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untry Rankings" sheetId="1" r:id="rId4"/>
    <sheet state="visible" name="Medal values" sheetId="2" r:id="rId5"/>
    <sheet state="visible" name="Each Gender - Podiums" sheetId="3" r:id="rId6"/>
    <sheet state="visible" name="Unified Genders - Podiums" sheetId="4" r:id="rId7"/>
    <sheet state="visible" name="Data" sheetId="5" r:id="rId8"/>
    <sheet state="visible" name="Each Gender - Gold" sheetId="6" r:id="rId9"/>
    <sheet state="visible" name="Each Gender - Silver" sheetId="7" r:id="rId10"/>
    <sheet state="visible" name="Each Gender - Bronze" sheetId="8" r:id="rId11"/>
    <sheet state="hidden" name="Official Classifications" sheetId="9" r:id="rId12"/>
    <sheet state="hidden" name="Countries" sheetId="10" r:id="rId13"/>
    <sheet state="visible" name="Each Gender - Total" sheetId="11" r:id="rId14"/>
    <sheet state="visible" name="Athletes - Gold" sheetId="12" r:id="rId15"/>
    <sheet state="visible" name="Athletes - Silver" sheetId="13" r:id="rId16"/>
    <sheet state="visible" name="Athletes - Bronze" sheetId="14" r:id="rId17"/>
    <sheet state="visible" name="Athletes - Total" sheetId="15" r:id="rId18"/>
    <sheet state="visible" name="Unified Genders - Gold" sheetId="16" r:id="rId19"/>
    <sheet state="visible" name="Unified Genders - Silver" sheetId="17" r:id="rId20"/>
    <sheet state="visible" name="Unified Genders - Bronze" sheetId="18" r:id="rId21"/>
    <sheet state="visible" name="Unified Genders - Total" sheetId="19" r:id="rId22"/>
  </sheets>
  <definedNames/>
  <calcPr/>
  <pivotCaches>
    <pivotCache cacheId="0" r:id="rId23"/>
  </pivotCaches>
</workbook>
</file>

<file path=xl/sharedStrings.xml><?xml version="1.0" encoding="utf-8"?>
<sst xmlns="http://schemas.openxmlformats.org/spreadsheetml/2006/main" count="5722" uniqueCount="402">
  <si>
    <t>Per official sport per gender</t>
  </si>
  <si>
    <t>Gold column</t>
  </si>
  <si>
    <t>Silver column</t>
  </si>
  <si>
    <t>Bronze columns</t>
  </si>
  <si>
    <t>Per official sport</t>
  </si>
  <si>
    <t>Per JM sports classification per gender</t>
  </si>
  <si>
    <t>Per Athlete</t>
  </si>
  <si>
    <t>Per event</t>
  </si>
  <si>
    <t>Total gold events</t>
  </si>
  <si>
    <t>Total medal events</t>
  </si>
  <si>
    <t>USA</t>
  </si>
  <si>
    <t>GBR</t>
  </si>
  <si>
    <t>CHN</t>
  </si>
  <si>
    <t>JPN</t>
  </si>
  <si>
    <t>ROC</t>
  </si>
  <si>
    <t>FRA</t>
  </si>
  <si>
    <t>AUS</t>
  </si>
  <si>
    <t>NED</t>
  </si>
  <si>
    <t>BRA</t>
  </si>
  <si>
    <t>GER</t>
  </si>
  <si>
    <t>NZL</t>
  </si>
  <si>
    <t>HUN</t>
  </si>
  <si>
    <t>SUI</t>
  </si>
  <si>
    <t>ESP</t>
  </si>
  <si>
    <t>SRB</t>
  </si>
  <si>
    <t>SLO</t>
  </si>
  <si>
    <t>KOR</t>
  </si>
  <si>
    <t>CAN</t>
  </si>
  <si>
    <t>TUR</t>
  </si>
  <si>
    <t>CZE</t>
  </si>
  <si>
    <t>ITA</t>
  </si>
  <si>
    <t>NOR</t>
  </si>
  <si>
    <t>CRO</t>
  </si>
  <si>
    <t>DEN</t>
  </si>
  <si>
    <t>EGY</t>
  </si>
  <si>
    <t>TPE</t>
  </si>
  <si>
    <t>CUB</t>
  </si>
  <si>
    <t>FIJ</t>
  </si>
  <si>
    <t>ECU</t>
  </si>
  <si>
    <t>GEO</t>
  </si>
  <si>
    <t>ARG</t>
  </si>
  <si>
    <t>BEL</t>
  </si>
  <si>
    <t>BLR</t>
  </si>
  <si>
    <t>LAT</t>
  </si>
  <si>
    <t>SVK</t>
  </si>
  <si>
    <t>SWE</t>
  </si>
  <si>
    <t>COL</t>
  </si>
  <si>
    <t>AUT</t>
  </si>
  <si>
    <t>VEN</t>
  </si>
  <si>
    <t>BUL</t>
  </si>
  <si>
    <t>BER</t>
  </si>
  <si>
    <t>INA</t>
  </si>
  <si>
    <t>GRE</t>
  </si>
  <si>
    <t>JAM</t>
  </si>
  <si>
    <t>RSA</t>
  </si>
  <si>
    <t>ISR</t>
  </si>
  <si>
    <t>UZB</t>
  </si>
  <si>
    <t>THA</t>
  </si>
  <si>
    <t>UKR</t>
  </si>
  <si>
    <t>DOM</t>
  </si>
  <si>
    <t>IND</t>
  </si>
  <si>
    <t>HKG</t>
  </si>
  <si>
    <t>QAT</t>
  </si>
  <si>
    <t>KOS</t>
  </si>
  <si>
    <t>EST</t>
  </si>
  <si>
    <t>MEX</t>
  </si>
  <si>
    <t>IRI</t>
  </si>
  <si>
    <t>POL</t>
  </si>
  <si>
    <t>AZE</t>
  </si>
  <si>
    <t>UGA</t>
  </si>
  <si>
    <t>ROU</t>
  </si>
  <si>
    <t>IRL</t>
  </si>
  <si>
    <t>PHI</t>
  </si>
  <si>
    <t>KAZ</t>
  </si>
  <si>
    <t>POR</t>
  </si>
  <si>
    <t>ETH</t>
  </si>
  <si>
    <t>MGL</t>
  </si>
  <si>
    <t>TUN</t>
  </si>
  <si>
    <t>SMR</t>
  </si>
  <si>
    <t>JOR</t>
  </si>
  <si>
    <t>MAS</t>
  </si>
  <si>
    <t>MKD</t>
  </si>
  <si>
    <t>TKM</t>
  </si>
  <si>
    <t>FIN</t>
  </si>
  <si>
    <t>KUW</t>
  </si>
  <si>
    <t>Total</t>
  </si>
  <si>
    <t>3x3 Basketball</t>
  </si>
  <si>
    <t>Archery</t>
  </si>
  <si>
    <t>Artistic Gymnastics</t>
  </si>
  <si>
    <t>Artistic Swimming</t>
  </si>
  <si>
    <t>Athletics</t>
  </si>
  <si>
    <t>Badminton</t>
  </si>
  <si>
    <t>Baseball</t>
  </si>
  <si>
    <t>Basketball</t>
  </si>
  <si>
    <t>Beach Volleyball</t>
  </si>
  <si>
    <t>Boxing</t>
  </si>
  <si>
    <t>Canoe Slalom</t>
  </si>
  <si>
    <t>Canoe Sprint</t>
  </si>
  <si>
    <t>Cycling BMX Freestyle</t>
  </si>
  <si>
    <t>Cycling BMX Racing</t>
  </si>
  <si>
    <t>Cycling Mountain Bike</t>
  </si>
  <si>
    <t>Cycling Road</t>
  </si>
  <si>
    <t>Cycling Track</t>
  </si>
  <si>
    <t>Diving</t>
  </si>
  <si>
    <t>Equestrian</t>
  </si>
  <si>
    <t>Fencing</t>
  </si>
  <si>
    <t>Football</t>
  </si>
  <si>
    <t>Golf</t>
  </si>
  <si>
    <t>Handball</t>
  </si>
  <si>
    <t>Hockey</t>
  </si>
  <si>
    <t>Judo</t>
  </si>
  <si>
    <t>Karate</t>
  </si>
  <si>
    <t>Marathon Swimming</t>
  </si>
  <si>
    <t>Modern Pentathlon</t>
  </si>
  <si>
    <t>Rhythmic Gymnastics</t>
  </si>
  <si>
    <t>Rowing</t>
  </si>
  <si>
    <t>Rugby Sevens</t>
  </si>
  <si>
    <t>Sailing</t>
  </si>
  <si>
    <t>Shooting</t>
  </si>
  <si>
    <t>Skateboarding</t>
  </si>
  <si>
    <t>Sport Climbing</t>
  </si>
  <si>
    <t>Surfing</t>
  </si>
  <si>
    <t>Swimming</t>
  </si>
  <si>
    <t>Table Tennis</t>
  </si>
  <si>
    <t>Taekwondo</t>
  </si>
  <si>
    <t>Tennis</t>
  </si>
  <si>
    <t>Trampoline</t>
  </si>
  <si>
    <t>Triathlon</t>
  </si>
  <si>
    <t>Volleyball</t>
  </si>
  <si>
    <t>Water Polo</t>
  </si>
  <si>
    <t>Weightlifting</t>
  </si>
  <si>
    <t>Wrestling</t>
  </si>
  <si>
    <t>M</t>
  </si>
  <si>
    <t>W</t>
  </si>
  <si>
    <t>Mixed</t>
  </si>
  <si>
    <t>Num for 1</t>
  </si>
  <si>
    <t>Count at 1</t>
  </si>
  <si>
    <t>Country at 1</t>
  </si>
  <si>
    <t>Value awarded</t>
  </si>
  <si>
    <t>Match spot</t>
  </si>
  <si>
    <t>Range reference</t>
  </si>
  <si>
    <t>Num at 2</t>
  </si>
  <si>
    <t>Count at 2</t>
  </si>
  <si>
    <t>Country at 2</t>
  </si>
  <si>
    <t>Num at 3</t>
  </si>
  <si>
    <t>Count at 3</t>
  </si>
  <si>
    <t>Country at 3</t>
  </si>
  <si>
    <t>Num at 4</t>
  </si>
  <si>
    <t>Count at 4</t>
  </si>
  <si>
    <t>Country at 4</t>
  </si>
  <si>
    <t>Num at 5</t>
  </si>
  <si>
    <t>Count at 5</t>
  </si>
  <si>
    <t>Country at 5</t>
  </si>
  <si>
    <t>Team size</t>
  </si>
  <si>
    <t>JM Sport</t>
  </si>
  <si>
    <t>Sport</t>
  </si>
  <si>
    <t>Gender</t>
  </si>
  <si>
    <t>Competition</t>
  </si>
  <si>
    <t>Gold</t>
  </si>
  <si>
    <t>Silver</t>
  </si>
  <si>
    <t>Bronze</t>
  </si>
  <si>
    <t>Bronze 2</t>
  </si>
  <si>
    <t>Individual</t>
  </si>
  <si>
    <t>Team</t>
  </si>
  <si>
    <t>Gymnastics</t>
  </si>
  <si>
    <t>All-Around</t>
  </si>
  <si>
    <t>Floor Exercise</t>
  </si>
  <si>
    <t>Horizontal Bar</t>
  </si>
  <si>
    <t>Parallel Bars</t>
  </si>
  <si>
    <t>Pommel Horse</t>
  </si>
  <si>
    <t>Rings</t>
  </si>
  <si>
    <t>Vault</t>
  </si>
  <si>
    <t>Balance Beam</t>
  </si>
  <si>
    <t>Uneven Bars</t>
  </si>
  <si>
    <t>Choreography</t>
  </si>
  <si>
    <t>Duet Free Routine</t>
  </si>
  <si>
    <t>Team Free Routine</t>
  </si>
  <si>
    <t>Running</t>
  </si>
  <si>
    <t>10000m</t>
  </si>
  <si>
    <t>Sprinting</t>
  </si>
  <si>
    <t>100m</t>
  </si>
  <si>
    <t>110m Hurdles</t>
  </si>
  <si>
    <t>1500m</t>
  </si>
  <si>
    <t>200m</t>
  </si>
  <si>
    <t>20km Race Walk</t>
  </si>
  <si>
    <t>3000m Steeplechase</t>
  </si>
  <si>
    <t>400m</t>
  </si>
  <si>
    <t>400m Hurdles</t>
  </si>
  <si>
    <t>4x100m</t>
  </si>
  <si>
    <t>4x400m</t>
  </si>
  <si>
    <t>5000m</t>
  </si>
  <si>
    <t>50km Race Walk</t>
  </si>
  <si>
    <t>800m</t>
  </si>
  <si>
    <t>Mixed Disciplines</t>
  </si>
  <si>
    <t>Decathlon</t>
  </si>
  <si>
    <t>Throwing</t>
  </si>
  <si>
    <t>Discus Throw</t>
  </si>
  <si>
    <t>Hammer Throw</t>
  </si>
  <si>
    <t>Jumping</t>
  </si>
  <si>
    <t>High Jump</t>
  </si>
  <si>
    <t>Javelin Throw</t>
  </si>
  <si>
    <t>Long Jump</t>
  </si>
  <si>
    <t>Marathon</t>
  </si>
  <si>
    <t>Pole Vault</t>
  </si>
  <si>
    <t>Shot Put</t>
  </si>
  <si>
    <t>Triple Jump</t>
  </si>
  <si>
    <t>4x400m Relay</t>
  </si>
  <si>
    <t>100m Hurdles</t>
  </si>
  <si>
    <t>Heptathlon</t>
  </si>
  <si>
    <t>Doubles</t>
  </si>
  <si>
    <t>Singles</t>
  </si>
  <si>
    <t>Softball</t>
  </si>
  <si>
    <t>Feather</t>
  </si>
  <si>
    <t>Fly</t>
  </si>
  <si>
    <t>Heavy</t>
  </si>
  <si>
    <t>Light</t>
  </si>
  <si>
    <t>Light Heavy</t>
  </si>
  <si>
    <t>Middle</t>
  </si>
  <si>
    <t>Super Heavy</t>
  </si>
  <si>
    <t>Welter</t>
  </si>
  <si>
    <t>Whitewater Paddling</t>
  </si>
  <si>
    <t>Canoe</t>
  </si>
  <si>
    <t>Kayak</t>
  </si>
  <si>
    <t>Flatwater Paddling</t>
  </si>
  <si>
    <t>Canoe Double 1000m</t>
  </si>
  <si>
    <t>Canoe Single 1000m</t>
  </si>
  <si>
    <t>Kayak Double 1000m</t>
  </si>
  <si>
    <t>Kayak Four 500m</t>
  </si>
  <si>
    <t>Kayak Single 1000m</t>
  </si>
  <si>
    <t>Kayak Single 200m</t>
  </si>
  <si>
    <t>Canoe Double 500m</t>
  </si>
  <si>
    <t>Canoe Single 200m</t>
  </si>
  <si>
    <t>Kayak Double 500m</t>
  </si>
  <si>
    <t>Kayak Single 500m</t>
  </si>
  <si>
    <t>Tricking</t>
  </si>
  <si>
    <t>Park</t>
  </si>
  <si>
    <t>Biking</t>
  </si>
  <si>
    <t>Cross-country</t>
  </si>
  <si>
    <t>Individual Time Trial</t>
  </si>
  <si>
    <t>Road</t>
  </si>
  <si>
    <t>Keirin</t>
  </si>
  <si>
    <t>Madison</t>
  </si>
  <si>
    <t>Omnium Points</t>
  </si>
  <si>
    <t>Sprint</t>
  </si>
  <si>
    <t>Team Pursuit</t>
  </si>
  <si>
    <t>Team Sprint</t>
  </si>
  <si>
    <t>10m Platform</t>
  </si>
  <si>
    <t>3m Springboard</t>
  </si>
  <si>
    <t>Synchronised 10m Platform</t>
  </si>
  <si>
    <t>Synchronised 3m Springboard</t>
  </si>
  <si>
    <t>Dressage Individual Grand Prix Freestyle</t>
  </si>
  <si>
    <t>Dressage Team Grand Prix Special</t>
  </si>
  <si>
    <t>Eventing Individual Jumping</t>
  </si>
  <si>
    <t>Eventing Jumping Team</t>
  </si>
  <si>
    <t>Jumping Individual</t>
  </si>
  <si>
    <t>Jumping Team</t>
  </si>
  <si>
    <t>Epee Individual</t>
  </si>
  <si>
    <t>Epee Team</t>
  </si>
  <si>
    <t>Foil Individual</t>
  </si>
  <si>
    <t>Foil Team</t>
  </si>
  <si>
    <t>Sabre Individual</t>
  </si>
  <si>
    <t>Sabre Team</t>
  </si>
  <si>
    <t>Individual Stroke Play</t>
  </si>
  <si>
    <t>-100 kg</t>
  </si>
  <si>
    <t>-60 kg</t>
  </si>
  <si>
    <t>-66 kg</t>
  </si>
  <si>
    <t>-73 kg</t>
  </si>
  <si>
    <t>-81 kg</t>
  </si>
  <si>
    <t>-90 kg</t>
  </si>
  <si>
    <t>+100 kg</t>
  </si>
  <si>
    <t>-48 kg</t>
  </si>
  <si>
    <t>-52 kg</t>
  </si>
  <si>
    <t>-57 kg</t>
  </si>
  <si>
    <t>-63 kg</t>
  </si>
  <si>
    <t>-70 kg</t>
  </si>
  <si>
    <t>-78 kg</t>
  </si>
  <si>
    <t>+78 kg</t>
  </si>
  <si>
    <t>Kata</t>
  </si>
  <si>
    <t>Kumite</t>
  </si>
  <si>
    <t>Kumite -67kg</t>
  </si>
  <si>
    <t>Kumite -75kg</t>
  </si>
  <si>
    <t>Kumite +75kg</t>
  </si>
  <si>
    <t>Kumite -55kg</t>
  </si>
  <si>
    <t>Kumite -61kg</t>
  </si>
  <si>
    <t>Kumite +61kg</t>
  </si>
  <si>
    <t>Distance Swimming</t>
  </si>
  <si>
    <t>10km</t>
  </si>
  <si>
    <t>Group All-Around</t>
  </si>
  <si>
    <t>Individual All-Around</t>
  </si>
  <si>
    <t>Double Sculls</t>
  </si>
  <si>
    <t>Eight</t>
  </si>
  <si>
    <t>Four</t>
  </si>
  <si>
    <t>Lightweight Double Sculls</t>
  </si>
  <si>
    <t>Pair</t>
  </si>
  <si>
    <t>Quadruple Sculls</t>
  </si>
  <si>
    <t>Single Sculls</t>
  </si>
  <si>
    <t>Rugby</t>
  </si>
  <si>
    <t>One Person Dinghy - Laser</t>
  </si>
  <si>
    <t>One Person Dinghy (Heavyweight) - Finn</t>
  </si>
  <si>
    <t>Skiff - 49er FX</t>
  </si>
  <si>
    <t>Two Person Dinghy - 470</t>
  </si>
  <si>
    <t>Windsurfer - RS:X</t>
  </si>
  <si>
    <t>Multihull - Nacra 17 Foiling</t>
  </si>
  <si>
    <t>10m Air Pistol</t>
  </si>
  <si>
    <t>10m Air Rifle</t>
  </si>
  <si>
    <t>25m Rapid Fire Pistol</t>
  </si>
  <si>
    <t>50m Rifle 3 Positions</t>
  </si>
  <si>
    <t>Skeet</t>
  </si>
  <si>
    <t>Trap</t>
  </si>
  <si>
    <t>10m Air Pistol Team</t>
  </si>
  <si>
    <t>10m Air Rifle Team</t>
  </si>
  <si>
    <t>Trap Team</t>
  </si>
  <si>
    <t>25m Pistol</t>
  </si>
  <si>
    <t>Street</t>
  </si>
  <si>
    <t>Combined</t>
  </si>
  <si>
    <t>100m Backstroke</t>
  </si>
  <si>
    <t>100m Breaststroke</t>
  </si>
  <si>
    <t>100m Butterfly</t>
  </si>
  <si>
    <t>100m Freestyle</t>
  </si>
  <si>
    <t>1500m Freestyle</t>
  </si>
  <si>
    <t>200m Backstroke</t>
  </si>
  <si>
    <t>200m Breaststroke</t>
  </si>
  <si>
    <t>200m Butterfly</t>
  </si>
  <si>
    <t>200m Freestyle</t>
  </si>
  <si>
    <t>200m Individual Medley</t>
  </si>
  <si>
    <t>4 x 100m Freestyle</t>
  </si>
  <si>
    <t>4 x 100m Medley Relay</t>
  </si>
  <si>
    <t>4 x 200m Freestyle Relay</t>
  </si>
  <si>
    <t>400m Freestyle</t>
  </si>
  <si>
    <t>400m Individual Medley</t>
  </si>
  <si>
    <t>50m Freestyle</t>
  </si>
  <si>
    <t>800m Freestyle</t>
  </si>
  <si>
    <t>4 x 100m Freestyle Relay</t>
  </si>
  <si>
    <t>4 x 200m Freestyle</t>
  </si>
  <si>
    <t>-58kg</t>
  </si>
  <si>
    <t>-68kg</t>
  </si>
  <si>
    <t>-80kg</t>
  </si>
  <si>
    <t>+80kg</t>
  </si>
  <si>
    <t>-49kg</t>
  </si>
  <si>
    <t>-57kg</t>
  </si>
  <si>
    <t>-67kg</t>
  </si>
  <si>
    <t>+67kg</t>
  </si>
  <si>
    <t>Relay</t>
  </si>
  <si>
    <t>+109kg</t>
  </si>
  <si>
    <t>109kg</t>
  </si>
  <si>
    <t>61kg</t>
  </si>
  <si>
    <t>67kg</t>
  </si>
  <si>
    <t>73kg</t>
  </si>
  <si>
    <t>81kg</t>
  </si>
  <si>
    <t>96kg</t>
  </si>
  <si>
    <t>+87kg</t>
  </si>
  <si>
    <t>49kg</t>
  </si>
  <si>
    <t>55kg</t>
  </si>
  <si>
    <t>59kg</t>
  </si>
  <si>
    <t>64kg</t>
  </si>
  <si>
    <t>76kg</t>
  </si>
  <si>
    <t>87kg</t>
  </si>
  <si>
    <t>Grappling</t>
  </si>
  <si>
    <t>Freestyle 125kg</t>
  </si>
  <si>
    <t>Freestyle 57kg</t>
  </si>
  <si>
    <t>Freestyle 65kg</t>
  </si>
  <si>
    <t>Freestyle 74kg</t>
  </si>
  <si>
    <t>Freestyle 86kg</t>
  </si>
  <si>
    <t>Freestyle 97kg</t>
  </si>
  <si>
    <t>Greco-Roman 130kg</t>
  </si>
  <si>
    <t>Greco-Roman 60kg</t>
  </si>
  <si>
    <t>Greco-Roman 67kg</t>
  </si>
  <si>
    <t>Greco-Roman 77kg</t>
  </si>
  <si>
    <t>Greco-Roman 87kg</t>
  </si>
  <si>
    <t>Greco-Roman 97kg</t>
  </si>
  <si>
    <t>Freestyle 50kg</t>
  </si>
  <si>
    <t>Freestyle 53kg</t>
  </si>
  <si>
    <t>Freestyle 62kg</t>
  </si>
  <si>
    <t>Freestyle 68kg</t>
  </si>
  <si>
    <t>Freestyle 76kg</t>
  </si>
  <si>
    <t>All</t>
  </si>
  <si>
    <t>KeyVal</t>
  </si>
  <si>
    <t>Gold medalist</t>
  </si>
  <si>
    <t>Silver medalist</t>
  </si>
  <si>
    <t>Bronze medalist</t>
  </si>
  <si>
    <t>Notes</t>
  </si>
  <si>
    <t>*ITA is gold, manual changes in the silver and gold sheets for QAT and ITA</t>
  </si>
  <si>
    <t>PUR</t>
  </si>
  <si>
    <t>MAR</t>
  </si>
  <si>
    <t>KEN</t>
  </si>
  <si>
    <t>NGR</t>
  </si>
  <si>
    <t>NAM</t>
  </si>
  <si>
    <t>BUR</t>
  </si>
  <si>
    <t>BAH</t>
  </si>
  <si>
    <t>GRN</t>
  </si>
  <si>
    <t>BRN</t>
  </si>
  <si>
    <t>BOT</t>
  </si>
  <si>
    <t>GHA</t>
  </si>
  <si>
    <t>ARM</t>
  </si>
  <si>
    <t>MDA</t>
  </si>
  <si>
    <t>KSA</t>
  </si>
  <si>
    <t>LTU</t>
  </si>
  <si>
    <t>COR</t>
  </si>
  <si>
    <t>CIV</t>
  </si>
  <si>
    <t>SYR</t>
  </si>
  <si>
    <t>KGZ</t>
  </si>
  <si>
    <t>Total unweighted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</si>
</sst>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0000%"/>
    <numFmt numFmtId="165" formatCode="0.0000%"/>
    <numFmt numFmtId="166" formatCode="0.000000"/>
  </numFmts>
  <fonts count="7">
    <font>
      <sz val="10.0"/>
      <color rgb="FF000000"/>
      <name val="Arial"/>
    </font>
    <font>
      <color theme="1"/>
      <name val="Arial"/>
    </font>
    <font>
      <b/>
      <color theme="1"/>
      <name val="Arial"/>
    </font>
    <font/>
    <font>
      <color rgb="FFFF0000"/>
      <name val="Arial"/>
    </font>
    <font>
      <b/>
      <i/>
      <color theme="1"/>
      <name val="Arial"/>
    </font>
    <font>
      <u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CFFB7"/>
        <bgColor rgb="FFFCFFB7"/>
      </patternFill>
    </fill>
    <fill>
      <patternFill patternType="solid">
        <fgColor rgb="FFEFEFEF"/>
        <bgColor rgb="FFEFEFEF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</fills>
  <borders count="2">
    <border/>
    <border>
      <top style="double">
        <color rgb="FF000000"/>
      </top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10" xfId="0" applyFont="1" applyNumberFormat="1"/>
    <xf borderId="0" fillId="0" fontId="2" numFmtId="0" xfId="0" applyFont="1"/>
    <xf borderId="0" fillId="0" fontId="1" numFmtId="10" xfId="0" applyFont="1" applyNumberFormat="1"/>
    <xf borderId="0" fillId="0" fontId="1" numFmtId="0" xfId="0" applyFont="1"/>
    <xf borderId="0" fillId="0" fontId="1" numFmtId="164" xfId="0" applyFont="1" applyNumberFormat="1"/>
    <xf borderId="0" fillId="0" fontId="1" numFmtId="165" xfId="0" applyFont="1" applyNumberFormat="1"/>
    <xf borderId="1" fillId="0" fontId="3" numFmtId="0" xfId="0" applyAlignment="1" applyBorder="1" applyFont="1">
      <alignment readingOrder="0"/>
    </xf>
    <xf borderId="1" fillId="0" fontId="1" numFmtId="0" xfId="0" applyBorder="1" applyFont="1"/>
    <xf borderId="0" fillId="0" fontId="0" numFmtId="0" xfId="0" applyFont="1"/>
    <xf borderId="0" fillId="0" fontId="0" numFmtId="0" xfId="0" applyAlignment="1" applyFont="1">
      <alignment readingOrder="0"/>
    </xf>
    <xf borderId="0" fillId="2" fontId="0" numFmtId="0" xfId="0" applyAlignment="1" applyFill="1" applyFont="1">
      <alignment readingOrder="0"/>
    </xf>
    <xf borderId="0" fillId="2" fontId="0" numFmtId="0" xfId="0" applyFont="1"/>
    <xf borderId="0" fillId="2" fontId="0" numFmtId="166" xfId="0" applyAlignment="1" applyFont="1" applyNumberFormat="1">
      <alignment readingOrder="0"/>
    </xf>
    <xf borderId="0" fillId="2" fontId="0" numFmtId="166" xfId="0" applyFont="1" applyNumberFormat="1"/>
    <xf borderId="0" fillId="3" fontId="0" numFmtId="0" xfId="0" applyAlignment="1" applyFill="1" applyFont="1">
      <alignment readingOrder="0"/>
    </xf>
    <xf borderId="0" fillId="3" fontId="0" numFmtId="0" xfId="0" applyFont="1"/>
    <xf borderId="0" fillId="3" fontId="0" numFmtId="166" xfId="0" applyAlignment="1" applyFont="1" applyNumberFormat="1">
      <alignment readingOrder="0"/>
    </xf>
    <xf borderId="0" fillId="3" fontId="0" numFmtId="166" xfId="0" applyFont="1" applyNumberFormat="1"/>
    <xf borderId="0" fillId="4" fontId="0" numFmtId="0" xfId="0" applyAlignment="1" applyFill="1" applyFont="1">
      <alignment readingOrder="0"/>
    </xf>
    <xf borderId="0" fillId="4" fontId="0" numFmtId="0" xfId="0" applyFont="1"/>
    <xf borderId="0" fillId="4" fontId="0" numFmtId="166" xfId="0" applyAlignment="1" applyFont="1" applyNumberFormat="1">
      <alignment readingOrder="0"/>
    </xf>
    <xf borderId="0" fillId="4" fontId="0" numFmtId="166" xfId="0" applyFont="1" applyNumberFormat="1"/>
    <xf borderId="0" fillId="0" fontId="4" numFmtId="0" xfId="0" applyFont="1"/>
    <xf borderId="0" fillId="0" fontId="5" numFmtId="0" xfId="0" applyAlignment="1" applyFont="1">
      <alignment readingOrder="0"/>
    </xf>
    <xf borderId="0" fillId="0" fontId="5" numFmtId="0" xfId="0" applyFont="1"/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6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3" numFmtId="0" xfId="0" applyAlignment="1" applyFont="1">
      <alignment readingOrder="0"/>
    </xf>
    <xf borderId="0" fillId="5" fontId="1" numFmtId="0" xfId="0" applyFill="1" applyFont="1"/>
  </cellXfs>
  <cellStyles count="1">
    <cellStyle xfId="0" name="Normal" builtinId="0"/>
  </cellStyles>
  <dxfs count="1">
    <dxf>
      <font/>
      <fill>
        <patternFill patternType="solid">
          <fgColor rgb="FFFFFF00"/>
          <bgColor rgb="FFFFFF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schemas.openxmlformats.org/officeDocument/2006/relationships/pivotCacheDefinition" Target="pivotCache/pivotCacheDefinition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Per event vs. Per official sport</a:t>
            </a:r>
          </a:p>
        </c:rich>
      </c:tx>
      <c:overlay val="0"/>
    </c:title>
    <c:plotArea>
      <c:layout/>
      <c:scatterChart>
        <c:scatterStyle val="lineMarker"/>
        <c:ser>
          <c:idx val="0"/>
          <c:order val="0"/>
          <c:tx>
            <c:strRef>
              <c:f>'Country Rankings'!$L$1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'Country Rankings'!$B$2:$B$76</c:f>
            </c:numRef>
          </c:xVal>
          <c:yVal>
            <c:numRef>
              <c:f>'Country Rankings'!$L$2:$L$76</c:f>
              <c:numCache/>
            </c:numRef>
          </c:yVal>
        </c:ser>
        <c:ser>
          <c:idx val="1"/>
          <c:order val="1"/>
          <c:tx>
            <c:strRef>
              <c:f>'Country Rankings'!$K$1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'Country Rankings'!$B$2:$B$76</c:f>
            </c:numRef>
          </c:xVal>
          <c:yVal>
            <c:numRef>
              <c:f>'Country Rankings'!$K$2:$K$76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594978"/>
        <c:axId val="1152272029"/>
      </c:scatterChart>
      <c:valAx>
        <c:axId val="208859497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 official sport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52272029"/>
      </c:valAx>
      <c:valAx>
        <c:axId val="11522720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Per event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85949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352425</xdr:colOff>
      <xdr:row>1</xdr:row>
      <xdr:rowOff>76200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1:I340" sheet="Official Classifications"/>
  </cacheSource>
  <cacheFields>
    <cacheField name="Sport" numFmtId="0">
      <sharedItems>
        <s v="3x3 Basketball"/>
        <s v="Archery"/>
        <s v="Artistic Swimming"/>
        <s v="Athletics"/>
        <s v="Basketball"/>
        <s v="Baseball"/>
        <s v="Beach Volleyball"/>
        <s v="Boxing"/>
        <s v="Cycling Track"/>
        <s v="Handball"/>
        <s v="Rhythmic Gymnastics"/>
        <s v="Artistic Gymnastics"/>
        <s v="Badminton"/>
        <s v="Canoe Slalom"/>
        <s v="Canoe Sprint"/>
        <s v="Cycling BMX Freestyle"/>
        <s v="Cycling BMX Racing"/>
        <s v="Cycling Mountain Bike"/>
        <s v="Cycling Road"/>
        <s v="Diving"/>
        <s v="Equestrian"/>
        <s v="Fencing"/>
        <s v="Football"/>
        <s v="Golf"/>
        <s v="Hockey"/>
        <s v="Judo"/>
        <s v="Karate"/>
        <s v="Marathon Swimming"/>
        <s v="Modern Pentathlon"/>
        <s v="Rowing"/>
        <s v="Rugby Sevens"/>
        <s v="Sailing"/>
        <s v="Shooting"/>
        <s v="Skateboarding"/>
        <s v="Sport Climbing"/>
        <s v="Surfing"/>
        <s v="Swimming"/>
        <s v="Table Tennis"/>
        <s v="Taekwondo"/>
        <s v="Tennis"/>
        <s v="Trampoline"/>
        <s v="Triathlon"/>
        <s v="Volleyball"/>
        <s v="Water Polo"/>
        <s v="Weightlifting"/>
        <s v="Wrestling"/>
      </sharedItems>
    </cacheField>
    <cacheField name="Competition" numFmtId="0">
      <sharedItems>
        <s v="3x3 Basketball"/>
        <s v="Team"/>
        <s v="Individual"/>
        <s v="Duet Free Routine"/>
        <s v="Team Free Routine"/>
        <s v="10000m"/>
        <s v="Discus Throw"/>
        <s v="4x400m Relay"/>
        <s v="100m"/>
        <s v="Shot Put"/>
        <s v="High Jump"/>
        <s v="Triple Jump"/>
        <s v="Long Jump"/>
        <s v="100m Hurdles"/>
        <s v="3000m Steeplechase"/>
        <s v="5000m"/>
        <s v="400m Hurdles"/>
        <s v="Pole Vault"/>
        <s v="Hammer Throw"/>
        <s v="800m"/>
        <s v="200m"/>
        <s v="400m"/>
        <s v="110m Hurdles"/>
        <s v="20km Race Walk"/>
        <s v="Heptathlon"/>
        <s v="Decathlon"/>
        <s v="50km Race Walk"/>
        <s v="Javelin Throw"/>
        <s v="1500m"/>
        <s v="4x100m"/>
        <s v="Marathon"/>
        <s v="4x400m"/>
        <s v="Basketball"/>
        <s v="Softball"/>
        <s v="Baseball"/>
        <s v="Beach Volleyball"/>
        <s v="Feather"/>
        <s v="Welter"/>
        <s v="Light Heavy"/>
        <s v="Heavy"/>
        <s v="Fly"/>
        <s v="Super Heavy"/>
        <s v="Light"/>
        <s v="Middle"/>
        <s v="Team Sprint"/>
        <s v="Team Pursuit"/>
        <s v="Keirin"/>
        <s v="Omnium Points"/>
        <s v="Madison"/>
        <s v="Sprint"/>
        <s v="Handball"/>
        <s v="Individual All-Around"/>
        <s v="Group All-Around"/>
        <s v="All-Around"/>
        <s v="Floor Exercise"/>
        <s v="Vault"/>
        <s v="Pommel Horse"/>
        <s v="Uneven Bars"/>
        <s v="Rings"/>
        <s v="Parallel Bars"/>
        <s v="Balance Beam"/>
        <s v="Horizontal Bar"/>
        <s v="Doubles"/>
        <s v="Singles"/>
        <s v="Canoe"/>
        <s v="Kayak"/>
        <s v="Kayak Single 200m"/>
        <s v="Canoe Double 1000m"/>
        <s v="Kayak Single 1000m"/>
        <s v="Kayak Double 500m"/>
        <s v="Canoe Single 200m"/>
        <s v="Kayak Single 500m"/>
        <s v="Kayak Double 1000m"/>
        <s v="Canoe Double 500m"/>
        <s v="Canoe Single 1000m"/>
        <s v="Kayak Four 500m"/>
        <s v="Park"/>
        <s v="Cycling BMX Racing"/>
        <s v="Cross-country"/>
        <s v="Road"/>
        <s v="Individual Time Trial"/>
        <s v="Synchronised 3m Springboard"/>
        <s v="Synchronised 10m Platform"/>
        <s v="3m Springboard"/>
        <s v="10m Platform"/>
        <s v="Dressage Team Grand Prix Special"/>
        <s v="Dressage Individual Grand Prix Freestyle"/>
        <s v="Eventing Jumping Team"/>
        <s v="Eventing Individual Jumping"/>
        <s v="Jumping Individual"/>
        <s v="Jumping Team"/>
        <s v="Foil Individual"/>
        <s v="Epee Individual"/>
        <s v="Sabre Individual"/>
        <s v="Epee Team"/>
        <s v="Sabre Team"/>
        <s v="Foil Team"/>
        <s v="Football"/>
        <s v="Individual Stroke Play"/>
        <s v="Hockey"/>
        <s v="-48 kg"/>
        <s v="-60 kg"/>
        <s v="-52 kg"/>
        <s v="-66 kg"/>
        <s v="-57 kg"/>
        <s v="-73 kg"/>
        <s v="-63 kg"/>
        <s v="-81 kg"/>
        <s v="-70 kg"/>
        <s v="-90 kg"/>
        <s v="-78 kg"/>
        <s v="-100 kg"/>
        <s v="+78 kg"/>
        <s v="+100 kg"/>
        <s v="Kata"/>
        <s v="Kumite -67kg"/>
        <s v="Kumite -55kg"/>
        <s v="Kumite -61kg"/>
        <s v="Kumite -75kg"/>
        <s v="Kumite +61kg"/>
        <s v="Kumite +75kg"/>
        <s v="10km"/>
        <s v="Double Sculls"/>
        <s v="Four"/>
        <s v="Quadruple Sculls"/>
        <s v="Pair"/>
        <s v="Lightweight Double Sculls"/>
        <s v="Single Sculls"/>
        <s v="Eight"/>
        <s v="Rugby Sevens"/>
        <s v="Windsurfer - RS:X"/>
        <s v="One Person Dinghy - Laser"/>
        <s v="Skiff - 49er FX"/>
        <s v="One Person Dinghy (Heavyweight) - Finn"/>
        <s v="Multihull - Nacra 17 Foiling"/>
        <s v="Two Person Dinghy - 470"/>
        <s v="10m Air Rifle"/>
        <s v="10m Air Pistol"/>
        <s v="Skeet"/>
        <s v="10m Air Pistol Team"/>
        <s v="10m Air Rifle Team"/>
        <s v="Trap"/>
        <s v="25m Pistol"/>
        <s v="Trap Team"/>
        <s v="50m Rifle 3 Positions"/>
        <s v="25m Rapid Fire Pistol"/>
        <s v="Street"/>
        <s v="Combined"/>
        <s v="Surfing"/>
        <s v="400m Individual Medley"/>
        <s v="400m Freestyle"/>
        <s v="4 x 100m Freestyle Relay"/>
        <s v="100m Butterfly"/>
        <s v="100m Breaststroke"/>
        <s v="4 x 100m Freestyle"/>
        <s v="200m Freestyle"/>
        <s v="100m Backstroke"/>
        <s v="200m Butterfly"/>
        <s v="200m Individual Medley"/>
        <s v="1500m Freestyle"/>
        <s v="4 x 200m Freestyle Relay"/>
        <s v="800m Freestyle"/>
        <s v="200m Breaststroke"/>
        <s v="100m Freestyle"/>
        <s v="4 x 200m Freestyle"/>
        <s v="200m Backstroke"/>
        <s v="4 x 100m Medley Relay"/>
        <s v="50m Freestyle"/>
        <s v="-49kg"/>
        <s v="-58kg"/>
        <s v="-57kg"/>
        <s v="-68kg"/>
        <s v="-67kg"/>
        <s v="-80kg"/>
        <s v="+67kg"/>
        <s v="+80kg"/>
        <s v="Trampoline"/>
        <s v="Relay"/>
        <s v="Volleyball"/>
        <s v="Water Polo"/>
        <s v="49kg"/>
        <s v="61kg"/>
        <s v="67kg"/>
        <s v="55kg"/>
        <s v="59kg"/>
        <s v="64kg"/>
        <s v="73kg"/>
        <s v="81kg"/>
        <s v="96kg"/>
        <s v="76kg"/>
        <s v="87kg"/>
        <s v="+87kg"/>
        <s v="109kg"/>
        <s v="+109kg"/>
        <s v="Greco-Roman 60kg"/>
        <s v="Greco-Roman 130kg"/>
        <s v="Freestyle 76kg"/>
        <s v="Greco-Roman 77kg"/>
        <s v="Greco-Roman 97kg"/>
        <s v="Freestyle 68kg"/>
        <s v="Greco-Roman 67kg"/>
        <s v="Greco-Roman 87kg"/>
        <s v="Freestyle 62kg"/>
        <s v="Freestyle 57kg"/>
        <s v="Freestyle 86kg"/>
        <s v="Freestyle 74kg"/>
        <s v="Freestyle 125kg"/>
        <s v="Freestyle 53kg"/>
        <s v="Freestyle 65kg"/>
        <s v="Freestyle 97kg"/>
        <s v="Freestyle 50kg"/>
      </sharedItems>
    </cacheField>
    <cacheField name="Gender" numFmtId="0">
      <sharedItems containsBlank="1">
        <s v="W"/>
        <s v="M"/>
        <s v="Mixed"/>
        <m/>
      </sharedItems>
    </cacheField>
    <cacheField name="Gold medalist" numFmtId="0">
      <sharedItems>
        <s v="USA"/>
        <s v="LAT"/>
        <s v="KOR"/>
        <s v="TUR"/>
        <s v="ROC"/>
        <s v="ETH"/>
        <s v="SWE"/>
        <s v="POL"/>
        <s v="JAM"/>
        <s v="CHN"/>
        <s v="QAT"/>
        <s v="VEN"/>
        <s v="ITA"/>
        <s v="GRE"/>
        <s v="PUR"/>
        <s v="MAR"/>
        <s v="NED"/>
        <s v="GER"/>
        <s v="NOR"/>
        <s v="UGA"/>
        <s v="KEN"/>
        <s v="CAN"/>
        <s v="POR"/>
        <s v="BAH"/>
        <s v="BEL"/>
        <s v="IND"/>
        <s v="JPN"/>
        <s v="CUB"/>
        <s v="BUL"/>
        <s v="UZB"/>
        <s v="IRL"/>
        <s v="GBR"/>
        <s v="BRA"/>
        <s v="DEN"/>
        <s v="FRA"/>
        <s v="ISR"/>
        <s v="TPE"/>
        <s v="INA"/>
        <s v="SLO"/>
        <s v="AUS"/>
        <s v="CZE"/>
        <s v="NZL"/>
        <s v="HUN"/>
        <s v="SUI"/>
        <s v="ECU"/>
        <s v="AUT"/>
        <s v="HKG"/>
        <s v="EST"/>
        <s v="KOS"/>
        <s v="GEO"/>
        <s v="ESP"/>
        <s v="SRB"/>
        <s v="EGY"/>
        <s v="IRI"/>
        <s v="ROU"/>
        <s v="CRO"/>
        <s v="FIJ"/>
        <s v="SVK"/>
        <s v="TUN"/>
        <s v="RSA"/>
        <s v="THA"/>
        <s v="BLR"/>
        <s v="BER"/>
        <s v="PHI"/>
        <s v="UKR"/>
      </sharedItems>
    </cacheField>
    <cacheField name="Silver medalist" numFmtId="0">
      <sharedItems>
        <s v="ROC"/>
        <s v="NED"/>
        <s v="TPE"/>
        <s v="ITA"/>
        <s v="CHN"/>
        <s v="UGA"/>
        <s v="SWE"/>
        <s v="DOM"/>
        <s v="JAM"/>
        <s v="USA"/>
        <s v="POR"/>
        <s v="CUB"/>
        <s v="GER"/>
        <s v="ETH"/>
        <s v="KEN"/>
        <s v="GBR"/>
        <s v="NAM"/>
        <s v="NOR"/>
        <s v="JPN"/>
        <s v="COL"/>
        <s v="FRA"/>
        <s v="POL"/>
        <s v="CAN"/>
        <s v="AUS"/>
        <s v="BRN"/>
        <s v="CZE"/>
        <s v="PHI"/>
        <s v="TUR"/>
        <s v="BRA"/>
        <s v="UKR"/>
        <s v="DEN"/>
        <s v="NZL"/>
        <s v="MAS"/>
        <s v="ESP"/>
        <s v="CRO"/>
        <s v="SVK"/>
        <s v="HUN"/>
        <s v="BLR"/>
        <s v="VEN"/>
        <s v="SUI"/>
        <s v="BEL"/>
        <s v="KOR"/>
        <s v="ROU"/>
        <s v="ARG"/>
        <s v="GEO"/>
        <s v="SLO"/>
        <s v="MGL"/>
        <s v="AUT"/>
        <s v="AZE"/>
        <s v="KSA"/>
        <s v="LTU"/>
        <s v="EGY"/>
        <s v="SRB"/>
        <s v="BUL"/>
        <s v="SMR"/>
        <s v="RSA"/>
        <s v="HKG"/>
        <s v="TUN"/>
        <s v="JOR"/>
        <s v="MKD"/>
        <s v="GRE"/>
        <s v="IND"/>
        <s v="INA"/>
        <s v="TKM"/>
        <s v="ECU"/>
        <s v="ARM"/>
        <s v="IRI"/>
        <s v="KGZ"/>
        <s v="NGR"/>
      </sharedItems>
    </cacheField>
    <cacheField name="Bronze medalist" numFmtId="0">
      <sharedItems>
        <s v="CHN"/>
        <s v="SRB"/>
        <s v="MEX"/>
        <s v="GER"/>
        <s v="JPN"/>
        <s v="ITA"/>
        <s v="UKR"/>
        <s v="UGA"/>
        <s v="AUT"/>
        <s v="USA"/>
        <s v="JAM"/>
        <s v="NZL"/>
        <s v="BLR"/>
        <s v="ESP"/>
        <s v="CAN"/>
        <s v="CUB"/>
        <s v="KEN"/>
        <s v="ETH"/>
        <s v="NGR"/>
        <s v="BRA"/>
        <s v="POL"/>
        <s v="NED"/>
        <s v="BUR"/>
        <s v="GBR"/>
        <s v="GRN"/>
        <s v="AUS"/>
        <s v="CZE"/>
        <s v="BOT"/>
        <s v="BEL"/>
        <s v="FRA"/>
        <s v="DOM"/>
        <s v="SUI"/>
        <s v="QAT"/>
        <s v="IRL"/>
        <s v="ROC"/>
        <s v="GHA"/>
        <s v="TPE"/>
        <s v="IND"/>
        <s v="THA"/>
        <s v="PHI"/>
        <s v="ARM"/>
        <s v="HKG"/>
        <s v="NOR"/>
        <s v="KOR"/>
        <s v="GRE"/>
        <s v="TUR"/>
        <s v="MAS"/>
        <s v="INA"/>
        <s v="DEN"/>
        <s v="POR"/>
        <s v="HUN"/>
        <s v="MDA"/>
        <s v="SVK"/>
        <s v="COL"/>
        <s v="SLO"/>
        <s v="EST"/>
        <s v="MGL"/>
        <s v="ISR"/>
        <s v="KAZ"/>
        <s v="EGY"/>
        <s v="COR"/>
        <s v="ARG"/>
        <s v="FIJ"/>
        <s v="KUW"/>
        <s v="SMR"/>
        <s v="FIN"/>
        <s v="GEO"/>
        <s v="LAT"/>
        <s v="SYR"/>
        <s v="IRI"/>
        <s v="AZE"/>
      </sharedItems>
    </cacheField>
    <cacheField name="bronze medalist2" numFmtId="0">
      <sharedItems containsBlank="1">
        <m/>
        <s v="GBR"/>
        <s v="ROC"/>
        <s v="AZE"/>
        <s v="CUB"/>
        <s v="BRA"/>
        <s v="JPN"/>
        <s v="USA"/>
        <s v="KAZ"/>
        <s v="FIN"/>
        <s v="AUS"/>
        <s v="UKR"/>
        <s v="ITA"/>
        <s v="KOR"/>
        <s v="AUT"/>
        <s v="UZB"/>
        <s v="GER"/>
        <s v="POR"/>
        <s v="FRA"/>
        <s v="JOR"/>
        <s v="TPE"/>
        <s v="TUR"/>
        <s v="ISR"/>
        <s v="CIV"/>
        <s v="CRO"/>
        <s v="CHN"/>
        <s v="IRI"/>
        <s v="KGZ"/>
        <s v="EGY"/>
        <s v="SRB"/>
        <s v="BUL"/>
        <s v="SMR"/>
        <s v="MGL"/>
        <s v="IND"/>
      </sharedItems>
    </cacheField>
    <cacheField name="Notes" numFmtId="0">
      <sharedItems containsBlank="1">
        <m/>
        <s v="*ITA is gold, manual changes in the silver and gold sheets for QAT and ITA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ata" cacheId="0" dataCaption="" rowGrandTotals="0" compact="0" compactData="0">
  <location ref="C1:F339" firstHeaderRow="0" firstDataRow="3" firstDataCol="0"/>
  <pivotFields>
    <pivotField name="Sport" axis="axisRow" compact="0" outline="0" multipleItemSelectionAllowed="1" showAll="0" sortType="ascending" defaultSubtotal="0">
      <items>
        <item x="0"/>
        <item x="1"/>
        <item x="11"/>
        <item x="2"/>
        <item x="3"/>
        <item x="12"/>
        <item x="5"/>
        <item x="4"/>
        <item x="6"/>
        <item x="7"/>
        <item x="13"/>
        <item x="14"/>
        <item x="15"/>
        <item x="16"/>
        <item x="17"/>
        <item x="18"/>
        <item x="8"/>
        <item x="19"/>
        <item x="20"/>
        <item x="21"/>
        <item x="22"/>
        <item x="23"/>
        <item x="9"/>
        <item x="24"/>
        <item x="25"/>
        <item x="26"/>
        <item x="27"/>
        <item x="28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</items>
    </pivotField>
    <pivotField name="Competition" axis="axisRow" compact="0" outline="0" multipleItemSelectionAllowed="1" showAll="0" sortType="ascending">
      <items>
        <item x="111"/>
        <item x="100"/>
        <item x="168"/>
        <item x="102"/>
        <item x="104"/>
        <item x="170"/>
        <item x="169"/>
        <item x="101"/>
        <item x="106"/>
        <item x="103"/>
        <item x="172"/>
        <item x="171"/>
        <item x="108"/>
        <item x="105"/>
        <item x="110"/>
        <item x="173"/>
        <item x="107"/>
        <item x="109"/>
        <item x="113"/>
        <item x="193"/>
        <item x="174"/>
        <item x="112"/>
        <item x="175"/>
        <item x="191"/>
        <item x="5"/>
        <item x="8"/>
        <item x="156"/>
        <item x="153"/>
        <item x="152"/>
        <item x="163"/>
        <item x="13"/>
        <item x="192"/>
        <item x="121"/>
        <item x="137"/>
        <item x="139"/>
        <item x="136"/>
        <item x="140"/>
        <item x="84"/>
        <item x="22"/>
        <item x="28"/>
        <item x="159"/>
        <item x="20"/>
        <item x="165"/>
        <item x="162"/>
        <item x="157"/>
        <item x="155"/>
        <item x="158"/>
        <item x="23"/>
        <item x="142"/>
        <item x="145"/>
        <item x="14"/>
        <item x="83"/>
        <item x="0"/>
        <item x="154"/>
        <item x="151"/>
        <item x="166"/>
        <item x="164"/>
        <item x="160"/>
        <item x="21"/>
        <item x="150"/>
        <item x="16"/>
        <item x="149"/>
        <item x="180"/>
        <item x="29"/>
        <item x="31"/>
        <item x="7"/>
        <item x="15"/>
        <item x="26"/>
        <item x="167"/>
        <item x="144"/>
        <item x="183"/>
        <item x="184"/>
        <item x="181"/>
        <item x="185"/>
        <item x="182"/>
        <item x="186"/>
        <item x="189"/>
        <item x="19"/>
        <item x="161"/>
        <item x="187"/>
        <item x="190"/>
        <item x="188"/>
        <item x="53"/>
        <item x="60"/>
        <item x="34"/>
        <item x="32"/>
        <item x="35"/>
        <item x="64"/>
        <item x="67"/>
        <item x="73"/>
        <item x="74"/>
        <item x="70"/>
        <item x="147"/>
        <item x="78"/>
        <item x="77"/>
        <item x="25"/>
        <item x="6"/>
        <item x="122"/>
        <item x="62"/>
        <item x="86"/>
        <item x="85"/>
        <item x="3"/>
        <item x="128"/>
        <item x="92"/>
        <item x="94"/>
        <item x="88"/>
        <item x="87"/>
        <item x="36"/>
        <item x="54"/>
        <item x="40"/>
        <item x="91"/>
        <item x="96"/>
        <item x="97"/>
        <item x="123"/>
        <item x="206"/>
        <item x="210"/>
        <item x="207"/>
        <item x="203"/>
        <item x="202"/>
        <item x="208"/>
        <item x="199"/>
        <item x="205"/>
        <item x="196"/>
        <item x="204"/>
        <item x="209"/>
        <item x="195"/>
        <item x="194"/>
        <item x="200"/>
        <item x="197"/>
        <item x="201"/>
        <item x="198"/>
        <item x="52"/>
        <item x="18"/>
        <item x="50"/>
        <item x="39"/>
        <item x="24"/>
        <item x="10"/>
        <item x="99"/>
        <item x="61"/>
        <item x="2"/>
        <item x="51"/>
        <item x="98"/>
        <item x="80"/>
        <item x="27"/>
        <item x="89"/>
        <item x="90"/>
        <item x="114"/>
        <item x="65"/>
        <item x="72"/>
        <item x="69"/>
        <item x="75"/>
        <item x="68"/>
        <item x="66"/>
        <item x="71"/>
        <item x="46"/>
        <item x="116"/>
        <item x="117"/>
        <item x="115"/>
        <item x="118"/>
        <item x="119"/>
        <item x="120"/>
        <item x="42"/>
        <item x="38"/>
        <item x="126"/>
        <item x="12"/>
        <item x="48"/>
        <item x="30"/>
        <item x="43"/>
        <item x="134"/>
        <item x="47"/>
        <item x="131"/>
        <item x="133"/>
        <item x="125"/>
        <item x="59"/>
        <item x="76"/>
        <item x="17"/>
        <item x="56"/>
        <item x="124"/>
        <item x="177"/>
        <item x="58"/>
        <item x="79"/>
        <item x="129"/>
        <item x="93"/>
        <item x="95"/>
        <item x="9"/>
        <item x="127"/>
        <item x="63"/>
        <item x="138"/>
        <item x="132"/>
        <item x="33"/>
        <item x="49"/>
        <item x="146"/>
        <item x="41"/>
        <item x="148"/>
        <item x="82"/>
        <item x="81"/>
        <item x="1"/>
        <item x="4"/>
        <item x="45"/>
        <item x="44"/>
        <item x="176"/>
        <item x="141"/>
        <item x="143"/>
        <item x="11"/>
        <item x="135"/>
        <item x="57"/>
        <item x="55"/>
        <item x="178"/>
        <item x="179"/>
        <item x="37"/>
        <item x="130"/>
        <item t="default"/>
      </items>
    </pivotField>
    <pivotField name="Gender" axis="axisRow" compact="0" outline="0" multipleItemSelectionAllowed="1" showAll="0" sortType="ascending" defaultSubtotal="0">
      <items>
        <item x="3"/>
        <item x="1"/>
        <item x="2"/>
        <item x="0"/>
      </items>
    </pivotField>
    <pivotField name="Gold medali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Silver medali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name="Bronze medali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bronze medalist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name="Notes" compact="0" outline="0" multipleItemSelectionAllowed="1" showAll="0">
      <items>
        <item x="0"/>
        <item x="1"/>
        <item t="default"/>
      </items>
    </pivotField>
  </pivotFields>
  <rowFields>
    <field x="0"/>
    <field x="2"/>
    <field x="1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57"/>
    <col customWidth="1" min="2" max="2" width="23.71"/>
    <col customWidth="1" hidden="1" min="3" max="5" width="17.43"/>
    <col customWidth="1" min="6" max="6" width="17.43"/>
    <col customWidth="1" hidden="1" min="7" max="9" width="17.43"/>
    <col customWidth="1" hidden="1" min="10" max="10" width="33.29"/>
    <col customWidth="1" min="11" max="11" width="10.43"/>
    <col customWidth="1" min="12" max="12" width="16.0"/>
    <col customWidth="1" min="13" max="14" width="17.4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2</v>
      </c>
      <c r="I1" s="1" t="s">
        <v>3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</row>
    <row r="2">
      <c r="A2" s="1" t="s">
        <v>10</v>
      </c>
      <c r="B2" s="2">
        <f t="shared" ref="B2:B76" si="1">SUM(C2:E2)/B$77</f>
        <v>0.1234977898</v>
      </c>
      <c r="C2" s="3">
        <f>SUMIF('Each Gender - Podiums'!$5:$5,$A2,'Each Gender - Podiums'!$6:$6)</f>
        <v>42.014</v>
      </c>
      <c r="D2" s="3">
        <f>SUMIF('Each Gender - Podiums'!$11:$11,$A2,'Each Gender - Podiums'!$12:$12)</f>
        <v>16.000008</v>
      </c>
      <c r="E2" s="3">
        <f>SUMIF('Each Gender - Podiums'!$17:$17,$A2,'Each Gender - Podiums'!$18:$18) + SUMIF('Each Gender - Podiums'!$23:$23,$A2,'Each Gender - Podiums'!$24:$24) + SUMIF('Each Gender - Podiums'!$29:$29,$A2,'Each Gender - Podiums'!$30:$30)</f>
        <v>6.833333667</v>
      </c>
      <c r="F2" s="2">
        <f t="shared" ref="F2:F76" si="2">SUM(G2:I2)/F$77</f>
        <v>0.1100951715</v>
      </c>
      <c r="G2" s="3">
        <f>SUMIF('Unified Genders - Podiums'!$4:$4,$A2,'Unified Genders - Podiums'!$5:$5)</f>
        <v>12.004</v>
      </c>
      <c r="H2" s="3">
        <f>SUMIF('Unified Genders - Podiums'!$10:$10,$A2,'Unified Genders - Podiums'!$11:$11)</f>
        <v>12.002003</v>
      </c>
      <c r="I2" s="3">
        <f>SUMIF('Unified Genders - Podiums'!$16:$16,$A2,'Unified Genders - Podiums'!$17:$17) + SUMIF('Unified Genders - Podiums'!$22:$22,$A2,'Unified Genders - Podiums'!$23:$23)</f>
        <v>6.0000005</v>
      </c>
      <c r="J2" s="3"/>
      <c r="K2" s="2">
        <f>SUMIF('Athletes - Total'!A:A, $A2, 'Athletes - Total'!CY:CY)/K$77</f>
        <v>0.1177804878</v>
      </c>
      <c r="L2" s="2">
        <f>SUMIF('Unified Genders - Total'!A:A, $A2, 'Unified Genders - Total'!AV:AV)/L$77</f>
        <v>0.1098857829</v>
      </c>
      <c r="M2" s="2">
        <f>SUMIF('Unified Genders - Gold'!A:A, $A2, 'Unified Genders - Gold'!AV:AV)/M$77</f>
        <v>0.115727003</v>
      </c>
      <c r="N2" s="2">
        <f>SUMIF('Unified Genders - Total'!A:A, $A2, 'Unified Genders - Total'!AW:AW)/N$77</f>
        <v>0.1034482759</v>
      </c>
    </row>
    <row r="3">
      <c r="A3" s="1" t="s">
        <v>11</v>
      </c>
      <c r="B3" s="4">
        <f t="shared" si="1"/>
        <v>0.09428972764</v>
      </c>
      <c r="C3" s="5">
        <f>SUMIF('Each Gender - Podiums'!$5:$5,$A3,'Each Gender - Podiums'!$6:$6)</f>
        <v>32.5105005</v>
      </c>
      <c r="D3" s="5">
        <f>SUMIF('Each Gender - Podiums'!$11:$11,$A3,'Each Gender - Podiums'!$12:$12)</f>
        <v>13.5000065</v>
      </c>
      <c r="E3" s="5">
        <f>SUMIF('Each Gender - Podiums'!$17:$17,$A3,'Each Gender - Podiums'!$18:$18) + SUMIF('Each Gender - Podiums'!$23:$23,$A3,'Each Gender - Podiums'!$24:$24) + SUMIF('Each Gender - Podiums'!$29:$29,$A3,'Each Gender - Podiums'!$30:$30)</f>
        <v>3.5</v>
      </c>
      <c r="F3" s="6">
        <f t="shared" si="2"/>
        <v>0.1082606246</v>
      </c>
      <c r="G3" s="5">
        <f>SUMIF('Unified Genders - Podiums'!$4:$4,$A3,'Unified Genders - Podiums'!$5:$5)</f>
        <v>18.006</v>
      </c>
      <c r="H3" s="5">
        <f>SUMIF('Unified Genders - Podiums'!$10:$10,$A3,'Unified Genders - Podiums'!$11:$11)</f>
        <v>10.000005</v>
      </c>
      <c r="I3" s="5">
        <f>SUMIF('Unified Genders - Podiums'!$16:$16,$A3,'Unified Genders - Podiums'!$17:$17) + SUMIF('Unified Genders - Podiums'!$22:$22,$A3,'Unified Genders - Podiums'!$23:$23)</f>
        <v>1.5</v>
      </c>
      <c r="K3" s="4">
        <f>SUMIF('Athletes - Total'!A:A, $A3, 'Athletes - Total'!CY:CY)/K$77</f>
        <v>0.05888884171</v>
      </c>
      <c r="L3" s="4">
        <f>SUMIF('Unified Genders - Total'!A:A, $A3, 'Unified Genders - Total'!AV:AV)/L$77</f>
        <v>0.06238050756</v>
      </c>
      <c r="M3" s="4">
        <f>SUMIF('Unified Genders - Gold'!A:A, $A3, 'Unified Genders - Gold'!AV:AV)/M$77</f>
        <v>0.06528189911</v>
      </c>
      <c r="N3" s="4">
        <f>SUMIF('Unified Genders - Total'!A:A, $A3, 'Unified Genders - Total'!AW:AW)/N$77</f>
        <v>0.0605778192</v>
      </c>
    </row>
    <row r="4">
      <c r="A4" s="1" t="s">
        <v>12</v>
      </c>
      <c r="B4" s="4">
        <f t="shared" si="1"/>
        <v>0.08572069917</v>
      </c>
      <c r="C4" s="5">
        <f>SUMIF('Each Gender - Podiums'!$5:$5,$A4,'Each Gender - Podiums'!$6:$6)</f>
        <v>33.011</v>
      </c>
      <c r="D4" s="5">
        <f>SUMIF('Each Gender - Podiums'!$11:$11,$A4,'Each Gender - Podiums'!$12:$12)</f>
        <v>6.000003</v>
      </c>
      <c r="E4" s="5">
        <f>SUMIF('Each Gender - Podiums'!$17:$17,$A4,'Each Gender - Podiums'!$18:$18) + SUMIF('Each Gender - Podiums'!$23:$23,$A4,'Each Gender - Podiums'!$24:$24) + SUMIF('Each Gender - Podiums'!$29:$29,$A4,'Each Gender - Podiums'!$30:$30)</f>
        <v>6.000000667</v>
      </c>
      <c r="F4" s="4">
        <f t="shared" si="2"/>
        <v>0.08808420259</v>
      </c>
      <c r="G4" s="5">
        <f>SUMIF('Unified Genders - Podiums'!$4:$4,$A4,'Unified Genders - Podiums'!$5:$5)</f>
        <v>21.007</v>
      </c>
      <c r="H4" s="5">
        <f>SUMIF('Unified Genders - Podiums'!$10:$10,$A4,'Unified Genders - Podiums'!$11:$11)</f>
        <v>2.000001</v>
      </c>
      <c r="I4" s="5">
        <f>SUMIF('Unified Genders - Podiums'!$16:$16,$A4,'Unified Genders - Podiums'!$17:$17) + SUMIF('Unified Genders - Podiums'!$22:$22,$A4,'Unified Genders - Podiums'!$23:$23)</f>
        <v>1</v>
      </c>
      <c r="K4" s="4">
        <f>SUMIF('Athletes - Total'!A:A, $A4, 'Athletes - Total'!CY:CY)/K$77</f>
        <v>0.07796143129</v>
      </c>
      <c r="L4" s="4">
        <f>SUMIF('Unified Genders - Total'!A:A, $A4, 'Unified Genders - Total'!AV:AV)/L$77</f>
        <v>0.09357316042</v>
      </c>
      <c r="M4" s="4">
        <f>SUMIF('Unified Genders - Gold'!A:A, $A4, 'Unified Genders - Gold'!AV:AV)/M$77</f>
        <v>0.1127596439</v>
      </c>
      <c r="N4" s="4">
        <f>SUMIF('Unified Genders - Total'!A:A, $A4, 'Unified Genders - Total'!AW:AW)/N$77</f>
        <v>0.08108108108</v>
      </c>
    </row>
    <row r="5">
      <c r="A5" s="1" t="s">
        <v>13</v>
      </c>
      <c r="B5" s="7">
        <f t="shared" si="1"/>
        <v>0.07238201658</v>
      </c>
      <c r="C5" s="5">
        <f>SUMIF('Each Gender - Podiums'!$5:$5,$A5,'Each Gender - Podiums'!$6:$6)</f>
        <v>21.007</v>
      </c>
      <c r="D5" s="5">
        <f>SUMIF('Each Gender - Podiums'!$11:$11,$A5,'Each Gender - Podiums'!$12:$12)</f>
        <v>12.000006</v>
      </c>
      <c r="E5" s="5">
        <f>SUMIF('Each Gender - Podiums'!$17:$17,$A5,'Each Gender - Podiums'!$18:$18) + SUMIF('Each Gender - Podiums'!$23:$23,$A5,'Each Gender - Podiums'!$24:$24) + SUMIF('Each Gender - Podiums'!$29:$29,$A5,'Each Gender - Podiums'!$30:$30)</f>
        <v>5.000001</v>
      </c>
      <c r="F5" s="4">
        <f t="shared" si="2"/>
        <v>0.07890410422</v>
      </c>
      <c r="G5" s="5">
        <f>SUMIF('Unified Genders - Podiums'!$4:$4,$A5,'Unified Genders - Podiums'!$5:$5)</f>
        <v>15.005</v>
      </c>
      <c r="H5" s="5">
        <f>SUMIF('Unified Genders - Podiums'!$10:$10,$A5,'Unified Genders - Podiums'!$11:$11)</f>
        <v>3.5000015</v>
      </c>
      <c r="I5" s="5">
        <f>SUMIF('Unified Genders - Podiums'!$16:$16,$A5,'Unified Genders - Podiums'!$17:$17) + SUMIF('Unified Genders - Podiums'!$22:$22,$A5,'Unified Genders - Podiums'!$23:$23)</f>
        <v>3</v>
      </c>
      <c r="K5" s="4">
        <f>SUMIF('Athletes - Total'!A:A, $A5, 'Athletes - Total'!CY:CY)/K$77</f>
        <v>0.05777124253</v>
      </c>
      <c r="L5" s="4">
        <f>SUMIF('Unified Genders - Total'!A:A, $A5, 'Unified Genders - Total'!AV:AV)/L$77</f>
        <v>0.06046382789</v>
      </c>
      <c r="M5" s="4">
        <f>SUMIF('Unified Genders - Gold'!A:A, $A5, 'Unified Genders - Gold'!AV:AV)/M$77</f>
        <v>0.08011869436</v>
      </c>
      <c r="N5" s="4">
        <f>SUMIF('Unified Genders - Total'!A:A, $A5, 'Unified Genders - Total'!AW:AW)/N$77</f>
        <v>0.05405405405</v>
      </c>
    </row>
    <row r="6">
      <c r="A6" s="1" t="s">
        <v>14</v>
      </c>
      <c r="B6" s="7">
        <f t="shared" si="1"/>
        <v>0.07238011404</v>
      </c>
      <c r="C6" s="5">
        <f>SUMIF('Each Gender - Podiums'!$5:$5,$A6,'Each Gender - Podiums'!$6:$6)</f>
        <v>18.006</v>
      </c>
      <c r="D6" s="5">
        <f>SUMIF('Each Gender - Podiums'!$11:$11,$A6,'Each Gender - Podiums'!$12:$12)</f>
        <v>16.000008</v>
      </c>
      <c r="E6" s="5">
        <f>SUMIF('Each Gender - Podiums'!$17:$17,$A6,'Each Gender - Podiums'!$18:$18) + SUMIF('Each Gender - Podiums'!$23:$23,$A6,'Each Gender - Podiums'!$24:$24) + SUMIF('Each Gender - Podiums'!$29:$29,$A6,'Each Gender - Podiums'!$30:$30)</f>
        <v>4</v>
      </c>
      <c r="F6" s="6">
        <f t="shared" si="2"/>
        <v>0.1082606227</v>
      </c>
      <c r="G6" s="5">
        <f>SUMIF('Unified Genders - Podiums'!$4:$4,$A6,'Unified Genders - Podiums'!$5:$5)</f>
        <v>18.006</v>
      </c>
      <c r="H6" s="5">
        <f>SUMIF('Unified Genders - Podiums'!$10:$10,$A6,'Unified Genders - Podiums'!$11:$11)</f>
        <v>8.000004</v>
      </c>
      <c r="I6" s="5">
        <f>SUMIF('Unified Genders - Podiums'!$16:$16,$A6,'Unified Genders - Podiums'!$17:$17) + SUMIF('Unified Genders - Podiums'!$22:$22,$A6,'Unified Genders - Podiums'!$23:$23)</f>
        <v>3.5000005</v>
      </c>
      <c r="K6" s="4">
        <f>SUMIF('Athletes - Total'!A:A, $A6, 'Athletes - Total'!CY:CY)/K$77</f>
        <v>0.06309371072</v>
      </c>
      <c r="L6" s="4">
        <f>SUMIF('Unified Genders - Total'!A:A, $A6, 'Unified Genders - Total'!AV:AV)/L$77</f>
        <v>0.06669747048</v>
      </c>
      <c r="M6" s="4">
        <f>SUMIF('Unified Genders - Gold'!A:A, $A6, 'Unified Genders - Gold'!AV:AV)/M$77</f>
        <v>0.05934718101</v>
      </c>
      <c r="N6" s="4">
        <f>SUMIF('Unified Genders - Total'!A:A, $A6, 'Unified Genders - Total'!AW:AW)/N$77</f>
        <v>0.06616961789</v>
      </c>
    </row>
    <row r="7">
      <c r="A7" s="1" t="s">
        <v>15</v>
      </c>
      <c r="B7" s="4">
        <f t="shared" si="1"/>
        <v>0.04063565186</v>
      </c>
      <c r="C7" s="5">
        <f>SUMIF('Each Gender - Podiums'!$5:$5,$A7,'Each Gender - Podiums'!$6:$6)</f>
        <v>12.004</v>
      </c>
      <c r="D7" s="5">
        <f>SUMIF('Each Gender - Podiums'!$11:$11,$A7,'Each Gender - Podiums'!$12:$12)</f>
        <v>8.000004</v>
      </c>
      <c r="E7" s="5">
        <f>SUMIF('Each Gender - Podiums'!$17:$17,$A7,'Each Gender - Podiums'!$18:$18) + SUMIF('Each Gender - Podiums'!$23:$23,$A7,'Each Gender - Podiums'!$24:$24) + SUMIF('Each Gender - Podiums'!$29:$29,$A7,'Each Gender - Podiums'!$30:$30)</f>
        <v>1.333333333</v>
      </c>
      <c r="F7" s="4">
        <f t="shared" si="2"/>
        <v>0.04586932649</v>
      </c>
      <c r="G7" s="5">
        <f>SUMIF('Unified Genders - Podiums'!$4:$4,$A7,'Unified Genders - Podiums'!$5:$5)</f>
        <v>5.5015005</v>
      </c>
      <c r="H7" s="5">
        <f>SUMIF('Unified Genders - Podiums'!$10:$10,$A7,'Unified Genders - Podiums'!$11:$11)</f>
        <v>6.000003</v>
      </c>
      <c r="I7" s="5">
        <f>SUMIF('Unified Genders - Podiums'!$16:$16,$A7,'Unified Genders - Podiums'!$17:$17) + SUMIF('Unified Genders - Podiums'!$22:$22,$A7,'Unified Genders - Podiums'!$23:$23)</f>
        <v>1</v>
      </c>
      <c r="K7" s="4">
        <f>SUMIF('Athletes - Total'!A:A, $A7, 'Athletes - Total'!CY:CY)/K$77</f>
        <v>0.04599078562</v>
      </c>
      <c r="L7" s="4">
        <f>SUMIF('Unified Genders - Total'!A:A, $A7, 'Unified Genders - Total'!AV:AV)/L$77</f>
        <v>0.03118977473</v>
      </c>
      <c r="M7" s="4">
        <f>SUMIF('Unified Genders - Gold'!A:A, $A7, 'Unified Genders - Gold'!AV:AV)/M$77</f>
        <v>0.0296735905</v>
      </c>
      <c r="N7" s="4">
        <f>SUMIF('Unified Genders - Total'!A:A, $A7, 'Unified Genders - Total'!AW:AW)/N$77</f>
        <v>0.03075489282</v>
      </c>
    </row>
    <row r="8">
      <c r="A8" s="1" t="s">
        <v>16</v>
      </c>
      <c r="B8" s="4">
        <f t="shared" si="1"/>
        <v>0.03904386197</v>
      </c>
      <c r="C8" s="5">
        <f>SUMIF('Each Gender - Podiums'!$5:$5,$A8,'Each Gender - Podiums'!$6:$6)</f>
        <v>5.5015005</v>
      </c>
      <c r="D8" s="5">
        <f>SUMIF('Each Gender - Podiums'!$11:$11,$A8,'Each Gender - Podiums'!$12:$12)</f>
        <v>12.00000533</v>
      </c>
      <c r="E8" s="5">
        <f>SUMIF('Each Gender - Podiums'!$17:$17,$A8,'Each Gender - Podiums'!$18:$18) + SUMIF('Each Gender - Podiums'!$23:$23,$A8,'Each Gender - Podiums'!$24:$24) + SUMIF('Each Gender - Podiums'!$29:$29,$A8,'Each Gender - Podiums'!$30:$30)</f>
        <v>3</v>
      </c>
      <c r="F8" s="4">
        <f t="shared" si="2"/>
        <v>0.036691059</v>
      </c>
      <c r="G8" s="5">
        <f>SUMIF('Unified Genders - Podiums'!$4:$4,$A8,'Unified Genders - Podiums'!$5:$5)</f>
        <v>0</v>
      </c>
      <c r="H8" s="5">
        <f>SUMIF('Unified Genders - Podiums'!$10:$10,$A8,'Unified Genders - Podiums'!$11:$11)</f>
        <v>6.000003</v>
      </c>
      <c r="I8" s="5">
        <f>SUMIF('Unified Genders - Podiums'!$16:$16,$A8,'Unified Genders - Podiums'!$17:$17) + SUMIF('Unified Genders - Podiums'!$22:$22,$A8,'Unified Genders - Podiums'!$23:$23)</f>
        <v>4</v>
      </c>
      <c r="K8" s="4">
        <f>SUMIF('Athletes - Total'!A:A, $A8, 'Athletes - Total'!CY:CY)/K$77</f>
        <v>0.04879486604</v>
      </c>
      <c r="L8" s="4">
        <f>SUMIF('Unified Genders - Total'!A:A, $A8, 'Unified Genders - Total'!AV:AV)/L$77</f>
        <v>0.04174804407</v>
      </c>
      <c r="M8" s="4">
        <f>SUMIF('Unified Genders - Gold'!A:A, $A8, 'Unified Genders - Gold'!AV:AV)/M$77</f>
        <v>0.05044510386</v>
      </c>
      <c r="N8" s="4">
        <f>SUMIF('Unified Genders - Total'!A:A, $A8, 'Unified Genders - Total'!AW:AW)/N$77</f>
        <v>0.04287045666</v>
      </c>
    </row>
    <row r="9">
      <c r="A9" s="1" t="s">
        <v>17</v>
      </c>
      <c r="B9" s="4">
        <f t="shared" si="1"/>
        <v>0.03777898994</v>
      </c>
      <c r="C9" s="5">
        <f>SUMIF('Each Gender - Podiums'!$5:$5,$A9,'Each Gender - Podiums'!$6:$6)</f>
        <v>12.004</v>
      </c>
      <c r="D9" s="5">
        <f>SUMIF('Each Gender - Podiums'!$11:$11,$A9,'Each Gender - Podiums'!$12:$12)</f>
        <v>4.000002</v>
      </c>
      <c r="E9" s="5">
        <f>SUMIF('Each Gender - Podiums'!$17:$17,$A9,'Each Gender - Podiums'!$18:$18) + SUMIF('Each Gender - Podiums'!$23:$23,$A9,'Each Gender - Podiums'!$24:$24) + SUMIF('Each Gender - Podiums'!$29:$29,$A9,'Each Gender - Podiums'!$30:$30)</f>
        <v>3.833333333</v>
      </c>
      <c r="F9" s="4">
        <f t="shared" si="2"/>
        <v>0.04770387889</v>
      </c>
      <c r="G9" s="5">
        <f>SUMIF('Unified Genders - Podiums'!$4:$4,$A9,'Unified Genders - Podiums'!$5:$5)</f>
        <v>3.001</v>
      </c>
      <c r="H9" s="5">
        <f>SUMIF('Unified Genders - Podiums'!$10:$10,$A9,'Unified Genders - Podiums'!$11:$11)</f>
        <v>8.5005035</v>
      </c>
      <c r="I9" s="5">
        <f>SUMIF('Unified Genders - Podiums'!$16:$16,$A9,'Unified Genders - Podiums'!$17:$17) + SUMIF('Unified Genders - Podiums'!$22:$22,$A9,'Unified Genders - Podiums'!$23:$23)</f>
        <v>1.5</v>
      </c>
      <c r="K9" s="4">
        <f>SUMIF('Athletes - Total'!A:A, $A9, 'Athletes - Total'!CY:CY)/K$77</f>
        <v>0.03673683237</v>
      </c>
      <c r="L9" s="4">
        <f>SUMIF('Unified Genders - Total'!A:A, $A9, 'Unified Genders - Total'!AV:AV)/L$77</f>
        <v>0.0326290811</v>
      </c>
      <c r="M9" s="4">
        <f>SUMIF('Unified Genders - Gold'!A:A, $A9, 'Unified Genders - Gold'!AV:AV)/M$77</f>
        <v>0.0296735905</v>
      </c>
      <c r="N9" s="4">
        <f>SUMIF('Unified Genders - Total'!A:A, $A9, 'Unified Genders - Total'!AW:AW)/N$77</f>
        <v>0.03355079217</v>
      </c>
    </row>
    <row r="10">
      <c r="A10" s="1" t="s">
        <v>18</v>
      </c>
      <c r="B10" s="4">
        <f t="shared" si="1"/>
        <v>0.03333530017</v>
      </c>
      <c r="C10" s="5">
        <f>SUMIF('Each Gender - Podiums'!$5:$5,$A10,'Each Gender - Podiums'!$6:$6)</f>
        <v>12.004</v>
      </c>
      <c r="D10" s="5">
        <f>SUMIF('Each Gender - Podiums'!$11:$11,$A10,'Each Gender - Podiums'!$12:$12)</f>
        <v>5.000002333</v>
      </c>
      <c r="E10" s="5">
        <f>SUMIF('Each Gender - Podiums'!$17:$17,$A10,'Each Gender - Podiums'!$18:$18) + SUMIF('Each Gender - Podiums'!$23:$23,$A10,'Each Gender - Podiums'!$24:$24) + SUMIF('Each Gender - Podiums'!$29:$29,$A10,'Each Gender - Podiums'!$30:$30)</f>
        <v>0.5</v>
      </c>
      <c r="F10" s="4">
        <f t="shared" si="2"/>
        <v>0.03669656083</v>
      </c>
      <c r="G10" s="5">
        <f>SUMIF('Unified Genders - Podiums'!$4:$4,$A10,'Unified Genders - Podiums'!$5:$5)</f>
        <v>7.5015015</v>
      </c>
      <c r="H10" s="5">
        <f>SUMIF('Unified Genders - Podiums'!$10:$10,$A10,'Unified Genders - Podiums'!$11:$11)</f>
        <v>2.000001</v>
      </c>
      <c r="I10" s="5">
        <f>SUMIF('Unified Genders - Podiums'!$16:$16,$A10,'Unified Genders - Podiums'!$17:$17) + SUMIF('Unified Genders - Podiums'!$22:$22,$A10,'Unified Genders - Podiums'!$23:$23)</f>
        <v>0.5</v>
      </c>
      <c r="K10" s="4">
        <f>SUMIF('Athletes - Total'!A:A, $A10, 'Athletes - Total'!CY:CY)/K$77</f>
        <v>0.0238373741</v>
      </c>
      <c r="L10" s="4">
        <f>SUMIF('Unified Genders - Total'!A:A, $A10, 'Unified Genders - Total'!AV:AV)/L$77</f>
        <v>0.01967388161</v>
      </c>
      <c r="M10" s="4">
        <f>SUMIF('Unified Genders - Gold'!A:A, $A10, 'Unified Genders - Gold'!AV:AV)/M$77</f>
        <v>0.02077151335</v>
      </c>
      <c r="N10" s="4">
        <f>SUMIF('Unified Genders - Total'!A:A, $A10, 'Unified Genders - Total'!AW:AW)/N$77</f>
        <v>0.01957129543</v>
      </c>
    </row>
    <row r="11">
      <c r="A11" s="1" t="s">
        <v>19</v>
      </c>
      <c r="B11" s="4">
        <f t="shared" si="1"/>
        <v>0.03047673889</v>
      </c>
      <c r="C11" s="5">
        <f>SUMIF('Each Gender - Podiums'!$5:$5,$A11,'Each Gender - Podiums'!$6:$6)</f>
        <v>6.002</v>
      </c>
      <c r="D11" s="5">
        <f>SUMIF('Each Gender - Podiums'!$11:$11,$A11,'Each Gender - Podiums'!$12:$12)</f>
        <v>9.001003</v>
      </c>
      <c r="E11" s="5">
        <f>SUMIF('Each Gender - Podiums'!$17:$17,$A11,'Each Gender - Podiums'!$18:$18) + SUMIF('Each Gender - Podiums'!$23:$23,$A11,'Each Gender - Podiums'!$24:$24) + SUMIF('Each Gender - Podiums'!$29:$29,$A11,'Each Gender - Podiums'!$30:$30)</f>
        <v>1</v>
      </c>
      <c r="F11" s="4">
        <f t="shared" si="2"/>
        <v>0.03486567019</v>
      </c>
      <c r="G11" s="5">
        <f>SUMIF('Unified Genders - Podiums'!$4:$4,$A11,'Unified Genders - Podiums'!$5:$5)</f>
        <v>6.002</v>
      </c>
      <c r="H11" s="5">
        <f>SUMIF('Unified Genders - Podiums'!$10:$10,$A11,'Unified Genders - Podiums'!$11:$11)</f>
        <v>2.5005005</v>
      </c>
      <c r="I11" s="5">
        <f>SUMIF('Unified Genders - Podiums'!$16:$16,$A11,'Unified Genders - Podiums'!$17:$17) + SUMIF('Unified Genders - Podiums'!$22:$22,$A11,'Unified Genders - Podiums'!$23:$23)</f>
        <v>1</v>
      </c>
      <c r="K11" s="4">
        <f>SUMIF('Athletes - Total'!A:A, $A11, 'Athletes - Total'!CY:CY)/K$77</f>
        <v>0.03000406172</v>
      </c>
      <c r="L11" s="4">
        <f>SUMIF('Unified Genders - Total'!A:A, $A11, 'Unified Genders - Total'!AV:AV)/L$77</f>
        <v>0.03118929448</v>
      </c>
      <c r="M11" s="4">
        <f>SUMIF('Unified Genders - Gold'!A:A, $A11, 'Unified Genders - Gold'!AV:AV)/M$77</f>
        <v>0.02670623145</v>
      </c>
      <c r="N11" s="4">
        <f>SUMIF('Unified Genders - Total'!A:A, $A11, 'Unified Genders - Total'!AW:AW)/N$77</f>
        <v>0.03355079217</v>
      </c>
    </row>
    <row r="12">
      <c r="A12" s="1" t="s">
        <v>20</v>
      </c>
      <c r="B12" s="4">
        <f t="shared" si="1"/>
        <v>0.02476341886</v>
      </c>
      <c r="C12" s="5">
        <f>SUMIF('Each Gender - Podiums'!$5:$5,$A12,'Each Gender - Podiums'!$6:$6)</f>
        <v>9.003</v>
      </c>
      <c r="D12" s="5">
        <f>SUMIF('Each Gender - Podiums'!$11:$11,$A12,'Each Gender - Podiums'!$12:$12)</f>
        <v>2.000001</v>
      </c>
      <c r="E12" s="5">
        <f>SUMIF('Each Gender - Podiums'!$17:$17,$A12,'Each Gender - Podiums'!$18:$18) + SUMIF('Each Gender - Podiums'!$23:$23,$A12,'Each Gender - Podiums'!$24:$24) + SUMIF('Each Gender - Podiums'!$29:$29,$A12,'Each Gender - Podiums'!$30:$30)</f>
        <v>2</v>
      </c>
      <c r="F12" s="4">
        <f t="shared" si="2"/>
        <v>0.03119473268</v>
      </c>
      <c r="G12" s="5">
        <f>SUMIF('Unified Genders - Podiums'!$4:$4,$A12,'Unified Genders - Podiums'!$5:$5)</f>
        <v>6.002</v>
      </c>
      <c r="H12" s="5">
        <f>SUMIF('Unified Genders - Podiums'!$10:$10,$A12,'Unified Genders - Podiums'!$11:$11)</f>
        <v>2.000001</v>
      </c>
      <c r="I12" s="5">
        <f>SUMIF('Unified Genders - Podiums'!$16:$16,$A12,'Unified Genders - Podiums'!$17:$17) + SUMIF('Unified Genders - Podiums'!$22:$22,$A12,'Unified Genders - Podiums'!$23:$23)</f>
        <v>0.5</v>
      </c>
      <c r="K12" s="4">
        <f>SUMIF('Athletes - Total'!A:A, $A12, 'Athletes - Total'!CY:CY)/K$77</f>
        <v>0.03393246933</v>
      </c>
      <c r="L12" s="4">
        <f>SUMIF('Unified Genders - Total'!A:A, $A12, 'Unified Genders - Total'!AV:AV)/L$77</f>
        <v>0.01919411282</v>
      </c>
      <c r="M12" s="4">
        <f>SUMIF('Unified Genders - Gold'!A:A, $A12, 'Unified Genders - Gold'!AV:AV)/M$77</f>
        <v>0.02077151335</v>
      </c>
      <c r="N12" s="4">
        <f>SUMIF('Unified Genders - Total'!A:A, $A12, 'Unified Genders - Total'!AW:AW)/N$77</f>
        <v>0.01863932898</v>
      </c>
    </row>
    <row r="13">
      <c r="A13" s="1" t="s">
        <v>21</v>
      </c>
      <c r="B13" s="4">
        <f t="shared" si="1"/>
        <v>0.02285517505</v>
      </c>
      <c r="C13" s="5">
        <f>SUMIF('Each Gender - Podiums'!$5:$5,$A13,'Each Gender - Podiums'!$6:$6)</f>
        <v>3.001</v>
      </c>
      <c r="D13" s="5">
        <f>SUMIF('Each Gender - Podiums'!$11:$11,$A13,'Each Gender - Podiums'!$12:$12)</f>
        <v>6.000003</v>
      </c>
      <c r="E13" s="5">
        <f>SUMIF('Each Gender - Podiums'!$17:$17,$A13,'Each Gender - Podiums'!$18:$18) + SUMIF('Each Gender - Podiums'!$23:$23,$A13,'Each Gender - Podiums'!$24:$24) + SUMIF('Each Gender - Podiums'!$29:$29,$A13,'Each Gender - Podiums'!$30:$30)</f>
        <v>3</v>
      </c>
      <c r="F13" s="4">
        <f t="shared" si="2"/>
        <v>0.0128455359</v>
      </c>
      <c r="G13" s="5">
        <f>SUMIF('Unified Genders - Podiums'!$4:$4,$A13,'Unified Genders - Podiums'!$5:$5)</f>
        <v>3.001</v>
      </c>
      <c r="H13" s="5">
        <f>SUMIF('Unified Genders - Podiums'!$10:$10,$A13,'Unified Genders - Podiums'!$11:$11)</f>
        <v>0</v>
      </c>
      <c r="I13" s="5">
        <f>SUMIF('Unified Genders - Podiums'!$16:$16,$A13,'Unified Genders - Podiums'!$17:$17) + SUMIF('Unified Genders - Podiums'!$22:$22,$A13,'Unified Genders - Podiums'!$23:$23)</f>
        <v>0.5</v>
      </c>
      <c r="K13" s="4">
        <f>SUMIF('Athletes - Total'!A:A, $A13, 'Athletes - Total'!CY:CY)/K$77</f>
        <v>0.0176664833</v>
      </c>
      <c r="L13" s="4">
        <f>SUMIF('Unified Genders - Total'!A:A, $A13, 'Unified Genders - Total'!AV:AV)/L$77</f>
        <v>0.01871386474</v>
      </c>
      <c r="M13" s="4">
        <f>SUMIF('Unified Genders - Gold'!A:A, $A13, 'Unified Genders - Gold'!AV:AV)/M$77</f>
        <v>0.0178041543</v>
      </c>
      <c r="N13" s="4">
        <f>SUMIF('Unified Genders - Total'!A:A, $A13, 'Unified Genders - Total'!AW:AW)/N$77</f>
        <v>0.01863932898</v>
      </c>
    </row>
    <row r="14">
      <c r="A14" s="1" t="s">
        <v>22</v>
      </c>
      <c r="B14" s="4">
        <f t="shared" si="1"/>
        <v>0.0199994663</v>
      </c>
      <c r="C14" s="5">
        <f>SUMIF('Each Gender - Podiums'!$5:$5,$A14,'Each Gender - Podiums'!$6:$6)</f>
        <v>3.001</v>
      </c>
      <c r="D14" s="5">
        <f>SUMIF('Each Gender - Podiums'!$11:$11,$A14,'Each Gender - Podiums'!$12:$12)</f>
        <v>4.5005015</v>
      </c>
      <c r="E14" s="5">
        <f>SUMIF('Each Gender - Podiums'!$17:$17,$A14,'Each Gender - Podiums'!$18:$18) + SUMIF('Each Gender - Podiums'!$23:$23,$A14,'Each Gender - Podiums'!$24:$24) + SUMIF('Each Gender - Podiums'!$29:$29,$A14,'Each Gender - Podiums'!$30:$30)</f>
        <v>3</v>
      </c>
      <c r="F14" s="4">
        <f t="shared" si="2"/>
        <v>0.01468008953</v>
      </c>
      <c r="G14" s="5">
        <f>SUMIF('Unified Genders - Podiums'!$4:$4,$A14,'Unified Genders - Podiums'!$5:$5)</f>
        <v>3.001</v>
      </c>
      <c r="H14" s="5">
        <f>SUMIF('Unified Genders - Podiums'!$10:$10,$A14,'Unified Genders - Podiums'!$11:$11)</f>
        <v>0</v>
      </c>
      <c r="I14" s="5">
        <f>SUMIF('Unified Genders - Podiums'!$16:$16,$A14,'Unified Genders - Podiums'!$17:$17) + SUMIF('Unified Genders - Podiums'!$22:$22,$A14,'Unified Genders - Podiums'!$23:$23)</f>
        <v>1.000000333</v>
      </c>
      <c r="K14" s="4">
        <f>SUMIF('Athletes - Total'!A:A, $A14, 'Athletes - Total'!CY:CY)/K$77</f>
        <v>0.007290729937</v>
      </c>
      <c r="L14" s="4">
        <f>SUMIF('Unified Genders - Total'!A:A, $A14, 'Unified Genders - Total'!AV:AV)/L$77</f>
        <v>0.01103612337</v>
      </c>
      <c r="M14" s="4">
        <f>SUMIF('Unified Genders - Gold'!A:A, $A14, 'Unified Genders - Gold'!AV:AV)/M$77</f>
        <v>0.008902077151</v>
      </c>
      <c r="N14" s="4">
        <f>SUMIF('Unified Genders - Total'!A:A, $A14, 'Unified Genders - Total'!AW:AW)/N$77</f>
        <v>0.01211556384</v>
      </c>
    </row>
    <row r="15">
      <c r="A15" s="1" t="s">
        <v>23</v>
      </c>
      <c r="B15" s="4">
        <f t="shared" si="1"/>
        <v>0.01999851567</v>
      </c>
      <c r="C15" s="5">
        <f>SUMIF('Each Gender - Podiums'!$5:$5,$A15,'Each Gender - Podiums'!$6:$6)</f>
        <v>3.001</v>
      </c>
      <c r="D15" s="5">
        <f>SUMIF('Each Gender - Podiums'!$11:$11,$A15,'Each Gender - Podiums'!$12:$12)</f>
        <v>4.000002</v>
      </c>
      <c r="E15" s="5">
        <f>SUMIF('Each Gender - Podiums'!$17:$17,$A15,'Each Gender - Podiums'!$18:$18) + SUMIF('Each Gender - Podiums'!$23:$23,$A15,'Each Gender - Podiums'!$24:$24) + SUMIF('Each Gender - Podiums'!$29:$29,$A15,'Each Gender - Podiums'!$30:$30)</f>
        <v>3.500000333</v>
      </c>
      <c r="F15" s="4">
        <f t="shared" si="2"/>
        <v>0.02385102125</v>
      </c>
      <c r="G15" s="5">
        <f>SUMIF('Unified Genders - Podiums'!$4:$4,$A15,'Unified Genders - Podiums'!$5:$5)</f>
        <v>2.5005005</v>
      </c>
      <c r="H15" s="5">
        <f>SUMIF('Unified Genders - Podiums'!$10:$10,$A15,'Unified Genders - Podiums'!$11:$11)</f>
        <v>2.000001</v>
      </c>
      <c r="I15" s="5">
        <f>SUMIF('Unified Genders - Podiums'!$16:$16,$A15,'Unified Genders - Podiums'!$17:$17) + SUMIF('Unified Genders - Podiums'!$22:$22,$A15,'Unified Genders - Podiums'!$23:$23)</f>
        <v>2</v>
      </c>
      <c r="K15" s="4">
        <f>SUMIF('Athletes - Total'!A:A, $A15, 'Athletes - Total'!CY:CY)/K$77</f>
        <v>0.02215117156</v>
      </c>
      <c r="L15" s="4">
        <f>SUMIF('Unified Genders - Total'!A:A, $A15, 'Unified Genders - Total'!AV:AV)/L$77</f>
        <v>0.0148742756</v>
      </c>
      <c r="M15" s="4">
        <f>SUMIF('Unified Genders - Gold'!A:A, $A15, 'Unified Genders - Gold'!AV:AV)/M$77</f>
        <v>0.008902077151</v>
      </c>
      <c r="N15" s="4">
        <f>SUMIF('Unified Genders - Total'!A:A, $A15, 'Unified Genders - Total'!AW:AW)/N$77</f>
        <v>0.01584342964</v>
      </c>
    </row>
    <row r="16">
      <c r="A16" s="1" t="s">
        <v>24</v>
      </c>
      <c r="B16" s="4">
        <f t="shared" si="1"/>
        <v>0.01714375819</v>
      </c>
      <c r="C16" s="5">
        <f>SUMIF('Each Gender - Podiums'!$5:$5,$A16,'Each Gender - Podiums'!$6:$6)</f>
        <v>6.002</v>
      </c>
      <c r="D16" s="5">
        <f>SUMIF('Each Gender - Podiums'!$11:$11,$A16,'Each Gender - Podiums'!$12:$12)</f>
        <v>0</v>
      </c>
      <c r="E16" s="5">
        <f>SUMIF('Each Gender - Podiums'!$17:$17,$A16,'Each Gender - Podiums'!$18:$18) + SUMIF('Each Gender - Podiums'!$23:$23,$A16,'Each Gender - Podiums'!$24:$24) + SUMIF('Each Gender - Podiums'!$29:$29,$A16,'Each Gender - Podiums'!$30:$30)</f>
        <v>3.000000333</v>
      </c>
      <c r="F16" s="4">
        <f t="shared" si="2"/>
        <v>0.01100915079</v>
      </c>
      <c r="G16" s="5">
        <f>SUMIF('Unified Genders - Podiums'!$4:$4,$A16,'Unified Genders - Podiums'!$5:$5)</f>
        <v>2.5005005</v>
      </c>
      <c r="H16" s="5">
        <f>SUMIF('Unified Genders - Podiums'!$10:$10,$A16,'Unified Genders - Podiums'!$11:$11)</f>
        <v>0</v>
      </c>
      <c r="I16" s="5">
        <f>SUMIF('Unified Genders - Podiums'!$16:$16,$A16,'Unified Genders - Podiums'!$17:$17) + SUMIF('Unified Genders - Podiums'!$22:$22,$A16,'Unified Genders - Podiums'!$23:$23)</f>
        <v>0.5</v>
      </c>
      <c r="K16" s="4">
        <f>SUMIF('Athletes - Total'!A:A, $A16, 'Athletes - Total'!CY:CY)/K$77</f>
        <v>0.01177849565</v>
      </c>
      <c r="L16" s="4">
        <f>SUMIF('Unified Genders - Total'!A:A, $A16, 'Unified Genders - Total'!AV:AV)/L$77</f>
        <v>0.00767774041</v>
      </c>
      <c r="M16" s="4">
        <f>SUMIF('Unified Genders - Gold'!A:A, $A16, 'Unified Genders - Gold'!AV:AV)/M$77</f>
        <v>0.008902077151</v>
      </c>
      <c r="N16" s="4">
        <f>SUMIF('Unified Genders - Total'!A:A, $A16, 'Unified Genders - Total'!AW:AW)/N$77</f>
        <v>0.008387698043</v>
      </c>
    </row>
    <row r="17">
      <c r="A17" s="1" t="s">
        <v>25</v>
      </c>
      <c r="B17" s="4">
        <f t="shared" si="1"/>
        <v>0.01523932071</v>
      </c>
      <c r="C17" s="5">
        <f>SUMIF('Each Gender - Podiums'!$5:$5,$A17,'Each Gender - Podiums'!$6:$6)</f>
        <v>6.002</v>
      </c>
      <c r="D17" s="5">
        <f>SUMIF('Each Gender - Podiums'!$11:$11,$A17,'Each Gender - Podiums'!$12:$12)</f>
        <v>2.000001</v>
      </c>
      <c r="E17" s="5">
        <f>SUMIF('Each Gender - Podiums'!$17:$17,$A17,'Each Gender - Podiums'!$18:$18) + SUMIF('Each Gender - Podiums'!$23:$23,$A17,'Each Gender - Podiums'!$24:$24) + SUMIF('Each Gender - Podiums'!$29:$29,$A17,'Each Gender - Podiums'!$30:$30)</f>
        <v>0</v>
      </c>
      <c r="F17" s="4">
        <f t="shared" si="2"/>
        <v>0.01651281165</v>
      </c>
      <c r="G17" s="5">
        <f>SUMIF('Unified Genders - Podiums'!$4:$4,$A17,'Unified Genders - Podiums'!$5:$5)</f>
        <v>0</v>
      </c>
      <c r="H17" s="5">
        <f>SUMIF('Unified Genders - Podiums'!$10:$10,$A17,'Unified Genders - Podiums'!$11:$11)</f>
        <v>4.5005015</v>
      </c>
      <c r="I17" s="5">
        <f>SUMIF('Unified Genders - Podiums'!$16:$16,$A17,'Unified Genders - Podiums'!$17:$17) + SUMIF('Unified Genders - Podiums'!$22:$22,$A17,'Unified Genders - Podiums'!$23:$23)</f>
        <v>0</v>
      </c>
      <c r="K17" s="4">
        <f>SUMIF('Athletes - Total'!A:A, $A17, 'Athletes - Total'!CY:CY)/K$77</f>
        <v>0.003365404834</v>
      </c>
      <c r="L17" s="4">
        <f>SUMIF('Unified Genders - Total'!A:A, $A17, 'Unified Genders - Total'!AV:AV)/L$77</f>
        <v>0.005758665254</v>
      </c>
      <c r="M17" s="4">
        <f>SUMIF('Unified Genders - Gold'!A:A, $A17, 'Unified Genders - Gold'!AV:AV)/M$77</f>
        <v>0.008902077151</v>
      </c>
      <c r="N17" s="4">
        <f>SUMIF('Unified Genders - Total'!A:A, $A17, 'Unified Genders - Total'!AW:AW)/N$77</f>
        <v>0.004659832246</v>
      </c>
    </row>
    <row r="18">
      <c r="A18" s="1" t="s">
        <v>26</v>
      </c>
      <c r="B18" s="4">
        <f t="shared" si="1"/>
        <v>0.01523931881</v>
      </c>
      <c r="C18" s="5">
        <f>SUMIF('Each Gender - Podiums'!$5:$5,$A18,'Each Gender - Podiums'!$6:$6)</f>
        <v>6.002</v>
      </c>
      <c r="D18" s="5">
        <f>SUMIF('Each Gender - Podiums'!$11:$11,$A18,'Each Gender - Podiums'!$12:$12)</f>
        <v>0</v>
      </c>
      <c r="E18" s="5">
        <f>SUMIF('Each Gender - Podiums'!$17:$17,$A18,'Each Gender - Podiums'!$18:$18) + SUMIF('Each Gender - Podiums'!$23:$23,$A18,'Each Gender - Podiums'!$24:$24) + SUMIF('Each Gender - Podiums'!$29:$29,$A18,'Each Gender - Podiums'!$30:$30)</f>
        <v>2</v>
      </c>
      <c r="F18" s="4">
        <f t="shared" si="2"/>
        <v>0.0146800883</v>
      </c>
      <c r="G18" s="5">
        <f>SUMIF('Unified Genders - Podiums'!$4:$4,$A18,'Unified Genders - Podiums'!$5:$5)</f>
        <v>3.001</v>
      </c>
      <c r="H18" s="5">
        <f>SUMIF('Unified Genders - Podiums'!$10:$10,$A18,'Unified Genders - Podiums'!$11:$11)</f>
        <v>0</v>
      </c>
      <c r="I18" s="5">
        <f>SUMIF('Unified Genders - Podiums'!$16:$16,$A18,'Unified Genders - Podiums'!$17:$17) + SUMIF('Unified Genders - Podiums'!$22:$22,$A18,'Unified Genders - Podiums'!$23:$23)</f>
        <v>1</v>
      </c>
      <c r="K18" s="4">
        <f>SUMIF('Athletes - Total'!A:A, $A18, 'Athletes - Total'!CY:CY)/K$77</f>
        <v>0.0185087454</v>
      </c>
      <c r="L18" s="4">
        <f>SUMIF('Unified Genders - Total'!A:A, $A18, 'Unified Genders - Total'!AV:AV)/L$77</f>
        <v>0.01727455694</v>
      </c>
      <c r="M18" s="4">
        <f>SUMIF('Unified Genders - Gold'!A:A, $A18, 'Unified Genders - Gold'!AV:AV)/M$77</f>
        <v>0.0178041543</v>
      </c>
      <c r="N18" s="4">
        <f>SUMIF('Unified Genders - Total'!A:A, $A18, 'Unified Genders - Total'!AW:AW)/N$77</f>
        <v>0.01863932898</v>
      </c>
    </row>
    <row r="19">
      <c r="A19" s="1" t="s">
        <v>27</v>
      </c>
      <c r="B19" s="4">
        <f t="shared" si="1"/>
        <v>0.01396778918</v>
      </c>
      <c r="C19" s="5">
        <f>SUMIF('Each Gender - Podiums'!$5:$5,$A19,'Each Gender - Podiums'!$6:$6)</f>
        <v>3.001</v>
      </c>
      <c r="D19" s="5">
        <f>SUMIF('Each Gender - Podiums'!$11:$11,$A19,'Each Gender - Podiums'!$12:$12)</f>
        <v>0</v>
      </c>
      <c r="E19" s="5">
        <f>SUMIF('Each Gender - Podiums'!$17:$17,$A19,'Each Gender - Podiums'!$18:$18) + SUMIF('Each Gender - Podiums'!$23:$23,$A19,'Each Gender - Podiums'!$24:$24) + SUMIF('Each Gender - Podiums'!$29:$29,$A19,'Each Gender - Podiums'!$30:$30)</f>
        <v>4.333333667</v>
      </c>
      <c r="F19" s="4">
        <f t="shared" si="2"/>
        <v>0.01100915079</v>
      </c>
      <c r="G19" s="5">
        <f>SUMIF('Unified Genders - Podiums'!$4:$4,$A19,'Unified Genders - Podiums'!$5:$5)</f>
        <v>0</v>
      </c>
      <c r="H19" s="5">
        <f>SUMIF('Unified Genders - Podiums'!$10:$10,$A19,'Unified Genders - Podiums'!$11:$11)</f>
        <v>2.5005005</v>
      </c>
      <c r="I19" s="5">
        <f>SUMIF('Unified Genders - Podiums'!$16:$16,$A19,'Unified Genders - Podiums'!$17:$17) + SUMIF('Unified Genders - Podiums'!$22:$22,$A19,'Unified Genders - Podiums'!$23:$23)</f>
        <v>0.5</v>
      </c>
      <c r="K19" s="4">
        <f>SUMIF('Athletes - Total'!A:A, $A19, 'Athletes - Total'!CY:CY)/K$77</f>
        <v>0.03421340701</v>
      </c>
      <c r="L19" s="4">
        <f>SUMIF('Unified Genders - Total'!A:A, $A19, 'Unified Genders - Total'!AV:AV)/L$77</f>
        <v>0.02111318798</v>
      </c>
      <c r="M19" s="4">
        <f>SUMIF('Unified Genders - Gold'!A:A, $A19, 'Unified Genders - Gold'!AV:AV)/M$77</f>
        <v>0.02077151335</v>
      </c>
      <c r="N19" s="4">
        <f>SUMIF('Unified Genders - Total'!A:A, $A19, 'Unified Genders - Total'!AW:AW)/N$77</f>
        <v>0.02236719478</v>
      </c>
    </row>
    <row r="20">
      <c r="A20" s="1" t="s">
        <v>28</v>
      </c>
      <c r="B20" s="4">
        <f t="shared" si="1"/>
        <v>0.01333297944</v>
      </c>
      <c r="C20" s="5">
        <f>SUMIF('Each Gender - Podiums'!$5:$5,$A20,'Each Gender - Podiums'!$6:$6)</f>
        <v>3.001</v>
      </c>
      <c r="D20" s="5">
        <f>SUMIF('Each Gender - Podiums'!$11:$11,$A20,'Each Gender - Podiums'!$12:$12)</f>
        <v>4.000002</v>
      </c>
      <c r="E20" s="5">
        <f>SUMIF('Each Gender - Podiums'!$17:$17,$A20,'Each Gender - Podiums'!$18:$18) + SUMIF('Each Gender - Podiums'!$23:$23,$A20,'Each Gender - Podiums'!$24:$24) + SUMIF('Each Gender - Podiums'!$29:$29,$A20,'Each Gender - Podiums'!$30:$30)</f>
        <v>0</v>
      </c>
      <c r="F20" s="4">
        <f t="shared" si="2"/>
        <v>0.007338209599</v>
      </c>
      <c r="G20" s="5">
        <f>SUMIF('Unified Genders - Podiums'!$4:$4,$A20,'Unified Genders - Podiums'!$5:$5)</f>
        <v>0</v>
      </c>
      <c r="H20" s="5">
        <f>SUMIF('Unified Genders - Podiums'!$10:$10,$A20,'Unified Genders - Podiums'!$11:$11)</f>
        <v>0</v>
      </c>
      <c r="I20" s="5">
        <f>SUMIF('Unified Genders - Podiums'!$16:$16,$A20,'Unified Genders - Podiums'!$17:$17) + SUMIF('Unified Genders - Podiums'!$22:$22,$A20,'Unified Genders - Podiums'!$23:$23)</f>
        <v>2</v>
      </c>
      <c r="K20" s="4">
        <f>SUMIF('Athletes - Total'!A:A, $A20, 'Athletes - Total'!CY:CY)/K$77</f>
        <v>0.004767026156</v>
      </c>
      <c r="L20" s="4">
        <f>SUMIF('Unified Genders - Total'!A:A, $A20, 'Unified Genders - Total'!AV:AV)/L$77</f>
        <v>0.00815702991</v>
      </c>
      <c r="M20" s="4">
        <f>SUMIF('Unified Genders - Gold'!A:A, $A20, 'Unified Genders - Gold'!AV:AV)/M$77</f>
        <v>0.005934718101</v>
      </c>
      <c r="N20" s="4">
        <f>SUMIF('Unified Genders - Total'!A:A, $A20, 'Unified Genders - Total'!AW:AW)/N$77</f>
        <v>0.01025163094</v>
      </c>
    </row>
    <row r="21">
      <c r="A21" s="1" t="s">
        <v>29</v>
      </c>
      <c r="B21" s="4">
        <f t="shared" si="1"/>
        <v>0.01238170943</v>
      </c>
      <c r="C21" s="5">
        <f>SUMIF('Each Gender - Podiums'!$5:$5,$A21,'Each Gender - Podiums'!$6:$6)</f>
        <v>5.5015005</v>
      </c>
      <c r="D21" s="5">
        <f>SUMIF('Each Gender - Podiums'!$11:$11,$A21,'Each Gender - Podiums'!$12:$12)</f>
        <v>0</v>
      </c>
      <c r="E21" s="5">
        <f>SUMIF('Each Gender - Podiums'!$17:$17,$A21,'Each Gender - Podiums'!$18:$18) + SUMIF('Each Gender - Podiums'!$23:$23,$A21,'Each Gender - Podiums'!$24:$24) + SUMIF('Each Gender - Podiums'!$29:$29,$A21,'Each Gender - Podiums'!$30:$30)</f>
        <v>1</v>
      </c>
      <c r="F21" s="4">
        <f t="shared" si="2"/>
        <v>0.01100731929</v>
      </c>
      <c r="G21" s="5">
        <f>SUMIF('Unified Genders - Podiums'!$4:$4,$A21,'Unified Genders - Podiums'!$5:$5)</f>
        <v>0</v>
      </c>
      <c r="H21" s="5">
        <f>SUMIF('Unified Genders - Podiums'!$10:$10,$A21,'Unified Genders - Podiums'!$11:$11)</f>
        <v>2.000001</v>
      </c>
      <c r="I21" s="5">
        <f>SUMIF('Unified Genders - Podiums'!$16:$16,$A21,'Unified Genders - Podiums'!$17:$17) + SUMIF('Unified Genders - Podiums'!$22:$22,$A21,'Unified Genders - Podiums'!$23:$23)</f>
        <v>1.000000333</v>
      </c>
      <c r="K21" s="4">
        <f>SUMIF('Athletes - Total'!A:A, $A21, 'Athletes - Total'!CY:CY)/K$77</f>
        <v>0.007571670702</v>
      </c>
      <c r="L21" s="4">
        <f>SUMIF('Unified Genders - Total'!A:A, $A21, 'Unified Genders - Total'!AV:AV)/L$77</f>
        <v>0.01103660314</v>
      </c>
      <c r="M21" s="4">
        <f>SUMIF('Unified Genders - Gold'!A:A, $A21, 'Unified Genders - Gold'!AV:AV)/M$77</f>
        <v>0.0118694362</v>
      </c>
      <c r="N21" s="4">
        <f>SUMIF('Unified Genders - Total'!A:A, $A21, 'Unified Genders - Total'!AW:AW)/N$77</f>
        <v>0.01025163094</v>
      </c>
    </row>
    <row r="22">
      <c r="A22" s="1" t="s">
        <v>30</v>
      </c>
      <c r="B22" s="4">
        <f t="shared" si="1"/>
        <v>0.01206144822</v>
      </c>
      <c r="C22" s="5">
        <f>SUMIF('Each Gender - Podiums'!$5:$5,$A22,'Each Gender - Podiums'!$6:$6)</f>
        <v>0</v>
      </c>
      <c r="D22" s="5">
        <f>SUMIF('Each Gender - Podiums'!$11:$11,$A22,'Each Gender - Podiums'!$12:$12)</f>
        <v>3.5000015</v>
      </c>
      <c r="E22" s="5">
        <f>SUMIF('Each Gender - Podiums'!$17:$17,$A22,'Each Gender - Podiums'!$18:$18) + SUMIF('Each Gender - Podiums'!$23:$23,$A22,'Each Gender - Podiums'!$24:$24) + SUMIF('Each Gender - Podiums'!$29:$29,$A22,'Each Gender - Podiums'!$30:$30)</f>
        <v>2.833333333</v>
      </c>
      <c r="F22" s="4">
        <f t="shared" si="2"/>
        <v>0</v>
      </c>
      <c r="G22" s="5">
        <f>SUMIF('Unified Genders - Podiums'!$4:$4,$A22,'Unified Genders - Podiums'!$5:$5)</f>
        <v>0</v>
      </c>
      <c r="H22" s="5">
        <f>SUMIF('Unified Genders - Podiums'!$10:$10,$A22,'Unified Genders - Podiums'!$11:$11)</f>
        <v>0</v>
      </c>
      <c r="I22" s="5">
        <f>SUMIF('Unified Genders - Podiums'!$16:$16,$A22,'Unified Genders - Podiums'!$17:$17) + SUMIF('Unified Genders - Podiums'!$22:$22,$A22,'Unified Genders - Podiums'!$23:$23)</f>
        <v>0</v>
      </c>
      <c r="K22" s="4">
        <f>SUMIF('Athletes - Total'!A:A, $A22, 'Athletes - Total'!CY:CY)/K$77</f>
        <v>0.03182807328</v>
      </c>
      <c r="L22" s="4">
        <f>SUMIF('Unified Genders - Total'!A:A, $A22, 'Unified Genders - Total'!AV:AV)/L$77</f>
        <v>0.03334849368</v>
      </c>
      <c r="M22" s="4">
        <f>SUMIF('Unified Genders - Gold'!A:A, $A22, 'Unified Genders - Gold'!AV:AV)/M$77</f>
        <v>0.02818991098</v>
      </c>
      <c r="N22" s="4">
        <f>SUMIF('Unified Genders - Total'!A:A, $A22, 'Unified Genders - Total'!AW:AW)/N$77</f>
        <v>0.03727865797</v>
      </c>
    </row>
    <row r="23">
      <c r="A23" s="1" t="s">
        <v>31</v>
      </c>
      <c r="B23" s="4">
        <f t="shared" si="1"/>
        <v>0.01142853879</v>
      </c>
      <c r="C23" s="5">
        <f>SUMIF('Each Gender - Podiums'!$5:$5,$A23,'Each Gender - Podiums'!$6:$6)</f>
        <v>3.001</v>
      </c>
      <c r="D23" s="5">
        <f>SUMIF('Each Gender - Podiums'!$11:$11,$A23,'Each Gender - Podiums'!$12:$12)</f>
        <v>2.000001</v>
      </c>
      <c r="E23" s="5">
        <f>SUMIF('Each Gender - Podiums'!$17:$17,$A23,'Each Gender - Podiums'!$18:$18) + SUMIF('Each Gender - Podiums'!$23:$23,$A23,'Each Gender - Podiums'!$24:$24) + SUMIF('Each Gender - Podiums'!$29:$29,$A23,'Each Gender - Podiums'!$30:$30)</f>
        <v>1</v>
      </c>
      <c r="F23" s="4">
        <f t="shared" si="2"/>
        <v>0.01467825742</v>
      </c>
      <c r="G23" s="5">
        <f>SUMIF('Unified Genders - Podiums'!$4:$4,$A23,'Unified Genders - Podiums'!$5:$5)</f>
        <v>2.5005005</v>
      </c>
      <c r="H23" s="5">
        <f>SUMIF('Unified Genders - Podiums'!$10:$10,$A23,'Unified Genders - Podiums'!$11:$11)</f>
        <v>0</v>
      </c>
      <c r="I23" s="5">
        <f>SUMIF('Unified Genders - Podiums'!$16:$16,$A23,'Unified Genders - Podiums'!$17:$17) + SUMIF('Unified Genders - Podiums'!$22:$22,$A23,'Unified Genders - Podiums'!$23:$23)</f>
        <v>1.5000005</v>
      </c>
      <c r="K23" s="4">
        <f>SUMIF('Athletes - Total'!A:A, $A23, 'Athletes - Total'!CY:CY)/K$77</f>
        <v>0.00813243099</v>
      </c>
      <c r="L23" s="4">
        <f>SUMIF('Unified Genders - Total'!A:A, $A23, 'Unified Genders - Total'!AV:AV)/L$77</f>
        <v>0.008637758236</v>
      </c>
      <c r="M23" s="4">
        <f>SUMIF('Unified Genders - Gold'!A:A, $A23, 'Unified Genders - Gold'!AV:AV)/M$77</f>
        <v>0.0118694362</v>
      </c>
      <c r="N23" s="4">
        <f>SUMIF('Unified Genders - Total'!A:A, $A23, 'Unified Genders - Total'!AW:AW)/N$77</f>
        <v>0.007455731594</v>
      </c>
    </row>
    <row r="24">
      <c r="A24" s="1" t="s">
        <v>32</v>
      </c>
      <c r="B24" s="4">
        <f t="shared" si="1"/>
        <v>0.0104763191</v>
      </c>
      <c r="C24" s="5">
        <f>SUMIF('Each Gender - Podiums'!$5:$5,$A24,'Each Gender - Podiums'!$6:$6)</f>
        <v>3.001</v>
      </c>
      <c r="D24" s="5">
        <f>SUMIF('Each Gender - Podiums'!$11:$11,$A24,'Each Gender - Podiums'!$12:$12)</f>
        <v>1.000000333</v>
      </c>
      <c r="E24" s="5">
        <f>SUMIF('Each Gender - Podiums'!$17:$17,$A24,'Each Gender - Podiums'!$18:$18) + SUMIF('Each Gender - Podiums'!$23:$23,$A24,'Each Gender - Podiums'!$24:$24) + SUMIF('Each Gender - Podiums'!$29:$29,$A24,'Each Gender - Podiums'!$30:$30)</f>
        <v>1.5000005</v>
      </c>
      <c r="F24" s="4">
        <f t="shared" si="2"/>
        <v>0.005503658423</v>
      </c>
      <c r="G24" s="5">
        <f>SUMIF('Unified Genders - Podiums'!$4:$4,$A24,'Unified Genders - Podiums'!$5:$5)</f>
        <v>0</v>
      </c>
      <c r="H24" s="5">
        <f>SUMIF('Unified Genders - Podiums'!$10:$10,$A24,'Unified Genders - Podiums'!$11:$11)</f>
        <v>1.000000333</v>
      </c>
      <c r="I24" s="5">
        <f>SUMIF('Unified Genders - Podiums'!$16:$16,$A24,'Unified Genders - Podiums'!$17:$17) + SUMIF('Unified Genders - Podiums'!$22:$22,$A24,'Unified Genders - Podiums'!$23:$23)</f>
        <v>0.5</v>
      </c>
      <c r="K24" s="4">
        <f>SUMIF('Athletes - Total'!A:A, $A24, 'Athletes - Total'!CY:CY)/K$77</f>
        <v>0.007291290417</v>
      </c>
      <c r="L24" s="4">
        <f>SUMIF('Unified Genders - Total'!A:A, $A24, 'Unified Genders - Total'!AV:AV)/L$77</f>
        <v>0.008157510158</v>
      </c>
      <c r="M24" s="4">
        <f>SUMIF('Unified Genders - Gold'!A:A, $A24, 'Unified Genders - Gold'!AV:AV)/M$77</f>
        <v>0.008902077151</v>
      </c>
      <c r="N24" s="4">
        <f>SUMIF('Unified Genders - Total'!A:A, $A24, 'Unified Genders - Total'!AW:AW)/N$77</f>
        <v>0.007455731594</v>
      </c>
    </row>
    <row r="25">
      <c r="A25" s="1" t="s">
        <v>33</v>
      </c>
      <c r="B25" s="4">
        <f t="shared" si="1"/>
        <v>0.01047441657</v>
      </c>
      <c r="C25" s="5">
        <f>SUMIF('Each Gender - Podiums'!$5:$5,$A25,'Each Gender - Podiums'!$6:$6)</f>
        <v>0</v>
      </c>
      <c r="D25" s="5">
        <f>SUMIF('Each Gender - Podiums'!$11:$11,$A25,'Each Gender - Podiums'!$12:$12)</f>
        <v>3.5000015</v>
      </c>
      <c r="E25" s="5">
        <f>SUMIF('Each Gender - Podiums'!$17:$17,$A25,'Each Gender - Podiums'!$18:$18) + SUMIF('Each Gender - Podiums'!$23:$23,$A25,'Each Gender - Podiums'!$24:$24) + SUMIF('Each Gender - Podiums'!$29:$29,$A25,'Each Gender - Podiums'!$30:$30)</f>
        <v>2.000000333</v>
      </c>
      <c r="F25" s="4">
        <f t="shared" si="2"/>
        <v>0.009172763834</v>
      </c>
      <c r="G25" s="5">
        <f>SUMIF('Unified Genders - Podiums'!$4:$4,$A25,'Unified Genders - Podiums'!$5:$5)</f>
        <v>0</v>
      </c>
      <c r="H25" s="5">
        <f>SUMIF('Unified Genders - Podiums'!$10:$10,$A25,'Unified Genders - Podiums'!$11:$11)</f>
        <v>1.5000005</v>
      </c>
      <c r="I25" s="5">
        <f>SUMIF('Unified Genders - Podiums'!$16:$16,$A25,'Unified Genders - Podiums'!$17:$17) + SUMIF('Unified Genders - Podiums'!$22:$22,$A25,'Unified Genders - Podiums'!$23:$23)</f>
        <v>1</v>
      </c>
      <c r="K25" s="4">
        <f>SUMIF('Athletes - Total'!A:A, $A25, 'Athletes - Total'!CY:CY)/K$77</f>
        <v>0.01121605616</v>
      </c>
      <c r="L25" s="4">
        <f>SUMIF('Unified Genders - Total'!A:A, $A25, 'Unified Genders - Total'!AV:AV)/L$77</f>
        <v>0.01007658579</v>
      </c>
      <c r="M25" s="4">
        <f>SUMIF('Unified Genders - Gold'!A:A, $A25, 'Unified Genders - Gold'!AV:AV)/M$77</f>
        <v>0.008902077151</v>
      </c>
      <c r="N25" s="4">
        <f>SUMIF('Unified Genders - Total'!A:A, $A25, 'Unified Genders - Total'!AW:AW)/N$77</f>
        <v>0.01025163094</v>
      </c>
    </row>
    <row r="26">
      <c r="A26" s="1" t="s">
        <v>34</v>
      </c>
      <c r="B26" s="4">
        <f t="shared" si="1"/>
        <v>0.00952410005</v>
      </c>
      <c r="C26" s="5">
        <f>SUMIF('Each Gender - Podiums'!$5:$5,$A26,'Each Gender - Podiums'!$6:$6)</f>
        <v>3.001</v>
      </c>
      <c r="D26" s="5">
        <f>SUMIF('Each Gender - Podiums'!$11:$11,$A26,'Each Gender - Podiums'!$12:$12)</f>
        <v>2.000001</v>
      </c>
      <c r="E26" s="5">
        <f>SUMIF('Each Gender - Podiums'!$17:$17,$A26,'Each Gender - Podiums'!$18:$18) + SUMIF('Each Gender - Podiums'!$23:$23,$A26,'Each Gender - Podiums'!$24:$24) + SUMIF('Each Gender - Podiums'!$29:$29,$A26,'Each Gender - Podiums'!$30:$30)</f>
        <v>0</v>
      </c>
      <c r="F26" s="4">
        <f t="shared" si="2"/>
        <v>0.005503659034</v>
      </c>
      <c r="G26" s="5">
        <f>SUMIF('Unified Genders - Podiums'!$4:$4,$A26,'Unified Genders - Podiums'!$5:$5)</f>
        <v>0</v>
      </c>
      <c r="H26" s="5">
        <f>SUMIF('Unified Genders - Podiums'!$10:$10,$A26,'Unified Genders - Podiums'!$11:$11)</f>
        <v>1.5000005</v>
      </c>
      <c r="I26" s="5">
        <f>SUMIF('Unified Genders - Podiums'!$16:$16,$A26,'Unified Genders - Podiums'!$17:$17) + SUMIF('Unified Genders - Podiums'!$22:$22,$A26,'Unified Genders - Podiums'!$23:$23)</f>
        <v>0</v>
      </c>
      <c r="K26" s="4">
        <f>SUMIF('Athletes - Total'!A:A, $A26, 'Athletes - Total'!CY:CY)/K$77</f>
        <v>0.00252370322</v>
      </c>
      <c r="L26" s="4">
        <f>SUMIF('Unified Genders - Total'!A:A, $A26, 'Unified Genders - Total'!AV:AV)/L$77</f>
        <v>0.004318399349</v>
      </c>
      <c r="M26" s="4">
        <f>SUMIF('Unified Genders - Gold'!A:A, $A26, 'Unified Genders - Gold'!AV:AV)/M$77</f>
        <v>0.00296735905</v>
      </c>
      <c r="N26" s="4">
        <f>SUMIF('Unified Genders - Total'!A:A, $A26, 'Unified Genders - Total'!AW:AW)/N$77</f>
        <v>0.005591798695</v>
      </c>
    </row>
    <row r="27">
      <c r="A27" s="1" t="s">
        <v>35</v>
      </c>
      <c r="B27" s="4">
        <f t="shared" si="1"/>
        <v>0.00952219466</v>
      </c>
      <c r="C27" s="5">
        <f>SUMIF('Each Gender - Podiums'!$5:$5,$A27,'Each Gender - Podiums'!$6:$6)</f>
        <v>0</v>
      </c>
      <c r="D27" s="5">
        <f>SUMIF('Each Gender - Podiums'!$11:$11,$A27,'Each Gender - Podiums'!$12:$12)</f>
        <v>0</v>
      </c>
      <c r="E27" s="5">
        <f>SUMIF('Each Gender - Podiums'!$17:$17,$A27,'Each Gender - Podiums'!$18:$18) + SUMIF('Each Gender - Podiums'!$23:$23,$A27,'Each Gender - Podiums'!$24:$24) + SUMIF('Each Gender - Podiums'!$29:$29,$A27,'Each Gender - Podiums'!$30:$30)</f>
        <v>5.0000005</v>
      </c>
      <c r="F27" s="4">
        <f t="shared" si="2"/>
        <v>0.009172765668</v>
      </c>
      <c r="G27" s="5">
        <f>SUMIF('Unified Genders - Podiums'!$4:$4,$A27,'Unified Genders - Podiums'!$5:$5)</f>
        <v>0</v>
      </c>
      <c r="H27" s="5">
        <f>SUMIF('Unified Genders - Podiums'!$10:$10,$A27,'Unified Genders - Podiums'!$11:$11)</f>
        <v>2.000001</v>
      </c>
      <c r="I27" s="5">
        <f>SUMIF('Unified Genders - Podiums'!$16:$16,$A27,'Unified Genders - Podiums'!$17:$17) + SUMIF('Unified Genders - Podiums'!$22:$22,$A27,'Unified Genders - Podiums'!$23:$23)</f>
        <v>0.5</v>
      </c>
      <c r="K27" s="4">
        <f>SUMIF('Athletes - Total'!A:A, $A27, 'Athletes - Total'!CY:CY)/K$77</f>
        <v>0.007851490786</v>
      </c>
      <c r="L27" s="4">
        <f>SUMIF('Unified Genders - Total'!A:A, $A27, 'Unified Genders - Total'!AV:AV)/L$77</f>
        <v>0.009596337236</v>
      </c>
      <c r="M27" s="4">
        <f>SUMIF('Unified Genders - Gold'!A:A, $A27, 'Unified Genders - Gold'!AV:AV)/M$77</f>
        <v>0.005934718101</v>
      </c>
      <c r="N27" s="4">
        <f>SUMIF('Unified Genders - Total'!A:A, $A27, 'Unified Genders - Total'!AW:AW)/N$77</f>
        <v>0.01118359739</v>
      </c>
    </row>
    <row r="28">
      <c r="A28" s="1" t="s">
        <v>36</v>
      </c>
      <c r="B28" s="4">
        <f t="shared" si="1"/>
        <v>0.007619659405</v>
      </c>
      <c r="C28" s="5">
        <f>SUMIF('Each Gender - Podiums'!$5:$5,$A28,'Each Gender - Podiums'!$6:$6)</f>
        <v>3.001</v>
      </c>
      <c r="D28" s="5">
        <f>SUMIF('Each Gender - Podiums'!$11:$11,$A28,'Each Gender - Podiums'!$12:$12)</f>
        <v>0</v>
      </c>
      <c r="E28" s="5">
        <f>SUMIF('Each Gender - Podiums'!$17:$17,$A28,'Each Gender - Podiums'!$18:$18) + SUMIF('Each Gender - Podiums'!$23:$23,$A28,'Each Gender - Podiums'!$24:$24) + SUMIF('Each Gender - Podiums'!$29:$29,$A28,'Each Gender - Podiums'!$30:$30)</f>
        <v>1</v>
      </c>
      <c r="F28" s="4">
        <f t="shared" si="2"/>
        <v>0.0110109835</v>
      </c>
      <c r="G28" s="5">
        <f>SUMIF('Unified Genders - Podiums'!$4:$4,$A28,'Unified Genders - Podiums'!$5:$5)</f>
        <v>3.001</v>
      </c>
      <c r="H28" s="5">
        <f>SUMIF('Unified Genders - Podiums'!$10:$10,$A28,'Unified Genders - Podiums'!$11:$11)</f>
        <v>0</v>
      </c>
      <c r="I28" s="5">
        <f>SUMIF('Unified Genders - Podiums'!$16:$16,$A28,'Unified Genders - Podiums'!$17:$17) + SUMIF('Unified Genders - Podiums'!$22:$22,$A28,'Unified Genders - Podiums'!$23:$23)</f>
        <v>0</v>
      </c>
      <c r="K28" s="4">
        <f>SUMIF('Athletes - Total'!A:A, $A28, 'Athletes - Total'!CY:CY)/K$77</f>
        <v>0.009815553837</v>
      </c>
      <c r="L28" s="4">
        <f>SUMIF('Unified Genders - Total'!A:A, $A28, 'Unified Genders - Total'!AV:AV)/L$77</f>
        <v>0.01535596107</v>
      </c>
      <c r="M28" s="4">
        <f>SUMIF('Unified Genders - Gold'!A:A, $A28, 'Unified Genders - Gold'!AV:AV)/M$77</f>
        <v>0.02077151335</v>
      </c>
      <c r="N28" s="4">
        <f>SUMIF('Unified Genders - Total'!A:A, $A28, 'Unified Genders - Total'!AW:AW)/N$77</f>
        <v>0.01397949674</v>
      </c>
    </row>
    <row r="29">
      <c r="A29" s="1" t="s">
        <v>37</v>
      </c>
      <c r="B29" s="4">
        <f t="shared" si="1"/>
        <v>0.007619659405</v>
      </c>
      <c r="C29" s="5">
        <f>SUMIF('Each Gender - Podiums'!$5:$5,$A29,'Each Gender - Podiums'!$6:$6)</f>
        <v>3.001</v>
      </c>
      <c r="D29" s="5">
        <f>SUMIF('Each Gender - Podiums'!$11:$11,$A29,'Each Gender - Podiums'!$12:$12)</f>
        <v>0</v>
      </c>
      <c r="E29" s="5">
        <f>SUMIF('Each Gender - Podiums'!$17:$17,$A29,'Each Gender - Podiums'!$18:$18) + SUMIF('Each Gender - Podiums'!$23:$23,$A29,'Each Gender - Podiums'!$24:$24) + SUMIF('Each Gender - Podiums'!$29:$29,$A29,'Each Gender - Podiums'!$30:$30)</f>
        <v>1</v>
      </c>
      <c r="F29" s="4">
        <f t="shared" si="2"/>
        <v>0.007338213268</v>
      </c>
      <c r="G29" s="5">
        <f>SUMIF('Unified Genders - Podiums'!$4:$4,$A29,'Unified Genders - Podiums'!$5:$5)</f>
        <v>0</v>
      </c>
      <c r="H29" s="5">
        <f>SUMIF('Unified Genders - Podiums'!$10:$10,$A29,'Unified Genders - Podiums'!$11:$11)</f>
        <v>2.000001</v>
      </c>
      <c r="I29" s="5">
        <f>SUMIF('Unified Genders - Podiums'!$16:$16,$A29,'Unified Genders - Podiums'!$17:$17) + SUMIF('Unified Genders - Podiums'!$22:$22,$A29,'Unified Genders - Podiums'!$23:$23)</f>
        <v>0</v>
      </c>
      <c r="K29" s="4">
        <f>SUMIF('Athletes - Total'!A:A, $A29, 'Athletes - Total'!CY:CY)/K$77</f>
        <v>0.007852610625</v>
      </c>
      <c r="L29" s="4">
        <f>SUMIF('Unified Genders - Total'!A:A, $A29, 'Unified Genders - Total'!AV:AV)/L$77</f>
        <v>0.001919554925</v>
      </c>
      <c r="M29" s="4">
        <f>SUMIF('Unified Genders - Gold'!A:A, $A29, 'Unified Genders - Gold'!AV:AV)/M$77</f>
        <v>0.00296735905</v>
      </c>
      <c r="N29" s="4">
        <f>SUMIF('Unified Genders - Total'!A:A, $A29, 'Unified Genders - Total'!AW:AW)/N$77</f>
        <v>0.001863932898</v>
      </c>
    </row>
    <row r="30">
      <c r="A30" s="1" t="s">
        <v>38</v>
      </c>
      <c r="B30" s="4">
        <f t="shared" si="1"/>
        <v>0.007617758775</v>
      </c>
      <c r="C30" s="5">
        <f>SUMIF('Each Gender - Podiums'!$5:$5,$A30,'Each Gender - Podiums'!$6:$6)</f>
        <v>0</v>
      </c>
      <c r="D30" s="5">
        <f>SUMIF('Each Gender - Podiums'!$11:$11,$A30,'Each Gender - Podiums'!$12:$12)</f>
        <v>4.000002</v>
      </c>
      <c r="E30" s="5">
        <f>SUMIF('Each Gender - Podiums'!$17:$17,$A30,'Each Gender - Podiums'!$18:$18) + SUMIF('Each Gender - Podiums'!$23:$23,$A30,'Each Gender - Podiums'!$24:$24) + SUMIF('Each Gender - Podiums'!$29:$29,$A30,'Each Gender - Podiums'!$30:$30)</f>
        <v>0</v>
      </c>
      <c r="F30" s="4">
        <f t="shared" si="2"/>
        <v>0.009172765668</v>
      </c>
      <c r="G30" s="5">
        <f>SUMIF('Unified Genders - Podiums'!$4:$4,$A30,'Unified Genders - Podiums'!$5:$5)</f>
        <v>0</v>
      </c>
      <c r="H30" s="5">
        <f>SUMIF('Unified Genders - Podiums'!$10:$10,$A30,'Unified Genders - Podiums'!$11:$11)</f>
        <v>2.000001</v>
      </c>
      <c r="I30" s="5">
        <f>SUMIF('Unified Genders - Podiums'!$16:$16,$A30,'Unified Genders - Podiums'!$17:$17) + SUMIF('Unified Genders - Podiums'!$22:$22,$A30,'Unified Genders - Podiums'!$23:$23)</f>
        <v>0.5</v>
      </c>
      <c r="K30" s="4">
        <f>SUMIF('Athletes - Total'!A:A, $A30, 'Athletes - Total'!CY:CY)/K$77</f>
        <v>0.002243603316</v>
      </c>
      <c r="L30" s="4">
        <f>SUMIF('Unified Genders - Total'!A:A, $A30, 'Unified Genders - Total'!AV:AV)/L$77</f>
        <v>0.003839110329</v>
      </c>
      <c r="M30" s="4">
        <f>SUMIF('Unified Genders - Gold'!A:A, $A30, 'Unified Genders - Gold'!AV:AV)/M$77</f>
        <v>0.005934718101</v>
      </c>
      <c r="N30" s="4">
        <f>SUMIF('Unified Genders - Total'!A:A, $A30, 'Unified Genders - Total'!AW:AW)/N$77</f>
        <v>0.002795899348</v>
      </c>
    </row>
    <row r="31">
      <c r="A31" s="1" t="s">
        <v>39</v>
      </c>
      <c r="B31" s="4">
        <f t="shared" si="1"/>
        <v>0.007617758775</v>
      </c>
      <c r="C31" s="5">
        <f>SUMIF('Each Gender - Podiums'!$5:$5,$A31,'Each Gender - Podiums'!$6:$6)</f>
        <v>0</v>
      </c>
      <c r="D31" s="5">
        <f>SUMIF('Each Gender - Podiums'!$11:$11,$A31,'Each Gender - Podiums'!$12:$12)</f>
        <v>4.000002</v>
      </c>
      <c r="E31" s="5">
        <f>SUMIF('Each Gender - Podiums'!$17:$17,$A31,'Each Gender - Podiums'!$18:$18) + SUMIF('Each Gender - Podiums'!$23:$23,$A31,'Each Gender - Podiums'!$24:$24) + SUMIF('Each Gender - Podiums'!$29:$29,$A31,'Each Gender - Podiums'!$30:$30)</f>
        <v>0</v>
      </c>
      <c r="F31" s="4">
        <f t="shared" si="2"/>
        <v>0.005503657199</v>
      </c>
      <c r="G31" s="5">
        <f>SUMIF('Unified Genders - Podiums'!$4:$4,$A31,'Unified Genders - Podiums'!$5:$5)</f>
        <v>0</v>
      </c>
      <c r="H31" s="5">
        <f>SUMIF('Unified Genders - Podiums'!$10:$10,$A31,'Unified Genders - Podiums'!$11:$11)</f>
        <v>0</v>
      </c>
      <c r="I31" s="5">
        <f>SUMIF('Unified Genders - Podiums'!$16:$16,$A31,'Unified Genders - Podiums'!$17:$17) + SUMIF('Unified Genders - Podiums'!$22:$22,$A31,'Unified Genders - Podiums'!$23:$23)</f>
        <v>1.5</v>
      </c>
      <c r="K31" s="4">
        <f>SUMIF('Athletes - Total'!A:A, $A31, 'Athletes - Total'!CY:CY)/K$77</f>
        <v>0.004767026997</v>
      </c>
      <c r="L31" s="4">
        <f>SUMIF('Unified Genders - Total'!A:A, $A31, 'Unified Genders - Total'!AV:AV)/L$77</f>
        <v>0.008157031349</v>
      </c>
      <c r="M31" s="4">
        <f>SUMIF('Unified Genders - Gold'!A:A, $A31, 'Unified Genders - Gold'!AV:AV)/M$77</f>
        <v>0.005934718101</v>
      </c>
      <c r="N31" s="4">
        <f>SUMIF('Unified Genders - Total'!A:A, $A31, 'Unified Genders - Total'!AW:AW)/N$77</f>
        <v>0.007455731594</v>
      </c>
    </row>
    <row r="32">
      <c r="A32" s="1" t="s">
        <v>40</v>
      </c>
      <c r="B32" s="4">
        <f t="shared" si="1"/>
        <v>0.00761775687</v>
      </c>
      <c r="C32" s="5">
        <f>SUMIF('Each Gender - Podiums'!$5:$5,$A32,'Each Gender - Podiums'!$6:$6)</f>
        <v>0</v>
      </c>
      <c r="D32" s="5">
        <f>SUMIF('Each Gender - Podiums'!$11:$11,$A32,'Each Gender - Podiums'!$12:$12)</f>
        <v>2.000001</v>
      </c>
      <c r="E32" s="5">
        <f>SUMIF('Each Gender - Podiums'!$17:$17,$A32,'Each Gender - Podiums'!$18:$18) + SUMIF('Each Gender - Podiums'!$23:$23,$A32,'Each Gender - Podiums'!$24:$24) + SUMIF('Each Gender - Podiums'!$29:$29,$A32,'Each Gender - Podiums'!$30:$30)</f>
        <v>2</v>
      </c>
      <c r="F32" s="4">
        <f t="shared" si="2"/>
        <v>0.0018345524</v>
      </c>
      <c r="G32" s="5">
        <f>SUMIF('Unified Genders - Podiums'!$4:$4,$A32,'Unified Genders - Podiums'!$5:$5)</f>
        <v>0</v>
      </c>
      <c r="H32" s="5">
        <f>SUMIF('Unified Genders - Podiums'!$10:$10,$A32,'Unified Genders - Podiums'!$11:$11)</f>
        <v>0</v>
      </c>
      <c r="I32" s="5">
        <f>SUMIF('Unified Genders - Podiums'!$16:$16,$A32,'Unified Genders - Podiums'!$17:$17) + SUMIF('Unified Genders - Podiums'!$22:$22,$A32,'Unified Genders - Podiums'!$23:$23)</f>
        <v>0.5</v>
      </c>
      <c r="K32" s="4">
        <f>SUMIF('Athletes - Total'!A:A, $A32, 'Athletes - Total'!CY:CY)/K$77</f>
        <v>0.009813313038</v>
      </c>
      <c r="L32" s="4">
        <f>SUMIF('Unified Genders - Total'!A:A, $A32, 'Unified Genders - Total'!AV:AV)/L$77</f>
        <v>0.001919075636</v>
      </c>
      <c r="M32" s="4">
        <f>SUMIF('Unified Genders - Gold'!A:A, $A32, 'Unified Genders - Gold'!AV:AV)/M$77</f>
        <v>0</v>
      </c>
      <c r="N32" s="4">
        <f>SUMIF('Unified Genders - Total'!A:A, $A32, 'Unified Genders - Total'!AW:AW)/N$77</f>
        <v>0.002795899348</v>
      </c>
    </row>
    <row r="33">
      <c r="A33" s="1" t="s">
        <v>41</v>
      </c>
      <c r="B33" s="4">
        <f t="shared" si="1"/>
        <v>0.006667440034</v>
      </c>
      <c r="C33" s="5">
        <f>SUMIF('Each Gender - Podiums'!$5:$5,$A33,'Each Gender - Podiums'!$6:$6)</f>
        <v>3.001</v>
      </c>
      <c r="D33" s="5">
        <f>SUMIF('Each Gender - Podiums'!$11:$11,$A33,'Each Gender - Podiums'!$12:$12)</f>
        <v>0</v>
      </c>
      <c r="E33" s="5">
        <f>SUMIF('Each Gender - Podiums'!$17:$17,$A33,'Each Gender - Podiums'!$18:$18) + SUMIF('Each Gender - Podiums'!$23:$23,$A33,'Each Gender - Podiums'!$24:$24) + SUMIF('Each Gender - Podiums'!$29:$29,$A33,'Each Gender - Podiums'!$30:$30)</f>
        <v>0.5</v>
      </c>
      <c r="F33" s="4">
        <f t="shared" si="2"/>
        <v>0.009174598386</v>
      </c>
      <c r="G33" s="5">
        <f>SUMIF('Unified Genders - Podiums'!$4:$4,$A33,'Unified Genders - Podiums'!$5:$5)</f>
        <v>2.5005005</v>
      </c>
      <c r="H33" s="5">
        <f>SUMIF('Unified Genders - Podiums'!$10:$10,$A33,'Unified Genders - Podiums'!$11:$11)</f>
        <v>0</v>
      </c>
      <c r="I33" s="5">
        <f>SUMIF('Unified Genders - Podiums'!$16:$16,$A33,'Unified Genders - Podiums'!$17:$17) + SUMIF('Unified Genders - Podiums'!$22:$22,$A33,'Unified Genders - Podiums'!$23:$23)</f>
        <v>0</v>
      </c>
      <c r="K33" s="4">
        <f>SUMIF('Athletes - Total'!A:A, $A33, 'Athletes - Total'!CY:CY)/K$77</f>
        <v>0.01205999745</v>
      </c>
      <c r="L33" s="4">
        <f>SUMIF('Unified Genders - Total'!A:A, $A33, 'Unified Genders - Total'!AV:AV)/L$77</f>
        <v>0.006718202832</v>
      </c>
      <c r="M33" s="4">
        <f>SUMIF('Unified Genders - Gold'!A:A, $A33, 'Unified Genders - Gold'!AV:AV)/M$77</f>
        <v>0.008902077151</v>
      </c>
      <c r="N33" s="4">
        <f>SUMIF('Unified Genders - Total'!A:A, $A33, 'Unified Genders - Total'!AW:AW)/N$77</f>
        <v>0.006523765144</v>
      </c>
    </row>
    <row r="34">
      <c r="A34" s="1" t="s">
        <v>42</v>
      </c>
      <c r="B34" s="4">
        <f t="shared" si="1"/>
        <v>0.005715220663</v>
      </c>
      <c r="C34" s="5">
        <f>SUMIF('Each Gender - Podiums'!$5:$5,$A34,'Each Gender - Podiums'!$6:$6)</f>
        <v>3.001</v>
      </c>
      <c r="D34" s="5">
        <f>SUMIF('Each Gender - Podiums'!$11:$11,$A34,'Each Gender - Podiums'!$12:$12)</f>
        <v>0</v>
      </c>
      <c r="E34" s="5">
        <f>SUMIF('Each Gender - Podiums'!$17:$17,$A34,'Each Gender - Podiums'!$18:$18) + SUMIF('Each Gender - Podiums'!$23:$23,$A34,'Each Gender - Podiums'!$24:$24) + SUMIF('Each Gender - Podiums'!$29:$29,$A34,'Each Gender - Podiums'!$30:$30)</f>
        <v>0</v>
      </c>
      <c r="F34" s="4">
        <f t="shared" si="2"/>
        <v>0.007338213268</v>
      </c>
      <c r="G34" s="5">
        <f>SUMIF('Unified Genders - Podiums'!$4:$4,$A34,'Unified Genders - Podiums'!$5:$5)</f>
        <v>0</v>
      </c>
      <c r="H34" s="5">
        <f>SUMIF('Unified Genders - Podiums'!$10:$10,$A34,'Unified Genders - Podiums'!$11:$11)</f>
        <v>2.000001</v>
      </c>
      <c r="I34" s="5">
        <f>SUMIF('Unified Genders - Podiums'!$16:$16,$A34,'Unified Genders - Podiums'!$17:$17) + SUMIF('Unified Genders - Podiums'!$22:$22,$A34,'Unified Genders - Podiums'!$23:$23)</f>
        <v>0</v>
      </c>
      <c r="K34" s="4">
        <f>SUMIF('Athletes - Total'!A:A, $A34, 'Athletes - Total'!CY:CY)/K$77</f>
        <v>0.004766746897</v>
      </c>
      <c r="L34" s="4">
        <f>SUMIF('Unified Genders - Total'!A:A, $A34, 'Unified Genders - Total'!AV:AV)/L$77</f>
        <v>0.005757706676</v>
      </c>
      <c r="M34" s="4">
        <f>SUMIF('Unified Genders - Gold'!A:A, $A34, 'Unified Genders - Gold'!AV:AV)/M$77</f>
        <v>0.00296735905</v>
      </c>
      <c r="N34" s="4">
        <f>SUMIF('Unified Genders - Total'!A:A, $A34, 'Unified Genders - Total'!AW:AW)/N$77</f>
        <v>0.006523765144</v>
      </c>
    </row>
    <row r="35">
      <c r="A35" s="1" t="s">
        <v>43</v>
      </c>
      <c r="B35" s="4">
        <f t="shared" si="1"/>
        <v>0.005715220663</v>
      </c>
      <c r="C35" s="5">
        <f>SUMIF('Each Gender - Podiums'!$5:$5,$A35,'Each Gender - Podiums'!$6:$6)</f>
        <v>3.001</v>
      </c>
      <c r="D35" s="5">
        <f>SUMIF('Each Gender - Podiums'!$11:$11,$A35,'Each Gender - Podiums'!$12:$12)</f>
        <v>0</v>
      </c>
      <c r="E35" s="5">
        <f>SUMIF('Each Gender - Podiums'!$17:$17,$A35,'Each Gender - Podiums'!$18:$18) + SUMIF('Each Gender - Podiums'!$23:$23,$A35,'Each Gender - Podiums'!$24:$24) + SUMIF('Each Gender - Podiums'!$29:$29,$A35,'Each Gender - Podiums'!$30:$30)</f>
        <v>0</v>
      </c>
      <c r="F35" s="4">
        <f t="shared" si="2"/>
        <v>0.005503659034</v>
      </c>
      <c r="G35" s="5">
        <f>SUMIF('Unified Genders - Podiums'!$4:$4,$A35,'Unified Genders - Podiums'!$5:$5)</f>
        <v>0</v>
      </c>
      <c r="H35" s="5">
        <f>SUMIF('Unified Genders - Podiums'!$10:$10,$A35,'Unified Genders - Podiums'!$11:$11)</f>
        <v>1.5000005</v>
      </c>
      <c r="I35" s="5">
        <f>SUMIF('Unified Genders - Podiums'!$16:$16,$A35,'Unified Genders - Podiums'!$17:$17) + SUMIF('Unified Genders - Podiums'!$22:$22,$A35,'Unified Genders - Podiums'!$23:$23)</f>
        <v>0</v>
      </c>
      <c r="K35" s="4">
        <f>SUMIF('Athletes - Total'!A:A, $A35, 'Athletes - Total'!CY:CY)/K$77</f>
        <v>0.003646065218</v>
      </c>
      <c r="L35" s="4">
        <f>SUMIF('Unified Genders - Total'!A:A, $A35, 'Unified Genders - Total'!AV:AV)/L$77</f>
        <v>0.001919554925</v>
      </c>
      <c r="M35" s="4">
        <f>SUMIF('Unified Genders - Gold'!A:A, $A35, 'Unified Genders - Gold'!AV:AV)/M$77</f>
        <v>0.00296735905</v>
      </c>
      <c r="N35" s="4">
        <f>SUMIF('Unified Genders - Total'!A:A, $A35, 'Unified Genders - Total'!AW:AW)/N$77</f>
        <v>0.001863932898</v>
      </c>
    </row>
    <row r="36">
      <c r="A36" s="1" t="s">
        <v>44</v>
      </c>
      <c r="B36" s="4">
        <f t="shared" si="1"/>
        <v>0.005713318129</v>
      </c>
      <c r="C36" s="5">
        <f>SUMIF('Each Gender - Podiums'!$5:$5,$A36,'Each Gender - Podiums'!$6:$6)</f>
        <v>0</v>
      </c>
      <c r="D36" s="5">
        <f>SUMIF('Each Gender - Podiums'!$11:$11,$A36,'Each Gender - Podiums'!$12:$12)</f>
        <v>2.000001</v>
      </c>
      <c r="E36" s="5">
        <f>SUMIF('Each Gender - Podiums'!$17:$17,$A36,'Each Gender - Podiums'!$18:$18) + SUMIF('Each Gender - Podiums'!$23:$23,$A36,'Each Gender - Podiums'!$24:$24) + SUMIF('Each Gender - Podiums'!$29:$29,$A36,'Each Gender - Podiums'!$30:$30)</f>
        <v>1</v>
      </c>
      <c r="F36" s="4">
        <f t="shared" si="2"/>
        <v>0.005503659034</v>
      </c>
      <c r="G36" s="5">
        <f>SUMIF('Unified Genders - Podiums'!$4:$4,$A36,'Unified Genders - Podiums'!$5:$5)</f>
        <v>0</v>
      </c>
      <c r="H36" s="5">
        <f>SUMIF('Unified Genders - Podiums'!$10:$10,$A36,'Unified Genders - Podiums'!$11:$11)</f>
        <v>0</v>
      </c>
      <c r="I36" s="5">
        <f>SUMIF('Unified Genders - Podiums'!$16:$16,$A36,'Unified Genders - Podiums'!$17:$17) + SUMIF('Unified Genders - Podiums'!$22:$22,$A36,'Unified Genders - Podiums'!$23:$23)</f>
        <v>1.5000005</v>
      </c>
      <c r="K36" s="4">
        <f>SUMIF('Athletes - Total'!A:A, $A36, 'Athletes - Total'!CY:CY)/K$77</f>
        <v>0.003084464069</v>
      </c>
      <c r="L36" s="4">
        <f>SUMIF('Unified Genders - Total'!A:A, $A36, 'Unified Genders - Total'!AV:AV)/L$77</f>
        <v>0.00383863104</v>
      </c>
      <c r="M36" s="4">
        <f>SUMIF('Unified Genders - Gold'!A:A, $A36, 'Unified Genders - Gold'!AV:AV)/M$77</f>
        <v>0.00296735905</v>
      </c>
      <c r="N36" s="4">
        <f>SUMIF('Unified Genders - Total'!A:A, $A36, 'Unified Genders - Total'!AW:AW)/N$77</f>
        <v>0.003727865797</v>
      </c>
    </row>
    <row r="37">
      <c r="A37" s="1" t="s">
        <v>45</v>
      </c>
      <c r="B37" s="4">
        <f t="shared" si="1"/>
        <v>0.005713318129</v>
      </c>
      <c r="C37" s="5">
        <f>SUMIF('Each Gender - Podiums'!$5:$5,$A37,'Each Gender - Podiums'!$6:$6)</f>
        <v>0</v>
      </c>
      <c r="D37" s="5">
        <f>SUMIF('Each Gender - Podiums'!$11:$11,$A37,'Each Gender - Podiums'!$12:$12)</f>
        <v>2.000001</v>
      </c>
      <c r="E37" s="5">
        <f>SUMIF('Each Gender - Podiums'!$17:$17,$A37,'Each Gender - Podiums'!$18:$18) + SUMIF('Each Gender - Podiums'!$23:$23,$A37,'Each Gender - Podiums'!$24:$24) + SUMIF('Each Gender - Podiums'!$29:$29,$A37,'Each Gender - Podiums'!$30:$30)</f>
        <v>1</v>
      </c>
      <c r="F37" s="4">
        <f t="shared" si="2"/>
        <v>0.005503657199</v>
      </c>
      <c r="G37" s="5">
        <f>SUMIF('Unified Genders - Podiums'!$4:$4,$A37,'Unified Genders - Podiums'!$5:$5)</f>
        <v>0</v>
      </c>
      <c r="H37" s="5">
        <f>SUMIF('Unified Genders - Podiums'!$10:$10,$A37,'Unified Genders - Podiums'!$11:$11)</f>
        <v>0</v>
      </c>
      <c r="I37" s="5">
        <f>SUMIF('Unified Genders - Podiums'!$16:$16,$A37,'Unified Genders - Podiums'!$17:$17) + SUMIF('Unified Genders - Podiums'!$22:$22,$A37,'Unified Genders - Podiums'!$23:$23)</f>
        <v>1.5</v>
      </c>
      <c r="K37" s="4">
        <f>SUMIF('Athletes - Total'!A:A, $A37, 'Athletes - Total'!CY:CY)/K$77</f>
        <v>0.01065501605</v>
      </c>
      <c r="L37" s="4">
        <f>SUMIF('Unified Genders - Total'!A:A, $A37, 'Unified Genders - Total'!AV:AV)/L$77</f>
        <v>0.01007658675</v>
      </c>
      <c r="M37" s="4">
        <f>SUMIF('Unified Genders - Gold'!A:A, $A37, 'Unified Genders - Gold'!AV:AV)/M$77</f>
        <v>0.008902077151</v>
      </c>
      <c r="N37" s="4">
        <f>SUMIF('Unified Genders - Total'!A:A, $A37, 'Unified Genders - Total'!AW:AW)/N$77</f>
        <v>0.008387698043</v>
      </c>
    </row>
    <row r="38">
      <c r="A38" s="1" t="s">
        <v>46</v>
      </c>
      <c r="B38" s="4">
        <f t="shared" si="1"/>
        <v>0.005713318129</v>
      </c>
      <c r="C38" s="5">
        <f>SUMIF('Each Gender - Podiums'!$5:$5,$A38,'Each Gender - Podiums'!$6:$6)</f>
        <v>0</v>
      </c>
      <c r="D38" s="5">
        <f>SUMIF('Each Gender - Podiums'!$11:$11,$A38,'Each Gender - Podiums'!$12:$12)</f>
        <v>2.000001</v>
      </c>
      <c r="E38" s="5">
        <f>SUMIF('Each Gender - Podiums'!$17:$17,$A38,'Each Gender - Podiums'!$18:$18) + SUMIF('Each Gender - Podiums'!$23:$23,$A38,'Each Gender - Podiums'!$24:$24) + SUMIF('Each Gender - Podiums'!$29:$29,$A38,'Each Gender - Podiums'!$30:$30)</f>
        <v>1</v>
      </c>
      <c r="F38" s="4">
        <f t="shared" si="2"/>
        <v>0.0036691048</v>
      </c>
      <c r="G38" s="5">
        <f>SUMIF('Unified Genders - Podiums'!$4:$4,$A38,'Unified Genders - Podiums'!$5:$5)</f>
        <v>0</v>
      </c>
      <c r="H38" s="5">
        <f>SUMIF('Unified Genders - Podiums'!$10:$10,$A38,'Unified Genders - Podiums'!$11:$11)</f>
        <v>0</v>
      </c>
      <c r="I38" s="5">
        <f>SUMIF('Unified Genders - Podiums'!$16:$16,$A38,'Unified Genders - Podiums'!$17:$17) + SUMIF('Unified Genders - Podiums'!$22:$22,$A38,'Unified Genders - Podiums'!$23:$23)</f>
        <v>1</v>
      </c>
      <c r="K38" s="4">
        <f>SUMIF('Athletes - Total'!A:A, $A38, 'Athletes - Total'!CY:CY)/K$77</f>
        <v>0.002523423681</v>
      </c>
      <c r="L38" s="4">
        <f>SUMIF('Unified Genders - Total'!A:A, $A38, 'Unified Genders - Total'!AV:AV)/L$77</f>
        <v>0.00431792102</v>
      </c>
      <c r="M38" s="4">
        <f>SUMIF('Unified Genders - Gold'!A:A, $A38, 'Unified Genders - Gold'!AV:AV)/M$77</f>
        <v>0</v>
      </c>
      <c r="N38" s="4">
        <f>SUMIF('Unified Genders - Total'!A:A, $A38, 'Unified Genders - Total'!AW:AW)/N$77</f>
        <v>0.004659832246</v>
      </c>
    </row>
    <row r="39">
      <c r="A39" s="1" t="s">
        <v>47</v>
      </c>
      <c r="B39" s="4">
        <f t="shared" si="1"/>
        <v>0.005713318129</v>
      </c>
      <c r="C39" s="5">
        <f>SUMIF('Each Gender - Podiums'!$5:$5,$A39,'Each Gender - Podiums'!$6:$6)</f>
        <v>0</v>
      </c>
      <c r="D39" s="5">
        <f>SUMIF('Each Gender - Podiums'!$11:$11,$A39,'Each Gender - Podiums'!$12:$12)</f>
        <v>2.000001</v>
      </c>
      <c r="E39" s="5">
        <f>SUMIF('Each Gender - Podiums'!$17:$17,$A39,'Each Gender - Podiums'!$18:$18) + SUMIF('Each Gender - Podiums'!$23:$23,$A39,'Each Gender - Podiums'!$24:$24) + SUMIF('Each Gender - Podiums'!$29:$29,$A39,'Each Gender - Podiums'!$30:$30)</f>
        <v>1</v>
      </c>
      <c r="F39" s="4">
        <f t="shared" si="2"/>
        <v>0.0018345524</v>
      </c>
      <c r="G39" s="5">
        <f>SUMIF('Unified Genders - Podiums'!$4:$4,$A39,'Unified Genders - Podiums'!$5:$5)</f>
        <v>0</v>
      </c>
      <c r="H39" s="5">
        <f>SUMIF('Unified Genders - Podiums'!$10:$10,$A39,'Unified Genders - Podiums'!$11:$11)</f>
        <v>0</v>
      </c>
      <c r="I39" s="5">
        <f>SUMIF('Unified Genders - Podiums'!$16:$16,$A39,'Unified Genders - Podiums'!$17:$17) + SUMIF('Unified Genders - Podiums'!$22:$22,$A39,'Unified Genders - Podiums'!$23:$23)</f>
        <v>0.5</v>
      </c>
      <c r="K39" s="4">
        <f>SUMIF('Athletes - Total'!A:A, $A39, 'Athletes - Total'!CY:CY)/K$77</f>
        <v>0.002804083505</v>
      </c>
      <c r="L39" s="4">
        <f>SUMIF('Unified Genders - Total'!A:A, $A39, 'Unified Genders - Total'!AV:AV)/L$77</f>
        <v>0.004798168138</v>
      </c>
      <c r="M39" s="4">
        <f>SUMIF('Unified Genders - Gold'!A:A, $A39, 'Unified Genders - Gold'!AV:AV)/M$77</f>
        <v>0.00296735905</v>
      </c>
      <c r="N39" s="4">
        <f>SUMIF('Unified Genders - Total'!A:A, $A39, 'Unified Genders - Total'!AW:AW)/N$77</f>
        <v>0.006523765144</v>
      </c>
    </row>
    <row r="40">
      <c r="A40" s="1" t="s">
        <v>48</v>
      </c>
      <c r="B40" s="4">
        <f t="shared" si="1"/>
        <v>0.005713318129</v>
      </c>
      <c r="C40" s="5">
        <f>SUMIF('Each Gender - Podiums'!$5:$5,$A40,'Each Gender - Podiums'!$6:$6)</f>
        <v>0</v>
      </c>
      <c r="D40" s="5">
        <f>SUMIF('Each Gender - Podiums'!$11:$11,$A40,'Each Gender - Podiums'!$12:$12)</f>
        <v>2.000001</v>
      </c>
      <c r="E40" s="5">
        <f>SUMIF('Each Gender - Podiums'!$17:$17,$A40,'Each Gender - Podiums'!$18:$18) + SUMIF('Each Gender - Podiums'!$23:$23,$A40,'Each Gender - Podiums'!$24:$24) + SUMIF('Each Gender - Podiums'!$29:$29,$A40,'Each Gender - Podiums'!$30:$30)</f>
        <v>1</v>
      </c>
      <c r="F40" s="4">
        <f t="shared" si="2"/>
        <v>0.0018345524</v>
      </c>
      <c r="G40" s="5">
        <f>SUMIF('Unified Genders - Podiums'!$4:$4,$A40,'Unified Genders - Podiums'!$5:$5)</f>
        <v>0</v>
      </c>
      <c r="H40" s="5">
        <f>SUMIF('Unified Genders - Podiums'!$10:$10,$A40,'Unified Genders - Podiums'!$11:$11)</f>
        <v>0</v>
      </c>
      <c r="I40" s="5">
        <f>SUMIF('Unified Genders - Podiums'!$16:$16,$A40,'Unified Genders - Podiums'!$17:$17) + SUMIF('Unified Genders - Podiums'!$22:$22,$A40,'Unified Genders - Podiums'!$23:$23)</f>
        <v>0.5</v>
      </c>
      <c r="K40" s="4">
        <f>SUMIF('Athletes - Total'!A:A, $A40, 'Athletes - Total'!CY:CY)/K$77</f>
        <v>0.002523703781</v>
      </c>
      <c r="L40" s="4">
        <f>SUMIF('Unified Genders - Total'!A:A, $A40, 'Unified Genders - Total'!AV:AV)/L$77</f>
        <v>0.004318400309</v>
      </c>
      <c r="M40" s="4">
        <f>SUMIF('Unified Genders - Gold'!A:A, $A40, 'Unified Genders - Gold'!AV:AV)/M$77</f>
        <v>0.00296735905</v>
      </c>
      <c r="N40" s="4">
        <f>SUMIF('Unified Genders - Total'!A:A, $A40, 'Unified Genders - Total'!AW:AW)/N$77</f>
        <v>0.003727865797</v>
      </c>
    </row>
    <row r="41">
      <c r="A41" s="1" t="s">
        <v>49</v>
      </c>
      <c r="B41" s="4">
        <f t="shared" si="1"/>
        <v>0.004761098441</v>
      </c>
      <c r="C41" s="5">
        <f>SUMIF('Each Gender - Podiums'!$5:$5,$A41,'Each Gender - Podiums'!$6:$6)</f>
        <v>0</v>
      </c>
      <c r="D41" s="5">
        <f>SUMIF('Each Gender - Podiums'!$11:$11,$A41,'Each Gender - Podiums'!$12:$12)</f>
        <v>2.500000833</v>
      </c>
      <c r="E41" s="5">
        <f>SUMIF('Each Gender - Podiums'!$17:$17,$A41,'Each Gender - Podiums'!$18:$18) + SUMIF('Each Gender - Podiums'!$23:$23,$A41,'Each Gender - Podiums'!$24:$24) + SUMIF('Each Gender - Podiums'!$29:$29,$A41,'Each Gender - Podiums'!$30:$30)</f>
        <v>0</v>
      </c>
      <c r="F41" s="4">
        <f t="shared" si="2"/>
        <v>0.005503659034</v>
      </c>
      <c r="G41" s="5">
        <f>SUMIF('Unified Genders - Podiums'!$4:$4,$A41,'Unified Genders - Podiums'!$5:$5)</f>
        <v>0</v>
      </c>
      <c r="H41" s="5">
        <f>SUMIF('Unified Genders - Podiums'!$10:$10,$A41,'Unified Genders - Podiums'!$11:$11)</f>
        <v>1.5000005</v>
      </c>
      <c r="I41" s="5">
        <f>SUMIF('Unified Genders - Podiums'!$16:$16,$A41,'Unified Genders - Podiums'!$17:$17) + SUMIF('Unified Genders - Podiums'!$22:$22,$A41,'Unified Genders - Podiums'!$23:$23)</f>
        <v>0</v>
      </c>
      <c r="K41" s="4">
        <f>SUMIF('Athletes - Total'!A:A, $A41, 'Athletes - Total'!CY:CY)/K$77</f>
        <v>0.002804363885</v>
      </c>
      <c r="L41" s="4">
        <f>SUMIF('Unified Genders - Total'!A:A, $A41, 'Unified Genders - Total'!AV:AV)/L$77</f>
        <v>0.006238434043</v>
      </c>
      <c r="M41" s="4">
        <f>SUMIF('Unified Genders - Gold'!A:A, $A41, 'Unified Genders - Gold'!AV:AV)/M$77</f>
        <v>0.008902077151</v>
      </c>
      <c r="N41" s="4">
        <f>SUMIF('Unified Genders - Total'!A:A, $A41, 'Unified Genders - Total'!AW:AW)/N$77</f>
        <v>0.005591798695</v>
      </c>
    </row>
    <row r="42">
      <c r="A42" s="1" t="s">
        <v>50</v>
      </c>
      <c r="B42" s="4">
        <f t="shared" si="1"/>
        <v>0.003808879387</v>
      </c>
      <c r="C42" s="5">
        <f>SUMIF('Each Gender - Podiums'!$5:$5,$A42,'Each Gender - Podiums'!$6:$6)</f>
        <v>0</v>
      </c>
      <c r="D42" s="5">
        <f>SUMIF('Each Gender - Podiums'!$11:$11,$A42,'Each Gender - Podiums'!$12:$12)</f>
        <v>2.000001</v>
      </c>
      <c r="E42" s="5">
        <f>SUMIF('Each Gender - Podiums'!$17:$17,$A42,'Each Gender - Podiums'!$18:$18) + SUMIF('Each Gender - Podiums'!$23:$23,$A42,'Each Gender - Podiums'!$24:$24) + SUMIF('Each Gender - Podiums'!$29:$29,$A42,'Each Gender - Podiums'!$30:$30)</f>
        <v>0</v>
      </c>
      <c r="F42" s="4">
        <f t="shared" si="2"/>
        <v>0.005503659034</v>
      </c>
      <c r="G42" s="5">
        <f>SUMIF('Unified Genders - Podiums'!$4:$4,$A42,'Unified Genders - Podiums'!$5:$5)</f>
        <v>0</v>
      </c>
      <c r="H42" s="5">
        <f>SUMIF('Unified Genders - Podiums'!$10:$10,$A42,'Unified Genders - Podiums'!$11:$11)</f>
        <v>1.5000005</v>
      </c>
      <c r="I42" s="5">
        <f>SUMIF('Unified Genders - Podiums'!$16:$16,$A42,'Unified Genders - Podiums'!$17:$17) + SUMIF('Unified Genders - Podiums'!$22:$22,$A42,'Unified Genders - Podiums'!$23:$23)</f>
        <v>0</v>
      </c>
      <c r="K42" s="4">
        <f>SUMIF('Athletes - Total'!A:A, $A42, 'Athletes - Total'!CY:CY)/K$77</f>
        <v>0.0008414212335</v>
      </c>
      <c r="L42" s="4">
        <f>SUMIF('Unified Genders - Total'!A:A, $A42, 'Unified Genders - Total'!AV:AV)/L$77</f>
        <v>0.001439786136</v>
      </c>
      <c r="M42" s="4">
        <f>SUMIF('Unified Genders - Gold'!A:A, $A42, 'Unified Genders - Gold'!AV:AV)/M$77</f>
        <v>0.00296735905</v>
      </c>
      <c r="N42" s="4">
        <f>SUMIF('Unified Genders - Total'!A:A, $A42, 'Unified Genders - Total'!AW:AW)/N$77</f>
        <v>0.0009319664492</v>
      </c>
    </row>
    <row r="43">
      <c r="A43" s="1" t="s">
        <v>51</v>
      </c>
      <c r="B43" s="4">
        <f t="shared" si="1"/>
        <v>0.003808879387</v>
      </c>
      <c r="C43" s="5">
        <f>SUMIF('Each Gender - Podiums'!$5:$5,$A43,'Each Gender - Podiums'!$6:$6)</f>
        <v>0</v>
      </c>
      <c r="D43" s="5">
        <f>SUMIF('Each Gender - Podiums'!$11:$11,$A43,'Each Gender - Podiums'!$12:$12)</f>
        <v>2.000001</v>
      </c>
      <c r="E43" s="5">
        <f>SUMIF('Each Gender - Podiums'!$17:$17,$A43,'Each Gender - Podiums'!$18:$18) + SUMIF('Each Gender - Podiums'!$23:$23,$A43,'Each Gender - Podiums'!$24:$24) + SUMIF('Each Gender - Podiums'!$29:$29,$A43,'Each Gender - Podiums'!$30:$30)</f>
        <v>0</v>
      </c>
      <c r="F43" s="4">
        <f t="shared" si="2"/>
        <v>0.0036691048</v>
      </c>
      <c r="G43" s="5">
        <f>SUMIF('Unified Genders - Podiums'!$4:$4,$A43,'Unified Genders - Podiums'!$5:$5)</f>
        <v>0</v>
      </c>
      <c r="H43" s="5">
        <f>SUMIF('Unified Genders - Podiums'!$10:$10,$A43,'Unified Genders - Podiums'!$11:$11)</f>
        <v>0</v>
      </c>
      <c r="I43" s="5">
        <f>SUMIF('Unified Genders - Podiums'!$16:$16,$A43,'Unified Genders - Podiums'!$17:$17) + SUMIF('Unified Genders - Podiums'!$22:$22,$A43,'Unified Genders - Podiums'!$23:$23)</f>
        <v>1</v>
      </c>
      <c r="K43" s="4">
        <f>SUMIF('Athletes - Total'!A:A, $A43, 'Athletes - Total'!CY:CY)/K$77</f>
        <v>0.003084744169</v>
      </c>
      <c r="L43" s="4">
        <f>SUMIF('Unified Genders - Total'!A:A, $A43, 'Unified Genders - Total'!AV:AV)/L$77</f>
        <v>0.00383863056</v>
      </c>
      <c r="M43" s="4">
        <f>SUMIF('Unified Genders - Gold'!A:A, $A43, 'Unified Genders - Gold'!AV:AV)/M$77</f>
        <v>0.00296735905</v>
      </c>
      <c r="N43" s="4">
        <f>SUMIF('Unified Genders - Total'!A:A, $A43, 'Unified Genders - Total'!AW:AW)/N$77</f>
        <v>0.004659832246</v>
      </c>
    </row>
    <row r="44">
      <c r="A44" s="1" t="s">
        <v>52</v>
      </c>
      <c r="B44" s="4">
        <f t="shared" si="1"/>
        <v>0.003808879387</v>
      </c>
      <c r="C44" s="5">
        <f>SUMIF('Each Gender - Podiums'!$5:$5,$A44,'Each Gender - Podiums'!$6:$6)</f>
        <v>0</v>
      </c>
      <c r="D44" s="5">
        <f>SUMIF('Each Gender - Podiums'!$11:$11,$A44,'Each Gender - Podiums'!$12:$12)</f>
        <v>2.000001</v>
      </c>
      <c r="E44" s="5">
        <f>SUMIF('Each Gender - Podiums'!$17:$17,$A44,'Each Gender - Podiums'!$18:$18) + SUMIF('Each Gender - Podiums'!$23:$23,$A44,'Each Gender - Podiums'!$24:$24) + SUMIF('Each Gender - Podiums'!$29:$29,$A44,'Each Gender - Podiums'!$30:$30)</f>
        <v>0</v>
      </c>
      <c r="F44" s="4">
        <f t="shared" si="2"/>
        <v>0.0018345524</v>
      </c>
      <c r="G44" s="5">
        <f>SUMIF('Unified Genders - Podiums'!$4:$4,$A44,'Unified Genders - Podiums'!$5:$5)</f>
        <v>0</v>
      </c>
      <c r="H44" s="5">
        <f>SUMIF('Unified Genders - Podiums'!$10:$10,$A44,'Unified Genders - Podiums'!$11:$11)</f>
        <v>0</v>
      </c>
      <c r="I44" s="5">
        <f>SUMIF('Unified Genders - Podiums'!$16:$16,$A44,'Unified Genders - Podiums'!$17:$17) + SUMIF('Unified Genders - Podiums'!$22:$22,$A44,'Unified Genders - Podiums'!$23:$23)</f>
        <v>0.5</v>
      </c>
      <c r="K44" s="4">
        <f>SUMIF('Athletes - Total'!A:A, $A44, 'Athletes - Total'!CY:CY)/K$77</f>
        <v>0.006729969929</v>
      </c>
      <c r="L44" s="4">
        <f>SUMIF('Unified Genders - Total'!A:A, $A44, 'Unified Genders - Total'!AV:AV)/L$77</f>
        <v>0.004318879118</v>
      </c>
      <c r="M44" s="4">
        <f>SUMIF('Unified Genders - Gold'!A:A, $A44, 'Unified Genders - Gold'!AV:AV)/M$77</f>
        <v>0.005934718101</v>
      </c>
      <c r="N44" s="4">
        <f>SUMIF('Unified Genders - Total'!A:A, $A44, 'Unified Genders - Total'!AW:AW)/N$77</f>
        <v>0.003727865797</v>
      </c>
    </row>
    <row r="45">
      <c r="A45" s="1" t="s">
        <v>53</v>
      </c>
      <c r="B45" s="4">
        <f t="shared" si="1"/>
        <v>0.003808879387</v>
      </c>
      <c r="C45" s="5">
        <f>SUMIF('Each Gender - Podiums'!$5:$5,$A45,'Each Gender - Podiums'!$6:$6)</f>
        <v>0</v>
      </c>
      <c r="D45" s="5">
        <f>SUMIF('Each Gender - Podiums'!$11:$11,$A45,'Each Gender - Podiums'!$12:$12)</f>
        <v>2.000001</v>
      </c>
      <c r="E45" s="5">
        <f>SUMIF('Each Gender - Podiums'!$17:$17,$A45,'Each Gender - Podiums'!$18:$18) + SUMIF('Each Gender - Podiums'!$23:$23,$A45,'Each Gender - Podiums'!$24:$24) + SUMIF('Each Gender - Podiums'!$29:$29,$A45,'Each Gender - Podiums'!$30:$30)</f>
        <v>0</v>
      </c>
      <c r="F45" s="4">
        <f t="shared" si="2"/>
        <v>0</v>
      </c>
      <c r="G45" s="5">
        <f>SUMIF('Unified Genders - Podiums'!$4:$4,$A45,'Unified Genders - Podiums'!$5:$5)</f>
        <v>0</v>
      </c>
      <c r="H45" s="5">
        <f>SUMIF('Unified Genders - Podiums'!$10:$10,$A45,'Unified Genders - Podiums'!$11:$11)</f>
        <v>0</v>
      </c>
      <c r="I45" s="5">
        <f>SUMIF('Unified Genders - Podiums'!$16:$16,$A45,'Unified Genders - Podiums'!$17:$17) + SUMIF('Unified Genders - Podiums'!$22:$22,$A45,'Unified Genders - Podiums'!$23:$23)</f>
        <v>0</v>
      </c>
      <c r="K45" s="4">
        <f>SUMIF('Athletes - Total'!A:A, $A45, 'Athletes - Total'!CY:CY)/K$77</f>
        <v>0.008413371474</v>
      </c>
      <c r="L45" s="4">
        <f>SUMIF('Unified Genders - Total'!A:A, $A45, 'Unified Genders - Total'!AV:AV)/L$77</f>
        <v>0.008637757757</v>
      </c>
      <c r="M45" s="4">
        <f>SUMIF('Unified Genders - Gold'!A:A, $A45, 'Unified Genders - Gold'!AV:AV)/M$77</f>
        <v>0.0118694362</v>
      </c>
      <c r="N45" s="4">
        <f>SUMIF('Unified Genders - Total'!A:A, $A45, 'Unified Genders - Total'!AW:AW)/N$77</f>
        <v>0.008387698043</v>
      </c>
    </row>
    <row r="46">
      <c r="A46" s="1" t="s">
        <v>54</v>
      </c>
      <c r="B46" s="4">
        <f t="shared" si="1"/>
        <v>0.003808879387</v>
      </c>
      <c r="C46" s="5">
        <f>SUMIF('Each Gender - Podiums'!$5:$5,$A46,'Each Gender - Podiums'!$6:$6)</f>
        <v>0</v>
      </c>
      <c r="D46" s="5">
        <f>SUMIF('Each Gender - Podiums'!$11:$11,$A46,'Each Gender - Podiums'!$12:$12)</f>
        <v>2.000001</v>
      </c>
      <c r="E46" s="5">
        <f>SUMIF('Each Gender - Podiums'!$17:$17,$A46,'Each Gender - Podiums'!$18:$18) + SUMIF('Each Gender - Podiums'!$23:$23,$A46,'Each Gender - Podiums'!$24:$24) + SUMIF('Each Gender - Podiums'!$29:$29,$A46,'Each Gender - Podiums'!$30:$30)</f>
        <v>0</v>
      </c>
      <c r="F46" s="4">
        <f t="shared" si="2"/>
        <v>0</v>
      </c>
      <c r="G46" s="5">
        <f>SUMIF('Unified Genders - Podiums'!$4:$4,$A46,'Unified Genders - Podiums'!$5:$5)</f>
        <v>0</v>
      </c>
      <c r="H46" s="5">
        <f>SUMIF('Unified Genders - Podiums'!$10:$10,$A46,'Unified Genders - Podiums'!$11:$11)</f>
        <v>0</v>
      </c>
      <c r="I46" s="5">
        <f>SUMIF('Unified Genders - Podiums'!$16:$16,$A46,'Unified Genders - Podiums'!$17:$17) + SUMIF('Unified Genders - Podiums'!$22:$22,$A46,'Unified Genders - Podiums'!$23:$23)</f>
        <v>0</v>
      </c>
      <c r="K46" s="4">
        <f>SUMIF('Athletes - Total'!A:A, $A46, 'Athletes - Total'!CY:CY)/K$77</f>
        <v>0.001962942932</v>
      </c>
      <c r="L46" s="4">
        <f>SUMIF('Unified Genders - Total'!A:A, $A46, 'Unified Genders - Total'!AV:AV)/L$77</f>
        <v>0.003358862251</v>
      </c>
      <c r="M46" s="4">
        <f>SUMIF('Unified Genders - Gold'!A:A, $A46, 'Unified Genders - Gold'!AV:AV)/M$77</f>
        <v>0.00296735905</v>
      </c>
      <c r="N46" s="4">
        <f>SUMIF('Unified Genders - Total'!A:A, $A46, 'Unified Genders - Total'!AW:AW)/N$77</f>
        <v>0.002795899348</v>
      </c>
    </row>
    <row r="47">
      <c r="A47" s="1" t="s">
        <v>55</v>
      </c>
      <c r="B47" s="4">
        <f t="shared" si="1"/>
        <v>0.002856659064</v>
      </c>
      <c r="C47" s="5">
        <f>SUMIF('Each Gender - Podiums'!$5:$5,$A47,'Each Gender - Podiums'!$6:$6)</f>
        <v>0</v>
      </c>
      <c r="D47" s="5">
        <f>SUMIF('Each Gender - Podiums'!$11:$11,$A47,'Each Gender - Podiums'!$12:$12)</f>
        <v>0</v>
      </c>
      <c r="E47" s="5">
        <f>SUMIF('Each Gender - Podiums'!$17:$17,$A47,'Each Gender - Podiums'!$18:$18) + SUMIF('Each Gender - Podiums'!$23:$23,$A47,'Each Gender - Podiums'!$24:$24) + SUMIF('Each Gender - Podiums'!$29:$29,$A47,'Each Gender - Podiums'!$30:$30)</f>
        <v>1.5000005</v>
      </c>
      <c r="F47" s="4">
        <f t="shared" si="2"/>
        <v>0.005503659034</v>
      </c>
      <c r="G47" s="5">
        <f>SUMIF('Unified Genders - Podiums'!$4:$4,$A47,'Unified Genders - Podiums'!$5:$5)</f>
        <v>0</v>
      </c>
      <c r="H47" s="5">
        <f>SUMIF('Unified Genders - Podiums'!$10:$10,$A47,'Unified Genders - Podiums'!$11:$11)</f>
        <v>0</v>
      </c>
      <c r="I47" s="5">
        <f>SUMIF('Unified Genders - Podiums'!$16:$16,$A47,'Unified Genders - Podiums'!$17:$17) + SUMIF('Unified Genders - Podiums'!$22:$22,$A47,'Unified Genders - Podiums'!$23:$23)</f>
        <v>1.5000005</v>
      </c>
      <c r="K47" s="4">
        <f>SUMIF('Athletes - Total'!A:A, $A47, 'Athletes - Total'!CY:CY)/K$77</f>
        <v>0.001402181802</v>
      </c>
      <c r="L47" s="4">
        <f>SUMIF('Unified Genders - Total'!A:A, $A47, 'Unified Genders - Total'!AV:AV)/L$77</f>
        <v>0.003839109849</v>
      </c>
      <c r="M47" s="4">
        <f>SUMIF('Unified Genders - Gold'!A:A, $A47, 'Unified Genders - Gold'!AV:AV)/M$77</f>
        <v>0.005934718101</v>
      </c>
      <c r="N47" s="4">
        <f>SUMIF('Unified Genders - Total'!A:A, $A47, 'Unified Genders - Total'!AW:AW)/N$77</f>
        <v>0.003727865797</v>
      </c>
    </row>
    <row r="48">
      <c r="A48" s="1" t="s">
        <v>56</v>
      </c>
      <c r="B48" s="4">
        <f t="shared" si="1"/>
        <v>0.002856659064</v>
      </c>
      <c r="C48" s="5">
        <f>SUMIF('Each Gender - Podiums'!$5:$5,$A48,'Each Gender - Podiums'!$6:$6)</f>
        <v>0</v>
      </c>
      <c r="D48" s="5">
        <f>SUMIF('Each Gender - Podiums'!$11:$11,$A48,'Each Gender - Podiums'!$12:$12)</f>
        <v>0</v>
      </c>
      <c r="E48" s="5">
        <f>SUMIF('Each Gender - Podiums'!$17:$17,$A48,'Each Gender - Podiums'!$18:$18) + SUMIF('Each Gender - Podiums'!$23:$23,$A48,'Each Gender - Podiums'!$24:$24) + SUMIF('Each Gender - Podiums'!$29:$29,$A48,'Each Gender - Podiums'!$30:$30)</f>
        <v>1.5000005</v>
      </c>
      <c r="F48" s="4">
        <f t="shared" si="2"/>
        <v>0</v>
      </c>
      <c r="G48" s="5">
        <f>SUMIF('Unified Genders - Podiums'!$4:$4,$A48,'Unified Genders - Podiums'!$5:$5)</f>
        <v>0</v>
      </c>
      <c r="H48" s="5">
        <f>SUMIF('Unified Genders - Podiums'!$10:$10,$A48,'Unified Genders - Podiums'!$11:$11)</f>
        <v>0</v>
      </c>
      <c r="I48" s="5">
        <f>SUMIF('Unified Genders - Podiums'!$16:$16,$A48,'Unified Genders - Podiums'!$17:$17) + SUMIF('Unified Genders - Podiums'!$22:$22,$A48,'Unified Genders - Podiums'!$23:$23)</f>
        <v>0</v>
      </c>
      <c r="K48" s="4">
        <f>SUMIF('Athletes - Total'!A:A, $A48, 'Athletes - Total'!CY:CY)/K$77</f>
        <v>0.003085024269</v>
      </c>
      <c r="L48" s="4">
        <f>SUMIF('Unified Genders - Total'!A:A, $A48, 'Unified Genders - Total'!AV:AV)/L$77</f>
        <v>0.005278895985</v>
      </c>
      <c r="M48" s="4">
        <f>SUMIF('Unified Genders - Gold'!A:A, $A48, 'Unified Genders - Gold'!AV:AV)/M$77</f>
        <v>0.008902077151</v>
      </c>
      <c r="N48" s="4">
        <f>SUMIF('Unified Genders - Total'!A:A, $A48, 'Unified Genders - Total'!AW:AW)/N$77</f>
        <v>0.004659832246</v>
      </c>
    </row>
    <row r="49">
      <c r="A49" s="1" t="s">
        <v>57</v>
      </c>
      <c r="B49" s="4">
        <f t="shared" si="1"/>
        <v>0.001904439376</v>
      </c>
      <c r="C49" s="5">
        <f>SUMIF('Each Gender - Podiums'!$5:$5,$A49,'Each Gender - Podiums'!$6:$6)</f>
        <v>0</v>
      </c>
      <c r="D49" s="5">
        <f>SUMIF('Each Gender - Podiums'!$11:$11,$A49,'Each Gender - Podiums'!$12:$12)</f>
        <v>0</v>
      </c>
      <c r="E49" s="5">
        <f>SUMIF('Each Gender - Podiums'!$17:$17,$A49,'Each Gender - Podiums'!$18:$18) + SUMIF('Each Gender - Podiums'!$23:$23,$A49,'Each Gender - Podiums'!$24:$24) + SUMIF('Each Gender - Podiums'!$29:$29,$A49,'Each Gender - Podiums'!$30:$30)</f>
        <v>1.000000333</v>
      </c>
      <c r="F49" s="4">
        <f t="shared" si="2"/>
        <v>0</v>
      </c>
      <c r="G49" s="5">
        <f>SUMIF('Unified Genders - Podiums'!$4:$4,$A49,'Unified Genders - Podiums'!$5:$5)</f>
        <v>0</v>
      </c>
      <c r="H49" s="5">
        <f>SUMIF('Unified Genders - Podiums'!$10:$10,$A49,'Unified Genders - Podiums'!$11:$11)</f>
        <v>0</v>
      </c>
      <c r="I49" s="5">
        <f>SUMIF('Unified Genders - Podiums'!$16:$16,$A49,'Unified Genders - Podiums'!$17:$17) + SUMIF('Unified Genders - Podiums'!$22:$22,$A49,'Unified Genders - Podiums'!$23:$23)</f>
        <v>0</v>
      </c>
      <c r="K49" s="4">
        <f>SUMIF('Athletes - Total'!A:A, $A49, 'Athletes - Total'!CY:CY)/K$77</f>
        <v>0.001121801518</v>
      </c>
      <c r="L49" s="4">
        <f>SUMIF('Unified Genders - Total'!A:A, $A49, 'Unified Genders - Total'!AV:AV)/L$77</f>
        <v>0.001919554925</v>
      </c>
      <c r="M49" s="4">
        <f>SUMIF('Unified Genders - Gold'!A:A, $A49, 'Unified Genders - Gold'!AV:AV)/M$77</f>
        <v>0.00296735905</v>
      </c>
      <c r="N49" s="4">
        <f>SUMIF('Unified Genders - Total'!A:A, $A49, 'Unified Genders - Total'!AW:AW)/N$77</f>
        <v>0.001863932898</v>
      </c>
    </row>
    <row r="50">
      <c r="A50" s="1" t="s">
        <v>58</v>
      </c>
      <c r="B50" s="4">
        <f t="shared" si="1"/>
        <v>0.001904438741</v>
      </c>
      <c r="C50" s="5">
        <f>SUMIF('Each Gender - Podiums'!$5:$5,$A50,'Each Gender - Podiums'!$6:$6)</f>
        <v>0</v>
      </c>
      <c r="D50" s="5">
        <f>SUMIF('Each Gender - Podiums'!$11:$11,$A50,'Each Gender - Podiums'!$12:$12)</f>
        <v>0</v>
      </c>
      <c r="E50" s="5">
        <f>SUMIF('Each Gender - Podiums'!$17:$17,$A50,'Each Gender - Podiums'!$18:$18) + SUMIF('Each Gender - Podiums'!$23:$23,$A50,'Each Gender - Podiums'!$24:$24) + SUMIF('Each Gender - Podiums'!$29:$29,$A50,'Each Gender - Podiums'!$30:$30)</f>
        <v>1</v>
      </c>
      <c r="F50" s="4">
        <f t="shared" si="2"/>
        <v>0.0036691048</v>
      </c>
      <c r="G50" s="5">
        <f>SUMIF('Unified Genders - Podiums'!$4:$4,$A50,'Unified Genders - Podiums'!$5:$5)</f>
        <v>0</v>
      </c>
      <c r="H50" s="5">
        <f>SUMIF('Unified Genders - Podiums'!$10:$10,$A50,'Unified Genders - Podiums'!$11:$11)</f>
        <v>0</v>
      </c>
      <c r="I50" s="5">
        <f>SUMIF('Unified Genders - Podiums'!$16:$16,$A50,'Unified Genders - Podiums'!$17:$17) + SUMIF('Unified Genders - Podiums'!$22:$22,$A50,'Unified Genders - Podiums'!$23:$23)</f>
        <v>1</v>
      </c>
      <c r="K50" s="4">
        <f>SUMIF('Athletes - Total'!A:A, $A50, 'Athletes - Total'!CY:CY)/K$77</f>
        <v>0.007850930306</v>
      </c>
      <c r="L50" s="4">
        <f>SUMIF('Unified Genders - Total'!A:A, $A50, 'Unified Genders - Total'!AV:AV)/L$77</f>
        <v>0.01295423995</v>
      </c>
      <c r="M50" s="4">
        <f>SUMIF('Unified Genders - Gold'!A:A, $A50, 'Unified Genders - Gold'!AV:AV)/M$77</f>
        <v>0.00296735905</v>
      </c>
      <c r="N50" s="4">
        <f>SUMIF('Unified Genders - Total'!A:A, $A50, 'Unified Genders - Total'!AW:AW)/N$77</f>
        <v>0.01770736253</v>
      </c>
    </row>
    <row r="51">
      <c r="A51" s="1" t="s">
        <v>59</v>
      </c>
      <c r="B51" s="4">
        <f t="shared" si="1"/>
        <v>0.001904438741</v>
      </c>
      <c r="C51" s="5">
        <f>SUMIF('Each Gender - Podiums'!$5:$5,$A51,'Each Gender - Podiums'!$6:$6)</f>
        <v>0</v>
      </c>
      <c r="D51" s="5">
        <f>SUMIF('Each Gender - Podiums'!$11:$11,$A51,'Each Gender - Podiums'!$12:$12)</f>
        <v>0</v>
      </c>
      <c r="E51" s="5">
        <f>SUMIF('Each Gender - Podiums'!$17:$17,$A51,'Each Gender - Podiums'!$18:$18) + SUMIF('Each Gender - Podiums'!$23:$23,$A51,'Each Gender - Podiums'!$24:$24) + SUMIF('Each Gender - Podiums'!$29:$29,$A51,'Each Gender - Podiums'!$30:$30)</f>
        <v>1</v>
      </c>
      <c r="F51" s="4">
        <f t="shared" si="2"/>
        <v>0.0018345524</v>
      </c>
      <c r="G51" s="5">
        <f>SUMIF('Unified Genders - Podiums'!$4:$4,$A51,'Unified Genders - Podiums'!$5:$5)</f>
        <v>0</v>
      </c>
      <c r="H51" s="5">
        <f>SUMIF('Unified Genders - Podiums'!$10:$10,$A51,'Unified Genders - Podiums'!$11:$11)</f>
        <v>0</v>
      </c>
      <c r="I51" s="5">
        <f>SUMIF('Unified Genders - Podiums'!$16:$16,$A51,'Unified Genders - Podiums'!$17:$17) + SUMIF('Unified Genders - Podiums'!$22:$22,$A51,'Unified Genders - Podiums'!$23:$23)</f>
        <v>0.5</v>
      </c>
      <c r="K51" s="4">
        <f>SUMIF('Athletes - Total'!A:A, $A51, 'Athletes - Total'!CY:CY)/K$77</f>
        <v>0.00560760709</v>
      </c>
      <c r="L51" s="4">
        <f>SUMIF('Unified Genders - Total'!A:A, $A51, 'Unified Genders - Total'!AV:AV)/L$77</f>
        <v>0.002878613693</v>
      </c>
      <c r="M51" s="4">
        <f>SUMIF('Unified Genders - Gold'!A:A, $A51, 'Unified Genders - Gold'!AV:AV)/M$77</f>
        <v>0</v>
      </c>
      <c r="N51" s="4">
        <f>SUMIF('Unified Genders - Total'!A:A, $A51, 'Unified Genders - Total'!AW:AW)/N$77</f>
        <v>0.003727865797</v>
      </c>
    </row>
    <row r="52">
      <c r="A52" s="1" t="s">
        <v>60</v>
      </c>
      <c r="B52" s="4">
        <f t="shared" si="1"/>
        <v>0.001904438741</v>
      </c>
      <c r="C52" s="5">
        <f>SUMIF('Each Gender - Podiums'!$5:$5,$A52,'Each Gender - Podiums'!$6:$6)</f>
        <v>0</v>
      </c>
      <c r="D52" s="5">
        <f>SUMIF('Each Gender - Podiums'!$11:$11,$A52,'Each Gender - Podiums'!$12:$12)</f>
        <v>0</v>
      </c>
      <c r="E52" s="5">
        <f>SUMIF('Each Gender - Podiums'!$17:$17,$A52,'Each Gender - Podiums'!$18:$18) + SUMIF('Each Gender - Podiums'!$23:$23,$A52,'Each Gender - Podiums'!$24:$24) + SUMIF('Each Gender - Podiums'!$29:$29,$A52,'Each Gender - Podiums'!$30:$30)</f>
        <v>1</v>
      </c>
      <c r="F52" s="4">
        <f t="shared" si="2"/>
        <v>0</v>
      </c>
      <c r="G52" s="5">
        <f>SUMIF('Unified Genders - Podiums'!$4:$4,$A52,'Unified Genders - Podiums'!$5:$5)</f>
        <v>0</v>
      </c>
      <c r="H52" s="5">
        <f>SUMIF('Unified Genders - Podiums'!$10:$10,$A52,'Unified Genders - Podiums'!$11:$11)</f>
        <v>0</v>
      </c>
      <c r="I52" s="5">
        <f>SUMIF('Unified Genders - Podiums'!$16:$16,$A52,'Unified Genders - Podiums'!$17:$17) + SUMIF('Unified Genders - Podiums'!$22:$22,$A52,'Unified Genders - Podiums'!$23:$23)</f>
        <v>0</v>
      </c>
      <c r="K52" s="4">
        <f>SUMIF('Athletes - Total'!A:A, $A52, 'Athletes - Total'!CY:CY)/K$77</f>
        <v>0.005888266913</v>
      </c>
      <c r="L52" s="4">
        <f>SUMIF('Unified Genders - Total'!A:A, $A52, 'Unified Genders - Total'!AV:AV)/L$77</f>
        <v>0.005277937407</v>
      </c>
      <c r="M52" s="4">
        <f>SUMIF('Unified Genders - Gold'!A:A, $A52, 'Unified Genders - Gold'!AV:AV)/M$77</f>
        <v>0.00296735905</v>
      </c>
      <c r="N52" s="4">
        <f>SUMIF('Unified Genders - Total'!A:A, $A52, 'Unified Genders - Total'!AW:AW)/N$77</f>
        <v>0.006523765144</v>
      </c>
    </row>
    <row r="53">
      <c r="A53" s="1" t="s">
        <v>61</v>
      </c>
      <c r="B53" s="4">
        <f t="shared" si="1"/>
        <v>0.001904438741</v>
      </c>
      <c r="C53" s="5">
        <f>SUMIF('Each Gender - Podiums'!$5:$5,$A53,'Each Gender - Podiums'!$6:$6)</f>
        <v>0</v>
      </c>
      <c r="D53" s="5">
        <f>SUMIF('Each Gender - Podiums'!$11:$11,$A53,'Each Gender - Podiums'!$12:$12)</f>
        <v>0</v>
      </c>
      <c r="E53" s="5">
        <f>SUMIF('Each Gender - Podiums'!$17:$17,$A53,'Each Gender - Podiums'!$18:$18) + SUMIF('Each Gender - Podiums'!$23:$23,$A53,'Each Gender - Podiums'!$24:$24) + SUMIF('Each Gender - Podiums'!$29:$29,$A53,'Each Gender - Podiums'!$30:$30)</f>
        <v>1</v>
      </c>
      <c r="F53" s="4">
        <f t="shared" si="2"/>
        <v>0</v>
      </c>
      <c r="G53" s="5">
        <f>SUMIF('Unified Genders - Podiums'!$4:$4,$A53,'Unified Genders - Podiums'!$5:$5)</f>
        <v>0</v>
      </c>
      <c r="H53" s="5">
        <f>SUMIF('Unified Genders - Podiums'!$10:$10,$A53,'Unified Genders - Podiums'!$11:$11)</f>
        <v>0</v>
      </c>
      <c r="I53" s="5">
        <f>SUMIF('Unified Genders - Podiums'!$16:$16,$A53,'Unified Genders - Podiums'!$17:$17) + SUMIF('Unified Genders - Podiums'!$22:$22,$A53,'Unified Genders - Podiums'!$23:$23)</f>
        <v>0</v>
      </c>
      <c r="K53" s="4">
        <f>SUMIF('Athletes - Total'!A:A, $A53, 'Athletes - Total'!CY:CY)/K$77</f>
        <v>0.003364844354</v>
      </c>
      <c r="L53" s="4">
        <f>SUMIF('Unified Genders - Total'!A:A, $A53, 'Unified Genders - Total'!AV:AV)/L$77</f>
        <v>0.004798168618</v>
      </c>
      <c r="M53" s="4">
        <f>SUMIF('Unified Genders - Gold'!A:A, $A53, 'Unified Genders - Gold'!AV:AV)/M$77</f>
        <v>0.00296735905</v>
      </c>
      <c r="N53" s="4">
        <f>SUMIF('Unified Genders - Total'!A:A, $A53, 'Unified Genders - Total'!AW:AW)/N$77</f>
        <v>0.005591798695</v>
      </c>
    </row>
    <row r="54">
      <c r="A54" s="1" t="s">
        <v>62</v>
      </c>
      <c r="B54" s="4">
        <f t="shared" si="1"/>
        <v>0.001904438741</v>
      </c>
      <c r="C54" s="5">
        <f>SUMIF('Each Gender - Podiums'!$5:$5,$A54,'Each Gender - Podiums'!$6:$6)</f>
        <v>0</v>
      </c>
      <c r="D54" s="5">
        <f>SUMIF('Each Gender - Podiums'!$11:$11,$A54,'Each Gender - Podiums'!$12:$12)</f>
        <v>0</v>
      </c>
      <c r="E54" s="5">
        <f>SUMIF('Each Gender - Podiums'!$17:$17,$A54,'Each Gender - Podiums'!$18:$18) + SUMIF('Each Gender - Podiums'!$23:$23,$A54,'Each Gender - Podiums'!$24:$24) + SUMIF('Each Gender - Podiums'!$29:$29,$A54,'Each Gender - Podiums'!$30:$30)</f>
        <v>1</v>
      </c>
      <c r="F54" s="4">
        <f t="shared" si="2"/>
        <v>0</v>
      </c>
      <c r="G54" s="5">
        <f>SUMIF('Unified Genders - Podiums'!$4:$4,$A54,'Unified Genders - Podiums'!$5:$5)</f>
        <v>0</v>
      </c>
      <c r="H54" s="5">
        <f>SUMIF('Unified Genders - Podiums'!$10:$10,$A54,'Unified Genders - Podiums'!$11:$11)</f>
        <v>0</v>
      </c>
      <c r="I54" s="5">
        <f>SUMIF('Unified Genders - Podiums'!$16:$16,$A54,'Unified Genders - Podiums'!$17:$17) + SUMIF('Unified Genders - Podiums'!$22:$22,$A54,'Unified Genders - Podiums'!$23:$23)</f>
        <v>0</v>
      </c>
      <c r="K54" s="4">
        <f>SUMIF('Athletes - Total'!A:A, $A54, 'Athletes - Total'!CY:CY)/K$77</f>
        <v>0.002103272844</v>
      </c>
      <c r="L54" s="4">
        <f>SUMIF('Unified Genders - Total'!A:A, $A54, 'Unified Genders - Total'!AV:AV)/L$77</f>
        <v>0.003119217021</v>
      </c>
      <c r="M54" s="4">
        <f>SUMIF('Unified Genders - Gold'!A:A, $A54, 'Unified Genders - Gold'!AV:AV)/M$77</f>
        <v>0.004451038576</v>
      </c>
      <c r="N54" s="4">
        <f>SUMIF('Unified Genders - Total'!A:A, $A54, 'Unified Genders - Total'!AW:AW)/N$77</f>
        <v>0.002795899348</v>
      </c>
    </row>
    <row r="55">
      <c r="A55" s="1" t="s">
        <v>63</v>
      </c>
      <c r="B55" s="4">
        <f t="shared" si="1"/>
        <v>0.001904438741</v>
      </c>
      <c r="C55" s="5">
        <f>SUMIF('Each Gender - Podiums'!$5:$5,$A55,'Each Gender - Podiums'!$6:$6)</f>
        <v>0</v>
      </c>
      <c r="D55" s="5">
        <f>SUMIF('Each Gender - Podiums'!$11:$11,$A55,'Each Gender - Podiums'!$12:$12)</f>
        <v>0</v>
      </c>
      <c r="E55" s="5">
        <f>SUMIF('Each Gender - Podiums'!$17:$17,$A55,'Each Gender - Podiums'!$18:$18) + SUMIF('Each Gender - Podiums'!$23:$23,$A55,'Each Gender - Podiums'!$24:$24) + SUMIF('Each Gender - Podiums'!$29:$29,$A55,'Each Gender - Podiums'!$30:$30)</f>
        <v>1</v>
      </c>
      <c r="F55" s="4">
        <f t="shared" si="2"/>
        <v>0</v>
      </c>
      <c r="G55" s="5">
        <f>SUMIF('Unified Genders - Podiums'!$4:$4,$A55,'Unified Genders - Podiums'!$5:$5)</f>
        <v>0</v>
      </c>
      <c r="H55" s="5">
        <f>SUMIF('Unified Genders - Podiums'!$10:$10,$A55,'Unified Genders - Podiums'!$11:$11)</f>
        <v>0</v>
      </c>
      <c r="I55" s="5">
        <f>SUMIF('Unified Genders - Podiums'!$16:$16,$A55,'Unified Genders - Podiums'!$17:$17) + SUMIF('Unified Genders - Podiums'!$22:$22,$A55,'Unified Genders - Podiums'!$23:$23)</f>
        <v>0</v>
      </c>
      <c r="K55" s="4">
        <f>SUMIF('Athletes - Total'!A:A, $A55, 'Athletes - Total'!CY:CY)/K$77</f>
        <v>0.001682842467</v>
      </c>
      <c r="L55" s="4">
        <f>SUMIF('Unified Genders - Total'!A:A, $A55, 'Unified Genders - Total'!AV:AV)/L$77</f>
        <v>0.002879572271</v>
      </c>
      <c r="M55" s="4">
        <f>SUMIF('Unified Genders - Gold'!A:A, $A55, 'Unified Genders - Gold'!AV:AV)/M$77</f>
        <v>0.005934718101</v>
      </c>
      <c r="N55" s="4">
        <f>SUMIF('Unified Genders - Total'!A:A, $A55, 'Unified Genders - Total'!AW:AW)/N$77</f>
        <v>0.001863932898</v>
      </c>
    </row>
    <row r="56">
      <c r="A56" s="1" t="s">
        <v>64</v>
      </c>
      <c r="B56" s="4">
        <f t="shared" si="1"/>
        <v>0.001904438741</v>
      </c>
      <c r="C56" s="5">
        <f>SUMIF('Each Gender - Podiums'!$5:$5,$A56,'Each Gender - Podiums'!$6:$6)</f>
        <v>0</v>
      </c>
      <c r="D56" s="5">
        <f>SUMIF('Each Gender - Podiums'!$11:$11,$A56,'Each Gender - Podiums'!$12:$12)</f>
        <v>0</v>
      </c>
      <c r="E56" s="5">
        <f>SUMIF('Each Gender - Podiums'!$17:$17,$A56,'Each Gender - Podiums'!$18:$18) + SUMIF('Each Gender - Podiums'!$23:$23,$A56,'Each Gender - Podiums'!$24:$24) + SUMIF('Each Gender - Podiums'!$29:$29,$A56,'Each Gender - Podiums'!$30:$30)</f>
        <v>1</v>
      </c>
      <c r="F56" s="4">
        <f t="shared" si="2"/>
        <v>0</v>
      </c>
      <c r="G56" s="5">
        <f>SUMIF('Unified Genders - Podiums'!$4:$4,$A56,'Unified Genders - Podiums'!$5:$5)</f>
        <v>0</v>
      </c>
      <c r="H56" s="5">
        <f>SUMIF('Unified Genders - Podiums'!$10:$10,$A56,'Unified Genders - Podiums'!$11:$11)</f>
        <v>0</v>
      </c>
      <c r="I56" s="5">
        <f>SUMIF('Unified Genders - Podiums'!$16:$16,$A56,'Unified Genders - Podiums'!$17:$17) + SUMIF('Unified Genders - Podiums'!$22:$22,$A56,'Unified Genders - Podiums'!$23:$23)</f>
        <v>0</v>
      </c>
      <c r="K56" s="4">
        <f>SUMIF('Athletes - Total'!A:A, $A56, 'Athletes - Total'!CY:CY)/K$77</f>
        <v>0.002804643985</v>
      </c>
      <c r="L56" s="4">
        <f>SUMIF('Unified Genders - Total'!A:A, $A56, 'Unified Genders - Total'!AV:AV)/L$77</f>
        <v>0.001919554925</v>
      </c>
      <c r="M56" s="4">
        <f>SUMIF('Unified Genders - Gold'!A:A, $A56, 'Unified Genders - Gold'!AV:AV)/M$77</f>
        <v>0.00296735905</v>
      </c>
      <c r="N56" s="4">
        <f>SUMIF('Unified Genders - Total'!A:A, $A56, 'Unified Genders - Total'!AW:AW)/N$77</f>
        <v>0.001863932898</v>
      </c>
    </row>
    <row r="57">
      <c r="A57" s="1" t="s">
        <v>65</v>
      </c>
      <c r="B57" s="4">
        <f t="shared" si="1"/>
        <v>0.001904438741</v>
      </c>
      <c r="C57" s="5">
        <f>SUMIF('Each Gender - Podiums'!$5:$5,$A57,'Each Gender - Podiums'!$6:$6)</f>
        <v>0</v>
      </c>
      <c r="D57" s="5">
        <f>SUMIF('Each Gender - Podiums'!$11:$11,$A57,'Each Gender - Podiums'!$12:$12)</f>
        <v>0</v>
      </c>
      <c r="E57" s="5">
        <f>SUMIF('Each Gender - Podiums'!$17:$17,$A57,'Each Gender - Podiums'!$18:$18) + SUMIF('Each Gender - Podiums'!$23:$23,$A57,'Each Gender - Podiums'!$24:$24) + SUMIF('Each Gender - Podiums'!$29:$29,$A57,'Each Gender - Podiums'!$30:$30)</f>
        <v>1</v>
      </c>
      <c r="F57" s="4">
        <f t="shared" si="2"/>
        <v>0</v>
      </c>
      <c r="G57" s="5">
        <f>SUMIF('Unified Genders - Podiums'!$4:$4,$A57,'Unified Genders - Podiums'!$5:$5)</f>
        <v>0</v>
      </c>
      <c r="H57" s="5">
        <f>SUMIF('Unified Genders - Podiums'!$10:$10,$A57,'Unified Genders - Podiums'!$11:$11)</f>
        <v>0</v>
      </c>
      <c r="I57" s="5">
        <f>SUMIF('Unified Genders - Podiums'!$16:$16,$A57,'Unified Genders - Podiums'!$17:$17) + SUMIF('Unified Genders - Podiums'!$22:$22,$A57,'Unified Genders - Podiums'!$23:$23)</f>
        <v>0</v>
      </c>
      <c r="K57" s="4">
        <f>SUMIF('Athletes - Total'!A:A, $A57, 'Athletes - Total'!CY:CY)/K$77</f>
        <v>0.00448608455</v>
      </c>
      <c r="L57" s="4">
        <f>SUMIF('Unified Genders - Total'!A:A, $A57, 'Unified Genders - Total'!AV:AV)/L$77</f>
        <v>0.001919075156</v>
      </c>
      <c r="M57" s="4">
        <f>SUMIF('Unified Genders - Gold'!A:A, $A57, 'Unified Genders - Gold'!AV:AV)/M$77</f>
        <v>0</v>
      </c>
      <c r="N57" s="4">
        <f>SUMIF('Unified Genders - Total'!A:A, $A57, 'Unified Genders - Total'!AW:AW)/N$77</f>
        <v>0.003727865797</v>
      </c>
    </row>
    <row r="58">
      <c r="A58" s="1" t="s">
        <v>66</v>
      </c>
      <c r="B58" s="4">
        <f t="shared" si="1"/>
        <v>0.0006348129138</v>
      </c>
      <c r="C58" s="5">
        <f>SUMIF('Each Gender - Podiums'!$5:$5,$A58,'Each Gender - Podiums'!$6:$6)</f>
        <v>0</v>
      </c>
      <c r="D58" s="5">
        <f>SUMIF('Each Gender - Podiums'!$11:$11,$A58,'Each Gender - Podiums'!$12:$12)</f>
        <v>0</v>
      </c>
      <c r="E58" s="5">
        <f>SUMIF('Each Gender - Podiums'!$17:$17,$A58,'Each Gender - Podiums'!$18:$18) + SUMIF('Each Gender - Podiums'!$23:$23,$A58,'Each Gender - Podiums'!$24:$24) + SUMIF('Each Gender - Podiums'!$29:$29,$A58,'Each Gender - Podiums'!$30:$30)</f>
        <v>0.3333333333</v>
      </c>
      <c r="F58" s="4">
        <f t="shared" si="2"/>
        <v>0</v>
      </c>
      <c r="G58" s="5">
        <f>SUMIF('Unified Genders - Podiums'!$4:$4,$A58,'Unified Genders - Podiums'!$5:$5)</f>
        <v>0</v>
      </c>
      <c r="H58" s="5">
        <f>SUMIF('Unified Genders - Podiums'!$10:$10,$A58,'Unified Genders - Podiums'!$11:$11)</f>
        <v>0</v>
      </c>
      <c r="I58" s="5">
        <f>SUMIF('Unified Genders - Podiums'!$16:$16,$A58,'Unified Genders - Podiums'!$17:$17) + SUMIF('Unified Genders - Podiums'!$22:$22,$A58,'Unified Genders - Podiums'!$23:$23)</f>
        <v>0</v>
      </c>
      <c r="K58" s="4">
        <f>SUMIF('Athletes - Total'!A:A, $A58, 'Athletes - Total'!CY:CY)/K$77</f>
        <v>0.004206545968</v>
      </c>
      <c r="L58" s="4">
        <f>SUMIF('Unified Genders - Total'!A:A, $A58, 'Unified Genders - Total'!AV:AV)/L$77</f>
        <v>0.007197972101</v>
      </c>
      <c r="M58" s="4">
        <f>SUMIF('Unified Genders - Gold'!A:A, $A58, 'Unified Genders - Gold'!AV:AV)/M$77</f>
        <v>0.008902077151</v>
      </c>
      <c r="N58" s="4">
        <f>SUMIF('Unified Genders - Total'!A:A, $A58, 'Unified Genders - Total'!AW:AW)/N$77</f>
        <v>0.006523765144</v>
      </c>
    </row>
    <row r="59">
      <c r="A59" s="1" t="s">
        <v>67</v>
      </c>
      <c r="B59" s="4">
        <f t="shared" si="1"/>
        <v>0</v>
      </c>
      <c r="C59" s="5">
        <f>SUMIF('Each Gender - Podiums'!$5:$5,$A59,'Each Gender - Podiums'!$6:$6)</f>
        <v>0</v>
      </c>
      <c r="D59" s="5">
        <f>SUMIF('Each Gender - Podiums'!$11:$11,$A59,'Each Gender - Podiums'!$12:$12)</f>
        <v>0</v>
      </c>
      <c r="E59" s="5">
        <f>SUMIF('Each Gender - Podiums'!$17:$17,$A59,'Each Gender - Podiums'!$18:$18) + SUMIF('Each Gender - Podiums'!$23:$23,$A59,'Each Gender - Podiums'!$24:$24) + SUMIF('Each Gender - Podiums'!$29:$29,$A59,'Each Gender - Podiums'!$30:$30)</f>
        <v>0</v>
      </c>
      <c r="F59" s="4">
        <f t="shared" si="2"/>
        <v>0.0036691048</v>
      </c>
      <c r="G59" s="5">
        <f>SUMIF('Unified Genders - Podiums'!$4:$4,$A59,'Unified Genders - Podiums'!$5:$5)</f>
        <v>0</v>
      </c>
      <c r="H59" s="5">
        <f>SUMIF('Unified Genders - Podiums'!$10:$10,$A59,'Unified Genders - Podiums'!$11:$11)</f>
        <v>0</v>
      </c>
      <c r="I59" s="5">
        <f>SUMIF('Unified Genders - Podiums'!$16:$16,$A59,'Unified Genders - Podiums'!$17:$17) + SUMIF('Unified Genders - Podiums'!$22:$22,$A59,'Unified Genders - Podiums'!$23:$23)</f>
        <v>1</v>
      </c>
      <c r="K59" s="4">
        <f>SUMIF('Athletes - Total'!A:A, $A59, 'Athletes - Total'!CY:CY)/K$77</f>
        <v>0.01542288195</v>
      </c>
      <c r="L59" s="4">
        <f>SUMIF('Unified Genders - Total'!A:A, $A59, 'Unified Genders - Total'!AV:AV)/L$77</f>
        <v>0.01295567878</v>
      </c>
      <c r="M59" s="4">
        <f>SUMIF('Unified Genders - Gold'!A:A, $A59, 'Unified Genders - Gold'!AV:AV)/M$77</f>
        <v>0.0118694362</v>
      </c>
      <c r="N59" s="4">
        <f>SUMIF('Unified Genders - Total'!A:A, $A59, 'Unified Genders - Total'!AW:AW)/N$77</f>
        <v>0.01304753029</v>
      </c>
    </row>
    <row r="60">
      <c r="A60" s="1" t="s">
        <v>68</v>
      </c>
      <c r="B60" s="4">
        <f t="shared" si="1"/>
        <v>0</v>
      </c>
      <c r="C60" s="5">
        <f>SUMIF('Each Gender - Podiums'!$5:$5,$A60,'Each Gender - Podiums'!$6:$6)</f>
        <v>0</v>
      </c>
      <c r="D60" s="5">
        <f>SUMIF('Each Gender - Podiums'!$11:$11,$A60,'Each Gender - Podiums'!$12:$12)</f>
        <v>0</v>
      </c>
      <c r="E60" s="5">
        <f>SUMIF('Each Gender - Podiums'!$17:$17,$A60,'Each Gender - Podiums'!$18:$18) + SUMIF('Each Gender - Podiums'!$23:$23,$A60,'Each Gender - Podiums'!$24:$24) + SUMIF('Each Gender - Podiums'!$29:$29,$A60,'Each Gender - Podiums'!$30:$30)</f>
        <v>0</v>
      </c>
      <c r="F60" s="4">
        <f t="shared" si="2"/>
        <v>0</v>
      </c>
      <c r="G60" s="5">
        <f>SUMIF('Unified Genders - Podiums'!$4:$4,$A60,'Unified Genders - Podiums'!$5:$5)</f>
        <v>0</v>
      </c>
      <c r="H60" s="5">
        <f>SUMIF('Unified Genders - Podiums'!$10:$10,$A60,'Unified Genders - Podiums'!$11:$11)</f>
        <v>0</v>
      </c>
      <c r="I60" s="5">
        <f>SUMIF('Unified Genders - Podiums'!$16:$16,$A60,'Unified Genders - Podiums'!$17:$17) + SUMIF('Unified Genders - Podiums'!$22:$22,$A60,'Unified Genders - Podiums'!$23:$23)</f>
        <v>0</v>
      </c>
      <c r="K60" s="4">
        <f>SUMIF('Athletes - Total'!A:A, $A60, 'Athletes - Total'!CY:CY)/K$77</f>
        <v>0.002803803685</v>
      </c>
      <c r="L60" s="4">
        <f>SUMIF('Unified Genders - Total'!A:A, $A60, 'Unified Genders - Total'!AV:AV)/L$77</f>
        <v>0.004797689329</v>
      </c>
      <c r="M60" s="4">
        <f>SUMIF('Unified Genders - Gold'!A:A, $A60, 'Unified Genders - Gold'!AV:AV)/M$77</f>
        <v>0</v>
      </c>
      <c r="N60" s="4">
        <f>SUMIF('Unified Genders - Total'!A:A, $A60, 'Unified Genders - Total'!AW:AW)/N$77</f>
        <v>0.006523765144</v>
      </c>
    </row>
    <row r="61">
      <c r="A61" s="1" t="s">
        <v>69</v>
      </c>
      <c r="B61" s="4">
        <f t="shared" si="1"/>
        <v>0</v>
      </c>
      <c r="C61" s="5">
        <f>SUMIF('Each Gender - Podiums'!$5:$5,$A61,'Each Gender - Podiums'!$6:$6)</f>
        <v>0</v>
      </c>
      <c r="D61" s="5">
        <f>SUMIF('Each Gender - Podiums'!$11:$11,$A61,'Each Gender - Podiums'!$12:$12)</f>
        <v>0</v>
      </c>
      <c r="E61" s="5">
        <f>SUMIF('Each Gender - Podiums'!$17:$17,$A61,'Each Gender - Podiums'!$18:$18) + SUMIF('Each Gender - Podiums'!$23:$23,$A61,'Each Gender - Podiums'!$24:$24) + SUMIF('Each Gender - Podiums'!$29:$29,$A61,'Each Gender - Podiums'!$30:$30)</f>
        <v>0</v>
      </c>
      <c r="F61" s="4">
        <f t="shared" si="2"/>
        <v>0</v>
      </c>
      <c r="G61" s="5">
        <f>SUMIF('Unified Genders - Podiums'!$4:$4,$A61,'Unified Genders - Podiums'!$5:$5)</f>
        <v>0</v>
      </c>
      <c r="H61" s="5">
        <f>SUMIF('Unified Genders - Podiums'!$10:$10,$A61,'Unified Genders - Podiums'!$11:$11)</f>
        <v>0</v>
      </c>
      <c r="I61" s="5">
        <f>SUMIF('Unified Genders - Podiums'!$16:$16,$A61,'Unified Genders - Podiums'!$17:$17) + SUMIF('Unified Genders - Podiums'!$22:$22,$A61,'Unified Genders - Podiums'!$23:$23)</f>
        <v>0</v>
      </c>
      <c r="K61" s="4">
        <f>SUMIF('Athletes - Total'!A:A, $A61, 'Athletes - Total'!CY:CY)/K$77</f>
        <v>0.002523983601</v>
      </c>
      <c r="L61" s="4">
        <f>SUMIF('Unified Genders - Total'!A:A, $A61, 'Unified Genders - Total'!AV:AV)/L$77</f>
        <v>0.004318879118</v>
      </c>
      <c r="M61" s="4">
        <f>SUMIF('Unified Genders - Gold'!A:A, $A61, 'Unified Genders - Gold'!AV:AV)/M$77</f>
        <v>0.005934718101</v>
      </c>
      <c r="N61" s="4">
        <f>SUMIF('Unified Genders - Total'!A:A, $A61, 'Unified Genders - Total'!AW:AW)/N$77</f>
        <v>0.003727865797</v>
      </c>
    </row>
    <row r="62">
      <c r="A62" s="1" t="s">
        <v>70</v>
      </c>
      <c r="B62" s="4">
        <f t="shared" si="1"/>
        <v>0</v>
      </c>
      <c r="C62" s="5">
        <f>SUMIF('Each Gender - Podiums'!$5:$5,$A62,'Each Gender - Podiums'!$6:$6)</f>
        <v>0</v>
      </c>
      <c r="D62" s="5">
        <f>SUMIF('Each Gender - Podiums'!$11:$11,$A62,'Each Gender - Podiums'!$12:$12)</f>
        <v>0</v>
      </c>
      <c r="E62" s="5">
        <f>SUMIF('Each Gender - Podiums'!$17:$17,$A62,'Each Gender - Podiums'!$18:$18) + SUMIF('Each Gender - Podiums'!$23:$23,$A62,'Each Gender - Podiums'!$24:$24) + SUMIF('Each Gender - Podiums'!$29:$29,$A62,'Each Gender - Podiums'!$30:$30)</f>
        <v>0</v>
      </c>
      <c r="F62" s="4">
        <f t="shared" si="2"/>
        <v>0</v>
      </c>
      <c r="G62" s="5">
        <f>SUMIF('Unified Genders - Podiums'!$4:$4,$A62,'Unified Genders - Podiums'!$5:$5)</f>
        <v>0</v>
      </c>
      <c r="H62" s="5">
        <f>SUMIF('Unified Genders - Podiums'!$10:$10,$A62,'Unified Genders - Podiums'!$11:$11)</f>
        <v>0</v>
      </c>
      <c r="I62" s="5">
        <f>SUMIF('Unified Genders - Podiums'!$16:$16,$A62,'Unified Genders - Podiums'!$17:$17) + SUMIF('Unified Genders - Podiums'!$22:$22,$A62,'Unified Genders - Podiums'!$23:$23)</f>
        <v>0</v>
      </c>
      <c r="K62" s="4">
        <f>SUMIF('Athletes - Total'!A:A, $A62, 'Athletes - Total'!CY:CY)/K$77</f>
        <v>0.005608168411</v>
      </c>
      <c r="L62" s="4">
        <f>SUMIF('Unified Genders - Total'!A:A, $A62, 'Unified Genders - Total'!AV:AV)/L$77</f>
        <v>0.004318400309</v>
      </c>
      <c r="M62" s="4">
        <f>SUMIF('Unified Genders - Gold'!A:A, $A62, 'Unified Genders - Gold'!AV:AV)/M$77</f>
        <v>0.00296735905</v>
      </c>
      <c r="N62" s="4">
        <f>SUMIF('Unified Genders - Total'!A:A, $A62, 'Unified Genders - Total'!AW:AW)/N$77</f>
        <v>0.003727865797</v>
      </c>
    </row>
    <row r="63">
      <c r="A63" s="1" t="s">
        <v>71</v>
      </c>
      <c r="B63" s="4">
        <f t="shared" si="1"/>
        <v>0</v>
      </c>
      <c r="C63" s="5">
        <f>SUMIF('Each Gender - Podiums'!$5:$5,$A63,'Each Gender - Podiums'!$6:$6)</f>
        <v>0</v>
      </c>
      <c r="D63" s="5">
        <f>SUMIF('Each Gender - Podiums'!$11:$11,$A63,'Each Gender - Podiums'!$12:$12)</f>
        <v>0</v>
      </c>
      <c r="E63" s="5">
        <f>SUMIF('Each Gender - Podiums'!$17:$17,$A63,'Each Gender - Podiums'!$18:$18) + SUMIF('Each Gender - Podiums'!$23:$23,$A63,'Each Gender - Podiums'!$24:$24) + SUMIF('Each Gender - Podiums'!$29:$29,$A63,'Each Gender - Podiums'!$30:$30)</f>
        <v>0</v>
      </c>
      <c r="F63" s="4">
        <f t="shared" si="2"/>
        <v>0</v>
      </c>
      <c r="G63" s="5">
        <f>SUMIF('Unified Genders - Podiums'!$4:$4,$A63,'Unified Genders - Podiums'!$5:$5)</f>
        <v>0</v>
      </c>
      <c r="H63" s="5">
        <f>SUMIF('Unified Genders - Podiums'!$10:$10,$A63,'Unified Genders - Podiums'!$11:$11)</f>
        <v>0</v>
      </c>
      <c r="I63" s="5">
        <f>SUMIF('Unified Genders - Podiums'!$16:$16,$A63,'Unified Genders - Podiums'!$17:$17) + SUMIF('Unified Genders - Podiums'!$22:$22,$A63,'Unified Genders - Podiums'!$23:$23)</f>
        <v>0</v>
      </c>
      <c r="K63" s="4">
        <f>SUMIF('Athletes - Total'!A:A, $A63, 'Athletes - Total'!CY:CY)/K$77</f>
        <v>0.003926165122</v>
      </c>
      <c r="L63" s="4">
        <f>SUMIF('Unified Genders - Total'!A:A, $A63, 'Unified Genders - Total'!AV:AV)/L$77</f>
        <v>0.003839109849</v>
      </c>
      <c r="M63" s="4">
        <f>SUMIF('Unified Genders - Gold'!A:A, $A63, 'Unified Genders - Gold'!AV:AV)/M$77</f>
        <v>0.005934718101</v>
      </c>
      <c r="N63" s="4">
        <f>SUMIF('Unified Genders - Total'!A:A, $A63, 'Unified Genders - Total'!AW:AW)/N$77</f>
        <v>0.003727865797</v>
      </c>
    </row>
    <row r="64">
      <c r="A64" s="1" t="s">
        <v>72</v>
      </c>
      <c r="B64" s="4">
        <f t="shared" si="1"/>
        <v>0</v>
      </c>
      <c r="C64" s="5">
        <f>SUMIF('Each Gender - Podiums'!$5:$5,$A64,'Each Gender - Podiums'!$6:$6)</f>
        <v>0</v>
      </c>
      <c r="D64" s="5">
        <f>SUMIF('Each Gender - Podiums'!$11:$11,$A64,'Each Gender - Podiums'!$12:$12)</f>
        <v>0</v>
      </c>
      <c r="E64" s="5">
        <f>SUMIF('Each Gender - Podiums'!$17:$17,$A64,'Each Gender - Podiums'!$18:$18) + SUMIF('Each Gender - Podiums'!$23:$23,$A64,'Each Gender - Podiums'!$24:$24) + SUMIF('Each Gender - Podiums'!$29:$29,$A64,'Each Gender - Podiums'!$30:$30)</f>
        <v>0</v>
      </c>
      <c r="F64" s="4">
        <f t="shared" si="2"/>
        <v>0</v>
      </c>
      <c r="G64" s="5">
        <f>SUMIF('Unified Genders - Podiums'!$4:$4,$A64,'Unified Genders - Podiums'!$5:$5)</f>
        <v>0</v>
      </c>
      <c r="H64" s="5">
        <f>SUMIF('Unified Genders - Podiums'!$10:$10,$A64,'Unified Genders - Podiums'!$11:$11)</f>
        <v>0</v>
      </c>
      <c r="I64" s="5">
        <f>SUMIF('Unified Genders - Podiums'!$16:$16,$A64,'Unified Genders - Podiums'!$17:$17) + SUMIF('Unified Genders - Podiums'!$22:$22,$A64,'Unified Genders - Podiums'!$23:$23)</f>
        <v>0</v>
      </c>
      <c r="K64" s="4">
        <f>SUMIF('Athletes - Total'!A:A, $A64, 'Athletes - Total'!CY:CY)/K$77</f>
        <v>0.002243323216</v>
      </c>
      <c r="L64" s="4">
        <f>SUMIF('Unified Genders - Total'!A:A, $A64, 'Unified Genders - Total'!AV:AV)/L$77</f>
        <v>0.00383863104</v>
      </c>
      <c r="M64" s="4">
        <f>SUMIF('Unified Genders - Gold'!A:A, $A64, 'Unified Genders - Gold'!AV:AV)/M$77</f>
        <v>0.00296735905</v>
      </c>
      <c r="N64" s="4">
        <f>SUMIF('Unified Genders - Total'!A:A, $A64, 'Unified Genders - Total'!AW:AW)/N$77</f>
        <v>0.003727865797</v>
      </c>
    </row>
    <row r="65">
      <c r="A65" s="1" t="s">
        <v>73</v>
      </c>
      <c r="B65" s="4">
        <f t="shared" si="1"/>
        <v>0</v>
      </c>
      <c r="C65" s="5">
        <f>SUMIF('Each Gender - Podiums'!$5:$5,$A65,'Each Gender - Podiums'!$6:$6)</f>
        <v>0</v>
      </c>
      <c r="D65" s="5">
        <f>SUMIF('Each Gender - Podiums'!$11:$11,$A65,'Each Gender - Podiums'!$12:$12)</f>
        <v>0</v>
      </c>
      <c r="E65" s="5">
        <f>SUMIF('Each Gender - Podiums'!$17:$17,$A65,'Each Gender - Podiums'!$18:$18) + SUMIF('Each Gender - Podiums'!$23:$23,$A65,'Each Gender - Podiums'!$24:$24) + SUMIF('Each Gender - Podiums'!$29:$29,$A65,'Each Gender - Podiums'!$30:$30)</f>
        <v>0</v>
      </c>
      <c r="F65" s="4">
        <f t="shared" si="2"/>
        <v>0</v>
      </c>
      <c r="G65" s="5">
        <f>SUMIF('Unified Genders - Podiums'!$4:$4,$A65,'Unified Genders - Podiums'!$5:$5)</f>
        <v>0</v>
      </c>
      <c r="H65" s="5">
        <f>SUMIF('Unified Genders - Podiums'!$10:$10,$A65,'Unified Genders - Podiums'!$11:$11)</f>
        <v>0</v>
      </c>
      <c r="I65" s="5">
        <f>SUMIF('Unified Genders - Podiums'!$16:$16,$A65,'Unified Genders - Podiums'!$17:$17) + SUMIF('Unified Genders - Podiums'!$22:$22,$A65,'Unified Genders - Podiums'!$23:$23)</f>
        <v>0</v>
      </c>
      <c r="K65" s="4">
        <f>SUMIF('Athletes - Total'!A:A, $A65, 'Athletes - Total'!CY:CY)/K$77</f>
        <v>0.002243042275</v>
      </c>
      <c r="L65" s="4">
        <f>SUMIF('Unified Genders - Total'!A:A, $A65, 'Unified Genders - Total'!AV:AV)/L$77</f>
        <v>0.003838150312</v>
      </c>
      <c r="M65" s="4">
        <f>SUMIF('Unified Genders - Gold'!A:A, $A65, 'Unified Genders - Gold'!AV:AV)/M$77</f>
        <v>0</v>
      </c>
      <c r="N65" s="4">
        <f>SUMIF('Unified Genders - Total'!A:A, $A65, 'Unified Genders - Total'!AW:AW)/N$77</f>
        <v>0.007455731594</v>
      </c>
    </row>
    <row r="66">
      <c r="A66" s="1" t="s">
        <v>74</v>
      </c>
      <c r="B66" s="4">
        <f t="shared" si="1"/>
        <v>0</v>
      </c>
      <c r="C66" s="5">
        <f>SUMIF('Each Gender - Podiums'!$5:$5,$A66,'Each Gender - Podiums'!$6:$6)</f>
        <v>0</v>
      </c>
      <c r="D66" s="5">
        <f>SUMIF('Each Gender - Podiums'!$11:$11,$A66,'Each Gender - Podiums'!$12:$12)</f>
        <v>0</v>
      </c>
      <c r="E66" s="5">
        <f>SUMIF('Each Gender - Podiums'!$17:$17,$A66,'Each Gender - Podiums'!$18:$18) + SUMIF('Each Gender - Podiums'!$23:$23,$A66,'Each Gender - Podiums'!$24:$24) + SUMIF('Each Gender - Podiums'!$29:$29,$A66,'Each Gender - Podiums'!$30:$30)</f>
        <v>0</v>
      </c>
      <c r="F66" s="4">
        <f t="shared" si="2"/>
        <v>0</v>
      </c>
      <c r="G66" s="5">
        <f>SUMIF('Unified Genders - Podiums'!$4:$4,$A66,'Unified Genders - Podiums'!$5:$5)</f>
        <v>0</v>
      </c>
      <c r="H66" s="5">
        <f>SUMIF('Unified Genders - Podiums'!$10:$10,$A66,'Unified Genders - Podiums'!$11:$11)</f>
        <v>0</v>
      </c>
      <c r="I66" s="5">
        <f>SUMIF('Unified Genders - Podiums'!$16:$16,$A66,'Unified Genders - Podiums'!$17:$17) + SUMIF('Unified Genders - Podiums'!$22:$22,$A66,'Unified Genders - Podiums'!$23:$23)</f>
        <v>0</v>
      </c>
      <c r="K66" s="4">
        <f>SUMIF('Athletes - Total'!A:A, $A66, 'Athletes - Total'!CY:CY)/K$77</f>
        <v>0.001962942651</v>
      </c>
      <c r="L66" s="4">
        <f>SUMIF('Unified Genders - Total'!A:A, $A66, 'Unified Genders - Total'!AV:AV)/L$77</f>
        <v>0.003358861771</v>
      </c>
      <c r="M66" s="4">
        <f>SUMIF('Unified Genders - Gold'!A:A, $A66, 'Unified Genders - Gold'!AV:AV)/M$77</f>
        <v>0.00296735905</v>
      </c>
      <c r="N66" s="4">
        <f>SUMIF('Unified Genders - Total'!A:A, $A66, 'Unified Genders - Total'!AW:AW)/N$77</f>
        <v>0.003727865797</v>
      </c>
    </row>
    <row r="67">
      <c r="A67" s="1" t="s">
        <v>75</v>
      </c>
      <c r="B67" s="4">
        <f t="shared" si="1"/>
        <v>0</v>
      </c>
      <c r="C67" s="5">
        <f>SUMIF('Each Gender - Podiums'!$5:$5,$A67,'Each Gender - Podiums'!$6:$6)</f>
        <v>0</v>
      </c>
      <c r="D67" s="5">
        <f>SUMIF('Each Gender - Podiums'!$11:$11,$A67,'Each Gender - Podiums'!$12:$12)</f>
        <v>0</v>
      </c>
      <c r="E67" s="5">
        <f>SUMIF('Each Gender - Podiums'!$17:$17,$A67,'Each Gender - Podiums'!$18:$18) + SUMIF('Each Gender - Podiums'!$23:$23,$A67,'Each Gender - Podiums'!$24:$24) + SUMIF('Each Gender - Podiums'!$29:$29,$A67,'Each Gender - Podiums'!$30:$30)</f>
        <v>0</v>
      </c>
      <c r="F67" s="4">
        <f t="shared" si="2"/>
        <v>0</v>
      </c>
      <c r="G67" s="5">
        <f>SUMIF('Unified Genders - Podiums'!$4:$4,$A67,'Unified Genders - Podiums'!$5:$5)</f>
        <v>0</v>
      </c>
      <c r="H67" s="5">
        <f>SUMIF('Unified Genders - Podiums'!$10:$10,$A67,'Unified Genders - Podiums'!$11:$11)</f>
        <v>0</v>
      </c>
      <c r="I67" s="5">
        <f>SUMIF('Unified Genders - Podiums'!$16:$16,$A67,'Unified Genders - Podiums'!$17:$17) + SUMIF('Unified Genders - Podiums'!$22:$22,$A67,'Unified Genders - Podiums'!$23:$23)</f>
        <v>0</v>
      </c>
      <c r="K67" s="4">
        <f>SUMIF('Athletes - Total'!A:A, $A67, 'Athletes - Total'!CY:CY)/K$77</f>
        <v>0.001962942651</v>
      </c>
      <c r="L67" s="4">
        <f>SUMIF('Unified Genders - Total'!A:A, $A67, 'Unified Genders - Total'!AV:AV)/L$77</f>
        <v>0.003358861771</v>
      </c>
      <c r="M67" s="4">
        <f>SUMIF('Unified Genders - Gold'!A:A, $A67, 'Unified Genders - Gold'!AV:AV)/M$77</f>
        <v>0.00296735905</v>
      </c>
      <c r="N67" s="4">
        <f>SUMIF('Unified Genders - Total'!A:A, $A67, 'Unified Genders - Total'!AW:AW)/N$77</f>
        <v>0.003727865797</v>
      </c>
    </row>
    <row r="68">
      <c r="A68" s="1" t="s">
        <v>76</v>
      </c>
      <c r="B68" s="4">
        <f t="shared" si="1"/>
        <v>0</v>
      </c>
      <c r="C68" s="5">
        <f>SUMIF('Each Gender - Podiums'!$5:$5,$A68,'Each Gender - Podiums'!$6:$6)</f>
        <v>0</v>
      </c>
      <c r="D68" s="5">
        <f>SUMIF('Each Gender - Podiums'!$11:$11,$A68,'Each Gender - Podiums'!$12:$12)</f>
        <v>0</v>
      </c>
      <c r="E68" s="5">
        <f>SUMIF('Each Gender - Podiums'!$17:$17,$A68,'Each Gender - Podiums'!$18:$18) + SUMIF('Each Gender - Podiums'!$23:$23,$A68,'Each Gender - Podiums'!$24:$24) + SUMIF('Each Gender - Podiums'!$29:$29,$A68,'Each Gender - Podiums'!$30:$30)</f>
        <v>0</v>
      </c>
      <c r="F68" s="4">
        <f t="shared" si="2"/>
        <v>0</v>
      </c>
      <c r="G68" s="5">
        <f>SUMIF('Unified Genders - Podiums'!$4:$4,$A68,'Unified Genders - Podiums'!$5:$5)</f>
        <v>0</v>
      </c>
      <c r="H68" s="5">
        <f>SUMIF('Unified Genders - Podiums'!$10:$10,$A68,'Unified Genders - Podiums'!$11:$11)</f>
        <v>0</v>
      </c>
      <c r="I68" s="5">
        <f>SUMIF('Unified Genders - Podiums'!$16:$16,$A68,'Unified Genders - Podiums'!$17:$17) + SUMIF('Unified Genders - Podiums'!$22:$22,$A68,'Unified Genders - Podiums'!$23:$23)</f>
        <v>0</v>
      </c>
      <c r="K68" s="4">
        <f>SUMIF('Athletes - Total'!A:A, $A68, 'Athletes - Total'!CY:CY)/K$77</f>
        <v>0.001682281987</v>
      </c>
      <c r="L68" s="4">
        <f>SUMIF('Unified Genders - Total'!A:A, $A68, 'Unified Genders - Total'!AV:AV)/L$77</f>
        <v>0.002878613214</v>
      </c>
      <c r="M68" s="4">
        <f>SUMIF('Unified Genders - Gold'!A:A, $A68, 'Unified Genders - Gold'!AV:AV)/M$77</f>
        <v>0</v>
      </c>
      <c r="N68" s="4">
        <f>SUMIF('Unified Genders - Total'!A:A, $A68, 'Unified Genders - Total'!AW:AW)/N$77</f>
        <v>0.004659832246</v>
      </c>
    </row>
    <row r="69">
      <c r="A69" s="1" t="s">
        <v>77</v>
      </c>
      <c r="B69" s="4">
        <f t="shared" si="1"/>
        <v>0</v>
      </c>
      <c r="C69" s="5">
        <f>SUMIF('Each Gender - Podiums'!$5:$5,$A69,'Each Gender - Podiums'!$6:$6)</f>
        <v>0</v>
      </c>
      <c r="D69" s="5">
        <f>SUMIF('Each Gender - Podiums'!$11:$11,$A69,'Each Gender - Podiums'!$12:$12)</f>
        <v>0</v>
      </c>
      <c r="E69" s="5">
        <f>SUMIF('Each Gender - Podiums'!$17:$17,$A69,'Each Gender - Podiums'!$18:$18) + SUMIF('Each Gender - Podiums'!$23:$23,$A69,'Each Gender - Podiums'!$24:$24) + SUMIF('Each Gender - Podiums'!$29:$29,$A69,'Each Gender - Podiums'!$30:$30)</f>
        <v>0</v>
      </c>
      <c r="F69" s="4">
        <f t="shared" si="2"/>
        <v>0</v>
      </c>
      <c r="G69" s="5">
        <f>SUMIF('Unified Genders - Podiums'!$4:$4,$A69,'Unified Genders - Podiums'!$5:$5)</f>
        <v>0</v>
      </c>
      <c r="H69" s="5">
        <f>SUMIF('Unified Genders - Podiums'!$10:$10,$A69,'Unified Genders - Podiums'!$11:$11)</f>
        <v>0</v>
      </c>
      <c r="I69" s="5">
        <f>SUMIF('Unified Genders - Podiums'!$16:$16,$A69,'Unified Genders - Podiums'!$17:$17) + SUMIF('Unified Genders - Podiums'!$22:$22,$A69,'Unified Genders - Podiums'!$23:$23)</f>
        <v>0</v>
      </c>
      <c r="K69" s="4">
        <f>SUMIF('Athletes - Total'!A:A, $A69, 'Athletes - Total'!CY:CY)/K$77</f>
        <v>0.001402182083</v>
      </c>
      <c r="L69" s="4">
        <f>SUMIF('Unified Genders - Total'!A:A, $A69, 'Unified Genders - Total'!AV:AV)/L$77</f>
        <v>0.002399324193</v>
      </c>
      <c r="M69" s="4">
        <f>SUMIF('Unified Genders - Gold'!A:A, $A69, 'Unified Genders - Gold'!AV:AV)/M$77</f>
        <v>0.00296735905</v>
      </c>
      <c r="N69" s="4">
        <f>SUMIF('Unified Genders - Total'!A:A, $A69, 'Unified Genders - Total'!AW:AW)/N$77</f>
        <v>0.001863932898</v>
      </c>
    </row>
    <row r="70">
      <c r="A70" s="1" t="s">
        <v>78</v>
      </c>
      <c r="B70" s="4">
        <f t="shared" si="1"/>
        <v>0</v>
      </c>
      <c r="C70" s="5">
        <f>SUMIF('Each Gender - Podiums'!$5:$5,$A70,'Each Gender - Podiums'!$6:$6)</f>
        <v>0</v>
      </c>
      <c r="D70" s="5">
        <f>SUMIF('Each Gender - Podiums'!$11:$11,$A70,'Each Gender - Podiums'!$12:$12)</f>
        <v>0</v>
      </c>
      <c r="E70" s="5">
        <f>SUMIF('Each Gender - Podiums'!$17:$17,$A70,'Each Gender - Podiums'!$18:$18) + SUMIF('Each Gender - Podiums'!$23:$23,$A70,'Each Gender - Podiums'!$24:$24) + SUMIF('Each Gender - Podiums'!$29:$29,$A70,'Each Gender - Podiums'!$30:$30)</f>
        <v>0</v>
      </c>
      <c r="F70" s="4">
        <f t="shared" si="2"/>
        <v>0</v>
      </c>
      <c r="G70" s="5">
        <f>SUMIF('Unified Genders - Podiums'!$4:$4,$A70,'Unified Genders - Podiums'!$5:$5)</f>
        <v>0</v>
      </c>
      <c r="H70" s="5">
        <f>SUMIF('Unified Genders - Podiums'!$10:$10,$A70,'Unified Genders - Podiums'!$11:$11)</f>
        <v>0</v>
      </c>
      <c r="I70" s="5">
        <f>SUMIF('Unified Genders - Podiums'!$16:$16,$A70,'Unified Genders - Podiums'!$17:$17) + SUMIF('Unified Genders - Podiums'!$22:$22,$A70,'Unified Genders - Podiums'!$23:$23)</f>
        <v>0</v>
      </c>
      <c r="K70" s="4">
        <f>SUMIF('Athletes - Total'!A:A, $A70, 'Athletes - Total'!CY:CY)/K$77</f>
        <v>0.001682282267</v>
      </c>
      <c r="L70" s="4">
        <f>SUMIF('Unified Genders - Total'!A:A, $A70, 'Unified Genders - Total'!AV:AV)/L$77</f>
        <v>0.001919075636</v>
      </c>
      <c r="M70" s="4">
        <f>SUMIF('Unified Genders - Gold'!A:A, $A70, 'Unified Genders - Gold'!AV:AV)/M$77</f>
        <v>0</v>
      </c>
      <c r="N70" s="4">
        <f>SUMIF('Unified Genders - Total'!A:A, $A70, 'Unified Genders - Total'!AW:AW)/N$77</f>
        <v>0.002795899348</v>
      </c>
    </row>
    <row r="71">
      <c r="A71" s="1" t="s">
        <v>79</v>
      </c>
      <c r="B71" s="4">
        <f t="shared" si="1"/>
        <v>0</v>
      </c>
      <c r="C71" s="5">
        <f>SUMIF('Each Gender - Podiums'!$5:$5,$A71,'Each Gender - Podiums'!$6:$6)</f>
        <v>0</v>
      </c>
      <c r="D71" s="5">
        <f>SUMIF('Each Gender - Podiums'!$11:$11,$A71,'Each Gender - Podiums'!$12:$12)</f>
        <v>0</v>
      </c>
      <c r="E71" s="5">
        <f>SUMIF('Each Gender - Podiums'!$17:$17,$A71,'Each Gender - Podiums'!$18:$18) + SUMIF('Each Gender - Podiums'!$23:$23,$A71,'Each Gender - Podiums'!$24:$24) + SUMIF('Each Gender - Podiums'!$29:$29,$A71,'Each Gender - Podiums'!$30:$30)</f>
        <v>0</v>
      </c>
      <c r="F71" s="4">
        <f t="shared" si="2"/>
        <v>0</v>
      </c>
      <c r="G71" s="5">
        <f>SUMIF('Unified Genders - Podiums'!$4:$4,$A71,'Unified Genders - Podiums'!$5:$5)</f>
        <v>0</v>
      </c>
      <c r="H71" s="5">
        <f>SUMIF('Unified Genders - Podiums'!$10:$10,$A71,'Unified Genders - Podiums'!$11:$11)</f>
        <v>0</v>
      </c>
      <c r="I71" s="5">
        <f>SUMIF('Unified Genders - Podiums'!$16:$16,$A71,'Unified Genders - Podiums'!$17:$17) + SUMIF('Unified Genders - Podiums'!$22:$22,$A71,'Unified Genders - Podiums'!$23:$23)</f>
        <v>0</v>
      </c>
      <c r="K71" s="4">
        <f>SUMIF('Athletes - Total'!A:A, $A71, 'Athletes - Total'!CY:CY)/K$77</f>
        <v>0.0008411411336</v>
      </c>
      <c r="L71" s="4">
        <f>SUMIF('Unified Genders - Total'!A:A, $A71, 'Unified Genders - Total'!AV:AV)/L$77</f>
        <v>0.001439306847</v>
      </c>
      <c r="M71" s="4">
        <f>SUMIF('Unified Genders - Gold'!A:A, $A71, 'Unified Genders - Gold'!AV:AV)/M$77</f>
        <v>0</v>
      </c>
      <c r="N71" s="4">
        <f>SUMIF('Unified Genders - Total'!A:A, $A71, 'Unified Genders - Total'!AW:AW)/N$77</f>
        <v>0.001863932898</v>
      </c>
    </row>
    <row r="72">
      <c r="A72" s="1" t="s">
        <v>80</v>
      </c>
      <c r="B72" s="4">
        <f t="shared" si="1"/>
        <v>0</v>
      </c>
      <c r="C72" s="5">
        <f>SUMIF('Each Gender - Podiums'!$5:$5,$A72,'Each Gender - Podiums'!$6:$6)</f>
        <v>0</v>
      </c>
      <c r="D72" s="5">
        <f>SUMIF('Each Gender - Podiums'!$11:$11,$A72,'Each Gender - Podiums'!$12:$12)</f>
        <v>0</v>
      </c>
      <c r="E72" s="5">
        <f>SUMIF('Each Gender - Podiums'!$17:$17,$A72,'Each Gender - Podiums'!$18:$18) + SUMIF('Each Gender - Podiums'!$23:$23,$A72,'Each Gender - Podiums'!$24:$24) + SUMIF('Each Gender - Podiums'!$29:$29,$A72,'Each Gender - Podiums'!$30:$30)</f>
        <v>0</v>
      </c>
      <c r="F72" s="4">
        <f t="shared" si="2"/>
        <v>0</v>
      </c>
      <c r="G72" s="5">
        <f>SUMIF('Unified Genders - Podiums'!$4:$4,$A72,'Unified Genders - Podiums'!$5:$5)</f>
        <v>0</v>
      </c>
      <c r="H72" s="5">
        <f>SUMIF('Unified Genders - Podiums'!$10:$10,$A72,'Unified Genders - Podiums'!$11:$11)</f>
        <v>0</v>
      </c>
      <c r="I72" s="5">
        <f>SUMIF('Unified Genders - Podiums'!$16:$16,$A72,'Unified Genders - Podiums'!$17:$17) + SUMIF('Unified Genders - Podiums'!$22:$22,$A72,'Unified Genders - Podiums'!$23:$23)</f>
        <v>0</v>
      </c>
      <c r="K72" s="4">
        <f>SUMIF('Athletes - Total'!A:A, $A72, 'Athletes - Total'!CY:CY)/K$77</f>
        <v>0.001121521418</v>
      </c>
      <c r="L72" s="4">
        <f>SUMIF('Unified Genders - Total'!A:A, $A72, 'Unified Genders - Total'!AV:AV)/L$77</f>
        <v>0.001439306847</v>
      </c>
      <c r="M72" s="4">
        <f>SUMIF('Unified Genders - Gold'!A:A, $A72, 'Unified Genders - Gold'!AV:AV)/M$77</f>
        <v>0</v>
      </c>
      <c r="N72" s="4">
        <f>SUMIF('Unified Genders - Total'!A:A, $A72, 'Unified Genders - Total'!AW:AW)/N$77</f>
        <v>0.001863932898</v>
      </c>
    </row>
    <row r="73">
      <c r="A73" s="1" t="s">
        <v>81</v>
      </c>
      <c r="B73" s="4">
        <f t="shared" si="1"/>
        <v>0</v>
      </c>
      <c r="C73" s="5">
        <f>SUMIF('Each Gender - Podiums'!$5:$5,$A73,'Each Gender - Podiums'!$6:$6)</f>
        <v>0</v>
      </c>
      <c r="D73" s="5">
        <f>SUMIF('Each Gender - Podiums'!$11:$11,$A73,'Each Gender - Podiums'!$12:$12)</f>
        <v>0</v>
      </c>
      <c r="E73" s="5">
        <f>SUMIF('Each Gender - Podiums'!$17:$17,$A73,'Each Gender - Podiums'!$18:$18) + SUMIF('Each Gender - Podiums'!$23:$23,$A73,'Each Gender - Podiums'!$24:$24) + SUMIF('Each Gender - Podiums'!$29:$29,$A73,'Each Gender - Podiums'!$30:$30)</f>
        <v>0</v>
      </c>
      <c r="F73" s="4">
        <f t="shared" si="2"/>
        <v>0</v>
      </c>
      <c r="G73" s="5">
        <f>SUMIF('Unified Genders - Podiums'!$4:$4,$A73,'Unified Genders - Podiums'!$5:$5)</f>
        <v>0</v>
      </c>
      <c r="H73" s="5">
        <f>SUMIF('Unified Genders - Podiums'!$10:$10,$A73,'Unified Genders - Podiums'!$11:$11)</f>
        <v>0</v>
      </c>
      <c r="I73" s="5">
        <f>SUMIF('Unified Genders - Podiums'!$16:$16,$A73,'Unified Genders - Podiums'!$17:$17) + SUMIF('Unified Genders - Podiums'!$22:$22,$A73,'Unified Genders - Podiums'!$23:$23)</f>
        <v>0</v>
      </c>
      <c r="K73" s="4">
        <f>SUMIF('Athletes - Total'!A:A, $A73, 'Athletes - Total'!CY:CY)/K$77</f>
        <v>0.0005607608492</v>
      </c>
      <c r="L73" s="4">
        <f>SUMIF('Unified Genders - Total'!A:A, $A73, 'Unified Genders - Total'!AV:AV)/L$77</f>
        <v>0.0009595380577</v>
      </c>
      <c r="M73" s="4">
        <f>SUMIF('Unified Genders - Gold'!A:A, $A73, 'Unified Genders - Gold'!AV:AV)/M$77</f>
        <v>0</v>
      </c>
      <c r="N73" s="4">
        <f>SUMIF('Unified Genders - Total'!A:A, $A73, 'Unified Genders - Total'!AW:AW)/N$77</f>
        <v>0.0009319664492</v>
      </c>
    </row>
    <row r="74">
      <c r="A74" s="1" t="s">
        <v>82</v>
      </c>
      <c r="B74" s="4">
        <f t="shared" si="1"/>
        <v>0</v>
      </c>
      <c r="C74" s="5">
        <f>SUMIF('Each Gender - Podiums'!$5:$5,$A74,'Each Gender - Podiums'!$6:$6)</f>
        <v>0</v>
      </c>
      <c r="D74" s="5">
        <f>SUMIF('Each Gender - Podiums'!$11:$11,$A74,'Each Gender - Podiums'!$12:$12)</f>
        <v>0</v>
      </c>
      <c r="E74" s="5">
        <f>SUMIF('Each Gender - Podiums'!$17:$17,$A74,'Each Gender - Podiums'!$18:$18) + SUMIF('Each Gender - Podiums'!$23:$23,$A74,'Each Gender - Podiums'!$24:$24) + SUMIF('Each Gender - Podiums'!$29:$29,$A74,'Each Gender - Podiums'!$30:$30)</f>
        <v>0</v>
      </c>
      <c r="F74" s="4">
        <f t="shared" si="2"/>
        <v>0</v>
      </c>
      <c r="G74" s="5">
        <f>SUMIF('Unified Genders - Podiums'!$4:$4,$A74,'Unified Genders - Podiums'!$5:$5)</f>
        <v>0</v>
      </c>
      <c r="H74" s="5">
        <f>SUMIF('Unified Genders - Podiums'!$10:$10,$A74,'Unified Genders - Podiums'!$11:$11)</f>
        <v>0</v>
      </c>
      <c r="I74" s="5">
        <f>SUMIF('Unified Genders - Podiums'!$16:$16,$A74,'Unified Genders - Podiums'!$17:$17) + SUMIF('Unified Genders - Podiums'!$22:$22,$A74,'Unified Genders - Podiums'!$23:$23)</f>
        <v>0</v>
      </c>
      <c r="K74" s="4">
        <f>SUMIF('Athletes - Total'!A:A, $A74, 'Athletes - Total'!CY:CY)/K$77</f>
        <v>0.0005607608492</v>
      </c>
      <c r="L74" s="4">
        <f>SUMIF('Unified Genders - Total'!A:A, $A74, 'Unified Genders - Total'!AV:AV)/L$77</f>
        <v>0.0009595380577</v>
      </c>
      <c r="M74" s="4">
        <f>SUMIF('Unified Genders - Gold'!A:A, $A74, 'Unified Genders - Gold'!AV:AV)/M$77</f>
        <v>0</v>
      </c>
      <c r="N74" s="4">
        <f>SUMIF('Unified Genders - Total'!A:A, $A74, 'Unified Genders - Total'!AW:AW)/N$77</f>
        <v>0.0009319664492</v>
      </c>
    </row>
    <row r="75">
      <c r="A75" s="1" t="s">
        <v>83</v>
      </c>
      <c r="B75" s="4">
        <f t="shared" si="1"/>
        <v>0</v>
      </c>
      <c r="C75" s="5">
        <f>SUMIF('Each Gender - Podiums'!$5:$5,$A75,'Each Gender - Podiums'!$6:$6)</f>
        <v>0</v>
      </c>
      <c r="D75" s="5">
        <f>SUMIF('Each Gender - Podiums'!$11:$11,$A75,'Each Gender - Podiums'!$12:$12)</f>
        <v>0</v>
      </c>
      <c r="E75" s="5">
        <f>SUMIF('Each Gender - Podiums'!$17:$17,$A75,'Each Gender - Podiums'!$18:$18) + SUMIF('Each Gender - Podiums'!$23:$23,$A75,'Each Gender - Podiums'!$24:$24) + SUMIF('Each Gender - Podiums'!$29:$29,$A75,'Each Gender - Podiums'!$30:$30)</f>
        <v>0</v>
      </c>
      <c r="F75" s="4">
        <f t="shared" si="2"/>
        <v>0</v>
      </c>
      <c r="G75" s="5">
        <f>SUMIF('Unified Genders - Podiums'!$4:$4,$A75,'Unified Genders - Podiums'!$5:$5)</f>
        <v>0</v>
      </c>
      <c r="H75" s="5">
        <f>SUMIF('Unified Genders - Podiums'!$10:$10,$A75,'Unified Genders - Podiums'!$11:$11)</f>
        <v>0</v>
      </c>
      <c r="I75" s="5">
        <f>SUMIF('Unified Genders - Podiums'!$16:$16,$A75,'Unified Genders - Podiums'!$17:$17) + SUMIF('Unified Genders - Podiums'!$22:$22,$A75,'Unified Genders - Podiums'!$23:$23)</f>
        <v>0</v>
      </c>
      <c r="K75" s="4">
        <f>SUMIF('Athletes - Total'!A:A, $A75, 'Athletes - Total'!CY:CY)/K$77</f>
        <v>0.0005607605688</v>
      </c>
      <c r="L75" s="4">
        <f>SUMIF('Unified Genders - Total'!A:A, $A75, 'Unified Genders - Total'!AV:AV)/L$77</f>
        <v>0.000959537578</v>
      </c>
      <c r="M75" s="4">
        <f>SUMIF('Unified Genders - Gold'!A:A, $A75, 'Unified Genders - Gold'!AV:AV)/M$77</f>
        <v>0</v>
      </c>
      <c r="N75" s="4">
        <f>SUMIF('Unified Genders - Total'!A:A, $A75, 'Unified Genders - Total'!AW:AW)/N$77</f>
        <v>0.001863932898</v>
      </c>
    </row>
    <row r="76">
      <c r="A76" s="1" t="s">
        <v>84</v>
      </c>
      <c r="B76" s="4">
        <f t="shared" si="1"/>
        <v>0</v>
      </c>
      <c r="C76" s="5">
        <f>SUMIF('Each Gender - Podiums'!$5:$5,$A76,'Each Gender - Podiums'!$6:$6)</f>
        <v>0</v>
      </c>
      <c r="D76" s="5">
        <f>SUMIF('Each Gender - Podiums'!$11:$11,$A76,'Each Gender - Podiums'!$12:$12)</f>
        <v>0</v>
      </c>
      <c r="E76" s="5">
        <f>SUMIF('Each Gender - Podiums'!$17:$17,$A76,'Each Gender - Podiums'!$18:$18) + SUMIF('Each Gender - Podiums'!$23:$23,$A76,'Each Gender - Podiums'!$24:$24) + SUMIF('Each Gender - Podiums'!$29:$29,$A76,'Each Gender - Podiums'!$30:$30)</f>
        <v>0</v>
      </c>
      <c r="F76" s="4">
        <f t="shared" si="2"/>
        <v>0</v>
      </c>
      <c r="G76" s="5">
        <f>SUMIF('Unified Genders - Podiums'!$4:$4,$A76,'Unified Genders - Podiums'!$5:$5)</f>
        <v>0</v>
      </c>
      <c r="H76" s="5">
        <f>SUMIF('Unified Genders - Podiums'!$10:$10,$A76,'Unified Genders - Podiums'!$11:$11)</f>
        <v>0</v>
      </c>
      <c r="I76" s="5">
        <f>SUMIF('Unified Genders - Podiums'!$16:$16,$A76,'Unified Genders - Podiums'!$17:$17) + SUMIF('Unified Genders - Podiums'!$22:$22,$A76,'Unified Genders - Podiums'!$23:$23)</f>
        <v>0</v>
      </c>
      <c r="K76" s="4">
        <f>SUMIF('Athletes - Total'!A:A, $A76, 'Athletes - Total'!CY:CY)/K$77</f>
        <v>0.0002803802844</v>
      </c>
      <c r="L76" s="4">
        <f>SUMIF('Unified Genders - Total'!A:A, $A76, 'Unified Genders - Total'!AV:AV)/L$77</f>
        <v>0.000479768789</v>
      </c>
      <c r="M76" s="4">
        <f>SUMIF('Unified Genders - Gold'!A:A, $A76, 'Unified Genders - Gold'!AV:AV)/M$77</f>
        <v>0</v>
      </c>
      <c r="N76" s="4">
        <f>SUMIF('Unified Genders - Total'!A:A, $A76, 'Unified Genders - Total'!AW:AW)/N$77</f>
        <v>0.0009319664492</v>
      </c>
    </row>
    <row r="77">
      <c r="A77" s="8" t="s">
        <v>85</v>
      </c>
      <c r="B77" s="9">
        <f>SUM(C:E)</f>
        <v>525.089087</v>
      </c>
      <c r="C77" s="9"/>
      <c r="D77" s="9"/>
      <c r="E77" s="9"/>
      <c r="F77" s="9">
        <f>SUM(G:I)</f>
        <v>272.5460445</v>
      </c>
      <c r="G77" s="9"/>
      <c r="H77" s="9"/>
      <c r="I77" s="9"/>
      <c r="J77" s="9"/>
      <c r="K77" s="9">
        <f>SUM('Athletes - Total'!CY:CY)</f>
        <v>3566.584584</v>
      </c>
      <c r="L77" s="9">
        <f>SUM('Unified Genders - Total'!AV:AV)</f>
        <v>2084.337337</v>
      </c>
      <c r="M77" s="9">
        <f>SUM('Unified Genders - Gold'!AV:AV)</f>
        <v>337</v>
      </c>
      <c r="N77" s="9">
        <f>SUM('Unified Genders - Total'!AW:AW)</f>
        <v>1073</v>
      </c>
    </row>
  </sheetData>
  <conditionalFormatting sqref="F1:F76">
    <cfRule type="colorScale" priority="1">
      <colorScale>
        <cfvo type="min"/>
        <cfvo type="max"/>
        <color rgb="FFFFFFFF"/>
        <color rgb="FF57BB8A"/>
      </colorScale>
    </cfRule>
  </conditionalFormatting>
  <conditionalFormatting sqref="K1:K76">
    <cfRule type="colorScale" priority="2">
      <colorScale>
        <cfvo type="min"/>
        <cfvo type="max"/>
        <color rgb="FFFFFFFF"/>
        <color rgb="FF57BB8A"/>
      </colorScale>
    </cfRule>
  </conditionalFormatting>
  <conditionalFormatting sqref="M1:M76 M78:M1000">
    <cfRule type="colorScale" priority="3">
      <colorScale>
        <cfvo type="min"/>
        <cfvo type="max"/>
        <color rgb="FFFFFFFF"/>
        <color rgb="FF57BB8A"/>
      </colorScale>
    </cfRule>
  </conditionalFormatting>
  <conditionalFormatting sqref="N2:N76">
    <cfRule type="colorScale" priority="4">
      <colorScale>
        <cfvo type="min"/>
        <cfvo type="max"/>
        <color rgb="FFFFFFFF"/>
        <color rgb="FF57BB8A"/>
      </colorScale>
    </cfRule>
  </conditionalFormatting>
  <conditionalFormatting sqref="B2:B76 F2:F76">
    <cfRule type="colorScale" priority="5">
      <colorScale>
        <cfvo type="min"/>
        <cfvo type="max"/>
        <color rgb="FFFFFFFF"/>
        <color rgb="FF57BB8A"/>
      </colorScale>
    </cfRule>
  </conditionalFormatting>
  <conditionalFormatting sqref="L2:L76">
    <cfRule type="colorScale" priority="6">
      <colorScale>
        <cfvo type="min"/>
        <cfvo type="max"/>
        <color rgb="FFFFFFFF"/>
        <color rgb="FF57BB8A"/>
      </colorScale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1.0</v>
      </c>
      <c r="B1" s="1">
        <v>3.001</v>
      </c>
    </row>
    <row r="2">
      <c r="A2" s="1">
        <v>2.0</v>
      </c>
      <c r="B2" s="1">
        <v>2.000001</v>
      </c>
    </row>
    <row r="3">
      <c r="A3" s="1">
        <v>3.0</v>
      </c>
      <c r="B3" s="1">
        <v>1.0</v>
      </c>
    </row>
    <row r="4">
      <c r="A4" s="1">
        <v>4.0</v>
      </c>
      <c r="B4" s="1">
        <v>0.0</v>
      </c>
    </row>
    <row r="5">
      <c r="A5" s="1">
        <v>5.0</v>
      </c>
      <c r="B5" s="1">
        <v>0.0</v>
      </c>
    </row>
    <row r="6">
      <c r="A6" s="1">
        <v>6.0</v>
      </c>
      <c r="B6" s="1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0"/>
      <c r="B1" s="5" t="s">
        <v>86</v>
      </c>
      <c r="C1" s="5" t="s">
        <v>86</v>
      </c>
      <c r="D1" s="5" t="s">
        <v>87</v>
      </c>
      <c r="E1" s="5" t="s">
        <v>87</v>
      </c>
      <c r="F1" s="5" t="s">
        <v>87</v>
      </c>
      <c r="G1" s="5" t="s">
        <v>88</v>
      </c>
      <c r="H1" s="5" t="s">
        <v>88</v>
      </c>
      <c r="I1" s="5" t="s">
        <v>89</v>
      </c>
      <c r="J1" s="5" t="s">
        <v>90</v>
      </c>
      <c r="K1" s="5" t="s">
        <v>90</v>
      </c>
      <c r="L1" s="5" t="s">
        <v>90</v>
      </c>
      <c r="M1" s="5" t="s">
        <v>91</v>
      </c>
      <c r="N1" s="5" t="s">
        <v>91</v>
      </c>
      <c r="O1" s="5" t="s">
        <v>91</v>
      </c>
      <c r="P1" s="5" t="s">
        <v>92</v>
      </c>
      <c r="Q1" s="5" t="s">
        <v>92</v>
      </c>
      <c r="R1" s="5" t="s">
        <v>93</v>
      </c>
      <c r="S1" s="5" t="s">
        <v>93</v>
      </c>
      <c r="T1" s="5" t="s">
        <v>94</v>
      </c>
      <c r="U1" s="5" t="s">
        <v>94</v>
      </c>
      <c r="V1" s="5" t="s">
        <v>95</v>
      </c>
      <c r="W1" s="5" t="s">
        <v>95</v>
      </c>
      <c r="X1" s="5" t="s">
        <v>96</v>
      </c>
      <c r="Y1" s="5" t="s">
        <v>96</v>
      </c>
      <c r="Z1" s="5" t="s">
        <v>97</v>
      </c>
      <c r="AA1" s="5" t="s">
        <v>97</v>
      </c>
      <c r="AB1" s="5" t="s">
        <v>98</v>
      </c>
      <c r="AC1" s="5" t="s">
        <v>98</v>
      </c>
      <c r="AD1" s="5" t="s">
        <v>99</v>
      </c>
      <c r="AE1" s="5" t="s">
        <v>99</v>
      </c>
      <c r="AF1" s="5" t="s">
        <v>100</v>
      </c>
      <c r="AG1" s="5" t="s">
        <v>100</v>
      </c>
      <c r="AH1" s="5" t="s">
        <v>101</v>
      </c>
      <c r="AI1" s="5" t="s">
        <v>101</v>
      </c>
      <c r="AJ1" s="5" t="s">
        <v>102</v>
      </c>
      <c r="AK1" s="5" t="s">
        <v>102</v>
      </c>
      <c r="AL1" s="5" t="s">
        <v>103</v>
      </c>
      <c r="AM1" s="5" t="s">
        <v>103</v>
      </c>
      <c r="AN1" s="5" t="s">
        <v>104</v>
      </c>
      <c r="AO1" s="5" t="s">
        <v>105</v>
      </c>
      <c r="AP1" s="5" t="s">
        <v>105</v>
      </c>
      <c r="AQ1" s="5" t="s">
        <v>106</v>
      </c>
      <c r="AR1" s="5" t="s">
        <v>106</v>
      </c>
      <c r="AS1" s="5" t="s">
        <v>107</v>
      </c>
      <c r="AT1" s="5" t="s">
        <v>107</v>
      </c>
      <c r="AU1" s="5" t="s">
        <v>108</v>
      </c>
      <c r="AV1" s="5" t="s">
        <v>108</v>
      </c>
      <c r="AW1" s="5" t="s">
        <v>109</v>
      </c>
      <c r="AX1" s="5" t="s">
        <v>109</v>
      </c>
      <c r="AY1" s="5" t="s">
        <v>110</v>
      </c>
      <c r="AZ1" s="5" t="s">
        <v>110</v>
      </c>
      <c r="BA1" s="5" t="s">
        <v>110</v>
      </c>
      <c r="BB1" s="5" t="s">
        <v>111</v>
      </c>
      <c r="BC1" s="5" t="s">
        <v>111</v>
      </c>
      <c r="BD1" s="5" t="s">
        <v>112</v>
      </c>
      <c r="BE1" s="5" t="s">
        <v>112</v>
      </c>
      <c r="BF1" s="5" t="s">
        <v>113</v>
      </c>
      <c r="BG1" s="5" t="s">
        <v>113</v>
      </c>
      <c r="BH1" s="5" t="s">
        <v>114</v>
      </c>
      <c r="BI1" s="5" t="s">
        <v>115</v>
      </c>
      <c r="BJ1" s="5" t="s">
        <v>115</v>
      </c>
      <c r="BK1" s="5" t="s">
        <v>116</v>
      </c>
      <c r="BL1" s="5" t="s">
        <v>116</v>
      </c>
      <c r="BM1" s="5" t="s">
        <v>117</v>
      </c>
      <c r="BN1" s="5" t="s">
        <v>117</v>
      </c>
      <c r="BO1" s="5" t="s">
        <v>117</v>
      </c>
      <c r="BP1" s="5" t="s">
        <v>118</v>
      </c>
      <c r="BQ1" s="5" t="s">
        <v>118</v>
      </c>
      <c r="BR1" s="5" t="s">
        <v>118</v>
      </c>
      <c r="BS1" s="5" t="s">
        <v>119</v>
      </c>
      <c r="BT1" s="5" t="s">
        <v>119</v>
      </c>
      <c r="BU1" s="5" t="s">
        <v>120</v>
      </c>
      <c r="BV1" s="5" t="s">
        <v>120</v>
      </c>
      <c r="BW1" s="5" t="s">
        <v>121</v>
      </c>
      <c r="BX1" s="5" t="s">
        <v>121</v>
      </c>
      <c r="BY1" s="5" t="s">
        <v>122</v>
      </c>
      <c r="BZ1" s="5" t="s">
        <v>122</v>
      </c>
      <c r="CA1" s="5" t="s">
        <v>122</v>
      </c>
      <c r="CB1" s="5" t="s">
        <v>123</v>
      </c>
      <c r="CC1" s="5" t="s">
        <v>123</v>
      </c>
      <c r="CD1" s="5" t="s">
        <v>123</v>
      </c>
      <c r="CE1" s="5" t="s">
        <v>124</v>
      </c>
      <c r="CF1" s="5" t="s">
        <v>124</v>
      </c>
      <c r="CG1" s="5" t="s">
        <v>125</v>
      </c>
      <c r="CH1" s="5" t="s">
        <v>125</v>
      </c>
      <c r="CI1" s="5" t="s">
        <v>125</v>
      </c>
      <c r="CJ1" s="5" t="s">
        <v>126</v>
      </c>
      <c r="CK1" s="5" t="s">
        <v>126</v>
      </c>
      <c r="CL1" s="5" t="s">
        <v>127</v>
      </c>
      <c r="CM1" s="5" t="s">
        <v>127</v>
      </c>
      <c r="CN1" s="5" t="s">
        <v>127</v>
      </c>
      <c r="CO1" s="5" t="s">
        <v>128</v>
      </c>
      <c r="CP1" s="5" t="s">
        <v>128</v>
      </c>
      <c r="CQ1" s="5" t="s">
        <v>129</v>
      </c>
      <c r="CR1" s="5" t="s">
        <v>129</v>
      </c>
      <c r="CS1" s="5" t="s">
        <v>130</v>
      </c>
      <c r="CT1" s="5" t="s">
        <v>130</v>
      </c>
      <c r="CU1" s="5" t="s">
        <v>131</v>
      </c>
      <c r="CV1" s="5" t="s">
        <v>131</v>
      </c>
    </row>
    <row r="2">
      <c r="A2" s="11"/>
      <c r="B2" s="5" t="s">
        <v>132</v>
      </c>
      <c r="C2" s="5" t="s">
        <v>133</v>
      </c>
      <c r="D2" s="5" t="s">
        <v>132</v>
      </c>
      <c r="E2" s="5" t="s">
        <v>134</v>
      </c>
      <c r="F2" s="5" t="s">
        <v>133</v>
      </c>
      <c r="G2" s="5" t="s">
        <v>132</v>
      </c>
      <c r="H2" s="5" t="s">
        <v>133</v>
      </c>
      <c r="I2" s="1" t="str">
        <f>""</f>
        <v/>
      </c>
      <c r="J2" s="5" t="s">
        <v>132</v>
      </c>
      <c r="K2" s="5" t="s">
        <v>134</v>
      </c>
      <c r="L2" s="5" t="s">
        <v>133</v>
      </c>
      <c r="M2" s="5" t="s">
        <v>132</v>
      </c>
      <c r="N2" s="5" t="s">
        <v>134</v>
      </c>
      <c r="O2" s="5" t="s">
        <v>133</v>
      </c>
      <c r="P2" s="5" t="s">
        <v>132</v>
      </c>
      <c r="Q2" s="5" t="s">
        <v>133</v>
      </c>
      <c r="R2" s="5" t="s">
        <v>132</v>
      </c>
      <c r="S2" s="5" t="s">
        <v>133</v>
      </c>
      <c r="T2" s="5" t="s">
        <v>132</v>
      </c>
      <c r="U2" s="5" t="s">
        <v>133</v>
      </c>
      <c r="V2" s="5" t="s">
        <v>132</v>
      </c>
      <c r="W2" s="5" t="s">
        <v>133</v>
      </c>
      <c r="X2" s="5" t="s">
        <v>132</v>
      </c>
      <c r="Y2" s="5" t="s">
        <v>133</v>
      </c>
      <c r="Z2" s="5" t="s">
        <v>132</v>
      </c>
      <c r="AA2" s="5" t="s">
        <v>133</v>
      </c>
      <c r="AB2" s="5" t="s">
        <v>132</v>
      </c>
      <c r="AC2" s="5" t="s">
        <v>133</v>
      </c>
      <c r="AD2" s="5" t="s">
        <v>132</v>
      </c>
      <c r="AE2" s="5" t="s">
        <v>133</v>
      </c>
      <c r="AF2" s="5" t="s">
        <v>132</v>
      </c>
      <c r="AG2" s="5" t="s">
        <v>133</v>
      </c>
      <c r="AH2" s="5" t="s">
        <v>132</v>
      </c>
      <c r="AI2" s="5" t="s">
        <v>133</v>
      </c>
      <c r="AJ2" s="5" t="s">
        <v>132</v>
      </c>
      <c r="AK2" s="5" t="s">
        <v>133</v>
      </c>
      <c r="AL2" s="5" t="s">
        <v>132</v>
      </c>
      <c r="AM2" s="5" t="s">
        <v>133</v>
      </c>
      <c r="AN2" s="5" t="str">
        <f>""</f>
        <v/>
      </c>
      <c r="AO2" s="5" t="s">
        <v>132</v>
      </c>
      <c r="AP2" s="5" t="s">
        <v>133</v>
      </c>
      <c r="AQ2" s="5" t="s">
        <v>132</v>
      </c>
      <c r="AR2" s="5" t="s">
        <v>133</v>
      </c>
      <c r="AS2" s="5" t="s">
        <v>132</v>
      </c>
      <c r="AT2" s="5" t="s">
        <v>133</v>
      </c>
      <c r="AU2" s="5" t="s">
        <v>132</v>
      </c>
      <c r="AV2" s="5" t="s">
        <v>133</v>
      </c>
      <c r="AW2" s="5" t="s">
        <v>132</v>
      </c>
      <c r="AX2" s="5" t="s">
        <v>133</v>
      </c>
      <c r="AY2" s="5" t="s">
        <v>132</v>
      </c>
      <c r="AZ2" s="5" t="s">
        <v>134</v>
      </c>
      <c r="BA2" s="5" t="s">
        <v>133</v>
      </c>
      <c r="BB2" s="5" t="s">
        <v>132</v>
      </c>
      <c r="BC2" s="5" t="s">
        <v>133</v>
      </c>
      <c r="BD2" s="5" t="s">
        <v>132</v>
      </c>
      <c r="BE2" s="5" t="s">
        <v>133</v>
      </c>
      <c r="BF2" s="5" t="s">
        <v>132</v>
      </c>
      <c r="BG2" s="5" t="s">
        <v>133</v>
      </c>
      <c r="BH2" s="5" t="str">
        <f>""</f>
        <v/>
      </c>
      <c r="BI2" s="5" t="s">
        <v>132</v>
      </c>
      <c r="BJ2" s="5" t="s">
        <v>133</v>
      </c>
      <c r="BK2" s="5" t="s">
        <v>132</v>
      </c>
      <c r="BL2" s="5" t="s">
        <v>133</v>
      </c>
      <c r="BM2" s="5" t="s">
        <v>132</v>
      </c>
      <c r="BN2" s="5" t="s">
        <v>134</v>
      </c>
      <c r="BO2" s="5" t="s">
        <v>133</v>
      </c>
      <c r="BP2" s="5" t="s">
        <v>132</v>
      </c>
      <c r="BQ2" s="5" t="s">
        <v>134</v>
      </c>
      <c r="BR2" s="5" t="s">
        <v>133</v>
      </c>
      <c r="BS2" s="5" t="s">
        <v>132</v>
      </c>
      <c r="BT2" s="5" t="s">
        <v>133</v>
      </c>
      <c r="BU2" s="5" t="s">
        <v>132</v>
      </c>
      <c r="BV2" s="5" t="s">
        <v>133</v>
      </c>
      <c r="BW2" s="5" t="s">
        <v>132</v>
      </c>
      <c r="BX2" s="5" t="s">
        <v>133</v>
      </c>
      <c r="BY2" s="5" t="s">
        <v>132</v>
      </c>
      <c r="BZ2" s="5" t="s">
        <v>134</v>
      </c>
      <c r="CA2" s="5" t="s">
        <v>133</v>
      </c>
      <c r="CB2" s="5" t="s">
        <v>132</v>
      </c>
      <c r="CC2" s="5" t="s">
        <v>134</v>
      </c>
      <c r="CD2" s="5" t="s">
        <v>133</v>
      </c>
      <c r="CE2" s="5" t="s">
        <v>132</v>
      </c>
      <c r="CF2" s="5" t="s">
        <v>133</v>
      </c>
      <c r="CG2" s="5" t="s">
        <v>132</v>
      </c>
      <c r="CH2" s="5" t="s">
        <v>134</v>
      </c>
      <c r="CI2" s="5" t="s">
        <v>133</v>
      </c>
      <c r="CJ2" s="5" t="s">
        <v>132</v>
      </c>
      <c r="CK2" s="5" t="s">
        <v>133</v>
      </c>
      <c r="CL2" s="5" t="s">
        <v>132</v>
      </c>
      <c r="CM2" s="5" t="s">
        <v>134</v>
      </c>
      <c r="CN2" s="5" t="s">
        <v>133</v>
      </c>
      <c r="CO2" s="5" t="s">
        <v>132</v>
      </c>
      <c r="CP2" s="5" t="s">
        <v>133</v>
      </c>
      <c r="CQ2" s="5" t="s">
        <v>132</v>
      </c>
      <c r="CR2" s="5" t="s">
        <v>133</v>
      </c>
      <c r="CS2" s="5" t="s">
        <v>132</v>
      </c>
      <c r="CT2" s="5" t="s">
        <v>133</v>
      </c>
      <c r="CU2" s="5" t="s">
        <v>132</v>
      </c>
      <c r="CV2" s="5" t="s">
        <v>133</v>
      </c>
    </row>
    <row r="3">
      <c r="A3" s="12" t="s">
        <v>135</v>
      </c>
      <c r="B3" s="13">
        <f>IF(B$2="Mixed", -1, MAX('Each Gender - Total'!B:B))</f>
        <v>3.001</v>
      </c>
      <c r="C3" s="13">
        <f>IF(C$2="Mixed", -1, MAX('Each Gender - Total'!C:C))</f>
        <v>3.001</v>
      </c>
      <c r="D3" s="13">
        <f>IF(D$2="Mixed", -1, MAX('Each Gender - Total'!D:D))</f>
        <v>4.5015</v>
      </c>
      <c r="E3" s="13">
        <f>IF(E$2="Mixed", -1, MAX('Each Gender - Total'!E:E))</f>
        <v>-1</v>
      </c>
      <c r="F3" s="13">
        <f>IF(F$2="Mixed", -1, MAX('Each Gender - Total'!F:F))</f>
        <v>7.5025</v>
      </c>
      <c r="G3" s="13">
        <f>IF(G$2="Mixed", -1, MAX('Each Gender - Total'!G:G))</f>
        <v>12.002002</v>
      </c>
      <c r="H3" s="13">
        <f>IF(H$2="Mixed", -1, MAX('Each Gender - Total'!H:H))</f>
        <v>12.002002</v>
      </c>
      <c r="I3" s="13">
        <f>IF(I$2="Mixed", -1, MAX('Each Gender - Total'!I:I))</f>
        <v>6.002</v>
      </c>
      <c r="J3" s="13">
        <f>IF(J$2="Mixed", -1, MAX('Each Gender - Total'!J:J))</f>
        <v>20.502006</v>
      </c>
      <c r="K3" s="13">
        <f>IF(K$2="Mixed", -1, MAX('Each Gender - Total'!K:K))</f>
        <v>-1</v>
      </c>
      <c r="L3" s="13">
        <f>IF(L$2="Mixed", -1, MAX('Each Gender - Total'!L:L))</f>
        <v>30.505006</v>
      </c>
      <c r="M3" s="13">
        <f>IF(M$2="Mixed", -1, MAX('Each Gender - Total'!M:M))</f>
        <v>6.5005025</v>
      </c>
      <c r="N3" s="13">
        <f>IF(N$2="Mixed", -1, MAX('Each Gender - Total'!N:N))</f>
        <v>-1</v>
      </c>
      <c r="O3" s="13">
        <f>IF(O$2="Mixed", -1, MAX('Each Gender - Total'!O:O))</f>
        <v>7.5015015</v>
      </c>
      <c r="P3" s="13">
        <f>IF(P$2="Mixed", -1, MAX('Each Gender - Total'!P:P))</f>
        <v>3.001</v>
      </c>
      <c r="Q3" s="13">
        <f>IF(Q$2="Mixed", -1, MAX('Each Gender - Total'!Q:Q))</f>
        <v>3.001</v>
      </c>
      <c r="R3" s="13">
        <f>IF(R$2="Mixed", -1, MAX('Each Gender - Total'!R:R))</f>
        <v>3.001</v>
      </c>
      <c r="S3" s="13">
        <f>IF(S$2="Mixed", -1, MAX('Each Gender - Total'!S:S))</f>
        <v>3.001</v>
      </c>
      <c r="T3" s="13">
        <f>IF(T$2="Mixed", -1, MAX('Each Gender - Total'!T:T))</f>
        <v>3.001</v>
      </c>
      <c r="U3" s="13">
        <f>IF(U$2="Mixed", -1, MAX('Each Gender - Total'!U:U))</f>
        <v>3.001</v>
      </c>
      <c r="V3" s="13">
        <f>IF(V$2="Mixed", -1, MAX('Each Gender - Total'!V:V))</f>
        <v>13.004</v>
      </c>
      <c r="W3" s="13">
        <f>IF(W$2="Mixed", -1, MAX('Each Gender - Total'!W:W))</f>
        <v>5.001001</v>
      </c>
      <c r="X3" s="13">
        <f>IF(X$2="Mixed", -1, MAX('Each Gender - Total'!X:X))</f>
        <v>5.001001</v>
      </c>
      <c r="Y3" s="13">
        <f>IF(Y$2="Mixed", -1, MAX('Each Gender - Total'!Y:Y))</f>
        <v>4.001</v>
      </c>
      <c r="Z3" s="13">
        <f>IF(Z$2="Mixed", -1, MAX('Each Gender - Total'!Z:Z))</f>
        <v>8.002001</v>
      </c>
      <c r="AA3" s="13">
        <f>IF(AA$2="Mixed", -1, MAX('Each Gender - Total'!AA:AA))</f>
        <v>9.003</v>
      </c>
      <c r="AB3" s="13">
        <f>IF(AB$2="Mixed", -1, MAX('Each Gender - Total'!AB:AB))</f>
        <v>3.001</v>
      </c>
      <c r="AC3" s="13">
        <f>IF(AC$2="Mixed", -1, MAX('Each Gender - Total'!AC:AC))</f>
        <v>3.001</v>
      </c>
      <c r="AD3" s="13">
        <f>IF(AD$2="Mixed", -1, MAX('Each Gender - Total'!AD:AD))</f>
        <v>3.001</v>
      </c>
      <c r="AE3" s="13">
        <f>IF(AE$2="Mixed", -1, MAX('Each Gender - Total'!AE:AE))</f>
        <v>3.001</v>
      </c>
      <c r="AF3" s="13">
        <f>IF(AF$2="Mixed", -1, MAX('Each Gender - Total'!AF:AF))</f>
        <v>3.001</v>
      </c>
      <c r="AG3" s="13">
        <f>IF(AG$2="Mixed", -1, MAX('Each Gender - Total'!AG:AG))</f>
        <v>6.001001</v>
      </c>
      <c r="AH3" s="13">
        <f>IF(AH$2="Mixed", -1, MAX('Each Gender - Total'!AH:AH))</f>
        <v>4.001</v>
      </c>
      <c r="AI3" s="13">
        <f>IF(AI$2="Mixed", -1, MAX('Each Gender - Total'!AI:AI))</f>
        <v>6.001001</v>
      </c>
      <c r="AJ3" s="13">
        <f>IF(AJ$2="Mixed", -1, MAX('Each Gender - Total'!AJ:AJ))</f>
        <v>11.002002</v>
      </c>
      <c r="AK3" s="13">
        <f>IF(AK$2="Mixed", -1, MAX('Each Gender - Total'!AK:AK))</f>
        <v>5.001001</v>
      </c>
      <c r="AL3" s="13">
        <f>IF(AL$2="Mixed", -1, MAX('Each Gender - Total'!AL:AL))</f>
        <v>15.003003</v>
      </c>
      <c r="AM3" s="13">
        <f>IF(AM$2="Mixed", -1, MAX('Each Gender - Total'!AM:AM))</f>
        <v>16.004002</v>
      </c>
      <c r="AN3" s="13">
        <f>IF(AN$2="Mixed", -1, MAX('Each Gender - Total'!AN:AN))</f>
        <v>11.003001</v>
      </c>
      <c r="AO3" s="13">
        <f>IF(AO$2="Mixed", -1, MAX('Each Gender - Total'!AO:AO))</f>
        <v>6.002</v>
      </c>
      <c r="AP3" s="13">
        <f>IF(AP$2="Mixed", -1, MAX('Each Gender - Total'!AP:AP))</f>
        <v>14.003002</v>
      </c>
      <c r="AQ3" s="13">
        <f>IF(AQ$2="Mixed", -1, MAX('Each Gender - Total'!AQ:AQ))</f>
        <v>3.001</v>
      </c>
      <c r="AR3" s="13">
        <f>IF(AR$2="Mixed", -1, MAX('Each Gender - Total'!AR:AR))</f>
        <v>3.001</v>
      </c>
      <c r="AS3" s="13">
        <f>IF(AS$2="Mixed", -1, MAX('Each Gender - Total'!AS:AS))</f>
        <v>3.001</v>
      </c>
      <c r="AT3" s="13">
        <f>IF(AT$2="Mixed", -1, MAX('Each Gender - Total'!AT:AT))</f>
        <v>3.001</v>
      </c>
      <c r="AU3" s="13">
        <f>IF(AU$2="Mixed", -1, MAX('Each Gender - Total'!AU:AU))</f>
        <v>3.001</v>
      </c>
      <c r="AV3" s="13">
        <f>IF(AV$2="Mixed", -1, MAX('Each Gender - Total'!AV:AV))</f>
        <v>3.001</v>
      </c>
      <c r="AW3" s="13">
        <f>IF(AW$2="Mixed", -1, MAX('Each Gender - Total'!AW:AW))</f>
        <v>3.001</v>
      </c>
      <c r="AX3" s="13">
        <f>IF(AX$2="Mixed", -1, MAX('Each Gender - Total'!AX:AX))</f>
        <v>3.001</v>
      </c>
      <c r="AY3" s="13">
        <f>IF(AY$2="Mixed", -1, MAX('Each Gender - Total'!AY:AY))</f>
        <v>16.0050005</v>
      </c>
      <c r="AZ3" s="13">
        <f>IF(AZ$2="Mixed", -1, MAX('Each Gender - Total'!AZ:AZ))</f>
        <v>-1</v>
      </c>
      <c r="BA3" s="13">
        <f>IF(BA$2="Mixed", -1, MAX('Each Gender - Total'!BA:BA))</f>
        <v>16.0040015</v>
      </c>
      <c r="BB3" s="13">
        <f>IF(BB$2="Mixed", -1, MAX('Each Gender - Total'!BB:BB))</f>
        <v>4.001</v>
      </c>
      <c r="BC3" s="13">
        <f>IF(BC$2="Mixed", -1, MAX('Each Gender - Total'!BC:BC))</f>
        <v>4.001</v>
      </c>
      <c r="BD3" s="13">
        <f>IF(BD$2="Mixed", -1, MAX('Each Gender - Total'!BD:BD))</f>
        <v>3.001</v>
      </c>
      <c r="BE3" s="13">
        <f>IF(BE$2="Mixed", -1, MAX('Each Gender - Total'!BE:BE))</f>
        <v>3.001</v>
      </c>
      <c r="BF3" s="13">
        <f>IF(BF$2="Mixed", -1, MAX('Each Gender - Total'!BF:BF))</f>
        <v>3.001</v>
      </c>
      <c r="BG3" s="13">
        <f>IF(BG$2="Mixed", -1, MAX('Each Gender - Total'!BG:BG))</f>
        <v>3.001</v>
      </c>
      <c r="BH3" s="13">
        <f>IF(BH$2="Mixed", -1, MAX('Each Gender - Total'!BH:BH))</f>
        <v>4.000002</v>
      </c>
      <c r="BI3" s="13">
        <f>IF(BI$2="Mixed", -1, MAX('Each Gender - Total'!BI:BI))</f>
        <v>5.001001</v>
      </c>
      <c r="BJ3" s="13">
        <f>IF(BJ$2="Mixed", -1, MAX('Each Gender - Total'!BJ:BJ))</f>
        <v>10.002002</v>
      </c>
      <c r="BK3" s="13">
        <f>IF(BK$2="Mixed", -1, MAX('Each Gender - Total'!BK:BK))</f>
        <v>3.001</v>
      </c>
      <c r="BL3" s="13">
        <f>IF(BL$2="Mixed", -1, MAX('Each Gender - Total'!BL:BL))</f>
        <v>3.001</v>
      </c>
      <c r="BM3" s="13">
        <f>IF(BM$2="Mixed", -1, MAX('Each Gender - Total'!BM:BM))</f>
        <v>7.0020005</v>
      </c>
      <c r="BN3" s="13">
        <f>IF(BN$2="Mixed", -1, MAX('Each Gender - Total'!BN:BN))</f>
        <v>-1</v>
      </c>
      <c r="BO3" s="13">
        <f>IF(BO$2="Mixed", -1, MAX('Each Gender - Total'!BO:BO))</f>
        <v>5.0010005</v>
      </c>
      <c r="BP3" s="13">
        <f>IF(BP$2="Mixed", -1, MAX('Each Gender - Total'!BP:BP))</f>
        <v>11.002001</v>
      </c>
      <c r="BQ3" s="13">
        <f>IF(BQ$2="Mixed", -1, MAX('Each Gender - Total'!BQ:BQ))</f>
        <v>-1</v>
      </c>
      <c r="BR3" s="13">
        <f>IF(BR$2="Mixed", -1, MAX('Each Gender - Total'!BR:BR))</f>
        <v>12.5020025</v>
      </c>
      <c r="BS3" s="13">
        <f>IF(BS$2="Mixed", -1, MAX('Each Gender - Total'!BS:BS))</f>
        <v>4.000002</v>
      </c>
      <c r="BT3" s="13">
        <f>IF(BT$2="Mixed", -1, MAX('Each Gender - Total'!BT:BT))</f>
        <v>9.002001</v>
      </c>
      <c r="BU3" s="13">
        <f>IF(BU$2="Mixed", -1, MAX('Each Gender - Total'!BU:BU))</f>
        <v>3.001</v>
      </c>
      <c r="BV3" s="13">
        <f>IF(BV$2="Mixed", -1, MAX('Each Gender - Total'!BV:BV))</f>
        <v>3.001</v>
      </c>
      <c r="BW3" s="13">
        <f>IF(BW$2="Mixed", -1, MAX('Each Gender - Total'!BW:BW))</f>
        <v>3.001</v>
      </c>
      <c r="BX3" s="13">
        <f>IF(BX$2="Mixed", -1, MAX('Each Gender - Total'!BX:BX))</f>
        <v>3.001</v>
      </c>
      <c r="BY3" s="13">
        <f>IF(BY$2="Mixed", -1, MAX('Each Gender - Total'!BY:BY))</f>
        <v>30.008002</v>
      </c>
      <c r="BZ3" s="13">
        <f>IF(BZ$2="Mixed", -1, MAX('Each Gender - Total'!BZ:BZ))</f>
        <v>-1</v>
      </c>
      <c r="CA3" s="13">
        <f>IF(CA$2="Mixed", -1, MAX('Each Gender - Total'!CA:CA))</f>
        <v>32.003008</v>
      </c>
      <c r="CB3" s="13">
        <f>IF(CB$2="Mixed", -1, MAX('Each Gender - Total'!CB:CB))</f>
        <v>9.0020015</v>
      </c>
      <c r="CC3" s="13">
        <f>IF(CC$2="Mixed", -1, MAX('Each Gender - Total'!CC:CC))</f>
        <v>-1</v>
      </c>
      <c r="CD3" s="13">
        <f>IF(CD$2="Mixed", -1, MAX('Each Gender - Total'!CD:CD))</f>
        <v>9.0020015</v>
      </c>
      <c r="CE3" s="13">
        <f>IF(CE$2="Mixed", -1, MAX('Each Gender - Total'!CE:CE))</f>
        <v>7.002</v>
      </c>
      <c r="CF3" s="13">
        <f>IF(CF$2="Mixed", -1, MAX('Each Gender - Total'!CF:CF))</f>
        <v>4.001</v>
      </c>
      <c r="CG3" s="13">
        <f>IF(CG$2="Mixed", -1, MAX('Each Gender - Total'!CG:CG))</f>
        <v>5.001001</v>
      </c>
      <c r="CH3" s="13">
        <f>IF(CH$2="Mixed", -1, MAX('Each Gender - Total'!CH:CH))</f>
        <v>-1</v>
      </c>
      <c r="CI3" s="13">
        <f>IF(CI$2="Mixed", -1, MAX('Each Gender - Total'!CI:CI))</f>
        <v>5.001001</v>
      </c>
      <c r="CJ3" s="13">
        <f>IF(CJ$2="Mixed", -1, MAX('Each Gender - Total'!CJ:CJ))</f>
        <v>3.001</v>
      </c>
      <c r="CK3" s="13">
        <f>IF(CK$2="Mixed", -1, MAX('Each Gender - Total'!CK:CK))</f>
        <v>5.001001</v>
      </c>
      <c r="CL3" s="13">
        <f>IF(CL$2="Mixed", -1, MAX('Each Gender - Total'!CL:CL))</f>
        <v>3.500501</v>
      </c>
      <c r="CM3" s="13">
        <f>IF(CM$2="Mixed", -1, MAX('Each Gender - Total'!CM:CM))</f>
        <v>-1</v>
      </c>
      <c r="CN3" s="13">
        <f>IF(CN$2="Mixed", -1, MAX('Each Gender - Total'!CN:CN))</f>
        <v>3.500501</v>
      </c>
      <c r="CO3" s="13">
        <f>IF(CO$2="Mixed", -1, MAX('Each Gender - Total'!CO:CO))</f>
        <v>3.001</v>
      </c>
      <c r="CP3" s="13">
        <f>IF(CP$2="Mixed", -1, MAX('Each Gender - Total'!CP:CP))</f>
        <v>3.001</v>
      </c>
      <c r="CQ3" s="13">
        <f>IF(CQ$2="Mixed", -1, MAX('Each Gender - Total'!CQ:CQ))</f>
        <v>3.001</v>
      </c>
      <c r="CR3" s="13">
        <f>IF(CR$2="Mixed", -1, MAX('Each Gender - Total'!CR:CR))</f>
        <v>3.001</v>
      </c>
      <c r="CS3" s="13">
        <f>IF(CS$2="Mixed", -1, MAX('Each Gender - Total'!CS:CS))</f>
        <v>12.004</v>
      </c>
      <c r="CT3" s="13">
        <f>IF(CT$2="Mixed", -1, MAX('Each Gender - Total'!CT:CT))</f>
        <v>11.003001</v>
      </c>
      <c r="CU3" s="13">
        <f>IF(CU$2="Mixed", -1, MAX('Each Gender - Total'!CU:CU))</f>
        <v>16.004</v>
      </c>
      <c r="CV3" s="13">
        <f>IF(CV$2="Mixed", -1, MAX('Each Gender - Total'!CV:CV))</f>
        <v>12.004</v>
      </c>
    </row>
    <row r="4" hidden="1">
      <c r="A4" s="12" t="s">
        <v>136</v>
      </c>
      <c r="B4" s="13">
        <f>COUNTIF('Each Gender - Total'!B:B,"="&amp;B3)</f>
        <v>1</v>
      </c>
      <c r="C4" s="13">
        <f>COUNTIF('Each Gender - Total'!C:C,"="&amp;C3)</f>
        <v>1</v>
      </c>
      <c r="D4" s="13">
        <f>COUNTIF('Each Gender - Total'!D:D,"="&amp;D3)</f>
        <v>1</v>
      </c>
      <c r="E4" s="13">
        <f>COUNTIF('Each Gender - Total'!E:E,"="&amp;E3)</f>
        <v>0</v>
      </c>
      <c r="F4" s="13">
        <f>COUNTIF('Each Gender - Total'!F:F,"="&amp;F3)</f>
        <v>1</v>
      </c>
      <c r="G4" s="13">
        <f>COUNTIF('Each Gender - Total'!G:G,"="&amp;G3)</f>
        <v>1</v>
      </c>
      <c r="H4" s="13">
        <f>COUNTIF('Each Gender - Total'!H:H,"="&amp;H3)</f>
        <v>1</v>
      </c>
      <c r="I4" s="13">
        <f>COUNTIF('Each Gender - Total'!I:I,"="&amp;I3)</f>
        <v>1</v>
      </c>
      <c r="J4" s="13">
        <f>COUNTIF('Each Gender - Total'!J:J,"="&amp;J3)</f>
        <v>1</v>
      </c>
      <c r="K4" s="13">
        <f>COUNTIF('Each Gender - Total'!K:K,"="&amp;K3)</f>
        <v>0</v>
      </c>
      <c r="L4" s="13">
        <f>COUNTIF('Each Gender - Total'!L:L,"="&amp;L3)</f>
        <v>1</v>
      </c>
      <c r="M4" s="13">
        <f>COUNTIF('Each Gender - Total'!M:M,"="&amp;M3)</f>
        <v>1</v>
      </c>
      <c r="N4" s="13">
        <f>COUNTIF('Each Gender - Total'!N:N,"="&amp;N3)</f>
        <v>0</v>
      </c>
      <c r="O4" s="13">
        <f>COUNTIF('Each Gender - Total'!O:O,"="&amp;O3)</f>
        <v>1</v>
      </c>
      <c r="P4" s="13">
        <f>COUNTIF('Each Gender - Total'!P:P,"="&amp;P3)</f>
        <v>1</v>
      </c>
      <c r="Q4" s="13">
        <f>COUNTIF('Each Gender - Total'!Q:Q,"="&amp;Q3)</f>
        <v>1</v>
      </c>
      <c r="R4" s="13">
        <f>COUNTIF('Each Gender - Total'!R:R,"="&amp;R3)</f>
        <v>1</v>
      </c>
      <c r="S4" s="13">
        <f>COUNTIF('Each Gender - Total'!S:S,"="&amp;S3)</f>
        <v>1</v>
      </c>
      <c r="T4" s="13">
        <f>COUNTIF('Each Gender - Total'!T:T,"="&amp;T3)</f>
        <v>1</v>
      </c>
      <c r="U4" s="13">
        <f>COUNTIF('Each Gender - Total'!U:U,"="&amp;U3)</f>
        <v>1</v>
      </c>
      <c r="V4" s="13">
        <f>COUNTIF('Each Gender - Total'!V:V,"="&amp;V3)</f>
        <v>1</v>
      </c>
      <c r="W4" s="13">
        <f>COUNTIF('Each Gender - Total'!W:W,"="&amp;W3)</f>
        <v>1</v>
      </c>
      <c r="X4" s="13">
        <f>COUNTIF('Each Gender - Total'!X:X,"="&amp;X3)</f>
        <v>1</v>
      </c>
      <c r="Y4" s="13">
        <f>COUNTIF('Each Gender - Total'!Y:Y,"="&amp;Y3)</f>
        <v>2</v>
      </c>
      <c r="Z4" s="13">
        <f>COUNTIF('Each Gender - Total'!Z:Z,"="&amp;Z3)</f>
        <v>1</v>
      </c>
      <c r="AA4" s="13">
        <f>COUNTIF('Each Gender - Total'!AA:AA,"="&amp;AA3)</f>
        <v>1</v>
      </c>
      <c r="AB4" s="13">
        <f>COUNTIF('Each Gender - Total'!AB:AB,"="&amp;AB3)</f>
        <v>1</v>
      </c>
      <c r="AC4" s="13">
        <f>COUNTIF('Each Gender - Total'!AC:AC,"="&amp;AC3)</f>
        <v>1</v>
      </c>
      <c r="AD4" s="13">
        <f>COUNTIF('Each Gender - Total'!AD:AD,"="&amp;AD3)</f>
        <v>1</v>
      </c>
      <c r="AE4" s="13">
        <f>COUNTIF('Each Gender - Total'!AE:AE,"="&amp;AE3)</f>
        <v>1</v>
      </c>
      <c r="AF4" s="13">
        <f>COUNTIF('Each Gender - Total'!AF:AF,"="&amp;AF3)</f>
        <v>1</v>
      </c>
      <c r="AG4" s="13">
        <f>COUNTIF('Each Gender - Total'!AG:AG,"="&amp;AG3)</f>
        <v>1</v>
      </c>
      <c r="AH4" s="13">
        <f>COUNTIF('Each Gender - Total'!AH:AH,"="&amp;AH3)</f>
        <v>1</v>
      </c>
      <c r="AI4" s="13">
        <f>COUNTIF('Each Gender - Total'!AI:AI,"="&amp;AI3)</f>
        <v>1</v>
      </c>
      <c r="AJ4" s="13">
        <f>COUNTIF('Each Gender - Total'!AJ:AJ,"="&amp;AJ3)</f>
        <v>1</v>
      </c>
      <c r="AK4" s="13">
        <f>COUNTIF('Each Gender - Total'!AK:AK,"="&amp;AK3)</f>
        <v>2</v>
      </c>
      <c r="AL4" s="13">
        <f>COUNTIF('Each Gender - Total'!AL:AL,"="&amp;AL3)</f>
        <v>1</v>
      </c>
      <c r="AM4" s="13">
        <f>COUNTIF('Each Gender - Total'!AM:AM,"="&amp;AM3)</f>
        <v>1</v>
      </c>
      <c r="AN4" s="13">
        <f>COUNTIF('Each Gender - Total'!AN:AN,"="&amp;AN3)</f>
        <v>1</v>
      </c>
      <c r="AO4" s="13">
        <f>COUNTIF('Each Gender - Total'!AO:AO,"="&amp;AO3)</f>
        <v>1</v>
      </c>
      <c r="AP4" s="13">
        <f>COUNTIF('Each Gender - Total'!AP:AP,"="&amp;AP3)</f>
        <v>1</v>
      </c>
      <c r="AQ4" s="13">
        <f>COUNTIF('Each Gender - Total'!AQ:AQ,"="&amp;AQ3)</f>
        <v>1</v>
      </c>
      <c r="AR4" s="13">
        <f>COUNTIF('Each Gender - Total'!AR:AR,"="&amp;AR3)</f>
        <v>1</v>
      </c>
      <c r="AS4" s="13">
        <f>COUNTIF('Each Gender - Total'!AS:AS,"="&amp;AS3)</f>
        <v>1</v>
      </c>
      <c r="AT4" s="13">
        <f>COUNTIF('Each Gender - Total'!AT:AT,"="&amp;AT3)</f>
        <v>1</v>
      </c>
      <c r="AU4" s="13">
        <f>COUNTIF('Each Gender - Total'!AU:AU,"="&amp;AU3)</f>
        <v>1</v>
      </c>
      <c r="AV4" s="13">
        <f>COUNTIF('Each Gender - Total'!AV:AV,"="&amp;AV3)</f>
        <v>1</v>
      </c>
      <c r="AW4" s="13">
        <f>COUNTIF('Each Gender - Total'!AW:AW,"="&amp;AW3)</f>
        <v>1</v>
      </c>
      <c r="AX4" s="13">
        <f>COUNTIF('Each Gender - Total'!AX:AX,"="&amp;AX3)</f>
        <v>1</v>
      </c>
      <c r="AY4" s="13">
        <f>COUNTIF('Each Gender - Total'!AY:AY,"="&amp;AY3)</f>
        <v>1</v>
      </c>
      <c r="AZ4" s="13">
        <f>COUNTIF('Each Gender - Total'!AZ:AZ,"="&amp;AZ3)</f>
        <v>0</v>
      </c>
      <c r="BA4" s="13">
        <f>COUNTIF('Each Gender - Total'!BA:BA,"="&amp;BA3)</f>
        <v>1</v>
      </c>
      <c r="BB4" s="13">
        <f>COUNTIF('Each Gender - Total'!BB:BB,"="&amp;BB3)</f>
        <v>1</v>
      </c>
      <c r="BC4" s="13">
        <f>COUNTIF('Each Gender - Total'!BC:BC,"="&amp;BC3)</f>
        <v>1</v>
      </c>
      <c r="BD4" s="13">
        <f>COUNTIF('Each Gender - Total'!BD:BD,"="&amp;BD3)</f>
        <v>1</v>
      </c>
      <c r="BE4" s="13">
        <f>COUNTIF('Each Gender - Total'!BE:BE,"="&amp;BE3)</f>
        <v>1</v>
      </c>
      <c r="BF4" s="13">
        <f>COUNTIF('Each Gender - Total'!BF:BF,"="&amp;BF3)</f>
        <v>1</v>
      </c>
      <c r="BG4" s="13">
        <f>COUNTIF('Each Gender - Total'!BG:BG,"="&amp;BG3)</f>
        <v>1</v>
      </c>
      <c r="BH4" s="13">
        <f>COUNTIF('Each Gender - Total'!BH:BH,"="&amp;BH3)</f>
        <v>1</v>
      </c>
      <c r="BI4" s="13">
        <f>COUNTIF('Each Gender - Total'!BI:BI,"="&amp;BI3)</f>
        <v>1</v>
      </c>
      <c r="BJ4" s="13">
        <f>COUNTIF('Each Gender - Total'!BJ:BJ,"="&amp;BJ3)</f>
        <v>1</v>
      </c>
      <c r="BK4" s="13">
        <f>COUNTIF('Each Gender - Total'!BK:BK,"="&amp;BK3)</f>
        <v>1</v>
      </c>
      <c r="BL4" s="13">
        <f>COUNTIF('Each Gender - Total'!BL:BL,"="&amp;BL3)</f>
        <v>1</v>
      </c>
      <c r="BM4" s="13">
        <f>COUNTIF('Each Gender - Total'!BM:BM,"="&amp;BM3)</f>
        <v>1</v>
      </c>
      <c r="BN4" s="13">
        <f>COUNTIF('Each Gender - Total'!BN:BN,"="&amp;BN3)</f>
        <v>0</v>
      </c>
      <c r="BO4" s="13">
        <f>COUNTIF('Each Gender - Total'!BO:BO,"="&amp;BO3)</f>
        <v>1</v>
      </c>
      <c r="BP4" s="13">
        <f>COUNTIF('Each Gender - Total'!BP:BP,"="&amp;BP3)</f>
        <v>1</v>
      </c>
      <c r="BQ4" s="13">
        <f>COUNTIF('Each Gender - Total'!BQ:BQ,"="&amp;BQ3)</f>
        <v>0</v>
      </c>
      <c r="BR4" s="13">
        <f>COUNTIF('Each Gender - Total'!BR:BR,"="&amp;BR3)</f>
        <v>1</v>
      </c>
      <c r="BS4" s="13">
        <f>COUNTIF('Each Gender - Total'!BS:BS,"="&amp;BS3)</f>
        <v>1</v>
      </c>
      <c r="BT4" s="13">
        <f>COUNTIF('Each Gender - Total'!BT:BT,"="&amp;BT3)</f>
        <v>1</v>
      </c>
      <c r="BU4" s="13">
        <f>COUNTIF('Each Gender - Total'!BU:BU,"="&amp;BU3)</f>
        <v>1</v>
      </c>
      <c r="BV4" s="13">
        <f>COUNTIF('Each Gender - Total'!BV:BV,"="&amp;BV3)</f>
        <v>1</v>
      </c>
      <c r="BW4" s="13">
        <f>COUNTIF('Each Gender - Total'!BW:BW,"="&amp;BW3)</f>
        <v>1</v>
      </c>
      <c r="BX4" s="13">
        <f>COUNTIF('Each Gender - Total'!BX:BX,"="&amp;BX3)</f>
        <v>1</v>
      </c>
      <c r="BY4" s="13">
        <f>COUNTIF('Each Gender - Total'!BY:BY,"="&amp;BY3)</f>
        <v>1</v>
      </c>
      <c r="BZ4" s="13">
        <f>COUNTIF('Each Gender - Total'!BZ:BZ,"="&amp;BZ3)</f>
        <v>0</v>
      </c>
      <c r="CA4" s="13">
        <f>COUNTIF('Each Gender - Total'!CA:CA,"="&amp;CA3)</f>
        <v>1</v>
      </c>
      <c r="CB4" s="13">
        <f>COUNTIF('Each Gender - Total'!CB:CB,"="&amp;CB3)</f>
        <v>1</v>
      </c>
      <c r="CC4" s="13">
        <f>COUNTIF('Each Gender - Total'!CC:CC,"="&amp;CC3)</f>
        <v>0</v>
      </c>
      <c r="CD4" s="13">
        <f>COUNTIF('Each Gender - Total'!CD:CD,"="&amp;CD3)</f>
        <v>1</v>
      </c>
      <c r="CE4" s="13">
        <f>COUNTIF('Each Gender - Total'!CE:CE,"="&amp;CE3)</f>
        <v>1</v>
      </c>
      <c r="CF4" s="13">
        <f>COUNTIF('Each Gender - Total'!CF:CF,"="&amp;CF3)</f>
        <v>1</v>
      </c>
      <c r="CG4" s="13">
        <f>COUNTIF('Each Gender - Total'!CG:CG,"="&amp;CG3)</f>
        <v>1</v>
      </c>
      <c r="CH4" s="13">
        <f>COUNTIF('Each Gender - Total'!CH:CH,"="&amp;CH3)</f>
        <v>0</v>
      </c>
      <c r="CI4" s="13">
        <f>COUNTIF('Each Gender - Total'!CI:CI,"="&amp;CI3)</f>
        <v>2</v>
      </c>
      <c r="CJ4" s="13">
        <f>COUNTIF('Each Gender - Total'!CJ:CJ,"="&amp;CJ3)</f>
        <v>1</v>
      </c>
      <c r="CK4" s="13">
        <f>COUNTIF('Each Gender - Total'!CK:CK,"="&amp;CK3)</f>
        <v>1</v>
      </c>
      <c r="CL4" s="13">
        <f>COUNTIF('Each Gender - Total'!CL:CL,"="&amp;CL3)</f>
        <v>1</v>
      </c>
      <c r="CM4" s="13">
        <f>COUNTIF('Each Gender - Total'!CM:CM,"="&amp;CM3)</f>
        <v>0</v>
      </c>
      <c r="CN4" s="13">
        <f>COUNTIF('Each Gender - Total'!CN:CN,"="&amp;CN3)</f>
        <v>1</v>
      </c>
      <c r="CO4" s="13">
        <f>COUNTIF('Each Gender - Total'!CO:CO,"="&amp;CO3)</f>
        <v>1</v>
      </c>
      <c r="CP4" s="13">
        <f>COUNTIF('Each Gender - Total'!CP:CP,"="&amp;CP3)</f>
        <v>1</v>
      </c>
      <c r="CQ4" s="13">
        <f>COUNTIF('Each Gender - Total'!CQ:CQ,"="&amp;CQ3)</f>
        <v>1</v>
      </c>
      <c r="CR4" s="13">
        <f>COUNTIF('Each Gender - Total'!CR:CR,"="&amp;CR3)</f>
        <v>1</v>
      </c>
      <c r="CS4" s="13">
        <f>COUNTIF('Each Gender - Total'!CS:CS,"="&amp;CS3)</f>
        <v>1</v>
      </c>
      <c r="CT4" s="13">
        <f>COUNTIF('Each Gender - Total'!CT:CT,"="&amp;CT3)</f>
        <v>1</v>
      </c>
      <c r="CU4" s="13">
        <f>COUNTIF('Each Gender - Total'!CU:CU,"="&amp;CU3)</f>
        <v>1</v>
      </c>
      <c r="CV4" s="13">
        <f>COUNTIF('Each Gender - Total'!CV:CV,"="&amp;CV3)</f>
        <v>1</v>
      </c>
    </row>
    <row r="5">
      <c r="A5" s="12" t="s">
        <v>137</v>
      </c>
      <c r="B5" s="13" t="str">
        <f>IF(B3&gt;0, INDIRECT(ADDRESS(MATCH(B3,'Each Gender - Total'!B:B,0),1,4,TRUE,"Each Gender - Total")), "")</f>
        <v>LAT</v>
      </c>
      <c r="C5" s="13" t="str">
        <f>IF(C3&gt;0, INDIRECT(ADDRESS(MATCH(C3,'Each Gender - Total'!C:C,0),1,4,TRUE,"Each Gender - Total")), "")</f>
        <v>USA</v>
      </c>
      <c r="D5" s="13" t="str">
        <f>IF(D3&gt;0, INDIRECT(ADDRESS(MATCH(D3,'Each Gender - Total'!D:D,0),1,4,TRUE,"Each Gender - Total")), "")</f>
        <v>KOR</v>
      </c>
      <c r="E5" s="13" t="str">
        <f>IF(E3&gt;0, INDIRECT(ADDRESS(MATCH(E3,'Each Gender - Total'!E:E,0),1,4,TRUE,"Each Gender - Total")), "")</f>
        <v/>
      </c>
      <c r="F5" s="13" t="str">
        <f>IF(F3&gt;0, INDIRECT(ADDRESS(MATCH(F3,'Each Gender - Total'!F:F,0),1,4,TRUE,"Each Gender - Total")), "")</f>
        <v>KOR</v>
      </c>
      <c r="G5" s="13" t="str">
        <f>IF(G3&gt;0, INDIRECT(ADDRESS(MATCH(G3,'Each Gender - Total'!G:G,0),1,4,TRUE,"Each Gender - Total")), "")</f>
        <v>CHN</v>
      </c>
      <c r="H5" s="13" t="str">
        <f>IF(H3&gt;0, INDIRECT(ADDRESS(MATCH(H3,'Each Gender - Total'!H:H,0),1,4,TRUE,"Each Gender - Total")), "")</f>
        <v>USA</v>
      </c>
      <c r="I5" s="13" t="str">
        <f>IF(I3&gt;0, INDIRECT(ADDRESS(MATCH(I3,'Each Gender - Total'!I:I,0),1,4,TRUE,"Each Gender - Total")), "")</f>
        <v>ROC</v>
      </c>
      <c r="J5" s="13" t="str">
        <f>IF(J3&gt;0, INDIRECT(ADDRESS(MATCH(J3,'Each Gender - Total'!J:J,0),1,4,TRUE,"Each Gender - Total")), "")</f>
        <v>USA</v>
      </c>
      <c r="K5" s="13" t="str">
        <f>IF(K3&gt;0, INDIRECT(ADDRESS(MATCH(K3,'Each Gender - Total'!K:K,0),1,4,TRUE,"Each Gender - Total")), "")</f>
        <v/>
      </c>
      <c r="L5" s="13" t="str">
        <f>IF(L3&gt;0, INDIRECT(ADDRESS(MATCH(L3,'Each Gender - Total'!L:L,0),1,4,TRUE,"Each Gender - Total")), "")</f>
        <v>USA</v>
      </c>
      <c r="M5" s="13" t="str">
        <f>IF(M3&gt;0, INDIRECT(ADDRESS(MATCH(M3,'Each Gender - Total'!M:M,0),1,4,TRUE,"Each Gender - Total")), "")</f>
        <v>CHN</v>
      </c>
      <c r="N5" s="13" t="str">
        <f>IF(N3&gt;0, INDIRECT(ADDRESS(MATCH(N3,'Each Gender - Total'!N:N,0),1,4,TRUE,"Each Gender - Total")), "")</f>
        <v/>
      </c>
      <c r="O5" s="13" t="str">
        <f>IF(O3&gt;0, INDIRECT(ADDRESS(MATCH(O3,'Each Gender - Total'!O:O,0),1,4,TRUE,"Each Gender - Total")), "")</f>
        <v>CHN</v>
      </c>
      <c r="P5" s="13" t="str">
        <f>IF(P3&gt;0, INDIRECT(ADDRESS(MATCH(P3,'Each Gender - Total'!P:P,0),1,4,TRUE,"Each Gender - Total")), "")</f>
        <v>JPN</v>
      </c>
      <c r="Q5" s="13" t="str">
        <f>IF(Q3&gt;0, INDIRECT(ADDRESS(MATCH(Q3,'Each Gender - Total'!Q:Q,0),1,4,TRUE,"Each Gender - Total")), "")</f>
        <v>JPN</v>
      </c>
      <c r="R5" s="13" t="str">
        <f>IF(R3&gt;0, INDIRECT(ADDRESS(MATCH(R3,'Each Gender - Total'!R:R,0),1,4,TRUE,"Each Gender - Total")), "")</f>
        <v>USA</v>
      </c>
      <c r="S5" s="13" t="str">
        <f>IF(S3&gt;0, INDIRECT(ADDRESS(MATCH(S3,'Each Gender - Total'!S:S,0),1,4,TRUE,"Each Gender - Total")), "")</f>
        <v>USA</v>
      </c>
      <c r="T5" s="13" t="str">
        <f>IF(T3&gt;0, INDIRECT(ADDRESS(MATCH(T3,'Each Gender - Total'!T:T,0),1,4,TRUE,"Each Gender - Total")), "")</f>
        <v>NOR</v>
      </c>
      <c r="U5" s="13" t="str">
        <f>IF(U3&gt;0, INDIRECT(ADDRESS(MATCH(U3,'Each Gender - Total'!U:U,0),1,4,TRUE,"Each Gender - Total")), "")</f>
        <v>USA</v>
      </c>
      <c r="V5" s="13" t="str">
        <f>IF(V3&gt;0, INDIRECT(ADDRESS(MATCH(V3,'Each Gender - Total'!V:V,0),1,4,TRUE,"Each Gender - Total")), "")</f>
        <v>CUB</v>
      </c>
      <c r="W5" s="13" t="str">
        <f>IF(W3&gt;0, INDIRECT(ADDRESS(MATCH(W3,'Each Gender - Total'!W:W,0),1,4,TRUE,"Each Gender - Total")), "")</f>
        <v>TUR</v>
      </c>
      <c r="X5" s="13" t="str">
        <f>IF(X3&gt;0, INDIRECT(ADDRESS(MATCH(X3,'Each Gender - Total'!X:X,0),1,4,TRUE,"Each Gender - Total")), "")</f>
        <v>CZE</v>
      </c>
      <c r="Y5" s="13" t="str">
        <f>IF(Y3&gt;0, INDIRECT(ADDRESS(MATCH(Y3,'Each Gender - Total'!Y:Y,0),1,4,TRUE,"Each Gender - Total")), "")</f>
        <v>AUS</v>
      </c>
      <c r="Z5" s="13" t="str">
        <f>IF(Z3&gt;0, INDIRECT(ADDRESS(MATCH(Z3,'Each Gender - Total'!Z:Z,0),1,4,TRUE,"Each Gender - Total")), "")</f>
        <v>HUN</v>
      </c>
      <c r="AA5" s="13" t="str">
        <f>IF(AA3&gt;0, INDIRECT(ADDRESS(MATCH(AA3,'Each Gender - Total'!AA:AA,0),1,4,TRUE,"Each Gender - Total")), "")</f>
        <v>NZL</v>
      </c>
      <c r="AB5" s="13" t="str">
        <f>IF(AB3&gt;0, INDIRECT(ADDRESS(MATCH(AB3,'Each Gender - Total'!AB:AB,0),1,4,TRUE,"Each Gender - Total")), "")</f>
        <v>AUS</v>
      </c>
      <c r="AC5" s="13" t="str">
        <f>IF(AC3&gt;0, INDIRECT(ADDRESS(MATCH(AC3,'Each Gender - Total'!AC:AC,0),1,4,TRUE,"Each Gender - Total")), "")</f>
        <v>GBR</v>
      </c>
      <c r="AD5" s="13" t="str">
        <f>IF(AD3&gt;0, INDIRECT(ADDRESS(MATCH(AD3,'Each Gender - Total'!AD:AD,0),1,4,TRUE,"Each Gender - Total")), "")</f>
        <v>NED</v>
      </c>
      <c r="AE5" s="13" t="str">
        <f>IF(AE3&gt;0, INDIRECT(ADDRESS(MATCH(AE3,'Each Gender - Total'!AE:AE,0),1,4,TRUE,"Each Gender - Total")), "")</f>
        <v>GBR</v>
      </c>
      <c r="AF5" s="13" t="str">
        <f>IF(AF3&gt;0, INDIRECT(ADDRESS(MATCH(AF3,'Each Gender - Total'!AF:AF,0),1,4,TRUE,"Each Gender - Total")), "")</f>
        <v>GBR</v>
      </c>
      <c r="AG5" s="13" t="str">
        <f>IF(AG3&gt;0, INDIRECT(ADDRESS(MATCH(AG3,'Each Gender - Total'!AG:AG,0),1,4,TRUE,"Each Gender - Total")), "")</f>
        <v>SUI</v>
      </c>
      <c r="AH5" s="13" t="str">
        <f>IF(AH3&gt;0, INDIRECT(ADDRESS(MATCH(AH3,'Each Gender - Total'!AH:AH,0),1,4,TRUE,"Each Gender - Total")), "")</f>
        <v>SLO</v>
      </c>
      <c r="AI5" s="13" t="str">
        <f>IF(AI3&gt;0, INDIRECT(ADDRESS(MATCH(AI3,'Each Gender - Total'!AI:AI,0),1,4,TRUE,"Each Gender - Total")), "")</f>
        <v>NED</v>
      </c>
      <c r="AJ5" s="13" t="str">
        <f>IF(AJ3&gt;0, INDIRECT(ADDRESS(MATCH(AJ3,'Each Gender - Total'!AJ:AJ,0),1,4,TRUE,"Each Gender - Total")), "")</f>
        <v>GBR</v>
      </c>
      <c r="AK5" s="13" t="str">
        <f>IF(AK3&gt;0, INDIRECT(ADDRESS(MATCH(AK3,'Each Gender - Total'!AK:AK,0),1,4,TRUE,"Each Gender - Total")), "")</f>
        <v>GBR</v>
      </c>
      <c r="AL5" s="13" t="str">
        <f>IF(AL3&gt;0, INDIRECT(ADDRESS(MATCH(AL3,'Each Gender - Total'!AL:AL,0),1,4,TRUE,"Each Gender - Total")), "")</f>
        <v>CHN</v>
      </c>
      <c r="AM5" s="13" t="str">
        <f>IF(AM3&gt;0, INDIRECT(ADDRESS(MATCH(AM3,'Each Gender - Total'!AM:AM,0),1,4,TRUE,"Each Gender - Total")), "")</f>
        <v>CHN</v>
      </c>
      <c r="AN5" s="13" t="str">
        <f>IF(AN3&gt;0, INDIRECT(ADDRESS(MATCH(AN3,'Each Gender - Total'!AN:AN,0),1,4,TRUE,"Each Gender - Total")), "")</f>
        <v>GER</v>
      </c>
      <c r="AO5" s="13" t="str">
        <f>IF(AO3&gt;0, INDIRECT(ADDRESS(MATCH(AO3,'Each Gender - Total'!AO:AO,0),1,4,TRUE,"Each Gender - Total")), "")</f>
        <v>FRA</v>
      </c>
      <c r="AP5" s="13" t="str">
        <f>IF(AP3&gt;0, INDIRECT(ADDRESS(MATCH(AP3,'Each Gender - Total'!AP:AP,0),1,4,TRUE,"Each Gender - Total")), "")</f>
        <v>ROC</v>
      </c>
      <c r="AQ5" s="13" t="str">
        <f>IF(AQ3&gt;0, INDIRECT(ADDRESS(MATCH(AQ3,'Each Gender - Total'!AQ:AQ,0),1,4,TRUE,"Each Gender - Total")), "")</f>
        <v>BRA</v>
      </c>
      <c r="AR5" s="13" t="str">
        <f>IF(AR3&gt;0, INDIRECT(ADDRESS(MATCH(AR3,'Each Gender - Total'!AR:AR,0),1,4,TRUE,"Each Gender - Total")), "")</f>
        <v>CAN</v>
      </c>
      <c r="AS5" s="13" t="str">
        <f>IF(AS3&gt;0, INDIRECT(ADDRESS(MATCH(AS3,'Each Gender - Total'!AS:AS,0),1,4,TRUE,"Each Gender - Total")), "")</f>
        <v>USA</v>
      </c>
      <c r="AT5" s="13" t="str">
        <f>IF(AT3&gt;0, INDIRECT(ADDRESS(MATCH(AT3,'Each Gender - Total'!AT:AT,0),1,4,TRUE,"Each Gender - Total")), "")</f>
        <v>USA</v>
      </c>
      <c r="AU5" s="13" t="str">
        <f>IF(AU3&gt;0, INDIRECT(ADDRESS(MATCH(AU3,'Each Gender - Total'!AU:AU,0),1,4,TRUE,"Each Gender - Total")), "")</f>
        <v>FRA</v>
      </c>
      <c r="AV5" s="13" t="str">
        <f>IF(AV3&gt;0, INDIRECT(ADDRESS(MATCH(AV3,'Each Gender - Total'!AV:AV,0),1,4,TRUE,"Each Gender - Total")), "")</f>
        <v>FRA</v>
      </c>
      <c r="AW5" s="13" t="str">
        <f>IF(AW3&gt;0, INDIRECT(ADDRESS(MATCH(AW3,'Each Gender - Total'!AW:AW,0),1,4,TRUE,"Each Gender - Total")), "")</f>
        <v>BEL</v>
      </c>
      <c r="AX5" s="13" t="str">
        <f>IF(AX3&gt;0, INDIRECT(ADDRESS(MATCH(AX3,'Each Gender - Total'!AX:AX,0),1,4,TRUE,"Each Gender - Total")), "")</f>
        <v>NED</v>
      </c>
      <c r="AY5" s="13" t="str">
        <f>IF(AY3&gt;0, INDIRECT(ADDRESS(MATCH(AY3,'Each Gender - Total'!AY:AY,0),1,4,TRUE,"Each Gender - Total")), "")</f>
        <v>JPN</v>
      </c>
      <c r="AZ5" s="13" t="str">
        <f>IF(AZ3&gt;0, INDIRECT(ADDRESS(MATCH(AZ3,'Each Gender - Total'!AZ:AZ,0),1,4,TRUE,"Each Gender - Total")), "")</f>
        <v/>
      </c>
      <c r="BA5" s="13" t="str">
        <f>IF(BA3&gt;0, INDIRECT(ADDRESS(MATCH(BA3,'Each Gender - Total'!BA:BA,0),1,4,TRUE,"Each Gender - Total")), "")</f>
        <v>JPN</v>
      </c>
      <c r="BB5" s="13" t="str">
        <f>IF(BB3&gt;0, INDIRECT(ADDRESS(MATCH(BB3,'Each Gender - Total'!BB:BB,0),1,4,TRUE,"Each Gender - Total")), "")</f>
        <v>JPN</v>
      </c>
      <c r="BC5" s="13" t="str">
        <f>IF(BC3&gt;0, INDIRECT(ADDRESS(MATCH(BC3,'Each Gender - Total'!BC:BC,0),1,4,TRUE,"Each Gender - Total")), "")</f>
        <v>EGY</v>
      </c>
      <c r="BD5" s="13" t="str">
        <f>IF(BD3&gt;0, INDIRECT(ADDRESS(MATCH(BD3,'Each Gender - Total'!BD:BD,0),1,4,TRUE,"Each Gender - Total")), "")</f>
        <v>GER</v>
      </c>
      <c r="BE5" s="13" t="str">
        <f>IF(BE3&gt;0, INDIRECT(ADDRESS(MATCH(BE3,'Each Gender - Total'!BE:BE,0),1,4,TRUE,"Each Gender - Total")), "")</f>
        <v>BRA</v>
      </c>
      <c r="BF5" s="13" t="str">
        <f>IF(BF3&gt;0, INDIRECT(ADDRESS(MATCH(BF3,'Each Gender - Total'!BF:BF,0),1,4,TRUE,"Each Gender - Total")), "")</f>
        <v>GBR</v>
      </c>
      <c r="BG5" s="13" t="str">
        <f>IF(BG3&gt;0, INDIRECT(ADDRESS(MATCH(BG3,'Each Gender - Total'!BG:BG,0),1,4,TRUE,"Each Gender - Total")), "")</f>
        <v>GBR</v>
      </c>
      <c r="BH5" s="13" t="str">
        <f>IF(BH3&gt;0, INDIRECT(ADDRESS(MATCH(BH3,'Each Gender - Total'!BH:BH,0),1,4,TRUE,"Each Gender - Total")), "")</f>
        <v>ROC</v>
      </c>
      <c r="BI5" s="13" t="str">
        <f>IF(BI3&gt;0, INDIRECT(ADDRESS(MATCH(BI3,'Each Gender - Total'!BI:BI,0),1,4,TRUE,"Each Gender - Total")), "")</f>
        <v>NED</v>
      </c>
      <c r="BJ5" s="13" t="str">
        <f>IF(BJ3&gt;0, INDIRECT(ADDRESS(MATCH(BJ3,'Each Gender - Total'!BJ:BJ,0),1,4,TRUE,"Each Gender - Total")), "")</f>
        <v>NZL</v>
      </c>
      <c r="BK5" s="13" t="str">
        <f>IF(BK3&gt;0, INDIRECT(ADDRESS(MATCH(BK3,'Each Gender - Total'!BK:BK,0),1,4,TRUE,"Each Gender - Total")), "")</f>
        <v>FIJ</v>
      </c>
      <c r="BL5" s="13" t="str">
        <f>IF(BL3&gt;0, INDIRECT(ADDRESS(MATCH(BL3,'Each Gender - Total'!BL:BL,0),1,4,TRUE,"Each Gender - Total")), "")</f>
        <v>NZL</v>
      </c>
      <c r="BM5" s="13" t="str">
        <f>IF(BM3&gt;0, INDIRECT(ADDRESS(MATCH(BM3,'Each Gender - Total'!BM:BM,0),1,4,TRUE,"Each Gender - Total")), "")</f>
        <v>GBR</v>
      </c>
      <c r="BN5" s="13" t="str">
        <f>IF(BN3&gt;0, INDIRECT(ADDRESS(MATCH(BN3,'Each Gender - Total'!BN:BN,0),1,4,TRUE,"Each Gender - Total")), "")</f>
        <v/>
      </c>
      <c r="BO5" s="13" t="str">
        <f>IF(BO3&gt;0, INDIRECT(ADDRESS(MATCH(BO3,'Each Gender - Total'!BO:BO,0),1,4,TRUE,"Each Gender - Total")), "")</f>
        <v>GBR</v>
      </c>
      <c r="BP5" s="13" t="str">
        <f>IF(BP3&gt;0, INDIRECT(ADDRESS(MATCH(BP3,'Each Gender - Total'!BP:BP,0),1,4,TRUE,"Each Gender - Total")), "")</f>
        <v>CHN</v>
      </c>
      <c r="BQ5" s="13" t="str">
        <f>IF(BQ3&gt;0, INDIRECT(ADDRESS(MATCH(BQ3,'Each Gender - Total'!BQ:BQ,0),1,4,TRUE,"Each Gender - Total")), "")</f>
        <v/>
      </c>
      <c r="BR5" s="13" t="str">
        <f>IF(BR3&gt;0, INDIRECT(ADDRESS(MATCH(BR3,'Each Gender - Total'!BR:BR,0),1,4,TRUE,"Each Gender - Total")), "")</f>
        <v>ROC</v>
      </c>
      <c r="BS5" s="13" t="str">
        <f>IF(BS3&gt;0, INDIRECT(ADDRESS(MATCH(BS3,'Each Gender - Total'!BS:BS,0),1,4,TRUE,"Each Gender - Total")), "")</f>
        <v>BRA</v>
      </c>
      <c r="BT5" s="13" t="str">
        <f>IF(BT3&gt;0, INDIRECT(ADDRESS(MATCH(BT3,'Each Gender - Total'!BT:BT,0),1,4,TRUE,"Each Gender - Total")), "")</f>
        <v>JPN</v>
      </c>
      <c r="BU5" s="13" t="str">
        <f>IF(BU3&gt;0, INDIRECT(ADDRESS(MATCH(BU3,'Each Gender - Total'!BU:BU,0),1,4,TRUE,"Each Gender - Total")), "")</f>
        <v>ESP</v>
      </c>
      <c r="BV5" s="13" t="str">
        <f>IF(BV3&gt;0, INDIRECT(ADDRESS(MATCH(BV3,'Each Gender - Total'!BV:BV,0),1,4,TRUE,"Each Gender - Total")), "")</f>
        <v>SLO</v>
      </c>
      <c r="BW5" s="13" t="str">
        <f>IF(BW3&gt;0, INDIRECT(ADDRESS(MATCH(BW3,'Each Gender - Total'!BW:BW,0),1,4,TRUE,"Each Gender - Total")), "")</f>
        <v>BRA</v>
      </c>
      <c r="BX5" s="13" t="str">
        <f>IF(BX3&gt;0, INDIRECT(ADDRESS(MATCH(BX3,'Each Gender - Total'!BX:BX,0),1,4,TRUE,"Each Gender - Total")), "")</f>
        <v>USA</v>
      </c>
      <c r="BY5" s="13" t="str">
        <f>IF(BY3&gt;0, INDIRECT(ADDRESS(MATCH(BY3,'Each Gender - Total'!BY:BY,0),1,4,TRUE,"Each Gender - Total")), "")</f>
        <v>USA</v>
      </c>
      <c r="BZ5" s="13" t="str">
        <f>IF(BZ3&gt;0, INDIRECT(ADDRESS(MATCH(BZ3,'Each Gender - Total'!BZ:BZ,0),1,4,TRUE,"Each Gender - Total")), "")</f>
        <v/>
      </c>
      <c r="CA5" s="13" t="str">
        <f>IF(CA3&gt;0, INDIRECT(ADDRESS(MATCH(CA3,'Each Gender - Total'!CA:CA,0),1,4,TRUE,"Each Gender - Total")), "")</f>
        <v>USA</v>
      </c>
      <c r="CB5" s="13" t="str">
        <f>IF(CB3&gt;0, INDIRECT(ADDRESS(MATCH(CB3,'Each Gender - Total'!CB:CB,0),1,4,TRUE,"Each Gender - Total")), "")</f>
        <v>CHN</v>
      </c>
      <c r="CC5" s="13" t="str">
        <f>IF(CC3&gt;0, INDIRECT(ADDRESS(MATCH(CC3,'Each Gender - Total'!CC:CC,0),1,4,TRUE,"Each Gender - Total")), "")</f>
        <v/>
      </c>
      <c r="CD5" s="13" t="str">
        <f>IF(CD3&gt;0, INDIRECT(ADDRESS(MATCH(CD3,'Each Gender - Total'!CD:CD,0),1,4,TRUE,"Each Gender - Total")), "")</f>
        <v>CHN</v>
      </c>
      <c r="CE5" s="13" t="str">
        <f>IF(CE3&gt;0, INDIRECT(ADDRESS(MATCH(CE3,'Each Gender - Total'!CE:CE,0),1,4,TRUE,"Each Gender - Total")), "")</f>
        <v>ROC</v>
      </c>
      <c r="CF5" s="13" t="str">
        <f>IF(CF3&gt;0, INDIRECT(ADDRESS(MATCH(CF3,'Each Gender - Total'!CF:CF,0),1,4,TRUE,"Each Gender - Total")), "")</f>
        <v>SRB</v>
      </c>
      <c r="CG5" s="13" t="str">
        <f>IF(CG3&gt;0, INDIRECT(ADDRESS(MATCH(CG3,'Each Gender - Total'!CG:CG,0),1,4,TRUE,"Each Gender - Total")), "")</f>
        <v>CRO</v>
      </c>
      <c r="CH5" s="13" t="str">
        <f>IF(CH3&gt;0, INDIRECT(ADDRESS(MATCH(CH3,'Each Gender - Total'!CH:CH,0),1,4,TRUE,"Each Gender - Total")), "")</f>
        <v/>
      </c>
      <c r="CI5" s="13" t="str">
        <f>IF(CI3&gt;0, INDIRECT(ADDRESS(MATCH(CI3,'Each Gender - Total'!CI:CI,0),1,4,TRUE,"Each Gender - Total")), "")</f>
        <v>CZE</v>
      </c>
      <c r="CJ5" s="13" t="str">
        <f>IF(CJ3&gt;0, INDIRECT(ADDRESS(MATCH(CJ3,'Each Gender - Total'!CJ:CJ,0),1,4,TRUE,"Each Gender - Total")), "")</f>
        <v>BLR</v>
      </c>
      <c r="CK5" s="13" t="str">
        <f>IF(CK3&gt;0, INDIRECT(ADDRESS(MATCH(CK3,'Each Gender - Total'!CK:CK,0),1,4,TRUE,"Each Gender - Total")), "")</f>
        <v>CHN</v>
      </c>
      <c r="CL5" s="13" t="str">
        <f>IF(CL3&gt;0, INDIRECT(ADDRESS(MATCH(CL3,'Each Gender - Total'!CL:CL,0),1,4,TRUE,"Each Gender - Total")), "")</f>
        <v>GBR</v>
      </c>
      <c r="CM5" s="13" t="str">
        <f>IF(CM3&gt;0, INDIRECT(ADDRESS(MATCH(CM3,'Each Gender - Total'!CM:CM,0),1,4,TRUE,"Each Gender - Total")), "")</f>
        <v/>
      </c>
      <c r="CN5" s="13" t="str">
        <f>IF(CN3&gt;0, INDIRECT(ADDRESS(MATCH(CN3,'Each Gender - Total'!CN:CN,0),1,4,TRUE,"Each Gender - Total")), "")</f>
        <v>GBR</v>
      </c>
      <c r="CO5" s="13" t="str">
        <f>IF(CO3&gt;0, INDIRECT(ADDRESS(MATCH(CO3,'Each Gender - Total'!CO:CO,0),1,4,TRUE,"Each Gender - Total")), "")</f>
        <v>FRA</v>
      </c>
      <c r="CP5" s="13" t="str">
        <f>IF(CP3&gt;0, INDIRECT(ADDRESS(MATCH(CP3,'Each Gender - Total'!CP:CP,0),1,4,TRUE,"Each Gender - Total")), "")</f>
        <v>USA</v>
      </c>
      <c r="CQ5" s="13" t="str">
        <f>IF(CQ3&gt;0, INDIRECT(ADDRESS(MATCH(CQ3,'Each Gender - Total'!CQ:CQ,0),1,4,TRUE,"Each Gender - Total")), "")</f>
        <v>SRB</v>
      </c>
      <c r="CR5" s="13" t="str">
        <f>IF(CR3&gt;0, INDIRECT(ADDRESS(MATCH(CR3,'Each Gender - Total'!CR:CR,0),1,4,TRUE,"Each Gender - Total")), "")</f>
        <v>USA</v>
      </c>
      <c r="CS5" s="13" t="str">
        <f>IF(CS3&gt;0, INDIRECT(ADDRESS(MATCH(CS3,'Each Gender - Total'!CS:CS,0),1,4,TRUE,"Each Gender - Total")), "")</f>
        <v>CHN</v>
      </c>
      <c r="CT5" s="13" t="str">
        <f>IF(CT3&gt;0, INDIRECT(ADDRESS(MATCH(CT3,'Each Gender - Total'!CT:CT,0),1,4,TRUE,"Each Gender - Total")), "")</f>
        <v>CHN</v>
      </c>
      <c r="CU5" s="13" t="str">
        <f>IF(CU3&gt;0, INDIRECT(ADDRESS(MATCH(CU3,'Each Gender - Total'!CU:CU,0),1,4,TRUE,"Each Gender - Total")), "")</f>
        <v>ROC</v>
      </c>
      <c r="CV5" s="13" t="str">
        <f>IF(CV3&gt;0, INDIRECT(ADDRESS(MATCH(CV3,'Each Gender - Total'!CV:CV,0),1,4,TRUE,"Each Gender - Total")), "")</f>
        <v>JPN</v>
      </c>
    </row>
    <row r="6">
      <c r="A6" s="14" t="s">
        <v>138</v>
      </c>
      <c r="B6" s="15">
        <f t="shared" ref="B6:CV6" si="1">IF(B3 &lt;= 0, "", SUM(INDIRECT(ADDRESS(RIGHT($A5),2,1,1,"Medal Values")):INDIRECT(ADDRESS(B4-1+RIGHT($A5), 2, 1, 1, "Medal Values")))/B4)</f>
        <v>3.001</v>
      </c>
      <c r="C6" s="15">
        <f t="shared" si="1"/>
        <v>3.001</v>
      </c>
      <c r="D6" s="15">
        <f t="shared" si="1"/>
        <v>3.001</v>
      </c>
      <c r="E6" s="15" t="str">
        <f t="shared" si="1"/>
        <v/>
      </c>
      <c r="F6" s="15">
        <f t="shared" si="1"/>
        <v>3.001</v>
      </c>
      <c r="G6" s="15">
        <f t="shared" si="1"/>
        <v>3.001</v>
      </c>
      <c r="H6" s="15">
        <f t="shared" si="1"/>
        <v>3.001</v>
      </c>
      <c r="I6" s="15">
        <f t="shared" si="1"/>
        <v>3.001</v>
      </c>
      <c r="J6" s="15">
        <f t="shared" si="1"/>
        <v>3.001</v>
      </c>
      <c r="K6" s="15" t="str">
        <f t="shared" si="1"/>
        <v/>
      </c>
      <c r="L6" s="15">
        <f t="shared" si="1"/>
        <v>3.001</v>
      </c>
      <c r="M6" s="15">
        <f t="shared" si="1"/>
        <v>3.001</v>
      </c>
      <c r="N6" s="15" t="str">
        <f t="shared" si="1"/>
        <v/>
      </c>
      <c r="O6" s="15">
        <f t="shared" si="1"/>
        <v>3.001</v>
      </c>
      <c r="P6" s="15">
        <f t="shared" si="1"/>
        <v>3.001</v>
      </c>
      <c r="Q6" s="15">
        <f t="shared" si="1"/>
        <v>3.001</v>
      </c>
      <c r="R6" s="15">
        <f t="shared" si="1"/>
        <v>3.001</v>
      </c>
      <c r="S6" s="15">
        <f t="shared" si="1"/>
        <v>3.001</v>
      </c>
      <c r="T6" s="15">
        <f t="shared" si="1"/>
        <v>3.001</v>
      </c>
      <c r="U6" s="15">
        <f t="shared" si="1"/>
        <v>3.001</v>
      </c>
      <c r="V6" s="15">
        <f t="shared" si="1"/>
        <v>3.001</v>
      </c>
      <c r="W6" s="15">
        <f t="shared" si="1"/>
        <v>3.001</v>
      </c>
      <c r="X6" s="15">
        <f t="shared" si="1"/>
        <v>3.001</v>
      </c>
      <c r="Y6" s="15">
        <f t="shared" si="1"/>
        <v>2.5005005</v>
      </c>
      <c r="Z6" s="15">
        <f t="shared" si="1"/>
        <v>3.001</v>
      </c>
      <c r="AA6" s="15">
        <f t="shared" si="1"/>
        <v>3.001</v>
      </c>
      <c r="AB6" s="15">
        <f t="shared" si="1"/>
        <v>3.001</v>
      </c>
      <c r="AC6" s="15">
        <f t="shared" si="1"/>
        <v>3.001</v>
      </c>
      <c r="AD6" s="15">
        <f t="shared" si="1"/>
        <v>3.001</v>
      </c>
      <c r="AE6" s="15">
        <f t="shared" si="1"/>
        <v>3.001</v>
      </c>
      <c r="AF6" s="15">
        <f t="shared" si="1"/>
        <v>3.001</v>
      </c>
      <c r="AG6" s="15">
        <f t="shared" si="1"/>
        <v>3.001</v>
      </c>
      <c r="AH6" s="15">
        <f t="shared" si="1"/>
        <v>3.001</v>
      </c>
      <c r="AI6" s="15">
        <f t="shared" si="1"/>
        <v>3.001</v>
      </c>
      <c r="AJ6" s="15">
        <f t="shared" si="1"/>
        <v>3.001</v>
      </c>
      <c r="AK6" s="15">
        <f t="shared" si="1"/>
        <v>2.5005005</v>
      </c>
      <c r="AL6" s="15">
        <f t="shared" si="1"/>
        <v>3.001</v>
      </c>
      <c r="AM6" s="15">
        <f t="shared" si="1"/>
        <v>3.001</v>
      </c>
      <c r="AN6" s="15">
        <f t="shared" si="1"/>
        <v>3.001</v>
      </c>
      <c r="AO6" s="15">
        <f t="shared" si="1"/>
        <v>3.001</v>
      </c>
      <c r="AP6" s="15">
        <f t="shared" si="1"/>
        <v>3.001</v>
      </c>
      <c r="AQ6" s="15">
        <f t="shared" si="1"/>
        <v>3.001</v>
      </c>
      <c r="AR6" s="15">
        <f t="shared" si="1"/>
        <v>3.001</v>
      </c>
      <c r="AS6" s="15">
        <f t="shared" si="1"/>
        <v>3.001</v>
      </c>
      <c r="AT6" s="15">
        <f t="shared" si="1"/>
        <v>3.001</v>
      </c>
      <c r="AU6" s="15">
        <f t="shared" si="1"/>
        <v>3.001</v>
      </c>
      <c r="AV6" s="15">
        <f t="shared" si="1"/>
        <v>3.001</v>
      </c>
      <c r="AW6" s="15">
        <f t="shared" si="1"/>
        <v>3.001</v>
      </c>
      <c r="AX6" s="15">
        <f t="shared" si="1"/>
        <v>3.001</v>
      </c>
      <c r="AY6" s="15">
        <f t="shared" si="1"/>
        <v>3.001</v>
      </c>
      <c r="AZ6" s="15" t="str">
        <f t="shared" si="1"/>
        <v/>
      </c>
      <c r="BA6" s="15">
        <f t="shared" si="1"/>
        <v>3.001</v>
      </c>
      <c r="BB6" s="15">
        <f t="shared" si="1"/>
        <v>3.001</v>
      </c>
      <c r="BC6" s="15">
        <f t="shared" si="1"/>
        <v>3.001</v>
      </c>
      <c r="BD6" s="15">
        <f t="shared" si="1"/>
        <v>3.001</v>
      </c>
      <c r="BE6" s="15">
        <f t="shared" si="1"/>
        <v>3.001</v>
      </c>
      <c r="BF6" s="15">
        <f t="shared" si="1"/>
        <v>3.001</v>
      </c>
      <c r="BG6" s="15">
        <f t="shared" si="1"/>
        <v>3.001</v>
      </c>
      <c r="BH6" s="15">
        <f t="shared" si="1"/>
        <v>3.001</v>
      </c>
      <c r="BI6" s="15">
        <f t="shared" si="1"/>
        <v>3.001</v>
      </c>
      <c r="BJ6" s="15">
        <f t="shared" si="1"/>
        <v>3.001</v>
      </c>
      <c r="BK6" s="15">
        <f t="shared" si="1"/>
        <v>3.001</v>
      </c>
      <c r="BL6" s="15">
        <f t="shared" si="1"/>
        <v>3.001</v>
      </c>
      <c r="BM6" s="15">
        <f t="shared" si="1"/>
        <v>3.001</v>
      </c>
      <c r="BN6" s="15" t="str">
        <f t="shared" si="1"/>
        <v/>
      </c>
      <c r="BO6" s="15">
        <f t="shared" si="1"/>
        <v>3.001</v>
      </c>
      <c r="BP6" s="15">
        <f t="shared" si="1"/>
        <v>3.001</v>
      </c>
      <c r="BQ6" s="15" t="str">
        <f t="shared" si="1"/>
        <v/>
      </c>
      <c r="BR6" s="15">
        <f t="shared" si="1"/>
        <v>3.001</v>
      </c>
      <c r="BS6" s="15">
        <f t="shared" si="1"/>
        <v>3.001</v>
      </c>
      <c r="BT6" s="15">
        <f t="shared" si="1"/>
        <v>3.001</v>
      </c>
      <c r="BU6" s="15">
        <f t="shared" si="1"/>
        <v>3.001</v>
      </c>
      <c r="BV6" s="15">
        <f t="shared" si="1"/>
        <v>3.001</v>
      </c>
      <c r="BW6" s="15">
        <f t="shared" si="1"/>
        <v>3.001</v>
      </c>
      <c r="BX6" s="15">
        <f t="shared" si="1"/>
        <v>3.001</v>
      </c>
      <c r="BY6" s="15">
        <f t="shared" si="1"/>
        <v>3.001</v>
      </c>
      <c r="BZ6" s="15" t="str">
        <f t="shared" si="1"/>
        <v/>
      </c>
      <c r="CA6" s="15">
        <f t="shared" si="1"/>
        <v>3.001</v>
      </c>
      <c r="CB6" s="15">
        <f t="shared" si="1"/>
        <v>3.001</v>
      </c>
      <c r="CC6" s="15" t="str">
        <f t="shared" si="1"/>
        <v/>
      </c>
      <c r="CD6" s="15">
        <f t="shared" si="1"/>
        <v>3.001</v>
      </c>
      <c r="CE6" s="15">
        <f t="shared" si="1"/>
        <v>3.001</v>
      </c>
      <c r="CF6" s="15">
        <f t="shared" si="1"/>
        <v>3.001</v>
      </c>
      <c r="CG6" s="15">
        <f t="shared" si="1"/>
        <v>3.001</v>
      </c>
      <c r="CH6" s="15" t="str">
        <f t="shared" si="1"/>
        <v/>
      </c>
      <c r="CI6" s="15">
        <f t="shared" si="1"/>
        <v>2.5005005</v>
      </c>
      <c r="CJ6" s="15">
        <f t="shared" si="1"/>
        <v>3.001</v>
      </c>
      <c r="CK6" s="15">
        <f t="shared" si="1"/>
        <v>3.001</v>
      </c>
      <c r="CL6" s="15">
        <f t="shared" si="1"/>
        <v>3.001</v>
      </c>
      <c r="CM6" s="15" t="str">
        <f t="shared" si="1"/>
        <v/>
      </c>
      <c r="CN6" s="15">
        <f t="shared" si="1"/>
        <v>3.001</v>
      </c>
      <c r="CO6" s="15">
        <f t="shared" si="1"/>
        <v>3.001</v>
      </c>
      <c r="CP6" s="15">
        <f t="shared" si="1"/>
        <v>3.001</v>
      </c>
      <c r="CQ6" s="15">
        <f t="shared" si="1"/>
        <v>3.001</v>
      </c>
      <c r="CR6" s="15">
        <f t="shared" si="1"/>
        <v>3.001</v>
      </c>
      <c r="CS6" s="15">
        <f t="shared" si="1"/>
        <v>3.001</v>
      </c>
      <c r="CT6" s="15">
        <f t="shared" si="1"/>
        <v>3.001</v>
      </c>
      <c r="CU6" s="15">
        <f t="shared" si="1"/>
        <v>3.001</v>
      </c>
      <c r="CV6" s="15">
        <f t="shared" si="1"/>
        <v>3.001</v>
      </c>
    </row>
    <row r="7" hidden="1">
      <c r="A7" s="11" t="s">
        <v>139</v>
      </c>
      <c r="B7" s="10">
        <f>IFERROR(MATCH(B5,'Each Gender - Total'!$A:$A,0) + 1, "")</f>
        <v>60</v>
      </c>
      <c r="C7" s="10">
        <f>IFERROR(MATCH(C5,'Each Gender - Total'!$A:$A,0) + 1, "")</f>
        <v>95</v>
      </c>
      <c r="D7" s="10">
        <f>IFERROR(MATCH(D5,'Each Gender - Total'!$A:$A,0) + 1, "")</f>
        <v>56</v>
      </c>
      <c r="E7" s="10" t="str">
        <f>IFERROR(MATCH(E5,'Each Gender - Total'!$A:$A,0) + 1, "")</f>
        <v/>
      </c>
      <c r="F7" s="10">
        <f>IFERROR(MATCH(F5,'Each Gender - Total'!$A:$A,0) + 1, "")</f>
        <v>56</v>
      </c>
      <c r="G7" s="10">
        <f>IFERROR(MATCH(G5,'Each Gender - Total'!$A:$A,0) + 1, "")</f>
        <v>19</v>
      </c>
      <c r="H7" s="10">
        <f>IFERROR(MATCH(H5,'Each Gender - Total'!$A:$A,0) + 1, "")</f>
        <v>95</v>
      </c>
      <c r="I7" s="10">
        <f>IFERROR(MATCH(I5,'Each Gender - Total'!$A:$A,0) + 1, "")</f>
        <v>78</v>
      </c>
      <c r="J7" s="10">
        <f>IFERROR(MATCH(J5,'Each Gender - Total'!$A:$A,0) + 1, "")</f>
        <v>95</v>
      </c>
      <c r="K7" s="10" t="str">
        <f>IFERROR(MATCH(K5,'Each Gender - Total'!$A:$A,0) + 1, "")</f>
        <v/>
      </c>
      <c r="L7" s="10">
        <f>IFERROR(MATCH(L5,'Each Gender - Total'!$A:$A,0) + 1, "")</f>
        <v>95</v>
      </c>
      <c r="M7" s="10">
        <f>IFERROR(MATCH(M5,'Each Gender - Total'!$A:$A,0) + 1, "")</f>
        <v>19</v>
      </c>
      <c r="N7" s="10" t="str">
        <f>IFERROR(MATCH(N5,'Each Gender - Total'!$A:$A,0) + 1, "")</f>
        <v/>
      </c>
      <c r="O7" s="10">
        <f>IFERROR(MATCH(O5,'Each Gender - Total'!$A:$A,0) + 1, "")</f>
        <v>19</v>
      </c>
      <c r="P7" s="10">
        <f>IFERROR(MATCH(P5,'Each Gender - Total'!$A:$A,0) + 1, "")</f>
        <v>52</v>
      </c>
      <c r="Q7" s="10">
        <f>IFERROR(MATCH(Q5,'Each Gender - Total'!$A:$A,0) + 1, "")</f>
        <v>52</v>
      </c>
      <c r="R7" s="10">
        <f>IFERROR(MATCH(R5,'Each Gender - Total'!$A:$A,0) + 1, "")</f>
        <v>95</v>
      </c>
      <c r="S7" s="10">
        <f>IFERROR(MATCH(S5,'Each Gender - Total'!$A:$A,0) + 1, "")</f>
        <v>95</v>
      </c>
      <c r="T7" s="10">
        <f>IFERROR(MATCH(T5,'Each Gender - Total'!$A:$A,0) + 1, "")</f>
        <v>71</v>
      </c>
      <c r="U7" s="10">
        <f>IFERROR(MATCH(U5,'Each Gender - Total'!$A:$A,0) + 1, "")</f>
        <v>95</v>
      </c>
      <c r="V7" s="10">
        <f>IFERROR(MATCH(V5,'Each Gender - Total'!$A:$A,0) + 1, "")</f>
        <v>24</v>
      </c>
      <c r="W7" s="10">
        <f>IFERROR(MATCH(W5,'Each Gender - Total'!$A:$A,0) + 1, "")</f>
        <v>92</v>
      </c>
      <c r="X7" s="10">
        <f>IFERROR(MATCH(X5,'Each Gender - Total'!$A:$A,0) + 1, "")</f>
        <v>25</v>
      </c>
      <c r="Y7" s="10">
        <f>IFERROR(MATCH(Y5,'Each Gender - Total'!$A:$A,0) + 1, "")</f>
        <v>6</v>
      </c>
      <c r="Z7" s="10">
        <f>IFERROR(MATCH(Z5,'Each Gender - Total'!$A:$A,0) + 1, "")</f>
        <v>43</v>
      </c>
      <c r="AA7" s="10">
        <f>IFERROR(MATCH(AA5,'Each Gender - Total'!$A:$A,0) + 1, "")</f>
        <v>72</v>
      </c>
      <c r="AB7" s="10">
        <f>IFERROR(MATCH(AB5,'Each Gender - Total'!$A:$A,0) + 1, "")</f>
        <v>6</v>
      </c>
      <c r="AC7" s="10">
        <f>IFERROR(MATCH(AC5,'Each Gender - Total'!$A:$A,0) + 1, "")</f>
        <v>36</v>
      </c>
      <c r="AD7" s="10">
        <f>IFERROR(MATCH(AD5,'Each Gender - Total'!$A:$A,0) + 1, "")</f>
        <v>69</v>
      </c>
      <c r="AE7" s="10">
        <f>IFERROR(MATCH(AE5,'Each Gender - Total'!$A:$A,0) + 1, "")</f>
        <v>36</v>
      </c>
      <c r="AF7" s="10">
        <f>IFERROR(MATCH(AF5,'Each Gender - Total'!$A:$A,0) + 1, "")</f>
        <v>36</v>
      </c>
      <c r="AG7" s="10">
        <f>IFERROR(MATCH(AG5,'Each Gender - Total'!$A:$A,0) + 1, "")</f>
        <v>84</v>
      </c>
      <c r="AH7" s="10">
        <f>IFERROR(MATCH(AH5,'Each Gender - Total'!$A:$A,0) + 1, "")</f>
        <v>81</v>
      </c>
      <c r="AI7" s="10">
        <f>IFERROR(MATCH(AI5,'Each Gender - Total'!$A:$A,0) + 1, "")</f>
        <v>69</v>
      </c>
      <c r="AJ7" s="10">
        <f>IFERROR(MATCH(AJ5,'Each Gender - Total'!$A:$A,0) + 1, "")</f>
        <v>36</v>
      </c>
      <c r="AK7" s="10">
        <f>IFERROR(MATCH(AK5,'Each Gender - Total'!$A:$A,0) + 1, "")</f>
        <v>36</v>
      </c>
      <c r="AL7" s="10">
        <f>IFERROR(MATCH(AL5,'Each Gender - Total'!$A:$A,0) + 1, "")</f>
        <v>19</v>
      </c>
      <c r="AM7" s="10">
        <f>IFERROR(MATCH(AM5,'Each Gender - Total'!$A:$A,0) + 1, "")</f>
        <v>19</v>
      </c>
      <c r="AN7" s="10">
        <f>IFERROR(MATCH(AN5,'Each Gender - Total'!$A:$A,0) + 1, "")</f>
        <v>38</v>
      </c>
      <c r="AO7" s="10">
        <f>IFERROR(MATCH(AO5,'Each Gender - Total'!$A:$A,0) + 1, "")</f>
        <v>35</v>
      </c>
      <c r="AP7" s="10">
        <f>IFERROR(MATCH(AP5,'Each Gender - Total'!$A:$A,0) + 1, "")</f>
        <v>78</v>
      </c>
      <c r="AQ7" s="10">
        <f>IFERROR(MATCH(AQ5,'Each Gender - Total'!$A:$A,0) + 1, "")</f>
        <v>14</v>
      </c>
      <c r="AR7" s="10">
        <f>IFERROR(MATCH(AR5,'Each Gender - Total'!$A:$A,0) + 1, "")</f>
        <v>18</v>
      </c>
      <c r="AS7" s="10">
        <f>IFERROR(MATCH(AS5,'Each Gender - Total'!$A:$A,0) + 1, "")</f>
        <v>95</v>
      </c>
      <c r="AT7" s="10">
        <f>IFERROR(MATCH(AT5,'Each Gender - Total'!$A:$A,0) + 1, "")</f>
        <v>95</v>
      </c>
      <c r="AU7" s="10">
        <f>IFERROR(MATCH(AU5,'Each Gender - Total'!$A:$A,0) + 1, "")</f>
        <v>35</v>
      </c>
      <c r="AV7" s="10">
        <f>IFERROR(MATCH(AV5,'Each Gender - Total'!$A:$A,0) + 1, "")</f>
        <v>35</v>
      </c>
      <c r="AW7" s="10">
        <f>IFERROR(MATCH(AW5,'Each Gender - Total'!$A:$A,0) + 1, "")</f>
        <v>10</v>
      </c>
      <c r="AX7" s="10">
        <f>IFERROR(MATCH(AX5,'Each Gender - Total'!$A:$A,0) + 1, "")</f>
        <v>69</v>
      </c>
      <c r="AY7" s="10">
        <f>IFERROR(MATCH(AY5,'Each Gender - Total'!$A:$A,0) + 1, "")</f>
        <v>52</v>
      </c>
      <c r="AZ7" s="10" t="str">
        <f>IFERROR(MATCH(AZ5,'Each Gender - Total'!$A:$A,0) + 1, "")</f>
        <v/>
      </c>
      <c r="BA7" s="10">
        <f>IFERROR(MATCH(BA5,'Each Gender - Total'!$A:$A,0) + 1, "")</f>
        <v>52</v>
      </c>
      <c r="BB7" s="10">
        <f>IFERROR(MATCH(BB5,'Each Gender - Total'!$A:$A,0) + 1, "")</f>
        <v>52</v>
      </c>
      <c r="BC7" s="10">
        <f>IFERROR(MATCH(BC5,'Each Gender - Total'!$A:$A,0) + 1, "")</f>
        <v>29</v>
      </c>
      <c r="BD7" s="10">
        <f>IFERROR(MATCH(BD5,'Each Gender - Total'!$A:$A,0) + 1, "")</f>
        <v>38</v>
      </c>
      <c r="BE7" s="10">
        <f>IFERROR(MATCH(BE5,'Each Gender - Total'!$A:$A,0) + 1, "")</f>
        <v>14</v>
      </c>
      <c r="BF7" s="10">
        <f>IFERROR(MATCH(BF5,'Each Gender - Total'!$A:$A,0) + 1, "")</f>
        <v>36</v>
      </c>
      <c r="BG7" s="10">
        <f>IFERROR(MATCH(BG5,'Each Gender - Total'!$A:$A,0) + 1, "")</f>
        <v>36</v>
      </c>
      <c r="BH7" s="10">
        <f>IFERROR(MATCH(BH5,'Each Gender - Total'!$A:$A,0) + 1, "")</f>
        <v>78</v>
      </c>
      <c r="BI7" s="10">
        <f>IFERROR(MATCH(BI5,'Each Gender - Total'!$A:$A,0) + 1, "")</f>
        <v>69</v>
      </c>
      <c r="BJ7" s="10">
        <f>IFERROR(MATCH(BJ5,'Each Gender - Total'!$A:$A,0) + 1, "")</f>
        <v>72</v>
      </c>
      <c r="BK7" s="10">
        <f>IFERROR(MATCH(BK5,'Each Gender - Total'!$A:$A,0) + 1, "")</f>
        <v>33</v>
      </c>
      <c r="BL7" s="10">
        <f>IFERROR(MATCH(BL5,'Each Gender - Total'!$A:$A,0) + 1, "")</f>
        <v>72</v>
      </c>
      <c r="BM7" s="10">
        <f>IFERROR(MATCH(BM5,'Each Gender - Total'!$A:$A,0) + 1, "")</f>
        <v>36</v>
      </c>
      <c r="BN7" s="10" t="str">
        <f>IFERROR(MATCH(BN5,'Each Gender - Total'!$A:$A,0) + 1, "")</f>
        <v/>
      </c>
      <c r="BO7" s="10">
        <f>IFERROR(MATCH(BO5,'Each Gender - Total'!$A:$A,0) + 1, "")</f>
        <v>36</v>
      </c>
      <c r="BP7" s="10">
        <f>IFERROR(MATCH(BP5,'Each Gender - Total'!$A:$A,0) + 1, "")</f>
        <v>19</v>
      </c>
      <c r="BQ7" s="10" t="str">
        <f>IFERROR(MATCH(BQ5,'Each Gender - Total'!$A:$A,0) + 1, "")</f>
        <v/>
      </c>
      <c r="BR7" s="10">
        <f>IFERROR(MATCH(BR5,'Each Gender - Total'!$A:$A,0) + 1, "")</f>
        <v>78</v>
      </c>
      <c r="BS7" s="10">
        <f>IFERROR(MATCH(BS5,'Each Gender - Total'!$A:$A,0) + 1, "")</f>
        <v>14</v>
      </c>
      <c r="BT7" s="10">
        <f>IFERROR(MATCH(BT5,'Each Gender - Total'!$A:$A,0) + 1, "")</f>
        <v>52</v>
      </c>
      <c r="BU7" s="10">
        <f>IFERROR(MATCH(BU5,'Each Gender - Total'!$A:$A,0) + 1, "")</f>
        <v>30</v>
      </c>
      <c r="BV7" s="10">
        <f>IFERROR(MATCH(BV5,'Each Gender - Total'!$A:$A,0) + 1, "")</f>
        <v>81</v>
      </c>
      <c r="BW7" s="10">
        <f>IFERROR(MATCH(BW5,'Each Gender - Total'!$A:$A,0) + 1, "")</f>
        <v>14</v>
      </c>
      <c r="BX7" s="10">
        <f>IFERROR(MATCH(BX5,'Each Gender - Total'!$A:$A,0) + 1, "")</f>
        <v>95</v>
      </c>
      <c r="BY7" s="10">
        <f>IFERROR(MATCH(BY5,'Each Gender - Total'!$A:$A,0) + 1, "")</f>
        <v>95</v>
      </c>
      <c r="BZ7" s="10" t="str">
        <f>IFERROR(MATCH(BZ5,'Each Gender - Total'!$A:$A,0) + 1, "")</f>
        <v/>
      </c>
      <c r="CA7" s="10">
        <f>IFERROR(MATCH(CA5,'Each Gender - Total'!$A:$A,0) + 1, "")</f>
        <v>95</v>
      </c>
      <c r="CB7" s="10">
        <f>IFERROR(MATCH(CB5,'Each Gender - Total'!$A:$A,0) + 1, "")</f>
        <v>19</v>
      </c>
      <c r="CC7" s="10" t="str">
        <f>IFERROR(MATCH(CC5,'Each Gender - Total'!$A:$A,0) + 1, "")</f>
        <v/>
      </c>
      <c r="CD7" s="10">
        <f>IFERROR(MATCH(CD5,'Each Gender - Total'!$A:$A,0) + 1, "")</f>
        <v>19</v>
      </c>
      <c r="CE7" s="10">
        <f>IFERROR(MATCH(CE5,'Each Gender - Total'!$A:$A,0) + 1, "")</f>
        <v>78</v>
      </c>
      <c r="CF7" s="10">
        <f>IFERROR(MATCH(CF5,'Each Gender - Total'!$A:$A,0) + 1, "")</f>
        <v>83</v>
      </c>
      <c r="CG7" s="10">
        <f>IFERROR(MATCH(CG5,'Each Gender - Total'!$A:$A,0) + 1, "")</f>
        <v>23</v>
      </c>
      <c r="CH7" s="10" t="str">
        <f>IFERROR(MATCH(CH5,'Each Gender - Total'!$A:$A,0) + 1, "")</f>
        <v/>
      </c>
      <c r="CI7" s="10">
        <f>IFERROR(MATCH(CI5,'Each Gender - Total'!$A:$A,0) + 1, "")</f>
        <v>25</v>
      </c>
      <c r="CJ7" s="10">
        <f>IFERROR(MATCH(CJ5,'Each Gender - Total'!$A:$A,0) + 1, "")</f>
        <v>12</v>
      </c>
      <c r="CK7" s="10">
        <f>IFERROR(MATCH(CK5,'Each Gender - Total'!$A:$A,0) + 1, "")</f>
        <v>19</v>
      </c>
      <c r="CL7" s="10">
        <f>IFERROR(MATCH(CL5,'Each Gender - Total'!$A:$A,0) + 1, "")</f>
        <v>36</v>
      </c>
      <c r="CM7" s="10" t="str">
        <f>IFERROR(MATCH(CM5,'Each Gender - Total'!$A:$A,0) + 1, "")</f>
        <v/>
      </c>
      <c r="CN7" s="10">
        <f>IFERROR(MATCH(CN5,'Each Gender - Total'!$A:$A,0) + 1, "")</f>
        <v>36</v>
      </c>
      <c r="CO7" s="10">
        <f>IFERROR(MATCH(CO5,'Each Gender - Total'!$A:$A,0) + 1, "")</f>
        <v>35</v>
      </c>
      <c r="CP7" s="10">
        <f>IFERROR(MATCH(CP5,'Each Gender - Total'!$A:$A,0) + 1, "")</f>
        <v>95</v>
      </c>
      <c r="CQ7" s="10">
        <f>IFERROR(MATCH(CQ5,'Each Gender - Total'!$A:$A,0) + 1, "")</f>
        <v>83</v>
      </c>
      <c r="CR7" s="10">
        <f>IFERROR(MATCH(CR5,'Each Gender - Total'!$A:$A,0) + 1, "")</f>
        <v>95</v>
      </c>
      <c r="CS7" s="10">
        <f>IFERROR(MATCH(CS5,'Each Gender - Total'!$A:$A,0) + 1, "")</f>
        <v>19</v>
      </c>
      <c r="CT7" s="10">
        <f>IFERROR(MATCH(CT5,'Each Gender - Total'!$A:$A,0) + 1, "")</f>
        <v>19</v>
      </c>
      <c r="CU7" s="10">
        <f>IFERROR(MATCH(CU5,'Each Gender - Total'!$A:$A,0) + 1, "")</f>
        <v>78</v>
      </c>
      <c r="CV7" s="10">
        <f>IFERROR(MATCH(CV5,'Each Gender - Total'!$A:$A,0) + 1, "")</f>
        <v>52</v>
      </c>
    </row>
    <row r="8" hidden="1">
      <c r="A8" s="11" t="s">
        <v>140</v>
      </c>
      <c r="B8" s="10" t="str">
        <f>IFERROR(ADDRESS(MATCH(B5,'Each Gender - Total'!$A:$A,0) + 1,COLUMN(),2,1,"Each Gender - Total")&amp;":"&amp;ADDRESS(1000,COLUMN(),2,1),"")</f>
        <v>'Each Gender - Total'!B$60:B$1000</v>
      </c>
      <c r="C8" s="10" t="str">
        <f>IFERROR(ADDRESS(MATCH(C5,'Each Gender - Total'!$A:$A,0) + 1,COLUMN(),2,1,"Each Gender - Total")&amp;":"&amp;ADDRESS(1000,COLUMN(),2,1),"")</f>
        <v>'Each Gender - Total'!C$95:C$1000</v>
      </c>
      <c r="D8" s="10" t="str">
        <f>IFERROR(ADDRESS(MATCH(D5,'Each Gender - Total'!$A:$A,0) + 1,COLUMN(),2,1,"Each Gender - Total")&amp;":"&amp;ADDRESS(1000,COLUMN(),2,1),"")</f>
        <v>'Each Gender - Total'!D$56:D$1000</v>
      </c>
      <c r="E8" s="10" t="str">
        <f>IFERROR(ADDRESS(MATCH(E5,'Each Gender - Total'!$A:$A,0) + 1,COLUMN(),2,1,"Each Gender - Total")&amp;":"&amp;ADDRESS(1000,COLUMN(),2,1),"")</f>
        <v/>
      </c>
      <c r="F8" s="10" t="str">
        <f>IFERROR(ADDRESS(MATCH(F5,'Each Gender - Total'!$A:$A,0) + 1,COLUMN(),2,1,"Each Gender - Total")&amp;":"&amp;ADDRESS(1000,COLUMN(),2,1),"")</f>
        <v>'Each Gender - Total'!F$56:F$1000</v>
      </c>
      <c r="G8" s="10" t="str">
        <f>IFERROR(ADDRESS(MATCH(G5,'Each Gender - Total'!$A:$A,0) + 1,COLUMN(),2,1,"Each Gender - Total")&amp;":"&amp;ADDRESS(1000,COLUMN(),2,1),"")</f>
        <v>'Each Gender - Total'!G$19:G$1000</v>
      </c>
      <c r="H8" s="10" t="str">
        <f>IFERROR(ADDRESS(MATCH(H5,'Each Gender - Total'!$A:$A,0) + 1,COLUMN(),2,1,"Each Gender - Total")&amp;":"&amp;ADDRESS(1000,COLUMN(),2,1),"")</f>
        <v>'Each Gender - Total'!H$95:H$1000</v>
      </c>
      <c r="I8" s="10" t="str">
        <f>IFERROR(ADDRESS(MATCH(I5,'Each Gender - Total'!$A:$A,0) + 1,COLUMN(),2,1,"Each Gender - Total")&amp;":"&amp;ADDRESS(1000,COLUMN(),2,1),"")</f>
        <v>'Each Gender - Total'!I$78:I$1000</v>
      </c>
      <c r="J8" s="10" t="str">
        <f>IFERROR(ADDRESS(MATCH(J5,'Each Gender - Total'!$A:$A,0) + 1,COLUMN(),2,1,"Each Gender - Total")&amp;":"&amp;ADDRESS(1000,COLUMN(),2,1),"")</f>
        <v>'Each Gender - Total'!J$95:J$1000</v>
      </c>
      <c r="K8" s="10" t="str">
        <f>IFERROR(ADDRESS(MATCH(K5,'Each Gender - Total'!$A:$A,0) + 1,COLUMN(),2,1,"Each Gender - Total")&amp;":"&amp;ADDRESS(1000,COLUMN(),2,1),"")</f>
        <v/>
      </c>
      <c r="L8" s="10" t="str">
        <f>IFERROR(ADDRESS(MATCH(L5,'Each Gender - Total'!$A:$A,0) + 1,COLUMN(),2,1,"Each Gender - Total")&amp;":"&amp;ADDRESS(1000,COLUMN(),2,1),"")</f>
        <v>'Each Gender - Total'!L$95:L$1000</v>
      </c>
      <c r="M8" s="10" t="str">
        <f>IFERROR(ADDRESS(MATCH(M5,'Each Gender - Total'!$A:$A,0) + 1,COLUMN(),2,1,"Each Gender - Total")&amp;":"&amp;ADDRESS(1000,COLUMN(),2,1),"")</f>
        <v>'Each Gender - Total'!M$19:M$1000</v>
      </c>
      <c r="N8" s="10" t="str">
        <f>IFERROR(ADDRESS(MATCH(N5,'Each Gender - Total'!$A:$A,0) + 1,COLUMN(),2,1,"Each Gender - Total")&amp;":"&amp;ADDRESS(1000,COLUMN(),2,1),"")</f>
        <v/>
      </c>
      <c r="O8" s="10" t="str">
        <f>IFERROR(ADDRESS(MATCH(O5,'Each Gender - Total'!$A:$A,0) + 1,COLUMN(),2,1,"Each Gender - Total")&amp;":"&amp;ADDRESS(1000,COLUMN(),2,1),"")</f>
        <v>'Each Gender - Total'!O$19:O$1000</v>
      </c>
      <c r="P8" s="10" t="str">
        <f>IFERROR(ADDRESS(MATCH(P5,'Each Gender - Total'!$A:$A,0) + 1,COLUMN(),2,1,"Each Gender - Total")&amp;":"&amp;ADDRESS(1000,COLUMN(),2,1),"")</f>
        <v>'Each Gender - Total'!P$52:P$1000</v>
      </c>
      <c r="Q8" s="10" t="str">
        <f>IFERROR(ADDRESS(MATCH(Q5,'Each Gender - Total'!$A:$A,0) + 1,COLUMN(),2,1,"Each Gender - Total")&amp;":"&amp;ADDRESS(1000,COLUMN(),2,1),"")</f>
        <v>'Each Gender - Total'!Q$52:Q$1000</v>
      </c>
      <c r="R8" s="10" t="str">
        <f>IFERROR(ADDRESS(MATCH(R5,'Each Gender - Total'!$A:$A,0) + 1,COLUMN(),2,1,"Each Gender - Total")&amp;":"&amp;ADDRESS(1000,COLUMN(),2,1),"")</f>
        <v>'Each Gender - Total'!R$95:R$1000</v>
      </c>
      <c r="S8" s="10" t="str">
        <f>IFERROR(ADDRESS(MATCH(S5,'Each Gender - Total'!$A:$A,0) + 1,COLUMN(),2,1,"Each Gender - Total")&amp;":"&amp;ADDRESS(1000,COLUMN(),2,1),"")</f>
        <v>'Each Gender - Total'!S$95:S$1000</v>
      </c>
      <c r="T8" s="10" t="str">
        <f>IFERROR(ADDRESS(MATCH(T5,'Each Gender - Total'!$A:$A,0) + 1,COLUMN(),2,1,"Each Gender - Total")&amp;":"&amp;ADDRESS(1000,COLUMN(),2,1),"")</f>
        <v>'Each Gender - Total'!T$71:T$1000</v>
      </c>
      <c r="U8" s="10" t="str">
        <f>IFERROR(ADDRESS(MATCH(U5,'Each Gender - Total'!$A:$A,0) + 1,COLUMN(),2,1,"Each Gender - Total")&amp;":"&amp;ADDRESS(1000,COLUMN(),2,1),"")</f>
        <v>'Each Gender - Total'!U$95:U$1000</v>
      </c>
      <c r="V8" s="10" t="str">
        <f>IFERROR(ADDRESS(MATCH(V5,'Each Gender - Total'!$A:$A,0) + 1,COLUMN(),2,1,"Each Gender - Total")&amp;":"&amp;ADDRESS(1000,COLUMN(),2,1),"")</f>
        <v>'Each Gender - Total'!V$24:V$1000</v>
      </c>
      <c r="W8" s="10" t="str">
        <f>IFERROR(ADDRESS(MATCH(W5,'Each Gender - Total'!$A:$A,0) + 1,COLUMN(),2,1,"Each Gender - Total")&amp;":"&amp;ADDRESS(1000,COLUMN(),2,1),"")</f>
        <v>'Each Gender - Total'!W$92:W$1000</v>
      </c>
      <c r="X8" s="10" t="str">
        <f>IFERROR(ADDRESS(MATCH(X5,'Each Gender - Total'!$A:$A,0) + 1,COLUMN(),2,1,"Each Gender - Total")&amp;":"&amp;ADDRESS(1000,COLUMN(),2,1),"")</f>
        <v>'Each Gender - Total'!X$25:X$1000</v>
      </c>
      <c r="Y8" s="10" t="str">
        <f>IFERROR(ADDRESS(MATCH(Y5,'Each Gender - Total'!$A:$A,0) + 1,COLUMN(),2,1,"Each Gender - Total")&amp;":"&amp;ADDRESS(1000,COLUMN(),2,1),"")</f>
        <v>'Each Gender - Total'!Y$6:Y$1000</v>
      </c>
      <c r="Z8" s="10" t="str">
        <f>IFERROR(ADDRESS(MATCH(Z5,'Each Gender - Total'!$A:$A,0) + 1,COLUMN(),2,1,"Each Gender - Total")&amp;":"&amp;ADDRESS(1000,COLUMN(),2,1),"")</f>
        <v>'Each Gender - Total'!Z$43:Z$1000</v>
      </c>
      <c r="AA8" s="10" t="str">
        <f>IFERROR(ADDRESS(MATCH(AA5,'Each Gender - Total'!$A:$A,0) + 1,COLUMN(),2,1,"Each Gender - Total")&amp;":"&amp;ADDRESS(1000,COLUMN(),2,1),"")</f>
        <v>'Each Gender - Total'!AA$72:AA$1000</v>
      </c>
      <c r="AB8" s="10" t="str">
        <f>IFERROR(ADDRESS(MATCH(AB5,'Each Gender - Total'!$A:$A,0) + 1,COLUMN(),2,1,"Each Gender - Total")&amp;":"&amp;ADDRESS(1000,COLUMN(),2,1),"")</f>
        <v>'Each Gender - Total'!AB$6:AB$1000</v>
      </c>
      <c r="AC8" s="10" t="str">
        <f>IFERROR(ADDRESS(MATCH(AC5,'Each Gender - Total'!$A:$A,0) + 1,COLUMN(),2,1,"Each Gender - Total")&amp;":"&amp;ADDRESS(1000,COLUMN(),2,1),"")</f>
        <v>'Each Gender - Total'!AC$36:AC$1000</v>
      </c>
      <c r="AD8" s="10" t="str">
        <f>IFERROR(ADDRESS(MATCH(AD5,'Each Gender - Total'!$A:$A,0) + 1,COLUMN(),2,1,"Each Gender - Total")&amp;":"&amp;ADDRESS(1000,COLUMN(),2,1),"")</f>
        <v>'Each Gender - Total'!AD$69:AD$1000</v>
      </c>
      <c r="AE8" s="10" t="str">
        <f>IFERROR(ADDRESS(MATCH(AE5,'Each Gender - Total'!$A:$A,0) + 1,COLUMN(),2,1,"Each Gender - Total")&amp;":"&amp;ADDRESS(1000,COLUMN(),2,1),"")</f>
        <v>'Each Gender - Total'!AE$36:AE$1000</v>
      </c>
      <c r="AF8" s="10" t="str">
        <f>IFERROR(ADDRESS(MATCH(AF5,'Each Gender - Total'!$A:$A,0) + 1,COLUMN(),2,1,"Each Gender - Total")&amp;":"&amp;ADDRESS(1000,COLUMN(),2,1),"")</f>
        <v>'Each Gender - Total'!AF$36:AF$1000</v>
      </c>
      <c r="AG8" s="10" t="str">
        <f>IFERROR(ADDRESS(MATCH(AG5,'Each Gender - Total'!$A:$A,0) + 1,COLUMN(),2,1,"Each Gender - Total")&amp;":"&amp;ADDRESS(1000,COLUMN(),2,1),"")</f>
        <v>'Each Gender - Total'!AG$84:AG$1000</v>
      </c>
      <c r="AH8" s="10" t="str">
        <f>IFERROR(ADDRESS(MATCH(AH5,'Each Gender - Total'!$A:$A,0) + 1,COLUMN(),2,1,"Each Gender - Total")&amp;":"&amp;ADDRESS(1000,COLUMN(),2,1),"")</f>
        <v>'Each Gender - Total'!AH$81:AH$1000</v>
      </c>
      <c r="AI8" s="10" t="str">
        <f>IFERROR(ADDRESS(MATCH(AI5,'Each Gender - Total'!$A:$A,0) + 1,COLUMN(),2,1,"Each Gender - Total")&amp;":"&amp;ADDRESS(1000,COLUMN(),2,1),"")</f>
        <v>'Each Gender - Total'!AI$69:AI$1000</v>
      </c>
      <c r="AJ8" s="10" t="str">
        <f>IFERROR(ADDRESS(MATCH(AJ5,'Each Gender - Total'!$A:$A,0) + 1,COLUMN(),2,1,"Each Gender - Total")&amp;":"&amp;ADDRESS(1000,COLUMN(),2,1),"")</f>
        <v>'Each Gender - Total'!AJ$36:AJ$1000</v>
      </c>
      <c r="AK8" s="10" t="str">
        <f>IFERROR(ADDRESS(MATCH(AK5,'Each Gender - Total'!$A:$A,0) + 1,COLUMN(),2,1,"Each Gender - Total")&amp;":"&amp;ADDRESS(1000,COLUMN(),2,1),"")</f>
        <v>'Each Gender - Total'!AK$36:AK$1000</v>
      </c>
      <c r="AL8" s="10" t="str">
        <f>IFERROR(ADDRESS(MATCH(AL5,'Each Gender - Total'!$A:$A,0) + 1,COLUMN(),2,1,"Each Gender - Total")&amp;":"&amp;ADDRESS(1000,COLUMN(),2,1),"")</f>
        <v>'Each Gender - Total'!AL$19:AL$1000</v>
      </c>
      <c r="AM8" s="10" t="str">
        <f>IFERROR(ADDRESS(MATCH(AM5,'Each Gender - Total'!$A:$A,0) + 1,COLUMN(),2,1,"Each Gender - Total")&amp;":"&amp;ADDRESS(1000,COLUMN(),2,1),"")</f>
        <v>'Each Gender - Total'!AM$19:AM$1000</v>
      </c>
      <c r="AN8" s="10" t="str">
        <f>IFERROR(ADDRESS(MATCH(AN5,'Each Gender - Total'!$A:$A,0) + 1,COLUMN(),2,1,"Each Gender - Total")&amp;":"&amp;ADDRESS(1000,COLUMN(),2,1),"")</f>
        <v>'Each Gender - Total'!AN$38:AN$1000</v>
      </c>
      <c r="AO8" s="10" t="str">
        <f>IFERROR(ADDRESS(MATCH(AO5,'Each Gender - Total'!$A:$A,0) + 1,COLUMN(),2,1,"Each Gender - Total")&amp;":"&amp;ADDRESS(1000,COLUMN(),2,1),"")</f>
        <v>'Each Gender - Total'!AO$35:AO$1000</v>
      </c>
      <c r="AP8" s="10" t="str">
        <f>IFERROR(ADDRESS(MATCH(AP5,'Each Gender - Total'!$A:$A,0) + 1,COLUMN(),2,1,"Each Gender - Total")&amp;":"&amp;ADDRESS(1000,COLUMN(),2,1),"")</f>
        <v>'Each Gender - Total'!AP$78:AP$1000</v>
      </c>
      <c r="AQ8" s="10" t="str">
        <f>IFERROR(ADDRESS(MATCH(AQ5,'Each Gender - Total'!$A:$A,0) + 1,COLUMN(),2,1,"Each Gender - Total")&amp;":"&amp;ADDRESS(1000,COLUMN(),2,1),"")</f>
        <v>'Each Gender - Total'!AQ$14:AQ$1000</v>
      </c>
      <c r="AR8" s="10" t="str">
        <f>IFERROR(ADDRESS(MATCH(AR5,'Each Gender - Total'!$A:$A,0) + 1,COLUMN(),2,1,"Each Gender - Total")&amp;":"&amp;ADDRESS(1000,COLUMN(),2,1),"")</f>
        <v>'Each Gender - Total'!AR$18:AR$1000</v>
      </c>
      <c r="AS8" s="10" t="str">
        <f>IFERROR(ADDRESS(MATCH(AS5,'Each Gender - Total'!$A:$A,0) + 1,COLUMN(),2,1,"Each Gender - Total")&amp;":"&amp;ADDRESS(1000,COLUMN(),2,1),"")</f>
        <v>'Each Gender - Total'!AS$95:AS$1000</v>
      </c>
      <c r="AT8" s="10" t="str">
        <f>IFERROR(ADDRESS(MATCH(AT5,'Each Gender - Total'!$A:$A,0) + 1,COLUMN(),2,1,"Each Gender - Total")&amp;":"&amp;ADDRESS(1000,COLUMN(),2,1),"")</f>
        <v>'Each Gender - Total'!AT$95:AT$1000</v>
      </c>
      <c r="AU8" s="10" t="str">
        <f>IFERROR(ADDRESS(MATCH(AU5,'Each Gender - Total'!$A:$A,0) + 1,COLUMN(),2,1,"Each Gender - Total")&amp;":"&amp;ADDRESS(1000,COLUMN(),2,1),"")</f>
        <v>'Each Gender - Total'!AU$35:AU$1000</v>
      </c>
      <c r="AV8" s="10" t="str">
        <f>IFERROR(ADDRESS(MATCH(AV5,'Each Gender - Total'!$A:$A,0) + 1,COLUMN(),2,1,"Each Gender - Total")&amp;":"&amp;ADDRESS(1000,COLUMN(),2,1),"")</f>
        <v>'Each Gender - Total'!AV$35:AV$1000</v>
      </c>
      <c r="AW8" s="10" t="str">
        <f>IFERROR(ADDRESS(MATCH(AW5,'Each Gender - Total'!$A:$A,0) + 1,COLUMN(),2,1,"Each Gender - Total")&amp;":"&amp;ADDRESS(1000,COLUMN(),2,1),"")</f>
        <v>'Each Gender - Total'!AW$10:AW$1000</v>
      </c>
      <c r="AX8" s="10" t="str">
        <f>IFERROR(ADDRESS(MATCH(AX5,'Each Gender - Total'!$A:$A,0) + 1,COLUMN(),2,1,"Each Gender - Total")&amp;":"&amp;ADDRESS(1000,COLUMN(),2,1),"")</f>
        <v>'Each Gender - Total'!AX$69:AX$1000</v>
      </c>
      <c r="AY8" s="10" t="str">
        <f>IFERROR(ADDRESS(MATCH(AY5,'Each Gender - Total'!$A:$A,0) + 1,COLUMN(),2,1,"Each Gender - Total")&amp;":"&amp;ADDRESS(1000,COLUMN(),2,1),"")</f>
        <v>'Each Gender - Total'!AY$52:AY$1000</v>
      </c>
      <c r="AZ8" s="10" t="str">
        <f>IFERROR(ADDRESS(MATCH(AZ5,'Each Gender - Total'!$A:$A,0) + 1,COLUMN(),2,1,"Each Gender - Total")&amp;":"&amp;ADDRESS(1000,COLUMN(),2,1),"")</f>
        <v/>
      </c>
      <c r="BA8" s="10" t="str">
        <f>IFERROR(ADDRESS(MATCH(BA5,'Each Gender - Total'!$A:$A,0) + 1,COLUMN(),2,1,"Each Gender - Total")&amp;":"&amp;ADDRESS(1000,COLUMN(),2,1),"")</f>
        <v>'Each Gender - Total'!BA$52:BA$1000</v>
      </c>
      <c r="BB8" s="10" t="str">
        <f>IFERROR(ADDRESS(MATCH(BB5,'Each Gender - Total'!$A:$A,0) + 1,COLUMN(),2,1,"Each Gender - Total")&amp;":"&amp;ADDRESS(1000,COLUMN(),2,1),"")</f>
        <v>'Each Gender - Total'!BB$52:BB$1000</v>
      </c>
      <c r="BC8" s="10" t="str">
        <f>IFERROR(ADDRESS(MATCH(BC5,'Each Gender - Total'!$A:$A,0) + 1,COLUMN(),2,1,"Each Gender - Total")&amp;":"&amp;ADDRESS(1000,COLUMN(),2,1),"")</f>
        <v>'Each Gender - Total'!BC$29:BC$1000</v>
      </c>
      <c r="BD8" s="10" t="str">
        <f>IFERROR(ADDRESS(MATCH(BD5,'Each Gender - Total'!$A:$A,0) + 1,COLUMN(),2,1,"Each Gender - Total")&amp;":"&amp;ADDRESS(1000,COLUMN(),2,1),"")</f>
        <v>'Each Gender - Total'!BD$38:BD$1000</v>
      </c>
      <c r="BE8" s="10" t="str">
        <f>IFERROR(ADDRESS(MATCH(BE5,'Each Gender - Total'!$A:$A,0) + 1,COLUMN(),2,1,"Each Gender - Total")&amp;":"&amp;ADDRESS(1000,COLUMN(),2,1),"")</f>
        <v>'Each Gender - Total'!BE$14:BE$1000</v>
      </c>
      <c r="BF8" s="10" t="str">
        <f>IFERROR(ADDRESS(MATCH(BF5,'Each Gender - Total'!$A:$A,0) + 1,COLUMN(),2,1,"Each Gender - Total")&amp;":"&amp;ADDRESS(1000,COLUMN(),2,1),"")</f>
        <v>'Each Gender - Total'!BF$36:BF$1000</v>
      </c>
      <c r="BG8" s="10" t="str">
        <f>IFERROR(ADDRESS(MATCH(BG5,'Each Gender - Total'!$A:$A,0) + 1,COLUMN(),2,1,"Each Gender - Total")&amp;":"&amp;ADDRESS(1000,COLUMN(),2,1),"")</f>
        <v>'Each Gender - Total'!BG$36:BG$1000</v>
      </c>
      <c r="BH8" s="10" t="str">
        <f>IFERROR(ADDRESS(MATCH(BH5,'Each Gender - Total'!$A:$A,0) + 1,COLUMN(),2,1,"Each Gender - Total")&amp;":"&amp;ADDRESS(1000,COLUMN(),2,1),"")</f>
        <v>'Each Gender - Total'!BH$78:BH$1000</v>
      </c>
      <c r="BI8" s="10" t="str">
        <f>IFERROR(ADDRESS(MATCH(BI5,'Each Gender - Total'!$A:$A,0) + 1,COLUMN(),2,1,"Each Gender - Total")&amp;":"&amp;ADDRESS(1000,COLUMN(),2,1),"")</f>
        <v>'Each Gender - Total'!BI$69:BI$1000</v>
      </c>
      <c r="BJ8" s="10" t="str">
        <f>IFERROR(ADDRESS(MATCH(BJ5,'Each Gender - Total'!$A:$A,0) + 1,COLUMN(),2,1,"Each Gender - Total")&amp;":"&amp;ADDRESS(1000,COLUMN(),2,1),"")</f>
        <v>'Each Gender - Total'!BJ$72:BJ$1000</v>
      </c>
      <c r="BK8" s="10" t="str">
        <f>IFERROR(ADDRESS(MATCH(BK5,'Each Gender - Total'!$A:$A,0) + 1,COLUMN(),2,1,"Each Gender - Total")&amp;":"&amp;ADDRESS(1000,COLUMN(),2,1),"")</f>
        <v>'Each Gender - Total'!BK$33:BK$1000</v>
      </c>
      <c r="BL8" s="10" t="str">
        <f>IFERROR(ADDRESS(MATCH(BL5,'Each Gender - Total'!$A:$A,0) + 1,COLUMN(),2,1,"Each Gender - Total")&amp;":"&amp;ADDRESS(1000,COLUMN(),2,1),"")</f>
        <v>'Each Gender - Total'!BL$72:BL$1000</v>
      </c>
      <c r="BM8" s="10" t="str">
        <f>IFERROR(ADDRESS(MATCH(BM5,'Each Gender - Total'!$A:$A,0) + 1,COLUMN(),2,1,"Each Gender - Total")&amp;":"&amp;ADDRESS(1000,COLUMN(),2,1),"")</f>
        <v>'Each Gender - Total'!BM$36:BM$1000</v>
      </c>
      <c r="BN8" s="10" t="str">
        <f>IFERROR(ADDRESS(MATCH(BN5,'Each Gender - Total'!$A:$A,0) + 1,COLUMN(),2,1,"Each Gender - Total")&amp;":"&amp;ADDRESS(1000,COLUMN(),2,1),"")</f>
        <v/>
      </c>
      <c r="BO8" s="10" t="str">
        <f>IFERROR(ADDRESS(MATCH(BO5,'Each Gender - Total'!$A:$A,0) + 1,COLUMN(),2,1,"Each Gender - Total")&amp;":"&amp;ADDRESS(1000,COLUMN(),2,1),"")</f>
        <v>'Each Gender - Total'!BO$36:BO$1000</v>
      </c>
      <c r="BP8" s="10" t="str">
        <f>IFERROR(ADDRESS(MATCH(BP5,'Each Gender - Total'!$A:$A,0) + 1,COLUMN(),2,1,"Each Gender - Total")&amp;":"&amp;ADDRESS(1000,COLUMN(),2,1),"")</f>
        <v>'Each Gender - Total'!BP$19:BP$1000</v>
      </c>
      <c r="BQ8" s="10" t="str">
        <f>IFERROR(ADDRESS(MATCH(BQ5,'Each Gender - Total'!$A:$A,0) + 1,COLUMN(),2,1,"Each Gender - Total")&amp;":"&amp;ADDRESS(1000,COLUMN(),2,1),"")</f>
        <v/>
      </c>
      <c r="BR8" s="10" t="str">
        <f>IFERROR(ADDRESS(MATCH(BR5,'Each Gender - Total'!$A:$A,0) + 1,COLUMN(),2,1,"Each Gender - Total")&amp;":"&amp;ADDRESS(1000,COLUMN(),2,1),"")</f>
        <v>'Each Gender - Total'!BR$78:BR$1000</v>
      </c>
      <c r="BS8" s="10" t="str">
        <f>IFERROR(ADDRESS(MATCH(BS5,'Each Gender - Total'!$A:$A,0) + 1,COLUMN(),2,1,"Each Gender - Total")&amp;":"&amp;ADDRESS(1000,COLUMN(),2,1),"")</f>
        <v>'Each Gender - Total'!BS$14:BS$1000</v>
      </c>
      <c r="BT8" s="10" t="str">
        <f>IFERROR(ADDRESS(MATCH(BT5,'Each Gender - Total'!$A:$A,0) + 1,COLUMN(),2,1,"Each Gender - Total")&amp;":"&amp;ADDRESS(1000,COLUMN(),2,1),"")</f>
        <v>'Each Gender - Total'!BT$52:BT$1000</v>
      </c>
      <c r="BU8" s="10" t="str">
        <f>IFERROR(ADDRESS(MATCH(BU5,'Each Gender - Total'!$A:$A,0) + 1,COLUMN(),2,1,"Each Gender - Total")&amp;":"&amp;ADDRESS(1000,COLUMN(),2,1),"")</f>
        <v>'Each Gender - Total'!BU$30:BU$1000</v>
      </c>
      <c r="BV8" s="10" t="str">
        <f>IFERROR(ADDRESS(MATCH(BV5,'Each Gender - Total'!$A:$A,0) + 1,COLUMN(),2,1,"Each Gender - Total")&amp;":"&amp;ADDRESS(1000,COLUMN(),2,1),"")</f>
        <v>'Each Gender - Total'!BV$81:BV$1000</v>
      </c>
      <c r="BW8" s="10" t="str">
        <f>IFERROR(ADDRESS(MATCH(BW5,'Each Gender - Total'!$A:$A,0) + 1,COLUMN(),2,1,"Each Gender - Total")&amp;":"&amp;ADDRESS(1000,COLUMN(),2,1),"")</f>
        <v>'Each Gender - Total'!BW$14:BW$1000</v>
      </c>
      <c r="BX8" s="10" t="str">
        <f>IFERROR(ADDRESS(MATCH(BX5,'Each Gender - Total'!$A:$A,0) + 1,COLUMN(),2,1,"Each Gender - Total")&amp;":"&amp;ADDRESS(1000,COLUMN(),2,1),"")</f>
        <v>'Each Gender - Total'!BX$95:BX$1000</v>
      </c>
      <c r="BY8" s="10" t="str">
        <f>IFERROR(ADDRESS(MATCH(BY5,'Each Gender - Total'!$A:$A,0) + 1,COLUMN(),2,1,"Each Gender - Total")&amp;":"&amp;ADDRESS(1000,COLUMN(),2,1),"")</f>
        <v>'Each Gender - Total'!BY$95:BY$1000</v>
      </c>
      <c r="BZ8" s="10" t="str">
        <f>IFERROR(ADDRESS(MATCH(BZ5,'Each Gender - Total'!$A:$A,0) + 1,COLUMN(),2,1,"Each Gender - Total")&amp;":"&amp;ADDRESS(1000,COLUMN(),2,1),"")</f>
        <v/>
      </c>
      <c r="CA8" s="10" t="str">
        <f>IFERROR(ADDRESS(MATCH(CA5,'Each Gender - Total'!$A:$A,0) + 1,COLUMN(),2,1,"Each Gender - Total")&amp;":"&amp;ADDRESS(1000,COLUMN(),2,1),"")</f>
        <v>'Each Gender - Total'!CA$95:CA$1000</v>
      </c>
      <c r="CB8" s="10" t="str">
        <f>IFERROR(ADDRESS(MATCH(CB5,'Each Gender - Total'!$A:$A,0) + 1,COLUMN(),2,1,"Each Gender - Total")&amp;":"&amp;ADDRESS(1000,COLUMN(),2,1),"")</f>
        <v>'Each Gender - Total'!CB$19:CB$1000</v>
      </c>
      <c r="CC8" s="10" t="str">
        <f>IFERROR(ADDRESS(MATCH(CC5,'Each Gender - Total'!$A:$A,0) + 1,COLUMN(),2,1,"Each Gender - Total")&amp;":"&amp;ADDRESS(1000,COLUMN(),2,1),"")</f>
        <v/>
      </c>
      <c r="CD8" s="10" t="str">
        <f>IFERROR(ADDRESS(MATCH(CD5,'Each Gender - Total'!$A:$A,0) + 1,COLUMN(),2,1,"Each Gender - Total")&amp;":"&amp;ADDRESS(1000,COLUMN(),2,1),"")</f>
        <v>'Each Gender - Total'!CD$19:CD$1000</v>
      </c>
      <c r="CE8" s="10" t="str">
        <f>IFERROR(ADDRESS(MATCH(CE5,'Each Gender - Total'!$A:$A,0) + 1,COLUMN(),2,1,"Each Gender - Total")&amp;":"&amp;ADDRESS(1000,COLUMN(),2,1),"")</f>
        <v>'Each Gender - Total'!CE$78:CE$1000</v>
      </c>
      <c r="CF8" s="10" t="str">
        <f>IFERROR(ADDRESS(MATCH(CF5,'Each Gender - Total'!$A:$A,0) + 1,COLUMN(),2,1,"Each Gender - Total")&amp;":"&amp;ADDRESS(1000,COLUMN(),2,1),"")</f>
        <v>'Each Gender - Total'!CF$83:CF$1000</v>
      </c>
      <c r="CG8" s="10" t="str">
        <f>IFERROR(ADDRESS(MATCH(CG5,'Each Gender - Total'!$A:$A,0) + 1,COLUMN(),2,1,"Each Gender - Total")&amp;":"&amp;ADDRESS(1000,COLUMN(),2,1),"")</f>
        <v>'Each Gender - Total'!CG$23:CG$1000</v>
      </c>
      <c r="CH8" s="10" t="str">
        <f>IFERROR(ADDRESS(MATCH(CH5,'Each Gender - Total'!$A:$A,0) + 1,COLUMN(),2,1,"Each Gender - Total")&amp;":"&amp;ADDRESS(1000,COLUMN(),2,1),"")</f>
        <v/>
      </c>
      <c r="CI8" s="10" t="str">
        <f>IFERROR(ADDRESS(MATCH(CI5,'Each Gender - Total'!$A:$A,0) + 1,COLUMN(),2,1,"Each Gender - Total")&amp;":"&amp;ADDRESS(1000,COLUMN(),2,1),"")</f>
        <v>'Each Gender - Total'!CI$25:CI$1000</v>
      </c>
      <c r="CJ8" s="10" t="str">
        <f>IFERROR(ADDRESS(MATCH(CJ5,'Each Gender - Total'!$A:$A,0) + 1,COLUMN(),2,1,"Each Gender - Total")&amp;":"&amp;ADDRESS(1000,COLUMN(),2,1),"")</f>
        <v>'Each Gender - Total'!CJ$12:CJ$1000</v>
      </c>
      <c r="CK8" s="10" t="str">
        <f>IFERROR(ADDRESS(MATCH(CK5,'Each Gender - Total'!$A:$A,0) + 1,COLUMN(),2,1,"Each Gender - Total")&amp;":"&amp;ADDRESS(1000,COLUMN(),2,1),"")</f>
        <v>'Each Gender - Total'!CK$19:CK$1000</v>
      </c>
      <c r="CL8" s="10" t="str">
        <f>IFERROR(ADDRESS(MATCH(CL5,'Each Gender - Total'!$A:$A,0) + 1,COLUMN(),2,1,"Each Gender - Total")&amp;":"&amp;ADDRESS(1000,COLUMN(),2,1),"")</f>
        <v>'Each Gender - Total'!CL$36:CL$1000</v>
      </c>
      <c r="CM8" s="10" t="str">
        <f>IFERROR(ADDRESS(MATCH(CM5,'Each Gender - Total'!$A:$A,0) + 1,COLUMN(),2,1,"Each Gender - Total")&amp;":"&amp;ADDRESS(1000,COLUMN(),2,1),"")</f>
        <v/>
      </c>
      <c r="CN8" s="10" t="str">
        <f>IFERROR(ADDRESS(MATCH(CN5,'Each Gender - Total'!$A:$A,0) + 1,COLUMN(),2,1,"Each Gender - Total")&amp;":"&amp;ADDRESS(1000,COLUMN(),2,1),"")</f>
        <v>'Each Gender - Total'!CN$36:CN$1000</v>
      </c>
      <c r="CO8" s="10" t="str">
        <f>IFERROR(ADDRESS(MATCH(CO5,'Each Gender - Total'!$A:$A,0) + 1,COLUMN(),2,1,"Each Gender - Total")&amp;":"&amp;ADDRESS(1000,COLUMN(),2,1),"")</f>
        <v>'Each Gender - Total'!CO$35:CO$1000</v>
      </c>
      <c r="CP8" s="10" t="str">
        <f>IFERROR(ADDRESS(MATCH(CP5,'Each Gender - Total'!$A:$A,0) + 1,COLUMN(),2,1,"Each Gender - Total")&amp;":"&amp;ADDRESS(1000,COLUMN(),2,1),"")</f>
        <v>'Each Gender - Total'!CP$95:CP$1000</v>
      </c>
      <c r="CQ8" s="10" t="str">
        <f>IFERROR(ADDRESS(MATCH(CQ5,'Each Gender - Total'!$A:$A,0) + 1,COLUMN(),2,1,"Each Gender - Total")&amp;":"&amp;ADDRESS(1000,COLUMN(),2,1),"")</f>
        <v>'Each Gender - Total'!CQ$83:CQ$1000</v>
      </c>
      <c r="CR8" s="10" t="str">
        <f>IFERROR(ADDRESS(MATCH(CR5,'Each Gender - Total'!$A:$A,0) + 1,COLUMN(),2,1,"Each Gender - Total")&amp;":"&amp;ADDRESS(1000,COLUMN(),2,1),"")</f>
        <v>'Each Gender - Total'!CR$95:CR$1000</v>
      </c>
      <c r="CS8" s="10" t="str">
        <f>IFERROR(ADDRESS(MATCH(CS5,'Each Gender - Total'!$A:$A,0) + 1,COLUMN(),2,1,"Each Gender - Total")&amp;":"&amp;ADDRESS(1000,COLUMN(),2,1),"")</f>
        <v>'Each Gender - Total'!CS$19:CS$1000</v>
      </c>
      <c r="CT8" s="10" t="str">
        <f>IFERROR(ADDRESS(MATCH(CT5,'Each Gender - Total'!$A:$A,0) + 1,COLUMN(),2,1,"Each Gender - Total")&amp;":"&amp;ADDRESS(1000,COLUMN(),2,1),"")</f>
        <v>'Each Gender - Total'!CT$19:CT$1000</v>
      </c>
      <c r="CU8" s="10" t="str">
        <f>IFERROR(ADDRESS(MATCH(CU5,'Each Gender - Total'!$A:$A,0) + 1,COLUMN(),2,1,"Each Gender - Total")&amp;":"&amp;ADDRESS(1000,COLUMN(),2,1),"")</f>
        <v>'Each Gender - Total'!CU$78:CU$1000</v>
      </c>
      <c r="CV8" s="10" t="str">
        <f>IFERROR(ADDRESS(MATCH(CV5,'Each Gender - Total'!$A:$A,0) + 1,COLUMN(),2,1,"Each Gender - Total")&amp;":"&amp;ADDRESS(1000,COLUMN(),2,1),"")</f>
        <v>'Each Gender - Total'!CV$52:CV$1000</v>
      </c>
    </row>
    <row r="9">
      <c r="A9" s="16" t="s">
        <v>141</v>
      </c>
      <c r="B9" s="17">
        <f>IF(B4 = 1, MAXIFS('Each Gender - Total'!B:B, 'Each Gender - Total'!B:B, "&lt;"&amp;B3), B3)</f>
        <v>2.000001</v>
      </c>
      <c r="C9" s="17">
        <f>IF(C4 = 1, MAXIFS('Each Gender - Total'!C:C, 'Each Gender - Total'!C:C, "&lt;"&amp;C3), C3)</f>
        <v>2.000001</v>
      </c>
      <c r="D9" s="17">
        <f>IF(D4 = 1, MAXIFS('Each Gender - Total'!D:D, 'Each Gender - Total'!D:D, "&lt;"&amp;D3), D3)</f>
        <v>3.001</v>
      </c>
      <c r="E9" s="17">
        <f>IF(E4 = 1, MAXIFS('Each Gender - Total'!E:E, 'Each Gender - Total'!E:E, "&lt;"&amp;E3), E3)</f>
        <v>-1</v>
      </c>
      <c r="F9" s="17">
        <f>IF(F4 = 1, MAXIFS('Each Gender - Total'!F:F, 'Each Gender - Total'!F:F, "&lt;"&amp;F3), F3)</f>
        <v>4.000002</v>
      </c>
      <c r="G9" s="17">
        <f>IF(G4 = 1, MAXIFS('Each Gender - Total'!G:G, 'Each Gender - Total'!G:G, "&lt;"&amp;G3), G3)</f>
        <v>9.002001</v>
      </c>
      <c r="H9" s="17">
        <f>IF(H4 = 1, MAXIFS('Each Gender - Total'!H:H, 'Each Gender - Total'!H:H, "&lt;"&amp;H3), H3)</f>
        <v>7.001001</v>
      </c>
      <c r="I9" s="17">
        <f>IF(I4 = 1, MAXIFS('Each Gender - Total'!I:I, 'Each Gender - Total'!I:I, "&lt;"&amp;I3), I3)</f>
        <v>4.000002</v>
      </c>
      <c r="J9" s="17">
        <f>IF(J4 = 1, MAXIFS('Each Gender - Total'!J:J, 'Each Gender - Total'!J:J, "&lt;"&amp;J3), J3)</f>
        <v>11.5035005</v>
      </c>
      <c r="K9" s="17">
        <f>IF(K4 = 1, MAXIFS('Each Gender - Total'!K:K, 'Each Gender - Total'!K:K, "&lt;"&amp;K3), K3)</f>
        <v>-1</v>
      </c>
      <c r="L9" s="17">
        <f>IF(L4 = 1, MAXIFS('Each Gender - Total'!L:L, 'Each Gender - Total'!L:L, "&lt;"&amp;L3), L3)</f>
        <v>14.003001</v>
      </c>
      <c r="M9" s="17">
        <f>IF(M4 = 1, MAXIFS('Each Gender - Total'!M:M, 'Each Gender - Total'!M:M, "&lt;"&amp;M3), M3)</f>
        <v>3.001</v>
      </c>
      <c r="N9" s="17">
        <f>IF(N4 = 1, MAXIFS('Each Gender - Total'!N:N, 'Each Gender - Total'!N:N, "&lt;"&amp;N3), N3)</f>
        <v>-1</v>
      </c>
      <c r="O9" s="17">
        <f>IF(O4 = 1, MAXIFS('Each Gender - Total'!O:O, 'Each Gender - Total'!O:O, "&lt;"&amp;O3), O3)</f>
        <v>3.001</v>
      </c>
      <c r="P9" s="17">
        <f>IF(P4 = 1, MAXIFS('Each Gender - Total'!P:P, 'Each Gender - Total'!P:P, "&lt;"&amp;P3), P3)</f>
        <v>2.000001</v>
      </c>
      <c r="Q9" s="17">
        <f>IF(Q4 = 1, MAXIFS('Each Gender - Total'!Q:Q, 'Each Gender - Total'!Q:Q, "&lt;"&amp;Q3), Q3)</f>
        <v>2.000001</v>
      </c>
      <c r="R9" s="17">
        <f>IF(R4 = 1, MAXIFS('Each Gender - Total'!R:R, 'Each Gender - Total'!R:R, "&lt;"&amp;R3), R3)</f>
        <v>2.000001</v>
      </c>
      <c r="S9" s="17">
        <f>IF(S4 = 1, MAXIFS('Each Gender - Total'!S:S, 'Each Gender - Total'!S:S, "&lt;"&amp;S3), S3)</f>
        <v>2.000001</v>
      </c>
      <c r="T9" s="17">
        <f>IF(T4 = 1, MAXIFS('Each Gender - Total'!T:T, 'Each Gender - Total'!T:T, "&lt;"&amp;T3), T3)</f>
        <v>2.000001</v>
      </c>
      <c r="U9" s="17">
        <f>IF(U4 = 1, MAXIFS('Each Gender - Total'!U:U, 'Each Gender - Total'!U:U, "&lt;"&amp;U3), U3)</f>
        <v>2.000001</v>
      </c>
      <c r="V9" s="17">
        <f>IF(V4 = 1, MAXIFS('Each Gender - Total'!V:V, 'Each Gender - Total'!V:V, "&lt;"&amp;V3), V3)</f>
        <v>8.001002</v>
      </c>
      <c r="W9" s="17">
        <f>IF(W4 = 1, MAXIFS('Each Gender - Total'!W:W, 'Each Gender - Total'!W:W, "&lt;"&amp;W3), W3)</f>
        <v>4.001</v>
      </c>
      <c r="X9" s="17">
        <f>IF(X4 = 1, MAXIFS('Each Gender - Total'!X:X, 'Each Gender - Total'!X:X, "&lt;"&amp;X3), X3)</f>
        <v>3.001</v>
      </c>
      <c r="Y9" s="17">
        <f>IF(Y4 = 1, MAXIFS('Each Gender - Total'!Y:Y, 'Each Gender - Total'!Y:Y, "&lt;"&amp;Y3), Y3)</f>
        <v>4.001</v>
      </c>
      <c r="Z9" s="17">
        <f>IF(Z4 = 1, MAXIFS('Each Gender - Total'!Z:Z, 'Each Gender - Total'!Z:Z, "&lt;"&amp;Z3), Z3)</f>
        <v>6.001001</v>
      </c>
      <c r="AA9" s="17">
        <f>IF(AA4 = 1, MAXIFS('Each Gender - Total'!AA:AA, 'Each Gender - Total'!AA:AA, "&lt;"&amp;AA3), AA3)</f>
        <v>6.001001</v>
      </c>
      <c r="AB9" s="17">
        <f>IF(AB4 = 1, MAXIFS('Each Gender - Total'!AB:AB, 'Each Gender - Total'!AB:AB, "&lt;"&amp;AB3), AB3)</f>
        <v>2.000001</v>
      </c>
      <c r="AC9" s="17">
        <f>IF(AC4 = 1, MAXIFS('Each Gender - Total'!AC:AC, 'Each Gender - Total'!AC:AC, "&lt;"&amp;AC3), AC3)</f>
        <v>2.000001</v>
      </c>
      <c r="AD9" s="17">
        <f>IF(AD4 = 1, MAXIFS('Each Gender - Total'!AD:AD, 'Each Gender - Total'!AD:AD, "&lt;"&amp;AD3), AD3)</f>
        <v>2.000001</v>
      </c>
      <c r="AE9" s="17">
        <f>IF(AE4 = 1, MAXIFS('Each Gender - Total'!AE:AE, 'Each Gender - Total'!AE:AE, "&lt;"&amp;AE3), AE3)</f>
        <v>2.000001</v>
      </c>
      <c r="AF9" s="17">
        <f>IF(AF4 = 1, MAXIFS('Each Gender - Total'!AF:AF, 'Each Gender - Total'!AF:AF, "&lt;"&amp;AF3), AF3)</f>
        <v>2.000001</v>
      </c>
      <c r="AG9" s="17">
        <f>IF(AG4 = 1, MAXIFS('Each Gender - Total'!AG:AG, 'Each Gender - Total'!AG:AG, "&lt;"&amp;AG3), AG3)</f>
        <v>0</v>
      </c>
      <c r="AH9" s="17">
        <f>IF(AH4 = 1, MAXIFS('Each Gender - Total'!AH:AH, 'Each Gender - Total'!AH:AH, "&lt;"&amp;AH3), AH3)</f>
        <v>3.001</v>
      </c>
      <c r="AI9" s="17">
        <f>IF(AI4 = 1, MAXIFS('Each Gender - Total'!AI:AI, 'Each Gender - Total'!AI:AI, "&lt;"&amp;AI3), AI3)</f>
        <v>3.001</v>
      </c>
      <c r="AJ9" s="17">
        <f>IF(AJ4 = 1, MAXIFS('Each Gender - Total'!AJ:AJ, 'Each Gender - Total'!AJ:AJ, "&lt;"&amp;AJ3), AJ3)</f>
        <v>9.002001</v>
      </c>
      <c r="AK9" s="17">
        <f>IF(AK4 = 1, MAXIFS('Each Gender - Total'!AK:AK, 'Each Gender - Total'!AK:AK, "&lt;"&amp;AK3), AK3)</f>
        <v>5.001001</v>
      </c>
      <c r="AL9" s="17">
        <f>IF(AL4 = 1, MAXIFS('Each Gender - Total'!AL:AL, 'Each Gender - Total'!AL:AL, "&lt;"&amp;AL3), AL3)</f>
        <v>5.001</v>
      </c>
      <c r="AM9" s="17">
        <f>IF(AM4 = 1, MAXIFS('Each Gender - Total'!AM:AM, 'Each Gender - Total'!AM:AM, "&lt;"&amp;AM3), AM3)</f>
        <v>3.000001</v>
      </c>
      <c r="AN9" s="17">
        <f>IF(AN4 = 1, MAXIFS('Each Gender - Total'!AN:AN, 'Each Gender - Total'!AN:AN, "&lt;"&amp;AN3), AN3)</f>
        <v>10.002001</v>
      </c>
      <c r="AO9" s="17">
        <f>IF(AO4 = 1, MAXIFS('Each Gender - Total'!AO:AO, 'Each Gender - Total'!AO:AO, "&lt;"&amp;AO3), AO3)</f>
        <v>6.001001</v>
      </c>
      <c r="AP9" s="17">
        <f>IF(AP4 = 1, MAXIFS('Each Gender - Total'!AP:AP, 'Each Gender - Total'!AP:AP, "&lt;"&amp;AP3), AP3)</f>
        <v>5.000002</v>
      </c>
      <c r="AQ9" s="17">
        <f>IF(AQ4 = 1, MAXIFS('Each Gender - Total'!AQ:AQ, 'Each Gender - Total'!AQ:AQ, "&lt;"&amp;AQ3), AQ3)</f>
        <v>2.000001</v>
      </c>
      <c r="AR9" s="17">
        <f>IF(AR4 = 1, MAXIFS('Each Gender - Total'!AR:AR, 'Each Gender - Total'!AR:AR, "&lt;"&amp;AR3), AR3)</f>
        <v>2.000001</v>
      </c>
      <c r="AS9" s="17">
        <f>IF(AS4 = 1, MAXIFS('Each Gender - Total'!AS:AS, 'Each Gender - Total'!AS:AS, "&lt;"&amp;AS3), AS3)</f>
        <v>2.000001</v>
      </c>
      <c r="AT9" s="17">
        <f>IF(AT4 = 1, MAXIFS('Each Gender - Total'!AT:AT, 'Each Gender - Total'!AT:AT, "&lt;"&amp;AT3), AT3)</f>
        <v>2.000001</v>
      </c>
      <c r="AU9" s="17">
        <f>IF(AU4 = 1, MAXIFS('Each Gender - Total'!AU:AU, 'Each Gender - Total'!AU:AU, "&lt;"&amp;AU3), AU3)</f>
        <v>2.000001</v>
      </c>
      <c r="AV9" s="17">
        <f>IF(AV4 = 1, MAXIFS('Each Gender - Total'!AV:AV, 'Each Gender - Total'!AV:AV, "&lt;"&amp;AV3), AV3)</f>
        <v>2.000001</v>
      </c>
      <c r="AW9" s="17">
        <f>IF(AW4 = 1, MAXIFS('Each Gender - Total'!AW:AW, 'Each Gender - Total'!AW:AW, "&lt;"&amp;AW3), AW3)</f>
        <v>2.000001</v>
      </c>
      <c r="AX9" s="17">
        <f>IF(AX4 = 1, MAXIFS('Each Gender - Total'!AX:AX, 'Each Gender - Total'!AX:AX, "&lt;"&amp;AX3), AX3)</f>
        <v>2.000001</v>
      </c>
      <c r="AY9" s="17">
        <f>IF(AY4 = 1, MAXIFS('Each Gender - Total'!AY:AY, 'Each Gender - Total'!AY:AY, "&lt;"&amp;AY3), AY3)</f>
        <v>9.001003</v>
      </c>
      <c r="AZ9" s="17">
        <f>IF(AZ4 = 1, MAXIFS('Each Gender - Total'!AZ:AZ, 'Each Gender - Total'!AZ:AZ, "&lt;"&amp;AZ3), AZ3)</f>
        <v>-1</v>
      </c>
      <c r="BA9" s="17">
        <f>IF(BA4 = 1, MAXIFS('Each Gender - Total'!BA:BA, 'Each Gender - Total'!BA:BA, "&lt;"&amp;BA3), BA3)</f>
        <v>11.501503</v>
      </c>
      <c r="BB9" s="17">
        <f>IF(BB4 = 1, MAXIFS('Each Gender - Total'!BB:BB, 'Each Gender - Total'!BB:BB, "&lt;"&amp;BB3), BB3)</f>
        <v>4.000001</v>
      </c>
      <c r="BC9" s="17">
        <f>IF(BC4 = 1, MAXIFS('Each Gender - Total'!BC:BC, 'Each Gender - Total'!BC:BC, "&lt;"&amp;BC3), BC3)</f>
        <v>3.001</v>
      </c>
      <c r="BD9" s="17">
        <f>IF(BD4 = 1, MAXIFS('Each Gender - Total'!BD:BD, 'Each Gender - Total'!BD:BD, "&lt;"&amp;BD3), BD3)</f>
        <v>2.000001</v>
      </c>
      <c r="BE9" s="17">
        <f>IF(BE4 = 1, MAXIFS('Each Gender - Total'!BE:BE, 'Each Gender - Total'!BE:BE, "&lt;"&amp;BE3), BE3)</f>
        <v>2.000001</v>
      </c>
      <c r="BF9" s="17">
        <f>IF(BF4 = 1, MAXIFS('Each Gender - Total'!BF:BF, 'Each Gender - Total'!BF:BF, "&lt;"&amp;BF3), BF3)</f>
        <v>2.000001</v>
      </c>
      <c r="BG9" s="17">
        <f>IF(BG4 = 1, MAXIFS('Each Gender - Total'!BG:BG, 'Each Gender - Total'!BG:BG, "&lt;"&amp;BG3), BG3)</f>
        <v>2.000001</v>
      </c>
      <c r="BH9" s="17">
        <f>IF(BH4 = 1, MAXIFS('Each Gender - Total'!BH:BH, 'Each Gender - Total'!BH:BH, "&lt;"&amp;BH3), BH3)</f>
        <v>3.001</v>
      </c>
      <c r="BI9" s="17">
        <f>IF(BI4 = 1, MAXIFS('Each Gender - Total'!BI:BI, 'Each Gender - Total'!BI:BI, "&lt;"&amp;BI3), BI3)</f>
        <v>4.001</v>
      </c>
      <c r="BJ9" s="17">
        <f>IF(BJ4 = 1, MAXIFS('Each Gender - Total'!BJ:BJ, 'Each Gender - Total'!BJ:BJ, "&lt;"&amp;BJ3), BJ3)</f>
        <v>4.001</v>
      </c>
      <c r="BK9" s="17">
        <f>IF(BK4 = 1, MAXIFS('Each Gender - Total'!BK:BK, 'Each Gender - Total'!BK:BK, "&lt;"&amp;BK3), BK3)</f>
        <v>2.000001</v>
      </c>
      <c r="BL9" s="17">
        <f>IF(BL4 = 1, MAXIFS('Each Gender - Total'!BL:BL, 'Each Gender - Total'!BL:BL, "&lt;"&amp;BL3), BL3)</f>
        <v>2.000001</v>
      </c>
      <c r="BM9" s="17">
        <f>IF(BM4 = 1, MAXIFS('Each Gender - Total'!BM:BM, 'Each Gender - Total'!BM:BM, "&lt;"&amp;BM3), BM3)</f>
        <v>6.002</v>
      </c>
      <c r="BN9" s="17">
        <f>IF(BN4 = 1, MAXIFS('Each Gender - Total'!BN:BN, 'Each Gender - Total'!BN:BN, "&lt;"&amp;BN3), BN3)</f>
        <v>-1</v>
      </c>
      <c r="BO9" s="17">
        <f>IF(BO4 = 1, MAXIFS('Each Gender - Total'!BO:BO, 'Each Gender - Total'!BO:BO, "&lt;"&amp;BO3), BO3)</f>
        <v>3.001</v>
      </c>
      <c r="BP9" s="17">
        <f>IF(BP4 = 1, MAXIFS('Each Gender - Total'!BP:BP, 'Each Gender - Total'!BP:BP, "&lt;"&amp;BP3), BP3)</f>
        <v>7.5020005</v>
      </c>
      <c r="BQ9" s="17">
        <f>IF(BQ4 = 1, MAXIFS('Each Gender - Total'!BQ:BQ, 'Each Gender - Total'!BQ:BQ, "&lt;"&amp;BQ3), BQ3)</f>
        <v>-1</v>
      </c>
      <c r="BR9" s="17">
        <f>IF(BR4 = 1, MAXIFS('Each Gender - Total'!BR:BR, 'Each Gender - Total'!BR:BR, "&lt;"&amp;BR3), BR3)</f>
        <v>9.002</v>
      </c>
      <c r="BS9" s="17">
        <f>IF(BS4 = 1, MAXIFS('Each Gender - Total'!BS:BS, 'Each Gender - Total'!BS:BS, "&lt;"&amp;BS3), BS3)</f>
        <v>3.001</v>
      </c>
      <c r="BT9" s="17">
        <f>IF(BT4 = 1, MAXIFS('Each Gender - Total'!BT:BT, 'Each Gender - Total'!BT:BT, "&lt;"&amp;BT3), BT3)</f>
        <v>2.000001</v>
      </c>
      <c r="BU9" s="17">
        <f>IF(BU4 = 1, MAXIFS('Each Gender - Total'!BU:BU, 'Each Gender - Total'!BU:BU, "&lt;"&amp;BU3), BU3)</f>
        <v>2.000001</v>
      </c>
      <c r="BV9" s="17">
        <f>IF(BV4 = 1, MAXIFS('Each Gender - Total'!BV:BV, 'Each Gender - Total'!BV:BV, "&lt;"&amp;BV3), BV3)</f>
        <v>3.000001</v>
      </c>
      <c r="BW9" s="17">
        <f>IF(BW4 = 1, MAXIFS('Each Gender - Total'!BW:BW, 'Each Gender - Total'!BW:BW, "&lt;"&amp;BW3), BW3)</f>
        <v>2.000001</v>
      </c>
      <c r="BX9" s="17">
        <f>IF(BX4 = 1, MAXIFS('Each Gender - Total'!BX:BX, 'Each Gender - Total'!BX:BX, "&lt;"&amp;BX3), BX3)</f>
        <v>2.000001</v>
      </c>
      <c r="BY9" s="17">
        <f>IF(BY4 = 1, MAXIFS('Each Gender - Total'!BY:BY, 'Each Gender - Total'!BY:BY, "&lt;"&amp;BY3), BY3)</f>
        <v>17.503503</v>
      </c>
      <c r="BZ9" s="17">
        <f>IF(BZ4 = 1, MAXIFS('Each Gender - Total'!BZ:BZ, 'Each Gender - Total'!BZ:BZ, "&lt;"&amp;BZ3), BZ3)</f>
        <v>-1</v>
      </c>
      <c r="CA9" s="17">
        <f>IF(CA4 = 1, MAXIFS('Each Gender - Total'!CA:CA, 'Each Gender - Total'!CA:CA, "&lt;"&amp;CA3), CA3)</f>
        <v>30.508001</v>
      </c>
      <c r="CB9" s="17">
        <f>IF(CB4 = 1, MAXIFS('Each Gender - Total'!CB:CB, 'Each Gender - Total'!CB:CB, "&lt;"&amp;CB3), CB3)</f>
        <v>3.000001</v>
      </c>
      <c r="CC9" s="17">
        <f>IF(CC4 = 1, MAXIFS('Each Gender - Total'!CC:CC, 'Each Gender - Total'!CC:CC, "&lt;"&amp;CC3), CC3)</f>
        <v>-1</v>
      </c>
      <c r="CD9" s="17">
        <f>IF(CD4 = 1, MAXIFS('Each Gender - Total'!CD:CD, 'Each Gender - Total'!CD:CD, "&lt;"&amp;CD3), CD3)</f>
        <v>4.500501</v>
      </c>
      <c r="CE9" s="17">
        <f>IF(CE4 = 1, MAXIFS('Each Gender - Total'!CE:CE, 'Each Gender - Total'!CE:CE, "&lt;"&amp;CE3), CE3)</f>
        <v>3.001</v>
      </c>
      <c r="CF9" s="17">
        <f>IF(CF4 = 1, MAXIFS('Each Gender - Total'!CF:CF, 'Each Gender - Total'!CF:CF, "&lt;"&amp;CF3), CF3)</f>
        <v>3.001</v>
      </c>
      <c r="CG9" s="17">
        <f>IF(CG4 = 1, MAXIFS('Each Gender - Total'!CG:CG, 'Each Gender - Total'!CG:CG, "&lt;"&amp;CG3), CG3)</f>
        <v>4.5005015</v>
      </c>
      <c r="CH9" s="17">
        <f>IF(CH4 = 1, MAXIFS('Each Gender - Total'!CH:CH, 'Each Gender - Total'!CH:CH, "&lt;"&amp;CH3), CH3)</f>
        <v>-1</v>
      </c>
      <c r="CI9" s="17">
        <f>IF(CI4 = 1, MAXIFS('Each Gender - Total'!CI:CI, 'Each Gender - Total'!CI:CI, "&lt;"&amp;CI3), CI3)</f>
        <v>5.001001</v>
      </c>
      <c r="CJ9" s="17">
        <f>IF(CJ4 = 1, MAXIFS('Each Gender - Total'!CJ:CJ, 'Each Gender - Total'!CJ:CJ, "&lt;"&amp;CJ3), CJ3)</f>
        <v>2.000001</v>
      </c>
      <c r="CK9" s="17">
        <f>IF(CK4 = 1, MAXIFS('Each Gender - Total'!CK:CK, 'Each Gender - Total'!CK:CK, "&lt;"&amp;CK3), CK3)</f>
        <v>1</v>
      </c>
      <c r="CL9" s="17">
        <f>IF(CL4 = 1, MAXIFS('Each Gender - Total'!CL:CL, 'Each Gender - Total'!CL:CL, "&lt;"&amp;CL3), CL3)</f>
        <v>3.001</v>
      </c>
      <c r="CM9" s="17">
        <f>IF(CM4 = 1, MAXIFS('Each Gender - Total'!CM:CM, 'Each Gender - Total'!CM:CM, "&lt;"&amp;CM3), CM3)</f>
        <v>-1</v>
      </c>
      <c r="CN9" s="17">
        <f>IF(CN4 = 1, MAXIFS('Each Gender - Total'!CN:CN, 'Each Gender - Total'!CN:CN, "&lt;"&amp;CN3), CN3)</f>
        <v>3.001</v>
      </c>
      <c r="CO9" s="17">
        <f>IF(CO4 = 1, MAXIFS('Each Gender - Total'!CO:CO, 'Each Gender - Total'!CO:CO, "&lt;"&amp;CO3), CO3)</f>
        <v>2.000001</v>
      </c>
      <c r="CP9" s="17">
        <f>IF(CP4 = 1, MAXIFS('Each Gender - Total'!CP:CP, 'Each Gender - Total'!CP:CP, "&lt;"&amp;CP3), CP3)</f>
        <v>2.000001</v>
      </c>
      <c r="CQ9" s="17">
        <f>IF(CQ4 = 1, MAXIFS('Each Gender - Total'!CQ:CQ, 'Each Gender - Total'!CQ:CQ, "&lt;"&amp;CQ3), CQ3)</f>
        <v>2.000001</v>
      </c>
      <c r="CR9" s="17">
        <f>IF(CR4 = 1, MAXIFS('Each Gender - Total'!CR:CR, 'Each Gender - Total'!CR:CR, "&lt;"&amp;CR3), CR3)</f>
        <v>2.000001</v>
      </c>
      <c r="CS9" s="17">
        <f>IF(CS4 = 1, MAXIFS('Each Gender - Total'!CS:CS, 'Each Gender - Total'!CS:CS, "&lt;"&amp;CS3), CS3)</f>
        <v>4.001</v>
      </c>
      <c r="CT9" s="17">
        <f>IF(CT4 = 1, MAXIFS('Each Gender - Total'!CT:CT, 'Each Gender - Total'!CT:CT, "&lt;"&amp;CT3), CT3)</f>
        <v>5.001001</v>
      </c>
      <c r="CU9" s="17">
        <f>IF(CU4 = 1, MAXIFS('Each Gender - Total'!CU:CU, 'Each Gender - Total'!CU:CU, "&lt;"&amp;CU3), CU3)</f>
        <v>10.002001</v>
      </c>
      <c r="CV9" s="17">
        <f>IF(CV4 = 1, MAXIFS('Each Gender - Total'!CV:CV, 'Each Gender - Total'!CV:CV, "&lt;"&amp;CV3), CV3)</f>
        <v>5.001</v>
      </c>
    </row>
    <row r="10" hidden="1">
      <c r="A10" s="16" t="s">
        <v>142</v>
      </c>
      <c r="B10" s="17">
        <f>IF(B4=1,COUNTIF('Each Gender - Total'!B:B,"="&amp;B9),B4-1)</f>
        <v>1</v>
      </c>
      <c r="C10" s="17">
        <f>IF(C4=1,COUNTIF('Each Gender - Total'!C:C,"="&amp;C9),C4-1)</f>
        <v>1</v>
      </c>
      <c r="D10" s="17">
        <f>IF(D4=1,COUNTIF('Each Gender - Total'!D:D,"="&amp;D9),D4-1)</f>
        <v>1</v>
      </c>
      <c r="E10" s="17">
        <f>IF(E4=1,COUNTIF('Each Gender - Total'!E:E,"="&amp;E9),E4-1)</f>
        <v>-1</v>
      </c>
      <c r="F10" s="17">
        <f>IF(F4=1,COUNTIF('Each Gender - Total'!F:F,"="&amp;F9),F4-1)</f>
        <v>1</v>
      </c>
      <c r="G10" s="17">
        <f>IF(G4=1,COUNTIF('Each Gender - Total'!G:G,"="&amp;G9),G4-1)</f>
        <v>1</v>
      </c>
      <c r="H10" s="17">
        <f>IF(H4=1,COUNTIF('Each Gender - Total'!H:H,"="&amp;H9),H4-1)</f>
        <v>1</v>
      </c>
      <c r="I10" s="17">
        <f>IF(I4=1,COUNTIF('Each Gender - Total'!I:I,"="&amp;I9),I4-1)</f>
        <v>1</v>
      </c>
      <c r="J10" s="17">
        <f>IF(J4=1,COUNTIF('Each Gender - Total'!J:J,"="&amp;J9),J4-1)</f>
        <v>1</v>
      </c>
      <c r="K10" s="17">
        <f>IF(K4=1,COUNTIF('Each Gender - Total'!K:K,"="&amp;K9),K4-1)</f>
        <v>-1</v>
      </c>
      <c r="L10" s="17">
        <f>IF(L4=1,COUNTIF('Each Gender - Total'!L:L,"="&amp;L9),L4-1)</f>
        <v>1</v>
      </c>
      <c r="M10" s="17">
        <f>IF(M4=1,COUNTIF('Each Gender - Total'!M:M,"="&amp;M9),M4-1)</f>
        <v>2</v>
      </c>
      <c r="N10" s="17">
        <f>IF(N4=1,COUNTIF('Each Gender - Total'!N:N,"="&amp;N9),N4-1)</f>
        <v>-1</v>
      </c>
      <c r="O10" s="17">
        <f>IF(O4=1,COUNTIF('Each Gender - Total'!O:O,"="&amp;O9),O4-1)</f>
        <v>1</v>
      </c>
      <c r="P10" s="17">
        <f>IF(P4=1,COUNTIF('Each Gender - Total'!P:P,"="&amp;P9),P4-1)</f>
        <v>1</v>
      </c>
      <c r="Q10" s="17">
        <f>IF(Q4=1,COUNTIF('Each Gender - Total'!Q:Q,"="&amp;Q9),Q4-1)</f>
        <v>1</v>
      </c>
      <c r="R10" s="17">
        <f>IF(R4=1,COUNTIF('Each Gender - Total'!R:R,"="&amp;R9),R4-1)</f>
        <v>1</v>
      </c>
      <c r="S10" s="17">
        <f>IF(S4=1,COUNTIF('Each Gender - Total'!S:S,"="&amp;S9),S4-1)</f>
        <v>1</v>
      </c>
      <c r="T10" s="17">
        <f>IF(T4=1,COUNTIF('Each Gender - Total'!T:T,"="&amp;T9),T4-1)</f>
        <v>1</v>
      </c>
      <c r="U10" s="17">
        <f>IF(U4=1,COUNTIF('Each Gender - Total'!U:U,"="&amp;U9),U4-1)</f>
        <v>1</v>
      </c>
      <c r="V10" s="17">
        <f>IF(V4=1,COUNTIF('Each Gender - Total'!V:V,"="&amp;V9),V4-1)</f>
        <v>1</v>
      </c>
      <c r="W10" s="17">
        <f>IF(W4=1,COUNTIF('Each Gender - Total'!W:W,"="&amp;W9),W4-1)</f>
        <v>2</v>
      </c>
      <c r="X10" s="17">
        <f>IF(X4=1,COUNTIF('Each Gender - Total'!X:X,"="&amp;X9),X4-1)</f>
        <v>1</v>
      </c>
      <c r="Y10" s="17">
        <f>IF(Y4=1,COUNTIF('Each Gender - Total'!Y:Y,"="&amp;Y9),Y4-1)</f>
        <v>1</v>
      </c>
      <c r="Z10" s="17">
        <f>IF(Z4=1,COUNTIF('Each Gender - Total'!Z:Z,"="&amp;Z9),Z4-1)</f>
        <v>1</v>
      </c>
      <c r="AA10" s="17">
        <f>IF(AA4=1,COUNTIF('Each Gender - Total'!AA:AA,"="&amp;AA9),AA4-1)</f>
        <v>1</v>
      </c>
      <c r="AB10" s="17">
        <f>IF(AB4=1,COUNTIF('Each Gender - Total'!AB:AB,"="&amp;AB9),AB4-1)</f>
        <v>1</v>
      </c>
      <c r="AC10" s="17">
        <f>IF(AC4=1,COUNTIF('Each Gender - Total'!AC:AC,"="&amp;AC9),AC4-1)</f>
        <v>1</v>
      </c>
      <c r="AD10" s="17">
        <f>IF(AD4=1,COUNTIF('Each Gender - Total'!AD:AD,"="&amp;AD9),AD4-1)</f>
        <v>1</v>
      </c>
      <c r="AE10" s="17">
        <f>IF(AE4=1,COUNTIF('Each Gender - Total'!AE:AE,"="&amp;AE9),AE4-1)</f>
        <v>1</v>
      </c>
      <c r="AF10" s="17">
        <f>IF(AF4=1,COUNTIF('Each Gender - Total'!AF:AF,"="&amp;AF9),AF4-1)</f>
        <v>1</v>
      </c>
      <c r="AG10" s="17">
        <f>IF(AG4=1,COUNTIF('Each Gender - Total'!AG:AG,"="&amp;AG9),AG4-1)</f>
        <v>93</v>
      </c>
      <c r="AH10" s="17">
        <f>IF(AH4=1,COUNTIF('Each Gender - Total'!AH:AH,"="&amp;AH9),AH4-1)</f>
        <v>1</v>
      </c>
      <c r="AI10" s="17">
        <f>IF(AI4=1,COUNTIF('Each Gender - Total'!AI:AI,"="&amp;AI9),AI4-1)</f>
        <v>1</v>
      </c>
      <c r="AJ10" s="17">
        <f>IF(AJ4=1,COUNTIF('Each Gender - Total'!AJ:AJ,"="&amp;AJ9),AJ4-1)</f>
        <v>1</v>
      </c>
      <c r="AK10" s="17">
        <f>IF(AK4=1,COUNTIF('Each Gender - Total'!AK:AK,"="&amp;AK9),AK4-1)</f>
        <v>1</v>
      </c>
      <c r="AL10" s="17">
        <f>IF(AL4=1,COUNTIF('Each Gender - Total'!AL:AL,"="&amp;AL9),AL4-1)</f>
        <v>1</v>
      </c>
      <c r="AM10" s="17">
        <f>IF(AM4=1,COUNTIF('Each Gender - Total'!AM:AM,"="&amp;AM9),AM4-1)</f>
        <v>1</v>
      </c>
      <c r="AN10" s="17">
        <f>IF(AN4=1,COUNTIF('Each Gender - Total'!AN:AN,"="&amp;AN9),AN4-1)</f>
        <v>1</v>
      </c>
      <c r="AO10" s="17">
        <f>IF(AO4=1,COUNTIF('Each Gender - Total'!AO:AO,"="&amp;AO9),AO4-1)</f>
        <v>1</v>
      </c>
      <c r="AP10" s="17">
        <f>IF(AP4=1,COUNTIF('Each Gender - Total'!AP:AP,"="&amp;AP9),AP4-1)</f>
        <v>1</v>
      </c>
      <c r="AQ10" s="17">
        <f>IF(AQ4=1,COUNTIF('Each Gender - Total'!AQ:AQ,"="&amp;AQ9),AQ4-1)</f>
        <v>1</v>
      </c>
      <c r="AR10" s="17">
        <f>IF(AR4=1,COUNTIF('Each Gender - Total'!AR:AR,"="&amp;AR9),AR4-1)</f>
        <v>1</v>
      </c>
      <c r="AS10" s="17">
        <f>IF(AS4=1,COUNTIF('Each Gender - Total'!AS:AS,"="&amp;AS9),AS4-1)</f>
        <v>1</v>
      </c>
      <c r="AT10" s="17">
        <f>IF(AT4=1,COUNTIF('Each Gender - Total'!AT:AT,"="&amp;AT9),AT4-1)</f>
        <v>1</v>
      </c>
      <c r="AU10" s="17">
        <f>IF(AU4=1,COUNTIF('Each Gender - Total'!AU:AU,"="&amp;AU9),AU4-1)</f>
        <v>1</v>
      </c>
      <c r="AV10" s="17">
        <f>IF(AV4=1,COUNTIF('Each Gender - Total'!AV:AV,"="&amp;AV9),AV4-1)</f>
        <v>1</v>
      </c>
      <c r="AW10" s="17">
        <f>IF(AW4=1,COUNTIF('Each Gender - Total'!AW:AW,"="&amp;AW9),AW4-1)</f>
        <v>1</v>
      </c>
      <c r="AX10" s="17">
        <f>IF(AX4=1,COUNTIF('Each Gender - Total'!AX:AX,"="&amp;AX9),AX4-1)</f>
        <v>1</v>
      </c>
      <c r="AY10" s="17">
        <f>IF(AY4=1,COUNTIF('Each Gender - Total'!AY:AY,"="&amp;AY9),AY4-1)</f>
        <v>1</v>
      </c>
      <c r="AZ10" s="17">
        <f>IF(AZ4=1,COUNTIF('Each Gender - Total'!AZ:AZ,"="&amp;AZ9),AZ4-1)</f>
        <v>-1</v>
      </c>
      <c r="BA10" s="17">
        <f>IF(BA4=1,COUNTIF('Each Gender - Total'!BA:BA,"="&amp;BA9),BA4-1)</f>
        <v>1</v>
      </c>
      <c r="BB10" s="17">
        <f>IF(BB4=1,COUNTIF('Each Gender - Total'!BB:BB,"="&amp;BB9),BB4-1)</f>
        <v>1</v>
      </c>
      <c r="BC10" s="17">
        <f>IF(BC4=1,COUNTIF('Each Gender - Total'!BC:BC,"="&amp;BC9),BC4-1)</f>
        <v>3</v>
      </c>
      <c r="BD10" s="17">
        <f>IF(BD4=1,COUNTIF('Each Gender - Total'!BD:BD,"="&amp;BD9),BD4-1)</f>
        <v>1</v>
      </c>
      <c r="BE10" s="17">
        <f>IF(BE4=1,COUNTIF('Each Gender - Total'!BE:BE,"="&amp;BE9),BE4-1)</f>
        <v>1</v>
      </c>
      <c r="BF10" s="17">
        <f>IF(BF4=1,COUNTIF('Each Gender - Total'!BF:BF,"="&amp;BF9),BF4-1)</f>
        <v>1</v>
      </c>
      <c r="BG10" s="17">
        <f>IF(BG4=1,COUNTIF('Each Gender - Total'!BG:BG,"="&amp;BG9),BG4-1)</f>
        <v>1</v>
      </c>
      <c r="BH10" s="17">
        <f>IF(BH4=1,COUNTIF('Each Gender - Total'!BH:BH,"="&amp;BH9),BH4-1)</f>
        <v>2</v>
      </c>
      <c r="BI10" s="17">
        <f>IF(BI4=1,COUNTIF('Each Gender - Total'!BI:BI,"="&amp;BI9),BI4-1)</f>
        <v>2</v>
      </c>
      <c r="BJ10" s="17">
        <f>IF(BJ4=1,COUNTIF('Each Gender - Total'!BJ:BJ,"="&amp;BJ9),BJ4-1)</f>
        <v>3</v>
      </c>
      <c r="BK10" s="17">
        <f>IF(BK4=1,COUNTIF('Each Gender - Total'!BK:BK,"="&amp;BK9),BK4-1)</f>
        <v>1</v>
      </c>
      <c r="BL10" s="17">
        <f>IF(BL4=1,COUNTIF('Each Gender - Total'!BL:BL,"="&amp;BL9),BL4-1)</f>
        <v>1</v>
      </c>
      <c r="BM10" s="17">
        <f>IF(BM4=1,COUNTIF('Each Gender - Total'!BM:BM,"="&amp;BM9),BM4-1)</f>
        <v>1</v>
      </c>
      <c r="BN10" s="17">
        <f>IF(BN4=1,COUNTIF('Each Gender - Total'!BN:BN,"="&amp;BN9),BN4-1)</f>
        <v>-1</v>
      </c>
      <c r="BO10" s="17">
        <f>IF(BO4=1,COUNTIF('Each Gender - Total'!BO:BO,"="&amp;BO9),BO4-1)</f>
        <v>3</v>
      </c>
      <c r="BP10" s="17">
        <f>IF(BP4=1,COUNTIF('Each Gender - Total'!BP:BP,"="&amp;BP9),BP4-1)</f>
        <v>1</v>
      </c>
      <c r="BQ10" s="17">
        <f>IF(BQ4=1,COUNTIF('Each Gender - Total'!BQ:BQ,"="&amp;BQ9),BQ4-1)</f>
        <v>-1</v>
      </c>
      <c r="BR10" s="17">
        <f>IF(BR4=1,COUNTIF('Each Gender - Total'!BR:BR,"="&amp;BR9),BR4-1)</f>
        <v>1</v>
      </c>
      <c r="BS10" s="17">
        <f>IF(BS4=1,COUNTIF('Each Gender - Total'!BS:BS,"="&amp;BS9),BS4-1)</f>
        <v>2</v>
      </c>
      <c r="BT10" s="17">
        <f>IF(BT4=1,COUNTIF('Each Gender - Total'!BT:BT,"="&amp;BT9),BT4-1)</f>
        <v>1</v>
      </c>
      <c r="BU10" s="17">
        <f>IF(BU4=1,COUNTIF('Each Gender - Total'!BU:BU,"="&amp;BU9),BU4-1)</f>
        <v>1</v>
      </c>
      <c r="BV10" s="17">
        <f>IF(BV4=1,COUNTIF('Each Gender - Total'!BV:BV,"="&amp;BV9),BV4-1)</f>
        <v>1</v>
      </c>
      <c r="BW10" s="17">
        <f>IF(BW4=1,COUNTIF('Each Gender - Total'!BW:BW,"="&amp;BW9),BW4-1)</f>
        <v>1</v>
      </c>
      <c r="BX10" s="17">
        <f>IF(BX4=1,COUNTIF('Each Gender - Total'!BX:BX,"="&amp;BX9),BX4-1)</f>
        <v>1</v>
      </c>
      <c r="BY10" s="17">
        <f>IF(BY4=1,COUNTIF('Each Gender - Total'!BY:BY,"="&amp;BY9),BY4-1)</f>
        <v>1</v>
      </c>
      <c r="BZ10" s="17">
        <f>IF(BZ4=1,COUNTIF('Each Gender - Total'!BZ:BZ,"="&amp;BZ9),BZ4-1)</f>
        <v>-1</v>
      </c>
      <c r="CA10" s="17">
        <f>IF(CA4=1,COUNTIF('Each Gender - Total'!CA:CA,"="&amp;CA9),CA4-1)</f>
        <v>1</v>
      </c>
      <c r="CB10" s="17">
        <f>IF(CB4=1,COUNTIF('Each Gender - Total'!CB:CB,"="&amp;CB9),CB4-1)</f>
        <v>1</v>
      </c>
      <c r="CC10" s="17">
        <f>IF(CC4=1,COUNTIF('Each Gender - Total'!CC:CC,"="&amp;CC9),CC4-1)</f>
        <v>-1</v>
      </c>
      <c r="CD10" s="17">
        <f>IF(CD4=1,COUNTIF('Each Gender - Total'!CD:CD,"="&amp;CD9),CD4-1)</f>
        <v>1</v>
      </c>
      <c r="CE10" s="17">
        <f>IF(CE4=1,COUNTIF('Each Gender - Total'!CE:CE,"="&amp;CE9),CE4-1)</f>
        <v>2</v>
      </c>
      <c r="CF10" s="17">
        <f>IF(CF4=1,COUNTIF('Each Gender - Total'!CF:CF,"="&amp;CF9),CF4-1)</f>
        <v>3</v>
      </c>
      <c r="CG10" s="17">
        <f>IF(CG4=1,COUNTIF('Each Gender - Total'!CG:CG,"="&amp;CG9),CG4-1)</f>
        <v>1</v>
      </c>
      <c r="CH10" s="17">
        <f>IF(CH4=1,COUNTIF('Each Gender - Total'!CH:CH,"="&amp;CH9),CH4-1)</f>
        <v>-1</v>
      </c>
      <c r="CI10" s="17">
        <f>IF(CI4=1,COUNTIF('Each Gender - Total'!CI:CI,"="&amp;CI9),CI4-1)</f>
        <v>1</v>
      </c>
      <c r="CJ10" s="17">
        <f>IF(CJ4=1,COUNTIF('Each Gender - Total'!CJ:CJ,"="&amp;CJ9),CJ4-1)</f>
        <v>1</v>
      </c>
      <c r="CK10" s="17">
        <f>IF(CK4=1,COUNTIF('Each Gender - Total'!CK:CK,"="&amp;CK9),CK4-1)</f>
        <v>1</v>
      </c>
      <c r="CL10" s="17">
        <f>IF(CL4=1,COUNTIF('Each Gender - Total'!CL:CL,"="&amp;CL9),CL4-1)</f>
        <v>1</v>
      </c>
      <c r="CM10" s="17">
        <f>IF(CM4=1,COUNTIF('Each Gender - Total'!CM:CM,"="&amp;CM9),CM4-1)</f>
        <v>-1</v>
      </c>
      <c r="CN10" s="17">
        <f>IF(CN4=1,COUNTIF('Each Gender - Total'!CN:CN,"="&amp;CN9),CN4-1)</f>
        <v>1</v>
      </c>
      <c r="CO10" s="17">
        <f>IF(CO4=1,COUNTIF('Each Gender - Total'!CO:CO,"="&amp;CO9),CO4-1)</f>
        <v>1</v>
      </c>
      <c r="CP10" s="17">
        <f>IF(CP4=1,COUNTIF('Each Gender - Total'!CP:CP,"="&amp;CP9),CP4-1)</f>
        <v>1</v>
      </c>
      <c r="CQ10" s="17">
        <f>IF(CQ4=1,COUNTIF('Each Gender - Total'!CQ:CQ,"="&amp;CQ9),CQ4-1)</f>
        <v>1</v>
      </c>
      <c r="CR10" s="17">
        <f>IF(CR4=1,COUNTIF('Each Gender - Total'!CR:CR,"="&amp;CR9),CR4-1)</f>
        <v>1</v>
      </c>
      <c r="CS10" s="17">
        <f>IF(CS4=1,COUNTIF('Each Gender - Total'!CS:CS,"="&amp;CS9),CS4-1)</f>
        <v>1</v>
      </c>
      <c r="CT10" s="17">
        <f>IF(CT4=1,COUNTIF('Each Gender - Total'!CT:CT,"="&amp;CT9),CT4-1)</f>
        <v>1</v>
      </c>
      <c r="CU10" s="17">
        <f>IF(CU4=1,COUNTIF('Each Gender - Total'!CU:CU,"="&amp;CU9),CU4-1)</f>
        <v>1</v>
      </c>
      <c r="CV10" s="17">
        <f>IF(CV4=1,COUNTIF('Each Gender - Total'!CV:CV,"="&amp;CV9),CV4-1)</f>
        <v>1</v>
      </c>
    </row>
    <row r="11">
      <c r="A11" s="16" t="s">
        <v>143</v>
      </c>
      <c r="B11" s="17" t="str">
        <f>IF(B9&gt;0, IF(B4 &gt; 1, IF(B9&gt;0, INDIRECT(ADDRESS(MATCH(B9,INDIRECT(B8),0)+B7-1,1,4,TRUE,"Each Gender - Total")), ""), INDIRECT(ADDRESS(MATCH(B9,'Each Gender - Total'!B:B,0),1,4,TRUE,"Each Gender - Total"))), "")</f>
        <v>ROC</v>
      </c>
      <c r="C11" s="17" t="str">
        <f>IF(C9&gt;0, IF(C4 &gt; 1, IF(C9&gt;0, INDIRECT(ADDRESS(MATCH(C9,INDIRECT(C8),0)+C7-1,1,4,TRUE,"Each Gender - Total")), ""), INDIRECT(ADDRESS(MATCH(C9,'Each Gender - Total'!C:C,0),1,4,TRUE,"Each Gender - Total"))), "")</f>
        <v>ROC</v>
      </c>
      <c r="D11" s="17" t="str">
        <f>IF(D9&gt;0, IF(D4 &gt; 1, IF(D9&gt;0, INDIRECT(ADDRESS(MATCH(D9,INDIRECT(D8),0)+D7-1,1,4,TRUE,"Each Gender - Total")), ""), INDIRECT(ADDRESS(MATCH(D9,'Each Gender - Total'!D:D,0),1,4,TRUE,"Each Gender - Total"))), "")</f>
        <v>TUR</v>
      </c>
      <c r="E11" s="17" t="str">
        <f>IF(E9&gt;0, IF(E4 &gt; 1, IF(E9&gt;0, INDIRECT(ADDRESS(MATCH(E9,INDIRECT(E8),0)+E7-1,1,4,TRUE,"Each Gender - Total")), ""), INDIRECT(ADDRESS(MATCH(E9,'Each Gender - Total'!E:E,0),1,4,TRUE,"Each Gender - Total"))), "")</f>
        <v/>
      </c>
      <c r="F11" s="17" t="str">
        <f>IF(F9&gt;0, IF(F4 &gt; 1, IF(F9&gt;0, INDIRECT(ADDRESS(MATCH(F9,INDIRECT(F8),0)+F7-1,1,4,TRUE,"Each Gender - Total")), ""), INDIRECT(ADDRESS(MATCH(F9,'Each Gender - Total'!F:F,0),1,4,TRUE,"Each Gender - Total"))), "")</f>
        <v>ROC</v>
      </c>
      <c r="G11" s="17" t="str">
        <f>IF(G9&gt;0, IF(G4 &gt; 1, IF(G9&gt;0, INDIRECT(ADDRESS(MATCH(G9,INDIRECT(G8),0)+G7-1,1,4,TRUE,"Each Gender - Total")), ""), INDIRECT(ADDRESS(MATCH(G9,'Each Gender - Total'!G:G,0),1,4,TRUE,"Each Gender - Total"))), "")</f>
        <v>JPN</v>
      </c>
      <c r="H11" s="17" t="str">
        <f>IF(H9&gt;0, IF(H4 &gt; 1, IF(H9&gt;0, INDIRECT(ADDRESS(MATCH(H9,INDIRECT(H8),0)+H7-1,1,4,TRUE,"Each Gender - Total")), ""), INDIRECT(ADDRESS(MATCH(H9,'Each Gender - Total'!H:H,0),1,4,TRUE,"Each Gender - Total"))), "")</f>
        <v>ROC</v>
      </c>
      <c r="I11" s="17" t="str">
        <f>IF(I9&gt;0, IF(I4 &gt; 1, IF(I9&gt;0, INDIRECT(ADDRESS(MATCH(I9,INDIRECT(I8),0)+I7-1,1,4,TRUE,"Each Gender - Total")), ""), INDIRECT(ADDRESS(MATCH(I9,'Each Gender - Total'!I:I,0),1,4,TRUE,"Each Gender - Total"))), "")</f>
        <v>CHN</v>
      </c>
      <c r="J11" s="17" t="str">
        <f>IF(J9&gt;0, IF(J4 &gt; 1, IF(J9&gt;0, INDIRECT(ADDRESS(MATCH(J9,INDIRECT(J8),0)+J7-1,1,4,TRUE,"Each Gender - Total")), ""), INDIRECT(ADDRESS(MATCH(J9,'Each Gender - Total'!J:J,0),1,4,TRUE,"Each Gender - Total"))), "")</f>
        <v>ITA</v>
      </c>
      <c r="K11" s="17" t="str">
        <f>IF(K9&gt;0, IF(K4 &gt; 1, IF(K9&gt;0, INDIRECT(ADDRESS(MATCH(K9,INDIRECT(K8),0)+K7-1,1,4,TRUE,"Each Gender - Total")), ""), INDIRECT(ADDRESS(MATCH(K9,'Each Gender - Total'!K:K,0),1,4,TRUE,"Each Gender - Total"))), "")</f>
        <v/>
      </c>
      <c r="L11" s="17" t="str">
        <f>IF(L9&gt;0, IF(L4 &gt; 1, IF(L9&gt;0, INDIRECT(ADDRESS(MATCH(L9,INDIRECT(L8),0)+L7-1,1,4,TRUE,"Each Gender - Total")), ""), INDIRECT(ADDRESS(MATCH(L9,'Each Gender - Total'!L:L,0),1,4,TRUE,"Each Gender - Total"))), "")</f>
        <v>JAM</v>
      </c>
      <c r="M11" s="17" t="str">
        <f>IF(M9&gt;0, IF(M4 &gt; 1, IF(M9&gt;0, INDIRECT(ADDRESS(MATCH(M9,INDIRECT(M8),0)+M7-1,1,4,TRUE,"Each Gender - Total")), ""), INDIRECT(ADDRESS(MATCH(M9,'Each Gender - Total'!M:M,0),1,4,TRUE,"Each Gender - Total"))), "")</f>
        <v>DEN</v>
      </c>
      <c r="N11" s="17" t="str">
        <f>IF(N9&gt;0, IF(N4 &gt; 1, IF(N9&gt;0, INDIRECT(ADDRESS(MATCH(N9,INDIRECT(N8),0)+N7-1,1,4,TRUE,"Each Gender - Total")), ""), INDIRECT(ADDRESS(MATCH(N9,'Each Gender - Total'!N:N,0),1,4,TRUE,"Each Gender - Total"))), "")</f>
        <v/>
      </c>
      <c r="O11" s="17" t="str">
        <f>IF(O9&gt;0, IF(O4 &gt; 1, IF(O9&gt;0, INDIRECT(ADDRESS(MATCH(O9,INDIRECT(O8),0)+O7-1,1,4,TRUE,"Each Gender - Total")), ""), INDIRECT(ADDRESS(MATCH(O9,'Each Gender - Total'!O:O,0),1,4,TRUE,"Each Gender - Total"))), "")</f>
        <v>INA</v>
      </c>
      <c r="P11" s="17" t="str">
        <f>IF(P9&gt;0, IF(P4 &gt; 1, IF(P9&gt;0, INDIRECT(ADDRESS(MATCH(P9,INDIRECT(P8),0)+P7-1,1,4,TRUE,"Each Gender - Total")), ""), INDIRECT(ADDRESS(MATCH(P9,'Each Gender - Total'!P:P,0),1,4,TRUE,"Each Gender - Total"))), "")</f>
        <v>USA</v>
      </c>
      <c r="Q11" s="17" t="str">
        <f>IF(Q9&gt;0, IF(Q4 &gt; 1, IF(Q9&gt;0, INDIRECT(ADDRESS(MATCH(Q9,INDIRECT(Q8),0)+Q7-1,1,4,TRUE,"Each Gender - Total")), ""), INDIRECT(ADDRESS(MATCH(Q9,'Each Gender - Total'!Q:Q,0),1,4,TRUE,"Each Gender - Total"))), "")</f>
        <v>USA</v>
      </c>
      <c r="R11" s="17" t="str">
        <f>IF(R9&gt;0, IF(R4 &gt; 1, IF(R9&gt;0, INDIRECT(ADDRESS(MATCH(R9,INDIRECT(R8),0)+R7-1,1,4,TRUE,"Each Gender - Total")), ""), INDIRECT(ADDRESS(MATCH(R9,'Each Gender - Total'!R:R,0),1,4,TRUE,"Each Gender - Total"))), "")</f>
        <v>FRA</v>
      </c>
      <c r="S11" s="17" t="str">
        <f>IF(S9&gt;0, IF(S4 &gt; 1, IF(S9&gt;0, INDIRECT(ADDRESS(MATCH(S9,INDIRECT(S8),0)+S7-1,1,4,TRUE,"Each Gender - Total")), ""), INDIRECT(ADDRESS(MATCH(S9,'Each Gender - Total'!S:S,0),1,4,TRUE,"Each Gender - Total"))), "")</f>
        <v>JPN</v>
      </c>
      <c r="T11" s="17" t="str">
        <f>IF(T9&gt;0, IF(T4 &gt; 1, IF(T9&gt;0, INDIRECT(ADDRESS(MATCH(T9,INDIRECT(T8),0)+T7-1,1,4,TRUE,"Each Gender - Total")), ""), INDIRECT(ADDRESS(MATCH(T9,'Each Gender - Total'!T:T,0),1,4,TRUE,"Each Gender - Total"))), "")</f>
        <v>ROC</v>
      </c>
      <c r="U11" s="17" t="str">
        <f>IF(U9&gt;0, IF(U4 &gt; 1, IF(U9&gt;0, INDIRECT(ADDRESS(MATCH(U9,INDIRECT(U8),0)+U7-1,1,4,TRUE,"Each Gender - Total")), ""), INDIRECT(ADDRESS(MATCH(U9,'Each Gender - Total'!U:U,0),1,4,TRUE,"Each Gender - Total"))), "")</f>
        <v>AUS</v>
      </c>
      <c r="V11" s="17" t="str">
        <f>IF(V9&gt;0, IF(V4 &gt; 1, IF(V9&gt;0, INDIRECT(ADDRESS(MATCH(V9,INDIRECT(V8),0)+V7-1,1,4,TRUE,"Each Gender - Total")), ""), INDIRECT(ADDRESS(MATCH(V9,'Each Gender - Total'!V:V,0),1,4,TRUE,"Each Gender - Total"))), "")</f>
        <v>GBR</v>
      </c>
      <c r="W11" s="17" t="str">
        <f>IF(W9&gt;0, IF(W4 &gt; 1, IF(W9&gt;0, INDIRECT(ADDRESS(MATCH(W9,INDIRECT(W8),0)+W7-1,1,4,TRUE,"Each Gender - Total")), ""), INDIRECT(ADDRESS(MATCH(W9,'Each Gender - Total'!W:W,0),1,4,TRUE,"Each Gender - Total"))), "")</f>
        <v>GBR</v>
      </c>
      <c r="X11" s="17" t="str">
        <f>IF(X9&gt;0, IF(X4 &gt; 1, IF(X9&gt;0, INDIRECT(ADDRESS(MATCH(X9,INDIRECT(X8),0)+X7-1,1,4,TRUE,"Each Gender - Total")), ""), INDIRECT(ADDRESS(MATCH(X9,'Each Gender - Total'!X:X,0),1,4,TRUE,"Each Gender - Total"))), "")</f>
        <v>SLO</v>
      </c>
      <c r="Y11" s="17" t="str">
        <f>IF(Y9&gt;0, IF(Y4 &gt; 1, IF(Y9&gt;0, INDIRECT(ADDRESS(MATCH(Y9,INDIRECT(Y8),0)+Y7-1,1,4,TRUE,"Each Gender - Total")), ""), INDIRECT(ADDRESS(MATCH(Y9,'Each Gender - Total'!Y:Y,0),1,4,TRUE,"Each Gender - Total"))), "")</f>
        <v>GER</v>
      </c>
      <c r="Z11" s="17" t="str">
        <f>IF(Z9&gt;0, IF(Z4 &gt; 1, IF(Z9&gt;0, INDIRECT(ADDRESS(MATCH(Z9,INDIRECT(Z8),0)+Z7-1,1,4,TRUE,"Each Gender - Total")), ""), INDIRECT(ADDRESS(MATCH(Z9,'Each Gender - Total'!Z:Z,0),1,4,TRUE,"Each Gender - Total"))), "")</f>
        <v>GER</v>
      </c>
      <c r="AA11" s="17" t="str">
        <f>IF(AA9&gt;0, IF(AA4 &gt; 1, IF(AA9&gt;0, INDIRECT(ADDRESS(MATCH(AA9,INDIRECT(AA8),0)+AA7-1,1,4,TRUE,"Each Gender - Total")), ""), INDIRECT(ADDRESS(MATCH(AA9,'Each Gender - Total'!AA:AA,0),1,4,TRUE,"Each Gender - Total"))), "")</f>
        <v>HUN</v>
      </c>
      <c r="AB11" s="17" t="str">
        <f>IF(AB9&gt;0, IF(AB4 &gt; 1, IF(AB9&gt;0, INDIRECT(ADDRESS(MATCH(AB9,INDIRECT(AB8),0)+AB7-1,1,4,TRUE,"Each Gender - Total")), ""), INDIRECT(ADDRESS(MATCH(AB9,'Each Gender - Total'!AB:AB,0),1,4,TRUE,"Each Gender - Total"))), "")</f>
        <v>VEN</v>
      </c>
      <c r="AC11" s="17" t="str">
        <f>IF(AC9&gt;0, IF(AC4 &gt; 1, IF(AC9&gt;0, INDIRECT(ADDRESS(MATCH(AC9,INDIRECT(AC8),0)+AC7-1,1,4,TRUE,"Each Gender - Total")), ""), INDIRECT(ADDRESS(MATCH(AC9,'Each Gender - Total'!AC:AC,0),1,4,TRUE,"Each Gender - Total"))), "")</f>
        <v>USA</v>
      </c>
      <c r="AD11" s="17" t="str">
        <f>IF(AD9&gt;0, IF(AD4 &gt; 1, IF(AD9&gt;0, INDIRECT(ADDRESS(MATCH(AD9,INDIRECT(AD8),0)+AD7-1,1,4,TRUE,"Each Gender - Total")), ""), INDIRECT(ADDRESS(MATCH(AD9,'Each Gender - Total'!AD:AD,0),1,4,TRUE,"Each Gender - Total"))), "")</f>
        <v>GBR</v>
      </c>
      <c r="AE11" s="17" t="str">
        <f>IF(AE9&gt;0, IF(AE4 &gt; 1, IF(AE9&gt;0, INDIRECT(ADDRESS(MATCH(AE9,INDIRECT(AE8),0)+AE7-1,1,4,TRUE,"Each Gender - Total")), ""), INDIRECT(ADDRESS(MATCH(AE9,'Each Gender - Total'!AE:AE,0),1,4,TRUE,"Each Gender - Total"))), "")</f>
        <v>COL</v>
      </c>
      <c r="AF11" s="17" t="str">
        <f>IF(AF9&gt;0, IF(AF4 &gt; 1, IF(AF9&gt;0, INDIRECT(ADDRESS(MATCH(AF9,INDIRECT(AF8),0)+AF7-1,1,4,TRUE,"Each Gender - Total")), ""), INDIRECT(ADDRESS(MATCH(AF9,'Each Gender - Total'!AF:AF,0),1,4,TRUE,"Each Gender - Total"))), "")</f>
        <v>SUI</v>
      </c>
      <c r="AG11" s="17" t="str">
        <f>IF(AG9&gt;0, IF(AG4 &gt; 1, IF(AG9&gt;0, INDIRECT(ADDRESS(MATCH(AG9,INDIRECT(AG8),0)+AG7-1,1,4,TRUE,"Each Gender - Total")), ""), INDIRECT(ADDRESS(MATCH(AG9,'Each Gender - Total'!AG:AG,0),1,4,TRUE,"Each Gender - Total"))), "")</f>
        <v/>
      </c>
      <c r="AH11" s="17" t="str">
        <f>IF(AH9&gt;0, IF(AH4 &gt; 1, IF(AH9&gt;0, INDIRECT(ADDRESS(MATCH(AH9,INDIRECT(AH8),0)+AH7-1,1,4,TRUE,"Each Gender - Total")), ""), INDIRECT(ADDRESS(MATCH(AH9,'Each Gender - Total'!AH:AH,0),1,4,TRUE,"Each Gender - Total"))), "")</f>
        <v>ECU</v>
      </c>
      <c r="AI11" s="17" t="str">
        <f>IF(AI9&gt;0, IF(AI4 &gt; 1, IF(AI9&gt;0, INDIRECT(ADDRESS(MATCH(AI9,INDIRECT(AI8),0)+AI7-1,1,4,TRUE,"Each Gender - Total")), ""), INDIRECT(ADDRESS(MATCH(AI9,'Each Gender - Total'!AI:AI,0),1,4,TRUE,"Each Gender - Total"))), "")</f>
        <v>AUT</v>
      </c>
      <c r="AJ11" s="17" t="str">
        <f>IF(AJ9&gt;0, IF(AJ4 &gt; 1, IF(AJ9&gt;0, INDIRECT(ADDRESS(MATCH(AJ9,INDIRECT(AJ8),0)+AJ7-1,1,4,TRUE,"Each Gender - Total")), ""), INDIRECT(ADDRESS(MATCH(AJ9,'Each Gender - Total'!AJ:AJ,0),1,4,TRUE,"Each Gender - Total"))), "")</f>
        <v>NED</v>
      </c>
      <c r="AK11" s="17" t="str">
        <f>IF(AK9&gt;0, IF(AK4 &gt; 1, IF(AK9&gt;0, INDIRECT(ADDRESS(MATCH(AK9,INDIRECT(AK8),0)+AK7-1,1,4,TRUE,"Each Gender - Total")), ""), INDIRECT(ADDRESS(MATCH(AK9,'Each Gender - Total'!AK:AK,0),1,4,TRUE,"Each Gender - Total"))), "")</f>
        <v>GER</v>
      </c>
      <c r="AL11" s="17" t="str">
        <f>IF(AL9&gt;0, IF(AL4 &gt; 1, IF(AL9&gt;0, INDIRECT(ADDRESS(MATCH(AL9,INDIRECT(AL8),0)+AL7-1,1,4,TRUE,"Each Gender - Total")), ""), INDIRECT(ADDRESS(MATCH(AL9,'Each Gender - Total'!AL:AL,0),1,4,TRUE,"Each Gender - Total"))), "")</f>
        <v>GBR</v>
      </c>
      <c r="AM11" s="17" t="str">
        <f>IF(AM9&gt;0, IF(AM4 &gt; 1, IF(AM9&gt;0, INDIRECT(ADDRESS(MATCH(AM9,INDIRECT(AM8),0)+AM7-1,1,4,TRUE,"Each Gender - Total")), ""), INDIRECT(ADDRESS(MATCH(AM9,'Each Gender - Total'!AM:AM,0),1,4,TRUE,"Each Gender - Total"))), "")</f>
        <v>USA</v>
      </c>
      <c r="AN11" s="17" t="str">
        <f>IF(AN9&gt;0, IF(AN4 &gt; 1, IF(AN9&gt;0, INDIRECT(ADDRESS(MATCH(AN9,INDIRECT(AN8),0)+AN7-1,1,4,TRUE,"Each Gender - Total")), ""), INDIRECT(ADDRESS(MATCH(AN9,'Each Gender - Total'!AN:AN,0),1,4,TRUE,"Each Gender - Total"))), "")</f>
        <v>GBR</v>
      </c>
      <c r="AO11" s="17" t="str">
        <f>IF(AO9&gt;0, IF(AO4 &gt; 1, IF(AO9&gt;0, INDIRECT(ADDRESS(MATCH(AO9,INDIRECT(AO8),0)+AO7-1,1,4,TRUE,"Each Gender - Total")), ""), INDIRECT(ADDRESS(MATCH(AO9,'Each Gender - Total'!AO:AO,0),1,4,TRUE,"Each Gender - Total"))), "")</f>
        <v>HUN</v>
      </c>
      <c r="AP11" s="17" t="str">
        <f>IF(AP9&gt;0, IF(AP4 &gt; 1, IF(AP9&gt;0, INDIRECT(ADDRESS(MATCH(AP9,INDIRECT(AP8),0)+AP7-1,1,4,TRUE,"Each Gender - Total")), ""), INDIRECT(ADDRESS(MATCH(AP9,'Each Gender - Total'!AP:AP,0),1,4,TRUE,"Each Gender - Total"))), "")</f>
        <v>FRA</v>
      </c>
      <c r="AQ11" s="17" t="str">
        <f>IF(AQ9&gt;0, IF(AQ4 &gt; 1, IF(AQ9&gt;0, INDIRECT(ADDRESS(MATCH(AQ9,INDIRECT(AQ8),0)+AQ7-1,1,4,TRUE,"Each Gender - Total")), ""), INDIRECT(ADDRESS(MATCH(AQ9,'Each Gender - Total'!AQ:AQ,0),1,4,TRUE,"Each Gender - Total"))), "")</f>
        <v>ESP</v>
      </c>
      <c r="AR11" s="17" t="str">
        <f>IF(AR9&gt;0, IF(AR4 &gt; 1, IF(AR9&gt;0, INDIRECT(ADDRESS(MATCH(AR9,INDIRECT(AR8),0)+AR7-1,1,4,TRUE,"Each Gender - Total")), ""), INDIRECT(ADDRESS(MATCH(AR9,'Each Gender - Total'!AR:AR,0),1,4,TRUE,"Each Gender - Total"))), "")</f>
        <v>SWE</v>
      </c>
      <c r="AS11" s="17" t="str">
        <f>IF(AS9&gt;0, IF(AS4 &gt; 1, IF(AS9&gt;0, INDIRECT(ADDRESS(MATCH(AS9,INDIRECT(AS8),0)+AS7-1,1,4,TRUE,"Each Gender - Total")), ""), INDIRECT(ADDRESS(MATCH(AS9,'Each Gender - Total'!AS:AS,0),1,4,TRUE,"Each Gender - Total"))), "")</f>
        <v>SVK</v>
      </c>
      <c r="AT11" s="17" t="str">
        <f>IF(AT9&gt;0, IF(AT4 &gt; 1, IF(AT9&gt;0, INDIRECT(ADDRESS(MATCH(AT9,INDIRECT(AT8),0)+AT7-1,1,4,TRUE,"Each Gender - Total")), ""), INDIRECT(ADDRESS(MATCH(AT9,'Each Gender - Total'!AT:AT,0),1,4,TRUE,"Each Gender - Total"))), "")</f>
        <v>JPN</v>
      </c>
      <c r="AU11" s="17" t="str">
        <f>IF(AU9&gt;0, IF(AU4 &gt; 1, IF(AU9&gt;0, INDIRECT(ADDRESS(MATCH(AU9,INDIRECT(AU8),0)+AU7-1,1,4,TRUE,"Each Gender - Total")), ""), INDIRECT(ADDRESS(MATCH(AU9,'Each Gender - Total'!AU:AU,0),1,4,TRUE,"Each Gender - Total"))), "")</f>
        <v>DEN</v>
      </c>
      <c r="AV11" s="17" t="str">
        <f>IF(AV9&gt;0, IF(AV4 &gt; 1, IF(AV9&gt;0, INDIRECT(ADDRESS(MATCH(AV9,INDIRECT(AV8),0)+AV7-1,1,4,TRUE,"Each Gender - Total")), ""), INDIRECT(ADDRESS(MATCH(AV9,'Each Gender - Total'!AV:AV,0),1,4,TRUE,"Each Gender - Total"))), "")</f>
        <v>ROC</v>
      </c>
      <c r="AW11" s="17" t="str">
        <f>IF(AW9&gt;0, IF(AW4 &gt; 1, IF(AW9&gt;0, INDIRECT(ADDRESS(MATCH(AW9,INDIRECT(AW8),0)+AW7-1,1,4,TRUE,"Each Gender - Total")), ""), INDIRECT(ADDRESS(MATCH(AW9,'Each Gender - Total'!AW:AW,0),1,4,TRUE,"Each Gender - Total"))), "")</f>
        <v>AUS</v>
      </c>
      <c r="AX11" s="17" t="str">
        <f>IF(AX9&gt;0, IF(AX4 &gt; 1, IF(AX9&gt;0, INDIRECT(ADDRESS(MATCH(AX9,INDIRECT(AX8),0)+AX7-1,1,4,TRUE,"Each Gender - Total")), ""), INDIRECT(ADDRESS(MATCH(AX9,'Each Gender - Total'!AX:AX,0),1,4,TRUE,"Each Gender - Total"))), "")</f>
        <v>ARG</v>
      </c>
      <c r="AY11" s="17" t="str">
        <f>IF(AY9&gt;0, IF(AY4 &gt; 1, IF(AY9&gt;0, INDIRECT(ADDRESS(MATCH(AY9,INDIRECT(AY8),0)+AY7-1,1,4,TRUE,"Each Gender - Total")), ""), INDIRECT(ADDRESS(MATCH(AY9,'Each Gender - Total'!AY:AY,0),1,4,TRUE,"Each Gender - Total"))), "")</f>
        <v>GEO</v>
      </c>
      <c r="AZ11" s="17" t="str">
        <f>IF(AZ9&gt;0, IF(AZ4 &gt; 1, IF(AZ9&gt;0, INDIRECT(ADDRESS(MATCH(AZ9,INDIRECT(AZ8),0)+AZ7-1,1,4,TRUE,"Each Gender - Total")), ""), INDIRECT(ADDRESS(MATCH(AZ9,'Each Gender - Total'!AZ:AZ,0),1,4,TRUE,"Each Gender - Total"))), "")</f>
        <v/>
      </c>
      <c r="BA11" s="17" t="str">
        <f>IF(BA9&gt;0, IF(BA4 &gt; 1, IF(BA9&gt;0, INDIRECT(ADDRESS(MATCH(BA9,INDIRECT(BA8),0)+BA7-1,1,4,TRUE,"Each Gender - Total")), ""), INDIRECT(ADDRESS(MATCH(BA9,'Each Gender - Total'!BA:BA,0),1,4,TRUE,"Each Gender - Total"))), "")</f>
        <v>FRA</v>
      </c>
      <c r="BB11" s="17" t="str">
        <f>IF(BB9&gt;0, IF(BB4 &gt; 1, IF(BB9&gt;0, INDIRECT(ADDRESS(MATCH(BB9,INDIRECT(BB8),0)+BB7-1,1,4,TRUE,"Each Gender - Total")), ""), INDIRECT(ADDRESS(MATCH(BB9,'Each Gender - Total'!BB:BB,0),1,4,TRUE,"Each Gender - Total"))), "")</f>
        <v>TUR</v>
      </c>
      <c r="BC11" s="17" t="str">
        <f>IF(BC9&gt;0, IF(BC4 &gt; 1, IF(BC9&gt;0, INDIRECT(ADDRESS(MATCH(BC9,INDIRECT(BC8),0)+BC7-1,1,4,TRUE,"Each Gender - Total")), ""), INDIRECT(ADDRESS(MATCH(BC9,'Each Gender - Total'!BC:BC,0),1,4,TRUE,"Each Gender - Total"))), "")</f>
        <v>BUL</v>
      </c>
      <c r="BD11" s="17" t="str">
        <f>IF(BD9&gt;0, IF(BD4 &gt; 1, IF(BD9&gt;0, INDIRECT(ADDRESS(MATCH(BD9,INDIRECT(BD8),0)+BD7-1,1,4,TRUE,"Each Gender - Total")), ""), INDIRECT(ADDRESS(MATCH(BD9,'Each Gender - Total'!BD:BD,0),1,4,TRUE,"Each Gender - Total"))), "")</f>
        <v>HUN</v>
      </c>
      <c r="BE11" s="17" t="str">
        <f>IF(BE9&gt;0, IF(BE4 &gt; 1, IF(BE9&gt;0, INDIRECT(ADDRESS(MATCH(BE9,INDIRECT(BE8),0)+BE7-1,1,4,TRUE,"Each Gender - Total")), ""), INDIRECT(ADDRESS(MATCH(BE9,'Each Gender - Total'!BE:BE,0),1,4,TRUE,"Each Gender - Total"))), "")</f>
        <v>NED</v>
      </c>
      <c r="BF11" s="17" t="str">
        <f>IF(BF9&gt;0, IF(BF4 &gt; 1, IF(BF9&gt;0, INDIRECT(ADDRESS(MATCH(BF9,INDIRECT(BF8),0)+BF7-1,1,4,TRUE,"Each Gender - Total")), ""), INDIRECT(ADDRESS(MATCH(BF9,'Each Gender - Total'!BF:BF,0),1,4,TRUE,"Each Gender - Total"))), "")</f>
        <v>EGY</v>
      </c>
      <c r="BG11" s="17" t="str">
        <f>IF(BG9&gt;0, IF(BG4 &gt; 1, IF(BG9&gt;0, INDIRECT(ADDRESS(MATCH(BG9,INDIRECT(BG8),0)+BG7-1,1,4,TRUE,"Each Gender - Total")), ""), INDIRECT(ADDRESS(MATCH(BG9,'Each Gender - Total'!BG:BG,0),1,4,TRUE,"Each Gender - Total"))), "")</f>
        <v>LTU</v>
      </c>
      <c r="BH11" s="17" t="str">
        <f>IF(BH9&gt;0, IF(BH4 &gt; 1, IF(BH9&gt;0, INDIRECT(ADDRESS(MATCH(BH9,INDIRECT(BH8),0)+BH7-1,1,4,TRUE,"Each Gender - Total")), ""), INDIRECT(ADDRESS(MATCH(BH9,'Each Gender - Total'!BH:BH,0),1,4,TRUE,"Each Gender - Total"))), "")</f>
        <v>BUL</v>
      </c>
      <c r="BI11" s="17" t="str">
        <f>IF(BI9&gt;0, IF(BI4 &gt; 1, IF(BI9&gt;0, INDIRECT(ADDRESS(MATCH(BI9,INDIRECT(BI8),0)+BI7-1,1,4,TRUE,"Each Gender - Total")), ""), INDIRECT(ADDRESS(MATCH(BI9,'Each Gender - Total'!BI:BI,0),1,4,TRUE,"Each Gender - Total"))), "")</f>
        <v>AUS</v>
      </c>
      <c r="BJ11" s="17" t="str">
        <f>IF(BJ9&gt;0, IF(BJ4 &gt; 1, IF(BJ9&gt;0, INDIRECT(ADDRESS(MATCH(BJ9,INDIRECT(BJ8),0)+BJ7-1,1,4,TRUE,"Each Gender - Total")), ""), INDIRECT(ADDRESS(MATCH(BJ9,'Each Gender - Total'!BJ:BJ,0),1,4,TRUE,"Each Gender - Total"))), "")</f>
        <v>AUS</v>
      </c>
      <c r="BK11" s="17" t="str">
        <f>IF(BK9&gt;0, IF(BK4 &gt; 1, IF(BK9&gt;0, INDIRECT(ADDRESS(MATCH(BK9,INDIRECT(BK8),0)+BK7-1,1,4,TRUE,"Each Gender - Total")), ""), INDIRECT(ADDRESS(MATCH(BK9,'Each Gender - Total'!BK:BK,0),1,4,TRUE,"Each Gender - Total"))), "")</f>
        <v>NZL</v>
      </c>
      <c r="BL11" s="17" t="str">
        <f>IF(BL9&gt;0, IF(BL4 &gt; 1, IF(BL9&gt;0, INDIRECT(ADDRESS(MATCH(BL9,INDIRECT(BL8),0)+BL7-1,1,4,TRUE,"Each Gender - Total")), ""), INDIRECT(ADDRESS(MATCH(BL9,'Each Gender - Total'!BL:BL,0),1,4,TRUE,"Each Gender - Total"))), "")</f>
        <v>FRA</v>
      </c>
      <c r="BM11" s="17" t="str">
        <f>IF(BM9&gt;0, IF(BM4 &gt; 1, IF(BM9&gt;0, INDIRECT(ADDRESS(MATCH(BM9,INDIRECT(BM8),0)+BM7-1,1,4,TRUE,"Each Gender - Total")), ""), INDIRECT(ADDRESS(MATCH(BM9,'Each Gender - Total'!BM:BM,0),1,4,TRUE,"Each Gender - Total"))), "")</f>
        <v>AUS</v>
      </c>
      <c r="BN11" s="17" t="str">
        <f>IF(BN9&gt;0, IF(BN4 &gt; 1, IF(BN9&gt;0, INDIRECT(ADDRESS(MATCH(BN9,INDIRECT(BN8),0)+BN7-1,1,4,TRUE,"Each Gender - Total")), ""), INDIRECT(ADDRESS(MATCH(BN9,'Each Gender - Total'!BN:BN,0),1,4,TRUE,"Each Gender - Total"))), "")</f>
        <v/>
      </c>
      <c r="BO11" s="17" t="str">
        <f>IF(BO9&gt;0, IF(BO4 &gt; 1, IF(BO9&gt;0, INDIRECT(ADDRESS(MATCH(BO9,INDIRECT(BO8),0)+BO7-1,1,4,TRUE,"Each Gender - Total")), ""), INDIRECT(ADDRESS(MATCH(BO9,'Each Gender - Total'!BO:BO,0),1,4,TRUE,"Each Gender - Total"))), "")</f>
        <v>BRA</v>
      </c>
      <c r="BP11" s="17" t="str">
        <f>IF(BP9&gt;0, IF(BP4 &gt; 1, IF(BP9&gt;0, INDIRECT(ADDRESS(MATCH(BP9,INDIRECT(BP8),0)+BP7-1,1,4,TRUE,"Each Gender - Total")), ""), INDIRECT(ADDRESS(MATCH(BP9,'Each Gender - Total'!BP:BP,0),1,4,TRUE,"Each Gender - Total"))), "")</f>
        <v>USA</v>
      </c>
      <c r="BQ11" s="17" t="str">
        <f>IF(BQ9&gt;0, IF(BQ4 &gt; 1, IF(BQ9&gt;0, INDIRECT(ADDRESS(MATCH(BQ9,INDIRECT(BQ8),0)+BQ7-1,1,4,TRUE,"Each Gender - Total")), ""), INDIRECT(ADDRESS(MATCH(BQ9,'Each Gender - Total'!BQ:BQ,0),1,4,TRUE,"Each Gender - Total"))), "")</f>
        <v/>
      </c>
      <c r="BR11" s="17" t="str">
        <f>IF(BR9&gt;0, IF(BR4 &gt; 1, IF(BR9&gt;0, INDIRECT(ADDRESS(MATCH(BR9,INDIRECT(BR8),0)+BR7-1,1,4,TRUE,"Each Gender - Total")), ""), INDIRECT(ADDRESS(MATCH(BR9,'Each Gender - Total'!BR:BR,0),1,4,TRUE,"Each Gender - Total"))), "")</f>
        <v>CHN</v>
      </c>
      <c r="BS11" s="17" t="str">
        <f>IF(BS9&gt;0, IF(BS4 &gt; 1, IF(BS9&gt;0, INDIRECT(ADDRESS(MATCH(BS9,INDIRECT(BS8),0)+BS7-1,1,4,TRUE,"Each Gender - Total")), ""), INDIRECT(ADDRESS(MATCH(BS9,'Each Gender - Total'!BS:BS,0),1,4,TRUE,"Each Gender - Total"))), "")</f>
        <v>AUS</v>
      </c>
      <c r="BT11" s="17" t="str">
        <f>IF(BT9&gt;0, IF(BT4 &gt; 1, IF(BT9&gt;0, INDIRECT(ADDRESS(MATCH(BT9,INDIRECT(BT8),0)+BT7-1,1,4,TRUE,"Each Gender - Total")), ""), INDIRECT(ADDRESS(MATCH(BT9,'Each Gender - Total'!BT:BT,0),1,4,TRUE,"Each Gender - Total"))), "")</f>
        <v>BRA</v>
      </c>
      <c r="BU11" s="17" t="str">
        <f>IF(BU9&gt;0, IF(BU4 &gt; 1, IF(BU9&gt;0, INDIRECT(ADDRESS(MATCH(BU9,INDIRECT(BU8),0)+BU7-1,1,4,TRUE,"Each Gender - Total")), ""), INDIRECT(ADDRESS(MATCH(BU9,'Each Gender - Total'!BU:BU,0),1,4,TRUE,"Each Gender - Total"))), "")</f>
        <v>USA</v>
      </c>
      <c r="BV11" s="17" t="str">
        <f>IF(BV9&gt;0, IF(BV4 &gt; 1, IF(BV9&gt;0, INDIRECT(ADDRESS(MATCH(BV9,INDIRECT(BV8),0)+BV7-1,1,4,TRUE,"Each Gender - Total")), ""), INDIRECT(ADDRESS(MATCH(BV9,'Each Gender - Total'!BV:BV,0),1,4,TRUE,"Each Gender - Total"))), "")</f>
        <v>JPN</v>
      </c>
      <c r="BW11" s="17" t="str">
        <f>IF(BW9&gt;0, IF(BW4 &gt; 1, IF(BW9&gt;0, INDIRECT(ADDRESS(MATCH(BW9,INDIRECT(BW8),0)+BW7-1,1,4,TRUE,"Each Gender - Total")), ""), INDIRECT(ADDRESS(MATCH(BW9,'Each Gender - Total'!BW:BW,0),1,4,TRUE,"Each Gender - Total"))), "")</f>
        <v>JPN</v>
      </c>
      <c r="BX11" s="17" t="str">
        <f>IF(BX9&gt;0, IF(BX4 &gt; 1, IF(BX9&gt;0, INDIRECT(ADDRESS(MATCH(BX9,INDIRECT(BX8),0)+BX7-1,1,4,TRUE,"Each Gender - Total")), ""), INDIRECT(ADDRESS(MATCH(BX9,'Each Gender - Total'!BX:BX,0),1,4,TRUE,"Each Gender - Total"))), "")</f>
        <v>RSA</v>
      </c>
      <c r="BY11" s="17" t="str">
        <f>IF(BY9&gt;0, IF(BY4 &gt; 1, IF(BY9&gt;0, INDIRECT(ADDRESS(MATCH(BY9,INDIRECT(BY8),0)+BY7-1,1,4,TRUE,"Each Gender - Total")), ""), INDIRECT(ADDRESS(MATCH(BY9,'Each Gender - Total'!BY:BY,0),1,4,TRUE,"Each Gender - Total"))), "")</f>
        <v>GBR</v>
      </c>
      <c r="BZ11" s="17" t="str">
        <f>IF(BZ9&gt;0, IF(BZ4 &gt; 1, IF(BZ9&gt;0, INDIRECT(ADDRESS(MATCH(BZ9,INDIRECT(BZ8),0)+BZ7-1,1,4,TRUE,"Each Gender - Total")), ""), INDIRECT(ADDRESS(MATCH(BZ9,'Each Gender - Total'!BZ:BZ,0),1,4,TRUE,"Each Gender - Total"))), "")</f>
        <v/>
      </c>
      <c r="CA11" s="17" t="str">
        <f>IF(CA9&gt;0, IF(CA4 &gt; 1, IF(CA9&gt;0, INDIRECT(ADDRESS(MATCH(CA9,INDIRECT(CA8),0)+CA7-1,1,4,TRUE,"Each Gender - Total")), ""), INDIRECT(ADDRESS(MATCH(CA9,'Each Gender - Total'!CA:CA,0),1,4,TRUE,"Each Gender - Total"))), "")</f>
        <v>AUS</v>
      </c>
      <c r="CB11" s="17" t="str">
        <f>IF(CB9&gt;0, IF(CB4 &gt; 1, IF(CB9&gt;0, INDIRECT(ADDRESS(MATCH(CB9,INDIRECT(CB8),0)+CB7-1,1,4,TRUE,"Each Gender - Total")), ""), INDIRECT(ADDRESS(MATCH(CB9,'Each Gender - Total'!CB:CB,0),1,4,TRUE,"Each Gender - Total"))), "")</f>
        <v>GER</v>
      </c>
      <c r="CC11" s="17" t="str">
        <f>IF(CC9&gt;0, IF(CC4 &gt; 1, IF(CC9&gt;0, INDIRECT(ADDRESS(MATCH(CC9,INDIRECT(CC8),0)+CC7-1,1,4,TRUE,"Each Gender - Total")), ""), INDIRECT(ADDRESS(MATCH(CC9,'Each Gender - Total'!CC:CC,0),1,4,TRUE,"Each Gender - Total"))), "")</f>
        <v/>
      </c>
      <c r="CD11" s="17" t="str">
        <f>IF(CD9&gt;0, IF(CD4 &gt; 1, IF(CD9&gt;0, INDIRECT(ADDRESS(MATCH(CD9,INDIRECT(CD8),0)+CD7-1,1,4,TRUE,"Each Gender - Total")), ""), INDIRECT(ADDRESS(MATCH(CD9,'Each Gender - Total'!CD:CD,0),1,4,TRUE,"Each Gender - Total"))), "")</f>
        <v>JPN</v>
      </c>
      <c r="CE11" s="17" t="str">
        <f>IF(CE9&gt;0, IF(CE4 &gt; 1, IF(CE9&gt;0, INDIRECT(ADDRESS(MATCH(CE9,INDIRECT(CE8),0)+CE7-1,1,4,TRUE,"Each Gender - Total")), ""), INDIRECT(ADDRESS(MATCH(CE9,'Each Gender - Total'!CE:CE,0),1,4,TRUE,"Each Gender - Total"))), "")</f>
        <v>ITA</v>
      </c>
      <c r="CF11" s="17" t="str">
        <f>IF(CF9&gt;0, IF(CF4 &gt; 1, IF(CF9&gt;0, INDIRECT(ADDRESS(MATCH(CF9,INDIRECT(CF8),0)+CF7-1,1,4,TRUE,"Each Gender - Total")), ""), INDIRECT(ADDRESS(MATCH(CF9,'Each Gender - Total'!CF:CF,0),1,4,TRUE,"Each Gender - Total"))), "")</f>
        <v>CRO</v>
      </c>
      <c r="CG11" s="17" t="str">
        <f>IF(CG9&gt;0, IF(CG4 &gt; 1, IF(CG9&gt;0, INDIRECT(ADDRESS(MATCH(CG9,INDIRECT(CG8),0)+CG7-1,1,4,TRUE,"Each Gender - Total")), ""), INDIRECT(ADDRESS(MATCH(CG9,'Each Gender - Total'!CG:CG,0),1,4,TRUE,"Each Gender - Total"))), "")</f>
        <v>ROC</v>
      </c>
      <c r="CH11" s="17" t="str">
        <f>IF(CH9&gt;0, IF(CH4 &gt; 1, IF(CH9&gt;0, INDIRECT(ADDRESS(MATCH(CH9,INDIRECT(CH8),0)+CH7-1,1,4,TRUE,"Each Gender - Total")), ""), INDIRECT(ADDRESS(MATCH(CH9,'Each Gender - Total'!CH:CH,0),1,4,TRUE,"Each Gender - Total"))), "")</f>
        <v/>
      </c>
      <c r="CI11" s="17" t="str">
        <f>IF(CI9&gt;0, IF(CI4 &gt; 1, IF(CI9&gt;0, INDIRECT(ADDRESS(MATCH(CI9,INDIRECT(CI8),0)+CI7-1,1,4,TRUE,"Each Gender - Total")), ""), INDIRECT(ADDRESS(MATCH(CI9,'Each Gender - Total'!CI:CI,0),1,4,TRUE,"Each Gender - Total"))), "")</f>
        <v>SUI</v>
      </c>
      <c r="CJ11" s="17" t="str">
        <f>IF(CJ9&gt;0, IF(CJ4 &gt; 1, IF(CJ9&gt;0, INDIRECT(ADDRESS(MATCH(CJ9,INDIRECT(CJ8),0)+CJ7-1,1,4,TRUE,"Each Gender - Total")), ""), INDIRECT(ADDRESS(MATCH(CJ9,'Each Gender - Total'!CJ:CJ,0),1,4,TRUE,"Each Gender - Total"))), "")</f>
        <v>CHN</v>
      </c>
      <c r="CK11" s="17" t="str">
        <f>IF(CK9&gt;0, IF(CK4 &gt; 1, IF(CK9&gt;0, INDIRECT(ADDRESS(MATCH(CK9,INDIRECT(CK8),0)+CK7-1,1,4,TRUE,"Each Gender - Total")), ""), INDIRECT(ADDRESS(MATCH(CK9,'Each Gender - Total'!CK:CK,0),1,4,TRUE,"Each Gender - Total"))), "")</f>
        <v>GBR</v>
      </c>
      <c r="CL11" s="17" t="str">
        <f>IF(CL9&gt;0, IF(CL4 &gt; 1, IF(CL9&gt;0, INDIRECT(ADDRESS(MATCH(CL9,INDIRECT(CL8),0)+CL7-1,1,4,TRUE,"Each Gender - Total")), ""), INDIRECT(ADDRESS(MATCH(CL9,'Each Gender - Total'!CL:CL,0),1,4,TRUE,"Each Gender - Total"))), "")</f>
        <v>NOR</v>
      </c>
      <c r="CM11" s="17" t="str">
        <f>IF(CM9&gt;0, IF(CM4 &gt; 1, IF(CM9&gt;0, INDIRECT(ADDRESS(MATCH(CM9,INDIRECT(CM8),0)+CM7-1,1,4,TRUE,"Each Gender - Total")), ""), INDIRECT(ADDRESS(MATCH(CM9,'Each Gender - Total'!CM:CM,0),1,4,TRUE,"Each Gender - Total"))), "")</f>
        <v/>
      </c>
      <c r="CN11" s="17" t="str">
        <f>IF(CN9&gt;0, IF(CN4 &gt; 1, IF(CN9&gt;0, INDIRECT(ADDRESS(MATCH(CN9,INDIRECT(CN8),0)+CN7-1,1,4,TRUE,"Each Gender - Total")), ""), INDIRECT(ADDRESS(MATCH(CN9,'Each Gender - Total'!CN:CN,0),1,4,TRUE,"Each Gender - Total"))), "")</f>
        <v>BER</v>
      </c>
      <c r="CO11" s="17" t="str">
        <f>IF(CO9&gt;0, IF(CO4 &gt; 1, IF(CO9&gt;0, INDIRECT(ADDRESS(MATCH(CO9,INDIRECT(CO8),0)+CO7-1,1,4,TRUE,"Each Gender - Total")), ""), INDIRECT(ADDRESS(MATCH(CO9,'Each Gender - Total'!CO:CO,0),1,4,TRUE,"Each Gender - Total"))), "")</f>
        <v>ROC</v>
      </c>
      <c r="CP11" s="17" t="str">
        <f>IF(CP9&gt;0, IF(CP4 &gt; 1, IF(CP9&gt;0, INDIRECT(ADDRESS(MATCH(CP9,INDIRECT(CP8),0)+CP7-1,1,4,TRUE,"Each Gender - Total")), ""), INDIRECT(ADDRESS(MATCH(CP9,'Each Gender - Total'!CP:CP,0),1,4,TRUE,"Each Gender - Total"))), "")</f>
        <v>BRA</v>
      </c>
      <c r="CQ11" s="17" t="str">
        <f>IF(CQ9&gt;0, IF(CQ4 &gt; 1, IF(CQ9&gt;0, INDIRECT(ADDRESS(MATCH(CQ9,INDIRECT(CQ8),0)+CQ7-1,1,4,TRUE,"Each Gender - Total")), ""), INDIRECT(ADDRESS(MATCH(CQ9,'Each Gender - Total'!CQ:CQ,0),1,4,TRUE,"Each Gender - Total"))), "")</f>
        <v>GRE</v>
      </c>
      <c r="CR11" s="17" t="str">
        <f>IF(CR9&gt;0, IF(CR4 &gt; 1, IF(CR9&gt;0, INDIRECT(ADDRESS(MATCH(CR9,INDIRECT(CR8),0)+CR7-1,1,4,TRUE,"Each Gender - Total")), ""), INDIRECT(ADDRESS(MATCH(CR9,'Each Gender - Total'!CR:CR,0),1,4,TRUE,"Each Gender - Total"))), "")</f>
        <v>ESP</v>
      </c>
      <c r="CS11" s="17" t="str">
        <f>IF(CS9&gt;0, IF(CS4 &gt; 1, IF(CS9&gt;0, INDIRECT(ADDRESS(MATCH(CS9,INDIRECT(CS8),0)+CS7-1,1,4,TRUE,"Each Gender - Total")), ""), INDIRECT(ADDRESS(MATCH(CS9,'Each Gender - Total'!CS:CS,0),1,4,TRUE,"Each Gender - Total"))), "")</f>
        <v>GEO</v>
      </c>
      <c r="CT11" s="17" t="str">
        <f>IF(CT9&gt;0, IF(CT4 &gt; 1, IF(CT9&gt;0, INDIRECT(ADDRESS(MATCH(CT9,INDIRECT(CT8),0)+CT7-1,1,4,TRUE,"Each Gender - Total")), ""), INDIRECT(ADDRESS(MATCH(CT9,'Each Gender - Total'!CT:CT,0),1,4,TRUE,"Each Gender - Total"))), "")</f>
        <v>ECU</v>
      </c>
      <c r="CU11" s="17" t="str">
        <f>IF(CU9&gt;0, IF(CU4 &gt; 1, IF(CU9&gt;0, INDIRECT(ADDRESS(MATCH(CU9,INDIRECT(CU8),0)+CU7-1,1,4,TRUE,"Each Gender - Total")), ""), INDIRECT(ADDRESS(MATCH(CU9,'Each Gender - Total'!CU:CU,0),1,4,TRUE,"Each Gender - Total"))), "")</f>
        <v>USA</v>
      </c>
      <c r="CV11" s="17" t="str">
        <f>IF(CV9&gt;0, IF(CV4 &gt; 1, IF(CV9&gt;0, INDIRECT(ADDRESS(MATCH(CV9,INDIRECT(CV8),0)+CV7-1,1,4,TRUE,"Each Gender - Total")), ""), INDIRECT(ADDRESS(MATCH(CV9,'Each Gender - Total'!CV:CV,0),1,4,TRUE,"Each Gender - Total"))), "")</f>
        <v>USA</v>
      </c>
    </row>
    <row r="12">
      <c r="A12" s="18" t="s">
        <v>138</v>
      </c>
      <c r="B12" s="19">
        <f t="shared" ref="B12:CV12" si="2">IFERROR(IF(B9 &lt;= 0, "", IF(B4=1, SUM(INDIRECT(ADDRESS(RIGHT($A11),2,1,1,"Medal Values")):INDIRECT(ADDRESS(B10-1+RIGHT($A11), 2, 1, 1, "Medal Values")))/B10,B6)),"")</f>
        <v>2.000001</v>
      </c>
      <c r="C12" s="19">
        <f t="shared" si="2"/>
        <v>2.000001</v>
      </c>
      <c r="D12" s="19">
        <f t="shared" si="2"/>
        <v>2.000001</v>
      </c>
      <c r="E12" s="19" t="str">
        <f t="shared" si="2"/>
        <v/>
      </c>
      <c r="F12" s="19">
        <f t="shared" si="2"/>
        <v>2.000001</v>
      </c>
      <c r="G12" s="19">
        <f t="shared" si="2"/>
        <v>2.000001</v>
      </c>
      <c r="H12" s="19">
        <f t="shared" si="2"/>
        <v>2.000001</v>
      </c>
      <c r="I12" s="19">
        <f t="shared" si="2"/>
        <v>2.000001</v>
      </c>
      <c r="J12" s="19">
        <f t="shared" si="2"/>
        <v>2.000001</v>
      </c>
      <c r="K12" s="19" t="str">
        <f t="shared" si="2"/>
        <v/>
      </c>
      <c r="L12" s="19">
        <f t="shared" si="2"/>
        <v>2.000001</v>
      </c>
      <c r="M12" s="19">
        <f t="shared" si="2"/>
        <v>1.5000005</v>
      </c>
      <c r="N12" s="19" t="str">
        <f t="shared" si="2"/>
        <v/>
      </c>
      <c r="O12" s="19">
        <f t="shared" si="2"/>
        <v>2.000001</v>
      </c>
      <c r="P12" s="19">
        <f t="shared" si="2"/>
        <v>2.000001</v>
      </c>
      <c r="Q12" s="19">
        <f t="shared" si="2"/>
        <v>2.000001</v>
      </c>
      <c r="R12" s="19">
        <f t="shared" si="2"/>
        <v>2.000001</v>
      </c>
      <c r="S12" s="19">
        <f t="shared" si="2"/>
        <v>2.000001</v>
      </c>
      <c r="T12" s="19">
        <f t="shared" si="2"/>
        <v>2.000001</v>
      </c>
      <c r="U12" s="19">
        <f t="shared" si="2"/>
        <v>2.000001</v>
      </c>
      <c r="V12" s="19">
        <f t="shared" si="2"/>
        <v>2.000001</v>
      </c>
      <c r="W12" s="19">
        <f t="shared" si="2"/>
        <v>1.5000005</v>
      </c>
      <c r="X12" s="19">
        <f t="shared" si="2"/>
        <v>2.000001</v>
      </c>
      <c r="Y12" s="19">
        <f t="shared" si="2"/>
        <v>2.5005005</v>
      </c>
      <c r="Z12" s="19">
        <f t="shared" si="2"/>
        <v>2.000001</v>
      </c>
      <c r="AA12" s="19">
        <f t="shared" si="2"/>
        <v>2.000001</v>
      </c>
      <c r="AB12" s="19">
        <f t="shared" si="2"/>
        <v>2.000001</v>
      </c>
      <c r="AC12" s="19">
        <f t="shared" si="2"/>
        <v>2.000001</v>
      </c>
      <c r="AD12" s="19">
        <f t="shared" si="2"/>
        <v>2.000001</v>
      </c>
      <c r="AE12" s="19">
        <f t="shared" si="2"/>
        <v>2.000001</v>
      </c>
      <c r="AF12" s="19">
        <f t="shared" si="2"/>
        <v>2.000001</v>
      </c>
      <c r="AG12" s="19" t="str">
        <f t="shared" si="2"/>
        <v/>
      </c>
      <c r="AH12" s="19">
        <f t="shared" si="2"/>
        <v>2.000001</v>
      </c>
      <c r="AI12" s="19">
        <f t="shared" si="2"/>
        <v>2.000001</v>
      </c>
      <c r="AJ12" s="19">
        <f t="shared" si="2"/>
        <v>2.000001</v>
      </c>
      <c r="AK12" s="19">
        <f t="shared" si="2"/>
        <v>2.5005005</v>
      </c>
      <c r="AL12" s="19">
        <f t="shared" si="2"/>
        <v>2.000001</v>
      </c>
      <c r="AM12" s="19">
        <f t="shared" si="2"/>
        <v>2.000001</v>
      </c>
      <c r="AN12" s="19">
        <f t="shared" si="2"/>
        <v>2.000001</v>
      </c>
      <c r="AO12" s="19">
        <f t="shared" si="2"/>
        <v>2.000001</v>
      </c>
      <c r="AP12" s="19">
        <f t="shared" si="2"/>
        <v>2.000001</v>
      </c>
      <c r="AQ12" s="19">
        <f t="shared" si="2"/>
        <v>2.000001</v>
      </c>
      <c r="AR12" s="19">
        <f t="shared" si="2"/>
        <v>2.000001</v>
      </c>
      <c r="AS12" s="19">
        <f t="shared" si="2"/>
        <v>2.000001</v>
      </c>
      <c r="AT12" s="19">
        <f t="shared" si="2"/>
        <v>2.000001</v>
      </c>
      <c r="AU12" s="19">
        <f t="shared" si="2"/>
        <v>2.000001</v>
      </c>
      <c r="AV12" s="19">
        <f t="shared" si="2"/>
        <v>2.000001</v>
      </c>
      <c r="AW12" s="19">
        <f t="shared" si="2"/>
        <v>2.000001</v>
      </c>
      <c r="AX12" s="19">
        <f t="shared" si="2"/>
        <v>2.000001</v>
      </c>
      <c r="AY12" s="19">
        <f t="shared" si="2"/>
        <v>2.000001</v>
      </c>
      <c r="AZ12" s="19" t="str">
        <f t="shared" si="2"/>
        <v/>
      </c>
      <c r="BA12" s="19">
        <f t="shared" si="2"/>
        <v>2.000001</v>
      </c>
      <c r="BB12" s="19">
        <f t="shared" si="2"/>
        <v>2.000001</v>
      </c>
      <c r="BC12" s="19">
        <f t="shared" si="2"/>
        <v>1.000000333</v>
      </c>
      <c r="BD12" s="19">
        <f t="shared" si="2"/>
        <v>2.000001</v>
      </c>
      <c r="BE12" s="19">
        <f t="shared" si="2"/>
        <v>2.000001</v>
      </c>
      <c r="BF12" s="19">
        <f t="shared" si="2"/>
        <v>2.000001</v>
      </c>
      <c r="BG12" s="19">
        <f t="shared" si="2"/>
        <v>2.000001</v>
      </c>
      <c r="BH12" s="19">
        <f t="shared" si="2"/>
        <v>1.5000005</v>
      </c>
      <c r="BI12" s="19">
        <f t="shared" si="2"/>
        <v>1.5000005</v>
      </c>
      <c r="BJ12" s="19">
        <f t="shared" si="2"/>
        <v>1.000000333</v>
      </c>
      <c r="BK12" s="19">
        <f t="shared" si="2"/>
        <v>2.000001</v>
      </c>
      <c r="BL12" s="19">
        <f t="shared" si="2"/>
        <v>2.000001</v>
      </c>
      <c r="BM12" s="19">
        <f t="shared" si="2"/>
        <v>2.000001</v>
      </c>
      <c r="BN12" s="19" t="str">
        <f t="shared" si="2"/>
        <v/>
      </c>
      <c r="BO12" s="19">
        <f t="shared" si="2"/>
        <v>1.000000333</v>
      </c>
      <c r="BP12" s="19">
        <f t="shared" si="2"/>
        <v>2.000001</v>
      </c>
      <c r="BQ12" s="19" t="str">
        <f t="shared" si="2"/>
        <v/>
      </c>
      <c r="BR12" s="19">
        <f t="shared" si="2"/>
        <v>2.000001</v>
      </c>
      <c r="BS12" s="19">
        <f t="shared" si="2"/>
        <v>1.5000005</v>
      </c>
      <c r="BT12" s="19">
        <f t="shared" si="2"/>
        <v>2.000001</v>
      </c>
      <c r="BU12" s="19">
        <f t="shared" si="2"/>
        <v>2.000001</v>
      </c>
      <c r="BV12" s="19">
        <f t="shared" si="2"/>
        <v>2.000001</v>
      </c>
      <c r="BW12" s="19">
        <f t="shared" si="2"/>
        <v>2.000001</v>
      </c>
      <c r="BX12" s="19">
        <f t="shared" si="2"/>
        <v>2.000001</v>
      </c>
      <c r="BY12" s="19">
        <f t="shared" si="2"/>
        <v>2.000001</v>
      </c>
      <c r="BZ12" s="19" t="str">
        <f t="shared" si="2"/>
        <v/>
      </c>
      <c r="CA12" s="19">
        <f t="shared" si="2"/>
        <v>2.000001</v>
      </c>
      <c r="CB12" s="19">
        <f t="shared" si="2"/>
        <v>2.000001</v>
      </c>
      <c r="CC12" s="19" t="str">
        <f t="shared" si="2"/>
        <v/>
      </c>
      <c r="CD12" s="19">
        <f t="shared" si="2"/>
        <v>2.000001</v>
      </c>
      <c r="CE12" s="19">
        <f t="shared" si="2"/>
        <v>1.5000005</v>
      </c>
      <c r="CF12" s="19">
        <f t="shared" si="2"/>
        <v>1.000000333</v>
      </c>
      <c r="CG12" s="19">
        <f t="shared" si="2"/>
        <v>2.000001</v>
      </c>
      <c r="CH12" s="19" t="str">
        <f t="shared" si="2"/>
        <v/>
      </c>
      <c r="CI12" s="19">
        <f t="shared" si="2"/>
        <v>2.5005005</v>
      </c>
      <c r="CJ12" s="19">
        <f t="shared" si="2"/>
        <v>2.000001</v>
      </c>
      <c r="CK12" s="19">
        <f t="shared" si="2"/>
        <v>2.000001</v>
      </c>
      <c r="CL12" s="19">
        <f t="shared" si="2"/>
        <v>2.000001</v>
      </c>
      <c r="CM12" s="19" t="str">
        <f t="shared" si="2"/>
        <v/>
      </c>
      <c r="CN12" s="19">
        <f t="shared" si="2"/>
        <v>2.000001</v>
      </c>
      <c r="CO12" s="19">
        <f t="shared" si="2"/>
        <v>2.000001</v>
      </c>
      <c r="CP12" s="19">
        <f t="shared" si="2"/>
        <v>2.000001</v>
      </c>
      <c r="CQ12" s="19">
        <f t="shared" si="2"/>
        <v>2.000001</v>
      </c>
      <c r="CR12" s="19">
        <f t="shared" si="2"/>
        <v>2.000001</v>
      </c>
      <c r="CS12" s="19">
        <f t="shared" si="2"/>
        <v>2.000001</v>
      </c>
      <c r="CT12" s="19">
        <f t="shared" si="2"/>
        <v>2.000001</v>
      </c>
      <c r="CU12" s="19">
        <f t="shared" si="2"/>
        <v>2.000001</v>
      </c>
      <c r="CV12" s="19">
        <f t="shared" si="2"/>
        <v>2.000001</v>
      </c>
    </row>
    <row r="13" hidden="1">
      <c r="A13" s="11" t="s">
        <v>139</v>
      </c>
      <c r="B13" s="10">
        <f>IFERROR(MATCH(B11,'Each Gender - Total'!$A:$A,0) + 1, "")</f>
        <v>78</v>
      </c>
      <c r="C13" s="10">
        <f>IFERROR(MATCH(C11,'Each Gender - Total'!$A:$A,0) + 1, "")</f>
        <v>78</v>
      </c>
      <c r="D13" s="10">
        <f>IFERROR(MATCH(D11,'Each Gender - Total'!$A:$A,0) + 1, "")</f>
        <v>92</v>
      </c>
      <c r="E13" s="10" t="str">
        <f>IFERROR(MATCH(E11,'Each Gender - Total'!$A:$A,0) + 1, "")</f>
        <v/>
      </c>
      <c r="F13" s="10">
        <f>IFERROR(MATCH(F11,'Each Gender - Total'!$A:$A,0) + 1, "")</f>
        <v>78</v>
      </c>
      <c r="G13" s="10">
        <f>IFERROR(MATCH(G11,'Each Gender - Total'!$A:$A,0) + 1, "")</f>
        <v>52</v>
      </c>
      <c r="H13" s="10">
        <f>IFERROR(MATCH(H11,'Each Gender - Total'!$A:$A,0) + 1, "")</f>
        <v>78</v>
      </c>
      <c r="I13" s="10">
        <f>IFERROR(MATCH(I11,'Each Gender - Total'!$A:$A,0) + 1, "")</f>
        <v>19</v>
      </c>
      <c r="J13" s="10">
        <f>IFERROR(MATCH(J11,'Each Gender - Total'!$A:$A,0) + 1, "")</f>
        <v>49</v>
      </c>
      <c r="K13" s="10" t="str">
        <f>IFERROR(MATCH(K11,'Each Gender - Total'!$A:$A,0) + 1, "")</f>
        <v/>
      </c>
      <c r="L13" s="10">
        <f>IFERROR(MATCH(L11,'Each Gender - Total'!$A:$A,0) + 1, "")</f>
        <v>50</v>
      </c>
      <c r="M13" s="10">
        <f>IFERROR(MATCH(M11,'Each Gender - Total'!$A:$A,0) + 1, "")</f>
        <v>26</v>
      </c>
      <c r="N13" s="10" t="str">
        <f>IFERROR(MATCH(N11,'Each Gender - Total'!$A:$A,0) + 1, "")</f>
        <v/>
      </c>
      <c r="O13" s="10">
        <f>IFERROR(MATCH(O11,'Each Gender - Total'!$A:$A,0) + 1, "")</f>
        <v>44</v>
      </c>
      <c r="P13" s="10">
        <f>IFERROR(MATCH(P11,'Each Gender - Total'!$A:$A,0) + 1, "")</f>
        <v>95</v>
      </c>
      <c r="Q13" s="10">
        <f>IFERROR(MATCH(Q11,'Each Gender - Total'!$A:$A,0) + 1, "")</f>
        <v>95</v>
      </c>
      <c r="R13" s="10">
        <f>IFERROR(MATCH(R11,'Each Gender - Total'!$A:$A,0) + 1, "")</f>
        <v>35</v>
      </c>
      <c r="S13" s="10">
        <f>IFERROR(MATCH(S11,'Each Gender - Total'!$A:$A,0) + 1, "")</f>
        <v>52</v>
      </c>
      <c r="T13" s="10">
        <f>IFERROR(MATCH(T11,'Each Gender - Total'!$A:$A,0) + 1, "")</f>
        <v>78</v>
      </c>
      <c r="U13" s="10">
        <f>IFERROR(MATCH(U11,'Each Gender - Total'!$A:$A,0) + 1, "")</f>
        <v>6</v>
      </c>
      <c r="V13" s="10">
        <f>IFERROR(MATCH(V11,'Each Gender - Total'!$A:$A,0) + 1, "")</f>
        <v>36</v>
      </c>
      <c r="W13" s="10">
        <f>IFERROR(MATCH(W11,'Each Gender - Total'!$A:$A,0) + 1, "")</f>
        <v>36</v>
      </c>
      <c r="X13" s="10">
        <f>IFERROR(MATCH(X11,'Each Gender - Total'!$A:$A,0) + 1, "")</f>
        <v>81</v>
      </c>
      <c r="Y13" s="10">
        <f>IFERROR(MATCH(Y11,'Each Gender - Total'!$A:$A,0) + 1, "")</f>
        <v>38</v>
      </c>
      <c r="Z13" s="10">
        <f>IFERROR(MATCH(Z11,'Each Gender - Total'!$A:$A,0) + 1, "")</f>
        <v>38</v>
      </c>
      <c r="AA13" s="10">
        <f>IFERROR(MATCH(AA11,'Each Gender - Total'!$A:$A,0) + 1, "")</f>
        <v>43</v>
      </c>
      <c r="AB13" s="10">
        <f>IFERROR(MATCH(AB11,'Each Gender - Total'!$A:$A,0) + 1, "")</f>
        <v>97</v>
      </c>
      <c r="AC13" s="10">
        <f>IFERROR(MATCH(AC11,'Each Gender - Total'!$A:$A,0) + 1, "")</f>
        <v>95</v>
      </c>
      <c r="AD13" s="10">
        <f>IFERROR(MATCH(AD11,'Each Gender - Total'!$A:$A,0) + 1, "")</f>
        <v>36</v>
      </c>
      <c r="AE13" s="10">
        <f>IFERROR(MATCH(AE11,'Each Gender - Total'!$A:$A,0) + 1, "")</f>
        <v>21</v>
      </c>
      <c r="AF13" s="10">
        <f>IFERROR(MATCH(AF11,'Each Gender - Total'!$A:$A,0) + 1, "")</f>
        <v>84</v>
      </c>
      <c r="AG13" s="10" t="str">
        <f>IFERROR(MATCH(AG11,'Each Gender - Total'!$A:$A,0) + 1, "")</f>
        <v/>
      </c>
      <c r="AH13" s="10">
        <f>IFERROR(MATCH(AH11,'Each Gender - Total'!$A:$A,0) + 1, "")</f>
        <v>28</v>
      </c>
      <c r="AI13" s="10">
        <f>IFERROR(MATCH(AI11,'Each Gender - Total'!$A:$A,0) + 1, "")</f>
        <v>7</v>
      </c>
      <c r="AJ13" s="10">
        <f>IFERROR(MATCH(AJ11,'Each Gender - Total'!$A:$A,0) + 1, "")</f>
        <v>69</v>
      </c>
      <c r="AK13" s="10">
        <f>IFERROR(MATCH(AK11,'Each Gender - Total'!$A:$A,0) + 1, "")</f>
        <v>38</v>
      </c>
      <c r="AL13" s="10">
        <f>IFERROR(MATCH(AL11,'Each Gender - Total'!$A:$A,0) + 1, "")</f>
        <v>36</v>
      </c>
      <c r="AM13" s="10">
        <f>IFERROR(MATCH(AM11,'Each Gender - Total'!$A:$A,0) + 1, "")</f>
        <v>95</v>
      </c>
      <c r="AN13" s="10">
        <f>IFERROR(MATCH(AN11,'Each Gender - Total'!$A:$A,0) + 1, "")</f>
        <v>36</v>
      </c>
      <c r="AO13" s="10">
        <f>IFERROR(MATCH(AO11,'Each Gender - Total'!$A:$A,0) + 1, "")</f>
        <v>43</v>
      </c>
      <c r="AP13" s="10">
        <f>IFERROR(MATCH(AP11,'Each Gender - Total'!$A:$A,0) + 1, "")</f>
        <v>35</v>
      </c>
      <c r="AQ13" s="10">
        <f>IFERROR(MATCH(AQ11,'Each Gender - Total'!$A:$A,0) + 1, "")</f>
        <v>30</v>
      </c>
      <c r="AR13" s="10">
        <f>IFERROR(MATCH(AR11,'Each Gender - Total'!$A:$A,0) + 1, "")</f>
        <v>86</v>
      </c>
      <c r="AS13" s="10">
        <f>IFERROR(MATCH(AS11,'Each Gender - Total'!$A:$A,0) + 1, "")</f>
        <v>85</v>
      </c>
      <c r="AT13" s="10">
        <f>IFERROR(MATCH(AT11,'Each Gender - Total'!$A:$A,0) + 1, "")</f>
        <v>52</v>
      </c>
      <c r="AU13" s="10">
        <f>IFERROR(MATCH(AU11,'Each Gender - Total'!$A:$A,0) + 1, "")</f>
        <v>26</v>
      </c>
      <c r="AV13" s="10">
        <f>IFERROR(MATCH(AV11,'Each Gender - Total'!$A:$A,0) + 1, "")</f>
        <v>78</v>
      </c>
      <c r="AW13" s="10">
        <f>IFERROR(MATCH(AW11,'Each Gender - Total'!$A:$A,0) + 1, "")</f>
        <v>6</v>
      </c>
      <c r="AX13" s="10">
        <f>IFERROR(MATCH(AX11,'Each Gender - Total'!$A:$A,0) + 1, "")</f>
        <v>4</v>
      </c>
      <c r="AY13" s="10">
        <f>IFERROR(MATCH(AY11,'Each Gender - Total'!$A:$A,0) + 1, "")</f>
        <v>37</v>
      </c>
      <c r="AZ13" s="10" t="str">
        <f>IFERROR(MATCH(AZ11,'Each Gender - Total'!$A:$A,0) + 1, "")</f>
        <v/>
      </c>
      <c r="BA13" s="10">
        <f>IFERROR(MATCH(BA11,'Each Gender - Total'!$A:$A,0) + 1, "")</f>
        <v>35</v>
      </c>
      <c r="BB13" s="10">
        <f>IFERROR(MATCH(BB11,'Each Gender - Total'!$A:$A,0) + 1, "")</f>
        <v>92</v>
      </c>
      <c r="BC13" s="10">
        <f>IFERROR(MATCH(BC11,'Each Gender - Total'!$A:$A,0) + 1, "")</f>
        <v>16</v>
      </c>
      <c r="BD13" s="10">
        <f>IFERROR(MATCH(BD11,'Each Gender - Total'!$A:$A,0) + 1, "")</f>
        <v>43</v>
      </c>
      <c r="BE13" s="10">
        <f>IFERROR(MATCH(BE11,'Each Gender - Total'!$A:$A,0) + 1, "")</f>
        <v>69</v>
      </c>
      <c r="BF13" s="10">
        <f>IFERROR(MATCH(BF11,'Each Gender - Total'!$A:$A,0) + 1, "")</f>
        <v>29</v>
      </c>
      <c r="BG13" s="10">
        <f>IFERROR(MATCH(BG11,'Each Gender - Total'!$A:$A,0) + 1, "")</f>
        <v>61</v>
      </c>
      <c r="BH13" s="10">
        <f>IFERROR(MATCH(BH11,'Each Gender - Total'!$A:$A,0) + 1, "")</f>
        <v>16</v>
      </c>
      <c r="BI13" s="10">
        <f>IFERROR(MATCH(BI11,'Each Gender - Total'!$A:$A,0) + 1, "")</f>
        <v>6</v>
      </c>
      <c r="BJ13" s="10">
        <f>IFERROR(MATCH(BJ11,'Each Gender - Total'!$A:$A,0) + 1, "")</f>
        <v>6</v>
      </c>
      <c r="BK13" s="10">
        <f>IFERROR(MATCH(BK11,'Each Gender - Total'!$A:$A,0) + 1, "")</f>
        <v>72</v>
      </c>
      <c r="BL13" s="10">
        <f>IFERROR(MATCH(BL11,'Each Gender - Total'!$A:$A,0) + 1, "")</f>
        <v>35</v>
      </c>
      <c r="BM13" s="10">
        <f>IFERROR(MATCH(BM11,'Each Gender - Total'!$A:$A,0) + 1, "")</f>
        <v>6</v>
      </c>
      <c r="BN13" s="10" t="str">
        <f>IFERROR(MATCH(BN11,'Each Gender - Total'!$A:$A,0) + 1, "")</f>
        <v/>
      </c>
      <c r="BO13" s="10">
        <f>IFERROR(MATCH(BO11,'Each Gender - Total'!$A:$A,0) + 1, "")</f>
        <v>14</v>
      </c>
      <c r="BP13" s="10">
        <f>IFERROR(MATCH(BP11,'Each Gender - Total'!$A:$A,0) + 1, "")</f>
        <v>95</v>
      </c>
      <c r="BQ13" s="10" t="str">
        <f>IFERROR(MATCH(BQ11,'Each Gender - Total'!$A:$A,0) + 1, "")</f>
        <v/>
      </c>
      <c r="BR13" s="10">
        <f>IFERROR(MATCH(BR11,'Each Gender - Total'!$A:$A,0) + 1, "")</f>
        <v>19</v>
      </c>
      <c r="BS13" s="10">
        <f>IFERROR(MATCH(BS11,'Each Gender - Total'!$A:$A,0) + 1, "")</f>
        <v>6</v>
      </c>
      <c r="BT13" s="10">
        <f>IFERROR(MATCH(BT11,'Each Gender - Total'!$A:$A,0) + 1, "")</f>
        <v>14</v>
      </c>
      <c r="BU13" s="10">
        <f>IFERROR(MATCH(BU11,'Each Gender - Total'!$A:$A,0) + 1, "")</f>
        <v>95</v>
      </c>
      <c r="BV13" s="10">
        <f>IFERROR(MATCH(BV11,'Each Gender - Total'!$A:$A,0) + 1, "")</f>
        <v>52</v>
      </c>
      <c r="BW13" s="10">
        <f>IFERROR(MATCH(BW11,'Each Gender - Total'!$A:$A,0) + 1, "")</f>
        <v>52</v>
      </c>
      <c r="BX13" s="10">
        <f>IFERROR(MATCH(BX11,'Each Gender - Total'!$A:$A,0) + 1, "")</f>
        <v>80</v>
      </c>
      <c r="BY13" s="10">
        <f>IFERROR(MATCH(BY11,'Each Gender - Total'!$A:$A,0) + 1, "")</f>
        <v>36</v>
      </c>
      <c r="BZ13" s="10" t="str">
        <f>IFERROR(MATCH(BZ11,'Each Gender - Total'!$A:$A,0) + 1, "")</f>
        <v/>
      </c>
      <c r="CA13" s="10">
        <f>IFERROR(MATCH(CA11,'Each Gender - Total'!$A:$A,0) + 1, "")</f>
        <v>6</v>
      </c>
      <c r="CB13" s="10">
        <f>IFERROR(MATCH(CB11,'Each Gender - Total'!$A:$A,0) + 1, "")</f>
        <v>38</v>
      </c>
      <c r="CC13" s="10" t="str">
        <f>IFERROR(MATCH(CC11,'Each Gender - Total'!$A:$A,0) + 1, "")</f>
        <v/>
      </c>
      <c r="CD13" s="10">
        <f>IFERROR(MATCH(CD11,'Each Gender - Total'!$A:$A,0) + 1, "")</f>
        <v>52</v>
      </c>
      <c r="CE13" s="10">
        <f>IFERROR(MATCH(CE11,'Each Gender - Total'!$A:$A,0) + 1, "")</f>
        <v>49</v>
      </c>
      <c r="CF13" s="10">
        <f>IFERROR(MATCH(CF11,'Each Gender - Total'!$A:$A,0) + 1, "")</f>
        <v>23</v>
      </c>
      <c r="CG13" s="10">
        <f>IFERROR(MATCH(CG11,'Each Gender - Total'!$A:$A,0) + 1, "")</f>
        <v>78</v>
      </c>
      <c r="CH13" s="10" t="str">
        <f>IFERROR(MATCH(CH11,'Each Gender - Total'!$A:$A,0) + 1, "")</f>
        <v/>
      </c>
      <c r="CI13" s="10">
        <f>IFERROR(MATCH(CI11,'Each Gender - Total'!$A:$A,0) + 1, "")</f>
        <v>84</v>
      </c>
      <c r="CJ13" s="10">
        <f>IFERROR(MATCH(CJ11,'Each Gender - Total'!$A:$A,0) + 1, "")</f>
        <v>19</v>
      </c>
      <c r="CK13" s="10">
        <f>IFERROR(MATCH(CK11,'Each Gender - Total'!$A:$A,0) + 1, "")</f>
        <v>36</v>
      </c>
      <c r="CL13" s="10">
        <f>IFERROR(MATCH(CL11,'Each Gender - Total'!$A:$A,0) + 1, "")</f>
        <v>71</v>
      </c>
      <c r="CM13" s="10" t="str">
        <f>IFERROR(MATCH(CM11,'Each Gender - Total'!$A:$A,0) + 1, "")</f>
        <v/>
      </c>
      <c r="CN13" s="10">
        <f>IFERROR(MATCH(CN11,'Each Gender - Total'!$A:$A,0) + 1, "")</f>
        <v>11</v>
      </c>
      <c r="CO13" s="10">
        <f>IFERROR(MATCH(CO11,'Each Gender - Total'!$A:$A,0) + 1, "")</f>
        <v>78</v>
      </c>
      <c r="CP13" s="10">
        <f>IFERROR(MATCH(CP11,'Each Gender - Total'!$A:$A,0) + 1, "")</f>
        <v>14</v>
      </c>
      <c r="CQ13" s="10">
        <f>IFERROR(MATCH(CQ11,'Each Gender - Total'!$A:$A,0) + 1, "")</f>
        <v>40</v>
      </c>
      <c r="CR13" s="10">
        <f>IFERROR(MATCH(CR11,'Each Gender - Total'!$A:$A,0) + 1, "")</f>
        <v>30</v>
      </c>
      <c r="CS13" s="10">
        <f>IFERROR(MATCH(CS11,'Each Gender - Total'!$A:$A,0) + 1, "")</f>
        <v>37</v>
      </c>
      <c r="CT13" s="10">
        <f>IFERROR(MATCH(CT11,'Each Gender - Total'!$A:$A,0) + 1, "")</f>
        <v>28</v>
      </c>
      <c r="CU13" s="10">
        <f>IFERROR(MATCH(CU11,'Each Gender - Total'!$A:$A,0) + 1, "")</f>
        <v>95</v>
      </c>
      <c r="CV13" s="10">
        <f>IFERROR(MATCH(CV11,'Each Gender - Total'!$A:$A,0) + 1, "")</f>
        <v>95</v>
      </c>
    </row>
    <row r="14" hidden="1">
      <c r="A14" s="11" t="s">
        <v>140</v>
      </c>
      <c r="B14" s="10" t="str">
        <f>IFERROR(ADDRESS(MATCH(B11,'Each Gender - Total'!$A:$A,0) + 1,COLUMN(),2,1,"Each Gender - Total")&amp;":"&amp;ADDRESS(1000,COLUMN(),2,1),"")</f>
        <v>'Each Gender - Total'!B$78:B$1000</v>
      </c>
      <c r="C14" s="10" t="str">
        <f>IFERROR(ADDRESS(MATCH(C11,'Each Gender - Total'!$A:$A,0) + 1,COLUMN(),2,1,"Each Gender - Total")&amp;":"&amp;ADDRESS(1000,COLUMN(),2,1),"")</f>
        <v>'Each Gender - Total'!C$78:C$1000</v>
      </c>
      <c r="D14" s="10" t="str">
        <f>IFERROR(ADDRESS(MATCH(D11,'Each Gender - Total'!$A:$A,0) + 1,COLUMN(),2,1,"Each Gender - Total")&amp;":"&amp;ADDRESS(1000,COLUMN(),2,1),"")</f>
        <v>'Each Gender - Total'!D$92:D$1000</v>
      </c>
      <c r="E14" s="10" t="str">
        <f>IFERROR(ADDRESS(MATCH(E11,'Each Gender - Total'!$A:$A,0) + 1,COLUMN(),2,1,"Each Gender - Total")&amp;":"&amp;ADDRESS(1000,COLUMN(),2,1),"")</f>
        <v/>
      </c>
      <c r="F14" s="10" t="str">
        <f>IFERROR(ADDRESS(MATCH(F11,'Each Gender - Total'!$A:$A,0) + 1,COLUMN(),2,1,"Each Gender - Total")&amp;":"&amp;ADDRESS(1000,COLUMN(),2,1),"")</f>
        <v>'Each Gender - Total'!F$78:F$1000</v>
      </c>
      <c r="G14" s="10" t="str">
        <f>IFERROR(ADDRESS(MATCH(G11,'Each Gender - Total'!$A:$A,0) + 1,COLUMN(),2,1,"Each Gender - Total")&amp;":"&amp;ADDRESS(1000,COLUMN(),2,1),"")</f>
        <v>'Each Gender - Total'!G$52:G$1000</v>
      </c>
      <c r="H14" s="10" t="str">
        <f>IFERROR(ADDRESS(MATCH(H11,'Each Gender - Total'!$A:$A,0) + 1,COLUMN(),2,1,"Each Gender - Total")&amp;":"&amp;ADDRESS(1000,COLUMN(),2,1),"")</f>
        <v>'Each Gender - Total'!H$78:H$1000</v>
      </c>
      <c r="I14" s="10" t="str">
        <f>IFERROR(ADDRESS(MATCH(I11,'Each Gender - Total'!$A:$A,0) + 1,COLUMN(),2,1,"Each Gender - Total")&amp;":"&amp;ADDRESS(1000,COLUMN(),2,1),"")</f>
        <v>'Each Gender - Total'!I$19:I$1000</v>
      </c>
      <c r="J14" s="10" t="str">
        <f>IFERROR(ADDRESS(MATCH(J11,'Each Gender - Total'!$A:$A,0) + 1,COLUMN(),2,1,"Each Gender - Total")&amp;":"&amp;ADDRESS(1000,COLUMN(),2,1),"")</f>
        <v>'Each Gender - Total'!J$49:J$1000</v>
      </c>
      <c r="K14" s="10" t="str">
        <f>IFERROR(ADDRESS(MATCH(K11,'Each Gender - Total'!$A:$A,0) + 1,COLUMN(),2,1,"Each Gender - Total")&amp;":"&amp;ADDRESS(1000,COLUMN(),2,1),"")</f>
        <v/>
      </c>
      <c r="L14" s="10" t="str">
        <f>IFERROR(ADDRESS(MATCH(L11,'Each Gender - Total'!$A:$A,0) + 1,COLUMN(),2,1,"Each Gender - Total")&amp;":"&amp;ADDRESS(1000,COLUMN(),2,1),"")</f>
        <v>'Each Gender - Total'!L$50:L$1000</v>
      </c>
      <c r="M14" s="10" t="str">
        <f>IFERROR(ADDRESS(MATCH(M11,'Each Gender - Total'!$A:$A,0) + 1,COLUMN(),2,1,"Each Gender - Total")&amp;":"&amp;ADDRESS(1000,COLUMN(),2,1),"")</f>
        <v>'Each Gender - Total'!M$26:M$1000</v>
      </c>
      <c r="N14" s="10" t="str">
        <f>IFERROR(ADDRESS(MATCH(N11,'Each Gender - Total'!$A:$A,0) + 1,COLUMN(),2,1,"Each Gender - Total")&amp;":"&amp;ADDRESS(1000,COLUMN(),2,1),"")</f>
        <v/>
      </c>
      <c r="O14" s="10" t="str">
        <f>IFERROR(ADDRESS(MATCH(O11,'Each Gender - Total'!$A:$A,0) + 1,COLUMN(),2,1,"Each Gender - Total")&amp;":"&amp;ADDRESS(1000,COLUMN(),2,1),"")</f>
        <v>'Each Gender - Total'!O$44:O$1000</v>
      </c>
      <c r="P14" s="10" t="str">
        <f>IFERROR(ADDRESS(MATCH(P11,'Each Gender - Total'!$A:$A,0) + 1,COLUMN(),2,1,"Each Gender - Total")&amp;":"&amp;ADDRESS(1000,COLUMN(),2,1),"")</f>
        <v>'Each Gender - Total'!P$95:P$1000</v>
      </c>
      <c r="Q14" s="10" t="str">
        <f>IFERROR(ADDRESS(MATCH(Q11,'Each Gender - Total'!$A:$A,0) + 1,COLUMN(),2,1,"Each Gender - Total")&amp;":"&amp;ADDRESS(1000,COLUMN(),2,1),"")</f>
        <v>'Each Gender - Total'!Q$95:Q$1000</v>
      </c>
      <c r="R14" s="10" t="str">
        <f>IFERROR(ADDRESS(MATCH(R11,'Each Gender - Total'!$A:$A,0) + 1,COLUMN(),2,1,"Each Gender - Total")&amp;":"&amp;ADDRESS(1000,COLUMN(),2,1),"")</f>
        <v>'Each Gender - Total'!R$35:R$1000</v>
      </c>
      <c r="S14" s="10" t="str">
        <f>IFERROR(ADDRESS(MATCH(S11,'Each Gender - Total'!$A:$A,0) + 1,COLUMN(),2,1,"Each Gender - Total")&amp;":"&amp;ADDRESS(1000,COLUMN(),2,1),"")</f>
        <v>'Each Gender - Total'!S$52:S$1000</v>
      </c>
      <c r="T14" s="10" t="str">
        <f>IFERROR(ADDRESS(MATCH(T11,'Each Gender - Total'!$A:$A,0) + 1,COLUMN(),2,1,"Each Gender - Total")&amp;":"&amp;ADDRESS(1000,COLUMN(),2,1),"")</f>
        <v>'Each Gender - Total'!T$78:T$1000</v>
      </c>
      <c r="U14" s="10" t="str">
        <f>IFERROR(ADDRESS(MATCH(U11,'Each Gender - Total'!$A:$A,0) + 1,COLUMN(),2,1,"Each Gender - Total")&amp;":"&amp;ADDRESS(1000,COLUMN(),2,1),"")</f>
        <v>'Each Gender - Total'!U$6:U$1000</v>
      </c>
      <c r="V14" s="10" t="str">
        <f>IFERROR(ADDRESS(MATCH(V11,'Each Gender - Total'!$A:$A,0) + 1,COLUMN(),2,1,"Each Gender - Total")&amp;":"&amp;ADDRESS(1000,COLUMN(),2,1),"")</f>
        <v>'Each Gender - Total'!V$36:V$1000</v>
      </c>
      <c r="W14" s="10" t="str">
        <f>IFERROR(ADDRESS(MATCH(W11,'Each Gender - Total'!$A:$A,0) + 1,COLUMN(),2,1,"Each Gender - Total")&amp;":"&amp;ADDRESS(1000,COLUMN(),2,1),"")</f>
        <v>'Each Gender - Total'!W$36:W$1000</v>
      </c>
      <c r="X14" s="10" t="str">
        <f>IFERROR(ADDRESS(MATCH(X11,'Each Gender - Total'!$A:$A,0) + 1,COLUMN(),2,1,"Each Gender - Total")&amp;":"&amp;ADDRESS(1000,COLUMN(),2,1),"")</f>
        <v>'Each Gender - Total'!X$81:X$1000</v>
      </c>
      <c r="Y14" s="10" t="str">
        <f>IFERROR(ADDRESS(MATCH(Y11,'Each Gender - Total'!$A:$A,0) + 1,COLUMN(),2,1,"Each Gender - Total")&amp;":"&amp;ADDRESS(1000,COLUMN(),2,1),"")</f>
        <v>'Each Gender - Total'!Y$38:Y$1000</v>
      </c>
      <c r="Z14" s="10" t="str">
        <f>IFERROR(ADDRESS(MATCH(Z11,'Each Gender - Total'!$A:$A,0) + 1,COLUMN(),2,1,"Each Gender - Total")&amp;":"&amp;ADDRESS(1000,COLUMN(),2,1),"")</f>
        <v>'Each Gender - Total'!Z$38:Z$1000</v>
      </c>
      <c r="AA14" s="10" t="str">
        <f>IFERROR(ADDRESS(MATCH(AA11,'Each Gender - Total'!$A:$A,0) + 1,COLUMN(),2,1,"Each Gender - Total")&amp;":"&amp;ADDRESS(1000,COLUMN(),2,1),"")</f>
        <v>'Each Gender - Total'!AA$43:AA$1000</v>
      </c>
      <c r="AB14" s="10" t="str">
        <f>IFERROR(ADDRESS(MATCH(AB11,'Each Gender - Total'!$A:$A,0) + 1,COLUMN(),2,1,"Each Gender - Total")&amp;":"&amp;ADDRESS(1000,COLUMN(),2,1),"")</f>
        <v>'Each Gender - Total'!AB$97:AB$1000</v>
      </c>
      <c r="AC14" s="10" t="str">
        <f>IFERROR(ADDRESS(MATCH(AC11,'Each Gender - Total'!$A:$A,0) + 1,COLUMN(),2,1,"Each Gender - Total")&amp;":"&amp;ADDRESS(1000,COLUMN(),2,1),"")</f>
        <v>'Each Gender - Total'!AC$95:AC$1000</v>
      </c>
      <c r="AD14" s="10" t="str">
        <f>IFERROR(ADDRESS(MATCH(AD11,'Each Gender - Total'!$A:$A,0) + 1,COLUMN(),2,1,"Each Gender - Total")&amp;":"&amp;ADDRESS(1000,COLUMN(),2,1),"")</f>
        <v>'Each Gender - Total'!AD$36:AD$1000</v>
      </c>
      <c r="AE14" s="10" t="str">
        <f>IFERROR(ADDRESS(MATCH(AE11,'Each Gender - Total'!$A:$A,0) + 1,COLUMN(),2,1,"Each Gender - Total")&amp;":"&amp;ADDRESS(1000,COLUMN(),2,1),"")</f>
        <v>'Each Gender - Total'!AE$21:AE$1000</v>
      </c>
      <c r="AF14" s="10" t="str">
        <f>IFERROR(ADDRESS(MATCH(AF11,'Each Gender - Total'!$A:$A,0) + 1,COLUMN(),2,1,"Each Gender - Total")&amp;":"&amp;ADDRESS(1000,COLUMN(),2,1),"")</f>
        <v>'Each Gender - Total'!AF$84:AF$1000</v>
      </c>
      <c r="AG14" s="10" t="str">
        <f>IFERROR(ADDRESS(MATCH(AG11,'Each Gender - Total'!$A:$A,0) + 1,COLUMN(),2,1,"Each Gender - Total")&amp;":"&amp;ADDRESS(1000,COLUMN(),2,1),"")</f>
        <v/>
      </c>
      <c r="AH14" s="10" t="str">
        <f>IFERROR(ADDRESS(MATCH(AH11,'Each Gender - Total'!$A:$A,0) + 1,COLUMN(),2,1,"Each Gender - Total")&amp;":"&amp;ADDRESS(1000,COLUMN(),2,1),"")</f>
        <v>'Each Gender - Total'!AH$28:AH$1000</v>
      </c>
      <c r="AI14" s="10" t="str">
        <f>IFERROR(ADDRESS(MATCH(AI11,'Each Gender - Total'!$A:$A,0) + 1,COLUMN(),2,1,"Each Gender - Total")&amp;":"&amp;ADDRESS(1000,COLUMN(),2,1),"")</f>
        <v>'Each Gender - Total'!AI$7:AI$1000</v>
      </c>
      <c r="AJ14" s="10" t="str">
        <f>IFERROR(ADDRESS(MATCH(AJ11,'Each Gender - Total'!$A:$A,0) + 1,COLUMN(),2,1,"Each Gender - Total")&amp;":"&amp;ADDRESS(1000,COLUMN(),2,1),"")</f>
        <v>'Each Gender - Total'!AJ$69:AJ$1000</v>
      </c>
      <c r="AK14" s="10" t="str">
        <f>IFERROR(ADDRESS(MATCH(AK11,'Each Gender - Total'!$A:$A,0) + 1,COLUMN(),2,1,"Each Gender - Total")&amp;":"&amp;ADDRESS(1000,COLUMN(),2,1),"")</f>
        <v>'Each Gender - Total'!AK$38:AK$1000</v>
      </c>
      <c r="AL14" s="10" t="str">
        <f>IFERROR(ADDRESS(MATCH(AL11,'Each Gender - Total'!$A:$A,0) + 1,COLUMN(),2,1,"Each Gender - Total")&amp;":"&amp;ADDRESS(1000,COLUMN(),2,1),"")</f>
        <v>'Each Gender - Total'!AL$36:AL$1000</v>
      </c>
      <c r="AM14" s="10" t="str">
        <f>IFERROR(ADDRESS(MATCH(AM11,'Each Gender - Total'!$A:$A,0) + 1,COLUMN(),2,1,"Each Gender - Total")&amp;":"&amp;ADDRESS(1000,COLUMN(),2,1),"")</f>
        <v>'Each Gender - Total'!AM$95:AM$1000</v>
      </c>
      <c r="AN14" s="10" t="str">
        <f>IFERROR(ADDRESS(MATCH(AN11,'Each Gender - Total'!$A:$A,0) + 1,COLUMN(),2,1,"Each Gender - Total")&amp;":"&amp;ADDRESS(1000,COLUMN(),2,1),"")</f>
        <v>'Each Gender - Total'!AN$36:AN$1000</v>
      </c>
      <c r="AO14" s="10" t="str">
        <f>IFERROR(ADDRESS(MATCH(AO11,'Each Gender - Total'!$A:$A,0) + 1,COLUMN(),2,1,"Each Gender - Total")&amp;":"&amp;ADDRESS(1000,COLUMN(),2,1),"")</f>
        <v>'Each Gender - Total'!AO$43:AO$1000</v>
      </c>
      <c r="AP14" s="10" t="str">
        <f>IFERROR(ADDRESS(MATCH(AP11,'Each Gender - Total'!$A:$A,0) + 1,COLUMN(),2,1,"Each Gender - Total")&amp;":"&amp;ADDRESS(1000,COLUMN(),2,1),"")</f>
        <v>'Each Gender - Total'!AP$35:AP$1000</v>
      </c>
      <c r="AQ14" s="10" t="str">
        <f>IFERROR(ADDRESS(MATCH(AQ11,'Each Gender - Total'!$A:$A,0) + 1,COLUMN(),2,1,"Each Gender - Total")&amp;":"&amp;ADDRESS(1000,COLUMN(),2,1),"")</f>
        <v>'Each Gender - Total'!AQ$30:AQ$1000</v>
      </c>
      <c r="AR14" s="10" t="str">
        <f>IFERROR(ADDRESS(MATCH(AR11,'Each Gender - Total'!$A:$A,0) + 1,COLUMN(),2,1,"Each Gender - Total")&amp;":"&amp;ADDRESS(1000,COLUMN(),2,1),"")</f>
        <v>'Each Gender - Total'!AR$86:AR$1000</v>
      </c>
      <c r="AS14" s="10" t="str">
        <f>IFERROR(ADDRESS(MATCH(AS11,'Each Gender - Total'!$A:$A,0) + 1,COLUMN(),2,1,"Each Gender - Total")&amp;":"&amp;ADDRESS(1000,COLUMN(),2,1),"")</f>
        <v>'Each Gender - Total'!AS$85:AS$1000</v>
      </c>
      <c r="AT14" s="10" t="str">
        <f>IFERROR(ADDRESS(MATCH(AT11,'Each Gender - Total'!$A:$A,0) + 1,COLUMN(),2,1,"Each Gender - Total")&amp;":"&amp;ADDRESS(1000,COLUMN(),2,1),"")</f>
        <v>'Each Gender - Total'!AT$52:AT$1000</v>
      </c>
      <c r="AU14" s="10" t="str">
        <f>IFERROR(ADDRESS(MATCH(AU11,'Each Gender - Total'!$A:$A,0) + 1,COLUMN(),2,1,"Each Gender - Total")&amp;":"&amp;ADDRESS(1000,COLUMN(),2,1),"")</f>
        <v>'Each Gender - Total'!AU$26:AU$1000</v>
      </c>
      <c r="AV14" s="10" t="str">
        <f>IFERROR(ADDRESS(MATCH(AV11,'Each Gender - Total'!$A:$A,0) + 1,COLUMN(),2,1,"Each Gender - Total")&amp;":"&amp;ADDRESS(1000,COLUMN(),2,1),"")</f>
        <v>'Each Gender - Total'!AV$78:AV$1000</v>
      </c>
      <c r="AW14" s="10" t="str">
        <f>IFERROR(ADDRESS(MATCH(AW11,'Each Gender - Total'!$A:$A,0) + 1,COLUMN(),2,1,"Each Gender - Total")&amp;":"&amp;ADDRESS(1000,COLUMN(),2,1),"")</f>
        <v>'Each Gender - Total'!AW$6:AW$1000</v>
      </c>
      <c r="AX14" s="10" t="str">
        <f>IFERROR(ADDRESS(MATCH(AX11,'Each Gender - Total'!$A:$A,0) + 1,COLUMN(),2,1,"Each Gender - Total")&amp;":"&amp;ADDRESS(1000,COLUMN(),2,1),"")</f>
        <v>'Each Gender - Total'!AX$4:AX$1000</v>
      </c>
      <c r="AY14" s="10" t="str">
        <f>IFERROR(ADDRESS(MATCH(AY11,'Each Gender - Total'!$A:$A,0) + 1,COLUMN(),2,1,"Each Gender - Total")&amp;":"&amp;ADDRESS(1000,COLUMN(),2,1),"")</f>
        <v>'Each Gender - Total'!AY$37:AY$1000</v>
      </c>
      <c r="AZ14" s="10" t="str">
        <f>IFERROR(ADDRESS(MATCH(AZ11,'Each Gender - Total'!$A:$A,0) + 1,COLUMN(),2,1,"Each Gender - Total")&amp;":"&amp;ADDRESS(1000,COLUMN(),2,1),"")</f>
        <v/>
      </c>
      <c r="BA14" s="10" t="str">
        <f>IFERROR(ADDRESS(MATCH(BA11,'Each Gender - Total'!$A:$A,0) + 1,COLUMN(),2,1,"Each Gender - Total")&amp;":"&amp;ADDRESS(1000,COLUMN(),2,1),"")</f>
        <v>'Each Gender - Total'!BA$35:BA$1000</v>
      </c>
      <c r="BB14" s="10" t="str">
        <f>IFERROR(ADDRESS(MATCH(BB11,'Each Gender - Total'!$A:$A,0) + 1,COLUMN(),2,1,"Each Gender - Total")&amp;":"&amp;ADDRESS(1000,COLUMN(),2,1),"")</f>
        <v>'Each Gender - Total'!BB$92:BB$1000</v>
      </c>
      <c r="BC14" s="10" t="str">
        <f>IFERROR(ADDRESS(MATCH(BC11,'Each Gender - Total'!$A:$A,0) + 1,COLUMN(),2,1,"Each Gender - Total")&amp;":"&amp;ADDRESS(1000,COLUMN(),2,1),"")</f>
        <v>'Each Gender - Total'!BC$16:BC$1000</v>
      </c>
      <c r="BD14" s="10" t="str">
        <f>IFERROR(ADDRESS(MATCH(BD11,'Each Gender - Total'!$A:$A,0) + 1,COLUMN(),2,1,"Each Gender - Total")&amp;":"&amp;ADDRESS(1000,COLUMN(),2,1),"")</f>
        <v>'Each Gender - Total'!BD$43:BD$1000</v>
      </c>
      <c r="BE14" s="10" t="str">
        <f>IFERROR(ADDRESS(MATCH(BE11,'Each Gender - Total'!$A:$A,0) + 1,COLUMN(),2,1,"Each Gender - Total")&amp;":"&amp;ADDRESS(1000,COLUMN(),2,1),"")</f>
        <v>'Each Gender - Total'!BE$69:BE$1000</v>
      </c>
      <c r="BF14" s="10" t="str">
        <f>IFERROR(ADDRESS(MATCH(BF11,'Each Gender - Total'!$A:$A,0) + 1,COLUMN(),2,1,"Each Gender - Total")&amp;":"&amp;ADDRESS(1000,COLUMN(),2,1),"")</f>
        <v>'Each Gender - Total'!BF$29:BF$1000</v>
      </c>
      <c r="BG14" s="10" t="str">
        <f>IFERROR(ADDRESS(MATCH(BG11,'Each Gender - Total'!$A:$A,0) + 1,COLUMN(),2,1,"Each Gender - Total")&amp;":"&amp;ADDRESS(1000,COLUMN(),2,1),"")</f>
        <v>'Each Gender - Total'!BG$61:BG$1000</v>
      </c>
      <c r="BH14" s="10" t="str">
        <f>IFERROR(ADDRESS(MATCH(BH11,'Each Gender - Total'!$A:$A,0) + 1,COLUMN(),2,1,"Each Gender - Total")&amp;":"&amp;ADDRESS(1000,COLUMN(),2,1),"")</f>
        <v>'Each Gender - Total'!BH$16:BH$1000</v>
      </c>
      <c r="BI14" s="10" t="str">
        <f>IFERROR(ADDRESS(MATCH(BI11,'Each Gender - Total'!$A:$A,0) + 1,COLUMN(),2,1,"Each Gender - Total")&amp;":"&amp;ADDRESS(1000,COLUMN(),2,1),"")</f>
        <v>'Each Gender - Total'!BI$6:BI$1000</v>
      </c>
      <c r="BJ14" s="10" t="str">
        <f>IFERROR(ADDRESS(MATCH(BJ11,'Each Gender - Total'!$A:$A,0) + 1,COLUMN(),2,1,"Each Gender - Total")&amp;":"&amp;ADDRESS(1000,COLUMN(),2,1),"")</f>
        <v>'Each Gender - Total'!BJ$6:BJ$1000</v>
      </c>
      <c r="BK14" s="10" t="str">
        <f>IFERROR(ADDRESS(MATCH(BK11,'Each Gender - Total'!$A:$A,0) + 1,COLUMN(),2,1,"Each Gender - Total")&amp;":"&amp;ADDRESS(1000,COLUMN(),2,1),"")</f>
        <v>'Each Gender - Total'!BK$72:BK$1000</v>
      </c>
      <c r="BL14" s="10" t="str">
        <f>IFERROR(ADDRESS(MATCH(BL11,'Each Gender - Total'!$A:$A,0) + 1,COLUMN(),2,1,"Each Gender - Total")&amp;":"&amp;ADDRESS(1000,COLUMN(),2,1),"")</f>
        <v>'Each Gender - Total'!BL$35:BL$1000</v>
      </c>
      <c r="BM14" s="10" t="str">
        <f>IFERROR(ADDRESS(MATCH(BM11,'Each Gender - Total'!$A:$A,0) + 1,COLUMN(),2,1,"Each Gender - Total")&amp;":"&amp;ADDRESS(1000,COLUMN(),2,1),"")</f>
        <v>'Each Gender - Total'!BM$6:BM$1000</v>
      </c>
      <c r="BN14" s="10" t="str">
        <f>IFERROR(ADDRESS(MATCH(BN11,'Each Gender - Total'!$A:$A,0) + 1,COLUMN(),2,1,"Each Gender - Total")&amp;":"&amp;ADDRESS(1000,COLUMN(),2,1),"")</f>
        <v/>
      </c>
      <c r="BO14" s="10" t="str">
        <f>IFERROR(ADDRESS(MATCH(BO11,'Each Gender - Total'!$A:$A,0) + 1,COLUMN(),2,1,"Each Gender - Total")&amp;":"&amp;ADDRESS(1000,COLUMN(),2,1),"")</f>
        <v>'Each Gender - Total'!BO$14:BO$1000</v>
      </c>
      <c r="BP14" s="10" t="str">
        <f>IFERROR(ADDRESS(MATCH(BP11,'Each Gender - Total'!$A:$A,0) + 1,COLUMN(),2,1,"Each Gender - Total")&amp;":"&amp;ADDRESS(1000,COLUMN(),2,1),"")</f>
        <v>'Each Gender - Total'!BP$95:BP$1000</v>
      </c>
      <c r="BQ14" s="10" t="str">
        <f>IFERROR(ADDRESS(MATCH(BQ11,'Each Gender - Total'!$A:$A,0) + 1,COLUMN(),2,1,"Each Gender - Total")&amp;":"&amp;ADDRESS(1000,COLUMN(),2,1),"")</f>
        <v/>
      </c>
      <c r="BR14" s="10" t="str">
        <f>IFERROR(ADDRESS(MATCH(BR11,'Each Gender - Total'!$A:$A,0) + 1,COLUMN(),2,1,"Each Gender - Total")&amp;":"&amp;ADDRESS(1000,COLUMN(),2,1),"")</f>
        <v>'Each Gender - Total'!BR$19:BR$1000</v>
      </c>
      <c r="BS14" s="10" t="str">
        <f>IFERROR(ADDRESS(MATCH(BS11,'Each Gender - Total'!$A:$A,0) + 1,COLUMN(),2,1,"Each Gender - Total")&amp;":"&amp;ADDRESS(1000,COLUMN(),2,1),"")</f>
        <v>'Each Gender - Total'!BS$6:BS$1000</v>
      </c>
      <c r="BT14" s="10" t="str">
        <f>IFERROR(ADDRESS(MATCH(BT11,'Each Gender - Total'!$A:$A,0) + 1,COLUMN(),2,1,"Each Gender - Total")&amp;":"&amp;ADDRESS(1000,COLUMN(),2,1),"")</f>
        <v>'Each Gender - Total'!BT$14:BT$1000</v>
      </c>
      <c r="BU14" s="10" t="str">
        <f>IFERROR(ADDRESS(MATCH(BU11,'Each Gender - Total'!$A:$A,0) + 1,COLUMN(),2,1,"Each Gender - Total")&amp;":"&amp;ADDRESS(1000,COLUMN(),2,1),"")</f>
        <v>'Each Gender - Total'!BU$95:BU$1000</v>
      </c>
      <c r="BV14" s="10" t="str">
        <f>IFERROR(ADDRESS(MATCH(BV11,'Each Gender - Total'!$A:$A,0) + 1,COLUMN(),2,1,"Each Gender - Total")&amp;":"&amp;ADDRESS(1000,COLUMN(),2,1),"")</f>
        <v>'Each Gender - Total'!BV$52:BV$1000</v>
      </c>
      <c r="BW14" s="10" t="str">
        <f>IFERROR(ADDRESS(MATCH(BW11,'Each Gender - Total'!$A:$A,0) + 1,COLUMN(),2,1,"Each Gender - Total")&amp;":"&amp;ADDRESS(1000,COLUMN(),2,1),"")</f>
        <v>'Each Gender - Total'!BW$52:BW$1000</v>
      </c>
      <c r="BX14" s="10" t="str">
        <f>IFERROR(ADDRESS(MATCH(BX11,'Each Gender - Total'!$A:$A,0) + 1,COLUMN(),2,1,"Each Gender - Total")&amp;":"&amp;ADDRESS(1000,COLUMN(),2,1),"")</f>
        <v>'Each Gender - Total'!BX$80:BX$1000</v>
      </c>
      <c r="BY14" s="10" t="str">
        <f>IFERROR(ADDRESS(MATCH(BY11,'Each Gender - Total'!$A:$A,0) + 1,COLUMN(),2,1,"Each Gender - Total")&amp;":"&amp;ADDRESS(1000,COLUMN(),2,1),"")</f>
        <v>'Each Gender - Total'!BY$36:BY$1000</v>
      </c>
      <c r="BZ14" s="10" t="str">
        <f>IFERROR(ADDRESS(MATCH(BZ11,'Each Gender - Total'!$A:$A,0) + 1,COLUMN(),2,1,"Each Gender - Total")&amp;":"&amp;ADDRESS(1000,COLUMN(),2,1),"")</f>
        <v/>
      </c>
      <c r="CA14" s="10" t="str">
        <f>IFERROR(ADDRESS(MATCH(CA11,'Each Gender - Total'!$A:$A,0) + 1,COLUMN(),2,1,"Each Gender - Total")&amp;":"&amp;ADDRESS(1000,COLUMN(),2,1),"")</f>
        <v>'Each Gender - Total'!CA$6:CA$1000</v>
      </c>
      <c r="CB14" s="10" t="str">
        <f>IFERROR(ADDRESS(MATCH(CB11,'Each Gender - Total'!$A:$A,0) + 1,COLUMN(),2,1,"Each Gender - Total")&amp;":"&amp;ADDRESS(1000,COLUMN(),2,1),"")</f>
        <v>'Each Gender - Total'!CB$38:CB$1000</v>
      </c>
      <c r="CC14" s="10" t="str">
        <f>IFERROR(ADDRESS(MATCH(CC11,'Each Gender - Total'!$A:$A,0) + 1,COLUMN(),2,1,"Each Gender - Total")&amp;":"&amp;ADDRESS(1000,COLUMN(),2,1),"")</f>
        <v/>
      </c>
      <c r="CD14" s="10" t="str">
        <f>IFERROR(ADDRESS(MATCH(CD11,'Each Gender - Total'!$A:$A,0) + 1,COLUMN(),2,1,"Each Gender - Total")&amp;":"&amp;ADDRESS(1000,COLUMN(),2,1),"")</f>
        <v>'Each Gender - Total'!CD$52:CD$1000</v>
      </c>
      <c r="CE14" s="10" t="str">
        <f>IFERROR(ADDRESS(MATCH(CE11,'Each Gender - Total'!$A:$A,0) + 1,COLUMN(),2,1,"Each Gender - Total")&amp;":"&amp;ADDRESS(1000,COLUMN(),2,1),"")</f>
        <v>'Each Gender - Total'!CE$49:CE$1000</v>
      </c>
      <c r="CF14" s="10" t="str">
        <f>IFERROR(ADDRESS(MATCH(CF11,'Each Gender - Total'!$A:$A,0) + 1,COLUMN(),2,1,"Each Gender - Total")&amp;":"&amp;ADDRESS(1000,COLUMN(),2,1),"")</f>
        <v>'Each Gender - Total'!CF$23:CF$1000</v>
      </c>
      <c r="CG14" s="10" t="str">
        <f>IFERROR(ADDRESS(MATCH(CG11,'Each Gender - Total'!$A:$A,0) + 1,COLUMN(),2,1,"Each Gender - Total")&amp;":"&amp;ADDRESS(1000,COLUMN(),2,1),"")</f>
        <v>'Each Gender - Total'!CG$78:CG$1000</v>
      </c>
      <c r="CH14" s="10" t="str">
        <f>IFERROR(ADDRESS(MATCH(CH11,'Each Gender - Total'!$A:$A,0) + 1,COLUMN(),2,1,"Each Gender - Total")&amp;":"&amp;ADDRESS(1000,COLUMN(),2,1),"")</f>
        <v/>
      </c>
      <c r="CI14" s="10" t="str">
        <f>IFERROR(ADDRESS(MATCH(CI11,'Each Gender - Total'!$A:$A,0) + 1,COLUMN(),2,1,"Each Gender - Total")&amp;":"&amp;ADDRESS(1000,COLUMN(),2,1),"")</f>
        <v>'Each Gender - Total'!CI$84:CI$1000</v>
      </c>
      <c r="CJ14" s="10" t="str">
        <f>IFERROR(ADDRESS(MATCH(CJ11,'Each Gender - Total'!$A:$A,0) + 1,COLUMN(),2,1,"Each Gender - Total")&amp;":"&amp;ADDRESS(1000,COLUMN(),2,1),"")</f>
        <v>'Each Gender - Total'!CJ$19:CJ$1000</v>
      </c>
      <c r="CK14" s="10" t="str">
        <f>IFERROR(ADDRESS(MATCH(CK11,'Each Gender - Total'!$A:$A,0) + 1,COLUMN(),2,1,"Each Gender - Total")&amp;":"&amp;ADDRESS(1000,COLUMN(),2,1),"")</f>
        <v>'Each Gender - Total'!CK$36:CK$1000</v>
      </c>
      <c r="CL14" s="10" t="str">
        <f>IFERROR(ADDRESS(MATCH(CL11,'Each Gender - Total'!$A:$A,0) + 1,COLUMN(),2,1,"Each Gender - Total")&amp;":"&amp;ADDRESS(1000,COLUMN(),2,1),"")</f>
        <v>'Each Gender - Total'!CL$71:CL$1000</v>
      </c>
      <c r="CM14" s="10" t="str">
        <f>IFERROR(ADDRESS(MATCH(CM11,'Each Gender - Total'!$A:$A,0) + 1,COLUMN(),2,1,"Each Gender - Total")&amp;":"&amp;ADDRESS(1000,COLUMN(),2,1),"")</f>
        <v/>
      </c>
      <c r="CN14" s="10" t="str">
        <f>IFERROR(ADDRESS(MATCH(CN11,'Each Gender - Total'!$A:$A,0) + 1,COLUMN(),2,1,"Each Gender - Total")&amp;":"&amp;ADDRESS(1000,COLUMN(),2,1),"")</f>
        <v>'Each Gender - Total'!CN$11:CN$1000</v>
      </c>
      <c r="CO14" s="10" t="str">
        <f>IFERROR(ADDRESS(MATCH(CO11,'Each Gender - Total'!$A:$A,0) + 1,COLUMN(),2,1,"Each Gender - Total")&amp;":"&amp;ADDRESS(1000,COLUMN(),2,1),"")</f>
        <v>'Each Gender - Total'!CO$78:CO$1000</v>
      </c>
      <c r="CP14" s="10" t="str">
        <f>IFERROR(ADDRESS(MATCH(CP11,'Each Gender - Total'!$A:$A,0) + 1,COLUMN(),2,1,"Each Gender - Total")&amp;":"&amp;ADDRESS(1000,COLUMN(),2,1),"")</f>
        <v>'Each Gender - Total'!CP$14:CP$1000</v>
      </c>
      <c r="CQ14" s="10" t="str">
        <f>IFERROR(ADDRESS(MATCH(CQ11,'Each Gender - Total'!$A:$A,0) + 1,COLUMN(),2,1,"Each Gender - Total")&amp;":"&amp;ADDRESS(1000,COLUMN(),2,1),"")</f>
        <v>'Each Gender - Total'!CQ$40:CQ$1000</v>
      </c>
      <c r="CR14" s="10" t="str">
        <f>IFERROR(ADDRESS(MATCH(CR11,'Each Gender - Total'!$A:$A,0) + 1,COLUMN(),2,1,"Each Gender - Total")&amp;":"&amp;ADDRESS(1000,COLUMN(),2,1),"")</f>
        <v>'Each Gender - Total'!CR$30:CR$1000</v>
      </c>
      <c r="CS14" s="10" t="str">
        <f>IFERROR(ADDRESS(MATCH(CS11,'Each Gender - Total'!$A:$A,0) + 1,COLUMN(),2,1,"Each Gender - Total")&amp;":"&amp;ADDRESS(1000,COLUMN(),2,1),"")</f>
        <v>'Each Gender - Total'!CS$37:CS$1000</v>
      </c>
      <c r="CT14" s="10" t="str">
        <f>IFERROR(ADDRESS(MATCH(CT11,'Each Gender - Total'!$A:$A,0) + 1,COLUMN(),2,1,"Each Gender - Total")&amp;":"&amp;ADDRESS(1000,COLUMN(),2,1),"")</f>
        <v>'Each Gender - Total'!CT$28:CT$1000</v>
      </c>
      <c r="CU14" s="10" t="str">
        <f>IFERROR(ADDRESS(MATCH(CU11,'Each Gender - Total'!$A:$A,0) + 1,COLUMN(),2,1,"Each Gender - Total")&amp;":"&amp;ADDRESS(1000,COLUMN(),2,1),"")</f>
        <v>'Each Gender - Total'!CU$95:CU$1000</v>
      </c>
      <c r="CV14" s="10" t="str">
        <f>IFERROR(ADDRESS(MATCH(CV11,'Each Gender - Total'!$A:$A,0) + 1,COLUMN(),2,1,"Each Gender - Total")&amp;":"&amp;ADDRESS(1000,COLUMN(),2,1),"")</f>
        <v>'Each Gender - Total'!CV$95:CV$1000</v>
      </c>
    </row>
    <row r="15">
      <c r="A15" s="20" t="s">
        <v>144</v>
      </c>
      <c r="B15" s="21">
        <f>IF(B10 = 1, MAXIFS('Each Gender - Total'!B:B, 'Each Gender - Total'!B:B, "&lt;"&amp;B9), B9)</f>
        <v>1</v>
      </c>
      <c r="C15" s="21">
        <f>IF(C10 = 1, MAXIFS('Each Gender - Total'!C:C, 'Each Gender - Total'!C:C, "&lt;"&amp;C9), C9)</f>
        <v>1</v>
      </c>
      <c r="D15" s="21">
        <f>IF(D10 = 1, MAXIFS('Each Gender - Total'!D:D, 'Each Gender - Total'!D:D, "&lt;"&amp;D9), D9)</f>
        <v>2.000001</v>
      </c>
      <c r="E15" s="21">
        <f>IF(E10 = 1, MAXIFS('Each Gender - Total'!E:E, 'Each Gender - Total'!E:E, "&lt;"&amp;E9), E9)</f>
        <v>-1</v>
      </c>
      <c r="F15" s="21">
        <f>IF(F10 = 1, MAXIFS('Each Gender - Total'!F:F, 'Each Gender - Total'!F:F, "&lt;"&amp;F9), F9)</f>
        <v>1.0000005</v>
      </c>
      <c r="G15" s="21">
        <f>IF(G10 = 1, MAXIFS('Each Gender - Total'!G:G, 'Each Gender - Total'!G:G, "&lt;"&amp;G9), G9)</f>
        <v>7.001001</v>
      </c>
      <c r="H15" s="21">
        <f>IF(H10 = 1, MAXIFS('Each Gender - Total'!H:H, 'Each Gender - Total'!H:H, "&lt;"&amp;H9), H9)</f>
        <v>5.001001</v>
      </c>
      <c r="I15" s="21">
        <f>IF(I10 = 1, MAXIFS('Each Gender - Total'!I:I, 'Each Gender - Total'!I:I, "&lt;"&amp;I9), I9)</f>
        <v>2</v>
      </c>
      <c r="J15" s="21">
        <f>IF(J10 = 1, MAXIFS('Each Gender - Total'!J:J, 'Each Gender - Total'!J:J, "&lt;"&amp;J9), J9)</f>
        <v>11.002002</v>
      </c>
      <c r="K15" s="21">
        <f>IF(K10 = 1, MAXIFS('Each Gender - Total'!K:K, 'Each Gender - Total'!K:K, "&lt;"&amp;K9), K9)</f>
        <v>-1</v>
      </c>
      <c r="L15" s="21">
        <f>IF(L10 = 1, MAXIFS('Each Gender - Total'!L:L, 'Each Gender - Total'!L:L, "&lt;"&amp;L9), L9)</f>
        <v>11.002002</v>
      </c>
      <c r="M15" s="21">
        <f>IF(M10 = 1, MAXIFS('Each Gender - Total'!M:M, 'Each Gender - Total'!M:M, "&lt;"&amp;M9), M9)</f>
        <v>3.001</v>
      </c>
      <c r="N15" s="21">
        <f>IF(N10 = 1, MAXIFS('Each Gender - Total'!N:N, 'Each Gender - Total'!N:N, "&lt;"&amp;N9), N9)</f>
        <v>-1</v>
      </c>
      <c r="O15" s="21">
        <f>IF(O10 = 1, MAXIFS('Each Gender - Total'!O:O, 'Each Gender - Total'!O:O, "&lt;"&amp;O9), O9)</f>
        <v>2.000001</v>
      </c>
      <c r="P15" s="21">
        <f>IF(P10 = 1, MAXIFS('Each Gender - Total'!P:P, 'Each Gender - Total'!P:P, "&lt;"&amp;P9), P9)</f>
        <v>1</v>
      </c>
      <c r="Q15" s="21">
        <f>IF(Q10 = 1, MAXIFS('Each Gender - Total'!Q:Q, 'Each Gender - Total'!Q:Q, "&lt;"&amp;Q9), Q9)</f>
        <v>1</v>
      </c>
      <c r="R15" s="21">
        <f>IF(R10 = 1, MAXIFS('Each Gender - Total'!R:R, 'Each Gender - Total'!R:R, "&lt;"&amp;R9), R9)</f>
        <v>1</v>
      </c>
      <c r="S15" s="21">
        <f>IF(S10 = 1, MAXIFS('Each Gender - Total'!S:S, 'Each Gender - Total'!S:S, "&lt;"&amp;S9), S9)</f>
        <v>1</v>
      </c>
      <c r="T15" s="21">
        <f>IF(T10 = 1, MAXIFS('Each Gender - Total'!T:T, 'Each Gender - Total'!T:T, "&lt;"&amp;T9), T9)</f>
        <v>1</v>
      </c>
      <c r="U15" s="21">
        <f>IF(U10 = 1, MAXIFS('Each Gender - Total'!U:U, 'Each Gender - Total'!U:U, "&lt;"&amp;U9), U9)</f>
        <v>1</v>
      </c>
      <c r="V15" s="21">
        <f>IF(V10 = 1, MAXIFS('Each Gender - Total'!V:V, 'Each Gender - Total'!V:V, "&lt;"&amp;V9), V9)</f>
        <v>8.001001</v>
      </c>
      <c r="W15" s="21">
        <f>IF(W10 = 1, MAXIFS('Each Gender - Total'!W:W, 'Each Gender - Total'!W:W, "&lt;"&amp;W9), W9)</f>
        <v>4.001</v>
      </c>
      <c r="X15" s="21">
        <f>IF(X10 = 1, MAXIFS('Each Gender - Total'!X:X, 'Each Gender - Total'!X:X, "&lt;"&amp;X9), X9)</f>
        <v>2.000001</v>
      </c>
      <c r="Y15" s="21">
        <f>IF(Y10 = 1, MAXIFS('Each Gender - Total'!Y:Y, 'Each Gender - Total'!Y:Y, "&lt;"&amp;Y9), Y9)</f>
        <v>2.000001</v>
      </c>
      <c r="Z15" s="21">
        <f>IF(Z10 = 1, MAXIFS('Each Gender - Total'!Z:Z, 'Each Gender - Total'!Z:Z, "&lt;"&amp;Z9), Z9)</f>
        <v>4.000002</v>
      </c>
      <c r="AA15" s="21">
        <f>IF(AA10 = 1, MAXIFS('Each Gender - Total'!AA:AA, 'Each Gender - Total'!AA:AA, "&lt;"&amp;AA9), AA9)</f>
        <v>3.001</v>
      </c>
      <c r="AB15" s="21">
        <f>IF(AB10 = 1, MAXIFS('Each Gender - Total'!AB:AB, 'Each Gender - Total'!AB:AB, "&lt;"&amp;AB9), AB9)</f>
        <v>1</v>
      </c>
      <c r="AC15" s="21">
        <f>IF(AC10 = 1, MAXIFS('Each Gender - Total'!AC:AC, 'Each Gender - Total'!AC:AC, "&lt;"&amp;AC9), AC9)</f>
        <v>1</v>
      </c>
      <c r="AD15" s="21">
        <f>IF(AD10 = 1, MAXIFS('Each Gender - Total'!AD:AD, 'Each Gender - Total'!AD:AD, "&lt;"&amp;AD9), AD9)</f>
        <v>1</v>
      </c>
      <c r="AE15" s="21">
        <f>IF(AE10 = 1, MAXIFS('Each Gender - Total'!AE:AE, 'Each Gender - Total'!AE:AE, "&lt;"&amp;AE9), AE9)</f>
        <v>1</v>
      </c>
      <c r="AF15" s="21">
        <f>IF(AF10 = 1, MAXIFS('Each Gender - Total'!AF:AF, 'Each Gender - Total'!AF:AF, "&lt;"&amp;AF9), AF9)</f>
        <v>1</v>
      </c>
      <c r="AG15" s="21">
        <f>IF(AG10 = 1, MAXIFS('Each Gender - Total'!AG:AG, 'Each Gender - Total'!AG:AG, "&lt;"&amp;AG9), AG9)</f>
        <v>0</v>
      </c>
      <c r="AH15" s="21">
        <f>IF(AH10 = 1, MAXIFS('Each Gender - Total'!AH:AH, 'Each Gender - Total'!AH:AH, "&lt;"&amp;AH9), AH9)</f>
        <v>2.000001</v>
      </c>
      <c r="AI15" s="21">
        <f>IF(AI10 = 1, MAXIFS('Each Gender - Total'!AI:AI, 'Each Gender - Total'!AI:AI, "&lt;"&amp;AI9), AI9)</f>
        <v>2.000001</v>
      </c>
      <c r="AJ15" s="21">
        <f>IF(AJ10 = 1, MAXIFS('Each Gender - Total'!AJ:AJ, 'Each Gender - Total'!AJ:AJ, "&lt;"&amp;AJ9), AJ9)</f>
        <v>5.001001</v>
      </c>
      <c r="AK15" s="21">
        <f>IF(AK10 = 1, MAXIFS('Each Gender - Total'!AK:AK, 'Each Gender - Total'!AK:AK, "&lt;"&amp;AK9), AK9)</f>
        <v>4.001</v>
      </c>
      <c r="AL15" s="21">
        <f>IF(AL10 = 1, MAXIFS('Each Gender - Total'!AL:AL, 'Each Gender - Total'!AL:AL, "&lt;"&amp;AL9), AL9)</f>
        <v>2.000001</v>
      </c>
      <c r="AM15" s="21">
        <f>IF(AM10 = 1, MAXIFS('Each Gender - Total'!AM:AM, 'Each Gender - Total'!AM:AM, "&lt;"&amp;AM9), AM9)</f>
        <v>2.000001</v>
      </c>
      <c r="AN15" s="21">
        <f>IF(AN10 = 1, MAXIFS('Each Gender - Total'!AN:AN, 'Each Gender - Total'!AN:AN, "&lt;"&amp;AN9), AN9)</f>
        <v>5.001001</v>
      </c>
      <c r="AO15" s="21">
        <f>IF(AO10 = 1, MAXIFS('Each Gender - Total'!AO:AO, 'Each Gender - Total'!AO:AO, "&lt;"&amp;AO9), AO9)</f>
        <v>6.000003</v>
      </c>
      <c r="AP15" s="21">
        <f>IF(AP10 = 1, MAXIFS('Each Gender - Total'!AP:AP, 'Each Gender - Total'!AP:AP, "&lt;"&amp;AP9), AP9)</f>
        <v>4.001</v>
      </c>
      <c r="AQ15" s="21">
        <f>IF(AQ10 = 1, MAXIFS('Each Gender - Total'!AQ:AQ, 'Each Gender - Total'!AQ:AQ, "&lt;"&amp;AQ9), AQ9)</f>
        <v>1</v>
      </c>
      <c r="AR15" s="21">
        <f>IF(AR10 = 1, MAXIFS('Each Gender - Total'!AR:AR, 'Each Gender - Total'!AR:AR, "&lt;"&amp;AR9), AR9)</f>
        <v>1</v>
      </c>
      <c r="AS15" s="21">
        <f>IF(AS10 = 1, MAXIFS('Each Gender - Total'!AS:AS, 'Each Gender - Total'!AS:AS, "&lt;"&amp;AS9), AS9)</f>
        <v>1</v>
      </c>
      <c r="AT15" s="21">
        <f>IF(AT10 = 1, MAXIFS('Each Gender - Total'!AT:AT, 'Each Gender - Total'!AT:AT, "&lt;"&amp;AT9), AT9)</f>
        <v>1</v>
      </c>
      <c r="AU15" s="21">
        <f>IF(AU10 = 1, MAXIFS('Each Gender - Total'!AU:AU, 'Each Gender - Total'!AU:AU, "&lt;"&amp;AU9), AU9)</f>
        <v>1</v>
      </c>
      <c r="AV15" s="21">
        <f>IF(AV10 = 1, MAXIFS('Each Gender - Total'!AV:AV, 'Each Gender - Total'!AV:AV, "&lt;"&amp;AV9), AV9)</f>
        <v>1</v>
      </c>
      <c r="AW15" s="21">
        <f>IF(AW10 = 1, MAXIFS('Each Gender - Total'!AW:AW, 'Each Gender - Total'!AW:AW, "&lt;"&amp;AW9), AW9)</f>
        <v>1</v>
      </c>
      <c r="AX15" s="21">
        <f>IF(AX10 = 1, MAXIFS('Each Gender - Total'!AX:AX, 'Each Gender - Total'!AX:AX, "&lt;"&amp;AX9), AX9)</f>
        <v>1</v>
      </c>
      <c r="AY15" s="21">
        <f>IF(AY10 = 1, MAXIFS('Each Gender - Total'!AY:AY, 'Each Gender - Total'!AY:AY, "&lt;"&amp;AY9), AY9)</f>
        <v>4.000001</v>
      </c>
      <c r="AZ15" s="21">
        <f>IF(AZ10 = 1, MAXIFS('Each Gender - Total'!AZ:AZ, 'Each Gender - Total'!AZ:AZ, "&lt;"&amp;AZ9), AZ9)</f>
        <v>-1</v>
      </c>
      <c r="BA15" s="21">
        <f>IF(BA10 = 1, MAXIFS('Each Gender - Total'!BA:BA, 'Each Gender - Total'!BA:BA, "&lt;"&amp;BA9), BA9)</f>
        <v>6.002</v>
      </c>
      <c r="BB15" s="21">
        <f>IF(BB10 = 1, MAXIFS('Each Gender - Total'!BB:BB, 'Each Gender - Total'!BB:BB, "&lt;"&amp;BB9), BB9)</f>
        <v>3.001</v>
      </c>
      <c r="BC15" s="21">
        <f>IF(BC10 = 1, MAXIFS('Each Gender - Total'!BC:BC, 'Each Gender - Total'!BC:BC, "&lt;"&amp;BC9), BC9)</f>
        <v>3.001</v>
      </c>
      <c r="BD15" s="21">
        <f>IF(BD10 = 1, MAXIFS('Each Gender - Total'!BD:BD, 'Each Gender - Total'!BD:BD, "&lt;"&amp;BD9), BD9)</f>
        <v>1</v>
      </c>
      <c r="BE15" s="21">
        <f>IF(BE10 = 1, MAXIFS('Each Gender - Total'!BE:BE, 'Each Gender - Total'!BE:BE, "&lt;"&amp;BE9), BE9)</f>
        <v>1</v>
      </c>
      <c r="BF15" s="21">
        <f>IF(BF10 = 1, MAXIFS('Each Gender - Total'!BF:BF, 'Each Gender - Total'!BF:BF, "&lt;"&amp;BF9), BF9)</f>
        <v>1</v>
      </c>
      <c r="BG15" s="21">
        <f>IF(BG10 = 1, MAXIFS('Each Gender - Total'!BG:BG, 'Each Gender - Total'!BG:BG, "&lt;"&amp;BG9), BG9)</f>
        <v>1</v>
      </c>
      <c r="BH15" s="21">
        <f>IF(BH10 = 1, MAXIFS('Each Gender - Total'!BH:BH, 'Each Gender - Total'!BH:BH, "&lt;"&amp;BH9), BH9)</f>
        <v>3.001</v>
      </c>
      <c r="BI15" s="21">
        <f>IF(BI10 = 1, MAXIFS('Each Gender - Total'!BI:BI, 'Each Gender - Total'!BI:BI, "&lt;"&amp;BI9), BI9)</f>
        <v>4.001</v>
      </c>
      <c r="BJ15" s="21">
        <f>IF(BJ10 = 1, MAXIFS('Each Gender - Total'!BJ:BJ, 'Each Gender - Total'!BJ:BJ, "&lt;"&amp;BJ9), BJ9)</f>
        <v>4.001</v>
      </c>
      <c r="BK15" s="21">
        <f>IF(BK10 = 1, MAXIFS('Each Gender - Total'!BK:BK, 'Each Gender - Total'!BK:BK, "&lt;"&amp;BK9), BK9)</f>
        <v>1</v>
      </c>
      <c r="BL15" s="21">
        <f>IF(BL10 = 1, MAXIFS('Each Gender - Total'!BL:BL, 'Each Gender - Total'!BL:BL, "&lt;"&amp;BL9), BL9)</f>
        <v>1</v>
      </c>
      <c r="BM15" s="21">
        <f>IF(BM10 = 1, MAXIFS('Each Gender - Total'!BM:BM, 'Each Gender - Total'!BM:BM, "&lt;"&amp;BM9), BM9)</f>
        <v>3.001</v>
      </c>
      <c r="BN15" s="21">
        <f>IF(BN10 = 1, MAXIFS('Each Gender - Total'!BN:BN, 'Each Gender - Total'!BN:BN, "&lt;"&amp;BN9), BN9)</f>
        <v>-1</v>
      </c>
      <c r="BO15" s="21">
        <f>IF(BO10 = 1, MAXIFS('Each Gender - Total'!BO:BO, 'Each Gender - Total'!BO:BO, "&lt;"&amp;BO9), BO9)</f>
        <v>3.001</v>
      </c>
      <c r="BP15" s="21">
        <f>IF(BP10 = 1, MAXIFS('Each Gender - Total'!BP:BP, 'Each Gender - Total'!BP:BP, "&lt;"&amp;BP9), BP9)</f>
        <v>5.001001</v>
      </c>
      <c r="BQ15" s="21">
        <f>IF(BQ10 = 1, MAXIFS('Each Gender - Total'!BQ:BQ, 'Each Gender - Total'!BQ:BQ, "&lt;"&amp;BQ9), BQ9)</f>
        <v>-1</v>
      </c>
      <c r="BR15" s="21">
        <f>IF(BR10 = 1, MAXIFS('Each Gender - Total'!BR:BR, 'Each Gender - Total'!BR:BR, "&lt;"&amp;BR9), BR9)</f>
        <v>6.5010015</v>
      </c>
      <c r="BS15" s="21">
        <f>IF(BS10 = 1, MAXIFS('Each Gender - Total'!BS:BS, 'Each Gender - Total'!BS:BS, "&lt;"&amp;BS9), BS9)</f>
        <v>3.001</v>
      </c>
      <c r="BT15" s="21">
        <f>IF(BT10 = 1, MAXIFS('Each Gender - Total'!BT:BT, 'Each Gender - Total'!BT:BT, "&lt;"&amp;BT9), BT9)</f>
        <v>1</v>
      </c>
      <c r="BU15" s="21">
        <f>IF(BU10 = 1, MAXIFS('Each Gender - Total'!BU:BU, 'Each Gender - Total'!BU:BU, "&lt;"&amp;BU9), BU9)</f>
        <v>1</v>
      </c>
      <c r="BV15" s="21">
        <f>IF(BV10 = 1, MAXIFS('Each Gender - Total'!BV:BV, 'Each Gender - Total'!BV:BV, "&lt;"&amp;BV9), BV9)</f>
        <v>0</v>
      </c>
      <c r="BW15" s="21">
        <f>IF(BW10 = 1, MAXIFS('Each Gender - Total'!BW:BW, 'Each Gender - Total'!BW:BW, "&lt;"&amp;BW9), BW9)</f>
        <v>1</v>
      </c>
      <c r="BX15" s="21">
        <f>IF(BX10 = 1, MAXIFS('Each Gender - Total'!BX:BX, 'Each Gender - Total'!BX:BX, "&lt;"&amp;BX9), BX9)</f>
        <v>1</v>
      </c>
      <c r="BY15" s="21">
        <f>IF(BY10 = 1, MAXIFS('Each Gender - Total'!BY:BY, 'Each Gender - Total'!BY:BY, "&lt;"&amp;BY9), BY9)</f>
        <v>11.002002</v>
      </c>
      <c r="BZ15" s="21">
        <f>IF(BZ10 = 1, MAXIFS('Each Gender - Total'!BZ:BZ, 'Each Gender - Total'!BZ:BZ, "&lt;"&amp;BZ9), BZ9)</f>
        <v>-1</v>
      </c>
      <c r="CA15" s="21">
        <f>IF(CA10 = 1, MAXIFS('Each Gender - Total'!CA:CA, 'Each Gender - Total'!CA:CA, "&lt;"&amp;CA9), CA9)</f>
        <v>11.001003</v>
      </c>
      <c r="CB15" s="21">
        <f>IF(CB10 = 1, MAXIFS('Each Gender - Total'!CB:CB, 'Each Gender - Total'!CB:CB, "&lt;"&amp;CB9), CB9)</f>
        <v>2.5005</v>
      </c>
      <c r="CC15" s="21">
        <f>IF(CC10 = 1, MAXIFS('Each Gender - Total'!CC:CC, 'Each Gender - Total'!CC:CC, "&lt;"&amp;CC9), CC9)</f>
        <v>-1</v>
      </c>
      <c r="CD15" s="21">
        <f>IF(CD10 = 1, MAXIFS('Each Gender - Total'!CD:CD, 'Each Gender - Total'!CD:CD, "&lt;"&amp;CD9), CD9)</f>
        <v>1</v>
      </c>
      <c r="CE15" s="21">
        <f>IF(CE10 = 1, MAXIFS('Each Gender - Total'!CE:CE, 'Each Gender - Total'!CE:CE, "&lt;"&amp;CE9), CE9)</f>
        <v>3.001</v>
      </c>
      <c r="CF15" s="21">
        <f>IF(CF10 = 1, MAXIFS('Each Gender - Total'!CF:CF, 'Each Gender - Total'!CF:CF, "&lt;"&amp;CF9), CF9)</f>
        <v>3.001</v>
      </c>
      <c r="CG15" s="21">
        <f>IF(CG10 = 1, MAXIFS('Each Gender - Total'!CG:CG, 'Each Gender - Total'!CG:CG, "&lt;"&amp;CG9), CG9)</f>
        <v>3.001</v>
      </c>
      <c r="CH15" s="21">
        <f>IF(CH10 = 1, MAXIFS('Each Gender - Total'!CH:CH, 'Each Gender - Total'!CH:CH, "&lt;"&amp;CH9), CH9)</f>
        <v>-1</v>
      </c>
      <c r="CI15" s="21">
        <f>IF(CI10 = 1, MAXIFS('Each Gender - Total'!CI:CI, 'Each Gender - Total'!CI:CI, "&lt;"&amp;CI9), CI9)</f>
        <v>2.5005005</v>
      </c>
      <c r="CJ15" s="21">
        <f>IF(CJ10 = 1, MAXIFS('Each Gender - Total'!CJ:CJ, 'Each Gender - Total'!CJ:CJ, "&lt;"&amp;CJ9), CJ9)</f>
        <v>1</v>
      </c>
      <c r="CK15" s="21">
        <f>IF(CK10 = 1, MAXIFS('Each Gender - Total'!CK:CK, 'Each Gender - Total'!CK:CK, "&lt;"&amp;CK9), CK9)</f>
        <v>0</v>
      </c>
      <c r="CL15" s="21">
        <f>IF(CL10 = 1, MAXIFS('Each Gender - Total'!CL:CL, 'Each Gender - Total'!CL:CL, "&lt;"&amp;CL9), CL9)</f>
        <v>1.0000005</v>
      </c>
      <c r="CM15" s="21">
        <f>IF(CM10 = 1, MAXIFS('Each Gender - Total'!CM:CM, 'Each Gender - Total'!CM:CM, "&lt;"&amp;CM9), CM9)</f>
        <v>-1</v>
      </c>
      <c r="CN15" s="21">
        <f>IF(CN10 = 1, MAXIFS('Each Gender - Total'!CN:CN, 'Each Gender - Total'!CN:CN, "&lt;"&amp;CN9), CN9)</f>
        <v>2.0000005</v>
      </c>
      <c r="CO15" s="21">
        <f>IF(CO10 = 1, MAXIFS('Each Gender - Total'!CO:CO, 'Each Gender - Total'!CO:CO, "&lt;"&amp;CO9), CO9)</f>
        <v>1</v>
      </c>
      <c r="CP15" s="21">
        <f>IF(CP10 = 1, MAXIFS('Each Gender - Total'!CP:CP, 'Each Gender - Total'!CP:CP, "&lt;"&amp;CP9), CP9)</f>
        <v>1</v>
      </c>
      <c r="CQ15" s="21">
        <f>IF(CQ10 = 1, MAXIFS('Each Gender - Total'!CQ:CQ, 'Each Gender - Total'!CQ:CQ, "&lt;"&amp;CQ9), CQ9)</f>
        <v>1</v>
      </c>
      <c r="CR15" s="21">
        <f>IF(CR10 = 1, MAXIFS('Each Gender - Total'!CR:CR, 'Each Gender - Total'!CR:CR, "&lt;"&amp;CR9), CR9)</f>
        <v>1</v>
      </c>
      <c r="CS15" s="21">
        <f>IF(CS10 = 1, MAXIFS('Each Gender - Total'!CS:CS, 'Each Gender - Total'!CS:CS, "&lt;"&amp;CS9), CS9)</f>
        <v>4.000002</v>
      </c>
      <c r="CT15" s="21">
        <f>IF(CT10 = 1, MAXIFS('Each Gender - Total'!CT:CT, 'Each Gender - Total'!CT:CT, "&lt;"&amp;CT9), CT9)</f>
        <v>4.001</v>
      </c>
      <c r="CU15" s="21">
        <f>IF(CU10 = 1, MAXIFS('Each Gender - Total'!CU:CU, 'Each Gender - Total'!CU:CU, "&lt;"&amp;CU9), CU9)</f>
        <v>7.002</v>
      </c>
      <c r="CV15" s="21">
        <f>IF(CV10 = 1, MAXIFS('Each Gender - Total'!CV:CV, 'Each Gender - Total'!CV:CV, "&lt;"&amp;CV9), CV9)</f>
        <v>4.000002</v>
      </c>
    </row>
    <row r="16" hidden="1">
      <c r="A16" s="20" t="s">
        <v>145</v>
      </c>
      <c r="B16" s="21">
        <f>IF(B10=1,COUNTIF('Each Gender - Total'!B:B,"="&amp;B15),B10-1)</f>
        <v>1</v>
      </c>
      <c r="C16" s="21">
        <f>IF(C10=1,COUNTIF('Each Gender - Total'!C:C,"="&amp;C15),C10-1)</f>
        <v>1</v>
      </c>
      <c r="D16" s="21">
        <f>IF(D10=1,COUNTIF('Each Gender - Total'!D:D,"="&amp;D15),D10-1)</f>
        <v>2</v>
      </c>
      <c r="E16" s="21">
        <f>IF(E10=1,COUNTIF('Each Gender - Total'!E:E,"="&amp;E15),E10-1)</f>
        <v>-2</v>
      </c>
      <c r="F16" s="21">
        <f>IF(F10=1,COUNTIF('Each Gender - Total'!F:F,"="&amp;F15),F10-1)</f>
        <v>1</v>
      </c>
      <c r="G16" s="21">
        <f>IF(G10=1,COUNTIF('Each Gender - Total'!G:G,"="&amp;G15),G10-1)</f>
        <v>1</v>
      </c>
      <c r="H16" s="21">
        <f>IF(H10=1,COUNTIF('Each Gender - Total'!H:H,"="&amp;H15),H10-1)</f>
        <v>2</v>
      </c>
      <c r="I16" s="21">
        <f>IF(I10=1,COUNTIF('Each Gender - Total'!I:I,"="&amp;I15),I10-1)</f>
        <v>1</v>
      </c>
      <c r="J16" s="21">
        <f>IF(J10=1,COUNTIF('Each Gender - Total'!J:J,"="&amp;J15),J10-1)</f>
        <v>1</v>
      </c>
      <c r="K16" s="21">
        <f>IF(K10=1,COUNTIF('Each Gender - Total'!K:K,"="&amp;K15),K10-1)</f>
        <v>-2</v>
      </c>
      <c r="L16" s="21">
        <f>IF(L10=1,COUNTIF('Each Gender - Total'!L:L,"="&amp;L15),L10-1)</f>
        <v>1</v>
      </c>
      <c r="M16" s="21">
        <f>IF(M10=1,COUNTIF('Each Gender - Total'!M:M,"="&amp;M15),M10-1)</f>
        <v>1</v>
      </c>
      <c r="N16" s="21">
        <f>IF(N10=1,COUNTIF('Each Gender - Total'!N:N,"="&amp;N15),N10-1)</f>
        <v>-2</v>
      </c>
      <c r="O16" s="21">
        <f>IF(O10=1,COUNTIF('Each Gender - Total'!O:O,"="&amp;O15),O10-1)</f>
        <v>1</v>
      </c>
      <c r="P16" s="21">
        <f>IF(P10=1,COUNTIF('Each Gender - Total'!P:P,"="&amp;P15),P10-1)</f>
        <v>1</v>
      </c>
      <c r="Q16" s="21">
        <f>IF(Q10=1,COUNTIF('Each Gender - Total'!Q:Q,"="&amp;Q15),Q10-1)</f>
        <v>1</v>
      </c>
      <c r="R16" s="21">
        <f>IF(R10=1,COUNTIF('Each Gender - Total'!R:R,"="&amp;R15),R10-1)</f>
        <v>1</v>
      </c>
      <c r="S16" s="21">
        <f>IF(S10=1,COUNTIF('Each Gender - Total'!S:S,"="&amp;S15),S10-1)</f>
        <v>1</v>
      </c>
      <c r="T16" s="21">
        <f>IF(T10=1,COUNTIF('Each Gender - Total'!T:T,"="&amp;T15),T10-1)</f>
        <v>1</v>
      </c>
      <c r="U16" s="21">
        <f>IF(U10=1,COUNTIF('Each Gender - Total'!U:U,"="&amp;U15),U10-1)</f>
        <v>1</v>
      </c>
      <c r="V16" s="21">
        <f>IF(V10=1,COUNTIF('Each Gender - Total'!V:V,"="&amp;V15),V10-1)</f>
        <v>1</v>
      </c>
      <c r="W16" s="21">
        <f>IF(W10=1,COUNTIF('Each Gender - Total'!W:W,"="&amp;W15),W10-1)</f>
        <v>1</v>
      </c>
      <c r="X16" s="21">
        <f>IF(X10=1,COUNTIF('Each Gender - Total'!X:X,"="&amp;X15),X10-1)</f>
        <v>1</v>
      </c>
      <c r="Y16" s="21">
        <f>IF(Y10=1,COUNTIF('Each Gender - Total'!Y:Y,"="&amp;Y15),Y10-1)</f>
        <v>2</v>
      </c>
      <c r="Z16" s="21">
        <f>IF(Z10=1,COUNTIF('Each Gender - Total'!Z:Z,"="&amp;Z15),Z10-1)</f>
        <v>1</v>
      </c>
      <c r="AA16" s="21">
        <f>IF(AA10=1,COUNTIF('Each Gender - Total'!AA:AA,"="&amp;AA15),AA10-1)</f>
        <v>2</v>
      </c>
      <c r="AB16" s="21">
        <f>IF(AB10=1,COUNTIF('Each Gender - Total'!AB:AB,"="&amp;AB15),AB10-1)</f>
        <v>1</v>
      </c>
      <c r="AC16" s="21">
        <f>IF(AC10=1,COUNTIF('Each Gender - Total'!AC:AC,"="&amp;AC15),AC10-1)</f>
        <v>1</v>
      </c>
      <c r="AD16" s="21">
        <f>IF(AD10=1,COUNTIF('Each Gender - Total'!AD:AD,"="&amp;AD15),AD10-1)</f>
        <v>1</v>
      </c>
      <c r="AE16" s="21">
        <f>IF(AE10=1,COUNTIF('Each Gender - Total'!AE:AE,"="&amp;AE15),AE10-1)</f>
        <v>1</v>
      </c>
      <c r="AF16" s="21">
        <f>IF(AF10=1,COUNTIF('Each Gender - Total'!AF:AF,"="&amp;AF15),AF10-1)</f>
        <v>1</v>
      </c>
      <c r="AG16" s="21">
        <f>IF(AG10=1,COUNTIF('Each Gender - Total'!AG:AG,"="&amp;AG15),AG10-1)</f>
        <v>92</v>
      </c>
      <c r="AH16" s="21">
        <f>IF(AH10=1,COUNTIF('Each Gender - Total'!AH:AH,"="&amp;AH15),AH10-1)</f>
        <v>2</v>
      </c>
      <c r="AI16" s="21">
        <f>IF(AI10=1,COUNTIF('Each Gender - Total'!AI:AI,"="&amp;AI15),AI10-1)</f>
        <v>1</v>
      </c>
      <c r="AJ16" s="21">
        <f>IF(AJ10=1,COUNTIF('Each Gender - Total'!AJ:AJ,"="&amp;AJ15),AJ10-1)</f>
        <v>1</v>
      </c>
      <c r="AK16" s="21">
        <f>IF(AK10=1,COUNTIF('Each Gender - Total'!AK:AK,"="&amp;AK15),AK10-1)</f>
        <v>3</v>
      </c>
      <c r="AL16" s="21">
        <f>IF(AL10=1,COUNTIF('Each Gender - Total'!AL:AL,"="&amp;AL15),AL10-1)</f>
        <v>1</v>
      </c>
      <c r="AM16" s="21">
        <f>IF(AM10=1,COUNTIF('Each Gender - Total'!AM:AM,"="&amp;AM15),AM10-1)</f>
        <v>1</v>
      </c>
      <c r="AN16" s="21">
        <f>IF(AN10=1,COUNTIF('Each Gender - Total'!AN:AN,"="&amp;AN15),AN10-1)</f>
        <v>1</v>
      </c>
      <c r="AO16" s="21">
        <f>IF(AO10=1,COUNTIF('Each Gender - Total'!AO:AO,"="&amp;AO15),AO10-1)</f>
        <v>1</v>
      </c>
      <c r="AP16" s="21">
        <f>IF(AP10=1,COUNTIF('Each Gender - Total'!AP:AP,"="&amp;AP15),AP10-1)</f>
        <v>1</v>
      </c>
      <c r="AQ16" s="21">
        <f>IF(AQ10=1,COUNTIF('Each Gender - Total'!AQ:AQ,"="&amp;AQ15),AQ10-1)</f>
        <v>1</v>
      </c>
      <c r="AR16" s="21">
        <f>IF(AR10=1,COUNTIF('Each Gender - Total'!AR:AR,"="&amp;AR15),AR10-1)</f>
        <v>1</v>
      </c>
      <c r="AS16" s="21">
        <f>IF(AS10=1,COUNTIF('Each Gender - Total'!AS:AS,"="&amp;AS15),AS10-1)</f>
        <v>1</v>
      </c>
      <c r="AT16" s="21">
        <f>IF(AT10=1,COUNTIF('Each Gender - Total'!AT:AT,"="&amp;AT15),AT10-1)</f>
        <v>1</v>
      </c>
      <c r="AU16" s="21">
        <f>IF(AU10=1,COUNTIF('Each Gender - Total'!AU:AU,"="&amp;AU15),AU10-1)</f>
        <v>1</v>
      </c>
      <c r="AV16" s="21">
        <f>IF(AV10=1,COUNTIF('Each Gender - Total'!AV:AV,"="&amp;AV15),AV10-1)</f>
        <v>1</v>
      </c>
      <c r="AW16" s="21">
        <f>IF(AW10=1,COUNTIF('Each Gender - Total'!AW:AW,"="&amp;AW15),AW10-1)</f>
        <v>1</v>
      </c>
      <c r="AX16" s="21">
        <f>IF(AX10=1,COUNTIF('Each Gender - Total'!AX:AX,"="&amp;AX15),AX10-1)</f>
        <v>1</v>
      </c>
      <c r="AY16" s="21">
        <f>IF(AY10=1,COUNTIF('Each Gender - Total'!AY:AY,"="&amp;AY15),AY10-1)</f>
        <v>1</v>
      </c>
      <c r="AZ16" s="21">
        <f>IF(AZ10=1,COUNTIF('Each Gender - Total'!AZ:AZ,"="&amp;AZ15),AZ10-1)</f>
        <v>-2</v>
      </c>
      <c r="BA16" s="21">
        <f>IF(BA10=1,COUNTIF('Each Gender - Total'!BA:BA,"="&amp;BA15),BA10-1)</f>
        <v>1</v>
      </c>
      <c r="BB16" s="21">
        <f>IF(BB10=1,COUNTIF('Each Gender - Total'!BB:BB,"="&amp;BB15),BB10-1)</f>
        <v>3</v>
      </c>
      <c r="BC16" s="21">
        <f>IF(BC10=1,COUNTIF('Each Gender - Total'!BC:BC,"="&amp;BC15),BC10-1)</f>
        <v>2</v>
      </c>
      <c r="BD16" s="21">
        <f>IF(BD10=1,COUNTIF('Each Gender - Total'!BD:BD,"="&amp;BD15),BD10-1)</f>
        <v>1</v>
      </c>
      <c r="BE16" s="21">
        <f>IF(BE10=1,COUNTIF('Each Gender - Total'!BE:BE,"="&amp;BE15),BE10-1)</f>
        <v>1</v>
      </c>
      <c r="BF16" s="21">
        <f>IF(BF10=1,COUNTIF('Each Gender - Total'!BF:BF,"="&amp;BF15),BF10-1)</f>
        <v>1</v>
      </c>
      <c r="BG16" s="21">
        <f>IF(BG10=1,COUNTIF('Each Gender - Total'!BG:BG,"="&amp;BG15),BG10-1)</f>
        <v>1</v>
      </c>
      <c r="BH16" s="21">
        <f>IF(BH10=1,COUNTIF('Each Gender - Total'!BH:BH,"="&amp;BH15),BH10-1)</f>
        <v>1</v>
      </c>
      <c r="BI16" s="21">
        <f>IF(BI10=1,COUNTIF('Each Gender - Total'!BI:BI,"="&amp;BI15),BI10-1)</f>
        <v>1</v>
      </c>
      <c r="BJ16" s="21">
        <f>IF(BJ10=1,COUNTIF('Each Gender - Total'!BJ:BJ,"="&amp;BJ15),BJ10-1)</f>
        <v>2</v>
      </c>
      <c r="BK16" s="21">
        <f>IF(BK10=1,COUNTIF('Each Gender - Total'!BK:BK,"="&amp;BK15),BK10-1)</f>
        <v>1</v>
      </c>
      <c r="BL16" s="21">
        <f>IF(BL10=1,COUNTIF('Each Gender - Total'!BL:BL,"="&amp;BL15),BL10-1)</f>
        <v>1</v>
      </c>
      <c r="BM16" s="21">
        <f>IF(BM10=1,COUNTIF('Each Gender - Total'!BM:BM,"="&amp;BM15),BM10-1)</f>
        <v>1</v>
      </c>
      <c r="BN16" s="21">
        <f>IF(BN10=1,COUNTIF('Each Gender - Total'!BN:BN,"="&amp;BN15),BN10-1)</f>
        <v>-2</v>
      </c>
      <c r="BO16" s="21">
        <f>IF(BO10=1,COUNTIF('Each Gender - Total'!BO:BO,"="&amp;BO15),BO10-1)</f>
        <v>2</v>
      </c>
      <c r="BP16" s="21">
        <f>IF(BP10=1,COUNTIF('Each Gender - Total'!BP:BP,"="&amp;BP15),BP10-1)</f>
        <v>1</v>
      </c>
      <c r="BQ16" s="21">
        <f>IF(BQ10=1,COUNTIF('Each Gender - Total'!BQ:BQ,"="&amp;BQ15),BQ10-1)</f>
        <v>-2</v>
      </c>
      <c r="BR16" s="21">
        <f>IF(BR10=1,COUNTIF('Each Gender - Total'!BR:BR,"="&amp;BR15),BR10-1)</f>
        <v>1</v>
      </c>
      <c r="BS16" s="21">
        <f>IF(BS10=1,COUNTIF('Each Gender - Total'!BS:BS,"="&amp;BS15),BS10-1)</f>
        <v>1</v>
      </c>
      <c r="BT16" s="21">
        <f>IF(BT10=1,COUNTIF('Each Gender - Total'!BT:BT,"="&amp;BT15),BT10-1)</f>
        <v>1</v>
      </c>
      <c r="BU16" s="21">
        <f>IF(BU10=1,COUNTIF('Each Gender - Total'!BU:BU,"="&amp;BU15),BU10-1)</f>
        <v>1</v>
      </c>
      <c r="BV16" s="21">
        <f>IF(BV10=1,COUNTIF('Each Gender - Total'!BV:BV,"="&amp;BV15),BV10-1)</f>
        <v>92</v>
      </c>
      <c r="BW16" s="21">
        <f>IF(BW10=1,COUNTIF('Each Gender - Total'!BW:BW,"="&amp;BW15),BW10-1)</f>
        <v>1</v>
      </c>
      <c r="BX16" s="21">
        <f>IF(BX10=1,COUNTIF('Each Gender - Total'!BX:BX,"="&amp;BX15),BX10-1)</f>
        <v>1</v>
      </c>
      <c r="BY16" s="21">
        <f>IF(BY10=1,COUNTIF('Each Gender - Total'!BY:BY,"="&amp;BY15),BY10-1)</f>
        <v>1</v>
      </c>
      <c r="BZ16" s="21">
        <f>IF(BZ10=1,COUNTIF('Each Gender - Total'!BZ:BZ,"="&amp;BZ15),BZ10-1)</f>
        <v>-2</v>
      </c>
      <c r="CA16" s="21">
        <f>IF(CA10=1,COUNTIF('Each Gender - Total'!CA:CA,"="&amp;CA15),CA10-1)</f>
        <v>1</v>
      </c>
      <c r="CB16" s="21">
        <f>IF(CB10=1,COUNTIF('Each Gender - Total'!CB:CB,"="&amp;CB15),CB10-1)</f>
        <v>1</v>
      </c>
      <c r="CC16" s="21">
        <f>IF(CC10=1,COUNTIF('Each Gender - Total'!CC:CC,"="&amp;CC15),CC10-1)</f>
        <v>-2</v>
      </c>
      <c r="CD16" s="21">
        <f>IF(CD10=1,COUNTIF('Each Gender - Total'!CD:CD,"="&amp;CD15),CD10-1)</f>
        <v>1</v>
      </c>
      <c r="CE16" s="21">
        <f>IF(CE10=1,COUNTIF('Each Gender - Total'!CE:CE,"="&amp;CE15),CE10-1)</f>
        <v>1</v>
      </c>
      <c r="CF16" s="21">
        <f>IF(CF10=1,COUNTIF('Each Gender - Total'!CF:CF,"="&amp;CF15),CF10-1)</f>
        <v>2</v>
      </c>
      <c r="CG16" s="21">
        <f>IF(CG10=1,COUNTIF('Each Gender - Total'!CG:CG,"="&amp;CG15),CG10-1)</f>
        <v>1</v>
      </c>
      <c r="CH16" s="21">
        <f>IF(CH10=1,COUNTIF('Each Gender - Total'!CH:CH,"="&amp;CH15),CH10-1)</f>
        <v>-2</v>
      </c>
      <c r="CI16" s="21">
        <f>IF(CI10=1,COUNTIF('Each Gender - Total'!CI:CI,"="&amp;CI15),CI10-1)</f>
        <v>1</v>
      </c>
      <c r="CJ16" s="21">
        <f>IF(CJ10=1,COUNTIF('Each Gender - Total'!CJ:CJ,"="&amp;CJ15),CJ10-1)</f>
        <v>1</v>
      </c>
      <c r="CK16" s="21">
        <f>IF(CK10=1,COUNTIF('Each Gender - Total'!CK:CK,"="&amp;CK15),CK10-1)</f>
        <v>92</v>
      </c>
      <c r="CL16" s="21">
        <f>IF(CL10=1,COUNTIF('Each Gender - Total'!CL:CL,"="&amp;CL15),CL10-1)</f>
        <v>1</v>
      </c>
      <c r="CM16" s="21">
        <f>IF(CM10=1,COUNTIF('Each Gender - Total'!CM:CM,"="&amp;CM15),CM10-1)</f>
        <v>-2</v>
      </c>
      <c r="CN16" s="21">
        <f>IF(CN10=1,COUNTIF('Each Gender - Total'!CN:CN,"="&amp;CN15),CN10-1)</f>
        <v>1</v>
      </c>
      <c r="CO16" s="21">
        <f>IF(CO10=1,COUNTIF('Each Gender - Total'!CO:CO,"="&amp;CO15),CO10-1)</f>
        <v>1</v>
      </c>
      <c r="CP16" s="21">
        <f>IF(CP10=1,COUNTIF('Each Gender - Total'!CP:CP,"="&amp;CP15),CP10-1)</f>
        <v>1</v>
      </c>
      <c r="CQ16" s="21">
        <f>IF(CQ10=1,COUNTIF('Each Gender - Total'!CQ:CQ,"="&amp;CQ15),CQ10-1)</f>
        <v>1</v>
      </c>
      <c r="CR16" s="21">
        <f>IF(CR10=1,COUNTIF('Each Gender - Total'!CR:CR,"="&amp;CR15),CR10-1)</f>
        <v>1</v>
      </c>
      <c r="CS16" s="21">
        <f>IF(CS10=1,COUNTIF('Each Gender - Total'!CS:CS,"="&amp;CS15),CS10-1)</f>
        <v>1</v>
      </c>
      <c r="CT16" s="21">
        <f>IF(CT10=1,COUNTIF('Each Gender - Total'!CT:CT,"="&amp;CT15),CT10-1)</f>
        <v>1</v>
      </c>
      <c r="CU16" s="21">
        <f>IF(CU10=1,COUNTIF('Each Gender - Total'!CU:CU,"="&amp;CU15),CU10-1)</f>
        <v>1</v>
      </c>
      <c r="CV16" s="21">
        <f>IF(CV10=1,COUNTIF('Each Gender - Total'!CV:CV,"="&amp;CV15),CV10-1)</f>
        <v>1</v>
      </c>
    </row>
    <row r="17">
      <c r="A17" s="20" t="s">
        <v>146</v>
      </c>
      <c r="B17" s="21" t="str">
        <f>IF(B15&gt;0, IF(B10 &gt; 1, IF(B15&gt;0, INDIRECT(ADDRESS(MATCH(B15,INDIRECT(B14),0)+B13-1,1,4,TRUE,"Each Gender - Total")), ""), INDIRECT(ADDRESS(MATCH(B15,'Each Gender - Total'!B:B,0),1,4,TRUE,"Each Gender - Total"))), "")</f>
        <v>SRB</v>
      </c>
      <c r="C17" s="21" t="str">
        <f>IF(C15&gt;0, IF(C10 &gt; 1, IF(C15&gt;0, INDIRECT(ADDRESS(MATCH(C15,INDIRECT(C14),0)+C13-1,1,4,TRUE,"Each Gender - Total")), ""), INDIRECT(ADDRESS(MATCH(C15,'Each Gender - Total'!C:C,0),1,4,TRUE,"Each Gender - Total"))), "")</f>
        <v>CHN</v>
      </c>
      <c r="D17" s="21" t="str">
        <f>IF(D15&gt;0, IF(D10 &gt; 1, IF(D15&gt;0, INDIRECT(ADDRESS(MATCH(D15,INDIRECT(D14),0)+D13-1,1,4,TRUE,"Each Gender - Total")), ""), INDIRECT(ADDRESS(MATCH(D15,'Each Gender - Total'!D:D,0),1,4,TRUE,"Each Gender - Total"))), "")</f>
        <v>ITA</v>
      </c>
      <c r="E17" s="21" t="str">
        <f>IF(E15&gt;0, IF(E10 &gt; 1, IF(E15&gt;0, INDIRECT(ADDRESS(MATCH(E15,INDIRECT(E14),0)+E13-1,1,4,TRUE,"Each Gender - Total")), ""), INDIRECT(ADDRESS(MATCH(E15,'Each Gender - Total'!E:E,0),1,4,TRUE,"Each Gender - Total"))), "")</f>
        <v/>
      </c>
      <c r="F17" s="21" t="str">
        <f>IF(F15&gt;0, IF(F10 &gt; 1, IF(F15&gt;0, INDIRECT(ADDRESS(MATCH(F15,INDIRECT(F14),0)+F13-1,1,4,TRUE,"Each Gender - Total")), ""), INDIRECT(ADDRESS(MATCH(F15,'Each Gender - Total'!F:F,0),1,4,TRUE,"Each Gender - Total"))), "")</f>
        <v>NED</v>
      </c>
      <c r="G17" s="21" t="str">
        <f>IF(G15&gt;0, IF(G10 &gt; 1, IF(G15&gt;0, INDIRECT(ADDRESS(MATCH(G15,INDIRECT(G14),0)+G13-1,1,4,TRUE,"Each Gender - Total")), ""), INDIRECT(ADDRESS(MATCH(G15,'Each Gender - Total'!G:G,0),1,4,TRUE,"Each Gender - Total"))), "")</f>
        <v>ROC</v>
      </c>
      <c r="H17" s="21" t="str">
        <f>IF(H15&gt;0, IF(H10 &gt; 1, IF(H15&gt;0, INDIRECT(ADDRESS(MATCH(H15,INDIRECT(H14),0)+H13-1,1,4,TRUE,"Each Gender - Total")), ""), INDIRECT(ADDRESS(MATCH(H15,'Each Gender - Total'!H:H,0),1,4,TRUE,"Each Gender - Total"))), "")</f>
        <v>BRA</v>
      </c>
      <c r="I17" s="21" t="str">
        <f>IF(I15&gt;0, IF(I10 &gt; 1, IF(I15&gt;0, INDIRECT(ADDRESS(MATCH(I15,INDIRECT(I14),0)+I13-1,1,4,TRUE,"Each Gender - Total")), ""), INDIRECT(ADDRESS(MATCH(I15,'Each Gender - Total'!I:I,0),1,4,TRUE,"Each Gender - Total"))), "")</f>
        <v>UKR</v>
      </c>
      <c r="J17" s="21" t="str">
        <f>IF(J15&gt;0, IF(J10 &gt; 1, IF(J15&gt;0, INDIRECT(ADDRESS(MATCH(J15,INDIRECT(J14),0)+J13-1,1,4,TRUE,"Each Gender - Total")), ""), INDIRECT(ADDRESS(MATCH(J15,'Each Gender - Total'!J:J,0),1,4,TRUE,"Each Gender - Total"))), "")</f>
        <v>KEN</v>
      </c>
      <c r="K17" s="21" t="str">
        <f>IF(K15&gt;0, IF(K10 &gt; 1, IF(K15&gt;0, INDIRECT(ADDRESS(MATCH(K15,INDIRECT(K14),0)+K13-1,1,4,TRUE,"Each Gender - Total")), ""), INDIRECT(ADDRESS(MATCH(K15,'Each Gender - Total'!K:K,0),1,4,TRUE,"Each Gender - Total"))), "")</f>
        <v/>
      </c>
      <c r="L17" s="21" t="str">
        <f>IF(L15&gt;0, IF(L10 &gt; 1, IF(L15&gt;0, INDIRECT(ADDRESS(MATCH(L15,INDIRECT(L14),0)+L13-1,1,4,TRUE,"Each Gender - Total")), ""), INDIRECT(ADDRESS(MATCH(L15,'Each Gender - Total'!L:L,0),1,4,TRUE,"Each Gender - Total"))), "")</f>
        <v>KEN</v>
      </c>
      <c r="M17" s="21" t="str">
        <f>IF(M15&gt;0, IF(M10 &gt; 1, IF(M15&gt;0, INDIRECT(ADDRESS(MATCH(M15,INDIRECT(M14),0)+M13-1,1,4,TRUE,"Each Gender - Total")), ""), INDIRECT(ADDRESS(MATCH(M15,'Each Gender - Total'!M:M,0),1,4,TRUE,"Each Gender - Total"))), "")</f>
        <v>TPE</v>
      </c>
      <c r="N17" s="21" t="str">
        <f>IF(N15&gt;0, IF(N10 &gt; 1, IF(N15&gt;0, INDIRECT(ADDRESS(MATCH(N15,INDIRECT(N14),0)+N13-1,1,4,TRUE,"Each Gender - Total")), ""), INDIRECT(ADDRESS(MATCH(N15,'Each Gender - Total'!N:N,0),1,4,TRUE,"Each Gender - Total"))), "")</f>
        <v/>
      </c>
      <c r="O17" s="21" t="str">
        <f>IF(O15&gt;0, IF(O10 &gt; 1, IF(O15&gt;0, INDIRECT(ADDRESS(MATCH(O15,INDIRECT(O14),0)+O13-1,1,4,TRUE,"Each Gender - Total")), ""), INDIRECT(ADDRESS(MATCH(O15,'Each Gender - Total'!O:O,0),1,4,TRUE,"Each Gender - Total"))), "")</f>
        <v>TPE</v>
      </c>
      <c r="P17" s="21" t="str">
        <f>IF(P15&gt;0, IF(P10 &gt; 1, IF(P15&gt;0, INDIRECT(ADDRESS(MATCH(P15,INDIRECT(P14),0)+P13-1,1,4,TRUE,"Each Gender - Total")), ""), INDIRECT(ADDRESS(MATCH(P15,'Each Gender - Total'!P:P,0),1,4,TRUE,"Each Gender - Total"))), "")</f>
        <v>DOM</v>
      </c>
      <c r="Q17" s="21" t="str">
        <f>IF(Q15&gt;0, IF(Q10 &gt; 1, IF(Q15&gt;0, INDIRECT(ADDRESS(MATCH(Q15,INDIRECT(Q14),0)+Q13-1,1,4,TRUE,"Each Gender - Total")), ""), INDIRECT(ADDRESS(MATCH(Q15,'Each Gender - Total'!Q:Q,0),1,4,TRUE,"Each Gender - Total"))), "")</f>
        <v>CAN</v>
      </c>
      <c r="R17" s="21" t="str">
        <f>IF(R15&gt;0, IF(R10 &gt; 1, IF(R15&gt;0, INDIRECT(ADDRESS(MATCH(R15,INDIRECT(R14),0)+R13-1,1,4,TRUE,"Each Gender - Total")), ""), INDIRECT(ADDRESS(MATCH(R15,'Each Gender - Total'!R:R,0),1,4,TRUE,"Each Gender - Total"))), "")</f>
        <v>AUS</v>
      </c>
      <c r="S17" s="21" t="str">
        <f>IF(S15&gt;0, IF(S10 &gt; 1, IF(S15&gt;0, INDIRECT(ADDRESS(MATCH(S15,INDIRECT(S14),0)+S13-1,1,4,TRUE,"Each Gender - Total")), ""), INDIRECT(ADDRESS(MATCH(S15,'Each Gender - Total'!S:S,0),1,4,TRUE,"Each Gender - Total"))), "")</f>
        <v>FRA</v>
      </c>
      <c r="T17" s="21" t="str">
        <f>IF(T15&gt;0, IF(T10 &gt; 1, IF(T15&gt;0, INDIRECT(ADDRESS(MATCH(T15,INDIRECT(T14),0)+T13-1,1,4,TRUE,"Each Gender - Total")), ""), INDIRECT(ADDRESS(MATCH(T15,'Each Gender - Total'!T:T,0),1,4,TRUE,"Each Gender - Total"))), "")</f>
        <v>QAT</v>
      </c>
      <c r="U17" s="21" t="str">
        <f>IF(U15&gt;0, IF(U10 &gt; 1, IF(U15&gt;0, INDIRECT(ADDRESS(MATCH(U15,INDIRECT(U14),0)+U13-1,1,4,TRUE,"Each Gender - Total")), ""), INDIRECT(ADDRESS(MATCH(U15,'Each Gender - Total'!U:U,0),1,4,TRUE,"Each Gender - Total"))), "")</f>
        <v>SUI</v>
      </c>
      <c r="V17" s="21" t="str">
        <f>IF(V15&gt;0, IF(V10 &gt; 1, IF(V15&gt;0, INDIRECT(ADDRESS(MATCH(V15,INDIRECT(V14),0)+V13-1,1,4,TRUE,"Each Gender - Total")), ""), INDIRECT(ADDRESS(MATCH(V15,'Each Gender - Total'!V:V,0),1,4,TRUE,"Each Gender - Total"))), "")</f>
        <v>ROC</v>
      </c>
      <c r="W17" s="21" t="str">
        <f>IF(W15&gt;0, IF(W10 &gt; 1, IF(W15&gt;0, INDIRECT(ADDRESS(MATCH(W15,INDIRECT(W14),0)+W13-1,1,4,TRUE,"Each Gender - Total")), ""), INDIRECT(ADDRESS(MATCH(W15,'Each Gender - Total'!W:W,0),1,4,TRUE,"Each Gender - Total"))), "")</f>
        <v>JPN</v>
      </c>
      <c r="X17" s="21" t="str">
        <f>IF(X15&gt;0, IF(X10 &gt; 1, IF(X15&gt;0, INDIRECT(ADDRESS(MATCH(X15,INDIRECT(X14),0)+X13-1,1,4,TRUE,"Each Gender - Total")), ""), INDIRECT(ADDRESS(MATCH(X15,'Each Gender - Total'!X:X,0),1,4,TRUE,"Each Gender - Total"))), "")</f>
        <v>SVK</v>
      </c>
      <c r="Y17" s="21" t="str">
        <f>IF(Y15&gt;0, IF(Y10 &gt; 1, IF(Y15&gt;0, INDIRECT(ADDRESS(MATCH(Y15,INDIRECT(Y14),0)+Y13-1,1,4,TRUE,"Each Gender - Total")), ""), INDIRECT(ADDRESS(MATCH(Y15,'Each Gender - Total'!Y:Y,0),1,4,TRUE,"Each Gender - Total"))), "")</f>
        <v>ESP</v>
      </c>
      <c r="Z17" s="21" t="str">
        <f>IF(Z15&gt;0, IF(Z10 &gt; 1, IF(Z15&gt;0, INDIRECT(ADDRESS(MATCH(Z15,INDIRECT(Z14),0)+Z13-1,1,4,TRUE,"Each Gender - Total")), ""), INDIRECT(ADDRESS(MATCH(Z15,'Each Gender - Total'!Z:Z,0),1,4,TRUE,"Each Gender - Total"))), "")</f>
        <v>CHN</v>
      </c>
      <c r="AA17" s="21" t="str">
        <f>IF(AA15&gt;0, IF(AA10 &gt; 1, IF(AA15&gt;0, INDIRECT(ADDRESS(MATCH(AA15,INDIRECT(AA14),0)+AA13-1,1,4,TRUE,"Each Gender - Total")), ""), INDIRECT(ADDRESS(MATCH(AA15,'Each Gender - Total'!AA:AA,0),1,4,TRUE,"Each Gender - Total"))), "")</f>
        <v>CHN</v>
      </c>
      <c r="AB17" s="21" t="str">
        <f>IF(AB15&gt;0, IF(AB10 &gt; 1, IF(AB15&gt;0, INDIRECT(ADDRESS(MATCH(AB15,INDIRECT(AB14),0)+AB13-1,1,4,TRUE,"Each Gender - Total")), ""), INDIRECT(ADDRESS(MATCH(AB15,'Each Gender - Total'!AB:AB,0),1,4,TRUE,"Each Gender - Total"))), "")</f>
        <v>GBR</v>
      </c>
      <c r="AC17" s="21" t="str">
        <f>IF(AC15&gt;0, IF(AC10 &gt; 1, IF(AC15&gt;0, INDIRECT(ADDRESS(MATCH(AC15,INDIRECT(AC14),0)+AC13-1,1,4,TRUE,"Each Gender - Total")), ""), INDIRECT(ADDRESS(MATCH(AC15,'Each Gender - Total'!AC:AC,0),1,4,TRUE,"Each Gender - Total"))), "")</f>
        <v>SUI</v>
      </c>
      <c r="AD17" s="21" t="str">
        <f>IF(AD15&gt;0, IF(AD10 &gt; 1, IF(AD15&gt;0, INDIRECT(ADDRESS(MATCH(AD15,INDIRECT(AD14),0)+AD13-1,1,4,TRUE,"Each Gender - Total")), ""), INDIRECT(ADDRESS(MATCH(AD15,'Each Gender - Total'!AD:AD,0),1,4,TRUE,"Each Gender - Total"))), "")</f>
        <v>COL</v>
      </c>
      <c r="AE17" s="21" t="str">
        <f>IF(AE15&gt;0, IF(AE10 &gt; 1, IF(AE15&gt;0, INDIRECT(ADDRESS(MATCH(AE15,INDIRECT(AE14),0)+AE13-1,1,4,TRUE,"Each Gender - Total")), ""), INDIRECT(ADDRESS(MATCH(AE15,'Each Gender - Total'!AE:AE,0),1,4,TRUE,"Each Gender - Total"))), "")</f>
        <v>NED</v>
      </c>
      <c r="AF17" s="21" t="str">
        <f>IF(AF15&gt;0, IF(AF10 &gt; 1, IF(AF15&gt;0, INDIRECT(ADDRESS(MATCH(AF15,INDIRECT(AF14),0)+AF13-1,1,4,TRUE,"Each Gender - Total")), ""), INDIRECT(ADDRESS(MATCH(AF15,'Each Gender - Total'!AF:AF,0),1,4,TRUE,"Each Gender - Total"))), "")</f>
        <v>ESP</v>
      </c>
      <c r="AG17" s="21" t="str">
        <f>IF(AG15&gt;0, IF(AG10 &gt; 1, IF(AG15&gt;0, INDIRECT(ADDRESS(MATCH(AG15,INDIRECT(AG14),0)+AG13-1,1,4,TRUE,"Each Gender - Total")), ""), INDIRECT(ADDRESS(MATCH(AG15,'Each Gender - Total'!AG:AG,0),1,4,TRUE,"Each Gender - Total"))), "")</f>
        <v/>
      </c>
      <c r="AH17" s="21" t="str">
        <f>IF(AH15&gt;0, IF(AH10 &gt; 1, IF(AH15&gt;0, INDIRECT(ADDRESS(MATCH(AH15,INDIRECT(AH14),0)+AH13-1,1,4,TRUE,"Each Gender - Total")), ""), INDIRECT(ADDRESS(MATCH(AH15,'Each Gender - Total'!AH:AH,0),1,4,TRUE,"Each Gender - Total"))), "")</f>
        <v>BEL</v>
      </c>
      <c r="AI17" s="21" t="str">
        <f>IF(AI15&gt;0, IF(AI10 &gt; 1, IF(AI15&gt;0, INDIRECT(ADDRESS(MATCH(AI15,INDIRECT(AI14),0)+AI13-1,1,4,TRUE,"Each Gender - Total")), ""), INDIRECT(ADDRESS(MATCH(AI15,'Each Gender - Total'!AI:AI,0),1,4,TRUE,"Each Gender - Total"))), "")</f>
        <v>SUI</v>
      </c>
      <c r="AJ17" s="21" t="str">
        <f>IF(AJ15&gt;0, IF(AJ10 &gt; 1, IF(AJ15&gt;0, INDIRECT(ADDRESS(MATCH(AJ15,INDIRECT(AJ14),0)+AJ13-1,1,4,TRUE,"Each Gender - Total")), ""), INDIRECT(ADDRESS(MATCH(AJ15,'Each Gender - Total'!AJ:AJ,0),1,4,TRUE,"Each Gender - Total"))), "")</f>
        <v>DEN</v>
      </c>
      <c r="AK17" s="21" t="str">
        <f>IF(AK15&gt;0, IF(AK10 &gt; 1, IF(AK15&gt;0, INDIRECT(ADDRESS(MATCH(AK15,INDIRECT(AK14),0)+AK13-1,1,4,TRUE,"Each Gender - Total")), ""), INDIRECT(ADDRESS(MATCH(AK15,'Each Gender - Total'!AK:AK,0),1,4,TRUE,"Each Gender - Total"))), "")</f>
        <v>CAN</v>
      </c>
      <c r="AL17" s="21" t="str">
        <f>IF(AL15&gt;0, IF(AL10 &gt; 1, IF(AL15&gt;0, INDIRECT(ADDRESS(MATCH(AL15,INDIRECT(AL14),0)+AL13-1,1,4,TRUE,"Each Gender - Total")), ""), INDIRECT(ADDRESS(MATCH(AL15,'Each Gender - Total'!AL:AL,0),1,4,TRUE,"Each Gender - Total"))), "")</f>
        <v>USA</v>
      </c>
      <c r="AM17" s="21" t="str">
        <f>IF(AM15&gt;0, IF(AM10 &gt; 1, IF(AM15&gt;0, INDIRECT(ADDRESS(MATCH(AM15,INDIRECT(AM14),0)+AM13-1,1,4,TRUE,"Each Gender - Total")), ""), INDIRECT(ADDRESS(MATCH(AM15,'Each Gender - Total'!AM:AM,0),1,4,TRUE,"Each Gender - Total"))), "")</f>
        <v>CAN</v>
      </c>
      <c r="AN17" s="21" t="str">
        <f>IF(AN15&gt;0, IF(AN10 &gt; 1, IF(AN15&gt;0, INDIRECT(ADDRESS(MATCH(AN15,INDIRECT(AN14),0)+AN13-1,1,4,TRUE,"Each Gender - Total")), ""), INDIRECT(ADDRESS(MATCH(AN15,'Each Gender - Total'!AN:AN,0),1,4,TRUE,"Each Gender - Total"))), "")</f>
        <v>SWE</v>
      </c>
      <c r="AO17" s="21" t="str">
        <f>IF(AO15&gt;0, IF(AO10 &gt; 1, IF(AO15&gt;0, INDIRECT(ADDRESS(MATCH(AO15,INDIRECT(AO14),0)+AO13-1,1,4,TRUE,"Each Gender - Total")), ""), INDIRECT(ADDRESS(MATCH(AO15,'Each Gender - Total'!AO:AO,0),1,4,TRUE,"Each Gender - Total"))), "")</f>
        <v>ITA</v>
      </c>
      <c r="AP17" s="21" t="str">
        <f>IF(AP15&gt;0, IF(AP10 &gt; 1, IF(AP15&gt;0, INDIRECT(ADDRESS(MATCH(AP15,INDIRECT(AP14),0)+AP13-1,1,4,TRUE,"Each Gender - Total")), ""), INDIRECT(ADDRESS(MATCH(AP15,'Each Gender - Total'!AP:AP,0),1,4,TRUE,"Each Gender - Total"))), "")</f>
        <v>EST</v>
      </c>
      <c r="AQ17" s="21" t="str">
        <f>IF(AQ15&gt;0, IF(AQ10 &gt; 1, IF(AQ15&gt;0, INDIRECT(ADDRESS(MATCH(AQ15,INDIRECT(AQ14),0)+AQ13-1,1,4,TRUE,"Each Gender - Total")), ""), INDIRECT(ADDRESS(MATCH(AQ15,'Each Gender - Total'!AQ:AQ,0),1,4,TRUE,"Each Gender - Total"))), "")</f>
        <v>MEX</v>
      </c>
      <c r="AR17" s="21" t="str">
        <f>IF(AR15&gt;0, IF(AR10 &gt; 1, IF(AR15&gt;0, INDIRECT(ADDRESS(MATCH(AR15,INDIRECT(AR14),0)+AR13-1,1,4,TRUE,"Each Gender - Total")), ""), INDIRECT(ADDRESS(MATCH(AR15,'Each Gender - Total'!AR:AR,0),1,4,TRUE,"Each Gender - Total"))), "")</f>
        <v>USA</v>
      </c>
      <c r="AS17" s="21" t="str">
        <f>IF(AS15&gt;0, IF(AS10 &gt; 1, IF(AS15&gt;0, INDIRECT(ADDRESS(MATCH(AS15,INDIRECT(AS14),0)+AS13-1,1,4,TRUE,"Each Gender - Total")), ""), INDIRECT(ADDRESS(MATCH(AS15,'Each Gender - Total'!AS:AS,0),1,4,TRUE,"Each Gender - Total"))), "")</f>
        <v>TPE</v>
      </c>
      <c r="AT17" s="21" t="str">
        <f>IF(AT15&gt;0, IF(AT10 &gt; 1, IF(AT15&gt;0, INDIRECT(ADDRESS(MATCH(AT15,INDIRECT(AT14),0)+AT13-1,1,4,TRUE,"Each Gender - Total")), ""), INDIRECT(ADDRESS(MATCH(AT15,'Each Gender - Total'!AT:AT,0),1,4,TRUE,"Each Gender - Total"))), "")</f>
        <v>NZL</v>
      </c>
      <c r="AU17" s="21" t="str">
        <f>IF(AU15&gt;0, IF(AU10 &gt; 1, IF(AU15&gt;0, INDIRECT(ADDRESS(MATCH(AU15,INDIRECT(AU14),0)+AU13-1,1,4,TRUE,"Each Gender - Total")), ""), INDIRECT(ADDRESS(MATCH(AU15,'Each Gender - Total'!AU:AU,0),1,4,TRUE,"Each Gender - Total"))), "")</f>
        <v>ESP</v>
      </c>
      <c r="AV17" s="21" t="str">
        <f>IF(AV15&gt;0, IF(AV10 &gt; 1, IF(AV15&gt;0, INDIRECT(ADDRESS(MATCH(AV15,INDIRECT(AV14),0)+AV13-1,1,4,TRUE,"Each Gender - Total")), ""), INDIRECT(ADDRESS(MATCH(AV15,'Each Gender - Total'!AV:AV,0),1,4,TRUE,"Each Gender - Total"))), "")</f>
        <v>NOR</v>
      </c>
      <c r="AW17" s="21" t="str">
        <f>IF(AW15&gt;0, IF(AW10 &gt; 1, IF(AW15&gt;0, INDIRECT(ADDRESS(MATCH(AW15,INDIRECT(AW14),0)+AW13-1,1,4,TRUE,"Each Gender - Total")), ""), INDIRECT(ADDRESS(MATCH(AW15,'Each Gender - Total'!AW:AW,0),1,4,TRUE,"Each Gender - Total"))), "")</f>
        <v>IND</v>
      </c>
      <c r="AX17" s="21" t="str">
        <f>IF(AX15&gt;0, IF(AX10 &gt; 1, IF(AX15&gt;0, INDIRECT(ADDRESS(MATCH(AX15,INDIRECT(AX14),0)+AX13-1,1,4,TRUE,"Each Gender - Total")), ""), INDIRECT(ADDRESS(MATCH(AX15,'Each Gender - Total'!AX:AX,0),1,4,TRUE,"Each Gender - Total"))), "")</f>
        <v>GBR</v>
      </c>
      <c r="AY17" s="21" t="str">
        <f>IF(AY15&gt;0, IF(AY10 &gt; 1, IF(AY15&gt;0, INDIRECT(ADDRESS(MATCH(AY15,INDIRECT(AY14),0)+AY13-1,1,4,TRUE,"Each Gender - Total")), ""), INDIRECT(ADDRESS(MATCH(AY15,'Each Gender - Total'!AY:AY,0),1,4,TRUE,"Each Gender - Total"))), "")</f>
        <v>KOR</v>
      </c>
      <c r="AZ17" s="21" t="str">
        <f>IF(AZ15&gt;0, IF(AZ10 &gt; 1, IF(AZ15&gt;0, INDIRECT(ADDRESS(MATCH(AZ15,INDIRECT(AZ14),0)+AZ13-1,1,4,TRUE,"Each Gender - Total")), ""), INDIRECT(ADDRESS(MATCH(AZ15,'Each Gender - Total'!AZ:AZ,0),1,4,TRUE,"Each Gender - Total"))), "")</f>
        <v/>
      </c>
      <c r="BA17" s="21" t="str">
        <f>IF(BA15&gt;0, IF(BA10 &gt; 1, IF(BA15&gt;0, INDIRECT(ADDRESS(MATCH(BA15,INDIRECT(BA14),0)+BA13-1,1,4,TRUE,"Each Gender - Total")), ""), INDIRECT(ADDRESS(MATCH(BA15,'Each Gender - Total'!BA:BA,0),1,4,TRUE,"Each Gender - Total"))), "")</f>
        <v>KOS</v>
      </c>
      <c r="BB17" s="21" t="str">
        <f>IF(BB15&gt;0, IF(BB10 &gt; 1, IF(BB15&gt;0, INDIRECT(ADDRESS(MATCH(BB15,INDIRECT(BB14),0)+BB13-1,1,4,TRUE,"Each Gender - Total")), ""), INDIRECT(ADDRESS(MATCH(BB15,'Each Gender - Total'!BB:BB,0),1,4,TRUE,"Each Gender - Total"))), "")</f>
        <v>FRA</v>
      </c>
      <c r="BC17" s="21" t="str">
        <f>IF(BC15&gt;0, IF(BC10 &gt; 1, IF(BC15&gt;0, INDIRECT(ADDRESS(MATCH(BC15,INDIRECT(BC14),0)+BC13-1,1,4,TRUE,"Each Gender - Total")), ""), INDIRECT(ADDRESS(MATCH(BC15,'Each Gender - Total'!BC:BC,0),1,4,TRUE,"Each Gender - Total"))), "")</f>
        <v>ESP</v>
      </c>
      <c r="BD17" s="21" t="str">
        <f>IF(BD15&gt;0, IF(BD10 &gt; 1, IF(BD15&gt;0, INDIRECT(ADDRESS(MATCH(BD15,INDIRECT(BD14),0)+BD13-1,1,4,TRUE,"Each Gender - Total")), ""), INDIRECT(ADDRESS(MATCH(BD15,'Each Gender - Total'!BD:BD,0),1,4,TRUE,"Each Gender - Total"))), "")</f>
        <v>ITA</v>
      </c>
      <c r="BE17" s="21" t="str">
        <f>IF(BE15&gt;0, IF(BE10 &gt; 1, IF(BE15&gt;0, INDIRECT(ADDRESS(MATCH(BE15,INDIRECT(BE14),0)+BE13-1,1,4,TRUE,"Each Gender - Total")), ""), INDIRECT(ADDRESS(MATCH(BE15,'Each Gender - Total'!BE:BE,0),1,4,TRUE,"Each Gender - Total"))), "")</f>
        <v>AUS</v>
      </c>
      <c r="BF17" s="21" t="str">
        <f>IF(BF15&gt;0, IF(BF10 &gt; 1, IF(BF15&gt;0, INDIRECT(ADDRESS(MATCH(BF15,INDIRECT(BF14),0)+BF13-1,1,4,TRUE,"Each Gender - Total")), ""), INDIRECT(ADDRESS(MATCH(BF15,'Each Gender - Total'!BF:BF,0),1,4,TRUE,"Each Gender - Total"))), "")</f>
        <v>KOR</v>
      </c>
      <c r="BG17" s="21" t="str">
        <f>IF(BG15&gt;0, IF(BG10 &gt; 1, IF(BG15&gt;0, INDIRECT(ADDRESS(MATCH(BG15,INDIRECT(BG14),0)+BG13-1,1,4,TRUE,"Each Gender - Total")), ""), INDIRECT(ADDRESS(MATCH(BG15,'Each Gender - Total'!BG:BG,0),1,4,TRUE,"Each Gender - Total"))), "")</f>
        <v>HUN</v>
      </c>
      <c r="BH17" s="21" t="str">
        <f>IF(BH15&gt;0, IF(BH10 &gt; 1, IF(BH15&gt;0, INDIRECT(ADDRESS(MATCH(BH15,INDIRECT(BH14),0)+BH13-1,1,4,TRUE,"Each Gender - Total")), ""), INDIRECT(ADDRESS(MATCH(BH15,'Each Gender - Total'!BH:BH,0),1,4,TRUE,"Each Gender - Total"))), "")</f>
        <v>ISR</v>
      </c>
      <c r="BI17" s="21" t="str">
        <f>IF(BI15&gt;0, IF(BI10 &gt; 1, IF(BI15&gt;0, INDIRECT(ADDRESS(MATCH(BI15,INDIRECT(BI14),0)+BI13-1,1,4,TRUE,"Each Gender - Total")), ""), INDIRECT(ADDRESS(MATCH(BI15,'Each Gender - Total'!BI:BI,0),1,4,TRUE,"Each Gender - Total"))), "")</f>
        <v>CRO</v>
      </c>
      <c r="BJ17" s="21" t="str">
        <f>IF(BJ15&gt;0, IF(BJ10 &gt; 1, IF(BJ15&gt;0, INDIRECT(ADDRESS(MATCH(BJ15,INDIRECT(BJ14),0)+BJ13-1,1,4,TRUE,"Each Gender - Total")), ""), INDIRECT(ADDRESS(MATCH(BJ15,'Each Gender - Total'!BJ:BJ,0),1,4,TRUE,"Each Gender - Total"))), "")</f>
        <v>CAN</v>
      </c>
      <c r="BK17" s="21" t="str">
        <f>IF(BK15&gt;0, IF(BK10 &gt; 1, IF(BK15&gt;0, INDIRECT(ADDRESS(MATCH(BK15,INDIRECT(BK14),0)+BK13-1,1,4,TRUE,"Each Gender - Total")), ""), INDIRECT(ADDRESS(MATCH(BK15,'Each Gender - Total'!BK:BK,0),1,4,TRUE,"Each Gender - Total"))), "")</f>
        <v>ARG</v>
      </c>
      <c r="BL17" s="21" t="str">
        <f>IF(BL15&gt;0, IF(BL10 &gt; 1, IF(BL15&gt;0, INDIRECT(ADDRESS(MATCH(BL15,INDIRECT(BL14),0)+BL13-1,1,4,TRUE,"Each Gender - Total")), ""), INDIRECT(ADDRESS(MATCH(BL15,'Each Gender - Total'!BL:BL,0),1,4,TRUE,"Each Gender - Total"))), "")</f>
        <v>FIJ</v>
      </c>
      <c r="BM17" s="21" t="str">
        <f>IF(BM15&gt;0, IF(BM10 &gt; 1, IF(BM15&gt;0, INDIRECT(ADDRESS(MATCH(BM15,INDIRECT(BM14),0)+BM13-1,1,4,TRUE,"Each Gender - Total")), ""), INDIRECT(ADDRESS(MATCH(BM15,'Each Gender - Total'!BM:BM,0),1,4,TRUE,"Each Gender - Total"))), "")</f>
        <v>NED</v>
      </c>
      <c r="BN17" s="21" t="str">
        <f>IF(BN15&gt;0, IF(BN10 &gt; 1, IF(BN15&gt;0, INDIRECT(ADDRESS(MATCH(BN15,INDIRECT(BN14),0)+BN13-1,1,4,TRUE,"Each Gender - Total")), ""), INDIRECT(ADDRESS(MATCH(BN15,'Each Gender - Total'!BN:BN,0),1,4,TRUE,"Each Gender - Total"))), "")</f>
        <v/>
      </c>
      <c r="BO17" s="21" t="str">
        <f>IF(BO15&gt;0, IF(BO10 &gt; 1, IF(BO15&gt;0, INDIRECT(ADDRESS(MATCH(BO15,INDIRECT(BO14),0)+BO13-1,1,4,TRUE,"Each Gender - Total")), ""), INDIRECT(ADDRESS(MATCH(BO15,'Each Gender - Total'!BO:BO,0),1,4,TRUE,"Each Gender - Total"))), "")</f>
        <v>CHN</v>
      </c>
      <c r="BP17" s="21" t="str">
        <f>IF(BP15&gt;0, IF(BP10 &gt; 1, IF(BP15&gt;0, INDIRECT(ADDRESS(MATCH(BP15,INDIRECT(BP14),0)+BP13-1,1,4,TRUE,"Each Gender - Total")), ""), INDIRECT(ADDRESS(MATCH(BP15,'Each Gender - Total'!BP:BP,0),1,4,TRUE,"Each Gender - Total"))), "")</f>
        <v>CZE</v>
      </c>
      <c r="BQ17" s="21" t="str">
        <f>IF(BQ15&gt;0, IF(BQ10 &gt; 1, IF(BQ15&gt;0, INDIRECT(ADDRESS(MATCH(BQ15,INDIRECT(BQ14),0)+BQ13-1,1,4,TRUE,"Each Gender - Total")), ""), INDIRECT(ADDRESS(MATCH(BQ15,'Each Gender - Total'!BQ:BQ,0),1,4,TRUE,"Each Gender - Total"))), "")</f>
        <v/>
      </c>
      <c r="BR17" s="21" t="str">
        <f>IF(BR15&gt;0, IF(BR10 &gt; 1, IF(BR15&gt;0, INDIRECT(ADDRESS(MATCH(BR15,INDIRECT(BR14),0)+BR13-1,1,4,TRUE,"Each Gender - Total")), ""), INDIRECT(ADDRESS(MATCH(BR15,'Each Gender - Total'!BR:BR,0),1,4,TRUE,"Each Gender - Total"))), "")</f>
        <v>USA</v>
      </c>
      <c r="BS17" s="21" t="str">
        <f>IF(BS15&gt;0, IF(BS10 &gt; 1, IF(BS15&gt;0, INDIRECT(ADDRESS(MATCH(BS15,INDIRECT(BS14),0)+BS13-1,1,4,TRUE,"Each Gender - Total")), ""), INDIRECT(ADDRESS(MATCH(BS15,'Each Gender - Total'!BS:BS,0),1,4,TRUE,"Each Gender - Total"))), "")</f>
        <v>JPN</v>
      </c>
      <c r="BT17" s="21" t="str">
        <f>IF(BT15&gt;0, IF(BT10 &gt; 1, IF(BT15&gt;0, INDIRECT(ADDRESS(MATCH(BT15,INDIRECT(BT14),0)+BT13-1,1,4,TRUE,"Each Gender - Total")), ""), INDIRECT(ADDRESS(MATCH(BT15,'Each Gender - Total'!BT:BT,0),1,4,TRUE,"Each Gender - Total"))), "")</f>
        <v>GBR</v>
      </c>
      <c r="BU17" s="21" t="str">
        <f>IF(BU15&gt;0, IF(BU10 &gt; 1, IF(BU15&gt;0, INDIRECT(ADDRESS(MATCH(BU15,INDIRECT(BU14),0)+BU13-1,1,4,TRUE,"Each Gender - Total")), ""), INDIRECT(ADDRESS(MATCH(BU15,'Each Gender - Total'!BU:BU,0),1,4,TRUE,"Each Gender - Total"))), "")</f>
        <v>AUT</v>
      </c>
      <c r="BV17" s="21" t="str">
        <f>IF(BV15&gt;0, IF(BV10 &gt; 1, IF(BV15&gt;0, INDIRECT(ADDRESS(MATCH(BV15,INDIRECT(BV14),0)+BV13-1,1,4,TRUE,"Each Gender - Total")), ""), INDIRECT(ADDRESS(MATCH(BV15,'Each Gender - Total'!BV:BV,0),1,4,TRUE,"Each Gender - Total"))), "")</f>
        <v/>
      </c>
      <c r="BW17" s="21" t="str">
        <f>IF(BW15&gt;0, IF(BW10 &gt; 1, IF(BW15&gt;0, INDIRECT(ADDRESS(MATCH(BW15,INDIRECT(BW14),0)+BW13-1,1,4,TRUE,"Each Gender - Total")), ""), INDIRECT(ADDRESS(MATCH(BW15,'Each Gender - Total'!BW:BW,0),1,4,TRUE,"Each Gender - Total"))), "")</f>
        <v>AUS</v>
      </c>
      <c r="BX17" s="21" t="str">
        <f>IF(BX15&gt;0, IF(BX10 &gt; 1, IF(BX15&gt;0, INDIRECT(ADDRESS(MATCH(BX15,INDIRECT(BX14),0)+BX13-1,1,4,TRUE,"Each Gender - Total")), ""), INDIRECT(ADDRESS(MATCH(BX15,'Each Gender - Total'!BX:BX,0),1,4,TRUE,"Each Gender - Total"))), "")</f>
        <v>JPN</v>
      </c>
      <c r="BY17" s="21" t="str">
        <f>IF(BY15&gt;0, IF(BY10 &gt; 1, IF(BY15&gt;0, INDIRECT(ADDRESS(MATCH(BY15,INDIRECT(BY14),0)+BY13-1,1,4,TRUE,"Each Gender - Total")), ""), INDIRECT(ADDRESS(MATCH(BY15,'Each Gender - Total'!BY:BY,0),1,4,TRUE,"Each Gender - Total"))), "")</f>
        <v>ROC</v>
      </c>
      <c r="BZ17" s="21" t="str">
        <f>IF(BZ15&gt;0, IF(BZ10 &gt; 1, IF(BZ15&gt;0, INDIRECT(ADDRESS(MATCH(BZ15,INDIRECT(BZ14),0)+BZ13-1,1,4,TRUE,"Each Gender - Total")), ""), INDIRECT(ADDRESS(MATCH(BZ15,'Each Gender - Total'!BZ:BZ,0),1,4,TRUE,"Each Gender - Total"))), "")</f>
        <v/>
      </c>
      <c r="CA17" s="21" t="str">
        <f>IF(CA15&gt;0, IF(CA10 &gt; 1, IF(CA15&gt;0, INDIRECT(ADDRESS(MATCH(CA15,INDIRECT(CA14),0)+CA13-1,1,4,TRUE,"Each Gender - Total")), ""), INDIRECT(ADDRESS(MATCH(CA15,'Each Gender - Total'!CA:CA,0),1,4,TRUE,"Each Gender - Total"))), "")</f>
        <v>CAN</v>
      </c>
      <c r="CB17" s="21" t="str">
        <f>IF(CB15&gt;0, IF(CB10 &gt; 1, IF(CB15&gt;0, INDIRECT(ADDRESS(MATCH(CB15,INDIRECT(CB14),0)+CB13-1,1,4,TRUE,"Each Gender - Total")), ""), INDIRECT(ADDRESS(MATCH(CB15,'Each Gender - Total'!CB:CB,0),1,4,TRUE,"Each Gender - Total"))), "")</f>
        <v>JPN</v>
      </c>
      <c r="CC17" s="21" t="str">
        <f>IF(CC15&gt;0, IF(CC10 &gt; 1, IF(CC15&gt;0, INDIRECT(ADDRESS(MATCH(CC15,INDIRECT(CC14),0)+CC13-1,1,4,TRUE,"Each Gender - Total")), ""), INDIRECT(ADDRESS(MATCH(CC15,'Each Gender - Total'!CC:CC,0),1,4,TRUE,"Each Gender - Total"))), "")</f>
        <v/>
      </c>
      <c r="CD17" s="21" t="str">
        <f>IF(CD15&gt;0, IF(CD10 &gt; 1, IF(CD15&gt;0, INDIRECT(ADDRESS(MATCH(CD15,INDIRECT(CD14),0)+CD13-1,1,4,TRUE,"Each Gender - Total")), ""), INDIRECT(ADDRESS(MATCH(CD15,'Each Gender - Total'!CD:CD,0),1,4,TRUE,"Each Gender - Total"))), "")</f>
        <v>HKG</v>
      </c>
      <c r="CE17" s="21" t="str">
        <f>IF(CE15&gt;0, IF(CE10 &gt; 1, IF(CE15&gt;0, INDIRECT(ADDRESS(MATCH(CE15,INDIRECT(CE14),0)+CE13-1,1,4,TRUE,"Each Gender - Total")), ""), INDIRECT(ADDRESS(MATCH(CE15,'Each Gender - Total'!CE:CE,0),1,4,TRUE,"Each Gender - Total"))), "")</f>
        <v>UZB</v>
      </c>
      <c r="CF17" s="21" t="str">
        <f>IF(CF15&gt;0, IF(CF10 &gt; 1, IF(CF15&gt;0, INDIRECT(ADDRESS(MATCH(CF15,INDIRECT(CF14),0)+CF13-1,1,4,TRUE,"Each Gender - Total")), ""), INDIRECT(ADDRESS(MATCH(CF15,'Each Gender - Total'!CF:CF,0),1,4,TRUE,"Each Gender - Total"))), "")</f>
        <v>THA</v>
      </c>
      <c r="CG17" s="21" t="str">
        <f>IF(CG15&gt;0, IF(CG10 &gt; 1, IF(CG15&gt;0, INDIRECT(ADDRESS(MATCH(CG15,INDIRECT(CG14),0)+CG13-1,1,4,TRUE,"Each Gender - Total")), ""), INDIRECT(ADDRESS(MATCH(CG15,'Each Gender - Total'!CG:CG,0),1,4,TRUE,"Each Gender - Total"))), "")</f>
        <v>GER</v>
      </c>
      <c r="CH17" s="21" t="str">
        <f>IF(CH15&gt;0, IF(CH10 &gt; 1, IF(CH15&gt;0, INDIRECT(ADDRESS(MATCH(CH15,INDIRECT(CH14),0)+CH13-1,1,4,TRUE,"Each Gender - Total")), ""), INDIRECT(ADDRESS(MATCH(CH15,'Each Gender - Total'!CH:CH,0),1,4,TRUE,"Each Gender - Total"))), "")</f>
        <v/>
      </c>
      <c r="CI17" s="21" t="str">
        <f>IF(CI15&gt;0, IF(CI10 &gt; 1, IF(CI15&gt;0, INDIRECT(ADDRESS(MATCH(CI15,INDIRECT(CI14),0)+CI13-1,1,4,TRUE,"Each Gender - Total")), ""), INDIRECT(ADDRESS(MATCH(CI15,'Each Gender - Total'!CI:CI,0),1,4,TRUE,"Each Gender - Total"))), "")</f>
        <v>ROC</v>
      </c>
      <c r="CJ17" s="21" t="str">
        <f>IF(CJ15&gt;0, IF(CJ10 &gt; 1, IF(CJ15&gt;0, INDIRECT(ADDRESS(MATCH(CJ15,INDIRECT(CJ14),0)+CJ13-1,1,4,TRUE,"Each Gender - Total")), ""), INDIRECT(ADDRESS(MATCH(CJ15,'Each Gender - Total'!CJ:CJ,0),1,4,TRUE,"Each Gender - Total"))), "")</f>
        <v>NZL</v>
      </c>
      <c r="CK17" s="21" t="str">
        <f>IF(CK15&gt;0, IF(CK10 &gt; 1, IF(CK15&gt;0, INDIRECT(ADDRESS(MATCH(CK15,INDIRECT(CK14),0)+CK13-1,1,4,TRUE,"Each Gender - Total")), ""), INDIRECT(ADDRESS(MATCH(CK15,'Each Gender - Total'!CK:CK,0),1,4,TRUE,"Each Gender - Total"))), "")</f>
        <v/>
      </c>
      <c r="CL17" s="21" t="str">
        <f>IF(CL15&gt;0, IF(CL10 &gt; 1, IF(CL15&gt;0, INDIRECT(ADDRESS(MATCH(CL15,INDIRECT(CL14),0)+CL13-1,1,4,TRUE,"Each Gender - Total")), ""), INDIRECT(ADDRESS(MATCH(CL15,'Each Gender - Total'!CL:CL,0),1,4,TRUE,"Each Gender - Total"))), "")</f>
        <v>USA</v>
      </c>
      <c r="CM17" s="21" t="str">
        <f>IF(CM15&gt;0, IF(CM10 &gt; 1, IF(CM15&gt;0, INDIRECT(ADDRESS(MATCH(CM15,INDIRECT(CM14),0)+CM13-1,1,4,TRUE,"Each Gender - Total")), ""), INDIRECT(ADDRESS(MATCH(CM15,'Each Gender - Total'!CM:CM,0),1,4,TRUE,"Each Gender - Total"))), "")</f>
        <v/>
      </c>
      <c r="CN17" s="21" t="str">
        <f>IF(CN15&gt;0, IF(CN10 &gt; 1, IF(CN15&gt;0, INDIRECT(ADDRESS(MATCH(CN15,INDIRECT(CN14),0)+CN13-1,1,4,TRUE,"Each Gender - Total")), ""), INDIRECT(ADDRESS(MATCH(CN15,'Each Gender - Total'!CN:CN,0),1,4,TRUE,"Each Gender - Total"))), "")</f>
        <v>USA</v>
      </c>
      <c r="CO17" s="21" t="str">
        <f>IF(CO15&gt;0, IF(CO10 &gt; 1, IF(CO15&gt;0, INDIRECT(ADDRESS(MATCH(CO15,INDIRECT(CO14),0)+CO13-1,1,4,TRUE,"Each Gender - Total")), ""), INDIRECT(ADDRESS(MATCH(CO15,'Each Gender - Total'!CO:CO,0),1,4,TRUE,"Each Gender - Total"))), "")</f>
        <v>ARG</v>
      </c>
      <c r="CP17" s="21" t="str">
        <f>IF(CP15&gt;0, IF(CP10 &gt; 1, IF(CP15&gt;0, INDIRECT(ADDRESS(MATCH(CP15,INDIRECT(CP14),0)+CP13-1,1,4,TRUE,"Each Gender - Total")), ""), INDIRECT(ADDRESS(MATCH(CP15,'Each Gender - Total'!CP:CP,0),1,4,TRUE,"Each Gender - Total"))), "")</f>
        <v>SRB</v>
      </c>
      <c r="CQ17" s="21" t="str">
        <f>IF(CQ15&gt;0, IF(CQ10 &gt; 1, IF(CQ15&gt;0, INDIRECT(ADDRESS(MATCH(CQ15,INDIRECT(CQ14),0)+CQ13-1,1,4,TRUE,"Each Gender - Total")), ""), INDIRECT(ADDRESS(MATCH(CQ15,'Each Gender - Total'!CQ:CQ,0),1,4,TRUE,"Each Gender - Total"))), "")</f>
        <v>HUN</v>
      </c>
      <c r="CR17" s="21" t="str">
        <f>IF(CR15&gt;0, IF(CR10 &gt; 1, IF(CR15&gt;0, INDIRECT(ADDRESS(MATCH(CR15,INDIRECT(CR14),0)+CR13-1,1,4,TRUE,"Each Gender - Total")), ""), INDIRECT(ADDRESS(MATCH(CR15,'Each Gender - Total'!CR:CR,0),1,4,TRUE,"Each Gender - Total"))), "")</f>
        <v>HUN</v>
      </c>
      <c r="CS17" s="21" t="str">
        <f>IF(CS15&gt;0, IF(CS10 &gt; 1, IF(CS15&gt;0, INDIRECT(ADDRESS(MATCH(CS15,INDIRECT(CS14),0)+CS13-1,1,4,TRUE,"Each Gender - Total")), ""), INDIRECT(ADDRESS(MATCH(CS15,'Each Gender - Total'!CS:CS,0),1,4,TRUE,"Each Gender - Total"))), "")</f>
        <v>VEN</v>
      </c>
      <c r="CT17" s="21" t="str">
        <f>IF(CT15&gt;0, IF(CT10 &gt; 1, IF(CT15&gt;0, INDIRECT(ADDRESS(MATCH(CT15,INDIRECT(CT14),0)+CT13-1,1,4,TRUE,"Each Gender - Total")), ""), INDIRECT(ADDRESS(MATCH(CT15,'Each Gender - Total'!CT:CT,0),1,4,TRUE,"Each Gender - Total"))), "")</f>
        <v>TPE</v>
      </c>
      <c r="CU17" s="21" t="str">
        <f>IF(CU15&gt;0, IF(CU10 &gt; 1, IF(CU15&gt;0, INDIRECT(ADDRESS(MATCH(CU15,INDIRECT(CU14),0)+CU13-1,1,4,TRUE,"Each Gender - Total")), ""), INDIRECT(ADDRESS(MATCH(CU15,'Each Gender - Total'!CU:CU,0),1,4,TRUE,"Each Gender - Total"))), "")</f>
        <v>CUB</v>
      </c>
      <c r="CV17" s="21" t="str">
        <f>IF(CV15&gt;0, IF(CV10 &gt; 1, IF(CV15&gt;0, INDIRECT(ADDRESS(MATCH(CV15,INDIRECT(CV14),0)+CV13-1,1,4,TRUE,"Each Gender - Total")), ""), INDIRECT(ADDRESS(MATCH(CV15,'Each Gender - Total'!CV:CV,0),1,4,TRUE,"Each Gender - Total"))), "")</f>
        <v>CHN</v>
      </c>
    </row>
    <row r="18">
      <c r="A18" s="22" t="s">
        <v>138</v>
      </c>
      <c r="B18" s="23">
        <f t="shared" ref="B18:CV18" si="3">IFERROR(IF(B15 &lt;= 0, "", IF(B10=1, SUM(INDIRECT(ADDRESS(RIGHT($A17),2,1,1,"Medal Values")):INDIRECT(ADDRESS(B16-1+RIGHT($A17), 2, 1, 1, "Medal Values")))/B16,B12)),"")</f>
        <v>1</v>
      </c>
      <c r="C18" s="23">
        <f t="shared" si="3"/>
        <v>1</v>
      </c>
      <c r="D18" s="23">
        <f t="shared" si="3"/>
        <v>0.5</v>
      </c>
      <c r="E18" s="23" t="str">
        <f t="shared" si="3"/>
        <v/>
      </c>
      <c r="F18" s="23">
        <f t="shared" si="3"/>
        <v>1</v>
      </c>
      <c r="G18" s="23">
        <f t="shared" si="3"/>
        <v>1</v>
      </c>
      <c r="H18" s="23">
        <f t="shared" si="3"/>
        <v>0.5</v>
      </c>
      <c r="I18" s="23">
        <f t="shared" si="3"/>
        <v>1</v>
      </c>
      <c r="J18" s="23">
        <f t="shared" si="3"/>
        <v>1</v>
      </c>
      <c r="K18" s="23" t="str">
        <f t="shared" si="3"/>
        <v/>
      </c>
      <c r="L18" s="23">
        <f t="shared" si="3"/>
        <v>1</v>
      </c>
      <c r="M18" s="23">
        <f t="shared" si="3"/>
        <v>1.5000005</v>
      </c>
      <c r="N18" s="23" t="str">
        <f t="shared" si="3"/>
        <v/>
      </c>
      <c r="O18" s="23">
        <f t="shared" si="3"/>
        <v>1</v>
      </c>
      <c r="P18" s="23">
        <f t="shared" si="3"/>
        <v>1</v>
      </c>
      <c r="Q18" s="23">
        <f t="shared" si="3"/>
        <v>1</v>
      </c>
      <c r="R18" s="23">
        <f t="shared" si="3"/>
        <v>1</v>
      </c>
      <c r="S18" s="23">
        <f t="shared" si="3"/>
        <v>1</v>
      </c>
      <c r="T18" s="23">
        <f t="shared" si="3"/>
        <v>1</v>
      </c>
      <c r="U18" s="23">
        <f t="shared" si="3"/>
        <v>1</v>
      </c>
      <c r="V18" s="23">
        <f t="shared" si="3"/>
        <v>1</v>
      </c>
      <c r="W18" s="23">
        <f t="shared" si="3"/>
        <v>1.5000005</v>
      </c>
      <c r="X18" s="23">
        <f t="shared" si="3"/>
        <v>1</v>
      </c>
      <c r="Y18" s="23">
        <f t="shared" si="3"/>
        <v>0.5</v>
      </c>
      <c r="Z18" s="23">
        <f t="shared" si="3"/>
        <v>1</v>
      </c>
      <c r="AA18" s="23">
        <f t="shared" si="3"/>
        <v>0.5</v>
      </c>
      <c r="AB18" s="23">
        <f t="shared" si="3"/>
        <v>1</v>
      </c>
      <c r="AC18" s="23">
        <f t="shared" si="3"/>
        <v>1</v>
      </c>
      <c r="AD18" s="23">
        <f t="shared" si="3"/>
        <v>1</v>
      </c>
      <c r="AE18" s="23">
        <f t="shared" si="3"/>
        <v>1</v>
      </c>
      <c r="AF18" s="23">
        <f t="shared" si="3"/>
        <v>1</v>
      </c>
      <c r="AG18" s="23" t="str">
        <f t="shared" si="3"/>
        <v/>
      </c>
      <c r="AH18" s="23">
        <f t="shared" si="3"/>
        <v>0.5</v>
      </c>
      <c r="AI18" s="23">
        <f t="shared" si="3"/>
        <v>1</v>
      </c>
      <c r="AJ18" s="23">
        <f t="shared" si="3"/>
        <v>1</v>
      </c>
      <c r="AK18" s="23">
        <f t="shared" si="3"/>
        <v>0.3333333333</v>
      </c>
      <c r="AL18" s="23">
        <f t="shared" si="3"/>
        <v>1</v>
      </c>
      <c r="AM18" s="23">
        <f t="shared" si="3"/>
        <v>1</v>
      </c>
      <c r="AN18" s="23">
        <f t="shared" si="3"/>
        <v>1</v>
      </c>
      <c r="AO18" s="23">
        <f t="shared" si="3"/>
        <v>1</v>
      </c>
      <c r="AP18" s="23">
        <f t="shared" si="3"/>
        <v>1</v>
      </c>
      <c r="AQ18" s="23">
        <f t="shared" si="3"/>
        <v>1</v>
      </c>
      <c r="AR18" s="23">
        <f t="shared" si="3"/>
        <v>1</v>
      </c>
      <c r="AS18" s="23">
        <f t="shared" si="3"/>
        <v>1</v>
      </c>
      <c r="AT18" s="23">
        <f t="shared" si="3"/>
        <v>1</v>
      </c>
      <c r="AU18" s="23">
        <f t="shared" si="3"/>
        <v>1</v>
      </c>
      <c r="AV18" s="23">
        <f t="shared" si="3"/>
        <v>1</v>
      </c>
      <c r="AW18" s="23">
        <f t="shared" si="3"/>
        <v>1</v>
      </c>
      <c r="AX18" s="23">
        <f t="shared" si="3"/>
        <v>1</v>
      </c>
      <c r="AY18" s="23">
        <f t="shared" si="3"/>
        <v>1</v>
      </c>
      <c r="AZ18" s="23" t="str">
        <f t="shared" si="3"/>
        <v/>
      </c>
      <c r="BA18" s="23">
        <f t="shared" si="3"/>
        <v>1</v>
      </c>
      <c r="BB18" s="23">
        <f t="shared" si="3"/>
        <v>0.3333333333</v>
      </c>
      <c r="BC18" s="23">
        <f t="shared" si="3"/>
        <v>1.000000333</v>
      </c>
      <c r="BD18" s="23">
        <f t="shared" si="3"/>
        <v>1</v>
      </c>
      <c r="BE18" s="23">
        <f t="shared" si="3"/>
        <v>1</v>
      </c>
      <c r="BF18" s="23">
        <f t="shared" si="3"/>
        <v>1</v>
      </c>
      <c r="BG18" s="23">
        <f t="shared" si="3"/>
        <v>1</v>
      </c>
      <c r="BH18" s="23">
        <f t="shared" si="3"/>
        <v>1.5000005</v>
      </c>
      <c r="BI18" s="23">
        <f t="shared" si="3"/>
        <v>1.5000005</v>
      </c>
      <c r="BJ18" s="23">
        <f t="shared" si="3"/>
        <v>1.000000333</v>
      </c>
      <c r="BK18" s="23">
        <f t="shared" si="3"/>
        <v>1</v>
      </c>
      <c r="BL18" s="23">
        <f t="shared" si="3"/>
        <v>1</v>
      </c>
      <c r="BM18" s="23">
        <f t="shared" si="3"/>
        <v>1</v>
      </c>
      <c r="BN18" s="23" t="str">
        <f t="shared" si="3"/>
        <v/>
      </c>
      <c r="BO18" s="23">
        <f t="shared" si="3"/>
        <v>1.000000333</v>
      </c>
      <c r="BP18" s="23">
        <f t="shared" si="3"/>
        <v>1</v>
      </c>
      <c r="BQ18" s="23" t="str">
        <f t="shared" si="3"/>
        <v/>
      </c>
      <c r="BR18" s="23">
        <f t="shared" si="3"/>
        <v>1</v>
      </c>
      <c r="BS18" s="23">
        <f t="shared" si="3"/>
        <v>1.5000005</v>
      </c>
      <c r="BT18" s="23">
        <f t="shared" si="3"/>
        <v>1</v>
      </c>
      <c r="BU18" s="23">
        <f t="shared" si="3"/>
        <v>1</v>
      </c>
      <c r="BV18" s="23" t="str">
        <f t="shared" si="3"/>
        <v/>
      </c>
      <c r="BW18" s="23">
        <f t="shared" si="3"/>
        <v>1</v>
      </c>
      <c r="BX18" s="23">
        <f t="shared" si="3"/>
        <v>1</v>
      </c>
      <c r="BY18" s="23">
        <f t="shared" si="3"/>
        <v>1</v>
      </c>
      <c r="BZ18" s="23" t="str">
        <f t="shared" si="3"/>
        <v/>
      </c>
      <c r="CA18" s="23">
        <f t="shared" si="3"/>
        <v>1</v>
      </c>
      <c r="CB18" s="23">
        <f t="shared" si="3"/>
        <v>1</v>
      </c>
      <c r="CC18" s="23" t="str">
        <f t="shared" si="3"/>
        <v/>
      </c>
      <c r="CD18" s="23">
        <f t="shared" si="3"/>
        <v>1</v>
      </c>
      <c r="CE18" s="23">
        <f t="shared" si="3"/>
        <v>1.5000005</v>
      </c>
      <c r="CF18" s="23">
        <f t="shared" si="3"/>
        <v>1.000000333</v>
      </c>
      <c r="CG18" s="23">
        <f t="shared" si="3"/>
        <v>1</v>
      </c>
      <c r="CH18" s="23" t="str">
        <f t="shared" si="3"/>
        <v/>
      </c>
      <c r="CI18" s="23">
        <f t="shared" si="3"/>
        <v>1</v>
      </c>
      <c r="CJ18" s="23">
        <f t="shared" si="3"/>
        <v>1</v>
      </c>
      <c r="CK18" s="23" t="str">
        <f t="shared" si="3"/>
        <v/>
      </c>
      <c r="CL18" s="23">
        <f t="shared" si="3"/>
        <v>1</v>
      </c>
      <c r="CM18" s="23" t="str">
        <f t="shared" si="3"/>
        <v/>
      </c>
      <c r="CN18" s="23">
        <f t="shared" si="3"/>
        <v>1</v>
      </c>
      <c r="CO18" s="23">
        <f t="shared" si="3"/>
        <v>1</v>
      </c>
      <c r="CP18" s="23">
        <f t="shared" si="3"/>
        <v>1</v>
      </c>
      <c r="CQ18" s="23">
        <f t="shared" si="3"/>
        <v>1</v>
      </c>
      <c r="CR18" s="23">
        <f t="shared" si="3"/>
        <v>1</v>
      </c>
      <c r="CS18" s="23">
        <f t="shared" si="3"/>
        <v>1</v>
      </c>
      <c r="CT18" s="23">
        <f t="shared" si="3"/>
        <v>1</v>
      </c>
      <c r="CU18" s="23">
        <f t="shared" si="3"/>
        <v>1</v>
      </c>
      <c r="CV18" s="23">
        <f t="shared" si="3"/>
        <v>1</v>
      </c>
    </row>
    <row r="19" hidden="1">
      <c r="A19" s="20" t="s">
        <v>139</v>
      </c>
      <c r="B19" s="21">
        <f>IFERROR(MATCH(B17,'Each Gender - Total'!$A:$A,0) + 1, "")</f>
        <v>83</v>
      </c>
      <c r="C19" s="21">
        <f>IFERROR(MATCH(C17,'Each Gender - Total'!$A:$A,0) + 1, "")</f>
        <v>19</v>
      </c>
      <c r="D19" s="21">
        <f>IFERROR(MATCH(D17,'Each Gender - Total'!$A:$A,0) + 1, "")</f>
        <v>49</v>
      </c>
      <c r="E19" s="21" t="str">
        <f>IFERROR(MATCH(E17,'Each Gender - Total'!$A:$A,0) + 1, "")</f>
        <v/>
      </c>
      <c r="F19" s="21">
        <f>IFERROR(MATCH(F17,'Each Gender - Total'!$A:$A,0) + 1, "")</f>
        <v>69</v>
      </c>
      <c r="G19" s="21">
        <f>IFERROR(MATCH(G17,'Each Gender - Total'!$A:$A,0) + 1, "")</f>
        <v>78</v>
      </c>
      <c r="H19" s="21">
        <f>IFERROR(MATCH(H17,'Each Gender - Total'!$A:$A,0) + 1, "")</f>
        <v>14</v>
      </c>
      <c r="I19" s="21">
        <f>IFERROR(MATCH(I17,'Each Gender - Total'!$A:$A,0) + 1, "")</f>
        <v>94</v>
      </c>
      <c r="J19" s="21">
        <f>IFERROR(MATCH(J17,'Each Gender - Total'!$A:$A,0) + 1, "")</f>
        <v>54</v>
      </c>
      <c r="K19" s="21" t="str">
        <f>IFERROR(MATCH(K17,'Each Gender - Total'!$A:$A,0) + 1, "")</f>
        <v/>
      </c>
      <c r="L19" s="21">
        <f>IFERROR(MATCH(L17,'Each Gender - Total'!$A:$A,0) + 1, "")</f>
        <v>54</v>
      </c>
      <c r="M19" s="21">
        <f>IFERROR(MATCH(M17,'Each Gender - Total'!$A:$A,0) + 1, "")</f>
        <v>90</v>
      </c>
      <c r="N19" s="21" t="str">
        <f>IFERROR(MATCH(N17,'Each Gender - Total'!$A:$A,0) + 1, "")</f>
        <v/>
      </c>
      <c r="O19" s="21">
        <f>IFERROR(MATCH(O17,'Each Gender - Total'!$A:$A,0) + 1, "")</f>
        <v>90</v>
      </c>
      <c r="P19" s="21">
        <f>IFERROR(MATCH(P17,'Each Gender - Total'!$A:$A,0) + 1, "")</f>
        <v>27</v>
      </c>
      <c r="Q19" s="21">
        <f>IFERROR(MATCH(Q17,'Each Gender - Total'!$A:$A,0) + 1, "")</f>
        <v>18</v>
      </c>
      <c r="R19" s="21">
        <f>IFERROR(MATCH(R17,'Each Gender - Total'!$A:$A,0) + 1, "")</f>
        <v>6</v>
      </c>
      <c r="S19" s="21">
        <f>IFERROR(MATCH(S17,'Each Gender - Total'!$A:$A,0) + 1, "")</f>
        <v>35</v>
      </c>
      <c r="T19" s="21">
        <f>IFERROR(MATCH(T17,'Each Gender - Total'!$A:$A,0) + 1, "")</f>
        <v>77</v>
      </c>
      <c r="U19" s="21">
        <f>IFERROR(MATCH(U17,'Each Gender - Total'!$A:$A,0) + 1, "")</f>
        <v>84</v>
      </c>
      <c r="V19" s="21">
        <f>IFERROR(MATCH(V17,'Each Gender - Total'!$A:$A,0) + 1, "")</f>
        <v>78</v>
      </c>
      <c r="W19" s="21">
        <f>IFERROR(MATCH(W17,'Each Gender - Total'!$A:$A,0) + 1, "")</f>
        <v>52</v>
      </c>
      <c r="X19" s="21">
        <f>IFERROR(MATCH(X17,'Each Gender - Total'!$A:$A,0) + 1, "")</f>
        <v>85</v>
      </c>
      <c r="Y19" s="21">
        <f>IFERROR(MATCH(Y17,'Each Gender - Total'!$A:$A,0) + 1, "")</f>
        <v>30</v>
      </c>
      <c r="Z19" s="21">
        <f>IFERROR(MATCH(Z17,'Each Gender - Total'!$A:$A,0) + 1, "")</f>
        <v>19</v>
      </c>
      <c r="AA19" s="21">
        <f>IFERROR(MATCH(AA17,'Each Gender - Total'!$A:$A,0) + 1, "")</f>
        <v>19</v>
      </c>
      <c r="AB19" s="21">
        <f>IFERROR(MATCH(AB17,'Each Gender - Total'!$A:$A,0) + 1, "")</f>
        <v>36</v>
      </c>
      <c r="AC19" s="21">
        <f>IFERROR(MATCH(AC17,'Each Gender - Total'!$A:$A,0) + 1, "")</f>
        <v>84</v>
      </c>
      <c r="AD19" s="21">
        <f>IFERROR(MATCH(AD17,'Each Gender - Total'!$A:$A,0) + 1, "")</f>
        <v>21</v>
      </c>
      <c r="AE19" s="21">
        <f>IFERROR(MATCH(AE17,'Each Gender - Total'!$A:$A,0) + 1, "")</f>
        <v>69</v>
      </c>
      <c r="AF19" s="21">
        <f>IFERROR(MATCH(AF17,'Each Gender - Total'!$A:$A,0) + 1, "")</f>
        <v>30</v>
      </c>
      <c r="AG19" s="21" t="str">
        <f>IFERROR(MATCH(AG17,'Each Gender - Total'!$A:$A,0) + 1, "")</f>
        <v/>
      </c>
      <c r="AH19" s="21">
        <f>IFERROR(MATCH(AH17,'Each Gender - Total'!$A:$A,0) + 1, "")</f>
        <v>10</v>
      </c>
      <c r="AI19" s="21">
        <f>IFERROR(MATCH(AI17,'Each Gender - Total'!$A:$A,0) + 1, "")</f>
        <v>84</v>
      </c>
      <c r="AJ19" s="21">
        <f>IFERROR(MATCH(AJ17,'Each Gender - Total'!$A:$A,0) + 1, "")</f>
        <v>26</v>
      </c>
      <c r="AK19" s="21">
        <f>IFERROR(MATCH(AK17,'Each Gender - Total'!$A:$A,0) + 1, "")</f>
        <v>18</v>
      </c>
      <c r="AL19" s="21">
        <f>IFERROR(MATCH(AL17,'Each Gender - Total'!$A:$A,0) + 1, "")</f>
        <v>95</v>
      </c>
      <c r="AM19" s="21">
        <f>IFERROR(MATCH(AM17,'Each Gender - Total'!$A:$A,0) + 1, "")</f>
        <v>18</v>
      </c>
      <c r="AN19" s="21">
        <f>IFERROR(MATCH(AN17,'Each Gender - Total'!$A:$A,0) + 1, "")</f>
        <v>86</v>
      </c>
      <c r="AO19" s="21">
        <f>IFERROR(MATCH(AO17,'Each Gender - Total'!$A:$A,0) + 1, "")</f>
        <v>49</v>
      </c>
      <c r="AP19" s="21">
        <f>IFERROR(MATCH(AP17,'Each Gender - Total'!$A:$A,0) + 1, "")</f>
        <v>31</v>
      </c>
      <c r="AQ19" s="21">
        <f>IFERROR(MATCH(AQ17,'Each Gender - Total'!$A:$A,0) + 1, "")</f>
        <v>65</v>
      </c>
      <c r="AR19" s="21">
        <f>IFERROR(MATCH(AR17,'Each Gender - Total'!$A:$A,0) + 1, "")</f>
        <v>95</v>
      </c>
      <c r="AS19" s="21">
        <f>IFERROR(MATCH(AS17,'Each Gender - Total'!$A:$A,0) + 1, "")</f>
        <v>90</v>
      </c>
      <c r="AT19" s="21">
        <f>IFERROR(MATCH(AT17,'Each Gender - Total'!$A:$A,0) + 1, "")</f>
        <v>72</v>
      </c>
      <c r="AU19" s="21">
        <f>IFERROR(MATCH(AU17,'Each Gender - Total'!$A:$A,0) + 1, "")</f>
        <v>30</v>
      </c>
      <c r="AV19" s="21">
        <f>IFERROR(MATCH(AV17,'Each Gender - Total'!$A:$A,0) + 1, "")</f>
        <v>71</v>
      </c>
      <c r="AW19" s="21">
        <f>IFERROR(MATCH(AW17,'Each Gender - Total'!$A:$A,0) + 1, "")</f>
        <v>45</v>
      </c>
      <c r="AX19" s="21">
        <f>IFERROR(MATCH(AX17,'Each Gender - Total'!$A:$A,0) + 1, "")</f>
        <v>36</v>
      </c>
      <c r="AY19" s="21">
        <f>IFERROR(MATCH(AY17,'Each Gender - Total'!$A:$A,0) + 1, "")</f>
        <v>56</v>
      </c>
      <c r="AZ19" s="21" t="str">
        <f>IFERROR(MATCH(AZ17,'Each Gender - Total'!$A:$A,0) + 1, "")</f>
        <v/>
      </c>
      <c r="BA19" s="21">
        <f>IFERROR(MATCH(BA17,'Each Gender - Total'!$A:$A,0) + 1, "")</f>
        <v>57</v>
      </c>
      <c r="BB19" s="21">
        <f>IFERROR(MATCH(BB17,'Each Gender - Total'!$A:$A,0) + 1, "")</f>
        <v>35</v>
      </c>
      <c r="BC19" s="21">
        <f>IFERROR(MATCH(BC17,'Each Gender - Total'!$A:$A,0) + 1, "")</f>
        <v>30</v>
      </c>
      <c r="BD19" s="21">
        <f>IFERROR(MATCH(BD17,'Each Gender - Total'!$A:$A,0) + 1, "")</f>
        <v>49</v>
      </c>
      <c r="BE19" s="21">
        <f>IFERROR(MATCH(BE17,'Each Gender - Total'!$A:$A,0) + 1, "")</f>
        <v>6</v>
      </c>
      <c r="BF19" s="21">
        <f>IFERROR(MATCH(BF17,'Each Gender - Total'!$A:$A,0) + 1, "")</f>
        <v>56</v>
      </c>
      <c r="BG19" s="21">
        <f>IFERROR(MATCH(BG17,'Each Gender - Total'!$A:$A,0) + 1, "")</f>
        <v>43</v>
      </c>
      <c r="BH19" s="21">
        <f>IFERROR(MATCH(BH17,'Each Gender - Total'!$A:$A,0) + 1, "")</f>
        <v>48</v>
      </c>
      <c r="BI19" s="21">
        <f>IFERROR(MATCH(BI17,'Each Gender - Total'!$A:$A,0) + 1, "")</f>
        <v>23</v>
      </c>
      <c r="BJ19" s="21">
        <f>IFERROR(MATCH(BJ17,'Each Gender - Total'!$A:$A,0) + 1, "")</f>
        <v>18</v>
      </c>
      <c r="BK19" s="21">
        <f>IFERROR(MATCH(BK17,'Each Gender - Total'!$A:$A,0) + 1, "")</f>
        <v>4</v>
      </c>
      <c r="BL19" s="21">
        <f>IFERROR(MATCH(BL17,'Each Gender - Total'!$A:$A,0) + 1, "")</f>
        <v>33</v>
      </c>
      <c r="BM19" s="21">
        <f>IFERROR(MATCH(BM17,'Each Gender - Total'!$A:$A,0) + 1, "")</f>
        <v>69</v>
      </c>
      <c r="BN19" s="21" t="str">
        <f>IFERROR(MATCH(BN17,'Each Gender - Total'!$A:$A,0) + 1, "")</f>
        <v/>
      </c>
      <c r="BO19" s="21">
        <f>IFERROR(MATCH(BO17,'Each Gender - Total'!$A:$A,0) + 1, "")</f>
        <v>19</v>
      </c>
      <c r="BP19" s="21">
        <f>IFERROR(MATCH(BP17,'Each Gender - Total'!$A:$A,0) + 1, "")</f>
        <v>25</v>
      </c>
      <c r="BQ19" s="21" t="str">
        <f>IFERROR(MATCH(BQ17,'Each Gender - Total'!$A:$A,0) + 1, "")</f>
        <v/>
      </c>
      <c r="BR19" s="21">
        <f>IFERROR(MATCH(BR17,'Each Gender - Total'!$A:$A,0) + 1, "")</f>
        <v>95</v>
      </c>
      <c r="BS19" s="21">
        <f>IFERROR(MATCH(BS17,'Each Gender - Total'!$A:$A,0) + 1, "")</f>
        <v>52</v>
      </c>
      <c r="BT19" s="21">
        <f>IFERROR(MATCH(BT17,'Each Gender - Total'!$A:$A,0) + 1, "")</f>
        <v>36</v>
      </c>
      <c r="BU19" s="21">
        <f>IFERROR(MATCH(BU17,'Each Gender - Total'!$A:$A,0) + 1, "")</f>
        <v>7</v>
      </c>
      <c r="BV19" s="21" t="str">
        <f>IFERROR(MATCH(BV17,'Each Gender - Total'!$A:$A,0) + 1, "")</f>
        <v/>
      </c>
      <c r="BW19" s="21">
        <f>IFERROR(MATCH(BW17,'Each Gender - Total'!$A:$A,0) + 1, "")</f>
        <v>6</v>
      </c>
      <c r="BX19" s="21">
        <f>IFERROR(MATCH(BX17,'Each Gender - Total'!$A:$A,0) + 1, "")</f>
        <v>52</v>
      </c>
      <c r="BY19" s="21">
        <f>IFERROR(MATCH(BY17,'Each Gender - Total'!$A:$A,0) + 1, "")</f>
        <v>78</v>
      </c>
      <c r="BZ19" s="21" t="str">
        <f>IFERROR(MATCH(BZ17,'Each Gender - Total'!$A:$A,0) + 1, "")</f>
        <v/>
      </c>
      <c r="CA19" s="21">
        <f>IFERROR(MATCH(CA17,'Each Gender - Total'!$A:$A,0) + 1, "")</f>
        <v>18</v>
      </c>
      <c r="CB19" s="21">
        <f>IFERROR(MATCH(CB17,'Each Gender - Total'!$A:$A,0) + 1, "")</f>
        <v>52</v>
      </c>
      <c r="CC19" s="21" t="str">
        <f>IFERROR(MATCH(CC17,'Each Gender - Total'!$A:$A,0) + 1, "")</f>
        <v/>
      </c>
      <c r="CD19" s="21">
        <f>IFERROR(MATCH(CD17,'Each Gender - Total'!$A:$A,0) + 1, "")</f>
        <v>42</v>
      </c>
      <c r="CE19" s="21">
        <f>IFERROR(MATCH(CE17,'Each Gender - Total'!$A:$A,0) + 1, "")</f>
        <v>96</v>
      </c>
      <c r="CF19" s="21">
        <f>IFERROR(MATCH(CF17,'Each Gender - Total'!$A:$A,0) + 1, "")</f>
        <v>88</v>
      </c>
      <c r="CG19" s="21">
        <f>IFERROR(MATCH(CG17,'Each Gender - Total'!$A:$A,0) + 1, "")</f>
        <v>38</v>
      </c>
      <c r="CH19" s="21" t="str">
        <f>IFERROR(MATCH(CH17,'Each Gender - Total'!$A:$A,0) + 1, "")</f>
        <v/>
      </c>
      <c r="CI19" s="21">
        <f>IFERROR(MATCH(CI17,'Each Gender - Total'!$A:$A,0) + 1, "")</f>
        <v>78</v>
      </c>
      <c r="CJ19" s="21">
        <f>IFERROR(MATCH(CJ17,'Each Gender - Total'!$A:$A,0) + 1, "")</f>
        <v>72</v>
      </c>
      <c r="CK19" s="21" t="str">
        <f>IFERROR(MATCH(CK17,'Each Gender - Total'!$A:$A,0) + 1, "")</f>
        <v/>
      </c>
      <c r="CL19" s="21">
        <f>IFERROR(MATCH(CL17,'Each Gender - Total'!$A:$A,0) + 1, "")</f>
        <v>95</v>
      </c>
      <c r="CM19" s="21" t="str">
        <f>IFERROR(MATCH(CM17,'Each Gender - Total'!$A:$A,0) + 1, "")</f>
        <v/>
      </c>
      <c r="CN19" s="21">
        <f>IFERROR(MATCH(CN17,'Each Gender - Total'!$A:$A,0) + 1, "")</f>
        <v>95</v>
      </c>
      <c r="CO19" s="21">
        <f>IFERROR(MATCH(CO17,'Each Gender - Total'!$A:$A,0) + 1, "")</f>
        <v>4</v>
      </c>
      <c r="CP19" s="21">
        <f>IFERROR(MATCH(CP17,'Each Gender - Total'!$A:$A,0) + 1, "")</f>
        <v>83</v>
      </c>
      <c r="CQ19" s="21">
        <f>IFERROR(MATCH(CQ17,'Each Gender - Total'!$A:$A,0) + 1, "")</f>
        <v>43</v>
      </c>
      <c r="CR19" s="21">
        <f>IFERROR(MATCH(CR17,'Each Gender - Total'!$A:$A,0) + 1, "")</f>
        <v>43</v>
      </c>
      <c r="CS19" s="21">
        <f>IFERROR(MATCH(CS17,'Each Gender - Total'!$A:$A,0) + 1, "")</f>
        <v>97</v>
      </c>
      <c r="CT19" s="21">
        <f>IFERROR(MATCH(CT17,'Each Gender - Total'!$A:$A,0) + 1, "")</f>
        <v>90</v>
      </c>
      <c r="CU19" s="21">
        <f>IFERROR(MATCH(CU17,'Each Gender - Total'!$A:$A,0) + 1, "")</f>
        <v>24</v>
      </c>
      <c r="CV19" s="21">
        <f>IFERROR(MATCH(CV17,'Each Gender - Total'!$A:$A,0) + 1, "")</f>
        <v>19</v>
      </c>
    </row>
    <row r="20" hidden="1">
      <c r="A20" s="20" t="s">
        <v>140</v>
      </c>
      <c r="B20" s="21" t="str">
        <f>IFERROR(ADDRESS(MATCH(B17,'Each Gender - Total'!$A:$A,0) + 1,COLUMN(),2,1,"Each Gender - Total")&amp;":"&amp;ADDRESS(1000,COLUMN(),2,1),"")</f>
        <v>'Each Gender - Total'!B$83:B$1000</v>
      </c>
      <c r="C20" s="21" t="str">
        <f>IFERROR(ADDRESS(MATCH(C17,'Each Gender - Total'!$A:$A,0) + 1,COLUMN(),2,1,"Each Gender - Total")&amp;":"&amp;ADDRESS(1000,COLUMN(),2,1),"")</f>
        <v>'Each Gender - Total'!C$19:C$1000</v>
      </c>
      <c r="D20" s="21" t="str">
        <f>IFERROR(ADDRESS(MATCH(D17,'Each Gender - Total'!$A:$A,0) + 1,COLUMN(),2,1,"Each Gender - Total")&amp;":"&amp;ADDRESS(1000,COLUMN(),2,1),"")</f>
        <v>'Each Gender - Total'!D$49:D$1000</v>
      </c>
      <c r="E20" s="21" t="str">
        <f>IFERROR(ADDRESS(MATCH(E17,'Each Gender - Total'!$A:$A,0) + 1,COLUMN(),2,1,"Each Gender - Total")&amp;":"&amp;ADDRESS(1000,COLUMN(),2,1),"")</f>
        <v/>
      </c>
      <c r="F20" s="21" t="str">
        <f>IFERROR(ADDRESS(MATCH(F17,'Each Gender - Total'!$A:$A,0) + 1,COLUMN(),2,1,"Each Gender - Total")&amp;":"&amp;ADDRESS(1000,COLUMN(),2,1),"")</f>
        <v>'Each Gender - Total'!F$69:F$1000</v>
      </c>
      <c r="G20" s="21" t="str">
        <f>IFERROR(ADDRESS(MATCH(G17,'Each Gender - Total'!$A:$A,0) + 1,COLUMN(),2,1,"Each Gender - Total")&amp;":"&amp;ADDRESS(1000,COLUMN(),2,1),"")</f>
        <v>'Each Gender - Total'!G$78:G$1000</v>
      </c>
      <c r="H20" s="21" t="str">
        <f>IFERROR(ADDRESS(MATCH(H17,'Each Gender - Total'!$A:$A,0) + 1,COLUMN(),2,1,"Each Gender - Total")&amp;":"&amp;ADDRESS(1000,COLUMN(),2,1),"")</f>
        <v>'Each Gender - Total'!H$14:H$1000</v>
      </c>
      <c r="I20" s="21" t="str">
        <f>IFERROR(ADDRESS(MATCH(I17,'Each Gender - Total'!$A:$A,0) + 1,COLUMN(),2,1,"Each Gender - Total")&amp;":"&amp;ADDRESS(1000,COLUMN(),2,1),"")</f>
        <v>'Each Gender - Total'!I$94:I$1000</v>
      </c>
      <c r="J20" s="21" t="str">
        <f>IFERROR(ADDRESS(MATCH(J17,'Each Gender - Total'!$A:$A,0) + 1,COLUMN(),2,1,"Each Gender - Total")&amp;":"&amp;ADDRESS(1000,COLUMN(),2,1),"")</f>
        <v>'Each Gender - Total'!J$54:J$1000</v>
      </c>
      <c r="K20" s="21" t="str">
        <f>IFERROR(ADDRESS(MATCH(K17,'Each Gender - Total'!$A:$A,0) + 1,COLUMN(),2,1,"Each Gender - Total")&amp;":"&amp;ADDRESS(1000,COLUMN(),2,1),"")</f>
        <v/>
      </c>
      <c r="L20" s="21" t="str">
        <f>IFERROR(ADDRESS(MATCH(L17,'Each Gender - Total'!$A:$A,0) + 1,COLUMN(),2,1,"Each Gender - Total")&amp;":"&amp;ADDRESS(1000,COLUMN(),2,1),"")</f>
        <v>'Each Gender - Total'!L$54:L$1000</v>
      </c>
      <c r="M20" s="21" t="str">
        <f>IFERROR(ADDRESS(MATCH(M17,'Each Gender - Total'!$A:$A,0) + 1,COLUMN(),2,1,"Each Gender - Total")&amp;":"&amp;ADDRESS(1000,COLUMN(),2,1),"")</f>
        <v>'Each Gender - Total'!M$90:M$1000</v>
      </c>
      <c r="N20" s="21" t="str">
        <f>IFERROR(ADDRESS(MATCH(N17,'Each Gender - Total'!$A:$A,0) + 1,COLUMN(),2,1,"Each Gender - Total")&amp;":"&amp;ADDRESS(1000,COLUMN(),2,1),"")</f>
        <v/>
      </c>
      <c r="O20" s="21" t="str">
        <f>IFERROR(ADDRESS(MATCH(O17,'Each Gender - Total'!$A:$A,0) + 1,COLUMN(),2,1,"Each Gender - Total")&amp;":"&amp;ADDRESS(1000,COLUMN(),2,1),"")</f>
        <v>'Each Gender - Total'!O$90:O$1000</v>
      </c>
      <c r="P20" s="21" t="str">
        <f>IFERROR(ADDRESS(MATCH(P17,'Each Gender - Total'!$A:$A,0) + 1,COLUMN(),2,1,"Each Gender - Total")&amp;":"&amp;ADDRESS(1000,COLUMN(),2,1),"")</f>
        <v>'Each Gender - Total'!P$27:P$1000</v>
      </c>
      <c r="Q20" s="21" t="str">
        <f>IFERROR(ADDRESS(MATCH(Q17,'Each Gender - Total'!$A:$A,0) + 1,COLUMN(),2,1,"Each Gender - Total")&amp;":"&amp;ADDRESS(1000,COLUMN(),2,1),"")</f>
        <v>'Each Gender - Total'!Q$18:Q$1000</v>
      </c>
      <c r="R20" s="21" t="str">
        <f>IFERROR(ADDRESS(MATCH(R17,'Each Gender - Total'!$A:$A,0) + 1,COLUMN(),2,1,"Each Gender - Total")&amp;":"&amp;ADDRESS(1000,COLUMN(),2,1),"")</f>
        <v>'Each Gender - Total'!R$6:R$1000</v>
      </c>
      <c r="S20" s="21" t="str">
        <f>IFERROR(ADDRESS(MATCH(S17,'Each Gender - Total'!$A:$A,0) + 1,COLUMN(),2,1,"Each Gender - Total")&amp;":"&amp;ADDRESS(1000,COLUMN(),2,1),"")</f>
        <v>'Each Gender - Total'!S$35:S$1000</v>
      </c>
      <c r="T20" s="21" t="str">
        <f>IFERROR(ADDRESS(MATCH(T17,'Each Gender - Total'!$A:$A,0) + 1,COLUMN(),2,1,"Each Gender - Total")&amp;":"&amp;ADDRESS(1000,COLUMN(),2,1),"")</f>
        <v>'Each Gender - Total'!T$77:T$1000</v>
      </c>
      <c r="U20" s="21" t="str">
        <f>IFERROR(ADDRESS(MATCH(U17,'Each Gender - Total'!$A:$A,0) + 1,COLUMN(),2,1,"Each Gender - Total")&amp;":"&amp;ADDRESS(1000,COLUMN(),2,1),"")</f>
        <v>'Each Gender - Total'!U$84:U$1000</v>
      </c>
      <c r="V20" s="21" t="str">
        <f>IFERROR(ADDRESS(MATCH(V17,'Each Gender - Total'!$A:$A,0) + 1,COLUMN(),2,1,"Each Gender - Total")&amp;":"&amp;ADDRESS(1000,COLUMN(),2,1),"")</f>
        <v>'Each Gender - Total'!V$78:V$1000</v>
      </c>
      <c r="W20" s="21" t="str">
        <f>IFERROR(ADDRESS(MATCH(W17,'Each Gender - Total'!$A:$A,0) + 1,COLUMN(),2,1,"Each Gender - Total")&amp;":"&amp;ADDRESS(1000,COLUMN(),2,1),"")</f>
        <v>'Each Gender - Total'!W$52:W$1000</v>
      </c>
      <c r="X20" s="21" t="str">
        <f>IFERROR(ADDRESS(MATCH(X17,'Each Gender - Total'!$A:$A,0) + 1,COLUMN(),2,1,"Each Gender - Total")&amp;":"&amp;ADDRESS(1000,COLUMN(),2,1),"")</f>
        <v>'Each Gender - Total'!X$85:X$1000</v>
      </c>
      <c r="Y20" s="21" t="str">
        <f>IFERROR(ADDRESS(MATCH(Y17,'Each Gender - Total'!$A:$A,0) + 1,COLUMN(),2,1,"Each Gender - Total")&amp;":"&amp;ADDRESS(1000,COLUMN(),2,1),"")</f>
        <v>'Each Gender - Total'!Y$30:Y$1000</v>
      </c>
      <c r="Z20" s="21" t="str">
        <f>IFERROR(ADDRESS(MATCH(Z17,'Each Gender - Total'!$A:$A,0) + 1,COLUMN(),2,1,"Each Gender - Total")&amp;":"&amp;ADDRESS(1000,COLUMN(),2,1),"")</f>
        <v>'Each Gender - Total'!Z$19:Z$1000</v>
      </c>
      <c r="AA20" s="21" t="str">
        <f>IFERROR(ADDRESS(MATCH(AA17,'Each Gender - Total'!$A:$A,0) + 1,COLUMN(),2,1,"Each Gender - Total")&amp;":"&amp;ADDRESS(1000,COLUMN(),2,1),"")</f>
        <v>'Each Gender - Total'!AA$19:AA$1000</v>
      </c>
      <c r="AB20" s="21" t="str">
        <f>IFERROR(ADDRESS(MATCH(AB17,'Each Gender - Total'!$A:$A,0) + 1,COLUMN(),2,1,"Each Gender - Total")&amp;":"&amp;ADDRESS(1000,COLUMN(),2,1),"")</f>
        <v>'Each Gender - Total'!AB$36:AB$1000</v>
      </c>
      <c r="AC20" s="21" t="str">
        <f>IFERROR(ADDRESS(MATCH(AC17,'Each Gender - Total'!$A:$A,0) + 1,COLUMN(),2,1,"Each Gender - Total")&amp;":"&amp;ADDRESS(1000,COLUMN(),2,1),"")</f>
        <v>'Each Gender - Total'!AC$84:AC$1000</v>
      </c>
      <c r="AD20" s="21" t="str">
        <f>IFERROR(ADDRESS(MATCH(AD17,'Each Gender - Total'!$A:$A,0) + 1,COLUMN(),2,1,"Each Gender - Total")&amp;":"&amp;ADDRESS(1000,COLUMN(),2,1),"")</f>
        <v>'Each Gender - Total'!AD$21:AD$1000</v>
      </c>
      <c r="AE20" s="21" t="str">
        <f>IFERROR(ADDRESS(MATCH(AE17,'Each Gender - Total'!$A:$A,0) + 1,COLUMN(),2,1,"Each Gender - Total")&amp;":"&amp;ADDRESS(1000,COLUMN(),2,1),"")</f>
        <v>'Each Gender - Total'!AE$69:AE$1000</v>
      </c>
      <c r="AF20" s="21" t="str">
        <f>IFERROR(ADDRESS(MATCH(AF17,'Each Gender - Total'!$A:$A,0) + 1,COLUMN(),2,1,"Each Gender - Total")&amp;":"&amp;ADDRESS(1000,COLUMN(),2,1),"")</f>
        <v>'Each Gender - Total'!AF$30:AF$1000</v>
      </c>
      <c r="AG20" s="21" t="str">
        <f>IFERROR(ADDRESS(MATCH(AG17,'Each Gender - Total'!$A:$A,0) + 1,COLUMN(),2,1,"Each Gender - Total")&amp;":"&amp;ADDRESS(1000,COLUMN(),2,1),"")</f>
        <v/>
      </c>
      <c r="AH20" s="21" t="str">
        <f>IFERROR(ADDRESS(MATCH(AH17,'Each Gender - Total'!$A:$A,0) + 1,COLUMN(),2,1,"Each Gender - Total")&amp;":"&amp;ADDRESS(1000,COLUMN(),2,1),"")</f>
        <v>'Each Gender - Total'!AH$10:AH$1000</v>
      </c>
      <c r="AI20" s="21" t="str">
        <f>IFERROR(ADDRESS(MATCH(AI17,'Each Gender - Total'!$A:$A,0) + 1,COLUMN(),2,1,"Each Gender - Total")&amp;":"&amp;ADDRESS(1000,COLUMN(),2,1),"")</f>
        <v>'Each Gender - Total'!AI$84:AI$1000</v>
      </c>
      <c r="AJ20" s="21" t="str">
        <f>IFERROR(ADDRESS(MATCH(AJ17,'Each Gender - Total'!$A:$A,0) + 1,COLUMN(),2,1,"Each Gender - Total")&amp;":"&amp;ADDRESS(1000,COLUMN(),2,1),"")</f>
        <v>'Each Gender - Total'!AJ$26:AJ$1000</v>
      </c>
      <c r="AK20" s="21" t="str">
        <f>IFERROR(ADDRESS(MATCH(AK17,'Each Gender - Total'!$A:$A,0) + 1,COLUMN(),2,1,"Each Gender - Total")&amp;":"&amp;ADDRESS(1000,COLUMN(),2,1),"")</f>
        <v>'Each Gender - Total'!AK$18:AK$1000</v>
      </c>
      <c r="AL20" s="21" t="str">
        <f>IFERROR(ADDRESS(MATCH(AL17,'Each Gender - Total'!$A:$A,0) + 1,COLUMN(),2,1,"Each Gender - Total")&amp;":"&amp;ADDRESS(1000,COLUMN(),2,1),"")</f>
        <v>'Each Gender - Total'!AL$95:AL$1000</v>
      </c>
      <c r="AM20" s="21" t="str">
        <f>IFERROR(ADDRESS(MATCH(AM17,'Each Gender - Total'!$A:$A,0) + 1,COLUMN(),2,1,"Each Gender - Total")&amp;":"&amp;ADDRESS(1000,COLUMN(),2,1),"")</f>
        <v>'Each Gender - Total'!AM$18:AM$1000</v>
      </c>
      <c r="AN20" s="21" t="str">
        <f>IFERROR(ADDRESS(MATCH(AN17,'Each Gender - Total'!$A:$A,0) + 1,COLUMN(),2,1,"Each Gender - Total")&amp;":"&amp;ADDRESS(1000,COLUMN(),2,1),"")</f>
        <v>'Each Gender - Total'!AN$86:AN$1000</v>
      </c>
      <c r="AO20" s="21" t="str">
        <f>IFERROR(ADDRESS(MATCH(AO17,'Each Gender - Total'!$A:$A,0) + 1,COLUMN(),2,1,"Each Gender - Total")&amp;":"&amp;ADDRESS(1000,COLUMN(),2,1),"")</f>
        <v>'Each Gender - Total'!AO$49:AO$1000</v>
      </c>
      <c r="AP20" s="21" t="str">
        <f>IFERROR(ADDRESS(MATCH(AP17,'Each Gender - Total'!$A:$A,0) + 1,COLUMN(),2,1,"Each Gender - Total")&amp;":"&amp;ADDRESS(1000,COLUMN(),2,1),"")</f>
        <v>'Each Gender - Total'!AP$31:AP$1000</v>
      </c>
      <c r="AQ20" s="21" t="str">
        <f>IFERROR(ADDRESS(MATCH(AQ17,'Each Gender - Total'!$A:$A,0) + 1,COLUMN(),2,1,"Each Gender - Total")&amp;":"&amp;ADDRESS(1000,COLUMN(),2,1),"")</f>
        <v>'Each Gender - Total'!AQ$65:AQ$1000</v>
      </c>
      <c r="AR20" s="21" t="str">
        <f>IFERROR(ADDRESS(MATCH(AR17,'Each Gender - Total'!$A:$A,0) + 1,COLUMN(),2,1,"Each Gender - Total")&amp;":"&amp;ADDRESS(1000,COLUMN(),2,1),"")</f>
        <v>'Each Gender - Total'!AR$95:AR$1000</v>
      </c>
      <c r="AS20" s="21" t="str">
        <f>IFERROR(ADDRESS(MATCH(AS17,'Each Gender - Total'!$A:$A,0) + 1,COLUMN(),2,1,"Each Gender - Total")&amp;":"&amp;ADDRESS(1000,COLUMN(),2,1),"")</f>
        <v>'Each Gender - Total'!AS$90:AS$1000</v>
      </c>
      <c r="AT20" s="21" t="str">
        <f>IFERROR(ADDRESS(MATCH(AT17,'Each Gender - Total'!$A:$A,0) + 1,COLUMN(),2,1,"Each Gender - Total")&amp;":"&amp;ADDRESS(1000,COLUMN(),2,1),"")</f>
        <v>'Each Gender - Total'!AT$72:AT$1000</v>
      </c>
      <c r="AU20" s="21" t="str">
        <f>IFERROR(ADDRESS(MATCH(AU17,'Each Gender - Total'!$A:$A,0) + 1,COLUMN(),2,1,"Each Gender - Total")&amp;":"&amp;ADDRESS(1000,COLUMN(),2,1),"")</f>
        <v>'Each Gender - Total'!AU$30:AU$1000</v>
      </c>
      <c r="AV20" s="21" t="str">
        <f>IFERROR(ADDRESS(MATCH(AV17,'Each Gender - Total'!$A:$A,0) + 1,COLUMN(),2,1,"Each Gender - Total")&amp;":"&amp;ADDRESS(1000,COLUMN(),2,1),"")</f>
        <v>'Each Gender - Total'!AV$71:AV$1000</v>
      </c>
      <c r="AW20" s="21" t="str">
        <f>IFERROR(ADDRESS(MATCH(AW17,'Each Gender - Total'!$A:$A,0) + 1,COLUMN(),2,1,"Each Gender - Total")&amp;":"&amp;ADDRESS(1000,COLUMN(),2,1),"")</f>
        <v>'Each Gender - Total'!AW$45:AW$1000</v>
      </c>
      <c r="AX20" s="21" t="str">
        <f>IFERROR(ADDRESS(MATCH(AX17,'Each Gender - Total'!$A:$A,0) + 1,COLUMN(),2,1,"Each Gender - Total")&amp;":"&amp;ADDRESS(1000,COLUMN(),2,1),"")</f>
        <v>'Each Gender - Total'!AX$36:AX$1000</v>
      </c>
      <c r="AY20" s="21" t="str">
        <f>IFERROR(ADDRESS(MATCH(AY17,'Each Gender - Total'!$A:$A,0) + 1,COLUMN(),2,1,"Each Gender - Total")&amp;":"&amp;ADDRESS(1000,COLUMN(),2,1),"")</f>
        <v>'Each Gender - Total'!AY$56:AY$1000</v>
      </c>
      <c r="AZ20" s="21" t="str">
        <f>IFERROR(ADDRESS(MATCH(AZ17,'Each Gender - Total'!$A:$A,0) + 1,COLUMN(),2,1,"Each Gender - Total")&amp;":"&amp;ADDRESS(1000,COLUMN(),2,1),"")</f>
        <v/>
      </c>
      <c r="BA20" s="21" t="str">
        <f>IFERROR(ADDRESS(MATCH(BA17,'Each Gender - Total'!$A:$A,0) + 1,COLUMN(),2,1,"Each Gender - Total")&amp;":"&amp;ADDRESS(1000,COLUMN(),2,1),"")</f>
        <v>'Each Gender - Total'!BA$57:BA$1000</v>
      </c>
      <c r="BB20" s="21" t="str">
        <f>IFERROR(ADDRESS(MATCH(BB17,'Each Gender - Total'!$A:$A,0) + 1,COLUMN(),2,1,"Each Gender - Total")&amp;":"&amp;ADDRESS(1000,COLUMN(),2,1),"")</f>
        <v>'Each Gender - Total'!BB$35:BB$1000</v>
      </c>
      <c r="BC20" s="21" t="str">
        <f>IFERROR(ADDRESS(MATCH(BC17,'Each Gender - Total'!$A:$A,0) + 1,COLUMN(),2,1,"Each Gender - Total")&amp;":"&amp;ADDRESS(1000,COLUMN(),2,1),"")</f>
        <v>'Each Gender - Total'!BC$30:BC$1000</v>
      </c>
      <c r="BD20" s="21" t="str">
        <f>IFERROR(ADDRESS(MATCH(BD17,'Each Gender - Total'!$A:$A,0) + 1,COLUMN(),2,1,"Each Gender - Total")&amp;":"&amp;ADDRESS(1000,COLUMN(),2,1),"")</f>
        <v>'Each Gender - Total'!BD$49:BD$1000</v>
      </c>
      <c r="BE20" s="21" t="str">
        <f>IFERROR(ADDRESS(MATCH(BE17,'Each Gender - Total'!$A:$A,0) + 1,COLUMN(),2,1,"Each Gender - Total")&amp;":"&amp;ADDRESS(1000,COLUMN(),2,1),"")</f>
        <v>'Each Gender - Total'!BE$6:BE$1000</v>
      </c>
      <c r="BF20" s="21" t="str">
        <f>IFERROR(ADDRESS(MATCH(BF17,'Each Gender - Total'!$A:$A,0) + 1,COLUMN(),2,1,"Each Gender - Total")&amp;":"&amp;ADDRESS(1000,COLUMN(),2,1),"")</f>
        <v>'Each Gender - Total'!BF$56:BF$1000</v>
      </c>
      <c r="BG20" s="21" t="str">
        <f>IFERROR(ADDRESS(MATCH(BG17,'Each Gender - Total'!$A:$A,0) + 1,COLUMN(),2,1,"Each Gender - Total")&amp;":"&amp;ADDRESS(1000,COLUMN(),2,1),"")</f>
        <v>'Each Gender - Total'!BG$43:BG$1000</v>
      </c>
      <c r="BH20" s="21" t="str">
        <f>IFERROR(ADDRESS(MATCH(BH17,'Each Gender - Total'!$A:$A,0) + 1,COLUMN(),2,1,"Each Gender - Total")&amp;":"&amp;ADDRESS(1000,COLUMN(),2,1),"")</f>
        <v>'Each Gender - Total'!BH$48:BH$1000</v>
      </c>
      <c r="BI20" s="21" t="str">
        <f>IFERROR(ADDRESS(MATCH(BI17,'Each Gender - Total'!$A:$A,0) + 1,COLUMN(),2,1,"Each Gender - Total")&amp;":"&amp;ADDRESS(1000,COLUMN(),2,1),"")</f>
        <v>'Each Gender - Total'!BI$23:BI$1000</v>
      </c>
      <c r="BJ20" s="21" t="str">
        <f>IFERROR(ADDRESS(MATCH(BJ17,'Each Gender - Total'!$A:$A,0) + 1,COLUMN(),2,1,"Each Gender - Total")&amp;":"&amp;ADDRESS(1000,COLUMN(),2,1),"")</f>
        <v>'Each Gender - Total'!BJ$18:BJ$1000</v>
      </c>
      <c r="BK20" s="21" t="str">
        <f>IFERROR(ADDRESS(MATCH(BK17,'Each Gender - Total'!$A:$A,0) + 1,COLUMN(),2,1,"Each Gender - Total")&amp;":"&amp;ADDRESS(1000,COLUMN(),2,1),"")</f>
        <v>'Each Gender - Total'!BK$4:BK$1000</v>
      </c>
      <c r="BL20" s="21" t="str">
        <f>IFERROR(ADDRESS(MATCH(BL17,'Each Gender - Total'!$A:$A,0) + 1,COLUMN(),2,1,"Each Gender - Total")&amp;":"&amp;ADDRESS(1000,COLUMN(),2,1),"")</f>
        <v>'Each Gender - Total'!BL$33:BL$1000</v>
      </c>
      <c r="BM20" s="21" t="str">
        <f>IFERROR(ADDRESS(MATCH(BM17,'Each Gender - Total'!$A:$A,0) + 1,COLUMN(),2,1,"Each Gender - Total")&amp;":"&amp;ADDRESS(1000,COLUMN(),2,1),"")</f>
        <v>'Each Gender - Total'!BM$69:BM$1000</v>
      </c>
      <c r="BN20" s="21" t="str">
        <f>IFERROR(ADDRESS(MATCH(BN17,'Each Gender - Total'!$A:$A,0) + 1,COLUMN(),2,1,"Each Gender - Total")&amp;":"&amp;ADDRESS(1000,COLUMN(),2,1),"")</f>
        <v/>
      </c>
      <c r="BO20" s="21" t="str">
        <f>IFERROR(ADDRESS(MATCH(BO17,'Each Gender - Total'!$A:$A,0) + 1,COLUMN(),2,1,"Each Gender - Total")&amp;":"&amp;ADDRESS(1000,COLUMN(),2,1),"")</f>
        <v>'Each Gender - Total'!BO$19:BO$1000</v>
      </c>
      <c r="BP20" s="21" t="str">
        <f>IFERROR(ADDRESS(MATCH(BP17,'Each Gender - Total'!$A:$A,0) + 1,COLUMN(),2,1,"Each Gender - Total")&amp;":"&amp;ADDRESS(1000,COLUMN(),2,1),"")</f>
        <v>'Each Gender - Total'!BP$25:BP$1000</v>
      </c>
      <c r="BQ20" s="21" t="str">
        <f>IFERROR(ADDRESS(MATCH(BQ17,'Each Gender - Total'!$A:$A,0) + 1,COLUMN(),2,1,"Each Gender - Total")&amp;":"&amp;ADDRESS(1000,COLUMN(),2,1),"")</f>
        <v/>
      </c>
      <c r="BR20" s="21" t="str">
        <f>IFERROR(ADDRESS(MATCH(BR17,'Each Gender - Total'!$A:$A,0) + 1,COLUMN(),2,1,"Each Gender - Total")&amp;":"&amp;ADDRESS(1000,COLUMN(),2,1),"")</f>
        <v>'Each Gender - Total'!BR$95:BR$1000</v>
      </c>
      <c r="BS20" s="21" t="str">
        <f>IFERROR(ADDRESS(MATCH(BS17,'Each Gender - Total'!$A:$A,0) + 1,COLUMN(),2,1,"Each Gender - Total")&amp;":"&amp;ADDRESS(1000,COLUMN(),2,1),"")</f>
        <v>'Each Gender - Total'!BS$52:BS$1000</v>
      </c>
      <c r="BT20" s="21" t="str">
        <f>IFERROR(ADDRESS(MATCH(BT17,'Each Gender - Total'!$A:$A,0) + 1,COLUMN(),2,1,"Each Gender - Total")&amp;":"&amp;ADDRESS(1000,COLUMN(),2,1),"")</f>
        <v>'Each Gender - Total'!BT$36:BT$1000</v>
      </c>
      <c r="BU20" s="21" t="str">
        <f>IFERROR(ADDRESS(MATCH(BU17,'Each Gender - Total'!$A:$A,0) + 1,COLUMN(),2,1,"Each Gender - Total")&amp;":"&amp;ADDRESS(1000,COLUMN(),2,1),"")</f>
        <v>'Each Gender - Total'!BU$7:BU$1000</v>
      </c>
      <c r="BV20" s="21" t="str">
        <f>IFERROR(ADDRESS(MATCH(BV17,'Each Gender - Total'!$A:$A,0) + 1,COLUMN(),2,1,"Each Gender - Total")&amp;":"&amp;ADDRESS(1000,COLUMN(),2,1),"")</f>
        <v/>
      </c>
      <c r="BW20" s="21" t="str">
        <f>IFERROR(ADDRESS(MATCH(BW17,'Each Gender - Total'!$A:$A,0) + 1,COLUMN(),2,1,"Each Gender - Total")&amp;":"&amp;ADDRESS(1000,COLUMN(),2,1),"")</f>
        <v>'Each Gender - Total'!BW$6:BW$1000</v>
      </c>
      <c r="BX20" s="21" t="str">
        <f>IFERROR(ADDRESS(MATCH(BX17,'Each Gender - Total'!$A:$A,0) + 1,COLUMN(),2,1,"Each Gender - Total")&amp;":"&amp;ADDRESS(1000,COLUMN(),2,1),"")</f>
        <v>'Each Gender - Total'!BX$52:BX$1000</v>
      </c>
      <c r="BY20" s="21" t="str">
        <f>IFERROR(ADDRESS(MATCH(BY17,'Each Gender - Total'!$A:$A,0) + 1,COLUMN(),2,1,"Each Gender - Total")&amp;":"&amp;ADDRESS(1000,COLUMN(),2,1),"")</f>
        <v>'Each Gender - Total'!BY$78:BY$1000</v>
      </c>
      <c r="BZ20" s="21" t="str">
        <f>IFERROR(ADDRESS(MATCH(BZ17,'Each Gender - Total'!$A:$A,0) + 1,COLUMN(),2,1,"Each Gender - Total")&amp;":"&amp;ADDRESS(1000,COLUMN(),2,1),"")</f>
        <v/>
      </c>
      <c r="CA20" s="21" t="str">
        <f>IFERROR(ADDRESS(MATCH(CA17,'Each Gender - Total'!$A:$A,0) + 1,COLUMN(),2,1,"Each Gender - Total")&amp;":"&amp;ADDRESS(1000,COLUMN(),2,1),"")</f>
        <v>'Each Gender - Total'!CA$18:CA$1000</v>
      </c>
      <c r="CB20" s="21" t="str">
        <f>IFERROR(ADDRESS(MATCH(CB17,'Each Gender - Total'!$A:$A,0) + 1,COLUMN(),2,1,"Each Gender - Total")&amp;":"&amp;ADDRESS(1000,COLUMN(),2,1),"")</f>
        <v>'Each Gender - Total'!CB$52:CB$1000</v>
      </c>
      <c r="CC20" s="21" t="str">
        <f>IFERROR(ADDRESS(MATCH(CC17,'Each Gender - Total'!$A:$A,0) + 1,COLUMN(),2,1,"Each Gender - Total")&amp;":"&amp;ADDRESS(1000,COLUMN(),2,1),"")</f>
        <v/>
      </c>
      <c r="CD20" s="21" t="str">
        <f>IFERROR(ADDRESS(MATCH(CD17,'Each Gender - Total'!$A:$A,0) + 1,COLUMN(),2,1,"Each Gender - Total")&amp;":"&amp;ADDRESS(1000,COLUMN(),2,1),"")</f>
        <v>'Each Gender - Total'!CD$42:CD$1000</v>
      </c>
      <c r="CE20" s="21" t="str">
        <f>IFERROR(ADDRESS(MATCH(CE17,'Each Gender - Total'!$A:$A,0) + 1,COLUMN(),2,1,"Each Gender - Total")&amp;":"&amp;ADDRESS(1000,COLUMN(),2,1),"")</f>
        <v>'Each Gender - Total'!CE$96:CE$1000</v>
      </c>
      <c r="CF20" s="21" t="str">
        <f>IFERROR(ADDRESS(MATCH(CF17,'Each Gender - Total'!$A:$A,0) + 1,COLUMN(),2,1,"Each Gender - Total")&amp;":"&amp;ADDRESS(1000,COLUMN(),2,1),"")</f>
        <v>'Each Gender - Total'!CF$88:CF$1000</v>
      </c>
      <c r="CG20" s="21" t="str">
        <f>IFERROR(ADDRESS(MATCH(CG17,'Each Gender - Total'!$A:$A,0) + 1,COLUMN(),2,1,"Each Gender - Total")&amp;":"&amp;ADDRESS(1000,COLUMN(),2,1),"")</f>
        <v>'Each Gender - Total'!CG$38:CG$1000</v>
      </c>
      <c r="CH20" s="21" t="str">
        <f>IFERROR(ADDRESS(MATCH(CH17,'Each Gender - Total'!$A:$A,0) + 1,COLUMN(),2,1,"Each Gender - Total")&amp;":"&amp;ADDRESS(1000,COLUMN(),2,1),"")</f>
        <v/>
      </c>
      <c r="CI20" s="21" t="str">
        <f>IFERROR(ADDRESS(MATCH(CI17,'Each Gender - Total'!$A:$A,0) + 1,COLUMN(),2,1,"Each Gender - Total")&amp;":"&amp;ADDRESS(1000,COLUMN(),2,1),"")</f>
        <v>'Each Gender - Total'!CI$78:CI$1000</v>
      </c>
      <c r="CJ20" s="21" t="str">
        <f>IFERROR(ADDRESS(MATCH(CJ17,'Each Gender - Total'!$A:$A,0) + 1,COLUMN(),2,1,"Each Gender - Total")&amp;":"&amp;ADDRESS(1000,COLUMN(),2,1),"")</f>
        <v>'Each Gender - Total'!CJ$72:CJ$1000</v>
      </c>
      <c r="CK20" s="21" t="str">
        <f>IFERROR(ADDRESS(MATCH(CK17,'Each Gender - Total'!$A:$A,0) + 1,COLUMN(),2,1,"Each Gender - Total")&amp;":"&amp;ADDRESS(1000,COLUMN(),2,1),"")</f>
        <v/>
      </c>
      <c r="CL20" s="21" t="str">
        <f>IFERROR(ADDRESS(MATCH(CL17,'Each Gender - Total'!$A:$A,0) + 1,COLUMN(),2,1,"Each Gender - Total")&amp;":"&amp;ADDRESS(1000,COLUMN(),2,1),"")</f>
        <v>'Each Gender - Total'!CL$95:CL$1000</v>
      </c>
      <c r="CM20" s="21" t="str">
        <f>IFERROR(ADDRESS(MATCH(CM17,'Each Gender - Total'!$A:$A,0) + 1,COLUMN(),2,1,"Each Gender - Total")&amp;":"&amp;ADDRESS(1000,COLUMN(),2,1),"")</f>
        <v/>
      </c>
      <c r="CN20" s="21" t="str">
        <f>IFERROR(ADDRESS(MATCH(CN17,'Each Gender - Total'!$A:$A,0) + 1,COLUMN(),2,1,"Each Gender - Total")&amp;":"&amp;ADDRESS(1000,COLUMN(),2,1),"")</f>
        <v>'Each Gender - Total'!CN$95:CN$1000</v>
      </c>
      <c r="CO20" s="21" t="str">
        <f>IFERROR(ADDRESS(MATCH(CO17,'Each Gender - Total'!$A:$A,0) + 1,COLUMN(),2,1,"Each Gender - Total")&amp;":"&amp;ADDRESS(1000,COLUMN(),2,1),"")</f>
        <v>'Each Gender - Total'!CO$4:CO$1000</v>
      </c>
      <c r="CP20" s="21" t="str">
        <f>IFERROR(ADDRESS(MATCH(CP17,'Each Gender - Total'!$A:$A,0) + 1,COLUMN(),2,1,"Each Gender - Total")&amp;":"&amp;ADDRESS(1000,COLUMN(),2,1),"")</f>
        <v>'Each Gender - Total'!CP$83:CP$1000</v>
      </c>
      <c r="CQ20" s="21" t="str">
        <f>IFERROR(ADDRESS(MATCH(CQ17,'Each Gender - Total'!$A:$A,0) + 1,COLUMN(),2,1,"Each Gender - Total")&amp;":"&amp;ADDRESS(1000,COLUMN(),2,1),"")</f>
        <v>'Each Gender - Total'!CQ$43:CQ$1000</v>
      </c>
      <c r="CR20" s="21" t="str">
        <f>IFERROR(ADDRESS(MATCH(CR17,'Each Gender - Total'!$A:$A,0) + 1,COLUMN(),2,1,"Each Gender - Total")&amp;":"&amp;ADDRESS(1000,COLUMN(),2,1),"")</f>
        <v>'Each Gender - Total'!CR$43:CR$1000</v>
      </c>
      <c r="CS20" s="21" t="str">
        <f>IFERROR(ADDRESS(MATCH(CS17,'Each Gender - Total'!$A:$A,0) + 1,COLUMN(),2,1,"Each Gender - Total")&amp;":"&amp;ADDRESS(1000,COLUMN(),2,1),"")</f>
        <v>'Each Gender - Total'!CS$97:CS$1000</v>
      </c>
      <c r="CT20" s="21" t="str">
        <f>IFERROR(ADDRESS(MATCH(CT17,'Each Gender - Total'!$A:$A,0) + 1,COLUMN(),2,1,"Each Gender - Total")&amp;":"&amp;ADDRESS(1000,COLUMN(),2,1),"")</f>
        <v>'Each Gender - Total'!CT$90:CT$1000</v>
      </c>
      <c r="CU20" s="21" t="str">
        <f>IFERROR(ADDRESS(MATCH(CU17,'Each Gender - Total'!$A:$A,0) + 1,COLUMN(),2,1,"Each Gender - Total")&amp;":"&amp;ADDRESS(1000,COLUMN(),2,1),"")</f>
        <v>'Each Gender - Total'!CU$24:CU$1000</v>
      </c>
      <c r="CV20" s="21" t="str">
        <f>IFERROR(ADDRESS(MATCH(CV17,'Each Gender - Total'!$A:$A,0) + 1,COLUMN(),2,1,"Each Gender - Total")&amp;":"&amp;ADDRESS(1000,COLUMN(),2,1),"")</f>
        <v>'Each Gender - Total'!CV$19:CV$1000</v>
      </c>
    </row>
    <row r="21">
      <c r="A21" s="20" t="s">
        <v>147</v>
      </c>
      <c r="B21" s="21">
        <f t="shared" ref="B21:CV21" si="4">IF(B16 = 1, -1, B15)</f>
        <v>-1</v>
      </c>
      <c r="C21" s="21">
        <f t="shared" si="4"/>
        <v>-1</v>
      </c>
      <c r="D21" s="21">
        <f t="shared" si="4"/>
        <v>2.000001</v>
      </c>
      <c r="E21" s="21">
        <f t="shared" si="4"/>
        <v>-1</v>
      </c>
      <c r="F21" s="21">
        <f t="shared" si="4"/>
        <v>-1</v>
      </c>
      <c r="G21" s="21">
        <f t="shared" si="4"/>
        <v>-1</v>
      </c>
      <c r="H21" s="21">
        <f t="shared" si="4"/>
        <v>5.001001</v>
      </c>
      <c r="I21" s="21">
        <f t="shared" si="4"/>
        <v>-1</v>
      </c>
      <c r="J21" s="21">
        <f t="shared" si="4"/>
        <v>-1</v>
      </c>
      <c r="K21" s="21">
        <f t="shared" si="4"/>
        <v>-1</v>
      </c>
      <c r="L21" s="21">
        <f t="shared" si="4"/>
        <v>-1</v>
      </c>
      <c r="M21" s="21">
        <f t="shared" si="4"/>
        <v>-1</v>
      </c>
      <c r="N21" s="21">
        <f t="shared" si="4"/>
        <v>-1</v>
      </c>
      <c r="O21" s="21">
        <f t="shared" si="4"/>
        <v>-1</v>
      </c>
      <c r="P21" s="21">
        <f t="shared" si="4"/>
        <v>-1</v>
      </c>
      <c r="Q21" s="21">
        <f t="shared" si="4"/>
        <v>-1</v>
      </c>
      <c r="R21" s="21">
        <f t="shared" si="4"/>
        <v>-1</v>
      </c>
      <c r="S21" s="21">
        <f t="shared" si="4"/>
        <v>-1</v>
      </c>
      <c r="T21" s="21">
        <f t="shared" si="4"/>
        <v>-1</v>
      </c>
      <c r="U21" s="21">
        <f t="shared" si="4"/>
        <v>-1</v>
      </c>
      <c r="V21" s="21">
        <f t="shared" si="4"/>
        <v>-1</v>
      </c>
      <c r="W21" s="21">
        <f t="shared" si="4"/>
        <v>-1</v>
      </c>
      <c r="X21" s="21">
        <f t="shared" si="4"/>
        <v>-1</v>
      </c>
      <c r="Y21" s="21">
        <f t="shared" si="4"/>
        <v>2.000001</v>
      </c>
      <c r="Z21" s="21">
        <f t="shared" si="4"/>
        <v>-1</v>
      </c>
      <c r="AA21" s="21">
        <f t="shared" si="4"/>
        <v>3.001</v>
      </c>
      <c r="AB21" s="21">
        <f t="shared" si="4"/>
        <v>-1</v>
      </c>
      <c r="AC21" s="21">
        <f t="shared" si="4"/>
        <v>-1</v>
      </c>
      <c r="AD21" s="21">
        <f t="shared" si="4"/>
        <v>-1</v>
      </c>
      <c r="AE21" s="21">
        <f t="shared" si="4"/>
        <v>-1</v>
      </c>
      <c r="AF21" s="21">
        <f t="shared" si="4"/>
        <v>-1</v>
      </c>
      <c r="AG21" s="21">
        <f t="shared" si="4"/>
        <v>0</v>
      </c>
      <c r="AH21" s="21">
        <f t="shared" si="4"/>
        <v>2.000001</v>
      </c>
      <c r="AI21" s="21">
        <f t="shared" si="4"/>
        <v>-1</v>
      </c>
      <c r="AJ21" s="21">
        <f t="shared" si="4"/>
        <v>-1</v>
      </c>
      <c r="AK21" s="21">
        <f t="shared" si="4"/>
        <v>4.001</v>
      </c>
      <c r="AL21" s="21">
        <f t="shared" si="4"/>
        <v>-1</v>
      </c>
      <c r="AM21" s="21">
        <f t="shared" si="4"/>
        <v>-1</v>
      </c>
      <c r="AN21" s="21">
        <f t="shared" si="4"/>
        <v>-1</v>
      </c>
      <c r="AO21" s="21">
        <f t="shared" si="4"/>
        <v>-1</v>
      </c>
      <c r="AP21" s="21">
        <f t="shared" si="4"/>
        <v>-1</v>
      </c>
      <c r="AQ21" s="21">
        <f t="shared" si="4"/>
        <v>-1</v>
      </c>
      <c r="AR21" s="21">
        <f t="shared" si="4"/>
        <v>-1</v>
      </c>
      <c r="AS21" s="21">
        <f t="shared" si="4"/>
        <v>-1</v>
      </c>
      <c r="AT21" s="21">
        <f t="shared" si="4"/>
        <v>-1</v>
      </c>
      <c r="AU21" s="21">
        <f t="shared" si="4"/>
        <v>-1</v>
      </c>
      <c r="AV21" s="21">
        <f t="shared" si="4"/>
        <v>-1</v>
      </c>
      <c r="AW21" s="21">
        <f t="shared" si="4"/>
        <v>-1</v>
      </c>
      <c r="AX21" s="21">
        <f t="shared" si="4"/>
        <v>-1</v>
      </c>
      <c r="AY21" s="21">
        <f t="shared" si="4"/>
        <v>-1</v>
      </c>
      <c r="AZ21" s="21">
        <f t="shared" si="4"/>
        <v>-1</v>
      </c>
      <c r="BA21" s="21">
        <f t="shared" si="4"/>
        <v>-1</v>
      </c>
      <c r="BB21" s="21">
        <f t="shared" si="4"/>
        <v>3.001</v>
      </c>
      <c r="BC21" s="21">
        <f t="shared" si="4"/>
        <v>3.001</v>
      </c>
      <c r="BD21" s="21">
        <f t="shared" si="4"/>
        <v>-1</v>
      </c>
      <c r="BE21" s="21">
        <f t="shared" si="4"/>
        <v>-1</v>
      </c>
      <c r="BF21" s="21">
        <f t="shared" si="4"/>
        <v>-1</v>
      </c>
      <c r="BG21" s="21">
        <f t="shared" si="4"/>
        <v>-1</v>
      </c>
      <c r="BH21" s="21">
        <f t="shared" si="4"/>
        <v>-1</v>
      </c>
      <c r="BI21" s="21">
        <f t="shared" si="4"/>
        <v>-1</v>
      </c>
      <c r="BJ21" s="21">
        <f t="shared" si="4"/>
        <v>4.001</v>
      </c>
      <c r="BK21" s="21">
        <f t="shared" si="4"/>
        <v>-1</v>
      </c>
      <c r="BL21" s="21">
        <f t="shared" si="4"/>
        <v>-1</v>
      </c>
      <c r="BM21" s="21">
        <f t="shared" si="4"/>
        <v>-1</v>
      </c>
      <c r="BN21" s="21">
        <f t="shared" si="4"/>
        <v>-1</v>
      </c>
      <c r="BO21" s="21">
        <f t="shared" si="4"/>
        <v>3.001</v>
      </c>
      <c r="BP21" s="21">
        <f t="shared" si="4"/>
        <v>-1</v>
      </c>
      <c r="BQ21" s="21">
        <f t="shared" si="4"/>
        <v>-1</v>
      </c>
      <c r="BR21" s="21">
        <f t="shared" si="4"/>
        <v>-1</v>
      </c>
      <c r="BS21" s="21">
        <f t="shared" si="4"/>
        <v>-1</v>
      </c>
      <c r="BT21" s="21">
        <f t="shared" si="4"/>
        <v>-1</v>
      </c>
      <c r="BU21" s="21">
        <f t="shared" si="4"/>
        <v>-1</v>
      </c>
      <c r="BV21" s="21">
        <f t="shared" si="4"/>
        <v>0</v>
      </c>
      <c r="BW21" s="21">
        <f t="shared" si="4"/>
        <v>-1</v>
      </c>
      <c r="BX21" s="21">
        <f t="shared" si="4"/>
        <v>-1</v>
      </c>
      <c r="BY21" s="21">
        <f t="shared" si="4"/>
        <v>-1</v>
      </c>
      <c r="BZ21" s="21">
        <f t="shared" si="4"/>
        <v>-1</v>
      </c>
      <c r="CA21" s="21">
        <f t="shared" si="4"/>
        <v>-1</v>
      </c>
      <c r="CB21" s="21">
        <f t="shared" si="4"/>
        <v>-1</v>
      </c>
      <c r="CC21" s="21">
        <f t="shared" si="4"/>
        <v>-1</v>
      </c>
      <c r="CD21" s="21">
        <f t="shared" si="4"/>
        <v>-1</v>
      </c>
      <c r="CE21" s="21">
        <f t="shared" si="4"/>
        <v>-1</v>
      </c>
      <c r="CF21" s="21">
        <f t="shared" si="4"/>
        <v>3.001</v>
      </c>
      <c r="CG21" s="21">
        <f t="shared" si="4"/>
        <v>-1</v>
      </c>
      <c r="CH21" s="21">
        <f t="shared" si="4"/>
        <v>-1</v>
      </c>
      <c r="CI21" s="21">
        <f t="shared" si="4"/>
        <v>-1</v>
      </c>
      <c r="CJ21" s="21">
        <f t="shared" si="4"/>
        <v>-1</v>
      </c>
      <c r="CK21" s="21">
        <f t="shared" si="4"/>
        <v>0</v>
      </c>
      <c r="CL21" s="21">
        <f t="shared" si="4"/>
        <v>-1</v>
      </c>
      <c r="CM21" s="21">
        <f t="shared" si="4"/>
        <v>-1</v>
      </c>
      <c r="CN21" s="21">
        <f t="shared" si="4"/>
        <v>-1</v>
      </c>
      <c r="CO21" s="21">
        <f t="shared" si="4"/>
        <v>-1</v>
      </c>
      <c r="CP21" s="21">
        <f t="shared" si="4"/>
        <v>-1</v>
      </c>
      <c r="CQ21" s="21">
        <f t="shared" si="4"/>
        <v>-1</v>
      </c>
      <c r="CR21" s="21">
        <f t="shared" si="4"/>
        <v>-1</v>
      </c>
      <c r="CS21" s="21">
        <f t="shared" si="4"/>
        <v>-1</v>
      </c>
      <c r="CT21" s="21">
        <f t="shared" si="4"/>
        <v>-1</v>
      </c>
      <c r="CU21" s="21">
        <f t="shared" si="4"/>
        <v>-1</v>
      </c>
      <c r="CV21" s="21">
        <f t="shared" si="4"/>
        <v>-1</v>
      </c>
    </row>
    <row r="22" hidden="1">
      <c r="A22" s="20" t="s">
        <v>148</v>
      </c>
      <c r="B22" s="21">
        <f>IF(B16=1,COUNTIF('Each Gender - Total'!B:B,"="&amp;B21),B16-1)</f>
        <v>0</v>
      </c>
      <c r="C22" s="21">
        <f>IF(C16=1,COUNTIF('Each Gender - Total'!C:C,"="&amp;C21),C16-1)</f>
        <v>0</v>
      </c>
      <c r="D22" s="21">
        <f>IF(D16=1,COUNTIF('Each Gender - Total'!D:D,"="&amp;D21),D16-1)</f>
        <v>1</v>
      </c>
      <c r="E22" s="21">
        <f>IF(E16=1,COUNTIF('Each Gender - Total'!E:E,"="&amp;E21),E16-1)</f>
        <v>-3</v>
      </c>
      <c r="F22" s="21">
        <f>IF(F16=1,COUNTIF('Each Gender - Total'!F:F,"="&amp;F21),F16-1)</f>
        <v>0</v>
      </c>
      <c r="G22" s="21">
        <f>IF(G16=1,COUNTIF('Each Gender - Total'!G:G,"="&amp;G21),G16-1)</f>
        <v>0</v>
      </c>
      <c r="H22" s="21">
        <f>IF(H16=1,COUNTIF('Each Gender - Total'!H:H,"="&amp;H21),H16-1)</f>
        <v>1</v>
      </c>
      <c r="I22" s="21">
        <f>IF(I16=1,COUNTIF('Each Gender - Total'!I:I,"="&amp;I21),I16-1)</f>
        <v>0</v>
      </c>
      <c r="J22" s="21">
        <f>IF(J16=1,COUNTIF('Each Gender - Total'!J:J,"="&amp;J21),J16-1)</f>
        <v>0</v>
      </c>
      <c r="K22" s="21">
        <f>IF(K16=1,COUNTIF('Each Gender - Total'!K:K,"="&amp;K21),K16-1)</f>
        <v>-3</v>
      </c>
      <c r="L22" s="21">
        <f>IF(L16=1,COUNTIF('Each Gender - Total'!L:L,"="&amp;L21),L16-1)</f>
        <v>0</v>
      </c>
      <c r="M22" s="21">
        <f>IF(M16=1,COUNTIF('Each Gender - Total'!M:M,"="&amp;M21),M16-1)</f>
        <v>0</v>
      </c>
      <c r="N22" s="21">
        <f>IF(N16=1,COUNTIF('Each Gender - Total'!N:N,"="&amp;N21),N16-1)</f>
        <v>-3</v>
      </c>
      <c r="O22" s="21">
        <f>IF(O16=1,COUNTIF('Each Gender - Total'!O:O,"="&amp;O21),O16-1)</f>
        <v>0</v>
      </c>
      <c r="P22" s="21">
        <f>IF(P16=1,COUNTIF('Each Gender - Total'!P:P,"="&amp;P21),P16-1)</f>
        <v>0</v>
      </c>
      <c r="Q22" s="21">
        <f>IF(Q16=1,COUNTIF('Each Gender - Total'!Q:Q,"="&amp;Q21),Q16-1)</f>
        <v>0</v>
      </c>
      <c r="R22" s="21">
        <f>IF(R16=1,COUNTIF('Each Gender - Total'!R:R,"="&amp;R21),R16-1)</f>
        <v>0</v>
      </c>
      <c r="S22" s="21">
        <f>IF(S16=1,COUNTIF('Each Gender - Total'!S:S,"="&amp;S21),S16-1)</f>
        <v>0</v>
      </c>
      <c r="T22" s="21">
        <f>IF(T16=1,COUNTIF('Each Gender - Total'!T:T,"="&amp;T21),T16-1)</f>
        <v>0</v>
      </c>
      <c r="U22" s="21">
        <f>IF(U16=1,COUNTIF('Each Gender - Total'!U:U,"="&amp;U21),U16-1)</f>
        <v>0</v>
      </c>
      <c r="V22" s="21">
        <f>IF(V16=1,COUNTIF('Each Gender - Total'!V:V,"="&amp;V21),V16-1)</f>
        <v>0</v>
      </c>
      <c r="W22" s="21">
        <f>IF(W16=1,COUNTIF('Each Gender - Total'!W:W,"="&amp;W21),W16-1)</f>
        <v>0</v>
      </c>
      <c r="X22" s="21">
        <f>IF(X16=1,COUNTIF('Each Gender - Total'!X:X,"="&amp;X21),X16-1)</f>
        <v>0</v>
      </c>
      <c r="Y22" s="21">
        <f>IF(Y16=1,COUNTIF('Each Gender - Total'!Y:Y,"="&amp;Y21),Y16-1)</f>
        <v>1</v>
      </c>
      <c r="Z22" s="21">
        <f>IF(Z16=1,COUNTIF('Each Gender - Total'!Z:Z,"="&amp;Z21),Z16-1)</f>
        <v>0</v>
      </c>
      <c r="AA22" s="21">
        <f>IF(AA16=1,COUNTIF('Each Gender - Total'!AA:AA,"="&amp;AA21),AA16-1)</f>
        <v>1</v>
      </c>
      <c r="AB22" s="21">
        <f>IF(AB16=1,COUNTIF('Each Gender - Total'!AB:AB,"="&amp;AB21),AB16-1)</f>
        <v>0</v>
      </c>
      <c r="AC22" s="21">
        <f>IF(AC16=1,COUNTIF('Each Gender - Total'!AC:AC,"="&amp;AC21),AC16-1)</f>
        <v>0</v>
      </c>
      <c r="AD22" s="21">
        <f>IF(AD16=1,COUNTIF('Each Gender - Total'!AD:AD,"="&amp;AD21),AD16-1)</f>
        <v>0</v>
      </c>
      <c r="AE22" s="21">
        <f>IF(AE16=1,COUNTIF('Each Gender - Total'!AE:AE,"="&amp;AE21),AE16-1)</f>
        <v>0</v>
      </c>
      <c r="AF22" s="21">
        <f>IF(AF16=1,COUNTIF('Each Gender - Total'!AF:AF,"="&amp;AF21),AF16-1)</f>
        <v>0</v>
      </c>
      <c r="AG22" s="21">
        <f>IF(AG16=1,COUNTIF('Each Gender - Total'!AG:AG,"="&amp;AG21),AG16-1)</f>
        <v>91</v>
      </c>
      <c r="AH22" s="21">
        <f>IF(AH16=1,COUNTIF('Each Gender - Total'!AH:AH,"="&amp;AH21),AH16-1)</f>
        <v>1</v>
      </c>
      <c r="AI22" s="21">
        <f>IF(AI16=1,COUNTIF('Each Gender - Total'!AI:AI,"="&amp;AI21),AI16-1)</f>
        <v>0</v>
      </c>
      <c r="AJ22" s="21">
        <f>IF(AJ16=1,COUNTIF('Each Gender - Total'!AJ:AJ,"="&amp;AJ21),AJ16-1)</f>
        <v>0</v>
      </c>
      <c r="AK22" s="21">
        <f>IF(AK16=1,COUNTIF('Each Gender - Total'!AK:AK,"="&amp;AK21),AK16-1)</f>
        <v>2</v>
      </c>
      <c r="AL22" s="21">
        <f>IF(AL16=1,COUNTIF('Each Gender - Total'!AL:AL,"="&amp;AL21),AL16-1)</f>
        <v>0</v>
      </c>
      <c r="AM22" s="21">
        <f>IF(AM16=1,COUNTIF('Each Gender - Total'!AM:AM,"="&amp;AM21),AM16-1)</f>
        <v>0</v>
      </c>
      <c r="AN22" s="21">
        <f>IF(AN16=1,COUNTIF('Each Gender - Total'!AN:AN,"="&amp;AN21),AN16-1)</f>
        <v>0</v>
      </c>
      <c r="AO22" s="21">
        <f>IF(AO16=1,COUNTIF('Each Gender - Total'!AO:AO,"="&amp;AO21),AO16-1)</f>
        <v>0</v>
      </c>
      <c r="AP22" s="21">
        <f>IF(AP16=1,COUNTIF('Each Gender - Total'!AP:AP,"="&amp;AP21),AP16-1)</f>
        <v>0</v>
      </c>
      <c r="AQ22" s="21">
        <f>IF(AQ16=1,COUNTIF('Each Gender - Total'!AQ:AQ,"="&amp;AQ21),AQ16-1)</f>
        <v>0</v>
      </c>
      <c r="AR22" s="21">
        <f>IF(AR16=1,COUNTIF('Each Gender - Total'!AR:AR,"="&amp;AR21),AR16-1)</f>
        <v>0</v>
      </c>
      <c r="AS22" s="21">
        <f>IF(AS16=1,COUNTIF('Each Gender - Total'!AS:AS,"="&amp;AS21),AS16-1)</f>
        <v>0</v>
      </c>
      <c r="AT22" s="21">
        <f>IF(AT16=1,COUNTIF('Each Gender - Total'!AT:AT,"="&amp;AT21),AT16-1)</f>
        <v>0</v>
      </c>
      <c r="AU22" s="21">
        <f>IF(AU16=1,COUNTIF('Each Gender - Total'!AU:AU,"="&amp;AU21),AU16-1)</f>
        <v>0</v>
      </c>
      <c r="AV22" s="21">
        <f>IF(AV16=1,COUNTIF('Each Gender - Total'!AV:AV,"="&amp;AV21),AV16-1)</f>
        <v>0</v>
      </c>
      <c r="AW22" s="21">
        <f>IF(AW16=1,COUNTIF('Each Gender - Total'!AW:AW,"="&amp;AW21),AW16-1)</f>
        <v>0</v>
      </c>
      <c r="AX22" s="21">
        <f>IF(AX16=1,COUNTIF('Each Gender - Total'!AX:AX,"="&amp;AX21),AX16-1)</f>
        <v>0</v>
      </c>
      <c r="AY22" s="21">
        <f>IF(AY16=1,COUNTIF('Each Gender - Total'!AY:AY,"="&amp;AY21),AY16-1)</f>
        <v>0</v>
      </c>
      <c r="AZ22" s="21">
        <f>IF(AZ16=1,COUNTIF('Each Gender - Total'!AZ:AZ,"="&amp;AZ21),AZ16-1)</f>
        <v>-3</v>
      </c>
      <c r="BA22" s="21">
        <f>IF(BA16=1,COUNTIF('Each Gender - Total'!BA:BA,"="&amp;BA21),BA16-1)</f>
        <v>0</v>
      </c>
      <c r="BB22" s="21">
        <f>IF(BB16=1,COUNTIF('Each Gender - Total'!BB:BB,"="&amp;BB21),BB16-1)</f>
        <v>2</v>
      </c>
      <c r="BC22" s="21">
        <f>IF(BC16=1,COUNTIF('Each Gender - Total'!BC:BC,"="&amp;BC21),BC16-1)</f>
        <v>1</v>
      </c>
      <c r="BD22" s="21">
        <f>IF(BD16=1,COUNTIF('Each Gender - Total'!BD:BD,"="&amp;BD21),BD16-1)</f>
        <v>0</v>
      </c>
      <c r="BE22" s="21">
        <f>IF(BE16=1,COUNTIF('Each Gender - Total'!BE:BE,"="&amp;BE21),BE16-1)</f>
        <v>0</v>
      </c>
      <c r="BF22" s="21">
        <f>IF(BF16=1,COUNTIF('Each Gender - Total'!BF:BF,"="&amp;BF21),BF16-1)</f>
        <v>0</v>
      </c>
      <c r="BG22" s="21">
        <f>IF(BG16=1,COUNTIF('Each Gender - Total'!BG:BG,"="&amp;BG21),BG16-1)</f>
        <v>0</v>
      </c>
      <c r="BH22" s="21">
        <f>IF(BH16=1,COUNTIF('Each Gender - Total'!BH:BH,"="&amp;BH21),BH16-1)</f>
        <v>0</v>
      </c>
      <c r="BI22" s="21">
        <f>IF(BI16=1,COUNTIF('Each Gender - Total'!BI:BI,"="&amp;BI21),BI16-1)</f>
        <v>0</v>
      </c>
      <c r="BJ22" s="21">
        <f>IF(BJ16=1,COUNTIF('Each Gender - Total'!BJ:BJ,"="&amp;BJ21),BJ16-1)</f>
        <v>1</v>
      </c>
      <c r="BK22" s="21">
        <f>IF(BK16=1,COUNTIF('Each Gender - Total'!BK:BK,"="&amp;BK21),BK16-1)</f>
        <v>0</v>
      </c>
      <c r="BL22" s="21">
        <f>IF(BL16=1,COUNTIF('Each Gender - Total'!BL:BL,"="&amp;BL21),BL16-1)</f>
        <v>0</v>
      </c>
      <c r="BM22" s="21">
        <f>IF(BM16=1,COUNTIF('Each Gender - Total'!BM:BM,"="&amp;BM21),BM16-1)</f>
        <v>0</v>
      </c>
      <c r="BN22" s="21">
        <f>IF(BN16=1,COUNTIF('Each Gender - Total'!BN:BN,"="&amp;BN21),BN16-1)</f>
        <v>-3</v>
      </c>
      <c r="BO22" s="21">
        <f>IF(BO16=1,COUNTIF('Each Gender - Total'!BO:BO,"="&amp;BO21),BO16-1)</f>
        <v>1</v>
      </c>
      <c r="BP22" s="21">
        <f>IF(BP16=1,COUNTIF('Each Gender - Total'!BP:BP,"="&amp;BP21),BP16-1)</f>
        <v>0</v>
      </c>
      <c r="BQ22" s="21">
        <f>IF(BQ16=1,COUNTIF('Each Gender - Total'!BQ:BQ,"="&amp;BQ21),BQ16-1)</f>
        <v>-3</v>
      </c>
      <c r="BR22" s="21">
        <f>IF(BR16=1,COUNTIF('Each Gender - Total'!BR:BR,"="&amp;BR21),BR16-1)</f>
        <v>0</v>
      </c>
      <c r="BS22" s="21">
        <f>IF(BS16=1,COUNTIF('Each Gender - Total'!BS:BS,"="&amp;BS21),BS16-1)</f>
        <v>0</v>
      </c>
      <c r="BT22" s="21">
        <f>IF(BT16=1,COUNTIF('Each Gender - Total'!BT:BT,"="&amp;BT21),BT16-1)</f>
        <v>0</v>
      </c>
      <c r="BU22" s="21">
        <f>IF(BU16=1,COUNTIF('Each Gender - Total'!BU:BU,"="&amp;BU21),BU16-1)</f>
        <v>0</v>
      </c>
      <c r="BV22" s="21">
        <f>IF(BV16=1,COUNTIF('Each Gender - Total'!BV:BV,"="&amp;BV21),BV16-1)</f>
        <v>91</v>
      </c>
      <c r="BW22" s="21">
        <f>IF(BW16=1,COUNTIF('Each Gender - Total'!BW:BW,"="&amp;BW21),BW16-1)</f>
        <v>0</v>
      </c>
      <c r="BX22" s="21">
        <f>IF(BX16=1,COUNTIF('Each Gender - Total'!BX:BX,"="&amp;BX21),BX16-1)</f>
        <v>0</v>
      </c>
      <c r="BY22" s="21">
        <f>IF(BY16=1,COUNTIF('Each Gender - Total'!BY:BY,"="&amp;BY21),BY16-1)</f>
        <v>0</v>
      </c>
      <c r="BZ22" s="21">
        <f>IF(BZ16=1,COUNTIF('Each Gender - Total'!BZ:BZ,"="&amp;BZ21),BZ16-1)</f>
        <v>-3</v>
      </c>
      <c r="CA22" s="21">
        <f>IF(CA16=1,COUNTIF('Each Gender - Total'!CA:CA,"="&amp;CA21),CA16-1)</f>
        <v>0</v>
      </c>
      <c r="CB22" s="21">
        <f>IF(CB16=1,COUNTIF('Each Gender - Total'!CB:CB,"="&amp;CB21),CB16-1)</f>
        <v>0</v>
      </c>
      <c r="CC22" s="21">
        <f>IF(CC16=1,COUNTIF('Each Gender - Total'!CC:CC,"="&amp;CC21),CC16-1)</f>
        <v>-3</v>
      </c>
      <c r="CD22" s="21">
        <f>IF(CD16=1,COUNTIF('Each Gender - Total'!CD:CD,"="&amp;CD21),CD16-1)</f>
        <v>0</v>
      </c>
      <c r="CE22" s="21">
        <f>IF(CE16=1,COUNTIF('Each Gender - Total'!CE:CE,"="&amp;CE21),CE16-1)</f>
        <v>0</v>
      </c>
      <c r="CF22" s="21">
        <f>IF(CF16=1,COUNTIF('Each Gender - Total'!CF:CF,"="&amp;CF21),CF16-1)</f>
        <v>1</v>
      </c>
      <c r="CG22" s="21">
        <f>IF(CG16=1,COUNTIF('Each Gender - Total'!CG:CG,"="&amp;CG21),CG16-1)</f>
        <v>0</v>
      </c>
      <c r="CH22" s="21">
        <f>IF(CH16=1,COUNTIF('Each Gender - Total'!CH:CH,"="&amp;CH21),CH16-1)</f>
        <v>-3</v>
      </c>
      <c r="CI22" s="21">
        <f>IF(CI16=1,COUNTIF('Each Gender - Total'!CI:CI,"="&amp;CI21),CI16-1)</f>
        <v>0</v>
      </c>
      <c r="CJ22" s="21">
        <f>IF(CJ16=1,COUNTIF('Each Gender - Total'!CJ:CJ,"="&amp;CJ21),CJ16-1)</f>
        <v>0</v>
      </c>
      <c r="CK22" s="21">
        <f>IF(CK16=1,COUNTIF('Each Gender - Total'!CK:CK,"="&amp;CK21),CK16-1)</f>
        <v>91</v>
      </c>
      <c r="CL22" s="21">
        <f>IF(CL16=1,COUNTIF('Each Gender - Total'!CL:CL,"="&amp;CL21),CL16-1)</f>
        <v>0</v>
      </c>
      <c r="CM22" s="21">
        <f>IF(CM16=1,COUNTIF('Each Gender - Total'!CM:CM,"="&amp;CM21),CM16-1)</f>
        <v>-3</v>
      </c>
      <c r="CN22" s="21">
        <f>IF(CN16=1,COUNTIF('Each Gender - Total'!CN:CN,"="&amp;CN21),CN16-1)</f>
        <v>0</v>
      </c>
      <c r="CO22" s="21">
        <f>IF(CO16=1,COUNTIF('Each Gender - Total'!CO:CO,"="&amp;CO21),CO16-1)</f>
        <v>0</v>
      </c>
      <c r="CP22" s="21">
        <f>IF(CP16=1,COUNTIF('Each Gender - Total'!CP:CP,"="&amp;CP21),CP16-1)</f>
        <v>0</v>
      </c>
      <c r="CQ22" s="21">
        <f>IF(CQ16=1,COUNTIF('Each Gender - Total'!CQ:CQ,"="&amp;CQ21),CQ16-1)</f>
        <v>0</v>
      </c>
      <c r="CR22" s="21">
        <f>IF(CR16=1,COUNTIF('Each Gender - Total'!CR:CR,"="&amp;CR21),CR16-1)</f>
        <v>0</v>
      </c>
      <c r="CS22" s="21">
        <f>IF(CS16=1,COUNTIF('Each Gender - Total'!CS:CS,"="&amp;CS21),CS16-1)</f>
        <v>0</v>
      </c>
      <c r="CT22" s="21">
        <f>IF(CT16=1,COUNTIF('Each Gender - Total'!CT:CT,"="&amp;CT21),CT16-1)</f>
        <v>0</v>
      </c>
      <c r="CU22" s="21">
        <f>IF(CU16=1,COUNTIF('Each Gender - Total'!CU:CU,"="&amp;CU21),CU16-1)</f>
        <v>0</v>
      </c>
      <c r="CV22" s="21">
        <f>IF(CV16=1,COUNTIF('Each Gender - Total'!CV:CV,"="&amp;CV21),CV16-1)</f>
        <v>0</v>
      </c>
    </row>
    <row r="23">
      <c r="A23" s="20" t="s">
        <v>149</v>
      </c>
      <c r="B23" s="21" t="str">
        <f>IF(B21&gt;0, IF(B16 &gt; 1, IF(B21&gt;0, INDIRECT(ADDRESS(MATCH(B21,INDIRECT(B20),0)+B19-1,1,4,TRUE,"Each Gender - Total")), ""), INDIRECT(ADDRESS(MATCH(B21,'Each Gender - Total'!B:B,0),1,4,TRUE,"Each Gender - Total"))), "")</f>
        <v/>
      </c>
      <c r="C23" s="21" t="str">
        <f>IF(C21&gt;0, IF(C16 &gt; 1, IF(C21&gt;0, INDIRECT(ADDRESS(MATCH(C21,INDIRECT(C20),0)+C19-1,1,4,TRUE,"Each Gender - Total")), ""), INDIRECT(ADDRESS(MATCH(C21,'Each Gender - Total'!C:C,0),1,4,TRUE,"Each Gender - Total"))), "")</f>
        <v/>
      </c>
      <c r="D23" s="21" t="str">
        <f>IF(D21&gt;0, IF(D16 &gt; 1, IF(D21&gt;0, INDIRECT(ADDRESS(MATCH(D21,INDIRECT(D20),0)+D19-1,1,4,TRUE,"Each Gender - Total")), ""), INDIRECT(ADDRESS(MATCH(D21,'Each Gender - Total'!D:D,0),1,4,TRUE,"Each Gender - Total"))), "")</f>
        <v>TPE</v>
      </c>
      <c r="E23" s="21" t="str">
        <f>IF(E21&gt;0, IF(E16 &gt; 1, IF(E21&gt;0, INDIRECT(ADDRESS(MATCH(E21,INDIRECT(E20),0)+E19-1,1,4,TRUE,"Each Gender - Total")), ""), INDIRECT(ADDRESS(MATCH(E21,'Each Gender - Total'!E:E,0),1,4,TRUE,"Each Gender - Total"))), "")</f>
        <v/>
      </c>
      <c r="F23" s="21" t="str">
        <f>IF(F21&gt;0, IF(F16 &gt; 1, IF(F21&gt;0, INDIRECT(ADDRESS(MATCH(F21,INDIRECT(F20),0)+F19-1,1,4,TRUE,"Each Gender - Total")), ""), INDIRECT(ADDRESS(MATCH(F21,'Each Gender - Total'!F:F,0),1,4,TRUE,"Each Gender - Total"))), "")</f>
        <v/>
      </c>
      <c r="G23" s="21" t="str">
        <f>IF(G21&gt;0, IF(G16 &gt; 1, IF(G21&gt;0, INDIRECT(ADDRESS(MATCH(G21,INDIRECT(G20),0)+G19-1,1,4,TRUE,"Each Gender - Total")), ""), INDIRECT(ADDRESS(MATCH(G21,'Each Gender - Total'!G:G,0),1,4,TRUE,"Each Gender - Total"))), "")</f>
        <v/>
      </c>
      <c r="H23" s="21" t="str">
        <f>IF(H21&gt;0, IF(H16 &gt; 1, IF(H21&gt;0, INDIRECT(ADDRESS(MATCH(H21,INDIRECT(H20),0)+H19-1,1,4,TRUE,"Each Gender - Total")), ""), INDIRECT(ADDRESS(MATCH(H21,'Each Gender - Total'!H:H,0),1,4,TRUE,"Each Gender - Total"))), "")</f>
        <v>CHN</v>
      </c>
      <c r="I23" s="21" t="str">
        <f>IF(I21&gt;0, IF(I16 &gt; 1, IF(I21&gt;0, INDIRECT(ADDRESS(MATCH(I21,INDIRECT(I20),0)+I19-1,1,4,TRUE,"Each Gender - Total")), ""), INDIRECT(ADDRESS(MATCH(I21,'Each Gender - Total'!I:I,0),1,4,TRUE,"Each Gender - Total"))), "")</f>
        <v/>
      </c>
      <c r="J23" s="21" t="str">
        <f>IF(J21&gt;0, IF(J16 &gt; 1, IF(J21&gt;0, INDIRECT(ADDRESS(MATCH(J21,INDIRECT(J20),0)+J19-1,1,4,TRUE,"Each Gender - Total")), ""), INDIRECT(ADDRESS(MATCH(J21,'Each Gender - Total'!J:J,0),1,4,TRUE,"Each Gender - Total"))), "")</f>
        <v/>
      </c>
      <c r="K23" s="21" t="str">
        <f>IF(K21&gt;0, IF(K16 &gt; 1, IF(K21&gt;0, INDIRECT(ADDRESS(MATCH(K21,INDIRECT(K20),0)+K19-1,1,4,TRUE,"Each Gender - Total")), ""), INDIRECT(ADDRESS(MATCH(K21,'Each Gender - Total'!K:K,0),1,4,TRUE,"Each Gender - Total"))), "")</f>
        <v/>
      </c>
      <c r="L23" s="21" t="str">
        <f>IF(L21&gt;0, IF(L16 &gt; 1, IF(L21&gt;0, INDIRECT(ADDRESS(MATCH(L21,INDIRECT(L20),0)+L19-1,1,4,TRUE,"Each Gender - Total")), ""), INDIRECT(ADDRESS(MATCH(L21,'Each Gender - Total'!L:L,0),1,4,TRUE,"Each Gender - Total"))), "")</f>
        <v/>
      </c>
      <c r="M23" s="21" t="str">
        <f>IF(M21&gt;0, IF(M16 &gt; 1, IF(M21&gt;0, INDIRECT(ADDRESS(MATCH(M21,INDIRECT(M20),0)+M19-1,1,4,TRUE,"Each Gender - Total")), ""), INDIRECT(ADDRESS(MATCH(M21,'Each Gender - Total'!M:M,0),1,4,TRUE,"Each Gender - Total"))), "")</f>
        <v/>
      </c>
      <c r="N23" s="21" t="str">
        <f>IF(N21&gt;0, IF(N16 &gt; 1, IF(N21&gt;0, INDIRECT(ADDRESS(MATCH(N21,INDIRECT(N20),0)+N19-1,1,4,TRUE,"Each Gender - Total")), ""), INDIRECT(ADDRESS(MATCH(N21,'Each Gender - Total'!N:N,0),1,4,TRUE,"Each Gender - Total"))), "")</f>
        <v/>
      </c>
      <c r="O23" s="21" t="str">
        <f>IF(O21&gt;0, IF(O16 &gt; 1, IF(O21&gt;0, INDIRECT(ADDRESS(MATCH(O21,INDIRECT(O20),0)+O19-1,1,4,TRUE,"Each Gender - Total")), ""), INDIRECT(ADDRESS(MATCH(O21,'Each Gender - Total'!O:O,0),1,4,TRUE,"Each Gender - Total"))), "")</f>
        <v/>
      </c>
      <c r="P23" s="21" t="str">
        <f>IF(P21&gt;0, IF(P16 &gt; 1, IF(P21&gt;0, INDIRECT(ADDRESS(MATCH(P21,INDIRECT(P20),0)+P19-1,1,4,TRUE,"Each Gender - Total")), ""), INDIRECT(ADDRESS(MATCH(P21,'Each Gender - Total'!P:P,0),1,4,TRUE,"Each Gender - Total"))), "")</f>
        <v/>
      </c>
      <c r="Q23" s="21" t="str">
        <f>IF(Q21&gt;0, IF(Q16 &gt; 1, IF(Q21&gt;0, INDIRECT(ADDRESS(MATCH(Q21,INDIRECT(Q20),0)+Q19-1,1,4,TRUE,"Each Gender - Total")), ""), INDIRECT(ADDRESS(MATCH(Q21,'Each Gender - Total'!Q:Q,0),1,4,TRUE,"Each Gender - Total"))), "")</f>
        <v/>
      </c>
      <c r="R23" s="21" t="str">
        <f>IF(R21&gt;0, IF(R16 &gt; 1, IF(R21&gt;0, INDIRECT(ADDRESS(MATCH(R21,INDIRECT(R20),0)+R19-1,1,4,TRUE,"Each Gender - Total")), ""), INDIRECT(ADDRESS(MATCH(R21,'Each Gender - Total'!R:R,0),1,4,TRUE,"Each Gender - Total"))), "")</f>
        <v/>
      </c>
      <c r="S23" s="21" t="str">
        <f>IF(S21&gt;0, IF(S16 &gt; 1, IF(S21&gt;0, INDIRECT(ADDRESS(MATCH(S21,INDIRECT(S20),0)+S19-1,1,4,TRUE,"Each Gender - Total")), ""), INDIRECT(ADDRESS(MATCH(S21,'Each Gender - Total'!S:S,0),1,4,TRUE,"Each Gender - Total"))), "")</f>
        <v/>
      </c>
      <c r="T23" s="21" t="str">
        <f>IF(T21&gt;0, IF(T16 &gt; 1, IF(T21&gt;0, INDIRECT(ADDRESS(MATCH(T21,INDIRECT(T20),0)+T19-1,1,4,TRUE,"Each Gender - Total")), ""), INDIRECT(ADDRESS(MATCH(T21,'Each Gender - Total'!T:T,0),1,4,TRUE,"Each Gender - Total"))), "")</f>
        <v/>
      </c>
      <c r="U23" s="21" t="str">
        <f>IF(U21&gt;0, IF(U16 &gt; 1, IF(U21&gt;0, INDIRECT(ADDRESS(MATCH(U21,INDIRECT(U20),0)+U19-1,1,4,TRUE,"Each Gender - Total")), ""), INDIRECT(ADDRESS(MATCH(U21,'Each Gender - Total'!U:U,0),1,4,TRUE,"Each Gender - Total"))), "")</f>
        <v/>
      </c>
      <c r="V23" s="21" t="str">
        <f>IF(V21&gt;0, IF(V16 &gt; 1, IF(V21&gt;0, INDIRECT(ADDRESS(MATCH(V21,INDIRECT(V20),0)+V19-1,1,4,TRUE,"Each Gender - Total")), ""), INDIRECT(ADDRESS(MATCH(V21,'Each Gender - Total'!V:V,0),1,4,TRUE,"Each Gender - Total"))), "")</f>
        <v/>
      </c>
      <c r="W23" s="21" t="str">
        <f>IF(W21&gt;0, IF(W16 &gt; 1, IF(W21&gt;0, INDIRECT(ADDRESS(MATCH(W21,INDIRECT(W20),0)+W19-1,1,4,TRUE,"Each Gender - Total")), ""), INDIRECT(ADDRESS(MATCH(W21,'Each Gender - Total'!W:W,0),1,4,TRUE,"Each Gender - Total"))), "")</f>
        <v/>
      </c>
      <c r="X23" s="21" t="str">
        <f>IF(X21&gt;0, IF(X16 &gt; 1, IF(X21&gt;0, INDIRECT(ADDRESS(MATCH(X21,INDIRECT(X20),0)+X19-1,1,4,TRUE,"Each Gender - Total")), ""), INDIRECT(ADDRESS(MATCH(X21,'Each Gender - Total'!X:X,0),1,4,TRUE,"Each Gender - Total"))), "")</f>
        <v/>
      </c>
      <c r="Y23" s="21" t="str">
        <f>IF(Y21&gt;0, IF(Y16 &gt; 1, IF(Y21&gt;0, INDIRECT(ADDRESS(MATCH(Y21,INDIRECT(Y20),0)+Y19-1,1,4,TRUE,"Each Gender - Total")), ""), INDIRECT(ADDRESS(MATCH(Y21,'Each Gender - Total'!Y:Y,0),1,4,TRUE,"Each Gender - Total"))), "")</f>
        <v>GBR</v>
      </c>
      <c r="Z23" s="21" t="str">
        <f>IF(Z21&gt;0, IF(Z16 &gt; 1, IF(Z21&gt;0, INDIRECT(ADDRESS(MATCH(Z21,INDIRECT(Z20),0)+Z19-1,1,4,TRUE,"Each Gender - Total")), ""), INDIRECT(ADDRESS(MATCH(Z21,'Each Gender - Total'!Z:Z,0),1,4,TRUE,"Each Gender - Total"))), "")</f>
        <v/>
      </c>
      <c r="AA23" s="21" t="str">
        <f>IF(AA21&gt;0, IF(AA16 &gt; 1, IF(AA21&gt;0, INDIRECT(ADDRESS(MATCH(AA21,INDIRECT(AA20),0)+AA19-1,1,4,TRUE,"Each Gender - Total")), ""), INDIRECT(ADDRESS(MATCH(AA21,'Each Gender - Total'!AA:AA,0),1,4,TRUE,"Each Gender - Total"))), "")</f>
        <v>USA</v>
      </c>
      <c r="AB23" s="21" t="str">
        <f>IF(AB21&gt;0, IF(AB16 &gt; 1, IF(AB21&gt;0, INDIRECT(ADDRESS(MATCH(AB21,INDIRECT(AB20),0)+AB19-1,1,4,TRUE,"Each Gender - Total")), ""), INDIRECT(ADDRESS(MATCH(AB21,'Each Gender - Total'!AB:AB,0),1,4,TRUE,"Each Gender - Total"))), "")</f>
        <v/>
      </c>
      <c r="AC23" s="21" t="str">
        <f>IF(AC21&gt;0, IF(AC16 &gt; 1, IF(AC21&gt;0, INDIRECT(ADDRESS(MATCH(AC21,INDIRECT(AC20),0)+AC19-1,1,4,TRUE,"Each Gender - Total")), ""), INDIRECT(ADDRESS(MATCH(AC21,'Each Gender - Total'!AC:AC,0),1,4,TRUE,"Each Gender - Total"))), "")</f>
        <v/>
      </c>
      <c r="AD23" s="21" t="str">
        <f>IF(AD21&gt;0, IF(AD16 &gt; 1, IF(AD21&gt;0, INDIRECT(ADDRESS(MATCH(AD21,INDIRECT(AD20),0)+AD19-1,1,4,TRUE,"Each Gender - Total")), ""), INDIRECT(ADDRESS(MATCH(AD21,'Each Gender - Total'!AD:AD,0),1,4,TRUE,"Each Gender - Total"))), "")</f>
        <v/>
      </c>
      <c r="AE23" s="21" t="str">
        <f>IF(AE21&gt;0, IF(AE16 &gt; 1, IF(AE21&gt;0, INDIRECT(ADDRESS(MATCH(AE21,INDIRECT(AE20),0)+AE19-1,1,4,TRUE,"Each Gender - Total")), ""), INDIRECT(ADDRESS(MATCH(AE21,'Each Gender - Total'!AE:AE,0),1,4,TRUE,"Each Gender - Total"))), "")</f>
        <v/>
      </c>
      <c r="AF23" s="21" t="str">
        <f>IF(AF21&gt;0, IF(AF16 &gt; 1, IF(AF21&gt;0, INDIRECT(ADDRESS(MATCH(AF21,INDIRECT(AF20),0)+AF19-1,1,4,TRUE,"Each Gender - Total")), ""), INDIRECT(ADDRESS(MATCH(AF21,'Each Gender - Total'!AF:AF,0),1,4,TRUE,"Each Gender - Total"))), "")</f>
        <v/>
      </c>
      <c r="AG23" s="21" t="str">
        <f>IF(AG21&gt;0, IF(AG16 &gt; 1, IF(AG21&gt;0, INDIRECT(ADDRESS(MATCH(AG21,INDIRECT(AG20),0)+AG19-1,1,4,TRUE,"Each Gender - Total")), ""), INDIRECT(ADDRESS(MATCH(AG21,'Each Gender - Total'!AG:AG,0),1,4,TRUE,"Each Gender - Total"))), "")</f>
        <v/>
      </c>
      <c r="AH23" s="21" t="str">
        <f>IF(AH21&gt;0, IF(AH16 &gt; 1, IF(AH21&gt;0, INDIRECT(ADDRESS(MATCH(AH21,INDIRECT(AH20),0)+AH19-1,1,4,TRUE,"Each Gender - Total")), ""), INDIRECT(ADDRESS(MATCH(AH21,'Each Gender - Total'!AH:AH,0),1,4,TRUE,"Each Gender - Total"))), "")</f>
        <v>NED</v>
      </c>
      <c r="AI23" s="21" t="str">
        <f>IF(AI21&gt;0, IF(AI16 &gt; 1, IF(AI21&gt;0, INDIRECT(ADDRESS(MATCH(AI21,INDIRECT(AI20),0)+AI19-1,1,4,TRUE,"Each Gender - Total")), ""), INDIRECT(ADDRESS(MATCH(AI21,'Each Gender - Total'!AI:AI,0),1,4,TRUE,"Each Gender - Total"))), "")</f>
        <v/>
      </c>
      <c r="AJ23" s="21" t="str">
        <f>IF(AJ21&gt;0, IF(AJ16 &gt; 1, IF(AJ21&gt;0, INDIRECT(ADDRESS(MATCH(AJ21,INDIRECT(AJ20),0)+AJ19-1,1,4,TRUE,"Each Gender - Total")), ""), INDIRECT(ADDRESS(MATCH(AJ21,'Each Gender - Total'!AJ:AJ,0),1,4,TRUE,"Each Gender - Total"))), "")</f>
        <v/>
      </c>
      <c r="AK23" s="21" t="str">
        <f>IF(AK21&gt;0, IF(AK16 &gt; 1, IF(AK21&gt;0, INDIRECT(ADDRESS(MATCH(AK21,INDIRECT(AK20),0)+AK19-1,1,4,TRUE,"Each Gender - Total")), ""), INDIRECT(ADDRESS(MATCH(AK21,'Each Gender - Total'!AK:AK,0),1,4,TRUE,"Each Gender - Total"))), "")</f>
        <v>NED</v>
      </c>
      <c r="AL23" s="21" t="str">
        <f>IF(AL21&gt;0, IF(AL16 &gt; 1, IF(AL21&gt;0, INDIRECT(ADDRESS(MATCH(AL21,INDIRECT(AL20),0)+AL19-1,1,4,TRUE,"Each Gender - Total")), ""), INDIRECT(ADDRESS(MATCH(AL21,'Each Gender - Total'!AL:AL,0),1,4,TRUE,"Each Gender - Total"))), "")</f>
        <v/>
      </c>
      <c r="AM23" s="21" t="str">
        <f>IF(AM21&gt;0, IF(AM16 &gt; 1, IF(AM21&gt;0, INDIRECT(ADDRESS(MATCH(AM21,INDIRECT(AM20),0)+AM19-1,1,4,TRUE,"Each Gender - Total")), ""), INDIRECT(ADDRESS(MATCH(AM21,'Each Gender - Total'!AM:AM,0),1,4,TRUE,"Each Gender - Total"))), "")</f>
        <v/>
      </c>
      <c r="AN23" s="21" t="str">
        <f>IF(AN21&gt;0, IF(AN16 &gt; 1, IF(AN21&gt;0, INDIRECT(ADDRESS(MATCH(AN21,INDIRECT(AN20),0)+AN19-1,1,4,TRUE,"Each Gender - Total")), ""), INDIRECT(ADDRESS(MATCH(AN21,'Each Gender - Total'!AN:AN,0),1,4,TRUE,"Each Gender - Total"))), "")</f>
        <v/>
      </c>
      <c r="AO23" s="21" t="str">
        <f>IF(AO21&gt;0, IF(AO16 &gt; 1, IF(AO21&gt;0, INDIRECT(ADDRESS(MATCH(AO21,INDIRECT(AO20),0)+AO19-1,1,4,TRUE,"Each Gender - Total")), ""), INDIRECT(ADDRESS(MATCH(AO21,'Each Gender - Total'!AO:AO,0),1,4,TRUE,"Each Gender - Total"))), "")</f>
        <v/>
      </c>
      <c r="AP23" s="21" t="str">
        <f>IF(AP21&gt;0, IF(AP16 &gt; 1, IF(AP21&gt;0, INDIRECT(ADDRESS(MATCH(AP21,INDIRECT(AP20),0)+AP19-1,1,4,TRUE,"Each Gender - Total")), ""), INDIRECT(ADDRESS(MATCH(AP21,'Each Gender - Total'!AP:AP,0),1,4,TRUE,"Each Gender - Total"))), "")</f>
        <v/>
      </c>
      <c r="AQ23" s="21" t="str">
        <f>IF(AQ21&gt;0, IF(AQ16 &gt; 1, IF(AQ21&gt;0, INDIRECT(ADDRESS(MATCH(AQ21,INDIRECT(AQ20),0)+AQ19-1,1,4,TRUE,"Each Gender - Total")), ""), INDIRECT(ADDRESS(MATCH(AQ21,'Each Gender - Total'!AQ:AQ,0),1,4,TRUE,"Each Gender - Total"))), "")</f>
        <v/>
      </c>
      <c r="AR23" s="21" t="str">
        <f>IF(AR21&gt;0, IF(AR16 &gt; 1, IF(AR21&gt;0, INDIRECT(ADDRESS(MATCH(AR21,INDIRECT(AR20),0)+AR19-1,1,4,TRUE,"Each Gender - Total")), ""), INDIRECT(ADDRESS(MATCH(AR21,'Each Gender - Total'!AR:AR,0),1,4,TRUE,"Each Gender - Total"))), "")</f>
        <v/>
      </c>
      <c r="AS23" s="21" t="str">
        <f>IF(AS21&gt;0, IF(AS16 &gt; 1, IF(AS21&gt;0, INDIRECT(ADDRESS(MATCH(AS21,INDIRECT(AS20),0)+AS19-1,1,4,TRUE,"Each Gender - Total")), ""), INDIRECT(ADDRESS(MATCH(AS21,'Each Gender - Total'!AS:AS,0),1,4,TRUE,"Each Gender - Total"))), "")</f>
        <v/>
      </c>
      <c r="AT23" s="21" t="str">
        <f>IF(AT21&gt;0, IF(AT16 &gt; 1, IF(AT21&gt;0, INDIRECT(ADDRESS(MATCH(AT21,INDIRECT(AT20),0)+AT19-1,1,4,TRUE,"Each Gender - Total")), ""), INDIRECT(ADDRESS(MATCH(AT21,'Each Gender - Total'!AT:AT,0),1,4,TRUE,"Each Gender - Total"))), "")</f>
        <v/>
      </c>
      <c r="AU23" s="21" t="str">
        <f>IF(AU21&gt;0, IF(AU16 &gt; 1, IF(AU21&gt;0, INDIRECT(ADDRESS(MATCH(AU21,INDIRECT(AU20),0)+AU19-1,1,4,TRUE,"Each Gender - Total")), ""), INDIRECT(ADDRESS(MATCH(AU21,'Each Gender - Total'!AU:AU,0),1,4,TRUE,"Each Gender - Total"))), "")</f>
        <v/>
      </c>
      <c r="AV23" s="21" t="str">
        <f>IF(AV21&gt;0, IF(AV16 &gt; 1, IF(AV21&gt;0, INDIRECT(ADDRESS(MATCH(AV21,INDIRECT(AV20),0)+AV19-1,1,4,TRUE,"Each Gender - Total")), ""), INDIRECT(ADDRESS(MATCH(AV21,'Each Gender - Total'!AV:AV,0),1,4,TRUE,"Each Gender - Total"))), "")</f>
        <v/>
      </c>
      <c r="AW23" s="21" t="str">
        <f>IF(AW21&gt;0, IF(AW16 &gt; 1, IF(AW21&gt;0, INDIRECT(ADDRESS(MATCH(AW21,INDIRECT(AW20),0)+AW19-1,1,4,TRUE,"Each Gender - Total")), ""), INDIRECT(ADDRESS(MATCH(AW21,'Each Gender - Total'!AW:AW,0),1,4,TRUE,"Each Gender - Total"))), "")</f>
        <v/>
      </c>
      <c r="AX23" s="21" t="str">
        <f>IF(AX21&gt;0, IF(AX16 &gt; 1, IF(AX21&gt;0, INDIRECT(ADDRESS(MATCH(AX21,INDIRECT(AX20),0)+AX19-1,1,4,TRUE,"Each Gender - Total")), ""), INDIRECT(ADDRESS(MATCH(AX21,'Each Gender - Total'!AX:AX,0),1,4,TRUE,"Each Gender - Total"))), "")</f>
        <v/>
      </c>
      <c r="AY23" s="21" t="str">
        <f>IF(AY21&gt;0, IF(AY16 &gt; 1, IF(AY21&gt;0, INDIRECT(ADDRESS(MATCH(AY21,INDIRECT(AY20),0)+AY19-1,1,4,TRUE,"Each Gender - Total")), ""), INDIRECT(ADDRESS(MATCH(AY21,'Each Gender - Total'!AY:AY,0),1,4,TRUE,"Each Gender - Total"))), "")</f>
        <v/>
      </c>
      <c r="AZ23" s="21" t="str">
        <f>IF(AZ21&gt;0, IF(AZ16 &gt; 1, IF(AZ21&gt;0, INDIRECT(ADDRESS(MATCH(AZ21,INDIRECT(AZ20),0)+AZ19-1,1,4,TRUE,"Each Gender - Total")), ""), INDIRECT(ADDRESS(MATCH(AZ21,'Each Gender - Total'!AZ:AZ,0),1,4,TRUE,"Each Gender - Total"))), "")</f>
        <v/>
      </c>
      <c r="BA23" s="21" t="str">
        <f>IF(BA21&gt;0, IF(BA16 &gt; 1, IF(BA21&gt;0, INDIRECT(ADDRESS(MATCH(BA21,INDIRECT(BA20),0)+BA19-1,1,4,TRUE,"Each Gender - Total")), ""), INDIRECT(ADDRESS(MATCH(BA21,'Each Gender - Total'!BA:BA,0),1,4,TRUE,"Each Gender - Total"))), "")</f>
        <v/>
      </c>
      <c r="BB23" s="21" t="str">
        <f>IF(BB21&gt;0, IF(BB16 &gt; 1, IF(BB21&gt;0, INDIRECT(ADDRESS(MATCH(BB21,INDIRECT(BB20),0)+BB19-1,1,4,TRUE,"Each Gender - Total")), ""), INDIRECT(ADDRESS(MATCH(BB21,'Each Gender - Total'!BB:BB,0),1,4,TRUE,"Each Gender - Total"))), "")</f>
        <v>IRI</v>
      </c>
      <c r="BC23" s="21" t="str">
        <f>IF(BC21&gt;0, IF(BC16 &gt; 1, IF(BC21&gt;0, INDIRECT(ADDRESS(MATCH(BC21,INDIRECT(BC20),0)+BC19-1,1,4,TRUE,"Each Gender - Total")), ""), INDIRECT(ADDRESS(MATCH(BC21,'Each Gender - Total'!BC:BC,0),1,4,TRUE,"Each Gender - Total"))), "")</f>
        <v>SRB</v>
      </c>
      <c r="BD23" s="21" t="str">
        <f>IF(BD21&gt;0, IF(BD16 &gt; 1, IF(BD21&gt;0, INDIRECT(ADDRESS(MATCH(BD21,INDIRECT(BD20),0)+BD19-1,1,4,TRUE,"Each Gender - Total")), ""), INDIRECT(ADDRESS(MATCH(BD21,'Each Gender - Total'!BD:BD,0),1,4,TRUE,"Each Gender - Total"))), "")</f>
        <v/>
      </c>
      <c r="BE23" s="21" t="str">
        <f>IF(BE21&gt;0, IF(BE16 &gt; 1, IF(BE21&gt;0, INDIRECT(ADDRESS(MATCH(BE21,INDIRECT(BE20),0)+BE19-1,1,4,TRUE,"Each Gender - Total")), ""), INDIRECT(ADDRESS(MATCH(BE21,'Each Gender - Total'!BE:BE,0),1,4,TRUE,"Each Gender - Total"))), "")</f>
        <v/>
      </c>
      <c r="BF23" s="21" t="str">
        <f>IF(BF21&gt;0, IF(BF16 &gt; 1, IF(BF21&gt;0, INDIRECT(ADDRESS(MATCH(BF21,INDIRECT(BF20),0)+BF19-1,1,4,TRUE,"Each Gender - Total")), ""), INDIRECT(ADDRESS(MATCH(BF21,'Each Gender - Total'!BF:BF,0),1,4,TRUE,"Each Gender - Total"))), "")</f>
        <v/>
      </c>
      <c r="BG23" s="21" t="str">
        <f>IF(BG21&gt;0, IF(BG16 &gt; 1, IF(BG21&gt;0, INDIRECT(ADDRESS(MATCH(BG21,INDIRECT(BG20),0)+BG19-1,1,4,TRUE,"Each Gender - Total")), ""), INDIRECT(ADDRESS(MATCH(BG21,'Each Gender - Total'!BG:BG,0),1,4,TRUE,"Each Gender - Total"))), "")</f>
        <v/>
      </c>
      <c r="BH23" s="21" t="str">
        <f>IF(BH21&gt;0, IF(BH16 &gt; 1, IF(BH21&gt;0, INDIRECT(ADDRESS(MATCH(BH21,INDIRECT(BH20),0)+BH19-1,1,4,TRUE,"Each Gender - Total")), ""), INDIRECT(ADDRESS(MATCH(BH21,'Each Gender - Total'!BH:BH,0),1,4,TRUE,"Each Gender - Total"))), "")</f>
        <v/>
      </c>
      <c r="BI23" s="21" t="str">
        <f>IF(BI21&gt;0, IF(BI16 &gt; 1, IF(BI21&gt;0, INDIRECT(ADDRESS(MATCH(BI21,INDIRECT(BI20),0)+BI19-1,1,4,TRUE,"Each Gender - Total")), ""), INDIRECT(ADDRESS(MATCH(BI21,'Each Gender - Total'!BI:BI,0),1,4,TRUE,"Each Gender - Total"))), "")</f>
        <v/>
      </c>
      <c r="BJ23" s="21" t="str">
        <f>IF(BJ21&gt;0, IF(BJ16 &gt; 1, IF(BJ21&gt;0, INDIRECT(ADDRESS(MATCH(BJ21,INDIRECT(BJ20),0)+BJ19-1,1,4,TRUE,"Each Gender - Total")), ""), INDIRECT(ADDRESS(MATCH(BJ21,'Each Gender - Total'!BJ:BJ,0),1,4,TRUE,"Each Gender - Total"))), "")</f>
        <v>CHN</v>
      </c>
      <c r="BK23" s="21" t="str">
        <f>IF(BK21&gt;0, IF(BK16 &gt; 1, IF(BK21&gt;0, INDIRECT(ADDRESS(MATCH(BK21,INDIRECT(BK20),0)+BK19-1,1,4,TRUE,"Each Gender - Total")), ""), INDIRECT(ADDRESS(MATCH(BK21,'Each Gender - Total'!BK:BK,0),1,4,TRUE,"Each Gender - Total"))), "")</f>
        <v/>
      </c>
      <c r="BL23" s="21" t="str">
        <f>IF(BL21&gt;0, IF(BL16 &gt; 1, IF(BL21&gt;0, INDIRECT(ADDRESS(MATCH(BL21,INDIRECT(BL20),0)+BL19-1,1,4,TRUE,"Each Gender - Total")), ""), INDIRECT(ADDRESS(MATCH(BL21,'Each Gender - Total'!BL:BL,0),1,4,TRUE,"Each Gender - Total"))), "")</f>
        <v/>
      </c>
      <c r="BM23" s="21" t="str">
        <f>IF(BM21&gt;0, IF(BM16 &gt; 1, IF(BM21&gt;0, INDIRECT(ADDRESS(MATCH(BM21,INDIRECT(BM20),0)+BM19-1,1,4,TRUE,"Each Gender - Total")), ""), INDIRECT(ADDRESS(MATCH(BM21,'Each Gender - Total'!BM:BM,0),1,4,TRUE,"Each Gender - Total"))), "")</f>
        <v/>
      </c>
      <c r="BN23" s="21" t="str">
        <f>IF(BN21&gt;0, IF(BN16 &gt; 1, IF(BN21&gt;0, INDIRECT(ADDRESS(MATCH(BN21,INDIRECT(BN20),0)+BN19-1,1,4,TRUE,"Each Gender - Total")), ""), INDIRECT(ADDRESS(MATCH(BN21,'Each Gender - Total'!BN:BN,0),1,4,TRUE,"Each Gender - Total"))), "")</f>
        <v/>
      </c>
      <c r="BO23" s="21" t="str">
        <f>IF(BO21&gt;0, IF(BO16 &gt; 1, IF(BO21&gt;0, INDIRECT(ADDRESS(MATCH(BO21,INDIRECT(BO20),0)+BO19-1,1,4,TRUE,"Each Gender - Total")), ""), INDIRECT(ADDRESS(MATCH(BO21,'Each Gender - Total'!BO:BO,0),1,4,TRUE,"Each Gender - Total"))), "")</f>
        <v>DEN</v>
      </c>
      <c r="BP23" s="21" t="str">
        <f>IF(BP21&gt;0, IF(BP16 &gt; 1, IF(BP21&gt;0, INDIRECT(ADDRESS(MATCH(BP21,INDIRECT(BP20),0)+BP19-1,1,4,TRUE,"Each Gender - Total")), ""), INDIRECT(ADDRESS(MATCH(BP21,'Each Gender - Total'!BP:BP,0),1,4,TRUE,"Each Gender - Total"))), "")</f>
        <v/>
      </c>
      <c r="BQ23" s="21" t="str">
        <f>IF(BQ21&gt;0, IF(BQ16 &gt; 1, IF(BQ21&gt;0, INDIRECT(ADDRESS(MATCH(BQ21,INDIRECT(BQ20),0)+BQ19-1,1,4,TRUE,"Each Gender - Total")), ""), INDIRECT(ADDRESS(MATCH(BQ21,'Each Gender - Total'!BQ:BQ,0),1,4,TRUE,"Each Gender - Total"))), "")</f>
        <v/>
      </c>
      <c r="BR23" s="21" t="str">
        <f>IF(BR21&gt;0, IF(BR16 &gt; 1, IF(BR21&gt;0, INDIRECT(ADDRESS(MATCH(BR21,INDIRECT(BR20),0)+BR19-1,1,4,TRUE,"Each Gender - Total")), ""), INDIRECT(ADDRESS(MATCH(BR21,'Each Gender - Total'!BR:BR,0),1,4,TRUE,"Each Gender - Total"))), "")</f>
        <v/>
      </c>
      <c r="BS23" s="21" t="str">
        <f>IF(BS21&gt;0, IF(BS16 &gt; 1, IF(BS21&gt;0, INDIRECT(ADDRESS(MATCH(BS21,INDIRECT(BS20),0)+BS19-1,1,4,TRUE,"Each Gender - Total")), ""), INDIRECT(ADDRESS(MATCH(BS21,'Each Gender - Total'!BS:BS,0),1,4,TRUE,"Each Gender - Total"))), "")</f>
        <v/>
      </c>
      <c r="BT23" s="21" t="str">
        <f>IF(BT21&gt;0, IF(BT16 &gt; 1, IF(BT21&gt;0, INDIRECT(ADDRESS(MATCH(BT21,INDIRECT(BT20),0)+BT19-1,1,4,TRUE,"Each Gender - Total")), ""), INDIRECT(ADDRESS(MATCH(BT21,'Each Gender - Total'!BT:BT,0),1,4,TRUE,"Each Gender - Total"))), "")</f>
        <v/>
      </c>
      <c r="BU23" s="21" t="str">
        <f>IF(BU21&gt;0, IF(BU16 &gt; 1, IF(BU21&gt;0, INDIRECT(ADDRESS(MATCH(BU21,INDIRECT(BU20),0)+BU19-1,1,4,TRUE,"Each Gender - Total")), ""), INDIRECT(ADDRESS(MATCH(BU21,'Each Gender - Total'!BU:BU,0),1,4,TRUE,"Each Gender - Total"))), "")</f>
        <v/>
      </c>
      <c r="BV23" s="21" t="str">
        <f>IF(BV21&gt;0, IF(BV16 &gt; 1, IF(BV21&gt;0, INDIRECT(ADDRESS(MATCH(BV21,INDIRECT(BV20),0)+BV19-1,1,4,TRUE,"Each Gender - Total")), ""), INDIRECT(ADDRESS(MATCH(BV21,'Each Gender - Total'!BV:BV,0),1,4,TRUE,"Each Gender - Total"))), "")</f>
        <v/>
      </c>
      <c r="BW23" s="21" t="str">
        <f>IF(BW21&gt;0, IF(BW16 &gt; 1, IF(BW21&gt;0, INDIRECT(ADDRESS(MATCH(BW21,INDIRECT(BW20),0)+BW19-1,1,4,TRUE,"Each Gender - Total")), ""), INDIRECT(ADDRESS(MATCH(BW21,'Each Gender - Total'!BW:BW,0),1,4,TRUE,"Each Gender - Total"))), "")</f>
        <v/>
      </c>
      <c r="BX23" s="21" t="str">
        <f>IF(BX21&gt;0, IF(BX16 &gt; 1, IF(BX21&gt;0, INDIRECT(ADDRESS(MATCH(BX21,INDIRECT(BX20),0)+BX19-1,1,4,TRUE,"Each Gender - Total")), ""), INDIRECT(ADDRESS(MATCH(BX21,'Each Gender - Total'!BX:BX,0),1,4,TRUE,"Each Gender - Total"))), "")</f>
        <v/>
      </c>
      <c r="BY23" s="21" t="str">
        <f>IF(BY21&gt;0, IF(BY16 &gt; 1, IF(BY21&gt;0, INDIRECT(ADDRESS(MATCH(BY21,INDIRECT(BY20),0)+BY19-1,1,4,TRUE,"Each Gender - Total")), ""), INDIRECT(ADDRESS(MATCH(BY21,'Each Gender - Total'!BY:BY,0),1,4,TRUE,"Each Gender - Total"))), "")</f>
        <v/>
      </c>
      <c r="BZ23" s="21" t="str">
        <f>IF(BZ21&gt;0, IF(BZ16 &gt; 1, IF(BZ21&gt;0, INDIRECT(ADDRESS(MATCH(BZ21,INDIRECT(BZ20),0)+BZ19-1,1,4,TRUE,"Each Gender - Total")), ""), INDIRECT(ADDRESS(MATCH(BZ21,'Each Gender - Total'!BZ:BZ,0),1,4,TRUE,"Each Gender - Total"))), "")</f>
        <v/>
      </c>
      <c r="CA23" s="21" t="str">
        <f>IF(CA21&gt;0, IF(CA16 &gt; 1, IF(CA21&gt;0, INDIRECT(ADDRESS(MATCH(CA21,INDIRECT(CA20),0)+CA19-1,1,4,TRUE,"Each Gender - Total")), ""), INDIRECT(ADDRESS(MATCH(CA21,'Each Gender - Total'!CA:CA,0),1,4,TRUE,"Each Gender - Total"))), "")</f>
        <v/>
      </c>
      <c r="CB23" s="21" t="str">
        <f>IF(CB21&gt;0, IF(CB16 &gt; 1, IF(CB21&gt;0, INDIRECT(ADDRESS(MATCH(CB21,INDIRECT(CB20),0)+CB19-1,1,4,TRUE,"Each Gender - Total")), ""), INDIRECT(ADDRESS(MATCH(CB21,'Each Gender - Total'!CB:CB,0),1,4,TRUE,"Each Gender - Total"))), "")</f>
        <v/>
      </c>
      <c r="CC23" s="21" t="str">
        <f>IF(CC21&gt;0, IF(CC16 &gt; 1, IF(CC21&gt;0, INDIRECT(ADDRESS(MATCH(CC21,INDIRECT(CC20),0)+CC19-1,1,4,TRUE,"Each Gender - Total")), ""), INDIRECT(ADDRESS(MATCH(CC21,'Each Gender - Total'!CC:CC,0),1,4,TRUE,"Each Gender - Total"))), "")</f>
        <v/>
      </c>
      <c r="CD23" s="21" t="str">
        <f>IF(CD21&gt;0, IF(CD16 &gt; 1, IF(CD21&gt;0, INDIRECT(ADDRESS(MATCH(CD21,INDIRECT(CD20),0)+CD19-1,1,4,TRUE,"Each Gender - Total")), ""), INDIRECT(ADDRESS(MATCH(CD21,'Each Gender - Total'!CD:CD,0),1,4,TRUE,"Each Gender - Total"))), "")</f>
        <v/>
      </c>
      <c r="CE23" s="21" t="str">
        <f>IF(CE21&gt;0, IF(CE16 &gt; 1, IF(CE21&gt;0, INDIRECT(ADDRESS(MATCH(CE21,INDIRECT(CE20),0)+CE19-1,1,4,TRUE,"Each Gender - Total")), ""), INDIRECT(ADDRESS(MATCH(CE21,'Each Gender - Total'!CE:CE,0),1,4,TRUE,"Each Gender - Total"))), "")</f>
        <v/>
      </c>
      <c r="CF23" s="21" t="str">
        <f>IF(CF21&gt;0, IF(CF16 &gt; 1, IF(CF21&gt;0, INDIRECT(ADDRESS(MATCH(CF21,INDIRECT(CF20),0)+CF19-1,1,4,TRUE,"Each Gender - Total")), ""), INDIRECT(ADDRESS(MATCH(CF21,'Each Gender - Total'!CF:CF,0),1,4,TRUE,"Each Gender - Total"))), "")</f>
        <v>USA</v>
      </c>
      <c r="CG23" s="21" t="str">
        <f>IF(CG21&gt;0, IF(CG16 &gt; 1, IF(CG21&gt;0, INDIRECT(ADDRESS(MATCH(CG21,INDIRECT(CG20),0)+CG19-1,1,4,TRUE,"Each Gender - Total")), ""), INDIRECT(ADDRESS(MATCH(CG21,'Each Gender - Total'!CG:CG,0),1,4,TRUE,"Each Gender - Total"))), "")</f>
        <v/>
      </c>
      <c r="CH23" s="21" t="str">
        <f>IF(CH21&gt;0, IF(CH16 &gt; 1, IF(CH21&gt;0, INDIRECT(ADDRESS(MATCH(CH21,INDIRECT(CH20),0)+CH19-1,1,4,TRUE,"Each Gender - Total")), ""), INDIRECT(ADDRESS(MATCH(CH21,'Each Gender - Total'!CH:CH,0),1,4,TRUE,"Each Gender - Total"))), "")</f>
        <v/>
      </c>
      <c r="CI23" s="21" t="str">
        <f>IF(CI21&gt;0, IF(CI16 &gt; 1, IF(CI21&gt;0, INDIRECT(ADDRESS(MATCH(CI21,INDIRECT(CI20),0)+CI19-1,1,4,TRUE,"Each Gender - Total")), ""), INDIRECT(ADDRESS(MATCH(CI21,'Each Gender - Total'!CI:CI,0),1,4,TRUE,"Each Gender - Total"))), "")</f>
        <v/>
      </c>
      <c r="CJ23" s="21" t="str">
        <f>IF(CJ21&gt;0, IF(CJ16 &gt; 1, IF(CJ21&gt;0, INDIRECT(ADDRESS(MATCH(CJ21,INDIRECT(CJ20),0)+CJ19-1,1,4,TRUE,"Each Gender - Total")), ""), INDIRECT(ADDRESS(MATCH(CJ21,'Each Gender - Total'!CJ:CJ,0),1,4,TRUE,"Each Gender - Total"))), "")</f>
        <v/>
      </c>
      <c r="CK23" s="21" t="str">
        <f>IF(CK21&gt;0, IF(CK16 &gt; 1, IF(CK21&gt;0, INDIRECT(ADDRESS(MATCH(CK21,INDIRECT(CK20),0)+CK19-1,1,4,TRUE,"Each Gender - Total")), ""), INDIRECT(ADDRESS(MATCH(CK21,'Each Gender - Total'!CK:CK,0),1,4,TRUE,"Each Gender - Total"))), "")</f>
        <v/>
      </c>
      <c r="CL23" s="21" t="str">
        <f>IF(CL21&gt;0, IF(CL16 &gt; 1, IF(CL21&gt;0, INDIRECT(ADDRESS(MATCH(CL21,INDIRECT(CL20),0)+CL19-1,1,4,TRUE,"Each Gender - Total")), ""), INDIRECT(ADDRESS(MATCH(CL21,'Each Gender - Total'!CL:CL,0),1,4,TRUE,"Each Gender - Total"))), "")</f>
        <v/>
      </c>
      <c r="CM23" s="21" t="str">
        <f>IF(CM21&gt;0, IF(CM16 &gt; 1, IF(CM21&gt;0, INDIRECT(ADDRESS(MATCH(CM21,INDIRECT(CM20),0)+CM19-1,1,4,TRUE,"Each Gender - Total")), ""), INDIRECT(ADDRESS(MATCH(CM21,'Each Gender - Total'!CM:CM,0),1,4,TRUE,"Each Gender - Total"))), "")</f>
        <v/>
      </c>
      <c r="CN23" s="21" t="str">
        <f>IF(CN21&gt;0, IF(CN16 &gt; 1, IF(CN21&gt;0, INDIRECT(ADDRESS(MATCH(CN21,INDIRECT(CN20),0)+CN19-1,1,4,TRUE,"Each Gender - Total")), ""), INDIRECT(ADDRESS(MATCH(CN21,'Each Gender - Total'!CN:CN,0),1,4,TRUE,"Each Gender - Total"))), "")</f>
        <v/>
      </c>
      <c r="CO23" s="21" t="str">
        <f>IF(CO21&gt;0, IF(CO16 &gt; 1, IF(CO21&gt;0, INDIRECT(ADDRESS(MATCH(CO21,INDIRECT(CO20),0)+CO19-1,1,4,TRUE,"Each Gender - Total")), ""), INDIRECT(ADDRESS(MATCH(CO21,'Each Gender - Total'!CO:CO,0),1,4,TRUE,"Each Gender - Total"))), "")</f>
        <v/>
      </c>
      <c r="CP23" s="21" t="str">
        <f>IF(CP21&gt;0, IF(CP16 &gt; 1, IF(CP21&gt;0, INDIRECT(ADDRESS(MATCH(CP21,INDIRECT(CP20),0)+CP19-1,1,4,TRUE,"Each Gender - Total")), ""), INDIRECT(ADDRESS(MATCH(CP21,'Each Gender - Total'!CP:CP,0),1,4,TRUE,"Each Gender - Total"))), "")</f>
        <v/>
      </c>
      <c r="CQ23" s="21" t="str">
        <f>IF(CQ21&gt;0, IF(CQ16 &gt; 1, IF(CQ21&gt;0, INDIRECT(ADDRESS(MATCH(CQ21,INDIRECT(CQ20),0)+CQ19-1,1,4,TRUE,"Each Gender - Total")), ""), INDIRECT(ADDRESS(MATCH(CQ21,'Each Gender - Total'!CQ:CQ,0),1,4,TRUE,"Each Gender - Total"))), "")</f>
        <v/>
      </c>
      <c r="CR23" s="21" t="str">
        <f>IF(CR21&gt;0, IF(CR16 &gt; 1, IF(CR21&gt;0, INDIRECT(ADDRESS(MATCH(CR21,INDIRECT(CR20),0)+CR19-1,1,4,TRUE,"Each Gender - Total")), ""), INDIRECT(ADDRESS(MATCH(CR21,'Each Gender - Total'!CR:CR,0),1,4,TRUE,"Each Gender - Total"))), "")</f>
        <v/>
      </c>
      <c r="CS23" s="21" t="str">
        <f>IF(CS21&gt;0, IF(CS16 &gt; 1, IF(CS21&gt;0, INDIRECT(ADDRESS(MATCH(CS21,INDIRECT(CS20),0)+CS19-1,1,4,TRUE,"Each Gender - Total")), ""), INDIRECT(ADDRESS(MATCH(CS21,'Each Gender - Total'!CS:CS,0),1,4,TRUE,"Each Gender - Total"))), "")</f>
        <v/>
      </c>
      <c r="CT23" s="21" t="str">
        <f>IF(CT21&gt;0, IF(CT16 &gt; 1, IF(CT21&gt;0, INDIRECT(ADDRESS(MATCH(CT21,INDIRECT(CT20),0)+CT19-1,1,4,TRUE,"Each Gender - Total")), ""), INDIRECT(ADDRESS(MATCH(CT21,'Each Gender - Total'!CT:CT,0),1,4,TRUE,"Each Gender - Total"))), "")</f>
        <v/>
      </c>
      <c r="CU23" s="21" t="str">
        <f>IF(CU21&gt;0, IF(CU16 &gt; 1, IF(CU21&gt;0, INDIRECT(ADDRESS(MATCH(CU21,INDIRECT(CU20),0)+CU19-1,1,4,TRUE,"Each Gender - Total")), ""), INDIRECT(ADDRESS(MATCH(CU21,'Each Gender - Total'!CU:CU,0),1,4,TRUE,"Each Gender - Total"))), "")</f>
        <v/>
      </c>
      <c r="CV23" s="21" t="str">
        <f>IF(CV21&gt;0, IF(CV16 &gt; 1, IF(CV21&gt;0, INDIRECT(ADDRESS(MATCH(CV21,INDIRECT(CV20),0)+CV19-1,1,4,TRUE,"Each Gender - Total")), ""), INDIRECT(ADDRESS(MATCH(CV21,'Each Gender - Total'!CV:CV,0),1,4,TRUE,"Each Gender - Total"))), "")</f>
        <v/>
      </c>
    </row>
    <row r="24">
      <c r="A24" s="22" t="s">
        <v>138</v>
      </c>
      <c r="B24" s="23" t="str">
        <f t="shared" ref="B24:CV24" si="5">IFERROR(IF(B16=1, SUM(INDIRECT(ADDRESS(RIGHT($A23),2,1,1,"Medal Values")):INDIRECT(ADDRESS(B22-1+RIGHT($A23), 2, 1, 1, "Medal Values")))/B22,B18),"")</f>
        <v/>
      </c>
      <c r="C24" s="23" t="str">
        <f t="shared" si="5"/>
        <v/>
      </c>
      <c r="D24" s="23">
        <f t="shared" si="5"/>
        <v>0.5</v>
      </c>
      <c r="E24" s="23" t="str">
        <f t="shared" si="5"/>
        <v/>
      </c>
      <c r="F24" s="23" t="str">
        <f t="shared" si="5"/>
        <v/>
      </c>
      <c r="G24" s="23" t="str">
        <f t="shared" si="5"/>
        <v/>
      </c>
      <c r="H24" s="23">
        <f t="shared" si="5"/>
        <v>0.5</v>
      </c>
      <c r="I24" s="23" t="str">
        <f t="shared" si="5"/>
        <v/>
      </c>
      <c r="J24" s="23" t="str">
        <f t="shared" si="5"/>
        <v/>
      </c>
      <c r="K24" s="23" t="str">
        <f t="shared" si="5"/>
        <v/>
      </c>
      <c r="L24" s="23" t="str">
        <f t="shared" si="5"/>
        <v/>
      </c>
      <c r="M24" s="23" t="str">
        <f t="shared" si="5"/>
        <v/>
      </c>
      <c r="N24" s="23" t="str">
        <f t="shared" si="5"/>
        <v/>
      </c>
      <c r="O24" s="23" t="str">
        <f t="shared" si="5"/>
        <v/>
      </c>
      <c r="P24" s="23" t="str">
        <f t="shared" si="5"/>
        <v/>
      </c>
      <c r="Q24" s="23" t="str">
        <f t="shared" si="5"/>
        <v/>
      </c>
      <c r="R24" s="23" t="str">
        <f t="shared" si="5"/>
        <v/>
      </c>
      <c r="S24" s="23" t="str">
        <f t="shared" si="5"/>
        <v/>
      </c>
      <c r="T24" s="23" t="str">
        <f t="shared" si="5"/>
        <v/>
      </c>
      <c r="U24" s="23" t="str">
        <f t="shared" si="5"/>
        <v/>
      </c>
      <c r="V24" s="23" t="str">
        <f t="shared" si="5"/>
        <v/>
      </c>
      <c r="W24" s="23" t="str">
        <f t="shared" si="5"/>
        <v/>
      </c>
      <c r="X24" s="23" t="str">
        <f t="shared" si="5"/>
        <v/>
      </c>
      <c r="Y24" s="23">
        <f t="shared" si="5"/>
        <v>0.5</v>
      </c>
      <c r="Z24" s="23" t="str">
        <f t="shared" si="5"/>
        <v/>
      </c>
      <c r="AA24" s="23">
        <f t="shared" si="5"/>
        <v>0.5</v>
      </c>
      <c r="AB24" s="23" t="str">
        <f t="shared" si="5"/>
        <v/>
      </c>
      <c r="AC24" s="23" t="str">
        <f t="shared" si="5"/>
        <v/>
      </c>
      <c r="AD24" s="23" t="str">
        <f t="shared" si="5"/>
        <v/>
      </c>
      <c r="AE24" s="23" t="str">
        <f t="shared" si="5"/>
        <v/>
      </c>
      <c r="AF24" s="23" t="str">
        <f t="shared" si="5"/>
        <v/>
      </c>
      <c r="AG24" s="23" t="str">
        <f t="shared" si="5"/>
        <v/>
      </c>
      <c r="AH24" s="23">
        <f t="shared" si="5"/>
        <v>0.5</v>
      </c>
      <c r="AI24" s="23" t="str">
        <f t="shared" si="5"/>
        <v/>
      </c>
      <c r="AJ24" s="23" t="str">
        <f t="shared" si="5"/>
        <v/>
      </c>
      <c r="AK24" s="23">
        <f t="shared" si="5"/>
        <v>0.3333333333</v>
      </c>
      <c r="AL24" s="23" t="str">
        <f t="shared" si="5"/>
        <v/>
      </c>
      <c r="AM24" s="23" t="str">
        <f t="shared" si="5"/>
        <v/>
      </c>
      <c r="AN24" s="23" t="str">
        <f t="shared" si="5"/>
        <v/>
      </c>
      <c r="AO24" s="23" t="str">
        <f t="shared" si="5"/>
        <v/>
      </c>
      <c r="AP24" s="23" t="str">
        <f t="shared" si="5"/>
        <v/>
      </c>
      <c r="AQ24" s="23" t="str">
        <f t="shared" si="5"/>
        <v/>
      </c>
      <c r="AR24" s="23" t="str">
        <f t="shared" si="5"/>
        <v/>
      </c>
      <c r="AS24" s="23" t="str">
        <f t="shared" si="5"/>
        <v/>
      </c>
      <c r="AT24" s="23" t="str">
        <f t="shared" si="5"/>
        <v/>
      </c>
      <c r="AU24" s="23" t="str">
        <f t="shared" si="5"/>
        <v/>
      </c>
      <c r="AV24" s="23" t="str">
        <f t="shared" si="5"/>
        <v/>
      </c>
      <c r="AW24" s="23" t="str">
        <f t="shared" si="5"/>
        <v/>
      </c>
      <c r="AX24" s="23" t="str">
        <f t="shared" si="5"/>
        <v/>
      </c>
      <c r="AY24" s="23" t="str">
        <f t="shared" si="5"/>
        <v/>
      </c>
      <c r="AZ24" s="23" t="str">
        <f t="shared" si="5"/>
        <v/>
      </c>
      <c r="BA24" s="23" t="str">
        <f t="shared" si="5"/>
        <v/>
      </c>
      <c r="BB24" s="23">
        <f t="shared" si="5"/>
        <v>0.3333333333</v>
      </c>
      <c r="BC24" s="23">
        <f t="shared" si="5"/>
        <v>1.000000333</v>
      </c>
      <c r="BD24" s="23" t="str">
        <f t="shared" si="5"/>
        <v/>
      </c>
      <c r="BE24" s="23" t="str">
        <f t="shared" si="5"/>
        <v/>
      </c>
      <c r="BF24" s="23" t="str">
        <f t="shared" si="5"/>
        <v/>
      </c>
      <c r="BG24" s="23" t="str">
        <f t="shared" si="5"/>
        <v/>
      </c>
      <c r="BH24" s="23" t="str">
        <f t="shared" si="5"/>
        <v/>
      </c>
      <c r="BI24" s="23" t="str">
        <f t="shared" si="5"/>
        <v/>
      </c>
      <c r="BJ24" s="23">
        <f t="shared" si="5"/>
        <v>1.000000333</v>
      </c>
      <c r="BK24" s="23" t="str">
        <f t="shared" si="5"/>
        <v/>
      </c>
      <c r="BL24" s="23" t="str">
        <f t="shared" si="5"/>
        <v/>
      </c>
      <c r="BM24" s="23" t="str">
        <f t="shared" si="5"/>
        <v/>
      </c>
      <c r="BN24" s="23" t="str">
        <f t="shared" si="5"/>
        <v/>
      </c>
      <c r="BO24" s="23">
        <f t="shared" si="5"/>
        <v>1.000000333</v>
      </c>
      <c r="BP24" s="23" t="str">
        <f t="shared" si="5"/>
        <v/>
      </c>
      <c r="BQ24" s="23" t="str">
        <f t="shared" si="5"/>
        <v/>
      </c>
      <c r="BR24" s="23" t="str">
        <f t="shared" si="5"/>
        <v/>
      </c>
      <c r="BS24" s="23" t="str">
        <f t="shared" si="5"/>
        <v/>
      </c>
      <c r="BT24" s="23" t="str">
        <f t="shared" si="5"/>
        <v/>
      </c>
      <c r="BU24" s="23" t="str">
        <f t="shared" si="5"/>
        <v/>
      </c>
      <c r="BV24" s="23" t="str">
        <f t="shared" si="5"/>
        <v/>
      </c>
      <c r="BW24" s="23" t="str">
        <f t="shared" si="5"/>
        <v/>
      </c>
      <c r="BX24" s="23" t="str">
        <f t="shared" si="5"/>
        <v/>
      </c>
      <c r="BY24" s="23" t="str">
        <f t="shared" si="5"/>
        <v/>
      </c>
      <c r="BZ24" s="23" t="str">
        <f t="shared" si="5"/>
        <v/>
      </c>
      <c r="CA24" s="23" t="str">
        <f t="shared" si="5"/>
        <v/>
      </c>
      <c r="CB24" s="23" t="str">
        <f t="shared" si="5"/>
        <v/>
      </c>
      <c r="CC24" s="23" t="str">
        <f t="shared" si="5"/>
        <v/>
      </c>
      <c r="CD24" s="23" t="str">
        <f t="shared" si="5"/>
        <v/>
      </c>
      <c r="CE24" s="23" t="str">
        <f t="shared" si="5"/>
        <v/>
      </c>
      <c r="CF24" s="23">
        <f t="shared" si="5"/>
        <v>1.000000333</v>
      </c>
      <c r="CG24" s="23" t="str">
        <f t="shared" si="5"/>
        <v/>
      </c>
      <c r="CH24" s="23" t="str">
        <f t="shared" si="5"/>
        <v/>
      </c>
      <c r="CI24" s="23" t="str">
        <f t="shared" si="5"/>
        <v/>
      </c>
      <c r="CJ24" s="23" t="str">
        <f t="shared" si="5"/>
        <v/>
      </c>
      <c r="CK24" s="23" t="str">
        <f t="shared" si="5"/>
        <v/>
      </c>
      <c r="CL24" s="23" t="str">
        <f t="shared" si="5"/>
        <v/>
      </c>
      <c r="CM24" s="23" t="str">
        <f t="shared" si="5"/>
        <v/>
      </c>
      <c r="CN24" s="23" t="str">
        <f t="shared" si="5"/>
        <v/>
      </c>
      <c r="CO24" s="23" t="str">
        <f t="shared" si="5"/>
        <v/>
      </c>
      <c r="CP24" s="23" t="str">
        <f t="shared" si="5"/>
        <v/>
      </c>
      <c r="CQ24" s="23" t="str">
        <f t="shared" si="5"/>
        <v/>
      </c>
      <c r="CR24" s="23" t="str">
        <f t="shared" si="5"/>
        <v/>
      </c>
      <c r="CS24" s="23" t="str">
        <f t="shared" si="5"/>
        <v/>
      </c>
      <c r="CT24" s="23" t="str">
        <f t="shared" si="5"/>
        <v/>
      </c>
      <c r="CU24" s="23" t="str">
        <f t="shared" si="5"/>
        <v/>
      </c>
      <c r="CV24" s="23" t="str">
        <f t="shared" si="5"/>
        <v/>
      </c>
    </row>
    <row r="25" hidden="1">
      <c r="A25" s="20" t="s">
        <v>139</v>
      </c>
      <c r="B25" s="21" t="str">
        <f>IFERROR(MATCH(B23,'Each Gender - Total'!$A:$A,0) + 1, "")</f>
        <v/>
      </c>
      <c r="C25" s="21" t="str">
        <f>IFERROR(MATCH(C23,'Each Gender - Total'!$A:$A,0) + 1, "")</f>
        <v/>
      </c>
      <c r="D25" s="21">
        <f>IFERROR(MATCH(D23,'Each Gender - Total'!$A:$A,0) + 1, "")</f>
        <v>90</v>
      </c>
      <c r="E25" s="21" t="str">
        <f>IFERROR(MATCH(E23,'Each Gender - Total'!$A:$A,0) + 1, "")</f>
        <v/>
      </c>
      <c r="F25" s="21" t="str">
        <f>IFERROR(MATCH(F23,'Each Gender - Total'!$A:$A,0) + 1, "")</f>
        <v/>
      </c>
      <c r="G25" s="21" t="str">
        <f>IFERROR(MATCH(G23,'Each Gender - Total'!$A:$A,0) + 1, "")</f>
        <v/>
      </c>
      <c r="H25" s="21">
        <f>IFERROR(MATCH(H23,'Each Gender - Total'!$A:$A,0) + 1, "")</f>
        <v>19</v>
      </c>
      <c r="I25" s="21" t="str">
        <f>IFERROR(MATCH(I23,'Each Gender - Total'!$A:$A,0) + 1, "")</f>
        <v/>
      </c>
      <c r="J25" s="21" t="str">
        <f>IFERROR(MATCH(J23,'Each Gender - Total'!$A:$A,0) + 1, "")</f>
        <v/>
      </c>
      <c r="K25" s="21" t="str">
        <f>IFERROR(MATCH(K23,'Each Gender - Total'!$A:$A,0) + 1, "")</f>
        <v/>
      </c>
      <c r="L25" s="21" t="str">
        <f>IFERROR(MATCH(L23,'Each Gender - Total'!$A:$A,0) + 1, "")</f>
        <v/>
      </c>
      <c r="M25" s="21" t="str">
        <f>IFERROR(MATCH(M23,'Each Gender - Total'!$A:$A,0) + 1, "")</f>
        <v/>
      </c>
      <c r="N25" s="21" t="str">
        <f>IFERROR(MATCH(N23,'Each Gender - Total'!$A:$A,0) + 1, "")</f>
        <v/>
      </c>
      <c r="O25" s="21" t="str">
        <f>IFERROR(MATCH(O23,'Each Gender - Total'!$A:$A,0) + 1, "")</f>
        <v/>
      </c>
      <c r="P25" s="21" t="str">
        <f>IFERROR(MATCH(P23,'Each Gender - Total'!$A:$A,0) + 1, "")</f>
        <v/>
      </c>
      <c r="Q25" s="21" t="str">
        <f>IFERROR(MATCH(Q23,'Each Gender - Total'!$A:$A,0) + 1, "")</f>
        <v/>
      </c>
      <c r="R25" s="21" t="str">
        <f>IFERROR(MATCH(R23,'Each Gender - Total'!$A:$A,0) + 1, "")</f>
        <v/>
      </c>
      <c r="S25" s="21" t="str">
        <f>IFERROR(MATCH(S23,'Each Gender - Total'!$A:$A,0) + 1, "")</f>
        <v/>
      </c>
      <c r="T25" s="21" t="str">
        <f>IFERROR(MATCH(T23,'Each Gender - Total'!$A:$A,0) + 1, "")</f>
        <v/>
      </c>
      <c r="U25" s="21" t="str">
        <f>IFERROR(MATCH(U23,'Each Gender - Total'!$A:$A,0) + 1, "")</f>
        <v/>
      </c>
      <c r="V25" s="21" t="str">
        <f>IFERROR(MATCH(V23,'Each Gender - Total'!$A:$A,0) + 1, "")</f>
        <v/>
      </c>
      <c r="W25" s="21" t="str">
        <f>IFERROR(MATCH(W23,'Each Gender - Total'!$A:$A,0) + 1, "")</f>
        <v/>
      </c>
      <c r="X25" s="21" t="str">
        <f>IFERROR(MATCH(X23,'Each Gender - Total'!$A:$A,0) + 1, "")</f>
        <v/>
      </c>
      <c r="Y25" s="21">
        <f>IFERROR(MATCH(Y23,'Each Gender - Total'!$A:$A,0) + 1, "")</f>
        <v>36</v>
      </c>
      <c r="Z25" s="21" t="str">
        <f>IFERROR(MATCH(Z23,'Each Gender - Total'!$A:$A,0) + 1, "")</f>
        <v/>
      </c>
      <c r="AA25" s="21">
        <f>IFERROR(MATCH(AA23,'Each Gender - Total'!$A:$A,0) + 1, "")</f>
        <v>95</v>
      </c>
      <c r="AB25" s="21" t="str">
        <f>IFERROR(MATCH(AB23,'Each Gender - Total'!$A:$A,0) + 1, "")</f>
        <v/>
      </c>
      <c r="AC25" s="21" t="str">
        <f>IFERROR(MATCH(AC23,'Each Gender - Total'!$A:$A,0) + 1, "")</f>
        <v/>
      </c>
      <c r="AD25" s="21" t="str">
        <f>IFERROR(MATCH(AD23,'Each Gender - Total'!$A:$A,0) + 1, "")</f>
        <v/>
      </c>
      <c r="AE25" s="21" t="str">
        <f>IFERROR(MATCH(AE23,'Each Gender - Total'!$A:$A,0) + 1, "")</f>
        <v/>
      </c>
      <c r="AF25" s="21" t="str">
        <f>IFERROR(MATCH(AF23,'Each Gender - Total'!$A:$A,0) + 1, "")</f>
        <v/>
      </c>
      <c r="AG25" s="21" t="str">
        <f>IFERROR(MATCH(AG23,'Each Gender - Total'!$A:$A,0) + 1, "")</f>
        <v/>
      </c>
      <c r="AH25" s="21">
        <f>IFERROR(MATCH(AH23,'Each Gender - Total'!$A:$A,0) + 1, "")</f>
        <v>69</v>
      </c>
      <c r="AI25" s="21" t="str">
        <f>IFERROR(MATCH(AI23,'Each Gender - Total'!$A:$A,0) + 1, "")</f>
        <v/>
      </c>
      <c r="AJ25" s="21" t="str">
        <f>IFERROR(MATCH(AJ23,'Each Gender - Total'!$A:$A,0) + 1, "")</f>
        <v/>
      </c>
      <c r="AK25" s="21">
        <f>IFERROR(MATCH(AK23,'Each Gender - Total'!$A:$A,0) + 1, "")</f>
        <v>69</v>
      </c>
      <c r="AL25" s="21" t="str">
        <f>IFERROR(MATCH(AL23,'Each Gender - Total'!$A:$A,0) + 1, "")</f>
        <v/>
      </c>
      <c r="AM25" s="21" t="str">
        <f>IFERROR(MATCH(AM23,'Each Gender - Total'!$A:$A,0) + 1, "")</f>
        <v/>
      </c>
      <c r="AN25" s="21" t="str">
        <f>IFERROR(MATCH(AN23,'Each Gender - Total'!$A:$A,0) + 1, "")</f>
        <v/>
      </c>
      <c r="AO25" s="21" t="str">
        <f>IFERROR(MATCH(AO23,'Each Gender - Total'!$A:$A,0) + 1, "")</f>
        <v/>
      </c>
      <c r="AP25" s="21" t="str">
        <f>IFERROR(MATCH(AP23,'Each Gender - Total'!$A:$A,0) + 1, "")</f>
        <v/>
      </c>
      <c r="AQ25" s="21" t="str">
        <f>IFERROR(MATCH(AQ23,'Each Gender - Total'!$A:$A,0) + 1, "")</f>
        <v/>
      </c>
      <c r="AR25" s="21" t="str">
        <f>IFERROR(MATCH(AR23,'Each Gender - Total'!$A:$A,0) + 1, "")</f>
        <v/>
      </c>
      <c r="AS25" s="21" t="str">
        <f>IFERROR(MATCH(AS23,'Each Gender - Total'!$A:$A,0) + 1, "")</f>
        <v/>
      </c>
      <c r="AT25" s="21" t="str">
        <f>IFERROR(MATCH(AT23,'Each Gender - Total'!$A:$A,0) + 1, "")</f>
        <v/>
      </c>
      <c r="AU25" s="21" t="str">
        <f>IFERROR(MATCH(AU23,'Each Gender - Total'!$A:$A,0) + 1, "")</f>
        <v/>
      </c>
      <c r="AV25" s="21" t="str">
        <f>IFERROR(MATCH(AV23,'Each Gender - Total'!$A:$A,0) + 1, "")</f>
        <v/>
      </c>
      <c r="AW25" s="21" t="str">
        <f>IFERROR(MATCH(AW23,'Each Gender - Total'!$A:$A,0) + 1, "")</f>
        <v/>
      </c>
      <c r="AX25" s="21" t="str">
        <f>IFERROR(MATCH(AX23,'Each Gender - Total'!$A:$A,0) + 1, "")</f>
        <v/>
      </c>
      <c r="AY25" s="21" t="str">
        <f>IFERROR(MATCH(AY23,'Each Gender - Total'!$A:$A,0) + 1, "")</f>
        <v/>
      </c>
      <c r="AZ25" s="21" t="str">
        <f>IFERROR(MATCH(AZ23,'Each Gender - Total'!$A:$A,0) + 1, "")</f>
        <v/>
      </c>
      <c r="BA25" s="21" t="str">
        <f>IFERROR(MATCH(BA23,'Each Gender - Total'!$A:$A,0) + 1, "")</f>
        <v/>
      </c>
      <c r="BB25" s="21">
        <f>IFERROR(MATCH(BB23,'Each Gender - Total'!$A:$A,0) + 1, "")</f>
        <v>46</v>
      </c>
      <c r="BC25" s="21">
        <f>IFERROR(MATCH(BC23,'Each Gender - Total'!$A:$A,0) + 1, "")</f>
        <v>83</v>
      </c>
      <c r="BD25" s="21" t="str">
        <f>IFERROR(MATCH(BD23,'Each Gender - Total'!$A:$A,0) + 1, "")</f>
        <v/>
      </c>
      <c r="BE25" s="21" t="str">
        <f>IFERROR(MATCH(BE23,'Each Gender - Total'!$A:$A,0) + 1, "")</f>
        <v/>
      </c>
      <c r="BF25" s="21" t="str">
        <f>IFERROR(MATCH(BF23,'Each Gender - Total'!$A:$A,0) + 1, "")</f>
        <v/>
      </c>
      <c r="BG25" s="21" t="str">
        <f>IFERROR(MATCH(BG23,'Each Gender - Total'!$A:$A,0) + 1, "")</f>
        <v/>
      </c>
      <c r="BH25" s="21" t="str">
        <f>IFERROR(MATCH(BH23,'Each Gender - Total'!$A:$A,0) + 1, "")</f>
        <v/>
      </c>
      <c r="BI25" s="21" t="str">
        <f>IFERROR(MATCH(BI23,'Each Gender - Total'!$A:$A,0) + 1, "")</f>
        <v/>
      </c>
      <c r="BJ25" s="21">
        <f>IFERROR(MATCH(BJ23,'Each Gender - Total'!$A:$A,0) + 1, "")</f>
        <v>19</v>
      </c>
      <c r="BK25" s="21" t="str">
        <f>IFERROR(MATCH(BK23,'Each Gender - Total'!$A:$A,0) + 1, "")</f>
        <v/>
      </c>
      <c r="BL25" s="21" t="str">
        <f>IFERROR(MATCH(BL23,'Each Gender - Total'!$A:$A,0) + 1, "")</f>
        <v/>
      </c>
      <c r="BM25" s="21" t="str">
        <f>IFERROR(MATCH(BM23,'Each Gender - Total'!$A:$A,0) + 1, "")</f>
        <v/>
      </c>
      <c r="BN25" s="21" t="str">
        <f>IFERROR(MATCH(BN23,'Each Gender - Total'!$A:$A,0) + 1, "")</f>
        <v/>
      </c>
      <c r="BO25" s="21">
        <f>IFERROR(MATCH(BO23,'Each Gender - Total'!$A:$A,0) + 1, "")</f>
        <v>26</v>
      </c>
      <c r="BP25" s="21" t="str">
        <f>IFERROR(MATCH(BP23,'Each Gender - Total'!$A:$A,0) + 1, "")</f>
        <v/>
      </c>
      <c r="BQ25" s="21" t="str">
        <f>IFERROR(MATCH(BQ23,'Each Gender - Total'!$A:$A,0) + 1, "")</f>
        <v/>
      </c>
      <c r="BR25" s="21" t="str">
        <f>IFERROR(MATCH(BR23,'Each Gender - Total'!$A:$A,0) + 1, "")</f>
        <v/>
      </c>
      <c r="BS25" s="21" t="str">
        <f>IFERROR(MATCH(BS23,'Each Gender - Total'!$A:$A,0) + 1, "")</f>
        <v/>
      </c>
      <c r="BT25" s="21" t="str">
        <f>IFERROR(MATCH(BT23,'Each Gender - Total'!$A:$A,0) + 1, "")</f>
        <v/>
      </c>
      <c r="BU25" s="21" t="str">
        <f>IFERROR(MATCH(BU23,'Each Gender - Total'!$A:$A,0) + 1, "")</f>
        <v/>
      </c>
      <c r="BV25" s="21" t="str">
        <f>IFERROR(MATCH(BV23,'Each Gender - Total'!$A:$A,0) + 1, "")</f>
        <v/>
      </c>
      <c r="BW25" s="21" t="str">
        <f>IFERROR(MATCH(BW23,'Each Gender - Total'!$A:$A,0) + 1, "")</f>
        <v/>
      </c>
      <c r="BX25" s="21" t="str">
        <f>IFERROR(MATCH(BX23,'Each Gender - Total'!$A:$A,0) + 1, "")</f>
        <v/>
      </c>
      <c r="BY25" s="21" t="str">
        <f>IFERROR(MATCH(BY23,'Each Gender - Total'!$A:$A,0) + 1, "")</f>
        <v/>
      </c>
      <c r="BZ25" s="21" t="str">
        <f>IFERROR(MATCH(BZ23,'Each Gender - Total'!$A:$A,0) + 1, "")</f>
        <v/>
      </c>
      <c r="CA25" s="21" t="str">
        <f>IFERROR(MATCH(CA23,'Each Gender - Total'!$A:$A,0) + 1, "")</f>
        <v/>
      </c>
      <c r="CB25" s="21" t="str">
        <f>IFERROR(MATCH(CB23,'Each Gender - Total'!$A:$A,0) + 1, "")</f>
        <v/>
      </c>
      <c r="CC25" s="21" t="str">
        <f>IFERROR(MATCH(CC23,'Each Gender - Total'!$A:$A,0) + 1, "")</f>
        <v/>
      </c>
      <c r="CD25" s="21" t="str">
        <f>IFERROR(MATCH(CD23,'Each Gender - Total'!$A:$A,0) + 1, "")</f>
        <v/>
      </c>
      <c r="CE25" s="21" t="str">
        <f>IFERROR(MATCH(CE23,'Each Gender - Total'!$A:$A,0) + 1, "")</f>
        <v/>
      </c>
      <c r="CF25" s="21">
        <f>IFERROR(MATCH(CF23,'Each Gender - Total'!$A:$A,0) + 1, "")</f>
        <v>95</v>
      </c>
      <c r="CG25" s="21" t="str">
        <f>IFERROR(MATCH(CG23,'Each Gender - Total'!$A:$A,0) + 1, "")</f>
        <v/>
      </c>
      <c r="CH25" s="21" t="str">
        <f>IFERROR(MATCH(CH23,'Each Gender - Total'!$A:$A,0) + 1, "")</f>
        <v/>
      </c>
      <c r="CI25" s="21" t="str">
        <f>IFERROR(MATCH(CI23,'Each Gender - Total'!$A:$A,0) + 1, "")</f>
        <v/>
      </c>
      <c r="CJ25" s="21" t="str">
        <f>IFERROR(MATCH(CJ23,'Each Gender - Total'!$A:$A,0) + 1, "")</f>
        <v/>
      </c>
      <c r="CK25" s="21" t="str">
        <f>IFERROR(MATCH(CK23,'Each Gender - Total'!$A:$A,0) + 1, "")</f>
        <v/>
      </c>
      <c r="CL25" s="21" t="str">
        <f>IFERROR(MATCH(CL23,'Each Gender - Total'!$A:$A,0) + 1, "")</f>
        <v/>
      </c>
      <c r="CM25" s="21" t="str">
        <f>IFERROR(MATCH(CM23,'Each Gender - Total'!$A:$A,0) + 1, "")</f>
        <v/>
      </c>
      <c r="CN25" s="21" t="str">
        <f>IFERROR(MATCH(CN23,'Each Gender - Total'!$A:$A,0) + 1, "")</f>
        <v/>
      </c>
      <c r="CO25" s="21" t="str">
        <f>IFERROR(MATCH(CO23,'Each Gender - Total'!$A:$A,0) + 1, "")</f>
        <v/>
      </c>
      <c r="CP25" s="21" t="str">
        <f>IFERROR(MATCH(CP23,'Each Gender - Total'!$A:$A,0) + 1, "")</f>
        <v/>
      </c>
      <c r="CQ25" s="21" t="str">
        <f>IFERROR(MATCH(CQ23,'Each Gender - Total'!$A:$A,0) + 1, "")</f>
        <v/>
      </c>
      <c r="CR25" s="21" t="str">
        <f>IFERROR(MATCH(CR23,'Each Gender - Total'!$A:$A,0) + 1, "")</f>
        <v/>
      </c>
      <c r="CS25" s="21" t="str">
        <f>IFERROR(MATCH(CS23,'Each Gender - Total'!$A:$A,0) + 1, "")</f>
        <v/>
      </c>
      <c r="CT25" s="21" t="str">
        <f>IFERROR(MATCH(CT23,'Each Gender - Total'!$A:$A,0) + 1, "")</f>
        <v/>
      </c>
      <c r="CU25" s="21" t="str">
        <f>IFERROR(MATCH(CU23,'Each Gender - Total'!$A:$A,0) + 1, "")</f>
        <v/>
      </c>
      <c r="CV25" s="21" t="str">
        <f>IFERROR(MATCH(CV23,'Each Gender - Total'!$A:$A,0) + 1, "")</f>
        <v/>
      </c>
    </row>
    <row r="26" hidden="1">
      <c r="A26" s="20" t="s">
        <v>140</v>
      </c>
      <c r="B26" s="21" t="str">
        <f>IFERROR(ADDRESS(MATCH(B23,'Each Gender - Total'!$A:$A,0) + 1,COLUMN(),2,1,"Each Gender - Total")&amp;":"&amp;ADDRESS(1000,COLUMN(),2,1),"")</f>
        <v/>
      </c>
      <c r="C26" s="21" t="str">
        <f>IFERROR(ADDRESS(MATCH(C23,'Each Gender - Total'!$A:$A,0) + 1,COLUMN(),2,1,"Each Gender - Total")&amp;":"&amp;ADDRESS(1000,COLUMN(),2,1),"")</f>
        <v/>
      </c>
      <c r="D26" s="21" t="str">
        <f>IFERROR(ADDRESS(MATCH(D23,'Each Gender - Total'!$A:$A,0) + 1,COLUMN(),2,1,"Each Gender - Total")&amp;":"&amp;ADDRESS(1000,COLUMN(),2,1),"")</f>
        <v>'Each Gender - Total'!D$90:D$1000</v>
      </c>
      <c r="E26" s="21" t="str">
        <f>IFERROR(ADDRESS(MATCH(E23,'Each Gender - Total'!$A:$A,0) + 1,COLUMN(),2,1,"Each Gender - Total")&amp;":"&amp;ADDRESS(1000,COLUMN(),2,1),"")</f>
        <v/>
      </c>
      <c r="F26" s="21" t="str">
        <f>IFERROR(ADDRESS(MATCH(F23,'Each Gender - Total'!$A:$A,0) + 1,COLUMN(),2,1,"Each Gender - Total")&amp;":"&amp;ADDRESS(1000,COLUMN(),2,1),"")</f>
        <v/>
      </c>
      <c r="G26" s="21" t="str">
        <f>IFERROR(ADDRESS(MATCH(G23,'Each Gender - Total'!$A:$A,0) + 1,COLUMN(),2,1,"Each Gender - Total")&amp;":"&amp;ADDRESS(1000,COLUMN(),2,1),"")</f>
        <v/>
      </c>
      <c r="H26" s="21" t="str">
        <f>IFERROR(ADDRESS(MATCH(H23,'Each Gender - Total'!$A:$A,0) + 1,COLUMN(),2,1,"Each Gender - Total")&amp;":"&amp;ADDRESS(1000,COLUMN(),2,1),"")</f>
        <v>'Each Gender - Total'!H$19:H$1000</v>
      </c>
      <c r="I26" s="21" t="str">
        <f>IFERROR(ADDRESS(MATCH(I23,'Each Gender - Total'!$A:$A,0) + 1,COLUMN(),2,1,"Each Gender - Total")&amp;":"&amp;ADDRESS(1000,COLUMN(),2,1),"")</f>
        <v/>
      </c>
      <c r="J26" s="21" t="str">
        <f>IFERROR(ADDRESS(MATCH(J23,'Each Gender - Total'!$A:$A,0) + 1,COLUMN(),2,1,"Each Gender - Total")&amp;":"&amp;ADDRESS(1000,COLUMN(),2,1),"")</f>
        <v/>
      </c>
      <c r="K26" s="21" t="str">
        <f>IFERROR(ADDRESS(MATCH(K23,'Each Gender - Total'!$A:$A,0) + 1,COLUMN(),2,1,"Each Gender - Total")&amp;":"&amp;ADDRESS(1000,COLUMN(),2,1),"")</f>
        <v/>
      </c>
      <c r="L26" s="21" t="str">
        <f>IFERROR(ADDRESS(MATCH(L23,'Each Gender - Total'!$A:$A,0) + 1,COLUMN(),2,1,"Each Gender - Total")&amp;":"&amp;ADDRESS(1000,COLUMN(),2,1),"")</f>
        <v/>
      </c>
      <c r="M26" s="21" t="str">
        <f>IFERROR(ADDRESS(MATCH(M23,'Each Gender - Total'!$A:$A,0) + 1,COLUMN(),2,1,"Each Gender - Total")&amp;":"&amp;ADDRESS(1000,COLUMN(),2,1),"")</f>
        <v/>
      </c>
      <c r="N26" s="21" t="str">
        <f>IFERROR(ADDRESS(MATCH(N23,'Each Gender - Total'!$A:$A,0) + 1,COLUMN(),2,1,"Each Gender - Total")&amp;":"&amp;ADDRESS(1000,COLUMN(),2,1),"")</f>
        <v/>
      </c>
      <c r="O26" s="21" t="str">
        <f>IFERROR(ADDRESS(MATCH(O23,'Each Gender - Total'!$A:$A,0) + 1,COLUMN(),2,1,"Each Gender - Total")&amp;":"&amp;ADDRESS(1000,COLUMN(),2,1),"")</f>
        <v/>
      </c>
      <c r="P26" s="21" t="str">
        <f>IFERROR(ADDRESS(MATCH(P23,'Each Gender - Total'!$A:$A,0) + 1,COLUMN(),2,1,"Each Gender - Total")&amp;":"&amp;ADDRESS(1000,COLUMN(),2,1),"")</f>
        <v/>
      </c>
      <c r="Q26" s="21" t="str">
        <f>IFERROR(ADDRESS(MATCH(Q23,'Each Gender - Total'!$A:$A,0) + 1,COLUMN(),2,1,"Each Gender - Total")&amp;":"&amp;ADDRESS(1000,COLUMN(),2,1),"")</f>
        <v/>
      </c>
      <c r="R26" s="21" t="str">
        <f>IFERROR(ADDRESS(MATCH(R23,'Each Gender - Total'!$A:$A,0) + 1,COLUMN(),2,1,"Each Gender - Total")&amp;":"&amp;ADDRESS(1000,COLUMN(),2,1),"")</f>
        <v/>
      </c>
      <c r="S26" s="21" t="str">
        <f>IFERROR(ADDRESS(MATCH(S23,'Each Gender - Total'!$A:$A,0) + 1,COLUMN(),2,1,"Each Gender - Total")&amp;":"&amp;ADDRESS(1000,COLUMN(),2,1),"")</f>
        <v/>
      </c>
      <c r="T26" s="21" t="str">
        <f>IFERROR(ADDRESS(MATCH(T23,'Each Gender - Total'!$A:$A,0) + 1,COLUMN(),2,1,"Each Gender - Total")&amp;":"&amp;ADDRESS(1000,COLUMN(),2,1),"")</f>
        <v/>
      </c>
      <c r="U26" s="21" t="str">
        <f>IFERROR(ADDRESS(MATCH(U23,'Each Gender - Total'!$A:$A,0) + 1,COLUMN(),2,1,"Each Gender - Total")&amp;":"&amp;ADDRESS(1000,COLUMN(),2,1),"")</f>
        <v/>
      </c>
      <c r="V26" s="21" t="str">
        <f>IFERROR(ADDRESS(MATCH(V23,'Each Gender - Total'!$A:$A,0) + 1,COLUMN(),2,1,"Each Gender - Total")&amp;":"&amp;ADDRESS(1000,COLUMN(),2,1),"")</f>
        <v/>
      </c>
      <c r="W26" s="21" t="str">
        <f>IFERROR(ADDRESS(MATCH(W23,'Each Gender - Total'!$A:$A,0) + 1,COLUMN(),2,1,"Each Gender - Total")&amp;":"&amp;ADDRESS(1000,COLUMN(),2,1),"")</f>
        <v/>
      </c>
      <c r="X26" s="21" t="str">
        <f>IFERROR(ADDRESS(MATCH(X23,'Each Gender - Total'!$A:$A,0) + 1,COLUMN(),2,1,"Each Gender - Total")&amp;":"&amp;ADDRESS(1000,COLUMN(),2,1),"")</f>
        <v/>
      </c>
      <c r="Y26" s="21" t="str">
        <f>IFERROR(ADDRESS(MATCH(Y23,'Each Gender - Total'!$A:$A,0) + 1,COLUMN(),2,1,"Each Gender - Total")&amp;":"&amp;ADDRESS(1000,COLUMN(),2,1),"")</f>
        <v>'Each Gender - Total'!Y$36:Y$1000</v>
      </c>
      <c r="Z26" s="21" t="str">
        <f>IFERROR(ADDRESS(MATCH(Z23,'Each Gender - Total'!$A:$A,0) + 1,COLUMN(),2,1,"Each Gender - Total")&amp;":"&amp;ADDRESS(1000,COLUMN(),2,1),"")</f>
        <v/>
      </c>
      <c r="AA26" s="21" t="str">
        <f>IFERROR(ADDRESS(MATCH(AA23,'Each Gender - Total'!$A:$A,0) + 1,COLUMN(),2,1,"Each Gender - Total")&amp;":"&amp;ADDRESS(1000,COLUMN(),2,1),"")</f>
        <v>'Each Gender - Total'!AA$95:AA$1000</v>
      </c>
      <c r="AB26" s="21" t="str">
        <f>IFERROR(ADDRESS(MATCH(AB23,'Each Gender - Total'!$A:$A,0) + 1,COLUMN(),2,1,"Each Gender - Total")&amp;":"&amp;ADDRESS(1000,COLUMN(),2,1),"")</f>
        <v/>
      </c>
      <c r="AC26" s="21" t="str">
        <f>IFERROR(ADDRESS(MATCH(AC23,'Each Gender - Total'!$A:$A,0) + 1,COLUMN(),2,1,"Each Gender - Total")&amp;":"&amp;ADDRESS(1000,COLUMN(),2,1),"")</f>
        <v/>
      </c>
      <c r="AD26" s="21" t="str">
        <f>IFERROR(ADDRESS(MATCH(AD23,'Each Gender - Total'!$A:$A,0) + 1,COLUMN(),2,1,"Each Gender - Total")&amp;":"&amp;ADDRESS(1000,COLUMN(),2,1),"")</f>
        <v/>
      </c>
      <c r="AE26" s="21" t="str">
        <f>IFERROR(ADDRESS(MATCH(AE23,'Each Gender - Total'!$A:$A,0) + 1,COLUMN(),2,1,"Each Gender - Total")&amp;":"&amp;ADDRESS(1000,COLUMN(),2,1),"")</f>
        <v/>
      </c>
      <c r="AF26" s="21" t="str">
        <f>IFERROR(ADDRESS(MATCH(AF23,'Each Gender - Total'!$A:$A,0) + 1,COLUMN(),2,1,"Each Gender - Total")&amp;":"&amp;ADDRESS(1000,COLUMN(),2,1),"")</f>
        <v/>
      </c>
      <c r="AG26" s="21" t="str">
        <f>IFERROR(ADDRESS(MATCH(AG23,'Each Gender - Total'!$A:$A,0) + 1,COLUMN(),2,1,"Each Gender - Total")&amp;":"&amp;ADDRESS(1000,COLUMN(),2,1),"")</f>
        <v/>
      </c>
      <c r="AH26" s="21" t="str">
        <f>IFERROR(ADDRESS(MATCH(AH23,'Each Gender - Total'!$A:$A,0) + 1,COLUMN(),2,1,"Each Gender - Total")&amp;":"&amp;ADDRESS(1000,COLUMN(),2,1),"")</f>
        <v>'Each Gender - Total'!AH$69:AH$1000</v>
      </c>
      <c r="AI26" s="21" t="str">
        <f>IFERROR(ADDRESS(MATCH(AI23,'Each Gender - Total'!$A:$A,0) + 1,COLUMN(),2,1,"Each Gender - Total")&amp;":"&amp;ADDRESS(1000,COLUMN(),2,1),"")</f>
        <v/>
      </c>
      <c r="AJ26" s="21" t="str">
        <f>IFERROR(ADDRESS(MATCH(AJ23,'Each Gender - Total'!$A:$A,0) + 1,COLUMN(),2,1,"Each Gender - Total")&amp;":"&amp;ADDRESS(1000,COLUMN(),2,1),"")</f>
        <v/>
      </c>
      <c r="AK26" s="21" t="str">
        <f>IFERROR(ADDRESS(MATCH(AK23,'Each Gender - Total'!$A:$A,0) + 1,COLUMN(),2,1,"Each Gender - Total")&amp;":"&amp;ADDRESS(1000,COLUMN(),2,1),"")</f>
        <v>'Each Gender - Total'!AK$69:AK$1000</v>
      </c>
      <c r="AL26" s="21" t="str">
        <f>IFERROR(ADDRESS(MATCH(AL23,'Each Gender - Total'!$A:$A,0) + 1,COLUMN(),2,1,"Each Gender - Total")&amp;":"&amp;ADDRESS(1000,COLUMN(),2,1),"")</f>
        <v/>
      </c>
      <c r="AM26" s="21" t="str">
        <f>IFERROR(ADDRESS(MATCH(AM23,'Each Gender - Total'!$A:$A,0) + 1,COLUMN(),2,1,"Each Gender - Total")&amp;":"&amp;ADDRESS(1000,COLUMN(),2,1),"")</f>
        <v/>
      </c>
      <c r="AN26" s="21" t="str">
        <f>IFERROR(ADDRESS(MATCH(AN23,'Each Gender - Total'!$A:$A,0) + 1,COLUMN(),2,1,"Each Gender - Total")&amp;":"&amp;ADDRESS(1000,COLUMN(),2,1),"")</f>
        <v/>
      </c>
      <c r="AO26" s="21" t="str">
        <f>IFERROR(ADDRESS(MATCH(AO23,'Each Gender - Total'!$A:$A,0) + 1,COLUMN(),2,1,"Each Gender - Total")&amp;":"&amp;ADDRESS(1000,COLUMN(),2,1),"")</f>
        <v/>
      </c>
      <c r="AP26" s="21" t="str">
        <f>IFERROR(ADDRESS(MATCH(AP23,'Each Gender - Total'!$A:$A,0) + 1,COLUMN(),2,1,"Each Gender - Total")&amp;":"&amp;ADDRESS(1000,COLUMN(),2,1),"")</f>
        <v/>
      </c>
      <c r="AQ26" s="21" t="str">
        <f>IFERROR(ADDRESS(MATCH(AQ23,'Each Gender - Total'!$A:$A,0) + 1,COLUMN(),2,1,"Each Gender - Total")&amp;":"&amp;ADDRESS(1000,COLUMN(),2,1),"")</f>
        <v/>
      </c>
      <c r="AR26" s="21" t="str">
        <f>IFERROR(ADDRESS(MATCH(AR23,'Each Gender - Total'!$A:$A,0) + 1,COLUMN(),2,1,"Each Gender - Total")&amp;":"&amp;ADDRESS(1000,COLUMN(),2,1),"")</f>
        <v/>
      </c>
      <c r="AS26" s="21" t="str">
        <f>IFERROR(ADDRESS(MATCH(AS23,'Each Gender - Total'!$A:$A,0) + 1,COLUMN(),2,1,"Each Gender - Total")&amp;":"&amp;ADDRESS(1000,COLUMN(),2,1),"")</f>
        <v/>
      </c>
      <c r="AT26" s="21" t="str">
        <f>IFERROR(ADDRESS(MATCH(AT23,'Each Gender - Total'!$A:$A,0) + 1,COLUMN(),2,1,"Each Gender - Total")&amp;":"&amp;ADDRESS(1000,COLUMN(),2,1),"")</f>
        <v/>
      </c>
      <c r="AU26" s="21" t="str">
        <f>IFERROR(ADDRESS(MATCH(AU23,'Each Gender - Total'!$A:$A,0) + 1,COLUMN(),2,1,"Each Gender - Total")&amp;":"&amp;ADDRESS(1000,COLUMN(),2,1),"")</f>
        <v/>
      </c>
      <c r="AV26" s="21" t="str">
        <f>IFERROR(ADDRESS(MATCH(AV23,'Each Gender - Total'!$A:$A,0) + 1,COLUMN(),2,1,"Each Gender - Total")&amp;":"&amp;ADDRESS(1000,COLUMN(),2,1),"")</f>
        <v/>
      </c>
      <c r="AW26" s="21" t="str">
        <f>IFERROR(ADDRESS(MATCH(AW23,'Each Gender - Total'!$A:$A,0) + 1,COLUMN(),2,1,"Each Gender - Total")&amp;":"&amp;ADDRESS(1000,COLUMN(),2,1),"")</f>
        <v/>
      </c>
      <c r="AX26" s="21" t="str">
        <f>IFERROR(ADDRESS(MATCH(AX23,'Each Gender - Total'!$A:$A,0) + 1,COLUMN(),2,1,"Each Gender - Total")&amp;":"&amp;ADDRESS(1000,COLUMN(),2,1),"")</f>
        <v/>
      </c>
      <c r="AY26" s="21" t="str">
        <f>IFERROR(ADDRESS(MATCH(AY23,'Each Gender - Total'!$A:$A,0) + 1,COLUMN(),2,1,"Each Gender - Total")&amp;":"&amp;ADDRESS(1000,COLUMN(),2,1),"")</f>
        <v/>
      </c>
      <c r="AZ26" s="21" t="str">
        <f>IFERROR(ADDRESS(MATCH(AZ23,'Each Gender - Total'!$A:$A,0) + 1,COLUMN(),2,1,"Each Gender - Total")&amp;":"&amp;ADDRESS(1000,COLUMN(),2,1),"")</f>
        <v/>
      </c>
      <c r="BA26" s="21" t="str">
        <f>IFERROR(ADDRESS(MATCH(BA23,'Each Gender - Total'!$A:$A,0) + 1,COLUMN(),2,1,"Each Gender - Total")&amp;":"&amp;ADDRESS(1000,COLUMN(),2,1),"")</f>
        <v/>
      </c>
      <c r="BB26" s="21" t="str">
        <f>IFERROR(ADDRESS(MATCH(BB23,'Each Gender - Total'!$A:$A,0) + 1,COLUMN(),2,1,"Each Gender - Total")&amp;":"&amp;ADDRESS(1000,COLUMN(),2,1),"")</f>
        <v>'Each Gender - Total'!BB$46:BB$1000</v>
      </c>
      <c r="BC26" s="21" t="str">
        <f>IFERROR(ADDRESS(MATCH(BC23,'Each Gender - Total'!$A:$A,0) + 1,COLUMN(),2,1,"Each Gender - Total")&amp;":"&amp;ADDRESS(1000,COLUMN(),2,1),"")</f>
        <v>'Each Gender - Total'!BC$83:BC$1000</v>
      </c>
      <c r="BD26" s="21" t="str">
        <f>IFERROR(ADDRESS(MATCH(BD23,'Each Gender - Total'!$A:$A,0) + 1,COLUMN(),2,1,"Each Gender - Total")&amp;":"&amp;ADDRESS(1000,COLUMN(),2,1),"")</f>
        <v/>
      </c>
      <c r="BE26" s="21" t="str">
        <f>IFERROR(ADDRESS(MATCH(BE23,'Each Gender - Total'!$A:$A,0) + 1,COLUMN(),2,1,"Each Gender - Total")&amp;":"&amp;ADDRESS(1000,COLUMN(),2,1),"")</f>
        <v/>
      </c>
      <c r="BF26" s="21" t="str">
        <f>IFERROR(ADDRESS(MATCH(BF23,'Each Gender - Total'!$A:$A,0) + 1,COLUMN(),2,1,"Each Gender - Total")&amp;":"&amp;ADDRESS(1000,COLUMN(),2,1),"")</f>
        <v/>
      </c>
      <c r="BG26" s="21" t="str">
        <f>IFERROR(ADDRESS(MATCH(BG23,'Each Gender - Total'!$A:$A,0) + 1,COLUMN(),2,1,"Each Gender - Total")&amp;":"&amp;ADDRESS(1000,COLUMN(),2,1),"")</f>
        <v/>
      </c>
      <c r="BH26" s="21" t="str">
        <f>IFERROR(ADDRESS(MATCH(BH23,'Each Gender - Total'!$A:$A,0) + 1,COLUMN(),2,1,"Each Gender - Total")&amp;":"&amp;ADDRESS(1000,COLUMN(),2,1),"")</f>
        <v/>
      </c>
      <c r="BI26" s="21" t="str">
        <f>IFERROR(ADDRESS(MATCH(BI23,'Each Gender - Total'!$A:$A,0) + 1,COLUMN(),2,1,"Each Gender - Total")&amp;":"&amp;ADDRESS(1000,COLUMN(),2,1),"")</f>
        <v/>
      </c>
      <c r="BJ26" s="21" t="str">
        <f>IFERROR(ADDRESS(MATCH(BJ23,'Each Gender - Total'!$A:$A,0) + 1,COLUMN(),2,1,"Each Gender - Total")&amp;":"&amp;ADDRESS(1000,COLUMN(),2,1),"")</f>
        <v>'Each Gender - Total'!BJ$19:BJ$1000</v>
      </c>
      <c r="BK26" s="21" t="str">
        <f>IFERROR(ADDRESS(MATCH(BK23,'Each Gender - Total'!$A:$A,0) + 1,COLUMN(),2,1,"Each Gender - Total")&amp;":"&amp;ADDRESS(1000,COLUMN(),2,1),"")</f>
        <v/>
      </c>
      <c r="BL26" s="21" t="str">
        <f>IFERROR(ADDRESS(MATCH(BL23,'Each Gender - Total'!$A:$A,0) + 1,COLUMN(),2,1,"Each Gender - Total")&amp;":"&amp;ADDRESS(1000,COLUMN(),2,1),"")</f>
        <v/>
      </c>
      <c r="BM26" s="21" t="str">
        <f>IFERROR(ADDRESS(MATCH(BM23,'Each Gender - Total'!$A:$A,0) + 1,COLUMN(),2,1,"Each Gender - Total")&amp;":"&amp;ADDRESS(1000,COLUMN(),2,1),"")</f>
        <v/>
      </c>
      <c r="BN26" s="21" t="str">
        <f>IFERROR(ADDRESS(MATCH(BN23,'Each Gender - Total'!$A:$A,0) + 1,COLUMN(),2,1,"Each Gender - Total")&amp;":"&amp;ADDRESS(1000,COLUMN(),2,1),"")</f>
        <v/>
      </c>
      <c r="BO26" s="21" t="str">
        <f>IFERROR(ADDRESS(MATCH(BO23,'Each Gender - Total'!$A:$A,0) + 1,COLUMN(),2,1,"Each Gender - Total")&amp;":"&amp;ADDRESS(1000,COLUMN(),2,1),"")</f>
        <v>'Each Gender - Total'!BO$26:BO$1000</v>
      </c>
      <c r="BP26" s="21" t="str">
        <f>IFERROR(ADDRESS(MATCH(BP23,'Each Gender - Total'!$A:$A,0) + 1,COLUMN(),2,1,"Each Gender - Total")&amp;":"&amp;ADDRESS(1000,COLUMN(),2,1),"")</f>
        <v/>
      </c>
      <c r="BQ26" s="21" t="str">
        <f>IFERROR(ADDRESS(MATCH(BQ23,'Each Gender - Total'!$A:$A,0) + 1,COLUMN(),2,1,"Each Gender - Total")&amp;":"&amp;ADDRESS(1000,COLUMN(),2,1),"")</f>
        <v/>
      </c>
      <c r="BR26" s="21" t="str">
        <f>IFERROR(ADDRESS(MATCH(BR23,'Each Gender - Total'!$A:$A,0) + 1,COLUMN(),2,1,"Each Gender - Total")&amp;":"&amp;ADDRESS(1000,COLUMN(),2,1),"")</f>
        <v/>
      </c>
      <c r="BS26" s="21" t="str">
        <f>IFERROR(ADDRESS(MATCH(BS23,'Each Gender - Total'!$A:$A,0) + 1,COLUMN(),2,1,"Each Gender - Total")&amp;":"&amp;ADDRESS(1000,COLUMN(),2,1),"")</f>
        <v/>
      </c>
      <c r="BT26" s="21" t="str">
        <f>IFERROR(ADDRESS(MATCH(BT23,'Each Gender - Total'!$A:$A,0) + 1,COLUMN(),2,1,"Each Gender - Total")&amp;":"&amp;ADDRESS(1000,COLUMN(),2,1),"")</f>
        <v/>
      </c>
      <c r="BU26" s="21" t="str">
        <f>IFERROR(ADDRESS(MATCH(BU23,'Each Gender - Total'!$A:$A,0) + 1,COLUMN(),2,1,"Each Gender - Total")&amp;":"&amp;ADDRESS(1000,COLUMN(),2,1),"")</f>
        <v/>
      </c>
      <c r="BV26" s="21" t="str">
        <f>IFERROR(ADDRESS(MATCH(BV23,'Each Gender - Total'!$A:$A,0) + 1,COLUMN(),2,1,"Each Gender - Total")&amp;":"&amp;ADDRESS(1000,COLUMN(),2,1),"")</f>
        <v/>
      </c>
      <c r="BW26" s="21" t="str">
        <f>IFERROR(ADDRESS(MATCH(BW23,'Each Gender - Total'!$A:$A,0) + 1,COLUMN(),2,1,"Each Gender - Total")&amp;":"&amp;ADDRESS(1000,COLUMN(),2,1),"")</f>
        <v/>
      </c>
      <c r="BX26" s="21" t="str">
        <f>IFERROR(ADDRESS(MATCH(BX23,'Each Gender - Total'!$A:$A,0) + 1,COLUMN(),2,1,"Each Gender - Total")&amp;":"&amp;ADDRESS(1000,COLUMN(),2,1),"")</f>
        <v/>
      </c>
      <c r="BY26" s="21" t="str">
        <f>IFERROR(ADDRESS(MATCH(BY23,'Each Gender - Total'!$A:$A,0) + 1,COLUMN(),2,1,"Each Gender - Total")&amp;":"&amp;ADDRESS(1000,COLUMN(),2,1),"")</f>
        <v/>
      </c>
      <c r="BZ26" s="21" t="str">
        <f>IFERROR(ADDRESS(MATCH(BZ23,'Each Gender - Total'!$A:$A,0) + 1,COLUMN(),2,1,"Each Gender - Total")&amp;":"&amp;ADDRESS(1000,COLUMN(),2,1),"")</f>
        <v/>
      </c>
      <c r="CA26" s="21" t="str">
        <f>IFERROR(ADDRESS(MATCH(CA23,'Each Gender - Total'!$A:$A,0) + 1,COLUMN(),2,1,"Each Gender - Total")&amp;":"&amp;ADDRESS(1000,COLUMN(),2,1),"")</f>
        <v/>
      </c>
      <c r="CB26" s="21" t="str">
        <f>IFERROR(ADDRESS(MATCH(CB23,'Each Gender - Total'!$A:$A,0) + 1,COLUMN(),2,1,"Each Gender - Total")&amp;":"&amp;ADDRESS(1000,COLUMN(),2,1),"")</f>
        <v/>
      </c>
      <c r="CC26" s="21" t="str">
        <f>IFERROR(ADDRESS(MATCH(CC23,'Each Gender - Total'!$A:$A,0) + 1,COLUMN(),2,1,"Each Gender - Total")&amp;":"&amp;ADDRESS(1000,COLUMN(),2,1),"")</f>
        <v/>
      </c>
      <c r="CD26" s="21" t="str">
        <f>IFERROR(ADDRESS(MATCH(CD23,'Each Gender - Total'!$A:$A,0) + 1,COLUMN(),2,1,"Each Gender - Total")&amp;":"&amp;ADDRESS(1000,COLUMN(),2,1),"")</f>
        <v/>
      </c>
      <c r="CE26" s="21" t="str">
        <f>IFERROR(ADDRESS(MATCH(CE23,'Each Gender - Total'!$A:$A,0) + 1,COLUMN(),2,1,"Each Gender - Total")&amp;":"&amp;ADDRESS(1000,COLUMN(),2,1),"")</f>
        <v/>
      </c>
      <c r="CF26" s="21" t="str">
        <f>IFERROR(ADDRESS(MATCH(CF23,'Each Gender - Total'!$A:$A,0) + 1,COLUMN(),2,1,"Each Gender - Total")&amp;":"&amp;ADDRESS(1000,COLUMN(),2,1),"")</f>
        <v>'Each Gender - Total'!CF$95:CF$1000</v>
      </c>
      <c r="CG26" s="21" t="str">
        <f>IFERROR(ADDRESS(MATCH(CG23,'Each Gender - Total'!$A:$A,0) + 1,COLUMN(),2,1,"Each Gender - Total")&amp;":"&amp;ADDRESS(1000,COLUMN(),2,1),"")</f>
        <v/>
      </c>
      <c r="CH26" s="21" t="str">
        <f>IFERROR(ADDRESS(MATCH(CH23,'Each Gender - Total'!$A:$A,0) + 1,COLUMN(),2,1,"Each Gender - Total")&amp;":"&amp;ADDRESS(1000,COLUMN(),2,1),"")</f>
        <v/>
      </c>
      <c r="CI26" s="21" t="str">
        <f>IFERROR(ADDRESS(MATCH(CI23,'Each Gender - Total'!$A:$A,0) + 1,COLUMN(),2,1,"Each Gender - Total")&amp;":"&amp;ADDRESS(1000,COLUMN(),2,1),"")</f>
        <v/>
      </c>
      <c r="CJ26" s="21" t="str">
        <f>IFERROR(ADDRESS(MATCH(CJ23,'Each Gender - Total'!$A:$A,0) + 1,COLUMN(),2,1,"Each Gender - Total")&amp;":"&amp;ADDRESS(1000,COLUMN(),2,1),"")</f>
        <v/>
      </c>
      <c r="CK26" s="21" t="str">
        <f>IFERROR(ADDRESS(MATCH(CK23,'Each Gender - Total'!$A:$A,0) + 1,COLUMN(),2,1,"Each Gender - Total")&amp;":"&amp;ADDRESS(1000,COLUMN(),2,1),"")</f>
        <v/>
      </c>
      <c r="CL26" s="21" t="str">
        <f>IFERROR(ADDRESS(MATCH(CL23,'Each Gender - Total'!$A:$A,0) + 1,COLUMN(),2,1,"Each Gender - Total")&amp;":"&amp;ADDRESS(1000,COLUMN(),2,1),"")</f>
        <v/>
      </c>
      <c r="CM26" s="21" t="str">
        <f>IFERROR(ADDRESS(MATCH(CM23,'Each Gender - Total'!$A:$A,0) + 1,COLUMN(),2,1,"Each Gender - Total")&amp;":"&amp;ADDRESS(1000,COLUMN(),2,1),"")</f>
        <v/>
      </c>
      <c r="CN26" s="21" t="str">
        <f>IFERROR(ADDRESS(MATCH(CN23,'Each Gender - Total'!$A:$A,0) + 1,COLUMN(),2,1,"Each Gender - Total")&amp;":"&amp;ADDRESS(1000,COLUMN(),2,1),"")</f>
        <v/>
      </c>
      <c r="CO26" s="21" t="str">
        <f>IFERROR(ADDRESS(MATCH(CO23,'Each Gender - Total'!$A:$A,0) + 1,COLUMN(),2,1,"Each Gender - Total")&amp;":"&amp;ADDRESS(1000,COLUMN(),2,1),"")</f>
        <v/>
      </c>
      <c r="CP26" s="21" t="str">
        <f>IFERROR(ADDRESS(MATCH(CP23,'Each Gender - Total'!$A:$A,0) + 1,COLUMN(),2,1,"Each Gender - Total")&amp;":"&amp;ADDRESS(1000,COLUMN(),2,1),"")</f>
        <v/>
      </c>
      <c r="CQ26" s="21" t="str">
        <f>IFERROR(ADDRESS(MATCH(CQ23,'Each Gender - Total'!$A:$A,0) + 1,COLUMN(),2,1,"Each Gender - Total")&amp;":"&amp;ADDRESS(1000,COLUMN(),2,1),"")</f>
        <v/>
      </c>
      <c r="CR26" s="21" t="str">
        <f>IFERROR(ADDRESS(MATCH(CR23,'Each Gender - Total'!$A:$A,0) + 1,COLUMN(),2,1,"Each Gender - Total")&amp;":"&amp;ADDRESS(1000,COLUMN(),2,1),"")</f>
        <v/>
      </c>
      <c r="CS26" s="21" t="str">
        <f>IFERROR(ADDRESS(MATCH(CS23,'Each Gender - Total'!$A:$A,0) + 1,COLUMN(),2,1,"Each Gender - Total")&amp;":"&amp;ADDRESS(1000,COLUMN(),2,1),"")</f>
        <v/>
      </c>
      <c r="CT26" s="21" t="str">
        <f>IFERROR(ADDRESS(MATCH(CT23,'Each Gender - Total'!$A:$A,0) + 1,COLUMN(),2,1,"Each Gender - Total")&amp;":"&amp;ADDRESS(1000,COLUMN(),2,1),"")</f>
        <v/>
      </c>
      <c r="CU26" s="21" t="str">
        <f>IFERROR(ADDRESS(MATCH(CU23,'Each Gender - Total'!$A:$A,0) + 1,COLUMN(),2,1,"Each Gender - Total")&amp;":"&amp;ADDRESS(1000,COLUMN(),2,1),"")</f>
        <v/>
      </c>
      <c r="CV26" s="21" t="str">
        <f>IFERROR(ADDRESS(MATCH(CV23,'Each Gender - Total'!$A:$A,0) + 1,COLUMN(),2,1,"Each Gender - Total")&amp;":"&amp;ADDRESS(1000,COLUMN(),2,1),"")</f>
        <v/>
      </c>
    </row>
    <row r="27">
      <c r="A27" s="20" t="s">
        <v>150</v>
      </c>
      <c r="B27" s="21">
        <f t="shared" ref="B27:CV27" si="6">IF(B22 = 1, -1, B21)</f>
        <v>-1</v>
      </c>
      <c r="C27" s="21">
        <f t="shared" si="6"/>
        <v>-1</v>
      </c>
      <c r="D27" s="21">
        <f t="shared" si="6"/>
        <v>-1</v>
      </c>
      <c r="E27" s="21">
        <f t="shared" si="6"/>
        <v>-1</v>
      </c>
      <c r="F27" s="21">
        <f t="shared" si="6"/>
        <v>-1</v>
      </c>
      <c r="G27" s="21">
        <f t="shared" si="6"/>
        <v>-1</v>
      </c>
      <c r="H27" s="21">
        <f t="shared" si="6"/>
        <v>-1</v>
      </c>
      <c r="I27" s="21">
        <f t="shared" si="6"/>
        <v>-1</v>
      </c>
      <c r="J27" s="21">
        <f t="shared" si="6"/>
        <v>-1</v>
      </c>
      <c r="K27" s="21">
        <f t="shared" si="6"/>
        <v>-1</v>
      </c>
      <c r="L27" s="21">
        <f t="shared" si="6"/>
        <v>-1</v>
      </c>
      <c r="M27" s="21">
        <f t="shared" si="6"/>
        <v>-1</v>
      </c>
      <c r="N27" s="21">
        <f t="shared" si="6"/>
        <v>-1</v>
      </c>
      <c r="O27" s="21">
        <f t="shared" si="6"/>
        <v>-1</v>
      </c>
      <c r="P27" s="21">
        <f t="shared" si="6"/>
        <v>-1</v>
      </c>
      <c r="Q27" s="21">
        <f t="shared" si="6"/>
        <v>-1</v>
      </c>
      <c r="R27" s="21">
        <f t="shared" si="6"/>
        <v>-1</v>
      </c>
      <c r="S27" s="21">
        <f t="shared" si="6"/>
        <v>-1</v>
      </c>
      <c r="T27" s="21">
        <f t="shared" si="6"/>
        <v>-1</v>
      </c>
      <c r="U27" s="21">
        <f t="shared" si="6"/>
        <v>-1</v>
      </c>
      <c r="V27" s="21">
        <f t="shared" si="6"/>
        <v>-1</v>
      </c>
      <c r="W27" s="21">
        <f t="shared" si="6"/>
        <v>-1</v>
      </c>
      <c r="X27" s="21">
        <f t="shared" si="6"/>
        <v>-1</v>
      </c>
      <c r="Y27" s="21">
        <f t="shared" si="6"/>
        <v>-1</v>
      </c>
      <c r="Z27" s="21">
        <f t="shared" si="6"/>
        <v>-1</v>
      </c>
      <c r="AA27" s="21">
        <f t="shared" si="6"/>
        <v>-1</v>
      </c>
      <c r="AB27" s="21">
        <f t="shared" si="6"/>
        <v>-1</v>
      </c>
      <c r="AC27" s="21">
        <f t="shared" si="6"/>
        <v>-1</v>
      </c>
      <c r="AD27" s="21">
        <f t="shared" si="6"/>
        <v>-1</v>
      </c>
      <c r="AE27" s="21">
        <f t="shared" si="6"/>
        <v>-1</v>
      </c>
      <c r="AF27" s="21">
        <f t="shared" si="6"/>
        <v>-1</v>
      </c>
      <c r="AG27" s="21">
        <f t="shared" si="6"/>
        <v>0</v>
      </c>
      <c r="AH27" s="21">
        <f t="shared" si="6"/>
        <v>-1</v>
      </c>
      <c r="AI27" s="21">
        <f t="shared" si="6"/>
        <v>-1</v>
      </c>
      <c r="AJ27" s="21">
        <f t="shared" si="6"/>
        <v>-1</v>
      </c>
      <c r="AK27" s="21">
        <f t="shared" si="6"/>
        <v>4.001</v>
      </c>
      <c r="AL27" s="21">
        <f t="shared" si="6"/>
        <v>-1</v>
      </c>
      <c r="AM27" s="21">
        <f t="shared" si="6"/>
        <v>-1</v>
      </c>
      <c r="AN27" s="21">
        <f t="shared" si="6"/>
        <v>-1</v>
      </c>
      <c r="AO27" s="21">
        <f t="shared" si="6"/>
        <v>-1</v>
      </c>
      <c r="AP27" s="21">
        <f t="shared" si="6"/>
        <v>-1</v>
      </c>
      <c r="AQ27" s="21">
        <f t="shared" si="6"/>
        <v>-1</v>
      </c>
      <c r="AR27" s="21">
        <f t="shared" si="6"/>
        <v>-1</v>
      </c>
      <c r="AS27" s="21">
        <f t="shared" si="6"/>
        <v>-1</v>
      </c>
      <c r="AT27" s="21">
        <f t="shared" si="6"/>
        <v>-1</v>
      </c>
      <c r="AU27" s="21">
        <f t="shared" si="6"/>
        <v>-1</v>
      </c>
      <c r="AV27" s="21">
        <f t="shared" si="6"/>
        <v>-1</v>
      </c>
      <c r="AW27" s="21">
        <f t="shared" si="6"/>
        <v>-1</v>
      </c>
      <c r="AX27" s="21">
        <f t="shared" si="6"/>
        <v>-1</v>
      </c>
      <c r="AY27" s="21">
        <f t="shared" si="6"/>
        <v>-1</v>
      </c>
      <c r="AZ27" s="21">
        <f t="shared" si="6"/>
        <v>-1</v>
      </c>
      <c r="BA27" s="21">
        <f t="shared" si="6"/>
        <v>-1</v>
      </c>
      <c r="BB27" s="21">
        <f t="shared" si="6"/>
        <v>3.001</v>
      </c>
      <c r="BC27" s="21">
        <f t="shared" si="6"/>
        <v>-1</v>
      </c>
      <c r="BD27" s="21">
        <f t="shared" si="6"/>
        <v>-1</v>
      </c>
      <c r="BE27" s="21">
        <f t="shared" si="6"/>
        <v>-1</v>
      </c>
      <c r="BF27" s="21">
        <f t="shared" si="6"/>
        <v>-1</v>
      </c>
      <c r="BG27" s="21">
        <f t="shared" si="6"/>
        <v>-1</v>
      </c>
      <c r="BH27" s="21">
        <f t="shared" si="6"/>
        <v>-1</v>
      </c>
      <c r="BI27" s="21">
        <f t="shared" si="6"/>
        <v>-1</v>
      </c>
      <c r="BJ27" s="21">
        <f t="shared" si="6"/>
        <v>-1</v>
      </c>
      <c r="BK27" s="21">
        <f t="shared" si="6"/>
        <v>-1</v>
      </c>
      <c r="BL27" s="21">
        <f t="shared" si="6"/>
        <v>-1</v>
      </c>
      <c r="BM27" s="21">
        <f t="shared" si="6"/>
        <v>-1</v>
      </c>
      <c r="BN27" s="21">
        <f t="shared" si="6"/>
        <v>-1</v>
      </c>
      <c r="BO27" s="21">
        <f t="shared" si="6"/>
        <v>-1</v>
      </c>
      <c r="BP27" s="21">
        <f t="shared" si="6"/>
        <v>-1</v>
      </c>
      <c r="BQ27" s="21">
        <f t="shared" si="6"/>
        <v>-1</v>
      </c>
      <c r="BR27" s="21">
        <f t="shared" si="6"/>
        <v>-1</v>
      </c>
      <c r="BS27" s="21">
        <f t="shared" si="6"/>
        <v>-1</v>
      </c>
      <c r="BT27" s="21">
        <f t="shared" si="6"/>
        <v>-1</v>
      </c>
      <c r="BU27" s="21">
        <f t="shared" si="6"/>
        <v>-1</v>
      </c>
      <c r="BV27" s="21">
        <f t="shared" si="6"/>
        <v>0</v>
      </c>
      <c r="BW27" s="21">
        <f t="shared" si="6"/>
        <v>-1</v>
      </c>
      <c r="BX27" s="21">
        <f t="shared" si="6"/>
        <v>-1</v>
      </c>
      <c r="BY27" s="21">
        <f t="shared" si="6"/>
        <v>-1</v>
      </c>
      <c r="BZ27" s="21">
        <f t="shared" si="6"/>
        <v>-1</v>
      </c>
      <c r="CA27" s="21">
        <f t="shared" si="6"/>
        <v>-1</v>
      </c>
      <c r="CB27" s="21">
        <f t="shared" si="6"/>
        <v>-1</v>
      </c>
      <c r="CC27" s="21">
        <f t="shared" si="6"/>
        <v>-1</v>
      </c>
      <c r="CD27" s="21">
        <f t="shared" si="6"/>
        <v>-1</v>
      </c>
      <c r="CE27" s="21">
        <f t="shared" si="6"/>
        <v>-1</v>
      </c>
      <c r="CF27" s="21">
        <f t="shared" si="6"/>
        <v>-1</v>
      </c>
      <c r="CG27" s="21">
        <f t="shared" si="6"/>
        <v>-1</v>
      </c>
      <c r="CH27" s="21">
        <f t="shared" si="6"/>
        <v>-1</v>
      </c>
      <c r="CI27" s="21">
        <f t="shared" si="6"/>
        <v>-1</v>
      </c>
      <c r="CJ27" s="21">
        <f t="shared" si="6"/>
        <v>-1</v>
      </c>
      <c r="CK27" s="21">
        <f t="shared" si="6"/>
        <v>0</v>
      </c>
      <c r="CL27" s="21">
        <f t="shared" si="6"/>
        <v>-1</v>
      </c>
      <c r="CM27" s="21">
        <f t="shared" si="6"/>
        <v>-1</v>
      </c>
      <c r="CN27" s="21">
        <f t="shared" si="6"/>
        <v>-1</v>
      </c>
      <c r="CO27" s="21">
        <f t="shared" si="6"/>
        <v>-1</v>
      </c>
      <c r="CP27" s="21">
        <f t="shared" si="6"/>
        <v>-1</v>
      </c>
      <c r="CQ27" s="21">
        <f t="shared" si="6"/>
        <v>-1</v>
      </c>
      <c r="CR27" s="21">
        <f t="shared" si="6"/>
        <v>-1</v>
      </c>
      <c r="CS27" s="21">
        <f t="shared" si="6"/>
        <v>-1</v>
      </c>
      <c r="CT27" s="21">
        <f t="shared" si="6"/>
        <v>-1</v>
      </c>
      <c r="CU27" s="21">
        <f t="shared" si="6"/>
        <v>-1</v>
      </c>
      <c r="CV27" s="21">
        <f t="shared" si="6"/>
        <v>-1</v>
      </c>
    </row>
    <row r="28" hidden="1">
      <c r="A28" s="20" t="s">
        <v>151</v>
      </c>
      <c r="B28" s="21">
        <f>IF(B22=1,COUNTIF('Each Gender - Total'!B:B,"="&amp;B27),B22-1)</f>
        <v>-1</v>
      </c>
      <c r="C28" s="21">
        <f>IF(C22=1,COUNTIF('Each Gender - Total'!C:C,"="&amp;C27),C22-1)</f>
        <v>-1</v>
      </c>
      <c r="D28" s="21">
        <f>IF(D22=1,COUNTIF('Each Gender - Total'!D:D,"="&amp;D27),D22-1)</f>
        <v>0</v>
      </c>
      <c r="E28" s="21">
        <f>IF(E22=1,COUNTIF('Each Gender - Total'!E:E,"="&amp;E27),E22-1)</f>
        <v>-4</v>
      </c>
      <c r="F28" s="21">
        <f>IF(F22=1,COUNTIF('Each Gender - Total'!F:F,"="&amp;F27),F22-1)</f>
        <v>-1</v>
      </c>
      <c r="G28" s="21">
        <f>IF(G22=1,COUNTIF('Each Gender - Total'!G:G,"="&amp;G27),G22-1)</f>
        <v>-1</v>
      </c>
      <c r="H28" s="21">
        <f>IF(H22=1,COUNTIF('Each Gender - Total'!H:H,"="&amp;H27),H22-1)</f>
        <v>0</v>
      </c>
      <c r="I28" s="21">
        <f>IF(I22=1,COUNTIF('Each Gender - Total'!I:I,"="&amp;I27),I22-1)</f>
        <v>-1</v>
      </c>
      <c r="J28" s="21">
        <f>IF(J22=1,COUNTIF('Each Gender - Total'!J:J,"="&amp;J27),J22-1)</f>
        <v>-1</v>
      </c>
      <c r="K28" s="21">
        <f>IF(K22=1,COUNTIF('Each Gender - Total'!K:K,"="&amp;K27),K22-1)</f>
        <v>-4</v>
      </c>
      <c r="L28" s="21">
        <f>IF(L22=1,COUNTIF('Each Gender - Total'!L:L,"="&amp;L27),L22-1)</f>
        <v>-1</v>
      </c>
      <c r="M28" s="21">
        <f>IF(M22=1,COUNTIF('Each Gender - Total'!M:M,"="&amp;M27),M22-1)</f>
        <v>-1</v>
      </c>
      <c r="N28" s="21">
        <f>IF(N22=1,COUNTIF('Each Gender - Total'!N:N,"="&amp;N27),N22-1)</f>
        <v>-4</v>
      </c>
      <c r="O28" s="21">
        <f>IF(O22=1,COUNTIF('Each Gender - Total'!O:O,"="&amp;O27),O22-1)</f>
        <v>-1</v>
      </c>
      <c r="P28" s="21">
        <f>IF(P22=1,COUNTIF('Each Gender - Total'!P:P,"="&amp;P27),P22-1)</f>
        <v>-1</v>
      </c>
      <c r="Q28" s="21">
        <f>IF(Q22=1,COUNTIF('Each Gender - Total'!Q:Q,"="&amp;Q27),Q22-1)</f>
        <v>-1</v>
      </c>
      <c r="R28" s="21">
        <f>IF(R22=1,COUNTIF('Each Gender - Total'!R:R,"="&amp;R27),R22-1)</f>
        <v>-1</v>
      </c>
      <c r="S28" s="21">
        <f>IF(S22=1,COUNTIF('Each Gender - Total'!S:S,"="&amp;S27),S22-1)</f>
        <v>-1</v>
      </c>
      <c r="T28" s="21">
        <f>IF(T22=1,COUNTIF('Each Gender - Total'!T:T,"="&amp;T27),T22-1)</f>
        <v>-1</v>
      </c>
      <c r="U28" s="21">
        <f>IF(U22=1,COUNTIF('Each Gender - Total'!U:U,"="&amp;U27),U22-1)</f>
        <v>-1</v>
      </c>
      <c r="V28" s="21">
        <f>IF(V22=1,COUNTIF('Each Gender - Total'!V:V,"="&amp;V27),V22-1)</f>
        <v>-1</v>
      </c>
      <c r="W28" s="21">
        <f>IF(W22=1,COUNTIF('Each Gender - Total'!W:W,"="&amp;W27),W22-1)</f>
        <v>-1</v>
      </c>
      <c r="X28" s="21">
        <f>IF(X22=1,COUNTIF('Each Gender - Total'!X:X,"="&amp;X27),X22-1)</f>
        <v>-1</v>
      </c>
      <c r="Y28" s="21">
        <f>IF(Y22=1,COUNTIF('Each Gender - Total'!Y:Y,"="&amp;Y27),Y22-1)</f>
        <v>0</v>
      </c>
      <c r="Z28" s="21">
        <f>IF(Z22=1,COUNTIF('Each Gender - Total'!Z:Z,"="&amp;Z27),Z22-1)</f>
        <v>-1</v>
      </c>
      <c r="AA28" s="21">
        <f>IF(AA22=1,COUNTIF('Each Gender - Total'!AA:AA,"="&amp;AA27),AA22-1)</f>
        <v>0</v>
      </c>
      <c r="AB28" s="21">
        <f>IF(AB22=1,COUNTIF('Each Gender - Total'!AB:AB,"="&amp;AB27),AB22-1)</f>
        <v>-1</v>
      </c>
      <c r="AC28" s="21">
        <f>IF(AC22=1,COUNTIF('Each Gender - Total'!AC:AC,"="&amp;AC27),AC22-1)</f>
        <v>-1</v>
      </c>
      <c r="AD28" s="21">
        <f>IF(AD22=1,COUNTIF('Each Gender - Total'!AD:AD,"="&amp;AD27),AD22-1)</f>
        <v>-1</v>
      </c>
      <c r="AE28" s="21">
        <f>IF(AE22=1,COUNTIF('Each Gender - Total'!AE:AE,"="&amp;AE27),AE22-1)</f>
        <v>-1</v>
      </c>
      <c r="AF28" s="21">
        <f>IF(AF22=1,COUNTIF('Each Gender - Total'!AF:AF,"="&amp;AF27),AF22-1)</f>
        <v>-1</v>
      </c>
      <c r="AG28" s="21">
        <f>IF(AG22=1,COUNTIF('Each Gender - Total'!AG:AG,"="&amp;AG27),AG22-1)</f>
        <v>90</v>
      </c>
      <c r="AH28" s="21">
        <f>IF(AH22=1,COUNTIF('Each Gender - Total'!AH:AH,"="&amp;AH27),AH22-1)</f>
        <v>0</v>
      </c>
      <c r="AI28" s="21">
        <f>IF(AI22=1,COUNTIF('Each Gender - Total'!AI:AI,"="&amp;AI27),AI22-1)</f>
        <v>-1</v>
      </c>
      <c r="AJ28" s="21">
        <f>IF(AJ22=1,COUNTIF('Each Gender - Total'!AJ:AJ,"="&amp;AJ27),AJ22-1)</f>
        <v>-1</v>
      </c>
      <c r="AK28" s="21">
        <f>IF(AK22=1,COUNTIF('Each Gender - Total'!AK:AK,"="&amp;AK27),AK22-1)</f>
        <v>1</v>
      </c>
      <c r="AL28" s="21">
        <f>IF(AL22=1,COUNTIF('Each Gender - Total'!AL:AL,"="&amp;AL27),AL22-1)</f>
        <v>-1</v>
      </c>
      <c r="AM28" s="21">
        <f>IF(AM22=1,COUNTIF('Each Gender - Total'!AM:AM,"="&amp;AM27),AM22-1)</f>
        <v>-1</v>
      </c>
      <c r="AN28" s="21">
        <f>IF(AN22=1,COUNTIF('Each Gender - Total'!AN:AN,"="&amp;AN27),AN22-1)</f>
        <v>-1</v>
      </c>
      <c r="AO28" s="21">
        <f>IF(AO22=1,COUNTIF('Each Gender - Total'!AO:AO,"="&amp;AO27),AO22-1)</f>
        <v>-1</v>
      </c>
      <c r="AP28" s="21">
        <f>IF(AP22=1,COUNTIF('Each Gender - Total'!AP:AP,"="&amp;AP27),AP22-1)</f>
        <v>-1</v>
      </c>
      <c r="AQ28" s="21">
        <f>IF(AQ22=1,COUNTIF('Each Gender - Total'!AQ:AQ,"="&amp;AQ27),AQ22-1)</f>
        <v>-1</v>
      </c>
      <c r="AR28" s="21">
        <f>IF(AR22=1,COUNTIF('Each Gender - Total'!AR:AR,"="&amp;AR27),AR22-1)</f>
        <v>-1</v>
      </c>
      <c r="AS28" s="21">
        <f>IF(AS22=1,COUNTIF('Each Gender - Total'!AS:AS,"="&amp;AS27),AS22-1)</f>
        <v>-1</v>
      </c>
      <c r="AT28" s="21">
        <f>IF(AT22=1,COUNTIF('Each Gender - Total'!AT:AT,"="&amp;AT27),AT22-1)</f>
        <v>-1</v>
      </c>
      <c r="AU28" s="21">
        <f>IF(AU22=1,COUNTIF('Each Gender - Total'!AU:AU,"="&amp;AU27),AU22-1)</f>
        <v>-1</v>
      </c>
      <c r="AV28" s="21">
        <f>IF(AV22=1,COUNTIF('Each Gender - Total'!AV:AV,"="&amp;AV27),AV22-1)</f>
        <v>-1</v>
      </c>
      <c r="AW28" s="21">
        <f>IF(AW22=1,COUNTIF('Each Gender - Total'!AW:AW,"="&amp;AW27),AW22-1)</f>
        <v>-1</v>
      </c>
      <c r="AX28" s="21">
        <f>IF(AX22=1,COUNTIF('Each Gender - Total'!AX:AX,"="&amp;AX27),AX22-1)</f>
        <v>-1</v>
      </c>
      <c r="AY28" s="21">
        <f>IF(AY22=1,COUNTIF('Each Gender - Total'!AY:AY,"="&amp;AY27),AY22-1)</f>
        <v>-1</v>
      </c>
      <c r="AZ28" s="21">
        <f>IF(AZ22=1,COUNTIF('Each Gender - Total'!AZ:AZ,"="&amp;AZ27),AZ22-1)</f>
        <v>-4</v>
      </c>
      <c r="BA28" s="21">
        <f>IF(BA22=1,COUNTIF('Each Gender - Total'!BA:BA,"="&amp;BA27),BA22-1)</f>
        <v>-1</v>
      </c>
      <c r="BB28" s="21">
        <f>IF(BB22=1,COUNTIF('Each Gender - Total'!BB:BB,"="&amp;BB27),BB22-1)</f>
        <v>1</v>
      </c>
      <c r="BC28" s="21">
        <f>IF(BC22=1,COUNTIF('Each Gender - Total'!BC:BC,"="&amp;BC27),BC22-1)</f>
        <v>0</v>
      </c>
      <c r="BD28" s="21">
        <f>IF(BD22=1,COUNTIF('Each Gender - Total'!BD:BD,"="&amp;BD27),BD22-1)</f>
        <v>-1</v>
      </c>
      <c r="BE28" s="21">
        <f>IF(BE22=1,COUNTIF('Each Gender - Total'!BE:BE,"="&amp;BE27),BE22-1)</f>
        <v>-1</v>
      </c>
      <c r="BF28" s="21">
        <f>IF(BF22=1,COUNTIF('Each Gender - Total'!BF:BF,"="&amp;BF27),BF22-1)</f>
        <v>-1</v>
      </c>
      <c r="BG28" s="21">
        <f>IF(BG22=1,COUNTIF('Each Gender - Total'!BG:BG,"="&amp;BG27),BG22-1)</f>
        <v>-1</v>
      </c>
      <c r="BH28" s="21">
        <f>IF(BH22=1,COUNTIF('Each Gender - Total'!BH:BH,"="&amp;BH27),BH22-1)</f>
        <v>-1</v>
      </c>
      <c r="BI28" s="21">
        <f>IF(BI22=1,COUNTIF('Each Gender - Total'!BI:BI,"="&amp;BI27),BI22-1)</f>
        <v>-1</v>
      </c>
      <c r="BJ28" s="21">
        <f>IF(BJ22=1,COUNTIF('Each Gender - Total'!BJ:BJ,"="&amp;BJ27),BJ22-1)</f>
        <v>0</v>
      </c>
      <c r="BK28" s="21">
        <f>IF(BK22=1,COUNTIF('Each Gender - Total'!BK:BK,"="&amp;BK27),BK22-1)</f>
        <v>-1</v>
      </c>
      <c r="BL28" s="21">
        <f>IF(BL22=1,COUNTIF('Each Gender - Total'!BL:BL,"="&amp;BL27),BL22-1)</f>
        <v>-1</v>
      </c>
      <c r="BM28" s="21">
        <f>IF(BM22=1,COUNTIF('Each Gender - Total'!BM:BM,"="&amp;BM27),BM22-1)</f>
        <v>-1</v>
      </c>
      <c r="BN28" s="21">
        <f>IF(BN22=1,COUNTIF('Each Gender - Total'!BN:BN,"="&amp;BN27),BN22-1)</f>
        <v>-4</v>
      </c>
      <c r="BO28" s="21">
        <f>IF(BO22=1,COUNTIF('Each Gender - Total'!BO:BO,"="&amp;BO27),BO22-1)</f>
        <v>0</v>
      </c>
      <c r="BP28" s="21">
        <f>IF(BP22=1,COUNTIF('Each Gender - Total'!BP:BP,"="&amp;BP27),BP22-1)</f>
        <v>-1</v>
      </c>
      <c r="BQ28" s="21">
        <f>IF(BQ22=1,COUNTIF('Each Gender - Total'!BQ:BQ,"="&amp;BQ27),BQ22-1)</f>
        <v>-4</v>
      </c>
      <c r="BR28" s="21">
        <f>IF(BR22=1,COUNTIF('Each Gender - Total'!BR:BR,"="&amp;BR27),BR22-1)</f>
        <v>-1</v>
      </c>
      <c r="BS28" s="21">
        <f>IF(BS22=1,COUNTIF('Each Gender - Total'!BS:BS,"="&amp;BS27),BS22-1)</f>
        <v>-1</v>
      </c>
      <c r="BT28" s="21">
        <f>IF(BT22=1,COUNTIF('Each Gender - Total'!BT:BT,"="&amp;BT27),BT22-1)</f>
        <v>-1</v>
      </c>
      <c r="BU28" s="21">
        <f>IF(BU22=1,COUNTIF('Each Gender - Total'!BU:BU,"="&amp;BU27),BU22-1)</f>
        <v>-1</v>
      </c>
      <c r="BV28" s="21">
        <f>IF(BV22=1,COUNTIF('Each Gender - Total'!BV:BV,"="&amp;BV27),BV22-1)</f>
        <v>90</v>
      </c>
      <c r="BW28" s="21">
        <f>IF(BW22=1,COUNTIF('Each Gender - Total'!BW:BW,"="&amp;BW27),BW22-1)</f>
        <v>-1</v>
      </c>
      <c r="BX28" s="21">
        <f>IF(BX22=1,COUNTIF('Each Gender - Total'!BX:BX,"="&amp;BX27),BX22-1)</f>
        <v>-1</v>
      </c>
      <c r="BY28" s="21">
        <f>IF(BY22=1,COUNTIF('Each Gender - Total'!BY:BY,"="&amp;BY27),BY22-1)</f>
        <v>-1</v>
      </c>
      <c r="BZ28" s="21">
        <f>IF(BZ22=1,COUNTIF('Each Gender - Total'!BZ:BZ,"="&amp;BZ27),BZ22-1)</f>
        <v>-4</v>
      </c>
      <c r="CA28" s="21">
        <f>IF(CA22=1,COUNTIF('Each Gender - Total'!CA:CA,"="&amp;CA27),CA22-1)</f>
        <v>-1</v>
      </c>
      <c r="CB28" s="21">
        <f>IF(CB22=1,COUNTIF('Each Gender - Total'!CB:CB,"="&amp;CB27),CB22-1)</f>
        <v>-1</v>
      </c>
      <c r="CC28" s="21">
        <f>IF(CC22=1,COUNTIF('Each Gender - Total'!CC:CC,"="&amp;CC27),CC22-1)</f>
        <v>-4</v>
      </c>
      <c r="CD28" s="21">
        <f>IF(CD22=1,COUNTIF('Each Gender - Total'!CD:CD,"="&amp;CD27),CD22-1)</f>
        <v>-1</v>
      </c>
      <c r="CE28" s="21">
        <f>IF(CE22=1,COUNTIF('Each Gender - Total'!CE:CE,"="&amp;CE27),CE22-1)</f>
        <v>-1</v>
      </c>
      <c r="CF28" s="21">
        <f>IF(CF22=1,COUNTIF('Each Gender - Total'!CF:CF,"="&amp;CF27),CF22-1)</f>
        <v>0</v>
      </c>
      <c r="CG28" s="21">
        <f>IF(CG22=1,COUNTIF('Each Gender - Total'!CG:CG,"="&amp;CG27),CG22-1)</f>
        <v>-1</v>
      </c>
      <c r="CH28" s="21">
        <f>IF(CH22=1,COUNTIF('Each Gender - Total'!CH:CH,"="&amp;CH27),CH22-1)</f>
        <v>-4</v>
      </c>
      <c r="CI28" s="21">
        <f>IF(CI22=1,COUNTIF('Each Gender - Total'!CI:CI,"="&amp;CI27),CI22-1)</f>
        <v>-1</v>
      </c>
      <c r="CJ28" s="21">
        <f>IF(CJ22=1,COUNTIF('Each Gender - Total'!CJ:CJ,"="&amp;CJ27),CJ22-1)</f>
        <v>-1</v>
      </c>
      <c r="CK28" s="21">
        <f>IF(CK22=1,COUNTIF('Each Gender - Total'!CK:CK,"="&amp;CK27),CK22-1)</f>
        <v>90</v>
      </c>
      <c r="CL28" s="21">
        <f>IF(CL22=1,COUNTIF('Each Gender - Total'!CL:CL,"="&amp;CL27),CL22-1)</f>
        <v>-1</v>
      </c>
      <c r="CM28" s="21">
        <f>IF(CM22=1,COUNTIF('Each Gender - Total'!CM:CM,"="&amp;CM27),CM22-1)</f>
        <v>-4</v>
      </c>
      <c r="CN28" s="21">
        <f>IF(CN22=1,COUNTIF('Each Gender - Total'!CN:CN,"="&amp;CN27),CN22-1)</f>
        <v>-1</v>
      </c>
      <c r="CO28" s="21">
        <f>IF(CO22=1,COUNTIF('Each Gender - Total'!CO:CO,"="&amp;CO27),CO22-1)</f>
        <v>-1</v>
      </c>
      <c r="CP28" s="21">
        <f>IF(CP22=1,COUNTIF('Each Gender - Total'!CP:CP,"="&amp;CP27),CP22-1)</f>
        <v>-1</v>
      </c>
      <c r="CQ28" s="21">
        <f>IF(CQ22=1,COUNTIF('Each Gender - Total'!CQ:CQ,"="&amp;CQ27),CQ22-1)</f>
        <v>-1</v>
      </c>
      <c r="CR28" s="21">
        <f>IF(CR22=1,COUNTIF('Each Gender - Total'!CR:CR,"="&amp;CR27),CR22-1)</f>
        <v>-1</v>
      </c>
      <c r="CS28" s="21">
        <f>IF(CS22=1,COUNTIF('Each Gender - Total'!CS:CS,"="&amp;CS27),CS22-1)</f>
        <v>-1</v>
      </c>
      <c r="CT28" s="21">
        <f>IF(CT22=1,COUNTIF('Each Gender - Total'!CT:CT,"="&amp;CT27),CT22-1)</f>
        <v>-1</v>
      </c>
      <c r="CU28" s="21">
        <f>IF(CU22=1,COUNTIF('Each Gender - Total'!CU:CU,"="&amp;CU27),CU22-1)</f>
        <v>-1</v>
      </c>
      <c r="CV28" s="21">
        <f>IF(CV22=1,COUNTIF('Each Gender - Total'!CV:CV,"="&amp;CV27),CV22-1)</f>
        <v>-1</v>
      </c>
    </row>
    <row r="29">
      <c r="A29" s="20" t="s">
        <v>152</v>
      </c>
      <c r="B29" s="21" t="str">
        <f>IF(B27&gt;0, IF(B22 &gt; 1, IF(B27&gt;0, INDIRECT(ADDRESS(MATCH(B27,INDIRECT(B26),0)+B25-1,1,4,TRUE,"Each Gender - Total")), ""), INDIRECT(ADDRESS(MATCH(B27,'Each Gender - Total'!B:B,0),1,4,TRUE,"Each Gender - Total"))), "")</f>
        <v/>
      </c>
      <c r="C29" s="21" t="str">
        <f>IF(C27&gt;0, IF(C22 &gt; 1, IF(C27&gt;0, INDIRECT(ADDRESS(MATCH(C27,INDIRECT(C26),0)+C25-1,1,4,TRUE,"Each Gender - Total")), ""), INDIRECT(ADDRESS(MATCH(C27,'Each Gender - Total'!C:C,0),1,4,TRUE,"Each Gender - Total"))), "")</f>
        <v/>
      </c>
      <c r="D29" s="21" t="str">
        <f>IF(D27&gt;0, IF(D22 &gt; 1, IF(D27&gt;0, INDIRECT(ADDRESS(MATCH(D27,INDIRECT(D26),0)+D25-1,1,4,TRUE,"Each Gender - Total")), ""), INDIRECT(ADDRESS(MATCH(D27,'Each Gender - Total'!D:D,0),1,4,TRUE,"Each Gender - Total"))), "")</f>
        <v/>
      </c>
      <c r="E29" s="21" t="str">
        <f>IF(E27&gt;0, IF(E22 &gt; 1, IF(E27&gt;0, INDIRECT(ADDRESS(MATCH(E27,INDIRECT(E26),0)+E25-1,1,4,TRUE,"Each Gender - Total")), ""), INDIRECT(ADDRESS(MATCH(E27,'Each Gender - Total'!E:E,0),1,4,TRUE,"Each Gender - Total"))), "")</f>
        <v/>
      </c>
      <c r="F29" s="21" t="str">
        <f>IF(F27&gt;0, IF(F22 &gt; 1, IF(F27&gt;0, INDIRECT(ADDRESS(MATCH(F27,INDIRECT(F26),0)+F25-1,1,4,TRUE,"Each Gender - Total")), ""), INDIRECT(ADDRESS(MATCH(F27,'Each Gender - Total'!F:F,0),1,4,TRUE,"Each Gender - Total"))), "")</f>
        <v/>
      </c>
      <c r="G29" s="21" t="str">
        <f>IF(G27&gt;0, IF(G22 &gt; 1, IF(G27&gt;0, INDIRECT(ADDRESS(MATCH(G27,INDIRECT(G26),0)+G25-1,1,4,TRUE,"Each Gender - Total")), ""), INDIRECT(ADDRESS(MATCH(G27,'Each Gender - Total'!G:G,0),1,4,TRUE,"Each Gender - Total"))), "")</f>
        <v/>
      </c>
      <c r="H29" s="21" t="str">
        <f>IF(H27&gt;0, IF(H22 &gt; 1, IF(H27&gt;0, INDIRECT(ADDRESS(MATCH(H27,INDIRECT(H26),0)+H25-1,1,4,TRUE,"Each Gender - Total")), ""), INDIRECT(ADDRESS(MATCH(H27,'Each Gender - Total'!H:H,0),1,4,TRUE,"Each Gender - Total"))), "")</f>
        <v/>
      </c>
      <c r="I29" s="21" t="str">
        <f>IF(I27&gt;0, IF(I22 &gt; 1, IF(I27&gt;0, INDIRECT(ADDRESS(MATCH(I27,INDIRECT(I26),0)+I25-1,1,4,TRUE,"Each Gender - Total")), ""), INDIRECT(ADDRESS(MATCH(I27,'Each Gender - Total'!I:I,0),1,4,TRUE,"Each Gender - Total"))), "")</f>
        <v/>
      </c>
      <c r="J29" s="21" t="str">
        <f>IF(J27&gt;0, IF(J22 &gt; 1, IF(J27&gt;0, INDIRECT(ADDRESS(MATCH(J27,INDIRECT(J26),0)+J25-1,1,4,TRUE,"Each Gender - Total")), ""), INDIRECT(ADDRESS(MATCH(J27,'Each Gender - Total'!J:J,0),1,4,TRUE,"Each Gender - Total"))), "")</f>
        <v/>
      </c>
      <c r="K29" s="21" t="str">
        <f>IF(K27&gt;0, IF(K22 &gt; 1, IF(K27&gt;0, INDIRECT(ADDRESS(MATCH(K27,INDIRECT(K26),0)+K25-1,1,4,TRUE,"Each Gender - Total")), ""), INDIRECT(ADDRESS(MATCH(K27,'Each Gender - Total'!K:K,0),1,4,TRUE,"Each Gender - Total"))), "")</f>
        <v/>
      </c>
      <c r="L29" s="21" t="str">
        <f>IF(L27&gt;0, IF(L22 &gt; 1, IF(L27&gt;0, INDIRECT(ADDRESS(MATCH(L27,INDIRECT(L26),0)+L25-1,1,4,TRUE,"Each Gender - Total")), ""), INDIRECT(ADDRESS(MATCH(L27,'Each Gender - Total'!L:L,0),1,4,TRUE,"Each Gender - Total"))), "")</f>
        <v/>
      </c>
      <c r="M29" s="21" t="str">
        <f>IF(M27&gt;0, IF(M22 &gt; 1, IF(M27&gt;0, INDIRECT(ADDRESS(MATCH(M27,INDIRECT(M26),0)+M25-1,1,4,TRUE,"Each Gender - Total")), ""), INDIRECT(ADDRESS(MATCH(M27,'Each Gender - Total'!M:M,0),1,4,TRUE,"Each Gender - Total"))), "")</f>
        <v/>
      </c>
      <c r="N29" s="21" t="str">
        <f>IF(N27&gt;0, IF(N22 &gt; 1, IF(N27&gt;0, INDIRECT(ADDRESS(MATCH(N27,INDIRECT(N26),0)+N25-1,1,4,TRUE,"Each Gender - Total")), ""), INDIRECT(ADDRESS(MATCH(N27,'Each Gender - Total'!N:N,0),1,4,TRUE,"Each Gender - Total"))), "")</f>
        <v/>
      </c>
      <c r="O29" s="21" t="str">
        <f>IF(O27&gt;0, IF(O22 &gt; 1, IF(O27&gt;0, INDIRECT(ADDRESS(MATCH(O27,INDIRECT(O26),0)+O25-1,1,4,TRUE,"Each Gender - Total")), ""), INDIRECT(ADDRESS(MATCH(O27,'Each Gender - Total'!O:O,0),1,4,TRUE,"Each Gender - Total"))), "")</f>
        <v/>
      </c>
      <c r="P29" s="21" t="str">
        <f>IF(P27&gt;0, IF(P22 &gt; 1, IF(P27&gt;0, INDIRECT(ADDRESS(MATCH(P27,INDIRECT(P26),0)+P25-1,1,4,TRUE,"Each Gender - Total")), ""), INDIRECT(ADDRESS(MATCH(P27,'Each Gender - Total'!P:P,0),1,4,TRUE,"Each Gender - Total"))), "")</f>
        <v/>
      </c>
      <c r="Q29" s="21" t="str">
        <f>IF(Q27&gt;0, IF(Q22 &gt; 1, IF(Q27&gt;0, INDIRECT(ADDRESS(MATCH(Q27,INDIRECT(Q26),0)+Q25-1,1,4,TRUE,"Each Gender - Total")), ""), INDIRECT(ADDRESS(MATCH(Q27,'Each Gender - Total'!Q:Q,0),1,4,TRUE,"Each Gender - Total"))), "")</f>
        <v/>
      </c>
      <c r="R29" s="21" t="str">
        <f>IF(R27&gt;0, IF(R22 &gt; 1, IF(R27&gt;0, INDIRECT(ADDRESS(MATCH(R27,INDIRECT(R26),0)+R25-1,1,4,TRUE,"Each Gender - Total")), ""), INDIRECT(ADDRESS(MATCH(R27,'Each Gender - Total'!R:R,0),1,4,TRUE,"Each Gender - Total"))), "")</f>
        <v/>
      </c>
      <c r="S29" s="21" t="str">
        <f>IF(S27&gt;0, IF(S22 &gt; 1, IF(S27&gt;0, INDIRECT(ADDRESS(MATCH(S27,INDIRECT(S26),0)+S25-1,1,4,TRUE,"Each Gender - Total")), ""), INDIRECT(ADDRESS(MATCH(S27,'Each Gender - Total'!S:S,0),1,4,TRUE,"Each Gender - Total"))), "")</f>
        <v/>
      </c>
      <c r="T29" s="21" t="str">
        <f>IF(T27&gt;0, IF(T22 &gt; 1, IF(T27&gt;0, INDIRECT(ADDRESS(MATCH(T27,INDIRECT(T26),0)+T25-1,1,4,TRUE,"Each Gender - Total")), ""), INDIRECT(ADDRESS(MATCH(T27,'Each Gender - Total'!T:T,0),1,4,TRUE,"Each Gender - Total"))), "")</f>
        <v/>
      </c>
      <c r="U29" s="21" t="str">
        <f>IF(U27&gt;0, IF(U22 &gt; 1, IF(U27&gt;0, INDIRECT(ADDRESS(MATCH(U27,INDIRECT(U26),0)+U25-1,1,4,TRUE,"Each Gender - Total")), ""), INDIRECT(ADDRESS(MATCH(U27,'Each Gender - Total'!U:U,0),1,4,TRUE,"Each Gender - Total"))), "")</f>
        <v/>
      </c>
      <c r="V29" s="21" t="str">
        <f>IF(V27&gt;0, IF(V22 &gt; 1, IF(V27&gt;0, INDIRECT(ADDRESS(MATCH(V27,INDIRECT(V26),0)+V25-1,1,4,TRUE,"Each Gender - Total")), ""), INDIRECT(ADDRESS(MATCH(V27,'Each Gender - Total'!V:V,0),1,4,TRUE,"Each Gender - Total"))), "")</f>
        <v/>
      </c>
      <c r="W29" s="21" t="str">
        <f>IF(W27&gt;0, IF(W22 &gt; 1, IF(W27&gt;0, INDIRECT(ADDRESS(MATCH(W27,INDIRECT(W26),0)+W25-1,1,4,TRUE,"Each Gender - Total")), ""), INDIRECT(ADDRESS(MATCH(W27,'Each Gender - Total'!W:W,0),1,4,TRUE,"Each Gender - Total"))), "")</f>
        <v/>
      </c>
      <c r="X29" s="21" t="str">
        <f>IF(X27&gt;0, IF(X22 &gt; 1, IF(X27&gt;0, INDIRECT(ADDRESS(MATCH(X27,INDIRECT(X26),0)+X25-1,1,4,TRUE,"Each Gender - Total")), ""), INDIRECT(ADDRESS(MATCH(X27,'Each Gender - Total'!X:X,0),1,4,TRUE,"Each Gender - Total"))), "")</f>
        <v/>
      </c>
      <c r="Y29" s="21" t="str">
        <f>IF(Y27&gt;0, IF(Y22 &gt; 1, IF(Y27&gt;0, INDIRECT(ADDRESS(MATCH(Y27,INDIRECT(Y26),0)+Y25-1,1,4,TRUE,"Each Gender - Total")), ""), INDIRECT(ADDRESS(MATCH(Y27,'Each Gender - Total'!Y:Y,0),1,4,TRUE,"Each Gender - Total"))), "")</f>
        <v/>
      </c>
      <c r="Z29" s="21" t="str">
        <f>IF(Z27&gt;0, IF(Z22 &gt; 1, IF(Z27&gt;0, INDIRECT(ADDRESS(MATCH(Z27,INDIRECT(Z26),0)+Z25-1,1,4,TRUE,"Each Gender - Total")), ""), INDIRECT(ADDRESS(MATCH(Z27,'Each Gender - Total'!Z:Z,0),1,4,TRUE,"Each Gender - Total"))), "")</f>
        <v/>
      </c>
      <c r="AA29" s="21" t="str">
        <f>IF(AA27&gt;0, IF(AA22 &gt; 1, IF(AA27&gt;0, INDIRECT(ADDRESS(MATCH(AA27,INDIRECT(AA26),0)+AA25-1,1,4,TRUE,"Each Gender - Total")), ""), INDIRECT(ADDRESS(MATCH(AA27,'Each Gender - Total'!AA:AA,0),1,4,TRUE,"Each Gender - Total"))), "")</f>
        <v/>
      </c>
      <c r="AB29" s="21" t="str">
        <f>IF(AB27&gt;0, IF(AB22 &gt; 1, IF(AB27&gt;0, INDIRECT(ADDRESS(MATCH(AB27,INDIRECT(AB26),0)+AB25-1,1,4,TRUE,"Each Gender - Total")), ""), INDIRECT(ADDRESS(MATCH(AB27,'Each Gender - Total'!AB:AB,0),1,4,TRUE,"Each Gender - Total"))), "")</f>
        <v/>
      </c>
      <c r="AC29" s="21" t="str">
        <f>IF(AC27&gt;0, IF(AC22 &gt; 1, IF(AC27&gt;0, INDIRECT(ADDRESS(MATCH(AC27,INDIRECT(AC26),0)+AC25-1,1,4,TRUE,"Each Gender - Total")), ""), INDIRECT(ADDRESS(MATCH(AC27,'Each Gender - Total'!AC:AC,0),1,4,TRUE,"Each Gender - Total"))), "")</f>
        <v/>
      </c>
      <c r="AD29" s="21" t="str">
        <f>IF(AD27&gt;0, IF(AD22 &gt; 1, IF(AD27&gt;0, INDIRECT(ADDRESS(MATCH(AD27,INDIRECT(AD26),0)+AD25-1,1,4,TRUE,"Each Gender - Total")), ""), INDIRECT(ADDRESS(MATCH(AD27,'Each Gender - Total'!AD:AD,0),1,4,TRUE,"Each Gender - Total"))), "")</f>
        <v/>
      </c>
      <c r="AE29" s="21" t="str">
        <f>IF(AE27&gt;0, IF(AE22 &gt; 1, IF(AE27&gt;0, INDIRECT(ADDRESS(MATCH(AE27,INDIRECT(AE26),0)+AE25-1,1,4,TRUE,"Each Gender - Total")), ""), INDIRECT(ADDRESS(MATCH(AE27,'Each Gender - Total'!AE:AE,0),1,4,TRUE,"Each Gender - Total"))), "")</f>
        <v/>
      </c>
      <c r="AF29" s="21" t="str">
        <f>IF(AF27&gt;0, IF(AF22 &gt; 1, IF(AF27&gt;0, INDIRECT(ADDRESS(MATCH(AF27,INDIRECT(AF26),0)+AF25-1,1,4,TRUE,"Each Gender - Total")), ""), INDIRECT(ADDRESS(MATCH(AF27,'Each Gender - Total'!AF:AF,0),1,4,TRUE,"Each Gender - Total"))), "")</f>
        <v/>
      </c>
      <c r="AG29" s="21" t="str">
        <f>IF(AG27&gt;0, IF(AG22 &gt; 1, IF(AG27&gt;0, INDIRECT(ADDRESS(MATCH(AG27,INDIRECT(AG26),0)+AG25-1,1,4,TRUE,"Each Gender - Total")), ""), INDIRECT(ADDRESS(MATCH(AG27,'Each Gender - Total'!AG:AG,0),1,4,TRUE,"Each Gender - Total"))), "")</f>
        <v/>
      </c>
      <c r="AH29" s="21" t="str">
        <f>IF(AH27&gt;0, IF(AH22 &gt; 1, IF(AH27&gt;0, INDIRECT(ADDRESS(MATCH(AH27,INDIRECT(AH26),0)+AH25-1,1,4,TRUE,"Each Gender - Total")), ""), INDIRECT(ADDRESS(MATCH(AH27,'Each Gender - Total'!AH:AH,0),1,4,TRUE,"Each Gender - Total"))), "")</f>
        <v/>
      </c>
      <c r="AI29" s="21" t="str">
        <f>IF(AI27&gt;0, IF(AI22 &gt; 1, IF(AI27&gt;0, INDIRECT(ADDRESS(MATCH(AI27,INDIRECT(AI26),0)+AI25-1,1,4,TRUE,"Each Gender - Total")), ""), INDIRECT(ADDRESS(MATCH(AI27,'Each Gender - Total'!AI:AI,0),1,4,TRUE,"Each Gender - Total"))), "")</f>
        <v/>
      </c>
      <c r="AJ29" s="21" t="str">
        <f>IF(AJ27&gt;0, IF(AJ22 &gt; 1, IF(AJ27&gt;0, INDIRECT(ADDRESS(MATCH(AJ27,INDIRECT(AJ26),0)+AJ25-1,1,4,TRUE,"Each Gender - Total")), ""), INDIRECT(ADDRESS(MATCH(AJ27,'Each Gender - Total'!AJ:AJ,0),1,4,TRUE,"Each Gender - Total"))), "")</f>
        <v/>
      </c>
      <c r="AK29" s="21" t="str">
        <f>IF(AK27&gt;0, IF(AK22 &gt; 1, IF(AK27&gt;0, INDIRECT(ADDRESS(MATCH(AK27,INDIRECT(AK26),0)+AK25-1,1,4,TRUE,"Each Gender - Total")), ""), INDIRECT(ADDRESS(MATCH(AK27,'Each Gender - Total'!AK:AK,0),1,4,TRUE,"Each Gender - Total"))), "")</f>
        <v>USA</v>
      </c>
      <c r="AL29" s="21" t="str">
        <f>IF(AL27&gt;0, IF(AL22 &gt; 1, IF(AL27&gt;0, INDIRECT(ADDRESS(MATCH(AL27,INDIRECT(AL26),0)+AL25-1,1,4,TRUE,"Each Gender - Total")), ""), INDIRECT(ADDRESS(MATCH(AL27,'Each Gender - Total'!AL:AL,0),1,4,TRUE,"Each Gender - Total"))), "")</f>
        <v/>
      </c>
      <c r="AM29" s="21" t="str">
        <f>IF(AM27&gt;0, IF(AM22 &gt; 1, IF(AM27&gt;0, INDIRECT(ADDRESS(MATCH(AM27,INDIRECT(AM26),0)+AM25-1,1,4,TRUE,"Each Gender - Total")), ""), INDIRECT(ADDRESS(MATCH(AM27,'Each Gender - Total'!AM:AM,0),1,4,TRUE,"Each Gender - Total"))), "")</f>
        <v/>
      </c>
      <c r="AN29" s="21" t="str">
        <f>IF(AN27&gt;0, IF(AN22 &gt; 1, IF(AN27&gt;0, INDIRECT(ADDRESS(MATCH(AN27,INDIRECT(AN26),0)+AN25-1,1,4,TRUE,"Each Gender - Total")), ""), INDIRECT(ADDRESS(MATCH(AN27,'Each Gender - Total'!AN:AN,0),1,4,TRUE,"Each Gender - Total"))), "")</f>
        <v/>
      </c>
      <c r="AO29" s="21" t="str">
        <f>IF(AO27&gt;0, IF(AO22 &gt; 1, IF(AO27&gt;0, INDIRECT(ADDRESS(MATCH(AO27,INDIRECT(AO26),0)+AO25-1,1,4,TRUE,"Each Gender - Total")), ""), INDIRECT(ADDRESS(MATCH(AO27,'Each Gender - Total'!AO:AO,0),1,4,TRUE,"Each Gender - Total"))), "")</f>
        <v/>
      </c>
      <c r="AP29" s="21" t="str">
        <f>IF(AP27&gt;0, IF(AP22 &gt; 1, IF(AP27&gt;0, INDIRECT(ADDRESS(MATCH(AP27,INDIRECT(AP26),0)+AP25-1,1,4,TRUE,"Each Gender - Total")), ""), INDIRECT(ADDRESS(MATCH(AP27,'Each Gender - Total'!AP:AP,0),1,4,TRUE,"Each Gender - Total"))), "")</f>
        <v/>
      </c>
      <c r="AQ29" s="21" t="str">
        <f>IF(AQ27&gt;0, IF(AQ22 &gt; 1, IF(AQ27&gt;0, INDIRECT(ADDRESS(MATCH(AQ27,INDIRECT(AQ26),0)+AQ25-1,1,4,TRUE,"Each Gender - Total")), ""), INDIRECT(ADDRESS(MATCH(AQ27,'Each Gender - Total'!AQ:AQ,0),1,4,TRUE,"Each Gender - Total"))), "")</f>
        <v/>
      </c>
      <c r="AR29" s="21" t="str">
        <f>IF(AR27&gt;0, IF(AR22 &gt; 1, IF(AR27&gt;0, INDIRECT(ADDRESS(MATCH(AR27,INDIRECT(AR26),0)+AR25-1,1,4,TRUE,"Each Gender - Total")), ""), INDIRECT(ADDRESS(MATCH(AR27,'Each Gender - Total'!AR:AR,0),1,4,TRUE,"Each Gender - Total"))), "")</f>
        <v/>
      </c>
      <c r="AS29" s="21" t="str">
        <f>IF(AS27&gt;0, IF(AS22 &gt; 1, IF(AS27&gt;0, INDIRECT(ADDRESS(MATCH(AS27,INDIRECT(AS26),0)+AS25-1,1,4,TRUE,"Each Gender - Total")), ""), INDIRECT(ADDRESS(MATCH(AS27,'Each Gender - Total'!AS:AS,0),1,4,TRUE,"Each Gender - Total"))), "")</f>
        <v/>
      </c>
      <c r="AT29" s="21" t="str">
        <f>IF(AT27&gt;0, IF(AT22 &gt; 1, IF(AT27&gt;0, INDIRECT(ADDRESS(MATCH(AT27,INDIRECT(AT26),0)+AT25-1,1,4,TRUE,"Each Gender - Total")), ""), INDIRECT(ADDRESS(MATCH(AT27,'Each Gender - Total'!AT:AT,0),1,4,TRUE,"Each Gender - Total"))), "")</f>
        <v/>
      </c>
      <c r="AU29" s="21" t="str">
        <f>IF(AU27&gt;0, IF(AU22 &gt; 1, IF(AU27&gt;0, INDIRECT(ADDRESS(MATCH(AU27,INDIRECT(AU26),0)+AU25-1,1,4,TRUE,"Each Gender - Total")), ""), INDIRECT(ADDRESS(MATCH(AU27,'Each Gender - Total'!AU:AU,0),1,4,TRUE,"Each Gender - Total"))), "")</f>
        <v/>
      </c>
      <c r="AV29" s="21" t="str">
        <f>IF(AV27&gt;0, IF(AV22 &gt; 1, IF(AV27&gt;0, INDIRECT(ADDRESS(MATCH(AV27,INDIRECT(AV26),0)+AV25-1,1,4,TRUE,"Each Gender - Total")), ""), INDIRECT(ADDRESS(MATCH(AV27,'Each Gender - Total'!AV:AV,0),1,4,TRUE,"Each Gender - Total"))), "")</f>
        <v/>
      </c>
      <c r="AW29" s="21" t="str">
        <f>IF(AW27&gt;0, IF(AW22 &gt; 1, IF(AW27&gt;0, INDIRECT(ADDRESS(MATCH(AW27,INDIRECT(AW26),0)+AW25-1,1,4,TRUE,"Each Gender - Total")), ""), INDIRECT(ADDRESS(MATCH(AW27,'Each Gender - Total'!AW:AW,0),1,4,TRUE,"Each Gender - Total"))), "")</f>
        <v/>
      </c>
      <c r="AX29" s="21" t="str">
        <f>IF(AX27&gt;0, IF(AX22 &gt; 1, IF(AX27&gt;0, INDIRECT(ADDRESS(MATCH(AX27,INDIRECT(AX26),0)+AX25-1,1,4,TRUE,"Each Gender - Total")), ""), INDIRECT(ADDRESS(MATCH(AX27,'Each Gender - Total'!AX:AX,0),1,4,TRUE,"Each Gender - Total"))), "")</f>
        <v/>
      </c>
      <c r="AY29" s="21" t="str">
        <f>IF(AY27&gt;0, IF(AY22 &gt; 1, IF(AY27&gt;0, INDIRECT(ADDRESS(MATCH(AY27,INDIRECT(AY26),0)+AY25-1,1,4,TRUE,"Each Gender - Total")), ""), INDIRECT(ADDRESS(MATCH(AY27,'Each Gender - Total'!AY:AY,0),1,4,TRUE,"Each Gender - Total"))), "")</f>
        <v/>
      </c>
      <c r="AZ29" s="21" t="str">
        <f>IF(AZ27&gt;0, IF(AZ22 &gt; 1, IF(AZ27&gt;0, INDIRECT(ADDRESS(MATCH(AZ27,INDIRECT(AZ26),0)+AZ25-1,1,4,TRUE,"Each Gender - Total")), ""), INDIRECT(ADDRESS(MATCH(AZ27,'Each Gender - Total'!AZ:AZ,0),1,4,TRUE,"Each Gender - Total"))), "")</f>
        <v/>
      </c>
      <c r="BA29" s="21" t="str">
        <f>IF(BA27&gt;0, IF(BA22 &gt; 1, IF(BA27&gt;0, INDIRECT(ADDRESS(MATCH(BA27,INDIRECT(BA26),0)+BA25-1,1,4,TRUE,"Each Gender - Total")), ""), INDIRECT(ADDRESS(MATCH(BA27,'Each Gender - Total'!BA:BA,0),1,4,TRUE,"Each Gender - Total"))), "")</f>
        <v/>
      </c>
      <c r="BB29" s="21" t="str">
        <f>IF(BB27&gt;0, IF(BB22 &gt; 1, IF(BB27&gt;0, INDIRECT(ADDRESS(MATCH(BB27,INDIRECT(BB26),0)+BB25-1,1,4,TRUE,"Each Gender - Total")), ""), INDIRECT(ADDRESS(MATCH(BB27,'Each Gender - Total'!BB:BB,0),1,4,TRUE,"Each Gender - Total"))), "")</f>
        <v>ITA</v>
      </c>
      <c r="BC29" s="21" t="str">
        <f>IF(BC27&gt;0, IF(BC22 &gt; 1, IF(BC27&gt;0, INDIRECT(ADDRESS(MATCH(BC27,INDIRECT(BC26),0)+BC25-1,1,4,TRUE,"Each Gender - Total")), ""), INDIRECT(ADDRESS(MATCH(BC27,'Each Gender - Total'!BC:BC,0),1,4,TRUE,"Each Gender - Total"))), "")</f>
        <v/>
      </c>
      <c r="BD29" s="21" t="str">
        <f>IF(BD27&gt;0, IF(BD22 &gt; 1, IF(BD27&gt;0, INDIRECT(ADDRESS(MATCH(BD27,INDIRECT(BD26),0)+BD25-1,1,4,TRUE,"Each Gender - Total")), ""), INDIRECT(ADDRESS(MATCH(BD27,'Each Gender - Total'!BD:BD,0),1,4,TRUE,"Each Gender - Total"))), "")</f>
        <v/>
      </c>
      <c r="BE29" s="21" t="str">
        <f>IF(BE27&gt;0, IF(BE22 &gt; 1, IF(BE27&gt;0, INDIRECT(ADDRESS(MATCH(BE27,INDIRECT(BE26),0)+BE25-1,1,4,TRUE,"Each Gender - Total")), ""), INDIRECT(ADDRESS(MATCH(BE27,'Each Gender - Total'!BE:BE,0),1,4,TRUE,"Each Gender - Total"))), "")</f>
        <v/>
      </c>
      <c r="BF29" s="21" t="str">
        <f>IF(BF27&gt;0, IF(BF22 &gt; 1, IF(BF27&gt;0, INDIRECT(ADDRESS(MATCH(BF27,INDIRECT(BF26),0)+BF25-1,1,4,TRUE,"Each Gender - Total")), ""), INDIRECT(ADDRESS(MATCH(BF27,'Each Gender - Total'!BF:BF,0),1,4,TRUE,"Each Gender - Total"))), "")</f>
        <v/>
      </c>
      <c r="BG29" s="21" t="str">
        <f>IF(BG27&gt;0, IF(BG22 &gt; 1, IF(BG27&gt;0, INDIRECT(ADDRESS(MATCH(BG27,INDIRECT(BG26),0)+BG25-1,1,4,TRUE,"Each Gender - Total")), ""), INDIRECT(ADDRESS(MATCH(BG27,'Each Gender - Total'!BG:BG,0),1,4,TRUE,"Each Gender - Total"))), "")</f>
        <v/>
      </c>
      <c r="BH29" s="21" t="str">
        <f>IF(BH27&gt;0, IF(BH22 &gt; 1, IF(BH27&gt;0, INDIRECT(ADDRESS(MATCH(BH27,INDIRECT(BH26),0)+BH25-1,1,4,TRUE,"Each Gender - Total")), ""), INDIRECT(ADDRESS(MATCH(BH27,'Each Gender - Total'!BH:BH,0),1,4,TRUE,"Each Gender - Total"))), "")</f>
        <v/>
      </c>
      <c r="BI29" s="21" t="str">
        <f>IF(BI27&gt;0, IF(BI22 &gt; 1, IF(BI27&gt;0, INDIRECT(ADDRESS(MATCH(BI27,INDIRECT(BI26),0)+BI25-1,1,4,TRUE,"Each Gender - Total")), ""), INDIRECT(ADDRESS(MATCH(BI27,'Each Gender - Total'!BI:BI,0),1,4,TRUE,"Each Gender - Total"))), "")</f>
        <v/>
      </c>
      <c r="BJ29" s="21" t="str">
        <f>IF(BJ27&gt;0, IF(BJ22 &gt; 1, IF(BJ27&gt;0, INDIRECT(ADDRESS(MATCH(BJ27,INDIRECT(BJ26),0)+BJ25-1,1,4,TRUE,"Each Gender - Total")), ""), INDIRECT(ADDRESS(MATCH(BJ27,'Each Gender - Total'!BJ:BJ,0),1,4,TRUE,"Each Gender - Total"))), "")</f>
        <v/>
      </c>
      <c r="BK29" s="21" t="str">
        <f>IF(BK27&gt;0, IF(BK22 &gt; 1, IF(BK27&gt;0, INDIRECT(ADDRESS(MATCH(BK27,INDIRECT(BK26),0)+BK25-1,1,4,TRUE,"Each Gender - Total")), ""), INDIRECT(ADDRESS(MATCH(BK27,'Each Gender - Total'!BK:BK,0),1,4,TRUE,"Each Gender - Total"))), "")</f>
        <v/>
      </c>
      <c r="BL29" s="21" t="str">
        <f>IF(BL27&gt;0, IF(BL22 &gt; 1, IF(BL27&gt;0, INDIRECT(ADDRESS(MATCH(BL27,INDIRECT(BL26),0)+BL25-1,1,4,TRUE,"Each Gender - Total")), ""), INDIRECT(ADDRESS(MATCH(BL27,'Each Gender - Total'!BL:BL,0),1,4,TRUE,"Each Gender - Total"))), "")</f>
        <v/>
      </c>
      <c r="BM29" s="21" t="str">
        <f>IF(BM27&gt;0, IF(BM22 &gt; 1, IF(BM27&gt;0, INDIRECT(ADDRESS(MATCH(BM27,INDIRECT(BM26),0)+BM25-1,1,4,TRUE,"Each Gender - Total")), ""), INDIRECT(ADDRESS(MATCH(BM27,'Each Gender - Total'!BM:BM,0),1,4,TRUE,"Each Gender - Total"))), "")</f>
        <v/>
      </c>
      <c r="BN29" s="21" t="str">
        <f>IF(BN27&gt;0, IF(BN22 &gt; 1, IF(BN27&gt;0, INDIRECT(ADDRESS(MATCH(BN27,INDIRECT(BN26),0)+BN25-1,1,4,TRUE,"Each Gender - Total")), ""), INDIRECT(ADDRESS(MATCH(BN27,'Each Gender - Total'!BN:BN,0),1,4,TRUE,"Each Gender - Total"))), "")</f>
        <v/>
      </c>
      <c r="BO29" s="21" t="str">
        <f>IF(BO27&gt;0, IF(BO22 &gt; 1, IF(BO27&gt;0, INDIRECT(ADDRESS(MATCH(BO27,INDIRECT(BO26),0)+BO25-1,1,4,TRUE,"Each Gender - Total")), ""), INDIRECT(ADDRESS(MATCH(BO27,'Each Gender - Total'!BO:BO,0),1,4,TRUE,"Each Gender - Total"))), "")</f>
        <v/>
      </c>
      <c r="BP29" s="21" t="str">
        <f>IF(BP27&gt;0, IF(BP22 &gt; 1, IF(BP27&gt;0, INDIRECT(ADDRESS(MATCH(BP27,INDIRECT(BP26),0)+BP25-1,1,4,TRUE,"Each Gender - Total")), ""), INDIRECT(ADDRESS(MATCH(BP27,'Each Gender - Total'!BP:BP,0),1,4,TRUE,"Each Gender - Total"))), "")</f>
        <v/>
      </c>
      <c r="BQ29" s="21" t="str">
        <f>IF(BQ27&gt;0, IF(BQ22 &gt; 1, IF(BQ27&gt;0, INDIRECT(ADDRESS(MATCH(BQ27,INDIRECT(BQ26),0)+BQ25-1,1,4,TRUE,"Each Gender - Total")), ""), INDIRECT(ADDRESS(MATCH(BQ27,'Each Gender - Total'!BQ:BQ,0),1,4,TRUE,"Each Gender - Total"))), "")</f>
        <v/>
      </c>
      <c r="BR29" s="21" t="str">
        <f>IF(BR27&gt;0, IF(BR22 &gt; 1, IF(BR27&gt;0, INDIRECT(ADDRESS(MATCH(BR27,INDIRECT(BR26),0)+BR25-1,1,4,TRUE,"Each Gender - Total")), ""), INDIRECT(ADDRESS(MATCH(BR27,'Each Gender - Total'!BR:BR,0),1,4,TRUE,"Each Gender - Total"))), "")</f>
        <v/>
      </c>
      <c r="BS29" s="21" t="str">
        <f>IF(BS27&gt;0, IF(BS22 &gt; 1, IF(BS27&gt;0, INDIRECT(ADDRESS(MATCH(BS27,INDIRECT(BS26),0)+BS25-1,1,4,TRUE,"Each Gender - Total")), ""), INDIRECT(ADDRESS(MATCH(BS27,'Each Gender - Total'!BS:BS,0),1,4,TRUE,"Each Gender - Total"))), "")</f>
        <v/>
      </c>
      <c r="BT29" s="21" t="str">
        <f>IF(BT27&gt;0, IF(BT22 &gt; 1, IF(BT27&gt;0, INDIRECT(ADDRESS(MATCH(BT27,INDIRECT(BT26),0)+BT25-1,1,4,TRUE,"Each Gender - Total")), ""), INDIRECT(ADDRESS(MATCH(BT27,'Each Gender - Total'!BT:BT,0),1,4,TRUE,"Each Gender - Total"))), "")</f>
        <v/>
      </c>
      <c r="BU29" s="21" t="str">
        <f>IF(BU27&gt;0, IF(BU22 &gt; 1, IF(BU27&gt;0, INDIRECT(ADDRESS(MATCH(BU27,INDIRECT(BU26),0)+BU25-1,1,4,TRUE,"Each Gender - Total")), ""), INDIRECT(ADDRESS(MATCH(BU27,'Each Gender - Total'!BU:BU,0),1,4,TRUE,"Each Gender - Total"))), "")</f>
        <v/>
      </c>
      <c r="BV29" s="21" t="str">
        <f>IF(BV27&gt;0, IF(BV22 &gt; 1, IF(BV27&gt;0, INDIRECT(ADDRESS(MATCH(BV27,INDIRECT(BV26),0)+BV25-1,1,4,TRUE,"Each Gender - Total")), ""), INDIRECT(ADDRESS(MATCH(BV27,'Each Gender - Total'!BV:BV,0),1,4,TRUE,"Each Gender - Total"))), "")</f>
        <v/>
      </c>
      <c r="BW29" s="21" t="str">
        <f>IF(BW27&gt;0, IF(BW22 &gt; 1, IF(BW27&gt;0, INDIRECT(ADDRESS(MATCH(BW27,INDIRECT(BW26),0)+BW25-1,1,4,TRUE,"Each Gender - Total")), ""), INDIRECT(ADDRESS(MATCH(BW27,'Each Gender - Total'!BW:BW,0),1,4,TRUE,"Each Gender - Total"))), "")</f>
        <v/>
      </c>
      <c r="BX29" s="21" t="str">
        <f>IF(BX27&gt;0, IF(BX22 &gt; 1, IF(BX27&gt;0, INDIRECT(ADDRESS(MATCH(BX27,INDIRECT(BX26),0)+BX25-1,1,4,TRUE,"Each Gender - Total")), ""), INDIRECT(ADDRESS(MATCH(BX27,'Each Gender - Total'!BX:BX,0),1,4,TRUE,"Each Gender - Total"))), "")</f>
        <v/>
      </c>
      <c r="BY29" s="21" t="str">
        <f>IF(BY27&gt;0, IF(BY22 &gt; 1, IF(BY27&gt;0, INDIRECT(ADDRESS(MATCH(BY27,INDIRECT(BY26),0)+BY25-1,1,4,TRUE,"Each Gender - Total")), ""), INDIRECT(ADDRESS(MATCH(BY27,'Each Gender - Total'!BY:BY,0),1,4,TRUE,"Each Gender - Total"))), "")</f>
        <v/>
      </c>
      <c r="BZ29" s="21" t="str">
        <f>IF(BZ27&gt;0, IF(BZ22 &gt; 1, IF(BZ27&gt;0, INDIRECT(ADDRESS(MATCH(BZ27,INDIRECT(BZ26),0)+BZ25-1,1,4,TRUE,"Each Gender - Total")), ""), INDIRECT(ADDRESS(MATCH(BZ27,'Each Gender - Total'!BZ:BZ,0),1,4,TRUE,"Each Gender - Total"))), "")</f>
        <v/>
      </c>
      <c r="CA29" s="21" t="str">
        <f>IF(CA27&gt;0, IF(CA22 &gt; 1, IF(CA27&gt;0, INDIRECT(ADDRESS(MATCH(CA27,INDIRECT(CA26),0)+CA25-1,1,4,TRUE,"Each Gender - Total")), ""), INDIRECT(ADDRESS(MATCH(CA27,'Each Gender - Total'!CA:CA,0),1,4,TRUE,"Each Gender - Total"))), "")</f>
        <v/>
      </c>
      <c r="CB29" s="21" t="str">
        <f>IF(CB27&gt;0, IF(CB22 &gt; 1, IF(CB27&gt;0, INDIRECT(ADDRESS(MATCH(CB27,INDIRECT(CB26),0)+CB25-1,1,4,TRUE,"Each Gender - Total")), ""), INDIRECT(ADDRESS(MATCH(CB27,'Each Gender - Total'!CB:CB,0),1,4,TRUE,"Each Gender - Total"))), "")</f>
        <v/>
      </c>
      <c r="CC29" s="21" t="str">
        <f>IF(CC27&gt;0, IF(CC22 &gt; 1, IF(CC27&gt;0, INDIRECT(ADDRESS(MATCH(CC27,INDIRECT(CC26),0)+CC25-1,1,4,TRUE,"Each Gender - Total")), ""), INDIRECT(ADDRESS(MATCH(CC27,'Each Gender - Total'!CC:CC,0),1,4,TRUE,"Each Gender - Total"))), "")</f>
        <v/>
      </c>
      <c r="CD29" s="21" t="str">
        <f>IF(CD27&gt;0, IF(CD22 &gt; 1, IF(CD27&gt;0, INDIRECT(ADDRESS(MATCH(CD27,INDIRECT(CD26),0)+CD25-1,1,4,TRUE,"Each Gender - Total")), ""), INDIRECT(ADDRESS(MATCH(CD27,'Each Gender - Total'!CD:CD,0),1,4,TRUE,"Each Gender - Total"))), "")</f>
        <v/>
      </c>
      <c r="CE29" s="21" t="str">
        <f>IF(CE27&gt;0, IF(CE22 &gt; 1, IF(CE27&gt;0, INDIRECT(ADDRESS(MATCH(CE27,INDIRECT(CE26),0)+CE25-1,1,4,TRUE,"Each Gender - Total")), ""), INDIRECT(ADDRESS(MATCH(CE27,'Each Gender - Total'!CE:CE,0),1,4,TRUE,"Each Gender - Total"))), "")</f>
        <v/>
      </c>
      <c r="CF29" s="21" t="str">
        <f>IF(CF27&gt;0, IF(CF22 &gt; 1, IF(CF27&gt;0, INDIRECT(ADDRESS(MATCH(CF27,INDIRECT(CF26),0)+CF25-1,1,4,TRUE,"Each Gender - Total")), ""), INDIRECT(ADDRESS(MATCH(CF27,'Each Gender - Total'!CF:CF,0),1,4,TRUE,"Each Gender - Total"))), "")</f>
        <v/>
      </c>
      <c r="CG29" s="21" t="str">
        <f>IF(CG27&gt;0, IF(CG22 &gt; 1, IF(CG27&gt;0, INDIRECT(ADDRESS(MATCH(CG27,INDIRECT(CG26),0)+CG25-1,1,4,TRUE,"Each Gender - Total")), ""), INDIRECT(ADDRESS(MATCH(CG27,'Each Gender - Total'!CG:CG,0),1,4,TRUE,"Each Gender - Total"))), "")</f>
        <v/>
      </c>
      <c r="CH29" s="21" t="str">
        <f>IF(CH27&gt;0, IF(CH22 &gt; 1, IF(CH27&gt;0, INDIRECT(ADDRESS(MATCH(CH27,INDIRECT(CH26),0)+CH25-1,1,4,TRUE,"Each Gender - Total")), ""), INDIRECT(ADDRESS(MATCH(CH27,'Each Gender - Total'!CH:CH,0),1,4,TRUE,"Each Gender - Total"))), "")</f>
        <v/>
      </c>
      <c r="CI29" s="21" t="str">
        <f>IF(CI27&gt;0, IF(CI22 &gt; 1, IF(CI27&gt;0, INDIRECT(ADDRESS(MATCH(CI27,INDIRECT(CI26),0)+CI25-1,1,4,TRUE,"Each Gender - Total")), ""), INDIRECT(ADDRESS(MATCH(CI27,'Each Gender - Total'!CI:CI,0),1,4,TRUE,"Each Gender - Total"))), "")</f>
        <v/>
      </c>
      <c r="CJ29" s="21" t="str">
        <f>IF(CJ27&gt;0, IF(CJ22 &gt; 1, IF(CJ27&gt;0, INDIRECT(ADDRESS(MATCH(CJ27,INDIRECT(CJ26),0)+CJ25-1,1,4,TRUE,"Each Gender - Total")), ""), INDIRECT(ADDRESS(MATCH(CJ27,'Each Gender - Total'!CJ:CJ,0),1,4,TRUE,"Each Gender - Total"))), "")</f>
        <v/>
      </c>
      <c r="CK29" s="21" t="str">
        <f>IF(CK27&gt;0, IF(CK22 &gt; 1, IF(CK27&gt;0, INDIRECT(ADDRESS(MATCH(CK27,INDIRECT(CK26),0)+CK25-1,1,4,TRUE,"Each Gender - Total")), ""), INDIRECT(ADDRESS(MATCH(CK27,'Each Gender - Total'!CK:CK,0),1,4,TRUE,"Each Gender - Total"))), "")</f>
        <v/>
      </c>
      <c r="CL29" s="21" t="str">
        <f>IF(CL27&gt;0, IF(CL22 &gt; 1, IF(CL27&gt;0, INDIRECT(ADDRESS(MATCH(CL27,INDIRECT(CL26),0)+CL25-1,1,4,TRUE,"Each Gender - Total")), ""), INDIRECT(ADDRESS(MATCH(CL27,'Each Gender - Total'!CL:CL,0),1,4,TRUE,"Each Gender - Total"))), "")</f>
        <v/>
      </c>
      <c r="CM29" s="21" t="str">
        <f>IF(CM27&gt;0, IF(CM22 &gt; 1, IF(CM27&gt;0, INDIRECT(ADDRESS(MATCH(CM27,INDIRECT(CM26),0)+CM25-1,1,4,TRUE,"Each Gender - Total")), ""), INDIRECT(ADDRESS(MATCH(CM27,'Each Gender - Total'!CM:CM,0),1,4,TRUE,"Each Gender - Total"))), "")</f>
        <v/>
      </c>
      <c r="CN29" s="21" t="str">
        <f>IF(CN27&gt;0, IF(CN22 &gt; 1, IF(CN27&gt;0, INDIRECT(ADDRESS(MATCH(CN27,INDIRECT(CN26),0)+CN25-1,1,4,TRUE,"Each Gender - Total")), ""), INDIRECT(ADDRESS(MATCH(CN27,'Each Gender - Total'!CN:CN,0),1,4,TRUE,"Each Gender - Total"))), "")</f>
        <v/>
      </c>
      <c r="CO29" s="21" t="str">
        <f>IF(CO27&gt;0, IF(CO22 &gt; 1, IF(CO27&gt;0, INDIRECT(ADDRESS(MATCH(CO27,INDIRECT(CO26),0)+CO25-1,1,4,TRUE,"Each Gender - Total")), ""), INDIRECT(ADDRESS(MATCH(CO27,'Each Gender - Total'!CO:CO,0),1,4,TRUE,"Each Gender - Total"))), "")</f>
        <v/>
      </c>
      <c r="CP29" s="21" t="str">
        <f>IF(CP27&gt;0, IF(CP22 &gt; 1, IF(CP27&gt;0, INDIRECT(ADDRESS(MATCH(CP27,INDIRECT(CP26),0)+CP25-1,1,4,TRUE,"Each Gender - Total")), ""), INDIRECT(ADDRESS(MATCH(CP27,'Each Gender - Total'!CP:CP,0),1,4,TRUE,"Each Gender - Total"))), "")</f>
        <v/>
      </c>
      <c r="CQ29" s="21" t="str">
        <f>IF(CQ27&gt;0, IF(CQ22 &gt; 1, IF(CQ27&gt;0, INDIRECT(ADDRESS(MATCH(CQ27,INDIRECT(CQ26),0)+CQ25-1,1,4,TRUE,"Each Gender - Total")), ""), INDIRECT(ADDRESS(MATCH(CQ27,'Each Gender - Total'!CQ:CQ,0),1,4,TRUE,"Each Gender - Total"))), "")</f>
        <v/>
      </c>
      <c r="CR29" s="21" t="str">
        <f>IF(CR27&gt;0, IF(CR22 &gt; 1, IF(CR27&gt;0, INDIRECT(ADDRESS(MATCH(CR27,INDIRECT(CR26),0)+CR25-1,1,4,TRUE,"Each Gender - Total")), ""), INDIRECT(ADDRESS(MATCH(CR27,'Each Gender - Total'!CR:CR,0),1,4,TRUE,"Each Gender - Total"))), "")</f>
        <v/>
      </c>
      <c r="CS29" s="21" t="str">
        <f>IF(CS27&gt;0, IF(CS22 &gt; 1, IF(CS27&gt;0, INDIRECT(ADDRESS(MATCH(CS27,INDIRECT(CS26),0)+CS25-1,1,4,TRUE,"Each Gender - Total")), ""), INDIRECT(ADDRESS(MATCH(CS27,'Each Gender - Total'!CS:CS,0),1,4,TRUE,"Each Gender - Total"))), "")</f>
        <v/>
      </c>
      <c r="CT29" s="21" t="str">
        <f>IF(CT27&gt;0, IF(CT22 &gt; 1, IF(CT27&gt;0, INDIRECT(ADDRESS(MATCH(CT27,INDIRECT(CT26),0)+CT25-1,1,4,TRUE,"Each Gender - Total")), ""), INDIRECT(ADDRESS(MATCH(CT27,'Each Gender - Total'!CT:CT,0),1,4,TRUE,"Each Gender - Total"))), "")</f>
        <v/>
      </c>
      <c r="CU29" s="21" t="str">
        <f>IF(CU27&gt;0, IF(CU22 &gt; 1, IF(CU27&gt;0, INDIRECT(ADDRESS(MATCH(CU27,INDIRECT(CU26),0)+CU25-1,1,4,TRUE,"Each Gender - Total")), ""), INDIRECT(ADDRESS(MATCH(CU27,'Each Gender - Total'!CU:CU,0),1,4,TRUE,"Each Gender - Total"))), "")</f>
        <v/>
      </c>
      <c r="CV29" s="21" t="str">
        <f>IF(CV27&gt;0, IF(CV22 &gt; 1, IF(CV27&gt;0, INDIRECT(ADDRESS(MATCH(CV27,INDIRECT(CV26),0)+CV25-1,1,4,TRUE,"Each Gender - Total")), ""), INDIRECT(ADDRESS(MATCH(CV27,'Each Gender - Total'!CV:CV,0),1,4,TRUE,"Each Gender - Total"))), "")</f>
        <v/>
      </c>
    </row>
    <row r="30">
      <c r="A30" s="22" t="s">
        <v>138</v>
      </c>
      <c r="B30" s="23" t="str">
        <f t="shared" ref="B30:CV30" si="7">IFERROR(IF(B22=1, SUM(INDIRECT(ADDRESS(RIGHT($A29),2,1,1,"Medal Values")):INDIRECT(ADDRESS(B28-1+RIGHT($A29), 2, 1, 1, "Medal Values")))/B28,B24),"")</f>
        <v/>
      </c>
      <c r="C30" s="23" t="str">
        <f t="shared" si="7"/>
        <v/>
      </c>
      <c r="D30" s="23" t="str">
        <f t="shared" si="7"/>
        <v/>
      </c>
      <c r="E30" s="23" t="str">
        <f t="shared" si="7"/>
        <v/>
      </c>
      <c r="F30" s="23" t="str">
        <f t="shared" si="7"/>
        <v/>
      </c>
      <c r="G30" s="23" t="str">
        <f t="shared" si="7"/>
        <v/>
      </c>
      <c r="H30" s="23" t="str">
        <f t="shared" si="7"/>
        <v/>
      </c>
      <c r="I30" s="23" t="str">
        <f t="shared" si="7"/>
        <v/>
      </c>
      <c r="J30" s="23" t="str">
        <f t="shared" si="7"/>
        <v/>
      </c>
      <c r="K30" s="23" t="str">
        <f t="shared" si="7"/>
        <v/>
      </c>
      <c r="L30" s="23" t="str">
        <f t="shared" si="7"/>
        <v/>
      </c>
      <c r="M30" s="23" t="str">
        <f t="shared" si="7"/>
        <v/>
      </c>
      <c r="N30" s="23" t="str">
        <f t="shared" si="7"/>
        <v/>
      </c>
      <c r="O30" s="23" t="str">
        <f t="shared" si="7"/>
        <v/>
      </c>
      <c r="P30" s="23" t="str">
        <f t="shared" si="7"/>
        <v/>
      </c>
      <c r="Q30" s="23" t="str">
        <f t="shared" si="7"/>
        <v/>
      </c>
      <c r="R30" s="23" t="str">
        <f t="shared" si="7"/>
        <v/>
      </c>
      <c r="S30" s="23" t="str">
        <f t="shared" si="7"/>
        <v/>
      </c>
      <c r="T30" s="23" t="str">
        <f t="shared" si="7"/>
        <v/>
      </c>
      <c r="U30" s="23" t="str">
        <f t="shared" si="7"/>
        <v/>
      </c>
      <c r="V30" s="23" t="str">
        <f t="shared" si="7"/>
        <v/>
      </c>
      <c r="W30" s="23" t="str">
        <f t="shared" si="7"/>
        <v/>
      </c>
      <c r="X30" s="23" t="str">
        <f t="shared" si="7"/>
        <v/>
      </c>
      <c r="Y30" s="23" t="str">
        <f t="shared" si="7"/>
        <v/>
      </c>
      <c r="Z30" s="23" t="str">
        <f t="shared" si="7"/>
        <v/>
      </c>
      <c r="AA30" s="23" t="str">
        <f t="shared" si="7"/>
        <v/>
      </c>
      <c r="AB30" s="23" t="str">
        <f t="shared" si="7"/>
        <v/>
      </c>
      <c r="AC30" s="23" t="str">
        <f t="shared" si="7"/>
        <v/>
      </c>
      <c r="AD30" s="23" t="str">
        <f t="shared" si="7"/>
        <v/>
      </c>
      <c r="AE30" s="23" t="str">
        <f t="shared" si="7"/>
        <v/>
      </c>
      <c r="AF30" s="23" t="str">
        <f t="shared" si="7"/>
        <v/>
      </c>
      <c r="AG30" s="23" t="str">
        <f t="shared" si="7"/>
        <v/>
      </c>
      <c r="AH30" s="23" t="str">
        <f t="shared" si="7"/>
        <v/>
      </c>
      <c r="AI30" s="23" t="str">
        <f t="shared" si="7"/>
        <v/>
      </c>
      <c r="AJ30" s="23" t="str">
        <f t="shared" si="7"/>
        <v/>
      </c>
      <c r="AK30" s="23">
        <f t="shared" si="7"/>
        <v>0.3333333333</v>
      </c>
      <c r="AL30" s="23" t="str">
        <f t="shared" si="7"/>
        <v/>
      </c>
      <c r="AM30" s="23" t="str">
        <f t="shared" si="7"/>
        <v/>
      </c>
      <c r="AN30" s="23" t="str">
        <f t="shared" si="7"/>
        <v/>
      </c>
      <c r="AO30" s="23" t="str">
        <f t="shared" si="7"/>
        <v/>
      </c>
      <c r="AP30" s="23" t="str">
        <f t="shared" si="7"/>
        <v/>
      </c>
      <c r="AQ30" s="23" t="str">
        <f t="shared" si="7"/>
        <v/>
      </c>
      <c r="AR30" s="23" t="str">
        <f t="shared" si="7"/>
        <v/>
      </c>
      <c r="AS30" s="23" t="str">
        <f t="shared" si="7"/>
        <v/>
      </c>
      <c r="AT30" s="23" t="str">
        <f t="shared" si="7"/>
        <v/>
      </c>
      <c r="AU30" s="23" t="str">
        <f t="shared" si="7"/>
        <v/>
      </c>
      <c r="AV30" s="23" t="str">
        <f t="shared" si="7"/>
        <v/>
      </c>
      <c r="AW30" s="23" t="str">
        <f t="shared" si="7"/>
        <v/>
      </c>
      <c r="AX30" s="23" t="str">
        <f t="shared" si="7"/>
        <v/>
      </c>
      <c r="AY30" s="23" t="str">
        <f t="shared" si="7"/>
        <v/>
      </c>
      <c r="AZ30" s="23" t="str">
        <f t="shared" si="7"/>
        <v/>
      </c>
      <c r="BA30" s="23" t="str">
        <f t="shared" si="7"/>
        <v/>
      </c>
      <c r="BB30" s="23">
        <f t="shared" si="7"/>
        <v>0.3333333333</v>
      </c>
      <c r="BC30" s="23" t="str">
        <f t="shared" si="7"/>
        <v/>
      </c>
      <c r="BD30" s="23" t="str">
        <f t="shared" si="7"/>
        <v/>
      </c>
      <c r="BE30" s="23" t="str">
        <f t="shared" si="7"/>
        <v/>
      </c>
      <c r="BF30" s="23" t="str">
        <f t="shared" si="7"/>
        <v/>
      </c>
      <c r="BG30" s="23" t="str">
        <f t="shared" si="7"/>
        <v/>
      </c>
      <c r="BH30" s="23" t="str">
        <f t="shared" si="7"/>
        <v/>
      </c>
      <c r="BI30" s="23" t="str">
        <f t="shared" si="7"/>
        <v/>
      </c>
      <c r="BJ30" s="23" t="str">
        <f t="shared" si="7"/>
        <v/>
      </c>
      <c r="BK30" s="23" t="str">
        <f t="shared" si="7"/>
        <v/>
      </c>
      <c r="BL30" s="23" t="str">
        <f t="shared" si="7"/>
        <v/>
      </c>
      <c r="BM30" s="23" t="str">
        <f t="shared" si="7"/>
        <v/>
      </c>
      <c r="BN30" s="23" t="str">
        <f t="shared" si="7"/>
        <v/>
      </c>
      <c r="BO30" s="23" t="str">
        <f t="shared" si="7"/>
        <v/>
      </c>
      <c r="BP30" s="23" t="str">
        <f t="shared" si="7"/>
        <v/>
      </c>
      <c r="BQ30" s="23" t="str">
        <f t="shared" si="7"/>
        <v/>
      </c>
      <c r="BR30" s="23" t="str">
        <f t="shared" si="7"/>
        <v/>
      </c>
      <c r="BS30" s="23" t="str">
        <f t="shared" si="7"/>
        <v/>
      </c>
      <c r="BT30" s="23" t="str">
        <f t="shared" si="7"/>
        <v/>
      </c>
      <c r="BU30" s="23" t="str">
        <f t="shared" si="7"/>
        <v/>
      </c>
      <c r="BV30" s="23" t="str">
        <f t="shared" si="7"/>
        <v/>
      </c>
      <c r="BW30" s="23" t="str">
        <f t="shared" si="7"/>
        <v/>
      </c>
      <c r="BX30" s="23" t="str">
        <f t="shared" si="7"/>
        <v/>
      </c>
      <c r="BY30" s="23" t="str">
        <f t="shared" si="7"/>
        <v/>
      </c>
      <c r="BZ30" s="23" t="str">
        <f t="shared" si="7"/>
        <v/>
      </c>
      <c r="CA30" s="23" t="str">
        <f t="shared" si="7"/>
        <v/>
      </c>
      <c r="CB30" s="23" t="str">
        <f t="shared" si="7"/>
        <v/>
      </c>
      <c r="CC30" s="23" t="str">
        <f t="shared" si="7"/>
        <v/>
      </c>
      <c r="CD30" s="23" t="str">
        <f t="shared" si="7"/>
        <v/>
      </c>
      <c r="CE30" s="23" t="str">
        <f t="shared" si="7"/>
        <v/>
      </c>
      <c r="CF30" s="23" t="str">
        <f t="shared" si="7"/>
        <v/>
      </c>
      <c r="CG30" s="23" t="str">
        <f t="shared" si="7"/>
        <v/>
      </c>
      <c r="CH30" s="23" t="str">
        <f t="shared" si="7"/>
        <v/>
      </c>
      <c r="CI30" s="23" t="str">
        <f t="shared" si="7"/>
        <v/>
      </c>
      <c r="CJ30" s="23" t="str">
        <f t="shared" si="7"/>
        <v/>
      </c>
      <c r="CK30" s="23" t="str">
        <f t="shared" si="7"/>
        <v/>
      </c>
      <c r="CL30" s="23" t="str">
        <f t="shared" si="7"/>
        <v/>
      </c>
      <c r="CM30" s="23" t="str">
        <f t="shared" si="7"/>
        <v/>
      </c>
      <c r="CN30" s="23" t="str">
        <f t="shared" si="7"/>
        <v/>
      </c>
      <c r="CO30" s="23" t="str">
        <f t="shared" si="7"/>
        <v/>
      </c>
      <c r="CP30" s="23" t="str">
        <f t="shared" si="7"/>
        <v/>
      </c>
      <c r="CQ30" s="23" t="str">
        <f t="shared" si="7"/>
        <v/>
      </c>
      <c r="CR30" s="23" t="str">
        <f t="shared" si="7"/>
        <v/>
      </c>
      <c r="CS30" s="23" t="str">
        <f t="shared" si="7"/>
        <v/>
      </c>
      <c r="CT30" s="23" t="str">
        <f t="shared" si="7"/>
        <v/>
      </c>
      <c r="CU30" s="23" t="str">
        <f t="shared" si="7"/>
        <v/>
      </c>
      <c r="CV30" s="23" t="str">
        <f t="shared" si="7"/>
        <v/>
      </c>
    </row>
    <row r="31" hidden="1">
      <c r="A31" s="20" t="s">
        <v>139</v>
      </c>
      <c r="B31" s="21" t="str">
        <f>IFERROR(MATCH(B29,'Each Gender - Total'!$A:$A,0) + 1, "")</f>
        <v/>
      </c>
      <c r="C31" s="21" t="str">
        <f>IFERROR(MATCH(C29,'Each Gender - Total'!$A:$A,0) + 1, "")</f>
        <v/>
      </c>
      <c r="D31" s="21" t="str">
        <f>IFERROR(MATCH(D29,'Each Gender - Total'!$A:$A,0) + 1, "")</f>
        <v/>
      </c>
      <c r="E31" s="21" t="str">
        <f>IFERROR(MATCH(E29,'Each Gender - Total'!$A:$A,0) + 1, "")</f>
        <v/>
      </c>
      <c r="F31" s="21" t="str">
        <f>IFERROR(MATCH(F29,'Each Gender - Total'!$A:$A,0) + 1, "")</f>
        <v/>
      </c>
      <c r="G31" s="21" t="str">
        <f>IFERROR(MATCH(G29,'Each Gender - Total'!$A:$A,0) + 1, "")</f>
        <v/>
      </c>
      <c r="H31" s="21" t="str">
        <f>IFERROR(MATCH(H29,'Each Gender - Total'!$A:$A,0) + 1, "")</f>
        <v/>
      </c>
      <c r="I31" s="21" t="str">
        <f>IFERROR(MATCH(I29,'Each Gender - Total'!$A:$A,0) + 1, "")</f>
        <v/>
      </c>
      <c r="J31" s="21" t="str">
        <f>IFERROR(MATCH(J29,'Each Gender - Total'!$A:$A,0) + 1, "")</f>
        <v/>
      </c>
      <c r="K31" s="21" t="str">
        <f>IFERROR(MATCH(K29,'Each Gender - Total'!$A:$A,0) + 1, "")</f>
        <v/>
      </c>
      <c r="L31" s="21" t="str">
        <f>IFERROR(MATCH(L29,'Each Gender - Total'!$A:$A,0) + 1, "")</f>
        <v/>
      </c>
      <c r="M31" s="21" t="str">
        <f>IFERROR(MATCH(M29,'Each Gender - Total'!$A:$A,0) + 1, "")</f>
        <v/>
      </c>
      <c r="N31" s="21" t="str">
        <f>IFERROR(MATCH(N29,'Each Gender - Total'!$A:$A,0) + 1, "")</f>
        <v/>
      </c>
      <c r="O31" s="21" t="str">
        <f>IFERROR(MATCH(O29,'Each Gender - Total'!$A:$A,0) + 1, "")</f>
        <v/>
      </c>
      <c r="P31" s="21" t="str">
        <f>IFERROR(MATCH(P29,'Each Gender - Total'!$A:$A,0) + 1, "")</f>
        <v/>
      </c>
      <c r="Q31" s="21" t="str">
        <f>IFERROR(MATCH(Q29,'Each Gender - Total'!$A:$A,0) + 1, "")</f>
        <v/>
      </c>
      <c r="R31" s="21" t="str">
        <f>IFERROR(MATCH(R29,'Each Gender - Total'!$A:$A,0) + 1, "")</f>
        <v/>
      </c>
      <c r="S31" s="21" t="str">
        <f>IFERROR(MATCH(S29,'Each Gender - Total'!$A:$A,0) + 1, "")</f>
        <v/>
      </c>
      <c r="T31" s="21" t="str">
        <f>IFERROR(MATCH(T29,'Each Gender - Total'!$A:$A,0) + 1, "")</f>
        <v/>
      </c>
      <c r="U31" s="21" t="str">
        <f>IFERROR(MATCH(U29,'Each Gender - Total'!$A:$A,0) + 1, "")</f>
        <v/>
      </c>
      <c r="V31" s="21" t="str">
        <f>IFERROR(MATCH(V29,'Each Gender - Total'!$A:$A,0) + 1, "")</f>
        <v/>
      </c>
      <c r="W31" s="21" t="str">
        <f>IFERROR(MATCH(W29,'Each Gender - Total'!$A:$A,0) + 1, "")</f>
        <v/>
      </c>
      <c r="X31" s="21" t="str">
        <f>IFERROR(MATCH(X29,'Each Gender - Total'!$A:$A,0) + 1, "")</f>
        <v/>
      </c>
      <c r="Y31" s="21" t="str">
        <f>IFERROR(MATCH(Y29,'Each Gender - Total'!$A:$A,0) + 1, "")</f>
        <v/>
      </c>
      <c r="Z31" s="21" t="str">
        <f>IFERROR(MATCH(Z29,'Each Gender - Total'!$A:$A,0) + 1, "")</f>
        <v/>
      </c>
      <c r="AA31" s="21" t="str">
        <f>IFERROR(MATCH(AA29,'Each Gender - Total'!$A:$A,0) + 1, "")</f>
        <v/>
      </c>
      <c r="AB31" s="21" t="str">
        <f>IFERROR(MATCH(AB29,'Each Gender - Total'!$A:$A,0) + 1, "")</f>
        <v/>
      </c>
      <c r="AC31" s="21" t="str">
        <f>IFERROR(MATCH(AC29,'Each Gender - Total'!$A:$A,0) + 1, "")</f>
        <v/>
      </c>
      <c r="AD31" s="21" t="str">
        <f>IFERROR(MATCH(AD29,'Each Gender - Total'!$A:$A,0) + 1, "")</f>
        <v/>
      </c>
      <c r="AE31" s="21" t="str">
        <f>IFERROR(MATCH(AE29,'Each Gender - Total'!$A:$A,0) + 1, "")</f>
        <v/>
      </c>
      <c r="AF31" s="21" t="str">
        <f>IFERROR(MATCH(AF29,'Each Gender - Total'!$A:$A,0) + 1, "")</f>
        <v/>
      </c>
      <c r="AG31" s="21" t="str">
        <f>IFERROR(MATCH(AG29,'Each Gender - Total'!$A:$A,0) + 1, "")</f>
        <v/>
      </c>
      <c r="AH31" s="21" t="str">
        <f>IFERROR(MATCH(AH29,'Each Gender - Total'!$A:$A,0) + 1, "")</f>
        <v/>
      </c>
      <c r="AI31" s="21" t="str">
        <f>IFERROR(MATCH(AI29,'Each Gender - Total'!$A:$A,0) + 1, "")</f>
        <v/>
      </c>
      <c r="AJ31" s="21" t="str">
        <f>IFERROR(MATCH(AJ29,'Each Gender - Total'!$A:$A,0) + 1, "")</f>
        <v/>
      </c>
      <c r="AK31" s="21">
        <f>IFERROR(MATCH(AK29,'Each Gender - Total'!$A:$A,0) + 1, "")</f>
        <v>95</v>
      </c>
      <c r="AL31" s="21" t="str">
        <f>IFERROR(MATCH(AL29,'Each Gender - Total'!$A:$A,0) + 1, "")</f>
        <v/>
      </c>
      <c r="AM31" s="21" t="str">
        <f>IFERROR(MATCH(AM29,'Each Gender - Total'!$A:$A,0) + 1, "")</f>
        <v/>
      </c>
      <c r="AN31" s="21" t="str">
        <f>IFERROR(MATCH(AN29,'Each Gender - Total'!$A:$A,0) + 1, "")</f>
        <v/>
      </c>
      <c r="AO31" s="21" t="str">
        <f>IFERROR(MATCH(AO29,'Each Gender - Total'!$A:$A,0) + 1, "")</f>
        <v/>
      </c>
      <c r="AP31" s="21" t="str">
        <f>IFERROR(MATCH(AP29,'Each Gender - Total'!$A:$A,0) + 1, "")</f>
        <v/>
      </c>
      <c r="AQ31" s="21" t="str">
        <f>IFERROR(MATCH(AQ29,'Each Gender - Total'!$A:$A,0) + 1, "")</f>
        <v/>
      </c>
      <c r="AR31" s="21" t="str">
        <f>IFERROR(MATCH(AR29,'Each Gender - Total'!$A:$A,0) + 1, "")</f>
        <v/>
      </c>
      <c r="AS31" s="21" t="str">
        <f>IFERROR(MATCH(AS29,'Each Gender - Total'!$A:$A,0) + 1, "")</f>
        <v/>
      </c>
      <c r="AT31" s="21" t="str">
        <f>IFERROR(MATCH(AT29,'Each Gender - Total'!$A:$A,0) + 1, "")</f>
        <v/>
      </c>
      <c r="AU31" s="21" t="str">
        <f>IFERROR(MATCH(AU29,'Each Gender - Total'!$A:$A,0) + 1, "")</f>
        <v/>
      </c>
      <c r="AV31" s="21" t="str">
        <f>IFERROR(MATCH(AV29,'Each Gender - Total'!$A:$A,0) + 1, "")</f>
        <v/>
      </c>
      <c r="AW31" s="21" t="str">
        <f>IFERROR(MATCH(AW29,'Each Gender - Total'!$A:$A,0) + 1, "")</f>
        <v/>
      </c>
      <c r="AX31" s="21" t="str">
        <f>IFERROR(MATCH(AX29,'Each Gender - Total'!$A:$A,0) + 1, "")</f>
        <v/>
      </c>
      <c r="AY31" s="21" t="str">
        <f>IFERROR(MATCH(AY29,'Each Gender - Total'!$A:$A,0) + 1, "")</f>
        <v/>
      </c>
      <c r="AZ31" s="21" t="str">
        <f>IFERROR(MATCH(AZ29,'Each Gender - Total'!$A:$A,0) + 1, "")</f>
        <v/>
      </c>
      <c r="BA31" s="21" t="str">
        <f>IFERROR(MATCH(BA29,'Each Gender - Total'!$A:$A,0) + 1, "")</f>
        <v/>
      </c>
      <c r="BB31" s="21">
        <f>IFERROR(MATCH(BB29,'Each Gender - Total'!$A:$A,0) + 1, "")</f>
        <v>49</v>
      </c>
      <c r="BC31" s="21" t="str">
        <f>IFERROR(MATCH(BC29,'Each Gender - Total'!$A:$A,0) + 1, "")</f>
        <v/>
      </c>
      <c r="BD31" s="21" t="str">
        <f>IFERROR(MATCH(BD29,'Each Gender - Total'!$A:$A,0) + 1, "")</f>
        <v/>
      </c>
      <c r="BE31" s="21" t="str">
        <f>IFERROR(MATCH(BE29,'Each Gender - Total'!$A:$A,0) + 1, "")</f>
        <v/>
      </c>
      <c r="BF31" s="21" t="str">
        <f>IFERROR(MATCH(BF29,'Each Gender - Total'!$A:$A,0) + 1, "")</f>
        <v/>
      </c>
      <c r="BG31" s="21" t="str">
        <f>IFERROR(MATCH(BG29,'Each Gender - Total'!$A:$A,0) + 1, "")</f>
        <v/>
      </c>
      <c r="BH31" s="21" t="str">
        <f>IFERROR(MATCH(BH29,'Each Gender - Total'!$A:$A,0) + 1, "")</f>
        <v/>
      </c>
      <c r="BI31" s="21" t="str">
        <f>IFERROR(MATCH(BI29,'Each Gender - Total'!$A:$A,0) + 1, "")</f>
        <v/>
      </c>
      <c r="BJ31" s="21" t="str">
        <f>IFERROR(MATCH(BJ29,'Each Gender - Total'!$A:$A,0) + 1, "")</f>
        <v/>
      </c>
      <c r="BK31" s="21" t="str">
        <f>IFERROR(MATCH(BK29,'Each Gender - Total'!$A:$A,0) + 1, "")</f>
        <v/>
      </c>
      <c r="BL31" s="21" t="str">
        <f>IFERROR(MATCH(BL29,'Each Gender - Total'!$A:$A,0) + 1, "")</f>
        <v/>
      </c>
      <c r="BM31" s="21" t="str">
        <f>IFERROR(MATCH(BM29,'Each Gender - Total'!$A:$A,0) + 1, "")</f>
        <v/>
      </c>
      <c r="BN31" s="21" t="str">
        <f>IFERROR(MATCH(BN29,'Each Gender - Total'!$A:$A,0) + 1, "")</f>
        <v/>
      </c>
      <c r="BO31" s="21" t="str">
        <f>IFERROR(MATCH(BO29,'Each Gender - Total'!$A:$A,0) + 1, "")</f>
        <v/>
      </c>
      <c r="BP31" s="21" t="str">
        <f>IFERROR(MATCH(BP29,'Each Gender - Total'!$A:$A,0) + 1, "")</f>
        <v/>
      </c>
      <c r="BQ31" s="21" t="str">
        <f>IFERROR(MATCH(BQ29,'Each Gender - Total'!$A:$A,0) + 1, "")</f>
        <v/>
      </c>
      <c r="BR31" s="21" t="str">
        <f>IFERROR(MATCH(BR29,'Each Gender - Total'!$A:$A,0) + 1, "")</f>
        <v/>
      </c>
      <c r="BS31" s="21" t="str">
        <f>IFERROR(MATCH(BS29,'Each Gender - Total'!$A:$A,0) + 1, "")</f>
        <v/>
      </c>
      <c r="BT31" s="21" t="str">
        <f>IFERROR(MATCH(BT29,'Each Gender - Total'!$A:$A,0) + 1, "")</f>
        <v/>
      </c>
      <c r="BU31" s="21" t="str">
        <f>IFERROR(MATCH(BU29,'Each Gender - Total'!$A:$A,0) + 1, "")</f>
        <v/>
      </c>
      <c r="BV31" s="21" t="str">
        <f>IFERROR(MATCH(BV29,'Each Gender - Total'!$A:$A,0) + 1, "")</f>
        <v/>
      </c>
      <c r="BW31" s="21" t="str">
        <f>IFERROR(MATCH(BW29,'Each Gender - Total'!$A:$A,0) + 1, "")</f>
        <v/>
      </c>
      <c r="BX31" s="21" t="str">
        <f>IFERROR(MATCH(BX29,'Each Gender - Total'!$A:$A,0) + 1, "")</f>
        <v/>
      </c>
      <c r="BY31" s="21" t="str">
        <f>IFERROR(MATCH(BY29,'Each Gender - Total'!$A:$A,0) + 1, "")</f>
        <v/>
      </c>
      <c r="BZ31" s="21" t="str">
        <f>IFERROR(MATCH(BZ29,'Each Gender - Total'!$A:$A,0) + 1, "")</f>
        <v/>
      </c>
      <c r="CA31" s="21" t="str">
        <f>IFERROR(MATCH(CA29,'Each Gender - Total'!$A:$A,0) + 1, "")</f>
        <v/>
      </c>
      <c r="CB31" s="21" t="str">
        <f>IFERROR(MATCH(CB29,'Each Gender - Total'!$A:$A,0) + 1, "")</f>
        <v/>
      </c>
      <c r="CC31" s="21" t="str">
        <f>IFERROR(MATCH(CC29,'Each Gender - Total'!$A:$A,0) + 1, "")</f>
        <v/>
      </c>
      <c r="CD31" s="21" t="str">
        <f>IFERROR(MATCH(CD29,'Each Gender - Total'!$A:$A,0) + 1, "")</f>
        <v/>
      </c>
      <c r="CE31" s="21" t="str">
        <f>IFERROR(MATCH(CE29,'Each Gender - Total'!$A:$A,0) + 1, "")</f>
        <v/>
      </c>
      <c r="CF31" s="21" t="str">
        <f>IFERROR(MATCH(CF29,'Each Gender - Total'!$A:$A,0) + 1, "")</f>
        <v/>
      </c>
      <c r="CG31" s="21" t="str">
        <f>IFERROR(MATCH(CG29,'Each Gender - Total'!$A:$A,0) + 1, "")</f>
        <v/>
      </c>
      <c r="CH31" s="21" t="str">
        <f>IFERROR(MATCH(CH29,'Each Gender - Total'!$A:$A,0) + 1, "")</f>
        <v/>
      </c>
      <c r="CI31" s="21" t="str">
        <f>IFERROR(MATCH(CI29,'Each Gender - Total'!$A:$A,0) + 1, "")</f>
        <v/>
      </c>
      <c r="CJ31" s="21" t="str">
        <f>IFERROR(MATCH(CJ29,'Each Gender - Total'!$A:$A,0) + 1, "")</f>
        <v/>
      </c>
      <c r="CK31" s="21" t="str">
        <f>IFERROR(MATCH(CK29,'Each Gender - Total'!$A:$A,0) + 1, "")</f>
        <v/>
      </c>
      <c r="CL31" s="21" t="str">
        <f>IFERROR(MATCH(CL29,'Each Gender - Total'!$A:$A,0) + 1, "")</f>
        <v/>
      </c>
      <c r="CM31" s="21" t="str">
        <f>IFERROR(MATCH(CM29,'Each Gender - Total'!$A:$A,0) + 1, "")</f>
        <v/>
      </c>
      <c r="CN31" s="21" t="str">
        <f>IFERROR(MATCH(CN29,'Each Gender - Total'!$A:$A,0) + 1, "")</f>
        <v/>
      </c>
      <c r="CO31" s="21" t="str">
        <f>IFERROR(MATCH(CO29,'Each Gender - Total'!$A:$A,0) + 1, "")</f>
        <v/>
      </c>
      <c r="CP31" s="21" t="str">
        <f>IFERROR(MATCH(CP29,'Each Gender - Total'!$A:$A,0) + 1, "")</f>
        <v/>
      </c>
      <c r="CQ31" s="21" t="str">
        <f>IFERROR(MATCH(CQ29,'Each Gender - Total'!$A:$A,0) + 1, "")</f>
        <v/>
      </c>
      <c r="CR31" s="21" t="str">
        <f>IFERROR(MATCH(CR29,'Each Gender - Total'!$A:$A,0) + 1, "")</f>
        <v/>
      </c>
      <c r="CS31" s="21" t="str">
        <f>IFERROR(MATCH(CS29,'Each Gender - Total'!$A:$A,0) + 1, "")</f>
        <v/>
      </c>
      <c r="CT31" s="21" t="str">
        <f>IFERROR(MATCH(CT29,'Each Gender - Total'!$A:$A,0) + 1, "")</f>
        <v/>
      </c>
      <c r="CU31" s="21" t="str">
        <f>IFERROR(MATCH(CU29,'Each Gender - Total'!$A:$A,0) + 1, "")</f>
        <v/>
      </c>
      <c r="CV31" s="21" t="str">
        <f>IFERROR(MATCH(CV29,'Each Gender - Total'!$A:$A,0) + 1, "")</f>
        <v/>
      </c>
    </row>
    <row r="32" hidden="1">
      <c r="A32" s="20" t="s">
        <v>140</v>
      </c>
      <c r="B32" s="21" t="str">
        <f>IFERROR(ADDRESS(MATCH(B29,'Each Gender - Total'!$A:$A,0) + 1,COLUMN(),2,1,"Each Gender - Total")&amp;":"&amp;ADDRESS(1000,COLUMN(),2,1),"")</f>
        <v/>
      </c>
      <c r="C32" s="21" t="str">
        <f>IFERROR(ADDRESS(MATCH(C29,'Each Gender - Total'!$A:$A,0) + 1,COLUMN(),2,1,"Each Gender - Total")&amp;":"&amp;ADDRESS(1000,COLUMN(),2,1),"")</f>
        <v/>
      </c>
      <c r="D32" s="21" t="str">
        <f>IFERROR(ADDRESS(MATCH(D29,'Each Gender - Total'!$A:$A,0) + 1,COLUMN(),2,1,"Each Gender - Total")&amp;":"&amp;ADDRESS(1000,COLUMN(),2,1),"")</f>
        <v/>
      </c>
      <c r="E32" s="21" t="str">
        <f>IFERROR(ADDRESS(MATCH(E29,'Each Gender - Total'!$A:$A,0) + 1,COLUMN(),2,1,"Each Gender - Total")&amp;":"&amp;ADDRESS(1000,COLUMN(),2,1),"")</f>
        <v/>
      </c>
      <c r="F32" s="21" t="str">
        <f>IFERROR(ADDRESS(MATCH(F29,'Each Gender - Total'!$A:$A,0) + 1,COLUMN(),2,1,"Each Gender - Total")&amp;":"&amp;ADDRESS(1000,COLUMN(),2,1),"")</f>
        <v/>
      </c>
      <c r="G32" s="21" t="str">
        <f>IFERROR(ADDRESS(MATCH(G29,'Each Gender - Total'!$A:$A,0) + 1,COLUMN(),2,1,"Each Gender - Total")&amp;":"&amp;ADDRESS(1000,COLUMN(),2,1),"")</f>
        <v/>
      </c>
      <c r="H32" s="21" t="str">
        <f>IFERROR(ADDRESS(MATCH(H29,'Each Gender - Total'!$A:$A,0) + 1,COLUMN(),2,1,"Each Gender - Total")&amp;":"&amp;ADDRESS(1000,COLUMN(),2,1),"")</f>
        <v/>
      </c>
      <c r="I32" s="21" t="str">
        <f>IFERROR(ADDRESS(MATCH(I29,'Each Gender - Total'!$A:$A,0) + 1,COLUMN(),2,1,"Each Gender - Total")&amp;":"&amp;ADDRESS(1000,COLUMN(),2,1),"")</f>
        <v/>
      </c>
      <c r="J32" s="21" t="str">
        <f>IFERROR(ADDRESS(MATCH(J29,'Each Gender - Total'!$A:$A,0) + 1,COLUMN(),2,1,"Each Gender - Total")&amp;":"&amp;ADDRESS(1000,COLUMN(),2,1),"")</f>
        <v/>
      </c>
      <c r="K32" s="21" t="str">
        <f>IFERROR(ADDRESS(MATCH(K29,'Each Gender - Total'!$A:$A,0) + 1,COLUMN(),2,1,"Each Gender - Total")&amp;":"&amp;ADDRESS(1000,COLUMN(),2,1),"")</f>
        <v/>
      </c>
      <c r="L32" s="21" t="str">
        <f>IFERROR(ADDRESS(MATCH(L29,'Each Gender - Total'!$A:$A,0) + 1,COLUMN(),2,1,"Each Gender - Total")&amp;":"&amp;ADDRESS(1000,COLUMN(),2,1),"")</f>
        <v/>
      </c>
      <c r="M32" s="21" t="str">
        <f>IFERROR(ADDRESS(MATCH(M29,'Each Gender - Total'!$A:$A,0) + 1,COLUMN(),2,1,"Each Gender - Total")&amp;":"&amp;ADDRESS(1000,COLUMN(),2,1),"")</f>
        <v/>
      </c>
      <c r="N32" s="21" t="str">
        <f>IFERROR(ADDRESS(MATCH(N29,'Each Gender - Total'!$A:$A,0) + 1,COLUMN(),2,1,"Each Gender - Total")&amp;":"&amp;ADDRESS(1000,COLUMN(),2,1),"")</f>
        <v/>
      </c>
      <c r="O32" s="21" t="str">
        <f>IFERROR(ADDRESS(MATCH(O29,'Each Gender - Total'!$A:$A,0) + 1,COLUMN(),2,1,"Each Gender - Total")&amp;":"&amp;ADDRESS(1000,COLUMN(),2,1),"")</f>
        <v/>
      </c>
      <c r="P32" s="21" t="str">
        <f>IFERROR(ADDRESS(MATCH(P29,'Each Gender - Total'!$A:$A,0) + 1,COLUMN(),2,1,"Each Gender - Total")&amp;":"&amp;ADDRESS(1000,COLUMN(),2,1),"")</f>
        <v/>
      </c>
      <c r="Q32" s="21" t="str">
        <f>IFERROR(ADDRESS(MATCH(Q29,'Each Gender - Total'!$A:$A,0) + 1,COLUMN(),2,1,"Each Gender - Total")&amp;":"&amp;ADDRESS(1000,COLUMN(),2,1),"")</f>
        <v/>
      </c>
      <c r="R32" s="21" t="str">
        <f>IFERROR(ADDRESS(MATCH(R29,'Each Gender - Total'!$A:$A,0) + 1,COLUMN(),2,1,"Each Gender - Total")&amp;":"&amp;ADDRESS(1000,COLUMN(),2,1),"")</f>
        <v/>
      </c>
      <c r="S32" s="21" t="str">
        <f>IFERROR(ADDRESS(MATCH(S29,'Each Gender - Total'!$A:$A,0) + 1,COLUMN(),2,1,"Each Gender - Total")&amp;":"&amp;ADDRESS(1000,COLUMN(),2,1),"")</f>
        <v/>
      </c>
      <c r="T32" s="21" t="str">
        <f>IFERROR(ADDRESS(MATCH(T29,'Each Gender - Total'!$A:$A,0) + 1,COLUMN(),2,1,"Each Gender - Total")&amp;":"&amp;ADDRESS(1000,COLUMN(),2,1),"")</f>
        <v/>
      </c>
      <c r="U32" s="21" t="str">
        <f>IFERROR(ADDRESS(MATCH(U29,'Each Gender - Total'!$A:$A,0) + 1,COLUMN(),2,1,"Each Gender - Total")&amp;":"&amp;ADDRESS(1000,COLUMN(),2,1),"")</f>
        <v/>
      </c>
      <c r="V32" s="21" t="str">
        <f>IFERROR(ADDRESS(MATCH(V29,'Each Gender - Total'!$A:$A,0) + 1,COLUMN(),2,1,"Each Gender - Total")&amp;":"&amp;ADDRESS(1000,COLUMN(),2,1),"")</f>
        <v/>
      </c>
      <c r="W32" s="21" t="str">
        <f>IFERROR(ADDRESS(MATCH(W29,'Each Gender - Total'!$A:$A,0) + 1,COLUMN(),2,1,"Each Gender - Total")&amp;":"&amp;ADDRESS(1000,COLUMN(),2,1),"")</f>
        <v/>
      </c>
      <c r="X32" s="21" t="str">
        <f>IFERROR(ADDRESS(MATCH(X29,'Each Gender - Total'!$A:$A,0) + 1,COLUMN(),2,1,"Each Gender - Total")&amp;":"&amp;ADDRESS(1000,COLUMN(),2,1),"")</f>
        <v/>
      </c>
      <c r="Y32" s="21" t="str">
        <f>IFERROR(ADDRESS(MATCH(Y29,'Each Gender - Total'!$A:$A,0) + 1,COLUMN(),2,1,"Each Gender - Total")&amp;":"&amp;ADDRESS(1000,COLUMN(),2,1),"")</f>
        <v/>
      </c>
      <c r="Z32" s="21" t="str">
        <f>IFERROR(ADDRESS(MATCH(Z29,'Each Gender - Total'!$A:$A,0) + 1,COLUMN(),2,1,"Each Gender - Total")&amp;":"&amp;ADDRESS(1000,COLUMN(),2,1),"")</f>
        <v/>
      </c>
      <c r="AA32" s="21" t="str">
        <f>IFERROR(ADDRESS(MATCH(AA29,'Each Gender - Total'!$A:$A,0) + 1,COLUMN(),2,1,"Each Gender - Total")&amp;":"&amp;ADDRESS(1000,COLUMN(),2,1),"")</f>
        <v/>
      </c>
      <c r="AB32" s="21" t="str">
        <f>IFERROR(ADDRESS(MATCH(AB29,'Each Gender - Total'!$A:$A,0) + 1,COLUMN(),2,1,"Each Gender - Total")&amp;":"&amp;ADDRESS(1000,COLUMN(),2,1),"")</f>
        <v/>
      </c>
      <c r="AC32" s="21" t="str">
        <f>IFERROR(ADDRESS(MATCH(AC29,'Each Gender - Total'!$A:$A,0) + 1,COLUMN(),2,1,"Each Gender - Total")&amp;":"&amp;ADDRESS(1000,COLUMN(),2,1),"")</f>
        <v/>
      </c>
      <c r="AD32" s="21" t="str">
        <f>IFERROR(ADDRESS(MATCH(AD29,'Each Gender - Total'!$A:$A,0) + 1,COLUMN(),2,1,"Each Gender - Total")&amp;":"&amp;ADDRESS(1000,COLUMN(),2,1),"")</f>
        <v/>
      </c>
      <c r="AE32" s="21" t="str">
        <f>IFERROR(ADDRESS(MATCH(AE29,'Each Gender - Total'!$A:$A,0) + 1,COLUMN(),2,1,"Each Gender - Total")&amp;":"&amp;ADDRESS(1000,COLUMN(),2,1),"")</f>
        <v/>
      </c>
      <c r="AF32" s="21" t="str">
        <f>IFERROR(ADDRESS(MATCH(AF29,'Each Gender - Total'!$A:$A,0) + 1,COLUMN(),2,1,"Each Gender - Total")&amp;":"&amp;ADDRESS(1000,COLUMN(),2,1),"")</f>
        <v/>
      </c>
      <c r="AG32" s="21" t="str">
        <f>IFERROR(ADDRESS(MATCH(AG29,'Each Gender - Total'!$A:$A,0) + 1,COLUMN(),2,1,"Each Gender - Total")&amp;":"&amp;ADDRESS(1000,COLUMN(),2,1),"")</f>
        <v/>
      </c>
      <c r="AH32" s="21" t="str">
        <f>IFERROR(ADDRESS(MATCH(AH29,'Each Gender - Total'!$A:$A,0) + 1,COLUMN(),2,1,"Each Gender - Total")&amp;":"&amp;ADDRESS(1000,COLUMN(),2,1),"")</f>
        <v/>
      </c>
      <c r="AI32" s="21" t="str">
        <f>IFERROR(ADDRESS(MATCH(AI29,'Each Gender - Total'!$A:$A,0) + 1,COLUMN(),2,1,"Each Gender - Total")&amp;":"&amp;ADDRESS(1000,COLUMN(),2,1),"")</f>
        <v/>
      </c>
      <c r="AJ32" s="21" t="str">
        <f>IFERROR(ADDRESS(MATCH(AJ29,'Each Gender - Total'!$A:$A,0) + 1,COLUMN(),2,1,"Each Gender - Total")&amp;":"&amp;ADDRESS(1000,COLUMN(),2,1),"")</f>
        <v/>
      </c>
      <c r="AK32" s="21" t="str">
        <f>IFERROR(ADDRESS(MATCH(AK29,'Each Gender - Total'!$A:$A,0) + 1,COLUMN(),2,1,"Each Gender - Total")&amp;":"&amp;ADDRESS(1000,COLUMN(),2,1),"")</f>
        <v>'Each Gender - Total'!AK$95:AK$1000</v>
      </c>
      <c r="AL32" s="21" t="str">
        <f>IFERROR(ADDRESS(MATCH(AL29,'Each Gender - Total'!$A:$A,0) + 1,COLUMN(),2,1,"Each Gender - Total")&amp;":"&amp;ADDRESS(1000,COLUMN(),2,1),"")</f>
        <v/>
      </c>
      <c r="AM32" s="21" t="str">
        <f>IFERROR(ADDRESS(MATCH(AM29,'Each Gender - Total'!$A:$A,0) + 1,COLUMN(),2,1,"Each Gender - Total")&amp;":"&amp;ADDRESS(1000,COLUMN(),2,1),"")</f>
        <v/>
      </c>
      <c r="AN32" s="21" t="str">
        <f>IFERROR(ADDRESS(MATCH(AN29,'Each Gender - Total'!$A:$A,0) + 1,COLUMN(),2,1,"Each Gender - Total")&amp;":"&amp;ADDRESS(1000,COLUMN(),2,1),"")</f>
        <v/>
      </c>
      <c r="AO32" s="21" t="str">
        <f>IFERROR(ADDRESS(MATCH(AO29,'Each Gender - Total'!$A:$A,0) + 1,COLUMN(),2,1,"Each Gender - Total")&amp;":"&amp;ADDRESS(1000,COLUMN(),2,1),"")</f>
        <v/>
      </c>
      <c r="AP32" s="21" t="str">
        <f>IFERROR(ADDRESS(MATCH(AP29,'Each Gender - Total'!$A:$A,0) + 1,COLUMN(),2,1,"Each Gender - Total")&amp;":"&amp;ADDRESS(1000,COLUMN(),2,1),"")</f>
        <v/>
      </c>
      <c r="AQ32" s="21" t="str">
        <f>IFERROR(ADDRESS(MATCH(AQ29,'Each Gender - Total'!$A:$A,0) + 1,COLUMN(),2,1,"Each Gender - Total")&amp;":"&amp;ADDRESS(1000,COLUMN(),2,1),"")</f>
        <v/>
      </c>
      <c r="AR32" s="21" t="str">
        <f>IFERROR(ADDRESS(MATCH(AR29,'Each Gender - Total'!$A:$A,0) + 1,COLUMN(),2,1,"Each Gender - Total")&amp;":"&amp;ADDRESS(1000,COLUMN(),2,1),"")</f>
        <v/>
      </c>
      <c r="AS32" s="21" t="str">
        <f>IFERROR(ADDRESS(MATCH(AS29,'Each Gender - Total'!$A:$A,0) + 1,COLUMN(),2,1,"Each Gender - Total")&amp;":"&amp;ADDRESS(1000,COLUMN(),2,1),"")</f>
        <v/>
      </c>
      <c r="AT32" s="21" t="str">
        <f>IFERROR(ADDRESS(MATCH(AT29,'Each Gender - Total'!$A:$A,0) + 1,COLUMN(),2,1,"Each Gender - Total")&amp;":"&amp;ADDRESS(1000,COLUMN(),2,1),"")</f>
        <v/>
      </c>
      <c r="AU32" s="21" t="str">
        <f>IFERROR(ADDRESS(MATCH(AU29,'Each Gender - Total'!$A:$A,0) + 1,COLUMN(),2,1,"Each Gender - Total")&amp;":"&amp;ADDRESS(1000,COLUMN(),2,1),"")</f>
        <v/>
      </c>
      <c r="AV32" s="21" t="str">
        <f>IFERROR(ADDRESS(MATCH(AV29,'Each Gender - Total'!$A:$A,0) + 1,COLUMN(),2,1,"Each Gender - Total")&amp;":"&amp;ADDRESS(1000,COLUMN(),2,1),"")</f>
        <v/>
      </c>
      <c r="AW32" s="21" t="str">
        <f>IFERROR(ADDRESS(MATCH(AW29,'Each Gender - Total'!$A:$A,0) + 1,COLUMN(),2,1,"Each Gender - Total")&amp;":"&amp;ADDRESS(1000,COLUMN(),2,1),"")</f>
        <v/>
      </c>
      <c r="AX32" s="21" t="str">
        <f>IFERROR(ADDRESS(MATCH(AX29,'Each Gender - Total'!$A:$A,0) + 1,COLUMN(),2,1,"Each Gender - Total")&amp;":"&amp;ADDRESS(1000,COLUMN(),2,1),"")</f>
        <v/>
      </c>
      <c r="AY32" s="21" t="str">
        <f>IFERROR(ADDRESS(MATCH(AY29,'Each Gender - Total'!$A:$A,0) + 1,COLUMN(),2,1,"Each Gender - Total")&amp;":"&amp;ADDRESS(1000,COLUMN(),2,1),"")</f>
        <v/>
      </c>
      <c r="AZ32" s="21" t="str">
        <f>IFERROR(ADDRESS(MATCH(AZ29,'Each Gender - Total'!$A:$A,0) + 1,COLUMN(),2,1,"Each Gender - Total")&amp;":"&amp;ADDRESS(1000,COLUMN(),2,1),"")</f>
        <v/>
      </c>
      <c r="BA32" s="21" t="str">
        <f>IFERROR(ADDRESS(MATCH(BA29,'Each Gender - Total'!$A:$A,0) + 1,COLUMN(),2,1,"Each Gender - Total")&amp;":"&amp;ADDRESS(1000,COLUMN(),2,1),"")</f>
        <v/>
      </c>
      <c r="BB32" s="21" t="str">
        <f>IFERROR(ADDRESS(MATCH(BB29,'Each Gender - Total'!$A:$A,0) + 1,COLUMN(),2,1,"Each Gender - Total")&amp;":"&amp;ADDRESS(1000,COLUMN(),2,1),"")</f>
        <v>'Each Gender - Total'!BB$49:BB$1000</v>
      </c>
      <c r="BC32" s="21" t="str">
        <f>IFERROR(ADDRESS(MATCH(BC29,'Each Gender - Total'!$A:$A,0) + 1,COLUMN(),2,1,"Each Gender - Total")&amp;":"&amp;ADDRESS(1000,COLUMN(),2,1),"")</f>
        <v/>
      </c>
      <c r="BD32" s="21" t="str">
        <f>IFERROR(ADDRESS(MATCH(BD29,'Each Gender - Total'!$A:$A,0) + 1,COLUMN(),2,1,"Each Gender - Total")&amp;":"&amp;ADDRESS(1000,COLUMN(),2,1),"")</f>
        <v/>
      </c>
      <c r="BE32" s="21" t="str">
        <f>IFERROR(ADDRESS(MATCH(BE29,'Each Gender - Total'!$A:$A,0) + 1,COLUMN(),2,1,"Each Gender - Total")&amp;":"&amp;ADDRESS(1000,COLUMN(),2,1),"")</f>
        <v/>
      </c>
      <c r="BF32" s="21" t="str">
        <f>IFERROR(ADDRESS(MATCH(BF29,'Each Gender - Total'!$A:$A,0) + 1,COLUMN(),2,1,"Each Gender - Total")&amp;":"&amp;ADDRESS(1000,COLUMN(),2,1),"")</f>
        <v/>
      </c>
      <c r="BG32" s="21" t="str">
        <f>IFERROR(ADDRESS(MATCH(BG29,'Each Gender - Total'!$A:$A,0) + 1,COLUMN(),2,1,"Each Gender - Total")&amp;":"&amp;ADDRESS(1000,COLUMN(),2,1),"")</f>
        <v/>
      </c>
      <c r="BH32" s="21" t="str">
        <f>IFERROR(ADDRESS(MATCH(BH29,'Each Gender - Total'!$A:$A,0) + 1,COLUMN(),2,1,"Each Gender - Total")&amp;":"&amp;ADDRESS(1000,COLUMN(),2,1),"")</f>
        <v/>
      </c>
      <c r="BI32" s="21" t="str">
        <f>IFERROR(ADDRESS(MATCH(BI29,'Each Gender - Total'!$A:$A,0) + 1,COLUMN(),2,1,"Each Gender - Total")&amp;":"&amp;ADDRESS(1000,COLUMN(),2,1),"")</f>
        <v/>
      </c>
      <c r="BJ32" s="21" t="str">
        <f>IFERROR(ADDRESS(MATCH(BJ29,'Each Gender - Total'!$A:$A,0) + 1,COLUMN(),2,1,"Each Gender - Total")&amp;":"&amp;ADDRESS(1000,COLUMN(),2,1),"")</f>
        <v/>
      </c>
      <c r="BK32" s="21" t="str">
        <f>IFERROR(ADDRESS(MATCH(BK29,'Each Gender - Total'!$A:$A,0) + 1,COLUMN(),2,1,"Each Gender - Total")&amp;":"&amp;ADDRESS(1000,COLUMN(),2,1),"")</f>
        <v/>
      </c>
      <c r="BL32" s="21" t="str">
        <f>IFERROR(ADDRESS(MATCH(BL29,'Each Gender - Total'!$A:$A,0) + 1,COLUMN(),2,1,"Each Gender - Total")&amp;":"&amp;ADDRESS(1000,COLUMN(),2,1),"")</f>
        <v/>
      </c>
      <c r="BM32" s="21" t="str">
        <f>IFERROR(ADDRESS(MATCH(BM29,'Each Gender - Total'!$A:$A,0) + 1,COLUMN(),2,1,"Each Gender - Total")&amp;":"&amp;ADDRESS(1000,COLUMN(),2,1),"")</f>
        <v/>
      </c>
      <c r="BN32" s="21" t="str">
        <f>IFERROR(ADDRESS(MATCH(BN29,'Each Gender - Total'!$A:$A,0) + 1,COLUMN(),2,1,"Each Gender - Total")&amp;":"&amp;ADDRESS(1000,COLUMN(),2,1),"")</f>
        <v/>
      </c>
      <c r="BO32" s="21" t="str">
        <f>IFERROR(ADDRESS(MATCH(BO29,'Each Gender - Total'!$A:$A,0) + 1,COLUMN(),2,1,"Each Gender - Total")&amp;":"&amp;ADDRESS(1000,COLUMN(),2,1),"")</f>
        <v/>
      </c>
      <c r="BP32" s="21" t="str">
        <f>IFERROR(ADDRESS(MATCH(BP29,'Each Gender - Total'!$A:$A,0) + 1,COLUMN(),2,1,"Each Gender - Total")&amp;":"&amp;ADDRESS(1000,COLUMN(),2,1),"")</f>
        <v/>
      </c>
      <c r="BQ32" s="21" t="str">
        <f>IFERROR(ADDRESS(MATCH(BQ29,'Each Gender - Total'!$A:$A,0) + 1,COLUMN(),2,1,"Each Gender - Total")&amp;":"&amp;ADDRESS(1000,COLUMN(),2,1),"")</f>
        <v/>
      </c>
      <c r="BR32" s="21" t="str">
        <f>IFERROR(ADDRESS(MATCH(BR29,'Each Gender - Total'!$A:$A,0) + 1,COLUMN(),2,1,"Each Gender - Total")&amp;":"&amp;ADDRESS(1000,COLUMN(),2,1),"")</f>
        <v/>
      </c>
      <c r="BS32" s="21" t="str">
        <f>IFERROR(ADDRESS(MATCH(BS29,'Each Gender - Total'!$A:$A,0) + 1,COLUMN(),2,1,"Each Gender - Total")&amp;":"&amp;ADDRESS(1000,COLUMN(),2,1),"")</f>
        <v/>
      </c>
      <c r="BT32" s="21" t="str">
        <f>IFERROR(ADDRESS(MATCH(BT29,'Each Gender - Total'!$A:$A,0) + 1,COLUMN(),2,1,"Each Gender - Total")&amp;":"&amp;ADDRESS(1000,COLUMN(),2,1),"")</f>
        <v/>
      </c>
      <c r="BU32" s="21" t="str">
        <f>IFERROR(ADDRESS(MATCH(BU29,'Each Gender - Total'!$A:$A,0) + 1,COLUMN(),2,1,"Each Gender - Total")&amp;":"&amp;ADDRESS(1000,COLUMN(),2,1),"")</f>
        <v/>
      </c>
      <c r="BV32" s="21" t="str">
        <f>IFERROR(ADDRESS(MATCH(BV29,'Each Gender - Total'!$A:$A,0) + 1,COLUMN(),2,1,"Each Gender - Total")&amp;":"&amp;ADDRESS(1000,COLUMN(),2,1),"")</f>
        <v/>
      </c>
      <c r="BW32" s="21" t="str">
        <f>IFERROR(ADDRESS(MATCH(BW29,'Each Gender - Total'!$A:$A,0) + 1,COLUMN(),2,1,"Each Gender - Total")&amp;":"&amp;ADDRESS(1000,COLUMN(),2,1),"")</f>
        <v/>
      </c>
      <c r="BX32" s="21" t="str">
        <f>IFERROR(ADDRESS(MATCH(BX29,'Each Gender - Total'!$A:$A,0) + 1,COLUMN(),2,1,"Each Gender - Total")&amp;":"&amp;ADDRESS(1000,COLUMN(),2,1),"")</f>
        <v/>
      </c>
      <c r="BY32" s="21" t="str">
        <f>IFERROR(ADDRESS(MATCH(BY29,'Each Gender - Total'!$A:$A,0) + 1,COLUMN(),2,1,"Each Gender - Total")&amp;":"&amp;ADDRESS(1000,COLUMN(),2,1),"")</f>
        <v/>
      </c>
      <c r="BZ32" s="21" t="str">
        <f>IFERROR(ADDRESS(MATCH(BZ29,'Each Gender - Total'!$A:$A,0) + 1,COLUMN(),2,1,"Each Gender - Total")&amp;":"&amp;ADDRESS(1000,COLUMN(),2,1),"")</f>
        <v/>
      </c>
      <c r="CA32" s="21" t="str">
        <f>IFERROR(ADDRESS(MATCH(CA29,'Each Gender - Total'!$A:$A,0) + 1,COLUMN(),2,1,"Each Gender - Total")&amp;":"&amp;ADDRESS(1000,COLUMN(),2,1),"")</f>
        <v/>
      </c>
      <c r="CB32" s="21" t="str">
        <f>IFERROR(ADDRESS(MATCH(CB29,'Each Gender - Total'!$A:$A,0) + 1,COLUMN(),2,1,"Each Gender - Total")&amp;":"&amp;ADDRESS(1000,COLUMN(),2,1),"")</f>
        <v/>
      </c>
      <c r="CC32" s="21" t="str">
        <f>IFERROR(ADDRESS(MATCH(CC29,'Each Gender - Total'!$A:$A,0) + 1,COLUMN(),2,1,"Each Gender - Total")&amp;":"&amp;ADDRESS(1000,COLUMN(),2,1),"")</f>
        <v/>
      </c>
      <c r="CD32" s="21" t="str">
        <f>IFERROR(ADDRESS(MATCH(CD29,'Each Gender - Total'!$A:$A,0) + 1,COLUMN(),2,1,"Each Gender - Total")&amp;":"&amp;ADDRESS(1000,COLUMN(),2,1),"")</f>
        <v/>
      </c>
      <c r="CE32" s="21" t="str">
        <f>IFERROR(ADDRESS(MATCH(CE29,'Each Gender - Total'!$A:$A,0) + 1,COLUMN(),2,1,"Each Gender - Total")&amp;":"&amp;ADDRESS(1000,COLUMN(),2,1),"")</f>
        <v/>
      </c>
      <c r="CF32" s="21" t="str">
        <f>IFERROR(ADDRESS(MATCH(CF29,'Each Gender - Total'!$A:$A,0) + 1,COLUMN(),2,1,"Each Gender - Total")&amp;":"&amp;ADDRESS(1000,COLUMN(),2,1),"")</f>
        <v/>
      </c>
      <c r="CG32" s="21" t="str">
        <f>IFERROR(ADDRESS(MATCH(CG29,'Each Gender - Total'!$A:$A,0) + 1,COLUMN(),2,1,"Each Gender - Total")&amp;":"&amp;ADDRESS(1000,COLUMN(),2,1),"")</f>
        <v/>
      </c>
      <c r="CH32" s="21" t="str">
        <f>IFERROR(ADDRESS(MATCH(CH29,'Each Gender - Total'!$A:$A,0) + 1,COLUMN(),2,1,"Each Gender - Total")&amp;":"&amp;ADDRESS(1000,COLUMN(),2,1),"")</f>
        <v/>
      </c>
      <c r="CI32" s="21" t="str">
        <f>IFERROR(ADDRESS(MATCH(CI29,'Each Gender - Total'!$A:$A,0) + 1,COLUMN(),2,1,"Each Gender - Total")&amp;":"&amp;ADDRESS(1000,COLUMN(),2,1),"")</f>
        <v/>
      </c>
      <c r="CJ32" s="21" t="str">
        <f>IFERROR(ADDRESS(MATCH(CJ29,'Each Gender - Total'!$A:$A,0) + 1,COLUMN(),2,1,"Each Gender - Total")&amp;":"&amp;ADDRESS(1000,COLUMN(),2,1),"")</f>
        <v/>
      </c>
      <c r="CK32" s="21" t="str">
        <f>IFERROR(ADDRESS(MATCH(CK29,'Each Gender - Total'!$A:$A,0) + 1,COLUMN(),2,1,"Each Gender - Total")&amp;":"&amp;ADDRESS(1000,COLUMN(),2,1),"")</f>
        <v/>
      </c>
      <c r="CL32" s="21" t="str">
        <f>IFERROR(ADDRESS(MATCH(CL29,'Each Gender - Total'!$A:$A,0) + 1,COLUMN(),2,1,"Each Gender - Total")&amp;":"&amp;ADDRESS(1000,COLUMN(),2,1),"")</f>
        <v/>
      </c>
      <c r="CM32" s="21" t="str">
        <f>IFERROR(ADDRESS(MATCH(CM29,'Each Gender - Total'!$A:$A,0) + 1,COLUMN(),2,1,"Each Gender - Total")&amp;":"&amp;ADDRESS(1000,COLUMN(),2,1),"")</f>
        <v/>
      </c>
      <c r="CN32" s="21" t="str">
        <f>IFERROR(ADDRESS(MATCH(CN29,'Each Gender - Total'!$A:$A,0) + 1,COLUMN(),2,1,"Each Gender - Total")&amp;":"&amp;ADDRESS(1000,COLUMN(),2,1),"")</f>
        <v/>
      </c>
      <c r="CO32" s="21" t="str">
        <f>IFERROR(ADDRESS(MATCH(CO29,'Each Gender - Total'!$A:$A,0) + 1,COLUMN(),2,1,"Each Gender - Total")&amp;":"&amp;ADDRESS(1000,COLUMN(),2,1),"")</f>
        <v/>
      </c>
      <c r="CP32" s="21" t="str">
        <f>IFERROR(ADDRESS(MATCH(CP29,'Each Gender - Total'!$A:$A,0) + 1,COLUMN(),2,1,"Each Gender - Total")&amp;":"&amp;ADDRESS(1000,COLUMN(),2,1),"")</f>
        <v/>
      </c>
      <c r="CQ32" s="21" t="str">
        <f>IFERROR(ADDRESS(MATCH(CQ29,'Each Gender - Total'!$A:$A,0) + 1,COLUMN(),2,1,"Each Gender - Total")&amp;":"&amp;ADDRESS(1000,COLUMN(),2,1),"")</f>
        <v/>
      </c>
      <c r="CR32" s="21" t="str">
        <f>IFERROR(ADDRESS(MATCH(CR29,'Each Gender - Total'!$A:$A,0) + 1,COLUMN(),2,1,"Each Gender - Total")&amp;":"&amp;ADDRESS(1000,COLUMN(),2,1),"")</f>
        <v/>
      </c>
      <c r="CS32" s="21" t="str">
        <f>IFERROR(ADDRESS(MATCH(CS29,'Each Gender - Total'!$A:$A,0) + 1,COLUMN(),2,1,"Each Gender - Total")&amp;":"&amp;ADDRESS(1000,COLUMN(),2,1),"")</f>
        <v/>
      </c>
      <c r="CT32" s="21" t="str">
        <f>IFERROR(ADDRESS(MATCH(CT29,'Each Gender - Total'!$A:$A,0) + 1,COLUMN(),2,1,"Each Gender - Total")&amp;":"&amp;ADDRESS(1000,COLUMN(),2,1),"")</f>
        <v/>
      </c>
      <c r="CU32" s="21" t="str">
        <f>IFERROR(ADDRESS(MATCH(CU29,'Each Gender - Total'!$A:$A,0) + 1,COLUMN(),2,1,"Each Gender - Total")&amp;":"&amp;ADDRESS(1000,COLUMN(),2,1),"")</f>
        <v/>
      </c>
      <c r="CV32" s="21" t="str">
        <f>IFERROR(ADDRESS(MATCH(CV29,'Each Gender - Total'!$A:$A,0) + 1,COLUMN(),2,1,"Each Gender - Total")&amp;":"&amp;ADDRESS(1000,COLUMN(),2,1),"")</f>
        <v/>
      </c>
    </row>
    <row r="33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1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</row>
  </sheetData>
  <conditionalFormatting sqref="A10">
    <cfRule type="cellIs" dxfId="0" priority="1" operator="equal">
      <formula>1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47" width="15.43"/>
  </cols>
  <sheetData>
    <row r="1">
      <c r="A1" s="10"/>
      <c r="B1" s="10" t="s">
        <v>86</v>
      </c>
      <c r="C1" s="10" t="s">
        <v>87</v>
      </c>
      <c r="D1" s="10" t="s">
        <v>88</v>
      </c>
      <c r="E1" s="10" t="s">
        <v>89</v>
      </c>
      <c r="F1" s="10" t="s">
        <v>90</v>
      </c>
      <c r="G1" s="10" t="s">
        <v>91</v>
      </c>
      <c r="H1" s="10" t="s">
        <v>92</v>
      </c>
      <c r="I1" s="10" t="s">
        <v>93</v>
      </c>
      <c r="J1" s="10" t="s">
        <v>94</v>
      </c>
      <c r="K1" s="10" t="s">
        <v>95</v>
      </c>
      <c r="L1" s="10" t="s">
        <v>96</v>
      </c>
      <c r="M1" s="10" t="s">
        <v>97</v>
      </c>
      <c r="N1" s="10" t="s">
        <v>98</v>
      </c>
      <c r="O1" s="10" t="s">
        <v>99</v>
      </c>
      <c r="P1" s="10" t="s">
        <v>100</v>
      </c>
      <c r="Q1" s="10" t="s">
        <v>101</v>
      </c>
      <c r="R1" s="10" t="s">
        <v>102</v>
      </c>
      <c r="S1" s="10" t="s">
        <v>103</v>
      </c>
      <c r="T1" s="10" t="s">
        <v>104</v>
      </c>
      <c r="U1" s="10" t="s">
        <v>105</v>
      </c>
      <c r="V1" s="10" t="s">
        <v>106</v>
      </c>
      <c r="W1" s="10" t="s">
        <v>107</v>
      </c>
      <c r="X1" s="10" t="s">
        <v>108</v>
      </c>
      <c r="Y1" s="10" t="s">
        <v>109</v>
      </c>
      <c r="Z1" s="10" t="s">
        <v>110</v>
      </c>
      <c r="AA1" s="10" t="s">
        <v>111</v>
      </c>
      <c r="AB1" s="10" t="s">
        <v>112</v>
      </c>
      <c r="AC1" s="10" t="s">
        <v>113</v>
      </c>
      <c r="AD1" s="10" t="s">
        <v>114</v>
      </c>
      <c r="AE1" s="10" t="s">
        <v>115</v>
      </c>
      <c r="AF1" s="10" t="s">
        <v>116</v>
      </c>
      <c r="AG1" s="10" t="s">
        <v>117</v>
      </c>
      <c r="AH1" s="10" t="s">
        <v>118</v>
      </c>
      <c r="AI1" s="10" t="s">
        <v>119</v>
      </c>
      <c r="AJ1" s="10" t="s">
        <v>120</v>
      </c>
      <c r="AK1" s="10" t="s">
        <v>121</v>
      </c>
      <c r="AL1" s="10" t="s">
        <v>122</v>
      </c>
      <c r="AM1" s="10" t="s">
        <v>123</v>
      </c>
      <c r="AN1" s="10" t="s">
        <v>124</v>
      </c>
      <c r="AO1" s="10" t="s">
        <v>125</v>
      </c>
      <c r="AP1" s="10" t="s">
        <v>126</v>
      </c>
      <c r="AQ1" s="10" t="s">
        <v>127</v>
      </c>
      <c r="AR1" s="10" t="s">
        <v>128</v>
      </c>
      <c r="AS1" s="10" t="s">
        <v>129</v>
      </c>
      <c r="AT1" s="10" t="s">
        <v>130</v>
      </c>
      <c r="AU1" s="10" t="s">
        <v>131</v>
      </c>
    </row>
    <row r="2">
      <c r="A2" s="12" t="s">
        <v>135</v>
      </c>
      <c r="B2" s="13">
        <f>MAX('Unified Genders - Total'!B:B)</f>
        <v>4.000002</v>
      </c>
      <c r="C2" s="13">
        <f>MAX('Unified Genders - Total'!C:C)</f>
        <v>12.004</v>
      </c>
      <c r="D2" s="13">
        <f>MAX('Unified Genders - Total'!D:D)</f>
        <v>17.003003</v>
      </c>
      <c r="E2" s="13">
        <f>MAX('Unified Genders - Total'!E:E)</f>
        <v>6.002</v>
      </c>
      <c r="F2" s="13">
        <f>MAX('Unified Genders - Total'!F:F)</f>
        <v>51.007012</v>
      </c>
      <c r="G2" s="13">
        <f>MAX('Unified Genders - Total'!G:G)</f>
        <v>14.002004</v>
      </c>
      <c r="H2" s="13">
        <f>MAX('Unified Genders - Total'!H:H)</f>
        <v>6.002</v>
      </c>
      <c r="I2" s="13">
        <f>MAX('Unified Genders - Total'!I:I)</f>
        <v>6.002</v>
      </c>
      <c r="J2" s="13">
        <f>MAX('Unified Genders - Total'!J:J)</f>
        <v>3.001</v>
      </c>
      <c r="K2" s="13">
        <f>MAX('Unified Genders - Total'!K:K)</f>
        <v>13.004</v>
      </c>
      <c r="L2" s="13">
        <f>MAX('Unified Genders - Total'!L:L)</f>
        <v>6.001</v>
      </c>
      <c r="M2" s="13">
        <f>MAX('Unified Genders - Total'!M:M)</f>
        <v>14.003002</v>
      </c>
      <c r="N2" s="13">
        <f>MAX('Unified Genders - Total'!N:N)</f>
        <v>4.001</v>
      </c>
      <c r="O2" s="13">
        <f>MAX('Unified Genders - Total'!O:O)</f>
        <v>5.001001</v>
      </c>
      <c r="P2" s="13">
        <f>MAX('Unified Genders - Total'!P:P)</f>
        <v>8.001002</v>
      </c>
      <c r="Q2" s="13">
        <f>MAX('Unified Genders - Total'!Q:Q)</f>
        <v>8.001002</v>
      </c>
      <c r="R2" s="13">
        <f>MAX('Unified Genders - Total'!R:R)</f>
        <v>16.003003</v>
      </c>
      <c r="S2" s="13">
        <f>MAX('Unified Genders - Total'!S:S)</f>
        <v>31.007005</v>
      </c>
      <c r="T2" s="13">
        <f>MAX('Unified Genders - Total'!T:T)</f>
        <v>11.003001</v>
      </c>
      <c r="U2" s="13">
        <f>MAX('Unified Genders - Total'!U:U)</f>
        <v>18.003004</v>
      </c>
      <c r="V2" s="13">
        <f>MAX('Unified Genders - Total'!V:V)</f>
        <v>3.001</v>
      </c>
      <c r="W2" s="13">
        <f>MAX('Unified Genders - Total'!W:W)</f>
        <v>6.002</v>
      </c>
      <c r="X2" s="13">
        <f>MAX('Unified Genders - Total'!X:X)</f>
        <v>6.002</v>
      </c>
      <c r="Y2" s="13">
        <f>MAX('Unified Genders - Total'!Y:Y)</f>
        <v>3.001</v>
      </c>
      <c r="Z2" s="13">
        <f>MAX('Unified Genders - Total'!Z:Z)</f>
        <v>32.009002</v>
      </c>
      <c r="AA2" s="13">
        <f>MAX('Unified Genders - Total'!AA:AA)</f>
        <v>6.001001</v>
      </c>
      <c r="AB2" s="13">
        <f>MAX('Unified Genders - Total'!AB:AB)</f>
        <v>3.001</v>
      </c>
      <c r="AC2" s="13">
        <f>MAX('Unified Genders - Total'!AC:AC)</f>
        <v>6.002</v>
      </c>
      <c r="AD2" s="13">
        <f>MAX('Unified Genders - Total'!AD:AD)</f>
        <v>4.000002</v>
      </c>
      <c r="AE2" s="13">
        <f>MAX('Unified Genders - Total'!AE:AE)</f>
        <v>13.003002</v>
      </c>
      <c r="AF2" s="13">
        <f>MAX('Unified Genders - Total'!AF:AF)</f>
        <v>5.001001</v>
      </c>
      <c r="AG2" s="13">
        <f>MAX('Unified Genders - Total'!AG:AG)</f>
        <v>12.003001</v>
      </c>
      <c r="AH2" s="13">
        <f>MAX('Unified Genders - Total'!AH:AH)</f>
        <v>20.004001</v>
      </c>
      <c r="AI2" s="13">
        <f>MAX('Unified Genders - Total'!AI:AI)</f>
        <v>12.003001</v>
      </c>
      <c r="AJ2" s="13">
        <f>MAX('Unified Genders - Total'!AJ:AJ)</f>
        <v>3.001</v>
      </c>
      <c r="AK2" s="13">
        <f>MAX('Unified Genders - Total'!AK:AK)</f>
        <v>3.001</v>
      </c>
      <c r="AL2" s="13">
        <f>MAX('Unified Genders - Total'!AL:AL)</f>
        <v>62.01101</v>
      </c>
      <c r="AM2" s="13">
        <f>MAX('Unified Genders - Total'!AM:AM)</f>
        <v>18.004003</v>
      </c>
      <c r="AN2" s="13">
        <f>MAX('Unified Genders - Total'!AN:AN)</f>
        <v>9.002001</v>
      </c>
      <c r="AO2" s="13">
        <f>MAX('Unified Genders - Total'!AO:AO)</f>
        <v>7.001002</v>
      </c>
      <c r="AP2" s="13">
        <f>MAX('Unified Genders - Total'!AP:AP)</f>
        <v>7.001002</v>
      </c>
      <c r="AQ2" s="13">
        <f>MAX('Unified Genders - Total'!AQ:AQ)</f>
        <v>7.001002</v>
      </c>
      <c r="AR2" s="13">
        <f>MAX('Unified Genders - Total'!AR:AR)</f>
        <v>3.001</v>
      </c>
      <c r="AS2" s="13">
        <f>MAX('Unified Genders - Total'!AS:AS)</f>
        <v>3.001</v>
      </c>
      <c r="AT2" s="13">
        <f>MAX('Unified Genders - Total'!AT:AT)</f>
        <v>23.007001</v>
      </c>
      <c r="AU2" s="13">
        <f>MAX('Unified Genders - Total'!AU:AU)</f>
        <v>18.005001</v>
      </c>
    </row>
    <row r="3" hidden="1">
      <c r="A3" s="12" t="s">
        <v>136</v>
      </c>
      <c r="B3" s="13">
        <f>COUNTIF('Unified Genders - Total'!B:B,"="&amp;B2)</f>
        <v>1</v>
      </c>
      <c r="C3" s="13">
        <f>COUNTIF('Unified Genders - Total'!C:C,"="&amp;C2)</f>
        <v>1</v>
      </c>
      <c r="D3" s="13">
        <f>COUNTIF('Unified Genders - Total'!D:D,"="&amp;D2)</f>
        <v>1</v>
      </c>
      <c r="E3" s="13">
        <f>COUNTIF('Unified Genders - Total'!E:E,"="&amp;E2)</f>
        <v>1</v>
      </c>
      <c r="F3" s="13">
        <f>COUNTIF('Unified Genders - Total'!F:F,"="&amp;F2)</f>
        <v>1</v>
      </c>
      <c r="G3" s="13">
        <f>COUNTIF('Unified Genders - Total'!G:G,"="&amp;G2)</f>
        <v>1</v>
      </c>
      <c r="H3" s="13">
        <f>COUNTIF('Unified Genders - Total'!H:H,"="&amp;H2)</f>
        <v>1</v>
      </c>
      <c r="I3" s="13">
        <f>COUNTIF('Unified Genders - Total'!I:I,"="&amp;I2)</f>
        <v>1</v>
      </c>
      <c r="J3" s="13">
        <f>COUNTIF('Unified Genders - Total'!J:J,"="&amp;J2)</f>
        <v>2</v>
      </c>
      <c r="K3" s="13">
        <f>COUNTIF('Unified Genders - Total'!K:K,"="&amp;K2)</f>
        <v>1</v>
      </c>
      <c r="L3" s="13">
        <f>COUNTIF('Unified Genders - Total'!L:L,"="&amp;L2)</f>
        <v>1</v>
      </c>
      <c r="M3" s="13">
        <f>COUNTIF('Unified Genders - Total'!M:M,"="&amp;M2)</f>
        <v>1</v>
      </c>
      <c r="N3" s="13">
        <f>COUNTIF('Unified Genders - Total'!N:N,"="&amp;N2)</f>
        <v>1</v>
      </c>
      <c r="O3" s="13">
        <f>COUNTIF('Unified Genders - Total'!O:O,"="&amp;O2)</f>
        <v>1</v>
      </c>
      <c r="P3" s="13">
        <f>COUNTIF('Unified Genders - Total'!P:P,"="&amp;P2)</f>
        <v>1</v>
      </c>
      <c r="Q3" s="13">
        <f>COUNTIF('Unified Genders - Total'!Q:Q,"="&amp;Q2)</f>
        <v>1</v>
      </c>
      <c r="R3" s="13">
        <f>COUNTIF('Unified Genders - Total'!R:R,"="&amp;R2)</f>
        <v>1</v>
      </c>
      <c r="S3" s="13">
        <f>COUNTIF('Unified Genders - Total'!S:S,"="&amp;S2)</f>
        <v>1</v>
      </c>
      <c r="T3" s="13">
        <f>COUNTIF('Unified Genders - Total'!T:T,"="&amp;T2)</f>
        <v>1</v>
      </c>
      <c r="U3" s="13">
        <f>COUNTIF('Unified Genders - Total'!U:U,"="&amp;U2)</f>
        <v>1</v>
      </c>
      <c r="V3" s="13">
        <f>COUNTIF('Unified Genders - Total'!V:V,"="&amp;V2)</f>
        <v>2</v>
      </c>
      <c r="W3" s="13">
        <f>COUNTIF('Unified Genders - Total'!W:W,"="&amp;W2)</f>
        <v>1</v>
      </c>
      <c r="X3" s="13">
        <f>COUNTIF('Unified Genders - Total'!X:X,"="&amp;X2)</f>
        <v>1</v>
      </c>
      <c r="Y3" s="13">
        <f>COUNTIF('Unified Genders - Total'!Y:Y,"="&amp;Y2)</f>
        <v>2</v>
      </c>
      <c r="Z3" s="13">
        <f>COUNTIF('Unified Genders - Total'!Z:Z,"="&amp;Z2)</f>
        <v>1</v>
      </c>
      <c r="AA3" s="13">
        <f>COUNTIF('Unified Genders - Total'!AA:AA,"="&amp;AA2)</f>
        <v>1</v>
      </c>
      <c r="AB3" s="13">
        <f>COUNTIF('Unified Genders - Total'!AB:AB,"="&amp;AB2)</f>
        <v>2</v>
      </c>
      <c r="AC3" s="13">
        <f>COUNTIF('Unified Genders - Total'!AC:AC,"="&amp;AC2)</f>
        <v>1</v>
      </c>
      <c r="AD3" s="13">
        <f>COUNTIF('Unified Genders - Total'!AD:AD,"="&amp;AD2)</f>
        <v>1</v>
      </c>
      <c r="AE3" s="13">
        <f>COUNTIF('Unified Genders - Total'!AE:AE,"="&amp;AE2)</f>
        <v>1</v>
      </c>
      <c r="AF3" s="13">
        <f>COUNTIF('Unified Genders - Total'!AF:AF,"="&amp;AF2)</f>
        <v>1</v>
      </c>
      <c r="AG3" s="13">
        <f>COUNTIF('Unified Genders - Total'!AG:AG,"="&amp;AG2)</f>
        <v>1</v>
      </c>
      <c r="AH3" s="13">
        <f>COUNTIF('Unified Genders - Total'!AH:AH,"="&amp;AH2)</f>
        <v>1</v>
      </c>
      <c r="AI3" s="13">
        <f>COUNTIF('Unified Genders - Total'!AI:AI,"="&amp;AI2)</f>
        <v>1</v>
      </c>
      <c r="AJ3" s="13">
        <f>COUNTIF('Unified Genders - Total'!AJ:AJ,"="&amp;AJ2)</f>
        <v>2</v>
      </c>
      <c r="AK3" s="13">
        <f>COUNTIF('Unified Genders - Total'!AK:AK,"="&amp;AK2)</f>
        <v>2</v>
      </c>
      <c r="AL3" s="13">
        <f>COUNTIF('Unified Genders - Total'!AL:AL,"="&amp;AL2)</f>
        <v>1</v>
      </c>
      <c r="AM3" s="13">
        <f>COUNTIF('Unified Genders - Total'!AM:AM,"="&amp;AM2)</f>
        <v>1</v>
      </c>
      <c r="AN3" s="13">
        <f>COUNTIF('Unified Genders - Total'!AN:AN,"="&amp;AN2)</f>
        <v>1</v>
      </c>
      <c r="AO3" s="13">
        <f>COUNTIF('Unified Genders - Total'!AO:AO,"="&amp;AO2)</f>
        <v>1</v>
      </c>
      <c r="AP3" s="13">
        <f>COUNTIF('Unified Genders - Total'!AP:AP,"="&amp;AP2)</f>
        <v>1</v>
      </c>
      <c r="AQ3" s="13">
        <f>COUNTIF('Unified Genders - Total'!AQ:AQ,"="&amp;AQ2)</f>
        <v>1</v>
      </c>
      <c r="AR3" s="13">
        <f>COUNTIF('Unified Genders - Total'!AR:AR,"="&amp;AR2)</f>
        <v>2</v>
      </c>
      <c r="AS3" s="13">
        <f>COUNTIF('Unified Genders - Total'!AS:AS,"="&amp;AS2)</f>
        <v>2</v>
      </c>
      <c r="AT3" s="13">
        <f>COUNTIF('Unified Genders - Total'!AT:AT,"="&amp;AT2)</f>
        <v>1</v>
      </c>
      <c r="AU3" s="13">
        <f>COUNTIF('Unified Genders - Total'!AU:AU,"="&amp;AU2)</f>
        <v>1</v>
      </c>
    </row>
    <row r="4">
      <c r="A4" s="12" t="s">
        <v>137</v>
      </c>
      <c r="B4" s="13" t="str">
        <f>IF(B2&gt;0, INDIRECT(ADDRESS(MATCH(B2,'Unified Genders - Total'!B:B,0),1,4,TRUE,"Unified Genders - Total")), "")</f>
        <v>ROC</v>
      </c>
      <c r="C4" s="13" t="str">
        <f>IF(C2&gt;0, INDIRECT(ADDRESS(MATCH(C2,'Unified Genders - Total'!C:C,0),1,4,TRUE,"Unified Genders - Total")), "")</f>
        <v>KOR</v>
      </c>
      <c r="D4" s="13" t="str">
        <f>IF(D2&gt;0, INDIRECT(ADDRESS(MATCH(D2,'Unified Genders - Total'!D:D,0),1,4,TRUE,"Unified Genders - Total")), "")</f>
        <v>CHN</v>
      </c>
      <c r="E4" s="13" t="str">
        <f>IF(E2&gt;0, INDIRECT(ADDRESS(MATCH(E2,'Unified Genders - Total'!E:E,0),1,4,TRUE,"Unified Genders - Total")), "")</f>
        <v>ROC</v>
      </c>
      <c r="F4" s="13" t="str">
        <f>IF(F2&gt;0, INDIRECT(ADDRESS(MATCH(F2,'Unified Genders - Total'!F:F,0),1,4,TRUE,"Unified Genders - Total")), "")</f>
        <v>USA</v>
      </c>
      <c r="G4" s="13" t="str">
        <f>IF(G2&gt;0, INDIRECT(ADDRESS(MATCH(G2,'Unified Genders - Total'!G:G,0),1,4,TRUE,"Unified Genders - Total")), "")</f>
        <v>CHN</v>
      </c>
      <c r="H4" s="13" t="str">
        <f>IF(H2&gt;0, INDIRECT(ADDRESS(MATCH(H2,'Unified Genders - Total'!H:H,0),1,4,TRUE,"Unified Genders - Total")), "")</f>
        <v>JPN</v>
      </c>
      <c r="I4" s="13" t="str">
        <f>IF(I2&gt;0, INDIRECT(ADDRESS(MATCH(I2,'Unified Genders - Total'!I:I,0),1,4,TRUE,"Unified Genders - Total")), "")</f>
        <v>USA</v>
      </c>
      <c r="J4" s="13" t="str">
        <f>IF(J2&gt;0, INDIRECT(ADDRESS(MATCH(J2,'Unified Genders - Total'!J:J,0),1,4,TRUE,"Unified Genders - Total")), "")</f>
        <v>NOR</v>
      </c>
      <c r="K4" s="13" t="str">
        <f>IF(K2&gt;0, INDIRECT(ADDRESS(MATCH(K2,'Unified Genders - Total'!K:K,0),1,4,TRUE,"Unified Genders - Total")), "")</f>
        <v>CUB</v>
      </c>
      <c r="L4" s="13" t="str">
        <f>IF(L2&gt;0, INDIRECT(ADDRESS(MATCH(L2,'Unified Genders - Total'!L:L,0),1,4,TRUE,"Unified Genders - Total")), "")</f>
        <v>GER</v>
      </c>
      <c r="M4" s="13" t="str">
        <f>IF(M2&gt;0, INDIRECT(ADDRESS(MATCH(M2,'Unified Genders - Total'!M:M,0),1,4,TRUE,"Unified Genders - Total")), "")</f>
        <v>HUN</v>
      </c>
      <c r="N4" s="13" t="str">
        <f>IF(N2&gt;0, INDIRECT(ADDRESS(MATCH(N2,'Unified Genders - Total'!N:N,0),1,4,TRUE,"Unified Genders - Total")), "")</f>
        <v>GBR</v>
      </c>
      <c r="O4" s="13" t="str">
        <f>IF(O2&gt;0, INDIRECT(ADDRESS(MATCH(O2,'Unified Genders - Total'!O:O,0),1,4,TRUE,"Unified Genders - Total")), "")</f>
        <v>GBR</v>
      </c>
      <c r="P4" s="13" t="str">
        <f>IF(P2&gt;0, INDIRECT(ADDRESS(MATCH(P2,'Unified Genders - Total'!P:P,0),1,4,TRUE,"Unified Genders - Total")), "")</f>
        <v>SUI</v>
      </c>
      <c r="Q4" s="13" t="str">
        <f>IF(Q2&gt;0, INDIRECT(ADDRESS(MATCH(Q2,'Unified Genders - Total'!Q:Q,0),1,4,TRUE,"Unified Genders - Total")), "")</f>
        <v>NED</v>
      </c>
      <c r="R4" s="13" t="str">
        <f>IF(R2&gt;0, INDIRECT(ADDRESS(MATCH(R2,'Unified Genders - Total'!R:R,0),1,4,TRUE,"Unified Genders - Total")), "")</f>
        <v>GBR</v>
      </c>
      <c r="S4" s="13" t="str">
        <f>IF(S2&gt;0, INDIRECT(ADDRESS(MATCH(S2,'Unified Genders - Total'!S:S,0),1,4,TRUE,"Unified Genders - Total")), "")</f>
        <v>CHN</v>
      </c>
      <c r="T4" s="13" t="str">
        <f>IF(T2&gt;0, INDIRECT(ADDRESS(MATCH(T2,'Unified Genders - Total'!T:T,0),1,4,TRUE,"Unified Genders - Total")), "")</f>
        <v>GER</v>
      </c>
      <c r="U4" s="13" t="str">
        <f>IF(U2&gt;0, INDIRECT(ADDRESS(MATCH(U2,'Unified Genders - Total'!U:U,0),1,4,TRUE,"Unified Genders - Total")), "")</f>
        <v>ROC</v>
      </c>
      <c r="V4" s="13" t="str">
        <f>IF(V2&gt;0, INDIRECT(ADDRESS(MATCH(V2,'Unified Genders - Total'!V:V,0),1,4,TRUE,"Unified Genders - Total")), "")</f>
        <v>BRA</v>
      </c>
      <c r="W4" s="13" t="str">
        <f>IF(W2&gt;0, INDIRECT(ADDRESS(MATCH(W2,'Unified Genders - Total'!W:W,0),1,4,TRUE,"Unified Genders - Total")), "")</f>
        <v>USA</v>
      </c>
      <c r="X4" s="13" t="str">
        <f>IF(X2&gt;0, INDIRECT(ADDRESS(MATCH(X2,'Unified Genders - Total'!X:X,0),1,4,TRUE,"Unified Genders - Total")), "")</f>
        <v>FRA</v>
      </c>
      <c r="Y4" s="13" t="str">
        <f>IF(Y2&gt;0, INDIRECT(ADDRESS(MATCH(Y2,'Unified Genders - Total'!Y:Y,0),1,4,TRUE,"Unified Genders - Total")), "")</f>
        <v>BEL</v>
      </c>
      <c r="Z4" s="13" t="str">
        <f>IF(Z2&gt;0, INDIRECT(ADDRESS(MATCH(Z2,'Unified Genders - Total'!Z:Z,0),1,4,TRUE,"Unified Genders - Total")), "")</f>
        <v>JPN</v>
      </c>
      <c r="AA4" s="13" t="str">
        <f>IF(AA2&gt;0, INDIRECT(ADDRESS(MATCH(AA2,'Unified Genders - Total'!AA:AA,0),1,4,TRUE,"Unified Genders - Total")), "")</f>
        <v>JPN</v>
      </c>
      <c r="AB4" s="13" t="str">
        <f>IF(AB2&gt;0, INDIRECT(ADDRESS(MATCH(AB2,'Unified Genders - Total'!AB:AB,0),1,4,TRUE,"Unified Genders - Total")), "")</f>
        <v>BRA</v>
      </c>
      <c r="AC4" s="13" t="str">
        <f>IF(AC2&gt;0, INDIRECT(ADDRESS(MATCH(AC2,'Unified Genders - Total'!AC:AC,0),1,4,TRUE,"Unified Genders - Total")), "")</f>
        <v>GBR</v>
      </c>
      <c r="AD4" s="13" t="str">
        <f>IF(AD2&gt;0, INDIRECT(ADDRESS(MATCH(AD2,'Unified Genders - Total'!AD:AD,0),1,4,TRUE,"Unified Genders - Total")), "")</f>
        <v>ROC</v>
      </c>
      <c r="AE4" s="13" t="str">
        <f>IF(AE2&gt;0, INDIRECT(ADDRESS(MATCH(AE2,'Unified Genders - Total'!AE:AE,0),1,4,TRUE,"Unified Genders - Total")), "")</f>
        <v>NZL</v>
      </c>
      <c r="AF4" s="13" t="str">
        <f>IF(AF2&gt;0, INDIRECT(ADDRESS(MATCH(AF2,'Unified Genders - Total'!AF:AF,0),1,4,TRUE,"Unified Genders - Total")), "")</f>
        <v>NZL</v>
      </c>
      <c r="AG4" s="13" t="str">
        <f>IF(AG2&gt;0, INDIRECT(ADDRESS(MATCH(AG2,'Unified Genders - Total'!AG:AG,0),1,4,TRUE,"Unified Genders - Total")), "")</f>
        <v>GBR</v>
      </c>
      <c r="AH4" s="13" t="str">
        <f>IF(AH2&gt;0, INDIRECT(ADDRESS(MATCH(AH2,'Unified Genders - Total'!AH:AH,0),1,4,TRUE,"Unified Genders - Total")), "")</f>
        <v>CHN</v>
      </c>
      <c r="AI4" s="13" t="str">
        <f>IF(AI2&gt;0, INDIRECT(ADDRESS(MATCH(AI2,'Unified Genders - Total'!AI:AI,0),1,4,TRUE,"Unified Genders - Total")), "")</f>
        <v>JPN</v>
      </c>
      <c r="AJ4" s="13" t="str">
        <f>IF(AJ2&gt;0, INDIRECT(ADDRESS(MATCH(AJ2,'Unified Genders - Total'!AJ:AJ,0),1,4,TRUE,"Unified Genders - Total")), "")</f>
        <v>ESP</v>
      </c>
      <c r="AK4" s="13" t="str">
        <f>IF(AK2&gt;0, INDIRECT(ADDRESS(MATCH(AK2,'Unified Genders - Total'!AK:AK,0),1,4,TRUE,"Unified Genders - Total")), "")</f>
        <v>BRA</v>
      </c>
      <c r="AL4" s="13" t="str">
        <f>IF(AL2&gt;0, INDIRECT(ADDRESS(MATCH(AL2,'Unified Genders - Total'!AL:AL,0),1,4,TRUE,"Unified Genders - Total")), "")</f>
        <v>USA</v>
      </c>
      <c r="AM4" s="13" t="str">
        <f>IF(AM2&gt;0, INDIRECT(ADDRESS(MATCH(AM2,'Unified Genders - Total'!AM:AM,0),1,4,TRUE,"Unified Genders - Total")), "")</f>
        <v>CHN</v>
      </c>
      <c r="AN4" s="13" t="str">
        <f>IF(AN2&gt;0, INDIRECT(ADDRESS(MATCH(AN2,'Unified Genders - Total'!AN:AN,0),1,4,TRUE,"Unified Genders - Total")), "")</f>
        <v>ROC</v>
      </c>
      <c r="AO4" s="13" t="str">
        <f>IF(AO2&gt;0, INDIRECT(ADDRESS(MATCH(AO2,'Unified Genders - Total'!AO:AO,0),1,4,TRUE,"Unified Genders - Total")), "")</f>
        <v>ROC</v>
      </c>
      <c r="AP4" s="13" t="str">
        <f>IF(AP2&gt;0, INDIRECT(ADDRESS(MATCH(AP2,'Unified Genders - Total'!AP:AP,0),1,4,TRUE,"Unified Genders - Total")), "")</f>
        <v>CHN</v>
      </c>
      <c r="AQ4" s="13" t="str">
        <f>IF(AQ2&gt;0, INDIRECT(ADDRESS(MATCH(AQ2,'Unified Genders - Total'!AQ:AQ,0),1,4,TRUE,"Unified Genders - Total")), "")</f>
        <v>GBR</v>
      </c>
      <c r="AR4" s="13" t="str">
        <f>IF(AR2&gt;0, INDIRECT(ADDRESS(MATCH(AR2,'Unified Genders - Total'!AR:AR,0),1,4,TRUE,"Unified Genders - Total")), "")</f>
        <v>FRA</v>
      </c>
      <c r="AS4" s="13" t="str">
        <f>IF(AS2&gt;0, INDIRECT(ADDRESS(MATCH(AS2,'Unified Genders - Total'!AS:AS,0),1,4,TRUE,"Unified Genders - Total")), "")</f>
        <v>SRB</v>
      </c>
      <c r="AT4" s="13" t="str">
        <f>IF(AT2&gt;0, INDIRECT(ADDRESS(MATCH(AT2,'Unified Genders - Total'!AT:AT,0),1,4,TRUE,"Unified Genders - Total")), "")</f>
        <v>CHN</v>
      </c>
      <c r="AU4" s="13" t="str">
        <f>IF(AU2&gt;0, INDIRECT(ADDRESS(MATCH(AU2,'Unified Genders - Total'!AU:AU,0),1,4,TRUE,"Unified Genders - Total")), "")</f>
        <v>JPN</v>
      </c>
    </row>
    <row r="5">
      <c r="A5" s="14" t="s">
        <v>138</v>
      </c>
      <c r="B5" s="15">
        <f t="shared" ref="B5:AU5" si="1">SUM(INDIRECT(ADDRESS(RIGHT($A4),2,1,1,"Medal Values")):INDIRECT(ADDRESS(B3-1+RIGHT($A4), 2, 1, 1, "Medal Values")))/B3</f>
        <v>3.001</v>
      </c>
      <c r="C5" s="15">
        <f t="shared" si="1"/>
        <v>3.001</v>
      </c>
      <c r="D5" s="15">
        <f t="shared" si="1"/>
        <v>3.001</v>
      </c>
      <c r="E5" s="15">
        <f t="shared" si="1"/>
        <v>3.001</v>
      </c>
      <c r="F5" s="15">
        <f t="shared" si="1"/>
        <v>3.001</v>
      </c>
      <c r="G5" s="15">
        <f t="shared" si="1"/>
        <v>3.001</v>
      </c>
      <c r="H5" s="15">
        <f t="shared" si="1"/>
        <v>3.001</v>
      </c>
      <c r="I5" s="15">
        <f t="shared" si="1"/>
        <v>3.001</v>
      </c>
      <c r="J5" s="15">
        <f t="shared" si="1"/>
        <v>2.5005005</v>
      </c>
      <c r="K5" s="15">
        <f t="shared" si="1"/>
        <v>3.001</v>
      </c>
      <c r="L5" s="15">
        <f t="shared" si="1"/>
        <v>3.001</v>
      </c>
      <c r="M5" s="15">
        <f t="shared" si="1"/>
        <v>3.001</v>
      </c>
      <c r="N5" s="15">
        <f t="shared" si="1"/>
        <v>3.001</v>
      </c>
      <c r="O5" s="15">
        <f t="shared" si="1"/>
        <v>3.001</v>
      </c>
      <c r="P5" s="15">
        <f t="shared" si="1"/>
        <v>3.001</v>
      </c>
      <c r="Q5" s="15">
        <f t="shared" si="1"/>
        <v>3.001</v>
      </c>
      <c r="R5" s="15">
        <f t="shared" si="1"/>
        <v>3.001</v>
      </c>
      <c r="S5" s="15">
        <f t="shared" si="1"/>
        <v>3.001</v>
      </c>
      <c r="T5" s="15">
        <f t="shared" si="1"/>
        <v>3.001</v>
      </c>
      <c r="U5" s="15">
        <f t="shared" si="1"/>
        <v>3.001</v>
      </c>
      <c r="V5" s="15">
        <f t="shared" si="1"/>
        <v>2.5005005</v>
      </c>
      <c r="W5" s="15">
        <f t="shared" si="1"/>
        <v>3.001</v>
      </c>
      <c r="X5" s="15">
        <f t="shared" si="1"/>
        <v>3.001</v>
      </c>
      <c r="Y5" s="15">
        <f t="shared" si="1"/>
        <v>2.5005005</v>
      </c>
      <c r="Z5" s="15">
        <f t="shared" si="1"/>
        <v>3.001</v>
      </c>
      <c r="AA5" s="15">
        <f t="shared" si="1"/>
        <v>3.001</v>
      </c>
      <c r="AB5" s="15">
        <f t="shared" si="1"/>
        <v>2.5005005</v>
      </c>
      <c r="AC5" s="15">
        <f t="shared" si="1"/>
        <v>3.001</v>
      </c>
      <c r="AD5" s="15">
        <f t="shared" si="1"/>
        <v>3.001</v>
      </c>
      <c r="AE5" s="15">
        <f t="shared" si="1"/>
        <v>3.001</v>
      </c>
      <c r="AF5" s="15">
        <f t="shared" si="1"/>
        <v>3.001</v>
      </c>
      <c r="AG5" s="15">
        <f t="shared" si="1"/>
        <v>3.001</v>
      </c>
      <c r="AH5" s="15">
        <f t="shared" si="1"/>
        <v>3.001</v>
      </c>
      <c r="AI5" s="15">
        <f t="shared" si="1"/>
        <v>3.001</v>
      </c>
      <c r="AJ5" s="15">
        <f t="shared" si="1"/>
        <v>2.5005005</v>
      </c>
      <c r="AK5" s="15">
        <f t="shared" si="1"/>
        <v>2.5005005</v>
      </c>
      <c r="AL5" s="15">
        <f t="shared" si="1"/>
        <v>3.001</v>
      </c>
      <c r="AM5" s="15">
        <f t="shared" si="1"/>
        <v>3.001</v>
      </c>
      <c r="AN5" s="15">
        <f t="shared" si="1"/>
        <v>3.001</v>
      </c>
      <c r="AO5" s="15">
        <f t="shared" si="1"/>
        <v>3.001</v>
      </c>
      <c r="AP5" s="15">
        <f t="shared" si="1"/>
        <v>3.001</v>
      </c>
      <c r="AQ5" s="15">
        <f t="shared" si="1"/>
        <v>3.001</v>
      </c>
      <c r="AR5" s="15">
        <f t="shared" si="1"/>
        <v>2.5005005</v>
      </c>
      <c r="AS5" s="15">
        <f t="shared" si="1"/>
        <v>2.5005005</v>
      </c>
      <c r="AT5" s="15">
        <f t="shared" si="1"/>
        <v>3.001</v>
      </c>
      <c r="AU5" s="15">
        <f t="shared" si="1"/>
        <v>3.001</v>
      </c>
    </row>
    <row r="6" hidden="1">
      <c r="A6" s="11" t="s">
        <v>139</v>
      </c>
      <c r="B6" s="10">
        <f>IFERROR(MATCH(B4,'Unified Genders - Total'!$A:$A,0) + 1, "")</f>
        <v>77</v>
      </c>
      <c r="C6" s="10">
        <f>IFERROR(MATCH(C4,'Unified Genders - Total'!$A:$A,0) + 1, "")</f>
        <v>55</v>
      </c>
      <c r="D6" s="10">
        <f>IFERROR(MATCH(D4,'Unified Genders - Total'!$A:$A,0) + 1, "")</f>
        <v>18</v>
      </c>
      <c r="E6" s="10">
        <f>IFERROR(MATCH(E4,'Unified Genders - Total'!$A:$A,0) + 1, "")</f>
        <v>77</v>
      </c>
      <c r="F6" s="10">
        <f>IFERROR(MATCH(F4,'Unified Genders - Total'!$A:$A,0) + 1, "")</f>
        <v>94</v>
      </c>
      <c r="G6" s="10">
        <f>IFERROR(MATCH(G4,'Unified Genders - Total'!$A:$A,0) + 1, "")</f>
        <v>18</v>
      </c>
      <c r="H6" s="10">
        <f>IFERROR(MATCH(H4,'Unified Genders - Total'!$A:$A,0) + 1, "")</f>
        <v>51</v>
      </c>
      <c r="I6" s="10">
        <f>IFERROR(MATCH(I4,'Unified Genders - Total'!$A:$A,0) + 1, "")</f>
        <v>94</v>
      </c>
      <c r="J6" s="10">
        <f>IFERROR(MATCH(J4,'Unified Genders - Total'!$A:$A,0) + 1, "")</f>
        <v>70</v>
      </c>
      <c r="K6" s="10">
        <f>IFERROR(MATCH(K4,'Unified Genders - Total'!$A:$A,0) + 1, "")</f>
        <v>23</v>
      </c>
      <c r="L6" s="10">
        <f>IFERROR(MATCH(L4,'Unified Genders - Total'!$A:$A,0) + 1, "")</f>
        <v>37</v>
      </c>
      <c r="M6" s="10">
        <f>IFERROR(MATCH(M4,'Unified Genders - Total'!$A:$A,0) + 1, "")</f>
        <v>42</v>
      </c>
      <c r="N6" s="10">
        <f>IFERROR(MATCH(N4,'Unified Genders - Total'!$A:$A,0) + 1, "")</f>
        <v>35</v>
      </c>
      <c r="O6" s="10">
        <f>IFERROR(MATCH(O4,'Unified Genders - Total'!$A:$A,0) + 1, "")</f>
        <v>35</v>
      </c>
      <c r="P6" s="10">
        <f>IFERROR(MATCH(P4,'Unified Genders - Total'!$A:$A,0) + 1, "")</f>
        <v>83</v>
      </c>
      <c r="Q6" s="10">
        <f>IFERROR(MATCH(Q4,'Unified Genders - Total'!$A:$A,0) + 1, "")</f>
        <v>68</v>
      </c>
      <c r="R6" s="10">
        <f>IFERROR(MATCH(R4,'Unified Genders - Total'!$A:$A,0) + 1, "")</f>
        <v>35</v>
      </c>
      <c r="S6" s="10">
        <f>IFERROR(MATCH(S4,'Unified Genders - Total'!$A:$A,0) + 1, "")</f>
        <v>18</v>
      </c>
      <c r="T6" s="10">
        <f>IFERROR(MATCH(T4,'Unified Genders - Total'!$A:$A,0) + 1, "")</f>
        <v>37</v>
      </c>
      <c r="U6" s="10">
        <f>IFERROR(MATCH(U4,'Unified Genders - Total'!$A:$A,0) + 1, "")</f>
        <v>77</v>
      </c>
      <c r="V6" s="10">
        <f>IFERROR(MATCH(V4,'Unified Genders - Total'!$A:$A,0) + 1, "")</f>
        <v>13</v>
      </c>
      <c r="W6" s="10">
        <f>IFERROR(MATCH(W4,'Unified Genders - Total'!$A:$A,0) + 1, "")</f>
        <v>94</v>
      </c>
      <c r="X6" s="10">
        <f>IFERROR(MATCH(X4,'Unified Genders - Total'!$A:$A,0) + 1, "")</f>
        <v>34</v>
      </c>
      <c r="Y6" s="10">
        <f>IFERROR(MATCH(Y4,'Unified Genders - Total'!$A:$A,0) + 1, "")</f>
        <v>9</v>
      </c>
      <c r="Z6" s="10">
        <f>IFERROR(MATCH(Z4,'Unified Genders - Total'!$A:$A,0) + 1, "")</f>
        <v>51</v>
      </c>
      <c r="AA6" s="10">
        <f>IFERROR(MATCH(AA4,'Unified Genders - Total'!$A:$A,0) + 1, "")</f>
        <v>51</v>
      </c>
      <c r="AB6" s="10">
        <f>IFERROR(MATCH(AB4,'Unified Genders - Total'!$A:$A,0) + 1, "")</f>
        <v>13</v>
      </c>
      <c r="AC6" s="10">
        <f>IFERROR(MATCH(AC4,'Unified Genders - Total'!$A:$A,0) + 1, "")</f>
        <v>35</v>
      </c>
      <c r="AD6" s="10">
        <f>IFERROR(MATCH(AD4,'Unified Genders - Total'!$A:$A,0) + 1, "")</f>
        <v>77</v>
      </c>
      <c r="AE6" s="10">
        <f>IFERROR(MATCH(AE4,'Unified Genders - Total'!$A:$A,0) + 1, "")</f>
        <v>71</v>
      </c>
      <c r="AF6" s="10">
        <f>IFERROR(MATCH(AF4,'Unified Genders - Total'!$A:$A,0) + 1, "")</f>
        <v>71</v>
      </c>
      <c r="AG6" s="10">
        <f>IFERROR(MATCH(AG4,'Unified Genders - Total'!$A:$A,0) + 1, "")</f>
        <v>35</v>
      </c>
      <c r="AH6" s="10">
        <f>IFERROR(MATCH(AH4,'Unified Genders - Total'!$A:$A,0) + 1, "")</f>
        <v>18</v>
      </c>
      <c r="AI6" s="10">
        <f>IFERROR(MATCH(AI4,'Unified Genders - Total'!$A:$A,0) + 1, "")</f>
        <v>51</v>
      </c>
      <c r="AJ6" s="10">
        <f>IFERROR(MATCH(AJ4,'Unified Genders - Total'!$A:$A,0) + 1, "")</f>
        <v>29</v>
      </c>
      <c r="AK6" s="10">
        <f>IFERROR(MATCH(AK4,'Unified Genders - Total'!$A:$A,0) + 1, "")</f>
        <v>13</v>
      </c>
      <c r="AL6" s="10">
        <f>IFERROR(MATCH(AL4,'Unified Genders - Total'!$A:$A,0) + 1, "")</f>
        <v>94</v>
      </c>
      <c r="AM6" s="10">
        <f>IFERROR(MATCH(AM4,'Unified Genders - Total'!$A:$A,0) + 1, "")</f>
        <v>18</v>
      </c>
      <c r="AN6" s="10">
        <f>IFERROR(MATCH(AN4,'Unified Genders - Total'!$A:$A,0) + 1, "")</f>
        <v>77</v>
      </c>
      <c r="AO6" s="10">
        <f>IFERROR(MATCH(AO4,'Unified Genders - Total'!$A:$A,0) + 1, "")</f>
        <v>77</v>
      </c>
      <c r="AP6" s="10">
        <f>IFERROR(MATCH(AP4,'Unified Genders - Total'!$A:$A,0) + 1, "")</f>
        <v>18</v>
      </c>
      <c r="AQ6" s="10">
        <f>IFERROR(MATCH(AQ4,'Unified Genders - Total'!$A:$A,0) + 1, "")</f>
        <v>35</v>
      </c>
      <c r="AR6" s="10">
        <f>IFERROR(MATCH(AR4,'Unified Genders - Total'!$A:$A,0) + 1, "")</f>
        <v>34</v>
      </c>
      <c r="AS6" s="10">
        <f>IFERROR(MATCH(AS4,'Unified Genders - Total'!$A:$A,0) + 1, "")</f>
        <v>82</v>
      </c>
      <c r="AT6" s="10">
        <f>IFERROR(MATCH(AT4,'Unified Genders - Total'!$A:$A,0) + 1, "")</f>
        <v>18</v>
      </c>
      <c r="AU6" s="10">
        <f>IFERROR(MATCH(AU4,'Unified Genders - Total'!$A:$A,0) + 1, "")</f>
        <v>51</v>
      </c>
    </row>
    <row r="7" hidden="1">
      <c r="A7" s="11" t="s">
        <v>140</v>
      </c>
      <c r="B7" s="10" t="str">
        <f>IFERROR(ADDRESS(MATCH(B4,'Unified Genders - Total'!$A:$A,0) + 1,COLUMN(),2,1,"Unified Genders - Total")&amp;":"&amp;ADDRESS(1000,COLUMN(),2,1),"")</f>
        <v>'Unified Genders - Total'!B$77:B$1000</v>
      </c>
      <c r="C7" s="10" t="str">
        <f>IFERROR(ADDRESS(MATCH(C4,'Unified Genders - Total'!$A:$A,0) + 1,COLUMN(),2,1,"Unified Genders - Total")&amp;":"&amp;ADDRESS(1000,COLUMN(),2,1),"")</f>
        <v>'Unified Genders - Total'!C$55:C$1000</v>
      </c>
      <c r="D7" s="10" t="str">
        <f>IFERROR(ADDRESS(MATCH(D4,'Unified Genders - Total'!$A:$A,0) + 1,COLUMN(),2,1,"Unified Genders - Total")&amp;":"&amp;ADDRESS(1000,COLUMN(),2,1),"")</f>
        <v>'Unified Genders - Total'!D$18:D$1000</v>
      </c>
      <c r="E7" s="10" t="str">
        <f>IFERROR(ADDRESS(MATCH(E4,'Unified Genders - Total'!$A:$A,0) + 1,COLUMN(),2,1,"Unified Genders - Total")&amp;":"&amp;ADDRESS(1000,COLUMN(),2,1),"")</f>
        <v>'Unified Genders - Total'!E$77:E$1000</v>
      </c>
      <c r="F7" s="10" t="str">
        <f>IFERROR(ADDRESS(MATCH(F4,'Unified Genders - Total'!$A:$A,0) + 1,COLUMN(),2,1,"Unified Genders - Total")&amp;":"&amp;ADDRESS(1000,COLUMN(),2,1),"")</f>
        <v>'Unified Genders - Total'!F$94:F$1000</v>
      </c>
      <c r="G7" s="10" t="str">
        <f>IFERROR(ADDRESS(MATCH(G4,'Unified Genders - Total'!$A:$A,0) + 1,COLUMN(),2,1,"Unified Genders - Total")&amp;":"&amp;ADDRESS(1000,COLUMN(),2,1),"")</f>
        <v>'Unified Genders - Total'!G$18:G$1000</v>
      </c>
      <c r="H7" s="10" t="str">
        <f>IFERROR(ADDRESS(MATCH(H4,'Unified Genders - Total'!$A:$A,0) + 1,COLUMN(),2,1,"Unified Genders - Total")&amp;":"&amp;ADDRESS(1000,COLUMN(),2,1),"")</f>
        <v>'Unified Genders - Total'!H$51:H$1000</v>
      </c>
      <c r="I7" s="10" t="str">
        <f>IFERROR(ADDRESS(MATCH(I4,'Unified Genders - Total'!$A:$A,0) + 1,COLUMN(),2,1,"Unified Genders - Total")&amp;":"&amp;ADDRESS(1000,COLUMN(),2,1),"")</f>
        <v>'Unified Genders - Total'!I$94:I$1000</v>
      </c>
      <c r="J7" s="10" t="str">
        <f>IFERROR(ADDRESS(MATCH(J4,'Unified Genders - Total'!$A:$A,0) + 1,COLUMN(),2,1,"Unified Genders - Total")&amp;":"&amp;ADDRESS(1000,COLUMN(),2,1),"")</f>
        <v>'Unified Genders - Total'!J$70:J$1000</v>
      </c>
      <c r="K7" s="10" t="str">
        <f>IFERROR(ADDRESS(MATCH(K4,'Unified Genders - Total'!$A:$A,0) + 1,COLUMN(),2,1,"Unified Genders - Total")&amp;":"&amp;ADDRESS(1000,COLUMN(),2,1),"")</f>
        <v>'Unified Genders - Total'!K$23:K$1000</v>
      </c>
      <c r="L7" s="10" t="str">
        <f>IFERROR(ADDRESS(MATCH(L4,'Unified Genders - Total'!$A:$A,0) + 1,COLUMN(),2,1,"Unified Genders - Total")&amp;":"&amp;ADDRESS(1000,COLUMN(),2,1),"")</f>
        <v>'Unified Genders - Total'!L$37:L$1000</v>
      </c>
      <c r="M7" s="10" t="str">
        <f>IFERROR(ADDRESS(MATCH(M4,'Unified Genders - Total'!$A:$A,0) + 1,COLUMN(),2,1,"Unified Genders - Total")&amp;":"&amp;ADDRESS(1000,COLUMN(),2,1),"")</f>
        <v>'Unified Genders - Total'!M$42:M$1000</v>
      </c>
      <c r="N7" s="10" t="str">
        <f>IFERROR(ADDRESS(MATCH(N4,'Unified Genders - Total'!$A:$A,0) + 1,COLUMN(),2,1,"Unified Genders - Total")&amp;":"&amp;ADDRESS(1000,COLUMN(),2,1),"")</f>
        <v>'Unified Genders - Total'!N$35:N$1000</v>
      </c>
      <c r="O7" s="10" t="str">
        <f>IFERROR(ADDRESS(MATCH(O4,'Unified Genders - Total'!$A:$A,0) + 1,COLUMN(),2,1,"Unified Genders - Total")&amp;":"&amp;ADDRESS(1000,COLUMN(),2,1),"")</f>
        <v>'Unified Genders - Total'!O$35:O$1000</v>
      </c>
      <c r="P7" s="10" t="str">
        <f>IFERROR(ADDRESS(MATCH(P4,'Unified Genders - Total'!$A:$A,0) + 1,COLUMN(),2,1,"Unified Genders - Total")&amp;":"&amp;ADDRESS(1000,COLUMN(),2,1),"")</f>
        <v>'Unified Genders - Total'!P$83:P$1000</v>
      </c>
      <c r="Q7" s="10" t="str">
        <f>IFERROR(ADDRESS(MATCH(Q4,'Unified Genders - Total'!$A:$A,0) + 1,COLUMN(),2,1,"Unified Genders - Total")&amp;":"&amp;ADDRESS(1000,COLUMN(),2,1),"")</f>
        <v>'Unified Genders - Total'!Q$68:Q$1000</v>
      </c>
      <c r="R7" s="10" t="str">
        <f>IFERROR(ADDRESS(MATCH(R4,'Unified Genders - Total'!$A:$A,0) + 1,COLUMN(),2,1,"Unified Genders - Total")&amp;":"&amp;ADDRESS(1000,COLUMN(),2,1),"")</f>
        <v>'Unified Genders - Total'!R$35:R$1000</v>
      </c>
      <c r="S7" s="10" t="str">
        <f>IFERROR(ADDRESS(MATCH(S4,'Unified Genders - Total'!$A:$A,0) + 1,COLUMN(),2,1,"Unified Genders - Total")&amp;":"&amp;ADDRESS(1000,COLUMN(),2,1),"")</f>
        <v>'Unified Genders - Total'!S$18:S$1000</v>
      </c>
      <c r="T7" s="10" t="str">
        <f>IFERROR(ADDRESS(MATCH(T4,'Unified Genders - Total'!$A:$A,0) + 1,COLUMN(),2,1,"Unified Genders - Total")&amp;":"&amp;ADDRESS(1000,COLUMN(),2,1),"")</f>
        <v>'Unified Genders - Total'!T$37:T$1000</v>
      </c>
      <c r="U7" s="10" t="str">
        <f>IFERROR(ADDRESS(MATCH(U4,'Unified Genders - Total'!$A:$A,0) + 1,COLUMN(),2,1,"Unified Genders - Total")&amp;":"&amp;ADDRESS(1000,COLUMN(),2,1),"")</f>
        <v>'Unified Genders - Total'!U$77:U$1000</v>
      </c>
      <c r="V7" s="10" t="str">
        <f>IFERROR(ADDRESS(MATCH(V4,'Unified Genders - Total'!$A:$A,0) + 1,COLUMN(),2,1,"Unified Genders - Total")&amp;":"&amp;ADDRESS(1000,COLUMN(),2,1),"")</f>
        <v>'Unified Genders - Total'!V$13:V$1000</v>
      </c>
      <c r="W7" s="10" t="str">
        <f>IFERROR(ADDRESS(MATCH(W4,'Unified Genders - Total'!$A:$A,0) + 1,COLUMN(),2,1,"Unified Genders - Total")&amp;":"&amp;ADDRESS(1000,COLUMN(),2,1),"")</f>
        <v>'Unified Genders - Total'!W$94:W$1000</v>
      </c>
      <c r="X7" s="10" t="str">
        <f>IFERROR(ADDRESS(MATCH(X4,'Unified Genders - Total'!$A:$A,0) + 1,COLUMN(),2,1,"Unified Genders - Total")&amp;":"&amp;ADDRESS(1000,COLUMN(),2,1),"")</f>
        <v>'Unified Genders - Total'!X$34:X$1000</v>
      </c>
      <c r="Y7" s="10" t="str">
        <f>IFERROR(ADDRESS(MATCH(Y4,'Unified Genders - Total'!$A:$A,0) + 1,COLUMN(),2,1,"Unified Genders - Total")&amp;":"&amp;ADDRESS(1000,COLUMN(),2,1),"")</f>
        <v>'Unified Genders - Total'!Y$9:Y$1000</v>
      </c>
      <c r="Z7" s="10" t="str">
        <f>IFERROR(ADDRESS(MATCH(Z4,'Unified Genders - Total'!$A:$A,0) + 1,COLUMN(),2,1,"Unified Genders - Total")&amp;":"&amp;ADDRESS(1000,COLUMN(),2,1),"")</f>
        <v>'Unified Genders - Total'!Z$51:Z$1000</v>
      </c>
      <c r="AA7" s="10" t="str">
        <f>IFERROR(ADDRESS(MATCH(AA4,'Unified Genders - Total'!$A:$A,0) + 1,COLUMN(),2,1,"Unified Genders - Total")&amp;":"&amp;ADDRESS(1000,COLUMN(),2,1),"")</f>
        <v>'Unified Genders - Total'!AA$51:AA$1000</v>
      </c>
      <c r="AB7" s="10" t="str">
        <f>IFERROR(ADDRESS(MATCH(AB4,'Unified Genders - Total'!$A:$A,0) + 1,COLUMN(),2,1,"Unified Genders - Total")&amp;":"&amp;ADDRESS(1000,COLUMN(),2,1),"")</f>
        <v>'Unified Genders - Total'!AB$13:AB$1000</v>
      </c>
      <c r="AC7" s="10" t="str">
        <f>IFERROR(ADDRESS(MATCH(AC4,'Unified Genders - Total'!$A:$A,0) + 1,COLUMN(),2,1,"Unified Genders - Total")&amp;":"&amp;ADDRESS(1000,COLUMN(),2,1),"")</f>
        <v>'Unified Genders - Total'!AC$35:AC$1000</v>
      </c>
      <c r="AD7" s="10" t="str">
        <f>IFERROR(ADDRESS(MATCH(AD4,'Unified Genders - Total'!$A:$A,0) + 1,COLUMN(),2,1,"Unified Genders - Total")&amp;":"&amp;ADDRESS(1000,COLUMN(),2,1),"")</f>
        <v>'Unified Genders - Total'!AD$77:AD$1000</v>
      </c>
      <c r="AE7" s="10" t="str">
        <f>IFERROR(ADDRESS(MATCH(AE4,'Unified Genders - Total'!$A:$A,0) + 1,COLUMN(),2,1,"Unified Genders - Total")&amp;":"&amp;ADDRESS(1000,COLUMN(),2,1),"")</f>
        <v>'Unified Genders - Total'!AE$71:AE$1000</v>
      </c>
      <c r="AF7" s="10" t="str">
        <f>IFERROR(ADDRESS(MATCH(AF4,'Unified Genders - Total'!$A:$A,0) + 1,COLUMN(),2,1,"Unified Genders - Total")&amp;":"&amp;ADDRESS(1000,COLUMN(),2,1),"")</f>
        <v>'Unified Genders - Total'!AF$71:AF$1000</v>
      </c>
      <c r="AG7" s="10" t="str">
        <f>IFERROR(ADDRESS(MATCH(AG4,'Unified Genders - Total'!$A:$A,0) + 1,COLUMN(),2,1,"Unified Genders - Total")&amp;":"&amp;ADDRESS(1000,COLUMN(),2,1),"")</f>
        <v>'Unified Genders - Total'!AG$35:AG$1000</v>
      </c>
      <c r="AH7" s="10" t="str">
        <f>IFERROR(ADDRESS(MATCH(AH4,'Unified Genders - Total'!$A:$A,0) + 1,COLUMN(),2,1,"Unified Genders - Total")&amp;":"&amp;ADDRESS(1000,COLUMN(),2,1),"")</f>
        <v>'Unified Genders - Total'!AH$18:AH$1000</v>
      </c>
      <c r="AI7" s="10" t="str">
        <f>IFERROR(ADDRESS(MATCH(AI4,'Unified Genders - Total'!$A:$A,0) + 1,COLUMN(),2,1,"Unified Genders - Total")&amp;":"&amp;ADDRESS(1000,COLUMN(),2,1),"")</f>
        <v>'Unified Genders - Total'!AI$51:AI$1000</v>
      </c>
      <c r="AJ7" s="10" t="str">
        <f>IFERROR(ADDRESS(MATCH(AJ4,'Unified Genders - Total'!$A:$A,0) + 1,COLUMN(),2,1,"Unified Genders - Total")&amp;":"&amp;ADDRESS(1000,COLUMN(),2,1),"")</f>
        <v>'Unified Genders - Total'!AJ$29:AJ$1000</v>
      </c>
      <c r="AK7" s="10" t="str">
        <f>IFERROR(ADDRESS(MATCH(AK4,'Unified Genders - Total'!$A:$A,0) + 1,COLUMN(),2,1,"Unified Genders - Total")&amp;":"&amp;ADDRESS(1000,COLUMN(),2,1),"")</f>
        <v>'Unified Genders - Total'!AK$13:AK$1000</v>
      </c>
      <c r="AL7" s="10" t="str">
        <f>IFERROR(ADDRESS(MATCH(AL4,'Unified Genders - Total'!$A:$A,0) + 1,COLUMN(),2,1,"Unified Genders - Total")&amp;":"&amp;ADDRESS(1000,COLUMN(),2,1),"")</f>
        <v>'Unified Genders - Total'!AL$94:AL$1000</v>
      </c>
      <c r="AM7" s="10" t="str">
        <f>IFERROR(ADDRESS(MATCH(AM4,'Unified Genders - Total'!$A:$A,0) + 1,COLUMN(),2,1,"Unified Genders - Total")&amp;":"&amp;ADDRESS(1000,COLUMN(),2,1),"")</f>
        <v>'Unified Genders - Total'!AM$18:AM$1000</v>
      </c>
      <c r="AN7" s="10" t="str">
        <f>IFERROR(ADDRESS(MATCH(AN4,'Unified Genders - Total'!$A:$A,0) + 1,COLUMN(),2,1,"Unified Genders - Total")&amp;":"&amp;ADDRESS(1000,COLUMN(),2,1),"")</f>
        <v>'Unified Genders - Total'!AN$77:AN$1000</v>
      </c>
      <c r="AO7" s="10" t="str">
        <f>IFERROR(ADDRESS(MATCH(AO4,'Unified Genders - Total'!$A:$A,0) + 1,COLUMN(),2,1,"Unified Genders - Total")&amp;":"&amp;ADDRESS(1000,COLUMN(),2,1),"")</f>
        <v>'Unified Genders - Total'!AO$77:AO$1000</v>
      </c>
      <c r="AP7" s="10" t="str">
        <f>IFERROR(ADDRESS(MATCH(AP4,'Unified Genders - Total'!$A:$A,0) + 1,COLUMN(),2,1,"Unified Genders - Total")&amp;":"&amp;ADDRESS(1000,COLUMN(),2,1),"")</f>
        <v>'Unified Genders - Total'!AP$18:AP$1000</v>
      </c>
      <c r="AQ7" s="10" t="str">
        <f>IFERROR(ADDRESS(MATCH(AQ4,'Unified Genders - Total'!$A:$A,0) + 1,COLUMN(),2,1,"Unified Genders - Total")&amp;":"&amp;ADDRESS(1000,COLUMN(),2,1),"")</f>
        <v>'Unified Genders - Total'!AQ$35:AQ$1000</v>
      </c>
      <c r="AR7" s="10" t="str">
        <f>IFERROR(ADDRESS(MATCH(AR4,'Unified Genders - Total'!$A:$A,0) + 1,COLUMN(),2,1,"Unified Genders - Total")&amp;":"&amp;ADDRESS(1000,COLUMN(),2,1),"")</f>
        <v>'Unified Genders - Total'!AR$34:AR$1000</v>
      </c>
      <c r="AS7" s="10" t="str">
        <f>IFERROR(ADDRESS(MATCH(AS4,'Unified Genders - Total'!$A:$A,0) + 1,COLUMN(),2,1,"Unified Genders - Total")&amp;":"&amp;ADDRESS(1000,COLUMN(),2,1),"")</f>
        <v>'Unified Genders - Total'!AS$82:AS$1000</v>
      </c>
      <c r="AT7" s="10" t="str">
        <f>IFERROR(ADDRESS(MATCH(AT4,'Unified Genders - Total'!$A:$A,0) + 1,COLUMN(),2,1,"Unified Genders - Total")&amp;":"&amp;ADDRESS(1000,COLUMN(),2,1),"")</f>
        <v>'Unified Genders - Total'!AT$18:AT$1000</v>
      </c>
      <c r="AU7" s="10" t="str">
        <f>IFERROR(ADDRESS(MATCH(AU4,'Unified Genders - Total'!$A:$A,0) + 1,COLUMN(),2,1,"Unified Genders - Total")&amp;":"&amp;ADDRESS(1000,COLUMN(),2,1),"")</f>
        <v>'Unified Genders - Total'!AU$51:AU$1000</v>
      </c>
    </row>
    <row r="8">
      <c r="A8" s="16" t="s">
        <v>141</v>
      </c>
      <c r="B8" s="17">
        <f>IF(B3 = 1, MAXIFS('Unified Genders - Total'!B:B, 'Unified Genders - Total'!B:B, "&lt;"&amp;B2), B2)</f>
        <v>3.001</v>
      </c>
      <c r="C8" s="17">
        <f>IF(C3 = 1, MAXIFS('Unified Genders - Total'!C:C, 'Unified Genders - Total'!C:C, "&lt;"&amp;C2), C2)</f>
        <v>4.000002</v>
      </c>
      <c r="D8" s="17">
        <f>IF(D3 = 1, MAXIFS('Unified Genders - Total'!D:D, 'Unified Genders - Total'!D:D, "&lt;"&amp;D2), D2)</f>
        <v>14.002002</v>
      </c>
      <c r="E8" s="17">
        <f>IF(E3 = 1, MAXIFS('Unified Genders - Total'!E:E, 'Unified Genders - Total'!E:E, "&lt;"&amp;E2), E2)</f>
        <v>4.000002</v>
      </c>
      <c r="F8" s="17">
        <f>IF(F3 = 1, MAXIFS('Unified Genders - Total'!F:F, 'Unified Genders - Total'!F:F, "&lt;"&amp;F2), F2)</f>
        <v>22.004004</v>
      </c>
      <c r="G8" s="17">
        <f>IF(G3 = 1, MAXIFS('Unified Genders - Total'!G:G, 'Unified Genders - Total'!G:G, "&lt;"&amp;G2), G2)</f>
        <v>5.001001</v>
      </c>
      <c r="H8" s="17">
        <f>IF(H3 = 1, MAXIFS('Unified Genders - Total'!H:H, 'Unified Genders - Total'!H:H, "&lt;"&amp;H2), H2)</f>
        <v>4.000002</v>
      </c>
      <c r="I8" s="17">
        <f>IF(I3 = 1, MAXIFS('Unified Genders - Total'!I:I, 'Unified Genders - Total'!I:I, "&lt;"&amp;I2), I2)</f>
        <v>3.000001</v>
      </c>
      <c r="J8" s="17">
        <f>IF(J3 = 1, MAXIFS('Unified Genders - Total'!J:J, 'Unified Genders - Total'!J:J, "&lt;"&amp;J2), J2)</f>
        <v>3.001</v>
      </c>
      <c r="K8" s="17">
        <f>IF(K3 = 1, MAXIFS('Unified Genders - Total'!K:K, 'Unified Genders - Total'!K:K, "&lt;"&amp;K2), K2)</f>
        <v>12.002002</v>
      </c>
      <c r="L8" s="17">
        <f>IF(L3 = 1, MAXIFS('Unified Genders - Total'!L:L, 'Unified Genders - Total'!L:L, "&lt;"&amp;L2), L2)</f>
        <v>5.001001</v>
      </c>
      <c r="M8" s="17">
        <f>IF(M3 = 1, MAXIFS('Unified Genders - Total'!M:M, 'Unified Genders - Total'!M:M, "&lt;"&amp;M2), M2)</f>
        <v>9.003</v>
      </c>
      <c r="N8" s="17">
        <f>IF(N3 = 1, MAXIFS('Unified Genders - Total'!N:N, 'Unified Genders - Total'!N:N, "&lt;"&amp;N2), N2)</f>
        <v>3.001</v>
      </c>
      <c r="O8" s="17">
        <f>IF(O3 = 1, MAXIFS('Unified Genders - Total'!O:O, 'Unified Genders - Total'!O:O, "&lt;"&amp;O2), O2)</f>
        <v>4.001</v>
      </c>
      <c r="P8" s="17">
        <f>IF(P3 = 1, MAXIFS('Unified Genders - Total'!P:P, 'Unified Genders - Total'!P:P, "&lt;"&amp;P2), P2)</f>
        <v>3.001</v>
      </c>
      <c r="Q8" s="17">
        <f>IF(Q3 = 1, MAXIFS('Unified Genders - Total'!Q:Q, 'Unified Genders - Total'!Q:Q, "&lt;"&amp;Q2), Q2)</f>
        <v>4.001</v>
      </c>
      <c r="R8" s="17">
        <f>IF(R3 = 1, MAXIFS('Unified Genders - Total'!R:R, 'Unified Genders - Total'!R:R, "&lt;"&amp;R2), R2)</f>
        <v>13.003001</v>
      </c>
      <c r="S8" s="17">
        <f>IF(S3 = 1, MAXIFS('Unified Genders - Total'!S:S, 'Unified Genders - Total'!S:S, "&lt;"&amp;S2), S2)</f>
        <v>5.001</v>
      </c>
      <c r="T8" s="17">
        <f>IF(T3 = 1, MAXIFS('Unified Genders - Total'!T:T, 'Unified Genders - Total'!T:T, "&lt;"&amp;T2), T2)</f>
        <v>10.002001</v>
      </c>
      <c r="U8" s="17">
        <f>IF(U3 = 1, MAXIFS('Unified Genders - Total'!U:U, 'Unified Genders - Total'!U:U, "&lt;"&amp;U2), U2)</f>
        <v>11.002002</v>
      </c>
      <c r="V8" s="17">
        <f>IF(V3 = 1, MAXIFS('Unified Genders - Total'!V:V, 'Unified Genders - Total'!V:V, "&lt;"&amp;V2), V2)</f>
        <v>3.001</v>
      </c>
      <c r="W8" s="17">
        <f>IF(W3 = 1, MAXIFS('Unified Genders - Total'!W:W, 'Unified Genders - Total'!W:W, "&lt;"&amp;W2), W2)</f>
        <v>2.000001</v>
      </c>
      <c r="X8" s="17">
        <f>IF(X3 = 1, MAXIFS('Unified Genders - Total'!X:X, 'Unified Genders - Total'!X:X, "&lt;"&amp;X2), X2)</f>
        <v>2.000001</v>
      </c>
      <c r="Y8" s="17">
        <f>IF(Y3 = 1, MAXIFS('Unified Genders - Total'!Y:Y, 'Unified Genders - Total'!Y:Y, "&lt;"&amp;Y2), Y2)</f>
        <v>3.001</v>
      </c>
      <c r="Z8" s="17">
        <f>IF(Z3 = 1, MAXIFS('Unified Genders - Total'!Z:Z, 'Unified Genders - Total'!Z:Z, "&lt;"&amp;Z2), Z2)</f>
        <v>15.002003</v>
      </c>
      <c r="AA8" s="17">
        <f>IF(AA3 = 1, MAXIFS('Unified Genders - Total'!AA:AA, 'Unified Genders - Total'!AA:AA, "&lt;"&amp;AA2), AA2)</f>
        <v>5.001001</v>
      </c>
      <c r="AB8" s="17">
        <f>IF(AB3 = 1, MAXIFS('Unified Genders - Total'!AB:AB, 'Unified Genders - Total'!AB:AB, "&lt;"&amp;AB2), AB2)</f>
        <v>3.001</v>
      </c>
      <c r="AC8" s="17">
        <f>IF(AC3 = 1, MAXIFS('Unified Genders - Total'!AC:AC, 'Unified Genders - Total'!AC:AC, "&lt;"&amp;AC2), AC2)</f>
        <v>2.000001</v>
      </c>
      <c r="AD8" s="17">
        <f>IF(AD3 = 1, MAXIFS('Unified Genders - Total'!AD:AD, 'Unified Genders - Total'!AD:AD, "&lt;"&amp;AD2), AD2)</f>
        <v>3.001</v>
      </c>
      <c r="AE8" s="17">
        <f>IF(AE3 = 1, MAXIFS('Unified Genders - Total'!AE:AE, 'Unified Genders - Total'!AE:AE, "&lt;"&amp;AE2), AE2)</f>
        <v>9.001002</v>
      </c>
      <c r="AF8" s="17">
        <f>IF(AF3 = 1, MAXIFS('Unified Genders - Total'!AF:AF, 'Unified Genders - Total'!AF:AF, "&lt;"&amp;AF2), AF2)</f>
        <v>4.001</v>
      </c>
      <c r="AG8" s="17">
        <f>IF(AG3 = 1, MAXIFS('Unified Genders - Total'!AG:AG, 'Unified Genders - Total'!AG:AG, "&lt;"&amp;AG2), AG2)</f>
        <v>6.002</v>
      </c>
      <c r="AH8" s="17">
        <f>IF(AH3 = 1, MAXIFS('Unified Genders - Total'!AH:AH, 'Unified Genders - Total'!AH:AH, "&lt;"&amp;AH2), AH2)</f>
        <v>16.002004</v>
      </c>
      <c r="AI8" s="17">
        <f>IF(AI3 = 1, MAXIFS('Unified Genders - Total'!AI:AI, 'Unified Genders - Total'!AI:AI, "&lt;"&amp;AI2), AI2)</f>
        <v>6.000003</v>
      </c>
      <c r="AJ8" s="17">
        <f>IF(AJ3 = 1, MAXIFS('Unified Genders - Total'!AJ:AJ, 'Unified Genders - Total'!AJ:AJ, "&lt;"&amp;AJ2), AJ2)</f>
        <v>3.001</v>
      </c>
      <c r="AK8" s="17">
        <f>IF(AK3 = 1, MAXIFS('Unified Genders - Total'!AK:AK, 'Unified Genders - Total'!AK:AK, "&lt;"&amp;AK2), AK2)</f>
        <v>3.001</v>
      </c>
      <c r="AL8" s="17">
        <f>IF(AL3 = 1, MAXIFS('Unified Genders - Total'!AL:AL, 'Unified Genders - Total'!AL:AL, "&lt;"&amp;AL2), AL2)</f>
        <v>41.009003</v>
      </c>
      <c r="AM8" s="17">
        <f>IF(AM3 = 1, MAXIFS('Unified Genders - Total'!AM:AM, 'Unified Genders - Total'!AM:AM, "&lt;"&amp;AM2), AM2)</f>
        <v>7.001001</v>
      </c>
      <c r="AN8" s="17">
        <f>IF(AN3 = 1, MAXIFS('Unified Genders - Total'!AN:AN, 'Unified Genders - Total'!AN:AN, "&lt;"&amp;AN2), AN2)</f>
        <v>5.000002</v>
      </c>
      <c r="AO8" s="17">
        <f>IF(AO3 = 1, MAXIFS('Unified Genders - Total'!AO:AO, 'Unified Genders - Total'!AO:AO, "&lt;"&amp;AO2), AO2)</f>
        <v>5.001001</v>
      </c>
      <c r="AP8" s="17">
        <f>IF(AP3 = 1, MAXIFS('Unified Genders - Total'!AP:AP, 'Unified Genders - Total'!AP:AP, "&lt;"&amp;AP2), AP2)</f>
        <v>3.001</v>
      </c>
      <c r="AQ8" s="17">
        <f>IF(AQ3 = 1, MAXIFS('Unified Genders - Total'!AQ:AQ, 'Unified Genders - Total'!AQ:AQ, "&lt;"&amp;AQ2), AQ2)</f>
        <v>3.001</v>
      </c>
      <c r="AR8" s="17">
        <f>IF(AR3 = 1, MAXIFS('Unified Genders - Total'!AR:AR, 'Unified Genders - Total'!AR:AR, "&lt;"&amp;AR2), AR2)</f>
        <v>3.001</v>
      </c>
      <c r="AS8" s="17">
        <f>IF(AS3 = 1, MAXIFS('Unified Genders - Total'!AS:AS, 'Unified Genders - Total'!AS:AS, "&lt;"&amp;AS2), AS2)</f>
        <v>3.001</v>
      </c>
      <c r="AT8" s="17">
        <f>IF(AT3 = 1, MAXIFS('Unified Genders - Total'!AT:AT, 'Unified Genders - Total'!AT:AT, "&lt;"&amp;AT2), AT2)</f>
        <v>5.001001</v>
      </c>
      <c r="AU8" s="17">
        <f>IF(AU3 = 1, MAXIFS('Unified Genders - Total'!AU:AU, 'Unified Genders - Total'!AU:AU, "&lt;"&amp;AU2), AU2)</f>
        <v>16.004</v>
      </c>
    </row>
    <row r="9" hidden="1">
      <c r="A9" s="16" t="s">
        <v>142</v>
      </c>
      <c r="B9" s="17">
        <f>IF(B3=1,COUNTIF('Unified Genders - Total'!B:B,"="&amp;B8),B3-1)</f>
        <v>2</v>
      </c>
      <c r="C9" s="17">
        <f>IF(C3=1,COUNTIF('Unified Genders - Total'!C:C,"="&amp;C8),C3-1)</f>
        <v>1</v>
      </c>
      <c r="D9" s="17">
        <f>IF(D3=1,COUNTIF('Unified Genders - Total'!D:D,"="&amp;D8),D3-1)</f>
        <v>1</v>
      </c>
      <c r="E9" s="17">
        <f>IF(E3=1,COUNTIF('Unified Genders - Total'!E:E,"="&amp;E8),E3-1)</f>
        <v>1</v>
      </c>
      <c r="F9" s="17">
        <f>IF(F3=1,COUNTIF('Unified Genders - Total'!F:F,"="&amp;F8),F3-1)</f>
        <v>1</v>
      </c>
      <c r="G9" s="17">
        <f>IF(G3=1,COUNTIF('Unified Genders - Total'!G:G,"="&amp;G8),G3-1)</f>
        <v>1</v>
      </c>
      <c r="H9" s="17">
        <f>IF(H3=1,COUNTIF('Unified Genders - Total'!H:H,"="&amp;H8),H3-1)</f>
        <v>1</v>
      </c>
      <c r="I9" s="17">
        <f>IF(I3=1,COUNTIF('Unified Genders - Total'!I:I,"="&amp;I8),I3-1)</f>
        <v>1</v>
      </c>
      <c r="J9" s="17">
        <f>IF(J3=1,COUNTIF('Unified Genders - Total'!J:J,"="&amp;J8),J3-1)</f>
        <v>1</v>
      </c>
      <c r="K9" s="17">
        <f>IF(K3=1,COUNTIF('Unified Genders - Total'!K:K,"="&amp;K8),K3-1)</f>
        <v>1</v>
      </c>
      <c r="L9" s="17">
        <f>IF(L3=1,COUNTIF('Unified Genders - Total'!L:L,"="&amp;L8),L3-1)</f>
        <v>1</v>
      </c>
      <c r="M9" s="17">
        <f>IF(M3=1,COUNTIF('Unified Genders - Total'!M:M,"="&amp;M8),M3-1)</f>
        <v>1</v>
      </c>
      <c r="N9" s="17">
        <f>IF(N3=1,COUNTIF('Unified Genders - Total'!N:N,"="&amp;N8),N3-1)</f>
        <v>1</v>
      </c>
      <c r="O9" s="17">
        <f>IF(O3=1,COUNTIF('Unified Genders - Total'!O:O,"="&amp;O8),O3-1)</f>
        <v>1</v>
      </c>
      <c r="P9" s="17">
        <f>IF(P3=1,COUNTIF('Unified Genders - Total'!P:P,"="&amp;P8),P3-1)</f>
        <v>1</v>
      </c>
      <c r="Q9" s="17">
        <f>IF(Q3=1,COUNTIF('Unified Genders - Total'!Q:Q,"="&amp;Q8),Q3-1)</f>
        <v>1</v>
      </c>
      <c r="R9" s="17">
        <f>IF(R3=1,COUNTIF('Unified Genders - Total'!R:R,"="&amp;R8),R3-1)</f>
        <v>1</v>
      </c>
      <c r="S9" s="17">
        <f>IF(S3=1,COUNTIF('Unified Genders - Total'!S:S,"="&amp;S8),S3-1)</f>
        <v>1</v>
      </c>
      <c r="T9" s="17">
        <f>IF(T3=1,COUNTIF('Unified Genders - Total'!T:T,"="&amp;T8),T3-1)</f>
        <v>1</v>
      </c>
      <c r="U9" s="17">
        <f>IF(U3=1,COUNTIF('Unified Genders - Total'!U:U,"="&amp;U8),U3-1)</f>
        <v>1</v>
      </c>
      <c r="V9" s="17">
        <f>IF(V3=1,COUNTIF('Unified Genders - Total'!V:V,"="&amp;V8),V3-1)</f>
        <v>1</v>
      </c>
      <c r="W9" s="17">
        <f>IF(W3=1,COUNTIF('Unified Genders - Total'!W:W,"="&amp;W8),W3-1)</f>
        <v>2</v>
      </c>
      <c r="X9" s="17">
        <f>IF(X3=1,COUNTIF('Unified Genders - Total'!X:X,"="&amp;X8),X3-1)</f>
        <v>2</v>
      </c>
      <c r="Y9" s="17">
        <f>IF(Y3=1,COUNTIF('Unified Genders - Total'!Y:Y,"="&amp;Y8),Y3-1)</f>
        <v>1</v>
      </c>
      <c r="Z9" s="17">
        <f>IF(Z3=1,COUNTIF('Unified Genders - Total'!Z:Z,"="&amp;Z8),Z3-1)</f>
        <v>1</v>
      </c>
      <c r="AA9" s="17">
        <f>IF(AA3=1,COUNTIF('Unified Genders - Total'!AA:AA,"="&amp;AA8),AA3-1)</f>
        <v>1</v>
      </c>
      <c r="AB9" s="17">
        <f>IF(AB3=1,COUNTIF('Unified Genders - Total'!AB:AB,"="&amp;AB8),AB3-1)</f>
        <v>1</v>
      </c>
      <c r="AC9" s="17">
        <f>IF(AC3=1,COUNTIF('Unified Genders - Total'!AC:AC,"="&amp;AC8),AC3-1)</f>
        <v>2</v>
      </c>
      <c r="AD9" s="17">
        <f>IF(AD3=1,COUNTIF('Unified Genders - Total'!AD:AD,"="&amp;AD8),AD3-1)</f>
        <v>2</v>
      </c>
      <c r="AE9" s="17">
        <f>IF(AE3=1,COUNTIF('Unified Genders - Total'!AE:AE,"="&amp;AE8),AE3-1)</f>
        <v>1</v>
      </c>
      <c r="AF9" s="17">
        <f>IF(AF3=1,COUNTIF('Unified Genders - Total'!AF:AF,"="&amp;AF8),AF3-1)</f>
        <v>1</v>
      </c>
      <c r="AG9" s="17">
        <f>IF(AG3=1,COUNTIF('Unified Genders - Total'!AG:AG,"="&amp;AG8),AG3-1)</f>
        <v>1</v>
      </c>
      <c r="AH9" s="17">
        <f>IF(AH3=1,COUNTIF('Unified Genders - Total'!AH:AH,"="&amp;AH8),AH3-1)</f>
        <v>1</v>
      </c>
      <c r="AI9" s="17">
        <f>IF(AI3=1,COUNTIF('Unified Genders - Total'!AI:AI,"="&amp;AI8),AI3-1)</f>
        <v>1</v>
      </c>
      <c r="AJ9" s="17">
        <f>IF(AJ3=1,COUNTIF('Unified Genders - Total'!AJ:AJ,"="&amp;AJ8),AJ3-1)</f>
        <v>1</v>
      </c>
      <c r="AK9" s="17">
        <f>IF(AK3=1,COUNTIF('Unified Genders - Total'!AK:AK,"="&amp;AK8),AK3-1)</f>
        <v>1</v>
      </c>
      <c r="AL9" s="17">
        <f>IF(AL3=1,COUNTIF('Unified Genders - Total'!AL:AL,"="&amp;AL8),AL3-1)</f>
        <v>1</v>
      </c>
      <c r="AM9" s="17">
        <f>IF(AM3=1,COUNTIF('Unified Genders - Total'!AM:AM,"="&amp;AM8),AM3-1)</f>
        <v>1</v>
      </c>
      <c r="AN9" s="17">
        <f>IF(AN3=1,COUNTIF('Unified Genders - Total'!AN:AN,"="&amp;AN8),AN3-1)</f>
        <v>1</v>
      </c>
      <c r="AO9" s="17">
        <f>IF(AO3=1,COUNTIF('Unified Genders - Total'!AO:AO,"="&amp;AO8),AO3-1)</f>
        <v>3</v>
      </c>
      <c r="AP9" s="17">
        <f>IF(AP3=1,COUNTIF('Unified Genders - Total'!AP:AP,"="&amp;AP8),AP3-1)</f>
        <v>1</v>
      </c>
      <c r="AQ9" s="17">
        <f>IF(AQ3=1,COUNTIF('Unified Genders - Total'!AQ:AQ,"="&amp;AQ8),AQ3-1)</f>
        <v>2</v>
      </c>
      <c r="AR9" s="17">
        <f>IF(AR3=1,COUNTIF('Unified Genders - Total'!AR:AR,"="&amp;AR8),AR3-1)</f>
        <v>1</v>
      </c>
      <c r="AS9" s="17">
        <f>IF(AS3=1,COUNTIF('Unified Genders - Total'!AS:AS,"="&amp;AS8),AS3-1)</f>
        <v>1</v>
      </c>
      <c r="AT9" s="17">
        <f>IF(AT3=1,COUNTIF('Unified Genders - Total'!AT:AT,"="&amp;AT8),AT3-1)</f>
        <v>1</v>
      </c>
      <c r="AU9" s="17">
        <f>IF(AU3=1,COUNTIF('Unified Genders - Total'!AU:AU,"="&amp;AU8),AU3-1)</f>
        <v>1</v>
      </c>
    </row>
    <row r="10">
      <c r="A10" s="16" t="s">
        <v>143</v>
      </c>
      <c r="B10" s="17" t="str">
        <f>IF(B8&gt;0, IF(B3 &gt; 1, IF(B8&gt;0, INDIRECT(ADDRESS(MATCH(B8,INDIRECT(B7),0)+B6-1,1,4,TRUE,"Unified Genders - Total")), ""), INDIRECT(ADDRESS(MATCH(B8,'Unified Genders - Total'!B:B,0),1,4,TRUE,"Unified Genders - Total"))), "")</f>
        <v>LAT</v>
      </c>
      <c r="C10" s="17" t="str">
        <f>IF(C8&gt;0, IF(C3 &gt; 1, IF(C8&gt;0, INDIRECT(ADDRESS(MATCH(C8,INDIRECT(C7),0)+C6-1,1,4,TRUE,"Unified Genders - Total")), ""), INDIRECT(ADDRESS(MATCH(C8,'Unified Genders - Total'!C:C,0),1,4,TRUE,"Unified Genders - Total"))), "")</f>
        <v>ROC</v>
      </c>
      <c r="D10" s="17" t="str">
        <f>IF(D8&gt;0, IF(D3 &gt; 1, IF(D8&gt;0, INDIRECT(ADDRESS(MATCH(D8,INDIRECT(D7),0)+D6-1,1,4,TRUE,"Unified Genders - Total")), ""), INDIRECT(ADDRESS(MATCH(D8,'Unified Genders - Total'!D:D,0),1,4,TRUE,"Unified Genders - Total"))), "")</f>
        <v>ROC</v>
      </c>
      <c r="E10" s="17" t="str">
        <f>IF(E8&gt;0, IF(E3 &gt; 1, IF(E8&gt;0, INDIRECT(ADDRESS(MATCH(E8,INDIRECT(E7),0)+E6-1,1,4,TRUE,"Unified Genders - Total")), ""), INDIRECT(ADDRESS(MATCH(E8,'Unified Genders - Total'!E:E,0),1,4,TRUE,"Unified Genders - Total"))), "")</f>
        <v>CHN</v>
      </c>
      <c r="F10" s="17" t="str">
        <f>IF(F8&gt;0, IF(F3 &gt; 1, IF(F8&gt;0, INDIRECT(ADDRESS(MATCH(F8,INDIRECT(F7),0)+F6-1,1,4,TRUE,"Unified Genders - Total")), ""), INDIRECT(ADDRESS(MATCH(F8,'Unified Genders - Total'!F:F,0),1,4,TRUE,"Unified Genders - Total"))), "")</f>
        <v>KEN</v>
      </c>
      <c r="G10" s="17" t="str">
        <f>IF(G8&gt;0, IF(G3 &gt; 1, IF(G8&gt;0, INDIRECT(ADDRESS(MATCH(G8,INDIRECT(G7),0)+G6-1,1,4,TRUE,"Unified Genders - Total")), ""), INDIRECT(ADDRESS(MATCH(G8,'Unified Genders - Total'!G:G,0),1,4,TRUE,"Unified Genders - Total"))), "")</f>
        <v>TPE</v>
      </c>
      <c r="H10" s="17" t="str">
        <f>IF(H8&gt;0, IF(H3 &gt; 1, IF(H8&gt;0, INDIRECT(ADDRESS(MATCH(H8,INDIRECT(H7),0)+H6-1,1,4,TRUE,"Unified Genders - Total")), ""), INDIRECT(ADDRESS(MATCH(H8,'Unified Genders - Total'!H:H,0),1,4,TRUE,"Unified Genders - Total"))), "")</f>
        <v>USA</v>
      </c>
      <c r="I10" s="17" t="str">
        <f>IF(I8&gt;0, IF(I3 &gt; 1, IF(I8&gt;0, INDIRECT(ADDRESS(MATCH(I8,INDIRECT(I7),0)+I6-1,1,4,TRUE,"Unified Genders - Total")), ""), INDIRECT(ADDRESS(MATCH(I8,'Unified Genders - Total'!I:I,0),1,4,TRUE,"Unified Genders - Total"))), "")</f>
        <v>FRA</v>
      </c>
      <c r="J10" s="17" t="str">
        <f>IF(J8&gt;0, IF(J3 &gt; 1, IF(J8&gt;0, INDIRECT(ADDRESS(MATCH(J8,INDIRECT(J7),0)+J6-1,1,4,TRUE,"Unified Genders - Total")), ""), INDIRECT(ADDRESS(MATCH(J8,'Unified Genders - Total'!J:J,0),1,4,TRUE,"Unified Genders - Total"))), "")</f>
        <v>USA</v>
      </c>
      <c r="K10" s="17" t="str">
        <f>IF(K8&gt;0, IF(K3 &gt; 1, IF(K8&gt;0, INDIRECT(ADDRESS(MATCH(K8,INDIRECT(K7),0)+K6-1,1,4,TRUE,"Unified Genders - Total")), ""), INDIRECT(ADDRESS(MATCH(K8,'Unified Genders - Total'!K:K,0),1,4,TRUE,"Unified Genders - Total"))), "")</f>
        <v>GBR</v>
      </c>
      <c r="L10" s="17" t="str">
        <f>IF(L8&gt;0, IF(L3 &gt; 1, IF(L8&gt;0, INDIRECT(ADDRESS(MATCH(L8,INDIRECT(L7),0)+L6-1,1,4,TRUE,"Unified Genders - Total")), ""), INDIRECT(ADDRESS(MATCH(L8,'Unified Genders - Total'!L:L,0),1,4,TRUE,"Unified Genders - Total"))), "")</f>
        <v>CZE</v>
      </c>
      <c r="M10" s="17" t="str">
        <f>IF(M8&gt;0, IF(M3 &gt; 1, IF(M8&gt;0, INDIRECT(ADDRESS(MATCH(M8,INDIRECT(M7),0)+M6-1,1,4,TRUE,"Unified Genders - Total")), ""), INDIRECT(ADDRESS(MATCH(M8,'Unified Genders - Total'!M:M,0),1,4,TRUE,"Unified Genders - Total"))), "")</f>
        <v>NZL</v>
      </c>
      <c r="N10" s="17" t="str">
        <f>IF(N8&gt;0, IF(N3 &gt; 1, IF(N8&gt;0, INDIRECT(ADDRESS(MATCH(N8,INDIRECT(N7),0)+N6-1,1,4,TRUE,"Unified Genders - Total")), ""), INDIRECT(ADDRESS(MATCH(N8,'Unified Genders - Total'!N:N,0),1,4,TRUE,"Unified Genders - Total"))), "")</f>
        <v>AUS</v>
      </c>
      <c r="O10" s="17" t="str">
        <f>IF(O8&gt;0, IF(O3 &gt; 1, IF(O8&gt;0, INDIRECT(ADDRESS(MATCH(O8,INDIRECT(O7),0)+O6-1,1,4,TRUE,"Unified Genders - Total")), ""), INDIRECT(ADDRESS(MATCH(O8,'Unified Genders - Total'!O:O,0),1,4,TRUE,"Unified Genders - Total"))), "")</f>
        <v>NED</v>
      </c>
      <c r="P10" s="17" t="str">
        <f>IF(P8&gt;0, IF(P3 &gt; 1, IF(P8&gt;0, INDIRECT(ADDRESS(MATCH(P8,INDIRECT(P7),0)+P6-1,1,4,TRUE,"Unified Genders - Total")), ""), INDIRECT(ADDRESS(MATCH(P8,'Unified Genders - Total'!P:P,0),1,4,TRUE,"Unified Genders - Total"))), "")</f>
        <v>GBR</v>
      </c>
      <c r="Q10" s="17" t="str">
        <f>IF(Q8&gt;0, IF(Q3 &gt; 1, IF(Q8&gt;0, INDIRECT(ADDRESS(MATCH(Q8,INDIRECT(Q7),0)+Q6-1,1,4,TRUE,"Unified Genders - Total")), ""), INDIRECT(ADDRESS(MATCH(Q8,'Unified Genders - Total'!Q:Q,0),1,4,TRUE,"Unified Genders - Total"))), "")</f>
        <v>SLO</v>
      </c>
      <c r="R10" s="17" t="str">
        <f>IF(R8&gt;0, IF(R3 &gt; 1, IF(R8&gt;0, INDIRECT(ADDRESS(MATCH(R8,INDIRECT(R7),0)+R6-1,1,4,TRUE,"Unified Genders - Total")), ""), INDIRECT(ADDRESS(MATCH(R8,'Unified Genders - Total'!R:R,0),1,4,TRUE,"Unified Genders - Total"))), "")</f>
        <v>NED</v>
      </c>
      <c r="S10" s="17" t="str">
        <f>IF(S8&gt;0, IF(S3 &gt; 1, IF(S8&gt;0, INDIRECT(ADDRESS(MATCH(S8,INDIRECT(S7),0)+S6-1,1,4,TRUE,"Unified Genders - Total")), ""), INDIRECT(ADDRESS(MATCH(S8,'Unified Genders - Total'!S:S,0),1,4,TRUE,"Unified Genders - Total"))), "")</f>
        <v>GBR</v>
      </c>
      <c r="T10" s="17" t="str">
        <f>IF(T8&gt;0, IF(T3 &gt; 1, IF(T8&gt;0, INDIRECT(ADDRESS(MATCH(T8,INDIRECT(T7),0)+T6-1,1,4,TRUE,"Unified Genders - Total")), ""), INDIRECT(ADDRESS(MATCH(T8,'Unified Genders - Total'!T:T,0),1,4,TRUE,"Unified Genders - Total"))), "")</f>
        <v>GBR</v>
      </c>
      <c r="U10" s="17" t="str">
        <f>IF(U8&gt;0, IF(U3 &gt; 1, IF(U8&gt;0, INDIRECT(ADDRESS(MATCH(U8,INDIRECT(U7),0)+U6-1,1,4,TRUE,"Unified Genders - Total")), ""), INDIRECT(ADDRESS(MATCH(U8,'Unified Genders - Total'!U:U,0),1,4,TRUE,"Unified Genders - Total"))), "")</f>
        <v>FRA</v>
      </c>
      <c r="V10" s="17" t="str">
        <f>IF(V8&gt;0, IF(V3 &gt; 1, IF(V8&gt;0, INDIRECT(ADDRESS(MATCH(V8,INDIRECT(V7),0)+V6-1,1,4,TRUE,"Unified Genders - Total")), ""), INDIRECT(ADDRESS(MATCH(V8,'Unified Genders - Total'!V:V,0),1,4,TRUE,"Unified Genders - Total"))), "")</f>
        <v>CAN</v>
      </c>
      <c r="W10" s="17" t="str">
        <f>IF(W8&gt;0, IF(W3 &gt; 1, IF(W8&gt;0, INDIRECT(ADDRESS(MATCH(W8,INDIRECT(W7),0)+W6-1,1,4,TRUE,"Unified Genders - Total")), ""), INDIRECT(ADDRESS(MATCH(W8,'Unified Genders - Total'!W:W,0),1,4,TRUE,"Unified Genders - Total"))), "")</f>
        <v>JPN</v>
      </c>
      <c r="X10" s="17" t="str">
        <f>IF(X8&gt;0, IF(X3 &gt; 1, IF(X8&gt;0, INDIRECT(ADDRESS(MATCH(X8,INDIRECT(X7),0)+X6-1,1,4,TRUE,"Unified Genders - Total")), ""), INDIRECT(ADDRESS(MATCH(X8,'Unified Genders - Total'!X:X,0),1,4,TRUE,"Unified Genders - Total"))), "")</f>
        <v>DEN</v>
      </c>
      <c r="Y10" s="17" t="str">
        <f>IF(Y8&gt;0, IF(Y3 &gt; 1, IF(Y8&gt;0, INDIRECT(ADDRESS(MATCH(Y8,INDIRECT(Y7),0)+Y6-1,1,4,TRUE,"Unified Genders - Total")), ""), INDIRECT(ADDRESS(MATCH(Y8,'Unified Genders - Total'!Y:Y,0),1,4,TRUE,"Unified Genders - Total"))), "")</f>
        <v>NED</v>
      </c>
      <c r="Z10" s="17" t="str">
        <f>IF(Z8&gt;0, IF(Z3 &gt; 1, IF(Z8&gt;0, INDIRECT(ADDRESS(MATCH(Z8,INDIRECT(Z7),0)+Z6-1,1,4,TRUE,"Unified Genders - Total")), ""), INDIRECT(ADDRESS(MATCH(Z8,'Unified Genders - Total'!Z:Z,0),1,4,TRUE,"Unified Genders - Total"))), "")</f>
        <v>FRA</v>
      </c>
      <c r="AA10" s="17" t="str">
        <f>IF(AA8&gt;0, IF(AA3 &gt; 1, IF(AA8&gt;0, INDIRECT(ADDRESS(MATCH(AA8,INDIRECT(AA7),0)+AA6-1,1,4,TRUE,"Unified Genders - Total")), ""), INDIRECT(ADDRESS(MATCH(AA8,'Unified Genders - Total'!AA:AA,0),1,4,TRUE,"Unified Genders - Total"))), "")</f>
        <v>ESP</v>
      </c>
      <c r="AB10" s="17" t="str">
        <f>IF(AB8&gt;0, IF(AB3 &gt; 1, IF(AB8&gt;0, INDIRECT(ADDRESS(MATCH(AB8,INDIRECT(AB7),0)+AB6-1,1,4,TRUE,"Unified Genders - Total")), ""), INDIRECT(ADDRESS(MATCH(AB8,'Unified Genders - Total'!AB:AB,0),1,4,TRUE,"Unified Genders - Total"))), "")</f>
        <v>GER</v>
      </c>
      <c r="AC10" s="17" t="str">
        <f>IF(AC8&gt;0, IF(AC3 &gt; 1, IF(AC8&gt;0, INDIRECT(ADDRESS(MATCH(AC8,INDIRECT(AC7),0)+AC6-1,1,4,TRUE,"Unified Genders - Total")), ""), INDIRECT(ADDRESS(MATCH(AC8,'Unified Genders - Total'!AC:AC,0),1,4,TRUE,"Unified Genders - Total"))), "")</f>
        <v>EGY</v>
      </c>
      <c r="AD10" s="17" t="str">
        <f>IF(AD8&gt;0, IF(AD3 &gt; 1, IF(AD8&gt;0, INDIRECT(ADDRESS(MATCH(AD8,INDIRECT(AD7),0)+AD6-1,1,4,TRUE,"Unified Genders - Total")), ""), INDIRECT(ADDRESS(MATCH(AD8,'Unified Genders - Total'!AD:AD,0),1,4,TRUE,"Unified Genders - Total"))), "")</f>
        <v>BUL</v>
      </c>
      <c r="AE10" s="17" t="str">
        <f>IF(AE8&gt;0, IF(AE3 &gt; 1, IF(AE8&gt;0, INDIRECT(ADDRESS(MATCH(AE8,INDIRECT(AE7),0)+AE6-1,1,4,TRUE,"Unified Genders - Total")), ""), INDIRECT(ADDRESS(MATCH(AE8,'Unified Genders - Total'!AE:AE,0),1,4,TRUE,"Unified Genders - Total"))), "")</f>
        <v>NED</v>
      </c>
      <c r="AF10" s="17" t="str">
        <f>IF(AF8&gt;0, IF(AF3 &gt; 1, IF(AF8&gt;0, INDIRECT(ADDRESS(MATCH(AF8,INDIRECT(AF7),0)+AF6-1,1,4,TRUE,"Unified Genders - Total")), ""), INDIRECT(ADDRESS(MATCH(AF8,'Unified Genders - Total'!AF:AF,0),1,4,TRUE,"Unified Genders - Total"))), "")</f>
        <v>FIJ</v>
      </c>
      <c r="AG10" s="17" t="str">
        <f>IF(AG8&gt;0, IF(AG3 &gt; 1, IF(AG8&gt;0, INDIRECT(ADDRESS(MATCH(AG8,INDIRECT(AG7),0)+AG6-1,1,4,TRUE,"Unified Genders - Total")), ""), INDIRECT(ADDRESS(MATCH(AG8,'Unified Genders - Total'!AG:AG,0),1,4,TRUE,"Unified Genders - Total"))), "")</f>
        <v>AUS</v>
      </c>
      <c r="AH10" s="17" t="str">
        <f>IF(AH8&gt;0, IF(AH3 &gt; 1, IF(AH8&gt;0, INDIRECT(ADDRESS(MATCH(AH8,INDIRECT(AH7),0)+AH6-1,1,4,TRUE,"Unified Genders - Total")), ""), INDIRECT(ADDRESS(MATCH(AH8,'Unified Genders - Total'!AH:AH,0),1,4,TRUE,"Unified Genders - Total"))), "")</f>
        <v>ROC</v>
      </c>
      <c r="AI10" s="17" t="str">
        <f>IF(AI8&gt;0, IF(AI3 &gt; 1, IF(AI8&gt;0, INDIRECT(ADDRESS(MATCH(AI8,INDIRECT(AI7),0)+AI6-1,1,4,TRUE,"Unified Genders - Total")), ""), INDIRECT(ADDRESS(MATCH(AI8,'Unified Genders - Total'!AI:AI,0),1,4,TRUE,"Unified Genders - Total"))), "")</f>
        <v>BRA</v>
      </c>
      <c r="AJ10" s="17" t="str">
        <f>IF(AJ8&gt;0, IF(AJ3 &gt; 1, IF(AJ8&gt;0, INDIRECT(ADDRESS(MATCH(AJ8,INDIRECT(AJ7),0)+AJ6-1,1,4,TRUE,"Unified Genders - Total")), ""), INDIRECT(ADDRESS(MATCH(AJ8,'Unified Genders - Total'!AJ:AJ,0),1,4,TRUE,"Unified Genders - Total"))), "")</f>
        <v>SLO</v>
      </c>
      <c r="AK10" s="17" t="str">
        <f>IF(AK8&gt;0, IF(AK3 &gt; 1, IF(AK8&gt;0, INDIRECT(ADDRESS(MATCH(AK8,INDIRECT(AK7),0)+AK6-1,1,4,TRUE,"Unified Genders - Total")), ""), INDIRECT(ADDRESS(MATCH(AK8,'Unified Genders - Total'!AK:AK,0),1,4,TRUE,"Unified Genders - Total"))), "")</f>
        <v>USA</v>
      </c>
      <c r="AL10" s="17" t="str">
        <f>IF(AL8&gt;0, IF(AL3 &gt; 1, IF(AL8&gt;0, INDIRECT(ADDRESS(MATCH(AL8,INDIRECT(AL7),0)+AL6-1,1,4,TRUE,"Unified Genders - Total")), ""), INDIRECT(ADDRESS(MATCH(AL8,'Unified Genders - Total'!AL:AL,0),1,4,TRUE,"Unified Genders - Total"))), "")</f>
        <v>AUS</v>
      </c>
      <c r="AM10" s="17" t="str">
        <f>IF(AM8&gt;0, IF(AM3 &gt; 1, IF(AM8&gt;0, INDIRECT(ADDRESS(MATCH(AM8,INDIRECT(AM7),0)+AM6-1,1,4,TRUE,"Unified Genders - Total")), ""), INDIRECT(ADDRESS(MATCH(AM8,'Unified Genders - Total'!AM:AM,0),1,4,TRUE,"Unified Genders - Total"))), "")</f>
        <v>JPN</v>
      </c>
      <c r="AN10" s="17" t="str">
        <f>IF(AN8&gt;0, IF(AN3 &gt; 1, IF(AN8&gt;0, INDIRECT(ADDRESS(MATCH(AN8,INDIRECT(AN7),0)+AN6-1,1,4,TRUE,"Unified Genders - Total")), ""), INDIRECT(ADDRESS(MATCH(AN8,'Unified Genders - Total'!AN:AN,0),1,4,TRUE,"Unified Genders - Total"))), "")</f>
        <v>GBR</v>
      </c>
      <c r="AO10" s="17" t="str">
        <f>IF(AO8&gt;0, IF(AO3 &gt; 1, IF(AO8&gt;0, INDIRECT(ADDRESS(MATCH(AO8,INDIRECT(AO7),0)+AO6-1,1,4,TRUE,"Unified Genders - Total")), ""), INDIRECT(ADDRESS(MATCH(AO8,'Unified Genders - Total'!AO:AO,0),1,4,TRUE,"Unified Genders - Total"))), "")</f>
        <v>CRO</v>
      </c>
      <c r="AP10" s="17" t="str">
        <f>IF(AP8&gt;0, IF(AP3 &gt; 1, IF(AP8&gt;0, INDIRECT(ADDRESS(MATCH(AP8,INDIRECT(AP7),0)+AP6-1,1,4,TRUE,"Unified Genders - Total")), ""), INDIRECT(ADDRESS(MATCH(AP8,'Unified Genders - Total'!AP:AP,0),1,4,TRUE,"Unified Genders - Total"))), "")</f>
        <v>BLR</v>
      </c>
      <c r="AQ10" s="17" t="str">
        <f>IF(AQ8&gt;0, IF(AQ3 &gt; 1, IF(AQ8&gt;0, INDIRECT(ADDRESS(MATCH(AQ8,INDIRECT(AQ7),0)+AQ6-1,1,4,TRUE,"Unified Genders - Total")), ""), INDIRECT(ADDRESS(MATCH(AQ8,'Unified Genders - Total'!AQ:AQ,0),1,4,TRUE,"Unified Genders - Total"))), "")</f>
        <v>BER</v>
      </c>
      <c r="AR10" s="17" t="str">
        <f>IF(AR8&gt;0, IF(AR3 &gt; 1, IF(AR8&gt;0, INDIRECT(ADDRESS(MATCH(AR8,INDIRECT(AR7),0)+AR6-1,1,4,TRUE,"Unified Genders - Total")), ""), INDIRECT(ADDRESS(MATCH(AR8,'Unified Genders - Total'!AR:AR,0),1,4,TRUE,"Unified Genders - Total"))), "")</f>
        <v>USA</v>
      </c>
      <c r="AS10" s="17" t="str">
        <f>IF(AS8&gt;0, IF(AS3 &gt; 1, IF(AS8&gt;0, INDIRECT(ADDRESS(MATCH(AS8,INDIRECT(AS7),0)+AS6-1,1,4,TRUE,"Unified Genders - Total")), ""), INDIRECT(ADDRESS(MATCH(AS8,'Unified Genders - Total'!AS:AS,0),1,4,TRUE,"Unified Genders - Total"))), "")</f>
        <v>USA</v>
      </c>
      <c r="AT10" s="17" t="str">
        <f>IF(AT8&gt;0, IF(AT3 &gt; 1, IF(AT8&gt;0, INDIRECT(ADDRESS(MATCH(AT8,INDIRECT(AT7),0)+AT6-1,1,4,TRUE,"Unified Genders - Total")), ""), INDIRECT(ADDRESS(MATCH(AT8,'Unified Genders - Total'!AT:AT,0),1,4,TRUE,"Unified Genders - Total"))), "")</f>
        <v>ECU</v>
      </c>
      <c r="AU10" s="17" t="str">
        <f>IF(AU8&gt;0, IF(AU3 &gt; 1, IF(AU8&gt;0, INDIRECT(ADDRESS(MATCH(AU8,INDIRECT(AU7),0)+AU6-1,1,4,TRUE,"Unified Genders - Total")), ""), INDIRECT(ADDRESS(MATCH(AU8,'Unified Genders - Total'!AU:AU,0),1,4,TRUE,"Unified Genders - Total"))), "")</f>
        <v>ROC</v>
      </c>
    </row>
    <row r="11">
      <c r="A11" s="18" t="s">
        <v>138</v>
      </c>
      <c r="B11" s="19">
        <f t="shared" ref="B11:AU11" si="2">IFERROR(IF(B3=1, SUM(INDIRECT(ADDRESS(RIGHT($A10),2,1,1,"Medal Values")):INDIRECT(ADDRESS(B9-1+RIGHT($A10), 2, 1, 1, "Medal Values")))/B9,B5),"")</f>
        <v>1.5000005</v>
      </c>
      <c r="C11" s="19">
        <f t="shared" si="2"/>
        <v>2.000001</v>
      </c>
      <c r="D11" s="19">
        <f t="shared" si="2"/>
        <v>2.000001</v>
      </c>
      <c r="E11" s="19">
        <f t="shared" si="2"/>
        <v>2.000001</v>
      </c>
      <c r="F11" s="19">
        <f t="shared" si="2"/>
        <v>2.000001</v>
      </c>
      <c r="G11" s="19">
        <f t="shared" si="2"/>
        <v>2.000001</v>
      </c>
      <c r="H11" s="19">
        <f t="shared" si="2"/>
        <v>2.000001</v>
      </c>
      <c r="I11" s="19">
        <f t="shared" si="2"/>
        <v>2.000001</v>
      </c>
      <c r="J11" s="19">
        <f t="shared" si="2"/>
        <v>2.5005005</v>
      </c>
      <c r="K11" s="19">
        <f t="shared" si="2"/>
        <v>2.000001</v>
      </c>
      <c r="L11" s="19">
        <f t="shared" si="2"/>
        <v>2.000001</v>
      </c>
      <c r="M11" s="19">
        <f t="shared" si="2"/>
        <v>2.000001</v>
      </c>
      <c r="N11" s="19">
        <f t="shared" si="2"/>
        <v>2.000001</v>
      </c>
      <c r="O11" s="19">
        <f t="shared" si="2"/>
        <v>2.000001</v>
      </c>
      <c r="P11" s="19">
        <f t="shared" si="2"/>
        <v>2.000001</v>
      </c>
      <c r="Q11" s="19">
        <f t="shared" si="2"/>
        <v>2.000001</v>
      </c>
      <c r="R11" s="19">
        <f t="shared" si="2"/>
        <v>2.000001</v>
      </c>
      <c r="S11" s="19">
        <f t="shared" si="2"/>
        <v>2.000001</v>
      </c>
      <c r="T11" s="19">
        <f t="shared" si="2"/>
        <v>2.000001</v>
      </c>
      <c r="U11" s="19">
        <f t="shared" si="2"/>
        <v>2.000001</v>
      </c>
      <c r="V11" s="19">
        <f t="shared" si="2"/>
        <v>2.5005005</v>
      </c>
      <c r="W11" s="19">
        <f t="shared" si="2"/>
        <v>1.5000005</v>
      </c>
      <c r="X11" s="19">
        <f t="shared" si="2"/>
        <v>1.5000005</v>
      </c>
      <c r="Y11" s="19">
        <f t="shared" si="2"/>
        <v>2.5005005</v>
      </c>
      <c r="Z11" s="19">
        <f t="shared" si="2"/>
        <v>2.000001</v>
      </c>
      <c r="AA11" s="19">
        <f t="shared" si="2"/>
        <v>2.000001</v>
      </c>
      <c r="AB11" s="19">
        <f t="shared" si="2"/>
        <v>2.5005005</v>
      </c>
      <c r="AC11" s="19">
        <f t="shared" si="2"/>
        <v>1.5000005</v>
      </c>
      <c r="AD11" s="19">
        <f t="shared" si="2"/>
        <v>1.5000005</v>
      </c>
      <c r="AE11" s="19">
        <f t="shared" si="2"/>
        <v>2.000001</v>
      </c>
      <c r="AF11" s="19">
        <f t="shared" si="2"/>
        <v>2.000001</v>
      </c>
      <c r="AG11" s="19">
        <f t="shared" si="2"/>
        <v>2.000001</v>
      </c>
      <c r="AH11" s="19">
        <f t="shared" si="2"/>
        <v>2.000001</v>
      </c>
      <c r="AI11" s="19">
        <f t="shared" si="2"/>
        <v>2.000001</v>
      </c>
      <c r="AJ11" s="19">
        <f t="shared" si="2"/>
        <v>2.5005005</v>
      </c>
      <c r="AK11" s="19">
        <f t="shared" si="2"/>
        <v>2.5005005</v>
      </c>
      <c r="AL11" s="19">
        <f t="shared" si="2"/>
        <v>2.000001</v>
      </c>
      <c r="AM11" s="19">
        <f t="shared" si="2"/>
        <v>2.000001</v>
      </c>
      <c r="AN11" s="19">
        <f t="shared" si="2"/>
        <v>2.000001</v>
      </c>
      <c r="AO11" s="19">
        <f t="shared" si="2"/>
        <v>1.000000333</v>
      </c>
      <c r="AP11" s="19">
        <f t="shared" si="2"/>
        <v>2.000001</v>
      </c>
      <c r="AQ11" s="19">
        <f t="shared" si="2"/>
        <v>1.5000005</v>
      </c>
      <c r="AR11" s="19">
        <f t="shared" si="2"/>
        <v>2.5005005</v>
      </c>
      <c r="AS11" s="19">
        <f t="shared" si="2"/>
        <v>2.5005005</v>
      </c>
      <c r="AT11" s="19">
        <f t="shared" si="2"/>
        <v>2.000001</v>
      </c>
      <c r="AU11" s="19">
        <f t="shared" si="2"/>
        <v>2.000001</v>
      </c>
    </row>
    <row r="12" hidden="1">
      <c r="A12" s="11" t="s">
        <v>139</v>
      </c>
      <c r="B12" s="10">
        <f>IFERROR(MATCH(B10,'Unified Genders - Total'!$A:$A,0) + 1, "")</f>
        <v>59</v>
      </c>
      <c r="C12" s="10">
        <f>IFERROR(MATCH(C10,'Unified Genders - Total'!$A:$A,0) + 1, "")</f>
        <v>77</v>
      </c>
      <c r="D12" s="10">
        <f>IFERROR(MATCH(D10,'Unified Genders - Total'!$A:$A,0) + 1, "")</f>
        <v>77</v>
      </c>
      <c r="E12" s="10">
        <f>IFERROR(MATCH(E10,'Unified Genders - Total'!$A:$A,0) + 1, "")</f>
        <v>18</v>
      </c>
      <c r="F12" s="10">
        <f>IFERROR(MATCH(F10,'Unified Genders - Total'!$A:$A,0) + 1, "")</f>
        <v>53</v>
      </c>
      <c r="G12" s="10">
        <f>IFERROR(MATCH(G10,'Unified Genders - Total'!$A:$A,0) + 1, "")</f>
        <v>89</v>
      </c>
      <c r="H12" s="10">
        <f>IFERROR(MATCH(H10,'Unified Genders - Total'!$A:$A,0) + 1, "")</f>
        <v>94</v>
      </c>
      <c r="I12" s="10">
        <f>IFERROR(MATCH(I10,'Unified Genders - Total'!$A:$A,0) + 1, "")</f>
        <v>34</v>
      </c>
      <c r="J12" s="10">
        <f>IFERROR(MATCH(J10,'Unified Genders - Total'!$A:$A,0) + 1, "")</f>
        <v>94</v>
      </c>
      <c r="K12" s="10">
        <f>IFERROR(MATCH(K10,'Unified Genders - Total'!$A:$A,0) + 1, "")</f>
        <v>35</v>
      </c>
      <c r="L12" s="10">
        <f>IFERROR(MATCH(L10,'Unified Genders - Total'!$A:$A,0) + 1, "")</f>
        <v>24</v>
      </c>
      <c r="M12" s="10">
        <f>IFERROR(MATCH(M10,'Unified Genders - Total'!$A:$A,0) + 1, "")</f>
        <v>71</v>
      </c>
      <c r="N12" s="10">
        <f>IFERROR(MATCH(N10,'Unified Genders - Total'!$A:$A,0) + 1, "")</f>
        <v>5</v>
      </c>
      <c r="O12" s="10">
        <f>IFERROR(MATCH(O10,'Unified Genders - Total'!$A:$A,0) + 1, "")</f>
        <v>68</v>
      </c>
      <c r="P12" s="10">
        <f>IFERROR(MATCH(P10,'Unified Genders - Total'!$A:$A,0) + 1, "")</f>
        <v>35</v>
      </c>
      <c r="Q12" s="10">
        <f>IFERROR(MATCH(Q10,'Unified Genders - Total'!$A:$A,0) + 1, "")</f>
        <v>80</v>
      </c>
      <c r="R12" s="10">
        <f>IFERROR(MATCH(R10,'Unified Genders - Total'!$A:$A,0) + 1, "")</f>
        <v>68</v>
      </c>
      <c r="S12" s="10">
        <f>IFERROR(MATCH(S10,'Unified Genders - Total'!$A:$A,0) + 1, "")</f>
        <v>35</v>
      </c>
      <c r="T12" s="10">
        <f>IFERROR(MATCH(T10,'Unified Genders - Total'!$A:$A,0) + 1, "")</f>
        <v>35</v>
      </c>
      <c r="U12" s="10">
        <f>IFERROR(MATCH(U10,'Unified Genders - Total'!$A:$A,0) + 1, "")</f>
        <v>34</v>
      </c>
      <c r="V12" s="10">
        <f>IFERROR(MATCH(V10,'Unified Genders - Total'!$A:$A,0) + 1, "")</f>
        <v>17</v>
      </c>
      <c r="W12" s="10">
        <f>IFERROR(MATCH(W10,'Unified Genders - Total'!$A:$A,0) + 1, "")</f>
        <v>51</v>
      </c>
      <c r="X12" s="10">
        <f>IFERROR(MATCH(X10,'Unified Genders - Total'!$A:$A,0) + 1, "")</f>
        <v>25</v>
      </c>
      <c r="Y12" s="10">
        <f>IFERROR(MATCH(Y10,'Unified Genders - Total'!$A:$A,0) + 1, "")</f>
        <v>68</v>
      </c>
      <c r="Z12" s="10">
        <f>IFERROR(MATCH(Z10,'Unified Genders - Total'!$A:$A,0) + 1, "")</f>
        <v>34</v>
      </c>
      <c r="AA12" s="10">
        <f>IFERROR(MATCH(AA10,'Unified Genders - Total'!$A:$A,0) + 1, "")</f>
        <v>29</v>
      </c>
      <c r="AB12" s="10">
        <f>IFERROR(MATCH(AB10,'Unified Genders - Total'!$A:$A,0) + 1, "")</f>
        <v>37</v>
      </c>
      <c r="AC12" s="10">
        <f>IFERROR(MATCH(AC10,'Unified Genders - Total'!$A:$A,0) + 1, "")</f>
        <v>28</v>
      </c>
      <c r="AD12" s="10">
        <f>IFERROR(MATCH(AD10,'Unified Genders - Total'!$A:$A,0) + 1, "")</f>
        <v>15</v>
      </c>
      <c r="AE12" s="10">
        <f>IFERROR(MATCH(AE10,'Unified Genders - Total'!$A:$A,0) + 1, "")</f>
        <v>68</v>
      </c>
      <c r="AF12" s="10">
        <f>IFERROR(MATCH(AF10,'Unified Genders - Total'!$A:$A,0) + 1, "")</f>
        <v>32</v>
      </c>
      <c r="AG12" s="10">
        <f>IFERROR(MATCH(AG10,'Unified Genders - Total'!$A:$A,0) + 1, "")</f>
        <v>5</v>
      </c>
      <c r="AH12" s="10">
        <f>IFERROR(MATCH(AH10,'Unified Genders - Total'!$A:$A,0) + 1, "")</f>
        <v>77</v>
      </c>
      <c r="AI12" s="10">
        <f>IFERROR(MATCH(AI10,'Unified Genders - Total'!$A:$A,0) + 1, "")</f>
        <v>13</v>
      </c>
      <c r="AJ12" s="10">
        <f>IFERROR(MATCH(AJ10,'Unified Genders - Total'!$A:$A,0) + 1, "")</f>
        <v>80</v>
      </c>
      <c r="AK12" s="10">
        <f>IFERROR(MATCH(AK10,'Unified Genders - Total'!$A:$A,0) + 1, "")</f>
        <v>94</v>
      </c>
      <c r="AL12" s="10">
        <f>IFERROR(MATCH(AL10,'Unified Genders - Total'!$A:$A,0) + 1, "")</f>
        <v>5</v>
      </c>
      <c r="AM12" s="10">
        <f>IFERROR(MATCH(AM10,'Unified Genders - Total'!$A:$A,0) + 1, "")</f>
        <v>51</v>
      </c>
      <c r="AN12" s="10">
        <f>IFERROR(MATCH(AN10,'Unified Genders - Total'!$A:$A,0) + 1, "")</f>
        <v>35</v>
      </c>
      <c r="AO12" s="10">
        <f>IFERROR(MATCH(AO10,'Unified Genders - Total'!$A:$A,0) + 1, "")</f>
        <v>22</v>
      </c>
      <c r="AP12" s="10">
        <f>IFERROR(MATCH(AP10,'Unified Genders - Total'!$A:$A,0) + 1, "")</f>
        <v>11</v>
      </c>
      <c r="AQ12" s="10">
        <f>IFERROR(MATCH(AQ10,'Unified Genders - Total'!$A:$A,0) + 1, "")</f>
        <v>10</v>
      </c>
      <c r="AR12" s="10">
        <f>IFERROR(MATCH(AR10,'Unified Genders - Total'!$A:$A,0) + 1, "")</f>
        <v>94</v>
      </c>
      <c r="AS12" s="10">
        <f>IFERROR(MATCH(AS10,'Unified Genders - Total'!$A:$A,0) + 1, "")</f>
        <v>94</v>
      </c>
      <c r="AT12" s="10">
        <f>IFERROR(MATCH(AT10,'Unified Genders - Total'!$A:$A,0) + 1, "")</f>
        <v>27</v>
      </c>
      <c r="AU12" s="10">
        <f>IFERROR(MATCH(AU10,'Unified Genders - Total'!$A:$A,0) + 1, "")</f>
        <v>77</v>
      </c>
    </row>
    <row r="13" hidden="1">
      <c r="A13" s="11" t="s">
        <v>140</v>
      </c>
      <c r="B13" s="10" t="str">
        <f>IFERROR(ADDRESS(MATCH(B10,'Unified Genders - Total'!$A:$A,0) + 1,COLUMN(),2,1,"Unified Genders - Total")&amp;":"&amp;ADDRESS(1000,COLUMN(),2,1),"")</f>
        <v>'Unified Genders - Total'!B$59:B$1000</v>
      </c>
      <c r="C13" s="10" t="str">
        <f>IFERROR(ADDRESS(MATCH(C10,'Unified Genders - Total'!$A:$A,0) + 1,COLUMN(),2,1,"Unified Genders - Total")&amp;":"&amp;ADDRESS(1000,COLUMN(),2,1),"")</f>
        <v>'Unified Genders - Total'!C$77:C$1000</v>
      </c>
      <c r="D13" s="10" t="str">
        <f>IFERROR(ADDRESS(MATCH(D10,'Unified Genders - Total'!$A:$A,0) + 1,COLUMN(),2,1,"Unified Genders - Total")&amp;":"&amp;ADDRESS(1000,COLUMN(),2,1),"")</f>
        <v>'Unified Genders - Total'!D$77:D$1000</v>
      </c>
      <c r="E13" s="10" t="str">
        <f>IFERROR(ADDRESS(MATCH(E10,'Unified Genders - Total'!$A:$A,0) + 1,COLUMN(),2,1,"Unified Genders - Total")&amp;":"&amp;ADDRESS(1000,COLUMN(),2,1),"")</f>
        <v>'Unified Genders - Total'!E$18:E$1000</v>
      </c>
      <c r="F13" s="10" t="str">
        <f>IFERROR(ADDRESS(MATCH(F10,'Unified Genders - Total'!$A:$A,0) + 1,COLUMN(),2,1,"Unified Genders - Total")&amp;":"&amp;ADDRESS(1000,COLUMN(),2,1),"")</f>
        <v>'Unified Genders - Total'!F$53:F$1000</v>
      </c>
      <c r="G13" s="10" t="str">
        <f>IFERROR(ADDRESS(MATCH(G10,'Unified Genders - Total'!$A:$A,0) + 1,COLUMN(),2,1,"Unified Genders - Total")&amp;":"&amp;ADDRESS(1000,COLUMN(),2,1),"")</f>
        <v>'Unified Genders - Total'!G$89:G$1000</v>
      </c>
      <c r="H13" s="10" t="str">
        <f>IFERROR(ADDRESS(MATCH(H10,'Unified Genders - Total'!$A:$A,0) + 1,COLUMN(),2,1,"Unified Genders - Total")&amp;":"&amp;ADDRESS(1000,COLUMN(),2,1),"")</f>
        <v>'Unified Genders - Total'!H$94:H$1000</v>
      </c>
      <c r="I13" s="10" t="str">
        <f>IFERROR(ADDRESS(MATCH(I10,'Unified Genders - Total'!$A:$A,0) + 1,COLUMN(),2,1,"Unified Genders - Total")&amp;":"&amp;ADDRESS(1000,COLUMN(),2,1),"")</f>
        <v>'Unified Genders - Total'!I$34:I$1000</v>
      </c>
      <c r="J13" s="10" t="str">
        <f>IFERROR(ADDRESS(MATCH(J10,'Unified Genders - Total'!$A:$A,0) + 1,COLUMN(),2,1,"Unified Genders - Total")&amp;":"&amp;ADDRESS(1000,COLUMN(),2,1),"")</f>
        <v>'Unified Genders - Total'!J$94:J$1000</v>
      </c>
      <c r="K13" s="10" t="str">
        <f>IFERROR(ADDRESS(MATCH(K10,'Unified Genders - Total'!$A:$A,0) + 1,COLUMN(),2,1,"Unified Genders - Total")&amp;":"&amp;ADDRESS(1000,COLUMN(),2,1),"")</f>
        <v>'Unified Genders - Total'!K$35:K$1000</v>
      </c>
      <c r="L13" s="10" t="str">
        <f>IFERROR(ADDRESS(MATCH(L10,'Unified Genders - Total'!$A:$A,0) + 1,COLUMN(),2,1,"Unified Genders - Total")&amp;":"&amp;ADDRESS(1000,COLUMN(),2,1),"")</f>
        <v>'Unified Genders - Total'!L$24:L$1000</v>
      </c>
      <c r="M13" s="10" t="str">
        <f>IFERROR(ADDRESS(MATCH(M10,'Unified Genders - Total'!$A:$A,0) + 1,COLUMN(),2,1,"Unified Genders - Total")&amp;":"&amp;ADDRESS(1000,COLUMN(),2,1),"")</f>
        <v>'Unified Genders - Total'!M$71:M$1000</v>
      </c>
      <c r="N13" s="10" t="str">
        <f>IFERROR(ADDRESS(MATCH(N10,'Unified Genders - Total'!$A:$A,0) + 1,COLUMN(),2,1,"Unified Genders - Total")&amp;":"&amp;ADDRESS(1000,COLUMN(),2,1),"")</f>
        <v>'Unified Genders - Total'!N$5:N$1000</v>
      </c>
      <c r="O13" s="10" t="str">
        <f>IFERROR(ADDRESS(MATCH(O10,'Unified Genders - Total'!$A:$A,0) + 1,COLUMN(),2,1,"Unified Genders - Total")&amp;":"&amp;ADDRESS(1000,COLUMN(),2,1),"")</f>
        <v>'Unified Genders - Total'!O$68:O$1000</v>
      </c>
      <c r="P13" s="10" t="str">
        <f>IFERROR(ADDRESS(MATCH(P10,'Unified Genders - Total'!$A:$A,0) + 1,COLUMN(),2,1,"Unified Genders - Total")&amp;":"&amp;ADDRESS(1000,COLUMN(),2,1),"")</f>
        <v>'Unified Genders - Total'!P$35:P$1000</v>
      </c>
      <c r="Q13" s="10" t="str">
        <f>IFERROR(ADDRESS(MATCH(Q10,'Unified Genders - Total'!$A:$A,0) + 1,COLUMN(),2,1,"Unified Genders - Total")&amp;":"&amp;ADDRESS(1000,COLUMN(),2,1),"")</f>
        <v>'Unified Genders - Total'!Q$80:Q$1000</v>
      </c>
      <c r="R13" s="10" t="str">
        <f>IFERROR(ADDRESS(MATCH(R10,'Unified Genders - Total'!$A:$A,0) + 1,COLUMN(),2,1,"Unified Genders - Total")&amp;":"&amp;ADDRESS(1000,COLUMN(),2,1),"")</f>
        <v>'Unified Genders - Total'!R$68:R$1000</v>
      </c>
      <c r="S13" s="10" t="str">
        <f>IFERROR(ADDRESS(MATCH(S10,'Unified Genders - Total'!$A:$A,0) + 1,COLUMN(),2,1,"Unified Genders - Total")&amp;":"&amp;ADDRESS(1000,COLUMN(),2,1),"")</f>
        <v>'Unified Genders - Total'!S$35:S$1000</v>
      </c>
      <c r="T13" s="10" t="str">
        <f>IFERROR(ADDRESS(MATCH(T10,'Unified Genders - Total'!$A:$A,0) + 1,COLUMN(),2,1,"Unified Genders - Total")&amp;":"&amp;ADDRESS(1000,COLUMN(),2,1),"")</f>
        <v>'Unified Genders - Total'!T$35:T$1000</v>
      </c>
      <c r="U13" s="10" t="str">
        <f>IFERROR(ADDRESS(MATCH(U10,'Unified Genders - Total'!$A:$A,0) + 1,COLUMN(),2,1,"Unified Genders - Total")&amp;":"&amp;ADDRESS(1000,COLUMN(),2,1),"")</f>
        <v>'Unified Genders - Total'!U$34:U$1000</v>
      </c>
      <c r="V13" s="10" t="str">
        <f>IFERROR(ADDRESS(MATCH(V10,'Unified Genders - Total'!$A:$A,0) + 1,COLUMN(),2,1,"Unified Genders - Total")&amp;":"&amp;ADDRESS(1000,COLUMN(),2,1),"")</f>
        <v>'Unified Genders - Total'!V$17:V$1000</v>
      </c>
      <c r="W13" s="10" t="str">
        <f>IFERROR(ADDRESS(MATCH(W10,'Unified Genders - Total'!$A:$A,0) + 1,COLUMN(),2,1,"Unified Genders - Total")&amp;":"&amp;ADDRESS(1000,COLUMN(),2,1),"")</f>
        <v>'Unified Genders - Total'!W$51:W$1000</v>
      </c>
      <c r="X13" s="10" t="str">
        <f>IFERROR(ADDRESS(MATCH(X10,'Unified Genders - Total'!$A:$A,0) + 1,COLUMN(),2,1,"Unified Genders - Total")&amp;":"&amp;ADDRESS(1000,COLUMN(),2,1),"")</f>
        <v>'Unified Genders - Total'!X$25:X$1000</v>
      </c>
      <c r="Y13" s="10" t="str">
        <f>IFERROR(ADDRESS(MATCH(Y10,'Unified Genders - Total'!$A:$A,0) + 1,COLUMN(),2,1,"Unified Genders - Total")&amp;":"&amp;ADDRESS(1000,COLUMN(),2,1),"")</f>
        <v>'Unified Genders - Total'!Y$68:Y$1000</v>
      </c>
      <c r="Z13" s="10" t="str">
        <f>IFERROR(ADDRESS(MATCH(Z10,'Unified Genders - Total'!$A:$A,0) + 1,COLUMN(),2,1,"Unified Genders - Total")&amp;":"&amp;ADDRESS(1000,COLUMN(),2,1),"")</f>
        <v>'Unified Genders - Total'!Z$34:Z$1000</v>
      </c>
      <c r="AA13" s="10" t="str">
        <f>IFERROR(ADDRESS(MATCH(AA10,'Unified Genders - Total'!$A:$A,0) + 1,COLUMN(),2,1,"Unified Genders - Total")&amp;":"&amp;ADDRESS(1000,COLUMN(),2,1),"")</f>
        <v>'Unified Genders - Total'!AA$29:AA$1000</v>
      </c>
      <c r="AB13" s="10" t="str">
        <f>IFERROR(ADDRESS(MATCH(AB10,'Unified Genders - Total'!$A:$A,0) + 1,COLUMN(),2,1,"Unified Genders - Total")&amp;":"&amp;ADDRESS(1000,COLUMN(),2,1),"")</f>
        <v>'Unified Genders - Total'!AB$37:AB$1000</v>
      </c>
      <c r="AC13" s="10" t="str">
        <f>IFERROR(ADDRESS(MATCH(AC10,'Unified Genders - Total'!$A:$A,0) + 1,COLUMN(),2,1,"Unified Genders - Total")&amp;":"&amp;ADDRESS(1000,COLUMN(),2,1),"")</f>
        <v>'Unified Genders - Total'!AC$28:AC$1000</v>
      </c>
      <c r="AD13" s="10" t="str">
        <f>IFERROR(ADDRESS(MATCH(AD10,'Unified Genders - Total'!$A:$A,0) + 1,COLUMN(),2,1,"Unified Genders - Total")&amp;":"&amp;ADDRESS(1000,COLUMN(),2,1),"")</f>
        <v>'Unified Genders - Total'!AD$15:AD$1000</v>
      </c>
      <c r="AE13" s="10" t="str">
        <f>IFERROR(ADDRESS(MATCH(AE10,'Unified Genders - Total'!$A:$A,0) + 1,COLUMN(),2,1,"Unified Genders - Total")&amp;":"&amp;ADDRESS(1000,COLUMN(),2,1),"")</f>
        <v>'Unified Genders - Total'!AE$68:AE$1000</v>
      </c>
      <c r="AF13" s="10" t="str">
        <f>IFERROR(ADDRESS(MATCH(AF10,'Unified Genders - Total'!$A:$A,0) + 1,COLUMN(),2,1,"Unified Genders - Total")&amp;":"&amp;ADDRESS(1000,COLUMN(),2,1),"")</f>
        <v>'Unified Genders - Total'!AF$32:AF$1000</v>
      </c>
      <c r="AG13" s="10" t="str">
        <f>IFERROR(ADDRESS(MATCH(AG10,'Unified Genders - Total'!$A:$A,0) + 1,COLUMN(),2,1,"Unified Genders - Total")&amp;":"&amp;ADDRESS(1000,COLUMN(),2,1),"")</f>
        <v>'Unified Genders - Total'!AG$5:AG$1000</v>
      </c>
      <c r="AH13" s="10" t="str">
        <f>IFERROR(ADDRESS(MATCH(AH10,'Unified Genders - Total'!$A:$A,0) + 1,COLUMN(),2,1,"Unified Genders - Total")&amp;":"&amp;ADDRESS(1000,COLUMN(),2,1),"")</f>
        <v>'Unified Genders - Total'!AH$77:AH$1000</v>
      </c>
      <c r="AI13" s="10" t="str">
        <f>IFERROR(ADDRESS(MATCH(AI10,'Unified Genders - Total'!$A:$A,0) + 1,COLUMN(),2,1,"Unified Genders - Total")&amp;":"&amp;ADDRESS(1000,COLUMN(),2,1),"")</f>
        <v>'Unified Genders - Total'!AI$13:AI$1000</v>
      </c>
      <c r="AJ13" s="10" t="str">
        <f>IFERROR(ADDRESS(MATCH(AJ10,'Unified Genders - Total'!$A:$A,0) + 1,COLUMN(),2,1,"Unified Genders - Total")&amp;":"&amp;ADDRESS(1000,COLUMN(),2,1),"")</f>
        <v>'Unified Genders - Total'!AJ$80:AJ$1000</v>
      </c>
      <c r="AK13" s="10" t="str">
        <f>IFERROR(ADDRESS(MATCH(AK10,'Unified Genders - Total'!$A:$A,0) + 1,COLUMN(),2,1,"Unified Genders - Total")&amp;":"&amp;ADDRESS(1000,COLUMN(),2,1),"")</f>
        <v>'Unified Genders - Total'!AK$94:AK$1000</v>
      </c>
      <c r="AL13" s="10" t="str">
        <f>IFERROR(ADDRESS(MATCH(AL10,'Unified Genders - Total'!$A:$A,0) + 1,COLUMN(),2,1,"Unified Genders - Total")&amp;":"&amp;ADDRESS(1000,COLUMN(),2,1),"")</f>
        <v>'Unified Genders - Total'!AL$5:AL$1000</v>
      </c>
      <c r="AM13" s="10" t="str">
        <f>IFERROR(ADDRESS(MATCH(AM10,'Unified Genders - Total'!$A:$A,0) + 1,COLUMN(),2,1,"Unified Genders - Total")&amp;":"&amp;ADDRESS(1000,COLUMN(),2,1),"")</f>
        <v>'Unified Genders - Total'!AM$51:AM$1000</v>
      </c>
      <c r="AN13" s="10" t="str">
        <f>IFERROR(ADDRESS(MATCH(AN10,'Unified Genders - Total'!$A:$A,0) + 1,COLUMN(),2,1,"Unified Genders - Total")&amp;":"&amp;ADDRESS(1000,COLUMN(),2,1),"")</f>
        <v>'Unified Genders - Total'!AN$35:AN$1000</v>
      </c>
      <c r="AO13" s="10" t="str">
        <f>IFERROR(ADDRESS(MATCH(AO10,'Unified Genders - Total'!$A:$A,0) + 1,COLUMN(),2,1,"Unified Genders - Total")&amp;":"&amp;ADDRESS(1000,COLUMN(),2,1),"")</f>
        <v>'Unified Genders - Total'!AO$22:AO$1000</v>
      </c>
      <c r="AP13" s="10" t="str">
        <f>IFERROR(ADDRESS(MATCH(AP10,'Unified Genders - Total'!$A:$A,0) + 1,COLUMN(),2,1,"Unified Genders - Total")&amp;":"&amp;ADDRESS(1000,COLUMN(),2,1),"")</f>
        <v>'Unified Genders - Total'!AP$11:AP$1000</v>
      </c>
      <c r="AQ13" s="10" t="str">
        <f>IFERROR(ADDRESS(MATCH(AQ10,'Unified Genders - Total'!$A:$A,0) + 1,COLUMN(),2,1,"Unified Genders - Total")&amp;":"&amp;ADDRESS(1000,COLUMN(),2,1),"")</f>
        <v>'Unified Genders - Total'!AQ$10:AQ$1000</v>
      </c>
      <c r="AR13" s="10" t="str">
        <f>IFERROR(ADDRESS(MATCH(AR10,'Unified Genders - Total'!$A:$A,0) + 1,COLUMN(),2,1,"Unified Genders - Total")&amp;":"&amp;ADDRESS(1000,COLUMN(),2,1),"")</f>
        <v>'Unified Genders - Total'!AR$94:AR$1000</v>
      </c>
      <c r="AS13" s="10" t="str">
        <f>IFERROR(ADDRESS(MATCH(AS10,'Unified Genders - Total'!$A:$A,0) + 1,COLUMN(),2,1,"Unified Genders - Total")&amp;":"&amp;ADDRESS(1000,COLUMN(),2,1),"")</f>
        <v>'Unified Genders - Total'!AS$94:AS$1000</v>
      </c>
      <c r="AT13" s="10" t="str">
        <f>IFERROR(ADDRESS(MATCH(AT10,'Unified Genders - Total'!$A:$A,0) + 1,COLUMN(),2,1,"Unified Genders - Total")&amp;":"&amp;ADDRESS(1000,COLUMN(),2,1),"")</f>
        <v>'Unified Genders - Total'!AT$27:AT$1000</v>
      </c>
      <c r="AU13" s="10" t="str">
        <f>IFERROR(ADDRESS(MATCH(AU10,'Unified Genders - Total'!$A:$A,0) + 1,COLUMN(),2,1,"Unified Genders - Total")&amp;":"&amp;ADDRESS(1000,COLUMN(),2,1),"")</f>
        <v>'Unified Genders - Total'!AU$77:AU$1000</v>
      </c>
    </row>
    <row r="14">
      <c r="A14" s="20" t="s">
        <v>144</v>
      </c>
      <c r="B14" s="21">
        <f>IF(B9 = 1, MAXIFS('Unified Genders - Total'!B:B, 'Unified Genders - Total'!B:B, "&lt;"&amp;B8), B8)</f>
        <v>3.001</v>
      </c>
      <c r="C14" s="21">
        <f>IF(C9 = 1, MAXIFS('Unified Genders - Total'!C:C, 'Unified Genders - Total'!C:C, "&lt;"&amp;C8), C8)</f>
        <v>3.001</v>
      </c>
      <c r="D14" s="21">
        <f>IF(D9 = 1, MAXIFS('Unified Genders - Total'!D:D, 'Unified Genders - Total'!D:D, "&lt;"&amp;D8), D8)</f>
        <v>12.002002</v>
      </c>
      <c r="E14" s="21">
        <f>IF(E9 = 1, MAXIFS('Unified Genders - Total'!E:E, 'Unified Genders - Total'!E:E, "&lt;"&amp;E8), E8)</f>
        <v>2</v>
      </c>
      <c r="F14" s="21">
        <f>IF(F9 = 1, MAXIFS('Unified Genders - Total'!F:F, 'Unified Genders - Total'!F:F, "&lt;"&amp;F8), F8)</f>
        <v>19.004002</v>
      </c>
      <c r="G14" s="21">
        <f>IF(G9 = 1, MAXIFS('Unified Genders - Total'!G:G, 'Unified Genders - Total'!G:G, "&lt;"&amp;G8), G8)</f>
        <v>4.001</v>
      </c>
      <c r="H14" s="21">
        <f>IF(H9 = 1, MAXIFS('Unified Genders - Total'!H:H, 'Unified Genders - Total'!H:H, "&lt;"&amp;H8), H8)</f>
        <v>1</v>
      </c>
      <c r="I14" s="21">
        <f>IF(I9 = 1, MAXIFS('Unified Genders - Total'!I:I, 'Unified Genders - Total'!I:I, "&lt;"&amp;I8), I8)</f>
        <v>2.000001</v>
      </c>
      <c r="J14" s="21">
        <f>IF(J9 = 1, MAXIFS('Unified Genders - Total'!J:J, 'Unified Genders - Total'!J:J, "&lt;"&amp;J8), J8)</f>
        <v>2.000001</v>
      </c>
      <c r="K14" s="21">
        <f>IF(K9 = 1, MAXIFS('Unified Genders - Total'!K:K, 'Unified Genders - Total'!K:K, "&lt;"&amp;K8), K8)</f>
        <v>9.001001</v>
      </c>
      <c r="L14" s="21">
        <f>IF(L9 = 1, MAXIFS('Unified Genders - Total'!L:L, 'Unified Genders - Total'!L:L, "&lt;"&amp;L8), L8)</f>
        <v>4.001</v>
      </c>
      <c r="M14" s="21">
        <f>IF(M9 = 1, MAXIFS('Unified Genders - Total'!M:M, 'Unified Genders - Total'!M:M, "&lt;"&amp;M8), M8)</f>
        <v>7.001002</v>
      </c>
      <c r="N14" s="21">
        <f>IF(N9 = 1, MAXIFS('Unified Genders - Total'!N:N, 'Unified Genders - Total'!N:N, "&lt;"&amp;N8), N8)</f>
        <v>2.000001</v>
      </c>
      <c r="O14" s="21">
        <f>IF(O9 = 1, MAXIFS('Unified Genders - Total'!O:O, 'Unified Genders - Total'!O:O, "&lt;"&amp;O8), O8)</f>
        <v>3.000001</v>
      </c>
      <c r="P14" s="21">
        <f>IF(P9 = 1, MAXIFS('Unified Genders - Total'!P:P, 'Unified Genders - Total'!P:P, "&lt;"&amp;P8), P8)</f>
        <v>1</v>
      </c>
      <c r="Q14" s="21">
        <f>IF(Q9 = 1, MAXIFS('Unified Genders - Total'!Q:Q, 'Unified Genders - Total'!Q:Q, "&lt;"&amp;Q8), Q8)</f>
        <v>3.001</v>
      </c>
      <c r="R14" s="21">
        <f>IF(R9 = 1, MAXIFS('Unified Genders - Total'!R:R, 'Unified Genders - Total'!R:R, "&lt;"&amp;R8), R8)</f>
        <v>7.001002</v>
      </c>
      <c r="S14" s="21">
        <f>IF(S9 = 1, MAXIFS('Unified Genders - Total'!S:S, 'Unified Genders - Total'!S:S, "&lt;"&amp;S8), S8)</f>
        <v>5.000002</v>
      </c>
      <c r="T14" s="21">
        <f>IF(T9 = 1, MAXIFS('Unified Genders - Total'!T:T, 'Unified Genders - Total'!T:T, "&lt;"&amp;T8), T8)</f>
        <v>5.001001</v>
      </c>
      <c r="U14" s="21">
        <f>IF(U9 = 1, MAXIFS('Unified Genders - Total'!U:U, 'Unified Genders - Total'!U:U, "&lt;"&amp;U8), U8)</f>
        <v>8.001001</v>
      </c>
      <c r="V14" s="21">
        <f>IF(V9 = 1, MAXIFS('Unified Genders - Total'!V:V, 'Unified Genders - Total'!V:V, "&lt;"&amp;V8), V8)</f>
        <v>2.000001</v>
      </c>
      <c r="W14" s="21">
        <f>IF(W9 = 1, MAXIFS('Unified Genders - Total'!W:W, 'Unified Genders - Total'!W:W, "&lt;"&amp;W8), W8)</f>
        <v>2.000001</v>
      </c>
      <c r="X14" s="21">
        <f>IF(X9 = 1, MAXIFS('Unified Genders - Total'!X:X, 'Unified Genders - Total'!X:X, "&lt;"&amp;X8), X8)</f>
        <v>2.000001</v>
      </c>
      <c r="Y14" s="21">
        <f>IF(Y9 = 1, MAXIFS('Unified Genders - Total'!Y:Y, 'Unified Genders - Total'!Y:Y, "&lt;"&amp;Y8), Y8)</f>
        <v>2.000001</v>
      </c>
      <c r="Z14" s="21">
        <f>IF(Z9 = 1, MAXIFS('Unified Genders - Total'!Z:Z, 'Unified Genders - Total'!Z:Z, "&lt;"&amp;Z8), Z8)</f>
        <v>9.001003</v>
      </c>
      <c r="AA14" s="21">
        <f>IF(AA9 = 1, MAXIFS('Unified Genders - Total'!AA:AA, 'Unified Genders - Total'!AA:AA, "&lt;"&amp;AA8), AA8)</f>
        <v>5.000001</v>
      </c>
      <c r="AB14" s="21">
        <f>IF(AB9 = 1, MAXIFS('Unified Genders - Total'!AB:AB, 'Unified Genders - Total'!AB:AB, "&lt;"&amp;AB8), AB8)</f>
        <v>2.000001</v>
      </c>
      <c r="AC14" s="21">
        <f>IF(AC9 = 1, MAXIFS('Unified Genders - Total'!AC:AC, 'Unified Genders - Total'!AC:AC, "&lt;"&amp;AC8), AC8)</f>
        <v>2.000001</v>
      </c>
      <c r="AD14" s="21">
        <f>IF(AD9 = 1, MAXIFS('Unified Genders - Total'!AD:AD, 'Unified Genders - Total'!AD:AD, "&lt;"&amp;AD8), AD8)</f>
        <v>3.001</v>
      </c>
      <c r="AE14" s="21">
        <f>IF(AE9 = 1, MAXIFS('Unified Genders - Total'!AE:AE, 'Unified Genders - Total'!AE:AE, "&lt;"&amp;AE8), AE8)</f>
        <v>8.002</v>
      </c>
      <c r="AF14" s="21">
        <f>IF(AF9 = 1, MAXIFS('Unified Genders - Total'!AF:AF, 'Unified Genders - Total'!AF:AF, "&lt;"&amp;AF8), AF8)</f>
        <v>2.000001</v>
      </c>
      <c r="AG14" s="21">
        <f>IF(AG9 = 1, MAXIFS('Unified Genders - Total'!AG:AG, 'Unified Genders - Total'!AG:AG, "&lt;"&amp;AG8), AG8)</f>
        <v>5.001</v>
      </c>
      <c r="AH14" s="21">
        <f>IF(AH9 = 1, MAXIFS('Unified Genders - Total'!AH:AH, 'Unified Genders - Total'!AH:AH, "&lt;"&amp;AH8), AH8)</f>
        <v>14.003002</v>
      </c>
      <c r="AI14" s="21">
        <f>IF(AI9 = 1, MAXIFS('Unified Genders - Total'!AI:AI, 'Unified Genders - Total'!AI:AI, "&lt;"&amp;AI8), AI8)</f>
        <v>3.001</v>
      </c>
      <c r="AJ14" s="21">
        <f>IF(AJ9 = 1, MAXIFS('Unified Genders - Total'!AJ:AJ, 'Unified Genders - Total'!AJ:AJ, "&lt;"&amp;AJ8), AJ8)</f>
        <v>3.000001</v>
      </c>
      <c r="AK14" s="21">
        <f>IF(AK9 = 1, MAXIFS('Unified Genders - Total'!AK:AK, 'Unified Genders - Total'!AK:AK, "&lt;"&amp;AK8), AK8)</f>
        <v>3.000001</v>
      </c>
      <c r="AL14" s="21">
        <f>IF(AL9 = 1, MAXIFS('Unified Genders - Total'!AL:AL, 'Unified Genders - Total'!AL:AL, "&lt;"&amp;AL8), AL8)</f>
        <v>19.004003</v>
      </c>
      <c r="AM14" s="21">
        <f>IF(AM9 = 1, MAXIFS('Unified Genders - Total'!AM:AM, 'Unified Genders - Total'!AM:AM, "&lt;"&amp;AM8), AM8)</f>
        <v>3.000001</v>
      </c>
      <c r="AN14" s="21">
        <f>IF(AN9 = 1, MAXIFS('Unified Genders - Total'!AN:AN, 'Unified Genders - Total'!AN:AN, "&lt;"&amp;AN8), AN8)</f>
        <v>4.001</v>
      </c>
      <c r="AO14" s="21">
        <f>IF(AO9 = 1, MAXIFS('Unified Genders - Total'!AO:AO, 'Unified Genders - Total'!AO:AO, "&lt;"&amp;AO8), AO8)</f>
        <v>5.001001</v>
      </c>
      <c r="AP14" s="21">
        <f>IF(AP9 = 1, MAXIFS('Unified Genders - Total'!AP:AP, 'Unified Genders - Total'!AP:AP, "&lt;"&amp;AP8), AP8)</f>
        <v>1</v>
      </c>
      <c r="AQ14" s="21">
        <f>IF(AQ9 = 1, MAXIFS('Unified Genders - Total'!AQ:AQ, 'Unified Genders - Total'!AQ:AQ, "&lt;"&amp;AQ8), AQ8)</f>
        <v>3.001</v>
      </c>
      <c r="AR14" s="21">
        <f>IF(AR9 = 1, MAXIFS('Unified Genders - Total'!AR:AR, 'Unified Genders - Total'!AR:AR, "&lt;"&amp;AR8), AR8)</f>
        <v>2.000001</v>
      </c>
      <c r="AS14" s="21">
        <f>IF(AS9 = 1, MAXIFS('Unified Genders - Total'!AS:AS, 'Unified Genders - Total'!AS:AS, "&lt;"&amp;AS8), AS8)</f>
        <v>2.000001</v>
      </c>
      <c r="AT14" s="21">
        <f>IF(AT9 = 1, MAXIFS('Unified Genders - Total'!AT:AT, 'Unified Genders - Total'!AT:AT, "&lt;"&amp;AT8), AT8)</f>
        <v>4.001</v>
      </c>
      <c r="AU14" s="21">
        <f>IF(AU9 = 1, MAXIFS('Unified Genders - Total'!AU:AU, 'Unified Genders - Total'!AU:AU, "&lt;"&amp;AU8), AU8)</f>
        <v>15.003001</v>
      </c>
    </row>
    <row r="15" hidden="1">
      <c r="A15" s="20" t="s">
        <v>145</v>
      </c>
      <c r="B15" s="21">
        <f>IF(B9=1,COUNTIF('Unified Genders - Total'!B:B,"="&amp;B14),B9-1)</f>
        <v>1</v>
      </c>
      <c r="C15" s="21">
        <f>IF(C9=1,COUNTIF('Unified Genders - Total'!C:C,"="&amp;C14),C9-1)</f>
        <v>1</v>
      </c>
      <c r="D15" s="21">
        <f>IF(D9=1,COUNTIF('Unified Genders - Total'!D:D,"="&amp;D14),D9-1)</f>
        <v>1</v>
      </c>
      <c r="E15" s="21">
        <f>IF(E9=1,COUNTIF('Unified Genders - Total'!E:E,"="&amp;E14),E9-1)</f>
        <v>1</v>
      </c>
      <c r="F15" s="21">
        <f>IF(F9=1,COUNTIF('Unified Genders - Total'!F:F,"="&amp;F14),F9-1)</f>
        <v>1</v>
      </c>
      <c r="G15" s="21">
        <f>IF(G9=1,COUNTIF('Unified Genders - Total'!G:G,"="&amp;G14),G9-1)</f>
        <v>1</v>
      </c>
      <c r="H15" s="21">
        <f>IF(H9=1,COUNTIF('Unified Genders - Total'!H:H,"="&amp;H14),H9-1)</f>
        <v>2</v>
      </c>
      <c r="I15" s="21">
        <f>IF(I9=1,COUNTIF('Unified Genders - Total'!I:I,"="&amp;I14),I9-1)</f>
        <v>1</v>
      </c>
      <c r="J15" s="21">
        <f>IF(J9=1,COUNTIF('Unified Genders - Total'!J:J,"="&amp;J14),J9-1)</f>
        <v>2</v>
      </c>
      <c r="K15" s="21">
        <f>IF(K9=1,COUNTIF('Unified Genders - Total'!K:K,"="&amp;K14),K9-1)</f>
        <v>1</v>
      </c>
      <c r="L15" s="21">
        <f>IF(L9=1,COUNTIF('Unified Genders - Total'!L:L,"="&amp;L14),L9-1)</f>
        <v>1</v>
      </c>
      <c r="M15" s="21">
        <f>IF(M9=1,COUNTIF('Unified Genders - Total'!M:M,"="&amp;M14),M9-1)</f>
        <v>1</v>
      </c>
      <c r="N15" s="21">
        <f>IF(N9=1,COUNTIF('Unified Genders - Total'!N:N,"="&amp;N14),N9-1)</f>
        <v>2</v>
      </c>
      <c r="O15" s="21">
        <f>IF(O9=1,COUNTIF('Unified Genders - Total'!O:O,"="&amp;O14),O9-1)</f>
        <v>1</v>
      </c>
      <c r="P15" s="21">
        <f>IF(P9=1,COUNTIF('Unified Genders - Total'!P:P,"="&amp;P14),P9-1)</f>
        <v>1</v>
      </c>
      <c r="Q15" s="21">
        <f>IF(Q9=1,COUNTIF('Unified Genders - Total'!Q:Q,"="&amp;Q14),Q9-1)</f>
        <v>2</v>
      </c>
      <c r="R15" s="21">
        <f>IF(R9=1,COUNTIF('Unified Genders - Total'!R:R,"="&amp;R14),R9-1)</f>
        <v>1</v>
      </c>
      <c r="S15" s="21">
        <f>IF(S9=1,COUNTIF('Unified Genders - Total'!S:S,"="&amp;S14),S9-1)</f>
        <v>1</v>
      </c>
      <c r="T15" s="21">
        <f>IF(T9=1,COUNTIF('Unified Genders - Total'!T:T,"="&amp;T14),T9-1)</f>
        <v>1</v>
      </c>
      <c r="U15" s="21">
        <f>IF(U9=1,COUNTIF('Unified Genders - Total'!U:U,"="&amp;U14),U9-1)</f>
        <v>1</v>
      </c>
      <c r="V15" s="21">
        <f>IF(V9=1,COUNTIF('Unified Genders - Total'!V:V,"="&amp;V14),V9-1)</f>
        <v>2</v>
      </c>
      <c r="W15" s="21">
        <f>IF(W9=1,COUNTIF('Unified Genders - Total'!W:W,"="&amp;W14),W9-1)</f>
        <v>1</v>
      </c>
      <c r="X15" s="21">
        <f>IF(X9=1,COUNTIF('Unified Genders - Total'!X:X,"="&amp;X14),X9-1)</f>
        <v>1</v>
      </c>
      <c r="Y15" s="21">
        <f>IF(Y9=1,COUNTIF('Unified Genders - Total'!Y:Y,"="&amp;Y14),Y9-1)</f>
        <v>2</v>
      </c>
      <c r="Z15" s="21">
        <f>IF(Z9=1,COUNTIF('Unified Genders - Total'!Z:Z,"="&amp;Z14),Z9-1)</f>
        <v>1</v>
      </c>
      <c r="AA15" s="21">
        <f>IF(AA9=1,COUNTIF('Unified Genders - Total'!AA:AA,"="&amp;AA14),AA9-1)</f>
        <v>1</v>
      </c>
      <c r="AB15" s="21">
        <f>IF(AB9=1,COUNTIF('Unified Genders - Total'!AB:AB,"="&amp;AB14),AB9-1)</f>
        <v>2</v>
      </c>
      <c r="AC15" s="21">
        <f>IF(AC9=1,COUNTIF('Unified Genders - Total'!AC:AC,"="&amp;AC14),AC9-1)</f>
        <v>1</v>
      </c>
      <c r="AD15" s="21">
        <f>IF(AD9=1,COUNTIF('Unified Genders - Total'!AD:AD,"="&amp;AD14),AD9-1)</f>
        <v>1</v>
      </c>
      <c r="AE15" s="21">
        <f>IF(AE9=1,COUNTIF('Unified Genders - Total'!AE:AE,"="&amp;AE14),AE9-1)</f>
        <v>1</v>
      </c>
      <c r="AF15" s="21">
        <f>IF(AF9=1,COUNTIF('Unified Genders - Total'!AF:AF,"="&amp;AF14),AF9-1)</f>
        <v>1</v>
      </c>
      <c r="AG15" s="21">
        <f>IF(AG9=1,COUNTIF('Unified Genders - Total'!AG:AG,"="&amp;AG14),AG9-1)</f>
        <v>1</v>
      </c>
      <c r="AH15" s="21">
        <f>IF(AH9=1,COUNTIF('Unified Genders - Total'!AH:AH,"="&amp;AH14),AH9-1)</f>
        <v>1</v>
      </c>
      <c r="AI15" s="21">
        <f>IF(AI9=1,COUNTIF('Unified Genders - Total'!AI:AI,"="&amp;AI14),AI9-1)</f>
        <v>1</v>
      </c>
      <c r="AJ15" s="21">
        <f>IF(AJ9=1,COUNTIF('Unified Genders - Total'!AJ:AJ,"="&amp;AJ14),AJ9-1)</f>
        <v>1</v>
      </c>
      <c r="AK15" s="21">
        <f>IF(AK9=1,COUNTIF('Unified Genders - Total'!AK:AK,"="&amp;AK14),AK9-1)</f>
        <v>1</v>
      </c>
      <c r="AL15" s="21">
        <f>IF(AL9=1,COUNTIF('Unified Genders - Total'!AL:AL,"="&amp;AL14),AL9-1)</f>
        <v>1</v>
      </c>
      <c r="AM15" s="21">
        <f>IF(AM9=1,COUNTIF('Unified Genders - Total'!AM:AM,"="&amp;AM14),AM9-1)</f>
        <v>1</v>
      </c>
      <c r="AN15" s="21">
        <f>IF(AN9=1,COUNTIF('Unified Genders - Total'!AN:AN,"="&amp;AN14),AN9-1)</f>
        <v>2</v>
      </c>
      <c r="AO15" s="21">
        <f>IF(AO9=1,COUNTIF('Unified Genders - Total'!AO:AO,"="&amp;AO14),AO9-1)</f>
        <v>2</v>
      </c>
      <c r="AP15" s="21">
        <f>IF(AP9=1,COUNTIF('Unified Genders - Total'!AP:AP,"="&amp;AP14),AP9-1)</f>
        <v>2</v>
      </c>
      <c r="AQ15" s="21">
        <f>IF(AQ9=1,COUNTIF('Unified Genders - Total'!AQ:AQ,"="&amp;AQ14),AQ9-1)</f>
        <v>1</v>
      </c>
      <c r="AR15" s="21">
        <f>IF(AR9=1,COUNTIF('Unified Genders - Total'!AR:AR,"="&amp;AR14),AR9-1)</f>
        <v>2</v>
      </c>
      <c r="AS15" s="21">
        <f>IF(AS9=1,COUNTIF('Unified Genders - Total'!AS:AS,"="&amp;AS14),AS9-1)</f>
        <v>2</v>
      </c>
      <c r="AT15" s="21">
        <f>IF(AT9=1,COUNTIF('Unified Genders - Total'!AT:AT,"="&amp;AT14),AT9-1)</f>
        <v>2</v>
      </c>
      <c r="AU15" s="21">
        <f>IF(AU9=1,COUNTIF('Unified Genders - Total'!AU:AU,"="&amp;AU14),AU9-1)</f>
        <v>1</v>
      </c>
    </row>
    <row r="16">
      <c r="A16" s="20" t="s">
        <v>146</v>
      </c>
      <c r="B16" s="21" t="str">
        <f>IF(B14&gt;0, IF(B9 &gt; 1, IF(B14&gt;0, INDIRECT(ADDRESS(MATCH(B14,INDIRECT(B13),0)+B12-1,1,4,TRUE,"Unified Genders - Total")), ""), INDIRECT(ADDRESS(MATCH(B14,'Unified Genders - Total'!B:B,0),1,4,TRUE,"Unified Genders - Total"))), "")</f>
        <v>USA</v>
      </c>
      <c r="C16" s="21" t="str">
        <f>IF(C14&gt;0, IF(C9 &gt; 1, IF(C14&gt;0, INDIRECT(ADDRESS(MATCH(C14,INDIRECT(C13),0)+C12-1,1,4,TRUE,"Unified Genders - Total")), ""), INDIRECT(ADDRESS(MATCH(C14,'Unified Genders - Total'!C:C,0),1,4,TRUE,"Unified Genders - Total"))), "")</f>
        <v>TUR</v>
      </c>
      <c r="D16" s="21" t="str">
        <f>IF(D14&gt;0, IF(D9 &gt; 1, IF(D14&gt;0, INDIRECT(ADDRESS(MATCH(D14,INDIRECT(D13),0)+D12-1,1,4,TRUE,"Unified Genders - Total")), ""), INDIRECT(ADDRESS(MATCH(D14,'Unified Genders - Total'!D:D,0),1,4,TRUE,"Unified Genders - Total"))), "")</f>
        <v>USA</v>
      </c>
      <c r="E16" s="21" t="str">
        <f>IF(E14&gt;0, IF(E9 &gt; 1, IF(E14&gt;0, INDIRECT(ADDRESS(MATCH(E14,INDIRECT(E13),0)+E12-1,1,4,TRUE,"Unified Genders - Total")), ""), INDIRECT(ADDRESS(MATCH(E14,'Unified Genders - Total'!E:E,0),1,4,TRUE,"Unified Genders - Total"))), "")</f>
        <v>UKR</v>
      </c>
      <c r="F16" s="21" t="str">
        <f>IF(F14&gt;0, IF(F9 &gt; 1, IF(F14&gt;0, INDIRECT(ADDRESS(MATCH(F14,INDIRECT(F13),0)+F12-1,1,4,TRUE,"Unified Genders - Total")), ""), INDIRECT(ADDRESS(MATCH(F14,'Unified Genders - Total'!F:F,0),1,4,TRUE,"Unified Genders - Total"))), "")</f>
        <v>POL</v>
      </c>
      <c r="G16" s="21" t="str">
        <f>IF(G14&gt;0, IF(G9 &gt; 1, IF(G14&gt;0, INDIRECT(ADDRESS(MATCH(G14,INDIRECT(G13),0)+G12-1,1,4,TRUE,"Unified Genders - Total")), ""), INDIRECT(ADDRESS(MATCH(G14,'Unified Genders - Total'!G:G,0),1,4,TRUE,"Unified Genders - Total"))), "")</f>
        <v>INA</v>
      </c>
      <c r="H16" s="21" t="str">
        <f>IF(H14&gt;0, IF(H9 &gt; 1, IF(H14&gt;0, INDIRECT(ADDRESS(MATCH(H14,INDIRECT(H13),0)+H12-1,1,4,TRUE,"Unified Genders - Total")), ""), INDIRECT(ADDRESS(MATCH(H14,'Unified Genders - Total'!H:H,0),1,4,TRUE,"Unified Genders - Total"))), "")</f>
        <v>CAN</v>
      </c>
      <c r="I16" s="21" t="str">
        <f>IF(I14&gt;0, IF(I9 &gt; 1, IF(I14&gt;0, INDIRECT(ADDRESS(MATCH(I14,INDIRECT(I13),0)+I12-1,1,4,TRUE,"Unified Genders - Total")), ""), INDIRECT(ADDRESS(MATCH(I14,'Unified Genders - Total'!I:I,0),1,4,TRUE,"Unified Genders - Total"))), "")</f>
        <v>JPN</v>
      </c>
      <c r="J16" s="21" t="str">
        <f>IF(J14&gt;0, IF(J9 &gt; 1, IF(J14&gt;0, INDIRECT(ADDRESS(MATCH(J14,INDIRECT(J13),0)+J12-1,1,4,TRUE,"Unified Genders - Total")), ""), INDIRECT(ADDRESS(MATCH(J14,'Unified Genders - Total'!J:J,0),1,4,TRUE,"Unified Genders - Total"))), "")</f>
        <v>AUS</v>
      </c>
      <c r="K16" s="21" t="str">
        <f>IF(K14&gt;0, IF(K9 &gt; 1, IF(K14&gt;0, INDIRECT(ADDRESS(MATCH(K14,INDIRECT(K13),0)+K12-1,1,4,TRUE,"Unified Genders - Total")), ""), INDIRECT(ADDRESS(MATCH(K14,'Unified Genders - Total'!K:K,0),1,4,TRUE,"Unified Genders - Total"))), "")</f>
        <v>ROC</v>
      </c>
      <c r="L16" s="21" t="str">
        <f>IF(L14&gt;0, IF(L9 &gt; 1, IF(L14&gt;0, INDIRECT(ADDRESS(MATCH(L14,INDIRECT(L13),0)+L12-1,1,4,TRUE,"Unified Genders - Total")), ""), INDIRECT(ADDRESS(MATCH(L14,'Unified Genders - Total'!L:L,0),1,4,TRUE,"Unified Genders - Total"))), "")</f>
        <v>AUS</v>
      </c>
      <c r="M16" s="21" t="str">
        <f>IF(M14&gt;0, IF(M9 &gt; 1, IF(M14&gt;0, INDIRECT(ADDRESS(MATCH(M14,INDIRECT(M13),0)+M12-1,1,4,TRUE,"Unified Genders - Total")), ""), INDIRECT(ADDRESS(MATCH(M14,'Unified Genders - Total'!M:M,0),1,4,TRUE,"Unified Genders - Total"))), "")</f>
        <v>CHN</v>
      </c>
      <c r="N16" s="21" t="str">
        <f>IF(N14&gt;0, IF(N9 &gt; 1, IF(N14&gt;0, INDIRECT(ADDRESS(MATCH(N14,INDIRECT(N13),0)+N12-1,1,4,TRUE,"Unified Genders - Total")), ""), INDIRECT(ADDRESS(MATCH(N14,'Unified Genders - Total'!N:N,0),1,4,TRUE,"Unified Genders - Total"))), "")</f>
        <v>USA</v>
      </c>
      <c r="O16" s="21" t="str">
        <f>IF(O14&gt;0, IF(O9 &gt; 1, IF(O14&gt;0, INDIRECT(ADDRESS(MATCH(O14,INDIRECT(O13),0)+O12-1,1,4,TRUE,"Unified Genders - Total")), ""), INDIRECT(ADDRESS(MATCH(O14,'Unified Genders - Total'!O:O,0),1,4,TRUE,"Unified Genders - Total"))), "")</f>
        <v>COL</v>
      </c>
      <c r="P16" s="21" t="str">
        <f>IF(P14&gt;0, IF(P9 &gt; 1, IF(P14&gt;0, INDIRECT(ADDRESS(MATCH(P14,INDIRECT(P13),0)+P12-1,1,4,TRUE,"Unified Genders - Total")), ""), INDIRECT(ADDRESS(MATCH(P14,'Unified Genders - Total'!P:P,0),1,4,TRUE,"Unified Genders - Total"))), "")</f>
        <v>ESP</v>
      </c>
      <c r="Q16" s="21" t="str">
        <f>IF(Q14&gt;0, IF(Q9 &gt; 1, IF(Q14&gt;0, INDIRECT(ADDRESS(MATCH(Q14,INDIRECT(Q13),0)+Q12-1,1,4,TRUE,"Unified Genders - Total")), ""), INDIRECT(ADDRESS(MATCH(Q14,'Unified Genders - Total'!Q:Q,0),1,4,TRUE,"Unified Genders - Total"))), "")</f>
        <v>AUT</v>
      </c>
      <c r="R16" s="21" t="str">
        <f>IF(R14&gt;0, IF(R9 &gt; 1, IF(R14&gt;0, INDIRECT(ADDRESS(MATCH(R14,INDIRECT(R13),0)+R12-1,1,4,TRUE,"Unified Genders - Total")), ""), INDIRECT(ADDRESS(MATCH(R14,'Unified Genders - Total'!R:R,0),1,4,TRUE,"Unified Genders - Total"))), "")</f>
        <v>DEN</v>
      </c>
      <c r="S16" s="21" t="str">
        <f>IF(S14&gt;0, IF(S9 &gt; 1, IF(S14&gt;0, INDIRECT(ADDRESS(MATCH(S14,INDIRECT(S13),0)+S12-1,1,4,TRUE,"Unified Genders - Total")), ""), INDIRECT(ADDRESS(MATCH(S14,'Unified Genders - Total'!S:S,0),1,4,TRUE,"Unified Genders - Total"))), "")</f>
        <v>USA</v>
      </c>
      <c r="T16" s="21" t="str">
        <f>IF(T14&gt;0, IF(T9 &gt; 1, IF(T14&gt;0, INDIRECT(ADDRESS(MATCH(T14,INDIRECT(T13),0)+T12-1,1,4,TRUE,"Unified Genders - Total")), ""), INDIRECT(ADDRESS(MATCH(T14,'Unified Genders - Total'!T:T,0),1,4,TRUE,"Unified Genders - Total"))), "")</f>
        <v>SWE</v>
      </c>
      <c r="U16" s="21" t="str">
        <f>IF(U14&gt;0, IF(U9 &gt; 1, IF(U14&gt;0, INDIRECT(ADDRESS(MATCH(U14,INDIRECT(U13),0)+U12-1,1,4,TRUE,"Unified Genders - Total")), ""), INDIRECT(ADDRESS(MATCH(U14,'Unified Genders - Total'!U:U,0),1,4,TRUE,"Unified Genders - Total"))), "")</f>
        <v>KOR</v>
      </c>
      <c r="V16" s="21" t="str">
        <f>IF(V14&gt;0, IF(V9 &gt; 1, IF(V14&gt;0, INDIRECT(ADDRESS(MATCH(V14,INDIRECT(V13),0)+V12-1,1,4,TRUE,"Unified Genders - Total")), ""), INDIRECT(ADDRESS(MATCH(V14,'Unified Genders - Total'!V:V,0),1,4,TRUE,"Unified Genders - Total"))), "")</f>
        <v>ESP</v>
      </c>
      <c r="W16" s="21" t="str">
        <f>IF(W14&gt;0, IF(W9 &gt; 1, IF(W14&gt;0, INDIRECT(ADDRESS(MATCH(W14,INDIRECT(W13),0)+W12-1,1,4,TRUE,"Unified Genders - Total")), ""), INDIRECT(ADDRESS(MATCH(W14,'Unified Genders - Total'!W:W,0),1,4,TRUE,"Unified Genders - Total"))), "")</f>
        <v>SVK</v>
      </c>
      <c r="X16" s="21" t="str">
        <f>IF(X14&gt;0, IF(X9 &gt; 1, IF(X14&gt;0, INDIRECT(ADDRESS(MATCH(X14,INDIRECT(X13),0)+X12-1,1,4,TRUE,"Unified Genders - Total")), ""), INDIRECT(ADDRESS(MATCH(X14,'Unified Genders - Total'!X:X,0),1,4,TRUE,"Unified Genders - Total"))), "")</f>
        <v>ROC</v>
      </c>
      <c r="Y16" s="21" t="str">
        <f>IF(Y14&gt;0, IF(Y9 &gt; 1, IF(Y14&gt;0, INDIRECT(ADDRESS(MATCH(Y14,INDIRECT(Y13),0)+Y12-1,1,4,TRUE,"Unified Genders - Total")), ""), INDIRECT(ADDRESS(MATCH(Y14,'Unified Genders - Total'!Y:Y,0),1,4,TRUE,"Unified Genders - Total"))), "")</f>
        <v>ARG</v>
      </c>
      <c r="Z16" s="21" t="str">
        <f>IF(Z14&gt;0, IF(Z9 &gt; 1, IF(Z14&gt;0, INDIRECT(ADDRESS(MATCH(Z14,INDIRECT(Z13),0)+Z12-1,1,4,TRUE,"Unified Genders - Total")), ""), INDIRECT(ADDRESS(MATCH(Z14,'Unified Genders - Total'!Z:Z,0),1,4,TRUE,"Unified Genders - Total"))), "")</f>
        <v>GEO</v>
      </c>
      <c r="AA16" s="21" t="str">
        <f>IF(AA14&gt;0, IF(AA9 &gt; 1, IF(AA14&gt;0, INDIRECT(ADDRESS(MATCH(AA14,INDIRECT(AA13),0)+AA12-1,1,4,TRUE,"Unified Genders - Total")), ""), INDIRECT(ADDRESS(MATCH(AA14,'Unified Genders - Total'!AA:AA,0),1,4,TRUE,"Unified Genders - Total"))), "")</f>
        <v>TUR</v>
      </c>
      <c r="AB16" s="21" t="str">
        <f>IF(AB14&gt;0, IF(AB9 &gt; 1, IF(AB14&gt;0, INDIRECT(ADDRESS(MATCH(AB14,INDIRECT(AB13),0)+AB12-1,1,4,TRUE,"Unified Genders - Total")), ""), INDIRECT(ADDRESS(MATCH(AB14,'Unified Genders - Total'!AB:AB,0),1,4,TRUE,"Unified Genders - Total"))), "")</f>
        <v>HUN</v>
      </c>
      <c r="AC16" s="21" t="str">
        <f>IF(AC14&gt;0, IF(AC9 &gt; 1, IF(AC14&gt;0, INDIRECT(ADDRESS(MATCH(AC14,INDIRECT(AC13),0)+AC12-1,1,4,TRUE,"Unified Genders - Total")), ""), INDIRECT(ADDRESS(MATCH(AC14,'Unified Genders - Total'!AC:AC,0),1,4,TRUE,"Unified Genders - Total"))), "")</f>
        <v>LTU</v>
      </c>
      <c r="AD16" s="21" t="str">
        <f>IF(AD14&gt;0, IF(AD9 &gt; 1, IF(AD14&gt;0, INDIRECT(ADDRESS(MATCH(AD14,INDIRECT(AD13),0)+AD12-1,1,4,TRUE,"Unified Genders - Total")), ""), INDIRECT(ADDRESS(MATCH(AD14,'Unified Genders - Total'!AD:AD,0),1,4,TRUE,"Unified Genders - Total"))), "")</f>
        <v>ISR</v>
      </c>
      <c r="AE16" s="21" t="str">
        <f>IF(AE14&gt;0, IF(AE9 &gt; 1, IF(AE14&gt;0, INDIRECT(ADDRESS(MATCH(AE14,INDIRECT(AE13),0)+AE12-1,1,4,TRUE,"Unified Genders - Total")), ""), INDIRECT(ADDRESS(MATCH(AE14,'Unified Genders - Total'!AE:AE,0),1,4,TRUE,"Unified Genders - Total"))), "")</f>
        <v>AUS</v>
      </c>
      <c r="AF16" s="21" t="str">
        <f>IF(AF14&gt;0, IF(AF9 &gt; 1, IF(AF14&gt;0, INDIRECT(ADDRESS(MATCH(AF14,INDIRECT(AF13),0)+AF12-1,1,4,TRUE,"Unified Genders - Total")), ""), INDIRECT(ADDRESS(MATCH(AF14,'Unified Genders - Total'!AF:AF,0),1,4,TRUE,"Unified Genders - Total"))), "")</f>
        <v>FRA</v>
      </c>
      <c r="AG16" s="21" t="str">
        <f>IF(AG14&gt;0, IF(AG9 &gt; 1, IF(AG14&gt;0, INDIRECT(ADDRESS(MATCH(AG14,INDIRECT(AG13),0)+AG12-1,1,4,TRUE,"Unified Genders - Total")), ""), INDIRECT(ADDRESS(MATCH(AG14,'Unified Genders - Total'!AG:AG,0),1,4,TRUE,"Unified Genders - Total"))), "")</f>
        <v>NED</v>
      </c>
      <c r="AH16" s="21" t="str">
        <f>IF(AH14&gt;0, IF(AH9 &gt; 1, IF(AH14&gt;0, INDIRECT(ADDRESS(MATCH(AH14,INDIRECT(AH13),0)+AH12-1,1,4,TRUE,"Unified Genders - Total")), ""), INDIRECT(ADDRESS(MATCH(AH14,'Unified Genders - Total'!AH:AH,0),1,4,TRUE,"Unified Genders - Total"))), "")</f>
        <v>USA</v>
      </c>
      <c r="AI16" s="21" t="str">
        <f>IF(AI14&gt;0, IF(AI9 &gt; 1, IF(AI14&gt;0, INDIRECT(ADDRESS(MATCH(AI14,INDIRECT(AI13),0)+AI12-1,1,4,TRUE,"Unified Genders - Total")), ""), INDIRECT(ADDRESS(MATCH(AI14,'Unified Genders - Total'!AI:AI,0),1,4,TRUE,"Unified Genders - Total"))), "")</f>
        <v>AUS</v>
      </c>
      <c r="AJ16" s="21" t="str">
        <f>IF(AJ14&gt;0, IF(AJ9 &gt; 1, IF(AJ14&gt;0, INDIRECT(ADDRESS(MATCH(AJ14,INDIRECT(AJ13),0)+AJ12-1,1,4,TRUE,"Unified Genders - Total")), ""), INDIRECT(ADDRESS(MATCH(AJ14,'Unified Genders - Total'!AJ:AJ,0),1,4,TRUE,"Unified Genders - Total"))), "")</f>
        <v>JPN</v>
      </c>
      <c r="AK16" s="21" t="str">
        <f>IF(AK14&gt;0, IF(AK9 &gt; 1, IF(AK14&gt;0, INDIRECT(ADDRESS(MATCH(AK14,INDIRECT(AK13),0)+AK12-1,1,4,TRUE,"Unified Genders - Total")), ""), INDIRECT(ADDRESS(MATCH(AK14,'Unified Genders - Total'!AK:AK,0),1,4,TRUE,"Unified Genders - Total"))), "")</f>
        <v>JPN</v>
      </c>
      <c r="AL16" s="21" t="str">
        <f>IF(AL14&gt;0, IF(AL9 &gt; 1, IF(AL14&gt;0, INDIRECT(ADDRESS(MATCH(AL14,INDIRECT(AL13),0)+AL12-1,1,4,TRUE,"Unified Genders - Total")), ""), INDIRECT(ADDRESS(MATCH(AL14,'Unified Genders - Total'!AL:AL,0),1,4,TRUE,"Unified Genders - Total"))), "")</f>
        <v>GBR</v>
      </c>
      <c r="AM16" s="21" t="str">
        <f>IF(AM14&gt;0, IF(AM9 &gt; 1, IF(AM14&gt;0, INDIRECT(ADDRESS(MATCH(AM14,INDIRECT(AM13),0)+AM12-1,1,4,TRUE,"Unified Genders - Total")), ""), INDIRECT(ADDRESS(MATCH(AM14,'Unified Genders - Total'!AM:AM,0),1,4,TRUE,"Unified Genders - Total"))), "")</f>
        <v>GER</v>
      </c>
      <c r="AN16" s="21" t="str">
        <f>IF(AN14&gt;0, IF(AN9 &gt; 1, IF(AN14&gt;0, INDIRECT(ADDRESS(MATCH(AN14,INDIRECT(AN13),0)+AN12-1,1,4,TRUE,"Unified Genders - Total")), ""), INDIRECT(ADDRESS(MATCH(AN14,'Unified Genders - Total'!AN:AN,0),1,4,TRUE,"Unified Genders - Total"))), "")</f>
        <v>CRO</v>
      </c>
      <c r="AO16" s="21" t="str">
        <f>IF(AO14&gt;0, IF(AO9 &gt; 1, IF(AO14&gt;0, INDIRECT(ADDRESS(MATCH(AO14,INDIRECT(AO13),0)+AO12-1,1,4,TRUE,"Unified Genders - Total")), ""), INDIRECT(ADDRESS(MATCH(AO14,'Unified Genders - Total'!AO:AO,0),1,4,TRUE,"Unified Genders - Total"))), "")</f>
        <v>CZE</v>
      </c>
      <c r="AP16" s="21" t="str">
        <f>IF(AP14&gt;0, IF(AP9 &gt; 1, IF(AP14&gt;0, INDIRECT(ADDRESS(MATCH(AP14,INDIRECT(AP13),0)+AP12-1,1,4,TRUE,"Unified Genders - Total")), ""), INDIRECT(ADDRESS(MATCH(AP14,'Unified Genders - Total'!AP:AP,0),1,4,TRUE,"Unified Genders - Total"))), "")</f>
        <v>GBR</v>
      </c>
      <c r="AQ16" s="21" t="str">
        <f>IF(AQ14&gt;0, IF(AQ9 &gt; 1, IF(AQ14&gt;0, INDIRECT(ADDRESS(MATCH(AQ14,INDIRECT(AQ13),0)+AQ12-1,1,4,TRUE,"Unified Genders - Total")), ""), INDIRECT(ADDRESS(MATCH(AQ14,'Unified Genders - Total'!AQ:AQ,0),1,4,TRUE,"Unified Genders - Total"))), "")</f>
        <v>NOR</v>
      </c>
      <c r="AR16" s="21" t="str">
        <f>IF(AR14&gt;0, IF(AR9 &gt; 1, IF(AR14&gt;0, INDIRECT(ADDRESS(MATCH(AR14,INDIRECT(AR13),0)+AR12-1,1,4,TRUE,"Unified Genders - Total")), ""), INDIRECT(ADDRESS(MATCH(AR14,'Unified Genders - Total'!AR:AR,0),1,4,TRUE,"Unified Genders - Total"))), "")</f>
        <v>BRA</v>
      </c>
      <c r="AS16" s="21" t="str">
        <f>IF(AS14&gt;0, IF(AS9 &gt; 1, IF(AS14&gt;0, INDIRECT(ADDRESS(MATCH(AS14,INDIRECT(AS13),0)+AS12-1,1,4,TRUE,"Unified Genders - Total")), ""), INDIRECT(ADDRESS(MATCH(AS14,'Unified Genders - Total'!AS:AS,0),1,4,TRUE,"Unified Genders - Total"))), "")</f>
        <v>ESP</v>
      </c>
      <c r="AT16" s="21" t="str">
        <f>IF(AT14&gt;0, IF(AT9 &gt; 1, IF(AT14&gt;0, INDIRECT(ADDRESS(MATCH(AT14,INDIRECT(AT13),0)+AT12-1,1,4,TRUE,"Unified Genders - Total")), ""), INDIRECT(ADDRESS(MATCH(AT14,'Unified Genders - Total'!AT:AT,0),1,4,TRUE,"Unified Genders - Total"))), "")</f>
        <v>GEO</v>
      </c>
      <c r="AU16" s="21" t="str">
        <f>IF(AU14&gt;0, IF(AU9 &gt; 1, IF(AU14&gt;0, INDIRECT(ADDRESS(MATCH(AU14,INDIRECT(AU13),0)+AU12-1,1,4,TRUE,"Unified Genders - Total")), ""), INDIRECT(ADDRESS(MATCH(AU14,'Unified Genders - Total'!AU:AU,0),1,4,TRUE,"Unified Genders - Total"))), "")</f>
        <v>USA</v>
      </c>
    </row>
    <row r="17">
      <c r="A17" s="22" t="s">
        <v>138</v>
      </c>
      <c r="B17" s="23">
        <f t="shared" ref="B17:AU17" si="3">IFERROR(IF(B9=1, SUM(INDIRECT(ADDRESS(RIGHT($A16),2,1,1,"Medal Values")):INDIRECT(ADDRESS(B15-1+RIGHT($A16), 2, 1, 1, "Medal Values")))/B15,B11),"")</f>
        <v>1.5000005</v>
      </c>
      <c r="C17" s="23">
        <f t="shared" si="3"/>
        <v>1</v>
      </c>
      <c r="D17" s="23">
        <f t="shared" si="3"/>
        <v>1</v>
      </c>
      <c r="E17" s="23">
        <f t="shared" si="3"/>
        <v>1</v>
      </c>
      <c r="F17" s="23">
        <f t="shared" si="3"/>
        <v>1</v>
      </c>
      <c r="G17" s="23">
        <f t="shared" si="3"/>
        <v>1</v>
      </c>
      <c r="H17" s="23">
        <f t="shared" si="3"/>
        <v>0.5</v>
      </c>
      <c r="I17" s="23">
        <f t="shared" si="3"/>
        <v>1</v>
      </c>
      <c r="J17" s="23">
        <f t="shared" si="3"/>
        <v>0.5</v>
      </c>
      <c r="K17" s="23">
        <f t="shared" si="3"/>
        <v>1</v>
      </c>
      <c r="L17" s="23">
        <f t="shared" si="3"/>
        <v>1</v>
      </c>
      <c r="M17" s="23">
        <f t="shared" si="3"/>
        <v>1</v>
      </c>
      <c r="N17" s="23">
        <f t="shared" si="3"/>
        <v>0.5</v>
      </c>
      <c r="O17" s="23">
        <f t="shared" si="3"/>
        <v>1</v>
      </c>
      <c r="P17" s="23">
        <f t="shared" si="3"/>
        <v>1</v>
      </c>
      <c r="Q17" s="23">
        <f t="shared" si="3"/>
        <v>0.5</v>
      </c>
      <c r="R17" s="23">
        <f t="shared" si="3"/>
        <v>1</v>
      </c>
      <c r="S17" s="23">
        <f t="shared" si="3"/>
        <v>1</v>
      </c>
      <c r="T17" s="23">
        <f t="shared" si="3"/>
        <v>1</v>
      </c>
      <c r="U17" s="23">
        <f t="shared" si="3"/>
        <v>1</v>
      </c>
      <c r="V17" s="23">
        <f t="shared" si="3"/>
        <v>0.5</v>
      </c>
      <c r="W17" s="23">
        <f t="shared" si="3"/>
        <v>1.5000005</v>
      </c>
      <c r="X17" s="23">
        <f t="shared" si="3"/>
        <v>1.5000005</v>
      </c>
      <c r="Y17" s="23">
        <f t="shared" si="3"/>
        <v>0.5</v>
      </c>
      <c r="Z17" s="23">
        <f t="shared" si="3"/>
        <v>1</v>
      </c>
      <c r="AA17" s="23">
        <f t="shared" si="3"/>
        <v>1</v>
      </c>
      <c r="AB17" s="23">
        <f t="shared" si="3"/>
        <v>0.5</v>
      </c>
      <c r="AC17" s="23">
        <f t="shared" si="3"/>
        <v>1.5000005</v>
      </c>
      <c r="AD17" s="23">
        <f t="shared" si="3"/>
        <v>1.5000005</v>
      </c>
      <c r="AE17" s="23">
        <f t="shared" si="3"/>
        <v>1</v>
      </c>
      <c r="AF17" s="23">
        <f t="shared" si="3"/>
        <v>1</v>
      </c>
      <c r="AG17" s="23">
        <f t="shared" si="3"/>
        <v>1</v>
      </c>
      <c r="AH17" s="23">
        <f t="shared" si="3"/>
        <v>1</v>
      </c>
      <c r="AI17" s="23">
        <f t="shared" si="3"/>
        <v>1</v>
      </c>
      <c r="AJ17" s="23">
        <f t="shared" si="3"/>
        <v>1</v>
      </c>
      <c r="AK17" s="23">
        <f t="shared" si="3"/>
        <v>1</v>
      </c>
      <c r="AL17" s="23">
        <f t="shared" si="3"/>
        <v>1</v>
      </c>
      <c r="AM17" s="23">
        <f t="shared" si="3"/>
        <v>1</v>
      </c>
      <c r="AN17" s="23">
        <f t="shared" si="3"/>
        <v>0.5</v>
      </c>
      <c r="AO17" s="23">
        <f t="shared" si="3"/>
        <v>1.000000333</v>
      </c>
      <c r="AP17" s="23">
        <f t="shared" si="3"/>
        <v>0.5</v>
      </c>
      <c r="AQ17" s="23">
        <f t="shared" si="3"/>
        <v>1.5000005</v>
      </c>
      <c r="AR17" s="23">
        <f t="shared" si="3"/>
        <v>0.5</v>
      </c>
      <c r="AS17" s="23">
        <f t="shared" si="3"/>
        <v>0.5</v>
      </c>
      <c r="AT17" s="23">
        <f t="shared" si="3"/>
        <v>0.5</v>
      </c>
      <c r="AU17" s="23">
        <f t="shared" si="3"/>
        <v>1</v>
      </c>
    </row>
    <row r="18" hidden="1">
      <c r="A18" s="20" t="s">
        <v>139</v>
      </c>
      <c r="B18" s="21">
        <f>IFERROR(MATCH(B16,'Unified Genders - Total'!$A:$A,0) + 1, "")</f>
        <v>94</v>
      </c>
      <c r="C18" s="21">
        <f>IFERROR(MATCH(C16,'Unified Genders - Total'!$A:$A,0) + 1, "")</f>
        <v>91</v>
      </c>
      <c r="D18" s="21">
        <f>IFERROR(MATCH(D16,'Unified Genders - Total'!$A:$A,0) + 1, "")</f>
        <v>94</v>
      </c>
      <c r="E18" s="21">
        <f>IFERROR(MATCH(E16,'Unified Genders - Total'!$A:$A,0) + 1, "")</f>
        <v>93</v>
      </c>
      <c r="F18" s="21">
        <f>IFERROR(MATCH(F16,'Unified Genders - Total'!$A:$A,0) + 1, "")</f>
        <v>73</v>
      </c>
      <c r="G18" s="21">
        <f>IFERROR(MATCH(G16,'Unified Genders - Total'!$A:$A,0) + 1, "")</f>
        <v>43</v>
      </c>
      <c r="H18" s="21">
        <f>IFERROR(MATCH(H16,'Unified Genders - Total'!$A:$A,0) + 1, "")</f>
        <v>17</v>
      </c>
      <c r="I18" s="21">
        <f>IFERROR(MATCH(I16,'Unified Genders - Total'!$A:$A,0) + 1, "")</f>
        <v>51</v>
      </c>
      <c r="J18" s="21">
        <f>IFERROR(MATCH(J16,'Unified Genders - Total'!$A:$A,0) + 1, "")</f>
        <v>5</v>
      </c>
      <c r="K18" s="21">
        <f>IFERROR(MATCH(K16,'Unified Genders - Total'!$A:$A,0) + 1, "")</f>
        <v>77</v>
      </c>
      <c r="L18" s="21">
        <f>IFERROR(MATCH(L16,'Unified Genders - Total'!$A:$A,0) + 1, "")</f>
        <v>5</v>
      </c>
      <c r="M18" s="21">
        <f>IFERROR(MATCH(M16,'Unified Genders - Total'!$A:$A,0) + 1, "")</f>
        <v>18</v>
      </c>
      <c r="N18" s="21">
        <f>IFERROR(MATCH(N16,'Unified Genders - Total'!$A:$A,0) + 1, "")</f>
        <v>94</v>
      </c>
      <c r="O18" s="21">
        <f>IFERROR(MATCH(O16,'Unified Genders - Total'!$A:$A,0) + 1, "")</f>
        <v>20</v>
      </c>
      <c r="P18" s="21">
        <f>IFERROR(MATCH(P16,'Unified Genders - Total'!$A:$A,0) + 1, "")</f>
        <v>29</v>
      </c>
      <c r="Q18" s="21">
        <f>IFERROR(MATCH(Q16,'Unified Genders - Total'!$A:$A,0) + 1, "")</f>
        <v>6</v>
      </c>
      <c r="R18" s="21">
        <f>IFERROR(MATCH(R16,'Unified Genders - Total'!$A:$A,0) + 1, "")</f>
        <v>25</v>
      </c>
      <c r="S18" s="21">
        <f>IFERROR(MATCH(S16,'Unified Genders - Total'!$A:$A,0) + 1, "")</f>
        <v>94</v>
      </c>
      <c r="T18" s="21">
        <f>IFERROR(MATCH(T16,'Unified Genders - Total'!$A:$A,0) + 1, "")</f>
        <v>85</v>
      </c>
      <c r="U18" s="21">
        <f>IFERROR(MATCH(U16,'Unified Genders - Total'!$A:$A,0) + 1, "")</f>
        <v>55</v>
      </c>
      <c r="V18" s="21">
        <f>IFERROR(MATCH(V16,'Unified Genders - Total'!$A:$A,0) + 1, "")</f>
        <v>29</v>
      </c>
      <c r="W18" s="21">
        <f>IFERROR(MATCH(W16,'Unified Genders - Total'!$A:$A,0) + 1, "")</f>
        <v>84</v>
      </c>
      <c r="X18" s="21">
        <f>IFERROR(MATCH(X16,'Unified Genders - Total'!$A:$A,0) + 1, "")</f>
        <v>77</v>
      </c>
      <c r="Y18" s="21">
        <f>IFERROR(MATCH(Y16,'Unified Genders - Total'!$A:$A,0) + 1, "")</f>
        <v>3</v>
      </c>
      <c r="Z18" s="21">
        <f>IFERROR(MATCH(Z16,'Unified Genders - Total'!$A:$A,0) + 1, "")</f>
        <v>36</v>
      </c>
      <c r="AA18" s="21">
        <f>IFERROR(MATCH(AA16,'Unified Genders - Total'!$A:$A,0) + 1, "")</f>
        <v>91</v>
      </c>
      <c r="AB18" s="21">
        <f>IFERROR(MATCH(AB16,'Unified Genders - Total'!$A:$A,0) + 1, "")</f>
        <v>42</v>
      </c>
      <c r="AC18" s="21">
        <f>IFERROR(MATCH(AC16,'Unified Genders - Total'!$A:$A,0) + 1, "")</f>
        <v>60</v>
      </c>
      <c r="AD18" s="21">
        <f>IFERROR(MATCH(AD16,'Unified Genders - Total'!$A:$A,0) + 1, "")</f>
        <v>47</v>
      </c>
      <c r="AE18" s="21">
        <f>IFERROR(MATCH(AE16,'Unified Genders - Total'!$A:$A,0) + 1, "")</f>
        <v>5</v>
      </c>
      <c r="AF18" s="21">
        <f>IFERROR(MATCH(AF16,'Unified Genders - Total'!$A:$A,0) + 1, "")</f>
        <v>34</v>
      </c>
      <c r="AG18" s="21">
        <f>IFERROR(MATCH(AG16,'Unified Genders - Total'!$A:$A,0) + 1, "")</f>
        <v>68</v>
      </c>
      <c r="AH18" s="21">
        <f>IFERROR(MATCH(AH16,'Unified Genders - Total'!$A:$A,0) + 1, "")</f>
        <v>94</v>
      </c>
      <c r="AI18" s="21">
        <f>IFERROR(MATCH(AI16,'Unified Genders - Total'!$A:$A,0) + 1, "")</f>
        <v>5</v>
      </c>
      <c r="AJ18" s="21">
        <f>IFERROR(MATCH(AJ16,'Unified Genders - Total'!$A:$A,0) + 1, "")</f>
        <v>51</v>
      </c>
      <c r="AK18" s="21">
        <f>IFERROR(MATCH(AK16,'Unified Genders - Total'!$A:$A,0) + 1, "")</f>
        <v>51</v>
      </c>
      <c r="AL18" s="21">
        <f>IFERROR(MATCH(AL16,'Unified Genders - Total'!$A:$A,0) + 1, "")</f>
        <v>35</v>
      </c>
      <c r="AM18" s="21">
        <f>IFERROR(MATCH(AM16,'Unified Genders - Total'!$A:$A,0) + 1, "")</f>
        <v>37</v>
      </c>
      <c r="AN18" s="21">
        <f>IFERROR(MATCH(AN16,'Unified Genders - Total'!$A:$A,0) + 1, "")</f>
        <v>22</v>
      </c>
      <c r="AO18" s="21">
        <f>IFERROR(MATCH(AO16,'Unified Genders - Total'!$A:$A,0) + 1, "")</f>
        <v>24</v>
      </c>
      <c r="AP18" s="21">
        <f>IFERROR(MATCH(AP16,'Unified Genders - Total'!$A:$A,0) + 1, "")</f>
        <v>35</v>
      </c>
      <c r="AQ18" s="21">
        <f>IFERROR(MATCH(AQ16,'Unified Genders - Total'!$A:$A,0) + 1, "")</f>
        <v>70</v>
      </c>
      <c r="AR18" s="21">
        <f>IFERROR(MATCH(AR16,'Unified Genders - Total'!$A:$A,0) + 1, "")</f>
        <v>13</v>
      </c>
      <c r="AS18" s="21">
        <f>IFERROR(MATCH(AS16,'Unified Genders - Total'!$A:$A,0) + 1, "")</f>
        <v>29</v>
      </c>
      <c r="AT18" s="21">
        <f>IFERROR(MATCH(AT16,'Unified Genders - Total'!$A:$A,0) + 1, "")</f>
        <v>36</v>
      </c>
      <c r="AU18" s="21">
        <f>IFERROR(MATCH(AU16,'Unified Genders - Total'!$A:$A,0) + 1, "")</f>
        <v>94</v>
      </c>
    </row>
    <row r="19" hidden="1">
      <c r="A19" s="20" t="s">
        <v>140</v>
      </c>
      <c r="B19" s="21" t="str">
        <f>IFERROR(ADDRESS(MATCH(B16,'Unified Genders - Total'!$A:$A,0) + 1,COLUMN(),2,1,"Unified Genders - Total")&amp;":"&amp;ADDRESS(1000,COLUMN(),2,1),"")</f>
        <v>'Unified Genders - Total'!B$94:B$1000</v>
      </c>
      <c r="C19" s="21" t="str">
        <f>IFERROR(ADDRESS(MATCH(C16,'Unified Genders - Total'!$A:$A,0) + 1,COLUMN(),2,1,"Unified Genders - Total")&amp;":"&amp;ADDRESS(1000,COLUMN(),2,1),"")</f>
        <v>'Unified Genders - Total'!C$91:C$1000</v>
      </c>
      <c r="D19" s="21" t="str">
        <f>IFERROR(ADDRESS(MATCH(D16,'Unified Genders - Total'!$A:$A,0) + 1,COLUMN(),2,1,"Unified Genders - Total")&amp;":"&amp;ADDRESS(1000,COLUMN(),2,1),"")</f>
        <v>'Unified Genders - Total'!D$94:D$1000</v>
      </c>
      <c r="E19" s="21" t="str">
        <f>IFERROR(ADDRESS(MATCH(E16,'Unified Genders - Total'!$A:$A,0) + 1,COLUMN(),2,1,"Unified Genders - Total")&amp;":"&amp;ADDRESS(1000,COLUMN(),2,1),"")</f>
        <v>'Unified Genders - Total'!E$93:E$1000</v>
      </c>
      <c r="F19" s="21" t="str">
        <f>IFERROR(ADDRESS(MATCH(F16,'Unified Genders - Total'!$A:$A,0) + 1,COLUMN(),2,1,"Unified Genders - Total")&amp;":"&amp;ADDRESS(1000,COLUMN(),2,1),"")</f>
        <v>'Unified Genders - Total'!F$73:F$1000</v>
      </c>
      <c r="G19" s="21" t="str">
        <f>IFERROR(ADDRESS(MATCH(G16,'Unified Genders - Total'!$A:$A,0) + 1,COLUMN(),2,1,"Unified Genders - Total")&amp;":"&amp;ADDRESS(1000,COLUMN(),2,1),"")</f>
        <v>'Unified Genders - Total'!G$43:G$1000</v>
      </c>
      <c r="H19" s="21" t="str">
        <f>IFERROR(ADDRESS(MATCH(H16,'Unified Genders - Total'!$A:$A,0) + 1,COLUMN(),2,1,"Unified Genders - Total")&amp;":"&amp;ADDRESS(1000,COLUMN(),2,1),"")</f>
        <v>'Unified Genders - Total'!H$17:H$1000</v>
      </c>
      <c r="I19" s="21" t="str">
        <f>IFERROR(ADDRESS(MATCH(I16,'Unified Genders - Total'!$A:$A,0) + 1,COLUMN(),2,1,"Unified Genders - Total")&amp;":"&amp;ADDRESS(1000,COLUMN(),2,1),"")</f>
        <v>'Unified Genders - Total'!I$51:I$1000</v>
      </c>
      <c r="J19" s="21" t="str">
        <f>IFERROR(ADDRESS(MATCH(J16,'Unified Genders - Total'!$A:$A,0) + 1,COLUMN(),2,1,"Unified Genders - Total")&amp;":"&amp;ADDRESS(1000,COLUMN(),2,1),"")</f>
        <v>'Unified Genders - Total'!J$5:J$1000</v>
      </c>
      <c r="K19" s="21" t="str">
        <f>IFERROR(ADDRESS(MATCH(K16,'Unified Genders - Total'!$A:$A,0) + 1,COLUMN(),2,1,"Unified Genders - Total")&amp;":"&amp;ADDRESS(1000,COLUMN(),2,1),"")</f>
        <v>'Unified Genders - Total'!K$77:K$1000</v>
      </c>
      <c r="L19" s="21" t="str">
        <f>IFERROR(ADDRESS(MATCH(L16,'Unified Genders - Total'!$A:$A,0) + 1,COLUMN(),2,1,"Unified Genders - Total")&amp;":"&amp;ADDRESS(1000,COLUMN(),2,1),"")</f>
        <v>'Unified Genders - Total'!L$5:L$1000</v>
      </c>
      <c r="M19" s="21" t="str">
        <f>IFERROR(ADDRESS(MATCH(M16,'Unified Genders - Total'!$A:$A,0) + 1,COLUMN(),2,1,"Unified Genders - Total")&amp;":"&amp;ADDRESS(1000,COLUMN(),2,1),"")</f>
        <v>'Unified Genders - Total'!M$18:M$1000</v>
      </c>
      <c r="N19" s="21" t="str">
        <f>IFERROR(ADDRESS(MATCH(N16,'Unified Genders - Total'!$A:$A,0) + 1,COLUMN(),2,1,"Unified Genders - Total")&amp;":"&amp;ADDRESS(1000,COLUMN(),2,1),"")</f>
        <v>'Unified Genders - Total'!N$94:N$1000</v>
      </c>
      <c r="O19" s="21" t="str">
        <f>IFERROR(ADDRESS(MATCH(O16,'Unified Genders - Total'!$A:$A,0) + 1,COLUMN(),2,1,"Unified Genders - Total")&amp;":"&amp;ADDRESS(1000,COLUMN(),2,1),"")</f>
        <v>'Unified Genders - Total'!O$20:O$1000</v>
      </c>
      <c r="P19" s="21" t="str">
        <f>IFERROR(ADDRESS(MATCH(P16,'Unified Genders - Total'!$A:$A,0) + 1,COLUMN(),2,1,"Unified Genders - Total")&amp;":"&amp;ADDRESS(1000,COLUMN(),2,1),"")</f>
        <v>'Unified Genders - Total'!P$29:P$1000</v>
      </c>
      <c r="Q19" s="21" t="str">
        <f>IFERROR(ADDRESS(MATCH(Q16,'Unified Genders - Total'!$A:$A,0) + 1,COLUMN(),2,1,"Unified Genders - Total")&amp;":"&amp;ADDRESS(1000,COLUMN(),2,1),"")</f>
        <v>'Unified Genders - Total'!Q$6:Q$1000</v>
      </c>
      <c r="R19" s="21" t="str">
        <f>IFERROR(ADDRESS(MATCH(R16,'Unified Genders - Total'!$A:$A,0) + 1,COLUMN(),2,1,"Unified Genders - Total")&amp;":"&amp;ADDRESS(1000,COLUMN(),2,1),"")</f>
        <v>'Unified Genders - Total'!R$25:R$1000</v>
      </c>
      <c r="S19" s="21" t="str">
        <f>IFERROR(ADDRESS(MATCH(S16,'Unified Genders - Total'!$A:$A,0) + 1,COLUMN(),2,1,"Unified Genders - Total")&amp;":"&amp;ADDRESS(1000,COLUMN(),2,1),"")</f>
        <v>'Unified Genders - Total'!S$94:S$1000</v>
      </c>
      <c r="T19" s="21" t="str">
        <f>IFERROR(ADDRESS(MATCH(T16,'Unified Genders - Total'!$A:$A,0) + 1,COLUMN(),2,1,"Unified Genders - Total")&amp;":"&amp;ADDRESS(1000,COLUMN(),2,1),"")</f>
        <v>'Unified Genders - Total'!T$85:T$1000</v>
      </c>
      <c r="U19" s="21" t="str">
        <f>IFERROR(ADDRESS(MATCH(U16,'Unified Genders - Total'!$A:$A,0) + 1,COLUMN(),2,1,"Unified Genders - Total")&amp;":"&amp;ADDRESS(1000,COLUMN(),2,1),"")</f>
        <v>'Unified Genders - Total'!U$55:U$1000</v>
      </c>
      <c r="V19" s="21" t="str">
        <f>IFERROR(ADDRESS(MATCH(V16,'Unified Genders - Total'!$A:$A,0) + 1,COLUMN(),2,1,"Unified Genders - Total")&amp;":"&amp;ADDRESS(1000,COLUMN(),2,1),"")</f>
        <v>'Unified Genders - Total'!V$29:V$1000</v>
      </c>
      <c r="W19" s="21" t="str">
        <f>IFERROR(ADDRESS(MATCH(W16,'Unified Genders - Total'!$A:$A,0) + 1,COLUMN(),2,1,"Unified Genders - Total")&amp;":"&amp;ADDRESS(1000,COLUMN(),2,1),"")</f>
        <v>'Unified Genders - Total'!W$84:W$1000</v>
      </c>
      <c r="X19" s="21" t="str">
        <f>IFERROR(ADDRESS(MATCH(X16,'Unified Genders - Total'!$A:$A,0) + 1,COLUMN(),2,1,"Unified Genders - Total")&amp;":"&amp;ADDRESS(1000,COLUMN(),2,1),"")</f>
        <v>'Unified Genders - Total'!X$77:X$1000</v>
      </c>
      <c r="Y19" s="21" t="str">
        <f>IFERROR(ADDRESS(MATCH(Y16,'Unified Genders - Total'!$A:$A,0) + 1,COLUMN(),2,1,"Unified Genders - Total")&amp;":"&amp;ADDRESS(1000,COLUMN(),2,1),"")</f>
        <v>'Unified Genders - Total'!Y$3:Y$1000</v>
      </c>
      <c r="Z19" s="21" t="str">
        <f>IFERROR(ADDRESS(MATCH(Z16,'Unified Genders - Total'!$A:$A,0) + 1,COLUMN(),2,1,"Unified Genders - Total")&amp;":"&amp;ADDRESS(1000,COLUMN(),2,1),"")</f>
        <v>'Unified Genders - Total'!Z$36:Z$1000</v>
      </c>
      <c r="AA19" s="21" t="str">
        <f>IFERROR(ADDRESS(MATCH(AA16,'Unified Genders - Total'!$A:$A,0) + 1,COLUMN(),2,1,"Unified Genders - Total")&amp;":"&amp;ADDRESS(1000,COLUMN(),2,1),"")</f>
        <v>'Unified Genders - Total'!AA$91:AA$1000</v>
      </c>
      <c r="AB19" s="21" t="str">
        <f>IFERROR(ADDRESS(MATCH(AB16,'Unified Genders - Total'!$A:$A,0) + 1,COLUMN(),2,1,"Unified Genders - Total")&amp;":"&amp;ADDRESS(1000,COLUMN(),2,1),"")</f>
        <v>'Unified Genders - Total'!AB$42:AB$1000</v>
      </c>
      <c r="AC19" s="21" t="str">
        <f>IFERROR(ADDRESS(MATCH(AC16,'Unified Genders - Total'!$A:$A,0) + 1,COLUMN(),2,1,"Unified Genders - Total")&amp;":"&amp;ADDRESS(1000,COLUMN(),2,1),"")</f>
        <v>'Unified Genders - Total'!AC$60:AC$1000</v>
      </c>
      <c r="AD19" s="21" t="str">
        <f>IFERROR(ADDRESS(MATCH(AD16,'Unified Genders - Total'!$A:$A,0) + 1,COLUMN(),2,1,"Unified Genders - Total")&amp;":"&amp;ADDRESS(1000,COLUMN(),2,1),"")</f>
        <v>'Unified Genders - Total'!AD$47:AD$1000</v>
      </c>
      <c r="AE19" s="21" t="str">
        <f>IFERROR(ADDRESS(MATCH(AE16,'Unified Genders - Total'!$A:$A,0) + 1,COLUMN(),2,1,"Unified Genders - Total")&amp;":"&amp;ADDRESS(1000,COLUMN(),2,1),"")</f>
        <v>'Unified Genders - Total'!AE$5:AE$1000</v>
      </c>
      <c r="AF19" s="21" t="str">
        <f>IFERROR(ADDRESS(MATCH(AF16,'Unified Genders - Total'!$A:$A,0) + 1,COLUMN(),2,1,"Unified Genders - Total")&amp;":"&amp;ADDRESS(1000,COLUMN(),2,1),"")</f>
        <v>'Unified Genders - Total'!AF$34:AF$1000</v>
      </c>
      <c r="AG19" s="21" t="str">
        <f>IFERROR(ADDRESS(MATCH(AG16,'Unified Genders - Total'!$A:$A,0) + 1,COLUMN(),2,1,"Unified Genders - Total")&amp;":"&amp;ADDRESS(1000,COLUMN(),2,1),"")</f>
        <v>'Unified Genders - Total'!AG$68:AG$1000</v>
      </c>
      <c r="AH19" s="21" t="str">
        <f>IFERROR(ADDRESS(MATCH(AH16,'Unified Genders - Total'!$A:$A,0) + 1,COLUMN(),2,1,"Unified Genders - Total")&amp;":"&amp;ADDRESS(1000,COLUMN(),2,1),"")</f>
        <v>'Unified Genders - Total'!AH$94:AH$1000</v>
      </c>
      <c r="AI19" s="21" t="str">
        <f>IFERROR(ADDRESS(MATCH(AI16,'Unified Genders - Total'!$A:$A,0) + 1,COLUMN(),2,1,"Unified Genders - Total")&amp;":"&amp;ADDRESS(1000,COLUMN(),2,1),"")</f>
        <v>'Unified Genders - Total'!AI$5:AI$1000</v>
      </c>
      <c r="AJ19" s="21" t="str">
        <f>IFERROR(ADDRESS(MATCH(AJ16,'Unified Genders - Total'!$A:$A,0) + 1,COLUMN(),2,1,"Unified Genders - Total")&amp;":"&amp;ADDRESS(1000,COLUMN(),2,1),"")</f>
        <v>'Unified Genders - Total'!AJ$51:AJ$1000</v>
      </c>
      <c r="AK19" s="21" t="str">
        <f>IFERROR(ADDRESS(MATCH(AK16,'Unified Genders - Total'!$A:$A,0) + 1,COLUMN(),2,1,"Unified Genders - Total")&amp;":"&amp;ADDRESS(1000,COLUMN(),2,1),"")</f>
        <v>'Unified Genders - Total'!AK$51:AK$1000</v>
      </c>
      <c r="AL19" s="21" t="str">
        <f>IFERROR(ADDRESS(MATCH(AL16,'Unified Genders - Total'!$A:$A,0) + 1,COLUMN(),2,1,"Unified Genders - Total")&amp;":"&amp;ADDRESS(1000,COLUMN(),2,1),"")</f>
        <v>'Unified Genders - Total'!AL$35:AL$1000</v>
      </c>
      <c r="AM19" s="21" t="str">
        <f>IFERROR(ADDRESS(MATCH(AM16,'Unified Genders - Total'!$A:$A,0) + 1,COLUMN(),2,1,"Unified Genders - Total")&amp;":"&amp;ADDRESS(1000,COLUMN(),2,1),"")</f>
        <v>'Unified Genders - Total'!AM$37:AM$1000</v>
      </c>
      <c r="AN19" s="21" t="str">
        <f>IFERROR(ADDRESS(MATCH(AN16,'Unified Genders - Total'!$A:$A,0) + 1,COLUMN(),2,1,"Unified Genders - Total")&amp;":"&amp;ADDRESS(1000,COLUMN(),2,1),"")</f>
        <v>'Unified Genders - Total'!AN$22:AN$1000</v>
      </c>
      <c r="AO19" s="21" t="str">
        <f>IFERROR(ADDRESS(MATCH(AO16,'Unified Genders - Total'!$A:$A,0) + 1,COLUMN(),2,1,"Unified Genders - Total")&amp;":"&amp;ADDRESS(1000,COLUMN(),2,1),"")</f>
        <v>'Unified Genders - Total'!AO$24:AO$1000</v>
      </c>
      <c r="AP19" s="21" t="str">
        <f>IFERROR(ADDRESS(MATCH(AP16,'Unified Genders - Total'!$A:$A,0) + 1,COLUMN(),2,1,"Unified Genders - Total")&amp;":"&amp;ADDRESS(1000,COLUMN(),2,1),"")</f>
        <v>'Unified Genders - Total'!AP$35:AP$1000</v>
      </c>
      <c r="AQ19" s="21" t="str">
        <f>IFERROR(ADDRESS(MATCH(AQ16,'Unified Genders - Total'!$A:$A,0) + 1,COLUMN(),2,1,"Unified Genders - Total")&amp;":"&amp;ADDRESS(1000,COLUMN(),2,1),"")</f>
        <v>'Unified Genders - Total'!AQ$70:AQ$1000</v>
      </c>
      <c r="AR19" s="21" t="str">
        <f>IFERROR(ADDRESS(MATCH(AR16,'Unified Genders - Total'!$A:$A,0) + 1,COLUMN(),2,1,"Unified Genders - Total")&amp;":"&amp;ADDRESS(1000,COLUMN(),2,1),"")</f>
        <v>'Unified Genders - Total'!AR$13:AR$1000</v>
      </c>
      <c r="AS19" s="21" t="str">
        <f>IFERROR(ADDRESS(MATCH(AS16,'Unified Genders - Total'!$A:$A,0) + 1,COLUMN(),2,1,"Unified Genders - Total")&amp;":"&amp;ADDRESS(1000,COLUMN(),2,1),"")</f>
        <v>'Unified Genders - Total'!AS$29:AS$1000</v>
      </c>
      <c r="AT19" s="21" t="str">
        <f>IFERROR(ADDRESS(MATCH(AT16,'Unified Genders - Total'!$A:$A,0) + 1,COLUMN(),2,1,"Unified Genders - Total")&amp;":"&amp;ADDRESS(1000,COLUMN(),2,1),"")</f>
        <v>'Unified Genders - Total'!AT$36:AT$1000</v>
      </c>
      <c r="AU19" s="21" t="str">
        <f>IFERROR(ADDRESS(MATCH(AU16,'Unified Genders - Total'!$A:$A,0) + 1,COLUMN(),2,1,"Unified Genders - Total")&amp;":"&amp;ADDRESS(1000,COLUMN(),2,1),"")</f>
        <v>'Unified Genders - Total'!AU$94:AU$1000</v>
      </c>
    </row>
    <row r="20">
      <c r="A20" s="20" t="s">
        <v>147</v>
      </c>
      <c r="B20" s="21">
        <f t="shared" ref="B20:AU20" si="4">IF(B15 = 1, -1, B14)</f>
        <v>-1</v>
      </c>
      <c r="C20" s="21">
        <f t="shared" si="4"/>
        <v>-1</v>
      </c>
      <c r="D20" s="21">
        <f t="shared" si="4"/>
        <v>-1</v>
      </c>
      <c r="E20" s="21">
        <f t="shared" si="4"/>
        <v>-1</v>
      </c>
      <c r="F20" s="21">
        <f t="shared" si="4"/>
        <v>-1</v>
      </c>
      <c r="G20" s="21">
        <f t="shared" si="4"/>
        <v>-1</v>
      </c>
      <c r="H20" s="21">
        <f t="shared" si="4"/>
        <v>1</v>
      </c>
      <c r="I20" s="21">
        <f t="shared" si="4"/>
        <v>-1</v>
      </c>
      <c r="J20" s="21">
        <f t="shared" si="4"/>
        <v>2.000001</v>
      </c>
      <c r="K20" s="21">
        <f t="shared" si="4"/>
        <v>-1</v>
      </c>
      <c r="L20" s="21">
        <f t="shared" si="4"/>
        <v>-1</v>
      </c>
      <c r="M20" s="21">
        <f t="shared" si="4"/>
        <v>-1</v>
      </c>
      <c r="N20" s="21">
        <f t="shared" si="4"/>
        <v>2.000001</v>
      </c>
      <c r="O20" s="21">
        <f t="shared" si="4"/>
        <v>-1</v>
      </c>
      <c r="P20" s="21">
        <f t="shared" si="4"/>
        <v>-1</v>
      </c>
      <c r="Q20" s="21">
        <f t="shared" si="4"/>
        <v>3.001</v>
      </c>
      <c r="R20" s="21">
        <f t="shared" si="4"/>
        <v>-1</v>
      </c>
      <c r="S20" s="21">
        <f t="shared" si="4"/>
        <v>-1</v>
      </c>
      <c r="T20" s="21">
        <f t="shared" si="4"/>
        <v>-1</v>
      </c>
      <c r="U20" s="21">
        <f t="shared" si="4"/>
        <v>-1</v>
      </c>
      <c r="V20" s="21">
        <f t="shared" si="4"/>
        <v>2.000001</v>
      </c>
      <c r="W20" s="21">
        <f t="shared" si="4"/>
        <v>-1</v>
      </c>
      <c r="X20" s="21">
        <f t="shared" si="4"/>
        <v>-1</v>
      </c>
      <c r="Y20" s="21">
        <f t="shared" si="4"/>
        <v>2.000001</v>
      </c>
      <c r="Z20" s="21">
        <f t="shared" si="4"/>
        <v>-1</v>
      </c>
      <c r="AA20" s="21">
        <f t="shared" si="4"/>
        <v>-1</v>
      </c>
      <c r="AB20" s="21">
        <f t="shared" si="4"/>
        <v>2.000001</v>
      </c>
      <c r="AC20" s="21">
        <f t="shared" si="4"/>
        <v>-1</v>
      </c>
      <c r="AD20" s="21">
        <f t="shared" si="4"/>
        <v>-1</v>
      </c>
      <c r="AE20" s="21">
        <f t="shared" si="4"/>
        <v>-1</v>
      </c>
      <c r="AF20" s="21">
        <f t="shared" si="4"/>
        <v>-1</v>
      </c>
      <c r="AG20" s="21">
        <f t="shared" si="4"/>
        <v>-1</v>
      </c>
      <c r="AH20" s="21">
        <f t="shared" si="4"/>
        <v>-1</v>
      </c>
      <c r="AI20" s="21">
        <f t="shared" si="4"/>
        <v>-1</v>
      </c>
      <c r="AJ20" s="21">
        <f t="shared" si="4"/>
        <v>-1</v>
      </c>
      <c r="AK20" s="21">
        <f t="shared" si="4"/>
        <v>-1</v>
      </c>
      <c r="AL20" s="21">
        <f t="shared" si="4"/>
        <v>-1</v>
      </c>
      <c r="AM20" s="21">
        <f t="shared" si="4"/>
        <v>-1</v>
      </c>
      <c r="AN20" s="21">
        <f t="shared" si="4"/>
        <v>4.001</v>
      </c>
      <c r="AO20" s="21">
        <f t="shared" si="4"/>
        <v>5.001001</v>
      </c>
      <c r="AP20" s="21">
        <f t="shared" si="4"/>
        <v>1</v>
      </c>
      <c r="AQ20" s="21">
        <f t="shared" si="4"/>
        <v>-1</v>
      </c>
      <c r="AR20" s="21">
        <f t="shared" si="4"/>
        <v>2.000001</v>
      </c>
      <c r="AS20" s="21">
        <f t="shared" si="4"/>
        <v>2.000001</v>
      </c>
      <c r="AT20" s="21">
        <f t="shared" si="4"/>
        <v>4.001</v>
      </c>
      <c r="AU20" s="21">
        <f t="shared" si="4"/>
        <v>-1</v>
      </c>
    </row>
    <row r="21" hidden="1">
      <c r="A21" s="20" t="s">
        <v>148</v>
      </c>
      <c r="B21" s="21">
        <f>IF(B15=1,COUNTIF('Unified Genders - Total'!B:B,"="&amp;B20),B15-1)</f>
        <v>0</v>
      </c>
      <c r="C21" s="21">
        <f>IF(C15=1,COUNTIF('Unified Genders - Total'!C:C,"="&amp;C20),C15-1)</f>
        <v>0</v>
      </c>
      <c r="D21" s="21">
        <f>IF(D15=1,COUNTIF('Unified Genders - Total'!D:D,"="&amp;D20),D15-1)</f>
        <v>0</v>
      </c>
      <c r="E21" s="21">
        <f>IF(E15=1,COUNTIF('Unified Genders - Total'!E:E,"="&amp;E20),E15-1)</f>
        <v>0</v>
      </c>
      <c r="F21" s="21">
        <f>IF(F15=1,COUNTIF('Unified Genders - Total'!F:F,"="&amp;F20),F15-1)</f>
        <v>0</v>
      </c>
      <c r="G21" s="21">
        <f>IF(G15=1,COUNTIF('Unified Genders - Total'!G:G,"="&amp;G20),G15-1)</f>
        <v>0</v>
      </c>
      <c r="H21" s="21">
        <f>IF(H15=1,COUNTIF('Unified Genders - Total'!H:H,"="&amp;H20),H15-1)</f>
        <v>1</v>
      </c>
      <c r="I21" s="21">
        <f>IF(I15=1,COUNTIF('Unified Genders - Total'!I:I,"="&amp;I20),I15-1)</f>
        <v>0</v>
      </c>
      <c r="J21" s="21">
        <f>IF(J15=1,COUNTIF('Unified Genders - Total'!J:J,"="&amp;J20),J15-1)</f>
        <v>1</v>
      </c>
      <c r="K21" s="21">
        <f>IF(K15=1,COUNTIF('Unified Genders - Total'!K:K,"="&amp;K20),K15-1)</f>
        <v>0</v>
      </c>
      <c r="L21" s="21">
        <f>IF(L15=1,COUNTIF('Unified Genders - Total'!L:L,"="&amp;L20),L15-1)</f>
        <v>0</v>
      </c>
      <c r="M21" s="21">
        <f>IF(M15=1,COUNTIF('Unified Genders - Total'!M:M,"="&amp;M20),M15-1)</f>
        <v>0</v>
      </c>
      <c r="N21" s="21">
        <f>IF(N15=1,COUNTIF('Unified Genders - Total'!N:N,"="&amp;N20),N15-1)</f>
        <v>1</v>
      </c>
      <c r="O21" s="21">
        <f>IF(O15=1,COUNTIF('Unified Genders - Total'!O:O,"="&amp;O20),O15-1)</f>
        <v>0</v>
      </c>
      <c r="P21" s="21">
        <f>IF(P15=1,COUNTIF('Unified Genders - Total'!P:P,"="&amp;P20),P15-1)</f>
        <v>0</v>
      </c>
      <c r="Q21" s="21">
        <f>IF(Q15=1,COUNTIF('Unified Genders - Total'!Q:Q,"="&amp;Q20),Q15-1)</f>
        <v>1</v>
      </c>
      <c r="R21" s="21">
        <f>IF(R15=1,COUNTIF('Unified Genders - Total'!R:R,"="&amp;R20),R15-1)</f>
        <v>0</v>
      </c>
      <c r="S21" s="21">
        <f>IF(S15=1,COUNTIF('Unified Genders - Total'!S:S,"="&amp;S20),S15-1)</f>
        <v>0</v>
      </c>
      <c r="T21" s="21">
        <f>IF(T15=1,COUNTIF('Unified Genders - Total'!T:T,"="&amp;T20),T15-1)</f>
        <v>0</v>
      </c>
      <c r="U21" s="21">
        <f>IF(U15=1,COUNTIF('Unified Genders - Total'!U:U,"="&amp;U20),U15-1)</f>
        <v>0</v>
      </c>
      <c r="V21" s="21">
        <f>IF(V15=1,COUNTIF('Unified Genders - Total'!V:V,"="&amp;V20),V15-1)</f>
        <v>1</v>
      </c>
      <c r="W21" s="21">
        <f>IF(W15=1,COUNTIF('Unified Genders - Total'!W:W,"="&amp;W20),W15-1)</f>
        <v>0</v>
      </c>
      <c r="X21" s="21">
        <f>IF(X15=1,COUNTIF('Unified Genders - Total'!X:X,"="&amp;X20),X15-1)</f>
        <v>0</v>
      </c>
      <c r="Y21" s="21">
        <f>IF(Y15=1,COUNTIF('Unified Genders - Total'!Y:Y,"="&amp;Y20),Y15-1)</f>
        <v>1</v>
      </c>
      <c r="Z21" s="21">
        <f>IF(Z15=1,COUNTIF('Unified Genders - Total'!Z:Z,"="&amp;Z20),Z15-1)</f>
        <v>0</v>
      </c>
      <c r="AA21" s="21">
        <f>IF(AA15=1,COUNTIF('Unified Genders - Total'!AA:AA,"="&amp;AA20),AA15-1)</f>
        <v>0</v>
      </c>
      <c r="AB21" s="21">
        <f>IF(AB15=1,COUNTIF('Unified Genders - Total'!AB:AB,"="&amp;AB20),AB15-1)</f>
        <v>1</v>
      </c>
      <c r="AC21" s="21">
        <f>IF(AC15=1,COUNTIF('Unified Genders - Total'!AC:AC,"="&amp;AC20),AC15-1)</f>
        <v>0</v>
      </c>
      <c r="AD21" s="21">
        <f>IF(AD15=1,COUNTIF('Unified Genders - Total'!AD:AD,"="&amp;AD20),AD15-1)</f>
        <v>0</v>
      </c>
      <c r="AE21" s="21">
        <f>IF(AE15=1,COUNTIF('Unified Genders - Total'!AE:AE,"="&amp;AE20),AE15-1)</f>
        <v>0</v>
      </c>
      <c r="AF21" s="21">
        <f>IF(AF15=1,COUNTIF('Unified Genders - Total'!AF:AF,"="&amp;AF20),AF15-1)</f>
        <v>0</v>
      </c>
      <c r="AG21" s="21">
        <f>IF(AG15=1,COUNTIF('Unified Genders - Total'!AG:AG,"="&amp;AG20),AG15-1)</f>
        <v>0</v>
      </c>
      <c r="AH21" s="21">
        <f>IF(AH15=1,COUNTIF('Unified Genders - Total'!AH:AH,"="&amp;AH20),AH15-1)</f>
        <v>0</v>
      </c>
      <c r="AI21" s="21">
        <f>IF(AI15=1,COUNTIF('Unified Genders - Total'!AI:AI,"="&amp;AI20),AI15-1)</f>
        <v>0</v>
      </c>
      <c r="AJ21" s="21">
        <f>IF(AJ15=1,COUNTIF('Unified Genders - Total'!AJ:AJ,"="&amp;AJ20),AJ15-1)</f>
        <v>0</v>
      </c>
      <c r="AK21" s="21">
        <f>IF(AK15=1,COUNTIF('Unified Genders - Total'!AK:AK,"="&amp;AK20),AK15-1)</f>
        <v>0</v>
      </c>
      <c r="AL21" s="21">
        <f>IF(AL15=1,COUNTIF('Unified Genders - Total'!AL:AL,"="&amp;AL20),AL15-1)</f>
        <v>0</v>
      </c>
      <c r="AM21" s="21">
        <f>IF(AM15=1,COUNTIF('Unified Genders - Total'!AM:AM,"="&amp;AM20),AM15-1)</f>
        <v>0</v>
      </c>
      <c r="AN21" s="21">
        <f>IF(AN15=1,COUNTIF('Unified Genders - Total'!AN:AN,"="&amp;AN20),AN15-1)</f>
        <v>1</v>
      </c>
      <c r="AO21" s="21">
        <f>IF(AO15=1,COUNTIF('Unified Genders - Total'!AO:AO,"="&amp;AO20),AO15-1)</f>
        <v>1</v>
      </c>
      <c r="AP21" s="21">
        <f>IF(AP15=1,COUNTIF('Unified Genders - Total'!AP:AP,"="&amp;AP20),AP15-1)</f>
        <v>1</v>
      </c>
      <c r="AQ21" s="21">
        <f>IF(AQ15=1,COUNTIF('Unified Genders - Total'!AQ:AQ,"="&amp;AQ20),AQ15-1)</f>
        <v>0</v>
      </c>
      <c r="AR21" s="21">
        <f>IF(AR15=1,COUNTIF('Unified Genders - Total'!AR:AR,"="&amp;AR20),AR15-1)</f>
        <v>1</v>
      </c>
      <c r="AS21" s="21">
        <f>IF(AS15=1,COUNTIF('Unified Genders - Total'!AS:AS,"="&amp;AS20),AS15-1)</f>
        <v>1</v>
      </c>
      <c r="AT21" s="21">
        <f>IF(AT15=1,COUNTIF('Unified Genders - Total'!AT:AT,"="&amp;AT20),AT15-1)</f>
        <v>1</v>
      </c>
      <c r="AU21" s="21">
        <f>IF(AU15=1,COUNTIF('Unified Genders - Total'!AU:AU,"="&amp;AU20),AU15-1)</f>
        <v>0</v>
      </c>
    </row>
    <row r="22">
      <c r="A22" s="20" t="s">
        <v>149</v>
      </c>
      <c r="B22" s="21" t="str">
        <f>IF(B20&gt;0, IF(B15 &gt; 1, IF(B20&gt;0, INDIRECT(ADDRESS(MATCH(B20,INDIRECT(B19),0)+B18-1,1,4,TRUE,"Unified Genders - Total")), ""), INDIRECT(ADDRESS(MATCH(B20,'Unified Genders - Total'!B:B,0),1,4,TRUE,"Unified Genders - Total"))), "")</f>
        <v/>
      </c>
      <c r="C22" s="21" t="str">
        <f>IF(C20&gt;0, IF(C15 &gt; 1, IF(C20&gt;0, INDIRECT(ADDRESS(MATCH(C20,INDIRECT(C19),0)+C18-1,1,4,TRUE,"Unified Genders - Total")), ""), INDIRECT(ADDRESS(MATCH(C20,'Unified Genders - Total'!C:C,0),1,4,TRUE,"Unified Genders - Total"))), "")</f>
        <v/>
      </c>
      <c r="D22" s="21" t="str">
        <f>IF(D20&gt;0, IF(D15 &gt; 1, IF(D20&gt;0, INDIRECT(ADDRESS(MATCH(D20,INDIRECT(D19),0)+D18-1,1,4,TRUE,"Unified Genders - Total")), ""), INDIRECT(ADDRESS(MATCH(D20,'Unified Genders - Total'!D:D,0),1,4,TRUE,"Unified Genders - Total"))), "")</f>
        <v/>
      </c>
      <c r="E22" s="21" t="str">
        <f>IF(E20&gt;0, IF(E15 &gt; 1, IF(E20&gt;0, INDIRECT(ADDRESS(MATCH(E20,INDIRECT(E19),0)+E18-1,1,4,TRUE,"Unified Genders - Total")), ""), INDIRECT(ADDRESS(MATCH(E20,'Unified Genders - Total'!E:E,0),1,4,TRUE,"Unified Genders - Total"))), "")</f>
        <v/>
      </c>
      <c r="F22" s="21" t="str">
        <f>IF(F20&gt;0, IF(F15 &gt; 1, IF(F20&gt;0, INDIRECT(ADDRESS(MATCH(F20,INDIRECT(F19),0)+F18-1,1,4,TRUE,"Unified Genders - Total")), ""), INDIRECT(ADDRESS(MATCH(F20,'Unified Genders - Total'!F:F,0),1,4,TRUE,"Unified Genders - Total"))), "")</f>
        <v/>
      </c>
      <c r="G22" s="21" t="str">
        <f>IF(G20&gt;0, IF(G15 &gt; 1, IF(G20&gt;0, INDIRECT(ADDRESS(MATCH(G20,INDIRECT(G19),0)+G18-1,1,4,TRUE,"Unified Genders - Total")), ""), INDIRECT(ADDRESS(MATCH(G20,'Unified Genders - Total'!G:G,0),1,4,TRUE,"Unified Genders - Total"))), "")</f>
        <v/>
      </c>
      <c r="H22" s="21" t="str">
        <f>IF(H20&gt;0, IF(H15 &gt; 1, IF(H20&gt;0, INDIRECT(ADDRESS(MATCH(H20,INDIRECT(H19),0)+H18-1,1,4,TRUE,"Unified Genders - Total")), ""), INDIRECT(ADDRESS(MATCH(H20,'Unified Genders - Total'!H:H,0),1,4,TRUE,"Unified Genders - Total"))), "")</f>
        <v>DOM</v>
      </c>
      <c r="I22" s="21" t="str">
        <f>IF(I20&gt;0, IF(I15 &gt; 1, IF(I20&gt;0, INDIRECT(ADDRESS(MATCH(I20,INDIRECT(I19),0)+I18-1,1,4,TRUE,"Unified Genders - Total")), ""), INDIRECT(ADDRESS(MATCH(I20,'Unified Genders - Total'!I:I,0),1,4,TRUE,"Unified Genders - Total"))), "")</f>
        <v/>
      </c>
      <c r="J22" s="21" t="str">
        <f>IF(J20&gt;0, IF(J15 &gt; 1, IF(J20&gt;0, INDIRECT(ADDRESS(MATCH(J20,INDIRECT(J19),0)+J18-1,1,4,TRUE,"Unified Genders - Total")), ""), INDIRECT(ADDRESS(MATCH(J20,'Unified Genders - Total'!J:J,0),1,4,TRUE,"Unified Genders - Total"))), "")</f>
        <v>ROC</v>
      </c>
      <c r="K22" s="21" t="str">
        <f>IF(K20&gt;0, IF(K15 &gt; 1, IF(K20&gt;0, INDIRECT(ADDRESS(MATCH(K20,INDIRECT(K19),0)+K18-1,1,4,TRUE,"Unified Genders - Total")), ""), INDIRECT(ADDRESS(MATCH(K20,'Unified Genders - Total'!K:K,0),1,4,TRUE,"Unified Genders - Total"))), "")</f>
        <v/>
      </c>
      <c r="L22" s="21" t="str">
        <f>IF(L20&gt;0, IF(L15 &gt; 1, IF(L20&gt;0, INDIRECT(ADDRESS(MATCH(L20,INDIRECT(L19),0)+L18-1,1,4,TRUE,"Unified Genders - Total")), ""), INDIRECT(ADDRESS(MATCH(L20,'Unified Genders - Total'!L:L,0),1,4,TRUE,"Unified Genders - Total"))), "")</f>
        <v/>
      </c>
      <c r="M22" s="21" t="str">
        <f>IF(M20&gt;0, IF(M15 &gt; 1, IF(M20&gt;0, INDIRECT(ADDRESS(MATCH(M20,INDIRECT(M19),0)+M18-1,1,4,TRUE,"Unified Genders - Total")), ""), INDIRECT(ADDRESS(MATCH(M20,'Unified Genders - Total'!M:M,0),1,4,TRUE,"Unified Genders - Total"))), "")</f>
        <v/>
      </c>
      <c r="N22" s="21" t="str">
        <f>IF(N20&gt;0, IF(N15 &gt; 1, IF(N20&gt;0, INDIRECT(ADDRESS(MATCH(N20,INDIRECT(N19),0)+N18-1,1,4,TRUE,"Unified Genders - Total")), ""), INDIRECT(ADDRESS(MATCH(N20,'Unified Genders - Total'!N:N,0),1,4,TRUE,"Unified Genders - Total"))), "")</f>
        <v>VEN</v>
      </c>
      <c r="O22" s="21" t="str">
        <f>IF(O20&gt;0, IF(O15 &gt; 1, IF(O20&gt;0, INDIRECT(ADDRESS(MATCH(O20,INDIRECT(O19),0)+O18-1,1,4,TRUE,"Unified Genders - Total")), ""), INDIRECT(ADDRESS(MATCH(O20,'Unified Genders - Total'!O:O,0),1,4,TRUE,"Unified Genders - Total"))), "")</f>
        <v/>
      </c>
      <c r="P22" s="21" t="str">
        <f>IF(P20&gt;0, IF(P15 &gt; 1, IF(P20&gt;0, INDIRECT(ADDRESS(MATCH(P20,INDIRECT(P19),0)+P18-1,1,4,TRUE,"Unified Genders - Total")), ""), INDIRECT(ADDRESS(MATCH(P20,'Unified Genders - Total'!P:P,0),1,4,TRUE,"Unified Genders - Total"))), "")</f>
        <v/>
      </c>
      <c r="Q22" s="21" t="str">
        <f>IF(Q20&gt;0, IF(Q15 &gt; 1, IF(Q20&gt;0, INDIRECT(ADDRESS(MATCH(Q20,INDIRECT(Q19),0)+Q18-1,1,4,TRUE,"Unified Genders - Total")), ""), INDIRECT(ADDRESS(MATCH(Q20,'Unified Genders - Total'!Q:Q,0),1,4,TRUE,"Unified Genders - Total"))), "")</f>
        <v>ECU</v>
      </c>
      <c r="R22" s="21" t="str">
        <f>IF(R20&gt;0, IF(R15 &gt; 1, IF(R20&gt;0, INDIRECT(ADDRESS(MATCH(R20,INDIRECT(R19),0)+R18-1,1,4,TRUE,"Unified Genders - Total")), ""), INDIRECT(ADDRESS(MATCH(R20,'Unified Genders - Total'!R:R,0),1,4,TRUE,"Unified Genders - Total"))), "")</f>
        <v/>
      </c>
      <c r="S22" s="21" t="str">
        <f>IF(S20&gt;0, IF(S15 &gt; 1, IF(S20&gt;0, INDIRECT(ADDRESS(MATCH(S20,INDIRECT(S19),0)+S18-1,1,4,TRUE,"Unified Genders - Total")), ""), INDIRECT(ADDRESS(MATCH(S20,'Unified Genders - Total'!S:S,0),1,4,TRUE,"Unified Genders - Total"))), "")</f>
        <v/>
      </c>
      <c r="T22" s="21" t="str">
        <f>IF(T20&gt;0, IF(T15 &gt; 1, IF(T20&gt;0, INDIRECT(ADDRESS(MATCH(T20,INDIRECT(T19),0)+T18-1,1,4,TRUE,"Unified Genders - Total")), ""), INDIRECT(ADDRESS(MATCH(T20,'Unified Genders - Total'!T:T,0),1,4,TRUE,"Unified Genders - Total"))), "")</f>
        <v/>
      </c>
      <c r="U22" s="21" t="str">
        <f>IF(U20&gt;0, IF(U15 &gt; 1, IF(U20&gt;0, INDIRECT(ADDRESS(MATCH(U20,INDIRECT(U19),0)+U18-1,1,4,TRUE,"Unified Genders - Total")), ""), INDIRECT(ADDRESS(MATCH(U20,'Unified Genders - Total'!U:U,0),1,4,TRUE,"Unified Genders - Total"))), "")</f>
        <v/>
      </c>
      <c r="V22" s="21" t="str">
        <f>IF(V20&gt;0, IF(V15 &gt; 1, IF(V20&gt;0, INDIRECT(ADDRESS(MATCH(V20,INDIRECT(V19),0)+V18-1,1,4,TRUE,"Unified Genders - Total")), ""), INDIRECT(ADDRESS(MATCH(V20,'Unified Genders - Total'!V:V,0),1,4,TRUE,"Unified Genders - Total"))), "")</f>
        <v>SWE</v>
      </c>
      <c r="W22" s="21" t="str">
        <f>IF(W20&gt;0, IF(W15 &gt; 1, IF(W20&gt;0, INDIRECT(ADDRESS(MATCH(W20,INDIRECT(W19),0)+W18-1,1,4,TRUE,"Unified Genders - Total")), ""), INDIRECT(ADDRESS(MATCH(W20,'Unified Genders - Total'!W:W,0),1,4,TRUE,"Unified Genders - Total"))), "")</f>
        <v/>
      </c>
      <c r="X22" s="21" t="str">
        <f>IF(X20&gt;0, IF(X15 &gt; 1, IF(X20&gt;0, INDIRECT(ADDRESS(MATCH(X20,INDIRECT(X19),0)+X18-1,1,4,TRUE,"Unified Genders - Total")), ""), INDIRECT(ADDRESS(MATCH(X20,'Unified Genders - Total'!X:X,0),1,4,TRUE,"Unified Genders - Total"))), "")</f>
        <v/>
      </c>
      <c r="Y22" s="21" t="str">
        <f>IF(Y20&gt;0, IF(Y15 &gt; 1, IF(Y20&gt;0, INDIRECT(ADDRESS(MATCH(Y20,INDIRECT(Y19),0)+Y18-1,1,4,TRUE,"Unified Genders - Total")), ""), INDIRECT(ADDRESS(MATCH(Y20,'Unified Genders - Total'!Y:Y,0),1,4,TRUE,"Unified Genders - Total"))), "")</f>
        <v>AUS</v>
      </c>
      <c r="Z22" s="21" t="str">
        <f>IF(Z20&gt;0, IF(Z15 &gt; 1, IF(Z20&gt;0, INDIRECT(ADDRESS(MATCH(Z20,INDIRECT(Z19),0)+Z18-1,1,4,TRUE,"Unified Genders - Total")), ""), INDIRECT(ADDRESS(MATCH(Z20,'Unified Genders - Total'!Z:Z,0),1,4,TRUE,"Unified Genders - Total"))), "")</f>
        <v/>
      </c>
      <c r="AA22" s="21" t="str">
        <f>IF(AA20&gt;0, IF(AA15 &gt; 1, IF(AA20&gt;0, INDIRECT(ADDRESS(MATCH(AA20,INDIRECT(AA19),0)+AA18-1,1,4,TRUE,"Unified Genders - Total")), ""), INDIRECT(ADDRESS(MATCH(AA20,'Unified Genders - Total'!AA:AA,0),1,4,TRUE,"Unified Genders - Total"))), "")</f>
        <v/>
      </c>
      <c r="AB22" s="21" t="str">
        <f>IF(AB20&gt;0, IF(AB15 &gt; 1, IF(AB20&gt;0, INDIRECT(ADDRESS(MATCH(AB20,INDIRECT(AB19),0)+AB18-1,1,4,TRUE,"Unified Genders - Total")), ""), INDIRECT(ADDRESS(MATCH(AB20,'Unified Genders - Total'!AB:AB,0),1,4,TRUE,"Unified Genders - Total"))), "")</f>
        <v>NED</v>
      </c>
      <c r="AC22" s="21" t="str">
        <f>IF(AC20&gt;0, IF(AC15 &gt; 1, IF(AC20&gt;0, INDIRECT(ADDRESS(MATCH(AC20,INDIRECT(AC19),0)+AC18-1,1,4,TRUE,"Unified Genders - Total")), ""), INDIRECT(ADDRESS(MATCH(AC20,'Unified Genders - Total'!AC:AC,0),1,4,TRUE,"Unified Genders - Total"))), "")</f>
        <v/>
      </c>
      <c r="AD22" s="21" t="str">
        <f>IF(AD20&gt;0, IF(AD15 &gt; 1, IF(AD20&gt;0, INDIRECT(ADDRESS(MATCH(AD20,INDIRECT(AD19),0)+AD18-1,1,4,TRUE,"Unified Genders - Total")), ""), INDIRECT(ADDRESS(MATCH(AD20,'Unified Genders - Total'!AD:AD,0),1,4,TRUE,"Unified Genders - Total"))), "")</f>
        <v/>
      </c>
      <c r="AE22" s="21" t="str">
        <f>IF(AE20&gt;0, IF(AE15 &gt; 1, IF(AE20&gt;0, INDIRECT(ADDRESS(MATCH(AE20,INDIRECT(AE19),0)+AE18-1,1,4,TRUE,"Unified Genders - Total")), ""), INDIRECT(ADDRESS(MATCH(AE20,'Unified Genders - Total'!AE:AE,0),1,4,TRUE,"Unified Genders - Total"))), "")</f>
        <v/>
      </c>
      <c r="AF22" s="21" t="str">
        <f>IF(AF20&gt;0, IF(AF15 &gt; 1, IF(AF20&gt;0, INDIRECT(ADDRESS(MATCH(AF20,INDIRECT(AF19),0)+AF18-1,1,4,TRUE,"Unified Genders - Total")), ""), INDIRECT(ADDRESS(MATCH(AF20,'Unified Genders - Total'!AF:AF,0),1,4,TRUE,"Unified Genders - Total"))), "")</f>
        <v/>
      </c>
      <c r="AG22" s="21" t="str">
        <f>IF(AG20&gt;0, IF(AG15 &gt; 1, IF(AG20&gt;0, INDIRECT(ADDRESS(MATCH(AG20,INDIRECT(AG19),0)+AG18-1,1,4,TRUE,"Unified Genders - Total")), ""), INDIRECT(ADDRESS(MATCH(AG20,'Unified Genders - Total'!AG:AG,0),1,4,TRUE,"Unified Genders - Total"))), "")</f>
        <v/>
      </c>
      <c r="AH22" s="21" t="str">
        <f>IF(AH20&gt;0, IF(AH15 &gt; 1, IF(AH20&gt;0, INDIRECT(ADDRESS(MATCH(AH20,INDIRECT(AH19),0)+AH18-1,1,4,TRUE,"Unified Genders - Total")), ""), INDIRECT(ADDRESS(MATCH(AH20,'Unified Genders - Total'!AH:AH,0),1,4,TRUE,"Unified Genders - Total"))), "")</f>
        <v/>
      </c>
      <c r="AI22" s="21" t="str">
        <f>IF(AI20&gt;0, IF(AI15 &gt; 1, IF(AI20&gt;0, INDIRECT(ADDRESS(MATCH(AI20,INDIRECT(AI19),0)+AI18-1,1,4,TRUE,"Unified Genders - Total")), ""), INDIRECT(ADDRESS(MATCH(AI20,'Unified Genders - Total'!AI:AI,0),1,4,TRUE,"Unified Genders - Total"))), "")</f>
        <v/>
      </c>
      <c r="AJ22" s="21" t="str">
        <f>IF(AJ20&gt;0, IF(AJ15 &gt; 1, IF(AJ20&gt;0, INDIRECT(ADDRESS(MATCH(AJ20,INDIRECT(AJ19),0)+AJ18-1,1,4,TRUE,"Unified Genders - Total")), ""), INDIRECT(ADDRESS(MATCH(AJ20,'Unified Genders - Total'!AJ:AJ,0),1,4,TRUE,"Unified Genders - Total"))), "")</f>
        <v/>
      </c>
      <c r="AK22" s="21" t="str">
        <f>IF(AK20&gt;0, IF(AK15 &gt; 1, IF(AK20&gt;0, INDIRECT(ADDRESS(MATCH(AK20,INDIRECT(AK19),0)+AK18-1,1,4,TRUE,"Unified Genders - Total")), ""), INDIRECT(ADDRESS(MATCH(AK20,'Unified Genders - Total'!AK:AK,0),1,4,TRUE,"Unified Genders - Total"))), "")</f>
        <v/>
      </c>
      <c r="AL22" s="21" t="str">
        <f>IF(AL20&gt;0, IF(AL15 &gt; 1, IF(AL20&gt;0, INDIRECT(ADDRESS(MATCH(AL20,INDIRECT(AL19),0)+AL18-1,1,4,TRUE,"Unified Genders - Total")), ""), INDIRECT(ADDRESS(MATCH(AL20,'Unified Genders - Total'!AL:AL,0),1,4,TRUE,"Unified Genders - Total"))), "")</f>
        <v/>
      </c>
      <c r="AM22" s="21" t="str">
        <f>IF(AM20&gt;0, IF(AM15 &gt; 1, IF(AM20&gt;0, INDIRECT(ADDRESS(MATCH(AM20,INDIRECT(AM19),0)+AM18-1,1,4,TRUE,"Unified Genders - Total")), ""), INDIRECT(ADDRESS(MATCH(AM20,'Unified Genders - Total'!AM:AM,0),1,4,TRUE,"Unified Genders - Total"))), "")</f>
        <v/>
      </c>
      <c r="AN22" s="21" t="str">
        <f>IF(AN20&gt;0, IF(AN15 &gt; 1, IF(AN20&gt;0, INDIRECT(ADDRESS(MATCH(AN20,INDIRECT(AN19),0)+AN18-1,1,4,TRUE,"Unified Genders - Total")), ""), INDIRECT(ADDRESS(MATCH(AN20,'Unified Genders - Total'!AN:AN,0),1,4,TRUE,"Unified Genders - Total"))), "")</f>
        <v>SRB</v>
      </c>
      <c r="AO22" s="21" t="str">
        <f>IF(AO20&gt;0, IF(AO15 &gt; 1, IF(AO20&gt;0, INDIRECT(ADDRESS(MATCH(AO20,INDIRECT(AO19),0)+AO18-1,1,4,TRUE,"Unified Genders - Total")), ""), INDIRECT(ADDRESS(MATCH(AO20,'Unified Genders - Total'!AO:AO,0),1,4,TRUE,"Unified Genders - Total"))), "")</f>
        <v>SUI</v>
      </c>
      <c r="AP22" s="21" t="str">
        <f>IF(AP20&gt;0, IF(AP15 &gt; 1, IF(AP20&gt;0, INDIRECT(ADDRESS(MATCH(AP20,INDIRECT(AP19),0)+AP18-1,1,4,TRUE,"Unified Genders - Total")), ""), INDIRECT(ADDRESS(MATCH(AP20,'Unified Genders - Total'!AP:AP,0),1,4,TRUE,"Unified Genders - Total"))), "")</f>
        <v>NZL</v>
      </c>
      <c r="AQ22" s="21" t="str">
        <f>IF(AQ20&gt;0, IF(AQ15 &gt; 1, IF(AQ20&gt;0, INDIRECT(ADDRESS(MATCH(AQ20,INDIRECT(AQ19),0)+AQ18-1,1,4,TRUE,"Unified Genders - Total")), ""), INDIRECT(ADDRESS(MATCH(AQ20,'Unified Genders - Total'!AQ:AQ,0),1,4,TRUE,"Unified Genders - Total"))), "")</f>
        <v/>
      </c>
      <c r="AR22" s="21" t="str">
        <f>IF(AR20&gt;0, IF(AR15 &gt; 1, IF(AR20&gt;0, INDIRECT(ADDRESS(MATCH(AR20,INDIRECT(AR19),0)+AR18-1,1,4,TRUE,"Unified Genders - Total")), ""), INDIRECT(ADDRESS(MATCH(AR20,'Unified Genders - Total'!AR:AR,0),1,4,TRUE,"Unified Genders - Total"))), "")</f>
        <v>ROC</v>
      </c>
      <c r="AS22" s="21" t="str">
        <f>IF(AS20&gt;0, IF(AS15 &gt; 1, IF(AS20&gt;0, INDIRECT(ADDRESS(MATCH(AS20,INDIRECT(AS19),0)+AS18-1,1,4,TRUE,"Unified Genders - Total")), ""), INDIRECT(ADDRESS(MATCH(AS20,'Unified Genders - Total'!AS:AS,0),1,4,TRUE,"Unified Genders - Total"))), "")</f>
        <v>GRE</v>
      </c>
      <c r="AT22" s="21" t="str">
        <f>IF(AT20&gt;0, IF(AT15 &gt; 1, IF(AT20&gt;0, INDIRECT(ADDRESS(MATCH(AT20,INDIRECT(AT19),0)+AT18-1,1,4,TRUE,"Unified Genders - Total")), ""), INDIRECT(ADDRESS(MATCH(AT20,'Unified Genders - Total'!AT:AT,0),1,4,TRUE,"Unified Genders - Total"))), "")</f>
        <v>TPE</v>
      </c>
      <c r="AU22" s="21" t="str">
        <f>IF(AU20&gt;0, IF(AU15 &gt; 1, IF(AU20&gt;0, INDIRECT(ADDRESS(MATCH(AU20,INDIRECT(AU19),0)+AU18-1,1,4,TRUE,"Unified Genders - Total")), ""), INDIRECT(ADDRESS(MATCH(AU20,'Unified Genders - Total'!AU:AU,0),1,4,TRUE,"Unified Genders - Total"))), "")</f>
        <v/>
      </c>
    </row>
    <row r="23">
      <c r="A23" s="22" t="s">
        <v>138</v>
      </c>
      <c r="B23" s="23" t="str">
        <f t="shared" ref="B23:AU23" si="5">IFERROR(IF(B15=1, SUM(INDIRECT(ADDRESS(RIGHT($A22),2,1,1,"Medal Values")):INDIRECT(ADDRESS(B21-1+RIGHT($A22), 2, 1, 1, "Medal Values")))/B21,B17),"")</f>
        <v/>
      </c>
      <c r="C23" s="23" t="str">
        <f t="shared" si="5"/>
        <v/>
      </c>
      <c r="D23" s="23" t="str">
        <f t="shared" si="5"/>
        <v/>
      </c>
      <c r="E23" s="23" t="str">
        <f t="shared" si="5"/>
        <v/>
      </c>
      <c r="F23" s="23" t="str">
        <f t="shared" si="5"/>
        <v/>
      </c>
      <c r="G23" s="23" t="str">
        <f t="shared" si="5"/>
        <v/>
      </c>
      <c r="H23" s="23">
        <f t="shared" si="5"/>
        <v>0.5</v>
      </c>
      <c r="I23" s="23" t="str">
        <f t="shared" si="5"/>
        <v/>
      </c>
      <c r="J23" s="23">
        <f t="shared" si="5"/>
        <v>0.5</v>
      </c>
      <c r="K23" s="23" t="str">
        <f t="shared" si="5"/>
        <v/>
      </c>
      <c r="L23" s="23" t="str">
        <f t="shared" si="5"/>
        <v/>
      </c>
      <c r="M23" s="23" t="str">
        <f t="shared" si="5"/>
        <v/>
      </c>
      <c r="N23" s="23">
        <f t="shared" si="5"/>
        <v>0.5</v>
      </c>
      <c r="O23" s="23" t="str">
        <f t="shared" si="5"/>
        <v/>
      </c>
      <c r="P23" s="23" t="str">
        <f t="shared" si="5"/>
        <v/>
      </c>
      <c r="Q23" s="23">
        <f t="shared" si="5"/>
        <v>0.5</v>
      </c>
      <c r="R23" s="23" t="str">
        <f t="shared" si="5"/>
        <v/>
      </c>
      <c r="S23" s="23" t="str">
        <f t="shared" si="5"/>
        <v/>
      </c>
      <c r="T23" s="23" t="str">
        <f t="shared" si="5"/>
        <v/>
      </c>
      <c r="U23" s="23" t="str">
        <f t="shared" si="5"/>
        <v/>
      </c>
      <c r="V23" s="23">
        <f t="shared" si="5"/>
        <v>0.5</v>
      </c>
      <c r="W23" s="23" t="str">
        <f t="shared" si="5"/>
        <v/>
      </c>
      <c r="X23" s="23" t="str">
        <f t="shared" si="5"/>
        <v/>
      </c>
      <c r="Y23" s="23">
        <f t="shared" si="5"/>
        <v>0.5</v>
      </c>
      <c r="Z23" s="23" t="str">
        <f t="shared" si="5"/>
        <v/>
      </c>
      <c r="AA23" s="23" t="str">
        <f t="shared" si="5"/>
        <v/>
      </c>
      <c r="AB23" s="23">
        <f t="shared" si="5"/>
        <v>0.5</v>
      </c>
      <c r="AC23" s="23" t="str">
        <f t="shared" si="5"/>
        <v/>
      </c>
      <c r="AD23" s="23" t="str">
        <f t="shared" si="5"/>
        <v/>
      </c>
      <c r="AE23" s="23" t="str">
        <f t="shared" si="5"/>
        <v/>
      </c>
      <c r="AF23" s="23" t="str">
        <f t="shared" si="5"/>
        <v/>
      </c>
      <c r="AG23" s="23" t="str">
        <f t="shared" si="5"/>
        <v/>
      </c>
      <c r="AH23" s="23" t="str">
        <f t="shared" si="5"/>
        <v/>
      </c>
      <c r="AI23" s="23" t="str">
        <f t="shared" si="5"/>
        <v/>
      </c>
      <c r="AJ23" s="23" t="str">
        <f t="shared" si="5"/>
        <v/>
      </c>
      <c r="AK23" s="23" t="str">
        <f t="shared" si="5"/>
        <v/>
      </c>
      <c r="AL23" s="23" t="str">
        <f t="shared" si="5"/>
        <v/>
      </c>
      <c r="AM23" s="23" t="str">
        <f t="shared" si="5"/>
        <v/>
      </c>
      <c r="AN23" s="23">
        <f t="shared" si="5"/>
        <v>0.5</v>
      </c>
      <c r="AO23" s="23">
        <f t="shared" si="5"/>
        <v>1.000000333</v>
      </c>
      <c r="AP23" s="23">
        <f t="shared" si="5"/>
        <v>0.5</v>
      </c>
      <c r="AQ23" s="23" t="str">
        <f t="shared" si="5"/>
        <v/>
      </c>
      <c r="AR23" s="23">
        <f t="shared" si="5"/>
        <v>0.5</v>
      </c>
      <c r="AS23" s="23">
        <f t="shared" si="5"/>
        <v>0.5</v>
      </c>
      <c r="AT23" s="23">
        <f t="shared" si="5"/>
        <v>0.5</v>
      </c>
      <c r="AU23" s="23" t="str">
        <f t="shared" si="5"/>
        <v/>
      </c>
    </row>
    <row r="24" hidden="1">
      <c r="A24" s="20" t="s">
        <v>139</v>
      </c>
      <c r="B24" s="21" t="str">
        <f>IFERROR(MATCH(B22,'Unified Genders - Total'!$A:$A,0) + 1, "")</f>
        <v/>
      </c>
      <c r="C24" s="21" t="str">
        <f>IFERROR(MATCH(C22,'Unified Genders - Total'!$A:$A,0) + 1, "")</f>
        <v/>
      </c>
      <c r="D24" s="21" t="str">
        <f>IFERROR(MATCH(D22,'Unified Genders - Total'!$A:$A,0) + 1, "")</f>
        <v/>
      </c>
      <c r="E24" s="21" t="str">
        <f>IFERROR(MATCH(E22,'Unified Genders - Total'!$A:$A,0) + 1, "")</f>
        <v/>
      </c>
      <c r="F24" s="21" t="str">
        <f>IFERROR(MATCH(F22,'Unified Genders - Total'!$A:$A,0) + 1, "")</f>
        <v/>
      </c>
      <c r="G24" s="21" t="str">
        <f>IFERROR(MATCH(G22,'Unified Genders - Total'!$A:$A,0) + 1, "")</f>
        <v/>
      </c>
      <c r="H24" s="21">
        <f>IFERROR(MATCH(H22,'Unified Genders - Total'!$A:$A,0) + 1, "")</f>
        <v>26</v>
      </c>
      <c r="I24" s="21" t="str">
        <f>IFERROR(MATCH(I22,'Unified Genders - Total'!$A:$A,0) + 1, "")</f>
        <v/>
      </c>
      <c r="J24" s="21">
        <f>IFERROR(MATCH(J22,'Unified Genders - Total'!$A:$A,0) + 1, "")</f>
        <v>77</v>
      </c>
      <c r="K24" s="21" t="str">
        <f>IFERROR(MATCH(K22,'Unified Genders - Total'!$A:$A,0) + 1, "")</f>
        <v/>
      </c>
      <c r="L24" s="21" t="str">
        <f>IFERROR(MATCH(L22,'Unified Genders - Total'!$A:$A,0) + 1, "")</f>
        <v/>
      </c>
      <c r="M24" s="21" t="str">
        <f>IFERROR(MATCH(M22,'Unified Genders - Total'!$A:$A,0) + 1, "")</f>
        <v/>
      </c>
      <c r="N24" s="21">
        <f>IFERROR(MATCH(N22,'Unified Genders - Total'!$A:$A,0) + 1, "")</f>
        <v>96</v>
      </c>
      <c r="O24" s="21" t="str">
        <f>IFERROR(MATCH(O22,'Unified Genders - Total'!$A:$A,0) + 1, "")</f>
        <v/>
      </c>
      <c r="P24" s="21" t="str">
        <f>IFERROR(MATCH(P22,'Unified Genders - Total'!$A:$A,0) + 1, "")</f>
        <v/>
      </c>
      <c r="Q24" s="21">
        <f>IFERROR(MATCH(Q22,'Unified Genders - Total'!$A:$A,0) + 1, "")</f>
        <v>27</v>
      </c>
      <c r="R24" s="21" t="str">
        <f>IFERROR(MATCH(R22,'Unified Genders - Total'!$A:$A,0) + 1, "")</f>
        <v/>
      </c>
      <c r="S24" s="21" t="str">
        <f>IFERROR(MATCH(S22,'Unified Genders - Total'!$A:$A,0) + 1, "")</f>
        <v/>
      </c>
      <c r="T24" s="21" t="str">
        <f>IFERROR(MATCH(T22,'Unified Genders - Total'!$A:$A,0) + 1, "")</f>
        <v/>
      </c>
      <c r="U24" s="21" t="str">
        <f>IFERROR(MATCH(U22,'Unified Genders - Total'!$A:$A,0) + 1, "")</f>
        <v/>
      </c>
      <c r="V24" s="21">
        <f>IFERROR(MATCH(V22,'Unified Genders - Total'!$A:$A,0) + 1, "")</f>
        <v>85</v>
      </c>
      <c r="W24" s="21" t="str">
        <f>IFERROR(MATCH(W22,'Unified Genders - Total'!$A:$A,0) + 1, "")</f>
        <v/>
      </c>
      <c r="X24" s="21" t="str">
        <f>IFERROR(MATCH(X22,'Unified Genders - Total'!$A:$A,0) + 1, "")</f>
        <v/>
      </c>
      <c r="Y24" s="21">
        <f>IFERROR(MATCH(Y22,'Unified Genders - Total'!$A:$A,0) + 1, "")</f>
        <v>5</v>
      </c>
      <c r="Z24" s="21" t="str">
        <f>IFERROR(MATCH(Z22,'Unified Genders - Total'!$A:$A,0) + 1, "")</f>
        <v/>
      </c>
      <c r="AA24" s="21" t="str">
        <f>IFERROR(MATCH(AA22,'Unified Genders - Total'!$A:$A,0) + 1, "")</f>
        <v/>
      </c>
      <c r="AB24" s="21">
        <f>IFERROR(MATCH(AB22,'Unified Genders - Total'!$A:$A,0) + 1, "")</f>
        <v>68</v>
      </c>
      <c r="AC24" s="21" t="str">
        <f>IFERROR(MATCH(AC22,'Unified Genders - Total'!$A:$A,0) + 1, "")</f>
        <v/>
      </c>
      <c r="AD24" s="21" t="str">
        <f>IFERROR(MATCH(AD22,'Unified Genders - Total'!$A:$A,0) + 1, "")</f>
        <v/>
      </c>
      <c r="AE24" s="21" t="str">
        <f>IFERROR(MATCH(AE22,'Unified Genders - Total'!$A:$A,0) + 1, "")</f>
        <v/>
      </c>
      <c r="AF24" s="21" t="str">
        <f>IFERROR(MATCH(AF22,'Unified Genders - Total'!$A:$A,0) + 1, "")</f>
        <v/>
      </c>
      <c r="AG24" s="21" t="str">
        <f>IFERROR(MATCH(AG22,'Unified Genders - Total'!$A:$A,0) + 1, "")</f>
        <v/>
      </c>
      <c r="AH24" s="21" t="str">
        <f>IFERROR(MATCH(AH22,'Unified Genders - Total'!$A:$A,0) + 1, "")</f>
        <v/>
      </c>
      <c r="AI24" s="21" t="str">
        <f>IFERROR(MATCH(AI22,'Unified Genders - Total'!$A:$A,0) + 1, "")</f>
        <v/>
      </c>
      <c r="AJ24" s="21" t="str">
        <f>IFERROR(MATCH(AJ22,'Unified Genders - Total'!$A:$A,0) + 1, "")</f>
        <v/>
      </c>
      <c r="AK24" s="21" t="str">
        <f>IFERROR(MATCH(AK22,'Unified Genders - Total'!$A:$A,0) + 1, "")</f>
        <v/>
      </c>
      <c r="AL24" s="21" t="str">
        <f>IFERROR(MATCH(AL22,'Unified Genders - Total'!$A:$A,0) + 1, "")</f>
        <v/>
      </c>
      <c r="AM24" s="21" t="str">
        <f>IFERROR(MATCH(AM22,'Unified Genders - Total'!$A:$A,0) + 1, "")</f>
        <v/>
      </c>
      <c r="AN24" s="21">
        <f>IFERROR(MATCH(AN22,'Unified Genders - Total'!$A:$A,0) + 1, "")</f>
        <v>82</v>
      </c>
      <c r="AO24" s="21">
        <f>IFERROR(MATCH(AO22,'Unified Genders - Total'!$A:$A,0) + 1, "")</f>
        <v>83</v>
      </c>
      <c r="AP24" s="21">
        <f>IFERROR(MATCH(AP22,'Unified Genders - Total'!$A:$A,0) + 1, "")</f>
        <v>71</v>
      </c>
      <c r="AQ24" s="21" t="str">
        <f>IFERROR(MATCH(AQ22,'Unified Genders - Total'!$A:$A,0) + 1, "")</f>
        <v/>
      </c>
      <c r="AR24" s="21">
        <f>IFERROR(MATCH(AR22,'Unified Genders - Total'!$A:$A,0) + 1, "")</f>
        <v>77</v>
      </c>
      <c r="AS24" s="21">
        <f>IFERROR(MATCH(AS22,'Unified Genders - Total'!$A:$A,0) + 1, "")</f>
        <v>39</v>
      </c>
      <c r="AT24" s="21">
        <f>IFERROR(MATCH(AT22,'Unified Genders - Total'!$A:$A,0) + 1, "")</f>
        <v>89</v>
      </c>
      <c r="AU24" s="21" t="str">
        <f>IFERROR(MATCH(AU22,'Unified Genders - Total'!$A:$A,0) + 1, "")</f>
        <v/>
      </c>
    </row>
    <row r="25" hidden="1">
      <c r="A25" s="20" t="s">
        <v>140</v>
      </c>
      <c r="B25" s="21" t="str">
        <f>IFERROR(ADDRESS(MATCH(B22,'Unified Genders - Total'!$A:$A,0) + 1,COLUMN(),2,1,"Unified Genders - Total")&amp;":"&amp;ADDRESS(1000,COLUMN(),2,1),"")</f>
        <v/>
      </c>
      <c r="C25" s="21" t="str">
        <f>IFERROR(ADDRESS(MATCH(C22,'Unified Genders - Total'!$A:$A,0) + 1,COLUMN(),2,1,"Unified Genders - Total")&amp;":"&amp;ADDRESS(1000,COLUMN(),2,1),"")</f>
        <v/>
      </c>
      <c r="D25" s="21" t="str">
        <f>IFERROR(ADDRESS(MATCH(D22,'Unified Genders - Total'!$A:$A,0) + 1,COLUMN(),2,1,"Unified Genders - Total")&amp;":"&amp;ADDRESS(1000,COLUMN(),2,1),"")</f>
        <v/>
      </c>
      <c r="E25" s="21" t="str">
        <f>IFERROR(ADDRESS(MATCH(E22,'Unified Genders - Total'!$A:$A,0) + 1,COLUMN(),2,1,"Unified Genders - Total")&amp;":"&amp;ADDRESS(1000,COLUMN(),2,1),"")</f>
        <v/>
      </c>
      <c r="F25" s="21" t="str">
        <f>IFERROR(ADDRESS(MATCH(F22,'Unified Genders - Total'!$A:$A,0) + 1,COLUMN(),2,1,"Unified Genders - Total")&amp;":"&amp;ADDRESS(1000,COLUMN(),2,1),"")</f>
        <v/>
      </c>
      <c r="G25" s="21" t="str">
        <f>IFERROR(ADDRESS(MATCH(G22,'Unified Genders - Total'!$A:$A,0) + 1,COLUMN(),2,1,"Unified Genders - Total")&amp;":"&amp;ADDRESS(1000,COLUMN(),2,1),"")</f>
        <v/>
      </c>
      <c r="H25" s="21" t="str">
        <f>IFERROR(ADDRESS(MATCH(H22,'Unified Genders - Total'!$A:$A,0) + 1,COLUMN(),2,1,"Unified Genders - Total")&amp;":"&amp;ADDRESS(1000,COLUMN(),2,1),"")</f>
        <v>'Unified Genders - Total'!H$26:H$1000</v>
      </c>
      <c r="I25" s="21" t="str">
        <f>IFERROR(ADDRESS(MATCH(I22,'Unified Genders - Total'!$A:$A,0) + 1,COLUMN(),2,1,"Unified Genders - Total")&amp;":"&amp;ADDRESS(1000,COLUMN(),2,1),"")</f>
        <v/>
      </c>
      <c r="J25" s="21" t="str">
        <f>IFERROR(ADDRESS(MATCH(J22,'Unified Genders - Total'!$A:$A,0) + 1,COLUMN(),2,1,"Unified Genders - Total")&amp;":"&amp;ADDRESS(1000,COLUMN(),2,1),"")</f>
        <v>'Unified Genders - Total'!J$77:J$1000</v>
      </c>
      <c r="K25" s="21" t="str">
        <f>IFERROR(ADDRESS(MATCH(K22,'Unified Genders - Total'!$A:$A,0) + 1,COLUMN(),2,1,"Unified Genders - Total")&amp;":"&amp;ADDRESS(1000,COLUMN(),2,1),"")</f>
        <v/>
      </c>
      <c r="L25" s="21" t="str">
        <f>IFERROR(ADDRESS(MATCH(L22,'Unified Genders - Total'!$A:$A,0) + 1,COLUMN(),2,1,"Unified Genders - Total")&amp;":"&amp;ADDRESS(1000,COLUMN(),2,1),"")</f>
        <v/>
      </c>
      <c r="M25" s="21" t="str">
        <f>IFERROR(ADDRESS(MATCH(M22,'Unified Genders - Total'!$A:$A,0) + 1,COLUMN(),2,1,"Unified Genders - Total")&amp;":"&amp;ADDRESS(1000,COLUMN(),2,1),"")</f>
        <v/>
      </c>
      <c r="N25" s="21" t="str">
        <f>IFERROR(ADDRESS(MATCH(N22,'Unified Genders - Total'!$A:$A,0) + 1,COLUMN(),2,1,"Unified Genders - Total")&amp;":"&amp;ADDRESS(1000,COLUMN(),2,1),"")</f>
        <v>'Unified Genders - Total'!N$96:N$1000</v>
      </c>
      <c r="O25" s="21" t="str">
        <f>IFERROR(ADDRESS(MATCH(O22,'Unified Genders - Total'!$A:$A,0) + 1,COLUMN(),2,1,"Unified Genders - Total")&amp;":"&amp;ADDRESS(1000,COLUMN(),2,1),"")</f>
        <v/>
      </c>
      <c r="P25" s="21" t="str">
        <f>IFERROR(ADDRESS(MATCH(P22,'Unified Genders - Total'!$A:$A,0) + 1,COLUMN(),2,1,"Unified Genders - Total")&amp;":"&amp;ADDRESS(1000,COLUMN(),2,1),"")</f>
        <v/>
      </c>
      <c r="Q25" s="21" t="str">
        <f>IFERROR(ADDRESS(MATCH(Q22,'Unified Genders - Total'!$A:$A,0) + 1,COLUMN(),2,1,"Unified Genders - Total")&amp;":"&amp;ADDRESS(1000,COLUMN(),2,1),"")</f>
        <v>'Unified Genders - Total'!Q$27:Q$1000</v>
      </c>
      <c r="R25" s="21" t="str">
        <f>IFERROR(ADDRESS(MATCH(R22,'Unified Genders - Total'!$A:$A,0) + 1,COLUMN(),2,1,"Unified Genders - Total")&amp;":"&amp;ADDRESS(1000,COLUMN(),2,1),"")</f>
        <v/>
      </c>
      <c r="S25" s="21" t="str">
        <f>IFERROR(ADDRESS(MATCH(S22,'Unified Genders - Total'!$A:$A,0) + 1,COLUMN(),2,1,"Unified Genders - Total")&amp;":"&amp;ADDRESS(1000,COLUMN(),2,1),"")</f>
        <v/>
      </c>
      <c r="T25" s="21" t="str">
        <f>IFERROR(ADDRESS(MATCH(T22,'Unified Genders - Total'!$A:$A,0) + 1,COLUMN(),2,1,"Unified Genders - Total")&amp;":"&amp;ADDRESS(1000,COLUMN(),2,1),"")</f>
        <v/>
      </c>
      <c r="U25" s="21" t="str">
        <f>IFERROR(ADDRESS(MATCH(U22,'Unified Genders - Total'!$A:$A,0) + 1,COLUMN(),2,1,"Unified Genders - Total")&amp;":"&amp;ADDRESS(1000,COLUMN(),2,1),"")</f>
        <v/>
      </c>
      <c r="V25" s="21" t="str">
        <f>IFERROR(ADDRESS(MATCH(V22,'Unified Genders - Total'!$A:$A,0) + 1,COLUMN(),2,1,"Unified Genders - Total")&amp;":"&amp;ADDRESS(1000,COLUMN(),2,1),"")</f>
        <v>'Unified Genders - Total'!V$85:V$1000</v>
      </c>
      <c r="W25" s="21" t="str">
        <f>IFERROR(ADDRESS(MATCH(W22,'Unified Genders - Total'!$A:$A,0) + 1,COLUMN(),2,1,"Unified Genders - Total")&amp;":"&amp;ADDRESS(1000,COLUMN(),2,1),"")</f>
        <v/>
      </c>
      <c r="X25" s="21" t="str">
        <f>IFERROR(ADDRESS(MATCH(X22,'Unified Genders - Total'!$A:$A,0) + 1,COLUMN(),2,1,"Unified Genders - Total")&amp;":"&amp;ADDRESS(1000,COLUMN(),2,1),"")</f>
        <v/>
      </c>
      <c r="Y25" s="21" t="str">
        <f>IFERROR(ADDRESS(MATCH(Y22,'Unified Genders - Total'!$A:$A,0) + 1,COLUMN(),2,1,"Unified Genders - Total")&amp;":"&amp;ADDRESS(1000,COLUMN(),2,1),"")</f>
        <v>'Unified Genders - Total'!Y$5:Y$1000</v>
      </c>
      <c r="Z25" s="21" t="str">
        <f>IFERROR(ADDRESS(MATCH(Z22,'Unified Genders - Total'!$A:$A,0) + 1,COLUMN(),2,1,"Unified Genders - Total")&amp;":"&amp;ADDRESS(1000,COLUMN(),2,1),"")</f>
        <v/>
      </c>
      <c r="AA25" s="21" t="str">
        <f>IFERROR(ADDRESS(MATCH(AA22,'Unified Genders - Total'!$A:$A,0) + 1,COLUMN(),2,1,"Unified Genders - Total")&amp;":"&amp;ADDRESS(1000,COLUMN(),2,1),"")</f>
        <v/>
      </c>
      <c r="AB25" s="21" t="str">
        <f>IFERROR(ADDRESS(MATCH(AB22,'Unified Genders - Total'!$A:$A,0) + 1,COLUMN(),2,1,"Unified Genders - Total")&amp;":"&amp;ADDRESS(1000,COLUMN(),2,1),"")</f>
        <v>'Unified Genders - Total'!AB$68:AB$1000</v>
      </c>
      <c r="AC25" s="21" t="str">
        <f>IFERROR(ADDRESS(MATCH(AC22,'Unified Genders - Total'!$A:$A,0) + 1,COLUMN(),2,1,"Unified Genders - Total")&amp;":"&amp;ADDRESS(1000,COLUMN(),2,1),"")</f>
        <v/>
      </c>
      <c r="AD25" s="21" t="str">
        <f>IFERROR(ADDRESS(MATCH(AD22,'Unified Genders - Total'!$A:$A,0) + 1,COLUMN(),2,1,"Unified Genders - Total")&amp;":"&amp;ADDRESS(1000,COLUMN(),2,1),"")</f>
        <v/>
      </c>
      <c r="AE25" s="21" t="str">
        <f>IFERROR(ADDRESS(MATCH(AE22,'Unified Genders - Total'!$A:$A,0) + 1,COLUMN(),2,1,"Unified Genders - Total")&amp;":"&amp;ADDRESS(1000,COLUMN(),2,1),"")</f>
        <v/>
      </c>
      <c r="AF25" s="21" t="str">
        <f>IFERROR(ADDRESS(MATCH(AF22,'Unified Genders - Total'!$A:$A,0) + 1,COLUMN(),2,1,"Unified Genders - Total")&amp;":"&amp;ADDRESS(1000,COLUMN(),2,1),"")</f>
        <v/>
      </c>
      <c r="AG25" s="21" t="str">
        <f>IFERROR(ADDRESS(MATCH(AG22,'Unified Genders - Total'!$A:$A,0) + 1,COLUMN(),2,1,"Unified Genders - Total")&amp;":"&amp;ADDRESS(1000,COLUMN(),2,1),"")</f>
        <v/>
      </c>
      <c r="AH25" s="21" t="str">
        <f>IFERROR(ADDRESS(MATCH(AH22,'Unified Genders - Total'!$A:$A,0) + 1,COLUMN(),2,1,"Unified Genders - Total")&amp;":"&amp;ADDRESS(1000,COLUMN(),2,1),"")</f>
        <v/>
      </c>
      <c r="AI25" s="21" t="str">
        <f>IFERROR(ADDRESS(MATCH(AI22,'Unified Genders - Total'!$A:$A,0) + 1,COLUMN(),2,1,"Unified Genders - Total")&amp;":"&amp;ADDRESS(1000,COLUMN(),2,1),"")</f>
        <v/>
      </c>
      <c r="AJ25" s="21" t="str">
        <f>IFERROR(ADDRESS(MATCH(AJ22,'Unified Genders - Total'!$A:$A,0) + 1,COLUMN(),2,1,"Unified Genders - Total")&amp;":"&amp;ADDRESS(1000,COLUMN(),2,1),"")</f>
        <v/>
      </c>
      <c r="AK25" s="21" t="str">
        <f>IFERROR(ADDRESS(MATCH(AK22,'Unified Genders - Total'!$A:$A,0) + 1,COLUMN(),2,1,"Unified Genders - Total")&amp;":"&amp;ADDRESS(1000,COLUMN(),2,1),"")</f>
        <v/>
      </c>
      <c r="AL25" s="21" t="str">
        <f>IFERROR(ADDRESS(MATCH(AL22,'Unified Genders - Total'!$A:$A,0) + 1,COLUMN(),2,1,"Unified Genders - Total")&amp;":"&amp;ADDRESS(1000,COLUMN(),2,1),"")</f>
        <v/>
      </c>
      <c r="AM25" s="21" t="str">
        <f>IFERROR(ADDRESS(MATCH(AM22,'Unified Genders - Total'!$A:$A,0) + 1,COLUMN(),2,1,"Unified Genders - Total")&amp;":"&amp;ADDRESS(1000,COLUMN(),2,1),"")</f>
        <v/>
      </c>
      <c r="AN25" s="21" t="str">
        <f>IFERROR(ADDRESS(MATCH(AN22,'Unified Genders - Total'!$A:$A,0) + 1,COLUMN(),2,1,"Unified Genders - Total")&amp;":"&amp;ADDRESS(1000,COLUMN(),2,1),"")</f>
        <v>'Unified Genders - Total'!AN$82:AN$1000</v>
      </c>
      <c r="AO25" s="21" t="str">
        <f>IFERROR(ADDRESS(MATCH(AO22,'Unified Genders - Total'!$A:$A,0) + 1,COLUMN(),2,1,"Unified Genders - Total")&amp;":"&amp;ADDRESS(1000,COLUMN(),2,1),"")</f>
        <v>'Unified Genders - Total'!AO$83:AO$1000</v>
      </c>
      <c r="AP25" s="21" t="str">
        <f>IFERROR(ADDRESS(MATCH(AP22,'Unified Genders - Total'!$A:$A,0) + 1,COLUMN(),2,1,"Unified Genders - Total")&amp;":"&amp;ADDRESS(1000,COLUMN(),2,1),"")</f>
        <v>'Unified Genders - Total'!AP$71:AP$1000</v>
      </c>
      <c r="AQ25" s="21" t="str">
        <f>IFERROR(ADDRESS(MATCH(AQ22,'Unified Genders - Total'!$A:$A,0) + 1,COLUMN(),2,1,"Unified Genders - Total")&amp;":"&amp;ADDRESS(1000,COLUMN(),2,1),"")</f>
        <v/>
      </c>
      <c r="AR25" s="21" t="str">
        <f>IFERROR(ADDRESS(MATCH(AR22,'Unified Genders - Total'!$A:$A,0) + 1,COLUMN(),2,1,"Unified Genders - Total")&amp;":"&amp;ADDRESS(1000,COLUMN(),2,1),"")</f>
        <v>'Unified Genders - Total'!AR$77:AR$1000</v>
      </c>
      <c r="AS25" s="21" t="str">
        <f>IFERROR(ADDRESS(MATCH(AS22,'Unified Genders - Total'!$A:$A,0) + 1,COLUMN(),2,1,"Unified Genders - Total")&amp;":"&amp;ADDRESS(1000,COLUMN(),2,1),"")</f>
        <v>'Unified Genders - Total'!AS$39:AS$1000</v>
      </c>
      <c r="AT25" s="21" t="str">
        <f>IFERROR(ADDRESS(MATCH(AT22,'Unified Genders - Total'!$A:$A,0) + 1,COLUMN(),2,1,"Unified Genders - Total")&amp;":"&amp;ADDRESS(1000,COLUMN(),2,1),"")</f>
        <v>'Unified Genders - Total'!AT$89:AT$1000</v>
      </c>
      <c r="AU25" s="21" t="str">
        <f>IFERROR(ADDRESS(MATCH(AU22,'Unified Genders - Total'!$A:$A,0) + 1,COLUMN(),2,1,"Unified Genders - Total")&amp;":"&amp;ADDRESS(1000,COLUMN(),2,1),"")</f>
        <v/>
      </c>
    </row>
    <row r="26">
      <c r="A26" s="10" t="str">
        <f>IF(COUNTIF(#REF!,"&gt;1")&gt;0, "We need another tier", "We have enough tiers")</f>
        <v>We have enough tiers</v>
      </c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1"/>
      <c r="AL26" s="10"/>
      <c r="AM26" s="10"/>
      <c r="AN26" s="10"/>
      <c r="AO26" s="10"/>
      <c r="AP26" s="10"/>
      <c r="AQ26" s="10"/>
      <c r="AR26" s="10"/>
      <c r="AS26" s="10"/>
      <c r="AT26" s="10"/>
      <c r="AU26" s="10"/>
    </row>
    <row r="27">
      <c r="AK27" s="24"/>
    </row>
    <row r="28">
      <c r="AK28" s="24"/>
    </row>
    <row r="29">
      <c r="AK29" s="24"/>
    </row>
    <row r="30">
      <c r="AK30" s="24"/>
    </row>
    <row r="31">
      <c r="AK31" s="24"/>
    </row>
    <row r="32">
      <c r="AK32" s="24"/>
    </row>
    <row r="33">
      <c r="AK33" s="24"/>
    </row>
    <row r="34">
      <c r="AK34" s="24"/>
    </row>
    <row r="35">
      <c r="AK35" s="24"/>
    </row>
    <row r="36">
      <c r="AK36" s="24"/>
    </row>
    <row r="37">
      <c r="AK37" s="24"/>
    </row>
    <row r="38">
      <c r="AK38" s="24"/>
    </row>
    <row r="39">
      <c r="AK39" s="24"/>
    </row>
    <row r="40">
      <c r="AK40" s="24"/>
    </row>
    <row r="41">
      <c r="AK41" s="24"/>
    </row>
    <row r="42">
      <c r="AK42" s="24"/>
    </row>
    <row r="43">
      <c r="AK43" s="24"/>
    </row>
    <row r="44">
      <c r="AK44" s="24"/>
    </row>
    <row r="45">
      <c r="AK45" s="24"/>
    </row>
    <row r="46">
      <c r="AK46" s="24"/>
    </row>
    <row r="47">
      <c r="AK47" s="24"/>
    </row>
    <row r="48">
      <c r="AK48" s="24"/>
    </row>
    <row r="49">
      <c r="AK49" s="24"/>
    </row>
    <row r="50">
      <c r="AK50" s="24"/>
    </row>
    <row r="51">
      <c r="AK51" s="24"/>
    </row>
    <row r="52">
      <c r="AK52" s="24"/>
    </row>
    <row r="53">
      <c r="AK53" s="24"/>
    </row>
    <row r="54">
      <c r="AK54" s="24"/>
    </row>
    <row r="55">
      <c r="AK55" s="24"/>
    </row>
    <row r="56">
      <c r="AK56" s="24"/>
    </row>
    <row r="57">
      <c r="AK57" s="24"/>
    </row>
    <row r="58">
      <c r="AK58" s="24"/>
    </row>
    <row r="59">
      <c r="AK59" s="24"/>
    </row>
    <row r="60">
      <c r="AK60" s="24"/>
    </row>
    <row r="61">
      <c r="AK61" s="24"/>
    </row>
    <row r="62">
      <c r="AK62" s="24"/>
    </row>
    <row r="63">
      <c r="AK63" s="24"/>
    </row>
    <row r="64">
      <c r="AK64" s="24"/>
    </row>
    <row r="65">
      <c r="AK65" s="24"/>
    </row>
    <row r="66">
      <c r="AK66" s="24"/>
    </row>
    <row r="67">
      <c r="AK67" s="24"/>
    </row>
    <row r="68">
      <c r="AK68" s="24"/>
    </row>
    <row r="69">
      <c r="AK69" s="24"/>
    </row>
    <row r="70">
      <c r="AK70" s="24"/>
    </row>
    <row r="71">
      <c r="AK71" s="24"/>
    </row>
    <row r="72">
      <c r="AK72" s="24"/>
    </row>
    <row r="73">
      <c r="AK73" s="24"/>
    </row>
    <row r="74">
      <c r="AK74" s="24"/>
    </row>
    <row r="75">
      <c r="AK75" s="24"/>
    </row>
    <row r="76">
      <c r="AK76" s="24"/>
    </row>
    <row r="77">
      <c r="AK77" s="24"/>
    </row>
    <row r="78">
      <c r="AK78" s="24"/>
    </row>
    <row r="79">
      <c r="AK79" s="24"/>
    </row>
    <row r="80">
      <c r="AK80" s="24"/>
    </row>
    <row r="81">
      <c r="AK81" s="24"/>
    </row>
    <row r="82">
      <c r="AK82" s="24"/>
    </row>
    <row r="83">
      <c r="AK83" s="24"/>
    </row>
    <row r="84">
      <c r="AK84" s="24"/>
    </row>
    <row r="85">
      <c r="AK85" s="24"/>
    </row>
    <row r="86">
      <c r="AK86" s="24"/>
    </row>
    <row r="87">
      <c r="AK87" s="24"/>
    </row>
    <row r="88">
      <c r="AK88" s="24"/>
    </row>
    <row r="89">
      <c r="AK89" s="24"/>
    </row>
    <row r="90">
      <c r="AK90" s="24"/>
    </row>
    <row r="91">
      <c r="AK91" s="24"/>
    </row>
    <row r="92">
      <c r="AK92" s="24"/>
    </row>
    <row r="93">
      <c r="AK93" s="24"/>
    </row>
    <row r="94">
      <c r="AK94" s="24"/>
    </row>
    <row r="95">
      <c r="AK95" s="24"/>
    </row>
    <row r="96">
      <c r="AK96" s="24"/>
    </row>
    <row r="97">
      <c r="AK97" s="24"/>
    </row>
    <row r="98">
      <c r="AK98" s="24"/>
    </row>
    <row r="99">
      <c r="AK99" s="24"/>
    </row>
    <row r="100">
      <c r="AK100" s="24"/>
    </row>
    <row r="101">
      <c r="AK101" s="24"/>
    </row>
    <row r="102">
      <c r="AK102" s="24"/>
    </row>
    <row r="103">
      <c r="AK103" s="24"/>
    </row>
    <row r="104">
      <c r="AK104" s="24"/>
    </row>
    <row r="105">
      <c r="AK105" s="24"/>
    </row>
    <row r="106">
      <c r="AK106" s="24"/>
    </row>
    <row r="107">
      <c r="AK107" s="24"/>
    </row>
    <row r="108">
      <c r="AK108" s="24"/>
    </row>
    <row r="109">
      <c r="AK109" s="24"/>
    </row>
    <row r="110">
      <c r="AK110" s="24"/>
    </row>
    <row r="111">
      <c r="AK111" s="24"/>
    </row>
    <row r="112">
      <c r="AK112" s="24"/>
    </row>
    <row r="113">
      <c r="AK113" s="24"/>
    </row>
    <row r="114">
      <c r="AK114" s="24"/>
    </row>
    <row r="115">
      <c r="AK115" s="24"/>
    </row>
    <row r="116">
      <c r="AK116" s="24"/>
    </row>
    <row r="117">
      <c r="AK117" s="24"/>
    </row>
    <row r="118">
      <c r="AK118" s="24"/>
    </row>
    <row r="119">
      <c r="AK119" s="24"/>
    </row>
    <row r="120">
      <c r="AK120" s="24"/>
    </row>
    <row r="121">
      <c r="AK121" s="24"/>
    </row>
    <row r="122">
      <c r="AK122" s="24"/>
    </row>
    <row r="123">
      <c r="AK123" s="24"/>
    </row>
    <row r="124">
      <c r="AK124" s="24"/>
    </row>
    <row r="125">
      <c r="AK125" s="24"/>
    </row>
    <row r="126">
      <c r="AK126" s="24"/>
    </row>
    <row r="127">
      <c r="AK127" s="24"/>
    </row>
    <row r="128">
      <c r="AK128" s="24"/>
    </row>
    <row r="129">
      <c r="AK129" s="24"/>
    </row>
    <row r="130">
      <c r="AK130" s="24"/>
    </row>
    <row r="131">
      <c r="AK131" s="24"/>
    </row>
    <row r="132">
      <c r="AK132" s="24"/>
    </row>
    <row r="133">
      <c r="AK133" s="24"/>
    </row>
    <row r="134">
      <c r="AK134" s="24"/>
    </row>
    <row r="135">
      <c r="AK135" s="24"/>
    </row>
    <row r="136">
      <c r="AK136" s="24"/>
    </row>
    <row r="137">
      <c r="AK137" s="24"/>
    </row>
    <row r="138">
      <c r="AK138" s="24"/>
    </row>
    <row r="139">
      <c r="AK139" s="24"/>
    </row>
    <row r="140">
      <c r="AK140" s="24"/>
    </row>
    <row r="141">
      <c r="AK141" s="24"/>
    </row>
    <row r="142">
      <c r="AK142" s="24"/>
    </row>
    <row r="143">
      <c r="AK143" s="24"/>
    </row>
    <row r="144">
      <c r="AK144" s="24"/>
    </row>
    <row r="145">
      <c r="AK145" s="24"/>
    </row>
    <row r="146">
      <c r="AK146" s="24"/>
    </row>
    <row r="147">
      <c r="AK147" s="24"/>
    </row>
    <row r="148">
      <c r="AK148" s="24"/>
    </row>
    <row r="149">
      <c r="AK149" s="24"/>
    </row>
    <row r="150">
      <c r="AK150" s="24"/>
    </row>
    <row r="151">
      <c r="AK151" s="24"/>
    </row>
    <row r="152">
      <c r="AK152" s="24"/>
    </row>
    <row r="153">
      <c r="AK153" s="24"/>
    </row>
    <row r="154">
      <c r="AK154" s="24"/>
    </row>
    <row r="155">
      <c r="AK155" s="24"/>
    </row>
    <row r="156">
      <c r="AK156" s="24"/>
    </row>
    <row r="157">
      <c r="AK157" s="24"/>
    </row>
    <row r="158">
      <c r="AK158" s="24"/>
    </row>
    <row r="159">
      <c r="AK159" s="24"/>
    </row>
    <row r="160">
      <c r="AK160" s="24"/>
    </row>
    <row r="161">
      <c r="AK161" s="24"/>
    </row>
    <row r="162">
      <c r="AK162" s="24"/>
    </row>
    <row r="163">
      <c r="AK163" s="24"/>
    </row>
    <row r="164">
      <c r="AK164" s="24"/>
    </row>
    <row r="165">
      <c r="AK165" s="24"/>
    </row>
    <row r="166">
      <c r="AK166" s="24"/>
    </row>
    <row r="167">
      <c r="AK167" s="24"/>
    </row>
    <row r="168">
      <c r="AK168" s="24"/>
    </row>
    <row r="169">
      <c r="AK169" s="24"/>
    </row>
    <row r="170">
      <c r="AK170" s="24"/>
    </row>
    <row r="171">
      <c r="AK171" s="24"/>
    </row>
    <row r="172">
      <c r="AK172" s="24"/>
    </row>
    <row r="173">
      <c r="AK173" s="24"/>
    </row>
    <row r="174">
      <c r="AK174" s="24"/>
    </row>
    <row r="175">
      <c r="AK175" s="24"/>
    </row>
    <row r="176">
      <c r="AK176" s="24"/>
    </row>
    <row r="177">
      <c r="AK177" s="24"/>
    </row>
    <row r="178">
      <c r="AK178" s="24"/>
    </row>
    <row r="179">
      <c r="AK179" s="24"/>
    </row>
    <row r="180">
      <c r="AK180" s="24"/>
    </row>
    <row r="181">
      <c r="AK181" s="24"/>
    </row>
    <row r="182">
      <c r="AK182" s="24"/>
    </row>
    <row r="183">
      <c r="AK183" s="24"/>
    </row>
    <row r="184">
      <c r="AK184" s="24"/>
    </row>
    <row r="185">
      <c r="AK185" s="24"/>
    </row>
    <row r="186">
      <c r="AK186" s="24"/>
    </row>
    <row r="187">
      <c r="AK187" s="24"/>
    </row>
    <row r="188">
      <c r="AK188" s="24"/>
    </row>
    <row r="189">
      <c r="AK189" s="24"/>
    </row>
    <row r="190">
      <c r="AK190" s="24"/>
    </row>
    <row r="191">
      <c r="AK191" s="24"/>
    </row>
    <row r="192">
      <c r="AK192" s="24"/>
    </row>
    <row r="193">
      <c r="AK193" s="24"/>
    </row>
    <row r="194">
      <c r="AK194" s="24"/>
    </row>
    <row r="195">
      <c r="AK195" s="24"/>
    </row>
    <row r="196">
      <c r="AK196" s="24"/>
    </row>
    <row r="197">
      <c r="AK197" s="24"/>
    </row>
    <row r="198">
      <c r="AK198" s="24"/>
    </row>
    <row r="199">
      <c r="AK199" s="24"/>
    </row>
    <row r="200">
      <c r="AK200" s="24"/>
    </row>
    <row r="201">
      <c r="AK201" s="24"/>
    </row>
    <row r="202">
      <c r="AK202" s="24"/>
    </row>
    <row r="203">
      <c r="AK203" s="24"/>
    </row>
    <row r="204">
      <c r="AK204" s="24"/>
    </row>
    <row r="205">
      <c r="AK205" s="24"/>
    </row>
    <row r="206">
      <c r="AK206" s="24"/>
    </row>
    <row r="207">
      <c r="AK207" s="24"/>
    </row>
    <row r="208">
      <c r="AK208" s="24"/>
    </row>
    <row r="209">
      <c r="AK209" s="24"/>
    </row>
    <row r="210">
      <c r="AK210" s="24"/>
    </row>
    <row r="211">
      <c r="AK211" s="24"/>
    </row>
    <row r="212">
      <c r="AK212" s="24"/>
    </row>
    <row r="213">
      <c r="AK213" s="24"/>
    </row>
    <row r="214">
      <c r="AK214" s="24"/>
    </row>
    <row r="215">
      <c r="AK215" s="24"/>
    </row>
    <row r="216">
      <c r="AK216" s="24"/>
    </row>
    <row r="217">
      <c r="AK217" s="24"/>
    </row>
    <row r="218">
      <c r="AK218" s="24"/>
    </row>
    <row r="219">
      <c r="AK219" s="24"/>
    </row>
    <row r="220">
      <c r="AK220" s="24"/>
    </row>
    <row r="221">
      <c r="AK221" s="24"/>
    </row>
    <row r="222">
      <c r="AK222" s="24"/>
    </row>
    <row r="223">
      <c r="AK223" s="24"/>
    </row>
    <row r="224">
      <c r="AK224" s="24"/>
    </row>
    <row r="225">
      <c r="AK225" s="24"/>
    </row>
    <row r="226">
      <c r="AK226" s="24"/>
    </row>
    <row r="227">
      <c r="AK227" s="24"/>
    </row>
    <row r="228">
      <c r="AK228" s="24"/>
    </row>
    <row r="229">
      <c r="AK229" s="24"/>
    </row>
    <row r="230">
      <c r="AK230" s="24"/>
    </row>
    <row r="231">
      <c r="AK231" s="24"/>
    </row>
    <row r="232">
      <c r="AK232" s="24"/>
    </row>
    <row r="233">
      <c r="AK233" s="24"/>
    </row>
    <row r="234">
      <c r="AK234" s="24"/>
    </row>
    <row r="235">
      <c r="AK235" s="24"/>
    </row>
    <row r="236">
      <c r="AK236" s="24"/>
    </row>
    <row r="237">
      <c r="AK237" s="24"/>
    </row>
    <row r="238">
      <c r="AK238" s="24"/>
    </row>
    <row r="239">
      <c r="AK239" s="24"/>
    </row>
    <row r="240">
      <c r="AK240" s="24"/>
    </row>
    <row r="241">
      <c r="AK241" s="24"/>
    </row>
    <row r="242">
      <c r="AK242" s="24"/>
    </row>
    <row r="243">
      <c r="AK243" s="24"/>
    </row>
    <row r="244">
      <c r="AK244" s="24"/>
    </row>
    <row r="245">
      <c r="AK245" s="24"/>
    </row>
    <row r="246">
      <c r="AK246" s="24"/>
    </row>
    <row r="247">
      <c r="AK247" s="24"/>
    </row>
    <row r="248">
      <c r="AK248" s="24"/>
    </row>
    <row r="249">
      <c r="AK249" s="24"/>
    </row>
    <row r="250">
      <c r="AK250" s="24"/>
    </row>
    <row r="251">
      <c r="AK251" s="24"/>
    </row>
    <row r="252">
      <c r="AK252" s="24"/>
    </row>
    <row r="253">
      <c r="AK253" s="24"/>
    </row>
    <row r="254">
      <c r="AK254" s="24"/>
    </row>
    <row r="255">
      <c r="AK255" s="24"/>
    </row>
    <row r="256">
      <c r="AK256" s="24"/>
    </row>
    <row r="257">
      <c r="AK257" s="24"/>
    </row>
    <row r="258">
      <c r="AK258" s="24"/>
    </row>
    <row r="259">
      <c r="AK259" s="24"/>
    </row>
    <row r="260">
      <c r="AK260" s="24"/>
    </row>
    <row r="261">
      <c r="AK261" s="24"/>
    </row>
    <row r="262">
      <c r="AK262" s="24"/>
    </row>
    <row r="263">
      <c r="AK263" s="24"/>
    </row>
    <row r="264">
      <c r="AK264" s="24"/>
    </row>
    <row r="265">
      <c r="AK265" s="24"/>
    </row>
    <row r="266">
      <c r="AK266" s="24"/>
    </row>
    <row r="267">
      <c r="AK267" s="24"/>
    </row>
    <row r="268">
      <c r="AK268" s="24"/>
    </row>
    <row r="269">
      <c r="AK269" s="24"/>
    </row>
    <row r="270">
      <c r="AK270" s="24"/>
    </row>
    <row r="271">
      <c r="AK271" s="24"/>
    </row>
    <row r="272">
      <c r="AK272" s="24"/>
    </row>
    <row r="273">
      <c r="AK273" s="24"/>
    </row>
    <row r="274">
      <c r="AK274" s="24"/>
    </row>
    <row r="275">
      <c r="AK275" s="24"/>
    </row>
    <row r="276">
      <c r="AK276" s="24"/>
    </row>
    <row r="277">
      <c r="AK277" s="24"/>
    </row>
    <row r="278">
      <c r="AK278" s="24"/>
    </row>
    <row r="279">
      <c r="AK279" s="24"/>
    </row>
    <row r="280">
      <c r="AK280" s="24"/>
    </row>
    <row r="281">
      <c r="AK281" s="24"/>
    </row>
    <row r="282">
      <c r="AK282" s="24"/>
    </row>
    <row r="283">
      <c r="AK283" s="24"/>
    </row>
    <row r="284">
      <c r="AK284" s="24"/>
    </row>
    <row r="285">
      <c r="AK285" s="24"/>
    </row>
    <row r="286">
      <c r="AK286" s="24"/>
    </row>
    <row r="287">
      <c r="AK287" s="24"/>
    </row>
    <row r="288">
      <c r="AK288" s="24"/>
    </row>
    <row r="289">
      <c r="AK289" s="24"/>
    </row>
    <row r="290">
      <c r="AK290" s="24"/>
    </row>
    <row r="291">
      <c r="AK291" s="24"/>
    </row>
    <row r="292">
      <c r="AK292" s="24"/>
    </row>
    <row r="293">
      <c r="AK293" s="24"/>
    </row>
    <row r="294">
      <c r="AK294" s="24"/>
    </row>
    <row r="295">
      <c r="AK295" s="24"/>
    </row>
    <row r="296">
      <c r="AK296" s="24"/>
    </row>
    <row r="297">
      <c r="AK297" s="24"/>
    </row>
    <row r="298">
      <c r="AK298" s="24"/>
    </row>
    <row r="299">
      <c r="AK299" s="24"/>
    </row>
    <row r="300">
      <c r="AK300" s="24"/>
    </row>
    <row r="301">
      <c r="AK301" s="24"/>
    </row>
    <row r="302">
      <c r="AK302" s="24"/>
    </row>
    <row r="303">
      <c r="AK303" s="24"/>
    </row>
    <row r="304">
      <c r="AK304" s="24"/>
    </row>
    <row r="305">
      <c r="AK305" s="24"/>
    </row>
    <row r="306">
      <c r="AK306" s="24"/>
    </row>
    <row r="307">
      <c r="AK307" s="24"/>
    </row>
    <row r="308">
      <c r="AK308" s="24"/>
    </row>
    <row r="309">
      <c r="AK309" s="24"/>
    </row>
    <row r="310">
      <c r="AK310" s="24"/>
    </row>
    <row r="311">
      <c r="AK311" s="24"/>
    </row>
    <row r="312">
      <c r="AK312" s="24"/>
    </row>
    <row r="313">
      <c r="AK313" s="24"/>
    </row>
    <row r="314">
      <c r="AK314" s="24"/>
    </row>
    <row r="315">
      <c r="AK315" s="24"/>
    </row>
    <row r="316">
      <c r="AK316" s="24"/>
    </row>
    <row r="317">
      <c r="AK317" s="24"/>
    </row>
    <row r="318">
      <c r="AK318" s="24"/>
    </row>
    <row r="319">
      <c r="AK319" s="24"/>
    </row>
    <row r="320">
      <c r="AK320" s="24"/>
    </row>
    <row r="321">
      <c r="AK321" s="24"/>
    </row>
    <row r="322">
      <c r="AK322" s="24"/>
    </row>
    <row r="323">
      <c r="AK323" s="24"/>
    </row>
    <row r="324">
      <c r="AK324" s="24"/>
    </row>
    <row r="325">
      <c r="AK325" s="24"/>
    </row>
    <row r="326">
      <c r="AK326" s="24"/>
    </row>
    <row r="327">
      <c r="AK327" s="24"/>
    </row>
    <row r="328">
      <c r="AK328" s="24"/>
    </row>
    <row r="329">
      <c r="AK329" s="24"/>
    </row>
    <row r="330">
      <c r="AK330" s="24"/>
    </row>
    <row r="331">
      <c r="AK331" s="24"/>
    </row>
    <row r="332">
      <c r="AK332" s="24"/>
    </row>
    <row r="333">
      <c r="AK333" s="24"/>
    </row>
    <row r="334">
      <c r="AK334" s="24"/>
    </row>
    <row r="335">
      <c r="AK335" s="24"/>
    </row>
    <row r="336">
      <c r="AK336" s="24"/>
    </row>
    <row r="337">
      <c r="AK337" s="24"/>
    </row>
    <row r="338">
      <c r="AK338" s="24"/>
    </row>
    <row r="339">
      <c r="AK339" s="24"/>
    </row>
    <row r="340">
      <c r="AK340" s="24"/>
    </row>
    <row r="341">
      <c r="AK341" s="24"/>
    </row>
    <row r="342">
      <c r="AK342" s="24"/>
    </row>
    <row r="343">
      <c r="AK343" s="24"/>
    </row>
    <row r="344">
      <c r="AK344" s="24"/>
    </row>
    <row r="345">
      <c r="AK345" s="24"/>
    </row>
    <row r="346">
      <c r="AK346" s="24"/>
    </row>
    <row r="347">
      <c r="AK347" s="24"/>
    </row>
    <row r="348">
      <c r="AK348" s="24"/>
    </row>
    <row r="349">
      <c r="AK349" s="24"/>
    </row>
    <row r="350">
      <c r="AK350" s="24"/>
    </row>
    <row r="351">
      <c r="AK351" s="24"/>
    </row>
    <row r="352">
      <c r="AK352" s="24"/>
    </row>
    <row r="353">
      <c r="AK353" s="24"/>
    </row>
    <row r="354">
      <c r="AK354" s="24"/>
    </row>
    <row r="355">
      <c r="AK355" s="24"/>
    </row>
    <row r="356">
      <c r="AK356" s="24"/>
    </row>
    <row r="357">
      <c r="AK357" s="24"/>
    </row>
    <row r="358">
      <c r="AK358" s="24"/>
    </row>
    <row r="359">
      <c r="AK359" s="24"/>
    </row>
    <row r="360">
      <c r="AK360" s="24"/>
    </row>
    <row r="361">
      <c r="AK361" s="24"/>
    </row>
    <row r="362">
      <c r="AK362" s="24"/>
    </row>
    <row r="363">
      <c r="AK363" s="24"/>
    </row>
    <row r="364">
      <c r="AK364" s="24"/>
    </row>
    <row r="365">
      <c r="AK365" s="24"/>
    </row>
    <row r="366">
      <c r="AK366" s="24"/>
    </row>
    <row r="367">
      <c r="AK367" s="24"/>
    </row>
    <row r="368">
      <c r="AK368" s="24"/>
    </row>
    <row r="369">
      <c r="AK369" s="24"/>
    </row>
    <row r="370">
      <c r="AK370" s="24"/>
    </row>
    <row r="371">
      <c r="AK371" s="24"/>
    </row>
    <row r="372">
      <c r="AK372" s="24"/>
    </row>
    <row r="373">
      <c r="AK373" s="24"/>
    </row>
    <row r="374">
      <c r="AK374" s="24"/>
    </row>
    <row r="375">
      <c r="AK375" s="24"/>
    </row>
    <row r="376">
      <c r="AK376" s="24"/>
    </row>
    <row r="377">
      <c r="AK377" s="24"/>
    </row>
    <row r="378">
      <c r="AK378" s="24"/>
    </row>
    <row r="379">
      <c r="AK379" s="24"/>
    </row>
    <row r="380">
      <c r="AK380" s="24"/>
    </row>
    <row r="381">
      <c r="AK381" s="24"/>
    </row>
    <row r="382">
      <c r="AK382" s="24"/>
    </row>
    <row r="383">
      <c r="AK383" s="24"/>
    </row>
    <row r="384">
      <c r="AK384" s="24"/>
    </row>
    <row r="385">
      <c r="AK385" s="24"/>
    </row>
    <row r="386">
      <c r="AK386" s="24"/>
    </row>
    <row r="387">
      <c r="AK387" s="24"/>
    </row>
    <row r="388">
      <c r="AK388" s="24"/>
    </row>
    <row r="389">
      <c r="AK389" s="24"/>
    </row>
    <row r="390">
      <c r="AK390" s="24"/>
    </row>
    <row r="391">
      <c r="AK391" s="24"/>
    </row>
    <row r="392">
      <c r="AK392" s="24"/>
    </row>
    <row r="393">
      <c r="AK393" s="24"/>
    </row>
    <row r="394">
      <c r="AK394" s="24"/>
    </row>
    <row r="395">
      <c r="AK395" s="24"/>
    </row>
    <row r="396">
      <c r="AK396" s="24"/>
    </row>
    <row r="397">
      <c r="AK397" s="24"/>
    </row>
    <row r="398">
      <c r="AK398" s="24"/>
    </row>
    <row r="399">
      <c r="AK399" s="24"/>
    </row>
    <row r="400">
      <c r="AK400" s="24"/>
    </row>
    <row r="401">
      <c r="AK401" s="24"/>
    </row>
    <row r="402">
      <c r="AK402" s="24"/>
    </row>
    <row r="403">
      <c r="AK403" s="24"/>
    </row>
    <row r="404">
      <c r="AK404" s="24"/>
    </row>
    <row r="405">
      <c r="AK405" s="24"/>
    </row>
    <row r="406">
      <c r="AK406" s="24"/>
    </row>
    <row r="407">
      <c r="AK407" s="24"/>
    </row>
    <row r="408">
      <c r="AK408" s="24"/>
    </row>
    <row r="409">
      <c r="AK409" s="24"/>
    </row>
    <row r="410">
      <c r="AK410" s="24"/>
    </row>
    <row r="411">
      <c r="AK411" s="24"/>
    </row>
    <row r="412">
      <c r="AK412" s="24"/>
    </row>
    <row r="413">
      <c r="AK413" s="24"/>
    </row>
    <row r="414">
      <c r="AK414" s="24"/>
    </row>
    <row r="415">
      <c r="AK415" s="24"/>
    </row>
    <row r="416">
      <c r="AK416" s="24"/>
    </row>
    <row r="417">
      <c r="AK417" s="24"/>
    </row>
    <row r="418">
      <c r="AK418" s="24"/>
    </row>
    <row r="419">
      <c r="AK419" s="24"/>
    </row>
    <row r="420">
      <c r="AK420" s="24"/>
    </row>
    <row r="421">
      <c r="AK421" s="24"/>
    </row>
    <row r="422">
      <c r="AK422" s="24"/>
    </row>
    <row r="423">
      <c r="AK423" s="24"/>
    </row>
    <row r="424">
      <c r="AK424" s="24"/>
    </row>
    <row r="425">
      <c r="AK425" s="24"/>
    </row>
    <row r="426">
      <c r="AK426" s="24"/>
    </row>
    <row r="427">
      <c r="AK427" s="24"/>
    </row>
    <row r="428">
      <c r="AK428" s="24"/>
    </row>
    <row r="429">
      <c r="AK429" s="24"/>
    </row>
    <row r="430">
      <c r="AK430" s="24"/>
    </row>
    <row r="431">
      <c r="AK431" s="24"/>
    </row>
    <row r="432">
      <c r="AK432" s="24"/>
    </row>
    <row r="433">
      <c r="AK433" s="24"/>
    </row>
    <row r="434">
      <c r="AK434" s="24"/>
    </row>
    <row r="435">
      <c r="AK435" s="24"/>
    </row>
    <row r="436">
      <c r="AK436" s="24"/>
    </row>
    <row r="437">
      <c r="AK437" s="24"/>
    </row>
    <row r="438">
      <c r="AK438" s="24"/>
    </row>
    <row r="439">
      <c r="AK439" s="24"/>
    </row>
    <row r="440">
      <c r="AK440" s="24"/>
    </row>
    <row r="441">
      <c r="AK441" s="24"/>
    </row>
    <row r="442">
      <c r="AK442" s="24"/>
    </row>
    <row r="443">
      <c r="AK443" s="24"/>
    </row>
    <row r="444">
      <c r="AK444" s="24"/>
    </row>
    <row r="445">
      <c r="AK445" s="24"/>
    </row>
    <row r="446">
      <c r="AK446" s="24"/>
    </row>
    <row r="447">
      <c r="AK447" s="24"/>
    </row>
    <row r="448">
      <c r="AK448" s="24"/>
    </row>
    <row r="449">
      <c r="AK449" s="24"/>
    </row>
    <row r="450">
      <c r="AK450" s="24"/>
    </row>
    <row r="451">
      <c r="AK451" s="24"/>
    </row>
    <row r="452">
      <c r="AK452" s="24"/>
    </row>
    <row r="453">
      <c r="AK453" s="24"/>
    </row>
    <row r="454">
      <c r="AK454" s="24"/>
    </row>
    <row r="455">
      <c r="AK455" s="24"/>
    </row>
    <row r="456">
      <c r="AK456" s="24"/>
    </row>
    <row r="457">
      <c r="AK457" s="24"/>
    </row>
    <row r="458">
      <c r="AK458" s="24"/>
    </row>
    <row r="459">
      <c r="AK459" s="24"/>
    </row>
    <row r="460">
      <c r="AK460" s="24"/>
    </row>
    <row r="461">
      <c r="AK461" s="24"/>
    </row>
    <row r="462">
      <c r="AK462" s="24"/>
    </row>
    <row r="463">
      <c r="AK463" s="24"/>
    </row>
    <row r="464">
      <c r="AK464" s="24"/>
    </row>
    <row r="465">
      <c r="AK465" s="24"/>
    </row>
    <row r="466">
      <c r="AK466" s="24"/>
    </row>
    <row r="467">
      <c r="AK467" s="24"/>
    </row>
    <row r="468">
      <c r="AK468" s="24"/>
    </row>
    <row r="469">
      <c r="AK469" s="24"/>
    </row>
    <row r="470">
      <c r="AK470" s="24"/>
    </row>
    <row r="471">
      <c r="AK471" s="24"/>
    </row>
    <row r="472">
      <c r="AK472" s="24"/>
    </row>
    <row r="473">
      <c r="AK473" s="24"/>
    </row>
    <row r="474">
      <c r="AK474" s="24"/>
    </row>
    <row r="475">
      <c r="AK475" s="24"/>
    </row>
    <row r="476">
      <c r="AK476" s="24"/>
    </row>
    <row r="477">
      <c r="AK477" s="24"/>
    </row>
    <row r="478">
      <c r="AK478" s="24"/>
    </row>
    <row r="479">
      <c r="AK479" s="24"/>
    </row>
    <row r="480">
      <c r="AK480" s="24"/>
    </row>
    <row r="481">
      <c r="AK481" s="24"/>
    </row>
    <row r="482">
      <c r="AK482" s="24"/>
    </row>
    <row r="483">
      <c r="AK483" s="24"/>
    </row>
    <row r="484">
      <c r="AK484" s="24"/>
    </row>
    <row r="485">
      <c r="AK485" s="24"/>
    </row>
    <row r="486">
      <c r="AK486" s="24"/>
    </row>
    <row r="487">
      <c r="AK487" s="24"/>
    </row>
    <row r="488">
      <c r="AK488" s="24"/>
    </row>
    <row r="489">
      <c r="AK489" s="24"/>
    </row>
    <row r="490">
      <c r="AK490" s="24"/>
    </row>
    <row r="491">
      <c r="AK491" s="24"/>
    </row>
    <row r="492">
      <c r="AK492" s="24"/>
    </row>
    <row r="493">
      <c r="AK493" s="24"/>
    </row>
    <row r="494">
      <c r="AK494" s="24"/>
    </row>
    <row r="495">
      <c r="AK495" s="24"/>
    </row>
    <row r="496">
      <c r="AK496" s="24"/>
    </row>
    <row r="497">
      <c r="AK497" s="24"/>
    </row>
    <row r="498">
      <c r="AK498" s="24"/>
    </row>
    <row r="499">
      <c r="AK499" s="24"/>
    </row>
    <row r="500">
      <c r="AK500" s="24"/>
    </row>
    <row r="501">
      <c r="AK501" s="24"/>
    </row>
    <row r="502">
      <c r="AK502" s="24"/>
    </row>
    <row r="503">
      <c r="AK503" s="24"/>
    </row>
    <row r="504">
      <c r="AK504" s="24"/>
    </row>
    <row r="505">
      <c r="AK505" s="24"/>
    </row>
    <row r="506">
      <c r="AK506" s="24"/>
    </row>
    <row r="507">
      <c r="AK507" s="24"/>
    </row>
    <row r="508">
      <c r="AK508" s="24"/>
    </row>
    <row r="509">
      <c r="AK509" s="24"/>
    </row>
    <row r="510">
      <c r="AK510" s="24"/>
    </row>
    <row r="511">
      <c r="AK511" s="24"/>
    </row>
    <row r="512">
      <c r="AK512" s="24"/>
    </row>
    <row r="513">
      <c r="AK513" s="24"/>
    </row>
    <row r="514">
      <c r="AK514" s="24"/>
    </row>
    <row r="515">
      <c r="AK515" s="24"/>
    </row>
    <row r="516">
      <c r="AK516" s="24"/>
    </row>
    <row r="517">
      <c r="AK517" s="24"/>
    </row>
    <row r="518">
      <c r="AK518" s="24"/>
    </row>
    <row r="519">
      <c r="AK519" s="24"/>
    </row>
    <row r="520">
      <c r="AK520" s="24"/>
    </row>
    <row r="521">
      <c r="AK521" s="24"/>
    </row>
    <row r="522">
      <c r="AK522" s="24"/>
    </row>
    <row r="523">
      <c r="AK523" s="24"/>
    </row>
    <row r="524">
      <c r="AK524" s="24"/>
    </row>
    <row r="525">
      <c r="AK525" s="24"/>
    </row>
    <row r="526">
      <c r="AK526" s="24"/>
    </row>
    <row r="527">
      <c r="AK527" s="24"/>
    </row>
    <row r="528">
      <c r="AK528" s="24"/>
    </row>
    <row r="529">
      <c r="AK529" s="24"/>
    </row>
    <row r="530">
      <c r="AK530" s="24"/>
    </row>
    <row r="531">
      <c r="AK531" s="24"/>
    </row>
    <row r="532">
      <c r="AK532" s="24"/>
    </row>
    <row r="533">
      <c r="AK533" s="24"/>
    </row>
    <row r="534">
      <c r="AK534" s="24"/>
    </row>
    <row r="535">
      <c r="AK535" s="24"/>
    </row>
    <row r="536">
      <c r="AK536" s="24"/>
    </row>
    <row r="537">
      <c r="AK537" s="24"/>
    </row>
    <row r="538">
      <c r="AK538" s="24"/>
    </row>
    <row r="539">
      <c r="AK539" s="24"/>
    </row>
    <row r="540">
      <c r="AK540" s="24"/>
    </row>
    <row r="541">
      <c r="AK541" s="24"/>
    </row>
    <row r="542">
      <c r="AK542" s="24"/>
    </row>
    <row r="543">
      <c r="AK543" s="24"/>
    </row>
    <row r="544">
      <c r="AK544" s="24"/>
    </row>
    <row r="545">
      <c r="AK545" s="24"/>
    </row>
    <row r="546">
      <c r="AK546" s="24"/>
    </row>
    <row r="547">
      <c r="AK547" s="24"/>
    </row>
    <row r="548">
      <c r="AK548" s="24"/>
    </row>
    <row r="549">
      <c r="AK549" s="24"/>
    </row>
    <row r="550">
      <c r="AK550" s="24"/>
    </row>
    <row r="551">
      <c r="AK551" s="24"/>
    </row>
    <row r="552">
      <c r="AK552" s="24"/>
    </row>
    <row r="553">
      <c r="AK553" s="24"/>
    </row>
    <row r="554">
      <c r="AK554" s="24"/>
    </row>
    <row r="555">
      <c r="AK555" s="24"/>
    </row>
    <row r="556">
      <c r="AK556" s="24"/>
    </row>
    <row r="557">
      <c r="AK557" s="24"/>
    </row>
    <row r="558">
      <c r="AK558" s="24"/>
    </row>
    <row r="559">
      <c r="AK559" s="24"/>
    </row>
    <row r="560">
      <c r="AK560" s="24"/>
    </row>
    <row r="561">
      <c r="AK561" s="24"/>
    </row>
    <row r="562">
      <c r="AK562" s="24"/>
    </row>
    <row r="563">
      <c r="AK563" s="24"/>
    </row>
    <row r="564">
      <c r="AK564" s="24"/>
    </row>
    <row r="565">
      <c r="AK565" s="24"/>
    </row>
    <row r="566">
      <c r="AK566" s="24"/>
    </row>
    <row r="567">
      <c r="AK567" s="24"/>
    </row>
    <row r="568">
      <c r="AK568" s="24"/>
    </row>
    <row r="569">
      <c r="AK569" s="24"/>
    </row>
    <row r="570">
      <c r="AK570" s="24"/>
    </row>
    <row r="571">
      <c r="AK571" s="24"/>
    </row>
    <row r="572">
      <c r="AK572" s="24"/>
    </row>
    <row r="573">
      <c r="AK573" s="24"/>
    </row>
    <row r="574">
      <c r="AK574" s="24"/>
    </row>
    <row r="575">
      <c r="AK575" s="24"/>
    </row>
    <row r="576">
      <c r="AK576" s="24"/>
    </row>
    <row r="577">
      <c r="AK577" s="24"/>
    </row>
    <row r="578">
      <c r="AK578" s="24"/>
    </row>
    <row r="579">
      <c r="AK579" s="24"/>
    </row>
    <row r="580">
      <c r="AK580" s="24"/>
    </row>
    <row r="581">
      <c r="AK581" s="24"/>
    </row>
    <row r="582">
      <c r="AK582" s="24"/>
    </row>
    <row r="583">
      <c r="AK583" s="24"/>
    </row>
    <row r="584">
      <c r="AK584" s="24"/>
    </row>
    <row r="585">
      <c r="AK585" s="24"/>
    </row>
    <row r="586">
      <c r="AK586" s="24"/>
    </row>
    <row r="587">
      <c r="AK587" s="24"/>
    </row>
    <row r="588">
      <c r="AK588" s="24"/>
    </row>
    <row r="589">
      <c r="AK589" s="24"/>
    </row>
    <row r="590">
      <c r="AK590" s="24"/>
    </row>
    <row r="591">
      <c r="AK591" s="24"/>
    </row>
    <row r="592">
      <c r="AK592" s="24"/>
    </row>
    <row r="593">
      <c r="AK593" s="24"/>
    </row>
    <row r="594">
      <c r="AK594" s="24"/>
    </row>
    <row r="595">
      <c r="AK595" s="24"/>
    </row>
    <row r="596">
      <c r="AK596" s="24"/>
    </row>
    <row r="597">
      <c r="AK597" s="24"/>
    </row>
    <row r="598">
      <c r="AK598" s="24"/>
    </row>
    <row r="599">
      <c r="AK599" s="24"/>
    </row>
    <row r="600">
      <c r="AK600" s="24"/>
    </row>
    <row r="601">
      <c r="AK601" s="24"/>
    </row>
    <row r="602">
      <c r="AK602" s="24"/>
    </row>
    <row r="603">
      <c r="AK603" s="24"/>
    </row>
    <row r="604">
      <c r="AK604" s="24"/>
    </row>
    <row r="605">
      <c r="AK605" s="24"/>
    </row>
    <row r="606">
      <c r="AK606" s="24"/>
    </row>
    <row r="607">
      <c r="AK607" s="24"/>
    </row>
    <row r="608">
      <c r="AK608" s="24"/>
    </row>
    <row r="609">
      <c r="AK609" s="24"/>
    </row>
    <row r="610">
      <c r="AK610" s="24"/>
    </row>
    <row r="611">
      <c r="AK611" s="24"/>
    </row>
    <row r="612">
      <c r="AK612" s="24"/>
    </row>
    <row r="613">
      <c r="AK613" s="24"/>
    </row>
    <row r="614">
      <c r="AK614" s="24"/>
    </row>
    <row r="615">
      <c r="AK615" s="24"/>
    </row>
    <row r="616">
      <c r="AK616" s="24"/>
    </row>
    <row r="617">
      <c r="AK617" s="24"/>
    </row>
    <row r="618">
      <c r="AK618" s="24"/>
    </row>
    <row r="619">
      <c r="AK619" s="24"/>
    </row>
    <row r="620">
      <c r="AK620" s="24"/>
    </row>
    <row r="621">
      <c r="AK621" s="24"/>
    </row>
    <row r="622">
      <c r="AK622" s="24"/>
    </row>
    <row r="623">
      <c r="AK623" s="24"/>
    </row>
    <row r="624">
      <c r="AK624" s="24"/>
    </row>
    <row r="625">
      <c r="AK625" s="24"/>
    </row>
    <row r="626">
      <c r="AK626" s="24"/>
    </row>
    <row r="627">
      <c r="AK627" s="24"/>
    </row>
    <row r="628">
      <c r="AK628" s="24"/>
    </row>
    <row r="629">
      <c r="AK629" s="24"/>
    </row>
    <row r="630">
      <c r="AK630" s="24"/>
    </row>
    <row r="631">
      <c r="AK631" s="24"/>
    </row>
    <row r="632">
      <c r="AK632" s="24"/>
    </row>
    <row r="633">
      <c r="AK633" s="24"/>
    </row>
    <row r="634">
      <c r="AK634" s="24"/>
    </row>
    <row r="635">
      <c r="AK635" s="24"/>
    </row>
    <row r="636">
      <c r="AK636" s="24"/>
    </row>
    <row r="637">
      <c r="AK637" s="24"/>
    </row>
    <row r="638">
      <c r="AK638" s="24"/>
    </row>
    <row r="639">
      <c r="AK639" s="24"/>
    </row>
    <row r="640">
      <c r="AK640" s="24"/>
    </row>
    <row r="641">
      <c r="AK641" s="24"/>
    </row>
    <row r="642">
      <c r="AK642" s="24"/>
    </row>
    <row r="643">
      <c r="AK643" s="24"/>
    </row>
    <row r="644">
      <c r="AK644" s="24"/>
    </row>
    <row r="645">
      <c r="AK645" s="24"/>
    </row>
    <row r="646">
      <c r="AK646" s="24"/>
    </row>
    <row r="647">
      <c r="AK647" s="24"/>
    </row>
    <row r="648">
      <c r="AK648" s="24"/>
    </row>
    <row r="649">
      <c r="AK649" s="24"/>
    </row>
    <row r="650">
      <c r="AK650" s="24"/>
    </row>
    <row r="651">
      <c r="AK651" s="24"/>
    </row>
    <row r="652">
      <c r="AK652" s="24"/>
    </row>
    <row r="653">
      <c r="AK653" s="24"/>
    </row>
    <row r="654">
      <c r="AK654" s="24"/>
    </row>
    <row r="655">
      <c r="AK655" s="24"/>
    </row>
    <row r="656">
      <c r="AK656" s="24"/>
    </row>
    <row r="657">
      <c r="AK657" s="24"/>
    </row>
    <row r="658">
      <c r="AK658" s="24"/>
    </row>
    <row r="659">
      <c r="AK659" s="24"/>
    </row>
    <row r="660">
      <c r="AK660" s="24"/>
    </row>
    <row r="661">
      <c r="AK661" s="24"/>
    </row>
    <row r="662">
      <c r="AK662" s="24"/>
    </row>
    <row r="663">
      <c r="AK663" s="24"/>
    </row>
    <row r="664">
      <c r="AK664" s="24"/>
    </row>
    <row r="665">
      <c r="AK665" s="24"/>
    </row>
    <row r="666">
      <c r="AK666" s="24"/>
    </row>
    <row r="667">
      <c r="AK667" s="24"/>
    </row>
    <row r="668">
      <c r="AK668" s="24"/>
    </row>
    <row r="669">
      <c r="AK669" s="24"/>
    </row>
    <row r="670">
      <c r="AK670" s="24"/>
    </row>
    <row r="671">
      <c r="AK671" s="24"/>
    </row>
    <row r="672">
      <c r="AK672" s="24"/>
    </row>
    <row r="673">
      <c r="AK673" s="24"/>
    </row>
    <row r="674">
      <c r="AK674" s="24"/>
    </row>
    <row r="675">
      <c r="AK675" s="24"/>
    </row>
    <row r="676">
      <c r="AK676" s="24"/>
    </row>
    <row r="677">
      <c r="AK677" s="24"/>
    </row>
    <row r="678">
      <c r="AK678" s="24"/>
    </row>
    <row r="679">
      <c r="AK679" s="24"/>
    </row>
    <row r="680">
      <c r="AK680" s="24"/>
    </row>
    <row r="681">
      <c r="AK681" s="24"/>
    </row>
    <row r="682">
      <c r="AK682" s="24"/>
    </row>
    <row r="683">
      <c r="AK683" s="24"/>
    </row>
    <row r="684">
      <c r="AK684" s="24"/>
    </row>
    <row r="685">
      <c r="AK685" s="24"/>
    </row>
    <row r="686">
      <c r="AK686" s="24"/>
    </row>
    <row r="687">
      <c r="AK687" s="24"/>
    </row>
    <row r="688">
      <c r="AK688" s="24"/>
    </row>
    <row r="689">
      <c r="AK689" s="24"/>
    </row>
    <row r="690">
      <c r="AK690" s="24"/>
    </row>
    <row r="691">
      <c r="AK691" s="24"/>
    </row>
    <row r="692">
      <c r="AK692" s="24"/>
    </row>
    <row r="693">
      <c r="AK693" s="24"/>
    </row>
    <row r="694">
      <c r="AK694" s="24"/>
    </row>
    <row r="695">
      <c r="AK695" s="24"/>
    </row>
    <row r="696">
      <c r="AK696" s="24"/>
    </row>
    <row r="697">
      <c r="AK697" s="24"/>
    </row>
    <row r="698">
      <c r="AK698" s="24"/>
    </row>
    <row r="699">
      <c r="AK699" s="24"/>
    </row>
    <row r="700">
      <c r="AK700" s="24"/>
    </row>
    <row r="701">
      <c r="AK701" s="24"/>
    </row>
    <row r="702">
      <c r="AK702" s="24"/>
    </row>
    <row r="703">
      <c r="AK703" s="24"/>
    </row>
    <row r="704">
      <c r="AK704" s="24"/>
    </row>
    <row r="705">
      <c r="AK705" s="24"/>
    </row>
    <row r="706">
      <c r="AK706" s="24"/>
    </row>
    <row r="707">
      <c r="AK707" s="24"/>
    </row>
    <row r="708">
      <c r="AK708" s="24"/>
    </row>
    <row r="709">
      <c r="AK709" s="24"/>
    </row>
    <row r="710">
      <c r="AK710" s="24"/>
    </row>
    <row r="711">
      <c r="AK711" s="24"/>
    </row>
    <row r="712">
      <c r="AK712" s="24"/>
    </row>
    <row r="713">
      <c r="AK713" s="24"/>
    </row>
    <row r="714">
      <c r="AK714" s="24"/>
    </row>
    <row r="715">
      <c r="AK715" s="24"/>
    </row>
    <row r="716">
      <c r="AK716" s="24"/>
    </row>
    <row r="717">
      <c r="AK717" s="24"/>
    </row>
    <row r="718">
      <c r="AK718" s="24"/>
    </row>
    <row r="719">
      <c r="AK719" s="24"/>
    </row>
    <row r="720">
      <c r="AK720" s="24"/>
    </row>
    <row r="721">
      <c r="AK721" s="24"/>
    </row>
    <row r="722">
      <c r="AK722" s="24"/>
    </row>
    <row r="723">
      <c r="AK723" s="24"/>
    </row>
    <row r="724">
      <c r="AK724" s="24"/>
    </row>
    <row r="725">
      <c r="AK725" s="24"/>
    </row>
    <row r="726">
      <c r="AK726" s="24"/>
    </row>
    <row r="727">
      <c r="AK727" s="24"/>
    </row>
    <row r="728">
      <c r="AK728" s="24"/>
    </row>
    <row r="729">
      <c r="AK729" s="24"/>
    </row>
    <row r="730">
      <c r="AK730" s="24"/>
    </row>
    <row r="731">
      <c r="AK731" s="24"/>
    </row>
    <row r="732">
      <c r="AK732" s="24"/>
    </row>
    <row r="733">
      <c r="AK733" s="24"/>
    </row>
    <row r="734">
      <c r="AK734" s="24"/>
    </row>
    <row r="735">
      <c r="AK735" s="24"/>
    </row>
    <row r="736">
      <c r="AK736" s="24"/>
    </row>
    <row r="737">
      <c r="AK737" s="24"/>
    </row>
    <row r="738">
      <c r="AK738" s="24"/>
    </row>
    <row r="739">
      <c r="AK739" s="24"/>
    </row>
    <row r="740">
      <c r="AK740" s="24"/>
    </row>
    <row r="741">
      <c r="AK741" s="24"/>
    </row>
    <row r="742">
      <c r="AK742" s="24"/>
    </row>
    <row r="743">
      <c r="AK743" s="24"/>
    </row>
    <row r="744">
      <c r="AK744" s="24"/>
    </row>
    <row r="745">
      <c r="AK745" s="24"/>
    </row>
    <row r="746">
      <c r="AK746" s="24"/>
    </row>
    <row r="747">
      <c r="AK747" s="24"/>
    </row>
    <row r="748">
      <c r="AK748" s="24"/>
    </row>
    <row r="749">
      <c r="AK749" s="24"/>
    </row>
    <row r="750">
      <c r="AK750" s="24"/>
    </row>
    <row r="751">
      <c r="AK751" s="24"/>
    </row>
    <row r="752">
      <c r="AK752" s="24"/>
    </row>
    <row r="753">
      <c r="AK753" s="24"/>
    </row>
    <row r="754">
      <c r="AK754" s="24"/>
    </row>
    <row r="755">
      <c r="AK755" s="24"/>
    </row>
    <row r="756">
      <c r="AK756" s="24"/>
    </row>
    <row r="757">
      <c r="AK757" s="24"/>
    </row>
    <row r="758">
      <c r="AK758" s="24"/>
    </row>
    <row r="759">
      <c r="AK759" s="24"/>
    </row>
    <row r="760">
      <c r="AK760" s="24"/>
    </row>
    <row r="761">
      <c r="AK761" s="24"/>
    </row>
    <row r="762">
      <c r="AK762" s="24"/>
    </row>
    <row r="763">
      <c r="AK763" s="24"/>
    </row>
    <row r="764">
      <c r="AK764" s="24"/>
    </row>
    <row r="765">
      <c r="AK765" s="24"/>
    </row>
    <row r="766">
      <c r="AK766" s="24"/>
    </row>
    <row r="767">
      <c r="AK767" s="24"/>
    </row>
    <row r="768">
      <c r="AK768" s="24"/>
    </row>
    <row r="769">
      <c r="AK769" s="24"/>
    </row>
    <row r="770">
      <c r="AK770" s="24"/>
    </row>
    <row r="771">
      <c r="AK771" s="24"/>
    </row>
    <row r="772">
      <c r="AK772" s="24"/>
    </row>
    <row r="773">
      <c r="AK773" s="24"/>
    </row>
    <row r="774">
      <c r="AK774" s="24"/>
    </row>
    <row r="775">
      <c r="AK775" s="24"/>
    </row>
    <row r="776">
      <c r="AK776" s="24"/>
    </row>
    <row r="777">
      <c r="AK777" s="24"/>
    </row>
    <row r="778">
      <c r="AK778" s="24"/>
    </row>
    <row r="779">
      <c r="AK779" s="24"/>
    </row>
    <row r="780">
      <c r="AK780" s="24"/>
    </row>
    <row r="781">
      <c r="AK781" s="24"/>
    </row>
    <row r="782">
      <c r="AK782" s="24"/>
    </row>
    <row r="783">
      <c r="AK783" s="24"/>
    </row>
    <row r="784">
      <c r="AK784" s="24"/>
    </row>
    <row r="785">
      <c r="AK785" s="24"/>
    </row>
    <row r="786">
      <c r="AK786" s="24"/>
    </row>
    <row r="787">
      <c r="AK787" s="24"/>
    </row>
    <row r="788">
      <c r="AK788" s="24"/>
    </row>
    <row r="789">
      <c r="AK789" s="24"/>
    </row>
    <row r="790">
      <c r="AK790" s="24"/>
    </row>
    <row r="791">
      <c r="AK791" s="24"/>
    </row>
    <row r="792">
      <c r="AK792" s="24"/>
    </row>
    <row r="793">
      <c r="AK793" s="24"/>
    </row>
    <row r="794">
      <c r="AK794" s="24"/>
    </row>
    <row r="795">
      <c r="AK795" s="24"/>
    </row>
    <row r="796">
      <c r="AK796" s="24"/>
    </row>
    <row r="797">
      <c r="AK797" s="24"/>
    </row>
    <row r="798">
      <c r="AK798" s="24"/>
    </row>
    <row r="799">
      <c r="AK799" s="24"/>
    </row>
    <row r="800">
      <c r="AK800" s="24"/>
    </row>
    <row r="801">
      <c r="AK801" s="24"/>
    </row>
    <row r="802">
      <c r="AK802" s="24"/>
    </row>
    <row r="803">
      <c r="AK803" s="24"/>
    </row>
    <row r="804">
      <c r="AK804" s="24"/>
    </row>
    <row r="805">
      <c r="AK805" s="24"/>
    </row>
    <row r="806">
      <c r="AK806" s="24"/>
    </row>
    <row r="807">
      <c r="AK807" s="24"/>
    </row>
    <row r="808">
      <c r="AK808" s="24"/>
    </row>
    <row r="809">
      <c r="AK809" s="24"/>
    </row>
    <row r="810">
      <c r="AK810" s="24"/>
    </row>
    <row r="811">
      <c r="AK811" s="24"/>
    </row>
    <row r="812">
      <c r="AK812" s="24"/>
    </row>
    <row r="813">
      <c r="AK813" s="24"/>
    </row>
    <row r="814">
      <c r="AK814" s="24"/>
    </row>
    <row r="815">
      <c r="AK815" s="24"/>
    </row>
    <row r="816">
      <c r="AK816" s="24"/>
    </row>
    <row r="817">
      <c r="AK817" s="24"/>
    </row>
    <row r="818">
      <c r="AK818" s="24"/>
    </row>
    <row r="819">
      <c r="AK819" s="24"/>
    </row>
    <row r="820">
      <c r="AK820" s="24"/>
    </row>
    <row r="821">
      <c r="AK821" s="24"/>
    </row>
    <row r="822">
      <c r="AK822" s="24"/>
    </row>
    <row r="823">
      <c r="AK823" s="24"/>
    </row>
    <row r="824">
      <c r="AK824" s="24"/>
    </row>
    <row r="825">
      <c r="AK825" s="24"/>
    </row>
    <row r="826">
      <c r="AK826" s="24"/>
    </row>
    <row r="827">
      <c r="AK827" s="24"/>
    </row>
    <row r="828">
      <c r="AK828" s="24"/>
    </row>
    <row r="829">
      <c r="AK829" s="24"/>
    </row>
    <row r="830">
      <c r="AK830" s="24"/>
    </row>
    <row r="831">
      <c r="AK831" s="24"/>
    </row>
    <row r="832">
      <c r="AK832" s="24"/>
    </row>
    <row r="833">
      <c r="AK833" s="24"/>
    </row>
    <row r="834">
      <c r="AK834" s="24"/>
    </row>
    <row r="835">
      <c r="AK835" s="24"/>
    </row>
    <row r="836">
      <c r="AK836" s="24"/>
    </row>
    <row r="837">
      <c r="AK837" s="24"/>
    </row>
    <row r="838">
      <c r="AK838" s="24"/>
    </row>
    <row r="839">
      <c r="AK839" s="24"/>
    </row>
    <row r="840">
      <c r="AK840" s="24"/>
    </row>
    <row r="841">
      <c r="AK841" s="24"/>
    </row>
    <row r="842">
      <c r="AK842" s="24"/>
    </row>
    <row r="843">
      <c r="AK843" s="24"/>
    </row>
    <row r="844">
      <c r="AK844" s="24"/>
    </row>
    <row r="845">
      <c r="AK845" s="24"/>
    </row>
    <row r="846">
      <c r="AK846" s="24"/>
    </row>
    <row r="847">
      <c r="AK847" s="24"/>
    </row>
    <row r="848">
      <c r="AK848" s="24"/>
    </row>
    <row r="849">
      <c r="AK849" s="24"/>
    </row>
    <row r="850">
      <c r="AK850" s="24"/>
    </row>
    <row r="851">
      <c r="AK851" s="24"/>
    </row>
    <row r="852">
      <c r="AK852" s="24"/>
    </row>
    <row r="853">
      <c r="AK853" s="24"/>
    </row>
    <row r="854">
      <c r="AK854" s="24"/>
    </row>
    <row r="855">
      <c r="AK855" s="24"/>
    </row>
    <row r="856">
      <c r="AK856" s="24"/>
    </row>
    <row r="857">
      <c r="AK857" s="24"/>
    </row>
    <row r="858">
      <c r="AK858" s="24"/>
    </row>
    <row r="859">
      <c r="AK859" s="24"/>
    </row>
    <row r="860">
      <c r="AK860" s="24"/>
    </row>
    <row r="861">
      <c r="AK861" s="24"/>
    </row>
    <row r="862">
      <c r="AK862" s="24"/>
    </row>
    <row r="863">
      <c r="AK863" s="24"/>
    </row>
    <row r="864">
      <c r="AK864" s="24"/>
    </row>
    <row r="865">
      <c r="AK865" s="24"/>
    </row>
    <row r="866">
      <c r="AK866" s="24"/>
    </row>
    <row r="867">
      <c r="AK867" s="24"/>
    </row>
    <row r="868">
      <c r="AK868" s="24"/>
    </row>
    <row r="869">
      <c r="AK869" s="24"/>
    </row>
    <row r="870">
      <c r="AK870" s="24"/>
    </row>
    <row r="871">
      <c r="AK871" s="24"/>
    </row>
    <row r="872">
      <c r="AK872" s="24"/>
    </row>
    <row r="873">
      <c r="AK873" s="24"/>
    </row>
    <row r="874">
      <c r="AK874" s="24"/>
    </row>
    <row r="875">
      <c r="AK875" s="24"/>
    </row>
    <row r="876">
      <c r="AK876" s="24"/>
    </row>
    <row r="877">
      <c r="AK877" s="24"/>
    </row>
    <row r="878">
      <c r="AK878" s="24"/>
    </row>
    <row r="879">
      <c r="AK879" s="24"/>
    </row>
    <row r="880">
      <c r="AK880" s="24"/>
    </row>
    <row r="881">
      <c r="AK881" s="24"/>
    </row>
    <row r="882">
      <c r="AK882" s="24"/>
    </row>
    <row r="883">
      <c r="AK883" s="24"/>
    </row>
    <row r="884">
      <c r="AK884" s="24"/>
    </row>
    <row r="885">
      <c r="AK885" s="24"/>
    </row>
    <row r="886">
      <c r="AK886" s="24"/>
    </row>
    <row r="887">
      <c r="AK887" s="24"/>
    </row>
    <row r="888">
      <c r="AK888" s="24"/>
    </row>
    <row r="889">
      <c r="AK889" s="24"/>
    </row>
    <row r="890">
      <c r="AK890" s="24"/>
    </row>
    <row r="891">
      <c r="AK891" s="24"/>
    </row>
    <row r="892">
      <c r="AK892" s="24"/>
    </row>
    <row r="893">
      <c r="AK893" s="24"/>
    </row>
    <row r="894">
      <c r="AK894" s="24"/>
    </row>
    <row r="895">
      <c r="AK895" s="24"/>
    </row>
    <row r="896">
      <c r="AK896" s="24"/>
    </row>
    <row r="897">
      <c r="AK897" s="24"/>
    </row>
    <row r="898">
      <c r="AK898" s="24"/>
    </row>
    <row r="899">
      <c r="AK899" s="24"/>
    </row>
    <row r="900">
      <c r="AK900" s="24"/>
    </row>
    <row r="901">
      <c r="AK901" s="24"/>
    </row>
    <row r="902">
      <c r="AK902" s="24"/>
    </row>
    <row r="903">
      <c r="AK903" s="24"/>
    </row>
    <row r="904">
      <c r="AK904" s="24"/>
    </row>
    <row r="905">
      <c r="AK905" s="24"/>
    </row>
    <row r="906">
      <c r="AK906" s="24"/>
    </row>
    <row r="907">
      <c r="AK907" s="24"/>
    </row>
    <row r="908">
      <c r="AK908" s="24"/>
    </row>
    <row r="909">
      <c r="AK909" s="24"/>
    </row>
    <row r="910">
      <c r="AK910" s="24"/>
    </row>
    <row r="911">
      <c r="AK911" s="24"/>
    </row>
    <row r="912">
      <c r="AK912" s="24"/>
    </row>
    <row r="913">
      <c r="AK913" s="24"/>
    </row>
    <row r="914">
      <c r="AK914" s="24"/>
    </row>
    <row r="915">
      <c r="AK915" s="24"/>
    </row>
    <row r="916">
      <c r="AK916" s="24"/>
    </row>
    <row r="917">
      <c r="AK917" s="24"/>
    </row>
    <row r="918">
      <c r="AK918" s="24"/>
    </row>
    <row r="919">
      <c r="AK919" s="24"/>
    </row>
    <row r="920">
      <c r="AK920" s="24"/>
    </row>
    <row r="921">
      <c r="AK921" s="24"/>
    </row>
    <row r="922">
      <c r="AK922" s="24"/>
    </row>
    <row r="923">
      <c r="AK923" s="24"/>
    </row>
    <row r="924">
      <c r="AK924" s="24"/>
    </row>
    <row r="925">
      <c r="AK925" s="24"/>
    </row>
    <row r="926">
      <c r="AK926" s="24"/>
    </row>
    <row r="927">
      <c r="AK927" s="24"/>
    </row>
    <row r="928">
      <c r="AK928" s="24"/>
    </row>
    <row r="929">
      <c r="AK929" s="24"/>
    </row>
    <row r="930">
      <c r="AK930" s="24"/>
    </row>
    <row r="931">
      <c r="AK931" s="24"/>
    </row>
    <row r="932">
      <c r="AK932" s="24"/>
    </row>
    <row r="933">
      <c r="AK933" s="24"/>
    </row>
    <row r="934">
      <c r="AK934" s="24"/>
    </row>
    <row r="935">
      <c r="AK935" s="24"/>
    </row>
    <row r="936">
      <c r="AK936" s="24"/>
    </row>
    <row r="937">
      <c r="AK937" s="24"/>
    </row>
    <row r="938">
      <c r="AK938" s="24"/>
    </row>
    <row r="939">
      <c r="AK939" s="24"/>
    </row>
    <row r="940">
      <c r="AK940" s="24"/>
    </row>
    <row r="941">
      <c r="AK941" s="24"/>
    </row>
    <row r="942">
      <c r="AK942" s="24"/>
    </row>
    <row r="943">
      <c r="AK943" s="24"/>
    </row>
    <row r="944">
      <c r="AK944" s="24"/>
    </row>
    <row r="945">
      <c r="AK945" s="24"/>
    </row>
    <row r="946">
      <c r="AK946" s="24"/>
    </row>
    <row r="947">
      <c r="AK947" s="24"/>
    </row>
    <row r="948">
      <c r="AK948" s="24"/>
    </row>
    <row r="949">
      <c r="AK949" s="24"/>
    </row>
    <row r="950">
      <c r="AK950" s="24"/>
    </row>
    <row r="951">
      <c r="AK951" s="24"/>
    </row>
    <row r="952">
      <c r="AK952" s="24"/>
    </row>
    <row r="953">
      <c r="AK953" s="24"/>
    </row>
    <row r="954">
      <c r="AK954" s="24"/>
    </row>
    <row r="955">
      <c r="AK955" s="24"/>
    </row>
    <row r="956">
      <c r="AK956" s="24"/>
    </row>
    <row r="957">
      <c r="AK957" s="24"/>
    </row>
    <row r="958">
      <c r="AK958" s="24"/>
    </row>
    <row r="959">
      <c r="AK959" s="24"/>
    </row>
    <row r="960">
      <c r="AK960" s="24"/>
    </row>
    <row r="961">
      <c r="AK961" s="24"/>
    </row>
    <row r="962">
      <c r="AK962" s="24"/>
    </row>
    <row r="963">
      <c r="AK963" s="24"/>
    </row>
    <row r="964">
      <c r="AK964" s="24"/>
    </row>
    <row r="965">
      <c r="AK965" s="24"/>
    </row>
    <row r="966">
      <c r="AK966" s="24"/>
    </row>
    <row r="967">
      <c r="AK967" s="24"/>
    </row>
    <row r="968">
      <c r="AK968" s="24"/>
    </row>
    <row r="969">
      <c r="AK969" s="24"/>
    </row>
    <row r="970">
      <c r="AK970" s="24"/>
    </row>
    <row r="971">
      <c r="AK971" s="24"/>
    </row>
    <row r="972">
      <c r="AK972" s="24"/>
    </row>
    <row r="973">
      <c r="AK973" s="24"/>
    </row>
    <row r="974">
      <c r="AK974" s="24"/>
    </row>
    <row r="975">
      <c r="AK975" s="24"/>
    </row>
    <row r="976">
      <c r="AK976" s="24"/>
    </row>
    <row r="977">
      <c r="AK977" s="24"/>
    </row>
    <row r="978">
      <c r="AK978" s="24"/>
    </row>
    <row r="979">
      <c r="AK979" s="24"/>
    </row>
    <row r="980">
      <c r="AK980" s="24"/>
    </row>
    <row r="981">
      <c r="AK981" s="24"/>
    </row>
    <row r="982">
      <c r="AK982" s="24"/>
    </row>
    <row r="983">
      <c r="AK983" s="24"/>
    </row>
    <row r="984">
      <c r="AK984" s="24"/>
    </row>
    <row r="985">
      <c r="AK985" s="24"/>
    </row>
    <row r="986">
      <c r="AK986" s="24"/>
    </row>
    <row r="987">
      <c r="AK987" s="24"/>
    </row>
    <row r="988">
      <c r="AK988" s="24"/>
    </row>
    <row r="989">
      <c r="AK989" s="24"/>
    </row>
    <row r="990">
      <c r="AK990" s="24"/>
    </row>
    <row r="991">
      <c r="AK991" s="24"/>
    </row>
    <row r="992">
      <c r="AK992" s="24"/>
    </row>
    <row r="993">
      <c r="AK993" s="24"/>
    </row>
    <row r="994">
      <c r="AK994" s="24"/>
    </row>
    <row r="995">
      <c r="AK995" s="24"/>
    </row>
    <row r="996">
      <c r="AK996" s="24"/>
    </row>
    <row r="997">
      <c r="AK997" s="24"/>
    </row>
    <row r="998">
      <c r="AK998" s="24"/>
    </row>
    <row r="999">
      <c r="AK999" s="24"/>
    </row>
    <row r="1000">
      <c r="AK1000" s="24"/>
    </row>
    <row r="1001">
      <c r="AK1001" s="24"/>
    </row>
  </sheetData>
  <conditionalFormatting sqref="A9">
    <cfRule type="cellIs" dxfId="0" priority="1" operator="equal">
      <formula>1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2" width="17.57"/>
  </cols>
  <sheetData>
    <row r="1">
      <c r="A1" s="25" t="s">
        <v>153</v>
      </c>
      <c r="B1" s="26" t="s">
        <v>154</v>
      </c>
      <c r="G1" s="1" t="s">
        <v>158</v>
      </c>
      <c r="H1" s="1" t="s">
        <v>159</v>
      </c>
      <c r="I1" s="1" t="s">
        <v>160</v>
      </c>
      <c r="J1" s="1" t="s">
        <v>161</v>
      </c>
    </row>
    <row r="2">
      <c r="A2" s="1">
        <v>4.0</v>
      </c>
      <c r="B2" s="1" t="s">
        <v>93</v>
      </c>
      <c r="G2" s="5" t="str">
        <f>VLOOKUP($C2&amp;$E2&amp;$D2,'Official Classifications'!$A:$H,COLUMN('Official Classifications'!E2),0)</f>
        <v>LAT</v>
      </c>
      <c r="H2" s="5" t="str">
        <f>VLOOKUP($C2&amp;$E2&amp;$D2,'Official Classifications'!$A:$H,COLUMN('Official Classifications'!F2),0)</f>
        <v>ROC</v>
      </c>
      <c r="I2" s="5" t="str">
        <f>VLOOKUP($C2&amp;$E2&amp;$D2,'Official Classifications'!$A:$H,COLUMN('Official Classifications'!G2),0)</f>
        <v>SRB</v>
      </c>
      <c r="J2" s="5" t="str">
        <f>VLOOKUP($C2&amp;$E2&amp;$D2,'Official Classifications'!$A:$H,COLUMN('Official Classifications'!H2),0)</f>
        <v/>
      </c>
    </row>
    <row r="3">
      <c r="A3" s="1">
        <v>4.0</v>
      </c>
      <c r="B3" s="1" t="s">
        <v>93</v>
      </c>
      <c r="G3" s="5" t="str">
        <f>VLOOKUP($C3&amp;$E3&amp;$D3,'Official Classifications'!$A:$H,COLUMN('Official Classifications'!E3),0)</f>
        <v>USA</v>
      </c>
      <c r="H3" s="5" t="str">
        <f>VLOOKUP($C3&amp;$E3&amp;$D3,'Official Classifications'!$A:$H,COLUMN('Official Classifications'!F3),0)</f>
        <v>ROC</v>
      </c>
      <c r="I3" s="5" t="str">
        <f>VLOOKUP($C3&amp;$E3&amp;$D3,'Official Classifications'!$A:$H,COLUMN('Official Classifications'!G3),0)</f>
        <v>CHN</v>
      </c>
      <c r="J3" s="5" t="str">
        <f>VLOOKUP($C3&amp;$E3&amp;$D3,'Official Classifications'!$A:$H,COLUMN('Official Classifications'!H3),0)</f>
        <v/>
      </c>
    </row>
    <row r="4">
      <c r="A4" s="1">
        <v>1.0</v>
      </c>
      <c r="B4" s="1" t="s">
        <v>87</v>
      </c>
      <c r="G4" s="5" t="str">
        <f>VLOOKUP($C4&amp;$E4&amp;$D4,'Official Classifications'!$A:$H,COLUMN('Official Classifications'!E4),0)</f>
        <v>TUR</v>
      </c>
      <c r="H4" s="5" t="str">
        <f>VLOOKUP($C4&amp;$E4&amp;$D4,'Official Classifications'!$A:$H,COLUMN('Official Classifications'!F4),0)</f>
        <v>ITA</v>
      </c>
      <c r="I4" s="5" t="str">
        <f>VLOOKUP($C4&amp;$E4&amp;$D4,'Official Classifications'!$A:$H,COLUMN('Official Classifications'!G4),0)</f>
        <v>JPN</v>
      </c>
      <c r="J4" s="5" t="str">
        <f>VLOOKUP($C4&amp;$E4&amp;$D4,'Official Classifications'!$A:$H,COLUMN('Official Classifications'!H4),0)</f>
        <v/>
      </c>
    </row>
    <row r="5">
      <c r="A5" s="1">
        <v>3.0</v>
      </c>
      <c r="B5" s="1" t="s">
        <v>87</v>
      </c>
      <c r="G5" s="5" t="str">
        <f>VLOOKUP($C5&amp;$E5&amp;$D5,'Official Classifications'!$A:$H,COLUMN('Official Classifications'!E5),0)</f>
        <v>KOR</v>
      </c>
      <c r="H5" s="5" t="str">
        <f>VLOOKUP($C5&amp;$E5&amp;$D5,'Official Classifications'!$A:$H,COLUMN('Official Classifications'!F5),0)</f>
        <v>TPE</v>
      </c>
      <c r="I5" s="5" t="str">
        <f>VLOOKUP($C5&amp;$E5&amp;$D5,'Official Classifications'!$A:$H,COLUMN('Official Classifications'!G5),0)</f>
        <v>JPN</v>
      </c>
      <c r="J5" s="5" t="str">
        <f>VLOOKUP($C5&amp;$E5&amp;$D5,'Official Classifications'!$A:$H,COLUMN('Official Classifications'!H5),0)</f>
        <v/>
      </c>
    </row>
    <row r="6">
      <c r="A6" s="1">
        <v>2.0</v>
      </c>
      <c r="B6" s="1" t="s">
        <v>87</v>
      </c>
      <c r="G6" s="5" t="str">
        <f>VLOOKUP($C6&amp;$E6&amp;$D6,'Official Classifications'!$A:$H,COLUMN('Official Classifications'!E6),0)</f>
        <v>KOR</v>
      </c>
      <c r="H6" s="5" t="str">
        <f>VLOOKUP($C6&amp;$E6&amp;$D6,'Official Classifications'!$A:$H,COLUMN('Official Classifications'!F6),0)</f>
        <v>NED</v>
      </c>
      <c r="I6" s="5" t="str">
        <f>VLOOKUP($C6&amp;$E6&amp;$D6,'Official Classifications'!$A:$H,COLUMN('Official Classifications'!G6),0)</f>
        <v>MEX</v>
      </c>
      <c r="J6" s="5" t="str">
        <f>VLOOKUP($C6&amp;$E6&amp;$D6,'Official Classifications'!$A:$H,COLUMN('Official Classifications'!H6),0)</f>
        <v/>
      </c>
    </row>
    <row r="7">
      <c r="A7" s="1">
        <v>1.0</v>
      </c>
      <c r="B7" s="1" t="s">
        <v>87</v>
      </c>
      <c r="G7" s="5" t="str">
        <f>VLOOKUP($C7&amp;$E7&amp;$D7,'Official Classifications'!$A:$H,COLUMN('Official Classifications'!E7),0)</f>
        <v>KOR</v>
      </c>
      <c r="H7" s="5" t="str">
        <f>VLOOKUP($C7&amp;$E7&amp;$D7,'Official Classifications'!$A:$H,COLUMN('Official Classifications'!F7),0)</f>
        <v>ROC</v>
      </c>
      <c r="I7" s="5" t="str">
        <f>VLOOKUP($C7&amp;$E7&amp;$D7,'Official Classifications'!$A:$H,COLUMN('Official Classifications'!G7),0)</f>
        <v>ITA</v>
      </c>
      <c r="J7" s="5" t="str">
        <f>VLOOKUP($C7&amp;$E7&amp;$D7,'Official Classifications'!$A:$H,COLUMN('Official Classifications'!H7),0)</f>
        <v/>
      </c>
    </row>
    <row r="8">
      <c r="A8" s="1">
        <v>3.0</v>
      </c>
      <c r="B8" s="1" t="s">
        <v>87</v>
      </c>
      <c r="G8" s="5" t="str">
        <f>VLOOKUP($C8&amp;$E8&amp;$D8,'Official Classifications'!$A:$H,COLUMN('Official Classifications'!E8),0)</f>
        <v>KOR</v>
      </c>
      <c r="H8" s="5" t="str">
        <f>VLOOKUP($C8&amp;$E8&amp;$D8,'Official Classifications'!$A:$H,COLUMN('Official Classifications'!F8),0)</f>
        <v>ROC</v>
      </c>
      <c r="I8" s="5" t="str">
        <f>VLOOKUP($C8&amp;$E8&amp;$D8,'Official Classifications'!$A:$H,COLUMN('Official Classifications'!G8),0)</f>
        <v>GER</v>
      </c>
      <c r="J8" s="5" t="str">
        <f>VLOOKUP($C8&amp;$E8&amp;$D8,'Official Classifications'!$A:$H,COLUMN('Official Classifications'!H8),0)</f>
        <v/>
      </c>
    </row>
    <row r="9">
      <c r="A9" s="1">
        <v>1.0</v>
      </c>
      <c r="B9" s="1" t="s">
        <v>164</v>
      </c>
      <c r="G9" s="5" t="str">
        <f>VLOOKUP($C9&amp;$E9&amp;$D9,'Official Classifications'!$A:$H,COLUMN('Official Classifications'!E9),0)</f>
        <v>JPN</v>
      </c>
      <c r="H9" s="5" t="str">
        <f>VLOOKUP($C9&amp;$E9&amp;$D9,'Official Classifications'!$A:$H,COLUMN('Official Classifications'!F9),0)</f>
        <v>CHN</v>
      </c>
      <c r="I9" s="5" t="str">
        <f>VLOOKUP($C9&amp;$E9&amp;$D9,'Official Classifications'!$A:$H,COLUMN('Official Classifications'!G9),0)</f>
        <v>ROC</v>
      </c>
      <c r="J9" s="5" t="str">
        <f>VLOOKUP($C9&amp;$E9&amp;$D9,'Official Classifications'!$A:$H,COLUMN('Official Classifications'!H9),0)</f>
        <v/>
      </c>
    </row>
    <row r="10">
      <c r="A10" s="1">
        <v>1.0</v>
      </c>
      <c r="B10" s="1" t="s">
        <v>164</v>
      </c>
      <c r="G10" s="5" t="str">
        <f>VLOOKUP($C10&amp;$E10&amp;$D10,'Official Classifications'!$A:$H,COLUMN('Official Classifications'!E10),0)</f>
        <v>ISR</v>
      </c>
      <c r="H10" s="5" t="str">
        <f>VLOOKUP($C10&amp;$E10&amp;$D10,'Official Classifications'!$A:$H,COLUMN('Official Classifications'!F10),0)</f>
        <v>ESP</v>
      </c>
      <c r="I10" s="5" t="str">
        <f>VLOOKUP($C10&amp;$E10&amp;$D10,'Official Classifications'!$A:$H,COLUMN('Official Classifications'!G10),0)</f>
        <v>CHN</v>
      </c>
      <c r="J10" s="5" t="str">
        <f>VLOOKUP($C10&amp;$E10&amp;$D10,'Official Classifications'!$A:$H,COLUMN('Official Classifications'!H10),0)</f>
        <v/>
      </c>
    </row>
    <row r="11">
      <c r="A11" s="1">
        <v>1.0</v>
      </c>
      <c r="B11" s="1" t="s">
        <v>164</v>
      </c>
      <c r="G11" s="5" t="str">
        <f>VLOOKUP($C11&amp;$E11&amp;$D11,'Official Classifications'!$A:$H,COLUMN('Official Classifications'!E11),0)</f>
        <v>JPN</v>
      </c>
      <c r="H11" s="5" t="str">
        <f>VLOOKUP($C11&amp;$E11&amp;$D11,'Official Classifications'!$A:$H,COLUMN('Official Classifications'!F11),0)</f>
        <v>CRO</v>
      </c>
      <c r="I11" s="5" t="str">
        <f>VLOOKUP($C11&amp;$E11&amp;$D11,'Official Classifications'!$A:$H,COLUMN('Official Classifications'!G11),0)</f>
        <v>ROC</v>
      </c>
      <c r="J11" s="5" t="str">
        <f>VLOOKUP($C11&amp;$E11&amp;$D11,'Official Classifications'!$A:$H,COLUMN('Official Classifications'!H11),0)</f>
        <v/>
      </c>
    </row>
    <row r="12">
      <c r="A12" s="1">
        <v>1.0</v>
      </c>
      <c r="B12" s="1" t="s">
        <v>164</v>
      </c>
      <c r="G12" s="5" t="str">
        <f>VLOOKUP($C12&amp;$E12&amp;$D12,'Official Classifications'!$A:$H,COLUMN('Official Classifications'!E12),0)</f>
        <v>CHN</v>
      </c>
      <c r="H12" s="5" t="str">
        <f>VLOOKUP($C12&amp;$E12&amp;$D12,'Official Classifications'!$A:$H,COLUMN('Official Classifications'!F12),0)</f>
        <v>GER</v>
      </c>
      <c r="I12" s="5" t="str">
        <f>VLOOKUP($C12&amp;$E12&amp;$D12,'Official Classifications'!$A:$H,COLUMN('Official Classifications'!G12),0)</f>
        <v>TUR</v>
      </c>
      <c r="J12" s="5" t="str">
        <f>VLOOKUP($C12&amp;$E12&amp;$D12,'Official Classifications'!$A:$H,COLUMN('Official Classifications'!H12),0)</f>
        <v/>
      </c>
    </row>
    <row r="13">
      <c r="A13" s="1">
        <v>1.0</v>
      </c>
      <c r="B13" s="1" t="s">
        <v>164</v>
      </c>
      <c r="G13" s="5" t="str">
        <f>VLOOKUP($C13&amp;$E13&amp;$D13,'Official Classifications'!$A:$H,COLUMN('Official Classifications'!E13),0)</f>
        <v>GBR</v>
      </c>
      <c r="H13" s="5" t="str">
        <f>VLOOKUP($C13&amp;$E13&amp;$D13,'Official Classifications'!$A:$H,COLUMN('Official Classifications'!F13),0)</f>
        <v>TPE</v>
      </c>
      <c r="I13" s="5" t="str">
        <f>VLOOKUP($C13&amp;$E13&amp;$D13,'Official Classifications'!$A:$H,COLUMN('Official Classifications'!G13),0)</f>
        <v>JPN</v>
      </c>
      <c r="J13" s="5" t="str">
        <f>VLOOKUP($C13&amp;$E13&amp;$D13,'Official Classifications'!$A:$H,COLUMN('Official Classifications'!H13),0)</f>
        <v/>
      </c>
    </row>
    <row r="14">
      <c r="A14" s="1">
        <v>1.0</v>
      </c>
      <c r="B14" s="1" t="s">
        <v>164</v>
      </c>
      <c r="G14" s="5" t="str">
        <f>VLOOKUP($C14&amp;$E14&amp;$D14,'Official Classifications'!$A:$H,COLUMN('Official Classifications'!E14),0)</f>
        <v>CHN</v>
      </c>
      <c r="H14" s="5" t="str">
        <f>VLOOKUP($C14&amp;$E14&amp;$D14,'Official Classifications'!$A:$H,COLUMN('Official Classifications'!F14),0)</f>
        <v>CHN</v>
      </c>
      <c r="I14" s="5" t="str">
        <f>VLOOKUP($C14&amp;$E14&amp;$D14,'Official Classifications'!$A:$H,COLUMN('Official Classifications'!G14),0)</f>
        <v>GRE</v>
      </c>
      <c r="J14" s="5" t="str">
        <f>VLOOKUP($C14&amp;$E14&amp;$D14,'Official Classifications'!$A:$H,COLUMN('Official Classifications'!H14),0)</f>
        <v/>
      </c>
    </row>
    <row r="15">
      <c r="A15" s="1">
        <v>4.0</v>
      </c>
      <c r="B15" s="1" t="s">
        <v>164</v>
      </c>
      <c r="G15" s="5" t="str">
        <f>VLOOKUP($C15&amp;$E15&amp;$D15,'Official Classifications'!$A:$H,COLUMN('Official Classifications'!E15),0)</f>
        <v>ROC</v>
      </c>
      <c r="H15" s="5" t="str">
        <f>VLOOKUP($C15&amp;$E15&amp;$D15,'Official Classifications'!$A:$H,COLUMN('Official Classifications'!F15),0)</f>
        <v>JPN</v>
      </c>
      <c r="I15" s="5" t="str">
        <f>VLOOKUP($C15&amp;$E15&amp;$D15,'Official Classifications'!$A:$H,COLUMN('Official Classifications'!G15),0)</f>
        <v>CHN</v>
      </c>
      <c r="J15" s="5" t="str">
        <f>VLOOKUP($C15&amp;$E15&amp;$D15,'Official Classifications'!$A:$H,COLUMN('Official Classifications'!H15),0)</f>
        <v/>
      </c>
    </row>
    <row r="16">
      <c r="A16" s="1">
        <v>1.0</v>
      </c>
      <c r="B16" s="1" t="s">
        <v>164</v>
      </c>
      <c r="G16" s="5" t="str">
        <f>VLOOKUP($C16&amp;$E16&amp;$D16,'Official Classifications'!$A:$H,COLUMN('Official Classifications'!E16),0)</f>
        <v>KOR</v>
      </c>
      <c r="H16" s="5" t="str">
        <f>VLOOKUP($C16&amp;$E16&amp;$D16,'Official Classifications'!$A:$H,COLUMN('Official Classifications'!F16),0)</f>
        <v>ROC</v>
      </c>
      <c r="I16" s="5" t="str">
        <f>VLOOKUP($C16&amp;$E16&amp;$D16,'Official Classifications'!$A:$H,COLUMN('Official Classifications'!G16),0)</f>
        <v>ARM</v>
      </c>
      <c r="J16" s="5" t="str">
        <f>VLOOKUP($C16&amp;$E16&amp;$D16,'Official Classifications'!$A:$H,COLUMN('Official Classifications'!H16),0)</f>
        <v/>
      </c>
    </row>
    <row r="17">
      <c r="A17" s="1">
        <v>1.0</v>
      </c>
      <c r="B17" s="1" t="s">
        <v>164</v>
      </c>
      <c r="G17" s="5" t="str">
        <f>VLOOKUP($C17&amp;$E17&amp;$D17,'Official Classifications'!$A:$H,COLUMN('Official Classifications'!E17),0)</f>
        <v>USA</v>
      </c>
      <c r="H17" s="5" t="str">
        <f>VLOOKUP($C17&amp;$E17&amp;$D17,'Official Classifications'!$A:$H,COLUMN('Official Classifications'!F17),0)</f>
        <v>BRA</v>
      </c>
      <c r="I17" s="5" t="str">
        <f>VLOOKUP($C17&amp;$E17&amp;$D17,'Official Classifications'!$A:$H,COLUMN('Official Classifications'!G17),0)</f>
        <v>ROC</v>
      </c>
      <c r="J17" s="5" t="str">
        <f>VLOOKUP($C17&amp;$E17&amp;$D17,'Official Classifications'!$A:$H,COLUMN('Official Classifications'!H17),0)</f>
        <v/>
      </c>
    </row>
    <row r="18">
      <c r="A18" s="1">
        <v>1.0</v>
      </c>
      <c r="B18" s="1" t="s">
        <v>164</v>
      </c>
      <c r="G18" s="5" t="str">
        <f>VLOOKUP($C18&amp;$E18&amp;$D18,'Official Classifications'!$A:$H,COLUMN('Official Classifications'!E18),0)</f>
        <v>CHN</v>
      </c>
      <c r="H18" s="5" t="str">
        <f>VLOOKUP($C18&amp;$E18&amp;$D18,'Official Classifications'!$A:$H,COLUMN('Official Classifications'!F18),0)</f>
        <v>CHN</v>
      </c>
      <c r="I18" s="5" t="str">
        <f>VLOOKUP($C18&amp;$E18&amp;$D18,'Official Classifications'!$A:$H,COLUMN('Official Classifications'!G18),0)</f>
        <v>USA</v>
      </c>
      <c r="J18" s="5" t="str">
        <f>VLOOKUP($C18&amp;$E18&amp;$D18,'Official Classifications'!$A:$H,COLUMN('Official Classifications'!H18),0)</f>
        <v/>
      </c>
    </row>
    <row r="19">
      <c r="A19" s="1">
        <v>1.0</v>
      </c>
      <c r="B19" s="1" t="s">
        <v>164</v>
      </c>
      <c r="G19" s="5" t="str">
        <f>VLOOKUP($C19&amp;$E19&amp;$D19,'Official Classifications'!$A:$H,COLUMN('Official Classifications'!E19),0)</f>
        <v>USA</v>
      </c>
      <c r="H19" s="5" t="str">
        <f>VLOOKUP($C19&amp;$E19&amp;$D19,'Official Classifications'!$A:$H,COLUMN('Official Classifications'!F19),0)</f>
        <v>ITA</v>
      </c>
      <c r="I19" s="5" t="str">
        <f>VLOOKUP($C19&amp;$E19&amp;$D19,'Official Classifications'!$A:$H,COLUMN('Official Classifications'!G19),0)</f>
        <v>JPN</v>
      </c>
      <c r="J19" s="5" t="str">
        <f>VLOOKUP($C19&amp;$E19&amp;$D19,'Official Classifications'!$A:$H,COLUMN('Official Classifications'!H19),0)</f>
        <v>ROC</v>
      </c>
    </row>
    <row r="20">
      <c r="A20" s="1">
        <v>4.0</v>
      </c>
      <c r="B20" s="1" t="s">
        <v>164</v>
      </c>
      <c r="G20" s="5" t="str">
        <f>VLOOKUP($C20&amp;$E20&amp;$D20,'Official Classifications'!$A:$H,COLUMN('Official Classifications'!E20),0)</f>
        <v>ROC</v>
      </c>
      <c r="H20" s="5" t="str">
        <f>VLOOKUP($C20&amp;$E20&amp;$D20,'Official Classifications'!$A:$H,COLUMN('Official Classifications'!F20),0)</f>
        <v>USA</v>
      </c>
      <c r="I20" s="5" t="str">
        <f>VLOOKUP($C20&amp;$E20&amp;$D20,'Official Classifications'!$A:$H,COLUMN('Official Classifications'!G20),0)</f>
        <v>GBR</v>
      </c>
      <c r="J20" s="5" t="str">
        <f>VLOOKUP($C20&amp;$E20&amp;$D20,'Official Classifications'!$A:$H,COLUMN('Official Classifications'!H20),0)</f>
        <v/>
      </c>
    </row>
    <row r="21">
      <c r="A21" s="1">
        <v>1.0</v>
      </c>
      <c r="B21" s="1" t="s">
        <v>164</v>
      </c>
      <c r="G21" s="5" t="str">
        <f>VLOOKUP($C21&amp;$E21&amp;$D21,'Official Classifications'!$A:$H,COLUMN('Official Classifications'!E21),0)</f>
        <v>BEL</v>
      </c>
      <c r="H21" s="5" t="str">
        <f>VLOOKUP($C21&amp;$E21&amp;$D21,'Official Classifications'!$A:$H,COLUMN('Official Classifications'!F21),0)</f>
        <v>ROC</v>
      </c>
      <c r="I21" s="5" t="str">
        <f>VLOOKUP($C21&amp;$E21&amp;$D21,'Official Classifications'!$A:$H,COLUMN('Official Classifications'!G21),0)</f>
        <v>USA</v>
      </c>
      <c r="J21" s="5" t="str">
        <f>VLOOKUP($C21&amp;$E21&amp;$D21,'Official Classifications'!$A:$H,COLUMN('Official Classifications'!H21),0)</f>
        <v/>
      </c>
    </row>
    <row r="22">
      <c r="A22" s="1">
        <v>1.0</v>
      </c>
      <c r="B22" s="1" t="s">
        <v>164</v>
      </c>
      <c r="G22" s="5" t="str">
        <f>VLOOKUP($C22&amp;$E22&amp;$D22,'Official Classifications'!$A:$H,COLUMN('Official Classifications'!E22),0)</f>
        <v>BRA</v>
      </c>
      <c r="H22" s="5" t="str">
        <f>VLOOKUP($C22&amp;$E22&amp;$D22,'Official Classifications'!$A:$H,COLUMN('Official Classifications'!F22),0)</f>
        <v>USA</v>
      </c>
      <c r="I22" s="5" t="str">
        <f>VLOOKUP($C22&amp;$E22&amp;$D22,'Official Classifications'!$A:$H,COLUMN('Official Classifications'!G22),0)</f>
        <v>KOR</v>
      </c>
      <c r="J22" s="5" t="str">
        <f>VLOOKUP($C22&amp;$E22&amp;$D22,'Official Classifications'!$A:$H,COLUMN('Official Classifications'!H22),0)</f>
        <v/>
      </c>
    </row>
    <row r="23">
      <c r="A23" s="1">
        <v>2.0</v>
      </c>
      <c r="B23" s="1" t="s">
        <v>174</v>
      </c>
      <c r="G23" s="5" t="str">
        <f>VLOOKUP($C23&amp;$E23&amp;$D23,'Official Classifications'!$A:$H,COLUMN('Official Classifications'!E23),0)</f>
        <v>ROC</v>
      </c>
      <c r="H23" s="5" t="str">
        <f>VLOOKUP($C23&amp;$E23&amp;$D23,'Official Classifications'!$A:$H,COLUMN('Official Classifications'!F23),0)</f>
        <v>CHN</v>
      </c>
      <c r="I23" s="5" t="str">
        <f>VLOOKUP($C23&amp;$E23&amp;$D23,'Official Classifications'!$A:$H,COLUMN('Official Classifications'!G23),0)</f>
        <v>UKR</v>
      </c>
      <c r="J23" s="5" t="str">
        <f>VLOOKUP($C23&amp;$E23&amp;$D23,'Official Classifications'!$A:$H,COLUMN('Official Classifications'!H23),0)</f>
        <v/>
      </c>
    </row>
    <row r="24">
      <c r="A24" s="1">
        <v>8.0</v>
      </c>
      <c r="B24" s="1" t="s">
        <v>174</v>
      </c>
      <c r="G24" s="5" t="str">
        <f>VLOOKUP($C24&amp;$E24&amp;$D24,'Official Classifications'!$A:$H,COLUMN('Official Classifications'!E24),0)</f>
        <v>ROC</v>
      </c>
      <c r="H24" s="5" t="str">
        <f>VLOOKUP($C24&amp;$E24&amp;$D24,'Official Classifications'!$A:$H,COLUMN('Official Classifications'!F24),0)</f>
        <v>CHN</v>
      </c>
      <c r="I24" s="5" t="str">
        <f>VLOOKUP($C24&amp;$E24&amp;$D24,'Official Classifications'!$A:$H,COLUMN('Official Classifications'!G24),0)</f>
        <v>UKR</v>
      </c>
      <c r="J24" s="5" t="str">
        <f>VLOOKUP($C24&amp;$E24&amp;$D24,'Official Classifications'!$A:$H,COLUMN('Official Classifications'!H24),0)</f>
        <v/>
      </c>
    </row>
    <row r="25">
      <c r="A25" s="1">
        <v>1.0</v>
      </c>
      <c r="B25" s="1" t="s">
        <v>177</v>
      </c>
      <c r="G25" s="5" t="str">
        <f>VLOOKUP($C25&amp;$E25&amp;$D25,'Official Classifications'!$A:$H,COLUMN('Official Classifications'!E25),0)</f>
        <v>ETH</v>
      </c>
      <c r="H25" s="5" t="str">
        <f>VLOOKUP($C25&amp;$E25&amp;$D25,'Official Classifications'!$A:$H,COLUMN('Official Classifications'!F25),0)</f>
        <v>UGA</v>
      </c>
      <c r="I25" s="5" t="str">
        <f>VLOOKUP($C25&amp;$E25&amp;$D25,'Official Classifications'!$A:$H,COLUMN('Official Classifications'!G25),0)</f>
        <v>UGA</v>
      </c>
      <c r="J25" s="5" t="str">
        <f>VLOOKUP($C25&amp;$E25&amp;$D25,'Official Classifications'!$A:$H,COLUMN('Official Classifications'!H25),0)</f>
        <v/>
      </c>
    </row>
    <row r="26">
      <c r="A26" s="1">
        <v>1.0</v>
      </c>
      <c r="B26" s="1" t="s">
        <v>179</v>
      </c>
      <c r="G26" s="5" t="str">
        <f>VLOOKUP($C26&amp;$E26&amp;$D26,'Official Classifications'!$A:$H,COLUMN('Official Classifications'!E26),0)</f>
        <v>ITA</v>
      </c>
      <c r="H26" s="5" t="str">
        <f>VLOOKUP($C26&amp;$E26&amp;$D26,'Official Classifications'!$A:$H,COLUMN('Official Classifications'!F26),0)</f>
        <v>USA</v>
      </c>
      <c r="I26" s="5" t="str">
        <f>VLOOKUP($C26&amp;$E26&amp;$D26,'Official Classifications'!$A:$H,COLUMN('Official Classifications'!G26),0)</f>
        <v>CAN</v>
      </c>
      <c r="J26" s="5" t="str">
        <f>VLOOKUP($C26&amp;$E26&amp;$D26,'Official Classifications'!$A:$H,COLUMN('Official Classifications'!H26),0)</f>
        <v/>
      </c>
    </row>
    <row r="27">
      <c r="A27" s="1">
        <v>1.0</v>
      </c>
      <c r="B27" s="1" t="s">
        <v>179</v>
      </c>
      <c r="G27" s="5" t="str">
        <f>VLOOKUP($C27&amp;$E27&amp;$D27,'Official Classifications'!$A:$H,COLUMN('Official Classifications'!E27),0)</f>
        <v>JAM</v>
      </c>
      <c r="H27" s="5" t="str">
        <f>VLOOKUP($C27&amp;$E27&amp;$D27,'Official Classifications'!$A:$H,COLUMN('Official Classifications'!F27),0)</f>
        <v>USA</v>
      </c>
      <c r="I27" s="5" t="str">
        <f>VLOOKUP($C27&amp;$E27&amp;$D27,'Official Classifications'!$A:$H,COLUMN('Official Classifications'!G27),0)</f>
        <v>JAM</v>
      </c>
      <c r="J27" s="5" t="str">
        <f>VLOOKUP($C27&amp;$E27&amp;$D27,'Official Classifications'!$A:$H,COLUMN('Official Classifications'!H27),0)</f>
        <v/>
      </c>
    </row>
    <row r="28">
      <c r="A28" s="1">
        <v>1.0</v>
      </c>
      <c r="B28" s="1" t="s">
        <v>177</v>
      </c>
      <c r="G28" s="5" t="str">
        <f>VLOOKUP($C28&amp;$E28&amp;$D28,'Official Classifications'!$A:$H,COLUMN('Official Classifications'!E28),0)</f>
        <v>NOR</v>
      </c>
      <c r="H28" s="5" t="str">
        <f>VLOOKUP($C28&amp;$E28&amp;$D28,'Official Classifications'!$A:$H,COLUMN('Official Classifications'!F28),0)</f>
        <v>KEN</v>
      </c>
      <c r="I28" s="5" t="str">
        <f>VLOOKUP($C28&amp;$E28&amp;$D28,'Official Classifications'!$A:$H,COLUMN('Official Classifications'!G28),0)</f>
        <v>GBR</v>
      </c>
      <c r="J28" s="5" t="str">
        <f>VLOOKUP($C28&amp;$E28&amp;$D28,'Official Classifications'!$A:$H,COLUMN('Official Classifications'!H28),0)</f>
        <v/>
      </c>
    </row>
    <row r="29">
      <c r="A29" s="1">
        <v>1.0</v>
      </c>
      <c r="B29" s="1" t="s">
        <v>179</v>
      </c>
      <c r="G29" s="5" t="str">
        <f>VLOOKUP($C29&amp;$E29&amp;$D29,'Official Classifications'!$A:$H,COLUMN('Official Classifications'!E29),0)</f>
        <v>CAN</v>
      </c>
      <c r="H29" s="5" t="str">
        <f>VLOOKUP($C29&amp;$E29&amp;$D29,'Official Classifications'!$A:$H,COLUMN('Official Classifications'!F29),0)</f>
        <v>USA</v>
      </c>
      <c r="I29" s="5" t="str">
        <f>VLOOKUP($C29&amp;$E29&amp;$D29,'Official Classifications'!$A:$H,COLUMN('Official Classifications'!G29),0)</f>
        <v>USA</v>
      </c>
      <c r="J29" s="5" t="str">
        <f>VLOOKUP($C29&amp;$E29&amp;$D29,'Official Classifications'!$A:$H,COLUMN('Official Classifications'!H29),0)</f>
        <v/>
      </c>
    </row>
    <row r="30">
      <c r="A30" s="1">
        <v>1.0</v>
      </c>
      <c r="B30" s="1" t="s">
        <v>177</v>
      </c>
      <c r="G30" s="5" t="str">
        <f>VLOOKUP($C30&amp;$E30&amp;$D30,'Official Classifications'!$A:$H,COLUMN('Official Classifications'!E30),0)</f>
        <v>ITA</v>
      </c>
      <c r="H30" s="5" t="str">
        <f>VLOOKUP($C30&amp;$E30&amp;$D30,'Official Classifications'!$A:$H,COLUMN('Official Classifications'!F30),0)</f>
        <v>JPN</v>
      </c>
      <c r="I30" s="5" t="str">
        <f>VLOOKUP($C30&amp;$E30&amp;$D30,'Official Classifications'!$A:$H,COLUMN('Official Classifications'!G30),0)</f>
        <v>JPN</v>
      </c>
      <c r="J30" s="5" t="str">
        <f>VLOOKUP($C30&amp;$E30&amp;$D30,'Official Classifications'!$A:$H,COLUMN('Official Classifications'!H30),0)</f>
        <v/>
      </c>
    </row>
    <row r="31">
      <c r="A31" s="1">
        <v>1.0</v>
      </c>
      <c r="B31" s="1" t="s">
        <v>177</v>
      </c>
      <c r="G31" s="5" t="str">
        <f>VLOOKUP($C31&amp;$E31&amp;$D31,'Official Classifications'!$A:$H,COLUMN('Official Classifications'!E31),0)</f>
        <v>MAR</v>
      </c>
      <c r="H31" s="5" t="str">
        <f>VLOOKUP($C31&amp;$E31&amp;$D31,'Official Classifications'!$A:$H,COLUMN('Official Classifications'!F31),0)</f>
        <v>ETH</v>
      </c>
      <c r="I31" s="5" t="str">
        <f>VLOOKUP($C31&amp;$E31&amp;$D31,'Official Classifications'!$A:$H,COLUMN('Official Classifications'!G31),0)</f>
        <v>KEN</v>
      </c>
      <c r="J31" s="5" t="str">
        <f>VLOOKUP($C31&amp;$E31&amp;$D31,'Official Classifications'!$A:$H,COLUMN('Official Classifications'!H31),0)</f>
        <v/>
      </c>
    </row>
    <row r="32">
      <c r="A32" s="1">
        <v>1.0</v>
      </c>
      <c r="B32" s="1" t="s">
        <v>179</v>
      </c>
      <c r="G32" s="5" t="str">
        <f>VLOOKUP($C32&amp;$E32&amp;$D32,'Official Classifications'!$A:$H,COLUMN('Official Classifications'!E32),0)</f>
        <v>BAH</v>
      </c>
      <c r="H32" s="5" t="str">
        <f>VLOOKUP($C32&amp;$E32&amp;$D32,'Official Classifications'!$A:$H,COLUMN('Official Classifications'!F32),0)</f>
        <v>COL</v>
      </c>
      <c r="I32" s="5" t="str">
        <f>VLOOKUP($C32&amp;$E32&amp;$D32,'Official Classifications'!$A:$H,COLUMN('Official Classifications'!G32),0)</f>
        <v>GRN</v>
      </c>
      <c r="J32" s="5" t="str">
        <f>VLOOKUP($C32&amp;$E32&amp;$D32,'Official Classifications'!$A:$H,COLUMN('Official Classifications'!H32),0)</f>
        <v/>
      </c>
    </row>
    <row r="33">
      <c r="A33" s="1">
        <v>1.0</v>
      </c>
      <c r="B33" s="1" t="s">
        <v>179</v>
      </c>
      <c r="G33" s="5" t="str">
        <f>VLOOKUP($C33&amp;$E33&amp;$D33,'Official Classifications'!$A:$H,COLUMN('Official Classifications'!E33),0)</f>
        <v>NOR</v>
      </c>
      <c r="H33" s="5" t="str">
        <f>VLOOKUP($C33&amp;$E33&amp;$D33,'Official Classifications'!$A:$H,COLUMN('Official Classifications'!F33),0)</f>
        <v>USA</v>
      </c>
      <c r="I33" s="5" t="str">
        <f>VLOOKUP($C33&amp;$E33&amp;$D33,'Official Classifications'!$A:$H,COLUMN('Official Classifications'!G33),0)</f>
        <v>BRA</v>
      </c>
      <c r="J33" s="5" t="str">
        <f>VLOOKUP($C33&amp;$E33&amp;$D33,'Official Classifications'!$A:$H,COLUMN('Official Classifications'!H33),0)</f>
        <v/>
      </c>
    </row>
    <row r="34">
      <c r="A34" s="1">
        <v>4.0</v>
      </c>
      <c r="B34" s="1" t="s">
        <v>179</v>
      </c>
      <c r="G34" s="5" t="str">
        <f>VLOOKUP($C34&amp;$E34&amp;$D34,'Official Classifications'!$A:$H,COLUMN('Official Classifications'!E34),0)</f>
        <v>ITA</v>
      </c>
      <c r="H34" s="5" t="str">
        <f>VLOOKUP($C34&amp;$E34&amp;$D34,'Official Classifications'!$A:$H,COLUMN('Official Classifications'!F34),0)</f>
        <v>GBR</v>
      </c>
      <c r="I34" s="5" t="str">
        <f>VLOOKUP($C34&amp;$E34&amp;$D34,'Official Classifications'!$A:$H,COLUMN('Official Classifications'!G34),0)</f>
        <v>CAN</v>
      </c>
      <c r="J34" s="5" t="str">
        <f>VLOOKUP($C34&amp;$E34&amp;$D34,'Official Classifications'!$A:$H,COLUMN('Official Classifications'!H34),0)</f>
        <v/>
      </c>
    </row>
    <row r="35">
      <c r="A35" s="1">
        <v>4.0</v>
      </c>
      <c r="B35" s="1" t="s">
        <v>179</v>
      </c>
      <c r="G35" s="5" t="str">
        <f>VLOOKUP($C35&amp;$E35&amp;$D35,'Official Classifications'!$A:$H,COLUMN('Official Classifications'!E35),0)</f>
        <v>USA</v>
      </c>
      <c r="H35" s="5" t="str">
        <f>VLOOKUP($C35&amp;$E35&amp;$D35,'Official Classifications'!$A:$H,COLUMN('Official Classifications'!F35),0)</f>
        <v>NED</v>
      </c>
      <c r="I35" s="5" t="str">
        <f>VLOOKUP($C35&amp;$E35&amp;$D35,'Official Classifications'!$A:$H,COLUMN('Official Classifications'!G35),0)</f>
        <v>BOT</v>
      </c>
      <c r="J35" s="5" t="str">
        <f>VLOOKUP($C35&amp;$E35&amp;$D35,'Official Classifications'!$A:$H,COLUMN('Official Classifications'!H35),0)</f>
        <v/>
      </c>
    </row>
    <row r="36">
      <c r="A36" s="1">
        <v>1.0</v>
      </c>
      <c r="B36" s="1" t="s">
        <v>177</v>
      </c>
      <c r="G36" s="5" t="str">
        <f>VLOOKUP($C36&amp;$E36&amp;$D36,'Official Classifications'!$A:$H,COLUMN('Official Classifications'!E36),0)</f>
        <v>UGA</v>
      </c>
      <c r="H36" s="5" t="str">
        <f>VLOOKUP($C36&amp;$E36&amp;$D36,'Official Classifications'!$A:$H,COLUMN('Official Classifications'!F36),0)</f>
        <v>CAN</v>
      </c>
      <c r="I36" s="5" t="str">
        <f>VLOOKUP($C36&amp;$E36&amp;$D36,'Official Classifications'!$A:$H,COLUMN('Official Classifications'!G36),0)</f>
        <v>USA</v>
      </c>
      <c r="J36" s="5" t="str">
        <f>VLOOKUP($C36&amp;$E36&amp;$D36,'Official Classifications'!$A:$H,COLUMN('Official Classifications'!H36),0)</f>
        <v/>
      </c>
    </row>
    <row r="37">
      <c r="A37" s="1">
        <v>1.0</v>
      </c>
      <c r="B37" s="1" t="s">
        <v>177</v>
      </c>
      <c r="G37" s="5" t="str">
        <f>VLOOKUP($C37&amp;$E37&amp;$D37,'Official Classifications'!$A:$H,COLUMN('Official Classifications'!E37),0)</f>
        <v>POL</v>
      </c>
      <c r="H37" s="5" t="str">
        <f>VLOOKUP($C37&amp;$E37&amp;$D37,'Official Classifications'!$A:$H,COLUMN('Official Classifications'!F37),0)</f>
        <v>GER</v>
      </c>
      <c r="I37" s="5" t="str">
        <f>VLOOKUP($C37&amp;$E37&amp;$D37,'Official Classifications'!$A:$H,COLUMN('Official Classifications'!G37),0)</f>
        <v>CAN</v>
      </c>
      <c r="J37" s="5" t="str">
        <f>VLOOKUP($C37&amp;$E37&amp;$D37,'Official Classifications'!$A:$H,COLUMN('Official Classifications'!H37),0)</f>
        <v/>
      </c>
    </row>
    <row r="38">
      <c r="A38" s="1">
        <v>1.0</v>
      </c>
      <c r="B38" s="1" t="s">
        <v>177</v>
      </c>
      <c r="G38" s="5" t="str">
        <f>VLOOKUP($C38&amp;$E38&amp;$D38,'Official Classifications'!$A:$H,COLUMN('Official Classifications'!E38),0)</f>
        <v>KEN</v>
      </c>
      <c r="H38" s="5" t="str">
        <f>VLOOKUP($C38&amp;$E38&amp;$D38,'Official Classifications'!$A:$H,COLUMN('Official Classifications'!F38),0)</f>
        <v>KEN</v>
      </c>
      <c r="I38" s="5" t="str">
        <f>VLOOKUP($C38&amp;$E38&amp;$D38,'Official Classifications'!$A:$H,COLUMN('Official Classifications'!G38),0)</f>
        <v>POL</v>
      </c>
      <c r="J38" s="5" t="str">
        <f>VLOOKUP($C38&amp;$E38&amp;$D38,'Official Classifications'!$A:$H,COLUMN('Official Classifications'!H38),0)</f>
        <v/>
      </c>
    </row>
    <row r="39">
      <c r="A39" s="1">
        <v>1.0</v>
      </c>
      <c r="B39" s="1" t="s">
        <v>193</v>
      </c>
      <c r="G39" s="5" t="str">
        <f>VLOOKUP($C39&amp;$E39&amp;$D39,'Official Classifications'!$A:$H,COLUMN('Official Classifications'!E39),0)</f>
        <v>CAN</v>
      </c>
      <c r="H39" s="5" t="str">
        <f>VLOOKUP($C39&amp;$E39&amp;$D39,'Official Classifications'!$A:$H,COLUMN('Official Classifications'!F39),0)</f>
        <v>FRA</v>
      </c>
      <c r="I39" s="5" t="str">
        <f>VLOOKUP($C39&amp;$E39&amp;$D39,'Official Classifications'!$A:$H,COLUMN('Official Classifications'!G39),0)</f>
        <v>AUS</v>
      </c>
      <c r="J39" s="5" t="str">
        <f>VLOOKUP($C39&amp;$E39&amp;$D39,'Official Classifications'!$A:$H,COLUMN('Official Classifications'!H39),0)</f>
        <v/>
      </c>
    </row>
    <row r="40">
      <c r="A40" s="1">
        <v>1.0</v>
      </c>
      <c r="B40" s="1" t="s">
        <v>195</v>
      </c>
      <c r="G40" s="5" t="str">
        <f>VLOOKUP($C40&amp;$E40&amp;$D40,'Official Classifications'!$A:$H,COLUMN('Official Classifications'!E40),0)</f>
        <v>SWE</v>
      </c>
      <c r="H40" s="5" t="str">
        <f>VLOOKUP($C40&amp;$E40&amp;$D40,'Official Classifications'!$A:$H,COLUMN('Official Classifications'!F40),0)</f>
        <v>SWE</v>
      </c>
      <c r="I40" s="5" t="str">
        <f>VLOOKUP($C40&amp;$E40&amp;$D40,'Official Classifications'!$A:$H,COLUMN('Official Classifications'!G40),0)</f>
        <v>AUT</v>
      </c>
      <c r="J40" s="5" t="str">
        <f>VLOOKUP($C40&amp;$E40&amp;$D40,'Official Classifications'!$A:$H,COLUMN('Official Classifications'!H40),0)</f>
        <v/>
      </c>
    </row>
    <row r="41">
      <c r="A41" s="1">
        <v>1.0</v>
      </c>
      <c r="B41" s="1" t="s">
        <v>195</v>
      </c>
      <c r="G41" s="5" t="str">
        <f>VLOOKUP($C41&amp;$E41&amp;$D41,'Official Classifications'!$A:$H,COLUMN('Official Classifications'!E41),0)</f>
        <v>POL</v>
      </c>
      <c r="H41" s="5" t="str">
        <f>VLOOKUP($C41&amp;$E41&amp;$D41,'Official Classifications'!$A:$H,COLUMN('Official Classifications'!F41),0)</f>
        <v>NOR</v>
      </c>
      <c r="I41" s="5" t="str">
        <f>VLOOKUP($C41&amp;$E41&amp;$D41,'Official Classifications'!$A:$H,COLUMN('Official Classifications'!G41),0)</f>
        <v>POL</v>
      </c>
      <c r="J41" s="5" t="str">
        <f>VLOOKUP($C41&amp;$E41&amp;$D41,'Official Classifications'!$A:$H,COLUMN('Official Classifications'!H41),0)</f>
        <v/>
      </c>
    </row>
    <row r="42">
      <c r="A42" s="1">
        <v>1.0</v>
      </c>
      <c r="B42" s="1" t="s">
        <v>198</v>
      </c>
      <c r="G42" s="5" t="str">
        <f>VLOOKUP($C42&amp;$E42&amp;$D42,'Official Classifications'!$A:$H,COLUMN('Official Classifications'!E42),0)</f>
        <v>QAT</v>
      </c>
      <c r="H42" s="5" t="str">
        <f>VLOOKUP($C42&amp;$E42&amp;$D42,'Official Classifications'!$A:$H,COLUMN('Official Classifications'!F42),0)</f>
        <v>ITA</v>
      </c>
      <c r="I42" s="5" t="str">
        <f>VLOOKUP($C42&amp;$E42&amp;$D42,'Official Classifications'!$A:$H,COLUMN('Official Classifications'!G42),0)</f>
        <v>BLR</v>
      </c>
      <c r="J42" s="5" t="str">
        <f>VLOOKUP($C42&amp;$E42&amp;$D42,'Official Classifications'!$A:$H,COLUMN('Official Classifications'!H42),0)</f>
        <v/>
      </c>
    </row>
    <row r="43">
      <c r="A43" s="1">
        <v>1.0</v>
      </c>
      <c r="B43" s="1" t="s">
        <v>195</v>
      </c>
      <c r="G43" s="5" t="str">
        <f>VLOOKUP($C43&amp;$E43&amp;$D43,'Official Classifications'!$A:$H,COLUMN('Official Classifications'!E43),0)</f>
        <v>IND</v>
      </c>
      <c r="H43" s="5" t="str">
        <f>VLOOKUP($C43&amp;$E43&amp;$D43,'Official Classifications'!$A:$H,COLUMN('Official Classifications'!F43),0)</f>
        <v>CZE</v>
      </c>
      <c r="I43" s="5" t="str">
        <f>VLOOKUP($C43&amp;$E43&amp;$D43,'Official Classifications'!$A:$H,COLUMN('Official Classifications'!G43),0)</f>
        <v>CZE</v>
      </c>
      <c r="J43" s="5" t="str">
        <f>VLOOKUP($C43&amp;$E43&amp;$D43,'Official Classifications'!$A:$H,COLUMN('Official Classifications'!H43),0)</f>
        <v/>
      </c>
    </row>
    <row r="44">
      <c r="A44" s="1">
        <v>1.0</v>
      </c>
      <c r="B44" s="1" t="s">
        <v>198</v>
      </c>
      <c r="G44" s="5" t="str">
        <f>VLOOKUP($C44&amp;$E44&amp;$D44,'Official Classifications'!$A:$H,COLUMN('Official Classifications'!E44),0)</f>
        <v>GRE</v>
      </c>
      <c r="H44" s="5" t="str">
        <f>VLOOKUP($C44&amp;$E44&amp;$D44,'Official Classifications'!$A:$H,COLUMN('Official Classifications'!F44),0)</f>
        <v>CUB</v>
      </c>
      <c r="I44" s="5" t="str">
        <f>VLOOKUP($C44&amp;$E44&amp;$D44,'Official Classifications'!$A:$H,COLUMN('Official Classifications'!G44),0)</f>
        <v>CUB</v>
      </c>
      <c r="J44" s="5" t="str">
        <f>VLOOKUP($C44&amp;$E44&amp;$D44,'Official Classifications'!$A:$H,COLUMN('Official Classifications'!H44),0)</f>
        <v/>
      </c>
    </row>
    <row r="45">
      <c r="A45" s="1">
        <v>1.0</v>
      </c>
      <c r="B45" s="1" t="s">
        <v>177</v>
      </c>
      <c r="G45" s="5" t="str">
        <f>VLOOKUP($C45&amp;$E45&amp;$D45,'Official Classifications'!$A:$H,COLUMN('Official Classifications'!E45),0)</f>
        <v>KEN</v>
      </c>
      <c r="H45" s="5" t="str">
        <f>VLOOKUP($C45&amp;$E45&amp;$D45,'Official Classifications'!$A:$H,COLUMN('Official Classifications'!F45),0)</f>
        <v>NED</v>
      </c>
      <c r="I45" s="5" t="str">
        <f>VLOOKUP($C45&amp;$E45&amp;$D45,'Official Classifications'!$A:$H,COLUMN('Official Classifications'!G45),0)</f>
        <v>BEL</v>
      </c>
      <c r="J45" s="5" t="str">
        <f>VLOOKUP($C45&amp;$E45&amp;$D45,'Official Classifications'!$A:$H,COLUMN('Official Classifications'!H45),0)</f>
        <v/>
      </c>
    </row>
    <row r="46">
      <c r="A46" s="1">
        <v>1.0</v>
      </c>
      <c r="B46" s="1" t="s">
        <v>198</v>
      </c>
      <c r="G46" s="5" t="str">
        <f>VLOOKUP($C46&amp;$E46&amp;$D46,'Official Classifications'!$A:$H,COLUMN('Official Classifications'!E46),0)</f>
        <v>SWE</v>
      </c>
      <c r="H46" s="5" t="str">
        <f>VLOOKUP($C46&amp;$E46&amp;$D46,'Official Classifications'!$A:$H,COLUMN('Official Classifications'!F46),0)</f>
        <v>USA</v>
      </c>
      <c r="I46" s="5" t="str">
        <f>VLOOKUP($C46&amp;$E46&amp;$D46,'Official Classifications'!$A:$H,COLUMN('Official Classifications'!G46),0)</f>
        <v>BRA</v>
      </c>
      <c r="J46" s="5" t="str">
        <f>VLOOKUP($C46&amp;$E46&amp;$D46,'Official Classifications'!$A:$H,COLUMN('Official Classifications'!H46),0)</f>
        <v/>
      </c>
    </row>
    <row r="47">
      <c r="A47" s="1">
        <v>1.0</v>
      </c>
      <c r="B47" s="1" t="s">
        <v>195</v>
      </c>
      <c r="G47" s="5" t="str">
        <f>VLOOKUP($C47&amp;$E47&amp;$D47,'Official Classifications'!$A:$H,COLUMN('Official Classifications'!E47),0)</f>
        <v>USA</v>
      </c>
      <c r="H47" s="5" t="str">
        <f>VLOOKUP($C47&amp;$E47&amp;$D47,'Official Classifications'!$A:$H,COLUMN('Official Classifications'!F47),0)</f>
        <v>USA</v>
      </c>
      <c r="I47" s="5" t="str">
        <f>VLOOKUP($C47&amp;$E47&amp;$D47,'Official Classifications'!$A:$H,COLUMN('Official Classifications'!G47),0)</f>
        <v>NZL</v>
      </c>
      <c r="J47" s="5" t="str">
        <f>VLOOKUP($C47&amp;$E47&amp;$D47,'Official Classifications'!$A:$H,COLUMN('Official Classifications'!H47),0)</f>
        <v/>
      </c>
    </row>
    <row r="48">
      <c r="A48" s="1">
        <v>1.0</v>
      </c>
      <c r="B48" s="1" t="s">
        <v>198</v>
      </c>
      <c r="G48" s="5" t="str">
        <f>VLOOKUP($C48&amp;$E48&amp;$D48,'Official Classifications'!$A:$H,COLUMN('Official Classifications'!E48),0)</f>
        <v>POR</v>
      </c>
      <c r="H48" s="5" t="str">
        <f>VLOOKUP($C48&amp;$E48&amp;$D48,'Official Classifications'!$A:$H,COLUMN('Official Classifications'!F48),0)</f>
        <v>CHN</v>
      </c>
      <c r="I48" s="5" t="str">
        <f>VLOOKUP($C48&amp;$E48&amp;$D48,'Official Classifications'!$A:$H,COLUMN('Official Classifications'!G48),0)</f>
        <v>BUR</v>
      </c>
      <c r="J48" s="5" t="str">
        <f>VLOOKUP($C48&amp;$E48&amp;$D48,'Official Classifications'!$A:$H,COLUMN('Official Classifications'!H48),0)</f>
        <v/>
      </c>
    </row>
    <row r="49">
      <c r="A49" s="1">
        <v>4.0</v>
      </c>
      <c r="B49" s="1" t="s">
        <v>179</v>
      </c>
      <c r="G49" s="5" t="str">
        <f>VLOOKUP($C49&amp;$E49&amp;$D49,'Official Classifications'!$A:$H,COLUMN('Official Classifications'!E49),0)</f>
        <v>POL</v>
      </c>
      <c r="H49" s="5" t="str">
        <f>VLOOKUP($C49&amp;$E49&amp;$D49,'Official Classifications'!$A:$H,COLUMN('Official Classifications'!F49),0)</f>
        <v>DOM</v>
      </c>
      <c r="I49" s="5" t="str">
        <f>VLOOKUP($C49&amp;$E49&amp;$D49,'Official Classifications'!$A:$H,COLUMN('Official Classifications'!G49),0)</f>
        <v>USA</v>
      </c>
      <c r="J49" s="5" t="str">
        <f>VLOOKUP($C49&amp;$E49&amp;$D49,'Official Classifications'!$A:$H,COLUMN('Official Classifications'!H49),0)</f>
        <v/>
      </c>
    </row>
    <row r="50">
      <c r="A50" s="1">
        <v>1.0</v>
      </c>
      <c r="B50" s="1" t="s">
        <v>177</v>
      </c>
      <c r="G50" s="5" t="str">
        <f>VLOOKUP($C50&amp;$E50&amp;$D50,'Official Classifications'!$A:$H,COLUMN('Official Classifications'!E50),0)</f>
        <v>NED</v>
      </c>
      <c r="H50" s="5" t="str">
        <f>VLOOKUP($C50&amp;$E50&amp;$D50,'Official Classifications'!$A:$H,COLUMN('Official Classifications'!F50),0)</f>
        <v>BRN</v>
      </c>
      <c r="I50" s="5" t="str">
        <f>VLOOKUP($C50&amp;$E50&amp;$D50,'Official Classifications'!$A:$H,COLUMN('Official Classifications'!G50),0)</f>
        <v>ETH</v>
      </c>
      <c r="J50" s="5" t="str">
        <f>VLOOKUP($C50&amp;$E50&amp;$D50,'Official Classifications'!$A:$H,COLUMN('Official Classifications'!H50),0)</f>
        <v/>
      </c>
    </row>
    <row r="51">
      <c r="A51" s="1">
        <v>1.0</v>
      </c>
      <c r="B51" s="1" t="s">
        <v>179</v>
      </c>
      <c r="G51" s="5" t="str">
        <f>VLOOKUP($C51&amp;$E51&amp;$D51,'Official Classifications'!$A:$H,COLUMN('Official Classifications'!E51),0)</f>
        <v>JAM</v>
      </c>
      <c r="H51" s="5" t="str">
        <f>VLOOKUP($C51&amp;$E51&amp;$D51,'Official Classifications'!$A:$H,COLUMN('Official Classifications'!F51),0)</f>
        <v>JAM</v>
      </c>
      <c r="I51" s="5" t="str">
        <f>VLOOKUP($C51&amp;$E51&amp;$D51,'Official Classifications'!$A:$H,COLUMN('Official Classifications'!G51),0)</f>
        <v>JAM</v>
      </c>
      <c r="J51" s="5" t="str">
        <f>VLOOKUP($C51&amp;$E51&amp;$D51,'Official Classifications'!$A:$H,COLUMN('Official Classifications'!H51),0)</f>
        <v/>
      </c>
    </row>
    <row r="52">
      <c r="A52" s="1">
        <v>1.0</v>
      </c>
      <c r="B52" s="1" t="s">
        <v>179</v>
      </c>
      <c r="G52" s="5" t="str">
        <f>VLOOKUP($C52&amp;$E52&amp;$D52,'Official Classifications'!$A:$H,COLUMN('Official Classifications'!E52),0)</f>
        <v>PUR</v>
      </c>
      <c r="H52" s="5" t="str">
        <f>VLOOKUP($C52&amp;$E52&amp;$D52,'Official Classifications'!$A:$H,COLUMN('Official Classifications'!F52),0)</f>
        <v>USA</v>
      </c>
      <c r="I52" s="5" t="str">
        <f>VLOOKUP($C52&amp;$E52&amp;$D52,'Official Classifications'!$A:$H,COLUMN('Official Classifications'!G52),0)</f>
        <v>JAM</v>
      </c>
      <c r="J52" s="5" t="str">
        <f>VLOOKUP($C52&amp;$E52&amp;$D52,'Official Classifications'!$A:$H,COLUMN('Official Classifications'!H52),0)</f>
        <v/>
      </c>
    </row>
    <row r="53">
      <c r="A53" s="1">
        <v>1.0</v>
      </c>
      <c r="B53" s="1" t="s">
        <v>177</v>
      </c>
      <c r="G53" s="5" t="str">
        <f>VLOOKUP($C53&amp;$E53&amp;$D53,'Official Classifications'!$A:$H,COLUMN('Official Classifications'!E53),0)</f>
        <v>KEN</v>
      </c>
      <c r="H53" s="5" t="str">
        <f>VLOOKUP($C53&amp;$E53&amp;$D53,'Official Classifications'!$A:$H,COLUMN('Official Classifications'!F53),0)</f>
        <v>GBR</v>
      </c>
      <c r="I53" s="5" t="str">
        <f>VLOOKUP($C53&amp;$E53&amp;$D53,'Official Classifications'!$A:$H,COLUMN('Official Classifications'!G53),0)</f>
        <v>NED</v>
      </c>
      <c r="J53" s="5" t="str">
        <f>VLOOKUP($C53&amp;$E53&amp;$D53,'Official Classifications'!$A:$H,COLUMN('Official Classifications'!H53),0)</f>
        <v/>
      </c>
    </row>
    <row r="54">
      <c r="A54" s="1">
        <v>1.0</v>
      </c>
      <c r="B54" s="1" t="s">
        <v>179</v>
      </c>
      <c r="G54" s="5" t="str">
        <f>VLOOKUP($C54&amp;$E54&amp;$D54,'Official Classifications'!$A:$H,COLUMN('Official Classifications'!E54),0)</f>
        <v>JAM</v>
      </c>
      <c r="H54" s="5" t="str">
        <f>VLOOKUP($C54&amp;$E54&amp;$D54,'Official Classifications'!$A:$H,COLUMN('Official Classifications'!F54),0)</f>
        <v>NAM</v>
      </c>
      <c r="I54" s="5" t="str">
        <f>VLOOKUP($C54&amp;$E54&amp;$D54,'Official Classifications'!$A:$H,COLUMN('Official Classifications'!G54),0)</f>
        <v>USA</v>
      </c>
      <c r="J54" s="5" t="str">
        <f>VLOOKUP($C54&amp;$E54&amp;$D54,'Official Classifications'!$A:$H,COLUMN('Official Classifications'!H54),0)</f>
        <v/>
      </c>
    </row>
    <row r="55">
      <c r="A55" s="1">
        <v>1.0</v>
      </c>
      <c r="B55" s="1" t="s">
        <v>177</v>
      </c>
      <c r="G55" s="5" t="str">
        <f>VLOOKUP($C55&amp;$E55&amp;$D55,'Official Classifications'!$A:$H,COLUMN('Official Classifications'!E55),0)</f>
        <v>ITA</v>
      </c>
      <c r="H55" s="5" t="str">
        <f>VLOOKUP($C55&amp;$E55&amp;$D55,'Official Classifications'!$A:$H,COLUMN('Official Classifications'!F55),0)</f>
        <v>COL</v>
      </c>
      <c r="I55" s="5" t="str">
        <f>VLOOKUP($C55&amp;$E55&amp;$D55,'Official Classifications'!$A:$H,COLUMN('Official Classifications'!G55),0)</f>
        <v>CHN</v>
      </c>
      <c r="J55" s="5" t="str">
        <f>VLOOKUP($C55&amp;$E55&amp;$D55,'Official Classifications'!$A:$H,COLUMN('Official Classifications'!H55),0)</f>
        <v/>
      </c>
    </row>
    <row r="56">
      <c r="A56" s="1">
        <v>1.0</v>
      </c>
      <c r="B56" s="1" t="s">
        <v>177</v>
      </c>
      <c r="G56" s="5" t="str">
        <f>VLOOKUP($C56&amp;$E56&amp;$D56,'Official Classifications'!$A:$H,COLUMN('Official Classifications'!E56),0)</f>
        <v>UGA</v>
      </c>
      <c r="H56" s="5" t="str">
        <f>VLOOKUP($C56&amp;$E56&amp;$D56,'Official Classifications'!$A:$H,COLUMN('Official Classifications'!F56),0)</f>
        <v>USA</v>
      </c>
      <c r="I56" s="5" t="str">
        <f>VLOOKUP($C56&amp;$E56&amp;$D56,'Official Classifications'!$A:$H,COLUMN('Official Classifications'!G56),0)</f>
        <v>KEN</v>
      </c>
      <c r="J56" s="5" t="str">
        <f>VLOOKUP($C56&amp;$E56&amp;$D56,'Official Classifications'!$A:$H,COLUMN('Official Classifications'!H56),0)</f>
        <v/>
      </c>
    </row>
    <row r="57">
      <c r="A57" s="1">
        <v>1.0</v>
      </c>
      <c r="B57" s="1" t="s">
        <v>179</v>
      </c>
      <c r="G57" s="5" t="str">
        <f>VLOOKUP($C57&amp;$E57&amp;$D57,'Official Classifications'!$A:$H,COLUMN('Official Classifications'!E57),0)</f>
        <v>USA</v>
      </c>
      <c r="H57" s="5" t="str">
        <f>VLOOKUP($C57&amp;$E57&amp;$D57,'Official Classifications'!$A:$H,COLUMN('Official Classifications'!F57),0)</f>
        <v>USA</v>
      </c>
      <c r="I57" s="5" t="str">
        <f>VLOOKUP($C57&amp;$E57&amp;$D57,'Official Classifications'!$A:$H,COLUMN('Official Classifications'!G57),0)</f>
        <v>NED</v>
      </c>
      <c r="J57" s="5" t="str">
        <f>VLOOKUP($C57&amp;$E57&amp;$D57,'Official Classifications'!$A:$H,COLUMN('Official Classifications'!H57),0)</f>
        <v/>
      </c>
    </row>
    <row r="58">
      <c r="A58" s="1">
        <v>4.0</v>
      </c>
      <c r="B58" s="1" t="s">
        <v>179</v>
      </c>
      <c r="G58" s="5" t="str">
        <f>VLOOKUP($C58&amp;$E58&amp;$D58,'Official Classifications'!$A:$H,COLUMN('Official Classifications'!E58),0)</f>
        <v>JAM</v>
      </c>
      <c r="H58" s="5" t="str">
        <f>VLOOKUP($C58&amp;$E58&amp;$D58,'Official Classifications'!$A:$H,COLUMN('Official Classifications'!F58),0)</f>
        <v>USA</v>
      </c>
      <c r="I58" s="5" t="str">
        <f>VLOOKUP($C58&amp;$E58&amp;$D58,'Official Classifications'!$A:$H,COLUMN('Official Classifications'!G58),0)</f>
        <v>GBR</v>
      </c>
      <c r="J58" s="5" t="str">
        <f>VLOOKUP($C58&amp;$E58&amp;$D58,'Official Classifications'!$A:$H,COLUMN('Official Classifications'!H58),0)</f>
        <v/>
      </c>
    </row>
    <row r="59">
      <c r="A59" s="1">
        <v>4.0</v>
      </c>
      <c r="B59" s="1" t="s">
        <v>179</v>
      </c>
      <c r="G59" s="5" t="str">
        <f>VLOOKUP($C59&amp;$E59&amp;$D59,'Official Classifications'!$A:$H,COLUMN('Official Classifications'!E59),0)</f>
        <v>USA</v>
      </c>
      <c r="H59" s="5" t="str">
        <f>VLOOKUP($C59&amp;$E59&amp;$D59,'Official Classifications'!$A:$H,COLUMN('Official Classifications'!F59),0)</f>
        <v>POL</v>
      </c>
      <c r="I59" s="5" t="str">
        <f>VLOOKUP($C59&amp;$E59&amp;$D59,'Official Classifications'!$A:$H,COLUMN('Official Classifications'!G59),0)</f>
        <v>JAM</v>
      </c>
      <c r="J59" s="5" t="str">
        <f>VLOOKUP($C59&amp;$E59&amp;$D59,'Official Classifications'!$A:$H,COLUMN('Official Classifications'!H59),0)</f>
        <v/>
      </c>
    </row>
    <row r="60">
      <c r="A60" s="1">
        <v>1.0</v>
      </c>
      <c r="B60" s="1" t="s">
        <v>177</v>
      </c>
      <c r="G60" s="5" t="str">
        <f>VLOOKUP($C60&amp;$E60&amp;$D60,'Official Classifications'!$A:$H,COLUMN('Official Classifications'!E60),0)</f>
        <v>NED</v>
      </c>
      <c r="H60" s="5" t="str">
        <f>VLOOKUP($C60&amp;$E60&amp;$D60,'Official Classifications'!$A:$H,COLUMN('Official Classifications'!F60),0)</f>
        <v>KEN</v>
      </c>
      <c r="I60" s="5" t="str">
        <f>VLOOKUP($C60&amp;$E60&amp;$D60,'Official Classifications'!$A:$H,COLUMN('Official Classifications'!G60),0)</f>
        <v>ETH</v>
      </c>
      <c r="J60" s="5" t="str">
        <f>VLOOKUP($C60&amp;$E60&amp;$D60,'Official Classifications'!$A:$H,COLUMN('Official Classifications'!H60),0)</f>
        <v/>
      </c>
    </row>
    <row r="61">
      <c r="A61" s="1">
        <v>1.0</v>
      </c>
      <c r="B61" s="1" t="s">
        <v>177</v>
      </c>
      <c r="G61" s="5" t="str">
        <f>VLOOKUP($C61&amp;$E61&amp;$D61,'Official Classifications'!$A:$H,COLUMN('Official Classifications'!E61),0)</f>
        <v>USA</v>
      </c>
      <c r="H61" s="5" t="str">
        <f>VLOOKUP($C61&amp;$E61&amp;$D61,'Official Classifications'!$A:$H,COLUMN('Official Classifications'!F61),0)</f>
        <v>GBR</v>
      </c>
      <c r="I61" s="5" t="str">
        <f>VLOOKUP($C61&amp;$E61&amp;$D61,'Official Classifications'!$A:$H,COLUMN('Official Classifications'!G61),0)</f>
        <v>USA</v>
      </c>
      <c r="J61" s="5" t="str">
        <f>VLOOKUP($C61&amp;$E61&amp;$D61,'Official Classifications'!$A:$H,COLUMN('Official Classifications'!H61),0)</f>
        <v/>
      </c>
    </row>
    <row r="62">
      <c r="A62" s="1">
        <v>1.0</v>
      </c>
      <c r="B62" s="1" t="s">
        <v>195</v>
      </c>
      <c r="G62" s="5" t="str">
        <f>VLOOKUP($C62&amp;$E62&amp;$D62,'Official Classifications'!$A:$H,COLUMN('Official Classifications'!E62),0)</f>
        <v>USA</v>
      </c>
      <c r="H62" s="5" t="str">
        <f>VLOOKUP($C62&amp;$E62&amp;$D62,'Official Classifications'!$A:$H,COLUMN('Official Classifications'!F62),0)</f>
        <v>GER</v>
      </c>
      <c r="I62" s="5" t="str">
        <f>VLOOKUP($C62&amp;$E62&amp;$D62,'Official Classifications'!$A:$H,COLUMN('Official Classifications'!G62),0)</f>
        <v>CUB</v>
      </c>
      <c r="J62" s="5" t="str">
        <f>VLOOKUP($C62&amp;$E62&amp;$D62,'Official Classifications'!$A:$H,COLUMN('Official Classifications'!H62),0)</f>
        <v/>
      </c>
    </row>
    <row r="63">
      <c r="A63" s="1">
        <v>1.0</v>
      </c>
      <c r="B63" s="1" t="s">
        <v>195</v>
      </c>
      <c r="G63" s="5" t="str">
        <f>VLOOKUP($C63&amp;$E63&amp;$D63,'Official Classifications'!$A:$H,COLUMN('Official Classifications'!E63),0)</f>
        <v>POL</v>
      </c>
      <c r="H63" s="5" t="str">
        <f>VLOOKUP($C63&amp;$E63&amp;$D63,'Official Classifications'!$A:$H,COLUMN('Official Classifications'!F63),0)</f>
        <v>CHN</v>
      </c>
      <c r="I63" s="5" t="str">
        <f>VLOOKUP($C63&amp;$E63&amp;$D63,'Official Classifications'!$A:$H,COLUMN('Official Classifications'!G63),0)</f>
        <v>POL</v>
      </c>
      <c r="J63" s="5" t="str">
        <f>VLOOKUP($C63&amp;$E63&amp;$D63,'Official Classifications'!$A:$H,COLUMN('Official Classifications'!H63),0)</f>
        <v/>
      </c>
    </row>
    <row r="64">
      <c r="A64" s="1">
        <v>1.0</v>
      </c>
      <c r="B64" s="1" t="s">
        <v>193</v>
      </c>
      <c r="G64" s="5" t="str">
        <f>VLOOKUP($C64&amp;$E64&amp;$D64,'Official Classifications'!$A:$H,COLUMN('Official Classifications'!E64),0)</f>
        <v>BEL</v>
      </c>
      <c r="H64" s="5" t="str">
        <f>VLOOKUP($C64&amp;$E64&amp;$D64,'Official Classifications'!$A:$H,COLUMN('Official Classifications'!F64),0)</f>
        <v>NED</v>
      </c>
      <c r="I64" s="5" t="str">
        <f>VLOOKUP($C64&amp;$E64&amp;$D64,'Official Classifications'!$A:$H,COLUMN('Official Classifications'!G64),0)</f>
        <v>NED</v>
      </c>
      <c r="J64" s="5" t="str">
        <f>VLOOKUP($C64&amp;$E64&amp;$D64,'Official Classifications'!$A:$H,COLUMN('Official Classifications'!H64),0)</f>
        <v/>
      </c>
    </row>
    <row r="65">
      <c r="A65" s="1">
        <v>1.0</v>
      </c>
      <c r="B65" s="1" t="s">
        <v>198</v>
      </c>
      <c r="G65" s="5" t="str">
        <f>VLOOKUP($C65&amp;$E65&amp;$D65,'Official Classifications'!$A:$H,COLUMN('Official Classifications'!E65),0)</f>
        <v>ROC</v>
      </c>
      <c r="H65" s="5" t="str">
        <f>VLOOKUP($C65&amp;$E65&amp;$D65,'Official Classifications'!$A:$H,COLUMN('Official Classifications'!F65),0)</f>
        <v>AUS</v>
      </c>
      <c r="I65" s="5" t="str">
        <f>VLOOKUP($C65&amp;$E65&amp;$D65,'Official Classifications'!$A:$H,COLUMN('Official Classifications'!G65),0)</f>
        <v>UKR</v>
      </c>
      <c r="J65" s="5" t="str">
        <f>VLOOKUP($C65&amp;$E65&amp;$D65,'Official Classifications'!$A:$H,COLUMN('Official Classifications'!H65),0)</f>
        <v/>
      </c>
    </row>
    <row r="66">
      <c r="A66" s="1">
        <v>1.0</v>
      </c>
      <c r="B66" s="1" t="s">
        <v>195</v>
      </c>
      <c r="G66" s="5" t="str">
        <f>VLOOKUP($C66&amp;$E66&amp;$D66,'Official Classifications'!$A:$H,COLUMN('Official Classifications'!E66),0)</f>
        <v>CHN</v>
      </c>
      <c r="H66" s="5" t="str">
        <f>VLOOKUP($C66&amp;$E66&amp;$D66,'Official Classifications'!$A:$H,COLUMN('Official Classifications'!F66),0)</f>
        <v>POL</v>
      </c>
      <c r="I66" s="5" t="str">
        <f>VLOOKUP($C66&amp;$E66&amp;$D66,'Official Classifications'!$A:$H,COLUMN('Official Classifications'!G66),0)</f>
        <v>AUS</v>
      </c>
      <c r="J66" s="5" t="str">
        <f>VLOOKUP($C66&amp;$E66&amp;$D66,'Official Classifications'!$A:$H,COLUMN('Official Classifications'!H66),0)</f>
        <v/>
      </c>
    </row>
    <row r="67">
      <c r="A67" s="1">
        <v>1.0</v>
      </c>
      <c r="B67" s="1" t="s">
        <v>198</v>
      </c>
      <c r="G67" s="5" t="str">
        <f>VLOOKUP($C67&amp;$E67&amp;$D67,'Official Classifications'!$A:$H,COLUMN('Official Classifications'!E67),0)</f>
        <v>GER</v>
      </c>
      <c r="H67" s="5" t="str">
        <f>VLOOKUP($C67&amp;$E67&amp;$D67,'Official Classifications'!$A:$H,COLUMN('Official Classifications'!F67),0)</f>
        <v>USA</v>
      </c>
      <c r="I67" s="5" t="str">
        <f>VLOOKUP($C67&amp;$E67&amp;$D67,'Official Classifications'!$A:$H,COLUMN('Official Classifications'!G67),0)</f>
        <v>NGR</v>
      </c>
      <c r="J67" s="5" t="str">
        <f>VLOOKUP($C67&amp;$E67&amp;$D67,'Official Classifications'!$A:$H,COLUMN('Official Classifications'!H67),0)</f>
        <v/>
      </c>
    </row>
    <row r="68">
      <c r="A68" s="1">
        <v>1.0</v>
      </c>
      <c r="B68" s="1" t="s">
        <v>177</v>
      </c>
      <c r="G68" s="5" t="str">
        <f>VLOOKUP($C68&amp;$E68&amp;$D68,'Official Classifications'!$A:$H,COLUMN('Official Classifications'!E68),0)</f>
        <v>KEN</v>
      </c>
      <c r="H68" s="5" t="str">
        <f>VLOOKUP($C68&amp;$E68&amp;$D68,'Official Classifications'!$A:$H,COLUMN('Official Classifications'!F68),0)</f>
        <v>KEN</v>
      </c>
      <c r="I68" s="5" t="str">
        <f>VLOOKUP($C68&amp;$E68&amp;$D68,'Official Classifications'!$A:$H,COLUMN('Official Classifications'!G68),0)</f>
        <v>USA</v>
      </c>
      <c r="J68" s="5" t="str">
        <f>VLOOKUP($C68&amp;$E68&amp;$D68,'Official Classifications'!$A:$H,COLUMN('Official Classifications'!H68),0)</f>
        <v/>
      </c>
    </row>
    <row r="69">
      <c r="A69" s="1">
        <v>1.0</v>
      </c>
      <c r="B69" s="1" t="s">
        <v>198</v>
      </c>
      <c r="G69" s="5" t="str">
        <f>VLOOKUP($C69&amp;$E69&amp;$D69,'Official Classifications'!$A:$H,COLUMN('Official Classifications'!E69),0)</f>
        <v>USA</v>
      </c>
      <c r="H69" s="5" t="str">
        <f>VLOOKUP($C69&amp;$E69&amp;$D69,'Official Classifications'!$A:$H,COLUMN('Official Classifications'!F69),0)</f>
        <v>ROC</v>
      </c>
      <c r="I69" s="5" t="str">
        <f>VLOOKUP($C69&amp;$E69&amp;$D69,'Official Classifications'!$A:$H,COLUMN('Official Classifications'!G69),0)</f>
        <v>GBR</v>
      </c>
      <c r="J69" s="5" t="str">
        <f>VLOOKUP($C69&amp;$E69&amp;$D69,'Official Classifications'!$A:$H,COLUMN('Official Classifications'!H69),0)</f>
        <v/>
      </c>
    </row>
    <row r="70">
      <c r="A70" s="1">
        <v>1.0</v>
      </c>
      <c r="B70" s="1" t="s">
        <v>195</v>
      </c>
      <c r="G70" s="5" t="str">
        <f>VLOOKUP($C70&amp;$E70&amp;$D70,'Official Classifications'!$A:$H,COLUMN('Official Classifications'!E70),0)</f>
        <v>CHN</v>
      </c>
      <c r="H70" s="5" t="str">
        <f>VLOOKUP($C70&amp;$E70&amp;$D70,'Official Classifications'!$A:$H,COLUMN('Official Classifications'!F70),0)</f>
        <v>USA</v>
      </c>
      <c r="I70" s="5" t="str">
        <f>VLOOKUP($C70&amp;$E70&amp;$D70,'Official Classifications'!$A:$H,COLUMN('Official Classifications'!G70),0)</f>
        <v>NZL</v>
      </c>
      <c r="J70" s="5" t="str">
        <f>VLOOKUP($C70&amp;$E70&amp;$D70,'Official Classifications'!$A:$H,COLUMN('Official Classifications'!H70),0)</f>
        <v/>
      </c>
    </row>
    <row r="71">
      <c r="A71" s="1">
        <v>1.0</v>
      </c>
      <c r="B71" s="1" t="s">
        <v>198</v>
      </c>
      <c r="G71" s="5" t="str">
        <f>VLOOKUP($C71&amp;$E71&amp;$D71,'Official Classifications'!$A:$H,COLUMN('Official Classifications'!E71),0)</f>
        <v>VEN</v>
      </c>
      <c r="H71" s="5" t="str">
        <f>VLOOKUP($C71&amp;$E71&amp;$D71,'Official Classifications'!$A:$H,COLUMN('Official Classifications'!F71),0)</f>
        <v>POR</v>
      </c>
      <c r="I71" s="5" t="str">
        <f>VLOOKUP($C71&amp;$E71&amp;$D71,'Official Classifications'!$A:$H,COLUMN('Official Classifications'!G71),0)</f>
        <v>ESP</v>
      </c>
      <c r="J71" s="5" t="str">
        <f>VLOOKUP($C71&amp;$E71&amp;$D71,'Official Classifications'!$A:$H,COLUMN('Official Classifications'!H71),0)</f>
        <v/>
      </c>
    </row>
    <row r="72">
      <c r="A72" s="1">
        <v>2.0</v>
      </c>
      <c r="B72" s="1" t="s">
        <v>91</v>
      </c>
      <c r="G72" s="5" t="str">
        <f>VLOOKUP($C72&amp;$E72&amp;$D72,'Official Classifications'!$A:$H,COLUMN('Official Classifications'!E72),0)</f>
        <v>TPE</v>
      </c>
      <c r="H72" s="5" t="str">
        <f>VLOOKUP($C72&amp;$E72&amp;$D72,'Official Classifications'!$A:$H,COLUMN('Official Classifications'!F72),0)</f>
        <v>CHN</v>
      </c>
      <c r="I72" s="5" t="str">
        <f>VLOOKUP($C72&amp;$E72&amp;$D72,'Official Classifications'!$A:$H,COLUMN('Official Classifications'!G72),0)</f>
        <v>MAS</v>
      </c>
      <c r="J72" s="5" t="str">
        <f>VLOOKUP($C72&amp;$E72&amp;$D72,'Official Classifications'!$A:$H,COLUMN('Official Classifications'!H72),0)</f>
        <v/>
      </c>
    </row>
    <row r="73">
      <c r="A73" s="1">
        <v>1.0</v>
      </c>
      <c r="B73" s="1" t="s">
        <v>91</v>
      </c>
      <c r="G73" s="5" t="str">
        <f>VLOOKUP($C73&amp;$E73&amp;$D73,'Official Classifications'!$A:$H,COLUMN('Official Classifications'!E73),0)</f>
        <v>DEN</v>
      </c>
      <c r="H73" s="5" t="str">
        <f>VLOOKUP($C73&amp;$E73&amp;$D73,'Official Classifications'!$A:$H,COLUMN('Official Classifications'!F73),0)</f>
        <v>CHN</v>
      </c>
      <c r="I73" s="5" t="str">
        <f>VLOOKUP($C73&amp;$E73&amp;$D73,'Official Classifications'!$A:$H,COLUMN('Official Classifications'!G73),0)</f>
        <v>INA</v>
      </c>
      <c r="J73" s="5" t="str">
        <f>VLOOKUP($C73&amp;$E73&amp;$D73,'Official Classifications'!$A:$H,COLUMN('Official Classifications'!H73),0)</f>
        <v/>
      </c>
    </row>
    <row r="74">
      <c r="A74" s="1">
        <v>2.0</v>
      </c>
      <c r="B74" s="1" t="s">
        <v>91</v>
      </c>
      <c r="G74" s="5" t="str">
        <f>VLOOKUP($C74&amp;$E74&amp;$D74,'Official Classifications'!$A:$H,COLUMN('Official Classifications'!E74),0)</f>
        <v>CHN</v>
      </c>
      <c r="H74" s="5" t="str">
        <f>VLOOKUP($C74&amp;$E74&amp;$D74,'Official Classifications'!$A:$H,COLUMN('Official Classifications'!F74),0)</f>
        <v>CHN</v>
      </c>
      <c r="I74" s="5" t="str">
        <f>VLOOKUP($C74&amp;$E74&amp;$D74,'Official Classifications'!$A:$H,COLUMN('Official Classifications'!G74),0)</f>
        <v>JPN</v>
      </c>
      <c r="J74" s="5" t="str">
        <f>VLOOKUP($C74&amp;$E74&amp;$D74,'Official Classifications'!$A:$H,COLUMN('Official Classifications'!H74),0)</f>
        <v/>
      </c>
    </row>
    <row r="75">
      <c r="A75" s="1">
        <v>2.0</v>
      </c>
      <c r="B75" s="1" t="s">
        <v>91</v>
      </c>
      <c r="G75" s="5" t="str">
        <f>VLOOKUP($C75&amp;$E75&amp;$D75,'Official Classifications'!$A:$H,COLUMN('Official Classifications'!E75),0)</f>
        <v>INA</v>
      </c>
      <c r="H75" s="5" t="str">
        <f>VLOOKUP($C75&amp;$E75&amp;$D75,'Official Classifications'!$A:$H,COLUMN('Official Classifications'!F75),0)</f>
        <v>CHN</v>
      </c>
      <c r="I75" s="5" t="str">
        <f>VLOOKUP($C75&amp;$E75&amp;$D75,'Official Classifications'!$A:$H,COLUMN('Official Classifications'!G75),0)</f>
        <v>KOR</v>
      </c>
      <c r="J75" s="5" t="str">
        <f>VLOOKUP($C75&amp;$E75&amp;$D75,'Official Classifications'!$A:$H,COLUMN('Official Classifications'!H75),0)</f>
        <v/>
      </c>
    </row>
    <row r="76">
      <c r="A76" s="1">
        <v>1.0</v>
      </c>
      <c r="B76" s="1" t="s">
        <v>91</v>
      </c>
      <c r="G76" s="5" t="str">
        <f>VLOOKUP($C76&amp;$E76&amp;$D76,'Official Classifications'!$A:$H,COLUMN('Official Classifications'!E76),0)</f>
        <v>CHN</v>
      </c>
      <c r="H76" s="5" t="str">
        <f>VLOOKUP($C76&amp;$E76&amp;$D76,'Official Classifications'!$A:$H,COLUMN('Official Classifications'!F76),0)</f>
        <v>TPE</v>
      </c>
      <c r="I76" s="5" t="str">
        <f>VLOOKUP($C76&amp;$E76&amp;$D76,'Official Classifications'!$A:$H,COLUMN('Official Classifications'!G76),0)</f>
        <v>IND</v>
      </c>
      <c r="J76" s="5" t="str">
        <f>VLOOKUP($C76&amp;$E76&amp;$D76,'Official Classifications'!$A:$H,COLUMN('Official Classifications'!H76),0)</f>
        <v/>
      </c>
    </row>
    <row r="77">
      <c r="A77" s="1">
        <v>9.0</v>
      </c>
      <c r="B77" s="1" t="s">
        <v>92</v>
      </c>
      <c r="G77" s="5" t="str">
        <f>VLOOKUP($C77&amp;$E77&amp;$D77,'Official Classifications'!$A:$H,COLUMN('Official Classifications'!E77),0)</f>
        <v>JPN</v>
      </c>
      <c r="H77" s="5" t="str">
        <f>VLOOKUP($C77&amp;$E77&amp;$D77,'Official Classifications'!$A:$H,COLUMN('Official Classifications'!F77),0)</f>
        <v>USA</v>
      </c>
      <c r="I77" s="5" t="str">
        <f>VLOOKUP($C77&amp;$E77&amp;$D77,'Official Classifications'!$A:$H,COLUMN('Official Classifications'!G77),0)</f>
        <v>DOM</v>
      </c>
      <c r="J77" s="5" t="str">
        <f>VLOOKUP($C77&amp;$E77&amp;$D77,'Official Classifications'!$A:$H,COLUMN('Official Classifications'!H77),0)</f>
        <v/>
      </c>
    </row>
    <row r="78">
      <c r="A78" s="1">
        <v>9.0</v>
      </c>
      <c r="B78" s="1" t="s">
        <v>92</v>
      </c>
      <c r="G78" s="5" t="str">
        <f>VLOOKUP($C78&amp;$E78&amp;$D78,'Official Classifications'!$A:$H,COLUMN('Official Classifications'!E78),0)</f>
        <v>JPN</v>
      </c>
      <c r="H78" s="5" t="str">
        <f>VLOOKUP($C78&amp;$E78&amp;$D78,'Official Classifications'!$A:$H,COLUMN('Official Classifications'!F78),0)</f>
        <v>USA</v>
      </c>
      <c r="I78" s="5" t="str">
        <f>VLOOKUP($C78&amp;$E78&amp;$D78,'Official Classifications'!$A:$H,COLUMN('Official Classifications'!G78),0)</f>
        <v>CAN</v>
      </c>
      <c r="J78" s="5" t="str">
        <f>VLOOKUP($C78&amp;$E78&amp;$D78,'Official Classifications'!$A:$H,COLUMN('Official Classifications'!H78),0)</f>
        <v/>
      </c>
    </row>
    <row r="79">
      <c r="A79" s="1">
        <v>5.0</v>
      </c>
      <c r="B79" s="1" t="s">
        <v>93</v>
      </c>
      <c r="G79" s="5" t="str">
        <f>VLOOKUP($C79&amp;$E79&amp;$D79,'Official Classifications'!$A:$H,COLUMN('Official Classifications'!E79),0)</f>
        <v>USA</v>
      </c>
      <c r="H79" s="5" t="str">
        <f>VLOOKUP($C79&amp;$E79&amp;$D79,'Official Classifications'!$A:$H,COLUMN('Official Classifications'!F79),0)</f>
        <v>FRA</v>
      </c>
      <c r="I79" s="5" t="str">
        <f>VLOOKUP($C79&amp;$E79&amp;$D79,'Official Classifications'!$A:$H,COLUMN('Official Classifications'!G79),0)</f>
        <v>AUS</v>
      </c>
      <c r="J79" s="5" t="str">
        <f>VLOOKUP($C79&amp;$E79&amp;$D79,'Official Classifications'!$A:$H,COLUMN('Official Classifications'!H79),0)</f>
        <v/>
      </c>
    </row>
    <row r="80">
      <c r="A80" s="1">
        <v>5.0</v>
      </c>
      <c r="B80" s="1" t="s">
        <v>93</v>
      </c>
      <c r="G80" s="5" t="str">
        <f>VLOOKUP($C80&amp;$E80&amp;$D80,'Official Classifications'!$A:$H,COLUMN('Official Classifications'!E80),0)</f>
        <v>USA</v>
      </c>
      <c r="H80" s="5" t="str">
        <f>VLOOKUP($C80&amp;$E80&amp;$D80,'Official Classifications'!$A:$H,COLUMN('Official Classifications'!F80),0)</f>
        <v>JPN</v>
      </c>
      <c r="I80" s="5" t="str">
        <f>VLOOKUP($C80&amp;$E80&amp;$D80,'Official Classifications'!$A:$H,COLUMN('Official Classifications'!G80),0)</f>
        <v>FRA</v>
      </c>
      <c r="J80" s="5" t="str">
        <f>VLOOKUP($C80&amp;$E80&amp;$D80,'Official Classifications'!$A:$H,COLUMN('Official Classifications'!H80),0)</f>
        <v/>
      </c>
    </row>
    <row r="81">
      <c r="A81" s="1">
        <v>2.0</v>
      </c>
      <c r="B81" s="1" t="s">
        <v>128</v>
      </c>
      <c r="G81" s="5" t="str">
        <f>VLOOKUP($C81&amp;$E81&amp;$D81,'Official Classifications'!$A:$H,COLUMN('Official Classifications'!E81),0)</f>
        <v>NOR</v>
      </c>
      <c r="H81" s="5" t="str">
        <f>VLOOKUP($C81&amp;$E81&amp;$D81,'Official Classifications'!$A:$H,COLUMN('Official Classifications'!F81),0)</f>
        <v>ROC</v>
      </c>
      <c r="I81" s="5" t="str">
        <f>VLOOKUP($C81&amp;$E81&amp;$D81,'Official Classifications'!$A:$H,COLUMN('Official Classifications'!G81),0)</f>
        <v>QAT</v>
      </c>
      <c r="J81" s="5" t="str">
        <f>VLOOKUP($C81&amp;$E81&amp;$D81,'Official Classifications'!$A:$H,COLUMN('Official Classifications'!H81),0)</f>
        <v/>
      </c>
    </row>
    <row r="82">
      <c r="A82" s="1">
        <v>2.0</v>
      </c>
      <c r="B82" s="1" t="s">
        <v>128</v>
      </c>
      <c r="G82" s="5" t="str">
        <f>VLOOKUP($C82&amp;$E82&amp;$D82,'Official Classifications'!$A:$H,COLUMN('Official Classifications'!E82),0)</f>
        <v>USA</v>
      </c>
      <c r="H82" s="5" t="str">
        <f>VLOOKUP($C82&amp;$E82&amp;$D82,'Official Classifications'!$A:$H,COLUMN('Official Classifications'!F82),0)</f>
        <v>AUS</v>
      </c>
      <c r="I82" s="5" t="str">
        <f>VLOOKUP($C82&amp;$E82&amp;$D82,'Official Classifications'!$A:$H,COLUMN('Official Classifications'!G82),0)</f>
        <v>SUI</v>
      </c>
      <c r="J82" s="5" t="str">
        <f>VLOOKUP($C82&amp;$E82&amp;$D82,'Official Classifications'!$A:$H,COLUMN('Official Classifications'!H82),0)</f>
        <v/>
      </c>
    </row>
    <row r="83">
      <c r="A83" s="1">
        <v>1.0</v>
      </c>
      <c r="B83" s="1" t="s">
        <v>95</v>
      </c>
      <c r="G83" s="5" t="str">
        <f>VLOOKUP($C83&amp;$E83&amp;$D83,'Official Classifications'!$A:$H,COLUMN('Official Classifications'!E83),0)</f>
        <v>ROC</v>
      </c>
      <c r="H83" s="5" t="str">
        <f>VLOOKUP($C83&amp;$E83&amp;$D83,'Official Classifications'!$A:$H,COLUMN('Official Classifications'!F83),0)</f>
        <v>USA</v>
      </c>
      <c r="I83" s="5" t="str">
        <f>VLOOKUP($C83&amp;$E83&amp;$D83,'Official Classifications'!$A:$H,COLUMN('Official Classifications'!G83),0)</f>
        <v>GHA</v>
      </c>
      <c r="J83" s="5" t="str">
        <f>VLOOKUP($C83&amp;$E83&amp;$D83,'Official Classifications'!$A:$H,COLUMN('Official Classifications'!H83),0)</f>
        <v>CUB</v>
      </c>
    </row>
    <row r="84">
      <c r="A84" s="1">
        <v>1.0</v>
      </c>
      <c r="B84" s="1" t="s">
        <v>95</v>
      </c>
      <c r="G84" s="5" t="str">
        <f>VLOOKUP($C84&amp;$E84&amp;$D84,'Official Classifications'!$A:$H,COLUMN('Official Classifications'!E84),0)</f>
        <v>GBR</v>
      </c>
      <c r="H84" s="5" t="str">
        <f>VLOOKUP($C84&amp;$E84&amp;$D84,'Official Classifications'!$A:$H,COLUMN('Official Classifications'!F84),0)</f>
        <v>PHI</v>
      </c>
      <c r="I84" s="5" t="str">
        <f>VLOOKUP($C84&amp;$E84&amp;$D84,'Official Classifications'!$A:$H,COLUMN('Official Classifications'!G84),0)</f>
        <v>JPN</v>
      </c>
      <c r="J84" s="5" t="str">
        <f>VLOOKUP($C84&amp;$E84&amp;$D84,'Official Classifications'!$A:$H,COLUMN('Official Classifications'!H84),0)</f>
        <v>KAZ</v>
      </c>
    </row>
    <row r="85">
      <c r="A85" s="1">
        <v>1.0</v>
      </c>
      <c r="B85" s="1" t="s">
        <v>95</v>
      </c>
      <c r="G85" s="5" t="str">
        <f>VLOOKUP($C85&amp;$E85&amp;$D85,'Official Classifications'!$A:$H,COLUMN('Official Classifications'!E85),0)</f>
        <v>CUB</v>
      </c>
      <c r="H85" s="5" t="str">
        <f>VLOOKUP($C85&amp;$E85&amp;$D85,'Official Classifications'!$A:$H,COLUMN('Official Classifications'!F85),0)</f>
        <v>ROC</v>
      </c>
      <c r="I85" s="5" t="str">
        <f>VLOOKUP($C85&amp;$E85&amp;$D85,'Official Classifications'!$A:$H,COLUMN('Official Classifications'!G85),0)</f>
        <v>NZL</v>
      </c>
      <c r="J85" s="5" t="str">
        <f>VLOOKUP($C85&amp;$E85&amp;$D85,'Official Classifications'!$A:$H,COLUMN('Official Classifications'!H85),0)</f>
        <v>BRA</v>
      </c>
    </row>
    <row r="86">
      <c r="A86" s="1">
        <v>1.0</v>
      </c>
      <c r="B86" s="1" t="s">
        <v>95</v>
      </c>
      <c r="G86" s="5" t="str">
        <f>VLOOKUP($C86&amp;$E86&amp;$D86,'Official Classifications'!$A:$H,COLUMN('Official Classifications'!E86),0)</f>
        <v>CUB</v>
      </c>
      <c r="H86" s="5" t="str">
        <f>VLOOKUP($C86&amp;$E86&amp;$D86,'Official Classifications'!$A:$H,COLUMN('Official Classifications'!F86),0)</f>
        <v>USA</v>
      </c>
      <c r="I86" s="5" t="str">
        <f>VLOOKUP($C86&amp;$E86&amp;$D86,'Official Classifications'!$A:$H,COLUMN('Official Classifications'!G86),0)</f>
        <v>ARM</v>
      </c>
      <c r="J86" s="5" t="str">
        <f>VLOOKUP($C86&amp;$E86&amp;$D86,'Official Classifications'!$A:$H,COLUMN('Official Classifications'!H86),0)</f>
        <v>AUS</v>
      </c>
    </row>
    <row r="87">
      <c r="A87" s="1">
        <v>1.0</v>
      </c>
      <c r="B87" s="1" t="s">
        <v>95</v>
      </c>
      <c r="G87" s="5" t="str">
        <f>VLOOKUP($C87&amp;$E87&amp;$D87,'Official Classifications'!$A:$H,COLUMN('Official Classifications'!E87),0)</f>
        <v>CUB</v>
      </c>
      <c r="H87" s="5" t="str">
        <f>VLOOKUP($C87&amp;$E87&amp;$D87,'Official Classifications'!$A:$H,COLUMN('Official Classifications'!F87),0)</f>
        <v>GBR</v>
      </c>
      <c r="I87" s="5" t="str">
        <f>VLOOKUP($C87&amp;$E87&amp;$D87,'Official Classifications'!$A:$H,COLUMN('Official Classifications'!G87),0)</f>
        <v>ROC</v>
      </c>
      <c r="J87" s="5" t="str">
        <f>VLOOKUP($C87&amp;$E87&amp;$D87,'Official Classifications'!$A:$H,COLUMN('Official Classifications'!H87),0)</f>
        <v>AZE</v>
      </c>
    </row>
    <row r="88">
      <c r="A88" s="1">
        <v>1.0</v>
      </c>
      <c r="B88" s="1" t="s">
        <v>95</v>
      </c>
      <c r="G88" s="5" t="str">
        <f>VLOOKUP($C88&amp;$E88&amp;$D88,'Official Classifications'!$A:$H,COLUMN('Official Classifications'!E88),0)</f>
        <v>BRA</v>
      </c>
      <c r="H88" s="5" t="str">
        <f>VLOOKUP($C88&amp;$E88&amp;$D88,'Official Classifications'!$A:$H,COLUMN('Official Classifications'!F88),0)</f>
        <v>UKR</v>
      </c>
      <c r="I88" s="5" t="str">
        <f>VLOOKUP($C88&amp;$E88&amp;$D88,'Official Classifications'!$A:$H,COLUMN('Official Classifications'!G88),0)</f>
        <v>PHI</v>
      </c>
      <c r="J88" s="5" t="str">
        <f>VLOOKUP($C88&amp;$E88&amp;$D88,'Official Classifications'!$A:$H,COLUMN('Official Classifications'!H88),0)</f>
        <v>ROC</v>
      </c>
    </row>
    <row r="89">
      <c r="A89" s="1">
        <v>1.0</v>
      </c>
      <c r="B89" s="1" t="s">
        <v>95</v>
      </c>
      <c r="G89" s="5" t="str">
        <f>VLOOKUP($C89&amp;$E89&amp;$D89,'Official Classifications'!$A:$H,COLUMN('Official Classifications'!E89),0)</f>
        <v>UZB</v>
      </c>
      <c r="H89" s="5" t="str">
        <f>VLOOKUP($C89&amp;$E89&amp;$D89,'Official Classifications'!$A:$H,COLUMN('Official Classifications'!F89),0)</f>
        <v>USA</v>
      </c>
      <c r="I89" s="5" t="str">
        <f>VLOOKUP($C89&amp;$E89&amp;$D89,'Official Classifications'!$A:$H,COLUMN('Official Classifications'!G89),0)</f>
        <v>GBR</v>
      </c>
      <c r="J89" s="5" t="str">
        <f>VLOOKUP($C89&amp;$E89&amp;$D89,'Official Classifications'!$A:$H,COLUMN('Official Classifications'!H89),0)</f>
        <v>KAZ</v>
      </c>
    </row>
    <row r="90">
      <c r="A90" s="1">
        <v>1.0</v>
      </c>
      <c r="B90" s="1" t="s">
        <v>95</v>
      </c>
      <c r="G90" s="5" t="str">
        <f>VLOOKUP($C90&amp;$E90&amp;$D90,'Official Classifications'!$A:$H,COLUMN('Official Classifications'!E90),0)</f>
        <v>CUB</v>
      </c>
      <c r="H90" s="5" t="str">
        <f>VLOOKUP($C90&amp;$E90&amp;$D90,'Official Classifications'!$A:$H,COLUMN('Official Classifications'!F90),0)</f>
        <v>GBR</v>
      </c>
      <c r="I90" s="5" t="str">
        <f>VLOOKUP($C90&amp;$E90&amp;$D90,'Official Classifications'!$A:$H,COLUMN('Official Classifications'!G90),0)</f>
        <v>IRL</v>
      </c>
      <c r="J90" s="5" t="str">
        <f>VLOOKUP($C90&amp;$E90&amp;$D90,'Official Classifications'!$A:$H,COLUMN('Official Classifications'!H90),0)</f>
        <v>ROC</v>
      </c>
    </row>
    <row r="91">
      <c r="A91" s="1">
        <v>1.0</v>
      </c>
      <c r="B91" s="1" t="s">
        <v>95</v>
      </c>
      <c r="G91" s="5" t="str">
        <f>VLOOKUP($C91&amp;$E91&amp;$D91,'Official Classifications'!$A:$H,COLUMN('Official Classifications'!E91),0)</f>
        <v>JPN</v>
      </c>
      <c r="H91" s="5" t="str">
        <f>VLOOKUP($C91&amp;$E91&amp;$D91,'Official Classifications'!$A:$H,COLUMN('Official Classifications'!F91),0)</f>
        <v>PHI</v>
      </c>
      <c r="I91" s="5" t="str">
        <f>VLOOKUP($C91&amp;$E91&amp;$D91,'Official Classifications'!$A:$H,COLUMN('Official Classifications'!G91),0)</f>
        <v>ITA</v>
      </c>
      <c r="J91" s="5" t="str">
        <f>VLOOKUP($C91&amp;$E91&amp;$D91,'Official Classifications'!$A:$H,COLUMN('Official Classifications'!H91),0)</f>
        <v>GBR</v>
      </c>
    </row>
    <row r="92">
      <c r="A92" s="1">
        <v>1.0</v>
      </c>
      <c r="B92" s="1" t="s">
        <v>95</v>
      </c>
      <c r="G92" s="5" t="str">
        <f>VLOOKUP($C92&amp;$E92&amp;$D92,'Official Classifications'!$A:$H,COLUMN('Official Classifications'!E92),0)</f>
        <v>BUL</v>
      </c>
      <c r="H92" s="5" t="str">
        <f>VLOOKUP($C92&amp;$E92&amp;$D92,'Official Classifications'!$A:$H,COLUMN('Official Classifications'!F92),0)</f>
        <v>TUR</v>
      </c>
      <c r="I92" s="5" t="str">
        <f>VLOOKUP($C92&amp;$E92&amp;$D92,'Official Classifications'!$A:$H,COLUMN('Official Classifications'!G92),0)</f>
        <v>TPE</v>
      </c>
      <c r="J92" s="5" t="str">
        <f>VLOOKUP($C92&amp;$E92&amp;$D92,'Official Classifications'!$A:$H,COLUMN('Official Classifications'!H92),0)</f>
        <v>JPN</v>
      </c>
    </row>
    <row r="93">
      <c r="A93" s="1">
        <v>1.0</v>
      </c>
      <c r="B93" s="1" t="s">
        <v>95</v>
      </c>
      <c r="G93" s="5" t="str">
        <f>VLOOKUP($C93&amp;$E93&amp;$D93,'Official Classifications'!$A:$H,COLUMN('Official Classifications'!E93),0)</f>
        <v>IRL</v>
      </c>
      <c r="H93" s="5" t="str">
        <f>VLOOKUP($C93&amp;$E93&amp;$D93,'Official Classifications'!$A:$H,COLUMN('Official Classifications'!F93),0)</f>
        <v>BRA</v>
      </c>
      <c r="I93" s="5" t="str">
        <f>VLOOKUP($C93&amp;$E93&amp;$D93,'Official Classifications'!$A:$H,COLUMN('Official Classifications'!G93),0)</f>
        <v>THA</v>
      </c>
      <c r="J93" s="5" t="str">
        <f>VLOOKUP($C93&amp;$E93&amp;$D93,'Official Classifications'!$A:$H,COLUMN('Official Classifications'!H93),0)</f>
        <v>FIN</v>
      </c>
    </row>
    <row r="94">
      <c r="A94" s="1">
        <v>1.0</v>
      </c>
      <c r="B94" s="1" t="s">
        <v>95</v>
      </c>
      <c r="G94" s="5" t="str">
        <f>VLOOKUP($C94&amp;$E94&amp;$D94,'Official Classifications'!$A:$H,COLUMN('Official Classifications'!E94),0)</f>
        <v>GBR</v>
      </c>
      <c r="H94" s="5" t="str">
        <f>VLOOKUP($C94&amp;$E94&amp;$D94,'Official Classifications'!$A:$H,COLUMN('Official Classifications'!F94),0)</f>
        <v>CHN</v>
      </c>
      <c r="I94" s="5" t="str">
        <f>VLOOKUP($C94&amp;$E94&amp;$D94,'Official Classifications'!$A:$H,COLUMN('Official Classifications'!G94),0)</f>
        <v>NED</v>
      </c>
      <c r="J94" s="5" t="str">
        <f>VLOOKUP($C94&amp;$E94&amp;$D94,'Official Classifications'!$A:$H,COLUMN('Official Classifications'!H94),0)</f>
        <v>ROC</v>
      </c>
    </row>
    <row r="95">
      <c r="A95" s="1">
        <v>1.0</v>
      </c>
      <c r="B95" s="1" t="s">
        <v>95</v>
      </c>
      <c r="G95" s="5" t="str">
        <f>VLOOKUP($C95&amp;$E95&amp;$D95,'Official Classifications'!$A:$H,COLUMN('Official Classifications'!E95),0)</f>
        <v>TUR</v>
      </c>
      <c r="H95" s="5" t="str">
        <f>VLOOKUP($C95&amp;$E95&amp;$D95,'Official Classifications'!$A:$H,COLUMN('Official Classifications'!F95),0)</f>
        <v>CHN</v>
      </c>
      <c r="I95" s="5" t="str">
        <f>VLOOKUP($C95&amp;$E95&amp;$D95,'Official Classifications'!$A:$H,COLUMN('Official Classifications'!G95),0)</f>
        <v>IND</v>
      </c>
      <c r="J95" s="5" t="str">
        <f>VLOOKUP($C95&amp;$E95&amp;$D95,'Official Classifications'!$A:$H,COLUMN('Official Classifications'!H95),0)</f>
        <v>USA</v>
      </c>
    </row>
    <row r="96">
      <c r="A96" s="1">
        <v>1.0</v>
      </c>
      <c r="B96" s="1" t="s">
        <v>220</v>
      </c>
      <c r="G96" s="5" t="str">
        <f>VLOOKUP($C96&amp;$E96&amp;$D96,'Official Classifications'!$A:$H,COLUMN('Official Classifications'!E96),0)</f>
        <v>SLO</v>
      </c>
      <c r="H96" s="5" t="str">
        <f>VLOOKUP($C96&amp;$E96&amp;$D96,'Official Classifications'!$A:$H,COLUMN('Official Classifications'!F96),0)</f>
        <v>CZE</v>
      </c>
      <c r="I96" s="5" t="str">
        <f>VLOOKUP($C96&amp;$E96&amp;$D96,'Official Classifications'!$A:$H,COLUMN('Official Classifications'!G96),0)</f>
        <v>GER</v>
      </c>
      <c r="J96" s="5" t="str">
        <f>VLOOKUP($C96&amp;$E96&amp;$D96,'Official Classifications'!$A:$H,COLUMN('Official Classifications'!H96),0)</f>
        <v/>
      </c>
    </row>
    <row r="97">
      <c r="A97" s="1">
        <v>1.0</v>
      </c>
      <c r="B97" s="1" t="s">
        <v>220</v>
      </c>
      <c r="G97" s="5" t="str">
        <f>VLOOKUP($C97&amp;$E97&amp;$D97,'Official Classifications'!$A:$H,COLUMN('Official Classifications'!E97),0)</f>
        <v>CZE</v>
      </c>
      <c r="H97" s="5" t="str">
        <f>VLOOKUP($C97&amp;$E97&amp;$D97,'Official Classifications'!$A:$H,COLUMN('Official Classifications'!F97),0)</f>
        <v>SVK</v>
      </c>
      <c r="I97" s="5" t="str">
        <f>VLOOKUP($C97&amp;$E97&amp;$D97,'Official Classifications'!$A:$H,COLUMN('Official Classifications'!G97),0)</f>
        <v>GER</v>
      </c>
      <c r="J97" s="5" t="str">
        <f>VLOOKUP($C97&amp;$E97&amp;$D97,'Official Classifications'!$A:$H,COLUMN('Official Classifications'!H97),0)</f>
        <v/>
      </c>
    </row>
    <row r="98">
      <c r="A98" s="1">
        <v>1.0</v>
      </c>
      <c r="B98" s="1" t="s">
        <v>220</v>
      </c>
      <c r="G98" s="5" t="str">
        <f>VLOOKUP($C98&amp;$E98&amp;$D98,'Official Classifications'!$A:$H,COLUMN('Official Classifications'!E98),0)</f>
        <v>AUS</v>
      </c>
      <c r="H98" s="5" t="str">
        <f>VLOOKUP($C98&amp;$E98&amp;$D98,'Official Classifications'!$A:$H,COLUMN('Official Classifications'!F98),0)</f>
        <v>GBR</v>
      </c>
      <c r="I98" s="5" t="str">
        <f>VLOOKUP($C98&amp;$E98&amp;$D98,'Official Classifications'!$A:$H,COLUMN('Official Classifications'!G98),0)</f>
        <v>GER</v>
      </c>
      <c r="J98" s="5" t="str">
        <f>VLOOKUP($C98&amp;$E98&amp;$D98,'Official Classifications'!$A:$H,COLUMN('Official Classifications'!H98),0)</f>
        <v/>
      </c>
    </row>
    <row r="99">
      <c r="A99" s="1">
        <v>1.0</v>
      </c>
      <c r="B99" s="1" t="s">
        <v>220</v>
      </c>
      <c r="G99" s="5" t="str">
        <f>VLOOKUP($C99&amp;$E99&amp;$D99,'Official Classifications'!$A:$H,COLUMN('Official Classifications'!E99),0)</f>
        <v>GER</v>
      </c>
      <c r="H99" s="5" t="str">
        <f>VLOOKUP($C99&amp;$E99&amp;$D99,'Official Classifications'!$A:$H,COLUMN('Official Classifications'!F99),0)</f>
        <v>ESP</v>
      </c>
      <c r="I99" s="5" t="str">
        <f>VLOOKUP($C99&amp;$E99&amp;$D99,'Official Classifications'!$A:$H,COLUMN('Official Classifications'!G99),0)</f>
        <v>AUS</v>
      </c>
      <c r="J99" s="5" t="str">
        <f>VLOOKUP($C99&amp;$E99&amp;$D99,'Official Classifications'!$A:$H,COLUMN('Official Classifications'!H99),0)</f>
        <v/>
      </c>
    </row>
    <row r="100">
      <c r="A100" s="1">
        <v>2.0</v>
      </c>
      <c r="B100" s="1" t="s">
        <v>223</v>
      </c>
      <c r="G100" s="5" t="str">
        <f>VLOOKUP($C100&amp;$E100&amp;$D100,'Official Classifications'!$A:$H,COLUMN('Official Classifications'!E100),0)</f>
        <v>CUB</v>
      </c>
      <c r="H100" s="5" t="str">
        <f>VLOOKUP($C100&amp;$E100&amp;$D100,'Official Classifications'!$A:$H,COLUMN('Official Classifications'!F100),0)</f>
        <v>CHN</v>
      </c>
      <c r="I100" s="5" t="str">
        <f>VLOOKUP($C100&amp;$E100&amp;$D100,'Official Classifications'!$A:$H,COLUMN('Official Classifications'!G100),0)</f>
        <v>GER</v>
      </c>
      <c r="J100" s="5" t="str">
        <f>VLOOKUP($C100&amp;$E100&amp;$D100,'Official Classifications'!$A:$H,COLUMN('Official Classifications'!H100),0)</f>
        <v/>
      </c>
    </row>
    <row r="101">
      <c r="A101" s="1">
        <v>1.0</v>
      </c>
      <c r="B101" s="1" t="s">
        <v>223</v>
      </c>
      <c r="G101" s="5" t="str">
        <f>VLOOKUP($C101&amp;$E101&amp;$D101,'Official Classifications'!$A:$H,COLUMN('Official Classifications'!E101),0)</f>
        <v>BRA</v>
      </c>
      <c r="H101" s="5" t="str">
        <f>VLOOKUP($C101&amp;$E101&amp;$D101,'Official Classifications'!$A:$H,COLUMN('Official Classifications'!F101),0)</f>
        <v>CHN</v>
      </c>
      <c r="I101" s="5" t="str">
        <f>VLOOKUP($C101&amp;$E101&amp;$D101,'Official Classifications'!$A:$H,COLUMN('Official Classifications'!G101),0)</f>
        <v>MDA</v>
      </c>
      <c r="J101" s="5" t="str">
        <f>VLOOKUP($C101&amp;$E101&amp;$D101,'Official Classifications'!$A:$H,COLUMN('Official Classifications'!H101),0)</f>
        <v/>
      </c>
    </row>
    <row r="102">
      <c r="A102" s="1">
        <v>2.0</v>
      </c>
      <c r="B102" s="1" t="s">
        <v>223</v>
      </c>
      <c r="G102" s="5" t="str">
        <f>VLOOKUP($C102&amp;$E102&amp;$D102,'Official Classifications'!$A:$H,COLUMN('Official Classifications'!E102),0)</f>
        <v>AUS</v>
      </c>
      <c r="H102" s="5" t="str">
        <f>VLOOKUP($C102&amp;$E102&amp;$D102,'Official Classifications'!$A:$H,COLUMN('Official Classifications'!F102),0)</f>
        <v>GER</v>
      </c>
      <c r="I102" s="5" t="str">
        <f>VLOOKUP($C102&amp;$E102&amp;$D102,'Official Classifications'!$A:$H,COLUMN('Official Classifications'!G102),0)</f>
        <v>CZE</v>
      </c>
      <c r="J102" s="5" t="str">
        <f>VLOOKUP($C102&amp;$E102&amp;$D102,'Official Classifications'!$A:$H,COLUMN('Official Classifications'!H102),0)</f>
        <v/>
      </c>
    </row>
    <row r="103">
      <c r="A103" s="1">
        <v>4.0</v>
      </c>
      <c r="B103" s="1" t="s">
        <v>223</v>
      </c>
      <c r="G103" s="5" t="str">
        <f>VLOOKUP($C103&amp;$E103&amp;$D103,'Official Classifications'!$A:$H,COLUMN('Official Classifications'!E103),0)</f>
        <v>GER</v>
      </c>
      <c r="H103" s="5" t="str">
        <f>VLOOKUP($C103&amp;$E103&amp;$D103,'Official Classifications'!$A:$H,COLUMN('Official Classifications'!F103),0)</f>
        <v>ESP</v>
      </c>
      <c r="I103" s="5" t="str">
        <f>VLOOKUP($C103&amp;$E103&amp;$D103,'Official Classifications'!$A:$H,COLUMN('Official Classifications'!G103),0)</f>
        <v>SVK</v>
      </c>
      <c r="J103" s="5" t="str">
        <f>VLOOKUP($C103&amp;$E103&amp;$D103,'Official Classifications'!$A:$H,COLUMN('Official Classifications'!H103),0)</f>
        <v/>
      </c>
    </row>
    <row r="104">
      <c r="A104" s="1">
        <v>1.0</v>
      </c>
      <c r="B104" s="1" t="s">
        <v>223</v>
      </c>
      <c r="G104" s="5" t="str">
        <f>VLOOKUP($C104&amp;$E104&amp;$D104,'Official Classifications'!$A:$H,COLUMN('Official Classifications'!E104),0)</f>
        <v>HUN</v>
      </c>
      <c r="H104" s="5" t="str">
        <f>VLOOKUP($C104&amp;$E104&amp;$D104,'Official Classifications'!$A:$H,COLUMN('Official Classifications'!F104),0)</f>
        <v>HUN</v>
      </c>
      <c r="I104" s="5" t="str">
        <f>VLOOKUP($C104&amp;$E104&amp;$D104,'Official Classifications'!$A:$H,COLUMN('Official Classifications'!G104),0)</f>
        <v>POR</v>
      </c>
      <c r="J104" s="5" t="str">
        <f>VLOOKUP($C104&amp;$E104&amp;$D104,'Official Classifications'!$A:$H,COLUMN('Official Classifications'!H104),0)</f>
        <v/>
      </c>
    </row>
    <row r="105">
      <c r="A105" s="1">
        <v>1.0</v>
      </c>
      <c r="B105" s="1" t="s">
        <v>223</v>
      </c>
      <c r="G105" s="5" t="str">
        <f>VLOOKUP($C105&amp;$E105&amp;$D105,'Official Classifications'!$A:$H,COLUMN('Official Classifications'!E105),0)</f>
        <v>HUN</v>
      </c>
      <c r="H105" s="5" t="str">
        <f>VLOOKUP($C105&amp;$E105&amp;$D105,'Official Classifications'!$A:$H,COLUMN('Official Classifications'!F105),0)</f>
        <v>ITA</v>
      </c>
      <c r="I105" s="5" t="str">
        <f>VLOOKUP($C105&amp;$E105&amp;$D105,'Official Classifications'!$A:$H,COLUMN('Official Classifications'!G105),0)</f>
        <v>GBR</v>
      </c>
      <c r="J105" s="5" t="str">
        <f>VLOOKUP($C105&amp;$E105&amp;$D105,'Official Classifications'!$A:$H,COLUMN('Official Classifications'!H105),0)</f>
        <v/>
      </c>
    </row>
    <row r="106">
      <c r="A106" s="1">
        <v>2.0</v>
      </c>
      <c r="B106" s="1" t="s">
        <v>223</v>
      </c>
      <c r="G106" s="5" t="str">
        <f>VLOOKUP($C106&amp;$E106&amp;$D106,'Official Classifications'!$A:$H,COLUMN('Official Classifications'!E106),0)</f>
        <v>CHN</v>
      </c>
      <c r="H106" s="5" t="str">
        <f>VLOOKUP($C106&amp;$E106&amp;$D106,'Official Classifications'!$A:$H,COLUMN('Official Classifications'!F106),0)</f>
        <v>UKR</v>
      </c>
      <c r="I106" s="5" t="str">
        <f>VLOOKUP($C106&amp;$E106&amp;$D106,'Official Classifications'!$A:$H,COLUMN('Official Classifications'!G106),0)</f>
        <v>CAN</v>
      </c>
      <c r="J106" s="5" t="str">
        <f>VLOOKUP($C106&amp;$E106&amp;$D106,'Official Classifications'!$A:$H,COLUMN('Official Classifications'!H106),0)</f>
        <v/>
      </c>
    </row>
    <row r="107">
      <c r="A107" s="1">
        <v>1.0</v>
      </c>
      <c r="B107" s="1" t="s">
        <v>223</v>
      </c>
      <c r="G107" s="5" t="str">
        <f>VLOOKUP($C107&amp;$E107&amp;$D107,'Official Classifications'!$A:$H,COLUMN('Official Classifications'!E107),0)</f>
        <v>USA</v>
      </c>
      <c r="H107" s="5" t="str">
        <f>VLOOKUP($C107&amp;$E107&amp;$D107,'Official Classifications'!$A:$H,COLUMN('Official Classifications'!F107),0)</f>
        <v>CAN</v>
      </c>
      <c r="I107" s="5" t="str">
        <f>VLOOKUP($C107&amp;$E107&amp;$D107,'Official Classifications'!$A:$H,COLUMN('Official Classifications'!G107),0)</f>
        <v>UKR</v>
      </c>
      <c r="J107" s="5" t="str">
        <f>VLOOKUP($C107&amp;$E107&amp;$D107,'Official Classifications'!$A:$H,COLUMN('Official Classifications'!H107),0)</f>
        <v/>
      </c>
    </row>
    <row r="108">
      <c r="A108" s="1">
        <v>2.0</v>
      </c>
      <c r="B108" s="1" t="s">
        <v>223</v>
      </c>
      <c r="G108" s="5" t="str">
        <f>VLOOKUP($C108&amp;$E108&amp;$D108,'Official Classifications'!$A:$H,COLUMN('Official Classifications'!E108),0)</f>
        <v>NZL</v>
      </c>
      <c r="H108" s="5" t="str">
        <f>VLOOKUP($C108&amp;$E108&amp;$D108,'Official Classifications'!$A:$H,COLUMN('Official Classifications'!F108),0)</f>
        <v>POL</v>
      </c>
      <c r="I108" s="5" t="str">
        <f>VLOOKUP($C108&amp;$E108&amp;$D108,'Official Classifications'!$A:$H,COLUMN('Official Classifications'!G108),0)</f>
        <v>HUN</v>
      </c>
      <c r="J108" s="5" t="str">
        <f>VLOOKUP($C108&amp;$E108&amp;$D108,'Official Classifications'!$A:$H,COLUMN('Official Classifications'!H108),0)</f>
        <v/>
      </c>
    </row>
    <row r="109">
      <c r="A109" s="1">
        <v>4.0</v>
      </c>
      <c r="B109" s="1" t="s">
        <v>223</v>
      </c>
      <c r="G109" s="5" t="str">
        <f>VLOOKUP($C109&amp;$E109&amp;$D109,'Official Classifications'!$A:$H,COLUMN('Official Classifications'!E109),0)</f>
        <v>HUN</v>
      </c>
      <c r="H109" s="5" t="str">
        <f>VLOOKUP($C109&amp;$E109&amp;$D109,'Official Classifications'!$A:$H,COLUMN('Official Classifications'!F109),0)</f>
        <v>BLR</v>
      </c>
      <c r="I109" s="5" t="str">
        <f>VLOOKUP($C109&amp;$E109&amp;$D109,'Official Classifications'!$A:$H,COLUMN('Official Classifications'!G109),0)</f>
        <v>POL</v>
      </c>
      <c r="J109" s="5" t="str">
        <f>VLOOKUP($C109&amp;$E109&amp;$D109,'Official Classifications'!$A:$H,COLUMN('Official Classifications'!H109),0)</f>
        <v/>
      </c>
    </row>
    <row r="110">
      <c r="A110" s="1">
        <v>1.0</v>
      </c>
      <c r="B110" s="1" t="s">
        <v>223</v>
      </c>
      <c r="G110" s="5" t="str">
        <f>VLOOKUP($C110&amp;$E110&amp;$D110,'Official Classifications'!$A:$H,COLUMN('Official Classifications'!E110),0)</f>
        <v>NZL</v>
      </c>
      <c r="H110" s="5" t="str">
        <f>VLOOKUP($C110&amp;$E110&amp;$D110,'Official Classifications'!$A:$H,COLUMN('Official Classifications'!F110),0)</f>
        <v>ESP</v>
      </c>
      <c r="I110" s="5" t="str">
        <f>VLOOKUP($C110&amp;$E110&amp;$D110,'Official Classifications'!$A:$H,COLUMN('Official Classifications'!G110),0)</f>
        <v>DEN</v>
      </c>
      <c r="J110" s="5" t="str">
        <f>VLOOKUP($C110&amp;$E110&amp;$D110,'Official Classifications'!$A:$H,COLUMN('Official Classifications'!H110),0)</f>
        <v/>
      </c>
    </row>
    <row r="111">
      <c r="A111" s="1">
        <v>1.0</v>
      </c>
      <c r="B111" s="1" t="s">
        <v>223</v>
      </c>
      <c r="G111" s="5" t="str">
        <f>VLOOKUP($C111&amp;$E111&amp;$D111,'Official Classifications'!$A:$H,COLUMN('Official Classifications'!E111),0)</f>
        <v>NZL</v>
      </c>
      <c r="H111" s="5" t="str">
        <f>VLOOKUP($C111&amp;$E111&amp;$D111,'Official Classifications'!$A:$H,COLUMN('Official Classifications'!F111),0)</f>
        <v>HUN</v>
      </c>
      <c r="I111" s="5" t="str">
        <f>VLOOKUP($C111&amp;$E111&amp;$D111,'Official Classifications'!$A:$H,COLUMN('Official Classifications'!G111),0)</f>
        <v>DEN</v>
      </c>
      <c r="J111" s="5" t="str">
        <f>VLOOKUP($C111&amp;$E111&amp;$D111,'Official Classifications'!$A:$H,COLUMN('Official Classifications'!H111),0)</f>
        <v/>
      </c>
    </row>
    <row r="112">
      <c r="A112" s="1">
        <v>1.0</v>
      </c>
      <c r="B112" s="1" t="s">
        <v>234</v>
      </c>
      <c r="G112" s="5" t="str">
        <f>VLOOKUP($C112&amp;$E112&amp;$D112,'Official Classifications'!$A:$H,COLUMN('Official Classifications'!E112),0)</f>
        <v>AUS</v>
      </c>
      <c r="H112" s="5" t="str">
        <f>VLOOKUP($C112&amp;$E112&amp;$D112,'Official Classifications'!$A:$H,COLUMN('Official Classifications'!F112),0)</f>
        <v>VEN</v>
      </c>
      <c r="I112" s="5" t="str">
        <f>VLOOKUP($C112&amp;$E112&amp;$D112,'Official Classifications'!$A:$H,COLUMN('Official Classifications'!G112),0)</f>
        <v>GBR</v>
      </c>
      <c r="J112" s="5" t="str">
        <f>VLOOKUP($C112&amp;$E112&amp;$D112,'Official Classifications'!$A:$H,COLUMN('Official Classifications'!H112),0)</f>
        <v/>
      </c>
    </row>
    <row r="113">
      <c r="A113" s="1">
        <v>1.0</v>
      </c>
      <c r="B113" s="1" t="s">
        <v>234</v>
      </c>
      <c r="G113" s="5" t="str">
        <f>VLOOKUP($C113&amp;$E113&amp;$D113,'Official Classifications'!$A:$H,COLUMN('Official Classifications'!E113),0)</f>
        <v>GBR</v>
      </c>
      <c r="H113" s="5" t="str">
        <f>VLOOKUP($C113&amp;$E113&amp;$D113,'Official Classifications'!$A:$H,COLUMN('Official Classifications'!F113),0)</f>
        <v>USA</v>
      </c>
      <c r="I113" s="5" t="str">
        <f>VLOOKUP($C113&amp;$E113&amp;$D113,'Official Classifications'!$A:$H,COLUMN('Official Classifications'!G113),0)</f>
        <v>SUI</v>
      </c>
      <c r="J113" s="5" t="str">
        <f>VLOOKUP($C113&amp;$E113&amp;$D113,'Official Classifications'!$A:$H,COLUMN('Official Classifications'!H113),0)</f>
        <v/>
      </c>
    </row>
    <row r="114">
      <c r="A114" s="1">
        <v>1.0</v>
      </c>
      <c r="B114" s="1" t="s">
        <v>236</v>
      </c>
      <c r="G114" s="5" t="str">
        <f>VLOOKUP($C114&amp;$E114&amp;$D114,'Official Classifications'!$A:$H,COLUMN('Official Classifications'!E114),0)</f>
        <v>NED</v>
      </c>
      <c r="H114" s="5" t="str">
        <f>VLOOKUP($C114&amp;$E114&amp;$D114,'Official Classifications'!$A:$H,COLUMN('Official Classifications'!F114),0)</f>
        <v>GBR</v>
      </c>
      <c r="I114" s="5" t="str">
        <f>VLOOKUP($C114&amp;$E114&amp;$D114,'Official Classifications'!$A:$H,COLUMN('Official Classifications'!G114),0)</f>
        <v>COL</v>
      </c>
      <c r="J114" s="5" t="str">
        <f>VLOOKUP($C114&amp;$E114&amp;$D114,'Official Classifications'!$A:$H,COLUMN('Official Classifications'!H114),0)</f>
        <v/>
      </c>
    </row>
    <row r="115">
      <c r="A115" s="1">
        <v>1.0</v>
      </c>
      <c r="B115" s="1" t="s">
        <v>236</v>
      </c>
      <c r="G115" s="5" t="str">
        <f>VLOOKUP($C115&amp;$E115&amp;$D115,'Official Classifications'!$A:$H,COLUMN('Official Classifications'!E115),0)</f>
        <v>GBR</v>
      </c>
      <c r="H115" s="5" t="str">
        <f>VLOOKUP($C115&amp;$E115&amp;$D115,'Official Classifications'!$A:$H,COLUMN('Official Classifications'!F115),0)</f>
        <v>COL</v>
      </c>
      <c r="I115" s="5" t="str">
        <f>VLOOKUP($C115&amp;$E115&amp;$D115,'Official Classifications'!$A:$H,COLUMN('Official Classifications'!G115),0)</f>
        <v>NED</v>
      </c>
      <c r="J115" s="5" t="str">
        <f>VLOOKUP($C115&amp;$E115&amp;$D115,'Official Classifications'!$A:$H,COLUMN('Official Classifications'!H115),0)</f>
        <v/>
      </c>
    </row>
    <row r="116">
      <c r="A116" s="1">
        <v>1.0</v>
      </c>
      <c r="B116" s="1" t="s">
        <v>236</v>
      </c>
      <c r="G116" s="5" t="str">
        <f>VLOOKUP($C116&amp;$E116&amp;$D116,'Official Classifications'!$A:$H,COLUMN('Official Classifications'!E116),0)</f>
        <v>GBR</v>
      </c>
      <c r="H116" s="5" t="str">
        <f>VLOOKUP($C116&amp;$E116&amp;$D116,'Official Classifications'!$A:$H,COLUMN('Official Classifications'!F116),0)</f>
        <v>SUI</v>
      </c>
      <c r="I116" s="5" t="str">
        <f>VLOOKUP($C116&amp;$E116&amp;$D116,'Official Classifications'!$A:$H,COLUMN('Official Classifications'!G116),0)</f>
        <v>ESP</v>
      </c>
      <c r="J116" s="5" t="str">
        <f>VLOOKUP($C116&amp;$E116&amp;$D116,'Official Classifications'!$A:$H,COLUMN('Official Classifications'!H116),0)</f>
        <v/>
      </c>
    </row>
    <row r="117">
      <c r="A117" s="1">
        <v>1.0</v>
      </c>
      <c r="B117" s="1" t="s">
        <v>236</v>
      </c>
      <c r="G117" s="5" t="str">
        <f>VLOOKUP($C117&amp;$E117&amp;$D117,'Official Classifications'!$A:$H,COLUMN('Official Classifications'!E117),0)</f>
        <v>SUI</v>
      </c>
      <c r="H117" s="5" t="str">
        <f>VLOOKUP($C117&amp;$E117&amp;$D117,'Official Classifications'!$A:$H,COLUMN('Official Classifications'!F117),0)</f>
        <v>SUI</v>
      </c>
      <c r="I117" s="5" t="str">
        <f>VLOOKUP($C117&amp;$E117&amp;$D117,'Official Classifications'!$A:$H,COLUMN('Official Classifications'!G117),0)</f>
        <v>SUI</v>
      </c>
      <c r="J117" s="5" t="str">
        <f>VLOOKUP($C117&amp;$E117&amp;$D117,'Official Classifications'!$A:$H,COLUMN('Official Classifications'!H117),0)</f>
        <v/>
      </c>
    </row>
    <row r="118">
      <c r="A118" s="1">
        <v>1.0</v>
      </c>
      <c r="B118" s="1" t="s">
        <v>236</v>
      </c>
      <c r="G118" s="5" t="str">
        <f>VLOOKUP($C118&amp;$E118&amp;$D118,'Official Classifications'!$A:$H,COLUMN('Official Classifications'!E118),0)</f>
        <v>SLO</v>
      </c>
      <c r="H118" s="5" t="str">
        <f>VLOOKUP($C118&amp;$E118&amp;$D118,'Official Classifications'!$A:$H,COLUMN('Official Classifications'!F118),0)</f>
        <v>NED</v>
      </c>
      <c r="I118" s="5" t="str">
        <f>VLOOKUP($C118&amp;$E118&amp;$D118,'Official Classifications'!$A:$H,COLUMN('Official Classifications'!G118),0)</f>
        <v>AUS</v>
      </c>
      <c r="J118" s="5" t="str">
        <f>VLOOKUP($C118&amp;$E118&amp;$D118,'Official Classifications'!$A:$H,COLUMN('Official Classifications'!H118),0)</f>
        <v/>
      </c>
    </row>
    <row r="119">
      <c r="A119" s="1">
        <v>1.0</v>
      </c>
      <c r="B119" s="1" t="s">
        <v>236</v>
      </c>
      <c r="G119" s="5" t="str">
        <f>VLOOKUP($C119&amp;$E119&amp;$D119,'Official Classifications'!$A:$H,COLUMN('Official Classifications'!E119),0)</f>
        <v>ECU</v>
      </c>
      <c r="H119" s="5" t="str">
        <f>VLOOKUP($C119&amp;$E119&amp;$D119,'Official Classifications'!$A:$H,COLUMN('Official Classifications'!F119),0)</f>
        <v>BEL</v>
      </c>
      <c r="I119" s="5" t="str">
        <f>VLOOKUP($C119&amp;$E119&amp;$D119,'Official Classifications'!$A:$H,COLUMN('Official Classifications'!G119),0)</f>
        <v>SLO</v>
      </c>
      <c r="J119" s="5" t="str">
        <f>VLOOKUP($C119&amp;$E119&amp;$D119,'Official Classifications'!$A:$H,COLUMN('Official Classifications'!H119),0)</f>
        <v/>
      </c>
    </row>
    <row r="120">
      <c r="A120" s="1">
        <v>1.0</v>
      </c>
      <c r="B120" s="1" t="s">
        <v>236</v>
      </c>
      <c r="G120" s="5" t="str">
        <f>VLOOKUP($C120&amp;$E120&amp;$D120,'Official Classifications'!$A:$H,COLUMN('Official Classifications'!E120),0)</f>
        <v>NED</v>
      </c>
      <c r="H120" s="5" t="str">
        <f>VLOOKUP($C120&amp;$E120&amp;$D120,'Official Classifications'!$A:$H,COLUMN('Official Classifications'!F120),0)</f>
        <v>SUI</v>
      </c>
      <c r="I120" s="5" t="str">
        <f>VLOOKUP($C120&amp;$E120&amp;$D120,'Official Classifications'!$A:$H,COLUMN('Official Classifications'!G120),0)</f>
        <v>NED</v>
      </c>
      <c r="J120" s="5" t="str">
        <f>VLOOKUP($C120&amp;$E120&amp;$D120,'Official Classifications'!$A:$H,COLUMN('Official Classifications'!H120),0)</f>
        <v/>
      </c>
    </row>
    <row r="121">
      <c r="A121" s="1">
        <v>1.0</v>
      </c>
      <c r="B121" s="1" t="s">
        <v>236</v>
      </c>
      <c r="G121" s="5" t="str">
        <f>VLOOKUP($C121&amp;$E121&amp;$D121,'Official Classifications'!$A:$H,COLUMN('Official Classifications'!E121),0)</f>
        <v>AUT</v>
      </c>
      <c r="H121" s="5" t="str">
        <f>VLOOKUP($C121&amp;$E121&amp;$D121,'Official Classifications'!$A:$H,COLUMN('Official Classifications'!F121),0)</f>
        <v>NED</v>
      </c>
      <c r="I121" s="5" t="str">
        <f>VLOOKUP($C121&amp;$E121&amp;$D121,'Official Classifications'!$A:$H,COLUMN('Official Classifications'!G121),0)</f>
        <v>ITA</v>
      </c>
      <c r="J121" s="5" t="str">
        <f>VLOOKUP($C121&amp;$E121&amp;$D121,'Official Classifications'!$A:$H,COLUMN('Official Classifications'!H121),0)</f>
        <v/>
      </c>
    </row>
    <row r="122">
      <c r="A122" s="1">
        <v>1.0</v>
      </c>
      <c r="B122" s="1" t="s">
        <v>236</v>
      </c>
      <c r="G122" s="5" t="str">
        <f>VLOOKUP($C122&amp;$E122&amp;$D122,'Official Classifications'!$A:$H,COLUMN('Official Classifications'!E122),0)</f>
        <v>GBR</v>
      </c>
      <c r="H122" s="5" t="str">
        <f>VLOOKUP($C122&amp;$E122&amp;$D122,'Official Classifications'!$A:$H,COLUMN('Official Classifications'!F122),0)</f>
        <v>MAS</v>
      </c>
      <c r="I122" s="5" t="str">
        <f>VLOOKUP($C122&amp;$E122&amp;$D122,'Official Classifications'!$A:$H,COLUMN('Official Classifications'!G122),0)</f>
        <v>NED</v>
      </c>
      <c r="J122" s="5" t="str">
        <f>VLOOKUP($C122&amp;$E122&amp;$D122,'Official Classifications'!$A:$H,COLUMN('Official Classifications'!H122),0)</f>
        <v/>
      </c>
    </row>
    <row r="123">
      <c r="A123" s="1">
        <v>1.0</v>
      </c>
      <c r="B123" s="1" t="s">
        <v>236</v>
      </c>
      <c r="G123" s="5" t="str">
        <f>VLOOKUP($C123&amp;$E123&amp;$D123,'Official Classifications'!$A:$H,COLUMN('Official Classifications'!E123),0)</f>
        <v>DEN</v>
      </c>
      <c r="H123" s="5" t="str">
        <f>VLOOKUP($C123&amp;$E123&amp;$D123,'Official Classifications'!$A:$H,COLUMN('Official Classifications'!F123),0)</f>
        <v>GBR</v>
      </c>
      <c r="I123" s="5" t="str">
        <f>VLOOKUP($C123&amp;$E123&amp;$D123,'Official Classifications'!$A:$H,COLUMN('Official Classifications'!G123),0)</f>
        <v>FRA</v>
      </c>
      <c r="J123" s="5" t="str">
        <f>VLOOKUP($C123&amp;$E123&amp;$D123,'Official Classifications'!$A:$H,COLUMN('Official Classifications'!H123),0)</f>
        <v/>
      </c>
    </row>
    <row r="124">
      <c r="A124" s="1">
        <v>1.0</v>
      </c>
      <c r="B124" s="1" t="s">
        <v>236</v>
      </c>
      <c r="G124" s="5" t="str">
        <f>VLOOKUP($C124&amp;$E124&amp;$D124,'Official Classifications'!$A:$H,COLUMN('Official Classifications'!E124),0)</f>
        <v>GBR</v>
      </c>
      <c r="H124" s="5" t="str">
        <f>VLOOKUP($C124&amp;$E124&amp;$D124,'Official Classifications'!$A:$H,COLUMN('Official Classifications'!F124),0)</f>
        <v>NZL</v>
      </c>
      <c r="I124" s="5" t="str">
        <f>VLOOKUP($C124&amp;$E124&amp;$D124,'Official Classifications'!$A:$H,COLUMN('Official Classifications'!G124),0)</f>
        <v>ITA</v>
      </c>
      <c r="J124" s="5" t="str">
        <f>VLOOKUP($C124&amp;$E124&amp;$D124,'Official Classifications'!$A:$H,COLUMN('Official Classifications'!H124),0)</f>
        <v/>
      </c>
    </row>
    <row r="125">
      <c r="A125" s="1">
        <v>1.0</v>
      </c>
      <c r="B125" s="1" t="s">
        <v>236</v>
      </c>
      <c r="G125" s="5" t="str">
        <f>VLOOKUP($C125&amp;$E125&amp;$D125,'Official Classifications'!$A:$H,COLUMN('Official Classifications'!E125),0)</f>
        <v>NED</v>
      </c>
      <c r="H125" s="5" t="str">
        <f>VLOOKUP($C125&amp;$E125&amp;$D125,'Official Classifications'!$A:$H,COLUMN('Official Classifications'!F125),0)</f>
        <v>NED</v>
      </c>
      <c r="I125" s="5" t="str">
        <f>VLOOKUP($C125&amp;$E125&amp;$D125,'Official Classifications'!$A:$H,COLUMN('Official Classifications'!G125),0)</f>
        <v>GBR</v>
      </c>
      <c r="J125" s="5" t="str">
        <f>VLOOKUP($C125&amp;$E125&amp;$D125,'Official Classifications'!$A:$H,COLUMN('Official Classifications'!H125),0)</f>
        <v/>
      </c>
    </row>
    <row r="126">
      <c r="A126" s="1">
        <v>4.0</v>
      </c>
      <c r="B126" s="1" t="s">
        <v>236</v>
      </c>
      <c r="G126" s="5" t="str">
        <f>VLOOKUP($C126&amp;$E126&amp;$D126,'Official Classifications'!$A:$H,COLUMN('Official Classifications'!E126),0)</f>
        <v>ITA</v>
      </c>
      <c r="H126" s="5" t="str">
        <f>VLOOKUP($C126&amp;$E126&amp;$D126,'Official Classifications'!$A:$H,COLUMN('Official Classifications'!F126),0)</f>
        <v>DEN</v>
      </c>
      <c r="I126" s="5" t="str">
        <f>VLOOKUP($C126&amp;$E126&amp;$D126,'Official Classifications'!$A:$H,COLUMN('Official Classifications'!G126),0)</f>
        <v>AUS</v>
      </c>
      <c r="J126" s="5" t="str">
        <f>VLOOKUP($C126&amp;$E126&amp;$D126,'Official Classifications'!$A:$H,COLUMN('Official Classifications'!H126),0)</f>
        <v/>
      </c>
    </row>
    <row r="127">
      <c r="A127" s="1">
        <v>3.0</v>
      </c>
      <c r="B127" s="1" t="s">
        <v>236</v>
      </c>
      <c r="G127" s="5" t="str">
        <f>VLOOKUP($C127&amp;$E127&amp;$D127,'Official Classifications'!$A:$H,COLUMN('Official Classifications'!E127),0)</f>
        <v>NED</v>
      </c>
      <c r="H127" s="5" t="str">
        <f>VLOOKUP($C127&amp;$E127&amp;$D127,'Official Classifications'!$A:$H,COLUMN('Official Classifications'!F127),0)</f>
        <v>GBR</v>
      </c>
      <c r="I127" s="5" t="str">
        <f>VLOOKUP($C127&amp;$E127&amp;$D127,'Official Classifications'!$A:$H,COLUMN('Official Classifications'!G127),0)</f>
        <v>FRA</v>
      </c>
      <c r="J127" s="5" t="str">
        <f>VLOOKUP($C127&amp;$E127&amp;$D127,'Official Classifications'!$A:$H,COLUMN('Official Classifications'!H127),0)</f>
        <v/>
      </c>
    </row>
    <row r="128">
      <c r="A128" s="1">
        <v>1.0</v>
      </c>
      <c r="B128" s="1" t="s">
        <v>236</v>
      </c>
      <c r="G128" s="5" t="str">
        <f>VLOOKUP($C128&amp;$E128&amp;$D128,'Official Classifications'!$A:$H,COLUMN('Official Classifications'!E128),0)</f>
        <v>NED</v>
      </c>
      <c r="H128" s="5" t="str">
        <f>VLOOKUP($C128&amp;$E128&amp;$D128,'Official Classifications'!$A:$H,COLUMN('Official Classifications'!F128),0)</f>
        <v>NZL</v>
      </c>
      <c r="I128" s="5" t="str">
        <f>VLOOKUP($C128&amp;$E128&amp;$D128,'Official Classifications'!$A:$H,COLUMN('Official Classifications'!G128),0)</f>
        <v>CAN</v>
      </c>
      <c r="J128" s="5" t="str">
        <f>VLOOKUP($C128&amp;$E128&amp;$D128,'Official Classifications'!$A:$H,COLUMN('Official Classifications'!H128),0)</f>
        <v/>
      </c>
    </row>
    <row r="129">
      <c r="A129" s="1">
        <v>1.0</v>
      </c>
      <c r="B129" s="1" t="s">
        <v>236</v>
      </c>
      <c r="G129" s="5" t="str">
        <f>VLOOKUP($C129&amp;$E129&amp;$D129,'Official Classifications'!$A:$H,COLUMN('Official Classifications'!E129),0)</f>
        <v>GBR</v>
      </c>
      <c r="H129" s="5" t="str">
        <f>VLOOKUP($C129&amp;$E129&amp;$D129,'Official Classifications'!$A:$H,COLUMN('Official Classifications'!F129),0)</f>
        <v>DEN</v>
      </c>
      <c r="I129" s="5" t="str">
        <f>VLOOKUP($C129&amp;$E129&amp;$D129,'Official Classifications'!$A:$H,COLUMN('Official Classifications'!G129),0)</f>
        <v>ROC</v>
      </c>
      <c r="J129" s="5" t="str">
        <f>VLOOKUP($C129&amp;$E129&amp;$D129,'Official Classifications'!$A:$H,COLUMN('Official Classifications'!H129),0)</f>
        <v/>
      </c>
    </row>
    <row r="130">
      <c r="A130" s="1">
        <v>1.0</v>
      </c>
      <c r="B130" s="1" t="s">
        <v>236</v>
      </c>
      <c r="G130" s="5" t="str">
        <f>VLOOKUP($C130&amp;$E130&amp;$D130,'Official Classifications'!$A:$H,COLUMN('Official Classifications'!E130),0)</f>
        <v>USA</v>
      </c>
      <c r="H130" s="5" t="str">
        <f>VLOOKUP($C130&amp;$E130&amp;$D130,'Official Classifications'!$A:$H,COLUMN('Official Classifications'!F130),0)</f>
        <v>JPN</v>
      </c>
      <c r="I130" s="5" t="str">
        <f>VLOOKUP($C130&amp;$E130&amp;$D130,'Official Classifications'!$A:$H,COLUMN('Official Classifications'!G130),0)</f>
        <v>NED</v>
      </c>
      <c r="J130" s="5" t="str">
        <f>VLOOKUP($C130&amp;$E130&amp;$D130,'Official Classifications'!$A:$H,COLUMN('Official Classifications'!H130),0)</f>
        <v/>
      </c>
    </row>
    <row r="131">
      <c r="A131" s="1">
        <v>1.0</v>
      </c>
      <c r="B131" s="1" t="s">
        <v>236</v>
      </c>
      <c r="G131" s="5" t="str">
        <f>VLOOKUP($C131&amp;$E131&amp;$D131,'Official Classifications'!$A:$H,COLUMN('Official Classifications'!E131),0)</f>
        <v>CAN</v>
      </c>
      <c r="H131" s="5" t="str">
        <f>VLOOKUP($C131&amp;$E131&amp;$D131,'Official Classifications'!$A:$H,COLUMN('Official Classifications'!F131),0)</f>
        <v>UKR</v>
      </c>
      <c r="I131" s="5" t="str">
        <f>VLOOKUP($C131&amp;$E131&amp;$D131,'Official Classifications'!$A:$H,COLUMN('Official Classifications'!G131),0)</f>
        <v>HKG</v>
      </c>
      <c r="J131" s="5" t="str">
        <f>VLOOKUP($C131&amp;$E131&amp;$D131,'Official Classifications'!$A:$H,COLUMN('Official Classifications'!H131),0)</f>
        <v/>
      </c>
    </row>
    <row r="132">
      <c r="A132" s="1">
        <v>4.0</v>
      </c>
      <c r="B132" s="1" t="s">
        <v>236</v>
      </c>
      <c r="G132" s="5" t="str">
        <f>VLOOKUP($C132&amp;$E132&amp;$D132,'Official Classifications'!$A:$H,COLUMN('Official Classifications'!E132),0)</f>
        <v>GER</v>
      </c>
      <c r="H132" s="5" t="str">
        <f>VLOOKUP($C132&amp;$E132&amp;$D132,'Official Classifications'!$A:$H,COLUMN('Official Classifications'!F132),0)</f>
        <v>GBR</v>
      </c>
      <c r="I132" s="5" t="str">
        <f>VLOOKUP($C132&amp;$E132&amp;$D132,'Official Classifications'!$A:$H,COLUMN('Official Classifications'!G132),0)</f>
        <v>USA</v>
      </c>
      <c r="J132" s="5" t="str">
        <f>VLOOKUP($C132&amp;$E132&amp;$D132,'Official Classifications'!$A:$H,COLUMN('Official Classifications'!H132),0)</f>
        <v/>
      </c>
    </row>
    <row r="133">
      <c r="A133" s="1">
        <v>2.0</v>
      </c>
      <c r="B133" s="1" t="s">
        <v>236</v>
      </c>
      <c r="G133" s="5" t="str">
        <f>VLOOKUP($C133&amp;$E133&amp;$D133,'Official Classifications'!$A:$H,COLUMN('Official Classifications'!E133),0)</f>
        <v>CHN</v>
      </c>
      <c r="H133" s="5" t="str">
        <f>VLOOKUP($C133&amp;$E133&amp;$D133,'Official Classifications'!$A:$H,COLUMN('Official Classifications'!F133),0)</f>
        <v>GER</v>
      </c>
      <c r="I133" s="5" t="str">
        <f>VLOOKUP($C133&amp;$E133&amp;$D133,'Official Classifications'!$A:$H,COLUMN('Official Classifications'!G133),0)</f>
        <v>ROC</v>
      </c>
      <c r="J133" s="5" t="str">
        <f>VLOOKUP($C133&amp;$E133&amp;$D133,'Official Classifications'!$A:$H,COLUMN('Official Classifications'!H133),0)</f>
        <v/>
      </c>
    </row>
    <row r="134">
      <c r="A134" s="1">
        <v>1.0</v>
      </c>
      <c r="B134" s="1" t="s">
        <v>103</v>
      </c>
      <c r="G134" s="5" t="str">
        <f>VLOOKUP($C134&amp;$E134&amp;$D134,'Official Classifications'!$A:$H,COLUMN('Official Classifications'!E134),0)</f>
        <v>CHN</v>
      </c>
      <c r="H134" s="5" t="str">
        <f>VLOOKUP($C134&amp;$E134&amp;$D134,'Official Classifications'!$A:$H,COLUMN('Official Classifications'!F134),0)</f>
        <v>CHN</v>
      </c>
      <c r="I134" s="5" t="str">
        <f>VLOOKUP($C134&amp;$E134&amp;$D134,'Official Classifications'!$A:$H,COLUMN('Official Classifications'!G134),0)</f>
        <v>GBR</v>
      </c>
      <c r="J134" s="5" t="str">
        <f>VLOOKUP($C134&amp;$E134&amp;$D134,'Official Classifications'!$A:$H,COLUMN('Official Classifications'!H134),0)</f>
        <v/>
      </c>
    </row>
    <row r="135">
      <c r="A135" s="1">
        <v>1.0</v>
      </c>
      <c r="B135" s="1" t="s">
        <v>103</v>
      </c>
      <c r="G135" s="5" t="str">
        <f>VLOOKUP($C135&amp;$E135&amp;$D135,'Official Classifications'!$A:$H,COLUMN('Official Classifications'!E135),0)</f>
        <v>CHN</v>
      </c>
      <c r="H135" s="5" t="str">
        <f>VLOOKUP($C135&amp;$E135&amp;$D135,'Official Classifications'!$A:$H,COLUMN('Official Classifications'!F135),0)</f>
        <v>CHN</v>
      </c>
      <c r="I135" s="5" t="str">
        <f>VLOOKUP($C135&amp;$E135&amp;$D135,'Official Classifications'!$A:$H,COLUMN('Official Classifications'!G135),0)</f>
        <v>GBR</v>
      </c>
      <c r="J135" s="5" t="str">
        <f>VLOOKUP($C135&amp;$E135&amp;$D135,'Official Classifications'!$A:$H,COLUMN('Official Classifications'!H135),0)</f>
        <v/>
      </c>
    </row>
    <row r="136">
      <c r="A136" s="1">
        <v>2.0</v>
      </c>
      <c r="B136" s="1" t="s">
        <v>103</v>
      </c>
      <c r="G136" s="5" t="str">
        <f>VLOOKUP($C136&amp;$E136&amp;$D136,'Official Classifications'!$A:$H,COLUMN('Official Classifications'!E136),0)</f>
        <v>GBR</v>
      </c>
      <c r="H136" s="5" t="str">
        <f>VLOOKUP($C136&amp;$E136&amp;$D136,'Official Classifications'!$A:$H,COLUMN('Official Classifications'!F136),0)</f>
        <v>CHN</v>
      </c>
      <c r="I136" s="5" t="str">
        <f>VLOOKUP($C136&amp;$E136&amp;$D136,'Official Classifications'!$A:$H,COLUMN('Official Classifications'!G136),0)</f>
        <v>ROC</v>
      </c>
      <c r="J136" s="5" t="str">
        <f>VLOOKUP($C136&amp;$E136&amp;$D136,'Official Classifications'!$A:$H,COLUMN('Official Classifications'!H136),0)</f>
        <v/>
      </c>
    </row>
    <row r="137">
      <c r="A137" s="1">
        <v>2.0</v>
      </c>
      <c r="B137" s="1" t="s">
        <v>103</v>
      </c>
      <c r="G137" s="5" t="str">
        <f>VLOOKUP($C137&amp;$E137&amp;$D137,'Official Classifications'!$A:$H,COLUMN('Official Classifications'!E137),0)</f>
        <v>CHN</v>
      </c>
      <c r="H137" s="5" t="str">
        <f>VLOOKUP($C137&amp;$E137&amp;$D137,'Official Classifications'!$A:$H,COLUMN('Official Classifications'!F137),0)</f>
        <v>USA</v>
      </c>
      <c r="I137" s="5" t="str">
        <f>VLOOKUP($C137&amp;$E137&amp;$D137,'Official Classifications'!$A:$H,COLUMN('Official Classifications'!G137),0)</f>
        <v>GER</v>
      </c>
      <c r="J137" s="5" t="str">
        <f>VLOOKUP($C137&amp;$E137&amp;$D137,'Official Classifications'!$A:$H,COLUMN('Official Classifications'!H137),0)</f>
        <v/>
      </c>
    </row>
    <row r="138">
      <c r="A138" s="1">
        <v>1.0</v>
      </c>
      <c r="B138" s="1" t="s">
        <v>103</v>
      </c>
      <c r="G138" s="5" t="str">
        <f>VLOOKUP($C138&amp;$E138&amp;$D138,'Official Classifications'!$A:$H,COLUMN('Official Classifications'!E138),0)</f>
        <v>CHN</v>
      </c>
      <c r="H138" s="5" t="str">
        <f>VLOOKUP($C138&amp;$E138&amp;$D138,'Official Classifications'!$A:$H,COLUMN('Official Classifications'!F138),0)</f>
        <v>CHN</v>
      </c>
      <c r="I138" s="5" t="str">
        <f>VLOOKUP($C138&amp;$E138&amp;$D138,'Official Classifications'!$A:$H,COLUMN('Official Classifications'!G138),0)</f>
        <v>AUS</v>
      </c>
      <c r="J138" s="5" t="str">
        <f>VLOOKUP($C138&amp;$E138&amp;$D138,'Official Classifications'!$A:$H,COLUMN('Official Classifications'!H138),0)</f>
        <v/>
      </c>
    </row>
    <row r="139">
      <c r="A139" s="1">
        <v>1.0</v>
      </c>
      <c r="B139" s="1" t="s">
        <v>103</v>
      </c>
      <c r="G139" s="5" t="str">
        <f>VLOOKUP($C139&amp;$E139&amp;$D139,'Official Classifications'!$A:$H,COLUMN('Official Classifications'!E139),0)</f>
        <v>CHN</v>
      </c>
      <c r="H139" s="5" t="str">
        <f>VLOOKUP($C139&amp;$E139&amp;$D139,'Official Classifications'!$A:$H,COLUMN('Official Classifications'!F139),0)</f>
        <v>CHN</v>
      </c>
      <c r="I139" s="5" t="str">
        <f>VLOOKUP($C139&amp;$E139&amp;$D139,'Official Classifications'!$A:$H,COLUMN('Official Classifications'!G139),0)</f>
        <v>USA</v>
      </c>
      <c r="J139" s="5" t="str">
        <f>VLOOKUP($C139&amp;$E139&amp;$D139,'Official Classifications'!$A:$H,COLUMN('Official Classifications'!H139),0)</f>
        <v/>
      </c>
    </row>
    <row r="140">
      <c r="A140" s="1">
        <v>2.0</v>
      </c>
      <c r="B140" s="1" t="s">
        <v>103</v>
      </c>
      <c r="G140" s="5" t="str">
        <f>VLOOKUP($C140&amp;$E140&amp;$D140,'Official Classifications'!$A:$H,COLUMN('Official Classifications'!E140),0)</f>
        <v>CHN</v>
      </c>
      <c r="H140" s="5" t="str">
        <f>VLOOKUP($C140&amp;$E140&amp;$D140,'Official Classifications'!$A:$H,COLUMN('Official Classifications'!F140),0)</f>
        <v>USA</v>
      </c>
      <c r="I140" s="5" t="str">
        <f>VLOOKUP($C140&amp;$E140&amp;$D140,'Official Classifications'!$A:$H,COLUMN('Official Classifications'!G140),0)</f>
        <v>MEX</v>
      </c>
      <c r="J140" s="5" t="str">
        <f>VLOOKUP($C140&amp;$E140&amp;$D140,'Official Classifications'!$A:$H,COLUMN('Official Classifications'!H140),0)</f>
        <v/>
      </c>
    </row>
    <row r="141">
      <c r="A141" s="1">
        <v>2.0</v>
      </c>
      <c r="B141" s="1" t="s">
        <v>103</v>
      </c>
      <c r="G141" s="5" t="str">
        <f>VLOOKUP($C141&amp;$E141&amp;$D141,'Official Classifications'!$A:$H,COLUMN('Official Classifications'!E141),0)</f>
        <v>CHN</v>
      </c>
      <c r="H141" s="5" t="str">
        <f>VLOOKUP($C141&amp;$E141&amp;$D141,'Official Classifications'!$A:$H,COLUMN('Official Classifications'!F141),0)</f>
        <v>CAN</v>
      </c>
      <c r="I141" s="5" t="str">
        <f>VLOOKUP($C141&amp;$E141&amp;$D141,'Official Classifications'!$A:$H,COLUMN('Official Classifications'!G141),0)</f>
        <v>GER</v>
      </c>
      <c r="J141" s="5" t="str">
        <f>VLOOKUP($C141&amp;$E141&amp;$D141,'Official Classifications'!$A:$H,COLUMN('Official Classifications'!H141),0)</f>
        <v/>
      </c>
    </row>
    <row r="142">
      <c r="A142" s="1">
        <v>1.0</v>
      </c>
      <c r="B142" s="1" t="s">
        <v>104</v>
      </c>
      <c r="G142" s="5" t="str">
        <f>VLOOKUP($C142&amp;$E142&amp;$D142,'Official Classifications'!$A:$H,COLUMN('Official Classifications'!E142),0)</f>
        <v>GER</v>
      </c>
      <c r="H142" s="5" t="str">
        <f>VLOOKUP($C142&amp;$E142&amp;$D142,'Official Classifications'!$A:$H,COLUMN('Official Classifications'!F142),0)</f>
        <v>GER</v>
      </c>
      <c r="I142" s="5" t="str">
        <f>VLOOKUP($C142&amp;$E142&amp;$D142,'Official Classifications'!$A:$H,COLUMN('Official Classifications'!G142),0)</f>
        <v>GBR</v>
      </c>
      <c r="J142" s="5" t="str">
        <f>VLOOKUP($C142&amp;$E142&amp;$D142,'Official Classifications'!$A:$H,COLUMN('Official Classifications'!H142),0)</f>
        <v/>
      </c>
    </row>
    <row r="143">
      <c r="A143" s="1">
        <v>3.0</v>
      </c>
      <c r="B143" s="1" t="s">
        <v>104</v>
      </c>
      <c r="G143" s="5" t="str">
        <f>VLOOKUP($C143&amp;$E143&amp;$D143,'Official Classifications'!$A:$H,COLUMN('Official Classifications'!E143),0)</f>
        <v>GER</v>
      </c>
      <c r="H143" s="5" t="str">
        <f>VLOOKUP($C143&amp;$E143&amp;$D143,'Official Classifications'!$A:$H,COLUMN('Official Classifications'!F143),0)</f>
        <v>USA</v>
      </c>
      <c r="I143" s="5" t="str">
        <f>VLOOKUP($C143&amp;$E143&amp;$D143,'Official Classifications'!$A:$H,COLUMN('Official Classifications'!G143),0)</f>
        <v>GBR</v>
      </c>
      <c r="J143" s="5" t="str">
        <f>VLOOKUP($C143&amp;$E143&amp;$D143,'Official Classifications'!$A:$H,COLUMN('Official Classifications'!H143),0)</f>
        <v/>
      </c>
    </row>
    <row r="144">
      <c r="A144" s="1">
        <v>1.0</v>
      </c>
      <c r="B144" s="1" t="s">
        <v>104</v>
      </c>
      <c r="G144" s="5" t="str">
        <f>VLOOKUP($C144&amp;$E144&amp;$D144,'Official Classifications'!$A:$H,COLUMN('Official Classifications'!E144),0)</f>
        <v>GER</v>
      </c>
      <c r="H144" s="5" t="str">
        <f>VLOOKUP($C144&amp;$E144&amp;$D144,'Official Classifications'!$A:$H,COLUMN('Official Classifications'!F144),0)</f>
        <v>GBR</v>
      </c>
      <c r="I144" s="5" t="str">
        <f>VLOOKUP($C144&amp;$E144&amp;$D144,'Official Classifications'!$A:$H,COLUMN('Official Classifications'!G144),0)</f>
        <v>AUS</v>
      </c>
      <c r="J144" s="5" t="str">
        <f>VLOOKUP($C144&amp;$E144&amp;$D144,'Official Classifications'!$A:$H,COLUMN('Official Classifications'!H144),0)</f>
        <v/>
      </c>
    </row>
    <row r="145">
      <c r="A145" s="1">
        <v>3.0</v>
      </c>
      <c r="B145" s="1" t="s">
        <v>104</v>
      </c>
      <c r="G145" s="5" t="str">
        <f>VLOOKUP($C145&amp;$E145&amp;$D145,'Official Classifications'!$A:$H,COLUMN('Official Classifications'!E145),0)</f>
        <v>GBR</v>
      </c>
      <c r="H145" s="5" t="str">
        <f>VLOOKUP($C145&amp;$E145&amp;$D145,'Official Classifications'!$A:$H,COLUMN('Official Classifications'!F145),0)</f>
        <v>AUS</v>
      </c>
      <c r="I145" s="5" t="str">
        <f>VLOOKUP($C145&amp;$E145&amp;$D145,'Official Classifications'!$A:$H,COLUMN('Official Classifications'!G145),0)</f>
        <v>FRA</v>
      </c>
      <c r="J145" s="5" t="str">
        <f>VLOOKUP($C145&amp;$E145&amp;$D145,'Official Classifications'!$A:$H,COLUMN('Official Classifications'!H145),0)</f>
        <v/>
      </c>
    </row>
    <row r="146">
      <c r="A146" s="1">
        <v>1.0</v>
      </c>
      <c r="B146" s="1" t="s">
        <v>104</v>
      </c>
      <c r="G146" s="5" t="str">
        <f>VLOOKUP($C146&amp;$E146&amp;$D146,'Official Classifications'!$A:$H,COLUMN('Official Classifications'!E146),0)</f>
        <v>GBR</v>
      </c>
      <c r="H146" s="5" t="str">
        <f>VLOOKUP($C146&amp;$E146&amp;$D146,'Official Classifications'!$A:$H,COLUMN('Official Classifications'!F146),0)</f>
        <v>SWE</v>
      </c>
      <c r="I146" s="5" t="str">
        <f>VLOOKUP($C146&amp;$E146&amp;$D146,'Official Classifications'!$A:$H,COLUMN('Official Classifications'!G146),0)</f>
        <v>NED</v>
      </c>
      <c r="J146" s="5" t="str">
        <f>VLOOKUP($C146&amp;$E146&amp;$D146,'Official Classifications'!$A:$H,COLUMN('Official Classifications'!H146),0)</f>
        <v/>
      </c>
    </row>
    <row r="147">
      <c r="A147" s="1">
        <v>3.0</v>
      </c>
      <c r="B147" s="1" t="s">
        <v>104</v>
      </c>
      <c r="G147" s="5" t="str">
        <f>VLOOKUP($C147&amp;$E147&amp;$D147,'Official Classifications'!$A:$H,COLUMN('Official Classifications'!E147),0)</f>
        <v>SWE</v>
      </c>
      <c r="H147" s="5" t="str">
        <f>VLOOKUP($C147&amp;$E147&amp;$D147,'Official Classifications'!$A:$H,COLUMN('Official Classifications'!F147),0)</f>
        <v>USA</v>
      </c>
      <c r="I147" s="5" t="str">
        <f>VLOOKUP($C147&amp;$E147&amp;$D147,'Official Classifications'!$A:$H,COLUMN('Official Classifications'!G147),0)</f>
        <v>BEL</v>
      </c>
      <c r="J147" s="5" t="str">
        <f>VLOOKUP($C147&amp;$E147&amp;$D147,'Official Classifications'!$A:$H,COLUMN('Official Classifications'!H147),0)</f>
        <v/>
      </c>
    </row>
    <row r="148">
      <c r="A148" s="1">
        <v>1.0</v>
      </c>
      <c r="B148" s="1" t="s">
        <v>105</v>
      </c>
      <c r="G148" s="5" t="str">
        <f>VLOOKUP($C148&amp;$E148&amp;$D148,'Official Classifications'!$A:$H,COLUMN('Official Classifications'!E148),0)</f>
        <v>FRA</v>
      </c>
      <c r="H148" s="5" t="str">
        <f>VLOOKUP($C148&amp;$E148&amp;$D148,'Official Classifications'!$A:$H,COLUMN('Official Classifications'!F148),0)</f>
        <v>HUN</v>
      </c>
      <c r="I148" s="5" t="str">
        <f>VLOOKUP($C148&amp;$E148&amp;$D148,'Official Classifications'!$A:$H,COLUMN('Official Classifications'!G148),0)</f>
        <v>UKR</v>
      </c>
      <c r="J148" s="5" t="str">
        <f>VLOOKUP($C148&amp;$E148&amp;$D148,'Official Classifications'!$A:$H,COLUMN('Official Classifications'!H148),0)</f>
        <v/>
      </c>
    </row>
    <row r="149">
      <c r="A149" s="1">
        <v>3.0</v>
      </c>
      <c r="B149" s="1" t="s">
        <v>105</v>
      </c>
      <c r="G149" s="5" t="str">
        <f>VLOOKUP($C149&amp;$E149&amp;$D149,'Official Classifications'!$A:$H,COLUMN('Official Classifications'!E149),0)</f>
        <v>JPN</v>
      </c>
      <c r="H149" s="5" t="str">
        <f>VLOOKUP($C149&amp;$E149&amp;$D149,'Official Classifications'!$A:$H,COLUMN('Official Classifications'!F149),0)</f>
        <v>ROC</v>
      </c>
      <c r="I149" s="5" t="str">
        <f>VLOOKUP($C149&amp;$E149&amp;$D149,'Official Classifications'!$A:$H,COLUMN('Official Classifications'!G149),0)</f>
        <v>KOR</v>
      </c>
      <c r="J149" s="5" t="str">
        <f>VLOOKUP($C149&amp;$E149&amp;$D149,'Official Classifications'!$A:$H,COLUMN('Official Classifications'!H149),0)</f>
        <v/>
      </c>
    </row>
    <row r="150">
      <c r="A150" s="1">
        <v>1.0</v>
      </c>
      <c r="B150" s="1" t="s">
        <v>105</v>
      </c>
      <c r="G150" s="5" t="str">
        <f>VLOOKUP($C150&amp;$E150&amp;$D150,'Official Classifications'!$A:$H,COLUMN('Official Classifications'!E150),0)</f>
        <v>HKG</v>
      </c>
      <c r="H150" s="5" t="str">
        <f>VLOOKUP($C150&amp;$E150&amp;$D150,'Official Classifications'!$A:$H,COLUMN('Official Classifications'!F150),0)</f>
        <v>ITA</v>
      </c>
      <c r="I150" s="5" t="str">
        <f>VLOOKUP($C150&amp;$E150&amp;$D150,'Official Classifications'!$A:$H,COLUMN('Official Classifications'!G150),0)</f>
        <v>CZE</v>
      </c>
      <c r="J150" s="5" t="str">
        <f>VLOOKUP($C150&amp;$E150&amp;$D150,'Official Classifications'!$A:$H,COLUMN('Official Classifications'!H150),0)</f>
        <v/>
      </c>
    </row>
    <row r="151">
      <c r="A151" s="1">
        <v>3.0</v>
      </c>
      <c r="B151" s="1" t="s">
        <v>105</v>
      </c>
      <c r="G151" s="5" t="str">
        <f>VLOOKUP($C151&amp;$E151&amp;$D151,'Official Classifications'!$A:$H,COLUMN('Official Classifications'!E151),0)</f>
        <v>FRA</v>
      </c>
      <c r="H151" s="5" t="str">
        <f>VLOOKUP($C151&amp;$E151&amp;$D151,'Official Classifications'!$A:$H,COLUMN('Official Classifications'!F151),0)</f>
        <v>ROC</v>
      </c>
      <c r="I151" s="5" t="str">
        <f>VLOOKUP($C151&amp;$E151&amp;$D151,'Official Classifications'!$A:$H,COLUMN('Official Classifications'!G151),0)</f>
        <v>USA</v>
      </c>
      <c r="J151" s="5" t="str">
        <f>VLOOKUP($C151&amp;$E151&amp;$D151,'Official Classifications'!$A:$H,COLUMN('Official Classifications'!H151),0)</f>
        <v/>
      </c>
    </row>
    <row r="152">
      <c r="A152" s="1">
        <v>1.0</v>
      </c>
      <c r="B152" s="1" t="s">
        <v>105</v>
      </c>
      <c r="G152" s="5" t="str">
        <f>VLOOKUP($C152&amp;$E152&amp;$D152,'Official Classifications'!$A:$H,COLUMN('Official Classifications'!E152),0)</f>
        <v>HUN</v>
      </c>
      <c r="H152" s="5" t="str">
        <f>VLOOKUP($C152&amp;$E152&amp;$D152,'Official Classifications'!$A:$H,COLUMN('Official Classifications'!F152),0)</f>
        <v>ITA</v>
      </c>
      <c r="I152" s="5" t="str">
        <f>VLOOKUP($C152&amp;$E152&amp;$D152,'Official Classifications'!$A:$H,COLUMN('Official Classifications'!G152),0)</f>
        <v>KOR</v>
      </c>
      <c r="J152" s="5" t="str">
        <f>VLOOKUP($C152&amp;$E152&amp;$D152,'Official Classifications'!$A:$H,COLUMN('Official Classifications'!H152),0)</f>
        <v/>
      </c>
    </row>
    <row r="153">
      <c r="A153" s="1">
        <v>3.0</v>
      </c>
      <c r="B153" s="1" t="s">
        <v>105</v>
      </c>
      <c r="G153" s="5" t="str">
        <f>VLOOKUP($C153&amp;$E153&amp;$D153,'Official Classifications'!$A:$H,COLUMN('Official Classifications'!E153),0)</f>
        <v>KOR</v>
      </c>
      <c r="H153" s="5" t="str">
        <f>VLOOKUP($C153&amp;$E153&amp;$D153,'Official Classifications'!$A:$H,COLUMN('Official Classifications'!F153),0)</f>
        <v>ITA</v>
      </c>
      <c r="I153" s="5" t="str">
        <f>VLOOKUP($C153&amp;$E153&amp;$D153,'Official Classifications'!$A:$H,COLUMN('Official Classifications'!G153),0)</f>
        <v>HUN</v>
      </c>
      <c r="J153" s="5" t="str">
        <f>VLOOKUP($C153&amp;$E153&amp;$D153,'Official Classifications'!$A:$H,COLUMN('Official Classifications'!H153),0)</f>
        <v/>
      </c>
    </row>
    <row r="154">
      <c r="A154" s="1">
        <v>1.0</v>
      </c>
      <c r="B154" s="1" t="s">
        <v>105</v>
      </c>
      <c r="G154" s="5" t="str">
        <f>VLOOKUP($C154&amp;$E154&amp;$D154,'Official Classifications'!$A:$H,COLUMN('Official Classifications'!E154),0)</f>
        <v>CHN</v>
      </c>
      <c r="H154" s="5" t="str">
        <f>VLOOKUP($C154&amp;$E154&amp;$D154,'Official Classifications'!$A:$H,COLUMN('Official Classifications'!F154),0)</f>
        <v>ROU</v>
      </c>
      <c r="I154" s="5" t="str">
        <f>VLOOKUP($C154&amp;$E154&amp;$D154,'Official Classifications'!$A:$H,COLUMN('Official Classifications'!G154),0)</f>
        <v>EST</v>
      </c>
      <c r="J154" s="5" t="str">
        <f>VLOOKUP($C154&amp;$E154&amp;$D154,'Official Classifications'!$A:$H,COLUMN('Official Classifications'!H154),0)</f>
        <v/>
      </c>
    </row>
    <row r="155">
      <c r="A155" s="1">
        <v>3.0</v>
      </c>
      <c r="B155" s="1" t="s">
        <v>105</v>
      </c>
      <c r="G155" s="5" t="str">
        <f>VLOOKUP($C155&amp;$E155&amp;$D155,'Official Classifications'!$A:$H,COLUMN('Official Classifications'!E155),0)</f>
        <v>EST</v>
      </c>
      <c r="H155" s="5" t="str">
        <f>VLOOKUP($C155&amp;$E155&amp;$D155,'Official Classifications'!$A:$H,COLUMN('Official Classifications'!F155),0)</f>
        <v>KOR</v>
      </c>
      <c r="I155" s="5" t="str">
        <f>VLOOKUP($C155&amp;$E155&amp;$D155,'Official Classifications'!$A:$H,COLUMN('Official Classifications'!G155),0)</f>
        <v>ITA</v>
      </c>
      <c r="J155" s="5" t="str">
        <f>VLOOKUP($C155&amp;$E155&amp;$D155,'Official Classifications'!$A:$H,COLUMN('Official Classifications'!H155),0)</f>
        <v/>
      </c>
    </row>
    <row r="156">
      <c r="A156" s="1">
        <v>1.0</v>
      </c>
      <c r="B156" s="1" t="s">
        <v>105</v>
      </c>
      <c r="G156" s="5" t="str">
        <f>VLOOKUP($C156&amp;$E156&amp;$D156,'Official Classifications'!$A:$H,COLUMN('Official Classifications'!E156),0)</f>
        <v>USA</v>
      </c>
      <c r="H156" s="5" t="str">
        <f>VLOOKUP($C156&amp;$E156&amp;$D156,'Official Classifications'!$A:$H,COLUMN('Official Classifications'!F156),0)</f>
        <v>ROC</v>
      </c>
      <c r="I156" s="5" t="str">
        <f>VLOOKUP($C156&amp;$E156&amp;$D156,'Official Classifications'!$A:$H,COLUMN('Official Classifications'!G156),0)</f>
        <v>ROC</v>
      </c>
      <c r="J156" s="5" t="str">
        <f>VLOOKUP($C156&amp;$E156&amp;$D156,'Official Classifications'!$A:$H,COLUMN('Official Classifications'!H156),0)</f>
        <v/>
      </c>
    </row>
    <row r="157">
      <c r="A157" s="1">
        <v>3.0</v>
      </c>
      <c r="B157" s="1" t="s">
        <v>105</v>
      </c>
      <c r="G157" s="5" t="str">
        <f>VLOOKUP($C157&amp;$E157&amp;$D157,'Official Classifications'!$A:$H,COLUMN('Official Classifications'!E157),0)</f>
        <v>ROC</v>
      </c>
      <c r="H157" s="5" t="str">
        <f>VLOOKUP($C157&amp;$E157&amp;$D157,'Official Classifications'!$A:$H,COLUMN('Official Classifications'!F157),0)</f>
        <v>FRA</v>
      </c>
      <c r="I157" s="5" t="str">
        <f>VLOOKUP($C157&amp;$E157&amp;$D157,'Official Classifications'!$A:$H,COLUMN('Official Classifications'!G157),0)</f>
        <v>ITA</v>
      </c>
      <c r="J157" s="5" t="str">
        <f>VLOOKUP($C157&amp;$E157&amp;$D157,'Official Classifications'!$A:$H,COLUMN('Official Classifications'!H157),0)</f>
        <v/>
      </c>
    </row>
    <row r="158">
      <c r="A158" s="1">
        <v>1.0</v>
      </c>
      <c r="B158" s="1" t="s">
        <v>105</v>
      </c>
      <c r="G158" s="5" t="str">
        <f>VLOOKUP($C158&amp;$E158&amp;$D158,'Official Classifications'!$A:$H,COLUMN('Official Classifications'!E158),0)</f>
        <v>ROC</v>
      </c>
      <c r="H158" s="5" t="str">
        <f>VLOOKUP($C158&amp;$E158&amp;$D158,'Official Classifications'!$A:$H,COLUMN('Official Classifications'!F158),0)</f>
        <v>ROC</v>
      </c>
      <c r="I158" s="5" t="str">
        <f>VLOOKUP($C158&amp;$E158&amp;$D158,'Official Classifications'!$A:$H,COLUMN('Official Classifications'!G158),0)</f>
        <v>FRA</v>
      </c>
      <c r="J158" s="5" t="str">
        <f>VLOOKUP($C158&amp;$E158&amp;$D158,'Official Classifications'!$A:$H,COLUMN('Official Classifications'!H158),0)</f>
        <v/>
      </c>
    </row>
    <row r="159">
      <c r="A159" s="1">
        <v>3.0</v>
      </c>
      <c r="B159" s="1" t="s">
        <v>105</v>
      </c>
      <c r="G159" s="5" t="str">
        <f>VLOOKUP($C159&amp;$E159&amp;$D159,'Official Classifications'!$A:$H,COLUMN('Official Classifications'!E159),0)</f>
        <v>ROC</v>
      </c>
      <c r="H159" s="5" t="str">
        <f>VLOOKUP($C159&amp;$E159&amp;$D159,'Official Classifications'!$A:$H,COLUMN('Official Classifications'!F159),0)</f>
        <v>FRA</v>
      </c>
      <c r="I159" s="5" t="str">
        <f>VLOOKUP($C159&amp;$E159&amp;$D159,'Official Classifications'!$A:$H,COLUMN('Official Classifications'!G159),0)</f>
        <v>KOR</v>
      </c>
      <c r="J159" s="5" t="str">
        <f>VLOOKUP($C159&amp;$E159&amp;$D159,'Official Classifications'!$A:$H,COLUMN('Official Classifications'!H159),0)</f>
        <v/>
      </c>
    </row>
    <row r="160">
      <c r="A160" s="1">
        <v>11.0</v>
      </c>
      <c r="B160" s="1" t="s">
        <v>106</v>
      </c>
      <c r="G160" s="5" t="str">
        <f>VLOOKUP($C160&amp;$E160&amp;$D160,'Official Classifications'!$A:$H,COLUMN('Official Classifications'!E160),0)</f>
        <v>BRA</v>
      </c>
      <c r="H160" s="5" t="str">
        <f>VLOOKUP($C160&amp;$E160&amp;$D160,'Official Classifications'!$A:$H,COLUMN('Official Classifications'!F160),0)</f>
        <v>ESP</v>
      </c>
      <c r="I160" s="5" t="str">
        <f>VLOOKUP($C160&amp;$E160&amp;$D160,'Official Classifications'!$A:$H,COLUMN('Official Classifications'!G160),0)</f>
        <v>MEX</v>
      </c>
      <c r="J160" s="5" t="str">
        <f>VLOOKUP($C160&amp;$E160&amp;$D160,'Official Classifications'!$A:$H,COLUMN('Official Classifications'!H160),0)</f>
        <v/>
      </c>
    </row>
    <row r="161">
      <c r="A161" s="1">
        <v>11.0</v>
      </c>
      <c r="B161" s="1" t="s">
        <v>106</v>
      </c>
      <c r="G161" s="5" t="str">
        <f>VLOOKUP($C161&amp;$E161&amp;$D161,'Official Classifications'!$A:$H,COLUMN('Official Classifications'!E161),0)</f>
        <v>CAN</v>
      </c>
      <c r="H161" s="5" t="str">
        <f>VLOOKUP($C161&amp;$E161&amp;$D161,'Official Classifications'!$A:$H,COLUMN('Official Classifications'!F161),0)</f>
        <v>SWE</v>
      </c>
      <c r="I161" s="5" t="str">
        <f>VLOOKUP($C161&amp;$E161&amp;$D161,'Official Classifications'!$A:$H,COLUMN('Official Classifications'!G161),0)</f>
        <v>USA</v>
      </c>
      <c r="J161" s="5" t="str">
        <f>VLOOKUP($C161&amp;$E161&amp;$D161,'Official Classifications'!$A:$H,COLUMN('Official Classifications'!H161),0)</f>
        <v/>
      </c>
    </row>
    <row r="162">
      <c r="A162" s="1">
        <v>1.0</v>
      </c>
      <c r="B162" s="1" t="s">
        <v>107</v>
      </c>
      <c r="G162" s="5" t="str">
        <f>VLOOKUP($C162&amp;$E162&amp;$D162,'Official Classifications'!$A:$H,COLUMN('Official Classifications'!E162),0)</f>
        <v>USA</v>
      </c>
      <c r="H162" s="5" t="str">
        <f>VLOOKUP($C162&amp;$E162&amp;$D162,'Official Classifications'!$A:$H,COLUMN('Official Classifications'!F162),0)</f>
        <v>SVK</v>
      </c>
      <c r="I162" s="5" t="str">
        <f>VLOOKUP($C162&amp;$E162&amp;$D162,'Official Classifications'!$A:$H,COLUMN('Official Classifications'!G162),0)</f>
        <v>TPE</v>
      </c>
      <c r="J162" s="5" t="str">
        <f>VLOOKUP($C162&amp;$E162&amp;$D162,'Official Classifications'!$A:$H,COLUMN('Official Classifications'!H162),0)</f>
        <v/>
      </c>
    </row>
    <row r="163">
      <c r="A163" s="1">
        <v>1.0</v>
      </c>
      <c r="B163" s="1" t="s">
        <v>107</v>
      </c>
      <c r="G163" s="5" t="str">
        <f>VLOOKUP($C163&amp;$E163&amp;$D163,'Official Classifications'!$A:$H,COLUMN('Official Classifications'!E164),0)</f>
        <v>USA</v>
      </c>
      <c r="H163" s="5" t="str">
        <f>VLOOKUP($C163&amp;$E163&amp;$D163,'Official Classifications'!$A:$H,COLUMN('Official Classifications'!F164),0)</f>
        <v>JPN</v>
      </c>
      <c r="I163" s="5" t="str">
        <f>VLOOKUP($C163&amp;$E163&amp;$D163,'Official Classifications'!$A:$H,COLUMN('Official Classifications'!G164),0)</f>
        <v>NZL</v>
      </c>
      <c r="J163" s="5" t="str">
        <f>VLOOKUP($C163&amp;$E163&amp;$D163,'Official Classifications'!$A:$H,COLUMN('Official Classifications'!H164),0)</f>
        <v/>
      </c>
    </row>
    <row r="164">
      <c r="A164" s="1">
        <v>7.0</v>
      </c>
      <c r="B164" s="1" t="s">
        <v>108</v>
      </c>
      <c r="G164" s="5" t="str">
        <f>VLOOKUP($C164&amp;$E164&amp;$D164,'Official Classifications'!$A:$H,COLUMN('Official Classifications'!E166),0)</f>
        <v>FRA</v>
      </c>
      <c r="H164" s="5" t="str">
        <f>VLOOKUP($C164&amp;$E164&amp;$D164,'Official Classifications'!$A:$H,COLUMN('Official Classifications'!F166),0)</f>
        <v>DEN</v>
      </c>
      <c r="I164" s="5" t="str">
        <f>VLOOKUP($C164&amp;$E164&amp;$D164,'Official Classifications'!$A:$H,COLUMN('Official Classifications'!G166),0)</f>
        <v>ESP</v>
      </c>
      <c r="J164" s="5" t="str">
        <f>VLOOKUP($C164&amp;$E164&amp;$D164,'Official Classifications'!$A:$H,COLUMN('Official Classifications'!H166),0)</f>
        <v/>
      </c>
    </row>
    <row r="165">
      <c r="A165" s="1">
        <v>7.0</v>
      </c>
      <c r="B165" s="1" t="s">
        <v>108</v>
      </c>
      <c r="G165" s="5" t="str">
        <f>VLOOKUP($C165&amp;$E165&amp;$D165,'Official Classifications'!$A:$H,COLUMN('Official Classifications'!E167),0)</f>
        <v>FRA</v>
      </c>
      <c r="H165" s="5" t="str">
        <f>VLOOKUP($C165&amp;$E165&amp;$D165,'Official Classifications'!$A:$H,COLUMN('Official Classifications'!F167),0)</f>
        <v>ROC</v>
      </c>
      <c r="I165" s="5" t="str">
        <f>VLOOKUP($C165&amp;$E165&amp;$D165,'Official Classifications'!$A:$H,COLUMN('Official Classifications'!G167),0)</f>
        <v>NOR</v>
      </c>
      <c r="J165" s="5" t="str">
        <f>VLOOKUP($C165&amp;$E165&amp;$D165,'Official Classifications'!$A:$H,COLUMN('Official Classifications'!H167),0)</f>
        <v/>
      </c>
    </row>
    <row r="166">
      <c r="A166" s="1">
        <v>11.0</v>
      </c>
      <c r="B166" s="1" t="s">
        <v>109</v>
      </c>
      <c r="G166" s="5" t="str">
        <f>VLOOKUP($C166&amp;$E166&amp;$D166,'Official Classifications'!$A:$H,COLUMN('Official Classifications'!E168),0)</f>
        <v>BEL</v>
      </c>
      <c r="H166" s="5" t="str">
        <f>VLOOKUP($C166&amp;$E166&amp;$D166,'Official Classifications'!$A:$H,COLUMN('Official Classifications'!F168),0)</f>
        <v>AUS</v>
      </c>
      <c r="I166" s="5" t="str">
        <f>VLOOKUP($C166&amp;$E166&amp;$D166,'Official Classifications'!$A:$H,COLUMN('Official Classifications'!G168),0)</f>
        <v>IND</v>
      </c>
      <c r="J166" s="5" t="str">
        <f>VLOOKUP($C166&amp;$E166&amp;$D166,'Official Classifications'!$A:$H,COLUMN('Official Classifications'!H168),0)</f>
        <v/>
      </c>
    </row>
    <row r="167">
      <c r="A167" s="1">
        <v>11.0</v>
      </c>
      <c r="B167" s="1" t="s">
        <v>109</v>
      </c>
      <c r="G167" s="5" t="str">
        <f>VLOOKUP($C167&amp;$E167&amp;$D167,'Official Classifications'!$A:$H,COLUMN('Official Classifications'!E169),0)</f>
        <v>NED</v>
      </c>
      <c r="H167" s="5" t="str">
        <f>VLOOKUP($C167&amp;$E167&amp;$D167,'Official Classifications'!$A:$H,COLUMN('Official Classifications'!F169),0)</f>
        <v>ARG</v>
      </c>
      <c r="I167" s="5" t="str">
        <f>VLOOKUP($C167&amp;$E167&amp;$D167,'Official Classifications'!$A:$H,COLUMN('Official Classifications'!G169),0)</f>
        <v>GBR</v>
      </c>
      <c r="J167" s="5" t="str">
        <f>VLOOKUP($C167&amp;$E167&amp;$D167,'Official Classifications'!$A:$H,COLUMN('Official Classifications'!H169),0)</f>
        <v/>
      </c>
    </row>
    <row r="168">
      <c r="A168" s="1">
        <v>1.0</v>
      </c>
      <c r="B168" s="1" t="s">
        <v>110</v>
      </c>
      <c r="G168" s="5" t="str">
        <f>VLOOKUP($C168&amp;$E168&amp;$D168,'Official Classifications'!$A:$H,COLUMN('Official Classifications'!E170),0)</f>
        <v>JPN</v>
      </c>
      <c r="H168" s="5" t="str">
        <f>VLOOKUP($C168&amp;$E168&amp;$D168,'Official Classifications'!$A:$H,COLUMN('Official Classifications'!F170),0)</f>
        <v>KOR</v>
      </c>
      <c r="I168" s="5" t="str">
        <f>VLOOKUP($C168&amp;$E168&amp;$D168,'Official Classifications'!$A:$H,COLUMN('Official Classifications'!G170),0)</f>
        <v>ROC</v>
      </c>
      <c r="J168" s="5" t="str">
        <f>VLOOKUP($C168&amp;$E168&amp;$D168,'Official Classifications'!$A:$H,COLUMN('Official Classifications'!H170),0)</f>
        <v>POR</v>
      </c>
    </row>
    <row r="169">
      <c r="A169" s="1">
        <v>1.0</v>
      </c>
      <c r="B169" s="1" t="s">
        <v>110</v>
      </c>
      <c r="G169" s="5" t="str">
        <f>VLOOKUP($C169&amp;$E169&amp;$D169,'Official Classifications'!$A:$H,COLUMN('Official Classifications'!E171),0)</f>
        <v>JPN</v>
      </c>
      <c r="H169" s="5" t="str">
        <f>VLOOKUP($C169&amp;$E169&amp;$D169,'Official Classifications'!$A:$H,COLUMN('Official Classifications'!F171),0)</f>
        <v>TPE</v>
      </c>
      <c r="I169" s="5" t="str">
        <f>VLOOKUP($C169&amp;$E169&amp;$D169,'Official Classifications'!$A:$H,COLUMN('Official Classifications'!G171),0)</f>
        <v>FRA</v>
      </c>
      <c r="J169" s="5" t="str">
        <f>VLOOKUP($C169&amp;$E169&amp;$D169,'Official Classifications'!$A:$H,COLUMN('Official Classifications'!H171),0)</f>
        <v>KAZ</v>
      </c>
    </row>
    <row r="170">
      <c r="A170" s="1">
        <v>1.0</v>
      </c>
      <c r="B170" s="1" t="s">
        <v>110</v>
      </c>
      <c r="G170" s="5" t="str">
        <f>VLOOKUP($C170&amp;$E170&amp;$D170,'Official Classifications'!$A:$H,COLUMN('Official Classifications'!E172),0)</f>
        <v>JPN</v>
      </c>
      <c r="H170" s="5" t="str">
        <f>VLOOKUP($C170&amp;$E170&amp;$D170,'Official Classifications'!$A:$H,COLUMN('Official Classifications'!F172),0)</f>
        <v>GEO</v>
      </c>
      <c r="I170" s="5" t="str">
        <f>VLOOKUP($C170&amp;$E170&amp;$D170,'Official Classifications'!$A:$H,COLUMN('Official Classifications'!G172),0)</f>
        <v>BRA</v>
      </c>
      <c r="J170" s="5" t="str">
        <f>VLOOKUP($C170&amp;$E170&amp;$D170,'Official Classifications'!$A:$H,COLUMN('Official Classifications'!H172),0)</f>
        <v>KOR</v>
      </c>
    </row>
    <row r="171">
      <c r="A171" s="1">
        <v>1.0</v>
      </c>
      <c r="B171" s="1" t="s">
        <v>110</v>
      </c>
      <c r="G171" s="5" t="str">
        <f>VLOOKUP($C171&amp;$E171&amp;$D171,'Official Classifications'!$A:$H,COLUMN('Official Classifications'!E173),0)</f>
        <v>JPN</v>
      </c>
      <c r="H171" s="5" t="str">
        <f>VLOOKUP($C171&amp;$E171&amp;$D171,'Official Classifications'!$A:$H,COLUMN('Official Classifications'!F173),0)</f>
        <v>GEO</v>
      </c>
      <c r="I171" s="5" t="str">
        <f>VLOOKUP($C171&amp;$E171&amp;$D171,'Official Classifications'!$A:$H,COLUMN('Official Classifications'!G173),0)</f>
        <v>MGL</v>
      </c>
      <c r="J171" s="5" t="str">
        <f>VLOOKUP($C171&amp;$E171&amp;$D171,'Official Classifications'!$A:$H,COLUMN('Official Classifications'!H173),0)</f>
        <v>KOR</v>
      </c>
    </row>
    <row r="172">
      <c r="A172" s="1">
        <v>1.0</v>
      </c>
      <c r="B172" s="1" t="s">
        <v>110</v>
      </c>
      <c r="G172" s="5" t="str">
        <f>VLOOKUP($C172&amp;$E172&amp;$D172,'Official Classifications'!$A:$H,COLUMN('Official Classifications'!E174),0)</f>
        <v>JPN</v>
      </c>
      <c r="H172" s="5" t="str">
        <f>VLOOKUP($C172&amp;$E172&amp;$D172,'Official Classifications'!$A:$H,COLUMN('Official Classifications'!F174),0)</f>
        <v>MGL</v>
      </c>
      <c r="I172" s="5" t="str">
        <f>VLOOKUP($C172&amp;$E172&amp;$D172,'Official Classifications'!$A:$H,COLUMN('Official Classifications'!G174),0)</f>
        <v>BEL</v>
      </c>
      <c r="J172" s="5" t="str">
        <f>VLOOKUP($C172&amp;$E172&amp;$D172,'Official Classifications'!$A:$H,COLUMN('Official Classifications'!H174),0)</f>
        <v>AUT</v>
      </c>
    </row>
    <row r="173">
      <c r="A173" s="1">
        <v>1.0</v>
      </c>
      <c r="B173" s="1" t="s">
        <v>110</v>
      </c>
      <c r="G173" s="5" t="str">
        <f>VLOOKUP($C173&amp;$E173&amp;$D173,'Official Classifications'!$A:$H,COLUMN('Official Classifications'!E175),0)</f>
        <v>GEO</v>
      </c>
      <c r="H173" s="5" t="str">
        <f>VLOOKUP($C173&amp;$E173&amp;$D173,'Official Classifications'!$A:$H,COLUMN('Official Classifications'!F175),0)</f>
        <v>GER</v>
      </c>
      <c r="I173" s="5" t="str">
        <f>VLOOKUP($C173&amp;$E173&amp;$D173,'Official Classifications'!$A:$H,COLUMN('Official Classifications'!G175),0)</f>
        <v>HUN</v>
      </c>
      <c r="J173" s="5" t="str">
        <f>VLOOKUP($C173&amp;$E173&amp;$D173,'Official Classifications'!$A:$H,COLUMN('Official Classifications'!H175),0)</f>
        <v>UZB</v>
      </c>
    </row>
    <row r="174">
      <c r="A174" s="1">
        <v>1.0</v>
      </c>
      <c r="B174" s="1" t="s">
        <v>110</v>
      </c>
      <c r="G174" s="5" t="str">
        <f>VLOOKUP($C174&amp;$E174&amp;$D174,'Official Classifications'!$A:$H,COLUMN('Official Classifications'!E176),0)</f>
        <v>CZE</v>
      </c>
      <c r="H174" s="5" t="str">
        <f>VLOOKUP($C174&amp;$E174&amp;$D174,'Official Classifications'!$A:$H,COLUMN('Official Classifications'!F176),0)</f>
        <v>GEO</v>
      </c>
      <c r="I174" s="5" t="str">
        <f>VLOOKUP($C174&amp;$E174&amp;$D174,'Official Classifications'!$A:$H,COLUMN('Official Classifications'!G176),0)</f>
        <v>ROC</v>
      </c>
      <c r="J174" s="5" t="str">
        <f>VLOOKUP($C174&amp;$E174&amp;$D174,'Official Classifications'!$A:$H,COLUMN('Official Classifications'!H176),0)</f>
        <v>FRA</v>
      </c>
    </row>
    <row r="175">
      <c r="A175" s="1">
        <v>1.0</v>
      </c>
      <c r="B175" s="1" t="s">
        <v>110</v>
      </c>
      <c r="G175" s="5" t="str">
        <f>VLOOKUP($C175&amp;$E175&amp;$D175,'Official Classifications'!$A:$H,COLUMN('Official Classifications'!E177),0)</f>
        <v>FRA</v>
      </c>
      <c r="H175" s="5" t="str">
        <f>VLOOKUP($C175&amp;$E175&amp;$D175,'Official Classifications'!$A:$H,COLUMN('Official Classifications'!F177),0)</f>
        <v>JPN</v>
      </c>
      <c r="I175" s="5" t="str">
        <f>VLOOKUP($C175&amp;$E175&amp;$D175,'Official Classifications'!$A:$H,COLUMN('Official Classifications'!G177),0)</f>
        <v>ISR</v>
      </c>
      <c r="J175" s="5" t="str">
        <f>VLOOKUP($C175&amp;$E175&amp;$D175,'Official Classifications'!$A:$H,COLUMN('Official Classifications'!H177),0)</f>
        <v>GER</v>
      </c>
    </row>
    <row r="176">
      <c r="A176" s="1">
        <v>1.0</v>
      </c>
      <c r="B176" s="1" t="s">
        <v>110</v>
      </c>
      <c r="G176" s="5" t="str">
        <f>VLOOKUP($C176&amp;$E176&amp;$D176,'Official Classifications'!$A:$H,COLUMN('Official Classifications'!E178),0)</f>
        <v>KOS</v>
      </c>
      <c r="H176" s="5" t="str">
        <f>VLOOKUP($C176&amp;$E176&amp;$D176,'Official Classifications'!$A:$H,COLUMN('Official Classifications'!F178),0)</f>
        <v>JPN</v>
      </c>
      <c r="I176" s="5" t="str">
        <f>VLOOKUP($C176&amp;$E176&amp;$D176,'Official Classifications'!$A:$H,COLUMN('Official Classifications'!G178),0)</f>
        <v>MGL</v>
      </c>
      <c r="J176" s="5" t="str">
        <f>VLOOKUP($C176&amp;$E176&amp;$D176,'Official Classifications'!$A:$H,COLUMN('Official Classifications'!H178),0)</f>
        <v>UKR</v>
      </c>
    </row>
    <row r="177">
      <c r="A177" s="1">
        <v>1.0</v>
      </c>
      <c r="B177" s="1" t="s">
        <v>110</v>
      </c>
      <c r="G177" s="5" t="str">
        <f>VLOOKUP($C177&amp;$E177&amp;$D177,'Official Classifications'!$A:$H,COLUMN('Official Classifications'!E179),0)</f>
        <v>JPN</v>
      </c>
      <c r="H177" s="5" t="str">
        <f>VLOOKUP($C177&amp;$E177&amp;$D177,'Official Classifications'!$A:$H,COLUMN('Official Classifications'!F179),0)</f>
        <v>FRA</v>
      </c>
      <c r="I177" s="5" t="str">
        <f>VLOOKUP($C177&amp;$E177&amp;$D177,'Official Classifications'!$A:$H,COLUMN('Official Classifications'!G179),0)</f>
        <v>GBR</v>
      </c>
      <c r="J177" s="5" t="str">
        <f>VLOOKUP($C177&amp;$E177&amp;$D177,'Official Classifications'!$A:$H,COLUMN('Official Classifications'!H179),0)</f>
        <v>ITA</v>
      </c>
    </row>
    <row r="178">
      <c r="A178" s="1">
        <v>1.0</v>
      </c>
      <c r="B178" s="1" t="s">
        <v>110</v>
      </c>
      <c r="G178" s="5" t="str">
        <f>VLOOKUP($C178&amp;$E178&amp;$D178,'Official Classifications'!$A:$H,COLUMN('Official Classifications'!E180),0)</f>
        <v>KOS</v>
      </c>
      <c r="H178" s="5" t="str">
        <f>VLOOKUP($C178&amp;$E178&amp;$D178,'Official Classifications'!$A:$H,COLUMN('Official Classifications'!F180),0)</f>
        <v>FRA</v>
      </c>
      <c r="I178" s="5" t="str">
        <f>VLOOKUP($C178&amp;$E178&amp;$D178,'Official Classifications'!$A:$H,COLUMN('Official Classifications'!G180),0)</f>
        <v>CAN</v>
      </c>
      <c r="J178" s="5" t="str">
        <f>VLOOKUP($C178&amp;$E178&amp;$D178,'Official Classifications'!$A:$H,COLUMN('Official Classifications'!H180),0)</f>
        <v>JPN</v>
      </c>
    </row>
    <row r="179">
      <c r="A179" s="1">
        <v>1.0</v>
      </c>
      <c r="B179" s="1" t="s">
        <v>110</v>
      </c>
      <c r="G179" s="5" t="str">
        <f>VLOOKUP($C179&amp;$E179&amp;$D179,'Official Classifications'!$A:$H,COLUMN('Official Classifications'!E181),0)</f>
        <v>FRA</v>
      </c>
      <c r="H179" s="5" t="str">
        <f>VLOOKUP($C179&amp;$E179&amp;$D179,'Official Classifications'!$A:$H,COLUMN('Official Classifications'!F181),0)</f>
        <v>SLO</v>
      </c>
      <c r="I179" s="5" t="str">
        <f>VLOOKUP($C179&amp;$E179&amp;$D179,'Official Classifications'!$A:$H,COLUMN('Official Classifications'!G181),0)</f>
        <v>CAN</v>
      </c>
      <c r="J179" s="5" t="str">
        <f>VLOOKUP($C179&amp;$E179&amp;$D179,'Official Classifications'!$A:$H,COLUMN('Official Classifications'!H181),0)</f>
        <v>ITA</v>
      </c>
    </row>
    <row r="180">
      <c r="A180" s="1">
        <v>1.0</v>
      </c>
      <c r="B180" s="1" t="s">
        <v>110</v>
      </c>
      <c r="G180" s="5" t="str">
        <f>VLOOKUP($C180&amp;$E180&amp;$D180,'Official Classifications'!$A:$H,COLUMN('Official Classifications'!E182),0)</f>
        <v>JPN</v>
      </c>
      <c r="H180" s="5" t="str">
        <f>VLOOKUP($C180&amp;$E180&amp;$D180,'Official Classifications'!$A:$H,COLUMN('Official Classifications'!F182),0)</f>
        <v>AUT</v>
      </c>
      <c r="I180" s="5" t="str">
        <f>VLOOKUP($C180&amp;$E180&amp;$D180,'Official Classifications'!$A:$H,COLUMN('Official Classifications'!G182),0)</f>
        <v>NED</v>
      </c>
      <c r="J180" s="5" t="str">
        <f>VLOOKUP($C180&amp;$E180&amp;$D180,'Official Classifications'!$A:$H,COLUMN('Official Classifications'!H182),0)</f>
        <v>ROC</v>
      </c>
    </row>
    <row r="181">
      <c r="A181" s="1">
        <v>1.0</v>
      </c>
      <c r="B181" s="1" t="s">
        <v>110</v>
      </c>
      <c r="G181" s="5" t="str">
        <f>VLOOKUP($C181&amp;$E181&amp;$D181,'Official Classifications'!$A:$H,COLUMN('Official Classifications'!E183),0)</f>
        <v>JPN</v>
      </c>
      <c r="H181" s="5" t="str">
        <f>VLOOKUP($C181&amp;$E181&amp;$D181,'Official Classifications'!$A:$H,COLUMN('Official Classifications'!F183),0)</f>
        <v>FRA</v>
      </c>
      <c r="I181" s="5" t="str">
        <f>VLOOKUP($C181&amp;$E181&amp;$D181,'Official Classifications'!$A:$H,COLUMN('Official Classifications'!G183),0)</f>
        <v>BRA</v>
      </c>
      <c r="J181" s="5" t="str">
        <f>VLOOKUP($C181&amp;$E181&amp;$D181,'Official Classifications'!$A:$H,COLUMN('Official Classifications'!H183),0)</f>
        <v>GER</v>
      </c>
    </row>
    <row r="182">
      <c r="A182" s="1">
        <v>1.0</v>
      </c>
      <c r="B182" s="1" t="s">
        <v>110</v>
      </c>
      <c r="G182" s="5" t="str">
        <f>VLOOKUP($C182&amp;$E182&amp;$D182,'Official Classifications'!$A:$H,COLUMN('Official Classifications'!E184),0)</f>
        <v>JPN</v>
      </c>
      <c r="H182" s="5" t="str">
        <f>VLOOKUP($C182&amp;$E182&amp;$D182,'Official Classifications'!$A:$H,COLUMN('Official Classifications'!F184),0)</f>
        <v>CUB</v>
      </c>
      <c r="I182" s="5" t="str">
        <f>VLOOKUP($C182&amp;$E182&amp;$D182,'Official Classifications'!$A:$H,COLUMN('Official Classifications'!G184),0)</f>
        <v>FRA</v>
      </c>
      <c r="J182" s="5" t="str">
        <f>VLOOKUP($C182&amp;$E182&amp;$D182,'Official Classifications'!$A:$H,COLUMN('Official Classifications'!H184),0)</f>
        <v>AZE</v>
      </c>
    </row>
    <row r="183">
      <c r="A183" s="1">
        <v>1.0</v>
      </c>
      <c r="B183" s="1" t="s">
        <v>174</v>
      </c>
      <c r="G183" s="5" t="str">
        <f>VLOOKUP($C183&amp;$E183&amp;$D183,'Official Classifications'!$A:$H,COLUMN('Official Classifications'!E185),0)</f>
        <v>JPN</v>
      </c>
      <c r="H183" s="5" t="str">
        <f>VLOOKUP($C183&amp;$E183&amp;$D183,'Official Classifications'!$A:$H,COLUMN('Official Classifications'!F185),0)</f>
        <v>ESP</v>
      </c>
      <c r="I183" s="5" t="str">
        <f>VLOOKUP($C183&amp;$E183&amp;$D183,'Official Classifications'!$A:$H,COLUMN('Official Classifications'!G185),0)</f>
        <v>TUR</v>
      </c>
      <c r="J183" s="5" t="str">
        <f>VLOOKUP($C183&amp;$E183&amp;$D183,'Official Classifications'!$A:$H,COLUMN('Official Classifications'!H185),0)</f>
        <v>USA</v>
      </c>
    </row>
    <row r="184">
      <c r="A184" s="1">
        <v>1.0</v>
      </c>
      <c r="B184" s="1" t="s">
        <v>278</v>
      </c>
      <c r="G184" s="5" t="str">
        <f>VLOOKUP($C184&amp;$E184&amp;$D184,'Official Classifications'!$A:$H,COLUMN('Official Classifications'!E186),0)</f>
        <v>FRA</v>
      </c>
      <c r="H184" s="5" t="str">
        <f>VLOOKUP($C184&amp;$E184&amp;$D184,'Official Classifications'!$A:$H,COLUMN('Official Classifications'!F186),0)</f>
        <v>TUR</v>
      </c>
      <c r="I184" s="5" t="str">
        <f>VLOOKUP($C184&amp;$E184&amp;$D184,'Official Classifications'!$A:$H,COLUMN('Official Classifications'!G186),0)</f>
        <v>KAZ</v>
      </c>
      <c r="J184" s="5" t="str">
        <f>VLOOKUP($C184&amp;$E184&amp;$D184,'Official Classifications'!$A:$H,COLUMN('Official Classifications'!H186),0)</f>
        <v>JOR</v>
      </c>
    </row>
    <row r="185">
      <c r="A185" s="1">
        <v>1.0</v>
      </c>
      <c r="B185" s="1" t="s">
        <v>278</v>
      </c>
      <c r="G185" s="5" t="str">
        <f>VLOOKUP($C185&amp;$E185&amp;$D185,'Official Classifications'!$A:$H,COLUMN('Official Classifications'!E187),0)</f>
        <v>ITA</v>
      </c>
      <c r="H185" s="5" t="str">
        <f>VLOOKUP($C185&amp;$E185&amp;$D185,'Official Classifications'!$A:$H,COLUMN('Official Classifications'!F187),0)</f>
        <v>AZE</v>
      </c>
      <c r="I185" s="5" t="str">
        <f>VLOOKUP($C185&amp;$E185&amp;$D185,'Official Classifications'!$A:$H,COLUMN('Official Classifications'!G187),0)</f>
        <v>HUN</v>
      </c>
      <c r="J185" s="5" t="str">
        <f>VLOOKUP($C185&amp;$E185&amp;$D185,'Official Classifications'!$A:$H,COLUMN('Official Classifications'!H187),0)</f>
        <v>UKR</v>
      </c>
    </row>
    <row r="186">
      <c r="A186" s="1">
        <v>1.0</v>
      </c>
      <c r="B186" s="1" t="s">
        <v>278</v>
      </c>
      <c r="G186" s="5" t="str">
        <f>VLOOKUP($C186&amp;$E186&amp;$D186,'Official Classifications'!$A:$H,COLUMN('Official Classifications'!E188),0)</f>
        <v>IRI</v>
      </c>
      <c r="H186" s="5" t="str">
        <f>VLOOKUP($C186&amp;$E186&amp;$D186,'Official Classifications'!$A:$H,COLUMN('Official Classifications'!F188),0)</f>
        <v>KSA</v>
      </c>
      <c r="I186" s="5" t="str">
        <f>VLOOKUP($C186&amp;$E186&amp;$D186,'Official Classifications'!$A:$H,COLUMN('Official Classifications'!G188),0)</f>
        <v>JPN</v>
      </c>
      <c r="J186" s="5" t="str">
        <f>VLOOKUP($C186&amp;$E186&amp;$D186,'Official Classifications'!$A:$H,COLUMN('Official Classifications'!H188),0)</f>
        <v>TUR</v>
      </c>
    </row>
    <row r="187">
      <c r="A187" s="1">
        <v>1.0</v>
      </c>
      <c r="B187" s="1" t="s">
        <v>174</v>
      </c>
      <c r="G187" s="5" t="str">
        <f>VLOOKUP($C187&amp;$E187&amp;$D187,'Official Classifications'!$A:$H,COLUMN('Official Classifications'!E189),0)</f>
        <v>ESP</v>
      </c>
      <c r="H187" s="5" t="str">
        <f>VLOOKUP($C187&amp;$E187&amp;$D187,'Official Classifications'!$A:$H,COLUMN('Official Classifications'!F189),0)</f>
        <v>JPN</v>
      </c>
      <c r="I187" s="5" t="str">
        <f>VLOOKUP($C187&amp;$E187&amp;$D187,'Official Classifications'!$A:$H,COLUMN('Official Classifications'!G189),0)</f>
        <v>HKG</v>
      </c>
      <c r="J187" s="5" t="str">
        <f>VLOOKUP($C187&amp;$E187&amp;$D187,'Official Classifications'!$A:$H,COLUMN('Official Classifications'!H189),0)</f>
        <v>ITA</v>
      </c>
    </row>
    <row r="188">
      <c r="A188" s="1">
        <v>1.0</v>
      </c>
      <c r="B188" s="1" t="s">
        <v>278</v>
      </c>
      <c r="G188" s="5" t="str">
        <f>VLOOKUP($C188&amp;$E188&amp;$D188,'Official Classifications'!$A:$H,COLUMN('Official Classifications'!E190),0)</f>
        <v>BUL</v>
      </c>
      <c r="H188" s="5" t="str">
        <f>VLOOKUP($C188&amp;$E188&amp;$D188,'Official Classifications'!$A:$H,COLUMN('Official Classifications'!F190),0)</f>
        <v>UKR</v>
      </c>
      <c r="I188" s="5" t="str">
        <f>VLOOKUP($C188&amp;$E188&amp;$D188,'Official Classifications'!$A:$H,COLUMN('Official Classifications'!G190),0)</f>
        <v>AUT</v>
      </c>
      <c r="J188" s="5" t="str">
        <f>VLOOKUP($C188&amp;$E188&amp;$D188,'Official Classifications'!$A:$H,COLUMN('Official Classifications'!H190),0)</f>
        <v>TPE</v>
      </c>
    </row>
    <row r="189">
      <c r="A189" s="1">
        <v>1.0</v>
      </c>
      <c r="B189" s="1" t="s">
        <v>278</v>
      </c>
      <c r="G189" s="5" t="str">
        <f>VLOOKUP($C189&amp;$E189&amp;$D189,'Official Classifications'!$A:$H,COLUMN('Official Classifications'!E191),0)</f>
        <v>SRB</v>
      </c>
      <c r="H189" s="5" t="str">
        <f>VLOOKUP($C189&amp;$E189&amp;$D189,'Official Classifications'!$A:$H,COLUMN('Official Classifications'!F191),0)</f>
        <v>CHN</v>
      </c>
      <c r="I189" s="5" t="str">
        <f>VLOOKUP($C189&amp;$E189&amp;$D189,'Official Classifications'!$A:$H,COLUMN('Official Classifications'!G191),0)</f>
        <v>EGY</v>
      </c>
      <c r="J189" s="5" t="str">
        <f>VLOOKUP($C189&amp;$E189&amp;$D189,'Official Classifications'!$A:$H,COLUMN('Official Classifications'!H191),0)</f>
        <v>TUR</v>
      </c>
    </row>
    <row r="190">
      <c r="A190" s="1">
        <v>1.0</v>
      </c>
      <c r="B190" s="1" t="s">
        <v>278</v>
      </c>
      <c r="G190" s="5" t="str">
        <f>VLOOKUP($C190&amp;$E190&amp;$D190,'Official Classifications'!$A:$H,COLUMN('Official Classifications'!E192),0)</f>
        <v>EGY</v>
      </c>
      <c r="H190" s="5" t="str">
        <f>VLOOKUP($C190&amp;$E190&amp;$D190,'Official Classifications'!$A:$H,COLUMN('Official Classifications'!F192),0)</f>
        <v>AZE</v>
      </c>
      <c r="I190" s="5" t="str">
        <f>VLOOKUP($C190&amp;$E190&amp;$D190,'Official Classifications'!$A:$H,COLUMN('Official Classifications'!G192),0)</f>
        <v>CHN</v>
      </c>
      <c r="J190" s="5" t="str">
        <f>VLOOKUP($C190&amp;$E190&amp;$D190,'Official Classifications'!$A:$H,COLUMN('Official Classifications'!H192),0)</f>
        <v>KAZ</v>
      </c>
    </row>
    <row r="191">
      <c r="A191" s="1">
        <v>1.0</v>
      </c>
      <c r="B191" s="1" t="s">
        <v>285</v>
      </c>
      <c r="G191" s="5" t="str">
        <f>VLOOKUP($C191&amp;$E191&amp;$D191,'Official Classifications'!$A:$H,COLUMN('Official Classifications'!E193),0)</f>
        <v>GER</v>
      </c>
      <c r="H191" s="5" t="str">
        <f>VLOOKUP($C191&amp;$E191&amp;$D191,'Official Classifications'!$A:$H,COLUMN('Official Classifications'!F193),0)</f>
        <v>HUN</v>
      </c>
      <c r="I191" s="5" t="str">
        <f>VLOOKUP($C191&amp;$E191&amp;$D191,'Official Classifications'!$A:$H,COLUMN('Official Classifications'!G193),0)</f>
        <v>ITA</v>
      </c>
      <c r="J191" s="5" t="str">
        <f>VLOOKUP($C191&amp;$E191&amp;$D191,'Official Classifications'!$A:$H,COLUMN('Official Classifications'!H193),0)</f>
        <v/>
      </c>
    </row>
    <row r="192">
      <c r="A192" s="1">
        <v>1.0</v>
      </c>
      <c r="B192" s="1" t="s">
        <v>285</v>
      </c>
      <c r="G192" s="5" t="str">
        <f>VLOOKUP($C192&amp;$E192&amp;$D192,'Official Classifications'!$A:$H,COLUMN('Official Classifications'!E194),0)</f>
        <v>BRA</v>
      </c>
      <c r="H192" s="5" t="str">
        <f>VLOOKUP($C192&amp;$E192&amp;$D192,'Official Classifications'!$A:$H,COLUMN('Official Classifications'!F194),0)</f>
        <v>NED</v>
      </c>
      <c r="I192" s="5" t="str">
        <f>VLOOKUP($C192&amp;$E192&amp;$D192,'Official Classifications'!$A:$H,COLUMN('Official Classifications'!G194),0)</f>
        <v>AUS</v>
      </c>
      <c r="J192" s="5" t="str">
        <f>VLOOKUP($C192&amp;$E192&amp;$D192,'Official Classifications'!$A:$H,COLUMN('Official Classifications'!H194),0)</f>
        <v/>
      </c>
    </row>
    <row r="193">
      <c r="A193" s="1">
        <v>1.0</v>
      </c>
      <c r="B193" s="1" t="s">
        <v>193</v>
      </c>
      <c r="G193" s="5" t="str">
        <f>VLOOKUP($C193&amp;$E193&amp;$D193,'Official Classifications'!$A:$H,COLUMN('Official Classifications'!E195),0)</f>
        <v>GBR</v>
      </c>
      <c r="H193" s="5" t="str">
        <f>VLOOKUP($C193&amp;$E193&amp;$D193,'Official Classifications'!$A:$H,COLUMN('Official Classifications'!F195),0)</f>
        <v>EGY</v>
      </c>
      <c r="I193" s="5" t="str">
        <f>VLOOKUP($C193&amp;$E193&amp;$D193,'Official Classifications'!$A:$H,COLUMN('Official Classifications'!G195),0)</f>
        <v>KOR</v>
      </c>
      <c r="J193" s="5" t="str">
        <f>VLOOKUP($C193&amp;$E193&amp;$D193,'Official Classifications'!$A:$H,COLUMN('Official Classifications'!H195),0)</f>
        <v/>
      </c>
    </row>
    <row r="194">
      <c r="A194" s="1">
        <v>1.0</v>
      </c>
      <c r="B194" s="1" t="s">
        <v>193</v>
      </c>
      <c r="G194" s="5" t="str">
        <f>VLOOKUP($C194&amp;$E194&amp;$D194,'Official Classifications'!$A:$H,COLUMN('Official Classifications'!E196),0)</f>
        <v>GBR</v>
      </c>
      <c r="H194" s="5" t="str">
        <f>VLOOKUP($C194&amp;$E194&amp;$D194,'Official Classifications'!$A:$H,COLUMN('Official Classifications'!F196),0)</f>
        <v>LTU</v>
      </c>
      <c r="I194" s="5" t="str">
        <f>VLOOKUP($C194&amp;$E194&amp;$D194,'Official Classifications'!$A:$H,COLUMN('Official Classifications'!G196),0)</f>
        <v>HUN</v>
      </c>
      <c r="J194" s="5" t="str">
        <f>VLOOKUP($C194&amp;$E194&amp;$D194,'Official Classifications'!$A:$H,COLUMN('Official Classifications'!H196),0)</f>
        <v/>
      </c>
    </row>
    <row r="195">
      <c r="A195" s="1">
        <v>5.0</v>
      </c>
      <c r="B195" s="1" t="s">
        <v>174</v>
      </c>
      <c r="G195" s="5" t="str">
        <f>VLOOKUP($C195&amp;$E195&amp;$D195,'Official Classifications'!$A:$H,COLUMN('Official Classifications'!E197),0)</f>
        <v>BUL</v>
      </c>
      <c r="H195" s="5" t="str">
        <f>VLOOKUP($C195&amp;$E195&amp;$D195,'Official Classifications'!$A:$H,COLUMN('Official Classifications'!F197),0)</f>
        <v>ROC</v>
      </c>
      <c r="I195" s="5" t="str">
        <f>VLOOKUP($C195&amp;$E195&amp;$D195,'Official Classifications'!$A:$H,COLUMN('Official Classifications'!G197),0)</f>
        <v>ITA</v>
      </c>
      <c r="J195" s="5" t="str">
        <f>VLOOKUP($C195&amp;$E195&amp;$D195,'Official Classifications'!$A:$H,COLUMN('Official Classifications'!H197),0)</f>
        <v/>
      </c>
    </row>
    <row r="196">
      <c r="A196" s="1">
        <v>1.0</v>
      </c>
      <c r="B196" s="1" t="s">
        <v>174</v>
      </c>
      <c r="G196" s="5" t="str">
        <f>VLOOKUP($C196&amp;$E196&amp;$D196,'Official Classifications'!$A:$H,COLUMN('Official Classifications'!E198),0)</f>
        <v>ISR</v>
      </c>
      <c r="H196" s="5" t="str">
        <f>VLOOKUP($C196&amp;$E196&amp;$D196,'Official Classifications'!$A:$H,COLUMN('Official Classifications'!F198),0)</f>
        <v>ROC</v>
      </c>
      <c r="I196" s="5" t="str">
        <f>VLOOKUP($C196&amp;$E196&amp;$D196,'Official Classifications'!$A:$H,COLUMN('Official Classifications'!G198),0)</f>
        <v>BLR</v>
      </c>
      <c r="J196" s="5" t="str">
        <f>VLOOKUP($C196&amp;$E196&amp;$D196,'Official Classifications'!$A:$H,COLUMN('Official Classifications'!H198),0)</f>
        <v/>
      </c>
    </row>
    <row r="197">
      <c r="A197" s="1">
        <v>2.0</v>
      </c>
      <c r="B197" s="1" t="s">
        <v>115</v>
      </c>
      <c r="G197" s="5" t="str">
        <f>VLOOKUP($C197&amp;$E197&amp;$D197,'Official Classifications'!$A:$H,COLUMN('Official Classifications'!E199),0)</f>
        <v>FRA</v>
      </c>
      <c r="H197" s="5" t="str">
        <f>VLOOKUP($C197&amp;$E197&amp;$D197,'Official Classifications'!$A:$H,COLUMN('Official Classifications'!F199),0)</f>
        <v>NED</v>
      </c>
      <c r="I197" s="5" t="str">
        <f>VLOOKUP($C197&amp;$E197&amp;$D197,'Official Classifications'!$A:$H,COLUMN('Official Classifications'!G199),0)</f>
        <v>CHN</v>
      </c>
      <c r="J197" s="5" t="str">
        <f>VLOOKUP($C197&amp;$E197&amp;$D197,'Official Classifications'!$A:$H,COLUMN('Official Classifications'!H199),0)</f>
        <v/>
      </c>
    </row>
    <row r="198">
      <c r="A198" s="1">
        <v>9.0</v>
      </c>
      <c r="B198" s="1" t="s">
        <v>115</v>
      </c>
      <c r="G198" s="5" t="str">
        <f>VLOOKUP($C198&amp;$E198&amp;$D198,'Official Classifications'!$A:$H,COLUMN('Official Classifications'!E200),0)</f>
        <v>NZL</v>
      </c>
      <c r="H198" s="5" t="str">
        <f>VLOOKUP($C198&amp;$E198&amp;$D198,'Official Classifications'!$A:$H,COLUMN('Official Classifications'!F200),0)</f>
        <v>GER</v>
      </c>
      <c r="I198" s="5" t="str">
        <f>VLOOKUP($C198&amp;$E198&amp;$D198,'Official Classifications'!$A:$H,COLUMN('Official Classifications'!G200),0)</f>
        <v>GBR</v>
      </c>
      <c r="J198" s="5" t="str">
        <f>VLOOKUP($C198&amp;$E198&amp;$D198,'Official Classifications'!$A:$H,COLUMN('Official Classifications'!H200),0)</f>
        <v/>
      </c>
    </row>
    <row r="199">
      <c r="A199" s="1">
        <v>4.0</v>
      </c>
      <c r="B199" s="1" t="s">
        <v>115</v>
      </c>
      <c r="G199" s="5" t="str">
        <f>VLOOKUP($C199&amp;$E199&amp;$D199,'Official Classifications'!$A:$H,COLUMN('Official Classifications'!E201),0)</f>
        <v>AUS</v>
      </c>
      <c r="H199" s="5" t="str">
        <f>VLOOKUP($C199&amp;$E199&amp;$D199,'Official Classifications'!$A:$H,COLUMN('Official Classifications'!F201),0)</f>
        <v>ROU</v>
      </c>
      <c r="I199" s="5" t="str">
        <f>VLOOKUP($C199&amp;$E199&amp;$D199,'Official Classifications'!$A:$H,COLUMN('Official Classifications'!G201),0)</f>
        <v>ITA</v>
      </c>
      <c r="J199" s="5" t="str">
        <f>VLOOKUP($C199&amp;$E199&amp;$D199,'Official Classifications'!$A:$H,COLUMN('Official Classifications'!H201),0)</f>
        <v/>
      </c>
    </row>
    <row r="200">
      <c r="A200" s="1">
        <v>2.0</v>
      </c>
      <c r="B200" s="1" t="s">
        <v>115</v>
      </c>
      <c r="G200" s="5" t="str">
        <f>VLOOKUP($C200&amp;$E200&amp;$D200,'Official Classifications'!$A:$H,COLUMN('Official Classifications'!E202),0)</f>
        <v>IRL</v>
      </c>
      <c r="H200" s="5" t="str">
        <f>VLOOKUP($C200&amp;$E200&amp;$D200,'Official Classifications'!$A:$H,COLUMN('Official Classifications'!F202),0)</f>
        <v>GER</v>
      </c>
      <c r="I200" s="5" t="str">
        <f>VLOOKUP($C200&amp;$E200&amp;$D200,'Official Classifications'!$A:$H,COLUMN('Official Classifications'!G202),0)</f>
        <v>ITA</v>
      </c>
      <c r="J200" s="5" t="str">
        <f>VLOOKUP($C200&amp;$E200&amp;$D200,'Official Classifications'!$A:$H,COLUMN('Official Classifications'!H202),0)</f>
        <v/>
      </c>
    </row>
    <row r="201">
      <c r="A201" s="1">
        <v>2.0</v>
      </c>
      <c r="B201" s="1" t="s">
        <v>115</v>
      </c>
      <c r="G201" s="5" t="str">
        <f>VLOOKUP($C201&amp;$E201&amp;$D201,'Official Classifications'!$A:$H,COLUMN('Official Classifications'!E203),0)</f>
        <v>CRO</v>
      </c>
      <c r="H201" s="5" t="str">
        <f>VLOOKUP($C201&amp;$E201&amp;$D201,'Official Classifications'!$A:$H,COLUMN('Official Classifications'!F203),0)</f>
        <v>ROU</v>
      </c>
      <c r="I201" s="5" t="str">
        <f>VLOOKUP($C201&amp;$E201&amp;$D201,'Official Classifications'!$A:$H,COLUMN('Official Classifications'!G203),0)</f>
        <v>DEN</v>
      </c>
      <c r="J201" s="5" t="str">
        <f>VLOOKUP($C201&amp;$E201&amp;$D201,'Official Classifications'!$A:$H,COLUMN('Official Classifications'!H203),0)</f>
        <v/>
      </c>
    </row>
    <row r="202">
      <c r="A202" s="1">
        <v>4.0</v>
      </c>
      <c r="B202" s="1" t="s">
        <v>115</v>
      </c>
      <c r="G202" s="5" t="str">
        <f>VLOOKUP($C202&amp;$E202&amp;$D202,'Official Classifications'!$A:$H,COLUMN('Official Classifications'!E204),0)</f>
        <v>NED</v>
      </c>
      <c r="H202" s="5" t="str">
        <f>VLOOKUP($C202&amp;$E202&amp;$D202,'Official Classifications'!$A:$H,COLUMN('Official Classifications'!F204),0)</f>
        <v>GBR</v>
      </c>
      <c r="I202" s="5" t="str">
        <f>VLOOKUP($C202&amp;$E202&amp;$D202,'Official Classifications'!$A:$H,COLUMN('Official Classifications'!G204),0)</f>
        <v>AUS</v>
      </c>
      <c r="J202" s="5" t="str">
        <f>VLOOKUP($C202&amp;$E202&amp;$D202,'Official Classifications'!$A:$H,COLUMN('Official Classifications'!H204),0)</f>
        <v/>
      </c>
    </row>
    <row r="203">
      <c r="A203" s="1">
        <v>2.0</v>
      </c>
      <c r="B203" s="1" t="s">
        <v>115</v>
      </c>
      <c r="G203" s="5" t="str">
        <f>VLOOKUP($C203&amp;$E203&amp;$D203,'Official Classifications'!$A:$H,COLUMN('Official Classifications'!E205),0)</f>
        <v>GRE</v>
      </c>
      <c r="H203" s="5" t="str">
        <f>VLOOKUP($C203&amp;$E203&amp;$D203,'Official Classifications'!$A:$H,COLUMN('Official Classifications'!F205),0)</f>
        <v>NOR</v>
      </c>
      <c r="I203" s="1" t="s">
        <v>32</v>
      </c>
      <c r="J203" s="5" t="str">
        <f>VLOOKUP($C203&amp;$E203&amp;$D203,'Official Classifications'!$A:$H,COLUMN('Official Classifications'!H205),0)</f>
        <v/>
      </c>
    </row>
    <row r="204">
      <c r="A204" s="1">
        <v>2.0</v>
      </c>
      <c r="B204" s="1" t="s">
        <v>115</v>
      </c>
      <c r="G204" s="5" t="str">
        <f>VLOOKUP($C204&amp;$E204&amp;$D204,'Official Classifications'!$A:$H,COLUMN('Official Classifications'!E206),0)</f>
        <v>ROU</v>
      </c>
      <c r="H204" s="5" t="str">
        <f>VLOOKUP($C204&amp;$E204&amp;$D204,'Official Classifications'!$A:$H,COLUMN('Official Classifications'!F206),0)</f>
        <v>NZL</v>
      </c>
      <c r="I204" s="5" t="str">
        <f>VLOOKUP($C204&amp;$E204&amp;$D204,'Official Classifications'!$A:$H,COLUMN('Official Classifications'!G206),0)</f>
        <v>NED</v>
      </c>
      <c r="J204" s="5" t="str">
        <f>VLOOKUP($C204&amp;$E204&amp;$D204,'Official Classifications'!$A:$H,COLUMN('Official Classifications'!H206),0)</f>
        <v/>
      </c>
    </row>
    <row r="205">
      <c r="A205" s="1">
        <v>9.0</v>
      </c>
      <c r="B205" s="1" t="s">
        <v>115</v>
      </c>
      <c r="G205" s="5" t="str">
        <f>VLOOKUP($C205&amp;$E205&amp;$D205,'Official Classifications'!$A:$H,COLUMN('Official Classifications'!E207),0)</f>
        <v>CAN</v>
      </c>
      <c r="H205" s="5" t="str">
        <f>VLOOKUP($C205&amp;$E205&amp;$D205,'Official Classifications'!$A:$H,COLUMN('Official Classifications'!F207),0)</f>
        <v>NZL</v>
      </c>
      <c r="I205" s="5" t="str">
        <f>VLOOKUP($C205&amp;$E205&amp;$D205,'Official Classifications'!$A:$H,COLUMN('Official Classifications'!G207),0)</f>
        <v>CHN</v>
      </c>
      <c r="J205" s="5" t="str">
        <f>VLOOKUP($C205&amp;$E205&amp;$D205,'Official Classifications'!$A:$H,COLUMN('Official Classifications'!H207),0)</f>
        <v/>
      </c>
    </row>
    <row r="206">
      <c r="A206" s="1">
        <v>4.0</v>
      </c>
      <c r="B206" s="1" t="s">
        <v>115</v>
      </c>
      <c r="G206" s="5" t="str">
        <f>VLOOKUP($C206&amp;$E206&amp;$D206,'Official Classifications'!$A:$H,COLUMN('Official Classifications'!E208),0)</f>
        <v>AUS</v>
      </c>
      <c r="H206" s="5" t="str">
        <f>VLOOKUP($C206&amp;$E206&amp;$D206,'Official Classifications'!$A:$H,COLUMN('Official Classifications'!F208),0)</f>
        <v>NED</v>
      </c>
      <c r="I206" s="5" t="str">
        <f>VLOOKUP($C206&amp;$E206&amp;$D206,'Official Classifications'!$A:$H,COLUMN('Official Classifications'!G208),0)</f>
        <v>IRL</v>
      </c>
      <c r="J206" s="5" t="str">
        <f>VLOOKUP($C206&amp;$E206&amp;$D206,'Official Classifications'!$A:$H,COLUMN('Official Classifications'!H208),0)</f>
        <v/>
      </c>
    </row>
    <row r="207">
      <c r="A207" s="1">
        <v>2.0</v>
      </c>
      <c r="B207" s="1" t="s">
        <v>115</v>
      </c>
      <c r="G207" s="5" t="str">
        <f>VLOOKUP($C207&amp;$E207&amp;$D207,'Official Classifications'!$A:$H,COLUMN('Official Classifications'!E209),0)</f>
        <v>ITA</v>
      </c>
      <c r="H207" s="5" t="str">
        <f>VLOOKUP($C207&amp;$E207&amp;$D207,'Official Classifications'!$A:$H,COLUMN('Official Classifications'!F209),0)</f>
        <v>FRA</v>
      </c>
      <c r="I207" s="5" t="str">
        <f>VLOOKUP($C207&amp;$E207&amp;$D207,'Official Classifications'!$A:$H,COLUMN('Official Classifications'!G209),0)</f>
        <v>NED</v>
      </c>
      <c r="J207" s="5" t="str">
        <f>VLOOKUP($C207&amp;$E207&amp;$D207,'Official Classifications'!$A:$H,COLUMN('Official Classifications'!H209),0)</f>
        <v/>
      </c>
    </row>
    <row r="208">
      <c r="A208" s="1">
        <v>2.0</v>
      </c>
      <c r="B208" s="1" t="s">
        <v>115</v>
      </c>
      <c r="G208" s="5" t="str">
        <f>VLOOKUP($C208&amp;$E208&amp;$D208,'Official Classifications'!$A:$H,COLUMN('Official Classifications'!E210),0)</f>
        <v>NZL</v>
      </c>
      <c r="H208" s="5" t="str">
        <f>VLOOKUP($C208&amp;$E208&amp;$D208,'Official Classifications'!$A:$H,COLUMN('Official Classifications'!F210),0)</f>
        <v>ROC</v>
      </c>
      <c r="I208" s="5" t="str">
        <f>VLOOKUP($C208&amp;$E208&amp;$D208,'Official Classifications'!$A:$H,COLUMN('Official Classifications'!G210),0)</f>
        <v>CAN</v>
      </c>
      <c r="J208" s="5" t="str">
        <f>VLOOKUP($C208&amp;$E208&amp;$D208,'Official Classifications'!$A:$H,COLUMN('Official Classifications'!H210),0)</f>
        <v/>
      </c>
    </row>
    <row r="209">
      <c r="A209" s="1">
        <v>4.0</v>
      </c>
      <c r="B209" s="1" t="s">
        <v>115</v>
      </c>
      <c r="G209" s="5" t="str">
        <f>VLOOKUP($C209&amp;$E209&amp;$D209,'Official Classifications'!$A:$H,COLUMN('Official Classifications'!E211),0)</f>
        <v>CHN</v>
      </c>
      <c r="H209" s="5" t="str">
        <f>VLOOKUP($C209&amp;$E209&amp;$D209,'Official Classifications'!$A:$H,COLUMN('Official Classifications'!F211),0)</f>
        <v>POL</v>
      </c>
      <c r="I209" s="5" t="str">
        <f>VLOOKUP($C209&amp;$E209&amp;$D209,'Official Classifications'!$A:$H,COLUMN('Official Classifications'!G211),0)</f>
        <v>AUS</v>
      </c>
      <c r="J209" s="5" t="str">
        <f>VLOOKUP($C209&amp;$E209&amp;$D209,'Official Classifications'!$A:$H,COLUMN('Official Classifications'!H211),0)</f>
        <v/>
      </c>
    </row>
    <row r="210">
      <c r="A210" s="1">
        <v>1.0</v>
      </c>
      <c r="B210" s="1" t="s">
        <v>115</v>
      </c>
      <c r="G210" s="5" t="str">
        <f>VLOOKUP($C210&amp;$E210&amp;$D210,'Official Classifications'!$A:$H,COLUMN('Official Classifications'!E212),0)</f>
        <v>NZL</v>
      </c>
      <c r="H210" s="5" t="str">
        <f>VLOOKUP($C210&amp;$E210&amp;$D210,'Official Classifications'!$A:$H,COLUMN('Official Classifications'!F212),0)</f>
        <v>ROC</v>
      </c>
      <c r="I210" s="5" t="str">
        <f>VLOOKUP($C210&amp;$E210&amp;$D210,'Official Classifications'!$A:$H,COLUMN('Official Classifications'!G212),0)</f>
        <v>AUT</v>
      </c>
      <c r="J210" s="5" t="str">
        <f>VLOOKUP($C210&amp;$E210&amp;$D210,'Official Classifications'!$A:$H,COLUMN('Official Classifications'!H212),0)</f>
        <v/>
      </c>
    </row>
    <row r="211">
      <c r="A211" s="1">
        <v>7.0</v>
      </c>
      <c r="B211" s="1" t="s">
        <v>296</v>
      </c>
      <c r="G211" s="5" t="str">
        <f>VLOOKUP($C211&amp;$E211&amp;$D211,'Official Classifications'!$A:$H,COLUMN('Official Classifications'!E213),0)</f>
        <v>FIJ</v>
      </c>
      <c r="H211" s="5" t="str">
        <f>VLOOKUP($C211&amp;$E211&amp;$D211,'Official Classifications'!$A:$H,COLUMN('Official Classifications'!F213),0)</f>
        <v>NZL</v>
      </c>
      <c r="I211" s="5" t="str">
        <f>VLOOKUP($C211&amp;$E211&amp;$D211,'Official Classifications'!$A:$H,COLUMN('Official Classifications'!G213),0)</f>
        <v>ARG</v>
      </c>
      <c r="J211" s="5" t="str">
        <f>VLOOKUP($C211&amp;$E211&amp;$D211,'Official Classifications'!$A:$H,COLUMN('Official Classifications'!H213),0)</f>
        <v/>
      </c>
    </row>
    <row r="212">
      <c r="A212" s="1">
        <v>7.0</v>
      </c>
      <c r="B212" s="1" t="s">
        <v>296</v>
      </c>
      <c r="G212" s="5" t="str">
        <f>VLOOKUP($C212&amp;$E212&amp;$D212,'Official Classifications'!$A:$H,COLUMN('Official Classifications'!E214),0)</f>
        <v>NZL</v>
      </c>
      <c r="H212" s="5" t="str">
        <f>VLOOKUP($C212&amp;$E212&amp;$D212,'Official Classifications'!$A:$H,COLUMN('Official Classifications'!F214),0)</f>
        <v>FRA</v>
      </c>
      <c r="I212" s="5" t="str">
        <f>VLOOKUP($C212&amp;$E212&amp;$D212,'Official Classifications'!$A:$H,COLUMN('Official Classifications'!G214),0)</f>
        <v>FIJ</v>
      </c>
      <c r="J212" s="5" t="str">
        <f>VLOOKUP($C212&amp;$E212&amp;$D212,'Official Classifications'!$A:$H,COLUMN('Official Classifications'!H214),0)</f>
        <v/>
      </c>
    </row>
    <row r="213">
      <c r="A213" s="1">
        <v>1.0</v>
      </c>
      <c r="B213" s="1" t="s">
        <v>117</v>
      </c>
      <c r="G213" s="5" t="str">
        <f>VLOOKUP($C213&amp;$E213&amp;$D213,'Official Classifications'!$A:$H,COLUMN('Official Classifications'!E215),0)</f>
        <v>AUS</v>
      </c>
      <c r="H213" s="5" t="str">
        <f>VLOOKUP($C213&amp;$E213&amp;$D213,'Official Classifications'!$A:$H,COLUMN('Official Classifications'!F215),0)</f>
        <v>CRO</v>
      </c>
      <c r="I213" s="5" t="str">
        <f>VLOOKUP($C213&amp;$E213&amp;$D213,'Official Classifications'!$A:$H,COLUMN('Official Classifications'!G215),0)</f>
        <v>NOR</v>
      </c>
      <c r="J213" s="5" t="str">
        <f>VLOOKUP($C213&amp;$E213&amp;$D213,'Official Classifications'!$A:$H,COLUMN('Official Classifications'!H215),0)</f>
        <v/>
      </c>
    </row>
    <row r="214">
      <c r="A214" s="1">
        <v>1.0</v>
      </c>
      <c r="B214" s="1" t="s">
        <v>117</v>
      </c>
      <c r="G214" s="5" t="str">
        <f>VLOOKUP($C214&amp;$E214&amp;$D214,'Official Classifications'!$A:$H,COLUMN('Official Classifications'!E216),0)</f>
        <v>GBR</v>
      </c>
      <c r="H214" s="5" t="str">
        <f>VLOOKUP($C214&amp;$E214&amp;$D214,'Official Classifications'!$A:$H,COLUMN('Official Classifications'!F216),0)</f>
        <v>HUN</v>
      </c>
      <c r="I214" s="5" t="str">
        <f>VLOOKUP($C214&amp;$E214&amp;$D214,'Official Classifications'!$A:$H,COLUMN('Official Classifications'!G216),0)</f>
        <v>ESP</v>
      </c>
      <c r="J214" s="5" t="str">
        <f>VLOOKUP($C214&amp;$E214&amp;$D214,'Official Classifications'!$A:$H,COLUMN('Official Classifications'!H216),0)</f>
        <v/>
      </c>
    </row>
    <row r="215">
      <c r="A215" s="1">
        <v>2.0</v>
      </c>
      <c r="B215" s="1" t="s">
        <v>117</v>
      </c>
      <c r="G215" s="5" t="str">
        <f>VLOOKUP($C215&amp;$E215&amp;$D215,'Official Classifications'!$A:$H,COLUMN('Official Classifications'!E217),0)</f>
        <v>GBR</v>
      </c>
      <c r="H215" s="5" t="str">
        <f>VLOOKUP($C215&amp;$E215&amp;$D215,'Official Classifications'!$A:$H,COLUMN('Official Classifications'!F217),0)</f>
        <v>NZL</v>
      </c>
      <c r="I215" s="5" t="str">
        <f>VLOOKUP($C215&amp;$E215&amp;$D215,'Official Classifications'!$A:$H,COLUMN('Official Classifications'!G217),0)</f>
        <v>GER</v>
      </c>
      <c r="J215" s="5" t="str">
        <f>VLOOKUP($C215&amp;$E215&amp;$D215,'Official Classifications'!$A:$H,COLUMN('Official Classifications'!H217),0)</f>
        <v/>
      </c>
    </row>
    <row r="216">
      <c r="A216" s="1">
        <v>2.0</v>
      </c>
      <c r="B216" s="1" t="s">
        <v>117</v>
      </c>
      <c r="G216" s="5" t="str">
        <f>VLOOKUP($C216&amp;$E216&amp;$D216,'Official Classifications'!$A:$H,COLUMN('Official Classifications'!E218),0)</f>
        <v>AUS</v>
      </c>
      <c r="H216" s="5" t="str">
        <f>VLOOKUP($C216&amp;$E216&amp;$D216,'Official Classifications'!$A:$H,COLUMN('Official Classifications'!F218),0)</f>
        <v>SWE</v>
      </c>
      <c r="I216" s="5" t="str">
        <f>VLOOKUP($C216&amp;$E216&amp;$D216,'Official Classifications'!$A:$H,COLUMN('Official Classifications'!G218),0)</f>
        <v>ESP</v>
      </c>
      <c r="J216" s="5" t="str">
        <f>VLOOKUP($C216&amp;$E216&amp;$D216,'Official Classifications'!$A:$H,COLUMN('Official Classifications'!H218),0)</f>
        <v/>
      </c>
    </row>
    <row r="217">
      <c r="A217" s="1">
        <v>1.0</v>
      </c>
      <c r="B217" s="1" t="s">
        <v>117</v>
      </c>
      <c r="G217" s="5" t="str">
        <f>VLOOKUP($C217&amp;$E217&amp;$D217,'Official Classifications'!$A:$H,COLUMN('Official Classifications'!E219),0)</f>
        <v>NED</v>
      </c>
      <c r="H217" s="5" t="str">
        <f>VLOOKUP($C217&amp;$E217&amp;$D217,'Official Classifications'!$A:$H,COLUMN('Official Classifications'!F219),0)</f>
        <v>FRA</v>
      </c>
      <c r="I217" s="5" t="str">
        <f>VLOOKUP($C217&amp;$E217&amp;$D217,'Official Classifications'!$A:$H,COLUMN('Official Classifications'!G219),0)</f>
        <v>CHN</v>
      </c>
      <c r="J217" s="5" t="str">
        <f>VLOOKUP($C217&amp;$E217&amp;$D217,'Official Classifications'!$A:$H,COLUMN('Official Classifications'!H219),0)</f>
        <v/>
      </c>
    </row>
    <row r="218">
      <c r="A218" s="1">
        <v>2.0</v>
      </c>
      <c r="B218" s="1" t="s">
        <v>117</v>
      </c>
      <c r="G218" s="5" t="str">
        <f>VLOOKUP($C218&amp;$E218&amp;$D218,'Official Classifications'!$A:$H,COLUMN('Official Classifications'!E220),0)</f>
        <v>ITA</v>
      </c>
      <c r="H218" s="5" t="str">
        <f>VLOOKUP($C218&amp;$E218&amp;$D218,'Official Classifications'!$A:$H,COLUMN('Official Classifications'!F220),0)</f>
        <v>GBR</v>
      </c>
      <c r="I218" s="5" t="str">
        <f>VLOOKUP($C218&amp;$E218&amp;$D218,'Official Classifications'!$A:$H,COLUMN('Official Classifications'!G220),0)</f>
        <v>GER</v>
      </c>
      <c r="J218" s="5" t="str">
        <f>VLOOKUP($C218&amp;$E218&amp;$D218,'Official Classifications'!$A:$H,COLUMN('Official Classifications'!H220),0)</f>
        <v/>
      </c>
    </row>
    <row r="219">
      <c r="A219" s="1">
        <v>1.0</v>
      </c>
      <c r="B219" s="1" t="s">
        <v>117</v>
      </c>
      <c r="G219" s="5" t="str">
        <f>VLOOKUP($C219&amp;$E219&amp;$D219,'Official Classifications'!$A:$H,COLUMN('Official Classifications'!E221),0)</f>
        <v>DEN</v>
      </c>
      <c r="H219" s="5" t="str">
        <f>VLOOKUP($C219&amp;$E219&amp;$D219,'Official Classifications'!$A:$H,COLUMN('Official Classifications'!F221),0)</f>
        <v>SWE</v>
      </c>
      <c r="I219" s="5" t="str">
        <f>VLOOKUP($C219&amp;$E219&amp;$D219,'Official Classifications'!$A:$H,COLUMN('Official Classifications'!G221),0)</f>
        <v>NED</v>
      </c>
      <c r="J219" s="5" t="str">
        <f>VLOOKUP($C219&amp;$E219&amp;$D219,'Official Classifications'!$A:$H,COLUMN('Official Classifications'!H221),0)</f>
        <v/>
      </c>
    </row>
    <row r="220">
      <c r="A220" s="1">
        <v>2.0</v>
      </c>
      <c r="B220" s="1" t="s">
        <v>117</v>
      </c>
      <c r="G220" s="5" t="str">
        <f>VLOOKUP($C220&amp;$E220&amp;$D220,'Official Classifications'!$A:$H,COLUMN('Official Classifications'!E222),0)</f>
        <v>BRA</v>
      </c>
      <c r="H220" s="5" t="str">
        <f>VLOOKUP($C220&amp;$E220&amp;$D220,'Official Classifications'!$A:$H,COLUMN('Official Classifications'!F222),0)</f>
        <v>GER</v>
      </c>
      <c r="I220" s="5" t="str">
        <f>VLOOKUP($C220&amp;$E220&amp;$D220,'Official Classifications'!$A:$H,COLUMN('Official Classifications'!G222),0)</f>
        <v>NED</v>
      </c>
      <c r="J220" s="5" t="str">
        <f>VLOOKUP($C220&amp;$E220&amp;$D220,'Official Classifications'!$A:$H,COLUMN('Official Classifications'!H222),0)</f>
        <v/>
      </c>
    </row>
    <row r="221">
      <c r="A221" s="1">
        <v>2.0</v>
      </c>
      <c r="B221" s="1" t="s">
        <v>117</v>
      </c>
      <c r="G221" s="5" t="str">
        <f>VLOOKUP($C221&amp;$E221&amp;$D221,'Official Classifications'!$A:$H,COLUMN('Official Classifications'!E223),0)</f>
        <v>GBR</v>
      </c>
      <c r="H221" s="5" t="str">
        <f>VLOOKUP($C221&amp;$E221&amp;$D221,'Official Classifications'!$A:$H,COLUMN('Official Classifications'!F223),0)</f>
        <v>POL</v>
      </c>
      <c r="I221" s="5" t="str">
        <f>VLOOKUP($C221&amp;$E221&amp;$D221,'Official Classifications'!$A:$H,COLUMN('Official Classifications'!G223),0)</f>
        <v>FRA</v>
      </c>
      <c r="J221" s="5" t="str">
        <f>VLOOKUP($C221&amp;$E221&amp;$D221,'Official Classifications'!$A:$H,COLUMN('Official Classifications'!H223),0)</f>
        <v/>
      </c>
    </row>
    <row r="222">
      <c r="A222" s="1">
        <v>1.0</v>
      </c>
      <c r="B222" s="1" t="s">
        <v>117</v>
      </c>
      <c r="G222" s="5" t="str">
        <f>VLOOKUP($C222&amp;$E222&amp;$D222,'Official Classifications'!$A:$H,COLUMN('Official Classifications'!E224),0)</f>
        <v>CHN</v>
      </c>
      <c r="H222" s="5" t="str">
        <f>VLOOKUP($C222&amp;$E222&amp;$D222,'Official Classifications'!$A:$H,COLUMN('Official Classifications'!F224),0)</f>
        <v>FRA</v>
      </c>
      <c r="I222" s="5" t="str">
        <f>VLOOKUP($C222&amp;$E222&amp;$D222,'Official Classifications'!$A:$H,COLUMN('Official Classifications'!G224),0)</f>
        <v>GBR</v>
      </c>
      <c r="J222" s="5" t="str">
        <f>VLOOKUP($C222&amp;$E222&amp;$D222,'Official Classifications'!$A:$H,COLUMN('Official Classifications'!H224),0)</f>
        <v/>
      </c>
    </row>
    <row r="223">
      <c r="A223" s="1">
        <v>1.0</v>
      </c>
      <c r="B223" s="1" t="s">
        <v>118</v>
      </c>
      <c r="G223" s="5" t="str">
        <f>VLOOKUP($C223&amp;$E223&amp;$D223,'Official Classifications'!$A:$H,COLUMN('Official Classifications'!E225),0)</f>
        <v>IRI</v>
      </c>
      <c r="H223" s="5" t="str">
        <f>VLOOKUP($C223&amp;$E223&amp;$D223,'Official Classifications'!$A:$H,COLUMN('Official Classifications'!F225),0)</f>
        <v>SRB</v>
      </c>
      <c r="I223" s="5" t="str">
        <f>VLOOKUP($C223&amp;$E223&amp;$D223,'Official Classifications'!$A:$H,COLUMN('Official Classifications'!G225),0)</f>
        <v>CHN</v>
      </c>
      <c r="J223" s="5" t="str">
        <f>VLOOKUP($C223&amp;$E223&amp;$D223,'Official Classifications'!$A:$H,COLUMN('Official Classifications'!H225),0)</f>
        <v/>
      </c>
    </row>
    <row r="224">
      <c r="A224" s="1">
        <v>1.0</v>
      </c>
      <c r="B224" s="1" t="s">
        <v>118</v>
      </c>
      <c r="G224" s="5" t="str">
        <f>VLOOKUP($C224&amp;$E224&amp;$D224,'Official Classifications'!$A:$H,COLUMN('Official Classifications'!E226),0)</f>
        <v>USA</v>
      </c>
      <c r="H224" s="5" t="str">
        <f>VLOOKUP($C224&amp;$E224&amp;$D224,'Official Classifications'!$A:$H,COLUMN('Official Classifications'!F226),0)</f>
        <v>CHN</v>
      </c>
      <c r="I224" s="5" t="str">
        <f>VLOOKUP($C224&amp;$E224&amp;$D224,'Official Classifications'!$A:$H,COLUMN('Official Classifications'!G226),0)</f>
        <v>CHN</v>
      </c>
      <c r="J224" s="5" t="str">
        <f>VLOOKUP($C224&amp;$E224&amp;$D224,'Official Classifications'!$A:$H,COLUMN('Official Classifications'!H226),0)</f>
        <v/>
      </c>
    </row>
    <row r="225">
      <c r="A225" s="1">
        <v>1.0</v>
      </c>
      <c r="B225" s="1" t="s">
        <v>118</v>
      </c>
      <c r="G225" s="5" t="str">
        <f>VLOOKUP($C225&amp;$E225&amp;$D225,'Official Classifications'!$A:$H,COLUMN('Official Classifications'!E227),0)</f>
        <v>FRA</v>
      </c>
      <c r="H225" s="5" t="str">
        <f>VLOOKUP($C225&amp;$E225&amp;$D225,'Official Classifications'!$A:$H,COLUMN('Official Classifications'!F227),0)</f>
        <v>CUB</v>
      </c>
      <c r="I225" s="5" t="str">
        <f>VLOOKUP($C225&amp;$E225&amp;$D225,'Official Classifications'!$A:$H,COLUMN('Official Classifications'!G227),0)</f>
        <v>CHN</v>
      </c>
      <c r="J225" s="5" t="str">
        <f>VLOOKUP($C225&amp;$E225&amp;$D225,'Official Classifications'!$A:$H,COLUMN('Official Classifications'!H227),0)</f>
        <v/>
      </c>
    </row>
    <row r="226">
      <c r="A226" s="1">
        <v>1.0</v>
      </c>
      <c r="B226" s="1" t="s">
        <v>118</v>
      </c>
      <c r="G226" s="5" t="str">
        <f>VLOOKUP($C226&amp;$E226&amp;$D226,'Official Classifications'!$A:$H,COLUMN('Official Classifications'!E228),0)</f>
        <v>CHN</v>
      </c>
      <c r="H226" s="5" t="str">
        <f>VLOOKUP($C226&amp;$E226&amp;$D226,'Official Classifications'!$A:$H,COLUMN('Official Classifications'!F228),0)</f>
        <v>ROC</v>
      </c>
      <c r="I226" s="5" t="str">
        <f>VLOOKUP($C226&amp;$E226&amp;$D226,'Official Classifications'!$A:$H,COLUMN('Official Classifications'!G228),0)</f>
        <v>SRB</v>
      </c>
      <c r="J226" s="5" t="str">
        <f>VLOOKUP($C226&amp;$E226&amp;$D226,'Official Classifications'!$A:$H,COLUMN('Official Classifications'!H228),0)</f>
        <v/>
      </c>
    </row>
    <row r="227">
      <c r="A227" s="1">
        <v>1.0</v>
      </c>
      <c r="B227" s="1" t="s">
        <v>118</v>
      </c>
      <c r="G227" s="5" t="str">
        <f>VLOOKUP($C227&amp;$E227&amp;$D227,'Official Classifications'!$A:$H,COLUMN('Official Classifications'!E229),0)</f>
        <v>USA</v>
      </c>
      <c r="H227" s="5" t="str">
        <f>VLOOKUP($C227&amp;$E227&amp;$D227,'Official Classifications'!$A:$H,COLUMN('Official Classifications'!F229),0)</f>
        <v>DEN</v>
      </c>
      <c r="I227" s="5" t="str">
        <f>VLOOKUP($C227&amp;$E227&amp;$D227,'Official Classifications'!$A:$H,COLUMN('Official Classifications'!G229),0)</f>
        <v>KUW</v>
      </c>
      <c r="J227" s="5" t="str">
        <f>VLOOKUP($C227&amp;$E227&amp;$D227,'Official Classifications'!$A:$H,COLUMN('Official Classifications'!H229),0)</f>
        <v/>
      </c>
    </row>
    <row r="228">
      <c r="A228" s="1">
        <v>1.0</v>
      </c>
      <c r="B228" s="1" t="s">
        <v>118</v>
      </c>
      <c r="G228" s="5" t="str">
        <f>VLOOKUP($C228&amp;$E228&amp;$D228,'Official Classifications'!$A:$H,COLUMN('Official Classifications'!E230),0)</f>
        <v>CZE</v>
      </c>
      <c r="H228" s="5" t="str">
        <f>VLOOKUP($C228&amp;$E228&amp;$D228,'Official Classifications'!$A:$H,COLUMN('Official Classifications'!F230),0)</f>
        <v>CZE</v>
      </c>
      <c r="I228" s="5" t="str">
        <f>VLOOKUP($C228&amp;$E228&amp;$D228,'Official Classifications'!$A:$H,COLUMN('Official Classifications'!G230),0)</f>
        <v>GBR</v>
      </c>
      <c r="J228" s="5" t="str">
        <f>VLOOKUP($C228&amp;$E228&amp;$D228,'Official Classifications'!$A:$H,COLUMN('Official Classifications'!H230),0)</f>
        <v/>
      </c>
    </row>
    <row r="229">
      <c r="A229" s="1">
        <v>2.0</v>
      </c>
      <c r="B229" s="1" t="s">
        <v>118</v>
      </c>
      <c r="G229" s="5" t="str">
        <f>VLOOKUP($C229&amp;$E229&amp;$D229,'Official Classifications'!$A:$H,COLUMN('Official Classifications'!E231),0)</f>
        <v>CHN</v>
      </c>
      <c r="H229" s="5" t="str">
        <f>VLOOKUP($C229&amp;$E229&amp;$D229,'Official Classifications'!$A:$H,COLUMN('Official Classifications'!F231),0)</f>
        <v>ROC</v>
      </c>
      <c r="I229" s="5" t="str">
        <f>VLOOKUP($C229&amp;$E229&amp;$D229,'Official Classifications'!$A:$H,COLUMN('Official Classifications'!G231),0)</f>
        <v>UKR</v>
      </c>
      <c r="J229" s="5" t="str">
        <f>VLOOKUP($C229&amp;$E229&amp;$D229,'Official Classifications'!$A:$H,COLUMN('Official Classifications'!H231),0)</f>
        <v/>
      </c>
    </row>
    <row r="230">
      <c r="A230" s="1">
        <v>2.0</v>
      </c>
      <c r="B230" s="1" t="s">
        <v>118</v>
      </c>
      <c r="G230" s="5" t="str">
        <f>VLOOKUP($C230&amp;$E230&amp;$D230,'Official Classifications'!$A:$H,COLUMN('Official Classifications'!E232),0)</f>
        <v>CHN</v>
      </c>
      <c r="H230" s="5" t="str">
        <f>VLOOKUP($C230&amp;$E230&amp;$D230,'Official Classifications'!$A:$H,COLUMN('Official Classifications'!F232),0)</f>
        <v>USA</v>
      </c>
      <c r="I230" s="5" t="str">
        <f>VLOOKUP($C230&amp;$E230&amp;$D230,'Official Classifications'!$A:$H,COLUMN('Official Classifications'!G232),0)</f>
        <v>ROC</v>
      </c>
      <c r="J230" s="5" t="str">
        <f>VLOOKUP($C230&amp;$E230&amp;$D230,'Official Classifications'!$A:$H,COLUMN('Official Classifications'!H232),0)</f>
        <v/>
      </c>
    </row>
    <row r="231">
      <c r="A231" s="1">
        <v>2.0</v>
      </c>
      <c r="B231" s="1" t="s">
        <v>118</v>
      </c>
      <c r="G231" s="5" t="str">
        <f>VLOOKUP($C231&amp;$E231&amp;$D231,'Official Classifications'!$A:$H,COLUMN('Official Classifications'!E233),0)</f>
        <v>ESP</v>
      </c>
      <c r="H231" s="5" t="str">
        <f>VLOOKUP($C231&amp;$E231&amp;$D231,'Official Classifications'!$A:$H,COLUMN('Official Classifications'!F233),0)</f>
        <v>SMR</v>
      </c>
      <c r="I231" s="5" t="str">
        <f>VLOOKUP($C231&amp;$E231&amp;$D231,'Official Classifications'!$A:$H,COLUMN('Official Classifications'!G233),0)</f>
        <v>USA</v>
      </c>
      <c r="J231" s="5" t="str">
        <f>VLOOKUP($C231&amp;$E231&amp;$D231,'Official Classifications'!$A:$H,COLUMN('Official Classifications'!H233),0)</f>
        <v/>
      </c>
    </row>
    <row r="232">
      <c r="A232" s="1">
        <v>1.0</v>
      </c>
      <c r="B232" s="1" t="s">
        <v>118</v>
      </c>
      <c r="G232" s="5" t="str">
        <f>VLOOKUP($C232&amp;$E232&amp;$D232,'Official Classifications'!$A:$H,COLUMN('Official Classifications'!E234),0)</f>
        <v>ROC</v>
      </c>
      <c r="H232" s="5" t="str">
        <f>VLOOKUP($C232&amp;$E232&amp;$D232,'Official Classifications'!$A:$H,COLUMN('Official Classifications'!F234),0)</f>
        <v>BUL</v>
      </c>
      <c r="I232" s="5" t="str">
        <f>VLOOKUP($C232&amp;$E232&amp;$D232,'Official Classifications'!$A:$H,COLUMN('Official Classifications'!G234),0)</f>
        <v>CHN</v>
      </c>
      <c r="J232" s="5" t="str">
        <f>VLOOKUP($C232&amp;$E232&amp;$D232,'Official Classifications'!$A:$H,COLUMN('Official Classifications'!H234),0)</f>
        <v/>
      </c>
    </row>
    <row r="233">
      <c r="A233" s="1">
        <v>1.0</v>
      </c>
      <c r="B233" s="1" t="s">
        <v>118</v>
      </c>
      <c r="G233" s="5" t="str">
        <f>VLOOKUP($C233&amp;$E233&amp;$D233,'Official Classifications'!$A:$H,COLUMN('Official Classifications'!E235),0)</f>
        <v>CHN</v>
      </c>
      <c r="H233" s="5" t="str">
        <f>VLOOKUP($C233&amp;$E233&amp;$D233,'Official Classifications'!$A:$H,COLUMN('Official Classifications'!F235),0)</f>
        <v>ROC</v>
      </c>
      <c r="I233" s="5" t="str">
        <f>VLOOKUP($C233&amp;$E233&amp;$D233,'Official Classifications'!$A:$H,COLUMN('Official Classifications'!G235),0)</f>
        <v>SUI</v>
      </c>
      <c r="J233" s="5" t="str">
        <f>VLOOKUP($C233&amp;$E233&amp;$D233,'Official Classifications'!$A:$H,COLUMN('Official Classifications'!H235),0)</f>
        <v/>
      </c>
    </row>
    <row r="234">
      <c r="A234" s="1">
        <v>1.0</v>
      </c>
      <c r="B234" s="1" t="s">
        <v>118</v>
      </c>
      <c r="G234" s="5" t="str">
        <f>VLOOKUP($C234&amp;$E234&amp;$D234,'Official Classifications'!$A:$H,COLUMN('Official Classifications'!E236),0)</f>
        <v>ROC</v>
      </c>
      <c r="H234" s="5" t="str">
        <f>VLOOKUP($C234&amp;$E234&amp;$D234,'Official Classifications'!$A:$H,COLUMN('Official Classifications'!F236),0)</f>
        <v>KOR</v>
      </c>
      <c r="I234" s="5" t="str">
        <f>VLOOKUP($C234&amp;$E234&amp;$D234,'Official Classifications'!$A:$H,COLUMN('Official Classifications'!G236),0)</f>
        <v>CHN</v>
      </c>
      <c r="J234" s="5" t="str">
        <f>VLOOKUP($C234&amp;$E234&amp;$D234,'Official Classifications'!$A:$H,COLUMN('Official Classifications'!H236),0)</f>
        <v/>
      </c>
    </row>
    <row r="235">
      <c r="A235" s="1">
        <v>1.0</v>
      </c>
      <c r="B235" s="1" t="s">
        <v>118</v>
      </c>
      <c r="G235" s="5" t="str">
        <f>VLOOKUP($C235&amp;$E235&amp;$D235,'Official Classifications'!$A:$H,COLUMN('Official Classifications'!E237),0)</f>
        <v>SUI</v>
      </c>
      <c r="H235" s="5" t="str">
        <f>VLOOKUP($C235&amp;$E235&amp;$D235,'Official Classifications'!$A:$H,COLUMN('Official Classifications'!F237),0)</f>
        <v>ROC</v>
      </c>
      <c r="I235" s="5" t="str">
        <f>VLOOKUP($C235&amp;$E235&amp;$D235,'Official Classifications'!$A:$H,COLUMN('Official Classifications'!G237),0)</f>
        <v>ROC</v>
      </c>
      <c r="J235" s="5" t="str">
        <f>VLOOKUP($C235&amp;$E235&amp;$D235,'Official Classifications'!$A:$H,COLUMN('Official Classifications'!H237),0)</f>
        <v/>
      </c>
    </row>
    <row r="236">
      <c r="A236" s="1">
        <v>1.0</v>
      </c>
      <c r="B236" s="1" t="s">
        <v>118</v>
      </c>
      <c r="G236" s="5" t="str">
        <f>VLOOKUP($C236&amp;$E236&amp;$D236,'Official Classifications'!$A:$H,COLUMN('Official Classifications'!E238),0)</f>
        <v>USA</v>
      </c>
      <c r="H236" s="5" t="str">
        <f>VLOOKUP($C236&amp;$E236&amp;$D236,'Official Classifications'!$A:$H,COLUMN('Official Classifications'!F238),0)</f>
        <v>ITA</v>
      </c>
      <c r="I236" s="5" t="str">
        <f>VLOOKUP($C236&amp;$E236&amp;$D236,'Official Classifications'!$A:$H,COLUMN('Official Classifications'!G238),0)</f>
        <v>CHN</v>
      </c>
      <c r="J236" s="5" t="str">
        <f>VLOOKUP($C236&amp;$E236&amp;$D236,'Official Classifications'!$A:$H,COLUMN('Official Classifications'!H238),0)</f>
        <v/>
      </c>
    </row>
    <row r="237">
      <c r="A237" s="1">
        <v>1.0</v>
      </c>
      <c r="B237" s="1" t="s">
        <v>118</v>
      </c>
      <c r="G237" s="5" t="str">
        <f>VLOOKUP($C237&amp;$E237&amp;$D237,'Official Classifications'!$A:$H,COLUMN('Official Classifications'!E239),0)</f>
        <v>SVK</v>
      </c>
      <c r="H237" s="5" t="str">
        <f>VLOOKUP($C237&amp;$E237&amp;$D237,'Official Classifications'!$A:$H,COLUMN('Official Classifications'!F239),0)</f>
        <v>USA</v>
      </c>
      <c r="I237" s="5" t="str">
        <f>VLOOKUP($C237&amp;$E237&amp;$D237,'Official Classifications'!$A:$H,COLUMN('Official Classifications'!G239),0)</f>
        <v>SMR</v>
      </c>
      <c r="J237" s="5" t="str">
        <f>VLOOKUP($C237&amp;$E237&amp;$D237,'Official Classifications'!$A:$H,COLUMN('Official Classifications'!H239),0)</f>
        <v/>
      </c>
    </row>
    <row r="238">
      <c r="A238" s="1">
        <v>1.0</v>
      </c>
      <c r="B238" s="1" t="s">
        <v>234</v>
      </c>
      <c r="G238" s="5" t="str">
        <f>VLOOKUP($C238&amp;$E238&amp;$D238,'Official Classifications'!$A:$H,COLUMN('Official Classifications'!E240),0)</f>
        <v>AUS</v>
      </c>
      <c r="H238" s="5" t="str">
        <f>VLOOKUP($C238&amp;$E238&amp;$D238,'Official Classifications'!$A:$H,COLUMN('Official Classifications'!F240),0)</f>
        <v>BRA</v>
      </c>
      <c r="I238" s="5" t="str">
        <f>VLOOKUP($C238&amp;$E238&amp;$D238,'Official Classifications'!$A:$H,COLUMN('Official Classifications'!G240),0)</f>
        <v>USA</v>
      </c>
      <c r="J238" s="5" t="str">
        <f>VLOOKUP($C238&amp;$E238&amp;$D238,'Official Classifications'!$A:$H,COLUMN('Official Classifications'!H240),0)</f>
        <v/>
      </c>
    </row>
    <row r="239">
      <c r="A239" s="1">
        <v>1.0</v>
      </c>
      <c r="B239" s="1" t="s">
        <v>234</v>
      </c>
      <c r="G239" s="5" t="str">
        <f>VLOOKUP($C239&amp;$E239&amp;$D239,'Official Classifications'!$A:$H,COLUMN('Official Classifications'!E241),0)</f>
        <v>JPN</v>
      </c>
      <c r="H239" s="5" t="str">
        <f>VLOOKUP($C239&amp;$E239&amp;$D239,'Official Classifications'!$A:$H,COLUMN('Official Classifications'!F241),0)</f>
        <v>BRA</v>
      </c>
      <c r="I239" s="5" t="str">
        <f>VLOOKUP($C239&amp;$E239&amp;$D239,'Official Classifications'!$A:$H,COLUMN('Official Classifications'!G241),0)</f>
        <v>USA</v>
      </c>
      <c r="J239" s="5" t="str">
        <f>VLOOKUP($C239&amp;$E239&amp;$D239,'Official Classifications'!$A:$H,COLUMN('Official Classifications'!H241),0)</f>
        <v/>
      </c>
    </row>
    <row r="240">
      <c r="A240" s="1">
        <v>1.0</v>
      </c>
      <c r="B240" s="1" t="s">
        <v>234</v>
      </c>
      <c r="G240" s="5" t="str">
        <f>VLOOKUP($C240&amp;$E240&amp;$D240,'Official Classifications'!$A:$H,COLUMN('Official Classifications'!E242),0)</f>
        <v>JPN</v>
      </c>
      <c r="H240" s="5" t="str">
        <f>VLOOKUP($C240&amp;$E240&amp;$D240,'Official Classifications'!$A:$H,COLUMN('Official Classifications'!F242),0)</f>
        <v>JPN</v>
      </c>
      <c r="I240" s="5" t="str">
        <f>VLOOKUP($C240&amp;$E240&amp;$D240,'Official Classifications'!$A:$H,COLUMN('Official Classifications'!G242),0)</f>
        <v>GBR</v>
      </c>
      <c r="J240" s="5" t="str">
        <f>VLOOKUP($C240&amp;$E240&amp;$D240,'Official Classifications'!$A:$H,COLUMN('Official Classifications'!H242),0)</f>
        <v/>
      </c>
    </row>
    <row r="241">
      <c r="A241" s="1">
        <v>1.0</v>
      </c>
      <c r="B241" s="1" t="s">
        <v>234</v>
      </c>
      <c r="G241" s="5" t="str">
        <f>VLOOKUP($C241&amp;$E241&amp;$D241,'Official Classifications'!$A:$H,COLUMN('Official Classifications'!E243),0)</f>
        <v>JPN</v>
      </c>
      <c r="H241" s="5" t="str">
        <f>VLOOKUP($C241&amp;$E241&amp;$D241,'Official Classifications'!$A:$H,COLUMN('Official Classifications'!F243),0)</f>
        <v>BRA</v>
      </c>
      <c r="I241" s="5" t="str">
        <f>VLOOKUP($C241&amp;$E241&amp;$D241,'Official Classifications'!$A:$H,COLUMN('Official Classifications'!G243),0)</f>
        <v>JPN</v>
      </c>
      <c r="J241" s="5" t="str">
        <f>VLOOKUP($C241&amp;$E241&amp;$D241,'Official Classifications'!$A:$H,COLUMN('Official Classifications'!H243),0)</f>
        <v/>
      </c>
    </row>
    <row r="242">
      <c r="A242" s="1">
        <v>1.0</v>
      </c>
      <c r="B242" s="1" t="s">
        <v>120</v>
      </c>
      <c r="G242" s="5" t="str">
        <f>VLOOKUP($C242&amp;$E242&amp;$D242,'Official Classifications'!$A:$H,COLUMN('Official Classifications'!E244),0)</f>
        <v>ESP</v>
      </c>
      <c r="H242" s="5" t="str">
        <f>VLOOKUP($C242&amp;$E242&amp;$D242,'Official Classifications'!$A:$H,COLUMN('Official Classifications'!F244),0)</f>
        <v>USA</v>
      </c>
      <c r="I242" s="5" t="str">
        <f>VLOOKUP($C242&amp;$E242&amp;$D242,'Official Classifications'!$A:$H,COLUMN('Official Classifications'!G244),0)</f>
        <v>AUT</v>
      </c>
      <c r="J242" s="5" t="str">
        <f>VLOOKUP($C242&amp;$E242&amp;$D242,'Official Classifications'!$A:$H,COLUMN('Official Classifications'!H244),0)</f>
        <v/>
      </c>
    </row>
    <row r="243">
      <c r="A243" s="1">
        <v>1.0</v>
      </c>
      <c r="B243" s="1" t="s">
        <v>120</v>
      </c>
      <c r="G243" s="5" t="str">
        <f>VLOOKUP($C243&amp;$E243&amp;$D243,'Official Classifications'!$A:$H,COLUMN('Official Classifications'!E245),0)</f>
        <v>SLO</v>
      </c>
      <c r="H243" s="5" t="str">
        <f>VLOOKUP($C243&amp;$E243&amp;$D243,'Official Classifications'!$A:$H,COLUMN('Official Classifications'!F245),0)</f>
        <v>JPN</v>
      </c>
      <c r="I243" s="5" t="str">
        <f>VLOOKUP($C243&amp;$E243&amp;$D243,'Official Classifications'!$A:$H,COLUMN('Official Classifications'!G245),0)</f>
        <v>JPN</v>
      </c>
      <c r="J243" s="5" t="str">
        <f>VLOOKUP($C243&amp;$E243&amp;$D243,'Official Classifications'!$A:$H,COLUMN('Official Classifications'!H245),0)</f>
        <v/>
      </c>
    </row>
    <row r="244">
      <c r="A244" s="1">
        <v>1.0</v>
      </c>
      <c r="B244" s="1" t="s">
        <v>234</v>
      </c>
      <c r="G244" s="5" t="str">
        <f>VLOOKUP($C244&amp;$E244&amp;$D244,'Official Classifications'!$A:$H,COLUMN('Official Classifications'!E246),0)</f>
        <v>BRA</v>
      </c>
      <c r="H244" s="5" t="str">
        <f>VLOOKUP($C244&amp;$E244&amp;$D244,'Official Classifications'!$A:$H,COLUMN('Official Classifications'!F246),0)</f>
        <v>JPN</v>
      </c>
      <c r="I244" s="5" t="str">
        <f>VLOOKUP($C244&amp;$E244&amp;$D244,'Official Classifications'!$A:$H,COLUMN('Official Classifications'!G246),0)</f>
        <v>AUS</v>
      </c>
      <c r="J244" s="5" t="str">
        <f>VLOOKUP($C244&amp;$E244&amp;$D244,'Official Classifications'!$A:$H,COLUMN('Official Classifications'!H246),0)</f>
        <v/>
      </c>
    </row>
    <row r="245">
      <c r="A245" s="1">
        <v>1.0</v>
      </c>
      <c r="B245" s="1" t="s">
        <v>234</v>
      </c>
      <c r="G245" s="5" t="str">
        <f>VLOOKUP($C245&amp;$E245&amp;$D245,'Official Classifications'!$A:$H,COLUMN('Official Classifications'!E247),0)</f>
        <v>USA</v>
      </c>
      <c r="H245" s="5" t="str">
        <f>VLOOKUP($C245&amp;$E245&amp;$D245,'Official Classifications'!$A:$H,COLUMN('Official Classifications'!F247),0)</f>
        <v>RSA</v>
      </c>
      <c r="I245" s="5" t="str">
        <f>VLOOKUP($C245&amp;$E245&amp;$D245,'Official Classifications'!$A:$H,COLUMN('Official Classifications'!G247),0)</f>
        <v>JPN</v>
      </c>
      <c r="J245" s="5" t="str">
        <f>VLOOKUP($C245&amp;$E245&amp;$D245,'Official Classifications'!$A:$H,COLUMN('Official Classifications'!H247),0)</f>
        <v/>
      </c>
    </row>
    <row r="246">
      <c r="A246" s="1">
        <v>1.0</v>
      </c>
      <c r="B246" s="1" t="s">
        <v>122</v>
      </c>
      <c r="G246" s="5" t="str">
        <f>VLOOKUP($C246&amp;$E246&amp;$D246,'Official Classifications'!$A:$H,COLUMN('Official Classifications'!E248),0)</f>
        <v>ROC</v>
      </c>
      <c r="H246" s="5" t="str">
        <f>VLOOKUP($C246&amp;$E246&amp;$D246,'Official Classifications'!$A:$H,COLUMN('Official Classifications'!F248),0)</f>
        <v>ROC</v>
      </c>
      <c r="I246" s="5" t="str">
        <f>VLOOKUP($C246&amp;$E246&amp;$D246,'Official Classifications'!$A:$H,COLUMN('Official Classifications'!G248),0)</f>
        <v>USA</v>
      </c>
      <c r="J246" s="5" t="str">
        <f>VLOOKUP($C246&amp;$E246&amp;$D246,'Official Classifications'!$A:$H,COLUMN('Official Classifications'!H248),0)</f>
        <v/>
      </c>
    </row>
    <row r="247">
      <c r="A247" s="1">
        <v>1.0</v>
      </c>
      <c r="B247" s="1" t="s">
        <v>122</v>
      </c>
      <c r="G247" s="5" t="str">
        <f>VLOOKUP($C247&amp;$E247&amp;$D247,'Official Classifications'!$A:$H,COLUMN('Official Classifications'!E249),0)</f>
        <v>GBR</v>
      </c>
      <c r="H247" s="5" t="str">
        <f>VLOOKUP($C247&amp;$E247&amp;$D247,'Official Classifications'!$A:$H,COLUMN('Official Classifications'!F249),0)</f>
        <v>NED</v>
      </c>
      <c r="I247" s="5" t="str">
        <f>VLOOKUP($C247&amp;$E247&amp;$D247,'Official Classifications'!$A:$H,COLUMN('Official Classifications'!G249),0)</f>
        <v>ITA</v>
      </c>
      <c r="J247" s="5" t="str">
        <f>VLOOKUP($C247&amp;$E247&amp;$D247,'Official Classifications'!$A:$H,COLUMN('Official Classifications'!H249),0)</f>
        <v/>
      </c>
    </row>
    <row r="248">
      <c r="A248" s="1">
        <v>1.0</v>
      </c>
      <c r="B248" s="1" t="s">
        <v>122</v>
      </c>
      <c r="G248" s="5" t="str">
        <f>VLOOKUP($C248&amp;$E248&amp;$D248,'Official Classifications'!$A:$H,COLUMN('Official Classifications'!E250),0)</f>
        <v>USA</v>
      </c>
      <c r="H248" s="5" t="str">
        <f>VLOOKUP($C248&amp;$E248&amp;$D248,'Official Classifications'!$A:$H,COLUMN('Official Classifications'!F250),0)</f>
        <v>HUN</v>
      </c>
      <c r="I248" s="5" t="str">
        <f>VLOOKUP($C248&amp;$E248&amp;$D248,'Official Classifications'!$A:$H,COLUMN('Official Classifications'!G250),0)</f>
        <v>SUI</v>
      </c>
      <c r="J248" s="5" t="str">
        <f>VLOOKUP($C248&amp;$E248&amp;$D248,'Official Classifications'!$A:$H,COLUMN('Official Classifications'!H250),0)</f>
        <v/>
      </c>
    </row>
    <row r="249">
      <c r="A249" s="1">
        <v>1.0</v>
      </c>
      <c r="B249" s="1" t="s">
        <v>122</v>
      </c>
      <c r="G249" s="5" t="str">
        <f>VLOOKUP($C249&amp;$E249&amp;$D249,'Official Classifications'!$A:$H,COLUMN('Official Classifications'!E251),0)</f>
        <v>USA</v>
      </c>
      <c r="H249" s="5" t="str">
        <f>VLOOKUP($C249&amp;$E249&amp;$D249,'Official Classifications'!$A:$H,COLUMN('Official Classifications'!F251),0)</f>
        <v>AUS</v>
      </c>
      <c r="I249" s="5" t="str">
        <f>VLOOKUP($C249&amp;$E249&amp;$D249,'Official Classifications'!$A:$H,COLUMN('Official Classifications'!G251),0)</f>
        <v>ROC</v>
      </c>
      <c r="J249" s="5" t="str">
        <f>VLOOKUP($C249&amp;$E249&amp;$D249,'Official Classifications'!$A:$H,COLUMN('Official Classifications'!H251),0)</f>
        <v/>
      </c>
    </row>
    <row r="250">
      <c r="A250" s="1">
        <v>1.0</v>
      </c>
      <c r="B250" s="1" t="s">
        <v>285</v>
      </c>
      <c r="G250" s="5" t="str">
        <f>VLOOKUP($C250&amp;$E250&amp;$D250,'Official Classifications'!$A:$H,COLUMN('Official Classifications'!E252),0)</f>
        <v>USA</v>
      </c>
      <c r="H250" s="5" t="str">
        <f>VLOOKUP($C250&amp;$E250&amp;$D250,'Official Classifications'!$A:$H,COLUMN('Official Classifications'!F252),0)</f>
        <v>UKR</v>
      </c>
      <c r="I250" s="5" t="str">
        <f>VLOOKUP($C250&amp;$E250&amp;$D250,'Official Classifications'!$A:$H,COLUMN('Official Classifications'!G252),0)</f>
        <v>GER</v>
      </c>
      <c r="J250" s="5" t="str">
        <f>VLOOKUP($C250&amp;$E250&amp;$D250,'Official Classifications'!$A:$H,COLUMN('Official Classifications'!H252),0)</f>
        <v/>
      </c>
    </row>
    <row r="251">
      <c r="A251" s="1">
        <v>1.0</v>
      </c>
      <c r="B251" s="1" t="s">
        <v>122</v>
      </c>
      <c r="G251" s="5" t="str">
        <f>VLOOKUP($C251&amp;$E251&amp;$D251,'Official Classifications'!$A:$H,COLUMN('Official Classifications'!E253),0)</f>
        <v>ROC</v>
      </c>
      <c r="H251" s="5" t="str">
        <f>VLOOKUP($C251&amp;$E251&amp;$D251,'Official Classifications'!$A:$H,COLUMN('Official Classifications'!F253),0)</f>
        <v>USA</v>
      </c>
      <c r="I251" s="5" t="str">
        <f>VLOOKUP($C251&amp;$E251&amp;$D251,'Official Classifications'!$A:$H,COLUMN('Official Classifications'!G253),0)</f>
        <v>GBR</v>
      </c>
      <c r="J251" s="5" t="str">
        <f>VLOOKUP($C251&amp;$E251&amp;$D251,'Official Classifications'!$A:$H,COLUMN('Official Classifications'!H253),0)</f>
        <v/>
      </c>
    </row>
    <row r="252">
      <c r="A252" s="1">
        <v>1.0</v>
      </c>
      <c r="B252" s="1" t="s">
        <v>122</v>
      </c>
      <c r="G252" s="5" t="str">
        <f>VLOOKUP($C252&amp;$E252&amp;$D252,'Official Classifications'!$A:$H,COLUMN('Official Classifications'!E254),0)</f>
        <v>AUS</v>
      </c>
      <c r="H252" s="5" t="str">
        <f>VLOOKUP($C252&amp;$E252&amp;$D252,'Official Classifications'!$A:$H,COLUMN('Official Classifications'!F254),0)</f>
        <v>NED</v>
      </c>
      <c r="I252" s="5" t="str">
        <f>VLOOKUP($C252&amp;$E252&amp;$D252,'Official Classifications'!$A:$H,COLUMN('Official Classifications'!G254),0)</f>
        <v>FIN</v>
      </c>
      <c r="J252" s="5" t="str">
        <f>VLOOKUP($C252&amp;$E252&amp;$D252,'Official Classifications'!$A:$H,COLUMN('Official Classifications'!H254),0)</f>
        <v/>
      </c>
    </row>
    <row r="253">
      <c r="A253" s="1">
        <v>1.0</v>
      </c>
      <c r="B253" s="1" t="s">
        <v>122</v>
      </c>
      <c r="G253" s="5" t="str">
        <f>VLOOKUP($C253&amp;$E253&amp;$D253,'Official Classifications'!$A:$H,COLUMN('Official Classifications'!E255),0)</f>
        <v>HUN</v>
      </c>
      <c r="H253" s="5" t="str">
        <f>VLOOKUP($C253&amp;$E253&amp;$D253,'Official Classifications'!$A:$H,COLUMN('Official Classifications'!F255),0)</f>
        <v>JPN</v>
      </c>
      <c r="I253" s="5" t="str">
        <f>VLOOKUP($C253&amp;$E253&amp;$D253,'Official Classifications'!$A:$H,COLUMN('Official Classifications'!G255),0)</f>
        <v>ITA</v>
      </c>
      <c r="J253" s="5" t="str">
        <f>VLOOKUP($C253&amp;$E253&amp;$D253,'Official Classifications'!$A:$H,COLUMN('Official Classifications'!H255),0)</f>
        <v/>
      </c>
    </row>
    <row r="254">
      <c r="A254" s="1">
        <v>1.0</v>
      </c>
      <c r="B254" s="1" t="s">
        <v>122</v>
      </c>
      <c r="G254" s="5" t="str">
        <f>VLOOKUP($C254&amp;$E254&amp;$D254,'Official Classifications'!$A:$H,COLUMN('Official Classifications'!E256),0)</f>
        <v>GBR</v>
      </c>
      <c r="H254" s="5" t="str">
        <f>VLOOKUP($C254&amp;$E254&amp;$D254,'Official Classifications'!$A:$H,COLUMN('Official Classifications'!F256),0)</f>
        <v>GBR</v>
      </c>
      <c r="I254" s="5" t="str">
        <f>VLOOKUP($C254&amp;$E254&amp;$D254,'Official Classifications'!$A:$H,COLUMN('Official Classifications'!G256),0)</f>
        <v>BRA</v>
      </c>
      <c r="J254" s="5" t="str">
        <f>VLOOKUP($C254&amp;$E254&amp;$D254,'Official Classifications'!$A:$H,COLUMN('Official Classifications'!H256),0)</f>
        <v/>
      </c>
    </row>
    <row r="255">
      <c r="A255" s="1">
        <v>1.0</v>
      </c>
      <c r="B255" s="1" t="s">
        <v>122</v>
      </c>
      <c r="G255" s="5" t="str">
        <f>VLOOKUP($C255&amp;$E255&amp;$D255,'Official Classifications'!$A:$H,COLUMN('Official Classifications'!E257),0)</f>
        <v>CHN</v>
      </c>
      <c r="H255" s="5" t="str">
        <f>VLOOKUP($C255&amp;$E255&amp;$D255,'Official Classifications'!$A:$H,COLUMN('Official Classifications'!F257),0)</f>
        <v>GBR</v>
      </c>
      <c r="I255" s="5" t="str">
        <f>VLOOKUP($C255&amp;$E255&amp;$D255,'Official Classifications'!$A:$H,COLUMN('Official Classifications'!G257),0)</f>
        <v>SUI</v>
      </c>
      <c r="J255" s="5" t="str">
        <f>VLOOKUP($C255&amp;$E255&amp;$D255,'Official Classifications'!$A:$H,COLUMN('Official Classifications'!H257),0)</f>
        <v/>
      </c>
    </row>
    <row r="256">
      <c r="A256" s="1">
        <v>4.0</v>
      </c>
      <c r="B256" s="1" t="s">
        <v>122</v>
      </c>
      <c r="G256" s="5" t="str">
        <f>VLOOKUP($C256&amp;$E256&amp;$D256,'Official Classifications'!$A:$H,COLUMN('Official Classifications'!E258),0)</f>
        <v>USA</v>
      </c>
      <c r="H256" s="5" t="str">
        <f>VLOOKUP($C256&amp;$E256&amp;$D256,'Official Classifications'!$A:$H,COLUMN('Official Classifications'!F258),0)</f>
        <v>ITA</v>
      </c>
      <c r="I256" s="5" t="str">
        <f>VLOOKUP($C256&amp;$E256&amp;$D256,'Official Classifications'!$A:$H,COLUMN('Official Classifications'!G258),0)</f>
        <v>AUS</v>
      </c>
      <c r="J256" s="5" t="str">
        <f>VLOOKUP($C256&amp;$E256&amp;$D256,'Official Classifications'!$A:$H,COLUMN('Official Classifications'!H258),0)</f>
        <v/>
      </c>
    </row>
    <row r="257">
      <c r="A257" s="1">
        <v>4.0</v>
      </c>
      <c r="B257" s="1" t="s">
        <v>122</v>
      </c>
      <c r="G257" s="5" t="str">
        <f>VLOOKUP($C257&amp;$E257&amp;$D257,'Official Classifications'!$A:$H,COLUMN('Official Classifications'!E259),0)</f>
        <v>USA</v>
      </c>
      <c r="H257" s="5" t="str">
        <f>VLOOKUP($C257&amp;$E257&amp;$D257,'Official Classifications'!$A:$H,COLUMN('Official Classifications'!F259),0)</f>
        <v>GBR</v>
      </c>
      <c r="I257" s="5" t="str">
        <f>VLOOKUP($C257&amp;$E257&amp;$D257,'Official Classifications'!$A:$H,COLUMN('Official Classifications'!G259),0)</f>
        <v>ITA</v>
      </c>
      <c r="J257" s="5" t="str">
        <f>VLOOKUP($C257&amp;$E257&amp;$D257,'Official Classifications'!$A:$H,COLUMN('Official Classifications'!H259),0)</f>
        <v/>
      </c>
    </row>
    <row r="258">
      <c r="A258" s="1">
        <v>4.0</v>
      </c>
      <c r="B258" s="1" t="s">
        <v>122</v>
      </c>
      <c r="G258" s="5" t="str">
        <f>VLOOKUP($C258&amp;$E258&amp;$D258,'Official Classifications'!$A:$H,COLUMN('Official Classifications'!E260),0)</f>
        <v>GBR</v>
      </c>
      <c r="H258" s="5" t="str">
        <f>VLOOKUP($C258&amp;$E258&amp;$D258,'Official Classifications'!$A:$H,COLUMN('Official Classifications'!F260),0)</f>
        <v>ROC</v>
      </c>
      <c r="I258" s="5" t="str">
        <f>VLOOKUP($C258&amp;$E258&amp;$D258,'Official Classifications'!$A:$H,COLUMN('Official Classifications'!G260),0)</f>
        <v>AUS</v>
      </c>
      <c r="J258" s="5" t="str">
        <f>VLOOKUP($C258&amp;$E258&amp;$D258,'Official Classifications'!$A:$H,COLUMN('Official Classifications'!H260),0)</f>
        <v/>
      </c>
    </row>
    <row r="259">
      <c r="A259" s="1">
        <v>1.0</v>
      </c>
      <c r="B259" s="1" t="s">
        <v>122</v>
      </c>
      <c r="G259" s="5" t="str">
        <f>VLOOKUP($C259&amp;$E259&amp;$D259,'Official Classifications'!$A:$H,COLUMN('Official Classifications'!E261),0)</f>
        <v>TUN</v>
      </c>
      <c r="H259" s="5" t="str">
        <f>VLOOKUP($C259&amp;$E259&amp;$D259,'Official Classifications'!$A:$H,COLUMN('Official Classifications'!F261),0)</f>
        <v>AUS</v>
      </c>
      <c r="I259" s="5" t="str">
        <f>VLOOKUP($C259&amp;$E259&amp;$D259,'Official Classifications'!$A:$H,COLUMN('Official Classifications'!G261),0)</f>
        <v>USA</v>
      </c>
      <c r="J259" s="5" t="str">
        <f>VLOOKUP($C259&amp;$E259&amp;$D259,'Official Classifications'!$A:$H,COLUMN('Official Classifications'!H261),0)</f>
        <v/>
      </c>
    </row>
    <row r="260">
      <c r="A260" s="1">
        <v>1.0</v>
      </c>
      <c r="B260" s="1" t="s">
        <v>122</v>
      </c>
      <c r="G260" s="5" t="str">
        <f>VLOOKUP($C260&amp;$E260&amp;$D260,'Official Classifications'!$A:$H,COLUMN('Official Classifications'!E262),0)</f>
        <v>USA</v>
      </c>
      <c r="H260" s="5" t="str">
        <f>VLOOKUP($C260&amp;$E260&amp;$D260,'Official Classifications'!$A:$H,COLUMN('Official Classifications'!F262),0)</f>
        <v>USA</v>
      </c>
      <c r="I260" s="5" t="str">
        <f>VLOOKUP($C260&amp;$E260&amp;$D260,'Official Classifications'!$A:$H,COLUMN('Official Classifications'!G262),0)</f>
        <v>AUS</v>
      </c>
      <c r="J260" s="5" t="str">
        <f>VLOOKUP($C260&amp;$E260&amp;$D260,'Official Classifications'!$A:$H,COLUMN('Official Classifications'!H262),0)</f>
        <v/>
      </c>
    </row>
    <row r="261">
      <c r="A261" s="1">
        <v>1.0</v>
      </c>
      <c r="B261" s="1" t="s">
        <v>122</v>
      </c>
      <c r="G261" s="5" t="str">
        <f>VLOOKUP($C261&amp;$E261&amp;$D261,'Official Classifications'!$A:$H,COLUMN('Official Classifications'!E263),0)</f>
        <v>USA</v>
      </c>
      <c r="H261" s="5" t="str">
        <f>VLOOKUP($C261&amp;$E261&amp;$D261,'Official Classifications'!$A:$H,COLUMN('Official Classifications'!F263),0)</f>
        <v>FRA</v>
      </c>
      <c r="I261" s="5" t="str">
        <f>VLOOKUP($C261&amp;$E261&amp;$D261,'Official Classifications'!$A:$H,COLUMN('Official Classifications'!G263),0)</f>
        <v>BRA</v>
      </c>
      <c r="J261" s="5" t="str">
        <f>VLOOKUP($C261&amp;$E261&amp;$D261,'Official Classifications'!$A:$H,COLUMN('Official Classifications'!H263),0)</f>
        <v/>
      </c>
    </row>
    <row r="262">
      <c r="A262" s="1">
        <v>1.0</v>
      </c>
      <c r="B262" s="1" t="s">
        <v>122</v>
      </c>
      <c r="G262" s="5" t="str">
        <f>VLOOKUP($C262&amp;$E262&amp;$D262,'Official Classifications'!$A:$H,COLUMN('Official Classifications'!E264),0)</f>
        <v>USA</v>
      </c>
      <c r="H262" s="5" t="str">
        <f>VLOOKUP($C262&amp;$E262&amp;$D262,'Official Classifications'!$A:$H,COLUMN('Official Classifications'!F264),0)</f>
        <v>ITA</v>
      </c>
      <c r="I262" s="5" t="str">
        <f>VLOOKUP($C262&amp;$E262&amp;$D262,'Official Classifications'!$A:$H,COLUMN('Official Classifications'!G264),0)</f>
        <v>UKR</v>
      </c>
      <c r="J262" s="5" t="str">
        <f>VLOOKUP($C262&amp;$E262&amp;$D262,'Official Classifications'!$A:$H,COLUMN('Official Classifications'!H264),0)</f>
        <v/>
      </c>
    </row>
    <row r="263">
      <c r="A263" s="1">
        <v>4.0</v>
      </c>
      <c r="B263" s="1" t="s">
        <v>122</v>
      </c>
      <c r="G263" s="5" t="str">
        <f>VLOOKUP($C263&amp;$E263&amp;$D263,'Official Classifications'!$A:$H,COLUMN('Official Classifications'!E265),0)</f>
        <v>GBR</v>
      </c>
      <c r="H263" s="5" t="str">
        <f>VLOOKUP($C263&amp;$E263&amp;$D263,'Official Classifications'!$A:$H,COLUMN('Official Classifications'!F265),0)</f>
        <v>CHN</v>
      </c>
      <c r="I263" s="5" t="str">
        <f>VLOOKUP($C263&amp;$E263&amp;$D263,'Official Classifications'!$A:$H,COLUMN('Official Classifications'!G265),0)</f>
        <v>AUS</v>
      </c>
      <c r="J263" s="5" t="str">
        <f>VLOOKUP($C263&amp;$E263&amp;$D263,'Official Classifications'!$A:$H,COLUMN('Official Classifications'!H265),0)</f>
        <v/>
      </c>
    </row>
    <row r="264">
      <c r="A264" s="1">
        <v>1.0</v>
      </c>
      <c r="B264" s="1" t="s">
        <v>122</v>
      </c>
      <c r="G264" s="5" t="str">
        <f>VLOOKUP($C264&amp;$E264&amp;$D264,'Official Classifications'!$A:$H,COLUMN('Official Classifications'!E266),0)</f>
        <v>AUS</v>
      </c>
      <c r="H264" s="5" t="str">
        <f>VLOOKUP($C264&amp;$E264&amp;$D264,'Official Classifications'!$A:$H,COLUMN('Official Classifications'!F266),0)</f>
        <v>CAN</v>
      </c>
      <c r="I264" s="5" t="str">
        <f>VLOOKUP($C264&amp;$E264&amp;$D264,'Official Classifications'!$A:$H,COLUMN('Official Classifications'!G266),0)</f>
        <v>USA</v>
      </c>
      <c r="J264" s="5" t="str">
        <f>VLOOKUP($C264&amp;$E264&amp;$D264,'Official Classifications'!$A:$H,COLUMN('Official Classifications'!H266),0)</f>
        <v/>
      </c>
    </row>
    <row r="265">
      <c r="A265" s="1">
        <v>1.0</v>
      </c>
      <c r="B265" s="1" t="s">
        <v>122</v>
      </c>
      <c r="G265" s="5" t="str">
        <f>VLOOKUP($C265&amp;$E265&amp;$D265,'Official Classifications'!$A:$H,COLUMN('Official Classifications'!E267),0)</f>
        <v>USA</v>
      </c>
      <c r="H265" s="5" t="str">
        <f>VLOOKUP($C265&amp;$E265&amp;$D265,'Official Classifications'!$A:$H,COLUMN('Official Classifications'!F267),0)</f>
        <v>RSA</v>
      </c>
      <c r="I265" s="5" t="str">
        <f>VLOOKUP($C265&amp;$E265&amp;$D265,'Official Classifications'!$A:$H,COLUMN('Official Classifications'!G267),0)</f>
        <v>USA</v>
      </c>
      <c r="J265" s="5" t="str">
        <f>VLOOKUP($C265&amp;$E265&amp;$D265,'Official Classifications'!$A:$H,COLUMN('Official Classifications'!H267),0)</f>
        <v/>
      </c>
    </row>
    <row r="266">
      <c r="A266" s="1">
        <v>1.0</v>
      </c>
      <c r="B266" s="1" t="s">
        <v>122</v>
      </c>
      <c r="G266" s="5" t="str">
        <f>VLOOKUP($C266&amp;$E266&amp;$D266,'Official Classifications'!$A:$H,COLUMN('Official Classifications'!E268),0)</f>
        <v>CAN</v>
      </c>
      <c r="H266" s="5" t="str">
        <f>VLOOKUP($C266&amp;$E266&amp;$D266,'Official Classifications'!$A:$H,COLUMN('Official Classifications'!F268),0)</f>
        <v>CHN</v>
      </c>
      <c r="I266" s="5" t="str">
        <f>VLOOKUP($C266&amp;$E266&amp;$D266,'Official Classifications'!$A:$H,COLUMN('Official Classifications'!G268),0)</f>
        <v>AUS</v>
      </c>
      <c r="J266" s="5" t="str">
        <f>VLOOKUP($C266&amp;$E266&amp;$D266,'Official Classifications'!$A:$H,COLUMN('Official Classifications'!H268),0)</f>
        <v/>
      </c>
    </row>
    <row r="267">
      <c r="A267" s="1">
        <v>1.0</v>
      </c>
      <c r="B267" s="1" t="s">
        <v>122</v>
      </c>
      <c r="G267" s="5" t="str">
        <f>VLOOKUP($C267&amp;$E267&amp;$D267,'Official Classifications'!$A:$H,COLUMN('Official Classifications'!E269),0)</f>
        <v>AUS</v>
      </c>
      <c r="H267" s="5" t="str">
        <f>VLOOKUP($C267&amp;$E267&amp;$D267,'Official Classifications'!$A:$H,COLUMN('Official Classifications'!F269),0)</f>
        <v>HKG</v>
      </c>
      <c r="I267" s="5" t="str">
        <f>VLOOKUP($C267&amp;$E267&amp;$D267,'Official Classifications'!$A:$H,COLUMN('Official Classifications'!G269),0)</f>
        <v>AUS</v>
      </c>
      <c r="J267" s="5" t="str">
        <f>VLOOKUP($C267&amp;$E267&amp;$D267,'Official Classifications'!$A:$H,COLUMN('Official Classifications'!H269),0)</f>
        <v/>
      </c>
    </row>
    <row r="268">
      <c r="A268" s="1">
        <v>1.0</v>
      </c>
      <c r="B268" s="1" t="s">
        <v>285</v>
      </c>
      <c r="G268" s="5" t="str">
        <f>VLOOKUP($C268&amp;$E268&amp;$D268,'Official Classifications'!$A:$H,COLUMN('Official Classifications'!E270),0)</f>
        <v>USA</v>
      </c>
      <c r="H268" s="5" t="str">
        <f>VLOOKUP($C268&amp;$E268&amp;$D268,'Official Classifications'!$A:$H,COLUMN('Official Classifications'!F270),0)</f>
        <v>USA</v>
      </c>
      <c r="I268" s="5" t="str">
        <f>VLOOKUP($C268&amp;$E268&amp;$D268,'Official Classifications'!$A:$H,COLUMN('Official Classifications'!G270),0)</f>
        <v>GER</v>
      </c>
      <c r="J268" s="5" t="str">
        <f>VLOOKUP($C268&amp;$E268&amp;$D268,'Official Classifications'!$A:$H,COLUMN('Official Classifications'!H270),0)</f>
        <v/>
      </c>
    </row>
    <row r="269">
      <c r="A269" s="1">
        <v>1.0</v>
      </c>
      <c r="B269" s="1" t="s">
        <v>122</v>
      </c>
      <c r="G269" s="5" t="str">
        <f>VLOOKUP($C269&amp;$E269&amp;$D269,'Official Classifications'!$A:$H,COLUMN('Official Classifications'!E271),0)</f>
        <v>AUS</v>
      </c>
      <c r="H269" s="5" t="str">
        <f>VLOOKUP($C269&amp;$E269&amp;$D269,'Official Classifications'!$A:$H,COLUMN('Official Classifications'!F271),0)</f>
        <v>CAN</v>
      </c>
      <c r="I269" s="5" t="str">
        <f>VLOOKUP($C269&amp;$E269&amp;$D269,'Official Classifications'!$A:$H,COLUMN('Official Classifications'!G271),0)</f>
        <v>AUS</v>
      </c>
      <c r="J269" s="5" t="str">
        <f>VLOOKUP($C269&amp;$E269&amp;$D269,'Official Classifications'!$A:$H,COLUMN('Official Classifications'!H271),0)</f>
        <v/>
      </c>
    </row>
    <row r="270">
      <c r="A270" s="1">
        <v>1.0</v>
      </c>
      <c r="B270" s="1" t="s">
        <v>122</v>
      </c>
      <c r="G270" s="5" t="str">
        <f>VLOOKUP($C270&amp;$E270&amp;$D270,'Official Classifications'!$A:$H,COLUMN('Official Classifications'!E272),0)</f>
        <v>RSA</v>
      </c>
      <c r="H270" s="5" t="str">
        <f>VLOOKUP($C270&amp;$E270&amp;$D270,'Official Classifications'!$A:$H,COLUMN('Official Classifications'!F272),0)</f>
        <v>USA</v>
      </c>
      <c r="I270" s="5" t="str">
        <f>VLOOKUP($C270&amp;$E270&amp;$D270,'Official Classifications'!$A:$H,COLUMN('Official Classifications'!G272),0)</f>
        <v>USA</v>
      </c>
      <c r="J270" s="5" t="str">
        <f>VLOOKUP($C270&amp;$E270&amp;$D270,'Official Classifications'!$A:$H,COLUMN('Official Classifications'!H272),0)</f>
        <v/>
      </c>
    </row>
    <row r="271">
      <c r="A271" s="1">
        <v>1.0</v>
      </c>
      <c r="B271" s="1" t="s">
        <v>122</v>
      </c>
      <c r="G271" s="5" t="str">
        <f>VLOOKUP($C271&amp;$E271&amp;$D271,'Official Classifications'!$A:$H,COLUMN('Official Classifications'!E273),0)</f>
        <v>CHN</v>
      </c>
      <c r="H271" s="5" t="str">
        <f>VLOOKUP($C271&amp;$E271&amp;$D271,'Official Classifications'!$A:$H,COLUMN('Official Classifications'!F273),0)</f>
        <v>USA</v>
      </c>
      <c r="I271" s="5" t="str">
        <f>VLOOKUP($C271&amp;$E271&amp;$D271,'Official Classifications'!$A:$H,COLUMN('Official Classifications'!G273),0)</f>
        <v>USA</v>
      </c>
      <c r="J271" s="5" t="str">
        <f>VLOOKUP($C271&amp;$E271&amp;$D271,'Official Classifications'!$A:$H,COLUMN('Official Classifications'!H273),0)</f>
        <v/>
      </c>
    </row>
    <row r="272">
      <c r="A272" s="1">
        <v>1.0</v>
      </c>
      <c r="B272" s="1" t="s">
        <v>122</v>
      </c>
      <c r="G272" s="5" t="str">
        <f>VLOOKUP($C272&amp;$E272&amp;$D272,'Official Classifications'!$A:$H,COLUMN('Official Classifications'!E274),0)</f>
        <v>AUS</v>
      </c>
      <c r="H272" s="5" t="str">
        <f>VLOOKUP($C272&amp;$E272&amp;$D272,'Official Classifications'!$A:$H,COLUMN('Official Classifications'!F274),0)</f>
        <v>HKG</v>
      </c>
      <c r="I272" s="5" t="str">
        <f>VLOOKUP($C272&amp;$E272&amp;$D272,'Official Classifications'!$A:$H,COLUMN('Official Classifications'!G274),0)</f>
        <v>CAN</v>
      </c>
      <c r="J272" s="5" t="str">
        <f>VLOOKUP($C272&amp;$E272&amp;$D272,'Official Classifications'!$A:$H,COLUMN('Official Classifications'!H274),0)</f>
        <v/>
      </c>
    </row>
    <row r="273">
      <c r="A273" s="1">
        <v>1.0</v>
      </c>
      <c r="B273" s="1" t="s">
        <v>122</v>
      </c>
      <c r="G273" s="5" t="str">
        <f>VLOOKUP($C273&amp;$E273&amp;$D273,'Official Classifications'!$A:$H,COLUMN('Official Classifications'!E275),0)</f>
        <v>JPN</v>
      </c>
      <c r="H273" s="5" t="str">
        <f>VLOOKUP($C273&amp;$E273&amp;$D273,'Official Classifications'!$A:$H,COLUMN('Official Classifications'!F275),0)</f>
        <v>USA</v>
      </c>
      <c r="I273" s="5" t="str">
        <f>VLOOKUP($C273&amp;$E273&amp;$D273,'Official Classifications'!$A:$H,COLUMN('Official Classifications'!G275),0)</f>
        <v>USA</v>
      </c>
      <c r="J273" s="5" t="str">
        <f>VLOOKUP($C273&amp;$E273&amp;$D273,'Official Classifications'!$A:$H,COLUMN('Official Classifications'!H275),0)</f>
        <v/>
      </c>
    </row>
    <row r="274">
      <c r="A274" s="1">
        <v>4.0</v>
      </c>
      <c r="B274" s="1" t="s">
        <v>122</v>
      </c>
      <c r="G274" s="5" t="str">
        <f>VLOOKUP($C274&amp;$E274&amp;$D274,'Official Classifications'!$A:$H,COLUMN('Official Classifications'!E276),0)</f>
        <v>AUS</v>
      </c>
      <c r="H274" s="5" t="str">
        <f>VLOOKUP($C274&amp;$E274&amp;$D274,'Official Classifications'!$A:$H,COLUMN('Official Classifications'!F276),0)</f>
        <v>CAN</v>
      </c>
      <c r="I274" s="5" t="str">
        <f>VLOOKUP($C274&amp;$E274&amp;$D274,'Official Classifications'!$A:$H,COLUMN('Official Classifications'!G276),0)</f>
        <v>USA</v>
      </c>
      <c r="J274" s="5" t="str">
        <f>VLOOKUP($C274&amp;$E274&amp;$D274,'Official Classifications'!$A:$H,COLUMN('Official Classifications'!H276),0)</f>
        <v/>
      </c>
    </row>
    <row r="275">
      <c r="A275" s="1">
        <v>4.0</v>
      </c>
      <c r="B275" s="1" t="s">
        <v>122</v>
      </c>
      <c r="G275" s="5" t="str">
        <f>VLOOKUP($C275&amp;$E275&amp;$D275,'Official Classifications'!$A:$H,COLUMN('Official Classifications'!E277),0)</f>
        <v>AUS</v>
      </c>
      <c r="H275" s="5" t="str">
        <f>VLOOKUP($C275&amp;$E275&amp;$D275,'Official Classifications'!$A:$H,COLUMN('Official Classifications'!F277),0)</f>
        <v>USA</v>
      </c>
      <c r="I275" s="5" t="str">
        <f>VLOOKUP($C275&amp;$E275&amp;$D275,'Official Classifications'!$A:$H,COLUMN('Official Classifications'!G277),0)</f>
        <v>CAN</v>
      </c>
      <c r="J275" s="5" t="str">
        <f>VLOOKUP($C275&amp;$E275&amp;$D275,'Official Classifications'!$A:$H,COLUMN('Official Classifications'!H277),0)</f>
        <v/>
      </c>
    </row>
    <row r="276">
      <c r="A276" s="1">
        <v>4.0</v>
      </c>
      <c r="B276" s="1" t="s">
        <v>122</v>
      </c>
      <c r="G276" s="5" t="str">
        <f>VLOOKUP($C276&amp;$E276&amp;$D276,'Official Classifications'!$A:$H,COLUMN('Official Classifications'!E278),0)</f>
        <v>CHN</v>
      </c>
      <c r="H276" s="5" t="str">
        <f>VLOOKUP($C276&amp;$E276&amp;$D276,'Official Classifications'!$A:$H,COLUMN('Official Classifications'!F278),0)</f>
        <v>USA</v>
      </c>
      <c r="I276" s="5" t="str">
        <f>VLOOKUP($C276&amp;$E276&amp;$D276,'Official Classifications'!$A:$H,COLUMN('Official Classifications'!G278),0)</f>
        <v>AUS</v>
      </c>
      <c r="J276" s="5" t="str">
        <f>VLOOKUP($C276&amp;$E276&amp;$D276,'Official Classifications'!$A:$H,COLUMN('Official Classifications'!H278),0)</f>
        <v/>
      </c>
    </row>
    <row r="277">
      <c r="A277" s="1">
        <v>1.0</v>
      </c>
      <c r="B277" s="1" t="s">
        <v>122</v>
      </c>
      <c r="G277" s="5" t="str">
        <f>VLOOKUP($C277&amp;$E277&amp;$D277,'Official Classifications'!$A:$H,COLUMN('Official Classifications'!E279),0)</f>
        <v>AUS</v>
      </c>
      <c r="H277" s="5" t="str">
        <f>VLOOKUP($C277&amp;$E277&amp;$D277,'Official Classifications'!$A:$H,COLUMN('Official Classifications'!F279),0)</f>
        <v>USA</v>
      </c>
      <c r="I277" s="5" t="str">
        <f>VLOOKUP($C277&amp;$E277&amp;$D277,'Official Classifications'!$A:$H,COLUMN('Official Classifications'!G279),0)</f>
        <v>CHN</v>
      </c>
      <c r="J277" s="5" t="str">
        <f>VLOOKUP($C277&amp;$E277&amp;$D277,'Official Classifications'!$A:$H,COLUMN('Official Classifications'!H279),0)</f>
        <v/>
      </c>
    </row>
    <row r="278">
      <c r="A278" s="1">
        <v>1.0</v>
      </c>
      <c r="B278" s="1" t="s">
        <v>122</v>
      </c>
      <c r="G278" s="5" t="str">
        <f>VLOOKUP($C278&amp;$E278&amp;$D278,'Official Classifications'!$A:$H,COLUMN('Official Classifications'!E280),0)</f>
        <v>JPN</v>
      </c>
      <c r="H278" s="5" t="str">
        <f>VLOOKUP($C278&amp;$E278&amp;$D278,'Official Classifications'!$A:$H,COLUMN('Official Classifications'!F280),0)</f>
        <v>USA</v>
      </c>
      <c r="I278" s="5" t="str">
        <f>VLOOKUP($C278&amp;$E278&amp;$D278,'Official Classifications'!$A:$H,COLUMN('Official Classifications'!G280),0)</f>
        <v>USA</v>
      </c>
      <c r="J278" s="5" t="str">
        <f>VLOOKUP($C278&amp;$E278&amp;$D278,'Official Classifications'!$A:$H,COLUMN('Official Classifications'!H280),0)</f>
        <v/>
      </c>
    </row>
    <row r="279">
      <c r="A279" s="1">
        <v>1.0</v>
      </c>
      <c r="B279" s="1" t="s">
        <v>122</v>
      </c>
      <c r="G279" s="5" t="str">
        <f>VLOOKUP($C279&amp;$E279&amp;$D279,'Official Classifications'!$A:$H,COLUMN('Official Classifications'!E281),0)</f>
        <v>AUS</v>
      </c>
      <c r="H279" s="5" t="str">
        <f>VLOOKUP($C279&amp;$E279&amp;$D279,'Official Classifications'!$A:$H,COLUMN('Official Classifications'!F281),0)</f>
        <v>SWE</v>
      </c>
      <c r="I279" s="5" t="str">
        <f>VLOOKUP($C279&amp;$E279&amp;$D279,'Official Classifications'!$A:$H,COLUMN('Official Classifications'!G281),0)</f>
        <v>DEN</v>
      </c>
      <c r="J279" s="5" t="str">
        <f>VLOOKUP($C279&amp;$E279&amp;$D279,'Official Classifications'!$A:$H,COLUMN('Official Classifications'!H281),0)</f>
        <v/>
      </c>
    </row>
    <row r="280">
      <c r="A280" s="1">
        <v>1.0</v>
      </c>
      <c r="B280" s="1" t="s">
        <v>122</v>
      </c>
      <c r="G280" s="5" t="str">
        <f>VLOOKUP($C280&amp;$E280&amp;$D280,'Official Classifications'!$A:$H,COLUMN('Official Classifications'!E282),0)</f>
        <v>USA</v>
      </c>
      <c r="H280" s="5" t="str">
        <f>VLOOKUP($C280&amp;$E280&amp;$D280,'Official Classifications'!$A:$H,COLUMN('Official Classifications'!F282),0)</f>
        <v>AUS</v>
      </c>
      <c r="I280" s="5" t="str">
        <f>VLOOKUP($C280&amp;$E280&amp;$D280,'Official Classifications'!$A:$H,COLUMN('Official Classifications'!G282),0)</f>
        <v>ITA</v>
      </c>
      <c r="J280" s="5" t="str">
        <f>VLOOKUP($C280&amp;$E280&amp;$D280,'Official Classifications'!$A:$H,COLUMN('Official Classifications'!H282),0)</f>
        <v/>
      </c>
    </row>
    <row r="281">
      <c r="A281" s="1">
        <v>1.0</v>
      </c>
      <c r="B281" s="1" t="s">
        <v>123</v>
      </c>
      <c r="G281" s="5" t="str">
        <f>VLOOKUP($C281&amp;$E281&amp;$D281,'Official Classifications'!$A:$H,COLUMN('Official Classifications'!E283),0)</f>
        <v>CHN</v>
      </c>
      <c r="H281" s="5" t="str">
        <f>VLOOKUP($C281&amp;$E281&amp;$D281,'Official Classifications'!$A:$H,COLUMN('Official Classifications'!F283),0)</f>
        <v>CHN</v>
      </c>
      <c r="I281" s="5" t="str">
        <f>VLOOKUP($C281&amp;$E281&amp;$D281,'Official Classifications'!$A:$H,COLUMN('Official Classifications'!G283),0)</f>
        <v>GER</v>
      </c>
      <c r="J281" s="5" t="str">
        <f>VLOOKUP($C281&amp;$E281&amp;$D281,'Official Classifications'!$A:$H,COLUMN('Official Classifications'!H283),0)</f>
        <v/>
      </c>
    </row>
    <row r="282">
      <c r="A282" s="1">
        <v>3.0</v>
      </c>
      <c r="B282" s="1" t="s">
        <v>123</v>
      </c>
      <c r="G282" s="5" t="str">
        <f>VLOOKUP($C282&amp;$E282&amp;$D282,'Official Classifications'!$A:$H,COLUMN('Official Classifications'!E284),0)</f>
        <v>CHN</v>
      </c>
      <c r="H282" s="5" t="str">
        <f>VLOOKUP($C282&amp;$E282&amp;$D282,'Official Classifications'!$A:$H,COLUMN('Official Classifications'!F284),0)</f>
        <v>GER</v>
      </c>
      <c r="I282" s="5" t="str">
        <f>VLOOKUP($C282&amp;$E282&amp;$D282,'Official Classifications'!$A:$H,COLUMN('Official Classifications'!G284),0)</f>
        <v>JPN</v>
      </c>
      <c r="J282" s="5" t="str">
        <f>VLOOKUP($C282&amp;$E282&amp;$D282,'Official Classifications'!$A:$H,COLUMN('Official Classifications'!H284),0)</f>
        <v/>
      </c>
    </row>
    <row r="283">
      <c r="A283" s="1">
        <v>2.0</v>
      </c>
      <c r="B283" s="1" t="s">
        <v>123</v>
      </c>
      <c r="G283" s="5" t="str">
        <f>VLOOKUP($C283&amp;$E283&amp;$D283,'Official Classifications'!$A:$H,COLUMN('Official Classifications'!E285),0)</f>
        <v>JPN</v>
      </c>
      <c r="H283" s="5" t="str">
        <f>VLOOKUP($C283&amp;$E283&amp;$D283,'Official Classifications'!$A:$H,COLUMN('Official Classifications'!F285),0)</f>
        <v>CHN</v>
      </c>
      <c r="I283" s="5" t="str">
        <f>VLOOKUP($C283&amp;$E283&amp;$D283,'Official Classifications'!$A:$H,COLUMN('Official Classifications'!G285),0)</f>
        <v>TPE</v>
      </c>
      <c r="J283" s="5" t="str">
        <f>VLOOKUP($C283&amp;$E283&amp;$D283,'Official Classifications'!$A:$H,COLUMN('Official Classifications'!H285),0)</f>
        <v/>
      </c>
    </row>
    <row r="284">
      <c r="A284" s="1">
        <v>1.0</v>
      </c>
      <c r="B284" s="1" t="s">
        <v>123</v>
      </c>
      <c r="G284" s="5" t="str">
        <f>VLOOKUP($C284&amp;$E284&amp;$D284,'Official Classifications'!$A:$H,COLUMN('Official Classifications'!E286),0)</f>
        <v>CHN</v>
      </c>
      <c r="H284" s="5" t="str">
        <f>VLOOKUP($C284&amp;$E284&amp;$D284,'Official Classifications'!$A:$H,COLUMN('Official Classifications'!F286),0)</f>
        <v>CHN</v>
      </c>
      <c r="I284" s="5" t="str">
        <f>VLOOKUP($C284&amp;$E284&amp;$D284,'Official Classifications'!$A:$H,COLUMN('Official Classifications'!G286),0)</f>
        <v>JPN</v>
      </c>
      <c r="J284" s="5" t="str">
        <f>VLOOKUP($C284&amp;$E284&amp;$D284,'Official Classifications'!$A:$H,COLUMN('Official Classifications'!H286),0)</f>
        <v/>
      </c>
    </row>
    <row r="285">
      <c r="A285" s="1">
        <v>3.0</v>
      </c>
      <c r="B285" s="1" t="s">
        <v>123</v>
      </c>
      <c r="G285" s="5" t="str">
        <f>VLOOKUP($C285&amp;$E285&amp;$D285,'Official Classifications'!$A:$H,COLUMN('Official Classifications'!E287),0)</f>
        <v>CHN</v>
      </c>
      <c r="H285" s="5" t="str">
        <f>VLOOKUP($C285&amp;$E285&amp;$D285,'Official Classifications'!$A:$H,COLUMN('Official Classifications'!F287),0)</f>
        <v>JPN</v>
      </c>
      <c r="I285" s="5" t="str">
        <f>VLOOKUP($C285&amp;$E285&amp;$D285,'Official Classifications'!$A:$H,COLUMN('Official Classifications'!G287),0)</f>
        <v>HKG</v>
      </c>
      <c r="J285" s="5" t="str">
        <f>VLOOKUP($C285&amp;$E285&amp;$D285,'Official Classifications'!$A:$H,COLUMN('Official Classifications'!H287),0)</f>
        <v/>
      </c>
    </row>
    <row r="286">
      <c r="A286" s="1">
        <v>1.0</v>
      </c>
      <c r="B286" s="1" t="s">
        <v>124</v>
      </c>
      <c r="G286" s="5" t="str">
        <f>VLOOKUP($C286&amp;$E286&amp;$D286,'Official Classifications'!$A:$H,COLUMN('Official Classifications'!E288),0)</f>
        <v>ITA</v>
      </c>
      <c r="H286" s="5" t="str">
        <f>VLOOKUP($C286&amp;$E286&amp;$D286,'Official Classifications'!$A:$H,COLUMN('Official Classifications'!F288),0)</f>
        <v>TUN</v>
      </c>
      <c r="I286" s="5" t="str">
        <f>VLOOKUP($C286&amp;$E286&amp;$D286,'Official Classifications'!$A:$H,COLUMN('Official Classifications'!G288),0)</f>
        <v>KOR</v>
      </c>
      <c r="J286" s="5" t="str">
        <f>VLOOKUP($C286&amp;$E286&amp;$D286,'Official Classifications'!$A:$H,COLUMN('Official Classifications'!H288),0)</f>
        <v>ROC</v>
      </c>
    </row>
    <row r="287">
      <c r="A287" s="1">
        <v>1.0</v>
      </c>
      <c r="B287" s="1" t="s">
        <v>124</v>
      </c>
      <c r="G287" s="5" t="str">
        <f>VLOOKUP($C287&amp;$E287&amp;$D287,'Official Classifications'!$A:$H,COLUMN('Official Classifications'!E289),0)</f>
        <v>UZB</v>
      </c>
      <c r="H287" s="5" t="str">
        <f>VLOOKUP($C287&amp;$E287&amp;$D287,'Official Classifications'!$A:$H,COLUMN('Official Classifications'!F289),0)</f>
        <v>GBR</v>
      </c>
      <c r="I287" s="5" t="str">
        <f>VLOOKUP($C287&amp;$E287&amp;$D287,'Official Classifications'!$A:$H,COLUMN('Official Classifications'!G289),0)</f>
        <v>CHN</v>
      </c>
      <c r="J287" s="5" t="str">
        <f>VLOOKUP($C287&amp;$E287&amp;$D287,'Official Classifications'!$A:$H,COLUMN('Official Classifications'!H289),0)</f>
        <v>TUR</v>
      </c>
    </row>
    <row r="288">
      <c r="A288" s="1">
        <v>1.0</v>
      </c>
      <c r="B288" s="1" t="s">
        <v>124</v>
      </c>
      <c r="G288" s="5" t="str">
        <f>VLOOKUP($C288&amp;$E288&amp;$D288,'Official Classifications'!$A:$H,COLUMN('Official Classifications'!E290),0)</f>
        <v>ROC</v>
      </c>
      <c r="H288" s="5" t="str">
        <f>VLOOKUP($C288&amp;$E288&amp;$D288,'Official Classifications'!$A:$H,COLUMN('Official Classifications'!F290),0)</f>
        <v>JOR</v>
      </c>
      <c r="I288" s="5" t="str">
        <f>VLOOKUP($C288&amp;$E288&amp;$D288,'Official Classifications'!$A:$H,COLUMN('Official Classifications'!G290),0)</f>
        <v>EGY</v>
      </c>
      <c r="J288" s="5" t="str">
        <f>VLOOKUP($C288&amp;$E288&amp;$D288,'Official Classifications'!$A:$H,COLUMN('Official Classifications'!H290),0)</f>
        <v>CRO</v>
      </c>
    </row>
    <row r="289">
      <c r="A289" s="1">
        <v>1.0</v>
      </c>
      <c r="B289" s="1" t="s">
        <v>124</v>
      </c>
      <c r="G289" s="5" t="str">
        <f>VLOOKUP($C289&amp;$E289&amp;$D289,'Official Classifications'!$A:$H,COLUMN('Official Classifications'!E291),0)</f>
        <v>ROC</v>
      </c>
      <c r="H289" s="5" t="str">
        <f>VLOOKUP($C289&amp;$E289&amp;$D289,'Official Classifications'!$A:$H,COLUMN('Official Classifications'!F291),0)</f>
        <v>MKD</v>
      </c>
      <c r="I289" s="5" t="str">
        <f>VLOOKUP($C289&amp;$E289&amp;$D289,'Official Classifications'!$A:$H,COLUMN('Official Classifications'!G291),0)</f>
        <v>CUB</v>
      </c>
      <c r="J289" s="5" t="str">
        <f>VLOOKUP($C289&amp;$E289&amp;$D289,'Official Classifications'!$A:$H,COLUMN('Official Classifications'!H291),0)</f>
        <v>KOR</v>
      </c>
    </row>
    <row r="290">
      <c r="A290" s="1">
        <v>1.0</v>
      </c>
      <c r="B290" s="1" t="s">
        <v>124</v>
      </c>
      <c r="G290" s="5" t="str">
        <f>VLOOKUP($C290&amp;$E290&amp;$D290,'Official Classifications'!$A:$H,COLUMN('Official Classifications'!E292),0)</f>
        <v>THA</v>
      </c>
      <c r="H290" s="5" t="str">
        <f>VLOOKUP($C290&amp;$E290&amp;$D290,'Official Classifications'!$A:$H,COLUMN('Official Classifications'!F292),0)</f>
        <v>ESP</v>
      </c>
      <c r="I290" s="5" t="str">
        <f>VLOOKUP($C290&amp;$E290&amp;$D290,'Official Classifications'!$A:$H,COLUMN('Official Classifications'!G292),0)</f>
        <v>SRB</v>
      </c>
      <c r="J290" s="5" t="str">
        <f>VLOOKUP($C290&amp;$E290&amp;$D290,'Official Classifications'!$A:$H,COLUMN('Official Classifications'!H292),0)</f>
        <v>ISR</v>
      </c>
    </row>
    <row r="291">
      <c r="A291" s="1">
        <v>1.0</v>
      </c>
      <c r="B291" s="1" t="s">
        <v>124</v>
      </c>
      <c r="G291" s="5" t="str">
        <f>VLOOKUP($C291&amp;$E291&amp;$D291,'Official Classifications'!$A:$H,COLUMN('Official Classifications'!E293),0)</f>
        <v>USA</v>
      </c>
      <c r="H291" s="5" t="str">
        <f>VLOOKUP($C291&amp;$E291&amp;$D291,'Official Classifications'!$A:$H,COLUMN('Official Classifications'!F293),0)</f>
        <v>ROC</v>
      </c>
      <c r="I291" s="5" t="str">
        <f>VLOOKUP($C291&amp;$E291&amp;$D291,'Official Classifications'!$A:$H,COLUMN('Official Classifications'!G293),0)</f>
        <v>TUR</v>
      </c>
      <c r="J291" s="5" t="str">
        <f>VLOOKUP($C291&amp;$E291&amp;$D291,'Official Classifications'!$A:$H,COLUMN('Official Classifications'!H293),0)</f>
        <v>TPE</v>
      </c>
    </row>
    <row r="292">
      <c r="A292" s="1">
        <v>1.0</v>
      </c>
      <c r="B292" s="1" t="s">
        <v>124</v>
      </c>
      <c r="G292" s="5" t="str">
        <f>VLOOKUP($C292&amp;$E292&amp;$D292,'Official Classifications'!$A:$H,COLUMN('Official Classifications'!E294),0)</f>
        <v>CRO</v>
      </c>
      <c r="H292" s="5" t="str">
        <f>VLOOKUP($C292&amp;$E292&amp;$D292,'Official Classifications'!$A:$H,COLUMN('Official Classifications'!F294),0)</f>
        <v>GBR</v>
      </c>
      <c r="I292" s="5" t="str">
        <f>VLOOKUP($C292&amp;$E292&amp;$D292,'Official Classifications'!$A:$H,COLUMN('Official Classifications'!G294),0)</f>
        <v>EGY</v>
      </c>
      <c r="J292" s="5" t="str">
        <f>VLOOKUP($C292&amp;$E292&amp;$D292,'Official Classifications'!$A:$H,COLUMN('Official Classifications'!H294),0)</f>
        <v>CIV</v>
      </c>
    </row>
    <row r="293">
      <c r="A293" s="1">
        <v>1.0</v>
      </c>
      <c r="B293" s="1" t="s">
        <v>124</v>
      </c>
      <c r="G293" s="5" t="str">
        <f>VLOOKUP($C293&amp;$E293&amp;$D293,'Official Classifications'!$A:$H,COLUMN('Official Classifications'!E295),0)</f>
        <v>SRB</v>
      </c>
      <c r="H293" s="5" t="str">
        <f>VLOOKUP($C293&amp;$E293&amp;$D293,'Official Classifications'!$A:$H,COLUMN('Official Classifications'!F295),0)</f>
        <v>KOR</v>
      </c>
      <c r="I293" s="5" t="str">
        <f>VLOOKUP($C293&amp;$E293&amp;$D293,'Official Classifications'!$A:$H,COLUMN('Official Classifications'!G295),0)</f>
        <v>GBR</v>
      </c>
      <c r="J293" s="5" t="str">
        <f>VLOOKUP($C293&amp;$E293&amp;$D293,'Official Classifications'!$A:$H,COLUMN('Official Classifications'!H295),0)</f>
        <v>FRA</v>
      </c>
    </row>
    <row r="294">
      <c r="A294" s="1">
        <v>2.0</v>
      </c>
      <c r="B294" s="1" t="s">
        <v>125</v>
      </c>
      <c r="G294" s="5" t="str">
        <f>VLOOKUP($C294&amp;$E294&amp;$D294,'Official Classifications'!$A:$H,COLUMN('Official Classifications'!E296),0)</f>
        <v>CRO</v>
      </c>
      <c r="H294" s="5" t="str">
        <f>VLOOKUP($C294&amp;$E294&amp;$D294,'Official Classifications'!$A:$H,COLUMN('Official Classifications'!F296),0)</f>
        <v>CRO</v>
      </c>
      <c r="I294" s="5" t="str">
        <f>VLOOKUP($C294&amp;$E294&amp;$D294,'Official Classifications'!$A:$H,COLUMN('Official Classifications'!G296),0)</f>
        <v>NZL</v>
      </c>
      <c r="J294" s="5" t="str">
        <f>VLOOKUP($C294&amp;$E294&amp;$D294,'Official Classifications'!$A:$H,COLUMN('Official Classifications'!H296),0)</f>
        <v/>
      </c>
    </row>
    <row r="295">
      <c r="A295" s="1">
        <v>1.0</v>
      </c>
      <c r="B295" s="1" t="s">
        <v>125</v>
      </c>
      <c r="G295" s="5" t="str">
        <f>VLOOKUP($C295&amp;$E295&amp;$D295,'Official Classifications'!$A:$H,COLUMN('Official Classifications'!E297),0)</f>
        <v>GER</v>
      </c>
      <c r="H295" s="5" t="str">
        <f>VLOOKUP($C295&amp;$E295&amp;$D295,'Official Classifications'!$A:$H,COLUMN('Official Classifications'!F297),0)</f>
        <v>ROC</v>
      </c>
      <c r="I295" s="5" t="str">
        <f>VLOOKUP($C295&amp;$E295&amp;$D295,'Official Classifications'!$A:$H,COLUMN('Official Classifications'!G297),0)</f>
        <v>ESP</v>
      </c>
      <c r="J295" s="5" t="str">
        <f>VLOOKUP($C295&amp;$E295&amp;$D295,'Official Classifications'!$A:$H,COLUMN('Official Classifications'!H297),0)</f>
        <v/>
      </c>
    </row>
    <row r="296">
      <c r="A296" s="1">
        <v>2.0</v>
      </c>
      <c r="B296" s="1" t="s">
        <v>125</v>
      </c>
      <c r="G296" s="5" t="str">
        <f>VLOOKUP($C296&amp;$E296&amp;$D296,'Official Classifications'!$A:$H,COLUMN('Official Classifications'!E298),0)</f>
        <v>ROC</v>
      </c>
      <c r="H296" s="5" t="str">
        <f>VLOOKUP($C296&amp;$E296&amp;$D296,'Official Classifications'!$A:$H,COLUMN('Official Classifications'!F298),0)</f>
        <v>ROC</v>
      </c>
      <c r="I296" s="5" t="str">
        <f>VLOOKUP($C296&amp;$E296&amp;$D296,'Official Classifications'!$A:$H,COLUMN('Official Classifications'!G298),0)</f>
        <v>AUS</v>
      </c>
      <c r="J296" s="5" t="str">
        <f>VLOOKUP($C296&amp;$E296&amp;$D296,'Official Classifications'!$A:$H,COLUMN('Official Classifications'!H298),0)</f>
        <v/>
      </c>
    </row>
    <row r="297">
      <c r="A297" s="1">
        <v>2.0</v>
      </c>
      <c r="B297" s="1" t="s">
        <v>125</v>
      </c>
      <c r="G297" s="5" t="str">
        <f>VLOOKUP($C297&amp;$E297&amp;$D297,'Official Classifications'!$A:$H,COLUMN('Official Classifications'!E299),0)</f>
        <v>CZE</v>
      </c>
      <c r="H297" s="5" t="str">
        <f>VLOOKUP($C297&amp;$E297&amp;$D297,'Official Classifications'!$A:$H,COLUMN('Official Classifications'!F299),0)</f>
        <v>SUI</v>
      </c>
      <c r="I297" s="5" t="str">
        <f>VLOOKUP($C297&amp;$E297&amp;$D297,'Official Classifications'!$A:$H,COLUMN('Official Classifications'!G299),0)</f>
        <v>BRA</v>
      </c>
      <c r="J297" s="5" t="str">
        <f>VLOOKUP($C297&amp;$E297&amp;$D297,'Official Classifications'!$A:$H,COLUMN('Official Classifications'!H299),0)</f>
        <v/>
      </c>
    </row>
    <row r="298">
      <c r="A298" s="1">
        <v>1.0</v>
      </c>
      <c r="B298" s="1" t="s">
        <v>125</v>
      </c>
      <c r="G298" s="5" t="str">
        <f>VLOOKUP($C298&amp;$E298&amp;$D298,'Official Classifications'!$A:$H,COLUMN('Official Classifications'!E300),0)</f>
        <v>SUI</v>
      </c>
      <c r="H298" s="5" t="str">
        <f>VLOOKUP($C298&amp;$E298&amp;$D298,'Official Classifications'!$A:$H,COLUMN('Official Classifications'!F300),0)</f>
        <v>CZE</v>
      </c>
      <c r="I298" s="5" t="str">
        <f>VLOOKUP($C298&amp;$E298&amp;$D298,'Official Classifications'!$A:$H,COLUMN('Official Classifications'!G300),0)</f>
        <v>UKR</v>
      </c>
      <c r="J298" s="5" t="str">
        <f>VLOOKUP($C298&amp;$E298&amp;$D298,'Official Classifications'!$A:$H,COLUMN('Official Classifications'!H300),0)</f>
        <v/>
      </c>
    </row>
    <row r="299">
      <c r="A299" s="1">
        <v>1.0</v>
      </c>
      <c r="B299" s="1" t="s">
        <v>164</v>
      </c>
      <c r="G299" s="5" t="str">
        <f>VLOOKUP($C299&amp;$E299&amp;$D299,'Official Classifications'!$A:$H,COLUMN('Official Classifications'!E301),0)</f>
        <v>BLR</v>
      </c>
      <c r="H299" s="5" t="str">
        <f>VLOOKUP($C299&amp;$E299&amp;$D299,'Official Classifications'!$A:$H,COLUMN('Official Classifications'!F301),0)</f>
        <v>CHN</v>
      </c>
      <c r="I299" s="5" t="str">
        <f>VLOOKUP($C299&amp;$E299&amp;$D299,'Official Classifications'!$A:$H,COLUMN('Official Classifications'!G301),0)</f>
        <v>NZL</v>
      </c>
      <c r="J299" s="5" t="str">
        <f>VLOOKUP($C299&amp;$E299&amp;$D299,'Official Classifications'!$A:$H,COLUMN('Official Classifications'!H301),0)</f>
        <v/>
      </c>
    </row>
    <row r="300">
      <c r="A300" s="1">
        <v>1.0</v>
      </c>
      <c r="B300" s="1" t="s">
        <v>164</v>
      </c>
      <c r="G300" s="5" t="str">
        <f>VLOOKUP($C300&amp;$E300&amp;$D300,'Official Classifications'!$A:$H,COLUMN('Official Classifications'!E302),0)</f>
        <v>CHN</v>
      </c>
      <c r="H300" s="5" t="str">
        <f>VLOOKUP($C300&amp;$E300&amp;$D300,'Official Classifications'!$A:$H,COLUMN('Official Classifications'!F302),0)</f>
        <v>CHN</v>
      </c>
      <c r="I300" s="5" t="str">
        <f>VLOOKUP($C300&amp;$E300&amp;$D300,'Official Classifications'!$A:$H,COLUMN('Official Classifications'!G302),0)</f>
        <v>GBR</v>
      </c>
      <c r="J300" s="5" t="str">
        <f>VLOOKUP($C300&amp;$E300&amp;$D300,'Official Classifications'!$A:$H,COLUMN('Official Classifications'!H302),0)</f>
        <v/>
      </c>
    </row>
    <row r="301">
      <c r="A301" s="1">
        <v>1.0</v>
      </c>
      <c r="B301" s="1" t="s">
        <v>193</v>
      </c>
      <c r="G301" s="5" t="str">
        <f>VLOOKUP($C301&amp;$E301&amp;$D301,'Official Classifications'!$A:$H,COLUMN('Official Classifications'!E303),0)</f>
        <v>NOR</v>
      </c>
      <c r="H301" s="5" t="str">
        <f>VLOOKUP($C301&amp;$E301&amp;$D301,'Official Classifications'!$A:$H,COLUMN('Official Classifications'!F303),0)</f>
        <v>GBR</v>
      </c>
      <c r="I301" s="5" t="str">
        <f>VLOOKUP($C301&amp;$E301&amp;$D301,'Official Classifications'!$A:$H,COLUMN('Official Classifications'!G303),0)</f>
        <v>NZL</v>
      </c>
      <c r="J301" s="5" t="str">
        <f>VLOOKUP($C301&amp;$E301&amp;$D301,'Official Classifications'!$A:$H,COLUMN('Official Classifications'!H303),0)</f>
        <v/>
      </c>
    </row>
    <row r="302">
      <c r="A302" s="1">
        <v>4.0</v>
      </c>
      <c r="B302" s="1" t="s">
        <v>193</v>
      </c>
      <c r="G302" s="5" t="str">
        <f>VLOOKUP($C302&amp;$E302&amp;$D302,'Official Classifications'!$A:$H,COLUMN('Official Classifications'!E304),0)</f>
        <v>GBR</v>
      </c>
      <c r="H302" s="5" t="str">
        <f>VLOOKUP($C302&amp;$E302&amp;$D302,'Official Classifications'!$A:$H,COLUMN('Official Classifications'!F304),0)</f>
        <v>USA</v>
      </c>
      <c r="I302" s="5" t="str">
        <f>VLOOKUP($C302&amp;$E302&amp;$D302,'Official Classifications'!$A:$H,COLUMN('Official Classifications'!G304),0)</f>
        <v>FRA</v>
      </c>
      <c r="J302" s="5" t="str">
        <f>VLOOKUP($C302&amp;$E302&amp;$D302,'Official Classifications'!$A:$H,COLUMN('Official Classifications'!H304),0)</f>
        <v/>
      </c>
    </row>
    <row r="303">
      <c r="A303" s="1">
        <v>1.0</v>
      </c>
      <c r="B303" s="1" t="s">
        <v>193</v>
      </c>
      <c r="G303" s="5" t="str">
        <f>VLOOKUP($C303&amp;$E303&amp;$D303,'Official Classifications'!$A:$H,COLUMN('Official Classifications'!E305),0)</f>
        <v>BER</v>
      </c>
      <c r="H303" s="5" t="str">
        <f>VLOOKUP($C303&amp;$E303&amp;$D303,'Official Classifications'!$A:$H,COLUMN('Official Classifications'!F305),0)</f>
        <v>GBR</v>
      </c>
      <c r="I303" s="5" t="str">
        <f>VLOOKUP($C303&amp;$E303&amp;$D303,'Official Classifications'!$A:$H,COLUMN('Official Classifications'!G305),0)</f>
        <v>USA</v>
      </c>
      <c r="J303" s="5" t="str">
        <f>VLOOKUP($C303&amp;$E303&amp;$D303,'Official Classifications'!$A:$H,COLUMN('Official Classifications'!H305),0)</f>
        <v/>
      </c>
    </row>
    <row r="304">
      <c r="A304" s="1">
        <v>6.0</v>
      </c>
      <c r="B304" s="1" t="s">
        <v>128</v>
      </c>
      <c r="G304" s="5" t="str">
        <f>VLOOKUP($C304&amp;$E304&amp;$D304,'Official Classifications'!$A:$H,COLUMN('Official Classifications'!E306),0)</f>
        <v>FRA</v>
      </c>
      <c r="H304" s="5" t="str">
        <f>VLOOKUP($C304&amp;$E304&amp;$D304,'Official Classifications'!$A:$H,COLUMN('Official Classifications'!F306),0)</f>
        <v>ROC</v>
      </c>
      <c r="I304" s="5" t="str">
        <f>VLOOKUP($C304&amp;$E304&amp;$D304,'Official Classifications'!$A:$H,COLUMN('Official Classifications'!G306),0)</f>
        <v>ARG</v>
      </c>
      <c r="J304" s="5" t="str">
        <f>VLOOKUP($C304&amp;$E304&amp;$D304,'Official Classifications'!$A:$H,COLUMN('Official Classifications'!H306),0)</f>
        <v/>
      </c>
    </row>
    <row r="305">
      <c r="A305" s="1">
        <v>6.0</v>
      </c>
      <c r="B305" s="1" t="s">
        <v>128</v>
      </c>
      <c r="G305" s="5" t="str">
        <f>VLOOKUP($C305&amp;$E305&amp;$D305,'Official Classifications'!$A:$H,COLUMN('Official Classifications'!E307),0)</f>
        <v>USA</v>
      </c>
      <c r="H305" s="5" t="str">
        <f>VLOOKUP($C305&amp;$E305&amp;$D305,'Official Classifications'!$A:$H,COLUMN('Official Classifications'!F307),0)</f>
        <v>BRA</v>
      </c>
      <c r="I305" s="5" t="str">
        <f>VLOOKUP($C305&amp;$E305&amp;$D305,'Official Classifications'!$A:$H,COLUMN('Official Classifications'!G307),0)</f>
        <v>SRB</v>
      </c>
      <c r="J305" s="5" t="str">
        <f>VLOOKUP($C305&amp;$E305&amp;$D305,'Official Classifications'!$A:$H,COLUMN('Official Classifications'!H307),0)</f>
        <v/>
      </c>
    </row>
    <row r="306">
      <c r="A306" s="1">
        <v>7.0</v>
      </c>
      <c r="B306" s="1" t="s">
        <v>129</v>
      </c>
      <c r="G306" s="5" t="str">
        <f>VLOOKUP($C306&amp;$E306&amp;$D306,'Official Classifications'!$A:$H,COLUMN('Official Classifications'!E308),0)</f>
        <v>SRB</v>
      </c>
      <c r="H306" s="5" t="str">
        <f>VLOOKUP($C306&amp;$E306&amp;$D306,'Official Classifications'!$A:$H,COLUMN('Official Classifications'!F308),0)</f>
        <v>GRE</v>
      </c>
      <c r="I306" s="5" t="str">
        <f>VLOOKUP($C306&amp;$E306&amp;$D306,'Official Classifications'!$A:$H,COLUMN('Official Classifications'!G308),0)</f>
        <v>HUN</v>
      </c>
      <c r="J306" s="5" t="str">
        <f>VLOOKUP($C306&amp;$E306&amp;$D306,'Official Classifications'!$A:$H,COLUMN('Official Classifications'!H308),0)</f>
        <v/>
      </c>
    </row>
    <row r="307">
      <c r="A307" s="1">
        <v>7.0</v>
      </c>
      <c r="B307" s="1" t="s">
        <v>129</v>
      </c>
      <c r="G307" s="5" t="str">
        <f>VLOOKUP($C307&amp;$E307&amp;$D307,'Official Classifications'!$A:$H,COLUMN('Official Classifications'!E309),0)</f>
        <v>USA</v>
      </c>
      <c r="H307" s="5" t="str">
        <f>VLOOKUP($C307&amp;$E307&amp;$D307,'Official Classifications'!$A:$H,COLUMN('Official Classifications'!F309),0)</f>
        <v>ESP</v>
      </c>
      <c r="I307" s="5" t="str">
        <f>VLOOKUP($C307&amp;$E307&amp;$D307,'Official Classifications'!$A:$H,COLUMN('Official Classifications'!G309),0)</f>
        <v>HUN</v>
      </c>
      <c r="J307" s="5" t="str">
        <f>VLOOKUP($C307&amp;$E307&amp;$D307,'Official Classifications'!$A:$H,COLUMN('Official Classifications'!H309),0)</f>
        <v/>
      </c>
    </row>
    <row r="308">
      <c r="A308" s="1">
        <v>1.0</v>
      </c>
      <c r="B308" s="1" t="s">
        <v>130</v>
      </c>
      <c r="G308" s="5" t="str">
        <f>VLOOKUP($C308&amp;$E308&amp;$D308,'Official Classifications'!$A:$H,COLUMN('Official Classifications'!E310),0)</f>
        <v>GEO</v>
      </c>
      <c r="H308" s="5" t="str">
        <f>VLOOKUP($C308&amp;$E308&amp;$D308,'Official Classifications'!$A:$H,COLUMN('Official Classifications'!F310),0)</f>
        <v>IRI</v>
      </c>
      <c r="I308" s="5" t="str">
        <f>VLOOKUP($C308&amp;$E308&amp;$D308,'Official Classifications'!$A:$H,COLUMN('Official Classifications'!G310),0)</f>
        <v>SYR</v>
      </c>
      <c r="J308" s="5" t="str">
        <f>VLOOKUP($C308&amp;$E308&amp;$D308,'Official Classifications'!$A:$H,COLUMN('Official Classifications'!H310),0)</f>
        <v/>
      </c>
    </row>
    <row r="309">
      <c r="A309" s="1">
        <v>1.0</v>
      </c>
      <c r="B309" s="1" t="s">
        <v>130</v>
      </c>
      <c r="G309" s="5" t="str">
        <f>VLOOKUP($C309&amp;$E309&amp;$D309,'Official Classifications'!$A:$H,COLUMN('Official Classifications'!E311),0)</f>
        <v>UZB</v>
      </c>
      <c r="H309" s="5" t="str">
        <f>VLOOKUP($C309&amp;$E309&amp;$D309,'Official Classifications'!$A:$H,COLUMN('Official Classifications'!F311),0)</f>
        <v>ARM</v>
      </c>
      <c r="I309" s="5" t="str">
        <f>VLOOKUP($C309&amp;$E309&amp;$D309,'Official Classifications'!$A:$H,COLUMN('Official Classifications'!G311),0)</f>
        <v>LAT</v>
      </c>
      <c r="J309" s="5" t="str">
        <f>VLOOKUP($C309&amp;$E309&amp;$D309,'Official Classifications'!$A:$H,COLUMN('Official Classifications'!H311),0)</f>
        <v/>
      </c>
    </row>
    <row r="310">
      <c r="A310" s="1">
        <v>1.0</v>
      </c>
      <c r="B310" s="1" t="s">
        <v>130</v>
      </c>
      <c r="G310" s="5" t="str">
        <f>VLOOKUP($C310&amp;$E310&amp;$D310,'Official Classifications'!$A:$H,COLUMN('Official Classifications'!E312),0)</f>
        <v>CHN</v>
      </c>
      <c r="H310" s="5" t="str">
        <f>VLOOKUP($C310&amp;$E310&amp;$D310,'Official Classifications'!$A:$H,COLUMN('Official Classifications'!F312),0)</f>
        <v>INA</v>
      </c>
      <c r="I310" s="5" t="str">
        <f>VLOOKUP($C310&amp;$E310&amp;$D310,'Official Classifications'!$A:$H,COLUMN('Official Classifications'!G312),0)</f>
        <v>KAZ</v>
      </c>
      <c r="J310" s="5" t="str">
        <f>VLOOKUP($C310&amp;$E310&amp;$D310,'Official Classifications'!$A:$H,COLUMN('Official Classifications'!H312),0)</f>
        <v/>
      </c>
    </row>
    <row r="311">
      <c r="A311" s="1">
        <v>1.0</v>
      </c>
      <c r="B311" s="1" t="s">
        <v>130</v>
      </c>
      <c r="G311" s="5" t="str">
        <f>VLOOKUP($C311&amp;$E311&amp;$D311,'Official Classifications'!$A:$H,COLUMN('Official Classifications'!E313),0)</f>
        <v>CHN</v>
      </c>
      <c r="H311" s="5" t="str">
        <f>VLOOKUP($C311&amp;$E311&amp;$D311,'Official Classifications'!$A:$H,COLUMN('Official Classifications'!F313),0)</f>
        <v>COL</v>
      </c>
      <c r="I311" s="5" t="str">
        <f>VLOOKUP($C311&amp;$E311&amp;$D311,'Official Classifications'!$A:$H,COLUMN('Official Classifications'!G313),0)</f>
        <v>ITA</v>
      </c>
      <c r="J311" s="5" t="str">
        <f>VLOOKUP($C311&amp;$E311&amp;$D311,'Official Classifications'!$A:$H,COLUMN('Official Classifications'!H313),0)</f>
        <v/>
      </c>
    </row>
    <row r="312">
      <c r="A312" s="1">
        <v>1.0</v>
      </c>
      <c r="B312" s="1" t="s">
        <v>130</v>
      </c>
      <c r="G312" s="5" t="str">
        <f>VLOOKUP($C312&amp;$E312&amp;$D312,'Official Classifications'!$A:$H,COLUMN('Official Classifications'!E314),0)</f>
        <v>CHN</v>
      </c>
      <c r="H312" s="5" t="str">
        <f>VLOOKUP($C312&amp;$E312&amp;$D312,'Official Classifications'!$A:$H,COLUMN('Official Classifications'!F314),0)</f>
        <v>VEN</v>
      </c>
      <c r="I312" s="5" t="str">
        <f>VLOOKUP($C312&amp;$E312&amp;$D312,'Official Classifications'!$A:$H,COLUMN('Official Classifications'!G314),0)</f>
        <v>INA</v>
      </c>
      <c r="J312" s="5" t="str">
        <f>VLOOKUP($C312&amp;$E312&amp;$D312,'Official Classifications'!$A:$H,COLUMN('Official Classifications'!H314),0)</f>
        <v/>
      </c>
    </row>
    <row r="313">
      <c r="A313" s="1">
        <v>1.0</v>
      </c>
      <c r="B313" s="1" t="s">
        <v>130</v>
      </c>
      <c r="G313" s="5" t="str">
        <f>VLOOKUP($C313&amp;$E313&amp;$D313,'Official Classifications'!$A:$H,COLUMN('Official Classifications'!E315),0)</f>
        <v>CHN</v>
      </c>
      <c r="H313" s="5" t="str">
        <f>VLOOKUP($C313&amp;$E313&amp;$D313,'Official Classifications'!$A:$H,COLUMN('Official Classifications'!F315),0)</f>
        <v>DOM</v>
      </c>
      <c r="I313" s="5" t="str">
        <f>VLOOKUP($C313&amp;$E313&amp;$D313,'Official Classifications'!$A:$H,COLUMN('Official Classifications'!G315),0)</f>
        <v>ITA</v>
      </c>
      <c r="J313" s="5" t="str">
        <f>VLOOKUP($C313&amp;$E313&amp;$D313,'Official Classifications'!$A:$H,COLUMN('Official Classifications'!H315),0)</f>
        <v/>
      </c>
    </row>
    <row r="314">
      <c r="A314" s="1">
        <v>1.0</v>
      </c>
      <c r="B314" s="1" t="s">
        <v>130</v>
      </c>
      <c r="G314" s="5" t="str">
        <f>VLOOKUP($C314&amp;$E314&amp;$D314,'Official Classifications'!$A:$H,COLUMN('Official Classifications'!E316),0)</f>
        <v>QAT</v>
      </c>
      <c r="H314" s="5" t="str">
        <f>VLOOKUP($C314&amp;$E314&amp;$D314,'Official Classifications'!$A:$H,COLUMN('Official Classifications'!F316),0)</f>
        <v>VEN</v>
      </c>
      <c r="I314" s="5" t="str">
        <f>VLOOKUP($C314&amp;$E314&amp;$D314,'Official Classifications'!$A:$H,COLUMN('Official Classifications'!G316),0)</f>
        <v>GEO</v>
      </c>
      <c r="J314" s="5" t="str">
        <f>VLOOKUP($C314&amp;$E314&amp;$D314,'Official Classifications'!$A:$H,COLUMN('Official Classifications'!H316),0)</f>
        <v/>
      </c>
    </row>
    <row r="315">
      <c r="A315" s="1">
        <v>1.0</v>
      </c>
      <c r="B315" s="1" t="s">
        <v>130</v>
      </c>
      <c r="G315" s="5" t="str">
        <f>VLOOKUP($C315&amp;$E315&amp;$D315,'Official Classifications'!$A:$H,COLUMN('Official Classifications'!E317),0)</f>
        <v>CHN</v>
      </c>
      <c r="H315" s="5" t="str">
        <f>VLOOKUP($C315&amp;$E315&amp;$D315,'Official Classifications'!$A:$H,COLUMN('Official Classifications'!F317),0)</f>
        <v>GBR</v>
      </c>
      <c r="I315" s="5" t="str">
        <f>VLOOKUP($C315&amp;$E315&amp;$D315,'Official Classifications'!$A:$H,COLUMN('Official Classifications'!G317),0)</f>
        <v>USA</v>
      </c>
      <c r="J315" s="5" t="str">
        <f>VLOOKUP($C315&amp;$E315&amp;$D315,'Official Classifications'!$A:$H,COLUMN('Official Classifications'!H317),0)</f>
        <v/>
      </c>
    </row>
    <row r="316">
      <c r="A316" s="1">
        <v>1.0</v>
      </c>
      <c r="B316" s="1" t="s">
        <v>130</v>
      </c>
      <c r="G316" s="5" t="str">
        <f>VLOOKUP($C316&amp;$E316&amp;$D316,'Official Classifications'!$A:$H,COLUMN('Official Classifications'!E318),0)</f>
        <v>CHN</v>
      </c>
      <c r="H316" s="5" t="str">
        <f>VLOOKUP($C316&amp;$E316&amp;$D316,'Official Classifications'!$A:$H,COLUMN('Official Classifications'!F318),0)</f>
        <v>IND</v>
      </c>
      <c r="I316" s="5" t="str">
        <f>VLOOKUP($C316&amp;$E316&amp;$D316,'Official Classifications'!$A:$H,COLUMN('Official Classifications'!G318),0)</f>
        <v>INA</v>
      </c>
      <c r="J316" s="5" t="str">
        <f>VLOOKUP($C316&amp;$E316&amp;$D316,'Official Classifications'!$A:$H,COLUMN('Official Classifications'!H318),0)</f>
        <v/>
      </c>
    </row>
    <row r="317">
      <c r="A317" s="1">
        <v>1.0</v>
      </c>
      <c r="B317" s="1" t="s">
        <v>130</v>
      </c>
      <c r="G317" s="5" t="str">
        <f>VLOOKUP($C317&amp;$E317&amp;$D317,'Official Classifications'!$A:$H,COLUMN('Official Classifications'!E319),0)</f>
        <v>PHI</v>
      </c>
      <c r="H317" s="5" t="str">
        <f>VLOOKUP($C317&amp;$E317&amp;$D317,'Official Classifications'!$A:$H,COLUMN('Official Classifications'!F319),0)</f>
        <v>CHN</v>
      </c>
      <c r="I317" s="5" t="str">
        <f>VLOOKUP($C317&amp;$E317&amp;$D317,'Official Classifications'!$A:$H,COLUMN('Official Classifications'!G319),0)</f>
        <v>KAZ</v>
      </c>
      <c r="J317" s="5" t="str">
        <f>VLOOKUP($C317&amp;$E317&amp;$D317,'Official Classifications'!$A:$H,COLUMN('Official Classifications'!H319),0)</f>
        <v/>
      </c>
    </row>
    <row r="318">
      <c r="A318" s="1">
        <v>1.0</v>
      </c>
      <c r="B318" s="1" t="s">
        <v>130</v>
      </c>
      <c r="G318" s="5" t="str">
        <f>VLOOKUP($C318&amp;$E318&amp;$D318,'Official Classifications'!$A:$H,COLUMN('Official Classifications'!E320),0)</f>
        <v>TPE</v>
      </c>
      <c r="H318" s="5" t="str">
        <f>VLOOKUP($C318&amp;$E318&amp;$D318,'Official Classifications'!$A:$H,COLUMN('Official Classifications'!F320),0)</f>
        <v>TKM</v>
      </c>
      <c r="I318" s="5" t="str">
        <f>VLOOKUP($C318&amp;$E318&amp;$D318,'Official Classifications'!$A:$H,COLUMN('Official Classifications'!G320),0)</f>
        <v>JPN</v>
      </c>
      <c r="J318" s="5" t="str">
        <f>VLOOKUP($C318&amp;$E318&amp;$D318,'Official Classifications'!$A:$H,COLUMN('Official Classifications'!H320),0)</f>
        <v/>
      </c>
    </row>
    <row r="319">
      <c r="A319" s="1">
        <v>1.0</v>
      </c>
      <c r="B319" s="1" t="s">
        <v>130</v>
      </c>
      <c r="G319" s="5" t="str">
        <f>VLOOKUP($C319&amp;$E319&amp;$D319,'Official Classifications'!$A:$H,COLUMN('Official Classifications'!E321),0)</f>
        <v>CAN</v>
      </c>
      <c r="H319" s="5" t="str">
        <f>VLOOKUP($C319&amp;$E319&amp;$D319,'Official Classifications'!$A:$H,COLUMN('Official Classifications'!F321),0)</f>
        <v>ITA</v>
      </c>
      <c r="I319" s="5" t="str">
        <f>VLOOKUP($C319&amp;$E319&amp;$D319,'Official Classifications'!$A:$H,COLUMN('Official Classifications'!G321),0)</f>
        <v>TPE</v>
      </c>
      <c r="J319" s="5" t="str">
        <f>VLOOKUP($C319&amp;$E319&amp;$D319,'Official Classifications'!$A:$H,COLUMN('Official Classifications'!H321),0)</f>
        <v/>
      </c>
    </row>
    <row r="320">
      <c r="A320" s="1">
        <v>1.0</v>
      </c>
      <c r="B320" s="1" t="s">
        <v>130</v>
      </c>
      <c r="G320" s="5" t="str">
        <f>VLOOKUP($C320&amp;$E320&amp;$D320,'Official Classifications'!$A:$H,COLUMN('Official Classifications'!E322),0)</f>
        <v>ECU</v>
      </c>
      <c r="H320" s="5" t="str">
        <f>VLOOKUP($C320&amp;$E320&amp;$D320,'Official Classifications'!$A:$H,COLUMN('Official Classifications'!F322),0)</f>
        <v>USA</v>
      </c>
      <c r="I320" s="5" t="str">
        <f>VLOOKUP($C320&amp;$E320&amp;$D320,'Official Classifications'!$A:$H,COLUMN('Official Classifications'!G322),0)</f>
        <v>MEX</v>
      </c>
      <c r="J320" s="5" t="str">
        <f>VLOOKUP($C320&amp;$E320&amp;$D320,'Official Classifications'!$A:$H,COLUMN('Official Classifications'!H322),0)</f>
        <v/>
      </c>
    </row>
    <row r="321">
      <c r="A321" s="1">
        <v>1.0</v>
      </c>
      <c r="B321" s="1" t="s">
        <v>130</v>
      </c>
      <c r="G321" s="5" t="str">
        <f>VLOOKUP($C321&amp;$E321&amp;$D321,'Official Classifications'!$A:$H,COLUMN('Official Classifications'!E323),0)</f>
        <v>CHN</v>
      </c>
      <c r="H321" s="5" t="str">
        <f>VLOOKUP($C321&amp;$E321&amp;$D321,'Official Classifications'!$A:$H,COLUMN('Official Classifications'!F323),0)</f>
        <v>ECU</v>
      </c>
      <c r="I321" s="5" t="str">
        <f>VLOOKUP($C321&amp;$E321&amp;$D321,'Official Classifications'!$A:$H,COLUMN('Official Classifications'!G323),0)</f>
        <v>DOM</v>
      </c>
      <c r="J321" s="5" t="str">
        <f>VLOOKUP($C321&amp;$E321&amp;$D321,'Official Classifications'!$A:$H,COLUMN('Official Classifications'!H323),0)</f>
        <v/>
      </c>
    </row>
    <row r="322">
      <c r="A322" s="1">
        <v>1.0</v>
      </c>
      <c r="B322" s="1" t="s">
        <v>357</v>
      </c>
      <c r="G322" s="5" t="str">
        <f>VLOOKUP($C322&amp;$E322&amp;$D322,'Official Classifications'!$A:$H,COLUMN('Official Classifications'!E324),0)</f>
        <v>USA</v>
      </c>
      <c r="H322" s="5" t="str">
        <f>VLOOKUP($C322&amp;$E322&amp;$D322,'Official Classifications'!$A:$H,COLUMN('Official Classifications'!F324),0)</f>
        <v>GEO</v>
      </c>
      <c r="I322" s="5" t="str">
        <f>VLOOKUP($C322&amp;$E322&amp;$D322,'Official Classifications'!$A:$H,COLUMN('Official Classifications'!G324),0)</f>
        <v>IRI</v>
      </c>
      <c r="J322" s="5" t="str">
        <f>VLOOKUP($C322&amp;$E322&amp;$D322,'Official Classifications'!$A:$H,COLUMN('Official Classifications'!H324),0)</f>
        <v>MGL</v>
      </c>
    </row>
    <row r="323">
      <c r="A323" s="1">
        <v>1.0</v>
      </c>
      <c r="B323" s="1" t="s">
        <v>357</v>
      </c>
      <c r="G323" s="5" t="str">
        <f>VLOOKUP($C323&amp;$E323&amp;$D323,'Official Classifications'!$A:$H,COLUMN('Official Classifications'!E325),0)</f>
        <v>ROC</v>
      </c>
      <c r="H323" s="5" t="str">
        <f>VLOOKUP($C323&amp;$E323&amp;$D323,'Official Classifications'!$A:$H,COLUMN('Official Classifications'!F325),0)</f>
        <v>IND</v>
      </c>
      <c r="I323" s="5" t="str">
        <f>VLOOKUP($C323&amp;$E323&amp;$D323,'Official Classifications'!$A:$H,COLUMN('Official Classifications'!G325),0)</f>
        <v>KAZ</v>
      </c>
      <c r="J323" s="5" t="str">
        <f>VLOOKUP($C323&amp;$E323&amp;$D323,'Official Classifications'!$A:$H,COLUMN('Official Classifications'!H325),0)</f>
        <v>USA</v>
      </c>
    </row>
    <row r="324">
      <c r="A324" s="1">
        <v>1.0</v>
      </c>
      <c r="B324" s="1" t="s">
        <v>357</v>
      </c>
      <c r="G324" s="5" t="str">
        <f>VLOOKUP($C324&amp;$E324&amp;$D324,'Official Classifications'!$A:$H,COLUMN('Official Classifications'!E326),0)</f>
        <v>JPN</v>
      </c>
      <c r="H324" s="5" t="str">
        <f>VLOOKUP($C324&amp;$E324&amp;$D324,'Official Classifications'!$A:$H,COLUMN('Official Classifications'!F326),0)</f>
        <v>AZE</v>
      </c>
      <c r="I324" s="5" t="str">
        <f>VLOOKUP($C324&amp;$E324&amp;$D324,'Official Classifications'!$A:$H,COLUMN('Official Classifications'!G326),0)</f>
        <v>ROC</v>
      </c>
      <c r="J324" s="5" t="str">
        <f>VLOOKUP($C324&amp;$E324&amp;$D324,'Official Classifications'!$A:$H,COLUMN('Official Classifications'!H326),0)</f>
        <v>IND</v>
      </c>
    </row>
    <row r="325">
      <c r="A325" s="1">
        <v>1.0</v>
      </c>
      <c r="B325" s="1" t="s">
        <v>357</v>
      </c>
      <c r="G325" s="5" t="str">
        <f>VLOOKUP($C325&amp;$E325&amp;$D325,'Official Classifications'!$A:$H,COLUMN('Official Classifications'!E327),0)</f>
        <v>ROC</v>
      </c>
      <c r="H325" s="5" t="str">
        <f>VLOOKUP($C325&amp;$E325&amp;$D325,'Official Classifications'!$A:$H,COLUMN('Official Classifications'!F327),0)</f>
        <v>BLR</v>
      </c>
      <c r="I325" s="5" t="str">
        <f>VLOOKUP($C325&amp;$E325&amp;$D325,'Official Classifications'!$A:$H,COLUMN('Official Classifications'!G327),0)</f>
        <v>USA</v>
      </c>
      <c r="J325" s="5" t="str">
        <f>VLOOKUP($C325&amp;$E325&amp;$D325,'Official Classifications'!$A:$H,COLUMN('Official Classifications'!H327),0)</f>
        <v>UZB</v>
      </c>
    </row>
    <row r="326">
      <c r="A326" s="1">
        <v>1.0</v>
      </c>
      <c r="B326" s="1" t="s">
        <v>357</v>
      </c>
      <c r="G326" s="5" t="str">
        <f>VLOOKUP($C326&amp;$E326&amp;$D326,'Official Classifications'!$A:$H,COLUMN('Official Classifications'!E328),0)</f>
        <v>USA</v>
      </c>
      <c r="H326" s="5" t="str">
        <f>VLOOKUP($C326&amp;$E326&amp;$D326,'Official Classifications'!$A:$H,COLUMN('Official Classifications'!F328),0)</f>
        <v>IRI</v>
      </c>
      <c r="I326" s="5" t="str">
        <f>VLOOKUP($C326&amp;$E326&amp;$D326,'Official Classifications'!$A:$H,COLUMN('Official Classifications'!G328),0)</f>
        <v>ROC</v>
      </c>
      <c r="J326" s="5" t="str">
        <f>VLOOKUP($C326&amp;$E326&amp;$D326,'Official Classifications'!$A:$H,COLUMN('Official Classifications'!H328),0)</f>
        <v>SMR</v>
      </c>
    </row>
    <row r="327">
      <c r="A327" s="1">
        <v>1.0</v>
      </c>
      <c r="B327" s="1" t="s">
        <v>357</v>
      </c>
      <c r="G327" s="5" t="str">
        <f>VLOOKUP($C327&amp;$E327&amp;$D327,'Official Classifications'!$A:$H,COLUMN('Official Classifications'!E329),0)</f>
        <v>ROC</v>
      </c>
      <c r="H327" s="5" t="str">
        <f>VLOOKUP($C327&amp;$E327&amp;$D327,'Official Classifications'!$A:$H,COLUMN('Official Classifications'!F329),0)</f>
        <v>USA</v>
      </c>
      <c r="I327" s="5" t="str">
        <f>VLOOKUP($C327&amp;$E327&amp;$D327,'Official Classifications'!$A:$H,COLUMN('Official Classifications'!G329),0)</f>
        <v>CUB</v>
      </c>
      <c r="J327" s="5" t="str">
        <f>VLOOKUP($C327&amp;$E327&amp;$D327,'Official Classifications'!$A:$H,COLUMN('Official Classifications'!H329),0)</f>
        <v>ITA</v>
      </c>
    </row>
    <row r="328">
      <c r="A328" s="1">
        <v>1.0</v>
      </c>
      <c r="B328" s="1" t="s">
        <v>357</v>
      </c>
      <c r="G328" s="5" t="str">
        <f>VLOOKUP($C328&amp;$E328&amp;$D328,'Official Classifications'!$A:$H,COLUMN('Official Classifications'!E330),0)</f>
        <v>CUB</v>
      </c>
      <c r="H328" s="5" t="str">
        <f>VLOOKUP($C328&amp;$E328&amp;$D328,'Official Classifications'!$A:$H,COLUMN('Official Classifications'!F330),0)</f>
        <v>GEO</v>
      </c>
      <c r="I328" s="5" t="str">
        <f>VLOOKUP($C328&amp;$E328&amp;$D328,'Official Classifications'!$A:$H,COLUMN('Official Classifications'!G330),0)</f>
        <v>TUR</v>
      </c>
      <c r="J328" s="5" t="str">
        <f>VLOOKUP($C328&amp;$E328&amp;$D328,'Official Classifications'!$A:$H,COLUMN('Official Classifications'!H330),0)</f>
        <v>ROC</v>
      </c>
    </row>
    <row r="329">
      <c r="A329" s="1">
        <v>1.0</v>
      </c>
      <c r="B329" s="1" t="s">
        <v>357</v>
      </c>
      <c r="G329" s="5" t="str">
        <f>VLOOKUP($C329&amp;$E329&amp;$D329,'Official Classifications'!$A:$H,COLUMN('Official Classifications'!E331),0)</f>
        <v>CUB</v>
      </c>
      <c r="H329" s="5" t="str">
        <f>VLOOKUP($C329&amp;$E329&amp;$D329,'Official Classifications'!$A:$H,COLUMN('Official Classifications'!F331),0)</f>
        <v>JPN</v>
      </c>
      <c r="I329" s="5" t="str">
        <f>VLOOKUP($C329&amp;$E329&amp;$D329,'Official Classifications'!$A:$H,COLUMN('Official Classifications'!G331),0)</f>
        <v>CHN</v>
      </c>
      <c r="J329" s="5" t="str">
        <f>VLOOKUP($C329&amp;$E329&amp;$D329,'Official Classifications'!$A:$H,COLUMN('Official Classifications'!H331),0)</f>
        <v>ROC</v>
      </c>
    </row>
    <row r="330">
      <c r="A330" s="1">
        <v>1.0</v>
      </c>
      <c r="B330" s="1" t="s">
        <v>357</v>
      </c>
      <c r="G330" s="5" t="str">
        <f>VLOOKUP($C330&amp;$E330&amp;$D330,'Official Classifications'!$A:$H,COLUMN('Official Classifications'!E332),0)</f>
        <v>IRI</v>
      </c>
      <c r="H330" s="5" t="str">
        <f>VLOOKUP($C330&amp;$E330&amp;$D330,'Official Classifications'!$A:$H,COLUMN('Official Classifications'!F332),0)</f>
        <v>UKR</v>
      </c>
      <c r="I330" s="5" t="str">
        <f>VLOOKUP($C330&amp;$E330&amp;$D330,'Official Classifications'!$A:$H,COLUMN('Official Classifications'!G332),0)</f>
        <v>GER</v>
      </c>
      <c r="J330" s="5" t="str">
        <f>VLOOKUP($C330&amp;$E330&amp;$D330,'Official Classifications'!$A:$H,COLUMN('Official Classifications'!H332),0)</f>
        <v>EGY</v>
      </c>
    </row>
    <row r="331">
      <c r="A331" s="1">
        <v>1.0</v>
      </c>
      <c r="B331" s="1" t="s">
        <v>357</v>
      </c>
      <c r="G331" s="5" t="str">
        <f>VLOOKUP($C331&amp;$E331&amp;$D331,'Official Classifications'!$A:$H,COLUMN('Official Classifications'!E333),0)</f>
        <v>HUN</v>
      </c>
      <c r="H331" s="5" t="str">
        <f>VLOOKUP($C331&amp;$E331&amp;$D331,'Official Classifications'!$A:$H,COLUMN('Official Classifications'!F333),0)</f>
        <v>KGZ</v>
      </c>
      <c r="I331" s="5" t="str">
        <f>VLOOKUP($C331&amp;$E331&amp;$D331,'Official Classifications'!$A:$H,COLUMN('Official Classifications'!G333),0)</f>
        <v>JPN</v>
      </c>
      <c r="J331" s="5" t="str">
        <f>VLOOKUP($C331&amp;$E331&amp;$D331,'Official Classifications'!$A:$H,COLUMN('Official Classifications'!H333),0)</f>
        <v>AZE</v>
      </c>
    </row>
    <row r="332">
      <c r="A332" s="1">
        <v>1.0</v>
      </c>
      <c r="B332" s="1" t="s">
        <v>357</v>
      </c>
      <c r="G332" s="5" t="str">
        <f>VLOOKUP($C332&amp;$E332&amp;$D332,'Official Classifications'!$A:$H,COLUMN('Official Classifications'!E334),0)</f>
        <v>UKR</v>
      </c>
      <c r="H332" s="5" t="str">
        <f>VLOOKUP($C332&amp;$E332&amp;$D332,'Official Classifications'!$A:$H,COLUMN('Official Classifications'!F334),0)</f>
        <v>HUN</v>
      </c>
      <c r="I332" s="5" t="str">
        <f>VLOOKUP($C332&amp;$E332&amp;$D332,'Official Classifications'!$A:$H,COLUMN('Official Classifications'!G334),0)</f>
        <v>GER</v>
      </c>
      <c r="J332" s="5" t="str">
        <f>VLOOKUP($C332&amp;$E332&amp;$D332,'Official Classifications'!$A:$H,COLUMN('Official Classifications'!H334),0)</f>
        <v>SRB</v>
      </c>
    </row>
    <row r="333">
      <c r="A333" s="1">
        <v>1.0</v>
      </c>
      <c r="B333" s="1" t="s">
        <v>357</v>
      </c>
      <c r="G333" s="5" t="str">
        <f>VLOOKUP($C333&amp;$E333&amp;$D333,'Official Classifications'!$A:$H,COLUMN('Official Classifications'!E335),0)</f>
        <v>ROC</v>
      </c>
      <c r="H333" s="5" t="str">
        <f>VLOOKUP($C333&amp;$E333&amp;$D333,'Official Classifications'!$A:$H,COLUMN('Official Classifications'!F335),0)</f>
        <v>ARM</v>
      </c>
      <c r="I333" s="5" t="str">
        <f>VLOOKUP($C333&amp;$E333&amp;$D333,'Official Classifications'!$A:$H,COLUMN('Official Classifications'!G335),0)</f>
        <v>POL</v>
      </c>
      <c r="J333" s="5" t="str">
        <f>VLOOKUP($C333&amp;$E333&amp;$D333,'Official Classifications'!$A:$H,COLUMN('Official Classifications'!H335),0)</f>
        <v>IRI</v>
      </c>
    </row>
    <row r="334">
      <c r="A334" s="1">
        <v>1.0</v>
      </c>
      <c r="B334" s="1" t="s">
        <v>357</v>
      </c>
      <c r="G334" s="5" t="str">
        <f>VLOOKUP($C334&amp;$E334&amp;$D334,'Official Classifications'!$A:$H,COLUMN('Official Classifications'!E336),0)</f>
        <v>JPN</v>
      </c>
      <c r="H334" s="5" t="str">
        <f>VLOOKUP($C334&amp;$E334&amp;$D334,'Official Classifications'!$A:$H,COLUMN('Official Classifications'!F336),0)</f>
        <v>CHN</v>
      </c>
      <c r="I334" s="5" t="str">
        <f>VLOOKUP($C334&amp;$E334&amp;$D334,'Official Classifications'!$A:$H,COLUMN('Official Classifications'!G336),0)</f>
        <v>AZE</v>
      </c>
      <c r="J334" s="5" t="str">
        <f>VLOOKUP($C334&amp;$E334&amp;$D334,'Official Classifications'!$A:$H,COLUMN('Official Classifications'!H336),0)</f>
        <v>USA</v>
      </c>
    </row>
    <row r="335">
      <c r="A335" s="1">
        <v>1.0</v>
      </c>
      <c r="B335" s="1" t="s">
        <v>357</v>
      </c>
      <c r="G335" s="5" t="str">
        <f>VLOOKUP($C335&amp;$E335&amp;$D335,'Official Classifications'!$A:$H,COLUMN('Official Classifications'!E337),0)</f>
        <v>JPN</v>
      </c>
      <c r="H335" s="5" t="str">
        <f>VLOOKUP($C335&amp;$E335&amp;$D335,'Official Classifications'!$A:$H,COLUMN('Official Classifications'!F337),0)</f>
        <v>CHN</v>
      </c>
      <c r="I335" s="5" t="str">
        <f>VLOOKUP($C335&amp;$E335&amp;$D335,'Official Classifications'!$A:$H,COLUMN('Official Classifications'!G337),0)</f>
        <v>BLR</v>
      </c>
      <c r="J335" s="5" t="str">
        <f>VLOOKUP($C335&amp;$E335&amp;$D335,'Official Classifications'!$A:$H,COLUMN('Official Classifications'!H337),0)</f>
        <v>MGL</v>
      </c>
    </row>
    <row r="336">
      <c r="A336" s="1">
        <v>1.0</v>
      </c>
      <c r="B336" s="1" t="s">
        <v>357</v>
      </c>
      <c r="G336" s="5" t="str">
        <f>VLOOKUP($C336&amp;$E336&amp;$D336,'Official Classifications'!$A:$H,COLUMN('Official Classifications'!E338),0)</f>
        <v>JPN</v>
      </c>
      <c r="H336" s="5" t="str">
        <f>VLOOKUP($C336&amp;$E336&amp;$D336,'Official Classifications'!$A:$H,COLUMN('Official Classifications'!F338),0)</f>
        <v>BLR</v>
      </c>
      <c r="I336" s="5" t="str">
        <f>VLOOKUP($C336&amp;$E336&amp;$D336,'Official Classifications'!$A:$H,COLUMN('Official Classifications'!G338),0)</f>
        <v>USA</v>
      </c>
      <c r="J336" s="5" t="str">
        <f>VLOOKUP($C336&amp;$E336&amp;$D336,'Official Classifications'!$A:$H,COLUMN('Official Classifications'!H338),0)</f>
        <v>BUL</v>
      </c>
    </row>
    <row r="337">
      <c r="A337" s="1">
        <v>1.0</v>
      </c>
      <c r="B337" s="1" t="s">
        <v>357</v>
      </c>
      <c r="G337" s="5" t="str">
        <f>VLOOKUP($C337&amp;$E337&amp;$D337,'Official Classifications'!$A:$H,COLUMN('Official Classifications'!E339),0)</f>
        <v>JPN</v>
      </c>
      <c r="H337" s="5" t="str">
        <f>VLOOKUP($C337&amp;$E337&amp;$D337,'Official Classifications'!$A:$H,COLUMN('Official Classifications'!F339),0)</f>
        <v>KGZ</v>
      </c>
      <c r="I337" s="5" t="str">
        <f>VLOOKUP($C337&amp;$E337&amp;$D337,'Official Classifications'!$A:$H,COLUMN('Official Classifications'!G339),0)</f>
        <v>UKR</v>
      </c>
      <c r="J337" s="5" t="str">
        <f>VLOOKUP($C337&amp;$E337&amp;$D337,'Official Classifications'!$A:$H,COLUMN('Official Classifications'!H339),0)</f>
        <v>BUL</v>
      </c>
    </row>
    <row r="338">
      <c r="A338" s="1">
        <v>1.0</v>
      </c>
      <c r="B338" s="1" t="s">
        <v>357</v>
      </c>
      <c r="G338" s="5" t="str">
        <f>VLOOKUP($C338&amp;$E338&amp;$D338,'Official Classifications'!$A:$H,COLUMN('Official Classifications'!E340),0)</f>
        <v>USA</v>
      </c>
      <c r="H338" s="5" t="str">
        <f>VLOOKUP($C338&amp;$E338&amp;$D338,'Official Classifications'!$A:$H,COLUMN('Official Classifications'!F340),0)</f>
        <v>NGR</v>
      </c>
      <c r="I338" s="5" t="str">
        <f>VLOOKUP($C338&amp;$E338&amp;$D338,'Official Classifications'!$A:$H,COLUMN('Official Classifications'!G340),0)</f>
        <v>UKR</v>
      </c>
      <c r="J338" s="5" t="str">
        <f>VLOOKUP($C338&amp;$E338&amp;$D338,'Official Classifications'!$A:$H,COLUMN('Official Classifications'!H340),0)</f>
        <v>KGZ</v>
      </c>
    </row>
    <row r="339">
      <c r="A339" s="1">
        <v>1.0</v>
      </c>
      <c r="B339" s="1" t="s">
        <v>357</v>
      </c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0"/>
  </cols>
  <sheetData>
    <row r="1">
      <c r="B1" s="5" t="s">
        <v>86</v>
      </c>
      <c r="C1" s="5" t="s">
        <v>86</v>
      </c>
      <c r="D1" s="5" t="s">
        <v>87</v>
      </c>
      <c r="E1" s="5" t="s">
        <v>87</v>
      </c>
      <c r="F1" s="5" t="s">
        <v>87</v>
      </c>
      <c r="G1" s="5" t="s">
        <v>88</v>
      </c>
      <c r="H1" s="5" t="s">
        <v>88</v>
      </c>
      <c r="I1" s="5" t="s">
        <v>89</v>
      </c>
      <c r="J1" s="5" t="s">
        <v>90</v>
      </c>
      <c r="K1" s="5" t="s">
        <v>90</v>
      </c>
      <c r="L1" s="5" t="s">
        <v>90</v>
      </c>
      <c r="M1" s="5" t="s">
        <v>91</v>
      </c>
      <c r="N1" s="5" t="s">
        <v>91</v>
      </c>
      <c r="O1" s="5" t="s">
        <v>91</v>
      </c>
      <c r="P1" s="5" t="s">
        <v>92</v>
      </c>
      <c r="Q1" s="5" t="s">
        <v>92</v>
      </c>
      <c r="R1" s="5" t="s">
        <v>93</v>
      </c>
      <c r="S1" s="5" t="s">
        <v>93</v>
      </c>
      <c r="T1" s="5" t="s">
        <v>94</v>
      </c>
      <c r="U1" s="5" t="s">
        <v>94</v>
      </c>
      <c r="V1" s="5" t="s">
        <v>95</v>
      </c>
      <c r="W1" s="5" t="s">
        <v>95</v>
      </c>
      <c r="X1" s="5" t="s">
        <v>96</v>
      </c>
      <c r="Y1" s="5" t="s">
        <v>96</v>
      </c>
      <c r="Z1" s="5" t="s">
        <v>97</v>
      </c>
      <c r="AA1" s="5" t="s">
        <v>97</v>
      </c>
      <c r="AB1" s="5" t="s">
        <v>98</v>
      </c>
      <c r="AC1" s="5" t="s">
        <v>98</v>
      </c>
      <c r="AD1" s="5" t="s">
        <v>99</v>
      </c>
      <c r="AE1" s="5" t="s">
        <v>99</v>
      </c>
      <c r="AF1" s="5" t="s">
        <v>100</v>
      </c>
      <c r="AG1" s="5" t="s">
        <v>100</v>
      </c>
      <c r="AH1" s="5" t="s">
        <v>101</v>
      </c>
      <c r="AI1" s="5" t="s">
        <v>101</v>
      </c>
      <c r="AJ1" s="5" t="s">
        <v>102</v>
      </c>
      <c r="AK1" s="5" t="s">
        <v>102</v>
      </c>
      <c r="AL1" s="5" t="s">
        <v>103</v>
      </c>
      <c r="AM1" s="5" t="s">
        <v>103</v>
      </c>
      <c r="AN1" s="5" t="s">
        <v>104</v>
      </c>
      <c r="AO1" s="5" t="s">
        <v>105</v>
      </c>
      <c r="AP1" s="5" t="s">
        <v>105</v>
      </c>
      <c r="AQ1" s="5" t="s">
        <v>106</v>
      </c>
      <c r="AR1" s="5" t="s">
        <v>106</v>
      </c>
      <c r="AS1" s="5" t="s">
        <v>107</v>
      </c>
      <c r="AT1" s="5" t="s">
        <v>107</v>
      </c>
      <c r="AU1" s="5" t="s">
        <v>108</v>
      </c>
      <c r="AV1" s="5" t="s">
        <v>108</v>
      </c>
      <c r="AW1" s="5" t="s">
        <v>109</v>
      </c>
      <c r="AX1" s="5" t="s">
        <v>109</v>
      </c>
      <c r="AY1" s="5" t="s">
        <v>110</v>
      </c>
      <c r="AZ1" s="5" t="s">
        <v>110</v>
      </c>
      <c r="BA1" s="5" t="s">
        <v>110</v>
      </c>
      <c r="BB1" s="5" t="s">
        <v>111</v>
      </c>
      <c r="BC1" s="5" t="s">
        <v>111</v>
      </c>
      <c r="BD1" s="5" t="s">
        <v>112</v>
      </c>
      <c r="BE1" s="5" t="s">
        <v>112</v>
      </c>
      <c r="BF1" s="5" t="s">
        <v>113</v>
      </c>
      <c r="BG1" s="5" t="s">
        <v>113</v>
      </c>
      <c r="BH1" s="5" t="s">
        <v>114</v>
      </c>
      <c r="BI1" s="5" t="s">
        <v>115</v>
      </c>
      <c r="BJ1" s="5" t="s">
        <v>115</v>
      </c>
      <c r="BK1" s="5" t="s">
        <v>116</v>
      </c>
      <c r="BL1" s="5" t="s">
        <v>116</v>
      </c>
      <c r="BM1" s="5" t="s">
        <v>117</v>
      </c>
      <c r="BN1" s="5" t="s">
        <v>117</v>
      </c>
      <c r="BO1" s="5" t="s">
        <v>117</v>
      </c>
      <c r="BP1" s="5" t="s">
        <v>118</v>
      </c>
      <c r="BQ1" s="5" t="s">
        <v>118</v>
      </c>
      <c r="BR1" s="5" t="s">
        <v>118</v>
      </c>
      <c r="BS1" s="5" t="s">
        <v>119</v>
      </c>
      <c r="BT1" s="5" t="s">
        <v>119</v>
      </c>
      <c r="BU1" s="5" t="s">
        <v>120</v>
      </c>
      <c r="BV1" s="5" t="s">
        <v>120</v>
      </c>
      <c r="BW1" s="5" t="s">
        <v>121</v>
      </c>
      <c r="BX1" s="5" t="s">
        <v>121</v>
      </c>
      <c r="BY1" s="5" t="s">
        <v>122</v>
      </c>
      <c r="BZ1" s="5" t="s">
        <v>122</v>
      </c>
      <c r="CA1" s="5" t="s">
        <v>122</v>
      </c>
      <c r="CB1" s="5" t="s">
        <v>123</v>
      </c>
      <c r="CC1" s="5" t="s">
        <v>123</v>
      </c>
      <c r="CD1" s="5" t="s">
        <v>123</v>
      </c>
      <c r="CE1" s="5" t="s">
        <v>124</v>
      </c>
      <c r="CF1" s="5" t="s">
        <v>124</v>
      </c>
      <c r="CG1" s="5" t="s">
        <v>125</v>
      </c>
      <c r="CH1" s="5" t="s">
        <v>125</v>
      </c>
      <c r="CI1" s="5" t="s">
        <v>125</v>
      </c>
      <c r="CJ1" s="5" t="s">
        <v>126</v>
      </c>
      <c r="CK1" s="5" t="s">
        <v>126</v>
      </c>
      <c r="CL1" s="5" t="s">
        <v>127</v>
      </c>
      <c r="CM1" s="5" t="s">
        <v>127</v>
      </c>
      <c r="CN1" s="5" t="s">
        <v>127</v>
      </c>
      <c r="CO1" s="5" t="s">
        <v>128</v>
      </c>
      <c r="CP1" s="5" t="s">
        <v>128</v>
      </c>
      <c r="CQ1" s="5" t="s">
        <v>129</v>
      </c>
      <c r="CR1" s="5" t="s">
        <v>129</v>
      </c>
      <c r="CS1" s="5" t="s">
        <v>130</v>
      </c>
      <c r="CT1" s="5" t="s">
        <v>130</v>
      </c>
      <c r="CU1" s="5" t="s">
        <v>131</v>
      </c>
      <c r="CV1" s="5" t="s">
        <v>131</v>
      </c>
      <c r="CW1" s="1" t="s">
        <v>85</v>
      </c>
      <c r="CX1" s="1" t="s">
        <v>85</v>
      </c>
      <c r="CY1" s="1" t="s">
        <v>85</v>
      </c>
    </row>
    <row r="2">
      <c r="B2" s="5" t="s">
        <v>132</v>
      </c>
      <c r="C2" s="5" t="s">
        <v>133</v>
      </c>
      <c r="D2" s="5" t="s">
        <v>132</v>
      </c>
      <c r="E2" s="5" t="s">
        <v>134</v>
      </c>
      <c r="F2" s="5" t="s">
        <v>133</v>
      </c>
      <c r="G2" s="5" t="s">
        <v>132</v>
      </c>
      <c r="H2" s="5" t="s">
        <v>133</v>
      </c>
      <c r="I2" s="1" t="str">
        <f>""</f>
        <v/>
      </c>
      <c r="J2" s="5" t="s">
        <v>132</v>
      </c>
      <c r="K2" s="5" t="s">
        <v>134</v>
      </c>
      <c r="L2" s="5" t="s">
        <v>133</v>
      </c>
      <c r="M2" s="5" t="s">
        <v>132</v>
      </c>
      <c r="N2" s="5" t="s">
        <v>134</v>
      </c>
      <c r="O2" s="5" t="s">
        <v>133</v>
      </c>
      <c r="P2" s="5" t="s">
        <v>132</v>
      </c>
      <c r="Q2" s="5" t="s">
        <v>133</v>
      </c>
      <c r="R2" s="5" t="s">
        <v>132</v>
      </c>
      <c r="S2" s="5" t="s">
        <v>133</v>
      </c>
      <c r="T2" s="5" t="s">
        <v>132</v>
      </c>
      <c r="U2" s="5" t="s">
        <v>133</v>
      </c>
      <c r="V2" s="5" t="s">
        <v>132</v>
      </c>
      <c r="W2" s="5" t="s">
        <v>133</v>
      </c>
      <c r="X2" s="5" t="s">
        <v>132</v>
      </c>
      <c r="Y2" s="5" t="s">
        <v>133</v>
      </c>
      <c r="Z2" s="5" t="s">
        <v>132</v>
      </c>
      <c r="AA2" s="5" t="s">
        <v>133</v>
      </c>
      <c r="AB2" s="5" t="s">
        <v>132</v>
      </c>
      <c r="AC2" s="5" t="s">
        <v>133</v>
      </c>
      <c r="AD2" s="5" t="s">
        <v>132</v>
      </c>
      <c r="AE2" s="5" t="s">
        <v>133</v>
      </c>
      <c r="AF2" s="5" t="s">
        <v>132</v>
      </c>
      <c r="AG2" s="5" t="s">
        <v>133</v>
      </c>
      <c r="AH2" s="5" t="s">
        <v>132</v>
      </c>
      <c r="AI2" s="5" t="s">
        <v>133</v>
      </c>
      <c r="AJ2" s="5" t="s">
        <v>132</v>
      </c>
      <c r="AK2" s="5" t="s">
        <v>133</v>
      </c>
      <c r="AL2" s="5" t="s">
        <v>132</v>
      </c>
      <c r="AM2" s="5" t="s">
        <v>133</v>
      </c>
      <c r="AN2" s="5" t="str">
        <f>""</f>
        <v/>
      </c>
      <c r="AO2" s="5" t="s">
        <v>132</v>
      </c>
      <c r="AP2" s="5" t="s">
        <v>133</v>
      </c>
      <c r="AQ2" s="5" t="s">
        <v>132</v>
      </c>
      <c r="AR2" s="5" t="s">
        <v>133</v>
      </c>
      <c r="AS2" s="5" t="s">
        <v>132</v>
      </c>
      <c r="AT2" s="5" t="s">
        <v>133</v>
      </c>
      <c r="AU2" s="5" t="s">
        <v>132</v>
      </c>
      <c r="AV2" s="5" t="s">
        <v>133</v>
      </c>
      <c r="AW2" s="5" t="s">
        <v>132</v>
      </c>
      <c r="AX2" s="5" t="s">
        <v>133</v>
      </c>
      <c r="AY2" s="5" t="s">
        <v>132</v>
      </c>
      <c r="AZ2" s="5" t="s">
        <v>134</v>
      </c>
      <c r="BA2" s="5" t="s">
        <v>133</v>
      </c>
      <c r="BB2" s="5" t="s">
        <v>132</v>
      </c>
      <c r="BC2" s="5" t="s">
        <v>133</v>
      </c>
      <c r="BD2" s="5" t="s">
        <v>132</v>
      </c>
      <c r="BE2" s="5" t="s">
        <v>133</v>
      </c>
      <c r="BF2" s="5" t="s">
        <v>132</v>
      </c>
      <c r="BG2" s="5" t="s">
        <v>133</v>
      </c>
      <c r="BH2" s="5" t="str">
        <f>""</f>
        <v/>
      </c>
      <c r="BI2" s="5" t="s">
        <v>132</v>
      </c>
      <c r="BJ2" s="5" t="s">
        <v>133</v>
      </c>
      <c r="BK2" s="5" t="s">
        <v>132</v>
      </c>
      <c r="BL2" s="5" t="s">
        <v>133</v>
      </c>
      <c r="BM2" s="5" t="s">
        <v>132</v>
      </c>
      <c r="BN2" s="5" t="s">
        <v>134</v>
      </c>
      <c r="BO2" s="5" t="s">
        <v>133</v>
      </c>
      <c r="BP2" s="5" t="s">
        <v>132</v>
      </c>
      <c r="BQ2" s="5" t="s">
        <v>134</v>
      </c>
      <c r="BR2" s="5" t="s">
        <v>133</v>
      </c>
      <c r="BS2" s="5" t="s">
        <v>132</v>
      </c>
      <c r="BT2" s="5" t="s">
        <v>133</v>
      </c>
      <c r="BU2" s="5" t="s">
        <v>132</v>
      </c>
      <c r="BV2" s="5" t="s">
        <v>133</v>
      </c>
      <c r="BW2" s="5" t="s">
        <v>132</v>
      </c>
      <c r="BX2" s="5" t="s">
        <v>133</v>
      </c>
      <c r="BY2" s="5" t="s">
        <v>132</v>
      </c>
      <c r="BZ2" s="5" t="s">
        <v>134</v>
      </c>
      <c r="CA2" s="5" t="s">
        <v>133</v>
      </c>
      <c r="CB2" s="5" t="s">
        <v>132</v>
      </c>
      <c r="CC2" s="5" t="s">
        <v>134</v>
      </c>
      <c r="CD2" s="5" t="s">
        <v>133</v>
      </c>
      <c r="CE2" s="5" t="s">
        <v>132</v>
      </c>
      <c r="CF2" s="5" t="s">
        <v>133</v>
      </c>
      <c r="CG2" s="5" t="s">
        <v>132</v>
      </c>
      <c r="CH2" s="5" t="s">
        <v>134</v>
      </c>
      <c r="CI2" s="5" t="s">
        <v>133</v>
      </c>
      <c r="CJ2" s="5" t="s">
        <v>132</v>
      </c>
      <c r="CK2" s="5" t="s">
        <v>133</v>
      </c>
      <c r="CL2" s="5" t="s">
        <v>132</v>
      </c>
      <c r="CM2" s="5" t="s">
        <v>134</v>
      </c>
      <c r="CN2" s="5" t="s">
        <v>133</v>
      </c>
      <c r="CO2" s="5" t="s">
        <v>132</v>
      </c>
      <c r="CP2" s="5" t="s">
        <v>133</v>
      </c>
      <c r="CQ2" s="5" t="s">
        <v>132</v>
      </c>
      <c r="CR2" s="5" t="s">
        <v>133</v>
      </c>
      <c r="CS2" s="5" t="s">
        <v>132</v>
      </c>
      <c r="CT2" s="5" t="s">
        <v>133</v>
      </c>
      <c r="CU2" s="5" t="s">
        <v>132</v>
      </c>
      <c r="CV2" s="5" t="s">
        <v>133</v>
      </c>
      <c r="CW2" s="1" t="s">
        <v>132</v>
      </c>
      <c r="CX2" s="1" t="s">
        <v>133</v>
      </c>
      <c r="CY2" s="1" t="s">
        <v>375</v>
      </c>
    </row>
    <row r="3">
      <c r="A3" s="5" t="str">
        <f>Countries!A1</f>
        <v>ARG</v>
      </c>
      <c r="B3" s="5">
        <f>COUNTIFS(Data!$G:$G,$A3,Data!$C:$C,B$1,Data!$D:$D,B$2)</f>
        <v>0</v>
      </c>
      <c r="C3" s="5">
        <f>COUNTIFS(Data!$G:$G,$A3,Data!$C:$C,C$1,Data!$D:$D,C$2)</f>
        <v>0</v>
      </c>
      <c r="D3" s="5">
        <f>COUNTIFS(Data!$G:$G,$A3,Data!$C:$C,D$1,Data!$D:$D,D$2)</f>
        <v>0</v>
      </c>
      <c r="E3" s="5">
        <f>COUNTIFS(Data!$G:$G,$A3,Data!$C:$C,E$1,Data!$D:$D,E$2)</f>
        <v>0</v>
      </c>
      <c r="F3" s="5">
        <f>COUNTIFS(Data!$G:$G,$A3,Data!$C:$C,F$1,Data!$D:$D,F$2)</f>
        <v>0</v>
      </c>
      <c r="G3" s="5">
        <f>COUNTIFS(Data!$G:$G,$A3,Data!$C:$C,G$1,Data!$D:$D,G$2)</f>
        <v>0</v>
      </c>
      <c r="H3" s="5">
        <f>COUNTIFS(Data!$G:$G,$A3,Data!$C:$C,H$1,Data!$D:$D,H$2)</f>
        <v>0</v>
      </c>
      <c r="I3" s="5">
        <f>COUNTIFS(Data!$G:$G,$A3,Data!$C:$C,I$1,Data!$D:$D,I$2)</f>
        <v>0</v>
      </c>
      <c r="J3" s="5">
        <f>COUNTIFS(Data!$G:$G,$A3,Data!$C:$C,J$1,Data!$D:$D,J$2)</f>
        <v>0</v>
      </c>
      <c r="K3" s="5">
        <f>COUNTIFS(Data!$G:$G,$A3,Data!$C:$C,K$1,Data!$D:$D,K$2)</f>
        <v>0</v>
      </c>
      <c r="L3" s="5">
        <f>COUNTIFS(Data!$G:$G,$A3,Data!$C:$C,L$1,Data!$D:$D,L$2)</f>
        <v>0</v>
      </c>
      <c r="M3" s="5">
        <f>COUNTIFS(Data!$G:$G,$A3,Data!$C:$C,M$1,Data!$D:$D,M$2)</f>
        <v>0</v>
      </c>
      <c r="N3" s="5">
        <f>COUNTIFS(Data!$G:$G,$A3,Data!$C:$C,N$1,Data!$D:$D,N$2)</f>
        <v>0</v>
      </c>
      <c r="O3" s="5">
        <f>COUNTIFS(Data!$G:$G,$A3,Data!$C:$C,O$1,Data!$D:$D,O$2)</f>
        <v>0</v>
      </c>
      <c r="P3" s="5">
        <f>COUNTIFS(Data!$G:$G,$A3,Data!$C:$C,P$1,Data!$D:$D,P$2)</f>
        <v>0</v>
      </c>
      <c r="Q3" s="5">
        <f>COUNTIFS(Data!$G:$G,$A3,Data!$C:$C,Q$1,Data!$D:$D,Q$2)</f>
        <v>0</v>
      </c>
      <c r="R3" s="5">
        <f>COUNTIFS(Data!$G:$G,$A3,Data!$C:$C,R$1,Data!$D:$D,R$2)</f>
        <v>0</v>
      </c>
      <c r="S3" s="5">
        <f>COUNTIFS(Data!$G:$G,$A3,Data!$C:$C,S$1,Data!$D:$D,S$2)</f>
        <v>0</v>
      </c>
      <c r="T3" s="5">
        <f>COUNTIFS(Data!$G:$G,$A3,Data!$C:$C,T$1,Data!$D:$D,T$2)</f>
        <v>0</v>
      </c>
      <c r="U3" s="5">
        <f>COUNTIFS(Data!$G:$G,$A3,Data!$C:$C,U$1,Data!$D:$D,U$2)</f>
        <v>0</v>
      </c>
      <c r="V3" s="5">
        <f>COUNTIFS(Data!$G:$G,$A3,Data!$C:$C,V$1,Data!$D:$D,V$2)</f>
        <v>0</v>
      </c>
      <c r="W3" s="5">
        <f>COUNTIFS(Data!$G:$G,$A3,Data!$C:$C,W$1,Data!$D:$D,W$2)</f>
        <v>0</v>
      </c>
      <c r="X3" s="5">
        <f>COUNTIFS(Data!$G:$G,$A3,Data!$C:$C,X$1,Data!$D:$D,X$2)</f>
        <v>0</v>
      </c>
      <c r="Y3" s="5">
        <f>COUNTIFS(Data!$G:$G,$A3,Data!$C:$C,Y$1,Data!$D:$D,Y$2)</f>
        <v>0</v>
      </c>
      <c r="Z3" s="5">
        <f>COUNTIFS(Data!$G:$G,$A3,Data!$C:$C,Z$1,Data!$D:$D,Z$2)</f>
        <v>0</v>
      </c>
      <c r="AA3" s="5">
        <f>COUNTIFS(Data!$G:$G,$A3,Data!$C:$C,AA$1,Data!$D:$D,AA$2)</f>
        <v>0</v>
      </c>
      <c r="AB3" s="5">
        <f>COUNTIFS(Data!$G:$G,$A3,Data!$C:$C,AB$1,Data!$D:$D,AB$2)</f>
        <v>0</v>
      </c>
      <c r="AC3" s="5">
        <f>COUNTIFS(Data!$G:$G,$A3,Data!$C:$C,AC$1,Data!$D:$D,AC$2)</f>
        <v>0</v>
      </c>
      <c r="AD3" s="5">
        <f>COUNTIFS(Data!$G:$G,$A3,Data!$C:$C,AD$1,Data!$D:$D,AD$2)</f>
        <v>0</v>
      </c>
      <c r="AE3" s="5">
        <f>COUNTIFS(Data!$G:$G,$A3,Data!$C:$C,AE$1,Data!$D:$D,AE$2)</f>
        <v>0</v>
      </c>
      <c r="AF3" s="5">
        <f>COUNTIFS(Data!$G:$G,$A3,Data!$C:$C,AF$1,Data!$D:$D,AF$2)</f>
        <v>0</v>
      </c>
      <c r="AG3" s="5">
        <f>COUNTIFS(Data!$G:$G,$A3,Data!$C:$C,AG$1,Data!$D:$D,AG$2)</f>
        <v>0</v>
      </c>
      <c r="AH3" s="5">
        <f>COUNTIFS(Data!$G:$G,$A3,Data!$C:$C,AH$1,Data!$D:$D,AH$2)</f>
        <v>0</v>
      </c>
      <c r="AI3" s="5">
        <f>COUNTIFS(Data!$G:$G,$A3,Data!$C:$C,AI$1,Data!$D:$D,AI$2)</f>
        <v>0</v>
      </c>
      <c r="AJ3" s="5">
        <f>COUNTIFS(Data!$G:$G,$A3,Data!$C:$C,AJ$1,Data!$D:$D,AJ$2)</f>
        <v>0</v>
      </c>
      <c r="AK3" s="5">
        <f>COUNTIFS(Data!$G:$G,$A3,Data!$C:$C,AK$1,Data!$D:$D,AK$2)</f>
        <v>0</v>
      </c>
      <c r="AL3" s="5">
        <f>COUNTIFS(Data!$G:$G,$A3,Data!$C:$C,AL$1,Data!$D:$D,AL$2)</f>
        <v>0</v>
      </c>
      <c r="AM3" s="5">
        <f>COUNTIFS(Data!$G:$G,$A3,Data!$C:$C,AM$1,Data!$D:$D,AM$2)</f>
        <v>0</v>
      </c>
      <c r="AN3" s="5">
        <f>COUNTIFS(Data!$G:$G,$A3,Data!$C:$C,AN$1,Data!$D:$D,AN$2)</f>
        <v>0</v>
      </c>
      <c r="AO3" s="5">
        <f>COUNTIFS(Data!$G:$G,$A3,Data!$C:$C,AO$1,Data!$D:$D,AO$2)</f>
        <v>0</v>
      </c>
      <c r="AP3" s="5">
        <f>COUNTIFS(Data!$G:$G,$A3,Data!$C:$C,AP$1,Data!$D:$D,AP$2)</f>
        <v>0</v>
      </c>
      <c r="AQ3" s="5">
        <f>COUNTIFS(Data!$G:$G,$A3,Data!$C:$C,AQ$1,Data!$D:$D,AQ$2)</f>
        <v>0</v>
      </c>
      <c r="AR3" s="5">
        <f>COUNTIFS(Data!$G:$G,$A3,Data!$C:$C,AR$1,Data!$D:$D,AR$2)</f>
        <v>0</v>
      </c>
      <c r="AS3" s="5">
        <f>COUNTIFS(Data!$G:$G,$A3,Data!$C:$C,AS$1,Data!$D:$D,AS$2)</f>
        <v>0</v>
      </c>
      <c r="AT3" s="5">
        <f>COUNTIFS(Data!$G:$G,$A3,Data!$C:$C,AT$1,Data!$D:$D,AT$2)</f>
        <v>0</v>
      </c>
      <c r="AU3" s="5">
        <f>COUNTIFS(Data!$G:$G,$A3,Data!$C:$C,AU$1,Data!$D:$D,AU$2)</f>
        <v>0</v>
      </c>
      <c r="AV3" s="5">
        <f>COUNTIFS(Data!$G:$G,$A3,Data!$C:$C,AV$1,Data!$D:$D,AV$2)</f>
        <v>0</v>
      </c>
      <c r="AW3" s="5">
        <f>COUNTIFS(Data!$G:$G,$A3,Data!$C:$C,AW$1,Data!$D:$D,AW$2)</f>
        <v>0</v>
      </c>
      <c r="AX3" s="5">
        <f>COUNTIFS(Data!$G:$G,$A3,Data!$C:$C,AX$1,Data!$D:$D,AX$2)</f>
        <v>0</v>
      </c>
      <c r="AY3" s="5">
        <f>COUNTIFS(Data!$G:$G,$A3,Data!$C:$C,AY$1,Data!$D:$D,AY$2)</f>
        <v>0</v>
      </c>
      <c r="AZ3" s="5">
        <f>COUNTIFS(Data!$G:$G,$A3,Data!$C:$C,AZ$1,Data!$D:$D,AZ$2)</f>
        <v>0</v>
      </c>
      <c r="BA3" s="5">
        <f>COUNTIFS(Data!$G:$G,$A3,Data!$C:$C,BA$1,Data!$D:$D,BA$2)</f>
        <v>0</v>
      </c>
      <c r="BB3" s="5">
        <f>COUNTIFS(Data!$G:$G,$A3,Data!$C:$C,BB$1,Data!$D:$D,BB$2)</f>
        <v>0</v>
      </c>
      <c r="BC3" s="5">
        <f>COUNTIFS(Data!$G:$G,$A3,Data!$C:$C,BC$1,Data!$D:$D,BC$2)</f>
        <v>0</v>
      </c>
      <c r="BD3" s="5">
        <f>COUNTIFS(Data!$G:$G,$A3,Data!$C:$C,BD$1,Data!$D:$D,BD$2)</f>
        <v>0</v>
      </c>
      <c r="BE3" s="5">
        <f>COUNTIFS(Data!$G:$G,$A3,Data!$C:$C,BE$1,Data!$D:$D,BE$2)</f>
        <v>0</v>
      </c>
      <c r="BF3" s="5">
        <f>COUNTIFS(Data!$G:$G,$A3,Data!$C:$C,BF$1,Data!$D:$D,BF$2)</f>
        <v>0</v>
      </c>
      <c r="BG3" s="5">
        <f>COUNTIFS(Data!$G:$G,$A3,Data!$C:$C,BG$1,Data!$D:$D,BG$2)</f>
        <v>0</v>
      </c>
      <c r="BH3" s="5">
        <f>COUNTIFS(Data!$G:$G,$A3,Data!$C:$C,BH$1,Data!$D:$D,BH$2)</f>
        <v>0</v>
      </c>
      <c r="BI3" s="5">
        <f>COUNTIFS(Data!$G:$G,$A3,Data!$C:$C,BI$1,Data!$D:$D,BI$2)</f>
        <v>0</v>
      </c>
      <c r="BJ3" s="5">
        <f>COUNTIFS(Data!$G:$G,$A3,Data!$C:$C,BJ$1,Data!$D:$D,BJ$2)</f>
        <v>0</v>
      </c>
      <c r="BK3" s="5">
        <f>COUNTIFS(Data!$G:$G,$A3,Data!$C:$C,BK$1,Data!$D:$D,BK$2)</f>
        <v>0</v>
      </c>
      <c r="BL3" s="5">
        <f>COUNTIFS(Data!$G:$G,$A3,Data!$C:$C,BL$1,Data!$D:$D,BL$2)</f>
        <v>0</v>
      </c>
      <c r="BM3" s="5">
        <f>COUNTIFS(Data!$G:$G,$A3,Data!$C:$C,BM$1,Data!$D:$D,BM$2)</f>
        <v>0</v>
      </c>
      <c r="BN3" s="5">
        <f>COUNTIFS(Data!$G:$G,$A3,Data!$C:$C,BN$1,Data!$D:$D,BN$2)</f>
        <v>0</v>
      </c>
      <c r="BO3" s="5">
        <f>COUNTIFS(Data!$G:$G,$A3,Data!$C:$C,BO$1,Data!$D:$D,BO$2)</f>
        <v>0</v>
      </c>
      <c r="BP3" s="5">
        <f>COUNTIFS(Data!$G:$G,$A3,Data!$C:$C,BP$1,Data!$D:$D,BP$2)</f>
        <v>0</v>
      </c>
      <c r="BQ3" s="5">
        <f>COUNTIFS(Data!$G:$G,$A3,Data!$C:$C,BQ$1,Data!$D:$D,BQ$2)</f>
        <v>0</v>
      </c>
      <c r="BR3" s="5">
        <f>COUNTIFS(Data!$G:$G,$A3,Data!$C:$C,BR$1,Data!$D:$D,BR$2)</f>
        <v>0</v>
      </c>
      <c r="BS3" s="5">
        <f>COUNTIFS(Data!$G:$G,$A3,Data!$C:$C,BS$1,Data!$D:$D,BS$2)</f>
        <v>0</v>
      </c>
      <c r="BT3" s="5">
        <f>COUNTIFS(Data!$G:$G,$A3,Data!$C:$C,BT$1,Data!$D:$D,BT$2)</f>
        <v>0</v>
      </c>
      <c r="BU3" s="5">
        <f>COUNTIFS(Data!$G:$G,$A3,Data!$C:$C,BU$1,Data!$D:$D,BU$2)</f>
        <v>0</v>
      </c>
      <c r="BV3" s="5">
        <f>COUNTIFS(Data!$G:$G,$A3,Data!$C:$C,BV$1,Data!$D:$D,BV$2)</f>
        <v>0</v>
      </c>
      <c r="BW3" s="5">
        <f>COUNTIFS(Data!$G:$G,$A3,Data!$C:$C,BW$1,Data!$D:$D,BW$2)</f>
        <v>0</v>
      </c>
      <c r="BX3" s="5">
        <f>COUNTIFS(Data!$G:$G,$A3,Data!$C:$C,BX$1,Data!$D:$D,BX$2)</f>
        <v>0</v>
      </c>
      <c r="BY3" s="5">
        <f>COUNTIFS(Data!$G:$G,$A3,Data!$C:$C,BY$1,Data!$D:$D,BY$2)</f>
        <v>0</v>
      </c>
      <c r="BZ3" s="5">
        <f>COUNTIFS(Data!$G:$G,$A3,Data!$C:$C,BZ$1,Data!$D:$D,BZ$2)</f>
        <v>0</v>
      </c>
      <c r="CA3" s="5">
        <f>COUNTIFS(Data!$G:$G,$A3,Data!$C:$C,CA$1,Data!$D:$D,CA$2)</f>
        <v>0</v>
      </c>
      <c r="CB3" s="5">
        <f>COUNTIFS(Data!$G:$G,$A3,Data!$C:$C,CB$1,Data!$D:$D,CB$2)</f>
        <v>0</v>
      </c>
      <c r="CC3" s="5">
        <f>COUNTIFS(Data!$G:$G,$A3,Data!$C:$C,CC$1,Data!$D:$D,CC$2)</f>
        <v>0</v>
      </c>
      <c r="CD3" s="5">
        <f>COUNTIFS(Data!$G:$G,$A3,Data!$C:$C,CD$1,Data!$D:$D,CD$2)</f>
        <v>0</v>
      </c>
      <c r="CE3" s="5">
        <f>COUNTIFS(Data!$G:$G,$A3,Data!$C:$C,CE$1,Data!$D:$D,CE$2)</f>
        <v>0</v>
      </c>
      <c r="CF3" s="5">
        <f>COUNTIFS(Data!$G:$G,$A3,Data!$C:$C,CF$1,Data!$D:$D,CF$2)</f>
        <v>0</v>
      </c>
      <c r="CG3" s="5">
        <f>COUNTIFS(Data!$G:$G,$A3,Data!$C:$C,CG$1,Data!$D:$D,CG$2)</f>
        <v>0</v>
      </c>
      <c r="CH3" s="5">
        <f>COUNTIFS(Data!$G:$G,$A3,Data!$C:$C,CH$1,Data!$D:$D,CH$2)</f>
        <v>0</v>
      </c>
      <c r="CI3" s="5">
        <f>COUNTIFS(Data!$G:$G,$A3,Data!$C:$C,CI$1,Data!$D:$D,CI$2)</f>
        <v>0</v>
      </c>
      <c r="CJ3" s="5">
        <f>COUNTIFS(Data!$G:$G,$A3,Data!$C:$C,CJ$1,Data!$D:$D,CJ$2)</f>
        <v>0</v>
      </c>
      <c r="CK3" s="5">
        <f>COUNTIFS(Data!$G:$G,$A3,Data!$C:$C,CK$1,Data!$D:$D,CK$2)</f>
        <v>0</v>
      </c>
      <c r="CL3" s="5">
        <f>COUNTIFS(Data!$G:$G,$A3,Data!$C:$C,CL$1,Data!$D:$D,CL$2)</f>
        <v>0</v>
      </c>
      <c r="CM3" s="5">
        <f>COUNTIFS(Data!$G:$G,$A3,Data!$C:$C,CM$1,Data!$D:$D,CM$2)</f>
        <v>0</v>
      </c>
      <c r="CN3" s="5">
        <f>COUNTIFS(Data!$G:$G,$A3,Data!$C:$C,CN$1,Data!$D:$D,CN$2)</f>
        <v>0</v>
      </c>
      <c r="CO3" s="5">
        <f>COUNTIFS(Data!$G:$G,$A3,Data!$C:$C,CO$1,Data!$D:$D,CO$2)</f>
        <v>0</v>
      </c>
      <c r="CP3" s="5">
        <f>COUNTIFS(Data!$G:$G,$A3,Data!$C:$C,CP$1,Data!$D:$D,CP$2)</f>
        <v>0</v>
      </c>
      <c r="CQ3" s="5">
        <f>COUNTIFS(Data!$G:$G,$A3,Data!$C:$C,CQ$1,Data!$D:$D,CQ$2)</f>
        <v>0</v>
      </c>
      <c r="CR3" s="5">
        <f>COUNTIFS(Data!$G:$G,$A3,Data!$C:$C,CR$1,Data!$D:$D,CR$2)</f>
        <v>0</v>
      </c>
      <c r="CS3" s="5">
        <f>COUNTIFS(Data!$G:$G,$A3,Data!$C:$C,CS$1,Data!$D:$D,CS$2)</f>
        <v>0</v>
      </c>
      <c r="CT3" s="5">
        <f>COUNTIFS(Data!$G:$G,$A3,Data!$C:$C,CT$1,Data!$D:$D,CT$2)</f>
        <v>0</v>
      </c>
      <c r="CU3" s="5">
        <f>COUNTIFS(Data!$G:$G,$A3,Data!$C:$C,CU$1,Data!$D:$D,CU$2)</f>
        <v>0</v>
      </c>
      <c r="CV3" s="5">
        <f>COUNTIFS(Data!$G:$G,$A3,Data!$C:$C,CV$1,Data!$D:$D,CV$2)</f>
        <v>0</v>
      </c>
      <c r="CW3" s="5">
        <f t="shared" ref="CW3:CX3" si="1">SUMIF($B$2:$CV$2,CW$2, $B3:$CV3)</f>
        <v>0</v>
      </c>
      <c r="CX3" s="5">
        <f t="shared" si="1"/>
        <v>0</v>
      </c>
      <c r="CY3" s="5">
        <f t="shared" ref="CY3:CY96" si="3">SUM($B3:CV3)</f>
        <v>0</v>
      </c>
    </row>
    <row r="4">
      <c r="A4" s="5" t="str">
        <f>Countries!A2</f>
        <v>ARM</v>
      </c>
      <c r="B4" s="5">
        <f>COUNTIFS(Data!$G:$G,$A4,Data!$C:$C,B$1,Data!$D:$D,B$2)</f>
        <v>0</v>
      </c>
      <c r="C4" s="5">
        <f>COUNTIFS(Data!$G:$G,$A4,Data!$C:$C,C$1,Data!$D:$D,C$2)</f>
        <v>0</v>
      </c>
      <c r="D4" s="5">
        <f>COUNTIFS(Data!$G:$G,$A4,Data!$C:$C,D$1,Data!$D:$D,D$2)</f>
        <v>0</v>
      </c>
      <c r="E4" s="5">
        <f>COUNTIFS(Data!$G:$G,$A4,Data!$C:$C,E$1,Data!$D:$D,E$2)</f>
        <v>0</v>
      </c>
      <c r="F4" s="5">
        <f>COUNTIFS(Data!$G:$G,$A4,Data!$C:$C,F$1,Data!$D:$D,F$2)</f>
        <v>0</v>
      </c>
      <c r="G4" s="5">
        <f>COUNTIFS(Data!$G:$G,$A4,Data!$C:$C,G$1,Data!$D:$D,G$2)</f>
        <v>0</v>
      </c>
      <c r="H4" s="5">
        <f>COUNTIFS(Data!$G:$G,$A4,Data!$C:$C,H$1,Data!$D:$D,H$2)</f>
        <v>0</v>
      </c>
      <c r="I4" s="5">
        <f>COUNTIFS(Data!$G:$G,$A4,Data!$C:$C,I$1,Data!$D:$D,I$2)</f>
        <v>0</v>
      </c>
      <c r="J4" s="5">
        <f>COUNTIFS(Data!$G:$G,$A4,Data!$C:$C,J$1,Data!$D:$D,J$2)</f>
        <v>0</v>
      </c>
      <c r="K4" s="5">
        <f>COUNTIFS(Data!$G:$G,$A4,Data!$C:$C,K$1,Data!$D:$D,K$2)</f>
        <v>0</v>
      </c>
      <c r="L4" s="5">
        <f>COUNTIFS(Data!$G:$G,$A4,Data!$C:$C,L$1,Data!$D:$D,L$2)</f>
        <v>0</v>
      </c>
      <c r="M4" s="5">
        <f>COUNTIFS(Data!$G:$G,$A4,Data!$C:$C,M$1,Data!$D:$D,M$2)</f>
        <v>0</v>
      </c>
      <c r="N4" s="5">
        <f>COUNTIFS(Data!$G:$G,$A4,Data!$C:$C,N$1,Data!$D:$D,N$2)</f>
        <v>0</v>
      </c>
      <c r="O4" s="5">
        <f>COUNTIFS(Data!$G:$G,$A4,Data!$C:$C,O$1,Data!$D:$D,O$2)</f>
        <v>0</v>
      </c>
      <c r="P4" s="5">
        <f>COUNTIFS(Data!$G:$G,$A4,Data!$C:$C,P$1,Data!$D:$D,P$2)</f>
        <v>0</v>
      </c>
      <c r="Q4" s="5">
        <f>COUNTIFS(Data!$G:$G,$A4,Data!$C:$C,Q$1,Data!$D:$D,Q$2)</f>
        <v>0</v>
      </c>
      <c r="R4" s="5">
        <f>COUNTIFS(Data!$G:$G,$A4,Data!$C:$C,R$1,Data!$D:$D,R$2)</f>
        <v>0</v>
      </c>
      <c r="S4" s="5">
        <f>COUNTIFS(Data!$G:$G,$A4,Data!$C:$C,S$1,Data!$D:$D,S$2)</f>
        <v>0</v>
      </c>
      <c r="T4" s="5">
        <f>COUNTIFS(Data!$G:$G,$A4,Data!$C:$C,T$1,Data!$D:$D,T$2)</f>
        <v>0</v>
      </c>
      <c r="U4" s="5">
        <f>COUNTIFS(Data!$G:$G,$A4,Data!$C:$C,U$1,Data!$D:$D,U$2)</f>
        <v>0</v>
      </c>
      <c r="V4" s="5">
        <f>COUNTIFS(Data!$G:$G,$A4,Data!$C:$C,V$1,Data!$D:$D,V$2)</f>
        <v>0</v>
      </c>
      <c r="W4" s="5">
        <f>COUNTIFS(Data!$G:$G,$A4,Data!$C:$C,W$1,Data!$D:$D,W$2)</f>
        <v>0</v>
      </c>
      <c r="X4" s="5">
        <f>COUNTIFS(Data!$G:$G,$A4,Data!$C:$C,X$1,Data!$D:$D,X$2)</f>
        <v>0</v>
      </c>
      <c r="Y4" s="5">
        <f>COUNTIFS(Data!$G:$G,$A4,Data!$C:$C,Y$1,Data!$D:$D,Y$2)</f>
        <v>0</v>
      </c>
      <c r="Z4" s="5">
        <f>COUNTIFS(Data!$G:$G,$A4,Data!$C:$C,Z$1,Data!$D:$D,Z$2)</f>
        <v>0</v>
      </c>
      <c r="AA4" s="5">
        <f>COUNTIFS(Data!$G:$G,$A4,Data!$C:$C,AA$1,Data!$D:$D,AA$2)</f>
        <v>0</v>
      </c>
      <c r="AB4" s="5">
        <f>COUNTIFS(Data!$G:$G,$A4,Data!$C:$C,AB$1,Data!$D:$D,AB$2)</f>
        <v>0</v>
      </c>
      <c r="AC4" s="5">
        <f>COUNTIFS(Data!$G:$G,$A4,Data!$C:$C,AC$1,Data!$D:$D,AC$2)</f>
        <v>0</v>
      </c>
      <c r="AD4" s="5">
        <f>COUNTIFS(Data!$G:$G,$A4,Data!$C:$C,AD$1,Data!$D:$D,AD$2)</f>
        <v>0</v>
      </c>
      <c r="AE4" s="5">
        <f>COUNTIFS(Data!$G:$G,$A4,Data!$C:$C,AE$1,Data!$D:$D,AE$2)</f>
        <v>0</v>
      </c>
      <c r="AF4" s="5">
        <f>COUNTIFS(Data!$G:$G,$A4,Data!$C:$C,AF$1,Data!$D:$D,AF$2)</f>
        <v>0</v>
      </c>
      <c r="AG4" s="5">
        <f>COUNTIFS(Data!$G:$G,$A4,Data!$C:$C,AG$1,Data!$D:$D,AG$2)</f>
        <v>0</v>
      </c>
      <c r="AH4" s="5">
        <f>COUNTIFS(Data!$G:$G,$A4,Data!$C:$C,AH$1,Data!$D:$D,AH$2)</f>
        <v>0</v>
      </c>
      <c r="AI4" s="5">
        <f>COUNTIFS(Data!$G:$G,$A4,Data!$C:$C,AI$1,Data!$D:$D,AI$2)</f>
        <v>0</v>
      </c>
      <c r="AJ4" s="5">
        <f>COUNTIFS(Data!$G:$G,$A4,Data!$C:$C,AJ$1,Data!$D:$D,AJ$2)</f>
        <v>0</v>
      </c>
      <c r="AK4" s="5">
        <f>COUNTIFS(Data!$G:$G,$A4,Data!$C:$C,AK$1,Data!$D:$D,AK$2)</f>
        <v>0</v>
      </c>
      <c r="AL4" s="5">
        <f>COUNTIFS(Data!$G:$G,$A4,Data!$C:$C,AL$1,Data!$D:$D,AL$2)</f>
        <v>0</v>
      </c>
      <c r="AM4" s="5">
        <f>COUNTIFS(Data!$G:$G,$A4,Data!$C:$C,AM$1,Data!$D:$D,AM$2)</f>
        <v>0</v>
      </c>
      <c r="AN4" s="5">
        <f>COUNTIFS(Data!$G:$G,$A4,Data!$C:$C,AN$1,Data!$D:$D,AN$2)</f>
        <v>0</v>
      </c>
      <c r="AO4" s="5">
        <f>COUNTIFS(Data!$G:$G,$A4,Data!$C:$C,AO$1,Data!$D:$D,AO$2)</f>
        <v>0</v>
      </c>
      <c r="AP4" s="5">
        <f>COUNTIFS(Data!$G:$G,$A4,Data!$C:$C,AP$1,Data!$D:$D,AP$2)</f>
        <v>0</v>
      </c>
      <c r="AQ4" s="5">
        <f>COUNTIFS(Data!$G:$G,$A4,Data!$C:$C,AQ$1,Data!$D:$D,AQ$2)</f>
        <v>0</v>
      </c>
      <c r="AR4" s="5">
        <f>COUNTIFS(Data!$G:$G,$A4,Data!$C:$C,AR$1,Data!$D:$D,AR$2)</f>
        <v>0</v>
      </c>
      <c r="AS4" s="5">
        <f>COUNTIFS(Data!$G:$G,$A4,Data!$C:$C,AS$1,Data!$D:$D,AS$2)</f>
        <v>0</v>
      </c>
      <c r="AT4" s="5">
        <f>COUNTIFS(Data!$G:$G,$A4,Data!$C:$C,AT$1,Data!$D:$D,AT$2)</f>
        <v>0</v>
      </c>
      <c r="AU4" s="5">
        <f>COUNTIFS(Data!$G:$G,$A4,Data!$C:$C,AU$1,Data!$D:$D,AU$2)</f>
        <v>0</v>
      </c>
      <c r="AV4" s="5">
        <f>COUNTIFS(Data!$G:$G,$A4,Data!$C:$C,AV$1,Data!$D:$D,AV$2)</f>
        <v>0</v>
      </c>
      <c r="AW4" s="5">
        <f>COUNTIFS(Data!$G:$G,$A4,Data!$C:$C,AW$1,Data!$D:$D,AW$2)</f>
        <v>0</v>
      </c>
      <c r="AX4" s="5">
        <f>COUNTIFS(Data!$G:$G,$A4,Data!$C:$C,AX$1,Data!$D:$D,AX$2)</f>
        <v>0</v>
      </c>
      <c r="AY4" s="5">
        <f>COUNTIFS(Data!$G:$G,$A4,Data!$C:$C,AY$1,Data!$D:$D,AY$2)</f>
        <v>0</v>
      </c>
      <c r="AZ4" s="5">
        <f>COUNTIFS(Data!$G:$G,$A4,Data!$C:$C,AZ$1,Data!$D:$D,AZ$2)</f>
        <v>0</v>
      </c>
      <c r="BA4" s="5">
        <f>COUNTIFS(Data!$G:$G,$A4,Data!$C:$C,BA$1,Data!$D:$D,BA$2)</f>
        <v>0</v>
      </c>
      <c r="BB4" s="5">
        <f>COUNTIFS(Data!$G:$G,$A4,Data!$C:$C,BB$1,Data!$D:$D,BB$2)</f>
        <v>0</v>
      </c>
      <c r="BC4" s="5">
        <f>COUNTIFS(Data!$G:$G,$A4,Data!$C:$C,BC$1,Data!$D:$D,BC$2)</f>
        <v>0</v>
      </c>
      <c r="BD4" s="5">
        <f>COUNTIFS(Data!$G:$G,$A4,Data!$C:$C,BD$1,Data!$D:$D,BD$2)</f>
        <v>0</v>
      </c>
      <c r="BE4" s="5">
        <f>COUNTIFS(Data!$G:$G,$A4,Data!$C:$C,BE$1,Data!$D:$D,BE$2)</f>
        <v>0</v>
      </c>
      <c r="BF4" s="5">
        <f>COUNTIFS(Data!$G:$G,$A4,Data!$C:$C,BF$1,Data!$D:$D,BF$2)</f>
        <v>0</v>
      </c>
      <c r="BG4" s="5">
        <f>COUNTIFS(Data!$G:$G,$A4,Data!$C:$C,BG$1,Data!$D:$D,BG$2)</f>
        <v>0</v>
      </c>
      <c r="BH4" s="5">
        <f>COUNTIFS(Data!$G:$G,$A4,Data!$C:$C,BH$1,Data!$D:$D,BH$2)</f>
        <v>0</v>
      </c>
      <c r="BI4" s="5">
        <f>COUNTIFS(Data!$G:$G,$A4,Data!$C:$C,BI$1,Data!$D:$D,BI$2)</f>
        <v>0</v>
      </c>
      <c r="BJ4" s="5">
        <f>COUNTIFS(Data!$G:$G,$A4,Data!$C:$C,BJ$1,Data!$D:$D,BJ$2)</f>
        <v>0</v>
      </c>
      <c r="BK4" s="5">
        <f>COUNTIFS(Data!$G:$G,$A4,Data!$C:$C,BK$1,Data!$D:$D,BK$2)</f>
        <v>0</v>
      </c>
      <c r="BL4" s="5">
        <f>COUNTIFS(Data!$G:$G,$A4,Data!$C:$C,BL$1,Data!$D:$D,BL$2)</f>
        <v>0</v>
      </c>
      <c r="BM4" s="5">
        <f>COUNTIFS(Data!$G:$G,$A4,Data!$C:$C,BM$1,Data!$D:$D,BM$2)</f>
        <v>0</v>
      </c>
      <c r="BN4" s="5">
        <f>COUNTIFS(Data!$G:$G,$A4,Data!$C:$C,BN$1,Data!$D:$D,BN$2)</f>
        <v>0</v>
      </c>
      <c r="BO4" s="5">
        <f>COUNTIFS(Data!$G:$G,$A4,Data!$C:$C,BO$1,Data!$D:$D,BO$2)</f>
        <v>0</v>
      </c>
      <c r="BP4" s="5">
        <f>COUNTIFS(Data!$G:$G,$A4,Data!$C:$C,BP$1,Data!$D:$D,BP$2)</f>
        <v>0</v>
      </c>
      <c r="BQ4" s="5">
        <f>COUNTIFS(Data!$G:$G,$A4,Data!$C:$C,BQ$1,Data!$D:$D,BQ$2)</f>
        <v>0</v>
      </c>
      <c r="BR4" s="5">
        <f>COUNTIFS(Data!$G:$G,$A4,Data!$C:$C,BR$1,Data!$D:$D,BR$2)</f>
        <v>0</v>
      </c>
      <c r="BS4" s="5">
        <f>COUNTIFS(Data!$G:$G,$A4,Data!$C:$C,BS$1,Data!$D:$D,BS$2)</f>
        <v>0</v>
      </c>
      <c r="BT4" s="5">
        <f>COUNTIFS(Data!$G:$G,$A4,Data!$C:$C,BT$1,Data!$D:$D,BT$2)</f>
        <v>0</v>
      </c>
      <c r="BU4" s="5">
        <f>COUNTIFS(Data!$G:$G,$A4,Data!$C:$C,BU$1,Data!$D:$D,BU$2)</f>
        <v>0</v>
      </c>
      <c r="BV4" s="5">
        <f>COUNTIFS(Data!$G:$G,$A4,Data!$C:$C,BV$1,Data!$D:$D,BV$2)</f>
        <v>0</v>
      </c>
      <c r="BW4" s="5">
        <f>COUNTIFS(Data!$G:$G,$A4,Data!$C:$C,BW$1,Data!$D:$D,BW$2)</f>
        <v>0</v>
      </c>
      <c r="BX4" s="5">
        <f>COUNTIFS(Data!$G:$G,$A4,Data!$C:$C,BX$1,Data!$D:$D,BX$2)</f>
        <v>0</v>
      </c>
      <c r="BY4" s="5">
        <f>COUNTIFS(Data!$G:$G,$A4,Data!$C:$C,BY$1,Data!$D:$D,BY$2)</f>
        <v>0</v>
      </c>
      <c r="BZ4" s="5">
        <f>COUNTIFS(Data!$G:$G,$A4,Data!$C:$C,BZ$1,Data!$D:$D,BZ$2)</f>
        <v>0</v>
      </c>
      <c r="CA4" s="5">
        <f>COUNTIFS(Data!$G:$G,$A4,Data!$C:$C,CA$1,Data!$D:$D,CA$2)</f>
        <v>0</v>
      </c>
      <c r="CB4" s="5">
        <f>COUNTIFS(Data!$G:$G,$A4,Data!$C:$C,CB$1,Data!$D:$D,CB$2)</f>
        <v>0</v>
      </c>
      <c r="CC4" s="5">
        <f>COUNTIFS(Data!$G:$G,$A4,Data!$C:$C,CC$1,Data!$D:$D,CC$2)</f>
        <v>0</v>
      </c>
      <c r="CD4" s="5">
        <f>COUNTIFS(Data!$G:$G,$A4,Data!$C:$C,CD$1,Data!$D:$D,CD$2)</f>
        <v>0</v>
      </c>
      <c r="CE4" s="5">
        <f>COUNTIFS(Data!$G:$G,$A4,Data!$C:$C,CE$1,Data!$D:$D,CE$2)</f>
        <v>0</v>
      </c>
      <c r="CF4" s="5">
        <f>COUNTIFS(Data!$G:$G,$A4,Data!$C:$C,CF$1,Data!$D:$D,CF$2)</f>
        <v>0</v>
      </c>
      <c r="CG4" s="5">
        <f>COUNTIFS(Data!$G:$G,$A4,Data!$C:$C,CG$1,Data!$D:$D,CG$2)</f>
        <v>0</v>
      </c>
      <c r="CH4" s="5">
        <f>COUNTIFS(Data!$G:$G,$A4,Data!$C:$C,CH$1,Data!$D:$D,CH$2)</f>
        <v>0</v>
      </c>
      <c r="CI4" s="5">
        <f>COUNTIFS(Data!$G:$G,$A4,Data!$C:$C,CI$1,Data!$D:$D,CI$2)</f>
        <v>0</v>
      </c>
      <c r="CJ4" s="5">
        <f>COUNTIFS(Data!$G:$G,$A4,Data!$C:$C,CJ$1,Data!$D:$D,CJ$2)</f>
        <v>0</v>
      </c>
      <c r="CK4" s="5">
        <f>COUNTIFS(Data!$G:$G,$A4,Data!$C:$C,CK$1,Data!$D:$D,CK$2)</f>
        <v>0</v>
      </c>
      <c r="CL4" s="5">
        <f>COUNTIFS(Data!$G:$G,$A4,Data!$C:$C,CL$1,Data!$D:$D,CL$2)</f>
        <v>0</v>
      </c>
      <c r="CM4" s="5">
        <f>COUNTIFS(Data!$G:$G,$A4,Data!$C:$C,CM$1,Data!$D:$D,CM$2)</f>
        <v>0</v>
      </c>
      <c r="CN4" s="5">
        <f>COUNTIFS(Data!$G:$G,$A4,Data!$C:$C,CN$1,Data!$D:$D,CN$2)</f>
        <v>0</v>
      </c>
      <c r="CO4" s="5">
        <f>COUNTIFS(Data!$G:$G,$A4,Data!$C:$C,CO$1,Data!$D:$D,CO$2)</f>
        <v>0</v>
      </c>
      <c r="CP4" s="5">
        <f>COUNTIFS(Data!$G:$G,$A4,Data!$C:$C,CP$1,Data!$D:$D,CP$2)</f>
        <v>0</v>
      </c>
      <c r="CQ4" s="5">
        <f>COUNTIFS(Data!$G:$G,$A4,Data!$C:$C,CQ$1,Data!$D:$D,CQ$2)</f>
        <v>0</v>
      </c>
      <c r="CR4" s="5">
        <f>COUNTIFS(Data!$G:$G,$A4,Data!$C:$C,CR$1,Data!$D:$D,CR$2)</f>
        <v>0</v>
      </c>
      <c r="CS4" s="5">
        <f>COUNTIFS(Data!$G:$G,$A4,Data!$C:$C,CS$1,Data!$D:$D,CS$2)</f>
        <v>0</v>
      </c>
      <c r="CT4" s="5">
        <f>COUNTIFS(Data!$G:$G,$A4,Data!$C:$C,CT$1,Data!$D:$D,CT$2)</f>
        <v>0</v>
      </c>
      <c r="CU4" s="5">
        <f>COUNTIFS(Data!$G:$G,$A4,Data!$C:$C,CU$1,Data!$D:$D,CU$2)</f>
        <v>0</v>
      </c>
      <c r="CV4" s="5">
        <f>COUNTIFS(Data!$G:$G,$A4,Data!$C:$C,CV$1,Data!$D:$D,CV$2)</f>
        <v>0</v>
      </c>
      <c r="CW4" s="5">
        <f t="shared" ref="CW4:CX4" si="2">SUMIF($B$2:$CV$2,CW$2, $B4:$CV4)</f>
        <v>0</v>
      </c>
      <c r="CX4" s="5">
        <f t="shared" si="2"/>
        <v>0</v>
      </c>
      <c r="CY4" s="5">
        <f t="shared" si="3"/>
        <v>0</v>
      </c>
    </row>
    <row r="5">
      <c r="A5" s="5" t="str">
        <f>Countries!A3</f>
        <v>AUS</v>
      </c>
      <c r="B5" s="5">
        <f>COUNTIFS(Data!$G:$G,$A5,Data!$C:$C,B$1,Data!$D:$D,B$2)</f>
        <v>0</v>
      </c>
      <c r="C5" s="5">
        <f>COUNTIFS(Data!$G:$G,$A5,Data!$C:$C,C$1,Data!$D:$D,C$2)</f>
        <v>0</v>
      </c>
      <c r="D5" s="5">
        <f>COUNTIFS(Data!$G:$G,$A5,Data!$C:$C,D$1,Data!$D:$D,D$2)</f>
        <v>0</v>
      </c>
      <c r="E5" s="5">
        <f>COUNTIFS(Data!$G:$G,$A5,Data!$C:$C,E$1,Data!$D:$D,E$2)</f>
        <v>0</v>
      </c>
      <c r="F5" s="5">
        <f>COUNTIFS(Data!$G:$G,$A5,Data!$C:$C,F$1,Data!$D:$D,F$2)</f>
        <v>0</v>
      </c>
      <c r="G5" s="5">
        <f>COUNTIFS(Data!$G:$G,$A5,Data!$C:$C,G$1,Data!$D:$D,G$2)</f>
        <v>0</v>
      </c>
      <c r="H5" s="5">
        <f>COUNTIFS(Data!$G:$G,$A5,Data!$C:$C,H$1,Data!$D:$D,H$2)</f>
        <v>0</v>
      </c>
      <c r="I5" s="5">
        <f>COUNTIFS(Data!$G:$G,$A5,Data!$C:$C,I$1,Data!$D:$D,I$2)</f>
        <v>0</v>
      </c>
      <c r="J5" s="5">
        <f>COUNTIFS(Data!$G:$G,$A5,Data!$C:$C,J$1,Data!$D:$D,J$2)</f>
        <v>0</v>
      </c>
      <c r="K5" s="5">
        <f>COUNTIFS(Data!$G:$G,$A5,Data!$C:$C,K$1,Data!$D:$D,K$2)</f>
        <v>0</v>
      </c>
      <c r="L5" s="5">
        <f>COUNTIFS(Data!$G:$G,$A5,Data!$C:$C,L$1,Data!$D:$D,L$2)</f>
        <v>0</v>
      </c>
      <c r="M5" s="5">
        <f>COUNTIFS(Data!$G:$G,$A5,Data!$C:$C,M$1,Data!$D:$D,M$2)</f>
        <v>0</v>
      </c>
      <c r="N5" s="5">
        <f>COUNTIFS(Data!$G:$G,$A5,Data!$C:$C,N$1,Data!$D:$D,N$2)</f>
        <v>0</v>
      </c>
      <c r="O5" s="5">
        <f>COUNTIFS(Data!$G:$G,$A5,Data!$C:$C,O$1,Data!$D:$D,O$2)</f>
        <v>0</v>
      </c>
      <c r="P5" s="5">
        <f>COUNTIFS(Data!$G:$G,$A5,Data!$C:$C,P$1,Data!$D:$D,P$2)</f>
        <v>0</v>
      </c>
      <c r="Q5" s="5">
        <f>COUNTIFS(Data!$G:$G,$A5,Data!$C:$C,Q$1,Data!$D:$D,Q$2)</f>
        <v>0</v>
      </c>
      <c r="R5" s="5">
        <f>COUNTIFS(Data!$G:$G,$A5,Data!$C:$C,R$1,Data!$D:$D,R$2)</f>
        <v>0</v>
      </c>
      <c r="S5" s="5">
        <f>COUNTIFS(Data!$G:$G,$A5,Data!$C:$C,S$1,Data!$D:$D,S$2)</f>
        <v>0</v>
      </c>
      <c r="T5" s="5">
        <f>COUNTIFS(Data!$G:$G,$A5,Data!$C:$C,T$1,Data!$D:$D,T$2)</f>
        <v>0</v>
      </c>
      <c r="U5" s="5">
        <f>COUNTIFS(Data!$G:$G,$A5,Data!$C:$C,U$1,Data!$D:$D,U$2)</f>
        <v>0</v>
      </c>
      <c r="V5" s="5">
        <f>COUNTIFS(Data!$G:$G,$A5,Data!$C:$C,V$1,Data!$D:$D,V$2)</f>
        <v>0</v>
      </c>
      <c r="W5" s="5">
        <f>COUNTIFS(Data!$G:$G,$A5,Data!$C:$C,W$1,Data!$D:$D,W$2)</f>
        <v>0</v>
      </c>
      <c r="X5" s="5">
        <f>COUNTIFS(Data!$G:$G,$A5,Data!$C:$C,X$1,Data!$D:$D,X$2)</f>
        <v>0</v>
      </c>
      <c r="Y5" s="5">
        <f>COUNTIFS(Data!$G:$G,$A5,Data!$C:$C,Y$1,Data!$D:$D,Y$2)</f>
        <v>1</v>
      </c>
      <c r="Z5" s="5">
        <f>COUNTIFS(Data!$G:$G,$A5,Data!$C:$C,Z$1,Data!$D:$D,Z$2)</f>
        <v>1</v>
      </c>
      <c r="AA5" s="5">
        <f>COUNTIFS(Data!$G:$G,$A5,Data!$C:$C,AA$1,Data!$D:$D,AA$2)</f>
        <v>0</v>
      </c>
      <c r="AB5" s="5">
        <f>COUNTIFS(Data!$G:$G,$A5,Data!$C:$C,AB$1,Data!$D:$D,AB$2)</f>
        <v>1</v>
      </c>
      <c r="AC5" s="5">
        <f>COUNTIFS(Data!$G:$G,$A5,Data!$C:$C,AC$1,Data!$D:$D,AC$2)</f>
        <v>0</v>
      </c>
      <c r="AD5" s="5">
        <f>COUNTIFS(Data!$G:$G,$A5,Data!$C:$C,AD$1,Data!$D:$D,AD$2)</f>
        <v>0</v>
      </c>
      <c r="AE5" s="5">
        <f>COUNTIFS(Data!$G:$G,$A5,Data!$C:$C,AE$1,Data!$D:$D,AE$2)</f>
        <v>0</v>
      </c>
      <c r="AF5" s="5">
        <f>COUNTIFS(Data!$G:$G,$A5,Data!$C:$C,AF$1,Data!$D:$D,AF$2)</f>
        <v>0</v>
      </c>
      <c r="AG5" s="5">
        <f>COUNTIFS(Data!$G:$G,$A5,Data!$C:$C,AG$1,Data!$D:$D,AG$2)</f>
        <v>0</v>
      </c>
      <c r="AH5" s="5">
        <f>COUNTIFS(Data!$G:$G,$A5,Data!$C:$C,AH$1,Data!$D:$D,AH$2)</f>
        <v>0</v>
      </c>
      <c r="AI5" s="5">
        <f>COUNTIFS(Data!$G:$G,$A5,Data!$C:$C,AI$1,Data!$D:$D,AI$2)</f>
        <v>0</v>
      </c>
      <c r="AJ5" s="5">
        <f>COUNTIFS(Data!$G:$G,$A5,Data!$C:$C,AJ$1,Data!$D:$D,AJ$2)</f>
        <v>0</v>
      </c>
      <c r="AK5" s="5">
        <f>COUNTIFS(Data!$G:$G,$A5,Data!$C:$C,AK$1,Data!$D:$D,AK$2)</f>
        <v>0</v>
      </c>
      <c r="AL5" s="5">
        <f>COUNTIFS(Data!$G:$G,$A5,Data!$C:$C,AL$1,Data!$D:$D,AL$2)</f>
        <v>0</v>
      </c>
      <c r="AM5" s="5">
        <f>COUNTIFS(Data!$G:$G,$A5,Data!$C:$C,AM$1,Data!$D:$D,AM$2)</f>
        <v>0</v>
      </c>
      <c r="AN5" s="5">
        <f>COUNTIFS(Data!$G:$G,$A5,Data!$C:$C,AN$1,Data!$D:$D,AN$2)</f>
        <v>0</v>
      </c>
      <c r="AO5" s="5">
        <f>COUNTIFS(Data!$G:$G,$A5,Data!$C:$C,AO$1,Data!$D:$D,AO$2)</f>
        <v>0</v>
      </c>
      <c r="AP5" s="5">
        <f>COUNTIFS(Data!$G:$G,$A5,Data!$C:$C,AP$1,Data!$D:$D,AP$2)</f>
        <v>0</v>
      </c>
      <c r="AQ5" s="5">
        <f>COUNTIFS(Data!$G:$G,$A5,Data!$C:$C,AQ$1,Data!$D:$D,AQ$2)</f>
        <v>0</v>
      </c>
      <c r="AR5" s="5">
        <f>COUNTIFS(Data!$G:$G,$A5,Data!$C:$C,AR$1,Data!$D:$D,AR$2)</f>
        <v>0</v>
      </c>
      <c r="AS5" s="5">
        <f>COUNTIFS(Data!$G:$G,$A5,Data!$C:$C,AS$1,Data!$D:$D,AS$2)</f>
        <v>0</v>
      </c>
      <c r="AT5" s="5">
        <f>COUNTIFS(Data!$G:$G,$A5,Data!$C:$C,AT$1,Data!$D:$D,AT$2)</f>
        <v>0</v>
      </c>
      <c r="AU5" s="5">
        <f>COUNTIFS(Data!$G:$G,$A5,Data!$C:$C,AU$1,Data!$D:$D,AU$2)</f>
        <v>0</v>
      </c>
      <c r="AV5" s="5">
        <f>COUNTIFS(Data!$G:$G,$A5,Data!$C:$C,AV$1,Data!$D:$D,AV$2)</f>
        <v>0</v>
      </c>
      <c r="AW5" s="5">
        <f>COUNTIFS(Data!$G:$G,$A5,Data!$C:$C,AW$1,Data!$D:$D,AW$2)</f>
        <v>0</v>
      </c>
      <c r="AX5" s="5">
        <f>COUNTIFS(Data!$G:$G,$A5,Data!$C:$C,AX$1,Data!$D:$D,AX$2)</f>
        <v>0</v>
      </c>
      <c r="AY5" s="5">
        <f>COUNTIFS(Data!$G:$G,$A5,Data!$C:$C,AY$1,Data!$D:$D,AY$2)</f>
        <v>0</v>
      </c>
      <c r="AZ5" s="5">
        <f>COUNTIFS(Data!$G:$G,$A5,Data!$C:$C,AZ$1,Data!$D:$D,AZ$2)</f>
        <v>0</v>
      </c>
      <c r="BA5" s="5">
        <f>COUNTIFS(Data!$G:$G,$A5,Data!$C:$C,BA$1,Data!$D:$D,BA$2)</f>
        <v>0</v>
      </c>
      <c r="BB5" s="5">
        <f>COUNTIFS(Data!$G:$G,$A5,Data!$C:$C,BB$1,Data!$D:$D,BB$2)</f>
        <v>0</v>
      </c>
      <c r="BC5" s="5">
        <f>COUNTIFS(Data!$G:$G,$A5,Data!$C:$C,BC$1,Data!$D:$D,BC$2)</f>
        <v>0</v>
      </c>
      <c r="BD5" s="5">
        <f>COUNTIFS(Data!$G:$G,$A5,Data!$C:$C,BD$1,Data!$D:$D,BD$2)</f>
        <v>0</v>
      </c>
      <c r="BE5" s="5">
        <f>COUNTIFS(Data!$G:$G,$A5,Data!$C:$C,BE$1,Data!$D:$D,BE$2)</f>
        <v>0</v>
      </c>
      <c r="BF5" s="5">
        <f>COUNTIFS(Data!$G:$G,$A5,Data!$C:$C,BF$1,Data!$D:$D,BF$2)</f>
        <v>0</v>
      </c>
      <c r="BG5" s="5">
        <f>COUNTIFS(Data!$G:$G,$A5,Data!$C:$C,BG$1,Data!$D:$D,BG$2)</f>
        <v>0</v>
      </c>
      <c r="BH5" s="5">
        <f>COUNTIFS(Data!$G:$G,$A5,Data!$C:$C,BH$1,Data!$D:$D,BH$2)</f>
        <v>0</v>
      </c>
      <c r="BI5" s="5">
        <f>COUNTIFS(Data!$G:$G,$A5,Data!$C:$C,BI$1,Data!$D:$D,BI$2)</f>
        <v>1</v>
      </c>
      <c r="BJ5" s="5">
        <f>COUNTIFS(Data!$G:$G,$A5,Data!$C:$C,BJ$1,Data!$D:$D,BJ$2)</f>
        <v>1</v>
      </c>
      <c r="BK5" s="5">
        <f>COUNTIFS(Data!$G:$G,$A5,Data!$C:$C,BK$1,Data!$D:$D,BK$2)</f>
        <v>0</v>
      </c>
      <c r="BL5" s="5">
        <f>COUNTIFS(Data!$G:$G,$A5,Data!$C:$C,BL$1,Data!$D:$D,BL$2)</f>
        <v>0</v>
      </c>
      <c r="BM5" s="5">
        <f>COUNTIFS(Data!$G:$G,$A5,Data!$C:$C,BM$1,Data!$D:$D,BM$2)</f>
        <v>2</v>
      </c>
      <c r="BN5" s="5">
        <f>COUNTIFS(Data!$G:$G,$A5,Data!$C:$C,BN$1,Data!$D:$D,BN$2)</f>
        <v>0</v>
      </c>
      <c r="BO5" s="5">
        <f>COUNTIFS(Data!$G:$G,$A5,Data!$C:$C,BO$1,Data!$D:$D,BO$2)</f>
        <v>0</v>
      </c>
      <c r="BP5" s="5">
        <f>COUNTIFS(Data!$G:$G,$A5,Data!$C:$C,BP$1,Data!$D:$D,BP$2)</f>
        <v>0</v>
      </c>
      <c r="BQ5" s="5">
        <f>COUNTIFS(Data!$G:$G,$A5,Data!$C:$C,BQ$1,Data!$D:$D,BQ$2)</f>
        <v>0</v>
      </c>
      <c r="BR5" s="5">
        <f>COUNTIFS(Data!$G:$G,$A5,Data!$C:$C,BR$1,Data!$D:$D,BR$2)</f>
        <v>0</v>
      </c>
      <c r="BS5" s="5">
        <f>COUNTIFS(Data!$G:$G,$A5,Data!$C:$C,BS$1,Data!$D:$D,BS$2)</f>
        <v>1</v>
      </c>
      <c r="BT5" s="5">
        <f>COUNTIFS(Data!$G:$G,$A5,Data!$C:$C,BT$1,Data!$D:$D,BT$2)</f>
        <v>0</v>
      </c>
      <c r="BU5" s="5">
        <f>COUNTIFS(Data!$G:$G,$A5,Data!$C:$C,BU$1,Data!$D:$D,BU$2)</f>
        <v>0</v>
      </c>
      <c r="BV5" s="5">
        <f>COUNTIFS(Data!$G:$G,$A5,Data!$C:$C,BV$1,Data!$D:$D,BV$2)</f>
        <v>0</v>
      </c>
      <c r="BW5" s="5">
        <f>COUNTIFS(Data!$G:$G,$A5,Data!$C:$C,BW$1,Data!$D:$D,BW$2)</f>
        <v>0</v>
      </c>
      <c r="BX5" s="5">
        <f>COUNTIFS(Data!$G:$G,$A5,Data!$C:$C,BX$1,Data!$D:$D,BX$2)</f>
        <v>0</v>
      </c>
      <c r="BY5" s="5">
        <f>COUNTIFS(Data!$G:$G,$A5,Data!$C:$C,BY$1,Data!$D:$D,BY$2)</f>
        <v>1</v>
      </c>
      <c r="BZ5" s="5">
        <f>COUNTIFS(Data!$G:$G,$A5,Data!$C:$C,BZ$1,Data!$D:$D,BZ$2)</f>
        <v>0</v>
      </c>
      <c r="CA5" s="5">
        <f>COUNTIFS(Data!$G:$G,$A5,Data!$C:$C,CA$1,Data!$D:$D,CA$2)</f>
        <v>8</v>
      </c>
      <c r="CB5" s="5">
        <f>COUNTIFS(Data!$G:$G,$A5,Data!$C:$C,CB$1,Data!$D:$D,CB$2)</f>
        <v>0</v>
      </c>
      <c r="CC5" s="5">
        <f>COUNTIFS(Data!$G:$G,$A5,Data!$C:$C,CC$1,Data!$D:$D,CC$2)</f>
        <v>0</v>
      </c>
      <c r="CD5" s="5">
        <f>COUNTIFS(Data!$G:$G,$A5,Data!$C:$C,CD$1,Data!$D:$D,CD$2)</f>
        <v>0</v>
      </c>
      <c r="CE5" s="5">
        <f>COUNTIFS(Data!$G:$G,$A5,Data!$C:$C,CE$1,Data!$D:$D,CE$2)</f>
        <v>0</v>
      </c>
      <c r="CF5" s="5">
        <f>COUNTIFS(Data!$G:$G,$A5,Data!$C:$C,CF$1,Data!$D:$D,CF$2)</f>
        <v>0</v>
      </c>
      <c r="CG5" s="5">
        <f>COUNTIFS(Data!$G:$G,$A5,Data!$C:$C,CG$1,Data!$D:$D,CG$2)</f>
        <v>0</v>
      </c>
      <c r="CH5" s="5">
        <f>COUNTIFS(Data!$G:$G,$A5,Data!$C:$C,CH$1,Data!$D:$D,CH$2)</f>
        <v>0</v>
      </c>
      <c r="CI5" s="5">
        <f>COUNTIFS(Data!$G:$G,$A5,Data!$C:$C,CI$1,Data!$D:$D,CI$2)</f>
        <v>0</v>
      </c>
      <c r="CJ5" s="5">
        <f>COUNTIFS(Data!$G:$G,$A5,Data!$C:$C,CJ$1,Data!$D:$D,CJ$2)</f>
        <v>0</v>
      </c>
      <c r="CK5" s="5">
        <f>COUNTIFS(Data!$G:$G,$A5,Data!$C:$C,CK$1,Data!$D:$D,CK$2)</f>
        <v>0</v>
      </c>
      <c r="CL5" s="5">
        <f>COUNTIFS(Data!$G:$G,$A5,Data!$C:$C,CL$1,Data!$D:$D,CL$2)</f>
        <v>0</v>
      </c>
      <c r="CM5" s="5">
        <f>COUNTIFS(Data!$G:$G,$A5,Data!$C:$C,CM$1,Data!$D:$D,CM$2)</f>
        <v>0</v>
      </c>
      <c r="CN5" s="5">
        <f>COUNTIFS(Data!$G:$G,$A5,Data!$C:$C,CN$1,Data!$D:$D,CN$2)</f>
        <v>0</v>
      </c>
      <c r="CO5" s="5">
        <f>COUNTIFS(Data!$G:$G,$A5,Data!$C:$C,CO$1,Data!$D:$D,CO$2)</f>
        <v>0</v>
      </c>
      <c r="CP5" s="5">
        <f>COUNTIFS(Data!$G:$G,$A5,Data!$C:$C,CP$1,Data!$D:$D,CP$2)</f>
        <v>0</v>
      </c>
      <c r="CQ5" s="5">
        <f>COUNTIFS(Data!$G:$G,$A5,Data!$C:$C,CQ$1,Data!$D:$D,CQ$2)</f>
        <v>0</v>
      </c>
      <c r="CR5" s="5">
        <f>COUNTIFS(Data!$G:$G,$A5,Data!$C:$C,CR$1,Data!$D:$D,CR$2)</f>
        <v>0</v>
      </c>
      <c r="CS5" s="5">
        <f>COUNTIFS(Data!$G:$G,$A5,Data!$C:$C,CS$1,Data!$D:$D,CS$2)</f>
        <v>0</v>
      </c>
      <c r="CT5" s="5">
        <f>COUNTIFS(Data!$G:$G,$A5,Data!$C:$C,CT$1,Data!$D:$D,CT$2)</f>
        <v>0</v>
      </c>
      <c r="CU5" s="5">
        <f>COUNTIFS(Data!$G:$G,$A5,Data!$C:$C,CU$1,Data!$D:$D,CU$2)</f>
        <v>0</v>
      </c>
      <c r="CV5" s="5">
        <f>COUNTIFS(Data!$G:$G,$A5,Data!$C:$C,CV$1,Data!$D:$D,CV$2)</f>
        <v>0</v>
      </c>
      <c r="CW5" s="5">
        <f t="shared" ref="CW5:CX5" si="4">SUMIF($B$2:$CV$2,CW$2, $B5:$CV5)</f>
        <v>7</v>
      </c>
      <c r="CX5" s="5">
        <f t="shared" si="4"/>
        <v>10</v>
      </c>
      <c r="CY5" s="5">
        <f t="shared" si="3"/>
        <v>17</v>
      </c>
    </row>
    <row r="6">
      <c r="A6" s="5" t="str">
        <f>Countries!A4</f>
        <v>AUT</v>
      </c>
      <c r="B6" s="5">
        <f>COUNTIFS(Data!$G:$G,$A6,Data!$C:$C,B$1,Data!$D:$D,B$2)</f>
        <v>0</v>
      </c>
      <c r="C6" s="5">
        <f>COUNTIFS(Data!$G:$G,$A6,Data!$C:$C,C$1,Data!$D:$D,C$2)</f>
        <v>0</v>
      </c>
      <c r="D6" s="5">
        <f>COUNTIFS(Data!$G:$G,$A6,Data!$C:$C,D$1,Data!$D:$D,D$2)</f>
        <v>0</v>
      </c>
      <c r="E6" s="5">
        <f>COUNTIFS(Data!$G:$G,$A6,Data!$C:$C,E$1,Data!$D:$D,E$2)</f>
        <v>0</v>
      </c>
      <c r="F6" s="5">
        <f>COUNTIFS(Data!$G:$G,$A6,Data!$C:$C,F$1,Data!$D:$D,F$2)</f>
        <v>0</v>
      </c>
      <c r="G6" s="5">
        <f>COUNTIFS(Data!$G:$G,$A6,Data!$C:$C,G$1,Data!$D:$D,G$2)</f>
        <v>0</v>
      </c>
      <c r="H6" s="5">
        <f>COUNTIFS(Data!$G:$G,$A6,Data!$C:$C,H$1,Data!$D:$D,H$2)</f>
        <v>0</v>
      </c>
      <c r="I6" s="5">
        <f>COUNTIFS(Data!$G:$G,$A6,Data!$C:$C,I$1,Data!$D:$D,I$2)</f>
        <v>0</v>
      </c>
      <c r="J6" s="5">
        <f>COUNTIFS(Data!$G:$G,$A6,Data!$C:$C,J$1,Data!$D:$D,J$2)</f>
        <v>0</v>
      </c>
      <c r="K6" s="5">
        <f>COUNTIFS(Data!$G:$G,$A6,Data!$C:$C,K$1,Data!$D:$D,K$2)</f>
        <v>0</v>
      </c>
      <c r="L6" s="5">
        <f>COUNTIFS(Data!$G:$G,$A6,Data!$C:$C,L$1,Data!$D:$D,L$2)</f>
        <v>0</v>
      </c>
      <c r="M6" s="5">
        <f>COUNTIFS(Data!$G:$G,$A6,Data!$C:$C,M$1,Data!$D:$D,M$2)</f>
        <v>0</v>
      </c>
      <c r="N6" s="5">
        <f>COUNTIFS(Data!$G:$G,$A6,Data!$C:$C,N$1,Data!$D:$D,N$2)</f>
        <v>0</v>
      </c>
      <c r="O6" s="5">
        <f>COUNTIFS(Data!$G:$G,$A6,Data!$C:$C,O$1,Data!$D:$D,O$2)</f>
        <v>0</v>
      </c>
      <c r="P6" s="5">
        <f>COUNTIFS(Data!$G:$G,$A6,Data!$C:$C,P$1,Data!$D:$D,P$2)</f>
        <v>0</v>
      </c>
      <c r="Q6" s="5">
        <f>COUNTIFS(Data!$G:$G,$A6,Data!$C:$C,Q$1,Data!$D:$D,Q$2)</f>
        <v>0</v>
      </c>
      <c r="R6" s="5">
        <f>COUNTIFS(Data!$G:$G,$A6,Data!$C:$C,R$1,Data!$D:$D,R$2)</f>
        <v>0</v>
      </c>
      <c r="S6" s="5">
        <f>COUNTIFS(Data!$G:$G,$A6,Data!$C:$C,S$1,Data!$D:$D,S$2)</f>
        <v>0</v>
      </c>
      <c r="T6" s="5">
        <f>COUNTIFS(Data!$G:$G,$A6,Data!$C:$C,T$1,Data!$D:$D,T$2)</f>
        <v>0</v>
      </c>
      <c r="U6" s="5">
        <f>COUNTIFS(Data!$G:$G,$A6,Data!$C:$C,U$1,Data!$D:$D,U$2)</f>
        <v>0</v>
      </c>
      <c r="V6" s="5">
        <f>COUNTIFS(Data!$G:$G,$A6,Data!$C:$C,V$1,Data!$D:$D,V$2)</f>
        <v>0</v>
      </c>
      <c r="W6" s="5">
        <f>COUNTIFS(Data!$G:$G,$A6,Data!$C:$C,W$1,Data!$D:$D,W$2)</f>
        <v>0</v>
      </c>
      <c r="X6" s="5">
        <f>COUNTIFS(Data!$G:$G,$A6,Data!$C:$C,X$1,Data!$D:$D,X$2)</f>
        <v>0</v>
      </c>
      <c r="Y6" s="5">
        <f>COUNTIFS(Data!$G:$G,$A6,Data!$C:$C,Y$1,Data!$D:$D,Y$2)</f>
        <v>0</v>
      </c>
      <c r="Z6" s="5">
        <f>COUNTIFS(Data!$G:$G,$A6,Data!$C:$C,Z$1,Data!$D:$D,Z$2)</f>
        <v>0</v>
      </c>
      <c r="AA6" s="5">
        <f>COUNTIFS(Data!$G:$G,$A6,Data!$C:$C,AA$1,Data!$D:$D,AA$2)</f>
        <v>0</v>
      </c>
      <c r="AB6" s="5">
        <f>COUNTIFS(Data!$G:$G,$A6,Data!$C:$C,AB$1,Data!$D:$D,AB$2)</f>
        <v>0</v>
      </c>
      <c r="AC6" s="5">
        <f>COUNTIFS(Data!$G:$G,$A6,Data!$C:$C,AC$1,Data!$D:$D,AC$2)</f>
        <v>0</v>
      </c>
      <c r="AD6" s="5">
        <f>COUNTIFS(Data!$G:$G,$A6,Data!$C:$C,AD$1,Data!$D:$D,AD$2)</f>
        <v>0</v>
      </c>
      <c r="AE6" s="5">
        <f>COUNTIFS(Data!$G:$G,$A6,Data!$C:$C,AE$1,Data!$D:$D,AE$2)</f>
        <v>0</v>
      </c>
      <c r="AF6" s="5">
        <f>COUNTIFS(Data!$G:$G,$A6,Data!$C:$C,AF$1,Data!$D:$D,AF$2)</f>
        <v>0</v>
      </c>
      <c r="AG6" s="5">
        <f>COUNTIFS(Data!$G:$G,$A6,Data!$C:$C,AG$1,Data!$D:$D,AG$2)</f>
        <v>0</v>
      </c>
      <c r="AH6" s="5">
        <f>COUNTIFS(Data!$G:$G,$A6,Data!$C:$C,AH$1,Data!$D:$D,AH$2)</f>
        <v>0</v>
      </c>
      <c r="AI6" s="5">
        <f>COUNTIFS(Data!$G:$G,$A6,Data!$C:$C,AI$1,Data!$D:$D,AI$2)</f>
        <v>1</v>
      </c>
      <c r="AJ6" s="5">
        <f>COUNTIFS(Data!$G:$G,$A6,Data!$C:$C,AJ$1,Data!$D:$D,AJ$2)</f>
        <v>0</v>
      </c>
      <c r="AK6" s="5">
        <f>COUNTIFS(Data!$G:$G,$A6,Data!$C:$C,AK$1,Data!$D:$D,AK$2)</f>
        <v>0</v>
      </c>
      <c r="AL6" s="5">
        <f>COUNTIFS(Data!$G:$G,$A6,Data!$C:$C,AL$1,Data!$D:$D,AL$2)</f>
        <v>0</v>
      </c>
      <c r="AM6" s="5">
        <f>COUNTIFS(Data!$G:$G,$A6,Data!$C:$C,AM$1,Data!$D:$D,AM$2)</f>
        <v>0</v>
      </c>
      <c r="AN6" s="5">
        <f>COUNTIFS(Data!$G:$G,$A6,Data!$C:$C,AN$1,Data!$D:$D,AN$2)</f>
        <v>0</v>
      </c>
      <c r="AO6" s="5">
        <f>COUNTIFS(Data!$G:$G,$A6,Data!$C:$C,AO$1,Data!$D:$D,AO$2)</f>
        <v>0</v>
      </c>
      <c r="AP6" s="5">
        <f>COUNTIFS(Data!$G:$G,$A6,Data!$C:$C,AP$1,Data!$D:$D,AP$2)</f>
        <v>0</v>
      </c>
      <c r="AQ6" s="5">
        <f>COUNTIFS(Data!$G:$G,$A6,Data!$C:$C,AQ$1,Data!$D:$D,AQ$2)</f>
        <v>0</v>
      </c>
      <c r="AR6" s="5">
        <f>COUNTIFS(Data!$G:$G,$A6,Data!$C:$C,AR$1,Data!$D:$D,AR$2)</f>
        <v>0</v>
      </c>
      <c r="AS6" s="5">
        <f>COUNTIFS(Data!$G:$G,$A6,Data!$C:$C,AS$1,Data!$D:$D,AS$2)</f>
        <v>0</v>
      </c>
      <c r="AT6" s="5">
        <f>COUNTIFS(Data!$G:$G,$A6,Data!$C:$C,AT$1,Data!$D:$D,AT$2)</f>
        <v>0</v>
      </c>
      <c r="AU6" s="5">
        <f>COUNTIFS(Data!$G:$G,$A6,Data!$C:$C,AU$1,Data!$D:$D,AU$2)</f>
        <v>0</v>
      </c>
      <c r="AV6" s="5">
        <f>COUNTIFS(Data!$G:$G,$A6,Data!$C:$C,AV$1,Data!$D:$D,AV$2)</f>
        <v>0</v>
      </c>
      <c r="AW6" s="5">
        <f>COUNTIFS(Data!$G:$G,$A6,Data!$C:$C,AW$1,Data!$D:$D,AW$2)</f>
        <v>0</v>
      </c>
      <c r="AX6" s="5">
        <f>COUNTIFS(Data!$G:$G,$A6,Data!$C:$C,AX$1,Data!$D:$D,AX$2)</f>
        <v>0</v>
      </c>
      <c r="AY6" s="5">
        <f>COUNTIFS(Data!$G:$G,$A6,Data!$C:$C,AY$1,Data!$D:$D,AY$2)</f>
        <v>0</v>
      </c>
      <c r="AZ6" s="5">
        <f>COUNTIFS(Data!$G:$G,$A6,Data!$C:$C,AZ$1,Data!$D:$D,AZ$2)</f>
        <v>0</v>
      </c>
      <c r="BA6" s="5">
        <f>COUNTIFS(Data!$G:$G,$A6,Data!$C:$C,BA$1,Data!$D:$D,BA$2)</f>
        <v>0</v>
      </c>
      <c r="BB6" s="5">
        <f>COUNTIFS(Data!$G:$G,$A6,Data!$C:$C,BB$1,Data!$D:$D,BB$2)</f>
        <v>0</v>
      </c>
      <c r="BC6" s="5">
        <f>COUNTIFS(Data!$G:$G,$A6,Data!$C:$C,BC$1,Data!$D:$D,BC$2)</f>
        <v>0</v>
      </c>
      <c r="BD6" s="5">
        <f>COUNTIFS(Data!$G:$G,$A6,Data!$C:$C,BD$1,Data!$D:$D,BD$2)</f>
        <v>0</v>
      </c>
      <c r="BE6" s="5">
        <f>COUNTIFS(Data!$G:$G,$A6,Data!$C:$C,BE$1,Data!$D:$D,BE$2)</f>
        <v>0</v>
      </c>
      <c r="BF6" s="5">
        <f>COUNTIFS(Data!$G:$G,$A6,Data!$C:$C,BF$1,Data!$D:$D,BF$2)</f>
        <v>0</v>
      </c>
      <c r="BG6" s="5">
        <f>COUNTIFS(Data!$G:$G,$A6,Data!$C:$C,BG$1,Data!$D:$D,BG$2)</f>
        <v>0</v>
      </c>
      <c r="BH6" s="5">
        <f>COUNTIFS(Data!$G:$G,$A6,Data!$C:$C,BH$1,Data!$D:$D,BH$2)</f>
        <v>0</v>
      </c>
      <c r="BI6" s="5">
        <f>COUNTIFS(Data!$G:$G,$A6,Data!$C:$C,BI$1,Data!$D:$D,BI$2)</f>
        <v>0</v>
      </c>
      <c r="BJ6" s="5">
        <f>COUNTIFS(Data!$G:$G,$A6,Data!$C:$C,BJ$1,Data!$D:$D,BJ$2)</f>
        <v>0</v>
      </c>
      <c r="BK6" s="5">
        <f>COUNTIFS(Data!$G:$G,$A6,Data!$C:$C,BK$1,Data!$D:$D,BK$2)</f>
        <v>0</v>
      </c>
      <c r="BL6" s="5">
        <f>COUNTIFS(Data!$G:$G,$A6,Data!$C:$C,BL$1,Data!$D:$D,BL$2)</f>
        <v>0</v>
      </c>
      <c r="BM6" s="5">
        <f>COUNTIFS(Data!$G:$G,$A6,Data!$C:$C,BM$1,Data!$D:$D,BM$2)</f>
        <v>0</v>
      </c>
      <c r="BN6" s="5">
        <f>COUNTIFS(Data!$G:$G,$A6,Data!$C:$C,BN$1,Data!$D:$D,BN$2)</f>
        <v>0</v>
      </c>
      <c r="BO6" s="5">
        <f>COUNTIFS(Data!$G:$G,$A6,Data!$C:$C,BO$1,Data!$D:$D,BO$2)</f>
        <v>0</v>
      </c>
      <c r="BP6" s="5">
        <f>COUNTIFS(Data!$G:$G,$A6,Data!$C:$C,BP$1,Data!$D:$D,BP$2)</f>
        <v>0</v>
      </c>
      <c r="BQ6" s="5">
        <f>COUNTIFS(Data!$G:$G,$A6,Data!$C:$C,BQ$1,Data!$D:$D,BQ$2)</f>
        <v>0</v>
      </c>
      <c r="BR6" s="5">
        <f>COUNTIFS(Data!$G:$G,$A6,Data!$C:$C,BR$1,Data!$D:$D,BR$2)</f>
        <v>0</v>
      </c>
      <c r="BS6" s="5">
        <f>COUNTIFS(Data!$G:$G,$A6,Data!$C:$C,BS$1,Data!$D:$D,BS$2)</f>
        <v>0</v>
      </c>
      <c r="BT6" s="5">
        <f>COUNTIFS(Data!$G:$G,$A6,Data!$C:$C,BT$1,Data!$D:$D,BT$2)</f>
        <v>0</v>
      </c>
      <c r="BU6" s="5">
        <f>COUNTIFS(Data!$G:$G,$A6,Data!$C:$C,BU$1,Data!$D:$D,BU$2)</f>
        <v>0</v>
      </c>
      <c r="BV6" s="5">
        <f>COUNTIFS(Data!$G:$G,$A6,Data!$C:$C,BV$1,Data!$D:$D,BV$2)</f>
        <v>0</v>
      </c>
      <c r="BW6" s="5">
        <f>COUNTIFS(Data!$G:$G,$A6,Data!$C:$C,BW$1,Data!$D:$D,BW$2)</f>
        <v>0</v>
      </c>
      <c r="BX6" s="5">
        <f>COUNTIFS(Data!$G:$G,$A6,Data!$C:$C,BX$1,Data!$D:$D,BX$2)</f>
        <v>0</v>
      </c>
      <c r="BY6" s="5">
        <f>COUNTIFS(Data!$G:$G,$A6,Data!$C:$C,BY$1,Data!$D:$D,BY$2)</f>
        <v>0</v>
      </c>
      <c r="BZ6" s="5">
        <f>COUNTIFS(Data!$G:$G,$A6,Data!$C:$C,BZ$1,Data!$D:$D,BZ$2)</f>
        <v>0</v>
      </c>
      <c r="CA6" s="5">
        <f>COUNTIFS(Data!$G:$G,$A6,Data!$C:$C,CA$1,Data!$D:$D,CA$2)</f>
        <v>0</v>
      </c>
      <c r="CB6" s="5">
        <f>COUNTIFS(Data!$G:$G,$A6,Data!$C:$C,CB$1,Data!$D:$D,CB$2)</f>
        <v>0</v>
      </c>
      <c r="CC6" s="5">
        <f>COUNTIFS(Data!$G:$G,$A6,Data!$C:$C,CC$1,Data!$D:$D,CC$2)</f>
        <v>0</v>
      </c>
      <c r="CD6" s="5">
        <f>COUNTIFS(Data!$G:$G,$A6,Data!$C:$C,CD$1,Data!$D:$D,CD$2)</f>
        <v>0</v>
      </c>
      <c r="CE6" s="5">
        <f>COUNTIFS(Data!$G:$G,$A6,Data!$C:$C,CE$1,Data!$D:$D,CE$2)</f>
        <v>0</v>
      </c>
      <c r="CF6" s="5">
        <f>COUNTIFS(Data!$G:$G,$A6,Data!$C:$C,CF$1,Data!$D:$D,CF$2)</f>
        <v>0</v>
      </c>
      <c r="CG6" s="5">
        <f>COUNTIFS(Data!$G:$G,$A6,Data!$C:$C,CG$1,Data!$D:$D,CG$2)</f>
        <v>0</v>
      </c>
      <c r="CH6" s="5">
        <f>COUNTIFS(Data!$G:$G,$A6,Data!$C:$C,CH$1,Data!$D:$D,CH$2)</f>
        <v>0</v>
      </c>
      <c r="CI6" s="5">
        <f>COUNTIFS(Data!$G:$G,$A6,Data!$C:$C,CI$1,Data!$D:$D,CI$2)</f>
        <v>0</v>
      </c>
      <c r="CJ6" s="5">
        <f>COUNTIFS(Data!$G:$G,$A6,Data!$C:$C,CJ$1,Data!$D:$D,CJ$2)</f>
        <v>0</v>
      </c>
      <c r="CK6" s="5">
        <f>COUNTIFS(Data!$G:$G,$A6,Data!$C:$C,CK$1,Data!$D:$D,CK$2)</f>
        <v>0</v>
      </c>
      <c r="CL6" s="5">
        <f>COUNTIFS(Data!$G:$G,$A6,Data!$C:$C,CL$1,Data!$D:$D,CL$2)</f>
        <v>0</v>
      </c>
      <c r="CM6" s="5">
        <f>COUNTIFS(Data!$G:$G,$A6,Data!$C:$C,CM$1,Data!$D:$D,CM$2)</f>
        <v>0</v>
      </c>
      <c r="CN6" s="5">
        <f>COUNTIFS(Data!$G:$G,$A6,Data!$C:$C,CN$1,Data!$D:$D,CN$2)</f>
        <v>0</v>
      </c>
      <c r="CO6" s="5">
        <f>COUNTIFS(Data!$G:$G,$A6,Data!$C:$C,CO$1,Data!$D:$D,CO$2)</f>
        <v>0</v>
      </c>
      <c r="CP6" s="5">
        <f>COUNTIFS(Data!$G:$G,$A6,Data!$C:$C,CP$1,Data!$D:$D,CP$2)</f>
        <v>0</v>
      </c>
      <c r="CQ6" s="5">
        <f>COUNTIFS(Data!$G:$G,$A6,Data!$C:$C,CQ$1,Data!$D:$D,CQ$2)</f>
        <v>0</v>
      </c>
      <c r="CR6" s="5">
        <f>COUNTIFS(Data!$G:$G,$A6,Data!$C:$C,CR$1,Data!$D:$D,CR$2)</f>
        <v>0</v>
      </c>
      <c r="CS6" s="5">
        <f>COUNTIFS(Data!$G:$G,$A6,Data!$C:$C,CS$1,Data!$D:$D,CS$2)</f>
        <v>0</v>
      </c>
      <c r="CT6" s="5">
        <f>COUNTIFS(Data!$G:$G,$A6,Data!$C:$C,CT$1,Data!$D:$D,CT$2)</f>
        <v>0</v>
      </c>
      <c r="CU6" s="5">
        <f>COUNTIFS(Data!$G:$G,$A6,Data!$C:$C,CU$1,Data!$D:$D,CU$2)</f>
        <v>0</v>
      </c>
      <c r="CV6" s="5">
        <f>COUNTIFS(Data!$G:$G,$A6,Data!$C:$C,CV$1,Data!$D:$D,CV$2)</f>
        <v>0</v>
      </c>
      <c r="CW6" s="5">
        <f t="shared" ref="CW6:CX6" si="5">SUMIF($B$2:$CV$2,CW$2, $B6:$CV6)</f>
        <v>0</v>
      </c>
      <c r="CX6" s="5">
        <f t="shared" si="5"/>
        <v>1</v>
      </c>
      <c r="CY6" s="5">
        <f t="shared" si="3"/>
        <v>1</v>
      </c>
    </row>
    <row r="7">
      <c r="A7" s="5" t="str">
        <f>Countries!A5</f>
        <v>AZE</v>
      </c>
      <c r="B7" s="5">
        <f>COUNTIFS(Data!$G:$G,$A7,Data!$C:$C,B$1,Data!$D:$D,B$2)</f>
        <v>0</v>
      </c>
      <c r="C7" s="5">
        <f>COUNTIFS(Data!$G:$G,$A7,Data!$C:$C,C$1,Data!$D:$D,C$2)</f>
        <v>0</v>
      </c>
      <c r="D7" s="5">
        <f>COUNTIFS(Data!$G:$G,$A7,Data!$C:$C,D$1,Data!$D:$D,D$2)</f>
        <v>0</v>
      </c>
      <c r="E7" s="5">
        <f>COUNTIFS(Data!$G:$G,$A7,Data!$C:$C,E$1,Data!$D:$D,E$2)</f>
        <v>0</v>
      </c>
      <c r="F7" s="5">
        <f>COUNTIFS(Data!$G:$G,$A7,Data!$C:$C,F$1,Data!$D:$D,F$2)</f>
        <v>0</v>
      </c>
      <c r="G7" s="5">
        <f>COUNTIFS(Data!$G:$G,$A7,Data!$C:$C,G$1,Data!$D:$D,G$2)</f>
        <v>0</v>
      </c>
      <c r="H7" s="5">
        <f>COUNTIFS(Data!$G:$G,$A7,Data!$C:$C,H$1,Data!$D:$D,H$2)</f>
        <v>0</v>
      </c>
      <c r="I7" s="5">
        <f>COUNTIFS(Data!$G:$G,$A7,Data!$C:$C,I$1,Data!$D:$D,I$2)</f>
        <v>0</v>
      </c>
      <c r="J7" s="5">
        <f>COUNTIFS(Data!$G:$G,$A7,Data!$C:$C,J$1,Data!$D:$D,J$2)</f>
        <v>0</v>
      </c>
      <c r="K7" s="5">
        <f>COUNTIFS(Data!$G:$G,$A7,Data!$C:$C,K$1,Data!$D:$D,K$2)</f>
        <v>0</v>
      </c>
      <c r="L7" s="5">
        <f>COUNTIFS(Data!$G:$G,$A7,Data!$C:$C,L$1,Data!$D:$D,L$2)</f>
        <v>0</v>
      </c>
      <c r="M7" s="5">
        <f>COUNTIFS(Data!$G:$G,$A7,Data!$C:$C,M$1,Data!$D:$D,M$2)</f>
        <v>0</v>
      </c>
      <c r="N7" s="5">
        <f>COUNTIFS(Data!$G:$G,$A7,Data!$C:$C,N$1,Data!$D:$D,N$2)</f>
        <v>0</v>
      </c>
      <c r="O7" s="5">
        <f>COUNTIFS(Data!$G:$G,$A7,Data!$C:$C,O$1,Data!$D:$D,O$2)</f>
        <v>0</v>
      </c>
      <c r="P7" s="5">
        <f>COUNTIFS(Data!$G:$G,$A7,Data!$C:$C,P$1,Data!$D:$D,P$2)</f>
        <v>0</v>
      </c>
      <c r="Q7" s="5">
        <f>COUNTIFS(Data!$G:$G,$A7,Data!$C:$C,Q$1,Data!$D:$D,Q$2)</f>
        <v>0</v>
      </c>
      <c r="R7" s="5">
        <f>COUNTIFS(Data!$G:$G,$A7,Data!$C:$C,R$1,Data!$D:$D,R$2)</f>
        <v>0</v>
      </c>
      <c r="S7" s="5">
        <f>COUNTIFS(Data!$G:$G,$A7,Data!$C:$C,S$1,Data!$D:$D,S$2)</f>
        <v>0</v>
      </c>
      <c r="T7" s="5">
        <f>COUNTIFS(Data!$G:$G,$A7,Data!$C:$C,T$1,Data!$D:$D,T$2)</f>
        <v>0</v>
      </c>
      <c r="U7" s="5">
        <f>COUNTIFS(Data!$G:$G,$A7,Data!$C:$C,U$1,Data!$D:$D,U$2)</f>
        <v>0</v>
      </c>
      <c r="V7" s="5">
        <f>COUNTIFS(Data!$G:$G,$A7,Data!$C:$C,V$1,Data!$D:$D,V$2)</f>
        <v>0</v>
      </c>
      <c r="W7" s="5">
        <f>COUNTIFS(Data!$G:$G,$A7,Data!$C:$C,W$1,Data!$D:$D,W$2)</f>
        <v>0</v>
      </c>
      <c r="X7" s="5">
        <f>COUNTIFS(Data!$G:$G,$A7,Data!$C:$C,X$1,Data!$D:$D,X$2)</f>
        <v>0</v>
      </c>
      <c r="Y7" s="5">
        <f>COUNTIFS(Data!$G:$G,$A7,Data!$C:$C,Y$1,Data!$D:$D,Y$2)</f>
        <v>0</v>
      </c>
      <c r="Z7" s="5">
        <f>COUNTIFS(Data!$G:$G,$A7,Data!$C:$C,Z$1,Data!$D:$D,Z$2)</f>
        <v>0</v>
      </c>
      <c r="AA7" s="5">
        <f>COUNTIFS(Data!$G:$G,$A7,Data!$C:$C,AA$1,Data!$D:$D,AA$2)</f>
        <v>0</v>
      </c>
      <c r="AB7" s="5">
        <f>COUNTIFS(Data!$G:$G,$A7,Data!$C:$C,AB$1,Data!$D:$D,AB$2)</f>
        <v>0</v>
      </c>
      <c r="AC7" s="5">
        <f>COUNTIFS(Data!$G:$G,$A7,Data!$C:$C,AC$1,Data!$D:$D,AC$2)</f>
        <v>0</v>
      </c>
      <c r="AD7" s="5">
        <f>COUNTIFS(Data!$G:$G,$A7,Data!$C:$C,AD$1,Data!$D:$D,AD$2)</f>
        <v>0</v>
      </c>
      <c r="AE7" s="5">
        <f>COUNTIFS(Data!$G:$G,$A7,Data!$C:$C,AE$1,Data!$D:$D,AE$2)</f>
        <v>0</v>
      </c>
      <c r="AF7" s="5">
        <f>COUNTIFS(Data!$G:$G,$A7,Data!$C:$C,AF$1,Data!$D:$D,AF$2)</f>
        <v>0</v>
      </c>
      <c r="AG7" s="5">
        <f>COUNTIFS(Data!$G:$G,$A7,Data!$C:$C,AG$1,Data!$D:$D,AG$2)</f>
        <v>0</v>
      </c>
      <c r="AH7" s="5">
        <f>COUNTIFS(Data!$G:$G,$A7,Data!$C:$C,AH$1,Data!$D:$D,AH$2)</f>
        <v>0</v>
      </c>
      <c r="AI7" s="5">
        <f>COUNTIFS(Data!$G:$G,$A7,Data!$C:$C,AI$1,Data!$D:$D,AI$2)</f>
        <v>0</v>
      </c>
      <c r="AJ7" s="5">
        <f>COUNTIFS(Data!$G:$G,$A7,Data!$C:$C,AJ$1,Data!$D:$D,AJ$2)</f>
        <v>0</v>
      </c>
      <c r="AK7" s="5">
        <f>COUNTIFS(Data!$G:$G,$A7,Data!$C:$C,AK$1,Data!$D:$D,AK$2)</f>
        <v>0</v>
      </c>
      <c r="AL7" s="5">
        <f>COUNTIFS(Data!$G:$G,$A7,Data!$C:$C,AL$1,Data!$D:$D,AL$2)</f>
        <v>0</v>
      </c>
      <c r="AM7" s="5">
        <f>COUNTIFS(Data!$G:$G,$A7,Data!$C:$C,AM$1,Data!$D:$D,AM$2)</f>
        <v>0</v>
      </c>
      <c r="AN7" s="5">
        <f>COUNTIFS(Data!$G:$G,$A7,Data!$C:$C,AN$1,Data!$D:$D,AN$2)</f>
        <v>0</v>
      </c>
      <c r="AO7" s="5">
        <f>COUNTIFS(Data!$G:$G,$A7,Data!$C:$C,AO$1,Data!$D:$D,AO$2)</f>
        <v>0</v>
      </c>
      <c r="AP7" s="5">
        <f>COUNTIFS(Data!$G:$G,$A7,Data!$C:$C,AP$1,Data!$D:$D,AP$2)</f>
        <v>0</v>
      </c>
      <c r="AQ7" s="5">
        <f>COUNTIFS(Data!$G:$G,$A7,Data!$C:$C,AQ$1,Data!$D:$D,AQ$2)</f>
        <v>0</v>
      </c>
      <c r="AR7" s="5">
        <f>COUNTIFS(Data!$G:$G,$A7,Data!$C:$C,AR$1,Data!$D:$D,AR$2)</f>
        <v>0</v>
      </c>
      <c r="AS7" s="5">
        <f>COUNTIFS(Data!$G:$G,$A7,Data!$C:$C,AS$1,Data!$D:$D,AS$2)</f>
        <v>0</v>
      </c>
      <c r="AT7" s="5">
        <f>COUNTIFS(Data!$G:$G,$A7,Data!$C:$C,AT$1,Data!$D:$D,AT$2)</f>
        <v>0</v>
      </c>
      <c r="AU7" s="5">
        <f>COUNTIFS(Data!$G:$G,$A7,Data!$C:$C,AU$1,Data!$D:$D,AU$2)</f>
        <v>0</v>
      </c>
      <c r="AV7" s="5">
        <f>COUNTIFS(Data!$G:$G,$A7,Data!$C:$C,AV$1,Data!$D:$D,AV$2)</f>
        <v>0</v>
      </c>
      <c r="AW7" s="5">
        <f>COUNTIFS(Data!$G:$G,$A7,Data!$C:$C,AW$1,Data!$D:$D,AW$2)</f>
        <v>0</v>
      </c>
      <c r="AX7" s="5">
        <f>COUNTIFS(Data!$G:$G,$A7,Data!$C:$C,AX$1,Data!$D:$D,AX$2)</f>
        <v>0</v>
      </c>
      <c r="AY7" s="5">
        <f>COUNTIFS(Data!$G:$G,$A7,Data!$C:$C,AY$1,Data!$D:$D,AY$2)</f>
        <v>0</v>
      </c>
      <c r="AZ7" s="5">
        <f>COUNTIFS(Data!$G:$G,$A7,Data!$C:$C,AZ$1,Data!$D:$D,AZ$2)</f>
        <v>0</v>
      </c>
      <c r="BA7" s="5">
        <f>COUNTIFS(Data!$G:$G,$A7,Data!$C:$C,BA$1,Data!$D:$D,BA$2)</f>
        <v>0</v>
      </c>
      <c r="BB7" s="5">
        <f>COUNTIFS(Data!$G:$G,$A7,Data!$C:$C,BB$1,Data!$D:$D,BB$2)</f>
        <v>0</v>
      </c>
      <c r="BC7" s="5">
        <f>COUNTIFS(Data!$G:$G,$A7,Data!$C:$C,BC$1,Data!$D:$D,BC$2)</f>
        <v>0</v>
      </c>
      <c r="BD7" s="5">
        <f>COUNTIFS(Data!$G:$G,$A7,Data!$C:$C,BD$1,Data!$D:$D,BD$2)</f>
        <v>0</v>
      </c>
      <c r="BE7" s="5">
        <f>COUNTIFS(Data!$G:$G,$A7,Data!$C:$C,BE$1,Data!$D:$D,BE$2)</f>
        <v>0</v>
      </c>
      <c r="BF7" s="5">
        <f>COUNTIFS(Data!$G:$G,$A7,Data!$C:$C,BF$1,Data!$D:$D,BF$2)</f>
        <v>0</v>
      </c>
      <c r="BG7" s="5">
        <f>COUNTIFS(Data!$G:$G,$A7,Data!$C:$C,BG$1,Data!$D:$D,BG$2)</f>
        <v>0</v>
      </c>
      <c r="BH7" s="5">
        <f>COUNTIFS(Data!$G:$G,$A7,Data!$C:$C,BH$1,Data!$D:$D,BH$2)</f>
        <v>0</v>
      </c>
      <c r="BI7" s="5">
        <f>COUNTIFS(Data!$G:$G,$A7,Data!$C:$C,BI$1,Data!$D:$D,BI$2)</f>
        <v>0</v>
      </c>
      <c r="BJ7" s="5">
        <f>COUNTIFS(Data!$G:$G,$A7,Data!$C:$C,BJ$1,Data!$D:$D,BJ$2)</f>
        <v>0</v>
      </c>
      <c r="BK7" s="5">
        <f>COUNTIFS(Data!$G:$G,$A7,Data!$C:$C,BK$1,Data!$D:$D,BK$2)</f>
        <v>0</v>
      </c>
      <c r="BL7" s="5">
        <f>COUNTIFS(Data!$G:$G,$A7,Data!$C:$C,BL$1,Data!$D:$D,BL$2)</f>
        <v>0</v>
      </c>
      <c r="BM7" s="5">
        <f>COUNTIFS(Data!$G:$G,$A7,Data!$C:$C,BM$1,Data!$D:$D,BM$2)</f>
        <v>0</v>
      </c>
      <c r="BN7" s="5">
        <f>COUNTIFS(Data!$G:$G,$A7,Data!$C:$C,BN$1,Data!$D:$D,BN$2)</f>
        <v>0</v>
      </c>
      <c r="BO7" s="5">
        <f>COUNTIFS(Data!$G:$G,$A7,Data!$C:$C,BO$1,Data!$D:$D,BO$2)</f>
        <v>0</v>
      </c>
      <c r="BP7" s="5">
        <f>COUNTIFS(Data!$G:$G,$A7,Data!$C:$C,BP$1,Data!$D:$D,BP$2)</f>
        <v>0</v>
      </c>
      <c r="BQ7" s="5">
        <f>COUNTIFS(Data!$G:$G,$A7,Data!$C:$C,BQ$1,Data!$D:$D,BQ$2)</f>
        <v>0</v>
      </c>
      <c r="BR7" s="5">
        <f>COUNTIFS(Data!$G:$G,$A7,Data!$C:$C,BR$1,Data!$D:$D,BR$2)</f>
        <v>0</v>
      </c>
      <c r="BS7" s="5">
        <f>COUNTIFS(Data!$G:$G,$A7,Data!$C:$C,BS$1,Data!$D:$D,BS$2)</f>
        <v>0</v>
      </c>
      <c r="BT7" s="5">
        <f>COUNTIFS(Data!$G:$G,$A7,Data!$C:$C,BT$1,Data!$D:$D,BT$2)</f>
        <v>0</v>
      </c>
      <c r="BU7" s="5">
        <f>COUNTIFS(Data!$G:$G,$A7,Data!$C:$C,BU$1,Data!$D:$D,BU$2)</f>
        <v>0</v>
      </c>
      <c r="BV7" s="5">
        <f>COUNTIFS(Data!$G:$G,$A7,Data!$C:$C,BV$1,Data!$D:$D,BV$2)</f>
        <v>0</v>
      </c>
      <c r="BW7" s="5">
        <f>COUNTIFS(Data!$G:$G,$A7,Data!$C:$C,BW$1,Data!$D:$D,BW$2)</f>
        <v>0</v>
      </c>
      <c r="BX7" s="5">
        <f>COUNTIFS(Data!$G:$G,$A7,Data!$C:$C,BX$1,Data!$D:$D,BX$2)</f>
        <v>0</v>
      </c>
      <c r="BY7" s="5">
        <f>COUNTIFS(Data!$G:$G,$A7,Data!$C:$C,BY$1,Data!$D:$D,BY$2)</f>
        <v>0</v>
      </c>
      <c r="BZ7" s="5">
        <f>COUNTIFS(Data!$G:$G,$A7,Data!$C:$C,BZ$1,Data!$D:$D,BZ$2)</f>
        <v>0</v>
      </c>
      <c r="CA7" s="5">
        <f>COUNTIFS(Data!$G:$G,$A7,Data!$C:$C,CA$1,Data!$D:$D,CA$2)</f>
        <v>0</v>
      </c>
      <c r="CB7" s="5">
        <f>COUNTIFS(Data!$G:$G,$A7,Data!$C:$C,CB$1,Data!$D:$D,CB$2)</f>
        <v>0</v>
      </c>
      <c r="CC7" s="5">
        <f>COUNTIFS(Data!$G:$G,$A7,Data!$C:$C,CC$1,Data!$D:$D,CC$2)</f>
        <v>0</v>
      </c>
      <c r="CD7" s="5">
        <f>COUNTIFS(Data!$G:$G,$A7,Data!$C:$C,CD$1,Data!$D:$D,CD$2)</f>
        <v>0</v>
      </c>
      <c r="CE7" s="5">
        <f>COUNTIFS(Data!$G:$G,$A7,Data!$C:$C,CE$1,Data!$D:$D,CE$2)</f>
        <v>0</v>
      </c>
      <c r="CF7" s="5">
        <f>COUNTIFS(Data!$G:$G,$A7,Data!$C:$C,CF$1,Data!$D:$D,CF$2)</f>
        <v>0</v>
      </c>
      <c r="CG7" s="5">
        <f>COUNTIFS(Data!$G:$G,$A7,Data!$C:$C,CG$1,Data!$D:$D,CG$2)</f>
        <v>0</v>
      </c>
      <c r="CH7" s="5">
        <f>COUNTIFS(Data!$G:$G,$A7,Data!$C:$C,CH$1,Data!$D:$D,CH$2)</f>
        <v>0</v>
      </c>
      <c r="CI7" s="5">
        <f>COUNTIFS(Data!$G:$G,$A7,Data!$C:$C,CI$1,Data!$D:$D,CI$2)</f>
        <v>0</v>
      </c>
      <c r="CJ7" s="5">
        <f>COUNTIFS(Data!$G:$G,$A7,Data!$C:$C,CJ$1,Data!$D:$D,CJ$2)</f>
        <v>0</v>
      </c>
      <c r="CK7" s="5">
        <f>COUNTIFS(Data!$G:$G,$A7,Data!$C:$C,CK$1,Data!$D:$D,CK$2)</f>
        <v>0</v>
      </c>
      <c r="CL7" s="5">
        <f>COUNTIFS(Data!$G:$G,$A7,Data!$C:$C,CL$1,Data!$D:$D,CL$2)</f>
        <v>0</v>
      </c>
      <c r="CM7" s="5">
        <f>COUNTIFS(Data!$G:$G,$A7,Data!$C:$C,CM$1,Data!$D:$D,CM$2)</f>
        <v>0</v>
      </c>
      <c r="CN7" s="5">
        <f>COUNTIFS(Data!$G:$G,$A7,Data!$C:$C,CN$1,Data!$D:$D,CN$2)</f>
        <v>0</v>
      </c>
      <c r="CO7" s="5">
        <f>COUNTIFS(Data!$G:$G,$A7,Data!$C:$C,CO$1,Data!$D:$D,CO$2)</f>
        <v>0</v>
      </c>
      <c r="CP7" s="5">
        <f>COUNTIFS(Data!$G:$G,$A7,Data!$C:$C,CP$1,Data!$D:$D,CP$2)</f>
        <v>0</v>
      </c>
      <c r="CQ7" s="5">
        <f>COUNTIFS(Data!$G:$G,$A7,Data!$C:$C,CQ$1,Data!$D:$D,CQ$2)</f>
        <v>0</v>
      </c>
      <c r="CR7" s="5">
        <f>COUNTIFS(Data!$G:$G,$A7,Data!$C:$C,CR$1,Data!$D:$D,CR$2)</f>
        <v>0</v>
      </c>
      <c r="CS7" s="5">
        <f>COUNTIFS(Data!$G:$G,$A7,Data!$C:$C,CS$1,Data!$D:$D,CS$2)</f>
        <v>0</v>
      </c>
      <c r="CT7" s="5">
        <f>COUNTIFS(Data!$G:$G,$A7,Data!$C:$C,CT$1,Data!$D:$D,CT$2)</f>
        <v>0</v>
      </c>
      <c r="CU7" s="5">
        <f>COUNTIFS(Data!$G:$G,$A7,Data!$C:$C,CU$1,Data!$D:$D,CU$2)</f>
        <v>0</v>
      </c>
      <c r="CV7" s="5">
        <f>COUNTIFS(Data!$G:$G,$A7,Data!$C:$C,CV$1,Data!$D:$D,CV$2)</f>
        <v>0</v>
      </c>
      <c r="CW7" s="5">
        <f t="shared" ref="CW7:CX7" si="6">SUMIF($B$2:$CV$2,CW$2, $B7:$CV7)</f>
        <v>0</v>
      </c>
      <c r="CX7" s="5">
        <f t="shared" si="6"/>
        <v>0</v>
      </c>
      <c r="CY7" s="5">
        <f t="shared" si="3"/>
        <v>0</v>
      </c>
    </row>
    <row r="8">
      <c r="A8" s="5" t="str">
        <f>Countries!A6</f>
        <v>BAH</v>
      </c>
      <c r="B8" s="5">
        <f>COUNTIFS(Data!$G:$G,$A8,Data!$C:$C,B$1,Data!$D:$D,B$2)</f>
        <v>0</v>
      </c>
      <c r="C8" s="5">
        <f>COUNTIFS(Data!$G:$G,$A8,Data!$C:$C,C$1,Data!$D:$D,C$2)</f>
        <v>0</v>
      </c>
      <c r="D8" s="5">
        <f>COUNTIFS(Data!$G:$G,$A8,Data!$C:$C,D$1,Data!$D:$D,D$2)</f>
        <v>0</v>
      </c>
      <c r="E8" s="5">
        <f>COUNTIFS(Data!$G:$G,$A8,Data!$C:$C,E$1,Data!$D:$D,E$2)</f>
        <v>0</v>
      </c>
      <c r="F8" s="5">
        <f>COUNTIFS(Data!$G:$G,$A8,Data!$C:$C,F$1,Data!$D:$D,F$2)</f>
        <v>0</v>
      </c>
      <c r="G8" s="5">
        <f>COUNTIFS(Data!$G:$G,$A8,Data!$C:$C,G$1,Data!$D:$D,G$2)</f>
        <v>0</v>
      </c>
      <c r="H8" s="5">
        <f>COUNTIFS(Data!$G:$G,$A8,Data!$C:$C,H$1,Data!$D:$D,H$2)</f>
        <v>0</v>
      </c>
      <c r="I8" s="5">
        <f>COUNTIFS(Data!$G:$G,$A8,Data!$C:$C,I$1,Data!$D:$D,I$2)</f>
        <v>0</v>
      </c>
      <c r="J8" s="5">
        <f>COUNTIFS(Data!$G:$G,$A8,Data!$C:$C,J$1,Data!$D:$D,J$2)</f>
        <v>1</v>
      </c>
      <c r="K8" s="5">
        <f>COUNTIFS(Data!$G:$G,$A8,Data!$C:$C,K$1,Data!$D:$D,K$2)</f>
        <v>0</v>
      </c>
      <c r="L8" s="5">
        <f>COUNTIFS(Data!$G:$G,$A8,Data!$C:$C,L$1,Data!$D:$D,L$2)</f>
        <v>0</v>
      </c>
      <c r="M8" s="5">
        <f>COUNTIFS(Data!$G:$G,$A8,Data!$C:$C,M$1,Data!$D:$D,M$2)</f>
        <v>0</v>
      </c>
      <c r="N8" s="5">
        <f>COUNTIFS(Data!$G:$G,$A8,Data!$C:$C,N$1,Data!$D:$D,N$2)</f>
        <v>0</v>
      </c>
      <c r="O8" s="5">
        <f>COUNTIFS(Data!$G:$G,$A8,Data!$C:$C,O$1,Data!$D:$D,O$2)</f>
        <v>0</v>
      </c>
      <c r="P8" s="5">
        <f>COUNTIFS(Data!$G:$G,$A8,Data!$C:$C,P$1,Data!$D:$D,P$2)</f>
        <v>0</v>
      </c>
      <c r="Q8" s="5">
        <f>COUNTIFS(Data!$G:$G,$A8,Data!$C:$C,Q$1,Data!$D:$D,Q$2)</f>
        <v>0</v>
      </c>
      <c r="R8" s="5">
        <f>COUNTIFS(Data!$G:$G,$A8,Data!$C:$C,R$1,Data!$D:$D,R$2)</f>
        <v>0</v>
      </c>
      <c r="S8" s="5">
        <f>COUNTIFS(Data!$G:$G,$A8,Data!$C:$C,S$1,Data!$D:$D,S$2)</f>
        <v>0</v>
      </c>
      <c r="T8" s="5">
        <f>COUNTIFS(Data!$G:$G,$A8,Data!$C:$C,T$1,Data!$D:$D,T$2)</f>
        <v>0</v>
      </c>
      <c r="U8" s="5">
        <f>COUNTIFS(Data!$G:$G,$A8,Data!$C:$C,U$1,Data!$D:$D,U$2)</f>
        <v>0</v>
      </c>
      <c r="V8" s="5">
        <f>COUNTIFS(Data!$G:$G,$A8,Data!$C:$C,V$1,Data!$D:$D,V$2)</f>
        <v>0</v>
      </c>
      <c r="W8" s="5">
        <f>COUNTIFS(Data!$G:$G,$A8,Data!$C:$C,W$1,Data!$D:$D,W$2)</f>
        <v>0</v>
      </c>
      <c r="X8" s="5">
        <f>COUNTIFS(Data!$G:$G,$A8,Data!$C:$C,X$1,Data!$D:$D,X$2)</f>
        <v>0</v>
      </c>
      <c r="Y8" s="5">
        <f>COUNTIFS(Data!$G:$G,$A8,Data!$C:$C,Y$1,Data!$D:$D,Y$2)</f>
        <v>0</v>
      </c>
      <c r="Z8" s="5">
        <f>COUNTIFS(Data!$G:$G,$A8,Data!$C:$C,Z$1,Data!$D:$D,Z$2)</f>
        <v>0</v>
      </c>
      <c r="AA8" s="5">
        <f>COUNTIFS(Data!$G:$G,$A8,Data!$C:$C,AA$1,Data!$D:$D,AA$2)</f>
        <v>0</v>
      </c>
      <c r="AB8" s="5">
        <f>COUNTIFS(Data!$G:$G,$A8,Data!$C:$C,AB$1,Data!$D:$D,AB$2)</f>
        <v>0</v>
      </c>
      <c r="AC8" s="5">
        <f>COUNTIFS(Data!$G:$G,$A8,Data!$C:$C,AC$1,Data!$D:$D,AC$2)</f>
        <v>0</v>
      </c>
      <c r="AD8" s="5">
        <f>COUNTIFS(Data!$G:$G,$A8,Data!$C:$C,AD$1,Data!$D:$D,AD$2)</f>
        <v>0</v>
      </c>
      <c r="AE8" s="5">
        <f>COUNTIFS(Data!$G:$G,$A8,Data!$C:$C,AE$1,Data!$D:$D,AE$2)</f>
        <v>0</v>
      </c>
      <c r="AF8" s="5">
        <f>COUNTIFS(Data!$G:$G,$A8,Data!$C:$C,AF$1,Data!$D:$D,AF$2)</f>
        <v>0</v>
      </c>
      <c r="AG8" s="5">
        <f>COUNTIFS(Data!$G:$G,$A8,Data!$C:$C,AG$1,Data!$D:$D,AG$2)</f>
        <v>0</v>
      </c>
      <c r="AH8" s="5">
        <f>COUNTIFS(Data!$G:$G,$A8,Data!$C:$C,AH$1,Data!$D:$D,AH$2)</f>
        <v>0</v>
      </c>
      <c r="AI8" s="5">
        <f>COUNTIFS(Data!$G:$G,$A8,Data!$C:$C,AI$1,Data!$D:$D,AI$2)</f>
        <v>0</v>
      </c>
      <c r="AJ8" s="5">
        <f>COUNTIFS(Data!$G:$G,$A8,Data!$C:$C,AJ$1,Data!$D:$D,AJ$2)</f>
        <v>0</v>
      </c>
      <c r="AK8" s="5">
        <f>COUNTIFS(Data!$G:$G,$A8,Data!$C:$C,AK$1,Data!$D:$D,AK$2)</f>
        <v>0</v>
      </c>
      <c r="AL8" s="5">
        <f>COUNTIFS(Data!$G:$G,$A8,Data!$C:$C,AL$1,Data!$D:$D,AL$2)</f>
        <v>0</v>
      </c>
      <c r="AM8" s="5">
        <f>COUNTIFS(Data!$G:$G,$A8,Data!$C:$C,AM$1,Data!$D:$D,AM$2)</f>
        <v>0</v>
      </c>
      <c r="AN8" s="5">
        <f>COUNTIFS(Data!$G:$G,$A8,Data!$C:$C,AN$1,Data!$D:$D,AN$2)</f>
        <v>0</v>
      </c>
      <c r="AO8" s="5">
        <f>COUNTIFS(Data!$G:$G,$A8,Data!$C:$C,AO$1,Data!$D:$D,AO$2)</f>
        <v>0</v>
      </c>
      <c r="AP8" s="5">
        <f>COUNTIFS(Data!$G:$G,$A8,Data!$C:$C,AP$1,Data!$D:$D,AP$2)</f>
        <v>0</v>
      </c>
      <c r="AQ8" s="5">
        <f>COUNTIFS(Data!$G:$G,$A8,Data!$C:$C,AQ$1,Data!$D:$D,AQ$2)</f>
        <v>0</v>
      </c>
      <c r="AR8" s="5">
        <f>COUNTIFS(Data!$G:$G,$A8,Data!$C:$C,AR$1,Data!$D:$D,AR$2)</f>
        <v>0</v>
      </c>
      <c r="AS8" s="5">
        <f>COUNTIFS(Data!$G:$G,$A8,Data!$C:$C,AS$1,Data!$D:$D,AS$2)</f>
        <v>0</v>
      </c>
      <c r="AT8" s="5">
        <f>COUNTIFS(Data!$G:$G,$A8,Data!$C:$C,AT$1,Data!$D:$D,AT$2)</f>
        <v>0</v>
      </c>
      <c r="AU8" s="5">
        <f>COUNTIFS(Data!$G:$G,$A8,Data!$C:$C,AU$1,Data!$D:$D,AU$2)</f>
        <v>0</v>
      </c>
      <c r="AV8" s="5">
        <f>COUNTIFS(Data!$G:$G,$A8,Data!$C:$C,AV$1,Data!$D:$D,AV$2)</f>
        <v>0</v>
      </c>
      <c r="AW8" s="5">
        <f>COUNTIFS(Data!$G:$G,$A8,Data!$C:$C,AW$1,Data!$D:$D,AW$2)</f>
        <v>0</v>
      </c>
      <c r="AX8" s="5">
        <f>COUNTIFS(Data!$G:$G,$A8,Data!$C:$C,AX$1,Data!$D:$D,AX$2)</f>
        <v>0</v>
      </c>
      <c r="AY8" s="5">
        <f>COUNTIFS(Data!$G:$G,$A8,Data!$C:$C,AY$1,Data!$D:$D,AY$2)</f>
        <v>0</v>
      </c>
      <c r="AZ8" s="5">
        <f>COUNTIFS(Data!$G:$G,$A8,Data!$C:$C,AZ$1,Data!$D:$D,AZ$2)</f>
        <v>0</v>
      </c>
      <c r="BA8" s="5">
        <f>COUNTIFS(Data!$G:$G,$A8,Data!$C:$C,BA$1,Data!$D:$D,BA$2)</f>
        <v>0</v>
      </c>
      <c r="BB8" s="5">
        <f>COUNTIFS(Data!$G:$G,$A8,Data!$C:$C,BB$1,Data!$D:$D,BB$2)</f>
        <v>0</v>
      </c>
      <c r="BC8" s="5">
        <f>COUNTIFS(Data!$G:$G,$A8,Data!$C:$C,BC$1,Data!$D:$D,BC$2)</f>
        <v>0</v>
      </c>
      <c r="BD8" s="5">
        <f>COUNTIFS(Data!$G:$G,$A8,Data!$C:$C,BD$1,Data!$D:$D,BD$2)</f>
        <v>0</v>
      </c>
      <c r="BE8" s="5">
        <f>COUNTIFS(Data!$G:$G,$A8,Data!$C:$C,BE$1,Data!$D:$D,BE$2)</f>
        <v>0</v>
      </c>
      <c r="BF8" s="5">
        <f>COUNTIFS(Data!$G:$G,$A8,Data!$C:$C,BF$1,Data!$D:$D,BF$2)</f>
        <v>0</v>
      </c>
      <c r="BG8" s="5">
        <f>COUNTIFS(Data!$G:$G,$A8,Data!$C:$C,BG$1,Data!$D:$D,BG$2)</f>
        <v>0</v>
      </c>
      <c r="BH8" s="5">
        <f>COUNTIFS(Data!$G:$G,$A8,Data!$C:$C,BH$1,Data!$D:$D,BH$2)</f>
        <v>0</v>
      </c>
      <c r="BI8" s="5">
        <f>COUNTIFS(Data!$G:$G,$A8,Data!$C:$C,BI$1,Data!$D:$D,BI$2)</f>
        <v>0</v>
      </c>
      <c r="BJ8" s="5">
        <f>COUNTIFS(Data!$G:$G,$A8,Data!$C:$C,BJ$1,Data!$D:$D,BJ$2)</f>
        <v>0</v>
      </c>
      <c r="BK8" s="5">
        <f>COUNTIFS(Data!$G:$G,$A8,Data!$C:$C,BK$1,Data!$D:$D,BK$2)</f>
        <v>0</v>
      </c>
      <c r="BL8" s="5">
        <f>COUNTIFS(Data!$G:$G,$A8,Data!$C:$C,BL$1,Data!$D:$D,BL$2)</f>
        <v>0</v>
      </c>
      <c r="BM8" s="5">
        <f>COUNTIFS(Data!$G:$G,$A8,Data!$C:$C,BM$1,Data!$D:$D,BM$2)</f>
        <v>0</v>
      </c>
      <c r="BN8" s="5">
        <f>COUNTIFS(Data!$G:$G,$A8,Data!$C:$C,BN$1,Data!$D:$D,BN$2)</f>
        <v>0</v>
      </c>
      <c r="BO8" s="5">
        <f>COUNTIFS(Data!$G:$G,$A8,Data!$C:$C,BO$1,Data!$D:$D,BO$2)</f>
        <v>0</v>
      </c>
      <c r="BP8" s="5">
        <f>COUNTIFS(Data!$G:$G,$A8,Data!$C:$C,BP$1,Data!$D:$D,BP$2)</f>
        <v>0</v>
      </c>
      <c r="BQ8" s="5">
        <f>COUNTIFS(Data!$G:$G,$A8,Data!$C:$C,BQ$1,Data!$D:$D,BQ$2)</f>
        <v>0</v>
      </c>
      <c r="BR8" s="5">
        <f>COUNTIFS(Data!$G:$G,$A8,Data!$C:$C,BR$1,Data!$D:$D,BR$2)</f>
        <v>0</v>
      </c>
      <c r="BS8" s="5">
        <f>COUNTIFS(Data!$G:$G,$A8,Data!$C:$C,BS$1,Data!$D:$D,BS$2)</f>
        <v>0</v>
      </c>
      <c r="BT8" s="5">
        <f>COUNTIFS(Data!$G:$G,$A8,Data!$C:$C,BT$1,Data!$D:$D,BT$2)</f>
        <v>0</v>
      </c>
      <c r="BU8" s="5">
        <f>COUNTIFS(Data!$G:$G,$A8,Data!$C:$C,BU$1,Data!$D:$D,BU$2)</f>
        <v>0</v>
      </c>
      <c r="BV8" s="5">
        <f>COUNTIFS(Data!$G:$G,$A8,Data!$C:$C,BV$1,Data!$D:$D,BV$2)</f>
        <v>0</v>
      </c>
      <c r="BW8" s="5">
        <f>COUNTIFS(Data!$G:$G,$A8,Data!$C:$C,BW$1,Data!$D:$D,BW$2)</f>
        <v>0</v>
      </c>
      <c r="BX8" s="5">
        <f>COUNTIFS(Data!$G:$G,$A8,Data!$C:$C,BX$1,Data!$D:$D,BX$2)</f>
        <v>0</v>
      </c>
      <c r="BY8" s="5">
        <f>COUNTIFS(Data!$G:$G,$A8,Data!$C:$C,BY$1,Data!$D:$D,BY$2)</f>
        <v>0</v>
      </c>
      <c r="BZ8" s="5">
        <f>COUNTIFS(Data!$G:$G,$A8,Data!$C:$C,BZ$1,Data!$D:$D,BZ$2)</f>
        <v>0</v>
      </c>
      <c r="CA8" s="5">
        <f>COUNTIFS(Data!$G:$G,$A8,Data!$C:$C,CA$1,Data!$D:$D,CA$2)</f>
        <v>0</v>
      </c>
      <c r="CB8" s="5">
        <f>COUNTIFS(Data!$G:$G,$A8,Data!$C:$C,CB$1,Data!$D:$D,CB$2)</f>
        <v>0</v>
      </c>
      <c r="CC8" s="5">
        <f>COUNTIFS(Data!$G:$G,$A8,Data!$C:$C,CC$1,Data!$D:$D,CC$2)</f>
        <v>0</v>
      </c>
      <c r="CD8" s="5">
        <f>COUNTIFS(Data!$G:$G,$A8,Data!$C:$C,CD$1,Data!$D:$D,CD$2)</f>
        <v>0</v>
      </c>
      <c r="CE8" s="5">
        <f>COUNTIFS(Data!$G:$G,$A8,Data!$C:$C,CE$1,Data!$D:$D,CE$2)</f>
        <v>0</v>
      </c>
      <c r="CF8" s="5">
        <f>COUNTIFS(Data!$G:$G,$A8,Data!$C:$C,CF$1,Data!$D:$D,CF$2)</f>
        <v>0</v>
      </c>
      <c r="CG8" s="5">
        <f>COUNTIFS(Data!$G:$G,$A8,Data!$C:$C,CG$1,Data!$D:$D,CG$2)</f>
        <v>0</v>
      </c>
      <c r="CH8" s="5">
        <f>COUNTIFS(Data!$G:$G,$A8,Data!$C:$C,CH$1,Data!$D:$D,CH$2)</f>
        <v>0</v>
      </c>
      <c r="CI8" s="5">
        <f>COUNTIFS(Data!$G:$G,$A8,Data!$C:$C,CI$1,Data!$D:$D,CI$2)</f>
        <v>0</v>
      </c>
      <c r="CJ8" s="5">
        <f>COUNTIFS(Data!$G:$G,$A8,Data!$C:$C,CJ$1,Data!$D:$D,CJ$2)</f>
        <v>0</v>
      </c>
      <c r="CK8" s="5">
        <f>COUNTIFS(Data!$G:$G,$A8,Data!$C:$C,CK$1,Data!$D:$D,CK$2)</f>
        <v>0</v>
      </c>
      <c r="CL8" s="5">
        <f>COUNTIFS(Data!$G:$G,$A8,Data!$C:$C,CL$1,Data!$D:$D,CL$2)</f>
        <v>0</v>
      </c>
      <c r="CM8" s="5">
        <f>COUNTIFS(Data!$G:$G,$A8,Data!$C:$C,CM$1,Data!$D:$D,CM$2)</f>
        <v>0</v>
      </c>
      <c r="CN8" s="5">
        <f>COUNTIFS(Data!$G:$G,$A8,Data!$C:$C,CN$1,Data!$D:$D,CN$2)</f>
        <v>0</v>
      </c>
      <c r="CO8" s="5">
        <f>COUNTIFS(Data!$G:$G,$A8,Data!$C:$C,CO$1,Data!$D:$D,CO$2)</f>
        <v>0</v>
      </c>
      <c r="CP8" s="5">
        <f>COUNTIFS(Data!$G:$G,$A8,Data!$C:$C,CP$1,Data!$D:$D,CP$2)</f>
        <v>0</v>
      </c>
      <c r="CQ8" s="5">
        <f>COUNTIFS(Data!$G:$G,$A8,Data!$C:$C,CQ$1,Data!$D:$D,CQ$2)</f>
        <v>0</v>
      </c>
      <c r="CR8" s="5">
        <f>COUNTIFS(Data!$G:$G,$A8,Data!$C:$C,CR$1,Data!$D:$D,CR$2)</f>
        <v>0</v>
      </c>
      <c r="CS8" s="5">
        <f>COUNTIFS(Data!$G:$G,$A8,Data!$C:$C,CS$1,Data!$D:$D,CS$2)</f>
        <v>0</v>
      </c>
      <c r="CT8" s="5">
        <f>COUNTIFS(Data!$G:$G,$A8,Data!$C:$C,CT$1,Data!$D:$D,CT$2)</f>
        <v>0</v>
      </c>
      <c r="CU8" s="5">
        <f>COUNTIFS(Data!$G:$G,$A8,Data!$C:$C,CU$1,Data!$D:$D,CU$2)</f>
        <v>0</v>
      </c>
      <c r="CV8" s="5">
        <f>COUNTIFS(Data!$G:$G,$A8,Data!$C:$C,CV$1,Data!$D:$D,CV$2)</f>
        <v>0</v>
      </c>
      <c r="CW8" s="5">
        <f t="shared" ref="CW8:CX8" si="7">SUMIF($B$2:$CV$2,CW$2, $B8:$CV8)</f>
        <v>1</v>
      </c>
      <c r="CX8" s="5">
        <f t="shared" si="7"/>
        <v>0</v>
      </c>
      <c r="CY8" s="5">
        <f t="shared" si="3"/>
        <v>1</v>
      </c>
    </row>
    <row r="9">
      <c r="A9" s="5" t="str">
        <f>Countries!A7</f>
        <v>BEL</v>
      </c>
      <c r="B9" s="5">
        <f>COUNTIFS(Data!$G:$G,$A9,Data!$C:$C,B$1,Data!$D:$D,B$2)</f>
        <v>0</v>
      </c>
      <c r="C9" s="5">
        <f>COUNTIFS(Data!$G:$G,$A9,Data!$C:$C,C$1,Data!$D:$D,C$2)</f>
        <v>0</v>
      </c>
      <c r="D9" s="5">
        <f>COUNTIFS(Data!$G:$G,$A9,Data!$C:$C,D$1,Data!$D:$D,D$2)</f>
        <v>0</v>
      </c>
      <c r="E9" s="5">
        <f>COUNTIFS(Data!$G:$G,$A9,Data!$C:$C,E$1,Data!$D:$D,E$2)</f>
        <v>0</v>
      </c>
      <c r="F9" s="5">
        <f>COUNTIFS(Data!$G:$G,$A9,Data!$C:$C,F$1,Data!$D:$D,F$2)</f>
        <v>0</v>
      </c>
      <c r="G9" s="5">
        <f>COUNTIFS(Data!$G:$G,$A9,Data!$C:$C,G$1,Data!$D:$D,G$2)</f>
        <v>0</v>
      </c>
      <c r="H9" s="5">
        <f>COUNTIFS(Data!$G:$G,$A9,Data!$C:$C,H$1,Data!$D:$D,H$2)</f>
        <v>1</v>
      </c>
      <c r="I9" s="5">
        <f>COUNTIFS(Data!$G:$G,$A9,Data!$C:$C,I$1,Data!$D:$D,I$2)</f>
        <v>0</v>
      </c>
      <c r="J9" s="5">
        <f>COUNTIFS(Data!$G:$G,$A9,Data!$C:$C,J$1,Data!$D:$D,J$2)</f>
        <v>0</v>
      </c>
      <c r="K9" s="5">
        <f>COUNTIFS(Data!$G:$G,$A9,Data!$C:$C,K$1,Data!$D:$D,K$2)</f>
        <v>0</v>
      </c>
      <c r="L9" s="5">
        <f>COUNTIFS(Data!$G:$G,$A9,Data!$C:$C,L$1,Data!$D:$D,L$2)</f>
        <v>1</v>
      </c>
      <c r="M9" s="5">
        <f>COUNTIFS(Data!$G:$G,$A9,Data!$C:$C,M$1,Data!$D:$D,M$2)</f>
        <v>0</v>
      </c>
      <c r="N9" s="5">
        <f>COUNTIFS(Data!$G:$G,$A9,Data!$C:$C,N$1,Data!$D:$D,N$2)</f>
        <v>0</v>
      </c>
      <c r="O9" s="5">
        <f>COUNTIFS(Data!$G:$G,$A9,Data!$C:$C,O$1,Data!$D:$D,O$2)</f>
        <v>0</v>
      </c>
      <c r="P9" s="5">
        <f>COUNTIFS(Data!$G:$G,$A9,Data!$C:$C,P$1,Data!$D:$D,P$2)</f>
        <v>0</v>
      </c>
      <c r="Q9" s="5">
        <f>COUNTIFS(Data!$G:$G,$A9,Data!$C:$C,Q$1,Data!$D:$D,Q$2)</f>
        <v>0</v>
      </c>
      <c r="R9" s="5">
        <f>COUNTIFS(Data!$G:$G,$A9,Data!$C:$C,R$1,Data!$D:$D,R$2)</f>
        <v>0</v>
      </c>
      <c r="S9" s="5">
        <f>COUNTIFS(Data!$G:$G,$A9,Data!$C:$C,S$1,Data!$D:$D,S$2)</f>
        <v>0</v>
      </c>
      <c r="T9" s="5">
        <f>COUNTIFS(Data!$G:$G,$A9,Data!$C:$C,T$1,Data!$D:$D,T$2)</f>
        <v>0</v>
      </c>
      <c r="U9" s="5">
        <f>COUNTIFS(Data!$G:$G,$A9,Data!$C:$C,U$1,Data!$D:$D,U$2)</f>
        <v>0</v>
      </c>
      <c r="V9" s="5">
        <f>COUNTIFS(Data!$G:$G,$A9,Data!$C:$C,V$1,Data!$D:$D,V$2)</f>
        <v>0</v>
      </c>
      <c r="W9" s="5">
        <f>COUNTIFS(Data!$G:$G,$A9,Data!$C:$C,W$1,Data!$D:$D,W$2)</f>
        <v>0</v>
      </c>
      <c r="X9" s="5">
        <f>COUNTIFS(Data!$G:$G,$A9,Data!$C:$C,X$1,Data!$D:$D,X$2)</f>
        <v>0</v>
      </c>
      <c r="Y9" s="5">
        <f>COUNTIFS(Data!$G:$G,$A9,Data!$C:$C,Y$1,Data!$D:$D,Y$2)</f>
        <v>0</v>
      </c>
      <c r="Z9" s="5">
        <f>COUNTIFS(Data!$G:$G,$A9,Data!$C:$C,Z$1,Data!$D:$D,Z$2)</f>
        <v>0</v>
      </c>
      <c r="AA9" s="5">
        <f>COUNTIFS(Data!$G:$G,$A9,Data!$C:$C,AA$1,Data!$D:$D,AA$2)</f>
        <v>0</v>
      </c>
      <c r="AB9" s="5">
        <f>COUNTIFS(Data!$G:$G,$A9,Data!$C:$C,AB$1,Data!$D:$D,AB$2)</f>
        <v>0</v>
      </c>
      <c r="AC9" s="5">
        <f>COUNTIFS(Data!$G:$G,$A9,Data!$C:$C,AC$1,Data!$D:$D,AC$2)</f>
        <v>0</v>
      </c>
      <c r="AD9" s="5">
        <f>COUNTIFS(Data!$G:$G,$A9,Data!$C:$C,AD$1,Data!$D:$D,AD$2)</f>
        <v>0</v>
      </c>
      <c r="AE9" s="5">
        <f>COUNTIFS(Data!$G:$G,$A9,Data!$C:$C,AE$1,Data!$D:$D,AE$2)</f>
        <v>0</v>
      </c>
      <c r="AF9" s="5">
        <f>COUNTIFS(Data!$G:$G,$A9,Data!$C:$C,AF$1,Data!$D:$D,AF$2)</f>
        <v>0</v>
      </c>
      <c r="AG9" s="5">
        <f>COUNTIFS(Data!$G:$G,$A9,Data!$C:$C,AG$1,Data!$D:$D,AG$2)</f>
        <v>0</v>
      </c>
      <c r="AH9" s="5">
        <f>COUNTIFS(Data!$G:$G,$A9,Data!$C:$C,AH$1,Data!$D:$D,AH$2)</f>
        <v>0</v>
      </c>
      <c r="AI9" s="5">
        <f>COUNTIFS(Data!$G:$G,$A9,Data!$C:$C,AI$1,Data!$D:$D,AI$2)</f>
        <v>0</v>
      </c>
      <c r="AJ9" s="5">
        <f>COUNTIFS(Data!$G:$G,$A9,Data!$C:$C,AJ$1,Data!$D:$D,AJ$2)</f>
        <v>0</v>
      </c>
      <c r="AK9" s="5">
        <f>COUNTIFS(Data!$G:$G,$A9,Data!$C:$C,AK$1,Data!$D:$D,AK$2)</f>
        <v>0</v>
      </c>
      <c r="AL9" s="5">
        <f>COUNTIFS(Data!$G:$G,$A9,Data!$C:$C,AL$1,Data!$D:$D,AL$2)</f>
        <v>0</v>
      </c>
      <c r="AM9" s="5">
        <f>COUNTIFS(Data!$G:$G,$A9,Data!$C:$C,AM$1,Data!$D:$D,AM$2)</f>
        <v>0</v>
      </c>
      <c r="AN9" s="5">
        <f>COUNTIFS(Data!$G:$G,$A9,Data!$C:$C,AN$1,Data!$D:$D,AN$2)</f>
        <v>0</v>
      </c>
      <c r="AO9" s="5">
        <f>COUNTIFS(Data!$G:$G,$A9,Data!$C:$C,AO$1,Data!$D:$D,AO$2)</f>
        <v>0</v>
      </c>
      <c r="AP9" s="5">
        <f>COUNTIFS(Data!$G:$G,$A9,Data!$C:$C,AP$1,Data!$D:$D,AP$2)</f>
        <v>0</v>
      </c>
      <c r="AQ9" s="5">
        <f>COUNTIFS(Data!$G:$G,$A9,Data!$C:$C,AQ$1,Data!$D:$D,AQ$2)</f>
        <v>0</v>
      </c>
      <c r="AR9" s="5">
        <f>COUNTIFS(Data!$G:$G,$A9,Data!$C:$C,AR$1,Data!$D:$D,AR$2)</f>
        <v>0</v>
      </c>
      <c r="AS9" s="5">
        <f>COUNTIFS(Data!$G:$G,$A9,Data!$C:$C,AS$1,Data!$D:$D,AS$2)</f>
        <v>0</v>
      </c>
      <c r="AT9" s="5">
        <f>COUNTIFS(Data!$G:$G,$A9,Data!$C:$C,AT$1,Data!$D:$D,AT$2)</f>
        <v>0</v>
      </c>
      <c r="AU9" s="5">
        <f>COUNTIFS(Data!$G:$G,$A9,Data!$C:$C,AU$1,Data!$D:$D,AU$2)</f>
        <v>0</v>
      </c>
      <c r="AV9" s="5">
        <f>COUNTIFS(Data!$G:$G,$A9,Data!$C:$C,AV$1,Data!$D:$D,AV$2)</f>
        <v>0</v>
      </c>
      <c r="AW9" s="5">
        <f>COUNTIFS(Data!$G:$G,$A9,Data!$C:$C,AW$1,Data!$D:$D,AW$2)</f>
        <v>1</v>
      </c>
      <c r="AX9" s="5">
        <f>COUNTIFS(Data!$G:$G,$A9,Data!$C:$C,AX$1,Data!$D:$D,AX$2)</f>
        <v>0</v>
      </c>
      <c r="AY9" s="5">
        <f>COUNTIFS(Data!$G:$G,$A9,Data!$C:$C,AY$1,Data!$D:$D,AY$2)</f>
        <v>0</v>
      </c>
      <c r="AZ9" s="5">
        <f>COUNTIFS(Data!$G:$G,$A9,Data!$C:$C,AZ$1,Data!$D:$D,AZ$2)</f>
        <v>0</v>
      </c>
      <c r="BA9" s="5">
        <f>COUNTIFS(Data!$G:$G,$A9,Data!$C:$C,BA$1,Data!$D:$D,BA$2)</f>
        <v>0</v>
      </c>
      <c r="BB9" s="5">
        <f>COUNTIFS(Data!$G:$G,$A9,Data!$C:$C,BB$1,Data!$D:$D,BB$2)</f>
        <v>0</v>
      </c>
      <c r="BC9" s="5">
        <f>COUNTIFS(Data!$G:$G,$A9,Data!$C:$C,BC$1,Data!$D:$D,BC$2)</f>
        <v>0</v>
      </c>
      <c r="BD9" s="5">
        <f>COUNTIFS(Data!$G:$G,$A9,Data!$C:$C,BD$1,Data!$D:$D,BD$2)</f>
        <v>0</v>
      </c>
      <c r="BE9" s="5">
        <f>COUNTIFS(Data!$G:$G,$A9,Data!$C:$C,BE$1,Data!$D:$D,BE$2)</f>
        <v>0</v>
      </c>
      <c r="BF9" s="5">
        <f>COUNTIFS(Data!$G:$G,$A9,Data!$C:$C,BF$1,Data!$D:$D,BF$2)</f>
        <v>0</v>
      </c>
      <c r="BG9" s="5">
        <f>COUNTIFS(Data!$G:$G,$A9,Data!$C:$C,BG$1,Data!$D:$D,BG$2)</f>
        <v>0</v>
      </c>
      <c r="BH9" s="5">
        <f>COUNTIFS(Data!$G:$G,$A9,Data!$C:$C,BH$1,Data!$D:$D,BH$2)</f>
        <v>0</v>
      </c>
      <c r="BI9" s="5">
        <f>COUNTIFS(Data!$G:$G,$A9,Data!$C:$C,BI$1,Data!$D:$D,BI$2)</f>
        <v>0</v>
      </c>
      <c r="BJ9" s="5">
        <f>COUNTIFS(Data!$G:$G,$A9,Data!$C:$C,BJ$1,Data!$D:$D,BJ$2)</f>
        <v>0</v>
      </c>
      <c r="BK9" s="5">
        <f>COUNTIFS(Data!$G:$G,$A9,Data!$C:$C,BK$1,Data!$D:$D,BK$2)</f>
        <v>0</v>
      </c>
      <c r="BL9" s="5">
        <f>COUNTIFS(Data!$G:$G,$A9,Data!$C:$C,BL$1,Data!$D:$D,BL$2)</f>
        <v>0</v>
      </c>
      <c r="BM9" s="5">
        <f>COUNTIFS(Data!$G:$G,$A9,Data!$C:$C,BM$1,Data!$D:$D,BM$2)</f>
        <v>0</v>
      </c>
      <c r="BN9" s="5">
        <f>COUNTIFS(Data!$G:$G,$A9,Data!$C:$C,BN$1,Data!$D:$D,BN$2)</f>
        <v>0</v>
      </c>
      <c r="BO9" s="5">
        <f>COUNTIFS(Data!$G:$G,$A9,Data!$C:$C,BO$1,Data!$D:$D,BO$2)</f>
        <v>0</v>
      </c>
      <c r="BP9" s="5">
        <f>COUNTIFS(Data!$G:$G,$A9,Data!$C:$C,BP$1,Data!$D:$D,BP$2)</f>
        <v>0</v>
      </c>
      <c r="BQ9" s="5">
        <f>COUNTIFS(Data!$G:$G,$A9,Data!$C:$C,BQ$1,Data!$D:$D,BQ$2)</f>
        <v>0</v>
      </c>
      <c r="BR9" s="5">
        <f>COUNTIFS(Data!$G:$G,$A9,Data!$C:$C,BR$1,Data!$D:$D,BR$2)</f>
        <v>0</v>
      </c>
      <c r="BS9" s="5">
        <f>COUNTIFS(Data!$G:$G,$A9,Data!$C:$C,BS$1,Data!$D:$D,BS$2)</f>
        <v>0</v>
      </c>
      <c r="BT9" s="5">
        <f>COUNTIFS(Data!$G:$G,$A9,Data!$C:$C,BT$1,Data!$D:$D,BT$2)</f>
        <v>0</v>
      </c>
      <c r="BU9" s="5">
        <f>COUNTIFS(Data!$G:$G,$A9,Data!$C:$C,BU$1,Data!$D:$D,BU$2)</f>
        <v>0</v>
      </c>
      <c r="BV9" s="5">
        <f>COUNTIFS(Data!$G:$G,$A9,Data!$C:$C,BV$1,Data!$D:$D,BV$2)</f>
        <v>0</v>
      </c>
      <c r="BW9" s="5">
        <f>COUNTIFS(Data!$G:$G,$A9,Data!$C:$C,BW$1,Data!$D:$D,BW$2)</f>
        <v>0</v>
      </c>
      <c r="BX9" s="5">
        <f>COUNTIFS(Data!$G:$G,$A9,Data!$C:$C,BX$1,Data!$D:$D,BX$2)</f>
        <v>0</v>
      </c>
      <c r="BY9" s="5">
        <f>COUNTIFS(Data!$G:$G,$A9,Data!$C:$C,BY$1,Data!$D:$D,BY$2)</f>
        <v>0</v>
      </c>
      <c r="BZ9" s="5">
        <f>COUNTIFS(Data!$G:$G,$A9,Data!$C:$C,BZ$1,Data!$D:$D,BZ$2)</f>
        <v>0</v>
      </c>
      <c r="CA9" s="5">
        <f>COUNTIFS(Data!$G:$G,$A9,Data!$C:$C,CA$1,Data!$D:$D,CA$2)</f>
        <v>0</v>
      </c>
      <c r="CB9" s="5">
        <f>COUNTIFS(Data!$G:$G,$A9,Data!$C:$C,CB$1,Data!$D:$D,CB$2)</f>
        <v>0</v>
      </c>
      <c r="CC9" s="5">
        <f>COUNTIFS(Data!$G:$G,$A9,Data!$C:$C,CC$1,Data!$D:$D,CC$2)</f>
        <v>0</v>
      </c>
      <c r="CD9" s="5">
        <f>COUNTIFS(Data!$G:$G,$A9,Data!$C:$C,CD$1,Data!$D:$D,CD$2)</f>
        <v>0</v>
      </c>
      <c r="CE9" s="5">
        <f>COUNTIFS(Data!$G:$G,$A9,Data!$C:$C,CE$1,Data!$D:$D,CE$2)</f>
        <v>0</v>
      </c>
      <c r="CF9" s="5">
        <f>COUNTIFS(Data!$G:$G,$A9,Data!$C:$C,CF$1,Data!$D:$D,CF$2)</f>
        <v>0</v>
      </c>
      <c r="CG9" s="5">
        <f>COUNTIFS(Data!$G:$G,$A9,Data!$C:$C,CG$1,Data!$D:$D,CG$2)</f>
        <v>0</v>
      </c>
      <c r="CH9" s="5">
        <f>COUNTIFS(Data!$G:$G,$A9,Data!$C:$C,CH$1,Data!$D:$D,CH$2)</f>
        <v>0</v>
      </c>
      <c r="CI9" s="5">
        <f>COUNTIFS(Data!$G:$G,$A9,Data!$C:$C,CI$1,Data!$D:$D,CI$2)</f>
        <v>0</v>
      </c>
      <c r="CJ9" s="5">
        <f>COUNTIFS(Data!$G:$G,$A9,Data!$C:$C,CJ$1,Data!$D:$D,CJ$2)</f>
        <v>0</v>
      </c>
      <c r="CK9" s="5">
        <f>COUNTIFS(Data!$G:$G,$A9,Data!$C:$C,CK$1,Data!$D:$D,CK$2)</f>
        <v>0</v>
      </c>
      <c r="CL9" s="5">
        <f>COUNTIFS(Data!$G:$G,$A9,Data!$C:$C,CL$1,Data!$D:$D,CL$2)</f>
        <v>0</v>
      </c>
      <c r="CM9" s="5">
        <f>COUNTIFS(Data!$G:$G,$A9,Data!$C:$C,CM$1,Data!$D:$D,CM$2)</f>
        <v>0</v>
      </c>
      <c r="CN9" s="5">
        <f>COUNTIFS(Data!$G:$G,$A9,Data!$C:$C,CN$1,Data!$D:$D,CN$2)</f>
        <v>0</v>
      </c>
      <c r="CO9" s="5">
        <f>COUNTIFS(Data!$G:$G,$A9,Data!$C:$C,CO$1,Data!$D:$D,CO$2)</f>
        <v>0</v>
      </c>
      <c r="CP9" s="5">
        <f>COUNTIFS(Data!$G:$G,$A9,Data!$C:$C,CP$1,Data!$D:$D,CP$2)</f>
        <v>0</v>
      </c>
      <c r="CQ9" s="5">
        <f>COUNTIFS(Data!$G:$G,$A9,Data!$C:$C,CQ$1,Data!$D:$D,CQ$2)</f>
        <v>0</v>
      </c>
      <c r="CR9" s="5">
        <f>COUNTIFS(Data!$G:$G,$A9,Data!$C:$C,CR$1,Data!$D:$D,CR$2)</f>
        <v>0</v>
      </c>
      <c r="CS9" s="5">
        <f>COUNTIFS(Data!$G:$G,$A9,Data!$C:$C,CS$1,Data!$D:$D,CS$2)</f>
        <v>0</v>
      </c>
      <c r="CT9" s="5">
        <f>COUNTIFS(Data!$G:$G,$A9,Data!$C:$C,CT$1,Data!$D:$D,CT$2)</f>
        <v>0</v>
      </c>
      <c r="CU9" s="5">
        <f>COUNTIFS(Data!$G:$G,$A9,Data!$C:$C,CU$1,Data!$D:$D,CU$2)</f>
        <v>0</v>
      </c>
      <c r="CV9" s="5">
        <f>COUNTIFS(Data!$G:$G,$A9,Data!$C:$C,CV$1,Data!$D:$D,CV$2)</f>
        <v>0</v>
      </c>
      <c r="CW9" s="5">
        <f t="shared" ref="CW9:CX9" si="8">SUMIF($B$2:$CV$2,CW$2, $B9:$CV9)</f>
        <v>1</v>
      </c>
      <c r="CX9" s="5">
        <f t="shared" si="8"/>
        <v>2</v>
      </c>
      <c r="CY9" s="5">
        <f t="shared" si="3"/>
        <v>3</v>
      </c>
    </row>
    <row r="10">
      <c r="A10" s="5" t="str">
        <f>Countries!A8</f>
        <v>BER</v>
      </c>
      <c r="B10" s="5">
        <f>COUNTIFS(Data!$G:$G,$A10,Data!$C:$C,B$1,Data!$D:$D,B$2)</f>
        <v>0</v>
      </c>
      <c r="C10" s="5">
        <f>COUNTIFS(Data!$G:$G,$A10,Data!$C:$C,C$1,Data!$D:$D,C$2)</f>
        <v>0</v>
      </c>
      <c r="D10" s="5">
        <f>COUNTIFS(Data!$G:$G,$A10,Data!$C:$C,D$1,Data!$D:$D,D$2)</f>
        <v>0</v>
      </c>
      <c r="E10" s="5">
        <f>COUNTIFS(Data!$G:$G,$A10,Data!$C:$C,E$1,Data!$D:$D,E$2)</f>
        <v>0</v>
      </c>
      <c r="F10" s="5">
        <f>COUNTIFS(Data!$G:$G,$A10,Data!$C:$C,F$1,Data!$D:$D,F$2)</f>
        <v>0</v>
      </c>
      <c r="G10" s="5">
        <f>COUNTIFS(Data!$G:$G,$A10,Data!$C:$C,G$1,Data!$D:$D,G$2)</f>
        <v>0</v>
      </c>
      <c r="H10" s="5">
        <f>COUNTIFS(Data!$G:$G,$A10,Data!$C:$C,H$1,Data!$D:$D,H$2)</f>
        <v>0</v>
      </c>
      <c r="I10" s="5">
        <f>COUNTIFS(Data!$G:$G,$A10,Data!$C:$C,I$1,Data!$D:$D,I$2)</f>
        <v>0</v>
      </c>
      <c r="J10" s="5">
        <f>COUNTIFS(Data!$G:$G,$A10,Data!$C:$C,J$1,Data!$D:$D,J$2)</f>
        <v>0</v>
      </c>
      <c r="K10" s="5">
        <f>COUNTIFS(Data!$G:$G,$A10,Data!$C:$C,K$1,Data!$D:$D,K$2)</f>
        <v>0</v>
      </c>
      <c r="L10" s="5">
        <f>COUNTIFS(Data!$G:$G,$A10,Data!$C:$C,L$1,Data!$D:$D,L$2)</f>
        <v>0</v>
      </c>
      <c r="M10" s="5">
        <f>COUNTIFS(Data!$G:$G,$A10,Data!$C:$C,M$1,Data!$D:$D,M$2)</f>
        <v>0</v>
      </c>
      <c r="N10" s="5">
        <f>COUNTIFS(Data!$G:$G,$A10,Data!$C:$C,N$1,Data!$D:$D,N$2)</f>
        <v>0</v>
      </c>
      <c r="O10" s="5">
        <f>COUNTIFS(Data!$G:$G,$A10,Data!$C:$C,O$1,Data!$D:$D,O$2)</f>
        <v>0</v>
      </c>
      <c r="P10" s="5">
        <f>COUNTIFS(Data!$G:$G,$A10,Data!$C:$C,P$1,Data!$D:$D,P$2)</f>
        <v>0</v>
      </c>
      <c r="Q10" s="5">
        <f>COUNTIFS(Data!$G:$G,$A10,Data!$C:$C,Q$1,Data!$D:$D,Q$2)</f>
        <v>0</v>
      </c>
      <c r="R10" s="5">
        <f>COUNTIFS(Data!$G:$G,$A10,Data!$C:$C,R$1,Data!$D:$D,R$2)</f>
        <v>0</v>
      </c>
      <c r="S10" s="5">
        <f>COUNTIFS(Data!$G:$G,$A10,Data!$C:$C,S$1,Data!$D:$D,S$2)</f>
        <v>0</v>
      </c>
      <c r="T10" s="5">
        <f>COUNTIFS(Data!$G:$G,$A10,Data!$C:$C,T$1,Data!$D:$D,T$2)</f>
        <v>0</v>
      </c>
      <c r="U10" s="5">
        <f>COUNTIFS(Data!$G:$G,$A10,Data!$C:$C,U$1,Data!$D:$D,U$2)</f>
        <v>0</v>
      </c>
      <c r="V10" s="5">
        <f>COUNTIFS(Data!$G:$G,$A10,Data!$C:$C,V$1,Data!$D:$D,V$2)</f>
        <v>0</v>
      </c>
      <c r="W10" s="5">
        <f>COUNTIFS(Data!$G:$G,$A10,Data!$C:$C,W$1,Data!$D:$D,W$2)</f>
        <v>0</v>
      </c>
      <c r="X10" s="5">
        <f>COUNTIFS(Data!$G:$G,$A10,Data!$C:$C,X$1,Data!$D:$D,X$2)</f>
        <v>0</v>
      </c>
      <c r="Y10" s="5">
        <f>COUNTIFS(Data!$G:$G,$A10,Data!$C:$C,Y$1,Data!$D:$D,Y$2)</f>
        <v>0</v>
      </c>
      <c r="Z10" s="5">
        <f>COUNTIFS(Data!$G:$G,$A10,Data!$C:$C,Z$1,Data!$D:$D,Z$2)</f>
        <v>0</v>
      </c>
      <c r="AA10" s="5">
        <f>COUNTIFS(Data!$G:$G,$A10,Data!$C:$C,AA$1,Data!$D:$D,AA$2)</f>
        <v>0</v>
      </c>
      <c r="AB10" s="5">
        <f>COUNTIFS(Data!$G:$G,$A10,Data!$C:$C,AB$1,Data!$D:$D,AB$2)</f>
        <v>0</v>
      </c>
      <c r="AC10" s="5">
        <f>COUNTIFS(Data!$G:$G,$A10,Data!$C:$C,AC$1,Data!$D:$D,AC$2)</f>
        <v>0</v>
      </c>
      <c r="AD10" s="5">
        <f>COUNTIFS(Data!$G:$G,$A10,Data!$C:$C,AD$1,Data!$D:$D,AD$2)</f>
        <v>0</v>
      </c>
      <c r="AE10" s="5">
        <f>COUNTIFS(Data!$G:$G,$A10,Data!$C:$C,AE$1,Data!$D:$D,AE$2)</f>
        <v>0</v>
      </c>
      <c r="AF10" s="5">
        <f>COUNTIFS(Data!$G:$G,$A10,Data!$C:$C,AF$1,Data!$D:$D,AF$2)</f>
        <v>0</v>
      </c>
      <c r="AG10" s="5">
        <f>COUNTIFS(Data!$G:$G,$A10,Data!$C:$C,AG$1,Data!$D:$D,AG$2)</f>
        <v>0</v>
      </c>
      <c r="AH10" s="5">
        <f>COUNTIFS(Data!$G:$G,$A10,Data!$C:$C,AH$1,Data!$D:$D,AH$2)</f>
        <v>0</v>
      </c>
      <c r="AI10" s="5">
        <f>COUNTIFS(Data!$G:$G,$A10,Data!$C:$C,AI$1,Data!$D:$D,AI$2)</f>
        <v>0</v>
      </c>
      <c r="AJ10" s="5">
        <f>COUNTIFS(Data!$G:$G,$A10,Data!$C:$C,AJ$1,Data!$D:$D,AJ$2)</f>
        <v>0</v>
      </c>
      <c r="AK10" s="5">
        <f>COUNTIFS(Data!$G:$G,$A10,Data!$C:$C,AK$1,Data!$D:$D,AK$2)</f>
        <v>0</v>
      </c>
      <c r="AL10" s="5">
        <f>COUNTIFS(Data!$G:$G,$A10,Data!$C:$C,AL$1,Data!$D:$D,AL$2)</f>
        <v>0</v>
      </c>
      <c r="AM10" s="5">
        <f>COUNTIFS(Data!$G:$G,$A10,Data!$C:$C,AM$1,Data!$D:$D,AM$2)</f>
        <v>0</v>
      </c>
      <c r="AN10" s="5">
        <f>COUNTIFS(Data!$G:$G,$A10,Data!$C:$C,AN$1,Data!$D:$D,AN$2)</f>
        <v>0</v>
      </c>
      <c r="AO10" s="5">
        <f>COUNTIFS(Data!$G:$G,$A10,Data!$C:$C,AO$1,Data!$D:$D,AO$2)</f>
        <v>0</v>
      </c>
      <c r="AP10" s="5">
        <f>COUNTIFS(Data!$G:$G,$A10,Data!$C:$C,AP$1,Data!$D:$D,AP$2)</f>
        <v>0</v>
      </c>
      <c r="AQ10" s="5">
        <f>COUNTIFS(Data!$G:$G,$A10,Data!$C:$C,AQ$1,Data!$D:$D,AQ$2)</f>
        <v>0</v>
      </c>
      <c r="AR10" s="5">
        <f>COUNTIFS(Data!$G:$G,$A10,Data!$C:$C,AR$1,Data!$D:$D,AR$2)</f>
        <v>0</v>
      </c>
      <c r="AS10" s="5">
        <f>COUNTIFS(Data!$G:$G,$A10,Data!$C:$C,AS$1,Data!$D:$D,AS$2)</f>
        <v>0</v>
      </c>
      <c r="AT10" s="5">
        <f>COUNTIFS(Data!$G:$G,$A10,Data!$C:$C,AT$1,Data!$D:$D,AT$2)</f>
        <v>0</v>
      </c>
      <c r="AU10" s="5">
        <f>COUNTIFS(Data!$G:$G,$A10,Data!$C:$C,AU$1,Data!$D:$D,AU$2)</f>
        <v>0</v>
      </c>
      <c r="AV10" s="5">
        <f>COUNTIFS(Data!$G:$G,$A10,Data!$C:$C,AV$1,Data!$D:$D,AV$2)</f>
        <v>0</v>
      </c>
      <c r="AW10" s="5">
        <f>COUNTIFS(Data!$G:$G,$A10,Data!$C:$C,AW$1,Data!$D:$D,AW$2)</f>
        <v>0</v>
      </c>
      <c r="AX10" s="5">
        <f>COUNTIFS(Data!$G:$G,$A10,Data!$C:$C,AX$1,Data!$D:$D,AX$2)</f>
        <v>0</v>
      </c>
      <c r="AY10" s="5">
        <f>COUNTIFS(Data!$G:$G,$A10,Data!$C:$C,AY$1,Data!$D:$D,AY$2)</f>
        <v>0</v>
      </c>
      <c r="AZ10" s="5">
        <f>COUNTIFS(Data!$G:$G,$A10,Data!$C:$C,AZ$1,Data!$D:$D,AZ$2)</f>
        <v>0</v>
      </c>
      <c r="BA10" s="5">
        <f>COUNTIFS(Data!$G:$G,$A10,Data!$C:$C,BA$1,Data!$D:$D,BA$2)</f>
        <v>0</v>
      </c>
      <c r="BB10" s="5">
        <f>COUNTIFS(Data!$G:$G,$A10,Data!$C:$C,BB$1,Data!$D:$D,BB$2)</f>
        <v>0</v>
      </c>
      <c r="BC10" s="5">
        <f>COUNTIFS(Data!$G:$G,$A10,Data!$C:$C,BC$1,Data!$D:$D,BC$2)</f>
        <v>0</v>
      </c>
      <c r="BD10" s="5">
        <f>COUNTIFS(Data!$G:$G,$A10,Data!$C:$C,BD$1,Data!$D:$D,BD$2)</f>
        <v>0</v>
      </c>
      <c r="BE10" s="5">
        <f>COUNTIFS(Data!$G:$G,$A10,Data!$C:$C,BE$1,Data!$D:$D,BE$2)</f>
        <v>0</v>
      </c>
      <c r="BF10" s="5">
        <f>COUNTIFS(Data!$G:$G,$A10,Data!$C:$C,BF$1,Data!$D:$D,BF$2)</f>
        <v>0</v>
      </c>
      <c r="BG10" s="5">
        <f>COUNTIFS(Data!$G:$G,$A10,Data!$C:$C,BG$1,Data!$D:$D,BG$2)</f>
        <v>0</v>
      </c>
      <c r="BH10" s="5">
        <f>COUNTIFS(Data!$G:$G,$A10,Data!$C:$C,BH$1,Data!$D:$D,BH$2)</f>
        <v>0</v>
      </c>
      <c r="BI10" s="5">
        <f>COUNTIFS(Data!$G:$G,$A10,Data!$C:$C,BI$1,Data!$D:$D,BI$2)</f>
        <v>0</v>
      </c>
      <c r="BJ10" s="5">
        <f>COUNTIFS(Data!$G:$G,$A10,Data!$C:$C,BJ$1,Data!$D:$D,BJ$2)</f>
        <v>0</v>
      </c>
      <c r="BK10" s="5">
        <f>COUNTIFS(Data!$G:$G,$A10,Data!$C:$C,BK$1,Data!$D:$D,BK$2)</f>
        <v>0</v>
      </c>
      <c r="BL10" s="5">
        <f>COUNTIFS(Data!$G:$G,$A10,Data!$C:$C,BL$1,Data!$D:$D,BL$2)</f>
        <v>0</v>
      </c>
      <c r="BM10" s="5">
        <f>COUNTIFS(Data!$G:$G,$A10,Data!$C:$C,BM$1,Data!$D:$D,BM$2)</f>
        <v>0</v>
      </c>
      <c r="BN10" s="5">
        <f>COUNTIFS(Data!$G:$G,$A10,Data!$C:$C,BN$1,Data!$D:$D,BN$2)</f>
        <v>0</v>
      </c>
      <c r="BO10" s="5">
        <f>COUNTIFS(Data!$G:$G,$A10,Data!$C:$C,BO$1,Data!$D:$D,BO$2)</f>
        <v>0</v>
      </c>
      <c r="BP10" s="5">
        <f>COUNTIFS(Data!$G:$G,$A10,Data!$C:$C,BP$1,Data!$D:$D,BP$2)</f>
        <v>0</v>
      </c>
      <c r="BQ10" s="5">
        <f>COUNTIFS(Data!$G:$G,$A10,Data!$C:$C,BQ$1,Data!$D:$D,BQ$2)</f>
        <v>0</v>
      </c>
      <c r="BR10" s="5">
        <f>COUNTIFS(Data!$G:$G,$A10,Data!$C:$C,BR$1,Data!$D:$D,BR$2)</f>
        <v>0</v>
      </c>
      <c r="BS10" s="5">
        <f>COUNTIFS(Data!$G:$G,$A10,Data!$C:$C,BS$1,Data!$D:$D,BS$2)</f>
        <v>0</v>
      </c>
      <c r="BT10" s="5">
        <f>COUNTIFS(Data!$G:$G,$A10,Data!$C:$C,BT$1,Data!$D:$D,BT$2)</f>
        <v>0</v>
      </c>
      <c r="BU10" s="5">
        <f>COUNTIFS(Data!$G:$G,$A10,Data!$C:$C,BU$1,Data!$D:$D,BU$2)</f>
        <v>0</v>
      </c>
      <c r="BV10" s="5">
        <f>COUNTIFS(Data!$G:$G,$A10,Data!$C:$C,BV$1,Data!$D:$D,BV$2)</f>
        <v>0</v>
      </c>
      <c r="BW10" s="5">
        <f>COUNTIFS(Data!$G:$G,$A10,Data!$C:$C,BW$1,Data!$D:$D,BW$2)</f>
        <v>0</v>
      </c>
      <c r="BX10" s="5">
        <f>COUNTIFS(Data!$G:$G,$A10,Data!$C:$C,BX$1,Data!$D:$D,BX$2)</f>
        <v>0</v>
      </c>
      <c r="BY10" s="5">
        <f>COUNTIFS(Data!$G:$G,$A10,Data!$C:$C,BY$1,Data!$D:$D,BY$2)</f>
        <v>0</v>
      </c>
      <c r="BZ10" s="5">
        <f>COUNTIFS(Data!$G:$G,$A10,Data!$C:$C,BZ$1,Data!$D:$D,BZ$2)</f>
        <v>0</v>
      </c>
      <c r="CA10" s="5">
        <f>COUNTIFS(Data!$G:$G,$A10,Data!$C:$C,CA$1,Data!$D:$D,CA$2)</f>
        <v>0</v>
      </c>
      <c r="CB10" s="5">
        <f>COUNTIFS(Data!$G:$G,$A10,Data!$C:$C,CB$1,Data!$D:$D,CB$2)</f>
        <v>0</v>
      </c>
      <c r="CC10" s="5">
        <f>COUNTIFS(Data!$G:$G,$A10,Data!$C:$C,CC$1,Data!$D:$D,CC$2)</f>
        <v>0</v>
      </c>
      <c r="CD10" s="5">
        <f>COUNTIFS(Data!$G:$G,$A10,Data!$C:$C,CD$1,Data!$D:$D,CD$2)</f>
        <v>0</v>
      </c>
      <c r="CE10" s="5">
        <f>COUNTIFS(Data!$G:$G,$A10,Data!$C:$C,CE$1,Data!$D:$D,CE$2)</f>
        <v>0</v>
      </c>
      <c r="CF10" s="5">
        <f>COUNTIFS(Data!$G:$G,$A10,Data!$C:$C,CF$1,Data!$D:$D,CF$2)</f>
        <v>0</v>
      </c>
      <c r="CG10" s="5">
        <f>COUNTIFS(Data!$G:$G,$A10,Data!$C:$C,CG$1,Data!$D:$D,CG$2)</f>
        <v>0</v>
      </c>
      <c r="CH10" s="5">
        <f>COUNTIFS(Data!$G:$G,$A10,Data!$C:$C,CH$1,Data!$D:$D,CH$2)</f>
        <v>0</v>
      </c>
      <c r="CI10" s="5">
        <f>COUNTIFS(Data!$G:$G,$A10,Data!$C:$C,CI$1,Data!$D:$D,CI$2)</f>
        <v>0</v>
      </c>
      <c r="CJ10" s="5">
        <f>COUNTIFS(Data!$G:$G,$A10,Data!$C:$C,CJ$1,Data!$D:$D,CJ$2)</f>
        <v>0</v>
      </c>
      <c r="CK10" s="5">
        <f>COUNTIFS(Data!$G:$G,$A10,Data!$C:$C,CK$1,Data!$D:$D,CK$2)</f>
        <v>0</v>
      </c>
      <c r="CL10" s="5">
        <f>COUNTIFS(Data!$G:$G,$A10,Data!$C:$C,CL$1,Data!$D:$D,CL$2)</f>
        <v>0</v>
      </c>
      <c r="CM10" s="5">
        <f>COUNTIFS(Data!$G:$G,$A10,Data!$C:$C,CM$1,Data!$D:$D,CM$2)</f>
        <v>0</v>
      </c>
      <c r="CN10" s="5">
        <f>COUNTIFS(Data!$G:$G,$A10,Data!$C:$C,CN$1,Data!$D:$D,CN$2)</f>
        <v>1</v>
      </c>
      <c r="CO10" s="5">
        <f>COUNTIFS(Data!$G:$G,$A10,Data!$C:$C,CO$1,Data!$D:$D,CO$2)</f>
        <v>0</v>
      </c>
      <c r="CP10" s="5">
        <f>COUNTIFS(Data!$G:$G,$A10,Data!$C:$C,CP$1,Data!$D:$D,CP$2)</f>
        <v>0</v>
      </c>
      <c r="CQ10" s="5">
        <f>COUNTIFS(Data!$G:$G,$A10,Data!$C:$C,CQ$1,Data!$D:$D,CQ$2)</f>
        <v>0</v>
      </c>
      <c r="CR10" s="5">
        <f>COUNTIFS(Data!$G:$G,$A10,Data!$C:$C,CR$1,Data!$D:$D,CR$2)</f>
        <v>0</v>
      </c>
      <c r="CS10" s="5">
        <f>COUNTIFS(Data!$G:$G,$A10,Data!$C:$C,CS$1,Data!$D:$D,CS$2)</f>
        <v>0</v>
      </c>
      <c r="CT10" s="5">
        <f>COUNTIFS(Data!$G:$G,$A10,Data!$C:$C,CT$1,Data!$D:$D,CT$2)</f>
        <v>0</v>
      </c>
      <c r="CU10" s="5">
        <f>COUNTIFS(Data!$G:$G,$A10,Data!$C:$C,CU$1,Data!$D:$D,CU$2)</f>
        <v>0</v>
      </c>
      <c r="CV10" s="5">
        <f>COUNTIFS(Data!$G:$G,$A10,Data!$C:$C,CV$1,Data!$D:$D,CV$2)</f>
        <v>0</v>
      </c>
      <c r="CW10" s="5">
        <f t="shared" ref="CW10:CX10" si="9">SUMIF($B$2:$CV$2,CW$2, $B10:$CV10)</f>
        <v>0</v>
      </c>
      <c r="CX10" s="5">
        <f t="shared" si="9"/>
        <v>1</v>
      </c>
      <c r="CY10" s="5">
        <f t="shared" si="3"/>
        <v>1</v>
      </c>
    </row>
    <row r="11">
      <c r="A11" s="5" t="str">
        <f>Countries!A9</f>
        <v>BLR</v>
      </c>
      <c r="B11" s="5">
        <f>COUNTIFS(Data!$G:$G,$A11,Data!$C:$C,B$1,Data!$D:$D,B$2)</f>
        <v>0</v>
      </c>
      <c r="C11" s="5">
        <f>COUNTIFS(Data!$G:$G,$A11,Data!$C:$C,C$1,Data!$D:$D,C$2)</f>
        <v>0</v>
      </c>
      <c r="D11" s="5">
        <f>COUNTIFS(Data!$G:$G,$A11,Data!$C:$C,D$1,Data!$D:$D,D$2)</f>
        <v>0</v>
      </c>
      <c r="E11" s="5">
        <f>COUNTIFS(Data!$G:$G,$A11,Data!$C:$C,E$1,Data!$D:$D,E$2)</f>
        <v>0</v>
      </c>
      <c r="F11" s="5">
        <f>COUNTIFS(Data!$G:$G,$A11,Data!$C:$C,F$1,Data!$D:$D,F$2)</f>
        <v>0</v>
      </c>
      <c r="G11" s="5">
        <f>COUNTIFS(Data!$G:$G,$A11,Data!$C:$C,G$1,Data!$D:$D,G$2)</f>
        <v>0</v>
      </c>
      <c r="H11" s="5">
        <f>COUNTIFS(Data!$G:$G,$A11,Data!$C:$C,H$1,Data!$D:$D,H$2)</f>
        <v>0</v>
      </c>
      <c r="I11" s="5">
        <f>COUNTIFS(Data!$G:$G,$A11,Data!$C:$C,I$1,Data!$D:$D,I$2)</f>
        <v>0</v>
      </c>
      <c r="J11" s="5">
        <f>COUNTIFS(Data!$G:$G,$A11,Data!$C:$C,J$1,Data!$D:$D,J$2)</f>
        <v>0</v>
      </c>
      <c r="K11" s="5">
        <f>COUNTIFS(Data!$G:$G,$A11,Data!$C:$C,K$1,Data!$D:$D,K$2)</f>
        <v>0</v>
      </c>
      <c r="L11" s="5">
        <f>COUNTIFS(Data!$G:$G,$A11,Data!$C:$C,L$1,Data!$D:$D,L$2)</f>
        <v>0</v>
      </c>
      <c r="M11" s="5">
        <f>COUNTIFS(Data!$G:$G,$A11,Data!$C:$C,M$1,Data!$D:$D,M$2)</f>
        <v>0</v>
      </c>
      <c r="N11" s="5">
        <f>COUNTIFS(Data!$G:$G,$A11,Data!$C:$C,N$1,Data!$D:$D,N$2)</f>
        <v>0</v>
      </c>
      <c r="O11" s="5">
        <f>COUNTIFS(Data!$G:$G,$A11,Data!$C:$C,O$1,Data!$D:$D,O$2)</f>
        <v>0</v>
      </c>
      <c r="P11" s="5">
        <f>COUNTIFS(Data!$G:$G,$A11,Data!$C:$C,P$1,Data!$D:$D,P$2)</f>
        <v>0</v>
      </c>
      <c r="Q11" s="5">
        <f>COUNTIFS(Data!$G:$G,$A11,Data!$C:$C,Q$1,Data!$D:$D,Q$2)</f>
        <v>0</v>
      </c>
      <c r="R11" s="5">
        <f>COUNTIFS(Data!$G:$G,$A11,Data!$C:$C,R$1,Data!$D:$D,R$2)</f>
        <v>0</v>
      </c>
      <c r="S11" s="5">
        <f>COUNTIFS(Data!$G:$G,$A11,Data!$C:$C,S$1,Data!$D:$D,S$2)</f>
        <v>0</v>
      </c>
      <c r="T11" s="5">
        <f>COUNTIFS(Data!$G:$G,$A11,Data!$C:$C,T$1,Data!$D:$D,T$2)</f>
        <v>0</v>
      </c>
      <c r="U11" s="5">
        <f>COUNTIFS(Data!$G:$G,$A11,Data!$C:$C,U$1,Data!$D:$D,U$2)</f>
        <v>0</v>
      </c>
      <c r="V11" s="5">
        <f>COUNTIFS(Data!$G:$G,$A11,Data!$C:$C,V$1,Data!$D:$D,V$2)</f>
        <v>0</v>
      </c>
      <c r="W11" s="5">
        <f>COUNTIFS(Data!$G:$G,$A11,Data!$C:$C,W$1,Data!$D:$D,W$2)</f>
        <v>0</v>
      </c>
      <c r="X11" s="5">
        <f>COUNTIFS(Data!$G:$G,$A11,Data!$C:$C,X$1,Data!$D:$D,X$2)</f>
        <v>0</v>
      </c>
      <c r="Y11" s="5">
        <f>COUNTIFS(Data!$G:$G,$A11,Data!$C:$C,Y$1,Data!$D:$D,Y$2)</f>
        <v>0</v>
      </c>
      <c r="Z11" s="5">
        <f>COUNTIFS(Data!$G:$G,$A11,Data!$C:$C,Z$1,Data!$D:$D,Z$2)</f>
        <v>0</v>
      </c>
      <c r="AA11" s="5">
        <f>COUNTIFS(Data!$G:$G,$A11,Data!$C:$C,AA$1,Data!$D:$D,AA$2)</f>
        <v>0</v>
      </c>
      <c r="AB11" s="5">
        <f>COUNTIFS(Data!$G:$G,$A11,Data!$C:$C,AB$1,Data!$D:$D,AB$2)</f>
        <v>0</v>
      </c>
      <c r="AC11" s="5">
        <f>COUNTIFS(Data!$G:$G,$A11,Data!$C:$C,AC$1,Data!$D:$D,AC$2)</f>
        <v>0</v>
      </c>
      <c r="AD11" s="5">
        <f>COUNTIFS(Data!$G:$G,$A11,Data!$C:$C,AD$1,Data!$D:$D,AD$2)</f>
        <v>0</v>
      </c>
      <c r="AE11" s="5">
        <f>COUNTIFS(Data!$G:$G,$A11,Data!$C:$C,AE$1,Data!$D:$D,AE$2)</f>
        <v>0</v>
      </c>
      <c r="AF11" s="5">
        <f>COUNTIFS(Data!$G:$G,$A11,Data!$C:$C,AF$1,Data!$D:$D,AF$2)</f>
        <v>0</v>
      </c>
      <c r="AG11" s="5">
        <f>COUNTIFS(Data!$G:$G,$A11,Data!$C:$C,AG$1,Data!$D:$D,AG$2)</f>
        <v>0</v>
      </c>
      <c r="AH11" s="5">
        <f>COUNTIFS(Data!$G:$G,$A11,Data!$C:$C,AH$1,Data!$D:$D,AH$2)</f>
        <v>0</v>
      </c>
      <c r="AI11" s="5">
        <f>COUNTIFS(Data!$G:$G,$A11,Data!$C:$C,AI$1,Data!$D:$D,AI$2)</f>
        <v>0</v>
      </c>
      <c r="AJ11" s="5">
        <f>COUNTIFS(Data!$G:$G,$A11,Data!$C:$C,AJ$1,Data!$D:$D,AJ$2)</f>
        <v>0</v>
      </c>
      <c r="AK11" s="5">
        <f>COUNTIFS(Data!$G:$G,$A11,Data!$C:$C,AK$1,Data!$D:$D,AK$2)</f>
        <v>0</v>
      </c>
      <c r="AL11" s="5">
        <f>COUNTIFS(Data!$G:$G,$A11,Data!$C:$C,AL$1,Data!$D:$D,AL$2)</f>
        <v>0</v>
      </c>
      <c r="AM11" s="5">
        <f>COUNTIFS(Data!$G:$G,$A11,Data!$C:$C,AM$1,Data!$D:$D,AM$2)</f>
        <v>0</v>
      </c>
      <c r="AN11" s="5">
        <f>COUNTIFS(Data!$G:$G,$A11,Data!$C:$C,AN$1,Data!$D:$D,AN$2)</f>
        <v>0</v>
      </c>
      <c r="AO11" s="5">
        <f>COUNTIFS(Data!$G:$G,$A11,Data!$C:$C,AO$1,Data!$D:$D,AO$2)</f>
        <v>0</v>
      </c>
      <c r="AP11" s="5">
        <f>COUNTIFS(Data!$G:$G,$A11,Data!$C:$C,AP$1,Data!$D:$D,AP$2)</f>
        <v>0</v>
      </c>
      <c r="AQ11" s="5">
        <f>COUNTIFS(Data!$G:$G,$A11,Data!$C:$C,AQ$1,Data!$D:$D,AQ$2)</f>
        <v>0</v>
      </c>
      <c r="AR11" s="5">
        <f>COUNTIFS(Data!$G:$G,$A11,Data!$C:$C,AR$1,Data!$D:$D,AR$2)</f>
        <v>0</v>
      </c>
      <c r="AS11" s="5">
        <f>COUNTIFS(Data!$G:$G,$A11,Data!$C:$C,AS$1,Data!$D:$D,AS$2)</f>
        <v>0</v>
      </c>
      <c r="AT11" s="5">
        <f>COUNTIFS(Data!$G:$G,$A11,Data!$C:$C,AT$1,Data!$D:$D,AT$2)</f>
        <v>0</v>
      </c>
      <c r="AU11" s="5">
        <f>COUNTIFS(Data!$G:$G,$A11,Data!$C:$C,AU$1,Data!$D:$D,AU$2)</f>
        <v>0</v>
      </c>
      <c r="AV11" s="5">
        <f>COUNTIFS(Data!$G:$G,$A11,Data!$C:$C,AV$1,Data!$D:$D,AV$2)</f>
        <v>0</v>
      </c>
      <c r="AW11" s="5">
        <f>COUNTIFS(Data!$G:$G,$A11,Data!$C:$C,AW$1,Data!$D:$D,AW$2)</f>
        <v>0</v>
      </c>
      <c r="AX11" s="5">
        <f>COUNTIFS(Data!$G:$G,$A11,Data!$C:$C,AX$1,Data!$D:$D,AX$2)</f>
        <v>0</v>
      </c>
      <c r="AY11" s="5">
        <f>COUNTIFS(Data!$G:$G,$A11,Data!$C:$C,AY$1,Data!$D:$D,AY$2)</f>
        <v>0</v>
      </c>
      <c r="AZ11" s="5">
        <f>COUNTIFS(Data!$G:$G,$A11,Data!$C:$C,AZ$1,Data!$D:$D,AZ$2)</f>
        <v>0</v>
      </c>
      <c r="BA11" s="5">
        <f>COUNTIFS(Data!$G:$G,$A11,Data!$C:$C,BA$1,Data!$D:$D,BA$2)</f>
        <v>0</v>
      </c>
      <c r="BB11" s="5">
        <f>COUNTIFS(Data!$G:$G,$A11,Data!$C:$C,BB$1,Data!$D:$D,BB$2)</f>
        <v>0</v>
      </c>
      <c r="BC11" s="5">
        <f>COUNTIFS(Data!$G:$G,$A11,Data!$C:$C,BC$1,Data!$D:$D,BC$2)</f>
        <v>0</v>
      </c>
      <c r="BD11" s="5">
        <f>COUNTIFS(Data!$G:$G,$A11,Data!$C:$C,BD$1,Data!$D:$D,BD$2)</f>
        <v>0</v>
      </c>
      <c r="BE11" s="5">
        <f>COUNTIFS(Data!$G:$G,$A11,Data!$C:$C,BE$1,Data!$D:$D,BE$2)</f>
        <v>0</v>
      </c>
      <c r="BF11" s="5">
        <f>COUNTIFS(Data!$G:$G,$A11,Data!$C:$C,BF$1,Data!$D:$D,BF$2)</f>
        <v>0</v>
      </c>
      <c r="BG11" s="5">
        <f>COUNTIFS(Data!$G:$G,$A11,Data!$C:$C,BG$1,Data!$D:$D,BG$2)</f>
        <v>0</v>
      </c>
      <c r="BH11" s="5">
        <f>COUNTIFS(Data!$G:$G,$A11,Data!$C:$C,BH$1,Data!$D:$D,BH$2)</f>
        <v>0</v>
      </c>
      <c r="BI11" s="5">
        <f>COUNTIFS(Data!$G:$G,$A11,Data!$C:$C,BI$1,Data!$D:$D,BI$2)</f>
        <v>0</v>
      </c>
      <c r="BJ11" s="5">
        <f>COUNTIFS(Data!$G:$G,$A11,Data!$C:$C,BJ$1,Data!$D:$D,BJ$2)</f>
        <v>0</v>
      </c>
      <c r="BK11" s="5">
        <f>COUNTIFS(Data!$G:$G,$A11,Data!$C:$C,BK$1,Data!$D:$D,BK$2)</f>
        <v>0</v>
      </c>
      <c r="BL11" s="5">
        <f>COUNTIFS(Data!$G:$G,$A11,Data!$C:$C,BL$1,Data!$D:$D,BL$2)</f>
        <v>0</v>
      </c>
      <c r="BM11" s="5">
        <f>COUNTIFS(Data!$G:$G,$A11,Data!$C:$C,BM$1,Data!$D:$D,BM$2)</f>
        <v>0</v>
      </c>
      <c r="BN11" s="5">
        <f>COUNTIFS(Data!$G:$G,$A11,Data!$C:$C,BN$1,Data!$D:$D,BN$2)</f>
        <v>0</v>
      </c>
      <c r="BO11" s="5">
        <f>COUNTIFS(Data!$G:$G,$A11,Data!$C:$C,BO$1,Data!$D:$D,BO$2)</f>
        <v>0</v>
      </c>
      <c r="BP11" s="5">
        <f>COUNTIFS(Data!$G:$G,$A11,Data!$C:$C,BP$1,Data!$D:$D,BP$2)</f>
        <v>0</v>
      </c>
      <c r="BQ11" s="5">
        <f>COUNTIFS(Data!$G:$G,$A11,Data!$C:$C,BQ$1,Data!$D:$D,BQ$2)</f>
        <v>0</v>
      </c>
      <c r="BR11" s="5">
        <f>COUNTIFS(Data!$G:$G,$A11,Data!$C:$C,BR$1,Data!$D:$D,BR$2)</f>
        <v>0</v>
      </c>
      <c r="BS11" s="5">
        <f>COUNTIFS(Data!$G:$G,$A11,Data!$C:$C,BS$1,Data!$D:$D,BS$2)</f>
        <v>0</v>
      </c>
      <c r="BT11" s="5">
        <f>COUNTIFS(Data!$G:$G,$A11,Data!$C:$C,BT$1,Data!$D:$D,BT$2)</f>
        <v>0</v>
      </c>
      <c r="BU11" s="5">
        <f>COUNTIFS(Data!$G:$G,$A11,Data!$C:$C,BU$1,Data!$D:$D,BU$2)</f>
        <v>0</v>
      </c>
      <c r="BV11" s="5">
        <f>COUNTIFS(Data!$G:$G,$A11,Data!$C:$C,BV$1,Data!$D:$D,BV$2)</f>
        <v>0</v>
      </c>
      <c r="BW11" s="5">
        <f>COUNTIFS(Data!$G:$G,$A11,Data!$C:$C,BW$1,Data!$D:$D,BW$2)</f>
        <v>0</v>
      </c>
      <c r="BX11" s="5">
        <f>COUNTIFS(Data!$G:$G,$A11,Data!$C:$C,BX$1,Data!$D:$D,BX$2)</f>
        <v>0</v>
      </c>
      <c r="BY11" s="5">
        <f>COUNTIFS(Data!$G:$G,$A11,Data!$C:$C,BY$1,Data!$D:$D,BY$2)</f>
        <v>0</v>
      </c>
      <c r="BZ11" s="5">
        <f>COUNTIFS(Data!$G:$G,$A11,Data!$C:$C,BZ$1,Data!$D:$D,BZ$2)</f>
        <v>0</v>
      </c>
      <c r="CA11" s="5">
        <f>COUNTIFS(Data!$G:$G,$A11,Data!$C:$C,CA$1,Data!$D:$D,CA$2)</f>
        <v>0</v>
      </c>
      <c r="CB11" s="5">
        <f>COUNTIFS(Data!$G:$G,$A11,Data!$C:$C,CB$1,Data!$D:$D,CB$2)</f>
        <v>0</v>
      </c>
      <c r="CC11" s="5">
        <f>COUNTIFS(Data!$G:$G,$A11,Data!$C:$C,CC$1,Data!$D:$D,CC$2)</f>
        <v>0</v>
      </c>
      <c r="CD11" s="5">
        <f>COUNTIFS(Data!$G:$G,$A11,Data!$C:$C,CD$1,Data!$D:$D,CD$2)</f>
        <v>0</v>
      </c>
      <c r="CE11" s="5">
        <f>COUNTIFS(Data!$G:$G,$A11,Data!$C:$C,CE$1,Data!$D:$D,CE$2)</f>
        <v>0</v>
      </c>
      <c r="CF11" s="5">
        <f>COUNTIFS(Data!$G:$G,$A11,Data!$C:$C,CF$1,Data!$D:$D,CF$2)</f>
        <v>0</v>
      </c>
      <c r="CG11" s="5">
        <f>COUNTIFS(Data!$G:$G,$A11,Data!$C:$C,CG$1,Data!$D:$D,CG$2)</f>
        <v>0</v>
      </c>
      <c r="CH11" s="5">
        <f>COUNTIFS(Data!$G:$G,$A11,Data!$C:$C,CH$1,Data!$D:$D,CH$2)</f>
        <v>0</v>
      </c>
      <c r="CI11" s="5">
        <f>COUNTIFS(Data!$G:$G,$A11,Data!$C:$C,CI$1,Data!$D:$D,CI$2)</f>
        <v>0</v>
      </c>
      <c r="CJ11" s="5">
        <f>COUNTIFS(Data!$G:$G,$A11,Data!$C:$C,CJ$1,Data!$D:$D,CJ$2)</f>
        <v>1</v>
      </c>
      <c r="CK11" s="5">
        <f>COUNTIFS(Data!$G:$G,$A11,Data!$C:$C,CK$1,Data!$D:$D,CK$2)</f>
        <v>0</v>
      </c>
      <c r="CL11" s="5">
        <f>COUNTIFS(Data!$G:$G,$A11,Data!$C:$C,CL$1,Data!$D:$D,CL$2)</f>
        <v>0</v>
      </c>
      <c r="CM11" s="5">
        <f>COUNTIFS(Data!$G:$G,$A11,Data!$C:$C,CM$1,Data!$D:$D,CM$2)</f>
        <v>0</v>
      </c>
      <c r="CN11" s="5">
        <f>COUNTIFS(Data!$G:$G,$A11,Data!$C:$C,CN$1,Data!$D:$D,CN$2)</f>
        <v>0</v>
      </c>
      <c r="CO11" s="5">
        <f>COUNTIFS(Data!$G:$G,$A11,Data!$C:$C,CO$1,Data!$D:$D,CO$2)</f>
        <v>0</v>
      </c>
      <c r="CP11" s="5">
        <f>COUNTIFS(Data!$G:$G,$A11,Data!$C:$C,CP$1,Data!$D:$D,CP$2)</f>
        <v>0</v>
      </c>
      <c r="CQ11" s="5">
        <f>COUNTIFS(Data!$G:$G,$A11,Data!$C:$C,CQ$1,Data!$D:$D,CQ$2)</f>
        <v>0</v>
      </c>
      <c r="CR11" s="5">
        <f>COUNTIFS(Data!$G:$G,$A11,Data!$C:$C,CR$1,Data!$D:$D,CR$2)</f>
        <v>0</v>
      </c>
      <c r="CS11" s="5">
        <f>COUNTIFS(Data!$G:$G,$A11,Data!$C:$C,CS$1,Data!$D:$D,CS$2)</f>
        <v>0</v>
      </c>
      <c r="CT11" s="5">
        <f>COUNTIFS(Data!$G:$G,$A11,Data!$C:$C,CT$1,Data!$D:$D,CT$2)</f>
        <v>0</v>
      </c>
      <c r="CU11" s="5">
        <f>COUNTIFS(Data!$G:$G,$A11,Data!$C:$C,CU$1,Data!$D:$D,CU$2)</f>
        <v>0</v>
      </c>
      <c r="CV11" s="5">
        <f>COUNTIFS(Data!$G:$G,$A11,Data!$C:$C,CV$1,Data!$D:$D,CV$2)</f>
        <v>0</v>
      </c>
      <c r="CW11" s="5">
        <f t="shared" ref="CW11:CX11" si="10">SUMIF($B$2:$CV$2,CW$2, $B11:$CV11)</f>
        <v>1</v>
      </c>
      <c r="CX11" s="5">
        <f t="shared" si="10"/>
        <v>0</v>
      </c>
      <c r="CY11" s="5">
        <f t="shared" si="3"/>
        <v>1</v>
      </c>
    </row>
    <row r="12">
      <c r="A12" s="5" t="str">
        <f>Countries!A10</f>
        <v>BOT</v>
      </c>
      <c r="B12" s="5">
        <f>COUNTIFS(Data!$G:$G,$A12,Data!$C:$C,B$1,Data!$D:$D,B$2)</f>
        <v>0</v>
      </c>
      <c r="C12" s="5">
        <f>COUNTIFS(Data!$G:$G,$A12,Data!$C:$C,C$1,Data!$D:$D,C$2)</f>
        <v>0</v>
      </c>
      <c r="D12" s="5">
        <f>COUNTIFS(Data!$G:$G,$A12,Data!$C:$C,D$1,Data!$D:$D,D$2)</f>
        <v>0</v>
      </c>
      <c r="E12" s="5">
        <f>COUNTIFS(Data!$G:$G,$A12,Data!$C:$C,E$1,Data!$D:$D,E$2)</f>
        <v>0</v>
      </c>
      <c r="F12" s="5">
        <f>COUNTIFS(Data!$G:$G,$A12,Data!$C:$C,F$1,Data!$D:$D,F$2)</f>
        <v>0</v>
      </c>
      <c r="G12" s="5">
        <f>COUNTIFS(Data!$G:$G,$A12,Data!$C:$C,G$1,Data!$D:$D,G$2)</f>
        <v>0</v>
      </c>
      <c r="H12" s="5">
        <f>COUNTIFS(Data!$G:$G,$A12,Data!$C:$C,H$1,Data!$D:$D,H$2)</f>
        <v>0</v>
      </c>
      <c r="I12" s="5">
        <f>COUNTIFS(Data!$G:$G,$A12,Data!$C:$C,I$1,Data!$D:$D,I$2)</f>
        <v>0</v>
      </c>
      <c r="J12" s="5">
        <f>COUNTIFS(Data!$G:$G,$A12,Data!$C:$C,J$1,Data!$D:$D,J$2)</f>
        <v>0</v>
      </c>
      <c r="K12" s="5">
        <f>COUNTIFS(Data!$G:$G,$A12,Data!$C:$C,K$1,Data!$D:$D,K$2)</f>
        <v>0</v>
      </c>
      <c r="L12" s="5">
        <f>COUNTIFS(Data!$G:$G,$A12,Data!$C:$C,L$1,Data!$D:$D,L$2)</f>
        <v>0</v>
      </c>
      <c r="M12" s="5">
        <f>COUNTIFS(Data!$G:$G,$A12,Data!$C:$C,M$1,Data!$D:$D,M$2)</f>
        <v>0</v>
      </c>
      <c r="N12" s="5">
        <f>COUNTIFS(Data!$G:$G,$A12,Data!$C:$C,N$1,Data!$D:$D,N$2)</f>
        <v>0</v>
      </c>
      <c r="O12" s="5">
        <f>COUNTIFS(Data!$G:$G,$A12,Data!$C:$C,O$1,Data!$D:$D,O$2)</f>
        <v>0</v>
      </c>
      <c r="P12" s="5">
        <f>COUNTIFS(Data!$G:$G,$A12,Data!$C:$C,P$1,Data!$D:$D,P$2)</f>
        <v>0</v>
      </c>
      <c r="Q12" s="5">
        <f>COUNTIFS(Data!$G:$G,$A12,Data!$C:$C,Q$1,Data!$D:$D,Q$2)</f>
        <v>0</v>
      </c>
      <c r="R12" s="5">
        <f>COUNTIFS(Data!$G:$G,$A12,Data!$C:$C,R$1,Data!$D:$D,R$2)</f>
        <v>0</v>
      </c>
      <c r="S12" s="5">
        <f>COUNTIFS(Data!$G:$G,$A12,Data!$C:$C,S$1,Data!$D:$D,S$2)</f>
        <v>0</v>
      </c>
      <c r="T12" s="5">
        <f>COUNTIFS(Data!$G:$G,$A12,Data!$C:$C,T$1,Data!$D:$D,T$2)</f>
        <v>0</v>
      </c>
      <c r="U12" s="5">
        <f>COUNTIFS(Data!$G:$G,$A12,Data!$C:$C,U$1,Data!$D:$D,U$2)</f>
        <v>0</v>
      </c>
      <c r="V12" s="5">
        <f>COUNTIFS(Data!$G:$G,$A12,Data!$C:$C,V$1,Data!$D:$D,V$2)</f>
        <v>0</v>
      </c>
      <c r="W12" s="5">
        <f>COUNTIFS(Data!$G:$G,$A12,Data!$C:$C,W$1,Data!$D:$D,W$2)</f>
        <v>0</v>
      </c>
      <c r="X12" s="5">
        <f>COUNTIFS(Data!$G:$G,$A12,Data!$C:$C,X$1,Data!$D:$D,X$2)</f>
        <v>0</v>
      </c>
      <c r="Y12" s="5">
        <f>COUNTIFS(Data!$G:$G,$A12,Data!$C:$C,Y$1,Data!$D:$D,Y$2)</f>
        <v>0</v>
      </c>
      <c r="Z12" s="5">
        <f>COUNTIFS(Data!$G:$G,$A12,Data!$C:$C,Z$1,Data!$D:$D,Z$2)</f>
        <v>0</v>
      </c>
      <c r="AA12" s="5">
        <f>COUNTIFS(Data!$G:$G,$A12,Data!$C:$C,AA$1,Data!$D:$D,AA$2)</f>
        <v>0</v>
      </c>
      <c r="AB12" s="5">
        <f>COUNTIFS(Data!$G:$G,$A12,Data!$C:$C,AB$1,Data!$D:$D,AB$2)</f>
        <v>0</v>
      </c>
      <c r="AC12" s="5">
        <f>COUNTIFS(Data!$G:$G,$A12,Data!$C:$C,AC$1,Data!$D:$D,AC$2)</f>
        <v>0</v>
      </c>
      <c r="AD12" s="5">
        <f>COUNTIFS(Data!$G:$G,$A12,Data!$C:$C,AD$1,Data!$D:$D,AD$2)</f>
        <v>0</v>
      </c>
      <c r="AE12" s="5">
        <f>COUNTIFS(Data!$G:$G,$A12,Data!$C:$C,AE$1,Data!$D:$D,AE$2)</f>
        <v>0</v>
      </c>
      <c r="AF12" s="5">
        <f>COUNTIFS(Data!$G:$G,$A12,Data!$C:$C,AF$1,Data!$D:$D,AF$2)</f>
        <v>0</v>
      </c>
      <c r="AG12" s="5">
        <f>COUNTIFS(Data!$G:$G,$A12,Data!$C:$C,AG$1,Data!$D:$D,AG$2)</f>
        <v>0</v>
      </c>
      <c r="AH12" s="5">
        <f>COUNTIFS(Data!$G:$G,$A12,Data!$C:$C,AH$1,Data!$D:$D,AH$2)</f>
        <v>0</v>
      </c>
      <c r="AI12" s="5">
        <f>COUNTIFS(Data!$G:$G,$A12,Data!$C:$C,AI$1,Data!$D:$D,AI$2)</f>
        <v>0</v>
      </c>
      <c r="AJ12" s="5">
        <f>COUNTIFS(Data!$G:$G,$A12,Data!$C:$C,AJ$1,Data!$D:$D,AJ$2)</f>
        <v>0</v>
      </c>
      <c r="AK12" s="5">
        <f>COUNTIFS(Data!$G:$G,$A12,Data!$C:$C,AK$1,Data!$D:$D,AK$2)</f>
        <v>0</v>
      </c>
      <c r="AL12" s="5">
        <f>COUNTIFS(Data!$G:$G,$A12,Data!$C:$C,AL$1,Data!$D:$D,AL$2)</f>
        <v>0</v>
      </c>
      <c r="AM12" s="5">
        <f>COUNTIFS(Data!$G:$G,$A12,Data!$C:$C,AM$1,Data!$D:$D,AM$2)</f>
        <v>0</v>
      </c>
      <c r="AN12" s="5">
        <f>COUNTIFS(Data!$G:$G,$A12,Data!$C:$C,AN$1,Data!$D:$D,AN$2)</f>
        <v>0</v>
      </c>
      <c r="AO12" s="5">
        <f>COUNTIFS(Data!$G:$G,$A12,Data!$C:$C,AO$1,Data!$D:$D,AO$2)</f>
        <v>0</v>
      </c>
      <c r="AP12" s="5">
        <f>COUNTIFS(Data!$G:$G,$A12,Data!$C:$C,AP$1,Data!$D:$D,AP$2)</f>
        <v>0</v>
      </c>
      <c r="AQ12" s="5">
        <f>COUNTIFS(Data!$G:$G,$A12,Data!$C:$C,AQ$1,Data!$D:$D,AQ$2)</f>
        <v>0</v>
      </c>
      <c r="AR12" s="5">
        <f>COUNTIFS(Data!$G:$G,$A12,Data!$C:$C,AR$1,Data!$D:$D,AR$2)</f>
        <v>0</v>
      </c>
      <c r="AS12" s="5">
        <f>COUNTIFS(Data!$G:$G,$A12,Data!$C:$C,AS$1,Data!$D:$D,AS$2)</f>
        <v>0</v>
      </c>
      <c r="AT12" s="5">
        <f>COUNTIFS(Data!$G:$G,$A12,Data!$C:$C,AT$1,Data!$D:$D,AT$2)</f>
        <v>0</v>
      </c>
      <c r="AU12" s="5">
        <f>COUNTIFS(Data!$G:$G,$A12,Data!$C:$C,AU$1,Data!$D:$D,AU$2)</f>
        <v>0</v>
      </c>
      <c r="AV12" s="5">
        <f>COUNTIFS(Data!$G:$G,$A12,Data!$C:$C,AV$1,Data!$D:$D,AV$2)</f>
        <v>0</v>
      </c>
      <c r="AW12" s="5">
        <f>COUNTIFS(Data!$G:$G,$A12,Data!$C:$C,AW$1,Data!$D:$D,AW$2)</f>
        <v>0</v>
      </c>
      <c r="AX12" s="5">
        <f>COUNTIFS(Data!$G:$G,$A12,Data!$C:$C,AX$1,Data!$D:$D,AX$2)</f>
        <v>0</v>
      </c>
      <c r="AY12" s="5">
        <f>COUNTIFS(Data!$G:$G,$A12,Data!$C:$C,AY$1,Data!$D:$D,AY$2)</f>
        <v>0</v>
      </c>
      <c r="AZ12" s="5">
        <f>COUNTIFS(Data!$G:$G,$A12,Data!$C:$C,AZ$1,Data!$D:$D,AZ$2)</f>
        <v>0</v>
      </c>
      <c r="BA12" s="5">
        <f>COUNTIFS(Data!$G:$G,$A12,Data!$C:$C,BA$1,Data!$D:$D,BA$2)</f>
        <v>0</v>
      </c>
      <c r="BB12" s="5">
        <f>COUNTIFS(Data!$G:$G,$A12,Data!$C:$C,BB$1,Data!$D:$D,BB$2)</f>
        <v>0</v>
      </c>
      <c r="BC12" s="5">
        <f>COUNTIFS(Data!$G:$G,$A12,Data!$C:$C,BC$1,Data!$D:$D,BC$2)</f>
        <v>0</v>
      </c>
      <c r="BD12" s="5">
        <f>COUNTIFS(Data!$G:$G,$A12,Data!$C:$C,BD$1,Data!$D:$D,BD$2)</f>
        <v>0</v>
      </c>
      <c r="BE12" s="5">
        <f>COUNTIFS(Data!$G:$G,$A12,Data!$C:$C,BE$1,Data!$D:$D,BE$2)</f>
        <v>0</v>
      </c>
      <c r="BF12" s="5">
        <f>COUNTIFS(Data!$G:$G,$A12,Data!$C:$C,BF$1,Data!$D:$D,BF$2)</f>
        <v>0</v>
      </c>
      <c r="BG12" s="5">
        <f>COUNTIFS(Data!$G:$G,$A12,Data!$C:$C,BG$1,Data!$D:$D,BG$2)</f>
        <v>0</v>
      </c>
      <c r="BH12" s="5">
        <f>COUNTIFS(Data!$G:$G,$A12,Data!$C:$C,BH$1,Data!$D:$D,BH$2)</f>
        <v>0</v>
      </c>
      <c r="BI12" s="5">
        <f>COUNTIFS(Data!$G:$G,$A12,Data!$C:$C,BI$1,Data!$D:$D,BI$2)</f>
        <v>0</v>
      </c>
      <c r="BJ12" s="5">
        <f>COUNTIFS(Data!$G:$G,$A12,Data!$C:$C,BJ$1,Data!$D:$D,BJ$2)</f>
        <v>0</v>
      </c>
      <c r="BK12" s="5">
        <f>COUNTIFS(Data!$G:$G,$A12,Data!$C:$C,BK$1,Data!$D:$D,BK$2)</f>
        <v>0</v>
      </c>
      <c r="BL12" s="5">
        <f>COUNTIFS(Data!$G:$G,$A12,Data!$C:$C,BL$1,Data!$D:$D,BL$2)</f>
        <v>0</v>
      </c>
      <c r="BM12" s="5">
        <f>COUNTIFS(Data!$G:$G,$A12,Data!$C:$C,BM$1,Data!$D:$D,BM$2)</f>
        <v>0</v>
      </c>
      <c r="BN12" s="5">
        <f>COUNTIFS(Data!$G:$G,$A12,Data!$C:$C,BN$1,Data!$D:$D,BN$2)</f>
        <v>0</v>
      </c>
      <c r="BO12" s="5">
        <f>COUNTIFS(Data!$G:$G,$A12,Data!$C:$C,BO$1,Data!$D:$D,BO$2)</f>
        <v>0</v>
      </c>
      <c r="BP12" s="5">
        <f>COUNTIFS(Data!$G:$G,$A12,Data!$C:$C,BP$1,Data!$D:$D,BP$2)</f>
        <v>0</v>
      </c>
      <c r="BQ12" s="5">
        <f>COUNTIFS(Data!$G:$G,$A12,Data!$C:$C,BQ$1,Data!$D:$D,BQ$2)</f>
        <v>0</v>
      </c>
      <c r="BR12" s="5">
        <f>COUNTIFS(Data!$G:$G,$A12,Data!$C:$C,BR$1,Data!$D:$D,BR$2)</f>
        <v>0</v>
      </c>
      <c r="BS12" s="5">
        <f>COUNTIFS(Data!$G:$G,$A12,Data!$C:$C,BS$1,Data!$D:$D,BS$2)</f>
        <v>0</v>
      </c>
      <c r="BT12" s="5">
        <f>COUNTIFS(Data!$G:$G,$A12,Data!$C:$C,BT$1,Data!$D:$D,BT$2)</f>
        <v>0</v>
      </c>
      <c r="BU12" s="5">
        <f>COUNTIFS(Data!$G:$G,$A12,Data!$C:$C,BU$1,Data!$D:$D,BU$2)</f>
        <v>0</v>
      </c>
      <c r="BV12" s="5">
        <f>COUNTIFS(Data!$G:$G,$A12,Data!$C:$C,BV$1,Data!$D:$D,BV$2)</f>
        <v>0</v>
      </c>
      <c r="BW12" s="5">
        <f>COUNTIFS(Data!$G:$G,$A12,Data!$C:$C,BW$1,Data!$D:$D,BW$2)</f>
        <v>0</v>
      </c>
      <c r="BX12" s="5">
        <f>COUNTIFS(Data!$G:$G,$A12,Data!$C:$C,BX$1,Data!$D:$D,BX$2)</f>
        <v>0</v>
      </c>
      <c r="BY12" s="5">
        <f>COUNTIFS(Data!$G:$G,$A12,Data!$C:$C,BY$1,Data!$D:$D,BY$2)</f>
        <v>0</v>
      </c>
      <c r="BZ12" s="5">
        <f>COUNTIFS(Data!$G:$G,$A12,Data!$C:$C,BZ$1,Data!$D:$D,BZ$2)</f>
        <v>0</v>
      </c>
      <c r="CA12" s="5">
        <f>COUNTIFS(Data!$G:$G,$A12,Data!$C:$C,CA$1,Data!$D:$D,CA$2)</f>
        <v>0</v>
      </c>
      <c r="CB12" s="5">
        <f>COUNTIFS(Data!$G:$G,$A12,Data!$C:$C,CB$1,Data!$D:$D,CB$2)</f>
        <v>0</v>
      </c>
      <c r="CC12" s="5">
        <f>COUNTIFS(Data!$G:$G,$A12,Data!$C:$C,CC$1,Data!$D:$D,CC$2)</f>
        <v>0</v>
      </c>
      <c r="CD12" s="5">
        <f>COUNTIFS(Data!$G:$G,$A12,Data!$C:$C,CD$1,Data!$D:$D,CD$2)</f>
        <v>0</v>
      </c>
      <c r="CE12" s="5">
        <f>COUNTIFS(Data!$G:$G,$A12,Data!$C:$C,CE$1,Data!$D:$D,CE$2)</f>
        <v>0</v>
      </c>
      <c r="CF12" s="5">
        <f>COUNTIFS(Data!$G:$G,$A12,Data!$C:$C,CF$1,Data!$D:$D,CF$2)</f>
        <v>0</v>
      </c>
      <c r="CG12" s="5">
        <f>COUNTIFS(Data!$G:$G,$A12,Data!$C:$C,CG$1,Data!$D:$D,CG$2)</f>
        <v>0</v>
      </c>
      <c r="CH12" s="5">
        <f>COUNTIFS(Data!$G:$G,$A12,Data!$C:$C,CH$1,Data!$D:$D,CH$2)</f>
        <v>0</v>
      </c>
      <c r="CI12" s="5">
        <f>COUNTIFS(Data!$G:$G,$A12,Data!$C:$C,CI$1,Data!$D:$D,CI$2)</f>
        <v>0</v>
      </c>
      <c r="CJ12" s="5">
        <f>COUNTIFS(Data!$G:$G,$A12,Data!$C:$C,CJ$1,Data!$D:$D,CJ$2)</f>
        <v>0</v>
      </c>
      <c r="CK12" s="5">
        <f>COUNTIFS(Data!$G:$G,$A12,Data!$C:$C,CK$1,Data!$D:$D,CK$2)</f>
        <v>0</v>
      </c>
      <c r="CL12" s="5">
        <f>COUNTIFS(Data!$G:$G,$A12,Data!$C:$C,CL$1,Data!$D:$D,CL$2)</f>
        <v>0</v>
      </c>
      <c r="CM12" s="5">
        <f>COUNTIFS(Data!$G:$G,$A12,Data!$C:$C,CM$1,Data!$D:$D,CM$2)</f>
        <v>0</v>
      </c>
      <c r="CN12" s="5">
        <f>COUNTIFS(Data!$G:$G,$A12,Data!$C:$C,CN$1,Data!$D:$D,CN$2)</f>
        <v>0</v>
      </c>
      <c r="CO12" s="5">
        <f>COUNTIFS(Data!$G:$G,$A12,Data!$C:$C,CO$1,Data!$D:$D,CO$2)</f>
        <v>0</v>
      </c>
      <c r="CP12" s="5">
        <f>COUNTIFS(Data!$G:$G,$A12,Data!$C:$C,CP$1,Data!$D:$D,CP$2)</f>
        <v>0</v>
      </c>
      <c r="CQ12" s="5">
        <f>COUNTIFS(Data!$G:$G,$A12,Data!$C:$C,CQ$1,Data!$D:$D,CQ$2)</f>
        <v>0</v>
      </c>
      <c r="CR12" s="5">
        <f>COUNTIFS(Data!$G:$G,$A12,Data!$C:$C,CR$1,Data!$D:$D,CR$2)</f>
        <v>0</v>
      </c>
      <c r="CS12" s="5">
        <f>COUNTIFS(Data!$G:$G,$A12,Data!$C:$C,CS$1,Data!$D:$D,CS$2)</f>
        <v>0</v>
      </c>
      <c r="CT12" s="5">
        <f>COUNTIFS(Data!$G:$G,$A12,Data!$C:$C,CT$1,Data!$D:$D,CT$2)</f>
        <v>0</v>
      </c>
      <c r="CU12" s="5">
        <f>COUNTIFS(Data!$G:$G,$A12,Data!$C:$C,CU$1,Data!$D:$D,CU$2)</f>
        <v>0</v>
      </c>
      <c r="CV12" s="5">
        <f>COUNTIFS(Data!$G:$G,$A12,Data!$C:$C,CV$1,Data!$D:$D,CV$2)</f>
        <v>0</v>
      </c>
      <c r="CW12" s="5">
        <f t="shared" ref="CW12:CX12" si="11">SUMIF($B$2:$CV$2,CW$2, $B12:$CV12)</f>
        <v>0</v>
      </c>
      <c r="CX12" s="5">
        <f t="shared" si="11"/>
        <v>0</v>
      </c>
      <c r="CY12" s="5">
        <f t="shared" si="3"/>
        <v>0</v>
      </c>
    </row>
    <row r="13">
      <c r="A13" s="5" t="str">
        <f>Countries!A11</f>
        <v>BRA</v>
      </c>
      <c r="B13" s="5">
        <f>COUNTIFS(Data!$G:$G,$A13,Data!$C:$C,B$1,Data!$D:$D,B$2)</f>
        <v>0</v>
      </c>
      <c r="C13" s="5">
        <f>COUNTIFS(Data!$G:$G,$A13,Data!$C:$C,C$1,Data!$D:$D,C$2)</f>
        <v>0</v>
      </c>
      <c r="D13" s="5">
        <f>COUNTIFS(Data!$G:$G,$A13,Data!$C:$C,D$1,Data!$D:$D,D$2)</f>
        <v>0</v>
      </c>
      <c r="E13" s="5">
        <f>COUNTIFS(Data!$G:$G,$A13,Data!$C:$C,E$1,Data!$D:$D,E$2)</f>
        <v>0</v>
      </c>
      <c r="F13" s="5">
        <f>COUNTIFS(Data!$G:$G,$A13,Data!$C:$C,F$1,Data!$D:$D,F$2)</f>
        <v>0</v>
      </c>
      <c r="G13" s="5">
        <f>COUNTIFS(Data!$G:$G,$A13,Data!$C:$C,G$1,Data!$D:$D,G$2)</f>
        <v>0</v>
      </c>
      <c r="H13" s="5">
        <f>COUNTIFS(Data!$G:$G,$A13,Data!$C:$C,H$1,Data!$D:$D,H$2)</f>
        <v>1</v>
      </c>
      <c r="I13" s="5">
        <f>COUNTIFS(Data!$G:$G,$A13,Data!$C:$C,I$1,Data!$D:$D,I$2)</f>
        <v>0</v>
      </c>
      <c r="J13" s="5">
        <f>COUNTIFS(Data!$G:$G,$A13,Data!$C:$C,J$1,Data!$D:$D,J$2)</f>
        <v>0</v>
      </c>
      <c r="K13" s="5">
        <f>COUNTIFS(Data!$G:$G,$A13,Data!$C:$C,K$1,Data!$D:$D,K$2)</f>
        <v>0</v>
      </c>
      <c r="L13" s="5">
        <f>COUNTIFS(Data!$G:$G,$A13,Data!$C:$C,L$1,Data!$D:$D,L$2)</f>
        <v>0</v>
      </c>
      <c r="M13" s="5">
        <f>COUNTIFS(Data!$G:$G,$A13,Data!$C:$C,M$1,Data!$D:$D,M$2)</f>
        <v>0</v>
      </c>
      <c r="N13" s="5">
        <f>COUNTIFS(Data!$G:$G,$A13,Data!$C:$C,N$1,Data!$D:$D,N$2)</f>
        <v>0</v>
      </c>
      <c r="O13" s="5">
        <f>COUNTIFS(Data!$G:$G,$A13,Data!$C:$C,O$1,Data!$D:$D,O$2)</f>
        <v>0</v>
      </c>
      <c r="P13" s="5">
        <f>COUNTIFS(Data!$G:$G,$A13,Data!$C:$C,P$1,Data!$D:$D,P$2)</f>
        <v>0</v>
      </c>
      <c r="Q13" s="5">
        <f>COUNTIFS(Data!$G:$G,$A13,Data!$C:$C,Q$1,Data!$D:$D,Q$2)</f>
        <v>0</v>
      </c>
      <c r="R13" s="5">
        <f>COUNTIFS(Data!$G:$G,$A13,Data!$C:$C,R$1,Data!$D:$D,R$2)</f>
        <v>0</v>
      </c>
      <c r="S13" s="5">
        <f>COUNTIFS(Data!$G:$G,$A13,Data!$C:$C,S$1,Data!$D:$D,S$2)</f>
        <v>0</v>
      </c>
      <c r="T13" s="5">
        <f>COUNTIFS(Data!$G:$G,$A13,Data!$C:$C,T$1,Data!$D:$D,T$2)</f>
        <v>0</v>
      </c>
      <c r="U13" s="5">
        <f>COUNTIFS(Data!$G:$G,$A13,Data!$C:$C,U$1,Data!$D:$D,U$2)</f>
        <v>0</v>
      </c>
      <c r="V13" s="5">
        <f>COUNTIFS(Data!$G:$G,$A13,Data!$C:$C,V$1,Data!$D:$D,V$2)</f>
        <v>1</v>
      </c>
      <c r="W13" s="5">
        <f>COUNTIFS(Data!$G:$G,$A13,Data!$C:$C,W$1,Data!$D:$D,W$2)</f>
        <v>0</v>
      </c>
      <c r="X13" s="5">
        <f>COUNTIFS(Data!$G:$G,$A13,Data!$C:$C,X$1,Data!$D:$D,X$2)</f>
        <v>0</v>
      </c>
      <c r="Y13" s="5">
        <f>COUNTIFS(Data!$G:$G,$A13,Data!$C:$C,Y$1,Data!$D:$D,Y$2)</f>
        <v>0</v>
      </c>
      <c r="Z13" s="5">
        <f>COUNTIFS(Data!$G:$G,$A13,Data!$C:$C,Z$1,Data!$D:$D,Z$2)</f>
        <v>1</v>
      </c>
      <c r="AA13" s="5">
        <f>COUNTIFS(Data!$G:$G,$A13,Data!$C:$C,AA$1,Data!$D:$D,AA$2)</f>
        <v>0</v>
      </c>
      <c r="AB13" s="5">
        <f>COUNTIFS(Data!$G:$G,$A13,Data!$C:$C,AB$1,Data!$D:$D,AB$2)</f>
        <v>0</v>
      </c>
      <c r="AC13" s="5">
        <f>COUNTIFS(Data!$G:$G,$A13,Data!$C:$C,AC$1,Data!$D:$D,AC$2)</f>
        <v>0</v>
      </c>
      <c r="AD13" s="5">
        <f>COUNTIFS(Data!$G:$G,$A13,Data!$C:$C,AD$1,Data!$D:$D,AD$2)</f>
        <v>0</v>
      </c>
      <c r="AE13" s="5">
        <f>COUNTIFS(Data!$G:$G,$A13,Data!$C:$C,AE$1,Data!$D:$D,AE$2)</f>
        <v>0</v>
      </c>
      <c r="AF13" s="5">
        <f>COUNTIFS(Data!$G:$G,$A13,Data!$C:$C,AF$1,Data!$D:$D,AF$2)</f>
        <v>0</v>
      </c>
      <c r="AG13" s="5">
        <f>COUNTIFS(Data!$G:$G,$A13,Data!$C:$C,AG$1,Data!$D:$D,AG$2)</f>
        <v>0</v>
      </c>
      <c r="AH13" s="5">
        <f>COUNTIFS(Data!$G:$G,$A13,Data!$C:$C,AH$1,Data!$D:$D,AH$2)</f>
        <v>0</v>
      </c>
      <c r="AI13" s="5">
        <f>COUNTIFS(Data!$G:$G,$A13,Data!$C:$C,AI$1,Data!$D:$D,AI$2)</f>
        <v>0</v>
      </c>
      <c r="AJ13" s="5">
        <f>COUNTIFS(Data!$G:$G,$A13,Data!$C:$C,AJ$1,Data!$D:$D,AJ$2)</f>
        <v>0</v>
      </c>
      <c r="AK13" s="5">
        <f>COUNTIFS(Data!$G:$G,$A13,Data!$C:$C,AK$1,Data!$D:$D,AK$2)</f>
        <v>0</v>
      </c>
      <c r="AL13" s="5">
        <f>COUNTIFS(Data!$G:$G,$A13,Data!$C:$C,AL$1,Data!$D:$D,AL$2)</f>
        <v>0</v>
      </c>
      <c r="AM13" s="5">
        <f>COUNTIFS(Data!$G:$G,$A13,Data!$C:$C,AM$1,Data!$D:$D,AM$2)</f>
        <v>0</v>
      </c>
      <c r="AN13" s="5">
        <f>COUNTIFS(Data!$G:$G,$A13,Data!$C:$C,AN$1,Data!$D:$D,AN$2)</f>
        <v>0</v>
      </c>
      <c r="AO13" s="5">
        <f>COUNTIFS(Data!$G:$G,$A13,Data!$C:$C,AO$1,Data!$D:$D,AO$2)</f>
        <v>0</v>
      </c>
      <c r="AP13" s="5">
        <f>COUNTIFS(Data!$G:$G,$A13,Data!$C:$C,AP$1,Data!$D:$D,AP$2)</f>
        <v>0</v>
      </c>
      <c r="AQ13" s="5">
        <f>COUNTIFS(Data!$G:$G,$A13,Data!$C:$C,AQ$1,Data!$D:$D,AQ$2)</f>
        <v>1</v>
      </c>
      <c r="AR13" s="5">
        <f>COUNTIFS(Data!$G:$G,$A13,Data!$C:$C,AR$1,Data!$D:$D,AR$2)</f>
        <v>0</v>
      </c>
      <c r="AS13" s="5">
        <f>COUNTIFS(Data!$G:$G,$A13,Data!$C:$C,AS$1,Data!$D:$D,AS$2)</f>
        <v>0</v>
      </c>
      <c r="AT13" s="5">
        <f>COUNTIFS(Data!$G:$G,$A13,Data!$C:$C,AT$1,Data!$D:$D,AT$2)</f>
        <v>0</v>
      </c>
      <c r="AU13" s="5">
        <f>COUNTIFS(Data!$G:$G,$A13,Data!$C:$C,AU$1,Data!$D:$D,AU$2)</f>
        <v>0</v>
      </c>
      <c r="AV13" s="5">
        <f>COUNTIFS(Data!$G:$G,$A13,Data!$C:$C,AV$1,Data!$D:$D,AV$2)</f>
        <v>0</v>
      </c>
      <c r="AW13" s="5">
        <f>COUNTIFS(Data!$G:$G,$A13,Data!$C:$C,AW$1,Data!$D:$D,AW$2)</f>
        <v>0</v>
      </c>
      <c r="AX13" s="5">
        <f>COUNTIFS(Data!$G:$G,$A13,Data!$C:$C,AX$1,Data!$D:$D,AX$2)</f>
        <v>0</v>
      </c>
      <c r="AY13" s="5">
        <f>COUNTIFS(Data!$G:$G,$A13,Data!$C:$C,AY$1,Data!$D:$D,AY$2)</f>
        <v>0</v>
      </c>
      <c r="AZ13" s="5">
        <f>COUNTIFS(Data!$G:$G,$A13,Data!$C:$C,AZ$1,Data!$D:$D,AZ$2)</f>
        <v>0</v>
      </c>
      <c r="BA13" s="5">
        <f>COUNTIFS(Data!$G:$G,$A13,Data!$C:$C,BA$1,Data!$D:$D,BA$2)</f>
        <v>0</v>
      </c>
      <c r="BB13" s="5">
        <f>COUNTIFS(Data!$G:$G,$A13,Data!$C:$C,BB$1,Data!$D:$D,BB$2)</f>
        <v>0</v>
      </c>
      <c r="BC13" s="5">
        <f>COUNTIFS(Data!$G:$G,$A13,Data!$C:$C,BC$1,Data!$D:$D,BC$2)</f>
        <v>0</v>
      </c>
      <c r="BD13" s="5">
        <f>COUNTIFS(Data!$G:$G,$A13,Data!$C:$C,BD$1,Data!$D:$D,BD$2)</f>
        <v>0</v>
      </c>
      <c r="BE13" s="5">
        <f>COUNTIFS(Data!$G:$G,$A13,Data!$C:$C,BE$1,Data!$D:$D,BE$2)</f>
        <v>1</v>
      </c>
      <c r="BF13" s="5">
        <f>COUNTIFS(Data!$G:$G,$A13,Data!$C:$C,BF$1,Data!$D:$D,BF$2)</f>
        <v>0</v>
      </c>
      <c r="BG13" s="5">
        <f>COUNTIFS(Data!$G:$G,$A13,Data!$C:$C,BG$1,Data!$D:$D,BG$2)</f>
        <v>0</v>
      </c>
      <c r="BH13" s="5">
        <f>COUNTIFS(Data!$G:$G,$A13,Data!$C:$C,BH$1,Data!$D:$D,BH$2)</f>
        <v>0</v>
      </c>
      <c r="BI13" s="5">
        <f>COUNTIFS(Data!$G:$G,$A13,Data!$C:$C,BI$1,Data!$D:$D,BI$2)</f>
        <v>0</v>
      </c>
      <c r="BJ13" s="5">
        <f>COUNTIFS(Data!$G:$G,$A13,Data!$C:$C,BJ$1,Data!$D:$D,BJ$2)</f>
        <v>0</v>
      </c>
      <c r="BK13" s="5">
        <f>COUNTIFS(Data!$G:$G,$A13,Data!$C:$C,BK$1,Data!$D:$D,BK$2)</f>
        <v>0</v>
      </c>
      <c r="BL13" s="5">
        <f>COUNTIFS(Data!$G:$G,$A13,Data!$C:$C,BL$1,Data!$D:$D,BL$2)</f>
        <v>0</v>
      </c>
      <c r="BM13" s="5">
        <f>COUNTIFS(Data!$G:$G,$A13,Data!$C:$C,BM$1,Data!$D:$D,BM$2)</f>
        <v>0</v>
      </c>
      <c r="BN13" s="5">
        <f>COUNTIFS(Data!$G:$G,$A13,Data!$C:$C,BN$1,Data!$D:$D,BN$2)</f>
        <v>0</v>
      </c>
      <c r="BO13" s="5">
        <f>COUNTIFS(Data!$G:$G,$A13,Data!$C:$C,BO$1,Data!$D:$D,BO$2)</f>
        <v>1</v>
      </c>
      <c r="BP13" s="5">
        <f>COUNTIFS(Data!$G:$G,$A13,Data!$C:$C,BP$1,Data!$D:$D,BP$2)</f>
        <v>0</v>
      </c>
      <c r="BQ13" s="5">
        <f>COUNTIFS(Data!$G:$G,$A13,Data!$C:$C,BQ$1,Data!$D:$D,BQ$2)</f>
        <v>0</v>
      </c>
      <c r="BR13" s="5">
        <f>COUNTIFS(Data!$G:$G,$A13,Data!$C:$C,BR$1,Data!$D:$D,BR$2)</f>
        <v>0</v>
      </c>
      <c r="BS13" s="5">
        <f>COUNTIFS(Data!$G:$G,$A13,Data!$C:$C,BS$1,Data!$D:$D,BS$2)</f>
        <v>0</v>
      </c>
      <c r="BT13" s="5">
        <f>COUNTIFS(Data!$G:$G,$A13,Data!$C:$C,BT$1,Data!$D:$D,BT$2)</f>
        <v>0</v>
      </c>
      <c r="BU13" s="5">
        <f>COUNTIFS(Data!$G:$G,$A13,Data!$C:$C,BU$1,Data!$D:$D,BU$2)</f>
        <v>0</v>
      </c>
      <c r="BV13" s="5">
        <f>COUNTIFS(Data!$G:$G,$A13,Data!$C:$C,BV$1,Data!$D:$D,BV$2)</f>
        <v>0</v>
      </c>
      <c r="BW13" s="5">
        <f>COUNTIFS(Data!$G:$G,$A13,Data!$C:$C,BW$1,Data!$D:$D,BW$2)</f>
        <v>1</v>
      </c>
      <c r="BX13" s="5">
        <f>COUNTIFS(Data!$G:$G,$A13,Data!$C:$C,BX$1,Data!$D:$D,BX$2)</f>
        <v>0</v>
      </c>
      <c r="BY13" s="5">
        <f>COUNTIFS(Data!$G:$G,$A13,Data!$C:$C,BY$1,Data!$D:$D,BY$2)</f>
        <v>0</v>
      </c>
      <c r="BZ13" s="5">
        <f>COUNTIFS(Data!$G:$G,$A13,Data!$C:$C,BZ$1,Data!$D:$D,BZ$2)</f>
        <v>0</v>
      </c>
      <c r="CA13" s="5">
        <f>COUNTIFS(Data!$G:$G,$A13,Data!$C:$C,CA$1,Data!$D:$D,CA$2)</f>
        <v>0</v>
      </c>
      <c r="CB13" s="5">
        <f>COUNTIFS(Data!$G:$G,$A13,Data!$C:$C,CB$1,Data!$D:$D,CB$2)</f>
        <v>0</v>
      </c>
      <c r="CC13" s="5">
        <f>COUNTIFS(Data!$G:$G,$A13,Data!$C:$C,CC$1,Data!$D:$D,CC$2)</f>
        <v>0</v>
      </c>
      <c r="CD13" s="5">
        <f>COUNTIFS(Data!$G:$G,$A13,Data!$C:$C,CD$1,Data!$D:$D,CD$2)</f>
        <v>0</v>
      </c>
      <c r="CE13" s="5">
        <f>COUNTIFS(Data!$G:$G,$A13,Data!$C:$C,CE$1,Data!$D:$D,CE$2)</f>
        <v>0</v>
      </c>
      <c r="CF13" s="5">
        <f>COUNTIFS(Data!$G:$G,$A13,Data!$C:$C,CF$1,Data!$D:$D,CF$2)</f>
        <v>0</v>
      </c>
      <c r="CG13" s="5">
        <f>COUNTIFS(Data!$G:$G,$A13,Data!$C:$C,CG$1,Data!$D:$D,CG$2)</f>
        <v>0</v>
      </c>
      <c r="CH13" s="5">
        <f>COUNTIFS(Data!$G:$G,$A13,Data!$C:$C,CH$1,Data!$D:$D,CH$2)</f>
        <v>0</v>
      </c>
      <c r="CI13" s="5">
        <f>COUNTIFS(Data!$G:$G,$A13,Data!$C:$C,CI$1,Data!$D:$D,CI$2)</f>
        <v>0</v>
      </c>
      <c r="CJ13" s="5">
        <f>COUNTIFS(Data!$G:$G,$A13,Data!$C:$C,CJ$1,Data!$D:$D,CJ$2)</f>
        <v>0</v>
      </c>
      <c r="CK13" s="5">
        <f>COUNTIFS(Data!$G:$G,$A13,Data!$C:$C,CK$1,Data!$D:$D,CK$2)</f>
        <v>0</v>
      </c>
      <c r="CL13" s="5">
        <f>COUNTIFS(Data!$G:$G,$A13,Data!$C:$C,CL$1,Data!$D:$D,CL$2)</f>
        <v>0</v>
      </c>
      <c r="CM13" s="5">
        <f>COUNTIFS(Data!$G:$G,$A13,Data!$C:$C,CM$1,Data!$D:$D,CM$2)</f>
        <v>0</v>
      </c>
      <c r="CN13" s="5">
        <f>COUNTIFS(Data!$G:$G,$A13,Data!$C:$C,CN$1,Data!$D:$D,CN$2)</f>
        <v>0</v>
      </c>
      <c r="CO13" s="5">
        <f>COUNTIFS(Data!$G:$G,$A13,Data!$C:$C,CO$1,Data!$D:$D,CO$2)</f>
        <v>0</v>
      </c>
      <c r="CP13" s="5">
        <f>COUNTIFS(Data!$G:$G,$A13,Data!$C:$C,CP$1,Data!$D:$D,CP$2)</f>
        <v>0</v>
      </c>
      <c r="CQ13" s="5">
        <f>COUNTIFS(Data!$G:$G,$A13,Data!$C:$C,CQ$1,Data!$D:$D,CQ$2)</f>
        <v>0</v>
      </c>
      <c r="CR13" s="5">
        <f>COUNTIFS(Data!$G:$G,$A13,Data!$C:$C,CR$1,Data!$D:$D,CR$2)</f>
        <v>0</v>
      </c>
      <c r="CS13" s="5">
        <f>COUNTIFS(Data!$G:$G,$A13,Data!$C:$C,CS$1,Data!$D:$D,CS$2)</f>
        <v>0</v>
      </c>
      <c r="CT13" s="5">
        <f>COUNTIFS(Data!$G:$G,$A13,Data!$C:$C,CT$1,Data!$D:$D,CT$2)</f>
        <v>0</v>
      </c>
      <c r="CU13" s="5">
        <f>COUNTIFS(Data!$G:$G,$A13,Data!$C:$C,CU$1,Data!$D:$D,CU$2)</f>
        <v>0</v>
      </c>
      <c r="CV13" s="5">
        <f>COUNTIFS(Data!$G:$G,$A13,Data!$C:$C,CV$1,Data!$D:$D,CV$2)</f>
        <v>0</v>
      </c>
      <c r="CW13" s="5">
        <f t="shared" ref="CW13:CX13" si="12">SUMIF($B$2:$CV$2,CW$2, $B13:$CV13)</f>
        <v>4</v>
      </c>
      <c r="CX13" s="5">
        <f t="shared" si="12"/>
        <v>3</v>
      </c>
      <c r="CY13" s="5">
        <f t="shared" si="3"/>
        <v>7</v>
      </c>
    </row>
    <row r="14">
      <c r="A14" s="5" t="str">
        <f>Countries!A12</f>
        <v>BRN</v>
      </c>
      <c r="B14" s="5">
        <f>COUNTIFS(Data!$G:$G,$A14,Data!$C:$C,B$1,Data!$D:$D,B$2)</f>
        <v>0</v>
      </c>
      <c r="C14" s="5">
        <f>COUNTIFS(Data!$G:$G,$A14,Data!$C:$C,C$1,Data!$D:$D,C$2)</f>
        <v>0</v>
      </c>
      <c r="D14" s="5">
        <f>COUNTIFS(Data!$G:$G,$A14,Data!$C:$C,D$1,Data!$D:$D,D$2)</f>
        <v>0</v>
      </c>
      <c r="E14" s="5">
        <f>COUNTIFS(Data!$G:$G,$A14,Data!$C:$C,E$1,Data!$D:$D,E$2)</f>
        <v>0</v>
      </c>
      <c r="F14" s="5">
        <f>COUNTIFS(Data!$G:$G,$A14,Data!$C:$C,F$1,Data!$D:$D,F$2)</f>
        <v>0</v>
      </c>
      <c r="G14" s="5">
        <f>COUNTIFS(Data!$G:$G,$A14,Data!$C:$C,G$1,Data!$D:$D,G$2)</f>
        <v>0</v>
      </c>
      <c r="H14" s="5">
        <f>COUNTIFS(Data!$G:$G,$A14,Data!$C:$C,H$1,Data!$D:$D,H$2)</f>
        <v>0</v>
      </c>
      <c r="I14" s="5">
        <f>COUNTIFS(Data!$G:$G,$A14,Data!$C:$C,I$1,Data!$D:$D,I$2)</f>
        <v>0</v>
      </c>
      <c r="J14" s="5">
        <f>COUNTIFS(Data!$G:$G,$A14,Data!$C:$C,J$1,Data!$D:$D,J$2)</f>
        <v>0</v>
      </c>
      <c r="K14" s="5">
        <f>COUNTIFS(Data!$G:$G,$A14,Data!$C:$C,K$1,Data!$D:$D,K$2)</f>
        <v>0</v>
      </c>
      <c r="L14" s="5">
        <f>COUNTIFS(Data!$G:$G,$A14,Data!$C:$C,L$1,Data!$D:$D,L$2)</f>
        <v>0</v>
      </c>
      <c r="M14" s="5">
        <f>COUNTIFS(Data!$G:$G,$A14,Data!$C:$C,M$1,Data!$D:$D,M$2)</f>
        <v>0</v>
      </c>
      <c r="N14" s="5">
        <f>COUNTIFS(Data!$G:$G,$A14,Data!$C:$C,N$1,Data!$D:$D,N$2)</f>
        <v>0</v>
      </c>
      <c r="O14" s="5">
        <f>COUNTIFS(Data!$G:$G,$A14,Data!$C:$C,O$1,Data!$D:$D,O$2)</f>
        <v>0</v>
      </c>
      <c r="P14" s="5">
        <f>COUNTIFS(Data!$G:$G,$A14,Data!$C:$C,P$1,Data!$D:$D,P$2)</f>
        <v>0</v>
      </c>
      <c r="Q14" s="5">
        <f>COUNTIFS(Data!$G:$G,$A14,Data!$C:$C,Q$1,Data!$D:$D,Q$2)</f>
        <v>0</v>
      </c>
      <c r="R14" s="5">
        <f>COUNTIFS(Data!$G:$G,$A14,Data!$C:$C,R$1,Data!$D:$D,R$2)</f>
        <v>0</v>
      </c>
      <c r="S14" s="5">
        <f>COUNTIFS(Data!$G:$G,$A14,Data!$C:$C,S$1,Data!$D:$D,S$2)</f>
        <v>0</v>
      </c>
      <c r="T14" s="5">
        <f>COUNTIFS(Data!$G:$G,$A14,Data!$C:$C,T$1,Data!$D:$D,T$2)</f>
        <v>0</v>
      </c>
      <c r="U14" s="5">
        <f>COUNTIFS(Data!$G:$G,$A14,Data!$C:$C,U$1,Data!$D:$D,U$2)</f>
        <v>0</v>
      </c>
      <c r="V14" s="5">
        <f>COUNTIFS(Data!$G:$G,$A14,Data!$C:$C,V$1,Data!$D:$D,V$2)</f>
        <v>0</v>
      </c>
      <c r="W14" s="5">
        <f>COUNTIFS(Data!$G:$G,$A14,Data!$C:$C,W$1,Data!$D:$D,W$2)</f>
        <v>0</v>
      </c>
      <c r="X14" s="5">
        <f>COUNTIFS(Data!$G:$G,$A14,Data!$C:$C,X$1,Data!$D:$D,X$2)</f>
        <v>0</v>
      </c>
      <c r="Y14" s="5">
        <f>COUNTIFS(Data!$G:$G,$A14,Data!$C:$C,Y$1,Data!$D:$D,Y$2)</f>
        <v>0</v>
      </c>
      <c r="Z14" s="5">
        <f>COUNTIFS(Data!$G:$G,$A14,Data!$C:$C,Z$1,Data!$D:$D,Z$2)</f>
        <v>0</v>
      </c>
      <c r="AA14" s="5">
        <f>COUNTIFS(Data!$G:$G,$A14,Data!$C:$C,AA$1,Data!$D:$D,AA$2)</f>
        <v>0</v>
      </c>
      <c r="AB14" s="5">
        <f>COUNTIFS(Data!$G:$G,$A14,Data!$C:$C,AB$1,Data!$D:$D,AB$2)</f>
        <v>0</v>
      </c>
      <c r="AC14" s="5">
        <f>COUNTIFS(Data!$G:$G,$A14,Data!$C:$C,AC$1,Data!$D:$D,AC$2)</f>
        <v>0</v>
      </c>
      <c r="AD14" s="5">
        <f>COUNTIFS(Data!$G:$G,$A14,Data!$C:$C,AD$1,Data!$D:$D,AD$2)</f>
        <v>0</v>
      </c>
      <c r="AE14" s="5">
        <f>COUNTIFS(Data!$G:$G,$A14,Data!$C:$C,AE$1,Data!$D:$D,AE$2)</f>
        <v>0</v>
      </c>
      <c r="AF14" s="5">
        <f>COUNTIFS(Data!$G:$G,$A14,Data!$C:$C,AF$1,Data!$D:$D,AF$2)</f>
        <v>0</v>
      </c>
      <c r="AG14" s="5">
        <f>COUNTIFS(Data!$G:$G,$A14,Data!$C:$C,AG$1,Data!$D:$D,AG$2)</f>
        <v>0</v>
      </c>
      <c r="AH14" s="5">
        <f>COUNTIFS(Data!$G:$G,$A14,Data!$C:$C,AH$1,Data!$D:$D,AH$2)</f>
        <v>0</v>
      </c>
      <c r="AI14" s="5">
        <f>COUNTIFS(Data!$G:$G,$A14,Data!$C:$C,AI$1,Data!$D:$D,AI$2)</f>
        <v>0</v>
      </c>
      <c r="AJ14" s="5">
        <f>COUNTIFS(Data!$G:$G,$A14,Data!$C:$C,AJ$1,Data!$D:$D,AJ$2)</f>
        <v>0</v>
      </c>
      <c r="AK14" s="5">
        <f>COUNTIFS(Data!$G:$G,$A14,Data!$C:$C,AK$1,Data!$D:$D,AK$2)</f>
        <v>0</v>
      </c>
      <c r="AL14" s="5">
        <f>COUNTIFS(Data!$G:$G,$A14,Data!$C:$C,AL$1,Data!$D:$D,AL$2)</f>
        <v>0</v>
      </c>
      <c r="AM14" s="5">
        <f>COUNTIFS(Data!$G:$G,$A14,Data!$C:$C,AM$1,Data!$D:$D,AM$2)</f>
        <v>0</v>
      </c>
      <c r="AN14" s="5">
        <f>COUNTIFS(Data!$G:$G,$A14,Data!$C:$C,AN$1,Data!$D:$D,AN$2)</f>
        <v>0</v>
      </c>
      <c r="AO14" s="5">
        <f>COUNTIFS(Data!$G:$G,$A14,Data!$C:$C,AO$1,Data!$D:$D,AO$2)</f>
        <v>0</v>
      </c>
      <c r="AP14" s="5">
        <f>COUNTIFS(Data!$G:$G,$A14,Data!$C:$C,AP$1,Data!$D:$D,AP$2)</f>
        <v>0</v>
      </c>
      <c r="AQ14" s="5">
        <f>COUNTIFS(Data!$G:$G,$A14,Data!$C:$C,AQ$1,Data!$D:$D,AQ$2)</f>
        <v>0</v>
      </c>
      <c r="AR14" s="5">
        <f>COUNTIFS(Data!$G:$G,$A14,Data!$C:$C,AR$1,Data!$D:$D,AR$2)</f>
        <v>0</v>
      </c>
      <c r="AS14" s="5">
        <f>COUNTIFS(Data!$G:$G,$A14,Data!$C:$C,AS$1,Data!$D:$D,AS$2)</f>
        <v>0</v>
      </c>
      <c r="AT14" s="5">
        <f>COUNTIFS(Data!$G:$G,$A14,Data!$C:$C,AT$1,Data!$D:$D,AT$2)</f>
        <v>0</v>
      </c>
      <c r="AU14" s="5">
        <f>COUNTIFS(Data!$G:$G,$A14,Data!$C:$C,AU$1,Data!$D:$D,AU$2)</f>
        <v>0</v>
      </c>
      <c r="AV14" s="5">
        <f>COUNTIFS(Data!$G:$G,$A14,Data!$C:$C,AV$1,Data!$D:$D,AV$2)</f>
        <v>0</v>
      </c>
      <c r="AW14" s="5">
        <f>COUNTIFS(Data!$G:$G,$A14,Data!$C:$C,AW$1,Data!$D:$D,AW$2)</f>
        <v>0</v>
      </c>
      <c r="AX14" s="5">
        <f>COUNTIFS(Data!$G:$G,$A14,Data!$C:$C,AX$1,Data!$D:$D,AX$2)</f>
        <v>0</v>
      </c>
      <c r="AY14" s="5">
        <f>COUNTIFS(Data!$G:$G,$A14,Data!$C:$C,AY$1,Data!$D:$D,AY$2)</f>
        <v>0</v>
      </c>
      <c r="AZ14" s="5">
        <f>COUNTIFS(Data!$G:$G,$A14,Data!$C:$C,AZ$1,Data!$D:$D,AZ$2)</f>
        <v>0</v>
      </c>
      <c r="BA14" s="5">
        <f>COUNTIFS(Data!$G:$G,$A14,Data!$C:$C,BA$1,Data!$D:$D,BA$2)</f>
        <v>0</v>
      </c>
      <c r="BB14" s="5">
        <f>COUNTIFS(Data!$G:$G,$A14,Data!$C:$C,BB$1,Data!$D:$D,BB$2)</f>
        <v>0</v>
      </c>
      <c r="BC14" s="5">
        <f>COUNTIFS(Data!$G:$G,$A14,Data!$C:$C,BC$1,Data!$D:$D,BC$2)</f>
        <v>0</v>
      </c>
      <c r="BD14" s="5">
        <f>COUNTIFS(Data!$G:$G,$A14,Data!$C:$C,BD$1,Data!$D:$D,BD$2)</f>
        <v>0</v>
      </c>
      <c r="BE14" s="5">
        <f>COUNTIFS(Data!$G:$G,$A14,Data!$C:$C,BE$1,Data!$D:$D,BE$2)</f>
        <v>0</v>
      </c>
      <c r="BF14" s="5">
        <f>COUNTIFS(Data!$G:$G,$A14,Data!$C:$C,BF$1,Data!$D:$D,BF$2)</f>
        <v>0</v>
      </c>
      <c r="BG14" s="5">
        <f>COUNTIFS(Data!$G:$G,$A14,Data!$C:$C,BG$1,Data!$D:$D,BG$2)</f>
        <v>0</v>
      </c>
      <c r="BH14" s="5">
        <f>COUNTIFS(Data!$G:$G,$A14,Data!$C:$C,BH$1,Data!$D:$D,BH$2)</f>
        <v>0</v>
      </c>
      <c r="BI14" s="5">
        <f>COUNTIFS(Data!$G:$G,$A14,Data!$C:$C,BI$1,Data!$D:$D,BI$2)</f>
        <v>0</v>
      </c>
      <c r="BJ14" s="5">
        <f>COUNTIFS(Data!$G:$G,$A14,Data!$C:$C,BJ$1,Data!$D:$D,BJ$2)</f>
        <v>0</v>
      </c>
      <c r="BK14" s="5">
        <f>COUNTIFS(Data!$G:$G,$A14,Data!$C:$C,BK$1,Data!$D:$D,BK$2)</f>
        <v>0</v>
      </c>
      <c r="BL14" s="5">
        <f>COUNTIFS(Data!$G:$G,$A14,Data!$C:$C,BL$1,Data!$D:$D,BL$2)</f>
        <v>0</v>
      </c>
      <c r="BM14" s="5">
        <f>COUNTIFS(Data!$G:$G,$A14,Data!$C:$C,BM$1,Data!$D:$D,BM$2)</f>
        <v>0</v>
      </c>
      <c r="BN14" s="5">
        <f>COUNTIFS(Data!$G:$G,$A14,Data!$C:$C,BN$1,Data!$D:$D,BN$2)</f>
        <v>0</v>
      </c>
      <c r="BO14" s="5">
        <f>COUNTIFS(Data!$G:$G,$A14,Data!$C:$C,BO$1,Data!$D:$D,BO$2)</f>
        <v>0</v>
      </c>
      <c r="BP14" s="5">
        <f>COUNTIFS(Data!$G:$G,$A14,Data!$C:$C,BP$1,Data!$D:$D,BP$2)</f>
        <v>0</v>
      </c>
      <c r="BQ14" s="5">
        <f>COUNTIFS(Data!$G:$G,$A14,Data!$C:$C,BQ$1,Data!$D:$D,BQ$2)</f>
        <v>0</v>
      </c>
      <c r="BR14" s="5">
        <f>COUNTIFS(Data!$G:$G,$A14,Data!$C:$C,BR$1,Data!$D:$D,BR$2)</f>
        <v>0</v>
      </c>
      <c r="BS14" s="5">
        <f>COUNTIFS(Data!$G:$G,$A14,Data!$C:$C,BS$1,Data!$D:$D,BS$2)</f>
        <v>0</v>
      </c>
      <c r="BT14" s="5">
        <f>COUNTIFS(Data!$G:$G,$A14,Data!$C:$C,BT$1,Data!$D:$D,BT$2)</f>
        <v>0</v>
      </c>
      <c r="BU14" s="5">
        <f>COUNTIFS(Data!$G:$G,$A14,Data!$C:$C,BU$1,Data!$D:$D,BU$2)</f>
        <v>0</v>
      </c>
      <c r="BV14" s="5">
        <f>COUNTIFS(Data!$G:$G,$A14,Data!$C:$C,BV$1,Data!$D:$D,BV$2)</f>
        <v>0</v>
      </c>
      <c r="BW14" s="5">
        <f>COUNTIFS(Data!$G:$G,$A14,Data!$C:$C,BW$1,Data!$D:$D,BW$2)</f>
        <v>0</v>
      </c>
      <c r="BX14" s="5">
        <f>COUNTIFS(Data!$G:$G,$A14,Data!$C:$C,BX$1,Data!$D:$D,BX$2)</f>
        <v>0</v>
      </c>
      <c r="BY14" s="5">
        <f>COUNTIFS(Data!$G:$G,$A14,Data!$C:$C,BY$1,Data!$D:$D,BY$2)</f>
        <v>0</v>
      </c>
      <c r="BZ14" s="5">
        <f>COUNTIFS(Data!$G:$G,$A14,Data!$C:$C,BZ$1,Data!$D:$D,BZ$2)</f>
        <v>0</v>
      </c>
      <c r="CA14" s="5">
        <f>COUNTIFS(Data!$G:$G,$A14,Data!$C:$C,CA$1,Data!$D:$D,CA$2)</f>
        <v>0</v>
      </c>
      <c r="CB14" s="5">
        <f>COUNTIFS(Data!$G:$G,$A14,Data!$C:$C,CB$1,Data!$D:$D,CB$2)</f>
        <v>0</v>
      </c>
      <c r="CC14" s="5">
        <f>COUNTIFS(Data!$G:$G,$A14,Data!$C:$C,CC$1,Data!$D:$D,CC$2)</f>
        <v>0</v>
      </c>
      <c r="CD14" s="5">
        <f>COUNTIFS(Data!$G:$G,$A14,Data!$C:$C,CD$1,Data!$D:$D,CD$2)</f>
        <v>0</v>
      </c>
      <c r="CE14" s="5">
        <f>COUNTIFS(Data!$G:$G,$A14,Data!$C:$C,CE$1,Data!$D:$D,CE$2)</f>
        <v>0</v>
      </c>
      <c r="CF14" s="5">
        <f>COUNTIFS(Data!$G:$G,$A14,Data!$C:$C,CF$1,Data!$D:$D,CF$2)</f>
        <v>0</v>
      </c>
      <c r="CG14" s="5">
        <f>COUNTIFS(Data!$G:$G,$A14,Data!$C:$C,CG$1,Data!$D:$D,CG$2)</f>
        <v>0</v>
      </c>
      <c r="CH14" s="5">
        <f>COUNTIFS(Data!$G:$G,$A14,Data!$C:$C,CH$1,Data!$D:$D,CH$2)</f>
        <v>0</v>
      </c>
      <c r="CI14" s="5">
        <f>COUNTIFS(Data!$G:$G,$A14,Data!$C:$C,CI$1,Data!$D:$D,CI$2)</f>
        <v>0</v>
      </c>
      <c r="CJ14" s="5">
        <f>COUNTIFS(Data!$G:$G,$A14,Data!$C:$C,CJ$1,Data!$D:$D,CJ$2)</f>
        <v>0</v>
      </c>
      <c r="CK14" s="5">
        <f>COUNTIFS(Data!$G:$G,$A14,Data!$C:$C,CK$1,Data!$D:$D,CK$2)</f>
        <v>0</v>
      </c>
      <c r="CL14" s="5">
        <f>COUNTIFS(Data!$G:$G,$A14,Data!$C:$C,CL$1,Data!$D:$D,CL$2)</f>
        <v>0</v>
      </c>
      <c r="CM14" s="5">
        <f>COUNTIFS(Data!$G:$G,$A14,Data!$C:$C,CM$1,Data!$D:$D,CM$2)</f>
        <v>0</v>
      </c>
      <c r="CN14" s="5">
        <f>COUNTIFS(Data!$G:$G,$A14,Data!$C:$C,CN$1,Data!$D:$D,CN$2)</f>
        <v>0</v>
      </c>
      <c r="CO14" s="5">
        <f>COUNTIFS(Data!$G:$G,$A14,Data!$C:$C,CO$1,Data!$D:$D,CO$2)</f>
        <v>0</v>
      </c>
      <c r="CP14" s="5">
        <f>COUNTIFS(Data!$G:$G,$A14,Data!$C:$C,CP$1,Data!$D:$D,CP$2)</f>
        <v>0</v>
      </c>
      <c r="CQ14" s="5">
        <f>COUNTIFS(Data!$G:$G,$A14,Data!$C:$C,CQ$1,Data!$D:$D,CQ$2)</f>
        <v>0</v>
      </c>
      <c r="CR14" s="5">
        <f>COUNTIFS(Data!$G:$G,$A14,Data!$C:$C,CR$1,Data!$D:$D,CR$2)</f>
        <v>0</v>
      </c>
      <c r="CS14" s="5">
        <f>COUNTIFS(Data!$G:$G,$A14,Data!$C:$C,CS$1,Data!$D:$D,CS$2)</f>
        <v>0</v>
      </c>
      <c r="CT14" s="5">
        <f>COUNTIFS(Data!$G:$G,$A14,Data!$C:$C,CT$1,Data!$D:$D,CT$2)</f>
        <v>0</v>
      </c>
      <c r="CU14" s="5">
        <f>COUNTIFS(Data!$G:$G,$A14,Data!$C:$C,CU$1,Data!$D:$D,CU$2)</f>
        <v>0</v>
      </c>
      <c r="CV14" s="5">
        <f>COUNTIFS(Data!$G:$G,$A14,Data!$C:$C,CV$1,Data!$D:$D,CV$2)</f>
        <v>0</v>
      </c>
      <c r="CW14" s="5">
        <f t="shared" ref="CW14:CX14" si="13">SUMIF($B$2:$CV$2,CW$2, $B14:$CV14)</f>
        <v>0</v>
      </c>
      <c r="CX14" s="5">
        <f t="shared" si="13"/>
        <v>0</v>
      </c>
      <c r="CY14" s="5">
        <f t="shared" si="3"/>
        <v>0</v>
      </c>
    </row>
    <row r="15">
      <c r="A15" s="5" t="str">
        <f>Countries!A13</f>
        <v>BUL</v>
      </c>
      <c r="B15" s="5">
        <f>COUNTIFS(Data!$G:$G,$A15,Data!$C:$C,B$1,Data!$D:$D,B$2)</f>
        <v>0</v>
      </c>
      <c r="C15" s="5">
        <f>COUNTIFS(Data!$G:$G,$A15,Data!$C:$C,C$1,Data!$D:$D,C$2)</f>
        <v>0</v>
      </c>
      <c r="D15" s="5">
        <f>COUNTIFS(Data!$G:$G,$A15,Data!$C:$C,D$1,Data!$D:$D,D$2)</f>
        <v>0</v>
      </c>
      <c r="E15" s="5">
        <f>COUNTIFS(Data!$G:$G,$A15,Data!$C:$C,E$1,Data!$D:$D,E$2)</f>
        <v>0</v>
      </c>
      <c r="F15" s="5">
        <f>COUNTIFS(Data!$G:$G,$A15,Data!$C:$C,F$1,Data!$D:$D,F$2)</f>
        <v>0</v>
      </c>
      <c r="G15" s="5">
        <f>COUNTIFS(Data!$G:$G,$A15,Data!$C:$C,G$1,Data!$D:$D,G$2)</f>
        <v>0</v>
      </c>
      <c r="H15" s="5">
        <f>COUNTIFS(Data!$G:$G,$A15,Data!$C:$C,H$1,Data!$D:$D,H$2)</f>
        <v>0</v>
      </c>
      <c r="I15" s="5">
        <f>COUNTIFS(Data!$G:$G,$A15,Data!$C:$C,I$1,Data!$D:$D,I$2)</f>
        <v>0</v>
      </c>
      <c r="J15" s="5">
        <f>COUNTIFS(Data!$G:$G,$A15,Data!$C:$C,J$1,Data!$D:$D,J$2)</f>
        <v>0</v>
      </c>
      <c r="K15" s="5">
        <f>COUNTIFS(Data!$G:$G,$A15,Data!$C:$C,K$1,Data!$D:$D,K$2)</f>
        <v>0</v>
      </c>
      <c r="L15" s="5">
        <f>COUNTIFS(Data!$G:$G,$A15,Data!$C:$C,L$1,Data!$D:$D,L$2)</f>
        <v>0</v>
      </c>
      <c r="M15" s="5">
        <f>COUNTIFS(Data!$G:$G,$A15,Data!$C:$C,M$1,Data!$D:$D,M$2)</f>
        <v>0</v>
      </c>
      <c r="N15" s="5">
        <f>COUNTIFS(Data!$G:$G,$A15,Data!$C:$C,N$1,Data!$D:$D,N$2)</f>
        <v>0</v>
      </c>
      <c r="O15" s="5">
        <f>COUNTIFS(Data!$G:$G,$A15,Data!$C:$C,O$1,Data!$D:$D,O$2)</f>
        <v>0</v>
      </c>
      <c r="P15" s="5">
        <f>COUNTIFS(Data!$G:$G,$A15,Data!$C:$C,P$1,Data!$D:$D,P$2)</f>
        <v>0</v>
      </c>
      <c r="Q15" s="5">
        <f>COUNTIFS(Data!$G:$G,$A15,Data!$C:$C,Q$1,Data!$D:$D,Q$2)</f>
        <v>0</v>
      </c>
      <c r="R15" s="5">
        <f>COUNTIFS(Data!$G:$G,$A15,Data!$C:$C,R$1,Data!$D:$D,R$2)</f>
        <v>0</v>
      </c>
      <c r="S15" s="5">
        <f>COUNTIFS(Data!$G:$G,$A15,Data!$C:$C,S$1,Data!$D:$D,S$2)</f>
        <v>0</v>
      </c>
      <c r="T15" s="5">
        <f>COUNTIFS(Data!$G:$G,$A15,Data!$C:$C,T$1,Data!$D:$D,T$2)</f>
        <v>0</v>
      </c>
      <c r="U15" s="5">
        <f>COUNTIFS(Data!$G:$G,$A15,Data!$C:$C,U$1,Data!$D:$D,U$2)</f>
        <v>0</v>
      </c>
      <c r="V15" s="5">
        <f>COUNTIFS(Data!$G:$G,$A15,Data!$C:$C,V$1,Data!$D:$D,V$2)</f>
        <v>0</v>
      </c>
      <c r="W15" s="5">
        <f>COUNTIFS(Data!$G:$G,$A15,Data!$C:$C,W$1,Data!$D:$D,W$2)</f>
        <v>1</v>
      </c>
      <c r="X15" s="5">
        <f>COUNTIFS(Data!$G:$G,$A15,Data!$C:$C,X$1,Data!$D:$D,X$2)</f>
        <v>0</v>
      </c>
      <c r="Y15" s="5">
        <f>COUNTIFS(Data!$G:$G,$A15,Data!$C:$C,Y$1,Data!$D:$D,Y$2)</f>
        <v>0</v>
      </c>
      <c r="Z15" s="5">
        <f>COUNTIFS(Data!$G:$G,$A15,Data!$C:$C,Z$1,Data!$D:$D,Z$2)</f>
        <v>0</v>
      </c>
      <c r="AA15" s="5">
        <f>COUNTIFS(Data!$G:$G,$A15,Data!$C:$C,AA$1,Data!$D:$D,AA$2)</f>
        <v>0</v>
      </c>
      <c r="AB15" s="5">
        <f>COUNTIFS(Data!$G:$G,$A15,Data!$C:$C,AB$1,Data!$D:$D,AB$2)</f>
        <v>0</v>
      </c>
      <c r="AC15" s="5">
        <f>COUNTIFS(Data!$G:$G,$A15,Data!$C:$C,AC$1,Data!$D:$D,AC$2)</f>
        <v>0</v>
      </c>
      <c r="AD15" s="5">
        <f>COUNTIFS(Data!$G:$G,$A15,Data!$C:$C,AD$1,Data!$D:$D,AD$2)</f>
        <v>0</v>
      </c>
      <c r="AE15" s="5">
        <f>COUNTIFS(Data!$G:$G,$A15,Data!$C:$C,AE$1,Data!$D:$D,AE$2)</f>
        <v>0</v>
      </c>
      <c r="AF15" s="5">
        <f>COUNTIFS(Data!$G:$G,$A15,Data!$C:$C,AF$1,Data!$D:$D,AF$2)</f>
        <v>0</v>
      </c>
      <c r="AG15" s="5">
        <f>COUNTIFS(Data!$G:$G,$A15,Data!$C:$C,AG$1,Data!$D:$D,AG$2)</f>
        <v>0</v>
      </c>
      <c r="AH15" s="5">
        <f>COUNTIFS(Data!$G:$G,$A15,Data!$C:$C,AH$1,Data!$D:$D,AH$2)</f>
        <v>0</v>
      </c>
      <c r="AI15" s="5">
        <f>COUNTIFS(Data!$G:$G,$A15,Data!$C:$C,AI$1,Data!$D:$D,AI$2)</f>
        <v>0</v>
      </c>
      <c r="AJ15" s="5">
        <f>COUNTIFS(Data!$G:$G,$A15,Data!$C:$C,AJ$1,Data!$D:$D,AJ$2)</f>
        <v>0</v>
      </c>
      <c r="AK15" s="5">
        <f>COUNTIFS(Data!$G:$G,$A15,Data!$C:$C,AK$1,Data!$D:$D,AK$2)</f>
        <v>0</v>
      </c>
      <c r="AL15" s="5">
        <f>COUNTIFS(Data!$G:$G,$A15,Data!$C:$C,AL$1,Data!$D:$D,AL$2)</f>
        <v>0</v>
      </c>
      <c r="AM15" s="5">
        <f>COUNTIFS(Data!$G:$G,$A15,Data!$C:$C,AM$1,Data!$D:$D,AM$2)</f>
        <v>0</v>
      </c>
      <c r="AN15" s="5">
        <f>COUNTIFS(Data!$G:$G,$A15,Data!$C:$C,AN$1,Data!$D:$D,AN$2)</f>
        <v>0</v>
      </c>
      <c r="AO15" s="5">
        <f>COUNTIFS(Data!$G:$G,$A15,Data!$C:$C,AO$1,Data!$D:$D,AO$2)</f>
        <v>0</v>
      </c>
      <c r="AP15" s="5">
        <f>COUNTIFS(Data!$G:$G,$A15,Data!$C:$C,AP$1,Data!$D:$D,AP$2)</f>
        <v>0</v>
      </c>
      <c r="AQ15" s="5">
        <f>COUNTIFS(Data!$G:$G,$A15,Data!$C:$C,AQ$1,Data!$D:$D,AQ$2)</f>
        <v>0</v>
      </c>
      <c r="AR15" s="5">
        <f>COUNTIFS(Data!$G:$G,$A15,Data!$C:$C,AR$1,Data!$D:$D,AR$2)</f>
        <v>0</v>
      </c>
      <c r="AS15" s="5">
        <f>COUNTIFS(Data!$G:$G,$A15,Data!$C:$C,AS$1,Data!$D:$D,AS$2)</f>
        <v>0</v>
      </c>
      <c r="AT15" s="5">
        <f>COUNTIFS(Data!$G:$G,$A15,Data!$C:$C,AT$1,Data!$D:$D,AT$2)</f>
        <v>0</v>
      </c>
      <c r="AU15" s="5">
        <f>COUNTIFS(Data!$G:$G,$A15,Data!$C:$C,AU$1,Data!$D:$D,AU$2)</f>
        <v>0</v>
      </c>
      <c r="AV15" s="5">
        <f>COUNTIFS(Data!$G:$G,$A15,Data!$C:$C,AV$1,Data!$D:$D,AV$2)</f>
        <v>0</v>
      </c>
      <c r="AW15" s="5">
        <f>COUNTIFS(Data!$G:$G,$A15,Data!$C:$C,AW$1,Data!$D:$D,AW$2)</f>
        <v>0</v>
      </c>
      <c r="AX15" s="5">
        <f>COUNTIFS(Data!$G:$G,$A15,Data!$C:$C,AX$1,Data!$D:$D,AX$2)</f>
        <v>0</v>
      </c>
      <c r="AY15" s="5">
        <f>COUNTIFS(Data!$G:$G,$A15,Data!$C:$C,AY$1,Data!$D:$D,AY$2)</f>
        <v>0</v>
      </c>
      <c r="AZ15" s="5">
        <f>COUNTIFS(Data!$G:$G,$A15,Data!$C:$C,AZ$1,Data!$D:$D,AZ$2)</f>
        <v>0</v>
      </c>
      <c r="BA15" s="5">
        <f>COUNTIFS(Data!$G:$G,$A15,Data!$C:$C,BA$1,Data!$D:$D,BA$2)</f>
        <v>0</v>
      </c>
      <c r="BB15" s="5">
        <f>COUNTIFS(Data!$G:$G,$A15,Data!$C:$C,BB$1,Data!$D:$D,BB$2)</f>
        <v>0</v>
      </c>
      <c r="BC15" s="5">
        <f>COUNTIFS(Data!$G:$G,$A15,Data!$C:$C,BC$1,Data!$D:$D,BC$2)</f>
        <v>1</v>
      </c>
      <c r="BD15" s="5">
        <f>COUNTIFS(Data!$G:$G,$A15,Data!$C:$C,BD$1,Data!$D:$D,BD$2)</f>
        <v>0</v>
      </c>
      <c r="BE15" s="5">
        <f>COUNTIFS(Data!$G:$G,$A15,Data!$C:$C,BE$1,Data!$D:$D,BE$2)</f>
        <v>0</v>
      </c>
      <c r="BF15" s="5">
        <f>COUNTIFS(Data!$G:$G,$A15,Data!$C:$C,BF$1,Data!$D:$D,BF$2)</f>
        <v>0</v>
      </c>
      <c r="BG15" s="5">
        <f>COUNTIFS(Data!$G:$G,$A15,Data!$C:$C,BG$1,Data!$D:$D,BG$2)</f>
        <v>0</v>
      </c>
      <c r="BH15" s="5">
        <f>COUNTIFS(Data!$G:$G,$A15,Data!$C:$C,BH$1,Data!$D:$D,BH$2)</f>
        <v>1</v>
      </c>
      <c r="BI15" s="5">
        <f>COUNTIFS(Data!$G:$G,$A15,Data!$C:$C,BI$1,Data!$D:$D,BI$2)</f>
        <v>0</v>
      </c>
      <c r="BJ15" s="5">
        <f>COUNTIFS(Data!$G:$G,$A15,Data!$C:$C,BJ$1,Data!$D:$D,BJ$2)</f>
        <v>0</v>
      </c>
      <c r="BK15" s="5">
        <f>COUNTIFS(Data!$G:$G,$A15,Data!$C:$C,BK$1,Data!$D:$D,BK$2)</f>
        <v>0</v>
      </c>
      <c r="BL15" s="5">
        <f>COUNTIFS(Data!$G:$G,$A15,Data!$C:$C,BL$1,Data!$D:$D,BL$2)</f>
        <v>0</v>
      </c>
      <c r="BM15" s="5">
        <f>COUNTIFS(Data!$G:$G,$A15,Data!$C:$C,BM$1,Data!$D:$D,BM$2)</f>
        <v>0</v>
      </c>
      <c r="BN15" s="5">
        <f>COUNTIFS(Data!$G:$G,$A15,Data!$C:$C,BN$1,Data!$D:$D,BN$2)</f>
        <v>0</v>
      </c>
      <c r="BO15" s="5">
        <f>COUNTIFS(Data!$G:$G,$A15,Data!$C:$C,BO$1,Data!$D:$D,BO$2)</f>
        <v>0</v>
      </c>
      <c r="BP15" s="5">
        <f>COUNTIFS(Data!$G:$G,$A15,Data!$C:$C,BP$1,Data!$D:$D,BP$2)</f>
        <v>0</v>
      </c>
      <c r="BQ15" s="5">
        <f>COUNTIFS(Data!$G:$G,$A15,Data!$C:$C,BQ$1,Data!$D:$D,BQ$2)</f>
        <v>0</v>
      </c>
      <c r="BR15" s="5">
        <f>COUNTIFS(Data!$G:$G,$A15,Data!$C:$C,BR$1,Data!$D:$D,BR$2)</f>
        <v>0</v>
      </c>
      <c r="BS15" s="5">
        <f>COUNTIFS(Data!$G:$G,$A15,Data!$C:$C,BS$1,Data!$D:$D,BS$2)</f>
        <v>0</v>
      </c>
      <c r="BT15" s="5">
        <f>COUNTIFS(Data!$G:$G,$A15,Data!$C:$C,BT$1,Data!$D:$D,BT$2)</f>
        <v>0</v>
      </c>
      <c r="BU15" s="5">
        <f>COUNTIFS(Data!$G:$G,$A15,Data!$C:$C,BU$1,Data!$D:$D,BU$2)</f>
        <v>0</v>
      </c>
      <c r="BV15" s="5">
        <f>COUNTIFS(Data!$G:$G,$A15,Data!$C:$C,BV$1,Data!$D:$D,BV$2)</f>
        <v>0</v>
      </c>
      <c r="BW15" s="5">
        <f>COUNTIFS(Data!$G:$G,$A15,Data!$C:$C,BW$1,Data!$D:$D,BW$2)</f>
        <v>0</v>
      </c>
      <c r="BX15" s="5">
        <f>COUNTIFS(Data!$G:$G,$A15,Data!$C:$C,BX$1,Data!$D:$D,BX$2)</f>
        <v>0</v>
      </c>
      <c r="BY15" s="5">
        <f>COUNTIFS(Data!$G:$G,$A15,Data!$C:$C,BY$1,Data!$D:$D,BY$2)</f>
        <v>0</v>
      </c>
      <c r="BZ15" s="5">
        <f>COUNTIFS(Data!$G:$G,$A15,Data!$C:$C,BZ$1,Data!$D:$D,BZ$2)</f>
        <v>0</v>
      </c>
      <c r="CA15" s="5">
        <f>COUNTIFS(Data!$G:$G,$A15,Data!$C:$C,CA$1,Data!$D:$D,CA$2)</f>
        <v>0</v>
      </c>
      <c r="CB15" s="5">
        <f>COUNTIFS(Data!$G:$G,$A15,Data!$C:$C,CB$1,Data!$D:$D,CB$2)</f>
        <v>0</v>
      </c>
      <c r="CC15" s="5">
        <f>COUNTIFS(Data!$G:$G,$A15,Data!$C:$C,CC$1,Data!$D:$D,CC$2)</f>
        <v>0</v>
      </c>
      <c r="CD15" s="5">
        <f>COUNTIFS(Data!$G:$G,$A15,Data!$C:$C,CD$1,Data!$D:$D,CD$2)</f>
        <v>0</v>
      </c>
      <c r="CE15" s="5">
        <f>COUNTIFS(Data!$G:$G,$A15,Data!$C:$C,CE$1,Data!$D:$D,CE$2)</f>
        <v>0</v>
      </c>
      <c r="CF15" s="5">
        <f>COUNTIFS(Data!$G:$G,$A15,Data!$C:$C,CF$1,Data!$D:$D,CF$2)</f>
        <v>0</v>
      </c>
      <c r="CG15" s="5">
        <f>COUNTIFS(Data!$G:$G,$A15,Data!$C:$C,CG$1,Data!$D:$D,CG$2)</f>
        <v>0</v>
      </c>
      <c r="CH15" s="5">
        <f>COUNTIFS(Data!$G:$G,$A15,Data!$C:$C,CH$1,Data!$D:$D,CH$2)</f>
        <v>0</v>
      </c>
      <c r="CI15" s="5">
        <f>COUNTIFS(Data!$G:$G,$A15,Data!$C:$C,CI$1,Data!$D:$D,CI$2)</f>
        <v>0</v>
      </c>
      <c r="CJ15" s="5">
        <f>COUNTIFS(Data!$G:$G,$A15,Data!$C:$C,CJ$1,Data!$D:$D,CJ$2)</f>
        <v>0</v>
      </c>
      <c r="CK15" s="5">
        <f>COUNTIFS(Data!$G:$G,$A15,Data!$C:$C,CK$1,Data!$D:$D,CK$2)</f>
        <v>0</v>
      </c>
      <c r="CL15" s="5">
        <f>COUNTIFS(Data!$G:$G,$A15,Data!$C:$C,CL$1,Data!$D:$D,CL$2)</f>
        <v>0</v>
      </c>
      <c r="CM15" s="5">
        <f>COUNTIFS(Data!$G:$G,$A15,Data!$C:$C,CM$1,Data!$D:$D,CM$2)</f>
        <v>0</v>
      </c>
      <c r="CN15" s="5">
        <f>COUNTIFS(Data!$G:$G,$A15,Data!$C:$C,CN$1,Data!$D:$D,CN$2)</f>
        <v>0</v>
      </c>
      <c r="CO15" s="5">
        <f>COUNTIFS(Data!$G:$G,$A15,Data!$C:$C,CO$1,Data!$D:$D,CO$2)</f>
        <v>0</v>
      </c>
      <c r="CP15" s="5">
        <f>COUNTIFS(Data!$G:$G,$A15,Data!$C:$C,CP$1,Data!$D:$D,CP$2)</f>
        <v>0</v>
      </c>
      <c r="CQ15" s="5">
        <f>COUNTIFS(Data!$G:$G,$A15,Data!$C:$C,CQ$1,Data!$D:$D,CQ$2)</f>
        <v>0</v>
      </c>
      <c r="CR15" s="5">
        <f>COUNTIFS(Data!$G:$G,$A15,Data!$C:$C,CR$1,Data!$D:$D,CR$2)</f>
        <v>0</v>
      </c>
      <c r="CS15" s="5">
        <f>COUNTIFS(Data!$G:$G,$A15,Data!$C:$C,CS$1,Data!$D:$D,CS$2)</f>
        <v>0</v>
      </c>
      <c r="CT15" s="5">
        <f>COUNTIFS(Data!$G:$G,$A15,Data!$C:$C,CT$1,Data!$D:$D,CT$2)</f>
        <v>0</v>
      </c>
      <c r="CU15" s="5">
        <f>COUNTIFS(Data!$G:$G,$A15,Data!$C:$C,CU$1,Data!$D:$D,CU$2)</f>
        <v>0</v>
      </c>
      <c r="CV15" s="5">
        <f>COUNTIFS(Data!$G:$G,$A15,Data!$C:$C,CV$1,Data!$D:$D,CV$2)</f>
        <v>0</v>
      </c>
      <c r="CW15" s="5">
        <f t="shared" ref="CW15:CX15" si="14">SUMIF($B$2:$CV$2,CW$2, $B15:$CV15)</f>
        <v>0</v>
      </c>
      <c r="CX15" s="5">
        <f t="shared" si="14"/>
        <v>2</v>
      </c>
      <c r="CY15" s="5">
        <f t="shared" si="3"/>
        <v>3</v>
      </c>
    </row>
    <row r="16">
      <c r="A16" s="5" t="str">
        <f>Countries!A14</f>
        <v>BUR</v>
      </c>
      <c r="B16" s="5">
        <f>COUNTIFS(Data!$G:$G,$A16,Data!$C:$C,B$1,Data!$D:$D,B$2)</f>
        <v>0</v>
      </c>
      <c r="C16" s="5">
        <f>COUNTIFS(Data!$G:$G,$A16,Data!$C:$C,C$1,Data!$D:$D,C$2)</f>
        <v>0</v>
      </c>
      <c r="D16" s="5">
        <f>COUNTIFS(Data!$G:$G,$A16,Data!$C:$C,D$1,Data!$D:$D,D$2)</f>
        <v>0</v>
      </c>
      <c r="E16" s="5">
        <f>COUNTIFS(Data!$G:$G,$A16,Data!$C:$C,E$1,Data!$D:$D,E$2)</f>
        <v>0</v>
      </c>
      <c r="F16" s="5">
        <f>COUNTIFS(Data!$G:$G,$A16,Data!$C:$C,F$1,Data!$D:$D,F$2)</f>
        <v>0</v>
      </c>
      <c r="G16" s="5">
        <f>COUNTIFS(Data!$G:$G,$A16,Data!$C:$C,G$1,Data!$D:$D,G$2)</f>
        <v>0</v>
      </c>
      <c r="H16" s="5">
        <f>COUNTIFS(Data!$G:$G,$A16,Data!$C:$C,H$1,Data!$D:$D,H$2)</f>
        <v>0</v>
      </c>
      <c r="I16" s="5">
        <f>COUNTIFS(Data!$G:$G,$A16,Data!$C:$C,I$1,Data!$D:$D,I$2)</f>
        <v>0</v>
      </c>
      <c r="J16" s="5">
        <f>COUNTIFS(Data!$G:$G,$A16,Data!$C:$C,J$1,Data!$D:$D,J$2)</f>
        <v>0</v>
      </c>
      <c r="K16" s="5">
        <f>COUNTIFS(Data!$G:$G,$A16,Data!$C:$C,K$1,Data!$D:$D,K$2)</f>
        <v>0</v>
      </c>
      <c r="L16" s="5">
        <f>COUNTIFS(Data!$G:$G,$A16,Data!$C:$C,L$1,Data!$D:$D,L$2)</f>
        <v>0</v>
      </c>
      <c r="M16" s="5">
        <f>COUNTIFS(Data!$G:$G,$A16,Data!$C:$C,M$1,Data!$D:$D,M$2)</f>
        <v>0</v>
      </c>
      <c r="N16" s="5">
        <f>COUNTIFS(Data!$G:$G,$A16,Data!$C:$C,N$1,Data!$D:$D,N$2)</f>
        <v>0</v>
      </c>
      <c r="O16" s="5">
        <f>COUNTIFS(Data!$G:$G,$A16,Data!$C:$C,O$1,Data!$D:$D,O$2)</f>
        <v>0</v>
      </c>
      <c r="P16" s="5">
        <f>COUNTIFS(Data!$G:$G,$A16,Data!$C:$C,P$1,Data!$D:$D,P$2)</f>
        <v>0</v>
      </c>
      <c r="Q16" s="5">
        <f>COUNTIFS(Data!$G:$G,$A16,Data!$C:$C,Q$1,Data!$D:$D,Q$2)</f>
        <v>0</v>
      </c>
      <c r="R16" s="5">
        <f>COUNTIFS(Data!$G:$G,$A16,Data!$C:$C,R$1,Data!$D:$D,R$2)</f>
        <v>0</v>
      </c>
      <c r="S16" s="5">
        <f>COUNTIFS(Data!$G:$G,$A16,Data!$C:$C,S$1,Data!$D:$D,S$2)</f>
        <v>0</v>
      </c>
      <c r="T16" s="5">
        <f>COUNTIFS(Data!$G:$G,$A16,Data!$C:$C,T$1,Data!$D:$D,T$2)</f>
        <v>0</v>
      </c>
      <c r="U16" s="5">
        <f>COUNTIFS(Data!$G:$G,$A16,Data!$C:$C,U$1,Data!$D:$D,U$2)</f>
        <v>0</v>
      </c>
      <c r="V16" s="5">
        <f>COUNTIFS(Data!$G:$G,$A16,Data!$C:$C,V$1,Data!$D:$D,V$2)</f>
        <v>0</v>
      </c>
      <c r="W16" s="5">
        <f>COUNTIFS(Data!$G:$G,$A16,Data!$C:$C,W$1,Data!$D:$D,W$2)</f>
        <v>0</v>
      </c>
      <c r="X16" s="5">
        <f>COUNTIFS(Data!$G:$G,$A16,Data!$C:$C,X$1,Data!$D:$D,X$2)</f>
        <v>0</v>
      </c>
      <c r="Y16" s="5">
        <f>COUNTIFS(Data!$G:$G,$A16,Data!$C:$C,Y$1,Data!$D:$D,Y$2)</f>
        <v>0</v>
      </c>
      <c r="Z16" s="5">
        <f>COUNTIFS(Data!$G:$G,$A16,Data!$C:$C,Z$1,Data!$D:$D,Z$2)</f>
        <v>0</v>
      </c>
      <c r="AA16" s="5">
        <f>COUNTIFS(Data!$G:$G,$A16,Data!$C:$C,AA$1,Data!$D:$D,AA$2)</f>
        <v>0</v>
      </c>
      <c r="AB16" s="5">
        <f>COUNTIFS(Data!$G:$G,$A16,Data!$C:$C,AB$1,Data!$D:$D,AB$2)</f>
        <v>0</v>
      </c>
      <c r="AC16" s="5">
        <f>COUNTIFS(Data!$G:$G,$A16,Data!$C:$C,AC$1,Data!$D:$D,AC$2)</f>
        <v>0</v>
      </c>
      <c r="AD16" s="5">
        <f>COUNTIFS(Data!$G:$G,$A16,Data!$C:$C,AD$1,Data!$D:$D,AD$2)</f>
        <v>0</v>
      </c>
      <c r="AE16" s="5">
        <f>COUNTIFS(Data!$G:$G,$A16,Data!$C:$C,AE$1,Data!$D:$D,AE$2)</f>
        <v>0</v>
      </c>
      <c r="AF16" s="5">
        <f>COUNTIFS(Data!$G:$G,$A16,Data!$C:$C,AF$1,Data!$D:$D,AF$2)</f>
        <v>0</v>
      </c>
      <c r="AG16" s="5">
        <f>COUNTIFS(Data!$G:$G,$A16,Data!$C:$C,AG$1,Data!$D:$D,AG$2)</f>
        <v>0</v>
      </c>
      <c r="AH16" s="5">
        <f>COUNTIFS(Data!$G:$G,$A16,Data!$C:$C,AH$1,Data!$D:$D,AH$2)</f>
        <v>0</v>
      </c>
      <c r="AI16" s="5">
        <f>COUNTIFS(Data!$G:$G,$A16,Data!$C:$C,AI$1,Data!$D:$D,AI$2)</f>
        <v>0</v>
      </c>
      <c r="AJ16" s="5">
        <f>COUNTIFS(Data!$G:$G,$A16,Data!$C:$C,AJ$1,Data!$D:$D,AJ$2)</f>
        <v>0</v>
      </c>
      <c r="AK16" s="5">
        <f>COUNTIFS(Data!$G:$G,$A16,Data!$C:$C,AK$1,Data!$D:$D,AK$2)</f>
        <v>0</v>
      </c>
      <c r="AL16" s="5">
        <f>COUNTIFS(Data!$G:$G,$A16,Data!$C:$C,AL$1,Data!$D:$D,AL$2)</f>
        <v>0</v>
      </c>
      <c r="AM16" s="5">
        <f>COUNTIFS(Data!$G:$G,$A16,Data!$C:$C,AM$1,Data!$D:$D,AM$2)</f>
        <v>0</v>
      </c>
      <c r="AN16" s="5">
        <f>COUNTIFS(Data!$G:$G,$A16,Data!$C:$C,AN$1,Data!$D:$D,AN$2)</f>
        <v>0</v>
      </c>
      <c r="AO16" s="5">
        <f>COUNTIFS(Data!$G:$G,$A16,Data!$C:$C,AO$1,Data!$D:$D,AO$2)</f>
        <v>0</v>
      </c>
      <c r="AP16" s="5">
        <f>COUNTIFS(Data!$G:$G,$A16,Data!$C:$C,AP$1,Data!$D:$D,AP$2)</f>
        <v>0</v>
      </c>
      <c r="AQ16" s="5">
        <f>COUNTIFS(Data!$G:$G,$A16,Data!$C:$C,AQ$1,Data!$D:$D,AQ$2)</f>
        <v>0</v>
      </c>
      <c r="AR16" s="5">
        <f>COUNTIFS(Data!$G:$G,$A16,Data!$C:$C,AR$1,Data!$D:$D,AR$2)</f>
        <v>0</v>
      </c>
      <c r="AS16" s="5">
        <f>COUNTIFS(Data!$G:$G,$A16,Data!$C:$C,AS$1,Data!$D:$D,AS$2)</f>
        <v>0</v>
      </c>
      <c r="AT16" s="5">
        <f>COUNTIFS(Data!$G:$G,$A16,Data!$C:$C,AT$1,Data!$D:$D,AT$2)</f>
        <v>0</v>
      </c>
      <c r="AU16" s="5">
        <f>COUNTIFS(Data!$G:$G,$A16,Data!$C:$C,AU$1,Data!$D:$D,AU$2)</f>
        <v>0</v>
      </c>
      <c r="AV16" s="5">
        <f>COUNTIFS(Data!$G:$G,$A16,Data!$C:$C,AV$1,Data!$D:$D,AV$2)</f>
        <v>0</v>
      </c>
      <c r="AW16" s="5">
        <f>COUNTIFS(Data!$G:$G,$A16,Data!$C:$C,AW$1,Data!$D:$D,AW$2)</f>
        <v>0</v>
      </c>
      <c r="AX16" s="5">
        <f>COUNTIFS(Data!$G:$G,$A16,Data!$C:$C,AX$1,Data!$D:$D,AX$2)</f>
        <v>0</v>
      </c>
      <c r="AY16" s="5">
        <f>COUNTIFS(Data!$G:$G,$A16,Data!$C:$C,AY$1,Data!$D:$D,AY$2)</f>
        <v>0</v>
      </c>
      <c r="AZ16" s="5">
        <f>COUNTIFS(Data!$G:$G,$A16,Data!$C:$C,AZ$1,Data!$D:$D,AZ$2)</f>
        <v>0</v>
      </c>
      <c r="BA16" s="5">
        <f>COUNTIFS(Data!$G:$G,$A16,Data!$C:$C,BA$1,Data!$D:$D,BA$2)</f>
        <v>0</v>
      </c>
      <c r="BB16" s="5">
        <f>COUNTIFS(Data!$G:$G,$A16,Data!$C:$C,BB$1,Data!$D:$D,BB$2)</f>
        <v>0</v>
      </c>
      <c r="BC16" s="5">
        <f>COUNTIFS(Data!$G:$G,$A16,Data!$C:$C,BC$1,Data!$D:$D,BC$2)</f>
        <v>0</v>
      </c>
      <c r="BD16" s="5">
        <f>COUNTIFS(Data!$G:$G,$A16,Data!$C:$C,BD$1,Data!$D:$D,BD$2)</f>
        <v>0</v>
      </c>
      <c r="BE16" s="5">
        <f>COUNTIFS(Data!$G:$G,$A16,Data!$C:$C,BE$1,Data!$D:$D,BE$2)</f>
        <v>0</v>
      </c>
      <c r="BF16" s="5">
        <f>COUNTIFS(Data!$G:$G,$A16,Data!$C:$C,BF$1,Data!$D:$D,BF$2)</f>
        <v>0</v>
      </c>
      <c r="BG16" s="5">
        <f>COUNTIFS(Data!$G:$G,$A16,Data!$C:$C,BG$1,Data!$D:$D,BG$2)</f>
        <v>0</v>
      </c>
      <c r="BH16" s="5">
        <f>COUNTIFS(Data!$G:$G,$A16,Data!$C:$C,BH$1,Data!$D:$D,BH$2)</f>
        <v>0</v>
      </c>
      <c r="BI16" s="5">
        <f>COUNTIFS(Data!$G:$G,$A16,Data!$C:$C,BI$1,Data!$D:$D,BI$2)</f>
        <v>0</v>
      </c>
      <c r="BJ16" s="5">
        <f>COUNTIFS(Data!$G:$G,$A16,Data!$C:$C,BJ$1,Data!$D:$D,BJ$2)</f>
        <v>0</v>
      </c>
      <c r="BK16" s="5">
        <f>COUNTIFS(Data!$G:$G,$A16,Data!$C:$C,BK$1,Data!$D:$D,BK$2)</f>
        <v>0</v>
      </c>
      <c r="BL16" s="5">
        <f>COUNTIFS(Data!$G:$G,$A16,Data!$C:$C,BL$1,Data!$D:$D,BL$2)</f>
        <v>0</v>
      </c>
      <c r="BM16" s="5">
        <f>COUNTIFS(Data!$G:$G,$A16,Data!$C:$C,BM$1,Data!$D:$D,BM$2)</f>
        <v>0</v>
      </c>
      <c r="BN16" s="5">
        <f>COUNTIFS(Data!$G:$G,$A16,Data!$C:$C,BN$1,Data!$D:$D,BN$2)</f>
        <v>0</v>
      </c>
      <c r="BO16" s="5">
        <f>COUNTIFS(Data!$G:$G,$A16,Data!$C:$C,BO$1,Data!$D:$D,BO$2)</f>
        <v>0</v>
      </c>
      <c r="BP16" s="5">
        <f>COUNTIFS(Data!$G:$G,$A16,Data!$C:$C,BP$1,Data!$D:$D,BP$2)</f>
        <v>0</v>
      </c>
      <c r="BQ16" s="5">
        <f>COUNTIFS(Data!$G:$G,$A16,Data!$C:$C,BQ$1,Data!$D:$D,BQ$2)</f>
        <v>0</v>
      </c>
      <c r="BR16" s="5">
        <f>COUNTIFS(Data!$G:$G,$A16,Data!$C:$C,BR$1,Data!$D:$D,BR$2)</f>
        <v>0</v>
      </c>
      <c r="BS16" s="5">
        <f>COUNTIFS(Data!$G:$G,$A16,Data!$C:$C,BS$1,Data!$D:$D,BS$2)</f>
        <v>0</v>
      </c>
      <c r="BT16" s="5">
        <f>COUNTIFS(Data!$G:$G,$A16,Data!$C:$C,BT$1,Data!$D:$D,BT$2)</f>
        <v>0</v>
      </c>
      <c r="BU16" s="5">
        <f>COUNTIFS(Data!$G:$G,$A16,Data!$C:$C,BU$1,Data!$D:$D,BU$2)</f>
        <v>0</v>
      </c>
      <c r="BV16" s="5">
        <f>COUNTIFS(Data!$G:$G,$A16,Data!$C:$C,BV$1,Data!$D:$D,BV$2)</f>
        <v>0</v>
      </c>
      <c r="BW16" s="5">
        <f>COUNTIFS(Data!$G:$G,$A16,Data!$C:$C,BW$1,Data!$D:$D,BW$2)</f>
        <v>0</v>
      </c>
      <c r="BX16" s="5">
        <f>COUNTIFS(Data!$G:$G,$A16,Data!$C:$C,BX$1,Data!$D:$D,BX$2)</f>
        <v>0</v>
      </c>
      <c r="BY16" s="5">
        <f>COUNTIFS(Data!$G:$G,$A16,Data!$C:$C,BY$1,Data!$D:$D,BY$2)</f>
        <v>0</v>
      </c>
      <c r="BZ16" s="5">
        <f>COUNTIFS(Data!$G:$G,$A16,Data!$C:$C,BZ$1,Data!$D:$D,BZ$2)</f>
        <v>0</v>
      </c>
      <c r="CA16" s="5">
        <f>COUNTIFS(Data!$G:$G,$A16,Data!$C:$C,CA$1,Data!$D:$D,CA$2)</f>
        <v>0</v>
      </c>
      <c r="CB16" s="5">
        <f>COUNTIFS(Data!$G:$G,$A16,Data!$C:$C,CB$1,Data!$D:$D,CB$2)</f>
        <v>0</v>
      </c>
      <c r="CC16" s="5">
        <f>COUNTIFS(Data!$G:$G,$A16,Data!$C:$C,CC$1,Data!$D:$D,CC$2)</f>
        <v>0</v>
      </c>
      <c r="CD16" s="5">
        <f>COUNTIFS(Data!$G:$G,$A16,Data!$C:$C,CD$1,Data!$D:$D,CD$2)</f>
        <v>0</v>
      </c>
      <c r="CE16" s="5">
        <f>COUNTIFS(Data!$G:$G,$A16,Data!$C:$C,CE$1,Data!$D:$D,CE$2)</f>
        <v>0</v>
      </c>
      <c r="CF16" s="5">
        <f>COUNTIFS(Data!$G:$G,$A16,Data!$C:$C,CF$1,Data!$D:$D,CF$2)</f>
        <v>0</v>
      </c>
      <c r="CG16" s="5">
        <f>COUNTIFS(Data!$G:$G,$A16,Data!$C:$C,CG$1,Data!$D:$D,CG$2)</f>
        <v>0</v>
      </c>
      <c r="CH16" s="5">
        <f>COUNTIFS(Data!$G:$G,$A16,Data!$C:$C,CH$1,Data!$D:$D,CH$2)</f>
        <v>0</v>
      </c>
      <c r="CI16" s="5">
        <f>COUNTIFS(Data!$G:$G,$A16,Data!$C:$C,CI$1,Data!$D:$D,CI$2)</f>
        <v>0</v>
      </c>
      <c r="CJ16" s="5">
        <f>COUNTIFS(Data!$G:$G,$A16,Data!$C:$C,CJ$1,Data!$D:$D,CJ$2)</f>
        <v>0</v>
      </c>
      <c r="CK16" s="5">
        <f>COUNTIFS(Data!$G:$G,$A16,Data!$C:$C,CK$1,Data!$D:$D,CK$2)</f>
        <v>0</v>
      </c>
      <c r="CL16" s="5">
        <f>COUNTIFS(Data!$G:$G,$A16,Data!$C:$C,CL$1,Data!$D:$D,CL$2)</f>
        <v>0</v>
      </c>
      <c r="CM16" s="5">
        <f>COUNTIFS(Data!$G:$G,$A16,Data!$C:$C,CM$1,Data!$D:$D,CM$2)</f>
        <v>0</v>
      </c>
      <c r="CN16" s="5">
        <f>COUNTIFS(Data!$G:$G,$A16,Data!$C:$C,CN$1,Data!$D:$D,CN$2)</f>
        <v>0</v>
      </c>
      <c r="CO16" s="5">
        <f>COUNTIFS(Data!$G:$G,$A16,Data!$C:$C,CO$1,Data!$D:$D,CO$2)</f>
        <v>0</v>
      </c>
      <c r="CP16" s="5">
        <f>COUNTIFS(Data!$G:$G,$A16,Data!$C:$C,CP$1,Data!$D:$D,CP$2)</f>
        <v>0</v>
      </c>
      <c r="CQ16" s="5">
        <f>COUNTIFS(Data!$G:$G,$A16,Data!$C:$C,CQ$1,Data!$D:$D,CQ$2)</f>
        <v>0</v>
      </c>
      <c r="CR16" s="5">
        <f>COUNTIFS(Data!$G:$G,$A16,Data!$C:$C,CR$1,Data!$D:$D,CR$2)</f>
        <v>0</v>
      </c>
      <c r="CS16" s="5">
        <f>COUNTIFS(Data!$G:$G,$A16,Data!$C:$C,CS$1,Data!$D:$D,CS$2)</f>
        <v>0</v>
      </c>
      <c r="CT16" s="5">
        <f>COUNTIFS(Data!$G:$G,$A16,Data!$C:$C,CT$1,Data!$D:$D,CT$2)</f>
        <v>0</v>
      </c>
      <c r="CU16" s="5">
        <f>COUNTIFS(Data!$G:$G,$A16,Data!$C:$C,CU$1,Data!$D:$D,CU$2)</f>
        <v>0</v>
      </c>
      <c r="CV16" s="5">
        <f>COUNTIFS(Data!$G:$G,$A16,Data!$C:$C,CV$1,Data!$D:$D,CV$2)</f>
        <v>0</v>
      </c>
      <c r="CW16" s="5">
        <f t="shared" ref="CW16:CX16" si="15">SUMIF($B$2:$CV$2,CW$2, $B16:$CV16)</f>
        <v>0</v>
      </c>
      <c r="CX16" s="5">
        <f t="shared" si="15"/>
        <v>0</v>
      </c>
      <c r="CY16" s="5">
        <f t="shared" si="3"/>
        <v>0</v>
      </c>
    </row>
    <row r="17">
      <c r="A17" s="5" t="str">
        <f>Countries!A15</f>
        <v>CAN</v>
      </c>
      <c r="B17" s="5">
        <f>COUNTIFS(Data!$G:$G,$A17,Data!$C:$C,B$1,Data!$D:$D,B$2)</f>
        <v>0</v>
      </c>
      <c r="C17" s="5">
        <f>COUNTIFS(Data!$G:$G,$A17,Data!$C:$C,C$1,Data!$D:$D,C$2)</f>
        <v>0</v>
      </c>
      <c r="D17" s="5">
        <f>COUNTIFS(Data!$G:$G,$A17,Data!$C:$C,D$1,Data!$D:$D,D$2)</f>
        <v>0</v>
      </c>
      <c r="E17" s="5">
        <f>COUNTIFS(Data!$G:$G,$A17,Data!$C:$C,E$1,Data!$D:$D,E$2)</f>
        <v>0</v>
      </c>
      <c r="F17" s="5">
        <f>COUNTIFS(Data!$G:$G,$A17,Data!$C:$C,F$1,Data!$D:$D,F$2)</f>
        <v>0</v>
      </c>
      <c r="G17" s="5">
        <f>COUNTIFS(Data!$G:$G,$A17,Data!$C:$C,G$1,Data!$D:$D,G$2)</f>
        <v>0</v>
      </c>
      <c r="H17" s="5">
        <f>COUNTIFS(Data!$G:$G,$A17,Data!$C:$C,H$1,Data!$D:$D,H$2)</f>
        <v>0</v>
      </c>
      <c r="I17" s="5">
        <f>COUNTIFS(Data!$G:$G,$A17,Data!$C:$C,I$1,Data!$D:$D,I$2)</f>
        <v>0</v>
      </c>
      <c r="J17" s="5">
        <f>COUNTIFS(Data!$G:$G,$A17,Data!$C:$C,J$1,Data!$D:$D,J$2)</f>
        <v>2</v>
      </c>
      <c r="K17" s="5">
        <f>COUNTIFS(Data!$G:$G,$A17,Data!$C:$C,K$1,Data!$D:$D,K$2)</f>
        <v>0</v>
      </c>
      <c r="L17" s="5">
        <f>COUNTIFS(Data!$G:$G,$A17,Data!$C:$C,L$1,Data!$D:$D,L$2)</f>
        <v>0</v>
      </c>
      <c r="M17" s="5">
        <f>COUNTIFS(Data!$G:$G,$A17,Data!$C:$C,M$1,Data!$D:$D,M$2)</f>
        <v>0</v>
      </c>
      <c r="N17" s="5">
        <f>COUNTIFS(Data!$G:$G,$A17,Data!$C:$C,N$1,Data!$D:$D,N$2)</f>
        <v>0</v>
      </c>
      <c r="O17" s="5">
        <f>COUNTIFS(Data!$G:$G,$A17,Data!$C:$C,O$1,Data!$D:$D,O$2)</f>
        <v>0</v>
      </c>
      <c r="P17" s="5">
        <f>COUNTIFS(Data!$G:$G,$A17,Data!$C:$C,P$1,Data!$D:$D,P$2)</f>
        <v>0</v>
      </c>
      <c r="Q17" s="5">
        <f>COUNTIFS(Data!$G:$G,$A17,Data!$C:$C,Q$1,Data!$D:$D,Q$2)</f>
        <v>0</v>
      </c>
      <c r="R17" s="5">
        <f>COUNTIFS(Data!$G:$G,$A17,Data!$C:$C,R$1,Data!$D:$D,R$2)</f>
        <v>0</v>
      </c>
      <c r="S17" s="5">
        <f>COUNTIFS(Data!$G:$G,$A17,Data!$C:$C,S$1,Data!$D:$D,S$2)</f>
        <v>0</v>
      </c>
      <c r="T17" s="5">
        <f>COUNTIFS(Data!$G:$G,$A17,Data!$C:$C,T$1,Data!$D:$D,T$2)</f>
        <v>0</v>
      </c>
      <c r="U17" s="5">
        <f>COUNTIFS(Data!$G:$G,$A17,Data!$C:$C,U$1,Data!$D:$D,U$2)</f>
        <v>0</v>
      </c>
      <c r="V17" s="5">
        <f>COUNTIFS(Data!$G:$G,$A17,Data!$C:$C,V$1,Data!$D:$D,V$2)</f>
        <v>0</v>
      </c>
      <c r="W17" s="5">
        <f>COUNTIFS(Data!$G:$G,$A17,Data!$C:$C,W$1,Data!$D:$D,W$2)</f>
        <v>0</v>
      </c>
      <c r="X17" s="5">
        <f>COUNTIFS(Data!$G:$G,$A17,Data!$C:$C,X$1,Data!$D:$D,X$2)</f>
        <v>0</v>
      </c>
      <c r="Y17" s="5">
        <f>COUNTIFS(Data!$G:$G,$A17,Data!$C:$C,Y$1,Data!$D:$D,Y$2)</f>
        <v>0</v>
      </c>
      <c r="Z17" s="5">
        <f>COUNTIFS(Data!$G:$G,$A17,Data!$C:$C,Z$1,Data!$D:$D,Z$2)</f>
        <v>0</v>
      </c>
      <c r="AA17" s="5">
        <f>COUNTIFS(Data!$G:$G,$A17,Data!$C:$C,AA$1,Data!$D:$D,AA$2)</f>
        <v>0</v>
      </c>
      <c r="AB17" s="5">
        <f>COUNTIFS(Data!$G:$G,$A17,Data!$C:$C,AB$1,Data!$D:$D,AB$2)</f>
        <v>0</v>
      </c>
      <c r="AC17" s="5">
        <f>COUNTIFS(Data!$G:$G,$A17,Data!$C:$C,AC$1,Data!$D:$D,AC$2)</f>
        <v>0</v>
      </c>
      <c r="AD17" s="5">
        <f>COUNTIFS(Data!$G:$G,$A17,Data!$C:$C,AD$1,Data!$D:$D,AD$2)</f>
        <v>0</v>
      </c>
      <c r="AE17" s="5">
        <f>COUNTIFS(Data!$G:$G,$A17,Data!$C:$C,AE$1,Data!$D:$D,AE$2)</f>
        <v>0</v>
      </c>
      <c r="AF17" s="5">
        <f>COUNTIFS(Data!$G:$G,$A17,Data!$C:$C,AF$1,Data!$D:$D,AF$2)</f>
        <v>0</v>
      </c>
      <c r="AG17" s="5">
        <f>COUNTIFS(Data!$G:$G,$A17,Data!$C:$C,AG$1,Data!$D:$D,AG$2)</f>
        <v>0</v>
      </c>
      <c r="AH17" s="5">
        <f>COUNTIFS(Data!$G:$G,$A17,Data!$C:$C,AH$1,Data!$D:$D,AH$2)</f>
        <v>0</v>
      </c>
      <c r="AI17" s="5">
        <f>COUNTIFS(Data!$G:$G,$A17,Data!$C:$C,AI$1,Data!$D:$D,AI$2)</f>
        <v>0</v>
      </c>
      <c r="AJ17" s="5">
        <f>COUNTIFS(Data!$G:$G,$A17,Data!$C:$C,AJ$1,Data!$D:$D,AJ$2)</f>
        <v>0</v>
      </c>
      <c r="AK17" s="5">
        <f>COUNTIFS(Data!$G:$G,$A17,Data!$C:$C,AK$1,Data!$D:$D,AK$2)</f>
        <v>1</v>
      </c>
      <c r="AL17" s="5">
        <f>COUNTIFS(Data!$G:$G,$A17,Data!$C:$C,AL$1,Data!$D:$D,AL$2)</f>
        <v>0</v>
      </c>
      <c r="AM17" s="5">
        <f>COUNTIFS(Data!$G:$G,$A17,Data!$C:$C,AM$1,Data!$D:$D,AM$2)</f>
        <v>0</v>
      </c>
      <c r="AN17" s="5">
        <f>COUNTIFS(Data!$G:$G,$A17,Data!$C:$C,AN$1,Data!$D:$D,AN$2)</f>
        <v>0</v>
      </c>
      <c r="AO17" s="5">
        <f>COUNTIFS(Data!$G:$G,$A17,Data!$C:$C,AO$1,Data!$D:$D,AO$2)</f>
        <v>0</v>
      </c>
      <c r="AP17" s="5">
        <f>COUNTIFS(Data!$G:$G,$A17,Data!$C:$C,AP$1,Data!$D:$D,AP$2)</f>
        <v>0</v>
      </c>
      <c r="AQ17" s="5">
        <f>COUNTIFS(Data!$G:$G,$A17,Data!$C:$C,AQ$1,Data!$D:$D,AQ$2)</f>
        <v>0</v>
      </c>
      <c r="AR17" s="5">
        <f>COUNTIFS(Data!$G:$G,$A17,Data!$C:$C,AR$1,Data!$D:$D,AR$2)</f>
        <v>1</v>
      </c>
      <c r="AS17" s="5">
        <f>COUNTIFS(Data!$G:$G,$A17,Data!$C:$C,AS$1,Data!$D:$D,AS$2)</f>
        <v>0</v>
      </c>
      <c r="AT17" s="5">
        <f>COUNTIFS(Data!$G:$G,$A17,Data!$C:$C,AT$1,Data!$D:$D,AT$2)</f>
        <v>0</v>
      </c>
      <c r="AU17" s="5">
        <f>COUNTIFS(Data!$G:$G,$A17,Data!$C:$C,AU$1,Data!$D:$D,AU$2)</f>
        <v>0</v>
      </c>
      <c r="AV17" s="5">
        <f>COUNTIFS(Data!$G:$G,$A17,Data!$C:$C,AV$1,Data!$D:$D,AV$2)</f>
        <v>0</v>
      </c>
      <c r="AW17" s="5">
        <f>COUNTIFS(Data!$G:$G,$A17,Data!$C:$C,AW$1,Data!$D:$D,AW$2)</f>
        <v>0</v>
      </c>
      <c r="AX17" s="5">
        <f>COUNTIFS(Data!$G:$G,$A17,Data!$C:$C,AX$1,Data!$D:$D,AX$2)</f>
        <v>0</v>
      </c>
      <c r="AY17" s="5">
        <f>COUNTIFS(Data!$G:$G,$A17,Data!$C:$C,AY$1,Data!$D:$D,AY$2)</f>
        <v>0</v>
      </c>
      <c r="AZ17" s="5">
        <f>COUNTIFS(Data!$G:$G,$A17,Data!$C:$C,AZ$1,Data!$D:$D,AZ$2)</f>
        <v>0</v>
      </c>
      <c r="BA17" s="5">
        <f>COUNTIFS(Data!$G:$G,$A17,Data!$C:$C,BA$1,Data!$D:$D,BA$2)</f>
        <v>0</v>
      </c>
      <c r="BB17" s="5">
        <f>COUNTIFS(Data!$G:$G,$A17,Data!$C:$C,BB$1,Data!$D:$D,BB$2)</f>
        <v>0</v>
      </c>
      <c r="BC17" s="5">
        <f>COUNTIFS(Data!$G:$G,$A17,Data!$C:$C,BC$1,Data!$D:$D,BC$2)</f>
        <v>0</v>
      </c>
      <c r="BD17" s="5">
        <f>COUNTIFS(Data!$G:$G,$A17,Data!$C:$C,BD$1,Data!$D:$D,BD$2)</f>
        <v>0</v>
      </c>
      <c r="BE17" s="5">
        <f>COUNTIFS(Data!$G:$G,$A17,Data!$C:$C,BE$1,Data!$D:$D,BE$2)</f>
        <v>0</v>
      </c>
      <c r="BF17" s="5">
        <f>COUNTIFS(Data!$G:$G,$A17,Data!$C:$C,BF$1,Data!$D:$D,BF$2)</f>
        <v>0</v>
      </c>
      <c r="BG17" s="5">
        <f>COUNTIFS(Data!$G:$G,$A17,Data!$C:$C,BG$1,Data!$D:$D,BG$2)</f>
        <v>0</v>
      </c>
      <c r="BH17" s="5">
        <f>COUNTIFS(Data!$G:$G,$A17,Data!$C:$C,BH$1,Data!$D:$D,BH$2)</f>
        <v>0</v>
      </c>
      <c r="BI17" s="5">
        <f>COUNTIFS(Data!$G:$G,$A17,Data!$C:$C,BI$1,Data!$D:$D,BI$2)</f>
        <v>0</v>
      </c>
      <c r="BJ17" s="5">
        <f>COUNTIFS(Data!$G:$G,$A17,Data!$C:$C,BJ$1,Data!$D:$D,BJ$2)</f>
        <v>1</v>
      </c>
      <c r="BK17" s="5">
        <f>COUNTIFS(Data!$G:$G,$A17,Data!$C:$C,BK$1,Data!$D:$D,BK$2)</f>
        <v>0</v>
      </c>
      <c r="BL17" s="5">
        <f>COUNTIFS(Data!$G:$G,$A17,Data!$C:$C,BL$1,Data!$D:$D,BL$2)</f>
        <v>0</v>
      </c>
      <c r="BM17" s="5">
        <f>COUNTIFS(Data!$G:$G,$A17,Data!$C:$C,BM$1,Data!$D:$D,BM$2)</f>
        <v>0</v>
      </c>
      <c r="BN17" s="5">
        <f>COUNTIFS(Data!$G:$G,$A17,Data!$C:$C,BN$1,Data!$D:$D,BN$2)</f>
        <v>0</v>
      </c>
      <c r="BO17" s="5">
        <f>COUNTIFS(Data!$G:$G,$A17,Data!$C:$C,BO$1,Data!$D:$D,BO$2)</f>
        <v>0</v>
      </c>
      <c r="BP17" s="5">
        <f>COUNTIFS(Data!$G:$G,$A17,Data!$C:$C,BP$1,Data!$D:$D,BP$2)</f>
        <v>0</v>
      </c>
      <c r="BQ17" s="5">
        <f>COUNTIFS(Data!$G:$G,$A17,Data!$C:$C,BQ$1,Data!$D:$D,BQ$2)</f>
        <v>0</v>
      </c>
      <c r="BR17" s="5">
        <f>COUNTIFS(Data!$G:$G,$A17,Data!$C:$C,BR$1,Data!$D:$D,BR$2)</f>
        <v>0</v>
      </c>
      <c r="BS17" s="5">
        <f>COUNTIFS(Data!$G:$G,$A17,Data!$C:$C,BS$1,Data!$D:$D,BS$2)</f>
        <v>0</v>
      </c>
      <c r="BT17" s="5">
        <f>COUNTIFS(Data!$G:$G,$A17,Data!$C:$C,BT$1,Data!$D:$D,BT$2)</f>
        <v>0</v>
      </c>
      <c r="BU17" s="5">
        <f>COUNTIFS(Data!$G:$G,$A17,Data!$C:$C,BU$1,Data!$D:$D,BU$2)</f>
        <v>0</v>
      </c>
      <c r="BV17" s="5">
        <f>COUNTIFS(Data!$G:$G,$A17,Data!$C:$C,BV$1,Data!$D:$D,BV$2)</f>
        <v>0</v>
      </c>
      <c r="BW17" s="5">
        <f>COUNTIFS(Data!$G:$G,$A17,Data!$C:$C,BW$1,Data!$D:$D,BW$2)</f>
        <v>0</v>
      </c>
      <c r="BX17" s="5">
        <f>COUNTIFS(Data!$G:$G,$A17,Data!$C:$C,BX$1,Data!$D:$D,BX$2)</f>
        <v>0</v>
      </c>
      <c r="BY17" s="5">
        <f>COUNTIFS(Data!$G:$G,$A17,Data!$C:$C,BY$1,Data!$D:$D,BY$2)</f>
        <v>0</v>
      </c>
      <c r="BZ17" s="5">
        <f>COUNTIFS(Data!$G:$G,$A17,Data!$C:$C,BZ$1,Data!$D:$D,BZ$2)</f>
        <v>0</v>
      </c>
      <c r="CA17" s="5">
        <f>COUNTIFS(Data!$G:$G,$A17,Data!$C:$C,CA$1,Data!$D:$D,CA$2)</f>
        <v>1</v>
      </c>
      <c r="CB17" s="5">
        <f>COUNTIFS(Data!$G:$G,$A17,Data!$C:$C,CB$1,Data!$D:$D,CB$2)</f>
        <v>0</v>
      </c>
      <c r="CC17" s="5">
        <f>COUNTIFS(Data!$G:$G,$A17,Data!$C:$C,CC$1,Data!$D:$D,CC$2)</f>
        <v>0</v>
      </c>
      <c r="CD17" s="5">
        <f>COUNTIFS(Data!$G:$G,$A17,Data!$C:$C,CD$1,Data!$D:$D,CD$2)</f>
        <v>0</v>
      </c>
      <c r="CE17" s="5">
        <f>COUNTIFS(Data!$G:$G,$A17,Data!$C:$C,CE$1,Data!$D:$D,CE$2)</f>
        <v>0</v>
      </c>
      <c r="CF17" s="5">
        <f>COUNTIFS(Data!$G:$G,$A17,Data!$C:$C,CF$1,Data!$D:$D,CF$2)</f>
        <v>0</v>
      </c>
      <c r="CG17" s="5">
        <f>COUNTIFS(Data!$G:$G,$A17,Data!$C:$C,CG$1,Data!$D:$D,CG$2)</f>
        <v>0</v>
      </c>
      <c r="CH17" s="5">
        <f>COUNTIFS(Data!$G:$G,$A17,Data!$C:$C,CH$1,Data!$D:$D,CH$2)</f>
        <v>0</v>
      </c>
      <c r="CI17" s="5">
        <f>COUNTIFS(Data!$G:$G,$A17,Data!$C:$C,CI$1,Data!$D:$D,CI$2)</f>
        <v>0</v>
      </c>
      <c r="CJ17" s="5">
        <f>COUNTIFS(Data!$G:$G,$A17,Data!$C:$C,CJ$1,Data!$D:$D,CJ$2)</f>
        <v>0</v>
      </c>
      <c r="CK17" s="5">
        <f>COUNTIFS(Data!$G:$G,$A17,Data!$C:$C,CK$1,Data!$D:$D,CK$2)</f>
        <v>0</v>
      </c>
      <c r="CL17" s="5">
        <f>COUNTIFS(Data!$G:$G,$A17,Data!$C:$C,CL$1,Data!$D:$D,CL$2)</f>
        <v>0</v>
      </c>
      <c r="CM17" s="5">
        <f>COUNTIFS(Data!$G:$G,$A17,Data!$C:$C,CM$1,Data!$D:$D,CM$2)</f>
        <v>0</v>
      </c>
      <c r="CN17" s="5">
        <f>COUNTIFS(Data!$G:$G,$A17,Data!$C:$C,CN$1,Data!$D:$D,CN$2)</f>
        <v>0</v>
      </c>
      <c r="CO17" s="5">
        <f>COUNTIFS(Data!$G:$G,$A17,Data!$C:$C,CO$1,Data!$D:$D,CO$2)</f>
        <v>0</v>
      </c>
      <c r="CP17" s="5">
        <f>COUNTIFS(Data!$G:$G,$A17,Data!$C:$C,CP$1,Data!$D:$D,CP$2)</f>
        <v>0</v>
      </c>
      <c r="CQ17" s="5">
        <f>COUNTIFS(Data!$G:$G,$A17,Data!$C:$C,CQ$1,Data!$D:$D,CQ$2)</f>
        <v>0</v>
      </c>
      <c r="CR17" s="5">
        <f>COUNTIFS(Data!$G:$G,$A17,Data!$C:$C,CR$1,Data!$D:$D,CR$2)</f>
        <v>0</v>
      </c>
      <c r="CS17" s="5">
        <f>COUNTIFS(Data!$G:$G,$A17,Data!$C:$C,CS$1,Data!$D:$D,CS$2)</f>
        <v>0</v>
      </c>
      <c r="CT17" s="5">
        <f>COUNTIFS(Data!$G:$G,$A17,Data!$C:$C,CT$1,Data!$D:$D,CT$2)</f>
        <v>1</v>
      </c>
      <c r="CU17" s="5">
        <f>COUNTIFS(Data!$G:$G,$A17,Data!$C:$C,CU$1,Data!$D:$D,CU$2)</f>
        <v>0</v>
      </c>
      <c r="CV17" s="5">
        <f>COUNTIFS(Data!$G:$G,$A17,Data!$C:$C,CV$1,Data!$D:$D,CV$2)</f>
        <v>0</v>
      </c>
      <c r="CW17" s="5">
        <f t="shared" ref="CW17:CX17" si="16">SUMIF($B$2:$CV$2,CW$2, $B17:$CV17)</f>
        <v>2</v>
      </c>
      <c r="CX17" s="5">
        <f t="shared" si="16"/>
        <v>5</v>
      </c>
      <c r="CY17" s="5">
        <f t="shared" si="3"/>
        <v>7</v>
      </c>
    </row>
    <row r="18">
      <c r="A18" s="5" t="str">
        <f>Countries!A16</f>
        <v>CHN</v>
      </c>
      <c r="B18" s="5">
        <f>COUNTIFS(Data!$G:$G,$A18,Data!$C:$C,B$1,Data!$D:$D,B$2)</f>
        <v>0</v>
      </c>
      <c r="C18" s="5">
        <f>COUNTIFS(Data!$G:$G,$A18,Data!$C:$C,C$1,Data!$D:$D,C$2)</f>
        <v>0</v>
      </c>
      <c r="D18" s="5">
        <f>COUNTIFS(Data!$G:$G,$A18,Data!$C:$C,D$1,Data!$D:$D,D$2)</f>
        <v>0</v>
      </c>
      <c r="E18" s="5">
        <f>COUNTIFS(Data!$G:$G,$A18,Data!$C:$C,E$1,Data!$D:$D,E$2)</f>
        <v>0</v>
      </c>
      <c r="F18" s="5">
        <f>COUNTIFS(Data!$G:$G,$A18,Data!$C:$C,F$1,Data!$D:$D,F$2)</f>
        <v>0</v>
      </c>
      <c r="G18" s="5">
        <f>COUNTIFS(Data!$G:$G,$A18,Data!$C:$C,G$1,Data!$D:$D,G$2)</f>
        <v>2</v>
      </c>
      <c r="H18" s="5">
        <f>COUNTIFS(Data!$G:$G,$A18,Data!$C:$C,H$1,Data!$D:$D,H$2)</f>
        <v>1</v>
      </c>
      <c r="I18" s="5">
        <f>COUNTIFS(Data!$G:$G,$A18,Data!$C:$C,I$1,Data!$D:$D,I$2)</f>
        <v>0</v>
      </c>
      <c r="J18" s="5">
        <f>COUNTIFS(Data!$G:$G,$A18,Data!$C:$C,J$1,Data!$D:$D,J$2)</f>
        <v>0</v>
      </c>
      <c r="K18" s="5">
        <f>COUNTIFS(Data!$G:$G,$A18,Data!$C:$C,K$1,Data!$D:$D,K$2)</f>
        <v>0</v>
      </c>
      <c r="L18" s="5">
        <f>COUNTIFS(Data!$G:$G,$A18,Data!$C:$C,L$1,Data!$D:$D,L$2)</f>
        <v>2</v>
      </c>
      <c r="M18" s="5">
        <f>COUNTIFS(Data!$G:$G,$A18,Data!$C:$C,M$1,Data!$D:$D,M$2)</f>
        <v>0</v>
      </c>
      <c r="N18" s="5">
        <f>COUNTIFS(Data!$G:$G,$A18,Data!$C:$C,N$1,Data!$D:$D,N$2)</f>
        <v>1</v>
      </c>
      <c r="O18" s="5">
        <f>COUNTIFS(Data!$G:$G,$A18,Data!$C:$C,O$1,Data!$D:$D,O$2)</f>
        <v>1</v>
      </c>
      <c r="P18" s="5">
        <f>COUNTIFS(Data!$G:$G,$A18,Data!$C:$C,P$1,Data!$D:$D,P$2)</f>
        <v>0</v>
      </c>
      <c r="Q18" s="5">
        <f>COUNTIFS(Data!$G:$G,$A18,Data!$C:$C,Q$1,Data!$D:$D,Q$2)</f>
        <v>0</v>
      </c>
      <c r="R18" s="5">
        <f>COUNTIFS(Data!$G:$G,$A18,Data!$C:$C,R$1,Data!$D:$D,R$2)</f>
        <v>0</v>
      </c>
      <c r="S18" s="5">
        <f>COUNTIFS(Data!$G:$G,$A18,Data!$C:$C,S$1,Data!$D:$D,S$2)</f>
        <v>0</v>
      </c>
      <c r="T18" s="5">
        <f>COUNTIFS(Data!$G:$G,$A18,Data!$C:$C,T$1,Data!$D:$D,T$2)</f>
        <v>0</v>
      </c>
      <c r="U18" s="5">
        <f>COUNTIFS(Data!$G:$G,$A18,Data!$C:$C,U$1,Data!$D:$D,U$2)</f>
        <v>0</v>
      </c>
      <c r="V18" s="5">
        <f>COUNTIFS(Data!$G:$G,$A18,Data!$C:$C,V$1,Data!$D:$D,V$2)</f>
        <v>0</v>
      </c>
      <c r="W18" s="5">
        <f>COUNTIFS(Data!$G:$G,$A18,Data!$C:$C,W$1,Data!$D:$D,W$2)</f>
        <v>0</v>
      </c>
      <c r="X18" s="5">
        <f>COUNTIFS(Data!$G:$G,$A18,Data!$C:$C,X$1,Data!$D:$D,X$2)</f>
        <v>0</v>
      </c>
      <c r="Y18" s="5">
        <f>COUNTIFS(Data!$G:$G,$A18,Data!$C:$C,Y$1,Data!$D:$D,Y$2)</f>
        <v>0</v>
      </c>
      <c r="Z18" s="5">
        <f>COUNTIFS(Data!$G:$G,$A18,Data!$C:$C,Z$1,Data!$D:$D,Z$2)</f>
        <v>0</v>
      </c>
      <c r="AA18" s="5">
        <f>COUNTIFS(Data!$G:$G,$A18,Data!$C:$C,AA$1,Data!$D:$D,AA$2)</f>
        <v>1</v>
      </c>
      <c r="AB18" s="5">
        <f>COUNTIFS(Data!$G:$G,$A18,Data!$C:$C,AB$1,Data!$D:$D,AB$2)</f>
        <v>0</v>
      </c>
      <c r="AC18" s="5">
        <f>COUNTIFS(Data!$G:$G,$A18,Data!$C:$C,AC$1,Data!$D:$D,AC$2)</f>
        <v>0</v>
      </c>
      <c r="AD18" s="5">
        <f>COUNTIFS(Data!$G:$G,$A18,Data!$C:$C,AD$1,Data!$D:$D,AD$2)</f>
        <v>0</v>
      </c>
      <c r="AE18" s="5">
        <f>COUNTIFS(Data!$G:$G,$A18,Data!$C:$C,AE$1,Data!$D:$D,AE$2)</f>
        <v>0</v>
      </c>
      <c r="AF18" s="5">
        <f>COUNTIFS(Data!$G:$G,$A18,Data!$C:$C,AF$1,Data!$D:$D,AF$2)</f>
        <v>0</v>
      </c>
      <c r="AG18" s="5">
        <f>COUNTIFS(Data!$G:$G,$A18,Data!$C:$C,AG$1,Data!$D:$D,AG$2)</f>
        <v>0</v>
      </c>
      <c r="AH18" s="5">
        <f>COUNTIFS(Data!$G:$G,$A18,Data!$C:$C,AH$1,Data!$D:$D,AH$2)</f>
        <v>0</v>
      </c>
      <c r="AI18" s="5">
        <f>COUNTIFS(Data!$G:$G,$A18,Data!$C:$C,AI$1,Data!$D:$D,AI$2)</f>
        <v>0</v>
      </c>
      <c r="AJ18" s="5">
        <f>COUNTIFS(Data!$G:$G,$A18,Data!$C:$C,AJ$1,Data!$D:$D,AJ$2)</f>
        <v>0</v>
      </c>
      <c r="AK18" s="5">
        <f>COUNTIFS(Data!$G:$G,$A18,Data!$C:$C,AK$1,Data!$D:$D,AK$2)</f>
        <v>1</v>
      </c>
      <c r="AL18" s="5">
        <f>COUNTIFS(Data!$G:$G,$A18,Data!$C:$C,AL$1,Data!$D:$D,AL$2)</f>
        <v>3</v>
      </c>
      <c r="AM18" s="5">
        <f>COUNTIFS(Data!$G:$G,$A18,Data!$C:$C,AM$1,Data!$D:$D,AM$2)</f>
        <v>4</v>
      </c>
      <c r="AN18" s="5">
        <f>COUNTIFS(Data!$G:$G,$A18,Data!$C:$C,AN$1,Data!$D:$D,AN$2)</f>
        <v>0</v>
      </c>
      <c r="AO18" s="5">
        <f>COUNTIFS(Data!$G:$G,$A18,Data!$C:$C,AO$1,Data!$D:$D,AO$2)</f>
        <v>0</v>
      </c>
      <c r="AP18" s="5">
        <f>COUNTIFS(Data!$G:$G,$A18,Data!$C:$C,AP$1,Data!$D:$D,AP$2)</f>
        <v>1</v>
      </c>
      <c r="AQ18" s="5">
        <f>COUNTIFS(Data!$G:$G,$A18,Data!$C:$C,AQ$1,Data!$D:$D,AQ$2)</f>
        <v>0</v>
      </c>
      <c r="AR18" s="5">
        <f>COUNTIFS(Data!$G:$G,$A18,Data!$C:$C,AR$1,Data!$D:$D,AR$2)</f>
        <v>0</v>
      </c>
      <c r="AS18" s="5">
        <f>COUNTIFS(Data!$G:$G,$A18,Data!$C:$C,AS$1,Data!$D:$D,AS$2)</f>
        <v>0</v>
      </c>
      <c r="AT18" s="5">
        <f>COUNTIFS(Data!$G:$G,$A18,Data!$C:$C,AT$1,Data!$D:$D,AT$2)</f>
        <v>0</v>
      </c>
      <c r="AU18" s="5">
        <f>COUNTIFS(Data!$G:$G,$A18,Data!$C:$C,AU$1,Data!$D:$D,AU$2)</f>
        <v>0</v>
      </c>
      <c r="AV18" s="5">
        <f>COUNTIFS(Data!$G:$G,$A18,Data!$C:$C,AV$1,Data!$D:$D,AV$2)</f>
        <v>0</v>
      </c>
      <c r="AW18" s="5">
        <f>COUNTIFS(Data!$G:$G,$A18,Data!$C:$C,AW$1,Data!$D:$D,AW$2)</f>
        <v>0</v>
      </c>
      <c r="AX18" s="5">
        <f>COUNTIFS(Data!$G:$G,$A18,Data!$C:$C,AX$1,Data!$D:$D,AX$2)</f>
        <v>0</v>
      </c>
      <c r="AY18" s="5">
        <f>COUNTIFS(Data!$G:$G,$A18,Data!$C:$C,AY$1,Data!$D:$D,AY$2)</f>
        <v>0</v>
      </c>
      <c r="AZ18" s="5">
        <f>COUNTIFS(Data!$G:$G,$A18,Data!$C:$C,AZ$1,Data!$D:$D,AZ$2)</f>
        <v>0</v>
      </c>
      <c r="BA18" s="5">
        <f>COUNTIFS(Data!$G:$G,$A18,Data!$C:$C,BA$1,Data!$D:$D,BA$2)</f>
        <v>0</v>
      </c>
      <c r="BB18" s="5">
        <f>COUNTIFS(Data!$G:$G,$A18,Data!$C:$C,BB$1,Data!$D:$D,BB$2)</f>
        <v>0</v>
      </c>
      <c r="BC18" s="5">
        <f>COUNTIFS(Data!$G:$G,$A18,Data!$C:$C,BC$1,Data!$D:$D,BC$2)</f>
        <v>0</v>
      </c>
      <c r="BD18" s="5">
        <f>COUNTIFS(Data!$G:$G,$A18,Data!$C:$C,BD$1,Data!$D:$D,BD$2)</f>
        <v>0</v>
      </c>
      <c r="BE18" s="5">
        <f>COUNTIFS(Data!$G:$G,$A18,Data!$C:$C,BE$1,Data!$D:$D,BE$2)</f>
        <v>0</v>
      </c>
      <c r="BF18" s="5">
        <f>COUNTIFS(Data!$G:$G,$A18,Data!$C:$C,BF$1,Data!$D:$D,BF$2)</f>
        <v>0</v>
      </c>
      <c r="BG18" s="5">
        <f>COUNTIFS(Data!$G:$G,$A18,Data!$C:$C,BG$1,Data!$D:$D,BG$2)</f>
        <v>0</v>
      </c>
      <c r="BH18" s="5">
        <f>COUNTIFS(Data!$G:$G,$A18,Data!$C:$C,BH$1,Data!$D:$D,BH$2)</f>
        <v>0</v>
      </c>
      <c r="BI18" s="5">
        <f>COUNTIFS(Data!$G:$G,$A18,Data!$C:$C,BI$1,Data!$D:$D,BI$2)</f>
        <v>0</v>
      </c>
      <c r="BJ18" s="5">
        <f>COUNTIFS(Data!$G:$G,$A18,Data!$C:$C,BJ$1,Data!$D:$D,BJ$2)</f>
        <v>1</v>
      </c>
      <c r="BK18" s="5">
        <f>COUNTIFS(Data!$G:$G,$A18,Data!$C:$C,BK$1,Data!$D:$D,BK$2)</f>
        <v>0</v>
      </c>
      <c r="BL18" s="5">
        <f>COUNTIFS(Data!$G:$G,$A18,Data!$C:$C,BL$1,Data!$D:$D,BL$2)</f>
        <v>0</v>
      </c>
      <c r="BM18" s="5">
        <f>COUNTIFS(Data!$G:$G,$A18,Data!$C:$C,BM$1,Data!$D:$D,BM$2)</f>
        <v>0</v>
      </c>
      <c r="BN18" s="5">
        <f>COUNTIFS(Data!$G:$G,$A18,Data!$C:$C,BN$1,Data!$D:$D,BN$2)</f>
        <v>0</v>
      </c>
      <c r="BO18" s="5">
        <f>COUNTIFS(Data!$G:$G,$A18,Data!$C:$C,BO$1,Data!$D:$D,BO$2)</f>
        <v>1</v>
      </c>
      <c r="BP18" s="5">
        <f>COUNTIFS(Data!$G:$G,$A18,Data!$C:$C,BP$1,Data!$D:$D,BP$2)</f>
        <v>1</v>
      </c>
      <c r="BQ18" s="5">
        <f>COUNTIFS(Data!$G:$G,$A18,Data!$C:$C,BQ$1,Data!$D:$D,BQ$2)</f>
        <v>2</v>
      </c>
      <c r="BR18" s="5">
        <f>COUNTIFS(Data!$G:$G,$A18,Data!$C:$C,BR$1,Data!$D:$D,BR$2)</f>
        <v>1</v>
      </c>
      <c r="BS18" s="5">
        <f>COUNTIFS(Data!$G:$G,$A18,Data!$C:$C,BS$1,Data!$D:$D,BS$2)</f>
        <v>0</v>
      </c>
      <c r="BT18" s="5">
        <f>COUNTIFS(Data!$G:$G,$A18,Data!$C:$C,BT$1,Data!$D:$D,BT$2)</f>
        <v>0</v>
      </c>
      <c r="BU18" s="5">
        <f>COUNTIFS(Data!$G:$G,$A18,Data!$C:$C,BU$1,Data!$D:$D,BU$2)</f>
        <v>0</v>
      </c>
      <c r="BV18" s="5">
        <f>COUNTIFS(Data!$G:$G,$A18,Data!$C:$C,BV$1,Data!$D:$D,BV$2)</f>
        <v>0</v>
      </c>
      <c r="BW18" s="5">
        <f>COUNTIFS(Data!$G:$G,$A18,Data!$C:$C,BW$1,Data!$D:$D,BW$2)</f>
        <v>0</v>
      </c>
      <c r="BX18" s="5">
        <f>COUNTIFS(Data!$G:$G,$A18,Data!$C:$C,BX$1,Data!$D:$D,BX$2)</f>
        <v>0</v>
      </c>
      <c r="BY18" s="5">
        <f>COUNTIFS(Data!$G:$G,$A18,Data!$C:$C,BY$1,Data!$D:$D,BY$2)</f>
        <v>1</v>
      </c>
      <c r="BZ18" s="5">
        <f>COUNTIFS(Data!$G:$G,$A18,Data!$C:$C,BZ$1,Data!$D:$D,BZ$2)</f>
        <v>0</v>
      </c>
      <c r="CA18" s="5">
        <f>COUNTIFS(Data!$G:$G,$A18,Data!$C:$C,CA$1,Data!$D:$D,CA$2)</f>
        <v>2</v>
      </c>
      <c r="CB18" s="5">
        <f>COUNTIFS(Data!$G:$G,$A18,Data!$C:$C,CB$1,Data!$D:$D,CB$2)</f>
        <v>2</v>
      </c>
      <c r="CC18" s="5">
        <f>COUNTIFS(Data!$G:$G,$A18,Data!$C:$C,CC$1,Data!$D:$D,CC$2)</f>
        <v>0</v>
      </c>
      <c r="CD18" s="5">
        <f>COUNTIFS(Data!$G:$G,$A18,Data!$C:$C,CD$1,Data!$D:$D,CD$2)</f>
        <v>2</v>
      </c>
      <c r="CE18" s="5">
        <f>COUNTIFS(Data!$G:$G,$A18,Data!$C:$C,CE$1,Data!$D:$D,CE$2)</f>
        <v>0</v>
      </c>
      <c r="CF18" s="5">
        <f>COUNTIFS(Data!$G:$G,$A18,Data!$C:$C,CF$1,Data!$D:$D,CF$2)</f>
        <v>0</v>
      </c>
      <c r="CG18" s="5">
        <f>COUNTIFS(Data!$G:$G,$A18,Data!$C:$C,CG$1,Data!$D:$D,CG$2)</f>
        <v>0</v>
      </c>
      <c r="CH18" s="5">
        <f>COUNTIFS(Data!$G:$G,$A18,Data!$C:$C,CH$1,Data!$D:$D,CH$2)</f>
        <v>0</v>
      </c>
      <c r="CI18" s="5">
        <f>COUNTIFS(Data!$G:$G,$A18,Data!$C:$C,CI$1,Data!$D:$D,CI$2)</f>
        <v>0</v>
      </c>
      <c r="CJ18" s="5">
        <f>COUNTIFS(Data!$G:$G,$A18,Data!$C:$C,CJ$1,Data!$D:$D,CJ$2)</f>
        <v>0</v>
      </c>
      <c r="CK18" s="5">
        <f>COUNTIFS(Data!$G:$G,$A18,Data!$C:$C,CK$1,Data!$D:$D,CK$2)</f>
        <v>1</v>
      </c>
      <c r="CL18" s="5">
        <f>COUNTIFS(Data!$G:$G,$A18,Data!$C:$C,CL$1,Data!$D:$D,CL$2)</f>
        <v>0</v>
      </c>
      <c r="CM18" s="5">
        <f>COUNTIFS(Data!$G:$G,$A18,Data!$C:$C,CM$1,Data!$D:$D,CM$2)</f>
        <v>0</v>
      </c>
      <c r="CN18" s="5">
        <f>COUNTIFS(Data!$G:$G,$A18,Data!$C:$C,CN$1,Data!$D:$D,CN$2)</f>
        <v>0</v>
      </c>
      <c r="CO18" s="5">
        <f>COUNTIFS(Data!$G:$G,$A18,Data!$C:$C,CO$1,Data!$D:$D,CO$2)</f>
        <v>0</v>
      </c>
      <c r="CP18" s="5">
        <f>COUNTIFS(Data!$G:$G,$A18,Data!$C:$C,CP$1,Data!$D:$D,CP$2)</f>
        <v>0</v>
      </c>
      <c r="CQ18" s="5">
        <f>COUNTIFS(Data!$G:$G,$A18,Data!$C:$C,CQ$1,Data!$D:$D,CQ$2)</f>
        <v>0</v>
      </c>
      <c r="CR18" s="5">
        <f>COUNTIFS(Data!$G:$G,$A18,Data!$C:$C,CR$1,Data!$D:$D,CR$2)</f>
        <v>0</v>
      </c>
      <c r="CS18" s="5">
        <f>COUNTIFS(Data!$G:$G,$A18,Data!$C:$C,CS$1,Data!$D:$D,CS$2)</f>
        <v>4</v>
      </c>
      <c r="CT18" s="5">
        <f>COUNTIFS(Data!$G:$G,$A18,Data!$C:$C,CT$1,Data!$D:$D,CT$2)</f>
        <v>3</v>
      </c>
      <c r="CU18" s="5">
        <f>COUNTIFS(Data!$G:$G,$A18,Data!$C:$C,CU$1,Data!$D:$D,CU$2)</f>
        <v>0</v>
      </c>
      <c r="CV18" s="5">
        <f>COUNTIFS(Data!$G:$G,$A18,Data!$C:$C,CV$1,Data!$D:$D,CV$2)</f>
        <v>0</v>
      </c>
      <c r="CW18" s="5">
        <f t="shared" ref="CW18:CX18" si="17">SUMIF($B$2:$CV$2,CW$2, $B18:$CV18)</f>
        <v>13</v>
      </c>
      <c r="CX18" s="5">
        <f t="shared" si="17"/>
        <v>22</v>
      </c>
      <c r="CY18" s="5">
        <f t="shared" si="3"/>
        <v>38</v>
      </c>
    </row>
    <row r="19">
      <c r="A19" s="5" t="str">
        <f>Countries!A17</f>
        <v>CIV</v>
      </c>
      <c r="B19" s="5">
        <f>COUNTIFS(Data!$G:$G,$A19,Data!$C:$C,B$1,Data!$D:$D,B$2)</f>
        <v>0</v>
      </c>
      <c r="C19" s="5">
        <f>COUNTIFS(Data!$G:$G,$A19,Data!$C:$C,C$1,Data!$D:$D,C$2)</f>
        <v>0</v>
      </c>
      <c r="D19" s="5">
        <f>COUNTIFS(Data!$G:$G,$A19,Data!$C:$C,D$1,Data!$D:$D,D$2)</f>
        <v>0</v>
      </c>
      <c r="E19" s="5">
        <f>COUNTIFS(Data!$G:$G,$A19,Data!$C:$C,E$1,Data!$D:$D,E$2)</f>
        <v>0</v>
      </c>
      <c r="F19" s="5">
        <f>COUNTIFS(Data!$G:$G,$A19,Data!$C:$C,F$1,Data!$D:$D,F$2)</f>
        <v>0</v>
      </c>
      <c r="G19" s="5">
        <f>COUNTIFS(Data!$G:$G,$A19,Data!$C:$C,G$1,Data!$D:$D,G$2)</f>
        <v>0</v>
      </c>
      <c r="H19" s="5">
        <f>COUNTIFS(Data!$G:$G,$A19,Data!$C:$C,H$1,Data!$D:$D,H$2)</f>
        <v>0</v>
      </c>
      <c r="I19" s="5">
        <f>COUNTIFS(Data!$G:$G,$A19,Data!$C:$C,I$1,Data!$D:$D,I$2)</f>
        <v>0</v>
      </c>
      <c r="J19" s="5">
        <f>COUNTIFS(Data!$G:$G,$A19,Data!$C:$C,J$1,Data!$D:$D,J$2)</f>
        <v>0</v>
      </c>
      <c r="K19" s="5">
        <f>COUNTIFS(Data!$G:$G,$A19,Data!$C:$C,K$1,Data!$D:$D,K$2)</f>
        <v>0</v>
      </c>
      <c r="L19" s="5">
        <f>COUNTIFS(Data!$G:$G,$A19,Data!$C:$C,L$1,Data!$D:$D,L$2)</f>
        <v>0</v>
      </c>
      <c r="M19" s="5">
        <f>COUNTIFS(Data!$G:$G,$A19,Data!$C:$C,M$1,Data!$D:$D,M$2)</f>
        <v>0</v>
      </c>
      <c r="N19" s="5">
        <f>COUNTIFS(Data!$G:$G,$A19,Data!$C:$C,N$1,Data!$D:$D,N$2)</f>
        <v>0</v>
      </c>
      <c r="O19" s="5">
        <f>COUNTIFS(Data!$G:$G,$A19,Data!$C:$C,O$1,Data!$D:$D,O$2)</f>
        <v>0</v>
      </c>
      <c r="P19" s="5">
        <f>COUNTIFS(Data!$G:$G,$A19,Data!$C:$C,P$1,Data!$D:$D,P$2)</f>
        <v>0</v>
      </c>
      <c r="Q19" s="5">
        <f>COUNTIFS(Data!$G:$G,$A19,Data!$C:$C,Q$1,Data!$D:$D,Q$2)</f>
        <v>0</v>
      </c>
      <c r="R19" s="5">
        <f>COUNTIFS(Data!$G:$G,$A19,Data!$C:$C,R$1,Data!$D:$D,R$2)</f>
        <v>0</v>
      </c>
      <c r="S19" s="5">
        <f>COUNTIFS(Data!$G:$G,$A19,Data!$C:$C,S$1,Data!$D:$D,S$2)</f>
        <v>0</v>
      </c>
      <c r="T19" s="5">
        <f>COUNTIFS(Data!$G:$G,$A19,Data!$C:$C,T$1,Data!$D:$D,T$2)</f>
        <v>0</v>
      </c>
      <c r="U19" s="5">
        <f>COUNTIFS(Data!$G:$G,$A19,Data!$C:$C,U$1,Data!$D:$D,U$2)</f>
        <v>0</v>
      </c>
      <c r="V19" s="5">
        <f>COUNTIFS(Data!$G:$G,$A19,Data!$C:$C,V$1,Data!$D:$D,V$2)</f>
        <v>0</v>
      </c>
      <c r="W19" s="5">
        <f>COUNTIFS(Data!$G:$G,$A19,Data!$C:$C,W$1,Data!$D:$D,W$2)</f>
        <v>0</v>
      </c>
      <c r="X19" s="5">
        <f>COUNTIFS(Data!$G:$G,$A19,Data!$C:$C,X$1,Data!$D:$D,X$2)</f>
        <v>0</v>
      </c>
      <c r="Y19" s="5">
        <f>COUNTIFS(Data!$G:$G,$A19,Data!$C:$C,Y$1,Data!$D:$D,Y$2)</f>
        <v>0</v>
      </c>
      <c r="Z19" s="5">
        <f>COUNTIFS(Data!$G:$G,$A19,Data!$C:$C,Z$1,Data!$D:$D,Z$2)</f>
        <v>0</v>
      </c>
      <c r="AA19" s="5">
        <f>COUNTIFS(Data!$G:$G,$A19,Data!$C:$C,AA$1,Data!$D:$D,AA$2)</f>
        <v>0</v>
      </c>
      <c r="AB19" s="5">
        <f>COUNTIFS(Data!$G:$G,$A19,Data!$C:$C,AB$1,Data!$D:$D,AB$2)</f>
        <v>0</v>
      </c>
      <c r="AC19" s="5">
        <f>COUNTIFS(Data!$G:$G,$A19,Data!$C:$C,AC$1,Data!$D:$D,AC$2)</f>
        <v>0</v>
      </c>
      <c r="AD19" s="5">
        <f>COUNTIFS(Data!$G:$G,$A19,Data!$C:$C,AD$1,Data!$D:$D,AD$2)</f>
        <v>0</v>
      </c>
      <c r="AE19" s="5">
        <f>COUNTIFS(Data!$G:$G,$A19,Data!$C:$C,AE$1,Data!$D:$D,AE$2)</f>
        <v>0</v>
      </c>
      <c r="AF19" s="5">
        <f>COUNTIFS(Data!$G:$G,$A19,Data!$C:$C,AF$1,Data!$D:$D,AF$2)</f>
        <v>0</v>
      </c>
      <c r="AG19" s="5">
        <f>COUNTIFS(Data!$G:$G,$A19,Data!$C:$C,AG$1,Data!$D:$D,AG$2)</f>
        <v>0</v>
      </c>
      <c r="AH19" s="5">
        <f>COUNTIFS(Data!$G:$G,$A19,Data!$C:$C,AH$1,Data!$D:$D,AH$2)</f>
        <v>0</v>
      </c>
      <c r="AI19" s="5">
        <f>COUNTIFS(Data!$G:$G,$A19,Data!$C:$C,AI$1,Data!$D:$D,AI$2)</f>
        <v>0</v>
      </c>
      <c r="AJ19" s="5">
        <f>COUNTIFS(Data!$G:$G,$A19,Data!$C:$C,AJ$1,Data!$D:$D,AJ$2)</f>
        <v>0</v>
      </c>
      <c r="AK19" s="5">
        <f>COUNTIFS(Data!$G:$G,$A19,Data!$C:$C,AK$1,Data!$D:$D,AK$2)</f>
        <v>0</v>
      </c>
      <c r="AL19" s="5">
        <f>COUNTIFS(Data!$G:$G,$A19,Data!$C:$C,AL$1,Data!$D:$D,AL$2)</f>
        <v>0</v>
      </c>
      <c r="AM19" s="5">
        <f>COUNTIFS(Data!$G:$G,$A19,Data!$C:$C,AM$1,Data!$D:$D,AM$2)</f>
        <v>0</v>
      </c>
      <c r="AN19" s="5">
        <f>COUNTIFS(Data!$G:$G,$A19,Data!$C:$C,AN$1,Data!$D:$D,AN$2)</f>
        <v>0</v>
      </c>
      <c r="AO19" s="5">
        <f>COUNTIFS(Data!$G:$G,$A19,Data!$C:$C,AO$1,Data!$D:$D,AO$2)</f>
        <v>0</v>
      </c>
      <c r="AP19" s="5">
        <f>COUNTIFS(Data!$G:$G,$A19,Data!$C:$C,AP$1,Data!$D:$D,AP$2)</f>
        <v>0</v>
      </c>
      <c r="AQ19" s="5">
        <f>COUNTIFS(Data!$G:$G,$A19,Data!$C:$C,AQ$1,Data!$D:$D,AQ$2)</f>
        <v>0</v>
      </c>
      <c r="AR19" s="5">
        <f>COUNTIFS(Data!$G:$G,$A19,Data!$C:$C,AR$1,Data!$D:$D,AR$2)</f>
        <v>0</v>
      </c>
      <c r="AS19" s="5">
        <f>COUNTIFS(Data!$G:$G,$A19,Data!$C:$C,AS$1,Data!$D:$D,AS$2)</f>
        <v>0</v>
      </c>
      <c r="AT19" s="5">
        <f>COUNTIFS(Data!$G:$G,$A19,Data!$C:$C,AT$1,Data!$D:$D,AT$2)</f>
        <v>0</v>
      </c>
      <c r="AU19" s="5">
        <f>COUNTIFS(Data!$G:$G,$A19,Data!$C:$C,AU$1,Data!$D:$D,AU$2)</f>
        <v>0</v>
      </c>
      <c r="AV19" s="5">
        <f>COUNTIFS(Data!$G:$G,$A19,Data!$C:$C,AV$1,Data!$D:$D,AV$2)</f>
        <v>0</v>
      </c>
      <c r="AW19" s="5">
        <f>COUNTIFS(Data!$G:$G,$A19,Data!$C:$C,AW$1,Data!$D:$D,AW$2)</f>
        <v>0</v>
      </c>
      <c r="AX19" s="5">
        <f>COUNTIFS(Data!$G:$G,$A19,Data!$C:$C,AX$1,Data!$D:$D,AX$2)</f>
        <v>0</v>
      </c>
      <c r="AY19" s="5">
        <f>COUNTIFS(Data!$G:$G,$A19,Data!$C:$C,AY$1,Data!$D:$D,AY$2)</f>
        <v>0</v>
      </c>
      <c r="AZ19" s="5">
        <f>COUNTIFS(Data!$G:$G,$A19,Data!$C:$C,AZ$1,Data!$D:$D,AZ$2)</f>
        <v>0</v>
      </c>
      <c r="BA19" s="5">
        <f>COUNTIFS(Data!$G:$G,$A19,Data!$C:$C,BA$1,Data!$D:$D,BA$2)</f>
        <v>0</v>
      </c>
      <c r="BB19" s="5">
        <f>COUNTIFS(Data!$G:$G,$A19,Data!$C:$C,BB$1,Data!$D:$D,BB$2)</f>
        <v>0</v>
      </c>
      <c r="BC19" s="5">
        <f>COUNTIFS(Data!$G:$G,$A19,Data!$C:$C,BC$1,Data!$D:$D,BC$2)</f>
        <v>0</v>
      </c>
      <c r="BD19" s="5">
        <f>COUNTIFS(Data!$G:$G,$A19,Data!$C:$C,BD$1,Data!$D:$D,BD$2)</f>
        <v>0</v>
      </c>
      <c r="BE19" s="5">
        <f>COUNTIFS(Data!$G:$G,$A19,Data!$C:$C,BE$1,Data!$D:$D,BE$2)</f>
        <v>0</v>
      </c>
      <c r="BF19" s="5">
        <f>COUNTIFS(Data!$G:$G,$A19,Data!$C:$C,BF$1,Data!$D:$D,BF$2)</f>
        <v>0</v>
      </c>
      <c r="BG19" s="5">
        <f>COUNTIFS(Data!$G:$G,$A19,Data!$C:$C,BG$1,Data!$D:$D,BG$2)</f>
        <v>0</v>
      </c>
      <c r="BH19" s="5">
        <f>COUNTIFS(Data!$G:$G,$A19,Data!$C:$C,BH$1,Data!$D:$D,BH$2)</f>
        <v>0</v>
      </c>
      <c r="BI19" s="5">
        <f>COUNTIFS(Data!$G:$G,$A19,Data!$C:$C,BI$1,Data!$D:$D,BI$2)</f>
        <v>0</v>
      </c>
      <c r="BJ19" s="5">
        <f>COUNTIFS(Data!$G:$G,$A19,Data!$C:$C,BJ$1,Data!$D:$D,BJ$2)</f>
        <v>0</v>
      </c>
      <c r="BK19" s="5">
        <f>COUNTIFS(Data!$G:$G,$A19,Data!$C:$C,BK$1,Data!$D:$D,BK$2)</f>
        <v>0</v>
      </c>
      <c r="BL19" s="5">
        <f>COUNTIFS(Data!$G:$G,$A19,Data!$C:$C,BL$1,Data!$D:$D,BL$2)</f>
        <v>0</v>
      </c>
      <c r="BM19" s="5">
        <f>COUNTIFS(Data!$G:$G,$A19,Data!$C:$C,BM$1,Data!$D:$D,BM$2)</f>
        <v>0</v>
      </c>
      <c r="BN19" s="5">
        <f>COUNTIFS(Data!$G:$G,$A19,Data!$C:$C,BN$1,Data!$D:$D,BN$2)</f>
        <v>0</v>
      </c>
      <c r="BO19" s="5">
        <f>COUNTIFS(Data!$G:$G,$A19,Data!$C:$C,BO$1,Data!$D:$D,BO$2)</f>
        <v>0</v>
      </c>
      <c r="BP19" s="5">
        <f>COUNTIFS(Data!$G:$G,$A19,Data!$C:$C,BP$1,Data!$D:$D,BP$2)</f>
        <v>0</v>
      </c>
      <c r="BQ19" s="5">
        <f>COUNTIFS(Data!$G:$G,$A19,Data!$C:$C,BQ$1,Data!$D:$D,BQ$2)</f>
        <v>0</v>
      </c>
      <c r="BR19" s="5">
        <f>COUNTIFS(Data!$G:$G,$A19,Data!$C:$C,BR$1,Data!$D:$D,BR$2)</f>
        <v>0</v>
      </c>
      <c r="BS19" s="5">
        <f>COUNTIFS(Data!$G:$G,$A19,Data!$C:$C,BS$1,Data!$D:$D,BS$2)</f>
        <v>0</v>
      </c>
      <c r="BT19" s="5">
        <f>COUNTIFS(Data!$G:$G,$A19,Data!$C:$C,BT$1,Data!$D:$D,BT$2)</f>
        <v>0</v>
      </c>
      <c r="BU19" s="5">
        <f>COUNTIFS(Data!$G:$G,$A19,Data!$C:$C,BU$1,Data!$D:$D,BU$2)</f>
        <v>0</v>
      </c>
      <c r="BV19" s="5">
        <f>COUNTIFS(Data!$G:$G,$A19,Data!$C:$C,BV$1,Data!$D:$D,BV$2)</f>
        <v>0</v>
      </c>
      <c r="BW19" s="5">
        <f>COUNTIFS(Data!$G:$G,$A19,Data!$C:$C,BW$1,Data!$D:$D,BW$2)</f>
        <v>0</v>
      </c>
      <c r="BX19" s="5">
        <f>COUNTIFS(Data!$G:$G,$A19,Data!$C:$C,BX$1,Data!$D:$D,BX$2)</f>
        <v>0</v>
      </c>
      <c r="BY19" s="5">
        <f>COUNTIFS(Data!$G:$G,$A19,Data!$C:$C,BY$1,Data!$D:$D,BY$2)</f>
        <v>0</v>
      </c>
      <c r="BZ19" s="5">
        <f>COUNTIFS(Data!$G:$G,$A19,Data!$C:$C,BZ$1,Data!$D:$D,BZ$2)</f>
        <v>0</v>
      </c>
      <c r="CA19" s="5">
        <f>COUNTIFS(Data!$G:$G,$A19,Data!$C:$C,CA$1,Data!$D:$D,CA$2)</f>
        <v>0</v>
      </c>
      <c r="CB19" s="5">
        <f>COUNTIFS(Data!$G:$G,$A19,Data!$C:$C,CB$1,Data!$D:$D,CB$2)</f>
        <v>0</v>
      </c>
      <c r="CC19" s="5">
        <f>COUNTIFS(Data!$G:$G,$A19,Data!$C:$C,CC$1,Data!$D:$D,CC$2)</f>
        <v>0</v>
      </c>
      <c r="CD19" s="5">
        <f>COUNTIFS(Data!$G:$G,$A19,Data!$C:$C,CD$1,Data!$D:$D,CD$2)</f>
        <v>0</v>
      </c>
      <c r="CE19" s="5">
        <f>COUNTIFS(Data!$G:$G,$A19,Data!$C:$C,CE$1,Data!$D:$D,CE$2)</f>
        <v>0</v>
      </c>
      <c r="CF19" s="5">
        <f>COUNTIFS(Data!$G:$G,$A19,Data!$C:$C,CF$1,Data!$D:$D,CF$2)</f>
        <v>0</v>
      </c>
      <c r="CG19" s="5">
        <f>COUNTIFS(Data!$G:$G,$A19,Data!$C:$C,CG$1,Data!$D:$D,CG$2)</f>
        <v>0</v>
      </c>
      <c r="CH19" s="5">
        <f>COUNTIFS(Data!$G:$G,$A19,Data!$C:$C,CH$1,Data!$D:$D,CH$2)</f>
        <v>0</v>
      </c>
      <c r="CI19" s="5">
        <f>COUNTIFS(Data!$G:$G,$A19,Data!$C:$C,CI$1,Data!$D:$D,CI$2)</f>
        <v>0</v>
      </c>
      <c r="CJ19" s="5">
        <f>COUNTIFS(Data!$G:$G,$A19,Data!$C:$C,CJ$1,Data!$D:$D,CJ$2)</f>
        <v>0</v>
      </c>
      <c r="CK19" s="5">
        <f>COUNTIFS(Data!$G:$G,$A19,Data!$C:$C,CK$1,Data!$D:$D,CK$2)</f>
        <v>0</v>
      </c>
      <c r="CL19" s="5">
        <f>COUNTIFS(Data!$G:$G,$A19,Data!$C:$C,CL$1,Data!$D:$D,CL$2)</f>
        <v>0</v>
      </c>
      <c r="CM19" s="5">
        <f>COUNTIFS(Data!$G:$G,$A19,Data!$C:$C,CM$1,Data!$D:$D,CM$2)</f>
        <v>0</v>
      </c>
      <c r="CN19" s="5">
        <f>COUNTIFS(Data!$G:$G,$A19,Data!$C:$C,CN$1,Data!$D:$D,CN$2)</f>
        <v>0</v>
      </c>
      <c r="CO19" s="5">
        <f>COUNTIFS(Data!$G:$G,$A19,Data!$C:$C,CO$1,Data!$D:$D,CO$2)</f>
        <v>0</v>
      </c>
      <c r="CP19" s="5">
        <f>COUNTIFS(Data!$G:$G,$A19,Data!$C:$C,CP$1,Data!$D:$D,CP$2)</f>
        <v>0</v>
      </c>
      <c r="CQ19" s="5">
        <f>COUNTIFS(Data!$G:$G,$A19,Data!$C:$C,CQ$1,Data!$D:$D,CQ$2)</f>
        <v>0</v>
      </c>
      <c r="CR19" s="5">
        <f>COUNTIFS(Data!$G:$G,$A19,Data!$C:$C,CR$1,Data!$D:$D,CR$2)</f>
        <v>0</v>
      </c>
      <c r="CS19" s="5">
        <f>COUNTIFS(Data!$G:$G,$A19,Data!$C:$C,CS$1,Data!$D:$D,CS$2)</f>
        <v>0</v>
      </c>
      <c r="CT19" s="5">
        <f>COUNTIFS(Data!$G:$G,$A19,Data!$C:$C,CT$1,Data!$D:$D,CT$2)</f>
        <v>0</v>
      </c>
      <c r="CU19" s="5">
        <f>COUNTIFS(Data!$G:$G,$A19,Data!$C:$C,CU$1,Data!$D:$D,CU$2)</f>
        <v>0</v>
      </c>
      <c r="CV19" s="5">
        <f>COUNTIFS(Data!$G:$G,$A19,Data!$C:$C,CV$1,Data!$D:$D,CV$2)</f>
        <v>0</v>
      </c>
      <c r="CW19" s="5">
        <f t="shared" ref="CW19:CX19" si="18">SUMIF($B$2:$CV$2,CW$2, $B19:$CV19)</f>
        <v>0</v>
      </c>
      <c r="CX19" s="5">
        <f t="shared" si="18"/>
        <v>0</v>
      </c>
      <c r="CY19" s="5">
        <f t="shared" si="3"/>
        <v>0</v>
      </c>
    </row>
    <row r="20">
      <c r="A20" s="5" t="str">
        <f>Countries!A18</f>
        <v>COL</v>
      </c>
      <c r="B20" s="5">
        <f>COUNTIFS(Data!$G:$G,$A20,Data!$C:$C,B$1,Data!$D:$D,B$2)</f>
        <v>0</v>
      </c>
      <c r="C20" s="5">
        <f>COUNTIFS(Data!$G:$G,$A20,Data!$C:$C,C$1,Data!$D:$D,C$2)</f>
        <v>0</v>
      </c>
      <c r="D20" s="5">
        <f>COUNTIFS(Data!$G:$G,$A20,Data!$C:$C,D$1,Data!$D:$D,D$2)</f>
        <v>0</v>
      </c>
      <c r="E20" s="5">
        <f>COUNTIFS(Data!$G:$G,$A20,Data!$C:$C,E$1,Data!$D:$D,E$2)</f>
        <v>0</v>
      </c>
      <c r="F20" s="5">
        <f>COUNTIFS(Data!$G:$G,$A20,Data!$C:$C,F$1,Data!$D:$D,F$2)</f>
        <v>0</v>
      </c>
      <c r="G20" s="5">
        <f>COUNTIFS(Data!$G:$G,$A20,Data!$C:$C,G$1,Data!$D:$D,G$2)</f>
        <v>0</v>
      </c>
      <c r="H20" s="5">
        <f>COUNTIFS(Data!$G:$G,$A20,Data!$C:$C,H$1,Data!$D:$D,H$2)</f>
        <v>0</v>
      </c>
      <c r="I20" s="5">
        <f>COUNTIFS(Data!$G:$G,$A20,Data!$C:$C,I$1,Data!$D:$D,I$2)</f>
        <v>0</v>
      </c>
      <c r="J20" s="5">
        <f>COUNTIFS(Data!$G:$G,$A20,Data!$C:$C,J$1,Data!$D:$D,J$2)</f>
        <v>0</v>
      </c>
      <c r="K20" s="5">
        <f>COUNTIFS(Data!$G:$G,$A20,Data!$C:$C,K$1,Data!$D:$D,K$2)</f>
        <v>0</v>
      </c>
      <c r="L20" s="5">
        <f>COUNTIFS(Data!$G:$G,$A20,Data!$C:$C,L$1,Data!$D:$D,L$2)</f>
        <v>0</v>
      </c>
      <c r="M20" s="5">
        <f>COUNTIFS(Data!$G:$G,$A20,Data!$C:$C,M$1,Data!$D:$D,M$2)</f>
        <v>0</v>
      </c>
      <c r="N20" s="5">
        <f>COUNTIFS(Data!$G:$G,$A20,Data!$C:$C,N$1,Data!$D:$D,N$2)</f>
        <v>0</v>
      </c>
      <c r="O20" s="5">
        <f>COUNTIFS(Data!$G:$G,$A20,Data!$C:$C,O$1,Data!$D:$D,O$2)</f>
        <v>0</v>
      </c>
      <c r="P20" s="5">
        <f>COUNTIFS(Data!$G:$G,$A20,Data!$C:$C,P$1,Data!$D:$D,P$2)</f>
        <v>0</v>
      </c>
      <c r="Q20" s="5">
        <f>COUNTIFS(Data!$G:$G,$A20,Data!$C:$C,Q$1,Data!$D:$D,Q$2)</f>
        <v>0</v>
      </c>
      <c r="R20" s="5">
        <f>COUNTIFS(Data!$G:$G,$A20,Data!$C:$C,R$1,Data!$D:$D,R$2)</f>
        <v>0</v>
      </c>
      <c r="S20" s="5">
        <f>COUNTIFS(Data!$G:$G,$A20,Data!$C:$C,S$1,Data!$D:$D,S$2)</f>
        <v>0</v>
      </c>
      <c r="T20" s="5">
        <f>COUNTIFS(Data!$G:$G,$A20,Data!$C:$C,T$1,Data!$D:$D,T$2)</f>
        <v>0</v>
      </c>
      <c r="U20" s="5">
        <f>COUNTIFS(Data!$G:$G,$A20,Data!$C:$C,U$1,Data!$D:$D,U$2)</f>
        <v>0</v>
      </c>
      <c r="V20" s="5">
        <f>COUNTIFS(Data!$G:$G,$A20,Data!$C:$C,V$1,Data!$D:$D,V$2)</f>
        <v>0</v>
      </c>
      <c r="W20" s="5">
        <f>COUNTIFS(Data!$G:$G,$A20,Data!$C:$C,W$1,Data!$D:$D,W$2)</f>
        <v>0</v>
      </c>
      <c r="X20" s="5">
        <f>COUNTIFS(Data!$G:$G,$A20,Data!$C:$C,X$1,Data!$D:$D,X$2)</f>
        <v>0</v>
      </c>
      <c r="Y20" s="5">
        <f>COUNTIFS(Data!$G:$G,$A20,Data!$C:$C,Y$1,Data!$D:$D,Y$2)</f>
        <v>0</v>
      </c>
      <c r="Z20" s="5">
        <f>COUNTIFS(Data!$G:$G,$A20,Data!$C:$C,Z$1,Data!$D:$D,Z$2)</f>
        <v>0</v>
      </c>
      <c r="AA20" s="5">
        <f>COUNTIFS(Data!$G:$G,$A20,Data!$C:$C,AA$1,Data!$D:$D,AA$2)</f>
        <v>0</v>
      </c>
      <c r="AB20" s="5">
        <f>COUNTIFS(Data!$G:$G,$A20,Data!$C:$C,AB$1,Data!$D:$D,AB$2)</f>
        <v>0</v>
      </c>
      <c r="AC20" s="5">
        <f>COUNTIFS(Data!$G:$G,$A20,Data!$C:$C,AC$1,Data!$D:$D,AC$2)</f>
        <v>0</v>
      </c>
      <c r="AD20" s="5">
        <f>COUNTIFS(Data!$G:$G,$A20,Data!$C:$C,AD$1,Data!$D:$D,AD$2)</f>
        <v>0</v>
      </c>
      <c r="AE20" s="5">
        <f>COUNTIFS(Data!$G:$G,$A20,Data!$C:$C,AE$1,Data!$D:$D,AE$2)</f>
        <v>0</v>
      </c>
      <c r="AF20" s="5">
        <f>COUNTIFS(Data!$G:$G,$A20,Data!$C:$C,AF$1,Data!$D:$D,AF$2)</f>
        <v>0</v>
      </c>
      <c r="AG20" s="5">
        <f>COUNTIFS(Data!$G:$G,$A20,Data!$C:$C,AG$1,Data!$D:$D,AG$2)</f>
        <v>0</v>
      </c>
      <c r="AH20" s="5">
        <f>COUNTIFS(Data!$G:$G,$A20,Data!$C:$C,AH$1,Data!$D:$D,AH$2)</f>
        <v>0</v>
      </c>
      <c r="AI20" s="5">
        <f>COUNTIFS(Data!$G:$G,$A20,Data!$C:$C,AI$1,Data!$D:$D,AI$2)</f>
        <v>0</v>
      </c>
      <c r="AJ20" s="5">
        <f>COUNTIFS(Data!$G:$G,$A20,Data!$C:$C,AJ$1,Data!$D:$D,AJ$2)</f>
        <v>0</v>
      </c>
      <c r="AK20" s="5">
        <f>COUNTIFS(Data!$G:$G,$A20,Data!$C:$C,AK$1,Data!$D:$D,AK$2)</f>
        <v>0</v>
      </c>
      <c r="AL20" s="5">
        <f>COUNTIFS(Data!$G:$G,$A20,Data!$C:$C,AL$1,Data!$D:$D,AL$2)</f>
        <v>0</v>
      </c>
      <c r="AM20" s="5">
        <f>COUNTIFS(Data!$G:$G,$A20,Data!$C:$C,AM$1,Data!$D:$D,AM$2)</f>
        <v>0</v>
      </c>
      <c r="AN20" s="5">
        <f>COUNTIFS(Data!$G:$G,$A20,Data!$C:$C,AN$1,Data!$D:$D,AN$2)</f>
        <v>0</v>
      </c>
      <c r="AO20" s="5">
        <f>COUNTIFS(Data!$G:$G,$A20,Data!$C:$C,AO$1,Data!$D:$D,AO$2)</f>
        <v>0</v>
      </c>
      <c r="AP20" s="5">
        <f>COUNTIFS(Data!$G:$G,$A20,Data!$C:$C,AP$1,Data!$D:$D,AP$2)</f>
        <v>0</v>
      </c>
      <c r="AQ20" s="5">
        <f>COUNTIFS(Data!$G:$G,$A20,Data!$C:$C,AQ$1,Data!$D:$D,AQ$2)</f>
        <v>0</v>
      </c>
      <c r="AR20" s="5">
        <f>COUNTIFS(Data!$G:$G,$A20,Data!$C:$C,AR$1,Data!$D:$D,AR$2)</f>
        <v>0</v>
      </c>
      <c r="AS20" s="5">
        <f>COUNTIFS(Data!$G:$G,$A20,Data!$C:$C,AS$1,Data!$D:$D,AS$2)</f>
        <v>0</v>
      </c>
      <c r="AT20" s="5">
        <f>COUNTIFS(Data!$G:$G,$A20,Data!$C:$C,AT$1,Data!$D:$D,AT$2)</f>
        <v>0</v>
      </c>
      <c r="AU20" s="5">
        <f>COUNTIFS(Data!$G:$G,$A20,Data!$C:$C,AU$1,Data!$D:$D,AU$2)</f>
        <v>0</v>
      </c>
      <c r="AV20" s="5">
        <f>COUNTIFS(Data!$G:$G,$A20,Data!$C:$C,AV$1,Data!$D:$D,AV$2)</f>
        <v>0</v>
      </c>
      <c r="AW20" s="5">
        <f>COUNTIFS(Data!$G:$G,$A20,Data!$C:$C,AW$1,Data!$D:$D,AW$2)</f>
        <v>0</v>
      </c>
      <c r="AX20" s="5">
        <f>COUNTIFS(Data!$G:$G,$A20,Data!$C:$C,AX$1,Data!$D:$D,AX$2)</f>
        <v>0</v>
      </c>
      <c r="AY20" s="5">
        <f>COUNTIFS(Data!$G:$G,$A20,Data!$C:$C,AY$1,Data!$D:$D,AY$2)</f>
        <v>0</v>
      </c>
      <c r="AZ20" s="5">
        <f>COUNTIFS(Data!$G:$G,$A20,Data!$C:$C,AZ$1,Data!$D:$D,AZ$2)</f>
        <v>0</v>
      </c>
      <c r="BA20" s="5">
        <f>COUNTIFS(Data!$G:$G,$A20,Data!$C:$C,BA$1,Data!$D:$D,BA$2)</f>
        <v>0</v>
      </c>
      <c r="BB20" s="5">
        <f>COUNTIFS(Data!$G:$G,$A20,Data!$C:$C,BB$1,Data!$D:$D,BB$2)</f>
        <v>0</v>
      </c>
      <c r="BC20" s="5">
        <f>COUNTIFS(Data!$G:$G,$A20,Data!$C:$C,BC$1,Data!$D:$D,BC$2)</f>
        <v>0</v>
      </c>
      <c r="BD20" s="5">
        <f>COUNTIFS(Data!$G:$G,$A20,Data!$C:$C,BD$1,Data!$D:$D,BD$2)</f>
        <v>0</v>
      </c>
      <c r="BE20" s="5">
        <f>COUNTIFS(Data!$G:$G,$A20,Data!$C:$C,BE$1,Data!$D:$D,BE$2)</f>
        <v>0</v>
      </c>
      <c r="BF20" s="5">
        <f>COUNTIFS(Data!$G:$G,$A20,Data!$C:$C,BF$1,Data!$D:$D,BF$2)</f>
        <v>0</v>
      </c>
      <c r="BG20" s="5">
        <f>COUNTIFS(Data!$G:$G,$A20,Data!$C:$C,BG$1,Data!$D:$D,BG$2)</f>
        <v>0</v>
      </c>
      <c r="BH20" s="5">
        <f>COUNTIFS(Data!$G:$G,$A20,Data!$C:$C,BH$1,Data!$D:$D,BH$2)</f>
        <v>0</v>
      </c>
      <c r="BI20" s="5">
        <f>COUNTIFS(Data!$G:$G,$A20,Data!$C:$C,BI$1,Data!$D:$D,BI$2)</f>
        <v>0</v>
      </c>
      <c r="BJ20" s="5">
        <f>COUNTIFS(Data!$G:$G,$A20,Data!$C:$C,BJ$1,Data!$D:$D,BJ$2)</f>
        <v>0</v>
      </c>
      <c r="BK20" s="5">
        <f>COUNTIFS(Data!$G:$G,$A20,Data!$C:$C,BK$1,Data!$D:$D,BK$2)</f>
        <v>0</v>
      </c>
      <c r="BL20" s="5">
        <f>COUNTIFS(Data!$G:$G,$A20,Data!$C:$C,BL$1,Data!$D:$D,BL$2)</f>
        <v>0</v>
      </c>
      <c r="BM20" s="5">
        <f>COUNTIFS(Data!$G:$G,$A20,Data!$C:$C,BM$1,Data!$D:$D,BM$2)</f>
        <v>0</v>
      </c>
      <c r="BN20" s="5">
        <f>COUNTIFS(Data!$G:$G,$A20,Data!$C:$C,BN$1,Data!$D:$D,BN$2)</f>
        <v>0</v>
      </c>
      <c r="BO20" s="5">
        <f>COUNTIFS(Data!$G:$G,$A20,Data!$C:$C,BO$1,Data!$D:$D,BO$2)</f>
        <v>0</v>
      </c>
      <c r="BP20" s="5">
        <f>COUNTIFS(Data!$G:$G,$A20,Data!$C:$C,BP$1,Data!$D:$D,BP$2)</f>
        <v>0</v>
      </c>
      <c r="BQ20" s="5">
        <f>COUNTIFS(Data!$G:$G,$A20,Data!$C:$C,BQ$1,Data!$D:$D,BQ$2)</f>
        <v>0</v>
      </c>
      <c r="BR20" s="5">
        <f>COUNTIFS(Data!$G:$G,$A20,Data!$C:$C,BR$1,Data!$D:$D,BR$2)</f>
        <v>0</v>
      </c>
      <c r="BS20" s="5">
        <f>COUNTIFS(Data!$G:$G,$A20,Data!$C:$C,BS$1,Data!$D:$D,BS$2)</f>
        <v>0</v>
      </c>
      <c r="BT20" s="5">
        <f>COUNTIFS(Data!$G:$G,$A20,Data!$C:$C,BT$1,Data!$D:$D,BT$2)</f>
        <v>0</v>
      </c>
      <c r="BU20" s="5">
        <f>COUNTIFS(Data!$G:$G,$A20,Data!$C:$C,BU$1,Data!$D:$D,BU$2)</f>
        <v>0</v>
      </c>
      <c r="BV20" s="5">
        <f>COUNTIFS(Data!$G:$G,$A20,Data!$C:$C,BV$1,Data!$D:$D,BV$2)</f>
        <v>0</v>
      </c>
      <c r="BW20" s="5">
        <f>COUNTIFS(Data!$G:$G,$A20,Data!$C:$C,BW$1,Data!$D:$D,BW$2)</f>
        <v>0</v>
      </c>
      <c r="BX20" s="5">
        <f>COUNTIFS(Data!$G:$G,$A20,Data!$C:$C,BX$1,Data!$D:$D,BX$2)</f>
        <v>0</v>
      </c>
      <c r="BY20" s="5">
        <f>COUNTIFS(Data!$G:$G,$A20,Data!$C:$C,BY$1,Data!$D:$D,BY$2)</f>
        <v>0</v>
      </c>
      <c r="BZ20" s="5">
        <f>COUNTIFS(Data!$G:$G,$A20,Data!$C:$C,BZ$1,Data!$D:$D,BZ$2)</f>
        <v>0</v>
      </c>
      <c r="CA20" s="5">
        <f>COUNTIFS(Data!$G:$G,$A20,Data!$C:$C,CA$1,Data!$D:$D,CA$2)</f>
        <v>0</v>
      </c>
      <c r="CB20" s="5">
        <f>COUNTIFS(Data!$G:$G,$A20,Data!$C:$C,CB$1,Data!$D:$D,CB$2)</f>
        <v>0</v>
      </c>
      <c r="CC20" s="5">
        <f>COUNTIFS(Data!$G:$G,$A20,Data!$C:$C,CC$1,Data!$D:$D,CC$2)</f>
        <v>0</v>
      </c>
      <c r="CD20" s="5">
        <f>COUNTIFS(Data!$G:$G,$A20,Data!$C:$C,CD$1,Data!$D:$D,CD$2)</f>
        <v>0</v>
      </c>
      <c r="CE20" s="5">
        <f>COUNTIFS(Data!$G:$G,$A20,Data!$C:$C,CE$1,Data!$D:$D,CE$2)</f>
        <v>0</v>
      </c>
      <c r="CF20" s="5">
        <f>COUNTIFS(Data!$G:$G,$A20,Data!$C:$C,CF$1,Data!$D:$D,CF$2)</f>
        <v>0</v>
      </c>
      <c r="CG20" s="5">
        <f>COUNTIFS(Data!$G:$G,$A20,Data!$C:$C,CG$1,Data!$D:$D,CG$2)</f>
        <v>0</v>
      </c>
      <c r="CH20" s="5">
        <f>COUNTIFS(Data!$G:$G,$A20,Data!$C:$C,CH$1,Data!$D:$D,CH$2)</f>
        <v>0</v>
      </c>
      <c r="CI20" s="5">
        <f>COUNTIFS(Data!$G:$G,$A20,Data!$C:$C,CI$1,Data!$D:$D,CI$2)</f>
        <v>0</v>
      </c>
      <c r="CJ20" s="5">
        <f>COUNTIFS(Data!$G:$G,$A20,Data!$C:$C,CJ$1,Data!$D:$D,CJ$2)</f>
        <v>0</v>
      </c>
      <c r="CK20" s="5">
        <f>COUNTIFS(Data!$G:$G,$A20,Data!$C:$C,CK$1,Data!$D:$D,CK$2)</f>
        <v>0</v>
      </c>
      <c r="CL20" s="5">
        <f>COUNTIFS(Data!$G:$G,$A20,Data!$C:$C,CL$1,Data!$D:$D,CL$2)</f>
        <v>0</v>
      </c>
      <c r="CM20" s="5">
        <f>COUNTIFS(Data!$G:$G,$A20,Data!$C:$C,CM$1,Data!$D:$D,CM$2)</f>
        <v>0</v>
      </c>
      <c r="CN20" s="5">
        <f>COUNTIFS(Data!$G:$G,$A20,Data!$C:$C,CN$1,Data!$D:$D,CN$2)</f>
        <v>0</v>
      </c>
      <c r="CO20" s="5">
        <f>COUNTIFS(Data!$G:$G,$A20,Data!$C:$C,CO$1,Data!$D:$D,CO$2)</f>
        <v>0</v>
      </c>
      <c r="CP20" s="5">
        <f>COUNTIFS(Data!$G:$G,$A20,Data!$C:$C,CP$1,Data!$D:$D,CP$2)</f>
        <v>0</v>
      </c>
      <c r="CQ20" s="5">
        <f>COUNTIFS(Data!$G:$G,$A20,Data!$C:$C,CQ$1,Data!$D:$D,CQ$2)</f>
        <v>0</v>
      </c>
      <c r="CR20" s="5">
        <f>COUNTIFS(Data!$G:$G,$A20,Data!$C:$C,CR$1,Data!$D:$D,CR$2)</f>
        <v>0</v>
      </c>
      <c r="CS20" s="5">
        <f>COUNTIFS(Data!$G:$G,$A20,Data!$C:$C,CS$1,Data!$D:$D,CS$2)</f>
        <v>0</v>
      </c>
      <c r="CT20" s="5">
        <f>COUNTIFS(Data!$G:$G,$A20,Data!$C:$C,CT$1,Data!$D:$D,CT$2)</f>
        <v>0</v>
      </c>
      <c r="CU20" s="5">
        <f>COUNTIFS(Data!$G:$G,$A20,Data!$C:$C,CU$1,Data!$D:$D,CU$2)</f>
        <v>0</v>
      </c>
      <c r="CV20" s="5">
        <f>COUNTIFS(Data!$G:$G,$A20,Data!$C:$C,CV$1,Data!$D:$D,CV$2)</f>
        <v>0</v>
      </c>
      <c r="CW20" s="5">
        <f t="shared" ref="CW20:CX20" si="19">SUMIF($B$2:$CV$2,CW$2, $B20:$CV20)</f>
        <v>0</v>
      </c>
      <c r="CX20" s="5">
        <f t="shared" si="19"/>
        <v>0</v>
      </c>
      <c r="CY20" s="5">
        <f t="shared" si="3"/>
        <v>0</v>
      </c>
    </row>
    <row r="21">
      <c r="A21" s="5" t="str">
        <f>Countries!A19</f>
        <v>COR</v>
      </c>
      <c r="B21" s="5">
        <f>COUNTIFS(Data!$G:$G,$A21,Data!$C:$C,B$1,Data!$D:$D,B$2)</f>
        <v>0</v>
      </c>
      <c r="C21" s="5">
        <f>COUNTIFS(Data!$G:$G,$A21,Data!$C:$C,C$1,Data!$D:$D,C$2)</f>
        <v>0</v>
      </c>
      <c r="D21" s="5">
        <f>COUNTIFS(Data!$G:$G,$A21,Data!$C:$C,D$1,Data!$D:$D,D$2)</f>
        <v>0</v>
      </c>
      <c r="E21" s="5">
        <f>COUNTIFS(Data!$G:$G,$A21,Data!$C:$C,E$1,Data!$D:$D,E$2)</f>
        <v>0</v>
      </c>
      <c r="F21" s="5">
        <f>COUNTIFS(Data!$G:$G,$A21,Data!$C:$C,F$1,Data!$D:$D,F$2)</f>
        <v>0</v>
      </c>
      <c r="G21" s="5">
        <f>COUNTIFS(Data!$G:$G,$A21,Data!$C:$C,G$1,Data!$D:$D,G$2)</f>
        <v>0</v>
      </c>
      <c r="H21" s="5">
        <f>COUNTIFS(Data!$G:$G,$A21,Data!$C:$C,H$1,Data!$D:$D,H$2)</f>
        <v>0</v>
      </c>
      <c r="I21" s="5">
        <f>COUNTIFS(Data!$G:$G,$A21,Data!$C:$C,I$1,Data!$D:$D,I$2)</f>
        <v>0</v>
      </c>
      <c r="J21" s="5">
        <f>COUNTIFS(Data!$G:$G,$A21,Data!$C:$C,J$1,Data!$D:$D,J$2)</f>
        <v>0</v>
      </c>
      <c r="K21" s="5">
        <f>COUNTIFS(Data!$G:$G,$A21,Data!$C:$C,K$1,Data!$D:$D,K$2)</f>
        <v>0</v>
      </c>
      <c r="L21" s="5">
        <f>COUNTIFS(Data!$G:$G,$A21,Data!$C:$C,L$1,Data!$D:$D,L$2)</f>
        <v>0</v>
      </c>
      <c r="M21" s="5">
        <f>COUNTIFS(Data!$G:$G,$A21,Data!$C:$C,M$1,Data!$D:$D,M$2)</f>
        <v>0</v>
      </c>
      <c r="N21" s="5">
        <f>COUNTIFS(Data!$G:$G,$A21,Data!$C:$C,N$1,Data!$D:$D,N$2)</f>
        <v>0</v>
      </c>
      <c r="O21" s="5">
        <f>COUNTIFS(Data!$G:$G,$A21,Data!$C:$C,O$1,Data!$D:$D,O$2)</f>
        <v>0</v>
      </c>
      <c r="P21" s="5">
        <f>COUNTIFS(Data!$G:$G,$A21,Data!$C:$C,P$1,Data!$D:$D,P$2)</f>
        <v>0</v>
      </c>
      <c r="Q21" s="5">
        <f>COUNTIFS(Data!$G:$G,$A21,Data!$C:$C,Q$1,Data!$D:$D,Q$2)</f>
        <v>0</v>
      </c>
      <c r="R21" s="5">
        <f>COUNTIFS(Data!$G:$G,$A21,Data!$C:$C,R$1,Data!$D:$D,R$2)</f>
        <v>0</v>
      </c>
      <c r="S21" s="5">
        <f>COUNTIFS(Data!$G:$G,$A21,Data!$C:$C,S$1,Data!$D:$D,S$2)</f>
        <v>0</v>
      </c>
      <c r="T21" s="5">
        <f>COUNTIFS(Data!$G:$G,$A21,Data!$C:$C,T$1,Data!$D:$D,T$2)</f>
        <v>0</v>
      </c>
      <c r="U21" s="5">
        <f>COUNTIFS(Data!$G:$G,$A21,Data!$C:$C,U$1,Data!$D:$D,U$2)</f>
        <v>0</v>
      </c>
      <c r="V21" s="5">
        <f>COUNTIFS(Data!$G:$G,$A21,Data!$C:$C,V$1,Data!$D:$D,V$2)</f>
        <v>0</v>
      </c>
      <c r="W21" s="5">
        <f>COUNTIFS(Data!$G:$G,$A21,Data!$C:$C,W$1,Data!$D:$D,W$2)</f>
        <v>0</v>
      </c>
      <c r="X21" s="5">
        <f>COUNTIFS(Data!$G:$G,$A21,Data!$C:$C,X$1,Data!$D:$D,X$2)</f>
        <v>0</v>
      </c>
      <c r="Y21" s="5">
        <f>COUNTIFS(Data!$G:$G,$A21,Data!$C:$C,Y$1,Data!$D:$D,Y$2)</f>
        <v>0</v>
      </c>
      <c r="Z21" s="5">
        <f>COUNTIFS(Data!$G:$G,$A21,Data!$C:$C,Z$1,Data!$D:$D,Z$2)</f>
        <v>0</v>
      </c>
      <c r="AA21" s="5">
        <f>COUNTIFS(Data!$G:$G,$A21,Data!$C:$C,AA$1,Data!$D:$D,AA$2)</f>
        <v>0</v>
      </c>
      <c r="AB21" s="5">
        <f>COUNTIFS(Data!$G:$G,$A21,Data!$C:$C,AB$1,Data!$D:$D,AB$2)</f>
        <v>0</v>
      </c>
      <c r="AC21" s="5">
        <f>COUNTIFS(Data!$G:$G,$A21,Data!$C:$C,AC$1,Data!$D:$D,AC$2)</f>
        <v>0</v>
      </c>
      <c r="AD21" s="5">
        <f>COUNTIFS(Data!$G:$G,$A21,Data!$C:$C,AD$1,Data!$D:$D,AD$2)</f>
        <v>0</v>
      </c>
      <c r="AE21" s="5">
        <f>COUNTIFS(Data!$G:$G,$A21,Data!$C:$C,AE$1,Data!$D:$D,AE$2)</f>
        <v>0</v>
      </c>
      <c r="AF21" s="5">
        <f>COUNTIFS(Data!$G:$G,$A21,Data!$C:$C,AF$1,Data!$D:$D,AF$2)</f>
        <v>0</v>
      </c>
      <c r="AG21" s="5">
        <f>COUNTIFS(Data!$G:$G,$A21,Data!$C:$C,AG$1,Data!$D:$D,AG$2)</f>
        <v>0</v>
      </c>
      <c r="AH21" s="5">
        <f>COUNTIFS(Data!$G:$G,$A21,Data!$C:$C,AH$1,Data!$D:$D,AH$2)</f>
        <v>0</v>
      </c>
      <c r="AI21" s="5">
        <f>COUNTIFS(Data!$G:$G,$A21,Data!$C:$C,AI$1,Data!$D:$D,AI$2)</f>
        <v>0</v>
      </c>
      <c r="AJ21" s="5">
        <f>COUNTIFS(Data!$G:$G,$A21,Data!$C:$C,AJ$1,Data!$D:$D,AJ$2)</f>
        <v>0</v>
      </c>
      <c r="AK21" s="5">
        <f>COUNTIFS(Data!$G:$G,$A21,Data!$C:$C,AK$1,Data!$D:$D,AK$2)</f>
        <v>0</v>
      </c>
      <c r="AL21" s="5">
        <f>COUNTIFS(Data!$G:$G,$A21,Data!$C:$C,AL$1,Data!$D:$D,AL$2)</f>
        <v>0</v>
      </c>
      <c r="AM21" s="5">
        <f>COUNTIFS(Data!$G:$G,$A21,Data!$C:$C,AM$1,Data!$D:$D,AM$2)</f>
        <v>0</v>
      </c>
      <c r="AN21" s="5">
        <f>COUNTIFS(Data!$G:$G,$A21,Data!$C:$C,AN$1,Data!$D:$D,AN$2)</f>
        <v>0</v>
      </c>
      <c r="AO21" s="5">
        <f>COUNTIFS(Data!$G:$G,$A21,Data!$C:$C,AO$1,Data!$D:$D,AO$2)</f>
        <v>0</v>
      </c>
      <c r="AP21" s="5">
        <f>COUNTIFS(Data!$G:$G,$A21,Data!$C:$C,AP$1,Data!$D:$D,AP$2)</f>
        <v>0</v>
      </c>
      <c r="AQ21" s="5">
        <f>COUNTIFS(Data!$G:$G,$A21,Data!$C:$C,AQ$1,Data!$D:$D,AQ$2)</f>
        <v>0</v>
      </c>
      <c r="AR21" s="5">
        <f>COUNTIFS(Data!$G:$G,$A21,Data!$C:$C,AR$1,Data!$D:$D,AR$2)</f>
        <v>0</v>
      </c>
      <c r="AS21" s="5">
        <f>COUNTIFS(Data!$G:$G,$A21,Data!$C:$C,AS$1,Data!$D:$D,AS$2)</f>
        <v>0</v>
      </c>
      <c r="AT21" s="5">
        <f>COUNTIFS(Data!$G:$G,$A21,Data!$C:$C,AT$1,Data!$D:$D,AT$2)</f>
        <v>0</v>
      </c>
      <c r="AU21" s="5">
        <f>COUNTIFS(Data!$G:$G,$A21,Data!$C:$C,AU$1,Data!$D:$D,AU$2)</f>
        <v>0</v>
      </c>
      <c r="AV21" s="5">
        <f>COUNTIFS(Data!$G:$G,$A21,Data!$C:$C,AV$1,Data!$D:$D,AV$2)</f>
        <v>0</v>
      </c>
      <c r="AW21" s="5">
        <f>COUNTIFS(Data!$G:$G,$A21,Data!$C:$C,AW$1,Data!$D:$D,AW$2)</f>
        <v>0</v>
      </c>
      <c r="AX21" s="5">
        <f>COUNTIFS(Data!$G:$G,$A21,Data!$C:$C,AX$1,Data!$D:$D,AX$2)</f>
        <v>0</v>
      </c>
      <c r="AY21" s="5">
        <f>COUNTIFS(Data!$G:$G,$A21,Data!$C:$C,AY$1,Data!$D:$D,AY$2)</f>
        <v>0</v>
      </c>
      <c r="AZ21" s="5">
        <f>COUNTIFS(Data!$G:$G,$A21,Data!$C:$C,AZ$1,Data!$D:$D,AZ$2)</f>
        <v>0</v>
      </c>
      <c r="BA21" s="5">
        <f>COUNTIFS(Data!$G:$G,$A21,Data!$C:$C,BA$1,Data!$D:$D,BA$2)</f>
        <v>0</v>
      </c>
      <c r="BB21" s="5">
        <f>COUNTIFS(Data!$G:$G,$A21,Data!$C:$C,BB$1,Data!$D:$D,BB$2)</f>
        <v>0</v>
      </c>
      <c r="BC21" s="5">
        <f>COUNTIFS(Data!$G:$G,$A21,Data!$C:$C,BC$1,Data!$D:$D,BC$2)</f>
        <v>0</v>
      </c>
      <c r="BD21" s="5">
        <f>COUNTIFS(Data!$G:$G,$A21,Data!$C:$C,BD$1,Data!$D:$D,BD$2)</f>
        <v>0</v>
      </c>
      <c r="BE21" s="5">
        <f>COUNTIFS(Data!$G:$G,$A21,Data!$C:$C,BE$1,Data!$D:$D,BE$2)</f>
        <v>0</v>
      </c>
      <c r="BF21" s="5">
        <f>COUNTIFS(Data!$G:$G,$A21,Data!$C:$C,BF$1,Data!$D:$D,BF$2)</f>
        <v>0</v>
      </c>
      <c r="BG21" s="5">
        <f>COUNTIFS(Data!$G:$G,$A21,Data!$C:$C,BG$1,Data!$D:$D,BG$2)</f>
        <v>0</v>
      </c>
      <c r="BH21" s="5">
        <f>COUNTIFS(Data!$G:$G,$A21,Data!$C:$C,BH$1,Data!$D:$D,BH$2)</f>
        <v>0</v>
      </c>
      <c r="BI21" s="5">
        <f>COUNTIFS(Data!$G:$G,$A21,Data!$C:$C,BI$1,Data!$D:$D,BI$2)</f>
        <v>0</v>
      </c>
      <c r="BJ21" s="5">
        <f>COUNTIFS(Data!$G:$G,$A21,Data!$C:$C,BJ$1,Data!$D:$D,BJ$2)</f>
        <v>0</v>
      </c>
      <c r="BK21" s="5">
        <f>COUNTIFS(Data!$G:$G,$A21,Data!$C:$C,BK$1,Data!$D:$D,BK$2)</f>
        <v>0</v>
      </c>
      <c r="BL21" s="5">
        <f>COUNTIFS(Data!$G:$G,$A21,Data!$C:$C,BL$1,Data!$D:$D,BL$2)</f>
        <v>0</v>
      </c>
      <c r="BM21" s="5">
        <f>COUNTIFS(Data!$G:$G,$A21,Data!$C:$C,BM$1,Data!$D:$D,BM$2)</f>
        <v>0</v>
      </c>
      <c r="BN21" s="5">
        <f>COUNTIFS(Data!$G:$G,$A21,Data!$C:$C,BN$1,Data!$D:$D,BN$2)</f>
        <v>0</v>
      </c>
      <c r="BO21" s="5">
        <f>COUNTIFS(Data!$G:$G,$A21,Data!$C:$C,BO$1,Data!$D:$D,BO$2)</f>
        <v>0</v>
      </c>
      <c r="BP21" s="5">
        <f>COUNTIFS(Data!$G:$G,$A21,Data!$C:$C,BP$1,Data!$D:$D,BP$2)</f>
        <v>0</v>
      </c>
      <c r="BQ21" s="5">
        <f>COUNTIFS(Data!$G:$G,$A21,Data!$C:$C,BQ$1,Data!$D:$D,BQ$2)</f>
        <v>0</v>
      </c>
      <c r="BR21" s="5">
        <f>COUNTIFS(Data!$G:$G,$A21,Data!$C:$C,BR$1,Data!$D:$D,BR$2)</f>
        <v>0</v>
      </c>
      <c r="BS21" s="5">
        <f>COUNTIFS(Data!$G:$G,$A21,Data!$C:$C,BS$1,Data!$D:$D,BS$2)</f>
        <v>0</v>
      </c>
      <c r="BT21" s="5">
        <f>COUNTIFS(Data!$G:$G,$A21,Data!$C:$C,BT$1,Data!$D:$D,BT$2)</f>
        <v>0</v>
      </c>
      <c r="BU21" s="5">
        <f>COUNTIFS(Data!$G:$G,$A21,Data!$C:$C,BU$1,Data!$D:$D,BU$2)</f>
        <v>0</v>
      </c>
      <c r="BV21" s="5">
        <f>COUNTIFS(Data!$G:$G,$A21,Data!$C:$C,BV$1,Data!$D:$D,BV$2)</f>
        <v>0</v>
      </c>
      <c r="BW21" s="5">
        <f>COUNTIFS(Data!$G:$G,$A21,Data!$C:$C,BW$1,Data!$D:$D,BW$2)</f>
        <v>0</v>
      </c>
      <c r="BX21" s="5">
        <f>COUNTIFS(Data!$G:$G,$A21,Data!$C:$C,BX$1,Data!$D:$D,BX$2)</f>
        <v>0</v>
      </c>
      <c r="BY21" s="5">
        <f>COUNTIFS(Data!$G:$G,$A21,Data!$C:$C,BY$1,Data!$D:$D,BY$2)</f>
        <v>0</v>
      </c>
      <c r="BZ21" s="5">
        <f>COUNTIFS(Data!$G:$G,$A21,Data!$C:$C,BZ$1,Data!$D:$D,BZ$2)</f>
        <v>0</v>
      </c>
      <c r="CA21" s="5">
        <f>COUNTIFS(Data!$G:$G,$A21,Data!$C:$C,CA$1,Data!$D:$D,CA$2)</f>
        <v>0</v>
      </c>
      <c r="CB21" s="5">
        <f>COUNTIFS(Data!$G:$G,$A21,Data!$C:$C,CB$1,Data!$D:$D,CB$2)</f>
        <v>0</v>
      </c>
      <c r="CC21" s="5">
        <f>COUNTIFS(Data!$G:$G,$A21,Data!$C:$C,CC$1,Data!$D:$D,CC$2)</f>
        <v>0</v>
      </c>
      <c r="CD21" s="5">
        <f>COUNTIFS(Data!$G:$G,$A21,Data!$C:$C,CD$1,Data!$D:$D,CD$2)</f>
        <v>0</v>
      </c>
      <c r="CE21" s="5">
        <f>COUNTIFS(Data!$G:$G,$A21,Data!$C:$C,CE$1,Data!$D:$D,CE$2)</f>
        <v>0</v>
      </c>
      <c r="CF21" s="5">
        <f>COUNTIFS(Data!$G:$G,$A21,Data!$C:$C,CF$1,Data!$D:$D,CF$2)</f>
        <v>0</v>
      </c>
      <c r="CG21" s="5">
        <f>COUNTIFS(Data!$G:$G,$A21,Data!$C:$C,CG$1,Data!$D:$D,CG$2)</f>
        <v>0</v>
      </c>
      <c r="CH21" s="5">
        <f>COUNTIFS(Data!$G:$G,$A21,Data!$C:$C,CH$1,Data!$D:$D,CH$2)</f>
        <v>0</v>
      </c>
      <c r="CI21" s="5">
        <f>COUNTIFS(Data!$G:$G,$A21,Data!$C:$C,CI$1,Data!$D:$D,CI$2)</f>
        <v>0</v>
      </c>
      <c r="CJ21" s="5">
        <f>COUNTIFS(Data!$G:$G,$A21,Data!$C:$C,CJ$1,Data!$D:$D,CJ$2)</f>
        <v>0</v>
      </c>
      <c r="CK21" s="5">
        <f>COUNTIFS(Data!$G:$G,$A21,Data!$C:$C,CK$1,Data!$D:$D,CK$2)</f>
        <v>0</v>
      </c>
      <c r="CL21" s="5">
        <f>COUNTIFS(Data!$G:$G,$A21,Data!$C:$C,CL$1,Data!$D:$D,CL$2)</f>
        <v>0</v>
      </c>
      <c r="CM21" s="5">
        <f>COUNTIFS(Data!$G:$G,$A21,Data!$C:$C,CM$1,Data!$D:$D,CM$2)</f>
        <v>0</v>
      </c>
      <c r="CN21" s="5">
        <f>COUNTIFS(Data!$G:$G,$A21,Data!$C:$C,CN$1,Data!$D:$D,CN$2)</f>
        <v>0</v>
      </c>
      <c r="CO21" s="5">
        <f>COUNTIFS(Data!$G:$G,$A21,Data!$C:$C,CO$1,Data!$D:$D,CO$2)</f>
        <v>0</v>
      </c>
      <c r="CP21" s="5">
        <f>COUNTIFS(Data!$G:$G,$A21,Data!$C:$C,CP$1,Data!$D:$D,CP$2)</f>
        <v>0</v>
      </c>
      <c r="CQ21" s="5">
        <f>COUNTIFS(Data!$G:$G,$A21,Data!$C:$C,CQ$1,Data!$D:$D,CQ$2)</f>
        <v>0</v>
      </c>
      <c r="CR21" s="5">
        <f>COUNTIFS(Data!$G:$G,$A21,Data!$C:$C,CR$1,Data!$D:$D,CR$2)</f>
        <v>0</v>
      </c>
      <c r="CS21" s="5">
        <f>COUNTIFS(Data!$G:$G,$A21,Data!$C:$C,CS$1,Data!$D:$D,CS$2)</f>
        <v>0</v>
      </c>
      <c r="CT21" s="5">
        <f>COUNTIFS(Data!$G:$G,$A21,Data!$C:$C,CT$1,Data!$D:$D,CT$2)</f>
        <v>0</v>
      </c>
      <c r="CU21" s="5">
        <f>COUNTIFS(Data!$G:$G,$A21,Data!$C:$C,CU$1,Data!$D:$D,CU$2)</f>
        <v>0</v>
      </c>
      <c r="CV21" s="5">
        <f>COUNTIFS(Data!$G:$G,$A21,Data!$C:$C,CV$1,Data!$D:$D,CV$2)</f>
        <v>0</v>
      </c>
      <c r="CW21" s="5">
        <f t="shared" ref="CW21:CX21" si="20">SUMIF($B$2:$CV$2,CW$2, $B21:$CV21)</f>
        <v>0</v>
      </c>
      <c r="CX21" s="5">
        <f t="shared" si="20"/>
        <v>0</v>
      </c>
      <c r="CY21" s="5">
        <f t="shared" si="3"/>
        <v>0</v>
      </c>
    </row>
    <row r="22">
      <c r="A22" s="5" t="str">
        <f>Countries!A20</f>
        <v>CRO</v>
      </c>
      <c r="B22" s="5">
        <f>COUNTIFS(Data!$G:$G,$A22,Data!$C:$C,B$1,Data!$D:$D,B$2)</f>
        <v>0</v>
      </c>
      <c r="C22" s="5">
        <f>COUNTIFS(Data!$G:$G,$A22,Data!$C:$C,C$1,Data!$D:$D,C$2)</f>
        <v>0</v>
      </c>
      <c r="D22" s="5">
        <f>COUNTIFS(Data!$G:$G,$A22,Data!$C:$C,D$1,Data!$D:$D,D$2)</f>
        <v>0</v>
      </c>
      <c r="E22" s="5">
        <f>COUNTIFS(Data!$G:$G,$A22,Data!$C:$C,E$1,Data!$D:$D,E$2)</f>
        <v>0</v>
      </c>
      <c r="F22" s="5">
        <f>COUNTIFS(Data!$G:$G,$A22,Data!$C:$C,F$1,Data!$D:$D,F$2)</f>
        <v>0</v>
      </c>
      <c r="G22" s="5">
        <f>COUNTIFS(Data!$G:$G,$A22,Data!$C:$C,G$1,Data!$D:$D,G$2)</f>
        <v>0</v>
      </c>
      <c r="H22" s="5">
        <f>COUNTIFS(Data!$G:$G,$A22,Data!$C:$C,H$1,Data!$D:$D,H$2)</f>
        <v>0</v>
      </c>
      <c r="I22" s="5">
        <f>COUNTIFS(Data!$G:$G,$A22,Data!$C:$C,I$1,Data!$D:$D,I$2)</f>
        <v>0</v>
      </c>
      <c r="J22" s="5">
        <f>COUNTIFS(Data!$G:$G,$A22,Data!$C:$C,J$1,Data!$D:$D,J$2)</f>
        <v>0</v>
      </c>
      <c r="K22" s="5">
        <f>COUNTIFS(Data!$G:$G,$A22,Data!$C:$C,K$1,Data!$D:$D,K$2)</f>
        <v>0</v>
      </c>
      <c r="L22" s="5">
        <f>COUNTIFS(Data!$G:$G,$A22,Data!$C:$C,L$1,Data!$D:$D,L$2)</f>
        <v>0</v>
      </c>
      <c r="M22" s="5">
        <f>COUNTIFS(Data!$G:$G,$A22,Data!$C:$C,M$1,Data!$D:$D,M$2)</f>
        <v>0</v>
      </c>
      <c r="N22" s="5">
        <f>COUNTIFS(Data!$G:$G,$A22,Data!$C:$C,N$1,Data!$D:$D,N$2)</f>
        <v>0</v>
      </c>
      <c r="O22" s="5">
        <f>COUNTIFS(Data!$G:$G,$A22,Data!$C:$C,O$1,Data!$D:$D,O$2)</f>
        <v>0</v>
      </c>
      <c r="P22" s="5">
        <f>COUNTIFS(Data!$G:$G,$A22,Data!$C:$C,P$1,Data!$D:$D,P$2)</f>
        <v>0</v>
      </c>
      <c r="Q22" s="5">
        <f>COUNTIFS(Data!$G:$G,$A22,Data!$C:$C,Q$1,Data!$D:$D,Q$2)</f>
        <v>0</v>
      </c>
      <c r="R22" s="5">
        <f>COUNTIFS(Data!$G:$G,$A22,Data!$C:$C,R$1,Data!$D:$D,R$2)</f>
        <v>0</v>
      </c>
      <c r="S22" s="5">
        <f>COUNTIFS(Data!$G:$G,$A22,Data!$C:$C,S$1,Data!$D:$D,S$2)</f>
        <v>0</v>
      </c>
      <c r="T22" s="5">
        <f>COUNTIFS(Data!$G:$G,$A22,Data!$C:$C,T$1,Data!$D:$D,T$2)</f>
        <v>0</v>
      </c>
      <c r="U22" s="5">
        <f>COUNTIFS(Data!$G:$G,$A22,Data!$C:$C,U$1,Data!$D:$D,U$2)</f>
        <v>0</v>
      </c>
      <c r="V22" s="5">
        <f>COUNTIFS(Data!$G:$G,$A22,Data!$C:$C,V$1,Data!$D:$D,V$2)</f>
        <v>0</v>
      </c>
      <c r="W22" s="5">
        <f>COUNTIFS(Data!$G:$G,$A22,Data!$C:$C,W$1,Data!$D:$D,W$2)</f>
        <v>0</v>
      </c>
      <c r="X22" s="5">
        <f>COUNTIFS(Data!$G:$G,$A22,Data!$C:$C,X$1,Data!$D:$D,X$2)</f>
        <v>0</v>
      </c>
      <c r="Y22" s="5">
        <f>COUNTIFS(Data!$G:$G,$A22,Data!$C:$C,Y$1,Data!$D:$D,Y$2)</f>
        <v>0</v>
      </c>
      <c r="Z22" s="5">
        <f>COUNTIFS(Data!$G:$G,$A22,Data!$C:$C,Z$1,Data!$D:$D,Z$2)</f>
        <v>0</v>
      </c>
      <c r="AA22" s="5">
        <f>COUNTIFS(Data!$G:$G,$A22,Data!$C:$C,AA$1,Data!$D:$D,AA$2)</f>
        <v>0</v>
      </c>
      <c r="AB22" s="5">
        <f>COUNTIFS(Data!$G:$G,$A22,Data!$C:$C,AB$1,Data!$D:$D,AB$2)</f>
        <v>0</v>
      </c>
      <c r="AC22" s="5">
        <f>COUNTIFS(Data!$G:$G,$A22,Data!$C:$C,AC$1,Data!$D:$D,AC$2)</f>
        <v>0</v>
      </c>
      <c r="AD22" s="5">
        <f>COUNTIFS(Data!$G:$G,$A22,Data!$C:$C,AD$1,Data!$D:$D,AD$2)</f>
        <v>0</v>
      </c>
      <c r="AE22" s="5">
        <f>COUNTIFS(Data!$G:$G,$A22,Data!$C:$C,AE$1,Data!$D:$D,AE$2)</f>
        <v>0</v>
      </c>
      <c r="AF22" s="5">
        <f>COUNTIFS(Data!$G:$G,$A22,Data!$C:$C,AF$1,Data!$D:$D,AF$2)</f>
        <v>0</v>
      </c>
      <c r="AG22" s="5">
        <f>COUNTIFS(Data!$G:$G,$A22,Data!$C:$C,AG$1,Data!$D:$D,AG$2)</f>
        <v>0</v>
      </c>
      <c r="AH22" s="5">
        <f>COUNTIFS(Data!$G:$G,$A22,Data!$C:$C,AH$1,Data!$D:$D,AH$2)</f>
        <v>0</v>
      </c>
      <c r="AI22" s="5">
        <f>COUNTIFS(Data!$G:$G,$A22,Data!$C:$C,AI$1,Data!$D:$D,AI$2)</f>
        <v>0</v>
      </c>
      <c r="AJ22" s="5">
        <f>COUNTIFS(Data!$G:$G,$A22,Data!$C:$C,AJ$1,Data!$D:$D,AJ$2)</f>
        <v>0</v>
      </c>
      <c r="AK22" s="5">
        <f>COUNTIFS(Data!$G:$G,$A22,Data!$C:$C,AK$1,Data!$D:$D,AK$2)</f>
        <v>0</v>
      </c>
      <c r="AL22" s="5">
        <f>COUNTIFS(Data!$G:$G,$A22,Data!$C:$C,AL$1,Data!$D:$D,AL$2)</f>
        <v>0</v>
      </c>
      <c r="AM22" s="5">
        <f>COUNTIFS(Data!$G:$G,$A22,Data!$C:$C,AM$1,Data!$D:$D,AM$2)</f>
        <v>0</v>
      </c>
      <c r="AN22" s="5">
        <f>COUNTIFS(Data!$G:$G,$A22,Data!$C:$C,AN$1,Data!$D:$D,AN$2)</f>
        <v>0</v>
      </c>
      <c r="AO22" s="5">
        <f>COUNTIFS(Data!$G:$G,$A22,Data!$C:$C,AO$1,Data!$D:$D,AO$2)</f>
        <v>0</v>
      </c>
      <c r="AP22" s="5">
        <f>COUNTIFS(Data!$G:$G,$A22,Data!$C:$C,AP$1,Data!$D:$D,AP$2)</f>
        <v>0</v>
      </c>
      <c r="AQ22" s="5">
        <f>COUNTIFS(Data!$G:$G,$A22,Data!$C:$C,AQ$1,Data!$D:$D,AQ$2)</f>
        <v>0</v>
      </c>
      <c r="AR22" s="5">
        <f>COUNTIFS(Data!$G:$G,$A22,Data!$C:$C,AR$1,Data!$D:$D,AR$2)</f>
        <v>0</v>
      </c>
      <c r="AS22" s="5">
        <f>COUNTIFS(Data!$G:$G,$A22,Data!$C:$C,AS$1,Data!$D:$D,AS$2)</f>
        <v>0</v>
      </c>
      <c r="AT22" s="5">
        <f>COUNTIFS(Data!$G:$G,$A22,Data!$C:$C,AT$1,Data!$D:$D,AT$2)</f>
        <v>0</v>
      </c>
      <c r="AU22" s="5">
        <f>COUNTIFS(Data!$G:$G,$A22,Data!$C:$C,AU$1,Data!$D:$D,AU$2)</f>
        <v>0</v>
      </c>
      <c r="AV22" s="5">
        <f>COUNTIFS(Data!$G:$G,$A22,Data!$C:$C,AV$1,Data!$D:$D,AV$2)</f>
        <v>0</v>
      </c>
      <c r="AW22" s="5">
        <f>COUNTIFS(Data!$G:$G,$A22,Data!$C:$C,AW$1,Data!$D:$D,AW$2)</f>
        <v>0</v>
      </c>
      <c r="AX22" s="5">
        <f>COUNTIFS(Data!$G:$G,$A22,Data!$C:$C,AX$1,Data!$D:$D,AX$2)</f>
        <v>0</v>
      </c>
      <c r="AY22" s="5">
        <f>COUNTIFS(Data!$G:$G,$A22,Data!$C:$C,AY$1,Data!$D:$D,AY$2)</f>
        <v>0</v>
      </c>
      <c r="AZ22" s="5">
        <f>COUNTIFS(Data!$G:$G,$A22,Data!$C:$C,AZ$1,Data!$D:$D,AZ$2)</f>
        <v>0</v>
      </c>
      <c r="BA22" s="5">
        <f>COUNTIFS(Data!$G:$G,$A22,Data!$C:$C,BA$1,Data!$D:$D,BA$2)</f>
        <v>0</v>
      </c>
      <c r="BB22" s="5">
        <f>COUNTIFS(Data!$G:$G,$A22,Data!$C:$C,BB$1,Data!$D:$D,BB$2)</f>
        <v>0</v>
      </c>
      <c r="BC22" s="5">
        <f>COUNTIFS(Data!$G:$G,$A22,Data!$C:$C,BC$1,Data!$D:$D,BC$2)</f>
        <v>0</v>
      </c>
      <c r="BD22" s="5">
        <f>COUNTIFS(Data!$G:$G,$A22,Data!$C:$C,BD$1,Data!$D:$D,BD$2)</f>
        <v>0</v>
      </c>
      <c r="BE22" s="5">
        <f>COUNTIFS(Data!$G:$G,$A22,Data!$C:$C,BE$1,Data!$D:$D,BE$2)</f>
        <v>0</v>
      </c>
      <c r="BF22" s="5">
        <f>COUNTIFS(Data!$G:$G,$A22,Data!$C:$C,BF$1,Data!$D:$D,BF$2)</f>
        <v>0</v>
      </c>
      <c r="BG22" s="5">
        <f>COUNTIFS(Data!$G:$G,$A22,Data!$C:$C,BG$1,Data!$D:$D,BG$2)</f>
        <v>0</v>
      </c>
      <c r="BH22" s="5">
        <f>COUNTIFS(Data!$G:$G,$A22,Data!$C:$C,BH$1,Data!$D:$D,BH$2)</f>
        <v>0</v>
      </c>
      <c r="BI22" s="5">
        <f>COUNTIFS(Data!$G:$G,$A22,Data!$C:$C,BI$1,Data!$D:$D,BI$2)</f>
        <v>1</v>
      </c>
      <c r="BJ22" s="5">
        <f>COUNTIFS(Data!$G:$G,$A22,Data!$C:$C,BJ$1,Data!$D:$D,BJ$2)</f>
        <v>0</v>
      </c>
      <c r="BK22" s="5">
        <f>COUNTIFS(Data!$G:$G,$A22,Data!$C:$C,BK$1,Data!$D:$D,BK$2)</f>
        <v>0</v>
      </c>
      <c r="BL22" s="5">
        <f>COUNTIFS(Data!$G:$G,$A22,Data!$C:$C,BL$1,Data!$D:$D,BL$2)</f>
        <v>0</v>
      </c>
      <c r="BM22" s="5">
        <f>COUNTIFS(Data!$G:$G,$A22,Data!$C:$C,BM$1,Data!$D:$D,BM$2)</f>
        <v>0</v>
      </c>
      <c r="BN22" s="5">
        <f>COUNTIFS(Data!$G:$G,$A22,Data!$C:$C,BN$1,Data!$D:$D,BN$2)</f>
        <v>0</v>
      </c>
      <c r="BO22" s="5">
        <f>COUNTIFS(Data!$G:$G,$A22,Data!$C:$C,BO$1,Data!$D:$D,BO$2)</f>
        <v>0</v>
      </c>
      <c r="BP22" s="5">
        <f>COUNTIFS(Data!$G:$G,$A22,Data!$C:$C,BP$1,Data!$D:$D,BP$2)</f>
        <v>0</v>
      </c>
      <c r="BQ22" s="5">
        <f>COUNTIFS(Data!$G:$G,$A22,Data!$C:$C,BQ$1,Data!$D:$D,BQ$2)</f>
        <v>0</v>
      </c>
      <c r="BR22" s="5">
        <f>COUNTIFS(Data!$G:$G,$A22,Data!$C:$C,BR$1,Data!$D:$D,BR$2)</f>
        <v>0</v>
      </c>
      <c r="BS22" s="5">
        <f>COUNTIFS(Data!$G:$G,$A22,Data!$C:$C,BS$1,Data!$D:$D,BS$2)</f>
        <v>0</v>
      </c>
      <c r="BT22" s="5">
        <f>COUNTIFS(Data!$G:$G,$A22,Data!$C:$C,BT$1,Data!$D:$D,BT$2)</f>
        <v>0</v>
      </c>
      <c r="BU22" s="5">
        <f>COUNTIFS(Data!$G:$G,$A22,Data!$C:$C,BU$1,Data!$D:$D,BU$2)</f>
        <v>0</v>
      </c>
      <c r="BV22" s="5">
        <f>COUNTIFS(Data!$G:$G,$A22,Data!$C:$C,BV$1,Data!$D:$D,BV$2)</f>
        <v>0</v>
      </c>
      <c r="BW22" s="5">
        <f>COUNTIFS(Data!$G:$G,$A22,Data!$C:$C,BW$1,Data!$D:$D,BW$2)</f>
        <v>0</v>
      </c>
      <c r="BX22" s="5">
        <f>COUNTIFS(Data!$G:$G,$A22,Data!$C:$C,BX$1,Data!$D:$D,BX$2)</f>
        <v>0</v>
      </c>
      <c r="BY22" s="5">
        <f>COUNTIFS(Data!$G:$G,$A22,Data!$C:$C,BY$1,Data!$D:$D,BY$2)</f>
        <v>0</v>
      </c>
      <c r="BZ22" s="5">
        <f>COUNTIFS(Data!$G:$G,$A22,Data!$C:$C,BZ$1,Data!$D:$D,BZ$2)</f>
        <v>0</v>
      </c>
      <c r="CA22" s="5">
        <f>COUNTIFS(Data!$G:$G,$A22,Data!$C:$C,CA$1,Data!$D:$D,CA$2)</f>
        <v>0</v>
      </c>
      <c r="CB22" s="5">
        <f>COUNTIFS(Data!$G:$G,$A22,Data!$C:$C,CB$1,Data!$D:$D,CB$2)</f>
        <v>0</v>
      </c>
      <c r="CC22" s="5">
        <f>COUNTIFS(Data!$G:$G,$A22,Data!$C:$C,CC$1,Data!$D:$D,CC$2)</f>
        <v>0</v>
      </c>
      <c r="CD22" s="5">
        <f>COUNTIFS(Data!$G:$G,$A22,Data!$C:$C,CD$1,Data!$D:$D,CD$2)</f>
        <v>0</v>
      </c>
      <c r="CE22" s="5">
        <f>COUNTIFS(Data!$G:$G,$A22,Data!$C:$C,CE$1,Data!$D:$D,CE$2)</f>
        <v>0</v>
      </c>
      <c r="CF22" s="5">
        <f>COUNTIFS(Data!$G:$G,$A22,Data!$C:$C,CF$1,Data!$D:$D,CF$2)</f>
        <v>1</v>
      </c>
      <c r="CG22" s="5">
        <f>COUNTIFS(Data!$G:$G,$A22,Data!$C:$C,CG$1,Data!$D:$D,CG$2)</f>
        <v>1</v>
      </c>
      <c r="CH22" s="5">
        <f>COUNTIFS(Data!$G:$G,$A22,Data!$C:$C,CH$1,Data!$D:$D,CH$2)</f>
        <v>0</v>
      </c>
      <c r="CI22" s="5">
        <f>COUNTIFS(Data!$G:$G,$A22,Data!$C:$C,CI$1,Data!$D:$D,CI$2)</f>
        <v>0</v>
      </c>
      <c r="CJ22" s="5">
        <f>COUNTIFS(Data!$G:$G,$A22,Data!$C:$C,CJ$1,Data!$D:$D,CJ$2)</f>
        <v>0</v>
      </c>
      <c r="CK22" s="5">
        <f>COUNTIFS(Data!$G:$G,$A22,Data!$C:$C,CK$1,Data!$D:$D,CK$2)</f>
        <v>0</v>
      </c>
      <c r="CL22" s="5">
        <f>COUNTIFS(Data!$G:$G,$A22,Data!$C:$C,CL$1,Data!$D:$D,CL$2)</f>
        <v>0</v>
      </c>
      <c r="CM22" s="5">
        <f>COUNTIFS(Data!$G:$G,$A22,Data!$C:$C,CM$1,Data!$D:$D,CM$2)</f>
        <v>0</v>
      </c>
      <c r="CN22" s="5">
        <f>COUNTIFS(Data!$G:$G,$A22,Data!$C:$C,CN$1,Data!$D:$D,CN$2)</f>
        <v>0</v>
      </c>
      <c r="CO22" s="5">
        <f>COUNTIFS(Data!$G:$G,$A22,Data!$C:$C,CO$1,Data!$D:$D,CO$2)</f>
        <v>0</v>
      </c>
      <c r="CP22" s="5">
        <f>COUNTIFS(Data!$G:$G,$A22,Data!$C:$C,CP$1,Data!$D:$D,CP$2)</f>
        <v>0</v>
      </c>
      <c r="CQ22" s="5">
        <f>COUNTIFS(Data!$G:$G,$A22,Data!$C:$C,CQ$1,Data!$D:$D,CQ$2)</f>
        <v>0</v>
      </c>
      <c r="CR22" s="5">
        <f>COUNTIFS(Data!$G:$G,$A22,Data!$C:$C,CR$1,Data!$D:$D,CR$2)</f>
        <v>0</v>
      </c>
      <c r="CS22" s="5">
        <f>COUNTIFS(Data!$G:$G,$A22,Data!$C:$C,CS$1,Data!$D:$D,CS$2)</f>
        <v>0</v>
      </c>
      <c r="CT22" s="5">
        <f>COUNTIFS(Data!$G:$G,$A22,Data!$C:$C,CT$1,Data!$D:$D,CT$2)</f>
        <v>0</v>
      </c>
      <c r="CU22" s="5">
        <f>COUNTIFS(Data!$G:$G,$A22,Data!$C:$C,CU$1,Data!$D:$D,CU$2)</f>
        <v>0</v>
      </c>
      <c r="CV22" s="5">
        <f>COUNTIFS(Data!$G:$G,$A22,Data!$C:$C,CV$1,Data!$D:$D,CV$2)</f>
        <v>0</v>
      </c>
      <c r="CW22" s="5">
        <f t="shared" ref="CW22:CX22" si="21">SUMIF($B$2:$CV$2,CW$2, $B22:$CV22)</f>
        <v>2</v>
      </c>
      <c r="CX22" s="5">
        <f t="shared" si="21"/>
        <v>1</v>
      </c>
      <c r="CY22" s="5">
        <f t="shared" si="3"/>
        <v>3</v>
      </c>
    </row>
    <row r="23">
      <c r="A23" s="5" t="str">
        <f>Countries!A21</f>
        <v>CUB</v>
      </c>
      <c r="B23" s="5">
        <f>COUNTIFS(Data!$G:$G,$A23,Data!$C:$C,B$1,Data!$D:$D,B$2)</f>
        <v>0</v>
      </c>
      <c r="C23" s="5">
        <f>COUNTIFS(Data!$G:$G,$A23,Data!$C:$C,C$1,Data!$D:$D,C$2)</f>
        <v>0</v>
      </c>
      <c r="D23" s="5">
        <f>COUNTIFS(Data!$G:$G,$A23,Data!$C:$C,D$1,Data!$D:$D,D$2)</f>
        <v>0</v>
      </c>
      <c r="E23" s="5">
        <f>COUNTIFS(Data!$G:$G,$A23,Data!$C:$C,E$1,Data!$D:$D,E$2)</f>
        <v>0</v>
      </c>
      <c r="F23" s="5">
        <f>COUNTIFS(Data!$G:$G,$A23,Data!$C:$C,F$1,Data!$D:$D,F$2)</f>
        <v>0</v>
      </c>
      <c r="G23" s="5">
        <f>COUNTIFS(Data!$G:$G,$A23,Data!$C:$C,G$1,Data!$D:$D,G$2)</f>
        <v>0</v>
      </c>
      <c r="H23" s="5">
        <f>COUNTIFS(Data!$G:$G,$A23,Data!$C:$C,H$1,Data!$D:$D,H$2)</f>
        <v>0</v>
      </c>
      <c r="I23" s="5">
        <f>COUNTIFS(Data!$G:$G,$A23,Data!$C:$C,I$1,Data!$D:$D,I$2)</f>
        <v>0</v>
      </c>
      <c r="J23" s="5">
        <f>COUNTIFS(Data!$G:$G,$A23,Data!$C:$C,J$1,Data!$D:$D,J$2)</f>
        <v>0</v>
      </c>
      <c r="K23" s="5">
        <f>COUNTIFS(Data!$G:$G,$A23,Data!$C:$C,K$1,Data!$D:$D,K$2)</f>
        <v>0</v>
      </c>
      <c r="L23" s="5">
        <f>COUNTIFS(Data!$G:$G,$A23,Data!$C:$C,L$1,Data!$D:$D,L$2)</f>
        <v>0</v>
      </c>
      <c r="M23" s="5">
        <f>COUNTIFS(Data!$G:$G,$A23,Data!$C:$C,M$1,Data!$D:$D,M$2)</f>
        <v>0</v>
      </c>
      <c r="N23" s="5">
        <f>COUNTIFS(Data!$G:$G,$A23,Data!$C:$C,N$1,Data!$D:$D,N$2)</f>
        <v>0</v>
      </c>
      <c r="O23" s="5">
        <f>COUNTIFS(Data!$G:$G,$A23,Data!$C:$C,O$1,Data!$D:$D,O$2)</f>
        <v>0</v>
      </c>
      <c r="P23" s="5">
        <f>COUNTIFS(Data!$G:$G,$A23,Data!$C:$C,P$1,Data!$D:$D,P$2)</f>
        <v>0</v>
      </c>
      <c r="Q23" s="5">
        <f>COUNTIFS(Data!$G:$G,$A23,Data!$C:$C,Q$1,Data!$D:$D,Q$2)</f>
        <v>0</v>
      </c>
      <c r="R23" s="5">
        <f>COUNTIFS(Data!$G:$G,$A23,Data!$C:$C,R$1,Data!$D:$D,R$2)</f>
        <v>0</v>
      </c>
      <c r="S23" s="5">
        <f>COUNTIFS(Data!$G:$G,$A23,Data!$C:$C,S$1,Data!$D:$D,S$2)</f>
        <v>0</v>
      </c>
      <c r="T23" s="5">
        <f>COUNTIFS(Data!$G:$G,$A23,Data!$C:$C,T$1,Data!$D:$D,T$2)</f>
        <v>0</v>
      </c>
      <c r="U23" s="5">
        <f>COUNTIFS(Data!$G:$G,$A23,Data!$C:$C,U$1,Data!$D:$D,U$2)</f>
        <v>0</v>
      </c>
      <c r="V23" s="5">
        <f>COUNTIFS(Data!$G:$G,$A23,Data!$C:$C,V$1,Data!$D:$D,V$2)</f>
        <v>4</v>
      </c>
      <c r="W23" s="5">
        <f>COUNTIFS(Data!$G:$G,$A23,Data!$C:$C,W$1,Data!$D:$D,W$2)</f>
        <v>0</v>
      </c>
      <c r="X23" s="5">
        <f>COUNTIFS(Data!$G:$G,$A23,Data!$C:$C,X$1,Data!$D:$D,X$2)</f>
        <v>0</v>
      </c>
      <c r="Y23" s="5">
        <f>COUNTIFS(Data!$G:$G,$A23,Data!$C:$C,Y$1,Data!$D:$D,Y$2)</f>
        <v>0</v>
      </c>
      <c r="Z23" s="5">
        <f>COUNTIFS(Data!$G:$G,$A23,Data!$C:$C,Z$1,Data!$D:$D,Z$2)</f>
        <v>1</v>
      </c>
      <c r="AA23" s="5">
        <f>COUNTIFS(Data!$G:$G,$A23,Data!$C:$C,AA$1,Data!$D:$D,AA$2)</f>
        <v>0</v>
      </c>
      <c r="AB23" s="5">
        <f>COUNTIFS(Data!$G:$G,$A23,Data!$C:$C,AB$1,Data!$D:$D,AB$2)</f>
        <v>0</v>
      </c>
      <c r="AC23" s="5">
        <f>COUNTIFS(Data!$G:$G,$A23,Data!$C:$C,AC$1,Data!$D:$D,AC$2)</f>
        <v>0</v>
      </c>
      <c r="AD23" s="5">
        <f>COUNTIFS(Data!$G:$G,$A23,Data!$C:$C,AD$1,Data!$D:$D,AD$2)</f>
        <v>0</v>
      </c>
      <c r="AE23" s="5">
        <f>COUNTIFS(Data!$G:$G,$A23,Data!$C:$C,AE$1,Data!$D:$D,AE$2)</f>
        <v>0</v>
      </c>
      <c r="AF23" s="5">
        <f>COUNTIFS(Data!$G:$G,$A23,Data!$C:$C,AF$1,Data!$D:$D,AF$2)</f>
        <v>0</v>
      </c>
      <c r="AG23" s="5">
        <f>COUNTIFS(Data!$G:$G,$A23,Data!$C:$C,AG$1,Data!$D:$D,AG$2)</f>
        <v>0</v>
      </c>
      <c r="AH23" s="5">
        <f>COUNTIFS(Data!$G:$G,$A23,Data!$C:$C,AH$1,Data!$D:$D,AH$2)</f>
        <v>0</v>
      </c>
      <c r="AI23" s="5">
        <f>COUNTIFS(Data!$G:$G,$A23,Data!$C:$C,AI$1,Data!$D:$D,AI$2)</f>
        <v>0</v>
      </c>
      <c r="AJ23" s="5">
        <f>COUNTIFS(Data!$G:$G,$A23,Data!$C:$C,AJ$1,Data!$D:$D,AJ$2)</f>
        <v>0</v>
      </c>
      <c r="AK23" s="5">
        <f>COUNTIFS(Data!$G:$G,$A23,Data!$C:$C,AK$1,Data!$D:$D,AK$2)</f>
        <v>0</v>
      </c>
      <c r="AL23" s="5">
        <f>COUNTIFS(Data!$G:$G,$A23,Data!$C:$C,AL$1,Data!$D:$D,AL$2)</f>
        <v>0</v>
      </c>
      <c r="AM23" s="5">
        <f>COUNTIFS(Data!$G:$G,$A23,Data!$C:$C,AM$1,Data!$D:$D,AM$2)</f>
        <v>0</v>
      </c>
      <c r="AN23" s="5">
        <f>COUNTIFS(Data!$G:$G,$A23,Data!$C:$C,AN$1,Data!$D:$D,AN$2)</f>
        <v>0</v>
      </c>
      <c r="AO23" s="5">
        <f>COUNTIFS(Data!$G:$G,$A23,Data!$C:$C,AO$1,Data!$D:$D,AO$2)</f>
        <v>0</v>
      </c>
      <c r="AP23" s="5">
        <f>COUNTIFS(Data!$G:$G,$A23,Data!$C:$C,AP$1,Data!$D:$D,AP$2)</f>
        <v>0</v>
      </c>
      <c r="AQ23" s="5">
        <f>COUNTIFS(Data!$G:$G,$A23,Data!$C:$C,AQ$1,Data!$D:$D,AQ$2)</f>
        <v>0</v>
      </c>
      <c r="AR23" s="5">
        <f>COUNTIFS(Data!$G:$G,$A23,Data!$C:$C,AR$1,Data!$D:$D,AR$2)</f>
        <v>0</v>
      </c>
      <c r="AS23" s="5">
        <f>COUNTIFS(Data!$G:$G,$A23,Data!$C:$C,AS$1,Data!$D:$D,AS$2)</f>
        <v>0</v>
      </c>
      <c r="AT23" s="5">
        <f>COUNTIFS(Data!$G:$G,$A23,Data!$C:$C,AT$1,Data!$D:$D,AT$2)</f>
        <v>0</v>
      </c>
      <c r="AU23" s="5">
        <f>COUNTIFS(Data!$G:$G,$A23,Data!$C:$C,AU$1,Data!$D:$D,AU$2)</f>
        <v>0</v>
      </c>
      <c r="AV23" s="5">
        <f>COUNTIFS(Data!$G:$G,$A23,Data!$C:$C,AV$1,Data!$D:$D,AV$2)</f>
        <v>0</v>
      </c>
      <c r="AW23" s="5">
        <f>COUNTIFS(Data!$G:$G,$A23,Data!$C:$C,AW$1,Data!$D:$D,AW$2)</f>
        <v>0</v>
      </c>
      <c r="AX23" s="5">
        <f>COUNTIFS(Data!$G:$G,$A23,Data!$C:$C,AX$1,Data!$D:$D,AX$2)</f>
        <v>0</v>
      </c>
      <c r="AY23" s="5">
        <f>COUNTIFS(Data!$G:$G,$A23,Data!$C:$C,AY$1,Data!$D:$D,AY$2)</f>
        <v>0</v>
      </c>
      <c r="AZ23" s="5">
        <f>COUNTIFS(Data!$G:$G,$A23,Data!$C:$C,AZ$1,Data!$D:$D,AZ$2)</f>
        <v>0</v>
      </c>
      <c r="BA23" s="5">
        <f>COUNTIFS(Data!$G:$G,$A23,Data!$C:$C,BA$1,Data!$D:$D,BA$2)</f>
        <v>0</v>
      </c>
      <c r="BB23" s="5">
        <f>COUNTIFS(Data!$G:$G,$A23,Data!$C:$C,BB$1,Data!$D:$D,BB$2)</f>
        <v>0</v>
      </c>
      <c r="BC23" s="5">
        <f>COUNTIFS(Data!$G:$G,$A23,Data!$C:$C,BC$1,Data!$D:$D,BC$2)</f>
        <v>0</v>
      </c>
      <c r="BD23" s="5">
        <f>COUNTIFS(Data!$G:$G,$A23,Data!$C:$C,BD$1,Data!$D:$D,BD$2)</f>
        <v>0</v>
      </c>
      <c r="BE23" s="5">
        <f>COUNTIFS(Data!$G:$G,$A23,Data!$C:$C,BE$1,Data!$D:$D,BE$2)</f>
        <v>0</v>
      </c>
      <c r="BF23" s="5">
        <f>COUNTIFS(Data!$G:$G,$A23,Data!$C:$C,BF$1,Data!$D:$D,BF$2)</f>
        <v>0</v>
      </c>
      <c r="BG23" s="5">
        <f>COUNTIFS(Data!$G:$G,$A23,Data!$C:$C,BG$1,Data!$D:$D,BG$2)</f>
        <v>0</v>
      </c>
      <c r="BH23" s="5">
        <f>COUNTIFS(Data!$G:$G,$A23,Data!$C:$C,BH$1,Data!$D:$D,BH$2)</f>
        <v>0</v>
      </c>
      <c r="BI23" s="5">
        <f>COUNTIFS(Data!$G:$G,$A23,Data!$C:$C,BI$1,Data!$D:$D,BI$2)</f>
        <v>0</v>
      </c>
      <c r="BJ23" s="5">
        <f>COUNTIFS(Data!$G:$G,$A23,Data!$C:$C,BJ$1,Data!$D:$D,BJ$2)</f>
        <v>0</v>
      </c>
      <c r="BK23" s="5">
        <f>COUNTIFS(Data!$G:$G,$A23,Data!$C:$C,BK$1,Data!$D:$D,BK$2)</f>
        <v>0</v>
      </c>
      <c r="BL23" s="5">
        <f>COUNTIFS(Data!$G:$G,$A23,Data!$C:$C,BL$1,Data!$D:$D,BL$2)</f>
        <v>0</v>
      </c>
      <c r="BM23" s="5">
        <f>COUNTIFS(Data!$G:$G,$A23,Data!$C:$C,BM$1,Data!$D:$D,BM$2)</f>
        <v>0</v>
      </c>
      <c r="BN23" s="5">
        <f>COUNTIFS(Data!$G:$G,$A23,Data!$C:$C,BN$1,Data!$D:$D,BN$2)</f>
        <v>0</v>
      </c>
      <c r="BO23" s="5">
        <f>COUNTIFS(Data!$G:$G,$A23,Data!$C:$C,BO$1,Data!$D:$D,BO$2)</f>
        <v>0</v>
      </c>
      <c r="BP23" s="5">
        <f>COUNTIFS(Data!$G:$G,$A23,Data!$C:$C,BP$1,Data!$D:$D,BP$2)</f>
        <v>0</v>
      </c>
      <c r="BQ23" s="5">
        <f>COUNTIFS(Data!$G:$G,$A23,Data!$C:$C,BQ$1,Data!$D:$D,BQ$2)</f>
        <v>0</v>
      </c>
      <c r="BR23" s="5">
        <f>COUNTIFS(Data!$G:$G,$A23,Data!$C:$C,BR$1,Data!$D:$D,BR$2)</f>
        <v>0</v>
      </c>
      <c r="BS23" s="5">
        <f>COUNTIFS(Data!$G:$G,$A23,Data!$C:$C,BS$1,Data!$D:$D,BS$2)</f>
        <v>0</v>
      </c>
      <c r="BT23" s="5">
        <f>COUNTIFS(Data!$G:$G,$A23,Data!$C:$C,BT$1,Data!$D:$D,BT$2)</f>
        <v>0</v>
      </c>
      <c r="BU23" s="5">
        <f>COUNTIFS(Data!$G:$G,$A23,Data!$C:$C,BU$1,Data!$D:$D,BU$2)</f>
        <v>0</v>
      </c>
      <c r="BV23" s="5">
        <f>COUNTIFS(Data!$G:$G,$A23,Data!$C:$C,BV$1,Data!$D:$D,BV$2)</f>
        <v>0</v>
      </c>
      <c r="BW23" s="5">
        <f>COUNTIFS(Data!$G:$G,$A23,Data!$C:$C,BW$1,Data!$D:$D,BW$2)</f>
        <v>0</v>
      </c>
      <c r="BX23" s="5">
        <f>COUNTIFS(Data!$G:$G,$A23,Data!$C:$C,BX$1,Data!$D:$D,BX$2)</f>
        <v>0</v>
      </c>
      <c r="BY23" s="5">
        <f>COUNTIFS(Data!$G:$G,$A23,Data!$C:$C,BY$1,Data!$D:$D,BY$2)</f>
        <v>0</v>
      </c>
      <c r="BZ23" s="5">
        <f>COUNTIFS(Data!$G:$G,$A23,Data!$C:$C,BZ$1,Data!$D:$D,BZ$2)</f>
        <v>0</v>
      </c>
      <c r="CA23" s="5">
        <f>COUNTIFS(Data!$G:$G,$A23,Data!$C:$C,CA$1,Data!$D:$D,CA$2)</f>
        <v>0</v>
      </c>
      <c r="CB23" s="5">
        <f>COUNTIFS(Data!$G:$G,$A23,Data!$C:$C,CB$1,Data!$D:$D,CB$2)</f>
        <v>0</v>
      </c>
      <c r="CC23" s="5">
        <f>COUNTIFS(Data!$G:$G,$A23,Data!$C:$C,CC$1,Data!$D:$D,CC$2)</f>
        <v>0</v>
      </c>
      <c r="CD23" s="5">
        <f>COUNTIFS(Data!$G:$G,$A23,Data!$C:$C,CD$1,Data!$D:$D,CD$2)</f>
        <v>0</v>
      </c>
      <c r="CE23" s="5">
        <f>COUNTIFS(Data!$G:$G,$A23,Data!$C:$C,CE$1,Data!$D:$D,CE$2)</f>
        <v>0</v>
      </c>
      <c r="CF23" s="5">
        <f>COUNTIFS(Data!$G:$G,$A23,Data!$C:$C,CF$1,Data!$D:$D,CF$2)</f>
        <v>0</v>
      </c>
      <c r="CG23" s="5">
        <f>COUNTIFS(Data!$G:$G,$A23,Data!$C:$C,CG$1,Data!$D:$D,CG$2)</f>
        <v>0</v>
      </c>
      <c r="CH23" s="5">
        <f>COUNTIFS(Data!$G:$G,$A23,Data!$C:$C,CH$1,Data!$D:$D,CH$2)</f>
        <v>0</v>
      </c>
      <c r="CI23" s="5">
        <f>COUNTIFS(Data!$G:$G,$A23,Data!$C:$C,CI$1,Data!$D:$D,CI$2)</f>
        <v>0</v>
      </c>
      <c r="CJ23" s="5">
        <f>COUNTIFS(Data!$G:$G,$A23,Data!$C:$C,CJ$1,Data!$D:$D,CJ$2)</f>
        <v>0</v>
      </c>
      <c r="CK23" s="5">
        <f>COUNTIFS(Data!$G:$G,$A23,Data!$C:$C,CK$1,Data!$D:$D,CK$2)</f>
        <v>0</v>
      </c>
      <c r="CL23" s="5">
        <f>COUNTIFS(Data!$G:$G,$A23,Data!$C:$C,CL$1,Data!$D:$D,CL$2)</f>
        <v>0</v>
      </c>
      <c r="CM23" s="5">
        <f>COUNTIFS(Data!$G:$G,$A23,Data!$C:$C,CM$1,Data!$D:$D,CM$2)</f>
        <v>0</v>
      </c>
      <c r="CN23" s="5">
        <f>COUNTIFS(Data!$G:$G,$A23,Data!$C:$C,CN$1,Data!$D:$D,CN$2)</f>
        <v>0</v>
      </c>
      <c r="CO23" s="5">
        <f>COUNTIFS(Data!$G:$G,$A23,Data!$C:$C,CO$1,Data!$D:$D,CO$2)</f>
        <v>0</v>
      </c>
      <c r="CP23" s="5">
        <f>COUNTIFS(Data!$G:$G,$A23,Data!$C:$C,CP$1,Data!$D:$D,CP$2)</f>
        <v>0</v>
      </c>
      <c r="CQ23" s="5">
        <f>COUNTIFS(Data!$G:$G,$A23,Data!$C:$C,CQ$1,Data!$D:$D,CQ$2)</f>
        <v>0</v>
      </c>
      <c r="CR23" s="5">
        <f>COUNTIFS(Data!$G:$G,$A23,Data!$C:$C,CR$1,Data!$D:$D,CR$2)</f>
        <v>0</v>
      </c>
      <c r="CS23" s="5">
        <f>COUNTIFS(Data!$G:$G,$A23,Data!$C:$C,CS$1,Data!$D:$D,CS$2)</f>
        <v>0</v>
      </c>
      <c r="CT23" s="5">
        <f>COUNTIFS(Data!$G:$G,$A23,Data!$C:$C,CT$1,Data!$D:$D,CT$2)</f>
        <v>0</v>
      </c>
      <c r="CU23" s="5">
        <f>COUNTIFS(Data!$G:$G,$A23,Data!$C:$C,CU$1,Data!$D:$D,CU$2)</f>
        <v>2</v>
      </c>
      <c r="CV23" s="5">
        <f>COUNTIFS(Data!$G:$G,$A23,Data!$C:$C,CV$1,Data!$D:$D,CV$2)</f>
        <v>0</v>
      </c>
      <c r="CW23" s="5">
        <f t="shared" ref="CW23:CX23" si="22">SUMIF($B$2:$CV$2,CW$2, $B23:$CV23)</f>
        <v>7</v>
      </c>
      <c r="CX23" s="5">
        <f t="shared" si="22"/>
        <v>0</v>
      </c>
      <c r="CY23" s="5">
        <f t="shared" si="3"/>
        <v>7</v>
      </c>
    </row>
    <row r="24">
      <c r="A24" s="5" t="str">
        <f>Countries!A22</f>
        <v>CZE</v>
      </c>
      <c r="B24" s="5">
        <f>COUNTIFS(Data!$G:$G,$A24,Data!$C:$C,B$1,Data!$D:$D,B$2)</f>
        <v>0</v>
      </c>
      <c r="C24" s="5">
        <f>COUNTIFS(Data!$G:$G,$A24,Data!$C:$C,C$1,Data!$D:$D,C$2)</f>
        <v>0</v>
      </c>
      <c r="D24" s="5">
        <f>COUNTIFS(Data!$G:$G,$A24,Data!$C:$C,D$1,Data!$D:$D,D$2)</f>
        <v>0</v>
      </c>
      <c r="E24" s="5">
        <f>COUNTIFS(Data!$G:$G,$A24,Data!$C:$C,E$1,Data!$D:$D,E$2)</f>
        <v>0</v>
      </c>
      <c r="F24" s="5">
        <f>COUNTIFS(Data!$G:$G,$A24,Data!$C:$C,F$1,Data!$D:$D,F$2)</f>
        <v>0</v>
      </c>
      <c r="G24" s="5">
        <f>COUNTIFS(Data!$G:$G,$A24,Data!$C:$C,G$1,Data!$D:$D,G$2)</f>
        <v>0</v>
      </c>
      <c r="H24" s="5">
        <f>COUNTIFS(Data!$G:$G,$A24,Data!$C:$C,H$1,Data!$D:$D,H$2)</f>
        <v>0</v>
      </c>
      <c r="I24" s="5">
        <f>COUNTIFS(Data!$G:$G,$A24,Data!$C:$C,I$1,Data!$D:$D,I$2)</f>
        <v>0</v>
      </c>
      <c r="J24" s="5">
        <f>COUNTIFS(Data!$G:$G,$A24,Data!$C:$C,J$1,Data!$D:$D,J$2)</f>
        <v>0</v>
      </c>
      <c r="K24" s="5">
        <f>COUNTIFS(Data!$G:$G,$A24,Data!$C:$C,K$1,Data!$D:$D,K$2)</f>
        <v>0</v>
      </c>
      <c r="L24" s="5">
        <f>COUNTIFS(Data!$G:$G,$A24,Data!$C:$C,L$1,Data!$D:$D,L$2)</f>
        <v>0</v>
      </c>
      <c r="M24" s="5">
        <f>COUNTIFS(Data!$G:$G,$A24,Data!$C:$C,M$1,Data!$D:$D,M$2)</f>
        <v>0</v>
      </c>
      <c r="N24" s="5">
        <f>COUNTIFS(Data!$G:$G,$A24,Data!$C:$C,N$1,Data!$D:$D,N$2)</f>
        <v>0</v>
      </c>
      <c r="O24" s="5">
        <f>COUNTIFS(Data!$G:$G,$A24,Data!$C:$C,O$1,Data!$D:$D,O$2)</f>
        <v>0</v>
      </c>
      <c r="P24" s="5">
        <f>COUNTIFS(Data!$G:$G,$A24,Data!$C:$C,P$1,Data!$D:$D,P$2)</f>
        <v>0</v>
      </c>
      <c r="Q24" s="5">
        <f>COUNTIFS(Data!$G:$G,$A24,Data!$C:$C,Q$1,Data!$D:$D,Q$2)</f>
        <v>0</v>
      </c>
      <c r="R24" s="5">
        <f>COUNTIFS(Data!$G:$G,$A24,Data!$C:$C,R$1,Data!$D:$D,R$2)</f>
        <v>0</v>
      </c>
      <c r="S24" s="5">
        <f>COUNTIFS(Data!$G:$G,$A24,Data!$C:$C,S$1,Data!$D:$D,S$2)</f>
        <v>0</v>
      </c>
      <c r="T24" s="5">
        <f>COUNTIFS(Data!$G:$G,$A24,Data!$C:$C,T$1,Data!$D:$D,T$2)</f>
        <v>0</v>
      </c>
      <c r="U24" s="5">
        <f>COUNTIFS(Data!$G:$G,$A24,Data!$C:$C,U$1,Data!$D:$D,U$2)</f>
        <v>0</v>
      </c>
      <c r="V24" s="5">
        <f>COUNTIFS(Data!$G:$G,$A24,Data!$C:$C,V$1,Data!$D:$D,V$2)</f>
        <v>0</v>
      </c>
      <c r="W24" s="5">
        <f>COUNTIFS(Data!$G:$G,$A24,Data!$C:$C,W$1,Data!$D:$D,W$2)</f>
        <v>0</v>
      </c>
      <c r="X24" s="5">
        <f>COUNTIFS(Data!$G:$G,$A24,Data!$C:$C,X$1,Data!$D:$D,X$2)</f>
        <v>1</v>
      </c>
      <c r="Y24" s="5">
        <f>COUNTIFS(Data!$G:$G,$A24,Data!$C:$C,Y$1,Data!$D:$D,Y$2)</f>
        <v>0</v>
      </c>
      <c r="Z24" s="5">
        <f>COUNTIFS(Data!$G:$G,$A24,Data!$C:$C,Z$1,Data!$D:$D,Z$2)</f>
        <v>0</v>
      </c>
      <c r="AA24" s="5">
        <f>COUNTIFS(Data!$G:$G,$A24,Data!$C:$C,AA$1,Data!$D:$D,AA$2)</f>
        <v>0</v>
      </c>
      <c r="AB24" s="5">
        <f>COUNTIFS(Data!$G:$G,$A24,Data!$C:$C,AB$1,Data!$D:$D,AB$2)</f>
        <v>0</v>
      </c>
      <c r="AC24" s="5">
        <f>COUNTIFS(Data!$G:$G,$A24,Data!$C:$C,AC$1,Data!$D:$D,AC$2)</f>
        <v>0</v>
      </c>
      <c r="AD24" s="5">
        <f>COUNTIFS(Data!$G:$G,$A24,Data!$C:$C,AD$1,Data!$D:$D,AD$2)</f>
        <v>0</v>
      </c>
      <c r="AE24" s="5">
        <f>COUNTIFS(Data!$G:$G,$A24,Data!$C:$C,AE$1,Data!$D:$D,AE$2)</f>
        <v>0</v>
      </c>
      <c r="AF24" s="5">
        <f>COUNTIFS(Data!$G:$G,$A24,Data!$C:$C,AF$1,Data!$D:$D,AF$2)</f>
        <v>0</v>
      </c>
      <c r="AG24" s="5">
        <f>COUNTIFS(Data!$G:$G,$A24,Data!$C:$C,AG$1,Data!$D:$D,AG$2)</f>
        <v>0</v>
      </c>
      <c r="AH24" s="5">
        <f>COUNTIFS(Data!$G:$G,$A24,Data!$C:$C,AH$1,Data!$D:$D,AH$2)</f>
        <v>0</v>
      </c>
      <c r="AI24" s="5">
        <f>COUNTIFS(Data!$G:$G,$A24,Data!$C:$C,AI$1,Data!$D:$D,AI$2)</f>
        <v>0</v>
      </c>
      <c r="AJ24" s="5">
        <f>COUNTIFS(Data!$G:$G,$A24,Data!$C:$C,AJ$1,Data!$D:$D,AJ$2)</f>
        <v>0</v>
      </c>
      <c r="AK24" s="5">
        <f>COUNTIFS(Data!$G:$G,$A24,Data!$C:$C,AK$1,Data!$D:$D,AK$2)</f>
        <v>0</v>
      </c>
      <c r="AL24" s="5">
        <f>COUNTIFS(Data!$G:$G,$A24,Data!$C:$C,AL$1,Data!$D:$D,AL$2)</f>
        <v>0</v>
      </c>
      <c r="AM24" s="5">
        <f>COUNTIFS(Data!$G:$G,$A24,Data!$C:$C,AM$1,Data!$D:$D,AM$2)</f>
        <v>0</v>
      </c>
      <c r="AN24" s="5">
        <f>COUNTIFS(Data!$G:$G,$A24,Data!$C:$C,AN$1,Data!$D:$D,AN$2)</f>
        <v>0</v>
      </c>
      <c r="AO24" s="5">
        <f>COUNTIFS(Data!$G:$G,$A24,Data!$C:$C,AO$1,Data!$D:$D,AO$2)</f>
        <v>0</v>
      </c>
      <c r="AP24" s="5">
        <f>COUNTIFS(Data!$G:$G,$A24,Data!$C:$C,AP$1,Data!$D:$D,AP$2)</f>
        <v>0</v>
      </c>
      <c r="AQ24" s="5">
        <f>COUNTIFS(Data!$G:$G,$A24,Data!$C:$C,AQ$1,Data!$D:$D,AQ$2)</f>
        <v>0</v>
      </c>
      <c r="AR24" s="5">
        <f>COUNTIFS(Data!$G:$G,$A24,Data!$C:$C,AR$1,Data!$D:$D,AR$2)</f>
        <v>0</v>
      </c>
      <c r="AS24" s="5">
        <f>COUNTIFS(Data!$G:$G,$A24,Data!$C:$C,AS$1,Data!$D:$D,AS$2)</f>
        <v>0</v>
      </c>
      <c r="AT24" s="5">
        <f>COUNTIFS(Data!$G:$G,$A24,Data!$C:$C,AT$1,Data!$D:$D,AT$2)</f>
        <v>0</v>
      </c>
      <c r="AU24" s="5">
        <f>COUNTIFS(Data!$G:$G,$A24,Data!$C:$C,AU$1,Data!$D:$D,AU$2)</f>
        <v>0</v>
      </c>
      <c r="AV24" s="5">
        <f>COUNTIFS(Data!$G:$G,$A24,Data!$C:$C,AV$1,Data!$D:$D,AV$2)</f>
        <v>0</v>
      </c>
      <c r="AW24" s="5">
        <f>COUNTIFS(Data!$G:$G,$A24,Data!$C:$C,AW$1,Data!$D:$D,AW$2)</f>
        <v>0</v>
      </c>
      <c r="AX24" s="5">
        <f>COUNTIFS(Data!$G:$G,$A24,Data!$C:$C,AX$1,Data!$D:$D,AX$2)</f>
        <v>0</v>
      </c>
      <c r="AY24" s="5">
        <f>COUNTIFS(Data!$G:$G,$A24,Data!$C:$C,AY$1,Data!$D:$D,AY$2)</f>
        <v>1</v>
      </c>
      <c r="AZ24" s="5">
        <f>COUNTIFS(Data!$G:$G,$A24,Data!$C:$C,AZ$1,Data!$D:$D,AZ$2)</f>
        <v>0</v>
      </c>
      <c r="BA24" s="5">
        <f>COUNTIFS(Data!$G:$G,$A24,Data!$C:$C,BA$1,Data!$D:$D,BA$2)</f>
        <v>0</v>
      </c>
      <c r="BB24" s="5">
        <f>COUNTIFS(Data!$G:$G,$A24,Data!$C:$C,BB$1,Data!$D:$D,BB$2)</f>
        <v>0</v>
      </c>
      <c r="BC24" s="5">
        <f>COUNTIFS(Data!$G:$G,$A24,Data!$C:$C,BC$1,Data!$D:$D,BC$2)</f>
        <v>0</v>
      </c>
      <c r="BD24" s="5">
        <f>COUNTIFS(Data!$G:$G,$A24,Data!$C:$C,BD$1,Data!$D:$D,BD$2)</f>
        <v>0</v>
      </c>
      <c r="BE24" s="5">
        <f>COUNTIFS(Data!$G:$G,$A24,Data!$C:$C,BE$1,Data!$D:$D,BE$2)</f>
        <v>0</v>
      </c>
      <c r="BF24" s="5">
        <f>COUNTIFS(Data!$G:$G,$A24,Data!$C:$C,BF$1,Data!$D:$D,BF$2)</f>
        <v>0</v>
      </c>
      <c r="BG24" s="5">
        <f>COUNTIFS(Data!$G:$G,$A24,Data!$C:$C,BG$1,Data!$D:$D,BG$2)</f>
        <v>0</v>
      </c>
      <c r="BH24" s="5">
        <f>COUNTIFS(Data!$G:$G,$A24,Data!$C:$C,BH$1,Data!$D:$D,BH$2)</f>
        <v>0</v>
      </c>
      <c r="BI24" s="5">
        <f>COUNTIFS(Data!$G:$G,$A24,Data!$C:$C,BI$1,Data!$D:$D,BI$2)</f>
        <v>0</v>
      </c>
      <c r="BJ24" s="5">
        <f>COUNTIFS(Data!$G:$G,$A24,Data!$C:$C,BJ$1,Data!$D:$D,BJ$2)</f>
        <v>0</v>
      </c>
      <c r="BK24" s="5">
        <f>COUNTIFS(Data!$G:$G,$A24,Data!$C:$C,BK$1,Data!$D:$D,BK$2)</f>
        <v>0</v>
      </c>
      <c r="BL24" s="5">
        <f>COUNTIFS(Data!$G:$G,$A24,Data!$C:$C,BL$1,Data!$D:$D,BL$2)</f>
        <v>0</v>
      </c>
      <c r="BM24" s="5">
        <f>COUNTIFS(Data!$G:$G,$A24,Data!$C:$C,BM$1,Data!$D:$D,BM$2)</f>
        <v>0</v>
      </c>
      <c r="BN24" s="5">
        <f>COUNTIFS(Data!$G:$G,$A24,Data!$C:$C,BN$1,Data!$D:$D,BN$2)</f>
        <v>0</v>
      </c>
      <c r="BO24" s="5">
        <f>COUNTIFS(Data!$G:$G,$A24,Data!$C:$C,BO$1,Data!$D:$D,BO$2)</f>
        <v>0</v>
      </c>
      <c r="BP24" s="5">
        <f>COUNTIFS(Data!$G:$G,$A24,Data!$C:$C,BP$1,Data!$D:$D,BP$2)</f>
        <v>1</v>
      </c>
      <c r="BQ24" s="5">
        <f>COUNTIFS(Data!$G:$G,$A24,Data!$C:$C,BQ$1,Data!$D:$D,BQ$2)</f>
        <v>0</v>
      </c>
      <c r="BR24" s="5">
        <f>COUNTIFS(Data!$G:$G,$A24,Data!$C:$C,BR$1,Data!$D:$D,BR$2)</f>
        <v>0</v>
      </c>
      <c r="BS24" s="5">
        <f>COUNTIFS(Data!$G:$G,$A24,Data!$C:$C,BS$1,Data!$D:$D,BS$2)</f>
        <v>0</v>
      </c>
      <c r="BT24" s="5">
        <f>COUNTIFS(Data!$G:$G,$A24,Data!$C:$C,BT$1,Data!$D:$D,BT$2)</f>
        <v>0</v>
      </c>
      <c r="BU24" s="5">
        <f>COUNTIFS(Data!$G:$G,$A24,Data!$C:$C,BU$1,Data!$D:$D,BU$2)</f>
        <v>0</v>
      </c>
      <c r="BV24" s="5">
        <f>COUNTIFS(Data!$G:$G,$A24,Data!$C:$C,BV$1,Data!$D:$D,BV$2)</f>
        <v>0</v>
      </c>
      <c r="BW24" s="5">
        <f>COUNTIFS(Data!$G:$G,$A24,Data!$C:$C,BW$1,Data!$D:$D,BW$2)</f>
        <v>0</v>
      </c>
      <c r="BX24" s="5">
        <f>COUNTIFS(Data!$G:$G,$A24,Data!$C:$C,BX$1,Data!$D:$D,BX$2)</f>
        <v>0</v>
      </c>
      <c r="BY24" s="5">
        <f>COUNTIFS(Data!$G:$G,$A24,Data!$C:$C,BY$1,Data!$D:$D,BY$2)</f>
        <v>0</v>
      </c>
      <c r="BZ24" s="5">
        <f>COUNTIFS(Data!$G:$G,$A24,Data!$C:$C,BZ$1,Data!$D:$D,BZ$2)</f>
        <v>0</v>
      </c>
      <c r="CA24" s="5">
        <f>COUNTIFS(Data!$G:$G,$A24,Data!$C:$C,CA$1,Data!$D:$D,CA$2)</f>
        <v>0</v>
      </c>
      <c r="CB24" s="5">
        <f>COUNTIFS(Data!$G:$G,$A24,Data!$C:$C,CB$1,Data!$D:$D,CB$2)</f>
        <v>0</v>
      </c>
      <c r="CC24" s="5">
        <f>COUNTIFS(Data!$G:$G,$A24,Data!$C:$C,CC$1,Data!$D:$D,CC$2)</f>
        <v>0</v>
      </c>
      <c r="CD24" s="5">
        <f>COUNTIFS(Data!$G:$G,$A24,Data!$C:$C,CD$1,Data!$D:$D,CD$2)</f>
        <v>0</v>
      </c>
      <c r="CE24" s="5">
        <f>COUNTIFS(Data!$G:$G,$A24,Data!$C:$C,CE$1,Data!$D:$D,CE$2)</f>
        <v>0</v>
      </c>
      <c r="CF24" s="5">
        <f>COUNTIFS(Data!$G:$G,$A24,Data!$C:$C,CF$1,Data!$D:$D,CF$2)</f>
        <v>0</v>
      </c>
      <c r="CG24" s="5">
        <f>COUNTIFS(Data!$G:$G,$A24,Data!$C:$C,CG$1,Data!$D:$D,CG$2)</f>
        <v>0</v>
      </c>
      <c r="CH24" s="5">
        <f>COUNTIFS(Data!$G:$G,$A24,Data!$C:$C,CH$1,Data!$D:$D,CH$2)</f>
        <v>0</v>
      </c>
      <c r="CI24" s="5">
        <f>COUNTIFS(Data!$G:$G,$A24,Data!$C:$C,CI$1,Data!$D:$D,CI$2)</f>
        <v>1</v>
      </c>
      <c r="CJ24" s="5">
        <f>COUNTIFS(Data!$G:$G,$A24,Data!$C:$C,CJ$1,Data!$D:$D,CJ$2)</f>
        <v>0</v>
      </c>
      <c r="CK24" s="5">
        <f>COUNTIFS(Data!$G:$G,$A24,Data!$C:$C,CK$1,Data!$D:$D,CK$2)</f>
        <v>0</v>
      </c>
      <c r="CL24" s="5">
        <f>COUNTIFS(Data!$G:$G,$A24,Data!$C:$C,CL$1,Data!$D:$D,CL$2)</f>
        <v>0</v>
      </c>
      <c r="CM24" s="5">
        <f>COUNTIFS(Data!$G:$G,$A24,Data!$C:$C,CM$1,Data!$D:$D,CM$2)</f>
        <v>0</v>
      </c>
      <c r="CN24" s="5">
        <f>COUNTIFS(Data!$G:$G,$A24,Data!$C:$C,CN$1,Data!$D:$D,CN$2)</f>
        <v>0</v>
      </c>
      <c r="CO24" s="5">
        <f>COUNTIFS(Data!$G:$G,$A24,Data!$C:$C,CO$1,Data!$D:$D,CO$2)</f>
        <v>0</v>
      </c>
      <c r="CP24" s="5">
        <f>COUNTIFS(Data!$G:$G,$A24,Data!$C:$C,CP$1,Data!$D:$D,CP$2)</f>
        <v>0</v>
      </c>
      <c r="CQ24" s="5">
        <f>COUNTIFS(Data!$G:$G,$A24,Data!$C:$C,CQ$1,Data!$D:$D,CQ$2)</f>
        <v>0</v>
      </c>
      <c r="CR24" s="5">
        <f>COUNTIFS(Data!$G:$G,$A24,Data!$C:$C,CR$1,Data!$D:$D,CR$2)</f>
        <v>0</v>
      </c>
      <c r="CS24" s="5">
        <f>COUNTIFS(Data!$G:$G,$A24,Data!$C:$C,CS$1,Data!$D:$D,CS$2)</f>
        <v>0</v>
      </c>
      <c r="CT24" s="5">
        <f>COUNTIFS(Data!$G:$G,$A24,Data!$C:$C,CT$1,Data!$D:$D,CT$2)</f>
        <v>0</v>
      </c>
      <c r="CU24" s="5">
        <f>COUNTIFS(Data!$G:$G,$A24,Data!$C:$C,CU$1,Data!$D:$D,CU$2)</f>
        <v>0</v>
      </c>
      <c r="CV24" s="5">
        <f>COUNTIFS(Data!$G:$G,$A24,Data!$C:$C,CV$1,Data!$D:$D,CV$2)</f>
        <v>0</v>
      </c>
      <c r="CW24" s="5">
        <f t="shared" ref="CW24:CX24" si="23">SUMIF($B$2:$CV$2,CW$2, $B24:$CV24)</f>
        <v>3</v>
      </c>
      <c r="CX24" s="5">
        <f t="shared" si="23"/>
        <v>1</v>
      </c>
      <c r="CY24" s="5">
        <f t="shared" si="3"/>
        <v>4</v>
      </c>
    </row>
    <row r="25">
      <c r="A25" s="5" t="str">
        <f>Countries!A23</f>
        <v>DEN</v>
      </c>
      <c r="B25" s="5">
        <f>COUNTIFS(Data!$G:$G,$A25,Data!$C:$C,B$1,Data!$D:$D,B$2)</f>
        <v>0</v>
      </c>
      <c r="C25" s="5">
        <f>COUNTIFS(Data!$G:$G,$A25,Data!$C:$C,C$1,Data!$D:$D,C$2)</f>
        <v>0</v>
      </c>
      <c r="D25" s="5">
        <f>COUNTIFS(Data!$G:$G,$A25,Data!$C:$C,D$1,Data!$D:$D,D$2)</f>
        <v>0</v>
      </c>
      <c r="E25" s="5">
        <f>COUNTIFS(Data!$G:$G,$A25,Data!$C:$C,E$1,Data!$D:$D,E$2)</f>
        <v>0</v>
      </c>
      <c r="F25" s="5">
        <f>COUNTIFS(Data!$G:$G,$A25,Data!$C:$C,F$1,Data!$D:$D,F$2)</f>
        <v>0</v>
      </c>
      <c r="G25" s="5">
        <f>COUNTIFS(Data!$G:$G,$A25,Data!$C:$C,G$1,Data!$D:$D,G$2)</f>
        <v>0</v>
      </c>
      <c r="H25" s="5">
        <f>COUNTIFS(Data!$G:$G,$A25,Data!$C:$C,H$1,Data!$D:$D,H$2)</f>
        <v>0</v>
      </c>
      <c r="I25" s="5">
        <f>COUNTIFS(Data!$G:$G,$A25,Data!$C:$C,I$1,Data!$D:$D,I$2)</f>
        <v>0</v>
      </c>
      <c r="J25" s="5">
        <f>COUNTIFS(Data!$G:$G,$A25,Data!$C:$C,J$1,Data!$D:$D,J$2)</f>
        <v>0</v>
      </c>
      <c r="K25" s="5">
        <f>COUNTIFS(Data!$G:$G,$A25,Data!$C:$C,K$1,Data!$D:$D,K$2)</f>
        <v>0</v>
      </c>
      <c r="L25" s="5">
        <f>COUNTIFS(Data!$G:$G,$A25,Data!$C:$C,L$1,Data!$D:$D,L$2)</f>
        <v>0</v>
      </c>
      <c r="M25" s="5">
        <f>COUNTIFS(Data!$G:$G,$A25,Data!$C:$C,M$1,Data!$D:$D,M$2)</f>
        <v>1</v>
      </c>
      <c r="N25" s="5">
        <f>COUNTIFS(Data!$G:$G,$A25,Data!$C:$C,N$1,Data!$D:$D,N$2)</f>
        <v>0</v>
      </c>
      <c r="O25" s="5">
        <f>COUNTIFS(Data!$G:$G,$A25,Data!$C:$C,O$1,Data!$D:$D,O$2)</f>
        <v>0</v>
      </c>
      <c r="P25" s="5">
        <f>COUNTIFS(Data!$G:$G,$A25,Data!$C:$C,P$1,Data!$D:$D,P$2)</f>
        <v>0</v>
      </c>
      <c r="Q25" s="5">
        <f>COUNTIFS(Data!$G:$G,$A25,Data!$C:$C,Q$1,Data!$D:$D,Q$2)</f>
        <v>0</v>
      </c>
      <c r="R25" s="5">
        <f>COUNTIFS(Data!$G:$G,$A25,Data!$C:$C,R$1,Data!$D:$D,R$2)</f>
        <v>0</v>
      </c>
      <c r="S25" s="5">
        <f>COUNTIFS(Data!$G:$G,$A25,Data!$C:$C,S$1,Data!$D:$D,S$2)</f>
        <v>0</v>
      </c>
      <c r="T25" s="5">
        <f>COUNTIFS(Data!$G:$G,$A25,Data!$C:$C,T$1,Data!$D:$D,T$2)</f>
        <v>0</v>
      </c>
      <c r="U25" s="5">
        <f>COUNTIFS(Data!$G:$G,$A25,Data!$C:$C,U$1,Data!$D:$D,U$2)</f>
        <v>0</v>
      </c>
      <c r="V25" s="5">
        <f>COUNTIFS(Data!$G:$G,$A25,Data!$C:$C,V$1,Data!$D:$D,V$2)</f>
        <v>0</v>
      </c>
      <c r="W25" s="5">
        <f>COUNTIFS(Data!$G:$G,$A25,Data!$C:$C,W$1,Data!$D:$D,W$2)</f>
        <v>0</v>
      </c>
      <c r="X25" s="5">
        <f>COUNTIFS(Data!$G:$G,$A25,Data!$C:$C,X$1,Data!$D:$D,X$2)</f>
        <v>0</v>
      </c>
      <c r="Y25" s="5">
        <f>COUNTIFS(Data!$G:$G,$A25,Data!$C:$C,Y$1,Data!$D:$D,Y$2)</f>
        <v>0</v>
      </c>
      <c r="Z25" s="5">
        <f>COUNTIFS(Data!$G:$G,$A25,Data!$C:$C,Z$1,Data!$D:$D,Z$2)</f>
        <v>0</v>
      </c>
      <c r="AA25" s="5">
        <f>COUNTIFS(Data!$G:$G,$A25,Data!$C:$C,AA$1,Data!$D:$D,AA$2)</f>
        <v>0</v>
      </c>
      <c r="AB25" s="5">
        <f>COUNTIFS(Data!$G:$G,$A25,Data!$C:$C,AB$1,Data!$D:$D,AB$2)</f>
        <v>0</v>
      </c>
      <c r="AC25" s="5">
        <f>COUNTIFS(Data!$G:$G,$A25,Data!$C:$C,AC$1,Data!$D:$D,AC$2)</f>
        <v>0</v>
      </c>
      <c r="AD25" s="5">
        <f>COUNTIFS(Data!$G:$G,$A25,Data!$C:$C,AD$1,Data!$D:$D,AD$2)</f>
        <v>0</v>
      </c>
      <c r="AE25" s="5">
        <f>COUNTIFS(Data!$G:$G,$A25,Data!$C:$C,AE$1,Data!$D:$D,AE$2)</f>
        <v>0</v>
      </c>
      <c r="AF25" s="5">
        <f>COUNTIFS(Data!$G:$G,$A25,Data!$C:$C,AF$1,Data!$D:$D,AF$2)</f>
        <v>0</v>
      </c>
      <c r="AG25" s="5">
        <f>COUNTIFS(Data!$G:$G,$A25,Data!$C:$C,AG$1,Data!$D:$D,AG$2)</f>
        <v>0</v>
      </c>
      <c r="AH25" s="5">
        <f>COUNTIFS(Data!$G:$G,$A25,Data!$C:$C,AH$1,Data!$D:$D,AH$2)</f>
        <v>0</v>
      </c>
      <c r="AI25" s="5">
        <f>COUNTIFS(Data!$G:$G,$A25,Data!$C:$C,AI$1,Data!$D:$D,AI$2)</f>
        <v>0</v>
      </c>
      <c r="AJ25" s="5">
        <f>COUNTIFS(Data!$G:$G,$A25,Data!$C:$C,AJ$1,Data!$D:$D,AJ$2)</f>
        <v>1</v>
      </c>
      <c r="AK25" s="5">
        <f>COUNTIFS(Data!$G:$G,$A25,Data!$C:$C,AK$1,Data!$D:$D,AK$2)</f>
        <v>0</v>
      </c>
      <c r="AL25" s="5">
        <f>COUNTIFS(Data!$G:$G,$A25,Data!$C:$C,AL$1,Data!$D:$D,AL$2)</f>
        <v>0</v>
      </c>
      <c r="AM25" s="5">
        <f>COUNTIFS(Data!$G:$G,$A25,Data!$C:$C,AM$1,Data!$D:$D,AM$2)</f>
        <v>0</v>
      </c>
      <c r="AN25" s="5">
        <f>COUNTIFS(Data!$G:$G,$A25,Data!$C:$C,AN$1,Data!$D:$D,AN$2)</f>
        <v>0</v>
      </c>
      <c r="AO25" s="5">
        <f>COUNTIFS(Data!$G:$G,$A25,Data!$C:$C,AO$1,Data!$D:$D,AO$2)</f>
        <v>0</v>
      </c>
      <c r="AP25" s="5">
        <f>COUNTIFS(Data!$G:$G,$A25,Data!$C:$C,AP$1,Data!$D:$D,AP$2)</f>
        <v>0</v>
      </c>
      <c r="AQ25" s="5">
        <f>COUNTIFS(Data!$G:$G,$A25,Data!$C:$C,AQ$1,Data!$D:$D,AQ$2)</f>
        <v>0</v>
      </c>
      <c r="AR25" s="5">
        <f>COUNTIFS(Data!$G:$G,$A25,Data!$C:$C,AR$1,Data!$D:$D,AR$2)</f>
        <v>0</v>
      </c>
      <c r="AS25" s="5">
        <f>COUNTIFS(Data!$G:$G,$A25,Data!$C:$C,AS$1,Data!$D:$D,AS$2)</f>
        <v>0</v>
      </c>
      <c r="AT25" s="5">
        <f>COUNTIFS(Data!$G:$G,$A25,Data!$C:$C,AT$1,Data!$D:$D,AT$2)</f>
        <v>0</v>
      </c>
      <c r="AU25" s="5">
        <f>COUNTIFS(Data!$G:$G,$A25,Data!$C:$C,AU$1,Data!$D:$D,AU$2)</f>
        <v>0</v>
      </c>
      <c r="AV25" s="5">
        <f>COUNTIFS(Data!$G:$G,$A25,Data!$C:$C,AV$1,Data!$D:$D,AV$2)</f>
        <v>0</v>
      </c>
      <c r="AW25" s="5">
        <f>COUNTIFS(Data!$G:$G,$A25,Data!$C:$C,AW$1,Data!$D:$D,AW$2)</f>
        <v>0</v>
      </c>
      <c r="AX25" s="5">
        <f>COUNTIFS(Data!$G:$G,$A25,Data!$C:$C,AX$1,Data!$D:$D,AX$2)</f>
        <v>0</v>
      </c>
      <c r="AY25" s="5">
        <f>COUNTIFS(Data!$G:$G,$A25,Data!$C:$C,AY$1,Data!$D:$D,AY$2)</f>
        <v>0</v>
      </c>
      <c r="AZ25" s="5">
        <f>COUNTIFS(Data!$G:$G,$A25,Data!$C:$C,AZ$1,Data!$D:$D,AZ$2)</f>
        <v>0</v>
      </c>
      <c r="BA25" s="5">
        <f>COUNTIFS(Data!$G:$G,$A25,Data!$C:$C,BA$1,Data!$D:$D,BA$2)</f>
        <v>0</v>
      </c>
      <c r="BB25" s="5">
        <f>COUNTIFS(Data!$G:$G,$A25,Data!$C:$C,BB$1,Data!$D:$D,BB$2)</f>
        <v>0</v>
      </c>
      <c r="BC25" s="5">
        <f>COUNTIFS(Data!$G:$G,$A25,Data!$C:$C,BC$1,Data!$D:$D,BC$2)</f>
        <v>0</v>
      </c>
      <c r="BD25" s="5">
        <f>COUNTIFS(Data!$G:$G,$A25,Data!$C:$C,BD$1,Data!$D:$D,BD$2)</f>
        <v>0</v>
      </c>
      <c r="BE25" s="5">
        <f>COUNTIFS(Data!$G:$G,$A25,Data!$C:$C,BE$1,Data!$D:$D,BE$2)</f>
        <v>0</v>
      </c>
      <c r="BF25" s="5">
        <f>COUNTIFS(Data!$G:$G,$A25,Data!$C:$C,BF$1,Data!$D:$D,BF$2)</f>
        <v>0</v>
      </c>
      <c r="BG25" s="5">
        <f>COUNTIFS(Data!$G:$G,$A25,Data!$C:$C,BG$1,Data!$D:$D,BG$2)</f>
        <v>0</v>
      </c>
      <c r="BH25" s="5">
        <f>COUNTIFS(Data!$G:$G,$A25,Data!$C:$C,BH$1,Data!$D:$D,BH$2)</f>
        <v>0</v>
      </c>
      <c r="BI25" s="5">
        <f>COUNTIFS(Data!$G:$G,$A25,Data!$C:$C,BI$1,Data!$D:$D,BI$2)</f>
        <v>0</v>
      </c>
      <c r="BJ25" s="5">
        <f>COUNTIFS(Data!$G:$G,$A25,Data!$C:$C,BJ$1,Data!$D:$D,BJ$2)</f>
        <v>0</v>
      </c>
      <c r="BK25" s="5">
        <f>COUNTIFS(Data!$G:$G,$A25,Data!$C:$C,BK$1,Data!$D:$D,BK$2)</f>
        <v>0</v>
      </c>
      <c r="BL25" s="5">
        <f>COUNTIFS(Data!$G:$G,$A25,Data!$C:$C,BL$1,Data!$D:$D,BL$2)</f>
        <v>0</v>
      </c>
      <c r="BM25" s="5">
        <f>COUNTIFS(Data!$G:$G,$A25,Data!$C:$C,BM$1,Data!$D:$D,BM$2)</f>
        <v>0</v>
      </c>
      <c r="BN25" s="5">
        <f>COUNTIFS(Data!$G:$G,$A25,Data!$C:$C,BN$1,Data!$D:$D,BN$2)</f>
        <v>0</v>
      </c>
      <c r="BO25" s="5">
        <f>COUNTIFS(Data!$G:$G,$A25,Data!$C:$C,BO$1,Data!$D:$D,BO$2)</f>
        <v>1</v>
      </c>
      <c r="BP25" s="5">
        <f>COUNTIFS(Data!$G:$G,$A25,Data!$C:$C,BP$1,Data!$D:$D,BP$2)</f>
        <v>0</v>
      </c>
      <c r="BQ25" s="5">
        <f>COUNTIFS(Data!$G:$G,$A25,Data!$C:$C,BQ$1,Data!$D:$D,BQ$2)</f>
        <v>0</v>
      </c>
      <c r="BR25" s="5">
        <f>COUNTIFS(Data!$G:$G,$A25,Data!$C:$C,BR$1,Data!$D:$D,BR$2)</f>
        <v>0</v>
      </c>
      <c r="BS25" s="5">
        <f>COUNTIFS(Data!$G:$G,$A25,Data!$C:$C,BS$1,Data!$D:$D,BS$2)</f>
        <v>0</v>
      </c>
      <c r="BT25" s="5">
        <f>COUNTIFS(Data!$G:$G,$A25,Data!$C:$C,BT$1,Data!$D:$D,BT$2)</f>
        <v>0</v>
      </c>
      <c r="BU25" s="5">
        <f>COUNTIFS(Data!$G:$G,$A25,Data!$C:$C,BU$1,Data!$D:$D,BU$2)</f>
        <v>0</v>
      </c>
      <c r="BV25" s="5">
        <f>COUNTIFS(Data!$G:$G,$A25,Data!$C:$C,BV$1,Data!$D:$D,BV$2)</f>
        <v>0</v>
      </c>
      <c r="BW25" s="5">
        <f>COUNTIFS(Data!$G:$G,$A25,Data!$C:$C,BW$1,Data!$D:$D,BW$2)</f>
        <v>0</v>
      </c>
      <c r="BX25" s="5">
        <f>COUNTIFS(Data!$G:$G,$A25,Data!$C:$C,BX$1,Data!$D:$D,BX$2)</f>
        <v>0</v>
      </c>
      <c r="BY25" s="5">
        <f>COUNTIFS(Data!$G:$G,$A25,Data!$C:$C,BY$1,Data!$D:$D,BY$2)</f>
        <v>0</v>
      </c>
      <c r="BZ25" s="5">
        <f>COUNTIFS(Data!$G:$G,$A25,Data!$C:$C,BZ$1,Data!$D:$D,BZ$2)</f>
        <v>0</v>
      </c>
      <c r="CA25" s="5">
        <f>COUNTIFS(Data!$G:$G,$A25,Data!$C:$C,CA$1,Data!$D:$D,CA$2)</f>
        <v>0</v>
      </c>
      <c r="CB25" s="5">
        <f>COUNTIFS(Data!$G:$G,$A25,Data!$C:$C,CB$1,Data!$D:$D,CB$2)</f>
        <v>0</v>
      </c>
      <c r="CC25" s="5">
        <f>COUNTIFS(Data!$G:$G,$A25,Data!$C:$C,CC$1,Data!$D:$D,CC$2)</f>
        <v>0</v>
      </c>
      <c r="CD25" s="5">
        <f>COUNTIFS(Data!$G:$G,$A25,Data!$C:$C,CD$1,Data!$D:$D,CD$2)</f>
        <v>0</v>
      </c>
      <c r="CE25" s="5">
        <f>COUNTIFS(Data!$G:$G,$A25,Data!$C:$C,CE$1,Data!$D:$D,CE$2)</f>
        <v>0</v>
      </c>
      <c r="CF25" s="5">
        <f>COUNTIFS(Data!$G:$G,$A25,Data!$C:$C,CF$1,Data!$D:$D,CF$2)</f>
        <v>0</v>
      </c>
      <c r="CG25" s="5">
        <f>COUNTIFS(Data!$G:$G,$A25,Data!$C:$C,CG$1,Data!$D:$D,CG$2)</f>
        <v>0</v>
      </c>
      <c r="CH25" s="5">
        <f>COUNTIFS(Data!$G:$G,$A25,Data!$C:$C,CH$1,Data!$D:$D,CH$2)</f>
        <v>0</v>
      </c>
      <c r="CI25" s="5">
        <f>COUNTIFS(Data!$G:$G,$A25,Data!$C:$C,CI$1,Data!$D:$D,CI$2)</f>
        <v>0</v>
      </c>
      <c r="CJ25" s="5">
        <f>COUNTIFS(Data!$G:$G,$A25,Data!$C:$C,CJ$1,Data!$D:$D,CJ$2)</f>
        <v>0</v>
      </c>
      <c r="CK25" s="5">
        <f>COUNTIFS(Data!$G:$G,$A25,Data!$C:$C,CK$1,Data!$D:$D,CK$2)</f>
        <v>0</v>
      </c>
      <c r="CL25" s="5">
        <f>COUNTIFS(Data!$G:$G,$A25,Data!$C:$C,CL$1,Data!$D:$D,CL$2)</f>
        <v>0</v>
      </c>
      <c r="CM25" s="5">
        <f>COUNTIFS(Data!$G:$G,$A25,Data!$C:$C,CM$1,Data!$D:$D,CM$2)</f>
        <v>0</v>
      </c>
      <c r="CN25" s="5">
        <f>COUNTIFS(Data!$G:$G,$A25,Data!$C:$C,CN$1,Data!$D:$D,CN$2)</f>
        <v>0</v>
      </c>
      <c r="CO25" s="5">
        <f>COUNTIFS(Data!$G:$G,$A25,Data!$C:$C,CO$1,Data!$D:$D,CO$2)</f>
        <v>0</v>
      </c>
      <c r="CP25" s="5">
        <f>COUNTIFS(Data!$G:$G,$A25,Data!$C:$C,CP$1,Data!$D:$D,CP$2)</f>
        <v>0</v>
      </c>
      <c r="CQ25" s="5">
        <f>COUNTIFS(Data!$G:$G,$A25,Data!$C:$C,CQ$1,Data!$D:$D,CQ$2)</f>
        <v>0</v>
      </c>
      <c r="CR25" s="5">
        <f>COUNTIFS(Data!$G:$G,$A25,Data!$C:$C,CR$1,Data!$D:$D,CR$2)</f>
        <v>0</v>
      </c>
      <c r="CS25" s="5">
        <f>COUNTIFS(Data!$G:$G,$A25,Data!$C:$C,CS$1,Data!$D:$D,CS$2)</f>
        <v>0</v>
      </c>
      <c r="CT25" s="5">
        <f>COUNTIFS(Data!$G:$G,$A25,Data!$C:$C,CT$1,Data!$D:$D,CT$2)</f>
        <v>0</v>
      </c>
      <c r="CU25" s="5">
        <f>COUNTIFS(Data!$G:$G,$A25,Data!$C:$C,CU$1,Data!$D:$D,CU$2)</f>
        <v>0</v>
      </c>
      <c r="CV25" s="5">
        <f>COUNTIFS(Data!$G:$G,$A25,Data!$C:$C,CV$1,Data!$D:$D,CV$2)</f>
        <v>0</v>
      </c>
      <c r="CW25" s="5">
        <f t="shared" ref="CW25:CX25" si="24">SUMIF($B$2:$CV$2,CW$2, $B25:$CV25)</f>
        <v>2</v>
      </c>
      <c r="CX25" s="5">
        <f t="shared" si="24"/>
        <v>1</v>
      </c>
      <c r="CY25" s="5">
        <f t="shared" si="3"/>
        <v>3</v>
      </c>
    </row>
    <row r="26">
      <c r="A26" s="5" t="str">
        <f>Countries!A24</f>
        <v>DOM</v>
      </c>
      <c r="B26" s="5">
        <f>COUNTIFS(Data!$G:$G,$A26,Data!$C:$C,B$1,Data!$D:$D,B$2)</f>
        <v>0</v>
      </c>
      <c r="C26" s="5">
        <f>COUNTIFS(Data!$G:$G,$A26,Data!$C:$C,C$1,Data!$D:$D,C$2)</f>
        <v>0</v>
      </c>
      <c r="D26" s="5">
        <f>COUNTIFS(Data!$G:$G,$A26,Data!$C:$C,D$1,Data!$D:$D,D$2)</f>
        <v>0</v>
      </c>
      <c r="E26" s="5">
        <f>COUNTIFS(Data!$G:$G,$A26,Data!$C:$C,E$1,Data!$D:$D,E$2)</f>
        <v>0</v>
      </c>
      <c r="F26" s="5">
        <f>COUNTIFS(Data!$G:$G,$A26,Data!$C:$C,F$1,Data!$D:$D,F$2)</f>
        <v>0</v>
      </c>
      <c r="G26" s="5">
        <f>COUNTIFS(Data!$G:$G,$A26,Data!$C:$C,G$1,Data!$D:$D,G$2)</f>
        <v>0</v>
      </c>
      <c r="H26" s="5">
        <f>COUNTIFS(Data!$G:$G,$A26,Data!$C:$C,H$1,Data!$D:$D,H$2)</f>
        <v>0</v>
      </c>
      <c r="I26" s="5">
        <f>COUNTIFS(Data!$G:$G,$A26,Data!$C:$C,I$1,Data!$D:$D,I$2)</f>
        <v>0</v>
      </c>
      <c r="J26" s="5">
        <f>COUNTIFS(Data!$G:$G,$A26,Data!$C:$C,J$1,Data!$D:$D,J$2)</f>
        <v>0</v>
      </c>
      <c r="K26" s="5">
        <f>COUNTIFS(Data!$G:$G,$A26,Data!$C:$C,K$1,Data!$D:$D,K$2)</f>
        <v>0</v>
      </c>
      <c r="L26" s="5">
        <f>COUNTIFS(Data!$G:$G,$A26,Data!$C:$C,L$1,Data!$D:$D,L$2)</f>
        <v>0</v>
      </c>
      <c r="M26" s="5">
        <f>COUNTIFS(Data!$G:$G,$A26,Data!$C:$C,M$1,Data!$D:$D,M$2)</f>
        <v>0</v>
      </c>
      <c r="N26" s="5">
        <f>COUNTIFS(Data!$G:$G,$A26,Data!$C:$C,N$1,Data!$D:$D,N$2)</f>
        <v>0</v>
      </c>
      <c r="O26" s="5">
        <f>COUNTIFS(Data!$G:$G,$A26,Data!$C:$C,O$1,Data!$D:$D,O$2)</f>
        <v>0</v>
      </c>
      <c r="P26" s="5">
        <f>COUNTIFS(Data!$G:$G,$A26,Data!$C:$C,P$1,Data!$D:$D,P$2)</f>
        <v>0</v>
      </c>
      <c r="Q26" s="5">
        <f>COUNTIFS(Data!$G:$G,$A26,Data!$C:$C,Q$1,Data!$D:$D,Q$2)</f>
        <v>0</v>
      </c>
      <c r="R26" s="5">
        <f>COUNTIFS(Data!$G:$G,$A26,Data!$C:$C,R$1,Data!$D:$D,R$2)</f>
        <v>0</v>
      </c>
      <c r="S26" s="5">
        <f>COUNTIFS(Data!$G:$G,$A26,Data!$C:$C,S$1,Data!$D:$D,S$2)</f>
        <v>0</v>
      </c>
      <c r="T26" s="5">
        <f>COUNTIFS(Data!$G:$G,$A26,Data!$C:$C,T$1,Data!$D:$D,T$2)</f>
        <v>0</v>
      </c>
      <c r="U26" s="5">
        <f>COUNTIFS(Data!$G:$G,$A26,Data!$C:$C,U$1,Data!$D:$D,U$2)</f>
        <v>0</v>
      </c>
      <c r="V26" s="5">
        <f>COUNTIFS(Data!$G:$G,$A26,Data!$C:$C,V$1,Data!$D:$D,V$2)</f>
        <v>0</v>
      </c>
      <c r="W26" s="5">
        <f>COUNTIFS(Data!$G:$G,$A26,Data!$C:$C,W$1,Data!$D:$D,W$2)</f>
        <v>0</v>
      </c>
      <c r="X26" s="5">
        <f>COUNTIFS(Data!$G:$G,$A26,Data!$C:$C,X$1,Data!$D:$D,X$2)</f>
        <v>0</v>
      </c>
      <c r="Y26" s="5">
        <f>COUNTIFS(Data!$G:$G,$A26,Data!$C:$C,Y$1,Data!$D:$D,Y$2)</f>
        <v>0</v>
      </c>
      <c r="Z26" s="5">
        <f>COUNTIFS(Data!$G:$G,$A26,Data!$C:$C,Z$1,Data!$D:$D,Z$2)</f>
        <v>0</v>
      </c>
      <c r="AA26" s="5">
        <f>COUNTIFS(Data!$G:$G,$A26,Data!$C:$C,AA$1,Data!$D:$D,AA$2)</f>
        <v>0</v>
      </c>
      <c r="AB26" s="5">
        <f>COUNTIFS(Data!$G:$G,$A26,Data!$C:$C,AB$1,Data!$D:$D,AB$2)</f>
        <v>0</v>
      </c>
      <c r="AC26" s="5">
        <f>COUNTIFS(Data!$G:$G,$A26,Data!$C:$C,AC$1,Data!$D:$D,AC$2)</f>
        <v>0</v>
      </c>
      <c r="AD26" s="5">
        <f>COUNTIFS(Data!$G:$G,$A26,Data!$C:$C,AD$1,Data!$D:$D,AD$2)</f>
        <v>0</v>
      </c>
      <c r="AE26" s="5">
        <f>COUNTIFS(Data!$G:$G,$A26,Data!$C:$C,AE$1,Data!$D:$D,AE$2)</f>
        <v>0</v>
      </c>
      <c r="AF26" s="5">
        <f>COUNTIFS(Data!$G:$G,$A26,Data!$C:$C,AF$1,Data!$D:$D,AF$2)</f>
        <v>0</v>
      </c>
      <c r="AG26" s="5">
        <f>COUNTIFS(Data!$G:$G,$A26,Data!$C:$C,AG$1,Data!$D:$D,AG$2)</f>
        <v>0</v>
      </c>
      <c r="AH26" s="5">
        <f>COUNTIFS(Data!$G:$G,$A26,Data!$C:$C,AH$1,Data!$D:$D,AH$2)</f>
        <v>0</v>
      </c>
      <c r="AI26" s="5">
        <f>COUNTIFS(Data!$G:$G,$A26,Data!$C:$C,AI$1,Data!$D:$D,AI$2)</f>
        <v>0</v>
      </c>
      <c r="AJ26" s="5">
        <f>COUNTIFS(Data!$G:$G,$A26,Data!$C:$C,AJ$1,Data!$D:$D,AJ$2)</f>
        <v>0</v>
      </c>
      <c r="AK26" s="5">
        <f>COUNTIFS(Data!$G:$G,$A26,Data!$C:$C,AK$1,Data!$D:$D,AK$2)</f>
        <v>0</v>
      </c>
      <c r="AL26" s="5">
        <f>COUNTIFS(Data!$G:$G,$A26,Data!$C:$C,AL$1,Data!$D:$D,AL$2)</f>
        <v>0</v>
      </c>
      <c r="AM26" s="5">
        <f>COUNTIFS(Data!$G:$G,$A26,Data!$C:$C,AM$1,Data!$D:$D,AM$2)</f>
        <v>0</v>
      </c>
      <c r="AN26" s="5">
        <f>COUNTIFS(Data!$G:$G,$A26,Data!$C:$C,AN$1,Data!$D:$D,AN$2)</f>
        <v>0</v>
      </c>
      <c r="AO26" s="5">
        <f>COUNTIFS(Data!$G:$G,$A26,Data!$C:$C,AO$1,Data!$D:$D,AO$2)</f>
        <v>0</v>
      </c>
      <c r="AP26" s="5">
        <f>COUNTIFS(Data!$G:$G,$A26,Data!$C:$C,AP$1,Data!$D:$D,AP$2)</f>
        <v>0</v>
      </c>
      <c r="AQ26" s="5">
        <f>COUNTIFS(Data!$G:$G,$A26,Data!$C:$C,AQ$1,Data!$D:$D,AQ$2)</f>
        <v>0</v>
      </c>
      <c r="AR26" s="5">
        <f>COUNTIFS(Data!$G:$G,$A26,Data!$C:$C,AR$1,Data!$D:$D,AR$2)</f>
        <v>0</v>
      </c>
      <c r="AS26" s="5">
        <f>COUNTIFS(Data!$G:$G,$A26,Data!$C:$C,AS$1,Data!$D:$D,AS$2)</f>
        <v>0</v>
      </c>
      <c r="AT26" s="5">
        <f>COUNTIFS(Data!$G:$G,$A26,Data!$C:$C,AT$1,Data!$D:$D,AT$2)</f>
        <v>0</v>
      </c>
      <c r="AU26" s="5">
        <f>COUNTIFS(Data!$G:$G,$A26,Data!$C:$C,AU$1,Data!$D:$D,AU$2)</f>
        <v>0</v>
      </c>
      <c r="AV26" s="5">
        <f>COUNTIFS(Data!$G:$G,$A26,Data!$C:$C,AV$1,Data!$D:$D,AV$2)</f>
        <v>0</v>
      </c>
      <c r="AW26" s="5">
        <f>COUNTIFS(Data!$G:$G,$A26,Data!$C:$C,AW$1,Data!$D:$D,AW$2)</f>
        <v>0</v>
      </c>
      <c r="AX26" s="5">
        <f>COUNTIFS(Data!$G:$G,$A26,Data!$C:$C,AX$1,Data!$D:$D,AX$2)</f>
        <v>0</v>
      </c>
      <c r="AY26" s="5">
        <f>COUNTIFS(Data!$G:$G,$A26,Data!$C:$C,AY$1,Data!$D:$D,AY$2)</f>
        <v>0</v>
      </c>
      <c r="AZ26" s="5">
        <f>COUNTIFS(Data!$G:$G,$A26,Data!$C:$C,AZ$1,Data!$D:$D,AZ$2)</f>
        <v>0</v>
      </c>
      <c r="BA26" s="5">
        <f>COUNTIFS(Data!$G:$G,$A26,Data!$C:$C,BA$1,Data!$D:$D,BA$2)</f>
        <v>0</v>
      </c>
      <c r="BB26" s="5">
        <f>COUNTIFS(Data!$G:$G,$A26,Data!$C:$C,BB$1,Data!$D:$D,BB$2)</f>
        <v>0</v>
      </c>
      <c r="BC26" s="5">
        <f>COUNTIFS(Data!$G:$G,$A26,Data!$C:$C,BC$1,Data!$D:$D,BC$2)</f>
        <v>0</v>
      </c>
      <c r="BD26" s="5">
        <f>COUNTIFS(Data!$G:$G,$A26,Data!$C:$C,BD$1,Data!$D:$D,BD$2)</f>
        <v>0</v>
      </c>
      <c r="BE26" s="5">
        <f>COUNTIFS(Data!$G:$G,$A26,Data!$C:$C,BE$1,Data!$D:$D,BE$2)</f>
        <v>0</v>
      </c>
      <c r="BF26" s="5">
        <f>COUNTIFS(Data!$G:$G,$A26,Data!$C:$C,BF$1,Data!$D:$D,BF$2)</f>
        <v>0</v>
      </c>
      <c r="BG26" s="5">
        <f>COUNTIFS(Data!$G:$G,$A26,Data!$C:$C,BG$1,Data!$D:$D,BG$2)</f>
        <v>0</v>
      </c>
      <c r="BH26" s="5">
        <f>COUNTIFS(Data!$G:$G,$A26,Data!$C:$C,BH$1,Data!$D:$D,BH$2)</f>
        <v>0</v>
      </c>
      <c r="BI26" s="5">
        <f>COUNTIFS(Data!$G:$G,$A26,Data!$C:$C,BI$1,Data!$D:$D,BI$2)</f>
        <v>0</v>
      </c>
      <c r="BJ26" s="5">
        <f>COUNTIFS(Data!$G:$G,$A26,Data!$C:$C,BJ$1,Data!$D:$D,BJ$2)</f>
        <v>0</v>
      </c>
      <c r="BK26" s="5">
        <f>COUNTIFS(Data!$G:$G,$A26,Data!$C:$C,BK$1,Data!$D:$D,BK$2)</f>
        <v>0</v>
      </c>
      <c r="BL26" s="5">
        <f>COUNTIFS(Data!$G:$G,$A26,Data!$C:$C,BL$1,Data!$D:$D,BL$2)</f>
        <v>0</v>
      </c>
      <c r="BM26" s="5">
        <f>COUNTIFS(Data!$G:$G,$A26,Data!$C:$C,BM$1,Data!$D:$D,BM$2)</f>
        <v>0</v>
      </c>
      <c r="BN26" s="5">
        <f>COUNTIFS(Data!$G:$G,$A26,Data!$C:$C,BN$1,Data!$D:$D,BN$2)</f>
        <v>0</v>
      </c>
      <c r="BO26" s="5">
        <f>COUNTIFS(Data!$G:$G,$A26,Data!$C:$C,BO$1,Data!$D:$D,BO$2)</f>
        <v>0</v>
      </c>
      <c r="BP26" s="5">
        <f>COUNTIFS(Data!$G:$G,$A26,Data!$C:$C,BP$1,Data!$D:$D,BP$2)</f>
        <v>0</v>
      </c>
      <c r="BQ26" s="5">
        <f>COUNTIFS(Data!$G:$G,$A26,Data!$C:$C,BQ$1,Data!$D:$D,BQ$2)</f>
        <v>0</v>
      </c>
      <c r="BR26" s="5">
        <f>COUNTIFS(Data!$G:$G,$A26,Data!$C:$C,BR$1,Data!$D:$D,BR$2)</f>
        <v>0</v>
      </c>
      <c r="BS26" s="5">
        <f>COUNTIFS(Data!$G:$G,$A26,Data!$C:$C,BS$1,Data!$D:$D,BS$2)</f>
        <v>0</v>
      </c>
      <c r="BT26" s="5">
        <f>COUNTIFS(Data!$G:$G,$A26,Data!$C:$C,BT$1,Data!$D:$D,BT$2)</f>
        <v>0</v>
      </c>
      <c r="BU26" s="5">
        <f>COUNTIFS(Data!$G:$G,$A26,Data!$C:$C,BU$1,Data!$D:$D,BU$2)</f>
        <v>0</v>
      </c>
      <c r="BV26" s="5">
        <f>COUNTIFS(Data!$G:$G,$A26,Data!$C:$C,BV$1,Data!$D:$D,BV$2)</f>
        <v>0</v>
      </c>
      <c r="BW26" s="5">
        <f>COUNTIFS(Data!$G:$G,$A26,Data!$C:$C,BW$1,Data!$D:$D,BW$2)</f>
        <v>0</v>
      </c>
      <c r="BX26" s="5">
        <f>COUNTIFS(Data!$G:$G,$A26,Data!$C:$C,BX$1,Data!$D:$D,BX$2)</f>
        <v>0</v>
      </c>
      <c r="BY26" s="5">
        <f>COUNTIFS(Data!$G:$G,$A26,Data!$C:$C,BY$1,Data!$D:$D,BY$2)</f>
        <v>0</v>
      </c>
      <c r="BZ26" s="5">
        <f>COUNTIFS(Data!$G:$G,$A26,Data!$C:$C,BZ$1,Data!$D:$D,BZ$2)</f>
        <v>0</v>
      </c>
      <c r="CA26" s="5">
        <f>COUNTIFS(Data!$G:$G,$A26,Data!$C:$C,CA$1,Data!$D:$D,CA$2)</f>
        <v>0</v>
      </c>
      <c r="CB26" s="5">
        <f>COUNTIFS(Data!$G:$G,$A26,Data!$C:$C,CB$1,Data!$D:$D,CB$2)</f>
        <v>0</v>
      </c>
      <c r="CC26" s="5">
        <f>COUNTIFS(Data!$G:$G,$A26,Data!$C:$C,CC$1,Data!$D:$D,CC$2)</f>
        <v>0</v>
      </c>
      <c r="CD26" s="5">
        <f>COUNTIFS(Data!$G:$G,$A26,Data!$C:$C,CD$1,Data!$D:$D,CD$2)</f>
        <v>0</v>
      </c>
      <c r="CE26" s="5">
        <f>COUNTIFS(Data!$G:$G,$A26,Data!$C:$C,CE$1,Data!$D:$D,CE$2)</f>
        <v>0</v>
      </c>
      <c r="CF26" s="5">
        <f>COUNTIFS(Data!$G:$G,$A26,Data!$C:$C,CF$1,Data!$D:$D,CF$2)</f>
        <v>0</v>
      </c>
      <c r="CG26" s="5">
        <f>COUNTIFS(Data!$G:$G,$A26,Data!$C:$C,CG$1,Data!$D:$D,CG$2)</f>
        <v>0</v>
      </c>
      <c r="CH26" s="5">
        <f>COUNTIFS(Data!$G:$G,$A26,Data!$C:$C,CH$1,Data!$D:$D,CH$2)</f>
        <v>0</v>
      </c>
      <c r="CI26" s="5">
        <f>COUNTIFS(Data!$G:$G,$A26,Data!$C:$C,CI$1,Data!$D:$D,CI$2)</f>
        <v>0</v>
      </c>
      <c r="CJ26" s="5">
        <f>COUNTIFS(Data!$G:$G,$A26,Data!$C:$C,CJ$1,Data!$D:$D,CJ$2)</f>
        <v>0</v>
      </c>
      <c r="CK26" s="5">
        <f>COUNTIFS(Data!$G:$G,$A26,Data!$C:$C,CK$1,Data!$D:$D,CK$2)</f>
        <v>0</v>
      </c>
      <c r="CL26" s="5">
        <f>COUNTIFS(Data!$G:$G,$A26,Data!$C:$C,CL$1,Data!$D:$D,CL$2)</f>
        <v>0</v>
      </c>
      <c r="CM26" s="5">
        <f>COUNTIFS(Data!$G:$G,$A26,Data!$C:$C,CM$1,Data!$D:$D,CM$2)</f>
        <v>0</v>
      </c>
      <c r="CN26" s="5">
        <f>COUNTIFS(Data!$G:$G,$A26,Data!$C:$C,CN$1,Data!$D:$D,CN$2)</f>
        <v>0</v>
      </c>
      <c r="CO26" s="5">
        <f>COUNTIFS(Data!$G:$G,$A26,Data!$C:$C,CO$1,Data!$D:$D,CO$2)</f>
        <v>0</v>
      </c>
      <c r="CP26" s="5">
        <f>COUNTIFS(Data!$G:$G,$A26,Data!$C:$C,CP$1,Data!$D:$D,CP$2)</f>
        <v>0</v>
      </c>
      <c r="CQ26" s="5">
        <f>COUNTIFS(Data!$G:$G,$A26,Data!$C:$C,CQ$1,Data!$D:$D,CQ$2)</f>
        <v>0</v>
      </c>
      <c r="CR26" s="5">
        <f>COUNTIFS(Data!$G:$G,$A26,Data!$C:$C,CR$1,Data!$D:$D,CR$2)</f>
        <v>0</v>
      </c>
      <c r="CS26" s="5">
        <f>COUNTIFS(Data!$G:$G,$A26,Data!$C:$C,CS$1,Data!$D:$D,CS$2)</f>
        <v>0</v>
      </c>
      <c r="CT26" s="5">
        <f>COUNTIFS(Data!$G:$G,$A26,Data!$C:$C,CT$1,Data!$D:$D,CT$2)</f>
        <v>0</v>
      </c>
      <c r="CU26" s="5">
        <f>COUNTIFS(Data!$G:$G,$A26,Data!$C:$C,CU$1,Data!$D:$D,CU$2)</f>
        <v>0</v>
      </c>
      <c r="CV26" s="5">
        <f>COUNTIFS(Data!$G:$G,$A26,Data!$C:$C,CV$1,Data!$D:$D,CV$2)</f>
        <v>0</v>
      </c>
      <c r="CW26" s="5">
        <f t="shared" ref="CW26:CX26" si="25">SUMIF($B$2:$CV$2,CW$2, $B26:$CV26)</f>
        <v>0</v>
      </c>
      <c r="CX26" s="5">
        <f t="shared" si="25"/>
        <v>0</v>
      </c>
      <c r="CY26" s="5">
        <f t="shared" si="3"/>
        <v>0</v>
      </c>
    </row>
    <row r="27">
      <c r="A27" s="5" t="str">
        <f>Countries!A25</f>
        <v>ECU</v>
      </c>
      <c r="B27" s="5">
        <f>COUNTIFS(Data!$G:$G,$A27,Data!$C:$C,B$1,Data!$D:$D,B$2)</f>
        <v>0</v>
      </c>
      <c r="C27" s="5">
        <f>COUNTIFS(Data!$G:$G,$A27,Data!$C:$C,C$1,Data!$D:$D,C$2)</f>
        <v>0</v>
      </c>
      <c r="D27" s="5">
        <f>COUNTIFS(Data!$G:$G,$A27,Data!$C:$C,D$1,Data!$D:$D,D$2)</f>
        <v>0</v>
      </c>
      <c r="E27" s="5">
        <f>COUNTIFS(Data!$G:$G,$A27,Data!$C:$C,E$1,Data!$D:$D,E$2)</f>
        <v>0</v>
      </c>
      <c r="F27" s="5">
        <f>COUNTIFS(Data!$G:$G,$A27,Data!$C:$C,F$1,Data!$D:$D,F$2)</f>
        <v>0</v>
      </c>
      <c r="G27" s="5">
        <f>COUNTIFS(Data!$G:$G,$A27,Data!$C:$C,G$1,Data!$D:$D,G$2)</f>
        <v>0</v>
      </c>
      <c r="H27" s="5">
        <f>COUNTIFS(Data!$G:$G,$A27,Data!$C:$C,H$1,Data!$D:$D,H$2)</f>
        <v>0</v>
      </c>
      <c r="I27" s="5">
        <f>COUNTIFS(Data!$G:$G,$A27,Data!$C:$C,I$1,Data!$D:$D,I$2)</f>
        <v>0</v>
      </c>
      <c r="J27" s="5">
        <f>COUNTIFS(Data!$G:$G,$A27,Data!$C:$C,J$1,Data!$D:$D,J$2)</f>
        <v>0</v>
      </c>
      <c r="K27" s="5">
        <f>COUNTIFS(Data!$G:$G,$A27,Data!$C:$C,K$1,Data!$D:$D,K$2)</f>
        <v>0</v>
      </c>
      <c r="L27" s="5">
        <f>COUNTIFS(Data!$G:$G,$A27,Data!$C:$C,L$1,Data!$D:$D,L$2)</f>
        <v>0</v>
      </c>
      <c r="M27" s="5">
        <f>COUNTIFS(Data!$G:$G,$A27,Data!$C:$C,M$1,Data!$D:$D,M$2)</f>
        <v>0</v>
      </c>
      <c r="N27" s="5">
        <f>COUNTIFS(Data!$G:$G,$A27,Data!$C:$C,N$1,Data!$D:$D,N$2)</f>
        <v>0</v>
      </c>
      <c r="O27" s="5">
        <f>COUNTIFS(Data!$G:$G,$A27,Data!$C:$C,O$1,Data!$D:$D,O$2)</f>
        <v>0</v>
      </c>
      <c r="P27" s="5">
        <f>COUNTIFS(Data!$G:$G,$A27,Data!$C:$C,P$1,Data!$D:$D,P$2)</f>
        <v>0</v>
      </c>
      <c r="Q27" s="5">
        <f>COUNTIFS(Data!$G:$G,$A27,Data!$C:$C,Q$1,Data!$D:$D,Q$2)</f>
        <v>0</v>
      </c>
      <c r="R27" s="5">
        <f>COUNTIFS(Data!$G:$G,$A27,Data!$C:$C,R$1,Data!$D:$D,R$2)</f>
        <v>0</v>
      </c>
      <c r="S27" s="5">
        <f>COUNTIFS(Data!$G:$G,$A27,Data!$C:$C,S$1,Data!$D:$D,S$2)</f>
        <v>0</v>
      </c>
      <c r="T27" s="5">
        <f>COUNTIFS(Data!$G:$G,$A27,Data!$C:$C,T$1,Data!$D:$D,T$2)</f>
        <v>0</v>
      </c>
      <c r="U27" s="5">
        <f>COUNTIFS(Data!$G:$G,$A27,Data!$C:$C,U$1,Data!$D:$D,U$2)</f>
        <v>0</v>
      </c>
      <c r="V27" s="5">
        <f>COUNTIFS(Data!$G:$G,$A27,Data!$C:$C,V$1,Data!$D:$D,V$2)</f>
        <v>0</v>
      </c>
      <c r="W27" s="5">
        <f>COUNTIFS(Data!$G:$G,$A27,Data!$C:$C,W$1,Data!$D:$D,W$2)</f>
        <v>0</v>
      </c>
      <c r="X27" s="5">
        <f>COUNTIFS(Data!$G:$G,$A27,Data!$C:$C,X$1,Data!$D:$D,X$2)</f>
        <v>0</v>
      </c>
      <c r="Y27" s="5">
        <f>COUNTIFS(Data!$G:$G,$A27,Data!$C:$C,Y$1,Data!$D:$D,Y$2)</f>
        <v>0</v>
      </c>
      <c r="Z27" s="5">
        <f>COUNTIFS(Data!$G:$G,$A27,Data!$C:$C,Z$1,Data!$D:$D,Z$2)</f>
        <v>0</v>
      </c>
      <c r="AA27" s="5">
        <f>COUNTIFS(Data!$G:$G,$A27,Data!$C:$C,AA$1,Data!$D:$D,AA$2)</f>
        <v>0</v>
      </c>
      <c r="AB27" s="5">
        <f>COUNTIFS(Data!$G:$G,$A27,Data!$C:$C,AB$1,Data!$D:$D,AB$2)</f>
        <v>0</v>
      </c>
      <c r="AC27" s="5">
        <f>COUNTIFS(Data!$G:$G,$A27,Data!$C:$C,AC$1,Data!$D:$D,AC$2)</f>
        <v>0</v>
      </c>
      <c r="AD27" s="5">
        <f>COUNTIFS(Data!$G:$G,$A27,Data!$C:$C,AD$1,Data!$D:$D,AD$2)</f>
        <v>0</v>
      </c>
      <c r="AE27" s="5">
        <f>COUNTIFS(Data!$G:$G,$A27,Data!$C:$C,AE$1,Data!$D:$D,AE$2)</f>
        <v>0</v>
      </c>
      <c r="AF27" s="5">
        <f>COUNTIFS(Data!$G:$G,$A27,Data!$C:$C,AF$1,Data!$D:$D,AF$2)</f>
        <v>0</v>
      </c>
      <c r="AG27" s="5">
        <f>COUNTIFS(Data!$G:$G,$A27,Data!$C:$C,AG$1,Data!$D:$D,AG$2)</f>
        <v>0</v>
      </c>
      <c r="AH27" s="5">
        <f>COUNTIFS(Data!$G:$G,$A27,Data!$C:$C,AH$1,Data!$D:$D,AH$2)</f>
        <v>1</v>
      </c>
      <c r="AI27" s="5">
        <f>COUNTIFS(Data!$G:$G,$A27,Data!$C:$C,AI$1,Data!$D:$D,AI$2)</f>
        <v>0</v>
      </c>
      <c r="AJ27" s="5">
        <f>COUNTIFS(Data!$G:$G,$A27,Data!$C:$C,AJ$1,Data!$D:$D,AJ$2)</f>
        <v>0</v>
      </c>
      <c r="AK27" s="5">
        <f>COUNTIFS(Data!$G:$G,$A27,Data!$C:$C,AK$1,Data!$D:$D,AK$2)</f>
        <v>0</v>
      </c>
      <c r="AL27" s="5">
        <f>COUNTIFS(Data!$G:$G,$A27,Data!$C:$C,AL$1,Data!$D:$D,AL$2)</f>
        <v>0</v>
      </c>
      <c r="AM27" s="5">
        <f>COUNTIFS(Data!$G:$G,$A27,Data!$C:$C,AM$1,Data!$D:$D,AM$2)</f>
        <v>0</v>
      </c>
      <c r="AN27" s="5">
        <f>COUNTIFS(Data!$G:$G,$A27,Data!$C:$C,AN$1,Data!$D:$D,AN$2)</f>
        <v>0</v>
      </c>
      <c r="AO27" s="5">
        <f>COUNTIFS(Data!$G:$G,$A27,Data!$C:$C,AO$1,Data!$D:$D,AO$2)</f>
        <v>0</v>
      </c>
      <c r="AP27" s="5">
        <f>COUNTIFS(Data!$G:$G,$A27,Data!$C:$C,AP$1,Data!$D:$D,AP$2)</f>
        <v>0</v>
      </c>
      <c r="AQ27" s="5">
        <f>COUNTIFS(Data!$G:$G,$A27,Data!$C:$C,AQ$1,Data!$D:$D,AQ$2)</f>
        <v>0</v>
      </c>
      <c r="AR27" s="5">
        <f>COUNTIFS(Data!$G:$G,$A27,Data!$C:$C,AR$1,Data!$D:$D,AR$2)</f>
        <v>0</v>
      </c>
      <c r="AS27" s="5">
        <f>COUNTIFS(Data!$G:$G,$A27,Data!$C:$C,AS$1,Data!$D:$D,AS$2)</f>
        <v>0</v>
      </c>
      <c r="AT27" s="5">
        <f>COUNTIFS(Data!$G:$G,$A27,Data!$C:$C,AT$1,Data!$D:$D,AT$2)</f>
        <v>0</v>
      </c>
      <c r="AU27" s="5">
        <f>COUNTIFS(Data!$G:$G,$A27,Data!$C:$C,AU$1,Data!$D:$D,AU$2)</f>
        <v>0</v>
      </c>
      <c r="AV27" s="5">
        <f>COUNTIFS(Data!$G:$G,$A27,Data!$C:$C,AV$1,Data!$D:$D,AV$2)</f>
        <v>0</v>
      </c>
      <c r="AW27" s="5">
        <f>COUNTIFS(Data!$G:$G,$A27,Data!$C:$C,AW$1,Data!$D:$D,AW$2)</f>
        <v>0</v>
      </c>
      <c r="AX27" s="5">
        <f>COUNTIFS(Data!$G:$G,$A27,Data!$C:$C,AX$1,Data!$D:$D,AX$2)</f>
        <v>0</v>
      </c>
      <c r="AY27" s="5">
        <f>COUNTIFS(Data!$G:$G,$A27,Data!$C:$C,AY$1,Data!$D:$D,AY$2)</f>
        <v>0</v>
      </c>
      <c r="AZ27" s="5">
        <f>COUNTIFS(Data!$G:$G,$A27,Data!$C:$C,AZ$1,Data!$D:$D,AZ$2)</f>
        <v>0</v>
      </c>
      <c r="BA27" s="5">
        <f>COUNTIFS(Data!$G:$G,$A27,Data!$C:$C,BA$1,Data!$D:$D,BA$2)</f>
        <v>0</v>
      </c>
      <c r="BB27" s="5">
        <f>COUNTIFS(Data!$G:$G,$A27,Data!$C:$C,BB$1,Data!$D:$D,BB$2)</f>
        <v>0</v>
      </c>
      <c r="BC27" s="5">
        <f>COUNTIFS(Data!$G:$G,$A27,Data!$C:$C,BC$1,Data!$D:$D,BC$2)</f>
        <v>0</v>
      </c>
      <c r="BD27" s="5">
        <f>COUNTIFS(Data!$G:$G,$A27,Data!$C:$C,BD$1,Data!$D:$D,BD$2)</f>
        <v>0</v>
      </c>
      <c r="BE27" s="5">
        <f>COUNTIFS(Data!$G:$G,$A27,Data!$C:$C,BE$1,Data!$D:$D,BE$2)</f>
        <v>0</v>
      </c>
      <c r="BF27" s="5">
        <f>COUNTIFS(Data!$G:$G,$A27,Data!$C:$C,BF$1,Data!$D:$D,BF$2)</f>
        <v>0</v>
      </c>
      <c r="BG27" s="5">
        <f>COUNTIFS(Data!$G:$G,$A27,Data!$C:$C,BG$1,Data!$D:$D,BG$2)</f>
        <v>0</v>
      </c>
      <c r="BH27" s="5">
        <f>COUNTIFS(Data!$G:$G,$A27,Data!$C:$C,BH$1,Data!$D:$D,BH$2)</f>
        <v>0</v>
      </c>
      <c r="BI27" s="5">
        <f>COUNTIFS(Data!$G:$G,$A27,Data!$C:$C,BI$1,Data!$D:$D,BI$2)</f>
        <v>0</v>
      </c>
      <c r="BJ27" s="5">
        <f>COUNTIFS(Data!$G:$G,$A27,Data!$C:$C,BJ$1,Data!$D:$D,BJ$2)</f>
        <v>0</v>
      </c>
      <c r="BK27" s="5">
        <f>COUNTIFS(Data!$G:$G,$A27,Data!$C:$C,BK$1,Data!$D:$D,BK$2)</f>
        <v>0</v>
      </c>
      <c r="BL27" s="5">
        <f>COUNTIFS(Data!$G:$G,$A27,Data!$C:$C,BL$1,Data!$D:$D,BL$2)</f>
        <v>0</v>
      </c>
      <c r="BM27" s="5">
        <f>COUNTIFS(Data!$G:$G,$A27,Data!$C:$C,BM$1,Data!$D:$D,BM$2)</f>
        <v>0</v>
      </c>
      <c r="BN27" s="5">
        <f>COUNTIFS(Data!$G:$G,$A27,Data!$C:$C,BN$1,Data!$D:$D,BN$2)</f>
        <v>0</v>
      </c>
      <c r="BO27" s="5">
        <f>COUNTIFS(Data!$G:$G,$A27,Data!$C:$C,BO$1,Data!$D:$D,BO$2)</f>
        <v>0</v>
      </c>
      <c r="BP27" s="5">
        <f>COUNTIFS(Data!$G:$G,$A27,Data!$C:$C,BP$1,Data!$D:$D,BP$2)</f>
        <v>0</v>
      </c>
      <c r="BQ27" s="5">
        <f>COUNTIFS(Data!$G:$G,$A27,Data!$C:$C,BQ$1,Data!$D:$D,BQ$2)</f>
        <v>0</v>
      </c>
      <c r="BR27" s="5">
        <f>COUNTIFS(Data!$G:$G,$A27,Data!$C:$C,BR$1,Data!$D:$D,BR$2)</f>
        <v>0</v>
      </c>
      <c r="BS27" s="5">
        <f>COUNTIFS(Data!$G:$G,$A27,Data!$C:$C,BS$1,Data!$D:$D,BS$2)</f>
        <v>0</v>
      </c>
      <c r="BT27" s="5">
        <f>COUNTIFS(Data!$G:$G,$A27,Data!$C:$C,BT$1,Data!$D:$D,BT$2)</f>
        <v>0</v>
      </c>
      <c r="BU27" s="5">
        <f>COUNTIFS(Data!$G:$G,$A27,Data!$C:$C,BU$1,Data!$D:$D,BU$2)</f>
        <v>0</v>
      </c>
      <c r="BV27" s="5">
        <f>COUNTIFS(Data!$G:$G,$A27,Data!$C:$C,BV$1,Data!$D:$D,BV$2)</f>
        <v>0</v>
      </c>
      <c r="BW27" s="5">
        <f>COUNTIFS(Data!$G:$G,$A27,Data!$C:$C,BW$1,Data!$D:$D,BW$2)</f>
        <v>0</v>
      </c>
      <c r="BX27" s="5">
        <f>COUNTIFS(Data!$G:$G,$A27,Data!$C:$C,BX$1,Data!$D:$D,BX$2)</f>
        <v>0</v>
      </c>
      <c r="BY27" s="5">
        <f>COUNTIFS(Data!$G:$G,$A27,Data!$C:$C,BY$1,Data!$D:$D,BY$2)</f>
        <v>0</v>
      </c>
      <c r="BZ27" s="5">
        <f>COUNTIFS(Data!$G:$G,$A27,Data!$C:$C,BZ$1,Data!$D:$D,BZ$2)</f>
        <v>0</v>
      </c>
      <c r="CA27" s="5">
        <f>COUNTIFS(Data!$G:$G,$A27,Data!$C:$C,CA$1,Data!$D:$D,CA$2)</f>
        <v>0</v>
      </c>
      <c r="CB27" s="5">
        <f>COUNTIFS(Data!$G:$G,$A27,Data!$C:$C,CB$1,Data!$D:$D,CB$2)</f>
        <v>0</v>
      </c>
      <c r="CC27" s="5">
        <f>COUNTIFS(Data!$G:$G,$A27,Data!$C:$C,CC$1,Data!$D:$D,CC$2)</f>
        <v>0</v>
      </c>
      <c r="CD27" s="5">
        <f>COUNTIFS(Data!$G:$G,$A27,Data!$C:$C,CD$1,Data!$D:$D,CD$2)</f>
        <v>0</v>
      </c>
      <c r="CE27" s="5">
        <f>COUNTIFS(Data!$G:$G,$A27,Data!$C:$C,CE$1,Data!$D:$D,CE$2)</f>
        <v>0</v>
      </c>
      <c r="CF27" s="5">
        <f>COUNTIFS(Data!$G:$G,$A27,Data!$C:$C,CF$1,Data!$D:$D,CF$2)</f>
        <v>0</v>
      </c>
      <c r="CG27" s="5">
        <f>COUNTIFS(Data!$G:$G,$A27,Data!$C:$C,CG$1,Data!$D:$D,CG$2)</f>
        <v>0</v>
      </c>
      <c r="CH27" s="5">
        <f>COUNTIFS(Data!$G:$G,$A27,Data!$C:$C,CH$1,Data!$D:$D,CH$2)</f>
        <v>0</v>
      </c>
      <c r="CI27" s="5">
        <f>COUNTIFS(Data!$G:$G,$A27,Data!$C:$C,CI$1,Data!$D:$D,CI$2)</f>
        <v>0</v>
      </c>
      <c r="CJ27" s="5">
        <f>COUNTIFS(Data!$G:$G,$A27,Data!$C:$C,CJ$1,Data!$D:$D,CJ$2)</f>
        <v>0</v>
      </c>
      <c r="CK27" s="5">
        <f>COUNTIFS(Data!$G:$G,$A27,Data!$C:$C,CK$1,Data!$D:$D,CK$2)</f>
        <v>0</v>
      </c>
      <c r="CL27" s="5">
        <f>COUNTIFS(Data!$G:$G,$A27,Data!$C:$C,CL$1,Data!$D:$D,CL$2)</f>
        <v>0</v>
      </c>
      <c r="CM27" s="5">
        <f>COUNTIFS(Data!$G:$G,$A27,Data!$C:$C,CM$1,Data!$D:$D,CM$2)</f>
        <v>0</v>
      </c>
      <c r="CN27" s="5">
        <f>COUNTIFS(Data!$G:$G,$A27,Data!$C:$C,CN$1,Data!$D:$D,CN$2)</f>
        <v>0</v>
      </c>
      <c r="CO27" s="5">
        <f>COUNTIFS(Data!$G:$G,$A27,Data!$C:$C,CO$1,Data!$D:$D,CO$2)</f>
        <v>0</v>
      </c>
      <c r="CP27" s="5">
        <f>COUNTIFS(Data!$G:$G,$A27,Data!$C:$C,CP$1,Data!$D:$D,CP$2)</f>
        <v>0</v>
      </c>
      <c r="CQ27" s="5">
        <f>COUNTIFS(Data!$G:$G,$A27,Data!$C:$C,CQ$1,Data!$D:$D,CQ$2)</f>
        <v>0</v>
      </c>
      <c r="CR27" s="5">
        <f>COUNTIFS(Data!$G:$G,$A27,Data!$C:$C,CR$1,Data!$D:$D,CR$2)</f>
        <v>0</v>
      </c>
      <c r="CS27" s="5">
        <f>COUNTIFS(Data!$G:$G,$A27,Data!$C:$C,CS$1,Data!$D:$D,CS$2)</f>
        <v>0</v>
      </c>
      <c r="CT27" s="5">
        <f>COUNTIFS(Data!$G:$G,$A27,Data!$C:$C,CT$1,Data!$D:$D,CT$2)</f>
        <v>1</v>
      </c>
      <c r="CU27" s="5">
        <f>COUNTIFS(Data!$G:$G,$A27,Data!$C:$C,CU$1,Data!$D:$D,CU$2)</f>
        <v>0</v>
      </c>
      <c r="CV27" s="5">
        <f>COUNTIFS(Data!$G:$G,$A27,Data!$C:$C,CV$1,Data!$D:$D,CV$2)</f>
        <v>0</v>
      </c>
      <c r="CW27" s="5">
        <f t="shared" ref="CW27:CX27" si="26">SUMIF($B$2:$CV$2,CW$2, $B27:$CV27)</f>
        <v>1</v>
      </c>
      <c r="CX27" s="5">
        <f t="shared" si="26"/>
        <v>1</v>
      </c>
      <c r="CY27" s="5">
        <f t="shared" si="3"/>
        <v>2</v>
      </c>
    </row>
    <row r="28">
      <c r="A28" s="5" t="str">
        <f>Countries!A26</f>
        <v>EGY</v>
      </c>
      <c r="B28" s="5">
        <f>COUNTIFS(Data!$G:$G,$A28,Data!$C:$C,B$1,Data!$D:$D,B$2)</f>
        <v>0</v>
      </c>
      <c r="C28" s="5">
        <f>COUNTIFS(Data!$G:$G,$A28,Data!$C:$C,C$1,Data!$D:$D,C$2)</f>
        <v>0</v>
      </c>
      <c r="D28" s="5">
        <f>COUNTIFS(Data!$G:$G,$A28,Data!$C:$C,D$1,Data!$D:$D,D$2)</f>
        <v>0</v>
      </c>
      <c r="E28" s="5">
        <f>COUNTIFS(Data!$G:$G,$A28,Data!$C:$C,E$1,Data!$D:$D,E$2)</f>
        <v>0</v>
      </c>
      <c r="F28" s="5">
        <f>COUNTIFS(Data!$G:$G,$A28,Data!$C:$C,F$1,Data!$D:$D,F$2)</f>
        <v>0</v>
      </c>
      <c r="G28" s="5">
        <f>COUNTIFS(Data!$G:$G,$A28,Data!$C:$C,G$1,Data!$D:$D,G$2)</f>
        <v>0</v>
      </c>
      <c r="H28" s="5">
        <f>COUNTIFS(Data!$G:$G,$A28,Data!$C:$C,H$1,Data!$D:$D,H$2)</f>
        <v>0</v>
      </c>
      <c r="I28" s="5">
        <f>COUNTIFS(Data!$G:$G,$A28,Data!$C:$C,I$1,Data!$D:$D,I$2)</f>
        <v>0</v>
      </c>
      <c r="J28" s="5">
        <f>COUNTIFS(Data!$G:$G,$A28,Data!$C:$C,J$1,Data!$D:$D,J$2)</f>
        <v>0</v>
      </c>
      <c r="K28" s="5">
        <f>COUNTIFS(Data!$G:$G,$A28,Data!$C:$C,K$1,Data!$D:$D,K$2)</f>
        <v>0</v>
      </c>
      <c r="L28" s="5">
        <f>COUNTIFS(Data!$G:$G,$A28,Data!$C:$C,L$1,Data!$D:$D,L$2)</f>
        <v>0</v>
      </c>
      <c r="M28" s="5">
        <f>COUNTIFS(Data!$G:$G,$A28,Data!$C:$C,M$1,Data!$D:$D,M$2)</f>
        <v>0</v>
      </c>
      <c r="N28" s="5">
        <f>COUNTIFS(Data!$G:$G,$A28,Data!$C:$C,N$1,Data!$D:$D,N$2)</f>
        <v>0</v>
      </c>
      <c r="O28" s="5">
        <f>COUNTIFS(Data!$G:$G,$A28,Data!$C:$C,O$1,Data!$D:$D,O$2)</f>
        <v>0</v>
      </c>
      <c r="P28" s="5">
        <f>COUNTIFS(Data!$G:$G,$A28,Data!$C:$C,P$1,Data!$D:$D,P$2)</f>
        <v>0</v>
      </c>
      <c r="Q28" s="5">
        <f>COUNTIFS(Data!$G:$G,$A28,Data!$C:$C,Q$1,Data!$D:$D,Q$2)</f>
        <v>0</v>
      </c>
      <c r="R28" s="5">
        <f>COUNTIFS(Data!$G:$G,$A28,Data!$C:$C,R$1,Data!$D:$D,R$2)</f>
        <v>0</v>
      </c>
      <c r="S28" s="5">
        <f>COUNTIFS(Data!$G:$G,$A28,Data!$C:$C,S$1,Data!$D:$D,S$2)</f>
        <v>0</v>
      </c>
      <c r="T28" s="5">
        <f>COUNTIFS(Data!$G:$G,$A28,Data!$C:$C,T$1,Data!$D:$D,T$2)</f>
        <v>0</v>
      </c>
      <c r="U28" s="5">
        <f>COUNTIFS(Data!$G:$G,$A28,Data!$C:$C,U$1,Data!$D:$D,U$2)</f>
        <v>0</v>
      </c>
      <c r="V28" s="5">
        <f>COUNTIFS(Data!$G:$G,$A28,Data!$C:$C,V$1,Data!$D:$D,V$2)</f>
        <v>0</v>
      </c>
      <c r="W28" s="5">
        <f>COUNTIFS(Data!$G:$G,$A28,Data!$C:$C,W$1,Data!$D:$D,W$2)</f>
        <v>0</v>
      </c>
      <c r="X28" s="5">
        <f>COUNTIFS(Data!$G:$G,$A28,Data!$C:$C,X$1,Data!$D:$D,X$2)</f>
        <v>0</v>
      </c>
      <c r="Y28" s="5">
        <f>COUNTIFS(Data!$G:$G,$A28,Data!$C:$C,Y$1,Data!$D:$D,Y$2)</f>
        <v>0</v>
      </c>
      <c r="Z28" s="5">
        <f>COUNTIFS(Data!$G:$G,$A28,Data!$C:$C,Z$1,Data!$D:$D,Z$2)</f>
        <v>0</v>
      </c>
      <c r="AA28" s="5">
        <f>COUNTIFS(Data!$G:$G,$A28,Data!$C:$C,AA$1,Data!$D:$D,AA$2)</f>
        <v>0</v>
      </c>
      <c r="AB28" s="5">
        <f>COUNTIFS(Data!$G:$G,$A28,Data!$C:$C,AB$1,Data!$D:$D,AB$2)</f>
        <v>0</v>
      </c>
      <c r="AC28" s="5">
        <f>COUNTIFS(Data!$G:$G,$A28,Data!$C:$C,AC$1,Data!$D:$D,AC$2)</f>
        <v>0</v>
      </c>
      <c r="AD28" s="5">
        <f>COUNTIFS(Data!$G:$G,$A28,Data!$C:$C,AD$1,Data!$D:$D,AD$2)</f>
        <v>0</v>
      </c>
      <c r="AE28" s="5">
        <f>COUNTIFS(Data!$G:$G,$A28,Data!$C:$C,AE$1,Data!$D:$D,AE$2)</f>
        <v>0</v>
      </c>
      <c r="AF28" s="5">
        <f>COUNTIFS(Data!$G:$G,$A28,Data!$C:$C,AF$1,Data!$D:$D,AF$2)</f>
        <v>0</v>
      </c>
      <c r="AG28" s="5">
        <f>COUNTIFS(Data!$G:$G,$A28,Data!$C:$C,AG$1,Data!$D:$D,AG$2)</f>
        <v>0</v>
      </c>
      <c r="AH28" s="5">
        <f>COUNTIFS(Data!$G:$G,$A28,Data!$C:$C,AH$1,Data!$D:$D,AH$2)</f>
        <v>0</v>
      </c>
      <c r="AI28" s="5">
        <f>COUNTIFS(Data!$G:$G,$A28,Data!$C:$C,AI$1,Data!$D:$D,AI$2)</f>
        <v>0</v>
      </c>
      <c r="AJ28" s="5">
        <f>COUNTIFS(Data!$G:$G,$A28,Data!$C:$C,AJ$1,Data!$D:$D,AJ$2)</f>
        <v>0</v>
      </c>
      <c r="AK28" s="5">
        <f>COUNTIFS(Data!$G:$G,$A28,Data!$C:$C,AK$1,Data!$D:$D,AK$2)</f>
        <v>0</v>
      </c>
      <c r="AL28" s="5">
        <f>COUNTIFS(Data!$G:$G,$A28,Data!$C:$C,AL$1,Data!$D:$D,AL$2)</f>
        <v>0</v>
      </c>
      <c r="AM28" s="5">
        <f>COUNTIFS(Data!$G:$G,$A28,Data!$C:$C,AM$1,Data!$D:$D,AM$2)</f>
        <v>0</v>
      </c>
      <c r="AN28" s="5">
        <f>COUNTIFS(Data!$G:$G,$A28,Data!$C:$C,AN$1,Data!$D:$D,AN$2)</f>
        <v>0</v>
      </c>
      <c r="AO28" s="5">
        <f>COUNTIFS(Data!$G:$G,$A28,Data!$C:$C,AO$1,Data!$D:$D,AO$2)</f>
        <v>0</v>
      </c>
      <c r="AP28" s="5">
        <f>COUNTIFS(Data!$G:$G,$A28,Data!$C:$C,AP$1,Data!$D:$D,AP$2)</f>
        <v>0</v>
      </c>
      <c r="AQ28" s="5">
        <f>COUNTIFS(Data!$G:$G,$A28,Data!$C:$C,AQ$1,Data!$D:$D,AQ$2)</f>
        <v>0</v>
      </c>
      <c r="AR28" s="5">
        <f>COUNTIFS(Data!$G:$G,$A28,Data!$C:$C,AR$1,Data!$D:$D,AR$2)</f>
        <v>0</v>
      </c>
      <c r="AS28" s="5">
        <f>COUNTIFS(Data!$G:$G,$A28,Data!$C:$C,AS$1,Data!$D:$D,AS$2)</f>
        <v>0</v>
      </c>
      <c r="AT28" s="5">
        <f>COUNTIFS(Data!$G:$G,$A28,Data!$C:$C,AT$1,Data!$D:$D,AT$2)</f>
        <v>0</v>
      </c>
      <c r="AU28" s="5">
        <f>COUNTIFS(Data!$G:$G,$A28,Data!$C:$C,AU$1,Data!$D:$D,AU$2)</f>
        <v>0</v>
      </c>
      <c r="AV28" s="5">
        <f>COUNTIFS(Data!$G:$G,$A28,Data!$C:$C,AV$1,Data!$D:$D,AV$2)</f>
        <v>0</v>
      </c>
      <c r="AW28" s="5">
        <f>COUNTIFS(Data!$G:$G,$A28,Data!$C:$C,AW$1,Data!$D:$D,AW$2)</f>
        <v>0</v>
      </c>
      <c r="AX28" s="5">
        <f>COUNTIFS(Data!$G:$G,$A28,Data!$C:$C,AX$1,Data!$D:$D,AX$2)</f>
        <v>0</v>
      </c>
      <c r="AY28" s="5">
        <f>COUNTIFS(Data!$G:$G,$A28,Data!$C:$C,AY$1,Data!$D:$D,AY$2)</f>
        <v>0</v>
      </c>
      <c r="AZ28" s="5">
        <f>COUNTIFS(Data!$G:$G,$A28,Data!$C:$C,AZ$1,Data!$D:$D,AZ$2)</f>
        <v>0</v>
      </c>
      <c r="BA28" s="5">
        <f>COUNTIFS(Data!$G:$G,$A28,Data!$C:$C,BA$1,Data!$D:$D,BA$2)</f>
        <v>0</v>
      </c>
      <c r="BB28" s="5">
        <f>COUNTIFS(Data!$G:$G,$A28,Data!$C:$C,BB$1,Data!$D:$D,BB$2)</f>
        <v>0</v>
      </c>
      <c r="BC28" s="5">
        <f>COUNTIFS(Data!$G:$G,$A28,Data!$C:$C,BC$1,Data!$D:$D,BC$2)</f>
        <v>1</v>
      </c>
      <c r="BD28" s="5">
        <f>COUNTIFS(Data!$G:$G,$A28,Data!$C:$C,BD$1,Data!$D:$D,BD$2)</f>
        <v>0</v>
      </c>
      <c r="BE28" s="5">
        <f>COUNTIFS(Data!$G:$G,$A28,Data!$C:$C,BE$1,Data!$D:$D,BE$2)</f>
        <v>0</v>
      </c>
      <c r="BF28" s="5">
        <f>COUNTIFS(Data!$G:$G,$A28,Data!$C:$C,BF$1,Data!$D:$D,BF$2)</f>
        <v>0</v>
      </c>
      <c r="BG28" s="5">
        <f>COUNTIFS(Data!$G:$G,$A28,Data!$C:$C,BG$1,Data!$D:$D,BG$2)</f>
        <v>0</v>
      </c>
      <c r="BH28" s="5">
        <f>COUNTIFS(Data!$G:$G,$A28,Data!$C:$C,BH$1,Data!$D:$D,BH$2)</f>
        <v>0</v>
      </c>
      <c r="BI28" s="5">
        <f>COUNTIFS(Data!$G:$G,$A28,Data!$C:$C,BI$1,Data!$D:$D,BI$2)</f>
        <v>0</v>
      </c>
      <c r="BJ28" s="5">
        <f>COUNTIFS(Data!$G:$G,$A28,Data!$C:$C,BJ$1,Data!$D:$D,BJ$2)</f>
        <v>0</v>
      </c>
      <c r="BK28" s="5">
        <f>COUNTIFS(Data!$G:$G,$A28,Data!$C:$C,BK$1,Data!$D:$D,BK$2)</f>
        <v>0</v>
      </c>
      <c r="BL28" s="5">
        <f>COUNTIFS(Data!$G:$G,$A28,Data!$C:$C,BL$1,Data!$D:$D,BL$2)</f>
        <v>0</v>
      </c>
      <c r="BM28" s="5">
        <f>COUNTIFS(Data!$G:$G,$A28,Data!$C:$C,BM$1,Data!$D:$D,BM$2)</f>
        <v>0</v>
      </c>
      <c r="BN28" s="5">
        <f>COUNTIFS(Data!$G:$G,$A28,Data!$C:$C,BN$1,Data!$D:$D,BN$2)</f>
        <v>0</v>
      </c>
      <c r="BO28" s="5">
        <f>COUNTIFS(Data!$G:$G,$A28,Data!$C:$C,BO$1,Data!$D:$D,BO$2)</f>
        <v>0</v>
      </c>
      <c r="BP28" s="5">
        <f>COUNTIFS(Data!$G:$G,$A28,Data!$C:$C,BP$1,Data!$D:$D,BP$2)</f>
        <v>0</v>
      </c>
      <c r="BQ28" s="5">
        <f>COUNTIFS(Data!$G:$G,$A28,Data!$C:$C,BQ$1,Data!$D:$D,BQ$2)</f>
        <v>0</v>
      </c>
      <c r="BR28" s="5">
        <f>COUNTIFS(Data!$G:$G,$A28,Data!$C:$C,BR$1,Data!$D:$D,BR$2)</f>
        <v>0</v>
      </c>
      <c r="BS28" s="5">
        <f>COUNTIFS(Data!$G:$G,$A28,Data!$C:$C,BS$1,Data!$D:$D,BS$2)</f>
        <v>0</v>
      </c>
      <c r="BT28" s="5">
        <f>COUNTIFS(Data!$G:$G,$A28,Data!$C:$C,BT$1,Data!$D:$D,BT$2)</f>
        <v>0</v>
      </c>
      <c r="BU28" s="5">
        <f>COUNTIFS(Data!$G:$G,$A28,Data!$C:$C,BU$1,Data!$D:$D,BU$2)</f>
        <v>0</v>
      </c>
      <c r="BV28" s="5">
        <f>COUNTIFS(Data!$G:$G,$A28,Data!$C:$C,BV$1,Data!$D:$D,BV$2)</f>
        <v>0</v>
      </c>
      <c r="BW28" s="5">
        <f>COUNTIFS(Data!$G:$G,$A28,Data!$C:$C,BW$1,Data!$D:$D,BW$2)</f>
        <v>0</v>
      </c>
      <c r="BX28" s="5">
        <f>COUNTIFS(Data!$G:$G,$A28,Data!$C:$C,BX$1,Data!$D:$D,BX$2)</f>
        <v>0</v>
      </c>
      <c r="BY28" s="5">
        <f>COUNTIFS(Data!$G:$G,$A28,Data!$C:$C,BY$1,Data!$D:$D,BY$2)</f>
        <v>0</v>
      </c>
      <c r="BZ28" s="5">
        <f>COUNTIFS(Data!$G:$G,$A28,Data!$C:$C,BZ$1,Data!$D:$D,BZ$2)</f>
        <v>0</v>
      </c>
      <c r="CA28" s="5">
        <f>COUNTIFS(Data!$G:$G,$A28,Data!$C:$C,CA$1,Data!$D:$D,CA$2)</f>
        <v>0</v>
      </c>
      <c r="CB28" s="5">
        <f>COUNTIFS(Data!$G:$G,$A28,Data!$C:$C,CB$1,Data!$D:$D,CB$2)</f>
        <v>0</v>
      </c>
      <c r="CC28" s="5">
        <f>COUNTIFS(Data!$G:$G,$A28,Data!$C:$C,CC$1,Data!$D:$D,CC$2)</f>
        <v>0</v>
      </c>
      <c r="CD28" s="5">
        <f>COUNTIFS(Data!$G:$G,$A28,Data!$C:$C,CD$1,Data!$D:$D,CD$2)</f>
        <v>0</v>
      </c>
      <c r="CE28" s="5">
        <f>COUNTIFS(Data!$G:$G,$A28,Data!$C:$C,CE$1,Data!$D:$D,CE$2)</f>
        <v>0</v>
      </c>
      <c r="CF28" s="5">
        <f>COUNTIFS(Data!$G:$G,$A28,Data!$C:$C,CF$1,Data!$D:$D,CF$2)</f>
        <v>0</v>
      </c>
      <c r="CG28" s="5">
        <f>COUNTIFS(Data!$G:$G,$A28,Data!$C:$C,CG$1,Data!$D:$D,CG$2)</f>
        <v>0</v>
      </c>
      <c r="CH28" s="5">
        <f>COUNTIFS(Data!$G:$G,$A28,Data!$C:$C,CH$1,Data!$D:$D,CH$2)</f>
        <v>0</v>
      </c>
      <c r="CI28" s="5">
        <f>COUNTIFS(Data!$G:$G,$A28,Data!$C:$C,CI$1,Data!$D:$D,CI$2)</f>
        <v>0</v>
      </c>
      <c r="CJ28" s="5">
        <f>COUNTIFS(Data!$G:$G,$A28,Data!$C:$C,CJ$1,Data!$D:$D,CJ$2)</f>
        <v>0</v>
      </c>
      <c r="CK28" s="5">
        <f>COUNTIFS(Data!$G:$G,$A28,Data!$C:$C,CK$1,Data!$D:$D,CK$2)</f>
        <v>0</v>
      </c>
      <c r="CL28" s="5">
        <f>COUNTIFS(Data!$G:$G,$A28,Data!$C:$C,CL$1,Data!$D:$D,CL$2)</f>
        <v>0</v>
      </c>
      <c r="CM28" s="5">
        <f>COUNTIFS(Data!$G:$G,$A28,Data!$C:$C,CM$1,Data!$D:$D,CM$2)</f>
        <v>0</v>
      </c>
      <c r="CN28" s="5">
        <f>COUNTIFS(Data!$G:$G,$A28,Data!$C:$C,CN$1,Data!$D:$D,CN$2)</f>
        <v>0</v>
      </c>
      <c r="CO28" s="5">
        <f>COUNTIFS(Data!$G:$G,$A28,Data!$C:$C,CO$1,Data!$D:$D,CO$2)</f>
        <v>0</v>
      </c>
      <c r="CP28" s="5">
        <f>COUNTIFS(Data!$G:$G,$A28,Data!$C:$C,CP$1,Data!$D:$D,CP$2)</f>
        <v>0</v>
      </c>
      <c r="CQ28" s="5">
        <f>COUNTIFS(Data!$G:$G,$A28,Data!$C:$C,CQ$1,Data!$D:$D,CQ$2)</f>
        <v>0</v>
      </c>
      <c r="CR28" s="5">
        <f>COUNTIFS(Data!$G:$G,$A28,Data!$C:$C,CR$1,Data!$D:$D,CR$2)</f>
        <v>0</v>
      </c>
      <c r="CS28" s="5">
        <f>COUNTIFS(Data!$G:$G,$A28,Data!$C:$C,CS$1,Data!$D:$D,CS$2)</f>
        <v>0</v>
      </c>
      <c r="CT28" s="5">
        <f>COUNTIFS(Data!$G:$G,$A28,Data!$C:$C,CT$1,Data!$D:$D,CT$2)</f>
        <v>0</v>
      </c>
      <c r="CU28" s="5">
        <f>COUNTIFS(Data!$G:$G,$A28,Data!$C:$C,CU$1,Data!$D:$D,CU$2)</f>
        <v>0</v>
      </c>
      <c r="CV28" s="5">
        <f>COUNTIFS(Data!$G:$G,$A28,Data!$C:$C,CV$1,Data!$D:$D,CV$2)</f>
        <v>0</v>
      </c>
      <c r="CW28" s="5">
        <f t="shared" ref="CW28:CX28" si="27">SUMIF($B$2:$CV$2,CW$2, $B28:$CV28)</f>
        <v>0</v>
      </c>
      <c r="CX28" s="5">
        <f t="shared" si="27"/>
        <v>1</v>
      </c>
      <c r="CY28" s="5">
        <f t="shared" si="3"/>
        <v>1</v>
      </c>
    </row>
    <row r="29">
      <c r="A29" s="5" t="str">
        <f>Countries!A27</f>
        <v>ESP</v>
      </c>
      <c r="B29" s="5">
        <f>COUNTIFS(Data!$G:$G,$A29,Data!$C:$C,B$1,Data!$D:$D,B$2)</f>
        <v>0</v>
      </c>
      <c r="C29" s="5">
        <f>COUNTIFS(Data!$G:$G,$A29,Data!$C:$C,C$1,Data!$D:$D,C$2)</f>
        <v>0</v>
      </c>
      <c r="D29" s="5">
        <f>COUNTIFS(Data!$G:$G,$A29,Data!$C:$C,D$1,Data!$D:$D,D$2)</f>
        <v>0</v>
      </c>
      <c r="E29" s="5">
        <f>COUNTIFS(Data!$G:$G,$A29,Data!$C:$C,E$1,Data!$D:$D,E$2)</f>
        <v>0</v>
      </c>
      <c r="F29" s="5">
        <f>COUNTIFS(Data!$G:$G,$A29,Data!$C:$C,F$1,Data!$D:$D,F$2)</f>
        <v>0</v>
      </c>
      <c r="G29" s="5">
        <f>COUNTIFS(Data!$G:$G,$A29,Data!$C:$C,G$1,Data!$D:$D,G$2)</f>
        <v>0</v>
      </c>
      <c r="H29" s="5">
        <f>COUNTIFS(Data!$G:$G,$A29,Data!$C:$C,H$1,Data!$D:$D,H$2)</f>
        <v>0</v>
      </c>
      <c r="I29" s="5">
        <f>COUNTIFS(Data!$G:$G,$A29,Data!$C:$C,I$1,Data!$D:$D,I$2)</f>
        <v>0</v>
      </c>
      <c r="J29" s="5">
        <f>COUNTIFS(Data!$G:$G,$A29,Data!$C:$C,J$1,Data!$D:$D,J$2)</f>
        <v>0</v>
      </c>
      <c r="K29" s="5">
        <f>COUNTIFS(Data!$G:$G,$A29,Data!$C:$C,K$1,Data!$D:$D,K$2)</f>
        <v>0</v>
      </c>
      <c r="L29" s="5">
        <f>COUNTIFS(Data!$G:$G,$A29,Data!$C:$C,L$1,Data!$D:$D,L$2)</f>
        <v>0</v>
      </c>
      <c r="M29" s="5">
        <f>COUNTIFS(Data!$G:$G,$A29,Data!$C:$C,M$1,Data!$D:$D,M$2)</f>
        <v>0</v>
      </c>
      <c r="N29" s="5">
        <f>COUNTIFS(Data!$G:$G,$A29,Data!$C:$C,N$1,Data!$D:$D,N$2)</f>
        <v>0</v>
      </c>
      <c r="O29" s="5">
        <f>COUNTIFS(Data!$G:$G,$A29,Data!$C:$C,O$1,Data!$D:$D,O$2)</f>
        <v>0</v>
      </c>
      <c r="P29" s="5">
        <f>COUNTIFS(Data!$G:$G,$A29,Data!$C:$C,P$1,Data!$D:$D,P$2)</f>
        <v>0</v>
      </c>
      <c r="Q29" s="5">
        <f>COUNTIFS(Data!$G:$G,$A29,Data!$C:$C,Q$1,Data!$D:$D,Q$2)</f>
        <v>0</v>
      </c>
      <c r="R29" s="5">
        <f>COUNTIFS(Data!$G:$G,$A29,Data!$C:$C,R$1,Data!$D:$D,R$2)</f>
        <v>0</v>
      </c>
      <c r="S29" s="5">
        <f>COUNTIFS(Data!$G:$G,$A29,Data!$C:$C,S$1,Data!$D:$D,S$2)</f>
        <v>0</v>
      </c>
      <c r="T29" s="5">
        <f>COUNTIFS(Data!$G:$G,$A29,Data!$C:$C,T$1,Data!$D:$D,T$2)</f>
        <v>0</v>
      </c>
      <c r="U29" s="5">
        <f>COUNTIFS(Data!$G:$G,$A29,Data!$C:$C,U$1,Data!$D:$D,U$2)</f>
        <v>0</v>
      </c>
      <c r="V29" s="5">
        <f>COUNTIFS(Data!$G:$G,$A29,Data!$C:$C,V$1,Data!$D:$D,V$2)</f>
        <v>0</v>
      </c>
      <c r="W29" s="5">
        <f>COUNTIFS(Data!$G:$G,$A29,Data!$C:$C,W$1,Data!$D:$D,W$2)</f>
        <v>0</v>
      </c>
      <c r="X29" s="5">
        <f>COUNTIFS(Data!$G:$G,$A29,Data!$C:$C,X$1,Data!$D:$D,X$2)</f>
        <v>0</v>
      </c>
      <c r="Y29" s="5">
        <f>COUNTIFS(Data!$G:$G,$A29,Data!$C:$C,Y$1,Data!$D:$D,Y$2)</f>
        <v>0</v>
      </c>
      <c r="Z29" s="5">
        <f>COUNTIFS(Data!$G:$G,$A29,Data!$C:$C,Z$1,Data!$D:$D,Z$2)</f>
        <v>0</v>
      </c>
      <c r="AA29" s="5">
        <f>COUNTIFS(Data!$G:$G,$A29,Data!$C:$C,AA$1,Data!$D:$D,AA$2)</f>
        <v>0</v>
      </c>
      <c r="AB29" s="5">
        <f>COUNTIFS(Data!$G:$G,$A29,Data!$C:$C,AB$1,Data!$D:$D,AB$2)</f>
        <v>0</v>
      </c>
      <c r="AC29" s="5">
        <f>COUNTIFS(Data!$G:$G,$A29,Data!$C:$C,AC$1,Data!$D:$D,AC$2)</f>
        <v>0</v>
      </c>
      <c r="AD29" s="5">
        <f>COUNTIFS(Data!$G:$G,$A29,Data!$C:$C,AD$1,Data!$D:$D,AD$2)</f>
        <v>0</v>
      </c>
      <c r="AE29" s="5">
        <f>COUNTIFS(Data!$G:$G,$A29,Data!$C:$C,AE$1,Data!$D:$D,AE$2)</f>
        <v>0</v>
      </c>
      <c r="AF29" s="5">
        <f>COUNTIFS(Data!$G:$G,$A29,Data!$C:$C,AF$1,Data!$D:$D,AF$2)</f>
        <v>0</v>
      </c>
      <c r="AG29" s="5">
        <f>COUNTIFS(Data!$G:$G,$A29,Data!$C:$C,AG$1,Data!$D:$D,AG$2)</f>
        <v>0</v>
      </c>
      <c r="AH29" s="5">
        <f>COUNTIFS(Data!$G:$G,$A29,Data!$C:$C,AH$1,Data!$D:$D,AH$2)</f>
        <v>0</v>
      </c>
      <c r="AI29" s="5">
        <f>COUNTIFS(Data!$G:$G,$A29,Data!$C:$C,AI$1,Data!$D:$D,AI$2)</f>
        <v>0</v>
      </c>
      <c r="AJ29" s="5">
        <f>COUNTIFS(Data!$G:$G,$A29,Data!$C:$C,AJ$1,Data!$D:$D,AJ$2)</f>
        <v>0</v>
      </c>
      <c r="AK29" s="5">
        <f>COUNTIFS(Data!$G:$G,$A29,Data!$C:$C,AK$1,Data!$D:$D,AK$2)</f>
        <v>0</v>
      </c>
      <c r="AL29" s="5">
        <f>COUNTIFS(Data!$G:$G,$A29,Data!$C:$C,AL$1,Data!$D:$D,AL$2)</f>
        <v>0</v>
      </c>
      <c r="AM29" s="5">
        <f>COUNTIFS(Data!$G:$G,$A29,Data!$C:$C,AM$1,Data!$D:$D,AM$2)</f>
        <v>0</v>
      </c>
      <c r="AN29" s="5">
        <f>COUNTIFS(Data!$G:$G,$A29,Data!$C:$C,AN$1,Data!$D:$D,AN$2)</f>
        <v>0</v>
      </c>
      <c r="AO29" s="5">
        <f>COUNTIFS(Data!$G:$G,$A29,Data!$C:$C,AO$1,Data!$D:$D,AO$2)</f>
        <v>0</v>
      </c>
      <c r="AP29" s="5">
        <f>COUNTIFS(Data!$G:$G,$A29,Data!$C:$C,AP$1,Data!$D:$D,AP$2)</f>
        <v>0</v>
      </c>
      <c r="AQ29" s="5">
        <f>COUNTIFS(Data!$G:$G,$A29,Data!$C:$C,AQ$1,Data!$D:$D,AQ$2)</f>
        <v>0</v>
      </c>
      <c r="AR29" s="5">
        <f>COUNTIFS(Data!$G:$G,$A29,Data!$C:$C,AR$1,Data!$D:$D,AR$2)</f>
        <v>0</v>
      </c>
      <c r="AS29" s="5">
        <f>COUNTIFS(Data!$G:$G,$A29,Data!$C:$C,AS$1,Data!$D:$D,AS$2)</f>
        <v>0</v>
      </c>
      <c r="AT29" s="5">
        <f>COUNTIFS(Data!$G:$G,$A29,Data!$C:$C,AT$1,Data!$D:$D,AT$2)</f>
        <v>0</v>
      </c>
      <c r="AU29" s="5">
        <f>COUNTIFS(Data!$G:$G,$A29,Data!$C:$C,AU$1,Data!$D:$D,AU$2)</f>
        <v>0</v>
      </c>
      <c r="AV29" s="5">
        <f>COUNTIFS(Data!$G:$G,$A29,Data!$C:$C,AV$1,Data!$D:$D,AV$2)</f>
        <v>0</v>
      </c>
      <c r="AW29" s="5">
        <f>COUNTIFS(Data!$G:$G,$A29,Data!$C:$C,AW$1,Data!$D:$D,AW$2)</f>
        <v>0</v>
      </c>
      <c r="AX29" s="5">
        <f>COUNTIFS(Data!$G:$G,$A29,Data!$C:$C,AX$1,Data!$D:$D,AX$2)</f>
        <v>0</v>
      </c>
      <c r="AY29" s="5">
        <f>COUNTIFS(Data!$G:$G,$A29,Data!$C:$C,AY$1,Data!$D:$D,AY$2)</f>
        <v>0</v>
      </c>
      <c r="AZ29" s="5">
        <f>COUNTIFS(Data!$G:$G,$A29,Data!$C:$C,AZ$1,Data!$D:$D,AZ$2)</f>
        <v>0</v>
      </c>
      <c r="BA29" s="5">
        <f>COUNTIFS(Data!$G:$G,$A29,Data!$C:$C,BA$1,Data!$D:$D,BA$2)</f>
        <v>0</v>
      </c>
      <c r="BB29" s="5">
        <f>COUNTIFS(Data!$G:$G,$A29,Data!$C:$C,BB$1,Data!$D:$D,BB$2)</f>
        <v>0</v>
      </c>
      <c r="BC29" s="5">
        <f>COUNTIFS(Data!$G:$G,$A29,Data!$C:$C,BC$1,Data!$D:$D,BC$2)</f>
        <v>1</v>
      </c>
      <c r="BD29" s="5">
        <f>COUNTIFS(Data!$G:$G,$A29,Data!$C:$C,BD$1,Data!$D:$D,BD$2)</f>
        <v>0</v>
      </c>
      <c r="BE29" s="5">
        <f>COUNTIFS(Data!$G:$G,$A29,Data!$C:$C,BE$1,Data!$D:$D,BE$2)</f>
        <v>0</v>
      </c>
      <c r="BF29" s="5">
        <f>COUNTIFS(Data!$G:$G,$A29,Data!$C:$C,BF$1,Data!$D:$D,BF$2)</f>
        <v>0</v>
      </c>
      <c r="BG29" s="5">
        <f>COUNTIFS(Data!$G:$G,$A29,Data!$C:$C,BG$1,Data!$D:$D,BG$2)</f>
        <v>0</v>
      </c>
      <c r="BH29" s="5">
        <f>COUNTIFS(Data!$G:$G,$A29,Data!$C:$C,BH$1,Data!$D:$D,BH$2)</f>
        <v>0</v>
      </c>
      <c r="BI29" s="5">
        <f>COUNTIFS(Data!$G:$G,$A29,Data!$C:$C,BI$1,Data!$D:$D,BI$2)</f>
        <v>0</v>
      </c>
      <c r="BJ29" s="5">
        <f>COUNTIFS(Data!$G:$G,$A29,Data!$C:$C,BJ$1,Data!$D:$D,BJ$2)</f>
        <v>0</v>
      </c>
      <c r="BK29" s="5">
        <f>COUNTIFS(Data!$G:$G,$A29,Data!$C:$C,BK$1,Data!$D:$D,BK$2)</f>
        <v>0</v>
      </c>
      <c r="BL29" s="5">
        <f>COUNTIFS(Data!$G:$G,$A29,Data!$C:$C,BL$1,Data!$D:$D,BL$2)</f>
        <v>0</v>
      </c>
      <c r="BM29" s="5">
        <f>COUNTIFS(Data!$G:$G,$A29,Data!$C:$C,BM$1,Data!$D:$D,BM$2)</f>
        <v>0</v>
      </c>
      <c r="BN29" s="5">
        <f>COUNTIFS(Data!$G:$G,$A29,Data!$C:$C,BN$1,Data!$D:$D,BN$2)</f>
        <v>0</v>
      </c>
      <c r="BO29" s="5">
        <f>COUNTIFS(Data!$G:$G,$A29,Data!$C:$C,BO$1,Data!$D:$D,BO$2)</f>
        <v>0</v>
      </c>
      <c r="BP29" s="5">
        <f>COUNTIFS(Data!$G:$G,$A29,Data!$C:$C,BP$1,Data!$D:$D,BP$2)</f>
        <v>0</v>
      </c>
      <c r="BQ29" s="5">
        <f>COUNTIFS(Data!$G:$G,$A29,Data!$C:$C,BQ$1,Data!$D:$D,BQ$2)</f>
        <v>1</v>
      </c>
      <c r="BR29" s="5">
        <f>COUNTIFS(Data!$G:$G,$A29,Data!$C:$C,BR$1,Data!$D:$D,BR$2)</f>
        <v>0</v>
      </c>
      <c r="BS29" s="5">
        <f>COUNTIFS(Data!$G:$G,$A29,Data!$C:$C,BS$1,Data!$D:$D,BS$2)</f>
        <v>0</v>
      </c>
      <c r="BT29" s="5">
        <f>COUNTIFS(Data!$G:$G,$A29,Data!$C:$C,BT$1,Data!$D:$D,BT$2)</f>
        <v>0</v>
      </c>
      <c r="BU29" s="5">
        <f>COUNTIFS(Data!$G:$G,$A29,Data!$C:$C,BU$1,Data!$D:$D,BU$2)</f>
        <v>1</v>
      </c>
      <c r="BV29" s="5">
        <f>COUNTIFS(Data!$G:$G,$A29,Data!$C:$C,BV$1,Data!$D:$D,BV$2)</f>
        <v>0</v>
      </c>
      <c r="BW29" s="5">
        <f>COUNTIFS(Data!$G:$G,$A29,Data!$C:$C,BW$1,Data!$D:$D,BW$2)</f>
        <v>0</v>
      </c>
      <c r="BX29" s="5">
        <f>COUNTIFS(Data!$G:$G,$A29,Data!$C:$C,BX$1,Data!$D:$D,BX$2)</f>
        <v>0</v>
      </c>
      <c r="BY29" s="5">
        <f>COUNTIFS(Data!$G:$G,$A29,Data!$C:$C,BY$1,Data!$D:$D,BY$2)</f>
        <v>0</v>
      </c>
      <c r="BZ29" s="5">
        <f>COUNTIFS(Data!$G:$G,$A29,Data!$C:$C,BZ$1,Data!$D:$D,BZ$2)</f>
        <v>0</v>
      </c>
      <c r="CA29" s="5">
        <f>COUNTIFS(Data!$G:$G,$A29,Data!$C:$C,CA$1,Data!$D:$D,CA$2)</f>
        <v>0</v>
      </c>
      <c r="CB29" s="5">
        <f>COUNTIFS(Data!$G:$G,$A29,Data!$C:$C,CB$1,Data!$D:$D,CB$2)</f>
        <v>0</v>
      </c>
      <c r="CC29" s="5">
        <f>COUNTIFS(Data!$G:$G,$A29,Data!$C:$C,CC$1,Data!$D:$D,CC$2)</f>
        <v>0</v>
      </c>
      <c r="CD29" s="5">
        <f>COUNTIFS(Data!$G:$G,$A29,Data!$C:$C,CD$1,Data!$D:$D,CD$2)</f>
        <v>0</v>
      </c>
      <c r="CE29" s="5">
        <f>COUNTIFS(Data!$G:$G,$A29,Data!$C:$C,CE$1,Data!$D:$D,CE$2)</f>
        <v>0</v>
      </c>
      <c r="CF29" s="5">
        <f>COUNTIFS(Data!$G:$G,$A29,Data!$C:$C,CF$1,Data!$D:$D,CF$2)</f>
        <v>0</v>
      </c>
      <c r="CG29" s="5">
        <f>COUNTIFS(Data!$G:$G,$A29,Data!$C:$C,CG$1,Data!$D:$D,CG$2)</f>
        <v>0</v>
      </c>
      <c r="CH29" s="5">
        <f>COUNTIFS(Data!$G:$G,$A29,Data!$C:$C,CH$1,Data!$D:$D,CH$2)</f>
        <v>0</v>
      </c>
      <c r="CI29" s="5">
        <f>COUNTIFS(Data!$G:$G,$A29,Data!$C:$C,CI$1,Data!$D:$D,CI$2)</f>
        <v>0</v>
      </c>
      <c r="CJ29" s="5">
        <f>COUNTIFS(Data!$G:$G,$A29,Data!$C:$C,CJ$1,Data!$D:$D,CJ$2)</f>
        <v>0</v>
      </c>
      <c r="CK29" s="5">
        <f>COUNTIFS(Data!$G:$G,$A29,Data!$C:$C,CK$1,Data!$D:$D,CK$2)</f>
        <v>0</v>
      </c>
      <c r="CL29" s="5">
        <f>COUNTIFS(Data!$G:$G,$A29,Data!$C:$C,CL$1,Data!$D:$D,CL$2)</f>
        <v>0</v>
      </c>
      <c r="CM29" s="5">
        <f>COUNTIFS(Data!$G:$G,$A29,Data!$C:$C,CM$1,Data!$D:$D,CM$2)</f>
        <v>0</v>
      </c>
      <c r="CN29" s="5">
        <f>COUNTIFS(Data!$G:$G,$A29,Data!$C:$C,CN$1,Data!$D:$D,CN$2)</f>
        <v>0</v>
      </c>
      <c r="CO29" s="5">
        <f>COUNTIFS(Data!$G:$G,$A29,Data!$C:$C,CO$1,Data!$D:$D,CO$2)</f>
        <v>0</v>
      </c>
      <c r="CP29" s="5">
        <f>COUNTIFS(Data!$G:$G,$A29,Data!$C:$C,CP$1,Data!$D:$D,CP$2)</f>
        <v>0</v>
      </c>
      <c r="CQ29" s="5">
        <f>COUNTIFS(Data!$G:$G,$A29,Data!$C:$C,CQ$1,Data!$D:$D,CQ$2)</f>
        <v>0</v>
      </c>
      <c r="CR29" s="5">
        <f>COUNTIFS(Data!$G:$G,$A29,Data!$C:$C,CR$1,Data!$D:$D,CR$2)</f>
        <v>0</v>
      </c>
      <c r="CS29" s="5">
        <f>COUNTIFS(Data!$G:$G,$A29,Data!$C:$C,CS$1,Data!$D:$D,CS$2)</f>
        <v>0</v>
      </c>
      <c r="CT29" s="5">
        <f>COUNTIFS(Data!$G:$G,$A29,Data!$C:$C,CT$1,Data!$D:$D,CT$2)</f>
        <v>0</v>
      </c>
      <c r="CU29" s="5">
        <f>COUNTIFS(Data!$G:$G,$A29,Data!$C:$C,CU$1,Data!$D:$D,CU$2)</f>
        <v>0</v>
      </c>
      <c r="CV29" s="5">
        <f>COUNTIFS(Data!$G:$G,$A29,Data!$C:$C,CV$1,Data!$D:$D,CV$2)</f>
        <v>0</v>
      </c>
      <c r="CW29" s="5">
        <f t="shared" ref="CW29:CX29" si="28">SUMIF($B$2:$CV$2,CW$2, $B29:$CV29)</f>
        <v>1</v>
      </c>
      <c r="CX29" s="5">
        <f t="shared" si="28"/>
        <v>1</v>
      </c>
      <c r="CY29" s="5">
        <f t="shared" si="3"/>
        <v>3</v>
      </c>
    </row>
    <row r="30">
      <c r="A30" s="5" t="str">
        <f>Countries!A28</f>
        <v>EST</v>
      </c>
      <c r="B30" s="5">
        <f>COUNTIFS(Data!$G:$G,$A30,Data!$C:$C,B$1,Data!$D:$D,B$2)</f>
        <v>0</v>
      </c>
      <c r="C30" s="5">
        <f>COUNTIFS(Data!$G:$G,$A30,Data!$C:$C,C$1,Data!$D:$D,C$2)</f>
        <v>0</v>
      </c>
      <c r="D30" s="5">
        <f>COUNTIFS(Data!$G:$G,$A30,Data!$C:$C,D$1,Data!$D:$D,D$2)</f>
        <v>0</v>
      </c>
      <c r="E30" s="5">
        <f>COUNTIFS(Data!$G:$G,$A30,Data!$C:$C,E$1,Data!$D:$D,E$2)</f>
        <v>0</v>
      </c>
      <c r="F30" s="5">
        <f>COUNTIFS(Data!$G:$G,$A30,Data!$C:$C,F$1,Data!$D:$D,F$2)</f>
        <v>0</v>
      </c>
      <c r="G30" s="5">
        <f>COUNTIFS(Data!$G:$G,$A30,Data!$C:$C,G$1,Data!$D:$D,G$2)</f>
        <v>0</v>
      </c>
      <c r="H30" s="5">
        <f>COUNTIFS(Data!$G:$G,$A30,Data!$C:$C,H$1,Data!$D:$D,H$2)</f>
        <v>0</v>
      </c>
      <c r="I30" s="5">
        <f>COUNTIFS(Data!$G:$G,$A30,Data!$C:$C,I$1,Data!$D:$D,I$2)</f>
        <v>0</v>
      </c>
      <c r="J30" s="5">
        <f>COUNTIFS(Data!$G:$G,$A30,Data!$C:$C,J$1,Data!$D:$D,J$2)</f>
        <v>0</v>
      </c>
      <c r="K30" s="5">
        <f>COUNTIFS(Data!$G:$G,$A30,Data!$C:$C,K$1,Data!$D:$D,K$2)</f>
        <v>0</v>
      </c>
      <c r="L30" s="5">
        <f>COUNTIFS(Data!$G:$G,$A30,Data!$C:$C,L$1,Data!$D:$D,L$2)</f>
        <v>0</v>
      </c>
      <c r="M30" s="5">
        <f>COUNTIFS(Data!$G:$G,$A30,Data!$C:$C,M$1,Data!$D:$D,M$2)</f>
        <v>0</v>
      </c>
      <c r="N30" s="5">
        <f>COUNTIFS(Data!$G:$G,$A30,Data!$C:$C,N$1,Data!$D:$D,N$2)</f>
        <v>0</v>
      </c>
      <c r="O30" s="5">
        <f>COUNTIFS(Data!$G:$G,$A30,Data!$C:$C,O$1,Data!$D:$D,O$2)</f>
        <v>0</v>
      </c>
      <c r="P30" s="5">
        <f>COUNTIFS(Data!$G:$G,$A30,Data!$C:$C,P$1,Data!$D:$D,P$2)</f>
        <v>0</v>
      </c>
      <c r="Q30" s="5">
        <f>COUNTIFS(Data!$G:$G,$A30,Data!$C:$C,Q$1,Data!$D:$D,Q$2)</f>
        <v>0</v>
      </c>
      <c r="R30" s="5">
        <f>COUNTIFS(Data!$G:$G,$A30,Data!$C:$C,R$1,Data!$D:$D,R$2)</f>
        <v>0</v>
      </c>
      <c r="S30" s="5">
        <f>COUNTIFS(Data!$G:$G,$A30,Data!$C:$C,S$1,Data!$D:$D,S$2)</f>
        <v>0</v>
      </c>
      <c r="T30" s="5">
        <f>COUNTIFS(Data!$G:$G,$A30,Data!$C:$C,T$1,Data!$D:$D,T$2)</f>
        <v>0</v>
      </c>
      <c r="U30" s="5">
        <f>COUNTIFS(Data!$G:$G,$A30,Data!$C:$C,U$1,Data!$D:$D,U$2)</f>
        <v>0</v>
      </c>
      <c r="V30" s="5">
        <f>COUNTIFS(Data!$G:$G,$A30,Data!$C:$C,V$1,Data!$D:$D,V$2)</f>
        <v>0</v>
      </c>
      <c r="W30" s="5">
        <f>COUNTIFS(Data!$G:$G,$A30,Data!$C:$C,W$1,Data!$D:$D,W$2)</f>
        <v>0</v>
      </c>
      <c r="X30" s="5">
        <f>COUNTIFS(Data!$G:$G,$A30,Data!$C:$C,X$1,Data!$D:$D,X$2)</f>
        <v>0</v>
      </c>
      <c r="Y30" s="5">
        <f>COUNTIFS(Data!$G:$G,$A30,Data!$C:$C,Y$1,Data!$D:$D,Y$2)</f>
        <v>0</v>
      </c>
      <c r="Z30" s="5">
        <f>COUNTIFS(Data!$G:$G,$A30,Data!$C:$C,Z$1,Data!$D:$D,Z$2)</f>
        <v>0</v>
      </c>
      <c r="AA30" s="5">
        <f>COUNTIFS(Data!$G:$G,$A30,Data!$C:$C,AA$1,Data!$D:$D,AA$2)</f>
        <v>0</v>
      </c>
      <c r="AB30" s="5">
        <f>COUNTIFS(Data!$G:$G,$A30,Data!$C:$C,AB$1,Data!$D:$D,AB$2)</f>
        <v>0</v>
      </c>
      <c r="AC30" s="5">
        <f>COUNTIFS(Data!$G:$G,$A30,Data!$C:$C,AC$1,Data!$D:$D,AC$2)</f>
        <v>0</v>
      </c>
      <c r="AD30" s="5">
        <f>COUNTIFS(Data!$G:$G,$A30,Data!$C:$C,AD$1,Data!$D:$D,AD$2)</f>
        <v>0</v>
      </c>
      <c r="AE30" s="5">
        <f>COUNTIFS(Data!$G:$G,$A30,Data!$C:$C,AE$1,Data!$D:$D,AE$2)</f>
        <v>0</v>
      </c>
      <c r="AF30" s="5">
        <f>COUNTIFS(Data!$G:$G,$A30,Data!$C:$C,AF$1,Data!$D:$D,AF$2)</f>
        <v>0</v>
      </c>
      <c r="AG30" s="5">
        <f>COUNTIFS(Data!$G:$G,$A30,Data!$C:$C,AG$1,Data!$D:$D,AG$2)</f>
        <v>0</v>
      </c>
      <c r="AH30" s="5">
        <f>COUNTIFS(Data!$G:$G,$A30,Data!$C:$C,AH$1,Data!$D:$D,AH$2)</f>
        <v>0</v>
      </c>
      <c r="AI30" s="5">
        <f>COUNTIFS(Data!$G:$G,$A30,Data!$C:$C,AI$1,Data!$D:$D,AI$2)</f>
        <v>0</v>
      </c>
      <c r="AJ30" s="5">
        <f>COUNTIFS(Data!$G:$G,$A30,Data!$C:$C,AJ$1,Data!$D:$D,AJ$2)</f>
        <v>0</v>
      </c>
      <c r="AK30" s="5">
        <f>COUNTIFS(Data!$G:$G,$A30,Data!$C:$C,AK$1,Data!$D:$D,AK$2)</f>
        <v>0</v>
      </c>
      <c r="AL30" s="5">
        <f>COUNTIFS(Data!$G:$G,$A30,Data!$C:$C,AL$1,Data!$D:$D,AL$2)</f>
        <v>0</v>
      </c>
      <c r="AM30" s="5">
        <f>COUNTIFS(Data!$G:$G,$A30,Data!$C:$C,AM$1,Data!$D:$D,AM$2)</f>
        <v>0</v>
      </c>
      <c r="AN30" s="5">
        <f>COUNTIFS(Data!$G:$G,$A30,Data!$C:$C,AN$1,Data!$D:$D,AN$2)</f>
        <v>0</v>
      </c>
      <c r="AO30" s="5">
        <f>COUNTIFS(Data!$G:$G,$A30,Data!$C:$C,AO$1,Data!$D:$D,AO$2)</f>
        <v>0</v>
      </c>
      <c r="AP30" s="5">
        <f>COUNTIFS(Data!$G:$G,$A30,Data!$C:$C,AP$1,Data!$D:$D,AP$2)</f>
        <v>1</v>
      </c>
      <c r="AQ30" s="5">
        <f>COUNTIFS(Data!$G:$G,$A30,Data!$C:$C,AQ$1,Data!$D:$D,AQ$2)</f>
        <v>0</v>
      </c>
      <c r="AR30" s="5">
        <f>COUNTIFS(Data!$G:$G,$A30,Data!$C:$C,AR$1,Data!$D:$D,AR$2)</f>
        <v>0</v>
      </c>
      <c r="AS30" s="5">
        <f>COUNTIFS(Data!$G:$G,$A30,Data!$C:$C,AS$1,Data!$D:$D,AS$2)</f>
        <v>0</v>
      </c>
      <c r="AT30" s="5">
        <f>COUNTIFS(Data!$G:$G,$A30,Data!$C:$C,AT$1,Data!$D:$D,AT$2)</f>
        <v>0</v>
      </c>
      <c r="AU30" s="5">
        <f>COUNTIFS(Data!$G:$G,$A30,Data!$C:$C,AU$1,Data!$D:$D,AU$2)</f>
        <v>0</v>
      </c>
      <c r="AV30" s="5">
        <f>COUNTIFS(Data!$G:$G,$A30,Data!$C:$C,AV$1,Data!$D:$D,AV$2)</f>
        <v>0</v>
      </c>
      <c r="AW30" s="5">
        <f>COUNTIFS(Data!$G:$G,$A30,Data!$C:$C,AW$1,Data!$D:$D,AW$2)</f>
        <v>0</v>
      </c>
      <c r="AX30" s="5">
        <f>COUNTIFS(Data!$G:$G,$A30,Data!$C:$C,AX$1,Data!$D:$D,AX$2)</f>
        <v>0</v>
      </c>
      <c r="AY30" s="5">
        <f>COUNTIFS(Data!$G:$G,$A30,Data!$C:$C,AY$1,Data!$D:$D,AY$2)</f>
        <v>0</v>
      </c>
      <c r="AZ30" s="5">
        <f>COUNTIFS(Data!$G:$G,$A30,Data!$C:$C,AZ$1,Data!$D:$D,AZ$2)</f>
        <v>0</v>
      </c>
      <c r="BA30" s="5">
        <f>COUNTIFS(Data!$G:$G,$A30,Data!$C:$C,BA$1,Data!$D:$D,BA$2)</f>
        <v>0</v>
      </c>
      <c r="BB30" s="5">
        <f>COUNTIFS(Data!$G:$G,$A30,Data!$C:$C,BB$1,Data!$D:$D,BB$2)</f>
        <v>0</v>
      </c>
      <c r="BC30" s="5">
        <f>COUNTIFS(Data!$G:$G,$A30,Data!$C:$C,BC$1,Data!$D:$D,BC$2)</f>
        <v>0</v>
      </c>
      <c r="BD30" s="5">
        <f>COUNTIFS(Data!$G:$G,$A30,Data!$C:$C,BD$1,Data!$D:$D,BD$2)</f>
        <v>0</v>
      </c>
      <c r="BE30" s="5">
        <f>COUNTIFS(Data!$G:$G,$A30,Data!$C:$C,BE$1,Data!$D:$D,BE$2)</f>
        <v>0</v>
      </c>
      <c r="BF30" s="5">
        <f>COUNTIFS(Data!$G:$G,$A30,Data!$C:$C,BF$1,Data!$D:$D,BF$2)</f>
        <v>0</v>
      </c>
      <c r="BG30" s="5">
        <f>COUNTIFS(Data!$G:$G,$A30,Data!$C:$C,BG$1,Data!$D:$D,BG$2)</f>
        <v>0</v>
      </c>
      <c r="BH30" s="5">
        <f>COUNTIFS(Data!$G:$G,$A30,Data!$C:$C,BH$1,Data!$D:$D,BH$2)</f>
        <v>0</v>
      </c>
      <c r="BI30" s="5">
        <f>COUNTIFS(Data!$G:$G,$A30,Data!$C:$C,BI$1,Data!$D:$D,BI$2)</f>
        <v>0</v>
      </c>
      <c r="BJ30" s="5">
        <f>COUNTIFS(Data!$G:$G,$A30,Data!$C:$C,BJ$1,Data!$D:$D,BJ$2)</f>
        <v>0</v>
      </c>
      <c r="BK30" s="5">
        <f>COUNTIFS(Data!$G:$G,$A30,Data!$C:$C,BK$1,Data!$D:$D,BK$2)</f>
        <v>0</v>
      </c>
      <c r="BL30" s="5">
        <f>COUNTIFS(Data!$G:$G,$A30,Data!$C:$C,BL$1,Data!$D:$D,BL$2)</f>
        <v>0</v>
      </c>
      <c r="BM30" s="5">
        <f>COUNTIFS(Data!$G:$G,$A30,Data!$C:$C,BM$1,Data!$D:$D,BM$2)</f>
        <v>0</v>
      </c>
      <c r="BN30" s="5">
        <f>COUNTIFS(Data!$G:$G,$A30,Data!$C:$C,BN$1,Data!$D:$D,BN$2)</f>
        <v>0</v>
      </c>
      <c r="BO30" s="5">
        <f>COUNTIFS(Data!$G:$G,$A30,Data!$C:$C,BO$1,Data!$D:$D,BO$2)</f>
        <v>0</v>
      </c>
      <c r="BP30" s="5">
        <f>COUNTIFS(Data!$G:$G,$A30,Data!$C:$C,BP$1,Data!$D:$D,BP$2)</f>
        <v>0</v>
      </c>
      <c r="BQ30" s="5">
        <f>COUNTIFS(Data!$G:$G,$A30,Data!$C:$C,BQ$1,Data!$D:$D,BQ$2)</f>
        <v>0</v>
      </c>
      <c r="BR30" s="5">
        <f>COUNTIFS(Data!$G:$G,$A30,Data!$C:$C,BR$1,Data!$D:$D,BR$2)</f>
        <v>0</v>
      </c>
      <c r="BS30" s="5">
        <f>COUNTIFS(Data!$G:$G,$A30,Data!$C:$C,BS$1,Data!$D:$D,BS$2)</f>
        <v>0</v>
      </c>
      <c r="BT30" s="5">
        <f>COUNTIFS(Data!$G:$G,$A30,Data!$C:$C,BT$1,Data!$D:$D,BT$2)</f>
        <v>0</v>
      </c>
      <c r="BU30" s="5">
        <f>COUNTIFS(Data!$G:$G,$A30,Data!$C:$C,BU$1,Data!$D:$D,BU$2)</f>
        <v>0</v>
      </c>
      <c r="BV30" s="5">
        <f>COUNTIFS(Data!$G:$G,$A30,Data!$C:$C,BV$1,Data!$D:$D,BV$2)</f>
        <v>0</v>
      </c>
      <c r="BW30" s="5">
        <f>COUNTIFS(Data!$G:$G,$A30,Data!$C:$C,BW$1,Data!$D:$D,BW$2)</f>
        <v>0</v>
      </c>
      <c r="BX30" s="5">
        <f>COUNTIFS(Data!$G:$G,$A30,Data!$C:$C,BX$1,Data!$D:$D,BX$2)</f>
        <v>0</v>
      </c>
      <c r="BY30" s="5">
        <f>COUNTIFS(Data!$G:$G,$A30,Data!$C:$C,BY$1,Data!$D:$D,BY$2)</f>
        <v>0</v>
      </c>
      <c r="BZ30" s="5">
        <f>COUNTIFS(Data!$G:$G,$A30,Data!$C:$C,BZ$1,Data!$D:$D,BZ$2)</f>
        <v>0</v>
      </c>
      <c r="CA30" s="5">
        <f>COUNTIFS(Data!$G:$G,$A30,Data!$C:$C,CA$1,Data!$D:$D,CA$2)</f>
        <v>0</v>
      </c>
      <c r="CB30" s="5">
        <f>COUNTIFS(Data!$G:$G,$A30,Data!$C:$C,CB$1,Data!$D:$D,CB$2)</f>
        <v>0</v>
      </c>
      <c r="CC30" s="5">
        <f>COUNTIFS(Data!$G:$G,$A30,Data!$C:$C,CC$1,Data!$D:$D,CC$2)</f>
        <v>0</v>
      </c>
      <c r="CD30" s="5">
        <f>COUNTIFS(Data!$G:$G,$A30,Data!$C:$C,CD$1,Data!$D:$D,CD$2)</f>
        <v>0</v>
      </c>
      <c r="CE30" s="5">
        <f>COUNTIFS(Data!$G:$G,$A30,Data!$C:$C,CE$1,Data!$D:$D,CE$2)</f>
        <v>0</v>
      </c>
      <c r="CF30" s="5">
        <f>COUNTIFS(Data!$G:$G,$A30,Data!$C:$C,CF$1,Data!$D:$D,CF$2)</f>
        <v>0</v>
      </c>
      <c r="CG30" s="5">
        <f>COUNTIFS(Data!$G:$G,$A30,Data!$C:$C,CG$1,Data!$D:$D,CG$2)</f>
        <v>0</v>
      </c>
      <c r="CH30" s="5">
        <f>COUNTIFS(Data!$G:$G,$A30,Data!$C:$C,CH$1,Data!$D:$D,CH$2)</f>
        <v>0</v>
      </c>
      <c r="CI30" s="5">
        <f>COUNTIFS(Data!$G:$G,$A30,Data!$C:$C,CI$1,Data!$D:$D,CI$2)</f>
        <v>0</v>
      </c>
      <c r="CJ30" s="5">
        <f>COUNTIFS(Data!$G:$G,$A30,Data!$C:$C,CJ$1,Data!$D:$D,CJ$2)</f>
        <v>0</v>
      </c>
      <c r="CK30" s="5">
        <f>COUNTIFS(Data!$G:$G,$A30,Data!$C:$C,CK$1,Data!$D:$D,CK$2)</f>
        <v>0</v>
      </c>
      <c r="CL30" s="5">
        <f>COUNTIFS(Data!$G:$G,$A30,Data!$C:$C,CL$1,Data!$D:$D,CL$2)</f>
        <v>0</v>
      </c>
      <c r="CM30" s="5">
        <f>COUNTIFS(Data!$G:$G,$A30,Data!$C:$C,CM$1,Data!$D:$D,CM$2)</f>
        <v>0</v>
      </c>
      <c r="CN30" s="5">
        <f>COUNTIFS(Data!$G:$G,$A30,Data!$C:$C,CN$1,Data!$D:$D,CN$2)</f>
        <v>0</v>
      </c>
      <c r="CO30" s="5">
        <f>COUNTIFS(Data!$G:$G,$A30,Data!$C:$C,CO$1,Data!$D:$D,CO$2)</f>
        <v>0</v>
      </c>
      <c r="CP30" s="5">
        <f>COUNTIFS(Data!$G:$G,$A30,Data!$C:$C,CP$1,Data!$D:$D,CP$2)</f>
        <v>0</v>
      </c>
      <c r="CQ30" s="5">
        <f>COUNTIFS(Data!$G:$G,$A30,Data!$C:$C,CQ$1,Data!$D:$D,CQ$2)</f>
        <v>0</v>
      </c>
      <c r="CR30" s="5">
        <f>COUNTIFS(Data!$G:$G,$A30,Data!$C:$C,CR$1,Data!$D:$D,CR$2)</f>
        <v>0</v>
      </c>
      <c r="CS30" s="5">
        <f>COUNTIFS(Data!$G:$G,$A30,Data!$C:$C,CS$1,Data!$D:$D,CS$2)</f>
        <v>0</v>
      </c>
      <c r="CT30" s="5">
        <f>COUNTIFS(Data!$G:$G,$A30,Data!$C:$C,CT$1,Data!$D:$D,CT$2)</f>
        <v>0</v>
      </c>
      <c r="CU30" s="5">
        <f>COUNTIFS(Data!$G:$G,$A30,Data!$C:$C,CU$1,Data!$D:$D,CU$2)</f>
        <v>0</v>
      </c>
      <c r="CV30" s="5">
        <f>COUNTIFS(Data!$G:$G,$A30,Data!$C:$C,CV$1,Data!$D:$D,CV$2)</f>
        <v>0</v>
      </c>
      <c r="CW30" s="5">
        <f t="shared" ref="CW30:CX30" si="29">SUMIF($B$2:$CV$2,CW$2, $B30:$CV30)</f>
        <v>0</v>
      </c>
      <c r="CX30" s="5">
        <f t="shared" si="29"/>
        <v>1</v>
      </c>
      <c r="CY30" s="5">
        <f t="shared" si="3"/>
        <v>1</v>
      </c>
    </row>
    <row r="31">
      <c r="A31" s="5" t="str">
        <f>Countries!A29</f>
        <v>ETH</v>
      </c>
      <c r="B31" s="5">
        <f>COUNTIFS(Data!$G:$G,$A31,Data!$C:$C,B$1,Data!$D:$D,B$2)</f>
        <v>0</v>
      </c>
      <c r="C31" s="5">
        <f>COUNTIFS(Data!$G:$G,$A31,Data!$C:$C,C$1,Data!$D:$D,C$2)</f>
        <v>0</v>
      </c>
      <c r="D31" s="5">
        <f>COUNTIFS(Data!$G:$G,$A31,Data!$C:$C,D$1,Data!$D:$D,D$2)</f>
        <v>0</v>
      </c>
      <c r="E31" s="5">
        <f>COUNTIFS(Data!$G:$G,$A31,Data!$C:$C,E$1,Data!$D:$D,E$2)</f>
        <v>0</v>
      </c>
      <c r="F31" s="5">
        <f>COUNTIFS(Data!$G:$G,$A31,Data!$C:$C,F$1,Data!$D:$D,F$2)</f>
        <v>0</v>
      </c>
      <c r="G31" s="5">
        <f>COUNTIFS(Data!$G:$G,$A31,Data!$C:$C,G$1,Data!$D:$D,G$2)</f>
        <v>0</v>
      </c>
      <c r="H31" s="5">
        <f>COUNTIFS(Data!$G:$G,$A31,Data!$C:$C,H$1,Data!$D:$D,H$2)</f>
        <v>0</v>
      </c>
      <c r="I31" s="5">
        <f>COUNTIFS(Data!$G:$G,$A31,Data!$C:$C,I$1,Data!$D:$D,I$2)</f>
        <v>0</v>
      </c>
      <c r="J31" s="5">
        <f>COUNTIFS(Data!$G:$G,$A31,Data!$C:$C,J$1,Data!$D:$D,J$2)</f>
        <v>1</v>
      </c>
      <c r="K31" s="5">
        <f>COUNTIFS(Data!$G:$G,$A31,Data!$C:$C,K$1,Data!$D:$D,K$2)</f>
        <v>0</v>
      </c>
      <c r="L31" s="5">
        <f>COUNTIFS(Data!$G:$G,$A31,Data!$C:$C,L$1,Data!$D:$D,L$2)</f>
        <v>0</v>
      </c>
      <c r="M31" s="5">
        <f>COUNTIFS(Data!$G:$G,$A31,Data!$C:$C,M$1,Data!$D:$D,M$2)</f>
        <v>0</v>
      </c>
      <c r="N31" s="5">
        <f>COUNTIFS(Data!$G:$G,$A31,Data!$C:$C,N$1,Data!$D:$D,N$2)</f>
        <v>0</v>
      </c>
      <c r="O31" s="5">
        <f>COUNTIFS(Data!$G:$G,$A31,Data!$C:$C,O$1,Data!$D:$D,O$2)</f>
        <v>0</v>
      </c>
      <c r="P31" s="5">
        <f>COUNTIFS(Data!$G:$G,$A31,Data!$C:$C,P$1,Data!$D:$D,P$2)</f>
        <v>0</v>
      </c>
      <c r="Q31" s="5">
        <f>COUNTIFS(Data!$G:$G,$A31,Data!$C:$C,Q$1,Data!$D:$D,Q$2)</f>
        <v>0</v>
      </c>
      <c r="R31" s="5">
        <f>COUNTIFS(Data!$G:$G,$A31,Data!$C:$C,R$1,Data!$D:$D,R$2)</f>
        <v>0</v>
      </c>
      <c r="S31" s="5">
        <f>COUNTIFS(Data!$G:$G,$A31,Data!$C:$C,S$1,Data!$D:$D,S$2)</f>
        <v>0</v>
      </c>
      <c r="T31" s="5">
        <f>COUNTIFS(Data!$G:$G,$A31,Data!$C:$C,T$1,Data!$D:$D,T$2)</f>
        <v>0</v>
      </c>
      <c r="U31" s="5">
        <f>COUNTIFS(Data!$G:$G,$A31,Data!$C:$C,U$1,Data!$D:$D,U$2)</f>
        <v>0</v>
      </c>
      <c r="V31" s="5">
        <f>COUNTIFS(Data!$G:$G,$A31,Data!$C:$C,V$1,Data!$D:$D,V$2)</f>
        <v>0</v>
      </c>
      <c r="W31" s="5">
        <f>COUNTIFS(Data!$G:$G,$A31,Data!$C:$C,W$1,Data!$D:$D,W$2)</f>
        <v>0</v>
      </c>
      <c r="X31" s="5">
        <f>COUNTIFS(Data!$G:$G,$A31,Data!$C:$C,X$1,Data!$D:$D,X$2)</f>
        <v>0</v>
      </c>
      <c r="Y31" s="5">
        <f>COUNTIFS(Data!$G:$G,$A31,Data!$C:$C,Y$1,Data!$D:$D,Y$2)</f>
        <v>0</v>
      </c>
      <c r="Z31" s="5">
        <f>COUNTIFS(Data!$G:$G,$A31,Data!$C:$C,Z$1,Data!$D:$D,Z$2)</f>
        <v>0</v>
      </c>
      <c r="AA31" s="5">
        <f>COUNTIFS(Data!$G:$G,$A31,Data!$C:$C,AA$1,Data!$D:$D,AA$2)</f>
        <v>0</v>
      </c>
      <c r="AB31" s="5">
        <f>COUNTIFS(Data!$G:$G,$A31,Data!$C:$C,AB$1,Data!$D:$D,AB$2)</f>
        <v>0</v>
      </c>
      <c r="AC31" s="5">
        <f>COUNTIFS(Data!$G:$G,$A31,Data!$C:$C,AC$1,Data!$D:$D,AC$2)</f>
        <v>0</v>
      </c>
      <c r="AD31" s="5">
        <f>COUNTIFS(Data!$G:$G,$A31,Data!$C:$C,AD$1,Data!$D:$D,AD$2)</f>
        <v>0</v>
      </c>
      <c r="AE31" s="5">
        <f>COUNTIFS(Data!$G:$G,$A31,Data!$C:$C,AE$1,Data!$D:$D,AE$2)</f>
        <v>0</v>
      </c>
      <c r="AF31" s="5">
        <f>COUNTIFS(Data!$G:$G,$A31,Data!$C:$C,AF$1,Data!$D:$D,AF$2)</f>
        <v>0</v>
      </c>
      <c r="AG31" s="5">
        <f>COUNTIFS(Data!$G:$G,$A31,Data!$C:$C,AG$1,Data!$D:$D,AG$2)</f>
        <v>0</v>
      </c>
      <c r="AH31" s="5">
        <f>COUNTIFS(Data!$G:$G,$A31,Data!$C:$C,AH$1,Data!$D:$D,AH$2)</f>
        <v>0</v>
      </c>
      <c r="AI31" s="5">
        <f>COUNTIFS(Data!$G:$G,$A31,Data!$C:$C,AI$1,Data!$D:$D,AI$2)</f>
        <v>0</v>
      </c>
      <c r="AJ31" s="5">
        <f>COUNTIFS(Data!$G:$G,$A31,Data!$C:$C,AJ$1,Data!$D:$D,AJ$2)</f>
        <v>0</v>
      </c>
      <c r="AK31" s="5">
        <f>COUNTIFS(Data!$G:$G,$A31,Data!$C:$C,AK$1,Data!$D:$D,AK$2)</f>
        <v>0</v>
      </c>
      <c r="AL31" s="5">
        <f>COUNTIFS(Data!$G:$G,$A31,Data!$C:$C,AL$1,Data!$D:$D,AL$2)</f>
        <v>0</v>
      </c>
      <c r="AM31" s="5">
        <f>COUNTIFS(Data!$G:$G,$A31,Data!$C:$C,AM$1,Data!$D:$D,AM$2)</f>
        <v>0</v>
      </c>
      <c r="AN31" s="5">
        <f>COUNTIFS(Data!$G:$G,$A31,Data!$C:$C,AN$1,Data!$D:$D,AN$2)</f>
        <v>0</v>
      </c>
      <c r="AO31" s="5">
        <f>COUNTIFS(Data!$G:$G,$A31,Data!$C:$C,AO$1,Data!$D:$D,AO$2)</f>
        <v>0</v>
      </c>
      <c r="AP31" s="5">
        <f>COUNTIFS(Data!$G:$G,$A31,Data!$C:$C,AP$1,Data!$D:$D,AP$2)</f>
        <v>0</v>
      </c>
      <c r="AQ31" s="5">
        <f>COUNTIFS(Data!$G:$G,$A31,Data!$C:$C,AQ$1,Data!$D:$D,AQ$2)</f>
        <v>0</v>
      </c>
      <c r="AR31" s="5">
        <f>COUNTIFS(Data!$G:$G,$A31,Data!$C:$C,AR$1,Data!$D:$D,AR$2)</f>
        <v>0</v>
      </c>
      <c r="AS31" s="5">
        <f>COUNTIFS(Data!$G:$G,$A31,Data!$C:$C,AS$1,Data!$D:$D,AS$2)</f>
        <v>0</v>
      </c>
      <c r="AT31" s="5">
        <f>COUNTIFS(Data!$G:$G,$A31,Data!$C:$C,AT$1,Data!$D:$D,AT$2)</f>
        <v>0</v>
      </c>
      <c r="AU31" s="5">
        <f>COUNTIFS(Data!$G:$G,$A31,Data!$C:$C,AU$1,Data!$D:$D,AU$2)</f>
        <v>0</v>
      </c>
      <c r="AV31" s="5">
        <f>COUNTIFS(Data!$G:$G,$A31,Data!$C:$C,AV$1,Data!$D:$D,AV$2)</f>
        <v>0</v>
      </c>
      <c r="AW31" s="5">
        <f>COUNTIFS(Data!$G:$G,$A31,Data!$C:$C,AW$1,Data!$D:$D,AW$2)</f>
        <v>0</v>
      </c>
      <c r="AX31" s="5">
        <f>COUNTIFS(Data!$G:$G,$A31,Data!$C:$C,AX$1,Data!$D:$D,AX$2)</f>
        <v>0</v>
      </c>
      <c r="AY31" s="5">
        <f>COUNTIFS(Data!$G:$G,$A31,Data!$C:$C,AY$1,Data!$D:$D,AY$2)</f>
        <v>0</v>
      </c>
      <c r="AZ31" s="5">
        <f>COUNTIFS(Data!$G:$G,$A31,Data!$C:$C,AZ$1,Data!$D:$D,AZ$2)</f>
        <v>0</v>
      </c>
      <c r="BA31" s="5">
        <f>COUNTIFS(Data!$G:$G,$A31,Data!$C:$C,BA$1,Data!$D:$D,BA$2)</f>
        <v>0</v>
      </c>
      <c r="BB31" s="5">
        <f>COUNTIFS(Data!$G:$G,$A31,Data!$C:$C,BB$1,Data!$D:$D,BB$2)</f>
        <v>0</v>
      </c>
      <c r="BC31" s="5">
        <f>COUNTIFS(Data!$G:$G,$A31,Data!$C:$C,BC$1,Data!$D:$D,BC$2)</f>
        <v>0</v>
      </c>
      <c r="BD31" s="5">
        <f>COUNTIFS(Data!$G:$G,$A31,Data!$C:$C,BD$1,Data!$D:$D,BD$2)</f>
        <v>0</v>
      </c>
      <c r="BE31" s="5">
        <f>COUNTIFS(Data!$G:$G,$A31,Data!$C:$C,BE$1,Data!$D:$D,BE$2)</f>
        <v>0</v>
      </c>
      <c r="BF31" s="5">
        <f>COUNTIFS(Data!$G:$G,$A31,Data!$C:$C,BF$1,Data!$D:$D,BF$2)</f>
        <v>0</v>
      </c>
      <c r="BG31" s="5">
        <f>COUNTIFS(Data!$G:$G,$A31,Data!$C:$C,BG$1,Data!$D:$D,BG$2)</f>
        <v>0</v>
      </c>
      <c r="BH31" s="5">
        <f>COUNTIFS(Data!$G:$G,$A31,Data!$C:$C,BH$1,Data!$D:$D,BH$2)</f>
        <v>0</v>
      </c>
      <c r="BI31" s="5">
        <f>COUNTIFS(Data!$G:$G,$A31,Data!$C:$C,BI$1,Data!$D:$D,BI$2)</f>
        <v>0</v>
      </c>
      <c r="BJ31" s="5">
        <f>COUNTIFS(Data!$G:$G,$A31,Data!$C:$C,BJ$1,Data!$D:$D,BJ$2)</f>
        <v>0</v>
      </c>
      <c r="BK31" s="5">
        <f>COUNTIFS(Data!$G:$G,$A31,Data!$C:$C,BK$1,Data!$D:$D,BK$2)</f>
        <v>0</v>
      </c>
      <c r="BL31" s="5">
        <f>COUNTIFS(Data!$G:$G,$A31,Data!$C:$C,BL$1,Data!$D:$D,BL$2)</f>
        <v>0</v>
      </c>
      <c r="BM31" s="5">
        <f>COUNTIFS(Data!$G:$G,$A31,Data!$C:$C,BM$1,Data!$D:$D,BM$2)</f>
        <v>0</v>
      </c>
      <c r="BN31" s="5">
        <f>COUNTIFS(Data!$G:$G,$A31,Data!$C:$C,BN$1,Data!$D:$D,BN$2)</f>
        <v>0</v>
      </c>
      <c r="BO31" s="5">
        <f>COUNTIFS(Data!$G:$G,$A31,Data!$C:$C,BO$1,Data!$D:$D,BO$2)</f>
        <v>0</v>
      </c>
      <c r="BP31" s="5">
        <f>COUNTIFS(Data!$G:$G,$A31,Data!$C:$C,BP$1,Data!$D:$D,BP$2)</f>
        <v>0</v>
      </c>
      <c r="BQ31" s="5">
        <f>COUNTIFS(Data!$G:$G,$A31,Data!$C:$C,BQ$1,Data!$D:$D,BQ$2)</f>
        <v>0</v>
      </c>
      <c r="BR31" s="5">
        <f>COUNTIFS(Data!$G:$G,$A31,Data!$C:$C,BR$1,Data!$D:$D,BR$2)</f>
        <v>0</v>
      </c>
      <c r="BS31" s="5">
        <f>COUNTIFS(Data!$G:$G,$A31,Data!$C:$C,BS$1,Data!$D:$D,BS$2)</f>
        <v>0</v>
      </c>
      <c r="BT31" s="5">
        <f>COUNTIFS(Data!$G:$G,$A31,Data!$C:$C,BT$1,Data!$D:$D,BT$2)</f>
        <v>0</v>
      </c>
      <c r="BU31" s="5">
        <f>COUNTIFS(Data!$G:$G,$A31,Data!$C:$C,BU$1,Data!$D:$D,BU$2)</f>
        <v>0</v>
      </c>
      <c r="BV31" s="5">
        <f>COUNTIFS(Data!$G:$G,$A31,Data!$C:$C,BV$1,Data!$D:$D,BV$2)</f>
        <v>0</v>
      </c>
      <c r="BW31" s="5">
        <f>COUNTIFS(Data!$G:$G,$A31,Data!$C:$C,BW$1,Data!$D:$D,BW$2)</f>
        <v>0</v>
      </c>
      <c r="BX31" s="5">
        <f>COUNTIFS(Data!$G:$G,$A31,Data!$C:$C,BX$1,Data!$D:$D,BX$2)</f>
        <v>0</v>
      </c>
      <c r="BY31" s="5">
        <f>COUNTIFS(Data!$G:$G,$A31,Data!$C:$C,BY$1,Data!$D:$D,BY$2)</f>
        <v>0</v>
      </c>
      <c r="BZ31" s="5">
        <f>COUNTIFS(Data!$G:$G,$A31,Data!$C:$C,BZ$1,Data!$D:$D,BZ$2)</f>
        <v>0</v>
      </c>
      <c r="CA31" s="5">
        <f>COUNTIFS(Data!$G:$G,$A31,Data!$C:$C,CA$1,Data!$D:$D,CA$2)</f>
        <v>0</v>
      </c>
      <c r="CB31" s="5">
        <f>COUNTIFS(Data!$G:$G,$A31,Data!$C:$C,CB$1,Data!$D:$D,CB$2)</f>
        <v>0</v>
      </c>
      <c r="CC31" s="5">
        <f>COUNTIFS(Data!$G:$G,$A31,Data!$C:$C,CC$1,Data!$D:$D,CC$2)</f>
        <v>0</v>
      </c>
      <c r="CD31" s="5">
        <f>COUNTIFS(Data!$G:$G,$A31,Data!$C:$C,CD$1,Data!$D:$D,CD$2)</f>
        <v>0</v>
      </c>
      <c r="CE31" s="5">
        <f>COUNTIFS(Data!$G:$G,$A31,Data!$C:$C,CE$1,Data!$D:$D,CE$2)</f>
        <v>0</v>
      </c>
      <c r="CF31" s="5">
        <f>COUNTIFS(Data!$G:$G,$A31,Data!$C:$C,CF$1,Data!$D:$D,CF$2)</f>
        <v>0</v>
      </c>
      <c r="CG31" s="5">
        <f>COUNTIFS(Data!$G:$G,$A31,Data!$C:$C,CG$1,Data!$D:$D,CG$2)</f>
        <v>0</v>
      </c>
      <c r="CH31" s="5">
        <f>COUNTIFS(Data!$G:$G,$A31,Data!$C:$C,CH$1,Data!$D:$D,CH$2)</f>
        <v>0</v>
      </c>
      <c r="CI31" s="5">
        <f>COUNTIFS(Data!$G:$G,$A31,Data!$C:$C,CI$1,Data!$D:$D,CI$2)</f>
        <v>0</v>
      </c>
      <c r="CJ31" s="5">
        <f>COUNTIFS(Data!$G:$G,$A31,Data!$C:$C,CJ$1,Data!$D:$D,CJ$2)</f>
        <v>0</v>
      </c>
      <c r="CK31" s="5">
        <f>COUNTIFS(Data!$G:$G,$A31,Data!$C:$C,CK$1,Data!$D:$D,CK$2)</f>
        <v>0</v>
      </c>
      <c r="CL31" s="5">
        <f>COUNTIFS(Data!$G:$G,$A31,Data!$C:$C,CL$1,Data!$D:$D,CL$2)</f>
        <v>0</v>
      </c>
      <c r="CM31" s="5">
        <f>COUNTIFS(Data!$G:$G,$A31,Data!$C:$C,CM$1,Data!$D:$D,CM$2)</f>
        <v>0</v>
      </c>
      <c r="CN31" s="5">
        <f>COUNTIFS(Data!$G:$G,$A31,Data!$C:$C,CN$1,Data!$D:$D,CN$2)</f>
        <v>0</v>
      </c>
      <c r="CO31" s="5">
        <f>COUNTIFS(Data!$G:$G,$A31,Data!$C:$C,CO$1,Data!$D:$D,CO$2)</f>
        <v>0</v>
      </c>
      <c r="CP31" s="5">
        <f>COUNTIFS(Data!$G:$G,$A31,Data!$C:$C,CP$1,Data!$D:$D,CP$2)</f>
        <v>0</v>
      </c>
      <c r="CQ31" s="5">
        <f>COUNTIFS(Data!$G:$G,$A31,Data!$C:$C,CQ$1,Data!$D:$D,CQ$2)</f>
        <v>0</v>
      </c>
      <c r="CR31" s="5">
        <f>COUNTIFS(Data!$G:$G,$A31,Data!$C:$C,CR$1,Data!$D:$D,CR$2)</f>
        <v>0</v>
      </c>
      <c r="CS31" s="5">
        <f>COUNTIFS(Data!$G:$G,$A31,Data!$C:$C,CS$1,Data!$D:$D,CS$2)</f>
        <v>0</v>
      </c>
      <c r="CT31" s="5">
        <f>COUNTIFS(Data!$G:$G,$A31,Data!$C:$C,CT$1,Data!$D:$D,CT$2)</f>
        <v>0</v>
      </c>
      <c r="CU31" s="5">
        <f>COUNTIFS(Data!$G:$G,$A31,Data!$C:$C,CU$1,Data!$D:$D,CU$2)</f>
        <v>0</v>
      </c>
      <c r="CV31" s="5">
        <f>COUNTIFS(Data!$G:$G,$A31,Data!$C:$C,CV$1,Data!$D:$D,CV$2)</f>
        <v>0</v>
      </c>
      <c r="CW31" s="5">
        <f t="shared" ref="CW31:CX31" si="30">SUMIF($B$2:$CV$2,CW$2, $B31:$CV31)</f>
        <v>1</v>
      </c>
      <c r="CX31" s="5">
        <f t="shared" si="30"/>
        <v>0</v>
      </c>
      <c r="CY31" s="5">
        <f t="shared" si="3"/>
        <v>1</v>
      </c>
    </row>
    <row r="32">
      <c r="A32" s="5" t="str">
        <f>Countries!A30</f>
        <v>FIJ</v>
      </c>
      <c r="B32" s="5">
        <f>COUNTIFS(Data!$G:$G,$A32,Data!$C:$C,B$1,Data!$D:$D,B$2)</f>
        <v>0</v>
      </c>
      <c r="C32" s="5">
        <f>COUNTIFS(Data!$G:$G,$A32,Data!$C:$C,C$1,Data!$D:$D,C$2)</f>
        <v>0</v>
      </c>
      <c r="D32" s="5">
        <f>COUNTIFS(Data!$G:$G,$A32,Data!$C:$C,D$1,Data!$D:$D,D$2)</f>
        <v>0</v>
      </c>
      <c r="E32" s="5">
        <f>COUNTIFS(Data!$G:$G,$A32,Data!$C:$C,E$1,Data!$D:$D,E$2)</f>
        <v>0</v>
      </c>
      <c r="F32" s="5">
        <f>COUNTIFS(Data!$G:$G,$A32,Data!$C:$C,F$1,Data!$D:$D,F$2)</f>
        <v>0</v>
      </c>
      <c r="G32" s="5">
        <f>COUNTIFS(Data!$G:$G,$A32,Data!$C:$C,G$1,Data!$D:$D,G$2)</f>
        <v>0</v>
      </c>
      <c r="H32" s="5">
        <f>COUNTIFS(Data!$G:$G,$A32,Data!$C:$C,H$1,Data!$D:$D,H$2)</f>
        <v>0</v>
      </c>
      <c r="I32" s="5">
        <f>COUNTIFS(Data!$G:$G,$A32,Data!$C:$C,I$1,Data!$D:$D,I$2)</f>
        <v>0</v>
      </c>
      <c r="J32" s="5">
        <f>COUNTIFS(Data!$G:$G,$A32,Data!$C:$C,J$1,Data!$D:$D,J$2)</f>
        <v>0</v>
      </c>
      <c r="K32" s="5">
        <f>COUNTIFS(Data!$G:$G,$A32,Data!$C:$C,K$1,Data!$D:$D,K$2)</f>
        <v>0</v>
      </c>
      <c r="L32" s="5">
        <f>COUNTIFS(Data!$G:$G,$A32,Data!$C:$C,L$1,Data!$D:$D,L$2)</f>
        <v>0</v>
      </c>
      <c r="M32" s="5">
        <f>COUNTIFS(Data!$G:$G,$A32,Data!$C:$C,M$1,Data!$D:$D,M$2)</f>
        <v>0</v>
      </c>
      <c r="N32" s="5">
        <f>COUNTIFS(Data!$G:$G,$A32,Data!$C:$C,N$1,Data!$D:$D,N$2)</f>
        <v>0</v>
      </c>
      <c r="O32" s="5">
        <f>COUNTIFS(Data!$G:$G,$A32,Data!$C:$C,O$1,Data!$D:$D,O$2)</f>
        <v>0</v>
      </c>
      <c r="P32" s="5">
        <f>COUNTIFS(Data!$G:$G,$A32,Data!$C:$C,P$1,Data!$D:$D,P$2)</f>
        <v>0</v>
      </c>
      <c r="Q32" s="5">
        <f>COUNTIFS(Data!$G:$G,$A32,Data!$C:$C,Q$1,Data!$D:$D,Q$2)</f>
        <v>0</v>
      </c>
      <c r="R32" s="5">
        <f>COUNTIFS(Data!$G:$G,$A32,Data!$C:$C,R$1,Data!$D:$D,R$2)</f>
        <v>0</v>
      </c>
      <c r="S32" s="5">
        <f>COUNTIFS(Data!$G:$G,$A32,Data!$C:$C,S$1,Data!$D:$D,S$2)</f>
        <v>0</v>
      </c>
      <c r="T32" s="5">
        <f>COUNTIFS(Data!$G:$G,$A32,Data!$C:$C,T$1,Data!$D:$D,T$2)</f>
        <v>0</v>
      </c>
      <c r="U32" s="5">
        <f>COUNTIFS(Data!$G:$G,$A32,Data!$C:$C,U$1,Data!$D:$D,U$2)</f>
        <v>0</v>
      </c>
      <c r="V32" s="5">
        <f>COUNTIFS(Data!$G:$G,$A32,Data!$C:$C,V$1,Data!$D:$D,V$2)</f>
        <v>0</v>
      </c>
      <c r="W32" s="5">
        <f>COUNTIFS(Data!$G:$G,$A32,Data!$C:$C,W$1,Data!$D:$D,W$2)</f>
        <v>0</v>
      </c>
      <c r="X32" s="5">
        <f>COUNTIFS(Data!$G:$G,$A32,Data!$C:$C,X$1,Data!$D:$D,X$2)</f>
        <v>0</v>
      </c>
      <c r="Y32" s="5">
        <f>COUNTIFS(Data!$G:$G,$A32,Data!$C:$C,Y$1,Data!$D:$D,Y$2)</f>
        <v>0</v>
      </c>
      <c r="Z32" s="5">
        <f>COUNTIFS(Data!$G:$G,$A32,Data!$C:$C,Z$1,Data!$D:$D,Z$2)</f>
        <v>0</v>
      </c>
      <c r="AA32" s="5">
        <f>COUNTIFS(Data!$G:$G,$A32,Data!$C:$C,AA$1,Data!$D:$D,AA$2)</f>
        <v>0</v>
      </c>
      <c r="AB32" s="5">
        <f>COUNTIFS(Data!$G:$G,$A32,Data!$C:$C,AB$1,Data!$D:$D,AB$2)</f>
        <v>0</v>
      </c>
      <c r="AC32" s="5">
        <f>COUNTIFS(Data!$G:$G,$A32,Data!$C:$C,AC$1,Data!$D:$D,AC$2)</f>
        <v>0</v>
      </c>
      <c r="AD32" s="5">
        <f>COUNTIFS(Data!$G:$G,$A32,Data!$C:$C,AD$1,Data!$D:$D,AD$2)</f>
        <v>0</v>
      </c>
      <c r="AE32" s="5">
        <f>COUNTIFS(Data!$G:$G,$A32,Data!$C:$C,AE$1,Data!$D:$D,AE$2)</f>
        <v>0</v>
      </c>
      <c r="AF32" s="5">
        <f>COUNTIFS(Data!$G:$G,$A32,Data!$C:$C,AF$1,Data!$D:$D,AF$2)</f>
        <v>0</v>
      </c>
      <c r="AG32" s="5">
        <f>COUNTIFS(Data!$G:$G,$A32,Data!$C:$C,AG$1,Data!$D:$D,AG$2)</f>
        <v>0</v>
      </c>
      <c r="AH32" s="5">
        <f>COUNTIFS(Data!$G:$G,$A32,Data!$C:$C,AH$1,Data!$D:$D,AH$2)</f>
        <v>0</v>
      </c>
      <c r="AI32" s="5">
        <f>COUNTIFS(Data!$G:$G,$A32,Data!$C:$C,AI$1,Data!$D:$D,AI$2)</f>
        <v>0</v>
      </c>
      <c r="AJ32" s="5">
        <f>COUNTIFS(Data!$G:$G,$A32,Data!$C:$C,AJ$1,Data!$D:$D,AJ$2)</f>
        <v>0</v>
      </c>
      <c r="AK32" s="5">
        <f>COUNTIFS(Data!$G:$G,$A32,Data!$C:$C,AK$1,Data!$D:$D,AK$2)</f>
        <v>0</v>
      </c>
      <c r="AL32" s="5">
        <f>COUNTIFS(Data!$G:$G,$A32,Data!$C:$C,AL$1,Data!$D:$D,AL$2)</f>
        <v>0</v>
      </c>
      <c r="AM32" s="5">
        <f>COUNTIFS(Data!$G:$G,$A32,Data!$C:$C,AM$1,Data!$D:$D,AM$2)</f>
        <v>0</v>
      </c>
      <c r="AN32" s="5">
        <f>COUNTIFS(Data!$G:$G,$A32,Data!$C:$C,AN$1,Data!$D:$D,AN$2)</f>
        <v>0</v>
      </c>
      <c r="AO32" s="5">
        <f>COUNTIFS(Data!$G:$G,$A32,Data!$C:$C,AO$1,Data!$D:$D,AO$2)</f>
        <v>0</v>
      </c>
      <c r="AP32" s="5">
        <f>COUNTIFS(Data!$G:$G,$A32,Data!$C:$C,AP$1,Data!$D:$D,AP$2)</f>
        <v>0</v>
      </c>
      <c r="AQ32" s="5">
        <f>COUNTIFS(Data!$G:$G,$A32,Data!$C:$C,AQ$1,Data!$D:$D,AQ$2)</f>
        <v>0</v>
      </c>
      <c r="AR32" s="5">
        <f>COUNTIFS(Data!$G:$G,$A32,Data!$C:$C,AR$1,Data!$D:$D,AR$2)</f>
        <v>0</v>
      </c>
      <c r="AS32" s="5">
        <f>COUNTIFS(Data!$G:$G,$A32,Data!$C:$C,AS$1,Data!$D:$D,AS$2)</f>
        <v>0</v>
      </c>
      <c r="AT32" s="5">
        <f>COUNTIFS(Data!$G:$G,$A32,Data!$C:$C,AT$1,Data!$D:$D,AT$2)</f>
        <v>0</v>
      </c>
      <c r="AU32" s="5">
        <f>COUNTIFS(Data!$G:$G,$A32,Data!$C:$C,AU$1,Data!$D:$D,AU$2)</f>
        <v>0</v>
      </c>
      <c r="AV32" s="5">
        <f>COUNTIFS(Data!$G:$G,$A32,Data!$C:$C,AV$1,Data!$D:$D,AV$2)</f>
        <v>0</v>
      </c>
      <c r="AW32" s="5">
        <f>COUNTIFS(Data!$G:$G,$A32,Data!$C:$C,AW$1,Data!$D:$D,AW$2)</f>
        <v>0</v>
      </c>
      <c r="AX32" s="5">
        <f>COUNTIFS(Data!$G:$G,$A32,Data!$C:$C,AX$1,Data!$D:$D,AX$2)</f>
        <v>0</v>
      </c>
      <c r="AY32" s="5">
        <f>COUNTIFS(Data!$G:$G,$A32,Data!$C:$C,AY$1,Data!$D:$D,AY$2)</f>
        <v>0</v>
      </c>
      <c r="AZ32" s="5">
        <f>COUNTIFS(Data!$G:$G,$A32,Data!$C:$C,AZ$1,Data!$D:$D,AZ$2)</f>
        <v>0</v>
      </c>
      <c r="BA32" s="5">
        <f>COUNTIFS(Data!$G:$G,$A32,Data!$C:$C,BA$1,Data!$D:$D,BA$2)</f>
        <v>0</v>
      </c>
      <c r="BB32" s="5">
        <f>COUNTIFS(Data!$G:$G,$A32,Data!$C:$C,BB$1,Data!$D:$D,BB$2)</f>
        <v>0</v>
      </c>
      <c r="BC32" s="5">
        <f>COUNTIFS(Data!$G:$G,$A32,Data!$C:$C,BC$1,Data!$D:$D,BC$2)</f>
        <v>0</v>
      </c>
      <c r="BD32" s="5">
        <f>COUNTIFS(Data!$G:$G,$A32,Data!$C:$C,BD$1,Data!$D:$D,BD$2)</f>
        <v>0</v>
      </c>
      <c r="BE32" s="5">
        <f>COUNTIFS(Data!$G:$G,$A32,Data!$C:$C,BE$1,Data!$D:$D,BE$2)</f>
        <v>0</v>
      </c>
      <c r="BF32" s="5">
        <f>COUNTIFS(Data!$G:$G,$A32,Data!$C:$C,BF$1,Data!$D:$D,BF$2)</f>
        <v>0</v>
      </c>
      <c r="BG32" s="5">
        <f>COUNTIFS(Data!$G:$G,$A32,Data!$C:$C,BG$1,Data!$D:$D,BG$2)</f>
        <v>0</v>
      </c>
      <c r="BH32" s="5">
        <f>COUNTIFS(Data!$G:$G,$A32,Data!$C:$C,BH$1,Data!$D:$D,BH$2)</f>
        <v>0</v>
      </c>
      <c r="BI32" s="5">
        <f>COUNTIFS(Data!$G:$G,$A32,Data!$C:$C,BI$1,Data!$D:$D,BI$2)</f>
        <v>0</v>
      </c>
      <c r="BJ32" s="5">
        <f>COUNTIFS(Data!$G:$G,$A32,Data!$C:$C,BJ$1,Data!$D:$D,BJ$2)</f>
        <v>0</v>
      </c>
      <c r="BK32" s="5">
        <f>COUNTIFS(Data!$G:$G,$A32,Data!$C:$C,BK$1,Data!$D:$D,BK$2)</f>
        <v>1</v>
      </c>
      <c r="BL32" s="5">
        <f>COUNTIFS(Data!$G:$G,$A32,Data!$C:$C,BL$1,Data!$D:$D,BL$2)</f>
        <v>0</v>
      </c>
      <c r="BM32" s="5">
        <f>COUNTIFS(Data!$G:$G,$A32,Data!$C:$C,BM$1,Data!$D:$D,BM$2)</f>
        <v>0</v>
      </c>
      <c r="BN32" s="5">
        <f>COUNTIFS(Data!$G:$G,$A32,Data!$C:$C,BN$1,Data!$D:$D,BN$2)</f>
        <v>0</v>
      </c>
      <c r="BO32" s="5">
        <f>COUNTIFS(Data!$G:$G,$A32,Data!$C:$C,BO$1,Data!$D:$D,BO$2)</f>
        <v>0</v>
      </c>
      <c r="BP32" s="5">
        <f>COUNTIFS(Data!$G:$G,$A32,Data!$C:$C,BP$1,Data!$D:$D,BP$2)</f>
        <v>0</v>
      </c>
      <c r="BQ32" s="5">
        <f>COUNTIFS(Data!$G:$G,$A32,Data!$C:$C,BQ$1,Data!$D:$D,BQ$2)</f>
        <v>0</v>
      </c>
      <c r="BR32" s="5">
        <f>COUNTIFS(Data!$G:$G,$A32,Data!$C:$C,BR$1,Data!$D:$D,BR$2)</f>
        <v>0</v>
      </c>
      <c r="BS32" s="5">
        <f>COUNTIFS(Data!$G:$G,$A32,Data!$C:$C,BS$1,Data!$D:$D,BS$2)</f>
        <v>0</v>
      </c>
      <c r="BT32" s="5">
        <f>COUNTIFS(Data!$G:$G,$A32,Data!$C:$C,BT$1,Data!$D:$D,BT$2)</f>
        <v>0</v>
      </c>
      <c r="BU32" s="5">
        <f>COUNTIFS(Data!$G:$G,$A32,Data!$C:$C,BU$1,Data!$D:$D,BU$2)</f>
        <v>0</v>
      </c>
      <c r="BV32" s="5">
        <f>COUNTIFS(Data!$G:$G,$A32,Data!$C:$C,BV$1,Data!$D:$D,BV$2)</f>
        <v>0</v>
      </c>
      <c r="BW32" s="5">
        <f>COUNTIFS(Data!$G:$G,$A32,Data!$C:$C,BW$1,Data!$D:$D,BW$2)</f>
        <v>0</v>
      </c>
      <c r="BX32" s="5">
        <f>COUNTIFS(Data!$G:$G,$A32,Data!$C:$C,BX$1,Data!$D:$D,BX$2)</f>
        <v>0</v>
      </c>
      <c r="BY32" s="5">
        <f>COUNTIFS(Data!$G:$G,$A32,Data!$C:$C,BY$1,Data!$D:$D,BY$2)</f>
        <v>0</v>
      </c>
      <c r="BZ32" s="5">
        <f>COUNTIFS(Data!$G:$G,$A32,Data!$C:$C,BZ$1,Data!$D:$D,BZ$2)</f>
        <v>0</v>
      </c>
      <c r="CA32" s="5">
        <f>COUNTIFS(Data!$G:$G,$A32,Data!$C:$C,CA$1,Data!$D:$D,CA$2)</f>
        <v>0</v>
      </c>
      <c r="CB32" s="5">
        <f>COUNTIFS(Data!$G:$G,$A32,Data!$C:$C,CB$1,Data!$D:$D,CB$2)</f>
        <v>0</v>
      </c>
      <c r="CC32" s="5">
        <f>COUNTIFS(Data!$G:$G,$A32,Data!$C:$C,CC$1,Data!$D:$D,CC$2)</f>
        <v>0</v>
      </c>
      <c r="CD32" s="5">
        <f>COUNTIFS(Data!$G:$G,$A32,Data!$C:$C,CD$1,Data!$D:$D,CD$2)</f>
        <v>0</v>
      </c>
      <c r="CE32" s="5">
        <f>COUNTIFS(Data!$G:$G,$A32,Data!$C:$C,CE$1,Data!$D:$D,CE$2)</f>
        <v>0</v>
      </c>
      <c r="CF32" s="5">
        <f>COUNTIFS(Data!$G:$G,$A32,Data!$C:$C,CF$1,Data!$D:$D,CF$2)</f>
        <v>0</v>
      </c>
      <c r="CG32" s="5">
        <f>COUNTIFS(Data!$G:$G,$A32,Data!$C:$C,CG$1,Data!$D:$D,CG$2)</f>
        <v>0</v>
      </c>
      <c r="CH32" s="5">
        <f>COUNTIFS(Data!$G:$G,$A32,Data!$C:$C,CH$1,Data!$D:$D,CH$2)</f>
        <v>0</v>
      </c>
      <c r="CI32" s="5">
        <f>COUNTIFS(Data!$G:$G,$A32,Data!$C:$C,CI$1,Data!$D:$D,CI$2)</f>
        <v>0</v>
      </c>
      <c r="CJ32" s="5">
        <f>COUNTIFS(Data!$G:$G,$A32,Data!$C:$C,CJ$1,Data!$D:$D,CJ$2)</f>
        <v>0</v>
      </c>
      <c r="CK32" s="5">
        <f>COUNTIFS(Data!$G:$G,$A32,Data!$C:$C,CK$1,Data!$D:$D,CK$2)</f>
        <v>0</v>
      </c>
      <c r="CL32" s="5">
        <f>COUNTIFS(Data!$G:$G,$A32,Data!$C:$C,CL$1,Data!$D:$D,CL$2)</f>
        <v>0</v>
      </c>
      <c r="CM32" s="5">
        <f>COUNTIFS(Data!$G:$G,$A32,Data!$C:$C,CM$1,Data!$D:$D,CM$2)</f>
        <v>0</v>
      </c>
      <c r="CN32" s="5">
        <f>COUNTIFS(Data!$G:$G,$A32,Data!$C:$C,CN$1,Data!$D:$D,CN$2)</f>
        <v>0</v>
      </c>
      <c r="CO32" s="5">
        <f>COUNTIFS(Data!$G:$G,$A32,Data!$C:$C,CO$1,Data!$D:$D,CO$2)</f>
        <v>0</v>
      </c>
      <c r="CP32" s="5">
        <f>COUNTIFS(Data!$G:$G,$A32,Data!$C:$C,CP$1,Data!$D:$D,CP$2)</f>
        <v>0</v>
      </c>
      <c r="CQ32" s="5">
        <f>COUNTIFS(Data!$G:$G,$A32,Data!$C:$C,CQ$1,Data!$D:$D,CQ$2)</f>
        <v>0</v>
      </c>
      <c r="CR32" s="5">
        <f>COUNTIFS(Data!$G:$G,$A32,Data!$C:$C,CR$1,Data!$D:$D,CR$2)</f>
        <v>0</v>
      </c>
      <c r="CS32" s="5">
        <f>COUNTIFS(Data!$G:$G,$A32,Data!$C:$C,CS$1,Data!$D:$D,CS$2)</f>
        <v>0</v>
      </c>
      <c r="CT32" s="5">
        <f>COUNTIFS(Data!$G:$G,$A32,Data!$C:$C,CT$1,Data!$D:$D,CT$2)</f>
        <v>0</v>
      </c>
      <c r="CU32" s="5">
        <f>COUNTIFS(Data!$G:$G,$A32,Data!$C:$C,CU$1,Data!$D:$D,CU$2)</f>
        <v>0</v>
      </c>
      <c r="CV32" s="5">
        <f>COUNTIFS(Data!$G:$G,$A32,Data!$C:$C,CV$1,Data!$D:$D,CV$2)</f>
        <v>0</v>
      </c>
      <c r="CW32" s="5">
        <f t="shared" ref="CW32:CX32" si="31">SUMIF($B$2:$CV$2,CW$2, $B32:$CV32)</f>
        <v>1</v>
      </c>
      <c r="CX32" s="5">
        <f t="shared" si="31"/>
        <v>0</v>
      </c>
      <c r="CY32" s="5">
        <f t="shared" si="3"/>
        <v>1</v>
      </c>
    </row>
    <row r="33">
      <c r="A33" s="5" t="str">
        <f>Countries!A31</f>
        <v>FIN</v>
      </c>
      <c r="B33" s="5">
        <f>COUNTIFS(Data!$G:$G,$A33,Data!$C:$C,B$1,Data!$D:$D,B$2)</f>
        <v>0</v>
      </c>
      <c r="C33" s="5">
        <f>COUNTIFS(Data!$G:$G,$A33,Data!$C:$C,C$1,Data!$D:$D,C$2)</f>
        <v>0</v>
      </c>
      <c r="D33" s="5">
        <f>COUNTIFS(Data!$G:$G,$A33,Data!$C:$C,D$1,Data!$D:$D,D$2)</f>
        <v>0</v>
      </c>
      <c r="E33" s="5">
        <f>COUNTIFS(Data!$G:$G,$A33,Data!$C:$C,E$1,Data!$D:$D,E$2)</f>
        <v>0</v>
      </c>
      <c r="F33" s="5">
        <f>COUNTIFS(Data!$G:$G,$A33,Data!$C:$C,F$1,Data!$D:$D,F$2)</f>
        <v>0</v>
      </c>
      <c r="G33" s="5">
        <f>COUNTIFS(Data!$G:$G,$A33,Data!$C:$C,G$1,Data!$D:$D,G$2)</f>
        <v>0</v>
      </c>
      <c r="H33" s="5">
        <f>COUNTIFS(Data!$G:$G,$A33,Data!$C:$C,H$1,Data!$D:$D,H$2)</f>
        <v>0</v>
      </c>
      <c r="I33" s="5">
        <f>COUNTIFS(Data!$G:$G,$A33,Data!$C:$C,I$1,Data!$D:$D,I$2)</f>
        <v>0</v>
      </c>
      <c r="J33" s="5">
        <f>COUNTIFS(Data!$G:$G,$A33,Data!$C:$C,J$1,Data!$D:$D,J$2)</f>
        <v>0</v>
      </c>
      <c r="K33" s="5">
        <f>COUNTIFS(Data!$G:$G,$A33,Data!$C:$C,K$1,Data!$D:$D,K$2)</f>
        <v>0</v>
      </c>
      <c r="L33" s="5">
        <f>COUNTIFS(Data!$G:$G,$A33,Data!$C:$C,L$1,Data!$D:$D,L$2)</f>
        <v>0</v>
      </c>
      <c r="M33" s="5">
        <f>COUNTIFS(Data!$G:$G,$A33,Data!$C:$C,M$1,Data!$D:$D,M$2)</f>
        <v>0</v>
      </c>
      <c r="N33" s="5">
        <f>COUNTIFS(Data!$G:$G,$A33,Data!$C:$C,N$1,Data!$D:$D,N$2)</f>
        <v>0</v>
      </c>
      <c r="O33" s="5">
        <f>COUNTIFS(Data!$G:$G,$A33,Data!$C:$C,O$1,Data!$D:$D,O$2)</f>
        <v>0</v>
      </c>
      <c r="P33" s="5">
        <f>COUNTIFS(Data!$G:$G,$A33,Data!$C:$C,P$1,Data!$D:$D,P$2)</f>
        <v>0</v>
      </c>
      <c r="Q33" s="5">
        <f>COUNTIFS(Data!$G:$G,$A33,Data!$C:$C,Q$1,Data!$D:$D,Q$2)</f>
        <v>0</v>
      </c>
      <c r="R33" s="5">
        <f>COUNTIFS(Data!$G:$G,$A33,Data!$C:$C,R$1,Data!$D:$D,R$2)</f>
        <v>0</v>
      </c>
      <c r="S33" s="5">
        <f>COUNTIFS(Data!$G:$G,$A33,Data!$C:$C,S$1,Data!$D:$D,S$2)</f>
        <v>0</v>
      </c>
      <c r="T33" s="5">
        <f>COUNTIFS(Data!$G:$G,$A33,Data!$C:$C,T$1,Data!$D:$D,T$2)</f>
        <v>0</v>
      </c>
      <c r="U33" s="5">
        <f>COUNTIFS(Data!$G:$G,$A33,Data!$C:$C,U$1,Data!$D:$D,U$2)</f>
        <v>0</v>
      </c>
      <c r="V33" s="5">
        <f>COUNTIFS(Data!$G:$G,$A33,Data!$C:$C,V$1,Data!$D:$D,V$2)</f>
        <v>0</v>
      </c>
      <c r="W33" s="5">
        <f>COUNTIFS(Data!$G:$G,$A33,Data!$C:$C,W$1,Data!$D:$D,W$2)</f>
        <v>0</v>
      </c>
      <c r="X33" s="5">
        <f>COUNTIFS(Data!$G:$G,$A33,Data!$C:$C,X$1,Data!$D:$D,X$2)</f>
        <v>0</v>
      </c>
      <c r="Y33" s="5">
        <f>COUNTIFS(Data!$G:$G,$A33,Data!$C:$C,Y$1,Data!$D:$D,Y$2)</f>
        <v>0</v>
      </c>
      <c r="Z33" s="5">
        <f>COUNTIFS(Data!$G:$G,$A33,Data!$C:$C,Z$1,Data!$D:$D,Z$2)</f>
        <v>0</v>
      </c>
      <c r="AA33" s="5">
        <f>COUNTIFS(Data!$G:$G,$A33,Data!$C:$C,AA$1,Data!$D:$D,AA$2)</f>
        <v>0</v>
      </c>
      <c r="AB33" s="5">
        <f>COUNTIFS(Data!$G:$G,$A33,Data!$C:$C,AB$1,Data!$D:$D,AB$2)</f>
        <v>0</v>
      </c>
      <c r="AC33" s="5">
        <f>COUNTIFS(Data!$G:$G,$A33,Data!$C:$C,AC$1,Data!$D:$D,AC$2)</f>
        <v>0</v>
      </c>
      <c r="AD33" s="5">
        <f>COUNTIFS(Data!$G:$G,$A33,Data!$C:$C,AD$1,Data!$D:$D,AD$2)</f>
        <v>0</v>
      </c>
      <c r="AE33" s="5">
        <f>COUNTIFS(Data!$G:$G,$A33,Data!$C:$C,AE$1,Data!$D:$D,AE$2)</f>
        <v>0</v>
      </c>
      <c r="AF33" s="5">
        <f>COUNTIFS(Data!$G:$G,$A33,Data!$C:$C,AF$1,Data!$D:$D,AF$2)</f>
        <v>0</v>
      </c>
      <c r="AG33" s="5">
        <f>COUNTIFS(Data!$G:$G,$A33,Data!$C:$C,AG$1,Data!$D:$D,AG$2)</f>
        <v>0</v>
      </c>
      <c r="AH33" s="5">
        <f>COUNTIFS(Data!$G:$G,$A33,Data!$C:$C,AH$1,Data!$D:$D,AH$2)</f>
        <v>0</v>
      </c>
      <c r="AI33" s="5">
        <f>COUNTIFS(Data!$G:$G,$A33,Data!$C:$C,AI$1,Data!$D:$D,AI$2)</f>
        <v>0</v>
      </c>
      <c r="AJ33" s="5">
        <f>COUNTIFS(Data!$G:$G,$A33,Data!$C:$C,AJ$1,Data!$D:$D,AJ$2)</f>
        <v>0</v>
      </c>
      <c r="AK33" s="5">
        <f>COUNTIFS(Data!$G:$G,$A33,Data!$C:$C,AK$1,Data!$D:$D,AK$2)</f>
        <v>0</v>
      </c>
      <c r="AL33" s="5">
        <f>COUNTIFS(Data!$G:$G,$A33,Data!$C:$C,AL$1,Data!$D:$D,AL$2)</f>
        <v>0</v>
      </c>
      <c r="AM33" s="5">
        <f>COUNTIFS(Data!$G:$G,$A33,Data!$C:$C,AM$1,Data!$D:$D,AM$2)</f>
        <v>0</v>
      </c>
      <c r="AN33" s="5">
        <f>COUNTIFS(Data!$G:$G,$A33,Data!$C:$C,AN$1,Data!$D:$D,AN$2)</f>
        <v>0</v>
      </c>
      <c r="AO33" s="5">
        <f>COUNTIFS(Data!$G:$G,$A33,Data!$C:$C,AO$1,Data!$D:$D,AO$2)</f>
        <v>0</v>
      </c>
      <c r="AP33" s="5">
        <f>COUNTIFS(Data!$G:$G,$A33,Data!$C:$C,AP$1,Data!$D:$D,AP$2)</f>
        <v>0</v>
      </c>
      <c r="AQ33" s="5">
        <f>COUNTIFS(Data!$G:$G,$A33,Data!$C:$C,AQ$1,Data!$D:$D,AQ$2)</f>
        <v>0</v>
      </c>
      <c r="AR33" s="5">
        <f>COUNTIFS(Data!$G:$G,$A33,Data!$C:$C,AR$1,Data!$D:$D,AR$2)</f>
        <v>0</v>
      </c>
      <c r="AS33" s="5">
        <f>COUNTIFS(Data!$G:$G,$A33,Data!$C:$C,AS$1,Data!$D:$D,AS$2)</f>
        <v>0</v>
      </c>
      <c r="AT33" s="5">
        <f>COUNTIFS(Data!$G:$G,$A33,Data!$C:$C,AT$1,Data!$D:$D,AT$2)</f>
        <v>0</v>
      </c>
      <c r="AU33" s="5">
        <f>COUNTIFS(Data!$G:$G,$A33,Data!$C:$C,AU$1,Data!$D:$D,AU$2)</f>
        <v>0</v>
      </c>
      <c r="AV33" s="5">
        <f>COUNTIFS(Data!$G:$G,$A33,Data!$C:$C,AV$1,Data!$D:$D,AV$2)</f>
        <v>0</v>
      </c>
      <c r="AW33" s="5">
        <f>COUNTIFS(Data!$G:$G,$A33,Data!$C:$C,AW$1,Data!$D:$D,AW$2)</f>
        <v>0</v>
      </c>
      <c r="AX33" s="5">
        <f>COUNTIFS(Data!$G:$G,$A33,Data!$C:$C,AX$1,Data!$D:$D,AX$2)</f>
        <v>0</v>
      </c>
      <c r="AY33" s="5">
        <f>COUNTIFS(Data!$G:$G,$A33,Data!$C:$C,AY$1,Data!$D:$D,AY$2)</f>
        <v>0</v>
      </c>
      <c r="AZ33" s="5">
        <f>COUNTIFS(Data!$G:$G,$A33,Data!$C:$C,AZ$1,Data!$D:$D,AZ$2)</f>
        <v>0</v>
      </c>
      <c r="BA33" s="5">
        <f>COUNTIFS(Data!$G:$G,$A33,Data!$C:$C,BA$1,Data!$D:$D,BA$2)</f>
        <v>0</v>
      </c>
      <c r="BB33" s="5">
        <f>COUNTIFS(Data!$G:$G,$A33,Data!$C:$C,BB$1,Data!$D:$D,BB$2)</f>
        <v>0</v>
      </c>
      <c r="BC33" s="5">
        <f>COUNTIFS(Data!$G:$G,$A33,Data!$C:$C,BC$1,Data!$D:$D,BC$2)</f>
        <v>0</v>
      </c>
      <c r="BD33" s="5">
        <f>COUNTIFS(Data!$G:$G,$A33,Data!$C:$C,BD$1,Data!$D:$D,BD$2)</f>
        <v>0</v>
      </c>
      <c r="BE33" s="5">
        <f>COUNTIFS(Data!$G:$G,$A33,Data!$C:$C,BE$1,Data!$D:$D,BE$2)</f>
        <v>0</v>
      </c>
      <c r="BF33" s="5">
        <f>COUNTIFS(Data!$G:$G,$A33,Data!$C:$C,BF$1,Data!$D:$D,BF$2)</f>
        <v>0</v>
      </c>
      <c r="BG33" s="5">
        <f>COUNTIFS(Data!$G:$G,$A33,Data!$C:$C,BG$1,Data!$D:$D,BG$2)</f>
        <v>0</v>
      </c>
      <c r="BH33" s="5">
        <f>COUNTIFS(Data!$G:$G,$A33,Data!$C:$C,BH$1,Data!$D:$D,BH$2)</f>
        <v>0</v>
      </c>
      <c r="BI33" s="5">
        <f>COUNTIFS(Data!$G:$G,$A33,Data!$C:$C,BI$1,Data!$D:$D,BI$2)</f>
        <v>0</v>
      </c>
      <c r="BJ33" s="5">
        <f>COUNTIFS(Data!$G:$G,$A33,Data!$C:$C,BJ$1,Data!$D:$D,BJ$2)</f>
        <v>0</v>
      </c>
      <c r="BK33" s="5">
        <f>COUNTIFS(Data!$G:$G,$A33,Data!$C:$C,BK$1,Data!$D:$D,BK$2)</f>
        <v>0</v>
      </c>
      <c r="BL33" s="5">
        <f>COUNTIFS(Data!$G:$G,$A33,Data!$C:$C,BL$1,Data!$D:$D,BL$2)</f>
        <v>0</v>
      </c>
      <c r="BM33" s="5">
        <f>COUNTIFS(Data!$G:$G,$A33,Data!$C:$C,BM$1,Data!$D:$D,BM$2)</f>
        <v>0</v>
      </c>
      <c r="BN33" s="5">
        <f>COUNTIFS(Data!$G:$G,$A33,Data!$C:$C,BN$1,Data!$D:$D,BN$2)</f>
        <v>0</v>
      </c>
      <c r="BO33" s="5">
        <f>COUNTIFS(Data!$G:$G,$A33,Data!$C:$C,BO$1,Data!$D:$D,BO$2)</f>
        <v>0</v>
      </c>
      <c r="BP33" s="5">
        <f>COUNTIFS(Data!$G:$G,$A33,Data!$C:$C,BP$1,Data!$D:$D,BP$2)</f>
        <v>0</v>
      </c>
      <c r="BQ33" s="5">
        <f>COUNTIFS(Data!$G:$G,$A33,Data!$C:$C,BQ$1,Data!$D:$D,BQ$2)</f>
        <v>0</v>
      </c>
      <c r="BR33" s="5">
        <f>COUNTIFS(Data!$G:$G,$A33,Data!$C:$C,BR$1,Data!$D:$D,BR$2)</f>
        <v>0</v>
      </c>
      <c r="BS33" s="5">
        <f>COUNTIFS(Data!$G:$G,$A33,Data!$C:$C,BS$1,Data!$D:$D,BS$2)</f>
        <v>0</v>
      </c>
      <c r="BT33" s="5">
        <f>COUNTIFS(Data!$G:$G,$A33,Data!$C:$C,BT$1,Data!$D:$D,BT$2)</f>
        <v>0</v>
      </c>
      <c r="BU33" s="5">
        <f>COUNTIFS(Data!$G:$G,$A33,Data!$C:$C,BU$1,Data!$D:$D,BU$2)</f>
        <v>0</v>
      </c>
      <c r="BV33" s="5">
        <f>COUNTIFS(Data!$G:$G,$A33,Data!$C:$C,BV$1,Data!$D:$D,BV$2)</f>
        <v>0</v>
      </c>
      <c r="BW33" s="5">
        <f>COUNTIFS(Data!$G:$G,$A33,Data!$C:$C,BW$1,Data!$D:$D,BW$2)</f>
        <v>0</v>
      </c>
      <c r="BX33" s="5">
        <f>COUNTIFS(Data!$G:$G,$A33,Data!$C:$C,BX$1,Data!$D:$D,BX$2)</f>
        <v>0</v>
      </c>
      <c r="BY33" s="5">
        <f>COUNTIFS(Data!$G:$G,$A33,Data!$C:$C,BY$1,Data!$D:$D,BY$2)</f>
        <v>0</v>
      </c>
      <c r="BZ33" s="5">
        <f>COUNTIFS(Data!$G:$G,$A33,Data!$C:$C,BZ$1,Data!$D:$D,BZ$2)</f>
        <v>0</v>
      </c>
      <c r="CA33" s="5">
        <f>COUNTIFS(Data!$G:$G,$A33,Data!$C:$C,CA$1,Data!$D:$D,CA$2)</f>
        <v>0</v>
      </c>
      <c r="CB33" s="5">
        <f>COUNTIFS(Data!$G:$G,$A33,Data!$C:$C,CB$1,Data!$D:$D,CB$2)</f>
        <v>0</v>
      </c>
      <c r="CC33" s="5">
        <f>COUNTIFS(Data!$G:$G,$A33,Data!$C:$C,CC$1,Data!$D:$D,CC$2)</f>
        <v>0</v>
      </c>
      <c r="CD33" s="5">
        <f>COUNTIFS(Data!$G:$G,$A33,Data!$C:$C,CD$1,Data!$D:$D,CD$2)</f>
        <v>0</v>
      </c>
      <c r="CE33" s="5">
        <f>COUNTIFS(Data!$G:$G,$A33,Data!$C:$C,CE$1,Data!$D:$D,CE$2)</f>
        <v>0</v>
      </c>
      <c r="CF33" s="5">
        <f>COUNTIFS(Data!$G:$G,$A33,Data!$C:$C,CF$1,Data!$D:$D,CF$2)</f>
        <v>0</v>
      </c>
      <c r="CG33" s="5">
        <f>COUNTIFS(Data!$G:$G,$A33,Data!$C:$C,CG$1,Data!$D:$D,CG$2)</f>
        <v>0</v>
      </c>
      <c r="CH33" s="5">
        <f>COUNTIFS(Data!$G:$G,$A33,Data!$C:$C,CH$1,Data!$D:$D,CH$2)</f>
        <v>0</v>
      </c>
      <c r="CI33" s="5">
        <f>COUNTIFS(Data!$G:$G,$A33,Data!$C:$C,CI$1,Data!$D:$D,CI$2)</f>
        <v>0</v>
      </c>
      <c r="CJ33" s="5">
        <f>COUNTIFS(Data!$G:$G,$A33,Data!$C:$C,CJ$1,Data!$D:$D,CJ$2)</f>
        <v>0</v>
      </c>
      <c r="CK33" s="5">
        <f>COUNTIFS(Data!$G:$G,$A33,Data!$C:$C,CK$1,Data!$D:$D,CK$2)</f>
        <v>0</v>
      </c>
      <c r="CL33" s="5">
        <f>COUNTIFS(Data!$G:$G,$A33,Data!$C:$C,CL$1,Data!$D:$D,CL$2)</f>
        <v>0</v>
      </c>
      <c r="CM33" s="5">
        <f>COUNTIFS(Data!$G:$G,$A33,Data!$C:$C,CM$1,Data!$D:$D,CM$2)</f>
        <v>0</v>
      </c>
      <c r="CN33" s="5">
        <f>COUNTIFS(Data!$G:$G,$A33,Data!$C:$C,CN$1,Data!$D:$D,CN$2)</f>
        <v>0</v>
      </c>
      <c r="CO33" s="5">
        <f>COUNTIFS(Data!$G:$G,$A33,Data!$C:$C,CO$1,Data!$D:$D,CO$2)</f>
        <v>0</v>
      </c>
      <c r="CP33" s="5">
        <f>COUNTIFS(Data!$G:$G,$A33,Data!$C:$C,CP$1,Data!$D:$D,CP$2)</f>
        <v>0</v>
      </c>
      <c r="CQ33" s="5">
        <f>COUNTIFS(Data!$G:$G,$A33,Data!$C:$C,CQ$1,Data!$D:$D,CQ$2)</f>
        <v>0</v>
      </c>
      <c r="CR33" s="5">
        <f>COUNTIFS(Data!$G:$G,$A33,Data!$C:$C,CR$1,Data!$D:$D,CR$2)</f>
        <v>0</v>
      </c>
      <c r="CS33" s="5">
        <f>COUNTIFS(Data!$G:$G,$A33,Data!$C:$C,CS$1,Data!$D:$D,CS$2)</f>
        <v>0</v>
      </c>
      <c r="CT33" s="5">
        <f>COUNTIFS(Data!$G:$G,$A33,Data!$C:$C,CT$1,Data!$D:$D,CT$2)</f>
        <v>0</v>
      </c>
      <c r="CU33" s="5">
        <f>COUNTIFS(Data!$G:$G,$A33,Data!$C:$C,CU$1,Data!$D:$D,CU$2)</f>
        <v>0</v>
      </c>
      <c r="CV33" s="5">
        <f>COUNTIFS(Data!$G:$G,$A33,Data!$C:$C,CV$1,Data!$D:$D,CV$2)</f>
        <v>0</v>
      </c>
      <c r="CW33" s="5">
        <f t="shared" ref="CW33:CX33" si="32">SUMIF($B$2:$CV$2,CW$2, $B33:$CV33)</f>
        <v>0</v>
      </c>
      <c r="CX33" s="5">
        <f t="shared" si="32"/>
        <v>0</v>
      </c>
      <c r="CY33" s="5">
        <f t="shared" si="3"/>
        <v>0</v>
      </c>
    </row>
    <row r="34">
      <c r="A34" s="5" t="str">
        <f>Countries!A32</f>
        <v>FRA</v>
      </c>
      <c r="B34" s="5">
        <f>COUNTIFS(Data!$G:$G,$A34,Data!$C:$C,B$1,Data!$D:$D,B$2)</f>
        <v>0</v>
      </c>
      <c r="C34" s="5">
        <f>COUNTIFS(Data!$G:$G,$A34,Data!$C:$C,C$1,Data!$D:$D,C$2)</f>
        <v>0</v>
      </c>
      <c r="D34" s="5">
        <f>COUNTIFS(Data!$G:$G,$A34,Data!$C:$C,D$1,Data!$D:$D,D$2)</f>
        <v>0</v>
      </c>
      <c r="E34" s="5">
        <f>COUNTIFS(Data!$G:$G,$A34,Data!$C:$C,E$1,Data!$D:$D,E$2)</f>
        <v>0</v>
      </c>
      <c r="F34" s="5">
        <f>COUNTIFS(Data!$G:$G,$A34,Data!$C:$C,F$1,Data!$D:$D,F$2)</f>
        <v>0</v>
      </c>
      <c r="G34" s="5">
        <f>COUNTIFS(Data!$G:$G,$A34,Data!$C:$C,G$1,Data!$D:$D,G$2)</f>
        <v>0</v>
      </c>
      <c r="H34" s="5">
        <f>COUNTIFS(Data!$G:$G,$A34,Data!$C:$C,H$1,Data!$D:$D,H$2)</f>
        <v>0</v>
      </c>
      <c r="I34" s="5">
        <f>COUNTIFS(Data!$G:$G,$A34,Data!$C:$C,I$1,Data!$D:$D,I$2)</f>
        <v>0</v>
      </c>
      <c r="J34" s="5">
        <f>COUNTIFS(Data!$G:$G,$A34,Data!$C:$C,J$1,Data!$D:$D,J$2)</f>
        <v>0</v>
      </c>
      <c r="K34" s="5">
        <f>COUNTIFS(Data!$G:$G,$A34,Data!$C:$C,K$1,Data!$D:$D,K$2)</f>
        <v>0</v>
      </c>
      <c r="L34" s="5">
        <f>COUNTIFS(Data!$G:$G,$A34,Data!$C:$C,L$1,Data!$D:$D,L$2)</f>
        <v>0</v>
      </c>
      <c r="M34" s="5">
        <f>COUNTIFS(Data!$G:$G,$A34,Data!$C:$C,M$1,Data!$D:$D,M$2)</f>
        <v>0</v>
      </c>
      <c r="N34" s="5">
        <f>COUNTIFS(Data!$G:$G,$A34,Data!$C:$C,N$1,Data!$D:$D,N$2)</f>
        <v>0</v>
      </c>
      <c r="O34" s="5">
        <f>COUNTIFS(Data!$G:$G,$A34,Data!$C:$C,O$1,Data!$D:$D,O$2)</f>
        <v>0</v>
      </c>
      <c r="P34" s="5">
        <f>COUNTIFS(Data!$G:$G,$A34,Data!$C:$C,P$1,Data!$D:$D,P$2)</f>
        <v>0</v>
      </c>
      <c r="Q34" s="5">
        <f>COUNTIFS(Data!$G:$G,$A34,Data!$C:$C,Q$1,Data!$D:$D,Q$2)</f>
        <v>0</v>
      </c>
      <c r="R34" s="5">
        <f>COUNTIFS(Data!$G:$G,$A34,Data!$C:$C,R$1,Data!$D:$D,R$2)</f>
        <v>0</v>
      </c>
      <c r="S34" s="5">
        <f>COUNTIFS(Data!$G:$G,$A34,Data!$C:$C,S$1,Data!$D:$D,S$2)</f>
        <v>0</v>
      </c>
      <c r="T34" s="5">
        <f>COUNTIFS(Data!$G:$G,$A34,Data!$C:$C,T$1,Data!$D:$D,T$2)</f>
        <v>0</v>
      </c>
      <c r="U34" s="5">
        <f>COUNTIFS(Data!$G:$G,$A34,Data!$C:$C,U$1,Data!$D:$D,U$2)</f>
        <v>0</v>
      </c>
      <c r="V34" s="5">
        <f>COUNTIFS(Data!$G:$G,$A34,Data!$C:$C,V$1,Data!$D:$D,V$2)</f>
        <v>0</v>
      </c>
      <c r="W34" s="5">
        <f>COUNTIFS(Data!$G:$G,$A34,Data!$C:$C,W$1,Data!$D:$D,W$2)</f>
        <v>0</v>
      </c>
      <c r="X34" s="5">
        <f>COUNTIFS(Data!$G:$G,$A34,Data!$C:$C,X$1,Data!$D:$D,X$2)</f>
        <v>0</v>
      </c>
      <c r="Y34" s="5">
        <f>COUNTIFS(Data!$G:$G,$A34,Data!$C:$C,Y$1,Data!$D:$D,Y$2)</f>
        <v>0</v>
      </c>
      <c r="Z34" s="5">
        <f>COUNTIFS(Data!$G:$G,$A34,Data!$C:$C,Z$1,Data!$D:$D,Z$2)</f>
        <v>0</v>
      </c>
      <c r="AA34" s="5">
        <f>COUNTIFS(Data!$G:$G,$A34,Data!$C:$C,AA$1,Data!$D:$D,AA$2)</f>
        <v>0</v>
      </c>
      <c r="AB34" s="5">
        <f>COUNTIFS(Data!$G:$G,$A34,Data!$C:$C,AB$1,Data!$D:$D,AB$2)</f>
        <v>0</v>
      </c>
      <c r="AC34" s="5">
        <f>COUNTIFS(Data!$G:$G,$A34,Data!$C:$C,AC$1,Data!$D:$D,AC$2)</f>
        <v>0</v>
      </c>
      <c r="AD34" s="5">
        <f>COUNTIFS(Data!$G:$G,$A34,Data!$C:$C,AD$1,Data!$D:$D,AD$2)</f>
        <v>0</v>
      </c>
      <c r="AE34" s="5">
        <f>COUNTIFS(Data!$G:$G,$A34,Data!$C:$C,AE$1,Data!$D:$D,AE$2)</f>
        <v>0</v>
      </c>
      <c r="AF34" s="5">
        <f>COUNTIFS(Data!$G:$G,$A34,Data!$C:$C,AF$1,Data!$D:$D,AF$2)</f>
        <v>0</v>
      </c>
      <c r="AG34" s="5">
        <f>COUNTIFS(Data!$G:$G,$A34,Data!$C:$C,AG$1,Data!$D:$D,AG$2)</f>
        <v>0</v>
      </c>
      <c r="AH34" s="5">
        <f>COUNTIFS(Data!$G:$G,$A34,Data!$C:$C,AH$1,Data!$D:$D,AH$2)</f>
        <v>0</v>
      </c>
      <c r="AI34" s="5">
        <f>COUNTIFS(Data!$G:$G,$A34,Data!$C:$C,AI$1,Data!$D:$D,AI$2)</f>
        <v>0</v>
      </c>
      <c r="AJ34" s="5">
        <f>COUNTIFS(Data!$G:$G,$A34,Data!$C:$C,AJ$1,Data!$D:$D,AJ$2)</f>
        <v>0</v>
      </c>
      <c r="AK34" s="5">
        <f>COUNTIFS(Data!$G:$G,$A34,Data!$C:$C,AK$1,Data!$D:$D,AK$2)</f>
        <v>0</v>
      </c>
      <c r="AL34" s="5">
        <f>COUNTIFS(Data!$G:$G,$A34,Data!$C:$C,AL$1,Data!$D:$D,AL$2)</f>
        <v>0</v>
      </c>
      <c r="AM34" s="5">
        <f>COUNTIFS(Data!$G:$G,$A34,Data!$C:$C,AM$1,Data!$D:$D,AM$2)</f>
        <v>0</v>
      </c>
      <c r="AN34" s="5">
        <f>COUNTIFS(Data!$G:$G,$A34,Data!$C:$C,AN$1,Data!$D:$D,AN$2)</f>
        <v>0</v>
      </c>
      <c r="AO34" s="5">
        <f>COUNTIFS(Data!$G:$G,$A34,Data!$C:$C,AO$1,Data!$D:$D,AO$2)</f>
        <v>2</v>
      </c>
      <c r="AP34" s="5">
        <f>COUNTIFS(Data!$G:$G,$A34,Data!$C:$C,AP$1,Data!$D:$D,AP$2)</f>
        <v>0</v>
      </c>
      <c r="AQ34" s="5">
        <f>COUNTIFS(Data!$G:$G,$A34,Data!$C:$C,AQ$1,Data!$D:$D,AQ$2)</f>
        <v>0</v>
      </c>
      <c r="AR34" s="5">
        <f>COUNTIFS(Data!$G:$G,$A34,Data!$C:$C,AR$1,Data!$D:$D,AR$2)</f>
        <v>0</v>
      </c>
      <c r="AS34" s="5">
        <f>COUNTIFS(Data!$G:$G,$A34,Data!$C:$C,AS$1,Data!$D:$D,AS$2)</f>
        <v>0</v>
      </c>
      <c r="AT34" s="5">
        <f>COUNTIFS(Data!$G:$G,$A34,Data!$C:$C,AT$1,Data!$D:$D,AT$2)</f>
        <v>0</v>
      </c>
      <c r="AU34" s="5">
        <f>COUNTIFS(Data!$G:$G,$A34,Data!$C:$C,AU$1,Data!$D:$D,AU$2)</f>
        <v>1</v>
      </c>
      <c r="AV34" s="5">
        <f>COUNTIFS(Data!$G:$G,$A34,Data!$C:$C,AV$1,Data!$D:$D,AV$2)</f>
        <v>1</v>
      </c>
      <c r="AW34" s="5">
        <f>COUNTIFS(Data!$G:$G,$A34,Data!$C:$C,AW$1,Data!$D:$D,AW$2)</f>
        <v>0</v>
      </c>
      <c r="AX34" s="5">
        <f>COUNTIFS(Data!$G:$G,$A34,Data!$C:$C,AX$1,Data!$D:$D,AX$2)</f>
        <v>0</v>
      </c>
      <c r="AY34" s="5">
        <f>COUNTIFS(Data!$G:$G,$A34,Data!$C:$C,AY$1,Data!$D:$D,AY$2)</f>
        <v>0</v>
      </c>
      <c r="AZ34" s="5">
        <f>COUNTIFS(Data!$G:$G,$A34,Data!$C:$C,AZ$1,Data!$D:$D,AZ$2)</f>
        <v>1</v>
      </c>
      <c r="BA34" s="5">
        <f>COUNTIFS(Data!$G:$G,$A34,Data!$C:$C,BA$1,Data!$D:$D,BA$2)</f>
        <v>1</v>
      </c>
      <c r="BB34" s="5">
        <f>COUNTIFS(Data!$G:$G,$A34,Data!$C:$C,BB$1,Data!$D:$D,BB$2)</f>
        <v>1</v>
      </c>
      <c r="BC34" s="5">
        <f>COUNTIFS(Data!$G:$G,$A34,Data!$C:$C,BC$1,Data!$D:$D,BC$2)</f>
        <v>0</v>
      </c>
      <c r="BD34" s="5">
        <f>COUNTIFS(Data!$G:$G,$A34,Data!$C:$C,BD$1,Data!$D:$D,BD$2)</f>
        <v>0</v>
      </c>
      <c r="BE34" s="5">
        <f>COUNTIFS(Data!$G:$G,$A34,Data!$C:$C,BE$1,Data!$D:$D,BE$2)</f>
        <v>0</v>
      </c>
      <c r="BF34" s="5">
        <f>COUNTIFS(Data!$G:$G,$A34,Data!$C:$C,BF$1,Data!$D:$D,BF$2)</f>
        <v>0</v>
      </c>
      <c r="BG34" s="5">
        <f>COUNTIFS(Data!$G:$G,$A34,Data!$C:$C,BG$1,Data!$D:$D,BG$2)</f>
        <v>0</v>
      </c>
      <c r="BH34" s="5">
        <f>COUNTIFS(Data!$G:$G,$A34,Data!$C:$C,BH$1,Data!$D:$D,BH$2)</f>
        <v>0</v>
      </c>
      <c r="BI34" s="5">
        <f>COUNTIFS(Data!$G:$G,$A34,Data!$C:$C,BI$1,Data!$D:$D,BI$2)</f>
        <v>1</v>
      </c>
      <c r="BJ34" s="5">
        <f>COUNTIFS(Data!$G:$G,$A34,Data!$C:$C,BJ$1,Data!$D:$D,BJ$2)</f>
        <v>0</v>
      </c>
      <c r="BK34" s="5">
        <f>COUNTIFS(Data!$G:$G,$A34,Data!$C:$C,BK$1,Data!$D:$D,BK$2)</f>
        <v>0</v>
      </c>
      <c r="BL34" s="5">
        <f>COUNTIFS(Data!$G:$G,$A34,Data!$C:$C,BL$1,Data!$D:$D,BL$2)</f>
        <v>0</v>
      </c>
      <c r="BM34" s="5">
        <f>COUNTIFS(Data!$G:$G,$A34,Data!$C:$C,BM$1,Data!$D:$D,BM$2)</f>
        <v>0</v>
      </c>
      <c r="BN34" s="5">
        <f>COUNTIFS(Data!$G:$G,$A34,Data!$C:$C,BN$1,Data!$D:$D,BN$2)</f>
        <v>0</v>
      </c>
      <c r="BO34" s="5">
        <f>COUNTIFS(Data!$G:$G,$A34,Data!$C:$C,BO$1,Data!$D:$D,BO$2)</f>
        <v>0</v>
      </c>
      <c r="BP34" s="5">
        <f>COUNTIFS(Data!$G:$G,$A34,Data!$C:$C,BP$1,Data!$D:$D,BP$2)</f>
        <v>1</v>
      </c>
      <c r="BQ34" s="5">
        <f>COUNTIFS(Data!$G:$G,$A34,Data!$C:$C,BQ$1,Data!$D:$D,BQ$2)</f>
        <v>0</v>
      </c>
      <c r="BR34" s="5">
        <f>COUNTIFS(Data!$G:$G,$A34,Data!$C:$C,BR$1,Data!$D:$D,BR$2)</f>
        <v>0</v>
      </c>
      <c r="BS34" s="5">
        <f>COUNTIFS(Data!$G:$G,$A34,Data!$C:$C,BS$1,Data!$D:$D,BS$2)</f>
        <v>0</v>
      </c>
      <c r="BT34" s="5">
        <f>COUNTIFS(Data!$G:$G,$A34,Data!$C:$C,BT$1,Data!$D:$D,BT$2)</f>
        <v>0</v>
      </c>
      <c r="BU34" s="5">
        <f>COUNTIFS(Data!$G:$G,$A34,Data!$C:$C,BU$1,Data!$D:$D,BU$2)</f>
        <v>0</v>
      </c>
      <c r="BV34" s="5">
        <f>COUNTIFS(Data!$G:$G,$A34,Data!$C:$C,BV$1,Data!$D:$D,BV$2)</f>
        <v>0</v>
      </c>
      <c r="BW34" s="5">
        <f>COUNTIFS(Data!$G:$G,$A34,Data!$C:$C,BW$1,Data!$D:$D,BW$2)</f>
        <v>0</v>
      </c>
      <c r="BX34" s="5">
        <f>COUNTIFS(Data!$G:$G,$A34,Data!$C:$C,BX$1,Data!$D:$D,BX$2)</f>
        <v>0</v>
      </c>
      <c r="BY34" s="5">
        <f>COUNTIFS(Data!$G:$G,$A34,Data!$C:$C,BY$1,Data!$D:$D,BY$2)</f>
        <v>0</v>
      </c>
      <c r="BZ34" s="5">
        <f>COUNTIFS(Data!$G:$G,$A34,Data!$C:$C,BZ$1,Data!$D:$D,BZ$2)</f>
        <v>0</v>
      </c>
      <c r="CA34" s="5">
        <f>COUNTIFS(Data!$G:$G,$A34,Data!$C:$C,CA$1,Data!$D:$D,CA$2)</f>
        <v>0</v>
      </c>
      <c r="CB34" s="5">
        <f>COUNTIFS(Data!$G:$G,$A34,Data!$C:$C,CB$1,Data!$D:$D,CB$2)</f>
        <v>0</v>
      </c>
      <c r="CC34" s="5">
        <f>COUNTIFS(Data!$G:$G,$A34,Data!$C:$C,CC$1,Data!$D:$D,CC$2)</f>
        <v>0</v>
      </c>
      <c r="CD34" s="5">
        <f>COUNTIFS(Data!$G:$G,$A34,Data!$C:$C,CD$1,Data!$D:$D,CD$2)</f>
        <v>0</v>
      </c>
      <c r="CE34" s="5">
        <f>COUNTIFS(Data!$G:$G,$A34,Data!$C:$C,CE$1,Data!$D:$D,CE$2)</f>
        <v>0</v>
      </c>
      <c r="CF34" s="5">
        <f>COUNTIFS(Data!$G:$G,$A34,Data!$C:$C,CF$1,Data!$D:$D,CF$2)</f>
        <v>0</v>
      </c>
      <c r="CG34" s="5">
        <f>COUNTIFS(Data!$G:$G,$A34,Data!$C:$C,CG$1,Data!$D:$D,CG$2)</f>
        <v>0</v>
      </c>
      <c r="CH34" s="5">
        <f>COUNTIFS(Data!$G:$G,$A34,Data!$C:$C,CH$1,Data!$D:$D,CH$2)</f>
        <v>0</v>
      </c>
      <c r="CI34" s="5">
        <f>COUNTIFS(Data!$G:$G,$A34,Data!$C:$C,CI$1,Data!$D:$D,CI$2)</f>
        <v>0</v>
      </c>
      <c r="CJ34" s="5">
        <f>COUNTIFS(Data!$G:$G,$A34,Data!$C:$C,CJ$1,Data!$D:$D,CJ$2)</f>
        <v>0</v>
      </c>
      <c r="CK34" s="5">
        <f>COUNTIFS(Data!$G:$G,$A34,Data!$C:$C,CK$1,Data!$D:$D,CK$2)</f>
        <v>0</v>
      </c>
      <c r="CL34" s="5">
        <f>COUNTIFS(Data!$G:$G,$A34,Data!$C:$C,CL$1,Data!$D:$D,CL$2)</f>
        <v>0</v>
      </c>
      <c r="CM34" s="5">
        <f>COUNTIFS(Data!$G:$G,$A34,Data!$C:$C,CM$1,Data!$D:$D,CM$2)</f>
        <v>0</v>
      </c>
      <c r="CN34" s="5">
        <f>COUNTIFS(Data!$G:$G,$A34,Data!$C:$C,CN$1,Data!$D:$D,CN$2)</f>
        <v>0</v>
      </c>
      <c r="CO34" s="5">
        <f>COUNTIFS(Data!$G:$G,$A34,Data!$C:$C,CO$1,Data!$D:$D,CO$2)</f>
        <v>1</v>
      </c>
      <c r="CP34" s="5">
        <f>COUNTIFS(Data!$G:$G,$A34,Data!$C:$C,CP$1,Data!$D:$D,CP$2)</f>
        <v>0</v>
      </c>
      <c r="CQ34" s="5">
        <f>COUNTIFS(Data!$G:$G,$A34,Data!$C:$C,CQ$1,Data!$D:$D,CQ$2)</f>
        <v>0</v>
      </c>
      <c r="CR34" s="5">
        <f>COUNTIFS(Data!$G:$G,$A34,Data!$C:$C,CR$1,Data!$D:$D,CR$2)</f>
        <v>0</v>
      </c>
      <c r="CS34" s="5">
        <f>COUNTIFS(Data!$G:$G,$A34,Data!$C:$C,CS$1,Data!$D:$D,CS$2)</f>
        <v>0</v>
      </c>
      <c r="CT34" s="5">
        <f>COUNTIFS(Data!$G:$G,$A34,Data!$C:$C,CT$1,Data!$D:$D,CT$2)</f>
        <v>0</v>
      </c>
      <c r="CU34" s="5">
        <f>COUNTIFS(Data!$G:$G,$A34,Data!$C:$C,CU$1,Data!$D:$D,CU$2)</f>
        <v>0</v>
      </c>
      <c r="CV34" s="5">
        <f>COUNTIFS(Data!$G:$G,$A34,Data!$C:$C,CV$1,Data!$D:$D,CV$2)</f>
        <v>0</v>
      </c>
      <c r="CW34" s="5">
        <f t="shared" ref="CW34:CX34" si="33">SUMIF($B$2:$CV$2,CW$2, $B34:$CV34)</f>
        <v>7</v>
      </c>
      <c r="CX34" s="5">
        <f t="shared" si="33"/>
        <v>2</v>
      </c>
      <c r="CY34" s="5">
        <f t="shared" si="3"/>
        <v>10</v>
      </c>
    </row>
    <row r="35">
      <c r="A35" s="5" t="str">
        <f>Countries!A33</f>
        <v>GBR</v>
      </c>
      <c r="B35" s="5">
        <f>COUNTIFS(Data!$G:$G,$A35,Data!$C:$C,B$1,Data!$D:$D,B$2)</f>
        <v>0</v>
      </c>
      <c r="C35" s="5">
        <f>COUNTIFS(Data!$G:$G,$A35,Data!$C:$C,C$1,Data!$D:$D,C$2)</f>
        <v>0</v>
      </c>
      <c r="D35" s="5">
        <f>COUNTIFS(Data!$G:$G,$A35,Data!$C:$C,D$1,Data!$D:$D,D$2)</f>
        <v>0</v>
      </c>
      <c r="E35" s="5">
        <f>COUNTIFS(Data!$G:$G,$A35,Data!$C:$C,E$1,Data!$D:$D,E$2)</f>
        <v>0</v>
      </c>
      <c r="F35" s="5">
        <f>COUNTIFS(Data!$G:$G,$A35,Data!$C:$C,F$1,Data!$D:$D,F$2)</f>
        <v>0</v>
      </c>
      <c r="G35" s="5">
        <f>COUNTIFS(Data!$G:$G,$A35,Data!$C:$C,G$1,Data!$D:$D,G$2)</f>
        <v>1</v>
      </c>
      <c r="H35" s="5">
        <f>COUNTIFS(Data!$G:$G,$A35,Data!$C:$C,H$1,Data!$D:$D,H$2)</f>
        <v>0</v>
      </c>
      <c r="I35" s="5">
        <f>COUNTIFS(Data!$G:$G,$A35,Data!$C:$C,I$1,Data!$D:$D,I$2)</f>
        <v>0</v>
      </c>
      <c r="J35" s="5">
        <f>COUNTIFS(Data!$G:$G,$A35,Data!$C:$C,J$1,Data!$D:$D,J$2)</f>
        <v>0</v>
      </c>
      <c r="K35" s="5">
        <f>COUNTIFS(Data!$G:$G,$A35,Data!$C:$C,K$1,Data!$D:$D,K$2)</f>
        <v>0</v>
      </c>
      <c r="L35" s="5">
        <f>COUNTIFS(Data!$G:$G,$A35,Data!$C:$C,L$1,Data!$D:$D,L$2)</f>
        <v>0</v>
      </c>
      <c r="M35" s="5">
        <f>COUNTIFS(Data!$G:$G,$A35,Data!$C:$C,M$1,Data!$D:$D,M$2)</f>
        <v>0</v>
      </c>
      <c r="N35" s="5">
        <f>COUNTIFS(Data!$G:$G,$A35,Data!$C:$C,N$1,Data!$D:$D,N$2)</f>
        <v>0</v>
      </c>
      <c r="O35" s="5">
        <f>COUNTIFS(Data!$G:$G,$A35,Data!$C:$C,O$1,Data!$D:$D,O$2)</f>
        <v>0</v>
      </c>
      <c r="P35" s="5">
        <f>COUNTIFS(Data!$G:$G,$A35,Data!$C:$C,P$1,Data!$D:$D,P$2)</f>
        <v>0</v>
      </c>
      <c r="Q35" s="5">
        <f>COUNTIFS(Data!$G:$G,$A35,Data!$C:$C,Q$1,Data!$D:$D,Q$2)</f>
        <v>0</v>
      </c>
      <c r="R35" s="5">
        <f>COUNTIFS(Data!$G:$G,$A35,Data!$C:$C,R$1,Data!$D:$D,R$2)</f>
        <v>0</v>
      </c>
      <c r="S35" s="5">
        <f>COUNTIFS(Data!$G:$G,$A35,Data!$C:$C,S$1,Data!$D:$D,S$2)</f>
        <v>0</v>
      </c>
      <c r="T35" s="5">
        <f>COUNTIFS(Data!$G:$G,$A35,Data!$C:$C,T$1,Data!$D:$D,T$2)</f>
        <v>0</v>
      </c>
      <c r="U35" s="5">
        <f>COUNTIFS(Data!$G:$G,$A35,Data!$C:$C,U$1,Data!$D:$D,U$2)</f>
        <v>0</v>
      </c>
      <c r="V35" s="5">
        <f>COUNTIFS(Data!$G:$G,$A35,Data!$C:$C,V$1,Data!$D:$D,V$2)</f>
        <v>1</v>
      </c>
      <c r="W35" s="5">
        <f>COUNTIFS(Data!$G:$G,$A35,Data!$C:$C,W$1,Data!$D:$D,W$2)</f>
        <v>1</v>
      </c>
      <c r="X35" s="5">
        <f>COUNTIFS(Data!$G:$G,$A35,Data!$C:$C,X$1,Data!$D:$D,X$2)</f>
        <v>0</v>
      </c>
      <c r="Y35" s="5">
        <f>COUNTIFS(Data!$G:$G,$A35,Data!$C:$C,Y$1,Data!$D:$D,Y$2)</f>
        <v>0</v>
      </c>
      <c r="Z35" s="5">
        <f>COUNTIFS(Data!$G:$G,$A35,Data!$C:$C,Z$1,Data!$D:$D,Z$2)</f>
        <v>0</v>
      </c>
      <c r="AA35" s="5">
        <f>COUNTIFS(Data!$G:$G,$A35,Data!$C:$C,AA$1,Data!$D:$D,AA$2)</f>
        <v>0</v>
      </c>
      <c r="AB35" s="5">
        <f>COUNTIFS(Data!$G:$G,$A35,Data!$C:$C,AB$1,Data!$D:$D,AB$2)</f>
        <v>0</v>
      </c>
      <c r="AC35" s="5">
        <f>COUNTIFS(Data!$G:$G,$A35,Data!$C:$C,AC$1,Data!$D:$D,AC$2)</f>
        <v>1</v>
      </c>
      <c r="AD35" s="5">
        <f>COUNTIFS(Data!$G:$G,$A35,Data!$C:$C,AD$1,Data!$D:$D,AD$2)</f>
        <v>0</v>
      </c>
      <c r="AE35" s="5">
        <f>COUNTIFS(Data!$G:$G,$A35,Data!$C:$C,AE$1,Data!$D:$D,AE$2)</f>
        <v>1</v>
      </c>
      <c r="AF35" s="5">
        <f>COUNTIFS(Data!$G:$G,$A35,Data!$C:$C,AF$1,Data!$D:$D,AF$2)</f>
        <v>1</v>
      </c>
      <c r="AG35" s="5">
        <f>COUNTIFS(Data!$G:$G,$A35,Data!$C:$C,AG$1,Data!$D:$D,AG$2)</f>
        <v>0</v>
      </c>
      <c r="AH35" s="5">
        <f>COUNTIFS(Data!$G:$G,$A35,Data!$C:$C,AH$1,Data!$D:$D,AH$2)</f>
        <v>0</v>
      </c>
      <c r="AI35" s="5">
        <f>COUNTIFS(Data!$G:$G,$A35,Data!$C:$C,AI$1,Data!$D:$D,AI$2)</f>
        <v>0</v>
      </c>
      <c r="AJ35" s="5">
        <f>COUNTIFS(Data!$G:$G,$A35,Data!$C:$C,AJ$1,Data!$D:$D,AJ$2)</f>
        <v>2</v>
      </c>
      <c r="AK35" s="5">
        <f>COUNTIFS(Data!$G:$G,$A35,Data!$C:$C,AK$1,Data!$D:$D,AK$2)</f>
        <v>1</v>
      </c>
      <c r="AL35" s="5">
        <f>COUNTIFS(Data!$G:$G,$A35,Data!$C:$C,AL$1,Data!$D:$D,AL$2)</f>
        <v>1</v>
      </c>
      <c r="AM35" s="5">
        <f>COUNTIFS(Data!$G:$G,$A35,Data!$C:$C,AM$1,Data!$D:$D,AM$2)</f>
        <v>0</v>
      </c>
      <c r="AN35" s="5">
        <f>COUNTIFS(Data!$G:$G,$A35,Data!$C:$C,AN$1,Data!$D:$D,AN$2)</f>
        <v>2</v>
      </c>
      <c r="AO35" s="5">
        <f>COUNTIFS(Data!$G:$G,$A35,Data!$C:$C,AO$1,Data!$D:$D,AO$2)</f>
        <v>0</v>
      </c>
      <c r="AP35" s="5">
        <f>COUNTIFS(Data!$G:$G,$A35,Data!$C:$C,AP$1,Data!$D:$D,AP$2)</f>
        <v>0</v>
      </c>
      <c r="AQ35" s="5">
        <f>COUNTIFS(Data!$G:$G,$A35,Data!$C:$C,AQ$1,Data!$D:$D,AQ$2)</f>
        <v>0</v>
      </c>
      <c r="AR35" s="5">
        <f>COUNTIFS(Data!$G:$G,$A35,Data!$C:$C,AR$1,Data!$D:$D,AR$2)</f>
        <v>0</v>
      </c>
      <c r="AS35" s="5">
        <f>COUNTIFS(Data!$G:$G,$A35,Data!$C:$C,AS$1,Data!$D:$D,AS$2)</f>
        <v>0</v>
      </c>
      <c r="AT35" s="5">
        <f>COUNTIFS(Data!$G:$G,$A35,Data!$C:$C,AT$1,Data!$D:$D,AT$2)</f>
        <v>0</v>
      </c>
      <c r="AU35" s="5">
        <f>COUNTIFS(Data!$G:$G,$A35,Data!$C:$C,AU$1,Data!$D:$D,AU$2)</f>
        <v>0</v>
      </c>
      <c r="AV35" s="5">
        <f>COUNTIFS(Data!$G:$G,$A35,Data!$C:$C,AV$1,Data!$D:$D,AV$2)</f>
        <v>0</v>
      </c>
      <c r="AW35" s="5">
        <f>COUNTIFS(Data!$G:$G,$A35,Data!$C:$C,AW$1,Data!$D:$D,AW$2)</f>
        <v>0</v>
      </c>
      <c r="AX35" s="5">
        <f>COUNTIFS(Data!$G:$G,$A35,Data!$C:$C,AX$1,Data!$D:$D,AX$2)</f>
        <v>0</v>
      </c>
      <c r="AY35" s="5">
        <f>COUNTIFS(Data!$G:$G,$A35,Data!$C:$C,AY$1,Data!$D:$D,AY$2)</f>
        <v>0</v>
      </c>
      <c r="AZ35" s="5">
        <f>COUNTIFS(Data!$G:$G,$A35,Data!$C:$C,AZ$1,Data!$D:$D,AZ$2)</f>
        <v>0</v>
      </c>
      <c r="BA35" s="5">
        <f>COUNTIFS(Data!$G:$G,$A35,Data!$C:$C,BA$1,Data!$D:$D,BA$2)</f>
        <v>0</v>
      </c>
      <c r="BB35" s="5">
        <f>COUNTIFS(Data!$G:$G,$A35,Data!$C:$C,BB$1,Data!$D:$D,BB$2)</f>
        <v>0</v>
      </c>
      <c r="BC35" s="5">
        <f>COUNTIFS(Data!$G:$G,$A35,Data!$C:$C,BC$1,Data!$D:$D,BC$2)</f>
        <v>0</v>
      </c>
      <c r="BD35" s="5">
        <f>COUNTIFS(Data!$G:$G,$A35,Data!$C:$C,BD$1,Data!$D:$D,BD$2)</f>
        <v>0</v>
      </c>
      <c r="BE35" s="5">
        <f>COUNTIFS(Data!$G:$G,$A35,Data!$C:$C,BE$1,Data!$D:$D,BE$2)</f>
        <v>0</v>
      </c>
      <c r="BF35" s="5">
        <f>COUNTIFS(Data!$G:$G,$A35,Data!$C:$C,BF$1,Data!$D:$D,BF$2)</f>
        <v>1</v>
      </c>
      <c r="BG35" s="5">
        <f>COUNTIFS(Data!$G:$G,$A35,Data!$C:$C,BG$1,Data!$D:$D,BG$2)</f>
        <v>1</v>
      </c>
      <c r="BH35" s="5">
        <f>COUNTIFS(Data!$G:$G,$A35,Data!$C:$C,BH$1,Data!$D:$D,BH$2)</f>
        <v>0</v>
      </c>
      <c r="BI35" s="5">
        <f>COUNTIFS(Data!$G:$G,$A35,Data!$C:$C,BI$1,Data!$D:$D,BI$2)</f>
        <v>0</v>
      </c>
      <c r="BJ35" s="5">
        <f>COUNTIFS(Data!$G:$G,$A35,Data!$C:$C,BJ$1,Data!$D:$D,BJ$2)</f>
        <v>0</v>
      </c>
      <c r="BK35" s="5">
        <f>COUNTIFS(Data!$G:$G,$A35,Data!$C:$C,BK$1,Data!$D:$D,BK$2)</f>
        <v>0</v>
      </c>
      <c r="BL35" s="5">
        <f>COUNTIFS(Data!$G:$G,$A35,Data!$C:$C,BL$1,Data!$D:$D,BL$2)</f>
        <v>0</v>
      </c>
      <c r="BM35" s="5">
        <f>COUNTIFS(Data!$G:$G,$A35,Data!$C:$C,BM$1,Data!$D:$D,BM$2)</f>
        <v>2</v>
      </c>
      <c r="BN35" s="5">
        <f>COUNTIFS(Data!$G:$G,$A35,Data!$C:$C,BN$1,Data!$D:$D,BN$2)</f>
        <v>0</v>
      </c>
      <c r="BO35" s="5">
        <f>COUNTIFS(Data!$G:$G,$A35,Data!$C:$C,BO$1,Data!$D:$D,BO$2)</f>
        <v>1</v>
      </c>
      <c r="BP35" s="5">
        <f>COUNTIFS(Data!$G:$G,$A35,Data!$C:$C,BP$1,Data!$D:$D,BP$2)</f>
        <v>0</v>
      </c>
      <c r="BQ35" s="5">
        <f>COUNTIFS(Data!$G:$G,$A35,Data!$C:$C,BQ$1,Data!$D:$D,BQ$2)</f>
        <v>0</v>
      </c>
      <c r="BR35" s="5">
        <f>COUNTIFS(Data!$G:$G,$A35,Data!$C:$C,BR$1,Data!$D:$D,BR$2)</f>
        <v>0</v>
      </c>
      <c r="BS35" s="5">
        <f>COUNTIFS(Data!$G:$G,$A35,Data!$C:$C,BS$1,Data!$D:$D,BS$2)</f>
        <v>0</v>
      </c>
      <c r="BT35" s="5">
        <f>COUNTIFS(Data!$G:$G,$A35,Data!$C:$C,BT$1,Data!$D:$D,BT$2)</f>
        <v>0</v>
      </c>
      <c r="BU35" s="5">
        <f>COUNTIFS(Data!$G:$G,$A35,Data!$C:$C,BU$1,Data!$D:$D,BU$2)</f>
        <v>0</v>
      </c>
      <c r="BV35" s="5">
        <f>COUNTIFS(Data!$G:$G,$A35,Data!$C:$C,BV$1,Data!$D:$D,BV$2)</f>
        <v>0</v>
      </c>
      <c r="BW35" s="5">
        <f>COUNTIFS(Data!$G:$G,$A35,Data!$C:$C,BW$1,Data!$D:$D,BW$2)</f>
        <v>0</v>
      </c>
      <c r="BX35" s="5">
        <f>COUNTIFS(Data!$G:$G,$A35,Data!$C:$C,BX$1,Data!$D:$D,BX$2)</f>
        <v>0</v>
      </c>
      <c r="BY35" s="5">
        <f>COUNTIFS(Data!$G:$G,$A35,Data!$C:$C,BY$1,Data!$D:$D,BY$2)</f>
        <v>3</v>
      </c>
      <c r="BZ35" s="5">
        <f>COUNTIFS(Data!$G:$G,$A35,Data!$C:$C,BZ$1,Data!$D:$D,BZ$2)</f>
        <v>1</v>
      </c>
      <c r="CA35" s="5">
        <f>COUNTIFS(Data!$G:$G,$A35,Data!$C:$C,CA$1,Data!$D:$D,CA$2)</f>
        <v>0</v>
      </c>
      <c r="CB35" s="5">
        <f>COUNTIFS(Data!$G:$G,$A35,Data!$C:$C,CB$1,Data!$D:$D,CB$2)</f>
        <v>0</v>
      </c>
      <c r="CC35" s="5">
        <f>COUNTIFS(Data!$G:$G,$A35,Data!$C:$C,CC$1,Data!$D:$D,CC$2)</f>
        <v>0</v>
      </c>
      <c r="CD35" s="5">
        <f>COUNTIFS(Data!$G:$G,$A35,Data!$C:$C,CD$1,Data!$D:$D,CD$2)</f>
        <v>0</v>
      </c>
      <c r="CE35" s="5">
        <f>COUNTIFS(Data!$G:$G,$A35,Data!$C:$C,CE$1,Data!$D:$D,CE$2)</f>
        <v>0</v>
      </c>
      <c r="CF35" s="5">
        <f>COUNTIFS(Data!$G:$G,$A35,Data!$C:$C,CF$1,Data!$D:$D,CF$2)</f>
        <v>0</v>
      </c>
      <c r="CG35" s="5">
        <f>COUNTIFS(Data!$G:$G,$A35,Data!$C:$C,CG$1,Data!$D:$D,CG$2)</f>
        <v>0</v>
      </c>
      <c r="CH35" s="5">
        <f>COUNTIFS(Data!$G:$G,$A35,Data!$C:$C,CH$1,Data!$D:$D,CH$2)</f>
        <v>0</v>
      </c>
      <c r="CI35" s="5">
        <f>COUNTIFS(Data!$G:$G,$A35,Data!$C:$C,CI$1,Data!$D:$D,CI$2)</f>
        <v>0</v>
      </c>
      <c r="CJ35" s="5">
        <f>COUNTIFS(Data!$G:$G,$A35,Data!$C:$C,CJ$1,Data!$D:$D,CJ$2)</f>
        <v>0</v>
      </c>
      <c r="CK35" s="5">
        <f>COUNTIFS(Data!$G:$G,$A35,Data!$C:$C,CK$1,Data!$D:$D,CK$2)</f>
        <v>0</v>
      </c>
      <c r="CL35" s="5">
        <f>COUNTIFS(Data!$G:$G,$A35,Data!$C:$C,CL$1,Data!$D:$D,CL$2)</f>
        <v>0</v>
      </c>
      <c r="CM35" s="5">
        <f>COUNTIFS(Data!$G:$G,$A35,Data!$C:$C,CM$1,Data!$D:$D,CM$2)</f>
        <v>1</v>
      </c>
      <c r="CN35" s="5">
        <f>COUNTIFS(Data!$G:$G,$A35,Data!$C:$C,CN$1,Data!$D:$D,CN$2)</f>
        <v>0</v>
      </c>
      <c r="CO35" s="5">
        <f>COUNTIFS(Data!$G:$G,$A35,Data!$C:$C,CO$1,Data!$D:$D,CO$2)</f>
        <v>0</v>
      </c>
      <c r="CP35" s="5">
        <f>COUNTIFS(Data!$G:$G,$A35,Data!$C:$C,CP$1,Data!$D:$D,CP$2)</f>
        <v>0</v>
      </c>
      <c r="CQ35" s="5">
        <f>COUNTIFS(Data!$G:$G,$A35,Data!$C:$C,CQ$1,Data!$D:$D,CQ$2)</f>
        <v>0</v>
      </c>
      <c r="CR35" s="5">
        <f>COUNTIFS(Data!$G:$G,$A35,Data!$C:$C,CR$1,Data!$D:$D,CR$2)</f>
        <v>0</v>
      </c>
      <c r="CS35" s="5">
        <f>COUNTIFS(Data!$G:$G,$A35,Data!$C:$C,CS$1,Data!$D:$D,CS$2)</f>
        <v>0</v>
      </c>
      <c r="CT35" s="5">
        <f>COUNTIFS(Data!$G:$G,$A35,Data!$C:$C,CT$1,Data!$D:$D,CT$2)</f>
        <v>0</v>
      </c>
      <c r="CU35" s="5">
        <f>COUNTIFS(Data!$G:$G,$A35,Data!$C:$C,CU$1,Data!$D:$D,CU$2)</f>
        <v>0</v>
      </c>
      <c r="CV35" s="5">
        <f>COUNTIFS(Data!$G:$G,$A35,Data!$C:$C,CV$1,Data!$D:$D,CV$2)</f>
        <v>0</v>
      </c>
      <c r="CW35" s="5">
        <f t="shared" ref="CW35:CX35" si="34">SUMIF($B$2:$CV$2,CW$2, $B35:$CV35)</f>
        <v>12</v>
      </c>
      <c r="CX35" s="5">
        <f t="shared" si="34"/>
        <v>6</v>
      </c>
      <c r="CY35" s="5">
        <f t="shared" si="3"/>
        <v>22</v>
      </c>
    </row>
    <row r="36">
      <c r="A36" s="5" t="str">
        <f>Countries!A34</f>
        <v>GEO</v>
      </c>
      <c r="B36" s="5">
        <f>COUNTIFS(Data!$G:$G,$A36,Data!$C:$C,B$1,Data!$D:$D,B$2)</f>
        <v>0</v>
      </c>
      <c r="C36" s="5">
        <f>COUNTIFS(Data!$G:$G,$A36,Data!$C:$C,C$1,Data!$D:$D,C$2)</f>
        <v>0</v>
      </c>
      <c r="D36" s="5">
        <f>COUNTIFS(Data!$G:$G,$A36,Data!$C:$C,D$1,Data!$D:$D,D$2)</f>
        <v>0</v>
      </c>
      <c r="E36" s="5">
        <f>COUNTIFS(Data!$G:$G,$A36,Data!$C:$C,E$1,Data!$D:$D,E$2)</f>
        <v>0</v>
      </c>
      <c r="F36" s="5">
        <f>COUNTIFS(Data!$G:$G,$A36,Data!$C:$C,F$1,Data!$D:$D,F$2)</f>
        <v>0</v>
      </c>
      <c r="G36" s="5">
        <f>COUNTIFS(Data!$G:$G,$A36,Data!$C:$C,G$1,Data!$D:$D,G$2)</f>
        <v>0</v>
      </c>
      <c r="H36" s="5">
        <f>COUNTIFS(Data!$G:$G,$A36,Data!$C:$C,H$1,Data!$D:$D,H$2)</f>
        <v>0</v>
      </c>
      <c r="I36" s="5">
        <f>COUNTIFS(Data!$G:$G,$A36,Data!$C:$C,I$1,Data!$D:$D,I$2)</f>
        <v>0</v>
      </c>
      <c r="J36" s="5">
        <f>COUNTIFS(Data!$G:$G,$A36,Data!$C:$C,J$1,Data!$D:$D,J$2)</f>
        <v>0</v>
      </c>
      <c r="K36" s="5">
        <f>COUNTIFS(Data!$G:$G,$A36,Data!$C:$C,K$1,Data!$D:$D,K$2)</f>
        <v>0</v>
      </c>
      <c r="L36" s="5">
        <f>COUNTIFS(Data!$G:$G,$A36,Data!$C:$C,L$1,Data!$D:$D,L$2)</f>
        <v>0</v>
      </c>
      <c r="M36" s="5">
        <f>COUNTIFS(Data!$G:$G,$A36,Data!$C:$C,M$1,Data!$D:$D,M$2)</f>
        <v>0</v>
      </c>
      <c r="N36" s="5">
        <f>COUNTIFS(Data!$G:$G,$A36,Data!$C:$C,N$1,Data!$D:$D,N$2)</f>
        <v>0</v>
      </c>
      <c r="O36" s="5">
        <f>COUNTIFS(Data!$G:$G,$A36,Data!$C:$C,O$1,Data!$D:$D,O$2)</f>
        <v>0</v>
      </c>
      <c r="P36" s="5">
        <f>COUNTIFS(Data!$G:$G,$A36,Data!$C:$C,P$1,Data!$D:$D,P$2)</f>
        <v>0</v>
      </c>
      <c r="Q36" s="5">
        <f>COUNTIFS(Data!$G:$G,$A36,Data!$C:$C,Q$1,Data!$D:$D,Q$2)</f>
        <v>0</v>
      </c>
      <c r="R36" s="5">
        <f>COUNTIFS(Data!$G:$G,$A36,Data!$C:$C,R$1,Data!$D:$D,R$2)</f>
        <v>0</v>
      </c>
      <c r="S36" s="5">
        <f>COUNTIFS(Data!$G:$G,$A36,Data!$C:$C,S$1,Data!$D:$D,S$2)</f>
        <v>0</v>
      </c>
      <c r="T36" s="5">
        <f>COUNTIFS(Data!$G:$G,$A36,Data!$C:$C,T$1,Data!$D:$D,T$2)</f>
        <v>0</v>
      </c>
      <c r="U36" s="5">
        <f>COUNTIFS(Data!$G:$G,$A36,Data!$C:$C,U$1,Data!$D:$D,U$2)</f>
        <v>0</v>
      </c>
      <c r="V36" s="5">
        <f>COUNTIFS(Data!$G:$G,$A36,Data!$C:$C,V$1,Data!$D:$D,V$2)</f>
        <v>0</v>
      </c>
      <c r="W36" s="5">
        <f>COUNTIFS(Data!$G:$G,$A36,Data!$C:$C,W$1,Data!$D:$D,W$2)</f>
        <v>0</v>
      </c>
      <c r="X36" s="5">
        <f>COUNTIFS(Data!$G:$G,$A36,Data!$C:$C,X$1,Data!$D:$D,X$2)</f>
        <v>0</v>
      </c>
      <c r="Y36" s="5">
        <f>COUNTIFS(Data!$G:$G,$A36,Data!$C:$C,Y$1,Data!$D:$D,Y$2)</f>
        <v>0</v>
      </c>
      <c r="Z36" s="5">
        <f>COUNTIFS(Data!$G:$G,$A36,Data!$C:$C,Z$1,Data!$D:$D,Z$2)</f>
        <v>0</v>
      </c>
      <c r="AA36" s="5">
        <f>COUNTIFS(Data!$G:$G,$A36,Data!$C:$C,AA$1,Data!$D:$D,AA$2)</f>
        <v>0</v>
      </c>
      <c r="AB36" s="5">
        <f>COUNTIFS(Data!$G:$G,$A36,Data!$C:$C,AB$1,Data!$D:$D,AB$2)</f>
        <v>0</v>
      </c>
      <c r="AC36" s="5">
        <f>COUNTIFS(Data!$G:$G,$A36,Data!$C:$C,AC$1,Data!$D:$D,AC$2)</f>
        <v>0</v>
      </c>
      <c r="AD36" s="5">
        <f>COUNTIFS(Data!$G:$G,$A36,Data!$C:$C,AD$1,Data!$D:$D,AD$2)</f>
        <v>0</v>
      </c>
      <c r="AE36" s="5">
        <f>COUNTIFS(Data!$G:$G,$A36,Data!$C:$C,AE$1,Data!$D:$D,AE$2)</f>
        <v>0</v>
      </c>
      <c r="AF36" s="5">
        <f>COUNTIFS(Data!$G:$G,$A36,Data!$C:$C,AF$1,Data!$D:$D,AF$2)</f>
        <v>0</v>
      </c>
      <c r="AG36" s="5">
        <f>COUNTIFS(Data!$G:$G,$A36,Data!$C:$C,AG$1,Data!$D:$D,AG$2)</f>
        <v>0</v>
      </c>
      <c r="AH36" s="5">
        <f>COUNTIFS(Data!$G:$G,$A36,Data!$C:$C,AH$1,Data!$D:$D,AH$2)</f>
        <v>0</v>
      </c>
      <c r="AI36" s="5">
        <f>COUNTIFS(Data!$G:$G,$A36,Data!$C:$C,AI$1,Data!$D:$D,AI$2)</f>
        <v>0</v>
      </c>
      <c r="AJ36" s="5">
        <f>COUNTIFS(Data!$G:$G,$A36,Data!$C:$C,AJ$1,Data!$D:$D,AJ$2)</f>
        <v>0</v>
      </c>
      <c r="AK36" s="5">
        <f>COUNTIFS(Data!$G:$G,$A36,Data!$C:$C,AK$1,Data!$D:$D,AK$2)</f>
        <v>0</v>
      </c>
      <c r="AL36" s="5">
        <f>COUNTIFS(Data!$G:$G,$A36,Data!$C:$C,AL$1,Data!$D:$D,AL$2)</f>
        <v>0</v>
      </c>
      <c r="AM36" s="5">
        <f>COUNTIFS(Data!$G:$G,$A36,Data!$C:$C,AM$1,Data!$D:$D,AM$2)</f>
        <v>0</v>
      </c>
      <c r="AN36" s="5">
        <f>COUNTIFS(Data!$G:$G,$A36,Data!$C:$C,AN$1,Data!$D:$D,AN$2)</f>
        <v>0</v>
      </c>
      <c r="AO36" s="5">
        <f>COUNTIFS(Data!$G:$G,$A36,Data!$C:$C,AO$1,Data!$D:$D,AO$2)</f>
        <v>0</v>
      </c>
      <c r="AP36" s="5">
        <f>COUNTIFS(Data!$G:$G,$A36,Data!$C:$C,AP$1,Data!$D:$D,AP$2)</f>
        <v>0</v>
      </c>
      <c r="AQ36" s="5">
        <f>COUNTIFS(Data!$G:$G,$A36,Data!$C:$C,AQ$1,Data!$D:$D,AQ$2)</f>
        <v>0</v>
      </c>
      <c r="AR36" s="5">
        <f>COUNTIFS(Data!$G:$G,$A36,Data!$C:$C,AR$1,Data!$D:$D,AR$2)</f>
        <v>0</v>
      </c>
      <c r="AS36" s="5">
        <f>COUNTIFS(Data!$G:$G,$A36,Data!$C:$C,AS$1,Data!$D:$D,AS$2)</f>
        <v>0</v>
      </c>
      <c r="AT36" s="5">
        <f>COUNTIFS(Data!$G:$G,$A36,Data!$C:$C,AT$1,Data!$D:$D,AT$2)</f>
        <v>0</v>
      </c>
      <c r="AU36" s="5">
        <f>COUNTIFS(Data!$G:$G,$A36,Data!$C:$C,AU$1,Data!$D:$D,AU$2)</f>
        <v>0</v>
      </c>
      <c r="AV36" s="5">
        <f>COUNTIFS(Data!$G:$G,$A36,Data!$C:$C,AV$1,Data!$D:$D,AV$2)</f>
        <v>0</v>
      </c>
      <c r="AW36" s="5">
        <f>COUNTIFS(Data!$G:$G,$A36,Data!$C:$C,AW$1,Data!$D:$D,AW$2)</f>
        <v>0</v>
      </c>
      <c r="AX36" s="5">
        <f>COUNTIFS(Data!$G:$G,$A36,Data!$C:$C,AX$1,Data!$D:$D,AX$2)</f>
        <v>0</v>
      </c>
      <c r="AY36" s="5">
        <f>COUNTIFS(Data!$G:$G,$A36,Data!$C:$C,AY$1,Data!$D:$D,AY$2)</f>
        <v>1</v>
      </c>
      <c r="AZ36" s="5">
        <f>COUNTIFS(Data!$G:$G,$A36,Data!$C:$C,AZ$1,Data!$D:$D,AZ$2)</f>
        <v>0</v>
      </c>
      <c r="BA36" s="5">
        <f>COUNTIFS(Data!$G:$G,$A36,Data!$C:$C,BA$1,Data!$D:$D,BA$2)</f>
        <v>0</v>
      </c>
      <c r="BB36" s="5">
        <f>COUNTIFS(Data!$G:$G,$A36,Data!$C:$C,BB$1,Data!$D:$D,BB$2)</f>
        <v>0</v>
      </c>
      <c r="BC36" s="5">
        <f>COUNTIFS(Data!$G:$G,$A36,Data!$C:$C,BC$1,Data!$D:$D,BC$2)</f>
        <v>0</v>
      </c>
      <c r="BD36" s="5">
        <f>COUNTIFS(Data!$G:$G,$A36,Data!$C:$C,BD$1,Data!$D:$D,BD$2)</f>
        <v>0</v>
      </c>
      <c r="BE36" s="5">
        <f>COUNTIFS(Data!$G:$G,$A36,Data!$C:$C,BE$1,Data!$D:$D,BE$2)</f>
        <v>0</v>
      </c>
      <c r="BF36" s="5">
        <f>COUNTIFS(Data!$G:$G,$A36,Data!$C:$C,BF$1,Data!$D:$D,BF$2)</f>
        <v>0</v>
      </c>
      <c r="BG36" s="5">
        <f>COUNTIFS(Data!$G:$G,$A36,Data!$C:$C,BG$1,Data!$D:$D,BG$2)</f>
        <v>0</v>
      </c>
      <c r="BH36" s="5">
        <f>COUNTIFS(Data!$G:$G,$A36,Data!$C:$C,BH$1,Data!$D:$D,BH$2)</f>
        <v>0</v>
      </c>
      <c r="BI36" s="5">
        <f>COUNTIFS(Data!$G:$G,$A36,Data!$C:$C,BI$1,Data!$D:$D,BI$2)</f>
        <v>0</v>
      </c>
      <c r="BJ36" s="5">
        <f>COUNTIFS(Data!$G:$G,$A36,Data!$C:$C,BJ$1,Data!$D:$D,BJ$2)</f>
        <v>0</v>
      </c>
      <c r="BK36" s="5">
        <f>COUNTIFS(Data!$G:$G,$A36,Data!$C:$C,BK$1,Data!$D:$D,BK$2)</f>
        <v>0</v>
      </c>
      <c r="BL36" s="5">
        <f>COUNTIFS(Data!$G:$G,$A36,Data!$C:$C,BL$1,Data!$D:$D,BL$2)</f>
        <v>0</v>
      </c>
      <c r="BM36" s="5">
        <f>COUNTIFS(Data!$G:$G,$A36,Data!$C:$C,BM$1,Data!$D:$D,BM$2)</f>
        <v>0</v>
      </c>
      <c r="BN36" s="5">
        <f>COUNTIFS(Data!$G:$G,$A36,Data!$C:$C,BN$1,Data!$D:$D,BN$2)</f>
        <v>0</v>
      </c>
      <c r="BO36" s="5">
        <f>COUNTIFS(Data!$G:$G,$A36,Data!$C:$C,BO$1,Data!$D:$D,BO$2)</f>
        <v>0</v>
      </c>
      <c r="BP36" s="5">
        <f>COUNTIFS(Data!$G:$G,$A36,Data!$C:$C,BP$1,Data!$D:$D,BP$2)</f>
        <v>0</v>
      </c>
      <c r="BQ36" s="5">
        <f>COUNTIFS(Data!$G:$G,$A36,Data!$C:$C,BQ$1,Data!$D:$D,BQ$2)</f>
        <v>0</v>
      </c>
      <c r="BR36" s="5">
        <f>COUNTIFS(Data!$G:$G,$A36,Data!$C:$C,BR$1,Data!$D:$D,BR$2)</f>
        <v>0</v>
      </c>
      <c r="BS36" s="5">
        <f>COUNTIFS(Data!$G:$G,$A36,Data!$C:$C,BS$1,Data!$D:$D,BS$2)</f>
        <v>0</v>
      </c>
      <c r="BT36" s="5">
        <f>COUNTIFS(Data!$G:$G,$A36,Data!$C:$C,BT$1,Data!$D:$D,BT$2)</f>
        <v>0</v>
      </c>
      <c r="BU36" s="5">
        <f>COUNTIFS(Data!$G:$G,$A36,Data!$C:$C,BU$1,Data!$D:$D,BU$2)</f>
        <v>0</v>
      </c>
      <c r="BV36" s="5">
        <f>COUNTIFS(Data!$G:$G,$A36,Data!$C:$C,BV$1,Data!$D:$D,BV$2)</f>
        <v>0</v>
      </c>
      <c r="BW36" s="5">
        <f>COUNTIFS(Data!$G:$G,$A36,Data!$C:$C,BW$1,Data!$D:$D,BW$2)</f>
        <v>0</v>
      </c>
      <c r="BX36" s="5">
        <f>COUNTIFS(Data!$G:$G,$A36,Data!$C:$C,BX$1,Data!$D:$D,BX$2)</f>
        <v>0</v>
      </c>
      <c r="BY36" s="5">
        <f>COUNTIFS(Data!$G:$G,$A36,Data!$C:$C,BY$1,Data!$D:$D,BY$2)</f>
        <v>0</v>
      </c>
      <c r="BZ36" s="5">
        <f>COUNTIFS(Data!$G:$G,$A36,Data!$C:$C,BZ$1,Data!$D:$D,BZ$2)</f>
        <v>0</v>
      </c>
      <c r="CA36" s="5">
        <f>COUNTIFS(Data!$G:$G,$A36,Data!$C:$C,CA$1,Data!$D:$D,CA$2)</f>
        <v>0</v>
      </c>
      <c r="CB36" s="5">
        <f>COUNTIFS(Data!$G:$G,$A36,Data!$C:$C,CB$1,Data!$D:$D,CB$2)</f>
        <v>0</v>
      </c>
      <c r="CC36" s="5">
        <f>COUNTIFS(Data!$G:$G,$A36,Data!$C:$C,CC$1,Data!$D:$D,CC$2)</f>
        <v>0</v>
      </c>
      <c r="CD36" s="5">
        <f>COUNTIFS(Data!$G:$G,$A36,Data!$C:$C,CD$1,Data!$D:$D,CD$2)</f>
        <v>0</v>
      </c>
      <c r="CE36" s="5">
        <f>COUNTIFS(Data!$G:$G,$A36,Data!$C:$C,CE$1,Data!$D:$D,CE$2)</f>
        <v>0</v>
      </c>
      <c r="CF36" s="5">
        <f>COUNTIFS(Data!$G:$G,$A36,Data!$C:$C,CF$1,Data!$D:$D,CF$2)</f>
        <v>0</v>
      </c>
      <c r="CG36" s="5">
        <f>COUNTIFS(Data!$G:$G,$A36,Data!$C:$C,CG$1,Data!$D:$D,CG$2)</f>
        <v>0</v>
      </c>
      <c r="CH36" s="5">
        <f>COUNTIFS(Data!$G:$G,$A36,Data!$C:$C,CH$1,Data!$D:$D,CH$2)</f>
        <v>0</v>
      </c>
      <c r="CI36" s="5">
        <f>COUNTIFS(Data!$G:$G,$A36,Data!$C:$C,CI$1,Data!$D:$D,CI$2)</f>
        <v>0</v>
      </c>
      <c r="CJ36" s="5">
        <f>COUNTIFS(Data!$G:$G,$A36,Data!$C:$C,CJ$1,Data!$D:$D,CJ$2)</f>
        <v>0</v>
      </c>
      <c r="CK36" s="5">
        <f>COUNTIFS(Data!$G:$G,$A36,Data!$C:$C,CK$1,Data!$D:$D,CK$2)</f>
        <v>0</v>
      </c>
      <c r="CL36" s="5">
        <f>COUNTIFS(Data!$G:$G,$A36,Data!$C:$C,CL$1,Data!$D:$D,CL$2)</f>
        <v>0</v>
      </c>
      <c r="CM36" s="5">
        <f>COUNTIFS(Data!$G:$G,$A36,Data!$C:$C,CM$1,Data!$D:$D,CM$2)</f>
        <v>0</v>
      </c>
      <c r="CN36" s="5">
        <f>COUNTIFS(Data!$G:$G,$A36,Data!$C:$C,CN$1,Data!$D:$D,CN$2)</f>
        <v>0</v>
      </c>
      <c r="CO36" s="5">
        <f>COUNTIFS(Data!$G:$G,$A36,Data!$C:$C,CO$1,Data!$D:$D,CO$2)</f>
        <v>0</v>
      </c>
      <c r="CP36" s="5">
        <f>COUNTIFS(Data!$G:$G,$A36,Data!$C:$C,CP$1,Data!$D:$D,CP$2)</f>
        <v>0</v>
      </c>
      <c r="CQ36" s="5">
        <f>COUNTIFS(Data!$G:$G,$A36,Data!$C:$C,CQ$1,Data!$D:$D,CQ$2)</f>
        <v>0</v>
      </c>
      <c r="CR36" s="5">
        <f>COUNTIFS(Data!$G:$G,$A36,Data!$C:$C,CR$1,Data!$D:$D,CR$2)</f>
        <v>0</v>
      </c>
      <c r="CS36" s="5">
        <f>COUNTIFS(Data!$G:$G,$A36,Data!$C:$C,CS$1,Data!$D:$D,CS$2)</f>
        <v>1</v>
      </c>
      <c r="CT36" s="5">
        <f>COUNTIFS(Data!$G:$G,$A36,Data!$C:$C,CT$1,Data!$D:$D,CT$2)</f>
        <v>0</v>
      </c>
      <c r="CU36" s="5">
        <f>COUNTIFS(Data!$G:$G,$A36,Data!$C:$C,CU$1,Data!$D:$D,CU$2)</f>
        <v>0</v>
      </c>
      <c r="CV36" s="5">
        <f>COUNTIFS(Data!$G:$G,$A36,Data!$C:$C,CV$1,Data!$D:$D,CV$2)</f>
        <v>0</v>
      </c>
      <c r="CW36" s="5">
        <f t="shared" ref="CW36:CX36" si="35">SUMIF($B$2:$CV$2,CW$2, $B36:$CV36)</f>
        <v>2</v>
      </c>
      <c r="CX36" s="5">
        <f t="shared" si="35"/>
        <v>0</v>
      </c>
      <c r="CY36" s="5">
        <f t="shared" si="3"/>
        <v>2</v>
      </c>
    </row>
    <row r="37">
      <c r="A37" s="5" t="str">
        <f>Countries!A35</f>
        <v>GER</v>
      </c>
      <c r="B37" s="5">
        <f>COUNTIFS(Data!$G:$G,$A37,Data!$C:$C,B$1,Data!$D:$D,B$2)</f>
        <v>0</v>
      </c>
      <c r="C37" s="5">
        <f>COUNTIFS(Data!$G:$G,$A37,Data!$C:$C,C$1,Data!$D:$D,C$2)</f>
        <v>0</v>
      </c>
      <c r="D37" s="5">
        <f>COUNTIFS(Data!$G:$G,$A37,Data!$C:$C,D$1,Data!$D:$D,D$2)</f>
        <v>0</v>
      </c>
      <c r="E37" s="5">
        <f>COUNTIFS(Data!$G:$G,$A37,Data!$C:$C,E$1,Data!$D:$D,E$2)</f>
        <v>0</v>
      </c>
      <c r="F37" s="5">
        <f>COUNTIFS(Data!$G:$G,$A37,Data!$C:$C,F$1,Data!$D:$D,F$2)</f>
        <v>0</v>
      </c>
      <c r="G37" s="5">
        <f>COUNTIFS(Data!$G:$G,$A37,Data!$C:$C,G$1,Data!$D:$D,G$2)</f>
        <v>0</v>
      </c>
      <c r="H37" s="5">
        <f>COUNTIFS(Data!$G:$G,$A37,Data!$C:$C,H$1,Data!$D:$D,H$2)</f>
        <v>0</v>
      </c>
      <c r="I37" s="5">
        <f>COUNTIFS(Data!$G:$G,$A37,Data!$C:$C,I$1,Data!$D:$D,I$2)</f>
        <v>0</v>
      </c>
      <c r="J37" s="5">
        <f>COUNTIFS(Data!$G:$G,$A37,Data!$C:$C,J$1,Data!$D:$D,J$2)</f>
        <v>0</v>
      </c>
      <c r="K37" s="5">
        <f>COUNTIFS(Data!$G:$G,$A37,Data!$C:$C,K$1,Data!$D:$D,K$2)</f>
        <v>0</v>
      </c>
      <c r="L37" s="5">
        <f>COUNTIFS(Data!$G:$G,$A37,Data!$C:$C,L$1,Data!$D:$D,L$2)</f>
        <v>1</v>
      </c>
      <c r="M37" s="5">
        <f>COUNTIFS(Data!$G:$G,$A37,Data!$C:$C,M$1,Data!$D:$D,M$2)</f>
        <v>0</v>
      </c>
      <c r="N37" s="5">
        <f>COUNTIFS(Data!$G:$G,$A37,Data!$C:$C,N$1,Data!$D:$D,N$2)</f>
        <v>0</v>
      </c>
      <c r="O37" s="5">
        <f>COUNTIFS(Data!$G:$G,$A37,Data!$C:$C,O$1,Data!$D:$D,O$2)</f>
        <v>0</v>
      </c>
      <c r="P37" s="5">
        <f>COUNTIFS(Data!$G:$G,$A37,Data!$C:$C,P$1,Data!$D:$D,P$2)</f>
        <v>0</v>
      </c>
      <c r="Q37" s="5">
        <f>COUNTIFS(Data!$G:$G,$A37,Data!$C:$C,Q$1,Data!$D:$D,Q$2)</f>
        <v>0</v>
      </c>
      <c r="R37" s="5">
        <f>COUNTIFS(Data!$G:$G,$A37,Data!$C:$C,R$1,Data!$D:$D,R$2)</f>
        <v>0</v>
      </c>
      <c r="S37" s="5">
        <f>COUNTIFS(Data!$G:$G,$A37,Data!$C:$C,S$1,Data!$D:$D,S$2)</f>
        <v>0</v>
      </c>
      <c r="T37" s="5">
        <f>COUNTIFS(Data!$G:$G,$A37,Data!$C:$C,T$1,Data!$D:$D,T$2)</f>
        <v>0</v>
      </c>
      <c r="U37" s="5">
        <f>COUNTIFS(Data!$G:$G,$A37,Data!$C:$C,U$1,Data!$D:$D,U$2)</f>
        <v>0</v>
      </c>
      <c r="V37" s="5">
        <f>COUNTIFS(Data!$G:$G,$A37,Data!$C:$C,V$1,Data!$D:$D,V$2)</f>
        <v>0</v>
      </c>
      <c r="W37" s="5">
        <f>COUNTIFS(Data!$G:$G,$A37,Data!$C:$C,W$1,Data!$D:$D,W$2)</f>
        <v>0</v>
      </c>
      <c r="X37" s="5">
        <f>COUNTIFS(Data!$G:$G,$A37,Data!$C:$C,X$1,Data!$D:$D,X$2)</f>
        <v>0</v>
      </c>
      <c r="Y37" s="5">
        <f>COUNTIFS(Data!$G:$G,$A37,Data!$C:$C,Y$1,Data!$D:$D,Y$2)</f>
        <v>1</v>
      </c>
      <c r="Z37" s="5">
        <f>COUNTIFS(Data!$G:$G,$A37,Data!$C:$C,Z$1,Data!$D:$D,Z$2)</f>
        <v>1</v>
      </c>
      <c r="AA37" s="5">
        <f>COUNTIFS(Data!$G:$G,$A37,Data!$C:$C,AA$1,Data!$D:$D,AA$2)</f>
        <v>0</v>
      </c>
      <c r="AB37" s="5">
        <f>COUNTIFS(Data!$G:$G,$A37,Data!$C:$C,AB$1,Data!$D:$D,AB$2)</f>
        <v>0</v>
      </c>
      <c r="AC37" s="5">
        <f>COUNTIFS(Data!$G:$G,$A37,Data!$C:$C,AC$1,Data!$D:$D,AC$2)</f>
        <v>0</v>
      </c>
      <c r="AD37" s="5">
        <f>COUNTIFS(Data!$G:$G,$A37,Data!$C:$C,AD$1,Data!$D:$D,AD$2)</f>
        <v>0</v>
      </c>
      <c r="AE37" s="5">
        <f>COUNTIFS(Data!$G:$G,$A37,Data!$C:$C,AE$1,Data!$D:$D,AE$2)</f>
        <v>0</v>
      </c>
      <c r="AF37" s="5">
        <f>COUNTIFS(Data!$G:$G,$A37,Data!$C:$C,AF$1,Data!$D:$D,AF$2)</f>
        <v>0</v>
      </c>
      <c r="AG37" s="5">
        <f>COUNTIFS(Data!$G:$G,$A37,Data!$C:$C,AG$1,Data!$D:$D,AG$2)</f>
        <v>0</v>
      </c>
      <c r="AH37" s="5">
        <f>COUNTIFS(Data!$G:$G,$A37,Data!$C:$C,AH$1,Data!$D:$D,AH$2)</f>
        <v>0</v>
      </c>
      <c r="AI37" s="5">
        <f>COUNTIFS(Data!$G:$G,$A37,Data!$C:$C,AI$1,Data!$D:$D,AI$2)</f>
        <v>0</v>
      </c>
      <c r="AJ37" s="5">
        <f>COUNTIFS(Data!$G:$G,$A37,Data!$C:$C,AJ$1,Data!$D:$D,AJ$2)</f>
        <v>0</v>
      </c>
      <c r="AK37" s="5">
        <f>COUNTIFS(Data!$G:$G,$A37,Data!$C:$C,AK$1,Data!$D:$D,AK$2)</f>
        <v>1</v>
      </c>
      <c r="AL37" s="5">
        <f>COUNTIFS(Data!$G:$G,$A37,Data!$C:$C,AL$1,Data!$D:$D,AL$2)</f>
        <v>0</v>
      </c>
      <c r="AM37" s="5">
        <f>COUNTIFS(Data!$G:$G,$A37,Data!$C:$C,AM$1,Data!$D:$D,AM$2)</f>
        <v>0</v>
      </c>
      <c r="AN37" s="5">
        <f>COUNTIFS(Data!$G:$G,$A37,Data!$C:$C,AN$1,Data!$D:$D,AN$2)</f>
        <v>3</v>
      </c>
      <c r="AO37" s="5">
        <f>COUNTIFS(Data!$G:$G,$A37,Data!$C:$C,AO$1,Data!$D:$D,AO$2)</f>
        <v>0</v>
      </c>
      <c r="AP37" s="5">
        <f>COUNTIFS(Data!$G:$G,$A37,Data!$C:$C,AP$1,Data!$D:$D,AP$2)</f>
        <v>0</v>
      </c>
      <c r="AQ37" s="5">
        <f>COUNTIFS(Data!$G:$G,$A37,Data!$C:$C,AQ$1,Data!$D:$D,AQ$2)</f>
        <v>0</v>
      </c>
      <c r="AR37" s="5">
        <f>COUNTIFS(Data!$G:$G,$A37,Data!$C:$C,AR$1,Data!$D:$D,AR$2)</f>
        <v>0</v>
      </c>
      <c r="AS37" s="5">
        <f>COUNTIFS(Data!$G:$G,$A37,Data!$C:$C,AS$1,Data!$D:$D,AS$2)</f>
        <v>0</v>
      </c>
      <c r="AT37" s="5">
        <f>COUNTIFS(Data!$G:$G,$A37,Data!$C:$C,AT$1,Data!$D:$D,AT$2)</f>
        <v>0</v>
      </c>
      <c r="AU37" s="5">
        <f>COUNTIFS(Data!$G:$G,$A37,Data!$C:$C,AU$1,Data!$D:$D,AU$2)</f>
        <v>0</v>
      </c>
      <c r="AV37" s="5">
        <f>COUNTIFS(Data!$G:$G,$A37,Data!$C:$C,AV$1,Data!$D:$D,AV$2)</f>
        <v>0</v>
      </c>
      <c r="AW37" s="5">
        <f>COUNTIFS(Data!$G:$G,$A37,Data!$C:$C,AW$1,Data!$D:$D,AW$2)</f>
        <v>0</v>
      </c>
      <c r="AX37" s="5">
        <f>COUNTIFS(Data!$G:$G,$A37,Data!$C:$C,AX$1,Data!$D:$D,AX$2)</f>
        <v>0</v>
      </c>
      <c r="AY37" s="5">
        <f>COUNTIFS(Data!$G:$G,$A37,Data!$C:$C,AY$1,Data!$D:$D,AY$2)</f>
        <v>0</v>
      </c>
      <c r="AZ37" s="5">
        <f>COUNTIFS(Data!$G:$G,$A37,Data!$C:$C,AZ$1,Data!$D:$D,AZ$2)</f>
        <v>0</v>
      </c>
      <c r="BA37" s="5">
        <f>COUNTIFS(Data!$G:$G,$A37,Data!$C:$C,BA$1,Data!$D:$D,BA$2)</f>
        <v>0</v>
      </c>
      <c r="BB37" s="5">
        <f>COUNTIFS(Data!$G:$G,$A37,Data!$C:$C,BB$1,Data!$D:$D,BB$2)</f>
        <v>0</v>
      </c>
      <c r="BC37" s="5">
        <f>COUNTIFS(Data!$G:$G,$A37,Data!$C:$C,BC$1,Data!$D:$D,BC$2)</f>
        <v>0</v>
      </c>
      <c r="BD37" s="5">
        <f>COUNTIFS(Data!$G:$G,$A37,Data!$C:$C,BD$1,Data!$D:$D,BD$2)</f>
        <v>1</v>
      </c>
      <c r="BE37" s="5">
        <f>COUNTIFS(Data!$G:$G,$A37,Data!$C:$C,BE$1,Data!$D:$D,BE$2)</f>
        <v>0</v>
      </c>
      <c r="BF37" s="5">
        <f>COUNTIFS(Data!$G:$G,$A37,Data!$C:$C,BF$1,Data!$D:$D,BF$2)</f>
        <v>0</v>
      </c>
      <c r="BG37" s="5">
        <f>COUNTIFS(Data!$G:$G,$A37,Data!$C:$C,BG$1,Data!$D:$D,BG$2)</f>
        <v>0</v>
      </c>
      <c r="BH37" s="5">
        <f>COUNTIFS(Data!$G:$G,$A37,Data!$C:$C,BH$1,Data!$D:$D,BH$2)</f>
        <v>0</v>
      </c>
      <c r="BI37" s="5">
        <f>COUNTIFS(Data!$G:$G,$A37,Data!$C:$C,BI$1,Data!$D:$D,BI$2)</f>
        <v>0</v>
      </c>
      <c r="BJ37" s="5">
        <f>COUNTIFS(Data!$G:$G,$A37,Data!$C:$C,BJ$1,Data!$D:$D,BJ$2)</f>
        <v>0</v>
      </c>
      <c r="BK37" s="5">
        <f>COUNTIFS(Data!$G:$G,$A37,Data!$C:$C,BK$1,Data!$D:$D,BK$2)</f>
        <v>0</v>
      </c>
      <c r="BL37" s="5">
        <f>COUNTIFS(Data!$G:$G,$A37,Data!$C:$C,BL$1,Data!$D:$D,BL$2)</f>
        <v>0</v>
      </c>
      <c r="BM37" s="5">
        <f>COUNTIFS(Data!$G:$G,$A37,Data!$C:$C,BM$1,Data!$D:$D,BM$2)</f>
        <v>0</v>
      </c>
      <c r="BN37" s="5">
        <f>COUNTIFS(Data!$G:$G,$A37,Data!$C:$C,BN$1,Data!$D:$D,BN$2)</f>
        <v>0</v>
      </c>
      <c r="BO37" s="5">
        <f>COUNTIFS(Data!$G:$G,$A37,Data!$C:$C,BO$1,Data!$D:$D,BO$2)</f>
        <v>0</v>
      </c>
      <c r="BP37" s="5">
        <f>COUNTIFS(Data!$G:$G,$A37,Data!$C:$C,BP$1,Data!$D:$D,BP$2)</f>
        <v>0</v>
      </c>
      <c r="BQ37" s="5">
        <f>COUNTIFS(Data!$G:$G,$A37,Data!$C:$C,BQ$1,Data!$D:$D,BQ$2)</f>
        <v>0</v>
      </c>
      <c r="BR37" s="5">
        <f>COUNTIFS(Data!$G:$G,$A37,Data!$C:$C,BR$1,Data!$D:$D,BR$2)</f>
        <v>0</v>
      </c>
      <c r="BS37" s="5">
        <f>COUNTIFS(Data!$G:$G,$A37,Data!$C:$C,BS$1,Data!$D:$D,BS$2)</f>
        <v>0</v>
      </c>
      <c r="BT37" s="5">
        <f>COUNTIFS(Data!$G:$G,$A37,Data!$C:$C,BT$1,Data!$D:$D,BT$2)</f>
        <v>0</v>
      </c>
      <c r="BU37" s="5">
        <f>COUNTIFS(Data!$G:$G,$A37,Data!$C:$C,BU$1,Data!$D:$D,BU$2)</f>
        <v>0</v>
      </c>
      <c r="BV37" s="5">
        <f>COUNTIFS(Data!$G:$G,$A37,Data!$C:$C,BV$1,Data!$D:$D,BV$2)</f>
        <v>0</v>
      </c>
      <c r="BW37" s="5">
        <f>COUNTIFS(Data!$G:$G,$A37,Data!$C:$C,BW$1,Data!$D:$D,BW$2)</f>
        <v>0</v>
      </c>
      <c r="BX37" s="5">
        <f>COUNTIFS(Data!$G:$G,$A37,Data!$C:$C,BX$1,Data!$D:$D,BX$2)</f>
        <v>0</v>
      </c>
      <c r="BY37" s="5">
        <f>COUNTIFS(Data!$G:$G,$A37,Data!$C:$C,BY$1,Data!$D:$D,BY$2)</f>
        <v>0</v>
      </c>
      <c r="BZ37" s="5">
        <f>COUNTIFS(Data!$G:$G,$A37,Data!$C:$C,BZ$1,Data!$D:$D,BZ$2)</f>
        <v>0</v>
      </c>
      <c r="CA37" s="5">
        <f>COUNTIFS(Data!$G:$G,$A37,Data!$C:$C,CA$1,Data!$D:$D,CA$2)</f>
        <v>0</v>
      </c>
      <c r="CB37" s="5">
        <f>COUNTIFS(Data!$G:$G,$A37,Data!$C:$C,CB$1,Data!$D:$D,CB$2)</f>
        <v>0</v>
      </c>
      <c r="CC37" s="5">
        <f>COUNTIFS(Data!$G:$G,$A37,Data!$C:$C,CC$1,Data!$D:$D,CC$2)</f>
        <v>0</v>
      </c>
      <c r="CD37" s="5">
        <f>COUNTIFS(Data!$G:$G,$A37,Data!$C:$C,CD$1,Data!$D:$D,CD$2)</f>
        <v>0</v>
      </c>
      <c r="CE37" s="5">
        <f>COUNTIFS(Data!$G:$G,$A37,Data!$C:$C,CE$1,Data!$D:$D,CE$2)</f>
        <v>0</v>
      </c>
      <c r="CF37" s="5">
        <f>COUNTIFS(Data!$G:$G,$A37,Data!$C:$C,CF$1,Data!$D:$D,CF$2)</f>
        <v>0</v>
      </c>
      <c r="CG37" s="5">
        <f>COUNTIFS(Data!$G:$G,$A37,Data!$C:$C,CG$1,Data!$D:$D,CG$2)</f>
        <v>1</v>
      </c>
      <c r="CH37" s="5">
        <f>COUNTIFS(Data!$G:$G,$A37,Data!$C:$C,CH$1,Data!$D:$D,CH$2)</f>
        <v>0</v>
      </c>
      <c r="CI37" s="5">
        <f>COUNTIFS(Data!$G:$G,$A37,Data!$C:$C,CI$1,Data!$D:$D,CI$2)</f>
        <v>0</v>
      </c>
      <c r="CJ37" s="5">
        <f>COUNTIFS(Data!$G:$G,$A37,Data!$C:$C,CJ$1,Data!$D:$D,CJ$2)</f>
        <v>0</v>
      </c>
      <c r="CK37" s="5">
        <f>COUNTIFS(Data!$G:$G,$A37,Data!$C:$C,CK$1,Data!$D:$D,CK$2)</f>
        <v>0</v>
      </c>
      <c r="CL37" s="5">
        <f>COUNTIFS(Data!$G:$G,$A37,Data!$C:$C,CL$1,Data!$D:$D,CL$2)</f>
        <v>0</v>
      </c>
      <c r="CM37" s="5">
        <f>COUNTIFS(Data!$G:$G,$A37,Data!$C:$C,CM$1,Data!$D:$D,CM$2)</f>
        <v>0</v>
      </c>
      <c r="CN37" s="5">
        <f>COUNTIFS(Data!$G:$G,$A37,Data!$C:$C,CN$1,Data!$D:$D,CN$2)</f>
        <v>0</v>
      </c>
      <c r="CO37" s="5">
        <f>COUNTIFS(Data!$G:$G,$A37,Data!$C:$C,CO$1,Data!$D:$D,CO$2)</f>
        <v>0</v>
      </c>
      <c r="CP37" s="5">
        <f>COUNTIFS(Data!$G:$G,$A37,Data!$C:$C,CP$1,Data!$D:$D,CP$2)</f>
        <v>0</v>
      </c>
      <c r="CQ37" s="5">
        <f>COUNTIFS(Data!$G:$G,$A37,Data!$C:$C,CQ$1,Data!$D:$D,CQ$2)</f>
        <v>0</v>
      </c>
      <c r="CR37" s="5">
        <f>COUNTIFS(Data!$G:$G,$A37,Data!$C:$C,CR$1,Data!$D:$D,CR$2)</f>
        <v>0</v>
      </c>
      <c r="CS37" s="5">
        <f>COUNTIFS(Data!$G:$G,$A37,Data!$C:$C,CS$1,Data!$D:$D,CS$2)</f>
        <v>0</v>
      </c>
      <c r="CT37" s="5">
        <f>COUNTIFS(Data!$G:$G,$A37,Data!$C:$C,CT$1,Data!$D:$D,CT$2)</f>
        <v>0</v>
      </c>
      <c r="CU37" s="5">
        <f>COUNTIFS(Data!$G:$G,$A37,Data!$C:$C,CU$1,Data!$D:$D,CU$2)</f>
        <v>0</v>
      </c>
      <c r="CV37" s="5">
        <f>COUNTIFS(Data!$G:$G,$A37,Data!$C:$C,CV$1,Data!$D:$D,CV$2)</f>
        <v>0</v>
      </c>
      <c r="CW37" s="5">
        <f t="shared" ref="CW37:CX37" si="36">SUMIF($B$2:$CV$2,CW$2, $B37:$CV37)</f>
        <v>3</v>
      </c>
      <c r="CX37" s="5">
        <f t="shared" si="36"/>
        <v>3</v>
      </c>
      <c r="CY37" s="5">
        <f t="shared" si="3"/>
        <v>9</v>
      </c>
    </row>
    <row r="38">
      <c r="A38" s="5" t="str">
        <f>Countries!A36</f>
        <v>GHA</v>
      </c>
      <c r="B38" s="5">
        <f>COUNTIFS(Data!$G:$G,$A38,Data!$C:$C,B$1,Data!$D:$D,B$2)</f>
        <v>0</v>
      </c>
      <c r="C38" s="5">
        <f>COUNTIFS(Data!$G:$G,$A38,Data!$C:$C,C$1,Data!$D:$D,C$2)</f>
        <v>0</v>
      </c>
      <c r="D38" s="5">
        <f>COUNTIFS(Data!$G:$G,$A38,Data!$C:$C,D$1,Data!$D:$D,D$2)</f>
        <v>0</v>
      </c>
      <c r="E38" s="5">
        <f>COUNTIFS(Data!$G:$G,$A38,Data!$C:$C,E$1,Data!$D:$D,E$2)</f>
        <v>0</v>
      </c>
      <c r="F38" s="5">
        <f>COUNTIFS(Data!$G:$G,$A38,Data!$C:$C,F$1,Data!$D:$D,F$2)</f>
        <v>0</v>
      </c>
      <c r="G38" s="5">
        <f>COUNTIFS(Data!$G:$G,$A38,Data!$C:$C,G$1,Data!$D:$D,G$2)</f>
        <v>0</v>
      </c>
      <c r="H38" s="5">
        <f>COUNTIFS(Data!$G:$G,$A38,Data!$C:$C,H$1,Data!$D:$D,H$2)</f>
        <v>0</v>
      </c>
      <c r="I38" s="5">
        <f>COUNTIFS(Data!$G:$G,$A38,Data!$C:$C,I$1,Data!$D:$D,I$2)</f>
        <v>0</v>
      </c>
      <c r="J38" s="5">
        <f>COUNTIFS(Data!$G:$G,$A38,Data!$C:$C,J$1,Data!$D:$D,J$2)</f>
        <v>0</v>
      </c>
      <c r="K38" s="5">
        <f>COUNTIFS(Data!$G:$G,$A38,Data!$C:$C,K$1,Data!$D:$D,K$2)</f>
        <v>0</v>
      </c>
      <c r="L38" s="5">
        <f>COUNTIFS(Data!$G:$G,$A38,Data!$C:$C,L$1,Data!$D:$D,L$2)</f>
        <v>0</v>
      </c>
      <c r="M38" s="5">
        <f>COUNTIFS(Data!$G:$G,$A38,Data!$C:$C,M$1,Data!$D:$D,M$2)</f>
        <v>0</v>
      </c>
      <c r="N38" s="5">
        <f>COUNTIFS(Data!$G:$G,$A38,Data!$C:$C,N$1,Data!$D:$D,N$2)</f>
        <v>0</v>
      </c>
      <c r="O38" s="5">
        <f>COUNTIFS(Data!$G:$G,$A38,Data!$C:$C,O$1,Data!$D:$D,O$2)</f>
        <v>0</v>
      </c>
      <c r="P38" s="5">
        <f>COUNTIFS(Data!$G:$G,$A38,Data!$C:$C,P$1,Data!$D:$D,P$2)</f>
        <v>0</v>
      </c>
      <c r="Q38" s="5">
        <f>COUNTIFS(Data!$G:$G,$A38,Data!$C:$C,Q$1,Data!$D:$D,Q$2)</f>
        <v>0</v>
      </c>
      <c r="R38" s="5">
        <f>COUNTIFS(Data!$G:$G,$A38,Data!$C:$C,R$1,Data!$D:$D,R$2)</f>
        <v>0</v>
      </c>
      <c r="S38" s="5">
        <f>COUNTIFS(Data!$G:$G,$A38,Data!$C:$C,S$1,Data!$D:$D,S$2)</f>
        <v>0</v>
      </c>
      <c r="T38" s="5">
        <f>COUNTIFS(Data!$G:$G,$A38,Data!$C:$C,T$1,Data!$D:$D,T$2)</f>
        <v>0</v>
      </c>
      <c r="U38" s="5">
        <f>COUNTIFS(Data!$G:$G,$A38,Data!$C:$C,U$1,Data!$D:$D,U$2)</f>
        <v>0</v>
      </c>
      <c r="V38" s="5">
        <f>COUNTIFS(Data!$G:$G,$A38,Data!$C:$C,V$1,Data!$D:$D,V$2)</f>
        <v>0</v>
      </c>
      <c r="W38" s="5">
        <f>COUNTIFS(Data!$G:$G,$A38,Data!$C:$C,W$1,Data!$D:$D,W$2)</f>
        <v>0</v>
      </c>
      <c r="X38" s="5">
        <f>COUNTIFS(Data!$G:$G,$A38,Data!$C:$C,X$1,Data!$D:$D,X$2)</f>
        <v>0</v>
      </c>
      <c r="Y38" s="5">
        <f>COUNTIFS(Data!$G:$G,$A38,Data!$C:$C,Y$1,Data!$D:$D,Y$2)</f>
        <v>0</v>
      </c>
      <c r="Z38" s="5">
        <f>COUNTIFS(Data!$G:$G,$A38,Data!$C:$C,Z$1,Data!$D:$D,Z$2)</f>
        <v>0</v>
      </c>
      <c r="AA38" s="5">
        <f>COUNTIFS(Data!$G:$G,$A38,Data!$C:$C,AA$1,Data!$D:$D,AA$2)</f>
        <v>0</v>
      </c>
      <c r="AB38" s="5">
        <f>COUNTIFS(Data!$G:$G,$A38,Data!$C:$C,AB$1,Data!$D:$D,AB$2)</f>
        <v>0</v>
      </c>
      <c r="AC38" s="5">
        <f>COUNTIFS(Data!$G:$G,$A38,Data!$C:$C,AC$1,Data!$D:$D,AC$2)</f>
        <v>0</v>
      </c>
      <c r="AD38" s="5">
        <f>COUNTIFS(Data!$G:$G,$A38,Data!$C:$C,AD$1,Data!$D:$D,AD$2)</f>
        <v>0</v>
      </c>
      <c r="AE38" s="5">
        <f>COUNTIFS(Data!$G:$G,$A38,Data!$C:$C,AE$1,Data!$D:$D,AE$2)</f>
        <v>0</v>
      </c>
      <c r="AF38" s="5">
        <f>COUNTIFS(Data!$G:$G,$A38,Data!$C:$C,AF$1,Data!$D:$D,AF$2)</f>
        <v>0</v>
      </c>
      <c r="AG38" s="5">
        <f>COUNTIFS(Data!$G:$G,$A38,Data!$C:$C,AG$1,Data!$D:$D,AG$2)</f>
        <v>0</v>
      </c>
      <c r="AH38" s="5">
        <f>COUNTIFS(Data!$G:$G,$A38,Data!$C:$C,AH$1,Data!$D:$D,AH$2)</f>
        <v>0</v>
      </c>
      <c r="AI38" s="5">
        <f>COUNTIFS(Data!$G:$G,$A38,Data!$C:$C,AI$1,Data!$D:$D,AI$2)</f>
        <v>0</v>
      </c>
      <c r="AJ38" s="5">
        <f>COUNTIFS(Data!$G:$G,$A38,Data!$C:$C,AJ$1,Data!$D:$D,AJ$2)</f>
        <v>0</v>
      </c>
      <c r="AK38" s="5">
        <f>COUNTIFS(Data!$G:$G,$A38,Data!$C:$C,AK$1,Data!$D:$D,AK$2)</f>
        <v>0</v>
      </c>
      <c r="AL38" s="5">
        <f>COUNTIFS(Data!$G:$G,$A38,Data!$C:$C,AL$1,Data!$D:$D,AL$2)</f>
        <v>0</v>
      </c>
      <c r="AM38" s="5">
        <f>COUNTIFS(Data!$G:$G,$A38,Data!$C:$C,AM$1,Data!$D:$D,AM$2)</f>
        <v>0</v>
      </c>
      <c r="AN38" s="5">
        <f>COUNTIFS(Data!$G:$G,$A38,Data!$C:$C,AN$1,Data!$D:$D,AN$2)</f>
        <v>0</v>
      </c>
      <c r="AO38" s="5">
        <f>COUNTIFS(Data!$G:$G,$A38,Data!$C:$C,AO$1,Data!$D:$D,AO$2)</f>
        <v>0</v>
      </c>
      <c r="AP38" s="5">
        <f>COUNTIFS(Data!$G:$G,$A38,Data!$C:$C,AP$1,Data!$D:$D,AP$2)</f>
        <v>0</v>
      </c>
      <c r="AQ38" s="5">
        <f>COUNTIFS(Data!$G:$G,$A38,Data!$C:$C,AQ$1,Data!$D:$D,AQ$2)</f>
        <v>0</v>
      </c>
      <c r="AR38" s="5">
        <f>COUNTIFS(Data!$G:$G,$A38,Data!$C:$C,AR$1,Data!$D:$D,AR$2)</f>
        <v>0</v>
      </c>
      <c r="AS38" s="5">
        <f>COUNTIFS(Data!$G:$G,$A38,Data!$C:$C,AS$1,Data!$D:$D,AS$2)</f>
        <v>0</v>
      </c>
      <c r="AT38" s="5">
        <f>COUNTIFS(Data!$G:$G,$A38,Data!$C:$C,AT$1,Data!$D:$D,AT$2)</f>
        <v>0</v>
      </c>
      <c r="AU38" s="5">
        <f>COUNTIFS(Data!$G:$G,$A38,Data!$C:$C,AU$1,Data!$D:$D,AU$2)</f>
        <v>0</v>
      </c>
      <c r="AV38" s="5">
        <f>COUNTIFS(Data!$G:$G,$A38,Data!$C:$C,AV$1,Data!$D:$D,AV$2)</f>
        <v>0</v>
      </c>
      <c r="AW38" s="5">
        <f>COUNTIFS(Data!$G:$G,$A38,Data!$C:$C,AW$1,Data!$D:$D,AW$2)</f>
        <v>0</v>
      </c>
      <c r="AX38" s="5">
        <f>COUNTIFS(Data!$G:$G,$A38,Data!$C:$C,AX$1,Data!$D:$D,AX$2)</f>
        <v>0</v>
      </c>
      <c r="AY38" s="5">
        <f>COUNTIFS(Data!$G:$G,$A38,Data!$C:$C,AY$1,Data!$D:$D,AY$2)</f>
        <v>0</v>
      </c>
      <c r="AZ38" s="5">
        <f>COUNTIFS(Data!$G:$G,$A38,Data!$C:$C,AZ$1,Data!$D:$D,AZ$2)</f>
        <v>0</v>
      </c>
      <c r="BA38" s="5">
        <f>COUNTIFS(Data!$G:$G,$A38,Data!$C:$C,BA$1,Data!$D:$D,BA$2)</f>
        <v>0</v>
      </c>
      <c r="BB38" s="5">
        <f>COUNTIFS(Data!$G:$G,$A38,Data!$C:$C,BB$1,Data!$D:$D,BB$2)</f>
        <v>0</v>
      </c>
      <c r="BC38" s="5">
        <f>COUNTIFS(Data!$G:$G,$A38,Data!$C:$C,BC$1,Data!$D:$D,BC$2)</f>
        <v>0</v>
      </c>
      <c r="BD38" s="5">
        <f>COUNTIFS(Data!$G:$G,$A38,Data!$C:$C,BD$1,Data!$D:$D,BD$2)</f>
        <v>0</v>
      </c>
      <c r="BE38" s="5">
        <f>COUNTIFS(Data!$G:$G,$A38,Data!$C:$C,BE$1,Data!$D:$D,BE$2)</f>
        <v>0</v>
      </c>
      <c r="BF38" s="5">
        <f>COUNTIFS(Data!$G:$G,$A38,Data!$C:$C,BF$1,Data!$D:$D,BF$2)</f>
        <v>0</v>
      </c>
      <c r="BG38" s="5">
        <f>COUNTIFS(Data!$G:$G,$A38,Data!$C:$C,BG$1,Data!$D:$D,BG$2)</f>
        <v>0</v>
      </c>
      <c r="BH38" s="5">
        <f>COUNTIFS(Data!$G:$G,$A38,Data!$C:$C,BH$1,Data!$D:$D,BH$2)</f>
        <v>0</v>
      </c>
      <c r="BI38" s="5">
        <f>COUNTIFS(Data!$G:$G,$A38,Data!$C:$C,BI$1,Data!$D:$D,BI$2)</f>
        <v>0</v>
      </c>
      <c r="BJ38" s="5">
        <f>COUNTIFS(Data!$G:$G,$A38,Data!$C:$C,BJ$1,Data!$D:$D,BJ$2)</f>
        <v>0</v>
      </c>
      <c r="BK38" s="5">
        <f>COUNTIFS(Data!$G:$G,$A38,Data!$C:$C,BK$1,Data!$D:$D,BK$2)</f>
        <v>0</v>
      </c>
      <c r="BL38" s="5">
        <f>COUNTIFS(Data!$G:$G,$A38,Data!$C:$C,BL$1,Data!$D:$D,BL$2)</f>
        <v>0</v>
      </c>
      <c r="BM38" s="5">
        <f>COUNTIFS(Data!$G:$G,$A38,Data!$C:$C,BM$1,Data!$D:$D,BM$2)</f>
        <v>0</v>
      </c>
      <c r="BN38" s="5">
        <f>COUNTIFS(Data!$G:$G,$A38,Data!$C:$C,BN$1,Data!$D:$D,BN$2)</f>
        <v>0</v>
      </c>
      <c r="BO38" s="5">
        <f>COUNTIFS(Data!$G:$G,$A38,Data!$C:$C,BO$1,Data!$D:$D,BO$2)</f>
        <v>0</v>
      </c>
      <c r="BP38" s="5">
        <f>COUNTIFS(Data!$G:$G,$A38,Data!$C:$C,BP$1,Data!$D:$D,BP$2)</f>
        <v>0</v>
      </c>
      <c r="BQ38" s="5">
        <f>COUNTIFS(Data!$G:$G,$A38,Data!$C:$C,BQ$1,Data!$D:$D,BQ$2)</f>
        <v>0</v>
      </c>
      <c r="BR38" s="5">
        <f>COUNTIFS(Data!$G:$G,$A38,Data!$C:$C,BR$1,Data!$D:$D,BR$2)</f>
        <v>0</v>
      </c>
      <c r="BS38" s="5">
        <f>COUNTIFS(Data!$G:$G,$A38,Data!$C:$C,BS$1,Data!$D:$D,BS$2)</f>
        <v>0</v>
      </c>
      <c r="BT38" s="5">
        <f>COUNTIFS(Data!$G:$G,$A38,Data!$C:$C,BT$1,Data!$D:$D,BT$2)</f>
        <v>0</v>
      </c>
      <c r="BU38" s="5">
        <f>COUNTIFS(Data!$G:$G,$A38,Data!$C:$C,BU$1,Data!$D:$D,BU$2)</f>
        <v>0</v>
      </c>
      <c r="BV38" s="5">
        <f>COUNTIFS(Data!$G:$G,$A38,Data!$C:$C,BV$1,Data!$D:$D,BV$2)</f>
        <v>0</v>
      </c>
      <c r="BW38" s="5">
        <f>COUNTIFS(Data!$G:$G,$A38,Data!$C:$C,BW$1,Data!$D:$D,BW$2)</f>
        <v>0</v>
      </c>
      <c r="BX38" s="5">
        <f>COUNTIFS(Data!$G:$G,$A38,Data!$C:$C,BX$1,Data!$D:$D,BX$2)</f>
        <v>0</v>
      </c>
      <c r="BY38" s="5">
        <f>COUNTIFS(Data!$G:$G,$A38,Data!$C:$C,BY$1,Data!$D:$D,BY$2)</f>
        <v>0</v>
      </c>
      <c r="BZ38" s="5">
        <f>COUNTIFS(Data!$G:$G,$A38,Data!$C:$C,BZ$1,Data!$D:$D,BZ$2)</f>
        <v>0</v>
      </c>
      <c r="CA38" s="5">
        <f>COUNTIFS(Data!$G:$G,$A38,Data!$C:$C,CA$1,Data!$D:$D,CA$2)</f>
        <v>0</v>
      </c>
      <c r="CB38" s="5">
        <f>COUNTIFS(Data!$G:$G,$A38,Data!$C:$C,CB$1,Data!$D:$D,CB$2)</f>
        <v>0</v>
      </c>
      <c r="CC38" s="5">
        <f>COUNTIFS(Data!$G:$G,$A38,Data!$C:$C,CC$1,Data!$D:$D,CC$2)</f>
        <v>0</v>
      </c>
      <c r="CD38" s="5">
        <f>COUNTIFS(Data!$G:$G,$A38,Data!$C:$C,CD$1,Data!$D:$D,CD$2)</f>
        <v>0</v>
      </c>
      <c r="CE38" s="5">
        <f>COUNTIFS(Data!$G:$G,$A38,Data!$C:$C,CE$1,Data!$D:$D,CE$2)</f>
        <v>0</v>
      </c>
      <c r="CF38" s="5">
        <f>COUNTIFS(Data!$G:$G,$A38,Data!$C:$C,CF$1,Data!$D:$D,CF$2)</f>
        <v>0</v>
      </c>
      <c r="CG38" s="5">
        <f>COUNTIFS(Data!$G:$G,$A38,Data!$C:$C,CG$1,Data!$D:$D,CG$2)</f>
        <v>0</v>
      </c>
      <c r="CH38" s="5">
        <f>COUNTIFS(Data!$G:$G,$A38,Data!$C:$C,CH$1,Data!$D:$D,CH$2)</f>
        <v>0</v>
      </c>
      <c r="CI38" s="5">
        <f>COUNTIFS(Data!$G:$G,$A38,Data!$C:$C,CI$1,Data!$D:$D,CI$2)</f>
        <v>0</v>
      </c>
      <c r="CJ38" s="5">
        <f>COUNTIFS(Data!$G:$G,$A38,Data!$C:$C,CJ$1,Data!$D:$D,CJ$2)</f>
        <v>0</v>
      </c>
      <c r="CK38" s="5">
        <f>COUNTIFS(Data!$G:$G,$A38,Data!$C:$C,CK$1,Data!$D:$D,CK$2)</f>
        <v>0</v>
      </c>
      <c r="CL38" s="5">
        <f>COUNTIFS(Data!$G:$G,$A38,Data!$C:$C,CL$1,Data!$D:$D,CL$2)</f>
        <v>0</v>
      </c>
      <c r="CM38" s="5">
        <f>COUNTIFS(Data!$G:$G,$A38,Data!$C:$C,CM$1,Data!$D:$D,CM$2)</f>
        <v>0</v>
      </c>
      <c r="CN38" s="5">
        <f>COUNTIFS(Data!$G:$G,$A38,Data!$C:$C,CN$1,Data!$D:$D,CN$2)</f>
        <v>0</v>
      </c>
      <c r="CO38" s="5">
        <f>COUNTIFS(Data!$G:$G,$A38,Data!$C:$C,CO$1,Data!$D:$D,CO$2)</f>
        <v>0</v>
      </c>
      <c r="CP38" s="5">
        <f>COUNTIFS(Data!$G:$G,$A38,Data!$C:$C,CP$1,Data!$D:$D,CP$2)</f>
        <v>0</v>
      </c>
      <c r="CQ38" s="5">
        <f>COUNTIFS(Data!$G:$G,$A38,Data!$C:$C,CQ$1,Data!$D:$D,CQ$2)</f>
        <v>0</v>
      </c>
      <c r="CR38" s="5">
        <f>COUNTIFS(Data!$G:$G,$A38,Data!$C:$C,CR$1,Data!$D:$D,CR$2)</f>
        <v>0</v>
      </c>
      <c r="CS38" s="5">
        <f>COUNTIFS(Data!$G:$G,$A38,Data!$C:$C,CS$1,Data!$D:$D,CS$2)</f>
        <v>0</v>
      </c>
      <c r="CT38" s="5">
        <f>COUNTIFS(Data!$G:$G,$A38,Data!$C:$C,CT$1,Data!$D:$D,CT$2)</f>
        <v>0</v>
      </c>
      <c r="CU38" s="5">
        <f>COUNTIFS(Data!$G:$G,$A38,Data!$C:$C,CU$1,Data!$D:$D,CU$2)</f>
        <v>0</v>
      </c>
      <c r="CV38" s="5">
        <f>COUNTIFS(Data!$G:$G,$A38,Data!$C:$C,CV$1,Data!$D:$D,CV$2)</f>
        <v>0</v>
      </c>
      <c r="CW38" s="5">
        <f t="shared" ref="CW38:CX38" si="37">SUMIF($B$2:$CV$2,CW$2, $B38:$CV38)</f>
        <v>0</v>
      </c>
      <c r="CX38" s="5">
        <f t="shared" si="37"/>
        <v>0</v>
      </c>
      <c r="CY38" s="5">
        <f t="shared" si="3"/>
        <v>0</v>
      </c>
    </row>
    <row r="39">
      <c r="A39" s="5" t="str">
        <f>Countries!A37</f>
        <v>GRE</v>
      </c>
      <c r="B39" s="5">
        <f>COUNTIFS(Data!$G:$G,$A39,Data!$C:$C,B$1,Data!$D:$D,B$2)</f>
        <v>0</v>
      </c>
      <c r="C39" s="5">
        <f>COUNTIFS(Data!$G:$G,$A39,Data!$C:$C,C$1,Data!$D:$D,C$2)</f>
        <v>0</v>
      </c>
      <c r="D39" s="5">
        <f>COUNTIFS(Data!$G:$G,$A39,Data!$C:$C,D$1,Data!$D:$D,D$2)</f>
        <v>0</v>
      </c>
      <c r="E39" s="5">
        <f>COUNTIFS(Data!$G:$G,$A39,Data!$C:$C,E$1,Data!$D:$D,E$2)</f>
        <v>0</v>
      </c>
      <c r="F39" s="5">
        <f>COUNTIFS(Data!$G:$G,$A39,Data!$C:$C,F$1,Data!$D:$D,F$2)</f>
        <v>0</v>
      </c>
      <c r="G39" s="5">
        <f>COUNTIFS(Data!$G:$G,$A39,Data!$C:$C,G$1,Data!$D:$D,G$2)</f>
        <v>0</v>
      </c>
      <c r="H39" s="5">
        <f>COUNTIFS(Data!$G:$G,$A39,Data!$C:$C,H$1,Data!$D:$D,H$2)</f>
        <v>0</v>
      </c>
      <c r="I39" s="5">
        <f>COUNTIFS(Data!$G:$G,$A39,Data!$C:$C,I$1,Data!$D:$D,I$2)</f>
        <v>0</v>
      </c>
      <c r="J39" s="5">
        <f>COUNTIFS(Data!$G:$G,$A39,Data!$C:$C,J$1,Data!$D:$D,J$2)</f>
        <v>1</v>
      </c>
      <c r="K39" s="5">
        <f>COUNTIFS(Data!$G:$G,$A39,Data!$C:$C,K$1,Data!$D:$D,K$2)</f>
        <v>0</v>
      </c>
      <c r="L39" s="5">
        <f>COUNTIFS(Data!$G:$G,$A39,Data!$C:$C,L$1,Data!$D:$D,L$2)</f>
        <v>0</v>
      </c>
      <c r="M39" s="5">
        <f>COUNTIFS(Data!$G:$G,$A39,Data!$C:$C,M$1,Data!$D:$D,M$2)</f>
        <v>0</v>
      </c>
      <c r="N39" s="5">
        <f>COUNTIFS(Data!$G:$G,$A39,Data!$C:$C,N$1,Data!$D:$D,N$2)</f>
        <v>0</v>
      </c>
      <c r="O39" s="5">
        <f>COUNTIFS(Data!$G:$G,$A39,Data!$C:$C,O$1,Data!$D:$D,O$2)</f>
        <v>0</v>
      </c>
      <c r="P39" s="5">
        <f>COUNTIFS(Data!$G:$G,$A39,Data!$C:$C,P$1,Data!$D:$D,P$2)</f>
        <v>0</v>
      </c>
      <c r="Q39" s="5">
        <f>COUNTIFS(Data!$G:$G,$A39,Data!$C:$C,Q$1,Data!$D:$D,Q$2)</f>
        <v>0</v>
      </c>
      <c r="R39" s="5">
        <f>COUNTIFS(Data!$G:$G,$A39,Data!$C:$C,R$1,Data!$D:$D,R$2)</f>
        <v>0</v>
      </c>
      <c r="S39" s="5">
        <f>COUNTIFS(Data!$G:$G,$A39,Data!$C:$C,S$1,Data!$D:$D,S$2)</f>
        <v>0</v>
      </c>
      <c r="T39" s="5">
        <f>COUNTIFS(Data!$G:$G,$A39,Data!$C:$C,T$1,Data!$D:$D,T$2)</f>
        <v>0</v>
      </c>
      <c r="U39" s="5">
        <f>COUNTIFS(Data!$G:$G,$A39,Data!$C:$C,U$1,Data!$D:$D,U$2)</f>
        <v>0</v>
      </c>
      <c r="V39" s="5">
        <f>COUNTIFS(Data!$G:$G,$A39,Data!$C:$C,V$1,Data!$D:$D,V$2)</f>
        <v>0</v>
      </c>
      <c r="W39" s="5">
        <f>COUNTIFS(Data!$G:$G,$A39,Data!$C:$C,W$1,Data!$D:$D,W$2)</f>
        <v>0</v>
      </c>
      <c r="X39" s="5">
        <f>COUNTIFS(Data!$G:$G,$A39,Data!$C:$C,X$1,Data!$D:$D,X$2)</f>
        <v>0</v>
      </c>
      <c r="Y39" s="5">
        <f>COUNTIFS(Data!$G:$G,$A39,Data!$C:$C,Y$1,Data!$D:$D,Y$2)</f>
        <v>0</v>
      </c>
      <c r="Z39" s="5">
        <f>COUNTIFS(Data!$G:$G,$A39,Data!$C:$C,Z$1,Data!$D:$D,Z$2)</f>
        <v>0</v>
      </c>
      <c r="AA39" s="5">
        <f>COUNTIFS(Data!$G:$G,$A39,Data!$C:$C,AA$1,Data!$D:$D,AA$2)</f>
        <v>0</v>
      </c>
      <c r="AB39" s="5">
        <f>COUNTIFS(Data!$G:$G,$A39,Data!$C:$C,AB$1,Data!$D:$D,AB$2)</f>
        <v>0</v>
      </c>
      <c r="AC39" s="5">
        <f>COUNTIFS(Data!$G:$G,$A39,Data!$C:$C,AC$1,Data!$D:$D,AC$2)</f>
        <v>0</v>
      </c>
      <c r="AD39" s="5">
        <f>COUNTIFS(Data!$G:$G,$A39,Data!$C:$C,AD$1,Data!$D:$D,AD$2)</f>
        <v>0</v>
      </c>
      <c r="AE39" s="5">
        <f>COUNTIFS(Data!$G:$G,$A39,Data!$C:$C,AE$1,Data!$D:$D,AE$2)</f>
        <v>0</v>
      </c>
      <c r="AF39" s="5">
        <f>COUNTIFS(Data!$G:$G,$A39,Data!$C:$C,AF$1,Data!$D:$D,AF$2)</f>
        <v>0</v>
      </c>
      <c r="AG39" s="5">
        <f>COUNTIFS(Data!$G:$G,$A39,Data!$C:$C,AG$1,Data!$D:$D,AG$2)</f>
        <v>0</v>
      </c>
      <c r="AH39" s="5">
        <f>COUNTIFS(Data!$G:$G,$A39,Data!$C:$C,AH$1,Data!$D:$D,AH$2)</f>
        <v>0</v>
      </c>
      <c r="AI39" s="5">
        <f>COUNTIFS(Data!$G:$G,$A39,Data!$C:$C,AI$1,Data!$D:$D,AI$2)</f>
        <v>0</v>
      </c>
      <c r="AJ39" s="5">
        <f>COUNTIFS(Data!$G:$G,$A39,Data!$C:$C,AJ$1,Data!$D:$D,AJ$2)</f>
        <v>0</v>
      </c>
      <c r="AK39" s="5">
        <f>COUNTIFS(Data!$G:$G,$A39,Data!$C:$C,AK$1,Data!$D:$D,AK$2)</f>
        <v>0</v>
      </c>
      <c r="AL39" s="5">
        <f>COUNTIFS(Data!$G:$G,$A39,Data!$C:$C,AL$1,Data!$D:$D,AL$2)</f>
        <v>0</v>
      </c>
      <c r="AM39" s="5">
        <f>COUNTIFS(Data!$G:$G,$A39,Data!$C:$C,AM$1,Data!$D:$D,AM$2)</f>
        <v>0</v>
      </c>
      <c r="AN39" s="5">
        <f>COUNTIFS(Data!$G:$G,$A39,Data!$C:$C,AN$1,Data!$D:$D,AN$2)</f>
        <v>0</v>
      </c>
      <c r="AO39" s="5">
        <f>COUNTIFS(Data!$G:$G,$A39,Data!$C:$C,AO$1,Data!$D:$D,AO$2)</f>
        <v>0</v>
      </c>
      <c r="AP39" s="5">
        <f>COUNTIFS(Data!$G:$G,$A39,Data!$C:$C,AP$1,Data!$D:$D,AP$2)</f>
        <v>0</v>
      </c>
      <c r="AQ39" s="5">
        <f>COUNTIFS(Data!$G:$G,$A39,Data!$C:$C,AQ$1,Data!$D:$D,AQ$2)</f>
        <v>0</v>
      </c>
      <c r="AR39" s="5">
        <f>COUNTIFS(Data!$G:$G,$A39,Data!$C:$C,AR$1,Data!$D:$D,AR$2)</f>
        <v>0</v>
      </c>
      <c r="AS39" s="5">
        <f>COUNTIFS(Data!$G:$G,$A39,Data!$C:$C,AS$1,Data!$D:$D,AS$2)</f>
        <v>0</v>
      </c>
      <c r="AT39" s="5">
        <f>COUNTIFS(Data!$G:$G,$A39,Data!$C:$C,AT$1,Data!$D:$D,AT$2)</f>
        <v>0</v>
      </c>
      <c r="AU39" s="5">
        <f>COUNTIFS(Data!$G:$G,$A39,Data!$C:$C,AU$1,Data!$D:$D,AU$2)</f>
        <v>0</v>
      </c>
      <c r="AV39" s="5">
        <f>COUNTIFS(Data!$G:$G,$A39,Data!$C:$C,AV$1,Data!$D:$D,AV$2)</f>
        <v>0</v>
      </c>
      <c r="AW39" s="5">
        <f>COUNTIFS(Data!$G:$G,$A39,Data!$C:$C,AW$1,Data!$D:$D,AW$2)</f>
        <v>0</v>
      </c>
      <c r="AX39" s="5">
        <f>COUNTIFS(Data!$G:$G,$A39,Data!$C:$C,AX$1,Data!$D:$D,AX$2)</f>
        <v>0</v>
      </c>
      <c r="AY39" s="5">
        <f>COUNTIFS(Data!$G:$G,$A39,Data!$C:$C,AY$1,Data!$D:$D,AY$2)</f>
        <v>0</v>
      </c>
      <c r="AZ39" s="5">
        <f>COUNTIFS(Data!$G:$G,$A39,Data!$C:$C,AZ$1,Data!$D:$D,AZ$2)</f>
        <v>0</v>
      </c>
      <c r="BA39" s="5">
        <f>COUNTIFS(Data!$G:$G,$A39,Data!$C:$C,BA$1,Data!$D:$D,BA$2)</f>
        <v>0</v>
      </c>
      <c r="BB39" s="5">
        <f>COUNTIFS(Data!$G:$G,$A39,Data!$C:$C,BB$1,Data!$D:$D,BB$2)</f>
        <v>0</v>
      </c>
      <c r="BC39" s="5">
        <f>COUNTIFS(Data!$G:$G,$A39,Data!$C:$C,BC$1,Data!$D:$D,BC$2)</f>
        <v>0</v>
      </c>
      <c r="BD39" s="5">
        <f>COUNTIFS(Data!$G:$G,$A39,Data!$C:$C,BD$1,Data!$D:$D,BD$2)</f>
        <v>0</v>
      </c>
      <c r="BE39" s="5">
        <f>COUNTIFS(Data!$G:$G,$A39,Data!$C:$C,BE$1,Data!$D:$D,BE$2)</f>
        <v>0</v>
      </c>
      <c r="BF39" s="5">
        <f>COUNTIFS(Data!$G:$G,$A39,Data!$C:$C,BF$1,Data!$D:$D,BF$2)</f>
        <v>0</v>
      </c>
      <c r="BG39" s="5">
        <f>COUNTIFS(Data!$G:$G,$A39,Data!$C:$C,BG$1,Data!$D:$D,BG$2)</f>
        <v>0</v>
      </c>
      <c r="BH39" s="5">
        <f>COUNTIFS(Data!$G:$G,$A39,Data!$C:$C,BH$1,Data!$D:$D,BH$2)</f>
        <v>0</v>
      </c>
      <c r="BI39" s="5">
        <f>COUNTIFS(Data!$G:$G,$A39,Data!$C:$C,BI$1,Data!$D:$D,BI$2)</f>
        <v>1</v>
      </c>
      <c r="BJ39" s="5">
        <f>COUNTIFS(Data!$G:$G,$A39,Data!$C:$C,BJ$1,Data!$D:$D,BJ$2)</f>
        <v>0</v>
      </c>
      <c r="BK39" s="5">
        <f>COUNTIFS(Data!$G:$G,$A39,Data!$C:$C,BK$1,Data!$D:$D,BK$2)</f>
        <v>0</v>
      </c>
      <c r="BL39" s="5">
        <f>COUNTIFS(Data!$G:$G,$A39,Data!$C:$C,BL$1,Data!$D:$D,BL$2)</f>
        <v>0</v>
      </c>
      <c r="BM39" s="5">
        <f>COUNTIFS(Data!$G:$G,$A39,Data!$C:$C,BM$1,Data!$D:$D,BM$2)</f>
        <v>0</v>
      </c>
      <c r="BN39" s="5">
        <f>COUNTIFS(Data!$G:$G,$A39,Data!$C:$C,BN$1,Data!$D:$D,BN$2)</f>
        <v>0</v>
      </c>
      <c r="BO39" s="5">
        <f>COUNTIFS(Data!$G:$G,$A39,Data!$C:$C,BO$1,Data!$D:$D,BO$2)</f>
        <v>0</v>
      </c>
      <c r="BP39" s="5">
        <f>COUNTIFS(Data!$G:$G,$A39,Data!$C:$C,BP$1,Data!$D:$D,BP$2)</f>
        <v>0</v>
      </c>
      <c r="BQ39" s="5">
        <f>COUNTIFS(Data!$G:$G,$A39,Data!$C:$C,BQ$1,Data!$D:$D,BQ$2)</f>
        <v>0</v>
      </c>
      <c r="BR39" s="5">
        <f>COUNTIFS(Data!$G:$G,$A39,Data!$C:$C,BR$1,Data!$D:$D,BR$2)</f>
        <v>0</v>
      </c>
      <c r="BS39" s="5">
        <f>COUNTIFS(Data!$G:$G,$A39,Data!$C:$C,BS$1,Data!$D:$D,BS$2)</f>
        <v>0</v>
      </c>
      <c r="BT39" s="5">
        <f>COUNTIFS(Data!$G:$G,$A39,Data!$C:$C,BT$1,Data!$D:$D,BT$2)</f>
        <v>0</v>
      </c>
      <c r="BU39" s="5">
        <f>COUNTIFS(Data!$G:$G,$A39,Data!$C:$C,BU$1,Data!$D:$D,BU$2)</f>
        <v>0</v>
      </c>
      <c r="BV39" s="5">
        <f>COUNTIFS(Data!$G:$G,$A39,Data!$C:$C,BV$1,Data!$D:$D,BV$2)</f>
        <v>0</v>
      </c>
      <c r="BW39" s="5">
        <f>COUNTIFS(Data!$G:$G,$A39,Data!$C:$C,BW$1,Data!$D:$D,BW$2)</f>
        <v>0</v>
      </c>
      <c r="BX39" s="5">
        <f>COUNTIFS(Data!$G:$G,$A39,Data!$C:$C,BX$1,Data!$D:$D,BX$2)</f>
        <v>0</v>
      </c>
      <c r="BY39" s="5">
        <f>COUNTIFS(Data!$G:$G,$A39,Data!$C:$C,BY$1,Data!$D:$D,BY$2)</f>
        <v>0</v>
      </c>
      <c r="BZ39" s="5">
        <f>COUNTIFS(Data!$G:$G,$A39,Data!$C:$C,BZ$1,Data!$D:$D,BZ$2)</f>
        <v>0</v>
      </c>
      <c r="CA39" s="5">
        <f>COUNTIFS(Data!$G:$G,$A39,Data!$C:$C,CA$1,Data!$D:$D,CA$2)</f>
        <v>0</v>
      </c>
      <c r="CB39" s="5">
        <f>COUNTIFS(Data!$G:$G,$A39,Data!$C:$C,CB$1,Data!$D:$D,CB$2)</f>
        <v>0</v>
      </c>
      <c r="CC39" s="5">
        <f>COUNTIFS(Data!$G:$G,$A39,Data!$C:$C,CC$1,Data!$D:$D,CC$2)</f>
        <v>0</v>
      </c>
      <c r="CD39" s="5">
        <f>COUNTIFS(Data!$G:$G,$A39,Data!$C:$C,CD$1,Data!$D:$D,CD$2)</f>
        <v>0</v>
      </c>
      <c r="CE39" s="5">
        <f>COUNTIFS(Data!$G:$G,$A39,Data!$C:$C,CE$1,Data!$D:$D,CE$2)</f>
        <v>0</v>
      </c>
      <c r="CF39" s="5">
        <f>COUNTIFS(Data!$G:$G,$A39,Data!$C:$C,CF$1,Data!$D:$D,CF$2)</f>
        <v>0</v>
      </c>
      <c r="CG39" s="5">
        <f>COUNTIFS(Data!$G:$G,$A39,Data!$C:$C,CG$1,Data!$D:$D,CG$2)</f>
        <v>0</v>
      </c>
      <c r="CH39" s="5">
        <f>COUNTIFS(Data!$G:$G,$A39,Data!$C:$C,CH$1,Data!$D:$D,CH$2)</f>
        <v>0</v>
      </c>
      <c r="CI39" s="5">
        <f>COUNTIFS(Data!$G:$G,$A39,Data!$C:$C,CI$1,Data!$D:$D,CI$2)</f>
        <v>0</v>
      </c>
      <c r="CJ39" s="5">
        <f>COUNTIFS(Data!$G:$G,$A39,Data!$C:$C,CJ$1,Data!$D:$D,CJ$2)</f>
        <v>0</v>
      </c>
      <c r="CK39" s="5">
        <f>COUNTIFS(Data!$G:$G,$A39,Data!$C:$C,CK$1,Data!$D:$D,CK$2)</f>
        <v>0</v>
      </c>
      <c r="CL39" s="5">
        <f>COUNTIFS(Data!$G:$G,$A39,Data!$C:$C,CL$1,Data!$D:$D,CL$2)</f>
        <v>0</v>
      </c>
      <c r="CM39" s="5">
        <f>COUNTIFS(Data!$G:$G,$A39,Data!$C:$C,CM$1,Data!$D:$D,CM$2)</f>
        <v>0</v>
      </c>
      <c r="CN39" s="5">
        <f>COUNTIFS(Data!$G:$G,$A39,Data!$C:$C,CN$1,Data!$D:$D,CN$2)</f>
        <v>0</v>
      </c>
      <c r="CO39" s="5">
        <f>COUNTIFS(Data!$G:$G,$A39,Data!$C:$C,CO$1,Data!$D:$D,CO$2)</f>
        <v>0</v>
      </c>
      <c r="CP39" s="5">
        <f>COUNTIFS(Data!$G:$G,$A39,Data!$C:$C,CP$1,Data!$D:$D,CP$2)</f>
        <v>0</v>
      </c>
      <c r="CQ39" s="5">
        <f>COUNTIFS(Data!$G:$G,$A39,Data!$C:$C,CQ$1,Data!$D:$D,CQ$2)</f>
        <v>0</v>
      </c>
      <c r="CR39" s="5">
        <f>COUNTIFS(Data!$G:$G,$A39,Data!$C:$C,CR$1,Data!$D:$D,CR$2)</f>
        <v>0</v>
      </c>
      <c r="CS39" s="5">
        <f>COUNTIFS(Data!$G:$G,$A39,Data!$C:$C,CS$1,Data!$D:$D,CS$2)</f>
        <v>0</v>
      </c>
      <c r="CT39" s="5">
        <f>COUNTIFS(Data!$G:$G,$A39,Data!$C:$C,CT$1,Data!$D:$D,CT$2)</f>
        <v>0</v>
      </c>
      <c r="CU39" s="5">
        <f>COUNTIFS(Data!$G:$G,$A39,Data!$C:$C,CU$1,Data!$D:$D,CU$2)</f>
        <v>0</v>
      </c>
      <c r="CV39" s="5">
        <f>COUNTIFS(Data!$G:$G,$A39,Data!$C:$C,CV$1,Data!$D:$D,CV$2)</f>
        <v>0</v>
      </c>
      <c r="CW39" s="5">
        <f t="shared" ref="CW39:CX39" si="38">SUMIF($B$2:$CV$2,CW$2, $B39:$CV39)</f>
        <v>2</v>
      </c>
      <c r="CX39" s="5">
        <f t="shared" si="38"/>
        <v>0</v>
      </c>
      <c r="CY39" s="5">
        <f t="shared" si="3"/>
        <v>2</v>
      </c>
    </row>
    <row r="40">
      <c r="A40" s="5" t="str">
        <f>Countries!A38</f>
        <v>GRN</v>
      </c>
      <c r="B40" s="5">
        <f>COUNTIFS(Data!$G:$G,$A40,Data!$C:$C,B$1,Data!$D:$D,B$2)</f>
        <v>0</v>
      </c>
      <c r="C40" s="5">
        <f>COUNTIFS(Data!$G:$G,$A40,Data!$C:$C,C$1,Data!$D:$D,C$2)</f>
        <v>0</v>
      </c>
      <c r="D40" s="5">
        <f>COUNTIFS(Data!$G:$G,$A40,Data!$C:$C,D$1,Data!$D:$D,D$2)</f>
        <v>0</v>
      </c>
      <c r="E40" s="5">
        <f>COUNTIFS(Data!$G:$G,$A40,Data!$C:$C,E$1,Data!$D:$D,E$2)</f>
        <v>0</v>
      </c>
      <c r="F40" s="5">
        <f>COUNTIFS(Data!$G:$G,$A40,Data!$C:$C,F$1,Data!$D:$D,F$2)</f>
        <v>0</v>
      </c>
      <c r="G40" s="5">
        <f>COUNTIFS(Data!$G:$G,$A40,Data!$C:$C,G$1,Data!$D:$D,G$2)</f>
        <v>0</v>
      </c>
      <c r="H40" s="5">
        <f>COUNTIFS(Data!$G:$G,$A40,Data!$C:$C,H$1,Data!$D:$D,H$2)</f>
        <v>0</v>
      </c>
      <c r="I40" s="5">
        <f>COUNTIFS(Data!$G:$G,$A40,Data!$C:$C,I$1,Data!$D:$D,I$2)</f>
        <v>0</v>
      </c>
      <c r="J40" s="5">
        <f>COUNTIFS(Data!$G:$G,$A40,Data!$C:$C,J$1,Data!$D:$D,J$2)</f>
        <v>0</v>
      </c>
      <c r="K40" s="5">
        <f>COUNTIFS(Data!$G:$G,$A40,Data!$C:$C,K$1,Data!$D:$D,K$2)</f>
        <v>0</v>
      </c>
      <c r="L40" s="5">
        <f>COUNTIFS(Data!$G:$G,$A40,Data!$C:$C,L$1,Data!$D:$D,L$2)</f>
        <v>0</v>
      </c>
      <c r="M40" s="5">
        <f>COUNTIFS(Data!$G:$G,$A40,Data!$C:$C,M$1,Data!$D:$D,M$2)</f>
        <v>0</v>
      </c>
      <c r="N40" s="5">
        <f>COUNTIFS(Data!$G:$G,$A40,Data!$C:$C,N$1,Data!$D:$D,N$2)</f>
        <v>0</v>
      </c>
      <c r="O40" s="5">
        <f>COUNTIFS(Data!$G:$G,$A40,Data!$C:$C,O$1,Data!$D:$D,O$2)</f>
        <v>0</v>
      </c>
      <c r="P40" s="5">
        <f>COUNTIFS(Data!$G:$G,$A40,Data!$C:$C,P$1,Data!$D:$D,P$2)</f>
        <v>0</v>
      </c>
      <c r="Q40" s="5">
        <f>COUNTIFS(Data!$G:$G,$A40,Data!$C:$C,Q$1,Data!$D:$D,Q$2)</f>
        <v>0</v>
      </c>
      <c r="R40" s="5">
        <f>COUNTIFS(Data!$G:$G,$A40,Data!$C:$C,R$1,Data!$D:$D,R$2)</f>
        <v>0</v>
      </c>
      <c r="S40" s="5">
        <f>COUNTIFS(Data!$G:$G,$A40,Data!$C:$C,S$1,Data!$D:$D,S$2)</f>
        <v>0</v>
      </c>
      <c r="T40" s="5">
        <f>COUNTIFS(Data!$G:$G,$A40,Data!$C:$C,T$1,Data!$D:$D,T$2)</f>
        <v>0</v>
      </c>
      <c r="U40" s="5">
        <f>COUNTIFS(Data!$G:$G,$A40,Data!$C:$C,U$1,Data!$D:$D,U$2)</f>
        <v>0</v>
      </c>
      <c r="V40" s="5">
        <f>COUNTIFS(Data!$G:$G,$A40,Data!$C:$C,V$1,Data!$D:$D,V$2)</f>
        <v>0</v>
      </c>
      <c r="W40" s="5">
        <f>COUNTIFS(Data!$G:$G,$A40,Data!$C:$C,W$1,Data!$D:$D,W$2)</f>
        <v>0</v>
      </c>
      <c r="X40" s="5">
        <f>COUNTIFS(Data!$G:$G,$A40,Data!$C:$C,X$1,Data!$D:$D,X$2)</f>
        <v>0</v>
      </c>
      <c r="Y40" s="5">
        <f>COUNTIFS(Data!$G:$G,$A40,Data!$C:$C,Y$1,Data!$D:$D,Y$2)</f>
        <v>0</v>
      </c>
      <c r="Z40" s="5">
        <f>COUNTIFS(Data!$G:$G,$A40,Data!$C:$C,Z$1,Data!$D:$D,Z$2)</f>
        <v>0</v>
      </c>
      <c r="AA40" s="5">
        <f>COUNTIFS(Data!$G:$G,$A40,Data!$C:$C,AA$1,Data!$D:$D,AA$2)</f>
        <v>0</v>
      </c>
      <c r="AB40" s="5">
        <f>COUNTIFS(Data!$G:$G,$A40,Data!$C:$C,AB$1,Data!$D:$D,AB$2)</f>
        <v>0</v>
      </c>
      <c r="AC40" s="5">
        <f>COUNTIFS(Data!$G:$G,$A40,Data!$C:$C,AC$1,Data!$D:$D,AC$2)</f>
        <v>0</v>
      </c>
      <c r="AD40" s="5">
        <f>COUNTIFS(Data!$G:$G,$A40,Data!$C:$C,AD$1,Data!$D:$D,AD$2)</f>
        <v>0</v>
      </c>
      <c r="AE40" s="5">
        <f>COUNTIFS(Data!$G:$G,$A40,Data!$C:$C,AE$1,Data!$D:$D,AE$2)</f>
        <v>0</v>
      </c>
      <c r="AF40" s="5">
        <f>COUNTIFS(Data!$G:$G,$A40,Data!$C:$C,AF$1,Data!$D:$D,AF$2)</f>
        <v>0</v>
      </c>
      <c r="AG40" s="5">
        <f>COUNTIFS(Data!$G:$G,$A40,Data!$C:$C,AG$1,Data!$D:$D,AG$2)</f>
        <v>0</v>
      </c>
      <c r="AH40" s="5">
        <f>COUNTIFS(Data!$G:$G,$A40,Data!$C:$C,AH$1,Data!$D:$D,AH$2)</f>
        <v>0</v>
      </c>
      <c r="AI40" s="5">
        <f>COUNTIFS(Data!$G:$G,$A40,Data!$C:$C,AI$1,Data!$D:$D,AI$2)</f>
        <v>0</v>
      </c>
      <c r="AJ40" s="5">
        <f>COUNTIFS(Data!$G:$G,$A40,Data!$C:$C,AJ$1,Data!$D:$D,AJ$2)</f>
        <v>0</v>
      </c>
      <c r="AK40" s="5">
        <f>COUNTIFS(Data!$G:$G,$A40,Data!$C:$C,AK$1,Data!$D:$D,AK$2)</f>
        <v>0</v>
      </c>
      <c r="AL40" s="5">
        <f>COUNTIFS(Data!$G:$G,$A40,Data!$C:$C,AL$1,Data!$D:$D,AL$2)</f>
        <v>0</v>
      </c>
      <c r="AM40" s="5">
        <f>COUNTIFS(Data!$G:$G,$A40,Data!$C:$C,AM$1,Data!$D:$D,AM$2)</f>
        <v>0</v>
      </c>
      <c r="AN40" s="5">
        <f>COUNTIFS(Data!$G:$G,$A40,Data!$C:$C,AN$1,Data!$D:$D,AN$2)</f>
        <v>0</v>
      </c>
      <c r="AO40" s="5">
        <f>COUNTIFS(Data!$G:$G,$A40,Data!$C:$C,AO$1,Data!$D:$D,AO$2)</f>
        <v>0</v>
      </c>
      <c r="AP40" s="5">
        <f>COUNTIFS(Data!$G:$G,$A40,Data!$C:$C,AP$1,Data!$D:$D,AP$2)</f>
        <v>0</v>
      </c>
      <c r="AQ40" s="5">
        <f>COUNTIFS(Data!$G:$G,$A40,Data!$C:$C,AQ$1,Data!$D:$D,AQ$2)</f>
        <v>0</v>
      </c>
      <c r="AR40" s="5">
        <f>COUNTIFS(Data!$G:$G,$A40,Data!$C:$C,AR$1,Data!$D:$D,AR$2)</f>
        <v>0</v>
      </c>
      <c r="AS40" s="5">
        <f>COUNTIFS(Data!$G:$G,$A40,Data!$C:$C,AS$1,Data!$D:$D,AS$2)</f>
        <v>0</v>
      </c>
      <c r="AT40" s="5">
        <f>COUNTIFS(Data!$G:$G,$A40,Data!$C:$C,AT$1,Data!$D:$D,AT$2)</f>
        <v>0</v>
      </c>
      <c r="AU40" s="5">
        <f>COUNTIFS(Data!$G:$G,$A40,Data!$C:$C,AU$1,Data!$D:$D,AU$2)</f>
        <v>0</v>
      </c>
      <c r="AV40" s="5">
        <f>COUNTIFS(Data!$G:$G,$A40,Data!$C:$C,AV$1,Data!$D:$D,AV$2)</f>
        <v>0</v>
      </c>
      <c r="AW40" s="5">
        <f>COUNTIFS(Data!$G:$G,$A40,Data!$C:$C,AW$1,Data!$D:$D,AW$2)</f>
        <v>0</v>
      </c>
      <c r="AX40" s="5">
        <f>COUNTIFS(Data!$G:$G,$A40,Data!$C:$C,AX$1,Data!$D:$D,AX$2)</f>
        <v>0</v>
      </c>
      <c r="AY40" s="5">
        <f>COUNTIFS(Data!$G:$G,$A40,Data!$C:$C,AY$1,Data!$D:$D,AY$2)</f>
        <v>0</v>
      </c>
      <c r="AZ40" s="5">
        <f>COUNTIFS(Data!$G:$G,$A40,Data!$C:$C,AZ$1,Data!$D:$D,AZ$2)</f>
        <v>0</v>
      </c>
      <c r="BA40" s="5">
        <f>COUNTIFS(Data!$G:$G,$A40,Data!$C:$C,BA$1,Data!$D:$D,BA$2)</f>
        <v>0</v>
      </c>
      <c r="BB40" s="5">
        <f>COUNTIFS(Data!$G:$G,$A40,Data!$C:$C,BB$1,Data!$D:$D,BB$2)</f>
        <v>0</v>
      </c>
      <c r="BC40" s="5">
        <f>COUNTIFS(Data!$G:$G,$A40,Data!$C:$C,BC$1,Data!$D:$D,BC$2)</f>
        <v>0</v>
      </c>
      <c r="BD40" s="5">
        <f>COUNTIFS(Data!$G:$G,$A40,Data!$C:$C,BD$1,Data!$D:$D,BD$2)</f>
        <v>0</v>
      </c>
      <c r="BE40" s="5">
        <f>COUNTIFS(Data!$G:$G,$A40,Data!$C:$C,BE$1,Data!$D:$D,BE$2)</f>
        <v>0</v>
      </c>
      <c r="BF40" s="5">
        <f>COUNTIFS(Data!$G:$G,$A40,Data!$C:$C,BF$1,Data!$D:$D,BF$2)</f>
        <v>0</v>
      </c>
      <c r="BG40" s="5">
        <f>COUNTIFS(Data!$G:$G,$A40,Data!$C:$C,BG$1,Data!$D:$D,BG$2)</f>
        <v>0</v>
      </c>
      <c r="BH40" s="5">
        <f>COUNTIFS(Data!$G:$G,$A40,Data!$C:$C,BH$1,Data!$D:$D,BH$2)</f>
        <v>0</v>
      </c>
      <c r="BI40" s="5">
        <f>COUNTIFS(Data!$G:$G,$A40,Data!$C:$C,BI$1,Data!$D:$D,BI$2)</f>
        <v>0</v>
      </c>
      <c r="BJ40" s="5">
        <f>COUNTIFS(Data!$G:$G,$A40,Data!$C:$C,BJ$1,Data!$D:$D,BJ$2)</f>
        <v>0</v>
      </c>
      <c r="BK40" s="5">
        <f>COUNTIFS(Data!$G:$G,$A40,Data!$C:$C,BK$1,Data!$D:$D,BK$2)</f>
        <v>0</v>
      </c>
      <c r="BL40" s="5">
        <f>COUNTIFS(Data!$G:$G,$A40,Data!$C:$C,BL$1,Data!$D:$D,BL$2)</f>
        <v>0</v>
      </c>
      <c r="BM40" s="5">
        <f>COUNTIFS(Data!$G:$G,$A40,Data!$C:$C,BM$1,Data!$D:$D,BM$2)</f>
        <v>0</v>
      </c>
      <c r="BN40" s="5">
        <f>COUNTIFS(Data!$G:$G,$A40,Data!$C:$C,BN$1,Data!$D:$D,BN$2)</f>
        <v>0</v>
      </c>
      <c r="BO40" s="5">
        <f>COUNTIFS(Data!$G:$G,$A40,Data!$C:$C,BO$1,Data!$D:$D,BO$2)</f>
        <v>0</v>
      </c>
      <c r="BP40" s="5">
        <f>COUNTIFS(Data!$G:$G,$A40,Data!$C:$C,BP$1,Data!$D:$D,BP$2)</f>
        <v>0</v>
      </c>
      <c r="BQ40" s="5">
        <f>COUNTIFS(Data!$G:$G,$A40,Data!$C:$C,BQ$1,Data!$D:$D,BQ$2)</f>
        <v>0</v>
      </c>
      <c r="BR40" s="5">
        <f>COUNTIFS(Data!$G:$G,$A40,Data!$C:$C,BR$1,Data!$D:$D,BR$2)</f>
        <v>0</v>
      </c>
      <c r="BS40" s="5">
        <f>COUNTIFS(Data!$G:$G,$A40,Data!$C:$C,BS$1,Data!$D:$D,BS$2)</f>
        <v>0</v>
      </c>
      <c r="BT40" s="5">
        <f>COUNTIFS(Data!$G:$G,$A40,Data!$C:$C,BT$1,Data!$D:$D,BT$2)</f>
        <v>0</v>
      </c>
      <c r="BU40" s="5">
        <f>COUNTIFS(Data!$G:$G,$A40,Data!$C:$C,BU$1,Data!$D:$D,BU$2)</f>
        <v>0</v>
      </c>
      <c r="BV40" s="5">
        <f>COUNTIFS(Data!$G:$G,$A40,Data!$C:$C,BV$1,Data!$D:$D,BV$2)</f>
        <v>0</v>
      </c>
      <c r="BW40" s="5">
        <f>COUNTIFS(Data!$G:$G,$A40,Data!$C:$C,BW$1,Data!$D:$D,BW$2)</f>
        <v>0</v>
      </c>
      <c r="BX40" s="5">
        <f>COUNTIFS(Data!$G:$G,$A40,Data!$C:$C,BX$1,Data!$D:$D,BX$2)</f>
        <v>0</v>
      </c>
      <c r="BY40" s="5">
        <f>COUNTIFS(Data!$G:$G,$A40,Data!$C:$C,BY$1,Data!$D:$D,BY$2)</f>
        <v>0</v>
      </c>
      <c r="BZ40" s="5">
        <f>COUNTIFS(Data!$G:$G,$A40,Data!$C:$C,BZ$1,Data!$D:$D,BZ$2)</f>
        <v>0</v>
      </c>
      <c r="CA40" s="5">
        <f>COUNTIFS(Data!$G:$G,$A40,Data!$C:$C,CA$1,Data!$D:$D,CA$2)</f>
        <v>0</v>
      </c>
      <c r="CB40" s="5">
        <f>COUNTIFS(Data!$G:$G,$A40,Data!$C:$C,CB$1,Data!$D:$D,CB$2)</f>
        <v>0</v>
      </c>
      <c r="CC40" s="5">
        <f>COUNTIFS(Data!$G:$G,$A40,Data!$C:$C,CC$1,Data!$D:$D,CC$2)</f>
        <v>0</v>
      </c>
      <c r="CD40" s="5">
        <f>COUNTIFS(Data!$G:$G,$A40,Data!$C:$C,CD$1,Data!$D:$D,CD$2)</f>
        <v>0</v>
      </c>
      <c r="CE40" s="5">
        <f>COUNTIFS(Data!$G:$G,$A40,Data!$C:$C,CE$1,Data!$D:$D,CE$2)</f>
        <v>0</v>
      </c>
      <c r="CF40" s="5">
        <f>COUNTIFS(Data!$G:$G,$A40,Data!$C:$C,CF$1,Data!$D:$D,CF$2)</f>
        <v>0</v>
      </c>
      <c r="CG40" s="5">
        <f>COUNTIFS(Data!$G:$G,$A40,Data!$C:$C,CG$1,Data!$D:$D,CG$2)</f>
        <v>0</v>
      </c>
      <c r="CH40" s="5">
        <f>COUNTIFS(Data!$G:$G,$A40,Data!$C:$C,CH$1,Data!$D:$D,CH$2)</f>
        <v>0</v>
      </c>
      <c r="CI40" s="5">
        <f>COUNTIFS(Data!$G:$G,$A40,Data!$C:$C,CI$1,Data!$D:$D,CI$2)</f>
        <v>0</v>
      </c>
      <c r="CJ40" s="5">
        <f>COUNTIFS(Data!$G:$G,$A40,Data!$C:$C,CJ$1,Data!$D:$D,CJ$2)</f>
        <v>0</v>
      </c>
      <c r="CK40" s="5">
        <f>COUNTIFS(Data!$G:$G,$A40,Data!$C:$C,CK$1,Data!$D:$D,CK$2)</f>
        <v>0</v>
      </c>
      <c r="CL40" s="5">
        <f>COUNTIFS(Data!$G:$G,$A40,Data!$C:$C,CL$1,Data!$D:$D,CL$2)</f>
        <v>0</v>
      </c>
      <c r="CM40" s="5">
        <f>COUNTIFS(Data!$G:$G,$A40,Data!$C:$C,CM$1,Data!$D:$D,CM$2)</f>
        <v>0</v>
      </c>
      <c r="CN40" s="5">
        <f>COUNTIFS(Data!$G:$G,$A40,Data!$C:$C,CN$1,Data!$D:$D,CN$2)</f>
        <v>0</v>
      </c>
      <c r="CO40" s="5">
        <f>COUNTIFS(Data!$G:$G,$A40,Data!$C:$C,CO$1,Data!$D:$D,CO$2)</f>
        <v>0</v>
      </c>
      <c r="CP40" s="5">
        <f>COUNTIFS(Data!$G:$G,$A40,Data!$C:$C,CP$1,Data!$D:$D,CP$2)</f>
        <v>0</v>
      </c>
      <c r="CQ40" s="5">
        <f>COUNTIFS(Data!$G:$G,$A40,Data!$C:$C,CQ$1,Data!$D:$D,CQ$2)</f>
        <v>0</v>
      </c>
      <c r="CR40" s="5">
        <f>COUNTIFS(Data!$G:$G,$A40,Data!$C:$C,CR$1,Data!$D:$D,CR$2)</f>
        <v>0</v>
      </c>
      <c r="CS40" s="5">
        <f>COUNTIFS(Data!$G:$G,$A40,Data!$C:$C,CS$1,Data!$D:$D,CS$2)</f>
        <v>0</v>
      </c>
      <c r="CT40" s="5">
        <f>COUNTIFS(Data!$G:$G,$A40,Data!$C:$C,CT$1,Data!$D:$D,CT$2)</f>
        <v>0</v>
      </c>
      <c r="CU40" s="5">
        <f>COUNTIFS(Data!$G:$G,$A40,Data!$C:$C,CU$1,Data!$D:$D,CU$2)</f>
        <v>0</v>
      </c>
      <c r="CV40" s="5">
        <f>COUNTIFS(Data!$G:$G,$A40,Data!$C:$C,CV$1,Data!$D:$D,CV$2)</f>
        <v>0</v>
      </c>
      <c r="CW40" s="5">
        <f t="shared" ref="CW40:CX40" si="39">SUMIF($B$2:$CV$2,CW$2, $B40:$CV40)</f>
        <v>0</v>
      </c>
      <c r="CX40" s="5">
        <f t="shared" si="39"/>
        <v>0</v>
      </c>
      <c r="CY40" s="5">
        <f t="shared" si="3"/>
        <v>0</v>
      </c>
    </row>
    <row r="41">
      <c r="A41" s="5" t="str">
        <f>Countries!A39</f>
        <v>HKG</v>
      </c>
      <c r="B41" s="5">
        <f>COUNTIFS(Data!$G:$G,$A41,Data!$C:$C,B$1,Data!$D:$D,B$2)</f>
        <v>0</v>
      </c>
      <c r="C41" s="5">
        <f>COUNTIFS(Data!$G:$G,$A41,Data!$C:$C,C$1,Data!$D:$D,C$2)</f>
        <v>0</v>
      </c>
      <c r="D41" s="5">
        <f>COUNTIFS(Data!$G:$G,$A41,Data!$C:$C,D$1,Data!$D:$D,D$2)</f>
        <v>0</v>
      </c>
      <c r="E41" s="5">
        <f>COUNTIFS(Data!$G:$G,$A41,Data!$C:$C,E$1,Data!$D:$D,E$2)</f>
        <v>0</v>
      </c>
      <c r="F41" s="5">
        <f>COUNTIFS(Data!$G:$G,$A41,Data!$C:$C,F$1,Data!$D:$D,F$2)</f>
        <v>0</v>
      </c>
      <c r="G41" s="5">
        <f>COUNTIFS(Data!$G:$G,$A41,Data!$C:$C,G$1,Data!$D:$D,G$2)</f>
        <v>0</v>
      </c>
      <c r="H41" s="5">
        <f>COUNTIFS(Data!$G:$G,$A41,Data!$C:$C,H$1,Data!$D:$D,H$2)</f>
        <v>0</v>
      </c>
      <c r="I41" s="5">
        <f>COUNTIFS(Data!$G:$G,$A41,Data!$C:$C,I$1,Data!$D:$D,I$2)</f>
        <v>0</v>
      </c>
      <c r="J41" s="5">
        <f>COUNTIFS(Data!$G:$G,$A41,Data!$C:$C,J$1,Data!$D:$D,J$2)</f>
        <v>0</v>
      </c>
      <c r="K41" s="5">
        <f>COUNTIFS(Data!$G:$G,$A41,Data!$C:$C,K$1,Data!$D:$D,K$2)</f>
        <v>0</v>
      </c>
      <c r="L41" s="5">
        <f>COUNTIFS(Data!$G:$G,$A41,Data!$C:$C,L$1,Data!$D:$D,L$2)</f>
        <v>0</v>
      </c>
      <c r="M41" s="5">
        <f>COUNTIFS(Data!$G:$G,$A41,Data!$C:$C,M$1,Data!$D:$D,M$2)</f>
        <v>0</v>
      </c>
      <c r="N41" s="5">
        <f>COUNTIFS(Data!$G:$G,$A41,Data!$C:$C,N$1,Data!$D:$D,N$2)</f>
        <v>0</v>
      </c>
      <c r="O41" s="5">
        <f>COUNTIFS(Data!$G:$G,$A41,Data!$C:$C,O$1,Data!$D:$D,O$2)</f>
        <v>0</v>
      </c>
      <c r="P41" s="5">
        <f>COUNTIFS(Data!$G:$G,$A41,Data!$C:$C,P$1,Data!$D:$D,P$2)</f>
        <v>0</v>
      </c>
      <c r="Q41" s="5">
        <f>COUNTIFS(Data!$G:$G,$A41,Data!$C:$C,Q$1,Data!$D:$D,Q$2)</f>
        <v>0</v>
      </c>
      <c r="R41" s="5">
        <f>COUNTIFS(Data!$G:$G,$A41,Data!$C:$C,R$1,Data!$D:$D,R$2)</f>
        <v>0</v>
      </c>
      <c r="S41" s="5">
        <f>COUNTIFS(Data!$G:$G,$A41,Data!$C:$C,S$1,Data!$D:$D,S$2)</f>
        <v>0</v>
      </c>
      <c r="T41" s="5">
        <f>COUNTIFS(Data!$G:$G,$A41,Data!$C:$C,T$1,Data!$D:$D,T$2)</f>
        <v>0</v>
      </c>
      <c r="U41" s="5">
        <f>COUNTIFS(Data!$G:$G,$A41,Data!$C:$C,U$1,Data!$D:$D,U$2)</f>
        <v>0</v>
      </c>
      <c r="V41" s="5">
        <f>COUNTIFS(Data!$G:$G,$A41,Data!$C:$C,V$1,Data!$D:$D,V$2)</f>
        <v>0</v>
      </c>
      <c r="W41" s="5">
        <f>COUNTIFS(Data!$G:$G,$A41,Data!$C:$C,W$1,Data!$D:$D,W$2)</f>
        <v>0</v>
      </c>
      <c r="X41" s="5">
        <f>COUNTIFS(Data!$G:$G,$A41,Data!$C:$C,X$1,Data!$D:$D,X$2)</f>
        <v>0</v>
      </c>
      <c r="Y41" s="5">
        <f>COUNTIFS(Data!$G:$G,$A41,Data!$C:$C,Y$1,Data!$D:$D,Y$2)</f>
        <v>0</v>
      </c>
      <c r="Z41" s="5">
        <f>COUNTIFS(Data!$G:$G,$A41,Data!$C:$C,Z$1,Data!$D:$D,Z$2)</f>
        <v>0</v>
      </c>
      <c r="AA41" s="5">
        <f>COUNTIFS(Data!$G:$G,$A41,Data!$C:$C,AA$1,Data!$D:$D,AA$2)</f>
        <v>0</v>
      </c>
      <c r="AB41" s="5">
        <f>COUNTIFS(Data!$G:$G,$A41,Data!$C:$C,AB$1,Data!$D:$D,AB$2)</f>
        <v>0</v>
      </c>
      <c r="AC41" s="5">
        <f>COUNTIFS(Data!$G:$G,$A41,Data!$C:$C,AC$1,Data!$D:$D,AC$2)</f>
        <v>0</v>
      </c>
      <c r="AD41" s="5">
        <f>COUNTIFS(Data!$G:$G,$A41,Data!$C:$C,AD$1,Data!$D:$D,AD$2)</f>
        <v>0</v>
      </c>
      <c r="AE41" s="5">
        <f>COUNTIFS(Data!$G:$G,$A41,Data!$C:$C,AE$1,Data!$D:$D,AE$2)</f>
        <v>0</v>
      </c>
      <c r="AF41" s="5">
        <f>COUNTIFS(Data!$G:$G,$A41,Data!$C:$C,AF$1,Data!$D:$D,AF$2)</f>
        <v>0</v>
      </c>
      <c r="AG41" s="5">
        <f>COUNTIFS(Data!$G:$G,$A41,Data!$C:$C,AG$1,Data!$D:$D,AG$2)</f>
        <v>0</v>
      </c>
      <c r="AH41" s="5">
        <f>COUNTIFS(Data!$G:$G,$A41,Data!$C:$C,AH$1,Data!$D:$D,AH$2)</f>
        <v>0</v>
      </c>
      <c r="AI41" s="5">
        <f>COUNTIFS(Data!$G:$G,$A41,Data!$C:$C,AI$1,Data!$D:$D,AI$2)</f>
        <v>0</v>
      </c>
      <c r="AJ41" s="5">
        <f>COUNTIFS(Data!$G:$G,$A41,Data!$C:$C,AJ$1,Data!$D:$D,AJ$2)</f>
        <v>0</v>
      </c>
      <c r="AK41" s="5">
        <f>COUNTIFS(Data!$G:$G,$A41,Data!$C:$C,AK$1,Data!$D:$D,AK$2)</f>
        <v>0</v>
      </c>
      <c r="AL41" s="5">
        <f>COUNTIFS(Data!$G:$G,$A41,Data!$C:$C,AL$1,Data!$D:$D,AL$2)</f>
        <v>0</v>
      </c>
      <c r="AM41" s="5">
        <f>COUNTIFS(Data!$G:$G,$A41,Data!$C:$C,AM$1,Data!$D:$D,AM$2)</f>
        <v>0</v>
      </c>
      <c r="AN41" s="5">
        <f>COUNTIFS(Data!$G:$G,$A41,Data!$C:$C,AN$1,Data!$D:$D,AN$2)</f>
        <v>0</v>
      </c>
      <c r="AO41" s="5">
        <f>COUNTIFS(Data!$G:$G,$A41,Data!$C:$C,AO$1,Data!$D:$D,AO$2)</f>
        <v>1</v>
      </c>
      <c r="AP41" s="5">
        <f>COUNTIFS(Data!$G:$G,$A41,Data!$C:$C,AP$1,Data!$D:$D,AP$2)</f>
        <v>0</v>
      </c>
      <c r="AQ41" s="5">
        <f>COUNTIFS(Data!$G:$G,$A41,Data!$C:$C,AQ$1,Data!$D:$D,AQ$2)</f>
        <v>0</v>
      </c>
      <c r="AR41" s="5">
        <f>COUNTIFS(Data!$G:$G,$A41,Data!$C:$C,AR$1,Data!$D:$D,AR$2)</f>
        <v>0</v>
      </c>
      <c r="AS41" s="5">
        <f>COUNTIFS(Data!$G:$G,$A41,Data!$C:$C,AS$1,Data!$D:$D,AS$2)</f>
        <v>0</v>
      </c>
      <c r="AT41" s="5">
        <f>COUNTIFS(Data!$G:$G,$A41,Data!$C:$C,AT$1,Data!$D:$D,AT$2)</f>
        <v>0</v>
      </c>
      <c r="AU41" s="5">
        <f>COUNTIFS(Data!$G:$G,$A41,Data!$C:$C,AU$1,Data!$D:$D,AU$2)</f>
        <v>0</v>
      </c>
      <c r="AV41" s="5">
        <f>COUNTIFS(Data!$G:$G,$A41,Data!$C:$C,AV$1,Data!$D:$D,AV$2)</f>
        <v>0</v>
      </c>
      <c r="AW41" s="5">
        <f>COUNTIFS(Data!$G:$G,$A41,Data!$C:$C,AW$1,Data!$D:$D,AW$2)</f>
        <v>0</v>
      </c>
      <c r="AX41" s="5">
        <f>COUNTIFS(Data!$G:$G,$A41,Data!$C:$C,AX$1,Data!$D:$D,AX$2)</f>
        <v>0</v>
      </c>
      <c r="AY41" s="5">
        <f>COUNTIFS(Data!$G:$G,$A41,Data!$C:$C,AY$1,Data!$D:$D,AY$2)</f>
        <v>0</v>
      </c>
      <c r="AZ41" s="5">
        <f>COUNTIFS(Data!$G:$G,$A41,Data!$C:$C,AZ$1,Data!$D:$D,AZ$2)</f>
        <v>0</v>
      </c>
      <c r="BA41" s="5">
        <f>COUNTIFS(Data!$G:$G,$A41,Data!$C:$C,BA$1,Data!$D:$D,BA$2)</f>
        <v>0</v>
      </c>
      <c r="BB41" s="5">
        <f>COUNTIFS(Data!$G:$G,$A41,Data!$C:$C,BB$1,Data!$D:$D,BB$2)</f>
        <v>0</v>
      </c>
      <c r="BC41" s="5">
        <f>COUNTIFS(Data!$G:$G,$A41,Data!$C:$C,BC$1,Data!$D:$D,BC$2)</f>
        <v>0</v>
      </c>
      <c r="BD41" s="5">
        <f>COUNTIFS(Data!$G:$G,$A41,Data!$C:$C,BD$1,Data!$D:$D,BD$2)</f>
        <v>0</v>
      </c>
      <c r="BE41" s="5">
        <f>COUNTIFS(Data!$G:$G,$A41,Data!$C:$C,BE$1,Data!$D:$D,BE$2)</f>
        <v>0</v>
      </c>
      <c r="BF41" s="5">
        <f>COUNTIFS(Data!$G:$G,$A41,Data!$C:$C,BF$1,Data!$D:$D,BF$2)</f>
        <v>0</v>
      </c>
      <c r="BG41" s="5">
        <f>COUNTIFS(Data!$G:$G,$A41,Data!$C:$C,BG$1,Data!$D:$D,BG$2)</f>
        <v>0</v>
      </c>
      <c r="BH41" s="5">
        <f>COUNTIFS(Data!$G:$G,$A41,Data!$C:$C,BH$1,Data!$D:$D,BH$2)</f>
        <v>0</v>
      </c>
      <c r="BI41" s="5">
        <f>COUNTIFS(Data!$G:$G,$A41,Data!$C:$C,BI$1,Data!$D:$D,BI$2)</f>
        <v>0</v>
      </c>
      <c r="BJ41" s="5">
        <f>COUNTIFS(Data!$G:$G,$A41,Data!$C:$C,BJ$1,Data!$D:$D,BJ$2)</f>
        <v>0</v>
      </c>
      <c r="BK41" s="5">
        <f>COUNTIFS(Data!$G:$G,$A41,Data!$C:$C,BK$1,Data!$D:$D,BK$2)</f>
        <v>0</v>
      </c>
      <c r="BL41" s="5">
        <f>COUNTIFS(Data!$G:$G,$A41,Data!$C:$C,BL$1,Data!$D:$D,BL$2)</f>
        <v>0</v>
      </c>
      <c r="BM41" s="5">
        <f>COUNTIFS(Data!$G:$G,$A41,Data!$C:$C,BM$1,Data!$D:$D,BM$2)</f>
        <v>0</v>
      </c>
      <c r="BN41" s="5">
        <f>COUNTIFS(Data!$G:$G,$A41,Data!$C:$C,BN$1,Data!$D:$D,BN$2)</f>
        <v>0</v>
      </c>
      <c r="BO41" s="5">
        <f>COUNTIFS(Data!$G:$G,$A41,Data!$C:$C,BO$1,Data!$D:$D,BO$2)</f>
        <v>0</v>
      </c>
      <c r="BP41" s="5">
        <f>COUNTIFS(Data!$G:$G,$A41,Data!$C:$C,BP$1,Data!$D:$D,BP$2)</f>
        <v>0</v>
      </c>
      <c r="BQ41" s="5">
        <f>COUNTIFS(Data!$G:$G,$A41,Data!$C:$C,BQ$1,Data!$D:$D,BQ$2)</f>
        <v>0</v>
      </c>
      <c r="BR41" s="5">
        <f>COUNTIFS(Data!$G:$G,$A41,Data!$C:$C,BR$1,Data!$D:$D,BR$2)</f>
        <v>0</v>
      </c>
      <c r="BS41" s="5">
        <f>COUNTIFS(Data!$G:$G,$A41,Data!$C:$C,BS$1,Data!$D:$D,BS$2)</f>
        <v>0</v>
      </c>
      <c r="BT41" s="5">
        <f>COUNTIFS(Data!$G:$G,$A41,Data!$C:$C,BT$1,Data!$D:$D,BT$2)</f>
        <v>0</v>
      </c>
      <c r="BU41" s="5">
        <f>COUNTIFS(Data!$G:$G,$A41,Data!$C:$C,BU$1,Data!$D:$D,BU$2)</f>
        <v>0</v>
      </c>
      <c r="BV41" s="5">
        <f>COUNTIFS(Data!$G:$G,$A41,Data!$C:$C,BV$1,Data!$D:$D,BV$2)</f>
        <v>0</v>
      </c>
      <c r="BW41" s="5">
        <f>COUNTIFS(Data!$G:$G,$A41,Data!$C:$C,BW$1,Data!$D:$D,BW$2)</f>
        <v>0</v>
      </c>
      <c r="BX41" s="5">
        <f>COUNTIFS(Data!$G:$G,$A41,Data!$C:$C,BX$1,Data!$D:$D,BX$2)</f>
        <v>0</v>
      </c>
      <c r="BY41" s="5">
        <f>COUNTIFS(Data!$G:$G,$A41,Data!$C:$C,BY$1,Data!$D:$D,BY$2)</f>
        <v>0</v>
      </c>
      <c r="BZ41" s="5">
        <f>COUNTIFS(Data!$G:$G,$A41,Data!$C:$C,BZ$1,Data!$D:$D,BZ$2)</f>
        <v>0</v>
      </c>
      <c r="CA41" s="5">
        <f>COUNTIFS(Data!$G:$G,$A41,Data!$C:$C,CA$1,Data!$D:$D,CA$2)</f>
        <v>0</v>
      </c>
      <c r="CB41" s="5">
        <f>COUNTIFS(Data!$G:$G,$A41,Data!$C:$C,CB$1,Data!$D:$D,CB$2)</f>
        <v>0</v>
      </c>
      <c r="CC41" s="5">
        <f>COUNTIFS(Data!$G:$G,$A41,Data!$C:$C,CC$1,Data!$D:$D,CC$2)</f>
        <v>0</v>
      </c>
      <c r="CD41" s="5">
        <f>COUNTIFS(Data!$G:$G,$A41,Data!$C:$C,CD$1,Data!$D:$D,CD$2)</f>
        <v>0</v>
      </c>
      <c r="CE41" s="5">
        <f>COUNTIFS(Data!$G:$G,$A41,Data!$C:$C,CE$1,Data!$D:$D,CE$2)</f>
        <v>0</v>
      </c>
      <c r="CF41" s="5">
        <f>COUNTIFS(Data!$G:$G,$A41,Data!$C:$C,CF$1,Data!$D:$D,CF$2)</f>
        <v>0</v>
      </c>
      <c r="CG41" s="5">
        <f>COUNTIFS(Data!$G:$G,$A41,Data!$C:$C,CG$1,Data!$D:$D,CG$2)</f>
        <v>0</v>
      </c>
      <c r="CH41" s="5">
        <f>COUNTIFS(Data!$G:$G,$A41,Data!$C:$C,CH$1,Data!$D:$D,CH$2)</f>
        <v>0</v>
      </c>
      <c r="CI41" s="5">
        <f>COUNTIFS(Data!$G:$G,$A41,Data!$C:$C,CI$1,Data!$D:$D,CI$2)</f>
        <v>0</v>
      </c>
      <c r="CJ41" s="5">
        <f>COUNTIFS(Data!$G:$G,$A41,Data!$C:$C,CJ$1,Data!$D:$D,CJ$2)</f>
        <v>0</v>
      </c>
      <c r="CK41" s="5">
        <f>COUNTIFS(Data!$G:$G,$A41,Data!$C:$C,CK$1,Data!$D:$D,CK$2)</f>
        <v>0</v>
      </c>
      <c r="CL41" s="5">
        <f>COUNTIFS(Data!$G:$G,$A41,Data!$C:$C,CL$1,Data!$D:$D,CL$2)</f>
        <v>0</v>
      </c>
      <c r="CM41" s="5">
        <f>COUNTIFS(Data!$G:$G,$A41,Data!$C:$C,CM$1,Data!$D:$D,CM$2)</f>
        <v>0</v>
      </c>
      <c r="CN41" s="5">
        <f>COUNTIFS(Data!$G:$G,$A41,Data!$C:$C,CN$1,Data!$D:$D,CN$2)</f>
        <v>0</v>
      </c>
      <c r="CO41" s="5">
        <f>COUNTIFS(Data!$G:$G,$A41,Data!$C:$C,CO$1,Data!$D:$D,CO$2)</f>
        <v>0</v>
      </c>
      <c r="CP41" s="5">
        <f>COUNTIFS(Data!$G:$G,$A41,Data!$C:$C,CP$1,Data!$D:$D,CP$2)</f>
        <v>0</v>
      </c>
      <c r="CQ41" s="5">
        <f>COUNTIFS(Data!$G:$G,$A41,Data!$C:$C,CQ$1,Data!$D:$D,CQ$2)</f>
        <v>0</v>
      </c>
      <c r="CR41" s="5">
        <f>COUNTIFS(Data!$G:$G,$A41,Data!$C:$C,CR$1,Data!$D:$D,CR$2)</f>
        <v>0</v>
      </c>
      <c r="CS41" s="5">
        <f>COUNTIFS(Data!$G:$G,$A41,Data!$C:$C,CS$1,Data!$D:$D,CS$2)</f>
        <v>0</v>
      </c>
      <c r="CT41" s="5">
        <f>COUNTIFS(Data!$G:$G,$A41,Data!$C:$C,CT$1,Data!$D:$D,CT$2)</f>
        <v>0</v>
      </c>
      <c r="CU41" s="5">
        <f>COUNTIFS(Data!$G:$G,$A41,Data!$C:$C,CU$1,Data!$D:$D,CU$2)</f>
        <v>0</v>
      </c>
      <c r="CV41" s="5">
        <f>COUNTIFS(Data!$G:$G,$A41,Data!$C:$C,CV$1,Data!$D:$D,CV$2)</f>
        <v>0</v>
      </c>
      <c r="CW41" s="5">
        <f t="shared" ref="CW41:CX41" si="40">SUMIF($B$2:$CV$2,CW$2, $B41:$CV41)</f>
        <v>1</v>
      </c>
      <c r="CX41" s="5">
        <f t="shared" si="40"/>
        <v>0</v>
      </c>
      <c r="CY41" s="5">
        <f t="shared" si="3"/>
        <v>1</v>
      </c>
    </row>
    <row r="42">
      <c r="A42" s="5" t="str">
        <f>Countries!A40</f>
        <v>HUN</v>
      </c>
      <c r="B42" s="5">
        <f>COUNTIFS(Data!$G:$G,$A42,Data!$C:$C,B$1,Data!$D:$D,B$2)</f>
        <v>0</v>
      </c>
      <c r="C42" s="5">
        <f>COUNTIFS(Data!$G:$G,$A42,Data!$C:$C,C$1,Data!$D:$D,C$2)</f>
        <v>0</v>
      </c>
      <c r="D42" s="5">
        <f>COUNTIFS(Data!$G:$G,$A42,Data!$C:$C,D$1,Data!$D:$D,D$2)</f>
        <v>0</v>
      </c>
      <c r="E42" s="5">
        <f>COUNTIFS(Data!$G:$G,$A42,Data!$C:$C,E$1,Data!$D:$D,E$2)</f>
        <v>0</v>
      </c>
      <c r="F42" s="5">
        <f>COUNTIFS(Data!$G:$G,$A42,Data!$C:$C,F$1,Data!$D:$D,F$2)</f>
        <v>0</v>
      </c>
      <c r="G42" s="5">
        <f>COUNTIFS(Data!$G:$G,$A42,Data!$C:$C,G$1,Data!$D:$D,G$2)</f>
        <v>0</v>
      </c>
      <c r="H42" s="5">
        <f>COUNTIFS(Data!$G:$G,$A42,Data!$C:$C,H$1,Data!$D:$D,H$2)</f>
        <v>0</v>
      </c>
      <c r="I42" s="5">
        <f>COUNTIFS(Data!$G:$G,$A42,Data!$C:$C,I$1,Data!$D:$D,I$2)</f>
        <v>0</v>
      </c>
      <c r="J42" s="5">
        <f>COUNTIFS(Data!$G:$G,$A42,Data!$C:$C,J$1,Data!$D:$D,J$2)</f>
        <v>0</v>
      </c>
      <c r="K42" s="5">
        <f>COUNTIFS(Data!$G:$G,$A42,Data!$C:$C,K$1,Data!$D:$D,K$2)</f>
        <v>0</v>
      </c>
      <c r="L42" s="5">
        <f>COUNTIFS(Data!$G:$G,$A42,Data!$C:$C,L$1,Data!$D:$D,L$2)</f>
        <v>0</v>
      </c>
      <c r="M42" s="5">
        <f>COUNTIFS(Data!$G:$G,$A42,Data!$C:$C,M$1,Data!$D:$D,M$2)</f>
        <v>0</v>
      </c>
      <c r="N42" s="5">
        <f>COUNTIFS(Data!$G:$G,$A42,Data!$C:$C,N$1,Data!$D:$D,N$2)</f>
        <v>0</v>
      </c>
      <c r="O42" s="5">
        <f>COUNTIFS(Data!$G:$G,$A42,Data!$C:$C,O$1,Data!$D:$D,O$2)</f>
        <v>0</v>
      </c>
      <c r="P42" s="5">
        <f>COUNTIFS(Data!$G:$G,$A42,Data!$C:$C,P$1,Data!$D:$D,P$2)</f>
        <v>0</v>
      </c>
      <c r="Q42" s="5">
        <f>COUNTIFS(Data!$G:$G,$A42,Data!$C:$C,Q$1,Data!$D:$D,Q$2)</f>
        <v>0</v>
      </c>
      <c r="R42" s="5">
        <f>COUNTIFS(Data!$G:$G,$A42,Data!$C:$C,R$1,Data!$D:$D,R$2)</f>
        <v>0</v>
      </c>
      <c r="S42" s="5">
        <f>COUNTIFS(Data!$G:$G,$A42,Data!$C:$C,S$1,Data!$D:$D,S$2)</f>
        <v>0</v>
      </c>
      <c r="T42" s="5">
        <f>COUNTIFS(Data!$G:$G,$A42,Data!$C:$C,T$1,Data!$D:$D,T$2)</f>
        <v>0</v>
      </c>
      <c r="U42" s="5">
        <f>COUNTIFS(Data!$G:$G,$A42,Data!$C:$C,U$1,Data!$D:$D,U$2)</f>
        <v>0</v>
      </c>
      <c r="V42" s="5">
        <f>COUNTIFS(Data!$G:$G,$A42,Data!$C:$C,V$1,Data!$D:$D,V$2)</f>
        <v>0</v>
      </c>
      <c r="W42" s="5">
        <f>COUNTIFS(Data!$G:$G,$A42,Data!$C:$C,W$1,Data!$D:$D,W$2)</f>
        <v>0</v>
      </c>
      <c r="X42" s="5">
        <f>COUNTIFS(Data!$G:$G,$A42,Data!$C:$C,X$1,Data!$D:$D,X$2)</f>
        <v>0</v>
      </c>
      <c r="Y42" s="5">
        <f>COUNTIFS(Data!$G:$G,$A42,Data!$C:$C,Y$1,Data!$D:$D,Y$2)</f>
        <v>0</v>
      </c>
      <c r="Z42" s="5">
        <f>COUNTIFS(Data!$G:$G,$A42,Data!$C:$C,Z$1,Data!$D:$D,Z$2)</f>
        <v>2</v>
      </c>
      <c r="AA42" s="5">
        <f>COUNTIFS(Data!$G:$G,$A42,Data!$C:$C,AA$1,Data!$D:$D,AA$2)</f>
        <v>1</v>
      </c>
      <c r="AB42" s="5">
        <f>COUNTIFS(Data!$G:$G,$A42,Data!$C:$C,AB$1,Data!$D:$D,AB$2)</f>
        <v>0</v>
      </c>
      <c r="AC42" s="5">
        <f>COUNTIFS(Data!$G:$G,$A42,Data!$C:$C,AC$1,Data!$D:$D,AC$2)</f>
        <v>0</v>
      </c>
      <c r="AD42" s="5">
        <f>COUNTIFS(Data!$G:$G,$A42,Data!$C:$C,AD$1,Data!$D:$D,AD$2)</f>
        <v>0</v>
      </c>
      <c r="AE42" s="5">
        <f>COUNTIFS(Data!$G:$G,$A42,Data!$C:$C,AE$1,Data!$D:$D,AE$2)</f>
        <v>0</v>
      </c>
      <c r="AF42" s="5">
        <f>COUNTIFS(Data!$G:$G,$A42,Data!$C:$C,AF$1,Data!$D:$D,AF$2)</f>
        <v>0</v>
      </c>
      <c r="AG42" s="5">
        <f>COUNTIFS(Data!$G:$G,$A42,Data!$C:$C,AG$1,Data!$D:$D,AG$2)</f>
        <v>0</v>
      </c>
      <c r="AH42" s="5">
        <f>COUNTIFS(Data!$G:$G,$A42,Data!$C:$C,AH$1,Data!$D:$D,AH$2)</f>
        <v>0</v>
      </c>
      <c r="AI42" s="5">
        <f>COUNTIFS(Data!$G:$G,$A42,Data!$C:$C,AI$1,Data!$D:$D,AI$2)</f>
        <v>0</v>
      </c>
      <c r="AJ42" s="5">
        <f>COUNTIFS(Data!$G:$G,$A42,Data!$C:$C,AJ$1,Data!$D:$D,AJ$2)</f>
        <v>0</v>
      </c>
      <c r="AK42" s="5">
        <f>COUNTIFS(Data!$G:$G,$A42,Data!$C:$C,AK$1,Data!$D:$D,AK$2)</f>
        <v>0</v>
      </c>
      <c r="AL42" s="5">
        <f>COUNTIFS(Data!$G:$G,$A42,Data!$C:$C,AL$1,Data!$D:$D,AL$2)</f>
        <v>0</v>
      </c>
      <c r="AM42" s="5">
        <f>COUNTIFS(Data!$G:$G,$A42,Data!$C:$C,AM$1,Data!$D:$D,AM$2)</f>
        <v>0</v>
      </c>
      <c r="AN42" s="5">
        <f>COUNTIFS(Data!$G:$G,$A42,Data!$C:$C,AN$1,Data!$D:$D,AN$2)</f>
        <v>0</v>
      </c>
      <c r="AO42" s="5">
        <f>COUNTIFS(Data!$G:$G,$A42,Data!$C:$C,AO$1,Data!$D:$D,AO$2)</f>
        <v>1</v>
      </c>
      <c r="AP42" s="5">
        <f>COUNTIFS(Data!$G:$G,$A42,Data!$C:$C,AP$1,Data!$D:$D,AP$2)</f>
        <v>0</v>
      </c>
      <c r="AQ42" s="5">
        <f>COUNTIFS(Data!$G:$G,$A42,Data!$C:$C,AQ$1,Data!$D:$D,AQ$2)</f>
        <v>0</v>
      </c>
      <c r="AR42" s="5">
        <f>COUNTIFS(Data!$G:$G,$A42,Data!$C:$C,AR$1,Data!$D:$D,AR$2)</f>
        <v>0</v>
      </c>
      <c r="AS42" s="5">
        <f>COUNTIFS(Data!$G:$G,$A42,Data!$C:$C,AS$1,Data!$D:$D,AS$2)</f>
        <v>0</v>
      </c>
      <c r="AT42" s="5">
        <f>COUNTIFS(Data!$G:$G,$A42,Data!$C:$C,AT$1,Data!$D:$D,AT$2)</f>
        <v>0</v>
      </c>
      <c r="AU42" s="5">
        <f>COUNTIFS(Data!$G:$G,$A42,Data!$C:$C,AU$1,Data!$D:$D,AU$2)</f>
        <v>0</v>
      </c>
      <c r="AV42" s="5">
        <f>COUNTIFS(Data!$G:$G,$A42,Data!$C:$C,AV$1,Data!$D:$D,AV$2)</f>
        <v>0</v>
      </c>
      <c r="AW42" s="5">
        <f>COUNTIFS(Data!$G:$G,$A42,Data!$C:$C,AW$1,Data!$D:$D,AW$2)</f>
        <v>0</v>
      </c>
      <c r="AX42" s="5">
        <f>COUNTIFS(Data!$G:$G,$A42,Data!$C:$C,AX$1,Data!$D:$D,AX$2)</f>
        <v>0</v>
      </c>
      <c r="AY42" s="5">
        <f>COUNTIFS(Data!$G:$G,$A42,Data!$C:$C,AY$1,Data!$D:$D,AY$2)</f>
        <v>0</v>
      </c>
      <c r="AZ42" s="5">
        <f>COUNTIFS(Data!$G:$G,$A42,Data!$C:$C,AZ$1,Data!$D:$D,AZ$2)</f>
        <v>0</v>
      </c>
      <c r="BA42" s="5">
        <f>COUNTIFS(Data!$G:$G,$A42,Data!$C:$C,BA$1,Data!$D:$D,BA$2)</f>
        <v>0</v>
      </c>
      <c r="BB42" s="5">
        <f>COUNTIFS(Data!$G:$G,$A42,Data!$C:$C,BB$1,Data!$D:$D,BB$2)</f>
        <v>0</v>
      </c>
      <c r="BC42" s="5">
        <f>COUNTIFS(Data!$G:$G,$A42,Data!$C:$C,BC$1,Data!$D:$D,BC$2)</f>
        <v>0</v>
      </c>
      <c r="BD42" s="5">
        <f>COUNTIFS(Data!$G:$G,$A42,Data!$C:$C,BD$1,Data!$D:$D,BD$2)</f>
        <v>0</v>
      </c>
      <c r="BE42" s="5">
        <f>COUNTIFS(Data!$G:$G,$A42,Data!$C:$C,BE$1,Data!$D:$D,BE$2)</f>
        <v>0</v>
      </c>
      <c r="BF42" s="5">
        <f>COUNTIFS(Data!$G:$G,$A42,Data!$C:$C,BF$1,Data!$D:$D,BF$2)</f>
        <v>0</v>
      </c>
      <c r="BG42" s="5">
        <f>COUNTIFS(Data!$G:$G,$A42,Data!$C:$C,BG$1,Data!$D:$D,BG$2)</f>
        <v>0</v>
      </c>
      <c r="BH42" s="5">
        <f>COUNTIFS(Data!$G:$G,$A42,Data!$C:$C,BH$1,Data!$D:$D,BH$2)</f>
        <v>0</v>
      </c>
      <c r="BI42" s="5">
        <f>COUNTIFS(Data!$G:$G,$A42,Data!$C:$C,BI$1,Data!$D:$D,BI$2)</f>
        <v>0</v>
      </c>
      <c r="BJ42" s="5">
        <f>COUNTIFS(Data!$G:$G,$A42,Data!$C:$C,BJ$1,Data!$D:$D,BJ$2)</f>
        <v>0</v>
      </c>
      <c r="BK42" s="5">
        <f>COUNTIFS(Data!$G:$G,$A42,Data!$C:$C,BK$1,Data!$D:$D,BK$2)</f>
        <v>0</v>
      </c>
      <c r="BL42" s="5">
        <f>COUNTIFS(Data!$G:$G,$A42,Data!$C:$C,BL$1,Data!$D:$D,BL$2)</f>
        <v>0</v>
      </c>
      <c r="BM42" s="5">
        <f>COUNTIFS(Data!$G:$G,$A42,Data!$C:$C,BM$1,Data!$D:$D,BM$2)</f>
        <v>0</v>
      </c>
      <c r="BN42" s="5">
        <f>COUNTIFS(Data!$G:$G,$A42,Data!$C:$C,BN$1,Data!$D:$D,BN$2)</f>
        <v>0</v>
      </c>
      <c r="BO42" s="5">
        <f>COUNTIFS(Data!$G:$G,$A42,Data!$C:$C,BO$1,Data!$D:$D,BO$2)</f>
        <v>0</v>
      </c>
      <c r="BP42" s="5">
        <f>COUNTIFS(Data!$G:$G,$A42,Data!$C:$C,BP$1,Data!$D:$D,BP$2)</f>
        <v>0</v>
      </c>
      <c r="BQ42" s="5">
        <f>COUNTIFS(Data!$G:$G,$A42,Data!$C:$C,BQ$1,Data!$D:$D,BQ$2)</f>
        <v>0</v>
      </c>
      <c r="BR42" s="5">
        <f>COUNTIFS(Data!$G:$G,$A42,Data!$C:$C,BR$1,Data!$D:$D,BR$2)</f>
        <v>0</v>
      </c>
      <c r="BS42" s="5">
        <f>COUNTIFS(Data!$G:$G,$A42,Data!$C:$C,BS$1,Data!$D:$D,BS$2)</f>
        <v>0</v>
      </c>
      <c r="BT42" s="5">
        <f>COUNTIFS(Data!$G:$G,$A42,Data!$C:$C,BT$1,Data!$D:$D,BT$2)</f>
        <v>0</v>
      </c>
      <c r="BU42" s="5">
        <f>COUNTIFS(Data!$G:$G,$A42,Data!$C:$C,BU$1,Data!$D:$D,BU$2)</f>
        <v>0</v>
      </c>
      <c r="BV42" s="5">
        <f>COUNTIFS(Data!$G:$G,$A42,Data!$C:$C,BV$1,Data!$D:$D,BV$2)</f>
        <v>0</v>
      </c>
      <c r="BW42" s="5">
        <f>COUNTIFS(Data!$G:$G,$A42,Data!$C:$C,BW$1,Data!$D:$D,BW$2)</f>
        <v>0</v>
      </c>
      <c r="BX42" s="5">
        <f>COUNTIFS(Data!$G:$G,$A42,Data!$C:$C,BX$1,Data!$D:$D,BX$2)</f>
        <v>0</v>
      </c>
      <c r="BY42" s="5">
        <f>COUNTIFS(Data!$G:$G,$A42,Data!$C:$C,BY$1,Data!$D:$D,BY$2)</f>
        <v>1</v>
      </c>
      <c r="BZ42" s="5">
        <f>COUNTIFS(Data!$G:$G,$A42,Data!$C:$C,BZ$1,Data!$D:$D,BZ$2)</f>
        <v>0</v>
      </c>
      <c r="CA42" s="5">
        <f>COUNTIFS(Data!$G:$G,$A42,Data!$C:$C,CA$1,Data!$D:$D,CA$2)</f>
        <v>0</v>
      </c>
      <c r="CB42" s="5">
        <f>COUNTIFS(Data!$G:$G,$A42,Data!$C:$C,CB$1,Data!$D:$D,CB$2)</f>
        <v>0</v>
      </c>
      <c r="CC42" s="5">
        <f>COUNTIFS(Data!$G:$G,$A42,Data!$C:$C,CC$1,Data!$D:$D,CC$2)</f>
        <v>0</v>
      </c>
      <c r="CD42" s="5">
        <f>COUNTIFS(Data!$G:$G,$A42,Data!$C:$C,CD$1,Data!$D:$D,CD$2)</f>
        <v>0</v>
      </c>
      <c r="CE42" s="5">
        <f>COUNTIFS(Data!$G:$G,$A42,Data!$C:$C,CE$1,Data!$D:$D,CE$2)</f>
        <v>0</v>
      </c>
      <c r="CF42" s="5">
        <f>COUNTIFS(Data!$G:$G,$A42,Data!$C:$C,CF$1,Data!$D:$D,CF$2)</f>
        <v>0</v>
      </c>
      <c r="CG42" s="5">
        <f>COUNTIFS(Data!$G:$G,$A42,Data!$C:$C,CG$1,Data!$D:$D,CG$2)</f>
        <v>0</v>
      </c>
      <c r="CH42" s="5">
        <f>COUNTIFS(Data!$G:$G,$A42,Data!$C:$C,CH$1,Data!$D:$D,CH$2)</f>
        <v>0</v>
      </c>
      <c r="CI42" s="5">
        <f>COUNTIFS(Data!$G:$G,$A42,Data!$C:$C,CI$1,Data!$D:$D,CI$2)</f>
        <v>0</v>
      </c>
      <c r="CJ42" s="5">
        <f>COUNTIFS(Data!$G:$G,$A42,Data!$C:$C,CJ$1,Data!$D:$D,CJ$2)</f>
        <v>0</v>
      </c>
      <c r="CK42" s="5">
        <f>COUNTIFS(Data!$G:$G,$A42,Data!$C:$C,CK$1,Data!$D:$D,CK$2)</f>
        <v>0</v>
      </c>
      <c r="CL42" s="5">
        <f>COUNTIFS(Data!$G:$G,$A42,Data!$C:$C,CL$1,Data!$D:$D,CL$2)</f>
        <v>0</v>
      </c>
      <c r="CM42" s="5">
        <f>COUNTIFS(Data!$G:$G,$A42,Data!$C:$C,CM$1,Data!$D:$D,CM$2)</f>
        <v>0</v>
      </c>
      <c r="CN42" s="5">
        <f>COUNTIFS(Data!$G:$G,$A42,Data!$C:$C,CN$1,Data!$D:$D,CN$2)</f>
        <v>0</v>
      </c>
      <c r="CO42" s="5">
        <f>COUNTIFS(Data!$G:$G,$A42,Data!$C:$C,CO$1,Data!$D:$D,CO$2)</f>
        <v>0</v>
      </c>
      <c r="CP42" s="5">
        <f>COUNTIFS(Data!$G:$G,$A42,Data!$C:$C,CP$1,Data!$D:$D,CP$2)</f>
        <v>0</v>
      </c>
      <c r="CQ42" s="5">
        <f>COUNTIFS(Data!$G:$G,$A42,Data!$C:$C,CQ$1,Data!$D:$D,CQ$2)</f>
        <v>0</v>
      </c>
      <c r="CR42" s="5">
        <f>COUNTIFS(Data!$G:$G,$A42,Data!$C:$C,CR$1,Data!$D:$D,CR$2)</f>
        <v>0</v>
      </c>
      <c r="CS42" s="5">
        <f>COUNTIFS(Data!$G:$G,$A42,Data!$C:$C,CS$1,Data!$D:$D,CS$2)</f>
        <v>0</v>
      </c>
      <c r="CT42" s="5">
        <f>COUNTIFS(Data!$G:$G,$A42,Data!$C:$C,CT$1,Data!$D:$D,CT$2)</f>
        <v>0</v>
      </c>
      <c r="CU42" s="5">
        <f>COUNTIFS(Data!$G:$G,$A42,Data!$C:$C,CU$1,Data!$D:$D,CU$2)</f>
        <v>1</v>
      </c>
      <c r="CV42" s="5">
        <f>COUNTIFS(Data!$G:$G,$A42,Data!$C:$C,CV$1,Data!$D:$D,CV$2)</f>
        <v>0</v>
      </c>
      <c r="CW42" s="5">
        <f t="shared" ref="CW42:CX42" si="41">SUMIF($B$2:$CV$2,CW$2, $B42:$CV42)</f>
        <v>5</v>
      </c>
      <c r="CX42" s="5">
        <f t="shared" si="41"/>
        <v>1</v>
      </c>
      <c r="CY42" s="5">
        <f t="shared" si="3"/>
        <v>6</v>
      </c>
    </row>
    <row r="43">
      <c r="A43" s="5" t="str">
        <f>Countries!A41</f>
        <v>INA</v>
      </c>
      <c r="B43" s="5">
        <f>COUNTIFS(Data!$G:$G,$A43,Data!$C:$C,B$1,Data!$D:$D,B$2)</f>
        <v>0</v>
      </c>
      <c r="C43" s="5">
        <f>COUNTIFS(Data!$G:$G,$A43,Data!$C:$C,C$1,Data!$D:$D,C$2)</f>
        <v>0</v>
      </c>
      <c r="D43" s="5">
        <f>COUNTIFS(Data!$G:$G,$A43,Data!$C:$C,D$1,Data!$D:$D,D$2)</f>
        <v>0</v>
      </c>
      <c r="E43" s="5">
        <f>COUNTIFS(Data!$G:$G,$A43,Data!$C:$C,E$1,Data!$D:$D,E$2)</f>
        <v>0</v>
      </c>
      <c r="F43" s="5">
        <f>COUNTIFS(Data!$G:$G,$A43,Data!$C:$C,F$1,Data!$D:$D,F$2)</f>
        <v>0</v>
      </c>
      <c r="G43" s="5">
        <f>COUNTIFS(Data!$G:$G,$A43,Data!$C:$C,G$1,Data!$D:$D,G$2)</f>
        <v>0</v>
      </c>
      <c r="H43" s="5">
        <f>COUNTIFS(Data!$G:$G,$A43,Data!$C:$C,H$1,Data!$D:$D,H$2)</f>
        <v>0</v>
      </c>
      <c r="I43" s="5">
        <f>COUNTIFS(Data!$G:$G,$A43,Data!$C:$C,I$1,Data!$D:$D,I$2)</f>
        <v>0</v>
      </c>
      <c r="J43" s="5">
        <f>COUNTIFS(Data!$G:$G,$A43,Data!$C:$C,J$1,Data!$D:$D,J$2)</f>
        <v>0</v>
      </c>
      <c r="K43" s="5">
        <f>COUNTIFS(Data!$G:$G,$A43,Data!$C:$C,K$1,Data!$D:$D,K$2)</f>
        <v>0</v>
      </c>
      <c r="L43" s="5">
        <f>COUNTIFS(Data!$G:$G,$A43,Data!$C:$C,L$1,Data!$D:$D,L$2)</f>
        <v>0</v>
      </c>
      <c r="M43" s="5">
        <f>COUNTIFS(Data!$G:$G,$A43,Data!$C:$C,M$1,Data!$D:$D,M$2)</f>
        <v>0</v>
      </c>
      <c r="N43" s="5">
        <f>COUNTIFS(Data!$G:$G,$A43,Data!$C:$C,N$1,Data!$D:$D,N$2)</f>
        <v>0</v>
      </c>
      <c r="O43" s="5">
        <f>COUNTIFS(Data!$G:$G,$A43,Data!$C:$C,O$1,Data!$D:$D,O$2)</f>
        <v>1</v>
      </c>
      <c r="P43" s="5">
        <f>COUNTIFS(Data!$G:$G,$A43,Data!$C:$C,P$1,Data!$D:$D,P$2)</f>
        <v>0</v>
      </c>
      <c r="Q43" s="5">
        <f>COUNTIFS(Data!$G:$G,$A43,Data!$C:$C,Q$1,Data!$D:$D,Q$2)</f>
        <v>0</v>
      </c>
      <c r="R43" s="5">
        <f>COUNTIFS(Data!$G:$G,$A43,Data!$C:$C,R$1,Data!$D:$D,R$2)</f>
        <v>0</v>
      </c>
      <c r="S43" s="5">
        <f>COUNTIFS(Data!$G:$G,$A43,Data!$C:$C,S$1,Data!$D:$D,S$2)</f>
        <v>0</v>
      </c>
      <c r="T43" s="5">
        <f>COUNTIFS(Data!$G:$G,$A43,Data!$C:$C,T$1,Data!$D:$D,T$2)</f>
        <v>0</v>
      </c>
      <c r="U43" s="5">
        <f>COUNTIFS(Data!$G:$G,$A43,Data!$C:$C,U$1,Data!$D:$D,U$2)</f>
        <v>0</v>
      </c>
      <c r="V43" s="5">
        <f>COUNTIFS(Data!$G:$G,$A43,Data!$C:$C,V$1,Data!$D:$D,V$2)</f>
        <v>0</v>
      </c>
      <c r="W43" s="5">
        <f>COUNTIFS(Data!$G:$G,$A43,Data!$C:$C,W$1,Data!$D:$D,W$2)</f>
        <v>0</v>
      </c>
      <c r="X43" s="5">
        <f>COUNTIFS(Data!$G:$G,$A43,Data!$C:$C,X$1,Data!$D:$D,X$2)</f>
        <v>0</v>
      </c>
      <c r="Y43" s="5">
        <f>COUNTIFS(Data!$G:$G,$A43,Data!$C:$C,Y$1,Data!$D:$D,Y$2)</f>
        <v>0</v>
      </c>
      <c r="Z43" s="5">
        <f>COUNTIFS(Data!$G:$G,$A43,Data!$C:$C,Z$1,Data!$D:$D,Z$2)</f>
        <v>0</v>
      </c>
      <c r="AA43" s="5">
        <f>COUNTIFS(Data!$G:$G,$A43,Data!$C:$C,AA$1,Data!$D:$D,AA$2)</f>
        <v>0</v>
      </c>
      <c r="AB43" s="5">
        <f>COUNTIFS(Data!$G:$G,$A43,Data!$C:$C,AB$1,Data!$D:$D,AB$2)</f>
        <v>0</v>
      </c>
      <c r="AC43" s="5">
        <f>COUNTIFS(Data!$G:$G,$A43,Data!$C:$C,AC$1,Data!$D:$D,AC$2)</f>
        <v>0</v>
      </c>
      <c r="AD43" s="5">
        <f>COUNTIFS(Data!$G:$G,$A43,Data!$C:$C,AD$1,Data!$D:$D,AD$2)</f>
        <v>0</v>
      </c>
      <c r="AE43" s="5">
        <f>COUNTIFS(Data!$G:$G,$A43,Data!$C:$C,AE$1,Data!$D:$D,AE$2)</f>
        <v>0</v>
      </c>
      <c r="AF43" s="5">
        <f>COUNTIFS(Data!$G:$G,$A43,Data!$C:$C,AF$1,Data!$D:$D,AF$2)</f>
        <v>0</v>
      </c>
      <c r="AG43" s="5">
        <f>COUNTIFS(Data!$G:$G,$A43,Data!$C:$C,AG$1,Data!$D:$D,AG$2)</f>
        <v>0</v>
      </c>
      <c r="AH43" s="5">
        <f>COUNTIFS(Data!$G:$G,$A43,Data!$C:$C,AH$1,Data!$D:$D,AH$2)</f>
        <v>0</v>
      </c>
      <c r="AI43" s="5">
        <f>COUNTIFS(Data!$G:$G,$A43,Data!$C:$C,AI$1,Data!$D:$D,AI$2)</f>
        <v>0</v>
      </c>
      <c r="AJ43" s="5">
        <f>COUNTIFS(Data!$G:$G,$A43,Data!$C:$C,AJ$1,Data!$D:$D,AJ$2)</f>
        <v>0</v>
      </c>
      <c r="AK43" s="5">
        <f>COUNTIFS(Data!$G:$G,$A43,Data!$C:$C,AK$1,Data!$D:$D,AK$2)</f>
        <v>0</v>
      </c>
      <c r="AL43" s="5">
        <f>COUNTIFS(Data!$G:$G,$A43,Data!$C:$C,AL$1,Data!$D:$D,AL$2)</f>
        <v>0</v>
      </c>
      <c r="AM43" s="5">
        <f>COUNTIFS(Data!$G:$G,$A43,Data!$C:$C,AM$1,Data!$D:$D,AM$2)</f>
        <v>0</v>
      </c>
      <c r="AN43" s="5">
        <f>COUNTIFS(Data!$G:$G,$A43,Data!$C:$C,AN$1,Data!$D:$D,AN$2)</f>
        <v>0</v>
      </c>
      <c r="AO43" s="5">
        <f>COUNTIFS(Data!$G:$G,$A43,Data!$C:$C,AO$1,Data!$D:$D,AO$2)</f>
        <v>0</v>
      </c>
      <c r="AP43" s="5">
        <f>COUNTIFS(Data!$G:$G,$A43,Data!$C:$C,AP$1,Data!$D:$D,AP$2)</f>
        <v>0</v>
      </c>
      <c r="AQ43" s="5">
        <f>COUNTIFS(Data!$G:$G,$A43,Data!$C:$C,AQ$1,Data!$D:$D,AQ$2)</f>
        <v>0</v>
      </c>
      <c r="AR43" s="5">
        <f>COUNTIFS(Data!$G:$G,$A43,Data!$C:$C,AR$1,Data!$D:$D,AR$2)</f>
        <v>0</v>
      </c>
      <c r="AS43" s="5">
        <f>COUNTIFS(Data!$G:$G,$A43,Data!$C:$C,AS$1,Data!$D:$D,AS$2)</f>
        <v>0</v>
      </c>
      <c r="AT43" s="5">
        <f>COUNTIFS(Data!$G:$G,$A43,Data!$C:$C,AT$1,Data!$D:$D,AT$2)</f>
        <v>0</v>
      </c>
      <c r="AU43" s="5">
        <f>COUNTIFS(Data!$G:$G,$A43,Data!$C:$C,AU$1,Data!$D:$D,AU$2)</f>
        <v>0</v>
      </c>
      <c r="AV43" s="5">
        <f>COUNTIFS(Data!$G:$G,$A43,Data!$C:$C,AV$1,Data!$D:$D,AV$2)</f>
        <v>0</v>
      </c>
      <c r="AW43" s="5">
        <f>COUNTIFS(Data!$G:$G,$A43,Data!$C:$C,AW$1,Data!$D:$D,AW$2)</f>
        <v>0</v>
      </c>
      <c r="AX43" s="5">
        <f>COUNTIFS(Data!$G:$G,$A43,Data!$C:$C,AX$1,Data!$D:$D,AX$2)</f>
        <v>0</v>
      </c>
      <c r="AY43" s="5">
        <f>COUNTIFS(Data!$G:$G,$A43,Data!$C:$C,AY$1,Data!$D:$D,AY$2)</f>
        <v>0</v>
      </c>
      <c r="AZ43" s="5">
        <f>COUNTIFS(Data!$G:$G,$A43,Data!$C:$C,AZ$1,Data!$D:$D,AZ$2)</f>
        <v>0</v>
      </c>
      <c r="BA43" s="5">
        <f>COUNTIFS(Data!$G:$G,$A43,Data!$C:$C,BA$1,Data!$D:$D,BA$2)</f>
        <v>0</v>
      </c>
      <c r="BB43" s="5">
        <f>COUNTIFS(Data!$G:$G,$A43,Data!$C:$C,BB$1,Data!$D:$D,BB$2)</f>
        <v>0</v>
      </c>
      <c r="BC43" s="5">
        <f>COUNTIFS(Data!$G:$G,$A43,Data!$C:$C,BC$1,Data!$D:$D,BC$2)</f>
        <v>0</v>
      </c>
      <c r="BD43" s="5">
        <f>COUNTIFS(Data!$G:$G,$A43,Data!$C:$C,BD$1,Data!$D:$D,BD$2)</f>
        <v>0</v>
      </c>
      <c r="BE43" s="5">
        <f>COUNTIFS(Data!$G:$G,$A43,Data!$C:$C,BE$1,Data!$D:$D,BE$2)</f>
        <v>0</v>
      </c>
      <c r="BF43" s="5">
        <f>COUNTIFS(Data!$G:$G,$A43,Data!$C:$C,BF$1,Data!$D:$D,BF$2)</f>
        <v>0</v>
      </c>
      <c r="BG43" s="5">
        <f>COUNTIFS(Data!$G:$G,$A43,Data!$C:$C,BG$1,Data!$D:$D,BG$2)</f>
        <v>0</v>
      </c>
      <c r="BH43" s="5">
        <f>COUNTIFS(Data!$G:$G,$A43,Data!$C:$C,BH$1,Data!$D:$D,BH$2)</f>
        <v>0</v>
      </c>
      <c r="BI43" s="5">
        <f>COUNTIFS(Data!$G:$G,$A43,Data!$C:$C,BI$1,Data!$D:$D,BI$2)</f>
        <v>0</v>
      </c>
      <c r="BJ43" s="5">
        <f>COUNTIFS(Data!$G:$G,$A43,Data!$C:$C,BJ$1,Data!$D:$D,BJ$2)</f>
        <v>0</v>
      </c>
      <c r="BK43" s="5">
        <f>COUNTIFS(Data!$G:$G,$A43,Data!$C:$C,BK$1,Data!$D:$D,BK$2)</f>
        <v>0</v>
      </c>
      <c r="BL43" s="5">
        <f>COUNTIFS(Data!$G:$G,$A43,Data!$C:$C,BL$1,Data!$D:$D,BL$2)</f>
        <v>0</v>
      </c>
      <c r="BM43" s="5">
        <f>COUNTIFS(Data!$G:$G,$A43,Data!$C:$C,BM$1,Data!$D:$D,BM$2)</f>
        <v>0</v>
      </c>
      <c r="BN43" s="5">
        <f>COUNTIFS(Data!$G:$G,$A43,Data!$C:$C,BN$1,Data!$D:$D,BN$2)</f>
        <v>0</v>
      </c>
      <c r="BO43" s="5">
        <f>COUNTIFS(Data!$G:$G,$A43,Data!$C:$C,BO$1,Data!$D:$D,BO$2)</f>
        <v>0</v>
      </c>
      <c r="BP43" s="5">
        <f>COUNTIFS(Data!$G:$G,$A43,Data!$C:$C,BP$1,Data!$D:$D,BP$2)</f>
        <v>0</v>
      </c>
      <c r="BQ43" s="5">
        <f>COUNTIFS(Data!$G:$G,$A43,Data!$C:$C,BQ$1,Data!$D:$D,BQ$2)</f>
        <v>0</v>
      </c>
      <c r="BR43" s="5">
        <f>COUNTIFS(Data!$G:$G,$A43,Data!$C:$C,BR$1,Data!$D:$D,BR$2)</f>
        <v>0</v>
      </c>
      <c r="BS43" s="5">
        <f>COUNTIFS(Data!$G:$G,$A43,Data!$C:$C,BS$1,Data!$D:$D,BS$2)</f>
        <v>0</v>
      </c>
      <c r="BT43" s="5">
        <f>COUNTIFS(Data!$G:$G,$A43,Data!$C:$C,BT$1,Data!$D:$D,BT$2)</f>
        <v>0</v>
      </c>
      <c r="BU43" s="5">
        <f>COUNTIFS(Data!$G:$G,$A43,Data!$C:$C,BU$1,Data!$D:$D,BU$2)</f>
        <v>0</v>
      </c>
      <c r="BV43" s="5">
        <f>COUNTIFS(Data!$G:$G,$A43,Data!$C:$C,BV$1,Data!$D:$D,BV$2)</f>
        <v>0</v>
      </c>
      <c r="BW43" s="5">
        <f>COUNTIFS(Data!$G:$G,$A43,Data!$C:$C,BW$1,Data!$D:$D,BW$2)</f>
        <v>0</v>
      </c>
      <c r="BX43" s="5">
        <f>COUNTIFS(Data!$G:$G,$A43,Data!$C:$C,BX$1,Data!$D:$D,BX$2)</f>
        <v>0</v>
      </c>
      <c r="BY43" s="5">
        <f>COUNTIFS(Data!$G:$G,$A43,Data!$C:$C,BY$1,Data!$D:$D,BY$2)</f>
        <v>0</v>
      </c>
      <c r="BZ43" s="5">
        <f>COUNTIFS(Data!$G:$G,$A43,Data!$C:$C,BZ$1,Data!$D:$D,BZ$2)</f>
        <v>0</v>
      </c>
      <c r="CA43" s="5">
        <f>COUNTIFS(Data!$G:$G,$A43,Data!$C:$C,CA$1,Data!$D:$D,CA$2)</f>
        <v>0</v>
      </c>
      <c r="CB43" s="5">
        <f>COUNTIFS(Data!$G:$G,$A43,Data!$C:$C,CB$1,Data!$D:$D,CB$2)</f>
        <v>0</v>
      </c>
      <c r="CC43" s="5">
        <f>COUNTIFS(Data!$G:$G,$A43,Data!$C:$C,CC$1,Data!$D:$D,CC$2)</f>
        <v>0</v>
      </c>
      <c r="CD43" s="5">
        <f>COUNTIFS(Data!$G:$G,$A43,Data!$C:$C,CD$1,Data!$D:$D,CD$2)</f>
        <v>0</v>
      </c>
      <c r="CE43" s="5">
        <f>COUNTIFS(Data!$G:$G,$A43,Data!$C:$C,CE$1,Data!$D:$D,CE$2)</f>
        <v>0</v>
      </c>
      <c r="CF43" s="5">
        <f>COUNTIFS(Data!$G:$G,$A43,Data!$C:$C,CF$1,Data!$D:$D,CF$2)</f>
        <v>0</v>
      </c>
      <c r="CG43" s="5">
        <f>COUNTIFS(Data!$G:$G,$A43,Data!$C:$C,CG$1,Data!$D:$D,CG$2)</f>
        <v>0</v>
      </c>
      <c r="CH43" s="5">
        <f>COUNTIFS(Data!$G:$G,$A43,Data!$C:$C,CH$1,Data!$D:$D,CH$2)</f>
        <v>0</v>
      </c>
      <c r="CI43" s="5">
        <f>COUNTIFS(Data!$G:$G,$A43,Data!$C:$C,CI$1,Data!$D:$D,CI$2)</f>
        <v>0</v>
      </c>
      <c r="CJ43" s="5">
        <f>COUNTIFS(Data!$G:$G,$A43,Data!$C:$C,CJ$1,Data!$D:$D,CJ$2)</f>
        <v>0</v>
      </c>
      <c r="CK43" s="5">
        <f>COUNTIFS(Data!$G:$G,$A43,Data!$C:$C,CK$1,Data!$D:$D,CK$2)</f>
        <v>0</v>
      </c>
      <c r="CL43" s="5">
        <f>COUNTIFS(Data!$G:$G,$A43,Data!$C:$C,CL$1,Data!$D:$D,CL$2)</f>
        <v>0</v>
      </c>
      <c r="CM43" s="5">
        <f>COUNTIFS(Data!$G:$G,$A43,Data!$C:$C,CM$1,Data!$D:$D,CM$2)</f>
        <v>0</v>
      </c>
      <c r="CN43" s="5">
        <f>COUNTIFS(Data!$G:$G,$A43,Data!$C:$C,CN$1,Data!$D:$D,CN$2)</f>
        <v>0</v>
      </c>
      <c r="CO43" s="5">
        <f>COUNTIFS(Data!$G:$G,$A43,Data!$C:$C,CO$1,Data!$D:$D,CO$2)</f>
        <v>0</v>
      </c>
      <c r="CP43" s="5">
        <f>COUNTIFS(Data!$G:$G,$A43,Data!$C:$C,CP$1,Data!$D:$D,CP$2)</f>
        <v>0</v>
      </c>
      <c r="CQ43" s="5">
        <f>COUNTIFS(Data!$G:$G,$A43,Data!$C:$C,CQ$1,Data!$D:$D,CQ$2)</f>
        <v>0</v>
      </c>
      <c r="CR43" s="5">
        <f>COUNTIFS(Data!$G:$G,$A43,Data!$C:$C,CR$1,Data!$D:$D,CR$2)</f>
        <v>0</v>
      </c>
      <c r="CS43" s="5">
        <f>COUNTIFS(Data!$G:$G,$A43,Data!$C:$C,CS$1,Data!$D:$D,CS$2)</f>
        <v>0</v>
      </c>
      <c r="CT43" s="5">
        <f>COUNTIFS(Data!$G:$G,$A43,Data!$C:$C,CT$1,Data!$D:$D,CT$2)</f>
        <v>0</v>
      </c>
      <c r="CU43" s="5">
        <f>COUNTIFS(Data!$G:$G,$A43,Data!$C:$C,CU$1,Data!$D:$D,CU$2)</f>
        <v>0</v>
      </c>
      <c r="CV43" s="5">
        <f>COUNTIFS(Data!$G:$G,$A43,Data!$C:$C,CV$1,Data!$D:$D,CV$2)</f>
        <v>0</v>
      </c>
      <c r="CW43" s="5">
        <f t="shared" ref="CW43:CX43" si="42">SUMIF($B$2:$CV$2,CW$2, $B43:$CV43)</f>
        <v>0</v>
      </c>
      <c r="CX43" s="5">
        <f t="shared" si="42"/>
        <v>1</v>
      </c>
      <c r="CY43" s="5">
        <f t="shared" si="3"/>
        <v>1</v>
      </c>
    </row>
    <row r="44">
      <c r="A44" s="5" t="str">
        <f>Countries!A42</f>
        <v>IND</v>
      </c>
      <c r="B44" s="5">
        <f>COUNTIFS(Data!$G:$G,$A44,Data!$C:$C,B$1,Data!$D:$D,B$2)</f>
        <v>0</v>
      </c>
      <c r="C44" s="5">
        <f>COUNTIFS(Data!$G:$G,$A44,Data!$C:$C,C$1,Data!$D:$D,C$2)</f>
        <v>0</v>
      </c>
      <c r="D44" s="5">
        <f>COUNTIFS(Data!$G:$G,$A44,Data!$C:$C,D$1,Data!$D:$D,D$2)</f>
        <v>0</v>
      </c>
      <c r="E44" s="5">
        <f>COUNTIFS(Data!$G:$G,$A44,Data!$C:$C,E$1,Data!$D:$D,E$2)</f>
        <v>0</v>
      </c>
      <c r="F44" s="5">
        <f>COUNTIFS(Data!$G:$G,$A44,Data!$C:$C,F$1,Data!$D:$D,F$2)</f>
        <v>0</v>
      </c>
      <c r="G44" s="5">
        <f>COUNTIFS(Data!$G:$G,$A44,Data!$C:$C,G$1,Data!$D:$D,G$2)</f>
        <v>0</v>
      </c>
      <c r="H44" s="5">
        <f>COUNTIFS(Data!$G:$G,$A44,Data!$C:$C,H$1,Data!$D:$D,H$2)</f>
        <v>0</v>
      </c>
      <c r="I44" s="5">
        <f>COUNTIFS(Data!$G:$G,$A44,Data!$C:$C,I$1,Data!$D:$D,I$2)</f>
        <v>0</v>
      </c>
      <c r="J44" s="5">
        <f>COUNTIFS(Data!$G:$G,$A44,Data!$C:$C,J$1,Data!$D:$D,J$2)</f>
        <v>1</v>
      </c>
      <c r="K44" s="5">
        <f>COUNTIFS(Data!$G:$G,$A44,Data!$C:$C,K$1,Data!$D:$D,K$2)</f>
        <v>0</v>
      </c>
      <c r="L44" s="5">
        <f>COUNTIFS(Data!$G:$G,$A44,Data!$C:$C,L$1,Data!$D:$D,L$2)</f>
        <v>0</v>
      </c>
      <c r="M44" s="5">
        <f>COUNTIFS(Data!$G:$G,$A44,Data!$C:$C,M$1,Data!$D:$D,M$2)</f>
        <v>0</v>
      </c>
      <c r="N44" s="5">
        <f>COUNTIFS(Data!$G:$G,$A44,Data!$C:$C,N$1,Data!$D:$D,N$2)</f>
        <v>0</v>
      </c>
      <c r="O44" s="5">
        <f>COUNTIFS(Data!$G:$G,$A44,Data!$C:$C,O$1,Data!$D:$D,O$2)</f>
        <v>0</v>
      </c>
      <c r="P44" s="5">
        <f>COUNTIFS(Data!$G:$G,$A44,Data!$C:$C,P$1,Data!$D:$D,P$2)</f>
        <v>0</v>
      </c>
      <c r="Q44" s="5">
        <f>COUNTIFS(Data!$G:$G,$A44,Data!$C:$C,Q$1,Data!$D:$D,Q$2)</f>
        <v>0</v>
      </c>
      <c r="R44" s="5">
        <f>COUNTIFS(Data!$G:$G,$A44,Data!$C:$C,R$1,Data!$D:$D,R$2)</f>
        <v>0</v>
      </c>
      <c r="S44" s="5">
        <f>COUNTIFS(Data!$G:$G,$A44,Data!$C:$C,S$1,Data!$D:$D,S$2)</f>
        <v>0</v>
      </c>
      <c r="T44" s="5">
        <f>COUNTIFS(Data!$G:$G,$A44,Data!$C:$C,T$1,Data!$D:$D,T$2)</f>
        <v>0</v>
      </c>
      <c r="U44" s="5">
        <f>COUNTIFS(Data!$G:$G,$A44,Data!$C:$C,U$1,Data!$D:$D,U$2)</f>
        <v>0</v>
      </c>
      <c r="V44" s="5">
        <f>COUNTIFS(Data!$G:$G,$A44,Data!$C:$C,V$1,Data!$D:$D,V$2)</f>
        <v>0</v>
      </c>
      <c r="W44" s="5">
        <f>COUNTIFS(Data!$G:$G,$A44,Data!$C:$C,W$1,Data!$D:$D,W$2)</f>
        <v>0</v>
      </c>
      <c r="X44" s="5">
        <f>COUNTIFS(Data!$G:$G,$A44,Data!$C:$C,X$1,Data!$D:$D,X$2)</f>
        <v>0</v>
      </c>
      <c r="Y44" s="5">
        <f>COUNTIFS(Data!$G:$G,$A44,Data!$C:$C,Y$1,Data!$D:$D,Y$2)</f>
        <v>0</v>
      </c>
      <c r="Z44" s="5">
        <f>COUNTIFS(Data!$G:$G,$A44,Data!$C:$C,Z$1,Data!$D:$D,Z$2)</f>
        <v>0</v>
      </c>
      <c r="AA44" s="5">
        <f>COUNTIFS(Data!$G:$G,$A44,Data!$C:$C,AA$1,Data!$D:$D,AA$2)</f>
        <v>0</v>
      </c>
      <c r="AB44" s="5">
        <f>COUNTIFS(Data!$G:$G,$A44,Data!$C:$C,AB$1,Data!$D:$D,AB$2)</f>
        <v>0</v>
      </c>
      <c r="AC44" s="5">
        <f>COUNTIFS(Data!$G:$G,$A44,Data!$C:$C,AC$1,Data!$D:$D,AC$2)</f>
        <v>0</v>
      </c>
      <c r="AD44" s="5">
        <f>COUNTIFS(Data!$G:$G,$A44,Data!$C:$C,AD$1,Data!$D:$D,AD$2)</f>
        <v>0</v>
      </c>
      <c r="AE44" s="5">
        <f>COUNTIFS(Data!$G:$G,$A44,Data!$C:$C,AE$1,Data!$D:$D,AE$2)</f>
        <v>0</v>
      </c>
      <c r="AF44" s="5">
        <f>COUNTIFS(Data!$G:$G,$A44,Data!$C:$C,AF$1,Data!$D:$D,AF$2)</f>
        <v>0</v>
      </c>
      <c r="AG44" s="5">
        <f>COUNTIFS(Data!$G:$G,$A44,Data!$C:$C,AG$1,Data!$D:$D,AG$2)</f>
        <v>0</v>
      </c>
      <c r="AH44" s="5">
        <f>COUNTIFS(Data!$G:$G,$A44,Data!$C:$C,AH$1,Data!$D:$D,AH$2)</f>
        <v>0</v>
      </c>
      <c r="AI44" s="5">
        <f>COUNTIFS(Data!$G:$G,$A44,Data!$C:$C,AI$1,Data!$D:$D,AI$2)</f>
        <v>0</v>
      </c>
      <c r="AJ44" s="5">
        <f>COUNTIFS(Data!$G:$G,$A44,Data!$C:$C,AJ$1,Data!$D:$D,AJ$2)</f>
        <v>0</v>
      </c>
      <c r="AK44" s="5">
        <f>COUNTIFS(Data!$G:$G,$A44,Data!$C:$C,AK$1,Data!$D:$D,AK$2)</f>
        <v>0</v>
      </c>
      <c r="AL44" s="5">
        <f>COUNTIFS(Data!$G:$G,$A44,Data!$C:$C,AL$1,Data!$D:$D,AL$2)</f>
        <v>0</v>
      </c>
      <c r="AM44" s="5">
        <f>COUNTIFS(Data!$G:$G,$A44,Data!$C:$C,AM$1,Data!$D:$D,AM$2)</f>
        <v>0</v>
      </c>
      <c r="AN44" s="5">
        <f>COUNTIFS(Data!$G:$G,$A44,Data!$C:$C,AN$1,Data!$D:$D,AN$2)</f>
        <v>0</v>
      </c>
      <c r="AO44" s="5">
        <f>COUNTIFS(Data!$G:$G,$A44,Data!$C:$C,AO$1,Data!$D:$D,AO$2)</f>
        <v>0</v>
      </c>
      <c r="AP44" s="5">
        <f>COUNTIFS(Data!$G:$G,$A44,Data!$C:$C,AP$1,Data!$D:$D,AP$2)</f>
        <v>0</v>
      </c>
      <c r="AQ44" s="5">
        <f>COUNTIFS(Data!$G:$G,$A44,Data!$C:$C,AQ$1,Data!$D:$D,AQ$2)</f>
        <v>0</v>
      </c>
      <c r="AR44" s="5">
        <f>COUNTIFS(Data!$G:$G,$A44,Data!$C:$C,AR$1,Data!$D:$D,AR$2)</f>
        <v>0</v>
      </c>
      <c r="AS44" s="5">
        <f>COUNTIFS(Data!$G:$G,$A44,Data!$C:$C,AS$1,Data!$D:$D,AS$2)</f>
        <v>0</v>
      </c>
      <c r="AT44" s="5">
        <f>COUNTIFS(Data!$G:$G,$A44,Data!$C:$C,AT$1,Data!$D:$D,AT$2)</f>
        <v>0</v>
      </c>
      <c r="AU44" s="5">
        <f>COUNTIFS(Data!$G:$G,$A44,Data!$C:$C,AU$1,Data!$D:$D,AU$2)</f>
        <v>0</v>
      </c>
      <c r="AV44" s="5">
        <f>COUNTIFS(Data!$G:$G,$A44,Data!$C:$C,AV$1,Data!$D:$D,AV$2)</f>
        <v>0</v>
      </c>
      <c r="AW44" s="5">
        <f>COUNTIFS(Data!$G:$G,$A44,Data!$C:$C,AW$1,Data!$D:$D,AW$2)</f>
        <v>0</v>
      </c>
      <c r="AX44" s="5">
        <f>COUNTIFS(Data!$G:$G,$A44,Data!$C:$C,AX$1,Data!$D:$D,AX$2)</f>
        <v>0</v>
      </c>
      <c r="AY44" s="5">
        <f>COUNTIFS(Data!$G:$G,$A44,Data!$C:$C,AY$1,Data!$D:$D,AY$2)</f>
        <v>0</v>
      </c>
      <c r="AZ44" s="5">
        <f>COUNTIFS(Data!$G:$G,$A44,Data!$C:$C,AZ$1,Data!$D:$D,AZ$2)</f>
        <v>0</v>
      </c>
      <c r="BA44" s="5">
        <f>COUNTIFS(Data!$G:$G,$A44,Data!$C:$C,BA$1,Data!$D:$D,BA$2)</f>
        <v>0</v>
      </c>
      <c r="BB44" s="5">
        <f>COUNTIFS(Data!$G:$G,$A44,Data!$C:$C,BB$1,Data!$D:$D,BB$2)</f>
        <v>0</v>
      </c>
      <c r="BC44" s="5">
        <f>COUNTIFS(Data!$G:$G,$A44,Data!$C:$C,BC$1,Data!$D:$D,BC$2)</f>
        <v>0</v>
      </c>
      <c r="BD44" s="5">
        <f>COUNTIFS(Data!$G:$G,$A44,Data!$C:$C,BD$1,Data!$D:$D,BD$2)</f>
        <v>0</v>
      </c>
      <c r="BE44" s="5">
        <f>COUNTIFS(Data!$G:$G,$A44,Data!$C:$C,BE$1,Data!$D:$D,BE$2)</f>
        <v>0</v>
      </c>
      <c r="BF44" s="5">
        <f>COUNTIFS(Data!$G:$G,$A44,Data!$C:$C,BF$1,Data!$D:$D,BF$2)</f>
        <v>0</v>
      </c>
      <c r="BG44" s="5">
        <f>COUNTIFS(Data!$G:$G,$A44,Data!$C:$C,BG$1,Data!$D:$D,BG$2)</f>
        <v>0</v>
      </c>
      <c r="BH44" s="5">
        <f>COUNTIFS(Data!$G:$G,$A44,Data!$C:$C,BH$1,Data!$D:$D,BH$2)</f>
        <v>0</v>
      </c>
      <c r="BI44" s="5">
        <f>COUNTIFS(Data!$G:$G,$A44,Data!$C:$C,BI$1,Data!$D:$D,BI$2)</f>
        <v>0</v>
      </c>
      <c r="BJ44" s="5">
        <f>COUNTIFS(Data!$G:$G,$A44,Data!$C:$C,BJ$1,Data!$D:$D,BJ$2)</f>
        <v>0</v>
      </c>
      <c r="BK44" s="5">
        <f>COUNTIFS(Data!$G:$G,$A44,Data!$C:$C,BK$1,Data!$D:$D,BK$2)</f>
        <v>0</v>
      </c>
      <c r="BL44" s="5">
        <f>COUNTIFS(Data!$G:$G,$A44,Data!$C:$C,BL$1,Data!$D:$D,BL$2)</f>
        <v>0</v>
      </c>
      <c r="BM44" s="5">
        <f>COUNTIFS(Data!$G:$G,$A44,Data!$C:$C,BM$1,Data!$D:$D,BM$2)</f>
        <v>0</v>
      </c>
      <c r="BN44" s="5">
        <f>COUNTIFS(Data!$G:$G,$A44,Data!$C:$C,BN$1,Data!$D:$D,BN$2)</f>
        <v>0</v>
      </c>
      <c r="BO44" s="5">
        <f>COUNTIFS(Data!$G:$G,$A44,Data!$C:$C,BO$1,Data!$D:$D,BO$2)</f>
        <v>0</v>
      </c>
      <c r="BP44" s="5">
        <f>COUNTIFS(Data!$G:$G,$A44,Data!$C:$C,BP$1,Data!$D:$D,BP$2)</f>
        <v>0</v>
      </c>
      <c r="BQ44" s="5">
        <f>COUNTIFS(Data!$G:$G,$A44,Data!$C:$C,BQ$1,Data!$D:$D,BQ$2)</f>
        <v>0</v>
      </c>
      <c r="BR44" s="5">
        <f>COUNTIFS(Data!$G:$G,$A44,Data!$C:$C,BR$1,Data!$D:$D,BR$2)</f>
        <v>0</v>
      </c>
      <c r="BS44" s="5">
        <f>COUNTIFS(Data!$G:$G,$A44,Data!$C:$C,BS$1,Data!$D:$D,BS$2)</f>
        <v>0</v>
      </c>
      <c r="BT44" s="5">
        <f>COUNTIFS(Data!$G:$G,$A44,Data!$C:$C,BT$1,Data!$D:$D,BT$2)</f>
        <v>0</v>
      </c>
      <c r="BU44" s="5">
        <f>COUNTIFS(Data!$G:$G,$A44,Data!$C:$C,BU$1,Data!$D:$D,BU$2)</f>
        <v>0</v>
      </c>
      <c r="BV44" s="5">
        <f>COUNTIFS(Data!$G:$G,$A44,Data!$C:$C,BV$1,Data!$D:$D,BV$2)</f>
        <v>0</v>
      </c>
      <c r="BW44" s="5">
        <f>COUNTIFS(Data!$G:$G,$A44,Data!$C:$C,BW$1,Data!$D:$D,BW$2)</f>
        <v>0</v>
      </c>
      <c r="BX44" s="5">
        <f>COUNTIFS(Data!$G:$G,$A44,Data!$C:$C,BX$1,Data!$D:$D,BX$2)</f>
        <v>0</v>
      </c>
      <c r="BY44" s="5">
        <f>COUNTIFS(Data!$G:$G,$A44,Data!$C:$C,BY$1,Data!$D:$D,BY$2)</f>
        <v>0</v>
      </c>
      <c r="BZ44" s="5">
        <f>COUNTIFS(Data!$G:$G,$A44,Data!$C:$C,BZ$1,Data!$D:$D,BZ$2)</f>
        <v>0</v>
      </c>
      <c r="CA44" s="5">
        <f>COUNTIFS(Data!$G:$G,$A44,Data!$C:$C,CA$1,Data!$D:$D,CA$2)</f>
        <v>0</v>
      </c>
      <c r="CB44" s="5">
        <f>COUNTIFS(Data!$G:$G,$A44,Data!$C:$C,CB$1,Data!$D:$D,CB$2)</f>
        <v>0</v>
      </c>
      <c r="CC44" s="5">
        <f>COUNTIFS(Data!$G:$G,$A44,Data!$C:$C,CC$1,Data!$D:$D,CC$2)</f>
        <v>0</v>
      </c>
      <c r="CD44" s="5">
        <f>COUNTIFS(Data!$G:$G,$A44,Data!$C:$C,CD$1,Data!$D:$D,CD$2)</f>
        <v>0</v>
      </c>
      <c r="CE44" s="5">
        <f>COUNTIFS(Data!$G:$G,$A44,Data!$C:$C,CE$1,Data!$D:$D,CE$2)</f>
        <v>0</v>
      </c>
      <c r="CF44" s="5">
        <f>COUNTIFS(Data!$G:$G,$A44,Data!$C:$C,CF$1,Data!$D:$D,CF$2)</f>
        <v>0</v>
      </c>
      <c r="CG44" s="5">
        <f>COUNTIFS(Data!$G:$G,$A44,Data!$C:$C,CG$1,Data!$D:$D,CG$2)</f>
        <v>0</v>
      </c>
      <c r="CH44" s="5">
        <f>COUNTIFS(Data!$G:$G,$A44,Data!$C:$C,CH$1,Data!$D:$D,CH$2)</f>
        <v>0</v>
      </c>
      <c r="CI44" s="5">
        <f>COUNTIFS(Data!$G:$G,$A44,Data!$C:$C,CI$1,Data!$D:$D,CI$2)</f>
        <v>0</v>
      </c>
      <c r="CJ44" s="5">
        <f>COUNTIFS(Data!$G:$G,$A44,Data!$C:$C,CJ$1,Data!$D:$D,CJ$2)</f>
        <v>0</v>
      </c>
      <c r="CK44" s="5">
        <f>COUNTIFS(Data!$G:$G,$A44,Data!$C:$C,CK$1,Data!$D:$D,CK$2)</f>
        <v>0</v>
      </c>
      <c r="CL44" s="5">
        <f>COUNTIFS(Data!$G:$G,$A44,Data!$C:$C,CL$1,Data!$D:$D,CL$2)</f>
        <v>0</v>
      </c>
      <c r="CM44" s="5">
        <f>COUNTIFS(Data!$G:$G,$A44,Data!$C:$C,CM$1,Data!$D:$D,CM$2)</f>
        <v>0</v>
      </c>
      <c r="CN44" s="5">
        <f>COUNTIFS(Data!$G:$G,$A44,Data!$C:$C,CN$1,Data!$D:$D,CN$2)</f>
        <v>0</v>
      </c>
      <c r="CO44" s="5">
        <f>COUNTIFS(Data!$G:$G,$A44,Data!$C:$C,CO$1,Data!$D:$D,CO$2)</f>
        <v>0</v>
      </c>
      <c r="CP44" s="5">
        <f>COUNTIFS(Data!$G:$G,$A44,Data!$C:$C,CP$1,Data!$D:$D,CP$2)</f>
        <v>0</v>
      </c>
      <c r="CQ44" s="5">
        <f>COUNTIFS(Data!$G:$G,$A44,Data!$C:$C,CQ$1,Data!$D:$D,CQ$2)</f>
        <v>0</v>
      </c>
      <c r="CR44" s="5">
        <f>COUNTIFS(Data!$G:$G,$A44,Data!$C:$C,CR$1,Data!$D:$D,CR$2)</f>
        <v>0</v>
      </c>
      <c r="CS44" s="5">
        <f>COUNTIFS(Data!$G:$G,$A44,Data!$C:$C,CS$1,Data!$D:$D,CS$2)</f>
        <v>0</v>
      </c>
      <c r="CT44" s="5">
        <f>COUNTIFS(Data!$G:$G,$A44,Data!$C:$C,CT$1,Data!$D:$D,CT$2)</f>
        <v>0</v>
      </c>
      <c r="CU44" s="5">
        <f>COUNTIFS(Data!$G:$G,$A44,Data!$C:$C,CU$1,Data!$D:$D,CU$2)</f>
        <v>0</v>
      </c>
      <c r="CV44" s="5">
        <f>COUNTIFS(Data!$G:$G,$A44,Data!$C:$C,CV$1,Data!$D:$D,CV$2)</f>
        <v>0</v>
      </c>
      <c r="CW44" s="5">
        <f t="shared" ref="CW44:CX44" si="43">SUMIF($B$2:$CV$2,CW$2, $B44:$CV44)</f>
        <v>1</v>
      </c>
      <c r="CX44" s="5">
        <f t="shared" si="43"/>
        <v>0</v>
      </c>
      <c r="CY44" s="5">
        <f t="shared" si="3"/>
        <v>1</v>
      </c>
    </row>
    <row r="45">
      <c r="A45" s="5" t="str">
        <f>Countries!A43</f>
        <v>IRI</v>
      </c>
      <c r="B45" s="5">
        <f>COUNTIFS(Data!$G:$G,$A45,Data!$C:$C,B$1,Data!$D:$D,B$2)</f>
        <v>0</v>
      </c>
      <c r="C45" s="5">
        <f>COUNTIFS(Data!$G:$G,$A45,Data!$C:$C,C$1,Data!$D:$D,C$2)</f>
        <v>0</v>
      </c>
      <c r="D45" s="5">
        <f>COUNTIFS(Data!$G:$G,$A45,Data!$C:$C,D$1,Data!$D:$D,D$2)</f>
        <v>0</v>
      </c>
      <c r="E45" s="5">
        <f>COUNTIFS(Data!$G:$G,$A45,Data!$C:$C,E$1,Data!$D:$D,E$2)</f>
        <v>0</v>
      </c>
      <c r="F45" s="5">
        <f>COUNTIFS(Data!$G:$G,$A45,Data!$C:$C,F$1,Data!$D:$D,F$2)</f>
        <v>0</v>
      </c>
      <c r="G45" s="5">
        <f>COUNTIFS(Data!$G:$G,$A45,Data!$C:$C,G$1,Data!$D:$D,G$2)</f>
        <v>0</v>
      </c>
      <c r="H45" s="5">
        <f>COUNTIFS(Data!$G:$G,$A45,Data!$C:$C,H$1,Data!$D:$D,H$2)</f>
        <v>0</v>
      </c>
      <c r="I45" s="5">
        <f>COUNTIFS(Data!$G:$G,$A45,Data!$C:$C,I$1,Data!$D:$D,I$2)</f>
        <v>0</v>
      </c>
      <c r="J45" s="5">
        <f>COUNTIFS(Data!$G:$G,$A45,Data!$C:$C,J$1,Data!$D:$D,J$2)</f>
        <v>0</v>
      </c>
      <c r="K45" s="5">
        <f>COUNTIFS(Data!$G:$G,$A45,Data!$C:$C,K$1,Data!$D:$D,K$2)</f>
        <v>0</v>
      </c>
      <c r="L45" s="5">
        <f>COUNTIFS(Data!$G:$G,$A45,Data!$C:$C,L$1,Data!$D:$D,L$2)</f>
        <v>0</v>
      </c>
      <c r="M45" s="5">
        <f>COUNTIFS(Data!$G:$G,$A45,Data!$C:$C,M$1,Data!$D:$D,M$2)</f>
        <v>0</v>
      </c>
      <c r="N45" s="5">
        <f>COUNTIFS(Data!$G:$G,$A45,Data!$C:$C,N$1,Data!$D:$D,N$2)</f>
        <v>0</v>
      </c>
      <c r="O45" s="5">
        <f>COUNTIFS(Data!$G:$G,$A45,Data!$C:$C,O$1,Data!$D:$D,O$2)</f>
        <v>0</v>
      </c>
      <c r="P45" s="5">
        <f>COUNTIFS(Data!$G:$G,$A45,Data!$C:$C,P$1,Data!$D:$D,P$2)</f>
        <v>0</v>
      </c>
      <c r="Q45" s="5">
        <f>COUNTIFS(Data!$G:$G,$A45,Data!$C:$C,Q$1,Data!$D:$D,Q$2)</f>
        <v>0</v>
      </c>
      <c r="R45" s="5">
        <f>COUNTIFS(Data!$G:$G,$A45,Data!$C:$C,R$1,Data!$D:$D,R$2)</f>
        <v>0</v>
      </c>
      <c r="S45" s="5">
        <f>COUNTIFS(Data!$G:$G,$A45,Data!$C:$C,S$1,Data!$D:$D,S$2)</f>
        <v>0</v>
      </c>
      <c r="T45" s="5">
        <f>COUNTIFS(Data!$G:$G,$A45,Data!$C:$C,T$1,Data!$D:$D,T$2)</f>
        <v>0</v>
      </c>
      <c r="U45" s="5">
        <f>COUNTIFS(Data!$G:$G,$A45,Data!$C:$C,U$1,Data!$D:$D,U$2)</f>
        <v>0</v>
      </c>
      <c r="V45" s="5">
        <f>COUNTIFS(Data!$G:$G,$A45,Data!$C:$C,V$1,Data!$D:$D,V$2)</f>
        <v>0</v>
      </c>
      <c r="W45" s="5">
        <f>COUNTIFS(Data!$G:$G,$A45,Data!$C:$C,W$1,Data!$D:$D,W$2)</f>
        <v>0</v>
      </c>
      <c r="X45" s="5">
        <f>COUNTIFS(Data!$G:$G,$A45,Data!$C:$C,X$1,Data!$D:$D,X$2)</f>
        <v>0</v>
      </c>
      <c r="Y45" s="5">
        <f>COUNTIFS(Data!$G:$G,$A45,Data!$C:$C,Y$1,Data!$D:$D,Y$2)</f>
        <v>0</v>
      </c>
      <c r="Z45" s="5">
        <f>COUNTIFS(Data!$G:$G,$A45,Data!$C:$C,Z$1,Data!$D:$D,Z$2)</f>
        <v>0</v>
      </c>
      <c r="AA45" s="5">
        <f>COUNTIFS(Data!$G:$G,$A45,Data!$C:$C,AA$1,Data!$D:$D,AA$2)</f>
        <v>0</v>
      </c>
      <c r="AB45" s="5">
        <f>COUNTIFS(Data!$G:$G,$A45,Data!$C:$C,AB$1,Data!$D:$D,AB$2)</f>
        <v>0</v>
      </c>
      <c r="AC45" s="5">
        <f>COUNTIFS(Data!$G:$G,$A45,Data!$C:$C,AC$1,Data!$D:$D,AC$2)</f>
        <v>0</v>
      </c>
      <c r="AD45" s="5">
        <f>COUNTIFS(Data!$G:$G,$A45,Data!$C:$C,AD$1,Data!$D:$D,AD$2)</f>
        <v>0</v>
      </c>
      <c r="AE45" s="5">
        <f>COUNTIFS(Data!$G:$G,$A45,Data!$C:$C,AE$1,Data!$D:$D,AE$2)</f>
        <v>0</v>
      </c>
      <c r="AF45" s="5">
        <f>COUNTIFS(Data!$G:$G,$A45,Data!$C:$C,AF$1,Data!$D:$D,AF$2)</f>
        <v>0</v>
      </c>
      <c r="AG45" s="5">
        <f>COUNTIFS(Data!$G:$G,$A45,Data!$C:$C,AG$1,Data!$D:$D,AG$2)</f>
        <v>0</v>
      </c>
      <c r="AH45" s="5">
        <f>COUNTIFS(Data!$G:$G,$A45,Data!$C:$C,AH$1,Data!$D:$D,AH$2)</f>
        <v>0</v>
      </c>
      <c r="AI45" s="5">
        <f>COUNTIFS(Data!$G:$G,$A45,Data!$C:$C,AI$1,Data!$D:$D,AI$2)</f>
        <v>0</v>
      </c>
      <c r="AJ45" s="5">
        <f>COUNTIFS(Data!$G:$G,$A45,Data!$C:$C,AJ$1,Data!$D:$D,AJ$2)</f>
        <v>0</v>
      </c>
      <c r="AK45" s="5">
        <f>COUNTIFS(Data!$G:$G,$A45,Data!$C:$C,AK$1,Data!$D:$D,AK$2)</f>
        <v>0</v>
      </c>
      <c r="AL45" s="5">
        <f>COUNTIFS(Data!$G:$G,$A45,Data!$C:$C,AL$1,Data!$D:$D,AL$2)</f>
        <v>0</v>
      </c>
      <c r="AM45" s="5">
        <f>COUNTIFS(Data!$G:$G,$A45,Data!$C:$C,AM$1,Data!$D:$D,AM$2)</f>
        <v>0</v>
      </c>
      <c r="AN45" s="5">
        <f>COUNTIFS(Data!$G:$G,$A45,Data!$C:$C,AN$1,Data!$D:$D,AN$2)</f>
        <v>0</v>
      </c>
      <c r="AO45" s="5">
        <f>COUNTIFS(Data!$G:$G,$A45,Data!$C:$C,AO$1,Data!$D:$D,AO$2)</f>
        <v>0</v>
      </c>
      <c r="AP45" s="5">
        <f>COUNTIFS(Data!$G:$G,$A45,Data!$C:$C,AP$1,Data!$D:$D,AP$2)</f>
        <v>0</v>
      </c>
      <c r="AQ45" s="5">
        <f>COUNTIFS(Data!$G:$G,$A45,Data!$C:$C,AQ$1,Data!$D:$D,AQ$2)</f>
        <v>0</v>
      </c>
      <c r="AR45" s="5">
        <f>COUNTIFS(Data!$G:$G,$A45,Data!$C:$C,AR$1,Data!$D:$D,AR$2)</f>
        <v>0</v>
      </c>
      <c r="AS45" s="5">
        <f>COUNTIFS(Data!$G:$G,$A45,Data!$C:$C,AS$1,Data!$D:$D,AS$2)</f>
        <v>0</v>
      </c>
      <c r="AT45" s="5">
        <f>COUNTIFS(Data!$G:$G,$A45,Data!$C:$C,AT$1,Data!$D:$D,AT$2)</f>
        <v>0</v>
      </c>
      <c r="AU45" s="5">
        <f>COUNTIFS(Data!$G:$G,$A45,Data!$C:$C,AU$1,Data!$D:$D,AU$2)</f>
        <v>0</v>
      </c>
      <c r="AV45" s="5">
        <f>COUNTIFS(Data!$G:$G,$A45,Data!$C:$C,AV$1,Data!$D:$D,AV$2)</f>
        <v>0</v>
      </c>
      <c r="AW45" s="5">
        <f>COUNTIFS(Data!$G:$G,$A45,Data!$C:$C,AW$1,Data!$D:$D,AW$2)</f>
        <v>0</v>
      </c>
      <c r="AX45" s="5">
        <f>COUNTIFS(Data!$G:$G,$A45,Data!$C:$C,AX$1,Data!$D:$D,AX$2)</f>
        <v>0</v>
      </c>
      <c r="AY45" s="5">
        <f>COUNTIFS(Data!$G:$G,$A45,Data!$C:$C,AY$1,Data!$D:$D,AY$2)</f>
        <v>0</v>
      </c>
      <c r="AZ45" s="5">
        <f>COUNTIFS(Data!$G:$G,$A45,Data!$C:$C,AZ$1,Data!$D:$D,AZ$2)</f>
        <v>0</v>
      </c>
      <c r="BA45" s="5">
        <f>COUNTIFS(Data!$G:$G,$A45,Data!$C:$C,BA$1,Data!$D:$D,BA$2)</f>
        <v>0</v>
      </c>
      <c r="BB45" s="5">
        <f>COUNTIFS(Data!$G:$G,$A45,Data!$C:$C,BB$1,Data!$D:$D,BB$2)</f>
        <v>1</v>
      </c>
      <c r="BC45" s="5">
        <f>COUNTIFS(Data!$G:$G,$A45,Data!$C:$C,BC$1,Data!$D:$D,BC$2)</f>
        <v>0</v>
      </c>
      <c r="BD45" s="5">
        <f>COUNTIFS(Data!$G:$G,$A45,Data!$C:$C,BD$1,Data!$D:$D,BD$2)</f>
        <v>0</v>
      </c>
      <c r="BE45" s="5">
        <f>COUNTIFS(Data!$G:$G,$A45,Data!$C:$C,BE$1,Data!$D:$D,BE$2)</f>
        <v>0</v>
      </c>
      <c r="BF45" s="5">
        <f>COUNTIFS(Data!$G:$G,$A45,Data!$C:$C,BF$1,Data!$D:$D,BF$2)</f>
        <v>0</v>
      </c>
      <c r="BG45" s="5">
        <f>COUNTIFS(Data!$G:$G,$A45,Data!$C:$C,BG$1,Data!$D:$D,BG$2)</f>
        <v>0</v>
      </c>
      <c r="BH45" s="5">
        <f>COUNTIFS(Data!$G:$G,$A45,Data!$C:$C,BH$1,Data!$D:$D,BH$2)</f>
        <v>0</v>
      </c>
      <c r="BI45" s="5">
        <f>COUNTIFS(Data!$G:$G,$A45,Data!$C:$C,BI$1,Data!$D:$D,BI$2)</f>
        <v>0</v>
      </c>
      <c r="BJ45" s="5">
        <f>COUNTIFS(Data!$G:$G,$A45,Data!$C:$C,BJ$1,Data!$D:$D,BJ$2)</f>
        <v>0</v>
      </c>
      <c r="BK45" s="5">
        <f>COUNTIFS(Data!$G:$G,$A45,Data!$C:$C,BK$1,Data!$D:$D,BK$2)</f>
        <v>0</v>
      </c>
      <c r="BL45" s="5">
        <f>COUNTIFS(Data!$G:$G,$A45,Data!$C:$C,BL$1,Data!$D:$D,BL$2)</f>
        <v>0</v>
      </c>
      <c r="BM45" s="5">
        <f>COUNTIFS(Data!$G:$G,$A45,Data!$C:$C,BM$1,Data!$D:$D,BM$2)</f>
        <v>0</v>
      </c>
      <c r="BN45" s="5">
        <f>COUNTIFS(Data!$G:$G,$A45,Data!$C:$C,BN$1,Data!$D:$D,BN$2)</f>
        <v>0</v>
      </c>
      <c r="BO45" s="5">
        <f>COUNTIFS(Data!$G:$G,$A45,Data!$C:$C,BO$1,Data!$D:$D,BO$2)</f>
        <v>0</v>
      </c>
      <c r="BP45" s="5">
        <f>COUNTIFS(Data!$G:$G,$A45,Data!$C:$C,BP$1,Data!$D:$D,BP$2)</f>
        <v>1</v>
      </c>
      <c r="BQ45" s="5">
        <f>COUNTIFS(Data!$G:$G,$A45,Data!$C:$C,BQ$1,Data!$D:$D,BQ$2)</f>
        <v>0</v>
      </c>
      <c r="BR45" s="5">
        <f>COUNTIFS(Data!$G:$G,$A45,Data!$C:$C,BR$1,Data!$D:$D,BR$2)</f>
        <v>0</v>
      </c>
      <c r="BS45" s="5">
        <f>COUNTIFS(Data!$G:$G,$A45,Data!$C:$C,BS$1,Data!$D:$D,BS$2)</f>
        <v>0</v>
      </c>
      <c r="BT45" s="5">
        <f>COUNTIFS(Data!$G:$G,$A45,Data!$C:$C,BT$1,Data!$D:$D,BT$2)</f>
        <v>0</v>
      </c>
      <c r="BU45" s="5">
        <f>COUNTIFS(Data!$G:$G,$A45,Data!$C:$C,BU$1,Data!$D:$D,BU$2)</f>
        <v>0</v>
      </c>
      <c r="BV45" s="5">
        <f>COUNTIFS(Data!$G:$G,$A45,Data!$C:$C,BV$1,Data!$D:$D,BV$2)</f>
        <v>0</v>
      </c>
      <c r="BW45" s="5">
        <f>COUNTIFS(Data!$G:$G,$A45,Data!$C:$C,BW$1,Data!$D:$D,BW$2)</f>
        <v>0</v>
      </c>
      <c r="BX45" s="5">
        <f>COUNTIFS(Data!$G:$G,$A45,Data!$C:$C,BX$1,Data!$D:$D,BX$2)</f>
        <v>0</v>
      </c>
      <c r="BY45" s="5">
        <f>COUNTIFS(Data!$G:$G,$A45,Data!$C:$C,BY$1,Data!$D:$D,BY$2)</f>
        <v>0</v>
      </c>
      <c r="BZ45" s="5">
        <f>COUNTIFS(Data!$G:$G,$A45,Data!$C:$C,BZ$1,Data!$D:$D,BZ$2)</f>
        <v>0</v>
      </c>
      <c r="CA45" s="5">
        <f>COUNTIFS(Data!$G:$G,$A45,Data!$C:$C,CA$1,Data!$D:$D,CA$2)</f>
        <v>0</v>
      </c>
      <c r="CB45" s="5">
        <f>COUNTIFS(Data!$G:$G,$A45,Data!$C:$C,CB$1,Data!$D:$D,CB$2)</f>
        <v>0</v>
      </c>
      <c r="CC45" s="5">
        <f>COUNTIFS(Data!$G:$G,$A45,Data!$C:$C,CC$1,Data!$D:$D,CC$2)</f>
        <v>0</v>
      </c>
      <c r="CD45" s="5">
        <f>COUNTIFS(Data!$G:$G,$A45,Data!$C:$C,CD$1,Data!$D:$D,CD$2)</f>
        <v>0</v>
      </c>
      <c r="CE45" s="5">
        <f>COUNTIFS(Data!$G:$G,$A45,Data!$C:$C,CE$1,Data!$D:$D,CE$2)</f>
        <v>0</v>
      </c>
      <c r="CF45" s="5">
        <f>COUNTIFS(Data!$G:$G,$A45,Data!$C:$C,CF$1,Data!$D:$D,CF$2)</f>
        <v>0</v>
      </c>
      <c r="CG45" s="5">
        <f>COUNTIFS(Data!$G:$G,$A45,Data!$C:$C,CG$1,Data!$D:$D,CG$2)</f>
        <v>0</v>
      </c>
      <c r="CH45" s="5">
        <f>COUNTIFS(Data!$G:$G,$A45,Data!$C:$C,CH$1,Data!$D:$D,CH$2)</f>
        <v>0</v>
      </c>
      <c r="CI45" s="5">
        <f>COUNTIFS(Data!$G:$G,$A45,Data!$C:$C,CI$1,Data!$D:$D,CI$2)</f>
        <v>0</v>
      </c>
      <c r="CJ45" s="5">
        <f>COUNTIFS(Data!$G:$G,$A45,Data!$C:$C,CJ$1,Data!$D:$D,CJ$2)</f>
        <v>0</v>
      </c>
      <c r="CK45" s="5">
        <f>COUNTIFS(Data!$G:$G,$A45,Data!$C:$C,CK$1,Data!$D:$D,CK$2)</f>
        <v>0</v>
      </c>
      <c r="CL45" s="5">
        <f>COUNTIFS(Data!$G:$G,$A45,Data!$C:$C,CL$1,Data!$D:$D,CL$2)</f>
        <v>0</v>
      </c>
      <c r="CM45" s="5">
        <f>COUNTIFS(Data!$G:$G,$A45,Data!$C:$C,CM$1,Data!$D:$D,CM$2)</f>
        <v>0</v>
      </c>
      <c r="CN45" s="5">
        <f>COUNTIFS(Data!$G:$G,$A45,Data!$C:$C,CN$1,Data!$D:$D,CN$2)</f>
        <v>0</v>
      </c>
      <c r="CO45" s="5">
        <f>COUNTIFS(Data!$G:$G,$A45,Data!$C:$C,CO$1,Data!$D:$D,CO$2)</f>
        <v>0</v>
      </c>
      <c r="CP45" s="5">
        <f>COUNTIFS(Data!$G:$G,$A45,Data!$C:$C,CP$1,Data!$D:$D,CP$2)</f>
        <v>0</v>
      </c>
      <c r="CQ45" s="5">
        <f>COUNTIFS(Data!$G:$G,$A45,Data!$C:$C,CQ$1,Data!$D:$D,CQ$2)</f>
        <v>0</v>
      </c>
      <c r="CR45" s="5">
        <f>COUNTIFS(Data!$G:$G,$A45,Data!$C:$C,CR$1,Data!$D:$D,CR$2)</f>
        <v>0</v>
      </c>
      <c r="CS45" s="5">
        <f>COUNTIFS(Data!$G:$G,$A45,Data!$C:$C,CS$1,Data!$D:$D,CS$2)</f>
        <v>0</v>
      </c>
      <c r="CT45" s="5">
        <f>COUNTIFS(Data!$G:$G,$A45,Data!$C:$C,CT$1,Data!$D:$D,CT$2)</f>
        <v>0</v>
      </c>
      <c r="CU45" s="5">
        <f>COUNTIFS(Data!$G:$G,$A45,Data!$C:$C,CU$1,Data!$D:$D,CU$2)</f>
        <v>1</v>
      </c>
      <c r="CV45" s="5">
        <f>COUNTIFS(Data!$G:$G,$A45,Data!$C:$C,CV$1,Data!$D:$D,CV$2)</f>
        <v>0</v>
      </c>
      <c r="CW45" s="5">
        <f t="shared" ref="CW45:CX45" si="44">SUMIF($B$2:$CV$2,CW$2, $B45:$CV45)</f>
        <v>3</v>
      </c>
      <c r="CX45" s="5">
        <f t="shared" si="44"/>
        <v>0</v>
      </c>
      <c r="CY45" s="5">
        <f t="shared" si="3"/>
        <v>3</v>
      </c>
    </row>
    <row r="46">
      <c r="A46" s="5" t="str">
        <f>Countries!A44</f>
        <v>IRL</v>
      </c>
      <c r="B46" s="5">
        <f>COUNTIFS(Data!$G:$G,$A46,Data!$C:$C,B$1,Data!$D:$D,B$2)</f>
        <v>0</v>
      </c>
      <c r="C46" s="5">
        <f>COUNTIFS(Data!$G:$G,$A46,Data!$C:$C,C$1,Data!$D:$D,C$2)</f>
        <v>0</v>
      </c>
      <c r="D46" s="5">
        <f>COUNTIFS(Data!$G:$G,$A46,Data!$C:$C,D$1,Data!$D:$D,D$2)</f>
        <v>0</v>
      </c>
      <c r="E46" s="5">
        <f>COUNTIFS(Data!$G:$G,$A46,Data!$C:$C,E$1,Data!$D:$D,E$2)</f>
        <v>0</v>
      </c>
      <c r="F46" s="5">
        <f>COUNTIFS(Data!$G:$G,$A46,Data!$C:$C,F$1,Data!$D:$D,F$2)</f>
        <v>0</v>
      </c>
      <c r="G46" s="5">
        <f>COUNTIFS(Data!$G:$G,$A46,Data!$C:$C,G$1,Data!$D:$D,G$2)</f>
        <v>0</v>
      </c>
      <c r="H46" s="5">
        <f>COUNTIFS(Data!$G:$G,$A46,Data!$C:$C,H$1,Data!$D:$D,H$2)</f>
        <v>0</v>
      </c>
      <c r="I46" s="5">
        <f>COUNTIFS(Data!$G:$G,$A46,Data!$C:$C,I$1,Data!$D:$D,I$2)</f>
        <v>0</v>
      </c>
      <c r="J46" s="5">
        <f>COUNTIFS(Data!$G:$G,$A46,Data!$C:$C,J$1,Data!$D:$D,J$2)</f>
        <v>0</v>
      </c>
      <c r="K46" s="5">
        <f>COUNTIFS(Data!$G:$G,$A46,Data!$C:$C,K$1,Data!$D:$D,K$2)</f>
        <v>0</v>
      </c>
      <c r="L46" s="5">
        <f>COUNTIFS(Data!$G:$G,$A46,Data!$C:$C,L$1,Data!$D:$D,L$2)</f>
        <v>0</v>
      </c>
      <c r="M46" s="5">
        <f>COUNTIFS(Data!$G:$G,$A46,Data!$C:$C,M$1,Data!$D:$D,M$2)</f>
        <v>0</v>
      </c>
      <c r="N46" s="5">
        <f>COUNTIFS(Data!$G:$G,$A46,Data!$C:$C,N$1,Data!$D:$D,N$2)</f>
        <v>0</v>
      </c>
      <c r="O46" s="5">
        <f>COUNTIFS(Data!$G:$G,$A46,Data!$C:$C,O$1,Data!$D:$D,O$2)</f>
        <v>0</v>
      </c>
      <c r="P46" s="5">
        <f>COUNTIFS(Data!$G:$G,$A46,Data!$C:$C,P$1,Data!$D:$D,P$2)</f>
        <v>0</v>
      </c>
      <c r="Q46" s="5">
        <f>COUNTIFS(Data!$G:$G,$A46,Data!$C:$C,Q$1,Data!$D:$D,Q$2)</f>
        <v>0</v>
      </c>
      <c r="R46" s="5">
        <f>COUNTIFS(Data!$G:$G,$A46,Data!$C:$C,R$1,Data!$D:$D,R$2)</f>
        <v>0</v>
      </c>
      <c r="S46" s="5">
        <f>COUNTIFS(Data!$G:$G,$A46,Data!$C:$C,S$1,Data!$D:$D,S$2)</f>
        <v>0</v>
      </c>
      <c r="T46" s="5">
        <f>COUNTIFS(Data!$G:$G,$A46,Data!$C:$C,T$1,Data!$D:$D,T$2)</f>
        <v>0</v>
      </c>
      <c r="U46" s="5">
        <f>COUNTIFS(Data!$G:$G,$A46,Data!$C:$C,U$1,Data!$D:$D,U$2)</f>
        <v>0</v>
      </c>
      <c r="V46" s="5">
        <f>COUNTIFS(Data!$G:$G,$A46,Data!$C:$C,V$1,Data!$D:$D,V$2)</f>
        <v>0</v>
      </c>
      <c r="W46" s="5">
        <f>COUNTIFS(Data!$G:$G,$A46,Data!$C:$C,W$1,Data!$D:$D,W$2)</f>
        <v>1</v>
      </c>
      <c r="X46" s="5">
        <f>COUNTIFS(Data!$G:$G,$A46,Data!$C:$C,X$1,Data!$D:$D,X$2)</f>
        <v>0</v>
      </c>
      <c r="Y46" s="5">
        <f>COUNTIFS(Data!$G:$G,$A46,Data!$C:$C,Y$1,Data!$D:$D,Y$2)</f>
        <v>0</v>
      </c>
      <c r="Z46" s="5">
        <f>COUNTIFS(Data!$G:$G,$A46,Data!$C:$C,Z$1,Data!$D:$D,Z$2)</f>
        <v>0</v>
      </c>
      <c r="AA46" s="5">
        <f>COUNTIFS(Data!$G:$G,$A46,Data!$C:$C,AA$1,Data!$D:$D,AA$2)</f>
        <v>0</v>
      </c>
      <c r="AB46" s="5">
        <f>COUNTIFS(Data!$G:$G,$A46,Data!$C:$C,AB$1,Data!$D:$D,AB$2)</f>
        <v>0</v>
      </c>
      <c r="AC46" s="5">
        <f>COUNTIFS(Data!$G:$G,$A46,Data!$C:$C,AC$1,Data!$D:$D,AC$2)</f>
        <v>0</v>
      </c>
      <c r="AD46" s="5">
        <f>COUNTIFS(Data!$G:$G,$A46,Data!$C:$C,AD$1,Data!$D:$D,AD$2)</f>
        <v>0</v>
      </c>
      <c r="AE46" s="5">
        <f>COUNTIFS(Data!$G:$G,$A46,Data!$C:$C,AE$1,Data!$D:$D,AE$2)</f>
        <v>0</v>
      </c>
      <c r="AF46" s="5">
        <f>COUNTIFS(Data!$G:$G,$A46,Data!$C:$C,AF$1,Data!$D:$D,AF$2)</f>
        <v>0</v>
      </c>
      <c r="AG46" s="5">
        <f>COUNTIFS(Data!$G:$G,$A46,Data!$C:$C,AG$1,Data!$D:$D,AG$2)</f>
        <v>0</v>
      </c>
      <c r="AH46" s="5">
        <f>COUNTIFS(Data!$G:$G,$A46,Data!$C:$C,AH$1,Data!$D:$D,AH$2)</f>
        <v>0</v>
      </c>
      <c r="AI46" s="5">
        <f>COUNTIFS(Data!$G:$G,$A46,Data!$C:$C,AI$1,Data!$D:$D,AI$2)</f>
        <v>0</v>
      </c>
      <c r="AJ46" s="5">
        <f>COUNTIFS(Data!$G:$G,$A46,Data!$C:$C,AJ$1,Data!$D:$D,AJ$2)</f>
        <v>0</v>
      </c>
      <c r="AK46" s="5">
        <f>COUNTIFS(Data!$G:$G,$A46,Data!$C:$C,AK$1,Data!$D:$D,AK$2)</f>
        <v>0</v>
      </c>
      <c r="AL46" s="5">
        <f>COUNTIFS(Data!$G:$G,$A46,Data!$C:$C,AL$1,Data!$D:$D,AL$2)</f>
        <v>0</v>
      </c>
      <c r="AM46" s="5">
        <f>COUNTIFS(Data!$G:$G,$A46,Data!$C:$C,AM$1,Data!$D:$D,AM$2)</f>
        <v>0</v>
      </c>
      <c r="AN46" s="5">
        <f>COUNTIFS(Data!$G:$G,$A46,Data!$C:$C,AN$1,Data!$D:$D,AN$2)</f>
        <v>0</v>
      </c>
      <c r="AO46" s="5">
        <f>COUNTIFS(Data!$G:$G,$A46,Data!$C:$C,AO$1,Data!$D:$D,AO$2)</f>
        <v>0</v>
      </c>
      <c r="AP46" s="5">
        <f>COUNTIFS(Data!$G:$G,$A46,Data!$C:$C,AP$1,Data!$D:$D,AP$2)</f>
        <v>0</v>
      </c>
      <c r="AQ46" s="5">
        <f>COUNTIFS(Data!$G:$G,$A46,Data!$C:$C,AQ$1,Data!$D:$D,AQ$2)</f>
        <v>0</v>
      </c>
      <c r="AR46" s="5">
        <f>COUNTIFS(Data!$G:$G,$A46,Data!$C:$C,AR$1,Data!$D:$D,AR$2)</f>
        <v>0</v>
      </c>
      <c r="AS46" s="5">
        <f>COUNTIFS(Data!$G:$G,$A46,Data!$C:$C,AS$1,Data!$D:$D,AS$2)</f>
        <v>0</v>
      </c>
      <c r="AT46" s="5">
        <f>COUNTIFS(Data!$G:$G,$A46,Data!$C:$C,AT$1,Data!$D:$D,AT$2)</f>
        <v>0</v>
      </c>
      <c r="AU46" s="5">
        <f>COUNTIFS(Data!$G:$G,$A46,Data!$C:$C,AU$1,Data!$D:$D,AU$2)</f>
        <v>0</v>
      </c>
      <c r="AV46" s="5">
        <f>COUNTIFS(Data!$G:$G,$A46,Data!$C:$C,AV$1,Data!$D:$D,AV$2)</f>
        <v>0</v>
      </c>
      <c r="AW46" s="5">
        <f>COUNTIFS(Data!$G:$G,$A46,Data!$C:$C,AW$1,Data!$D:$D,AW$2)</f>
        <v>0</v>
      </c>
      <c r="AX46" s="5">
        <f>COUNTIFS(Data!$G:$G,$A46,Data!$C:$C,AX$1,Data!$D:$D,AX$2)</f>
        <v>0</v>
      </c>
      <c r="AY46" s="5">
        <f>COUNTIFS(Data!$G:$G,$A46,Data!$C:$C,AY$1,Data!$D:$D,AY$2)</f>
        <v>0</v>
      </c>
      <c r="AZ46" s="5">
        <f>COUNTIFS(Data!$G:$G,$A46,Data!$C:$C,AZ$1,Data!$D:$D,AZ$2)</f>
        <v>0</v>
      </c>
      <c r="BA46" s="5">
        <f>COUNTIFS(Data!$G:$G,$A46,Data!$C:$C,BA$1,Data!$D:$D,BA$2)</f>
        <v>0</v>
      </c>
      <c r="BB46" s="5">
        <f>COUNTIFS(Data!$G:$G,$A46,Data!$C:$C,BB$1,Data!$D:$D,BB$2)</f>
        <v>0</v>
      </c>
      <c r="BC46" s="5">
        <f>COUNTIFS(Data!$G:$G,$A46,Data!$C:$C,BC$1,Data!$D:$D,BC$2)</f>
        <v>0</v>
      </c>
      <c r="BD46" s="5">
        <f>COUNTIFS(Data!$G:$G,$A46,Data!$C:$C,BD$1,Data!$D:$D,BD$2)</f>
        <v>0</v>
      </c>
      <c r="BE46" s="5">
        <f>COUNTIFS(Data!$G:$G,$A46,Data!$C:$C,BE$1,Data!$D:$D,BE$2)</f>
        <v>0</v>
      </c>
      <c r="BF46" s="5">
        <f>COUNTIFS(Data!$G:$G,$A46,Data!$C:$C,BF$1,Data!$D:$D,BF$2)</f>
        <v>0</v>
      </c>
      <c r="BG46" s="5">
        <f>COUNTIFS(Data!$G:$G,$A46,Data!$C:$C,BG$1,Data!$D:$D,BG$2)</f>
        <v>0</v>
      </c>
      <c r="BH46" s="5">
        <f>COUNTIFS(Data!$G:$G,$A46,Data!$C:$C,BH$1,Data!$D:$D,BH$2)</f>
        <v>0</v>
      </c>
      <c r="BI46" s="5">
        <f>COUNTIFS(Data!$G:$G,$A46,Data!$C:$C,BI$1,Data!$D:$D,BI$2)</f>
        <v>1</v>
      </c>
      <c r="BJ46" s="5">
        <f>COUNTIFS(Data!$G:$G,$A46,Data!$C:$C,BJ$1,Data!$D:$D,BJ$2)</f>
        <v>0</v>
      </c>
      <c r="BK46" s="5">
        <f>COUNTIFS(Data!$G:$G,$A46,Data!$C:$C,BK$1,Data!$D:$D,BK$2)</f>
        <v>0</v>
      </c>
      <c r="BL46" s="5">
        <f>COUNTIFS(Data!$G:$G,$A46,Data!$C:$C,BL$1,Data!$D:$D,BL$2)</f>
        <v>0</v>
      </c>
      <c r="BM46" s="5">
        <f>COUNTIFS(Data!$G:$G,$A46,Data!$C:$C,BM$1,Data!$D:$D,BM$2)</f>
        <v>0</v>
      </c>
      <c r="BN46" s="5">
        <f>COUNTIFS(Data!$G:$G,$A46,Data!$C:$C,BN$1,Data!$D:$D,BN$2)</f>
        <v>0</v>
      </c>
      <c r="BO46" s="5">
        <f>COUNTIFS(Data!$G:$G,$A46,Data!$C:$C,BO$1,Data!$D:$D,BO$2)</f>
        <v>0</v>
      </c>
      <c r="BP46" s="5">
        <f>COUNTIFS(Data!$G:$G,$A46,Data!$C:$C,BP$1,Data!$D:$D,BP$2)</f>
        <v>0</v>
      </c>
      <c r="BQ46" s="5">
        <f>COUNTIFS(Data!$G:$G,$A46,Data!$C:$C,BQ$1,Data!$D:$D,BQ$2)</f>
        <v>0</v>
      </c>
      <c r="BR46" s="5">
        <f>COUNTIFS(Data!$G:$G,$A46,Data!$C:$C,BR$1,Data!$D:$D,BR$2)</f>
        <v>0</v>
      </c>
      <c r="BS46" s="5">
        <f>COUNTIFS(Data!$G:$G,$A46,Data!$C:$C,BS$1,Data!$D:$D,BS$2)</f>
        <v>0</v>
      </c>
      <c r="BT46" s="5">
        <f>COUNTIFS(Data!$G:$G,$A46,Data!$C:$C,BT$1,Data!$D:$D,BT$2)</f>
        <v>0</v>
      </c>
      <c r="BU46" s="5">
        <f>COUNTIFS(Data!$G:$G,$A46,Data!$C:$C,BU$1,Data!$D:$D,BU$2)</f>
        <v>0</v>
      </c>
      <c r="BV46" s="5">
        <f>COUNTIFS(Data!$G:$G,$A46,Data!$C:$C,BV$1,Data!$D:$D,BV$2)</f>
        <v>0</v>
      </c>
      <c r="BW46" s="5">
        <f>COUNTIFS(Data!$G:$G,$A46,Data!$C:$C,BW$1,Data!$D:$D,BW$2)</f>
        <v>0</v>
      </c>
      <c r="BX46" s="5">
        <f>COUNTIFS(Data!$G:$G,$A46,Data!$C:$C,BX$1,Data!$D:$D,BX$2)</f>
        <v>0</v>
      </c>
      <c r="BY46" s="5">
        <f>COUNTIFS(Data!$G:$G,$A46,Data!$C:$C,BY$1,Data!$D:$D,BY$2)</f>
        <v>0</v>
      </c>
      <c r="BZ46" s="5">
        <f>COUNTIFS(Data!$G:$G,$A46,Data!$C:$C,BZ$1,Data!$D:$D,BZ$2)</f>
        <v>0</v>
      </c>
      <c r="CA46" s="5">
        <f>COUNTIFS(Data!$G:$G,$A46,Data!$C:$C,CA$1,Data!$D:$D,CA$2)</f>
        <v>0</v>
      </c>
      <c r="CB46" s="5">
        <f>COUNTIFS(Data!$G:$G,$A46,Data!$C:$C,CB$1,Data!$D:$D,CB$2)</f>
        <v>0</v>
      </c>
      <c r="CC46" s="5">
        <f>COUNTIFS(Data!$G:$G,$A46,Data!$C:$C,CC$1,Data!$D:$D,CC$2)</f>
        <v>0</v>
      </c>
      <c r="CD46" s="5">
        <f>COUNTIFS(Data!$G:$G,$A46,Data!$C:$C,CD$1,Data!$D:$D,CD$2)</f>
        <v>0</v>
      </c>
      <c r="CE46" s="5">
        <f>COUNTIFS(Data!$G:$G,$A46,Data!$C:$C,CE$1,Data!$D:$D,CE$2)</f>
        <v>0</v>
      </c>
      <c r="CF46" s="5">
        <f>COUNTIFS(Data!$G:$G,$A46,Data!$C:$C,CF$1,Data!$D:$D,CF$2)</f>
        <v>0</v>
      </c>
      <c r="CG46" s="5">
        <f>COUNTIFS(Data!$G:$G,$A46,Data!$C:$C,CG$1,Data!$D:$D,CG$2)</f>
        <v>0</v>
      </c>
      <c r="CH46" s="5">
        <f>COUNTIFS(Data!$G:$G,$A46,Data!$C:$C,CH$1,Data!$D:$D,CH$2)</f>
        <v>0</v>
      </c>
      <c r="CI46" s="5">
        <f>COUNTIFS(Data!$G:$G,$A46,Data!$C:$C,CI$1,Data!$D:$D,CI$2)</f>
        <v>0</v>
      </c>
      <c r="CJ46" s="5">
        <f>COUNTIFS(Data!$G:$G,$A46,Data!$C:$C,CJ$1,Data!$D:$D,CJ$2)</f>
        <v>0</v>
      </c>
      <c r="CK46" s="5">
        <f>COUNTIFS(Data!$G:$G,$A46,Data!$C:$C,CK$1,Data!$D:$D,CK$2)</f>
        <v>0</v>
      </c>
      <c r="CL46" s="5">
        <f>COUNTIFS(Data!$G:$G,$A46,Data!$C:$C,CL$1,Data!$D:$D,CL$2)</f>
        <v>0</v>
      </c>
      <c r="CM46" s="5">
        <f>COUNTIFS(Data!$G:$G,$A46,Data!$C:$C,CM$1,Data!$D:$D,CM$2)</f>
        <v>0</v>
      </c>
      <c r="CN46" s="5">
        <f>COUNTIFS(Data!$G:$G,$A46,Data!$C:$C,CN$1,Data!$D:$D,CN$2)</f>
        <v>0</v>
      </c>
      <c r="CO46" s="5">
        <f>COUNTIFS(Data!$G:$G,$A46,Data!$C:$C,CO$1,Data!$D:$D,CO$2)</f>
        <v>0</v>
      </c>
      <c r="CP46" s="5">
        <f>COUNTIFS(Data!$G:$G,$A46,Data!$C:$C,CP$1,Data!$D:$D,CP$2)</f>
        <v>0</v>
      </c>
      <c r="CQ46" s="5">
        <f>COUNTIFS(Data!$G:$G,$A46,Data!$C:$C,CQ$1,Data!$D:$D,CQ$2)</f>
        <v>0</v>
      </c>
      <c r="CR46" s="5">
        <f>COUNTIFS(Data!$G:$G,$A46,Data!$C:$C,CR$1,Data!$D:$D,CR$2)</f>
        <v>0</v>
      </c>
      <c r="CS46" s="5">
        <f>COUNTIFS(Data!$G:$G,$A46,Data!$C:$C,CS$1,Data!$D:$D,CS$2)</f>
        <v>0</v>
      </c>
      <c r="CT46" s="5">
        <f>COUNTIFS(Data!$G:$G,$A46,Data!$C:$C,CT$1,Data!$D:$D,CT$2)</f>
        <v>0</v>
      </c>
      <c r="CU46" s="5">
        <f>COUNTIFS(Data!$G:$G,$A46,Data!$C:$C,CU$1,Data!$D:$D,CU$2)</f>
        <v>0</v>
      </c>
      <c r="CV46" s="5">
        <f>COUNTIFS(Data!$G:$G,$A46,Data!$C:$C,CV$1,Data!$D:$D,CV$2)</f>
        <v>0</v>
      </c>
      <c r="CW46" s="5">
        <f t="shared" ref="CW46:CX46" si="45">SUMIF($B$2:$CV$2,CW$2, $B46:$CV46)</f>
        <v>1</v>
      </c>
      <c r="CX46" s="5">
        <f t="shared" si="45"/>
        <v>1</v>
      </c>
      <c r="CY46" s="5">
        <f t="shared" si="3"/>
        <v>2</v>
      </c>
    </row>
    <row r="47">
      <c r="A47" s="5" t="str">
        <f>Countries!A45</f>
        <v>ISR</v>
      </c>
      <c r="B47" s="5">
        <f>COUNTIFS(Data!$G:$G,$A47,Data!$C:$C,B$1,Data!$D:$D,B$2)</f>
        <v>0</v>
      </c>
      <c r="C47" s="5">
        <f>COUNTIFS(Data!$G:$G,$A47,Data!$C:$C,C$1,Data!$D:$D,C$2)</f>
        <v>0</v>
      </c>
      <c r="D47" s="5">
        <f>COUNTIFS(Data!$G:$G,$A47,Data!$C:$C,D$1,Data!$D:$D,D$2)</f>
        <v>0</v>
      </c>
      <c r="E47" s="5">
        <f>COUNTIFS(Data!$G:$G,$A47,Data!$C:$C,E$1,Data!$D:$D,E$2)</f>
        <v>0</v>
      </c>
      <c r="F47" s="5">
        <f>COUNTIFS(Data!$G:$G,$A47,Data!$C:$C,F$1,Data!$D:$D,F$2)</f>
        <v>0</v>
      </c>
      <c r="G47" s="5">
        <f>COUNTIFS(Data!$G:$G,$A47,Data!$C:$C,G$1,Data!$D:$D,G$2)</f>
        <v>1</v>
      </c>
      <c r="H47" s="5">
        <f>COUNTIFS(Data!$G:$G,$A47,Data!$C:$C,H$1,Data!$D:$D,H$2)</f>
        <v>0</v>
      </c>
      <c r="I47" s="5">
        <f>COUNTIFS(Data!$G:$G,$A47,Data!$C:$C,I$1,Data!$D:$D,I$2)</f>
        <v>0</v>
      </c>
      <c r="J47" s="5">
        <f>COUNTIFS(Data!$G:$G,$A47,Data!$C:$C,J$1,Data!$D:$D,J$2)</f>
        <v>0</v>
      </c>
      <c r="K47" s="5">
        <f>COUNTIFS(Data!$G:$G,$A47,Data!$C:$C,K$1,Data!$D:$D,K$2)</f>
        <v>0</v>
      </c>
      <c r="L47" s="5">
        <f>COUNTIFS(Data!$G:$G,$A47,Data!$C:$C,L$1,Data!$D:$D,L$2)</f>
        <v>0</v>
      </c>
      <c r="M47" s="5">
        <f>COUNTIFS(Data!$G:$G,$A47,Data!$C:$C,M$1,Data!$D:$D,M$2)</f>
        <v>0</v>
      </c>
      <c r="N47" s="5">
        <f>COUNTIFS(Data!$G:$G,$A47,Data!$C:$C,N$1,Data!$D:$D,N$2)</f>
        <v>0</v>
      </c>
      <c r="O47" s="5">
        <f>COUNTIFS(Data!$G:$G,$A47,Data!$C:$C,O$1,Data!$D:$D,O$2)</f>
        <v>0</v>
      </c>
      <c r="P47" s="5">
        <f>COUNTIFS(Data!$G:$G,$A47,Data!$C:$C,P$1,Data!$D:$D,P$2)</f>
        <v>0</v>
      </c>
      <c r="Q47" s="5">
        <f>COUNTIFS(Data!$G:$G,$A47,Data!$C:$C,Q$1,Data!$D:$D,Q$2)</f>
        <v>0</v>
      </c>
      <c r="R47" s="5">
        <f>COUNTIFS(Data!$G:$G,$A47,Data!$C:$C,R$1,Data!$D:$D,R$2)</f>
        <v>0</v>
      </c>
      <c r="S47" s="5">
        <f>COUNTIFS(Data!$G:$G,$A47,Data!$C:$C,S$1,Data!$D:$D,S$2)</f>
        <v>0</v>
      </c>
      <c r="T47" s="5">
        <f>COUNTIFS(Data!$G:$G,$A47,Data!$C:$C,T$1,Data!$D:$D,T$2)</f>
        <v>0</v>
      </c>
      <c r="U47" s="5">
        <f>COUNTIFS(Data!$G:$G,$A47,Data!$C:$C,U$1,Data!$D:$D,U$2)</f>
        <v>0</v>
      </c>
      <c r="V47" s="5">
        <f>COUNTIFS(Data!$G:$G,$A47,Data!$C:$C,V$1,Data!$D:$D,V$2)</f>
        <v>0</v>
      </c>
      <c r="W47" s="5">
        <f>COUNTIFS(Data!$G:$G,$A47,Data!$C:$C,W$1,Data!$D:$D,W$2)</f>
        <v>0</v>
      </c>
      <c r="X47" s="5">
        <f>COUNTIFS(Data!$G:$G,$A47,Data!$C:$C,X$1,Data!$D:$D,X$2)</f>
        <v>0</v>
      </c>
      <c r="Y47" s="5">
        <f>COUNTIFS(Data!$G:$G,$A47,Data!$C:$C,Y$1,Data!$D:$D,Y$2)</f>
        <v>0</v>
      </c>
      <c r="Z47" s="5">
        <f>COUNTIFS(Data!$G:$G,$A47,Data!$C:$C,Z$1,Data!$D:$D,Z$2)</f>
        <v>0</v>
      </c>
      <c r="AA47" s="5">
        <f>COUNTIFS(Data!$G:$G,$A47,Data!$C:$C,AA$1,Data!$D:$D,AA$2)</f>
        <v>0</v>
      </c>
      <c r="AB47" s="5">
        <f>COUNTIFS(Data!$G:$G,$A47,Data!$C:$C,AB$1,Data!$D:$D,AB$2)</f>
        <v>0</v>
      </c>
      <c r="AC47" s="5">
        <f>COUNTIFS(Data!$G:$G,$A47,Data!$C:$C,AC$1,Data!$D:$D,AC$2)</f>
        <v>0</v>
      </c>
      <c r="AD47" s="5">
        <f>COUNTIFS(Data!$G:$G,$A47,Data!$C:$C,AD$1,Data!$D:$D,AD$2)</f>
        <v>0</v>
      </c>
      <c r="AE47" s="5">
        <f>COUNTIFS(Data!$G:$G,$A47,Data!$C:$C,AE$1,Data!$D:$D,AE$2)</f>
        <v>0</v>
      </c>
      <c r="AF47" s="5">
        <f>COUNTIFS(Data!$G:$G,$A47,Data!$C:$C,AF$1,Data!$D:$D,AF$2)</f>
        <v>0</v>
      </c>
      <c r="AG47" s="5">
        <f>COUNTIFS(Data!$G:$G,$A47,Data!$C:$C,AG$1,Data!$D:$D,AG$2)</f>
        <v>0</v>
      </c>
      <c r="AH47" s="5">
        <f>COUNTIFS(Data!$G:$G,$A47,Data!$C:$C,AH$1,Data!$D:$D,AH$2)</f>
        <v>0</v>
      </c>
      <c r="AI47" s="5">
        <f>COUNTIFS(Data!$G:$G,$A47,Data!$C:$C,AI$1,Data!$D:$D,AI$2)</f>
        <v>0</v>
      </c>
      <c r="AJ47" s="5">
        <f>COUNTIFS(Data!$G:$G,$A47,Data!$C:$C,AJ$1,Data!$D:$D,AJ$2)</f>
        <v>0</v>
      </c>
      <c r="AK47" s="5">
        <f>COUNTIFS(Data!$G:$G,$A47,Data!$C:$C,AK$1,Data!$D:$D,AK$2)</f>
        <v>0</v>
      </c>
      <c r="AL47" s="5">
        <f>COUNTIFS(Data!$G:$G,$A47,Data!$C:$C,AL$1,Data!$D:$D,AL$2)</f>
        <v>0</v>
      </c>
      <c r="AM47" s="5">
        <f>COUNTIFS(Data!$G:$G,$A47,Data!$C:$C,AM$1,Data!$D:$D,AM$2)</f>
        <v>0</v>
      </c>
      <c r="AN47" s="5">
        <f>COUNTIFS(Data!$G:$G,$A47,Data!$C:$C,AN$1,Data!$D:$D,AN$2)</f>
        <v>0</v>
      </c>
      <c r="AO47" s="5">
        <f>COUNTIFS(Data!$G:$G,$A47,Data!$C:$C,AO$1,Data!$D:$D,AO$2)</f>
        <v>0</v>
      </c>
      <c r="AP47" s="5">
        <f>COUNTIFS(Data!$G:$G,$A47,Data!$C:$C,AP$1,Data!$D:$D,AP$2)</f>
        <v>0</v>
      </c>
      <c r="AQ47" s="5">
        <f>COUNTIFS(Data!$G:$G,$A47,Data!$C:$C,AQ$1,Data!$D:$D,AQ$2)</f>
        <v>0</v>
      </c>
      <c r="AR47" s="5">
        <f>COUNTIFS(Data!$G:$G,$A47,Data!$C:$C,AR$1,Data!$D:$D,AR$2)</f>
        <v>0</v>
      </c>
      <c r="AS47" s="5">
        <f>COUNTIFS(Data!$G:$G,$A47,Data!$C:$C,AS$1,Data!$D:$D,AS$2)</f>
        <v>0</v>
      </c>
      <c r="AT47" s="5">
        <f>COUNTIFS(Data!$G:$G,$A47,Data!$C:$C,AT$1,Data!$D:$D,AT$2)</f>
        <v>0</v>
      </c>
      <c r="AU47" s="5">
        <f>COUNTIFS(Data!$G:$G,$A47,Data!$C:$C,AU$1,Data!$D:$D,AU$2)</f>
        <v>0</v>
      </c>
      <c r="AV47" s="5">
        <f>COUNTIFS(Data!$G:$G,$A47,Data!$C:$C,AV$1,Data!$D:$D,AV$2)</f>
        <v>0</v>
      </c>
      <c r="AW47" s="5">
        <f>COUNTIFS(Data!$G:$G,$A47,Data!$C:$C,AW$1,Data!$D:$D,AW$2)</f>
        <v>0</v>
      </c>
      <c r="AX47" s="5">
        <f>COUNTIFS(Data!$G:$G,$A47,Data!$C:$C,AX$1,Data!$D:$D,AX$2)</f>
        <v>0</v>
      </c>
      <c r="AY47" s="5">
        <f>COUNTIFS(Data!$G:$G,$A47,Data!$C:$C,AY$1,Data!$D:$D,AY$2)</f>
        <v>0</v>
      </c>
      <c r="AZ47" s="5">
        <f>COUNTIFS(Data!$G:$G,$A47,Data!$C:$C,AZ$1,Data!$D:$D,AZ$2)</f>
        <v>0</v>
      </c>
      <c r="BA47" s="5">
        <f>COUNTIFS(Data!$G:$G,$A47,Data!$C:$C,BA$1,Data!$D:$D,BA$2)</f>
        <v>0</v>
      </c>
      <c r="BB47" s="5">
        <f>COUNTIFS(Data!$G:$G,$A47,Data!$C:$C,BB$1,Data!$D:$D,BB$2)</f>
        <v>0</v>
      </c>
      <c r="BC47" s="5">
        <f>COUNTIFS(Data!$G:$G,$A47,Data!$C:$C,BC$1,Data!$D:$D,BC$2)</f>
        <v>0</v>
      </c>
      <c r="BD47" s="5">
        <f>COUNTIFS(Data!$G:$G,$A47,Data!$C:$C,BD$1,Data!$D:$D,BD$2)</f>
        <v>0</v>
      </c>
      <c r="BE47" s="5">
        <f>COUNTIFS(Data!$G:$G,$A47,Data!$C:$C,BE$1,Data!$D:$D,BE$2)</f>
        <v>0</v>
      </c>
      <c r="BF47" s="5">
        <f>COUNTIFS(Data!$G:$G,$A47,Data!$C:$C,BF$1,Data!$D:$D,BF$2)</f>
        <v>0</v>
      </c>
      <c r="BG47" s="5">
        <f>COUNTIFS(Data!$G:$G,$A47,Data!$C:$C,BG$1,Data!$D:$D,BG$2)</f>
        <v>0</v>
      </c>
      <c r="BH47" s="5">
        <f>COUNTIFS(Data!$G:$G,$A47,Data!$C:$C,BH$1,Data!$D:$D,BH$2)</f>
        <v>1</v>
      </c>
      <c r="BI47" s="5">
        <f>COUNTIFS(Data!$G:$G,$A47,Data!$C:$C,BI$1,Data!$D:$D,BI$2)</f>
        <v>0</v>
      </c>
      <c r="BJ47" s="5">
        <f>COUNTIFS(Data!$G:$G,$A47,Data!$C:$C,BJ$1,Data!$D:$D,BJ$2)</f>
        <v>0</v>
      </c>
      <c r="BK47" s="5">
        <f>COUNTIFS(Data!$G:$G,$A47,Data!$C:$C,BK$1,Data!$D:$D,BK$2)</f>
        <v>0</v>
      </c>
      <c r="BL47" s="5">
        <f>COUNTIFS(Data!$G:$G,$A47,Data!$C:$C,BL$1,Data!$D:$D,BL$2)</f>
        <v>0</v>
      </c>
      <c r="BM47" s="5">
        <f>COUNTIFS(Data!$G:$G,$A47,Data!$C:$C,BM$1,Data!$D:$D,BM$2)</f>
        <v>0</v>
      </c>
      <c r="BN47" s="5">
        <f>COUNTIFS(Data!$G:$G,$A47,Data!$C:$C,BN$1,Data!$D:$D,BN$2)</f>
        <v>0</v>
      </c>
      <c r="BO47" s="5">
        <f>COUNTIFS(Data!$G:$G,$A47,Data!$C:$C,BO$1,Data!$D:$D,BO$2)</f>
        <v>0</v>
      </c>
      <c r="BP47" s="5">
        <f>COUNTIFS(Data!$G:$G,$A47,Data!$C:$C,BP$1,Data!$D:$D,BP$2)</f>
        <v>0</v>
      </c>
      <c r="BQ47" s="5">
        <f>COUNTIFS(Data!$G:$G,$A47,Data!$C:$C,BQ$1,Data!$D:$D,BQ$2)</f>
        <v>0</v>
      </c>
      <c r="BR47" s="5">
        <f>COUNTIFS(Data!$G:$G,$A47,Data!$C:$C,BR$1,Data!$D:$D,BR$2)</f>
        <v>0</v>
      </c>
      <c r="BS47" s="5">
        <f>COUNTIFS(Data!$G:$G,$A47,Data!$C:$C,BS$1,Data!$D:$D,BS$2)</f>
        <v>0</v>
      </c>
      <c r="BT47" s="5">
        <f>COUNTIFS(Data!$G:$G,$A47,Data!$C:$C,BT$1,Data!$D:$D,BT$2)</f>
        <v>0</v>
      </c>
      <c r="BU47" s="5">
        <f>COUNTIFS(Data!$G:$G,$A47,Data!$C:$C,BU$1,Data!$D:$D,BU$2)</f>
        <v>0</v>
      </c>
      <c r="BV47" s="5">
        <f>COUNTIFS(Data!$G:$G,$A47,Data!$C:$C,BV$1,Data!$D:$D,BV$2)</f>
        <v>0</v>
      </c>
      <c r="BW47" s="5">
        <f>COUNTIFS(Data!$G:$G,$A47,Data!$C:$C,BW$1,Data!$D:$D,BW$2)</f>
        <v>0</v>
      </c>
      <c r="BX47" s="5">
        <f>COUNTIFS(Data!$G:$G,$A47,Data!$C:$C,BX$1,Data!$D:$D,BX$2)</f>
        <v>0</v>
      </c>
      <c r="BY47" s="5">
        <f>COUNTIFS(Data!$G:$G,$A47,Data!$C:$C,BY$1,Data!$D:$D,BY$2)</f>
        <v>0</v>
      </c>
      <c r="BZ47" s="5">
        <f>COUNTIFS(Data!$G:$G,$A47,Data!$C:$C,BZ$1,Data!$D:$D,BZ$2)</f>
        <v>0</v>
      </c>
      <c r="CA47" s="5">
        <f>COUNTIFS(Data!$G:$G,$A47,Data!$C:$C,CA$1,Data!$D:$D,CA$2)</f>
        <v>0</v>
      </c>
      <c r="CB47" s="5">
        <f>COUNTIFS(Data!$G:$G,$A47,Data!$C:$C,CB$1,Data!$D:$D,CB$2)</f>
        <v>0</v>
      </c>
      <c r="CC47" s="5">
        <f>COUNTIFS(Data!$G:$G,$A47,Data!$C:$C,CC$1,Data!$D:$D,CC$2)</f>
        <v>0</v>
      </c>
      <c r="CD47" s="5">
        <f>COUNTIFS(Data!$G:$G,$A47,Data!$C:$C,CD$1,Data!$D:$D,CD$2)</f>
        <v>0</v>
      </c>
      <c r="CE47" s="5">
        <f>COUNTIFS(Data!$G:$G,$A47,Data!$C:$C,CE$1,Data!$D:$D,CE$2)</f>
        <v>0</v>
      </c>
      <c r="CF47" s="5">
        <f>COUNTIFS(Data!$G:$G,$A47,Data!$C:$C,CF$1,Data!$D:$D,CF$2)</f>
        <v>0</v>
      </c>
      <c r="CG47" s="5">
        <f>COUNTIFS(Data!$G:$G,$A47,Data!$C:$C,CG$1,Data!$D:$D,CG$2)</f>
        <v>0</v>
      </c>
      <c r="CH47" s="5">
        <f>COUNTIFS(Data!$G:$G,$A47,Data!$C:$C,CH$1,Data!$D:$D,CH$2)</f>
        <v>0</v>
      </c>
      <c r="CI47" s="5">
        <f>COUNTIFS(Data!$G:$G,$A47,Data!$C:$C,CI$1,Data!$D:$D,CI$2)</f>
        <v>0</v>
      </c>
      <c r="CJ47" s="5">
        <f>COUNTIFS(Data!$G:$G,$A47,Data!$C:$C,CJ$1,Data!$D:$D,CJ$2)</f>
        <v>0</v>
      </c>
      <c r="CK47" s="5">
        <f>COUNTIFS(Data!$G:$G,$A47,Data!$C:$C,CK$1,Data!$D:$D,CK$2)</f>
        <v>0</v>
      </c>
      <c r="CL47" s="5">
        <f>COUNTIFS(Data!$G:$G,$A47,Data!$C:$C,CL$1,Data!$D:$D,CL$2)</f>
        <v>0</v>
      </c>
      <c r="CM47" s="5">
        <f>COUNTIFS(Data!$G:$G,$A47,Data!$C:$C,CM$1,Data!$D:$D,CM$2)</f>
        <v>0</v>
      </c>
      <c r="CN47" s="5">
        <f>COUNTIFS(Data!$G:$G,$A47,Data!$C:$C,CN$1,Data!$D:$D,CN$2)</f>
        <v>0</v>
      </c>
      <c r="CO47" s="5">
        <f>COUNTIFS(Data!$G:$G,$A47,Data!$C:$C,CO$1,Data!$D:$D,CO$2)</f>
        <v>0</v>
      </c>
      <c r="CP47" s="5">
        <f>COUNTIFS(Data!$G:$G,$A47,Data!$C:$C,CP$1,Data!$D:$D,CP$2)</f>
        <v>0</v>
      </c>
      <c r="CQ47" s="5">
        <f>COUNTIFS(Data!$G:$G,$A47,Data!$C:$C,CQ$1,Data!$D:$D,CQ$2)</f>
        <v>0</v>
      </c>
      <c r="CR47" s="5">
        <f>COUNTIFS(Data!$G:$G,$A47,Data!$C:$C,CR$1,Data!$D:$D,CR$2)</f>
        <v>0</v>
      </c>
      <c r="CS47" s="5">
        <f>COUNTIFS(Data!$G:$G,$A47,Data!$C:$C,CS$1,Data!$D:$D,CS$2)</f>
        <v>0</v>
      </c>
      <c r="CT47" s="5">
        <f>COUNTIFS(Data!$G:$G,$A47,Data!$C:$C,CT$1,Data!$D:$D,CT$2)</f>
        <v>0</v>
      </c>
      <c r="CU47" s="5">
        <f>COUNTIFS(Data!$G:$G,$A47,Data!$C:$C,CU$1,Data!$D:$D,CU$2)</f>
        <v>0</v>
      </c>
      <c r="CV47" s="5">
        <f>COUNTIFS(Data!$G:$G,$A47,Data!$C:$C,CV$1,Data!$D:$D,CV$2)</f>
        <v>0</v>
      </c>
      <c r="CW47" s="5">
        <f t="shared" ref="CW47:CX47" si="46">SUMIF($B$2:$CV$2,CW$2, $B47:$CV47)</f>
        <v>1</v>
      </c>
      <c r="CX47" s="5">
        <f t="shared" si="46"/>
        <v>0</v>
      </c>
      <c r="CY47" s="5">
        <f t="shared" si="3"/>
        <v>2</v>
      </c>
    </row>
    <row r="48">
      <c r="A48" s="5" t="str">
        <f>Countries!A46</f>
        <v>ITA</v>
      </c>
      <c r="B48" s="5">
        <f>COUNTIFS(Data!$G:$G,$A48,Data!$C:$C,B$1,Data!$D:$D,B$2)</f>
        <v>0</v>
      </c>
      <c r="C48" s="5">
        <f>COUNTIFS(Data!$G:$G,$A48,Data!$C:$C,C$1,Data!$D:$D,C$2)</f>
        <v>0</v>
      </c>
      <c r="D48" s="5">
        <f>COUNTIFS(Data!$G:$G,$A48,Data!$C:$C,D$1,Data!$D:$D,D$2)</f>
        <v>0</v>
      </c>
      <c r="E48" s="5">
        <f>COUNTIFS(Data!$G:$G,$A48,Data!$C:$C,E$1,Data!$D:$D,E$2)</f>
        <v>0</v>
      </c>
      <c r="F48" s="5">
        <f>COUNTIFS(Data!$G:$G,$A48,Data!$C:$C,F$1,Data!$D:$D,F$2)</f>
        <v>0</v>
      </c>
      <c r="G48" s="5">
        <f>COUNTIFS(Data!$G:$G,$A48,Data!$C:$C,G$1,Data!$D:$D,G$2)</f>
        <v>0</v>
      </c>
      <c r="H48" s="5">
        <f>COUNTIFS(Data!$G:$G,$A48,Data!$C:$C,H$1,Data!$D:$D,H$2)</f>
        <v>0</v>
      </c>
      <c r="I48" s="5">
        <f>COUNTIFS(Data!$G:$G,$A48,Data!$C:$C,I$1,Data!$D:$D,I$2)</f>
        <v>0</v>
      </c>
      <c r="J48" s="5">
        <f>0.5+COUNTIFS(Data!$G:$G,$A48,Data!$C:$C,J$1,Data!$D:$D,J$2)</f>
        <v>3.5</v>
      </c>
      <c r="K48" s="5">
        <f>COUNTIFS(Data!$G:$G,$A48,Data!$C:$C,K$1,Data!$D:$D,K$2)</f>
        <v>0</v>
      </c>
      <c r="L48" s="5">
        <f>COUNTIFS(Data!$G:$G,$A48,Data!$C:$C,L$1,Data!$D:$D,L$2)</f>
        <v>1</v>
      </c>
      <c r="M48" s="5">
        <f>COUNTIFS(Data!$G:$G,$A48,Data!$C:$C,M$1,Data!$D:$D,M$2)</f>
        <v>0</v>
      </c>
      <c r="N48" s="5">
        <f>COUNTIFS(Data!$G:$G,$A48,Data!$C:$C,N$1,Data!$D:$D,N$2)</f>
        <v>0</v>
      </c>
      <c r="O48" s="5">
        <f>COUNTIFS(Data!$G:$G,$A48,Data!$C:$C,O$1,Data!$D:$D,O$2)</f>
        <v>0</v>
      </c>
      <c r="P48" s="5">
        <f>COUNTIFS(Data!$G:$G,$A48,Data!$C:$C,P$1,Data!$D:$D,P$2)</f>
        <v>0</v>
      </c>
      <c r="Q48" s="5">
        <f>COUNTIFS(Data!$G:$G,$A48,Data!$C:$C,Q$1,Data!$D:$D,Q$2)</f>
        <v>0</v>
      </c>
      <c r="R48" s="5">
        <f>COUNTIFS(Data!$G:$G,$A48,Data!$C:$C,R$1,Data!$D:$D,R$2)</f>
        <v>0</v>
      </c>
      <c r="S48" s="5">
        <f>COUNTIFS(Data!$G:$G,$A48,Data!$C:$C,S$1,Data!$D:$D,S$2)</f>
        <v>0</v>
      </c>
      <c r="T48" s="5">
        <f>COUNTIFS(Data!$G:$G,$A48,Data!$C:$C,T$1,Data!$D:$D,T$2)</f>
        <v>0</v>
      </c>
      <c r="U48" s="5">
        <f>COUNTIFS(Data!$G:$G,$A48,Data!$C:$C,U$1,Data!$D:$D,U$2)</f>
        <v>0</v>
      </c>
      <c r="V48" s="5">
        <f>COUNTIFS(Data!$G:$G,$A48,Data!$C:$C,V$1,Data!$D:$D,V$2)</f>
        <v>0</v>
      </c>
      <c r="W48" s="5">
        <f>COUNTIFS(Data!$G:$G,$A48,Data!$C:$C,W$1,Data!$D:$D,W$2)</f>
        <v>0</v>
      </c>
      <c r="X48" s="5">
        <f>COUNTIFS(Data!$G:$G,$A48,Data!$C:$C,X$1,Data!$D:$D,X$2)</f>
        <v>0</v>
      </c>
      <c r="Y48" s="5">
        <f>COUNTIFS(Data!$G:$G,$A48,Data!$C:$C,Y$1,Data!$D:$D,Y$2)</f>
        <v>0</v>
      </c>
      <c r="Z48" s="5">
        <f>COUNTIFS(Data!$G:$G,$A48,Data!$C:$C,Z$1,Data!$D:$D,Z$2)</f>
        <v>0</v>
      </c>
      <c r="AA48" s="5">
        <f>COUNTIFS(Data!$G:$G,$A48,Data!$C:$C,AA$1,Data!$D:$D,AA$2)</f>
        <v>0</v>
      </c>
      <c r="AB48" s="5">
        <f>COUNTIFS(Data!$G:$G,$A48,Data!$C:$C,AB$1,Data!$D:$D,AB$2)</f>
        <v>0</v>
      </c>
      <c r="AC48" s="5">
        <f>COUNTIFS(Data!$G:$G,$A48,Data!$C:$C,AC$1,Data!$D:$D,AC$2)</f>
        <v>0</v>
      </c>
      <c r="AD48" s="5">
        <f>COUNTIFS(Data!$G:$G,$A48,Data!$C:$C,AD$1,Data!$D:$D,AD$2)</f>
        <v>0</v>
      </c>
      <c r="AE48" s="5">
        <f>COUNTIFS(Data!$G:$G,$A48,Data!$C:$C,AE$1,Data!$D:$D,AE$2)</f>
        <v>0</v>
      </c>
      <c r="AF48" s="5">
        <f>COUNTIFS(Data!$G:$G,$A48,Data!$C:$C,AF$1,Data!$D:$D,AF$2)</f>
        <v>0</v>
      </c>
      <c r="AG48" s="5">
        <f>COUNTIFS(Data!$G:$G,$A48,Data!$C:$C,AG$1,Data!$D:$D,AG$2)</f>
        <v>0</v>
      </c>
      <c r="AH48" s="5">
        <f>COUNTIFS(Data!$G:$G,$A48,Data!$C:$C,AH$1,Data!$D:$D,AH$2)</f>
        <v>0</v>
      </c>
      <c r="AI48" s="5">
        <f>COUNTIFS(Data!$G:$G,$A48,Data!$C:$C,AI$1,Data!$D:$D,AI$2)</f>
        <v>0</v>
      </c>
      <c r="AJ48" s="5">
        <f>COUNTIFS(Data!$G:$G,$A48,Data!$C:$C,AJ$1,Data!$D:$D,AJ$2)</f>
        <v>1</v>
      </c>
      <c r="AK48" s="5">
        <f>COUNTIFS(Data!$G:$G,$A48,Data!$C:$C,AK$1,Data!$D:$D,AK$2)</f>
        <v>0</v>
      </c>
      <c r="AL48" s="5">
        <f>COUNTIFS(Data!$G:$G,$A48,Data!$C:$C,AL$1,Data!$D:$D,AL$2)</f>
        <v>0</v>
      </c>
      <c r="AM48" s="5">
        <f>COUNTIFS(Data!$G:$G,$A48,Data!$C:$C,AM$1,Data!$D:$D,AM$2)</f>
        <v>0</v>
      </c>
      <c r="AN48" s="5">
        <f>COUNTIFS(Data!$G:$G,$A48,Data!$C:$C,AN$1,Data!$D:$D,AN$2)</f>
        <v>0</v>
      </c>
      <c r="AO48" s="5">
        <f>COUNTIFS(Data!$G:$G,$A48,Data!$C:$C,AO$1,Data!$D:$D,AO$2)</f>
        <v>0</v>
      </c>
      <c r="AP48" s="5">
        <f>COUNTIFS(Data!$G:$G,$A48,Data!$C:$C,AP$1,Data!$D:$D,AP$2)</f>
        <v>0</v>
      </c>
      <c r="AQ48" s="5">
        <f>COUNTIFS(Data!$G:$G,$A48,Data!$C:$C,AQ$1,Data!$D:$D,AQ$2)</f>
        <v>0</v>
      </c>
      <c r="AR48" s="5">
        <f>COUNTIFS(Data!$G:$G,$A48,Data!$C:$C,AR$1,Data!$D:$D,AR$2)</f>
        <v>0</v>
      </c>
      <c r="AS48" s="5">
        <f>COUNTIFS(Data!$G:$G,$A48,Data!$C:$C,AS$1,Data!$D:$D,AS$2)</f>
        <v>0</v>
      </c>
      <c r="AT48" s="5">
        <f>COUNTIFS(Data!$G:$G,$A48,Data!$C:$C,AT$1,Data!$D:$D,AT$2)</f>
        <v>0</v>
      </c>
      <c r="AU48" s="5">
        <f>COUNTIFS(Data!$G:$G,$A48,Data!$C:$C,AU$1,Data!$D:$D,AU$2)</f>
        <v>0</v>
      </c>
      <c r="AV48" s="5">
        <f>COUNTIFS(Data!$G:$G,$A48,Data!$C:$C,AV$1,Data!$D:$D,AV$2)</f>
        <v>0</v>
      </c>
      <c r="AW48" s="5">
        <f>COUNTIFS(Data!$G:$G,$A48,Data!$C:$C,AW$1,Data!$D:$D,AW$2)</f>
        <v>0</v>
      </c>
      <c r="AX48" s="5">
        <f>COUNTIFS(Data!$G:$G,$A48,Data!$C:$C,AX$1,Data!$D:$D,AX$2)</f>
        <v>0</v>
      </c>
      <c r="AY48" s="5">
        <f>COUNTIFS(Data!$G:$G,$A48,Data!$C:$C,AY$1,Data!$D:$D,AY$2)</f>
        <v>0</v>
      </c>
      <c r="AZ48" s="5">
        <f>COUNTIFS(Data!$G:$G,$A48,Data!$C:$C,AZ$1,Data!$D:$D,AZ$2)</f>
        <v>0</v>
      </c>
      <c r="BA48" s="5">
        <f>COUNTIFS(Data!$G:$G,$A48,Data!$C:$C,BA$1,Data!$D:$D,BA$2)</f>
        <v>0</v>
      </c>
      <c r="BB48" s="5">
        <f>COUNTIFS(Data!$G:$G,$A48,Data!$C:$C,BB$1,Data!$D:$D,BB$2)</f>
        <v>1</v>
      </c>
      <c r="BC48" s="5">
        <f>COUNTIFS(Data!$G:$G,$A48,Data!$C:$C,BC$1,Data!$D:$D,BC$2)</f>
        <v>0</v>
      </c>
      <c r="BD48" s="5">
        <f>COUNTIFS(Data!$G:$G,$A48,Data!$C:$C,BD$1,Data!$D:$D,BD$2)</f>
        <v>0</v>
      </c>
      <c r="BE48" s="5">
        <f>COUNTIFS(Data!$G:$G,$A48,Data!$C:$C,BE$1,Data!$D:$D,BE$2)</f>
        <v>0</v>
      </c>
      <c r="BF48" s="5">
        <f>COUNTIFS(Data!$G:$G,$A48,Data!$C:$C,BF$1,Data!$D:$D,BF$2)</f>
        <v>0</v>
      </c>
      <c r="BG48" s="5">
        <f>COUNTIFS(Data!$G:$G,$A48,Data!$C:$C,BG$1,Data!$D:$D,BG$2)</f>
        <v>0</v>
      </c>
      <c r="BH48" s="5">
        <f>COUNTIFS(Data!$G:$G,$A48,Data!$C:$C,BH$1,Data!$D:$D,BH$2)</f>
        <v>0</v>
      </c>
      <c r="BI48" s="5">
        <f>COUNTIFS(Data!$G:$G,$A48,Data!$C:$C,BI$1,Data!$D:$D,BI$2)</f>
        <v>0</v>
      </c>
      <c r="BJ48" s="5">
        <f>COUNTIFS(Data!$G:$G,$A48,Data!$C:$C,BJ$1,Data!$D:$D,BJ$2)</f>
        <v>1</v>
      </c>
      <c r="BK48" s="5">
        <f>COUNTIFS(Data!$G:$G,$A48,Data!$C:$C,BK$1,Data!$D:$D,BK$2)</f>
        <v>0</v>
      </c>
      <c r="BL48" s="5">
        <f>COUNTIFS(Data!$G:$G,$A48,Data!$C:$C,BL$1,Data!$D:$D,BL$2)</f>
        <v>0</v>
      </c>
      <c r="BM48" s="5">
        <f>COUNTIFS(Data!$G:$G,$A48,Data!$C:$C,BM$1,Data!$D:$D,BM$2)</f>
        <v>0</v>
      </c>
      <c r="BN48" s="5">
        <f>COUNTIFS(Data!$G:$G,$A48,Data!$C:$C,BN$1,Data!$D:$D,BN$2)</f>
        <v>1</v>
      </c>
      <c r="BO48" s="5">
        <f>COUNTIFS(Data!$G:$G,$A48,Data!$C:$C,BO$1,Data!$D:$D,BO$2)</f>
        <v>0</v>
      </c>
      <c r="BP48" s="5">
        <f>COUNTIFS(Data!$G:$G,$A48,Data!$C:$C,BP$1,Data!$D:$D,BP$2)</f>
        <v>0</v>
      </c>
      <c r="BQ48" s="5">
        <f>COUNTIFS(Data!$G:$G,$A48,Data!$C:$C,BQ$1,Data!$D:$D,BQ$2)</f>
        <v>0</v>
      </c>
      <c r="BR48" s="5">
        <f>COUNTIFS(Data!$G:$G,$A48,Data!$C:$C,BR$1,Data!$D:$D,BR$2)</f>
        <v>0</v>
      </c>
      <c r="BS48" s="5">
        <f>COUNTIFS(Data!$G:$G,$A48,Data!$C:$C,BS$1,Data!$D:$D,BS$2)</f>
        <v>0</v>
      </c>
      <c r="BT48" s="5">
        <f>COUNTIFS(Data!$G:$G,$A48,Data!$C:$C,BT$1,Data!$D:$D,BT$2)</f>
        <v>0</v>
      </c>
      <c r="BU48" s="5">
        <f>COUNTIFS(Data!$G:$G,$A48,Data!$C:$C,BU$1,Data!$D:$D,BU$2)</f>
        <v>0</v>
      </c>
      <c r="BV48" s="5">
        <f>COUNTIFS(Data!$G:$G,$A48,Data!$C:$C,BV$1,Data!$D:$D,BV$2)</f>
        <v>0</v>
      </c>
      <c r="BW48" s="5">
        <f>COUNTIFS(Data!$G:$G,$A48,Data!$C:$C,BW$1,Data!$D:$D,BW$2)</f>
        <v>0</v>
      </c>
      <c r="BX48" s="5">
        <f>COUNTIFS(Data!$G:$G,$A48,Data!$C:$C,BX$1,Data!$D:$D,BX$2)</f>
        <v>0</v>
      </c>
      <c r="BY48" s="5">
        <f>COUNTIFS(Data!$G:$G,$A48,Data!$C:$C,BY$1,Data!$D:$D,BY$2)</f>
        <v>0</v>
      </c>
      <c r="BZ48" s="5">
        <f>COUNTIFS(Data!$G:$G,$A48,Data!$C:$C,BZ$1,Data!$D:$D,BZ$2)</f>
        <v>0</v>
      </c>
      <c r="CA48" s="5">
        <f>COUNTIFS(Data!$G:$G,$A48,Data!$C:$C,CA$1,Data!$D:$D,CA$2)</f>
        <v>0</v>
      </c>
      <c r="CB48" s="5">
        <f>COUNTIFS(Data!$G:$G,$A48,Data!$C:$C,CB$1,Data!$D:$D,CB$2)</f>
        <v>0</v>
      </c>
      <c r="CC48" s="5">
        <f>COUNTIFS(Data!$G:$G,$A48,Data!$C:$C,CC$1,Data!$D:$D,CC$2)</f>
        <v>0</v>
      </c>
      <c r="CD48" s="5">
        <f>COUNTIFS(Data!$G:$G,$A48,Data!$C:$C,CD$1,Data!$D:$D,CD$2)</f>
        <v>0</v>
      </c>
      <c r="CE48" s="5">
        <f>COUNTIFS(Data!$G:$G,$A48,Data!$C:$C,CE$1,Data!$D:$D,CE$2)</f>
        <v>1</v>
      </c>
      <c r="CF48" s="5">
        <f>COUNTIFS(Data!$G:$G,$A48,Data!$C:$C,CF$1,Data!$D:$D,CF$2)</f>
        <v>0</v>
      </c>
      <c r="CG48" s="5">
        <f>COUNTIFS(Data!$G:$G,$A48,Data!$C:$C,CG$1,Data!$D:$D,CG$2)</f>
        <v>0</v>
      </c>
      <c r="CH48" s="5">
        <f>COUNTIFS(Data!$G:$G,$A48,Data!$C:$C,CH$1,Data!$D:$D,CH$2)</f>
        <v>0</v>
      </c>
      <c r="CI48" s="5">
        <f>COUNTIFS(Data!$G:$G,$A48,Data!$C:$C,CI$1,Data!$D:$D,CI$2)</f>
        <v>0</v>
      </c>
      <c r="CJ48" s="5">
        <f>COUNTIFS(Data!$G:$G,$A48,Data!$C:$C,CJ$1,Data!$D:$D,CJ$2)</f>
        <v>0</v>
      </c>
      <c r="CK48" s="5">
        <f>COUNTIFS(Data!$G:$G,$A48,Data!$C:$C,CK$1,Data!$D:$D,CK$2)</f>
        <v>0</v>
      </c>
      <c r="CL48" s="5">
        <f>COUNTIFS(Data!$G:$G,$A48,Data!$C:$C,CL$1,Data!$D:$D,CL$2)</f>
        <v>0</v>
      </c>
      <c r="CM48" s="5">
        <f>COUNTIFS(Data!$G:$G,$A48,Data!$C:$C,CM$1,Data!$D:$D,CM$2)</f>
        <v>0</v>
      </c>
      <c r="CN48" s="5">
        <f>COUNTIFS(Data!$G:$G,$A48,Data!$C:$C,CN$1,Data!$D:$D,CN$2)</f>
        <v>0</v>
      </c>
      <c r="CO48" s="5">
        <f>COUNTIFS(Data!$G:$G,$A48,Data!$C:$C,CO$1,Data!$D:$D,CO$2)</f>
        <v>0</v>
      </c>
      <c r="CP48" s="5">
        <f>COUNTIFS(Data!$G:$G,$A48,Data!$C:$C,CP$1,Data!$D:$D,CP$2)</f>
        <v>0</v>
      </c>
      <c r="CQ48" s="5">
        <f>COUNTIFS(Data!$G:$G,$A48,Data!$C:$C,CQ$1,Data!$D:$D,CQ$2)</f>
        <v>0</v>
      </c>
      <c r="CR48" s="5">
        <f>COUNTIFS(Data!$G:$G,$A48,Data!$C:$C,CR$1,Data!$D:$D,CR$2)</f>
        <v>0</v>
      </c>
      <c r="CS48" s="5">
        <f>COUNTIFS(Data!$G:$G,$A48,Data!$C:$C,CS$1,Data!$D:$D,CS$2)</f>
        <v>0</v>
      </c>
      <c r="CT48" s="5">
        <f>COUNTIFS(Data!$G:$G,$A48,Data!$C:$C,CT$1,Data!$D:$D,CT$2)</f>
        <v>0</v>
      </c>
      <c r="CU48" s="5">
        <f>COUNTIFS(Data!$G:$G,$A48,Data!$C:$C,CU$1,Data!$D:$D,CU$2)</f>
        <v>0</v>
      </c>
      <c r="CV48" s="5">
        <f>COUNTIFS(Data!$G:$G,$A48,Data!$C:$C,CV$1,Data!$D:$D,CV$2)</f>
        <v>0</v>
      </c>
      <c r="CW48" s="5">
        <f t="shared" ref="CW48:CX48" si="47">SUMIF($B$2:$CV$2,CW$2, $B48:$CV48)</f>
        <v>6.5</v>
      </c>
      <c r="CX48" s="5">
        <f t="shared" si="47"/>
        <v>2</v>
      </c>
      <c r="CY48" s="5">
        <f t="shared" si="3"/>
        <v>9.5</v>
      </c>
    </row>
    <row r="49">
      <c r="A49" s="5" t="str">
        <f>Countries!A47</f>
        <v>JAM</v>
      </c>
      <c r="B49" s="5">
        <f>COUNTIFS(Data!$G:$G,$A49,Data!$C:$C,B$1,Data!$D:$D,B$2)</f>
        <v>0</v>
      </c>
      <c r="C49" s="5">
        <f>COUNTIFS(Data!$G:$G,$A49,Data!$C:$C,C$1,Data!$D:$D,C$2)</f>
        <v>0</v>
      </c>
      <c r="D49" s="5">
        <f>COUNTIFS(Data!$G:$G,$A49,Data!$C:$C,D$1,Data!$D:$D,D$2)</f>
        <v>0</v>
      </c>
      <c r="E49" s="5">
        <f>COUNTIFS(Data!$G:$G,$A49,Data!$C:$C,E$1,Data!$D:$D,E$2)</f>
        <v>0</v>
      </c>
      <c r="F49" s="5">
        <f>COUNTIFS(Data!$G:$G,$A49,Data!$C:$C,F$1,Data!$D:$D,F$2)</f>
        <v>0</v>
      </c>
      <c r="G49" s="5">
        <f>COUNTIFS(Data!$G:$G,$A49,Data!$C:$C,G$1,Data!$D:$D,G$2)</f>
        <v>0</v>
      </c>
      <c r="H49" s="5">
        <f>COUNTIFS(Data!$G:$G,$A49,Data!$C:$C,H$1,Data!$D:$D,H$2)</f>
        <v>0</v>
      </c>
      <c r="I49" s="5">
        <f>COUNTIFS(Data!$G:$G,$A49,Data!$C:$C,I$1,Data!$D:$D,I$2)</f>
        <v>0</v>
      </c>
      <c r="J49" s="5">
        <f>COUNTIFS(Data!$G:$G,$A49,Data!$C:$C,J$1,Data!$D:$D,J$2)</f>
        <v>1</v>
      </c>
      <c r="K49" s="5">
        <f>COUNTIFS(Data!$G:$G,$A49,Data!$C:$C,K$1,Data!$D:$D,K$2)</f>
        <v>0</v>
      </c>
      <c r="L49" s="5">
        <f>COUNTIFS(Data!$G:$G,$A49,Data!$C:$C,L$1,Data!$D:$D,L$2)</f>
        <v>3</v>
      </c>
      <c r="M49" s="5">
        <f>COUNTIFS(Data!$G:$G,$A49,Data!$C:$C,M$1,Data!$D:$D,M$2)</f>
        <v>0</v>
      </c>
      <c r="N49" s="5">
        <f>COUNTIFS(Data!$G:$G,$A49,Data!$C:$C,N$1,Data!$D:$D,N$2)</f>
        <v>0</v>
      </c>
      <c r="O49" s="5">
        <f>COUNTIFS(Data!$G:$G,$A49,Data!$C:$C,O$1,Data!$D:$D,O$2)</f>
        <v>0</v>
      </c>
      <c r="P49" s="5">
        <f>COUNTIFS(Data!$G:$G,$A49,Data!$C:$C,P$1,Data!$D:$D,P$2)</f>
        <v>0</v>
      </c>
      <c r="Q49" s="5">
        <f>COUNTIFS(Data!$G:$G,$A49,Data!$C:$C,Q$1,Data!$D:$D,Q$2)</f>
        <v>0</v>
      </c>
      <c r="R49" s="5">
        <f>COUNTIFS(Data!$G:$G,$A49,Data!$C:$C,R$1,Data!$D:$D,R$2)</f>
        <v>0</v>
      </c>
      <c r="S49" s="5">
        <f>COUNTIFS(Data!$G:$G,$A49,Data!$C:$C,S$1,Data!$D:$D,S$2)</f>
        <v>0</v>
      </c>
      <c r="T49" s="5">
        <f>COUNTIFS(Data!$G:$G,$A49,Data!$C:$C,T$1,Data!$D:$D,T$2)</f>
        <v>0</v>
      </c>
      <c r="U49" s="5">
        <f>COUNTIFS(Data!$G:$G,$A49,Data!$C:$C,U$1,Data!$D:$D,U$2)</f>
        <v>0</v>
      </c>
      <c r="V49" s="5">
        <f>COUNTIFS(Data!$G:$G,$A49,Data!$C:$C,V$1,Data!$D:$D,V$2)</f>
        <v>0</v>
      </c>
      <c r="W49" s="5">
        <f>COUNTIFS(Data!$G:$G,$A49,Data!$C:$C,W$1,Data!$D:$D,W$2)</f>
        <v>0</v>
      </c>
      <c r="X49" s="5">
        <f>COUNTIFS(Data!$G:$G,$A49,Data!$C:$C,X$1,Data!$D:$D,X$2)</f>
        <v>0</v>
      </c>
      <c r="Y49" s="5">
        <f>COUNTIFS(Data!$G:$G,$A49,Data!$C:$C,Y$1,Data!$D:$D,Y$2)</f>
        <v>0</v>
      </c>
      <c r="Z49" s="5">
        <f>COUNTIFS(Data!$G:$G,$A49,Data!$C:$C,Z$1,Data!$D:$D,Z$2)</f>
        <v>0</v>
      </c>
      <c r="AA49" s="5">
        <f>COUNTIFS(Data!$G:$G,$A49,Data!$C:$C,AA$1,Data!$D:$D,AA$2)</f>
        <v>0</v>
      </c>
      <c r="AB49" s="5">
        <f>COUNTIFS(Data!$G:$G,$A49,Data!$C:$C,AB$1,Data!$D:$D,AB$2)</f>
        <v>0</v>
      </c>
      <c r="AC49" s="5">
        <f>COUNTIFS(Data!$G:$G,$A49,Data!$C:$C,AC$1,Data!$D:$D,AC$2)</f>
        <v>0</v>
      </c>
      <c r="AD49" s="5">
        <f>COUNTIFS(Data!$G:$G,$A49,Data!$C:$C,AD$1,Data!$D:$D,AD$2)</f>
        <v>0</v>
      </c>
      <c r="AE49" s="5">
        <f>COUNTIFS(Data!$G:$G,$A49,Data!$C:$C,AE$1,Data!$D:$D,AE$2)</f>
        <v>0</v>
      </c>
      <c r="AF49" s="5">
        <f>COUNTIFS(Data!$G:$G,$A49,Data!$C:$C,AF$1,Data!$D:$D,AF$2)</f>
        <v>0</v>
      </c>
      <c r="AG49" s="5">
        <f>COUNTIFS(Data!$G:$G,$A49,Data!$C:$C,AG$1,Data!$D:$D,AG$2)</f>
        <v>0</v>
      </c>
      <c r="AH49" s="5">
        <f>COUNTIFS(Data!$G:$G,$A49,Data!$C:$C,AH$1,Data!$D:$D,AH$2)</f>
        <v>0</v>
      </c>
      <c r="AI49" s="5">
        <f>COUNTIFS(Data!$G:$G,$A49,Data!$C:$C,AI$1,Data!$D:$D,AI$2)</f>
        <v>0</v>
      </c>
      <c r="AJ49" s="5">
        <f>COUNTIFS(Data!$G:$G,$A49,Data!$C:$C,AJ$1,Data!$D:$D,AJ$2)</f>
        <v>0</v>
      </c>
      <c r="AK49" s="5">
        <f>COUNTIFS(Data!$G:$G,$A49,Data!$C:$C,AK$1,Data!$D:$D,AK$2)</f>
        <v>0</v>
      </c>
      <c r="AL49" s="5">
        <f>COUNTIFS(Data!$G:$G,$A49,Data!$C:$C,AL$1,Data!$D:$D,AL$2)</f>
        <v>0</v>
      </c>
      <c r="AM49" s="5">
        <f>COUNTIFS(Data!$G:$G,$A49,Data!$C:$C,AM$1,Data!$D:$D,AM$2)</f>
        <v>0</v>
      </c>
      <c r="AN49" s="5">
        <f>COUNTIFS(Data!$G:$G,$A49,Data!$C:$C,AN$1,Data!$D:$D,AN$2)</f>
        <v>0</v>
      </c>
      <c r="AO49" s="5">
        <f>COUNTIFS(Data!$G:$G,$A49,Data!$C:$C,AO$1,Data!$D:$D,AO$2)</f>
        <v>0</v>
      </c>
      <c r="AP49" s="5">
        <f>COUNTIFS(Data!$G:$G,$A49,Data!$C:$C,AP$1,Data!$D:$D,AP$2)</f>
        <v>0</v>
      </c>
      <c r="AQ49" s="5">
        <f>COUNTIFS(Data!$G:$G,$A49,Data!$C:$C,AQ$1,Data!$D:$D,AQ$2)</f>
        <v>0</v>
      </c>
      <c r="AR49" s="5">
        <f>COUNTIFS(Data!$G:$G,$A49,Data!$C:$C,AR$1,Data!$D:$D,AR$2)</f>
        <v>0</v>
      </c>
      <c r="AS49" s="5">
        <f>COUNTIFS(Data!$G:$G,$A49,Data!$C:$C,AS$1,Data!$D:$D,AS$2)</f>
        <v>0</v>
      </c>
      <c r="AT49" s="5">
        <f>COUNTIFS(Data!$G:$G,$A49,Data!$C:$C,AT$1,Data!$D:$D,AT$2)</f>
        <v>0</v>
      </c>
      <c r="AU49" s="5">
        <f>COUNTIFS(Data!$G:$G,$A49,Data!$C:$C,AU$1,Data!$D:$D,AU$2)</f>
        <v>0</v>
      </c>
      <c r="AV49" s="5">
        <f>COUNTIFS(Data!$G:$G,$A49,Data!$C:$C,AV$1,Data!$D:$D,AV$2)</f>
        <v>0</v>
      </c>
      <c r="AW49" s="5">
        <f>COUNTIFS(Data!$G:$G,$A49,Data!$C:$C,AW$1,Data!$D:$D,AW$2)</f>
        <v>0</v>
      </c>
      <c r="AX49" s="5">
        <f>COUNTIFS(Data!$G:$G,$A49,Data!$C:$C,AX$1,Data!$D:$D,AX$2)</f>
        <v>0</v>
      </c>
      <c r="AY49" s="5">
        <f>COUNTIFS(Data!$G:$G,$A49,Data!$C:$C,AY$1,Data!$D:$D,AY$2)</f>
        <v>0</v>
      </c>
      <c r="AZ49" s="5">
        <f>COUNTIFS(Data!$G:$G,$A49,Data!$C:$C,AZ$1,Data!$D:$D,AZ$2)</f>
        <v>0</v>
      </c>
      <c r="BA49" s="5">
        <f>COUNTIFS(Data!$G:$G,$A49,Data!$C:$C,BA$1,Data!$D:$D,BA$2)</f>
        <v>0</v>
      </c>
      <c r="BB49" s="5">
        <f>COUNTIFS(Data!$G:$G,$A49,Data!$C:$C,BB$1,Data!$D:$D,BB$2)</f>
        <v>0</v>
      </c>
      <c r="BC49" s="5">
        <f>COUNTIFS(Data!$G:$G,$A49,Data!$C:$C,BC$1,Data!$D:$D,BC$2)</f>
        <v>0</v>
      </c>
      <c r="BD49" s="5">
        <f>COUNTIFS(Data!$G:$G,$A49,Data!$C:$C,BD$1,Data!$D:$D,BD$2)</f>
        <v>0</v>
      </c>
      <c r="BE49" s="5">
        <f>COUNTIFS(Data!$G:$G,$A49,Data!$C:$C,BE$1,Data!$D:$D,BE$2)</f>
        <v>0</v>
      </c>
      <c r="BF49" s="5">
        <f>COUNTIFS(Data!$G:$G,$A49,Data!$C:$C,BF$1,Data!$D:$D,BF$2)</f>
        <v>0</v>
      </c>
      <c r="BG49" s="5">
        <f>COUNTIFS(Data!$G:$G,$A49,Data!$C:$C,BG$1,Data!$D:$D,BG$2)</f>
        <v>0</v>
      </c>
      <c r="BH49" s="5">
        <f>COUNTIFS(Data!$G:$G,$A49,Data!$C:$C,BH$1,Data!$D:$D,BH$2)</f>
        <v>0</v>
      </c>
      <c r="BI49" s="5">
        <f>COUNTIFS(Data!$G:$G,$A49,Data!$C:$C,BI$1,Data!$D:$D,BI$2)</f>
        <v>0</v>
      </c>
      <c r="BJ49" s="5">
        <f>COUNTIFS(Data!$G:$G,$A49,Data!$C:$C,BJ$1,Data!$D:$D,BJ$2)</f>
        <v>0</v>
      </c>
      <c r="BK49" s="5">
        <f>COUNTIFS(Data!$G:$G,$A49,Data!$C:$C,BK$1,Data!$D:$D,BK$2)</f>
        <v>0</v>
      </c>
      <c r="BL49" s="5">
        <f>COUNTIFS(Data!$G:$G,$A49,Data!$C:$C,BL$1,Data!$D:$D,BL$2)</f>
        <v>0</v>
      </c>
      <c r="BM49" s="5">
        <f>COUNTIFS(Data!$G:$G,$A49,Data!$C:$C,BM$1,Data!$D:$D,BM$2)</f>
        <v>0</v>
      </c>
      <c r="BN49" s="5">
        <f>COUNTIFS(Data!$G:$G,$A49,Data!$C:$C,BN$1,Data!$D:$D,BN$2)</f>
        <v>0</v>
      </c>
      <c r="BO49" s="5">
        <f>COUNTIFS(Data!$G:$G,$A49,Data!$C:$C,BO$1,Data!$D:$D,BO$2)</f>
        <v>0</v>
      </c>
      <c r="BP49" s="5">
        <f>COUNTIFS(Data!$G:$G,$A49,Data!$C:$C,BP$1,Data!$D:$D,BP$2)</f>
        <v>0</v>
      </c>
      <c r="BQ49" s="5">
        <f>COUNTIFS(Data!$G:$G,$A49,Data!$C:$C,BQ$1,Data!$D:$D,BQ$2)</f>
        <v>0</v>
      </c>
      <c r="BR49" s="5">
        <f>COUNTIFS(Data!$G:$G,$A49,Data!$C:$C,BR$1,Data!$D:$D,BR$2)</f>
        <v>0</v>
      </c>
      <c r="BS49" s="5">
        <f>COUNTIFS(Data!$G:$G,$A49,Data!$C:$C,BS$1,Data!$D:$D,BS$2)</f>
        <v>0</v>
      </c>
      <c r="BT49" s="5">
        <f>COUNTIFS(Data!$G:$G,$A49,Data!$C:$C,BT$1,Data!$D:$D,BT$2)</f>
        <v>0</v>
      </c>
      <c r="BU49" s="5">
        <f>COUNTIFS(Data!$G:$G,$A49,Data!$C:$C,BU$1,Data!$D:$D,BU$2)</f>
        <v>0</v>
      </c>
      <c r="BV49" s="5">
        <f>COUNTIFS(Data!$G:$G,$A49,Data!$C:$C,BV$1,Data!$D:$D,BV$2)</f>
        <v>0</v>
      </c>
      <c r="BW49" s="5">
        <f>COUNTIFS(Data!$G:$G,$A49,Data!$C:$C,BW$1,Data!$D:$D,BW$2)</f>
        <v>0</v>
      </c>
      <c r="BX49" s="5">
        <f>COUNTIFS(Data!$G:$G,$A49,Data!$C:$C,BX$1,Data!$D:$D,BX$2)</f>
        <v>0</v>
      </c>
      <c r="BY49" s="5">
        <f>COUNTIFS(Data!$G:$G,$A49,Data!$C:$C,BY$1,Data!$D:$D,BY$2)</f>
        <v>0</v>
      </c>
      <c r="BZ49" s="5">
        <f>COUNTIFS(Data!$G:$G,$A49,Data!$C:$C,BZ$1,Data!$D:$D,BZ$2)</f>
        <v>0</v>
      </c>
      <c r="CA49" s="5">
        <f>COUNTIFS(Data!$G:$G,$A49,Data!$C:$C,CA$1,Data!$D:$D,CA$2)</f>
        <v>0</v>
      </c>
      <c r="CB49" s="5">
        <f>COUNTIFS(Data!$G:$G,$A49,Data!$C:$C,CB$1,Data!$D:$D,CB$2)</f>
        <v>0</v>
      </c>
      <c r="CC49" s="5">
        <f>COUNTIFS(Data!$G:$G,$A49,Data!$C:$C,CC$1,Data!$D:$D,CC$2)</f>
        <v>0</v>
      </c>
      <c r="CD49" s="5">
        <f>COUNTIFS(Data!$G:$G,$A49,Data!$C:$C,CD$1,Data!$D:$D,CD$2)</f>
        <v>0</v>
      </c>
      <c r="CE49" s="5">
        <f>COUNTIFS(Data!$G:$G,$A49,Data!$C:$C,CE$1,Data!$D:$D,CE$2)</f>
        <v>0</v>
      </c>
      <c r="CF49" s="5">
        <f>COUNTIFS(Data!$G:$G,$A49,Data!$C:$C,CF$1,Data!$D:$D,CF$2)</f>
        <v>0</v>
      </c>
      <c r="CG49" s="5">
        <f>COUNTIFS(Data!$G:$G,$A49,Data!$C:$C,CG$1,Data!$D:$D,CG$2)</f>
        <v>0</v>
      </c>
      <c r="CH49" s="5">
        <f>COUNTIFS(Data!$G:$G,$A49,Data!$C:$C,CH$1,Data!$D:$D,CH$2)</f>
        <v>0</v>
      </c>
      <c r="CI49" s="5">
        <f>COUNTIFS(Data!$G:$G,$A49,Data!$C:$C,CI$1,Data!$D:$D,CI$2)</f>
        <v>0</v>
      </c>
      <c r="CJ49" s="5">
        <f>COUNTIFS(Data!$G:$G,$A49,Data!$C:$C,CJ$1,Data!$D:$D,CJ$2)</f>
        <v>0</v>
      </c>
      <c r="CK49" s="5">
        <f>COUNTIFS(Data!$G:$G,$A49,Data!$C:$C,CK$1,Data!$D:$D,CK$2)</f>
        <v>0</v>
      </c>
      <c r="CL49" s="5">
        <f>COUNTIFS(Data!$G:$G,$A49,Data!$C:$C,CL$1,Data!$D:$D,CL$2)</f>
        <v>0</v>
      </c>
      <c r="CM49" s="5">
        <f>COUNTIFS(Data!$G:$G,$A49,Data!$C:$C,CM$1,Data!$D:$D,CM$2)</f>
        <v>0</v>
      </c>
      <c r="CN49" s="5">
        <f>COUNTIFS(Data!$G:$G,$A49,Data!$C:$C,CN$1,Data!$D:$D,CN$2)</f>
        <v>0</v>
      </c>
      <c r="CO49" s="5">
        <f>COUNTIFS(Data!$G:$G,$A49,Data!$C:$C,CO$1,Data!$D:$D,CO$2)</f>
        <v>0</v>
      </c>
      <c r="CP49" s="5">
        <f>COUNTIFS(Data!$G:$G,$A49,Data!$C:$C,CP$1,Data!$D:$D,CP$2)</f>
        <v>0</v>
      </c>
      <c r="CQ49" s="5">
        <f>COUNTIFS(Data!$G:$G,$A49,Data!$C:$C,CQ$1,Data!$D:$D,CQ$2)</f>
        <v>0</v>
      </c>
      <c r="CR49" s="5">
        <f>COUNTIFS(Data!$G:$G,$A49,Data!$C:$C,CR$1,Data!$D:$D,CR$2)</f>
        <v>0</v>
      </c>
      <c r="CS49" s="5">
        <f>COUNTIFS(Data!$G:$G,$A49,Data!$C:$C,CS$1,Data!$D:$D,CS$2)</f>
        <v>0</v>
      </c>
      <c r="CT49" s="5">
        <f>COUNTIFS(Data!$G:$G,$A49,Data!$C:$C,CT$1,Data!$D:$D,CT$2)</f>
        <v>0</v>
      </c>
      <c r="CU49" s="5">
        <f>COUNTIFS(Data!$G:$G,$A49,Data!$C:$C,CU$1,Data!$D:$D,CU$2)</f>
        <v>0</v>
      </c>
      <c r="CV49" s="5">
        <f>COUNTIFS(Data!$G:$G,$A49,Data!$C:$C,CV$1,Data!$D:$D,CV$2)</f>
        <v>0</v>
      </c>
      <c r="CW49" s="5">
        <f t="shared" ref="CW49:CX49" si="48">SUMIF($B$2:$CV$2,CW$2, $B49:$CV49)</f>
        <v>1</v>
      </c>
      <c r="CX49" s="5">
        <f t="shared" si="48"/>
        <v>3</v>
      </c>
      <c r="CY49" s="5">
        <f t="shared" si="3"/>
        <v>4</v>
      </c>
    </row>
    <row r="50">
      <c r="A50" s="5" t="str">
        <f>Countries!A48</f>
        <v>JOR</v>
      </c>
      <c r="B50" s="5">
        <f>COUNTIFS(Data!$G:$G,$A50,Data!$C:$C,B$1,Data!$D:$D,B$2)</f>
        <v>0</v>
      </c>
      <c r="C50" s="5">
        <f>COUNTIFS(Data!$G:$G,$A50,Data!$C:$C,C$1,Data!$D:$D,C$2)</f>
        <v>0</v>
      </c>
      <c r="D50" s="5">
        <f>COUNTIFS(Data!$G:$G,$A50,Data!$C:$C,D$1,Data!$D:$D,D$2)</f>
        <v>0</v>
      </c>
      <c r="E50" s="5">
        <f>COUNTIFS(Data!$G:$G,$A50,Data!$C:$C,E$1,Data!$D:$D,E$2)</f>
        <v>0</v>
      </c>
      <c r="F50" s="5">
        <f>COUNTIFS(Data!$G:$G,$A50,Data!$C:$C,F$1,Data!$D:$D,F$2)</f>
        <v>0</v>
      </c>
      <c r="G50" s="5">
        <f>COUNTIFS(Data!$G:$G,$A50,Data!$C:$C,G$1,Data!$D:$D,G$2)</f>
        <v>0</v>
      </c>
      <c r="H50" s="5">
        <f>COUNTIFS(Data!$G:$G,$A50,Data!$C:$C,H$1,Data!$D:$D,H$2)</f>
        <v>0</v>
      </c>
      <c r="I50" s="5">
        <f>COUNTIFS(Data!$G:$G,$A50,Data!$C:$C,I$1,Data!$D:$D,I$2)</f>
        <v>0</v>
      </c>
      <c r="J50" s="5">
        <f>COUNTIFS(Data!$G:$G,$A50,Data!$C:$C,J$1,Data!$D:$D,J$2)</f>
        <v>0</v>
      </c>
      <c r="K50" s="5">
        <f>COUNTIFS(Data!$G:$G,$A50,Data!$C:$C,K$1,Data!$D:$D,K$2)</f>
        <v>0</v>
      </c>
      <c r="L50" s="5">
        <f>COUNTIFS(Data!$G:$G,$A50,Data!$C:$C,L$1,Data!$D:$D,L$2)</f>
        <v>0</v>
      </c>
      <c r="M50" s="5">
        <f>COUNTIFS(Data!$G:$G,$A50,Data!$C:$C,M$1,Data!$D:$D,M$2)</f>
        <v>0</v>
      </c>
      <c r="N50" s="5">
        <f>COUNTIFS(Data!$G:$G,$A50,Data!$C:$C,N$1,Data!$D:$D,N$2)</f>
        <v>0</v>
      </c>
      <c r="O50" s="5">
        <f>COUNTIFS(Data!$G:$G,$A50,Data!$C:$C,O$1,Data!$D:$D,O$2)</f>
        <v>0</v>
      </c>
      <c r="P50" s="5">
        <f>COUNTIFS(Data!$G:$G,$A50,Data!$C:$C,P$1,Data!$D:$D,P$2)</f>
        <v>0</v>
      </c>
      <c r="Q50" s="5">
        <f>COUNTIFS(Data!$G:$G,$A50,Data!$C:$C,Q$1,Data!$D:$D,Q$2)</f>
        <v>0</v>
      </c>
      <c r="R50" s="5">
        <f>COUNTIFS(Data!$G:$G,$A50,Data!$C:$C,R$1,Data!$D:$D,R$2)</f>
        <v>0</v>
      </c>
      <c r="S50" s="5">
        <f>COUNTIFS(Data!$G:$G,$A50,Data!$C:$C,S$1,Data!$D:$D,S$2)</f>
        <v>0</v>
      </c>
      <c r="T50" s="5">
        <f>COUNTIFS(Data!$G:$G,$A50,Data!$C:$C,T$1,Data!$D:$D,T$2)</f>
        <v>0</v>
      </c>
      <c r="U50" s="5">
        <f>COUNTIFS(Data!$G:$G,$A50,Data!$C:$C,U$1,Data!$D:$D,U$2)</f>
        <v>0</v>
      </c>
      <c r="V50" s="5">
        <f>COUNTIFS(Data!$G:$G,$A50,Data!$C:$C,V$1,Data!$D:$D,V$2)</f>
        <v>0</v>
      </c>
      <c r="W50" s="5">
        <f>COUNTIFS(Data!$G:$G,$A50,Data!$C:$C,W$1,Data!$D:$D,W$2)</f>
        <v>0</v>
      </c>
      <c r="X50" s="5">
        <f>COUNTIFS(Data!$G:$G,$A50,Data!$C:$C,X$1,Data!$D:$D,X$2)</f>
        <v>0</v>
      </c>
      <c r="Y50" s="5">
        <f>COUNTIFS(Data!$G:$G,$A50,Data!$C:$C,Y$1,Data!$D:$D,Y$2)</f>
        <v>0</v>
      </c>
      <c r="Z50" s="5">
        <f>COUNTIFS(Data!$G:$G,$A50,Data!$C:$C,Z$1,Data!$D:$D,Z$2)</f>
        <v>0</v>
      </c>
      <c r="AA50" s="5">
        <f>COUNTIFS(Data!$G:$G,$A50,Data!$C:$C,AA$1,Data!$D:$D,AA$2)</f>
        <v>0</v>
      </c>
      <c r="AB50" s="5">
        <f>COUNTIFS(Data!$G:$G,$A50,Data!$C:$C,AB$1,Data!$D:$D,AB$2)</f>
        <v>0</v>
      </c>
      <c r="AC50" s="5">
        <f>COUNTIFS(Data!$G:$G,$A50,Data!$C:$C,AC$1,Data!$D:$D,AC$2)</f>
        <v>0</v>
      </c>
      <c r="AD50" s="5">
        <f>COUNTIFS(Data!$G:$G,$A50,Data!$C:$C,AD$1,Data!$D:$D,AD$2)</f>
        <v>0</v>
      </c>
      <c r="AE50" s="5">
        <f>COUNTIFS(Data!$G:$G,$A50,Data!$C:$C,AE$1,Data!$D:$D,AE$2)</f>
        <v>0</v>
      </c>
      <c r="AF50" s="5">
        <f>COUNTIFS(Data!$G:$G,$A50,Data!$C:$C,AF$1,Data!$D:$D,AF$2)</f>
        <v>0</v>
      </c>
      <c r="AG50" s="5">
        <f>COUNTIFS(Data!$G:$G,$A50,Data!$C:$C,AG$1,Data!$D:$D,AG$2)</f>
        <v>0</v>
      </c>
      <c r="AH50" s="5">
        <f>COUNTIFS(Data!$G:$G,$A50,Data!$C:$C,AH$1,Data!$D:$D,AH$2)</f>
        <v>0</v>
      </c>
      <c r="AI50" s="5">
        <f>COUNTIFS(Data!$G:$G,$A50,Data!$C:$C,AI$1,Data!$D:$D,AI$2)</f>
        <v>0</v>
      </c>
      <c r="AJ50" s="5">
        <f>COUNTIFS(Data!$G:$G,$A50,Data!$C:$C,AJ$1,Data!$D:$D,AJ$2)</f>
        <v>0</v>
      </c>
      <c r="AK50" s="5">
        <f>COUNTIFS(Data!$G:$G,$A50,Data!$C:$C,AK$1,Data!$D:$D,AK$2)</f>
        <v>0</v>
      </c>
      <c r="AL50" s="5">
        <f>COUNTIFS(Data!$G:$G,$A50,Data!$C:$C,AL$1,Data!$D:$D,AL$2)</f>
        <v>0</v>
      </c>
      <c r="AM50" s="5">
        <f>COUNTIFS(Data!$G:$G,$A50,Data!$C:$C,AM$1,Data!$D:$D,AM$2)</f>
        <v>0</v>
      </c>
      <c r="AN50" s="5">
        <f>COUNTIFS(Data!$G:$G,$A50,Data!$C:$C,AN$1,Data!$D:$D,AN$2)</f>
        <v>0</v>
      </c>
      <c r="AO50" s="5">
        <f>COUNTIFS(Data!$G:$G,$A50,Data!$C:$C,AO$1,Data!$D:$D,AO$2)</f>
        <v>0</v>
      </c>
      <c r="AP50" s="5">
        <f>COUNTIFS(Data!$G:$G,$A50,Data!$C:$C,AP$1,Data!$D:$D,AP$2)</f>
        <v>0</v>
      </c>
      <c r="AQ50" s="5">
        <f>COUNTIFS(Data!$G:$G,$A50,Data!$C:$C,AQ$1,Data!$D:$D,AQ$2)</f>
        <v>0</v>
      </c>
      <c r="AR50" s="5">
        <f>COUNTIFS(Data!$G:$G,$A50,Data!$C:$C,AR$1,Data!$D:$D,AR$2)</f>
        <v>0</v>
      </c>
      <c r="AS50" s="5">
        <f>COUNTIFS(Data!$G:$G,$A50,Data!$C:$C,AS$1,Data!$D:$D,AS$2)</f>
        <v>0</v>
      </c>
      <c r="AT50" s="5">
        <f>COUNTIFS(Data!$G:$G,$A50,Data!$C:$C,AT$1,Data!$D:$D,AT$2)</f>
        <v>0</v>
      </c>
      <c r="AU50" s="5">
        <f>COUNTIFS(Data!$G:$G,$A50,Data!$C:$C,AU$1,Data!$D:$D,AU$2)</f>
        <v>0</v>
      </c>
      <c r="AV50" s="5">
        <f>COUNTIFS(Data!$G:$G,$A50,Data!$C:$C,AV$1,Data!$D:$D,AV$2)</f>
        <v>0</v>
      </c>
      <c r="AW50" s="5">
        <f>COUNTIFS(Data!$G:$G,$A50,Data!$C:$C,AW$1,Data!$D:$D,AW$2)</f>
        <v>0</v>
      </c>
      <c r="AX50" s="5">
        <f>COUNTIFS(Data!$G:$G,$A50,Data!$C:$C,AX$1,Data!$D:$D,AX$2)</f>
        <v>0</v>
      </c>
      <c r="AY50" s="5">
        <f>COUNTIFS(Data!$G:$G,$A50,Data!$C:$C,AY$1,Data!$D:$D,AY$2)</f>
        <v>0</v>
      </c>
      <c r="AZ50" s="5">
        <f>COUNTIFS(Data!$G:$G,$A50,Data!$C:$C,AZ$1,Data!$D:$D,AZ$2)</f>
        <v>0</v>
      </c>
      <c r="BA50" s="5">
        <f>COUNTIFS(Data!$G:$G,$A50,Data!$C:$C,BA$1,Data!$D:$D,BA$2)</f>
        <v>0</v>
      </c>
      <c r="BB50" s="5">
        <f>COUNTIFS(Data!$G:$G,$A50,Data!$C:$C,BB$1,Data!$D:$D,BB$2)</f>
        <v>0</v>
      </c>
      <c r="BC50" s="5">
        <f>COUNTIFS(Data!$G:$G,$A50,Data!$C:$C,BC$1,Data!$D:$D,BC$2)</f>
        <v>0</v>
      </c>
      <c r="BD50" s="5">
        <f>COUNTIFS(Data!$G:$G,$A50,Data!$C:$C,BD$1,Data!$D:$D,BD$2)</f>
        <v>0</v>
      </c>
      <c r="BE50" s="5">
        <f>COUNTIFS(Data!$G:$G,$A50,Data!$C:$C,BE$1,Data!$D:$D,BE$2)</f>
        <v>0</v>
      </c>
      <c r="BF50" s="5">
        <f>COUNTIFS(Data!$G:$G,$A50,Data!$C:$C,BF$1,Data!$D:$D,BF$2)</f>
        <v>0</v>
      </c>
      <c r="BG50" s="5">
        <f>COUNTIFS(Data!$G:$G,$A50,Data!$C:$C,BG$1,Data!$D:$D,BG$2)</f>
        <v>0</v>
      </c>
      <c r="BH50" s="5">
        <f>COUNTIFS(Data!$G:$G,$A50,Data!$C:$C,BH$1,Data!$D:$D,BH$2)</f>
        <v>0</v>
      </c>
      <c r="BI50" s="5">
        <f>COUNTIFS(Data!$G:$G,$A50,Data!$C:$C,BI$1,Data!$D:$D,BI$2)</f>
        <v>0</v>
      </c>
      <c r="BJ50" s="5">
        <f>COUNTIFS(Data!$G:$G,$A50,Data!$C:$C,BJ$1,Data!$D:$D,BJ$2)</f>
        <v>0</v>
      </c>
      <c r="BK50" s="5">
        <f>COUNTIFS(Data!$G:$G,$A50,Data!$C:$C,BK$1,Data!$D:$D,BK$2)</f>
        <v>0</v>
      </c>
      <c r="BL50" s="5">
        <f>COUNTIFS(Data!$G:$G,$A50,Data!$C:$C,BL$1,Data!$D:$D,BL$2)</f>
        <v>0</v>
      </c>
      <c r="BM50" s="5">
        <f>COUNTIFS(Data!$G:$G,$A50,Data!$C:$C,BM$1,Data!$D:$D,BM$2)</f>
        <v>0</v>
      </c>
      <c r="BN50" s="5">
        <f>COUNTIFS(Data!$G:$G,$A50,Data!$C:$C,BN$1,Data!$D:$D,BN$2)</f>
        <v>0</v>
      </c>
      <c r="BO50" s="5">
        <f>COUNTIFS(Data!$G:$G,$A50,Data!$C:$C,BO$1,Data!$D:$D,BO$2)</f>
        <v>0</v>
      </c>
      <c r="BP50" s="5">
        <f>COUNTIFS(Data!$G:$G,$A50,Data!$C:$C,BP$1,Data!$D:$D,BP$2)</f>
        <v>0</v>
      </c>
      <c r="BQ50" s="5">
        <f>COUNTIFS(Data!$G:$G,$A50,Data!$C:$C,BQ$1,Data!$D:$D,BQ$2)</f>
        <v>0</v>
      </c>
      <c r="BR50" s="5">
        <f>COUNTIFS(Data!$G:$G,$A50,Data!$C:$C,BR$1,Data!$D:$D,BR$2)</f>
        <v>0</v>
      </c>
      <c r="BS50" s="5">
        <f>COUNTIFS(Data!$G:$G,$A50,Data!$C:$C,BS$1,Data!$D:$D,BS$2)</f>
        <v>0</v>
      </c>
      <c r="BT50" s="5">
        <f>COUNTIFS(Data!$G:$G,$A50,Data!$C:$C,BT$1,Data!$D:$D,BT$2)</f>
        <v>0</v>
      </c>
      <c r="BU50" s="5">
        <f>COUNTIFS(Data!$G:$G,$A50,Data!$C:$C,BU$1,Data!$D:$D,BU$2)</f>
        <v>0</v>
      </c>
      <c r="BV50" s="5">
        <f>COUNTIFS(Data!$G:$G,$A50,Data!$C:$C,BV$1,Data!$D:$D,BV$2)</f>
        <v>0</v>
      </c>
      <c r="BW50" s="5">
        <f>COUNTIFS(Data!$G:$G,$A50,Data!$C:$C,BW$1,Data!$D:$D,BW$2)</f>
        <v>0</v>
      </c>
      <c r="BX50" s="5">
        <f>COUNTIFS(Data!$G:$G,$A50,Data!$C:$C,BX$1,Data!$D:$D,BX$2)</f>
        <v>0</v>
      </c>
      <c r="BY50" s="5">
        <f>COUNTIFS(Data!$G:$G,$A50,Data!$C:$C,BY$1,Data!$D:$D,BY$2)</f>
        <v>0</v>
      </c>
      <c r="BZ50" s="5">
        <f>COUNTIFS(Data!$G:$G,$A50,Data!$C:$C,BZ$1,Data!$D:$D,BZ$2)</f>
        <v>0</v>
      </c>
      <c r="CA50" s="5">
        <f>COUNTIFS(Data!$G:$G,$A50,Data!$C:$C,CA$1,Data!$D:$D,CA$2)</f>
        <v>0</v>
      </c>
      <c r="CB50" s="5">
        <f>COUNTIFS(Data!$G:$G,$A50,Data!$C:$C,CB$1,Data!$D:$D,CB$2)</f>
        <v>0</v>
      </c>
      <c r="CC50" s="5">
        <f>COUNTIFS(Data!$G:$G,$A50,Data!$C:$C,CC$1,Data!$D:$D,CC$2)</f>
        <v>0</v>
      </c>
      <c r="CD50" s="5">
        <f>COUNTIFS(Data!$G:$G,$A50,Data!$C:$C,CD$1,Data!$D:$D,CD$2)</f>
        <v>0</v>
      </c>
      <c r="CE50" s="5">
        <f>COUNTIFS(Data!$G:$G,$A50,Data!$C:$C,CE$1,Data!$D:$D,CE$2)</f>
        <v>0</v>
      </c>
      <c r="CF50" s="5">
        <f>COUNTIFS(Data!$G:$G,$A50,Data!$C:$C,CF$1,Data!$D:$D,CF$2)</f>
        <v>0</v>
      </c>
      <c r="CG50" s="5">
        <f>COUNTIFS(Data!$G:$G,$A50,Data!$C:$C,CG$1,Data!$D:$D,CG$2)</f>
        <v>0</v>
      </c>
      <c r="CH50" s="5">
        <f>COUNTIFS(Data!$G:$G,$A50,Data!$C:$C,CH$1,Data!$D:$D,CH$2)</f>
        <v>0</v>
      </c>
      <c r="CI50" s="5">
        <f>COUNTIFS(Data!$G:$G,$A50,Data!$C:$C,CI$1,Data!$D:$D,CI$2)</f>
        <v>0</v>
      </c>
      <c r="CJ50" s="5">
        <f>COUNTIFS(Data!$G:$G,$A50,Data!$C:$C,CJ$1,Data!$D:$D,CJ$2)</f>
        <v>0</v>
      </c>
      <c r="CK50" s="5">
        <f>COUNTIFS(Data!$G:$G,$A50,Data!$C:$C,CK$1,Data!$D:$D,CK$2)</f>
        <v>0</v>
      </c>
      <c r="CL50" s="5">
        <f>COUNTIFS(Data!$G:$G,$A50,Data!$C:$C,CL$1,Data!$D:$D,CL$2)</f>
        <v>0</v>
      </c>
      <c r="CM50" s="5">
        <f>COUNTIFS(Data!$G:$G,$A50,Data!$C:$C,CM$1,Data!$D:$D,CM$2)</f>
        <v>0</v>
      </c>
      <c r="CN50" s="5">
        <f>COUNTIFS(Data!$G:$G,$A50,Data!$C:$C,CN$1,Data!$D:$D,CN$2)</f>
        <v>0</v>
      </c>
      <c r="CO50" s="5">
        <f>COUNTIFS(Data!$G:$G,$A50,Data!$C:$C,CO$1,Data!$D:$D,CO$2)</f>
        <v>0</v>
      </c>
      <c r="CP50" s="5">
        <f>COUNTIFS(Data!$G:$G,$A50,Data!$C:$C,CP$1,Data!$D:$D,CP$2)</f>
        <v>0</v>
      </c>
      <c r="CQ50" s="5">
        <f>COUNTIFS(Data!$G:$G,$A50,Data!$C:$C,CQ$1,Data!$D:$D,CQ$2)</f>
        <v>0</v>
      </c>
      <c r="CR50" s="5">
        <f>COUNTIFS(Data!$G:$G,$A50,Data!$C:$C,CR$1,Data!$D:$D,CR$2)</f>
        <v>0</v>
      </c>
      <c r="CS50" s="5">
        <f>COUNTIFS(Data!$G:$G,$A50,Data!$C:$C,CS$1,Data!$D:$D,CS$2)</f>
        <v>0</v>
      </c>
      <c r="CT50" s="5">
        <f>COUNTIFS(Data!$G:$G,$A50,Data!$C:$C,CT$1,Data!$D:$D,CT$2)</f>
        <v>0</v>
      </c>
      <c r="CU50" s="5">
        <f>COUNTIFS(Data!$G:$G,$A50,Data!$C:$C,CU$1,Data!$D:$D,CU$2)</f>
        <v>0</v>
      </c>
      <c r="CV50" s="5">
        <f>COUNTIFS(Data!$G:$G,$A50,Data!$C:$C,CV$1,Data!$D:$D,CV$2)</f>
        <v>0</v>
      </c>
      <c r="CW50" s="5">
        <f t="shared" ref="CW50:CX50" si="49">SUMIF($B$2:$CV$2,CW$2, $B50:$CV50)</f>
        <v>0</v>
      </c>
      <c r="CX50" s="5">
        <f t="shared" si="49"/>
        <v>0</v>
      </c>
      <c r="CY50" s="5">
        <f t="shared" si="3"/>
        <v>0</v>
      </c>
    </row>
    <row r="51">
      <c r="A51" s="5" t="str">
        <f>Countries!A49</f>
        <v>JPN</v>
      </c>
      <c r="B51" s="5">
        <f>COUNTIFS(Data!$G:$G,$A51,Data!$C:$C,B$1,Data!$D:$D,B$2)</f>
        <v>0</v>
      </c>
      <c r="C51" s="5">
        <f>COUNTIFS(Data!$G:$G,$A51,Data!$C:$C,C$1,Data!$D:$D,C$2)</f>
        <v>0</v>
      </c>
      <c r="D51" s="5">
        <f>COUNTIFS(Data!$G:$G,$A51,Data!$C:$C,D$1,Data!$D:$D,D$2)</f>
        <v>0</v>
      </c>
      <c r="E51" s="5">
        <f>COUNTIFS(Data!$G:$G,$A51,Data!$C:$C,E$1,Data!$D:$D,E$2)</f>
        <v>0</v>
      </c>
      <c r="F51" s="5">
        <f>COUNTIFS(Data!$G:$G,$A51,Data!$C:$C,F$1,Data!$D:$D,F$2)</f>
        <v>0</v>
      </c>
      <c r="G51" s="5">
        <f>COUNTIFS(Data!$G:$G,$A51,Data!$C:$C,G$1,Data!$D:$D,G$2)</f>
        <v>2</v>
      </c>
      <c r="H51" s="5">
        <f>COUNTIFS(Data!$G:$G,$A51,Data!$C:$C,H$1,Data!$D:$D,H$2)</f>
        <v>0</v>
      </c>
      <c r="I51" s="5">
        <f>COUNTIFS(Data!$G:$G,$A51,Data!$C:$C,I$1,Data!$D:$D,I$2)</f>
        <v>0</v>
      </c>
      <c r="J51" s="5">
        <f>COUNTIFS(Data!$G:$G,$A51,Data!$C:$C,J$1,Data!$D:$D,J$2)</f>
        <v>0</v>
      </c>
      <c r="K51" s="5">
        <f>COUNTIFS(Data!$G:$G,$A51,Data!$C:$C,K$1,Data!$D:$D,K$2)</f>
        <v>0</v>
      </c>
      <c r="L51" s="5">
        <f>COUNTIFS(Data!$G:$G,$A51,Data!$C:$C,L$1,Data!$D:$D,L$2)</f>
        <v>0</v>
      </c>
      <c r="M51" s="5">
        <f>COUNTIFS(Data!$G:$G,$A51,Data!$C:$C,M$1,Data!$D:$D,M$2)</f>
        <v>0</v>
      </c>
      <c r="N51" s="5">
        <f>COUNTIFS(Data!$G:$G,$A51,Data!$C:$C,N$1,Data!$D:$D,N$2)</f>
        <v>0</v>
      </c>
      <c r="O51" s="5">
        <f>COUNTIFS(Data!$G:$G,$A51,Data!$C:$C,O$1,Data!$D:$D,O$2)</f>
        <v>0</v>
      </c>
      <c r="P51" s="5">
        <f>COUNTIFS(Data!$G:$G,$A51,Data!$C:$C,P$1,Data!$D:$D,P$2)</f>
        <v>1</v>
      </c>
      <c r="Q51" s="5">
        <f>COUNTIFS(Data!$G:$G,$A51,Data!$C:$C,Q$1,Data!$D:$D,Q$2)</f>
        <v>1</v>
      </c>
      <c r="R51" s="5">
        <f>COUNTIFS(Data!$G:$G,$A51,Data!$C:$C,R$1,Data!$D:$D,R$2)</f>
        <v>0</v>
      </c>
      <c r="S51" s="5">
        <f>COUNTIFS(Data!$G:$G,$A51,Data!$C:$C,S$1,Data!$D:$D,S$2)</f>
        <v>0</v>
      </c>
      <c r="T51" s="5">
        <f>COUNTIFS(Data!$G:$G,$A51,Data!$C:$C,T$1,Data!$D:$D,T$2)</f>
        <v>0</v>
      </c>
      <c r="U51" s="5">
        <f>COUNTIFS(Data!$G:$G,$A51,Data!$C:$C,U$1,Data!$D:$D,U$2)</f>
        <v>0</v>
      </c>
      <c r="V51" s="5">
        <f>COUNTIFS(Data!$G:$G,$A51,Data!$C:$C,V$1,Data!$D:$D,V$2)</f>
        <v>0</v>
      </c>
      <c r="W51" s="5">
        <f>COUNTIFS(Data!$G:$G,$A51,Data!$C:$C,W$1,Data!$D:$D,W$2)</f>
        <v>1</v>
      </c>
      <c r="X51" s="5">
        <f>COUNTIFS(Data!$G:$G,$A51,Data!$C:$C,X$1,Data!$D:$D,X$2)</f>
        <v>0</v>
      </c>
      <c r="Y51" s="5">
        <f>COUNTIFS(Data!$G:$G,$A51,Data!$C:$C,Y$1,Data!$D:$D,Y$2)</f>
        <v>0</v>
      </c>
      <c r="Z51" s="5">
        <f>COUNTIFS(Data!$G:$G,$A51,Data!$C:$C,Z$1,Data!$D:$D,Z$2)</f>
        <v>0</v>
      </c>
      <c r="AA51" s="5">
        <f>COUNTIFS(Data!$G:$G,$A51,Data!$C:$C,AA$1,Data!$D:$D,AA$2)</f>
        <v>0</v>
      </c>
      <c r="AB51" s="5">
        <f>COUNTIFS(Data!$G:$G,$A51,Data!$C:$C,AB$1,Data!$D:$D,AB$2)</f>
        <v>0</v>
      </c>
      <c r="AC51" s="5">
        <f>COUNTIFS(Data!$G:$G,$A51,Data!$C:$C,AC$1,Data!$D:$D,AC$2)</f>
        <v>0</v>
      </c>
      <c r="AD51" s="5">
        <f>COUNTIFS(Data!$G:$G,$A51,Data!$C:$C,AD$1,Data!$D:$D,AD$2)</f>
        <v>0</v>
      </c>
      <c r="AE51" s="5">
        <f>COUNTIFS(Data!$G:$G,$A51,Data!$C:$C,AE$1,Data!$D:$D,AE$2)</f>
        <v>0</v>
      </c>
      <c r="AF51" s="5">
        <f>COUNTIFS(Data!$G:$G,$A51,Data!$C:$C,AF$1,Data!$D:$D,AF$2)</f>
        <v>0</v>
      </c>
      <c r="AG51" s="5">
        <f>COUNTIFS(Data!$G:$G,$A51,Data!$C:$C,AG$1,Data!$D:$D,AG$2)</f>
        <v>0</v>
      </c>
      <c r="AH51" s="5">
        <f>COUNTIFS(Data!$G:$G,$A51,Data!$C:$C,AH$1,Data!$D:$D,AH$2)</f>
        <v>0</v>
      </c>
      <c r="AI51" s="5">
        <f>COUNTIFS(Data!$G:$G,$A51,Data!$C:$C,AI$1,Data!$D:$D,AI$2)</f>
        <v>0</v>
      </c>
      <c r="AJ51" s="5">
        <f>COUNTIFS(Data!$G:$G,$A51,Data!$C:$C,AJ$1,Data!$D:$D,AJ$2)</f>
        <v>0</v>
      </c>
      <c r="AK51" s="5">
        <f>COUNTIFS(Data!$G:$G,$A51,Data!$C:$C,AK$1,Data!$D:$D,AK$2)</f>
        <v>0</v>
      </c>
      <c r="AL51" s="5">
        <f>COUNTIFS(Data!$G:$G,$A51,Data!$C:$C,AL$1,Data!$D:$D,AL$2)</f>
        <v>0</v>
      </c>
      <c r="AM51" s="5">
        <f>COUNTIFS(Data!$G:$G,$A51,Data!$C:$C,AM$1,Data!$D:$D,AM$2)</f>
        <v>0</v>
      </c>
      <c r="AN51" s="5">
        <f>COUNTIFS(Data!$G:$G,$A51,Data!$C:$C,AN$1,Data!$D:$D,AN$2)</f>
        <v>0</v>
      </c>
      <c r="AO51" s="5">
        <f>COUNTIFS(Data!$G:$G,$A51,Data!$C:$C,AO$1,Data!$D:$D,AO$2)</f>
        <v>1</v>
      </c>
      <c r="AP51" s="5">
        <f>COUNTIFS(Data!$G:$G,$A51,Data!$C:$C,AP$1,Data!$D:$D,AP$2)</f>
        <v>0</v>
      </c>
      <c r="AQ51" s="5">
        <f>COUNTIFS(Data!$G:$G,$A51,Data!$C:$C,AQ$1,Data!$D:$D,AQ$2)</f>
        <v>0</v>
      </c>
      <c r="AR51" s="5">
        <f>COUNTIFS(Data!$G:$G,$A51,Data!$C:$C,AR$1,Data!$D:$D,AR$2)</f>
        <v>0</v>
      </c>
      <c r="AS51" s="5">
        <f>COUNTIFS(Data!$G:$G,$A51,Data!$C:$C,AS$1,Data!$D:$D,AS$2)</f>
        <v>0</v>
      </c>
      <c r="AT51" s="5">
        <f>COUNTIFS(Data!$G:$G,$A51,Data!$C:$C,AT$1,Data!$D:$D,AT$2)</f>
        <v>0</v>
      </c>
      <c r="AU51" s="5">
        <f>COUNTIFS(Data!$G:$G,$A51,Data!$C:$C,AU$1,Data!$D:$D,AU$2)</f>
        <v>0</v>
      </c>
      <c r="AV51" s="5">
        <f>COUNTIFS(Data!$G:$G,$A51,Data!$C:$C,AV$1,Data!$D:$D,AV$2)</f>
        <v>0</v>
      </c>
      <c r="AW51" s="5">
        <f>COUNTIFS(Data!$G:$G,$A51,Data!$C:$C,AW$1,Data!$D:$D,AW$2)</f>
        <v>0</v>
      </c>
      <c r="AX51" s="5">
        <f>COUNTIFS(Data!$G:$G,$A51,Data!$C:$C,AX$1,Data!$D:$D,AX$2)</f>
        <v>0</v>
      </c>
      <c r="AY51" s="5">
        <f>COUNTIFS(Data!$G:$G,$A51,Data!$C:$C,AY$1,Data!$D:$D,AY$2)</f>
        <v>5</v>
      </c>
      <c r="AZ51" s="5">
        <f>COUNTIFS(Data!$G:$G,$A51,Data!$C:$C,AZ$1,Data!$D:$D,AZ$2)</f>
        <v>0</v>
      </c>
      <c r="BA51" s="5">
        <f>COUNTIFS(Data!$G:$G,$A51,Data!$C:$C,BA$1,Data!$D:$D,BA$2)</f>
        <v>4</v>
      </c>
      <c r="BB51" s="5">
        <f>COUNTIFS(Data!$G:$G,$A51,Data!$C:$C,BB$1,Data!$D:$D,BB$2)</f>
        <v>1</v>
      </c>
      <c r="BC51" s="5">
        <f>COUNTIFS(Data!$G:$G,$A51,Data!$C:$C,BC$1,Data!$D:$D,BC$2)</f>
        <v>0</v>
      </c>
      <c r="BD51" s="5">
        <f>COUNTIFS(Data!$G:$G,$A51,Data!$C:$C,BD$1,Data!$D:$D,BD$2)</f>
        <v>0</v>
      </c>
      <c r="BE51" s="5">
        <f>COUNTIFS(Data!$G:$G,$A51,Data!$C:$C,BE$1,Data!$D:$D,BE$2)</f>
        <v>0</v>
      </c>
      <c r="BF51" s="5">
        <f>COUNTIFS(Data!$G:$G,$A51,Data!$C:$C,BF$1,Data!$D:$D,BF$2)</f>
        <v>0</v>
      </c>
      <c r="BG51" s="5">
        <f>COUNTIFS(Data!$G:$G,$A51,Data!$C:$C,BG$1,Data!$D:$D,BG$2)</f>
        <v>0</v>
      </c>
      <c r="BH51" s="5">
        <f>COUNTIFS(Data!$G:$G,$A51,Data!$C:$C,BH$1,Data!$D:$D,BH$2)</f>
        <v>0</v>
      </c>
      <c r="BI51" s="5">
        <f>COUNTIFS(Data!$G:$G,$A51,Data!$C:$C,BI$1,Data!$D:$D,BI$2)</f>
        <v>0</v>
      </c>
      <c r="BJ51" s="5">
        <f>COUNTIFS(Data!$G:$G,$A51,Data!$C:$C,BJ$1,Data!$D:$D,BJ$2)</f>
        <v>0</v>
      </c>
      <c r="BK51" s="5">
        <f>COUNTIFS(Data!$G:$G,$A51,Data!$C:$C,BK$1,Data!$D:$D,BK$2)</f>
        <v>0</v>
      </c>
      <c r="BL51" s="5">
        <f>COUNTIFS(Data!$G:$G,$A51,Data!$C:$C,BL$1,Data!$D:$D,BL$2)</f>
        <v>0</v>
      </c>
      <c r="BM51" s="5">
        <f>COUNTIFS(Data!$G:$G,$A51,Data!$C:$C,BM$1,Data!$D:$D,BM$2)</f>
        <v>0</v>
      </c>
      <c r="BN51" s="5">
        <f>COUNTIFS(Data!$G:$G,$A51,Data!$C:$C,BN$1,Data!$D:$D,BN$2)</f>
        <v>0</v>
      </c>
      <c r="BO51" s="5">
        <f>COUNTIFS(Data!$G:$G,$A51,Data!$C:$C,BO$1,Data!$D:$D,BO$2)</f>
        <v>0</v>
      </c>
      <c r="BP51" s="5">
        <f>COUNTIFS(Data!$G:$G,$A51,Data!$C:$C,BP$1,Data!$D:$D,BP$2)</f>
        <v>0</v>
      </c>
      <c r="BQ51" s="5">
        <f>COUNTIFS(Data!$G:$G,$A51,Data!$C:$C,BQ$1,Data!$D:$D,BQ$2)</f>
        <v>0</v>
      </c>
      <c r="BR51" s="5">
        <f>COUNTIFS(Data!$G:$G,$A51,Data!$C:$C,BR$1,Data!$D:$D,BR$2)</f>
        <v>0</v>
      </c>
      <c r="BS51" s="5">
        <f>COUNTIFS(Data!$G:$G,$A51,Data!$C:$C,BS$1,Data!$D:$D,BS$2)</f>
        <v>1</v>
      </c>
      <c r="BT51" s="5">
        <f>COUNTIFS(Data!$G:$G,$A51,Data!$C:$C,BT$1,Data!$D:$D,BT$2)</f>
        <v>2</v>
      </c>
      <c r="BU51" s="5">
        <f>COUNTIFS(Data!$G:$G,$A51,Data!$C:$C,BU$1,Data!$D:$D,BU$2)</f>
        <v>0</v>
      </c>
      <c r="BV51" s="5">
        <f>COUNTIFS(Data!$G:$G,$A51,Data!$C:$C,BV$1,Data!$D:$D,BV$2)</f>
        <v>0</v>
      </c>
      <c r="BW51" s="5">
        <f>COUNTIFS(Data!$G:$G,$A51,Data!$C:$C,BW$1,Data!$D:$D,BW$2)</f>
        <v>0</v>
      </c>
      <c r="BX51" s="5">
        <f>COUNTIFS(Data!$G:$G,$A51,Data!$C:$C,BX$1,Data!$D:$D,BX$2)</f>
        <v>0</v>
      </c>
      <c r="BY51" s="5">
        <f>COUNTIFS(Data!$G:$G,$A51,Data!$C:$C,BY$1,Data!$D:$D,BY$2)</f>
        <v>0</v>
      </c>
      <c r="BZ51" s="5">
        <f>COUNTIFS(Data!$G:$G,$A51,Data!$C:$C,BZ$1,Data!$D:$D,BZ$2)</f>
        <v>0</v>
      </c>
      <c r="CA51" s="5">
        <f>COUNTIFS(Data!$G:$G,$A51,Data!$C:$C,CA$1,Data!$D:$D,CA$2)</f>
        <v>2</v>
      </c>
      <c r="CB51" s="5">
        <f>COUNTIFS(Data!$G:$G,$A51,Data!$C:$C,CB$1,Data!$D:$D,CB$2)</f>
        <v>0</v>
      </c>
      <c r="CC51" s="5">
        <f>COUNTIFS(Data!$G:$G,$A51,Data!$C:$C,CC$1,Data!$D:$D,CC$2)</f>
        <v>1</v>
      </c>
      <c r="CD51" s="5">
        <f>COUNTIFS(Data!$G:$G,$A51,Data!$C:$C,CD$1,Data!$D:$D,CD$2)</f>
        <v>0</v>
      </c>
      <c r="CE51" s="5">
        <f>COUNTIFS(Data!$G:$G,$A51,Data!$C:$C,CE$1,Data!$D:$D,CE$2)</f>
        <v>0</v>
      </c>
      <c r="CF51" s="5">
        <f>COUNTIFS(Data!$G:$G,$A51,Data!$C:$C,CF$1,Data!$D:$D,CF$2)</f>
        <v>0</v>
      </c>
      <c r="CG51" s="5">
        <f>COUNTIFS(Data!$G:$G,$A51,Data!$C:$C,CG$1,Data!$D:$D,CG$2)</f>
        <v>0</v>
      </c>
      <c r="CH51" s="5">
        <f>COUNTIFS(Data!$G:$G,$A51,Data!$C:$C,CH$1,Data!$D:$D,CH$2)</f>
        <v>0</v>
      </c>
      <c r="CI51" s="5">
        <f>COUNTIFS(Data!$G:$G,$A51,Data!$C:$C,CI$1,Data!$D:$D,CI$2)</f>
        <v>0</v>
      </c>
      <c r="CJ51" s="5">
        <f>COUNTIFS(Data!$G:$G,$A51,Data!$C:$C,CJ$1,Data!$D:$D,CJ$2)</f>
        <v>0</v>
      </c>
      <c r="CK51" s="5">
        <f>COUNTIFS(Data!$G:$G,$A51,Data!$C:$C,CK$1,Data!$D:$D,CK$2)</f>
        <v>0</v>
      </c>
      <c r="CL51" s="5">
        <f>COUNTIFS(Data!$G:$G,$A51,Data!$C:$C,CL$1,Data!$D:$D,CL$2)</f>
        <v>0</v>
      </c>
      <c r="CM51" s="5">
        <f>COUNTIFS(Data!$G:$G,$A51,Data!$C:$C,CM$1,Data!$D:$D,CM$2)</f>
        <v>0</v>
      </c>
      <c r="CN51" s="5">
        <f>COUNTIFS(Data!$G:$G,$A51,Data!$C:$C,CN$1,Data!$D:$D,CN$2)</f>
        <v>0</v>
      </c>
      <c r="CO51" s="5">
        <f>COUNTIFS(Data!$G:$G,$A51,Data!$C:$C,CO$1,Data!$D:$D,CO$2)</f>
        <v>0</v>
      </c>
      <c r="CP51" s="5">
        <f>COUNTIFS(Data!$G:$G,$A51,Data!$C:$C,CP$1,Data!$D:$D,CP$2)</f>
        <v>0</v>
      </c>
      <c r="CQ51" s="5">
        <f>COUNTIFS(Data!$G:$G,$A51,Data!$C:$C,CQ$1,Data!$D:$D,CQ$2)</f>
        <v>0</v>
      </c>
      <c r="CR51" s="5">
        <f>COUNTIFS(Data!$G:$G,$A51,Data!$C:$C,CR$1,Data!$D:$D,CR$2)</f>
        <v>0</v>
      </c>
      <c r="CS51" s="5">
        <f>COUNTIFS(Data!$G:$G,$A51,Data!$C:$C,CS$1,Data!$D:$D,CS$2)</f>
        <v>0</v>
      </c>
      <c r="CT51" s="5">
        <f>COUNTIFS(Data!$G:$G,$A51,Data!$C:$C,CT$1,Data!$D:$D,CT$2)</f>
        <v>0</v>
      </c>
      <c r="CU51" s="5">
        <f>COUNTIFS(Data!$G:$G,$A51,Data!$C:$C,CU$1,Data!$D:$D,CU$2)</f>
        <v>1</v>
      </c>
      <c r="CV51" s="5">
        <f>COUNTIFS(Data!$G:$G,$A51,Data!$C:$C,CV$1,Data!$D:$D,CV$2)</f>
        <v>4</v>
      </c>
      <c r="CW51" s="5">
        <f t="shared" ref="CW51:CX51" si="50">SUMIF($B$2:$CV$2,CW$2, $B51:$CV51)</f>
        <v>12</v>
      </c>
      <c r="CX51" s="5">
        <f t="shared" si="50"/>
        <v>14</v>
      </c>
      <c r="CY51" s="5">
        <f t="shared" si="3"/>
        <v>27</v>
      </c>
    </row>
    <row r="52">
      <c r="A52" s="5" t="str">
        <f>Countries!A50</f>
        <v>KAZ</v>
      </c>
      <c r="B52" s="5">
        <f>COUNTIFS(Data!$G:$G,$A52,Data!$C:$C,B$1,Data!$D:$D,B$2)</f>
        <v>0</v>
      </c>
      <c r="C52" s="5">
        <f>COUNTIFS(Data!$G:$G,$A52,Data!$C:$C,C$1,Data!$D:$D,C$2)</f>
        <v>0</v>
      </c>
      <c r="D52" s="5">
        <f>COUNTIFS(Data!$G:$G,$A52,Data!$C:$C,D$1,Data!$D:$D,D$2)</f>
        <v>0</v>
      </c>
      <c r="E52" s="5">
        <f>COUNTIFS(Data!$G:$G,$A52,Data!$C:$C,E$1,Data!$D:$D,E$2)</f>
        <v>0</v>
      </c>
      <c r="F52" s="5">
        <f>COUNTIFS(Data!$G:$G,$A52,Data!$C:$C,F$1,Data!$D:$D,F$2)</f>
        <v>0</v>
      </c>
      <c r="G52" s="5">
        <f>COUNTIFS(Data!$G:$G,$A52,Data!$C:$C,G$1,Data!$D:$D,G$2)</f>
        <v>0</v>
      </c>
      <c r="H52" s="5">
        <f>COUNTIFS(Data!$G:$G,$A52,Data!$C:$C,H$1,Data!$D:$D,H$2)</f>
        <v>0</v>
      </c>
      <c r="I52" s="5">
        <f>COUNTIFS(Data!$G:$G,$A52,Data!$C:$C,I$1,Data!$D:$D,I$2)</f>
        <v>0</v>
      </c>
      <c r="J52" s="5">
        <f>COUNTIFS(Data!$G:$G,$A52,Data!$C:$C,J$1,Data!$D:$D,J$2)</f>
        <v>0</v>
      </c>
      <c r="K52" s="5">
        <f>COUNTIFS(Data!$G:$G,$A52,Data!$C:$C,K$1,Data!$D:$D,K$2)</f>
        <v>0</v>
      </c>
      <c r="L52" s="5">
        <f>COUNTIFS(Data!$G:$G,$A52,Data!$C:$C,L$1,Data!$D:$D,L$2)</f>
        <v>0</v>
      </c>
      <c r="M52" s="5">
        <f>COUNTIFS(Data!$G:$G,$A52,Data!$C:$C,M$1,Data!$D:$D,M$2)</f>
        <v>0</v>
      </c>
      <c r="N52" s="5">
        <f>COUNTIFS(Data!$G:$G,$A52,Data!$C:$C,N$1,Data!$D:$D,N$2)</f>
        <v>0</v>
      </c>
      <c r="O52" s="5">
        <f>COUNTIFS(Data!$G:$G,$A52,Data!$C:$C,O$1,Data!$D:$D,O$2)</f>
        <v>0</v>
      </c>
      <c r="P52" s="5">
        <f>COUNTIFS(Data!$G:$G,$A52,Data!$C:$C,P$1,Data!$D:$D,P$2)</f>
        <v>0</v>
      </c>
      <c r="Q52" s="5">
        <f>COUNTIFS(Data!$G:$G,$A52,Data!$C:$C,Q$1,Data!$D:$D,Q$2)</f>
        <v>0</v>
      </c>
      <c r="R52" s="5">
        <f>COUNTIFS(Data!$G:$G,$A52,Data!$C:$C,R$1,Data!$D:$D,R$2)</f>
        <v>0</v>
      </c>
      <c r="S52" s="5">
        <f>COUNTIFS(Data!$G:$G,$A52,Data!$C:$C,S$1,Data!$D:$D,S$2)</f>
        <v>0</v>
      </c>
      <c r="T52" s="5">
        <f>COUNTIFS(Data!$G:$G,$A52,Data!$C:$C,T$1,Data!$D:$D,T$2)</f>
        <v>0</v>
      </c>
      <c r="U52" s="5">
        <f>COUNTIFS(Data!$G:$G,$A52,Data!$C:$C,U$1,Data!$D:$D,U$2)</f>
        <v>0</v>
      </c>
      <c r="V52" s="5">
        <f>COUNTIFS(Data!$G:$G,$A52,Data!$C:$C,V$1,Data!$D:$D,V$2)</f>
        <v>0</v>
      </c>
      <c r="W52" s="5">
        <f>COUNTIFS(Data!$G:$G,$A52,Data!$C:$C,W$1,Data!$D:$D,W$2)</f>
        <v>0</v>
      </c>
      <c r="X52" s="5">
        <f>COUNTIFS(Data!$G:$G,$A52,Data!$C:$C,X$1,Data!$D:$D,X$2)</f>
        <v>0</v>
      </c>
      <c r="Y52" s="5">
        <f>COUNTIFS(Data!$G:$G,$A52,Data!$C:$C,Y$1,Data!$D:$D,Y$2)</f>
        <v>0</v>
      </c>
      <c r="Z52" s="5">
        <f>COUNTIFS(Data!$G:$G,$A52,Data!$C:$C,Z$1,Data!$D:$D,Z$2)</f>
        <v>0</v>
      </c>
      <c r="AA52" s="5">
        <f>COUNTIFS(Data!$G:$G,$A52,Data!$C:$C,AA$1,Data!$D:$D,AA$2)</f>
        <v>0</v>
      </c>
      <c r="AB52" s="5">
        <f>COUNTIFS(Data!$G:$G,$A52,Data!$C:$C,AB$1,Data!$D:$D,AB$2)</f>
        <v>0</v>
      </c>
      <c r="AC52" s="5">
        <f>COUNTIFS(Data!$G:$G,$A52,Data!$C:$C,AC$1,Data!$D:$D,AC$2)</f>
        <v>0</v>
      </c>
      <c r="AD52" s="5">
        <f>COUNTIFS(Data!$G:$G,$A52,Data!$C:$C,AD$1,Data!$D:$D,AD$2)</f>
        <v>0</v>
      </c>
      <c r="AE52" s="5">
        <f>COUNTIFS(Data!$G:$G,$A52,Data!$C:$C,AE$1,Data!$D:$D,AE$2)</f>
        <v>0</v>
      </c>
      <c r="AF52" s="5">
        <f>COUNTIFS(Data!$G:$G,$A52,Data!$C:$C,AF$1,Data!$D:$D,AF$2)</f>
        <v>0</v>
      </c>
      <c r="AG52" s="5">
        <f>COUNTIFS(Data!$G:$G,$A52,Data!$C:$C,AG$1,Data!$D:$D,AG$2)</f>
        <v>0</v>
      </c>
      <c r="AH52" s="5">
        <f>COUNTIFS(Data!$G:$G,$A52,Data!$C:$C,AH$1,Data!$D:$D,AH$2)</f>
        <v>0</v>
      </c>
      <c r="AI52" s="5">
        <f>COUNTIFS(Data!$G:$G,$A52,Data!$C:$C,AI$1,Data!$D:$D,AI$2)</f>
        <v>0</v>
      </c>
      <c r="AJ52" s="5">
        <f>COUNTIFS(Data!$G:$G,$A52,Data!$C:$C,AJ$1,Data!$D:$D,AJ$2)</f>
        <v>0</v>
      </c>
      <c r="AK52" s="5">
        <f>COUNTIFS(Data!$G:$G,$A52,Data!$C:$C,AK$1,Data!$D:$D,AK$2)</f>
        <v>0</v>
      </c>
      <c r="AL52" s="5">
        <f>COUNTIFS(Data!$G:$G,$A52,Data!$C:$C,AL$1,Data!$D:$D,AL$2)</f>
        <v>0</v>
      </c>
      <c r="AM52" s="5">
        <f>COUNTIFS(Data!$G:$G,$A52,Data!$C:$C,AM$1,Data!$D:$D,AM$2)</f>
        <v>0</v>
      </c>
      <c r="AN52" s="5">
        <f>COUNTIFS(Data!$G:$G,$A52,Data!$C:$C,AN$1,Data!$D:$D,AN$2)</f>
        <v>0</v>
      </c>
      <c r="AO52" s="5">
        <f>COUNTIFS(Data!$G:$G,$A52,Data!$C:$C,AO$1,Data!$D:$D,AO$2)</f>
        <v>0</v>
      </c>
      <c r="AP52" s="5">
        <f>COUNTIFS(Data!$G:$G,$A52,Data!$C:$C,AP$1,Data!$D:$D,AP$2)</f>
        <v>0</v>
      </c>
      <c r="AQ52" s="5">
        <f>COUNTIFS(Data!$G:$G,$A52,Data!$C:$C,AQ$1,Data!$D:$D,AQ$2)</f>
        <v>0</v>
      </c>
      <c r="AR52" s="5">
        <f>COUNTIFS(Data!$G:$G,$A52,Data!$C:$C,AR$1,Data!$D:$D,AR$2)</f>
        <v>0</v>
      </c>
      <c r="AS52" s="5">
        <f>COUNTIFS(Data!$G:$G,$A52,Data!$C:$C,AS$1,Data!$D:$D,AS$2)</f>
        <v>0</v>
      </c>
      <c r="AT52" s="5">
        <f>COUNTIFS(Data!$G:$G,$A52,Data!$C:$C,AT$1,Data!$D:$D,AT$2)</f>
        <v>0</v>
      </c>
      <c r="AU52" s="5">
        <f>COUNTIFS(Data!$G:$G,$A52,Data!$C:$C,AU$1,Data!$D:$D,AU$2)</f>
        <v>0</v>
      </c>
      <c r="AV52" s="5">
        <f>COUNTIFS(Data!$G:$G,$A52,Data!$C:$C,AV$1,Data!$D:$D,AV$2)</f>
        <v>0</v>
      </c>
      <c r="AW52" s="5">
        <f>COUNTIFS(Data!$G:$G,$A52,Data!$C:$C,AW$1,Data!$D:$D,AW$2)</f>
        <v>0</v>
      </c>
      <c r="AX52" s="5">
        <f>COUNTIFS(Data!$G:$G,$A52,Data!$C:$C,AX$1,Data!$D:$D,AX$2)</f>
        <v>0</v>
      </c>
      <c r="AY52" s="5">
        <f>COUNTIFS(Data!$G:$G,$A52,Data!$C:$C,AY$1,Data!$D:$D,AY$2)</f>
        <v>0</v>
      </c>
      <c r="AZ52" s="5">
        <f>COUNTIFS(Data!$G:$G,$A52,Data!$C:$C,AZ$1,Data!$D:$D,AZ$2)</f>
        <v>0</v>
      </c>
      <c r="BA52" s="5">
        <f>COUNTIFS(Data!$G:$G,$A52,Data!$C:$C,BA$1,Data!$D:$D,BA$2)</f>
        <v>0</v>
      </c>
      <c r="BB52" s="5">
        <f>COUNTIFS(Data!$G:$G,$A52,Data!$C:$C,BB$1,Data!$D:$D,BB$2)</f>
        <v>0</v>
      </c>
      <c r="BC52" s="5">
        <f>COUNTIFS(Data!$G:$G,$A52,Data!$C:$C,BC$1,Data!$D:$D,BC$2)</f>
        <v>0</v>
      </c>
      <c r="BD52" s="5">
        <f>COUNTIFS(Data!$G:$G,$A52,Data!$C:$C,BD$1,Data!$D:$D,BD$2)</f>
        <v>0</v>
      </c>
      <c r="BE52" s="5">
        <f>COUNTIFS(Data!$G:$G,$A52,Data!$C:$C,BE$1,Data!$D:$D,BE$2)</f>
        <v>0</v>
      </c>
      <c r="BF52" s="5">
        <f>COUNTIFS(Data!$G:$G,$A52,Data!$C:$C,BF$1,Data!$D:$D,BF$2)</f>
        <v>0</v>
      </c>
      <c r="BG52" s="5">
        <f>COUNTIFS(Data!$G:$G,$A52,Data!$C:$C,BG$1,Data!$D:$D,BG$2)</f>
        <v>0</v>
      </c>
      <c r="BH52" s="5">
        <f>COUNTIFS(Data!$G:$G,$A52,Data!$C:$C,BH$1,Data!$D:$D,BH$2)</f>
        <v>0</v>
      </c>
      <c r="BI52" s="5">
        <f>COUNTIFS(Data!$G:$G,$A52,Data!$C:$C,BI$1,Data!$D:$D,BI$2)</f>
        <v>0</v>
      </c>
      <c r="BJ52" s="5">
        <f>COUNTIFS(Data!$G:$G,$A52,Data!$C:$C,BJ$1,Data!$D:$D,BJ$2)</f>
        <v>0</v>
      </c>
      <c r="BK52" s="5">
        <f>COUNTIFS(Data!$G:$G,$A52,Data!$C:$C,BK$1,Data!$D:$D,BK$2)</f>
        <v>0</v>
      </c>
      <c r="BL52" s="5">
        <f>COUNTIFS(Data!$G:$G,$A52,Data!$C:$C,BL$1,Data!$D:$D,BL$2)</f>
        <v>0</v>
      </c>
      <c r="BM52" s="5">
        <f>COUNTIFS(Data!$G:$G,$A52,Data!$C:$C,BM$1,Data!$D:$D,BM$2)</f>
        <v>0</v>
      </c>
      <c r="BN52" s="5">
        <f>COUNTIFS(Data!$G:$G,$A52,Data!$C:$C,BN$1,Data!$D:$D,BN$2)</f>
        <v>0</v>
      </c>
      <c r="BO52" s="5">
        <f>COUNTIFS(Data!$G:$G,$A52,Data!$C:$C,BO$1,Data!$D:$D,BO$2)</f>
        <v>0</v>
      </c>
      <c r="BP52" s="5">
        <f>COUNTIFS(Data!$G:$G,$A52,Data!$C:$C,BP$1,Data!$D:$D,BP$2)</f>
        <v>0</v>
      </c>
      <c r="BQ52" s="5">
        <f>COUNTIFS(Data!$G:$G,$A52,Data!$C:$C,BQ$1,Data!$D:$D,BQ$2)</f>
        <v>0</v>
      </c>
      <c r="BR52" s="5">
        <f>COUNTIFS(Data!$G:$G,$A52,Data!$C:$C,BR$1,Data!$D:$D,BR$2)</f>
        <v>0</v>
      </c>
      <c r="BS52" s="5">
        <f>COUNTIFS(Data!$G:$G,$A52,Data!$C:$C,BS$1,Data!$D:$D,BS$2)</f>
        <v>0</v>
      </c>
      <c r="BT52" s="5">
        <f>COUNTIFS(Data!$G:$G,$A52,Data!$C:$C,BT$1,Data!$D:$D,BT$2)</f>
        <v>0</v>
      </c>
      <c r="BU52" s="5">
        <f>COUNTIFS(Data!$G:$G,$A52,Data!$C:$C,BU$1,Data!$D:$D,BU$2)</f>
        <v>0</v>
      </c>
      <c r="BV52" s="5">
        <f>COUNTIFS(Data!$G:$G,$A52,Data!$C:$C,BV$1,Data!$D:$D,BV$2)</f>
        <v>0</v>
      </c>
      <c r="BW52" s="5">
        <f>COUNTIFS(Data!$G:$G,$A52,Data!$C:$C,BW$1,Data!$D:$D,BW$2)</f>
        <v>0</v>
      </c>
      <c r="BX52" s="5">
        <f>COUNTIFS(Data!$G:$G,$A52,Data!$C:$C,BX$1,Data!$D:$D,BX$2)</f>
        <v>0</v>
      </c>
      <c r="BY52" s="5">
        <f>COUNTIFS(Data!$G:$G,$A52,Data!$C:$C,BY$1,Data!$D:$D,BY$2)</f>
        <v>0</v>
      </c>
      <c r="BZ52" s="5">
        <f>COUNTIFS(Data!$G:$G,$A52,Data!$C:$C,BZ$1,Data!$D:$D,BZ$2)</f>
        <v>0</v>
      </c>
      <c r="CA52" s="5">
        <f>COUNTIFS(Data!$G:$G,$A52,Data!$C:$C,CA$1,Data!$D:$D,CA$2)</f>
        <v>0</v>
      </c>
      <c r="CB52" s="5">
        <f>COUNTIFS(Data!$G:$G,$A52,Data!$C:$C,CB$1,Data!$D:$D,CB$2)</f>
        <v>0</v>
      </c>
      <c r="CC52" s="5">
        <f>COUNTIFS(Data!$G:$G,$A52,Data!$C:$C,CC$1,Data!$D:$D,CC$2)</f>
        <v>0</v>
      </c>
      <c r="CD52" s="5">
        <f>COUNTIFS(Data!$G:$G,$A52,Data!$C:$C,CD$1,Data!$D:$D,CD$2)</f>
        <v>0</v>
      </c>
      <c r="CE52" s="5">
        <f>COUNTIFS(Data!$G:$G,$A52,Data!$C:$C,CE$1,Data!$D:$D,CE$2)</f>
        <v>0</v>
      </c>
      <c r="CF52" s="5">
        <f>COUNTIFS(Data!$G:$G,$A52,Data!$C:$C,CF$1,Data!$D:$D,CF$2)</f>
        <v>0</v>
      </c>
      <c r="CG52" s="5">
        <f>COUNTIFS(Data!$G:$G,$A52,Data!$C:$C,CG$1,Data!$D:$D,CG$2)</f>
        <v>0</v>
      </c>
      <c r="CH52" s="5">
        <f>COUNTIFS(Data!$G:$G,$A52,Data!$C:$C,CH$1,Data!$D:$D,CH$2)</f>
        <v>0</v>
      </c>
      <c r="CI52" s="5">
        <f>COUNTIFS(Data!$G:$G,$A52,Data!$C:$C,CI$1,Data!$D:$D,CI$2)</f>
        <v>0</v>
      </c>
      <c r="CJ52" s="5">
        <f>COUNTIFS(Data!$G:$G,$A52,Data!$C:$C,CJ$1,Data!$D:$D,CJ$2)</f>
        <v>0</v>
      </c>
      <c r="CK52" s="5">
        <f>COUNTIFS(Data!$G:$G,$A52,Data!$C:$C,CK$1,Data!$D:$D,CK$2)</f>
        <v>0</v>
      </c>
      <c r="CL52" s="5">
        <f>COUNTIFS(Data!$G:$G,$A52,Data!$C:$C,CL$1,Data!$D:$D,CL$2)</f>
        <v>0</v>
      </c>
      <c r="CM52" s="5">
        <f>COUNTIFS(Data!$G:$G,$A52,Data!$C:$C,CM$1,Data!$D:$D,CM$2)</f>
        <v>0</v>
      </c>
      <c r="CN52" s="5">
        <f>COUNTIFS(Data!$G:$G,$A52,Data!$C:$C,CN$1,Data!$D:$D,CN$2)</f>
        <v>0</v>
      </c>
      <c r="CO52" s="5">
        <f>COUNTIFS(Data!$G:$G,$A52,Data!$C:$C,CO$1,Data!$D:$D,CO$2)</f>
        <v>0</v>
      </c>
      <c r="CP52" s="5">
        <f>COUNTIFS(Data!$G:$G,$A52,Data!$C:$C,CP$1,Data!$D:$D,CP$2)</f>
        <v>0</v>
      </c>
      <c r="CQ52" s="5">
        <f>COUNTIFS(Data!$G:$G,$A52,Data!$C:$C,CQ$1,Data!$D:$D,CQ$2)</f>
        <v>0</v>
      </c>
      <c r="CR52" s="5">
        <f>COUNTIFS(Data!$G:$G,$A52,Data!$C:$C,CR$1,Data!$D:$D,CR$2)</f>
        <v>0</v>
      </c>
      <c r="CS52" s="5">
        <f>COUNTIFS(Data!$G:$G,$A52,Data!$C:$C,CS$1,Data!$D:$D,CS$2)</f>
        <v>0</v>
      </c>
      <c r="CT52" s="5">
        <f>COUNTIFS(Data!$G:$G,$A52,Data!$C:$C,CT$1,Data!$D:$D,CT$2)</f>
        <v>0</v>
      </c>
      <c r="CU52" s="5">
        <f>COUNTIFS(Data!$G:$G,$A52,Data!$C:$C,CU$1,Data!$D:$D,CU$2)</f>
        <v>0</v>
      </c>
      <c r="CV52" s="5">
        <f>COUNTIFS(Data!$G:$G,$A52,Data!$C:$C,CV$1,Data!$D:$D,CV$2)</f>
        <v>0</v>
      </c>
      <c r="CW52" s="5">
        <f t="shared" ref="CW52:CX52" si="51">SUMIF($B$2:$CV$2,CW$2, $B52:$CV52)</f>
        <v>0</v>
      </c>
      <c r="CX52" s="5">
        <f t="shared" si="51"/>
        <v>0</v>
      </c>
      <c r="CY52" s="5">
        <f t="shared" si="3"/>
        <v>0</v>
      </c>
    </row>
    <row r="53">
      <c r="A53" s="5" t="str">
        <f>Countries!A51</f>
        <v>KEN</v>
      </c>
      <c r="B53" s="5">
        <f>COUNTIFS(Data!$G:$G,$A53,Data!$C:$C,B$1,Data!$D:$D,B$2)</f>
        <v>0</v>
      </c>
      <c r="C53" s="5">
        <f>COUNTIFS(Data!$G:$G,$A53,Data!$C:$C,C$1,Data!$D:$D,C$2)</f>
        <v>0</v>
      </c>
      <c r="D53" s="5">
        <f>COUNTIFS(Data!$G:$G,$A53,Data!$C:$C,D$1,Data!$D:$D,D$2)</f>
        <v>0</v>
      </c>
      <c r="E53" s="5">
        <f>COUNTIFS(Data!$G:$G,$A53,Data!$C:$C,E$1,Data!$D:$D,E$2)</f>
        <v>0</v>
      </c>
      <c r="F53" s="5">
        <f>COUNTIFS(Data!$G:$G,$A53,Data!$C:$C,F$1,Data!$D:$D,F$2)</f>
        <v>0</v>
      </c>
      <c r="G53" s="5">
        <f>COUNTIFS(Data!$G:$G,$A53,Data!$C:$C,G$1,Data!$D:$D,G$2)</f>
        <v>0</v>
      </c>
      <c r="H53" s="5">
        <f>COUNTIFS(Data!$G:$G,$A53,Data!$C:$C,H$1,Data!$D:$D,H$2)</f>
        <v>0</v>
      </c>
      <c r="I53" s="5">
        <f>COUNTIFS(Data!$G:$G,$A53,Data!$C:$C,I$1,Data!$D:$D,I$2)</f>
        <v>0</v>
      </c>
      <c r="J53" s="5">
        <f>COUNTIFS(Data!$G:$G,$A53,Data!$C:$C,J$1,Data!$D:$D,J$2)</f>
        <v>2</v>
      </c>
      <c r="K53" s="5">
        <f>COUNTIFS(Data!$G:$G,$A53,Data!$C:$C,K$1,Data!$D:$D,K$2)</f>
        <v>0</v>
      </c>
      <c r="L53" s="5">
        <f>COUNTIFS(Data!$G:$G,$A53,Data!$C:$C,L$1,Data!$D:$D,L$2)</f>
        <v>2</v>
      </c>
      <c r="M53" s="5">
        <f>COUNTIFS(Data!$G:$G,$A53,Data!$C:$C,M$1,Data!$D:$D,M$2)</f>
        <v>0</v>
      </c>
      <c r="N53" s="5">
        <f>COUNTIFS(Data!$G:$G,$A53,Data!$C:$C,N$1,Data!$D:$D,N$2)</f>
        <v>0</v>
      </c>
      <c r="O53" s="5">
        <f>COUNTIFS(Data!$G:$G,$A53,Data!$C:$C,O$1,Data!$D:$D,O$2)</f>
        <v>0</v>
      </c>
      <c r="P53" s="5">
        <f>COUNTIFS(Data!$G:$G,$A53,Data!$C:$C,P$1,Data!$D:$D,P$2)</f>
        <v>0</v>
      </c>
      <c r="Q53" s="5">
        <f>COUNTIFS(Data!$G:$G,$A53,Data!$C:$C,Q$1,Data!$D:$D,Q$2)</f>
        <v>0</v>
      </c>
      <c r="R53" s="5">
        <f>COUNTIFS(Data!$G:$G,$A53,Data!$C:$C,R$1,Data!$D:$D,R$2)</f>
        <v>0</v>
      </c>
      <c r="S53" s="5">
        <f>COUNTIFS(Data!$G:$G,$A53,Data!$C:$C,S$1,Data!$D:$D,S$2)</f>
        <v>0</v>
      </c>
      <c r="T53" s="5">
        <f>COUNTIFS(Data!$G:$G,$A53,Data!$C:$C,T$1,Data!$D:$D,T$2)</f>
        <v>0</v>
      </c>
      <c r="U53" s="5">
        <f>COUNTIFS(Data!$G:$G,$A53,Data!$C:$C,U$1,Data!$D:$D,U$2)</f>
        <v>0</v>
      </c>
      <c r="V53" s="5">
        <f>COUNTIFS(Data!$G:$G,$A53,Data!$C:$C,V$1,Data!$D:$D,V$2)</f>
        <v>0</v>
      </c>
      <c r="W53" s="5">
        <f>COUNTIFS(Data!$G:$G,$A53,Data!$C:$C,W$1,Data!$D:$D,W$2)</f>
        <v>0</v>
      </c>
      <c r="X53" s="5">
        <f>COUNTIFS(Data!$G:$G,$A53,Data!$C:$C,X$1,Data!$D:$D,X$2)</f>
        <v>0</v>
      </c>
      <c r="Y53" s="5">
        <f>COUNTIFS(Data!$G:$G,$A53,Data!$C:$C,Y$1,Data!$D:$D,Y$2)</f>
        <v>0</v>
      </c>
      <c r="Z53" s="5">
        <f>COUNTIFS(Data!$G:$G,$A53,Data!$C:$C,Z$1,Data!$D:$D,Z$2)</f>
        <v>0</v>
      </c>
      <c r="AA53" s="5">
        <f>COUNTIFS(Data!$G:$G,$A53,Data!$C:$C,AA$1,Data!$D:$D,AA$2)</f>
        <v>0</v>
      </c>
      <c r="AB53" s="5">
        <f>COUNTIFS(Data!$G:$G,$A53,Data!$C:$C,AB$1,Data!$D:$D,AB$2)</f>
        <v>0</v>
      </c>
      <c r="AC53" s="5">
        <f>COUNTIFS(Data!$G:$G,$A53,Data!$C:$C,AC$1,Data!$D:$D,AC$2)</f>
        <v>0</v>
      </c>
      <c r="AD53" s="5">
        <f>COUNTIFS(Data!$G:$G,$A53,Data!$C:$C,AD$1,Data!$D:$D,AD$2)</f>
        <v>0</v>
      </c>
      <c r="AE53" s="5">
        <f>COUNTIFS(Data!$G:$G,$A53,Data!$C:$C,AE$1,Data!$D:$D,AE$2)</f>
        <v>0</v>
      </c>
      <c r="AF53" s="5">
        <f>COUNTIFS(Data!$G:$G,$A53,Data!$C:$C,AF$1,Data!$D:$D,AF$2)</f>
        <v>0</v>
      </c>
      <c r="AG53" s="5">
        <f>COUNTIFS(Data!$G:$G,$A53,Data!$C:$C,AG$1,Data!$D:$D,AG$2)</f>
        <v>0</v>
      </c>
      <c r="AH53" s="5">
        <f>COUNTIFS(Data!$G:$G,$A53,Data!$C:$C,AH$1,Data!$D:$D,AH$2)</f>
        <v>0</v>
      </c>
      <c r="AI53" s="5">
        <f>COUNTIFS(Data!$G:$G,$A53,Data!$C:$C,AI$1,Data!$D:$D,AI$2)</f>
        <v>0</v>
      </c>
      <c r="AJ53" s="5">
        <f>COUNTIFS(Data!$G:$G,$A53,Data!$C:$C,AJ$1,Data!$D:$D,AJ$2)</f>
        <v>0</v>
      </c>
      <c r="AK53" s="5">
        <f>COUNTIFS(Data!$G:$G,$A53,Data!$C:$C,AK$1,Data!$D:$D,AK$2)</f>
        <v>0</v>
      </c>
      <c r="AL53" s="5">
        <f>COUNTIFS(Data!$G:$G,$A53,Data!$C:$C,AL$1,Data!$D:$D,AL$2)</f>
        <v>0</v>
      </c>
      <c r="AM53" s="5">
        <f>COUNTIFS(Data!$G:$G,$A53,Data!$C:$C,AM$1,Data!$D:$D,AM$2)</f>
        <v>0</v>
      </c>
      <c r="AN53" s="5">
        <f>COUNTIFS(Data!$G:$G,$A53,Data!$C:$C,AN$1,Data!$D:$D,AN$2)</f>
        <v>0</v>
      </c>
      <c r="AO53" s="5">
        <f>COUNTIFS(Data!$G:$G,$A53,Data!$C:$C,AO$1,Data!$D:$D,AO$2)</f>
        <v>0</v>
      </c>
      <c r="AP53" s="5">
        <f>COUNTIFS(Data!$G:$G,$A53,Data!$C:$C,AP$1,Data!$D:$D,AP$2)</f>
        <v>0</v>
      </c>
      <c r="AQ53" s="5">
        <f>COUNTIFS(Data!$G:$G,$A53,Data!$C:$C,AQ$1,Data!$D:$D,AQ$2)</f>
        <v>0</v>
      </c>
      <c r="AR53" s="5">
        <f>COUNTIFS(Data!$G:$G,$A53,Data!$C:$C,AR$1,Data!$D:$D,AR$2)</f>
        <v>0</v>
      </c>
      <c r="AS53" s="5">
        <f>COUNTIFS(Data!$G:$G,$A53,Data!$C:$C,AS$1,Data!$D:$D,AS$2)</f>
        <v>0</v>
      </c>
      <c r="AT53" s="5">
        <f>COUNTIFS(Data!$G:$G,$A53,Data!$C:$C,AT$1,Data!$D:$D,AT$2)</f>
        <v>0</v>
      </c>
      <c r="AU53" s="5">
        <f>COUNTIFS(Data!$G:$G,$A53,Data!$C:$C,AU$1,Data!$D:$D,AU$2)</f>
        <v>0</v>
      </c>
      <c r="AV53" s="5">
        <f>COUNTIFS(Data!$G:$G,$A53,Data!$C:$C,AV$1,Data!$D:$D,AV$2)</f>
        <v>0</v>
      </c>
      <c r="AW53" s="5">
        <f>COUNTIFS(Data!$G:$G,$A53,Data!$C:$C,AW$1,Data!$D:$D,AW$2)</f>
        <v>0</v>
      </c>
      <c r="AX53" s="5">
        <f>COUNTIFS(Data!$G:$G,$A53,Data!$C:$C,AX$1,Data!$D:$D,AX$2)</f>
        <v>0</v>
      </c>
      <c r="AY53" s="5">
        <f>COUNTIFS(Data!$G:$G,$A53,Data!$C:$C,AY$1,Data!$D:$D,AY$2)</f>
        <v>0</v>
      </c>
      <c r="AZ53" s="5">
        <f>COUNTIFS(Data!$G:$G,$A53,Data!$C:$C,AZ$1,Data!$D:$D,AZ$2)</f>
        <v>0</v>
      </c>
      <c r="BA53" s="5">
        <f>COUNTIFS(Data!$G:$G,$A53,Data!$C:$C,BA$1,Data!$D:$D,BA$2)</f>
        <v>0</v>
      </c>
      <c r="BB53" s="5">
        <f>COUNTIFS(Data!$G:$G,$A53,Data!$C:$C,BB$1,Data!$D:$D,BB$2)</f>
        <v>0</v>
      </c>
      <c r="BC53" s="5">
        <f>COUNTIFS(Data!$G:$G,$A53,Data!$C:$C,BC$1,Data!$D:$D,BC$2)</f>
        <v>0</v>
      </c>
      <c r="BD53" s="5">
        <f>COUNTIFS(Data!$G:$G,$A53,Data!$C:$C,BD$1,Data!$D:$D,BD$2)</f>
        <v>0</v>
      </c>
      <c r="BE53" s="5">
        <f>COUNTIFS(Data!$G:$G,$A53,Data!$C:$C,BE$1,Data!$D:$D,BE$2)</f>
        <v>0</v>
      </c>
      <c r="BF53" s="5">
        <f>COUNTIFS(Data!$G:$G,$A53,Data!$C:$C,BF$1,Data!$D:$D,BF$2)</f>
        <v>0</v>
      </c>
      <c r="BG53" s="5">
        <f>COUNTIFS(Data!$G:$G,$A53,Data!$C:$C,BG$1,Data!$D:$D,BG$2)</f>
        <v>0</v>
      </c>
      <c r="BH53" s="5">
        <f>COUNTIFS(Data!$G:$G,$A53,Data!$C:$C,BH$1,Data!$D:$D,BH$2)</f>
        <v>0</v>
      </c>
      <c r="BI53" s="5">
        <f>COUNTIFS(Data!$G:$G,$A53,Data!$C:$C,BI$1,Data!$D:$D,BI$2)</f>
        <v>0</v>
      </c>
      <c r="BJ53" s="5">
        <f>COUNTIFS(Data!$G:$G,$A53,Data!$C:$C,BJ$1,Data!$D:$D,BJ$2)</f>
        <v>0</v>
      </c>
      <c r="BK53" s="5">
        <f>COUNTIFS(Data!$G:$G,$A53,Data!$C:$C,BK$1,Data!$D:$D,BK$2)</f>
        <v>0</v>
      </c>
      <c r="BL53" s="5">
        <f>COUNTIFS(Data!$G:$G,$A53,Data!$C:$C,BL$1,Data!$D:$D,BL$2)</f>
        <v>0</v>
      </c>
      <c r="BM53" s="5">
        <f>COUNTIFS(Data!$G:$G,$A53,Data!$C:$C,BM$1,Data!$D:$D,BM$2)</f>
        <v>0</v>
      </c>
      <c r="BN53" s="5">
        <f>COUNTIFS(Data!$G:$G,$A53,Data!$C:$C,BN$1,Data!$D:$D,BN$2)</f>
        <v>0</v>
      </c>
      <c r="BO53" s="5">
        <f>COUNTIFS(Data!$G:$G,$A53,Data!$C:$C,BO$1,Data!$D:$D,BO$2)</f>
        <v>0</v>
      </c>
      <c r="BP53" s="5">
        <f>COUNTIFS(Data!$G:$G,$A53,Data!$C:$C,BP$1,Data!$D:$D,BP$2)</f>
        <v>0</v>
      </c>
      <c r="BQ53" s="5">
        <f>COUNTIFS(Data!$G:$G,$A53,Data!$C:$C,BQ$1,Data!$D:$D,BQ$2)</f>
        <v>0</v>
      </c>
      <c r="BR53" s="5">
        <f>COUNTIFS(Data!$G:$G,$A53,Data!$C:$C,BR$1,Data!$D:$D,BR$2)</f>
        <v>0</v>
      </c>
      <c r="BS53" s="5">
        <f>COUNTIFS(Data!$G:$G,$A53,Data!$C:$C,BS$1,Data!$D:$D,BS$2)</f>
        <v>0</v>
      </c>
      <c r="BT53" s="5">
        <f>COUNTIFS(Data!$G:$G,$A53,Data!$C:$C,BT$1,Data!$D:$D,BT$2)</f>
        <v>0</v>
      </c>
      <c r="BU53" s="5">
        <f>COUNTIFS(Data!$G:$G,$A53,Data!$C:$C,BU$1,Data!$D:$D,BU$2)</f>
        <v>0</v>
      </c>
      <c r="BV53" s="5">
        <f>COUNTIFS(Data!$G:$G,$A53,Data!$C:$C,BV$1,Data!$D:$D,BV$2)</f>
        <v>0</v>
      </c>
      <c r="BW53" s="5">
        <f>COUNTIFS(Data!$G:$G,$A53,Data!$C:$C,BW$1,Data!$D:$D,BW$2)</f>
        <v>0</v>
      </c>
      <c r="BX53" s="5">
        <f>COUNTIFS(Data!$G:$G,$A53,Data!$C:$C,BX$1,Data!$D:$D,BX$2)</f>
        <v>0</v>
      </c>
      <c r="BY53" s="5">
        <f>COUNTIFS(Data!$G:$G,$A53,Data!$C:$C,BY$1,Data!$D:$D,BY$2)</f>
        <v>0</v>
      </c>
      <c r="BZ53" s="5">
        <f>COUNTIFS(Data!$G:$G,$A53,Data!$C:$C,BZ$1,Data!$D:$D,BZ$2)</f>
        <v>0</v>
      </c>
      <c r="CA53" s="5">
        <f>COUNTIFS(Data!$G:$G,$A53,Data!$C:$C,CA$1,Data!$D:$D,CA$2)</f>
        <v>0</v>
      </c>
      <c r="CB53" s="5">
        <f>COUNTIFS(Data!$G:$G,$A53,Data!$C:$C,CB$1,Data!$D:$D,CB$2)</f>
        <v>0</v>
      </c>
      <c r="CC53" s="5">
        <f>COUNTIFS(Data!$G:$G,$A53,Data!$C:$C,CC$1,Data!$D:$D,CC$2)</f>
        <v>0</v>
      </c>
      <c r="CD53" s="5">
        <f>COUNTIFS(Data!$G:$G,$A53,Data!$C:$C,CD$1,Data!$D:$D,CD$2)</f>
        <v>0</v>
      </c>
      <c r="CE53" s="5">
        <f>COUNTIFS(Data!$G:$G,$A53,Data!$C:$C,CE$1,Data!$D:$D,CE$2)</f>
        <v>0</v>
      </c>
      <c r="CF53" s="5">
        <f>COUNTIFS(Data!$G:$G,$A53,Data!$C:$C,CF$1,Data!$D:$D,CF$2)</f>
        <v>0</v>
      </c>
      <c r="CG53" s="5">
        <f>COUNTIFS(Data!$G:$G,$A53,Data!$C:$C,CG$1,Data!$D:$D,CG$2)</f>
        <v>0</v>
      </c>
      <c r="CH53" s="5">
        <f>COUNTIFS(Data!$G:$G,$A53,Data!$C:$C,CH$1,Data!$D:$D,CH$2)</f>
        <v>0</v>
      </c>
      <c r="CI53" s="5">
        <f>COUNTIFS(Data!$G:$G,$A53,Data!$C:$C,CI$1,Data!$D:$D,CI$2)</f>
        <v>0</v>
      </c>
      <c r="CJ53" s="5">
        <f>COUNTIFS(Data!$G:$G,$A53,Data!$C:$C,CJ$1,Data!$D:$D,CJ$2)</f>
        <v>0</v>
      </c>
      <c r="CK53" s="5">
        <f>COUNTIFS(Data!$G:$G,$A53,Data!$C:$C,CK$1,Data!$D:$D,CK$2)</f>
        <v>0</v>
      </c>
      <c r="CL53" s="5">
        <f>COUNTIFS(Data!$G:$G,$A53,Data!$C:$C,CL$1,Data!$D:$D,CL$2)</f>
        <v>0</v>
      </c>
      <c r="CM53" s="5">
        <f>COUNTIFS(Data!$G:$G,$A53,Data!$C:$C,CM$1,Data!$D:$D,CM$2)</f>
        <v>0</v>
      </c>
      <c r="CN53" s="5">
        <f>COUNTIFS(Data!$G:$G,$A53,Data!$C:$C,CN$1,Data!$D:$D,CN$2)</f>
        <v>0</v>
      </c>
      <c r="CO53" s="5">
        <f>COUNTIFS(Data!$G:$G,$A53,Data!$C:$C,CO$1,Data!$D:$D,CO$2)</f>
        <v>0</v>
      </c>
      <c r="CP53" s="5">
        <f>COUNTIFS(Data!$G:$G,$A53,Data!$C:$C,CP$1,Data!$D:$D,CP$2)</f>
        <v>0</v>
      </c>
      <c r="CQ53" s="5">
        <f>COUNTIFS(Data!$G:$G,$A53,Data!$C:$C,CQ$1,Data!$D:$D,CQ$2)</f>
        <v>0</v>
      </c>
      <c r="CR53" s="5">
        <f>COUNTIFS(Data!$G:$G,$A53,Data!$C:$C,CR$1,Data!$D:$D,CR$2)</f>
        <v>0</v>
      </c>
      <c r="CS53" s="5">
        <f>COUNTIFS(Data!$G:$G,$A53,Data!$C:$C,CS$1,Data!$D:$D,CS$2)</f>
        <v>0</v>
      </c>
      <c r="CT53" s="5">
        <f>COUNTIFS(Data!$G:$G,$A53,Data!$C:$C,CT$1,Data!$D:$D,CT$2)</f>
        <v>0</v>
      </c>
      <c r="CU53" s="5">
        <f>COUNTIFS(Data!$G:$G,$A53,Data!$C:$C,CU$1,Data!$D:$D,CU$2)</f>
        <v>0</v>
      </c>
      <c r="CV53" s="5">
        <f>COUNTIFS(Data!$G:$G,$A53,Data!$C:$C,CV$1,Data!$D:$D,CV$2)</f>
        <v>0</v>
      </c>
      <c r="CW53" s="5">
        <f t="shared" ref="CW53:CX53" si="52">SUMIF($B$2:$CV$2,CW$2, $B53:$CV53)</f>
        <v>2</v>
      </c>
      <c r="CX53" s="5">
        <f t="shared" si="52"/>
        <v>2</v>
      </c>
      <c r="CY53" s="5">
        <f t="shared" si="3"/>
        <v>4</v>
      </c>
    </row>
    <row r="54">
      <c r="A54" s="5" t="str">
        <f>Countries!A52</f>
        <v>KGZ</v>
      </c>
      <c r="B54" s="5">
        <f>COUNTIFS(Data!$G:$G,$A54,Data!$C:$C,B$1,Data!$D:$D,B$2)</f>
        <v>0</v>
      </c>
      <c r="C54" s="5">
        <f>COUNTIFS(Data!$G:$G,$A54,Data!$C:$C,C$1,Data!$D:$D,C$2)</f>
        <v>0</v>
      </c>
      <c r="D54" s="5">
        <f>COUNTIFS(Data!$G:$G,$A54,Data!$C:$C,D$1,Data!$D:$D,D$2)</f>
        <v>0</v>
      </c>
      <c r="E54" s="5">
        <f>COUNTIFS(Data!$G:$G,$A54,Data!$C:$C,E$1,Data!$D:$D,E$2)</f>
        <v>0</v>
      </c>
      <c r="F54" s="5">
        <f>COUNTIFS(Data!$G:$G,$A54,Data!$C:$C,F$1,Data!$D:$D,F$2)</f>
        <v>0</v>
      </c>
      <c r="G54" s="5">
        <f>COUNTIFS(Data!$G:$G,$A54,Data!$C:$C,G$1,Data!$D:$D,G$2)</f>
        <v>0</v>
      </c>
      <c r="H54" s="5">
        <f>COUNTIFS(Data!$G:$G,$A54,Data!$C:$C,H$1,Data!$D:$D,H$2)</f>
        <v>0</v>
      </c>
      <c r="I54" s="5">
        <f>COUNTIFS(Data!$G:$G,$A54,Data!$C:$C,I$1,Data!$D:$D,I$2)</f>
        <v>0</v>
      </c>
      <c r="J54" s="5">
        <f>COUNTIFS(Data!$G:$G,$A54,Data!$C:$C,J$1,Data!$D:$D,J$2)</f>
        <v>0</v>
      </c>
      <c r="K54" s="5">
        <f>COUNTIFS(Data!$G:$G,$A54,Data!$C:$C,K$1,Data!$D:$D,K$2)</f>
        <v>0</v>
      </c>
      <c r="L54" s="5">
        <f>COUNTIFS(Data!$G:$G,$A54,Data!$C:$C,L$1,Data!$D:$D,L$2)</f>
        <v>0</v>
      </c>
      <c r="M54" s="5">
        <f>COUNTIFS(Data!$G:$G,$A54,Data!$C:$C,M$1,Data!$D:$D,M$2)</f>
        <v>0</v>
      </c>
      <c r="N54" s="5">
        <f>COUNTIFS(Data!$G:$G,$A54,Data!$C:$C,N$1,Data!$D:$D,N$2)</f>
        <v>0</v>
      </c>
      <c r="O54" s="5">
        <f>COUNTIFS(Data!$G:$G,$A54,Data!$C:$C,O$1,Data!$D:$D,O$2)</f>
        <v>0</v>
      </c>
      <c r="P54" s="5">
        <f>COUNTIFS(Data!$G:$G,$A54,Data!$C:$C,P$1,Data!$D:$D,P$2)</f>
        <v>0</v>
      </c>
      <c r="Q54" s="5">
        <f>COUNTIFS(Data!$G:$G,$A54,Data!$C:$C,Q$1,Data!$D:$D,Q$2)</f>
        <v>0</v>
      </c>
      <c r="R54" s="5">
        <f>COUNTIFS(Data!$G:$G,$A54,Data!$C:$C,R$1,Data!$D:$D,R$2)</f>
        <v>0</v>
      </c>
      <c r="S54" s="5">
        <f>COUNTIFS(Data!$G:$G,$A54,Data!$C:$C,S$1,Data!$D:$D,S$2)</f>
        <v>0</v>
      </c>
      <c r="T54" s="5">
        <f>COUNTIFS(Data!$G:$G,$A54,Data!$C:$C,T$1,Data!$D:$D,T$2)</f>
        <v>0</v>
      </c>
      <c r="U54" s="5">
        <f>COUNTIFS(Data!$G:$G,$A54,Data!$C:$C,U$1,Data!$D:$D,U$2)</f>
        <v>0</v>
      </c>
      <c r="V54" s="5">
        <f>COUNTIFS(Data!$G:$G,$A54,Data!$C:$C,V$1,Data!$D:$D,V$2)</f>
        <v>0</v>
      </c>
      <c r="W54" s="5">
        <f>COUNTIFS(Data!$G:$G,$A54,Data!$C:$C,W$1,Data!$D:$D,W$2)</f>
        <v>0</v>
      </c>
      <c r="X54" s="5">
        <f>COUNTIFS(Data!$G:$G,$A54,Data!$C:$C,X$1,Data!$D:$D,X$2)</f>
        <v>0</v>
      </c>
      <c r="Y54" s="5">
        <f>COUNTIFS(Data!$G:$G,$A54,Data!$C:$C,Y$1,Data!$D:$D,Y$2)</f>
        <v>0</v>
      </c>
      <c r="Z54" s="5">
        <f>COUNTIFS(Data!$G:$G,$A54,Data!$C:$C,Z$1,Data!$D:$D,Z$2)</f>
        <v>0</v>
      </c>
      <c r="AA54" s="5">
        <f>COUNTIFS(Data!$G:$G,$A54,Data!$C:$C,AA$1,Data!$D:$D,AA$2)</f>
        <v>0</v>
      </c>
      <c r="AB54" s="5">
        <f>COUNTIFS(Data!$G:$G,$A54,Data!$C:$C,AB$1,Data!$D:$D,AB$2)</f>
        <v>0</v>
      </c>
      <c r="AC54" s="5">
        <f>COUNTIFS(Data!$G:$G,$A54,Data!$C:$C,AC$1,Data!$D:$D,AC$2)</f>
        <v>0</v>
      </c>
      <c r="AD54" s="5">
        <f>COUNTIFS(Data!$G:$G,$A54,Data!$C:$C,AD$1,Data!$D:$D,AD$2)</f>
        <v>0</v>
      </c>
      <c r="AE54" s="5">
        <f>COUNTIFS(Data!$G:$G,$A54,Data!$C:$C,AE$1,Data!$D:$D,AE$2)</f>
        <v>0</v>
      </c>
      <c r="AF54" s="5">
        <f>COUNTIFS(Data!$G:$G,$A54,Data!$C:$C,AF$1,Data!$D:$D,AF$2)</f>
        <v>0</v>
      </c>
      <c r="AG54" s="5">
        <f>COUNTIFS(Data!$G:$G,$A54,Data!$C:$C,AG$1,Data!$D:$D,AG$2)</f>
        <v>0</v>
      </c>
      <c r="AH54" s="5">
        <f>COUNTIFS(Data!$G:$G,$A54,Data!$C:$C,AH$1,Data!$D:$D,AH$2)</f>
        <v>0</v>
      </c>
      <c r="AI54" s="5">
        <f>COUNTIFS(Data!$G:$G,$A54,Data!$C:$C,AI$1,Data!$D:$D,AI$2)</f>
        <v>0</v>
      </c>
      <c r="AJ54" s="5">
        <f>COUNTIFS(Data!$G:$G,$A54,Data!$C:$C,AJ$1,Data!$D:$D,AJ$2)</f>
        <v>0</v>
      </c>
      <c r="AK54" s="5">
        <f>COUNTIFS(Data!$G:$G,$A54,Data!$C:$C,AK$1,Data!$D:$D,AK$2)</f>
        <v>0</v>
      </c>
      <c r="AL54" s="5">
        <f>COUNTIFS(Data!$G:$G,$A54,Data!$C:$C,AL$1,Data!$D:$D,AL$2)</f>
        <v>0</v>
      </c>
      <c r="AM54" s="5">
        <f>COUNTIFS(Data!$G:$G,$A54,Data!$C:$C,AM$1,Data!$D:$D,AM$2)</f>
        <v>0</v>
      </c>
      <c r="AN54" s="5">
        <f>COUNTIFS(Data!$G:$G,$A54,Data!$C:$C,AN$1,Data!$D:$D,AN$2)</f>
        <v>0</v>
      </c>
      <c r="AO54" s="5">
        <f>COUNTIFS(Data!$G:$G,$A54,Data!$C:$C,AO$1,Data!$D:$D,AO$2)</f>
        <v>0</v>
      </c>
      <c r="AP54" s="5">
        <f>COUNTIFS(Data!$G:$G,$A54,Data!$C:$C,AP$1,Data!$D:$D,AP$2)</f>
        <v>0</v>
      </c>
      <c r="AQ54" s="5">
        <f>COUNTIFS(Data!$G:$G,$A54,Data!$C:$C,AQ$1,Data!$D:$D,AQ$2)</f>
        <v>0</v>
      </c>
      <c r="AR54" s="5">
        <f>COUNTIFS(Data!$G:$G,$A54,Data!$C:$C,AR$1,Data!$D:$D,AR$2)</f>
        <v>0</v>
      </c>
      <c r="AS54" s="5">
        <f>COUNTIFS(Data!$G:$G,$A54,Data!$C:$C,AS$1,Data!$D:$D,AS$2)</f>
        <v>0</v>
      </c>
      <c r="AT54" s="5">
        <f>COUNTIFS(Data!$G:$G,$A54,Data!$C:$C,AT$1,Data!$D:$D,AT$2)</f>
        <v>0</v>
      </c>
      <c r="AU54" s="5">
        <f>COUNTIFS(Data!$G:$G,$A54,Data!$C:$C,AU$1,Data!$D:$D,AU$2)</f>
        <v>0</v>
      </c>
      <c r="AV54" s="5">
        <f>COUNTIFS(Data!$G:$G,$A54,Data!$C:$C,AV$1,Data!$D:$D,AV$2)</f>
        <v>0</v>
      </c>
      <c r="AW54" s="5">
        <f>COUNTIFS(Data!$G:$G,$A54,Data!$C:$C,AW$1,Data!$D:$D,AW$2)</f>
        <v>0</v>
      </c>
      <c r="AX54" s="5">
        <f>COUNTIFS(Data!$G:$G,$A54,Data!$C:$C,AX$1,Data!$D:$D,AX$2)</f>
        <v>0</v>
      </c>
      <c r="AY54" s="5">
        <f>COUNTIFS(Data!$G:$G,$A54,Data!$C:$C,AY$1,Data!$D:$D,AY$2)</f>
        <v>0</v>
      </c>
      <c r="AZ54" s="5">
        <f>COUNTIFS(Data!$G:$G,$A54,Data!$C:$C,AZ$1,Data!$D:$D,AZ$2)</f>
        <v>0</v>
      </c>
      <c r="BA54" s="5">
        <f>COUNTIFS(Data!$G:$G,$A54,Data!$C:$C,BA$1,Data!$D:$D,BA$2)</f>
        <v>0</v>
      </c>
      <c r="BB54" s="5">
        <f>COUNTIFS(Data!$G:$G,$A54,Data!$C:$C,BB$1,Data!$D:$D,BB$2)</f>
        <v>0</v>
      </c>
      <c r="BC54" s="5">
        <f>COUNTIFS(Data!$G:$G,$A54,Data!$C:$C,BC$1,Data!$D:$D,BC$2)</f>
        <v>0</v>
      </c>
      <c r="BD54" s="5">
        <f>COUNTIFS(Data!$G:$G,$A54,Data!$C:$C,BD$1,Data!$D:$D,BD$2)</f>
        <v>0</v>
      </c>
      <c r="BE54" s="5">
        <f>COUNTIFS(Data!$G:$G,$A54,Data!$C:$C,BE$1,Data!$D:$D,BE$2)</f>
        <v>0</v>
      </c>
      <c r="BF54" s="5">
        <f>COUNTIFS(Data!$G:$G,$A54,Data!$C:$C,BF$1,Data!$D:$D,BF$2)</f>
        <v>0</v>
      </c>
      <c r="BG54" s="5">
        <f>COUNTIFS(Data!$G:$G,$A54,Data!$C:$C,BG$1,Data!$D:$D,BG$2)</f>
        <v>0</v>
      </c>
      <c r="BH54" s="5">
        <f>COUNTIFS(Data!$G:$G,$A54,Data!$C:$C,BH$1,Data!$D:$D,BH$2)</f>
        <v>0</v>
      </c>
      <c r="BI54" s="5">
        <f>COUNTIFS(Data!$G:$G,$A54,Data!$C:$C,BI$1,Data!$D:$D,BI$2)</f>
        <v>0</v>
      </c>
      <c r="BJ54" s="5">
        <f>COUNTIFS(Data!$G:$G,$A54,Data!$C:$C,BJ$1,Data!$D:$D,BJ$2)</f>
        <v>0</v>
      </c>
      <c r="BK54" s="5">
        <f>COUNTIFS(Data!$G:$G,$A54,Data!$C:$C,BK$1,Data!$D:$D,BK$2)</f>
        <v>0</v>
      </c>
      <c r="BL54" s="5">
        <f>COUNTIFS(Data!$G:$G,$A54,Data!$C:$C,BL$1,Data!$D:$D,BL$2)</f>
        <v>0</v>
      </c>
      <c r="BM54" s="5">
        <f>COUNTIFS(Data!$G:$G,$A54,Data!$C:$C,BM$1,Data!$D:$D,BM$2)</f>
        <v>0</v>
      </c>
      <c r="BN54" s="5">
        <f>COUNTIFS(Data!$G:$G,$A54,Data!$C:$C,BN$1,Data!$D:$D,BN$2)</f>
        <v>0</v>
      </c>
      <c r="BO54" s="5">
        <f>COUNTIFS(Data!$G:$G,$A54,Data!$C:$C,BO$1,Data!$D:$D,BO$2)</f>
        <v>0</v>
      </c>
      <c r="BP54" s="5">
        <f>COUNTIFS(Data!$G:$G,$A54,Data!$C:$C,BP$1,Data!$D:$D,BP$2)</f>
        <v>0</v>
      </c>
      <c r="BQ54" s="5">
        <f>COUNTIFS(Data!$G:$G,$A54,Data!$C:$C,BQ$1,Data!$D:$D,BQ$2)</f>
        <v>0</v>
      </c>
      <c r="BR54" s="5">
        <f>COUNTIFS(Data!$G:$G,$A54,Data!$C:$C,BR$1,Data!$D:$D,BR$2)</f>
        <v>0</v>
      </c>
      <c r="BS54" s="5">
        <f>COUNTIFS(Data!$G:$G,$A54,Data!$C:$C,BS$1,Data!$D:$D,BS$2)</f>
        <v>0</v>
      </c>
      <c r="BT54" s="5">
        <f>COUNTIFS(Data!$G:$G,$A54,Data!$C:$C,BT$1,Data!$D:$D,BT$2)</f>
        <v>0</v>
      </c>
      <c r="BU54" s="5">
        <f>COUNTIFS(Data!$G:$G,$A54,Data!$C:$C,BU$1,Data!$D:$D,BU$2)</f>
        <v>0</v>
      </c>
      <c r="BV54" s="5">
        <f>COUNTIFS(Data!$G:$G,$A54,Data!$C:$C,BV$1,Data!$D:$D,BV$2)</f>
        <v>0</v>
      </c>
      <c r="BW54" s="5">
        <f>COUNTIFS(Data!$G:$G,$A54,Data!$C:$C,BW$1,Data!$D:$D,BW$2)</f>
        <v>0</v>
      </c>
      <c r="BX54" s="5">
        <f>COUNTIFS(Data!$G:$G,$A54,Data!$C:$C,BX$1,Data!$D:$D,BX$2)</f>
        <v>0</v>
      </c>
      <c r="BY54" s="5">
        <f>COUNTIFS(Data!$G:$G,$A54,Data!$C:$C,BY$1,Data!$D:$D,BY$2)</f>
        <v>0</v>
      </c>
      <c r="BZ54" s="5">
        <f>COUNTIFS(Data!$G:$G,$A54,Data!$C:$C,BZ$1,Data!$D:$D,BZ$2)</f>
        <v>0</v>
      </c>
      <c r="CA54" s="5">
        <f>COUNTIFS(Data!$G:$G,$A54,Data!$C:$C,CA$1,Data!$D:$D,CA$2)</f>
        <v>0</v>
      </c>
      <c r="CB54" s="5">
        <f>COUNTIFS(Data!$G:$G,$A54,Data!$C:$C,CB$1,Data!$D:$D,CB$2)</f>
        <v>0</v>
      </c>
      <c r="CC54" s="5">
        <f>COUNTIFS(Data!$G:$G,$A54,Data!$C:$C,CC$1,Data!$D:$D,CC$2)</f>
        <v>0</v>
      </c>
      <c r="CD54" s="5">
        <f>COUNTIFS(Data!$G:$G,$A54,Data!$C:$C,CD$1,Data!$D:$D,CD$2)</f>
        <v>0</v>
      </c>
      <c r="CE54" s="5">
        <f>COUNTIFS(Data!$G:$G,$A54,Data!$C:$C,CE$1,Data!$D:$D,CE$2)</f>
        <v>0</v>
      </c>
      <c r="CF54" s="5">
        <f>COUNTIFS(Data!$G:$G,$A54,Data!$C:$C,CF$1,Data!$D:$D,CF$2)</f>
        <v>0</v>
      </c>
      <c r="CG54" s="5">
        <f>COUNTIFS(Data!$G:$G,$A54,Data!$C:$C,CG$1,Data!$D:$D,CG$2)</f>
        <v>0</v>
      </c>
      <c r="CH54" s="5">
        <f>COUNTIFS(Data!$G:$G,$A54,Data!$C:$C,CH$1,Data!$D:$D,CH$2)</f>
        <v>0</v>
      </c>
      <c r="CI54" s="5">
        <f>COUNTIFS(Data!$G:$G,$A54,Data!$C:$C,CI$1,Data!$D:$D,CI$2)</f>
        <v>0</v>
      </c>
      <c r="CJ54" s="5">
        <f>COUNTIFS(Data!$G:$G,$A54,Data!$C:$C,CJ$1,Data!$D:$D,CJ$2)</f>
        <v>0</v>
      </c>
      <c r="CK54" s="5">
        <f>COUNTIFS(Data!$G:$G,$A54,Data!$C:$C,CK$1,Data!$D:$D,CK$2)</f>
        <v>0</v>
      </c>
      <c r="CL54" s="5">
        <f>COUNTIFS(Data!$G:$G,$A54,Data!$C:$C,CL$1,Data!$D:$D,CL$2)</f>
        <v>0</v>
      </c>
      <c r="CM54" s="5">
        <f>COUNTIFS(Data!$G:$G,$A54,Data!$C:$C,CM$1,Data!$D:$D,CM$2)</f>
        <v>0</v>
      </c>
      <c r="CN54" s="5">
        <f>COUNTIFS(Data!$G:$G,$A54,Data!$C:$C,CN$1,Data!$D:$D,CN$2)</f>
        <v>0</v>
      </c>
      <c r="CO54" s="5">
        <f>COUNTIFS(Data!$G:$G,$A54,Data!$C:$C,CO$1,Data!$D:$D,CO$2)</f>
        <v>0</v>
      </c>
      <c r="CP54" s="5">
        <f>COUNTIFS(Data!$G:$G,$A54,Data!$C:$C,CP$1,Data!$D:$D,CP$2)</f>
        <v>0</v>
      </c>
      <c r="CQ54" s="5">
        <f>COUNTIFS(Data!$G:$G,$A54,Data!$C:$C,CQ$1,Data!$D:$D,CQ$2)</f>
        <v>0</v>
      </c>
      <c r="CR54" s="5">
        <f>COUNTIFS(Data!$G:$G,$A54,Data!$C:$C,CR$1,Data!$D:$D,CR$2)</f>
        <v>0</v>
      </c>
      <c r="CS54" s="5">
        <f>COUNTIFS(Data!$G:$G,$A54,Data!$C:$C,CS$1,Data!$D:$D,CS$2)</f>
        <v>0</v>
      </c>
      <c r="CT54" s="5">
        <f>COUNTIFS(Data!$G:$G,$A54,Data!$C:$C,CT$1,Data!$D:$D,CT$2)</f>
        <v>0</v>
      </c>
      <c r="CU54" s="5">
        <f>COUNTIFS(Data!$G:$G,$A54,Data!$C:$C,CU$1,Data!$D:$D,CU$2)</f>
        <v>0</v>
      </c>
      <c r="CV54" s="5">
        <f>COUNTIFS(Data!$G:$G,$A54,Data!$C:$C,CV$1,Data!$D:$D,CV$2)</f>
        <v>0</v>
      </c>
      <c r="CW54" s="5">
        <f t="shared" ref="CW54:CX54" si="53">SUMIF($B$2:$CV$2,CW$2, $B54:$CV54)</f>
        <v>0</v>
      </c>
      <c r="CX54" s="5">
        <f t="shared" si="53"/>
        <v>0</v>
      </c>
      <c r="CY54" s="5">
        <f t="shared" si="3"/>
        <v>0</v>
      </c>
    </row>
    <row r="55">
      <c r="A55" s="5" t="str">
        <f>Countries!A53</f>
        <v>KOR</v>
      </c>
      <c r="B55" s="5">
        <f>COUNTIFS(Data!$G:$G,$A55,Data!$C:$C,B$1,Data!$D:$D,B$2)</f>
        <v>0</v>
      </c>
      <c r="C55" s="5">
        <f>COUNTIFS(Data!$G:$G,$A55,Data!$C:$C,C$1,Data!$D:$D,C$2)</f>
        <v>0</v>
      </c>
      <c r="D55" s="5">
        <f>COUNTIFS(Data!$G:$G,$A55,Data!$C:$C,D$1,Data!$D:$D,D$2)</f>
        <v>1</v>
      </c>
      <c r="E55" s="5">
        <f>COUNTIFS(Data!$G:$G,$A55,Data!$C:$C,E$1,Data!$D:$D,E$2)</f>
        <v>1</v>
      </c>
      <c r="F55" s="5">
        <f>COUNTIFS(Data!$G:$G,$A55,Data!$C:$C,F$1,Data!$D:$D,F$2)</f>
        <v>2</v>
      </c>
      <c r="G55" s="5">
        <f>COUNTIFS(Data!$G:$G,$A55,Data!$C:$C,G$1,Data!$D:$D,G$2)</f>
        <v>1</v>
      </c>
      <c r="H55" s="5">
        <f>COUNTIFS(Data!$G:$G,$A55,Data!$C:$C,H$1,Data!$D:$D,H$2)</f>
        <v>0</v>
      </c>
      <c r="I55" s="5">
        <f>COUNTIFS(Data!$G:$G,$A55,Data!$C:$C,I$1,Data!$D:$D,I$2)</f>
        <v>0</v>
      </c>
      <c r="J55" s="5">
        <f>COUNTIFS(Data!$G:$G,$A55,Data!$C:$C,J$1,Data!$D:$D,J$2)</f>
        <v>0</v>
      </c>
      <c r="K55" s="5">
        <f>COUNTIFS(Data!$G:$G,$A55,Data!$C:$C,K$1,Data!$D:$D,K$2)</f>
        <v>0</v>
      </c>
      <c r="L55" s="5">
        <f>COUNTIFS(Data!$G:$G,$A55,Data!$C:$C,L$1,Data!$D:$D,L$2)</f>
        <v>0</v>
      </c>
      <c r="M55" s="5">
        <f>COUNTIFS(Data!$G:$G,$A55,Data!$C:$C,M$1,Data!$D:$D,M$2)</f>
        <v>0</v>
      </c>
      <c r="N55" s="5">
        <f>COUNTIFS(Data!$G:$G,$A55,Data!$C:$C,N$1,Data!$D:$D,N$2)</f>
        <v>0</v>
      </c>
      <c r="O55" s="5">
        <f>COUNTIFS(Data!$G:$G,$A55,Data!$C:$C,O$1,Data!$D:$D,O$2)</f>
        <v>0</v>
      </c>
      <c r="P55" s="5">
        <f>COUNTIFS(Data!$G:$G,$A55,Data!$C:$C,P$1,Data!$D:$D,P$2)</f>
        <v>0</v>
      </c>
      <c r="Q55" s="5">
        <f>COUNTIFS(Data!$G:$G,$A55,Data!$C:$C,Q$1,Data!$D:$D,Q$2)</f>
        <v>0</v>
      </c>
      <c r="R55" s="5">
        <f>COUNTIFS(Data!$G:$G,$A55,Data!$C:$C,R$1,Data!$D:$D,R$2)</f>
        <v>0</v>
      </c>
      <c r="S55" s="5">
        <f>COUNTIFS(Data!$G:$G,$A55,Data!$C:$C,S$1,Data!$D:$D,S$2)</f>
        <v>0</v>
      </c>
      <c r="T55" s="5">
        <f>COUNTIFS(Data!$G:$G,$A55,Data!$C:$C,T$1,Data!$D:$D,T$2)</f>
        <v>0</v>
      </c>
      <c r="U55" s="5">
        <f>COUNTIFS(Data!$G:$G,$A55,Data!$C:$C,U$1,Data!$D:$D,U$2)</f>
        <v>0</v>
      </c>
      <c r="V55" s="5">
        <f>COUNTIFS(Data!$G:$G,$A55,Data!$C:$C,V$1,Data!$D:$D,V$2)</f>
        <v>0</v>
      </c>
      <c r="W55" s="5">
        <f>COUNTIFS(Data!$G:$G,$A55,Data!$C:$C,W$1,Data!$D:$D,W$2)</f>
        <v>0</v>
      </c>
      <c r="X55" s="5">
        <f>COUNTIFS(Data!$G:$G,$A55,Data!$C:$C,X$1,Data!$D:$D,X$2)</f>
        <v>0</v>
      </c>
      <c r="Y55" s="5">
        <f>COUNTIFS(Data!$G:$G,$A55,Data!$C:$C,Y$1,Data!$D:$D,Y$2)</f>
        <v>0</v>
      </c>
      <c r="Z55" s="5">
        <f>COUNTIFS(Data!$G:$G,$A55,Data!$C:$C,Z$1,Data!$D:$D,Z$2)</f>
        <v>0</v>
      </c>
      <c r="AA55" s="5">
        <f>COUNTIFS(Data!$G:$G,$A55,Data!$C:$C,AA$1,Data!$D:$D,AA$2)</f>
        <v>0</v>
      </c>
      <c r="AB55" s="5">
        <f>COUNTIFS(Data!$G:$G,$A55,Data!$C:$C,AB$1,Data!$D:$D,AB$2)</f>
        <v>0</v>
      </c>
      <c r="AC55" s="5">
        <f>COUNTIFS(Data!$G:$G,$A55,Data!$C:$C,AC$1,Data!$D:$D,AC$2)</f>
        <v>0</v>
      </c>
      <c r="AD55" s="5">
        <f>COUNTIFS(Data!$G:$G,$A55,Data!$C:$C,AD$1,Data!$D:$D,AD$2)</f>
        <v>0</v>
      </c>
      <c r="AE55" s="5">
        <f>COUNTIFS(Data!$G:$G,$A55,Data!$C:$C,AE$1,Data!$D:$D,AE$2)</f>
        <v>0</v>
      </c>
      <c r="AF55" s="5">
        <f>COUNTIFS(Data!$G:$G,$A55,Data!$C:$C,AF$1,Data!$D:$D,AF$2)</f>
        <v>0</v>
      </c>
      <c r="AG55" s="5">
        <f>COUNTIFS(Data!$G:$G,$A55,Data!$C:$C,AG$1,Data!$D:$D,AG$2)</f>
        <v>0</v>
      </c>
      <c r="AH55" s="5">
        <f>COUNTIFS(Data!$G:$G,$A55,Data!$C:$C,AH$1,Data!$D:$D,AH$2)</f>
        <v>0</v>
      </c>
      <c r="AI55" s="5">
        <f>COUNTIFS(Data!$G:$G,$A55,Data!$C:$C,AI$1,Data!$D:$D,AI$2)</f>
        <v>0</v>
      </c>
      <c r="AJ55" s="5">
        <f>COUNTIFS(Data!$G:$G,$A55,Data!$C:$C,AJ$1,Data!$D:$D,AJ$2)</f>
        <v>0</v>
      </c>
      <c r="AK55" s="5">
        <f>COUNTIFS(Data!$G:$G,$A55,Data!$C:$C,AK$1,Data!$D:$D,AK$2)</f>
        <v>0</v>
      </c>
      <c r="AL55" s="5">
        <f>COUNTIFS(Data!$G:$G,$A55,Data!$C:$C,AL$1,Data!$D:$D,AL$2)</f>
        <v>0</v>
      </c>
      <c r="AM55" s="5">
        <f>COUNTIFS(Data!$G:$G,$A55,Data!$C:$C,AM$1,Data!$D:$D,AM$2)</f>
        <v>0</v>
      </c>
      <c r="AN55" s="5">
        <f>COUNTIFS(Data!$G:$G,$A55,Data!$C:$C,AN$1,Data!$D:$D,AN$2)</f>
        <v>0</v>
      </c>
      <c r="AO55" s="5">
        <f>COUNTIFS(Data!$G:$G,$A55,Data!$C:$C,AO$1,Data!$D:$D,AO$2)</f>
        <v>1</v>
      </c>
      <c r="AP55" s="5">
        <f>COUNTIFS(Data!$G:$G,$A55,Data!$C:$C,AP$1,Data!$D:$D,AP$2)</f>
        <v>0</v>
      </c>
      <c r="AQ55" s="5">
        <f>COUNTIFS(Data!$G:$G,$A55,Data!$C:$C,AQ$1,Data!$D:$D,AQ$2)</f>
        <v>0</v>
      </c>
      <c r="AR55" s="5">
        <f>COUNTIFS(Data!$G:$G,$A55,Data!$C:$C,AR$1,Data!$D:$D,AR$2)</f>
        <v>0</v>
      </c>
      <c r="AS55" s="5">
        <f>COUNTIFS(Data!$G:$G,$A55,Data!$C:$C,AS$1,Data!$D:$D,AS$2)</f>
        <v>0</v>
      </c>
      <c r="AT55" s="5">
        <f>COUNTIFS(Data!$G:$G,$A55,Data!$C:$C,AT$1,Data!$D:$D,AT$2)</f>
        <v>0</v>
      </c>
      <c r="AU55" s="5">
        <f>COUNTIFS(Data!$G:$G,$A55,Data!$C:$C,AU$1,Data!$D:$D,AU$2)</f>
        <v>0</v>
      </c>
      <c r="AV55" s="5">
        <f>COUNTIFS(Data!$G:$G,$A55,Data!$C:$C,AV$1,Data!$D:$D,AV$2)</f>
        <v>0</v>
      </c>
      <c r="AW55" s="5">
        <f>COUNTIFS(Data!$G:$G,$A55,Data!$C:$C,AW$1,Data!$D:$D,AW$2)</f>
        <v>0</v>
      </c>
      <c r="AX55" s="5">
        <f>COUNTIFS(Data!$G:$G,$A55,Data!$C:$C,AX$1,Data!$D:$D,AX$2)</f>
        <v>0</v>
      </c>
      <c r="AY55" s="5">
        <f>COUNTIFS(Data!$G:$G,$A55,Data!$C:$C,AY$1,Data!$D:$D,AY$2)</f>
        <v>0</v>
      </c>
      <c r="AZ55" s="5">
        <f>COUNTIFS(Data!$G:$G,$A55,Data!$C:$C,AZ$1,Data!$D:$D,AZ$2)</f>
        <v>0</v>
      </c>
      <c r="BA55" s="5">
        <f>COUNTIFS(Data!$G:$G,$A55,Data!$C:$C,BA$1,Data!$D:$D,BA$2)</f>
        <v>0</v>
      </c>
      <c r="BB55" s="5">
        <f>COUNTIFS(Data!$G:$G,$A55,Data!$C:$C,BB$1,Data!$D:$D,BB$2)</f>
        <v>0</v>
      </c>
      <c r="BC55" s="5">
        <f>COUNTIFS(Data!$G:$G,$A55,Data!$C:$C,BC$1,Data!$D:$D,BC$2)</f>
        <v>0</v>
      </c>
      <c r="BD55" s="5">
        <f>COUNTIFS(Data!$G:$G,$A55,Data!$C:$C,BD$1,Data!$D:$D,BD$2)</f>
        <v>0</v>
      </c>
      <c r="BE55" s="5">
        <f>COUNTIFS(Data!$G:$G,$A55,Data!$C:$C,BE$1,Data!$D:$D,BE$2)</f>
        <v>0</v>
      </c>
      <c r="BF55" s="5">
        <f>COUNTIFS(Data!$G:$G,$A55,Data!$C:$C,BF$1,Data!$D:$D,BF$2)</f>
        <v>0</v>
      </c>
      <c r="BG55" s="5">
        <f>COUNTIFS(Data!$G:$G,$A55,Data!$C:$C,BG$1,Data!$D:$D,BG$2)</f>
        <v>0</v>
      </c>
      <c r="BH55" s="5">
        <f>COUNTIFS(Data!$G:$G,$A55,Data!$C:$C,BH$1,Data!$D:$D,BH$2)</f>
        <v>0</v>
      </c>
      <c r="BI55" s="5">
        <f>COUNTIFS(Data!$G:$G,$A55,Data!$C:$C,BI$1,Data!$D:$D,BI$2)</f>
        <v>0</v>
      </c>
      <c r="BJ55" s="5">
        <f>COUNTIFS(Data!$G:$G,$A55,Data!$C:$C,BJ$1,Data!$D:$D,BJ$2)</f>
        <v>0</v>
      </c>
      <c r="BK55" s="5">
        <f>COUNTIFS(Data!$G:$G,$A55,Data!$C:$C,BK$1,Data!$D:$D,BK$2)</f>
        <v>0</v>
      </c>
      <c r="BL55" s="5">
        <f>COUNTIFS(Data!$G:$G,$A55,Data!$C:$C,BL$1,Data!$D:$D,BL$2)</f>
        <v>0</v>
      </c>
      <c r="BM55" s="5">
        <f>COUNTIFS(Data!$G:$G,$A55,Data!$C:$C,BM$1,Data!$D:$D,BM$2)</f>
        <v>0</v>
      </c>
      <c r="BN55" s="5">
        <f>COUNTIFS(Data!$G:$G,$A55,Data!$C:$C,BN$1,Data!$D:$D,BN$2)</f>
        <v>0</v>
      </c>
      <c r="BO55" s="5">
        <f>COUNTIFS(Data!$G:$G,$A55,Data!$C:$C,BO$1,Data!$D:$D,BO$2)</f>
        <v>0</v>
      </c>
      <c r="BP55" s="5">
        <f>COUNTIFS(Data!$G:$G,$A55,Data!$C:$C,BP$1,Data!$D:$D,BP$2)</f>
        <v>0</v>
      </c>
      <c r="BQ55" s="5">
        <f>COUNTIFS(Data!$G:$G,$A55,Data!$C:$C,BQ$1,Data!$D:$D,BQ$2)</f>
        <v>0</v>
      </c>
      <c r="BR55" s="5">
        <f>COUNTIFS(Data!$G:$G,$A55,Data!$C:$C,BR$1,Data!$D:$D,BR$2)</f>
        <v>0</v>
      </c>
      <c r="BS55" s="5">
        <f>COUNTIFS(Data!$G:$G,$A55,Data!$C:$C,BS$1,Data!$D:$D,BS$2)</f>
        <v>0</v>
      </c>
      <c r="BT55" s="5">
        <f>COUNTIFS(Data!$G:$G,$A55,Data!$C:$C,BT$1,Data!$D:$D,BT$2)</f>
        <v>0</v>
      </c>
      <c r="BU55" s="5">
        <f>COUNTIFS(Data!$G:$G,$A55,Data!$C:$C,BU$1,Data!$D:$D,BU$2)</f>
        <v>0</v>
      </c>
      <c r="BV55" s="5">
        <f>COUNTIFS(Data!$G:$G,$A55,Data!$C:$C,BV$1,Data!$D:$D,BV$2)</f>
        <v>0</v>
      </c>
      <c r="BW55" s="5">
        <f>COUNTIFS(Data!$G:$G,$A55,Data!$C:$C,BW$1,Data!$D:$D,BW$2)</f>
        <v>0</v>
      </c>
      <c r="BX55" s="5">
        <f>COUNTIFS(Data!$G:$G,$A55,Data!$C:$C,BX$1,Data!$D:$D,BX$2)</f>
        <v>0</v>
      </c>
      <c r="BY55" s="5">
        <f>COUNTIFS(Data!$G:$G,$A55,Data!$C:$C,BY$1,Data!$D:$D,BY$2)</f>
        <v>0</v>
      </c>
      <c r="BZ55" s="5">
        <f>COUNTIFS(Data!$G:$G,$A55,Data!$C:$C,BZ$1,Data!$D:$D,BZ$2)</f>
        <v>0</v>
      </c>
      <c r="CA55" s="5">
        <f>COUNTIFS(Data!$G:$G,$A55,Data!$C:$C,CA$1,Data!$D:$D,CA$2)</f>
        <v>0</v>
      </c>
      <c r="CB55" s="5">
        <f>COUNTIFS(Data!$G:$G,$A55,Data!$C:$C,CB$1,Data!$D:$D,CB$2)</f>
        <v>0</v>
      </c>
      <c r="CC55" s="5">
        <f>COUNTIFS(Data!$G:$G,$A55,Data!$C:$C,CC$1,Data!$D:$D,CC$2)</f>
        <v>0</v>
      </c>
      <c r="CD55" s="5">
        <f>COUNTIFS(Data!$G:$G,$A55,Data!$C:$C,CD$1,Data!$D:$D,CD$2)</f>
        <v>0</v>
      </c>
      <c r="CE55" s="5">
        <f>COUNTIFS(Data!$G:$G,$A55,Data!$C:$C,CE$1,Data!$D:$D,CE$2)</f>
        <v>0</v>
      </c>
      <c r="CF55" s="5">
        <f>COUNTIFS(Data!$G:$G,$A55,Data!$C:$C,CF$1,Data!$D:$D,CF$2)</f>
        <v>0</v>
      </c>
      <c r="CG55" s="5">
        <f>COUNTIFS(Data!$G:$G,$A55,Data!$C:$C,CG$1,Data!$D:$D,CG$2)</f>
        <v>0</v>
      </c>
      <c r="CH55" s="5">
        <f>COUNTIFS(Data!$G:$G,$A55,Data!$C:$C,CH$1,Data!$D:$D,CH$2)</f>
        <v>0</v>
      </c>
      <c r="CI55" s="5">
        <f>COUNTIFS(Data!$G:$G,$A55,Data!$C:$C,CI$1,Data!$D:$D,CI$2)</f>
        <v>0</v>
      </c>
      <c r="CJ55" s="5">
        <f>COUNTIFS(Data!$G:$G,$A55,Data!$C:$C,CJ$1,Data!$D:$D,CJ$2)</f>
        <v>0</v>
      </c>
      <c r="CK55" s="5">
        <f>COUNTIFS(Data!$G:$G,$A55,Data!$C:$C,CK$1,Data!$D:$D,CK$2)</f>
        <v>0</v>
      </c>
      <c r="CL55" s="5">
        <f>COUNTIFS(Data!$G:$G,$A55,Data!$C:$C,CL$1,Data!$D:$D,CL$2)</f>
        <v>0</v>
      </c>
      <c r="CM55" s="5">
        <f>COUNTIFS(Data!$G:$G,$A55,Data!$C:$C,CM$1,Data!$D:$D,CM$2)</f>
        <v>0</v>
      </c>
      <c r="CN55" s="5">
        <f>COUNTIFS(Data!$G:$G,$A55,Data!$C:$C,CN$1,Data!$D:$D,CN$2)</f>
        <v>0</v>
      </c>
      <c r="CO55" s="5">
        <f>COUNTIFS(Data!$G:$G,$A55,Data!$C:$C,CO$1,Data!$D:$D,CO$2)</f>
        <v>0</v>
      </c>
      <c r="CP55" s="5">
        <f>COUNTIFS(Data!$G:$G,$A55,Data!$C:$C,CP$1,Data!$D:$D,CP$2)</f>
        <v>0</v>
      </c>
      <c r="CQ55" s="5">
        <f>COUNTIFS(Data!$G:$G,$A55,Data!$C:$C,CQ$1,Data!$D:$D,CQ$2)</f>
        <v>0</v>
      </c>
      <c r="CR55" s="5">
        <f>COUNTIFS(Data!$G:$G,$A55,Data!$C:$C,CR$1,Data!$D:$D,CR$2)</f>
        <v>0</v>
      </c>
      <c r="CS55" s="5">
        <f>COUNTIFS(Data!$G:$G,$A55,Data!$C:$C,CS$1,Data!$D:$D,CS$2)</f>
        <v>0</v>
      </c>
      <c r="CT55" s="5">
        <f>COUNTIFS(Data!$G:$G,$A55,Data!$C:$C,CT$1,Data!$D:$D,CT$2)</f>
        <v>0</v>
      </c>
      <c r="CU55" s="5">
        <f>COUNTIFS(Data!$G:$G,$A55,Data!$C:$C,CU$1,Data!$D:$D,CU$2)</f>
        <v>0</v>
      </c>
      <c r="CV55" s="5">
        <f>COUNTIFS(Data!$G:$G,$A55,Data!$C:$C,CV$1,Data!$D:$D,CV$2)</f>
        <v>0</v>
      </c>
      <c r="CW55" s="5">
        <f t="shared" ref="CW55:CX55" si="54">SUMIF($B$2:$CV$2,CW$2, $B55:$CV55)</f>
        <v>3</v>
      </c>
      <c r="CX55" s="5">
        <f t="shared" si="54"/>
        <v>2</v>
      </c>
      <c r="CY55" s="5">
        <f t="shared" si="3"/>
        <v>6</v>
      </c>
    </row>
    <row r="56">
      <c r="A56" s="5" t="str">
        <f>Countries!A54</f>
        <v>KOS</v>
      </c>
      <c r="B56" s="5">
        <f>COUNTIFS(Data!$G:$G,$A56,Data!$C:$C,B$1,Data!$D:$D,B$2)</f>
        <v>0</v>
      </c>
      <c r="C56" s="5">
        <f>COUNTIFS(Data!$G:$G,$A56,Data!$C:$C,C$1,Data!$D:$D,C$2)</f>
        <v>0</v>
      </c>
      <c r="D56" s="5">
        <f>COUNTIFS(Data!$G:$G,$A56,Data!$C:$C,D$1,Data!$D:$D,D$2)</f>
        <v>0</v>
      </c>
      <c r="E56" s="5">
        <f>COUNTIFS(Data!$G:$G,$A56,Data!$C:$C,E$1,Data!$D:$D,E$2)</f>
        <v>0</v>
      </c>
      <c r="F56" s="5">
        <f>COUNTIFS(Data!$G:$G,$A56,Data!$C:$C,F$1,Data!$D:$D,F$2)</f>
        <v>0</v>
      </c>
      <c r="G56" s="5">
        <f>COUNTIFS(Data!$G:$G,$A56,Data!$C:$C,G$1,Data!$D:$D,G$2)</f>
        <v>0</v>
      </c>
      <c r="H56" s="5">
        <f>COUNTIFS(Data!$G:$G,$A56,Data!$C:$C,H$1,Data!$D:$D,H$2)</f>
        <v>0</v>
      </c>
      <c r="I56" s="5">
        <f>COUNTIFS(Data!$G:$G,$A56,Data!$C:$C,I$1,Data!$D:$D,I$2)</f>
        <v>0</v>
      </c>
      <c r="J56" s="5">
        <f>COUNTIFS(Data!$G:$G,$A56,Data!$C:$C,J$1,Data!$D:$D,J$2)</f>
        <v>0</v>
      </c>
      <c r="K56" s="5">
        <f>COUNTIFS(Data!$G:$G,$A56,Data!$C:$C,K$1,Data!$D:$D,K$2)</f>
        <v>0</v>
      </c>
      <c r="L56" s="5">
        <f>COUNTIFS(Data!$G:$G,$A56,Data!$C:$C,L$1,Data!$D:$D,L$2)</f>
        <v>0</v>
      </c>
      <c r="M56" s="5">
        <f>COUNTIFS(Data!$G:$G,$A56,Data!$C:$C,M$1,Data!$D:$D,M$2)</f>
        <v>0</v>
      </c>
      <c r="N56" s="5">
        <f>COUNTIFS(Data!$G:$G,$A56,Data!$C:$C,N$1,Data!$D:$D,N$2)</f>
        <v>0</v>
      </c>
      <c r="O56" s="5">
        <f>COUNTIFS(Data!$G:$G,$A56,Data!$C:$C,O$1,Data!$D:$D,O$2)</f>
        <v>0</v>
      </c>
      <c r="P56" s="5">
        <f>COUNTIFS(Data!$G:$G,$A56,Data!$C:$C,P$1,Data!$D:$D,P$2)</f>
        <v>0</v>
      </c>
      <c r="Q56" s="5">
        <f>COUNTIFS(Data!$G:$G,$A56,Data!$C:$C,Q$1,Data!$D:$D,Q$2)</f>
        <v>0</v>
      </c>
      <c r="R56" s="5">
        <f>COUNTIFS(Data!$G:$G,$A56,Data!$C:$C,R$1,Data!$D:$D,R$2)</f>
        <v>0</v>
      </c>
      <c r="S56" s="5">
        <f>COUNTIFS(Data!$G:$G,$A56,Data!$C:$C,S$1,Data!$D:$D,S$2)</f>
        <v>0</v>
      </c>
      <c r="T56" s="5">
        <f>COUNTIFS(Data!$G:$G,$A56,Data!$C:$C,T$1,Data!$D:$D,T$2)</f>
        <v>0</v>
      </c>
      <c r="U56" s="5">
        <f>COUNTIFS(Data!$G:$G,$A56,Data!$C:$C,U$1,Data!$D:$D,U$2)</f>
        <v>0</v>
      </c>
      <c r="V56" s="5">
        <f>COUNTIFS(Data!$G:$G,$A56,Data!$C:$C,V$1,Data!$D:$D,V$2)</f>
        <v>0</v>
      </c>
      <c r="W56" s="5">
        <f>COUNTIFS(Data!$G:$G,$A56,Data!$C:$C,W$1,Data!$D:$D,W$2)</f>
        <v>0</v>
      </c>
      <c r="X56" s="5">
        <f>COUNTIFS(Data!$G:$G,$A56,Data!$C:$C,X$1,Data!$D:$D,X$2)</f>
        <v>0</v>
      </c>
      <c r="Y56" s="5">
        <f>COUNTIFS(Data!$G:$G,$A56,Data!$C:$C,Y$1,Data!$D:$D,Y$2)</f>
        <v>0</v>
      </c>
      <c r="Z56" s="5">
        <f>COUNTIFS(Data!$G:$G,$A56,Data!$C:$C,Z$1,Data!$D:$D,Z$2)</f>
        <v>0</v>
      </c>
      <c r="AA56" s="5">
        <f>COUNTIFS(Data!$G:$G,$A56,Data!$C:$C,AA$1,Data!$D:$D,AA$2)</f>
        <v>0</v>
      </c>
      <c r="AB56" s="5">
        <f>COUNTIFS(Data!$G:$G,$A56,Data!$C:$C,AB$1,Data!$D:$D,AB$2)</f>
        <v>0</v>
      </c>
      <c r="AC56" s="5">
        <f>COUNTIFS(Data!$G:$G,$A56,Data!$C:$C,AC$1,Data!$D:$D,AC$2)</f>
        <v>0</v>
      </c>
      <c r="AD56" s="5">
        <f>COUNTIFS(Data!$G:$G,$A56,Data!$C:$C,AD$1,Data!$D:$D,AD$2)</f>
        <v>0</v>
      </c>
      <c r="AE56" s="5">
        <f>COUNTIFS(Data!$G:$G,$A56,Data!$C:$C,AE$1,Data!$D:$D,AE$2)</f>
        <v>0</v>
      </c>
      <c r="AF56" s="5">
        <f>COUNTIFS(Data!$G:$G,$A56,Data!$C:$C,AF$1,Data!$D:$D,AF$2)</f>
        <v>0</v>
      </c>
      <c r="AG56" s="5">
        <f>COUNTIFS(Data!$G:$G,$A56,Data!$C:$C,AG$1,Data!$D:$D,AG$2)</f>
        <v>0</v>
      </c>
      <c r="AH56" s="5">
        <f>COUNTIFS(Data!$G:$G,$A56,Data!$C:$C,AH$1,Data!$D:$D,AH$2)</f>
        <v>0</v>
      </c>
      <c r="AI56" s="5">
        <f>COUNTIFS(Data!$G:$G,$A56,Data!$C:$C,AI$1,Data!$D:$D,AI$2)</f>
        <v>0</v>
      </c>
      <c r="AJ56" s="5">
        <f>COUNTIFS(Data!$G:$G,$A56,Data!$C:$C,AJ$1,Data!$D:$D,AJ$2)</f>
        <v>0</v>
      </c>
      <c r="AK56" s="5">
        <f>COUNTIFS(Data!$G:$G,$A56,Data!$C:$C,AK$1,Data!$D:$D,AK$2)</f>
        <v>0</v>
      </c>
      <c r="AL56" s="5">
        <f>COUNTIFS(Data!$G:$G,$A56,Data!$C:$C,AL$1,Data!$D:$D,AL$2)</f>
        <v>0</v>
      </c>
      <c r="AM56" s="5">
        <f>COUNTIFS(Data!$G:$G,$A56,Data!$C:$C,AM$1,Data!$D:$D,AM$2)</f>
        <v>0</v>
      </c>
      <c r="AN56" s="5">
        <f>COUNTIFS(Data!$G:$G,$A56,Data!$C:$C,AN$1,Data!$D:$D,AN$2)</f>
        <v>0</v>
      </c>
      <c r="AO56" s="5">
        <f>COUNTIFS(Data!$G:$G,$A56,Data!$C:$C,AO$1,Data!$D:$D,AO$2)</f>
        <v>0</v>
      </c>
      <c r="AP56" s="5">
        <f>COUNTIFS(Data!$G:$G,$A56,Data!$C:$C,AP$1,Data!$D:$D,AP$2)</f>
        <v>0</v>
      </c>
      <c r="AQ56" s="5">
        <f>COUNTIFS(Data!$G:$G,$A56,Data!$C:$C,AQ$1,Data!$D:$D,AQ$2)</f>
        <v>0</v>
      </c>
      <c r="AR56" s="5">
        <f>COUNTIFS(Data!$G:$G,$A56,Data!$C:$C,AR$1,Data!$D:$D,AR$2)</f>
        <v>0</v>
      </c>
      <c r="AS56" s="5">
        <f>COUNTIFS(Data!$G:$G,$A56,Data!$C:$C,AS$1,Data!$D:$D,AS$2)</f>
        <v>0</v>
      </c>
      <c r="AT56" s="5">
        <f>COUNTIFS(Data!$G:$G,$A56,Data!$C:$C,AT$1,Data!$D:$D,AT$2)</f>
        <v>0</v>
      </c>
      <c r="AU56" s="5">
        <f>COUNTIFS(Data!$G:$G,$A56,Data!$C:$C,AU$1,Data!$D:$D,AU$2)</f>
        <v>0</v>
      </c>
      <c r="AV56" s="5">
        <f>COUNTIFS(Data!$G:$G,$A56,Data!$C:$C,AV$1,Data!$D:$D,AV$2)</f>
        <v>0</v>
      </c>
      <c r="AW56" s="5">
        <f>COUNTIFS(Data!$G:$G,$A56,Data!$C:$C,AW$1,Data!$D:$D,AW$2)</f>
        <v>0</v>
      </c>
      <c r="AX56" s="5">
        <f>COUNTIFS(Data!$G:$G,$A56,Data!$C:$C,AX$1,Data!$D:$D,AX$2)</f>
        <v>0</v>
      </c>
      <c r="AY56" s="5">
        <f>COUNTIFS(Data!$G:$G,$A56,Data!$C:$C,AY$1,Data!$D:$D,AY$2)</f>
        <v>0</v>
      </c>
      <c r="AZ56" s="5">
        <f>COUNTIFS(Data!$G:$G,$A56,Data!$C:$C,AZ$1,Data!$D:$D,AZ$2)</f>
        <v>0</v>
      </c>
      <c r="BA56" s="5">
        <f>COUNTIFS(Data!$G:$G,$A56,Data!$C:$C,BA$1,Data!$D:$D,BA$2)</f>
        <v>2</v>
      </c>
      <c r="BB56" s="5">
        <f>COUNTIFS(Data!$G:$G,$A56,Data!$C:$C,BB$1,Data!$D:$D,BB$2)</f>
        <v>0</v>
      </c>
      <c r="BC56" s="5">
        <f>COUNTIFS(Data!$G:$G,$A56,Data!$C:$C,BC$1,Data!$D:$D,BC$2)</f>
        <v>0</v>
      </c>
      <c r="BD56" s="5">
        <f>COUNTIFS(Data!$G:$G,$A56,Data!$C:$C,BD$1,Data!$D:$D,BD$2)</f>
        <v>0</v>
      </c>
      <c r="BE56" s="5">
        <f>COUNTIFS(Data!$G:$G,$A56,Data!$C:$C,BE$1,Data!$D:$D,BE$2)</f>
        <v>0</v>
      </c>
      <c r="BF56" s="5">
        <f>COUNTIFS(Data!$G:$G,$A56,Data!$C:$C,BF$1,Data!$D:$D,BF$2)</f>
        <v>0</v>
      </c>
      <c r="BG56" s="5">
        <f>COUNTIFS(Data!$G:$G,$A56,Data!$C:$C,BG$1,Data!$D:$D,BG$2)</f>
        <v>0</v>
      </c>
      <c r="BH56" s="5">
        <f>COUNTIFS(Data!$G:$G,$A56,Data!$C:$C,BH$1,Data!$D:$D,BH$2)</f>
        <v>0</v>
      </c>
      <c r="BI56" s="5">
        <f>COUNTIFS(Data!$G:$G,$A56,Data!$C:$C,BI$1,Data!$D:$D,BI$2)</f>
        <v>0</v>
      </c>
      <c r="BJ56" s="5">
        <f>COUNTIFS(Data!$G:$G,$A56,Data!$C:$C,BJ$1,Data!$D:$D,BJ$2)</f>
        <v>0</v>
      </c>
      <c r="BK56" s="5">
        <f>COUNTIFS(Data!$G:$G,$A56,Data!$C:$C,BK$1,Data!$D:$D,BK$2)</f>
        <v>0</v>
      </c>
      <c r="BL56" s="5">
        <f>COUNTIFS(Data!$G:$G,$A56,Data!$C:$C,BL$1,Data!$D:$D,BL$2)</f>
        <v>0</v>
      </c>
      <c r="BM56" s="5">
        <f>COUNTIFS(Data!$G:$G,$A56,Data!$C:$C,BM$1,Data!$D:$D,BM$2)</f>
        <v>0</v>
      </c>
      <c r="BN56" s="5">
        <f>COUNTIFS(Data!$G:$G,$A56,Data!$C:$C,BN$1,Data!$D:$D,BN$2)</f>
        <v>0</v>
      </c>
      <c r="BO56" s="5">
        <f>COUNTIFS(Data!$G:$G,$A56,Data!$C:$C,BO$1,Data!$D:$D,BO$2)</f>
        <v>0</v>
      </c>
      <c r="BP56" s="5">
        <f>COUNTIFS(Data!$G:$G,$A56,Data!$C:$C,BP$1,Data!$D:$D,BP$2)</f>
        <v>0</v>
      </c>
      <c r="BQ56" s="5">
        <f>COUNTIFS(Data!$G:$G,$A56,Data!$C:$C,BQ$1,Data!$D:$D,BQ$2)</f>
        <v>0</v>
      </c>
      <c r="BR56" s="5">
        <f>COUNTIFS(Data!$G:$G,$A56,Data!$C:$C,BR$1,Data!$D:$D,BR$2)</f>
        <v>0</v>
      </c>
      <c r="BS56" s="5">
        <f>COUNTIFS(Data!$G:$G,$A56,Data!$C:$C,BS$1,Data!$D:$D,BS$2)</f>
        <v>0</v>
      </c>
      <c r="BT56" s="5">
        <f>COUNTIFS(Data!$G:$G,$A56,Data!$C:$C,BT$1,Data!$D:$D,BT$2)</f>
        <v>0</v>
      </c>
      <c r="BU56" s="5">
        <f>COUNTIFS(Data!$G:$G,$A56,Data!$C:$C,BU$1,Data!$D:$D,BU$2)</f>
        <v>0</v>
      </c>
      <c r="BV56" s="5">
        <f>COUNTIFS(Data!$G:$G,$A56,Data!$C:$C,BV$1,Data!$D:$D,BV$2)</f>
        <v>0</v>
      </c>
      <c r="BW56" s="5">
        <f>COUNTIFS(Data!$G:$G,$A56,Data!$C:$C,BW$1,Data!$D:$D,BW$2)</f>
        <v>0</v>
      </c>
      <c r="BX56" s="5">
        <f>COUNTIFS(Data!$G:$G,$A56,Data!$C:$C,BX$1,Data!$D:$D,BX$2)</f>
        <v>0</v>
      </c>
      <c r="BY56" s="5">
        <f>COUNTIFS(Data!$G:$G,$A56,Data!$C:$C,BY$1,Data!$D:$D,BY$2)</f>
        <v>0</v>
      </c>
      <c r="BZ56" s="5">
        <f>COUNTIFS(Data!$G:$G,$A56,Data!$C:$C,BZ$1,Data!$D:$D,BZ$2)</f>
        <v>0</v>
      </c>
      <c r="CA56" s="5">
        <f>COUNTIFS(Data!$G:$G,$A56,Data!$C:$C,CA$1,Data!$D:$D,CA$2)</f>
        <v>0</v>
      </c>
      <c r="CB56" s="5">
        <f>COUNTIFS(Data!$G:$G,$A56,Data!$C:$C,CB$1,Data!$D:$D,CB$2)</f>
        <v>0</v>
      </c>
      <c r="CC56" s="5">
        <f>COUNTIFS(Data!$G:$G,$A56,Data!$C:$C,CC$1,Data!$D:$D,CC$2)</f>
        <v>0</v>
      </c>
      <c r="CD56" s="5">
        <f>COUNTIFS(Data!$G:$G,$A56,Data!$C:$C,CD$1,Data!$D:$D,CD$2)</f>
        <v>0</v>
      </c>
      <c r="CE56" s="5">
        <f>COUNTIFS(Data!$G:$G,$A56,Data!$C:$C,CE$1,Data!$D:$D,CE$2)</f>
        <v>0</v>
      </c>
      <c r="CF56" s="5">
        <f>COUNTIFS(Data!$G:$G,$A56,Data!$C:$C,CF$1,Data!$D:$D,CF$2)</f>
        <v>0</v>
      </c>
      <c r="CG56" s="5">
        <f>COUNTIFS(Data!$G:$G,$A56,Data!$C:$C,CG$1,Data!$D:$D,CG$2)</f>
        <v>0</v>
      </c>
      <c r="CH56" s="5">
        <f>COUNTIFS(Data!$G:$G,$A56,Data!$C:$C,CH$1,Data!$D:$D,CH$2)</f>
        <v>0</v>
      </c>
      <c r="CI56" s="5">
        <f>COUNTIFS(Data!$G:$G,$A56,Data!$C:$C,CI$1,Data!$D:$D,CI$2)</f>
        <v>0</v>
      </c>
      <c r="CJ56" s="5">
        <f>COUNTIFS(Data!$G:$G,$A56,Data!$C:$C,CJ$1,Data!$D:$D,CJ$2)</f>
        <v>0</v>
      </c>
      <c r="CK56" s="5">
        <f>COUNTIFS(Data!$G:$G,$A56,Data!$C:$C,CK$1,Data!$D:$D,CK$2)</f>
        <v>0</v>
      </c>
      <c r="CL56" s="5">
        <f>COUNTIFS(Data!$G:$G,$A56,Data!$C:$C,CL$1,Data!$D:$D,CL$2)</f>
        <v>0</v>
      </c>
      <c r="CM56" s="5">
        <f>COUNTIFS(Data!$G:$G,$A56,Data!$C:$C,CM$1,Data!$D:$D,CM$2)</f>
        <v>0</v>
      </c>
      <c r="CN56" s="5">
        <f>COUNTIFS(Data!$G:$G,$A56,Data!$C:$C,CN$1,Data!$D:$D,CN$2)</f>
        <v>0</v>
      </c>
      <c r="CO56" s="5">
        <f>COUNTIFS(Data!$G:$G,$A56,Data!$C:$C,CO$1,Data!$D:$D,CO$2)</f>
        <v>0</v>
      </c>
      <c r="CP56" s="5">
        <f>COUNTIFS(Data!$G:$G,$A56,Data!$C:$C,CP$1,Data!$D:$D,CP$2)</f>
        <v>0</v>
      </c>
      <c r="CQ56" s="5">
        <f>COUNTIFS(Data!$G:$G,$A56,Data!$C:$C,CQ$1,Data!$D:$D,CQ$2)</f>
        <v>0</v>
      </c>
      <c r="CR56" s="5">
        <f>COUNTIFS(Data!$G:$G,$A56,Data!$C:$C,CR$1,Data!$D:$D,CR$2)</f>
        <v>0</v>
      </c>
      <c r="CS56" s="5">
        <f>COUNTIFS(Data!$G:$G,$A56,Data!$C:$C,CS$1,Data!$D:$D,CS$2)</f>
        <v>0</v>
      </c>
      <c r="CT56" s="5">
        <f>COUNTIFS(Data!$G:$G,$A56,Data!$C:$C,CT$1,Data!$D:$D,CT$2)</f>
        <v>0</v>
      </c>
      <c r="CU56" s="5">
        <f>COUNTIFS(Data!$G:$G,$A56,Data!$C:$C,CU$1,Data!$D:$D,CU$2)</f>
        <v>0</v>
      </c>
      <c r="CV56" s="5">
        <f>COUNTIFS(Data!$G:$G,$A56,Data!$C:$C,CV$1,Data!$D:$D,CV$2)</f>
        <v>0</v>
      </c>
      <c r="CW56" s="5">
        <f t="shared" ref="CW56:CX56" si="55">SUMIF($B$2:$CV$2,CW$2, $B56:$CV56)</f>
        <v>0</v>
      </c>
      <c r="CX56" s="5">
        <f t="shared" si="55"/>
        <v>2</v>
      </c>
      <c r="CY56" s="5">
        <f t="shared" si="3"/>
        <v>2</v>
      </c>
    </row>
    <row r="57">
      <c r="A57" s="5" t="str">
        <f>Countries!A55</f>
        <v>KSA</v>
      </c>
      <c r="B57" s="5">
        <f>COUNTIFS(Data!$G:$G,$A57,Data!$C:$C,B$1,Data!$D:$D,B$2)</f>
        <v>0</v>
      </c>
      <c r="C57" s="5">
        <f>COUNTIFS(Data!$G:$G,$A57,Data!$C:$C,C$1,Data!$D:$D,C$2)</f>
        <v>0</v>
      </c>
      <c r="D57" s="5">
        <f>COUNTIFS(Data!$G:$G,$A57,Data!$C:$C,D$1,Data!$D:$D,D$2)</f>
        <v>0</v>
      </c>
      <c r="E57" s="5">
        <f>COUNTIFS(Data!$G:$G,$A57,Data!$C:$C,E$1,Data!$D:$D,E$2)</f>
        <v>0</v>
      </c>
      <c r="F57" s="5">
        <f>COUNTIFS(Data!$G:$G,$A57,Data!$C:$C,F$1,Data!$D:$D,F$2)</f>
        <v>0</v>
      </c>
      <c r="G57" s="5">
        <f>COUNTIFS(Data!$G:$G,$A57,Data!$C:$C,G$1,Data!$D:$D,G$2)</f>
        <v>0</v>
      </c>
      <c r="H57" s="5">
        <f>COUNTIFS(Data!$G:$G,$A57,Data!$C:$C,H$1,Data!$D:$D,H$2)</f>
        <v>0</v>
      </c>
      <c r="I57" s="5">
        <f>COUNTIFS(Data!$G:$G,$A57,Data!$C:$C,I$1,Data!$D:$D,I$2)</f>
        <v>0</v>
      </c>
      <c r="J57" s="5">
        <f>COUNTIFS(Data!$G:$G,$A57,Data!$C:$C,J$1,Data!$D:$D,J$2)</f>
        <v>0</v>
      </c>
      <c r="K57" s="5">
        <f>COUNTIFS(Data!$G:$G,$A57,Data!$C:$C,K$1,Data!$D:$D,K$2)</f>
        <v>0</v>
      </c>
      <c r="L57" s="5">
        <f>COUNTIFS(Data!$G:$G,$A57,Data!$C:$C,L$1,Data!$D:$D,L$2)</f>
        <v>0</v>
      </c>
      <c r="M57" s="5">
        <f>COUNTIFS(Data!$G:$G,$A57,Data!$C:$C,M$1,Data!$D:$D,M$2)</f>
        <v>0</v>
      </c>
      <c r="N57" s="5">
        <f>COUNTIFS(Data!$G:$G,$A57,Data!$C:$C,N$1,Data!$D:$D,N$2)</f>
        <v>0</v>
      </c>
      <c r="O57" s="5">
        <f>COUNTIFS(Data!$G:$G,$A57,Data!$C:$C,O$1,Data!$D:$D,O$2)</f>
        <v>0</v>
      </c>
      <c r="P57" s="5">
        <f>COUNTIFS(Data!$G:$G,$A57,Data!$C:$C,P$1,Data!$D:$D,P$2)</f>
        <v>0</v>
      </c>
      <c r="Q57" s="5">
        <f>COUNTIFS(Data!$G:$G,$A57,Data!$C:$C,Q$1,Data!$D:$D,Q$2)</f>
        <v>0</v>
      </c>
      <c r="R57" s="5">
        <f>COUNTIFS(Data!$G:$G,$A57,Data!$C:$C,R$1,Data!$D:$D,R$2)</f>
        <v>0</v>
      </c>
      <c r="S57" s="5">
        <f>COUNTIFS(Data!$G:$G,$A57,Data!$C:$C,S$1,Data!$D:$D,S$2)</f>
        <v>0</v>
      </c>
      <c r="T57" s="5">
        <f>COUNTIFS(Data!$G:$G,$A57,Data!$C:$C,T$1,Data!$D:$D,T$2)</f>
        <v>0</v>
      </c>
      <c r="U57" s="5">
        <f>COUNTIFS(Data!$G:$G,$A57,Data!$C:$C,U$1,Data!$D:$D,U$2)</f>
        <v>0</v>
      </c>
      <c r="V57" s="5">
        <f>COUNTIFS(Data!$G:$G,$A57,Data!$C:$C,V$1,Data!$D:$D,V$2)</f>
        <v>0</v>
      </c>
      <c r="W57" s="5">
        <f>COUNTIFS(Data!$G:$G,$A57,Data!$C:$C,W$1,Data!$D:$D,W$2)</f>
        <v>0</v>
      </c>
      <c r="X57" s="5">
        <f>COUNTIFS(Data!$G:$G,$A57,Data!$C:$C,X$1,Data!$D:$D,X$2)</f>
        <v>0</v>
      </c>
      <c r="Y57" s="5">
        <f>COUNTIFS(Data!$G:$G,$A57,Data!$C:$C,Y$1,Data!$D:$D,Y$2)</f>
        <v>0</v>
      </c>
      <c r="Z57" s="5">
        <f>COUNTIFS(Data!$G:$G,$A57,Data!$C:$C,Z$1,Data!$D:$D,Z$2)</f>
        <v>0</v>
      </c>
      <c r="AA57" s="5">
        <f>COUNTIFS(Data!$G:$G,$A57,Data!$C:$C,AA$1,Data!$D:$D,AA$2)</f>
        <v>0</v>
      </c>
      <c r="AB57" s="5">
        <f>COUNTIFS(Data!$G:$G,$A57,Data!$C:$C,AB$1,Data!$D:$D,AB$2)</f>
        <v>0</v>
      </c>
      <c r="AC57" s="5">
        <f>COUNTIFS(Data!$G:$G,$A57,Data!$C:$C,AC$1,Data!$D:$D,AC$2)</f>
        <v>0</v>
      </c>
      <c r="AD57" s="5">
        <f>COUNTIFS(Data!$G:$G,$A57,Data!$C:$C,AD$1,Data!$D:$D,AD$2)</f>
        <v>0</v>
      </c>
      <c r="AE57" s="5">
        <f>COUNTIFS(Data!$G:$G,$A57,Data!$C:$C,AE$1,Data!$D:$D,AE$2)</f>
        <v>0</v>
      </c>
      <c r="AF57" s="5">
        <f>COUNTIFS(Data!$G:$G,$A57,Data!$C:$C,AF$1,Data!$D:$D,AF$2)</f>
        <v>0</v>
      </c>
      <c r="AG57" s="5">
        <f>COUNTIFS(Data!$G:$G,$A57,Data!$C:$C,AG$1,Data!$D:$D,AG$2)</f>
        <v>0</v>
      </c>
      <c r="AH57" s="5">
        <f>COUNTIFS(Data!$G:$G,$A57,Data!$C:$C,AH$1,Data!$D:$D,AH$2)</f>
        <v>0</v>
      </c>
      <c r="AI57" s="5">
        <f>COUNTIFS(Data!$G:$G,$A57,Data!$C:$C,AI$1,Data!$D:$D,AI$2)</f>
        <v>0</v>
      </c>
      <c r="AJ57" s="5">
        <f>COUNTIFS(Data!$G:$G,$A57,Data!$C:$C,AJ$1,Data!$D:$D,AJ$2)</f>
        <v>0</v>
      </c>
      <c r="AK57" s="5">
        <f>COUNTIFS(Data!$G:$G,$A57,Data!$C:$C,AK$1,Data!$D:$D,AK$2)</f>
        <v>0</v>
      </c>
      <c r="AL57" s="5">
        <f>COUNTIFS(Data!$G:$G,$A57,Data!$C:$C,AL$1,Data!$D:$D,AL$2)</f>
        <v>0</v>
      </c>
      <c r="AM57" s="5">
        <f>COUNTIFS(Data!$G:$G,$A57,Data!$C:$C,AM$1,Data!$D:$D,AM$2)</f>
        <v>0</v>
      </c>
      <c r="AN57" s="5">
        <f>COUNTIFS(Data!$G:$G,$A57,Data!$C:$C,AN$1,Data!$D:$D,AN$2)</f>
        <v>0</v>
      </c>
      <c r="AO57" s="5">
        <f>COUNTIFS(Data!$G:$G,$A57,Data!$C:$C,AO$1,Data!$D:$D,AO$2)</f>
        <v>0</v>
      </c>
      <c r="AP57" s="5">
        <f>COUNTIFS(Data!$G:$G,$A57,Data!$C:$C,AP$1,Data!$D:$D,AP$2)</f>
        <v>0</v>
      </c>
      <c r="AQ57" s="5">
        <f>COUNTIFS(Data!$G:$G,$A57,Data!$C:$C,AQ$1,Data!$D:$D,AQ$2)</f>
        <v>0</v>
      </c>
      <c r="AR57" s="5">
        <f>COUNTIFS(Data!$G:$G,$A57,Data!$C:$C,AR$1,Data!$D:$D,AR$2)</f>
        <v>0</v>
      </c>
      <c r="AS57" s="5">
        <f>COUNTIFS(Data!$G:$G,$A57,Data!$C:$C,AS$1,Data!$D:$D,AS$2)</f>
        <v>0</v>
      </c>
      <c r="AT57" s="5">
        <f>COUNTIFS(Data!$G:$G,$A57,Data!$C:$C,AT$1,Data!$D:$D,AT$2)</f>
        <v>0</v>
      </c>
      <c r="AU57" s="5">
        <f>COUNTIFS(Data!$G:$G,$A57,Data!$C:$C,AU$1,Data!$D:$D,AU$2)</f>
        <v>0</v>
      </c>
      <c r="AV57" s="5">
        <f>COUNTIFS(Data!$G:$G,$A57,Data!$C:$C,AV$1,Data!$D:$D,AV$2)</f>
        <v>0</v>
      </c>
      <c r="AW57" s="5">
        <f>COUNTIFS(Data!$G:$G,$A57,Data!$C:$C,AW$1,Data!$D:$D,AW$2)</f>
        <v>0</v>
      </c>
      <c r="AX57" s="5">
        <f>COUNTIFS(Data!$G:$G,$A57,Data!$C:$C,AX$1,Data!$D:$D,AX$2)</f>
        <v>0</v>
      </c>
      <c r="AY57" s="5">
        <f>COUNTIFS(Data!$G:$G,$A57,Data!$C:$C,AY$1,Data!$D:$D,AY$2)</f>
        <v>0</v>
      </c>
      <c r="AZ57" s="5">
        <f>COUNTIFS(Data!$G:$G,$A57,Data!$C:$C,AZ$1,Data!$D:$D,AZ$2)</f>
        <v>0</v>
      </c>
      <c r="BA57" s="5">
        <f>COUNTIFS(Data!$G:$G,$A57,Data!$C:$C,BA$1,Data!$D:$D,BA$2)</f>
        <v>0</v>
      </c>
      <c r="BB57" s="5">
        <f>COUNTIFS(Data!$G:$G,$A57,Data!$C:$C,BB$1,Data!$D:$D,BB$2)</f>
        <v>0</v>
      </c>
      <c r="BC57" s="5">
        <f>COUNTIFS(Data!$G:$G,$A57,Data!$C:$C,BC$1,Data!$D:$D,BC$2)</f>
        <v>0</v>
      </c>
      <c r="BD57" s="5">
        <f>COUNTIFS(Data!$G:$G,$A57,Data!$C:$C,BD$1,Data!$D:$D,BD$2)</f>
        <v>0</v>
      </c>
      <c r="BE57" s="5">
        <f>COUNTIFS(Data!$G:$G,$A57,Data!$C:$C,BE$1,Data!$D:$D,BE$2)</f>
        <v>0</v>
      </c>
      <c r="BF57" s="5">
        <f>COUNTIFS(Data!$G:$G,$A57,Data!$C:$C,BF$1,Data!$D:$D,BF$2)</f>
        <v>0</v>
      </c>
      <c r="BG57" s="5">
        <f>COUNTIFS(Data!$G:$G,$A57,Data!$C:$C,BG$1,Data!$D:$D,BG$2)</f>
        <v>0</v>
      </c>
      <c r="BH57" s="5">
        <f>COUNTIFS(Data!$G:$G,$A57,Data!$C:$C,BH$1,Data!$D:$D,BH$2)</f>
        <v>0</v>
      </c>
      <c r="BI57" s="5">
        <f>COUNTIFS(Data!$G:$G,$A57,Data!$C:$C,BI$1,Data!$D:$D,BI$2)</f>
        <v>0</v>
      </c>
      <c r="BJ57" s="5">
        <f>COUNTIFS(Data!$G:$G,$A57,Data!$C:$C,BJ$1,Data!$D:$D,BJ$2)</f>
        <v>0</v>
      </c>
      <c r="BK57" s="5">
        <f>COUNTIFS(Data!$G:$G,$A57,Data!$C:$C,BK$1,Data!$D:$D,BK$2)</f>
        <v>0</v>
      </c>
      <c r="BL57" s="5">
        <f>COUNTIFS(Data!$G:$G,$A57,Data!$C:$C,BL$1,Data!$D:$D,BL$2)</f>
        <v>0</v>
      </c>
      <c r="BM57" s="5">
        <f>COUNTIFS(Data!$G:$G,$A57,Data!$C:$C,BM$1,Data!$D:$D,BM$2)</f>
        <v>0</v>
      </c>
      <c r="BN57" s="5">
        <f>COUNTIFS(Data!$G:$G,$A57,Data!$C:$C,BN$1,Data!$D:$D,BN$2)</f>
        <v>0</v>
      </c>
      <c r="BO57" s="5">
        <f>COUNTIFS(Data!$G:$G,$A57,Data!$C:$C,BO$1,Data!$D:$D,BO$2)</f>
        <v>0</v>
      </c>
      <c r="BP57" s="5">
        <f>COUNTIFS(Data!$G:$G,$A57,Data!$C:$C,BP$1,Data!$D:$D,BP$2)</f>
        <v>0</v>
      </c>
      <c r="BQ57" s="5">
        <f>COUNTIFS(Data!$G:$G,$A57,Data!$C:$C,BQ$1,Data!$D:$D,BQ$2)</f>
        <v>0</v>
      </c>
      <c r="BR57" s="5">
        <f>COUNTIFS(Data!$G:$G,$A57,Data!$C:$C,BR$1,Data!$D:$D,BR$2)</f>
        <v>0</v>
      </c>
      <c r="BS57" s="5">
        <f>COUNTIFS(Data!$G:$G,$A57,Data!$C:$C,BS$1,Data!$D:$D,BS$2)</f>
        <v>0</v>
      </c>
      <c r="BT57" s="5">
        <f>COUNTIFS(Data!$G:$G,$A57,Data!$C:$C,BT$1,Data!$D:$D,BT$2)</f>
        <v>0</v>
      </c>
      <c r="BU57" s="5">
        <f>COUNTIFS(Data!$G:$G,$A57,Data!$C:$C,BU$1,Data!$D:$D,BU$2)</f>
        <v>0</v>
      </c>
      <c r="BV57" s="5">
        <f>COUNTIFS(Data!$G:$G,$A57,Data!$C:$C,BV$1,Data!$D:$D,BV$2)</f>
        <v>0</v>
      </c>
      <c r="BW57" s="5">
        <f>COUNTIFS(Data!$G:$G,$A57,Data!$C:$C,BW$1,Data!$D:$D,BW$2)</f>
        <v>0</v>
      </c>
      <c r="BX57" s="5">
        <f>COUNTIFS(Data!$G:$G,$A57,Data!$C:$C,BX$1,Data!$D:$D,BX$2)</f>
        <v>0</v>
      </c>
      <c r="BY57" s="5">
        <f>COUNTIFS(Data!$G:$G,$A57,Data!$C:$C,BY$1,Data!$D:$D,BY$2)</f>
        <v>0</v>
      </c>
      <c r="BZ57" s="5">
        <f>COUNTIFS(Data!$G:$G,$A57,Data!$C:$C,BZ$1,Data!$D:$D,BZ$2)</f>
        <v>0</v>
      </c>
      <c r="CA57" s="5">
        <f>COUNTIFS(Data!$G:$G,$A57,Data!$C:$C,CA$1,Data!$D:$D,CA$2)</f>
        <v>0</v>
      </c>
      <c r="CB57" s="5">
        <f>COUNTIFS(Data!$G:$G,$A57,Data!$C:$C,CB$1,Data!$D:$D,CB$2)</f>
        <v>0</v>
      </c>
      <c r="CC57" s="5">
        <f>COUNTIFS(Data!$G:$G,$A57,Data!$C:$C,CC$1,Data!$D:$D,CC$2)</f>
        <v>0</v>
      </c>
      <c r="CD57" s="5">
        <f>COUNTIFS(Data!$G:$G,$A57,Data!$C:$C,CD$1,Data!$D:$D,CD$2)</f>
        <v>0</v>
      </c>
      <c r="CE57" s="5">
        <f>COUNTIFS(Data!$G:$G,$A57,Data!$C:$C,CE$1,Data!$D:$D,CE$2)</f>
        <v>0</v>
      </c>
      <c r="CF57" s="5">
        <f>COUNTIFS(Data!$G:$G,$A57,Data!$C:$C,CF$1,Data!$D:$D,CF$2)</f>
        <v>0</v>
      </c>
      <c r="CG57" s="5">
        <f>COUNTIFS(Data!$G:$G,$A57,Data!$C:$C,CG$1,Data!$D:$D,CG$2)</f>
        <v>0</v>
      </c>
      <c r="CH57" s="5">
        <f>COUNTIFS(Data!$G:$G,$A57,Data!$C:$C,CH$1,Data!$D:$D,CH$2)</f>
        <v>0</v>
      </c>
      <c r="CI57" s="5">
        <f>COUNTIFS(Data!$G:$G,$A57,Data!$C:$C,CI$1,Data!$D:$D,CI$2)</f>
        <v>0</v>
      </c>
      <c r="CJ57" s="5">
        <f>COUNTIFS(Data!$G:$G,$A57,Data!$C:$C,CJ$1,Data!$D:$D,CJ$2)</f>
        <v>0</v>
      </c>
      <c r="CK57" s="5">
        <f>COUNTIFS(Data!$G:$G,$A57,Data!$C:$C,CK$1,Data!$D:$D,CK$2)</f>
        <v>0</v>
      </c>
      <c r="CL57" s="5">
        <f>COUNTIFS(Data!$G:$G,$A57,Data!$C:$C,CL$1,Data!$D:$D,CL$2)</f>
        <v>0</v>
      </c>
      <c r="CM57" s="5">
        <f>COUNTIFS(Data!$G:$G,$A57,Data!$C:$C,CM$1,Data!$D:$D,CM$2)</f>
        <v>0</v>
      </c>
      <c r="CN57" s="5">
        <f>COUNTIFS(Data!$G:$G,$A57,Data!$C:$C,CN$1,Data!$D:$D,CN$2)</f>
        <v>0</v>
      </c>
      <c r="CO57" s="5">
        <f>COUNTIFS(Data!$G:$G,$A57,Data!$C:$C,CO$1,Data!$D:$D,CO$2)</f>
        <v>0</v>
      </c>
      <c r="CP57" s="5">
        <f>COUNTIFS(Data!$G:$G,$A57,Data!$C:$C,CP$1,Data!$D:$D,CP$2)</f>
        <v>0</v>
      </c>
      <c r="CQ57" s="5">
        <f>COUNTIFS(Data!$G:$G,$A57,Data!$C:$C,CQ$1,Data!$D:$D,CQ$2)</f>
        <v>0</v>
      </c>
      <c r="CR57" s="5">
        <f>COUNTIFS(Data!$G:$G,$A57,Data!$C:$C,CR$1,Data!$D:$D,CR$2)</f>
        <v>0</v>
      </c>
      <c r="CS57" s="5">
        <f>COUNTIFS(Data!$G:$G,$A57,Data!$C:$C,CS$1,Data!$D:$D,CS$2)</f>
        <v>0</v>
      </c>
      <c r="CT57" s="5">
        <f>COUNTIFS(Data!$G:$G,$A57,Data!$C:$C,CT$1,Data!$D:$D,CT$2)</f>
        <v>0</v>
      </c>
      <c r="CU57" s="5">
        <f>COUNTIFS(Data!$G:$G,$A57,Data!$C:$C,CU$1,Data!$D:$D,CU$2)</f>
        <v>0</v>
      </c>
      <c r="CV57" s="5">
        <f>COUNTIFS(Data!$G:$G,$A57,Data!$C:$C,CV$1,Data!$D:$D,CV$2)</f>
        <v>0</v>
      </c>
      <c r="CW57" s="5">
        <f t="shared" ref="CW57:CX57" si="56">SUMIF($B$2:$CV$2,CW$2, $B57:$CV57)</f>
        <v>0</v>
      </c>
      <c r="CX57" s="5">
        <f t="shared" si="56"/>
        <v>0</v>
      </c>
      <c r="CY57" s="5">
        <f t="shared" si="3"/>
        <v>0</v>
      </c>
    </row>
    <row r="58">
      <c r="A58" s="5" t="str">
        <f>Countries!A56</f>
        <v>KUW</v>
      </c>
      <c r="B58" s="5">
        <f>COUNTIFS(Data!$G:$G,$A58,Data!$C:$C,B$1,Data!$D:$D,B$2)</f>
        <v>0</v>
      </c>
      <c r="C58" s="5">
        <f>COUNTIFS(Data!$G:$G,$A58,Data!$C:$C,C$1,Data!$D:$D,C$2)</f>
        <v>0</v>
      </c>
      <c r="D58" s="5">
        <f>COUNTIFS(Data!$G:$G,$A58,Data!$C:$C,D$1,Data!$D:$D,D$2)</f>
        <v>0</v>
      </c>
      <c r="E58" s="5">
        <f>COUNTIFS(Data!$G:$G,$A58,Data!$C:$C,E$1,Data!$D:$D,E$2)</f>
        <v>0</v>
      </c>
      <c r="F58" s="5">
        <f>COUNTIFS(Data!$G:$G,$A58,Data!$C:$C,F$1,Data!$D:$D,F$2)</f>
        <v>0</v>
      </c>
      <c r="G58" s="5">
        <f>COUNTIFS(Data!$G:$G,$A58,Data!$C:$C,G$1,Data!$D:$D,G$2)</f>
        <v>0</v>
      </c>
      <c r="H58" s="5">
        <f>COUNTIFS(Data!$G:$G,$A58,Data!$C:$C,H$1,Data!$D:$D,H$2)</f>
        <v>0</v>
      </c>
      <c r="I58" s="5">
        <f>COUNTIFS(Data!$G:$G,$A58,Data!$C:$C,I$1,Data!$D:$D,I$2)</f>
        <v>0</v>
      </c>
      <c r="J58" s="5">
        <f>COUNTIFS(Data!$G:$G,$A58,Data!$C:$C,J$1,Data!$D:$D,J$2)</f>
        <v>0</v>
      </c>
      <c r="K58" s="5">
        <f>COUNTIFS(Data!$G:$G,$A58,Data!$C:$C,K$1,Data!$D:$D,K$2)</f>
        <v>0</v>
      </c>
      <c r="L58" s="5">
        <f>COUNTIFS(Data!$G:$G,$A58,Data!$C:$C,L$1,Data!$D:$D,L$2)</f>
        <v>0</v>
      </c>
      <c r="M58" s="5">
        <f>COUNTIFS(Data!$G:$G,$A58,Data!$C:$C,M$1,Data!$D:$D,M$2)</f>
        <v>0</v>
      </c>
      <c r="N58" s="5">
        <f>COUNTIFS(Data!$G:$G,$A58,Data!$C:$C,N$1,Data!$D:$D,N$2)</f>
        <v>0</v>
      </c>
      <c r="O58" s="5">
        <f>COUNTIFS(Data!$G:$G,$A58,Data!$C:$C,O$1,Data!$D:$D,O$2)</f>
        <v>0</v>
      </c>
      <c r="P58" s="5">
        <f>COUNTIFS(Data!$G:$G,$A58,Data!$C:$C,P$1,Data!$D:$D,P$2)</f>
        <v>0</v>
      </c>
      <c r="Q58" s="5">
        <f>COUNTIFS(Data!$G:$G,$A58,Data!$C:$C,Q$1,Data!$D:$D,Q$2)</f>
        <v>0</v>
      </c>
      <c r="R58" s="5">
        <f>COUNTIFS(Data!$G:$G,$A58,Data!$C:$C,R$1,Data!$D:$D,R$2)</f>
        <v>0</v>
      </c>
      <c r="S58" s="5">
        <f>COUNTIFS(Data!$G:$G,$A58,Data!$C:$C,S$1,Data!$D:$D,S$2)</f>
        <v>0</v>
      </c>
      <c r="T58" s="5">
        <f>COUNTIFS(Data!$G:$G,$A58,Data!$C:$C,T$1,Data!$D:$D,T$2)</f>
        <v>0</v>
      </c>
      <c r="U58" s="5">
        <f>COUNTIFS(Data!$G:$G,$A58,Data!$C:$C,U$1,Data!$D:$D,U$2)</f>
        <v>0</v>
      </c>
      <c r="V58" s="5">
        <f>COUNTIFS(Data!$G:$G,$A58,Data!$C:$C,V$1,Data!$D:$D,V$2)</f>
        <v>0</v>
      </c>
      <c r="W58" s="5">
        <f>COUNTIFS(Data!$G:$G,$A58,Data!$C:$C,W$1,Data!$D:$D,W$2)</f>
        <v>0</v>
      </c>
      <c r="X58" s="5">
        <f>COUNTIFS(Data!$G:$G,$A58,Data!$C:$C,X$1,Data!$D:$D,X$2)</f>
        <v>0</v>
      </c>
      <c r="Y58" s="5">
        <f>COUNTIFS(Data!$G:$G,$A58,Data!$C:$C,Y$1,Data!$D:$D,Y$2)</f>
        <v>0</v>
      </c>
      <c r="Z58" s="5">
        <f>COUNTIFS(Data!$G:$G,$A58,Data!$C:$C,Z$1,Data!$D:$D,Z$2)</f>
        <v>0</v>
      </c>
      <c r="AA58" s="5">
        <f>COUNTIFS(Data!$G:$G,$A58,Data!$C:$C,AA$1,Data!$D:$D,AA$2)</f>
        <v>0</v>
      </c>
      <c r="AB58" s="5">
        <f>COUNTIFS(Data!$G:$G,$A58,Data!$C:$C,AB$1,Data!$D:$D,AB$2)</f>
        <v>0</v>
      </c>
      <c r="AC58" s="5">
        <f>COUNTIFS(Data!$G:$G,$A58,Data!$C:$C,AC$1,Data!$D:$D,AC$2)</f>
        <v>0</v>
      </c>
      <c r="AD58" s="5">
        <f>COUNTIFS(Data!$G:$G,$A58,Data!$C:$C,AD$1,Data!$D:$D,AD$2)</f>
        <v>0</v>
      </c>
      <c r="AE58" s="5">
        <f>COUNTIFS(Data!$G:$G,$A58,Data!$C:$C,AE$1,Data!$D:$D,AE$2)</f>
        <v>0</v>
      </c>
      <c r="AF58" s="5">
        <f>COUNTIFS(Data!$G:$G,$A58,Data!$C:$C,AF$1,Data!$D:$D,AF$2)</f>
        <v>0</v>
      </c>
      <c r="AG58" s="5">
        <f>COUNTIFS(Data!$G:$G,$A58,Data!$C:$C,AG$1,Data!$D:$D,AG$2)</f>
        <v>0</v>
      </c>
      <c r="AH58" s="5">
        <f>COUNTIFS(Data!$G:$G,$A58,Data!$C:$C,AH$1,Data!$D:$D,AH$2)</f>
        <v>0</v>
      </c>
      <c r="AI58" s="5">
        <f>COUNTIFS(Data!$G:$G,$A58,Data!$C:$C,AI$1,Data!$D:$D,AI$2)</f>
        <v>0</v>
      </c>
      <c r="AJ58" s="5">
        <f>COUNTIFS(Data!$G:$G,$A58,Data!$C:$C,AJ$1,Data!$D:$D,AJ$2)</f>
        <v>0</v>
      </c>
      <c r="AK58" s="5">
        <f>COUNTIFS(Data!$G:$G,$A58,Data!$C:$C,AK$1,Data!$D:$D,AK$2)</f>
        <v>0</v>
      </c>
      <c r="AL58" s="5">
        <f>COUNTIFS(Data!$G:$G,$A58,Data!$C:$C,AL$1,Data!$D:$D,AL$2)</f>
        <v>0</v>
      </c>
      <c r="AM58" s="5">
        <f>COUNTIFS(Data!$G:$G,$A58,Data!$C:$C,AM$1,Data!$D:$D,AM$2)</f>
        <v>0</v>
      </c>
      <c r="AN58" s="5">
        <f>COUNTIFS(Data!$G:$G,$A58,Data!$C:$C,AN$1,Data!$D:$D,AN$2)</f>
        <v>0</v>
      </c>
      <c r="AO58" s="5">
        <f>COUNTIFS(Data!$G:$G,$A58,Data!$C:$C,AO$1,Data!$D:$D,AO$2)</f>
        <v>0</v>
      </c>
      <c r="AP58" s="5">
        <f>COUNTIFS(Data!$G:$G,$A58,Data!$C:$C,AP$1,Data!$D:$D,AP$2)</f>
        <v>0</v>
      </c>
      <c r="AQ58" s="5">
        <f>COUNTIFS(Data!$G:$G,$A58,Data!$C:$C,AQ$1,Data!$D:$D,AQ$2)</f>
        <v>0</v>
      </c>
      <c r="AR58" s="5">
        <f>COUNTIFS(Data!$G:$G,$A58,Data!$C:$C,AR$1,Data!$D:$D,AR$2)</f>
        <v>0</v>
      </c>
      <c r="AS58" s="5">
        <f>COUNTIFS(Data!$G:$G,$A58,Data!$C:$C,AS$1,Data!$D:$D,AS$2)</f>
        <v>0</v>
      </c>
      <c r="AT58" s="5">
        <f>COUNTIFS(Data!$G:$G,$A58,Data!$C:$C,AT$1,Data!$D:$D,AT$2)</f>
        <v>0</v>
      </c>
      <c r="AU58" s="5">
        <f>COUNTIFS(Data!$G:$G,$A58,Data!$C:$C,AU$1,Data!$D:$D,AU$2)</f>
        <v>0</v>
      </c>
      <c r="AV58" s="5">
        <f>COUNTIFS(Data!$G:$G,$A58,Data!$C:$C,AV$1,Data!$D:$D,AV$2)</f>
        <v>0</v>
      </c>
      <c r="AW58" s="5">
        <f>COUNTIFS(Data!$G:$G,$A58,Data!$C:$C,AW$1,Data!$D:$D,AW$2)</f>
        <v>0</v>
      </c>
      <c r="AX58" s="5">
        <f>COUNTIFS(Data!$G:$G,$A58,Data!$C:$C,AX$1,Data!$D:$D,AX$2)</f>
        <v>0</v>
      </c>
      <c r="AY58" s="5">
        <f>COUNTIFS(Data!$G:$G,$A58,Data!$C:$C,AY$1,Data!$D:$D,AY$2)</f>
        <v>0</v>
      </c>
      <c r="AZ58" s="5">
        <f>COUNTIFS(Data!$G:$G,$A58,Data!$C:$C,AZ$1,Data!$D:$D,AZ$2)</f>
        <v>0</v>
      </c>
      <c r="BA58" s="5">
        <f>COUNTIFS(Data!$G:$G,$A58,Data!$C:$C,BA$1,Data!$D:$D,BA$2)</f>
        <v>0</v>
      </c>
      <c r="BB58" s="5">
        <f>COUNTIFS(Data!$G:$G,$A58,Data!$C:$C,BB$1,Data!$D:$D,BB$2)</f>
        <v>0</v>
      </c>
      <c r="BC58" s="5">
        <f>COUNTIFS(Data!$G:$G,$A58,Data!$C:$C,BC$1,Data!$D:$D,BC$2)</f>
        <v>0</v>
      </c>
      <c r="BD58" s="5">
        <f>COUNTIFS(Data!$G:$G,$A58,Data!$C:$C,BD$1,Data!$D:$D,BD$2)</f>
        <v>0</v>
      </c>
      <c r="BE58" s="5">
        <f>COUNTIFS(Data!$G:$G,$A58,Data!$C:$C,BE$1,Data!$D:$D,BE$2)</f>
        <v>0</v>
      </c>
      <c r="BF58" s="5">
        <f>COUNTIFS(Data!$G:$G,$A58,Data!$C:$C,BF$1,Data!$D:$D,BF$2)</f>
        <v>0</v>
      </c>
      <c r="BG58" s="5">
        <f>COUNTIFS(Data!$G:$G,$A58,Data!$C:$C,BG$1,Data!$D:$D,BG$2)</f>
        <v>0</v>
      </c>
      <c r="BH58" s="5">
        <f>COUNTIFS(Data!$G:$G,$A58,Data!$C:$C,BH$1,Data!$D:$D,BH$2)</f>
        <v>0</v>
      </c>
      <c r="BI58" s="5">
        <f>COUNTIFS(Data!$G:$G,$A58,Data!$C:$C,BI$1,Data!$D:$D,BI$2)</f>
        <v>0</v>
      </c>
      <c r="BJ58" s="5">
        <f>COUNTIFS(Data!$G:$G,$A58,Data!$C:$C,BJ$1,Data!$D:$D,BJ$2)</f>
        <v>0</v>
      </c>
      <c r="BK58" s="5">
        <f>COUNTIFS(Data!$G:$G,$A58,Data!$C:$C,BK$1,Data!$D:$D,BK$2)</f>
        <v>0</v>
      </c>
      <c r="BL58" s="5">
        <f>COUNTIFS(Data!$G:$G,$A58,Data!$C:$C,BL$1,Data!$D:$D,BL$2)</f>
        <v>0</v>
      </c>
      <c r="BM58" s="5">
        <f>COUNTIFS(Data!$G:$G,$A58,Data!$C:$C,BM$1,Data!$D:$D,BM$2)</f>
        <v>0</v>
      </c>
      <c r="BN58" s="5">
        <f>COUNTIFS(Data!$G:$G,$A58,Data!$C:$C,BN$1,Data!$D:$D,BN$2)</f>
        <v>0</v>
      </c>
      <c r="BO58" s="5">
        <f>COUNTIFS(Data!$G:$G,$A58,Data!$C:$C,BO$1,Data!$D:$D,BO$2)</f>
        <v>0</v>
      </c>
      <c r="BP58" s="5">
        <f>COUNTIFS(Data!$G:$G,$A58,Data!$C:$C,BP$1,Data!$D:$D,BP$2)</f>
        <v>0</v>
      </c>
      <c r="BQ58" s="5">
        <f>COUNTIFS(Data!$G:$G,$A58,Data!$C:$C,BQ$1,Data!$D:$D,BQ$2)</f>
        <v>0</v>
      </c>
      <c r="BR58" s="5">
        <f>COUNTIFS(Data!$G:$G,$A58,Data!$C:$C,BR$1,Data!$D:$D,BR$2)</f>
        <v>0</v>
      </c>
      <c r="BS58" s="5">
        <f>COUNTIFS(Data!$G:$G,$A58,Data!$C:$C,BS$1,Data!$D:$D,BS$2)</f>
        <v>0</v>
      </c>
      <c r="BT58" s="5">
        <f>COUNTIFS(Data!$G:$G,$A58,Data!$C:$C,BT$1,Data!$D:$D,BT$2)</f>
        <v>0</v>
      </c>
      <c r="BU58" s="5">
        <f>COUNTIFS(Data!$G:$G,$A58,Data!$C:$C,BU$1,Data!$D:$D,BU$2)</f>
        <v>0</v>
      </c>
      <c r="BV58" s="5">
        <f>COUNTIFS(Data!$G:$G,$A58,Data!$C:$C,BV$1,Data!$D:$D,BV$2)</f>
        <v>0</v>
      </c>
      <c r="BW58" s="5">
        <f>COUNTIFS(Data!$G:$G,$A58,Data!$C:$C,BW$1,Data!$D:$D,BW$2)</f>
        <v>0</v>
      </c>
      <c r="BX58" s="5">
        <f>COUNTIFS(Data!$G:$G,$A58,Data!$C:$C,BX$1,Data!$D:$D,BX$2)</f>
        <v>0</v>
      </c>
      <c r="BY58" s="5">
        <f>COUNTIFS(Data!$G:$G,$A58,Data!$C:$C,BY$1,Data!$D:$D,BY$2)</f>
        <v>0</v>
      </c>
      <c r="BZ58" s="5">
        <f>COUNTIFS(Data!$G:$G,$A58,Data!$C:$C,BZ$1,Data!$D:$D,BZ$2)</f>
        <v>0</v>
      </c>
      <c r="CA58" s="5">
        <f>COUNTIFS(Data!$G:$G,$A58,Data!$C:$C,CA$1,Data!$D:$D,CA$2)</f>
        <v>0</v>
      </c>
      <c r="CB58" s="5">
        <f>COUNTIFS(Data!$G:$G,$A58,Data!$C:$C,CB$1,Data!$D:$D,CB$2)</f>
        <v>0</v>
      </c>
      <c r="CC58" s="5">
        <f>COUNTIFS(Data!$G:$G,$A58,Data!$C:$C,CC$1,Data!$D:$D,CC$2)</f>
        <v>0</v>
      </c>
      <c r="CD58" s="5">
        <f>COUNTIFS(Data!$G:$G,$A58,Data!$C:$C,CD$1,Data!$D:$D,CD$2)</f>
        <v>0</v>
      </c>
      <c r="CE58" s="5">
        <f>COUNTIFS(Data!$G:$G,$A58,Data!$C:$C,CE$1,Data!$D:$D,CE$2)</f>
        <v>0</v>
      </c>
      <c r="CF58" s="5">
        <f>COUNTIFS(Data!$G:$G,$A58,Data!$C:$C,CF$1,Data!$D:$D,CF$2)</f>
        <v>0</v>
      </c>
      <c r="CG58" s="5">
        <f>COUNTIFS(Data!$G:$G,$A58,Data!$C:$C,CG$1,Data!$D:$D,CG$2)</f>
        <v>0</v>
      </c>
      <c r="CH58" s="5">
        <f>COUNTIFS(Data!$G:$G,$A58,Data!$C:$C,CH$1,Data!$D:$D,CH$2)</f>
        <v>0</v>
      </c>
      <c r="CI58" s="5">
        <f>COUNTIFS(Data!$G:$G,$A58,Data!$C:$C,CI$1,Data!$D:$D,CI$2)</f>
        <v>0</v>
      </c>
      <c r="CJ58" s="5">
        <f>COUNTIFS(Data!$G:$G,$A58,Data!$C:$C,CJ$1,Data!$D:$D,CJ$2)</f>
        <v>0</v>
      </c>
      <c r="CK58" s="5">
        <f>COUNTIFS(Data!$G:$G,$A58,Data!$C:$C,CK$1,Data!$D:$D,CK$2)</f>
        <v>0</v>
      </c>
      <c r="CL58" s="5">
        <f>COUNTIFS(Data!$G:$G,$A58,Data!$C:$C,CL$1,Data!$D:$D,CL$2)</f>
        <v>0</v>
      </c>
      <c r="CM58" s="5">
        <f>COUNTIFS(Data!$G:$G,$A58,Data!$C:$C,CM$1,Data!$D:$D,CM$2)</f>
        <v>0</v>
      </c>
      <c r="CN58" s="5">
        <f>COUNTIFS(Data!$G:$G,$A58,Data!$C:$C,CN$1,Data!$D:$D,CN$2)</f>
        <v>0</v>
      </c>
      <c r="CO58" s="5">
        <f>COUNTIFS(Data!$G:$G,$A58,Data!$C:$C,CO$1,Data!$D:$D,CO$2)</f>
        <v>0</v>
      </c>
      <c r="CP58" s="5">
        <f>COUNTIFS(Data!$G:$G,$A58,Data!$C:$C,CP$1,Data!$D:$D,CP$2)</f>
        <v>0</v>
      </c>
      <c r="CQ58" s="5">
        <f>COUNTIFS(Data!$G:$G,$A58,Data!$C:$C,CQ$1,Data!$D:$D,CQ$2)</f>
        <v>0</v>
      </c>
      <c r="CR58" s="5">
        <f>COUNTIFS(Data!$G:$G,$A58,Data!$C:$C,CR$1,Data!$D:$D,CR$2)</f>
        <v>0</v>
      </c>
      <c r="CS58" s="5">
        <f>COUNTIFS(Data!$G:$G,$A58,Data!$C:$C,CS$1,Data!$D:$D,CS$2)</f>
        <v>0</v>
      </c>
      <c r="CT58" s="5">
        <f>COUNTIFS(Data!$G:$G,$A58,Data!$C:$C,CT$1,Data!$D:$D,CT$2)</f>
        <v>0</v>
      </c>
      <c r="CU58" s="5">
        <f>COUNTIFS(Data!$G:$G,$A58,Data!$C:$C,CU$1,Data!$D:$D,CU$2)</f>
        <v>0</v>
      </c>
      <c r="CV58" s="5">
        <f>COUNTIFS(Data!$G:$G,$A58,Data!$C:$C,CV$1,Data!$D:$D,CV$2)</f>
        <v>0</v>
      </c>
      <c r="CW58" s="5">
        <f t="shared" ref="CW58:CX58" si="57">SUMIF($B$2:$CV$2,CW$2, $B58:$CV58)</f>
        <v>0</v>
      </c>
      <c r="CX58" s="5">
        <f t="shared" si="57"/>
        <v>0</v>
      </c>
      <c r="CY58" s="5">
        <f t="shared" si="3"/>
        <v>0</v>
      </c>
    </row>
    <row r="59">
      <c r="A59" s="5" t="str">
        <f>Countries!A57</f>
        <v>LAT</v>
      </c>
      <c r="B59" s="5">
        <f>COUNTIFS(Data!$G:$G,$A59,Data!$C:$C,B$1,Data!$D:$D,B$2)</f>
        <v>1</v>
      </c>
      <c r="C59" s="5">
        <f>COUNTIFS(Data!$G:$G,$A59,Data!$C:$C,C$1,Data!$D:$D,C$2)</f>
        <v>0</v>
      </c>
      <c r="D59" s="5">
        <f>COUNTIFS(Data!$G:$G,$A59,Data!$C:$C,D$1,Data!$D:$D,D$2)</f>
        <v>0</v>
      </c>
      <c r="E59" s="5">
        <f>COUNTIFS(Data!$G:$G,$A59,Data!$C:$C,E$1,Data!$D:$D,E$2)</f>
        <v>0</v>
      </c>
      <c r="F59" s="5">
        <f>COUNTIFS(Data!$G:$G,$A59,Data!$C:$C,F$1,Data!$D:$D,F$2)</f>
        <v>0</v>
      </c>
      <c r="G59" s="5">
        <f>COUNTIFS(Data!$G:$G,$A59,Data!$C:$C,G$1,Data!$D:$D,G$2)</f>
        <v>0</v>
      </c>
      <c r="H59" s="5">
        <f>COUNTIFS(Data!$G:$G,$A59,Data!$C:$C,H$1,Data!$D:$D,H$2)</f>
        <v>0</v>
      </c>
      <c r="I59" s="5">
        <f>COUNTIFS(Data!$G:$G,$A59,Data!$C:$C,I$1,Data!$D:$D,I$2)</f>
        <v>0</v>
      </c>
      <c r="J59" s="5">
        <f>COUNTIFS(Data!$G:$G,$A59,Data!$C:$C,J$1,Data!$D:$D,J$2)</f>
        <v>0</v>
      </c>
      <c r="K59" s="5">
        <f>COUNTIFS(Data!$G:$G,$A59,Data!$C:$C,K$1,Data!$D:$D,K$2)</f>
        <v>0</v>
      </c>
      <c r="L59" s="5">
        <f>COUNTIFS(Data!$G:$G,$A59,Data!$C:$C,L$1,Data!$D:$D,L$2)</f>
        <v>0</v>
      </c>
      <c r="M59" s="5">
        <f>COUNTIFS(Data!$G:$G,$A59,Data!$C:$C,M$1,Data!$D:$D,M$2)</f>
        <v>0</v>
      </c>
      <c r="N59" s="5">
        <f>COUNTIFS(Data!$G:$G,$A59,Data!$C:$C,N$1,Data!$D:$D,N$2)</f>
        <v>0</v>
      </c>
      <c r="O59" s="5">
        <f>COUNTIFS(Data!$G:$G,$A59,Data!$C:$C,O$1,Data!$D:$D,O$2)</f>
        <v>0</v>
      </c>
      <c r="P59" s="5">
        <f>COUNTIFS(Data!$G:$G,$A59,Data!$C:$C,P$1,Data!$D:$D,P$2)</f>
        <v>0</v>
      </c>
      <c r="Q59" s="5">
        <f>COUNTIFS(Data!$G:$G,$A59,Data!$C:$C,Q$1,Data!$D:$D,Q$2)</f>
        <v>0</v>
      </c>
      <c r="R59" s="5">
        <f>COUNTIFS(Data!$G:$G,$A59,Data!$C:$C,R$1,Data!$D:$D,R$2)</f>
        <v>0</v>
      </c>
      <c r="S59" s="5">
        <f>COUNTIFS(Data!$G:$G,$A59,Data!$C:$C,S$1,Data!$D:$D,S$2)</f>
        <v>0</v>
      </c>
      <c r="T59" s="5">
        <f>COUNTIFS(Data!$G:$G,$A59,Data!$C:$C,T$1,Data!$D:$D,T$2)</f>
        <v>0</v>
      </c>
      <c r="U59" s="5">
        <f>COUNTIFS(Data!$G:$G,$A59,Data!$C:$C,U$1,Data!$D:$D,U$2)</f>
        <v>0</v>
      </c>
      <c r="V59" s="5">
        <f>COUNTIFS(Data!$G:$G,$A59,Data!$C:$C,V$1,Data!$D:$D,V$2)</f>
        <v>0</v>
      </c>
      <c r="W59" s="5">
        <f>COUNTIFS(Data!$G:$G,$A59,Data!$C:$C,W$1,Data!$D:$D,W$2)</f>
        <v>0</v>
      </c>
      <c r="X59" s="5">
        <f>COUNTIFS(Data!$G:$G,$A59,Data!$C:$C,X$1,Data!$D:$D,X$2)</f>
        <v>0</v>
      </c>
      <c r="Y59" s="5">
        <f>COUNTIFS(Data!$G:$G,$A59,Data!$C:$C,Y$1,Data!$D:$D,Y$2)</f>
        <v>0</v>
      </c>
      <c r="Z59" s="5">
        <f>COUNTIFS(Data!$G:$G,$A59,Data!$C:$C,Z$1,Data!$D:$D,Z$2)</f>
        <v>0</v>
      </c>
      <c r="AA59" s="5">
        <f>COUNTIFS(Data!$G:$G,$A59,Data!$C:$C,AA$1,Data!$D:$D,AA$2)</f>
        <v>0</v>
      </c>
      <c r="AB59" s="5">
        <f>COUNTIFS(Data!$G:$G,$A59,Data!$C:$C,AB$1,Data!$D:$D,AB$2)</f>
        <v>0</v>
      </c>
      <c r="AC59" s="5">
        <f>COUNTIFS(Data!$G:$G,$A59,Data!$C:$C,AC$1,Data!$D:$D,AC$2)</f>
        <v>0</v>
      </c>
      <c r="AD59" s="5">
        <f>COUNTIFS(Data!$G:$G,$A59,Data!$C:$C,AD$1,Data!$D:$D,AD$2)</f>
        <v>0</v>
      </c>
      <c r="AE59" s="5">
        <f>COUNTIFS(Data!$G:$G,$A59,Data!$C:$C,AE$1,Data!$D:$D,AE$2)</f>
        <v>0</v>
      </c>
      <c r="AF59" s="5">
        <f>COUNTIFS(Data!$G:$G,$A59,Data!$C:$C,AF$1,Data!$D:$D,AF$2)</f>
        <v>0</v>
      </c>
      <c r="AG59" s="5">
        <f>COUNTIFS(Data!$G:$G,$A59,Data!$C:$C,AG$1,Data!$D:$D,AG$2)</f>
        <v>0</v>
      </c>
      <c r="AH59" s="5">
        <f>COUNTIFS(Data!$G:$G,$A59,Data!$C:$C,AH$1,Data!$D:$D,AH$2)</f>
        <v>0</v>
      </c>
      <c r="AI59" s="5">
        <f>COUNTIFS(Data!$G:$G,$A59,Data!$C:$C,AI$1,Data!$D:$D,AI$2)</f>
        <v>0</v>
      </c>
      <c r="AJ59" s="5">
        <f>COUNTIFS(Data!$G:$G,$A59,Data!$C:$C,AJ$1,Data!$D:$D,AJ$2)</f>
        <v>0</v>
      </c>
      <c r="AK59" s="5">
        <f>COUNTIFS(Data!$G:$G,$A59,Data!$C:$C,AK$1,Data!$D:$D,AK$2)</f>
        <v>0</v>
      </c>
      <c r="AL59" s="5">
        <f>COUNTIFS(Data!$G:$G,$A59,Data!$C:$C,AL$1,Data!$D:$D,AL$2)</f>
        <v>0</v>
      </c>
      <c r="AM59" s="5">
        <f>COUNTIFS(Data!$G:$G,$A59,Data!$C:$C,AM$1,Data!$D:$D,AM$2)</f>
        <v>0</v>
      </c>
      <c r="AN59" s="5">
        <f>COUNTIFS(Data!$G:$G,$A59,Data!$C:$C,AN$1,Data!$D:$D,AN$2)</f>
        <v>0</v>
      </c>
      <c r="AO59" s="5">
        <f>COUNTIFS(Data!$G:$G,$A59,Data!$C:$C,AO$1,Data!$D:$D,AO$2)</f>
        <v>0</v>
      </c>
      <c r="AP59" s="5">
        <f>COUNTIFS(Data!$G:$G,$A59,Data!$C:$C,AP$1,Data!$D:$D,AP$2)</f>
        <v>0</v>
      </c>
      <c r="AQ59" s="5">
        <f>COUNTIFS(Data!$G:$G,$A59,Data!$C:$C,AQ$1,Data!$D:$D,AQ$2)</f>
        <v>0</v>
      </c>
      <c r="AR59" s="5">
        <f>COUNTIFS(Data!$G:$G,$A59,Data!$C:$C,AR$1,Data!$D:$D,AR$2)</f>
        <v>0</v>
      </c>
      <c r="AS59" s="5">
        <f>COUNTIFS(Data!$G:$G,$A59,Data!$C:$C,AS$1,Data!$D:$D,AS$2)</f>
        <v>0</v>
      </c>
      <c r="AT59" s="5">
        <f>COUNTIFS(Data!$G:$G,$A59,Data!$C:$C,AT$1,Data!$D:$D,AT$2)</f>
        <v>0</v>
      </c>
      <c r="AU59" s="5">
        <f>COUNTIFS(Data!$G:$G,$A59,Data!$C:$C,AU$1,Data!$D:$D,AU$2)</f>
        <v>0</v>
      </c>
      <c r="AV59" s="5">
        <f>COUNTIFS(Data!$G:$G,$A59,Data!$C:$C,AV$1,Data!$D:$D,AV$2)</f>
        <v>0</v>
      </c>
      <c r="AW59" s="5">
        <f>COUNTIFS(Data!$G:$G,$A59,Data!$C:$C,AW$1,Data!$D:$D,AW$2)</f>
        <v>0</v>
      </c>
      <c r="AX59" s="5">
        <f>COUNTIFS(Data!$G:$G,$A59,Data!$C:$C,AX$1,Data!$D:$D,AX$2)</f>
        <v>0</v>
      </c>
      <c r="AY59" s="5">
        <f>COUNTIFS(Data!$G:$G,$A59,Data!$C:$C,AY$1,Data!$D:$D,AY$2)</f>
        <v>0</v>
      </c>
      <c r="AZ59" s="5">
        <f>COUNTIFS(Data!$G:$G,$A59,Data!$C:$C,AZ$1,Data!$D:$D,AZ$2)</f>
        <v>0</v>
      </c>
      <c r="BA59" s="5">
        <f>COUNTIFS(Data!$G:$G,$A59,Data!$C:$C,BA$1,Data!$D:$D,BA$2)</f>
        <v>0</v>
      </c>
      <c r="BB59" s="5">
        <f>COUNTIFS(Data!$G:$G,$A59,Data!$C:$C,BB$1,Data!$D:$D,BB$2)</f>
        <v>0</v>
      </c>
      <c r="BC59" s="5">
        <f>COUNTIFS(Data!$G:$G,$A59,Data!$C:$C,BC$1,Data!$D:$D,BC$2)</f>
        <v>0</v>
      </c>
      <c r="BD59" s="5">
        <f>COUNTIFS(Data!$G:$G,$A59,Data!$C:$C,BD$1,Data!$D:$D,BD$2)</f>
        <v>0</v>
      </c>
      <c r="BE59" s="5">
        <f>COUNTIFS(Data!$G:$G,$A59,Data!$C:$C,BE$1,Data!$D:$D,BE$2)</f>
        <v>0</v>
      </c>
      <c r="BF59" s="5">
        <f>COUNTIFS(Data!$G:$G,$A59,Data!$C:$C,BF$1,Data!$D:$D,BF$2)</f>
        <v>0</v>
      </c>
      <c r="BG59" s="5">
        <f>COUNTIFS(Data!$G:$G,$A59,Data!$C:$C,BG$1,Data!$D:$D,BG$2)</f>
        <v>0</v>
      </c>
      <c r="BH59" s="5">
        <f>COUNTIFS(Data!$G:$G,$A59,Data!$C:$C,BH$1,Data!$D:$D,BH$2)</f>
        <v>0</v>
      </c>
      <c r="BI59" s="5">
        <f>COUNTIFS(Data!$G:$G,$A59,Data!$C:$C,BI$1,Data!$D:$D,BI$2)</f>
        <v>0</v>
      </c>
      <c r="BJ59" s="5">
        <f>COUNTIFS(Data!$G:$G,$A59,Data!$C:$C,BJ$1,Data!$D:$D,BJ$2)</f>
        <v>0</v>
      </c>
      <c r="BK59" s="5">
        <f>COUNTIFS(Data!$G:$G,$A59,Data!$C:$C,BK$1,Data!$D:$D,BK$2)</f>
        <v>0</v>
      </c>
      <c r="BL59" s="5">
        <f>COUNTIFS(Data!$G:$G,$A59,Data!$C:$C,BL$1,Data!$D:$D,BL$2)</f>
        <v>0</v>
      </c>
      <c r="BM59" s="5">
        <f>COUNTIFS(Data!$G:$G,$A59,Data!$C:$C,BM$1,Data!$D:$D,BM$2)</f>
        <v>0</v>
      </c>
      <c r="BN59" s="5">
        <f>COUNTIFS(Data!$G:$G,$A59,Data!$C:$C,BN$1,Data!$D:$D,BN$2)</f>
        <v>0</v>
      </c>
      <c r="BO59" s="5">
        <f>COUNTIFS(Data!$G:$G,$A59,Data!$C:$C,BO$1,Data!$D:$D,BO$2)</f>
        <v>0</v>
      </c>
      <c r="BP59" s="5">
        <f>COUNTIFS(Data!$G:$G,$A59,Data!$C:$C,BP$1,Data!$D:$D,BP$2)</f>
        <v>0</v>
      </c>
      <c r="BQ59" s="5">
        <f>COUNTIFS(Data!$G:$G,$A59,Data!$C:$C,BQ$1,Data!$D:$D,BQ$2)</f>
        <v>0</v>
      </c>
      <c r="BR59" s="5">
        <f>COUNTIFS(Data!$G:$G,$A59,Data!$C:$C,BR$1,Data!$D:$D,BR$2)</f>
        <v>0</v>
      </c>
      <c r="BS59" s="5">
        <f>COUNTIFS(Data!$G:$G,$A59,Data!$C:$C,BS$1,Data!$D:$D,BS$2)</f>
        <v>0</v>
      </c>
      <c r="BT59" s="5">
        <f>COUNTIFS(Data!$G:$G,$A59,Data!$C:$C,BT$1,Data!$D:$D,BT$2)</f>
        <v>0</v>
      </c>
      <c r="BU59" s="5">
        <f>COUNTIFS(Data!$G:$G,$A59,Data!$C:$C,BU$1,Data!$D:$D,BU$2)</f>
        <v>0</v>
      </c>
      <c r="BV59" s="5">
        <f>COUNTIFS(Data!$G:$G,$A59,Data!$C:$C,BV$1,Data!$D:$D,BV$2)</f>
        <v>0</v>
      </c>
      <c r="BW59" s="5">
        <f>COUNTIFS(Data!$G:$G,$A59,Data!$C:$C,BW$1,Data!$D:$D,BW$2)</f>
        <v>0</v>
      </c>
      <c r="BX59" s="5">
        <f>COUNTIFS(Data!$G:$G,$A59,Data!$C:$C,BX$1,Data!$D:$D,BX$2)</f>
        <v>0</v>
      </c>
      <c r="BY59" s="5">
        <f>COUNTIFS(Data!$G:$G,$A59,Data!$C:$C,BY$1,Data!$D:$D,BY$2)</f>
        <v>0</v>
      </c>
      <c r="BZ59" s="5">
        <f>COUNTIFS(Data!$G:$G,$A59,Data!$C:$C,BZ$1,Data!$D:$D,BZ$2)</f>
        <v>0</v>
      </c>
      <c r="CA59" s="5">
        <f>COUNTIFS(Data!$G:$G,$A59,Data!$C:$C,CA$1,Data!$D:$D,CA$2)</f>
        <v>0</v>
      </c>
      <c r="CB59" s="5">
        <f>COUNTIFS(Data!$G:$G,$A59,Data!$C:$C,CB$1,Data!$D:$D,CB$2)</f>
        <v>0</v>
      </c>
      <c r="CC59" s="5">
        <f>COUNTIFS(Data!$G:$G,$A59,Data!$C:$C,CC$1,Data!$D:$D,CC$2)</f>
        <v>0</v>
      </c>
      <c r="CD59" s="5">
        <f>COUNTIFS(Data!$G:$G,$A59,Data!$C:$C,CD$1,Data!$D:$D,CD$2)</f>
        <v>0</v>
      </c>
      <c r="CE59" s="5">
        <f>COUNTIFS(Data!$G:$G,$A59,Data!$C:$C,CE$1,Data!$D:$D,CE$2)</f>
        <v>0</v>
      </c>
      <c r="CF59" s="5">
        <f>COUNTIFS(Data!$G:$G,$A59,Data!$C:$C,CF$1,Data!$D:$D,CF$2)</f>
        <v>0</v>
      </c>
      <c r="CG59" s="5">
        <f>COUNTIFS(Data!$G:$G,$A59,Data!$C:$C,CG$1,Data!$D:$D,CG$2)</f>
        <v>0</v>
      </c>
      <c r="CH59" s="5">
        <f>COUNTIFS(Data!$G:$G,$A59,Data!$C:$C,CH$1,Data!$D:$D,CH$2)</f>
        <v>0</v>
      </c>
      <c r="CI59" s="5">
        <f>COUNTIFS(Data!$G:$G,$A59,Data!$C:$C,CI$1,Data!$D:$D,CI$2)</f>
        <v>0</v>
      </c>
      <c r="CJ59" s="5">
        <f>COUNTIFS(Data!$G:$G,$A59,Data!$C:$C,CJ$1,Data!$D:$D,CJ$2)</f>
        <v>0</v>
      </c>
      <c r="CK59" s="5">
        <f>COUNTIFS(Data!$G:$G,$A59,Data!$C:$C,CK$1,Data!$D:$D,CK$2)</f>
        <v>0</v>
      </c>
      <c r="CL59" s="5">
        <f>COUNTIFS(Data!$G:$G,$A59,Data!$C:$C,CL$1,Data!$D:$D,CL$2)</f>
        <v>0</v>
      </c>
      <c r="CM59" s="5">
        <f>COUNTIFS(Data!$G:$G,$A59,Data!$C:$C,CM$1,Data!$D:$D,CM$2)</f>
        <v>0</v>
      </c>
      <c r="CN59" s="5">
        <f>COUNTIFS(Data!$G:$G,$A59,Data!$C:$C,CN$1,Data!$D:$D,CN$2)</f>
        <v>0</v>
      </c>
      <c r="CO59" s="5">
        <f>COUNTIFS(Data!$G:$G,$A59,Data!$C:$C,CO$1,Data!$D:$D,CO$2)</f>
        <v>0</v>
      </c>
      <c r="CP59" s="5">
        <f>COUNTIFS(Data!$G:$G,$A59,Data!$C:$C,CP$1,Data!$D:$D,CP$2)</f>
        <v>0</v>
      </c>
      <c r="CQ59" s="5">
        <f>COUNTIFS(Data!$G:$G,$A59,Data!$C:$C,CQ$1,Data!$D:$D,CQ$2)</f>
        <v>0</v>
      </c>
      <c r="CR59" s="5">
        <f>COUNTIFS(Data!$G:$G,$A59,Data!$C:$C,CR$1,Data!$D:$D,CR$2)</f>
        <v>0</v>
      </c>
      <c r="CS59" s="5">
        <f>COUNTIFS(Data!$G:$G,$A59,Data!$C:$C,CS$1,Data!$D:$D,CS$2)</f>
        <v>0</v>
      </c>
      <c r="CT59" s="5">
        <f>COUNTIFS(Data!$G:$G,$A59,Data!$C:$C,CT$1,Data!$D:$D,CT$2)</f>
        <v>0</v>
      </c>
      <c r="CU59" s="5">
        <f>COUNTIFS(Data!$G:$G,$A59,Data!$C:$C,CU$1,Data!$D:$D,CU$2)</f>
        <v>0</v>
      </c>
      <c r="CV59" s="5">
        <f>COUNTIFS(Data!$G:$G,$A59,Data!$C:$C,CV$1,Data!$D:$D,CV$2)</f>
        <v>0</v>
      </c>
      <c r="CW59" s="5">
        <f t="shared" ref="CW59:CX59" si="58">SUMIF($B$2:$CV$2,CW$2, $B59:$CV59)</f>
        <v>1</v>
      </c>
      <c r="CX59" s="5">
        <f t="shared" si="58"/>
        <v>0</v>
      </c>
      <c r="CY59" s="5">
        <f t="shared" si="3"/>
        <v>1</v>
      </c>
    </row>
    <row r="60">
      <c r="A60" s="5" t="str">
        <f>Countries!A58</f>
        <v>LTU</v>
      </c>
      <c r="B60" s="5">
        <f>COUNTIFS(Data!$G:$G,$A60,Data!$C:$C,B$1,Data!$D:$D,B$2)</f>
        <v>0</v>
      </c>
      <c r="C60" s="5">
        <f>COUNTIFS(Data!$G:$G,$A60,Data!$C:$C,C$1,Data!$D:$D,C$2)</f>
        <v>0</v>
      </c>
      <c r="D60" s="5">
        <f>COUNTIFS(Data!$G:$G,$A60,Data!$C:$C,D$1,Data!$D:$D,D$2)</f>
        <v>0</v>
      </c>
      <c r="E60" s="5">
        <f>COUNTIFS(Data!$G:$G,$A60,Data!$C:$C,E$1,Data!$D:$D,E$2)</f>
        <v>0</v>
      </c>
      <c r="F60" s="5">
        <f>COUNTIFS(Data!$G:$G,$A60,Data!$C:$C,F$1,Data!$D:$D,F$2)</f>
        <v>0</v>
      </c>
      <c r="G60" s="5">
        <f>COUNTIFS(Data!$G:$G,$A60,Data!$C:$C,G$1,Data!$D:$D,G$2)</f>
        <v>0</v>
      </c>
      <c r="H60" s="5">
        <f>COUNTIFS(Data!$G:$G,$A60,Data!$C:$C,H$1,Data!$D:$D,H$2)</f>
        <v>0</v>
      </c>
      <c r="I60" s="5">
        <f>COUNTIFS(Data!$G:$G,$A60,Data!$C:$C,I$1,Data!$D:$D,I$2)</f>
        <v>0</v>
      </c>
      <c r="J60" s="5">
        <f>COUNTIFS(Data!$G:$G,$A60,Data!$C:$C,J$1,Data!$D:$D,J$2)</f>
        <v>0</v>
      </c>
      <c r="K60" s="5">
        <f>COUNTIFS(Data!$G:$G,$A60,Data!$C:$C,K$1,Data!$D:$D,K$2)</f>
        <v>0</v>
      </c>
      <c r="L60" s="5">
        <f>COUNTIFS(Data!$G:$G,$A60,Data!$C:$C,L$1,Data!$D:$D,L$2)</f>
        <v>0</v>
      </c>
      <c r="M60" s="5">
        <f>COUNTIFS(Data!$G:$G,$A60,Data!$C:$C,M$1,Data!$D:$D,M$2)</f>
        <v>0</v>
      </c>
      <c r="N60" s="5">
        <f>COUNTIFS(Data!$G:$G,$A60,Data!$C:$C,N$1,Data!$D:$D,N$2)</f>
        <v>0</v>
      </c>
      <c r="O60" s="5">
        <f>COUNTIFS(Data!$G:$G,$A60,Data!$C:$C,O$1,Data!$D:$D,O$2)</f>
        <v>0</v>
      </c>
      <c r="P60" s="5">
        <f>COUNTIFS(Data!$G:$G,$A60,Data!$C:$C,P$1,Data!$D:$D,P$2)</f>
        <v>0</v>
      </c>
      <c r="Q60" s="5">
        <f>COUNTIFS(Data!$G:$G,$A60,Data!$C:$C,Q$1,Data!$D:$D,Q$2)</f>
        <v>0</v>
      </c>
      <c r="R60" s="5">
        <f>COUNTIFS(Data!$G:$G,$A60,Data!$C:$C,R$1,Data!$D:$D,R$2)</f>
        <v>0</v>
      </c>
      <c r="S60" s="5">
        <f>COUNTIFS(Data!$G:$G,$A60,Data!$C:$C,S$1,Data!$D:$D,S$2)</f>
        <v>0</v>
      </c>
      <c r="T60" s="5">
        <f>COUNTIFS(Data!$G:$G,$A60,Data!$C:$C,T$1,Data!$D:$D,T$2)</f>
        <v>0</v>
      </c>
      <c r="U60" s="5">
        <f>COUNTIFS(Data!$G:$G,$A60,Data!$C:$C,U$1,Data!$D:$D,U$2)</f>
        <v>0</v>
      </c>
      <c r="V60" s="5">
        <f>COUNTIFS(Data!$G:$G,$A60,Data!$C:$C,V$1,Data!$D:$D,V$2)</f>
        <v>0</v>
      </c>
      <c r="W60" s="5">
        <f>COUNTIFS(Data!$G:$G,$A60,Data!$C:$C,W$1,Data!$D:$D,W$2)</f>
        <v>0</v>
      </c>
      <c r="X60" s="5">
        <f>COUNTIFS(Data!$G:$G,$A60,Data!$C:$C,X$1,Data!$D:$D,X$2)</f>
        <v>0</v>
      </c>
      <c r="Y60" s="5">
        <f>COUNTIFS(Data!$G:$G,$A60,Data!$C:$C,Y$1,Data!$D:$D,Y$2)</f>
        <v>0</v>
      </c>
      <c r="Z60" s="5">
        <f>COUNTIFS(Data!$G:$G,$A60,Data!$C:$C,Z$1,Data!$D:$D,Z$2)</f>
        <v>0</v>
      </c>
      <c r="AA60" s="5">
        <f>COUNTIFS(Data!$G:$G,$A60,Data!$C:$C,AA$1,Data!$D:$D,AA$2)</f>
        <v>0</v>
      </c>
      <c r="AB60" s="5">
        <f>COUNTIFS(Data!$G:$G,$A60,Data!$C:$C,AB$1,Data!$D:$D,AB$2)</f>
        <v>0</v>
      </c>
      <c r="AC60" s="5">
        <f>COUNTIFS(Data!$G:$G,$A60,Data!$C:$C,AC$1,Data!$D:$D,AC$2)</f>
        <v>0</v>
      </c>
      <c r="AD60" s="5">
        <f>COUNTIFS(Data!$G:$G,$A60,Data!$C:$C,AD$1,Data!$D:$D,AD$2)</f>
        <v>0</v>
      </c>
      <c r="AE60" s="5">
        <f>COUNTIFS(Data!$G:$G,$A60,Data!$C:$C,AE$1,Data!$D:$D,AE$2)</f>
        <v>0</v>
      </c>
      <c r="AF60" s="5">
        <f>COUNTIFS(Data!$G:$G,$A60,Data!$C:$C,AF$1,Data!$D:$D,AF$2)</f>
        <v>0</v>
      </c>
      <c r="AG60" s="5">
        <f>COUNTIFS(Data!$G:$G,$A60,Data!$C:$C,AG$1,Data!$D:$D,AG$2)</f>
        <v>0</v>
      </c>
      <c r="AH60" s="5">
        <f>COUNTIFS(Data!$G:$G,$A60,Data!$C:$C,AH$1,Data!$D:$D,AH$2)</f>
        <v>0</v>
      </c>
      <c r="AI60" s="5">
        <f>COUNTIFS(Data!$G:$G,$A60,Data!$C:$C,AI$1,Data!$D:$D,AI$2)</f>
        <v>0</v>
      </c>
      <c r="AJ60" s="5">
        <f>COUNTIFS(Data!$G:$G,$A60,Data!$C:$C,AJ$1,Data!$D:$D,AJ$2)</f>
        <v>0</v>
      </c>
      <c r="AK60" s="5">
        <f>COUNTIFS(Data!$G:$G,$A60,Data!$C:$C,AK$1,Data!$D:$D,AK$2)</f>
        <v>0</v>
      </c>
      <c r="AL60" s="5">
        <f>COUNTIFS(Data!$G:$G,$A60,Data!$C:$C,AL$1,Data!$D:$D,AL$2)</f>
        <v>0</v>
      </c>
      <c r="AM60" s="5">
        <f>COUNTIFS(Data!$G:$G,$A60,Data!$C:$C,AM$1,Data!$D:$D,AM$2)</f>
        <v>0</v>
      </c>
      <c r="AN60" s="5">
        <f>COUNTIFS(Data!$G:$G,$A60,Data!$C:$C,AN$1,Data!$D:$D,AN$2)</f>
        <v>0</v>
      </c>
      <c r="AO60" s="5">
        <f>COUNTIFS(Data!$G:$G,$A60,Data!$C:$C,AO$1,Data!$D:$D,AO$2)</f>
        <v>0</v>
      </c>
      <c r="AP60" s="5">
        <f>COUNTIFS(Data!$G:$G,$A60,Data!$C:$C,AP$1,Data!$D:$D,AP$2)</f>
        <v>0</v>
      </c>
      <c r="AQ60" s="5">
        <f>COUNTIFS(Data!$G:$G,$A60,Data!$C:$C,AQ$1,Data!$D:$D,AQ$2)</f>
        <v>0</v>
      </c>
      <c r="AR60" s="5">
        <f>COUNTIFS(Data!$G:$G,$A60,Data!$C:$C,AR$1,Data!$D:$D,AR$2)</f>
        <v>0</v>
      </c>
      <c r="AS60" s="5">
        <f>COUNTIFS(Data!$G:$G,$A60,Data!$C:$C,AS$1,Data!$D:$D,AS$2)</f>
        <v>0</v>
      </c>
      <c r="AT60" s="5">
        <f>COUNTIFS(Data!$G:$G,$A60,Data!$C:$C,AT$1,Data!$D:$D,AT$2)</f>
        <v>0</v>
      </c>
      <c r="AU60" s="5">
        <f>COUNTIFS(Data!$G:$G,$A60,Data!$C:$C,AU$1,Data!$D:$D,AU$2)</f>
        <v>0</v>
      </c>
      <c r="AV60" s="5">
        <f>COUNTIFS(Data!$G:$G,$A60,Data!$C:$C,AV$1,Data!$D:$D,AV$2)</f>
        <v>0</v>
      </c>
      <c r="AW60" s="5">
        <f>COUNTIFS(Data!$G:$G,$A60,Data!$C:$C,AW$1,Data!$D:$D,AW$2)</f>
        <v>0</v>
      </c>
      <c r="AX60" s="5">
        <f>COUNTIFS(Data!$G:$G,$A60,Data!$C:$C,AX$1,Data!$D:$D,AX$2)</f>
        <v>0</v>
      </c>
      <c r="AY60" s="5">
        <f>COUNTIFS(Data!$G:$G,$A60,Data!$C:$C,AY$1,Data!$D:$D,AY$2)</f>
        <v>0</v>
      </c>
      <c r="AZ60" s="5">
        <f>COUNTIFS(Data!$G:$G,$A60,Data!$C:$C,AZ$1,Data!$D:$D,AZ$2)</f>
        <v>0</v>
      </c>
      <c r="BA60" s="5">
        <f>COUNTIFS(Data!$G:$G,$A60,Data!$C:$C,BA$1,Data!$D:$D,BA$2)</f>
        <v>0</v>
      </c>
      <c r="BB60" s="5">
        <f>COUNTIFS(Data!$G:$G,$A60,Data!$C:$C,BB$1,Data!$D:$D,BB$2)</f>
        <v>0</v>
      </c>
      <c r="BC60" s="5">
        <f>COUNTIFS(Data!$G:$G,$A60,Data!$C:$C,BC$1,Data!$D:$D,BC$2)</f>
        <v>0</v>
      </c>
      <c r="BD60" s="5">
        <f>COUNTIFS(Data!$G:$G,$A60,Data!$C:$C,BD$1,Data!$D:$D,BD$2)</f>
        <v>0</v>
      </c>
      <c r="BE60" s="5">
        <f>COUNTIFS(Data!$G:$G,$A60,Data!$C:$C,BE$1,Data!$D:$D,BE$2)</f>
        <v>0</v>
      </c>
      <c r="BF60" s="5">
        <f>COUNTIFS(Data!$G:$G,$A60,Data!$C:$C,BF$1,Data!$D:$D,BF$2)</f>
        <v>0</v>
      </c>
      <c r="BG60" s="5">
        <f>COUNTIFS(Data!$G:$G,$A60,Data!$C:$C,BG$1,Data!$D:$D,BG$2)</f>
        <v>0</v>
      </c>
      <c r="BH60" s="5">
        <f>COUNTIFS(Data!$G:$G,$A60,Data!$C:$C,BH$1,Data!$D:$D,BH$2)</f>
        <v>0</v>
      </c>
      <c r="BI60" s="5">
        <f>COUNTIFS(Data!$G:$G,$A60,Data!$C:$C,BI$1,Data!$D:$D,BI$2)</f>
        <v>0</v>
      </c>
      <c r="BJ60" s="5">
        <f>COUNTIFS(Data!$G:$G,$A60,Data!$C:$C,BJ$1,Data!$D:$D,BJ$2)</f>
        <v>0</v>
      </c>
      <c r="BK60" s="5">
        <f>COUNTIFS(Data!$G:$G,$A60,Data!$C:$C,BK$1,Data!$D:$D,BK$2)</f>
        <v>0</v>
      </c>
      <c r="BL60" s="5">
        <f>COUNTIFS(Data!$G:$G,$A60,Data!$C:$C,BL$1,Data!$D:$D,BL$2)</f>
        <v>0</v>
      </c>
      <c r="BM60" s="5">
        <f>COUNTIFS(Data!$G:$G,$A60,Data!$C:$C,BM$1,Data!$D:$D,BM$2)</f>
        <v>0</v>
      </c>
      <c r="BN60" s="5">
        <f>COUNTIFS(Data!$G:$G,$A60,Data!$C:$C,BN$1,Data!$D:$D,BN$2)</f>
        <v>0</v>
      </c>
      <c r="BO60" s="5">
        <f>COUNTIFS(Data!$G:$G,$A60,Data!$C:$C,BO$1,Data!$D:$D,BO$2)</f>
        <v>0</v>
      </c>
      <c r="BP60" s="5">
        <f>COUNTIFS(Data!$G:$G,$A60,Data!$C:$C,BP$1,Data!$D:$D,BP$2)</f>
        <v>0</v>
      </c>
      <c r="BQ60" s="5">
        <f>COUNTIFS(Data!$G:$G,$A60,Data!$C:$C,BQ$1,Data!$D:$D,BQ$2)</f>
        <v>0</v>
      </c>
      <c r="BR60" s="5">
        <f>COUNTIFS(Data!$G:$G,$A60,Data!$C:$C,BR$1,Data!$D:$D,BR$2)</f>
        <v>0</v>
      </c>
      <c r="BS60" s="5">
        <f>COUNTIFS(Data!$G:$G,$A60,Data!$C:$C,BS$1,Data!$D:$D,BS$2)</f>
        <v>0</v>
      </c>
      <c r="BT60" s="5">
        <f>COUNTIFS(Data!$G:$G,$A60,Data!$C:$C,BT$1,Data!$D:$D,BT$2)</f>
        <v>0</v>
      </c>
      <c r="BU60" s="5">
        <f>COUNTIFS(Data!$G:$G,$A60,Data!$C:$C,BU$1,Data!$D:$D,BU$2)</f>
        <v>0</v>
      </c>
      <c r="BV60" s="5">
        <f>COUNTIFS(Data!$G:$G,$A60,Data!$C:$C,BV$1,Data!$D:$D,BV$2)</f>
        <v>0</v>
      </c>
      <c r="BW60" s="5">
        <f>COUNTIFS(Data!$G:$G,$A60,Data!$C:$C,BW$1,Data!$D:$D,BW$2)</f>
        <v>0</v>
      </c>
      <c r="BX60" s="5">
        <f>COUNTIFS(Data!$G:$G,$A60,Data!$C:$C,BX$1,Data!$D:$D,BX$2)</f>
        <v>0</v>
      </c>
      <c r="BY60" s="5">
        <f>COUNTIFS(Data!$G:$G,$A60,Data!$C:$C,BY$1,Data!$D:$D,BY$2)</f>
        <v>0</v>
      </c>
      <c r="BZ60" s="5">
        <f>COUNTIFS(Data!$G:$G,$A60,Data!$C:$C,BZ$1,Data!$D:$D,BZ$2)</f>
        <v>0</v>
      </c>
      <c r="CA60" s="5">
        <f>COUNTIFS(Data!$G:$G,$A60,Data!$C:$C,CA$1,Data!$D:$D,CA$2)</f>
        <v>0</v>
      </c>
      <c r="CB60" s="5">
        <f>COUNTIFS(Data!$G:$G,$A60,Data!$C:$C,CB$1,Data!$D:$D,CB$2)</f>
        <v>0</v>
      </c>
      <c r="CC60" s="5">
        <f>COUNTIFS(Data!$G:$G,$A60,Data!$C:$C,CC$1,Data!$D:$D,CC$2)</f>
        <v>0</v>
      </c>
      <c r="CD60" s="5">
        <f>COUNTIFS(Data!$G:$G,$A60,Data!$C:$C,CD$1,Data!$D:$D,CD$2)</f>
        <v>0</v>
      </c>
      <c r="CE60" s="5">
        <f>COUNTIFS(Data!$G:$G,$A60,Data!$C:$C,CE$1,Data!$D:$D,CE$2)</f>
        <v>0</v>
      </c>
      <c r="CF60" s="5">
        <f>COUNTIFS(Data!$G:$G,$A60,Data!$C:$C,CF$1,Data!$D:$D,CF$2)</f>
        <v>0</v>
      </c>
      <c r="CG60" s="5">
        <f>COUNTIFS(Data!$G:$G,$A60,Data!$C:$C,CG$1,Data!$D:$D,CG$2)</f>
        <v>0</v>
      </c>
      <c r="CH60" s="5">
        <f>COUNTIFS(Data!$G:$G,$A60,Data!$C:$C,CH$1,Data!$D:$D,CH$2)</f>
        <v>0</v>
      </c>
      <c r="CI60" s="5">
        <f>COUNTIFS(Data!$G:$G,$A60,Data!$C:$C,CI$1,Data!$D:$D,CI$2)</f>
        <v>0</v>
      </c>
      <c r="CJ60" s="5">
        <f>COUNTIFS(Data!$G:$G,$A60,Data!$C:$C,CJ$1,Data!$D:$D,CJ$2)</f>
        <v>0</v>
      </c>
      <c r="CK60" s="5">
        <f>COUNTIFS(Data!$G:$G,$A60,Data!$C:$C,CK$1,Data!$D:$D,CK$2)</f>
        <v>0</v>
      </c>
      <c r="CL60" s="5">
        <f>COUNTIFS(Data!$G:$G,$A60,Data!$C:$C,CL$1,Data!$D:$D,CL$2)</f>
        <v>0</v>
      </c>
      <c r="CM60" s="5">
        <f>COUNTIFS(Data!$G:$G,$A60,Data!$C:$C,CM$1,Data!$D:$D,CM$2)</f>
        <v>0</v>
      </c>
      <c r="CN60" s="5">
        <f>COUNTIFS(Data!$G:$G,$A60,Data!$C:$C,CN$1,Data!$D:$D,CN$2)</f>
        <v>0</v>
      </c>
      <c r="CO60" s="5">
        <f>COUNTIFS(Data!$G:$G,$A60,Data!$C:$C,CO$1,Data!$D:$D,CO$2)</f>
        <v>0</v>
      </c>
      <c r="CP60" s="5">
        <f>COUNTIFS(Data!$G:$G,$A60,Data!$C:$C,CP$1,Data!$D:$D,CP$2)</f>
        <v>0</v>
      </c>
      <c r="CQ60" s="5">
        <f>COUNTIFS(Data!$G:$G,$A60,Data!$C:$C,CQ$1,Data!$D:$D,CQ$2)</f>
        <v>0</v>
      </c>
      <c r="CR60" s="5">
        <f>COUNTIFS(Data!$G:$G,$A60,Data!$C:$C,CR$1,Data!$D:$D,CR$2)</f>
        <v>0</v>
      </c>
      <c r="CS60" s="5">
        <f>COUNTIFS(Data!$G:$G,$A60,Data!$C:$C,CS$1,Data!$D:$D,CS$2)</f>
        <v>0</v>
      </c>
      <c r="CT60" s="5">
        <f>COUNTIFS(Data!$G:$G,$A60,Data!$C:$C,CT$1,Data!$D:$D,CT$2)</f>
        <v>0</v>
      </c>
      <c r="CU60" s="5">
        <f>COUNTIFS(Data!$G:$G,$A60,Data!$C:$C,CU$1,Data!$D:$D,CU$2)</f>
        <v>0</v>
      </c>
      <c r="CV60" s="5">
        <f>COUNTIFS(Data!$G:$G,$A60,Data!$C:$C,CV$1,Data!$D:$D,CV$2)</f>
        <v>0</v>
      </c>
      <c r="CW60" s="5">
        <f t="shared" ref="CW60:CX60" si="59">SUMIF($B$2:$CV$2,CW$2, $B60:$CV60)</f>
        <v>0</v>
      </c>
      <c r="CX60" s="5">
        <f t="shared" si="59"/>
        <v>0</v>
      </c>
      <c r="CY60" s="5">
        <f t="shared" si="3"/>
        <v>0</v>
      </c>
    </row>
    <row r="61">
      <c r="A61" s="5" t="str">
        <f>Countries!A59</f>
        <v>MAR</v>
      </c>
      <c r="B61" s="5">
        <f>COUNTIFS(Data!$G:$G,$A61,Data!$C:$C,B$1,Data!$D:$D,B$2)</f>
        <v>0</v>
      </c>
      <c r="C61" s="5">
        <f>COUNTIFS(Data!$G:$G,$A61,Data!$C:$C,C$1,Data!$D:$D,C$2)</f>
        <v>0</v>
      </c>
      <c r="D61" s="5">
        <f>COUNTIFS(Data!$G:$G,$A61,Data!$C:$C,D$1,Data!$D:$D,D$2)</f>
        <v>0</v>
      </c>
      <c r="E61" s="5">
        <f>COUNTIFS(Data!$G:$G,$A61,Data!$C:$C,E$1,Data!$D:$D,E$2)</f>
        <v>0</v>
      </c>
      <c r="F61" s="5">
        <f>COUNTIFS(Data!$G:$G,$A61,Data!$C:$C,F$1,Data!$D:$D,F$2)</f>
        <v>0</v>
      </c>
      <c r="G61" s="5">
        <f>COUNTIFS(Data!$G:$G,$A61,Data!$C:$C,G$1,Data!$D:$D,G$2)</f>
        <v>0</v>
      </c>
      <c r="H61" s="5">
        <f>COUNTIFS(Data!$G:$G,$A61,Data!$C:$C,H$1,Data!$D:$D,H$2)</f>
        <v>0</v>
      </c>
      <c r="I61" s="5">
        <f>COUNTIFS(Data!$G:$G,$A61,Data!$C:$C,I$1,Data!$D:$D,I$2)</f>
        <v>0</v>
      </c>
      <c r="J61" s="5">
        <f>COUNTIFS(Data!$G:$G,$A61,Data!$C:$C,J$1,Data!$D:$D,J$2)</f>
        <v>1</v>
      </c>
      <c r="K61" s="5">
        <f>COUNTIFS(Data!$G:$G,$A61,Data!$C:$C,K$1,Data!$D:$D,K$2)</f>
        <v>0</v>
      </c>
      <c r="L61" s="5">
        <f>COUNTIFS(Data!$G:$G,$A61,Data!$C:$C,L$1,Data!$D:$D,L$2)</f>
        <v>0</v>
      </c>
      <c r="M61" s="5">
        <f>COUNTIFS(Data!$G:$G,$A61,Data!$C:$C,M$1,Data!$D:$D,M$2)</f>
        <v>0</v>
      </c>
      <c r="N61" s="5">
        <f>COUNTIFS(Data!$G:$G,$A61,Data!$C:$C,N$1,Data!$D:$D,N$2)</f>
        <v>0</v>
      </c>
      <c r="O61" s="5">
        <f>COUNTIFS(Data!$G:$G,$A61,Data!$C:$C,O$1,Data!$D:$D,O$2)</f>
        <v>0</v>
      </c>
      <c r="P61" s="5">
        <f>COUNTIFS(Data!$G:$G,$A61,Data!$C:$C,P$1,Data!$D:$D,P$2)</f>
        <v>0</v>
      </c>
      <c r="Q61" s="5">
        <f>COUNTIFS(Data!$G:$G,$A61,Data!$C:$C,Q$1,Data!$D:$D,Q$2)</f>
        <v>0</v>
      </c>
      <c r="R61" s="5">
        <f>COUNTIFS(Data!$G:$G,$A61,Data!$C:$C,R$1,Data!$D:$D,R$2)</f>
        <v>0</v>
      </c>
      <c r="S61" s="5">
        <f>COUNTIFS(Data!$G:$G,$A61,Data!$C:$C,S$1,Data!$D:$D,S$2)</f>
        <v>0</v>
      </c>
      <c r="T61" s="5">
        <f>COUNTIFS(Data!$G:$G,$A61,Data!$C:$C,T$1,Data!$D:$D,T$2)</f>
        <v>0</v>
      </c>
      <c r="U61" s="5">
        <f>COUNTIFS(Data!$G:$G,$A61,Data!$C:$C,U$1,Data!$D:$D,U$2)</f>
        <v>0</v>
      </c>
      <c r="V61" s="5">
        <f>COUNTIFS(Data!$G:$G,$A61,Data!$C:$C,V$1,Data!$D:$D,V$2)</f>
        <v>0</v>
      </c>
      <c r="W61" s="5">
        <f>COUNTIFS(Data!$G:$G,$A61,Data!$C:$C,W$1,Data!$D:$D,W$2)</f>
        <v>0</v>
      </c>
      <c r="X61" s="5">
        <f>COUNTIFS(Data!$G:$G,$A61,Data!$C:$C,X$1,Data!$D:$D,X$2)</f>
        <v>0</v>
      </c>
      <c r="Y61" s="5">
        <f>COUNTIFS(Data!$G:$G,$A61,Data!$C:$C,Y$1,Data!$D:$D,Y$2)</f>
        <v>0</v>
      </c>
      <c r="Z61" s="5">
        <f>COUNTIFS(Data!$G:$G,$A61,Data!$C:$C,Z$1,Data!$D:$D,Z$2)</f>
        <v>0</v>
      </c>
      <c r="AA61" s="5">
        <f>COUNTIFS(Data!$G:$G,$A61,Data!$C:$C,AA$1,Data!$D:$D,AA$2)</f>
        <v>0</v>
      </c>
      <c r="AB61" s="5">
        <f>COUNTIFS(Data!$G:$G,$A61,Data!$C:$C,AB$1,Data!$D:$D,AB$2)</f>
        <v>0</v>
      </c>
      <c r="AC61" s="5">
        <f>COUNTIFS(Data!$G:$G,$A61,Data!$C:$C,AC$1,Data!$D:$D,AC$2)</f>
        <v>0</v>
      </c>
      <c r="AD61" s="5">
        <f>COUNTIFS(Data!$G:$G,$A61,Data!$C:$C,AD$1,Data!$D:$D,AD$2)</f>
        <v>0</v>
      </c>
      <c r="AE61" s="5">
        <f>COUNTIFS(Data!$G:$G,$A61,Data!$C:$C,AE$1,Data!$D:$D,AE$2)</f>
        <v>0</v>
      </c>
      <c r="AF61" s="5">
        <f>COUNTIFS(Data!$G:$G,$A61,Data!$C:$C,AF$1,Data!$D:$D,AF$2)</f>
        <v>0</v>
      </c>
      <c r="AG61" s="5">
        <f>COUNTIFS(Data!$G:$G,$A61,Data!$C:$C,AG$1,Data!$D:$D,AG$2)</f>
        <v>0</v>
      </c>
      <c r="AH61" s="5">
        <f>COUNTIFS(Data!$G:$G,$A61,Data!$C:$C,AH$1,Data!$D:$D,AH$2)</f>
        <v>0</v>
      </c>
      <c r="AI61" s="5">
        <f>COUNTIFS(Data!$G:$G,$A61,Data!$C:$C,AI$1,Data!$D:$D,AI$2)</f>
        <v>0</v>
      </c>
      <c r="AJ61" s="5">
        <f>COUNTIFS(Data!$G:$G,$A61,Data!$C:$C,AJ$1,Data!$D:$D,AJ$2)</f>
        <v>0</v>
      </c>
      <c r="AK61" s="5">
        <f>COUNTIFS(Data!$G:$G,$A61,Data!$C:$C,AK$1,Data!$D:$D,AK$2)</f>
        <v>0</v>
      </c>
      <c r="AL61" s="5">
        <f>COUNTIFS(Data!$G:$G,$A61,Data!$C:$C,AL$1,Data!$D:$D,AL$2)</f>
        <v>0</v>
      </c>
      <c r="AM61" s="5">
        <f>COUNTIFS(Data!$G:$G,$A61,Data!$C:$C,AM$1,Data!$D:$D,AM$2)</f>
        <v>0</v>
      </c>
      <c r="AN61" s="5">
        <f>COUNTIFS(Data!$G:$G,$A61,Data!$C:$C,AN$1,Data!$D:$D,AN$2)</f>
        <v>0</v>
      </c>
      <c r="AO61" s="5">
        <f>COUNTIFS(Data!$G:$G,$A61,Data!$C:$C,AO$1,Data!$D:$D,AO$2)</f>
        <v>0</v>
      </c>
      <c r="AP61" s="5">
        <f>COUNTIFS(Data!$G:$G,$A61,Data!$C:$C,AP$1,Data!$D:$D,AP$2)</f>
        <v>0</v>
      </c>
      <c r="AQ61" s="5">
        <f>COUNTIFS(Data!$G:$G,$A61,Data!$C:$C,AQ$1,Data!$D:$D,AQ$2)</f>
        <v>0</v>
      </c>
      <c r="AR61" s="5">
        <f>COUNTIFS(Data!$G:$G,$A61,Data!$C:$C,AR$1,Data!$D:$D,AR$2)</f>
        <v>0</v>
      </c>
      <c r="AS61" s="5">
        <f>COUNTIFS(Data!$G:$G,$A61,Data!$C:$C,AS$1,Data!$D:$D,AS$2)</f>
        <v>0</v>
      </c>
      <c r="AT61" s="5">
        <f>COUNTIFS(Data!$G:$G,$A61,Data!$C:$C,AT$1,Data!$D:$D,AT$2)</f>
        <v>0</v>
      </c>
      <c r="AU61" s="5">
        <f>COUNTIFS(Data!$G:$G,$A61,Data!$C:$C,AU$1,Data!$D:$D,AU$2)</f>
        <v>0</v>
      </c>
      <c r="AV61" s="5">
        <f>COUNTIFS(Data!$G:$G,$A61,Data!$C:$C,AV$1,Data!$D:$D,AV$2)</f>
        <v>0</v>
      </c>
      <c r="AW61" s="5">
        <f>COUNTIFS(Data!$G:$G,$A61,Data!$C:$C,AW$1,Data!$D:$D,AW$2)</f>
        <v>0</v>
      </c>
      <c r="AX61" s="5">
        <f>COUNTIFS(Data!$G:$G,$A61,Data!$C:$C,AX$1,Data!$D:$D,AX$2)</f>
        <v>0</v>
      </c>
      <c r="AY61" s="5">
        <f>COUNTIFS(Data!$G:$G,$A61,Data!$C:$C,AY$1,Data!$D:$D,AY$2)</f>
        <v>0</v>
      </c>
      <c r="AZ61" s="5">
        <f>COUNTIFS(Data!$G:$G,$A61,Data!$C:$C,AZ$1,Data!$D:$D,AZ$2)</f>
        <v>0</v>
      </c>
      <c r="BA61" s="5">
        <f>COUNTIFS(Data!$G:$G,$A61,Data!$C:$C,BA$1,Data!$D:$D,BA$2)</f>
        <v>0</v>
      </c>
      <c r="BB61" s="5">
        <f>COUNTIFS(Data!$G:$G,$A61,Data!$C:$C,BB$1,Data!$D:$D,BB$2)</f>
        <v>0</v>
      </c>
      <c r="BC61" s="5">
        <f>COUNTIFS(Data!$G:$G,$A61,Data!$C:$C,BC$1,Data!$D:$D,BC$2)</f>
        <v>0</v>
      </c>
      <c r="BD61" s="5">
        <f>COUNTIFS(Data!$G:$G,$A61,Data!$C:$C,BD$1,Data!$D:$D,BD$2)</f>
        <v>0</v>
      </c>
      <c r="BE61" s="5">
        <f>COUNTIFS(Data!$G:$G,$A61,Data!$C:$C,BE$1,Data!$D:$D,BE$2)</f>
        <v>0</v>
      </c>
      <c r="BF61" s="5">
        <f>COUNTIFS(Data!$G:$G,$A61,Data!$C:$C,BF$1,Data!$D:$D,BF$2)</f>
        <v>0</v>
      </c>
      <c r="BG61" s="5">
        <f>COUNTIFS(Data!$G:$G,$A61,Data!$C:$C,BG$1,Data!$D:$D,BG$2)</f>
        <v>0</v>
      </c>
      <c r="BH61" s="5">
        <f>COUNTIFS(Data!$G:$G,$A61,Data!$C:$C,BH$1,Data!$D:$D,BH$2)</f>
        <v>0</v>
      </c>
      <c r="BI61" s="5">
        <f>COUNTIFS(Data!$G:$G,$A61,Data!$C:$C,BI$1,Data!$D:$D,BI$2)</f>
        <v>0</v>
      </c>
      <c r="BJ61" s="5">
        <f>COUNTIFS(Data!$G:$G,$A61,Data!$C:$C,BJ$1,Data!$D:$D,BJ$2)</f>
        <v>0</v>
      </c>
      <c r="BK61" s="5">
        <f>COUNTIFS(Data!$G:$G,$A61,Data!$C:$C,BK$1,Data!$D:$D,BK$2)</f>
        <v>0</v>
      </c>
      <c r="BL61" s="5">
        <f>COUNTIFS(Data!$G:$G,$A61,Data!$C:$C,BL$1,Data!$D:$D,BL$2)</f>
        <v>0</v>
      </c>
      <c r="BM61" s="5">
        <f>COUNTIFS(Data!$G:$G,$A61,Data!$C:$C,BM$1,Data!$D:$D,BM$2)</f>
        <v>0</v>
      </c>
      <c r="BN61" s="5">
        <f>COUNTIFS(Data!$G:$G,$A61,Data!$C:$C,BN$1,Data!$D:$D,BN$2)</f>
        <v>0</v>
      </c>
      <c r="BO61" s="5">
        <f>COUNTIFS(Data!$G:$G,$A61,Data!$C:$C,BO$1,Data!$D:$D,BO$2)</f>
        <v>0</v>
      </c>
      <c r="BP61" s="5">
        <f>COUNTIFS(Data!$G:$G,$A61,Data!$C:$C,BP$1,Data!$D:$D,BP$2)</f>
        <v>0</v>
      </c>
      <c r="BQ61" s="5">
        <f>COUNTIFS(Data!$G:$G,$A61,Data!$C:$C,BQ$1,Data!$D:$D,BQ$2)</f>
        <v>0</v>
      </c>
      <c r="BR61" s="5">
        <f>COUNTIFS(Data!$G:$G,$A61,Data!$C:$C,BR$1,Data!$D:$D,BR$2)</f>
        <v>0</v>
      </c>
      <c r="BS61" s="5">
        <f>COUNTIFS(Data!$G:$G,$A61,Data!$C:$C,BS$1,Data!$D:$D,BS$2)</f>
        <v>0</v>
      </c>
      <c r="BT61" s="5">
        <f>COUNTIFS(Data!$G:$G,$A61,Data!$C:$C,BT$1,Data!$D:$D,BT$2)</f>
        <v>0</v>
      </c>
      <c r="BU61" s="5">
        <f>COUNTIFS(Data!$G:$G,$A61,Data!$C:$C,BU$1,Data!$D:$D,BU$2)</f>
        <v>0</v>
      </c>
      <c r="BV61" s="5">
        <f>COUNTIFS(Data!$G:$G,$A61,Data!$C:$C,BV$1,Data!$D:$D,BV$2)</f>
        <v>0</v>
      </c>
      <c r="BW61" s="5">
        <f>COUNTIFS(Data!$G:$G,$A61,Data!$C:$C,BW$1,Data!$D:$D,BW$2)</f>
        <v>0</v>
      </c>
      <c r="BX61" s="5">
        <f>COUNTIFS(Data!$G:$G,$A61,Data!$C:$C,BX$1,Data!$D:$D,BX$2)</f>
        <v>0</v>
      </c>
      <c r="BY61" s="5">
        <f>COUNTIFS(Data!$G:$G,$A61,Data!$C:$C,BY$1,Data!$D:$D,BY$2)</f>
        <v>0</v>
      </c>
      <c r="BZ61" s="5">
        <f>COUNTIFS(Data!$G:$G,$A61,Data!$C:$C,BZ$1,Data!$D:$D,BZ$2)</f>
        <v>0</v>
      </c>
      <c r="CA61" s="5">
        <f>COUNTIFS(Data!$G:$G,$A61,Data!$C:$C,CA$1,Data!$D:$D,CA$2)</f>
        <v>0</v>
      </c>
      <c r="CB61" s="5">
        <f>COUNTIFS(Data!$G:$G,$A61,Data!$C:$C,CB$1,Data!$D:$D,CB$2)</f>
        <v>0</v>
      </c>
      <c r="CC61" s="5">
        <f>COUNTIFS(Data!$G:$G,$A61,Data!$C:$C,CC$1,Data!$D:$D,CC$2)</f>
        <v>0</v>
      </c>
      <c r="CD61" s="5">
        <f>COUNTIFS(Data!$G:$G,$A61,Data!$C:$C,CD$1,Data!$D:$D,CD$2)</f>
        <v>0</v>
      </c>
      <c r="CE61" s="5">
        <f>COUNTIFS(Data!$G:$G,$A61,Data!$C:$C,CE$1,Data!$D:$D,CE$2)</f>
        <v>0</v>
      </c>
      <c r="CF61" s="5">
        <f>COUNTIFS(Data!$G:$G,$A61,Data!$C:$C,CF$1,Data!$D:$D,CF$2)</f>
        <v>0</v>
      </c>
      <c r="CG61" s="5">
        <f>COUNTIFS(Data!$G:$G,$A61,Data!$C:$C,CG$1,Data!$D:$D,CG$2)</f>
        <v>0</v>
      </c>
      <c r="CH61" s="5">
        <f>COUNTIFS(Data!$G:$G,$A61,Data!$C:$C,CH$1,Data!$D:$D,CH$2)</f>
        <v>0</v>
      </c>
      <c r="CI61" s="5">
        <f>COUNTIFS(Data!$G:$G,$A61,Data!$C:$C,CI$1,Data!$D:$D,CI$2)</f>
        <v>0</v>
      </c>
      <c r="CJ61" s="5">
        <f>COUNTIFS(Data!$G:$G,$A61,Data!$C:$C,CJ$1,Data!$D:$D,CJ$2)</f>
        <v>0</v>
      </c>
      <c r="CK61" s="5">
        <f>COUNTIFS(Data!$G:$G,$A61,Data!$C:$C,CK$1,Data!$D:$D,CK$2)</f>
        <v>0</v>
      </c>
      <c r="CL61" s="5">
        <f>COUNTIFS(Data!$G:$G,$A61,Data!$C:$C,CL$1,Data!$D:$D,CL$2)</f>
        <v>0</v>
      </c>
      <c r="CM61" s="5">
        <f>COUNTIFS(Data!$G:$G,$A61,Data!$C:$C,CM$1,Data!$D:$D,CM$2)</f>
        <v>0</v>
      </c>
      <c r="CN61" s="5">
        <f>COUNTIFS(Data!$G:$G,$A61,Data!$C:$C,CN$1,Data!$D:$D,CN$2)</f>
        <v>0</v>
      </c>
      <c r="CO61" s="5">
        <f>COUNTIFS(Data!$G:$G,$A61,Data!$C:$C,CO$1,Data!$D:$D,CO$2)</f>
        <v>0</v>
      </c>
      <c r="CP61" s="5">
        <f>COUNTIFS(Data!$G:$G,$A61,Data!$C:$C,CP$1,Data!$D:$D,CP$2)</f>
        <v>0</v>
      </c>
      <c r="CQ61" s="5">
        <f>COUNTIFS(Data!$G:$G,$A61,Data!$C:$C,CQ$1,Data!$D:$D,CQ$2)</f>
        <v>0</v>
      </c>
      <c r="CR61" s="5">
        <f>COUNTIFS(Data!$G:$G,$A61,Data!$C:$C,CR$1,Data!$D:$D,CR$2)</f>
        <v>0</v>
      </c>
      <c r="CS61" s="5">
        <f>COUNTIFS(Data!$G:$G,$A61,Data!$C:$C,CS$1,Data!$D:$D,CS$2)</f>
        <v>0</v>
      </c>
      <c r="CT61" s="5">
        <f>COUNTIFS(Data!$G:$G,$A61,Data!$C:$C,CT$1,Data!$D:$D,CT$2)</f>
        <v>0</v>
      </c>
      <c r="CU61" s="5">
        <f>COUNTIFS(Data!$G:$G,$A61,Data!$C:$C,CU$1,Data!$D:$D,CU$2)</f>
        <v>0</v>
      </c>
      <c r="CV61" s="5">
        <f>COUNTIFS(Data!$G:$G,$A61,Data!$C:$C,CV$1,Data!$D:$D,CV$2)</f>
        <v>0</v>
      </c>
      <c r="CW61" s="5">
        <f t="shared" ref="CW61:CX61" si="60">SUMIF($B$2:$CV$2,CW$2, $B61:$CV61)</f>
        <v>1</v>
      </c>
      <c r="CX61" s="5">
        <f t="shared" si="60"/>
        <v>0</v>
      </c>
      <c r="CY61" s="5">
        <f t="shared" si="3"/>
        <v>1</v>
      </c>
    </row>
    <row r="62">
      <c r="A62" s="5" t="str">
        <f>Countries!A60</f>
        <v>MAS</v>
      </c>
      <c r="B62" s="5">
        <f>COUNTIFS(Data!$G:$G,$A62,Data!$C:$C,B$1,Data!$D:$D,B$2)</f>
        <v>0</v>
      </c>
      <c r="C62" s="5">
        <f>COUNTIFS(Data!$G:$G,$A62,Data!$C:$C,C$1,Data!$D:$D,C$2)</f>
        <v>0</v>
      </c>
      <c r="D62" s="5">
        <f>COUNTIFS(Data!$G:$G,$A62,Data!$C:$C,D$1,Data!$D:$D,D$2)</f>
        <v>0</v>
      </c>
      <c r="E62" s="5">
        <f>COUNTIFS(Data!$G:$G,$A62,Data!$C:$C,E$1,Data!$D:$D,E$2)</f>
        <v>0</v>
      </c>
      <c r="F62" s="5">
        <f>COUNTIFS(Data!$G:$G,$A62,Data!$C:$C,F$1,Data!$D:$D,F$2)</f>
        <v>0</v>
      </c>
      <c r="G62" s="5">
        <f>COUNTIFS(Data!$G:$G,$A62,Data!$C:$C,G$1,Data!$D:$D,G$2)</f>
        <v>0</v>
      </c>
      <c r="H62" s="5">
        <f>COUNTIFS(Data!$G:$G,$A62,Data!$C:$C,H$1,Data!$D:$D,H$2)</f>
        <v>0</v>
      </c>
      <c r="I62" s="5">
        <f>COUNTIFS(Data!$G:$G,$A62,Data!$C:$C,I$1,Data!$D:$D,I$2)</f>
        <v>0</v>
      </c>
      <c r="J62" s="5">
        <f>COUNTIFS(Data!$G:$G,$A62,Data!$C:$C,J$1,Data!$D:$D,J$2)</f>
        <v>0</v>
      </c>
      <c r="K62" s="5">
        <f>COUNTIFS(Data!$G:$G,$A62,Data!$C:$C,K$1,Data!$D:$D,K$2)</f>
        <v>0</v>
      </c>
      <c r="L62" s="5">
        <f>COUNTIFS(Data!$G:$G,$A62,Data!$C:$C,L$1,Data!$D:$D,L$2)</f>
        <v>0</v>
      </c>
      <c r="M62" s="5">
        <f>COUNTIFS(Data!$G:$G,$A62,Data!$C:$C,M$1,Data!$D:$D,M$2)</f>
        <v>0</v>
      </c>
      <c r="N62" s="5">
        <f>COUNTIFS(Data!$G:$G,$A62,Data!$C:$C,N$1,Data!$D:$D,N$2)</f>
        <v>0</v>
      </c>
      <c r="O62" s="5">
        <f>COUNTIFS(Data!$G:$G,$A62,Data!$C:$C,O$1,Data!$D:$D,O$2)</f>
        <v>0</v>
      </c>
      <c r="P62" s="5">
        <f>COUNTIFS(Data!$G:$G,$A62,Data!$C:$C,P$1,Data!$D:$D,P$2)</f>
        <v>0</v>
      </c>
      <c r="Q62" s="5">
        <f>COUNTIFS(Data!$G:$G,$A62,Data!$C:$C,Q$1,Data!$D:$D,Q$2)</f>
        <v>0</v>
      </c>
      <c r="R62" s="5">
        <f>COUNTIFS(Data!$G:$G,$A62,Data!$C:$C,R$1,Data!$D:$D,R$2)</f>
        <v>0</v>
      </c>
      <c r="S62" s="5">
        <f>COUNTIFS(Data!$G:$G,$A62,Data!$C:$C,S$1,Data!$D:$D,S$2)</f>
        <v>0</v>
      </c>
      <c r="T62" s="5">
        <f>COUNTIFS(Data!$G:$G,$A62,Data!$C:$C,T$1,Data!$D:$D,T$2)</f>
        <v>0</v>
      </c>
      <c r="U62" s="5">
        <f>COUNTIFS(Data!$G:$G,$A62,Data!$C:$C,U$1,Data!$D:$D,U$2)</f>
        <v>0</v>
      </c>
      <c r="V62" s="5">
        <f>COUNTIFS(Data!$G:$G,$A62,Data!$C:$C,V$1,Data!$D:$D,V$2)</f>
        <v>0</v>
      </c>
      <c r="W62" s="5">
        <f>COUNTIFS(Data!$G:$G,$A62,Data!$C:$C,W$1,Data!$D:$D,W$2)</f>
        <v>0</v>
      </c>
      <c r="X62" s="5">
        <f>COUNTIFS(Data!$G:$G,$A62,Data!$C:$C,X$1,Data!$D:$D,X$2)</f>
        <v>0</v>
      </c>
      <c r="Y62" s="5">
        <f>COUNTIFS(Data!$G:$G,$A62,Data!$C:$C,Y$1,Data!$D:$D,Y$2)</f>
        <v>0</v>
      </c>
      <c r="Z62" s="5">
        <f>COUNTIFS(Data!$G:$G,$A62,Data!$C:$C,Z$1,Data!$D:$D,Z$2)</f>
        <v>0</v>
      </c>
      <c r="AA62" s="5">
        <f>COUNTIFS(Data!$G:$G,$A62,Data!$C:$C,AA$1,Data!$D:$D,AA$2)</f>
        <v>0</v>
      </c>
      <c r="AB62" s="5">
        <f>COUNTIFS(Data!$G:$G,$A62,Data!$C:$C,AB$1,Data!$D:$D,AB$2)</f>
        <v>0</v>
      </c>
      <c r="AC62" s="5">
        <f>COUNTIFS(Data!$G:$G,$A62,Data!$C:$C,AC$1,Data!$D:$D,AC$2)</f>
        <v>0</v>
      </c>
      <c r="AD62" s="5">
        <f>COUNTIFS(Data!$G:$G,$A62,Data!$C:$C,AD$1,Data!$D:$D,AD$2)</f>
        <v>0</v>
      </c>
      <c r="AE62" s="5">
        <f>COUNTIFS(Data!$G:$G,$A62,Data!$C:$C,AE$1,Data!$D:$D,AE$2)</f>
        <v>0</v>
      </c>
      <c r="AF62" s="5">
        <f>COUNTIFS(Data!$G:$G,$A62,Data!$C:$C,AF$1,Data!$D:$D,AF$2)</f>
        <v>0</v>
      </c>
      <c r="AG62" s="5">
        <f>COUNTIFS(Data!$G:$G,$A62,Data!$C:$C,AG$1,Data!$D:$D,AG$2)</f>
        <v>0</v>
      </c>
      <c r="AH62" s="5">
        <f>COUNTIFS(Data!$G:$G,$A62,Data!$C:$C,AH$1,Data!$D:$D,AH$2)</f>
        <v>0</v>
      </c>
      <c r="AI62" s="5">
        <f>COUNTIFS(Data!$G:$G,$A62,Data!$C:$C,AI$1,Data!$D:$D,AI$2)</f>
        <v>0</v>
      </c>
      <c r="AJ62" s="5">
        <f>COUNTIFS(Data!$G:$G,$A62,Data!$C:$C,AJ$1,Data!$D:$D,AJ$2)</f>
        <v>0</v>
      </c>
      <c r="AK62" s="5">
        <f>COUNTIFS(Data!$G:$G,$A62,Data!$C:$C,AK$1,Data!$D:$D,AK$2)</f>
        <v>0</v>
      </c>
      <c r="AL62" s="5">
        <f>COUNTIFS(Data!$G:$G,$A62,Data!$C:$C,AL$1,Data!$D:$D,AL$2)</f>
        <v>0</v>
      </c>
      <c r="AM62" s="5">
        <f>COUNTIFS(Data!$G:$G,$A62,Data!$C:$C,AM$1,Data!$D:$D,AM$2)</f>
        <v>0</v>
      </c>
      <c r="AN62" s="5">
        <f>COUNTIFS(Data!$G:$G,$A62,Data!$C:$C,AN$1,Data!$D:$D,AN$2)</f>
        <v>0</v>
      </c>
      <c r="AO62" s="5">
        <f>COUNTIFS(Data!$G:$G,$A62,Data!$C:$C,AO$1,Data!$D:$D,AO$2)</f>
        <v>0</v>
      </c>
      <c r="AP62" s="5">
        <f>COUNTIFS(Data!$G:$G,$A62,Data!$C:$C,AP$1,Data!$D:$D,AP$2)</f>
        <v>0</v>
      </c>
      <c r="AQ62" s="5">
        <f>COUNTIFS(Data!$G:$G,$A62,Data!$C:$C,AQ$1,Data!$D:$D,AQ$2)</f>
        <v>0</v>
      </c>
      <c r="AR62" s="5">
        <f>COUNTIFS(Data!$G:$G,$A62,Data!$C:$C,AR$1,Data!$D:$D,AR$2)</f>
        <v>0</v>
      </c>
      <c r="AS62" s="5">
        <f>COUNTIFS(Data!$G:$G,$A62,Data!$C:$C,AS$1,Data!$D:$D,AS$2)</f>
        <v>0</v>
      </c>
      <c r="AT62" s="5">
        <f>COUNTIFS(Data!$G:$G,$A62,Data!$C:$C,AT$1,Data!$D:$D,AT$2)</f>
        <v>0</v>
      </c>
      <c r="AU62" s="5">
        <f>COUNTIFS(Data!$G:$G,$A62,Data!$C:$C,AU$1,Data!$D:$D,AU$2)</f>
        <v>0</v>
      </c>
      <c r="AV62" s="5">
        <f>COUNTIFS(Data!$G:$G,$A62,Data!$C:$C,AV$1,Data!$D:$D,AV$2)</f>
        <v>0</v>
      </c>
      <c r="AW62" s="5">
        <f>COUNTIFS(Data!$G:$G,$A62,Data!$C:$C,AW$1,Data!$D:$D,AW$2)</f>
        <v>0</v>
      </c>
      <c r="AX62" s="5">
        <f>COUNTIFS(Data!$G:$G,$A62,Data!$C:$C,AX$1,Data!$D:$D,AX$2)</f>
        <v>0</v>
      </c>
      <c r="AY62" s="5">
        <f>COUNTIFS(Data!$G:$G,$A62,Data!$C:$C,AY$1,Data!$D:$D,AY$2)</f>
        <v>0</v>
      </c>
      <c r="AZ62" s="5">
        <f>COUNTIFS(Data!$G:$G,$A62,Data!$C:$C,AZ$1,Data!$D:$D,AZ$2)</f>
        <v>0</v>
      </c>
      <c r="BA62" s="5">
        <f>COUNTIFS(Data!$G:$G,$A62,Data!$C:$C,BA$1,Data!$D:$D,BA$2)</f>
        <v>0</v>
      </c>
      <c r="BB62" s="5">
        <f>COUNTIFS(Data!$G:$G,$A62,Data!$C:$C,BB$1,Data!$D:$D,BB$2)</f>
        <v>0</v>
      </c>
      <c r="BC62" s="5">
        <f>COUNTIFS(Data!$G:$G,$A62,Data!$C:$C,BC$1,Data!$D:$D,BC$2)</f>
        <v>0</v>
      </c>
      <c r="BD62" s="5">
        <f>COUNTIFS(Data!$G:$G,$A62,Data!$C:$C,BD$1,Data!$D:$D,BD$2)</f>
        <v>0</v>
      </c>
      <c r="BE62" s="5">
        <f>COUNTIFS(Data!$G:$G,$A62,Data!$C:$C,BE$1,Data!$D:$D,BE$2)</f>
        <v>0</v>
      </c>
      <c r="BF62" s="5">
        <f>COUNTIFS(Data!$G:$G,$A62,Data!$C:$C,BF$1,Data!$D:$D,BF$2)</f>
        <v>0</v>
      </c>
      <c r="BG62" s="5">
        <f>COUNTIFS(Data!$G:$G,$A62,Data!$C:$C,BG$1,Data!$D:$D,BG$2)</f>
        <v>0</v>
      </c>
      <c r="BH62" s="5">
        <f>COUNTIFS(Data!$G:$G,$A62,Data!$C:$C,BH$1,Data!$D:$D,BH$2)</f>
        <v>0</v>
      </c>
      <c r="BI62" s="5">
        <f>COUNTIFS(Data!$G:$G,$A62,Data!$C:$C,BI$1,Data!$D:$D,BI$2)</f>
        <v>0</v>
      </c>
      <c r="BJ62" s="5">
        <f>COUNTIFS(Data!$G:$G,$A62,Data!$C:$C,BJ$1,Data!$D:$D,BJ$2)</f>
        <v>0</v>
      </c>
      <c r="BK62" s="5">
        <f>COUNTIFS(Data!$G:$G,$A62,Data!$C:$C,BK$1,Data!$D:$D,BK$2)</f>
        <v>0</v>
      </c>
      <c r="BL62" s="5">
        <f>COUNTIFS(Data!$G:$G,$A62,Data!$C:$C,BL$1,Data!$D:$D,BL$2)</f>
        <v>0</v>
      </c>
      <c r="BM62" s="5">
        <f>COUNTIFS(Data!$G:$G,$A62,Data!$C:$C,BM$1,Data!$D:$D,BM$2)</f>
        <v>0</v>
      </c>
      <c r="BN62" s="5">
        <f>COUNTIFS(Data!$G:$G,$A62,Data!$C:$C,BN$1,Data!$D:$D,BN$2)</f>
        <v>0</v>
      </c>
      <c r="BO62" s="5">
        <f>COUNTIFS(Data!$G:$G,$A62,Data!$C:$C,BO$1,Data!$D:$D,BO$2)</f>
        <v>0</v>
      </c>
      <c r="BP62" s="5">
        <f>COUNTIFS(Data!$G:$G,$A62,Data!$C:$C,BP$1,Data!$D:$D,BP$2)</f>
        <v>0</v>
      </c>
      <c r="BQ62" s="5">
        <f>COUNTIFS(Data!$G:$G,$A62,Data!$C:$C,BQ$1,Data!$D:$D,BQ$2)</f>
        <v>0</v>
      </c>
      <c r="BR62" s="5">
        <f>COUNTIFS(Data!$G:$G,$A62,Data!$C:$C,BR$1,Data!$D:$D,BR$2)</f>
        <v>0</v>
      </c>
      <c r="BS62" s="5">
        <f>COUNTIFS(Data!$G:$G,$A62,Data!$C:$C,BS$1,Data!$D:$D,BS$2)</f>
        <v>0</v>
      </c>
      <c r="BT62" s="5">
        <f>COUNTIFS(Data!$G:$G,$A62,Data!$C:$C,BT$1,Data!$D:$D,BT$2)</f>
        <v>0</v>
      </c>
      <c r="BU62" s="5">
        <f>COUNTIFS(Data!$G:$G,$A62,Data!$C:$C,BU$1,Data!$D:$D,BU$2)</f>
        <v>0</v>
      </c>
      <c r="BV62" s="5">
        <f>COUNTIFS(Data!$G:$G,$A62,Data!$C:$C,BV$1,Data!$D:$D,BV$2)</f>
        <v>0</v>
      </c>
      <c r="BW62" s="5">
        <f>COUNTIFS(Data!$G:$G,$A62,Data!$C:$C,BW$1,Data!$D:$D,BW$2)</f>
        <v>0</v>
      </c>
      <c r="BX62" s="5">
        <f>COUNTIFS(Data!$G:$G,$A62,Data!$C:$C,BX$1,Data!$D:$D,BX$2)</f>
        <v>0</v>
      </c>
      <c r="BY62" s="5">
        <f>COUNTIFS(Data!$G:$G,$A62,Data!$C:$C,BY$1,Data!$D:$D,BY$2)</f>
        <v>0</v>
      </c>
      <c r="BZ62" s="5">
        <f>COUNTIFS(Data!$G:$G,$A62,Data!$C:$C,BZ$1,Data!$D:$D,BZ$2)</f>
        <v>0</v>
      </c>
      <c r="CA62" s="5">
        <f>COUNTIFS(Data!$G:$G,$A62,Data!$C:$C,CA$1,Data!$D:$D,CA$2)</f>
        <v>0</v>
      </c>
      <c r="CB62" s="5">
        <f>COUNTIFS(Data!$G:$G,$A62,Data!$C:$C,CB$1,Data!$D:$D,CB$2)</f>
        <v>0</v>
      </c>
      <c r="CC62" s="5">
        <f>COUNTIFS(Data!$G:$G,$A62,Data!$C:$C,CC$1,Data!$D:$D,CC$2)</f>
        <v>0</v>
      </c>
      <c r="CD62" s="5">
        <f>COUNTIFS(Data!$G:$G,$A62,Data!$C:$C,CD$1,Data!$D:$D,CD$2)</f>
        <v>0</v>
      </c>
      <c r="CE62" s="5">
        <f>COUNTIFS(Data!$G:$G,$A62,Data!$C:$C,CE$1,Data!$D:$D,CE$2)</f>
        <v>0</v>
      </c>
      <c r="CF62" s="5">
        <f>COUNTIFS(Data!$G:$G,$A62,Data!$C:$C,CF$1,Data!$D:$D,CF$2)</f>
        <v>0</v>
      </c>
      <c r="CG62" s="5">
        <f>COUNTIFS(Data!$G:$G,$A62,Data!$C:$C,CG$1,Data!$D:$D,CG$2)</f>
        <v>0</v>
      </c>
      <c r="CH62" s="5">
        <f>COUNTIFS(Data!$G:$G,$A62,Data!$C:$C,CH$1,Data!$D:$D,CH$2)</f>
        <v>0</v>
      </c>
      <c r="CI62" s="5">
        <f>COUNTIFS(Data!$G:$G,$A62,Data!$C:$C,CI$1,Data!$D:$D,CI$2)</f>
        <v>0</v>
      </c>
      <c r="CJ62" s="5">
        <f>COUNTIFS(Data!$G:$G,$A62,Data!$C:$C,CJ$1,Data!$D:$D,CJ$2)</f>
        <v>0</v>
      </c>
      <c r="CK62" s="5">
        <f>COUNTIFS(Data!$G:$G,$A62,Data!$C:$C,CK$1,Data!$D:$D,CK$2)</f>
        <v>0</v>
      </c>
      <c r="CL62" s="5">
        <f>COUNTIFS(Data!$G:$G,$A62,Data!$C:$C,CL$1,Data!$D:$D,CL$2)</f>
        <v>0</v>
      </c>
      <c r="CM62" s="5">
        <f>COUNTIFS(Data!$G:$G,$A62,Data!$C:$C,CM$1,Data!$D:$D,CM$2)</f>
        <v>0</v>
      </c>
      <c r="CN62" s="5">
        <f>COUNTIFS(Data!$G:$G,$A62,Data!$C:$C,CN$1,Data!$D:$D,CN$2)</f>
        <v>0</v>
      </c>
      <c r="CO62" s="5">
        <f>COUNTIFS(Data!$G:$G,$A62,Data!$C:$C,CO$1,Data!$D:$D,CO$2)</f>
        <v>0</v>
      </c>
      <c r="CP62" s="5">
        <f>COUNTIFS(Data!$G:$G,$A62,Data!$C:$C,CP$1,Data!$D:$D,CP$2)</f>
        <v>0</v>
      </c>
      <c r="CQ62" s="5">
        <f>COUNTIFS(Data!$G:$G,$A62,Data!$C:$C,CQ$1,Data!$D:$D,CQ$2)</f>
        <v>0</v>
      </c>
      <c r="CR62" s="5">
        <f>COUNTIFS(Data!$G:$G,$A62,Data!$C:$C,CR$1,Data!$D:$D,CR$2)</f>
        <v>0</v>
      </c>
      <c r="CS62" s="5">
        <f>COUNTIFS(Data!$G:$G,$A62,Data!$C:$C,CS$1,Data!$D:$D,CS$2)</f>
        <v>0</v>
      </c>
      <c r="CT62" s="5">
        <f>COUNTIFS(Data!$G:$G,$A62,Data!$C:$C,CT$1,Data!$D:$D,CT$2)</f>
        <v>0</v>
      </c>
      <c r="CU62" s="5">
        <f>COUNTIFS(Data!$G:$G,$A62,Data!$C:$C,CU$1,Data!$D:$D,CU$2)</f>
        <v>0</v>
      </c>
      <c r="CV62" s="5">
        <f>COUNTIFS(Data!$G:$G,$A62,Data!$C:$C,CV$1,Data!$D:$D,CV$2)</f>
        <v>0</v>
      </c>
      <c r="CW62" s="5">
        <f t="shared" ref="CW62:CX62" si="61">SUMIF($B$2:$CV$2,CW$2, $B62:$CV62)</f>
        <v>0</v>
      </c>
      <c r="CX62" s="5">
        <f t="shared" si="61"/>
        <v>0</v>
      </c>
      <c r="CY62" s="5">
        <f t="shared" si="3"/>
        <v>0</v>
      </c>
    </row>
    <row r="63">
      <c r="A63" s="5" t="str">
        <f>Countries!A61</f>
        <v>MDA</v>
      </c>
      <c r="B63" s="5">
        <f>COUNTIFS(Data!$G:$G,$A63,Data!$C:$C,B$1,Data!$D:$D,B$2)</f>
        <v>0</v>
      </c>
      <c r="C63" s="5">
        <f>COUNTIFS(Data!$G:$G,$A63,Data!$C:$C,C$1,Data!$D:$D,C$2)</f>
        <v>0</v>
      </c>
      <c r="D63" s="5">
        <f>COUNTIFS(Data!$G:$G,$A63,Data!$C:$C,D$1,Data!$D:$D,D$2)</f>
        <v>0</v>
      </c>
      <c r="E63" s="5">
        <f>COUNTIFS(Data!$G:$G,$A63,Data!$C:$C,E$1,Data!$D:$D,E$2)</f>
        <v>0</v>
      </c>
      <c r="F63" s="5">
        <f>COUNTIFS(Data!$G:$G,$A63,Data!$C:$C,F$1,Data!$D:$D,F$2)</f>
        <v>0</v>
      </c>
      <c r="G63" s="5">
        <f>COUNTIFS(Data!$G:$G,$A63,Data!$C:$C,G$1,Data!$D:$D,G$2)</f>
        <v>0</v>
      </c>
      <c r="H63" s="5">
        <f>COUNTIFS(Data!$G:$G,$A63,Data!$C:$C,H$1,Data!$D:$D,H$2)</f>
        <v>0</v>
      </c>
      <c r="I63" s="5">
        <f>COUNTIFS(Data!$G:$G,$A63,Data!$C:$C,I$1,Data!$D:$D,I$2)</f>
        <v>0</v>
      </c>
      <c r="J63" s="5">
        <f>COUNTIFS(Data!$G:$G,$A63,Data!$C:$C,J$1,Data!$D:$D,J$2)</f>
        <v>0</v>
      </c>
      <c r="K63" s="5">
        <f>COUNTIFS(Data!$G:$G,$A63,Data!$C:$C,K$1,Data!$D:$D,K$2)</f>
        <v>0</v>
      </c>
      <c r="L63" s="5">
        <f>COUNTIFS(Data!$G:$G,$A63,Data!$C:$C,L$1,Data!$D:$D,L$2)</f>
        <v>0</v>
      </c>
      <c r="M63" s="5">
        <f>COUNTIFS(Data!$G:$G,$A63,Data!$C:$C,M$1,Data!$D:$D,M$2)</f>
        <v>0</v>
      </c>
      <c r="N63" s="5">
        <f>COUNTIFS(Data!$G:$G,$A63,Data!$C:$C,N$1,Data!$D:$D,N$2)</f>
        <v>0</v>
      </c>
      <c r="O63" s="5">
        <f>COUNTIFS(Data!$G:$G,$A63,Data!$C:$C,O$1,Data!$D:$D,O$2)</f>
        <v>0</v>
      </c>
      <c r="P63" s="5">
        <f>COUNTIFS(Data!$G:$G,$A63,Data!$C:$C,P$1,Data!$D:$D,P$2)</f>
        <v>0</v>
      </c>
      <c r="Q63" s="5">
        <f>COUNTIFS(Data!$G:$G,$A63,Data!$C:$C,Q$1,Data!$D:$D,Q$2)</f>
        <v>0</v>
      </c>
      <c r="R63" s="5">
        <f>COUNTIFS(Data!$G:$G,$A63,Data!$C:$C,R$1,Data!$D:$D,R$2)</f>
        <v>0</v>
      </c>
      <c r="S63" s="5">
        <f>COUNTIFS(Data!$G:$G,$A63,Data!$C:$C,S$1,Data!$D:$D,S$2)</f>
        <v>0</v>
      </c>
      <c r="T63" s="5">
        <f>COUNTIFS(Data!$G:$G,$A63,Data!$C:$C,T$1,Data!$D:$D,T$2)</f>
        <v>0</v>
      </c>
      <c r="U63" s="5">
        <f>COUNTIFS(Data!$G:$G,$A63,Data!$C:$C,U$1,Data!$D:$D,U$2)</f>
        <v>0</v>
      </c>
      <c r="V63" s="5">
        <f>COUNTIFS(Data!$G:$G,$A63,Data!$C:$C,V$1,Data!$D:$D,V$2)</f>
        <v>0</v>
      </c>
      <c r="W63" s="5">
        <f>COUNTIFS(Data!$G:$G,$A63,Data!$C:$C,W$1,Data!$D:$D,W$2)</f>
        <v>0</v>
      </c>
      <c r="X63" s="5">
        <f>COUNTIFS(Data!$G:$G,$A63,Data!$C:$C,X$1,Data!$D:$D,X$2)</f>
        <v>0</v>
      </c>
      <c r="Y63" s="5">
        <f>COUNTIFS(Data!$G:$G,$A63,Data!$C:$C,Y$1,Data!$D:$D,Y$2)</f>
        <v>0</v>
      </c>
      <c r="Z63" s="5">
        <f>COUNTIFS(Data!$G:$G,$A63,Data!$C:$C,Z$1,Data!$D:$D,Z$2)</f>
        <v>0</v>
      </c>
      <c r="AA63" s="5">
        <f>COUNTIFS(Data!$G:$G,$A63,Data!$C:$C,AA$1,Data!$D:$D,AA$2)</f>
        <v>0</v>
      </c>
      <c r="AB63" s="5">
        <f>COUNTIFS(Data!$G:$G,$A63,Data!$C:$C,AB$1,Data!$D:$D,AB$2)</f>
        <v>0</v>
      </c>
      <c r="AC63" s="5">
        <f>COUNTIFS(Data!$G:$G,$A63,Data!$C:$C,AC$1,Data!$D:$D,AC$2)</f>
        <v>0</v>
      </c>
      <c r="AD63" s="5">
        <f>COUNTIFS(Data!$G:$G,$A63,Data!$C:$C,AD$1,Data!$D:$D,AD$2)</f>
        <v>0</v>
      </c>
      <c r="AE63" s="5">
        <f>COUNTIFS(Data!$G:$G,$A63,Data!$C:$C,AE$1,Data!$D:$D,AE$2)</f>
        <v>0</v>
      </c>
      <c r="AF63" s="5">
        <f>COUNTIFS(Data!$G:$G,$A63,Data!$C:$C,AF$1,Data!$D:$D,AF$2)</f>
        <v>0</v>
      </c>
      <c r="AG63" s="5">
        <f>COUNTIFS(Data!$G:$G,$A63,Data!$C:$C,AG$1,Data!$D:$D,AG$2)</f>
        <v>0</v>
      </c>
      <c r="AH63" s="5">
        <f>COUNTIFS(Data!$G:$G,$A63,Data!$C:$C,AH$1,Data!$D:$D,AH$2)</f>
        <v>0</v>
      </c>
      <c r="AI63" s="5">
        <f>COUNTIFS(Data!$G:$G,$A63,Data!$C:$C,AI$1,Data!$D:$D,AI$2)</f>
        <v>0</v>
      </c>
      <c r="AJ63" s="5">
        <f>COUNTIFS(Data!$G:$G,$A63,Data!$C:$C,AJ$1,Data!$D:$D,AJ$2)</f>
        <v>0</v>
      </c>
      <c r="AK63" s="5">
        <f>COUNTIFS(Data!$G:$G,$A63,Data!$C:$C,AK$1,Data!$D:$D,AK$2)</f>
        <v>0</v>
      </c>
      <c r="AL63" s="5">
        <f>COUNTIFS(Data!$G:$G,$A63,Data!$C:$C,AL$1,Data!$D:$D,AL$2)</f>
        <v>0</v>
      </c>
      <c r="AM63" s="5">
        <f>COUNTIFS(Data!$G:$G,$A63,Data!$C:$C,AM$1,Data!$D:$D,AM$2)</f>
        <v>0</v>
      </c>
      <c r="AN63" s="5">
        <f>COUNTIFS(Data!$G:$G,$A63,Data!$C:$C,AN$1,Data!$D:$D,AN$2)</f>
        <v>0</v>
      </c>
      <c r="AO63" s="5">
        <f>COUNTIFS(Data!$G:$G,$A63,Data!$C:$C,AO$1,Data!$D:$D,AO$2)</f>
        <v>0</v>
      </c>
      <c r="AP63" s="5">
        <f>COUNTIFS(Data!$G:$G,$A63,Data!$C:$C,AP$1,Data!$D:$D,AP$2)</f>
        <v>0</v>
      </c>
      <c r="AQ63" s="5">
        <f>COUNTIFS(Data!$G:$G,$A63,Data!$C:$C,AQ$1,Data!$D:$D,AQ$2)</f>
        <v>0</v>
      </c>
      <c r="AR63" s="5">
        <f>COUNTIFS(Data!$G:$G,$A63,Data!$C:$C,AR$1,Data!$D:$D,AR$2)</f>
        <v>0</v>
      </c>
      <c r="AS63" s="5">
        <f>COUNTIFS(Data!$G:$G,$A63,Data!$C:$C,AS$1,Data!$D:$D,AS$2)</f>
        <v>0</v>
      </c>
      <c r="AT63" s="5">
        <f>COUNTIFS(Data!$G:$G,$A63,Data!$C:$C,AT$1,Data!$D:$D,AT$2)</f>
        <v>0</v>
      </c>
      <c r="AU63" s="5">
        <f>COUNTIFS(Data!$G:$G,$A63,Data!$C:$C,AU$1,Data!$D:$D,AU$2)</f>
        <v>0</v>
      </c>
      <c r="AV63" s="5">
        <f>COUNTIFS(Data!$G:$G,$A63,Data!$C:$C,AV$1,Data!$D:$D,AV$2)</f>
        <v>0</v>
      </c>
      <c r="AW63" s="5">
        <f>COUNTIFS(Data!$G:$G,$A63,Data!$C:$C,AW$1,Data!$D:$D,AW$2)</f>
        <v>0</v>
      </c>
      <c r="AX63" s="5">
        <f>COUNTIFS(Data!$G:$G,$A63,Data!$C:$C,AX$1,Data!$D:$D,AX$2)</f>
        <v>0</v>
      </c>
      <c r="AY63" s="5">
        <f>COUNTIFS(Data!$G:$G,$A63,Data!$C:$C,AY$1,Data!$D:$D,AY$2)</f>
        <v>0</v>
      </c>
      <c r="AZ63" s="5">
        <f>COUNTIFS(Data!$G:$G,$A63,Data!$C:$C,AZ$1,Data!$D:$D,AZ$2)</f>
        <v>0</v>
      </c>
      <c r="BA63" s="5">
        <f>COUNTIFS(Data!$G:$G,$A63,Data!$C:$C,BA$1,Data!$D:$D,BA$2)</f>
        <v>0</v>
      </c>
      <c r="BB63" s="5">
        <f>COUNTIFS(Data!$G:$G,$A63,Data!$C:$C,BB$1,Data!$D:$D,BB$2)</f>
        <v>0</v>
      </c>
      <c r="BC63" s="5">
        <f>COUNTIFS(Data!$G:$G,$A63,Data!$C:$C,BC$1,Data!$D:$D,BC$2)</f>
        <v>0</v>
      </c>
      <c r="BD63" s="5">
        <f>COUNTIFS(Data!$G:$G,$A63,Data!$C:$C,BD$1,Data!$D:$D,BD$2)</f>
        <v>0</v>
      </c>
      <c r="BE63" s="5">
        <f>COUNTIFS(Data!$G:$G,$A63,Data!$C:$C,BE$1,Data!$D:$D,BE$2)</f>
        <v>0</v>
      </c>
      <c r="BF63" s="5">
        <f>COUNTIFS(Data!$G:$G,$A63,Data!$C:$C,BF$1,Data!$D:$D,BF$2)</f>
        <v>0</v>
      </c>
      <c r="BG63" s="5">
        <f>COUNTIFS(Data!$G:$G,$A63,Data!$C:$C,BG$1,Data!$D:$D,BG$2)</f>
        <v>0</v>
      </c>
      <c r="BH63" s="5">
        <f>COUNTIFS(Data!$G:$G,$A63,Data!$C:$C,BH$1,Data!$D:$D,BH$2)</f>
        <v>0</v>
      </c>
      <c r="BI63" s="5">
        <f>COUNTIFS(Data!$G:$G,$A63,Data!$C:$C,BI$1,Data!$D:$D,BI$2)</f>
        <v>0</v>
      </c>
      <c r="BJ63" s="5">
        <f>COUNTIFS(Data!$G:$G,$A63,Data!$C:$C,BJ$1,Data!$D:$D,BJ$2)</f>
        <v>0</v>
      </c>
      <c r="BK63" s="5">
        <f>COUNTIFS(Data!$G:$G,$A63,Data!$C:$C,BK$1,Data!$D:$D,BK$2)</f>
        <v>0</v>
      </c>
      <c r="BL63" s="5">
        <f>COUNTIFS(Data!$G:$G,$A63,Data!$C:$C,BL$1,Data!$D:$D,BL$2)</f>
        <v>0</v>
      </c>
      <c r="BM63" s="5">
        <f>COUNTIFS(Data!$G:$G,$A63,Data!$C:$C,BM$1,Data!$D:$D,BM$2)</f>
        <v>0</v>
      </c>
      <c r="BN63" s="5">
        <f>COUNTIFS(Data!$G:$G,$A63,Data!$C:$C,BN$1,Data!$D:$D,BN$2)</f>
        <v>0</v>
      </c>
      <c r="BO63" s="5">
        <f>COUNTIFS(Data!$G:$G,$A63,Data!$C:$C,BO$1,Data!$D:$D,BO$2)</f>
        <v>0</v>
      </c>
      <c r="BP63" s="5">
        <f>COUNTIFS(Data!$G:$G,$A63,Data!$C:$C,BP$1,Data!$D:$D,BP$2)</f>
        <v>0</v>
      </c>
      <c r="BQ63" s="5">
        <f>COUNTIFS(Data!$G:$G,$A63,Data!$C:$C,BQ$1,Data!$D:$D,BQ$2)</f>
        <v>0</v>
      </c>
      <c r="BR63" s="5">
        <f>COUNTIFS(Data!$G:$G,$A63,Data!$C:$C,BR$1,Data!$D:$D,BR$2)</f>
        <v>0</v>
      </c>
      <c r="BS63" s="5">
        <f>COUNTIFS(Data!$G:$G,$A63,Data!$C:$C,BS$1,Data!$D:$D,BS$2)</f>
        <v>0</v>
      </c>
      <c r="BT63" s="5">
        <f>COUNTIFS(Data!$G:$G,$A63,Data!$C:$C,BT$1,Data!$D:$D,BT$2)</f>
        <v>0</v>
      </c>
      <c r="BU63" s="5">
        <f>COUNTIFS(Data!$G:$G,$A63,Data!$C:$C,BU$1,Data!$D:$D,BU$2)</f>
        <v>0</v>
      </c>
      <c r="BV63" s="5">
        <f>COUNTIFS(Data!$G:$G,$A63,Data!$C:$C,BV$1,Data!$D:$D,BV$2)</f>
        <v>0</v>
      </c>
      <c r="BW63" s="5">
        <f>COUNTIFS(Data!$G:$G,$A63,Data!$C:$C,BW$1,Data!$D:$D,BW$2)</f>
        <v>0</v>
      </c>
      <c r="BX63" s="5">
        <f>COUNTIFS(Data!$G:$G,$A63,Data!$C:$C,BX$1,Data!$D:$D,BX$2)</f>
        <v>0</v>
      </c>
      <c r="BY63" s="5">
        <f>COUNTIFS(Data!$G:$G,$A63,Data!$C:$C,BY$1,Data!$D:$D,BY$2)</f>
        <v>0</v>
      </c>
      <c r="BZ63" s="5">
        <f>COUNTIFS(Data!$G:$G,$A63,Data!$C:$C,BZ$1,Data!$D:$D,BZ$2)</f>
        <v>0</v>
      </c>
      <c r="CA63" s="5">
        <f>COUNTIFS(Data!$G:$G,$A63,Data!$C:$C,CA$1,Data!$D:$D,CA$2)</f>
        <v>0</v>
      </c>
      <c r="CB63" s="5">
        <f>COUNTIFS(Data!$G:$G,$A63,Data!$C:$C,CB$1,Data!$D:$D,CB$2)</f>
        <v>0</v>
      </c>
      <c r="CC63" s="5">
        <f>COUNTIFS(Data!$G:$G,$A63,Data!$C:$C,CC$1,Data!$D:$D,CC$2)</f>
        <v>0</v>
      </c>
      <c r="CD63" s="5">
        <f>COUNTIFS(Data!$G:$G,$A63,Data!$C:$C,CD$1,Data!$D:$D,CD$2)</f>
        <v>0</v>
      </c>
      <c r="CE63" s="5">
        <f>COUNTIFS(Data!$G:$G,$A63,Data!$C:$C,CE$1,Data!$D:$D,CE$2)</f>
        <v>0</v>
      </c>
      <c r="CF63" s="5">
        <f>COUNTIFS(Data!$G:$G,$A63,Data!$C:$C,CF$1,Data!$D:$D,CF$2)</f>
        <v>0</v>
      </c>
      <c r="CG63" s="5">
        <f>COUNTIFS(Data!$G:$G,$A63,Data!$C:$C,CG$1,Data!$D:$D,CG$2)</f>
        <v>0</v>
      </c>
      <c r="CH63" s="5">
        <f>COUNTIFS(Data!$G:$G,$A63,Data!$C:$C,CH$1,Data!$D:$D,CH$2)</f>
        <v>0</v>
      </c>
      <c r="CI63" s="5">
        <f>COUNTIFS(Data!$G:$G,$A63,Data!$C:$C,CI$1,Data!$D:$D,CI$2)</f>
        <v>0</v>
      </c>
      <c r="CJ63" s="5">
        <f>COUNTIFS(Data!$G:$G,$A63,Data!$C:$C,CJ$1,Data!$D:$D,CJ$2)</f>
        <v>0</v>
      </c>
      <c r="CK63" s="5">
        <f>COUNTIFS(Data!$G:$G,$A63,Data!$C:$C,CK$1,Data!$D:$D,CK$2)</f>
        <v>0</v>
      </c>
      <c r="CL63" s="5">
        <f>COUNTIFS(Data!$G:$G,$A63,Data!$C:$C,CL$1,Data!$D:$D,CL$2)</f>
        <v>0</v>
      </c>
      <c r="CM63" s="5">
        <f>COUNTIFS(Data!$G:$G,$A63,Data!$C:$C,CM$1,Data!$D:$D,CM$2)</f>
        <v>0</v>
      </c>
      <c r="CN63" s="5">
        <f>COUNTIFS(Data!$G:$G,$A63,Data!$C:$C,CN$1,Data!$D:$D,CN$2)</f>
        <v>0</v>
      </c>
      <c r="CO63" s="5">
        <f>COUNTIFS(Data!$G:$G,$A63,Data!$C:$C,CO$1,Data!$D:$D,CO$2)</f>
        <v>0</v>
      </c>
      <c r="CP63" s="5">
        <f>COUNTIFS(Data!$G:$G,$A63,Data!$C:$C,CP$1,Data!$D:$D,CP$2)</f>
        <v>0</v>
      </c>
      <c r="CQ63" s="5">
        <f>COUNTIFS(Data!$G:$G,$A63,Data!$C:$C,CQ$1,Data!$D:$D,CQ$2)</f>
        <v>0</v>
      </c>
      <c r="CR63" s="5">
        <f>COUNTIFS(Data!$G:$G,$A63,Data!$C:$C,CR$1,Data!$D:$D,CR$2)</f>
        <v>0</v>
      </c>
      <c r="CS63" s="5">
        <f>COUNTIFS(Data!$G:$G,$A63,Data!$C:$C,CS$1,Data!$D:$D,CS$2)</f>
        <v>0</v>
      </c>
      <c r="CT63" s="5">
        <f>COUNTIFS(Data!$G:$G,$A63,Data!$C:$C,CT$1,Data!$D:$D,CT$2)</f>
        <v>0</v>
      </c>
      <c r="CU63" s="5">
        <f>COUNTIFS(Data!$G:$G,$A63,Data!$C:$C,CU$1,Data!$D:$D,CU$2)</f>
        <v>0</v>
      </c>
      <c r="CV63" s="5">
        <f>COUNTIFS(Data!$G:$G,$A63,Data!$C:$C,CV$1,Data!$D:$D,CV$2)</f>
        <v>0</v>
      </c>
      <c r="CW63" s="5">
        <f t="shared" ref="CW63:CX63" si="62">SUMIF($B$2:$CV$2,CW$2, $B63:$CV63)</f>
        <v>0</v>
      </c>
      <c r="CX63" s="5">
        <f t="shared" si="62"/>
        <v>0</v>
      </c>
      <c r="CY63" s="5">
        <f t="shared" si="3"/>
        <v>0</v>
      </c>
    </row>
    <row r="64">
      <c r="A64" s="5" t="str">
        <f>Countries!A62</f>
        <v>MEX</v>
      </c>
      <c r="B64" s="5">
        <f>COUNTIFS(Data!$G:$G,$A64,Data!$C:$C,B$1,Data!$D:$D,B$2)</f>
        <v>0</v>
      </c>
      <c r="C64" s="5">
        <f>COUNTIFS(Data!$G:$G,$A64,Data!$C:$C,C$1,Data!$D:$D,C$2)</f>
        <v>0</v>
      </c>
      <c r="D64" s="5">
        <f>COUNTIFS(Data!$G:$G,$A64,Data!$C:$C,D$1,Data!$D:$D,D$2)</f>
        <v>0</v>
      </c>
      <c r="E64" s="5">
        <f>COUNTIFS(Data!$G:$G,$A64,Data!$C:$C,E$1,Data!$D:$D,E$2)</f>
        <v>0</v>
      </c>
      <c r="F64" s="5">
        <f>COUNTIFS(Data!$G:$G,$A64,Data!$C:$C,F$1,Data!$D:$D,F$2)</f>
        <v>0</v>
      </c>
      <c r="G64" s="5">
        <f>COUNTIFS(Data!$G:$G,$A64,Data!$C:$C,G$1,Data!$D:$D,G$2)</f>
        <v>0</v>
      </c>
      <c r="H64" s="5">
        <f>COUNTIFS(Data!$G:$G,$A64,Data!$C:$C,H$1,Data!$D:$D,H$2)</f>
        <v>0</v>
      </c>
      <c r="I64" s="5">
        <f>COUNTIFS(Data!$G:$G,$A64,Data!$C:$C,I$1,Data!$D:$D,I$2)</f>
        <v>0</v>
      </c>
      <c r="J64" s="5">
        <f>COUNTIFS(Data!$G:$G,$A64,Data!$C:$C,J$1,Data!$D:$D,J$2)</f>
        <v>0</v>
      </c>
      <c r="K64" s="5">
        <f>COUNTIFS(Data!$G:$G,$A64,Data!$C:$C,K$1,Data!$D:$D,K$2)</f>
        <v>0</v>
      </c>
      <c r="L64" s="5">
        <f>COUNTIFS(Data!$G:$G,$A64,Data!$C:$C,L$1,Data!$D:$D,L$2)</f>
        <v>0</v>
      </c>
      <c r="M64" s="5">
        <f>COUNTIFS(Data!$G:$G,$A64,Data!$C:$C,M$1,Data!$D:$D,M$2)</f>
        <v>0</v>
      </c>
      <c r="N64" s="5">
        <f>COUNTIFS(Data!$G:$G,$A64,Data!$C:$C,N$1,Data!$D:$D,N$2)</f>
        <v>0</v>
      </c>
      <c r="O64" s="5">
        <f>COUNTIFS(Data!$G:$G,$A64,Data!$C:$C,O$1,Data!$D:$D,O$2)</f>
        <v>0</v>
      </c>
      <c r="P64" s="5">
        <f>COUNTIFS(Data!$G:$G,$A64,Data!$C:$C,P$1,Data!$D:$D,P$2)</f>
        <v>0</v>
      </c>
      <c r="Q64" s="5">
        <f>COUNTIFS(Data!$G:$G,$A64,Data!$C:$C,Q$1,Data!$D:$D,Q$2)</f>
        <v>0</v>
      </c>
      <c r="R64" s="5">
        <f>COUNTIFS(Data!$G:$G,$A64,Data!$C:$C,R$1,Data!$D:$D,R$2)</f>
        <v>0</v>
      </c>
      <c r="S64" s="5">
        <f>COUNTIFS(Data!$G:$G,$A64,Data!$C:$C,S$1,Data!$D:$D,S$2)</f>
        <v>0</v>
      </c>
      <c r="T64" s="5">
        <f>COUNTIFS(Data!$G:$G,$A64,Data!$C:$C,T$1,Data!$D:$D,T$2)</f>
        <v>0</v>
      </c>
      <c r="U64" s="5">
        <f>COUNTIFS(Data!$G:$G,$A64,Data!$C:$C,U$1,Data!$D:$D,U$2)</f>
        <v>0</v>
      </c>
      <c r="V64" s="5">
        <f>COUNTIFS(Data!$G:$G,$A64,Data!$C:$C,V$1,Data!$D:$D,V$2)</f>
        <v>0</v>
      </c>
      <c r="W64" s="5">
        <f>COUNTIFS(Data!$G:$G,$A64,Data!$C:$C,W$1,Data!$D:$D,W$2)</f>
        <v>0</v>
      </c>
      <c r="X64" s="5">
        <f>COUNTIFS(Data!$G:$G,$A64,Data!$C:$C,X$1,Data!$D:$D,X$2)</f>
        <v>0</v>
      </c>
      <c r="Y64" s="5">
        <f>COUNTIFS(Data!$G:$G,$A64,Data!$C:$C,Y$1,Data!$D:$D,Y$2)</f>
        <v>0</v>
      </c>
      <c r="Z64" s="5">
        <f>COUNTIFS(Data!$G:$G,$A64,Data!$C:$C,Z$1,Data!$D:$D,Z$2)</f>
        <v>0</v>
      </c>
      <c r="AA64" s="5">
        <f>COUNTIFS(Data!$G:$G,$A64,Data!$C:$C,AA$1,Data!$D:$D,AA$2)</f>
        <v>0</v>
      </c>
      <c r="AB64" s="5">
        <f>COUNTIFS(Data!$G:$G,$A64,Data!$C:$C,AB$1,Data!$D:$D,AB$2)</f>
        <v>0</v>
      </c>
      <c r="AC64" s="5">
        <f>COUNTIFS(Data!$G:$G,$A64,Data!$C:$C,AC$1,Data!$D:$D,AC$2)</f>
        <v>0</v>
      </c>
      <c r="AD64" s="5">
        <f>COUNTIFS(Data!$G:$G,$A64,Data!$C:$C,AD$1,Data!$D:$D,AD$2)</f>
        <v>0</v>
      </c>
      <c r="AE64" s="5">
        <f>COUNTIFS(Data!$G:$G,$A64,Data!$C:$C,AE$1,Data!$D:$D,AE$2)</f>
        <v>0</v>
      </c>
      <c r="AF64" s="5">
        <f>COUNTIFS(Data!$G:$G,$A64,Data!$C:$C,AF$1,Data!$D:$D,AF$2)</f>
        <v>0</v>
      </c>
      <c r="AG64" s="5">
        <f>COUNTIFS(Data!$G:$G,$A64,Data!$C:$C,AG$1,Data!$D:$D,AG$2)</f>
        <v>0</v>
      </c>
      <c r="AH64" s="5">
        <f>COUNTIFS(Data!$G:$G,$A64,Data!$C:$C,AH$1,Data!$D:$D,AH$2)</f>
        <v>0</v>
      </c>
      <c r="AI64" s="5">
        <f>COUNTIFS(Data!$G:$G,$A64,Data!$C:$C,AI$1,Data!$D:$D,AI$2)</f>
        <v>0</v>
      </c>
      <c r="AJ64" s="5">
        <f>COUNTIFS(Data!$G:$G,$A64,Data!$C:$C,AJ$1,Data!$D:$D,AJ$2)</f>
        <v>0</v>
      </c>
      <c r="AK64" s="5">
        <f>COUNTIFS(Data!$G:$G,$A64,Data!$C:$C,AK$1,Data!$D:$D,AK$2)</f>
        <v>0</v>
      </c>
      <c r="AL64" s="5">
        <f>COUNTIFS(Data!$G:$G,$A64,Data!$C:$C,AL$1,Data!$D:$D,AL$2)</f>
        <v>0</v>
      </c>
      <c r="AM64" s="5">
        <f>COUNTIFS(Data!$G:$G,$A64,Data!$C:$C,AM$1,Data!$D:$D,AM$2)</f>
        <v>0</v>
      </c>
      <c r="AN64" s="5">
        <f>COUNTIFS(Data!$G:$G,$A64,Data!$C:$C,AN$1,Data!$D:$D,AN$2)</f>
        <v>0</v>
      </c>
      <c r="AO64" s="5">
        <f>COUNTIFS(Data!$G:$G,$A64,Data!$C:$C,AO$1,Data!$D:$D,AO$2)</f>
        <v>0</v>
      </c>
      <c r="AP64" s="5">
        <f>COUNTIFS(Data!$G:$G,$A64,Data!$C:$C,AP$1,Data!$D:$D,AP$2)</f>
        <v>0</v>
      </c>
      <c r="AQ64" s="5">
        <f>COUNTIFS(Data!$G:$G,$A64,Data!$C:$C,AQ$1,Data!$D:$D,AQ$2)</f>
        <v>0</v>
      </c>
      <c r="AR64" s="5">
        <f>COUNTIFS(Data!$G:$G,$A64,Data!$C:$C,AR$1,Data!$D:$D,AR$2)</f>
        <v>0</v>
      </c>
      <c r="AS64" s="5">
        <f>COUNTIFS(Data!$G:$G,$A64,Data!$C:$C,AS$1,Data!$D:$D,AS$2)</f>
        <v>0</v>
      </c>
      <c r="AT64" s="5">
        <f>COUNTIFS(Data!$G:$G,$A64,Data!$C:$C,AT$1,Data!$D:$D,AT$2)</f>
        <v>0</v>
      </c>
      <c r="AU64" s="5">
        <f>COUNTIFS(Data!$G:$G,$A64,Data!$C:$C,AU$1,Data!$D:$D,AU$2)</f>
        <v>0</v>
      </c>
      <c r="AV64" s="5">
        <f>COUNTIFS(Data!$G:$G,$A64,Data!$C:$C,AV$1,Data!$D:$D,AV$2)</f>
        <v>0</v>
      </c>
      <c r="AW64" s="5">
        <f>COUNTIFS(Data!$G:$G,$A64,Data!$C:$C,AW$1,Data!$D:$D,AW$2)</f>
        <v>0</v>
      </c>
      <c r="AX64" s="5">
        <f>COUNTIFS(Data!$G:$G,$A64,Data!$C:$C,AX$1,Data!$D:$D,AX$2)</f>
        <v>0</v>
      </c>
      <c r="AY64" s="5">
        <f>COUNTIFS(Data!$G:$G,$A64,Data!$C:$C,AY$1,Data!$D:$D,AY$2)</f>
        <v>0</v>
      </c>
      <c r="AZ64" s="5">
        <f>COUNTIFS(Data!$G:$G,$A64,Data!$C:$C,AZ$1,Data!$D:$D,AZ$2)</f>
        <v>0</v>
      </c>
      <c r="BA64" s="5">
        <f>COUNTIFS(Data!$G:$G,$A64,Data!$C:$C,BA$1,Data!$D:$D,BA$2)</f>
        <v>0</v>
      </c>
      <c r="BB64" s="5">
        <f>COUNTIFS(Data!$G:$G,$A64,Data!$C:$C,BB$1,Data!$D:$D,BB$2)</f>
        <v>0</v>
      </c>
      <c r="BC64" s="5">
        <f>COUNTIFS(Data!$G:$G,$A64,Data!$C:$C,BC$1,Data!$D:$D,BC$2)</f>
        <v>0</v>
      </c>
      <c r="BD64" s="5">
        <f>COUNTIFS(Data!$G:$G,$A64,Data!$C:$C,BD$1,Data!$D:$D,BD$2)</f>
        <v>0</v>
      </c>
      <c r="BE64" s="5">
        <f>COUNTIFS(Data!$G:$G,$A64,Data!$C:$C,BE$1,Data!$D:$D,BE$2)</f>
        <v>0</v>
      </c>
      <c r="BF64" s="5">
        <f>COUNTIFS(Data!$G:$G,$A64,Data!$C:$C,BF$1,Data!$D:$D,BF$2)</f>
        <v>0</v>
      </c>
      <c r="BG64" s="5">
        <f>COUNTIFS(Data!$G:$G,$A64,Data!$C:$C,BG$1,Data!$D:$D,BG$2)</f>
        <v>0</v>
      </c>
      <c r="BH64" s="5">
        <f>COUNTIFS(Data!$G:$G,$A64,Data!$C:$C,BH$1,Data!$D:$D,BH$2)</f>
        <v>0</v>
      </c>
      <c r="BI64" s="5">
        <f>COUNTIFS(Data!$G:$G,$A64,Data!$C:$C,BI$1,Data!$D:$D,BI$2)</f>
        <v>0</v>
      </c>
      <c r="BJ64" s="5">
        <f>COUNTIFS(Data!$G:$G,$A64,Data!$C:$C,BJ$1,Data!$D:$D,BJ$2)</f>
        <v>0</v>
      </c>
      <c r="BK64" s="5">
        <f>COUNTIFS(Data!$G:$G,$A64,Data!$C:$C,BK$1,Data!$D:$D,BK$2)</f>
        <v>0</v>
      </c>
      <c r="BL64" s="5">
        <f>COUNTIFS(Data!$G:$G,$A64,Data!$C:$C,BL$1,Data!$D:$D,BL$2)</f>
        <v>0</v>
      </c>
      <c r="BM64" s="5">
        <f>COUNTIFS(Data!$G:$G,$A64,Data!$C:$C,BM$1,Data!$D:$D,BM$2)</f>
        <v>0</v>
      </c>
      <c r="BN64" s="5">
        <f>COUNTIFS(Data!$G:$G,$A64,Data!$C:$C,BN$1,Data!$D:$D,BN$2)</f>
        <v>0</v>
      </c>
      <c r="BO64" s="5">
        <f>COUNTIFS(Data!$G:$G,$A64,Data!$C:$C,BO$1,Data!$D:$D,BO$2)</f>
        <v>0</v>
      </c>
      <c r="BP64" s="5">
        <f>COUNTIFS(Data!$G:$G,$A64,Data!$C:$C,BP$1,Data!$D:$D,BP$2)</f>
        <v>0</v>
      </c>
      <c r="BQ64" s="5">
        <f>COUNTIFS(Data!$G:$G,$A64,Data!$C:$C,BQ$1,Data!$D:$D,BQ$2)</f>
        <v>0</v>
      </c>
      <c r="BR64" s="5">
        <f>COUNTIFS(Data!$G:$G,$A64,Data!$C:$C,BR$1,Data!$D:$D,BR$2)</f>
        <v>0</v>
      </c>
      <c r="BS64" s="5">
        <f>COUNTIFS(Data!$G:$G,$A64,Data!$C:$C,BS$1,Data!$D:$D,BS$2)</f>
        <v>0</v>
      </c>
      <c r="BT64" s="5">
        <f>COUNTIFS(Data!$G:$G,$A64,Data!$C:$C,BT$1,Data!$D:$D,BT$2)</f>
        <v>0</v>
      </c>
      <c r="BU64" s="5">
        <f>COUNTIFS(Data!$G:$G,$A64,Data!$C:$C,BU$1,Data!$D:$D,BU$2)</f>
        <v>0</v>
      </c>
      <c r="BV64" s="5">
        <f>COUNTIFS(Data!$G:$G,$A64,Data!$C:$C,BV$1,Data!$D:$D,BV$2)</f>
        <v>0</v>
      </c>
      <c r="BW64" s="5">
        <f>COUNTIFS(Data!$G:$G,$A64,Data!$C:$C,BW$1,Data!$D:$D,BW$2)</f>
        <v>0</v>
      </c>
      <c r="BX64" s="5">
        <f>COUNTIFS(Data!$G:$G,$A64,Data!$C:$C,BX$1,Data!$D:$D,BX$2)</f>
        <v>0</v>
      </c>
      <c r="BY64" s="5">
        <f>COUNTIFS(Data!$G:$G,$A64,Data!$C:$C,BY$1,Data!$D:$D,BY$2)</f>
        <v>0</v>
      </c>
      <c r="BZ64" s="5">
        <f>COUNTIFS(Data!$G:$G,$A64,Data!$C:$C,BZ$1,Data!$D:$D,BZ$2)</f>
        <v>0</v>
      </c>
      <c r="CA64" s="5">
        <f>COUNTIFS(Data!$G:$G,$A64,Data!$C:$C,CA$1,Data!$D:$D,CA$2)</f>
        <v>0</v>
      </c>
      <c r="CB64" s="5">
        <f>COUNTIFS(Data!$G:$G,$A64,Data!$C:$C,CB$1,Data!$D:$D,CB$2)</f>
        <v>0</v>
      </c>
      <c r="CC64" s="5">
        <f>COUNTIFS(Data!$G:$G,$A64,Data!$C:$C,CC$1,Data!$D:$D,CC$2)</f>
        <v>0</v>
      </c>
      <c r="CD64" s="5">
        <f>COUNTIFS(Data!$G:$G,$A64,Data!$C:$C,CD$1,Data!$D:$D,CD$2)</f>
        <v>0</v>
      </c>
      <c r="CE64" s="5">
        <f>COUNTIFS(Data!$G:$G,$A64,Data!$C:$C,CE$1,Data!$D:$D,CE$2)</f>
        <v>0</v>
      </c>
      <c r="CF64" s="5">
        <f>COUNTIFS(Data!$G:$G,$A64,Data!$C:$C,CF$1,Data!$D:$D,CF$2)</f>
        <v>0</v>
      </c>
      <c r="CG64" s="5">
        <f>COUNTIFS(Data!$G:$G,$A64,Data!$C:$C,CG$1,Data!$D:$D,CG$2)</f>
        <v>0</v>
      </c>
      <c r="CH64" s="5">
        <f>COUNTIFS(Data!$G:$G,$A64,Data!$C:$C,CH$1,Data!$D:$D,CH$2)</f>
        <v>0</v>
      </c>
      <c r="CI64" s="5">
        <f>COUNTIFS(Data!$G:$G,$A64,Data!$C:$C,CI$1,Data!$D:$D,CI$2)</f>
        <v>0</v>
      </c>
      <c r="CJ64" s="5">
        <f>COUNTIFS(Data!$G:$G,$A64,Data!$C:$C,CJ$1,Data!$D:$D,CJ$2)</f>
        <v>0</v>
      </c>
      <c r="CK64" s="5">
        <f>COUNTIFS(Data!$G:$G,$A64,Data!$C:$C,CK$1,Data!$D:$D,CK$2)</f>
        <v>0</v>
      </c>
      <c r="CL64" s="5">
        <f>COUNTIFS(Data!$G:$G,$A64,Data!$C:$C,CL$1,Data!$D:$D,CL$2)</f>
        <v>0</v>
      </c>
      <c r="CM64" s="5">
        <f>COUNTIFS(Data!$G:$G,$A64,Data!$C:$C,CM$1,Data!$D:$D,CM$2)</f>
        <v>0</v>
      </c>
      <c r="CN64" s="5">
        <f>COUNTIFS(Data!$G:$G,$A64,Data!$C:$C,CN$1,Data!$D:$D,CN$2)</f>
        <v>0</v>
      </c>
      <c r="CO64" s="5">
        <f>COUNTIFS(Data!$G:$G,$A64,Data!$C:$C,CO$1,Data!$D:$D,CO$2)</f>
        <v>0</v>
      </c>
      <c r="CP64" s="5">
        <f>COUNTIFS(Data!$G:$G,$A64,Data!$C:$C,CP$1,Data!$D:$D,CP$2)</f>
        <v>0</v>
      </c>
      <c r="CQ64" s="5">
        <f>COUNTIFS(Data!$G:$G,$A64,Data!$C:$C,CQ$1,Data!$D:$D,CQ$2)</f>
        <v>0</v>
      </c>
      <c r="CR64" s="5">
        <f>COUNTIFS(Data!$G:$G,$A64,Data!$C:$C,CR$1,Data!$D:$D,CR$2)</f>
        <v>0</v>
      </c>
      <c r="CS64" s="5">
        <f>COUNTIFS(Data!$G:$G,$A64,Data!$C:$C,CS$1,Data!$D:$D,CS$2)</f>
        <v>0</v>
      </c>
      <c r="CT64" s="5">
        <f>COUNTIFS(Data!$G:$G,$A64,Data!$C:$C,CT$1,Data!$D:$D,CT$2)</f>
        <v>0</v>
      </c>
      <c r="CU64" s="5">
        <f>COUNTIFS(Data!$G:$G,$A64,Data!$C:$C,CU$1,Data!$D:$D,CU$2)</f>
        <v>0</v>
      </c>
      <c r="CV64" s="5">
        <f>COUNTIFS(Data!$G:$G,$A64,Data!$C:$C,CV$1,Data!$D:$D,CV$2)</f>
        <v>0</v>
      </c>
      <c r="CW64" s="5">
        <f t="shared" ref="CW64:CX64" si="63">SUMIF($B$2:$CV$2,CW$2, $B64:$CV64)</f>
        <v>0</v>
      </c>
      <c r="CX64" s="5">
        <f t="shared" si="63"/>
        <v>0</v>
      </c>
      <c r="CY64" s="5">
        <f t="shared" si="3"/>
        <v>0</v>
      </c>
    </row>
    <row r="65">
      <c r="A65" s="5" t="str">
        <f>Countries!A63</f>
        <v>MGL</v>
      </c>
      <c r="B65" s="5">
        <f>COUNTIFS(Data!$G:$G,$A65,Data!$C:$C,B$1,Data!$D:$D,B$2)</f>
        <v>0</v>
      </c>
      <c r="C65" s="5">
        <f>COUNTIFS(Data!$G:$G,$A65,Data!$C:$C,C$1,Data!$D:$D,C$2)</f>
        <v>0</v>
      </c>
      <c r="D65" s="5">
        <f>COUNTIFS(Data!$G:$G,$A65,Data!$C:$C,D$1,Data!$D:$D,D$2)</f>
        <v>0</v>
      </c>
      <c r="E65" s="5">
        <f>COUNTIFS(Data!$G:$G,$A65,Data!$C:$C,E$1,Data!$D:$D,E$2)</f>
        <v>0</v>
      </c>
      <c r="F65" s="5">
        <f>COUNTIFS(Data!$G:$G,$A65,Data!$C:$C,F$1,Data!$D:$D,F$2)</f>
        <v>0</v>
      </c>
      <c r="G65" s="5">
        <f>COUNTIFS(Data!$G:$G,$A65,Data!$C:$C,G$1,Data!$D:$D,G$2)</f>
        <v>0</v>
      </c>
      <c r="H65" s="5">
        <f>COUNTIFS(Data!$G:$G,$A65,Data!$C:$C,H$1,Data!$D:$D,H$2)</f>
        <v>0</v>
      </c>
      <c r="I65" s="5">
        <f>COUNTIFS(Data!$G:$G,$A65,Data!$C:$C,I$1,Data!$D:$D,I$2)</f>
        <v>0</v>
      </c>
      <c r="J65" s="5">
        <f>COUNTIFS(Data!$G:$G,$A65,Data!$C:$C,J$1,Data!$D:$D,J$2)</f>
        <v>0</v>
      </c>
      <c r="K65" s="5">
        <f>COUNTIFS(Data!$G:$G,$A65,Data!$C:$C,K$1,Data!$D:$D,K$2)</f>
        <v>0</v>
      </c>
      <c r="L65" s="5">
        <f>COUNTIFS(Data!$G:$G,$A65,Data!$C:$C,L$1,Data!$D:$D,L$2)</f>
        <v>0</v>
      </c>
      <c r="M65" s="5">
        <f>COUNTIFS(Data!$G:$G,$A65,Data!$C:$C,M$1,Data!$D:$D,M$2)</f>
        <v>0</v>
      </c>
      <c r="N65" s="5">
        <f>COUNTIFS(Data!$G:$G,$A65,Data!$C:$C,N$1,Data!$D:$D,N$2)</f>
        <v>0</v>
      </c>
      <c r="O65" s="5">
        <f>COUNTIFS(Data!$G:$G,$A65,Data!$C:$C,O$1,Data!$D:$D,O$2)</f>
        <v>0</v>
      </c>
      <c r="P65" s="5">
        <f>COUNTIFS(Data!$G:$G,$A65,Data!$C:$C,P$1,Data!$D:$D,P$2)</f>
        <v>0</v>
      </c>
      <c r="Q65" s="5">
        <f>COUNTIFS(Data!$G:$G,$A65,Data!$C:$C,Q$1,Data!$D:$D,Q$2)</f>
        <v>0</v>
      </c>
      <c r="R65" s="5">
        <f>COUNTIFS(Data!$G:$G,$A65,Data!$C:$C,R$1,Data!$D:$D,R$2)</f>
        <v>0</v>
      </c>
      <c r="S65" s="5">
        <f>COUNTIFS(Data!$G:$G,$A65,Data!$C:$C,S$1,Data!$D:$D,S$2)</f>
        <v>0</v>
      </c>
      <c r="T65" s="5">
        <f>COUNTIFS(Data!$G:$G,$A65,Data!$C:$C,T$1,Data!$D:$D,T$2)</f>
        <v>0</v>
      </c>
      <c r="U65" s="5">
        <f>COUNTIFS(Data!$G:$G,$A65,Data!$C:$C,U$1,Data!$D:$D,U$2)</f>
        <v>0</v>
      </c>
      <c r="V65" s="5">
        <f>COUNTIFS(Data!$G:$G,$A65,Data!$C:$C,V$1,Data!$D:$D,V$2)</f>
        <v>0</v>
      </c>
      <c r="W65" s="5">
        <f>COUNTIFS(Data!$G:$G,$A65,Data!$C:$C,W$1,Data!$D:$D,W$2)</f>
        <v>0</v>
      </c>
      <c r="X65" s="5">
        <f>COUNTIFS(Data!$G:$G,$A65,Data!$C:$C,X$1,Data!$D:$D,X$2)</f>
        <v>0</v>
      </c>
      <c r="Y65" s="5">
        <f>COUNTIFS(Data!$G:$G,$A65,Data!$C:$C,Y$1,Data!$D:$D,Y$2)</f>
        <v>0</v>
      </c>
      <c r="Z65" s="5">
        <f>COUNTIFS(Data!$G:$G,$A65,Data!$C:$C,Z$1,Data!$D:$D,Z$2)</f>
        <v>0</v>
      </c>
      <c r="AA65" s="5">
        <f>COUNTIFS(Data!$G:$G,$A65,Data!$C:$C,AA$1,Data!$D:$D,AA$2)</f>
        <v>0</v>
      </c>
      <c r="AB65" s="5">
        <f>COUNTIFS(Data!$G:$G,$A65,Data!$C:$C,AB$1,Data!$D:$D,AB$2)</f>
        <v>0</v>
      </c>
      <c r="AC65" s="5">
        <f>COUNTIFS(Data!$G:$G,$A65,Data!$C:$C,AC$1,Data!$D:$D,AC$2)</f>
        <v>0</v>
      </c>
      <c r="AD65" s="5">
        <f>COUNTIFS(Data!$G:$G,$A65,Data!$C:$C,AD$1,Data!$D:$D,AD$2)</f>
        <v>0</v>
      </c>
      <c r="AE65" s="5">
        <f>COUNTIFS(Data!$G:$G,$A65,Data!$C:$C,AE$1,Data!$D:$D,AE$2)</f>
        <v>0</v>
      </c>
      <c r="AF65" s="5">
        <f>COUNTIFS(Data!$G:$G,$A65,Data!$C:$C,AF$1,Data!$D:$D,AF$2)</f>
        <v>0</v>
      </c>
      <c r="AG65" s="5">
        <f>COUNTIFS(Data!$G:$G,$A65,Data!$C:$C,AG$1,Data!$D:$D,AG$2)</f>
        <v>0</v>
      </c>
      <c r="AH65" s="5">
        <f>COUNTIFS(Data!$G:$G,$A65,Data!$C:$C,AH$1,Data!$D:$D,AH$2)</f>
        <v>0</v>
      </c>
      <c r="AI65" s="5">
        <f>COUNTIFS(Data!$G:$G,$A65,Data!$C:$C,AI$1,Data!$D:$D,AI$2)</f>
        <v>0</v>
      </c>
      <c r="AJ65" s="5">
        <f>COUNTIFS(Data!$G:$G,$A65,Data!$C:$C,AJ$1,Data!$D:$D,AJ$2)</f>
        <v>0</v>
      </c>
      <c r="AK65" s="5">
        <f>COUNTIFS(Data!$G:$G,$A65,Data!$C:$C,AK$1,Data!$D:$D,AK$2)</f>
        <v>0</v>
      </c>
      <c r="AL65" s="5">
        <f>COUNTIFS(Data!$G:$G,$A65,Data!$C:$C,AL$1,Data!$D:$D,AL$2)</f>
        <v>0</v>
      </c>
      <c r="AM65" s="5">
        <f>COUNTIFS(Data!$G:$G,$A65,Data!$C:$C,AM$1,Data!$D:$D,AM$2)</f>
        <v>0</v>
      </c>
      <c r="AN65" s="5">
        <f>COUNTIFS(Data!$G:$G,$A65,Data!$C:$C,AN$1,Data!$D:$D,AN$2)</f>
        <v>0</v>
      </c>
      <c r="AO65" s="5">
        <f>COUNTIFS(Data!$G:$G,$A65,Data!$C:$C,AO$1,Data!$D:$D,AO$2)</f>
        <v>0</v>
      </c>
      <c r="AP65" s="5">
        <f>COUNTIFS(Data!$G:$G,$A65,Data!$C:$C,AP$1,Data!$D:$D,AP$2)</f>
        <v>0</v>
      </c>
      <c r="AQ65" s="5">
        <f>COUNTIFS(Data!$G:$G,$A65,Data!$C:$C,AQ$1,Data!$D:$D,AQ$2)</f>
        <v>0</v>
      </c>
      <c r="AR65" s="5">
        <f>COUNTIFS(Data!$G:$G,$A65,Data!$C:$C,AR$1,Data!$D:$D,AR$2)</f>
        <v>0</v>
      </c>
      <c r="AS65" s="5">
        <f>COUNTIFS(Data!$G:$G,$A65,Data!$C:$C,AS$1,Data!$D:$D,AS$2)</f>
        <v>0</v>
      </c>
      <c r="AT65" s="5">
        <f>COUNTIFS(Data!$G:$G,$A65,Data!$C:$C,AT$1,Data!$D:$D,AT$2)</f>
        <v>0</v>
      </c>
      <c r="AU65" s="5">
        <f>COUNTIFS(Data!$G:$G,$A65,Data!$C:$C,AU$1,Data!$D:$D,AU$2)</f>
        <v>0</v>
      </c>
      <c r="AV65" s="5">
        <f>COUNTIFS(Data!$G:$G,$A65,Data!$C:$C,AV$1,Data!$D:$D,AV$2)</f>
        <v>0</v>
      </c>
      <c r="AW65" s="5">
        <f>COUNTIFS(Data!$G:$G,$A65,Data!$C:$C,AW$1,Data!$D:$D,AW$2)</f>
        <v>0</v>
      </c>
      <c r="AX65" s="5">
        <f>COUNTIFS(Data!$G:$G,$A65,Data!$C:$C,AX$1,Data!$D:$D,AX$2)</f>
        <v>0</v>
      </c>
      <c r="AY65" s="5">
        <f>COUNTIFS(Data!$G:$G,$A65,Data!$C:$C,AY$1,Data!$D:$D,AY$2)</f>
        <v>0</v>
      </c>
      <c r="AZ65" s="5">
        <f>COUNTIFS(Data!$G:$G,$A65,Data!$C:$C,AZ$1,Data!$D:$D,AZ$2)</f>
        <v>0</v>
      </c>
      <c r="BA65" s="5">
        <f>COUNTIFS(Data!$G:$G,$A65,Data!$C:$C,BA$1,Data!$D:$D,BA$2)</f>
        <v>0</v>
      </c>
      <c r="BB65" s="5">
        <f>COUNTIFS(Data!$G:$G,$A65,Data!$C:$C,BB$1,Data!$D:$D,BB$2)</f>
        <v>0</v>
      </c>
      <c r="BC65" s="5">
        <f>COUNTIFS(Data!$G:$G,$A65,Data!$C:$C,BC$1,Data!$D:$D,BC$2)</f>
        <v>0</v>
      </c>
      <c r="BD65" s="5">
        <f>COUNTIFS(Data!$G:$G,$A65,Data!$C:$C,BD$1,Data!$D:$D,BD$2)</f>
        <v>0</v>
      </c>
      <c r="BE65" s="5">
        <f>COUNTIFS(Data!$G:$G,$A65,Data!$C:$C,BE$1,Data!$D:$D,BE$2)</f>
        <v>0</v>
      </c>
      <c r="BF65" s="5">
        <f>COUNTIFS(Data!$G:$G,$A65,Data!$C:$C,BF$1,Data!$D:$D,BF$2)</f>
        <v>0</v>
      </c>
      <c r="BG65" s="5">
        <f>COUNTIFS(Data!$G:$G,$A65,Data!$C:$C,BG$1,Data!$D:$D,BG$2)</f>
        <v>0</v>
      </c>
      <c r="BH65" s="5">
        <f>COUNTIFS(Data!$G:$G,$A65,Data!$C:$C,BH$1,Data!$D:$D,BH$2)</f>
        <v>0</v>
      </c>
      <c r="BI65" s="5">
        <f>COUNTIFS(Data!$G:$G,$A65,Data!$C:$C,BI$1,Data!$D:$D,BI$2)</f>
        <v>0</v>
      </c>
      <c r="BJ65" s="5">
        <f>COUNTIFS(Data!$G:$G,$A65,Data!$C:$C,BJ$1,Data!$D:$D,BJ$2)</f>
        <v>0</v>
      </c>
      <c r="BK65" s="5">
        <f>COUNTIFS(Data!$G:$G,$A65,Data!$C:$C,BK$1,Data!$D:$D,BK$2)</f>
        <v>0</v>
      </c>
      <c r="BL65" s="5">
        <f>COUNTIFS(Data!$G:$G,$A65,Data!$C:$C,BL$1,Data!$D:$D,BL$2)</f>
        <v>0</v>
      </c>
      <c r="BM65" s="5">
        <f>COUNTIFS(Data!$G:$G,$A65,Data!$C:$C,BM$1,Data!$D:$D,BM$2)</f>
        <v>0</v>
      </c>
      <c r="BN65" s="5">
        <f>COUNTIFS(Data!$G:$G,$A65,Data!$C:$C,BN$1,Data!$D:$D,BN$2)</f>
        <v>0</v>
      </c>
      <c r="BO65" s="5">
        <f>COUNTIFS(Data!$G:$G,$A65,Data!$C:$C,BO$1,Data!$D:$D,BO$2)</f>
        <v>0</v>
      </c>
      <c r="BP65" s="5">
        <f>COUNTIFS(Data!$G:$G,$A65,Data!$C:$C,BP$1,Data!$D:$D,BP$2)</f>
        <v>0</v>
      </c>
      <c r="BQ65" s="5">
        <f>COUNTIFS(Data!$G:$G,$A65,Data!$C:$C,BQ$1,Data!$D:$D,BQ$2)</f>
        <v>0</v>
      </c>
      <c r="BR65" s="5">
        <f>COUNTIFS(Data!$G:$G,$A65,Data!$C:$C,BR$1,Data!$D:$D,BR$2)</f>
        <v>0</v>
      </c>
      <c r="BS65" s="5">
        <f>COUNTIFS(Data!$G:$G,$A65,Data!$C:$C,BS$1,Data!$D:$D,BS$2)</f>
        <v>0</v>
      </c>
      <c r="BT65" s="5">
        <f>COUNTIFS(Data!$G:$G,$A65,Data!$C:$C,BT$1,Data!$D:$D,BT$2)</f>
        <v>0</v>
      </c>
      <c r="BU65" s="5">
        <f>COUNTIFS(Data!$G:$G,$A65,Data!$C:$C,BU$1,Data!$D:$D,BU$2)</f>
        <v>0</v>
      </c>
      <c r="BV65" s="5">
        <f>COUNTIFS(Data!$G:$G,$A65,Data!$C:$C,BV$1,Data!$D:$D,BV$2)</f>
        <v>0</v>
      </c>
      <c r="BW65" s="5">
        <f>COUNTIFS(Data!$G:$G,$A65,Data!$C:$C,BW$1,Data!$D:$D,BW$2)</f>
        <v>0</v>
      </c>
      <c r="BX65" s="5">
        <f>COUNTIFS(Data!$G:$G,$A65,Data!$C:$C,BX$1,Data!$D:$D,BX$2)</f>
        <v>0</v>
      </c>
      <c r="BY65" s="5">
        <f>COUNTIFS(Data!$G:$G,$A65,Data!$C:$C,BY$1,Data!$D:$D,BY$2)</f>
        <v>0</v>
      </c>
      <c r="BZ65" s="5">
        <f>COUNTIFS(Data!$G:$G,$A65,Data!$C:$C,BZ$1,Data!$D:$D,BZ$2)</f>
        <v>0</v>
      </c>
      <c r="CA65" s="5">
        <f>COUNTIFS(Data!$G:$G,$A65,Data!$C:$C,CA$1,Data!$D:$D,CA$2)</f>
        <v>0</v>
      </c>
      <c r="CB65" s="5">
        <f>COUNTIFS(Data!$G:$G,$A65,Data!$C:$C,CB$1,Data!$D:$D,CB$2)</f>
        <v>0</v>
      </c>
      <c r="CC65" s="5">
        <f>COUNTIFS(Data!$G:$G,$A65,Data!$C:$C,CC$1,Data!$D:$D,CC$2)</f>
        <v>0</v>
      </c>
      <c r="CD65" s="5">
        <f>COUNTIFS(Data!$G:$G,$A65,Data!$C:$C,CD$1,Data!$D:$D,CD$2)</f>
        <v>0</v>
      </c>
      <c r="CE65" s="5">
        <f>COUNTIFS(Data!$G:$G,$A65,Data!$C:$C,CE$1,Data!$D:$D,CE$2)</f>
        <v>0</v>
      </c>
      <c r="CF65" s="5">
        <f>COUNTIFS(Data!$G:$G,$A65,Data!$C:$C,CF$1,Data!$D:$D,CF$2)</f>
        <v>0</v>
      </c>
      <c r="CG65" s="5">
        <f>COUNTIFS(Data!$G:$G,$A65,Data!$C:$C,CG$1,Data!$D:$D,CG$2)</f>
        <v>0</v>
      </c>
      <c r="CH65" s="5">
        <f>COUNTIFS(Data!$G:$G,$A65,Data!$C:$C,CH$1,Data!$D:$D,CH$2)</f>
        <v>0</v>
      </c>
      <c r="CI65" s="5">
        <f>COUNTIFS(Data!$G:$G,$A65,Data!$C:$C,CI$1,Data!$D:$D,CI$2)</f>
        <v>0</v>
      </c>
      <c r="CJ65" s="5">
        <f>COUNTIFS(Data!$G:$G,$A65,Data!$C:$C,CJ$1,Data!$D:$D,CJ$2)</f>
        <v>0</v>
      </c>
      <c r="CK65" s="5">
        <f>COUNTIFS(Data!$G:$G,$A65,Data!$C:$C,CK$1,Data!$D:$D,CK$2)</f>
        <v>0</v>
      </c>
      <c r="CL65" s="5">
        <f>COUNTIFS(Data!$G:$G,$A65,Data!$C:$C,CL$1,Data!$D:$D,CL$2)</f>
        <v>0</v>
      </c>
      <c r="CM65" s="5">
        <f>COUNTIFS(Data!$G:$G,$A65,Data!$C:$C,CM$1,Data!$D:$D,CM$2)</f>
        <v>0</v>
      </c>
      <c r="CN65" s="5">
        <f>COUNTIFS(Data!$G:$G,$A65,Data!$C:$C,CN$1,Data!$D:$D,CN$2)</f>
        <v>0</v>
      </c>
      <c r="CO65" s="5">
        <f>COUNTIFS(Data!$G:$G,$A65,Data!$C:$C,CO$1,Data!$D:$D,CO$2)</f>
        <v>0</v>
      </c>
      <c r="CP65" s="5">
        <f>COUNTIFS(Data!$G:$G,$A65,Data!$C:$C,CP$1,Data!$D:$D,CP$2)</f>
        <v>0</v>
      </c>
      <c r="CQ65" s="5">
        <f>COUNTIFS(Data!$G:$G,$A65,Data!$C:$C,CQ$1,Data!$D:$D,CQ$2)</f>
        <v>0</v>
      </c>
      <c r="CR65" s="5">
        <f>COUNTIFS(Data!$G:$G,$A65,Data!$C:$C,CR$1,Data!$D:$D,CR$2)</f>
        <v>0</v>
      </c>
      <c r="CS65" s="5">
        <f>COUNTIFS(Data!$G:$G,$A65,Data!$C:$C,CS$1,Data!$D:$D,CS$2)</f>
        <v>0</v>
      </c>
      <c r="CT65" s="5">
        <f>COUNTIFS(Data!$G:$G,$A65,Data!$C:$C,CT$1,Data!$D:$D,CT$2)</f>
        <v>0</v>
      </c>
      <c r="CU65" s="5">
        <f>COUNTIFS(Data!$G:$G,$A65,Data!$C:$C,CU$1,Data!$D:$D,CU$2)</f>
        <v>0</v>
      </c>
      <c r="CV65" s="5">
        <f>COUNTIFS(Data!$G:$G,$A65,Data!$C:$C,CV$1,Data!$D:$D,CV$2)</f>
        <v>0</v>
      </c>
      <c r="CW65" s="5">
        <f t="shared" ref="CW65:CX65" si="64">SUMIF($B$2:$CV$2,CW$2, $B65:$CV65)</f>
        <v>0</v>
      </c>
      <c r="CX65" s="5">
        <f t="shared" si="64"/>
        <v>0</v>
      </c>
      <c r="CY65" s="5">
        <f t="shared" si="3"/>
        <v>0</v>
      </c>
    </row>
    <row r="66">
      <c r="A66" s="5" t="str">
        <f>Countries!A64</f>
        <v>MKD</v>
      </c>
      <c r="B66" s="5">
        <f>COUNTIFS(Data!$G:$G,$A66,Data!$C:$C,B$1,Data!$D:$D,B$2)</f>
        <v>0</v>
      </c>
      <c r="C66" s="5">
        <f>COUNTIFS(Data!$G:$G,$A66,Data!$C:$C,C$1,Data!$D:$D,C$2)</f>
        <v>0</v>
      </c>
      <c r="D66" s="5">
        <f>COUNTIFS(Data!$G:$G,$A66,Data!$C:$C,D$1,Data!$D:$D,D$2)</f>
        <v>0</v>
      </c>
      <c r="E66" s="5">
        <f>COUNTIFS(Data!$G:$G,$A66,Data!$C:$C,E$1,Data!$D:$D,E$2)</f>
        <v>0</v>
      </c>
      <c r="F66" s="5">
        <f>COUNTIFS(Data!$G:$G,$A66,Data!$C:$C,F$1,Data!$D:$D,F$2)</f>
        <v>0</v>
      </c>
      <c r="G66" s="5">
        <f>COUNTIFS(Data!$G:$G,$A66,Data!$C:$C,G$1,Data!$D:$D,G$2)</f>
        <v>0</v>
      </c>
      <c r="H66" s="5">
        <f>COUNTIFS(Data!$G:$G,$A66,Data!$C:$C,H$1,Data!$D:$D,H$2)</f>
        <v>0</v>
      </c>
      <c r="I66" s="5">
        <f>COUNTIFS(Data!$G:$G,$A66,Data!$C:$C,I$1,Data!$D:$D,I$2)</f>
        <v>0</v>
      </c>
      <c r="J66" s="5">
        <f>COUNTIFS(Data!$G:$G,$A66,Data!$C:$C,J$1,Data!$D:$D,J$2)</f>
        <v>0</v>
      </c>
      <c r="K66" s="5">
        <f>COUNTIFS(Data!$G:$G,$A66,Data!$C:$C,K$1,Data!$D:$D,K$2)</f>
        <v>0</v>
      </c>
      <c r="L66" s="5">
        <f>COUNTIFS(Data!$G:$G,$A66,Data!$C:$C,L$1,Data!$D:$D,L$2)</f>
        <v>0</v>
      </c>
      <c r="M66" s="5">
        <f>COUNTIFS(Data!$G:$G,$A66,Data!$C:$C,M$1,Data!$D:$D,M$2)</f>
        <v>0</v>
      </c>
      <c r="N66" s="5">
        <f>COUNTIFS(Data!$G:$G,$A66,Data!$C:$C,N$1,Data!$D:$D,N$2)</f>
        <v>0</v>
      </c>
      <c r="O66" s="5">
        <f>COUNTIFS(Data!$G:$G,$A66,Data!$C:$C,O$1,Data!$D:$D,O$2)</f>
        <v>0</v>
      </c>
      <c r="P66" s="5">
        <f>COUNTIFS(Data!$G:$G,$A66,Data!$C:$C,P$1,Data!$D:$D,P$2)</f>
        <v>0</v>
      </c>
      <c r="Q66" s="5">
        <f>COUNTIFS(Data!$G:$G,$A66,Data!$C:$C,Q$1,Data!$D:$D,Q$2)</f>
        <v>0</v>
      </c>
      <c r="R66" s="5">
        <f>COUNTIFS(Data!$G:$G,$A66,Data!$C:$C,R$1,Data!$D:$D,R$2)</f>
        <v>0</v>
      </c>
      <c r="S66" s="5">
        <f>COUNTIFS(Data!$G:$G,$A66,Data!$C:$C,S$1,Data!$D:$D,S$2)</f>
        <v>0</v>
      </c>
      <c r="T66" s="5">
        <f>COUNTIFS(Data!$G:$G,$A66,Data!$C:$C,T$1,Data!$D:$D,T$2)</f>
        <v>0</v>
      </c>
      <c r="U66" s="5">
        <f>COUNTIFS(Data!$G:$G,$A66,Data!$C:$C,U$1,Data!$D:$D,U$2)</f>
        <v>0</v>
      </c>
      <c r="V66" s="5">
        <f>COUNTIFS(Data!$G:$G,$A66,Data!$C:$C,V$1,Data!$D:$D,V$2)</f>
        <v>0</v>
      </c>
      <c r="W66" s="5">
        <f>COUNTIFS(Data!$G:$G,$A66,Data!$C:$C,W$1,Data!$D:$D,W$2)</f>
        <v>0</v>
      </c>
      <c r="X66" s="5">
        <f>COUNTIFS(Data!$G:$G,$A66,Data!$C:$C,X$1,Data!$D:$D,X$2)</f>
        <v>0</v>
      </c>
      <c r="Y66" s="5">
        <f>COUNTIFS(Data!$G:$G,$A66,Data!$C:$C,Y$1,Data!$D:$D,Y$2)</f>
        <v>0</v>
      </c>
      <c r="Z66" s="5">
        <f>COUNTIFS(Data!$G:$G,$A66,Data!$C:$C,Z$1,Data!$D:$D,Z$2)</f>
        <v>0</v>
      </c>
      <c r="AA66" s="5">
        <f>COUNTIFS(Data!$G:$G,$A66,Data!$C:$C,AA$1,Data!$D:$D,AA$2)</f>
        <v>0</v>
      </c>
      <c r="AB66" s="5">
        <f>COUNTIFS(Data!$G:$G,$A66,Data!$C:$C,AB$1,Data!$D:$D,AB$2)</f>
        <v>0</v>
      </c>
      <c r="AC66" s="5">
        <f>COUNTIFS(Data!$G:$G,$A66,Data!$C:$C,AC$1,Data!$D:$D,AC$2)</f>
        <v>0</v>
      </c>
      <c r="AD66" s="5">
        <f>COUNTIFS(Data!$G:$G,$A66,Data!$C:$C,AD$1,Data!$D:$D,AD$2)</f>
        <v>0</v>
      </c>
      <c r="AE66" s="5">
        <f>COUNTIFS(Data!$G:$G,$A66,Data!$C:$C,AE$1,Data!$D:$D,AE$2)</f>
        <v>0</v>
      </c>
      <c r="AF66" s="5">
        <f>COUNTIFS(Data!$G:$G,$A66,Data!$C:$C,AF$1,Data!$D:$D,AF$2)</f>
        <v>0</v>
      </c>
      <c r="AG66" s="5">
        <f>COUNTIFS(Data!$G:$G,$A66,Data!$C:$C,AG$1,Data!$D:$D,AG$2)</f>
        <v>0</v>
      </c>
      <c r="AH66" s="5">
        <f>COUNTIFS(Data!$G:$G,$A66,Data!$C:$C,AH$1,Data!$D:$D,AH$2)</f>
        <v>0</v>
      </c>
      <c r="AI66" s="5">
        <f>COUNTIFS(Data!$G:$G,$A66,Data!$C:$C,AI$1,Data!$D:$D,AI$2)</f>
        <v>0</v>
      </c>
      <c r="AJ66" s="5">
        <f>COUNTIFS(Data!$G:$G,$A66,Data!$C:$C,AJ$1,Data!$D:$D,AJ$2)</f>
        <v>0</v>
      </c>
      <c r="AK66" s="5">
        <f>COUNTIFS(Data!$G:$G,$A66,Data!$C:$C,AK$1,Data!$D:$D,AK$2)</f>
        <v>0</v>
      </c>
      <c r="AL66" s="5">
        <f>COUNTIFS(Data!$G:$G,$A66,Data!$C:$C,AL$1,Data!$D:$D,AL$2)</f>
        <v>0</v>
      </c>
      <c r="AM66" s="5">
        <f>COUNTIFS(Data!$G:$G,$A66,Data!$C:$C,AM$1,Data!$D:$D,AM$2)</f>
        <v>0</v>
      </c>
      <c r="AN66" s="5">
        <f>COUNTIFS(Data!$G:$G,$A66,Data!$C:$C,AN$1,Data!$D:$D,AN$2)</f>
        <v>0</v>
      </c>
      <c r="AO66" s="5">
        <f>COUNTIFS(Data!$G:$G,$A66,Data!$C:$C,AO$1,Data!$D:$D,AO$2)</f>
        <v>0</v>
      </c>
      <c r="AP66" s="5">
        <f>COUNTIFS(Data!$G:$G,$A66,Data!$C:$C,AP$1,Data!$D:$D,AP$2)</f>
        <v>0</v>
      </c>
      <c r="AQ66" s="5">
        <f>COUNTIFS(Data!$G:$G,$A66,Data!$C:$C,AQ$1,Data!$D:$D,AQ$2)</f>
        <v>0</v>
      </c>
      <c r="AR66" s="5">
        <f>COUNTIFS(Data!$G:$G,$A66,Data!$C:$C,AR$1,Data!$D:$D,AR$2)</f>
        <v>0</v>
      </c>
      <c r="AS66" s="5">
        <f>COUNTIFS(Data!$G:$G,$A66,Data!$C:$C,AS$1,Data!$D:$D,AS$2)</f>
        <v>0</v>
      </c>
      <c r="AT66" s="5">
        <f>COUNTIFS(Data!$G:$G,$A66,Data!$C:$C,AT$1,Data!$D:$D,AT$2)</f>
        <v>0</v>
      </c>
      <c r="AU66" s="5">
        <f>COUNTIFS(Data!$G:$G,$A66,Data!$C:$C,AU$1,Data!$D:$D,AU$2)</f>
        <v>0</v>
      </c>
      <c r="AV66" s="5">
        <f>COUNTIFS(Data!$G:$G,$A66,Data!$C:$C,AV$1,Data!$D:$D,AV$2)</f>
        <v>0</v>
      </c>
      <c r="AW66" s="5">
        <f>COUNTIFS(Data!$G:$G,$A66,Data!$C:$C,AW$1,Data!$D:$D,AW$2)</f>
        <v>0</v>
      </c>
      <c r="AX66" s="5">
        <f>COUNTIFS(Data!$G:$G,$A66,Data!$C:$C,AX$1,Data!$D:$D,AX$2)</f>
        <v>0</v>
      </c>
      <c r="AY66" s="5">
        <f>COUNTIFS(Data!$G:$G,$A66,Data!$C:$C,AY$1,Data!$D:$D,AY$2)</f>
        <v>0</v>
      </c>
      <c r="AZ66" s="5">
        <f>COUNTIFS(Data!$G:$G,$A66,Data!$C:$C,AZ$1,Data!$D:$D,AZ$2)</f>
        <v>0</v>
      </c>
      <c r="BA66" s="5">
        <f>COUNTIFS(Data!$G:$G,$A66,Data!$C:$C,BA$1,Data!$D:$D,BA$2)</f>
        <v>0</v>
      </c>
      <c r="BB66" s="5">
        <f>COUNTIFS(Data!$G:$G,$A66,Data!$C:$C,BB$1,Data!$D:$D,BB$2)</f>
        <v>0</v>
      </c>
      <c r="BC66" s="5">
        <f>COUNTIFS(Data!$G:$G,$A66,Data!$C:$C,BC$1,Data!$D:$D,BC$2)</f>
        <v>0</v>
      </c>
      <c r="BD66" s="5">
        <f>COUNTIFS(Data!$G:$G,$A66,Data!$C:$C,BD$1,Data!$D:$D,BD$2)</f>
        <v>0</v>
      </c>
      <c r="BE66" s="5">
        <f>COUNTIFS(Data!$G:$G,$A66,Data!$C:$C,BE$1,Data!$D:$D,BE$2)</f>
        <v>0</v>
      </c>
      <c r="BF66" s="5">
        <f>COUNTIFS(Data!$G:$G,$A66,Data!$C:$C,BF$1,Data!$D:$D,BF$2)</f>
        <v>0</v>
      </c>
      <c r="BG66" s="5">
        <f>COUNTIFS(Data!$G:$G,$A66,Data!$C:$C,BG$1,Data!$D:$D,BG$2)</f>
        <v>0</v>
      </c>
      <c r="BH66" s="5">
        <f>COUNTIFS(Data!$G:$G,$A66,Data!$C:$C,BH$1,Data!$D:$D,BH$2)</f>
        <v>0</v>
      </c>
      <c r="BI66" s="5">
        <f>COUNTIFS(Data!$G:$G,$A66,Data!$C:$C,BI$1,Data!$D:$D,BI$2)</f>
        <v>0</v>
      </c>
      <c r="BJ66" s="5">
        <f>COUNTIFS(Data!$G:$G,$A66,Data!$C:$C,BJ$1,Data!$D:$D,BJ$2)</f>
        <v>0</v>
      </c>
      <c r="BK66" s="5">
        <f>COUNTIFS(Data!$G:$G,$A66,Data!$C:$C,BK$1,Data!$D:$D,BK$2)</f>
        <v>0</v>
      </c>
      <c r="BL66" s="5">
        <f>COUNTIFS(Data!$G:$G,$A66,Data!$C:$C,BL$1,Data!$D:$D,BL$2)</f>
        <v>0</v>
      </c>
      <c r="BM66" s="5">
        <f>COUNTIFS(Data!$G:$G,$A66,Data!$C:$C,BM$1,Data!$D:$D,BM$2)</f>
        <v>0</v>
      </c>
      <c r="BN66" s="5">
        <f>COUNTIFS(Data!$G:$G,$A66,Data!$C:$C,BN$1,Data!$D:$D,BN$2)</f>
        <v>0</v>
      </c>
      <c r="BO66" s="5">
        <f>COUNTIFS(Data!$G:$G,$A66,Data!$C:$C,BO$1,Data!$D:$D,BO$2)</f>
        <v>0</v>
      </c>
      <c r="BP66" s="5">
        <f>COUNTIFS(Data!$G:$G,$A66,Data!$C:$C,BP$1,Data!$D:$D,BP$2)</f>
        <v>0</v>
      </c>
      <c r="BQ66" s="5">
        <f>COUNTIFS(Data!$G:$G,$A66,Data!$C:$C,BQ$1,Data!$D:$D,BQ$2)</f>
        <v>0</v>
      </c>
      <c r="BR66" s="5">
        <f>COUNTIFS(Data!$G:$G,$A66,Data!$C:$C,BR$1,Data!$D:$D,BR$2)</f>
        <v>0</v>
      </c>
      <c r="BS66" s="5">
        <f>COUNTIFS(Data!$G:$G,$A66,Data!$C:$C,BS$1,Data!$D:$D,BS$2)</f>
        <v>0</v>
      </c>
      <c r="BT66" s="5">
        <f>COUNTIFS(Data!$G:$G,$A66,Data!$C:$C,BT$1,Data!$D:$D,BT$2)</f>
        <v>0</v>
      </c>
      <c r="BU66" s="5">
        <f>COUNTIFS(Data!$G:$G,$A66,Data!$C:$C,BU$1,Data!$D:$D,BU$2)</f>
        <v>0</v>
      </c>
      <c r="BV66" s="5">
        <f>COUNTIFS(Data!$G:$G,$A66,Data!$C:$C,BV$1,Data!$D:$D,BV$2)</f>
        <v>0</v>
      </c>
      <c r="BW66" s="5">
        <f>COUNTIFS(Data!$G:$G,$A66,Data!$C:$C,BW$1,Data!$D:$D,BW$2)</f>
        <v>0</v>
      </c>
      <c r="BX66" s="5">
        <f>COUNTIFS(Data!$G:$G,$A66,Data!$C:$C,BX$1,Data!$D:$D,BX$2)</f>
        <v>0</v>
      </c>
      <c r="BY66" s="5">
        <f>COUNTIFS(Data!$G:$G,$A66,Data!$C:$C,BY$1,Data!$D:$D,BY$2)</f>
        <v>0</v>
      </c>
      <c r="BZ66" s="5">
        <f>COUNTIFS(Data!$G:$G,$A66,Data!$C:$C,BZ$1,Data!$D:$D,BZ$2)</f>
        <v>0</v>
      </c>
      <c r="CA66" s="5">
        <f>COUNTIFS(Data!$G:$G,$A66,Data!$C:$C,CA$1,Data!$D:$D,CA$2)</f>
        <v>0</v>
      </c>
      <c r="CB66" s="5">
        <f>COUNTIFS(Data!$G:$G,$A66,Data!$C:$C,CB$1,Data!$D:$D,CB$2)</f>
        <v>0</v>
      </c>
      <c r="CC66" s="5">
        <f>COUNTIFS(Data!$G:$G,$A66,Data!$C:$C,CC$1,Data!$D:$D,CC$2)</f>
        <v>0</v>
      </c>
      <c r="CD66" s="5">
        <f>COUNTIFS(Data!$G:$G,$A66,Data!$C:$C,CD$1,Data!$D:$D,CD$2)</f>
        <v>0</v>
      </c>
      <c r="CE66" s="5">
        <f>COUNTIFS(Data!$G:$G,$A66,Data!$C:$C,CE$1,Data!$D:$D,CE$2)</f>
        <v>0</v>
      </c>
      <c r="CF66" s="5">
        <f>COUNTIFS(Data!$G:$G,$A66,Data!$C:$C,CF$1,Data!$D:$D,CF$2)</f>
        <v>0</v>
      </c>
      <c r="CG66" s="5">
        <f>COUNTIFS(Data!$G:$G,$A66,Data!$C:$C,CG$1,Data!$D:$D,CG$2)</f>
        <v>0</v>
      </c>
      <c r="CH66" s="5">
        <f>COUNTIFS(Data!$G:$G,$A66,Data!$C:$C,CH$1,Data!$D:$D,CH$2)</f>
        <v>0</v>
      </c>
      <c r="CI66" s="5">
        <f>COUNTIFS(Data!$G:$G,$A66,Data!$C:$C,CI$1,Data!$D:$D,CI$2)</f>
        <v>0</v>
      </c>
      <c r="CJ66" s="5">
        <f>COUNTIFS(Data!$G:$G,$A66,Data!$C:$C,CJ$1,Data!$D:$D,CJ$2)</f>
        <v>0</v>
      </c>
      <c r="CK66" s="5">
        <f>COUNTIFS(Data!$G:$G,$A66,Data!$C:$C,CK$1,Data!$D:$D,CK$2)</f>
        <v>0</v>
      </c>
      <c r="CL66" s="5">
        <f>COUNTIFS(Data!$G:$G,$A66,Data!$C:$C,CL$1,Data!$D:$D,CL$2)</f>
        <v>0</v>
      </c>
      <c r="CM66" s="5">
        <f>COUNTIFS(Data!$G:$G,$A66,Data!$C:$C,CM$1,Data!$D:$D,CM$2)</f>
        <v>0</v>
      </c>
      <c r="CN66" s="5">
        <f>COUNTIFS(Data!$G:$G,$A66,Data!$C:$C,CN$1,Data!$D:$D,CN$2)</f>
        <v>0</v>
      </c>
      <c r="CO66" s="5">
        <f>COUNTIFS(Data!$G:$G,$A66,Data!$C:$C,CO$1,Data!$D:$D,CO$2)</f>
        <v>0</v>
      </c>
      <c r="CP66" s="5">
        <f>COUNTIFS(Data!$G:$G,$A66,Data!$C:$C,CP$1,Data!$D:$D,CP$2)</f>
        <v>0</v>
      </c>
      <c r="CQ66" s="5">
        <f>COUNTIFS(Data!$G:$G,$A66,Data!$C:$C,CQ$1,Data!$D:$D,CQ$2)</f>
        <v>0</v>
      </c>
      <c r="CR66" s="5">
        <f>COUNTIFS(Data!$G:$G,$A66,Data!$C:$C,CR$1,Data!$D:$D,CR$2)</f>
        <v>0</v>
      </c>
      <c r="CS66" s="5">
        <f>COUNTIFS(Data!$G:$G,$A66,Data!$C:$C,CS$1,Data!$D:$D,CS$2)</f>
        <v>0</v>
      </c>
      <c r="CT66" s="5">
        <f>COUNTIFS(Data!$G:$G,$A66,Data!$C:$C,CT$1,Data!$D:$D,CT$2)</f>
        <v>0</v>
      </c>
      <c r="CU66" s="5">
        <f>COUNTIFS(Data!$G:$G,$A66,Data!$C:$C,CU$1,Data!$D:$D,CU$2)</f>
        <v>0</v>
      </c>
      <c r="CV66" s="5">
        <f>COUNTIFS(Data!$G:$G,$A66,Data!$C:$C,CV$1,Data!$D:$D,CV$2)</f>
        <v>0</v>
      </c>
      <c r="CW66" s="5">
        <f t="shared" ref="CW66:CX66" si="65">SUMIF($B$2:$CV$2,CW$2, $B66:$CV66)</f>
        <v>0</v>
      </c>
      <c r="CX66" s="5">
        <f t="shared" si="65"/>
        <v>0</v>
      </c>
      <c r="CY66" s="5">
        <f t="shared" si="3"/>
        <v>0</v>
      </c>
    </row>
    <row r="67">
      <c r="A67" s="5" t="str">
        <f>Countries!A65</f>
        <v>NAM</v>
      </c>
      <c r="B67" s="5">
        <f>COUNTIFS(Data!$G:$G,$A67,Data!$C:$C,B$1,Data!$D:$D,B$2)</f>
        <v>0</v>
      </c>
      <c r="C67" s="5">
        <f>COUNTIFS(Data!$G:$G,$A67,Data!$C:$C,C$1,Data!$D:$D,C$2)</f>
        <v>0</v>
      </c>
      <c r="D67" s="5">
        <f>COUNTIFS(Data!$G:$G,$A67,Data!$C:$C,D$1,Data!$D:$D,D$2)</f>
        <v>0</v>
      </c>
      <c r="E67" s="5">
        <f>COUNTIFS(Data!$G:$G,$A67,Data!$C:$C,E$1,Data!$D:$D,E$2)</f>
        <v>0</v>
      </c>
      <c r="F67" s="5">
        <f>COUNTIFS(Data!$G:$G,$A67,Data!$C:$C,F$1,Data!$D:$D,F$2)</f>
        <v>0</v>
      </c>
      <c r="G67" s="5">
        <f>COUNTIFS(Data!$G:$G,$A67,Data!$C:$C,G$1,Data!$D:$D,G$2)</f>
        <v>0</v>
      </c>
      <c r="H67" s="5">
        <f>COUNTIFS(Data!$G:$G,$A67,Data!$C:$C,H$1,Data!$D:$D,H$2)</f>
        <v>0</v>
      </c>
      <c r="I67" s="5">
        <f>COUNTIFS(Data!$G:$G,$A67,Data!$C:$C,I$1,Data!$D:$D,I$2)</f>
        <v>0</v>
      </c>
      <c r="J67" s="5">
        <f>COUNTIFS(Data!$G:$G,$A67,Data!$C:$C,J$1,Data!$D:$D,J$2)</f>
        <v>0</v>
      </c>
      <c r="K67" s="5">
        <f>COUNTIFS(Data!$G:$G,$A67,Data!$C:$C,K$1,Data!$D:$D,K$2)</f>
        <v>0</v>
      </c>
      <c r="L67" s="5">
        <f>COUNTIFS(Data!$G:$G,$A67,Data!$C:$C,L$1,Data!$D:$D,L$2)</f>
        <v>0</v>
      </c>
      <c r="M67" s="5">
        <f>COUNTIFS(Data!$G:$G,$A67,Data!$C:$C,M$1,Data!$D:$D,M$2)</f>
        <v>0</v>
      </c>
      <c r="N67" s="5">
        <f>COUNTIFS(Data!$G:$G,$A67,Data!$C:$C,N$1,Data!$D:$D,N$2)</f>
        <v>0</v>
      </c>
      <c r="O67" s="5">
        <f>COUNTIFS(Data!$G:$G,$A67,Data!$C:$C,O$1,Data!$D:$D,O$2)</f>
        <v>0</v>
      </c>
      <c r="P67" s="5">
        <f>COUNTIFS(Data!$G:$G,$A67,Data!$C:$C,P$1,Data!$D:$D,P$2)</f>
        <v>0</v>
      </c>
      <c r="Q67" s="5">
        <f>COUNTIFS(Data!$G:$G,$A67,Data!$C:$C,Q$1,Data!$D:$D,Q$2)</f>
        <v>0</v>
      </c>
      <c r="R67" s="5">
        <f>COUNTIFS(Data!$G:$G,$A67,Data!$C:$C,R$1,Data!$D:$D,R$2)</f>
        <v>0</v>
      </c>
      <c r="S67" s="5">
        <f>COUNTIFS(Data!$G:$G,$A67,Data!$C:$C,S$1,Data!$D:$D,S$2)</f>
        <v>0</v>
      </c>
      <c r="T67" s="5">
        <f>COUNTIFS(Data!$G:$G,$A67,Data!$C:$C,T$1,Data!$D:$D,T$2)</f>
        <v>0</v>
      </c>
      <c r="U67" s="5">
        <f>COUNTIFS(Data!$G:$G,$A67,Data!$C:$C,U$1,Data!$D:$D,U$2)</f>
        <v>0</v>
      </c>
      <c r="V67" s="5">
        <f>COUNTIFS(Data!$G:$G,$A67,Data!$C:$C,V$1,Data!$D:$D,V$2)</f>
        <v>0</v>
      </c>
      <c r="W67" s="5">
        <f>COUNTIFS(Data!$G:$G,$A67,Data!$C:$C,W$1,Data!$D:$D,W$2)</f>
        <v>0</v>
      </c>
      <c r="X67" s="5">
        <f>COUNTIFS(Data!$G:$G,$A67,Data!$C:$C,X$1,Data!$D:$D,X$2)</f>
        <v>0</v>
      </c>
      <c r="Y67" s="5">
        <f>COUNTIFS(Data!$G:$G,$A67,Data!$C:$C,Y$1,Data!$D:$D,Y$2)</f>
        <v>0</v>
      </c>
      <c r="Z67" s="5">
        <f>COUNTIFS(Data!$G:$G,$A67,Data!$C:$C,Z$1,Data!$D:$D,Z$2)</f>
        <v>0</v>
      </c>
      <c r="AA67" s="5">
        <f>COUNTIFS(Data!$G:$G,$A67,Data!$C:$C,AA$1,Data!$D:$D,AA$2)</f>
        <v>0</v>
      </c>
      <c r="AB67" s="5">
        <f>COUNTIFS(Data!$G:$G,$A67,Data!$C:$C,AB$1,Data!$D:$D,AB$2)</f>
        <v>0</v>
      </c>
      <c r="AC67" s="5">
        <f>COUNTIFS(Data!$G:$G,$A67,Data!$C:$C,AC$1,Data!$D:$D,AC$2)</f>
        <v>0</v>
      </c>
      <c r="AD67" s="5">
        <f>COUNTIFS(Data!$G:$G,$A67,Data!$C:$C,AD$1,Data!$D:$D,AD$2)</f>
        <v>0</v>
      </c>
      <c r="AE67" s="5">
        <f>COUNTIFS(Data!$G:$G,$A67,Data!$C:$C,AE$1,Data!$D:$D,AE$2)</f>
        <v>0</v>
      </c>
      <c r="AF67" s="5">
        <f>COUNTIFS(Data!$G:$G,$A67,Data!$C:$C,AF$1,Data!$D:$D,AF$2)</f>
        <v>0</v>
      </c>
      <c r="AG67" s="5">
        <f>COUNTIFS(Data!$G:$G,$A67,Data!$C:$C,AG$1,Data!$D:$D,AG$2)</f>
        <v>0</v>
      </c>
      <c r="AH67" s="5">
        <f>COUNTIFS(Data!$G:$G,$A67,Data!$C:$C,AH$1,Data!$D:$D,AH$2)</f>
        <v>0</v>
      </c>
      <c r="AI67" s="5">
        <f>COUNTIFS(Data!$G:$G,$A67,Data!$C:$C,AI$1,Data!$D:$D,AI$2)</f>
        <v>0</v>
      </c>
      <c r="AJ67" s="5">
        <f>COUNTIFS(Data!$G:$G,$A67,Data!$C:$C,AJ$1,Data!$D:$D,AJ$2)</f>
        <v>0</v>
      </c>
      <c r="AK67" s="5">
        <f>COUNTIFS(Data!$G:$G,$A67,Data!$C:$C,AK$1,Data!$D:$D,AK$2)</f>
        <v>0</v>
      </c>
      <c r="AL67" s="5">
        <f>COUNTIFS(Data!$G:$G,$A67,Data!$C:$C,AL$1,Data!$D:$D,AL$2)</f>
        <v>0</v>
      </c>
      <c r="AM67" s="5">
        <f>COUNTIFS(Data!$G:$G,$A67,Data!$C:$C,AM$1,Data!$D:$D,AM$2)</f>
        <v>0</v>
      </c>
      <c r="AN67" s="5">
        <f>COUNTIFS(Data!$G:$G,$A67,Data!$C:$C,AN$1,Data!$D:$D,AN$2)</f>
        <v>0</v>
      </c>
      <c r="AO67" s="5">
        <f>COUNTIFS(Data!$G:$G,$A67,Data!$C:$C,AO$1,Data!$D:$D,AO$2)</f>
        <v>0</v>
      </c>
      <c r="AP67" s="5">
        <f>COUNTIFS(Data!$G:$G,$A67,Data!$C:$C,AP$1,Data!$D:$D,AP$2)</f>
        <v>0</v>
      </c>
      <c r="AQ67" s="5">
        <f>COUNTIFS(Data!$G:$G,$A67,Data!$C:$C,AQ$1,Data!$D:$D,AQ$2)</f>
        <v>0</v>
      </c>
      <c r="AR67" s="5">
        <f>COUNTIFS(Data!$G:$G,$A67,Data!$C:$C,AR$1,Data!$D:$D,AR$2)</f>
        <v>0</v>
      </c>
      <c r="AS67" s="5">
        <f>COUNTIFS(Data!$G:$G,$A67,Data!$C:$C,AS$1,Data!$D:$D,AS$2)</f>
        <v>0</v>
      </c>
      <c r="AT67" s="5">
        <f>COUNTIFS(Data!$G:$G,$A67,Data!$C:$C,AT$1,Data!$D:$D,AT$2)</f>
        <v>0</v>
      </c>
      <c r="AU67" s="5">
        <f>COUNTIFS(Data!$G:$G,$A67,Data!$C:$C,AU$1,Data!$D:$D,AU$2)</f>
        <v>0</v>
      </c>
      <c r="AV67" s="5">
        <f>COUNTIFS(Data!$G:$G,$A67,Data!$C:$C,AV$1,Data!$D:$D,AV$2)</f>
        <v>0</v>
      </c>
      <c r="AW67" s="5">
        <f>COUNTIFS(Data!$G:$G,$A67,Data!$C:$C,AW$1,Data!$D:$D,AW$2)</f>
        <v>0</v>
      </c>
      <c r="AX67" s="5">
        <f>COUNTIFS(Data!$G:$G,$A67,Data!$C:$C,AX$1,Data!$D:$D,AX$2)</f>
        <v>0</v>
      </c>
      <c r="AY67" s="5">
        <f>COUNTIFS(Data!$G:$G,$A67,Data!$C:$C,AY$1,Data!$D:$D,AY$2)</f>
        <v>0</v>
      </c>
      <c r="AZ67" s="5">
        <f>COUNTIFS(Data!$G:$G,$A67,Data!$C:$C,AZ$1,Data!$D:$D,AZ$2)</f>
        <v>0</v>
      </c>
      <c r="BA67" s="5">
        <f>COUNTIFS(Data!$G:$G,$A67,Data!$C:$C,BA$1,Data!$D:$D,BA$2)</f>
        <v>0</v>
      </c>
      <c r="BB67" s="5">
        <f>COUNTIFS(Data!$G:$G,$A67,Data!$C:$C,BB$1,Data!$D:$D,BB$2)</f>
        <v>0</v>
      </c>
      <c r="BC67" s="5">
        <f>COUNTIFS(Data!$G:$G,$A67,Data!$C:$C,BC$1,Data!$D:$D,BC$2)</f>
        <v>0</v>
      </c>
      <c r="BD67" s="5">
        <f>COUNTIFS(Data!$G:$G,$A67,Data!$C:$C,BD$1,Data!$D:$D,BD$2)</f>
        <v>0</v>
      </c>
      <c r="BE67" s="5">
        <f>COUNTIFS(Data!$G:$G,$A67,Data!$C:$C,BE$1,Data!$D:$D,BE$2)</f>
        <v>0</v>
      </c>
      <c r="BF67" s="5">
        <f>COUNTIFS(Data!$G:$G,$A67,Data!$C:$C,BF$1,Data!$D:$D,BF$2)</f>
        <v>0</v>
      </c>
      <c r="BG67" s="5">
        <f>COUNTIFS(Data!$G:$G,$A67,Data!$C:$C,BG$1,Data!$D:$D,BG$2)</f>
        <v>0</v>
      </c>
      <c r="BH67" s="5">
        <f>COUNTIFS(Data!$G:$G,$A67,Data!$C:$C,BH$1,Data!$D:$D,BH$2)</f>
        <v>0</v>
      </c>
      <c r="BI67" s="5">
        <f>COUNTIFS(Data!$G:$G,$A67,Data!$C:$C,BI$1,Data!$D:$D,BI$2)</f>
        <v>0</v>
      </c>
      <c r="BJ67" s="5">
        <f>COUNTIFS(Data!$G:$G,$A67,Data!$C:$C,BJ$1,Data!$D:$D,BJ$2)</f>
        <v>0</v>
      </c>
      <c r="BK67" s="5">
        <f>COUNTIFS(Data!$G:$G,$A67,Data!$C:$C,BK$1,Data!$D:$D,BK$2)</f>
        <v>0</v>
      </c>
      <c r="BL67" s="5">
        <f>COUNTIFS(Data!$G:$G,$A67,Data!$C:$C,BL$1,Data!$D:$D,BL$2)</f>
        <v>0</v>
      </c>
      <c r="BM67" s="5">
        <f>COUNTIFS(Data!$G:$G,$A67,Data!$C:$C,BM$1,Data!$D:$D,BM$2)</f>
        <v>0</v>
      </c>
      <c r="BN67" s="5">
        <f>COUNTIFS(Data!$G:$G,$A67,Data!$C:$C,BN$1,Data!$D:$D,BN$2)</f>
        <v>0</v>
      </c>
      <c r="BO67" s="5">
        <f>COUNTIFS(Data!$G:$G,$A67,Data!$C:$C,BO$1,Data!$D:$D,BO$2)</f>
        <v>0</v>
      </c>
      <c r="BP67" s="5">
        <f>COUNTIFS(Data!$G:$G,$A67,Data!$C:$C,BP$1,Data!$D:$D,BP$2)</f>
        <v>0</v>
      </c>
      <c r="BQ67" s="5">
        <f>COUNTIFS(Data!$G:$G,$A67,Data!$C:$C,BQ$1,Data!$D:$D,BQ$2)</f>
        <v>0</v>
      </c>
      <c r="BR67" s="5">
        <f>COUNTIFS(Data!$G:$G,$A67,Data!$C:$C,BR$1,Data!$D:$D,BR$2)</f>
        <v>0</v>
      </c>
      <c r="BS67" s="5">
        <f>COUNTIFS(Data!$G:$G,$A67,Data!$C:$C,BS$1,Data!$D:$D,BS$2)</f>
        <v>0</v>
      </c>
      <c r="BT67" s="5">
        <f>COUNTIFS(Data!$G:$G,$A67,Data!$C:$C,BT$1,Data!$D:$D,BT$2)</f>
        <v>0</v>
      </c>
      <c r="BU67" s="5">
        <f>COUNTIFS(Data!$G:$G,$A67,Data!$C:$C,BU$1,Data!$D:$D,BU$2)</f>
        <v>0</v>
      </c>
      <c r="BV67" s="5">
        <f>COUNTIFS(Data!$G:$G,$A67,Data!$C:$C,BV$1,Data!$D:$D,BV$2)</f>
        <v>0</v>
      </c>
      <c r="BW67" s="5">
        <f>COUNTIFS(Data!$G:$G,$A67,Data!$C:$C,BW$1,Data!$D:$D,BW$2)</f>
        <v>0</v>
      </c>
      <c r="BX67" s="5">
        <f>COUNTIFS(Data!$G:$G,$A67,Data!$C:$C,BX$1,Data!$D:$D,BX$2)</f>
        <v>0</v>
      </c>
      <c r="BY67" s="5">
        <f>COUNTIFS(Data!$G:$G,$A67,Data!$C:$C,BY$1,Data!$D:$D,BY$2)</f>
        <v>0</v>
      </c>
      <c r="BZ67" s="5">
        <f>COUNTIFS(Data!$G:$G,$A67,Data!$C:$C,BZ$1,Data!$D:$D,BZ$2)</f>
        <v>0</v>
      </c>
      <c r="CA67" s="5">
        <f>COUNTIFS(Data!$G:$G,$A67,Data!$C:$C,CA$1,Data!$D:$D,CA$2)</f>
        <v>0</v>
      </c>
      <c r="CB67" s="5">
        <f>COUNTIFS(Data!$G:$G,$A67,Data!$C:$C,CB$1,Data!$D:$D,CB$2)</f>
        <v>0</v>
      </c>
      <c r="CC67" s="5">
        <f>COUNTIFS(Data!$G:$G,$A67,Data!$C:$C,CC$1,Data!$D:$D,CC$2)</f>
        <v>0</v>
      </c>
      <c r="CD67" s="5">
        <f>COUNTIFS(Data!$G:$G,$A67,Data!$C:$C,CD$1,Data!$D:$D,CD$2)</f>
        <v>0</v>
      </c>
      <c r="CE67" s="5">
        <f>COUNTIFS(Data!$G:$G,$A67,Data!$C:$C,CE$1,Data!$D:$D,CE$2)</f>
        <v>0</v>
      </c>
      <c r="CF67" s="5">
        <f>COUNTIFS(Data!$G:$G,$A67,Data!$C:$C,CF$1,Data!$D:$D,CF$2)</f>
        <v>0</v>
      </c>
      <c r="CG67" s="5">
        <f>COUNTIFS(Data!$G:$G,$A67,Data!$C:$C,CG$1,Data!$D:$D,CG$2)</f>
        <v>0</v>
      </c>
      <c r="CH67" s="5">
        <f>COUNTIFS(Data!$G:$G,$A67,Data!$C:$C,CH$1,Data!$D:$D,CH$2)</f>
        <v>0</v>
      </c>
      <c r="CI67" s="5">
        <f>COUNTIFS(Data!$G:$G,$A67,Data!$C:$C,CI$1,Data!$D:$D,CI$2)</f>
        <v>0</v>
      </c>
      <c r="CJ67" s="5">
        <f>COUNTIFS(Data!$G:$G,$A67,Data!$C:$C,CJ$1,Data!$D:$D,CJ$2)</f>
        <v>0</v>
      </c>
      <c r="CK67" s="5">
        <f>COUNTIFS(Data!$G:$G,$A67,Data!$C:$C,CK$1,Data!$D:$D,CK$2)</f>
        <v>0</v>
      </c>
      <c r="CL67" s="5">
        <f>COUNTIFS(Data!$G:$G,$A67,Data!$C:$C,CL$1,Data!$D:$D,CL$2)</f>
        <v>0</v>
      </c>
      <c r="CM67" s="5">
        <f>COUNTIFS(Data!$G:$G,$A67,Data!$C:$C,CM$1,Data!$D:$D,CM$2)</f>
        <v>0</v>
      </c>
      <c r="CN67" s="5">
        <f>COUNTIFS(Data!$G:$G,$A67,Data!$C:$C,CN$1,Data!$D:$D,CN$2)</f>
        <v>0</v>
      </c>
      <c r="CO67" s="5">
        <f>COUNTIFS(Data!$G:$G,$A67,Data!$C:$C,CO$1,Data!$D:$D,CO$2)</f>
        <v>0</v>
      </c>
      <c r="CP67" s="5">
        <f>COUNTIFS(Data!$G:$G,$A67,Data!$C:$C,CP$1,Data!$D:$D,CP$2)</f>
        <v>0</v>
      </c>
      <c r="CQ67" s="5">
        <f>COUNTIFS(Data!$G:$G,$A67,Data!$C:$C,CQ$1,Data!$D:$D,CQ$2)</f>
        <v>0</v>
      </c>
      <c r="CR67" s="5">
        <f>COUNTIFS(Data!$G:$G,$A67,Data!$C:$C,CR$1,Data!$D:$D,CR$2)</f>
        <v>0</v>
      </c>
      <c r="CS67" s="5">
        <f>COUNTIFS(Data!$G:$G,$A67,Data!$C:$C,CS$1,Data!$D:$D,CS$2)</f>
        <v>0</v>
      </c>
      <c r="CT67" s="5">
        <f>COUNTIFS(Data!$G:$G,$A67,Data!$C:$C,CT$1,Data!$D:$D,CT$2)</f>
        <v>0</v>
      </c>
      <c r="CU67" s="5">
        <f>COUNTIFS(Data!$G:$G,$A67,Data!$C:$C,CU$1,Data!$D:$D,CU$2)</f>
        <v>0</v>
      </c>
      <c r="CV67" s="5">
        <f>COUNTIFS(Data!$G:$G,$A67,Data!$C:$C,CV$1,Data!$D:$D,CV$2)</f>
        <v>0</v>
      </c>
      <c r="CW67" s="5">
        <f t="shared" ref="CW67:CX67" si="66">SUMIF($B$2:$CV$2,CW$2, $B67:$CV67)</f>
        <v>0</v>
      </c>
      <c r="CX67" s="5">
        <f t="shared" si="66"/>
        <v>0</v>
      </c>
      <c r="CY67" s="5">
        <f t="shared" si="3"/>
        <v>0</v>
      </c>
    </row>
    <row r="68">
      <c r="A68" s="5" t="str">
        <f>Countries!A66</f>
        <v>NED</v>
      </c>
      <c r="B68" s="5">
        <f>COUNTIFS(Data!$G:$G,$A68,Data!$C:$C,B$1,Data!$D:$D,B$2)</f>
        <v>0</v>
      </c>
      <c r="C68" s="5">
        <f>COUNTIFS(Data!$G:$G,$A68,Data!$C:$C,C$1,Data!$D:$D,C$2)</f>
        <v>0</v>
      </c>
      <c r="D68" s="5">
        <f>COUNTIFS(Data!$G:$G,$A68,Data!$C:$C,D$1,Data!$D:$D,D$2)</f>
        <v>0</v>
      </c>
      <c r="E68" s="5">
        <f>COUNTIFS(Data!$G:$G,$A68,Data!$C:$C,E$1,Data!$D:$D,E$2)</f>
        <v>0</v>
      </c>
      <c r="F68" s="5">
        <f>COUNTIFS(Data!$G:$G,$A68,Data!$C:$C,F$1,Data!$D:$D,F$2)</f>
        <v>0</v>
      </c>
      <c r="G68" s="5">
        <f>COUNTIFS(Data!$G:$G,$A68,Data!$C:$C,G$1,Data!$D:$D,G$2)</f>
        <v>0</v>
      </c>
      <c r="H68" s="5">
        <f>COUNTIFS(Data!$G:$G,$A68,Data!$C:$C,H$1,Data!$D:$D,H$2)</f>
        <v>0</v>
      </c>
      <c r="I68" s="5">
        <f>COUNTIFS(Data!$G:$G,$A68,Data!$C:$C,I$1,Data!$D:$D,I$2)</f>
        <v>0</v>
      </c>
      <c r="J68" s="5">
        <f>COUNTIFS(Data!$G:$G,$A68,Data!$C:$C,J$1,Data!$D:$D,J$2)</f>
        <v>0</v>
      </c>
      <c r="K68" s="5">
        <f>COUNTIFS(Data!$G:$G,$A68,Data!$C:$C,K$1,Data!$D:$D,K$2)</f>
        <v>0</v>
      </c>
      <c r="L68" s="5">
        <f>COUNTIFS(Data!$G:$G,$A68,Data!$C:$C,L$1,Data!$D:$D,L$2)</f>
        <v>2</v>
      </c>
      <c r="M68" s="5">
        <f>COUNTIFS(Data!$G:$G,$A68,Data!$C:$C,M$1,Data!$D:$D,M$2)</f>
        <v>0</v>
      </c>
      <c r="N68" s="5">
        <f>COUNTIFS(Data!$G:$G,$A68,Data!$C:$C,N$1,Data!$D:$D,N$2)</f>
        <v>0</v>
      </c>
      <c r="O68" s="5">
        <f>COUNTIFS(Data!$G:$G,$A68,Data!$C:$C,O$1,Data!$D:$D,O$2)</f>
        <v>0</v>
      </c>
      <c r="P68" s="5">
        <f>COUNTIFS(Data!$G:$G,$A68,Data!$C:$C,P$1,Data!$D:$D,P$2)</f>
        <v>0</v>
      </c>
      <c r="Q68" s="5">
        <f>COUNTIFS(Data!$G:$G,$A68,Data!$C:$C,Q$1,Data!$D:$D,Q$2)</f>
        <v>0</v>
      </c>
      <c r="R68" s="5">
        <f>COUNTIFS(Data!$G:$G,$A68,Data!$C:$C,R$1,Data!$D:$D,R$2)</f>
        <v>0</v>
      </c>
      <c r="S68" s="5">
        <f>COUNTIFS(Data!$G:$G,$A68,Data!$C:$C,S$1,Data!$D:$D,S$2)</f>
        <v>0</v>
      </c>
      <c r="T68" s="5">
        <f>COUNTIFS(Data!$G:$G,$A68,Data!$C:$C,T$1,Data!$D:$D,T$2)</f>
        <v>0</v>
      </c>
      <c r="U68" s="5">
        <f>COUNTIFS(Data!$G:$G,$A68,Data!$C:$C,U$1,Data!$D:$D,U$2)</f>
        <v>0</v>
      </c>
      <c r="V68" s="5">
        <f>COUNTIFS(Data!$G:$G,$A68,Data!$C:$C,V$1,Data!$D:$D,V$2)</f>
        <v>0</v>
      </c>
      <c r="W68" s="5">
        <f>COUNTIFS(Data!$G:$G,$A68,Data!$C:$C,W$1,Data!$D:$D,W$2)</f>
        <v>0</v>
      </c>
      <c r="X68" s="5">
        <f>COUNTIFS(Data!$G:$G,$A68,Data!$C:$C,X$1,Data!$D:$D,X$2)</f>
        <v>0</v>
      </c>
      <c r="Y68" s="5">
        <f>COUNTIFS(Data!$G:$G,$A68,Data!$C:$C,Y$1,Data!$D:$D,Y$2)</f>
        <v>0</v>
      </c>
      <c r="Z68" s="5">
        <f>COUNTIFS(Data!$G:$G,$A68,Data!$C:$C,Z$1,Data!$D:$D,Z$2)</f>
        <v>0</v>
      </c>
      <c r="AA68" s="5">
        <f>COUNTIFS(Data!$G:$G,$A68,Data!$C:$C,AA$1,Data!$D:$D,AA$2)</f>
        <v>0</v>
      </c>
      <c r="AB68" s="5">
        <f>COUNTIFS(Data!$G:$G,$A68,Data!$C:$C,AB$1,Data!$D:$D,AB$2)</f>
        <v>0</v>
      </c>
      <c r="AC68" s="5">
        <f>COUNTIFS(Data!$G:$G,$A68,Data!$C:$C,AC$1,Data!$D:$D,AC$2)</f>
        <v>0</v>
      </c>
      <c r="AD68" s="5">
        <f>COUNTIFS(Data!$G:$G,$A68,Data!$C:$C,AD$1,Data!$D:$D,AD$2)</f>
        <v>1</v>
      </c>
      <c r="AE68" s="5">
        <f>COUNTIFS(Data!$G:$G,$A68,Data!$C:$C,AE$1,Data!$D:$D,AE$2)</f>
        <v>0</v>
      </c>
      <c r="AF68" s="5">
        <f>COUNTIFS(Data!$G:$G,$A68,Data!$C:$C,AF$1,Data!$D:$D,AF$2)</f>
        <v>0</v>
      </c>
      <c r="AG68" s="5">
        <f>COUNTIFS(Data!$G:$G,$A68,Data!$C:$C,AG$1,Data!$D:$D,AG$2)</f>
        <v>0</v>
      </c>
      <c r="AH68" s="5">
        <f>COUNTIFS(Data!$G:$G,$A68,Data!$C:$C,AH$1,Data!$D:$D,AH$2)</f>
        <v>0</v>
      </c>
      <c r="AI68" s="5">
        <f>COUNTIFS(Data!$G:$G,$A68,Data!$C:$C,AI$1,Data!$D:$D,AI$2)</f>
        <v>1</v>
      </c>
      <c r="AJ68" s="5">
        <f>COUNTIFS(Data!$G:$G,$A68,Data!$C:$C,AJ$1,Data!$D:$D,AJ$2)</f>
        <v>2</v>
      </c>
      <c r="AK68" s="5">
        <f>COUNTIFS(Data!$G:$G,$A68,Data!$C:$C,AK$1,Data!$D:$D,AK$2)</f>
        <v>1</v>
      </c>
      <c r="AL68" s="5">
        <f>COUNTIFS(Data!$G:$G,$A68,Data!$C:$C,AL$1,Data!$D:$D,AL$2)</f>
        <v>0</v>
      </c>
      <c r="AM68" s="5">
        <f>COUNTIFS(Data!$G:$G,$A68,Data!$C:$C,AM$1,Data!$D:$D,AM$2)</f>
        <v>0</v>
      </c>
      <c r="AN68" s="5">
        <f>COUNTIFS(Data!$G:$G,$A68,Data!$C:$C,AN$1,Data!$D:$D,AN$2)</f>
        <v>0</v>
      </c>
      <c r="AO68" s="5">
        <f>COUNTIFS(Data!$G:$G,$A68,Data!$C:$C,AO$1,Data!$D:$D,AO$2)</f>
        <v>0</v>
      </c>
      <c r="AP68" s="5">
        <f>COUNTIFS(Data!$G:$G,$A68,Data!$C:$C,AP$1,Data!$D:$D,AP$2)</f>
        <v>0</v>
      </c>
      <c r="AQ68" s="5">
        <f>COUNTIFS(Data!$G:$G,$A68,Data!$C:$C,AQ$1,Data!$D:$D,AQ$2)</f>
        <v>0</v>
      </c>
      <c r="AR68" s="5">
        <f>COUNTIFS(Data!$G:$G,$A68,Data!$C:$C,AR$1,Data!$D:$D,AR$2)</f>
        <v>0</v>
      </c>
      <c r="AS68" s="5">
        <f>COUNTIFS(Data!$G:$G,$A68,Data!$C:$C,AS$1,Data!$D:$D,AS$2)</f>
        <v>0</v>
      </c>
      <c r="AT68" s="5">
        <f>COUNTIFS(Data!$G:$G,$A68,Data!$C:$C,AT$1,Data!$D:$D,AT$2)</f>
        <v>0</v>
      </c>
      <c r="AU68" s="5">
        <f>COUNTIFS(Data!$G:$G,$A68,Data!$C:$C,AU$1,Data!$D:$D,AU$2)</f>
        <v>0</v>
      </c>
      <c r="AV68" s="5">
        <f>COUNTIFS(Data!$G:$G,$A68,Data!$C:$C,AV$1,Data!$D:$D,AV$2)</f>
        <v>0</v>
      </c>
      <c r="AW68" s="5">
        <f>COUNTIFS(Data!$G:$G,$A68,Data!$C:$C,AW$1,Data!$D:$D,AW$2)</f>
        <v>0</v>
      </c>
      <c r="AX68" s="5">
        <f>COUNTIFS(Data!$G:$G,$A68,Data!$C:$C,AX$1,Data!$D:$D,AX$2)</f>
        <v>1</v>
      </c>
      <c r="AY68" s="5">
        <f>COUNTIFS(Data!$G:$G,$A68,Data!$C:$C,AY$1,Data!$D:$D,AY$2)</f>
        <v>0</v>
      </c>
      <c r="AZ68" s="5">
        <f>COUNTIFS(Data!$G:$G,$A68,Data!$C:$C,AZ$1,Data!$D:$D,AZ$2)</f>
        <v>0</v>
      </c>
      <c r="BA68" s="5">
        <f>COUNTIFS(Data!$G:$G,$A68,Data!$C:$C,BA$1,Data!$D:$D,BA$2)</f>
        <v>0</v>
      </c>
      <c r="BB68" s="5">
        <f>COUNTIFS(Data!$G:$G,$A68,Data!$C:$C,BB$1,Data!$D:$D,BB$2)</f>
        <v>0</v>
      </c>
      <c r="BC68" s="5">
        <f>COUNTIFS(Data!$G:$G,$A68,Data!$C:$C,BC$1,Data!$D:$D,BC$2)</f>
        <v>0</v>
      </c>
      <c r="BD68" s="5">
        <f>COUNTIFS(Data!$G:$G,$A68,Data!$C:$C,BD$1,Data!$D:$D,BD$2)</f>
        <v>0</v>
      </c>
      <c r="BE68" s="5">
        <f>COUNTIFS(Data!$G:$G,$A68,Data!$C:$C,BE$1,Data!$D:$D,BE$2)</f>
        <v>0</v>
      </c>
      <c r="BF68" s="5">
        <f>COUNTIFS(Data!$G:$G,$A68,Data!$C:$C,BF$1,Data!$D:$D,BF$2)</f>
        <v>0</v>
      </c>
      <c r="BG68" s="5">
        <f>COUNTIFS(Data!$G:$G,$A68,Data!$C:$C,BG$1,Data!$D:$D,BG$2)</f>
        <v>0</v>
      </c>
      <c r="BH68" s="5">
        <f>COUNTIFS(Data!$G:$G,$A68,Data!$C:$C,BH$1,Data!$D:$D,BH$2)</f>
        <v>0</v>
      </c>
      <c r="BI68" s="5">
        <f>COUNTIFS(Data!$G:$G,$A68,Data!$C:$C,BI$1,Data!$D:$D,BI$2)</f>
        <v>1</v>
      </c>
      <c r="BJ68" s="5">
        <f>COUNTIFS(Data!$G:$G,$A68,Data!$C:$C,BJ$1,Data!$D:$D,BJ$2)</f>
        <v>0</v>
      </c>
      <c r="BK68" s="5">
        <f>COUNTIFS(Data!$G:$G,$A68,Data!$C:$C,BK$1,Data!$D:$D,BK$2)</f>
        <v>0</v>
      </c>
      <c r="BL68" s="5">
        <f>COUNTIFS(Data!$G:$G,$A68,Data!$C:$C,BL$1,Data!$D:$D,BL$2)</f>
        <v>0</v>
      </c>
      <c r="BM68" s="5">
        <f>COUNTIFS(Data!$G:$G,$A68,Data!$C:$C,BM$1,Data!$D:$D,BM$2)</f>
        <v>1</v>
      </c>
      <c r="BN68" s="5">
        <f>COUNTIFS(Data!$G:$G,$A68,Data!$C:$C,BN$1,Data!$D:$D,BN$2)</f>
        <v>0</v>
      </c>
      <c r="BO68" s="5">
        <f>COUNTIFS(Data!$G:$G,$A68,Data!$C:$C,BO$1,Data!$D:$D,BO$2)</f>
        <v>0</v>
      </c>
      <c r="BP68" s="5">
        <f>COUNTIFS(Data!$G:$G,$A68,Data!$C:$C,BP$1,Data!$D:$D,BP$2)</f>
        <v>0</v>
      </c>
      <c r="BQ68" s="5">
        <f>COUNTIFS(Data!$G:$G,$A68,Data!$C:$C,BQ$1,Data!$D:$D,BQ$2)</f>
        <v>0</v>
      </c>
      <c r="BR68" s="5">
        <f>COUNTIFS(Data!$G:$G,$A68,Data!$C:$C,BR$1,Data!$D:$D,BR$2)</f>
        <v>0</v>
      </c>
      <c r="BS68" s="5">
        <f>COUNTIFS(Data!$G:$G,$A68,Data!$C:$C,BS$1,Data!$D:$D,BS$2)</f>
        <v>0</v>
      </c>
      <c r="BT68" s="5">
        <f>COUNTIFS(Data!$G:$G,$A68,Data!$C:$C,BT$1,Data!$D:$D,BT$2)</f>
        <v>0</v>
      </c>
      <c r="BU68" s="5">
        <f>COUNTIFS(Data!$G:$G,$A68,Data!$C:$C,BU$1,Data!$D:$D,BU$2)</f>
        <v>0</v>
      </c>
      <c r="BV68" s="5">
        <f>COUNTIFS(Data!$G:$G,$A68,Data!$C:$C,BV$1,Data!$D:$D,BV$2)</f>
        <v>0</v>
      </c>
      <c r="BW68" s="5">
        <f>COUNTIFS(Data!$G:$G,$A68,Data!$C:$C,BW$1,Data!$D:$D,BW$2)</f>
        <v>0</v>
      </c>
      <c r="BX68" s="5">
        <f>COUNTIFS(Data!$G:$G,$A68,Data!$C:$C,BX$1,Data!$D:$D,BX$2)</f>
        <v>0</v>
      </c>
      <c r="BY68" s="5">
        <f>COUNTIFS(Data!$G:$G,$A68,Data!$C:$C,BY$1,Data!$D:$D,BY$2)</f>
        <v>0</v>
      </c>
      <c r="BZ68" s="5">
        <f>COUNTIFS(Data!$G:$G,$A68,Data!$C:$C,BZ$1,Data!$D:$D,BZ$2)</f>
        <v>0</v>
      </c>
      <c r="CA68" s="5">
        <f>COUNTIFS(Data!$G:$G,$A68,Data!$C:$C,CA$1,Data!$D:$D,CA$2)</f>
        <v>0</v>
      </c>
      <c r="CB68" s="5">
        <f>COUNTIFS(Data!$G:$G,$A68,Data!$C:$C,CB$1,Data!$D:$D,CB$2)</f>
        <v>0</v>
      </c>
      <c r="CC68" s="5">
        <f>COUNTIFS(Data!$G:$G,$A68,Data!$C:$C,CC$1,Data!$D:$D,CC$2)</f>
        <v>0</v>
      </c>
      <c r="CD68" s="5">
        <f>COUNTIFS(Data!$G:$G,$A68,Data!$C:$C,CD$1,Data!$D:$D,CD$2)</f>
        <v>0</v>
      </c>
      <c r="CE68" s="5">
        <f>COUNTIFS(Data!$G:$G,$A68,Data!$C:$C,CE$1,Data!$D:$D,CE$2)</f>
        <v>0</v>
      </c>
      <c r="CF68" s="5">
        <f>COUNTIFS(Data!$G:$G,$A68,Data!$C:$C,CF$1,Data!$D:$D,CF$2)</f>
        <v>0</v>
      </c>
      <c r="CG68" s="5">
        <f>COUNTIFS(Data!$G:$G,$A68,Data!$C:$C,CG$1,Data!$D:$D,CG$2)</f>
        <v>0</v>
      </c>
      <c r="CH68" s="5">
        <f>COUNTIFS(Data!$G:$G,$A68,Data!$C:$C,CH$1,Data!$D:$D,CH$2)</f>
        <v>0</v>
      </c>
      <c r="CI68" s="5">
        <f>COUNTIFS(Data!$G:$G,$A68,Data!$C:$C,CI$1,Data!$D:$D,CI$2)</f>
        <v>0</v>
      </c>
      <c r="CJ68" s="5">
        <f>COUNTIFS(Data!$G:$G,$A68,Data!$C:$C,CJ$1,Data!$D:$D,CJ$2)</f>
        <v>0</v>
      </c>
      <c r="CK68" s="5">
        <f>COUNTIFS(Data!$G:$G,$A68,Data!$C:$C,CK$1,Data!$D:$D,CK$2)</f>
        <v>0</v>
      </c>
      <c r="CL68" s="5">
        <f>COUNTIFS(Data!$G:$G,$A68,Data!$C:$C,CL$1,Data!$D:$D,CL$2)</f>
        <v>0</v>
      </c>
      <c r="CM68" s="5">
        <f>COUNTIFS(Data!$G:$G,$A68,Data!$C:$C,CM$1,Data!$D:$D,CM$2)</f>
        <v>0</v>
      </c>
      <c r="CN68" s="5">
        <f>COUNTIFS(Data!$G:$G,$A68,Data!$C:$C,CN$1,Data!$D:$D,CN$2)</f>
        <v>0</v>
      </c>
      <c r="CO68" s="5">
        <f>COUNTIFS(Data!$G:$G,$A68,Data!$C:$C,CO$1,Data!$D:$D,CO$2)</f>
        <v>0</v>
      </c>
      <c r="CP68" s="5">
        <f>COUNTIFS(Data!$G:$G,$A68,Data!$C:$C,CP$1,Data!$D:$D,CP$2)</f>
        <v>0</v>
      </c>
      <c r="CQ68" s="5">
        <f>COUNTIFS(Data!$G:$G,$A68,Data!$C:$C,CQ$1,Data!$D:$D,CQ$2)</f>
        <v>0</v>
      </c>
      <c r="CR68" s="5">
        <f>COUNTIFS(Data!$G:$G,$A68,Data!$C:$C,CR$1,Data!$D:$D,CR$2)</f>
        <v>0</v>
      </c>
      <c r="CS68" s="5">
        <f>COUNTIFS(Data!$G:$G,$A68,Data!$C:$C,CS$1,Data!$D:$D,CS$2)</f>
        <v>0</v>
      </c>
      <c r="CT68" s="5">
        <f>COUNTIFS(Data!$G:$G,$A68,Data!$C:$C,CT$1,Data!$D:$D,CT$2)</f>
        <v>0</v>
      </c>
      <c r="CU68" s="5">
        <f>COUNTIFS(Data!$G:$G,$A68,Data!$C:$C,CU$1,Data!$D:$D,CU$2)</f>
        <v>0</v>
      </c>
      <c r="CV68" s="5">
        <f>COUNTIFS(Data!$G:$G,$A68,Data!$C:$C,CV$1,Data!$D:$D,CV$2)</f>
        <v>0</v>
      </c>
      <c r="CW68" s="5">
        <f t="shared" ref="CW68:CX68" si="67">SUMIF($B$2:$CV$2,CW$2, $B68:$CV68)</f>
        <v>5</v>
      </c>
      <c r="CX68" s="5">
        <f t="shared" si="67"/>
        <v>5</v>
      </c>
      <c r="CY68" s="5">
        <f t="shared" si="3"/>
        <v>10</v>
      </c>
    </row>
    <row r="69">
      <c r="A69" s="5" t="str">
        <f>Countries!A67</f>
        <v>NGR</v>
      </c>
      <c r="B69" s="5">
        <f>COUNTIFS(Data!$G:$G,$A69,Data!$C:$C,B$1,Data!$D:$D,B$2)</f>
        <v>0</v>
      </c>
      <c r="C69" s="5">
        <f>COUNTIFS(Data!$G:$G,$A69,Data!$C:$C,C$1,Data!$D:$D,C$2)</f>
        <v>0</v>
      </c>
      <c r="D69" s="5">
        <f>COUNTIFS(Data!$G:$G,$A69,Data!$C:$C,D$1,Data!$D:$D,D$2)</f>
        <v>0</v>
      </c>
      <c r="E69" s="5">
        <f>COUNTIFS(Data!$G:$G,$A69,Data!$C:$C,E$1,Data!$D:$D,E$2)</f>
        <v>0</v>
      </c>
      <c r="F69" s="5">
        <f>COUNTIFS(Data!$G:$G,$A69,Data!$C:$C,F$1,Data!$D:$D,F$2)</f>
        <v>0</v>
      </c>
      <c r="G69" s="5">
        <f>COUNTIFS(Data!$G:$G,$A69,Data!$C:$C,G$1,Data!$D:$D,G$2)</f>
        <v>0</v>
      </c>
      <c r="H69" s="5">
        <f>COUNTIFS(Data!$G:$G,$A69,Data!$C:$C,H$1,Data!$D:$D,H$2)</f>
        <v>0</v>
      </c>
      <c r="I69" s="5">
        <f>COUNTIFS(Data!$G:$G,$A69,Data!$C:$C,I$1,Data!$D:$D,I$2)</f>
        <v>0</v>
      </c>
      <c r="J69" s="5">
        <f>COUNTIFS(Data!$G:$G,$A69,Data!$C:$C,J$1,Data!$D:$D,J$2)</f>
        <v>0</v>
      </c>
      <c r="K69" s="5">
        <f>COUNTIFS(Data!$G:$G,$A69,Data!$C:$C,K$1,Data!$D:$D,K$2)</f>
        <v>0</v>
      </c>
      <c r="L69" s="5">
        <f>COUNTIFS(Data!$G:$G,$A69,Data!$C:$C,L$1,Data!$D:$D,L$2)</f>
        <v>0</v>
      </c>
      <c r="M69" s="5">
        <f>COUNTIFS(Data!$G:$G,$A69,Data!$C:$C,M$1,Data!$D:$D,M$2)</f>
        <v>0</v>
      </c>
      <c r="N69" s="5">
        <f>COUNTIFS(Data!$G:$G,$A69,Data!$C:$C,N$1,Data!$D:$D,N$2)</f>
        <v>0</v>
      </c>
      <c r="O69" s="5">
        <f>COUNTIFS(Data!$G:$G,$A69,Data!$C:$C,O$1,Data!$D:$D,O$2)</f>
        <v>0</v>
      </c>
      <c r="P69" s="5">
        <f>COUNTIFS(Data!$G:$G,$A69,Data!$C:$C,P$1,Data!$D:$D,P$2)</f>
        <v>0</v>
      </c>
      <c r="Q69" s="5">
        <f>COUNTIFS(Data!$G:$G,$A69,Data!$C:$C,Q$1,Data!$D:$D,Q$2)</f>
        <v>0</v>
      </c>
      <c r="R69" s="5">
        <f>COUNTIFS(Data!$G:$G,$A69,Data!$C:$C,R$1,Data!$D:$D,R$2)</f>
        <v>0</v>
      </c>
      <c r="S69" s="5">
        <f>COUNTIFS(Data!$G:$G,$A69,Data!$C:$C,S$1,Data!$D:$D,S$2)</f>
        <v>0</v>
      </c>
      <c r="T69" s="5">
        <f>COUNTIFS(Data!$G:$G,$A69,Data!$C:$C,T$1,Data!$D:$D,T$2)</f>
        <v>0</v>
      </c>
      <c r="U69" s="5">
        <f>COUNTIFS(Data!$G:$G,$A69,Data!$C:$C,U$1,Data!$D:$D,U$2)</f>
        <v>0</v>
      </c>
      <c r="V69" s="5">
        <f>COUNTIFS(Data!$G:$G,$A69,Data!$C:$C,V$1,Data!$D:$D,V$2)</f>
        <v>0</v>
      </c>
      <c r="W69" s="5">
        <f>COUNTIFS(Data!$G:$G,$A69,Data!$C:$C,W$1,Data!$D:$D,W$2)</f>
        <v>0</v>
      </c>
      <c r="X69" s="5">
        <f>COUNTIFS(Data!$G:$G,$A69,Data!$C:$C,X$1,Data!$D:$D,X$2)</f>
        <v>0</v>
      </c>
      <c r="Y69" s="5">
        <f>COUNTIFS(Data!$G:$G,$A69,Data!$C:$C,Y$1,Data!$D:$D,Y$2)</f>
        <v>0</v>
      </c>
      <c r="Z69" s="5">
        <f>COUNTIFS(Data!$G:$G,$A69,Data!$C:$C,Z$1,Data!$D:$D,Z$2)</f>
        <v>0</v>
      </c>
      <c r="AA69" s="5">
        <f>COUNTIFS(Data!$G:$G,$A69,Data!$C:$C,AA$1,Data!$D:$D,AA$2)</f>
        <v>0</v>
      </c>
      <c r="AB69" s="5">
        <f>COUNTIFS(Data!$G:$G,$A69,Data!$C:$C,AB$1,Data!$D:$D,AB$2)</f>
        <v>0</v>
      </c>
      <c r="AC69" s="5">
        <f>COUNTIFS(Data!$G:$G,$A69,Data!$C:$C,AC$1,Data!$D:$D,AC$2)</f>
        <v>0</v>
      </c>
      <c r="AD69" s="5">
        <f>COUNTIFS(Data!$G:$G,$A69,Data!$C:$C,AD$1,Data!$D:$D,AD$2)</f>
        <v>0</v>
      </c>
      <c r="AE69" s="5">
        <f>COUNTIFS(Data!$G:$G,$A69,Data!$C:$C,AE$1,Data!$D:$D,AE$2)</f>
        <v>0</v>
      </c>
      <c r="AF69" s="5">
        <f>COUNTIFS(Data!$G:$G,$A69,Data!$C:$C,AF$1,Data!$D:$D,AF$2)</f>
        <v>0</v>
      </c>
      <c r="AG69" s="5">
        <f>COUNTIFS(Data!$G:$G,$A69,Data!$C:$C,AG$1,Data!$D:$D,AG$2)</f>
        <v>0</v>
      </c>
      <c r="AH69" s="5">
        <f>COUNTIFS(Data!$G:$G,$A69,Data!$C:$C,AH$1,Data!$D:$D,AH$2)</f>
        <v>0</v>
      </c>
      <c r="AI69" s="5">
        <f>COUNTIFS(Data!$G:$G,$A69,Data!$C:$C,AI$1,Data!$D:$D,AI$2)</f>
        <v>0</v>
      </c>
      <c r="AJ69" s="5">
        <f>COUNTIFS(Data!$G:$G,$A69,Data!$C:$C,AJ$1,Data!$D:$D,AJ$2)</f>
        <v>0</v>
      </c>
      <c r="AK69" s="5">
        <f>COUNTIFS(Data!$G:$G,$A69,Data!$C:$C,AK$1,Data!$D:$D,AK$2)</f>
        <v>0</v>
      </c>
      <c r="AL69" s="5">
        <f>COUNTIFS(Data!$G:$G,$A69,Data!$C:$C,AL$1,Data!$D:$D,AL$2)</f>
        <v>0</v>
      </c>
      <c r="AM69" s="5">
        <f>COUNTIFS(Data!$G:$G,$A69,Data!$C:$C,AM$1,Data!$D:$D,AM$2)</f>
        <v>0</v>
      </c>
      <c r="AN69" s="5">
        <f>COUNTIFS(Data!$G:$G,$A69,Data!$C:$C,AN$1,Data!$D:$D,AN$2)</f>
        <v>0</v>
      </c>
      <c r="AO69" s="5">
        <f>COUNTIFS(Data!$G:$G,$A69,Data!$C:$C,AO$1,Data!$D:$D,AO$2)</f>
        <v>0</v>
      </c>
      <c r="AP69" s="5">
        <f>COUNTIFS(Data!$G:$G,$A69,Data!$C:$C,AP$1,Data!$D:$D,AP$2)</f>
        <v>0</v>
      </c>
      <c r="AQ69" s="5">
        <f>COUNTIFS(Data!$G:$G,$A69,Data!$C:$C,AQ$1,Data!$D:$D,AQ$2)</f>
        <v>0</v>
      </c>
      <c r="AR69" s="5">
        <f>COUNTIFS(Data!$G:$G,$A69,Data!$C:$C,AR$1,Data!$D:$D,AR$2)</f>
        <v>0</v>
      </c>
      <c r="AS69" s="5">
        <f>COUNTIFS(Data!$G:$G,$A69,Data!$C:$C,AS$1,Data!$D:$D,AS$2)</f>
        <v>0</v>
      </c>
      <c r="AT69" s="5">
        <f>COUNTIFS(Data!$G:$G,$A69,Data!$C:$C,AT$1,Data!$D:$D,AT$2)</f>
        <v>0</v>
      </c>
      <c r="AU69" s="5">
        <f>COUNTIFS(Data!$G:$G,$A69,Data!$C:$C,AU$1,Data!$D:$D,AU$2)</f>
        <v>0</v>
      </c>
      <c r="AV69" s="5">
        <f>COUNTIFS(Data!$G:$G,$A69,Data!$C:$C,AV$1,Data!$D:$D,AV$2)</f>
        <v>0</v>
      </c>
      <c r="AW69" s="5">
        <f>COUNTIFS(Data!$G:$G,$A69,Data!$C:$C,AW$1,Data!$D:$D,AW$2)</f>
        <v>0</v>
      </c>
      <c r="AX69" s="5">
        <f>COUNTIFS(Data!$G:$G,$A69,Data!$C:$C,AX$1,Data!$D:$D,AX$2)</f>
        <v>0</v>
      </c>
      <c r="AY69" s="5">
        <f>COUNTIFS(Data!$G:$G,$A69,Data!$C:$C,AY$1,Data!$D:$D,AY$2)</f>
        <v>0</v>
      </c>
      <c r="AZ69" s="5">
        <f>COUNTIFS(Data!$G:$G,$A69,Data!$C:$C,AZ$1,Data!$D:$D,AZ$2)</f>
        <v>0</v>
      </c>
      <c r="BA69" s="5">
        <f>COUNTIFS(Data!$G:$G,$A69,Data!$C:$C,BA$1,Data!$D:$D,BA$2)</f>
        <v>0</v>
      </c>
      <c r="BB69" s="5">
        <f>COUNTIFS(Data!$G:$G,$A69,Data!$C:$C,BB$1,Data!$D:$D,BB$2)</f>
        <v>0</v>
      </c>
      <c r="BC69" s="5">
        <f>COUNTIFS(Data!$G:$G,$A69,Data!$C:$C,BC$1,Data!$D:$D,BC$2)</f>
        <v>0</v>
      </c>
      <c r="BD69" s="5">
        <f>COUNTIFS(Data!$G:$G,$A69,Data!$C:$C,BD$1,Data!$D:$D,BD$2)</f>
        <v>0</v>
      </c>
      <c r="BE69" s="5">
        <f>COUNTIFS(Data!$G:$G,$A69,Data!$C:$C,BE$1,Data!$D:$D,BE$2)</f>
        <v>0</v>
      </c>
      <c r="BF69" s="5">
        <f>COUNTIFS(Data!$G:$G,$A69,Data!$C:$C,BF$1,Data!$D:$D,BF$2)</f>
        <v>0</v>
      </c>
      <c r="BG69" s="5">
        <f>COUNTIFS(Data!$G:$G,$A69,Data!$C:$C,BG$1,Data!$D:$D,BG$2)</f>
        <v>0</v>
      </c>
      <c r="BH69" s="5">
        <f>COUNTIFS(Data!$G:$G,$A69,Data!$C:$C,BH$1,Data!$D:$D,BH$2)</f>
        <v>0</v>
      </c>
      <c r="BI69" s="5">
        <f>COUNTIFS(Data!$G:$G,$A69,Data!$C:$C,BI$1,Data!$D:$D,BI$2)</f>
        <v>0</v>
      </c>
      <c r="BJ69" s="5">
        <f>COUNTIFS(Data!$G:$G,$A69,Data!$C:$C,BJ$1,Data!$D:$D,BJ$2)</f>
        <v>0</v>
      </c>
      <c r="BK69" s="5">
        <f>COUNTIFS(Data!$G:$G,$A69,Data!$C:$C,BK$1,Data!$D:$D,BK$2)</f>
        <v>0</v>
      </c>
      <c r="BL69" s="5">
        <f>COUNTIFS(Data!$G:$G,$A69,Data!$C:$C,BL$1,Data!$D:$D,BL$2)</f>
        <v>0</v>
      </c>
      <c r="BM69" s="5">
        <f>COUNTIFS(Data!$G:$G,$A69,Data!$C:$C,BM$1,Data!$D:$D,BM$2)</f>
        <v>0</v>
      </c>
      <c r="BN69" s="5">
        <f>COUNTIFS(Data!$G:$G,$A69,Data!$C:$C,BN$1,Data!$D:$D,BN$2)</f>
        <v>0</v>
      </c>
      <c r="BO69" s="5">
        <f>COUNTIFS(Data!$G:$G,$A69,Data!$C:$C,BO$1,Data!$D:$D,BO$2)</f>
        <v>0</v>
      </c>
      <c r="BP69" s="5">
        <f>COUNTIFS(Data!$G:$G,$A69,Data!$C:$C,BP$1,Data!$D:$D,BP$2)</f>
        <v>0</v>
      </c>
      <c r="BQ69" s="5">
        <f>COUNTIFS(Data!$G:$G,$A69,Data!$C:$C,BQ$1,Data!$D:$D,BQ$2)</f>
        <v>0</v>
      </c>
      <c r="BR69" s="5">
        <f>COUNTIFS(Data!$G:$G,$A69,Data!$C:$C,BR$1,Data!$D:$D,BR$2)</f>
        <v>0</v>
      </c>
      <c r="BS69" s="5">
        <f>COUNTIFS(Data!$G:$G,$A69,Data!$C:$C,BS$1,Data!$D:$D,BS$2)</f>
        <v>0</v>
      </c>
      <c r="BT69" s="5">
        <f>COUNTIFS(Data!$G:$G,$A69,Data!$C:$C,BT$1,Data!$D:$D,BT$2)</f>
        <v>0</v>
      </c>
      <c r="BU69" s="5">
        <f>COUNTIFS(Data!$G:$G,$A69,Data!$C:$C,BU$1,Data!$D:$D,BU$2)</f>
        <v>0</v>
      </c>
      <c r="BV69" s="5">
        <f>COUNTIFS(Data!$G:$G,$A69,Data!$C:$C,BV$1,Data!$D:$D,BV$2)</f>
        <v>0</v>
      </c>
      <c r="BW69" s="5">
        <f>COUNTIFS(Data!$G:$G,$A69,Data!$C:$C,BW$1,Data!$D:$D,BW$2)</f>
        <v>0</v>
      </c>
      <c r="BX69" s="5">
        <f>COUNTIFS(Data!$G:$G,$A69,Data!$C:$C,BX$1,Data!$D:$D,BX$2)</f>
        <v>0</v>
      </c>
      <c r="BY69" s="5">
        <f>COUNTIFS(Data!$G:$G,$A69,Data!$C:$C,BY$1,Data!$D:$D,BY$2)</f>
        <v>0</v>
      </c>
      <c r="BZ69" s="5">
        <f>COUNTIFS(Data!$G:$G,$A69,Data!$C:$C,BZ$1,Data!$D:$D,BZ$2)</f>
        <v>0</v>
      </c>
      <c r="CA69" s="5">
        <f>COUNTIFS(Data!$G:$G,$A69,Data!$C:$C,CA$1,Data!$D:$D,CA$2)</f>
        <v>0</v>
      </c>
      <c r="CB69" s="5">
        <f>COUNTIFS(Data!$G:$G,$A69,Data!$C:$C,CB$1,Data!$D:$D,CB$2)</f>
        <v>0</v>
      </c>
      <c r="CC69" s="5">
        <f>COUNTIFS(Data!$G:$G,$A69,Data!$C:$C,CC$1,Data!$D:$D,CC$2)</f>
        <v>0</v>
      </c>
      <c r="CD69" s="5">
        <f>COUNTIFS(Data!$G:$G,$A69,Data!$C:$C,CD$1,Data!$D:$D,CD$2)</f>
        <v>0</v>
      </c>
      <c r="CE69" s="5">
        <f>COUNTIFS(Data!$G:$G,$A69,Data!$C:$C,CE$1,Data!$D:$D,CE$2)</f>
        <v>0</v>
      </c>
      <c r="CF69" s="5">
        <f>COUNTIFS(Data!$G:$G,$A69,Data!$C:$C,CF$1,Data!$D:$D,CF$2)</f>
        <v>0</v>
      </c>
      <c r="CG69" s="5">
        <f>COUNTIFS(Data!$G:$G,$A69,Data!$C:$C,CG$1,Data!$D:$D,CG$2)</f>
        <v>0</v>
      </c>
      <c r="CH69" s="5">
        <f>COUNTIFS(Data!$G:$G,$A69,Data!$C:$C,CH$1,Data!$D:$D,CH$2)</f>
        <v>0</v>
      </c>
      <c r="CI69" s="5">
        <f>COUNTIFS(Data!$G:$G,$A69,Data!$C:$C,CI$1,Data!$D:$D,CI$2)</f>
        <v>0</v>
      </c>
      <c r="CJ69" s="5">
        <f>COUNTIFS(Data!$G:$G,$A69,Data!$C:$C,CJ$1,Data!$D:$D,CJ$2)</f>
        <v>0</v>
      </c>
      <c r="CK69" s="5">
        <f>COUNTIFS(Data!$G:$G,$A69,Data!$C:$C,CK$1,Data!$D:$D,CK$2)</f>
        <v>0</v>
      </c>
      <c r="CL69" s="5">
        <f>COUNTIFS(Data!$G:$G,$A69,Data!$C:$C,CL$1,Data!$D:$D,CL$2)</f>
        <v>0</v>
      </c>
      <c r="CM69" s="5">
        <f>COUNTIFS(Data!$G:$G,$A69,Data!$C:$C,CM$1,Data!$D:$D,CM$2)</f>
        <v>0</v>
      </c>
      <c r="CN69" s="5">
        <f>COUNTIFS(Data!$G:$G,$A69,Data!$C:$C,CN$1,Data!$D:$D,CN$2)</f>
        <v>0</v>
      </c>
      <c r="CO69" s="5">
        <f>COUNTIFS(Data!$G:$G,$A69,Data!$C:$C,CO$1,Data!$D:$D,CO$2)</f>
        <v>0</v>
      </c>
      <c r="CP69" s="5">
        <f>COUNTIFS(Data!$G:$G,$A69,Data!$C:$C,CP$1,Data!$D:$D,CP$2)</f>
        <v>0</v>
      </c>
      <c r="CQ69" s="5">
        <f>COUNTIFS(Data!$G:$G,$A69,Data!$C:$C,CQ$1,Data!$D:$D,CQ$2)</f>
        <v>0</v>
      </c>
      <c r="CR69" s="5">
        <f>COUNTIFS(Data!$G:$G,$A69,Data!$C:$C,CR$1,Data!$D:$D,CR$2)</f>
        <v>0</v>
      </c>
      <c r="CS69" s="5">
        <f>COUNTIFS(Data!$G:$G,$A69,Data!$C:$C,CS$1,Data!$D:$D,CS$2)</f>
        <v>0</v>
      </c>
      <c r="CT69" s="5">
        <f>COUNTIFS(Data!$G:$G,$A69,Data!$C:$C,CT$1,Data!$D:$D,CT$2)</f>
        <v>0</v>
      </c>
      <c r="CU69" s="5">
        <f>COUNTIFS(Data!$G:$G,$A69,Data!$C:$C,CU$1,Data!$D:$D,CU$2)</f>
        <v>0</v>
      </c>
      <c r="CV69" s="5">
        <f>COUNTIFS(Data!$G:$G,$A69,Data!$C:$C,CV$1,Data!$D:$D,CV$2)</f>
        <v>0</v>
      </c>
      <c r="CW69" s="5">
        <f t="shared" ref="CW69:CX69" si="68">SUMIF($B$2:$CV$2,CW$2, $B69:$CV69)</f>
        <v>0</v>
      </c>
      <c r="CX69" s="5">
        <f t="shared" si="68"/>
        <v>0</v>
      </c>
      <c r="CY69" s="5">
        <f t="shared" si="3"/>
        <v>0</v>
      </c>
    </row>
    <row r="70">
      <c r="A70" s="5" t="str">
        <f>Countries!A68</f>
        <v>NOR</v>
      </c>
      <c r="B70" s="5">
        <f>COUNTIFS(Data!$G:$G,$A70,Data!$C:$C,B$1,Data!$D:$D,B$2)</f>
        <v>0</v>
      </c>
      <c r="C70" s="5">
        <f>COUNTIFS(Data!$G:$G,$A70,Data!$C:$C,C$1,Data!$D:$D,C$2)</f>
        <v>0</v>
      </c>
      <c r="D70" s="5">
        <f>COUNTIFS(Data!$G:$G,$A70,Data!$C:$C,D$1,Data!$D:$D,D$2)</f>
        <v>0</v>
      </c>
      <c r="E70" s="5">
        <f>COUNTIFS(Data!$G:$G,$A70,Data!$C:$C,E$1,Data!$D:$D,E$2)</f>
        <v>0</v>
      </c>
      <c r="F70" s="5">
        <f>COUNTIFS(Data!$G:$G,$A70,Data!$C:$C,F$1,Data!$D:$D,F$2)</f>
        <v>0</v>
      </c>
      <c r="G70" s="5">
        <f>COUNTIFS(Data!$G:$G,$A70,Data!$C:$C,G$1,Data!$D:$D,G$2)</f>
        <v>0</v>
      </c>
      <c r="H70" s="5">
        <f>COUNTIFS(Data!$G:$G,$A70,Data!$C:$C,H$1,Data!$D:$D,H$2)</f>
        <v>0</v>
      </c>
      <c r="I70" s="5">
        <f>COUNTIFS(Data!$G:$G,$A70,Data!$C:$C,I$1,Data!$D:$D,I$2)</f>
        <v>0</v>
      </c>
      <c r="J70" s="5">
        <f>COUNTIFS(Data!$G:$G,$A70,Data!$C:$C,J$1,Data!$D:$D,J$2)</f>
        <v>2</v>
      </c>
      <c r="K70" s="5">
        <f>COUNTIFS(Data!$G:$G,$A70,Data!$C:$C,K$1,Data!$D:$D,K$2)</f>
        <v>0</v>
      </c>
      <c r="L70" s="5">
        <f>COUNTIFS(Data!$G:$G,$A70,Data!$C:$C,L$1,Data!$D:$D,L$2)</f>
        <v>0</v>
      </c>
      <c r="M70" s="5">
        <f>COUNTIFS(Data!$G:$G,$A70,Data!$C:$C,M$1,Data!$D:$D,M$2)</f>
        <v>0</v>
      </c>
      <c r="N70" s="5">
        <f>COUNTIFS(Data!$G:$G,$A70,Data!$C:$C,N$1,Data!$D:$D,N$2)</f>
        <v>0</v>
      </c>
      <c r="O70" s="5">
        <f>COUNTIFS(Data!$G:$G,$A70,Data!$C:$C,O$1,Data!$D:$D,O$2)</f>
        <v>0</v>
      </c>
      <c r="P70" s="5">
        <f>COUNTIFS(Data!$G:$G,$A70,Data!$C:$C,P$1,Data!$D:$D,P$2)</f>
        <v>0</v>
      </c>
      <c r="Q70" s="5">
        <f>COUNTIFS(Data!$G:$G,$A70,Data!$C:$C,Q$1,Data!$D:$D,Q$2)</f>
        <v>0</v>
      </c>
      <c r="R70" s="5">
        <f>COUNTIFS(Data!$G:$G,$A70,Data!$C:$C,R$1,Data!$D:$D,R$2)</f>
        <v>0</v>
      </c>
      <c r="S70" s="5">
        <f>COUNTIFS(Data!$G:$G,$A70,Data!$C:$C,S$1,Data!$D:$D,S$2)</f>
        <v>0</v>
      </c>
      <c r="T70" s="5">
        <f>COUNTIFS(Data!$G:$G,$A70,Data!$C:$C,T$1,Data!$D:$D,T$2)</f>
        <v>1</v>
      </c>
      <c r="U70" s="5">
        <f>COUNTIFS(Data!$G:$G,$A70,Data!$C:$C,U$1,Data!$D:$D,U$2)</f>
        <v>0</v>
      </c>
      <c r="V70" s="5">
        <f>COUNTIFS(Data!$G:$G,$A70,Data!$C:$C,V$1,Data!$D:$D,V$2)</f>
        <v>0</v>
      </c>
      <c r="W70" s="5">
        <f>COUNTIFS(Data!$G:$G,$A70,Data!$C:$C,W$1,Data!$D:$D,W$2)</f>
        <v>0</v>
      </c>
      <c r="X70" s="5">
        <f>COUNTIFS(Data!$G:$G,$A70,Data!$C:$C,X$1,Data!$D:$D,X$2)</f>
        <v>0</v>
      </c>
      <c r="Y70" s="5">
        <f>COUNTIFS(Data!$G:$G,$A70,Data!$C:$C,Y$1,Data!$D:$D,Y$2)</f>
        <v>0</v>
      </c>
      <c r="Z70" s="5">
        <f>COUNTIFS(Data!$G:$G,$A70,Data!$C:$C,Z$1,Data!$D:$D,Z$2)</f>
        <v>0</v>
      </c>
      <c r="AA70" s="5">
        <f>COUNTIFS(Data!$G:$G,$A70,Data!$C:$C,AA$1,Data!$D:$D,AA$2)</f>
        <v>0</v>
      </c>
      <c r="AB70" s="5">
        <f>COUNTIFS(Data!$G:$G,$A70,Data!$C:$C,AB$1,Data!$D:$D,AB$2)</f>
        <v>0</v>
      </c>
      <c r="AC70" s="5">
        <f>COUNTIFS(Data!$G:$G,$A70,Data!$C:$C,AC$1,Data!$D:$D,AC$2)</f>
        <v>0</v>
      </c>
      <c r="AD70" s="5">
        <f>COUNTIFS(Data!$G:$G,$A70,Data!$C:$C,AD$1,Data!$D:$D,AD$2)</f>
        <v>0</v>
      </c>
      <c r="AE70" s="5">
        <f>COUNTIFS(Data!$G:$G,$A70,Data!$C:$C,AE$1,Data!$D:$D,AE$2)</f>
        <v>0</v>
      </c>
      <c r="AF70" s="5">
        <f>COUNTIFS(Data!$G:$G,$A70,Data!$C:$C,AF$1,Data!$D:$D,AF$2)</f>
        <v>0</v>
      </c>
      <c r="AG70" s="5">
        <f>COUNTIFS(Data!$G:$G,$A70,Data!$C:$C,AG$1,Data!$D:$D,AG$2)</f>
        <v>0</v>
      </c>
      <c r="AH70" s="5">
        <f>COUNTIFS(Data!$G:$G,$A70,Data!$C:$C,AH$1,Data!$D:$D,AH$2)</f>
        <v>0</v>
      </c>
      <c r="AI70" s="5">
        <f>COUNTIFS(Data!$G:$G,$A70,Data!$C:$C,AI$1,Data!$D:$D,AI$2)</f>
        <v>0</v>
      </c>
      <c r="AJ70" s="5">
        <f>COUNTIFS(Data!$G:$G,$A70,Data!$C:$C,AJ$1,Data!$D:$D,AJ$2)</f>
        <v>0</v>
      </c>
      <c r="AK70" s="5">
        <f>COUNTIFS(Data!$G:$G,$A70,Data!$C:$C,AK$1,Data!$D:$D,AK$2)</f>
        <v>0</v>
      </c>
      <c r="AL70" s="5">
        <f>COUNTIFS(Data!$G:$G,$A70,Data!$C:$C,AL$1,Data!$D:$D,AL$2)</f>
        <v>0</v>
      </c>
      <c r="AM70" s="5">
        <f>COUNTIFS(Data!$G:$G,$A70,Data!$C:$C,AM$1,Data!$D:$D,AM$2)</f>
        <v>0</v>
      </c>
      <c r="AN70" s="5">
        <f>COUNTIFS(Data!$G:$G,$A70,Data!$C:$C,AN$1,Data!$D:$D,AN$2)</f>
        <v>0</v>
      </c>
      <c r="AO70" s="5">
        <f>COUNTIFS(Data!$G:$G,$A70,Data!$C:$C,AO$1,Data!$D:$D,AO$2)</f>
        <v>0</v>
      </c>
      <c r="AP70" s="5">
        <f>COUNTIFS(Data!$G:$G,$A70,Data!$C:$C,AP$1,Data!$D:$D,AP$2)</f>
        <v>0</v>
      </c>
      <c r="AQ70" s="5">
        <f>COUNTIFS(Data!$G:$G,$A70,Data!$C:$C,AQ$1,Data!$D:$D,AQ$2)</f>
        <v>0</v>
      </c>
      <c r="AR70" s="5">
        <f>COUNTIFS(Data!$G:$G,$A70,Data!$C:$C,AR$1,Data!$D:$D,AR$2)</f>
        <v>0</v>
      </c>
      <c r="AS70" s="5">
        <f>COUNTIFS(Data!$G:$G,$A70,Data!$C:$C,AS$1,Data!$D:$D,AS$2)</f>
        <v>0</v>
      </c>
      <c r="AT70" s="5">
        <f>COUNTIFS(Data!$G:$G,$A70,Data!$C:$C,AT$1,Data!$D:$D,AT$2)</f>
        <v>0</v>
      </c>
      <c r="AU70" s="5">
        <f>COUNTIFS(Data!$G:$G,$A70,Data!$C:$C,AU$1,Data!$D:$D,AU$2)</f>
        <v>0</v>
      </c>
      <c r="AV70" s="5">
        <f>COUNTIFS(Data!$G:$G,$A70,Data!$C:$C,AV$1,Data!$D:$D,AV$2)</f>
        <v>0</v>
      </c>
      <c r="AW70" s="5">
        <f>COUNTIFS(Data!$G:$G,$A70,Data!$C:$C,AW$1,Data!$D:$D,AW$2)</f>
        <v>0</v>
      </c>
      <c r="AX70" s="5">
        <f>COUNTIFS(Data!$G:$G,$A70,Data!$C:$C,AX$1,Data!$D:$D,AX$2)</f>
        <v>0</v>
      </c>
      <c r="AY70" s="5">
        <f>COUNTIFS(Data!$G:$G,$A70,Data!$C:$C,AY$1,Data!$D:$D,AY$2)</f>
        <v>0</v>
      </c>
      <c r="AZ70" s="5">
        <f>COUNTIFS(Data!$G:$G,$A70,Data!$C:$C,AZ$1,Data!$D:$D,AZ$2)</f>
        <v>0</v>
      </c>
      <c r="BA70" s="5">
        <f>COUNTIFS(Data!$G:$G,$A70,Data!$C:$C,BA$1,Data!$D:$D,BA$2)</f>
        <v>0</v>
      </c>
      <c r="BB70" s="5">
        <f>COUNTIFS(Data!$G:$G,$A70,Data!$C:$C,BB$1,Data!$D:$D,BB$2)</f>
        <v>0</v>
      </c>
      <c r="BC70" s="5">
        <f>COUNTIFS(Data!$G:$G,$A70,Data!$C:$C,BC$1,Data!$D:$D,BC$2)</f>
        <v>0</v>
      </c>
      <c r="BD70" s="5">
        <f>COUNTIFS(Data!$G:$G,$A70,Data!$C:$C,BD$1,Data!$D:$D,BD$2)</f>
        <v>0</v>
      </c>
      <c r="BE70" s="5">
        <f>COUNTIFS(Data!$G:$G,$A70,Data!$C:$C,BE$1,Data!$D:$D,BE$2)</f>
        <v>0</v>
      </c>
      <c r="BF70" s="5">
        <f>COUNTIFS(Data!$G:$G,$A70,Data!$C:$C,BF$1,Data!$D:$D,BF$2)</f>
        <v>0</v>
      </c>
      <c r="BG70" s="5">
        <f>COUNTIFS(Data!$G:$G,$A70,Data!$C:$C,BG$1,Data!$D:$D,BG$2)</f>
        <v>0</v>
      </c>
      <c r="BH70" s="5">
        <f>COUNTIFS(Data!$G:$G,$A70,Data!$C:$C,BH$1,Data!$D:$D,BH$2)</f>
        <v>0</v>
      </c>
      <c r="BI70" s="5">
        <f>COUNTIFS(Data!$G:$G,$A70,Data!$C:$C,BI$1,Data!$D:$D,BI$2)</f>
        <v>0</v>
      </c>
      <c r="BJ70" s="5">
        <f>COUNTIFS(Data!$G:$G,$A70,Data!$C:$C,BJ$1,Data!$D:$D,BJ$2)</f>
        <v>0</v>
      </c>
      <c r="BK70" s="5">
        <f>COUNTIFS(Data!$G:$G,$A70,Data!$C:$C,BK$1,Data!$D:$D,BK$2)</f>
        <v>0</v>
      </c>
      <c r="BL70" s="5">
        <f>COUNTIFS(Data!$G:$G,$A70,Data!$C:$C,BL$1,Data!$D:$D,BL$2)</f>
        <v>0</v>
      </c>
      <c r="BM70" s="5">
        <f>COUNTIFS(Data!$G:$G,$A70,Data!$C:$C,BM$1,Data!$D:$D,BM$2)</f>
        <v>0</v>
      </c>
      <c r="BN70" s="5">
        <f>COUNTIFS(Data!$G:$G,$A70,Data!$C:$C,BN$1,Data!$D:$D,BN$2)</f>
        <v>0</v>
      </c>
      <c r="BO70" s="5">
        <f>COUNTIFS(Data!$G:$G,$A70,Data!$C:$C,BO$1,Data!$D:$D,BO$2)</f>
        <v>0</v>
      </c>
      <c r="BP70" s="5">
        <f>COUNTIFS(Data!$G:$G,$A70,Data!$C:$C,BP$1,Data!$D:$D,BP$2)</f>
        <v>0</v>
      </c>
      <c r="BQ70" s="5">
        <f>COUNTIFS(Data!$G:$G,$A70,Data!$C:$C,BQ$1,Data!$D:$D,BQ$2)</f>
        <v>0</v>
      </c>
      <c r="BR70" s="5">
        <f>COUNTIFS(Data!$G:$G,$A70,Data!$C:$C,BR$1,Data!$D:$D,BR$2)</f>
        <v>0</v>
      </c>
      <c r="BS70" s="5">
        <f>COUNTIFS(Data!$G:$G,$A70,Data!$C:$C,BS$1,Data!$D:$D,BS$2)</f>
        <v>0</v>
      </c>
      <c r="BT70" s="5">
        <f>COUNTIFS(Data!$G:$G,$A70,Data!$C:$C,BT$1,Data!$D:$D,BT$2)</f>
        <v>0</v>
      </c>
      <c r="BU70" s="5">
        <f>COUNTIFS(Data!$G:$G,$A70,Data!$C:$C,BU$1,Data!$D:$D,BU$2)</f>
        <v>0</v>
      </c>
      <c r="BV70" s="5">
        <f>COUNTIFS(Data!$G:$G,$A70,Data!$C:$C,BV$1,Data!$D:$D,BV$2)</f>
        <v>0</v>
      </c>
      <c r="BW70" s="5">
        <f>COUNTIFS(Data!$G:$G,$A70,Data!$C:$C,BW$1,Data!$D:$D,BW$2)</f>
        <v>0</v>
      </c>
      <c r="BX70" s="5">
        <f>COUNTIFS(Data!$G:$G,$A70,Data!$C:$C,BX$1,Data!$D:$D,BX$2)</f>
        <v>0</v>
      </c>
      <c r="BY70" s="5">
        <f>COUNTIFS(Data!$G:$G,$A70,Data!$C:$C,BY$1,Data!$D:$D,BY$2)</f>
        <v>0</v>
      </c>
      <c r="BZ70" s="5">
        <f>COUNTIFS(Data!$G:$G,$A70,Data!$C:$C,BZ$1,Data!$D:$D,BZ$2)</f>
        <v>0</v>
      </c>
      <c r="CA70" s="5">
        <f>COUNTIFS(Data!$G:$G,$A70,Data!$C:$C,CA$1,Data!$D:$D,CA$2)</f>
        <v>0</v>
      </c>
      <c r="CB70" s="5">
        <f>COUNTIFS(Data!$G:$G,$A70,Data!$C:$C,CB$1,Data!$D:$D,CB$2)</f>
        <v>0</v>
      </c>
      <c r="CC70" s="5">
        <f>COUNTIFS(Data!$G:$G,$A70,Data!$C:$C,CC$1,Data!$D:$D,CC$2)</f>
        <v>0</v>
      </c>
      <c r="CD70" s="5">
        <f>COUNTIFS(Data!$G:$G,$A70,Data!$C:$C,CD$1,Data!$D:$D,CD$2)</f>
        <v>0</v>
      </c>
      <c r="CE70" s="5">
        <f>COUNTIFS(Data!$G:$G,$A70,Data!$C:$C,CE$1,Data!$D:$D,CE$2)</f>
        <v>0</v>
      </c>
      <c r="CF70" s="5">
        <f>COUNTIFS(Data!$G:$G,$A70,Data!$C:$C,CF$1,Data!$D:$D,CF$2)</f>
        <v>0</v>
      </c>
      <c r="CG70" s="5">
        <f>COUNTIFS(Data!$G:$G,$A70,Data!$C:$C,CG$1,Data!$D:$D,CG$2)</f>
        <v>0</v>
      </c>
      <c r="CH70" s="5">
        <f>COUNTIFS(Data!$G:$G,$A70,Data!$C:$C,CH$1,Data!$D:$D,CH$2)</f>
        <v>0</v>
      </c>
      <c r="CI70" s="5">
        <f>COUNTIFS(Data!$G:$G,$A70,Data!$C:$C,CI$1,Data!$D:$D,CI$2)</f>
        <v>0</v>
      </c>
      <c r="CJ70" s="5">
        <f>COUNTIFS(Data!$G:$G,$A70,Data!$C:$C,CJ$1,Data!$D:$D,CJ$2)</f>
        <v>0</v>
      </c>
      <c r="CK70" s="5">
        <f>COUNTIFS(Data!$G:$G,$A70,Data!$C:$C,CK$1,Data!$D:$D,CK$2)</f>
        <v>0</v>
      </c>
      <c r="CL70" s="5">
        <f>COUNTIFS(Data!$G:$G,$A70,Data!$C:$C,CL$1,Data!$D:$D,CL$2)</f>
        <v>1</v>
      </c>
      <c r="CM70" s="5">
        <f>COUNTIFS(Data!$G:$G,$A70,Data!$C:$C,CM$1,Data!$D:$D,CM$2)</f>
        <v>0</v>
      </c>
      <c r="CN70" s="5">
        <f>COUNTIFS(Data!$G:$G,$A70,Data!$C:$C,CN$1,Data!$D:$D,CN$2)</f>
        <v>0</v>
      </c>
      <c r="CO70" s="5">
        <f>COUNTIFS(Data!$G:$G,$A70,Data!$C:$C,CO$1,Data!$D:$D,CO$2)</f>
        <v>0</v>
      </c>
      <c r="CP70" s="5">
        <f>COUNTIFS(Data!$G:$G,$A70,Data!$C:$C,CP$1,Data!$D:$D,CP$2)</f>
        <v>0</v>
      </c>
      <c r="CQ70" s="5">
        <f>COUNTIFS(Data!$G:$G,$A70,Data!$C:$C,CQ$1,Data!$D:$D,CQ$2)</f>
        <v>0</v>
      </c>
      <c r="CR70" s="5">
        <f>COUNTIFS(Data!$G:$G,$A70,Data!$C:$C,CR$1,Data!$D:$D,CR$2)</f>
        <v>0</v>
      </c>
      <c r="CS70" s="5">
        <f>COUNTIFS(Data!$G:$G,$A70,Data!$C:$C,CS$1,Data!$D:$D,CS$2)</f>
        <v>0</v>
      </c>
      <c r="CT70" s="5">
        <f>COUNTIFS(Data!$G:$G,$A70,Data!$C:$C,CT$1,Data!$D:$D,CT$2)</f>
        <v>0</v>
      </c>
      <c r="CU70" s="5">
        <f>COUNTIFS(Data!$G:$G,$A70,Data!$C:$C,CU$1,Data!$D:$D,CU$2)</f>
        <v>0</v>
      </c>
      <c r="CV70" s="5">
        <f>COUNTIFS(Data!$G:$G,$A70,Data!$C:$C,CV$1,Data!$D:$D,CV$2)</f>
        <v>0</v>
      </c>
      <c r="CW70" s="5">
        <f t="shared" ref="CW70:CX70" si="69">SUMIF($B$2:$CV$2,CW$2, $B70:$CV70)</f>
        <v>4</v>
      </c>
      <c r="CX70" s="5">
        <f t="shared" si="69"/>
        <v>0</v>
      </c>
      <c r="CY70" s="5">
        <f t="shared" si="3"/>
        <v>4</v>
      </c>
    </row>
    <row r="71">
      <c r="A71" s="5" t="str">
        <f>Countries!A69</f>
        <v>NZL</v>
      </c>
      <c r="B71" s="5">
        <f>COUNTIFS(Data!$G:$G,$A71,Data!$C:$C,B$1,Data!$D:$D,B$2)</f>
        <v>0</v>
      </c>
      <c r="C71" s="5">
        <f>COUNTIFS(Data!$G:$G,$A71,Data!$C:$C,C$1,Data!$D:$D,C$2)</f>
        <v>0</v>
      </c>
      <c r="D71" s="5">
        <f>COUNTIFS(Data!$G:$G,$A71,Data!$C:$C,D$1,Data!$D:$D,D$2)</f>
        <v>0</v>
      </c>
      <c r="E71" s="5">
        <f>COUNTIFS(Data!$G:$G,$A71,Data!$C:$C,E$1,Data!$D:$D,E$2)</f>
        <v>0</v>
      </c>
      <c r="F71" s="5">
        <f>COUNTIFS(Data!$G:$G,$A71,Data!$C:$C,F$1,Data!$D:$D,F$2)</f>
        <v>0</v>
      </c>
      <c r="G71" s="5">
        <f>COUNTIFS(Data!$G:$G,$A71,Data!$C:$C,G$1,Data!$D:$D,G$2)</f>
        <v>0</v>
      </c>
      <c r="H71" s="5">
        <f>COUNTIFS(Data!$G:$G,$A71,Data!$C:$C,H$1,Data!$D:$D,H$2)</f>
        <v>0</v>
      </c>
      <c r="I71" s="5">
        <f>COUNTIFS(Data!$G:$G,$A71,Data!$C:$C,I$1,Data!$D:$D,I$2)</f>
        <v>0</v>
      </c>
      <c r="J71" s="5">
        <f>COUNTIFS(Data!$G:$G,$A71,Data!$C:$C,J$1,Data!$D:$D,J$2)</f>
        <v>0</v>
      </c>
      <c r="K71" s="5">
        <f>COUNTIFS(Data!$G:$G,$A71,Data!$C:$C,K$1,Data!$D:$D,K$2)</f>
        <v>0</v>
      </c>
      <c r="L71" s="5">
        <f>COUNTIFS(Data!$G:$G,$A71,Data!$C:$C,L$1,Data!$D:$D,L$2)</f>
        <v>0</v>
      </c>
      <c r="M71" s="5">
        <f>COUNTIFS(Data!$G:$G,$A71,Data!$C:$C,M$1,Data!$D:$D,M$2)</f>
        <v>0</v>
      </c>
      <c r="N71" s="5">
        <f>COUNTIFS(Data!$G:$G,$A71,Data!$C:$C,N$1,Data!$D:$D,N$2)</f>
        <v>0</v>
      </c>
      <c r="O71" s="5">
        <f>COUNTIFS(Data!$G:$G,$A71,Data!$C:$C,O$1,Data!$D:$D,O$2)</f>
        <v>0</v>
      </c>
      <c r="P71" s="5">
        <f>COUNTIFS(Data!$G:$G,$A71,Data!$C:$C,P$1,Data!$D:$D,P$2)</f>
        <v>0</v>
      </c>
      <c r="Q71" s="5">
        <f>COUNTIFS(Data!$G:$G,$A71,Data!$C:$C,Q$1,Data!$D:$D,Q$2)</f>
        <v>0</v>
      </c>
      <c r="R71" s="5">
        <f>COUNTIFS(Data!$G:$G,$A71,Data!$C:$C,R$1,Data!$D:$D,R$2)</f>
        <v>0</v>
      </c>
      <c r="S71" s="5">
        <f>COUNTIFS(Data!$G:$G,$A71,Data!$C:$C,S$1,Data!$D:$D,S$2)</f>
        <v>0</v>
      </c>
      <c r="T71" s="5">
        <f>COUNTIFS(Data!$G:$G,$A71,Data!$C:$C,T$1,Data!$D:$D,T$2)</f>
        <v>0</v>
      </c>
      <c r="U71" s="5">
        <f>COUNTIFS(Data!$G:$G,$A71,Data!$C:$C,U$1,Data!$D:$D,U$2)</f>
        <v>0</v>
      </c>
      <c r="V71" s="5">
        <f>COUNTIFS(Data!$G:$G,$A71,Data!$C:$C,V$1,Data!$D:$D,V$2)</f>
        <v>0</v>
      </c>
      <c r="W71" s="5">
        <f>COUNTIFS(Data!$G:$G,$A71,Data!$C:$C,W$1,Data!$D:$D,W$2)</f>
        <v>0</v>
      </c>
      <c r="X71" s="5">
        <f>COUNTIFS(Data!$G:$G,$A71,Data!$C:$C,X$1,Data!$D:$D,X$2)</f>
        <v>0</v>
      </c>
      <c r="Y71" s="5">
        <f>COUNTIFS(Data!$G:$G,$A71,Data!$C:$C,Y$1,Data!$D:$D,Y$2)</f>
        <v>0</v>
      </c>
      <c r="Z71" s="5">
        <f>COUNTIFS(Data!$G:$G,$A71,Data!$C:$C,Z$1,Data!$D:$D,Z$2)</f>
        <v>0</v>
      </c>
      <c r="AA71" s="5">
        <f>COUNTIFS(Data!$G:$G,$A71,Data!$C:$C,AA$1,Data!$D:$D,AA$2)</f>
        <v>3</v>
      </c>
      <c r="AB71" s="5">
        <f>COUNTIFS(Data!$G:$G,$A71,Data!$C:$C,AB$1,Data!$D:$D,AB$2)</f>
        <v>0</v>
      </c>
      <c r="AC71" s="5">
        <f>COUNTIFS(Data!$G:$G,$A71,Data!$C:$C,AC$1,Data!$D:$D,AC$2)</f>
        <v>0</v>
      </c>
      <c r="AD71" s="5">
        <f>COUNTIFS(Data!$G:$G,$A71,Data!$C:$C,AD$1,Data!$D:$D,AD$2)</f>
        <v>0</v>
      </c>
      <c r="AE71" s="5">
        <f>COUNTIFS(Data!$G:$G,$A71,Data!$C:$C,AE$1,Data!$D:$D,AE$2)</f>
        <v>0</v>
      </c>
      <c r="AF71" s="5">
        <f>COUNTIFS(Data!$G:$G,$A71,Data!$C:$C,AF$1,Data!$D:$D,AF$2)</f>
        <v>0</v>
      </c>
      <c r="AG71" s="5">
        <f>COUNTIFS(Data!$G:$G,$A71,Data!$C:$C,AG$1,Data!$D:$D,AG$2)</f>
        <v>0</v>
      </c>
      <c r="AH71" s="5">
        <f>COUNTIFS(Data!$G:$G,$A71,Data!$C:$C,AH$1,Data!$D:$D,AH$2)</f>
        <v>0</v>
      </c>
      <c r="AI71" s="5">
        <f>COUNTIFS(Data!$G:$G,$A71,Data!$C:$C,AI$1,Data!$D:$D,AI$2)</f>
        <v>0</v>
      </c>
      <c r="AJ71" s="5">
        <f>COUNTIFS(Data!$G:$G,$A71,Data!$C:$C,AJ$1,Data!$D:$D,AJ$2)</f>
        <v>0</v>
      </c>
      <c r="AK71" s="5">
        <f>COUNTIFS(Data!$G:$G,$A71,Data!$C:$C,AK$1,Data!$D:$D,AK$2)</f>
        <v>0</v>
      </c>
      <c r="AL71" s="5">
        <f>COUNTIFS(Data!$G:$G,$A71,Data!$C:$C,AL$1,Data!$D:$D,AL$2)</f>
        <v>0</v>
      </c>
      <c r="AM71" s="5">
        <f>COUNTIFS(Data!$G:$G,$A71,Data!$C:$C,AM$1,Data!$D:$D,AM$2)</f>
        <v>0</v>
      </c>
      <c r="AN71" s="5">
        <f>COUNTIFS(Data!$G:$G,$A71,Data!$C:$C,AN$1,Data!$D:$D,AN$2)</f>
        <v>0</v>
      </c>
      <c r="AO71" s="5">
        <f>COUNTIFS(Data!$G:$G,$A71,Data!$C:$C,AO$1,Data!$D:$D,AO$2)</f>
        <v>0</v>
      </c>
      <c r="AP71" s="5">
        <f>COUNTIFS(Data!$G:$G,$A71,Data!$C:$C,AP$1,Data!$D:$D,AP$2)</f>
        <v>0</v>
      </c>
      <c r="AQ71" s="5">
        <f>COUNTIFS(Data!$G:$G,$A71,Data!$C:$C,AQ$1,Data!$D:$D,AQ$2)</f>
        <v>0</v>
      </c>
      <c r="AR71" s="5">
        <f>COUNTIFS(Data!$G:$G,$A71,Data!$C:$C,AR$1,Data!$D:$D,AR$2)</f>
        <v>0</v>
      </c>
      <c r="AS71" s="5">
        <f>COUNTIFS(Data!$G:$G,$A71,Data!$C:$C,AS$1,Data!$D:$D,AS$2)</f>
        <v>0</v>
      </c>
      <c r="AT71" s="5">
        <f>COUNTIFS(Data!$G:$G,$A71,Data!$C:$C,AT$1,Data!$D:$D,AT$2)</f>
        <v>0</v>
      </c>
      <c r="AU71" s="5">
        <f>COUNTIFS(Data!$G:$G,$A71,Data!$C:$C,AU$1,Data!$D:$D,AU$2)</f>
        <v>0</v>
      </c>
      <c r="AV71" s="5">
        <f>COUNTIFS(Data!$G:$G,$A71,Data!$C:$C,AV$1,Data!$D:$D,AV$2)</f>
        <v>0</v>
      </c>
      <c r="AW71" s="5">
        <f>COUNTIFS(Data!$G:$G,$A71,Data!$C:$C,AW$1,Data!$D:$D,AW$2)</f>
        <v>0</v>
      </c>
      <c r="AX71" s="5">
        <f>COUNTIFS(Data!$G:$G,$A71,Data!$C:$C,AX$1,Data!$D:$D,AX$2)</f>
        <v>0</v>
      </c>
      <c r="AY71" s="5">
        <f>COUNTIFS(Data!$G:$G,$A71,Data!$C:$C,AY$1,Data!$D:$D,AY$2)</f>
        <v>0</v>
      </c>
      <c r="AZ71" s="5">
        <f>COUNTIFS(Data!$G:$G,$A71,Data!$C:$C,AZ$1,Data!$D:$D,AZ$2)</f>
        <v>0</v>
      </c>
      <c r="BA71" s="5">
        <f>COUNTIFS(Data!$G:$G,$A71,Data!$C:$C,BA$1,Data!$D:$D,BA$2)</f>
        <v>0</v>
      </c>
      <c r="BB71" s="5">
        <f>COUNTIFS(Data!$G:$G,$A71,Data!$C:$C,BB$1,Data!$D:$D,BB$2)</f>
        <v>0</v>
      </c>
      <c r="BC71" s="5">
        <f>COUNTIFS(Data!$G:$G,$A71,Data!$C:$C,BC$1,Data!$D:$D,BC$2)</f>
        <v>0</v>
      </c>
      <c r="BD71" s="5">
        <f>COUNTIFS(Data!$G:$G,$A71,Data!$C:$C,BD$1,Data!$D:$D,BD$2)</f>
        <v>0</v>
      </c>
      <c r="BE71" s="5">
        <f>COUNTIFS(Data!$G:$G,$A71,Data!$C:$C,BE$1,Data!$D:$D,BE$2)</f>
        <v>0</v>
      </c>
      <c r="BF71" s="5">
        <f>COUNTIFS(Data!$G:$G,$A71,Data!$C:$C,BF$1,Data!$D:$D,BF$2)</f>
        <v>0</v>
      </c>
      <c r="BG71" s="5">
        <f>COUNTIFS(Data!$G:$G,$A71,Data!$C:$C,BG$1,Data!$D:$D,BG$2)</f>
        <v>0</v>
      </c>
      <c r="BH71" s="5">
        <f>COUNTIFS(Data!$G:$G,$A71,Data!$C:$C,BH$1,Data!$D:$D,BH$2)</f>
        <v>0</v>
      </c>
      <c r="BI71" s="5">
        <f>COUNTIFS(Data!$G:$G,$A71,Data!$C:$C,BI$1,Data!$D:$D,BI$2)</f>
        <v>1</v>
      </c>
      <c r="BJ71" s="5">
        <f>COUNTIFS(Data!$G:$G,$A71,Data!$C:$C,BJ$1,Data!$D:$D,BJ$2)</f>
        <v>2</v>
      </c>
      <c r="BK71" s="5">
        <f>COUNTIFS(Data!$G:$G,$A71,Data!$C:$C,BK$1,Data!$D:$D,BK$2)</f>
        <v>0</v>
      </c>
      <c r="BL71" s="5">
        <f>COUNTIFS(Data!$G:$G,$A71,Data!$C:$C,BL$1,Data!$D:$D,BL$2)</f>
        <v>1</v>
      </c>
      <c r="BM71" s="5">
        <f>COUNTIFS(Data!$G:$G,$A71,Data!$C:$C,BM$1,Data!$D:$D,BM$2)</f>
        <v>0</v>
      </c>
      <c r="BN71" s="5">
        <f>COUNTIFS(Data!$G:$G,$A71,Data!$C:$C,BN$1,Data!$D:$D,BN$2)</f>
        <v>0</v>
      </c>
      <c r="BO71" s="5">
        <f>COUNTIFS(Data!$G:$G,$A71,Data!$C:$C,BO$1,Data!$D:$D,BO$2)</f>
        <v>0</v>
      </c>
      <c r="BP71" s="5">
        <f>COUNTIFS(Data!$G:$G,$A71,Data!$C:$C,BP$1,Data!$D:$D,BP$2)</f>
        <v>0</v>
      </c>
      <c r="BQ71" s="5">
        <f>COUNTIFS(Data!$G:$G,$A71,Data!$C:$C,BQ$1,Data!$D:$D,BQ$2)</f>
        <v>0</v>
      </c>
      <c r="BR71" s="5">
        <f>COUNTIFS(Data!$G:$G,$A71,Data!$C:$C,BR$1,Data!$D:$D,BR$2)</f>
        <v>0</v>
      </c>
      <c r="BS71" s="5">
        <f>COUNTIFS(Data!$G:$G,$A71,Data!$C:$C,BS$1,Data!$D:$D,BS$2)</f>
        <v>0</v>
      </c>
      <c r="BT71" s="5">
        <f>COUNTIFS(Data!$G:$G,$A71,Data!$C:$C,BT$1,Data!$D:$D,BT$2)</f>
        <v>0</v>
      </c>
      <c r="BU71" s="5">
        <f>COUNTIFS(Data!$G:$G,$A71,Data!$C:$C,BU$1,Data!$D:$D,BU$2)</f>
        <v>0</v>
      </c>
      <c r="BV71" s="5">
        <f>COUNTIFS(Data!$G:$G,$A71,Data!$C:$C,BV$1,Data!$D:$D,BV$2)</f>
        <v>0</v>
      </c>
      <c r="BW71" s="5">
        <f>COUNTIFS(Data!$G:$G,$A71,Data!$C:$C,BW$1,Data!$D:$D,BW$2)</f>
        <v>0</v>
      </c>
      <c r="BX71" s="5">
        <f>COUNTIFS(Data!$G:$G,$A71,Data!$C:$C,BX$1,Data!$D:$D,BX$2)</f>
        <v>0</v>
      </c>
      <c r="BY71" s="5">
        <f>COUNTIFS(Data!$G:$G,$A71,Data!$C:$C,BY$1,Data!$D:$D,BY$2)</f>
        <v>0</v>
      </c>
      <c r="BZ71" s="5">
        <f>COUNTIFS(Data!$G:$G,$A71,Data!$C:$C,BZ$1,Data!$D:$D,BZ$2)</f>
        <v>0</v>
      </c>
      <c r="CA71" s="5">
        <f>COUNTIFS(Data!$G:$G,$A71,Data!$C:$C,CA$1,Data!$D:$D,CA$2)</f>
        <v>0</v>
      </c>
      <c r="CB71" s="5">
        <f>COUNTIFS(Data!$G:$G,$A71,Data!$C:$C,CB$1,Data!$D:$D,CB$2)</f>
        <v>0</v>
      </c>
      <c r="CC71" s="5">
        <f>COUNTIFS(Data!$G:$G,$A71,Data!$C:$C,CC$1,Data!$D:$D,CC$2)</f>
        <v>0</v>
      </c>
      <c r="CD71" s="5">
        <f>COUNTIFS(Data!$G:$G,$A71,Data!$C:$C,CD$1,Data!$D:$D,CD$2)</f>
        <v>0</v>
      </c>
      <c r="CE71" s="5">
        <f>COUNTIFS(Data!$G:$G,$A71,Data!$C:$C,CE$1,Data!$D:$D,CE$2)</f>
        <v>0</v>
      </c>
      <c r="CF71" s="5">
        <f>COUNTIFS(Data!$G:$G,$A71,Data!$C:$C,CF$1,Data!$D:$D,CF$2)</f>
        <v>0</v>
      </c>
      <c r="CG71" s="5">
        <f>COUNTIFS(Data!$G:$G,$A71,Data!$C:$C,CG$1,Data!$D:$D,CG$2)</f>
        <v>0</v>
      </c>
      <c r="CH71" s="5">
        <f>COUNTIFS(Data!$G:$G,$A71,Data!$C:$C,CH$1,Data!$D:$D,CH$2)</f>
        <v>0</v>
      </c>
      <c r="CI71" s="5">
        <f>COUNTIFS(Data!$G:$G,$A71,Data!$C:$C,CI$1,Data!$D:$D,CI$2)</f>
        <v>0</v>
      </c>
      <c r="CJ71" s="5">
        <f>COUNTIFS(Data!$G:$G,$A71,Data!$C:$C,CJ$1,Data!$D:$D,CJ$2)</f>
        <v>0</v>
      </c>
      <c r="CK71" s="5">
        <f>COUNTIFS(Data!$G:$G,$A71,Data!$C:$C,CK$1,Data!$D:$D,CK$2)</f>
        <v>0</v>
      </c>
      <c r="CL71" s="5">
        <f>COUNTIFS(Data!$G:$G,$A71,Data!$C:$C,CL$1,Data!$D:$D,CL$2)</f>
        <v>0</v>
      </c>
      <c r="CM71" s="5">
        <f>COUNTIFS(Data!$G:$G,$A71,Data!$C:$C,CM$1,Data!$D:$D,CM$2)</f>
        <v>0</v>
      </c>
      <c r="CN71" s="5">
        <f>COUNTIFS(Data!$G:$G,$A71,Data!$C:$C,CN$1,Data!$D:$D,CN$2)</f>
        <v>0</v>
      </c>
      <c r="CO71" s="5">
        <f>COUNTIFS(Data!$G:$G,$A71,Data!$C:$C,CO$1,Data!$D:$D,CO$2)</f>
        <v>0</v>
      </c>
      <c r="CP71" s="5">
        <f>COUNTIFS(Data!$G:$G,$A71,Data!$C:$C,CP$1,Data!$D:$D,CP$2)</f>
        <v>0</v>
      </c>
      <c r="CQ71" s="5">
        <f>COUNTIFS(Data!$G:$G,$A71,Data!$C:$C,CQ$1,Data!$D:$D,CQ$2)</f>
        <v>0</v>
      </c>
      <c r="CR71" s="5">
        <f>COUNTIFS(Data!$G:$G,$A71,Data!$C:$C,CR$1,Data!$D:$D,CR$2)</f>
        <v>0</v>
      </c>
      <c r="CS71" s="5">
        <f>COUNTIFS(Data!$G:$G,$A71,Data!$C:$C,CS$1,Data!$D:$D,CS$2)</f>
        <v>0</v>
      </c>
      <c r="CT71" s="5">
        <f>COUNTIFS(Data!$G:$G,$A71,Data!$C:$C,CT$1,Data!$D:$D,CT$2)</f>
        <v>0</v>
      </c>
      <c r="CU71" s="5">
        <f>COUNTIFS(Data!$G:$G,$A71,Data!$C:$C,CU$1,Data!$D:$D,CU$2)</f>
        <v>0</v>
      </c>
      <c r="CV71" s="5">
        <f>COUNTIFS(Data!$G:$G,$A71,Data!$C:$C,CV$1,Data!$D:$D,CV$2)</f>
        <v>0</v>
      </c>
      <c r="CW71" s="5">
        <f t="shared" ref="CW71:CX71" si="70">SUMIF($B$2:$CV$2,CW$2, $B71:$CV71)</f>
        <v>1</v>
      </c>
      <c r="CX71" s="5">
        <f t="shared" si="70"/>
        <v>6</v>
      </c>
      <c r="CY71" s="5">
        <f t="shared" si="3"/>
        <v>7</v>
      </c>
    </row>
    <row r="72">
      <c r="A72" s="5" t="str">
        <f>Countries!A70</f>
        <v>PHI</v>
      </c>
      <c r="B72" s="5">
        <f>COUNTIFS(Data!$G:$G,$A72,Data!$C:$C,B$1,Data!$D:$D,B$2)</f>
        <v>0</v>
      </c>
      <c r="C72" s="5">
        <f>COUNTIFS(Data!$G:$G,$A72,Data!$C:$C,C$1,Data!$D:$D,C$2)</f>
        <v>0</v>
      </c>
      <c r="D72" s="5">
        <f>COUNTIFS(Data!$G:$G,$A72,Data!$C:$C,D$1,Data!$D:$D,D$2)</f>
        <v>0</v>
      </c>
      <c r="E72" s="5">
        <f>COUNTIFS(Data!$G:$G,$A72,Data!$C:$C,E$1,Data!$D:$D,E$2)</f>
        <v>0</v>
      </c>
      <c r="F72" s="5">
        <f>COUNTIFS(Data!$G:$G,$A72,Data!$C:$C,F$1,Data!$D:$D,F$2)</f>
        <v>0</v>
      </c>
      <c r="G72" s="5">
        <f>COUNTIFS(Data!$G:$G,$A72,Data!$C:$C,G$1,Data!$D:$D,G$2)</f>
        <v>0</v>
      </c>
      <c r="H72" s="5">
        <f>COUNTIFS(Data!$G:$G,$A72,Data!$C:$C,H$1,Data!$D:$D,H$2)</f>
        <v>0</v>
      </c>
      <c r="I72" s="5">
        <f>COUNTIFS(Data!$G:$G,$A72,Data!$C:$C,I$1,Data!$D:$D,I$2)</f>
        <v>0</v>
      </c>
      <c r="J72" s="5">
        <f>COUNTIFS(Data!$G:$G,$A72,Data!$C:$C,J$1,Data!$D:$D,J$2)</f>
        <v>0</v>
      </c>
      <c r="K72" s="5">
        <f>COUNTIFS(Data!$G:$G,$A72,Data!$C:$C,K$1,Data!$D:$D,K$2)</f>
        <v>0</v>
      </c>
      <c r="L72" s="5">
        <f>COUNTIFS(Data!$G:$G,$A72,Data!$C:$C,L$1,Data!$D:$D,L$2)</f>
        <v>0</v>
      </c>
      <c r="M72" s="5">
        <f>COUNTIFS(Data!$G:$G,$A72,Data!$C:$C,M$1,Data!$D:$D,M$2)</f>
        <v>0</v>
      </c>
      <c r="N72" s="5">
        <f>COUNTIFS(Data!$G:$G,$A72,Data!$C:$C,N$1,Data!$D:$D,N$2)</f>
        <v>0</v>
      </c>
      <c r="O72" s="5">
        <f>COUNTIFS(Data!$G:$G,$A72,Data!$C:$C,O$1,Data!$D:$D,O$2)</f>
        <v>0</v>
      </c>
      <c r="P72" s="5">
        <f>COUNTIFS(Data!$G:$G,$A72,Data!$C:$C,P$1,Data!$D:$D,P$2)</f>
        <v>0</v>
      </c>
      <c r="Q72" s="5">
        <f>COUNTIFS(Data!$G:$G,$A72,Data!$C:$C,Q$1,Data!$D:$D,Q$2)</f>
        <v>0</v>
      </c>
      <c r="R72" s="5">
        <f>COUNTIFS(Data!$G:$G,$A72,Data!$C:$C,R$1,Data!$D:$D,R$2)</f>
        <v>0</v>
      </c>
      <c r="S72" s="5">
        <f>COUNTIFS(Data!$G:$G,$A72,Data!$C:$C,S$1,Data!$D:$D,S$2)</f>
        <v>0</v>
      </c>
      <c r="T72" s="5">
        <f>COUNTIFS(Data!$G:$G,$A72,Data!$C:$C,T$1,Data!$D:$D,T$2)</f>
        <v>0</v>
      </c>
      <c r="U72" s="5">
        <f>COUNTIFS(Data!$G:$G,$A72,Data!$C:$C,U$1,Data!$D:$D,U$2)</f>
        <v>0</v>
      </c>
      <c r="V72" s="5">
        <f>COUNTIFS(Data!$G:$G,$A72,Data!$C:$C,V$1,Data!$D:$D,V$2)</f>
        <v>0</v>
      </c>
      <c r="W72" s="5">
        <f>COUNTIFS(Data!$G:$G,$A72,Data!$C:$C,W$1,Data!$D:$D,W$2)</f>
        <v>0</v>
      </c>
      <c r="X72" s="5">
        <f>COUNTIFS(Data!$G:$G,$A72,Data!$C:$C,X$1,Data!$D:$D,X$2)</f>
        <v>0</v>
      </c>
      <c r="Y72" s="5">
        <f>COUNTIFS(Data!$G:$G,$A72,Data!$C:$C,Y$1,Data!$D:$D,Y$2)</f>
        <v>0</v>
      </c>
      <c r="Z72" s="5">
        <f>COUNTIFS(Data!$G:$G,$A72,Data!$C:$C,Z$1,Data!$D:$D,Z$2)</f>
        <v>0</v>
      </c>
      <c r="AA72" s="5">
        <f>COUNTIFS(Data!$G:$G,$A72,Data!$C:$C,AA$1,Data!$D:$D,AA$2)</f>
        <v>0</v>
      </c>
      <c r="AB72" s="5">
        <f>COUNTIFS(Data!$G:$G,$A72,Data!$C:$C,AB$1,Data!$D:$D,AB$2)</f>
        <v>0</v>
      </c>
      <c r="AC72" s="5">
        <f>COUNTIFS(Data!$G:$G,$A72,Data!$C:$C,AC$1,Data!$D:$D,AC$2)</f>
        <v>0</v>
      </c>
      <c r="AD72" s="5">
        <f>COUNTIFS(Data!$G:$G,$A72,Data!$C:$C,AD$1,Data!$D:$D,AD$2)</f>
        <v>0</v>
      </c>
      <c r="AE72" s="5">
        <f>COUNTIFS(Data!$G:$G,$A72,Data!$C:$C,AE$1,Data!$D:$D,AE$2)</f>
        <v>0</v>
      </c>
      <c r="AF72" s="5">
        <f>COUNTIFS(Data!$G:$G,$A72,Data!$C:$C,AF$1,Data!$D:$D,AF$2)</f>
        <v>0</v>
      </c>
      <c r="AG72" s="5">
        <f>COUNTIFS(Data!$G:$G,$A72,Data!$C:$C,AG$1,Data!$D:$D,AG$2)</f>
        <v>0</v>
      </c>
      <c r="AH72" s="5">
        <f>COUNTIFS(Data!$G:$G,$A72,Data!$C:$C,AH$1,Data!$D:$D,AH$2)</f>
        <v>0</v>
      </c>
      <c r="AI72" s="5">
        <f>COUNTIFS(Data!$G:$G,$A72,Data!$C:$C,AI$1,Data!$D:$D,AI$2)</f>
        <v>0</v>
      </c>
      <c r="AJ72" s="5">
        <f>COUNTIFS(Data!$G:$G,$A72,Data!$C:$C,AJ$1,Data!$D:$D,AJ$2)</f>
        <v>0</v>
      </c>
      <c r="AK72" s="5">
        <f>COUNTIFS(Data!$G:$G,$A72,Data!$C:$C,AK$1,Data!$D:$D,AK$2)</f>
        <v>0</v>
      </c>
      <c r="AL72" s="5">
        <f>COUNTIFS(Data!$G:$G,$A72,Data!$C:$C,AL$1,Data!$D:$D,AL$2)</f>
        <v>0</v>
      </c>
      <c r="AM72" s="5">
        <f>COUNTIFS(Data!$G:$G,$A72,Data!$C:$C,AM$1,Data!$D:$D,AM$2)</f>
        <v>0</v>
      </c>
      <c r="AN72" s="5">
        <f>COUNTIFS(Data!$G:$G,$A72,Data!$C:$C,AN$1,Data!$D:$D,AN$2)</f>
        <v>0</v>
      </c>
      <c r="AO72" s="5">
        <f>COUNTIFS(Data!$G:$G,$A72,Data!$C:$C,AO$1,Data!$D:$D,AO$2)</f>
        <v>0</v>
      </c>
      <c r="AP72" s="5">
        <f>COUNTIFS(Data!$G:$G,$A72,Data!$C:$C,AP$1,Data!$D:$D,AP$2)</f>
        <v>0</v>
      </c>
      <c r="AQ72" s="5">
        <f>COUNTIFS(Data!$G:$G,$A72,Data!$C:$C,AQ$1,Data!$D:$D,AQ$2)</f>
        <v>0</v>
      </c>
      <c r="AR72" s="5">
        <f>COUNTIFS(Data!$G:$G,$A72,Data!$C:$C,AR$1,Data!$D:$D,AR$2)</f>
        <v>0</v>
      </c>
      <c r="AS72" s="5">
        <f>COUNTIFS(Data!$G:$G,$A72,Data!$C:$C,AS$1,Data!$D:$D,AS$2)</f>
        <v>0</v>
      </c>
      <c r="AT72" s="5">
        <f>COUNTIFS(Data!$G:$G,$A72,Data!$C:$C,AT$1,Data!$D:$D,AT$2)</f>
        <v>0</v>
      </c>
      <c r="AU72" s="5">
        <f>COUNTIFS(Data!$G:$G,$A72,Data!$C:$C,AU$1,Data!$D:$D,AU$2)</f>
        <v>0</v>
      </c>
      <c r="AV72" s="5">
        <f>COUNTIFS(Data!$G:$G,$A72,Data!$C:$C,AV$1,Data!$D:$D,AV$2)</f>
        <v>0</v>
      </c>
      <c r="AW72" s="5">
        <f>COUNTIFS(Data!$G:$G,$A72,Data!$C:$C,AW$1,Data!$D:$D,AW$2)</f>
        <v>0</v>
      </c>
      <c r="AX72" s="5">
        <f>COUNTIFS(Data!$G:$G,$A72,Data!$C:$C,AX$1,Data!$D:$D,AX$2)</f>
        <v>0</v>
      </c>
      <c r="AY72" s="5">
        <f>COUNTIFS(Data!$G:$G,$A72,Data!$C:$C,AY$1,Data!$D:$D,AY$2)</f>
        <v>0</v>
      </c>
      <c r="AZ72" s="5">
        <f>COUNTIFS(Data!$G:$G,$A72,Data!$C:$C,AZ$1,Data!$D:$D,AZ$2)</f>
        <v>0</v>
      </c>
      <c r="BA72" s="5">
        <f>COUNTIFS(Data!$G:$G,$A72,Data!$C:$C,BA$1,Data!$D:$D,BA$2)</f>
        <v>0</v>
      </c>
      <c r="BB72" s="5">
        <f>COUNTIFS(Data!$G:$G,$A72,Data!$C:$C,BB$1,Data!$D:$D,BB$2)</f>
        <v>0</v>
      </c>
      <c r="BC72" s="5">
        <f>COUNTIFS(Data!$G:$G,$A72,Data!$C:$C,BC$1,Data!$D:$D,BC$2)</f>
        <v>0</v>
      </c>
      <c r="BD72" s="5">
        <f>COUNTIFS(Data!$G:$G,$A72,Data!$C:$C,BD$1,Data!$D:$D,BD$2)</f>
        <v>0</v>
      </c>
      <c r="BE72" s="5">
        <f>COUNTIFS(Data!$G:$G,$A72,Data!$C:$C,BE$1,Data!$D:$D,BE$2)</f>
        <v>0</v>
      </c>
      <c r="BF72" s="5">
        <f>COUNTIFS(Data!$G:$G,$A72,Data!$C:$C,BF$1,Data!$D:$D,BF$2)</f>
        <v>0</v>
      </c>
      <c r="BG72" s="5">
        <f>COUNTIFS(Data!$G:$G,$A72,Data!$C:$C,BG$1,Data!$D:$D,BG$2)</f>
        <v>0</v>
      </c>
      <c r="BH72" s="5">
        <f>COUNTIFS(Data!$G:$G,$A72,Data!$C:$C,BH$1,Data!$D:$D,BH$2)</f>
        <v>0</v>
      </c>
      <c r="BI72" s="5">
        <f>COUNTIFS(Data!$G:$G,$A72,Data!$C:$C,BI$1,Data!$D:$D,BI$2)</f>
        <v>0</v>
      </c>
      <c r="BJ72" s="5">
        <f>COUNTIFS(Data!$G:$G,$A72,Data!$C:$C,BJ$1,Data!$D:$D,BJ$2)</f>
        <v>0</v>
      </c>
      <c r="BK72" s="5">
        <f>COUNTIFS(Data!$G:$G,$A72,Data!$C:$C,BK$1,Data!$D:$D,BK$2)</f>
        <v>0</v>
      </c>
      <c r="BL72" s="5">
        <f>COUNTIFS(Data!$G:$G,$A72,Data!$C:$C,BL$1,Data!$D:$D,BL$2)</f>
        <v>0</v>
      </c>
      <c r="BM72" s="5">
        <f>COUNTIFS(Data!$G:$G,$A72,Data!$C:$C,BM$1,Data!$D:$D,BM$2)</f>
        <v>0</v>
      </c>
      <c r="BN72" s="5">
        <f>COUNTIFS(Data!$G:$G,$A72,Data!$C:$C,BN$1,Data!$D:$D,BN$2)</f>
        <v>0</v>
      </c>
      <c r="BO72" s="5">
        <f>COUNTIFS(Data!$G:$G,$A72,Data!$C:$C,BO$1,Data!$D:$D,BO$2)</f>
        <v>0</v>
      </c>
      <c r="BP72" s="5">
        <f>COUNTIFS(Data!$G:$G,$A72,Data!$C:$C,BP$1,Data!$D:$D,BP$2)</f>
        <v>0</v>
      </c>
      <c r="BQ72" s="5">
        <f>COUNTIFS(Data!$G:$G,$A72,Data!$C:$C,BQ$1,Data!$D:$D,BQ$2)</f>
        <v>0</v>
      </c>
      <c r="BR72" s="5">
        <f>COUNTIFS(Data!$G:$G,$A72,Data!$C:$C,BR$1,Data!$D:$D,BR$2)</f>
        <v>0</v>
      </c>
      <c r="BS72" s="5">
        <f>COUNTIFS(Data!$G:$G,$A72,Data!$C:$C,BS$1,Data!$D:$D,BS$2)</f>
        <v>0</v>
      </c>
      <c r="BT72" s="5">
        <f>COUNTIFS(Data!$G:$G,$A72,Data!$C:$C,BT$1,Data!$D:$D,BT$2)</f>
        <v>0</v>
      </c>
      <c r="BU72" s="5">
        <f>COUNTIFS(Data!$G:$G,$A72,Data!$C:$C,BU$1,Data!$D:$D,BU$2)</f>
        <v>0</v>
      </c>
      <c r="BV72" s="5">
        <f>COUNTIFS(Data!$G:$G,$A72,Data!$C:$C,BV$1,Data!$D:$D,BV$2)</f>
        <v>0</v>
      </c>
      <c r="BW72" s="5">
        <f>COUNTIFS(Data!$G:$G,$A72,Data!$C:$C,BW$1,Data!$D:$D,BW$2)</f>
        <v>0</v>
      </c>
      <c r="BX72" s="5">
        <f>COUNTIFS(Data!$G:$G,$A72,Data!$C:$C,BX$1,Data!$D:$D,BX$2)</f>
        <v>0</v>
      </c>
      <c r="BY72" s="5">
        <f>COUNTIFS(Data!$G:$G,$A72,Data!$C:$C,BY$1,Data!$D:$D,BY$2)</f>
        <v>0</v>
      </c>
      <c r="BZ72" s="5">
        <f>COUNTIFS(Data!$G:$G,$A72,Data!$C:$C,BZ$1,Data!$D:$D,BZ$2)</f>
        <v>0</v>
      </c>
      <c r="CA72" s="5">
        <f>COUNTIFS(Data!$G:$G,$A72,Data!$C:$C,CA$1,Data!$D:$D,CA$2)</f>
        <v>0</v>
      </c>
      <c r="CB72" s="5">
        <f>COUNTIFS(Data!$G:$G,$A72,Data!$C:$C,CB$1,Data!$D:$D,CB$2)</f>
        <v>0</v>
      </c>
      <c r="CC72" s="5">
        <f>COUNTIFS(Data!$G:$G,$A72,Data!$C:$C,CC$1,Data!$D:$D,CC$2)</f>
        <v>0</v>
      </c>
      <c r="CD72" s="5">
        <f>COUNTIFS(Data!$G:$G,$A72,Data!$C:$C,CD$1,Data!$D:$D,CD$2)</f>
        <v>0</v>
      </c>
      <c r="CE72" s="5">
        <f>COUNTIFS(Data!$G:$G,$A72,Data!$C:$C,CE$1,Data!$D:$D,CE$2)</f>
        <v>0</v>
      </c>
      <c r="CF72" s="5">
        <f>COUNTIFS(Data!$G:$G,$A72,Data!$C:$C,CF$1,Data!$D:$D,CF$2)</f>
        <v>0</v>
      </c>
      <c r="CG72" s="5">
        <f>COUNTIFS(Data!$G:$G,$A72,Data!$C:$C,CG$1,Data!$D:$D,CG$2)</f>
        <v>0</v>
      </c>
      <c r="CH72" s="5">
        <f>COUNTIFS(Data!$G:$G,$A72,Data!$C:$C,CH$1,Data!$D:$D,CH$2)</f>
        <v>0</v>
      </c>
      <c r="CI72" s="5">
        <f>COUNTIFS(Data!$G:$G,$A72,Data!$C:$C,CI$1,Data!$D:$D,CI$2)</f>
        <v>0</v>
      </c>
      <c r="CJ72" s="5">
        <f>COUNTIFS(Data!$G:$G,$A72,Data!$C:$C,CJ$1,Data!$D:$D,CJ$2)</f>
        <v>0</v>
      </c>
      <c r="CK72" s="5">
        <f>COUNTIFS(Data!$G:$G,$A72,Data!$C:$C,CK$1,Data!$D:$D,CK$2)</f>
        <v>0</v>
      </c>
      <c r="CL72" s="5">
        <f>COUNTIFS(Data!$G:$G,$A72,Data!$C:$C,CL$1,Data!$D:$D,CL$2)</f>
        <v>0</v>
      </c>
      <c r="CM72" s="5">
        <f>COUNTIFS(Data!$G:$G,$A72,Data!$C:$C,CM$1,Data!$D:$D,CM$2)</f>
        <v>0</v>
      </c>
      <c r="CN72" s="5">
        <f>COUNTIFS(Data!$G:$G,$A72,Data!$C:$C,CN$1,Data!$D:$D,CN$2)</f>
        <v>0</v>
      </c>
      <c r="CO72" s="5">
        <f>COUNTIFS(Data!$G:$G,$A72,Data!$C:$C,CO$1,Data!$D:$D,CO$2)</f>
        <v>0</v>
      </c>
      <c r="CP72" s="5">
        <f>COUNTIFS(Data!$G:$G,$A72,Data!$C:$C,CP$1,Data!$D:$D,CP$2)</f>
        <v>0</v>
      </c>
      <c r="CQ72" s="5">
        <f>COUNTIFS(Data!$G:$G,$A72,Data!$C:$C,CQ$1,Data!$D:$D,CQ$2)</f>
        <v>0</v>
      </c>
      <c r="CR72" s="5">
        <f>COUNTIFS(Data!$G:$G,$A72,Data!$C:$C,CR$1,Data!$D:$D,CR$2)</f>
        <v>0</v>
      </c>
      <c r="CS72" s="5">
        <f>COUNTIFS(Data!$G:$G,$A72,Data!$C:$C,CS$1,Data!$D:$D,CS$2)</f>
        <v>0</v>
      </c>
      <c r="CT72" s="5">
        <f>COUNTIFS(Data!$G:$G,$A72,Data!$C:$C,CT$1,Data!$D:$D,CT$2)</f>
        <v>1</v>
      </c>
      <c r="CU72" s="5">
        <f>COUNTIFS(Data!$G:$G,$A72,Data!$C:$C,CU$1,Data!$D:$D,CU$2)</f>
        <v>0</v>
      </c>
      <c r="CV72" s="5">
        <f>COUNTIFS(Data!$G:$G,$A72,Data!$C:$C,CV$1,Data!$D:$D,CV$2)</f>
        <v>0</v>
      </c>
      <c r="CW72" s="5">
        <f t="shared" ref="CW72:CX72" si="71">SUMIF($B$2:$CV$2,CW$2, $B72:$CV72)</f>
        <v>0</v>
      </c>
      <c r="CX72" s="5">
        <f t="shared" si="71"/>
        <v>1</v>
      </c>
      <c r="CY72" s="5">
        <f t="shared" si="3"/>
        <v>1</v>
      </c>
    </row>
    <row r="73">
      <c r="A73" s="5" t="str">
        <f>Countries!A71</f>
        <v>POL</v>
      </c>
      <c r="B73" s="5">
        <f>COUNTIFS(Data!$G:$G,$A73,Data!$C:$C,B$1,Data!$D:$D,B$2)</f>
        <v>0</v>
      </c>
      <c r="C73" s="5">
        <f>COUNTIFS(Data!$G:$G,$A73,Data!$C:$C,C$1,Data!$D:$D,C$2)</f>
        <v>0</v>
      </c>
      <c r="D73" s="5">
        <f>COUNTIFS(Data!$G:$G,$A73,Data!$C:$C,D$1,Data!$D:$D,D$2)</f>
        <v>0</v>
      </c>
      <c r="E73" s="5">
        <f>COUNTIFS(Data!$G:$G,$A73,Data!$C:$C,E$1,Data!$D:$D,E$2)</f>
        <v>0</v>
      </c>
      <c r="F73" s="5">
        <f>COUNTIFS(Data!$G:$G,$A73,Data!$C:$C,F$1,Data!$D:$D,F$2)</f>
        <v>0</v>
      </c>
      <c r="G73" s="5">
        <f>COUNTIFS(Data!$G:$G,$A73,Data!$C:$C,G$1,Data!$D:$D,G$2)</f>
        <v>0</v>
      </c>
      <c r="H73" s="5">
        <f>COUNTIFS(Data!$G:$G,$A73,Data!$C:$C,H$1,Data!$D:$D,H$2)</f>
        <v>0</v>
      </c>
      <c r="I73" s="5">
        <f>COUNTIFS(Data!$G:$G,$A73,Data!$C:$C,I$1,Data!$D:$D,I$2)</f>
        <v>0</v>
      </c>
      <c r="J73" s="5">
        <f>COUNTIFS(Data!$G:$G,$A73,Data!$C:$C,J$1,Data!$D:$D,J$2)</f>
        <v>2</v>
      </c>
      <c r="K73" s="5">
        <f>COUNTIFS(Data!$G:$G,$A73,Data!$C:$C,K$1,Data!$D:$D,K$2)</f>
        <v>1</v>
      </c>
      <c r="L73" s="5">
        <f>COUNTIFS(Data!$G:$G,$A73,Data!$C:$C,L$1,Data!$D:$D,L$2)</f>
        <v>1</v>
      </c>
      <c r="M73" s="5">
        <f>COUNTIFS(Data!$G:$G,$A73,Data!$C:$C,M$1,Data!$D:$D,M$2)</f>
        <v>0</v>
      </c>
      <c r="N73" s="5">
        <f>COUNTIFS(Data!$G:$G,$A73,Data!$C:$C,N$1,Data!$D:$D,N$2)</f>
        <v>0</v>
      </c>
      <c r="O73" s="5">
        <f>COUNTIFS(Data!$G:$G,$A73,Data!$C:$C,O$1,Data!$D:$D,O$2)</f>
        <v>0</v>
      </c>
      <c r="P73" s="5">
        <f>COUNTIFS(Data!$G:$G,$A73,Data!$C:$C,P$1,Data!$D:$D,P$2)</f>
        <v>0</v>
      </c>
      <c r="Q73" s="5">
        <f>COUNTIFS(Data!$G:$G,$A73,Data!$C:$C,Q$1,Data!$D:$D,Q$2)</f>
        <v>0</v>
      </c>
      <c r="R73" s="5">
        <f>COUNTIFS(Data!$G:$G,$A73,Data!$C:$C,R$1,Data!$D:$D,R$2)</f>
        <v>0</v>
      </c>
      <c r="S73" s="5">
        <f>COUNTIFS(Data!$G:$G,$A73,Data!$C:$C,S$1,Data!$D:$D,S$2)</f>
        <v>0</v>
      </c>
      <c r="T73" s="5">
        <f>COUNTIFS(Data!$G:$G,$A73,Data!$C:$C,T$1,Data!$D:$D,T$2)</f>
        <v>0</v>
      </c>
      <c r="U73" s="5">
        <f>COUNTIFS(Data!$G:$G,$A73,Data!$C:$C,U$1,Data!$D:$D,U$2)</f>
        <v>0</v>
      </c>
      <c r="V73" s="5">
        <f>COUNTIFS(Data!$G:$G,$A73,Data!$C:$C,V$1,Data!$D:$D,V$2)</f>
        <v>0</v>
      </c>
      <c r="W73" s="5">
        <f>COUNTIFS(Data!$G:$G,$A73,Data!$C:$C,W$1,Data!$D:$D,W$2)</f>
        <v>0</v>
      </c>
      <c r="X73" s="5">
        <f>COUNTIFS(Data!$G:$G,$A73,Data!$C:$C,X$1,Data!$D:$D,X$2)</f>
        <v>0</v>
      </c>
      <c r="Y73" s="5">
        <f>COUNTIFS(Data!$G:$G,$A73,Data!$C:$C,Y$1,Data!$D:$D,Y$2)</f>
        <v>0</v>
      </c>
      <c r="Z73" s="5">
        <f>COUNTIFS(Data!$G:$G,$A73,Data!$C:$C,Z$1,Data!$D:$D,Z$2)</f>
        <v>0</v>
      </c>
      <c r="AA73" s="5">
        <f>COUNTIFS(Data!$G:$G,$A73,Data!$C:$C,AA$1,Data!$D:$D,AA$2)</f>
        <v>0</v>
      </c>
      <c r="AB73" s="5">
        <f>COUNTIFS(Data!$G:$G,$A73,Data!$C:$C,AB$1,Data!$D:$D,AB$2)</f>
        <v>0</v>
      </c>
      <c r="AC73" s="5">
        <f>COUNTIFS(Data!$G:$G,$A73,Data!$C:$C,AC$1,Data!$D:$D,AC$2)</f>
        <v>0</v>
      </c>
      <c r="AD73" s="5">
        <f>COUNTIFS(Data!$G:$G,$A73,Data!$C:$C,AD$1,Data!$D:$D,AD$2)</f>
        <v>0</v>
      </c>
      <c r="AE73" s="5">
        <f>COUNTIFS(Data!$G:$G,$A73,Data!$C:$C,AE$1,Data!$D:$D,AE$2)</f>
        <v>0</v>
      </c>
      <c r="AF73" s="5">
        <f>COUNTIFS(Data!$G:$G,$A73,Data!$C:$C,AF$1,Data!$D:$D,AF$2)</f>
        <v>0</v>
      </c>
      <c r="AG73" s="5">
        <f>COUNTIFS(Data!$G:$G,$A73,Data!$C:$C,AG$1,Data!$D:$D,AG$2)</f>
        <v>0</v>
      </c>
      <c r="AH73" s="5">
        <f>COUNTIFS(Data!$G:$G,$A73,Data!$C:$C,AH$1,Data!$D:$D,AH$2)</f>
        <v>0</v>
      </c>
      <c r="AI73" s="5">
        <f>COUNTIFS(Data!$G:$G,$A73,Data!$C:$C,AI$1,Data!$D:$D,AI$2)</f>
        <v>0</v>
      </c>
      <c r="AJ73" s="5">
        <f>COUNTIFS(Data!$G:$G,$A73,Data!$C:$C,AJ$1,Data!$D:$D,AJ$2)</f>
        <v>0</v>
      </c>
      <c r="AK73" s="5">
        <f>COUNTIFS(Data!$G:$G,$A73,Data!$C:$C,AK$1,Data!$D:$D,AK$2)</f>
        <v>0</v>
      </c>
      <c r="AL73" s="5">
        <f>COUNTIFS(Data!$G:$G,$A73,Data!$C:$C,AL$1,Data!$D:$D,AL$2)</f>
        <v>0</v>
      </c>
      <c r="AM73" s="5">
        <f>COUNTIFS(Data!$G:$G,$A73,Data!$C:$C,AM$1,Data!$D:$D,AM$2)</f>
        <v>0</v>
      </c>
      <c r="AN73" s="5">
        <f>COUNTIFS(Data!$G:$G,$A73,Data!$C:$C,AN$1,Data!$D:$D,AN$2)</f>
        <v>0</v>
      </c>
      <c r="AO73" s="5">
        <f>COUNTIFS(Data!$G:$G,$A73,Data!$C:$C,AO$1,Data!$D:$D,AO$2)</f>
        <v>0</v>
      </c>
      <c r="AP73" s="5">
        <f>COUNTIFS(Data!$G:$G,$A73,Data!$C:$C,AP$1,Data!$D:$D,AP$2)</f>
        <v>0</v>
      </c>
      <c r="AQ73" s="5">
        <f>COUNTIFS(Data!$G:$G,$A73,Data!$C:$C,AQ$1,Data!$D:$D,AQ$2)</f>
        <v>0</v>
      </c>
      <c r="AR73" s="5">
        <f>COUNTIFS(Data!$G:$G,$A73,Data!$C:$C,AR$1,Data!$D:$D,AR$2)</f>
        <v>0</v>
      </c>
      <c r="AS73" s="5">
        <f>COUNTIFS(Data!$G:$G,$A73,Data!$C:$C,AS$1,Data!$D:$D,AS$2)</f>
        <v>0</v>
      </c>
      <c r="AT73" s="5">
        <f>COUNTIFS(Data!$G:$G,$A73,Data!$C:$C,AT$1,Data!$D:$D,AT$2)</f>
        <v>0</v>
      </c>
      <c r="AU73" s="5">
        <f>COUNTIFS(Data!$G:$G,$A73,Data!$C:$C,AU$1,Data!$D:$D,AU$2)</f>
        <v>0</v>
      </c>
      <c r="AV73" s="5">
        <f>COUNTIFS(Data!$G:$G,$A73,Data!$C:$C,AV$1,Data!$D:$D,AV$2)</f>
        <v>0</v>
      </c>
      <c r="AW73" s="5">
        <f>COUNTIFS(Data!$G:$G,$A73,Data!$C:$C,AW$1,Data!$D:$D,AW$2)</f>
        <v>0</v>
      </c>
      <c r="AX73" s="5">
        <f>COUNTIFS(Data!$G:$G,$A73,Data!$C:$C,AX$1,Data!$D:$D,AX$2)</f>
        <v>0</v>
      </c>
      <c r="AY73" s="5">
        <f>COUNTIFS(Data!$G:$G,$A73,Data!$C:$C,AY$1,Data!$D:$D,AY$2)</f>
        <v>0</v>
      </c>
      <c r="AZ73" s="5">
        <f>COUNTIFS(Data!$G:$G,$A73,Data!$C:$C,AZ$1,Data!$D:$D,AZ$2)</f>
        <v>0</v>
      </c>
      <c r="BA73" s="5">
        <f>COUNTIFS(Data!$G:$G,$A73,Data!$C:$C,BA$1,Data!$D:$D,BA$2)</f>
        <v>0</v>
      </c>
      <c r="BB73" s="5">
        <f>COUNTIFS(Data!$G:$G,$A73,Data!$C:$C,BB$1,Data!$D:$D,BB$2)</f>
        <v>0</v>
      </c>
      <c r="BC73" s="5">
        <f>COUNTIFS(Data!$G:$G,$A73,Data!$C:$C,BC$1,Data!$D:$D,BC$2)</f>
        <v>0</v>
      </c>
      <c r="BD73" s="5">
        <f>COUNTIFS(Data!$G:$G,$A73,Data!$C:$C,BD$1,Data!$D:$D,BD$2)</f>
        <v>0</v>
      </c>
      <c r="BE73" s="5">
        <f>COUNTIFS(Data!$G:$G,$A73,Data!$C:$C,BE$1,Data!$D:$D,BE$2)</f>
        <v>0</v>
      </c>
      <c r="BF73" s="5">
        <f>COUNTIFS(Data!$G:$G,$A73,Data!$C:$C,BF$1,Data!$D:$D,BF$2)</f>
        <v>0</v>
      </c>
      <c r="BG73" s="5">
        <f>COUNTIFS(Data!$G:$G,$A73,Data!$C:$C,BG$1,Data!$D:$D,BG$2)</f>
        <v>0</v>
      </c>
      <c r="BH73" s="5">
        <f>COUNTIFS(Data!$G:$G,$A73,Data!$C:$C,BH$1,Data!$D:$D,BH$2)</f>
        <v>0</v>
      </c>
      <c r="BI73" s="5">
        <f>COUNTIFS(Data!$G:$G,$A73,Data!$C:$C,BI$1,Data!$D:$D,BI$2)</f>
        <v>0</v>
      </c>
      <c r="BJ73" s="5">
        <f>COUNTIFS(Data!$G:$G,$A73,Data!$C:$C,BJ$1,Data!$D:$D,BJ$2)</f>
        <v>0</v>
      </c>
      <c r="BK73" s="5">
        <f>COUNTIFS(Data!$G:$G,$A73,Data!$C:$C,BK$1,Data!$D:$D,BK$2)</f>
        <v>0</v>
      </c>
      <c r="BL73" s="5">
        <f>COUNTIFS(Data!$G:$G,$A73,Data!$C:$C,BL$1,Data!$D:$D,BL$2)</f>
        <v>0</v>
      </c>
      <c r="BM73" s="5">
        <f>COUNTIFS(Data!$G:$G,$A73,Data!$C:$C,BM$1,Data!$D:$D,BM$2)</f>
        <v>0</v>
      </c>
      <c r="BN73" s="5">
        <f>COUNTIFS(Data!$G:$G,$A73,Data!$C:$C,BN$1,Data!$D:$D,BN$2)</f>
        <v>0</v>
      </c>
      <c r="BO73" s="5">
        <f>COUNTIFS(Data!$G:$G,$A73,Data!$C:$C,BO$1,Data!$D:$D,BO$2)</f>
        <v>0</v>
      </c>
      <c r="BP73" s="5">
        <f>COUNTIFS(Data!$G:$G,$A73,Data!$C:$C,BP$1,Data!$D:$D,BP$2)</f>
        <v>0</v>
      </c>
      <c r="BQ73" s="5">
        <f>COUNTIFS(Data!$G:$G,$A73,Data!$C:$C,BQ$1,Data!$D:$D,BQ$2)</f>
        <v>0</v>
      </c>
      <c r="BR73" s="5">
        <f>COUNTIFS(Data!$G:$G,$A73,Data!$C:$C,BR$1,Data!$D:$D,BR$2)</f>
        <v>0</v>
      </c>
      <c r="BS73" s="5">
        <f>COUNTIFS(Data!$G:$G,$A73,Data!$C:$C,BS$1,Data!$D:$D,BS$2)</f>
        <v>0</v>
      </c>
      <c r="BT73" s="5">
        <f>COUNTIFS(Data!$G:$G,$A73,Data!$C:$C,BT$1,Data!$D:$D,BT$2)</f>
        <v>0</v>
      </c>
      <c r="BU73" s="5">
        <f>COUNTIFS(Data!$G:$G,$A73,Data!$C:$C,BU$1,Data!$D:$D,BU$2)</f>
        <v>0</v>
      </c>
      <c r="BV73" s="5">
        <f>COUNTIFS(Data!$G:$G,$A73,Data!$C:$C,BV$1,Data!$D:$D,BV$2)</f>
        <v>0</v>
      </c>
      <c r="BW73" s="5">
        <f>COUNTIFS(Data!$G:$G,$A73,Data!$C:$C,BW$1,Data!$D:$D,BW$2)</f>
        <v>0</v>
      </c>
      <c r="BX73" s="5">
        <f>COUNTIFS(Data!$G:$G,$A73,Data!$C:$C,BX$1,Data!$D:$D,BX$2)</f>
        <v>0</v>
      </c>
      <c r="BY73" s="5">
        <f>COUNTIFS(Data!$G:$G,$A73,Data!$C:$C,BY$1,Data!$D:$D,BY$2)</f>
        <v>0</v>
      </c>
      <c r="BZ73" s="5">
        <f>COUNTIFS(Data!$G:$G,$A73,Data!$C:$C,BZ$1,Data!$D:$D,BZ$2)</f>
        <v>0</v>
      </c>
      <c r="CA73" s="5">
        <f>COUNTIFS(Data!$G:$G,$A73,Data!$C:$C,CA$1,Data!$D:$D,CA$2)</f>
        <v>0</v>
      </c>
      <c r="CB73" s="5">
        <f>COUNTIFS(Data!$G:$G,$A73,Data!$C:$C,CB$1,Data!$D:$D,CB$2)</f>
        <v>0</v>
      </c>
      <c r="CC73" s="5">
        <f>COUNTIFS(Data!$G:$G,$A73,Data!$C:$C,CC$1,Data!$D:$D,CC$2)</f>
        <v>0</v>
      </c>
      <c r="CD73" s="5">
        <f>COUNTIFS(Data!$G:$G,$A73,Data!$C:$C,CD$1,Data!$D:$D,CD$2)</f>
        <v>0</v>
      </c>
      <c r="CE73" s="5">
        <f>COUNTIFS(Data!$G:$G,$A73,Data!$C:$C,CE$1,Data!$D:$D,CE$2)</f>
        <v>0</v>
      </c>
      <c r="CF73" s="5">
        <f>COUNTIFS(Data!$G:$G,$A73,Data!$C:$C,CF$1,Data!$D:$D,CF$2)</f>
        <v>0</v>
      </c>
      <c r="CG73" s="5">
        <f>COUNTIFS(Data!$G:$G,$A73,Data!$C:$C,CG$1,Data!$D:$D,CG$2)</f>
        <v>0</v>
      </c>
      <c r="CH73" s="5">
        <f>COUNTIFS(Data!$G:$G,$A73,Data!$C:$C,CH$1,Data!$D:$D,CH$2)</f>
        <v>0</v>
      </c>
      <c r="CI73" s="5">
        <f>COUNTIFS(Data!$G:$G,$A73,Data!$C:$C,CI$1,Data!$D:$D,CI$2)</f>
        <v>0</v>
      </c>
      <c r="CJ73" s="5">
        <f>COUNTIFS(Data!$G:$G,$A73,Data!$C:$C,CJ$1,Data!$D:$D,CJ$2)</f>
        <v>0</v>
      </c>
      <c r="CK73" s="5">
        <f>COUNTIFS(Data!$G:$G,$A73,Data!$C:$C,CK$1,Data!$D:$D,CK$2)</f>
        <v>0</v>
      </c>
      <c r="CL73" s="5">
        <f>COUNTIFS(Data!$G:$G,$A73,Data!$C:$C,CL$1,Data!$D:$D,CL$2)</f>
        <v>0</v>
      </c>
      <c r="CM73" s="5">
        <f>COUNTIFS(Data!$G:$G,$A73,Data!$C:$C,CM$1,Data!$D:$D,CM$2)</f>
        <v>0</v>
      </c>
      <c r="CN73" s="5">
        <f>COUNTIFS(Data!$G:$G,$A73,Data!$C:$C,CN$1,Data!$D:$D,CN$2)</f>
        <v>0</v>
      </c>
      <c r="CO73" s="5">
        <f>COUNTIFS(Data!$G:$G,$A73,Data!$C:$C,CO$1,Data!$D:$D,CO$2)</f>
        <v>0</v>
      </c>
      <c r="CP73" s="5">
        <f>COUNTIFS(Data!$G:$G,$A73,Data!$C:$C,CP$1,Data!$D:$D,CP$2)</f>
        <v>0</v>
      </c>
      <c r="CQ73" s="5">
        <f>COUNTIFS(Data!$G:$G,$A73,Data!$C:$C,CQ$1,Data!$D:$D,CQ$2)</f>
        <v>0</v>
      </c>
      <c r="CR73" s="5">
        <f>COUNTIFS(Data!$G:$G,$A73,Data!$C:$C,CR$1,Data!$D:$D,CR$2)</f>
        <v>0</v>
      </c>
      <c r="CS73" s="5">
        <f>COUNTIFS(Data!$G:$G,$A73,Data!$C:$C,CS$1,Data!$D:$D,CS$2)</f>
        <v>0</v>
      </c>
      <c r="CT73" s="5">
        <f>COUNTIFS(Data!$G:$G,$A73,Data!$C:$C,CT$1,Data!$D:$D,CT$2)</f>
        <v>0</v>
      </c>
      <c r="CU73" s="5">
        <f>COUNTIFS(Data!$G:$G,$A73,Data!$C:$C,CU$1,Data!$D:$D,CU$2)</f>
        <v>0</v>
      </c>
      <c r="CV73" s="5">
        <f>COUNTIFS(Data!$G:$G,$A73,Data!$C:$C,CV$1,Data!$D:$D,CV$2)</f>
        <v>0</v>
      </c>
      <c r="CW73" s="5">
        <f t="shared" ref="CW73:CX73" si="72">SUMIF($B$2:$CV$2,CW$2, $B73:$CV73)</f>
        <v>2</v>
      </c>
      <c r="CX73" s="5">
        <f t="shared" si="72"/>
        <v>1</v>
      </c>
      <c r="CY73" s="5">
        <f t="shared" si="3"/>
        <v>4</v>
      </c>
    </row>
    <row r="74">
      <c r="A74" s="5" t="str">
        <f>Countries!A72</f>
        <v>POR</v>
      </c>
      <c r="B74" s="5">
        <f>COUNTIFS(Data!$G:$G,$A74,Data!$C:$C,B$1,Data!$D:$D,B$2)</f>
        <v>0</v>
      </c>
      <c r="C74" s="5">
        <f>COUNTIFS(Data!$G:$G,$A74,Data!$C:$C,C$1,Data!$D:$D,C$2)</f>
        <v>0</v>
      </c>
      <c r="D74" s="5">
        <f>COUNTIFS(Data!$G:$G,$A74,Data!$C:$C,D$1,Data!$D:$D,D$2)</f>
        <v>0</v>
      </c>
      <c r="E74" s="5">
        <f>COUNTIFS(Data!$G:$G,$A74,Data!$C:$C,E$1,Data!$D:$D,E$2)</f>
        <v>0</v>
      </c>
      <c r="F74" s="5">
        <f>COUNTIFS(Data!$G:$G,$A74,Data!$C:$C,F$1,Data!$D:$D,F$2)</f>
        <v>0</v>
      </c>
      <c r="G74" s="5">
        <f>COUNTIFS(Data!$G:$G,$A74,Data!$C:$C,G$1,Data!$D:$D,G$2)</f>
        <v>0</v>
      </c>
      <c r="H74" s="5">
        <f>COUNTIFS(Data!$G:$G,$A74,Data!$C:$C,H$1,Data!$D:$D,H$2)</f>
        <v>0</v>
      </c>
      <c r="I74" s="5">
        <f>COUNTIFS(Data!$G:$G,$A74,Data!$C:$C,I$1,Data!$D:$D,I$2)</f>
        <v>0</v>
      </c>
      <c r="J74" s="5">
        <f>COUNTIFS(Data!$G:$G,$A74,Data!$C:$C,J$1,Data!$D:$D,J$2)</f>
        <v>1</v>
      </c>
      <c r="K74" s="5">
        <f>COUNTIFS(Data!$G:$G,$A74,Data!$C:$C,K$1,Data!$D:$D,K$2)</f>
        <v>0</v>
      </c>
      <c r="L74" s="5">
        <f>COUNTIFS(Data!$G:$G,$A74,Data!$C:$C,L$1,Data!$D:$D,L$2)</f>
        <v>0</v>
      </c>
      <c r="M74" s="5">
        <f>COUNTIFS(Data!$G:$G,$A74,Data!$C:$C,M$1,Data!$D:$D,M$2)</f>
        <v>0</v>
      </c>
      <c r="N74" s="5">
        <f>COUNTIFS(Data!$G:$G,$A74,Data!$C:$C,N$1,Data!$D:$D,N$2)</f>
        <v>0</v>
      </c>
      <c r="O74" s="5">
        <f>COUNTIFS(Data!$G:$G,$A74,Data!$C:$C,O$1,Data!$D:$D,O$2)</f>
        <v>0</v>
      </c>
      <c r="P74" s="5">
        <f>COUNTIFS(Data!$G:$G,$A74,Data!$C:$C,P$1,Data!$D:$D,P$2)</f>
        <v>0</v>
      </c>
      <c r="Q74" s="5">
        <f>COUNTIFS(Data!$G:$G,$A74,Data!$C:$C,Q$1,Data!$D:$D,Q$2)</f>
        <v>0</v>
      </c>
      <c r="R74" s="5">
        <f>COUNTIFS(Data!$G:$G,$A74,Data!$C:$C,R$1,Data!$D:$D,R$2)</f>
        <v>0</v>
      </c>
      <c r="S74" s="5">
        <f>COUNTIFS(Data!$G:$G,$A74,Data!$C:$C,S$1,Data!$D:$D,S$2)</f>
        <v>0</v>
      </c>
      <c r="T74" s="5">
        <f>COUNTIFS(Data!$G:$G,$A74,Data!$C:$C,T$1,Data!$D:$D,T$2)</f>
        <v>0</v>
      </c>
      <c r="U74" s="5">
        <f>COUNTIFS(Data!$G:$G,$A74,Data!$C:$C,U$1,Data!$D:$D,U$2)</f>
        <v>0</v>
      </c>
      <c r="V74" s="5">
        <f>COUNTIFS(Data!$G:$G,$A74,Data!$C:$C,V$1,Data!$D:$D,V$2)</f>
        <v>0</v>
      </c>
      <c r="W74" s="5">
        <f>COUNTIFS(Data!$G:$G,$A74,Data!$C:$C,W$1,Data!$D:$D,W$2)</f>
        <v>0</v>
      </c>
      <c r="X74" s="5">
        <f>COUNTIFS(Data!$G:$G,$A74,Data!$C:$C,X$1,Data!$D:$D,X$2)</f>
        <v>0</v>
      </c>
      <c r="Y74" s="5">
        <f>COUNTIFS(Data!$G:$G,$A74,Data!$C:$C,Y$1,Data!$D:$D,Y$2)</f>
        <v>0</v>
      </c>
      <c r="Z74" s="5">
        <f>COUNTIFS(Data!$G:$G,$A74,Data!$C:$C,Z$1,Data!$D:$D,Z$2)</f>
        <v>0</v>
      </c>
      <c r="AA74" s="5">
        <f>COUNTIFS(Data!$G:$G,$A74,Data!$C:$C,AA$1,Data!$D:$D,AA$2)</f>
        <v>0</v>
      </c>
      <c r="AB74" s="5">
        <f>COUNTIFS(Data!$G:$G,$A74,Data!$C:$C,AB$1,Data!$D:$D,AB$2)</f>
        <v>0</v>
      </c>
      <c r="AC74" s="5">
        <f>COUNTIFS(Data!$G:$G,$A74,Data!$C:$C,AC$1,Data!$D:$D,AC$2)</f>
        <v>0</v>
      </c>
      <c r="AD74" s="5">
        <f>COUNTIFS(Data!$G:$G,$A74,Data!$C:$C,AD$1,Data!$D:$D,AD$2)</f>
        <v>0</v>
      </c>
      <c r="AE74" s="5">
        <f>COUNTIFS(Data!$G:$G,$A74,Data!$C:$C,AE$1,Data!$D:$D,AE$2)</f>
        <v>0</v>
      </c>
      <c r="AF74" s="5">
        <f>COUNTIFS(Data!$G:$G,$A74,Data!$C:$C,AF$1,Data!$D:$D,AF$2)</f>
        <v>0</v>
      </c>
      <c r="AG74" s="5">
        <f>COUNTIFS(Data!$G:$G,$A74,Data!$C:$C,AG$1,Data!$D:$D,AG$2)</f>
        <v>0</v>
      </c>
      <c r="AH74" s="5">
        <f>COUNTIFS(Data!$G:$G,$A74,Data!$C:$C,AH$1,Data!$D:$D,AH$2)</f>
        <v>0</v>
      </c>
      <c r="AI74" s="5">
        <f>COUNTIFS(Data!$G:$G,$A74,Data!$C:$C,AI$1,Data!$D:$D,AI$2)</f>
        <v>0</v>
      </c>
      <c r="AJ74" s="5">
        <f>COUNTIFS(Data!$G:$G,$A74,Data!$C:$C,AJ$1,Data!$D:$D,AJ$2)</f>
        <v>0</v>
      </c>
      <c r="AK74" s="5">
        <f>COUNTIFS(Data!$G:$G,$A74,Data!$C:$C,AK$1,Data!$D:$D,AK$2)</f>
        <v>0</v>
      </c>
      <c r="AL74" s="5">
        <f>COUNTIFS(Data!$G:$G,$A74,Data!$C:$C,AL$1,Data!$D:$D,AL$2)</f>
        <v>0</v>
      </c>
      <c r="AM74" s="5">
        <f>COUNTIFS(Data!$G:$G,$A74,Data!$C:$C,AM$1,Data!$D:$D,AM$2)</f>
        <v>0</v>
      </c>
      <c r="AN74" s="5">
        <f>COUNTIFS(Data!$G:$G,$A74,Data!$C:$C,AN$1,Data!$D:$D,AN$2)</f>
        <v>0</v>
      </c>
      <c r="AO74" s="5">
        <f>COUNTIFS(Data!$G:$G,$A74,Data!$C:$C,AO$1,Data!$D:$D,AO$2)</f>
        <v>0</v>
      </c>
      <c r="AP74" s="5">
        <f>COUNTIFS(Data!$G:$G,$A74,Data!$C:$C,AP$1,Data!$D:$D,AP$2)</f>
        <v>0</v>
      </c>
      <c r="AQ74" s="5">
        <f>COUNTIFS(Data!$G:$G,$A74,Data!$C:$C,AQ$1,Data!$D:$D,AQ$2)</f>
        <v>0</v>
      </c>
      <c r="AR74" s="5">
        <f>COUNTIFS(Data!$G:$G,$A74,Data!$C:$C,AR$1,Data!$D:$D,AR$2)</f>
        <v>0</v>
      </c>
      <c r="AS74" s="5">
        <f>COUNTIFS(Data!$G:$G,$A74,Data!$C:$C,AS$1,Data!$D:$D,AS$2)</f>
        <v>0</v>
      </c>
      <c r="AT74" s="5">
        <f>COUNTIFS(Data!$G:$G,$A74,Data!$C:$C,AT$1,Data!$D:$D,AT$2)</f>
        <v>0</v>
      </c>
      <c r="AU74" s="5">
        <f>COUNTIFS(Data!$G:$G,$A74,Data!$C:$C,AU$1,Data!$D:$D,AU$2)</f>
        <v>0</v>
      </c>
      <c r="AV74" s="5">
        <f>COUNTIFS(Data!$G:$G,$A74,Data!$C:$C,AV$1,Data!$D:$D,AV$2)</f>
        <v>0</v>
      </c>
      <c r="AW74" s="5">
        <f>COUNTIFS(Data!$G:$G,$A74,Data!$C:$C,AW$1,Data!$D:$D,AW$2)</f>
        <v>0</v>
      </c>
      <c r="AX74" s="5">
        <f>COUNTIFS(Data!$G:$G,$A74,Data!$C:$C,AX$1,Data!$D:$D,AX$2)</f>
        <v>0</v>
      </c>
      <c r="AY74" s="5">
        <f>COUNTIFS(Data!$G:$G,$A74,Data!$C:$C,AY$1,Data!$D:$D,AY$2)</f>
        <v>0</v>
      </c>
      <c r="AZ74" s="5">
        <f>COUNTIFS(Data!$G:$G,$A74,Data!$C:$C,AZ$1,Data!$D:$D,AZ$2)</f>
        <v>0</v>
      </c>
      <c r="BA74" s="5">
        <f>COUNTIFS(Data!$G:$G,$A74,Data!$C:$C,BA$1,Data!$D:$D,BA$2)</f>
        <v>0</v>
      </c>
      <c r="BB74" s="5">
        <f>COUNTIFS(Data!$G:$G,$A74,Data!$C:$C,BB$1,Data!$D:$D,BB$2)</f>
        <v>0</v>
      </c>
      <c r="BC74" s="5">
        <f>COUNTIFS(Data!$G:$G,$A74,Data!$C:$C,BC$1,Data!$D:$D,BC$2)</f>
        <v>0</v>
      </c>
      <c r="BD74" s="5">
        <f>COUNTIFS(Data!$G:$G,$A74,Data!$C:$C,BD$1,Data!$D:$D,BD$2)</f>
        <v>0</v>
      </c>
      <c r="BE74" s="5">
        <f>COUNTIFS(Data!$G:$G,$A74,Data!$C:$C,BE$1,Data!$D:$D,BE$2)</f>
        <v>0</v>
      </c>
      <c r="BF74" s="5">
        <f>COUNTIFS(Data!$G:$G,$A74,Data!$C:$C,BF$1,Data!$D:$D,BF$2)</f>
        <v>0</v>
      </c>
      <c r="BG74" s="5">
        <f>COUNTIFS(Data!$G:$G,$A74,Data!$C:$C,BG$1,Data!$D:$D,BG$2)</f>
        <v>0</v>
      </c>
      <c r="BH74" s="5">
        <f>COUNTIFS(Data!$G:$G,$A74,Data!$C:$C,BH$1,Data!$D:$D,BH$2)</f>
        <v>0</v>
      </c>
      <c r="BI74" s="5">
        <f>COUNTIFS(Data!$G:$G,$A74,Data!$C:$C,BI$1,Data!$D:$D,BI$2)</f>
        <v>0</v>
      </c>
      <c r="BJ74" s="5">
        <f>COUNTIFS(Data!$G:$G,$A74,Data!$C:$C,BJ$1,Data!$D:$D,BJ$2)</f>
        <v>0</v>
      </c>
      <c r="BK74" s="5">
        <f>COUNTIFS(Data!$G:$G,$A74,Data!$C:$C,BK$1,Data!$D:$D,BK$2)</f>
        <v>0</v>
      </c>
      <c r="BL74" s="5">
        <f>COUNTIFS(Data!$G:$G,$A74,Data!$C:$C,BL$1,Data!$D:$D,BL$2)</f>
        <v>0</v>
      </c>
      <c r="BM74" s="5">
        <f>COUNTIFS(Data!$G:$G,$A74,Data!$C:$C,BM$1,Data!$D:$D,BM$2)</f>
        <v>0</v>
      </c>
      <c r="BN74" s="5">
        <f>COUNTIFS(Data!$G:$G,$A74,Data!$C:$C,BN$1,Data!$D:$D,BN$2)</f>
        <v>0</v>
      </c>
      <c r="BO74" s="5">
        <f>COUNTIFS(Data!$G:$G,$A74,Data!$C:$C,BO$1,Data!$D:$D,BO$2)</f>
        <v>0</v>
      </c>
      <c r="BP74" s="5">
        <f>COUNTIFS(Data!$G:$G,$A74,Data!$C:$C,BP$1,Data!$D:$D,BP$2)</f>
        <v>0</v>
      </c>
      <c r="BQ74" s="5">
        <f>COUNTIFS(Data!$G:$G,$A74,Data!$C:$C,BQ$1,Data!$D:$D,BQ$2)</f>
        <v>0</v>
      </c>
      <c r="BR74" s="5">
        <f>COUNTIFS(Data!$G:$G,$A74,Data!$C:$C,BR$1,Data!$D:$D,BR$2)</f>
        <v>0</v>
      </c>
      <c r="BS74" s="5">
        <f>COUNTIFS(Data!$G:$G,$A74,Data!$C:$C,BS$1,Data!$D:$D,BS$2)</f>
        <v>0</v>
      </c>
      <c r="BT74" s="5">
        <f>COUNTIFS(Data!$G:$G,$A74,Data!$C:$C,BT$1,Data!$D:$D,BT$2)</f>
        <v>0</v>
      </c>
      <c r="BU74" s="5">
        <f>COUNTIFS(Data!$G:$G,$A74,Data!$C:$C,BU$1,Data!$D:$D,BU$2)</f>
        <v>0</v>
      </c>
      <c r="BV74" s="5">
        <f>COUNTIFS(Data!$G:$G,$A74,Data!$C:$C,BV$1,Data!$D:$D,BV$2)</f>
        <v>0</v>
      </c>
      <c r="BW74" s="5">
        <f>COUNTIFS(Data!$G:$G,$A74,Data!$C:$C,BW$1,Data!$D:$D,BW$2)</f>
        <v>0</v>
      </c>
      <c r="BX74" s="5">
        <f>COUNTIFS(Data!$G:$G,$A74,Data!$C:$C,BX$1,Data!$D:$D,BX$2)</f>
        <v>0</v>
      </c>
      <c r="BY74" s="5">
        <f>COUNTIFS(Data!$G:$G,$A74,Data!$C:$C,BY$1,Data!$D:$D,BY$2)</f>
        <v>0</v>
      </c>
      <c r="BZ74" s="5">
        <f>COUNTIFS(Data!$G:$G,$A74,Data!$C:$C,BZ$1,Data!$D:$D,BZ$2)</f>
        <v>0</v>
      </c>
      <c r="CA74" s="5">
        <f>COUNTIFS(Data!$G:$G,$A74,Data!$C:$C,CA$1,Data!$D:$D,CA$2)</f>
        <v>0</v>
      </c>
      <c r="CB74" s="5">
        <f>COUNTIFS(Data!$G:$G,$A74,Data!$C:$C,CB$1,Data!$D:$D,CB$2)</f>
        <v>0</v>
      </c>
      <c r="CC74" s="5">
        <f>COUNTIFS(Data!$G:$G,$A74,Data!$C:$C,CC$1,Data!$D:$D,CC$2)</f>
        <v>0</v>
      </c>
      <c r="CD74" s="5">
        <f>COUNTIFS(Data!$G:$G,$A74,Data!$C:$C,CD$1,Data!$D:$D,CD$2)</f>
        <v>0</v>
      </c>
      <c r="CE74" s="5">
        <f>COUNTIFS(Data!$G:$G,$A74,Data!$C:$C,CE$1,Data!$D:$D,CE$2)</f>
        <v>0</v>
      </c>
      <c r="CF74" s="5">
        <f>COUNTIFS(Data!$G:$G,$A74,Data!$C:$C,CF$1,Data!$D:$D,CF$2)</f>
        <v>0</v>
      </c>
      <c r="CG74" s="5">
        <f>COUNTIFS(Data!$G:$G,$A74,Data!$C:$C,CG$1,Data!$D:$D,CG$2)</f>
        <v>0</v>
      </c>
      <c r="CH74" s="5">
        <f>COUNTIFS(Data!$G:$G,$A74,Data!$C:$C,CH$1,Data!$D:$D,CH$2)</f>
        <v>0</v>
      </c>
      <c r="CI74" s="5">
        <f>COUNTIFS(Data!$G:$G,$A74,Data!$C:$C,CI$1,Data!$D:$D,CI$2)</f>
        <v>0</v>
      </c>
      <c r="CJ74" s="5">
        <f>COUNTIFS(Data!$G:$G,$A74,Data!$C:$C,CJ$1,Data!$D:$D,CJ$2)</f>
        <v>0</v>
      </c>
      <c r="CK74" s="5">
        <f>COUNTIFS(Data!$G:$G,$A74,Data!$C:$C,CK$1,Data!$D:$D,CK$2)</f>
        <v>0</v>
      </c>
      <c r="CL74" s="5">
        <f>COUNTIFS(Data!$G:$G,$A74,Data!$C:$C,CL$1,Data!$D:$D,CL$2)</f>
        <v>0</v>
      </c>
      <c r="CM74" s="5">
        <f>COUNTIFS(Data!$G:$G,$A74,Data!$C:$C,CM$1,Data!$D:$D,CM$2)</f>
        <v>0</v>
      </c>
      <c r="CN74" s="5">
        <f>COUNTIFS(Data!$G:$G,$A74,Data!$C:$C,CN$1,Data!$D:$D,CN$2)</f>
        <v>0</v>
      </c>
      <c r="CO74" s="5">
        <f>COUNTIFS(Data!$G:$G,$A74,Data!$C:$C,CO$1,Data!$D:$D,CO$2)</f>
        <v>0</v>
      </c>
      <c r="CP74" s="5">
        <f>COUNTIFS(Data!$G:$G,$A74,Data!$C:$C,CP$1,Data!$D:$D,CP$2)</f>
        <v>0</v>
      </c>
      <c r="CQ74" s="5">
        <f>COUNTIFS(Data!$G:$G,$A74,Data!$C:$C,CQ$1,Data!$D:$D,CQ$2)</f>
        <v>0</v>
      </c>
      <c r="CR74" s="5">
        <f>COUNTIFS(Data!$G:$G,$A74,Data!$C:$C,CR$1,Data!$D:$D,CR$2)</f>
        <v>0</v>
      </c>
      <c r="CS74" s="5">
        <f>COUNTIFS(Data!$G:$G,$A74,Data!$C:$C,CS$1,Data!$D:$D,CS$2)</f>
        <v>0</v>
      </c>
      <c r="CT74" s="5">
        <f>COUNTIFS(Data!$G:$G,$A74,Data!$C:$C,CT$1,Data!$D:$D,CT$2)</f>
        <v>0</v>
      </c>
      <c r="CU74" s="5">
        <f>COUNTIFS(Data!$G:$G,$A74,Data!$C:$C,CU$1,Data!$D:$D,CU$2)</f>
        <v>0</v>
      </c>
      <c r="CV74" s="5">
        <f>COUNTIFS(Data!$G:$G,$A74,Data!$C:$C,CV$1,Data!$D:$D,CV$2)</f>
        <v>0</v>
      </c>
      <c r="CW74" s="5">
        <f t="shared" ref="CW74:CX74" si="73">SUMIF($B$2:$CV$2,CW$2, $B74:$CV74)</f>
        <v>1</v>
      </c>
      <c r="CX74" s="5">
        <f t="shared" si="73"/>
        <v>0</v>
      </c>
      <c r="CY74" s="5">
        <f t="shared" si="3"/>
        <v>1</v>
      </c>
    </row>
    <row r="75">
      <c r="A75" s="5" t="str">
        <f>Countries!A73</f>
        <v>PUR</v>
      </c>
      <c r="B75" s="5">
        <f>COUNTIFS(Data!$G:$G,$A75,Data!$C:$C,B$1,Data!$D:$D,B$2)</f>
        <v>0</v>
      </c>
      <c r="C75" s="5">
        <f>COUNTIFS(Data!$G:$G,$A75,Data!$C:$C,C$1,Data!$D:$D,C$2)</f>
        <v>0</v>
      </c>
      <c r="D75" s="5">
        <f>COUNTIFS(Data!$G:$G,$A75,Data!$C:$C,D$1,Data!$D:$D,D$2)</f>
        <v>0</v>
      </c>
      <c r="E75" s="5">
        <f>COUNTIFS(Data!$G:$G,$A75,Data!$C:$C,E$1,Data!$D:$D,E$2)</f>
        <v>0</v>
      </c>
      <c r="F75" s="5">
        <f>COUNTIFS(Data!$G:$G,$A75,Data!$C:$C,F$1,Data!$D:$D,F$2)</f>
        <v>0</v>
      </c>
      <c r="G75" s="5">
        <f>COUNTIFS(Data!$G:$G,$A75,Data!$C:$C,G$1,Data!$D:$D,G$2)</f>
        <v>0</v>
      </c>
      <c r="H75" s="5">
        <f>COUNTIFS(Data!$G:$G,$A75,Data!$C:$C,H$1,Data!$D:$D,H$2)</f>
        <v>0</v>
      </c>
      <c r="I75" s="5">
        <f>COUNTIFS(Data!$G:$G,$A75,Data!$C:$C,I$1,Data!$D:$D,I$2)</f>
        <v>0</v>
      </c>
      <c r="J75" s="5">
        <f>COUNTIFS(Data!$G:$G,$A75,Data!$C:$C,J$1,Data!$D:$D,J$2)</f>
        <v>0</v>
      </c>
      <c r="K75" s="5">
        <f>COUNTIFS(Data!$G:$G,$A75,Data!$C:$C,K$1,Data!$D:$D,K$2)</f>
        <v>0</v>
      </c>
      <c r="L75" s="5">
        <f>COUNTIFS(Data!$G:$G,$A75,Data!$C:$C,L$1,Data!$D:$D,L$2)</f>
        <v>1</v>
      </c>
      <c r="M75" s="5">
        <f>COUNTIFS(Data!$G:$G,$A75,Data!$C:$C,M$1,Data!$D:$D,M$2)</f>
        <v>0</v>
      </c>
      <c r="N75" s="5">
        <f>COUNTIFS(Data!$G:$G,$A75,Data!$C:$C,N$1,Data!$D:$D,N$2)</f>
        <v>0</v>
      </c>
      <c r="O75" s="5">
        <f>COUNTIFS(Data!$G:$G,$A75,Data!$C:$C,O$1,Data!$D:$D,O$2)</f>
        <v>0</v>
      </c>
      <c r="P75" s="5">
        <f>COUNTIFS(Data!$G:$G,$A75,Data!$C:$C,P$1,Data!$D:$D,P$2)</f>
        <v>0</v>
      </c>
      <c r="Q75" s="5">
        <f>COUNTIFS(Data!$G:$G,$A75,Data!$C:$C,Q$1,Data!$D:$D,Q$2)</f>
        <v>0</v>
      </c>
      <c r="R75" s="5">
        <f>COUNTIFS(Data!$G:$G,$A75,Data!$C:$C,R$1,Data!$D:$D,R$2)</f>
        <v>0</v>
      </c>
      <c r="S75" s="5">
        <f>COUNTIFS(Data!$G:$G,$A75,Data!$C:$C,S$1,Data!$D:$D,S$2)</f>
        <v>0</v>
      </c>
      <c r="T75" s="5">
        <f>COUNTIFS(Data!$G:$G,$A75,Data!$C:$C,T$1,Data!$D:$D,T$2)</f>
        <v>0</v>
      </c>
      <c r="U75" s="5">
        <f>COUNTIFS(Data!$G:$G,$A75,Data!$C:$C,U$1,Data!$D:$D,U$2)</f>
        <v>0</v>
      </c>
      <c r="V75" s="5">
        <f>COUNTIFS(Data!$G:$G,$A75,Data!$C:$C,V$1,Data!$D:$D,V$2)</f>
        <v>0</v>
      </c>
      <c r="W75" s="5">
        <f>COUNTIFS(Data!$G:$G,$A75,Data!$C:$C,W$1,Data!$D:$D,W$2)</f>
        <v>0</v>
      </c>
      <c r="X75" s="5">
        <f>COUNTIFS(Data!$G:$G,$A75,Data!$C:$C,X$1,Data!$D:$D,X$2)</f>
        <v>0</v>
      </c>
      <c r="Y75" s="5">
        <f>COUNTIFS(Data!$G:$G,$A75,Data!$C:$C,Y$1,Data!$D:$D,Y$2)</f>
        <v>0</v>
      </c>
      <c r="Z75" s="5">
        <f>COUNTIFS(Data!$G:$G,$A75,Data!$C:$C,Z$1,Data!$D:$D,Z$2)</f>
        <v>0</v>
      </c>
      <c r="AA75" s="5">
        <f>COUNTIFS(Data!$G:$G,$A75,Data!$C:$C,AA$1,Data!$D:$D,AA$2)</f>
        <v>0</v>
      </c>
      <c r="AB75" s="5">
        <f>COUNTIFS(Data!$G:$G,$A75,Data!$C:$C,AB$1,Data!$D:$D,AB$2)</f>
        <v>0</v>
      </c>
      <c r="AC75" s="5">
        <f>COUNTIFS(Data!$G:$G,$A75,Data!$C:$C,AC$1,Data!$D:$D,AC$2)</f>
        <v>0</v>
      </c>
      <c r="AD75" s="5">
        <f>COUNTIFS(Data!$G:$G,$A75,Data!$C:$C,AD$1,Data!$D:$D,AD$2)</f>
        <v>0</v>
      </c>
      <c r="AE75" s="5">
        <f>COUNTIFS(Data!$G:$G,$A75,Data!$C:$C,AE$1,Data!$D:$D,AE$2)</f>
        <v>0</v>
      </c>
      <c r="AF75" s="5">
        <f>COUNTIFS(Data!$G:$G,$A75,Data!$C:$C,AF$1,Data!$D:$D,AF$2)</f>
        <v>0</v>
      </c>
      <c r="AG75" s="5">
        <f>COUNTIFS(Data!$G:$G,$A75,Data!$C:$C,AG$1,Data!$D:$D,AG$2)</f>
        <v>0</v>
      </c>
      <c r="AH75" s="5">
        <f>COUNTIFS(Data!$G:$G,$A75,Data!$C:$C,AH$1,Data!$D:$D,AH$2)</f>
        <v>0</v>
      </c>
      <c r="AI75" s="5">
        <f>COUNTIFS(Data!$G:$G,$A75,Data!$C:$C,AI$1,Data!$D:$D,AI$2)</f>
        <v>0</v>
      </c>
      <c r="AJ75" s="5">
        <f>COUNTIFS(Data!$G:$G,$A75,Data!$C:$C,AJ$1,Data!$D:$D,AJ$2)</f>
        <v>0</v>
      </c>
      <c r="AK75" s="5">
        <f>COUNTIFS(Data!$G:$G,$A75,Data!$C:$C,AK$1,Data!$D:$D,AK$2)</f>
        <v>0</v>
      </c>
      <c r="AL75" s="5">
        <f>COUNTIFS(Data!$G:$G,$A75,Data!$C:$C,AL$1,Data!$D:$D,AL$2)</f>
        <v>0</v>
      </c>
      <c r="AM75" s="5">
        <f>COUNTIFS(Data!$G:$G,$A75,Data!$C:$C,AM$1,Data!$D:$D,AM$2)</f>
        <v>0</v>
      </c>
      <c r="AN75" s="5">
        <f>COUNTIFS(Data!$G:$G,$A75,Data!$C:$C,AN$1,Data!$D:$D,AN$2)</f>
        <v>0</v>
      </c>
      <c r="AO75" s="5">
        <f>COUNTIFS(Data!$G:$G,$A75,Data!$C:$C,AO$1,Data!$D:$D,AO$2)</f>
        <v>0</v>
      </c>
      <c r="AP75" s="5">
        <f>COUNTIFS(Data!$G:$G,$A75,Data!$C:$C,AP$1,Data!$D:$D,AP$2)</f>
        <v>0</v>
      </c>
      <c r="AQ75" s="5">
        <f>COUNTIFS(Data!$G:$G,$A75,Data!$C:$C,AQ$1,Data!$D:$D,AQ$2)</f>
        <v>0</v>
      </c>
      <c r="AR75" s="5">
        <f>COUNTIFS(Data!$G:$G,$A75,Data!$C:$C,AR$1,Data!$D:$D,AR$2)</f>
        <v>0</v>
      </c>
      <c r="AS75" s="5">
        <f>COUNTIFS(Data!$G:$G,$A75,Data!$C:$C,AS$1,Data!$D:$D,AS$2)</f>
        <v>0</v>
      </c>
      <c r="AT75" s="5">
        <f>COUNTIFS(Data!$G:$G,$A75,Data!$C:$C,AT$1,Data!$D:$D,AT$2)</f>
        <v>0</v>
      </c>
      <c r="AU75" s="5">
        <f>COUNTIFS(Data!$G:$G,$A75,Data!$C:$C,AU$1,Data!$D:$D,AU$2)</f>
        <v>0</v>
      </c>
      <c r="AV75" s="5">
        <f>COUNTIFS(Data!$G:$G,$A75,Data!$C:$C,AV$1,Data!$D:$D,AV$2)</f>
        <v>0</v>
      </c>
      <c r="AW75" s="5">
        <f>COUNTIFS(Data!$G:$G,$A75,Data!$C:$C,AW$1,Data!$D:$D,AW$2)</f>
        <v>0</v>
      </c>
      <c r="AX75" s="5">
        <f>COUNTIFS(Data!$G:$G,$A75,Data!$C:$C,AX$1,Data!$D:$D,AX$2)</f>
        <v>0</v>
      </c>
      <c r="AY75" s="5">
        <f>COUNTIFS(Data!$G:$G,$A75,Data!$C:$C,AY$1,Data!$D:$D,AY$2)</f>
        <v>0</v>
      </c>
      <c r="AZ75" s="5">
        <f>COUNTIFS(Data!$G:$G,$A75,Data!$C:$C,AZ$1,Data!$D:$D,AZ$2)</f>
        <v>0</v>
      </c>
      <c r="BA75" s="5">
        <f>COUNTIFS(Data!$G:$G,$A75,Data!$C:$C,BA$1,Data!$D:$D,BA$2)</f>
        <v>0</v>
      </c>
      <c r="BB75" s="5">
        <f>COUNTIFS(Data!$G:$G,$A75,Data!$C:$C,BB$1,Data!$D:$D,BB$2)</f>
        <v>0</v>
      </c>
      <c r="BC75" s="5">
        <f>COUNTIFS(Data!$G:$G,$A75,Data!$C:$C,BC$1,Data!$D:$D,BC$2)</f>
        <v>0</v>
      </c>
      <c r="BD75" s="5">
        <f>COUNTIFS(Data!$G:$G,$A75,Data!$C:$C,BD$1,Data!$D:$D,BD$2)</f>
        <v>0</v>
      </c>
      <c r="BE75" s="5">
        <f>COUNTIFS(Data!$G:$G,$A75,Data!$C:$C,BE$1,Data!$D:$D,BE$2)</f>
        <v>0</v>
      </c>
      <c r="BF75" s="5">
        <f>COUNTIFS(Data!$G:$G,$A75,Data!$C:$C,BF$1,Data!$D:$D,BF$2)</f>
        <v>0</v>
      </c>
      <c r="BG75" s="5">
        <f>COUNTIFS(Data!$G:$G,$A75,Data!$C:$C,BG$1,Data!$D:$D,BG$2)</f>
        <v>0</v>
      </c>
      <c r="BH75" s="5">
        <f>COUNTIFS(Data!$G:$G,$A75,Data!$C:$C,BH$1,Data!$D:$D,BH$2)</f>
        <v>0</v>
      </c>
      <c r="BI75" s="5">
        <f>COUNTIFS(Data!$G:$G,$A75,Data!$C:$C,BI$1,Data!$D:$D,BI$2)</f>
        <v>0</v>
      </c>
      <c r="BJ75" s="5">
        <f>COUNTIFS(Data!$G:$G,$A75,Data!$C:$C,BJ$1,Data!$D:$D,BJ$2)</f>
        <v>0</v>
      </c>
      <c r="BK75" s="5">
        <f>COUNTIFS(Data!$G:$G,$A75,Data!$C:$C,BK$1,Data!$D:$D,BK$2)</f>
        <v>0</v>
      </c>
      <c r="BL75" s="5">
        <f>COUNTIFS(Data!$G:$G,$A75,Data!$C:$C,BL$1,Data!$D:$D,BL$2)</f>
        <v>0</v>
      </c>
      <c r="BM75" s="5">
        <f>COUNTIFS(Data!$G:$G,$A75,Data!$C:$C,BM$1,Data!$D:$D,BM$2)</f>
        <v>0</v>
      </c>
      <c r="BN75" s="5">
        <f>COUNTIFS(Data!$G:$G,$A75,Data!$C:$C,BN$1,Data!$D:$D,BN$2)</f>
        <v>0</v>
      </c>
      <c r="BO75" s="5">
        <f>COUNTIFS(Data!$G:$G,$A75,Data!$C:$C,BO$1,Data!$D:$D,BO$2)</f>
        <v>0</v>
      </c>
      <c r="BP75" s="5">
        <f>COUNTIFS(Data!$G:$G,$A75,Data!$C:$C,BP$1,Data!$D:$D,BP$2)</f>
        <v>0</v>
      </c>
      <c r="BQ75" s="5">
        <f>COUNTIFS(Data!$G:$G,$A75,Data!$C:$C,BQ$1,Data!$D:$D,BQ$2)</f>
        <v>0</v>
      </c>
      <c r="BR75" s="5">
        <f>COUNTIFS(Data!$G:$G,$A75,Data!$C:$C,BR$1,Data!$D:$D,BR$2)</f>
        <v>0</v>
      </c>
      <c r="BS75" s="5">
        <f>COUNTIFS(Data!$G:$G,$A75,Data!$C:$C,BS$1,Data!$D:$D,BS$2)</f>
        <v>0</v>
      </c>
      <c r="BT75" s="5">
        <f>COUNTIFS(Data!$G:$G,$A75,Data!$C:$C,BT$1,Data!$D:$D,BT$2)</f>
        <v>0</v>
      </c>
      <c r="BU75" s="5">
        <f>COUNTIFS(Data!$G:$G,$A75,Data!$C:$C,BU$1,Data!$D:$D,BU$2)</f>
        <v>0</v>
      </c>
      <c r="BV75" s="5">
        <f>COUNTIFS(Data!$G:$G,$A75,Data!$C:$C,BV$1,Data!$D:$D,BV$2)</f>
        <v>0</v>
      </c>
      <c r="BW75" s="5">
        <f>COUNTIFS(Data!$G:$G,$A75,Data!$C:$C,BW$1,Data!$D:$D,BW$2)</f>
        <v>0</v>
      </c>
      <c r="BX75" s="5">
        <f>COUNTIFS(Data!$G:$G,$A75,Data!$C:$C,BX$1,Data!$D:$D,BX$2)</f>
        <v>0</v>
      </c>
      <c r="BY75" s="5">
        <f>COUNTIFS(Data!$G:$G,$A75,Data!$C:$C,BY$1,Data!$D:$D,BY$2)</f>
        <v>0</v>
      </c>
      <c r="BZ75" s="5">
        <f>COUNTIFS(Data!$G:$G,$A75,Data!$C:$C,BZ$1,Data!$D:$D,BZ$2)</f>
        <v>0</v>
      </c>
      <c r="CA75" s="5">
        <f>COUNTIFS(Data!$G:$G,$A75,Data!$C:$C,CA$1,Data!$D:$D,CA$2)</f>
        <v>0</v>
      </c>
      <c r="CB75" s="5">
        <f>COUNTIFS(Data!$G:$G,$A75,Data!$C:$C,CB$1,Data!$D:$D,CB$2)</f>
        <v>0</v>
      </c>
      <c r="CC75" s="5">
        <f>COUNTIFS(Data!$G:$G,$A75,Data!$C:$C,CC$1,Data!$D:$D,CC$2)</f>
        <v>0</v>
      </c>
      <c r="CD75" s="5">
        <f>COUNTIFS(Data!$G:$G,$A75,Data!$C:$C,CD$1,Data!$D:$D,CD$2)</f>
        <v>0</v>
      </c>
      <c r="CE75" s="5">
        <f>COUNTIFS(Data!$G:$G,$A75,Data!$C:$C,CE$1,Data!$D:$D,CE$2)</f>
        <v>0</v>
      </c>
      <c r="CF75" s="5">
        <f>COUNTIFS(Data!$G:$G,$A75,Data!$C:$C,CF$1,Data!$D:$D,CF$2)</f>
        <v>0</v>
      </c>
      <c r="CG75" s="5">
        <f>COUNTIFS(Data!$G:$G,$A75,Data!$C:$C,CG$1,Data!$D:$D,CG$2)</f>
        <v>0</v>
      </c>
      <c r="CH75" s="5">
        <f>COUNTIFS(Data!$G:$G,$A75,Data!$C:$C,CH$1,Data!$D:$D,CH$2)</f>
        <v>0</v>
      </c>
      <c r="CI75" s="5">
        <f>COUNTIFS(Data!$G:$G,$A75,Data!$C:$C,CI$1,Data!$D:$D,CI$2)</f>
        <v>0</v>
      </c>
      <c r="CJ75" s="5">
        <f>COUNTIFS(Data!$G:$G,$A75,Data!$C:$C,CJ$1,Data!$D:$D,CJ$2)</f>
        <v>0</v>
      </c>
      <c r="CK75" s="5">
        <f>COUNTIFS(Data!$G:$G,$A75,Data!$C:$C,CK$1,Data!$D:$D,CK$2)</f>
        <v>0</v>
      </c>
      <c r="CL75" s="5">
        <f>COUNTIFS(Data!$G:$G,$A75,Data!$C:$C,CL$1,Data!$D:$D,CL$2)</f>
        <v>0</v>
      </c>
      <c r="CM75" s="5">
        <f>COUNTIFS(Data!$G:$G,$A75,Data!$C:$C,CM$1,Data!$D:$D,CM$2)</f>
        <v>0</v>
      </c>
      <c r="CN75" s="5">
        <f>COUNTIFS(Data!$G:$G,$A75,Data!$C:$C,CN$1,Data!$D:$D,CN$2)</f>
        <v>0</v>
      </c>
      <c r="CO75" s="5">
        <f>COUNTIFS(Data!$G:$G,$A75,Data!$C:$C,CO$1,Data!$D:$D,CO$2)</f>
        <v>0</v>
      </c>
      <c r="CP75" s="5">
        <f>COUNTIFS(Data!$G:$G,$A75,Data!$C:$C,CP$1,Data!$D:$D,CP$2)</f>
        <v>0</v>
      </c>
      <c r="CQ75" s="5">
        <f>COUNTIFS(Data!$G:$G,$A75,Data!$C:$C,CQ$1,Data!$D:$D,CQ$2)</f>
        <v>0</v>
      </c>
      <c r="CR75" s="5">
        <f>COUNTIFS(Data!$G:$G,$A75,Data!$C:$C,CR$1,Data!$D:$D,CR$2)</f>
        <v>0</v>
      </c>
      <c r="CS75" s="5">
        <f>COUNTIFS(Data!$G:$G,$A75,Data!$C:$C,CS$1,Data!$D:$D,CS$2)</f>
        <v>0</v>
      </c>
      <c r="CT75" s="5">
        <f>COUNTIFS(Data!$G:$G,$A75,Data!$C:$C,CT$1,Data!$D:$D,CT$2)</f>
        <v>0</v>
      </c>
      <c r="CU75" s="5">
        <f>COUNTIFS(Data!$G:$G,$A75,Data!$C:$C,CU$1,Data!$D:$D,CU$2)</f>
        <v>0</v>
      </c>
      <c r="CV75" s="5">
        <f>COUNTIFS(Data!$G:$G,$A75,Data!$C:$C,CV$1,Data!$D:$D,CV$2)</f>
        <v>0</v>
      </c>
      <c r="CW75" s="5">
        <f t="shared" ref="CW75:CX75" si="74">SUMIF($B$2:$CV$2,CW$2, $B75:$CV75)</f>
        <v>0</v>
      </c>
      <c r="CX75" s="5">
        <f t="shared" si="74"/>
        <v>1</v>
      </c>
      <c r="CY75" s="5">
        <f t="shared" si="3"/>
        <v>1</v>
      </c>
    </row>
    <row r="76">
      <c r="A76" s="5" t="str">
        <f>Countries!A74</f>
        <v>QAT</v>
      </c>
      <c r="B76" s="5">
        <f>COUNTIFS(Data!$G:$G,$A76,Data!$C:$C,B$1,Data!$D:$D,B$2)</f>
        <v>0</v>
      </c>
      <c r="C76" s="5">
        <f>COUNTIFS(Data!$G:$G,$A76,Data!$C:$C,C$1,Data!$D:$D,C$2)</f>
        <v>0</v>
      </c>
      <c r="D76" s="5">
        <f>COUNTIFS(Data!$G:$G,$A76,Data!$C:$C,D$1,Data!$D:$D,D$2)</f>
        <v>0</v>
      </c>
      <c r="E76" s="5">
        <f>COUNTIFS(Data!$G:$G,$A76,Data!$C:$C,E$1,Data!$D:$D,E$2)</f>
        <v>0</v>
      </c>
      <c r="F76" s="5">
        <f>COUNTIFS(Data!$G:$G,$A76,Data!$C:$C,F$1,Data!$D:$D,F$2)</f>
        <v>0</v>
      </c>
      <c r="G76" s="5">
        <f>COUNTIFS(Data!$G:$G,$A76,Data!$C:$C,G$1,Data!$D:$D,G$2)</f>
        <v>0</v>
      </c>
      <c r="H76" s="5">
        <f>COUNTIFS(Data!$G:$G,$A76,Data!$C:$C,H$1,Data!$D:$D,H$2)</f>
        <v>0</v>
      </c>
      <c r="I76" s="5">
        <f>COUNTIFS(Data!$G:$G,$A76,Data!$C:$C,I$1,Data!$D:$D,I$2)</f>
        <v>0</v>
      </c>
      <c r="J76" s="5">
        <f>-0.5+COUNTIFS(Data!$G:$G,$A76,Data!$C:$C,J$1,Data!$D:$D,J$2)</f>
        <v>0.5</v>
      </c>
      <c r="K76" s="5">
        <f>COUNTIFS(Data!$G:$G,$A76,Data!$C:$C,K$1,Data!$D:$D,K$2)</f>
        <v>0</v>
      </c>
      <c r="L76" s="5">
        <f>COUNTIFS(Data!$G:$G,$A76,Data!$C:$C,L$1,Data!$D:$D,L$2)</f>
        <v>0</v>
      </c>
      <c r="M76" s="5">
        <f>COUNTIFS(Data!$G:$G,$A76,Data!$C:$C,M$1,Data!$D:$D,M$2)</f>
        <v>0</v>
      </c>
      <c r="N76" s="5">
        <f>COUNTIFS(Data!$G:$G,$A76,Data!$C:$C,N$1,Data!$D:$D,N$2)</f>
        <v>0</v>
      </c>
      <c r="O76" s="5">
        <f>COUNTIFS(Data!$G:$G,$A76,Data!$C:$C,O$1,Data!$D:$D,O$2)</f>
        <v>0</v>
      </c>
      <c r="P76" s="5">
        <f>COUNTIFS(Data!$G:$G,$A76,Data!$C:$C,P$1,Data!$D:$D,P$2)</f>
        <v>0</v>
      </c>
      <c r="Q76" s="5">
        <f>COUNTIFS(Data!$G:$G,$A76,Data!$C:$C,Q$1,Data!$D:$D,Q$2)</f>
        <v>0</v>
      </c>
      <c r="R76" s="5">
        <f>COUNTIFS(Data!$G:$G,$A76,Data!$C:$C,R$1,Data!$D:$D,R$2)</f>
        <v>0</v>
      </c>
      <c r="S76" s="5">
        <f>COUNTIFS(Data!$G:$G,$A76,Data!$C:$C,S$1,Data!$D:$D,S$2)</f>
        <v>0</v>
      </c>
      <c r="T76" s="5">
        <f>COUNTIFS(Data!$G:$G,$A76,Data!$C:$C,T$1,Data!$D:$D,T$2)</f>
        <v>0</v>
      </c>
      <c r="U76" s="5">
        <f>COUNTIFS(Data!$G:$G,$A76,Data!$C:$C,U$1,Data!$D:$D,U$2)</f>
        <v>0</v>
      </c>
      <c r="V76" s="5">
        <f>COUNTIFS(Data!$G:$G,$A76,Data!$C:$C,V$1,Data!$D:$D,V$2)</f>
        <v>0</v>
      </c>
      <c r="W76" s="5">
        <f>COUNTIFS(Data!$G:$G,$A76,Data!$C:$C,W$1,Data!$D:$D,W$2)</f>
        <v>0</v>
      </c>
      <c r="X76" s="5">
        <f>COUNTIFS(Data!$G:$G,$A76,Data!$C:$C,X$1,Data!$D:$D,X$2)</f>
        <v>0</v>
      </c>
      <c r="Y76" s="5">
        <f>COUNTIFS(Data!$G:$G,$A76,Data!$C:$C,Y$1,Data!$D:$D,Y$2)</f>
        <v>0</v>
      </c>
      <c r="Z76" s="5">
        <f>COUNTIFS(Data!$G:$G,$A76,Data!$C:$C,Z$1,Data!$D:$D,Z$2)</f>
        <v>0</v>
      </c>
      <c r="AA76" s="5">
        <f>COUNTIFS(Data!$G:$G,$A76,Data!$C:$C,AA$1,Data!$D:$D,AA$2)</f>
        <v>0</v>
      </c>
      <c r="AB76" s="5">
        <f>COUNTIFS(Data!$G:$G,$A76,Data!$C:$C,AB$1,Data!$D:$D,AB$2)</f>
        <v>0</v>
      </c>
      <c r="AC76" s="5">
        <f>COUNTIFS(Data!$G:$G,$A76,Data!$C:$C,AC$1,Data!$D:$D,AC$2)</f>
        <v>0</v>
      </c>
      <c r="AD76" s="5">
        <f>COUNTIFS(Data!$G:$G,$A76,Data!$C:$C,AD$1,Data!$D:$D,AD$2)</f>
        <v>0</v>
      </c>
      <c r="AE76" s="5">
        <f>COUNTIFS(Data!$G:$G,$A76,Data!$C:$C,AE$1,Data!$D:$D,AE$2)</f>
        <v>0</v>
      </c>
      <c r="AF76" s="5">
        <f>COUNTIFS(Data!$G:$G,$A76,Data!$C:$C,AF$1,Data!$D:$D,AF$2)</f>
        <v>0</v>
      </c>
      <c r="AG76" s="5">
        <f>COUNTIFS(Data!$G:$G,$A76,Data!$C:$C,AG$1,Data!$D:$D,AG$2)</f>
        <v>0</v>
      </c>
      <c r="AH76" s="5">
        <f>COUNTIFS(Data!$G:$G,$A76,Data!$C:$C,AH$1,Data!$D:$D,AH$2)</f>
        <v>0</v>
      </c>
      <c r="AI76" s="5">
        <f>COUNTIFS(Data!$G:$G,$A76,Data!$C:$C,AI$1,Data!$D:$D,AI$2)</f>
        <v>0</v>
      </c>
      <c r="AJ76" s="5">
        <f>COUNTIFS(Data!$G:$G,$A76,Data!$C:$C,AJ$1,Data!$D:$D,AJ$2)</f>
        <v>0</v>
      </c>
      <c r="AK76" s="5">
        <f>COUNTIFS(Data!$G:$G,$A76,Data!$C:$C,AK$1,Data!$D:$D,AK$2)</f>
        <v>0</v>
      </c>
      <c r="AL76" s="5">
        <f>COUNTIFS(Data!$G:$G,$A76,Data!$C:$C,AL$1,Data!$D:$D,AL$2)</f>
        <v>0</v>
      </c>
      <c r="AM76" s="5">
        <f>COUNTIFS(Data!$G:$G,$A76,Data!$C:$C,AM$1,Data!$D:$D,AM$2)</f>
        <v>0</v>
      </c>
      <c r="AN76" s="5">
        <f>COUNTIFS(Data!$G:$G,$A76,Data!$C:$C,AN$1,Data!$D:$D,AN$2)</f>
        <v>0</v>
      </c>
      <c r="AO76" s="5">
        <f>COUNTIFS(Data!$G:$G,$A76,Data!$C:$C,AO$1,Data!$D:$D,AO$2)</f>
        <v>0</v>
      </c>
      <c r="AP76" s="5">
        <f>COUNTIFS(Data!$G:$G,$A76,Data!$C:$C,AP$1,Data!$D:$D,AP$2)</f>
        <v>0</v>
      </c>
      <c r="AQ76" s="5">
        <f>COUNTIFS(Data!$G:$G,$A76,Data!$C:$C,AQ$1,Data!$D:$D,AQ$2)</f>
        <v>0</v>
      </c>
      <c r="AR76" s="5">
        <f>COUNTIFS(Data!$G:$G,$A76,Data!$C:$C,AR$1,Data!$D:$D,AR$2)</f>
        <v>0</v>
      </c>
      <c r="AS76" s="5">
        <f>COUNTIFS(Data!$G:$G,$A76,Data!$C:$C,AS$1,Data!$D:$D,AS$2)</f>
        <v>0</v>
      </c>
      <c r="AT76" s="5">
        <f>COUNTIFS(Data!$G:$G,$A76,Data!$C:$C,AT$1,Data!$D:$D,AT$2)</f>
        <v>0</v>
      </c>
      <c r="AU76" s="5">
        <f>COUNTIFS(Data!$G:$G,$A76,Data!$C:$C,AU$1,Data!$D:$D,AU$2)</f>
        <v>0</v>
      </c>
      <c r="AV76" s="5">
        <f>COUNTIFS(Data!$G:$G,$A76,Data!$C:$C,AV$1,Data!$D:$D,AV$2)</f>
        <v>0</v>
      </c>
      <c r="AW76" s="5">
        <f>COUNTIFS(Data!$G:$G,$A76,Data!$C:$C,AW$1,Data!$D:$D,AW$2)</f>
        <v>0</v>
      </c>
      <c r="AX76" s="5">
        <f>COUNTIFS(Data!$G:$G,$A76,Data!$C:$C,AX$1,Data!$D:$D,AX$2)</f>
        <v>0</v>
      </c>
      <c r="AY76" s="5">
        <f>COUNTIFS(Data!$G:$G,$A76,Data!$C:$C,AY$1,Data!$D:$D,AY$2)</f>
        <v>0</v>
      </c>
      <c r="AZ76" s="5">
        <f>COUNTIFS(Data!$G:$G,$A76,Data!$C:$C,AZ$1,Data!$D:$D,AZ$2)</f>
        <v>0</v>
      </c>
      <c r="BA76" s="5">
        <f>COUNTIFS(Data!$G:$G,$A76,Data!$C:$C,BA$1,Data!$D:$D,BA$2)</f>
        <v>0</v>
      </c>
      <c r="BB76" s="5">
        <f>COUNTIFS(Data!$G:$G,$A76,Data!$C:$C,BB$1,Data!$D:$D,BB$2)</f>
        <v>0</v>
      </c>
      <c r="BC76" s="5">
        <f>COUNTIFS(Data!$G:$G,$A76,Data!$C:$C,BC$1,Data!$D:$D,BC$2)</f>
        <v>0</v>
      </c>
      <c r="BD76" s="5">
        <f>COUNTIFS(Data!$G:$G,$A76,Data!$C:$C,BD$1,Data!$D:$D,BD$2)</f>
        <v>0</v>
      </c>
      <c r="BE76" s="5">
        <f>COUNTIFS(Data!$G:$G,$A76,Data!$C:$C,BE$1,Data!$D:$D,BE$2)</f>
        <v>0</v>
      </c>
      <c r="BF76" s="5">
        <f>COUNTIFS(Data!$G:$G,$A76,Data!$C:$C,BF$1,Data!$D:$D,BF$2)</f>
        <v>0</v>
      </c>
      <c r="BG76" s="5">
        <f>COUNTIFS(Data!$G:$G,$A76,Data!$C:$C,BG$1,Data!$D:$D,BG$2)</f>
        <v>0</v>
      </c>
      <c r="BH76" s="5">
        <f>COUNTIFS(Data!$G:$G,$A76,Data!$C:$C,BH$1,Data!$D:$D,BH$2)</f>
        <v>0</v>
      </c>
      <c r="BI76" s="5">
        <f>COUNTIFS(Data!$G:$G,$A76,Data!$C:$C,BI$1,Data!$D:$D,BI$2)</f>
        <v>0</v>
      </c>
      <c r="BJ76" s="5">
        <f>COUNTIFS(Data!$G:$G,$A76,Data!$C:$C,BJ$1,Data!$D:$D,BJ$2)</f>
        <v>0</v>
      </c>
      <c r="BK76" s="5">
        <f>COUNTIFS(Data!$G:$G,$A76,Data!$C:$C,BK$1,Data!$D:$D,BK$2)</f>
        <v>0</v>
      </c>
      <c r="BL76" s="5">
        <f>COUNTIFS(Data!$G:$G,$A76,Data!$C:$C,BL$1,Data!$D:$D,BL$2)</f>
        <v>0</v>
      </c>
      <c r="BM76" s="5">
        <f>COUNTIFS(Data!$G:$G,$A76,Data!$C:$C,BM$1,Data!$D:$D,BM$2)</f>
        <v>0</v>
      </c>
      <c r="BN76" s="5">
        <f>COUNTIFS(Data!$G:$G,$A76,Data!$C:$C,BN$1,Data!$D:$D,BN$2)</f>
        <v>0</v>
      </c>
      <c r="BO76" s="5">
        <f>COUNTIFS(Data!$G:$G,$A76,Data!$C:$C,BO$1,Data!$D:$D,BO$2)</f>
        <v>0</v>
      </c>
      <c r="BP76" s="5">
        <f>COUNTIFS(Data!$G:$G,$A76,Data!$C:$C,BP$1,Data!$D:$D,BP$2)</f>
        <v>0</v>
      </c>
      <c r="BQ76" s="5">
        <f>COUNTIFS(Data!$G:$G,$A76,Data!$C:$C,BQ$1,Data!$D:$D,BQ$2)</f>
        <v>0</v>
      </c>
      <c r="BR76" s="5">
        <f>COUNTIFS(Data!$G:$G,$A76,Data!$C:$C,BR$1,Data!$D:$D,BR$2)</f>
        <v>0</v>
      </c>
      <c r="BS76" s="5">
        <f>COUNTIFS(Data!$G:$G,$A76,Data!$C:$C,BS$1,Data!$D:$D,BS$2)</f>
        <v>0</v>
      </c>
      <c r="BT76" s="5">
        <f>COUNTIFS(Data!$G:$G,$A76,Data!$C:$C,BT$1,Data!$D:$D,BT$2)</f>
        <v>0</v>
      </c>
      <c r="BU76" s="5">
        <f>COUNTIFS(Data!$G:$G,$A76,Data!$C:$C,BU$1,Data!$D:$D,BU$2)</f>
        <v>0</v>
      </c>
      <c r="BV76" s="5">
        <f>COUNTIFS(Data!$G:$G,$A76,Data!$C:$C,BV$1,Data!$D:$D,BV$2)</f>
        <v>0</v>
      </c>
      <c r="BW76" s="5">
        <f>COUNTIFS(Data!$G:$G,$A76,Data!$C:$C,BW$1,Data!$D:$D,BW$2)</f>
        <v>0</v>
      </c>
      <c r="BX76" s="5">
        <f>COUNTIFS(Data!$G:$G,$A76,Data!$C:$C,BX$1,Data!$D:$D,BX$2)</f>
        <v>0</v>
      </c>
      <c r="BY76" s="5">
        <f>COUNTIFS(Data!$G:$G,$A76,Data!$C:$C,BY$1,Data!$D:$D,BY$2)</f>
        <v>0</v>
      </c>
      <c r="BZ76" s="5">
        <f>COUNTIFS(Data!$G:$G,$A76,Data!$C:$C,BZ$1,Data!$D:$D,BZ$2)</f>
        <v>0</v>
      </c>
      <c r="CA76" s="5">
        <f>COUNTIFS(Data!$G:$G,$A76,Data!$C:$C,CA$1,Data!$D:$D,CA$2)</f>
        <v>0</v>
      </c>
      <c r="CB76" s="5">
        <f>COUNTIFS(Data!$G:$G,$A76,Data!$C:$C,CB$1,Data!$D:$D,CB$2)</f>
        <v>0</v>
      </c>
      <c r="CC76" s="5">
        <f>COUNTIFS(Data!$G:$G,$A76,Data!$C:$C,CC$1,Data!$D:$D,CC$2)</f>
        <v>0</v>
      </c>
      <c r="CD76" s="5">
        <f>COUNTIFS(Data!$G:$G,$A76,Data!$C:$C,CD$1,Data!$D:$D,CD$2)</f>
        <v>0</v>
      </c>
      <c r="CE76" s="5">
        <f>COUNTIFS(Data!$G:$G,$A76,Data!$C:$C,CE$1,Data!$D:$D,CE$2)</f>
        <v>0</v>
      </c>
      <c r="CF76" s="5">
        <f>COUNTIFS(Data!$G:$G,$A76,Data!$C:$C,CF$1,Data!$D:$D,CF$2)</f>
        <v>0</v>
      </c>
      <c r="CG76" s="5">
        <f>COUNTIFS(Data!$G:$G,$A76,Data!$C:$C,CG$1,Data!$D:$D,CG$2)</f>
        <v>0</v>
      </c>
      <c r="CH76" s="5">
        <f>COUNTIFS(Data!$G:$G,$A76,Data!$C:$C,CH$1,Data!$D:$D,CH$2)</f>
        <v>0</v>
      </c>
      <c r="CI76" s="5">
        <f>COUNTIFS(Data!$G:$G,$A76,Data!$C:$C,CI$1,Data!$D:$D,CI$2)</f>
        <v>0</v>
      </c>
      <c r="CJ76" s="5">
        <f>COUNTIFS(Data!$G:$G,$A76,Data!$C:$C,CJ$1,Data!$D:$D,CJ$2)</f>
        <v>0</v>
      </c>
      <c r="CK76" s="5">
        <f>COUNTIFS(Data!$G:$G,$A76,Data!$C:$C,CK$1,Data!$D:$D,CK$2)</f>
        <v>0</v>
      </c>
      <c r="CL76" s="5">
        <f>COUNTIFS(Data!$G:$G,$A76,Data!$C:$C,CL$1,Data!$D:$D,CL$2)</f>
        <v>0</v>
      </c>
      <c r="CM76" s="5">
        <f>COUNTIFS(Data!$G:$G,$A76,Data!$C:$C,CM$1,Data!$D:$D,CM$2)</f>
        <v>0</v>
      </c>
      <c r="CN76" s="5">
        <f>COUNTIFS(Data!$G:$G,$A76,Data!$C:$C,CN$1,Data!$D:$D,CN$2)</f>
        <v>0</v>
      </c>
      <c r="CO76" s="5">
        <f>COUNTIFS(Data!$G:$G,$A76,Data!$C:$C,CO$1,Data!$D:$D,CO$2)</f>
        <v>0</v>
      </c>
      <c r="CP76" s="5">
        <f>COUNTIFS(Data!$G:$G,$A76,Data!$C:$C,CP$1,Data!$D:$D,CP$2)</f>
        <v>0</v>
      </c>
      <c r="CQ76" s="5">
        <f>COUNTIFS(Data!$G:$G,$A76,Data!$C:$C,CQ$1,Data!$D:$D,CQ$2)</f>
        <v>0</v>
      </c>
      <c r="CR76" s="5">
        <f>COUNTIFS(Data!$G:$G,$A76,Data!$C:$C,CR$1,Data!$D:$D,CR$2)</f>
        <v>0</v>
      </c>
      <c r="CS76" s="5">
        <f>COUNTIFS(Data!$G:$G,$A76,Data!$C:$C,CS$1,Data!$D:$D,CS$2)</f>
        <v>1</v>
      </c>
      <c r="CT76" s="5">
        <f>COUNTIFS(Data!$G:$G,$A76,Data!$C:$C,CT$1,Data!$D:$D,CT$2)</f>
        <v>0</v>
      </c>
      <c r="CU76" s="5">
        <f>COUNTIFS(Data!$G:$G,$A76,Data!$C:$C,CU$1,Data!$D:$D,CU$2)</f>
        <v>0</v>
      </c>
      <c r="CV76" s="5">
        <f>COUNTIFS(Data!$G:$G,$A76,Data!$C:$C,CV$1,Data!$D:$D,CV$2)</f>
        <v>0</v>
      </c>
      <c r="CW76" s="5">
        <f t="shared" ref="CW76:CX76" si="75">SUMIF($B$2:$CV$2,CW$2, $B76:$CV76)</f>
        <v>1.5</v>
      </c>
      <c r="CX76" s="5">
        <f t="shared" si="75"/>
        <v>0</v>
      </c>
      <c r="CY76" s="5">
        <f t="shared" si="3"/>
        <v>1.5</v>
      </c>
    </row>
    <row r="77">
      <c r="A77" s="5" t="str">
        <f>Countries!A75</f>
        <v>ROC</v>
      </c>
      <c r="B77" s="5">
        <f>COUNTIFS(Data!$G:$G,$A77,Data!$C:$C,B$1,Data!$D:$D,B$2)</f>
        <v>0</v>
      </c>
      <c r="C77" s="5">
        <f>COUNTIFS(Data!$G:$G,$A77,Data!$C:$C,C$1,Data!$D:$D,C$2)</f>
        <v>0</v>
      </c>
      <c r="D77" s="5">
        <f>COUNTIFS(Data!$G:$G,$A77,Data!$C:$C,D$1,Data!$D:$D,D$2)</f>
        <v>0</v>
      </c>
      <c r="E77" s="5">
        <f>COUNTIFS(Data!$G:$G,$A77,Data!$C:$C,E$1,Data!$D:$D,E$2)</f>
        <v>0</v>
      </c>
      <c r="F77" s="5">
        <f>COUNTIFS(Data!$G:$G,$A77,Data!$C:$C,F$1,Data!$D:$D,F$2)</f>
        <v>0</v>
      </c>
      <c r="G77" s="5">
        <f>COUNTIFS(Data!$G:$G,$A77,Data!$C:$C,G$1,Data!$D:$D,G$2)</f>
        <v>1</v>
      </c>
      <c r="H77" s="5">
        <f>COUNTIFS(Data!$G:$G,$A77,Data!$C:$C,H$1,Data!$D:$D,H$2)</f>
        <v>1</v>
      </c>
      <c r="I77" s="5">
        <f>COUNTIFS(Data!$G:$G,$A77,Data!$C:$C,I$1,Data!$D:$D,I$2)</f>
        <v>2</v>
      </c>
      <c r="J77" s="5">
        <f>COUNTIFS(Data!$G:$G,$A77,Data!$C:$C,J$1,Data!$D:$D,J$2)</f>
        <v>0</v>
      </c>
      <c r="K77" s="5">
        <f>COUNTIFS(Data!$G:$G,$A77,Data!$C:$C,K$1,Data!$D:$D,K$2)</f>
        <v>0</v>
      </c>
      <c r="L77" s="5">
        <f>COUNTIFS(Data!$G:$G,$A77,Data!$C:$C,L$1,Data!$D:$D,L$2)</f>
        <v>1</v>
      </c>
      <c r="M77" s="5">
        <f>COUNTIFS(Data!$G:$G,$A77,Data!$C:$C,M$1,Data!$D:$D,M$2)</f>
        <v>0</v>
      </c>
      <c r="N77" s="5">
        <f>COUNTIFS(Data!$G:$G,$A77,Data!$C:$C,N$1,Data!$D:$D,N$2)</f>
        <v>0</v>
      </c>
      <c r="O77" s="5">
        <f>COUNTIFS(Data!$G:$G,$A77,Data!$C:$C,O$1,Data!$D:$D,O$2)</f>
        <v>0</v>
      </c>
      <c r="P77" s="5">
        <f>COUNTIFS(Data!$G:$G,$A77,Data!$C:$C,P$1,Data!$D:$D,P$2)</f>
        <v>0</v>
      </c>
      <c r="Q77" s="5">
        <f>COUNTIFS(Data!$G:$G,$A77,Data!$C:$C,Q$1,Data!$D:$D,Q$2)</f>
        <v>0</v>
      </c>
      <c r="R77" s="5">
        <f>COUNTIFS(Data!$G:$G,$A77,Data!$C:$C,R$1,Data!$D:$D,R$2)</f>
        <v>0</v>
      </c>
      <c r="S77" s="5">
        <f>COUNTIFS(Data!$G:$G,$A77,Data!$C:$C,S$1,Data!$D:$D,S$2)</f>
        <v>0</v>
      </c>
      <c r="T77" s="5">
        <f>COUNTIFS(Data!$G:$G,$A77,Data!$C:$C,T$1,Data!$D:$D,T$2)</f>
        <v>0</v>
      </c>
      <c r="U77" s="5">
        <f>COUNTIFS(Data!$G:$G,$A77,Data!$C:$C,U$1,Data!$D:$D,U$2)</f>
        <v>0</v>
      </c>
      <c r="V77" s="5">
        <f>COUNTIFS(Data!$G:$G,$A77,Data!$C:$C,V$1,Data!$D:$D,V$2)</f>
        <v>1</v>
      </c>
      <c r="W77" s="5">
        <f>COUNTIFS(Data!$G:$G,$A77,Data!$C:$C,W$1,Data!$D:$D,W$2)</f>
        <v>0</v>
      </c>
      <c r="X77" s="5">
        <f>COUNTIFS(Data!$G:$G,$A77,Data!$C:$C,X$1,Data!$D:$D,X$2)</f>
        <v>0</v>
      </c>
      <c r="Y77" s="5">
        <f>COUNTIFS(Data!$G:$G,$A77,Data!$C:$C,Y$1,Data!$D:$D,Y$2)</f>
        <v>0</v>
      </c>
      <c r="Z77" s="5">
        <f>COUNTIFS(Data!$G:$G,$A77,Data!$C:$C,Z$1,Data!$D:$D,Z$2)</f>
        <v>0</v>
      </c>
      <c r="AA77" s="5">
        <f>COUNTIFS(Data!$G:$G,$A77,Data!$C:$C,AA$1,Data!$D:$D,AA$2)</f>
        <v>0</v>
      </c>
      <c r="AB77" s="5">
        <f>COUNTIFS(Data!$G:$G,$A77,Data!$C:$C,AB$1,Data!$D:$D,AB$2)</f>
        <v>0</v>
      </c>
      <c r="AC77" s="5">
        <f>COUNTIFS(Data!$G:$G,$A77,Data!$C:$C,AC$1,Data!$D:$D,AC$2)</f>
        <v>0</v>
      </c>
      <c r="AD77" s="5">
        <f>COUNTIFS(Data!$G:$G,$A77,Data!$C:$C,AD$1,Data!$D:$D,AD$2)</f>
        <v>0</v>
      </c>
      <c r="AE77" s="5">
        <f>COUNTIFS(Data!$G:$G,$A77,Data!$C:$C,AE$1,Data!$D:$D,AE$2)</f>
        <v>0</v>
      </c>
      <c r="AF77" s="5">
        <f>COUNTIFS(Data!$G:$G,$A77,Data!$C:$C,AF$1,Data!$D:$D,AF$2)</f>
        <v>0</v>
      </c>
      <c r="AG77" s="5">
        <f>COUNTIFS(Data!$G:$G,$A77,Data!$C:$C,AG$1,Data!$D:$D,AG$2)</f>
        <v>0</v>
      </c>
      <c r="AH77" s="5">
        <f>COUNTIFS(Data!$G:$G,$A77,Data!$C:$C,AH$1,Data!$D:$D,AH$2)</f>
        <v>0</v>
      </c>
      <c r="AI77" s="5">
        <f>COUNTIFS(Data!$G:$G,$A77,Data!$C:$C,AI$1,Data!$D:$D,AI$2)</f>
        <v>0</v>
      </c>
      <c r="AJ77" s="5">
        <f>COUNTIFS(Data!$G:$G,$A77,Data!$C:$C,AJ$1,Data!$D:$D,AJ$2)</f>
        <v>0</v>
      </c>
      <c r="AK77" s="5">
        <f>COUNTIFS(Data!$G:$G,$A77,Data!$C:$C,AK$1,Data!$D:$D,AK$2)</f>
        <v>0</v>
      </c>
      <c r="AL77" s="5">
        <f>COUNTIFS(Data!$G:$G,$A77,Data!$C:$C,AL$1,Data!$D:$D,AL$2)</f>
        <v>0</v>
      </c>
      <c r="AM77" s="5">
        <f>COUNTIFS(Data!$G:$G,$A77,Data!$C:$C,AM$1,Data!$D:$D,AM$2)</f>
        <v>0</v>
      </c>
      <c r="AN77" s="5">
        <f>COUNTIFS(Data!$G:$G,$A77,Data!$C:$C,AN$1,Data!$D:$D,AN$2)</f>
        <v>0</v>
      </c>
      <c r="AO77" s="5">
        <f>COUNTIFS(Data!$G:$G,$A77,Data!$C:$C,AO$1,Data!$D:$D,AO$2)</f>
        <v>0</v>
      </c>
      <c r="AP77" s="5">
        <f>COUNTIFS(Data!$G:$G,$A77,Data!$C:$C,AP$1,Data!$D:$D,AP$2)</f>
        <v>3</v>
      </c>
      <c r="AQ77" s="5">
        <f>COUNTIFS(Data!$G:$G,$A77,Data!$C:$C,AQ$1,Data!$D:$D,AQ$2)</f>
        <v>0</v>
      </c>
      <c r="AR77" s="5">
        <f>COUNTIFS(Data!$G:$G,$A77,Data!$C:$C,AR$1,Data!$D:$D,AR$2)</f>
        <v>0</v>
      </c>
      <c r="AS77" s="5">
        <f>COUNTIFS(Data!$G:$G,$A77,Data!$C:$C,AS$1,Data!$D:$D,AS$2)</f>
        <v>0</v>
      </c>
      <c r="AT77" s="5">
        <f>COUNTIFS(Data!$G:$G,$A77,Data!$C:$C,AT$1,Data!$D:$D,AT$2)</f>
        <v>0</v>
      </c>
      <c r="AU77" s="5">
        <f>COUNTIFS(Data!$G:$G,$A77,Data!$C:$C,AU$1,Data!$D:$D,AU$2)</f>
        <v>0</v>
      </c>
      <c r="AV77" s="5">
        <f>COUNTIFS(Data!$G:$G,$A77,Data!$C:$C,AV$1,Data!$D:$D,AV$2)</f>
        <v>0</v>
      </c>
      <c r="AW77" s="5">
        <f>COUNTIFS(Data!$G:$G,$A77,Data!$C:$C,AW$1,Data!$D:$D,AW$2)</f>
        <v>0</v>
      </c>
      <c r="AX77" s="5">
        <f>COUNTIFS(Data!$G:$G,$A77,Data!$C:$C,AX$1,Data!$D:$D,AX$2)</f>
        <v>0</v>
      </c>
      <c r="AY77" s="5">
        <f>COUNTIFS(Data!$G:$G,$A77,Data!$C:$C,AY$1,Data!$D:$D,AY$2)</f>
        <v>0</v>
      </c>
      <c r="AZ77" s="5">
        <f>COUNTIFS(Data!$G:$G,$A77,Data!$C:$C,AZ$1,Data!$D:$D,AZ$2)</f>
        <v>0</v>
      </c>
      <c r="BA77" s="5">
        <f>COUNTIFS(Data!$G:$G,$A77,Data!$C:$C,BA$1,Data!$D:$D,BA$2)</f>
        <v>0</v>
      </c>
      <c r="BB77" s="5">
        <f>COUNTIFS(Data!$G:$G,$A77,Data!$C:$C,BB$1,Data!$D:$D,BB$2)</f>
        <v>0</v>
      </c>
      <c r="BC77" s="5">
        <f>COUNTIFS(Data!$G:$G,$A77,Data!$C:$C,BC$1,Data!$D:$D,BC$2)</f>
        <v>0</v>
      </c>
      <c r="BD77" s="5">
        <f>COUNTIFS(Data!$G:$G,$A77,Data!$C:$C,BD$1,Data!$D:$D,BD$2)</f>
        <v>0</v>
      </c>
      <c r="BE77" s="5">
        <f>COUNTIFS(Data!$G:$G,$A77,Data!$C:$C,BE$1,Data!$D:$D,BE$2)</f>
        <v>0</v>
      </c>
      <c r="BF77" s="5">
        <f>COUNTIFS(Data!$G:$G,$A77,Data!$C:$C,BF$1,Data!$D:$D,BF$2)</f>
        <v>0</v>
      </c>
      <c r="BG77" s="5">
        <f>COUNTIFS(Data!$G:$G,$A77,Data!$C:$C,BG$1,Data!$D:$D,BG$2)</f>
        <v>0</v>
      </c>
      <c r="BH77" s="5">
        <f>COUNTIFS(Data!$G:$G,$A77,Data!$C:$C,BH$1,Data!$D:$D,BH$2)</f>
        <v>0</v>
      </c>
      <c r="BI77" s="5">
        <f>COUNTIFS(Data!$G:$G,$A77,Data!$C:$C,BI$1,Data!$D:$D,BI$2)</f>
        <v>0</v>
      </c>
      <c r="BJ77" s="5">
        <f>COUNTIFS(Data!$G:$G,$A77,Data!$C:$C,BJ$1,Data!$D:$D,BJ$2)</f>
        <v>0</v>
      </c>
      <c r="BK77" s="5">
        <f>COUNTIFS(Data!$G:$G,$A77,Data!$C:$C,BK$1,Data!$D:$D,BK$2)</f>
        <v>0</v>
      </c>
      <c r="BL77" s="5">
        <f>COUNTIFS(Data!$G:$G,$A77,Data!$C:$C,BL$1,Data!$D:$D,BL$2)</f>
        <v>0</v>
      </c>
      <c r="BM77" s="5">
        <f>COUNTIFS(Data!$G:$G,$A77,Data!$C:$C,BM$1,Data!$D:$D,BM$2)</f>
        <v>0</v>
      </c>
      <c r="BN77" s="5">
        <f>COUNTIFS(Data!$G:$G,$A77,Data!$C:$C,BN$1,Data!$D:$D,BN$2)</f>
        <v>0</v>
      </c>
      <c r="BO77" s="5">
        <f>COUNTIFS(Data!$G:$G,$A77,Data!$C:$C,BO$1,Data!$D:$D,BO$2)</f>
        <v>0</v>
      </c>
      <c r="BP77" s="5">
        <f>COUNTIFS(Data!$G:$G,$A77,Data!$C:$C,BP$1,Data!$D:$D,BP$2)</f>
        <v>0</v>
      </c>
      <c r="BQ77" s="5">
        <f>COUNTIFS(Data!$G:$G,$A77,Data!$C:$C,BQ$1,Data!$D:$D,BQ$2)</f>
        <v>0</v>
      </c>
      <c r="BR77" s="5">
        <f>COUNTIFS(Data!$G:$G,$A77,Data!$C:$C,BR$1,Data!$D:$D,BR$2)</f>
        <v>2</v>
      </c>
      <c r="BS77" s="5">
        <f>COUNTIFS(Data!$G:$G,$A77,Data!$C:$C,BS$1,Data!$D:$D,BS$2)</f>
        <v>0</v>
      </c>
      <c r="BT77" s="5">
        <f>COUNTIFS(Data!$G:$G,$A77,Data!$C:$C,BT$1,Data!$D:$D,BT$2)</f>
        <v>0</v>
      </c>
      <c r="BU77" s="5">
        <f>COUNTIFS(Data!$G:$G,$A77,Data!$C:$C,BU$1,Data!$D:$D,BU$2)</f>
        <v>0</v>
      </c>
      <c r="BV77" s="5">
        <f>COUNTIFS(Data!$G:$G,$A77,Data!$C:$C,BV$1,Data!$D:$D,BV$2)</f>
        <v>0</v>
      </c>
      <c r="BW77" s="5">
        <f>COUNTIFS(Data!$G:$G,$A77,Data!$C:$C,BW$1,Data!$D:$D,BW$2)</f>
        <v>0</v>
      </c>
      <c r="BX77" s="5">
        <f>COUNTIFS(Data!$G:$G,$A77,Data!$C:$C,BX$1,Data!$D:$D,BX$2)</f>
        <v>0</v>
      </c>
      <c r="BY77" s="5">
        <f>COUNTIFS(Data!$G:$G,$A77,Data!$C:$C,BY$1,Data!$D:$D,BY$2)</f>
        <v>2</v>
      </c>
      <c r="BZ77" s="5">
        <f>COUNTIFS(Data!$G:$G,$A77,Data!$C:$C,BZ$1,Data!$D:$D,BZ$2)</f>
        <v>0</v>
      </c>
      <c r="CA77" s="5">
        <f>COUNTIFS(Data!$G:$G,$A77,Data!$C:$C,CA$1,Data!$D:$D,CA$2)</f>
        <v>0</v>
      </c>
      <c r="CB77" s="5">
        <f>COUNTIFS(Data!$G:$G,$A77,Data!$C:$C,CB$1,Data!$D:$D,CB$2)</f>
        <v>0</v>
      </c>
      <c r="CC77" s="5">
        <f>COUNTIFS(Data!$G:$G,$A77,Data!$C:$C,CC$1,Data!$D:$D,CC$2)</f>
        <v>0</v>
      </c>
      <c r="CD77" s="5">
        <f>COUNTIFS(Data!$G:$G,$A77,Data!$C:$C,CD$1,Data!$D:$D,CD$2)</f>
        <v>0</v>
      </c>
      <c r="CE77" s="5">
        <f>COUNTIFS(Data!$G:$G,$A77,Data!$C:$C,CE$1,Data!$D:$D,CE$2)</f>
        <v>2</v>
      </c>
      <c r="CF77" s="5">
        <f>COUNTIFS(Data!$G:$G,$A77,Data!$C:$C,CF$1,Data!$D:$D,CF$2)</f>
        <v>0</v>
      </c>
      <c r="CG77" s="5">
        <f>COUNTIFS(Data!$G:$G,$A77,Data!$C:$C,CG$1,Data!$D:$D,CG$2)</f>
        <v>0</v>
      </c>
      <c r="CH77" s="5">
        <f>COUNTIFS(Data!$G:$G,$A77,Data!$C:$C,CH$1,Data!$D:$D,CH$2)</f>
        <v>1</v>
      </c>
      <c r="CI77" s="5">
        <f>COUNTIFS(Data!$G:$G,$A77,Data!$C:$C,CI$1,Data!$D:$D,CI$2)</f>
        <v>0</v>
      </c>
      <c r="CJ77" s="5">
        <f>COUNTIFS(Data!$G:$G,$A77,Data!$C:$C,CJ$1,Data!$D:$D,CJ$2)</f>
        <v>0</v>
      </c>
      <c r="CK77" s="5">
        <f>COUNTIFS(Data!$G:$G,$A77,Data!$C:$C,CK$1,Data!$D:$D,CK$2)</f>
        <v>0</v>
      </c>
      <c r="CL77" s="5">
        <f>COUNTIFS(Data!$G:$G,$A77,Data!$C:$C,CL$1,Data!$D:$D,CL$2)</f>
        <v>0</v>
      </c>
      <c r="CM77" s="5">
        <f>COUNTIFS(Data!$G:$G,$A77,Data!$C:$C,CM$1,Data!$D:$D,CM$2)</f>
        <v>0</v>
      </c>
      <c r="CN77" s="5">
        <f>COUNTIFS(Data!$G:$G,$A77,Data!$C:$C,CN$1,Data!$D:$D,CN$2)</f>
        <v>0</v>
      </c>
      <c r="CO77" s="5">
        <f>COUNTIFS(Data!$G:$G,$A77,Data!$C:$C,CO$1,Data!$D:$D,CO$2)</f>
        <v>0</v>
      </c>
      <c r="CP77" s="5">
        <f>COUNTIFS(Data!$G:$G,$A77,Data!$C:$C,CP$1,Data!$D:$D,CP$2)</f>
        <v>0</v>
      </c>
      <c r="CQ77" s="5">
        <f>COUNTIFS(Data!$G:$G,$A77,Data!$C:$C,CQ$1,Data!$D:$D,CQ$2)</f>
        <v>0</v>
      </c>
      <c r="CR77" s="5">
        <f>COUNTIFS(Data!$G:$G,$A77,Data!$C:$C,CR$1,Data!$D:$D,CR$2)</f>
        <v>0</v>
      </c>
      <c r="CS77" s="5">
        <f>COUNTIFS(Data!$G:$G,$A77,Data!$C:$C,CS$1,Data!$D:$D,CS$2)</f>
        <v>0</v>
      </c>
      <c r="CT77" s="5">
        <f>COUNTIFS(Data!$G:$G,$A77,Data!$C:$C,CT$1,Data!$D:$D,CT$2)</f>
        <v>0</v>
      </c>
      <c r="CU77" s="5">
        <f>COUNTIFS(Data!$G:$G,$A77,Data!$C:$C,CU$1,Data!$D:$D,CU$2)</f>
        <v>4</v>
      </c>
      <c r="CV77" s="5">
        <f>COUNTIFS(Data!$G:$G,$A77,Data!$C:$C,CV$1,Data!$D:$D,CV$2)</f>
        <v>0</v>
      </c>
      <c r="CW77" s="5">
        <f t="shared" ref="CW77:CX77" si="76">SUMIF($B$2:$CV$2,CW$2, $B77:$CV77)</f>
        <v>10</v>
      </c>
      <c r="CX77" s="5">
        <f t="shared" si="76"/>
        <v>7</v>
      </c>
      <c r="CY77" s="5">
        <f t="shared" si="3"/>
        <v>20</v>
      </c>
    </row>
    <row r="78">
      <c r="A78" s="5" t="str">
        <f>Countries!A76</f>
        <v>ROU</v>
      </c>
      <c r="B78" s="5">
        <f>COUNTIFS(Data!$G:$G,$A78,Data!$C:$C,B$1,Data!$D:$D,B$2)</f>
        <v>0</v>
      </c>
      <c r="C78" s="5">
        <f>COUNTIFS(Data!$G:$G,$A78,Data!$C:$C,C$1,Data!$D:$D,C$2)</f>
        <v>0</v>
      </c>
      <c r="D78" s="5">
        <f>COUNTIFS(Data!$G:$G,$A78,Data!$C:$C,D$1,Data!$D:$D,D$2)</f>
        <v>0</v>
      </c>
      <c r="E78" s="5">
        <f>COUNTIFS(Data!$G:$G,$A78,Data!$C:$C,E$1,Data!$D:$D,E$2)</f>
        <v>0</v>
      </c>
      <c r="F78" s="5">
        <f>COUNTIFS(Data!$G:$G,$A78,Data!$C:$C,F$1,Data!$D:$D,F$2)</f>
        <v>0</v>
      </c>
      <c r="G78" s="5">
        <f>COUNTIFS(Data!$G:$G,$A78,Data!$C:$C,G$1,Data!$D:$D,G$2)</f>
        <v>0</v>
      </c>
      <c r="H78" s="5">
        <f>COUNTIFS(Data!$G:$G,$A78,Data!$C:$C,H$1,Data!$D:$D,H$2)</f>
        <v>0</v>
      </c>
      <c r="I78" s="5">
        <f>COUNTIFS(Data!$G:$G,$A78,Data!$C:$C,I$1,Data!$D:$D,I$2)</f>
        <v>0</v>
      </c>
      <c r="J78" s="5">
        <f>COUNTIFS(Data!$G:$G,$A78,Data!$C:$C,J$1,Data!$D:$D,J$2)</f>
        <v>0</v>
      </c>
      <c r="K78" s="5">
        <f>COUNTIFS(Data!$G:$G,$A78,Data!$C:$C,K$1,Data!$D:$D,K$2)</f>
        <v>0</v>
      </c>
      <c r="L78" s="5">
        <f>COUNTIFS(Data!$G:$G,$A78,Data!$C:$C,L$1,Data!$D:$D,L$2)</f>
        <v>0</v>
      </c>
      <c r="M78" s="5">
        <f>COUNTIFS(Data!$G:$G,$A78,Data!$C:$C,M$1,Data!$D:$D,M$2)</f>
        <v>0</v>
      </c>
      <c r="N78" s="5">
        <f>COUNTIFS(Data!$G:$G,$A78,Data!$C:$C,N$1,Data!$D:$D,N$2)</f>
        <v>0</v>
      </c>
      <c r="O78" s="5">
        <f>COUNTIFS(Data!$G:$G,$A78,Data!$C:$C,O$1,Data!$D:$D,O$2)</f>
        <v>0</v>
      </c>
      <c r="P78" s="5">
        <f>COUNTIFS(Data!$G:$G,$A78,Data!$C:$C,P$1,Data!$D:$D,P$2)</f>
        <v>0</v>
      </c>
      <c r="Q78" s="5">
        <f>COUNTIFS(Data!$G:$G,$A78,Data!$C:$C,Q$1,Data!$D:$D,Q$2)</f>
        <v>0</v>
      </c>
      <c r="R78" s="5">
        <f>COUNTIFS(Data!$G:$G,$A78,Data!$C:$C,R$1,Data!$D:$D,R$2)</f>
        <v>0</v>
      </c>
      <c r="S78" s="5">
        <f>COUNTIFS(Data!$G:$G,$A78,Data!$C:$C,S$1,Data!$D:$D,S$2)</f>
        <v>0</v>
      </c>
      <c r="T78" s="5">
        <f>COUNTIFS(Data!$G:$G,$A78,Data!$C:$C,T$1,Data!$D:$D,T$2)</f>
        <v>0</v>
      </c>
      <c r="U78" s="5">
        <f>COUNTIFS(Data!$G:$G,$A78,Data!$C:$C,U$1,Data!$D:$D,U$2)</f>
        <v>0</v>
      </c>
      <c r="V78" s="5">
        <f>COUNTIFS(Data!$G:$G,$A78,Data!$C:$C,V$1,Data!$D:$D,V$2)</f>
        <v>0</v>
      </c>
      <c r="W78" s="5">
        <f>COUNTIFS(Data!$G:$G,$A78,Data!$C:$C,W$1,Data!$D:$D,W$2)</f>
        <v>0</v>
      </c>
      <c r="X78" s="5">
        <f>COUNTIFS(Data!$G:$G,$A78,Data!$C:$C,X$1,Data!$D:$D,X$2)</f>
        <v>0</v>
      </c>
      <c r="Y78" s="5">
        <f>COUNTIFS(Data!$G:$G,$A78,Data!$C:$C,Y$1,Data!$D:$D,Y$2)</f>
        <v>0</v>
      </c>
      <c r="Z78" s="5">
        <f>COUNTIFS(Data!$G:$G,$A78,Data!$C:$C,Z$1,Data!$D:$D,Z$2)</f>
        <v>0</v>
      </c>
      <c r="AA78" s="5">
        <f>COUNTIFS(Data!$G:$G,$A78,Data!$C:$C,AA$1,Data!$D:$D,AA$2)</f>
        <v>0</v>
      </c>
      <c r="AB78" s="5">
        <f>COUNTIFS(Data!$G:$G,$A78,Data!$C:$C,AB$1,Data!$D:$D,AB$2)</f>
        <v>0</v>
      </c>
      <c r="AC78" s="5">
        <f>COUNTIFS(Data!$G:$G,$A78,Data!$C:$C,AC$1,Data!$D:$D,AC$2)</f>
        <v>0</v>
      </c>
      <c r="AD78" s="5">
        <f>COUNTIFS(Data!$G:$G,$A78,Data!$C:$C,AD$1,Data!$D:$D,AD$2)</f>
        <v>0</v>
      </c>
      <c r="AE78" s="5">
        <f>COUNTIFS(Data!$G:$G,$A78,Data!$C:$C,AE$1,Data!$D:$D,AE$2)</f>
        <v>0</v>
      </c>
      <c r="AF78" s="5">
        <f>COUNTIFS(Data!$G:$G,$A78,Data!$C:$C,AF$1,Data!$D:$D,AF$2)</f>
        <v>0</v>
      </c>
      <c r="AG78" s="5">
        <f>COUNTIFS(Data!$G:$G,$A78,Data!$C:$C,AG$1,Data!$D:$D,AG$2)</f>
        <v>0</v>
      </c>
      <c r="AH78" s="5">
        <f>COUNTIFS(Data!$G:$G,$A78,Data!$C:$C,AH$1,Data!$D:$D,AH$2)</f>
        <v>0</v>
      </c>
      <c r="AI78" s="5">
        <f>COUNTIFS(Data!$G:$G,$A78,Data!$C:$C,AI$1,Data!$D:$D,AI$2)</f>
        <v>0</v>
      </c>
      <c r="AJ78" s="5">
        <f>COUNTIFS(Data!$G:$G,$A78,Data!$C:$C,AJ$1,Data!$D:$D,AJ$2)</f>
        <v>0</v>
      </c>
      <c r="AK78" s="5">
        <f>COUNTIFS(Data!$G:$G,$A78,Data!$C:$C,AK$1,Data!$D:$D,AK$2)</f>
        <v>0</v>
      </c>
      <c r="AL78" s="5">
        <f>COUNTIFS(Data!$G:$G,$A78,Data!$C:$C,AL$1,Data!$D:$D,AL$2)</f>
        <v>0</v>
      </c>
      <c r="AM78" s="5">
        <f>COUNTIFS(Data!$G:$G,$A78,Data!$C:$C,AM$1,Data!$D:$D,AM$2)</f>
        <v>0</v>
      </c>
      <c r="AN78" s="5">
        <f>COUNTIFS(Data!$G:$G,$A78,Data!$C:$C,AN$1,Data!$D:$D,AN$2)</f>
        <v>0</v>
      </c>
      <c r="AO78" s="5">
        <f>COUNTIFS(Data!$G:$G,$A78,Data!$C:$C,AO$1,Data!$D:$D,AO$2)</f>
        <v>0</v>
      </c>
      <c r="AP78" s="5">
        <f>COUNTIFS(Data!$G:$G,$A78,Data!$C:$C,AP$1,Data!$D:$D,AP$2)</f>
        <v>0</v>
      </c>
      <c r="AQ78" s="5">
        <f>COUNTIFS(Data!$G:$G,$A78,Data!$C:$C,AQ$1,Data!$D:$D,AQ$2)</f>
        <v>0</v>
      </c>
      <c r="AR78" s="5">
        <f>COUNTIFS(Data!$G:$G,$A78,Data!$C:$C,AR$1,Data!$D:$D,AR$2)</f>
        <v>0</v>
      </c>
      <c r="AS78" s="5">
        <f>COUNTIFS(Data!$G:$G,$A78,Data!$C:$C,AS$1,Data!$D:$D,AS$2)</f>
        <v>0</v>
      </c>
      <c r="AT78" s="5">
        <f>COUNTIFS(Data!$G:$G,$A78,Data!$C:$C,AT$1,Data!$D:$D,AT$2)</f>
        <v>0</v>
      </c>
      <c r="AU78" s="5">
        <f>COUNTIFS(Data!$G:$G,$A78,Data!$C:$C,AU$1,Data!$D:$D,AU$2)</f>
        <v>0</v>
      </c>
      <c r="AV78" s="5">
        <f>COUNTIFS(Data!$G:$G,$A78,Data!$C:$C,AV$1,Data!$D:$D,AV$2)</f>
        <v>0</v>
      </c>
      <c r="AW78" s="5">
        <f>COUNTIFS(Data!$G:$G,$A78,Data!$C:$C,AW$1,Data!$D:$D,AW$2)</f>
        <v>0</v>
      </c>
      <c r="AX78" s="5">
        <f>COUNTIFS(Data!$G:$G,$A78,Data!$C:$C,AX$1,Data!$D:$D,AX$2)</f>
        <v>0</v>
      </c>
      <c r="AY78" s="5">
        <f>COUNTIFS(Data!$G:$G,$A78,Data!$C:$C,AY$1,Data!$D:$D,AY$2)</f>
        <v>0</v>
      </c>
      <c r="AZ78" s="5">
        <f>COUNTIFS(Data!$G:$G,$A78,Data!$C:$C,AZ$1,Data!$D:$D,AZ$2)</f>
        <v>0</v>
      </c>
      <c r="BA78" s="5">
        <f>COUNTIFS(Data!$G:$G,$A78,Data!$C:$C,BA$1,Data!$D:$D,BA$2)</f>
        <v>0</v>
      </c>
      <c r="BB78" s="5">
        <f>COUNTIFS(Data!$G:$G,$A78,Data!$C:$C,BB$1,Data!$D:$D,BB$2)</f>
        <v>0</v>
      </c>
      <c r="BC78" s="5">
        <f>COUNTIFS(Data!$G:$G,$A78,Data!$C:$C,BC$1,Data!$D:$D,BC$2)</f>
        <v>0</v>
      </c>
      <c r="BD78" s="5">
        <f>COUNTIFS(Data!$G:$G,$A78,Data!$C:$C,BD$1,Data!$D:$D,BD$2)</f>
        <v>0</v>
      </c>
      <c r="BE78" s="5">
        <f>COUNTIFS(Data!$G:$G,$A78,Data!$C:$C,BE$1,Data!$D:$D,BE$2)</f>
        <v>0</v>
      </c>
      <c r="BF78" s="5">
        <f>COUNTIFS(Data!$G:$G,$A78,Data!$C:$C,BF$1,Data!$D:$D,BF$2)</f>
        <v>0</v>
      </c>
      <c r="BG78" s="5">
        <f>COUNTIFS(Data!$G:$G,$A78,Data!$C:$C,BG$1,Data!$D:$D,BG$2)</f>
        <v>0</v>
      </c>
      <c r="BH78" s="5">
        <f>COUNTIFS(Data!$G:$G,$A78,Data!$C:$C,BH$1,Data!$D:$D,BH$2)</f>
        <v>0</v>
      </c>
      <c r="BI78" s="5">
        <f>COUNTIFS(Data!$G:$G,$A78,Data!$C:$C,BI$1,Data!$D:$D,BI$2)</f>
        <v>0</v>
      </c>
      <c r="BJ78" s="5">
        <f>COUNTIFS(Data!$G:$G,$A78,Data!$C:$C,BJ$1,Data!$D:$D,BJ$2)</f>
        <v>1</v>
      </c>
      <c r="BK78" s="5">
        <f>COUNTIFS(Data!$G:$G,$A78,Data!$C:$C,BK$1,Data!$D:$D,BK$2)</f>
        <v>0</v>
      </c>
      <c r="BL78" s="5">
        <f>COUNTIFS(Data!$G:$G,$A78,Data!$C:$C,BL$1,Data!$D:$D,BL$2)</f>
        <v>0</v>
      </c>
      <c r="BM78" s="5">
        <f>COUNTIFS(Data!$G:$G,$A78,Data!$C:$C,BM$1,Data!$D:$D,BM$2)</f>
        <v>0</v>
      </c>
      <c r="BN78" s="5">
        <f>COUNTIFS(Data!$G:$G,$A78,Data!$C:$C,BN$1,Data!$D:$D,BN$2)</f>
        <v>0</v>
      </c>
      <c r="BO78" s="5">
        <f>COUNTIFS(Data!$G:$G,$A78,Data!$C:$C,BO$1,Data!$D:$D,BO$2)</f>
        <v>0</v>
      </c>
      <c r="BP78" s="5">
        <f>COUNTIFS(Data!$G:$G,$A78,Data!$C:$C,BP$1,Data!$D:$D,BP$2)</f>
        <v>0</v>
      </c>
      <c r="BQ78" s="5">
        <f>COUNTIFS(Data!$G:$G,$A78,Data!$C:$C,BQ$1,Data!$D:$D,BQ$2)</f>
        <v>0</v>
      </c>
      <c r="BR78" s="5">
        <f>COUNTIFS(Data!$G:$G,$A78,Data!$C:$C,BR$1,Data!$D:$D,BR$2)</f>
        <v>0</v>
      </c>
      <c r="BS78" s="5">
        <f>COUNTIFS(Data!$G:$G,$A78,Data!$C:$C,BS$1,Data!$D:$D,BS$2)</f>
        <v>0</v>
      </c>
      <c r="BT78" s="5">
        <f>COUNTIFS(Data!$G:$G,$A78,Data!$C:$C,BT$1,Data!$D:$D,BT$2)</f>
        <v>0</v>
      </c>
      <c r="BU78" s="5">
        <f>COUNTIFS(Data!$G:$G,$A78,Data!$C:$C,BU$1,Data!$D:$D,BU$2)</f>
        <v>0</v>
      </c>
      <c r="BV78" s="5">
        <f>COUNTIFS(Data!$G:$G,$A78,Data!$C:$C,BV$1,Data!$D:$D,BV$2)</f>
        <v>0</v>
      </c>
      <c r="BW78" s="5">
        <f>COUNTIFS(Data!$G:$G,$A78,Data!$C:$C,BW$1,Data!$D:$D,BW$2)</f>
        <v>0</v>
      </c>
      <c r="BX78" s="5">
        <f>COUNTIFS(Data!$G:$G,$A78,Data!$C:$C,BX$1,Data!$D:$D,BX$2)</f>
        <v>0</v>
      </c>
      <c r="BY78" s="5">
        <f>COUNTIFS(Data!$G:$G,$A78,Data!$C:$C,BY$1,Data!$D:$D,BY$2)</f>
        <v>0</v>
      </c>
      <c r="BZ78" s="5">
        <f>COUNTIFS(Data!$G:$G,$A78,Data!$C:$C,BZ$1,Data!$D:$D,BZ$2)</f>
        <v>0</v>
      </c>
      <c r="CA78" s="5">
        <f>COUNTIFS(Data!$G:$G,$A78,Data!$C:$C,CA$1,Data!$D:$D,CA$2)</f>
        <v>0</v>
      </c>
      <c r="CB78" s="5">
        <f>COUNTIFS(Data!$G:$G,$A78,Data!$C:$C,CB$1,Data!$D:$D,CB$2)</f>
        <v>0</v>
      </c>
      <c r="CC78" s="5">
        <f>COUNTIFS(Data!$G:$G,$A78,Data!$C:$C,CC$1,Data!$D:$D,CC$2)</f>
        <v>0</v>
      </c>
      <c r="CD78" s="5">
        <f>COUNTIFS(Data!$G:$G,$A78,Data!$C:$C,CD$1,Data!$D:$D,CD$2)</f>
        <v>0</v>
      </c>
      <c r="CE78" s="5">
        <f>COUNTIFS(Data!$G:$G,$A78,Data!$C:$C,CE$1,Data!$D:$D,CE$2)</f>
        <v>0</v>
      </c>
      <c r="CF78" s="5">
        <f>COUNTIFS(Data!$G:$G,$A78,Data!$C:$C,CF$1,Data!$D:$D,CF$2)</f>
        <v>0</v>
      </c>
      <c r="CG78" s="5">
        <f>COUNTIFS(Data!$G:$G,$A78,Data!$C:$C,CG$1,Data!$D:$D,CG$2)</f>
        <v>0</v>
      </c>
      <c r="CH78" s="5">
        <f>COUNTIFS(Data!$G:$G,$A78,Data!$C:$C,CH$1,Data!$D:$D,CH$2)</f>
        <v>0</v>
      </c>
      <c r="CI78" s="5">
        <f>COUNTIFS(Data!$G:$G,$A78,Data!$C:$C,CI$1,Data!$D:$D,CI$2)</f>
        <v>0</v>
      </c>
      <c r="CJ78" s="5">
        <f>COUNTIFS(Data!$G:$G,$A78,Data!$C:$C,CJ$1,Data!$D:$D,CJ$2)</f>
        <v>0</v>
      </c>
      <c r="CK78" s="5">
        <f>COUNTIFS(Data!$G:$G,$A78,Data!$C:$C,CK$1,Data!$D:$D,CK$2)</f>
        <v>0</v>
      </c>
      <c r="CL78" s="5">
        <f>COUNTIFS(Data!$G:$G,$A78,Data!$C:$C,CL$1,Data!$D:$D,CL$2)</f>
        <v>0</v>
      </c>
      <c r="CM78" s="5">
        <f>COUNTIFS(Data!$G:$G,$A78,Data!$C:$C,CM$1,Data!$D:$D,CM$2)</f>
        <v>0</v>
      </c>
      <c r="CN78" s="5">
        <f>COUNTIFS(Data!$G:$G,$A78,Data!$C:$C,CN$1,Data!$D:$D,CN$2)</f>
        <v>0</v>
      </c>
      <c r="CO78" s="5">
        <f>COUNTIFS(Data!$G:$G,$A78,Data!$C:$C,CO$1,Data!$D:$D,CO$2)</f>
        <v>0</v>
      </c>
      <c r="CP78" s="5">
        <f>COUNTIFS(Data!$G:$G,$A78,Data!$C:$C,CP$1,Data!$D:$D,CP$2)</f>
        <v>0</v>
      </c>
      <c r="CQ78" s="5">
        <f>COUNTIFS(Data!$G:$G,$A78,Data!$C:$C,CQ$1,Data!$D:$D,CQ$2)</f>
        <v>0</v>
      </c>
      <c r="CR78" s="5">
        <f>COUNTIFS(Data!$G:$G,$A78,Data!$C:$C,CR$1,Data!$D:$D,CR$2)</f>
        <v>0</v>
      </c>
      <c r="CS78" s="5">
        <f>COUNTIFS(Data!$G:$G,$A78,Data!$C:$C,CS$1,Data!$D:$D,CS$2)</f>
        <v>0</v>
      </c>
      <c r="CT78" s="5">
        <f>COUNTIFS(Data!$G:$G,$A78,Data!$C:$C,CT$1,Data!$D:$D,CT$2)</f>
        <v>0</v>
      </c>
      <c r="CU78" s="5">
        <f>COUNTIFS(Data!$G:$G,$A78,Data!$C:$C,CU$1,Data!$D:$D,CU$2)</f>
        <v>0</v>
      </c>
      <c r="CV78" s="5">
        <f>COUNTIFS(Data!$G:$G,$A78,Data!$C:$C,CV$1,Data!$D:$D,CV$2)</f>
        <v>0</v>
      </c>
      <c r="CW78" s="5">
        <f t="shared" ref="CW78:CX78" si="77">SUMIF($B$2:$CV$2,CW$2, $B78:$CV78)</f>
        <v>0</v>
      </c>
      <c r="CX78" s="5">
        <f t="shared" si="77"/>
        <v>1</v>
      </c>
      <c r="CY78" s="5">
        <f t="shared" si="3"/>
        <v>1</v>
      </c>
    </row>
    <row r="79">
      <c r="A79" s="5" t="str">
        <f>Countries!A77</f>
        <v>RSA</v>
      </c>
      <c r="B79" s="5">
        <f>COUNTIFS(Data!$G:$G,$A79,Data!$C:$C,B$1,Data!$D:$D,B$2)</f>
        <v>0</v>
      </c>
      <c r="C79" s="5">
        <f>COUNTIFS(Data!$G:$G,$A79,Data!$C:$C,C$1,Data!$D:$D,C$2)</f>
        <v>0</v>
      </c>
      <c r="D79" s="5">
        <f>COUNTIFS(Data!$G:$G,$A79,Data!$C:$C,D$1,Data!$D:$D,D$2)</f>
        <v>0</v>
      </c>
      <c r="E79" s="5">
        <f>COUNTIFS(Data!$G:$G,$A79,Data!$C:$C,E$1,Data!$D:$D,E$2)</f>
        <v>0</v>
      </c>
      <c r="F79" s="5">
        <f>COUNTIFS(Data!$G:$G,$A79,Data!$C:$C,F$1,Data!$D:$D,F$2)</f>
        <v>0</v>
      </c>
      <c r="G79" s="5">
        <f>COUNTIFS(Data!$G:$G,$A79,Data!$C:$C,G$1,Data!$D:$D,G$2)</f>
        <v>0</v>
      </c>
      <c r="H79" s="5">
        <f>COUNTIFS(Data!$G:$G,$A79,Data!$C:$C,H$1,Data!$D:$D,H$2)</f>
        <v>0</v>
      </c>
      <c r="I79" s="5">
        <f>COUNTIFS(Data!$G:$G,$A79,Data!$C:$C,I$1,Data!$D:$D,I$2)</f>
        <v>0</v>
      </c>
      <c r="J79" s="5">
        <f>COUNTIFS(Data!$G:$G,$A79,Data!$C:$C,J$1,Data!$D:$D,J$2)</f>
        <v>0</v>
      </c>
      <c r="K79" s="5">
        <f>COUNTIFS(Data!$G:$G,$A79,Data!$C:$C,K$1,Data!$D:$D,K$2)</f>
        <v>0</v>
      </c>
      <c r="L79" s="5">
        <f>COUNTIFS(Data!$G:$G,$A79,Data!$C:$C,L$1,Data!$D:$D,L$2)</f>
        <v>0</v>
      </c>
      <c r="M79" s="5">
        <f>COUNTIFS(Data!$G:$G,$A79,Data!$C:$C,M$1,Data!$D:$D,M$2)</f>
        <v>0</v>
      </c>
      <c r="N79" s="5">
        <f>COUNTIFS(Data!$G:$G,$A79,Data!$C:$C,N$1,Data!$D:$D,N$2)</f>
        <v>0</v>
      </c>
      <c r="O79" s="5">
        <f>COUNTIFS(Data!$G:$G,$A79,Data!$C:$C,O$1,Data!$D:$D,O$2)</f>
        <v>0</v>
      </c>
      <c r="P79" s="5">
        <f>COUNTIFS(Data!$G:$G,$A79,Data!$C:$C,P$1,Data!$D:$D,P$2)</f>
        <v>0</v>
      </c>
      <c r="Q79" s="5">
        <f>COUNTIFS(Data!$G:$G,$A79,Data!$C:$C,Q$1,Data!$D:$D,Q$2)</f>
        <v>0</v>
      </c>
      <c r="R79" s="5">
        <f>COUNTIFS(Data!$G:$G,$A79,Data!$C:$C,R$1,Data!$D:$D,R$2)</f>
        <v>0</v>
      </c>
      <c r="S79" s="5">
        <f>COUNTIFS(Data!$G:$G,$A79,Data!$C:$C,S$1,Data!$D:$D,S$2)</f>
        <v>0</v>
      </c>
      <c r="T79" s="5">
        <f>COUNTIFS(Data!$G:$G,$A79,Data!$C:$C,T$1,Data!$D:$D,T$2)</f>
        <v>0</v>
      </c>
      <c r="U79" s="5">
        <f>COUNTIFS(Data!$G:$G,$A79,Data!$C:$C,U$1,Data!$D:$D,U$2)</f>
        <v>0</v>
      </c>
      <c r="V79" s="5">
        <f>COUNTIFS(Data!$G:$G,$A79,Data!$C:$C,V$1,Data!$D:$D,V$2)</f>
        <v>0</v>
      </c>
      <c r="W79" s="5">
        <f>COUNTIFS(Data!$G:$G,$A79,Data!$C:$C,W$1,Data!$D:$D,W$2)</f>
        <v>0</v>
      </c>
      <c r="X79" s="5">
        <f>COUNTIFS(Data!$G:$G,$A79,Data!$C:$C,X$1,Data!$D:$D,X$2)</f>
        <v>0</v>
      </c>
      <c r="Y79" s="5">
        <f>COUNTIFS(Data!$G:$G,$A79,Data!$C:$C,Y$1,Data!$D:$D,Y$2)</f>
        <v>0</v>
      </c>
      <c r="Z79" s="5">
        <f>COUNTIFS(Data!$G:$G,$A79,Data!$C:$C,Z$1,Data!$D:$D,Z$2)</f>
        <v>0</v>
      </c>
      <c r="AA79" s="5">
        <f>COUNTIFS(Data!$G:$G,$A79,Data!$C:$C,AA$1,Data!$D:$D,AA$2)</f>
        <v>0</v>
      </c>
      <c r="AB79" s="5">
        <f>COUNTIFS(Data!$G:$G,$A79,Data!$C:$C,AB$1,Data!$D:$D,AB$2)</f>
        <v>0</v>
      </c>
      <c r="AC79" s="5">
        <f>COUNTIFS(Data!$G:$G,$A79,Data!$C:$C,AC$1,Data!$D:$D,AC$2)</f>
        <v>0</v>
      </c>
      <c r="AD79" s="5">
        <f>COUNTIFS(Data!$G:$G,$A79,Data!$C:$C,AD$1,Data!$D:$D,AD$2)</f>
        <v>0</v>
      </c>
      <c r="AE79" s="5">
        <f>COUNTIFS(Data!$G:$G,$A79,Data!$C:$C,AE$1,Data!$D:$D,AE$2)</f>
        <v>0</v>
      </c>
      <c r="AF79" s="5">
        <f>COUNTIFS(Data!$G:$G,$A79,Data!$C:$C,AF$1,Data!$D:$D,AF$2)</f>
        <v>0</v>
      </c>
      <c r="AG79" s="5">
        <f>COUNTIFS(Data!$G:$G,$A79,Data!$C:$C,AG$1,Data!$D:$D,AG$2)</f>
        <v>0</v>
      </c>
      <c r="AH79" s="5">
        <f>COUNTIFS(Data!$G:$G,$A79,Data!$C:$C,AH$1,Data!$D:$D,AH$2)</f>
        <v>0</v>
      </c>
      <c r="AI79" s="5">
        <f>COUNTIFS(Data!$G:$G,$A79,Data!$C:$C,AI$1,Data!$D:$D,AI$2)</f>
        <v>0</v>
      </c>
      <c r="AJ79" s="5">
        <f>COUNTIFS(Data!$G:$G,$A79,Data!$C:$C,AJ$1,Data!$D:$D,AJ$2)</f>
        <v>0</v>
      </c>
      <c r="AK79" s="5">
        <f>COUNTIFS(Data!$G:$G,$A79,Data!$C:$C,AK$1,Data!$D:$D,AK$2)</f>
        <v>0</v>
      </c>
      <c r="AL79" s="5">
        <f>COUNTIFS(Data!$G:$G,$A79,Data!$C:$C,AL$1,Data!$D:$D,AL$2)</f>
        <v>0</v>
      </c>
      <c r="AM79" s="5">
        <f>COUNTIFS(Data!$G:$G,$A79,Data!$C:$C,AM$1,Data!$D:$D,AM$2)</f>
        <v>0</v>
      </c>
      <c r="AN79" s="5">
        <f>COUNTIFS(Data!$G:$G,$A79,Data!$C:$C,AN$1,Data!$D:$D,AN$2)</f>
        <v>0</v>
      </c>
      <c r="AO79" s="5">
        <f>COUNTIFS(Data!$G:$G,$A79,Data!$C:$C,AO$1,Data!$D:$D,AO$2)</f>
        <v>0</v>
      </c>
      <c r="AP79" s="5">
        <f>COUNTIFS(Data!$G:$G,$A79,Data!$C:$C,AP$1,Data!$D:$D,AP$2)</f>
        <v>0</v>
      </c>
      <c r="AQ79" s="5">
        <f>COUNTIFS(Data!$G:$G,$A79,Data!$C:$C,AQ$1,Data!$D:$D,AQ$2)</f>
        <v>0</v>
      </c>
      <c r="AR79" s="5">
        <f>COUNTIFS(Data!$G:$G,$A79,Data!$C:$C,AR$1,Data!$D:$D,AR$2)</f>
        <v>0</v>
      </c>
      <c r="AS79" s="5">
        <f>COUNTIFS(Data!$G:$G,$A79,Data!$C:$C,AS$1,Data!$D:$D,AS$2)</f>
        <v>0</v>
      </c>
      <c r="AT79" s="5">
        <f>COUNTIFS(Data!$G:$G,$A79,Data!$C:$C,AT$1,Data!$D:$D,AT$2)</f>
        <v>0</v>
      </c>
      <c r="AU79" s="5">
        <f>COUNTIFS(Data!$G:$G,$A79,Data!$C:$C,AU$1,Data!$D:$D,AU$2)</f>
        <v>0</v>
      </c>
      <c r="AV79" s="5">
        <f>COUNTIFS(Data!$G:$G,$A79,Data!$C:$C,AV$1,Data!$D:$D,AV$2)</f>
        <v>0</v>
      </c>
      <c r="AW79" s="5">
        <f>COUNTIFS(Data!$G:$G,$A79,Data!$C:$C,AW$1,Data!$D:$D,AW$2)</f>
        <v>0</v>
      </c>
      <c r="AX79" s="5">
        <f>COUNTIFS(Data!$G:$G,$A79,Data!$C:$C,AX$1,Data!$D:$D,AX$2)</f>
        <v>0</v>
      </c>
      <c r="AY79" s="5">
        <f>COUNTIFS(Data!$G:$G,$A79,Data!$C:$C,AY$1,Data!$D:$D,AY$2)</f>
        <v>0</v>
      </c>
      <c r="AZ79" s="5">
        <f>COUNTIFS(Data!$G:$G,$A79,Data!$C:$C,AZ$1,Data!$D:$D,AZ$2)</f>
        <v>0</v>
      </c>
      <c r="BA79" s="5">
        <f>COUNTIFS(Data!$G:$G,$A79,Data!$C:$C,BA$1,Data!$D:$D,BA$2)</f>
        <v>0</v>
      </c>
      <c r="BB79" s="5">
        <f>COUNTIFS(Data!$G:$G,$A79,Data!$C:$C,BB$1,Data!$D:$D,BB$2)</f>
        <v>0</v>
      </c>
      <c r="BC79" s="5">
        <f>COUNTIFS(Data!$G:$G,$A79,Data!$C:$C,BC$1,Data!$D:$D,BC$2)</f>
        <v>0</v>
      </c>
      <c r="BD79" s="5">
        <f>COUNTIFS(Data!$G:$G,$A79,Data!$C:$C,BD$1,Data!$D:$D,BD$2)</f>
        <v>0</v>
      </c>
      <c r="BE79" s="5">
        <f>COUNTIFS(Data!$G:$G,$A79,Data!$C:$C,BE$1,Data!$D:$D,BE$2)</f>
        <v>0</v>
      </c>
      <c r="BF79" s="5">
        <f>COUNTIFS(Data!$G:$G,$A79,Data!$C:$C,BF$1,Data!$D:$D,BF$2)</f>
        <v>0</v>
      </c>
      <c r="BG79" s="5">
        <f>COUNTIFS(Data!$G:$G,$A79,Data!$C:$C,BG$1,Data!$D:$D,BG$2)</f>
        <v>0</v>
      </c>
      <c r="BH79" s="5">
        <f>COUNTIFS(Data!$G:$G,$A79,Data!$C:$C,BH$1,Data!$D:$D,BH$2)</f>
        <v>0</v>
      </c>
      <c r="BI79" s="5">
        <f>COUNTIFS(Data!$G:$G,$A79,Data!$C:$C,BI$1,Data!$D:$D,BI$2)</f>
        <v>0</v>
      </c>
      <c r="BJ79" s="5">
        <f>COUNTIFS(Data!$G:$G,$A79,Data!$C:$C,BJ$1,Data!$D:$D,BJ$2)</f>
        <v>0</v>
      </c>
      <c r="BK79" s="5">
        <f>COUNTIFS(Data!$G:$G,$A79,Data!$C:$C,BK$1,Data!$D:$D,BK$2)</f>
        <v>0</v>
      </c>
      <c r="BL79" s="5">
        <f>COUNTIFS(Data!$G:$G,$A79,Data!$C:$C,BL$1,Data!$D:$D,BL$2)</f>
        <v>0</v>
      </c>
      <c r="BM79" s="5">
        <f>COUNTIFS(Data!$G:$G,$A79,Data!$C:$C,BM$1,Data!$D:$D,BM$2)</f>
        <v>0</v>
      </c>
      <c r="BN79" s="5">
        <f>COUNTIFS(Data!$G:$G,$A79,Data!$C:$C,BN$1,Data!$D:$D,BN$2)</f>
        <v>0</v>
      </c>
      <c r="BO79" s="5">
        <f>COUNTIFS(Data!$G:$G,$A79,Data!$C:$C,BO$1,Data!$D:$D,BO$2)</f>
        <v>0</v>
      </c>
      <c r="BP79" s="5">
        <f>COUNTIFS(Data!$G:$G,$A79,Data!$C:$C,BP$1,Data!$D:$D,BP$2)</f>
        <v>0</v>
      </c>
      <c r="BQ79" s="5">
        <f>COUNTIFS(Data!$G:$G,$A79,Data!$C:$C,BQ$1,Data!$D:$D,BQ$2)</f>
        <v>0</v>
      </c>
      <c r="BR79" s="5">
        <f>COUNTIFS(Data!$G:$G,$A79,Data!$C:$C,BR$1,Data!$D:$D,BR$2)</f>
        <v>0</v>
      </c>
      <c r="BS79" s="5">
        <f>COUNTIFS(Data!$G:$G,$A79,Data!$C:$C,BS$1,Data!$D:$D,BS$2)</f>
        <v>0</v>
      </c>
      <c r="BT79" s="5">
        <f>COUNTIFS(Data!$G:$G,$A79,Data!$C:$C,BT$1,Data!$D:$D,BT$2)</f>
        <v>0</v>
      </c>
      <c r="BU79" s="5">
        <f>COUNTIFS(Data!$G:$G,$A79,Data!$C:$C,BU$1,Data!$D:$D,BU$2)</f>
        <v>0</v>
      </c>
      <c r="BV79" s="5">
        <f>COUNTIFS(Data!$G:$G,$A79,Data!$C:$C,BV$1,Data!$D:$D,BV$2)</f>
        <v>0</v>
      </c>
      <c r="BW79" s="5">
        <f>COUNTIFS(Data!$G:$G,$A79,Data!$C:$C,BW$1,Data!$D:$D,BW$2)</f>
        <v>0</v>
      </c>
      <c r="BX79" s="5">
        <f>COUNTIFS(Data!$G:$G,$A79,Data!$C:$C,BX$1,Data!$D:$D,BX$2)</f>
        <v>0</v>
      </c>
      <c r="BY79" s="5">
        <f>COUNTIFS(Data!$G:$G,$A79,Data!$C:$C,BY$1,Data!$D:$D,BY$2)</f>
        <v>0</v>
      </c>
      <c r="BZ79" s="5">
        <f>COUNTIFS(Data!$G:$G,$A79,Data!$C:$C,BZ$1,Data!$D:$D,BZ$2)</f>
        <v>0</v>
      </c>
      <c r="CA79" s="5">
        <f>COUNTIFS(Data!$G:$G,$A79,Data!$C:$C,CA$1,Data!$D:$D,CA$2)</f>
        <v>1</v>
      </c>
      <c r="CB79" s="5">
        <f>COUNTIFS(Data!$G:$G,$A79,Data!$C:$C,CB$1,Data!$D:$D,CB$2)</f>
        <v>0</v>
      </c>
      <c r="CC79" s="5">
        <f>COUNTIFS(Data!$G:$G,$A79,Data!$C:$C,CC$1,Data!$D:$D,CC$2)</f>
        <v>0</v>
      </c>
      <c r="CD79" s="5">
        <f>COUNTIFS(Data!$G:$G,$A79,Data!$C:$C,CD$1,Data!$D:$D,CD$2)</f>
        <v>0</v>
      </c>
      <c r="CE79" s="5">
        <f>COUNTIFS(Data!$G:$G,$A79,Data!$C:$C,CE$1,Data!$D:$D,CE$2)</f>
        <v>0</v>
      </c>
      <c r="CF79" s="5">
        <f>COUNTIFS(Data!$G:$G,$A79,Data!$C:$C,CF$1,Data!$D:$D,CF$2)</f>
        <v>0</v>
      </c>
      <c r="CG79" s="5">
        <f>COUNTIFS(Data!$G:$G,$A79,Data!$C:$C,CG$1,Data!$D:$D,CG$2)</f>
        <v>0</v>
      </c>
      <c r="CH79" s="5">
        <f>COUNTIFS(Data!$G:$G,$A79,Data!$C:$C,CH$1,Data!$D:$D,CH$2)</f>
        <v>0</v>
      </c>
      <c r="CI79" s="5">
        <f>COUNTIFS(Data!$G:$G,$A79,Data!$C:$C,CI$1,Data!$D:$D,CI$2)</f>
        <v>0</v>
      </c>
      <c r="CJ79" s="5">
        <f>COUNTIFS(Data!$G:$G,$A79,Data!$C:$C,CJ$1,Data!$D:$D,CJ$2)</f>
        <v>0</v>
      </c>
      <c r="CK79" s="5">
        <f>COUNTIFS(Data!$G:$G,$A79,Data!$C:$C,CK$1,Data!$D:$D,CK$2)</f>
        <v>0</v>
      </c>
      <c r="CL79" s="5">
        <f>COUNTIFS(Data!$G:$G,$A79,Data!$C:$C,CL$1,Data!$D:$D,CL$2)</f>
        <v>0</v>
      </c>
      <c r="CM79" s="5">
        <f>COUNTIFS(Data!$G:$G,$A79,Data!$C:$C,CM$1,Data!$D:$D,CM$2)</f>
        <v>0</v>
      </c>
      <c r="CN79" s="5">
        <f>COUNTIFS(Data!$G:$G,$A79,Data!$C:$C,CN$1,Data!$D:$D,CN$2)</f>
        <v>0</v>
      </c>
      <c r="CO79" s="5">
        <f>COUNTIFS(Data!$G:$G,$A79,Data!$C:$C,CO$1,Data!$D:$D,CO$2)</f>
        <v>0</v>
      </c>
      <c r="CP79" s="5">
        <f>COUNTIFS(Data!$G:$G,$A79,Data!$C:$C,CP$1,Data!$D:$D,CP$2)</f>
        <v>0</v>
      </c>
      <c r="CQ79" s="5">
        <f>COUNTIFS(Data!$G:$G,$A79,Data!$C:$C,CQ$1,Data!$D:$D,CQ$2)</f>
        <v>0</v>
      </c>
      <c r="CR79" s="5">
        <f>COUNTIFS(Data!$G:$G,$A79,Data!$C:$C,CR$1,Data!$D:$D,CR$2)</f>
        <v>0</v>
      </c>
      <c r="CS79" s="5">
        <f>COUNTIFS(Data!$G:$G,$A79,Data!$C:$C,CS$1,Data!$D:$D,CS$2)</f>
        <v>0</v>
      </c>
      <c r="CT79" s="5">
        <f>COUNTIFS(Data!$G:$G,$A79,Data!$C:$C,CT$1,Data!$D:$D,CT$2)</f>
        <v>0</v>
      </c>
      <c r="CU79" s="5">
        <f>COUNTIFS(Data!$G:$G,$A79,Data!$C:$C,CU$1,Data!$D:$D,CU$2)</f>
        <v>0</v>
      </c>
      <c r="CV79" s="5">
        <f>COUNTIFS(Data!$G:$G,$A79,Data!$C:$C,CV$1,Data!$D:$D,CV$2)</f>
        <v>0</v>
      </c>
      <c r="CW79" s="5">
        <f t="shared" ref="CW79:CX79" si="78">SUMIF($B$2:$CV$2,CW$2, $B79:$CV79)</f>
        <v>0</v>
      </c>
      <c r="CX79" s="5">
        <f t="shared" si="78"/>
        <v>1</v>
      </c>
      <c r="CY79" s="5">
        <f t="shared" si="3"/>
        <v>1</v>
      </c>
    </row>
    <row r="80">
      <c r="A80" s="5" t="str">
        <f>Countries!A78</f>
        <v>SLO</v>
      </c>
      <c r="B80" s="5">
        <f>COUNTIFS(Data!$G:$G,$A80,Data!$C:$C,B$1,Data!$D:$D,B$2)</f>
        <v>0</v>
      </c>
      <c r="C80" s="5">
        <f>COUNTIFS(Data!$G:$G,$A80,Data!$C:$C,C$1,Data!$D:$D,C$2)</f>
        <v>0</v>
      </c>
      <c r="D80" s="5">
        <f>COUNTIFS(Data!$G:$G,$A80,Data!$C:$C,D$1,Data!$D:$D,D$2)</f>
        <v>0</v>
      </c>
      <c r="E80" s="5">
        <f>COUNTIFS(Data!$G:$G,$A80,Data!$C:$C,E$1,Data!$D:$D,E$2)</f>
        <v>0</v>
      </c>
      <c r="F80" s="5">
        <f>COUNTIFS(Data!$G:$G,$A80,Data!$C:$C,F$1,Data!$D:$D,F$2)</f>
        <v>0</v>
      </c>
      <c r="G80" s="5">
        <f>COUNTIFS(Data!$G:$G,$A80,Data!$C:$C,G$1,Data!$D:$D,G$2)</f>
        <v>0</v>
      </c>
      <c r="H80" s="5">
        <f>COUNTIFS(Data!$G:$G,$A80,Data!$C:$C,H$1,Data!$D:$D,H$2)</f>
        <v>0</v>
      </c>
      <c r="I80" s="5">
        <f>COUNTIFS(Data!$G:$G,$A80,Data!$C:$C,I$1,Data!$D:$D,I$2)</f>
        <v>0</v>
      </c>
      <c r="J80" s="5">
        <f>COUNTIFS(Data!$G:$G,$A80,Data!$C:$C,J$1,Data!$D:$D,J$2)</f>
        <v>0</v>
      </c>
      <c r="K80" s="5">
        <f>COUNTIFS(Data!$G:$G,$A80,Data!$C:$C,K$1,Data!$D:$D,K$2)</f>
        <v>0</v>
      </c>
      <c r="L80" s="5">
        <f>COUNTIFS(Data!$G:$G,$A80,Data!$C:$C,L$1,Data!$D:$D,L$2)</f>
        <v>0</v>
      </c>
      <c r="M80" s="5">
        <f>COUNTIFS(Data!$G:$G,$A80,Data!$C:$C,M$1,Data!$D:$D,M$2)</f>
        <v>0</v>
      </c>
      <c r="N80" s="5">
        <f>COUNTIFS(Data!$G:$G,$A80,Data!$C:$C,N$1,Data!$D:$D,N$2)</f>
        <v>0</v>
      </c>
      <c r="O80" s="5">
        <f>COUNTIFS(Data!$G:$G,$A80,Data!$C:$C,O$1,Data!$D:$D,O$2)</f>
        <v>0</v>
      </c>
      <c r="P80" s="5">
        <f>COUNTIFS(Data!$G:$G,$A80,Data!$C:$C,P$1,Data!$D:$D,P$2)</f>
        <v>0</v>
      </c>
      <c r="Q80" s="5">
        <f>COUNTIFS(Data!$G:$G,$A80,Data!$C:$C,Q$1,Data!$D:$D,Q$2)</f>
        <v>0</v>
      </c>
      <c r="R80" s="5">
        <f>COUNTIFS(Data!$G:$G,$A80,Data!$C:$C,R$1,Data!$D:$D,R$2)</f>
        <v>0</v>
      </c>
      <c r="S80" s="5">
        <f>COUNTIFS(Data!$G:$G,$A80,Data!$C:$C,S$1,Data!$D:$D,S$2)</f>
        <v>0</v>
      </c>
      <c r="T80" s="5">
        <f>COUNTIFS(Data!$G:$G,$A80,Data!$C:$C,T$1,Data!$D:$D,T$2)</f>
        <v>0</v>
      </c>
      <c r="U80" s="5">
        <f>COUNTIFS(Data!$G:$G,$A80,Data!$C:$C,U$1,Data!$D:$D,U$2)</f>
        <v>0</v>
      </c>
      <c r="V80" s="5">
        <f>COUNTIFS(Data!$G:$G,$A80,Data!$C:$C,V$1,Data!$D:$D,V$2)</f>
        <v>0</v>
      </c>
      <c r="W80" s="5">
        <f>COUNTIFS(Data!$G:$G,$A80,Data!$C:$C,W$1,Data!$D:$D,W$2)</f>
        <v>0</v>
      </c>
      <c r="X80" s="5">
        <f>COUNTIFS(Data!$G:$G,$A80,Data!$C:$C,X$1,Data!$D:$D,X$2)</f>
        <v>1</v>
      </c>
      <c r="Y80" s="5">
        <f>COUNTIFS(Data!$G:$G,$A80,Data!$C:$C,Y$1,Data!$D:$D,Y$2)</f>
        <v>0</v>
      </c>
      <c r="Z80" s="5">
        <f>COUNTIFS(Data!$G:$G,$A80,Data!$C:$C,Z$1,Data!$D:$D,Z$2)</f>
        <v>0</v>
      </c>
      <c r="AA80" s="5">
        <f>COUNTIFS(Data!$G:$G,$A80,Data!$C:$C,AA$1,Data!$D:$D,AA$2)</f>
        <v>0</v>
      </c>
      <c r="AB80" s="5">
        <f>COUNTIFS(Data!$G:$G,$A80,Data!$C:$C,AB$1,Data!$D:$D,AB$2)</f>
        <v>0</v>
      </c>
      <c r="AC80" s="5">
        <f>COUNTIFS(Data!$G:$G,$A80,Data!$C:$C,AC$1,Data!$D:$D,AC$2)</f>
        <v>0</v>
      </c>
      <c r="AD80" s="5">
        <f>COUNTIFS(Data!$G:$G,$A80,Data!$C:$C,AD$1,Data!$D:$D,AD$2)</f>
        <v>0</v>
      </c>
      <c r="AE80" s="5">
        <f>COUNTIFS(Data!$G:$G,$A80,Data!$C:$C,AE$1,Data!$D:$D,AE$2)</f>
        <v>0</v>
      </c>
      <c r="AF80" s="5">
        <f>COUNTIFS(Data!$G:$G,$A80,Data!$C:$C,AF$1,Data!$D:$D,AF$2)</f>
        <v>0</v>
      </c>
      <c r="AG80" s="5">
        <f>COUNTIFS(Data!$G:$G,$A80,Data!$C:$C,AG$1,Data!$D:$D,AG$2)</f>
        <v>0</v>
      </c>
      <c r="AH80" s="5">
        <f>COUNTIFS(Data!$G:$G,$A80,Data!$C:$C,AH$1,Data!$D:$D,AH$2)</f>
        <v>1</v>
      </c>
      <c r="AI80" s="5">
        <f>COUNTIFS(Data!$G:$G,$A80,Data!$C:$C,AI$1,Data!$D:$D,AI$2)</f>
        <v>0</v>
      </c>
      <c r="AJ80" s="5">
        <f>COUNTIFS(Data!$G:$G,$A80,Data!$C:$C,AJ$1,Data!$D:$D,AJ$2)</f>
        <v>0</v>
      </c>
      <c r="AK80" s="5">
        <f>COUNTIFS(Data!$G:$G,$A80,Data!$C:$C,AK$1,Data!$D:$D,AK$2)</f>
        <v>0</v>
      </c>
      <c r="AL80" s="5">
        <f>COUNTIFS(Data!$G:$G,$A80,Data!$C:$C,AL$1,Data!$D:$D,AL$2)</f>
        <v>0</v>
      </c>
      <c r="AM80" s="5">
        <f>COUNTIFS(Data!$G:$G,$A80,Data!$C:$C,AM$1,Data!$D:$D,AM$2)</f>
        <v>0</v>
      </c>
      <c r="AN80" s="5">
        <f>COUNTIFS(Data!$G:$G,$A80,Data!$C:$C,AN$1,Data!$D:$D,AN$2)</f>
        <v>0</v>
      </c>
      <c r="AO80" s="5">
        <f>COUNTIFS(Data!$G:$G,$A80,Data!$C:$C,AO$1,Data!$D:$D,AO$2)</f>
        <v>0</v>
      </c>
      <c r="AP80" s="5">
        <f>COUNTIFS(Data!$G:$G,$A80,Data!$C:$C,AP$1,Data!$D:$D,AP$2)</f>
        <v>0</v>
      </c>
      <c r="AQ80" s="5">
        <f>COUNTIFS(Data!$G:$G,$A80,Data!$C:$C,AQ$1,Data!$D:$D,AQ$2)</f>
        <v>0</v>
      </c>
      <c r="AR80" s="5">
        <f>COUNTIFS(Data!$G:$G,$A80,Data!$C:$C,AR$1,Data!$D:$D,AR$2)</f>
        <v>0</v>
      </c>
      <c r="AS80" s="5">
        <f>COUNTIFS(Data!$G:$G,$A80,Data!$C:$C,AS$1,Data!$D:$D,AS$2)</f>
        <v>0</v>
      </c>
      <c r="AT80" s="5">
        <f>COUNTIFS(Data!$G:$G,$A80,Data!$C:$C,AT$1,Data!$D:$D,AT$2)</f>
        <v>0</v>
      </c>
      <c r="AU80" s="5">
        <f>COUNTIFS(Data!$G:$G,$A80,Data!$C:$C,AU$1,Data!$D:$D,AU$2)</f>
        <v>0</v>
      </c>
      <c r="AV80" s="5">
        <f>COUNTIFS(Data!$G:$G,$A80,Data!$C:$C,AV$1,Data!$D:$D,AV$2)</f>
        <v>0</v>
      </c>
      <c r="AW80" s="5">
        <f>COUNTIFS(Data!$G:$G,$A80,Data!$C:$C,AW$1,Data!$D:$D,AW$2)</f>
        <v>0</v>
      </c>
      <c r="AX80" s="5">
        <f>COUNTIFS(Data!$G:$G,$A80,Data!$C:$C,AX$1,Data!$D:$D,AX$2)</f>
        <v>0</v>
      </c>
      <c r="AY80" s="5">
        <f>COUNTIFS(Data!$G:$G,$A80,Data!$C:$C,AY$1,Data!$D:$D,AY$2)</f>
        <v>0</v>
      </c>
      <c r="AZ80" s="5">
        <f>COUNTIFS(Data!$G:$G,$A80,Data!$C:$C,AZ$1,Data!$D:$D,AZ$2)</f>
        <v>0</v>
      </c>
      <c r="BA80" s="5">
        <f>COUNTIFS(Data!$G:$G,$A80,Data!$C:$C,BA$1,Data!$D:$D,BA$2)</f>
        <v>0</v>
      </c>
      <c r="BB80" s="5">
        <f>COUNTIFS(Data!$G:$G,$A80,Data!$C:$C,BB$1,Data!$D:$D,BB$2)</f>
        <v>0</v>
      </c>
      <c r="BC80" s="5">
        <f>COUNTIFS(Data!$G:$G,$A80,Data!$C:$C,BC$1,Data!$D:$D,BC$2)</f>
        <v>0</v>
      </c>
      <c r="BD80" s="5">
        <f>COUNTIFS(Data!$G:$G,$A80,Data!$C:$C,BD$1,Data!$D:$D,BD$2)</f>
        <v>0</v>
      </c>
      <c r="BE80" s="5">
        <f>COUNTIFS(Data!$G:$G,$A80,Data!$C:$C,BE$1,Data!$D:$D,BE$2)</f>
        <v>0</v>
      </c>
      <c r="BF80" s="5">
        <f>COUNTIFS(Data!$G:$G,$A80,Data!$C:$C,BF$1,Data!$D:$D,BF$2)</f>
        <v>0</v>
      </c>
      <c r="BG80" s="5">
        <f>COUNTIFS(Data!$G:$G,$A80,Data!$C:$C,BG$1,Data!$D:$D,BG$2)</f>
        <v>0</v>
      </c>
      <c r="BH80" s="5">
        <f>COUNTIFS(Data!$G:$G,$A80,Data!$C:$C,BH$1,Data!$D:$D,BH$2)</f>
        <v>0</v>
      </c>
      <c r="BI80" s="5">
        <f>COUNTIFS(Data!$G:$G,$A80,Data!$C:$C,BI$1,Data!$D:$D,BI$2)</f>
        <v>0</v>
      </c>
      <c r="BJ80" s="5">
        <f>COUNTIFS(Data!$G:$G,$A80,Data!$C:$C,BJ$1,Data!$D:$D,BJ$2)</f>
        <v>0</v>
      </c>
      <c r="BK80" s="5">
        <f>COUNTIFS(Data!$G:$G,$A80,Data!$C:$C,BK$1,Data!$D:$D,BK$2)</f>
        <v>0</v>
      </c>
      <c r="BL80" s="5">
        <f>COUNTIFS(Data!$G:$G,$A80,Data!$C:$C,BL$1,Data!$D:$D,BL$2)</f>
        <v>0</v>
      </c>
      <c r="BM80" s="5">
        <f>COUNTIFS(Data!$G:$G,$A80,Data!$C:$C,BM$1,Data!$D:$D,BM$2)</f>
        <v>0</v>
      </c>
      <c r="BN80" s="5">
        <f>COUNTIFS(Data!$G:$G,$A80,Data!$C:$C,BN$1,Data!$D:$D,BN$2)</f>
        <v>0</v>
      </c>
      <c r="BO80" s="5">
        <f>COUNTIFS(Data!$G:$G,$A80,Data!$C:$C,BO$1,Data!$D:$D,BO$2)</f>
        <v>0</v>
      </c>
      <c r="BP80" s="5">
        <f>COUNTIFS(Data!$G:$G,$A80,Data!$C:$C,BP$1,Data!$D:$D,BP$2)</f>
        <v>0</v>
      </c>
      <c r="BQ80" s="5">
        <f>COUNTIFS(Data!$G:$G,$A80,Data!$C:$C,BQ$1,Data!$D:$D,BQ$2)</f>
        <v>0</v>
      </c>
      <c r="BR80" s="5">
        <f>COUNTIFS(Data!$G:$G,$A80,Data!$C:$C,BR$1,Data!$D:$D,BR$2)</f>
        <v>0</v>
      </c>
      <c r="BS80" s="5">
        <f>COUNTIFS(Data!$G:$G,$A80,Data!$C:$C,BS$1,Data!$D:$D,BS$2)</f>
        <v>0</v>
      </c>
      <c r="BT80" s="5">
        <f>COUNTIFS(Data!$G:$G,$A80,Data!$C:$C,BT$1,Data!$D:$D,BT$2)</f>
        <v>0</v>
      </c>
      <c r="BU80" s="5">
        <f>COUNTIFS(Data!$G:$G,$A80,Data!$C:$C,BU$1,Data!$D:$D,BU$2)</f>
        <v>0</v>
      </c>
      <c r="BV80" s="5">
        <f>COUNTIFS(Data!$G:$G,$A80,Data!$C:$C,BV$1,Data!$D:$D,BV$2)</f>
        <v>1</v>
      </c>
      <c r="BW80" s="5">
        <f>COUNTIFS(Data!$G:$G,$A80,Data!$C:$C,BW$1,Data!$D:$D,BW$2)</f>
        <v>0</v>
      </c>
      <c r="BX80" s="5">
        <f>COUNTIFS(Data!$G:$G,$A80,Data!$C:$C,BX$1,Data!$D:$D,BX$2)</f>
        <v>0</v>
      </c>
      <c r="BY80" s="5">
        <f>COUNTIFS(Data!$G:$G,$A80,Data!$C:$C,BY$1,Data!$D:$D,BY$2)</f>
        <v>0</v>
      </c>
      <c r="BZ80" s="5">
        <f>COUNTIFS(Data!$G:$G,$A80,Data!$C:$C,BZ$1,Data!$D:$D,BZ$2)</f>
        <v>0</v>
      </c>
      <c r="CA80" s="5">
        <f>COUNTIFS(Data!$G:$G,$A80,Data!$C:$C,CA$1,Data!$D:$D,CA$2)</f>
        <v>0</v>
      </c>
      <c r="CB80" s="5">
        <f>COUNTIFS(Data!$G:$G,$A80,Data!$C:$C,CB$1,Data!$D:$D,CB$2)</f>
        <v>0</v>
      </c>
      <c r="CC80" s="5">
        <f>COUNTIFS(Data!$G:$G,$A80,Data!$C:$C,CC$1,Data!$D:$D,CC$2)</f>
        <v>0</v>
      </c>
      <c r="CD80" s="5">
        <f>COUNTIFS(Data!$G:$G,$A80,Data!$C:$C,CD$1,Data!$D:$D,CD$2)</f>
        <v>0</v>
      </c>
      <c r="CE80" s="5">
        <f>COUNTIFS(Data!$G:$G,$A80,Data!$C:$C,CE$1,Data!$D:$D,CE$2)</f>
        <v>0</v>
      </c>
      <c r="CF80" s="5">
        <f>COUNTIFS(Data!$G:$G,$A80,Data!$C:$C,CF$1,Data!$D:$D,CF$2)</f>
        <v>0</v>
      </c>
      <c r="CG80" s="5">
        <f>COUNTIFS(Data!$G:$G,$A80,Data!$C:$C,CG$1,Data!$D:$D,CG$2)</f>
        <v>0</v>
      </c>
      <c r="CH80" s="5">
        <f>COUNTIFS(Data!$G:$G,$A80,Data!$C:$C,CH$1,Data!$D:$D,CH$2)</f>
        <v>0</v>
      </c>
      <c r="CI80" s="5">
        <f>COUNTIFS(Data!$G:$G,$A80,Data!$C:$C,CI$1,Data!$D:$D,CI$2)</f>
        <v>0</v>
      </c>
      <c r="CJ80" s="5">
        <f>COUNTIFS(Data!$G:$G,$A80,Data!$C:$C,CJ$1,Data!$D:$D,CJ$2)</f>
        <v>0</v>
      </c>
      <c r="CK80" s="5">
        <f>COUNTIFS(Data!$G:$G,$A80,Data!$C:$C,CK$1,Data!$D:$D,CK$2)</f>
        <v>0</v>
      </c>
      <c r="CL80" s="5">
        <f>COUNTIFS(Data!$G:$G,$A80,Data!$C:$C,CL$1,Data!$D:$D,CL$2)</f>
        <v>0</v>
      </c>
      <c r="CM80" s="5">
        <f>COUNTIFS(Data!$G:$G,$A80,Data!$C:$C,CM$1,Data!$D:$D,CM$2)</f>
        <v>0</v>
      </c>
      <c r="CN80" s="5">
        <f>COUNTIFS(Data!$G:$G,$A80,Data!$C:$C,CN$1,Data!$D:$D,CN$2)</f>
        <v>0</v>
      </c>
      <c r="CO80" s="5">
        <f>COUNTIFS(Data!$G:$G,$A80,Data!$C:$C,CO$1,Data!$D:$D,CO$2)</f>
        <v>0</v>
      </c>
      <c r="CP80" s="5">
        <f>COUNTIFS(Data!$G:$G,$A80,Data!$C:$C,CP$1,Data!$D:$D,CP$2)</f>
        <v>0</v>
      </c>
      <c r="CQ80" s="5">
        <f>COUNTIFS(Data!$G:$G,$A80,Data!$C:$C,CQ$1,Data!$D:$D,CQ$2)</f>
        <v>0</v>
      </c>
      <c r="CR80" s="5">
        <f>COUNTIFS(Data!$G:$G,$A80,Data!$C:$C,CR$1,Data!$D:$D,CR$2)</f>
        <v>0</v>
      </c>
      <c r="CS80" s="5">
        <f>COUNTIFS(Data!$G:$G,$A80,Data!$C:$C,CS$1,Data!$D:$D,CS$2)</f>
        <v>0</v>
      </c>
      <c r="CT80" s="5">
        <f>COUNTIFS(Data!$G:$G,$A80,Data!$C:$C,CT$1,Data!$D:$D,CT$2)</f>
        <v>0</v>
      </c>
      <c r="CU80" s="5">
        <f>COUNTIFS(Data!$G:$G,$A80,Data!$C:$C,CU$1,Data!$D:$D,CU$2)</f>
        <v>0</v>
      </c>
      <c r="CV80" s="5">
        <f>COUNTIFS(Data!$G:$G,$A80,Data!$C:$C,CV$1,Data!$D:$D,CV$2)</f>
        <v>0</v>
      </c>
      <c r="CW80" s="5">
        <f t="shared" ref="CW80:CX80" si="79">SUMIF($B$2:$CV$2,CW$2, $B80:$CV80)</f>
        <v>2</v>
      </c>
      <c r="CX80" s="5">
        <f t="shared" si="79"/>
        <v>1</v>
      </c>
      <c r="CY80" s="5">
        <f t="shared" si="3"/>
        <v>3</v>
      </c>
    </row>
    <row r="81">
      <c r="A81" s="5" t="str">
        <f>Countries!A79</f>
        <v>SMR</v>
      </c>
      <c r="B81" s="5">
        <f>COUNTIFS(Data!$G:$G,$A81,Data!$C:$C,B$1,Data!$D:$D,B$2)</f>
        <v>0</v>
      </c>
      <c r="C81" s="5">
        <f>COUNTIFS(Data!$G:$G,$A81,Data!$C:$C,C$1,Data!$D:$D,C$2)</f>
        <v>0</v>
      </c>
      <c r="D81" s="5">
        <f>COUNTIFS(Data!$G:$G,$A81,Data!$C:$C,D$1,Data!$D:$D,D$2)</f>
        <v>0</v>
      </c>
      <c r="E81" s="5">
        <f>COUNTIFS(Data!$G:$G,$A81,Data!$C:$C,E$1,Data!$D:$D,E$2)</f>
        <v>0</v>
      </c>
      <c r="F81" s="5">
        <f>COUNTIFS(Data!$G:$G,$A81,Data!$C:$C,F$1,Data!$D:$D,F$2)</f>
        <v>0</v>
      </c>
      <c r="G81" s="5">
        <f>COUNTIFS(Data!$G:$G,$A81,Data!$C:$C,G$1,Data!$D:$D,G$2)</f>
        <v>0</v>
      </c>
      <c r="H81" s="5">
        <f>COUNTIFS(Data!$G:$G,$A81,Data!$C:$C,H$1,Data!$D:$D,H$2)</f>
        <v>0</v>
      </c>
      <c r="I81" s="5">
        <f>COUNTIFS(Data!$G:$G,$A81,Data!$C:$C,I$1,Data!$D:$D,I$2)</f>
        <v>0</v>
      </c>
      <c r="J81" s="5">
        <f>COUNTIFS(Data!$G:$G,$A81,Data!$C:$C,J$1,Data!$D:$D,J$2)</f>
        <v>0</v>
      </c>
      <c r="K81" s="5">
        <f>COUNTIFS(Data!$G:$G,$A81,Data!$C:$C,K$1,Data!$D:$D,K$2)</f>
        <v>0</v>
      </c>
      <c r="L81" s="5">
        <f>COUNTIFS(Data!$G:$G,$A81,Data!$C:$C,L$1,Data!$D:$D,L$2)</f>
        <v>0</v>
      </c>
      <c r="M81" s="5">
        <f>COUNTIFS(Data!$G:$G,$A81,Data!$C:$C,M$1,Data!$D:$D,M$2)</f>
        <v>0</v>
      </c>
      <c r="N81" s="5">
        <f>COUNTIFS(Data!$G:$G,$A81,Data!$C:$C,N$1,Data!$D:$D,N$2)</f>
        <v>0</v>
      </c>
      <c r="O81" s="5">
        <f>COUNTIFS(Data!$G:$G,$A81,Data!$C:$C,O$1,Data!$D:$D,O$2)</f>
        <v>0</v>
      </c>
      <c r="P81" s="5">
        <f>COUNTIFS(Data!$G:$G,$A81,Data!$C:$C,P$1,Data!$D:$D,P$2)</f>
        <v>0</v>
      </c>
      <c r="Q81" s="5">
        <f>COUNTIFS(Data!$G:$G,$A81,Data!$C:$C,Q$1,Data!$D:$D,Q$2)</f>
        <v>0</v>
      </c>
      <c r="R81" s="5">
        <f>COUNTIFS(Data!$G:$G,$A81,Data!$C:$C,R$1,Data!$D:$D,R$2)</f>
        <v>0</v>
      </c>
      <c r="S81" s="5">
        <f>COUNTIFS(Data!$G:$G,$A81,Data!$C:$C,S$1,Data!$D:$D,S$2)</f>
        <v>0</v>
      </c>
      <c r="T81" s="5">
        <f>COUNTIFS(Data!$G:$G,$A81,Data!$C:$C,T$1,Data!$D:$D,T$2)</f>
        <v>0</v>
      </c>
      <c r="U81" s="5">
        <f>COUNTIFS(Data!$G:$G,$A81,Data!$C:$C,U$1,Data!$D:$D,U$2)</f>
        <v>0</v>
      </c>
      <c r="V81" s="5">
        <f>COUNTIFS(Data!$G:$G,$A81,Data!$C:$C,V$1,Data!$D:$D,V$2)</f>
        <v>0</v>
      </c>
      <c r="W81" s="5">
        <f>COUNTIFS(Data!$G:$G,$A81,Data!$C:$C,W$1,Data!$D:$D,W$2)</f>
        <v>0</v>
      </c>
      <c r="X81" s="5">
        <f>COUNTIFS(Data!$G:$G,$A81,Data!$C:$C,X$1,Data!$D:$D,X$2)</f>
        <v>0</v>
      </c>
      <c r="Y81" s="5">
        <f>COUNTIFS(Data!$G:$G,$A81,Data!$C:$C,Y$1,Data!$D:$D,Y$2)</f>
        <v>0</v>
      </c>
      <c r="Z81" s="5">
        <f>COUNTIFS(Data!$G:$G,$A81,Data!$C:$C,Z$1,Data!$D:$D,Z$2)</f>
        <v>0</v>
      </c>
      <c r="AA81" s="5">
        <f>COUNTIFS(Data!$G:$G,$A81,Data!$C:$C,AA$1,Data!$D:$D,AA$2)</f>
        <v>0</v>
      </c>
      <c r="AB81" s="5">
        <f>COUNTIFS(Data!$G:$G,$A81,Data!$C:$C,AB$1,Data!$D:$D,AB$2)</f>
        <v>0</v>
      </c>
      <c r="AC81" s="5">
        <f>COUNTIFS(Data!$G:$G,$A81,Data!$C:$C,AC$1,Data!$D:$D,AC$2)</f>
        <v>0</v>
      </c>
      <c r="AD81" s="5">
        <f>COUNTIFS(Data!$G:$G,$A81,Data!$C:$C,AD$1,Data!$D:$D,AD$2)</f>
        <v>0</v>
      </c>
      <c r="AE81" s="5">
        <f>COUNTIFS(Data!$G:$G,$A81,Data!$C:$C,AE$1,Data!$D:$D,AE$2)</f>
        <v>0</v>
      </c>
      <c r="AF81" s="5">
        <f>COUNTIFS(Data!$G:$G,$A81,Data!$C:$C,AF$1,Data!$D:$D,AF$2)</f>
        <v>0</v>
      </c>
      <c r="AG81" s="5">
        <f>COUNTIFS(Data!$G:$G,$A81,Data!$C:$C,AG$1,Data!$D:$D,AG$2)</f>
        <v>0</v>
      </c>
      <c r="AH81" s="5">
        <f>COUNTIFS(Data!$G:$G,$A81,Data!$C:$C,AH$1,Data!$D:$D,AH$2)</f>
        <v>0</v>
      </c>
      <c r="AI81" s="5">
        <f>COUNTIFS(Data!$G:$G,$A81,Data!$C:$C,AI$1,Data!$D:$D,AI$2)</f>
        <v>0</v>
      </c>
      <c r="AJ81" s="5">
        <f>COUNTIFS(Data!$G:$G,$A81,Data!$C:$C,AJ$1,Data!$D:$D,AJ$2)</f>
        <v>0</v>
      </c>
      <c r="AK81" s="5">
        <f>COUNTIFS(Data!$G:$G,$A81,Data!$C:$C,AK$1,Data!$D:$D,AK$2)</f>
        <v>0</v>
      </c>
      <c r="AL81" s="5">
        <f>COUNTIFS(Data!$G:$G,$A81,Data!$C:$C,AL$1,Data!$D:$D,AL$2)</f>
        <v>0</v>
      </c>
      <c r="AM81" s="5">
        <f>COUNTIFS(Data!$G:$G,$A81,Data!$C:$C,AM$1,Data!$D:$D,AM$2)</f>
        <v>0</v>
      </c>
      <c r="AN81" s="5">
        <f>COUNTIFS(Data!$G:$G,$A81,Data!$C:$C,AN$1,Data!$D:$D,AN$2)</f>
        <v>0</v>
      </c>
      <c r="AO81" s="5">
        <f>COUNTIFS(Data!$G:$G,$A81,Data!$C:$C,AO$1,Data!$D:$D,AO$2)</f>
        <v>0</v>
      </c>
      <c r="AP81" s="5">
        <f>COUNTIFS(Data!$G:$G,$A81,Data!$C:$C,AP$1,Data!$D:$D,AP$2)</f>
        <v>0</v>
      </c>
      <c r="AQ81" s="5">
        <f>COUNTIFS(Data!$G:$G,$A81,Data!$C:$C,AQ$1,Data!$D:$D,AQ$2)</f>
        <v>0</v>
      </c>
      <c r="AR81" s="5">
        <f>COUNTIFS(Data!$G:$G,$A81,Data!$C:$C,AR$1,Data!$D:$D,AR$2)</f>
        <v>0</v>
      </c>
      <c r="AS81" s="5">
        <f>COUNTIFS(Data!$G:$G,$A81,Data!$C:$C,AS$1,Data!$D:$D,AS$2)</f>
        <v>0</v>
      </c>
      <c r="AT81" s="5">
        <f>COUNTIFS(Data!$G:$G,$A81,Data!$C:$C,AT$1,Data!$D:$D,AT$2)</f>
        <v>0</v>
      </c>
      <c r="AU81" s="5">
        <f>COUNTIFS(Data!$G:$G,$A81,Data!$C:$C,AU$1,Data!$D:$D,AU$2)</f>
        <v>0</v>
      </c>
      <c r="AV81" s="5">
        <f>COUNTIFS(Data!$G:$G,$A81,Data!$C:$C,AV$1,Data!$D:$D,AV$2)</f>
        <v>0</v>
      </c>
      <c r="AW81" s="5">
        <f>COUNTIFS(Data!$G:$G,$A81,Data!$C:$C,AW$1,Data!$D:$D,AW$2)</f>
        <v>0</v>
      </c>
      <c r="AX81" s="5">
        <f>COUNTIFS(Data!$G:$G,$A81,Data!$C:$C,AX$1,Data!$D:$D,AX$2)</f>
        <v>0</v>
      </c>
      <c r="AY81" s="5">
        <f>COUNTIFS(Data!$G:$G,$A81,Data!$C:$C,AY$1,Data!$D:$D,AY$2)</f>
        <v>0</v>
      </c>
      <c r="AZ81" s="5">
        <f>COUNTIFS(Data!$G:$G,$A81,Data!$C:$C,AZ$1,Data!$D:$D,AZ$2)</f>
        <v>0</v>
      </c>
      <c r="BA81" s="5">
        <f>COUNTIFS(Data!$G:$G,$A81,Data!$C:$C,BA$1,Data!$D:$D,BA$2)</f>
        <v>0</v>
      </c>
      <c r="BB81" s="5">
        <f>COUNTIFS(Data!$G:$G,$A81,Data!$C:$C,BB$1,Data!$D:$D,BB$2)</f>
        <v>0</v>
      </c>
      <c r="BC81" s="5">
        <f>COUNTIFS(Data!$G:$G,$A81,Data!$C:$C,BC$1,Data!$D:$D,BC$2)</f>
        <v>0</v>
      </c>
      <c r="BD81" s="5">
        <f>COUNTIFS(Data!$G:$G,$A81,Data!$C:$C,BD$1,Data!$D:$D,BD$2)</f>
        <v>0</v>
      </c>
      <c r="BE81" s="5">
        <f>COUNTIFS(Data!$G:$G,$A81,Data!$C:$C,BE$1,Data!$D:$D,BE$2)</f>
        <v>0</v>
      </c>
      <c r="BF81" s="5">
        <f>COUNTIFS(Data!$G:$G,$A81,Data!$C:$C,BF$1,Data!$D:$D,BF$2)</f>
        <v>0</v>
      </c>
      <c r="BG81" s="5">
        <f>COUNTIFS(Data!$G:$G,$A81,Data!$C:$C,BG$1,Data!$D:$D,BG$2)</f>
        <v>0</v>
      </c>
      <c r="BH81" s="5">
        <f>COUNTIFS(Data!$G:$G,$A81,Data!$C:$C,BH$1,Data!$D:$D,BH$2)</f>
        <v>0</v>
      </c>
      <c r="BI81" s="5">
        <f>COUNTIFS(Data!$G:$G,$A81,Data!$C:$C,BI$1,Data!$D:$D,BI$2)</f>
        <v>0</v>
      </c>
      <c r="BJ81" s="5">
        <f>COUNTIFS(Data!$G:$G,$A81,Data!$C:$C,BJ$1,Data!$D:$D,BJ$2)</f>
        <v>0</v>
      </c>
      <c r="BK81" s="5">
        <f>COUNTIFS(Data!$G:$G,$A81,Data!$C:$C,BK$1,Data!$D:$D,BK$2)</f>
        <v>0</v>
      </c>
      <c r="BL81" s="5">
        <f>COUNTIFS(Data!$G:$G,$A81,Data!$C:$C,BL$1,Data!$D:$D,BL$2)</f>
        <v>0</v>
      </c>
      <c r="BM81" s="5">
        <f>COUNTIFS(Data!$G:$G,$A81,Data!$C:$C,BM$1,Data!$D:$D,BM$2)</f>
        <v>0</v>
      </c>
      <c r="BN81" s="5">
        <f>COUNTIFS(Data!$G:$G,$A81,Data!$C:$C,BN$1,Data!$D:$D,BN$2)</f>
        <v>0</v>
      </c>
      <c r="BO81" s="5">
        <f>COUNTIFS(Data!$G:$G,$A81,Data!$C:$C,BO$1,Data!$D:$D,BO$2)</f>
        <v>0</v>
      </c>
      <c r="BP81" s="5">
        <f>COUNTIFS(Data!$G:$G,$A81,Data!$C:$C,BP$1,Data!$D:$D,BP$2)</f>
        <v>0</v>
      </c>
      <c r="BQ81" s="5">
        <f>COUNTIFS(Data!$G:$G,$A81,Data!$C:$C,BQ$1,Data!$D:$D,BQ$2)</f>
        <v>0</v>
      </c>
      <c r="BR81" s="5">
        <f>COUNTIFS(Data!$G:$G,$A81,Data!$C:$C,BR$1,Data!$D:$D,BR$2)</f>
        <v>0</v>
      </c>
      <c r="BS81" s="5">
        <f>COUNTIFS(Data!$G:$G,$A81,Data!$C:$C,BS$1,Data!$D:$D,BS$2)</f>
        <v>0</v>
      </c>
      <c r="BT81" s="5">
        <f>COUNTIFS(Data!$G:$G,$A81,Data!$C:$C,BT$1,Data!$D:$D,BT$2)</f>
        <v>0</v>
      </c>
      <c r="BU81" s="5">
        <f>COUNTIFS(Data!$G:$G,$A81,Data!$C:$C,BU$1,Data!$D:$D,BU$2)</f>
        <v>0</v>
      </c>
      <c r="BV81" s="5">
        <f>COUNTIFS(Data!$G:$G,$A81,Data!$C:$C,BV$1,Data!$D:$D,BV$2)</f>
        <v>0</v>
      </c>
      <c r="BW81" s="5">
        <f>COUNTIFS(Data!$G:$G,$A81,Data!$C:$C,BW$1,Data!$D:$D,BW$2)</f>
        <v>0</v>
      </c>
      <c r="BX81" s="5">
        <f>COUNTIFS(Data!$G:$G,$A81,Data!$C:$C,BX$1,Data!$D:$D,BX$2)</f>
        <v>0</v>
      </c>
      <c r="BY81" s="5">
        <f>COUNTIFS(Data!$G:$G,$A81,Data!$C:$C,BY$1,Data!$D:$D,BY$2)</f>
        <v>0</v>
      </c>
      <c r="BZ81" s="5">
        <f>COUNTIFS(Data!$G:$G,$A81,Data!$C:$C,BZ$1,Data!$D:$D,BZ$2)</f>
        <v>0</v>
      </c>
      <c r="CA81" s="5">
        <f>COUNTIFS(Data!$G:$G,$A81,Data!$C:$C,CA$1,Data!$D:$D,CA$2)</f>
        <v>0</v>
      </c>
      <c r="CB81" s="5">
        <f>COUNTIFS(Data!$G:$G,$A81,Data!$C:$C,CB$1,Data!$D:$D,CB$2)</f>
        <v>0</v>
      </c>
      <c r="CC81" s="5">
        <f>COUNTIFS(Data!$G:$G,$A81,Data!$C:$C,CC$1,Data!$D:$D,CC$2)</f>
        <v>0</v>
      </c>
      <c r="CD81" s="5">
        <f>COUNTIFS(Data!$G:$G,$A81,Data!$C:$C,CD$1,Data!$D:$D,CD$2)</f>
        <v>0</v>
      </c>
      <c r="CE81" s="5">
        <f>COUNTIFS(Data!$G:$G,$A81,Data!$C:$C,CE$1,Data!$D:$D,CE$2)</f>
        <v>0</v>
      </c>
      <c r="CF81" s="5">
        <f>COUNTIFS(Data!$G:$G,$A81,Data!$C:$C,CF$1,Data!$D:$D,CF$2)</f>
        <v>0</v>
      </c>
      <c r="CG81" s="5">
        <f>COUNTIFS(Data!$G:$G,$A81,Data!$C:$C,CG$1,Data!$D:$D,CG$2)</f>
        <v>0</v>
      </c>
      <c r="CH81" s="5">
        <f>COUNTIFS(Data!$G:$G,$A81,Data!$C:$C,CH$1,Data!$D:$D,CH$2)</f>
        <v>0</v>
      </c>
      <c r="CI81" s="5">
        <f>COUNTIFS(Data!$G:$G,$A81,Data!$C:$C,CI$1,Data!$D:$D,CI$2)</f>
        <v>0</v>
      </c>
      <c r="CJ81" s="5">
        <f>COUNTIFS(Data!$G:$G,$A81,Data!$C:$C,CJ$1,Data!$D:$D,CJ$2)</f>
        <v>0</v>
      </c>
      <c r="CK81" s="5">
        <f>COUNTIFS(Data!$G:$G,$A81,Data!$C:$C,CK$1,Data!$D:$D,CK$2)</f>
        <v>0</v>
      </c>
      <c r="CL81" s="5">
        <f>COUNTIFS(Data!$G:$G,$A81,Data!$C:$C,CL$1,Data!$D:$D,CL$2)</f>
        <v>0</v>
      </c>
      <c r="CM81" s="5">
        <f>COUNTIFS(Data!$G:$G,$A81,Data!$C:$C,CM$1,Data!$D:$D,CM$2)</f>
        <v>0</v>
      </c>
      <c r="CN81" s="5">
        <f>COUNTIFS(Data!$G:$G,$A81,Data!$C:$C,CN$1,Data!$D:$D,CN$2)</f>
        <v>0</v>
      </c>
      <c r="CO81" s="5">
        <f>COUNTIFS(Data!$G:$G,$A81,Data!$C:$C,CO$1,Data!$D:$D,CO$2)</f>
        <v>0</v>
      </c>
      <c r="CP81" s="5">
        <f>COUNTIFS(Data!$G:$G,$A81,Data!$C:$C,CP$1,Data!$D:$D,CP$2)</f>
        <v>0</v>
      </c>
      <c r="CQ81" s="5">
        <f>COUNTIFS(Data!$G:$G,$A81,Data!$C:$C,CQ$1,Data!$D:$D,CQ$2)</f>
        <v>0</v>
      </c>
      <c r="CR81" s="5">
        <f>COUNTIFS(Data!$G:$G,$A81,Data!$C:$C,CR$1,Data!$D:$D,CR$2)</f>
        <v>0</v>
      </c>
      <c r="CS81" s="5">
        <f>COUNTIFS(Data!$G:$G,$A81,Data!$C:$C,CS$1,Data!$D:$D,CS$2)</f>
        <v>0</v>
      </c>
      <c r="CT81" s="5">
        <f>COUNTIFS(Data!$G:$G,$A81,Data!$C:$C,CT$1,Data!$D:$D,CT$2)</f>
        <v>0</v>
      </c>
      <c r="CU81" s="5">
        <f>COUNTIFS(Data!$G:$G,$A81,Data!$C:$C,CU$1,Data!$D:$D,CU$2)</f>
        <v>0</v>
      </c>
      <c r="CV81" s="5">
        <f>COUNTIFS(Data!$G:$G,$A81,Data!$C:$C,CV$1,Data!$D:$D,CV$2)</f>
        <v>0</v>
      </c>
      <c r="CW81" s="5">
        <f t="shared" ref="CW81:CX81" si="80">SUMIF($B$2:$CV$2,CW$2, $B81:$CV81)</f>
        <v>0</v>
      </c>
      <c r="CX81" s="5">
        <f t="shared" si="80"/>
        <v>0</v>
      </c>
      <c r="CY81" s="5">
        <f t="shared" si="3"/>
        <v>0</v>
      </c>
    </row>
    <row r="82">
      <c r="A82" s="5" t="str">
        <f>Countries!A80</f>
        <v>SRB</v>
      </c>
      <c r="B82" s="5">
        <f>COUNTIFS(Data!$G:$G,$A82,Data!$C:$C,B$1,Data!$D:$D,B$2)</f>
        <v>0</v>
      </c>
      <c r="C82" s="5">
        <f>COUNTIFS(Data!$G:$G,$A82,Data!$C:$C,C$1,Data!$D:$D,C$2)</f>
        <v>0</v>
      </c>
      <c r="D82" s="5">
        <f>COUNTIFS(Data!$G:$G,$A82,Data!$C:$C,D$1,Data!$D:$D,D$2)</f>
        <v>0</v>
      </c>
      <c r="E82" s="5">
        <f>COUNTIFS(Data!$G:$G,$A82,Data!$C:$C,E$1,Data!$D:$D,E$2)</f>
        <v>0</v>
      </c>
      <c r="F82" s="5">
        <f>COUNTIFS(Data!$G:$G,$A82,Data!$C:$C,F$1,Data!$D:$D,F$2)</f>
        <v>0</v>
      </c>
      <c r="G82" s="5">
        <f>COUNTIFS(Data!$G:$G,$A82,Data!$C:$C,G$1,Data!$D:$D,G$2)</f>
        <v>0</v>
      </c>
      <c r="H82" s="5">
        <f>COUNTIFS(Data!$G:$G,$A82,Data!$C:$C,H$1,Data!$D:$D,H$2)</f>
        <v>0</v>
      </c>
      <c r="I82" s="5">
        <f>COUNTIFS(Data!$G:$G,$A82,Data!$C:$C,I$1,Data!$D:$D,I$2)</f>
        <v>0</v>
      </c>
      <c r="J82" s="5">
        <f>COUNTIFS(Data!$G:$G,$A82,Data!$C:$C,J$1,Data!$D:$D,J$2)</f>
        <v>0</v>
      </c>
      <c r="K82" s="5">
        <f>COUNTIFS(Data!$G:$G,$A82,Data!$C:$C,K$1,Data!$D:$D,K$2)</f>
        <v>0</v>
      </c>
      <c r="L82" s="5">
        <f>COUNTIFS(Data!$G:$G,$A82,Data!$C:$C,L$1,Data!$D:$D,L$2)</f>
        <v>0</v>
      </c>
      <c r="M82" s="5">
        <f>COUNTIFS(Data!$G:$G,$A82,Data!$C:$C,M$1,Data!$D:$D,M$2)</f>
        <v>0</v>
      </c>
      <c r="N82" s="5">
        <f>COUNTIFS(Data!$G:$G,$A82,Data!$C:$C,N$1,Data!$D:$D,N$2)</f>
        <v>0</v>
      </c>
      <c r="O82" s="5">
        <f>COUNTIFS(Data!$G:$G,$A82,Data!$C:$C,O$1,Data!$D:$D,O$2)</f>
        <v>0</v>
      </c>
      <c r="P82" s="5">
        <f>COUNTIFS(Data!$G:$G,$A82,Data!$C:$C,P$1,Data!$D:$D,P$2)</f>
        <v>0</v>
      </c>
      <c r="Q82" s="5">
        <f>COUNTIFS(Data!$G:$G,$A82,Data!$C:$C,Q$1,Data!$D:$D,Q$2)</f>
        <v>0</v>
      </c>
      <c r="R82" s="5">
        <f>COUNTIFS(Data!$G:$G,$A82,Data!$C:$C,R$1,Data!$D:$D,R$2)</f>
        <v>0</v>
      </c>
      <c r="S82" s="5">
        <f>COUNTIFS(Data!$G:$G,$A82,Data!$C:$C,S$1,Data!$D:$D,S$2)</f>
        <v>0</v>
      </c>
      <c r="T82" s="5">
        <f>COUNTIFS(Data!$G:$G,$A82,Data!$C:$C,T$1,Data!$D:$D,T$2)</f>
        <v>0</v>
      </c>
      <c r="U82" s="5">
        <f>COUNTIFS(Data!$G:$G,$A82,Data!$C:$C,U$1,Data!$D:$D,U$2)</f>
        <v>0</v>
      </c>
      <c r="V82" s="5">
        <f>COUNTIFS(Data!$G:$G,$A82,Data!$C:$C,V$1,Data!$D:$D,V$2)</f>
        <v>0</v>
      </c>
      <c r="W82" s="5">
        <f>COUNTIFS(Data!$G:$G,$A82,Data!$C:$C,W$1,Data!$D:$D,W$2)</f>
        <v>0</v>
      </c>
      <c r="X82" s="5">
        <f>COUNTIFS(Data!$G:$G,$A82,Data!$C:$C,X$1,Data!$D:$D,X$2)</f>
        <v>0</v>
      </c>
      <c r="Y82" s="5">
        <f>COUNTIFS(Data!$G:$G,$A82,Data!$C:$C,Y$1,Data!$D:$D,Y$2)</f>
        <v>0</v>
      </c>
      <c r="Z82" s="5">
        <f>COUNTIFS(Data!$G:$G,$A82,Data!$C:$C,Z$1,Data!$D:$D,Z$2)</f>
        <v>0</v>
      </c>
      <c r="AA82" s="5">
        <f>COUNTIFS(Data!$G:$G,$A82,Data!$C:$C,AA$1,Data!$D:$D,AA$2)</f>
        <v>0</v>
      </c>
      <c r="AB82" s="5">
        <f>COUNTIFS(Data!$G:$G,$A82,Data!$C:$C,AB$1,Data!$D:$D,AB$2)</f>
        <v>0</v>
      </c>
      <c r="AC82" s="5">
        <f>COUNTIFS(Data!$G:$G,$A82,Data!$C:$C,AC$1,Data!$D:$D,AC$2)</f>
        <v>0</v>
      </c>
      <c r="AD82" s="5">
        <f>COUNTIFS(Data!$G:$G,$A82,Data!$C:$C,AD$1,Data!$D:$D,AD$2)</f>
        <v>0</v>
      </c>
      <c r="AE82" s="5">
        <f>COUNTIFS(Data!$G:$G,$A82,Data!$C:$C,AE$1,Data!$D:$D,AE$2)</f>
        <v>0</v>
      </c>
      <c r="AF82" s="5">
        <f>COUNTIFS(Data!$G:$G,$A82,Data!$C:$C,AF$1,Data!$D:$D,AF$2)</f>
        <v>0</v>
      </c>
      <c r="AG82" s="5">
        <f>COUNTIFS(Data!$G:$G,$A82,Data!$C:$C,AG$1,Data!$D:$D,AG$2)</f>
        <v>0</v>
      </c>
      <c r="AH82" s="5">
        <f>COUNTIFS(Data!$G:$G,$A82,Data!$C:$C,AH$1,Data!$D:$D,AH$2)</f>
        <v>0</v>
      </c>
      <c r="AI82" s="5">
        <f>COUNTIFS(Data!$G:$G,$A82,Data!$C:$C,AI$1,Data!$D:$D,AI$2)</f>
        <v>0</v>
      </c>
      <c r="AJ82" s="5">
        <f>COUNTIFS(Data!$G:$G,$A82,Data!$C:$C,AJ$1,Data!$D:$D,AJ$2)</f>
        <v>0</v>
      </c>
      <c r="AK82" s="5">
        <f>COUNTIFS(Data!$G:$G,$A82,Data!$C:$C,AK$1,Data!$D:$D,AK$2)</f>
        <v>0</v>
      </c>
      <c r="AL82" s="5">
        <f>COUNTIFS(Data!$G:$G,$A82,Data!$C:$C,AL$1,Data!$D:$D,AL$2)</f>
        <v>0</v>
      </c>
      <c r="AM82" s="5">
        <f>COUNTIFS(Data!$G:$G,$A82,Data!$C:$C,AM$1,Data!$D:$D,AM$2)</f>
        <v>0</v>
      </c>
      <c r="AN82" s="5">
        <f>COUNTIFS(Data!$G:$G,$A82,Data!$C:$C,AN$1,Data!$D:$D,AN$2)</f>
        <v>0</v>
      </c>
      <c r="AO82" s="5">
        <f>COUNTIFS(Data!$G:$G,$A82,Data!$C:$C,AO$1,Data!$D:$D,AO$2)</f>
        <v>0</v>
      </c>
      <c r="AP82" s="5">
        <f>COUNTIFS(Data!$G:$G,$A82,Data!$C:$C,AP$1,Data!$D:$D,AP$2)</f>
        <v>0</v>
      </c>
      <c r="AQ82" s="5">
        <f>COUNTIFS(Data!$G:$G,$A82,Data!$C:$C,AQ$1,Data!$D:$D,AQ$2)</f>
        <v>0</v>
      </c>
      <c r="AR82" s="5">
        <f>COUNTIFS(Data!$G:$G,$A82,Data!$C:$C,AR$1,Data!$D:$D,AR$2)</f>
        <v>0</v>
      </c>
      <c r="AS82" s="5">
        <f>COUNTIFS(Data!$G:$G,$A82,Data!$C:$C,AS$1,Data!$D:$D,AS$2)</f>
        <v>0</v>
      </c>
      <c r="AT82" s="5">
        <f>COUNTIFS(Data!$G:$G,$A82,Data!$C:$C,AT$1,Data!$D:$D,AT$2)</f>
        <v>0</v>
      </c>
      <c r="AU82" s="5">
        <f>COUNTIFS(Data!$G:$G,$A82,Data!$C:$C,AU$1,Data!$D:$D,AU$2)</f>
        <v>0</v>
      </c>
      <c r="AV82" s="5">
        <f>COUNTIFS(Data!$G:$G,$A82,Data!$C:$C,AV$1,Data!$D:$D,AV$2)</f>
        <v>0</v>
      </c>
      <c r="AW82" s="5">
        <f>COUNTIFS(Data!$G:$G,$A82,Data!$C:$C,AW$1,Data!$D:$D,AW$2)</f>
        <v>0</v>
      </c>
      <c r="AX82" s="5">
        <f>COUNTIFS(Data!$G:$G,$A82,Data!$C:$C,AX$1,Data!$D:$D,AX$2)</f>
        <v>0</v>
      </c>
      <c r="AY82" s="5">
        <f>COUNTIFS(Data!$G:$G,$A82,Data!$C:$C,AY$1,Data!$D:$D,AY$2)</f>
        <v>0</v>
      </c>
      <c r="AZ82" s="5">
        <f>COUNTIFS(Data!$G:$G,$A82,Data!$C:$C,AZ$1,Data!$D:$D,AZ$2)</f>
        <v>0</v>
      </c>
      <c r="BA82" s="5">
        <f>COUNTIFS(Data!$G:$G,$A82,Data!$C:$C,BA$1,Data!$D:$D,BA$2)</f>
        <v>0</v>
      </c>
      <c r="BB82" s="5">
        <f>COUNTIFS(Data!$G:$G,$A82,Data!$C:$C,BB$1,Data!$D:$D,BB$2)</f>
        <v>0</v>
      </c>
      <c r="BC82" s="5">
        <f>COUNTIFS(Data!$G:$G,$A82,Data!$C:$C,BC$1,Data!$D:$D,BC$2)</f>
        <v>1</v>
      </c>
      <c r="BD82" s="5">
        <f>COUNTIFS(Data!$G:$G,$A82,Data!$C:$C,BD$1,Data!$D:$D,BD$2)</f>
        <v>0</v>
      </c>
      <c r="BE82" s="5">
        <f>COUNTIFS(Data!$G:$G,$A82,Data!$C:$C,BE$1,Data!$D:$D,BE$2)</f>
        <v>0</v>
      </c>
      <c r="BF82" s="5">
        <f>COUNTIFS(Data!$G:$G,$A82,Data!$C:$C,BF$1,Data!$D:$D,BF$2)</f>
        <v>0</v>
      </c>
      <c r="BG82" s="5">
        <f>COUNTIFS(Data!$G:$G,$A82,Data!$C:$C,BG$1,Data!$D:$D,BG$2)</f>
        <v>0</v>
      </c>
      <c r="BH82" s="5">
        <f>COUNTIFS(Data!$G:$G,$A82,Data!$C:$C,BH$1,Data!$D:$D,BH$2)</f>
        <v>0</v>
      </c>
      <c r="BI82" s="5">
        <f>COUNTIFS(Data!$G:$G,$A82,Data!$C:$C,BI$1,Data!$D:$D,BI$2)</f>
        <v>0</v>
      </c>
      <c r="BJ82" s="5">
        <f>COUNTIFS(Data!$G:$G,$A82,Data!$C:$C,BJ$1,Data!$D:$D,BJ$2)</f>
        <v>0</v>
      </c>
      <c r="BK82" s="5">
        <f>COUNTIFS(Data!$G:$G,$A82,Data!$C:$C,BK$1,Data!$D:$D,BK$2)</f>
        <v>0</v>
      </c>
      <c r="BL82" s="5">
        <f>COUNTIFS(Data!$G:$G,$A82,Data!$C:$C,BL$1,Data!$D:$D,BL$2)</f>
        <v>0</v>
      </c>
      <c r="BM82" s="5">
        <f>COUNTIFS(Data!$G:$G,$A82,Data!$C:$C,BM$1,Data!$D:$D,BM$2)</f>
        <v>0</v>
      </c>
      <c r="BN82" s="5">
        <f>COUNTIFS(Data!$G:$G,$A82,Data!$C:$C,BN$1,Data!$D:$D,BN$2)</f>
        <v>0</v>
      </c>
      <c r="BO82" s="5">
        <f>COUNTIFS(Data!$G:$G,$A82,Data!$C:$C,BO$1,Data!$D:$D,BO$2)</f>
        <v>0</v>
      </c>
      <c r="BP82" s="5">
        <f>COUNTIFS(Data!$G:$G,$A82,Data!$C:$C,BP$1,Data!$D:$D,BP$2)</f>
        <v>0</v>
      </c>
      <c r="BQ82" s="5">
        <f>COUNTIFS(Data!$G:$G,$A82,Data!$C:$C,BQ$1,Data!$D:$D,BQ$2)</f>
        <v>0</v>
      </c>
      <c r="BR82" s="5">
        <f>COUNTIFS(Data!$G:$G,$A82,Data!$C:$C,BR$1,Data!$D:$D,BR$2)</f>
        <v>0</v>
      </c>
      <c r="BS82" s="5">
        <f>COUNTIFS(Data!$G:$G,$A82,Data!$C:$C,BS$1,Data!$D:$D,BS$2)</f>
        <v>0</v>
      </c>
      <c r="BT82" s="5">
        <f>COUNTIFS(Data!$G:$G,$A82,Data!$C:$C,BT$1,Data!$D:$D,BT$2)</f>
        <v>0</v>
      </c>
      <c r="BU82" s="5">
        <f>COUNTIFS(Data!$G:$G,$A82,Data!$C:$C,BU$1,Data!$D:$D,BU$2)</f>
        <v>0</v>
      </c>
      <c r="BV82" s="5">
        <f>COUNTIFS(Data!$G:$G,$A82,Data!$C:$C,BV$1,Data!$D:$D,BV$2)</f>
        <v>0</v>
      </c>
      <c r="BW82" s="5">
        <f>COUNTIFS(Data!$G:$G,$A82,Data!$C:$C,BW$1,Data!$D:$D,BW$2)</f>
        <v>0</v>
      </c>
      <c r="BX82" s="5">
        <f>COUNTIFS(Data!$G:$G,$A82,Data!$C:$C,BX$1,Data!$D:$D,BX$2)</f>
        <v>0</v>
      </c>
      <c r="BY82" s="5">
        <f>COUNTIFS(Data!$G:$G,$A82,Data!$C:$C,BY$1,Data!$D:$D,BY$2)</f>
        <v>0</v>
      </c>
      <c r="BZ82" s="5">
        <f>COUNTIFS(Data!$G:$G,$A82,Data!$C:$C,BZ$1,Data!$D:$D,BZ$2)</f>
        <v>0</v>
      </c>
      <c r="CA82" s="5">
        <f>COUNTIFS(Data!$G:$G,$A82,Data!$C:$C,CA$1,Data!$D:$D,CA$2)</f>
        <v>0</v>
      </c>
      <c r="CB82" s="5">
        <f>COUNTIFS(Data!$G:$G,$A82,Data!$C:$C,CB$1,Data!$D:$D,CB$2)</f>
        <v>0</v>
      </c>
      <c r="CC82" s="5">
        <f>COUNTIFS(Data!$G:$G,$A82,Data!$C:$C,CC$1,Data!$D:$D,CC$2)</f>
        <v>0</v>
      </c>
      <c r="CD82" s="5">
        <f>COUNTIFS(Data!$G:$G,$A82,Data!$C:$C,CD$1,Data!$D:$D,CD$2)</f>
        <v>0</v>
      </c>
      <c r="CE82" s="5">
        <f>COUNTIFS(Data!$G:$G,$A82,Data!$C:$C,CE$1,Data!$D:$D,CE$2)</f>
        <v>0</v>
      </c>
      <c r="CF82" s="5">
        <f>COUNTIFS(Data!$G:$G,$A82,Data!$C:$C,CF$1,Data!$D:$D,CF$2)</f>
        <v>1</v>
      </c>
      <c r="CG82" s="5">
        <f>COUNTIFS(Data!$G:$G,$A82,Data!$C:$C,CG$1,Data!$D:$D,CG$2)</f>
        <v>0</v>
      </c>
      <c r="CH82" s="5">
        <f>COUNTIFS(Data!$G:$G,$A82,Data!$C:$C,CH$1,Data!$D:$D,CH$2)</f>
        <v>0</v>
      </c>
      <c r="CI82" s="5">
        <f>COUNTIFS(Data!$G:$G,$A82,Data!$C:$C,CI$1,Data!$D:$D,CI$2)</f>
        <v>0</v>
      </c>
      <c r="CJ82" s="5">
        <f>COUNTIFS(Data!$G:$G,$A82,Data!$C:$C,CJ$1,Data!$D:$D,CJ$2)</f>
        <v>0</v>
      </c>
      <c r="CK82" s="5">
        <f>COUNTIFS(Data!$G:$G,$A82,Data!$C:$C,CK$1,Data!$D:$D,CK$2)</f>
        <v>0</v>
      </c>
      <c r="CL82" s="5">
        <f>COUNTIFS(Data!$G:$G,$A82,Data!$C:$C,CL$1,Data!$D:$D,CL$2)</f>
        <v>0</v>
      </c>
      <c r="CM82" s="5">
        <f>COUNTIFS(Data!$G:$G,$A82,Data!$C:$C,CM$1,Data!$D:$D,CM$2)</f>
        <v>0</v>
      </c>
      <c r="CN82" s="5">
        <f>COUNTIFS(Data!$G:$G,$A82,Data!$C:$C,CN$1,Data!$D:$D,CN$2)</f>
        <v>0</v>
      </c>
      <c r="CO82" s="5">
        <f>COUNTIFS(Data!$G:$G,$A82,Data!$C:$C,CO$1,Data!$D:$D,CO$2)</f>
        <v>0</v>
      </c>
      <c r="CP82" s="5">
        <f>COUNTIFS(Data!$G:$G,$A82,Data!$C:$C,CP$1,Data!$D:$D,CP$2)</f>
        <v>0</v>
      </c>
      <c r="CQ82" s="5">
        <f>COUNTIFS(Data!$G:$G,$A82,Data!$C:$C,CQ$1,Data!$D:$D,CQ$2)</f>
        <v>1</v>
      </c>
      <c r="CR82" s="5">
        <f>COUNTIFS(Data!$G:$G,$A82,Data!$C:$C,CR$1,Data!$D:$D,CR$2)</f>
        <v>0</v>
      </c>
      <c r="CS82" s="5">
        <f>COUNTIFS(Data!$G:$G,$A82,Data!$C:$C,CS$1,Data!$D:$D,CS$2)</f>
        <v>0</v>
      </c>
      <c r="CT82" s="5">
        <f>COUNTIFS(Data!$G:$G,$A82,Data!$C:$C,CT$1,Data!$D:$D,CT$2)</f>
        <v>0</v>
      </c>
      <c r="CU82" s="5">
        <f>COUNTIFS(Data!$G:$G,$A82,Data!$C:$C,CU$1,Data!$D:$D,CU$2)</f>
        <v>0</v>
      </c>
      <c r="CV82" s="5">
        <f>COUNTIFS(Data!$G:$G,$A82,Data!$C:$C,CV$1,Data!$D:$D,CV$2)</f>
        <v>0</v>
      </c>
      <c r="CW82" s="5">
        <f t="shared" ref="CW82:CX82" si="81">SUMIF($B$2:$CV$2,CW$2, $B82:$CV82)</f>
        <v>1</v>
      </c>
      <c r="CX82" s="5">
        <f t="shared" si="81"/>
        <v>2</v>
      </c>
      <c r="CY82" s="5">
        <f t="shared" si="3"/>
        <v>3</v>
      </c>
    </row>
    <row r="83">
      <c r="A83" s="5" t="str">
        <f>Countries!A81</f>
        <v>SUI</v>
      </c>
      <c r="B83" s="5">
        <f>COUNTIFS(Data!$G:$G,$A83,Data!$C:$C,B$1,Data!$D:$D,B$2)</f>
        <v>0</v>
      </c>
      <c r="C83" s="5">
        <f>COUNTIFS(Data!$G:$G,$A83,Data!$C:$C,C$1,Data!$D:$D,C$2)</f>
        <v>0</v>
      </c>
      <c r="D83" s="5">
        <f>COUNTIFS(Data!$G:$G,$A83,Data!$C:$C,D$1,Data!$D:$D,D$2)</f>
        <v>0</v>
      </c>
      <c r="E83" s="5">
        <f>COUNTIFS(Data!$G:$G,$A83,Data!$C:$C,E$1,Data!$D:$D,E$2)</f>
        <v>0</v>
      </c>
      <c r="F83" s="5">
        <f>COUNTIFS(Data!$G:$G,$A83,Data!$C:$C,F$1,Data!$D:$D,F$2)</f>
        <v>0</v>
      </c>
      <c r="G83" s="5">
        <f>COUNTIFS(Data!$G:$G,$A83,Data!$C:$C,G$1,Data!$D:$D,G$2)</f>
        <v>0</v>
      </c>
      <c r="H83" s="5">
        <f>COUNTIFS(Data!$G:$G,$A83,Data!$C:$C,H$1,Data!$D:$D,H$2)</f>
        <v>0</v>
      </c>
      <c r="I83" s="5">
        <f>COUNTIFS(Data!$G:$G,$A83,Data!$C:$C,I$1,Data!$D:$D,I$2)</f>
        <v>0</v>
      </c>
      <c r="J83" s="5">
        <f>COUNTIFS(Data!$G:$G,$A83,Data!$C:$C,J$1,Data!$D:$D,J$2)</f>
        <v>0</v>
      </c>
      <c r="K83" s="5">
        <f>COUNTIFS(Data!$G:$G,$A83,Data!$C:$C,K$1,Data!$D:$D,K$2)</f>
        <v>0</v>
      </c>
      <c r="L83" s="5">
        <f>COUNTIFS(Data!$G:$G,$A83,Data!$C:$C,L$1,Data!$D:$D,L$2)</f>
        <v>0</v>
      </c>
      <c r="M83" s="5">
        <f>COUNTIFS(Data!$G:$G,$A83,Data!$C:$C,M$1,Data!$D:$D,M$2)</f>
        <v>0</v>
      </c>
      <c r="N83" s="5">
        <f>COUNTIFS(Data!$G:$G,$A83,Data!$C:$C,N$1,Data!$D:$D,N$2)</f>
        <v>0</v>
      </c>
      <c r="O83" s="5">
        <f>COUNTIFS(Data!$G:$G,$A83,Data!$C:$C,O$1,Data!$D:$D,O$2)</f>
        <v>0</v>
      </c>
      <c r="P83" s="5">
        <f>COUNTIFS(Data!$G:$G,$A83,Data!$C:$C,P$1,Data!$D:$D,P$2)</f>
        <v>0</v>
      </c>
      <c r="Q83" s="5">
        <f>COUNTIFS(Data!$G:$G,$A83,Data!$C:$C,Q$1,Data!$D:$D,Q$2)</f>
        <v>0</v>
      </c>
      <c r="R83" s="5">
        <f>COUNTIFS(Data!$G:$G,$A83,Data!$C:$C,R$1,Data!$D:$D,R$2)</f>
        <v>0</v>
      </c>
      <c r="S83" s="5">
        <f>COUNTIFS(Data!$G:$G,$A83,Data!$C:$C,S$1,Data!$D:$D,S$2)</f>
        <v>0</v>
      </c>
      <c r="T83" s="5">
        <f>COUNTIFS(Data!$G:$G,$A83,Data!$C:$C,T$1,Data!$D:$D,T$2)</f>
        <v>0</v>
      </c>
      <c r="U83" s="5">
        <f>COUNTIFS(Data!$G:$G,$A83,Data!$C:$C,U$1,Data!$D:$D,U$2)</f>
        <v>0</v>
      </c>
      <c r="V83" s="5">
        <f>COUNTIFS(Data!$G:$G,$A83,Data!$C:$C,V$1,Data!$D:$D,V$2)</f>
        <v>0</v>
      </c>
      <c r="W83" s="5">
        <f>COUNTIFS(Data!$G:$G,$A83,Data!$C:$C,W$1,Data!$D:$D,W$2)</f>
        <v>0</v>
      </c>
      <c r="X83" s="5">
        <f>COUNTIFS(Data!$G:$G,$A83,Data!$C:$C,X$1,Data!$D:$D,X$2)</f>
        <v>0</v>
      </c>
      <c r="Y83" s="5">
        <f>COUNTIFS(Data!$G:$G,$A83,Data!$C:$C,Y$1,Data!$D:$D,Y$2)</f>
        <v>0</v>
      </c>
      <c r="Z83" s="5">
        <f>COUNTIFS(Data!$G:$G,$A83,Data!$C:$C,Z$1,Data!$D:$D,Z$2)</f>
        <v>0</v>
      </c>
      <c r="AA83" s="5">
        <f>COUNTIFS(Data!$G:$G,$A83,Data!$C:$C,AA$1,Data!$D:$D,AA$2)</f>
        <v>0</v>
      </c>
      <c r="AB83" s="5">
        <f>COUNTIFS(Data!$G:$G,$A83,Data!$C:$C,AB$1,Data!$D:$D,AB$2)</f>
        <v>0</v>
      </c>
      <c r="AC83" s="5">
        <f>COUNTIFS(Data!$G:$G,$A83,Data!$C:$C,AC$1,Data!$D:$D,AC$2)</f>
        <v>0</v>
      </c>
      <c r="AD83" s="5">
        <f>COUNTIFS(Data!$G:$G,$A83,Data!$C:$C,AD$1,Data!$D:$D,AD$2)</f>
        <v>0</v>
      </c>
      <c r="AE83" s="5">
        <f>COUNTIFS(Data!$G:$G,$A83,Data!$C:$C,AE$1,Data!$D:$D,AE$2)</f>
        <v>0</v>
      </c>
      <c r="AF83" s="5">
        <f>COUNTIFS(Data!$G:$G,$A83,Data!$C:$C,AF$1,Data!$D:$D,AF$2)</f>
        <v>0</v>
      </c>
      <c r="AG83" s="5">
        <f>COUNTIFS(Data!$G:$G,$A83,Data!$C:$C,AG$1,Data!$D:$D,AG$2)</f>
        <v>1</v>
      </c>
      <c r="AH83" s="5">
        <f>COUNTIFS(Data!$G:$G,$A83,Data!$C:$C,AH$1,Data!$D:$D,AH$2)</f>
        <v>0</v>
      </c>
      <c r="AI83" s="5">
        <f>COUNTIFS(Data!$G:$G,$A83,Data!$C:$C,AI$1,Data!$D:$D,AI$2)</f>
        <v>0</v>
      </c>
      <c r="AJ83" s="5">
        <f>COUNTIFS(Data!$G:$G,$A83,Data!$C:$C,AJ$1,Data!$D:$D,AJ$2)</f>
        <v>0</v>
      </c>
      <c r="AK83" s="5">
        <f>COUNTIFS(Data!$G:$G,$A83,Data!$C:$C,AK$1,Data!$D:$D,AK$2)</f>
        <v>0</v>
      </c>
      <c r="AL83" s="5">
        <f>COUNTIFS(Data!$G:$G,$A83,Data!$C:$C,AL$1,Data!$D:$D,AL$2)</f>
        <v>0</v>
      </c>
      <c r="AM83" s="5">
        <f>COUNTIFS(Data!$G:$G,$A83,Data!$C:$C,AM$1,Data!$D:$D,AM$2)</f>
        <v>0</v>
      </c>
      <c r="AN83" s="5">
        <f>COUNTIFS(Data!$G:$G,$A83,Data!$C:$C,AN$1,Data!$D:$D,AN$2)</f>
        <v>0</v>
      </c>
      <c r="AO83" s="5">
        <f>COUNTIFS(Data!$G:$G,$A83,Data!$C:$C,AO$1,Data!$D:$D,AO$2)</f>
        <v>0</v>
      </c>
      <c r="AP83" s="5">
        <f>COUNTIFS(Data!$G:$G,$A83,Data!$C:$C,AP$1,Data!$D:$D,AP$2)</f>
        <v>0</v>
      </c>
      <c r="AQ83" s="5">
        <f>COUNTIFS(Data!$G:$G,$A83,Data!$C:$C,AQ$1,Data!$D:$D,AQ$2)</f>
        <v>0</v>
      </c>
      <c r="AR83" s="5">
        <f>COUNTIFS(Data!$G:$G,$A83,Data!$C:$C,AR$1,Data!$D:$D,AR$2)</f>
        <v>0</v>
      </c>
      <c r="AS83" s="5">
        <f>COUNTIFS(Data!$G:$G,$A83,Data!$C:$C,AS$1,Data!$D:$D,AS$2)</f>
        <v>0</v>
      </c>
      <c r="AT83" s="5">
        <f>COUNTIFS(Data!$G:$G,$A83,Data!$C:$C,AT$1,Data!$D:$D,AT$2)</f>
        <v>0</v>
      </c>
      <c r="AU83" s="5">
        <f>COUNTIFS(Data!$G:$G,$A83,Data!$C:$C,AU$1,Data!$D:$D,AU$2)</f>
        <v>0</v>
      </c>
      <c r="AV83" s="5">
        <f>COUNTIFS(Data!$G:$G,$A83,Data!$C:$C,AV$1,Data!$D:$D,AV$2)</f>
        <v>0</v>
      </c>
      <c r="AW83" s="5">
        <f>COUNTIFS(Data!$G:$G,$A83,Data!$C:$C,AW$1,Data!$D:$D,AW$2)</f>
        <v>0</v>
      </c>
      <c r="AX83" s="5">
        <f>COUNTIFS(Data!$G:$G,$A83,Data!$C:$C,AX$1,Data!$D:$D,AX$2)</f>
        <v>0</v>
      </c>
      <c r="AY83" s="5">
        <f>COUNTIFS(Data!$G:$G,$A83,Data!$C:$C,AY$1,Data!$D:$D,AY$2)</f>
        <v>0</v>
      </c>
      <c r="AZ83" s="5">
        <f>COUNTIFS(Data!$G:$G,$A83,Data!$C:$C,AZ$1,Data!$D:$D,AZ$2)</f>
        <v>0</v>
      </c>
      <c r="BA83" s="5">
        <f>COUNTIFS(Data!$G:$G,$A83,Data!$C:$C,BA$1,Data!$D:$D,BA$2)</f>
        <v>0</v>
      </c>
      <c r="BB83" s="5">
        <f>COUNTIFS(Data!$G:$G,$A83,Data!$C:$C,BB$1,Data!$D:$D,BB$2)</f>
        <v>0</v>
      </c>
      <c r="BC83" s="5">
        <f>COUNTIFS(Data!$G:$G,$A83,Data!$C:$C,BC$1,Data!$D:$D,BC$2)</f>
        <v>0</v>
      </c>
      <c r="BD83" s="5">
        <f>COUNTIFS(Data!$G:$G,$A83,Data!$C:$C,BD$1,Data!$D:$D,BD$2)</f>
        <v>0</v>
      </c>
      <c r="BE83" s="5">
        <f>COUNTIFS(Data!$G:$G,$A83,Data!$C:$C,BE$1,Data!$D:$D,BE$2)</f>
        <v>0</v>
      </c>
      <c r="BF83" s="5">
        <f>COUNTIFS(Data!$G:$G,$A83,Data!$C:$C,BF$1,Data!$D:$D,BF$2)</f>
        <v>0</v>
      </c>
      <c r="BG83" s="5">
        <f>COUNTIFS(Data!$G:$G,$A83,Data!$C:$C,BG$1,Data!$D:$D,BG$2)</f>
        <v>0</v>
      </c>
      <c r="BH83" s="5">
        <f>COUNTIFS(Data!$G:$G,$A83,Data!$C:$C,BH$1,Data!$D:$D,BH$2)</f>
        <v>0</v>
      </c>
      <c r="BI83" s="5">
        <f>COUNTIFS(Data!$G:$G,$A83,Data!$C:$C,BI$1,Data!$D:$D,BI$2)</f>
        <v>0</v>
      </c>
      <c r="BJ83" s="5">
        <f>COUNTIFS(Data!$G:$G,$A83,Data!$C:$C,BJ$1,Data!$D:$D,BJ$2)</f>
        <v>0</v>
      </c>
      <c r="BK83" s="5">
        <f>COUNTIFS(Data!$G:$G,$A83,Data!$C:$C,BK$1,Data!$D:$D,BK$2)</f>
        <v>0</v>
      </c>
      <c r="BL83" s="5">
        <f>COUNTIFS(Data!$G:$G,$A83,Data!$C:$C,BL$1,Data!$D:$D,BL$2)</f>
        <v>0</v>
      </c>
      <c r="BM83" s="5">
        <f>COUNTIFS(Data!$G:$G,$A83,Data!$C:$C,BM$1,Data!$D:$D,BM$2)</f>
        <v>0</v>
      </c>
      <c r="BN83" s="5">
        <f>COUNTIFS(Data!$G:$G,$A83,Data!$C:$C,BN$1,Data!$D:$D,BN$2)</f>
        <v>0</v>
      </c>
      <c r="BO83" s="5">
        <f>COUNTIFS(Data!$G:$G,$A83,Data!$C:$C,BO$1,Data!$D:$D,BO$2)</f>
        <v>0</v>
      </c>
      <c r="BP83" s="5">
        <f>COUNTIFS(Data!$G:$G,$A83,Data!$C:$C,BP$1,Data!$D:$D,BP$2)</f>
        <v>0</v>
      </c>
      <c r="BQ83" s="5">
        <f>COUNTIFS(Data!$G:$G,$A83,Data!$C:$C,BQ$1,Data!$D:$D,BQ$2)</f>
        <v>0</v>
      </c>
      <c r="BR83" s="5">
        <f>COUNTIFS(Data!$G:$G,$A83,Data!$C:$C,BR$1,Data!$D:$D,BR$2)</f>
        <v>1</v>
      </c>
      <c r="BS83" s="5">
        <f>COUNTIFS(Data!$G:$G,$A83,Data!$C:$C,BS$1,Data!$D:$D,BS$2)</f>
        <v>0</v>
      </c>
      <c r="BT83" s="5">
        <f>COUNTIFS(Data!$G:$G,$A83,Data!$C:$C,BT$1,Data!$D:$D,BT$2)</f>
        <v>0</v>
      </c>
      <c r="BU83" s="5">
        <f>COUNTIFS(Data!$G:$G,$A83,Data!$C:$C,BU$1,Data!$D:$D,BU$2)</f>
        <v>0</v>
      </c>
      <c r="BV83" s="5">
        <f>COUNTIFS(Data!$G:$G,$A83,Data!$C:$C,BV$1,Data!$D:$D,BV$2)</f>
        <v>0</v>
      </c>
      <c r="BW83" s="5">
        <f>COUNTIFS(Data!$G:$G,$A83,Data!$C:$C,BW$1,Data!$D:$D,BW$2)</f>
        <v>0</v>
      </c>
      <c r="BX83" s="5">
        <f>COUNTIFS(Data!$G:$G,$A83,Data!$C:$C,BX$1,Data!$D:$D,BX$2)</f>
        <v>0</v>
      </c>
      <c r="BY83" s="5">
        <f>COUNTIFS(Data!$G:$G,$A83,Data!$C:$C,BY$1,Data!$D:$D,BY$2)</f>
        <v>0</v>
      </c>
      <c r="BZ83" s="5">
        <f>COUNTIFS(Data!$G:$G,$A83,Data!$C:$C,BZ$1,Data!$D:$D,BZ$2)</f>
        <v>0</v>
      </c>
      <c r="CA83" s="5">
        <f>COUNTIFS(Data!$G:$G,$A83,Data!$C:$C,CA$1,Data!$D:$D,CA$2)</f>
        <v>0</v>
      </c>
      <c r="CB83" s="5">
        <f>COUNTIFS(Data!$G:$G,$A83,Data!$C:$C,CB$1,Data!$D:$D,CB$2)</f>
        <v>0</v>
      </c>
      <c r="CC83" s="5">
        <f>COUNTIFS(Data!$G:$G,$A83,Data!$C:$C,CC$1,Data!$D:$D,CC$2)</f>
        <v>0</v>
      </c>
      <c r="CD83" s="5">
        <f>COUNTIFS(Data!$G:$G,$A83,Data!$C:$C,CD$1,Data!$D:$D,CD$2)</f>
        <v>0</v>
      </c>
      <c r="CE83" s="5">
        <f>COUNTIFS(Data!$G:$G,$A83,Data!$C:$C,CE$1,Data!$D:$D,CE$2)</f>
        <v>0</v>
      </c>
      <c r="CF83" s="5">
        <f>COUNTIFS(Data!$G:$G,$A83,Data!$C:$C,CF$1,Data!$D:$D,CF$2)</f>
        <v>0</v>
      </c>
      <c r="CG83" s="5">
        <f>COUNTIFS(Data!$G:$G,$A83,Data!$C:$C,CG$1,Data!$D:$D,CG$2)</f>
        <v>0</v>
      </c>
      <c r="CH83" s="5">
        <f>COUNTIFS(Data!$G:$G,$A83,Data!$C:$C,CH$1,Data!$D:$D,CH$2)</f>
        <v>0</v>
      </c>
      <c r="CI83" s="5">
        <f>COUNTIFS(Data!$G:$G,$A83,Data!$C:$C,CI$1,Data!$D:$D,CI$2)</f>
        <v>1</v>
      </c>
      <c r="CJ83" s="5">
        <f>COUNTIFS(Data!$G:$G,$A83,Data!$C:$C,CJ$1,Data!$D:$D,CJ$2)</f>
        <v>0</v>
      </c>
      <c r="CK83" s="5">
        <f>COUNTIFS(Data!$G:$G,$A83,Data!$C:$C,CK$1,Data!$D:$D,CK$2)</f>
        <v>0</v>
      </c>
      <c r="CL83" s="5">
        <f>COUNTIFS(Data!$G:$G,$A83,Data!$C:$C,CL$1,Data!$D:$D,CL$2)</f>
        <v>0</v>
      </c>
      <c r="CM83" s="5">
        <f>COUNTIFS(Data!$G:$G,$A83,Data!$C:$C,CM$1,Data!$D:$D,CM$2)</f>
        <v>0</v>
      </c>
      <c r="CN83" s="5">
        <f>COUNTIFS(Data!$G:$G,$A83,Data!$C:$C,CN$1,Data!$D:$D,CN$2)</f>
        <v>0</v>
      </c>
      <c r="CO83" s="5">
        <f>COUNTIFS(Data!$G:$G,$A83,Data!$C:$C,CO$1,Data!$D:$D,CO$2)</f>
        <v>0</v>
      </c>
      <c r="CP83" s="5">
        <f>COUNTIFS(Data!$G:$G,$A83,Data!$C:$C,CP$1,Data!$D:$D,CP$2)</f>
        <v>0</v>
      </c>
      <c r="CQ83" s="5">
        <f>COUNTIFS(Data!$G:$G,$A83,Data!$C:$C,CQ$1,Data!$D:$D,CQ$2)</f>
        <v>0</v>
      </c>
      <c r="CR83" s="5">
        <f>COUNTIFS(Data!$G:$G,$A83,Data!$C:$C,CR$1,Data!$D:$D,CR$2)</f>
        <v>0</v>
      </c>
      <c r="CS83" s="5">
        <f>COUNTIFS(Data!$G:$G,$A83,Data!$C:$C,CS$1,Data!$D:$D,CS$2)</f>
        <v>0</v>
      </c>
      <c r="CT83" s="5">
        <f>COUNTIFS(Data!$G:$G,$A83,Data!$C:$C,CT$1,Data!$D:$D,CT$2)</f>
        <v>0</v>
      </c>
      <c r="CU83" s="5">
        <f>COUNTIFS(Data!$G:$G,$A83,Data!$C:$C,CU$1,Data!$D:$D,CU$2)</f>
        <v>0</v>
      </c>
      <c r="CV83" s="5">
        <f>COUNTIFS(Data!$G:$G,$A83,Data!$C:$C,CV$1,Data!$D:$D,CV$2)</f>
        <v>0</v>
      </c>
      <c r="CW83" s="5">
        <f t="shared" ref="CW83:CX83" si="82">SUMIF($B$2:$CV$2,CW$2, $B83:$CV83)</f>
        <v>0</v>
      </c>
      <c r="CX83" s="5">
        <f t="shared" si="82"/>
        <v>3</v>
      </c>
      <c r="CY83" s="5">
        <f t="shared" si="3"/>
        <v>3</v>
      </c>
    </row>
    <row r="84">
      <c r="A84" s="5" t="str">
        <f>Countries!A82</f>
        <v>SVK</v>
      </c>
      <c r="B84" s="5">
        <f>COUNTIFS(Data!$G:$G,$A84,Data!$C:$C,B$1,Data!$D:$D,B$2)</f>
        <v>0</v>
      </c>
      <c r="C84" s="5">
        <f>COUNTIFS(Data!$G:$G,$A84,Data!$C:$C,C$1,Data!$D:$D,C$2)</f>
        <v>0</v>
      </c>
      <c r="D84" s="5">
        <f>COUNTIFS(Data!$G:$G,$A84,Data!$C:$C,D$1,Data!$D:$D,D$2)</f>
        <v>0</v>
      </c>
      <c r="E84" s="5">
        <f>COUNTIFS(Data!$G:$G,$A84,Data!$C:$C,E$1,Data!$D:$D,E$2)</f>
        <v>0</v>
      </c>
      <c r="F84" s="5">
        <f>COUNTIFS(Data!$G:$G,$A84,Data!$C:$C,F$1,Data!$D:$D,F$2)</f>
        <v>0</v>
      </c>
      <c r="G84" s="5">
        <f>COUNTIFS(Data!$G:$G,$A84,Data!$C:$C,G$1,Data!$D:$D,G$2)</f>
        <v>0</v>
      </c>
      <c r="H84" s="5">
        <f>COUNTIFS(Data!$G:$G,$A84,Data!$C:$C,H$1,Data!$D:$D,H$2)</f>
        <v>0</v>
      </c>
      <c r="I84" s="5">
        <f>COUNTIFS(Data!$G:$G,$A84,Data!$C:$C,I$1,Data!$D:$D,I$2)</f>
        <v>0</v>
      </c>
      <c r="J84" s="5">
        <f>COUNTIFS(Data!$G:$G,$A84,Data!$C:$C,J$1,Data!$D:$D,J$2)</f>
        <v>0</v>
      </c>
      <c r="K84" s="5">
        <f>COUNTIFS(Data!$G:$G,$A84,Data!$C:$C,K$1,Data!$D:$D,K$2)</f>
        <v>0</v>
      </c>
      <c r="L84" s="5">
        <f>COUNTIFS(Data!$G:$G,$A84,Data!$C:$C,L$1,Data!$D:$D,L$2)</f>
        <v>0</v>
      </c>
      <c r="M84" s="5">
        <f>COUNTIFS(Data!$G:$G,$A84,Data!$C:$C,M$1,Data!$D:$D,M$2)</f>
        <v>0</v>
      </c>
      <c r="N84" s="5">
        <f>COUNTIFS(Data!$G:$G,$A84,Data!$C:$C,N$1,Data!$D:$D,N$2)</f>
        <v>0</v>
      </c>
      <c r="O84" s="5">
        <f>COUNTIFS(Data!$G:$G,$A84,Data!$C:$C,O$1,Data!$D:$D,O$2)</f>
        <v>0</v>
      </c>
      <c r="P84" s="5">
        <f>COUNTIFS(Data!$G:$G,$A84,Data!$C:$C,P$1,Data!$D:$D,P$2)</f>
        <v>0</v>
      </c>
      <c r="Q84" s="5">
        <f>COUNTIFS(Data!$G:$G,$A84,Data!$C:$C,Q$1,Data!$D:$D,Q$2)</f>
        <v>0</v>
      </c>
      <c r="R84" s="5">
        <f>COUNTIFS(Data!$G:$G,$A84,Data!$C:$C,R$1,Data!$D:$D,R$2)</f>
        <v>0</v>
      </c>
      <c r="S84" s="5">
        <f>COUNTIFS(Data!$G:$G,$A84,Data!$C:$C,S$1,Data!$D:$D,S$2)</f>
        <v>0</v>
      </c>
      <c r="T84" s="5">
        <f>COUNTIFS(Data!$G:$G,$A84,Data!$C:$C,T$1,Data!$D:$D,T$2)</f>
        <v>0</v>
      </c>
      <c r="U84" s="5">
        <f>COUNTIFS(Data!$G:$G,$A84,Data!$C:$C,U$1,Data!$D:$D,U$2)</f>
        <v>0</v>
      </c>
      <c r="V84" s="5">
        <f>COUNTIFS(Data!$G:$G,$A84,Data!$C:$C,V$1,Data!$D:$D,V$2)</f>
        <v>0</v>
      </c>
      <c r="W84" s="5">
        <f>COUNTIFS(Data!$G:$G,$A84,Data!$C:$C,W$1,Data!$D:$D,W$2)</f>
        <v>0</v>
      </c>
      <c r="X84" s="5">
        <f>COUNTIFS(Data!$G:$G,$A84,Data!$C:$C,X$1,Data!$D:$D,X$2)</f>
        <v>0</v>
      </c>
      <c r="Y84" s="5">
        <f>COUNTIFS(Data!$G:$G,$A84,Data!$C:$C,Y$1,Data!$D:$D,Y$2)</f>
        <v>0</v>
      </c>
      <c r="Z84" s="5">
        <f>COUNTIFS(Data!$G:$G,$A84,Data!$C:$C,Z$1,Data!$D:$D,Z$2)</f>
        <v>0</v>
      </c>
      <c r="AA84" s="5">
        <f>COUNTIFS(Data!$G:$G,$A84,Data!$C:$C,AA$1,Data!$D:$D,AA$2)</f>
        <v>0</v>
      </c>
      <c r="AB84" s="5">
        <f>COUNTIFS(Data!$G:$G,$A84,Data!$C:$C,AB$1,Data!$D:$D,AB$2)</f>
        <v>0</v>
      </c>
      <c r="AC84" s="5">
        <f>COUNTIFS(Data!$G:$G,$A84,Data!$C:$C,AC$1,Data!$D:$D,AC$2)</f>
        <v>0</v>
      </c>
      <c r="AD84" s="5">
        <f>COUNTIFS(Data!$G:$G,$A84,Data!$C:$C,AD$1,Data!$D:$D,AD$2)</f>
        <v>0</v>
      </c>
      <c r="AE84" s="5">
        <f>COUNTIFS(Data!$G:$G,$A84,Data!$C:$C,AE$1,Data!$D:$D,AE$2)</f>
        <v>0</v>
      </c>
      <c r="AF84" s="5">
        <f>COUNTIFS(Data!$G:$G,$A84,Data!$C:$C,AF$1,Data!$D:$D,AF$2)</f>
        <v>0</v>
      </c>
      <c r="AG84" s="5">
        <f>COUNTIFS(Data!$G:$G,$A84,Data!$C:$C,AG$1,Data!$D:$D,AG$2)</f>
        <v>0</v>
      </c>
      <c r="AH84" s="5">
        <f>COUNTIFS(Data!$G:$G,$A84,Data!$C:$C,AH$1,Data!$D:$D,AH$2)</f>
        <v>0</v>
      </c>
      <c r="AI84" s="5">
        <f>COUNTIFS(Data!$G:$G,$A84,Data!$C:$C,AI$1,Data!$D:$D,AI$2)</f>
        <v>0</v>
      </c>
      <c r="AJ84" s="5">
        <f>COUNTIFS(Data!$G:$G,$A84,Data!$C:$C,AJ$1,Data!$D:$D,AJ$2)</f>
        <v>0</v>
      </c>
      <c r="AK84" s="5">
        <f>COUNTIFS(Data!$G:$G,$A84,Data!$C:$C,AK$1,Data!$D:$D,AK$2)</f>
        <v>0</v>
      </c>
      <c r="AL84" s="5">
        <f>COUNTIFS(Data!$G:$G,$A84,Data!$C:$C,AL$1,Data!$D:$D,AL$2)</f>
        <v>0</v>
      </c>
      <c r="AM84" s="5">
        <f>COUNTIFS(Data!$G:$G,$A84,Data!$C:$C,AM$1,Data!$D:$D,AM$2)</f>
        <v>0</v>
      </c>
      <c r="AN84" s="5">
        <f>COUNTIFS(Data!$G:$G,$A84,Data!$C:$C,AN$1,Data!$D:$D,AN$2)</f>
        <v>0</v>
      </c>
      <c r="AO84" s="5">
        <f>COUNTIFS(Data!$G:$G,$A84,Data!$C:$C,AO$1,Data!$D:$D,AO$2)</f>
        <v>0</v>
      </c>
      <c r="AP84" s="5">
        <f>COUNTIFS(Data!$G:$G,$A84,Data!$C:$C,AP$1,Data!$D:$D,AP$2)</f>
        <v>0</v>
      </c>
      <c r="AQ84" s="5">
        <f>COUNTIFS(Data!$G:$G,$A84,Data!$C:$C,AQ$1,Data!$D:$D,AQ$2)</f>
        <v>0</v>
      </c>
      <c r="AR84" s="5">
        <f>COUNTIFS(Data!$G:$G,$A84,Data!$C:$C,AR$1,Data!$D:$D,AR$2)</f>
        <v>0</v>
      </c>
      <c r="AS84" s="5">
        <f>COUNTIFS(Data!$G:$G,$A84,Data!$C:$C,AS$1,Data!$D:$D,AS$2)</f>
        <v>0</v>
      </c>
      <c r="AT84" s="5">
        <f>COUNTIFS(Data!$G:$G,$A84,Data!$C:$C,AT$1,Data!$D:$D,AT$2)</f>
        <v>0</v>
      </c>
      <c r="AU84" s="5">
        <f>COUNTIFS(Data!$G:$G,$A84,Data!$C:$C,AU$1,Data!$D:$D,AU$2)</f>
        <v>0</v>
      </c>
      <c r="AV84" s="5">
        <f>COUNTIFS(Data!$G:$G,$A84,Data!$C:$C,AV$1,Data!$D:$D,AV$2)</f>
        <v>0</v>
      </c>
      <c r="AW84" s="5">
        <f>COUNTIFS(Data!$G:$G,$A84,Data!$C:$C,AW$1,Data!$D:$D,AW$2)</f>
        <v>0</v>
      </c>
      <c r="AX84" s="5">
        <f>COUNTIFS(Data!$G:$G,$A84,Data!$C:$C,AX$1,Data!$D:$D,AX$2)</f>
        <v>0</v>
      </c>
      <c r="AY84" s="5">
        <f>COUNTIFS(Data!$G:$G,$A84,Data!$C:$C,AY$1,Data!$D:$D,AY$2)</f>
        <v>0</v>
      </c>
      <c r="AZ84" s="5">
        <f>COUNTIFS(Data!$G:$G,$A84,Data!$C:$C,AZ$1,Data!$D:$D,AZ$2)</f>
        <v>0</v>
      </c>
      <c r="BA84" s="5">
        <f>COUNTIFS(Data!$G:$G,$A84,Data!$C:$C,BA$1,Data!$D:$D,BA$2)</f>
        <v>0</v>
      </c>
      <c r="BB84" s="5">
        <f>COUNTIFS(Data!$G:$G,$A84,Data!$C:$C,BB$1,Data!$D:$D,BB$2)</f>
        <v>0</v>
      </c>
      <c r="BC84" s="5">
        <f>COUNTIFS(Data!$G:$G,$A84,Data!$C:$C,BC$1,Data!$D:$D,BC$2)</f>
        <v>0</v>
      </c>
      <c r="BD84" s="5">
        <f>COUNTIFS(Data!$G:$G,$A84,Data!$C:$C,BD$1,Data!$D:$D,BD$2)</f>
        <v>0</v>
      </c>
      <c r="BE84" s="5">
        <f>COUNTIFS(Data!$G:$G,$A84,Data!$C:$C,BE$1,Data!$D:$D,BE$2)</f>
        <v>0</v>
      </c>
      <c r="BF84" s="5">
        <f>COUNTIFS(Data!$G:$G,$A84,Data!$C:$C,BF$1,Data!$D:$D,BF$2)</f>
        <v>0</v>
      </c>
      <c r="BG84" s="5">
        <f>COUNTIFS(Data!$G:$G,$A84,Data!$C:$C,BG$1,Data!$D:$D,BG$2)</f>
        <v>0</v>
      </c>
      <c r="BH84" s="5">
        <f>COUNTIFS(Data!$G:$G,$A84,Data!$C:$C,BH$1,Data!$D:$D,BH$2)</f>
        <v>0</v>
      </c>
      <c r="BI84" s="5">
        <f>COUNTIFS(Data!$G:$G,$A84,Data!$C:$C,BI$1,Data!$D:$D,BI$2)</f>
        <v>0</v>
      </c>
      <c r="BJ84" s="5">
        <f>COUNTIFS(Data!$G:$G,$A84,Data!$C:$C,BJ$1,Data!$D:$D,BJ$2)</f>
        <v>0</v>
      </c>
      <c r="BK84" s="5">
        <f>COUNTIFS(Data!$G:$G,$A84,Data!$C:$C,BK$1,Data!$D:$D,BK$2)</f>
        <v>0</v>
      </c>
      <c r="BL84" s="5">
        <f>COUNTIFS(Data!$G:$G,$A84,Data!$C:$C,BL$1,Data!$D:$D,BL$2)</f>
        <v>0</v>
      </c>
      <c r="BM84" s="5">
        <f>COUNTIFS(Data!$G:$G,$A84,Data!$C:$C,BM$1,Data!$D:$D,BM$2)</f>
        <v>0</v>
      </c>
      <c r="BN84" s="5">
        <f>COUNTIFS(Data!$G:$G,$A84,Data!$C:$C,BN$1,Data!$D:$D,BN$2)</f>
        <v>0</v>
      </c>
      <c r="BO84" s="5">
        <f>COUNTIFS(Data!$G:$G,$A84,Data!$C:$C,BO$1,Data!$D:$D,BO$2)</f>
        <v>0</v>
      </c>
      <c r="BP84" s="5">
        <f>COUNTIFS(Data!$G:$G,$A84,Data!$C:$C,BP$1,Data!$D:$D,BP$2)</f>
        <v>0</v>
      </c>
      <c r="BQ84" s="5">
        <f>COUNTIFS(Data!$G:$G,$A84,Data!$C:$C,BQ$1,Data!$D:$D,BQ$2)</f>
        <v>0</v>
      </c>
      <c r="BR84" s="5">
        <f>COUNTIFS(Data!$G:$G,$A84,Data!$C:$C,BR$1,Data!$D:$D,BR$2)</f>
        <v>1</v>
      </c>
      <c r="BS84" s="5">
        <f>COUNTIFS(Data!$G:$G,$A84,Data!$C:$C,BS$1,Data!$D:$D,BS$2)</f>
        <v>0</v>
      </c>
      <c r="BT84" s="5">
        <f>COUNTIFS(Data!$G:$G,$A84,Data!$C:$C,BT$1,Data!$D:$D,BT$2)</f>
        <v>0</v>
      </c>
      <c r="BU84" s="5">
        <f>COUNTIFS(Data!$G:$G,$A84,Data!$C:$C,BU$1,Data!$D:$D,BU$2)</f>
        <v>0</v>
      </c>
      <c r="BV84" s="5">
        <f>COUNTIFS(Data!$G:$G,$A84,Data!$C:$C,BV$1,Data!$D:$D,BV$2)</f>
        <v>0</v>
      </c>
      <c r="BW84" s="5">
        <f>COUNTIFS(Data!$G:$G,$A84,Data!$C:$C,BW$1,Data!$D:$D,BW$2)</f>
        <v>0</v>
      </c>
      <c r="BX84" s="5">
        <f>COUNTIFS(Data!$G:$G,$A84,Data!$C:$C,BX$1,Data!$D:$D,BX$2)</f>
        <v>0</v>
      </c>
      <c r="BY84" s="5">
        <f>COUNTIFS(Data!$G:$G,$A84,Data!$C:$C,BY$1,Data!$D:$D,BY$2)</f>
        <v>0</v>
      </c>
      <c r="BZ84" s="5">
        <f>COUNTIFS(Data!$G:$G,$A84,Data!$C:$C,BZ$1,Data!$D:$D,BZ$2)</f>
        <v>0</v>
      </c>
      <c r="CA84" s="5">
        <f>COUNTIFS(Data!$G:$G,$A84,Data!$C:$C,CA$1,Data!$D:$D,CA$2)</f>
        <v>0</v>
      </c>
      <c r="CB84" s="5">
        <f>COUNTIFS(Data!$G:$G,$A84,Data!$C:$C,CB$1,Data!$D:$D,CB$2)</f>
        <v>0</v>
      </c>
      <c r="CC84" s="5">
        <f>COUNTIFS(Data!$G:$G,$A84,Data!$C:$C,CC$1,Data!$D:$D,CC$2)</f>
        <v>0</v>
      </c>
      <c r="CD84" s="5">
        <f>COUNTIFS(Data!$G:$G,$A84,Data!$C:$C,CD$1,Data!$D:$D,CD$2)</f>
        <v>0</v>
      </c>
      <c r="CE84" s="5">
        <f>COUNTIFS(Data!$G:$G,$A84,Data!$C:$C,CE$1,Data!$D:$D,CE$2)</f>
        <v>0</v>
      </c>
      <c r="CF84" s="5">
        <f>COUNTIFS(Data!$G:$G,$A84,Data!$C:$C,CF$1,Data!$D:$D,CF$2)</f>
        <v>0</v>
      </c>
      <c r="CG84" s="5">
        <f>COUNTIFS(Data!$G:$G,$A84,Data!$C:$C,CG$1,Data!$D:$D,CG$2)</f>
        <v>0</v>
      </c>
      <c r="CH84" s="5">
        <f>COUNTIFS(Data!$G:$G,$A84,Data!$C:$C,CH$1,Data!$D:$D,CH$2)</f>
        <v>0</v>
      </c>
      <c r="CI84" s="5">
        <f>COUNTIFS(Data!$G:$G,$A84,Data!$C:$C,CI$1,Data!$D:$D,CI$2)</f>
        <v>0</v>
      </c>
      <c r="CJ84" s="5">
        <f>COUNTIFS(Data!$G:$G,$A84,Data!$C:$C,CJ$1,Data!$D:$D,CJ$2)</f>
        <v>0</v>
      </c>
      <c r="CK84" s="5">
        <f>COUNTIFS(Data!$G:$G,$A84,Data!$C:$C,CK$1,Data!$D:$D,CK$2)</f>
        <v>0</v>
      </c>
      <c r="CL84" s="5">
        <f>COUNTIFS(Data!$G:$G,$A84,Data!$C:$C,CL$1,Data!$D:$D,CL$2)</f>
        <v>0</v>
      </c>
      <c r="CM84" s="5">
        <f>COUNTIFS(Data!$G:$G,$A84,Data!$C:$C,CM$1,Data!$D:$D,CM$2)</f>
        <v>0</v>
      </c>
      <c r="CN84" s="5">
        <f>COUNTIFS(Data!$G:$G,$A84,Data!$C:$C,CN$1,Data!$D:$D,CN$2)</f>
        <v>0</v>
      </c>
      <c r="CO84" s="5">
        <f>COUNTIFS(Data!$G:$G,$A84,Data!$C:$C,CO$1,Data!$D:$D,CO$2)</f>
        <v>0</v>
      </c>
      <c r="CP84" s="5">
        <f>COUNTIFS(Data!$G:$G,$A84,Data!$C:$C,CP$1,Data!$D:$D,CP$2)</f>
        <v>0</v>
      </c>
      <c r="CQ84" s="5">
        <f>COUNTIFS(Data!$G:$G,$A84,Data!$C:$C,CQ$1,Data!$D:$D,CQ$2)</f>
        <v>0</v>
      </c>
      <c r="CR84" s="5">
        <f>COUNTIFS(Data!$G:$G,$A84,Data!$C:$C,CR$1,Data!$D:$D,CR$2)</f>
        <v>0</v>
      </c>
      <c r="CS84" s="5">
        <f>COUNTIFS(Data!$G:$G,$A84,Data!$C:$C,CS$1,Data!$D:$D,CS$2)</f>
        <v>0</v>
      </c>
      <c r="CT84" s="5">
        <f>COUNTIFS(Data!$G:$G,$A84,Data!$C:$C,CT$1,Data!$D:$D,CT$2)</f>
        <v>0</v>
      </c>
      <c r="CU84" s="5">
        <f>COUNTIFS(Data!$G:$G,$A84,Data!$C:$C,CU$1,Data!$D:$D,CU$2)</f>
        <v>0</v>
      </c>
      <c r="CV84" s="5">
        <f>COUNTIFS(Data!$G:$G,$A84,Data!$C:$C,CV$1,Data!$D:$D,CV$2)</f>
        <v>0</v>
      </c>
      <c r="CW84" s="5">
        <f t="shared" ref="CW84:CX84" si="83">SUMIF($B$2:$CV$2,CW$2, $B84:$CV84)</f>
        <v>0</v>
      </c>
      <c r="CX84" s="5">
        <f t="shared" si="83"/>
        <v>1</v>
      </c>
      <c r="CY84" s="5">
        <f t="shared" si="3"/>
        <v>1</v>
      </c>
    </row>
    <row r="85">
      <c r="A85" s="5" t="str">
        <f>Countries!A83</f>
        <v>SWE</v>
      </c>
      <c r="B85" s="5">
        <f>COUNTIFS(Data!$G:$G,$A85,Data!$C:$C,B$1,Data!$D:$D,B$2)</f>
        <v>0</v>
      </c>
      <c r="C85" s="5">
        <f>COUNTIFS(Data!$G:$G,$A85,Data!$C:$C,C$1,Data!$D:$D,C$2)</f>
        <v>0</v>
      </c>
      <c r="D85" s="5">
        <f>COUNTIFS(Data!$G:$G,$A85,Data!$C:$C,D$1,Data!$D:$D,D$2)</f>
        <v>0</v>
      </c>
      <c r="E85" s="5">
        <f>COUNTIFS(Data!$G:$G,$A85,Data!$C:$C,E$1,Data!$D:$D,E$2)</f>
        <v>0</v>
      </c>
      <c r="F85" s="5">
        <f>COUNTIFS(Data!$G:$G,$A85,Data!$C:$C,F$1,Data!$D:$D,F$2)</f>
        <v>0</v>
      </c>
      <c r="G85" s="5">
        <f>COUNTIFS(Data!$G:$G,$A85,Data!$C:$C,G$1,Data!$D:$D,G$2)</f>
        <v>0</v>
      </c>
      <c r="H85" s="5">
        <f>COUNTIFS(Data!$G:$G,$A85,Data!$C:$C,H$1,Data!$D:$D,H$2)</f>
        <v>0</v>
      </c>
      <c r="I85" s="5">
        <f>COUNTIFS(Data!$G:$G,$A85,Data!$C:$C,I$1,Data!$D:$D,I$2)</f>
        <v>0</v>
      </c>
      <c r="J85" s="5">
        <f>COUNTIFS(Data!$G:$G,$A85,Data!$C:$C,J$1,Data!$D:$D,J$2)</f>
        <v>2</v>
      </c>
      <c r="K85" s="5">
        <f>COUNTIFS(Data!$G:$G,$A85,Data!$C:$C,K$1,Data!$D:$D,K$2)</f>
        <v>0</v>
      </c>
      <c r="L85" s="5">
        <f>COUNTIFS(Data!$G:$G,$A85,Data!$C:$C,L$1,Data!$D:$D,L$2)</f>
        <v>0</v>
      </c>
      <c r="M85" s="5">
        <f>COUNTIFS(Data!$G:$G,$A85,Data!$C:$C,M$1,Data!$D:$D,M$2)</f>
        <v>0</v>
      </c>
      <c r="N85" s="5">
        <f>COUNTIFS(Data!$G:$G,$A85,Data!$C:$C,N$1,Data!$D:$D,N$2)</f>
        <v>0</v>
      </c>
      <c r="O85" s="5">
        <f>COUNTIFS(Data!$G:$G,$A85,Data!$C:$C,O$1,Data!$D:$D,O$2)</f>
        <v>0</v>
      </c>
      <c r="P85" s="5">
        <f>COUNTIFS(Data!$G:$G,$A85,Data!$C:$C,P$1,Data!$D:$D,P$2)</f>
        <v>0</v>
      </c>
      <c r="Q85" s="5">
        <f>COUNTIFS(Data!$G:$G,$A85,Data!$C:$C,Q$1,Data!$D:$D,Q$2)</f>
        <v>0</v>
      </c>
      <c r="R85" s="5">
        <f>COUNTIFS(Data!$G:$G,$A85,Data!$C:$C,R$1,Data!$D:$D,R$2)</f>
        <v>0</v>
      </c>
      <c r="S85" s="5">
        <f>COUNTIFS(Data!$G:$G,$A85,Data!$C:$C,S$1,Data!$D:$D,S$2)</f>
        <v>0</v>
      </c>
      <c r="T85" s="5">
        <f>COUNTIFS(Data!$G:$G,$A85,Data!$C:$C,T$1,Data!$D:$D,T$2)</f>
        <v>0</v>
      </c>
      <c r="U85" s="5">
        <f>COUNTIFS(Data!$G:$G,$A85,Data!$C:$C,U$1,Data!$D:$D,U$2)</f>
        <v>0</v>
      </c>
      <c r="V85" s="5">
        <f>COUNTIFS(Data!$G:$G,$A85,Data!$C:$C,V$1,Data!$D:$D,V$2)</f>
        <v>0</v>
      </c>
      <c r="W85" s="5">
        <f>COUNTIFS(Data!$G:$G,$A85,Data!$C:$C,W$1,Data!$D:$D,W$2)</f>
        <v>0</v>
      </c>
      <c r="X85" s="5">
        <f>COUNTIFS(Data!$G:$G,$A85,Data!$C:$C,X$1,Data!$D:$D,X$2)</f>
        <v>0</v>
      </c>
      <c r="Y85" s="5">
        <f>COUNTIFS(Data!$G:$G,$A85,Data!$C:$C,Y$1,Data!$D:$D,Y$2)</f>
        <v>0</v>
      </c>
      <c r="Z85" s="5">
        <f>COUNTIFS(Data!$G:$G,$A85,Data!$C:$C,Z$1,Data!$D:$D,Z$2)</f>
        <v>0</v>
      </c>
      <c r="AA85" s="5">
        <f>COUNTIFS(Data!$G:$G,$A85,Data!$C:$C,AA$1,Data!$D:$D,AA$2)</f>
        <v>0</v>
      </c>
      <c r="AB85" s="5">
        <f>COUNTIFS(Data!$G:$G,$A85,Data!$C:$C,AB$1,Data!$D:$D,AB$2)</f>
        <v>0</v>
      </c>
      <c r="AC85" s="5">
        <f>COUNTIFS(Data!$G:$G,$A85,Data!$C:$C,AC$1,Data!$D:$D,AC$2)</f>
        <v>0</v>
      </c>
      <c r="AD85" s="5">
        <f>COUNTIFS(Data!$G:$G,$A85,Data!$C:$C,AD$1,Data!$D:$D,AD$2)</f>
        <v>0</v>
      </c>
      <c r="AE85" s="5">
        <f>COUNTIFS(Data!$G:$G,$A85,Data!$C:$C,AE$1,Data!$D:$D,AE$2)</f>
        <v>0</v>
      </c>
      <c r="AF85" s="5">
        <f>COUNTIFS(Data!$G:$G,$A85,Data!$C:$C,AF$1,Data!$D:$D,AF$2)</f>
        <v>0</v>
      </c>
      <c r="AG85" s="5">
        <f>COUNTIFS(Data!$G:$G,$A85,Data!$C:$C,AG$1,Data!$D:$D,AG$2)</f>
        <v>0</v>
      </c>
      <c r="AH85" s="5">
        <f>COUNTIFS(Data!$G:$G,$A85,Data!$C:$C,AH$1,Data!$D:$D,AH$2)</f>
        <v>0</v>
      </c>
      <c r="AI85" s="5">
        <f>COUNTIFS(Data!$G:$G,$A85,Data!$C:$C,AI$1,Data!$D:$D,AI$2)</f>
        <v>0</v>
      </c>
      <c r="AJ85" s="5">
        <f>COUNTIFS(Data!$G:$G,$A85,Data!$C:$C,AJ$1,Data!$D:$D,AJ$2)</f>
        <v>0</v>
      </c>
      <c r="AK85" s="5">
        <f>COUNTIFS(Data!$G:$G,$A85,Data!$C:$C,AK$1,Data!$D:$D,AK$2)</f>
        <v>0</v>
      </c>
      <c r="AL85" s="5">
        <f>COUNTIFS(Data!$G:$G,$A85,Data!$C:$C,AL$1,Data!$D:$D,AL$2)</f>
        <v>0</v>
      </c>
      <c r="AM85" s="5">
        <f>COUNTIFS(Data!$G:$G,$A85,Data!$C:$C,AM$1,Data!$D:$D,AM$2)</f>
        <v>0</v>
      </c>
      <c r="AN85" s="5">
        <f>COUNTIFS(Data!$G:$G,$A85,Data!$C:$C,AN$1,Data!$D:$D,AN$2)</f>
        <v>1</v>
      </c>
      <c r="AO85" s="5">
        <f>COUNTIFS(Data!$G:$G,$A85,Data!$C:$C,AO$1,Data!$D:$D,AO$2)</f>
        <v>0</v>
      </c>
      <c r="AP85" s="5">
        <f>COUNTIFS(Data!$G:$G,$A85,Data!$C:$C,AP$1,Data!$D:$D,AP$2)</f>
        <v>0</v>
      </c>
      <c r="AQ85" s="5">
        <f>COUNTIFS(Data!$G:$G,$A85,Data!$C:$C,AQ$1,Data!$D:$D,AQ$2)</f>
        <v>0</v>
      </c>
      <c r="AR85" s="5">
        <f>COUNTIFS(Data!$G:$G,$A85,Data!$C:$C,AR$1,Data!$D:$D,AR$2)</f>
        <v>0</v>
      </c>
      <c r="AS85" s="5">
        <f>COUNTIFS(Data!$G:$G,$A85,Data!$C:$C,AS$1,Data!$D:$D,AS$2)</f>
        <v>0</v>
      </c>
      <c r="AT85" s="5">
        <f>COUNTIFS(Data!$G:$G,$A85,Data!$C:$C,AT$1,Data!$D:$D,AT$2)</f>
        <v>0</v>
      </c>
      <c r="AU85" s="5">
        <f>COUNTIFS(Data!$G:$G,$A85,Data!$C:$C,AU$1,Data!$D:$D,AU$2)</f>
        <v>0</v>
      </c>
      <c r="AV85" s="5">
        <f>COUNTIFS(Data!$G:$G,$A85,Data!$C:$C,AV$1,Data!$D:$D,AV$2)</f>
        <v>0</v>
      </c>
      <c r="AW85" s="5">
        <f>COUNTIFS(Data!$G:$G,$A85,Data!$C:$C,AW$1,Data!$D:$D,AW$2)</f>
        <v>0</v>
      </c>
      <c r="AX85" s="5">
        <f>COUNTIFS(Data!$G:$G,$A85,Data!$C:$C,AX$1,Data!$D:$D,AX$2)</f>
        <v>0</v>
      </c>
      <c r="AY85" s="5">
        <f>COUNTIFS(Data!$G:$G,$A85,Data!$C:$C,AY$1,Data!$D:$D,AY$2)</f>
        <v>0</v>
      </c>
      <c r="AZ85" s="5">
        <f>COUNTIFS(Data!$G:$G,$A85,Data!$C:$C,AZ$1,Data!$D:$D,AZ$2)</f>
        <v>0</v>
      </c>
      <c r="BA85" s="5">
        <f>COUNTIFS(Data!$G:$G,$A85,Data!$C:$C,BA$1,Data!$D:$D,BA$2)</f>
        <v>0</v>
      </c>
      <c r="BB85" s="5">
        <f>COUNTIFS(Data!$G:$G,$A85,Data!$C:$C,BB$1,Data!$D:$D,BB$2)</f>
        <v>0</v>
      </c>
      <c r="BC85" s="5">
        <f>COUNTIFS(Data!$G:$G,$A85,Data!$C:$C,BC$1,Data!$D:$D,BC$2)</f>
        <v>0</v>
      </c>
      <c r="BD85" s="5">
        <f>COUNTIFS(Data!$G:$G,$A85,Data!$C:$C,BD$1,Data!$D:$D,BD$2)</f>
        <v>0</v>
      </c>
      <c r="BE85" s="5">
        <f>COUNTIFS(Data!$G:$G,$A85,Data!$C:$C,BE$1,Data!$D:$D,BE$2)</f>
        <v>0</v>
      </c>
      <c r="BF85" s="5">
        <f>COUNTIFS(Data!$G:$G,$A85,Data!$C:$C,BF$1,Data!$D:$D,BF$2)</f>
        <v>0</v>
      </c>
      <c r="BG85" s="5">
        <f>COUNTIFS(Data!$G:$G,$A85,Data!$C:$C,BG$1,Data!$D:$D,BG$2)</f>
        <v>0</v>
      </c>
      <c r="BH85" s="5">
        <f>COUNTIFS(Data!$G:$G,$A85,Data!$C:$C,BH$1,Data!$D:$D,BH$2)</f>
        <v>0</v>
      </c>
      <c r="BI85" s="5">
        <f>COUNTIFS(Data!$G:$G,$A85,Data!$C:$C,BI$1,Data!$D:$D,BI$2)</f>
        <v>0</v>
      </c>
      <c r="BJ85" s="5">
        <f>COUNTIFS(Data!$G:$G,$A85,Data!$C:$C,BJ$1,Data!$D:$D,BJ$2)</f>
        <v>0</v>
      </c>
      <c r="BK85" s="5">
        <f>COUNTIFS(Data!$G:$G,$A85,Data!$C:$C,BK$1,Data!$D:$D,BK$2)</f>
        <v>0</v>
      </c>
      <c r="BL85" s="5">
        <f>COUNTIFS(Data!$G:$G,$A85,Data!$C:$C,BL$1,Data!$D:$D,BL$2)</f>
        <v>0</v>
      </c>
      <c r="BM85" s="5">
        <f>COUNTIFS(Data!$G:$G,$A85,Data!$C:$C,BM$1,Data!$D:$D,BM$2)</f>
        <v>0</v>
      </c>
      <c r="BN85" s="5">
        <f>COUNTIFS(Data!$G:$G,$A85,Data!$C:$C,BN$1,Data!$D:$D,BN$2)</f>
        <v>0</v>
      </c>
      <c r="BO85" s="5">
        <f>COUNTIFS(Data!$G:$G,$A85,Data!$C:$C,BO$1,Data!$D:$D,BO$2)</f>
        <v>0</v>
      </c>
      <c r="BP85" s="5">
        <f>COUNTIFS(Data!$G:$G,$A85,Data!$C:$C,BP$1,Data!$D:$D,BP$2)</f>
        <v>0</v>
      </c>
      <c r="BQ85" s="5">
        <f>COUNTIFS(Data!$G:$G,$A85,Data!$C:$C,BQ$1,Data!$D:$D,BQ$2)</f>
        <v>0</v>
      </c>
      <c r="BR85" s="5">
        <f>COUNTIFS(Data!$G:$G,$A85,Data!$C:$C,BR$1,Data!$D:$D,BR$2)</f>
        <v>0</v>
      </c>
      <c r="BS85" s="5">
        <f>COUNTIFS(Data!$G:$G,$A85,Data!$C:$C,BS$1,Data!$D:$D,BS$2)</f>
        <v>0</v>
      </c>
      <c r="BT85" s="5">
        <f>COUNTIFS(Data!$G:$G,$A85,Data!$C:$C,BT$1,Data!$D:$D,BT$2)</f>
        <v>0</v>
      </c>
      <c r="BU85" s="5">
        <f>COUNTIFS(Data!$G:$G,$A85,Data!$C:$C,BU$1,Data!$D:$D,BU$2)</f>
        <v>0</v>
      </c>
      <c r="BV85" s="5">
        <f>COUNTIFS(Data!$G:$G,$A85,Data!$C:$C,BV$1,Data!$D:$D,BV$2)</f>
        <v>0</v>
      </c>
      <c r="BW85" s="5">
        <f>COUNTIFS(Data!$G:$G,$A85,Data!$C:$C,BW$1,Data!$D:$D,BW$2)</f>
        <v>0</v>
      </c>
      <c r="BX85" s="5">
        <f>COUNTIFS(Data!$G:$G,$A85,Data!$C:$C,BX$1,Data!$D:$D,BX$2)</f>
        <v>0</v>
      </c>
      <c r="BY85" s="5">
        <f>COUNTIFS(Data!$G:$G,$A85,Data!$C:$C,BY$1,Data!$D:$D,BY$2)</f>
        <v>0</v>
      </c>
      <c r="BZ85" s="5">
        <f>COUNTIFS(Data!$G:$G,$A85,Data!$C:$C,BZ$1,Data!$D:$D,BZ$2)</f>
        <v>0</v>
      </c>
      <c r="CA85" s="5">
        <f>COUNTIFS(Data!$G:$G,$A85,Data!$C:$C,CA$1,Data!$D:$D,CA$2)</f>
        <v>0</v>
      </c>
      <c r="CB85" s="5">
        <f>COUNTIFS(Data!$G:$G,$A85,Data!$C:$C,CB$1,Data!$D:$D,CB$2)</f>
        <v>0</v>
      </c>
      <c r="CC85" s="5">
        <f>COUNTIFS(Data!$G:$G,$A85,Data!$C:$C,CC$1,Data!$D:$D,CC$2)</f>
        <v>0</v>
      </c>
      <c r="CD85" s="5">
        <f>COUNTIFS(Data!$G:$G,$A85,Data!$C:$C,CD$1,Data!$D:$D,CD$2)</f>
        <v>0</v>
      </c>
      <c r="CE85" s="5">
        <f>COUNTIFS(Data!$G:$G,$A85,Data!$C:$C,CE$1,Data!$D:$D,CE$2)</f>
        <v>0</v>
      </c>
      <c r="CF85" s="5">
        <f>COUNTIFS(Data!$G:$G,$A85,Data!$C:$C,CF$1,Data!$D:$D,CF$2)</f>
        <v>0</v>
      </c>
      <c r="CG85" s="5">
        <f>COUNTIFS(Data!$G:$G,$A85,Data!$C:$C,CG$1,Data!$D:$D,CG$2)</f>
        <v>0</v>
      </c>
      <c r="CH85" s="5">
        <f>COUNTIFS(Data!$G:$G,$A85,Data!$C:$C,CH$1,Data!$D:$D,CH$2)</f>
        <v>0</v>
      </c>
      <c r="CI85" s="5">
        <f>COUNTIFS(Data!$G:$G,$A85,Data!$C:$C,CI$1,Data!$D:$D,CI$2)</f>
        <v>0</v>
      </c>
      <c r="CJ85" s="5">
        <f>COUNTIFS(Data!$G:$G,$A85,Data!$C:$C,CJ$1,Data!$D:$D,CJ$2)</f>
        <v>0</v>
      </c>
      <c r="CK85" s="5">
        <f>COUNTIFS(Data!$G:$G,$A85,Data!$C:$C,CK$1,Data!$D:$D,CK$2)</f>
        <v>0</v>
      </c>
      <c r="CL85" s="5">
        <f>COUNTIFS(Data!$G:$G,$A85,Data!$C:$C,CL$1,Data!$D:$D,CL$2)</f>
        <v>0</v>
      </c>
      <c r="CM85" s="5">
        <f>COUNTIFS(Data!$G:$G,$A85,Data!$C:$C,CM$1,Data!$D:$D,CM$2)</f>
        <v>0</v>
      </c>
      <c r="CN85" s="5">
        <f>COUNTIFS(Data!$G:$G,$A85,Data!$C:$C,CN$1,Data!$D:$D,CN$2)</f>
        <v>0</v>
      </c>
      <c r="CO85" s="5">
        <f>COUNTIFS(Data!$G:$G,$A85,Data!$C:$C,CO$1,Data!$D:$D,CO$2)</f>
        <v>0</v>
      </c>
      <c r="CP85" s="5">
        <f>COUNTIFS(Data!$G:$G,$A85,Data!$C:$C,CP$1,Data!$D:$D,CP$2)</f>
        <v>0</v>
      </c>
      <c r="CQ85" s="5">
        <f>COUNTIFS(Data!$G:$G,$A85,Data!$C:$C,CQ$1,Data!$D:$D,CQ$2)</f>
        <v>0</v>
      </c>
      <c r="CR85" s="5">
        <f>COUNTIFS(Data!$G:$G,$A85,Data!$C:$C,CR$1,Data!$D:$D,CR$2)</f>
        <v>0</v>
      </c>
      <c r="CS85" s="5">
        <f>COUNTIFS(Data!$G:$G,$A85,Data!$C:$C,CS$1,Data!$D:$D,CS$2)</f>
        <v>0</v>
      </c>
      <c r="CT85" s="5">
        <f>COUNTIFS(Data!$G:$G,$A85,Data!$C:$C,CT$1,Data!$D:$D,CT$2)</f>
        <v>0</v>
      </c>
      <c r="CU85" s="5">
        <f>COUNTIFS(Data!$G:$G,$A85,Data!$C:$C,CU$1,Data!$D:$D,CU$2)</f>
        <v>0</v>
      </c>
      <c r="CV85" s="5">
        <f>COUNTIFS(Data!$G:$G,$A85,Data!$C:$C,CV$1,Data!$D:$D,CV$2)</f>
        <v>0</v>
      </c>
      <c r="CW85" s="5">
        <f t="shared" ref="CW85:CX85" si="84">SUMIF($B$2:$CV$2,CW$2, $B85:$CV85)</f>
        <v>2</v>
      </c>
      <c r="CX85" s="5">
        <f t="shared" si="84"/>
        <v>0</v>
      </c>
      <c r="CY85" s="5">
        <f t="shared" si="3"/>
        <v>3</v>
      </c>
    </row>
    <row r="86">
      <c r="A86" s="5" t="str">
        <f>Countries!A84</f>
        <v>SYR</v>
      </c>
      <c r="B86" s="5">
        <f>COUNTIFS(Data!$G:$G,$A86,Data!$C:$C,B$1,Data!$D:$D,B$2)</f>
        <v>0</v>
      </c>
      <c r="C86" s="5">
        <f>COUNTIFS(Data!$G:$G,$A86,Data!$C:$C,C$1,Data!$D:$D,C$2)</f>
        <v>0</v>
      </c>
      <c r="D86" s="5">
        <f>COUNTIFS(Data!$G:$G,$A86,Data!$C:$C,D$1,Data!$D:$D,D$2)</f>
        <v>0</v>
      </c>
      <c r="E86" s="5">
        <f>COUNTIFS(Data!$G:$G,$A86,Data!$C:$C,E$1,Data!$D:$D,E$2)</f>
        <v>0</v>
      </c>
      <c r="F86" s="5">
        <f>COUNTIFS(Data!$G:$G,$A86,Data!$C:$C,F$1,Data!$D:$D,F$2)</f>
        <v>0</v>
      </c>
      <c r="G86" s="5">
        <f>COUNTIFS(Data!$G:$G,$A86,Data!$C:$C,G$1,Data!$D:$D,G$2)</f>
        <v>0</v>
      </c>
      <c r="H86" s="5">
        <f>COUNTIFS(Data!$G:$G,$A86,Data!$C:$C,H$1,Data!$D:$D,H$2)</f>
        <v>0</v>
      </c>
      <c r="I86" s="5">
        <f>COUNTIFS(Data!$G:$G,$A86,Data!$C:$C,I$1,Data!$D:$D,I$2)</f>
        <v>0</v>
      </c>
      <c r="J86" s="5">
        <f>COUNTIFS(Data!$G:$G,$A86,Data!$C:$C,J$1,Data!$D:$D,J$2)</f>
        <v>0</v>
      </c>
      <c r="K86" s="5">
        <f>COUNTIFS(Data!$G:$G,$A86,Data!$C:$C,K$1,Data!$D:$D,K$2)</f>
        <v>0</v>
      </c>
      <c r="L86" s="5">
        <f>COUNTIFS(Data!$G:$G,$A86,Data!$C:$C,L$1,Data!$D:$D,L$2)</f>
        <v>0</v>
      </c>
      <c r="M86" s="5">
        <f>COUNTIFS(Data!$G:$G,$A86,Data!$C:$C,M$1,Data!$D:$D,M$2)</f>
        <v>0</v>
      </c>
      <c r="N86" s="5">
        <f>COUNTIFS(Data!$G:$G,$A86,Data!$C:$C,N$1,Data!$D:$D,N$2)</f>
        <v>0</v>
      </c>
      <c r="O86" s="5">
        <f>COUNTIFS(Data!$G:$G,$A86,Data!$C:$C,O$1,Data!$D:$D,O$2)</f>
        <v>0</v>
      </c>
      <c r="P86" s="5">
        <f>COUNTIFS(Data!$G:$G,$A86,Data!$C:$C,P$1,Data!$D:$D,P$2)</f>
        <v>0</v>
      </c>
      <c r="Q86" s="5">
        <f>COUNTIFS(Data!$G:$G,$A86,Data!$C:$C,Q$1,Data!$D:$D,Q$2)</f>
        <v>0</v>
      </c>
      <c r="R86" s="5">
        <f>COUNTIFS(Data!$G:$G,$A86,Data!$C:$C,R$1,Data!$D:$D,R$2)</f>
        <v>0</v>
      </c>
      <c r="S86" s="5">
        <f>COUNTIFS(Data!$G:$G,$A86,Data!$C:$C,S$1,Data!$D:$D,S$2)</f>
        <v>0</v>
      </c>
      <c r="T86" s="5">
        <f>COUNTIFS(Data!$G:$G,$A86,Data!$C:$C,T$1,Data!$D:$D,T$2)</f>
        <v>0</v>
      </c>
      <c r="U86" s="5">
        <f>COUNTIFS(Data!$G:$G,$A86,Data!$C:$C,U$1,Data!$D:$D,U$2)</f>
        <v>0</v>
      </c>
      <c r="V86" s="5">
        <f>COUNTIFS(Data!$G:$G,$A86,Data!$C:$C,V$1,Data!$D:$D,V$2)</f>
        <v>0</v>
      </c>
      <c r="W86" s="5">
        <f>COUNTIFS(Data!$G:$G,$A86,Data!$C:$C,W$1,Data!$D:$D,W$2)</f>
        <v>0</v>
      </c>
      <c r="X86" s="5">
        <f>COUNTIFS(Data!$G:$G,$A86,Data!$C:$C,X$1,Data!$D:$D,X$2)</f>
        <v>0</v>
      </c>
      <c r="Y86" s="5">
        <f>COUNTIFS(Data!$G:$G,$A86,Data!$C:$C,Y$1,Data!$D:$D,Y$2)</f>
        <v>0</v>
      </c>
      <c r="Z86" s="5">
        <f>COUNTIFS(Data!$G:$G,$A86,Data!$C:$C,Z$1,Data!$D:$D,Z$2)</f>
        <v>0</v>
      </c>
      <c r="AA86" s="5">
        <f>COUNTIFS(Data!$G:$G,$A86,Data!$C:$C,AA$1,Data!$D:$D,AA$2)</f>
        <v>0</v>
      </c>
      <c r="AB86" s="5">
        <f>COUNTIFS(Data!$G:$G,$A86,Data!$C:$C,AB$1,Data!$D:$D,AB$2)</f>
        <v>0</v>
      </c>
      <c r="AC86" s="5">
        <f>COUNTIFS(Data!$G:$G,$A86,Data!$C:$C,AC$1,Data!$D:$D,AC$2)</f>
        <v>0</v>
      </c>
      <c r="AD86" s="5">
        <f>COUNTIFS(Data!$G:$G,$A86,Data!$C:$C,AD$1,Data!$D:$D,AD$2)</f>
        <v>0</v>
      </c>
      <c r="AE86" s="5">
        <f>COUNTIFS(Data!$G:$G,$A86,Data!$C:$C,AE$1,Data!$D:$D,AE$2)</f>
        <v>0</v>
      </c>
      <c r="AF86" s="5">
        <f>COUNTIFS(Data!$G:$G,$A86,Data!$C:$C,AF$1,Data!$D:$D,AF$2)</f>
        <v>0</v>
      </c>
      <c r="AG86" s="5">
        <f>COUNTIFS(Data!$G:$G,$A86,Data!$C:$C,AG$1,Data!$D:$D,AG$2)</f>
        <v>0</v>
      </c>
      <c r="AH86" s="5">
        <f>COUNTIFS(Data!$G:$G,$A86,Data!$C:$C,AH$1,Data!$D:$D,AH$2)</f>
        <v>0</v>
      </c>
      <c r="AI86" s="5">
        <f>COUNTIFS(Data!$G:$G,$A86,Data!$C:$C,AI$1,Data!$D:$D,AI$2)</f>
        <v>0</v>
      </c>
      <c r="AJ86" s="5">
        <f>COUNTIFS(Data!$G:$G,$A86,Data!$C:$C,AJ$1,Data!$D:$D,AJ$2)</f>
        <v>0</v>
      </c>
      <c r="AK86" s="5">
        <f>COUNTIFS(Data!$G:$G,$A86,Data!$C:$C,AK$1,Data!$D:$D,AK$2)</f>
        <v>0</v>
      </c>
      <c r="AL86" s="5">
        <f>COUNTIFS(Data!$G:$G,$A86,Data!$C:$C,AL$1,Data!$D:$D,AL$2)</f>
        <v>0</v>
      </c>
      <c r="AM86" s="5">
        <f>COUNTIFS(Data!$G:$G,$A86,Data!$C:$C,AM$1,Data!$D:$D,AM$2)</f>
        <v>0</v>
      </c>
      <c r="AN86" s="5">
        <f>COUNTIFS(Data!$G:$G,$A86,Data!$C:$C,AN$1,Data!$D:$D,AN$2)</f>
        <v>0</v>
      </c>
      <c r="AO86" s="5">
        <f>COUNTIFS(Data!$G:$G,$A86,Data!$C:$C,AO$1,Data!$D:$D,AO$2)</f>
        <v>0</v>
      </c>
      <c r="AP86" s="5">
        <f>COUNTIFS(Data!$G:$G,$A86,Data!$C:$C,AP$1,Data!$D:$D,AP$2)</f>
        <v>0</v>
      </c>
      <c r="AQ86" s="5">
        <f>COUNTIFS(Data!$G:$G,$A86,Data!$C:$C,AQ$1,Data!$D:$D,AQ$2)</f>
        <v>0</v>
      </c>
      <c r="AR86" s="5">
        <f>COUNTIFS(Data!$G:$G,$A86,Data!$C:$C,AR$1,Data!$D:$D,AR$2)</f>
        <v>0</v>
      </c>
      <c r="AS86" s="5">
        <f>COUNTIFS(Data!$G:$G,$A86,Data!$C:$C,AS$1,Data!$D:$D,AS$2)</f>
        <v>0</v>
      </c>
      <c r="AT86" s="5">
        <f>COUNTIFS(Data!$G:$G,$A86,Data!$C:$C,AT$1,Data!$D:$D,AT$2)</f>
        <v>0</v>
      </c>
      <c r="AU86" s="5">
        <f>COUNTIFS(Data!$G:$G,$A86,Data!$C:$C,AU$1,Data!$D:$D,AU$2)</f>
        <v>0</v>
      </c>
      <c r="AV86" s="5">
        <f>COUNTIFS(Data!$G:$G,$A86,Data!$C:$C,AV$1,Data!$D:$D,AV$2)</f>
        <v>0</v>
      </c>
      <c r="AW86" s="5">
        <f>COUNTIFS(Data!$G:$G,$A86,Data!$C:$C,AW$1,Data!$D:$D,AW$2)</f>
        <v>0</v>
      </c>
      <c r="AX86" s="5">
        <f>COUNTIFS(Data!$G:$G,$A86,Data!$C:$C,AX$1,Data!$D:$D,AX$2)</f>
        <v>0</v>
      </c>
      <c r="AY86" s="5">
        <f>COUNTIFS(Data!$G:$G,$A86,Data!$C:$C,AY$1,Data!$D:$D,AY$2)</f>
        <v>0</v>
      </c>
      <c r="AZ86" s="5">
        <f>COUNTIFS(Data!$G:$G,$A86,Data!$C:$C,AZ$1,Data!$D:$D,AZ$2)</f>
        <v>0</v>
      </c>
      <c r="BA86" s="5">
        <f>COUNTIFS(Data!$G:$G,$A86,Data!$C:$C,BA$1,Data!$D:$D,BA$2)</f>
        <v>0</v>
      </c>
      <c r="BB86" s="5">
        <f>COUNTIFS(Data!$G:$G,$A86,Data!$C:$C,BB$1,Data!$D:$D,BB$2)</f>
        <v>0</v>
      </c>
      <c r="BC86" s="5">
        <f>COUNTIFS(Data!$G:$G,$A86,Data!$C:$C,BC$1,Data!$D:$D,BC$2)</f>
        <v>0</v>
      </c>
      <c r="BD86" s="5">
        <f>COUNTIFS(Data!$G:$G,$A86,Data!$C:$C,BD$1,Data!$D:$D,BD$2)</f>
        <v>0</v>
      </c>
      <c r="BE86" s="5">
        <f>COUNTIFS(Data!$G:$G,$A86,Data!$C:$C,BE$1,Data!$D:$D,BE$2)</f>
        <v>0</v>
      </c>
      <c r="BF86" s="5">
        <f>COUNTIFS(Data!$G:$G,$A86,Data!$C:$C,BF$1,Data!$D:$D,BF$2)</f>
        <v>0</v>
      </c>
      <c r="BG86" s="5">
        <f>COUNTIFS(Data!$G:$G,$A86,Data!$C:$C,BG$1,Data!$D:$D,BG$2)</f>
        <v>0</v>
      </c>
      <c r="BH86" s="5">
        <f>COUNTIFS(Data!$G:$G,$A86,Data!$C:$C,BH$1,Data!$D:$D,BH$2)</f>
        <v>0</v>
      </c>
      <c r="BI86" s="5">
        <f>COUNTIFS(Data!$G:$G,$A86,Data!$C:$C,BI$1,Data!$D:$D,BI$2)</f>
        <v>0</v>
      </c>
      <c r="BJ86" s="5">
        <f>COUNTIFS(Data!$G:$G,$A86,Data!$C:$C,BJ$1,Data!$D:$D,BJ$2)</f>
        <v>0</v>
      </c>
      <c r="BK86" s="5">
        <f>COUNTIFS(Data!$G:$G,$A86,Data!$C:$C,BK$1,Data!$D:$D,BK$2)</f>
        <v>0</v>
      </c>
      <c r="BL86" s="5">
        <f>COUNTIFS(Data!$G:$G,$A86,Data!$C:$C,BL$1,Data!$D:$D,BL$2)</f>
        <v>0</v>
      </c>
      <c r="BM86" s="5">
        <f>COUNTIFS(Data!$G:$G,$A86,Data!$C:$C,BM$1,Data!$D:$D,BM$2)</f>
        <v>0</v>
      </c>
      <c r="BN86" s="5">
        <f>COUNTIFS(Data!$G:$G,$A86,Data!$C:$C,BN$1,Data!$D:$D,BN$2)</f>
        <v>0</v>
      </c>
      <c r="BO86" s="5">
        <f>COUNTIFS(Data!$G:$G,$A86,Data!$C:$C,BO$1,Data!$D:$D,BO$2)</f>
        <v>0</v>
      </c>
      <c r="BP86" s="5">
        <f>COUNTIFS(Data!$G:$G,$A86,Data!$C:$C,BP$1,Data!$D:$D,BP$2)</f>
        <v>0</v>
      </c>
      <c r="BQ86" s="5">
        <f>COUNTIFS(Data!$G:$G,$A86,Data!$C:$C,BQ$1,Data!$D:$D,BQ$2)</f>
        <v>0</v>
      </c>
      <c r="BR86" s="5">
        <f>COUNTIFS(Data!$G:$G,$A86,Data!$C:$C,BR$1,Data!$D:$D,BR$2)</f>
        <v>0</v>
      </c>
      <c r="BS86" s="5">
        <f>COUNTIFS(Data!$G:$G,$A86,Data!$C:$C,BS$1,Data!$D:$D,BS$2)</f>
        <v>0</v>
      </c>
      <c r="BT86" s="5">
        <f>COUNTIFS(Data!$G:$G,$A86,Data!$C:$C,BT$1,Data!$D:$D,BT$2)</f>
        <v>0</v>
      </c>
      <c r="BU86" s="5">
        <f>COUNTIFS(Data!$G:$G,$A86,Data!$C:$C,BU$1,Data!$D:$D,BU$2)</f>
        <v>0</v>
      </c>
      <c r="BV86" s="5">
        <f>COUNTIFS(Data!$G:$G,$A86,Data!$C:$C,BV$1,Data!$D:$D,BV$2)</f>
        <v>0</v>
      </c>
      <c r="BW86" s="5">
        <f>COUNTIFS(Data!$G:$G,$A86,Data!$C:$C,BW$1,Data!$D:$D,BW$2)</f>
        <v>0</v>
      </c>
      <c r="BX86" s="5">
        <f>COUNTIFS(Data!$G:$G,$A86,Data!$C:$C,BX$1,Data!$D:$D,BX$2)</f>
        <v>0</v>
      </c>
      <c r="BY86" s="5">
        <f>COUNTIFS(Data!$G:$G,$A86,Data!$C:$C,BY$1,Data!$D:$D,BY$2)</f>
        <v>0</v>
      </c>
      <c r="BZ86" s="5">
        <f>COUNTIFS(Data!$G:$G,$A86,Data!$C:$C,BZ$1,Data!$D:$D,BZ$2)</f>
        <v>0</v>
      </c>
      <c r="CA86" s="5">
        <f>COUNTIFS(Data!$G:$G,$A86,Data!$C:$C,CA$1,Data!$D:$D,CA$2)</f>
        <v>0</v>
      </c>
      <c r="CB86" s="5">
        <f>COUNTIFS(Data!$G:$G,$A86,Data!$C:$C,CB$1,Data!$D:$D,CB$2)</f>
        <v>0</v>
      </c>
      <c r="CC86" s="5">
        <f>COUNTIFS(Data!$G:$G,$A86,Data!$C:$C,CC$1,Data!$D:$D,CC$2)</f>
        <v>0</v>
      </c>
      <c r="CD86" s="5">
        <f>COUNTIFS(Data!$G:$G,$A86,Data!$C:$C,CD$1,Data!$D:$D,CD$2)</f>
        <v>0</v>
      </c>
      <c r="CE86" s="5">
        <f>COUNTIFS(Data!$G:$G,$A86,Data!$C:$C,CE$1,Data!$D:$D,CE$2)</f>
        <v>0</v>
      </c>
      <c r="CF86" s="5">
        <f>COUNTIFS(Data!$G:$G,$A86,Data!$C:$C,CF$1,Data!$D:$D,CF$2)</f>
        <v>0</v>
      </c>
      <c r="CG86" s="5">
        <f>COUNTIFS(Data!$G:$G,$A86,Data!$C:$C,CG$1,Data!$D:$D,CG$2)</f>
        <v>0</v>
      </c>
      <c r="CH86" s="5">
        <f>COUNTIFS(Data!$G:$G,$A86,Data!$C:$C,CH$1,Data!$D:$D,CH$2)</f>
        <v>0</v>
      </c>
      <c r="CI86" s="5">
        <f>COUNTIFS(Data!$G:$G,$A86,Data!$C:$C,CI$1,Data!$D:$D,CI$2)</f>
        <v>0</v>
      </c>
      <c r="CJ86" s="5">
        <f>COUNTIFS(Data!$G:$G,$A86,Data!$C:$C,CJ$1,Data!$D:$D,CJ$2)</f>
        <v>0</v>
      </c>
      <c r="CK86" s="5">
        <f>COUNTIFS(Data!$G:$G,$A86,Data!$C:$C,CK$1,Data!$D:$D,CK$2)</f>
        <v>0</v>
      </c>
      <c r="CL86" s="5">
        <f>COUNTIFS(Data!$G:$G,$A86,Data!$C:$C,CL$1,Data!$D:$D,CL$2)</f>
        <v>0</v>
      </c>
      <c r="CM86" s="5">
        <f>COUNTIFS(Data!$G:$G,$A86,Data!$C:$C,CM$1,Data!$D:$D,CM$2)</f>
        <v>0</v>
      </c>
      <c r="CN86" s="5">
        <f>COUNTIFS(Data!$G:$G,$A86,Data!$C:$C,CN$1,Data!$D:$D,CN$2)</f>
        <v>0</v>
      </c>
      <c r="CO86" s="5">
        <f>COUNTIFS(Data!$G:$G,$A86,Data!$C:$C,CO$1,Data!$D:$D,CO$2)</f>
        <v>0</v>
      </c>
      <c r="CP86" s="5">
        <f>COUNTIFS(Data!$G:$G,$A86,Data!$C:$C,CP$1,Data!$D:$D,CP$2)</f>
        <v>0</v>
      </c>
      <c r="CQ86" s="5">
        <f>COUNTIFS(Data!$G:$G,$A86,Data!$C:$C,CQ$1,Data!$D:$D,CQ$2)</f>
        <v>0</v>
      </c>
      <c r="CR86" s="5">
        <f>COUNTIFS(Data!$G:$G,$A86,Data!$C:$C,CR$1,Data!$D:$D,CR$2)</f>
        <v>0</v>
      </c>
      <c r="CS86" s="5">
        <f>COUNTIFS(Data!$G:$G,$A86,Data!$C:$C,CS$1,Data!$D:$D,CS$2)</f>
        <v>0</v>
      </c>
      <c r="CT86" s="5">
        <f>COUNTIFS(Data!$G:$G,$A86,Data!$C:$C,CT$1,Data!$D:$D,CT$2)</f>
        <v>0</v>
      </c>
      <c r="CU86" s="5">
        <f>COUNTIFS(Data!$G:$G,$A86,Data!$C:$C,CU$1,Data!$D:$D,CU$2)</f>
        <v>0</v>
      </c>
      <c r="CV86" s="5">
        <f>COUNTIFS(Data!$G:$G,$A86,Data!$C:$C,CV$1,Data!$D:$D,CV$2)</f>
        <v>0</v>
      </c>
      <c r="CW86" s="5">
        <f t="shared" ref="CW86:CX86" si="85">SUMIF($B$2:$CV$2,CW$2, $B86:$CV86)</f>
        <v>0</v>
      </c>
      <c r="CX86" s="5">
        <f t="shared" si="85"/>
        <v>0</v>
      </c>
      <c r="CY86" s="5">
        <f t="shared" si="3"/>
        <v>0</v>
      </c>
    </row>
    <row r="87">
      <c r="A87" s="5" t="str">
        <f>Countries!A85</f>
        <v>THA</v>
      </c>
      <c r="B87" s="5">
        <f>COUNTIFS(Data!$G:$G,$A87,Data!$C:$C,B$1,Data!$D:$D,B$2)</f>
        <v>0</v>
      </c>
      <c r="C87" s="5">
        <f>COUNTIFS(Data!$G:$G,$A87,Data!$C:$C,C$1,Data!$D:$D,C$2)</f>
        <v>0</v>
      </c>
      <c r="D87" s="5">
        <f>COUNTIFS(Data!$G:$G,$A87,Data!$C:$C,D$1,Data!$D:$D,D$2)</f>
        <v>0</v>
      </c>
      <c r="E87" s="5">
        <f>COUNTIFS(Data!$G:$G,$A87,Data!$C:$C,E$1,Data!$D:$D,E$2)</f>
        <v>0</v>
      </c>
      <c r="F87" s="5">
        <f>COUNTIFS(Data!$G:$G,$A87,Data!$C:$C,F$1,Data!$D:$D,F$2)</f>
        <v>0</v>
      </c>
      <c r="G87" s="5">
        <f>COUNTIFS(Data!$G:$G,$A87,Data!$C:$C,G$1,Data!$D:$D,G$2)</f>
        <v>0</v>
      </c>
      <c r="H87" s="5">
        <f>COUNTIFS(Data!$G:$G,$A87,Data!$C:$C,H$1,Data!$D:$D,H$2)</f>
        <v>0</v>
      </c>
      <c r="I87" s="5">
        <f>COUNTIFS(Data!$G:$G,$A87,Data!$C:$C,I$1,Data!$D:$D,I$2)</f>
        <v>0</v>
      </c>
      <c r="J87" s="5">
        <f>COUNTIFS(Data!$G:$G,$A87,Data!$C:$C,J$1,Data!$D:$D,J$2)</f>
        <v>0</v>
      </c>
      <c r="K87" s="5">
        <f>COUNTIFS(Data!$G:$G,$A87,Data!$C:$C,K$1,Data!$D:$D,K$2)</f>
        <v>0</v>
      </c>
      <c r="L87" s="5">
        <f>COUNTIFS(Data!$G:$G,$A87,Data!$C:$C,L$1,Data!$D:$D,L$2)</f>
        <v>0</v>
      </c>
      <c r="M87" s="5">
        <f>COUNTIFS(Data!$G:$G,$A87,Data!$C:$C,M$1,Data!$D:$D,M$2)</f>
        <v>0</v>
      </c>
      <c r="N87" s="5">
        <f>COUNTIFS(Data!$G:$G,$A87,Data!$C:$C,N$1,Data!$D:$D,N$2)</f>
        <v>0</v>
      </c>
      <c r="O87" s="5">
        <f>COUNTIFS(Data!$G:$G,$A87,Data!$C:$C,O$1,Data!$D:$D,O$2)</f>
        <v>0</v>
      </c>
      <c r="P87" s="5">
        <f>COUNTIFS(Data!$G:$G,$A87,Data!$C:$C,P$1,Data!$D:$D,P$2)</f>
        <v>0</v>
      </c>
      <c r="Q87" s="5">
        <f>COUNTIFS(Data!$G:$G,$A87,Data!$C:$C,Q$1,Data!$D:$D,Q$2)</f>
        <v>0</v>
      </c>
      <c r="R87" s="5">
        <f>COUNTIFS(Data!$G:$G,$A87,Data!$C:$C,R$1,Data!$D:$D,R$2)</f>
        <v>0</v>
      </c>
      <c r="S87" s="5">
        <f>COUNTIFS(Data!$G:$G,$A87,Data!$C:$C,S$1,Data!$D:$D,S$2)</f>
        <v>0</v>
      </c>
      <c r="T87" s="5">
        <f>COUNTIFS(Data!$G:$G,$A87,Data!$C:$C,T$1,Data!$D:$D,T$2)</f>
        <v>0</v>
      </c>
      <c r="U87" s="5">
        <f>COUNTIFS(Data!$G:$G,$A87,Data!$C:$C,U$1,Data!$D:$D,U$2)</f>
        <v>0</v>
      </c>
      <c r="V87" s="5">
        <f>COUNTIFS(Data!$G:$G,$A87,Data!$C:$C,V$1,Data!$D:$D,V$2)</f>
        <v>0</v>
      </c>
      <c r="W87" s="5">
        <f>COUNTIFS(Data!$G:$G,$A87,Data!$C:$C,W$1,Data!$D:$D,W$2)</f>
        <v>0</v>
      </c>
      <c r="X87" s="5">
        <f>COUNTIFS(Data!$G:$G,$A87,Data!$C:$C,X$1,Data!$D:$D,X$2)</f>
        <v>0</v>
      </c>
      <c r="Y87" s="5">
        <f>COUNTIFS(Data!$G:$G,$A87,Data!$C:$C,Y$1,Data!$D:$D,Y$2)</f>
        <v>0</v>
      </c>
      <c r="Z87" s="5">
        <f>COUNTIFS(Data!$G:$G,$A87,Data!$C:$C,Z$1,Data!$D:$D,Z$2)</f>
        <v>0</v>
      </c>
      <c r="AA87" s="5">
        <f>COUNTIFS(Data!$G:$G,$A87,Data!$C:$C,AA$1,Data!$D:$D,AA$2)</f>
        <v>0</v>
      </c>
      <c r="AB87" s="5">
        <f>COUNTIFS(Data!$G:$G,$A87,Data!$C:$C,AB$1,Data!$D:$D,AB$2)</f>
        <v>0</v>
      </c>
      <c r="AC87" s="5">
        <f>COUNTIFS(Data!$G:$G,$A87,Data!$C:$C,AC$1,Data!$D:$D,AC$2)</f>
        <v>0</v>
      </c>
      <c r="AD87" s="5">
        <f>COUNTIFS(Data!$G:$G,$A87,Data!$C:$C,AD$1,Data!$D:$D,AD$2)</f>
        <v>0</v>
      </c>
      <c r="AE87" s="5">
        <f>COUNTIFS(Data!$G:$G,$A87,Data!$C:$C,AE$1,Data!$D:$D,AE$2)</f>
        <v>0</v>
      </c>
      <c r="AF87" s="5">
        <f>COUNTIFS(Data!$G:$G,$A87,Data!$C:$C,AF$1,Data!$D:$D,AF$2)</f>
        <v>0</v>
      </c>
      <c r="AG87" s="5">
        <f>COUNTIFS(Data!$G:$G,$A87,Data!$C:$C,AG$1,Data!$D:$D,AG$2)</f>
        <v>0</v>
      </c>
      <c r="AH87" s="5">
        <f>COUNTIFS(Data!$G:$G,$A87,Data!$C:$C,AH$1,Data!$D:$D,AH$2)</f>
        <v>0</v>
      </c>
      <c r="AI87" s="5">
        <f>COUNTIFS(Data!$G:$G,$A87,Data!$C:$C,AI$1,Data!$D:$D,AI$2)</f>
        <v>0</v>
      </c>
      <c r="AJ87" s="5">
        <f>COUNTIFS(Data!$G:$G,$A87,Data!$C:$C,AJ$1,Data!$D:$D,AJ$2)</f>
        <v>0</v>
      </c>
      <c r="AK87" s="5">
        <f>COUNTIFS(Data!$G:$G,$A87,Data!$C:$C,AK$1,Data!$D:$D,AK$2)</f>
        <v>0</v>
      </c>
      <c r="AL87" s="5">
        <f>COUNTIFS(Data!$G:$G,$A87,Data!$C:$C,AL$1,Data!$D:$D,AL$2)</f>
        <v>0</v>
      </c>
      <c r="AM87" s="5">
        <f>COUNTIFS(Data!$G:$G,$A87,Data!$C:$C,AM$1,Data!$D:$D,AM$2)</f>
        <v>0</v>
      </c>
      <c r="AN87" s="5">
        <f>COUNTIFS(Data!$G:$G,$A87,Data!$C:$C,AN$1,Data!$D:$D,AN$2)</f>
        <v>0</v>
      </c>
      <c r="AO87" s="5">
        <f>COUNTIFS(Data!$G:$G,$A87,Data!$C:$C,AO$1,Data!$D:$D,AO$2)</f>
        <v>0</v>
      </c>
      <c r="AP87" s="5">
        <f>COUNTIFS(Data!$G:$G,$A87,Data!$C:$C,AP$1,Data!$D:$D,AP$2)</f>
        <v>0</v>
      </c>
      <c r="AQ87" s="5">
        <f>COUNTIFS(Data!$G:$G,$A87,Data!$C:$C,AQ$1,Data!$D:$D,AQ$2)</f>
        <v>0</v>
      </c>
      <c r="AR87" s="5">
        <f>COUNTIFS(Data!$G:$G,$A87,Data!$C:$C,AR$1,Data!$D:$D,AR$2)</f>
        <v>0</v>
      </c>
      <c r="AS87" s="5">
        <f>COUNTIFS(Data!$G:$G,$A87,Data!$C:$C,AS$1,Data!$D:$D,AS$2)</f>
        <v>0</v>
      </c>
      <c r="AT87" s="5">
        <f>COUNTIFS(Data!$G:$G,$A87,Data!$C:$C,AT$1,Data!$D:$D,AT$2)</f>
        <v>0</v>
      </c>
      <c r="AU87" s="5">
        <f>COUNTIFS(Data!$G:$G,$A87,Data!$C:$C,AU$1,Data!$D:$D,AU$2)</f>
        <v>0</v>
      </c>
      <c r="AV87" s="5">
        <f>COUNTIFS(Data!$G:$G,$A87,Data!$C:$C,AV$1,Data!$D:$D,AV$2)</f>
        <v>0</v>
      </c>
      <c r="AW87" s="5">
        <f>COUNTIFS(Data!$G:$G,$A87,Data!$C:$C,AW$1,Data!$D:$D,AW$2)</f>
        <v>0</v>
      </c>
      <c r="AX87" s="5">
        <f>COUNTIFS(Data!$G:$G,$A87,Data!$C:$C,AX$1,Data!$D:$D,AX$2)</f>
        <v>0</v>
      </c>
      <c r="AY87" s="5">
        <f>COUNTIFS(Data!$G:$G,$A87,Data!$C:$C,AY$1,Data!$D:$D,AY$2)</f>
        <v>0</v>
      </c>
      <c r="AZ87" s="5">
        <f>COUNTIFS(Data!$G:$G,$A87,Data!$C:$C,AZ$1,Data!$D:$D,AZ$2)</f>
        <v>0</v>
      </c>
      <c r="BA87" s="5">
        <f>COUNTIFS(Data!$G:$G,$A87,Data!$C:$C,BA$1,Data!$D:$D,BA$2)</f>
        <v>0</v>
      </c>
      <c r="BB87" s="5">
        <f>COUNTIFS(Data!$G:$G,$A87,Data!$C:$C,BB$1,Data!$D:$D,BB$2)</f>
        <v>0</v>
      </c>
      <c r="BC87" s="5">
        <f>COUNTIFS(Data!$G:$G,$A87,Data!$C:$C,BC$1,Data!$D:$D,BC$2)</f>
        <v>0</v>
      </c>
      <c r="BD87" s="5">
        <f>COUNTIFS(Data!$G:$G,$A87,Data!$C:$C,BD$1,Data!$D:$D,BD$2)</f>
        <v>0</v>
      </c>
      <c r="BE87" s="5">
        <f>COUNTIFS(Data!$G:$G,$A87,Data!$C:$C,BE$1,Data!$D:$D,BE$2)</f>
        <v>0</v>
      </c>
      <c r="BF87" s="5">
        <f>COUNTIFS(Data!$G:$G,$A87,Data!$C:$C,BF$1,Data!$D:$D,BF$2)</f>
        <v>0</v>
      </c>
      <c r="BG87" s="5">
        <f>COUNTIFS(Data!$G:$G,$A87,Data!$C:$C,BG$1,Data!$D:$D,BG$2)</f>
        <v>0</v>
      </c>
      <c r="BH87" s="5">
        <f>COUNTIFS(Data!$G:$G,$A87,Data!$C:$C,BH$1,Data!$D:$D,BH$2)</f>
        <v>0</v>
      </c>
      <c r="BI87" s="5">
        <f>COUNTIFS(Data!$G:$G,$A87,Data!$C:$C,BI$1,Data!$D:$D,BI$2)</f>
        <v>0</v>
      </c>
      <c r="BJ87" s="5">
        <f>COUNTIFS(Data!$G:$G,$A87,Data!$C:$C,BJ$1,Data!$D:$D,BJ$2)</f>
        <v>0</v>
      </c>
      <c r="BK87" s="5">
        <f>COUNTIFS(Data!$G:$G,$A87,Data!$C:$C,BK$1,Data!$D:$D,BK$2)</f>
        <v>0</v>
      </c>
      <c r="BL87" s="5">
        <f>COUNTIFS(Data!$G:$G,$A87,Data!$C:$C,BL$1,Data!$D:$D,BL$2)</f>
        <v>0</v>
      </c>
      <c r="BM87" s="5">
        <f>COUNTIFS(Data!$G:$G,$A87,Data!$C:$C,BM$1,Data!$D:$D,BM$2)</f>
        <v>0</v>
      </c>
      <c r="BN87" s="5">
        <f>COUNTIFS(Data!$G:$G,$A87,Data!$C:$C,BN$1,Data!$D:$D,BN$2)</f>
        <v>0</v>
      </c>
      <c r="BO87" s="5">
        <f>COUNTIFS(Data!$G:$G,$A87,Data!$C:$C,BO$1,Data!$D:$D,BO$2)</f>
        <v>0</v>
      </c>
      <c r="BP87" s="5">
        <f>COUNTIFS(Data!$G:$G,$A87,Data!$C:$C,BP$1,Data!$D:$D,BP$2)</f>
        <v>0</v>
      </c>
      <c r="BQ87" s="5">
        <f>COUNTIFS(Data!$G:$G,$A87,Data!$C:$C,BQ$1,Data!$D:$D,BQ$2)</f>
        <v>0</v>
      </c>
      <c r="BR87" s="5">
        <f>COUNTIFS(Data!$G:$G,$A87,Data!$C:$C,BR$1,Data!$D:$D,BR$2)</f>
        <v>0</v>
      </c>
      <c r="BS87" s="5">
        <f>COUNTIFS(Data!$G:$G,$A87,Data!$C:$C,BS$1,Data!$D:$D,BS$2)</f>
        <v>0</v>
      </c>
      <c r="BT87" s="5">
        <f>COUNTIFS(Data!$G:$G,$A87,Data!$C:$C,BT$1,Data!$D:$D,BT$2)</f>
        <v>0</v>
      </c>
      <c r="BU87" s="5">
        <f>COUNTIFS(Data!$G:$G,$A87,Data!$C:$C,BU$1,Data!$D:$D,BU$2)</f>
        <v>0</v>
      </c>
      <c r="BV87" s="5">
        <f>COUNTIFS(Data!$G:$G,$A87,Data!$C:$C,BV$1,Data!$D:$D,BV$2)</f>
        <v>0</v>
      </c>
      <c r="BW87" s="5">
        <f>COUNTIFS(Data!$G:$G,$A87,Data!$C:$C,BW$1,Data!$D:$D,BW$2)</f>
        <v>0</v>
      </c>
      <c r="BX87" s="5">
        <f>COUNTIFS(Data!$G:$G,$A87,Data!$C:$C,BX$1,Data!$D:$D,BX$2)</f>
        <v>0</v>
      </c>
      <c r="BY87" s="5">
        <f>COUNTIFS(Data!$G:$G,$A87,Data!$C:$C,BY$1,Data!$D:$D,BY$2)</f>
        <v>0</v>
      </c>
      <c r="BZ87" s="5">
        <f>COUNTIFS(Data!$G:$G,$A87,Data!$C:$C,BZ$1,Data!$D:$D,BZ$2)</f>
        <v>0</v>
      </c>
      <c r="CA87" s="5">
        <f>COUNTIFS(Data!$G:$G,$A87,Data!$C:$C,CA$1,Data!$D:$D,CA$2)</f>
        <v>0</v>
      </c>
      <c r="CB87" s="5">
        <f>COUNTIFS(Data!$G:$G,$A87,Data!$C:$C,CB$1,Data!$D:$D,CB$2)</f>
        <v>0</v>
      </c>
      <c r="CC87" s="5">
        <f>COUNTIFS(Data!$G:$G,$A87,Data!$C:$C,CC$1,Data!$D:$D,CC$2)</f>
        <v>0</v>
      </c>
      <c r="CD87" s="5">
        <f>COUNTIFS(Data!$G:$G,$A87,Data!$C:$C,CD$1,Data!$D:$D,CD$2)</f>
        <v>0</v>
      </c>
      <c r="CE87" s="5">
        <f>COUNTIFS(Data!$G:$G,$A87,Data!$C:$C,CE$1,Data!$D:$D,CE$2)</f>
        <v>0</v>
      </c>
      <c r="CF87" s="5">
        <f>COUNTIFS(Data!$G:$G,$A87,Data!$C:$C,CF$1,Data!$D:$D,CF$2)</f>
        <v>1</v>
      </c>
      <c r="CG87" s="5">
        <f>COUNTIFS(Data!$G:$G,$A87,Data!$C:$C,CG$1,Data!$D:$D,CG$2)</f>
        <v>0</v>
      </c>
      <c r="CH87" s="5">
        <f>COUNTIFS(Data!$G:$G,$A87,Data!$C:$C,CH$1,Data!$D:$D,CH$2)</f>
        <v>0</v>
      </c>
      <c r="CI87" s="5">
        <f>COUNTIFS(Data!$G:$G,$A87,Data!$C:$C,CI$1,Data!$D:$D,CI$2)</f>
        <v>0</v>
      </c>
      <c r="CJ87" s="5">
        <f>COUNTIFS(Data!$G:$G,$A87,Data!$C:$C,CJ$1,Data!$D:$D,CJ$2)</f>
        <v>0</v>
      </c>
      <c r="CK87" s="5">
        <f>COUNTIFS(Data!$G:$G,$A87,Data!$C:$C,CK$1,Data!$D:$D,CK$2)</f>
        <v>0</v>
      </c>
      <c r="CL87" s="5">
        <f>COUNTIFS(Data!$G:$G,$A87,Data!$C:$C,CL$1,Data!$D:$D,CL$2)</f>
        <v>0</v>
      </c>
      <c r="CM87" s="5">
        <f>COUNTIFS(Data!$G:$G,$A87,Data!$C:$C,CM$1,Data!$D:$D,CM$2)</f>
        <v>0</v>
      </c>
      <c r="CN87" s="5">
        <f>COUNTIFS(Data!$G:$G,$A87,Data!$C:$C,CN$1,Data!$D:$D,CN$2)</f>
        <v>0</v>
      </c>
      <c r="CO87" s="5">
        <f>COUNTIFS(Data!$G:$G,$A87,Data!$C:$C,CO$1,Data!$D:$D,CO$2)</f>
        <v>0</v>
      </c>
      <c r="CP87" s="5">
        <f>COUNTIFS(Data!$G:$G,$A87,Data!$C:$C,CP$1,Data!$D:$D,CP$2)</f>
        <v>0</v>
      </c>
      <c r="CQ87" s="5">
        <f>COUNTIFS(Data!$G:$G,$A87,Data!$C:$C,CQ$1,Data!$D:$D,CQ$2)</f>
        <v>0</v>
      </c>
      <c r="CR87" s="5">
        <f>COUNTIFS(Data!$G:$G,$A87,Data!$C:$C,CR$1,Data!$D:$D,CR$2)</f>
        <v>0</v>
      </c>
      <c r="CS87" s="5">
        <f>COUNTIFS(Data!$G:$G,$A87,Data!$C:$C,CS$1,Data!$D:$D,CS$2)</f>
        <v>0</v>
      </c>
      <c r="CT87" s="5">
        <f>COUNTIFS(Data!$G:$G,$A87,Data!$C:$C,CT$1,Data!$D:$D,CT$2)</f>
        <v>0</v>
      </c>
      <c r="CU87" s="5">
        <f>COUNTIFS(Data!$G:$G,$A87,Data!$C:$C,CU$1,Data!$D:$D,CU$2)</f>
        <v>0</v>
      </c>
      <c r="CV87" s="5">
        <f>COUNTIFS(Data!$G:$G,$A87,Data!$C:$C,CV$1,Data!$D:$D,CV$2)</f>
        <v>0</v>
      </c>
      <c r="CW87" s="5">
        <f t="shared" ref="CW87:CX87" si="86">SUMIF($B$2:$CV$2,CW$2, $B87:$CV87)</f>
        <v>0</v>
      </c>
      <c r="CX87" s="5">
        <f t="shared" si="86"/>
        <v>1</v>
      </c>
      <c r="CY87" s="5">
        <f t="shared" si="3"/>
        <v>1</v>
      </c>
    </row>
    <row r="88">
      <c r="A88" s="5" t="str">
        <f>Countries!A86</f>
        <v>TKM</v>
      </c>
      <c r="B88" s="5">
        <f>COUNTIFS(Data!$G:$G,$A88,Data!$C:$C,B$1,Data!$D:$D,B$2)</f>
        <v>0</v>
      </c>
      <c r="C88" s="5">
        <f>COUNTIFS(Data!$G:$G,$A88,Data!$C:$C,C$1,Data!$D:$D,C$2)</f>
        <v>0</v>
      </c>
      <c r="D88" s="5">
        <f>COUNTIFS(Data!$G:$G,$A88,Data!$C:$C,D$1,Data!$D:$D,D$2)</f>
        <v>0</v>
      </c>
      <c r="E88" s="5">
        <f>COUNTIFS(Data!$G:$G,$A88,Data!$C:$C,E$1,Data!$D:$D,E$2)</f>
        <v>0</v>
      </c>
      <c r="F88" s="5">
        <f>COUNTIFS(Data!$G:$G,$A88,Data!$C:$C,F$1,Data!$D:$D,F$2)</f>
        <v>0</v>
      </c>
      <c r="G88" s="5">
        <f>COUNTIFS(Data!$G:$G,$A88,Data!$C:$C,G$1,Data!$D:$D,G$2)</f>
        <v>0</v>
      </c>
      <c r="H88" s="5">
        <f>COUNTIFS(Data!$G:$G,$A88,Data!$C:$C,H$1,Data!$D:$D,H$2)</f>
        <v>0</v>
      </c>
      <c r="I88" s="5">
        <f>COUNTIFS(Data!$G:$G,$A88,Data!$C:$C,I$1,Data!$D:$D,I$2)</f>
        <v>0</v>
      </c>
      <c r="J88" s="5">
        <f>COUNTIFS(Data!$G:$G,$A88,Data!$C:$C,J$1,Data!$D:$D,J$2)</f>
        <v>0</v>
      </c>
      <c r="K88" s="5">
        <f>COUNTIFS(Data!$G:$G,$A88,Data!$C:$C,K$1,Data!$D:$D,K$2)</f>
        <v>0</v>
      </c>
      <c r="L88" s="5">
        <f>COUNTIFS(Data!$G:$G,$A88,Data!$C:$C,L$1,Data!$D:$D,L$2)</f>
        <v>0</v>
      </c>
      <c r="M88" s="5">
        <f>COUNTIFS(Data!$G:$G,$A88,Data!$C:$C,M$1,Data!$D:$D,M$2)</f>
        <v>0</v>
      </c>
      <c r="N88" s="5">
        <f>COUNTIFS(Data!$G:$G,$A88,Data!$C:$C,N$1,Data!$D:$D,N$2)</f>
        <v>0</v>
      </c>
      <c r="O88" s="5">
        <f>COUNTIFS(Data!$G:$G,$A88,Data!$C:$C,O$1,Data!$D:$D,O$2)</f>
        <v>0</v>
      </c>
      <c r="P88" s="5">
        <f>COUNTIFS(Data!$G:$G,$A88,Data!$C:$C,P$1,Data!$D:$D,P$2)</f>
        <v>0</v>
      </c>
      <c r="Q88" s="5">
        <f>COUNTIFS(Data!$G:$G,$A88,Data!$C:$C,Q$1,Data!$D:$D,Q$2)</f>
        <v>0</v>
      </c>
      <c r="R88" s="5">
        <f>COUNTIFS(Data!$G:$G,$A88,Data!$C:$C,R$1,Data!$D:$D,R$2)</f>
        <v>0</v>
      </c>
      <c r="S88" s="5">
        <f>COUNTIFS(Data!$G:$G,$A88,Data!$C:$C,S$1,Data!$D:$D,S$2)</f>
        <v>0</v>
      </c>
      <c r="T88" s="5">
        <f>COUNTIFS(Data!$G:$G,$A88,Data!$C:$C,T$1,Data!$D:$D,T$2)</f>
        <v>0</v>
      </c>
      <c r="U88" s="5">
        <f>COUNTIFS(Data!$G:$G,$A88,Data!$C:$C,U$1,Data!$D:$D,U$2)</f>
        <v>0</v>
      </c>
      <c r="V88" s="5">
        <f>COUNTIFS(Data!$G:$G,$A88,Data!$C:$C,V$1,Data!$D:$D,V$2)</f>
        <v>0</v>
      </c>
      <c r="W88" s="5">
        <f>COUNTIFS(Data!$G:$G,$A88,Data!$C:$C,W$1,Data!$D:$D,W$2)</f>
        <v>0</v>
      </c>
      <c r="X88" s="5">
        <f>COUNTIFS(Data!$G:$G,$A88,Data!$C:$C,X$1,Data!$D:$D,X$2)</f>
        <v>0</v>
      </c>
      <c r="Y88" s="5">
        <f>COUNTIFS(Data!$G:$G,$A88,Data!$C:$C,Y$1,Data!$D:$D,Y$2)</f>
        <v>0</v>
      </c>
      <c r="Z88" s="5">
        <f>COUNTIFS(Data!$G:$G,$A88,Data!$C:$C,Z$1,Data!$D:$D,Z$2)</f>
        <v>0</v>
      </c>
      <c r="AA88" s="5">
        <f>COUNTIFS(Data!$G:$G,$A88,Data!$C:$C,AA$1,Data!$D:$D,AA$2)</f>
        <v>0</v>
      </c>
      <c r="AB88" s="5">
        <f>COUNTIFS(Data!$G:$G,$A88,Data!$C:$C,AB$1,Data!$D:$D,AB$2)</f>
        <v>0</v>
      </c>
      <c r="AC88" s="5">
        <f>COUNTIFS(Data!$G:$G,$A88,Data!$C:$C,AC$1,Data!$D:$D,AC$2)</f>
        <v>0</v>
      </c>
      <c r="AD88" s="5">
        <f>COUNTIFS(Data!$G:$G,$A88,Data!$C:$C,AD$1,Data!$D:$D,AD$2)</f>
        <v>0</v>
      </c>
      <c r="AE88" s="5">
        <f>COUNTIFS(Data!$G:$G,$A88,Data!$C:$C,AE$1,Data!$D:$D,AE$2)</f>
        <v>0</v>
      </c>
      <c r="AF88" s="5">
        <f>COUNTIFS(Data!$G:$G,$A88,Data!$C:$C,AF$1,Data!$D:$D,AF$2)</f>
        <v>0</v>
      </c>
      <c r="AG88" s="5">
        <f>COUNTIFS(Data!$G:$G,$A88,Data!$C:$C,AG$1,Data!$D:$D,AG$2)</f>
        <v>0</v>
      </c>
      <c r="AH88" s="5">
        <f>COUNTIFS(Data!$G:$G,$A88,Data!$C:$C,AH$1,Data!$D:$D,AH$2)</f>
        <v>0</v>
      </c>
      <c r="AI88" s="5">
        <f>COUNTIFS(Data!$G:$G,$A88,Data!$C:$C,AI$1,Data!$D:$D,AI$2)</f>
        <v>0</v>
      </c>
      <c r="AJ88" s="5">
        <f>COUNTIFS(Data!$G:$G,$A88,Data!$C:$C,AJ$1,Data!$D:$D,AJ$2)</f>
        <v>0</v>
      </c>
      <c r="AK88" s="5">
        <f>COUNTIFS(Data!$G:$G,$A88,Data!$C:$C,AK$1,Data!$D:$D,AK$2)</f>
        <v>0</v>
      </c>
      <c r="AL88" s="5">
        <f>COUNTIFS(Data!$G:$G,$A88,Data!$C:$C,AL$1,Data!$D:$D,AL$2)</f>
        <v>0</v>
      </c>
      <c r="AM88" s="5">
        <f>COUNTIFS(Data!$G:$G,$A88,Data!$C:$C,AM$1,Data!$D:$D,AM$2)</f>
        <v>0</v>
      </c>
      <c r="AN88" s="5">
        <f>COUNTIFS(Data!$G:$G,$A88,Data!$C:$C,AN$1,Data!$D:$D,AN$2)</f>
        <v>0</v>
      </c>
      <c r="AO88" s="5">
        <f>COUNTIFS(Data!$G:$G,$A88,Data!$C:$C,AO$1,Data!$D:$D,AO$2)</f>
        <v>0</v>
      </c>
      <c r="AP88" s="5">
        <f>COUNTIFS(Data!$G:$G,$A88,Data!$C:$C,AP$1,Data!$D:$D,AP$2)</f>
        <v>0</v>
      </c>
      <c r="AQ88" s="5">
        <f>COUNTIFS(Data!$G:$G,$A88,Data!$C:$C,AQ$1,Data!$D:$D,AQ$2)</f>
        <v>0</v>
      </c>
      <c r="AR88" s="5">
        <f>COUNTIFS(Data!$G:$G,$A88,Data!$C:$C,AR$1,Data!$D:$D,AR$2)</f>
        <v>0</v>
      </c>
      <c r="AS88" s="5">
        <f>COUNTIFS(Data!$G:$G,$A88,Data!$C:$C,AS$1,Data!$D:$D,AS$2)</f>
        <v>0</v>
      </c>
      <c r="AT88" s="5">
        <f>COUNTIFS(Data!$G:$G,$A88,Data!$C:$C,AT$1,Data!$D:$D,AT$2)</f>
        <v>0</v>
      </c>
      <c r="AU88" s="5">
        <f>COUNTIFS(Data!$G:$G,$A88,Data!$C:$C,AU$1,Data!$D:$D,AU$2)</f>
        <v>0</v>
      </c>
      <c r="AV88" s="5">
        <f>COUNTIFS(Data!$G:$G,$A88,Data!$C:$C,AV$1,Data!$D:$D,AV$2)</f>
        <v>0</v>
      </c>
      <c r="AW88" s="5">
        <f>COUNTIFS(Data!$G:$G,$A88,Data!$C:$C,AW$1,Data!$D:$D,AW$2)</f>
        <v>0</v>
      </c>
      <c r="AX88" s="5">
        <f>COUNTIFS(Data!$G:$G,$A88,Data!$C:$C,AX$1,Data!$D:$D,AX$2)</f>
        <v>0</v>
      </c>
      <c r="AY88" s="5">
        <f>COUNTIFS(Data!$G:$G,$A88,Data!$C:$C,AY$1,Data!$D:$D,AY$2)</f>
        <v>0</v>
      </c>
      <c r="AZ88" s="5">
        <f>COUNTIFS(Data!$G:$G,$A88,Data!$C:$C,AZ$1,Data!$D:$D,AZ$2)</f>
        <v>0</v>
      </c>
      <c r="BA88" s="5">
        <f>COUNTIFS(Data!$G:$G,$A88,Data!$C:$C,BA$1,Data!$D:$D,BA$2)</f>
        <v>0</v>
      </c>
      <c r="BB88" s="5">
        <f>COUNTIFS(Data!$G:$G,$A88,Data!$C:$C,BB$1,Data!$D:$D,BB$2)</f>
        <v>0</v>
      </c>
      <c r="BC88" s="5">
        <f>COUNTIFS(Data!$G:$G,$A88,Data!$C:$C,BC$1,Data!$D:$D,BC$2)</f>
        <v>0</v>
      </c>
      <c r="BD88" s="5">
        <f>COUNTIFS(Data!$G:$G,$A88,Data!$C:$C,BD$1,Data!$D:$D,BD$2)</f>
        <v>0</v>
      </c>
      <c r="BE88" s="5">
        <f>COUNTIFS(Data!$G:$G,$A88,Data!$C:$C,BE$1,Data!$D:$D,BE$2)</f>
        <v>0</v>
      </c>
      <c r="BF88" s="5">
        <f>COUNTIFS(Data!$G:$G,$A88,Data!$C:$C,BF$1,Data!$D:$D,BF$2)</f>
        <v>0</v>
      </c>
      <c r="BG88" s="5">
        <f>COUNTIFS(Data!$G:$G,$A88,Data!$C:$C,BG$1,Data!$D:$D,BG$2)</f>
        <v>0</v>
      </c>
      <c r="BH88" s="5">
        <f>COUNTIFS(Data!$G:$G,$A88,Data!$C:$C,BH$1,Data!$D:$D,BH$2)</f>
        <v>0</v>
      </c>
      <c r="BI88" s="5">
        <f>COUNTIFS(Data!$G:$G,$A88,Data!$C:$C,BI$1,Data!$D:$D,BI$2)</f>
        <v>0</v>
      </c>
      <c r="BJ88" s="5">
        <f>COUNTIFS(Data!$G:$G,$A88,Data!$C:$C,BJ$1,Data!$D:$D,BJ$2)</f>
        <v>0</v>
      </c>
      <c r="BK88" s="5">
        <f>COUNTIFS(Data!$G:$G,$A88,Data!$C:$C,BK$1,Data!$D:$D,BK$2)</f>
        <v>0</v>
      </c>
      <c r="BL88" s="5">
        <f>COUNTIFS(Data!$G:$G,$A88,Data!$C:$C,BL$1,Data!$D:$D,BL$2)</f>
        <v>0</v>
      </c>
      <c r="BM88" s="5">
        <f>COUNTIFS(Data!$G:$G,$A88,Data!$C:$C,BM$1,Data!$D:$D,BM$2)</f>
        <v>0</v>
      </c>
      <c r="BN88" s="5">
        <f>COUNTIFS(Data!$G:$G,$A88,Data!$C:$C,BN$1,Data!$D:$D,BN$2)</f>
        <v>0</v>
      </c>
      <c r="BO88" s="5">
        <f>COUNTIFS(Data!$G:$G,$A88,Data!$C:$C,BO$1,Data!$D:$D,BO$2)</f>
        <v>0</v>
      </c>
      <c r="BP88" s="5">
        <f>COUNTIFS(Data!$G:$G,$A88,Data!$C:$C,BP$1,Data!$D:$D,BP$2)</f>
        <v>0</v>
      </c>
      <c r="BQ88" s="5">
        <f>COUNTIFS(Data!$G:$G,$A88,Data!$C:$C,BQ$1,Data!$D:$D,BQ$2)</f>
        <v>0</v>
      </c>
      <c r="BR88" s="5">
        <f>COUNTIFS(Data!$G:$G,$A88,Data!$C:$C,BR$1,Data!$D:$D,BR$2)</f>
        <v>0</v>
      </c>
      <c r="BS88" s="5">
        <f>COUNTIFS(Data!$G:$G,$A88,Data!$C:$C,BS$1,Data!$D:$D,BS$2)</f>
        <v>0</v>
      </c>
      <c r="BT88" s="5">
        <f>COUNTIFS(Data!$G:$G,$A88,Data!$C:$C,BT$1,Data!$D:$D,BT$2)</f>
        <v>0</v>
      </c>
      <c r="BU88" s="5">
        <f>COUNTIFS(Data!$G:$G,$A88,Data!$C:$C,BU$1,Data!$D:$D,BU$2)</f>
        <v>0</v>
      </c>
      <c r="BV88" s="5">
        <f>COUNTIFS(Data!$G:$G,$A88,Data!$C:$C,BV$1,Data!$D:$D,BV$2)</f>
        <v>0</v>
      </c>
      <c r="BW88" s="5">
        <f>COUNTIFS(Data!$G:$G,$A88,Data!$C:$C,BW$1,Data!$D:$D,BW$2)</f>
        <v>0</v>
      </c>
      <c r="BX88" s="5">
        <f>COUNTIFS(Data!$G:$G,$A88,Data!$C:$C,BX$1,Data!$D:$D,BX$2)</f>
        <v>0</v>
      </c>
      <c r="BY88" s="5">
        <f>COUNTIFS(Data!$G:$G,$A88,Data!$C:$C,BY$1,Data!$D:$D,BY$2)</f>
        <v>0</v>
      </c>
      <c r="BZ88" s="5">
        <f>COUNTIFS(Data!$G:$G,$A88,Data!$C:$C,BZ$1,Data!$D:$D,BZ$2)</f>
        <v>0</v>
      </c>
      <c r="CA88" s="5">
        <f>COUNTIFS(Data!$G:$G,$A88,Data!$C:$C,CA$1,Data!$D:$D,CA$2)</f>
        <v>0</v>
      </c>
      <c r="CB88" s="5">
        <f>COUNTIFS(Data!$G:$G,$A88,Data!$C:$C,CB$1,Data!$D:$D,CB$2)</f>
        <v>0</v>
      </c>
      <c r="CC88" s="5">
        <f>COUNTIFS(Data!$G:$G,$A88,Data!$C:$C,CC$1,Data!$D:$D,CC$2)</f>
        <v>0</v>
      </c>
      <c r="CD88" s="5">
        <f>COUNTIFS(Data!$G:$G,$A88,Data!$C:$C,CD$1,Data!$D:$D,CD$2)</f>
        <v>0</v>
      </c>
      <c r="CE88" s="5">
        <f>COUNTIFS(Data!$G:$G,$A88,Data!$C:$C,CE$1,Data!$D:$D,CE$2)</f>
        <v>0</v>
      </c>
      <c r="CF88" s="5">
        <f>COUNTIFS(Data!$G:$G,$A88,Data!$C:$C,CF$1,Data!$D:$D,CF$2)</f>
        <v>0</v>
      </c>
      <c r="CG88" s="5">
        <f>COUNTIFS(Data!$G:$G,$A88,Data!$C:$C,CG$1,Data!$D:$D,CG$2)</f>
        <v>0</v>
      </c>
      <c r="CH88" s="5">
        <f>COUNTIFS(Data!$G:$G,$A88,Data!$C:$C,CH$1,Data!$D:$D,CH$2)</f>
        <v>0</v>
      </c>
      <c r="CI88" s="5">
        <f>COUNTIFS(Data!$G:$G,$A88,Data!$C:$C,CI$1,Data!$D:$D,CI$2)</f>
        <v>0</v>
      </c>
      <c r="CJ88" s="5">
        <f>COUNTIFS(Data!$G:$G,$A88,Data!$C:$C,CJ$1,Data!$D:$D,CJ$2)</f>
        <v>0</v>
      </c>
      <c r="CK88" s="5">
        <f>COUNTIFS(Data!$G:$G,$A88,Data!$C:$C,CK$1,Data!$D:$D,CK$2)</f>
        <v>0</v>
      </c>
      <c r="CL88" s="5">
        <f>COUNTIFS(Data!$G:$G,$A88,Data!$C:$C,CL$1,Data!$D:$D,CL$2)</f>
        <v>0</v>
      </c>
      <c r="CM88" s="5">
        <f>COUNTIFS(Data!$G:$G,$A88,Data!$C:$C,CM$1,Data!$D:$D,CM$2)</f>
        <v>0</v>
      </c>
      <c r="CN88" s="5">
        <f>COUNTIFS(Data!$G:$G,$A88,Data!$C:$C,CN$1,Data!$D:$D,CN$2)</f>
        <v>0</v>
      </c>
      <c r="CO88" s="5">
        <f>COUNTIFS(Data!$G:$G,$A88,Data!$C:$C,CO$1,Data!$D:$D,CO$2)</f>
        <v>0</v>
      </c>
      <c r="CP88" s="5">
        <f>COUNTIFS(Data!$G:$G,$A88,Data!$C:$C,CP$1,Data!$D:$D,CP$2)</f>
        <v>0</v>
      </c>
      <c r="CQ88" s="5">
        <f>COUNTIFS(Data!$G:$G,$A88,Data!$C:$C,CQ$1,Data!$D:$D,CQ$2)</f>
        <v>0</v>
      </c>
      <c r="CR88" s="5">
        <f>COUNTIFS(Data!$G:$G,$A88,Data!$C:$C,CR$1,Data!$D:$D,CR$2)</f>
        <v>0</v>
      </c>
      <c r="CS88" s="5">
        <f>COUNTIFS(Data!$G:$G,$A88,Data!$C:$C,CS$1,Data!$D:$D,CS$2)</f>
        <v>0</v>
      </c>
      <c r="CT88" s="5">
        <f>COUNTIFS(Data!$G:$G,$A88,Data!$C:$C,CT$1,Data!$D:$D,CT$2)</f>
        <v>0</v>
      </c>
      <c r="CU88" s="5">
        <f>COUNTIFS(Data!$G:$G,$A88,Data!$C:$C,CU$1,Data!$D:$D,CU$2)</f>
        <v>0</v>
      </c>
      <c r="CV88" s="5">
        <f>COUNTIFS(Data!$G:$G,$A88,Data!$C:$C,CV$1,Data!$D:$D,CV$2)</f>
        <v>0</v>
      </c>
      <c r="CW88" s="5">
        <f t="shared" ref="CW88:CX88" si="87">SUMIF($B$2:$CV$2,CW$2, $B88:$CV88)</f>
        <v>0</v>
      </c>
      <c r="CX88" s="5">
        <f t="shared" si="87"/>
        <v>0</v>
      </c>
      <c r="CY88" s="5">
        <f t="shared" si="3"/>
        <v>0</v>
      </c>
    </row>
    <row r="89">
      <c r="A89" s="5" t="str">
        <f>Countries!A87</f>
        <v>TPE</v>
      </c>
      <c r="B89" s="5">
        <f>COUNTIFS(Data!$G:$G,$A89,Data!$C:$C,B$1,Data!$D:$D,B$2)</f>
        <v>0</v>
      </c>
      <c r="C89" s="5">
        <f>COUNTIFS(Data!$G:$G,$A89,Data!$C:$C,C$1,Data!$D:$D,C$2)</f>
        <v>0</v>
      </c>
      <c r="D89" s="5">
        <f>COUNTIFS(Data!$G:$G,$A89,Data!$C:$C,D$1,Data!$D:$D,D$2)</f>
        <v>0</v>
      </c>
      <c r="E89" s="5">
        <f>COUNTIFS(Data!$G:$G,$A89,Data!$C:$C,E$1,Data!$D:$D,E$2)</f>
        <v>0</v>
      </c>
      <c r="F89" s="5">
        <f>COUNTIFS(Data!$G:$G,$A89,Data!$C:$C,F$1,Data!$D:$D,F$2)</f>
        <v>0</v>
      </c>
      <c r="G89" s="5">
        <f>COUNTIFS(Data!$G:$G,$A89,Data!$C:$C,G$1,Data!$D:$D,G$2)</f>
        <v>0</v>
      </c>
      <c r="H89" s="5">
        <f>COUNTIFS(Data!$G:$G,$A89,Data!$C:$C,H$1,Data!$D:$D,H$2)</f>
        <v>0</v>
      </c>
      <c r="I89" s="5">
        <f>COUNTIFS(Data!$G:$G,$A89,Data!$C:$C,I$1,Data!$D:$D,I$2)</f>
        <v>0</v>
      </c>
      <c r="J89" s="5">
        <f>COUNTIFS(Data!$G:$G,$A89,Data!$C:$C,J$1,Data!$D:$D,J$2)</f>
        <v>0</v>
      </c>
      <c r="K89" s="5">
        <f>COUNTIFS(Data!$G:$G,$A89,Data!$C:$C,K$1,Data!$D:$D,K$2)</f>
        <v>0</v>
      </c>
      <c r="L89" s="5">
        <f>COUNTIFS(Data!$G:$G,$A89,Data!$C:$C,L$1,Data!$D:$D,L$2)</f>
        <v>0</v>
      </c>
      <c r="M89" s="5">
        <f>COUNTIFS(Data!$G:$G,$A89,Data!$C:$C,M$1,Data!$D:$D,M$2)</f>
        <v>1</v>
      </c>
      <c r="N89" s="5">
        <f>COUNTIFS(Data!$G:$G,$A89,Data!$C:$C,N$1,Data!$D:$D,N$2)</f>
        <v>0</v>
      </c>
      <c r="O89" s="5">
        <f>COUNTIFS(Data!$G:$G,$A89,Data!$C:$C,O$1,Data!$D:$D,O$2)</f>
        <v>0</v>
      </c>
      <c r="P89" s="5">
        <f>COUNTIFS(Data!$G:$G,$A89,Data!$C:$C,P$1,Data!$D:$D,P$2)</f>
        <v>0</v>
      </c>
      <c r="Q89" s="5">
        <f>COUNTIFS(Data!$G:$G,$A89,Data!$C:$C,Q$1,Data!$D:$D,Q$2)</f>
        <v>0</v>
      </c>
      <c r="R89" s="5">
        <f>COUNTIFS(Data!$G:$G,$A89,Data!$C:$C,R$1,Data!$D:$D,R$2)</f>
        <v>0</v>
      </c>
      <c r="S89" s="5">
        <f>COUNTIFS(Data!$G:$G,$A89,Data!$C:$C,S$1,Data!$D:$D,S$2)</f>
        <v>0</v>
      </c>
      <c r="T89" s="5">
        <f>COUNTIFS(Data!$G:$G,$A89,Data!$C:$C,T$1,Data!$D:$D,T$2)</f>
        <v>0</v>
      </c>
      <c r="U89" s="5">
        <f>COUNTIFS(Data!$G:$G,$A89,Data!$C:$C,U$1,Data!$D:$D,U$2)</f>
        <v>0</v>
      </c>
      <c r="V89" s="5">
        <f>COUNTIFS(Data!$G:$G,$A89,Data!$C:$C,V$1,Data!$D:$D,V$2)</f>
        <v>0</v>
      </c>
      <c r="W89" s="5">
        <f>COUNTIFS(Data!$G:$G,$A89,Data!$C:$C,W$1,Data!$D:$D,W$2)</f>
        <v>0</v>
      </c>
      <c r="X89" s="5">
        <f>COUNTIFS(Data!$G:$G,$A89,Data!$C:$C,X$1,Data!$D:$D,X$2)</f>
        <v>0</v>
      </c>
      <c r="Y89" s="5">
        <f>COUNTIFS(Data!$G:$G,$A89,Data!$C:$C,Y$1,Data!$D:$D,Y$2)</f>
        <v>0</v>
      </c>
      <c r="Z89" s="5">
        <f>COUNTIFS(Data!$G:$G,$A89,Data!$C:$C,Z$1,Data!$D:$D,Z$2)</f>
        <v>0</v>
      </c>
      <c r="AA89" s="5">
        <f>COUNTIFS(Data!$G:$G,$A89,Data!$C:$C,AA$1,Data!$D:$D,AA$2)</f>
        <v>0</v>
      </c>
      <c r="AB89" s="5">
        <f>COUNTIFS(Data!$G:$G,$A89,Data!$C:$C,AB$1,Data!$D:$D,AB$2)</f>
        <v>0</v>
      </c>
      <c r="AC89" s="5">
        <f>COUNTIFS(Data!$G:$G,$A89,Data!$C:$C,AC$1,Data!$D:$D,AC$2)</f>
        <v>0</v>
      </c>
      <c r="AD89" s="5">
        <f>COUNTIFS(Data!$G:$G,$A89,Data!$C:$C,AD$1,Data!$D:$D,AD$2)</f>
        <v>0</v>
      </c>
      <c r="AE89" s="5">
        <f>COUNTIFS(Data!$G:$G,$A89,Data!$C:$C,AE$1,Data!$D:$D,AE$2)</f>
        <v>0</v>
      </c>
      <c r="AF89" s="5">
        <f>COUNTIFS(Data!$G:$G,$A89,Data!$C:$C,AF$1,Data!$D:$D,AF$2)</f>
        <v>0</v>
      </c>
      <c r="AG89" s="5">
        <f>COUNTIFS(Data!$G:$G,$A89,Data!$C:$C,AG$1,Data!$D:$D,AG$2)</f>
        <v>0</v>
      </c>
      <c r="AH89" s="5">
        <f>COUNTIFS(Data!$G:$G,$A89,Data!$C:$C,AH$1,Data!$D:$D,AH$2)</f>
        <v>0</v>
      </c>
      <c r="AI89" s="5">
        <f>COUNTIFS(Data!$G:$G,$A89,Data!$C:$C,AI$1,Data!$D:$D,AI$2)</f>
        <v>0</v>
      </c>
      <c r="AJ89" s="5">
        <f>COUNTIFS(Data!$G:$G,$A89,Data!$C:$C,AJ$1,Data!$D:$D,AJ$2)</f>
        <v>0</v>
      </c>
      <c r="AK89" s="5">
        <f>COUNTIFS(Data!$G:$G,$A89,Data!$C:$C,AK$1,Data!$D:$D,AK$2)</f>
        <v>0</v>
      </c>
      <c r="AL89" s="5">
        <f>COUNTIFS(Data!$G:$G,$A89,Data!$C:$C,AL$1,Data!$D:$D,AL$2)</f>
        <v>0</v>
      </c>
      <c r="AM89" s="5">
        <f>COUNTIFS(Data!$G:$G,$A89,Data!$C:$C,AM$1,Data!$D:$D,AM$2)</f>
        <v>0</v>
      </c>
      <c r="AN89" s="5">
        <f>COUNTIFS(Data!$G:$G,$A89,Data!$C:$C,AN$1,Data!$D:$D,AN$2)</f>
        <v>0</v>
      </c>
      <c r="AO89" s="5">
        <f>COUNTIFS(Data!$G:$G,$A89,Data!$C:$C,AO$1,Data!$D:$D,AO$2)</f>
        <v>0</v>
      </c>
      <c r="AP89" s="5">
        <f>COUNTIFS(Data!$G:$G,$A89,Data!$C:$C,AP$1,Data!$D:$D,AP$2)</f>
        <v>0</v>
      </c>
      <c r="AQ89" s="5">
        <f>COUNTIFS(Data!$G:$G,$A89,Data!$C:$C,AQ$1,Data!$D:$D,AQ$2)</f>
        <v>0</v>
      </c>
      <c r="AR89" s="5">
        <f>COUNTIFS(Data!$G:$G,$A89,Data!$C:$C,AR$1,Data!$D:$D,AR$2)</f>
        <v>0</v>
      </c>
      <c r="AS89" s="5">
        <f>COUNTIFS(Data!$G:$G,$A89,Data!$C:$C,AS$1,Data!$D:$D,AS$2)</f>
        <v>0</v>
      </c>
      <c r="AT89" s="5">
        <f>COUNTIFS(Data!$G:$G,$A89,Data!$C:$C,AT$1,Data!$D:$D,AT$2)</f>
        <v>0</v>
      </c>
      <c r="AU89" s="5">
        <f>COUNTIFS(Data!$G:$G,$A89,Data!$C:$C,AU$1,Data!$D:$D,AU$2)</f>
        <v>0</v>
      </c>
      <c r="AV89" s="5">
        <f>COUNTIFS(Data!$G:$G,$A89,Data!$C:$C,AV$1,Data!$D:$D,AV$2)</f>
        <v>0</v>
      </c>
      <c r="AW89" s="5">
        <f>COUNTIFS(Data!$G:$G,$A89,Data!$C:$C,AW$1,Data!$D:$D,AW$2)</f>
        <v>0</v>
      </c>
      <c r="AX89" s="5">
        <f>COUNTIFS(Data!$G:$G,$A89,Data!$C:$C,AX$1,Data!$D:$D,AX$2)</f>
        <v>0</v>
      </c>
      <c r="AY89" s="5">
        <f>COUNTIFS(Data!$G:$G,$A89,Data!$C:$C,AY$1,Data!$D:$D,AY$2)</f>
        <v>0</v>
      </c>
      <c r="AZ89" s="5">
        <f>COUNTIFS(Data!$G:$G,$A89,Data!$C:$C,AZ$1,Data!$D:$D,AZ$2)</f>
        <v>0</v>
      </c>
      <c r="BA89" s="5">
        <f>COUNTIFS(Data!$G:$G,$A89,Data!$C:$C,BA$1,Data!$D:$D,BA$2)</f>
        <v>0</v>
      </c>
      <c r="BB89" s="5">
        <f>COUNTIFS(Data!$G:$G,$A89,Data!$C:$C,BB$1,Data!$D:$D,BB$2)</f>
        <v>0</v>
      </c>
      <c r="BC89" s="5">
        <f>COUNTIFS(Data!$G:$G,$A89,Data!$C:$C,BC$1,Data!$D:$D,BC$2)</f>
        <v>0</v>
      </c>
      <c r="BD89" s="5">
        <f>COUNTIFS(Data!$G:$G,$A89,Data!$C:$C,BD$1,Data!$D:$D,BD$2)</f>
        <v>0</v>
      </c>
      <c r="BE89" s="5">
        <f>COUNTIFS(Data!$G:$G,$A89,Data!$C:$C,BE$1,Data!$D:$D,BE$2)</f>
        <v>0</v>
      </c>
      <c r="BF89" s="5">
        <f>COUNTIFS(Data!$G:$G,$A89,Data!$C:$C,BF$1,Data!$D:$D,BF$2)</f>
        <v>0</v>
      </c>
      <c r="BG89" s="5">
        <f>COUNTIFS(Data!$G:$G,$A89,Data!$C:$C,BG$1,Data!$D:$D,BG$2)</f>
        <v>0</v>
      </c>
      <c r="BH89" s="5">
        <f>COUNTIFS(Data!$G:$G,$A89,Data!$C:$C,BH$1,Data!$D:$D,BH$2)</f>
        <v>0</v>
      </c>
      <c r="BI89" s="5">
        <f>COUNTIFS(Data!$G:$G,$A89,Data!$C:$C,BI$1,Data!$D:$D,BI$2)</f>
        <v>0</v>
      </c>
      <c r="BJ89" s="5">
        <f>COUNTIFS(Data!$G:$G,$A89,Data!$C:$C,BJ$1,Data!$D:$D,BJ$2)</f>
        <v>0</v>
      </c>
      <c r="BK89" s="5">
        <f>COUNTIFS(Data!$G:$G,$A89,Data!$C:$C,BK$1,Data!$D:$D,BK$2)</f>
        <v>0</v>
      </c>
      <c r="BL89" s="5">
        <f>COUNTIFS(Data!$G:$G,$A89,Data!$C:$C,BL$1,Data!$D:$D,BL$2)</f>
        <v>0</v>
      </c>
      <c r="BM89" s="5">
        <f>COUNTIFS(Data!$G:$G,$A89,Data!$C:$C,BM$1,Data!$D:$D,BM$2)</f>
        <v>0</v>
      </c>
      <c r="BN89" s="5">
        <f>COUNTIFS(Data!$G:$G,$A89,Data!$C:$C,BN$1,Data!$D:$D,BN$2)</f>
        <v>0</v>
      </c>
      <c r="BO89" s="5">
        <f>COUNTIFS(Data!$G:$G,$A89,Data!$C:$C,BO$1,Data!$D:$D,BO$2)</f>
        <v>0</v>
      </c>
      <c r="BP89" s="5">
        <f>COUNTIFS(Data!$G:$G,$A89,Data!$C:$C,BP$1,Data!$D:$D,BP$2)</f>
        <v>0</v>
      </c>
      <c r="BQ89" s="5">
        <f>COUNTIFS(Data!$G:$G,$A89,Data!$C:$C,BQ$1,Data!$D:$D,BQ$2)</f>
        <v>0</v>
      </c>
      <c r="BR89" s="5">
        <f>COUNTIFS(Data!$G:$G,$A89,Data!$C:$C,BR$1,Data!$D:$D,BR$2)</f>
        <v>0</v>
      </c>
      <c r="BS89" s="5">
        <f>COUNTIFS(Data!$G:$G,$A89,Data!$C:$C,BS$1,Data!$D:$D,BS$2)</f>
        <v>0</v>
      </c>
      <c r="BT89" s="5">
        <f>COUNTIFS(Data!$G:$G,$A89,Data!$C:$C,BT$1,Data!$D:$D,BT$2)</f>
        <v>0</v>
      </c>
      <c r="BU89" s="5">
        <f>COUNTIFS(Data!$G:$G,$A89,Data!$C:$C,BU$1,Data!$D:$D,BU$2)</f>
        <v>0</v>
      </c>
      <c r="BV89" s="5">
        <f>COUNTIFS(Data!$G:$G,$A89,Data!$C:$C,BV$1,Data!$D:$D,BV$2)</f>
        <v>0</v>
      </c>
      <c r="BW89" s="5">
        <f>COUNTIFS(Data!$G:$G,$A89,Data!$C:$C,BW$1,Data!$D:$D,BW$2)</f>
        <v>0</v>
      </c>
      <c r="BX89" s="5">
        <f>COUNTIFS(Data!$G:$G,$A89,Data!$C:$C,BX$1,Data!$D:$D,BX$2)</f>
        <v>0</v>
      </c>
      <c r="BY89" s="5">
        <f>COUNTIFS(Data!$G:$G,$A89,Data!$C:$C,BY$1,Data!$D:$D,BY$2)</f>
        <v>0</v>
      </c>
      <c r="BZ89" s="5">
        <f>COUNTIFS(Data!$G:$G,$A89,Data!$C:$C,BZ$1,Data!$D:$D,BZ$2)</f>
        <v>0</v>
      </c>
      <c r="CA89" s="5">
        <f>COUNTIFS(Data!$G:$G,$A89,Data!$C:$C,CA$1,Data!$D:$D,CA$2)</f>
        <v>0</v>
      </c>
      <c r="CB89" s="5">
        <f>COUNTIFS(Data!$G:$G,$A89,Data!$C:$C,CB$1,Data!$D:$D,CB$2)</f>
        <v>0</v>
      </c>
      <c r="CC89" s="5">
        <f>COUNTIFS(Data!$G:$G,$A89,Data!$C:$C,CC$1,Data!$D:$D,CC$2)</f>
        <v>0</v>
      </c>
      <c r="CD89" s="5">
        <f>COUNTIFS(Data!$G:$G,$A89,Data!$C:$C,CD$1,Data!$D:$D,CD$2)</f>
        <v>0</v>
      </c>
      <c r="CE89" s="5">
        <f>COUNTIFS(Data!$G:$G,$A89,Data!$C:$C,CE$1,Data!$D:$D,CE$2)</f>
        <v>0</v>
      </c>
      <c r="CF89" s="5">
        <f>COUNTIFS(Data!$G:$G,$A89,Data!$C:$C,CF$1,Data!$D:$D,CF$2)</f>
        <v>0</v>
      </c>
      <c r="CG89" s="5">
        <f>COUNTIFS(Data!$G:$G,$A89,Data!$C:$C,CG$1,Data!$D:$D,CG$2)</f>
        <v>0</v>
      </c>
      <c r="CH89" s="5">
        <f>COUNTIFS(Data!$G:$G,$A89,Data!$C:$C,CH$1,Data!$D:$D,CH$2)</f>
        <v>0</v>
      </c>
      <c r="CI89" s="5">
        <f>COUNTIFS(Data!$G:$G,$A89,Data!$C:$C,CI$1,Data!$D:$D,CI$2)</f>
        <v>0</v>
      </c>
      <c r="CJ89" s="5">
        <f>COUNTIFS(Data!$G:$G,$A89,Data!$C:$C,CJ$1,Data!$D:$D,CJ$2)</f>
        <v>0</v>
      </c>
      <c r="CK89" s="5">
        <f>COUNTIFS(Data!$G:$G,$A89,Data!$C:$C,CK$1,Data!$D:$D,CK$2)</f>
        <v>0</v>
      </c>
      <c r="CL89" s="5">
        <f>COUNTIFS(Data!$G:$G,$A89,Data!$C:$C,CL$1,Data!$D:$D,CL$2)</f>
        <v>0</v>
      </c>
      <c r="CM89" s="5">
        <f>COUNTIFS(Data!$G:$G,$A89,Data!$C:$C,CM$1,Data!$D:$D,CM$2)</f>
        <v>0</v>
      </c>
      <c r="CN89" s="5">
        <f>COUNTIFS(Data!$G:$G,$A89,Data!$C:$C,CN$1,Data!$D:$D,CN$2)</f>
        <v>0</v>
      </c>
      <c r="CO89" s="5">
        <f>COUNTIFS(Data!$G:$G,$A89,Data!$C:$C,CO$1,Data!$D:$D,CO$2)</f>
        <v>0</v>
      </c>
      <c r="CP89" s="5">
        <f>COUNTIFS(Data!$G:$G,$A89,Data!$C:$C,CP$1,Data!$D:$D,CP$2)</f>
        <v>0</v>
      </c>
      <c r="CQ89" s="5">
        <f>COUNTIFS(Data!$G:$G,$A89,Data!$C:$C,CQ$1,Data!$D:$D,CQ$2)</f>
        <v>0</v>
      </c>
      <c r="CR89" s="5">
        <f>COUNTIFS(Data!$G:$G,$A89,Data!$C:$C,CR$1,Data!$D:$D,CR$2)</f>
        <v>0</v>
      </c>
      <c r="CS89" s="5">
        <f>COUNTIFS(Data!$G:$G,$A89,Data!$C:$C,CS$1,Data!$D:$D,CS$2)</f>
        <v>0</v>
      </c>
      <c r="CT89" s="5">
        <f>COUNTIFS(Data!$G:$G,$A89,Data!$C:$C,CT$1,Data!$D:$D,CT$2)</f>
        <v>1</v>
      </c>
      <c r="CU89" s="5">
        <f>COUNTIFS(Data!$G:$G,$A89,Data!$C:$C,CU$1,Data!$D:$D,CU$2)</f>
        <v>0</v>
      </c>
      <c r="CV89" s="5">
        <f>COUNTIFS(Data!$G:$G,$A89,Data!$C:$C,CV$1,Data!$D:$D,CV$2)</f>
        <v>0</v>
      </c>
      <c r="CW89" s="5">
        <f t="shared" ref="CW89:CX89" si="88">SUMIF($B$2:$CV$2,CW$2, $B89:$CV89)</f>
        <v>1</v>
      </c>
      <c r="CX89" s="5">
        <f t="shared" si="88"/>
        <v>1</v>
      </c>
      <c r="CY89" s="5">
        <f t="shared" si="3"/>
        <v>2</v>
      </c>
    </row>
    <row r="90">
      <c r="A90" s="5" t="str">
        <f>Countries!A88</f>
        <v>TUN</v>
      </c>
      <c r="B90" s="5">
        <f>COUNTIFS(Data!$G:$G,$A90,Data!$C:$C,B$1,Data!$D:$D,B$2)</f>
        <v>0</v>
      </c>
      <c r="C90" s="5">
        <f>COUNTIFS(Data!$G:$G,$A90,Data!$C:$C,C$1,Data!$D:$D,C$2)</f>
        <v>0</v>
      </c>
      <c r="D90" s="5">
        <f>COUNTIFS(Data!$G:$G,$A90,Data!$C:$C,D$1,Data!$D:$D,D$2)</f>
        <v>0</v>
      </c>
      <c r="E90" s="5">
        <f>COUNTIFS(Data!$G:$G,$A90,Data!$C:$C,E$1,Data!$D:$D,E$2)</f>
        <v>0</v>
      </c>
      <c r="F90" s="5">
        <f>COUNTIFS(Data!$G:$G,$A90,Data!$C:$C,F$1,Data!$D:$D,F$2)</f>
        <v>0</v>
      </c>
      <c r="G90" s="5">
        <f>COUNTIFS(Data!$G:$G,$A90,Data!$C:$C,G$1,Data!$D:$D,G$2)</f>
        <v>0</v>
      </c>
      <c r="H90" s="5">
        <f>COUNTIFS(Data!$G:$G,$A90,Data!$C:$C,H$1,Data!$D:$D,H$2)</f>
        <v>0</v>
      </c>
      <c r="I90" s="5">
        <f>COUNTIFS(Data!$G:$G,$A90,Data!$C:$C,I$1,Data!$D:$D,I$2)</f>
        <v>0</v>
      </c>
      <c r="J90" s="5">
        <f>COUNTIFS(Data!$G:$G,$A90,Data!$C:$C,J$1,Data!$D:$D,J$2)</f>
        <v>0</v>
      </c>
      <c r="K90" s="5">
        <f>COUNTIFS(Data!$G:$G,$A90,Data!$C:$C,K$1,Data!$D:$D,K$2)</f>
        <v>0</v>
      </c>
      <c r="L90" s="5">
        <f>COUNTIFS(Data!$G:$G,$A90,Data!$C:$C,L$1,Data!$D:$D,L$2)</f>
        <v>0</v>
      </c>
      <c r="M90" s="5">
        <f>COUNTIFS(Data!$G:$G,$A90,Data!$C:$C,M$1,Data!$D:$D,M$2)</f>
        <v>0</v>
      </c>
      <c r="N90" s="5">
        <f>COUNTIFS(Data!$G:$G,$A90,Data!$C:$C,N$1,Data!$D:$D,N$2)</f>
        <v>0</v>
      </c>
      <c r="O90" s="5">
        <f>COUNTIFS(Data!$G:$G,$A90,Data!$C:$C,O$1,Data!$D:$D,O$2)</f>
        <v>0</v>
      </c>
      <c r="P90" s="5">
        <f>COUNTIFS(Data!$G:$G,$A90,Data!$C:$C,P$1,Data!$D:$D,P$2)</f>
        <v>0</v>
      </c>
      <c r="Q90" s="5">
        <f>COUNTIFS(Data!$G:$G,$A90,Data!$C:$C,Q$1,Data!$D:$D,Q$2)</f>
        <v>0</v>
      </c>
      <c r="R90" s="5">
        <f>COUNTIFS(Data!$G:$G,$A90,Data!$C:$C,R$1,Data!$D:$D,R$2)</f>
        <v>0</v>
      </c>
      <c r="S90" s="5">
        <f>COUNTIFS(Data!$G:$G,$A90,Data!$C:$C,S$1,Data!$D:$D,S$2)</f>
        <v>0</v>
      </c>
      <c r="T90" s="5">
        <f>COUNTIFS(Data!$G:$G,$A90,Data!$C:$C,T$1,Data!$D:$D,T$2)</f>
        <v>0</v>
      </c>
      <c r="U90" s="5">
        <f>COUNTIFS(Data!$G:$G,$A90,Data!$C:$C,U$1,Data!$D:$D,U$2)</f>
        <v>0</v>
      </c>
      <c r="V90" s="5">
        <f>COUNTIFS(Data!$G:$G,$A90,Data!$C:$C,V$1,Data!$D:$D,V$2)</f>
        <v>0</v>
      </c>
      <c r="W90" s="5">
        <f>COUNTIFS(Data!$G:$G,$A90,Data!$C:$C,W$1,Data!$D:$D,W$2)</f>
        <v>0</v>
      </c>
      <c r="X90" s="5">
        <f>COUNTIFS(Data!$G:$G,$A90,Data!$C:$C,X$1,Data!$D:$D,X$2)</f>
        <v>0</v>
      </c>
      <c r="Y90" s="5">
        <f>COUNTIFS(Data!$G:$G,$A90,Data!$C:$C,Y$1,Data!$D:$D,Y$2)</f>
        <v>0</v>
      </c>
      <c r="Z90" s="5">
        <f>COUNTIFS(Data!$G:$G,$A90,Data!$C:$C,Z$1,Data!$D:$D,Z$2)</f>
        <v>0</v>
      </c>
      <c r="AA90" s="5">
        <f>COUNTIFS(Data!$G:$G,$A90,Data!$C:$C,AA$1,Data!$D:$D,AA$2)</f>
        <v>0</v>
      </c>
      <c r="AB90" s="5">
        <f>COUNTIFS(Data!$G:$G,$A90,Data!$C:$C,AB$1,Data!$D:$D,AB$2)</f>
        <v>0</v>
      </c>
      <c r="AC90" s="5">
        <f>COUNTIFS(Data!$G:$G,$A90,Data!$C:$C,AC$1,Data!$D:$D,AC$2)</f>
        <v>0</v>
      </c>
      <c r="AD90" s="5">
        <f>COUNTIFS(Data!$G:$G,$A90,Data!$C:$C,AD$1,Data!$D:$D,AD$2)</f>
        <v>0</v>
      </c>
      <c r="AE90" s="5">
        <f>COUNTIFS(Data!$G:$G,$A90,Data!$C:$C,AE$1,Data!$D:$D,AE$2)</f>
        <v>0</v>
      </c>
      <c r="AF90" s="5">
        <f>COUNTIFS(Data!$G:$G,$A90,Data!$C:$C,AF$1,Data!$D:$D,AF$2)</f>
        <v>0</v>
      </c>
      <c r="AG90" s="5">
        <f>COUNTIFS(Data!$G:$G,$A90,Data!$C:$C,AG$1,Data!$D:$D,AG$2)</f>
        <v>0</v>
      </c>
      <c r="AH90" s="5">
        <f>COUNTIFS(Data!$G:$G,$A90,Data!$C:$C,AH$1,Data!$D:$D,AH$2)</f>
        <v>0</v>
      </c>
      <c r="AI90" s="5">
        <f>COUNTIFS(Data!$G:$G,$A90,Data!$C:$C,AI$1,Data!$D:$D,AI$2)</f>
        <v>0</v>
      </c>
      <c r="AJ90" s="5">
        <f>COUNTIFS(Data!$G:$G,$A90,Data!$C:$C,AJ$1,Data!$D:$D,AJ$2)</f>
        <v>0</v>
      </c>
      <c r="AK90" s="5">
        <f>COUNTIFS(Data!$G:$G,$A90,Data!$C:$C,AK$1,Data!$D:$D,AK$2)</f>
        <v>0</v>
      </c>
      <c r="AL90" s="5">
        <f>COUNTIFS(Data!$G:$G,$A90,Data!$C:$C,AL$1,Data!$D:$D,AL$2)</f>
        <v>0</v>
      </c>
      <c r="AM90" s="5">
        <f>COUNTIFS(Data!$G:$G,$A90,Data!$C:$C,AM$1,Data!$D:$D,AM$2)</f>
        <v>0</v>
      </c>
      <c r="AN90" s="5">
        <f>COUNTIFS(Data!$G:$G,$A90,Data!$C:$C,AN$1,Data!$D:$D,AN$2)</f>
        <v>0</v>
      </c>
      <c r="AO90" s="5">
        <f>COUNTIFS(Data!$G:$G,$A90,Data!$C:$C,AO$1,Data!$D:$D,AO$2)</f>
        <v>0</v>
      </c>
      <c r="AP90" s="5">
        <f>COUNTIFS(Data!$G:$G,$A90,Data!$C:$C,AP$1,Data!$D:$D,AP$2)</f>
        <v>0</v>
      </c>
      <c r="AQ90" s="5">
        <f>COUNTIFS(Data!$G:$G,$A90,Data!$C:$C,AQ$1,Data!$D:$D,AQ$2)</f>
        <v>0</v>
      </c>
      <c r="AR90" s="5">
        <f>COUNTIFS(Data!$G:$G,$A90,Data!$C:$C,AR$1,Data!$D:$D,AR$2)</f>
        <v>0</v>
      </c>
      <c r="AS90" s="5">
        <f>COUNTIFS(Data!$G:$G,$A90,Data!$C:$C,AS$1,Data!$D:$D,AS$2)</f>
        <v>0</v>
      </c>
      <c r="AT90" s="5">
        <f>COUNTIFS(Data!$G:$G,$A90,Data!$C:$C,AT$1,Data!$D:$D,AT$2)</f>
        <v>0</v>
      </c>
      <c r="AU90" s="5">
        <f>COUNTIFS(Data!$G:$G,$A90,Data!$C:$C,AU$1,Data!$D:$D,AU$2)</f>
        <v>0</v>
      </c>
      <c r="AV90" s="5">
        <f>COUNTIFS(Data!$G:$G,$A90,Data!$C:$C,AV$1,Data!$D:$D,AV$2)</f>
        <v>0</v>
      </c>
      <c r="AW90" s="5">
        <f>COUNTIFS(Data!$G:$G,$A90,Data!$C:$C,AW$1,Data!$D:$D,AW$2)</f>
        <v>0</v>
      </c>
      <c r="AX90" s="5">
        <f>COUNTIFS(Data!$G:$G,$A90,Data!$C:$C,AX$1,Data!$D:$D,AX$2)</f>
        <v>0</v>
      </c>
      <c r="AY90" s="5">
        <f>COUNTIFS(Data!$G:$G,$A90,Data!$C:$C,AY$1,Data!$D:$D,AY$2)</f>
        <v>0</v>
      </c>
      <c r="AZ90" s="5">
        <f>COUNTIFS(Data!$G:$G,$A90,Data!$C:$C,AZ$1,Data!$D:$D,AZ$2)</f>
        <v>0</v>
      </c>
      <c r="BA90" s="5">
        <f>COUNTIFS(Data!$G:$G,$A90,Data!$C:$C,BA$1,Data!$D:$D,BA$2)</f>
        <v>0</v>
      </c>
      <c r="BB90" s="5">
        <f>COUNTIFS(Data!$G:$G,$A90,Data!$C:$C,BB$1,Data!$D:$D,BB$2)</f>
        <v>0</v>
      </c>
      <c r="BC90" s="5">
        <f>COUNTIFS(Data!$G:$G,$A90,Data!$C:$C,BC$1,Data!$D:$D,BC$2)</f>
        <v>0</v>
      </c>
      <c r="BD90" s="5">
        <f>COUNTIFS(Data!$G:$G,$A90,Data!$C:$C,BD$1,Data!$D:$D,BD$2)</f>
        <v>0</v>
      </c>
      <c r="BE90" s="5">
        <f>COUNTIFS(Data!$G:$G,$A90,Data!$C:$C,BE$1,Data!$D:$D,BE$2)</f>
        <v>0</v>
      </c>
      <c r="BF90" s="5">
        <f>COUNTIFS(Data!$G:$G,$A90,Data!$C:$C,BF$1,Data!$D:$D,BF$2)</f>
        <v>0</v>
      </c>
      <c r="BG90" s="5">
        <f>COUNTIFS(Data!$G:$G,$A90,Data!$C:$C,BG$1,Data!$D:$D,BG$2)</f>
        <v>0</v>
      </c>
      <c r="BH90" s="5">
        <f>COUNTIFS(Data!$G:$G,$A90,Data!$C:$C,BH$1,Data!$D:$D,BH$2)</f>
        <v>0</v>
      </c>
      <c r="BI90" s="5">
        <f>COUNTIFS(Data!$G:$G,$A90,Data!$C:$C,BI$1,Data!$D:$D,BI$2)</f>
        <v>0</v>
      </c>
      <c r="BJ90" s="5">
        <f>COUNTIFS(Data!$G:$G,$A90,Data!$C:$C,BJ$1,Data!$D:$D,BJ$2)</f>
        <v>0</v>
      </c>
      <c r="BK90" s="5">
        <f>COUNTIFS(Data!$G:$G,$A90,Data!$C:$C,BK$1,Data!$D:$D,BK$2)</f>
        <v>0</v>
      </c>
      <c r="BL90" s="5">
        <f>COUNTIFS(Data!$G:$G,$A90,Data!$C:$C,BL$1,Data!$D:$D,BL$2)</f>
        <v>0</v>
      </c>
      <c r="BM90" s="5">
        <f>COUNTIFS(Data!$G:$G,$A90,Data!$C:$C,BM$1,Data!$D:$D,BM$2)</f>
        <v>0</v>
      </c>
      <c r="BN90" s="5">
        <f>COUNTIFS(Data!$G:$G,$A90,Data!$C:$C,BN$1,Data!$D:$D,BN$2)</f>
        <v>0</v>
      </c>
      <c r="BO90" s="5">
        <f>COUNTIFS(Data!$G:$G,$A90,Data!$C:$C,BO$1,Data!$D:$D,BO$2)</f>
        <v>0</v>
      </c>
      <c r="BP90" s="5">
        <f>COUNTIFS(Data!$G:$G,$A90,Data!$C:$C,BP$1,Data!$D:$D,BP$2)</f>
        <v>0</v>
      </c>
      <c r="BQ90" s="5">
        <f>COUNTIFS(Data!$G:$G,$A90,Data!$C:$C,BQ$1,Data!$D:$D,BQ$2)</f>
        <v>0</v>
      </c>
      <c r="BR90" s="5">
        <f>COUNTIFS(Data!$G:$G,$A90,Data!$C:$C,BR$1,Data!$D:$D,BR$2)</f>
        <v>0</v>
      </c>
      <c r="BS90" s="5">
        <f>COUNTIFS(Data!$G:$G,$A90,Data!$C:$C,BS$1,Data!$D:$D,BS$2)</f>
        <v>0</v>
      </c>
      <c r="BT90" s="5">
        <f>COUNTIFS(Data!$G:$G,$A90,Data!$C:$C,BT$1,Data!$D:$D,BT$2)</f>
        <v>0</v>
      </c>
      <c r="BU90" s="5">
        <f>COUNTIFS(Data!$G:$G,$A90,Data!$C:$C,BU$1,Data!$D:$D,BU$2)</f>
        <v>0</v>
      </c>
      <c r="BV90" s="5">
        <f>COUNTIFS(Data!$G:$G,$A90,Data!$C:$C,BV$1,Data!$D:$D,BV$2)</f>
        <v>0</v>
      </c>
      <c r="BW90" s="5">
        <f>COUNTIFS(Data!$G:$G,$A90,Data!$C:$C,BW$1,Data!$D:$D,BW$2)</f>
        <v>0</v>
      </c>
      <c r="BX90" s="5">
        <f>COUNTIFS(Data!$G:$G,$A90,Data!$C:$C,BX$1,Data!$D:$D,BX$2)</f>
        <v>0</v>
      </c>
      <c r="BY90" s="5">
        <f>COUNTIFS(Data!$G:$G,$A90,Data!$C:$C,BY$1,Data!$D:$D,BY$2)</f>
        <v>1</v>
      </c>
      <c r="BZ90" s="5">
        <f>COUNTIFS(Data!$G:$G,$A90,Data!$C:$C,BZ$1,Data!$D:$D,BZ$2)</f>
        <v>0</v>
      </c>
      <c r="CA90" s="5">
        <f>COUNTIFS(Data!$G:$G,$A90,Data!$C:$C,CA$1,Data!$D:$D,CA$2)</f>
        <v>0</v>
      </c>
      <c r="CB90" s="5">
        <f>COUNTIFS(Data!$G:$G,$A90,Data!$C:$C,CB$1,Data!$D:$D,CB$2)</f>
        <v>0</v>
      </c>
      <c r="CC90" s="5">
        <f>COUNTIFS(Data!$G:$G,$A90,Data!$C:$C,CC$1,Data!$D:$D,CC$2)</f>
        <v>0</v>
      </c>
      <c r="CD90" s="5">
        <f>COUNTIFS(Data!$G:$G,$A90,Data!$C:$C,CD$1,Data!$D:$D,CD$2)</f>
        <v>0</v>
      </c>
      <c r="CE90" s="5">
        <f>COUNTIFS(Data!$G:$G,$A90,Data!$C:$C,CE$1,Data!$D:$D,CE$2)</f>
        <v>0</v>
      </c>
      <c r="CF90" s="5">
        <f>COUNTIFS(Data!$G:$G,$A90,Data!$C:$C,CF$1,Data!$D:$D,CF$2)</f>
        <v>0</v>
      </c>
      <c r="CG90" s="5">
        <f>COUNTIFS(Data!$G:$G,$A90,Data!$C:$C,CG$1,Data!$D:$D,CG$2)</f>
        <v>0</v>
      </c>
      <c r="CH90" s="5">
        <f>COUNTIFS(Data!$G:$G,$A90,Data!$C:$C,CH$1,Data!$D:$D,CH$2)</f>
        <v>0</v>
      </c>
      <c r="CI90" s="5">
        <f>COUNTIFS(Data!$G:$G,$A90,Data!$C:$C,CI$1,Data!$D:$D,CI$2)</f>
        <v>0</v>
      </c>
      <c r="CJ90" s="5">
        <f>COUNTIFS(Data!$G:$G,$A90,Data!$C:$C,CJ$1,Data!$D:$D,CJ$2)</f>
        <v>0</v>
      </c>
      <c r="CK90" s="5">
        <f>COUNTIFS(Data!$G:$G,$A90,Data!$C:$C,CK$1,Data!$D:$D,CK$2)</f>
        <v>0</v>
      </c>
      <c r="CL90" s="5">
        <f>COUNTIFS(Data!$G:$G,$A90,Data!$C:$C,CL$1,Data!$D:$D,CL$2)</f>
        <v>0</v>
      </c>
      <c r="CM90" s="5">
        <f>COUNTIFS(Data!$G:$G,$A90,Data!$C:$C,CM$1,Data!$D:$D,CM$2)</f>
        <v>0</v>
      </c>
      <c r="CN90" s="5">
        <f>COUNTIFS(Data!$G:$G,$A90,Data!$C:$C,CN$1,Data!$D:$D,CN$2)</f>
        <v>0</v>
      </c>
      <c r="CO90" s="5">
        <f>COUNTIFS(Data!$G:$G,$A90,Data!$C:$C,CO$1,Data!$D:$D,CO$2)</f>
        <v>0</v>
      </c>
      <c r="CP90" s="5">
        <f>COUNTIFS(Data!$G:$G,$A90,Data!$C:$C,CP$1,Data!$D:$D,CP$2)</f>
        <v>0</v>
      </c>
      <c r="CQ90" s="5">
        <f>COUNTIFS(Data!$G:$G,$A90,Data!$C:$C,CQ$1,Data!$D:$D,CQ$2)</f>
        <v>0</v>
      </c>
      <c r="CR90" s="5">
        <f>COUNTIFS(Data!$G:$G,$A90,Data!$C:$C,CR$1,Data!$D:$D,CR$2)</f>
        <v>0</v>
      </c>
      <c r="CS90" s="5">
        <f>COUNTIFS(Data!$G:$G,$A90,Data!$C:$C,CS$1,Data!$D:$D,CS$2)</f>
        <v>0</v>
      </c>
      <c r="CT90" s="5">
        <f>COUNTIFS(Data!$G:$G,$A90,Data!$C:$C,CT$1,Data!$D:$D,CT$2)</f>
        <v>0</v>
      </c>
      <c r="CU90" s="5">
        <f>COUNTIFS(Data!$G:$G,$A90,Data!$C:$C,CU$1,Data!$D:$D,CU$2)</f>
        <v>0</v>
      </c>
      <c r="CV90" s="5">
        <f>COUNTIFS(Data!$G:$G,$A90,Data!$C:$C,CV$1,Data!$D:$D,CV$2)</f>
        <v>0</v>
      </c>
      <c r="CW90" s="5">
        <f t="shared" ref="CW90:CX90" si="89">SUMIF($B$2:$CV$2,CW$2, $B90:$CV90)</f>
        <v>1</v>
      </c>
      <c r="CX90" s="5">
        <f t="shared" si="89"/>
        <v>0</v>
      </c>
      <c r="CY90" s="5">
        <f t="shared" si="3"/>
        <v>1</v>
      </c>
    </row>
    <row r="91">
      <c r="A91" s="5" t="str">
        <f>Countries!A89</f>
        <v>TUR</v>
      </c>
      <c r="B91" s="5">
        <f>COUNTIFS(Data!$G:$G,$A91,Data!$C:$C,B$1,Data!$D:$D,B$2)</f>
        <v>0</v>
      </c>
      <c r="C91" s="5">
        <f>COUNTIFS(Data!$G:$G,$A91,Data!$C:$C,C$1,Data!$D:$D,C$2)</f>
        <v>0</v>
      </c>
      <c r="D91" s="5">
        <f>COUNTIFS(Data!$G:$G,$A91,Data!$C:$C,D$1,Data!$D:$D,D$2)</f>
        <v>1</v>
      </c>
      <c r="E91" s="5">
        <f>COUNTIFS(Data!$G:$G,$A91,Data!$C:$C,E$1,Data!$D:$D,E$2)</f>
        <v>0</v>
      </c>
      <c r="F91" s="5">
        <f>COUNTIFS(Data!$G:$G,$A91,Data!$C:$C,F$1,Data!$D:$D,F$2)</f>
        <v>0</v>
      </c>
      <c r="G91" s="5">
        <f>COUNTIFS(Data!$G:$G,$A91,Data!$C:$C,G$1,Data!$D:$D,G$2)</f>
        <v>0</v>
      </c>
      <c r="H91" s="5">
        <f>COUNTIFS(Data!$G:$G,$A91,Data!$C:$C,H$1,Data!$D:$D,H$2)</f>
        <v>0</v>
      </c>
      <c r="I91" s="5">
        <f>COUNTIFS(Data!$G:$G,$A91,Data!$C:$C,I$1,Data!$D:$D,I$2)</f>
        <v>0</v>
      </c>
      <c r="J91" s="5">
        <f>COUNTIFS(Data!$G:$G,$A91,Data!$C:$C,J$1,Data!$D:$D,J$2)</f>
        <v>0</v>
      </c>
      <c r="K91" s="5">
        <f>COUNTIFS(Data!$G:$G,$A91,Data!$C:$C,K$1,Data!$D:$D,K$2)</f>
        <v>0</v>
      </c>
      <c r="L91" s="5">
        <f>COUNTIFS(Data!$G:$G,$A91,Data!$C:$C,L$1,Data!$D:$D,L$2)</f>
        <v>0</v>
      </c>
      <c r="M91" s="5">
        <f>COUNTIFS(Data!$G:$G,$A91,Data!$C:$C,M$1,Data!$D:$D,M$2)</f>
        <v>0</v>
      </c>
      <c r="N91" s="5">
        <f>COUNTIFS(Data!$G:$G,$A91,Data!$C:$C,N$1,Data!$D:$D,N$2)</f>
        <v>0</v>
      </c>
      <c r="O91" s="5">
        <f>COUNTIFS(Data!$G:$G,$A91,Data!$C:$C,O$1,Data!$D:$D,O$2)</f>
        <v>0</v>
      </c>
      <c r="P91" s="5">
        <f>COUNTIFS(Data!$G:$G,$A91,Data!$C:$C,P$1,Data!$D:$D,P$2)</f>
        <v>0</v>
      </c>
      <c r="Q91" s="5">
        <f>COUNTIFS(Data!$G:$G,$A91,Data!$C:$C,Q$1,Data!$D:$D,Q$2)</f>
        <v>0</v>
      </c>
      <c r="R91" s="5">
        <f>COUNTIFS(Data!$G:$G,$A91,Data!$C:$C,R$1,Data!$D:$D,R$2)</f>
        <v>0</v>
      </c>
      <c r="S91" s="5">
        <f>COUNTIFS(Data!$G:$G,$A91,Data!$C:$C,S$1,Data!$D:$D,S$2)</f>
        <v>0</v>
      </c>
      <c r="T91" s="5">
        <f>COUNTIFS(Data!$G:$G,$A91,Data!$C:$C,T$1,Data!$D:$D,T$2)</f>
        <v>0</v>
      </c>
      <c r="U91" s="5">
        <f>COUNTIFS(Data!$G:$G,$A91,Data!$C:$C,U$1,Data!$D:$D,U$2)</f>
        <v>0</v>
      </c>
      <c r="V91" s="5">
        <f>COUNTIFS(Data!$G:$G,$A91,Data!$C:$C,V$1,Data!$D:$D,V$2)</f>
        <v>0</v>
      </c>
      <c r="W91" s="5">
        <f>COUNTIFS(Data!$G:$G,$A91,Data!$C:$C,W$1,Data!$D:$D,W$2)</f>
        <v>1</v>
      </c>
      <c r="X91" s="5">
        <f>COUNTIFS(Data!$G:$G,$A91,Data!$C:$C,X$1,Data!$D:$D,X$2)</f>
        <v>0</v>
      </c>
      <c r="Y91" s="5">
        <f>COUNTIFS(Data!$G:$G,$A91,Data!$C:$C,Y$1,Data!$D:$D,Y$2)</f>
        <v>0</v>
      </c>
      <c r="Z91" s="5">
        <f>COUNTIFS(Data!$G:$G,$A91,Data!$C:$C,Z$1,Data!$D:$D,Z$2)</f>
        <v>0</v>
      </c>
      <c r="AA91" s="5">
        <f>COUNTIFS(Data!$G:$G,$A91,Data!$C:$C,AA$1,Data!$D:$D,AA$2)</f>
        <v>0</v>
      </c>
      <c r="AB91" s="5">
        <f>COUNTIFS(Data!$G:$G,$A91,Data!$C:$C,AB$1,Data!$D:$D,AB$2)</f>
        <v>0</v>
      </c>
      <c r="AC91" s="5">
        <f>COUNTIFS(Data!$G:$G,$A91,Data!$C:$C,AC$1,Data!$D:$D,AC$2)</f>
        <v>0</v>
      </c>
      <c r="AD91" s="5">
        <f>COUNTIFS(Data!$G:$G,$A91,Data!$C:$C,AD$1,Data!$D:$D,AD$2)</f>
        <v>0</v>
      </c>
      <c r="AE91" s="5">
        <f>COUNTIFS(Data!$G:$G,$A91,Data!$C:$C,AE$1,Data!$D:$D,AE$2)</f>
        <v>0</v>
      </c>
      <c r="AF91" s="5">
        <f>COUNTIFS(Data!$G:$G,$A91,Data!$C:$C,AF$1,Data!$D:$D,AF$2)</f>
        <v>0</v>
      </c>
      <c r="AG91" s="5">
        <f>COUNTIFS(Data!$G:$G,$A91,Data!$C:$C,AG$1,Data!$D:$D,AG$2)</f>
        <v>0</v>
      </c>
      <c r="AH91" s="5">
        <f>COUNTIFS(Data!$G:$G,$A91,Data!$C:$C,AH$1,Data!$D:$D,AH$2)</f>
        <v>0</v>
      </c>
      <c r="AI91" s="5">
        <f>COUNTIFS(Data!$G:$G,$A91,Data!$C:$C,AI$1,Data!$D:$D,AI$2)</f>
        <v>0</v>
      </c>
      <c r="AJ91" s="5">
        <f>COUNTIFS(Data!$G:$G,$A91,Data!$C:$C,AJ$1,Data!$D:$D,AJ$2)</f>
        <v>0</v>
      </c>
      <c r="AK91" s="5">
        <f>COUNTIFS(Data!$G:$G,$A91,Data!$C:$C,AK$1,Data!$D:$D,AK$2)</f>
        <v>0</v>
      </c>
      <c r="AL91" s="5">
        <f>COUNTIFS(Data!$G:$G,$A91,Data!$C:$C,AL$1,Data!$D:$D,AL$2)</f>
        <v>0</v>
      </c>
      <c r="AM91" s="5">
        <f>COUNTIFS(Data!$G:$G,$A91,Data!$C:$C,AM$1,Data!$D:$D,AM$2)</f>
        <v>0</v>
      </c>
      <c r="AN91" s="5">
        <f>COUNTIFS(Data!$G:$G,$A91,Data!$C:$C,AN$1,Data!$D:$D,AN$2)</f>
        <v>0</v>
      </c>
      <c r="AO91" s="5">
        <f>COUNTIFS(Data!$G:$G,$A91,Data!$C:$C,AO$1,Data!$D:$D,AO$2)</f>
        <v>0</v>
      </c>
      <c r="AP91" s="5">
        <f>COUNTIFS(Data!$G:$G,$A91,Data!$C:$C,AP$1,Data!$D:$D,AP$2)</f>
        <v>0</v>
      </c>
      <c r="AQ91" s="5">
        <f>COUNTIFS(Data!$G:$G,$A91,Data!$C:$C,AQ$1,Data!$D:$D,AQ$2)</f>
        <v>0</v>
      </c>
      <c r="AR91" s="5">
        <f>COUNTIFS(Data!$G:$G,$A91,Data!$C:$C,AR$1,Data!$D:$D,AR$2)</f>
        <v>0</v>
      </c>
      <c r="AS91" s="5">
        <f>COUNTIFS(Data!$G:$G,$A91,Data!$C:$C,AS$1,Data!$D:$D,AS$2)</f>
        <v>0</v>
      </c>
      <c r="AT91" s="5">
        <f>COUNTIFS(Data!$G:$G,$A91,Data!$C:$C,AT$1,Data!$D:$D,AT$2)</f>
        <v>0</v>
      </c>
      <c r="AU91" s="5">
        <f>COUNTIFS(Data!$G:$G,$A91,Data!$C:$C,AU$1,Data!$D:$D,AU$2)</f>
        <v>0</v>
      </c>
      <c r="AV91" s="5">
        <f>COUNTIFS(Data!$G:$G,$A91,Data!$C:$C,AV$1,Data!$D:$D,AV$2)</f>
        <v>0</v>
      </c>
      <c r="AW91" s="5">
        <f>COUNTIFS(Data!$G:$G,$A91,Data!$C:$C,AW$1,Data!$D:$D,AW$2)</f>
        <v>0</v>
      </c>
      <c r="AX91" s="5">
        <f>COUNTIFS(Data!$G:$G,$A91,Data!$C:$C,AX$1,Data!$D:$D,AX$2)</f>
        <v>0</v>
      </c>
      <c r="AY91" s="5">
        <f>COUNTIFS(Data!$G:$G,$A91,Data!$C:$C,AY$1,Data!$D:$D,AY$2)</f>
        <v>0</v>
      </c>
      <c r="AZ91" s="5">
        <f>COUNTIFS(Data!$G:$G,$A91,Data!$C:$C,AZ$1,Data!$D:$D,AZ$2)</f>
        <v>0</v>
      </c>
      <c r="BA91" s="5">
        <f>COUNTIFS(Data!$G:$G,$A91,Data!$C:$C,BA$1,Data!$D:$D,BA$2)</f>
        <v>0</v>
      </c>
      <c r="BB91" s="5">
        <f>COUNTIFS(Data!$G:$G,$A91,Data!$C:$C,BB$1,Data!$D:$D,BB$2)</f>
        <v>0</v>
      </c>
      <c r="BC91" s="5">
        <f>COUNTIFS(Data!$G:$G,$A91,Data!$C:$C,BC$1,Data!$D:$D,BC$2)</f>
        <v>0</v>
      </c>
      <c r="BD91" s="5">
        <f>COUNTIFS(Data!$G:$G,$A91,Data!$C:$C,BD$1,Data!$D:$D,BD$2)</f>
        <v>0</v>
      </c>
      <c r="BE91" s="5">
        <f>COUNTIFS(Data!$G:$G,$A91,Data!$C:$C,BE$1,Data!$D:$D,BE$2)</f>
        <v>0</v>
      </c>
      <c r="BF91" s="5">
        <f>COUNTIFS(Data!$G:$G,$A91,Data!$C:$C,BF$1,Data!$D:$D,BF$2)</f>
        <v>0</v>
      </c>
      <c r="BG91" s="5">
        <f>COUNTIFS(Data!$G:$G,$A91,Data!$C:$C,BG$1,Data!$D:$D,BG$2)</f>
        <v>0</v>
      </c>
      <c r="BH91" s="5">
        <f>COUNTIFS(Data!$G:$G,$A91,Data!$C:$C,BH$1,Data!$D:$D,BH$2)</f>
        <v>0</v>
      </c>
      <c r="BI91" s="5">
        <f>COUNTIFS(Data!$G:$G,$A91,Data!$C:$C,BI$1,Data!$D:$D,BI$2)</f>
        <v>0</v>
      </c>
      <c r="BJ91" s="5">
        <f>COUNTIFS(Data!$G:$G,$A91,Data!$C:$C,BJ$1,Data!$D:$D,BJ$2)</f>
        <v>0</v>
      </c>
      <c r="BK91" s="5">
        <f>COUNTIFS(Data!$G:$G,$A91,Data!$C:$C,BK$1,Data!$D:$D,BK$2)</f>
        <v>0</v>
      </c>
      <c r="BL91" s="5">
        <f>COUNTIFS(Data!$G:$G,$A91,Data!$C:$C,BL$1,Data!$D:$D,BL$2)</f>
        <v>0</v>
      </c>
      <c r="BM91" s="5">
        <f>COUNTIFS(Data!$G:$G,$A91,Data!$C:$C,BM$1,Data!$D:$D,BM$2)</f>
        <v>0</v>
      </c>
      <c r="BN91" s="5">
        <f>COUNTIFS(Data!$G:$G,$A91,Data!$C:$C,BN$1,Data!$D:$D,BN$2)</f>
        <v>0</v>
      </c>
      <c r="BO91" s="5">
        <f>COUNTIFS(Data!$G:$G,$A91,Data!$C:$C,BO$1,Data!$D:$D,BO$2)</f>
        <v>0</v>
      </c>
      <c r="BP91" s="5">
        <f>COUNTIFS(Data!$G:$G,$A91,Data!$C:$C,BP$1,Data!$D:$D,BP$2)</f>
        <v>0</v>
      </c>
      <c r="BQ91" s="5">
        <f>COUNTIFS(Data!$G:$G,$A91,Data!$C:$C,BQ$1,Data!$D:$D,BQ$2)</f>
        <v>0</v>
      </c>
      <c r="BR91" s="5">
        <f>COUNTIFS(Data!$G:$G,$A91,Data!$C:$C,BR$1,Data!$D:$D,BR$2)</f>
        <v>0</v>
      </c>
      <c r="BS91" s="5">
        <f>COUNTIFS(Data!$G:$G,$A91,Data!$C:$C,BS$1,Data!$D:$D,BS$2)</f>
        <v>0</v>
      </c>
      <c r="BT91" s="5">
        <f>COUNTIFS(Data!$G:$G,$A91,Data!$C:$C,BT$1,Data!$D:$D,BT$2)</f>
        <v>0</v>
      </c>
      <c r="BU91" s="5">
        <f>COUNTIFS(Data!$G:$G,$A91,Data!$C:$C,BU$1,Data!$D:$D,BU$2)</f>
        <v>0</v>
      </c>
      <c r="BV91" s="5">
        <f>COUNTIFS(Data!$G:$G,$A91,Data!$C:$C,BV$1,Data!$D:$D,BV$2)</f>
        <v>0</v>
      </c>
      <c r="BW91" s="5">
        <f>COUNTIFS(Data!$G:$G,$A91,Data!$C:$C,BW$1,Data!$D:$D,BW$2)</f>
        <v>0</v>
      </c>
      <c r="BX91" s="5">
        <f>COUNTIFS(Data!$G:$G,$A91,Data!$C:$C,BX$1,Data!$D:$D,BX$2)</f>
        <v>0</v>
      </c>
      <c r="BY91" s="5">
        <f>COUNTIFS(Data!$G:$G,$A91,Data!$C:$C,BY$1,Data!$D:$D,BY$2)</f>
        <v>0</v>
      </c>
      <c r="BZ91" s="5">
        <f>COUNTIFS(Data!$G:$G,$A91,Data!$C:$C,BZ$1,Data!$D:$D,BZ$2)</f>
        <v>0</v>
      </c>
      <c r="CA91" s="5">
        <f>COUNTIFS(Data!$G:$G,$A91,Data!$C:$C,CA$1,Data!$D:$D,CA$2)</f>
        <v>0</v>
      </c>
      <c r="CB91" s="5">
        <f>COUNTIFS(Data!$G:$G,$A91,Data!$C:$C,CB$1,Data!$D:$D,CB$2)</f>
        <v>0</v>
      </c>
      <c r="CC91" s="5">
        <f>COUNTIFS(Data!$G:$G,$A91,Data!$C:$C,CC$1,Data!$D:$D,CC$2)</f>
        <v>0</v>
      </c>
      <c r="CD91" s="5">
        <f>COUNTIFS(Data!$G:$G,$A91,Data!$C:$C,CD$1,Data!$D:$D,CD$2)</f>
        <v>0</v>
      </c>
      <c r="CE91" s="5">
        <f>COUNTIFS(Data!$G:$G,$A91,Data!$C:$C,CE$1,Data!$D:$D,CE$2)</f>
        <v>0</v>
      </c>
      <c r="CF91" s="5">
        <f>COUNTIFS(Data!$G:$G,$A91,Data!$C:$C,CF$1,Data!$D:$D,CF$2)</f>
        <v>0</v>
      </c>
      <c r="CG91" s="5">
        <f>COUNTIFS(Data!$G:$G,$A91,Data!$C:$C,CG$1,Data!$D:$D,CG$2)</f>
        <v>0</v>
      </c>
      <c r="CH91" s="5">
        <f>COUNTIFS(Data!$G:$G,$A91,Data!$C:$C,CH$1,Data!$D:$D,CH$2)</f>
        <v>0</v>
      </c>
      <c r="CI91" s="5">
        <f>COUNTIFS(Data!$G:$G,$A91,Data!$C:$C,CI$1,Data!$D:$D,CI$2)</f>
        <v>0</v>
      </c>
      <c r="CJ91" s="5">
        <f>COUNTIFS(Data!$G:$G,$A91,Data!$C:$C,CJ$1,Data!$D:$D,CJ$2)</f>
        <v>0</v>
      </c>
      <c r="CK91" s="5">
        <f>COUNTIFS(Data!$G:$G,$A91,Data!$C:$C,CK$1,Data!$D:$D,CK$2)</f>
        <v>0</v>
      </c>
      <c r="CL91" s="5">
        <f>COUNTIFS(Data!$G:$G,$A91,Data!$C:$C,CL$1,Data!$D:$D,CL$2)</f>
        <v>0</v>
      </c>
      <c r="CM91" s="5">
        <f>COUNTIFS(Data!$G:$G,$A91,Data!$C:$C,CM$1,Data!$D:$D,CM$2)</f>
        <v>0</v>
      </c>
      <c r="CN91" s="5">
        <f>COUNTIFS(Data!$G:$G,$A91,Data!$C:$C,CN$1,Data!$D:$D,CN$2)</f>
        <v>0</v>
      </c>
      <c r="CO91" s="5">
        <f>COUNTIFS(Data!$G:$G,$A91,Data!$C:$C,CO$1,Data!$D:$D,CO$2)</f>
        <v>0</v>
      </c>
      <c r="CP91" s="5">
        <f>COUNTIFS(Data!$G:$G,$A91,Data!$C:$C,CP$1,Data!$D:$D,CP$2)</f>
        <v>0</v>
      </c>
      <c r="CQ91" s="5">
        <f>COUNTIFS(Data!$G:$G,$A91,Data!$C:$C,CQ$1,Data!$D:$D,CQ$2)</f>
        <v>0</v>
      </c>
      <c r="CR91" s="5">
        <f>COUNTIFS(Data!$G:$G,$A91,Data!$C:$C,CR$1,Data!$D:$D,CR$2)</f>
        <v>0</v>
      </c>
      <c r="CS91" s="5">
        <f>COUNTIFS(Data!$G:$G,$A91,Data!$C:$C,CS$1,Data!$D:$D,CS$2)</f>
        <v>0</v>
      </c>
      <c r="CT91" s="5">
        <f>COUNTIFS(Data!$G:$G,$A91,Data!$C:$C,CT$1,Data!$D:$D,CT$2)</f>
        <v>0</v>
      </c>
      <c r="CU91" s="5">
        <f>COUNTIFS(Data!$G:$G,$A91,Data!$C:$C,CU$1,Data!$D:$D,CU$2)</f>
        <v>0</v>
      </c>
      <c r="CV91" s="5">
        <f>COUNTIFS(Data!$G:$G,$A91,Data!$C:$C,CV$1,Data!$D:$D,CV$2)</f>
        <v>0</v>
      </c>
      <c r="CW91" s="5">
        <f t="shared" ref="CW91:CX91" si="90">SUMIF($B$2:$CV$2,CW$2, $B91:$CV91)</f>
        <v>1</v>
      </c>
      <c r="CX91" s="5">
        <f t="shared" si="90"/>
        <v>1</v>
      </c>
      <c r="CY91" s="5">
        <f t="shared" si="3"/>
        <v>2</v>
      </c>
    </row>
    <row r="92">
      <c r="A92" s="5" t="str">
        <f>Countries!A90</f>
        <v>UGA</v>
      </c>
      <c r="B92" s="5">
        <f>COUNTIFS(Data!$G:$G,$A92,Data!$C:$C,B$1,Data!$D:$D,B$2)</f>
        <v>0</v>
      </c>
      <c r="C92" s="5">
        <f>COUNTIFS(Data!$G:$G,$A92,Data!$C:$C,C$1,Data!$D:$D,C$2)</f>
        <v>0</v>
      </c>
      <c r="D92" s="5">
        <f>COUNTIFS(Data!$G:$G,$A92,Data!$C:$C,D$1,Data!$D:$D,D$2)</f>
        <v>0</v>
      </c>
      <c r="E92" s="5">
        <f>COUNTIFS(Data!$G:$G,$A92,Data!$C:$C,E$1,Data!$D:$D,E$2)</f>
        <v>0</v>
      </c>
      <c r="F92" s="5">
        <f>COUNTIFS(Data!$G:$G,$A92,Data!$C:$C,F$1,Data!$D:$D,F$2)</f>
        <v>0</v>
      </c>
      <c r="G92" s="5">
        <f>COUNTIFS(Data!$G:$G,$A92,Data!$C:$C,G$1,Data!$D:$D,G$2)</f>
        <v>0</v>
      </c>
      <c r="H92" s="5">
        <f>COUNTIFS(Data!$G:$G,$A92,Data!$C:$C,H$1,Data!$D:$D,H$2)</f>
        <v>0</v>
      </c>
      <c r="I92" s="5">
        <f>COUNTIFS(Data!$G:$G,$A92,Data!$C:$C,I$1,Data!$D:$D,I$2)</f>
        <v>0</v>
      </c>
      <c r="J92" s="5">
        <f>COUNTIFS(Data!$G:$G,$A92,Data!$C:$C,J$1,Data!$D:$D,J$2)</f>
        <v>1</v>
      </c>
      <c r="K92" s="5">
        <f>COUNTIFS(Data!$G:$G,$A92,Data!$C:$C,K$1,Data!$D:$D,K$2)</f>
        <v>0</v>
      </c>
      <c r="L92" s="5">
        <f>COUNTIFS(Data!$G:$G,$A92,Data!$C:$C,L$1,Data!$D:$D,L$2)</f>
        <v>1</v>
      </c>
      <c r="M92" s="5">
        <f>COUNTIFS(Data!$G:$G,$A92,Data!$C:$C,M$1,Data!$D:$D,M$2)</f>
        <v>0</v>
      </c>
      <c r="N92" s="5">
        <f>COUNTIFS(Data!$G:$G,$A92,Data!$C:$C,N$1,Data!$D:$D,N$2)</f>
        <v>0</v>
      </c>
      <c r="O92" s="5">
        <f>COUNTIFS(Data!$G:$G,$A92,Data!$C:$C,O$1,Data!$D:$D,O$2)</f>
        <v>0</v>
      </c>
      <c r="P92" s="5">
        <f>COUNTIFS(Data!$G:$G,$A92,Data!$C:$C,P$1,Data!$D:$D,P$2)</f>
        <v>0</v>
      </c>
      <c r="Q92" s="5">
        <f>COUNTIFS(Data!$G:$G,$A92,Data!$C:$C,Q$1,Data!$D:$D,Q$2)</f>
        <v>0</v>
      </c>
      <c r="R92" s="5">
        <f>COUNTIFS(Data!$G:$G,$A92,Data!$C:$C,R$1,Data!$D:$D,R$2)</f>
        <v>0</v>
      </c>
      <c r="S92" s="5">
        <f>COUNTIFS(Data!$G:$G,$A92,Data!$C:$C,S$1,Data!$D:$D,S$2)</f>
        <v>0</v>
      </c>
      <c r="T92" s="5">
        <f>COUNTIFS(Data!$G:$G,$A92,Data!$C:$C,T$1,Data!$D:$D,T$2)</f>
        <v>0</v>
      </c>
      <c r="U92" s="5">
        <f>COUNTIFS(Data!$G:$G,$A92,Data!$C:$C,U$1,Data!$D:$D,U$2)</f>
        <v>0</v>
      </c>
      <c r="V92" s="5">
        <f>COUNTIFS(Data!$G:$G,$A92,Data!$C:$C,V$1,Data!$D:$D,V$2)</f>
        <v>0</v>
      </c>
      <c r="W92" s="5">
        <f>COUNTIFS(Data!$G:$G,$A92,Data!$C:$C,W$1,Data!$D:$D,W$2)</f>
        <v>0</v>
      </c>
      <c r="X92" s="5">
        <f>COUNTIFS(Data!$G:$G,$A92,Data!$C:$C,X$1,Data!$D:$D,X$2)</f>
        <v>0</v>
      </c>
      <c r="Y92" s="5">
        <f>COUNTIFS(Data!$G:$G,$A92,Data!$C:$C,Y$1,Data!$D:$D,Y$2)</f>
        <v>0</v>
      </c>
      <c r="Z92" s="5">
        <f>COUNTIFS(Data!$G:$G,$A92,Data!$C:$C,Z$1,Data!$D:$D,Z$2)</f>
        <v>0</v>
      </c>
      <c r="AA92" s="5">
        <f>COUNTIFS(Data!$G:$G,$A92,Data!$C:$C,AA$1,Data!$D:$D,AA$2)</f>
        <v>0</v>
      </c>
      <c r="AB92" s="5">
        <f>COUNTIFS(Data!$G:$G,$A92,Data!$C:$C,AB$1,Data!$D:$D,AB$2)</f>
        <v>0</v>
      </c>
      <c r="AC92" s="5">
        <f>COUNTIFS(Data!$G:$G,$A92,Data!$C:$C,AC$1,Data!$D:$D,AC$2)</f>
        <v>0</v>
      </c>
      <c r="AD92" s="5">
        <f>COUNTIFS(Data!$G:$G,$A92,Data!$C:$C,AD$1,Data!$D:$D,AD$2)</f>
        <v>0</v>
      </c>
      <c r="AE92" s="5">
        <f>COUNTIFS(Data!$G:$G,$A92,Data!$C:$C,AE$1,Data!$D:$D,AE$2)</f>
        <v>0</v>
      </c>
      <c r="AF92" s="5">
        <f>COUNTIFS(Data!$G:$G,$A92,Data!$C:$C,AF$1,Data!$D:$D,AF$2)</f>
        <v>0</v>
      </c>
      <c r="AG92" s="5">
        <f>COUNTIFS(Data!$G:$G,$A92,Data!$C:$C,AG$1,Data!$D:$D,AG$2)</f>
        <v>0</v>
      </c>
      <c r="AH92" s="5">
        <f>COUNTIFS(Data!$G:$G,$A92,Data!$C:$C,AH$1,Data!$D:$D,AH$2)</f>
        <v>0</v>
      </c>
      <c r="AI92" s="5">
        <f>COUNTIFS(Data!$G:$G,$A92,Data!$C:$C,AI$1,Data!$D:$D,AI$2)</f>
        <v>0</v>
      </c>
      <c r="AJ92" s="5">
        <f>COUNTIFS(Data!$G:$G,$A92,Data!$C:$C,AJ$1,Data!$D:$D,AJ$2)</f>
        <v>0</v>
      </c>
      <c r="AK92" s="5">
        <f>COUNTIFS(Data!$G:$G,$A92,Data!$C:$C,AK$1,Data!$D:$D,AK$2)</f>
        <v>0</v>
      </c>
      <c r="AL92" s="5">
        <f>COUNTIFS(Data!$G:$G,$A92,Data!$C:$C,AL$1,Data!$D:$D,AL$2)</f>
        <v>0</v>
      </c>
      <c r="AM92" s="5">
        <f>COUNTIFS(Data!$G:$G,$A92,Data!$C:$C,AM$1,Data!$D:$D,AM$2)</f>
        <v>0</v>
      </c>
      <c r="AN92" s="5">
        <f>COUNTIFS(Data!$G:$G,$A92,Data!$C:$C,AN$1,Data!$D:$D,AN$2)</f>
        <v>0</v>
      </c>
      <c r="AO92" s="5">
        <f>COUNTIFS(Data!$G:$G,$A92,Data!$C:$C,AO$1,Data!$D:$D,AO$2)</f>
        <v>0</v>
      </c>
      <c r="AP92" s="5">
        <f>COUNTIFS(Data!$G:$G,$A92,Data!$C:$C,AP$1,Data!$D:$D,AP$2)</f>
        <v>0</v>
      </c>
      <c r="AQ92" s="5">
        <f>COUNTIFS(Data!$G:$G,$A92,Data!$C:$C,AQ$1,Data!$D:$D,AQ$2)</f>
        <v>0</v>
      </c>
      <c r="AR92" s="5">
        <f>COUNTIFS(Data!$G:$G,$A92,Data!$C:$C,AR$1,Data!$D:$D,AR$2)</f>
        <v>0</v>
      </c>
      <c r="AS92" s="5">
        <f>COUNTIFS(Data!$G:$G,$A92,Data!$C:$C,AS$1,Data!$D:$D,AS$2)</f>
        <v>0</v>
      </c>
      <c r="AT92" s="5">
        <f>COUNTIFS(Data!$G:$G,$A92,Data!$C:$C,AT$1,Data!$D:$D,AT$2)</f>
        <v>0</v>
      </c>
      <c r="AU92" s="5">
        <f>COUNTIFS(Data!$G:$G,$A92,Data!$C:$C,AU$1,Data!$D:$D,AU$2)</f>
        <v>0</v>
      </c>
      <c r="AV92" s="5">
        <f>COUNTIFS(Data!$G:$G,$A92,Data!$C:$C,AV$1,Data!$D:$D,AV$2)</f>
        <v>0</v>
      </c>
      <c r="AW92" s="5">
        <f>COUNTIFS(Data!$G:$G,$A92,Data!$C:$C,AW$1,Data!$D:$D,AW$2)</f>
        <v>0</v>
      </c>
      <c r="AX92" s="5">
        <f>COUNTIFS(Data!$G:$G,$A92,Data!$C:$C,AX$1,Data!$D:$D,AX$2)</f>
        <v>0</v>
      </c>
      <c r="AY92" s="5">
        <f>COUNTIFS(Data!$G:$G,$A92,Data!$C:$C,AY$1,Data!$D:$D,AY$2)</f>
        <v>0</v>
      </c>
      <c r="AZ92" s="5">
        <f>COUNTIFS(Data!$G:$G,$A92,Data!$C:$C,AZ$1,Data!$D:$D,AZ$2)</f>
        <v>0</v>
      </c>
      <c r="BA92" s="5">
        <f>COUNTIFS(Data!$G:$G,$A92,Data!$C:$C,BA$1,Data!$D:$D,BA$2)</f>
        <v>0</v>
      </c>
      <c r="BB92" s="5">
        <f>COUNTIFS(Data!$G:$G,$A92,Data!$C:$C,BB$1,Data!$D:$D,BB$2)</f>
        <v>0</v>
      </c>
      <c r="BC92" s="5">
        <f>COUNTIFS(Data!$G:$G,$A92,Data!$C:$C,BC$1,Data!$D:$D,BC$2)</f>
        <v>0</v>
      </c>
      <c r="BD92" s="5">
        <f>COUNTIFS(Data!$G:$G,$A92,Data!$C:$C,BD$1,Data!$D:$D,BD$2)</f>
        <v>0</v>
      </c>
      <c r="BE92" s="5">
        <f>COUNTIFS(Data!$G:$G,$A92,Data!$C:$C,BE$1,Data!$D:$D,BE$2)</f>
        <v>0</v>
      </c>
      <c r="BF92" s="5">
        <f>COUNTIFS(Data!$G:$G,$A92,Data!$C:$C,BF$1,Data!$D:$D,BF$2)</f>
        <v>0</v>
      </c>
      <c r="BG92" s="5">
        <f>COUNTIFS(Data!$G:$G,$A92,Data!$C:$C,BG$1,Data!$D:$D,BG$2)</f>
        <v>0</v>
      </c>
      <c r="BH92" s="5">
        <f>COUNTIFS(Data!$G:$G,$A92,Data!$C:$C,BH$1,Data!$D:$D,BH$2)</f>
        <v>0</v>
      </c>
      <c r="BI92" s="5">
        <f>COUNTIFS(Data!$G:$G,$A92,Data!$C:$C,BI$1,Data!$D:$D,BI$2)</f>
        <v>0</v>
      </c>
      <c r="BJ92" s="5">
        <f>COUNTIFS(Data!$G:$G,$A92,Data!$C:$C,BJ$1,Data!$D:$D,BJ$2)</f>
        <v>0</v>
      </c>
      <c r="BK92" s="5">
        <f>COUNTIFS(Data!$G:$G,$A92,Data!$C:$C,BK$1,Data!$D:$D,BK$2)</f>
        <v>0</v>
      </c>
      <c r="BL92" s="5">
        <f>COUNTIFS(Data!$G:$G,$A92,Data!$C:$C,BL$1,Data!$D:$D,BL$2)</f>
        <v>0</v>
      </c>
      <c r="BM92" s="5">
        <f>COUNTIFS(Data!$G:$G,$A92,Data!$C:$C,BM$1,Data!$D:$D,BM$2)</f>
        <v>0</v>
      </c>
      <c r="BN92" s="5">
        <f>COUNTIFS(Data!$G:$G,$A92,Data!$C:$C,BN$1,Data!$D:$D,BN$2)</f>
        <v>0</v>
      </c>
      <c r="BO92" s="5">
        <f>COUNTIFS(Data!$G:$G,$A92,Data!$C:$C,BO$1,Data!$D:$D,BO$2)</f>
        <v>0</v>
      </c>
      <c r="BP92" s="5">
        <f>COUNTIFS(Data!$G:$G,$A92,Data!$C:$C,BP$1,Data!$D:$D,BP$2)</f>
        <v>0</v>
      </c>
      <c r="BQ92" s="5">
        <f>COUNTIFS(Data!$G:$G,$A92,Data!$C:$C,BQ$1,Data!$D:$D,BQ$2)</f>
        <v>0</v>
      </c>
      <c r="BR92" s="5">
        <f>COUNTIFS(Data!$G:$G,$A92,Data!$C:$C,BR$1,Data!$D:$D,BR$2)</f>
        <v>0</v>
      </c>
      <c r="BS92" s="5">
        <f>COUNTIFS(Data!$G:$G,$A92,Data!$C:$C,BS$1,Data!$D:$D,BS$2)</f>
        <v>0</v>
      </c>
      <c r="BT92" s="5">
        <f>COUNTIFS(Data!$G:$G,$A92,Data!$C:$C,BT$1,Data!$D:$D,BT$2)</f>
        <v>0</v>
      </c>
      <c r="BU92" s="5">
        <f>COUNTIFS(Data!$G:$G,$A92,Data!$C:$C,BU$1,Data!$D:$D,BU$2)</f>
        <v>0</v>
      </c>
      <c r="BV92" s="5">
        <f>COUNTIFS(Data!$G:$G,$A92,Data!$C:$C,BV$1,Data!$D:$D,BV$2)</f>
        <v>0</v>
      </c>
      <c r="BW92" s="5">
        <f>COUNTIFS(Data!$G:$G,$A92,Data!$C:$C,BW$1,Data!$D:$D,BW$2)</f>
        <v>0</v>
      </c>
      <c r="BX92" s="5">
        <f>COUNTIFS(Data!$G:$G,$A92,Data!$C:$C,BX$1,Data!$D:$D,BX$2)</f>
        <v>0</v>
      </c>
      <c r="BY92" s="5">
        <f>COUNTIFS(Data!$G:$G,$A92,Data!$C:$C,BY$1,Data!$D:$D,BY$2)</f>
        <v>0</v>
      </c>
      <c r="BZ92" s="5">
        <f>COUNTIFS(Data!$G:$G,$A92,Data!$C:$C,BZ$1,Data!$D:$D,BZ$2)</f>
        <v>0</v>
      </c>
      <c r="CA92" s="5">
        <f>COUNTIFS(Data!$G:$G,$A92,Data!$C:$C,CA$1,Data!$D:$D,CA$2)</f>
        <v>0</v>
      </c>
      <c r="CB92" s="5">
        <f>COUNTIFS(Data!$G:$G,$A92,Data!$C:$C,CB$1,Data!$D:$D,CB$2)</f>
        <v>0</v>
      </c>
      <c r="CC92" s="5">
        <f>COUNTIFS(Data!$G:$G,$A92,Data!$C:$C,CC$1,Data!$D:$D,CC$2)</f>
        <v>0</v>
      </c>
      <c r="CD92" s="5">
        <f>COUNTIFS(Data!$G:$G,$A92,Data!$C:$C,CD$1,Data!$D:$D,CD$2)</f>
        <v>0</v>
      </c>
      <c r="CE92" s="5">
        <f>COUNTIFS(Data!$G:$G,$A92,Data!$C:$C,CE$1,Data!$D:$D,CE$2)</f>
        <v>0</v>
      </c>
      <c r="CF92" s="5">
        <f>COUNTIFS(Data!$G:$G,$A92,Data!$C:$C,CF$1,Data!$D:$D,CF$2)</f>
        <v>0</v>
      </c>
      <c r="CG92" s="5">
        <f>COUNTIFS(Data!$G:$G,$A92,Data!$C:$C,CG$1,Data!$D:$D,CG$2)</f>
        <v>0</v>
      </c>
      <c r="CH92" s="5">
        <f>COUNTIFS(Data!$G:$G,$A92,Data!$C:$C,CH$1,Data!$D:$D,CH$2)</f>
        <v>0</v>
      </c>
      <c r="CI92" s="5">
        <f>COUNTIFS(Data!$G:$G,$A92,Data!$C:$C,CI$1,Data!$D:$D,CI$2)</f>
        <v>0</v>
      </c>
      <c r="CJ92" s="5">
        <f>COUNTIFS(Data!$G:$G,$A92,Data!$C:$C,CJ$1,Data!$D:$D,CJ$2)</f>
        <v>0</v>
      </c>
      <c r="CK92" s="5">
        <f>COUNTIFS(Data!$G:$G,$A92,Data!$C:$C,CK$1,Data!$D:$D,CK$2)</f>
        <v>0</v>
      </c>
      <c r="CL92" s="5">
        <f>COUNTIFS(Data!$G:$G,$A92,Data!$C:$C,CL$1,Data!$D:$D,CL$2)</f>
        <v>0</v>
      </c>
      <c r="CM92" s="5">
        <f>COUNTIFS(Data!$G:$G,$A92,Data!$C:$C,CM$1,Data!$D:$D,CM$2)</f>
        <v>0</v>
      </c>
      <c r="CN92" s="5">
        <f>COUNTIFS(Data!$G:$G,$A92,Data!$C:$C,CN$1,Data!$D:$D,CN$2)</f>
        <v>0</v>
      </c>
      <c r="CO92" s="5">
        <f>COUNTIFS(Data!$G:$G,$A92,Data!$C:$C,CO$1,Data!$D:$D,CO$2)</f>
        <v>0</v>
      </c>
      <c r="CP92" s="5">
        <f>COUNTIFS(Data!$G:$G,$A92,Data!$C:$C,CP$1,Data!$D:$D,CP$2)</f>
        <v>0</v>
      </c>
      <c r="CQ92" s="5">
        <f>COUNTIFS(Data!$G:$G,$A92,Data!$C:$C,CQ$1,Data!$D:$D,CQ$2)</f>
        <v>0</v>
      </c>
      <c r="CR92" s="5">
        <f>COUNTIFS(Data!$G:$G,$A92,Data!$C:$C,CR$1,Data!$D:$D,CR$2)</f>
        <v>0</v>
      </c>
      <c r="CS92" s="5">
        <f>COUNTIFS(Data!$G:$G,$A92,Data!$C:$C,CS$1,Data!$D:$D,CS$2)</f>
        <v>0</v>
      </c>
      <c r="CT92" s="5">
        <f>COUNTIFS(Data!$G:$G,$A92,Data!$C:$C,CT$1,Data!$D:$D,CT$2)</f>
        <v>0</v>
      </c>
      <c r="CU92" s="5">
        <f>COUNTIFS(Data!$G:$G,$A92,Data!$C:$C,CU$1,Data!$D:$D,CU$2)</f>
        <v>0</v>
      </c>
      <c r="CV92" s="5">
        <f>COUNTIFS(Data!$G:$G,$A92,Data!$C:$C,CV$1,Data!$D:$D,CV$2)</f>
        <v>0</v>
      </c>
      <c r="CW92" s="5">
        <f t="shared" ref="CW92:CX92" si="91">SUMIF($B$2:$CV$2,CW$2, $B92:$CV92)</f>
        <v>1</v>
      </c>
      <c r="CX92" s="5">
        <f t="shared" si="91"/>
        <v>1</v>
      </c>
      <c r="CY92" s="5">
        <f t="shared" si="3"/>
        <v>2</v>
      </c>
    </row>
    <row r="93">
      <c r="A93" s="5" t="str">
        <f>Countries!A91</f>
        <v>UKR</v>
      </c>
      <c r="B93" s="5">
        <f>COUNTIFS(Data!$G:$G,$A93,Data!$C:$C,B$1,Data!$D:$D,B$2)</f>
        <v>0</v>
      </c>
      <c r="C93" s="5">
        <f>COUNTIFS(Data!$G:$G,$A93,Data!$C:$C,C$1,Data!$D:$D,C$2)</f>
        <v>0</v>
      </c>
      <c r="D93" s="5">
        <f>COUNTIFS(Data!$G:$G,$A93,Data!$C:$C,D$1,Data!$D:$D,D$2)</f>
        <v>0</v>
      </c>
      <c r="E93" s="5">
        <f>COUNTIFS(Data!$G:$G,$A93,Data!$C:$C,E$1,Data!$D:$D,E$2)</f>
        <v>0</v>
      </c>
      <c r="F93" s="5">
        <f>COUNTIFS(Data!$G:$G,$A93,Data!$C:$C,F$1,Data!$D:$D,F$2)</f>
        <v>0</v>
      </c>
      <c r="G93" s="5">
        <f>COUNTIFS(Data!$G:$G,$A93,Data!$C:$C,G$1,Data!$D:$D,G$2)</f>
        <v>0</v>
      </c>
      <c r="H93" s="5">
        <f>COUNTIFS(Data!$G:$G,$A93,Data!$C:$C,H$1,Data!$D:$D,H$2)</f>
        <v>0</v>
      </c>
      <c r="I93" s="5">
        <f>COUNTIFS(Data!$G:$G,$A93,Data!$C:$C,I$1,Data!$D:$D,I$2)</f>
        <v>0</v>
      </c>
      <c r="J93" s="5">
        <f>COUNTIFS(Data!$G:$G,$A93,Data!$C:$C,J$1,Data!$D:$D,J$2)</f>
        <v>0</v>
      </c>
      <c r="K93" s="5">
        <f>COUNTIFS(Data!$G:$G,$A93,Data!$C:$C,K$1,Data!$D:$D,K$2)</f>
        <v>0</v>
      </c>
      <c r="L93" s="5">
        <f>COUNTIFS(Data!$G:$G,$A93,Data!$C:$C,L$1,Data!$D:$D,L$2)</f>
        <v>0</v>
      </c>
      <c r="M93" s="5">
        <f>COUNTIFS(Data!$G:$G,$A93,Data!$C:$C,M$1,Data!$D:$D,M$2)</f>
        <v>0</v>
      </c>
      <c r="N93" s="5">
        <f>COUNTIFS(Data!$G:$G,$A93,Data!$C:$C,N$1,Data!$D:$D,N$2)</f>
        <v>0</v>
      </c>
      <c r="O93" s="5">
        <f>COUNTIFS(Data!$G:$G,$A93,Data!$C:$C,O$1,Data!$D:$D,O$2)</f>
        <v>0</v>
      </c>
      <c r="P93" s="5">
        <f>COUNTIFS(Data!$G:$G,$A93,Data!$C:$C,P$1,Data!$D:$D,P$2)</f>
        <v>0</v>
      </c>
      <c r="Q93" s="5">
        <f>COUNTIFS(Data!$G:$G,$A93,Data!$C:$C,Q$1,Data!$D:$D,Q$2)</f>
        <v>0</v>
      </c>
      <c r="R93" s="5">
        <f>COUNTIFS(Data!$G:$G,$A93,Data!$C:$C,R$1,Data!$D:$D,R$2)</f>
        <v>0</v>
      </c>
      <c r="S93" s="5">
        <f>COUNTIFS(Data!$G:$G,$A93,Data!$C:$C,S$1,Data!$D:$D,S$2)</f>
        <v>0</v>
      </c>
      <c r="T93" s="5">
        <f>COUNTIFS(Data!$G:$G,$A93,Data!$C:$C,T$1,Data!$D:$D,T$2)</f>
        <v>0</v>
      </c>
      <c r="U93" s="5">
        <f>COUNTIFS(Data!$G:$G,$A93,Data!$C:$C,U$1,Data!$D:$D,U$2)</f>
        <v>0</v>
      </c>
      <c r="V93" s="5">
        <f>COUNTIFS(Data!$G:$G,$A93,Data!$C:$C,V$1,Data!$D:$D,V$2)</f>
        <v>0</v>
      </c>
      <c r="W93" s="5">
        <f>COUNTIFS(Data!$G:$G,$A93,Data!$C:$C,W$1,Data!$D:$D,W$2)</f>
        <v>0</v>
      </c>
      <c r="X93" s="5">
        <f>COUNTIFS(Data!$G:$G,$A93,Data!$C:$C,X$1,Data!$D:$D,X$2)</f>
        <v>0</v>
      </c>
      <c r="Y93" s="5">
        <f>COUNTIFS(Data!$G:$G,$A93,Data!$C:$C,Y$1,Data!$D:$D,Y$2)</f>
        <v>0</v>
      </c>
      <c r="Z93" s="5">
        <f>COUNTIFS(Data!$G:$G,$A93,Data!$C:$C,Z$1,Data!$D:$D,Z$2)</f>
        <v>0</v>
      </c>
      <c r="AA93" s="5">
        <f>COUNTIFS(Data!$G:$G,$A93,Data!$C:$C,AA$1,Data!$D:$D,AA$2)</f>
        <v>0</v>
      </c>
      <c r="AB93" s="5">
        <f>COUNTIFS(Data!$G:$G,$A93,Data!$C:$C,AB$1,Data!$D:$D,AB$2)</f>
        <v>0</v>
      </c>
      <c r="AC93" s="5">
        <f>COUNTIFS(Data!$G:$G,$A93,Data!$C:$C,AC$1,Data!$D:$D,AC$2)</f>
        <v>0</v>
      </c>
      <c r="AD93" s="5">
        <f>COUNTIFS(Data!$G:$G,$A93,Data!$C:$C,AD$1,Data!$D:$D,AD$2)</f>
        <v>0</v>
      </c>
      <c r="AE93" s="5">
        <f>COUNTIFS(Data!$G:$G,$A93,Data!$C:$C,AE$1,Data!$D:$D,AE$2)</f>
        <v>0</v>
      </c>
      <c r="AF93" s="5">
        <f>COUNTIFS(Data!$G:$G,$A93,Data!$C:$C,AF$1,Data!$D:$D,AF$2)</f>
        <v>0</v>
      </c>
      <c r="AG93" s="5">
        <f>COUNTIFS(Data!$G:$G,$A93,Data!$C:$C,AG$1,Data!$D:$D,AG$2)</f>
        <v>0</v>
      </c>
      <c r="AH93" s="5">
        <f>COUNTIFS(Data!$G:$G,$A93,Data!$C:$C,AH$1,Data!$D:$D,AH$2)</f>
        <v>0</v>
      </c>
      <c r="AI93" s="5">
        <f>COUNTIFS(Data!$G:$G,$A93,Data!$C:$C,AI$1,Data!$D:$D,AI$2)</f>
        <v>0</v>
      </c>
      <c r="AJ93" s="5">
        <f>COUNTIFS(Data!$G:$G,$A93,Data!$C:$C,AJ$1,Data!$D:$D,AJ$2)</f>
        <v>0</v>
      </c>
      <c r="AK93" s="5">
        <f>COUNTIFS(Data!$G:$G,$A93,Data!$C:$C,AK$1,Data!$D:$D,AK$2)</f>
        <v>0</v>
      </c>
      <c r="AL93" s="5">
        <f>COUNTIFS(Data!$G:$G,$A93,Data!$C:$C,AL$1,Data!$D:$D,AL$2)</f>
        <v>0</v>
      </c>
      <c r="AM93" s="5">
        <f>COUNTIFS(Data!$G:$G,$A93,Data!$C:$C,AM$1,Data!$D:$D,AM$2)</f>
        <v>0</v>
      </c>
      <c r="AN93" s="5">
        <f>COUNTIFS(Data!$G:$G,$A93,Data!$C:$C,AN$1,Data!$D:$D,AN$2)</f>
        <v>0</v>
      </c>
      <c r="AO93" s="5">
        <f>COUNTIFS(Data!$G:$G,$A93,Data!$C:$C,AO$1,Data!$D:$D,AO$2)</f>
        <v>0</v>
      </c>
      <c r="AP93" s="5">
        <f>COUNTIFS(Data!$G:$G,$A93,Data!$C:$C,AP$1,Data!$D:$D,AP$2)</f>
        <v>0</v>
      </c>
      <c r="AQ93" s="5">
        <f>COUNTIFS(Data!$G:$G,$A93,Data!$C:$C,AQ$1,Data!$D:$D,AQ$2)</f>
        <v>0</v>
      </c>
      <c r="AR93" s="5">
        <f>COUNTIFS(Data!$G:$G,$A93,Data!$C:$C,AR$1,Data!$D:$D,AR$2)</f>
        <v>0</v>
      </c>
      <c r="AS93" s="5">
        <f>COUNTIFS(Data!$G:$G,$A93,Data!$C:$C,AS$1,Data!$D:$D,AS$2)</f>
        <v>0</v>
      </c>
      <c r="AT93" s="5">
        <f>COUNTIFS(Data!$G:$G,$A93,Data!$C:$C,AT$1,Data!$D:$D,AT$2)</f>
        <v>0</v>
      </c>
      <c r="AU93" s="5">
        <f>COUNTIFS(Data!$G:$G,$A93,Data!$C:$C,AU$1,Data!$D:$D,AU$2)</f>
        <v>0</v>
      </c>
      <c r="AV93" s="5">
        <f>COUNTIFS(Data!$G:$G,$A93,Data!$C:$C,AV$1,Data!$D:$D,AV$2)</f>
        <v>0</v>
      </c>
      <c r="AW93" s="5">
        <f>COUNTIFS(Data!$G:$G,$A93,Data!$C:$C,AW$1,Data!$D:$D,AW$2)</f>
        <v>0</v>
      </c>
      <c r="AX93" s="5">
        <f>COUNTIFS(Data!$G:$G,$A93,Data!$C:$C,AX$1,Data!$D:$D,AX$2)</f>
        <v>0</v>
      </c>
      <c r="AY93" s="5">
        <f>COUNTIFS(Data!$G:$G,$A93,Data!$C:$C,AY$1,Data!$D:$D,AY$2)</f>
        <v>0</v>
      </c>
      <c r="AZ93" s="5">
        <f>COUNTIFS(Data!$G:$G,$A93,Data!$C:$C,AZ$1,Data!$D:$D,AZ$2)</f>
        <v>0</v>
      </c>
      <c r="BA93" s="5">
        <f>COUNTIFS(Data!$G:$G,$A93,Data!$C:$C,BA$1,Data!$D:$D,BA$2)</f>
        <v>0</v>
      </c>
      <c r="BB93" s="5">
        <f>COUNTIFS(Data!$G:$G,$A93,Data!$C:$C,BB$1,Data!$D:$D,BB$2)</f>
        <v>0</v>
      </c>
      <c r="BC93" s="5">
        <f>COUNTIFS(Data!$G:$G,$A93,Data!$C:$C,BC$1,Data!$D:$D,BC$2)</f>
        <v>0</v>
      </c>
      <c r="BD93" s="5">
        <f>COUNTIFS(Data!$G:$G,$A93,Data!$C:$C,BD$1,Data!$D:$D,BD$2)</f>
        <v>0</v>
      </c>
      <c r="BE93" s="5">
        <f>COUNTIFS(Data!$G:$G,$A93,Data!$C:$C,BE$1,Data!$D:$D,BE$2)</f>
        <v>0</v>
      </c>
      <c r="BF93" s="5">
        <f>COUNTIFS(Data!$G:$G,$A93,Data!$C:$C,BF$1,Data!$D:$D,BF$2)</f>
        <v>0</v>
      </c>
      <c r="BG93" s="5">
        <f>COUNTIFS(Data!$G:$G,$A93,Data!$C:$C,BG$1,Data!$D:$D,BG$2)</f>
        <v>0</v>
      </c>
      <c r="BH93" s="5">
        <f>COUNTIFS(Data!$G:$G,$A93,Data!$C:$C,BH$1,Data!$D:$D,BH$2)</f>
        <v>0</v>
      </c>
      <c r="BI93" s="5">
        <f>COUNTIFS(Data!$G:$G,$A93,Data!$C:$C,BI$1,Data!$D:$D,BI$2)</f>
        <v>0</v>
      </c>
      <c r="BJ93" s="5">
        <f>COUNTIFS(Data!$G:$G,$A93,Data!$C:$C,BJ$1,Data!$D:$D,BJ$2)</f>
        <v>0</v>
      </c>
      <c r="BK93" s="5">
        <f>COUNTIFS(Data!$G:$G,$A93,Data!$C:$C,BK$1,Data!$D:$D,BK$2)</f>
        <v>0</v>
      </c>
      <c r="BL93" s="5">
        <f>COUNTIFS(Data!$G:$G,$A93,Data!$C:$C,BL$1,Data!$D:$D,BL$2)</f>
        <v>0</v>
      </c>
      <c r="BM93" s="5">
        <f>COUNTIFS(Data!$G:$G,$A93,Data!$C:$C,BM$1,Data!$D:$D,BM$2)</f>
        <v>0</v>
      </c>
      <c r="BN93" s="5">
        <f>COUNTIFS(Data!$G:$G,$A93,Data!$C:$C,BN$1,Data!$D:$D,BN$2)</f>
        <v>0</v>
      </c>
      <c r="BO93" s="5">
        <f>COUNTIFS(Data!$G:$G,$A93,Data!$C:$C,BO$1,Data!$D:$D,BO$2)</f>
        <v>0</v>
      </c>
      <c r="BP93" s="5">
        <f>COUNTIFS(Data!$G:$G,$A93,Data!$C:$C,BP$1,Data!$D:$D,BP$2)</f>
        <v>0</v>
      </c>
      <c r="BQ93" s="5">
        <f>COUNTIFS(Data!$G:$G,$A93,Data!$C:$C,BQ$1,Data!$D:$D,BQ$2)</f>
        <v>0</v>
      </c>
      <c r="BR93" s="5">
        <f>COUNTIFS(Data!$G:$G,$A93,Data!$C:$C,BR$1,Data!$D:$D,BR$2)</f>
        <v>0</v>
      </c>
      <c r="BS93" s="5">
        <f>COUNTIFS(Data!$G:$G,$A93,Data!$C:$C,BS$1,Data!$D:$D,BS$2)</f>
        <v>0</v>
      </c>
      <c r="BT93" s="5">
        <f>COUNTIFS(Data!$G:$G,$A93,Data!$C:$C,BT$1,Data!$D:$D,BT$2)</f>
        <v>0</v>
      </c>
      <c r="BU93" s="5">
        <f>COUNTIFS(Data!$G:$G,$A93,Data!$C:$C,BU$1,Data!$D:$D,BU$2)</f>
        <v>0</v>
      </c>
      <c r="BV93" s="5">
        <f>COUNTIFS(Data!$G:$G,$A93,Data!$C:$C,BV$1,Data!$D:$D,BV$2)</f>
        <v>0</v>
      </c>
      <c r="BW93" s="5">
        <f>COUNTIFS(Data!$G:$G,$A93,Data!$C:$C,BW$1,Data!$D:$D,BW$2)</f>
        <v>0</v>
      </c>
      <c r="BX93" s="5">
        <f>COUNTIFS(Data!$G:$G,$A93,Data!$C:$C,BX$1,Data!$D:$D,BX$2)</f>
        <v>0</v>
      </c>
      <c r="BY93" s="5">
        <f>COUNTIFS(Data!$G:$G,$A93,Data!$C:$C,BY$1,Data!$D:$D,BY$2)</f>
        <v>0</v>
      </c>
      <c r="BZ93" s="5">
        <f>COUNTIFS(Data!$G:$G,$A93,Data!$C:$C,BZ$1,Data!$D:$D,BZ$2)</f>
        <v>0</v>
      </c>
      <c r="CA93" s="5">
        <f>COUNTIFS(Data!$G:$G,$A93,Data!$C:$C,CA$1,Data!$D:$D,CA$2)</f>
        <v>0</v>
      </c>
      <c r="CB93" s="5">
        <f>COUNTIFS(Data!$G:$G,$A93,Data!$C:$C,CB$1,Data!$D:$D,CB$2)</f>
        <v>0</v>
      </c>
      <c r="CC93" s="5">
        <f>COUNTIFS(Data!$G:$G,$A93,Data!$C:$C,CC$1,Data!$D:$D,CC$2)</f>
        <v>0</v>
      </c>
      <c r="CD93" s="5">
        <f>COUNTIFS(Data!$G:$G,$A93,Data!$C:$C,CD$1,Data!$D:$D,CD$2)</f>
        <v>0</v>
      </c>
      <c r="CE93" s="5">
        <f>COUNTIFS(Data!$G:$G,$A93,Data!$C:$C,CE$1,Data!$D:$D,CE$2)</f>
        <v>0</v>
      </c>
      <c r="CF93" s="5">
        <f>COUNTIFS(Data!$G:$G,$A93,Data!$C:$C,CF$1,Data!$D:$D,CF$2)</f>
        <v>0</v>
      </c>
      <c r="CG93" s="5">
        <f>COUNTIFS(Data!$G:$G,$A93,Data!$C:$C,CG$1,Data!$D:$D,CG$2)</f>
        <v>0</v>
      </c>
      <c r="CH93" s="5">
        <f>COUNTIFS(Data!$G:$G,$A93,Data!$C:$C,CH$1,Data!$D:$D,CH$2)</f>
        <v>0</v>
      </c>
      <c r="CI93" s="5">
        <f>COUNTIFS(Data!$G:$G,$A93,Data!$C:$C,CI$1,Data!$D:$D,CI$2)</f>
        <v>0</v>
      </c>
      <c r="CJ93" s="5">
        <f>COUNTIFS(Data!$G:$G,$A93,Data!$C:$C,CJ$1,Data!$D:$D,CJ$2)</f>
        <v>0</v>
      </c>
      <c r="CK93" s="5">
        <f>COUNTIFS(Data!$G:$G,$A93,Data!$C:$C,CK$1,Data!$D:$D,CK$2)</f>
        <v>0</v>
      </c>
      <c r="CL93" s="5">
        <f>COUNTIFS(Data!$G:$G,$A93,Data!$C:$C,CL$1,Data!$D:$D,CL$2)</f>
        <v>0</v>
      </c>
      <c r="CM93" s="5">
        <f>COUNTIFS(Data!$G:$G,$A93,Data!$C:$C,CM$1,Data!$D:$D,CM$2)</f>
        <v>0</v>
      </c>
      <c r="CN93" s="5">
        <f>COUNTIFS(Data!$G:$G,$A93,Data!$C:$C,CN$1,Data!$D:$D,CN$2)</f>
        <v>0</v>
      </c>
      <c r="CO93" s="5">
        <f>COUNTIFS(Data!$G:$G,$A93,Data!$C:$C,CO$1,Data!$D:$D,CO$2)</f>
        <v>0</v>
      </c>
      <c r="CP93" s="5">
        <f>COUNTIFS(Data!$G:$G,$A93,Data!$C:$C,CP$1,Data!$D:$D,CP$2)</f>
        <v>0</v>
      </c>
      <c r="CQ93" s="5">
        <f>COUNTIFS(Data!$G:$G,$A93,Data!$C:$C,CQ$1,Data!$D:$D,CQ$2)</f>
        <v>0</v>
      </c>
      <c r="CR93" s="5">
        <f>COUNTIFS(Data!$G:$G,$A93,Data!$C:$C,CR$1,Data!$D:$D,CR$2)</f>
        <v>0</v>
      </c>
      <c r="CS93" s="5">
        <f>COUNTIFS(Data!$G:$G,$A93,Data!$C:$C,CS$1,Data!$D:$D,CS$2)</f>
        <v>0</v>
      </c>
      <c r="CT93" s="5">
        <f>COUNTIFS(Data!$G:$G,$A93,Data!$C:$C,CT$1,Data!$D:$D,CT$2)</f>
        <v>0</v>
      </c>
      <c r="CU93" s="5">
        <f>COUNTIFS(Data!$G:$G,$A93,Data!$C:$C,CU$1,Data!$D:$D,CU$2)</f>
        <v>1</v>
      </c>
      <c r="CV93" s="5">
        <f>COUNTIFS(Data!$G:$G,$A93,Data!$C:$C,CV$1,Data!$D:$D,CV$2)</f>
        <v>0</v>
      </c>
      <c r="CW93" s="5">
        <f t="shared" ref="CW93:CX93" si="92">SUMIF($B$2:$CV$2,CW$2, $B93:$CV93)</f>
        <v>1</v>
      </c>
      <c r="CX93" s="5">
        <f t="shared" si="92"/>
        <v>0</v>
      </c>
      <c r="CY93" s="5">
        <f t="shared" si="3"/>
        <v>1</v>
      </c>
    </row>
    <row r="94">
      <c r="A94" s="5" t="str">
        <f>Countries!A92</f>
        <v>USA</v>
      </c>
      <c r="B94" s="5">
        <f>COUNTIFS(Data!$G:$G,$A94,Data!$C:$C,B$1,Data!$D:$D,B$2)</f>
        <v>0</v>
      </c>
      <c r="C94" s="5">
        <f>COUNTIFS(Data!$G:$G,$A94,Data!$C:$C,C$1,Data!$D:$D,C$2)</f>
        <v>1</v>
      </c>
      <c r="D94" s="5">
        <f>COUNTIFS(Data!$G:$G,$A94,Data!$C:$C,D$1,Data!$D:$D,D$2)</f>
        <v>0</v>
      </c>
      <c r="E94" s="5">
        <f>COUNTIFS(Data!$G:$G,$A94,Data!$C:$C,E$1,Data!$D:$D,E$2)</f>
        <v>0</v>
      </c>
      <c r="F94" s="5">
        <f>COUNTIFS(Data!$G:$G,$A94,Data!$C:$C,F$1,Data!$D:$D,F$2)</f>
        <v>0</v>
      </c>
      <c r="G94" s="5">
        <f>COUNTIFS(Data!$G:$G,$A94,Data!$C:$C,G$1,Data!$D:$D,G$2)</f>
        <v>0</v>
      </c>
      <c r="H94" s="5">
        <f>COUNTIFS(Data!$G:$G,$A94,Data!$C:$C,H$1,Data!$D:$D,H$2)</f>
        <v>2</v>
      </c>
      <c r="I94" s="5">
        <f>COUNTIFS(Data!$G:$G,$A94,Data!$C:$C,I$1,Data!$D:$D,I$2)</f>
        <v>0</v>
      </c>
      <c r="J94" s="5">
        <f>COUNTIFS(Data!$G:$G,$A94,Data!$C:$C,J$1,Data!$D:$D,J$2)</f>
        <v>2</v>
      </c>
      <c r="K94" s="5">
        <f>COUNTIFS(Data!$G:$G,$A94,Data!$C:$C,K$1,Data!$D:$D,K$2)</f>
        <v>0</v>
      </c>
      <c r="L94" s="5">
        <f>COUNTIFS(Data!$G:$G,$A94,Data!$C:$C,L$1,Data!$D:$D,L$2)</f>
        <v>5</v>
      </c>
      <c r="M94" s="5">
        <f>COUNTIFS(Data!$G:$G,$A94,Data!$C:$C,M$1,Data!$D:$D,M$2)</f>
        <v>0</v>
      </c>
      <c r="N94" s="5">
        <f>COUNTIFS(Data!$G:$G,$A94,Data!$C:$C,N$1,Data!$D:$D,N$2)</f>
        <v>0</v>
      </c>
      <c r="O94" s="5">
        <f>COUNTIFS(Data!$G:$G,$A94,Data!$C:$C,O$1,Data!$D:$D,O$2)</f>
        <v>0</v>
      </c>
      <c r="P94" s="5">
        <f>COUNTIFS(Data!$G:$G,$A94,Data!$C:$C,P$1,Data!$D:$D,P$2)</f>
        <v>0</v>
      </c>
      <c r="Q94" s="5">
        <f>COUNTIFS(Data!$G:$G,$A94,Data!$C:$C,Q$1,Data!$D:$D,Q$2)</f>
        <v>0</v>
      </c>
      <c r="R94" s="5">
        <f>COUNTIFS(Data!$G:$G,$A94,Data!$C:$C,R$1,Data!$D:$D,R$2)</f>
        <v>1</v>
      </c>
      <c r="S94" s="5">
        <f>COUNTIFS(Data!$G:$G,$A94,Data!$C:$C,S$1,Data!$D:$D,S$2)</f>
        <v>1</v>
      </c>
      <c r="T94" s="5">
        <f>COUNTIFS(Data!$G:$G,$A94,Data!$C:$C,T$1,Data!$D:$D,T$2)</f>
        <v>0</v>
      </c>
      <c r="U94" s="5">
        <f>COUNTIFS(Data!$G:$G,$A94,Data!$C:$C,U$1,Data!$D:$D,U$2)</f>
        <v>1</v>
      </c>
      <c r="V94" s="5">
        <f>COUNTIFS(Data!$G:$G,$A94,Data!$C:$C,V$1,Data!$D:$D,V$2)</f>
        <v>0</v>
      </c>
      <c r="W94" s="5">
        <f>COUNTIFS(Data!$G:$G,$A94,Data!$C:$C,W$1,Data!$D:$D,W$2)</f>
        <v>0</v>
      </c>
      <c r="X94" s="5">
        <f>COUNTIFS(Data!$G:$G,$A94,Data!$C:$C,X$1,Data!$D:$D,X$2)</f>
        <v>0</v>
      </c>
      <c r="Y94" s="5">
        <f>COUNTIFS(Data!$G:$G,$A94,Data!$C:$C,Y$1,Data!$D:$D,Y$2)</f>
        <v>0</v>
      </c>
      <c r="Z94" s="5">
        <f>COUNTIFS(Data!$G:$G,$A94,Data!$C:$C,Z$1,Data!$D:$D,Z$2)</f>
        <v>0</v>
      </c>
      <c r="AA94" s="5">
        <f>COUNTIFS(Data!$G:$G,$A94,Data!$C:$C,AA$1,Data!$D:$D,AA$2)</f>
        <v>1</v>
      </c>
      <c r="AB94" s="5">
        <f>COUNTIFS(Data!$G:$G,$A94,Data!$C:$C,AB$1,Data!$D:$D,AB$2)</f>
        <v>0</v>
      </c>
      <c r="AC94" s="5">
        <f>COUNTIFS(Data!$G:$G,$A94,Data!$C:$C,AC$1,Data!$D:$D,AC$2)</f>
        <v>0</v>
      </c>
      <c r="AD94" s="5">
        <f>COUNTIFS(Data!$G:$G,$A94,Data!$C:$C,AD$1,Data!$D:$D,AD$2)</f>
        <v>0</v>
      </c>
      <c r="AE94" s="5">
        <f>COUNTIFS(Data!$G:$G,$A94,Data!$C:$C,AE$1,Data!$D:$D,AE$2)</f>
        <v>0</v>
      </c>
      <c r="AF94" s="5">
        <f>COUNTIFS(Data!$G:$G,$A94,Data!$C:$C,AF$1,Data!$D:$D,AF$2)</f>
        <v>0</v>
      </c>
      <c r="AG94" s="5">
        <f>COUNTIFS(Data!$G:$G,$A94,Data!$C:$C,AG$1,Data!$D:$D,AG$2)</f>
        <v>0</v>
      </c>
      <c r="AH94" s="5">
        <f>COUNTIFS(Data!$G:$G,$A94,Data!$C:$C,AH$1,Data!$D:$D,AH$2)</f>
        <v>0</v>
      </c>
      <c r="AI94" s="5">
        <f>COUNTIFS(Data!$G:$G,$A94,Data!$C:$C,AI$1,Data!$D:$D,AI$2)</f>
        <v>0</v>
      </c>
      <c r="AJ94" s="5">
        <f>COUNTIFS(Data!$G:$G,$A94,Data!$C:$C,AJ$1,Data!$D:$D,AJ$2)</f>
        <v>0</v>
      </c>
      <c r="AK94" s="5">
        <f>COUNTIFS(Data!$G:$G,$A94,Data!$C:$C,AK$1,Data!$D:$D,AK$2)</f>
        <v>1</v>
      </c>
      <c r="AL94" s="5">
        <f>COUNTIFS(Data!$G:$G,$A94,Data!$C:$C,AL$1,Data!$D:$D,AL$2)</f>
        <v>0</v>
      </c>
      <c r="AM94" s="5">
        <f>COUNTIFS(Data!$G:$G,$A94,Data!$C:$C,AM$1,Data!$D:$D,AM$2)</f>
        <v>0</v>
      </c>
      <c r="AN94" s="5">
        <f>COUNTIFS(Data!$G:$G,$A94,Data!$C:$C,AN$1,Data!$D:$D,AN$2)</f>
        <v>0</v>
      </c>
      <c r="AO94" s="5">
        <f>COUNTIFS(Data!$G:$G,$A94,Data!$C:$C,AO$1,Data!$D:$D,AO$2)</f>
        <v>0</v>
      </c>
      <c r="AP94" s="5">
        <f>COUNTIFS(Data!$G:$G,$A94,Data!$C:$C,AP$1,Data!$D:$D,AP$2)</f>
        <v>1</v>
      </c>
      <c r="AQ94" s="5">
        <f>COUNTIFS(Data!$G:$G,$A94,Data!$C:$C,AQ$1,Data!$D:$D,AQ$2)</f>
        <v>0</v>
      </c>
      <c r="AR94" s="5">
        <f>COUNTIFS(Data!$G:$G,$A94,Data!$C:$C,AR$1,Data!$D:$D,AR$2)</f>
        <v>0</v>
      </c>
      <c r="AS94" s="5">
        <f>COUNTIFS(Data!$G:$G,$A94,Data!$C:$C,AS$1,Data!$D:$D,AS$2)</f>
        <v>1</v>
      </c>
      <c r="AT94" s="5">
        <f>COUNTIFS(Data!$G:$G,$A94,Data!$C:$C,AT$1,Data!$D:$D,AT$2)</f>
        <v>1</v>
      </c>
      <c r="AU94" s="5">
        <f>COUNTIFS(Data!$G:$G,$A94,Data!$C:$C,AU$1,Data!$D:$D,AU$2)</f>
        <v>0</v>
      </c>
      <c r="AV94" s="5">
        <f>COUNTIFS(Data!$G:$G,$A94,Data!$C:$C,AV$1,Data!$D:$D,AV$2)</f>
        <v>0</v>
      </c>
      <c r="AW94" s="5">
        <f>COUNTIFS(Data!$G:$G,$A94,Data!$C:$C,AW$1,Data!$D:$D,AW$2)</f>
        <v>0</v>
      </c>
      <c r="AX94" s="5">
        <f>COUNTIFS(Data!$G:$G,$A94,Data!$C:$C,AX$1,Data!$D:$D,AX$2)</f>
        <v>0</v>
      </c>
      <c r="AY94" s="5">
        <f>COUNTIFS(Data!$G:$G,$A94,Data!$C:$C,AY$1,Data!$D:$D,AY$2)</f>
        <v>0</v>
      </c>
      <c r="AZ94" s="5">
        <f>COUNTIFS(Data!$G:$G,$A94,Data!$C:$C,AZ$1,Data!$D:$D,AZ$2)</f>
        <v>0</v>
      </c>
      <c r="BA94" s="5">
        <f>COUNTIFS(Data!$G:$G,$A94,Data!$C:$C,BA$1,Data!$D:$D,BA$2)</f>
        <v>0</v>
      </c>
      <c r="BB94" s="5">
        <f>COUNTIFS(Data!$G:$G,$A94,Data!$C:$C,BB$1,Data!$D:$D,BB$2)</f>
        <v>0</v>
      </c>
      <c r="BC94" s="5">
        <f>COUNTIFS(Data!$G:$G,$A94,Data!$C:$C,BC$1,Data!$D:$D,BC$2)</f>
        <v>0</v>
      </c>
      <c r="BD94" s="5">
        <f>COUNTIFS(Data!$G:$G,$A94,Data!$C:$C,BD$1,Data!$D:$D,BD$2)</f>
        <v>0</v>
      </c>
      <c r="BE94" s="5">
        <f>COUNTIFS(Data!$G:$G,$A94,Data!$C:$C,BE$1,Data!$D:$D,BE$2)</f>
        <v>0</v>
      </c>
      <c r="BF94" s="5">
        <f>COUNTIFS(Data!$G:$G,$A94,Data!$C:$C,BF$1,Data!$D:$D,BF$2)</f>
        <v>0</v>
      </c>
      <c r="BG94" s="5">
        <f>COUNTIFS(Data!$G:$G,$A94,Data!$C:$C,BG$1,Data!$D:$D,BG$2)</f>
        <v>0</v>
      </c>
      <c r="BH94" s="5">
        <f>COUNTIFS(Data!$G:$G,$A94,Data!$C:$C,BH$1,Data!$D:$D,BH$2)</f>
        <v>0</v>
      </c>
      <c r="BI94" s="5">
        <f>COUNTIFS(Data!$G:$G,$A94,Data!$C:$C,BI$1,Data!$D:$D,BI$2)</f>
        <v>0</v>
      </c>
      <c r="BJ94" s="5">
        <f>COUNTIFS(Data!$G:$G,$A94,Data!$C:$C,BJ$1,Data!$D:$D,BJ$2)</f>
        <v>0</v>
      </c>
      <c r="BK94" s="5">
        <f>COUNTIFS(Data!$G:$G,$A94,Data!$C:$C,BK$1,Data!$D:$D,BK$2)</f>
        <v>0</v>
      </c>
      <c r="BL94" s="5">
        <f>COUNTIFS(Data!$G:$G,$A94,Data!$C:$C,BL$1,Data!$D:$D,BL$2)</f>
        <v>0</v>
      </c>
      <c r="BM94" s="5">
        <f>COUNTIFS(Data!$G:$G,$A94,Data!$C:$C,BM$1,Data!$D:$D,BM$2)</f>
        <v>0</v>
      </c>
      <c r="BN94" s="5">
        <f>COUNTIFS(Data!$G:$G,$A94,Data!$C:$C,BN$1,Data!$D:$D,BN$2)</f>
        <v>0</v>
      </c>
      <c r="BO94" s="5">
        <f>COUNTIFS(Data!$G:$G,$A94,Data!$C:$C,BO$1,Data!$D:$D,BO$2)</f>
        <v>0</v>
      </c>
      <c r="BP94" s="5">
        <f>COUNTIFS(Data!$G:$G,$A94,Data!$C:$C,BP$1,Data!$D:$D,BP$2)</f>
        <v>2</v>
      </c>
      <c r="BQ94" s="5">
        <f>COUNTIFS(Data!$G:$G,$A94,Data!$C:$C,BQ$1,Data!$D:$D,BQ$2)</f>
        <v>0</v>
      </c>
      <c r="BR94" s="5">
        <f>COUNTIFS(Data!$G:$G,$A94,Data!$C:$C,BR$1,Data!$D:$D,BR$2)</f>
        <v>1</v>
      </c>
      <c r="BS94" s="5">
        <f>COUNTIFS(Data!$G:$G,$A94,Data!$C:$C,BS$1,Data!$D:$D,BS$2)</f>
        <v>0</v>
      </c>
      <c r="BT94" s="5">
        <f>COUNTIFS(Data!$G:$G,$A94,Data!$C:$C,BT$1,Data!$D:$D,BT$2)</f>
        <v>0</v>
      </c>
      <c r="BU94" s="5">
        <f>COUNTIFS(Data!$G:$G,$A94,Data!$C:$C,BU$1,Data!$D:$D,BU$2)</f>
        <v>0</v>
      </c>
      <c r="BV94" s="5">
        <f>COUNTIFS(Data!$G:$G,$A94,Data!$C:$C,BV$1,Data!$D:$D,BV$2)</f>
        <v>0</v>
      </c>
      <c r="BW94" s="5">
        <f>COUNTIFS(Data!$G:$G,$A94,Data!$C:$C,BW$1,Data!$D:$D,BW$2)</f>
        <v>0</v>
      </c>
      <c r="BX94" s="5">
        <f>COUNTIFS(Data!$G:$G,$A94,Data!$C:$C,BX$1,Data!$D:$D,BX$2)</f>
        <v>1</v>
      </c>
      <c r="BY94" s="5">
        <f>COUNTIFS(Data!$G:$G,$A94,Data!$C:$C,BY$1,Data!$D:$D,BY$2)</f>
        <v>8</v>
      </c>
      <c r="BZ94" s="5">
        <f>COUNTIFS(Data!$G:$G,$A94,Data!$C:$C,BZ$1,Data!$D:$D,BZ$2)</f>
        <v>0</v>
      </c>
      <c r="CA94" s="5">
        <f>COUNTIFS(Data!$G:$G,$A94,Data!$C:$C,CA$1,Data!$D:$D,CA$2)</f>
        <v>3</v>
      </c>
      <c r="CB94" s="5">
        <f>COUNTIFS(Data!$G:$G,$A94,Data!$C:$C,CB$1,Data!$D:$D,CB$2)</f>
        <v>0</v>
      </c>
      <c r="CC94" s="5">
        <f>COUNTIFS(Data!$G:$G,$A94,Data!$C:$C,CC$1,Data!$D:$D,CC$2)</f>
        <v>0</v>
      </c>
      <c r="CD94" s="5">
        <f>COUNTIFS(Data!$G:$G,$A94,Data!$C:$C,CD$1,Data!$D:$D,CD$2)</f>
        <v>0</v>
      </c>
      <c r="CE94" s="5">
        <f>COUNTIFS(Data!$G:$G,$A94,Data!$C:$C,CE$1,Data!$D:$D,CE$2)</f>
        <v>0</v>
      </c>
      <c r="CF94" s="5">
        <f>COUNTIFS(Data!$G:$G,$A94,Data!$C:$C,CF$1,Data!$D:$D,CF$2)</f>
        <v>1</v>
      </c>
      <c r="CG94" s="5">
        <f>COUNTIFS(Data!$G:$G,$A94,Data!$C:$C,CG$1,Data!$D:$D,CG$2)</f>
        <v>0</v>
      </c>
      <c r="CH94" s="5">
        <f>COUNTIFS(Data!$G:$G,$A94,Data!$C:$C,CH$1,Data!$D:$D,CH$2)</f>
        <v>0</v>
      </c>
      <c r="CI94" s="5">
        <f>COUNTIFS(Data!$G:$G,$A94,Data!$C:$C,CI$1,Data!$D:$D,CI$2)</f>
        <v>0</v>
      </c>
      <c r="CJ94" s="5">
        <f>COUNTIFS(Data!$G:$G,$A94,Data!$C:$C,CJ$1,Data!$D:$D,CJ$2)</f>
        <v>0</v>
      </c>
      <c r="CK94" s="5">
        <f>COUNTIFS(Data!$G:$G,$A94,Data!$C:$C,CK$1,Data!$D:$D,CK$2)</f>
        <v>0</v>
      </c>
      <c r="CL94" s="5">
        <f>COUNTIFS(Data!$G:$G,$A94,Data!$C:$C,CL$1,Data!$D:$D,CL$2)</f>
        <v>0</v>
      </c>
      <c r="CM94" s="5">
        <f>COUNTIFS(Data!$G:$G,$A94,Data!$C:$C,CM$1,Data!$D:$D,CM$2)</f>
        <v>0</v>
      </c>
      <c r="CN94" s="5">
        <f>COUNTIFS(Data!$G:$G,$A94,Data!$C:$C,CN$1,Data!$D:$D,CN$2)</f>
        <v>0</v>
      </c>
      <c r="CO94" s="5">
        <f>COUNTIFS(Data!$G:$G,$A94,Data!$C:$C,CO$1,Data!$D:$D,CO$2)</f>
        <v>0</v>
      </c>
      <c r="CP94" s="5">
        <f>COUNTIFS(Data!$G:$G,$A94,Data!$C:$C,CP$1,Data!$D:$D,CP$2)</f>
        <v>1</v>
      </c>
      <c r="CQ94" s="5">
        <f>COUNTIFS(Data!$G:$G,$A94,Data!$C:$C,CQ$1,Data!$D:$D,CQ$2)</f>
        <v>0</v>
      </c>
      <c r="CR94" s="5">
        <f>COUNTIFS(Data!$G:$G,$A94,Data!$C:$C,CR$1,Data!$D:$D,CR$2)</f>
        <v>1</v>
      </c>
      <c r="CS94" s="5">
        <f>COUNTIFS(Data!$G:$G,$A94,Data!$C:$C,CS$1,Data!$D:$D,CS$2)</f>
        <v>0</v>
      </c>
      <c r="CT94" s="5">
        <f>COUNTIFS(Data!$G:$G,$A94,Data!$C:$C,CT$1,Data!$D:$D,CT$2)</f>
        <v>0</v>
      </c>
      <c r="CU94" s="5">
        <f>COUNTIFS(Data!$G:$G,$A94,Data!$C:$C,CU$1,Data!$D:$D,CU$2)</f>
        <v>2</v>
      </c>
      <c r="CV94" s="5">
        <f>COUNTIFS(Data!$G:$G,$A94,Data!$C:$C,CV$1,Data!$D:$D,CV$2)</f>
        <v>1</v>
      </c>
      <c r="CW94" s="5">
        <f t="shared" ref="CW94:CX94" si="93">SUMIF($B$2:$CV$2,CW$2, $B94:$CV94)</f>
        <v>16</v>
      </c>
      <c r="CX94" s="5">
        <f t="shared" si="93"/>
        <v>23</v>
      </c>
      <c r="CY94" s="5">
        <f t="shared" si="3"/>
        <v>39</v>
      </c>
    </row>
    <row r="95">
      <c r="A95" s="5" t="str">
        <f>Countries!A93</f>
        <v>UZB</v>
      </c>
      <c r="B95" s="5">
        <f>COUNTIFS(Data!$G:$G,$A95,Data!$C:$C,B$1,Data!$D:$D,B$2)</f>
        <v>0</v>
      </c>
      <c r="C95" s="5">
        <f>COUNTIFS(Data!$G:$G,$A95,Data!$C:$C,C$1,Data!$D:$D,C$2)</f>
        <v>0</v>
      </c>
      <c r="D95" s="5">
        <f>COUNTIFS(Data!$G:$G,$A95,Data!$C:$C,D$1,Data!$D:$D,D$2)</f>
        <v>0</v>
      </c>
      <c r="E95" s="5">
        <f>COUNTIFS(Data!$G:$G,$A95,Data!$C:$C,E$1,Data!$D:$D,E$2)</f>
        <v>0</v>
      </c>
      <c r="F95" s="5">
        <f>COUNTIFS(Data!$G:$G,$A95,Data!$C:$C,F$1,Data!$D:$D,F$2)</f>
        <v>0</v>
      </c>
      <c r="G95" s="5">
        <f>COUNTIFS(Data!$G:$G,$A95,Data!$C:$C,G$1,Data!$D:$D,G$2)</f>
        <v>0</v>
      </c>
      <c r="H95" s="5">
        <f>COUNTIFS(Data!$G:$G,$A95,Data!$C:$C,H$1,Data!$D:$D,H$2)</f>
        <v>0</v>
      </c>
      <c r="I95" s="5">
        <f>COUNTIFS(Data!$G:$G,$A95,Data!$C:$C,I$1,Data!$D:$D,I$2)</f>
        <v>0</v>
      </c>
      <c r="J95" s="5">
        <f>COUNTIFS(Data!$G:$G,$A95,Data!$C:$C,J$1,Data!$D:$D,J$2)</f>
        <v>0</v>
      </c>
      <c r="K95" s="5">
        <f>COUNTIFS(Data!$G:$G,$A95,Data!$C:$C,K$1,Data!$D:$D,K$2)</f>
        <v>0</v>
      </c>
      <c r="L95" s="5">
        <f>COUNTIFS(Data!$G:$G,$A95,Data!$C:$C,L$1,Data!$D:$D,L$2)</f>
        <v>0</v>
      </c>
      <c r="M95" s="5">
        <f>COUNTIFS(Data!$G:$G,$A95,Data!$C:$C,M$1,Data!$D:$D,M$2)</f>
        <v>0</v>
      </c>
      <c r="N95" s="5">
        <f>COUNTIFS(Data!$G:$G,$A95,Data!$C:$C,N$1,Data!$D:$D,N$2)</f>
        <v>0</v>
      </c>
      <c r="O95" s="5">
        <f>COUNTIFS(Data!$G:$G,$A95,Data!$C:$C,O$1,Data!$D:$D,O$2)</f>
        <v>0</v>
      </c>
      <c r="P95" s="5">
        <f>COUNTIFS(Data!$G:$G,$A95,Data!$C:$C,P$1,Data!$D:$D,P$2)</f>
        <v>0</v>
      </c>
      <c r="Q95" s="5">
        <f>COUNTIFS(Data!$G:$G,$A95,Data!$C:$C,Q$1,Data!$D:$D,Q$2)</f>
        <v>0</v>
      </c>
      <c r="R95" s="5">
        <f>COUNTIFS(Data!$G:$G,$A95,Data!$C:$C,R$1,Data!$D:$D,R$2)</f>
        <v>0</v>
      </c>
      <c r="S95" s="5">
        <f>COUNTIFS(Data!$G:$G,$A95,Data!$C:$C,S$1,Data!$D:$D,S$2)</f>
        <v>0</v>
      </c>
      <c r="T95" s="5">
        <f>COUNTIFS(Data!$G:$G,$A95,Data!$C:$C,T$1,Data!$D:$D,T$2)</f>
        <v>0</v>
      </c>
      <c r="U95" s="5">
        <f>COUNTIFS(Data!$G:$G,$A95,Data!$C:$C,U$1,Data!$D:$D,U$2)</f>
        <v>0</v>
      </c>
      <c r="V95" s="5">
        <f>COUNTIFS(Data!$G:$G,$A95,Data!$C:$C,V$1,Data!$D:$D,V$2)</f>
        <v>1</v>
      </c>
      <c r="W95" s="5">
        <f>COUNTIFS(Data!$G:$G,$A95,Data!$C:$C,W$1,Data!$D:$D,W$2)</f>
        <v>0</v>
      </c>
      <c r="X95" s="5">
        <f>COUNTIFS(Data!$G:$G,$A95,Data!$C:$C,X$1,Data!$D:$D,X$2)</f>
        <v>0</v>
      </c>
      <c r="Y95" s="5">
        <f>COUNTIFS(Data!$G:$G,$A95,Data!$C:$C,Y$1,Data!$D:$D,Y$2)</f>
        <v>0</v>
      </c>
      <c r="Z95" s="5">
        <f>COUNTIFS(Data!$G:$G,$A95,Data!$C:$C,Z$1,Data!$D:$D,Z$2)</f>
        <v>0</v>
      </c>
      <c r="AA95" s="5">
        <f>COUNTIFS(Data!$G:$G,$A95,Data!$C:$C,AA$1,Data!$D:$D,AA$2)</f>
        <v>0</v>
      </c>
      <c r="AB95" s="5">
        <f>COUNTIFS(Data!$G:$G,$A95,Data!$C:$C,AB$1,Data!$D:$D,AB$2)</f>
        <v>0</v>
      </c>
      <c r="AC95" s="5">
        <f>COUNTIFS(Data!$G:$G,$A95,Data!$C:$C,AC$1,Data!$D:$D,AC$2)</f>
        <v>0</v>
      </c>
      <c r="AD95" s="5">
        <f>COUNTIFS(Data!$G:$G,$A95,Data!$C:$C,AD$1,Data!$D:$D,AD$2)</f>
        <v>0</v>
      </c>
      <c r="AE95" s="5">
        <f>COUNTIFS(Data!$G:$G,$A95,Data!$C:$C,AE$1,Data!$D:$D,AE$2)</f>
        <v>0</v>
      </c>
      <c r="AF95" s="5">
        <f>COUNTIFS(Data!$G:$G,$A95,Data!$C:$C,AF$1,Data!$D:$D,AF$2)</f>
        <v>0</v>
      </c>
      <c r="AG95" s="5">
        <f>COUNTIFS(Data!$G:$G,$A95,Data!$C:$C,AG$1,Data!$D:$D,AG$2)</f>
        <v>0</v>
      </c>
      <c r="AH95" s="5">
        <f>COUNTIFS(Data!$G:$G,$A95,Data!$C:$C,AH$1,Data!$D:$D,AH$2)</f>
        <v>0</v>
      </c>
      <c r="AI95" s="5">
        <f>COUNTIFS(Data!$G:$G,$A95,Data!$C:$C,AI$1,Data!$D:$D,AI$2)</f>
        <v>0</v>
      </c>
      <c r="AJ95" s="5">
        <f>COUNTIFS(Data!$G:$G,$A95,Data!$C:$C,AJ$1,Data!$D:$D,AJ$2)</f>
        <v>0</v>
      </c>
      <c r="AK95" s="5">
        <f>COUNTIFS(Data!$G:$G,$A95,Data!$C:$C,AK$1,Data!$D:$D,AK$2)</f>
        <v>0</v>
      </c>
      <c r="AL95" s="5">
        <f>COUNTIFS(Data!$G:$G,$A95,Data!$C:$C,AL$1,Data!$D:$D,AL$2)</f>
        <v>0</v>
      </c>
      <c r="AM95" s="5">
        <f>COUNTIFS(Data!$G:$G,$A95,Data!$C:$C,AM$1,Data!$D:$D,AM$2)</f>
        <v>0</v>
      </c>
      <c r="AN95" s="5">
        <f>COUNTIFS(Data!$G:$G,$A95,Data!$C:$C,AN$1,Data!$D:$D,AN$2)</f>
        <v>0</v>
      </c>
      <c r="AO95" s="5">
        <f>COUNTIFS(Data!$G:$G,$A95,Data!$C:$C,AO$1,Data!$D:$D,AO$2)</f>
        <v>0</v>
      </c>
      <c r="AP95" s="5">
        <f>COUNTIFS(Data!$G:$G,$A95,Data!$C:$C,AP$1,Data!$D:$D,AP$2)</f>
        <v>0</v>
      </c>
      <c r="AQ95" s="5">
        <f>COUNTIFS(Data!$G:$G,$A95,Data!$C:$C,AQ$1,Data!$D:$D,AQ$2)</f>
        <v>0</v>
      </c>
      <c r="AR95" s="5">
        <f>COUNTIFS(Data!$G:$G,$A95,Data!$C:$C,AR$1,Data!$D:$D,AR$2)</f>
        <v>0</v>
      </c>
      <c r="AS95" s="5">
        <f>COUNTIFS(Data!$G:$G,$A95,Data!$C:$C,AS$1,Data!$D:$D,AS$2)</f>
        <v>0</v>
      </c>
      <c r="AT95" s="5">
        <f>COUNTIFS(Data!$G:$G,$A95,Data!$C:$C,AT$1,Data!$D:$D,AT$2)</f>
        <v>0</v>
      </c>
      <c r="AU95" s="5">
        <f>COUNTIFS(Data!$G:$G,$A95,Data!$C:$C,AU$1,Data!$D:$D,AU$2)</f>
        <v>0</v>
      </c>
      <c r="AV95" s="5">
        <f>COUNTIFS(Data!$G:$G,$A95,Data!$C:$C,AV$1,Data!$D:$D,AV$2)</f>
        <v>0</v>
      </c>
      <c r="AW95" s="5">
        <f>COUNTIFS(Data!$G:$G,$A95,Data!$C:$C,AW$1,Data!$D:$D,AW$2)</f>
        <v>0</v>
      </c>
      <c r="AX95" s="5">
        <f>COUNTIFS(Data!$G:$G,$A95,Data!$C:$C,AX$1,Data!$D:$D,AX$2)</f>
        <v>0</v>
      </c>
      <c r="AY95" s="5">
        <f>COUNTIFS(Data!$G:$G,$A95,Data!$C:$C,AY$1,Data!$D:$D,AY$2)</f>
        <v>0</v>
      </c>
      <c r="AZ95" s="5">
        <f>COUNTIFS(Data!$G:$G,$A95,Data!$C:$C,AZ$1,Data!$D:$D,AZ$2)</f>
        <v>0</v>
      </c>
      <c r="BA95" s="5">
        <f>COUNTIFS(Data!$G:$G,$A95,Data!$C:$C,BA$1,Data!$D:$D,BA$2)</f>
        <v>0</v>
      </c>
      <c r="BB95" s="5">
        <f>COUNTIFS(Data!$G:$G,$A95,Data!$C:$C,BB$1,Data!$D:$D,BB$2)</f>
        <v>0</v>
      </c>
      <c r="BC95" s="5">
        <f>COUNTIFS(Data!$G:$G,$A95,Data!$C:$C,BC$1,Data!$D:$D,BC$2)</f>
        <v>0</v>
      </c>
      <c r="BD95" s="5">
        <f>COUNTIFS(Data!$G:$G,$A95,Data!$C:$C,BD$1,Data!$D:$D,BD$2)</f>
        <v>0</v>
      </c>
      <c r="BE95" s="5">
        <f>COUNTIFS(Data!$G:$G,$A95,Data!$C:$C,BE$1,Data!$D:$D,BE$2)</f>
        <v>0</v>
      </c>
      <c r="BF95" s="5">
        <f>COUNTIFS(Data!$G:$G,$A95,Data!$C:$C,BF$1,Data!$D:$D,BF$2)</f>
        <v>0</v>
      </c>
      <c r="BG95" s="5">
        <f>COUNTIFS(Data!$G:$G,$A95,Data!$C:$C,BG$1,Data!$D:$D,BG$2)</f>
        <v>0</v>
      </c>
      <c r="BH95" s="5">
        <f>COUNTIFS(Data!$G:$G,$A95,Data!$C:$C,BH$1,Data!$D:$D,BH$2)</f>
        <v>0</v>
      </c>
      <c r="BI95" s="5">
        <f>COUNTIFS(Data!$G:$G,$A95,Data!$C:$C,BI$1,Data!$D:$D,BI$2)</f>
        <v>0</v>
      </c>
      <c r="BJ95" s="5">
        <f>COUNTIFS(Data!$G:$G,$A95,Data!$C:$C,BJ$1,Data!$D:$D,BJ$2)</f>
        <v>0</v>
      </c>
      <c r="BK95" s="5">
        <f>COUNTIFS(Data!$G:$G,$A95,Data!$C:$C,BK$1,Data!$D:$D,BK$2)</f>
        <v>0</v>
      </c>
      <c r="BL95" s="5">
        <f>COUNTIFS(Data!$G:$G,$A95,Data!$C:$C,BL$1,Data!$D:$D,BL$2)</f>
        <v>0</v>
      </c>
      <c r="BM95" s="5">
        <f>COUNTIFS(Data!$G:$G,$A95,Data!$C:$C,BM$1,Data!$D:$D,BM$2)</f>
        <v>0</v>
      </c>
      <c r="BN95" s="5">
        <f>COUNTIFS(Data!$G:$G,$A95,Data!$C:$C,BN$1,Data!$D:$D,BN$2)</f>
        <v>0</v>
      </c>
      <c r="BO95" s="5">
        <f>COUNTIFS(Data!$G:$G,$A95,Data!$C:$C,BO$1,Data!$D:$D,BO$2)</f>
        <v>0</v>
      </c>
      <c r="BP95" s="5">
        <f>COUNTIFS(Data!$G:$G,$A95,Data!$C:$C,BP$1,Data!$D:$D,BP$2)</f>
        <v>0</v>
      </c>
      <c r="BQ95" s="5">
        <f>COUNTIFS(Data!$G:$G,$A95,Data!$C:$C,BQ$1,Data!$D:$D,BQ$2)</f>
        <v>0</v>
      </c>
      <c r="BR95" s="5">
        <f>COUNTIFS(Data!$G:$G,$A95,Data!$C:$C,BR$1,Data!$D:$D,BR$2)</f>
        <v>0</v>
      </c>
      <c r="BS95" s="5">
        <f>COUNTIFS(Data!$G:$G,$A95,Data!$C:$C,BS$1,Data!$D:$D,BS$2)</f>
        <v>0</v>
      </c>
      <c r="BT95" s="5">
        <f>COUNTIFS(Data!$G:$G,$A95,Data!$C:$C,BT$1,Data!$D:$D,BT$2)</f>
        <v>0</v>
      </c>
      <c r="BU95" s="5">
        <f>COUNTIFS(Data!$G:$G,$A95,Data!$C:$C,BU$1,Data!$D:$D,BU$2)</f>
        <v>0</v>
      </c>
      <c r="BV95" s="5">
        <f>COUNTIFS(Data!$G:$G,$A95,Data!$C:$C,BV$1,Data!$D:$D,BV$2)</f>
        <v>0</v>
      </c>
      <c r="BW95" s="5">
        <f>COUNTIFS(Data!$G:$G,$A95,Data!$C:$C,BW$1,Data!$D:$D,BW$2)</f>
        <v>0</v>
      </c>
      <c r="BX95" s="5">
        <f>COUNTIFS(Data!$G:$G,$A95,Data!$C:$C,BX$1,Data!$D:$D,BX$2)</f>
        <v>0</v>
      </c>
      <c r="BY95" s="5">
        <f>COUNTIFS(Data!$G:$G,$A95,Data!$C:$C,BY$1,Data!$D:$D,BY$2)</f>
        <v>0</v>
      </c>
      <c r="BZ95" s="5">
        <f>COUNTIFS(Data!$G:$G,$A95,Data!$C:$C,BZ$1,Data!$D:$D,BZ$2)</f>
        <v>0</v>
      </c>
      <c r="CA95" s="5">
        <f>COUNTIFS(Data!$G:$G,$A95,Data!$C:$C,CA$1,Data!$D:$D,CA$2)</f>
        <v>0</v>
      </c>
      <c r="CB95" s="5">
        <f>COUNTIFS(Data!$G:$G,$A95,Data!$C:$C,CB$1,Data!$D:$D,CB$2)</f>
        <v>0</v>
      </c>
      <c r="CC95" s="5">
        <f>COUNTIFS(Data!$G:$G,$A95,Data!$C:$C,CC$1,Data!$D:$D,CC$2)</f>
        <v>0</v>
      </c>
      <c r="CD95" s="5">
        <f>COUNTIFS(Data!$G:$G,$A95,Data!$C:$C,CD$1,Data!$D:$D,CD$2)</f>
        <v>0</v>
      </c>
      <c r="CE95" s="5">
        <f>COUNTIFS(Data!$G:$G,$A95,Data!$C:$C,CE$1,Data!$D:$D,CE$2)</f>
        <v>1</v>
      </c>
      <c r="CF95" s="5">
        <f>COUNTIFS(Data!$G:$G,$A95,Data!$C:$C,CF$1,Data!$D:$D,CF$2)</f>
        <v>0</v>
      </c>
      <c r="CG95" s="5">
        <f>COUNTIFS(Data!$G:$G,$A95,Data!$C:$C,CG$1,Data!$D:$D,CG$2)</f>
        <v>0</v>
      </c>
      <c r="CH95" s="5">
        <f>COUNTIFS(Data!$G:$G,$A95,Data!$C:$C,CH$1,Data!$D:$D,CH$2)</f>
        <v>0</v>
      </c>
      <c r="CI95" s="5">
        <f>COUNTIFS(Data!$G:$G,$A95,Data!$C:$C,CI$1,Data!$D:$D,CI$2)</f>
        <v>0</v>
      </c>
      <c r="CJ95" s="5">
        <f>COUNTIFS(Data!$G:$G,$A95,Data!$C:$C,CJ$1,Data!$D:$D,CJ$2)</f>
        <v>0</v>
      </c>
      <c r="CK95" s="5">
        <f>COUNTIFS(Data!$G:$G,$A95,Data!$C:$C,CK$1,Data!$D:$D,CK$2)</f>
        <v>0</v>
      </c>
      <c r="CL95" s="5">
        <f>COUNTIFS(Data!$G:$G,$A95,Data!$C:$C,CL$1,Data!$D:$D,CL$2)</f>
        <v>0</v>
      </c>
      <c r="CM95" s="5">
        <f>COUNTIFS(Data!$G:$G,$A95,Data!$C:$C,CM$1,Data!$D:$D,CM$2)</f>
        <v>0</v>
      </c>
      <c r="CN95" s="5">
        <f>COUNTIFS(Data!$G:$G,$A95,Data!$C:$C,CN$1,Data!$D:$D,CN$2)</f>
        <v>0</v>
      </c>
      <c r="CO95" s="5">
        <f>COUNTIFS(Data!$G:$G,$A95,Data!$C:$C,CO$1,Data!$D:$D,CO$2)</f>
        <v>0</v>
      </c>
      <c r="CP95" s="5">
        <f>COUNTIFS(Data!$G:$G,$A95,Data!$C:$C,CP$1,Data!$D:$D,CP$2)</f>
        <v>0</v>
      </c>
      <c r="CQ95" s="5">
        <f>COUNTIFS(Data!$G:$G,$A95,Data!$C:$C,CQ$1,Data!$D:$D,CQ$2)</f>
        <v>0</v>
      </c>
      <c r="CR95" s="5">
        <f>COUNTIFS(Data!$G:$G,$A95,Data!$C:$C,CR$1,Data!$D:$D,CR$2)</f>
        <v>0</v>
      </c>
      <c r="CS95" s="5">
        <f>COUNTIFS(Data!$G:$G,$A95,Data!$C:$C,CS$1,Data!$D:$D,CS$2)</f>
        <v>1</v>
      </c>
      <c r="CT95" s="5">
        <f>COUNTIFS(Data!$G:$G,$A95,Data!$C:$C,CT$1,Data!$D:$D,CT$2)</f>
        <v>0</v>
      </c>
      <c r="CU95" s="5">
        <f>COUNTIFS(Data!$G:$G,$A95,Data!$C:$C,CU$1,Data!$D:$D,CU$2)</f>
        <v>0</v>
      </c>
      <c r="CV95" s="5">
        <f>COUNTIFS(Data!$G:$G,$A95,Data!$C:$C,CV$1,Data!$D:$D,CV$2)</f>
        <v>0</v>
      </c>
      <c r="CW95" s="5">
        <f t="shared" ref="CW95:CX95" si="94">SUMIF($B$2:$CV$2,CW$2, $B95:$CV95)</f>
        <v>3</v>
      </c>
      <c r="CX95" s="5">
        <f t="shared" si="94"/>
        <v>0</v>
      </c>
      <c r="CY95" s="5">
        <f t="shared" si="3"/>
        <v>3</v>
      </c>
    </row>
    <row r="96">
      <c r="A96" s="5" t="str">
        <f>Countries!A94</f>
        <v>VEN</v>
      </c>
      <c r="B96" s="5">
        <f>COUNTIFS(Data!$G:$G,$A96,Data!$C:$C,B$1,Data!$D:$D,B$2)</f>
        <v>0</v>
      </c>
      <c r="C96" s="5">
        <f>COUNTIFS(Data!$G:$G,$A96,Data!$C:$C,C$1,Data!$D:$D,C$2)</f>
        <v>0</v>
      </c>
      <c r="D96" s="5">
        <f>COUNTIFS(Data!$G:$G,$A96,Data!$C:$C,D$1,Data!$D:$D,D$2)</f>
        <v>0</v>
      </c>
      <c r="E96" s="5">
        <f>COUNTIFS(Data!$G:$G,$A96,Data!$C:$C,E$1,Data!$D:$D,E$2)</f>
        <v>0</v>
      </c>
      <c r="F96" s="5">
        <f>COUNTIFS(Data!$G:$G,$A96,Data!$C:$C,F$1,Data!$D:$D,F$2)</f>
        <v>0</v>
      </c>
      <c r="G96" s="5">
        <f>COUNTIFS(Data!$G:$G,$A96,Data!$C:$C,G$1,Data!$D:$D,G$2)</f>
        <v>0</v>
      </c>
      <c r="H96" s="5">
        <f>COUNTIFS(Data!$G:$G,$A96,Data!$C:$C,H$1,Data!$D:$D,H$2)</f>
        <v>0</v>
      </c>
      <c r="I96" s="5">
        <f>COUNTIFS(Data!$G:$G,$A96,Data!$C:$C,I$1,Data!$D:$D,I$2)</f>
        <v>0</v>
      </c>
      <c r="J96" s="5">
        <f>COUNTIFS(Data!$G:$G,$A96,Data!$C:$C,J$1,Data!$D:$D,J$2)</f>
        <v>0</v>
      </c>
      <c r="K96" s="5">
        <f>COUNTIFS(Data!$G:$G,$A96,Data!$C:$C,K$1,Data!$D:$D,K$2)</f>
        <v>0</v>
      </c>
      <c r="L96" s="5">
        <f>COUNTIFS(Data!$G:$G,$A96,Data!$C:$C,L$1,Data!$D:$D,L$2)</f>
        <v>1</v>
      </c>
      <c r="M96" s="5">
        <f>COUNTIFS(Data!$G:$G,$A96,Data!$C:$C,M$1,Data!$D:$D,M$2)</f>
        <v>0</v>
      </c>
      <c r="N96" s="5">
        <f>COUNTIFS(Data!$G:$G,$A96,Data!$C:$C,N$1,Data!$D:$D,N$2)</f>
        <v>0</v>
      </c>
      <c r="O96" s="5">
        <f>COUNTIFS(Data!$G:$G,$A96,Data!$C:$C,O$1,Data!$D:$D,O$2)</f>
        <v>0</v>
      </c>
      <c r="P96" s="5">
        <f>COUNTIFS(Data!$G:$G,$A96,Data!$C:$C,P$1,Data!$D:$D,P$2)</f>
        <v>0</v>
      </c>
      <c r="Q96" s="5">
        <f>COUNTIFS(Data!$G:$G,$A96,Data!$C:$C,Q$1,Data!$D:$D,Q$2)</f>
        <v>0</v>
      </c>
      <c r="R96" s="5">
        <f>COUNTIFS(Data!$G:$G,$A96,Data!$C:$C,R$1,Data!$D:$D,R$2)</f>
        <v>0</v>
      </c>
      <c r="S96" s="5">
        <f>COUNTIFS(Data!$G:$G,$A96,Data!$C:$C,S$1,Data!$D:$D,S$2)</f>
        <v>0</v>
      </c>
      <c r="T96" s="5">
        <f>COUNTIFS(Data!$G:$G,$A96,Data!$C:$C,T$1,Data!$D:$D,T$2)</f>
        <v>0</v>
      </c>
      <c r="U96" s="5">
        <f>COUNTIFS(Data!$G:$G,$A96,Data!$C:$C,U$1,Data!$D:$D,U$2)</f>
        <v>0</v>
      </c>
      <c r="V96" s="5">
        <f>COUNTIFS(Data!$G:$G,$A96,Data!$C:$C,V$1,Data!$D:$D,V$2)</f>
        <v>0</v>
      </c>
      <c r="W96" s="5">
        <f>COUNTIFS(Data!$G:$G,$A96,Data!$C:$C,W$1,Data!$D:$D,W$2)</f>
        <v>0</v>
      </c>
      <c r="X96" s="5">
        <f>COUNTIFS(Data!$G:$G,$A96,Data!$C:$C,X$1,Data!$D:$D,X$2)</f>
        <v>0</v>
      </c>
      <c r="Y96" s="5">
        <f>COUNTIFS(Data!$G:$G,$A96,Data!$C:$C,Y$1,Data!$D:$D,Y$2)</f>
        <v>0</v>
      </c>
      <c r="Z96" s="5">
        <f>COUNTIFS(Data!$G:$G,$A96,Data!$C:$C,Z$1,Data!$D:$D,Z$2)</f>
        <v>0</v>
      </c>
      <c r="AA96" s="5">
        <f>COUNTIFS(Data!$G:$G,$A96,Data!$C:$C,AA$1,Data!$D:$D,AA$2)</f>
        <v>0</v>
      </c>
      <c r="AB96" s="5">
        <f>COUNTIFS(Data!$G:$G,$A96,Data!$C:$C,AB$1,Data!$D:$D,AB$2)</f>
        <v>0</v>
      </c>
      <c r="AC96" s="5">
        <f>COUNTIFS(Data!$G:$G,$A96,Data!$C:$C,AC$1,Data!$D:$D,AC$2)</f>
        <v>0</v>
      </c>
      <c r="AD96" s="5">
        <f>COUNTIFS(Data!$G:$G,$A96,Data!$C:$C,AD$1,Data!$D:$D,AD$2)</f>
        <v>0</v>
      </c>
      <c r="AE96" s="5">
        <f>COUNTIFS(Data!$G:$G,$A96,Data!$C:$C,AE$1,Data!$D:$D,AE$2)</f>
        <v>0</v>
      </c>
      <c r="AF96" s="5">
        <f>COUNTIFS(Data!$G:$G,$A96,Data!$C:$C,AF$1,Data!$D:$D,AF$2)</f>
        <v>0</v>
      </c>
      <c r="AG96" s="5">
        <f>COUNTIFS(Data!$G:$G,$A96,Data!$C:$C,AG$1,Data!$D:$D,AG$2)</f>
        <v>0</v>
      </c>
      <c r="AH96" s="5">
        <f>COUNTIFS(Data!$G:$G,$A96,Data!$C:$C,AH$1,Data!$D:$D,AH$2)</f>
        <v>0</v>
      </c>
      <c r="AI96" s="5">
        <f>COUNTIFS(Data!$G:$G,$A96,Data!$C:$C,AI$1,Data!$D:$D,AI$2)</f>
        <v>0</v>
      </c>
      <c r="AJ96" s="5">
        <f>COUNTIFS(Data!$G:$G,$A96,Data!$C:$C,AJ$1,Data!$D:$D,AJ$2)</f>
        <v>0</v>
      </c>
      <c r="AK96" s="5">
        <f>COUNTIFS(Data!$G:$G,$A96,Data!$C:$C,AK$1,Data!$D:$D,AK$2)</f>
        <v>0</v>
      </c>
      <c r="AL96" s="5">
        <f>COUNTIFS(Data!$G:$G,$A96,Data!$C:$C,AL$1,Data!$D:$D,AL$2)</f>
        <v>0</v>
      </c>
      <c r="AM96" s="5">
        <f>COUNTIFS(Data!$G:$G,$A96,Data!$C:$C,AM$1,Data!$D:$D,AM$2)</f>
        <v>0</v>
      </c>
      <c r="AN96" s="5">
        <f>COUNTIFS(Data!$G:$G,$A96,Data!$C:$C,AN$1,Data!$D:$D,AN$2)</f>
        <v>0</v>
      </c>
      <c r="AO96" s="5">
        <f>COUNTIFS(Data!$G:$G,$A96,Data!$C:$C,AO$1,Data!$D:$D,AO$2)</f>
        <v>0</v>
      </c>
      <c r="AP96" s="5">
        <f>COUNTIFS(Data!$G:$G,$A96,Data!$C:$C,AP$1,Data!$D:$D,AP$2)</f>
        <v>0</v>
      </c>
      <c r="AQ96" s="5">
        <f>COUNTIFS(Data!$G:$G,$A96,Data!$C:$C,AQ$1,Data!$D:$D,AQ$2)</f>
        <v>0</v>
      </c>
      <c r="AR96" s="5">
        <f>COUNTIFS(Data!$G:$G,$A96,Data!$C:$C,AR$1,Data!$D:$D,AR$2)</f>
        <v>0</v>
      </c>
      <c r="AS96" s="5">
        <f>COUNTIFS(Data!$G:$G,$A96,Data!$C:$C,AS$1,Data!$D:$D,AS$2)</f>
        <v>0</v>
      </c>
      <c r="AT96" s="5">
        <f>COUNTIFS(Data!$G:$G,$A96,Data!$C:$C,AT$1,Data!$D:$D,AT$2)</f>
        <v>0</v>
      </c>
      <c r="AU96" s="5">
        <f>COUNTIFS(Data!$G:$G,$A96,Data!$C:$C,AU$1,Data!$D:$D,AU$2)</f>
        <v>0</v>
      </c>
      <c r="AV96" s="5">
        <f>COUNTIFS(Data!$G:$G,$A96,Data!$C:$C,AV$1,Data!$D:$D,AV$2)</f>
        <v>0</v>
      </c>
      <c r="AW96" s="5">
        <f>COUNTIFS(Data!$G:$G,$A96,Data!$C:$C,AW$1,Data!$D:$D,AW$2)</f>
        <v>0</v>
      </c>
      <c r="AX96" s="5">
        <f>COUNTIFS(Data!$G:$G,$A96,Data!$C:$C,AX$1,Data!$D:$D,AX$2)</f>
        <v>0</v>
      </c>
      <c r="AY96" s="5">
        <f>COUNTIFS(Data!$G:$G,$A96,Data!$C:$C,AY$1,Data!$D:$D,AY$2)</f>
        <v>0</v>
      </c>
      <c r="AZ96" s="5">
        <f>COUNTIFS(Data!$G:$G,$A96,Data!$C:$C,AZ$1,Data!$D:$D,AZ$2)</f>
        <v>0</v>
      </c>
      <c r="BA96" s="5">
        <f>COUNTIFS(Data!$G:$G,$A96,Data!$C:$C,BA$1,Data!$D:$D,BA$2)</f>
        <v>0</v>
      </c>
      <c r="BB96" s="5">
        <f>COUNTIFS(Data!$G:$G,$A96,Data!$C:$C,BB$1,Data!$D:$D,BB$2)</f>
        <v>0</v>
      </c>
      <c r="BC96" s="5">
        <f>COUNTIFS(Data!$G:$G,$A96,Data!$C:$C,BC$1,Data!$D:$D,BC$2)</f>
        <v>0</v>
      </c>
      <c r="BD96" s="5">
        <f>COUNTIFS(Data!$G:$G,$A96,Data!$C:$C,BD$1,Data!$D:$D,BD$2)</f>
        <v>0</v>
      </c>
      <c r="BE96" s="5">
        <f>COUNTIFS(Data!$G:$G,$A96,Data!$C:$C,BE$1,Data!$D:$D,BE$2)</f>
        <v>0</v>
      </c>
      <c r="BF96" s="5">
        <f>COUNTIFS(Data!$G:$G,$A96,Data!$C:$C,BF$1,Data!$D:$D,BF$2)</f>
        <v>0</v>
      </c>
      <c r="BG96" s="5">
        <f>COUNTIFS(Data!$G:$G,$A96,Data!$C:$C,BG$1,Data!$D:$D,BG$2)</f>
        <v>0</v>
      </c>
      <c r="BH96" s="5">
        <f>COUNTIFS(Data!$G:$G,$A96,Data!$C:$C,BH$1,Data!$D:$D,BH$2)</f>
        <v>0</v>
      </c>
      <c r="BI96" s="5">
        <f>COUNTIFS(Data!$G:$G,$A96,Data!$C:$C,BI$1,Data!$D:$D,BI$2)</f>
        <v>0</v>
      </c>
      <c r="BJ96" s="5">
        <f>COUNTIFS(Data!$G:$G,$A96,Data!$C:$C,BJ$1,Data!$D:$D,BJ$2)</f>
        <v>0</v>
      </c>
      <c r="BK96" s="5">
        <f>COUNTIFS(Data!$G:$G,$A96,Data!$C:$C,BK$1,Data!$D:$D,BK$2)</f>
        <v>0</v>
      </c>
      <c r="BL96" s="5">
        <f>COUNTIFS(Data!$G:$G,$A96,Data!$C:$C,BL$1,Data!$D:$D,BL$2)</f>
        <v>0</v>
      </c>
      <c r="BM96" s="5">
        <f>COUNTIFS(Data!$G:$G,$A96,Data!$C:$C,BM$1,Data!$D:$D,BM$2)</f>
        <v>0</v>
      </c>
      <c r="BN96" s="5">
        <f>COUNTIFS(Data!$G:$G,$A96,Data!$C:$C,BN$1,Data!$D:$D,BN$2)</f>
        <v>0</v>
      </c>
      <c r="BO96" s="5">
        <f>COUNTIFS(Data!$G:$G,$A96,Data!$C:$C,BO$1,Data!$D:$D,BO$2)</f>
        <v>0</v>
      </c>
      <c r="BP96" s="5">
        <f>COUNTIFS(Data!$G:$G,$A96,Data!$C:$C,BP$1,Data!$D:$D,BP$2)</f>
        <v>0</v>
      </c>
      <c r="BQ96" s="5">
        <f>COUNTIFS(Data!$G:$G,$A96,Data!$C:$C,BQ$1,Data!$D:$D,BQ$2)</f>
        <v>0</v>
      </c>
      <c r="BR96" s="5">
        <f>COUNTIFS(Data!$G:$G,$A96,Data!$C:$C,BR$1,Data!$D:$D,BR$2)</f>
        <v>0</v>
      </c>
      <c r="BS96" s="5">
        <f>COUNTIFS(Data!$G:$G,$A96,Data!$C:$C,BS$1,Data!$D:$D,BS$2)</f>
        <v>0</v>
      </c>
      <c r="BT96" s="5">
        <f>COUNTIFS(Data!$G:$G,$A96,Data!$C:$C,BT$1,Data!$D:$D,BT$2)</f>
        <v>0</v>
      </c>
      <c r="BU96" s="5">
        <f>COUNTIFS(Data!$G:$G,$A96,Data!$C:$C,BU$1,Data!$D:$D,BU$2)</f>
        <v>0</v>
      </c>
      <c r="BV96" s="5">
        <f>COUNTIFS(Data!$G:$G,$A96,Data!$C:$C,BV$1,Data!$D:$D,BV$2)</f>
        <v>0</v>
      </c>
      <c r="BW96" s="5">
        <f>COUNTIFS(Data!$G:$G,$A96,Data!$C:$C,BW$1,Data!$D:$D,BW$2)</f>
        <v>0</v>
      </c>
      <c r="BX96" s="5">
        <f>COUNTIFS(Data!$G:$G,$A96,Data!$C:$C,BX$1,Data!$D:$D,BX$2)</f>
        <v>0</v>
      </c>
      <c r="BY96" s="5">
        <f>COUNTIFS(Data!$G:$G,$A96,Data!$C:$C,BY$1,Data!$D:$D,BY$2)</f>
        <v>0</v>
      </c>
      <c r="BZ96" s="5">
        <f>COUNTIFS(Data!$G:$G,$A96,Data!$C:$C,BZ$1,Data!$D:$D,BZ$2)</f>
        <v>0</v>
      </c>
      <c r="CA96" s="5">
        <f>COUNTIFS(Data!$G:$G,$A96,Data!$C:$C,CA$1,Data!$D:$D,CA$2)</f>
        <v>0</v>
      </c>
      <c r="CB96" s="5">
        <f>COUNTIFS(Data!$G:$G,$A96,Data!$C:$C,CB$1,Data!$D:$D,CB$2)</f>
        <v>0</v>
      </c>
      <c r="CC96" s="5">
        <f>COUNTIFS(Data!$G:$G,$A96,Data!$C:$C,CC$1,Data!$D:$D,CC$2)</f>
        <v>0</v>
      </c>
      <c r="CD96" s="5">
        <f>COUNTIFS(Data!$G:$G,$A96,Data!$C:$C,CD$1,Data!$D:$D,CD$2)</f>
        <v>0</v>
      </c>
      <c r="CE96" s="5">
        <f>COUNTIFS(Data!$G:$G,$A96,Data!$C:$C,CE$1,Data!$D:$D,CE$2)</f>
        <v>0</v>
      </c>
      <c r="CF96" s="5">
        <f>COUNTIFS(Data!$G:$G,$A96,Data!$C:$C,CF$1,Data!$D:$D,CF$2)</f>
        <v>0</v>
      </c>
      <c r="CG96" s="5">
        <f>COUNTIFS(Data!$G:$G,$A96,Data!$C:$C,CG$1,Data!$D:$D,CG$2)</f>
        <v>0</v>
      </c>
      <c r="CH96" s="5">
        <f>COUNTIFS(Data!$G:$G,$A96,Data!$C:$C,CH$1,Data!$D:$D,CH$2)</f>
        <v>0</v>
      </c>
      <c r="CI96" s="5">
        <f>COUNTIFS(Data!$G:$G,$A96,Data!$C:$C,CI$1,Data!$D:$D,CI$2)</f>
        <v>0</v>
      </c>
      <c r="CJ96" s="5">
        <f>COUNTIFS(Data!$G:$G,$A96,Data!$C:$C,CJ$1,Data!$D:$D,CJ$2)</f>
        <v>0</v>
      </c>
      <c r="CK96" s="5">
        <f>COUNTIFS(Data!$G:$G,$A96,Data!$C:$C,CK$1,Data!$D:$D,CK$2)</f>
        <v>0</v>
      </c>
      <c r="CL96" s="5">
        <f>COUNTIFS(Data!$G:$G,$A96,Data!$C:$C,CL$1,Data!$D:$D,CL$2)</f>
        <v>0</v>
      </c>
      <c r="CM96" s="5">
        <f>COUNTIFS(Data!$G:$G,$A96,Data!$C:$C,CM$1,Data!$D:$D,CM$2)</f>
        <v>0</v>
      </c>
      <c r="CN96" s="5">
        <f>COUNTIFS(Data!$G:$G,$A96,Data!$C:$C,CN$1,Data!$D:$D,CN$2)</f>
        <v>0</v>
      </c>
      <c r="CO96" s="5">
        <f>COUNTIFS(Data!$G:$G,$A96,Data!$C:$C,CO$1,Data!$D:$D,CO$2)</f>
        <v>0</v>
      </c>
      <c r="CP96" s="5">
        <f>COUNTIFS(Data!$G:$G,$A96,Data!$C:$C,CP$1,Data!$D:$D,CP$2)</f>
        <v>0</v>
      </c>
      <c r="CQ96" s="5">
        <f>COUNTIFS(Data!$G:$G,$A96,Data!$C:$C,CQ$1,Data!$D:$D,CQ$2)</f>
        <v>0</v>
      </c>
      <c r="CR96" s="5">
        <f>COUNTIFS(Data!$G:$G,$A96,Data!$C:$C,CR$1,Data!$D:$D,CR$2)</f>
        <v>0</v>
      </c>
      <c r="CS96" s="5">
        <f>COUNTIFS(Data!$G:$G,$A96,Data!$C:$C,CS$1,Data!$D:$D,CS$2)</f>
        <v>0</v>
      </c>
      <c r="CT96" s="5">
        <f>COUNTIFS(Data!$G:$G,$A96,Data!$C:$C,CT$1,Data!$D:$D,CT$2)</f>
        <v>0</v>
      </c>
      <c r="CU96" s="5">
        <f>COUNTIFS(Data!$G:$G,$A96,Data!$C:$C,CU$1,Data!$D:$D,CU$2)</f>
        <v>0</v>
      </c>
      <c r="CV96" s="5">
        <f>COUNTIFS(Data!$G:$G,$A96,Data!$C:$C,CV$1,Data!$D:$D,CV$2)</f>
        <v>0</v>
      </c>
      <c r="CW96" s="5">
        <f t="shared" ref="CW96:CX96" si="95">SUMIF($B$2:$CV$2,CW$2, $B96:$CV96)</f>
        <v>0</v>
      </c>
      <c r="CX96" s="5">
        <f t="shared" si="95"/>
        <v>1</v>
      </c>
      <c r="CY96" s="5">
        <f t="shared" si="3"/>
        <v>1</v>
      </c>
    </row>
    <row r="191">
      <c r="CX191" s="1"/>
      <c r="CY191" s="1"/>
    </row>
    <row r="286">
      <c r="CX286" s="1"/>
      <c r="CY286" s="1"/>
    </row>
    <row r="381">
      <c r="CX381" s="1"/>
      <c r="CY381" s="1"/>
    </row>
    <row r="476">
      <c r="CX476" s="1"/>
      <c r="CY476" s="1"/>
    </row>
    <row r="571">
      <c r="CX571" s="1"/>
      <c r="CY571" s="1"/>
    </row>
    <row r="666">
      <c r="CX666" s="1"/>
      <c r="CY666" s="1"/>
    </row>
    <row r="761">
      <c r="CX761" s="1"/>
      <c r="CY761" s="1"/>
    </row>
    <row r="856">
      <c r="CX856" s="1"/>
      <c r="CY856" s="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86</v>
      </c>
      <c r="C1" s="5" t="s">
        <v>86</v>
      </c>
      <c r="D1" s="5" t="s">
        <v>87</v>
      </c>
      <c r="E1" s="5" t="s">
        <v>87</v>
      </c>
      <c r="F1" s="5" t="s">
        <v>87</v>
      </c>
      <c r="G1" s="5" t="s">
        <v>88</v>
      </c>
      <c r="H1" s="5" t="s">
        <v>88</v>
      </c>
      <c r="I1" s="5" t="s">
        <v>89</v>
      </c>
      <c r="J1" s="5" t="s">
        <v>90</v>
      </c>
      <c r="K1" s="5" t="s">
        <v>90</v>
      </c>
      <c r="L1" s="5" t="s">
        <v>90</v>
      </c>
      <c r="M1" s="5" t="s">
        <v>91</v>
      </c>
      <c r="N1" s="5" t="s">
        <v>91</v>
      </c>
      <c r="O1" s="5" t="s">
        <v>91</v>
      </c>
      <c r="P1" s="5" t="s">
        <v>92</v>
      </c>
      <c r="Q1" s="5" t="s">
        <v>92</v>
      </c>
      <c r="R1" s="5" t="s">
        <v>93</v>
      </c>
      <c r="S1" s="5" t="s">
        <v>93</v>
      </c>
      <c r="T1" s="5" t="s">
        <v>94</v>
      </c>
      <c r="U1" s="5" t="s">
        <v>94</v>
      </c>
      <c r="V1" s="5" t="s">
        <v>95</v>
      </c>
      <c r="W1" s="5" t="s">
        <v>95</v>
      </c>
      <c r="X1" s="5" t="s">
        <v>96</v>
      </c>
      <c r="Y1" s="5" t="s">
        <v>96</v>
      </c>
      <c r="Z1" s="5" t="s">
        <v>97</v>
      </c>
      <c r="AA1" s="5" t="s">
        <v>97</v>
      </c>
      <c r="AB1" s="5" t="s">
        <v>98</v>
      </c>
      <c r="AC1" s="5" t="s">
        <v>98</v>
      </c>
      <c r="AD1" s="5" t="s">
        <v>99</v>
      </c>
      <c r="AE1" s="5" t="s">
        <v>99</v>
      </c>
      <c r="AF1" s="5" t="s">
        <v>100</v>
      </c>
      <c r="AG1" s="5" t="s">
        <v>100</v>
      </c>
      <c r="AH1" s="5" t="s">
        <v>101</v>
      </c>
      <c r="AI1" s="5" t="s">
        <v>101</v>
      </c>
      <c r="AJ1" s="5" t="s">
        <v>102</v>
      </c>
      <c r="AK1" s="5" t="s">
        <v>102</v>
      </c>
      <c r="AL1" s="5" t="s">
        <v>103</v>
      </c>
      <c r="AM1" s="5" t="s">
        <v>103</v>
      </c>
      <c r="AN1" s="5" t="s">
        <v>104</v>
      </c>
      <c r="AO1" s="5" t="s">
        <v>105</v>
      </c>
      <c r="AP1" s="5" t="s">
        <v>105</v>
      </c>
      <c r="AQ1" s="5" t="s">
        <v>106</v>
      </c>
      <c r="AR1" s="5" t="s">
        <v>106</v>
      </c>
      <c r="AS1" s="5" t="s">
        <v>107</v>
      </c>
      <c r="AT1" s="5" t="s">
        <v>107</v>
      </c>
      <c r="AU1" s="5" t="s">
        <v>108</v>
      </c>
      <c r="AV1" s="5" t="s">
        <v>108</v>
      </c>
      <c r="AW1" s="5" t="s">
        <v>109</v>
      </c>
      <c r="AX1" s="5" t="s">
        <v>109</v>
      </c>
      <c r="AY1" s="5" t="s">
        <v>110</v>
      </c>
      <c r="AZ1" s="5" t="s">
        <v>110</v>
      </c>
      <c r="BA1" s="5" t="s">
        <v>110</v>
      </c>
      <c r="BB1" s="5" t="s">
        <v>111</v>
      </c>
      <c r="BC1" s="5" t="s">
        <v>111</v>
      </c>
      <c r="BD1" s="5" t="s">
        <v>112</v>
      </c>
      <c r="BE1" s="5" t="s">
        <v>112</v>
      </c>
      <c r="BF1" s="5" t="s">
        <v>113</v>
      </c>
      <c r="BG1" s="5" t="s">
        <v>113</v>
      </c>
      <c r="BH1" s="5" t="s">
        <v>114</v>
      </c>
      <c r="BI1" s="5" t="s">
        <v>115</v>
      </c>
      <c r="BJ1" s="5" t="s">
        <v>115</v>
      </c>
      <c r="BK1" s="5" t="s">
        <v>116</v>
      </c>
      <c r="BL1" s="5" t="s">
        <v>116</v>
      </c>
      <c r="BM1" s="5" t="s">
        <v>117</v>
      </c>
      <c r="BN1" s="5" t="s">
        <v>117</v>
      </c>
      <c r="BO1" s="5" t="s">
        <v>117</v>
      </c>
      <c r="BP1" s="5" t="s">
        <v>118</v>
      </c>
      <c r="BQ1" s="5" t="s">
        <v>118</v>
      </c>
      <c r="BR1" s="5" t="s">
        <v>118</v>
      </c>
      <c r="BS1" s="5" t="s">
        <v>119</v>
      </c>
      <c r="BT1" s="5" t="s">
        <v>119</v>
      </c>
      <c r="BU1" s="5" t="s">
        <v>120</v>
      </c>
      <c r="BV1" s="5" t="s">
        <v>120</v>
      </c>
      <c r="BW1" s="5" t="s">
        <v>121</v>
      </c>
      <c r="BX1" s="5" t="s">
        <v>121</v>
      </c>
      <c r="BY1" s="5" t="s">
        <v>122</v>
      </c>
      <c r="BZ1" s="5" t="s">
        <v>122</v>
      </c>
      <c r="CA1" s="5" t="s">
        <v>122</v>
      </c>
      <c r="CB1" s="5" t="s">
        <v>123</v>
      </c>
      <c r="CC1" s="5" t="s">
        <v>123</v>
      </c>
      <c r="CD1" s="5" t="s">
        <v>123</v>
      </c>
      <c r="CE1" s="5" t="s">
        <v>124</v>
      </c>
      <c r="CF1" s="5" t="s">
        <v>124</v>
      </c>
      <c r="CG1" s="5" t="s">
        <v>125</v>
      </c>
      <c r="CH1" s="5" t="s">
        <v>125</v>
      </c>
      <c r="CI1" s="5" t="s">
        <v>125</v>
      </c>
      <c r="CJ1" s="5" t="s">
        <v>126</v>
      </c>
      <c r="CK1" s="5" t="s">
        <v>126</v>
      </c>
      <c r="CL1" s="5" t="s">
        <v>127</v>
      </c>
      <c r="CM1" s="5" t="s">
        <v>127</v>
      </c>
      <c r="CN1" s="5" t="s">
        <v>127</v>
      </c>
      <c r="CO1" s="5" t="s">
        <v>128</v>
      </c>
      <c r="CP1" s="5" t="s">
        <v>128</v>
      </c>
      <c r="CQ1" s="5" t="s">
        <v>129</v>
      </c>
      <c r="CR1" s="5" t="s">
        <v>129</v>
      </c>
      <c r="CS1" s="5" t="s">
        <v>130</v>
      </c>
      <c r="CT1" s="5" t="s">
        <v>130</v>
      </c>
      <c r="CU1" s="5" t="s">
        <v>131</v>
      </c>
      <c r="CV1" s="5" t="s">
        <v>131</v>
      </c>
      <c r="CW1" s="1" t="s">
        <v>85</v>
      </c>
      <c r="CX1" s="1" t="s">
        <v>85</v>
      </c>
      <c r="CY1" s="1" t="s">
        <v>85</v>
      </c>
    </row>
    <row r="2">
      <c r="B2" s="5" t="s">
        <v>132</v>
      </c>
      <c r="C2" s="5" t="s">
        <v>133</v>
      </c>
      <c r="D2" s="5" t="s">
        <v>132</v>
      </c>
      <c r="E2" s="5" t="s">
        <v>134</v>
      </c>
      <c r="F2" s="5" t="s">
        <v>133</v>
      </c>
      <c r="G2" s="5" t="s">
        <v>132</v>
      </c>
      <c r="H2" s="5" t="s">
        <v>133</v>
      </c>
      <c r="I2" s="1" t="str">
        <f>""</f>
        <v/>
      </c>
      <c r="J2" s="5" t="s">
        <v>132</v>
      </c>
      <c r="K2" s="5" t="s">
        <v>134</v>
      </c>
      <c r="L2" s="5" t="s">
        <v>133</v>
      </c>
      <c r="M2" s="5" t="s">
        <v>132</v>
      </c>
      <c r="N2" s="5" t="s">
        <v>134</v>
      </c>
      <c r="O2" s="5" t="s">
        <v>133</v>
      </c>
      <c r="P2" s="5" t="s">
        <v>132</v>
      </c>
      <c r="Q2" s="5" t="s">
        <v>133</v>
      </c>
      <c r="R2" s="5" t="s">
        <v>132</v>
      </c>
      <c r="S2" s="5" t="s">
        <v>133</v>
      </c>
      <c r="T2" s="5" t="s">
        <v>132</v>
      </c>
      <c r="U2" s="5" t="s">
        <v>133</v>
      </c>
      <c r="V2" s="5" t="s">
        <v>132</v>
      </c>
      <c r="W2" s="5" t="s">
        <v>133</v>
      </c>
      <c r="X2" s="5" t="s">
        <v>132</v>
      </c>
      <c r="Y2" s="5" t="s">
        <v>133</v>
      </c>
      <c r="Z2" s="5" t="s">
        <v>132</v>
      </c>
      <c r="AA2" s="5" t="s">
        <v>133</v>
      </c>
      <c r="AB2" s="5" t="s">
        <v>132</v>
      </c>
      <c r="AC2" s="5" t="s">
        <v>133</v>
      </c>
      <c r="AD2" s="5" t="s">
        <v>132</v>
      </c>
      <c r="AE2" s="5" t="s">
        <v>133</v>
      </c>
      <c r="AF2" s="5" t="s">
        <v>132</v>
      </c>
      <c r="AG2" s="5" t="s">
        <v>133</v>
      </c>
      <c r="AH2" s="5" t="s">
        <v>132</v>
      </c>
      <c r="AI2" s="5" t="s">
        <v>133</v>
      </c>
      <c r="AJ2" s="5" t="s">
        <v>132</v>
      </c>
      <c r="AK2" s="5" t="s">
        <v>133</v>
      </c>
      <c r="AL2" s="5" t="s">
        <v>132</v>
      </c>
      <c r="AM2" s="5" t="s">
        <v>133</v>
      </c>
      <c r="AN2" s="5" t="str">
        <f>""</f>
        <v/>
      </c>
      <c r="AO2" s="5" t="s">
        <v>132</v>
      </c>
      <c r="AP2" s="5" t="s">
        <v>133</v>
      </c>
      <c r="AQ2" s="5" t="s">
        <v>132</v>
      </c>
      <c r="AR2" s="5" t="s">
        <v>133</v>
      </c>
      <c r="AS2" s="5" t="s">
        <v>132</v>
      </c>
      <c r="AT2" s="5" t="s">
        <v>133</v>
      </c>
      <c r="AU2" s="5" t="s">
        <v>132</v>
      </c>
      <c r="AV2" s="5" t="s">
        <v>133</v>
      </c>
      <c r="AW2" s="5" t="s">
        <v>132</v>
      </c>
      <c r="AX2" s="5" t="s">
        <v>133</v>
      </c>
      <c r="AY2" s="5" t="s">
        <v>132</v>
      </c>
      <c r="AZ2" s="5" t="s">
        <v>134</v>
      </c>
      <c r="BA2" s="5" t="s">
        <v>133</v>
      </c>
      <c r="BB2" s="5" t="s">
        <v>132</v>
      </c>
      <c r="BC2" s="5" t="s">
        <v>133</v>
      </c>
      <c r="BD2" s="5" t="s">
        <v>132</v>
      </c>
      <c r="BE2" s="5" t="s">
        <v>133</v>
      </c>
      <c r="BF2" s="5" t="s">
        <v>132</v>
      </c>
      <c r="BG2" s="5" t="s">
        <v>133</v>
      </c>
      <c r="BH2" s="5" t="str">
        <f>""</f>
        <v/>
      </c>
      <c r="BI2" s="5" t="s">
        <v>132</v>
      </c>
      <c r="BJ2" s="5" t="s">
        <v>133</v>
      </c>
      <c r="BK2" s="5" t="s">
        <v>132</v>
      </c>
      <c r="BL2" s="5" t="s">
        <v>133</v>
      </c>
      <c r="BM2" s="5" t="s">
        <v>132</v>
      </c>
      <c r="BN2" s="5" t="s">
        <v>134</v>
      </c>
      <c r="BO2" s="5" t="s">
        <v>133</v>
      </c>
      <c r="BP2" s="5" t="s">
        <v>132</v>
      </c>
      <c r="BQ2" s="5" t="s">
        <v>134</v>
      </c>
      <c r="BR2" s="5" t="s">
        <v>133</v>
      </c>
      <c r="BS2" s="5" t="s">
        <v>132</v>
      </c>
      <c r="BT2" s="5" t="s">
        <v>133</v>
      </c>
      <c r="BU2" s="5" t="s">
        <v>132</v>
      </c>
      <c r="BV2" s="5" t="s">
        <v>133</v>
      </c>
      <c r="BW2" s="5" t="s">
        <v>132</v>
      </c>
      <c r="BX2" s="5" t="s">
        <v>133</v>
      </c>
      <c r="BY2" s="5" t="s">
        <v>132</v>
      </c>
      <c r="BZ2" s="5" t="s">
        <v>134</v>
      </c>
      <c r="CA2" s="5" t="s">
        <v>133</v>
      </c>
      <c r="CB2" s="5" t="s">
        <v>132</v>
      </c>
      <c r="CC2" s="5" t="s">
        <v>134</v>
      </c>
      <c r="CD2" s="5" t="s">
        <v>133</v>
      </c>
      <c r="CE2" s="5" t="s">
        <v>132</v>
      </c>
      <c r="CF2" s="5" t="s">
        <v>133</v>
      </c>
      <c r="CG2" s="5" t="s">
        <v>132</v>
      </c>
      <c r="CH2" s="5" t="s">
        <v>134</v>
      </c>
      <c r="CI2" s="5" t="s">
        <v>133</v>
      </c>
      <c r="CJ2" s="5" t="s">
        <v>132</v>
      </c>
      <c r="CK2" s="5" t="s">
        <v>133</v>
      </c>
      <c r="CL2" s="5" t="s">
        <v>132</v>
      </c>
      <c r="CM2" s="5" t="s">
        <v>134</v>
      </c>
      <c r="CN2" s="5" t="s">
        <v>133</v>
      </c>
      <c r="CO2" s="5" t="s">
        <v>132</v>
      </c>
      <c r="CP2" s="5" t="s">
        <v>133</v>
      </c>
      <c r="CQ2" s="5" t="s">
        <v>132</v>
      </c>
      <c r="CR2" s="5" t="s">
        <v>133</v>
      </c>
      <c r="CS2" s="5" t="s">
        <v>132</v>
      </c>
      <c r="CT2" s="5" t="s">
        <v>133</v>
      </c>
      <c r="CU2" s="5" t="s">
        <v>132</v>
      </c>
      <c r="CV2" s="5" t="s">
        <v>133</v>
      </c>
      <c r="CW2" s="1" t="s">
        <v>132</v>
      </c>
      <c r="CX2" s="1" t="s">
        <v>133</v>
      </c>
      <c r="CY2" s="1" t="s">
        <v>375</v>
      </c>
    </row>
    <row r="3">
      <c r="A3" s="5" t="str">
        <f>Countries!A1</f>
        <v>ARG</v>
      </c>
      <c r="B3" s="5">
        <f>COUNTIFS(Data!$H:$H,$A3,Data!$C:$C,B$1,Data!$D:$D,B$2)</f>
        <v>0</v>
      </c>
      <c r="C3" s="5">
        <f>COUNTIFS(Data!$H:$H,$A3,Data!$C:$C,C$1,Data!$D:$D,C$2)</f>
        <v>0</v>
      </c>
      <c r="D3" s="5">
        <f>COUNTIFS(Data!$H:$H,$A3,Data!$C:$C,D$1,Data!$D:$D,D$2)</f>
        <v>0</v>
      </c>
      <c r="E3" s="5">
        <f>COUNTIFS(Data!$H:$H,$A3,Data!$C:$C,E$1,Data!$D:$D,E$2)</f>
        <v>0</v>
      </c>
      <c r="F3" s="5">
        <f>COUNTIFS(Data!$H:$H,$A3,Data!$C:$C,F$1,Data!$D:$D,F$2)</f>
        <v>0</v>
      </c>
      <c r="G3" s="5">
        <f>COUNTIFS(Data!$H:$H,$A3,Data!$C:$C,G$1,Data!$D:$D,G$2)</f>
        <v>0</v>
      </c>
      <c r="H3" s="5">
        <f>COUNTIFS(Data!$H:$H,$A3,Data!$C:$C,H$1,Data!$D:$D,H$2)</f>
        <v>0</v>
      </c>
      <c r="I3" s="5">
        <f>COUNTIFS(Data!$H:$H,$A3,Data!$C:$C,I$1,Data!$D:$D,I$2)</f>
        <v>0</v>
      </c>
      <c r="J3" s="5">
        <f>COUNTIFS(Data!$H:$H,$A3,Data!$C:$C,J$1,Data!$D:$D,J$2)</f>
        <v>0</v>
      </c>
      <c r="K3" s="5">
        <f>COUNTIFS(Data!$H:$H,$A3,Data!$C:$C,K$1,Data!$D:$D,K$2)</f>
        <v>0</v>
      </c>
      <c r="L3" s="5">
        <f>COUNTIFS(Data!$H:$H,$A3,Data!$C:$C,L$1,Data!$D:$D,L$2)</f>
        <v>0</v>
      </c>
      <c r="M3" s="5">
        <f>COUNTIFS(Data!$H:$H,$A3,Data!$C:$C,M$1,Data!$D:$D,M$2)</f>
        <v>0</v>
      </c>
      <c r="N3" s="5">
        <f>COUNTIFS(Data!$H:$H,$A3,Data!$C:$C,N$1,Data!$D:$D,N$2)</f>
        <v>0</v>
      </c>
      <c r="O3" s="5">
        <f>COUNTIFS(Data!$H:$H,$A3,Data!$C:$C,O$1,Data!$D:$D,O$2)</f>
        <v>0</v>
      </c>
      <c r="P3" s="5">
        <f>COUNTIFS(Data!$H:$H,$A3,Data!$C:$C,P$1,Data!$D:$D,P$2)</f>
        <v>0</v>
      </c>
      <c r="Q3" s="5">
        <f>COUNTIFS(Data!$H:$H,$A3,Data!$C:$C,Q$1,Data!$D:$D,Q$2)</f>
        <v>0</v>
      </c>
      <c r="R3" s="5">
        <f>COUNTIFS(Data!$H:$H,$A3,Data!$C:$C,R$1,Data!$D:$D,R$2)</f>
        <v>0</v>
      </c>
      <c r="S3" s="5">
        <f>COUNTIFS(Data!$H:$H,$A3,Data!$C:$C,S$1,Data!$D:$D,S$2)</f>
        <v>0</v>
      </c>
      <c r="T3" s="5">
        <f>COUNTIFS(Data!$H:$H,$A3,Data!$C:$C,T$1,Data!$D:$D,T$2)</f>
        <v>0</v>
      </c>
      <c r="U3" s="5">
        <f>COUNTIFS(Data!$H:$H,$A3,Data!$C:$C,U$1,Data!$D:$D,U$2)</f>
        <v>0</v>
      </c>
      <c r="V3" s="5">
        <f>COUNTIFS(Data!$H:$H,$A3,Data!$C:$C,V$1,Data!$D:$D,V$2)</f>
        <v>0</v>
      </c>
      <c r="W3" s="5">
        <f>COUNTIFS(Data!$H:$H,$A3,Data!$C:$C,W$1,Data!$D:$D,W$2)</f>
        <v>0</v>
      </c>
      <c r="X3" s="5">
        <f>COUNTIFS(Data!$H:$H,$A3,Data!$C:$C,X$1,Data!$D:$D,X$2)</f>
        <v>0</v>
      </c>
      <c r="Y3" s="5">
        <f>COUNTIFS(Data!$H:$H,$A3,Data!$C:$C,Y$1,Data!$D:$D,Y$2)</f>
        <v>0</v>
      </c>
      <c r="Z3" s="5">
        <f>COUNTIFS(Data!$H:$H,$A3,Data!$C:$C,Z$1,Data!$D:$D,Z$2)</f>
        <v>0</v>
      </c>
      <c r="AA3" s="5">
        <f>COUNTIFS(Data!$H:$H,$A3,Data!$C:$C,AA$1,Data!$D:$D,AA$2)</f>
        <v>0</v>
      </c>
      <c r="AB3" s="5">
        <f>COUNTIFS(Data!$H:$H,$A3,Data!$C:$C,AB$1,Data!$D:$D,AB$2)</f>
        <v>0</v>
      </c>
      <c r="AC3" s="5">
        <f>COUNTIFS(Data!$H:$H,$A3,Data!$C:$C,AC$1,Data!$D:$D,AC$2)</f>
        <v>0</v>
      </c>
      <c r="AD3" s="5">
        <f>COUNTIFS(Data!$H:$H,$A3,Data!$C:$C,AD$1,Data!$D:$D,AD$2)</f>
        <v>0</v>
      </c>
      <c r="AE3" s="5">
        <f>COUNTIFS(Data!$H:$H,$A3,Data!$C:$C,AE$1,Data!$D:$D,AE$2)</f>
        <v>0</v>
      </c>
      <c r="AF3" s="5">
        <f>COUNTIFS(Data!$H:$H,$A3,Data!$C:$C,AF$1,Data!$D:$D,AF$2)</f>
        <v>0</v>
      </c>
      <c r="AG3" s="5">
        <f>COUNTIFS(Data!$H:$H,$A3,Data!$C:$C,AG$1,Data!$D:$D,AG$2)</f>
        <v>0</v>
      </c>
      <c r="AH3" s="5">
        <f>COUNTIFS(Data!$H:$H,$A3,Data!$C:$C,AH$1,Data!$D:$D,AH$2)</f>
        <v>0</v>
      </c>
      <c r="AI3" s="5">
        <f>COUNTIFS(Data!$H:$H,$A3,Data!$C:$C,AI$1,Data!$D:$D,AI$2)</f>
        <v>0</v>
      </c>
      <c r="AJ3" s="5">
        <f>COUNTIFS(Data!$H:$H,$A3,Data!$C:$C,AJ$1,Data!$D:$D,AJ$2)</f>
        <v>0</v>
      </c>
      <c r="AK3" s="5">
        <f>COUNTIFS(Data!$H:$H,$A3,Data!$C:$C,AK$1,Data!$D:$D,AK$2)</f>
        <v>0</v>
      </c>
      <c r="AL3" s="5">
        <f>COUNTIFS(Data!$H:$H,$A3,Data!$C:$C,AL$1,Data!$D:$D,AL$2)</f>
        <v>0</v>
      </c>
      <c r="AM3" s="5">
        <f>COUNTIFS(Data!$H:$H,$A3,Data!$C:$C,AM$1,Data!$D:$D,AM$2)</f>
        <v>0</v>
      </c>
      <c r="AN3" s="5">
        <f>COUNTIFS(Data!$H:$H,$A3,Data!$C:$C,AN$1,Data!$D:$D,AN$2)</f>
        <v>0</v>
      </c>
      <c r="AO3" s="5">
        <f>COUNTIFS(Data!$H:$H,$A3,Data!$C:$C,AO$1,Data!$D:$D,AO$2)</f>
        <v>0</v>
      </c>
      <c r="AP3" s="5">
        <f>COUNTIFS(Data!$H:$H,$A3,Data!$C:$C,AP$1,Data!$D:$D,AP$2)</f>
        <v>0</v>
      </c>
      <c r="AQ3" s="5">
        <f>COUNTIFS(Data!$H:$H,$A3,Data!$C:$C,AQ$1,Data!$D:$D,AQ$2)</f>
        <v>0</v>
      </c>
      <c r="AR3" s="5">
        <f>COUNTIFS(Data!$H:$H,$A3,Data!$C:$C,AR$1,Data!$D:$D,AR$2)</f>
        <v>0</v>
      </c>
      <c r="AS3" s="5">
        <f>COUNTIFS(Data!$H:$H,$A3,Data!$C:$C,AS$1,Data!$D:$D,AS$2)</f>
        <v>0</v>
      </c>
      <c r="AT3" s="5">
        <f>COUNTIFS(Data!$H:$H,$A3,Data!$C:$C,AT$1,Data!$D:$D,AT$2)</f>
        <v>0</v>
      </c>
      <c r="AU3" s="5">
        <f>COUNTIFS(Data!$H:$H,$A3,Data!$C:$C,AU$1,Data!$D:$D,AU$2)</f>
        <v>0</v>
      </c>
      <c r="AV3" s="5">
        <f>COUNTIFS(Data!$H:$H,$A3,Data!$C:$C,AV$1,Data!$D:$D,AV$2)</f>
        <v>0</v>
      </c>
      <c r="AW3" s="5">
        <f>COUNTIFS(Data!$H:$H,$A3,Data!$C:$C,AW$1,Data!$D:$D,AW$2)</f>
        <v>0</v>
      </c>
      <c r="AX3" s="5">
        <f>COUNTIFS(Data!$H:$H,$A3,Data!$C:$C,AX$1,Data!$D:$D,AX$2)</f>
        <v>1</v>
      </c>
      <c r="AY3" s="5">
        <f>COUNTIFS(Data!$H:$H,$A3,Data!$C:$C,AY$1,Data!$D:$D,AY$2)</f>
        <v>0</v>
      </c>
      <c r="AZ3" s="5">
        <f>COUNTIFS(Data!$H:$H,$A3,Data!$C:$C,AZ$1,Data!$D:$D,AZ$2)</f>
        <v>0</v>
      </c>
      <c r="BA3" s="5">
        <f>COUNTIFS(Data!$H:$H,$A3,Data!$C:$C,BA$1,Data!$D:$D,BA$2)</f>
        <v>0</v>
      </c>
      <c r="BB3" s="5">
        <f>COUNTIFS(Data!$H:$H,$A3,Data!$C:$C,BB$1,Data!$D:$D,BB$2)</f>
        <v>0</v>
      </c>
      <c r="BC3" s="5">
        <f>COUNTIFS(Data!$H:$H,$A3,Data!$C:$C,BC$1,Data!$D:$D,BC$2)</f>
        <v>0</v>
      </c>
      <c r="BD3" s="5">
        <f>COUNTIFS(Data!$H:$H,$A3,Data!$C:$C,BD$1,Data!$D:$D,BD$2)</f>
        <v>0</v>
      </c>
      <c r="BE3" s="5">
        <f>COUNTIFS(Data!$H:$H,$A3,Data!$C:$C,BE$1,Data!$D:$D,BE$2)</f>
        <v>0</v>
      </c>
      <c r="BF3" s="5">
        <f>COUNTIFS(Data!$H:$H,$A3,Data!$C:$C,BF$1,Data!$D:$D,BF$2)</f>
        <v>0</v>
      </c>
      <c r="BG3" s="5">
        <f>COUNTIFS(Data!$H:$H,$A3,Data!$C:$C,BG$1,Data!$D:$D,BG$2)</f>
        <v>0</v>
      </c>
      <c r="BH3" s="5">
        <f>COUNTIFS(Data!$H:$H,$A3,Data!$C:$C,BH$1,Data!$D:$D,BH$2)</f>
        <v>0</v>
      </c>
      <c r="BI3" s="5">
        <f>COUNTIFS(Data!$H:$H,$A3,Data!$C:$C,BI$1,Data!$D:$D,BI$2)</f>
        <v>0</v>
      </c>
      <c r="BJ3" s="5">
        <f>COUNTIFS(Data!$H:$H,$A3,Data!$C:$C,BJ$1,Data!$D:$D,BJ$2)</f>
        <v>0</v>
      </c>
      <c r="BK3" s="5">
        <f>COUNTIFS(Data!$H:$H,$A3,Data!$C:$C,BK$1,Data!$D:$D,BK$2)</f>
        <v>0</v>
      </c>
      <c r="BL3" s="5">
        <f>COUNTIFS(Data!$H:$H,$A3,Data!$C:$C,BL$1,Data!$D:$D,BL$2)</f>
        <v>0</v>
      </c>
      <c r="BM3" s="5">
        <f>COUNTIFS(Data!$H:$H,$A3,Data!$C:$C,BM$1,Data!$D:$D,BM$2)</f>
        <v>0</v>
      </c>
      <c r="BN3" s="5">
        <f>COUNTIFS(Data!$H:$H,$A3,Data!$C:$C,BN$1,Data!$D:$D,BN$2)</f>
        <v>0</v>
      </c>
      <c r="BO3" s="5">
        <f>COUNTIFS(Data!$H:$H,$A3,Data!$C:$C,BO$1,Data!$D:$D,BO$2)</f>
        <v>0</v>
      </c>
      <c r="BP3" s="5">
        <f>COUNTIFS(Data!$H:$H,$A3,Data!$C:$C,BP$1,Data!$D:$D,BP$2)</f>
        <v>0</v>
      </c>
      <c r="BQ3" s="5">
        <f>COUNTIFS(Data!$H:$H,$A3,Data!$C:$C,BQ$1,Data!$D:$D,BQ$2)</f>
        <v>0</v>
      </c>
      <c r="BR3" s="5">
        <f>COUNTIFS(Data!$H:$H,$A3,Data!$C:$C,BR$1,Data!$D:$D,BR$2)</f>
        <v>0</v>
      </c>
      <c r="BS3" s="5">
        <f>COUNTIFS(Data!$H:$H,$A3,Data!$C:$C,BS$1,Data!$D:$D,BS$2)</f>
        <v>0</v>
      </c>
      <c r="BT3" s="5">
        <f>COUNTIFS(Data!$H:$H,$A3,Data!$C:$C,BT$1,Data!$D:$D,BT$2)</f>
        <v>0</v>
      </c>
      <c r="BU3" s="5">
        <f>COUNTIFS(Data!$H:$H,$A3,Data!$C:$C,BU$1,Data!$D:$D,BU$2)</f>
        <v>0</v>
      </c>
      <c r="BV3" s="5">
        <f>COUNTIFS(Data!$H:$H,$A3,Data!$C:$C,BV$1,Data!$D:$D,BV$2)</f>
        <v>0</v>
      </c>
      <c r="BW3" s="5">
        <f>COUNTIFS(Data!$H:$H,$A3,Data!$C:$C,BW$1,Data!$D:$D,BW$2)</f>
        <v>0</v>
      </c>
      <c r="BX3" s="5">
        <f>COUNTIFS(Data!$H:$H,$A3,Data!$C:$C,BX$1,Data!$D:$D,BX$2)</f>
        <v>0</v>
      </c>
      <c r="BY3" s="5">
        <f>COUNTIFS(Data!$H:$H,$A3,Data!$C:$C,BY$1,Data!$D:$D,BY$2)</f>
        <v>0</v>
      </c>
      <c r="BZ3" s="5">
        <f>COUNTIFS(Data!$H:$H,$A3,Data!$C:$C,BZ$1,Data!$D:$D,BZ$2)</f>
        <v>0</v>
      </c>
      <c r="CA3" s="5">
        <f>COUNTIFS(Data!$H:$H,$A3,Data!$C:$C,CA$1,Data!$D:$D,CA$2)</f>
        <v>0</v>
      </c>
      <c r="CB3" s="5">
        <f>COUNTIFS(Data!$H:$H,$A3,Data!$C:$C,CB$1,Data!$D:$D,CB$2)</f>
        <v>0</v>
      </c>
      <c r="CC3" s="5">
        <f>COUNTIFS(Data!$H:$H,$A3,Data!$C:$C,CC$1,Data!$D:$D,CC$2)</f>
        <v>0</v>
      </c>
      <c r="CD3" s="5">
        <f>COUNTIFS(Data!$H:$H,$A3,Data!$C:$C,CD$1,Data!$D:$D,CD$2)</f>
        <v>0</v>
      </c>
      <c r="CE3" s="5">
        <f>COUNTIFS(Data!$H:$H,$A3,Data!$C:$C,CE$1,Data!$D:$D,CE$2)</f>
        <v>0</v>
      </c>
      <c r="CF3" s="5">
        <f>COUNTIFS(Data!$H:$H,$A3,Data!$C:$C,CF$1,Data!$D:$D,CF$2)</f>
        <v>0</v>
      </c>
      <c r="CG3" s="5">
        <f>COUNTIFS(Data!$H:$H,$A3,Data!$C:$C,CG$1,Data!$D:$D,CG$2)</f>
        <v>0</v>
      </c>
      <c r="CH3" s="5">
        <f>COUNTIFS(Data!$H:$H,$A3,Data!$C:$C,CH$1,Data!$D:$D,CH$2)</f>
        <v>0</v>
      </c>
      <c r="CI3" s="5">
        <f>COUNTIFS(Data!$H:$H,$A3,Data!$C:$C,CI$1,Data!$D:$D,CI$2)</f>
        <v>0</v>
      </c>
      <c r="CJ3" s="5">
        <f>COUNTIFS(Data!$H:$H,$A3,Data!$C:$C,CJ$1,Data!$D:$D,CJ$2)</f>
        <v>0</v>
      </c>
      <c r="CK3" s="5">
        <f>COUNTIFS(Data!$H:$H,$A3,Data!$C:$C,CK$1,Data!$D:$D,CK$2)</f>
        <v>0</v>
      </c>
      <c r="CL3" s="5">
        <f>COUNTIFS(Data!$H:$H,$A3,Data!$C:$C,CL$1,Data!$D:$D,CL$2)</f>
        <v>0</v>
      </c>
      <c r="CM3" s="5">
        <f>COUNTIFS(Data!$H:$H,$A3,Data!$C:$C,CM$1,Data!$D:$D,CM$2)</f>
        <v>0</v>
      </c>
      <c r="CN3" s="5">
        <f>COUNTIFS(Data!$H:$H,$A3,Data!$C:$C,CN$1,Data!$D:$D,CN$2)</f>
        <v>0</v>
      </c>
      <c r="CO3" s="5">
        <f>COUNTIFS(Data!$H:$H,$A3,Data!$C:$C,CO$1,Data!$D:$D,CO$2)</f>
        <v>0</v>
      </c>
      <c r="CP3" s="5">
        <f>COUNTIFS(Data!$H:$H,$A3,Data!$C:$C,CP$1,Data!$D:$D,CP$2)</f>
        <v>0</v>
      </c>
      <c r="CQ3" s="5">
        <f>COUNTIFS(Data!$H:$H,$A3,Data!$C:$C,CQ$1,Data!$D:$D,CQ$2)</f>
        <v>0</v>
      </c>
      <c r="CR3" s="5">
        <f>COUNTIFS(Data!$H:$H,$A3,Data!$C:$C,CR$1,Data!$D:$D,CR$2)</f>
        <v>0</v>
      </c>
      <c r="CS3" s="5">
        <f>COUNTIFS(Data!$H:$H,$A3,Data!$C:$C,CS$1,Data!$D:$D,CS$2)</f>
        <v>0</v>
      </c>
      <c r="CT3" s="5">
        <f>COUNTIFS(Data!$H:$H,$A3,Data!$C:$C,CT$1,Data!$D:$D,CT$2)</f>
        <v>0</v>
      </c>
      <c r="CU3" s="5">
        <f>COUNTIFS(Data!$H:$H,$A3,Data!$C:$C,CU$1,Data!$D:$D,CU$2)</f>
        <v>0</v>
      </c>
      <c r="CV3" s="5">
        <f>COUNTIFS(Data!$H:$H,$A3,Data!$C:$C,CV$1,Data!$D:$D,CV$2)</f>
        <v>0</v>
      </c>
      <c r="CW3" s="5">
        <f t="shared" ref="CW3:CX3" si="1">SUMIF($B$2:$CV$2,CW$2, $B3:$CV3)</f>
        <v>0</v>
      </c>
      <c r="CX3" s="5">
        <f t="shared" si="1"/>
        <v>1</v>
      </c>
      <c r="CY3" s="5">
        <f t="shared" ref="CY3:CY96" si="3">SUM($B3:CV3)</f>
        <v>1</v>
      </c>
    </row>
    <row r="4">
      <c r="A4" s="5" t="str">
        <f>Countries!A2</f>
        <v>ARM</v>
      </c>
      <c r="B4" s="5">
        <f>COUNTIFS(Data!$H:$H,$A4,Data!$C:$C,B$1,Data!$D:$D,B$2)</f>
        <v>0</v>
      </c>
      <c r="C4" s="5">
        <f>COUNTIFS(Data!$H:$H,$A4,Data!$C:$C,C$1,Data!$D:$D,C$2)</f>
        <v>0</v>
      </c>
      <c r="D4" s="5">
        <f>COUNTIFS(Data!$H:$H,$A4,Data!$C:$C,D$1,Data!$D:$D,D$2)</f>
        <v>0</v>
      </c>
      <c r="E4" s="5">
        <f>COUNTIFS(Data!$H:$H,$A4,Data!$C:$C,E$1,Data!$D:$D,E$2)</f>
        <v>0</v>
      </c>
      <c r="F4" s="5">
        <f>COUNTIFS(Data!$H:$H,$A4,Data!$C:$C,F$1,Data!$D:$D,F$2)</f>
        <v>0</v>
      </c>
      <c r="G4" s="5">
        <f>COUNTIFS(Data!$H:$H,$A4,Data!$C:$C,G$1,Data!$D:$D,G$2)</f>
        <v>0</v>
      </c>
      <c r="H4" s="5">
        <f>COUNTIFS(Data!$H:$H,$A4,Data!$C:$C,H$1,Data!$D:$D,H$2)</f>
        <v>0</v>
      </c>
      <c r="I4" s="5">
        <f>COUNTIFS(Data!$H:$H,$A4,Data!$C:$C,I$1,Data!$D:$D,I$2)</f>
        <v>0</v>
      </c>
      <c r="J4" s="5">
        <f>COUNTIFS(Data!$H:$H,$A4,Data!$C:$C,J$1,Data!$D:$D,J$2)</f>
        <v>0</v>
      </c>
      <c r="K4" s="5">
        <f>COUNTIFS(Data!$H:$H,$A4,Data!$C:$C,K$1,Data!$D:$D,K$2)</f>
        <v>0</v>
      </c>
      <c r="L4" s="5">
        <f>COUNTIFS(Data!$H:$H,$A4,Data!$C:$C,L$1,Data!$D:$D,L$2)</f>
        <v>0</v>
      </c>
      <c r="M4" s="5">
        <f>COUNTIFS(Data!$H:$H,$A4,Data!$C:$C,M$1,Data!$D:$D,M$2)</f>
        <v>0</v>
      </c>
      <c r="N4" s="5">
        <f>COUNTIFS(Data!$H:$H,$A4,Data!$C:$C,N$1,Data!$D:$D,N$2)</f>
        <v>0</v>
      </c>
      <c r="O4" s="5">
        <f>COUNTIFS(Data!$H:$H,$A4,Data!$C:$C,O$1,Data!$D:$D,O$2)</f>
        <v>0</v>
      </c>
      <c r="P4" s="5">
        <f>COUNTIFS(Data!$H:$H,$A4,Data!$C:$C,P$1,Data!$D:$D,P$2)</f>
        <v>0</v>
      </c>
      <c r="Q4" s="5">
        <f>COUNTIFS(Data!$H:$H,$A4,Data!$C:$C,Q$1,Data!$D:$D,Q$2)</f>
        <v>0</v>
      </c>
      <c r="R4" s="5">
        <f>COUNTIFS(Data!$H:$H,$A4,Data!$C:$C,R$1,Data!$D:$D,R$2)</f>
        <v>0</v>
      </c>
      <c r="S4" s="5">
        <f>COUNTIFS(Data!$H:$H,$A4,Data!$C:$C,S$1,Data!$D:$D,S$2)</f>
        <v>0</v>
      </c>
      <c r="T4" s="5">
        <f>COUNTIFS(Data!$H:$H,$A4,Data!$C:$C,T$1,Data!$D:$D,T$2)</f>
        <v>0</v>
      </c>
      <c r="U4" s="5">
        <f>COUNTIFS(Data!$H:$H,$A4,Data!$C:$C,U$1,Data!$D:$D,U$2)</f>
        <v>0</v>
      </c>
      <c r="V4" s="5">
        <f>COUNTIFS(Data!$H:$H,$A4,Data!$C:$C,V$1,Data!$D:$D,V$2)</f>
        <v>0</v>
      </c>
      <c r="W4" s="5">
        <f>COUNTIFS(Data!$H:$H,$A4,Data!$C:$C,W$1,Data!$D:$D,W$2)</f>
        <v>0</v>
      </c>
      <c r="X4" s="5">
        <f>COUNTIFS(Data!$H:$H,$A4,Data!$C:$C,X$1,Data!$D:$D,X$2)</f>
        <v>0</v>
      </c>
      <c r="Y4" s="5">
        <f>COUNTIFS(Data!$H:$H,$A4,Data!$C:$C,Y$1,Data!$D:$D,Y$2)</f>
        <v>0</v>
      </c>
      <c r="Z4" s="5">
        <f>COUNTIFS(Data!$H:$H,$A4,Data!$C:$C,Z$1,Data!$D:$D,Z$2)</f>
        <v>0</v>
      </c>
      <c r="AA4" s="5">
        <f>COUNTIFS(Data!$H:$H,$A4,Data!$C:$C,AA$1,Data!$D:$D,AA$2)</f>
        <v>0</v>
      </c>
      <c r="AB4" s="5">
        <f>COUNTIFS(Data!$H:$H,$A4,Data!$C:$C,AB$1,Data!$D:$D,AB$2)</f>
        <v>0</v>
      </c>
      <c r="AC4" s="5">
        <f>COUNTIFS(Data!$H:$H,$A4,Data!$C:$C,AC$1,Data!$D:$D,AC$2)</f>
        <v>0</v>
      </c>
      <c r="AD4" s="5">
        <f>COUNTIFS(Data!$H:$H,$A4,Data!$C:$C,AD$1,Data!$D:$D,AD$2)</f>
        <v>0</v>
      </c>
      <c r="AE4" s="5">
        <f>COUNTIFS(Data!$H:$H,$A4,Data!$C:$C,AE$1,Data!$D:$D,AE$2)</f>
        <v>0</v>
      </c>
      <c r="AF4" s="5">
        <f>COUNTIFS(Data!$H:$H,$A4,Data!$C:$C,AF$1,Data!$D:$D,AF$2)</f>
        <v>0</v>
      </c>
      <c r="AG4" s="5">
        <f>COUNTIFS(Data!$H:$H,$A4,Data!$C:$C,AG$1,Data!$D:$D,AG$2)</f>
        <v>0</v>
      </c>
      <c r="AH4" s="5">
        <f>COUNTIFS(Data!$H:$H,$A4,Data!$C:$C,AH$1,Data!$D:$D,AH$2)</f>
        <v>0</v>
      </c>
      <c r="AI4" s="5">
        <f>COUNTIFS(Data!$H:$H,$A4,Data!$C:$C,AI$1,Data!$D:$D,AI$2)</f>
        <v>0</v>
      </c>
      <c r="AJ4" s="5">
        <f>COUNTIFS(Data!$H:$H,$A4,Data!$C:$C,AJ$1,Data!$D:$D,AJ$2)</f>
        <v>0</v>
      </c>
      <c r="AK4" s="5">
        <f>COUNTIFS(Data!$H:$H,$A4,Data!$C:$C,AK$1,Data!$D:$D,AK$2)</f>
        <v>0</v>
      </c>
      <c r="AL4" s="5">
        <f>COUNTIFS(Data!$H:$H,$A4,Data!$C:$C,AL$1,Data!$D:$D,AL$2)</f>
        <v>0</v>
      </c>
      <c r="AM4" s="5">
        <f>COUNTIFS(Data!$H:$H,$A4,Data!$C:$C,AM$1,Data!$D:$D,AM$2)</f>
        <v>0</v>
      </c>
      <c r="AN4" s="5">
        <f>COUNTIFS(Data!$H:$H,$A4,Data!$C:$C,AN$1,Data!$D:$D,AN$2)</f>
        <v>0</v>
      </c>
      <c r="AO4" s="5">
        <f>COUNTIFS(Data!$H:$H,$A4,Data!$C:$C,AO$1,Data!$D:$D,AO$2)</f>
        <v>0</v>
      </c>
      <c r="AP4" s="5">
        <f>COUNTIFS(Data!$H:$H,$A4,Data!$C:$C,AP$1,Data!$D:$D,AP$2)</f>
        <v>0</v>
      </c>
      <c r="AQ4" s="5">
        <f>COUNTIFS(Data!$H:$H,$A4,Data!$C:$C,AQ$1,Data!$D:$D,AQ$2)</f>
        <v>0</v>
      </c>
      <c r="AR4" s="5">
        <f>COUNTIFS(Data!$H:$H,$A4,Data!$C:$C,AR$1,Data!$D:$D,AR$2)</f>
        <v>0</v>
      </c>
      <c r="AS4" s="5">
        <f>COUNTIFS(Data!$H:$H,$A4,Data!$C:$C,AS$1,Data!$D:$D,AS$2)</f>
        <v>0</v>
      </c>
      <c r="AT4" s="5">
        <f>COUNTIFS(Data!$H:$H,$A4,Data!$C:$C,AT$1,Data!$D:$D,AT$2)</f>
        <v>0</v>
      </c>
      <c r="AU4" s="5">
        <f>COUNTIFS(Data!$H:$H,$A4,Data!$C:$C,AU$1,Data!$D:$D,AU$2)</f>
        <v>0</v>
      </c>
      <c r="AV4" s="5">
        <f>COUNTIFS(Data!$H:$H,$A4,Data!$C:$C,AV$1,Data!$D:$D,AV$2)</f>
        <v>0</v>
      </c>
      <c r="AW4" s="5">
        <f>COUNTIFS(Data!$H:$H,$A4,Data!$C:$C,AW$1,Data!$D:$D,AW$2)</f>
        <v>0</v>
      </c>
      <c r="AX4" s="5">
        <f>COUNTIFS(Data!$H:$H,$A4,Data!$C:$C,AX$1,Data!$D:$D,AX$2)</f>
        <v>0</v>
      </c>
      <c r="AY4" s="5">
        <f>COUNTIFS(Data!$H:$H,$A4,Data!$C:$C,AY$1,Data!$D:$D,AY$2)</f>
        <v>0</v>
      </c>
      <c r="AZ4" s="5">
        <f>COUNTIFS(Data!$H:$H,$A4,Data!$C:$C,AZ$1,Data!$D:$D,AZ$2)</f>
        <v>0</v>
      </c>
      <c r="BA4" s="5">
        <f>COUNTIFS(Data!$H:$H,$A4,Data!$C:$C,BA$1,Data!$D:$D,BA$2)</f>
        <v>0</v>
      </c>
      <c r="BB4" s="5">
        <f>COUNTIFS(Data!$H:$H,$A4,Data!$C:$C,BB$1,Data!$D:$D,BB$2)</f>
        <v>0</v>
      </c>
      <c r="BC4" s="5">
        <f>COUNTIFS(Data!$H:$H,$A4,Data!$C:$C,BC$1,Data!$D:$D,BC$2)</f>
        <v>0</v>
      </c>
      <c r="BD4" s="5">
        <f>COUNTIFS(Data!$H:$H,$A4,Data!$C:$C,BD$1,Data!$D:$D,BD$2)</f>
        <v>0</v>
      </c>
      <c r="BE4" s="5">
        <f>COUNTIFS(Data!$H:$H,$A4,Data!$C:$C,BE$1,Data!$D:$D,BE$2)</f>
        <v>0</v>
      </c>
      <c r="BF4" s="5">
        <f>COUNTIFS(Data!$H:$H,$A4,Data!$C:$C,BF$1,Data!$D:$D,BF$2)</f>
        <v>0</v>
      </c>
      <c r="BG4" s="5">
        <f>COUNTIFS(Data!$H:$H,$A4,Data!$C:$C,BG$1,Data!$D:$D,BG$2)</f>
        <v>0</v>
      </c>
      <c r="BH4" s="5">
        <f>COUNTIFS(Data!$H:$H,$A4,Data!$C:$C,BH$1,Data!$D:$D,BH$2)</f>
        <v>0</v>
      </c>
      <c r="BI4" s="5">
        <f>COUNTIFS(Data!$H:$H,$A4,Data!$C:$C,BI$1,Data!$D:$D,BI$2)</f>
        <v>0</v>
      </c>
      <c r="BJ4" s="5">
        <f>COUNTIFS(Data!$H:$H,$A4,Data!$C:$C,BJ$1,Data!$D:$D,BJ$2)</f>
        <v>0</v>
      </c>
      <c r="BK4" s="5">
        <f>COUNTIFS(Data!$H:$H,$A4,Data!$C:$C,BK$1,Data!$D:$D,BK$2)</f>
        <v>0</v>
      </c>
      <c r="BL4" s="5">
        <f>COUNTIFS(Data!$H:$H,$A4,Data!$C:$C,BL$1,Data!$D:$D,BL$2)</f>
        <v>0</v>
      </c>
      <c r="BM4" s="5">
        <f>COUNTIFS(Data!$H:$H,$A4,Data!$C:$C,BM$1,Data!$D:$D,BM$2)</f>
        <v>0</v>
      </c>
      <c r="BN4" s="5">
        <f>COUNTIFS(Data!$H:$H,$A4,Data!$C:$C,BN$1,Data!$D:$D,BN$2)</f>
        <v>0</v>
      </c>
      <c r="BO4" s="5">
        <f>COUNTIFS(Data!$H:$H,$A4,Data!$C:$C,BO$1,Data!$D:$D,BO$2)</f>
        <v>0</v>
      </c>
      <c r="BP4" s="5">
        <f>COUNTIFS(Data!$H:$H,$A4,Data!$C:$C,BP$1,Data!$D:$D,BP$2)</f>
        <v>0</v>
      </c>
      <c r="BQ4" s="5">
        <f>COUNTIFS(Data!$H:$H,$A4,Data!$C:$C,BQ$1,Data!$D:$D,BQ$2)</f>
        <v>0</v>
      </c>
      <c r="BR4" s="5">
        <f>COUNTIFS(Data!$H:$H,$A4,Data!$C:$C,BR$1,Data!$D:$D,BR$2)</f>
        <v>0</v>
      </c>
      <c r="BS4" s="5">
        <f>COUNTIFS(Data!$H:$H,$A4,Data!$C:$C,BS$1,Data!$D:$D,BS$2)</f>
        <v>0</v>
      </c>
      <c r="BT4" s="5">
        <f>COUNTIFS(Data!$H:$H,$A4,Data!$C:$C,BT$1,Data!$D:$D,BT$2)</f>
        <v>0</v>
      </c>
      <c r="BU4" s="5">
        <f>COUNTIFS(Data!$H:$H,$A4,Data!$C:$C,BU$1,Data!$D:$D,BU$2)</f>
        <v>0</v>
      </c>
      <c r="BV4" s="5">
        <f>COUNTIFS(Data!$H:$H,$A4,Data!$C:$C,BV$1,Data!$D:$D,BV$2)</f>
        <v>0</v>
      </c>
      <c r="BW4" s="5">
        <f>COUNTIFS(Data!$H:$H,$A4,Data!$C:$C,BW$1,Data!$D:$D,BW$2)</f>
        <v>0</v>
      </c>
      <c r="BX4" s="5">
        <f>COUNTIFS(Data!$H:$H,$A4,Data!$C:$C,BX$1,Data!$D:$D,BX$2)</f>
        <v>0</v>
      </c>
      <c r="BY4" s="5">
        <f>COUNTIFS(Data!$H:$H,$A4,Data!$C:$C,BY$1,Data!$D:$D,BY$2)</f>
        <v>0</v>
      </c>
      <c r="BZ4" s="5">
        <f>COUNTIFS(Data!$H:$H,$A4,Data!$C:$C,BZ$1,Data!$D:$D,BZ$2)</f>
        <v>0</v>
      </c>
      <c r="CA4" s="5">
        <f>COUNTIFS(Data!$H:$H,$A4,Data!$C:$C,CA$1,Data!$D:$D,CA$2)</f>
        <v>0</v>
      </c>
      <c r="CB4" s="5">
        <f>COUNTIFS(Data!$H:$H,$A4,Data!$C:$C,CB$1,Data!$D:$D,CB$2)</f>
        <v>0</v>
      </c>
      <c r="CC4" s="5">
        <f>COUNTIFS(Data!$H:$H,$A4,Data!$C:$C,CC$1,Data!$D:$D,CC$2)</f>
        <v>0</v>
      </c>
      <c r="CD4" s="5">
        <f>COUNTIFS(Data!$H:$H,$A4,Data!$C:$C,CD$1,Data!$D:$D,CD$2)</f>
        <v>0</v>
      </c>
      <c r="CE4" s="5">
        <f>COUNTIFS(Data!$H:$H,$A4,Data!$C:$C,CE$1,Data!$D:$D,CE$2)</f>
        <v>0</v>
      </c>
      <c r="CF4" s="5">
        <f>COUNTIFS(Data!$H:$H,$A4,Data!$C:$C,CF$1,Data!$D:$D,CF$2)</f>
        <v>0</v>
      </c>
      <c r="CG4" s="5">
        <f>COUNTIFS(Data!$H:$H,$A4,Data!$C:$C,CG$1,Data!$D:$D,CG$2)</f>
        <v>0</v>
      </c>
      <c r="CH4" s="5">
        <f>COUNTIFS(Data!$H:$H,$A4,Data!$C:$C,CH$1,Data!$D:$D,CH$2)</f>
        <v>0</v>
      </c>
      <c r="CI4" s="5">
        <f>COUNTIFS(Data!$H:$H,$A4,Data!$C:$C,CI$1,Data!$D:$D,CI$2)</f>
        <v>0</v>
      </c>
      <c r="CJ4" s="5">
        <f>COUNTIFS(Data!$H:$H,$A4,Data!$C:$C,CJ$1,Data!$D:$D,CJ$2)</f>
        <v>0</v>
      </c>
      <c r="CK4" s="5">
        <f>COUNTIFS(Data!$H:$H,$A4,Data!$C:$C,CK$1,Data!$D:$D,CK$2)</f>
        <v>0</v>
      </c>
      <c r="CL4" s="5">
        <f>COUNTIFS(Data!$H:$H,$A4,Data!$C:$C,CL$1,Data!$D:$D,CL$2)</f>
        <v>0</v>
      </c>
      <c r="CM4" s="5">
        <f>COUNTIFS(Data!$H:$H,$A4,Data!$C:$C,CM$1,Data!$D:$D,CM$2)</f>
        <v>0</v>
      </c>
      <c r="CN4" s="5">
        <f>COUNTIFS(Data!$H:$H,$A4,Data!$C:$C,CN$1,Data!$D:$D,CN$2)</f>
        <v>0</v>
      </c>
      <c r="CO4" s="5">
        <f>COUNTIFS(Data!$H:$H,$A4,Data!$C:$C,CO$1,Data!$D:$D,CO$2)</f>
        <v>0</v>
      </c>
      <c r="CP4" s="5">
        <f>COUNTIFS(Data!$H:$H,$A4,Data!$C:$C,CP$1,Data!$D:$D,CP$2)</f>
        <v>0</v>
      </c>
      <c r="CQ4" s="5">
        <f>COUNTIFS(Data!$H:$H,$A4,Data!$C:$C,CQ$1,Data!$D:$D,CQ$2)</f>
        <v>0</v>
      </c>
      <c r="CR4" s="5">
        <f>COUNTIFS(Data!$H:$H,$A4,Data!$C:$C,CR$1,Data!$D:$D,CR$2)</f>
        <v>0</v>
      </c>
      <c r="CS4" s="5">
        <f>COUNTIFS(Data!$H:$H,$A4,Data!$C:$C,CS$1,Data!$D:$D,CS$2)</f>
        <v>1</v>
      </c>
      <c r="CT4" s="5">
        <f>COUNTIFS(Data!$H:$H,$A4,Data!$C:$C,CT$1,Data!$D:$D,CT$2)</f>
        <v>0</v>
      </c>
      <c r="CU4" s="5">
        <f>COUNTIFS(Data!$H:$H,$A4,Data!$C:$C,CU$1,Data!$D:$D,CU$2)</f>
        <v>1</v>
      </c>
      <c r="CV4" s="5">
        <f>COUNTIFS(Data!$H:$H,$A4,Data!$C:$C,CV$1,Data!$D:$D,CV$2)</f>
        <v>0</v>
      </c>
      <c r="CW4" s="5">
        <f t="shared" ref="CW4:CX4" si="2">SUMIF($B$2:$CV$2,CW$2, $B4:$CV4)</f>
        <v>2</v>
      </c>
      <c r="CX4" s="5">
        <f t="shared" si="2"/>
        <v>0</v>
      </c>
      <c r="CY4" s="5">
        <f t="shared" si="3"/>
        <v>2</v>
      </c>
    </row>
    <row r="5">
      <c r="A5" s="5" t="str">
        <f>Countries!A3</f>
        <v>AUS</v>
      </c>
      <c r="B5" s="5">
        <f>COUNTIFS(Data!$H:$H,$A5,Data!$C:$C,B$1,Data!$D:$D,B$2)</f>
        <v>0</v>
      </c>
      <c r="C5" s="5">
        <f>COUNTIFS(Data!$H:$H,$A5,Data!$C:$C,C$1,Data!$D:$D,C$2)</f>
        <v>0</v>
      </c>
      <c r="D5" s="5">
        <f>COUNTIFS(Data!$H:$H,$A5,Data!$C:$C,D$1,Data!$D:$D,D$2)</f>
        <v>0</v>
      </c>
      <c r="E5" s="5">
        <f>COUNTIFS(Data!$H:$H,$A5,Data!$C:$C,E$1,Data!$D:$D,E$2)</f>
        <v>0</v>
      </c>
      <c r="F5" s="5">
        <f>COUNTIFS(Data!$H:$H,$A5,Data!$C:$C,F$1,Data!$D:$D,F$2)</f>
        <v>0</v>
      </c>
      <c r="G5" s="5">
        <f>COUNTIFS(Data!$H:$H,$A5,Data!$C:$C,G$1,Data!$D:$D,G$2)</f>
        <v>0</v>
      </c>
      <c r="H5" s="5">
        <f>COUNTIFS(Data!$H:$H,$A5,Data!$C:$C,H$1,Data!$D:$D,H$2)</f>
        <v>0</v>
      </c>
      <c r="I5" s="5">
        <f>COUNTIFS(Data!$H:$H,$A5,Data!$C:$C,I$1,Data!$D:$D,I$2)</f>
        <v>0</v>
      </c>
      <c r="J5" s="5">
        <f>COUNTIFS(Data!$H:$H,$A5,Data!$C:$C,J$1,Data!$D:$D,J$2)</f>
        <v>0</v>
      </c>
      <c r="K5" s="5">
        <f>COUNTIFS(Data!$H:$H,$A5,Data!$C:$C,K$1,Data!$D:$D,K$2)</f>
        <v>0</v>
      </c>
      <c r="L5" s="5">
        <f>COUNTIFS(Data!$H:$H,$A5,Data!$C:$C,L$1,Data!$D:$D,L$2)</f>
        <v>1</v>
      </c>
      <c r="M5" s="5">
        <f>COUNTIFS(Data!$H:$H,$A5,Data!$C:$C,M$1,Data!$D:$D,M$2)</f>
        <v>0</v>
      </c>
      <c r="N5" s="5">
        <f>COUNTIFS(Data!$H:$H,$A5,Data!$C:$C,N$1,Data!$D:$D,N$2)</f>
        <v>0</v>
      </c>
      <c r="O5" s="5">
        <f>COUNTIFS(Data!$H:$H,$A5,Data!$C:$C,O$1,Data!$D:$D,O$2)</f>
        <v>0</v>
      </c>
      <c r="P5" s="5">
        <f>COUNTIFS(Data!$H:$H,$A5,Data!$C:$C,P$1,Data!$D:$D,P$2)</f>
        <v>0</v>
      </c>
      <c r="Q5" s="5">
        <f>COUNTIFS(Data!$H:$H,$A5,Data!$C:$C,Q$1,Data!$D:$D,Q$2)</f>
        <v>0</v>
      </c>
      <c r="R5" s="5">
        <f>COUNTIFS(Data!$H:$H,$A5,Data!$C:$C,R$1,Data!$D:$D,R$2)</f>
        <v>0</v>
      </c>
      <c r="S5" s="5">
        <f>COUNTIFS(Data!$H:$H,$A5,Data!$C:$C,S$1,Data!$D:$D,S$2)</f>
        <v>0</v>
      </c>
      <c r="T5" s="5">
        <f>COUNTIFS(Data!$H:$H,$A5,Data!$C:$C,T$1,Data!$D:$D,T$2)</f>
        <v>0</v>
      </c>
      <c r="U5" s="5">
        <f>COUNTIFS(Data!$H:$H,$A5,Data!$C:$C,U$1,Data!$D:$D,U$2)</f>
        <v>1</v>
      </c>
      <c r="V5" s="5">
        <f>COUNTIFS(Data!$H:$H,$A5,Data!$C:$C,V$1,Data!$D:$D,V$2)</f>
        <v>0</v>
      </c>
      <c r="W5" s="5">
        <f>COUNTIFS(Data!$H:$H,$A5,Data!$C:$C,W$1,Data!$D:$D,W$2)</f>
        <v>0</v>
      </c>
      <c r="X5" s="5">
        <f>COUNTIFS(Data!$H:$H,$A5,Data!$C:$C,X$1,Data!$D:$D,X$2)</f>
        <v>0</v>
      </c>
      <c r="Y5" s="5">
        <f>COUNTIFS(Data!$H:$H,$A5,Data!$C:$C,Y$1,Data!$D:$D,Y$2)</f>
        <v>0</v>
      </c>
      <c r="Z5" s="5">
        <f>COUNTIFS(Data!$H:$H,$A5,Data!$C:$C,Z$1,Data!$D:$D,Z$2)</f>
        <v>0</v>
      </c>
      <c r="AA5" s="5">
        <f>COUNTIFS(Data!$H:$H,$A5,Data!$C:$C,AA$1,Data!$D:$D,AA$2)</f>
        <v>0</v>
      </c>
      <c r="AB5" s="5">
        <f>COUNTIFS(Data!$H:$H,$A5,Data!$C:$C,AB$1,Data!$D:$D,AB$2)</f>
        <v>0</v>
      </c>
      <c r="AC5" s="5">
        <f>COUNTIFS(Data!$H:$H,$A5,Data!$C:$C,AC$1,Data!$D:$D,AC$2)</f>
        <v>0</v>
      </c>
      <c r="AD5" s="5">
        <f>COUNTIFS(Data!$H:$H,$A5,Data!$C:$C,AD$1,Data!$D:$D,AD$2)</f>
        <v>0</v>
      </c>
      <c r="AE5" s="5">
        <f>COUNTIFS(Data!$H:$H,$A5,Data!$C:$C,AE$1,Data!$D:$D,AE$2)</f>
        <v>0</v>
      </c>
      <c r="AF5" s="5">
        <f>COUNTIFS(Data!$H:$H,$A5,Data!$C:$C,AF$1,Data!$D:$D,AF$2)</f>
        <v>0</v>
      </c>
      <c r="AG5" s="5">
        <f>COUNTIFS(Data!$H:$H,$A5,Data!$C:$C,AG$1,Data!$D:$D,AG$2)</f>
        <v>0</v>
      </c>
      <c r="AH5" s="5">
        <f>COUNTIFS(Data!$H:$H,$A5,Data!$C:$C,AH$1,Data!$D:$D,AH$2)</f>
        <v>0</v>
      </c>
      <c r="AI5" s="5">
        <f>COUNTIFS(Data!$H:$H,$A5,Data!$C:$C,AI$1,Data!$D:$D,AI$2)</f>
        <v>0</v>
      </c>
      <c r="AJ5" s="5">
        <f>COUNTIFS(Data!$H:$H,$A5,Data!$C:$C,AJ$1,Data!$D:$D,AJ$2)</f>
        <v>0</v>
      </c>
      <c r="AK5" s="5">
        <f>COUNTIFS(Data!$H:$H,$A5,Data!$C:$C,AK$1,Data!$D:$D,AK$2)</f>
        <v>0</v>
      </c>
      <c r="AL5" s="5">
        <f>COUNTIFS(Data!$H:$H,$A5,Data!$C:$C,AL$1,Data!$D:$D,AL$2)</f>
        <v>0</v>
      </c>
      <c r="AM5" s="5">
        <f>COUNTIFS(Data!$H:$H,$A5,Data!$C:$C,AM$1,Data!$D:$D,AM$2)</f>
        <v>0</v>
      </c>
      <c r="AN5" s="5">
        <f>COUNTIFS(Data!$H:$H,$A5,Data!$C:$C,AN$1,Data!$D:$D,AN$2)</f>
        <v>1</v>
      </c>
      <c r="AO5" s="5">
        <f>COUNTIFS(Data!$H:$H,$A5,Data!$C:$C,AO$1,Data!$D:$D,AO$2)</f>
        <v>0</v>
      </c>
      <c r="AP5" s="5">
        <f>COUNTIFS(Data!$H:$H,$A5,Data!$C:$C,AP$1,Data!$D:$D,AP$2)</f>
        <v>0</v>
      </c>
      <c r="AQ5" s="5">
        <f>COUNTIFS(Data!$H:$H,$A5,Data!$C:$C,AQ$1,Data!$D:$D,AQ$2)</f>
        <v>0</v>
      </c>
      <c r="AR5" s="5">
        <f>COUNTIFS(Data!$H:$H,$A5,Data!$C:$C,AR$1,Data!$D:$D,AR$2)</f>
        <v>0</v>
      </c>
      <c r="AS5" s="5">
        <f>COUNTIFS(Data!$H:$H,$A5,Data!$C:$C,AS$1,Data!$D:$D,AS$2)</f>
        <v>0</v>
      </c>
      <c r="AT5" s="5">
        <f>COUNTIFS(Data!$H:$H,$A5,Data!$C:$C,AT$1,Data!$D:$D,AT$2)</f>
        <v>0</v>
      </c>
      <c r="AU5" s="5">
        <f>COUNTIFS(Data!$H:$H,$A5,Data!$C:$C,AU$1,Data!$D:$D,AU$2)</f>
        <v>0</v>
      </c>
      <c r="AV5" s="5">
        <f>COUNTIFS(Data!$H:$H,$A5,Data!$C:$C,AV$1,Data!$D:$D,AV$2)</f>
        <v>0</v>
      </c>
      <c r="AW5" s="5">
        <f>COUNTIFS(Data!$H:$H,$A5,Data!$C:$C,AW$1,Data!$D:$D,AW$2)</f>
        <v>1</v>
      </c>
      <c r="AX5" s="5">
        <f>COUNTIFS(Data!$H:$H,$A5,Data!$C:$C,AX$1,Data!$D:$D,AX$2)</f>
        <v>0</v>
      </c>
      <c r="AY5" s="5">
        <f>COUNTIFS(Data!$H:$H,$A5,Data!$C:$C,AY$1,Data!$D:$D,AY$2)</f>
        <v>0</v>
      </c>
      <c r="AZ5" s="5">
        <f>COUNTIFS(Data!$H:$H,$A5,Data!$C:$C,AZ$1,Data!$D:$D,AZ$2)</f>
        <v>0</v>
      </c>
      <c r="BA5" s="5">
        <f>COUNTIFS(Data!$H:$H,$A5,Data!$C:$C,BA$1,Data!$D:$D,BA$2)</f>
        <v>0</v>
      </c>
      <c r="BB5" s="5">
        <f>COUNTIFS(Data!$H:$H,$A5,Data!$C:$C,BB$1,Data!$D:$D,BB$2)</f>
        <v>0</v>
      </c>
      <c r="BC5" s="5">
        <f>COUNTIFS(Data!$H:$H,$A5,Data!$C:$C,BC$1,Data!$D:$D,BC$2)</f>
        <v>0</v>
      </c>
      <c r="BD5" s="5">
        <f>COUNTIFS(Data!$H:$H,$A5,Data!$C:$C,BD$1,Data!$D:$D,BD$2)</f>
        <v>0</v>
      </c>
      <c r="BE5" s="5">
        <f>COUNTIFS(Data!$H:$H,$A5,Data!$C:$C,BE$1,Data!$D:$D,BE$2)</f>
        <v>0</v>
      </c>
      <c r="BF5" s="5">
        <f>COUNTIFS(Data!$H:$H,$A5,Data!$C:$C,BF$1,Data!$D:$D,BF$2)</f>
        <v>0</v>
      </c>
      <c r="BG5" s="5">
        <f>COUNTIFS(Data!$H:$H,$A5,Data!$C:$C,BG$1,Data!$D:$D,BG$2)</f>
        <v>0</v>
      </c>
      <c r="BH5" s="5">
        <f>COUNTIFS(Data!$H:$H,$A5,Data!$C:$C,BH$1,Data!$D:$D,BH$2)</f>
        <v>0</v>
      </c>
      <c r="BI5" s="5">
        <f>COUNTIFS(Data!$H:$H,$A5,Data!$C:$C,BI$1,Data!$D:$D,BI$2)</f>
        <v>0</v>
      </c>
      <c r="BJ5" s="5">
        <f>COUNTIFS(Data!$H:$H,$A5,Data!$C:$C,BJ$1,Data!$D:$D,BJ$2)</f>
        <v>0</v>
      </c>
      <c r="BK5" s="5">
        <f>COUNTIFS(Data!$H:$H,$A5,Data!$C:$C,BK$1,Data!$D:$D,BK$2)</f>
        <v>0</v>
      </c>
      <c r="BL5" s="5">
        <f>COUNTIFS(Data!$H:$H,$A5,Data!$C:$C,BL$1,Data!$D:$D,BL$2)</f>
        <v>0</v>
      </c>
      <c r="BM5" s="5">
        <f>COUNTIFS(Data!$H:$H,$A5,Data!$C:$C,BM$1,Data!$D:$D,BM$2)</f>
        <v>0</v>
      </c>
      <c r="BN5" s="5">
        <f>COUNTIFS(Data!$H:$H,$A5,Data!$C:$C,BN$1,Data!$D:$D,BN$2)</f>
        <v>0</v>
      </c>
      <c r="BO5" s="5">
        <f>COUNTIFS(Data!$H:$H,$A5,Data!$C:$C,BO$1,Data!$D:$D,BO$2)</f>
        <v>0</v>
      </c>
      <c r="BP5" s="5">
        <f>COUNTIFS(Data!$H:$H,$A5,Data!$C:$C,BP$1,Data!$D:$D,BP$2)</f>
        <v>0</v>
      </c>
      <c r="BQ5" s="5">
        <f>COUNTIFS(Data!$H:$H,$A5,Data!$C:$C,BQ$1,Data!$D:$D,BQ$2)</f>
        <v>0</v>
      </c>
      <c r="BR5" s="5">
        <f>COUNTIFS(Data!$H:$H,$A5,Data!$C:$C,BR$1,Data!$D:$D,BR$2)</f>
        <v>0</v>
      </c>
      <c r="BS5" s="5">
        <f>COUNTIFS(Data!$H:$H,$A5,Data!$C:$C,BS$1,Data!$D:$D,BS$2)</f>
        <v>0</v>
      </c>
      <c r="BT5" s="5">
        <f>COUNTIFS(Data!$H:$H,$A5,Data!$C:$C,BT$1,Data!$D:$D,BT$2)</f>
        <v>0</v>
      </c>
      <c r="BU5" s="5">
        <f>COUNTIFS(Data!$H:$H,$A5,Data!$C:$C,BU$1,Data!$D:$D,BU$2)</f>
        <v>0</v>
      </c>
      <c r="BV5" s="5">
        <f>COUNTIFS(Data!$H:$H,$A5,Data!$C:$C,BV$1,Data!$D:$D,BV$2)</f>
        <v>0</v>
      </c>
      <c r="BW5" s="5">
        <f>COUNTIFS(Data!$H:$H,$A5,Data!$C:$C,BW$1,Data!$D:$D,BW$2)</f>
        <v>0</v>
      </c>
      <c r="BX5" s="5">
        <f>COUNTIFS(Data!$H:$H,$A5,Data!$C:$C,BX$1,Data!$D:$D,BX$2)</f>
        <v>0</v>
      </c>
      <c r="BY5" s="5">
        <f>COUNTIFS(Data!$H:$H,$A5,Data!$C:$C,BY$1,Data!$D:$D,BY$2)</f>
        <v>2</v>
      </c>
      <c r="BZ5" s="5">
        <f>COUNTIFS(Data!$H:$H,$A5,Data!$C:$C,BZ$1,Data!$D:$D,BZ$2)</f>
        <v>0</v>
      </c>
      <c r="CA5" s="5">
        <f>COUNTIFS(Data!$H:$H,$A5,Data!$C:$C,CA$1,Data!$D:$D,CA$2)</f>
        <v>1</v>
      </c>
      <c r="CB5" s="5">
        <f>COUNTIFS(Data!$H:$H,$A5,Data!$C:$C,CB$1,Data!$D:$D,CB$2)</f>
        <v>0</v>
      </c>
      <c r="CC5" s="5">
        <f>COUNTIFS(Data!$H:$H,$A5,Data!$C:$C,CC$1,Data!$D:$D,CC$2)</f>
        <v>0</v>
      </c>
      <c r="CD5" s="5">
        <f>COUNTIFS(Data!$H:$H,$A5,Data!$C:$C,CD$1,Data!$D:$D,CD$2)</f>
        <v>0</v>
      </c>
      <c r="CE5" s="5">
        <f>COUNTIFS(Data!$H:$H,$A5,Data!$C:$C,CE$1,Data!$D:$D,CE$2)</f>
        <v>0</v>
      </c>
      <c r="CF5" s="5">
        <f>COUNTIFS(Data!$H:$H,$A5,Data!$C:$C,CF$1,Data!$D:$D,CF$2)</f>
        <v>0</v>
      </c>
      <c r="CG5" s="5">
        <f>COUNTIFS(Data!$H:$H,$A5,Data!$C:$C,CG$1,Data!$D:$D,CG$2)</f>
        <v>0</v>
      </c>
      <c r="CH5" s="5">
        <f>COUNTIFS(Data!$H:$H,$A5,Data!$C:$C,CH$1,Data!$D:$D,CH$2)</f>
        <v>0</v>
      </c>
      <c r="CI5" s="5">
        <f>COUNTIFS(Data!$H:$H,$A5,Data!$C:$C,CI$1,Data!$D:$D,CI$2)</f>
        <v>0</v>
      </c>
      <c r="CJ5" s="5">
        <f>COUNTIFS(Data!$H:$H,$A5,Data!$C:$C,CJ$1,Data!$D:$D,CJ$2)</f>
        <v>0</v>
      </c>
      <c r="CK5" s="5">
        <f>COUNTIFS(Data!$H:$H,$A5,Data!$C:$C,CK$1,Data!$D:$D,CK$2)</f>
        <v>0</v>
      </c>
      <c r="CL5" s="5">
        <f>COUNTIFS(Data!$H:$H,$A5,Data!$C:$C,CL$1,Data!$D:$D,CL$2)</f>
        <v>0</v>
      </c>
      <c r="CM5" s="5">
        <f>COUNTIFS(Data!$H:$H,$A5,Data!$C:$C,CM$1,Data!$D:$D,CM$2)</f>
        <v>0</v>
      </c>
      <c r="CN5" s="5">
        <f>COUNTIFS(Data!$H:$H,$A5,Data!$C:$C,CN$1,Data!$D:$D,CN$2)</f>
        <v>0</v>
      </c>
      <c r="CO5" s="5">
        <f>COUNTIFS(Data!$H:$H,$A5,Data!$C:$C,CO$1,Data!$D:$D,CO$2)</f>
        <v>0</v>
      </c>
      <c r="CP5" s="5">
        <f>COUNTIFS(Data!$H:$H,$A5,Data!$C:$C,CP$1,Data!$D:$D,CP$2)</f>
        <v>0</v>
      </c>
      <c r="CQ5" s="5">
        <f>COUNTIFS(Data!$H:$H,$A5,Data!$C:$C,CQ$1,Data!$D:$D,CQ$2)</f>
        <v>0</v>
      </c>
      <c r="CR5" s="5">
        <f>COUNTIFS(Data!$H:$H,$A5,Data!$C:$C,CR$1,Data!$D:$D,CR$2)</f>
        <v>0</v>
      </c>
      <c r="CS5" s="5">
        <f>COUNTIFS(Data!$H:$H,$A5,Data!$C:$C,CS$1,Data!$D:$D,CS$2)</f>
        <v>0</v>
      </c>
      <c r="CT5" s="5">
        <f>COUNTIFS(Data!$H:$H,$A5,Data!$C:$C,CT$1,Data!$D:$D,CT$2)</f>
        <v>0</v>
      </c>
      <c r="CU5" s="5">
        <f>COUNTIFS(Data!$H:$H,$A5,Data!$C:$C,CU$1,Data!$D:$D,CU$2)</f>
        <v>0</v>
      </c>
      <c r="CV5" s="5">
        <f>COUNTIFS(Data!$H:$H,$A5,Data!$C:$C,CV$1,Data!$D:$D,CV$2)</f>
        <v>0</v>
      </c>
      <c r="CW5" s="5">
        <f t="shared" ref="CW5:CX5" si="4">SUMIF($B$2:$CV$2,CW$2, $B5:$CV5)</f>
        <v>3</v>
      </c>
      <c r="CX5" s="5">
        <f t="shared" si="4"/>
        <v>3</v>
      </c>
      <c r="CY5" s="5">
        <f t="shared" si="3"/>
        <v>7</v>
      </c>
    </row>
    <row r="6">
      <c r="A6" s="5" t="str">
        <f>Countries!A4</f>
        <v>AUT</v>
      </c>
      <c r="B6" s="5">
        <f>COUNTIFS(Data!$H:$H,$A6,Data!$C:$C,B$1,Data!$D:$D,B$2)</f>
        <v>0</v>
      </c>
      <c r="C6" s="5">
        <f>COUNTIFS(Data!$H:$H,$A6,Data!$C:$C,C$1,Data!$D:$D,C$2)</f>
        <v>0</v>
      </c>
      <c r="D6" s="5">
        <f>COUNTIFS(Data!$H:$H,$A6,Data!$C:$C,D$1,Data!$D:$D,D$2)</f>
        <v>0</v>
      </c>
      <c r="E6" s="5">
        <f>COUNTIFS(Data!$H:$H,$A6,Data!$C:$C,E$1,Data!$D:$D,E$2)</f>
        <v>0</v>
      </c>
      <c r="F6" s="5">
        <f>COUNTIFS(Data!$H:$H,$A6,Data!$C:$C,F$1,Data!$D:$D,F$2)</f>
        <v>0</v>
      </c>
      <c r="G6" s="5">
        <f>COUNTIFS(Data!$H:$H,$A6,Data!$C:$C,G$1,Data!$D:$D,G$2)</f>
        <v>0</v>
      </c>
      <c r="H6" s="5">
        <f>COUNTIFS(Data!$H:$H,$A6,Data!$C:$C,H$1,Data!$D:$D,H$2)</f>
        <v>0</v>
      </c>
      <c r="I6" s="5">
        <f>COUNTIFS(Data!$H:$H,$A6,Data!$C:$C,I$1,Data!$D:$D,I$2)</f>
        <v>0</v>
      </c>
      <c r="J6" s="5">
        <f>COUNTIFS(Data!$H:$H,$A6,Data!$C:$C,J$1,Data!$D:$D,J$2)</f>
        <v>0</v>
      </c>
      <c r="K6" s="5">
        <f>COUNTIFS(Data!$H:$H,$A6,Data!$C:$C,K$1,Data!$D:$D,K$2)</f>
        <v>0</v>
      </c>
      <c r="L6" s="5">
        <f>COUNTIFS(Data!$H:$H,$A6,Data!$C:$C,L$1,Data!$D:$D,L$2)</f>
        <v>0</v>
      </c>
      <c r="M6" s="5">
        <f>COUNTIFS(Data!$H:$H,$A6,Data!$C:$C,M$1,Data!$D:$D,M$2)</f>
        <v>0</v>
      </c>
      <c r="N6" s="5">
        <f>COUNTIFS(Data!$H:$H,$A6,Data!$C:$C,N$1,Data!$D:$D,N$2)</f>
        <v>0</v>
      </c>
      <c r="O6" s="5">
        <f>COUNTIFS(Data!$H:$H,$A6,Data!$C:$C,O$1,Data!$D:$D,O$2)</f>
        <v>0</v>
      </c>
      <c r="P6" s="5">
        <f>COUNTIFS(Data!$H:$H,$A6,Data!$C:$C,P$1,Data!$D:$D,P$2)</f>
        <v>0</v>
      </c>
      <c r="Q6" s="5">
        <f>COUNTIFS(Data!$H:$H,$A6,Data!$C:$C,Q$1,Data!$D:$D,Q$2)</f>
        <v>0</v>
      </c>
      <c r="R6" s="5">
        <f>COUNTIFS(Data!$H:$H,$A6,Data!$C:$C,R$1,Data!$D:$D,R$2)</f>
        <v>0</v>
      </c>
      <c r="S6" s="5">
        <f>COUNTIFS(Data!$H:$H,$A6,Data!$C:$C,S$1,Data!$D:$D,S$2)</f>
        <v>0</v>
      </c>
      <c r="T6" s="5">
        <f>COUNTIFS(Data!$H:$H,$A6,Data!$C:$C,T$1,Data!$D:$D,T$2)</f>
        <v>0</v>
      </c>
      <c r="U6" s="5">
        <f>COUNTIFS(Data!$H:$H,$A6,Data!$C:$C,U$1,Data!$D:$D,U$2)</f>
        <v>0</v>
      </c>
      <c r="V6" s="5">
        <f>COUNTIFS(Data!$H:$H,$A6,Data!$C:$C,V$1,Data!$D:$D,V$2)</f>
        <v>0</v>
      </c>
      <c r="W6" s="5">
        <f>COUNTIFS(Data!$H:$H,$A6,Data!$C:$C,W$1,Data!$D:$D,W$2)</f>
        <v>0</v>
      </c>
      <c r="X6" s="5">
        <f>COUNTIFS(Data!$H:$H,$A6,Data!$C:$C,X$1,Data!$D:$D,X$2)</f>
        <v>0</v>
      </c>
      <c r="Y6" s="5">
        <f>COUNTIFS(Data!$H:$H,$A6,Data!$C:$C,Y$1,Data!$D:$D,Y$2)</f>
        <v>0</v>
      </c>
      <c r="Z6" s="5">
        <f>COUNTIFS(Data!$H:$H,$A6,Data!$C:$C,Z$1,Data!$D:$D,Z$2)</f>
        <v>0</v>
      </c>
      <c r="AA6" s="5">
        <f>COUNTIFS(Data!$H:$H,$A6,Data!$C:$C,AA$1,Data!$D:$D,AA$2)</f>
        <v>0</v>
      </c>
      <c r="AB6" s="5">
        <f>COUNTIFS(Data!$H:$H,$A6,Data!$C:$C,AB$1,Data!$D:$D,AB$2)</f>
        <v>0</v>
      </c>
      <c r="AC6" s="5">
        <f>COUNTIFS(Data!$H:$H,$A6,Data!$C:$C,AC$1,Data!$D:$D,AC$2)</f>
        <v>0</v>
      </c>
      <c r="AD6" s="5">
        <f>COUNTIFS(Data!$H:$H,$A6,Data!$C:$C,AD$1,Data!$D:$D,AD$2)</f>
        <v>0</v>
      </c>
      <c r="AE6" s="5">
        <f>COUNTIFS(Data!$H:$H,$A6,Data!$C:$C,AE$1,Data!$D:$D,AE$2)</f>
        <v>0</v>
      </c>
      <c r="AF6" s="5">
        <f>COUNTIFS(Data!$H:$H,$A6,Data!$C:$C,AF$1,Data!$D:$D,AF$2)</f>
        <v>0</v>
      </c>
      <c r="AG6" s="5">
        <f>COUNTIFS(Data!$H:$H,$A6,Data!$C:$C,AG$1,Data!$D:$D,AG$2)</f>
        <v>0</v>
      </c>
      <c r="AH6" s="5">
        <f>COUNTIFS(Data!$H:$H,$A6,Data!$C:$C,AH$1,Data!$D:$D,AH$2)</f>
        <v>0</v>
      </c>
      <c r="AI6" s="5">
        <f>COUNTIFS(Data!$H:$H,$A6,Data!$C:$C,AI$1,Data!$D:$D,AI$2)</f>
        <v>0</v>
      </c>
      <c r="AJ6" s="5">
        <f>COUNTIFS(Data!$H:$H,$A6,Data!$C:$C,AJ$1,Data!$D:$D,AJ$2)</f>
        <v>0</v>
      </c>
      <c r="AK6" s="5">
        <f>COUNTIFS(Data!$H:$H,$A6,Data!$C:$C,AK$1,Data!$D:$D,AK$2)</f>
        <v>0</v>
      </c>
      <c r="AL6" s="5">
        <f>COUNTIFS(Data!$H:$H,$A6,Data!$C:$C,AL$1,Data!$D:$D,AL$2)</f>
        <v>0</v>
      </c>
      <c r="AM6" s="5">
        <f>COUNTIFS(Data!$H:$H,$A6,Data!$C:$C,AM$1,Data!$D:$D,AM$2)</f>
        <v>0</v>
      </c>
      <c r="AN6" s="5">
        <f>COUNTIFS(Data!$H:$H,$A6,Data!$C:$C,AN$1,Data!$D:$D,AN$2)</f>
        <v>0</v>
      </c>
      <c r="AO6" s="5">
        <f>COUNTIFS(Data!$H:$H,$A6,Data!$C:$C,AO$1,Data!$D:$D,AO$2)</f>
        <v>0</v>
      </c>
      <c r="AP6" s="5">
        <f>COUNTIFS(Data!$H:$H,$A6,Data!$C:$C,AP$1,Data!$D:$D,AP$2)</f>
        <v>0</v>
      </c>
      <c r="AQ6" s="5">
        <f>COUNTIFS(Data!$H:$H,$A6,Data!$C:$C,AQ$1,Data!$D:$D,AQ$2)</f>
        <v>0</v>
      </c>
      <c r="AR6" s="5">
        <f>COUNTIFS(Data!$H:$H,$A6,Data!$C:$C,AR$1,Data!$D:$D,AR$2)</f>
        <v>0</v>
      </c>
      <c r="AS6" s="5">
        <f>COUNTIFS(Data!$H:$H,$A6,Data!$C:$C,AS$1,Data!$D:$D,AS$2)</f>
        <v>0</v>
      </c>
      <c r="AT6" s="5">
        <f>COUNTIFS(Data!$H:$H,$A6,Data!$C:$C,AT$1,Data!$D:$D,AT$2)</f>
        <v>0</v>
      </c>
      <c r="AU6" s="5">
        <f>COUNTIFS(Data!$H:$H,$A6,Data!$C:$C,AU$1,Data!$D:$D,AU$2)</f>
        <v>0</v>
      </c>
      <c r="AV6" s="5">
        <f>COUNTIFS(Data!$H:$H,$A6,Data!$C:$C,AV$1,Data!$D:$D,AV$2)</f>
        <v>0</v>
      </c>
      <c r="AW6" s="5">
        <f>COUNTIFS(Data!$H:$H,$A6,Data!$C:$C,AW$1,Data!$D:$D,AW$2)</f>
        <v>0</v>
      </c>
      <c r="AX6" s="5">
        <f>COUNTIFS(Data!$H:$H,$A6,Data!$C:$C,AX$1,Data!$D:$D,AX$2)</f>
        <v>0</v>
      </c>
      <c r="AY6" s="5">
        <f>COUNTIFS(Data!$H:$H,$A6,Data!$C:$C,AY$1,Data!$D:$D,AY$2)</f>
        <v>0</v>
      </c>
      <c r="AZ6" s="5">
        <f>COUNTIFS(Data!$H:$H,$A6,Data!$C:$C,AZ$1,Data!$D:$D,AZ$2)</f>
        <v>0</v>
      </c>
      <c r="BA6" s="5">
        <f>COUNTIFS(Data!$H:$H,$A6,Data!$C:$C,BA$1,Data!$D:$D,BA$2)</f>
        <v>1</v>
      </c>
      <c r="BB6" s="5">
        <f>COUNTIFS(Data!$H:$H,$A6,Data!$C:$C,BB$1,Data!$D:$D,BB$2)</f>
        <v>0</v>
      </c>
      <c r="BC6" s="5">
        <f>COUNTIFS(Data!$H:$H,$A6,Data!$C:$C,BC$1,Data!$D:$D,BC$2)</f>
        <v>0</v>
      </c>
      <c r="BD6" s="5">
        <f>COUNTIFS(Data!$H:$H,$A6,Data!$C:$C,BD$1,Data!$D:$D,BD$2)</f>
        <v>0</v>
      </c>
      <c r="BE6" s="5">
        <f>COUNTIFS(Data!$H:$H,$A6,Data!$C:$C,BE$1,Data!$D:$D,BE$2)</f>
        <v>0</v>
      </c>
      <c r="BF6" s="5">
        <f>COUNTIFS(Data!$H:$H,$A6,Data!$C:$C,BF$1,Data!$D:$D,BF$2)</f>
        <v>0</v>
      </c>
      <c r="BG6" s="5">
        <f>COUNTIFS(Data!$H:$H,$A6,Data!$C:$C,BG$1,Data!$D:$D,BG$2)</f>
        <v>0</v>
      </c>
      <c r="BH6" s="5">
        <f>COUNTIFS(Data!$H:$H,$A6,Data!$C:$C,BH$1,Data!$D:$D,BH$2)</f>
        <v>0</v>
      </c>
      <c r="BI6" s="5">
        <f>COUNTIFS(Data!$H:$H,$A6,Data!$C:$C,BI$1,Data!$D:$D,BI$2)</f>
        <v>0</v>
      </c>
      <c r="BJ6" s="5">
        <f>COUNTIFS(Data!$H:$H,$A6,Data!$C:$C,BJ$1,Data!$D:$D,BJ$2)</f>
        <v>0</v>
      </c>
      <c r="BK6" s="5">
        <f>COUNTIFS(Data!$H:$H,$A6,Data!$C:$C,BK$1,Data!$D:$D,BK$2)</f>
        <v>0</v>
      </c>
      <c r="BL6" s="5">
        <f>COUNTIFS(Data!$H:$H,$A6,Data!$C:$C,BL$1,Data!$D:$D,BL$2)</f>
        <v>0</v>
      </c>
      <c r="BM6" s="5">
        <f>COUNTIFS(Data!$H:$H,$A6,Data!$C:$C,BM$1,Data!$D:$D,BM$2)</f>
        <v>0</v>
      </c>
      <c r="BN6" s="5">
        <f>COUNTIFS(Data!$H:$H,$A6,Data!$C:$C,BN$1,Data!$D:$D,BN$2)</f>
        <v>0</v>
      </c>
      <c r="BO6" s="5">
        <f>COUNTIFS(Data!$H:$H,$A6,Data!$C:$C,BO$1,Data!$D:$D,BO$2)</f>
        <v>0</v>
      </c>
      <c r="BP6" s="5">
        <f>COUNTIFS(Data!$H:$H,$A6,Data!$C:$C,BP$1,Data!$D:$D,BP$2)</f>
        <v>0</v>
      </c>
      <c r="BQ6" s="5">
        <f>COUNTIFS(Data!$H:$H,$A6,Data!$C:$C,BQ$1,Data!$D:$D,BQ$2)</f>
        <v>0</v>
      </c>
      <c r="BR6" s="5">
        <f>COUNTIFS(Data!$H:$H,$A6,Data!$C:$C,BR$1,Data!$D:$D,BR$2)</f>
        <v>0</v>
      </c>
      <c r="BS6" s="5">
        <f>COUNTIFS(Data!$H:$H,$A6,Data!$C:$C,BS$1,Data!$D:$D,BS$2)</f>
        <v>0</v>
      </c>
      <c r="BT6" s="5">
        <f>COUNTIFS(Data!$H:$H,$A6,Data!$C:$C,BT$1,Data!$D:$D,BT$2)</f>
        <v>0</v>
      </c>
      <c r="BU6" s="5">
        <f>COUNTIFS(Data!$H:$H,$A6,Data!$C:$C,BU$1,Data!$D:$D,BU$2)</f>
        <v>0</v>
      </c>
      <c r="BV6" s="5">
        <f>COUNTIFS(Data!$H:$H,$A6,Data!$C:$C,BV$1,Data!$D:$D,BV$2)</f>
        <v>0</v>
      </c>
      <c r="BW6" s="5">
        <f>COUNTIFS(Data!$H:$H,$A6,Data!$C:$C,BW$1,Data!$D:$D,BW$2)</f>
        <v>0</v>
      </c>
      <c r="BX6" s="5">
        <f>COUNTIFS(Data!$H:$H,$A6,Data!$C:$C,BX$1,Data!$D:$D,BX$2)</f>
        <v>0</v>
      </c>
      <c r="BY6" s="5">
        <f>COUNTIFS(Data!$H:$H,$A6,Data!$C:$C,BY$1,Data!$D:$D,BY$2)</f>
        <v>0</v>
      </c>
      <c r="BZ6" s="5">
        <f>COUNTIFS(Data!$H:$H,$A6,Data!$C:$C,BZ$1,Data!$D:$D,BZ$2)</f>
        <v>0</v>
      </c>
      <c r="CA6" s="5">
        <f>COUNTIFS(Data!$H:$H,$A6,Data!$C:$C,CA$1,Data!$D:$D,CA$2)</f>
        <v>0</v>
      </c>
      <c r="CB6" s="5">
        <f>COUNTIFS(Data!$H:$H,$A6,Data!$C:$C,CB$1,Data!$D:$D,CB$2)</f>
        <v>0</v>
      </c>
      <c r="CC6" s="5">
        <f>COUNTIFS(Data!$H:$H,$A6,Data!$C:$C,CC$1,Data!$D:$D,CC$2)</f>
        <v>0</v>
      </c>
      <c r="CD6" s="5">
        <f>COUNTIFS(Data!$H:$H,$A6,Data!$C:$C,CD$1,Data!$D:$D,CD$2)</f>
        <v>0</v>
      </c>
      <c r="CE6" s="5">
        <f>COUNTIFS(Data!$H:$H,$A6,Data!$C:$C,CE$1,Data!$D:$D,CE$2)</f>
        <v>0</v>
      </c>
      <c r="CF6" s="5">
        <f>COUNTIFS(Data!$H:$H,$A6,Data!$C:$C,CF$1,Data!$D:$D,CF$2)</f>
        <v>0</v>
      </c>
      <c r="CG6" s="5">
        <f>COUNTIFS(Data!$H:$H,$A6,Data!$C:$C,CG$1,Data!$D:$D,CG$2)</f>
        <v>0</v>
      </c>
      <c r="CH6" s="5">
        <f>COUNTIFS(Data!$H:$H,$A6,Data!$C:$C,CH$1,Data!$D:$D,CH$2)</f>
        <v>0</v>
      </c>
      <c r="CI6" s="5">
        <f>COUNTIFS(Data!$H:$H,$A6,Data!$C:$C,CI$1,Data!$D:$D,CI$2)</f>
        <v>0</v>
      </c>
      <c r="CJ6" s="5">
        <f>COUNTIFS(Data!$H:$H,$A6,Data!$C:$C,CJ$1,Data!$D:$D,CJ$2)</f>
        <v>0</v>
      </c>
      <c r="CK6" s="5">
        <f>COUNTIFS(Data!$H:$H,$A6,Data!$C:$C,CK$1,Data!$D:$D,CK$2)</f>
        <v>0</v>
      </c>
      <c r="CL6" s="5">
        <f>COUNTIFS(Data!$H:$H,$A6,Data!$C:$C,CL$1,Data!$D:$D,CL$2)</f>
        <v>0</v>
      </c>
      <c r="CM6" s="5">
        <f>COUNTIFS(Data!$H:$H,$A6,Data!$C:$C,CM$1,Data!$D:$D,CM$2)</f>
        <v>0</v>
      </c>
      <c r="CN6" s="5">
        <f>COUNTIFS(Data!$H:$H,$A6,Data!$C:$C,CN$1,Data!$D:$D,CN$2)</f>
        <v>0</v>
      </c>
      <c r="CO6" s="5">
        <f>COUNTIFS(Data!$H:$H,$A6,Data!$C:$C,CO$1,Data!$D:$D,CO$2)</f>
        <v>0</v>
      </c>
      <c r="CP6" s="5">
        <f>COUNTIFS(Data!$H:$H,$A6,Data!$C:$C,CP$1,Data!$D:$D,CP$2)</f>
        <v>0</v>
      </c>
      <c r="CQ6" s="5">
        <f>COUNTIFS(Data!$H:$H,$A6,Data!$C:$C,CQ$1,Data!$D:$D,CQ$2)</f>
        <v>0</v>
      </c>
      <c r="CR6" s="5">
        <f>COUNTIFS(Data!$H:$H,$A6,Data!$C:$C,CR$1,Data!$D:$D,CR$2)</f>
        <v>0</v>
      </c>
      <c r="CS6" s="5">
        <f>COUNTIFS(Data!$H:$H,$A6,Data!$C:$C,CS$1,Data!$D:$D,CS$2)</f>
        <v>0</v>
      </c>
      <c r="CT6" s="5">
        <f>COUNTIFS(Data!$H:$H,$A6,Data!$C:$C,CT$1,Data!$D:$D,CT$2)</f>
        <v>0</v>
      </c>
      <c r="CU6" s="5">
        <f>COUNTIFS(Data!$H:$H,$A6,Data!$C:$C,CU$1,Data!$D:$D,CU$2)</f>
        <v>0</v>
      </c>
      <c r="CV6" s="5">
        <f>COUNTIFS(Data!$H:$H,$A6,Data!$C:$C,CV$1,Data!$D:$D,CV$2)</f>
        <v>0</v>
      </c>
      <c r="CW6" s="5">
        <f t="shared" ref="CW6:CX6" si="5">SUMIF($B$2:$CV$2,CW$2, $B6:$CV6)</f>
        <v>0</v>
      </c>
      <c r="CX6" s="5">
        <f t="shared" si="5"/>
        <v>1</v>
      </c>
      <c r="CY6" s="5">
        <f t="shared" si="3"/>
        <v>1</v>
      </c>
    </row>
    <row r="7">
      <c r="A7" s="5" t="str">
        <f>Countries!A5</f>
        <v>AZE</v>
      </c>
      <c r="B7" s="5">
        <f>COUNTIFS(Data!$H:$H,$A7,Data!$C:$C,B$1,Data!$D:$D,B$2)</f>
        <v>0</v>
      </c>
      <c r="C7" s="5">
        <f>COUNTIFS(Data!$H:$H,$A7,Data!$C:$C,C$1,Data!$D:$D,C$2)</f>
        <v>0</v>
      </c>
      <c r="D7" s="5">
        <f>COUNTIFS(Data!$H:$H,$A7,Data!$C:$C,D$1,Data!$D:$D,D$2)</f>
        <v>0</v>
      </c>
      <c r="E7" s="5">
        <f>COUNTIFS(Data!$H:$H,$A7,Data!$C:$C,E$1,Data!$D:$D,E$2)</f>
        <v>0</v>
      </c>
      <c r="F7" s="5">
        <f>COUNTIFS(Data!$H:$H,$A7,Data!$C:$C,F$1,Data!$D:$D,F$2)</f>
        <v>0</v>
      </c>
      <c r="G7" s="5">
        <f>COUNTIFS(Data!$H:$H,$A7,Data!$C:$C,G$1,Data!$D:$D,G$2)</f>
        <v>0</v>
      </c>
      <c r="H7" s="5">
        <f>COUNTIFS(Data!$H:$H,$A7,Data!$C:$C,H$1,Data!$D:$D,H$2)</f>
        <v>0</v>
      </c>
      <c r="I7" s="5">
        <f>COUNTIFS(Data!$H:$H,$A7,Data!$C:$C,I$1,Data!$D:$D,I$2)</f>
        <v>0</v>
      </c>
      <c r="J7" s="5">
        <f>COUNTIFS(Data!$H:$H,$A7,Data!$C:$C,J$1,Data!$D:$D,J$2)</f>
        <v>0</v>
      </c>
      <c r="K7" s="5">
        <f>COUNTIFS(Data!$H:$H,$A7,Data!$C:$C,K$1,Data!$D:$D,K$2)</f>
        <v>0</v>
      </c>
      <c r="L7" s="5">
        <f>COUNTIFS(Data!$H:$H,$A7,Data!$C:$C,L$1,Data!$D:$D,L$2)</f>
        <v>0</v>
      </c>
      <c r="M7" s="5">
        <f>COUNTIFS(Data!$H:$H,$A7,Data!$C:$C,M$1,Data!$D:$D,M$2)</f>
        <v>0</v>
      </c>
      <c r="N7" s="5">
        <f>COUNTIFS(Data!$H:$H,$A7,Data!$C:$C,N$1,Data!$D:$D,N$2)</f>
        <v>0</v>
      </c>
      <c r="O7" s="5">
        <f>COUNTIFS(Data!$H:$H,$A7,Data!$C:$C,O$1,Data!$D:$D,O$2)</f>
        <v>0</v>
      </c>
      <c r="P7" s="5">
        <f>COUNTIFS(Data!$H:$H,$A7,Data!$C:$C,P$1,Data!$D:$D,P$2)</f>
        <v>0</v>
      </c>
      <c r="Q7" s="5">
        <f>COUNTIFS(Data!$H:$H,$A7,Data!$C:$C,Q$1,Data!$D:$D,Q$2)</f>
        <v>0</v>
      </c>
      <c r="R7" s="5">
        <f>COUNTIFS(Data!$H:$H,$A7,Data!$C:$C,R$1,Data!$D:$D,R$2)</f>
        <v>0</v>
      </c>
      <c r="S7" s="5">
        <f>COUNTIFS(Data!$H:$H,$A7,Data!$C:$C,S$1,Data!$D:$D,S$2)</f>
        <v>0</v>
      </c>
      <c r="T7" s="5">
        <f>COUNTIFS(Data!$H:$H,$A7,Data!$C:$C,T$1,Data!$D:$D,T$2)</f>
        <v>0</v>
      </c>
      <c r="U7" s="5">
        <f>COUNTIFS(Data!$H:$H,$A7,Data!$C:$C,U$1,Data!$D:$D,U$2)</f>
        <v>0</v>
      </c>
      <c r="V7" s="5">
        <f>COUNTIFS(Data!$H:$H,$A7,Data!$C:$C,V$1,Data!$D:$D,V$2)</f>
        <v>0</v>
      </c>
      <c r="W7" s="5">
        <f>COUNTIFS(Data!$H:$H,$A7,Data!$C:$C,W$1,Data!$D:$D,W$2)</f>
        <v>0</v>
      </c>
      <c r="X7" s="5">
        <f>COUNTIFS(Data!$H:$H,$A7,Data!$C:$C,X$1,Data!$D:$D,X$2)</f>
        <v>0</v>
      </c>
      <c r="Y7" s="5">
        <f>COUNTIFS(Data!$H:$H,$A7,Data!$C:$C,Y$1,Data!$D:$D,Y$2)</f>
        <v>0</v>
      </c>
      <c r="Z7" s="5">
        <f>COUNTIFS(Data!$H:$H,$A7,Data!$C:$C,Z$1,Data!$D:$D,Z$2)</f>
        <v>0</v>
      </c>
      <c r="AA7" s="5">
        <f>COUNTIFS(Data!$H:$H,$A7,Data!$C:$C,AA$1,Data!$D:$D,AA$2)</f>
        <v>0</v>
      </c>
      <c r="AB7" s="5">
        <f>COUNTIFS(Data!$H:$H,$A7,Data!$C:$C,AB$1,Data!$D:$D,AB$2)</f>
        <v>0</v>
      </c>
      <c r="AC7" s="5">
        <f>COUNTIFS(Data!$H:$H,$A7,Data!$C:$C,AC$1,Data!$D:$D,AC$2)</f>
        <v>0</v>
      </c>
      <c r="AD7" s="5">
        <f>COUNTIFS(Data!$H:$H,$A7,Data!$C:$C,AD$1,Data!$D:$D,AD$2)</f>
        <v>0</v>
      </c>
      <c r="AE7" s="5">
        <f>COUNTIFS(Data!$H:$H,$A7,Data!$C:$C,AE$1,Data!$D:$D,AE$2)</f>
        <v>0</v>
      </c>
      <c r="AF7" s="5">
        <f>COUNTIFS(Data!$H:$H,$A7,Data!$C:$C,AF$1,Data!$D:$D,AF$2)</f>
        <v>0</v>
      </c>
      <c r="AG7" s="5">
        <f>COUNTIFS(Data!$H:$H,$A7,Data!$C:$C,AG$1,Data!$D:$D,AG$2)</f>
        <v>0</v>
      </c>
      <c r="AH7" s="5">
        <f>COUNTIFS(Data!$H:$H,$A7,Data!$C:$C,AH$1,Data!$D:$D,AH$2)</f>
        <v>0</v>
      </c>
      <c r="AI7" s="5">
        <f>COUNTIFS(Data!$H:$H,$A7,Data!$C:$C,AI$1,Data!$D:$D,AI$2)</f>
        <v>0</v>
      </c>
      <c r="AJ7" s="5">
        <f>COUNTIFS(Data!$H:$H,$A7,Data!$C:$C,AJ$1,Data!$D:$D,AJ$2)</f>
        <v>0</v>
      </c>
      <c r="AK7" s="5">
        <f>COUNTIFS(Data!$H:$H,$A7,Data!$C:$C,AK$1,Data!$D:$D,AK$2)</f>
        <v>0</v>
      </c>
      <c r="AL7" s="5">
        <f>COUNTIFS(Data!$H:$H,$A7,Data!$C:$C,AL$1,Data!$D:$D,AL$2)</f>
        <v>0</v>
      </c>
      <c r="AM7" s="5">
        <f>COUNTIFS(Data!$H:$H,$A7,Data!$C:$C,AM$1,Data!$D:$D,AM$2)</f>
        <v>0</v>
      </c>
      <c r="AN7" s="5">
        <f>COUNTIFS(Data!$H:$H,$A7,Data!$C:$C,AN$1,Data!$D:$D,AN$2)</f>
        <v>0</v>
      </c>
      <c r="AO7" s="5">
        <f>COUNTIFS(Data!$H:$H,$A7,Data!$C:$C,AO$1,Data!$D:$D,AO$2)</f>
        <v>0</v>
      </c>
      <c r="AP7" s="5">
        <f>COUNTIFS(Data!$H:$H,$A7,Data!$C:$C,AP$1,Data!$D:$D,AP$2)</f>
        <v>0</v>
      </c>
      <c r="AQ7" s="5">
        <f>COUNTIFS(Data!$H:$H,$A7,Data!$C:$C,AQ$1,Data!$D:$D,AQ$2)</f>
        <v>0</v>
      </c>
      <c r="AR7" s="5">
        <f>COUNTIFS(Data!$H:$H,$A7,Data!$C:$C,AR$1,Data!$D:$D,AR$2)</f>
        <v>0</v>
      </c>
      <c r="AS7" s="5">
        <f>COUNTIFS(Data!$H:$H,$A7,Data!$C:$C,AS$1,Data!$D:$D,AS$2)</f>
        <v>0</v>
      </c>
      <c r="AT7" s="5">
        <f>COUNTIFS(Data!$H:$H,$A7,Data!$C:$C,AT$1,Data!$D:$D,AT$2)</f>
        <v>0</v>
      </c>
      <c r="AU7" s="5">
        <f>COUNTIFS(Data!$H:$H,$A7,Data!$C:$C,AU$1,Data!$D:$D,AU$2)</f>
        <v>0</v>
      </c>
      <c r="AV7" s="5">
        <f>COUNTIFS(Data!$H:$H,$A7,Data!$C:$C,AV$1,Data!$D:$D,AV$2)</f>
        <v>0</v>
      </c>
      <c r="AW7" s="5">
        <f>COUNTIFS(Data!$H:$H,$A7,Data!$C:$C,AW$1,Data!$D:$D,AW$2)</f>
        <v>0</v>
      </c>
      <c r="AX7" s="5">
        <f>COUNTIFS(Data!$H:$H,$A7,Data!$C:$C,AX$1,Data!$D:$D,AX$2)</f>
        <v>0</v>
      </c>
      <c r="AY7" s="5">
        <f>COUNTIFS(Data!$H:$H,$A7,Data!$C:$C,AY$1,Data!$D:$D,AY$2)</f>
        <v>0</v>
      </c>
      <c r="AZ7" s="5">
        <f>COUNTIFS(Data!$H:$H,$A7,Data!$C:$C,AZ$1,Data!$D:$D,AZ$2)</f>
        <v>0</v>
      </c>
      <c r="BA7" s="5">
        <f>COUNTIFS(Data!$H:$H,$A7,Data!$C:$C,BA$1,Data!$D:$D,BA$2)</f>
        <v>0</v>
      </c>
      <c r="BB7" s="5">
        <f>COUNTIFS(Data!$H:$H,$A7,Data!$C:$C,BB$1,Data!$D:$D,BB$2)</f>
        <v>1</v>
      </c>
      <c r="BC7" s="5">
        <f>COUNTIFS(Data!$H:$H,$A7,Data!$C:$C,BC$1,Data!$D:$D,BC$2)</f>
        <v>1</v>
      </c>
      <c r="BD7" s="5">
        <f>COUNTIFS(Data!$H:$H,$A7,Data!$C:$C,BD$1,Data!$D:$D,BD$2)</f>
        <v>0</v>
      </c>
      <c r="BE7" s="5">
        <f>COUNTIFS(Data!$H:$H,$A7,Data!$C:$C,BE$1,Data!$D:$D,BE$2)</f>
        <v>0</v>
      </c>
      <c r="BF7" s="5">
        <f>COUNTIFS(Data!$H:$H,$A7,Data!$C:$C,BF$1,Data!$D:$D,BF$2)</f>
        <v>0</v>
      </c>
      <c r="BG7" s="5">
        <f>COUNTIFS(Data!$H:$H,$A7,Data!$C:$C,BG$1,Data!$D:$D,BG$2)</f>
        <v>0</v>
      </c>
      <c r="BH7" s="5">
        <f>COUNTIFS(Data!$H:$H,$A7,Data!$C:$C,BH$1,Data!$D:$D,BH$2)</f>
        <v>0</v>
      </c>
      <c r="BI7" s="5">
        <f>COUNTIFS(Data!$H:$H,$A7,Data!$C:$C,BI$1,Data!$D:$D,BI$2)</f>
        <v>0</v>
      </c>
      <c r="BJ7" s="5">
        <f>COUNTIFS(Data!$H:$H,$A7,Data!$C:$C,BJ$1,Data!$D:$D,BJ$2)</f>
        <v>0</v>
      </c>
      <c r="BK7" s="5">
        <f>COUNTIFS(Data!$H:$H,$A7,Data!$C:$C,BK$1,Data!$D:$D,BK$2)</f>
        <v>0</v>
      </c>
      <c r="BL7" s="5">
        <f>COUNTIFS(Data!$H:$H,$A7,Data!$C:$C,BL$1,Data!$D:$D,BL$2)</f>
        <v>0</v>
      </c>
      <c r="BM7" s="5">
        <f>COUNTIFS(Data!$H:$H,$A7,Data!$C:$C,BM$1,Data!$D:$D,BM$2)</f>
        <v>0</v>
      </c>
      <c r="BN7" s="5">
        <f>COUNTIFS(Data!$H:$H,$A7,Data!$C:$C,BN$1,Data!$D:$D,BN$2)</f>
        <v>0</v>
      </c>
      <c r="BO7" s="5">
        <f>COUNTIFS(Data!$H:$H,$A7,Data!$C:$C,BO$1,Data!$D:$D,BO$2)</f>
        <v>0</v>
      </c>
      <c r="BP7" s="5">
        <f>COUNTIFS(Data!$H:$H,$A7,Data!$C:$C,BP$1,Data!$D:$D,BP$2)</f>
        <v>0</v>
      </c>
      <c r="BQ7" s="5">
        <f>COUNTIFS(Data!$H:$H,$A7,Data!$C:$C,BQ$1,Data!$D:$D,BQ$2)</f>
        <v>0</v>
      </c>
      <c r="BR7" s="5">
        <f>COUNTIFS(Data!$H:$H,$A7,Data!$C:$C,BR$1,Data!$D:$D,BR$2)</f>
        <v>0</v>
      </c>
      <c r="BS7" s="5">
        <f>COUNTIFS(Data!$H:$H,$A7,Data!$C:$C,BS$1,Data!$D:$D,BS$2)</f>
        <v>0</v>
      </c>
      <c r="BT7" s="5">
        <f>COUNTIFS(Data!$H:$H,$A7,Data!$C:$C,BT$1,Data!$D:$D,BT$2)</f>
        <v>0</v>
      </c>
      <c r="BU7" s="5">
        <f>COUNTIFS(Data!$H:$H,$A7,Data!$C:$C,BU$1,Data!$D:$D,BU$2)</f>
        <v>0</v>
      </c>
      <c r="BV7" s="5">
        <f>COUNTIFS(Data!$H:$H,$A7,Data!$C:$C,BV$1,Data!$D:$D,BV$2)</f>
        <v>0</v>
      </c>
      <c r="BW7" s="5">
        <f>COUNTIFS(Data!$H:$H,$A7,Data!$C:$C,BW$1,Data!$D:$D,BW$2)</f>
        <v>0</v>
      </c>
      <c r="BX7" s="5">
        <f>COUNTIFS(Data!$H:$H,$A7,Data!$C:$C,BX$1,Data!$D:$D,BX$2)</f>
        <v>0</v>
      </c>
      <c r="BY7" s="5">
        <f>COUNTIFS(Data!$H:$H,$A7,Data!$C:$C,BY$1,Data!$D:$D,BY$2)</f>
        <v>0</v>
      </c>
      <c r="BZ7" s="5">
        <f>COUNTIFS(Data!$H:$H,$A7,Data!$C:$C,BZ$1,Data!$D:$D,BZ$2)</f>
        <v>0</v>
      </c>
      <c r="CA7" s="5">
        <f>COUNTIFS(Data!$H:$H,$A7,Data!$C:$C,CA$1,Data!$D:$D,CA$2)</f>
        <v>0</v>
      </c>
      <c r="CB7" s="5">
        <f>COUNTIFS(Data!$H:$H,$A7,Data!$C:$C,CB$1,Data!$D:$D,CB$2)</f>
        <v>0</v>
      </c>
      <c r="CC7" s="5">
        <f>COUNTIFS(Data!$H:$H,$A7,Data!$C:$C,CC$1,Data!$D:$D,CC$2)</f>
        <v>0</v>
      </c>
      <c r="CD7" s="5">
        <f>COUNTIFS(Data!$H:$H,$A7,Data!$C:$C,CD$1,Data!$D:$D,CD$2)</f>
        <v>0</v>
      </c>
      <c r="CE7" s="5">
        <f>COUNTIFS(Data!$H:$H,$A7,Data!$C:$C,CE$1,Data!$D:$D,CE$2)</f>
        <v>0</v>
      </c>
      <c r="CF7" s="5">
        <f>COUNTIFS(Data!$H:$H,$A7,Data!$C:$C,CF$1,Data!$D:$D,CF$2)</f>
        <v>0</v>
      </c>
      <c r="CG7" s="5">
        <f>COUNTIFS(Data!$H:$H,$A7,Data!$C:$C,CG$1,Data!$D:$D,CG$2)</f>
        <v>0</v>
      </c>
      <c r="CH7" s="5">
        <f>COUNTIFS(Data!$H:$H,$A7,Data!$C:$C,CH$1,Data!$D:$D,CH$2)</f>
        <v>0</v>
      </c>
      <c r="CI7" s="5">
        <f>COUNTIFS(Data!$H:$H,$A7,Data!$C:$C,CI$1,Data!$D:$D,CI$2)</f>
        <v>0</v>
      </c>
      <c r="CJ7" s="5">
        <f>COUNTIFS(Data!$H:$H,$A7,Data!$C:$C,CJ$1,Data!$D:$D,CJ$2)</f>
        <v>0</v>
      </c>
      <c r="CK7" s="5">
        <f>COUNTIFS(Data!$H:$H,$A7,Data!$C:$C,CK$1,Data!$D:$D,CK$2)</f>
        <v>0</v>
      </c>
      <c r="CL7" s="5">
        <f>COUNTIFS(Data!$H:$H,$A7,Data!$C:$C,CL$1,Data!$D:$D,CL$2)</f>
        <v>0</v>
      </c>
      <c r="CM7" s="5">
        <f>COUNTIFS(Data!$H:$H,$A7,Data!$C:$C,CM$1,Data!$D:$D,CM$2)</f>
        <v>0</v>
      </c>
      <c r="CN7" s="5">
        <f>COUNTIFS(Data!$H:$H,$A7,Data!$C:$C,CN$1,Data!$D:$D,CN$2)</f>
        <v>0</v>
      </c>
      <c r="CO7" s="5">
        <f>COUNTIFS(Data!$H:$H,$A7,Data!$C:$C,CO$1,Data!$D:$D,CO$2)</f>
        <v>0</v>
      </c>
      <c r="CP7" s="5">
        <f>COUNTIFS(Data!$H:$H,$A7,Data!$C:$C,CP$1,Data!$D:$D,CP$2)</f>
        <v>0</v>
      </c>
      <c r="CQ7" s="5">
        <f>COUNTIFS(Data!$H:$H,$A7,Data!$C:$C,CQ$1,Data!$D:$D,CQ$2)</f>
        <v>0</v>
      </c>
      <c r="CR7" s="5">
        <f>COUNTIFS(Data!$H:$H,$A7,Data!$C:$C,CR$1,Data!$D:$D,CR$2)</f>
        <v>0</v>
      </c>
      <c r="CS7" s="5">
        <f>COUNTIFS(Data!$H:$H,$A7,Data!$C:$C,CS$1,Data!$D:$D,CS$2)</f>
        <v>0</v>
      </c>
      <c r="CT7" s="5">
        <f>COUNTIFS(Data!$H:$H,$A7,Data!$C:$C,CT$1,Data!$D:$D,CT$2)</f>
        <v>0</v>
      </c>
      <c r="CU7" s="5">
        <f>COUNTIFS(Data!$H:$H,$A7,Data!$C:$C,CU$1,Data!$D:$D,CU$2)</f>
        <v>1</v>
      </c>
      <c r="CV7" s="5">
        <f>COUNTIFS(Data!$H:$H,$A7,Data!$C:$C,CV$1,Data!$D:$D,CV$2)</f>
        <v>0</v>
      </c>
      <c r="CW7" s="5">
        <f t="shared" ref="CW7:CX7" si="6">SUMIF($B$2:$CV$2,CW$2, $B7:$CV7)</f>
        <v>2</v>
      </c>
      <c r="CX7" s="5">
        <f t="shared" si="6"/>
        <v>1</v>
      </c>
      <c r="CY7" s="5">
        <f t="shared" si="3"/>
        <v>3</v>
      </c>
    </row>
    <row r="8">
      <c r="A8" s="5" t="str">
        <f>Countries!A6</f>
        <v>BAH</v>
      </c>
      <c r="B8" s="5">
        <f>COUNTIFS(Data!$H:$H,$A8,Data!$C:$C,B$1,Data!$D:$D,B$2)</f>
        <v>0</v>
      </c>
      <c r="C8" s="5">
        <f>COUNTIFS(Data!$H:$H,$A8,Data!$C:$C,C$1,Data!$D:$D,C$2)</f>
        <v>0</v>
      </c>
      <c r="D8" s="5">
        <f>COUNTIFS(Data!$H:$H,$A8,Data!$C:$C,D$1,Data!$D:$D,D$2)</f>
        <v>0</v>
      </c>
      <c r="E8" s="5">
        <f>COUNTIFS(Data!$H:$H,$A8,Data!$C:$C,E$1,Data!$D:$D,E$2)</f>
        <v>0</v>
      </c>
      <c r="F8" s="5">
        <f>COUNTIFS(Data!$H:$H,$A8,Data!$C:$C,F$1,Data!$D:$D,F$2)</f>
        <v>0</v>
      </c>
      <c r="G8" s="5">
        <f>COUNTIFS(Data!$H:$H,$A8,Data!$C:$C,G$1,Data!$D:$D,G$2)</f>
        <v>0</v>
      </c>
      <c r="H8" s="5">
        <f>COUNTIFS(Data!$H:$H,$A8,Data!$C:$C,H$1,Data!$D:$D,H$2)</f>
        <v>0</v>
      </c>
      <c r="I8" s="5">
        <f>COUNTIFS(Data!$H:$H,$A8,Data!$C:$C,I$1,Data!$D:$D,I$2)</f>
        <v>0</v>
      </c>
      <c r="J8" s="5">
        <f>COUNTIFS(Data!$H:$H,$A8,Data!$C:$C,J$1,Data!$D:$D,J$2)</f>
        <v>0</v>
      </c>
      <c r="K8" s="5">
        <f>COUNTIFS(Data!$H:$H,$A8,Data!$C:$C,K$1,Data!$D:$D,K$2)</f>
        <v>0</v>
      </c>
      <c r="L8" s="5">
        <f>COUNTIFS(Data!$H:$H,$A8,Data!$C:$C,L$1,Data!$D:$D,L$2)</f>
        <v>0</v>
      </c>
      <c r="M8" s="5">
        <f>COUNTIFS(Data!$H:$H,$A8,Data!$C:$C,M$1,Data!$D:$D,M$2)</f>
        <v>0</v>
      </c>
      <c r="N8" s="5">
        <f>COUNTIFS(Data!$H:$H,$A8,Data!$C:$C,N$1,Data!$D:$D,N$2)</f>
        <v>0</v>
      </c>
      <c r="O8" s="5">
        <f>COUNTIFS(Data!$H:$H,$A8,Data!$C:$C,O$1,Data!$D:$D,O$2)</f>
        <v>0</v>
      </c>
      <c r="P8" s="5">
        <f>COUNTIFS(Data!$H:$H,$A8,Data!$C:$C,P$1,Data!$D:$D,P$2)</f>
        <v>0</v>
      </c>
      <c r="Q8" s="5">
        <f>COUNTIFS(Data!$H:$H,$A8,Data!$C:$C,Q$1,Data!$D:$D,Q$2)</f>
        <v>0</v>
      </c>
      <c r="R8" s="5">
        <f>COUNTIFS(Data!$H:$H,$A8,Data!$C:$C,R$1,Data!$D:$D,R$2)</f>
        <v>0</v>
      </c>
      <c r="S8" s="5">
        <f>COUNTIFS(Data!$H:$H,$A8,Data!$C:$C,S$1,Data!$D:$D,S$2)</f>
        <v>0</v>
      </c>
      <c r="T8" s="5">
        <f>COUNTIFS(Data!$H:$H,$A8,Data!$C:$C,T$1,Data!$D:$D,T$2)</f>
        <v>0</v>
      </c>
      <c r="U8" s="5">
        <f>COUNTIFS(Data!$H:$H,$A8,Data!$C:$C,U$1,Data!$D:$D,U$2)</f>
        <v>0</v>
      </c>
      <c r="V8" s="5">
        <f>COUNTIFS(Data!$H:$H,$A8,Data!$C:$C,V$1,Data!$D:$D,V$2)</f>
        <v>0</v>
      </c>
      <c r="W8" s="5">
        <f>COUNTIFS(Data!$H:$H,$A8,Data!$C:$C,W$1,Data!$D:$D,W$2)</f>
        <v>0</v>
      </c>
      <c r="X8" s="5">
        <f>COUNTIFS(Data!$H:$H,$A8,Data!$C:$C,X$1,Data!$D:$D,X$2)</f>
        <v>0</v>
      </c>
      <c r="Y8" s="5">
        <f>COUNTIFS(Data!$H:$H,$A8,Data!$C:$C,Y$1,Data!$D:$D,Y$2)</f>
        <v>0</v>
      </c>
      <c r="Z8" s="5">
        <f>COUNTIFS(Data!$H:$H,$A8,Data!$C:$C,Z$1,Data!$D:$D,Z$2)</f>
        <v>0</v>
      </c>
      <c r="AA8" s="5">
        <f>COUNTIFS(Data!$H:$H,$A8,Data!$C:$C,AA$1,Data!$D:$D,AA$2)</f>
        <v>0</v>
      </c>
      <c r="AB8" s="5">
        <f>COUNTIFS(Data!$H:$H,$A8,Data!$C:$C,AB$1,Data!$D:$D,AB$2)</f>
        <v>0</v>
      </c>
      <c r="AC8" s="5">
        <f>COUNTIFS(Data!$H:$H,$A8,Data!$C:$C,AC$1,Data!$D:$D,AC$2)</f>
        <v>0</v>
      </c>
      <c r="AD8" s="5">
        <f>COUNTIFS(Data!$H:$H,$A8,Data!$C:$C,AD$1,Data!$D:$D,AD$2)</f>
        <v>0</v>
      </c>
      <c r="AE8" s="5">
        <f>COUNTIFS(Data!$H:$H,$A8,Data!$C:$C,AE$1,Data!$D:$D,AE$2)</f>
        <v>0</v>
      </c>
      <c r="AF8" s="5">
        <f>COUNTIFS(Data!$H:$H,$A8,Data!$C:$C,AF$1,Data!$D:$D,AF$2)</f>
        <v>0</v>
      </c>
      <c r="AG8" s="5">
        <f>COUNTIFS(Data!$H:$H,$A8,Data!$C:$C,AG$1,Data!$D:$D,AG$2)</f>
        <v>0</v>
      </c>
      <c r="AH8" s="5">
        <f>COUNTIFS(Data!$H:$H,$A8,Data!$C:$C,AH$1,Data!$D:$D,AH$2)</f>
        <v>0</v>
      </c>
      <c r="AI8" s="5">
        <f>COUNTIFS(Data!$H:$H,$A8,Data!$C:$C,AI$1,Data!$D:$D,AI$2)</f>
        <v>0</v>
      </c>
      <c r="AJ8" s="5">
        <f>COUNTIFS(Data!$H:$H,$A8,Data!$C:$C,AJ$1,Data!$D:$D,AJ$2)</f>
        <v>0</v>
      </c>
      <c r="AK8" s="5">
        <f>COUNTIFS(Data!$H:$H,$A8,Data!$C:$C,AK$1,Data!$D:$D,AK$2)</f>
        <v>0</v>
      </c>
      <c r="AL8" s="5">
        <f>COUNTIFS(Data!$H:$H,$A8,Data!$C:$C,AL$1,Data!$D:$D,AL$2)</f>
        <v>0</v>
      </c>
      <c r="AM8" s="5">
        <f>COUNTIFS(Data!$H:$H,$A8,Data!$C:$C,AM$1,Data!$D:$D,AM$2)</f>
        <v>0</v>
      </c>
      <c r="AN8" s="5">
        <f>COUNTIFS(Data!$H:$H,$A8,Data!$C:$C,AN$1,Data!$D:$D,AN$2)</f>
        <v>0</v>
      </c>
      <c r="AO8" s="5">
        <f>COUNTIFS(Data!$H:$H,$A8,Data!$C:$C,AO$1,Data!$D:$D,AO$2)</f>
        <v>0</v>
      </c>
      <c r="AP8" s="5">
        <f>COUNTIFS(Data!$H:$H,$A8,Data!$C:$C,AP$1,Data!$D:$D,AP$2)</f>
        <v>0</v>
      </c>
      <c r="AQ8" s="5">
        <f>COUNTIFS(Data!$H:$H,$A8,Data!$C:$C,AQ$1,Data!$D:$D,AQ$2)</f>
        <v>0</v>
      </c>
      <c r="AR8" s="5">
        <f>COUNTIFS(Data!$H:$H,$A8,Data!$C:$C,AR$1,Data!$D:$D,AR$2)</f>
        <v>0</v>
      </c>
      <c r="AS8" s="5">
        <f>COUNTIFS(Data!$H:$H,$A8,Data!$C:$C,AS$1,Data!$D:$D,AS$2)</f>
        <v>0</v>
      </c>
      <c r="AT8" s="5">
        <f>COUNTIFS(Data!$H:$H,$A8,Data!$C:$C,AT$1,Data!$D:$D,AT$2)</f>
        <v>0</v>
      </c>
      <c r="AU8" s="5">
        <f>COUNTIFS(Data!$H:$H,$A8,Data!$C:$C,AU$1,Data!$D:$D,AU$2)</f>
        <v>0</v>
      </c>
      <c r="AV8" s="5">
        <f>COUNTIFS(Data!$H:$H,$A8,Data!$C:$C,AV$1,Data!$D:$D,AV$2)</f>
        <v>0</v>
      </c>
      <c r="AW8" s="5">
        <f>COUNTIFS(Data!$H:$H,$A8,Data!$C:$C,AW$1,Data!$D:$D,AW$2)</f>
        <v>0</v>
      </c>
      <c r="AX8" s="5">
        <f>COUNTIFS(Data!$H:$H,$A8,Data!$C:$C,AX$1,Data!$D:$D,AX$2)</f>
        <v>0</v>
      </c>
      <c r="AY8" s="5">
        <f>COUNTIFS(Data!$H:$H,$A8,Data!$C:$C,AY$1,Data!$D:$D,AY$2)</f>
        <v>0</v>
      </c>
      <c r="AZ8" s="5">
        <f>COUNTIFS(Data!$H:$H,$A8,Data!$C:$C,AZ$1,Data!$D:$D,AZ$2)</f>
        <v>0</v>
      </c>
      <c r="BA8" s="5">
        <f>COUNTIFS(Data!$H:$H,$A8,Data!$C:$C,BA$1,Data!$D:$D,BA$2)</f>
        <v>0</v>
      </c>
      <c r="BB8" s="5">
        <f>COUNTIFS(Data!$H:$H,$A8,Data!$C:$C,BB$1,Data!$D:$D,BB$2)</f>
        <v>0</v>
      </c>
      <c r="BC8" s="5">
        <f>COUNTIFS(Data!$H:$H,$A8,Data!$C:$C,BC$1,Data!$D:$D,BC$2)</f>
        <v>0</v>
      </c>
      <c r="BD8" s="5">
        <f>COUNTIFS(Data!$H:$H,$A8,Data!$C:$C,BD$1,Data!$D:$D,BD$2)</f>
        <v>0</v>
      </c>
      <c r="BE8" s="5">
        <f>COUNTIFS(Data!$H:$H,$A8,Data!$C:$C,BE$1,Data!$D:$D,BE$2)</f>
        <v>0</v>
      </c>
      <c r="BF8" s="5">
        <f>COUNTIFS(Data!$H:$H,$A8,Data!$C:$C,BF$1,Data!$D:$D,BF$2)</f>
        <v>0</v>
      </c>
      <c r="BG8" s="5">
        <f>COUNTIFS(Data!$H:$H,$A8,Data!$C:$C,BG$1,Data!$D:$D,BG$2)</f>
        <v>0</v>
      </c>
      <c r="BH8" s="5">
        <f>COUNTIFS(Data!$H:$H,$A8,Data!$C:$C,BH$1,Data!$D:$D,BH$2)</f>
        <v>0</v>
      </c>
      <c r="BI8" s="5">
        <f>COUNTIFS(Data!$H:$H,$A8,Data!$C:$C,BI$1,Data!$D:$D,BI$2)</f>
        <v>0</v>
      </c>
      <c r="BJ8" s="5">
        <f>COUNTIFS(Data!$H:$H,$A8,Data!$C:$C,BJ$1,Data!$D:$D,BJ$2)</f>
        <v>0</v>
      </c>
      <c r="BK8" s="5">
        <f>COUNTIFS(Data!$H:$H,$A8,Data!$C:$C,BK$1,Data!$D:$D,BK$2)</f>
        <v>0</v>
      </c>
      <c r="BL8" s="5">
        <f>COUNTIFS(Data!$H:$H,$A8,Data!$C:$C,BL$1,Data!$D:$D,BL$2)</f>
        <v>0</v>
      </c>
      <c r="BM8" s="5">
        <f>COUNTIFS(Data!$H:$H,$A8,Data!$C:$C,BM$1,Data!$D:$D,BM$2)</f>
        <v>0</v>
      </c>
      <c r="BN8" s="5">
        <f>COUNTIFS(Data!$H:$H,$A8,Data!$C:$C,BN$1,Data!$D:$D,BN$2)</f>
        <v>0</v>
      </c>
      <c r="BO8" s="5">
        <f>COUNTIFS(Data!$H:$H,$A8,Data!$C:$C,BO$1,Data!$D:$D,BO$2)</f>
        <v>0</v>
      </c>
      <c r="BP8" s="5">
        <f>COUNTIFS(Data!$H:$H,$A8,Data!$C:$C,BP$1,Data!$D:$D,BP$2)</f>
        <v>0</v>
      </c>
      <c r="BQ8" s="5">
        <f>COUNTIFS(Data!$H:$H,$A8,Data!$C:$C,BQ$1,Data!$D:$D,BQ$2)</f>
        <v>0</v>
      </c>
      <c r="BR8" s="5">
        <f>COUNTIFS(Data!$H:$H,$A8,Data!$C:$C,BR$1,Data!$D:$D,BR$2)</f>
        <v>0</v>
      </c>
      <c r="BS8" s="5">
        <f>COUNTIFS(Data!$H:$H,$A8,Data!$C:$C,BS$1,Data!$D:$D,BS$2)</f>
        <v>0</v>
      </c>
      <c r="BT8" s="5">
        <f>COUNTIFS(Data!$H:$H,$A8,Data!$C:$C,BT$1,Data!$D:$D,BT$2)</f>
        <v>0</v>
      </c>
      <c r="BU8" s="5">
        <f>COUNTIFS(Data!$H:$H,$A8,Data!$C:$C,BU$1,Data!$D:$D,BU$2)</f>
        <v>0</v>
      </c>
      <c r="BV8" s="5">
        <f>COUNTIFS(Data!$H:$H,$A8,Data!$C:$C,BV$1,Data!$D:$D,BV$2)</f>
        <v>0</v>
      </c>
      <c r="BW8" s="5">
        <f>COUNTIFS(Data!$H:$H,$A8,Data!$C:$C,BW$1,Data!$D:$D,BW$2)</f>
        <v>0</v>
      </c>
      <c r="BX8" s="5">
        <f>COUNTIFS(Data!$H:$H,$A8,Data!$C:$C,BX$1,Data!$D:$D,BX$2)</f>
        <v>0</v>
      </c>
      <c r="BY8" s="5">
        <f>COUNTIFS(Data!$H:$H,$A8,Data!$C:$C,BY$1,Data!$D:$D,BY$2)</f>
        <v>0</v>
      </c>
      <c r="BZ8" s="5">
        <f>COUNTIFS(Data!$H:$H,$A8,Data!$C:$C,BZ$1,Data!$D:$D,BZ$2)</f>
        <v>0</v>
      </c>
      <c r="CA8" s="5">
        <f>COUNTIFS(Data!$H:$H,$A8,Data!$C:$C,CA$1,Data!$D:$D,CA$2)</f>
        <v>0</v>
      </c>
      <c r="CB8" s="5">
        <f>COUNTIFS(Data!$H:$H,$A8,Data!$C:$C,CB$1,Data!$D:$D,CB$2)</f>
        <v>0</v>
      </c>
      <c r="CC8" s="5">
        <f>COUNTIFS(Data!$H:$H,$A8,Data!$C:$C,CC$1,Data!$D:$D,CC$2)</f>
        <v>0</v>
      </c>
      <c r="CD8" s="5">
        <f>COUNTIFS(Data!$H:$H,$A8,Data!$C:$C,CD$1,Data!$D:$D,CD$2)</f>
        <v>0</v>
      </c>
      <c r="CE8" s="5">
        <f>COUNTIFS(Data!$H:$H,$A8,Data!$C:$C,CE$1,Data!$D:$D,CE$2)</f>
        <v>0</v>
      </c>
      <c r="CF8" s="5">
        <f>COUNTIFS(Data!$H:$H,$A8,Data!$C:$C,CF$1,Data!$D:$D,CF$2)</f>
        <v>0</v>
      </c>
      <c r="CG8" s="5">
        <f>COUNTIFS(Data!$H:$H,$A8,Data!$C:$C,CG$1,Data!$D:$D,CG$2)</f>
        <v>0</v>
      </c>
      <c r="CH8" s="5">
        <f>COUNTIFS(Data!$H:$H,$A8,Data!$C:$C,CH$1,Data!$D:$D,CH$2)</f>
        <v>0</v>
      </c>
      <c r="CI8" s="5">
        <f>COUNTIFS(Data!$H:$H,$A8,Data!$C:$C,CI$1,Data!$D:$D,CI$2)</f>
        <v>0</v>
      </c>
      <c r="CJ8" s="5">
        <f>COUNTIFS(Data!$H:$H,$A8,Data!$C:$C,CJ$1,Data!$D:$D,CJ$2)</f>
        <v>0</v>
      </c>
      <c r="CK8" s="5">
        <f>COUNTIFS(Data!$H:$H,$A8,Data!$C:$C,CK$1,Data!$D:$D,CK$2)</f>
        <v>0</v>
      </c>
      <c r="CL8" s="5">
        <f>COUNTIFS(Data!$H:$H,$A8,Data!$C:$C,CL$1,Data!$D:$D,CL$2)</f>
        <v>0</v>
      </c>
      <c r="CM8" s="5">
        <f>COUNTIFS(Data!$H:$H,$A8,Data!$C:$C,CM$1,Data!$D:$D,CM$2)</f>
        <v>0</v>
      </c>
      <c r="CN8" s="5">
        <f>COUNTIFS(Data!$H:$H,$A8,Data!$C:$C,CN$1,Data!$D:$D,CN$2)</f>
        <v>0</v>
      </c>
      <c r="CO8" s="5">
        <f>COUNTIFS(Data!$H:$H,$A8,Data!$C:$C,CO$1,Data!$D:$D,CO$2)</f>
        <v>0</v>
      </c>
      <c r="CP8" s="5">
        <f>COUNTIFS(Data!$H:$H,$A8,Data!$C:$C,CP$1,Data!$D:$D,CP$2)</f>
        <v>0</v>
      </c>
      <c r="CQ8" s="5">
        <f>COUNTIFS(Data!$H:$H,$A8,Data!$C:$C,CQ$1,Data!$D:$D,CQ$2)</f>
        <v>0</v>
      </c>
      <c r="CR8" s="5">
        <f>COUNTIFS(Data!$H:$H,$A8,Data!$C:$C,CR$1,Data!$D:$D,CR$2)</f>
        <v>0</v>
      </c>
      <c r="CS8" s="5">
        <f>COUNTIFS(Data!$H:$H,$A8,Data!$C:$C,CS$1,Data!$D:$D,CS$2)</f>
        <v>0</v>
      </c>
      <c r="CT8" s="5">
        <f>COUNTIFS(Data!$H:$H,$A8,Data!$C:$C,CT$1,Data!$D:$D,CT$2)</f>
        <v>0</v>
      </c>
      <c r="CU8" s="5">
        <f>COUNTIFS(Data!$H:$H,$A8,Data!$C:$C,CU$1,Data!$D:$D,CU$2)</f>
        <v>0</v>
      </c>
      <c r="CV8" s="5">
        <f>COUNTIFS(Data!$H:$H,$A8,Data!$C:$C,CV$1,Data!$D:$D,CV$2)</f>
        <v>0</v>
      </c>
      <c r="CW8" s="5">
        <f t="shared" ref="CW8:CX8" si="7">SUMIF($B$2:$CV$2,CW$2, $B8:$CV8)</f>
        <v>0</v>
      </c>
      <c r="CX8" s="5">
        <f t="shared" si="7"/>
        <v>0</v>
      </c>
      <c r="CY8" s="5">
        <f t="shared" si="3"/>
        <v>0</v>
      </c>
    </row>
    <row r="9">
      <c r="A9" s="5" t="str">
        <f>Countries!A7</f>
        <v>BEL</v>
      </c>
      <c r="B9" s="5">
        <f>COUNTIFS(Data!$H:$H,$A9,Data!$C:$C,B$1,Data!$D:$D,B$2)</f>
        <v>0</v>
      </c>
      <c r="C9" s="5">
        <f>COUNTIFS(Data!$H:$H,$A9,Data!$C:$C,C$1,Data!$D:$D,C$2)</f>
        <v>0</v>
      </c>
      <c r="D9" s="5">
        <f>COUNTIFS(Data!$H:$H,$A9,Data!$C:$C,D$1,Data!$D:$D,D$2)</f>
        <v>0</v>
      </c>
      <c r="E9" s="5">
        <f>COUNTIFS(Data!$H:$H,$A9,Data!$C:$C,E$1,Data!$D:$D,E$2)</f>
        <v>0</v>
      </c>
      <c r="F9" s="5">
        <f>COUNTIFS(Data!$H:$H,$A9,Data!$C:$C,F$1,Data!$D:$D,F$2)</f>
        <v>0</v>
      </c>
      <c r="G9" s="5">
        <f>COUNTIFS(Data!$H:$H,$A9,Data!$C:$C,G$1,Data!$D:$D,G$2)</f>
        <v>0</v>
      </c>
      <c r="H9" s="5">
        <f>COUNTIFS(Data!$H:$H,$A9,Data!$C:$C,H$1,Data!$D:$D,H$2)</f>
        <v>0</v>
      </c>
      <c r="I9" s="5">
        <f>COUNTIFS(Data!$H:$H,$A9,Data!$C:$C,I$1,Data!$D:$D,I$2)</f>
        <v>0</v>
      </c>
      <c r="J9" s="5">
        <f>COUNTIFS(Data!$H:$H,$A9,Data!$C:$C,J$1,Data!$D:$D,J$2)</f>
        <v>0</v>
      </c>
      <c r="K9" s="5">
        <f>COUNTIFS(Data!$H:$H,$A9,Data!$C:$C,K$1,Data!$D:$D,K$2)</f>
        <v>0</v>
      </c>
      <c r="L9" s="5">
        <f>COUNTIFS(Data!$H:$H,$A9,Data!$C:$C,L$1,Data!$D:$D,L$2)</f>
        <v>0</v>
      </c>
      <c r="M9" s="5">
        <f>COUNTIFS(Data!$H:$H,$A9,Data!$C:$C,M$1,Data!$D:$D,M$2)</f>
        <v>0</v>
      </c>
      <c r="N9" s="5">
        <f>COUNTIFS(Data!$H:$H,$A9,Data!$C:$C,N$1,Data!$D:$D,N$2)</f>
        <v>0</v>
      </c>
      <c r="O9" s="5">
        <f>COUNTIFS(Data!$H:$H,$A9,Data!$C:$C,O$1,Data!$D:$D,O$2)</f>
        <v>0</v>
      </c>
      <c r="P9" s="5">
        <f>COUNTIFS(Data!$H:$H,$A9,Data!$C:$C,P$1,Data!$D:$D,P$2)</f>
        <v>0</v>
      </c>
      <c r="Q9" s="5">
        <f>COUNTIFS(Data!$H:$H,$A9,Data!$C:$C,Q$1,Data!$D:$D,Q$2)</f>
        <v>0</v>
      </c>
      <c r="R9" s="5">
        <f>COUNTIFS(Data!$H:$H,$A9,Data!$C:$C,R$1,Data!$D:$D,R$2)</f>
        <v>0</v>
      </c>
      <c r="S9" s="5">
        <f>COUNTIFS(Data!$H:$H,$A9,Data!$C:$C,S$1,Data!$D:$D,S$2)</f>
        <v>0</v>
      </c>
      <c r="T9" s="5">
        <f>COUNTIFS(Data!$H:$H,$A9,Data!$C:$C,T$1,Data!$D:$D,T$2)</f>
        <v>0</v>
      </c>
      <c r="U9" s="5">
        <f>COUNTIFS(Data!$H:$H,$A9,Data!$C:$C,U$1,Data!$D:$D,U$2)</f>
        <v>0</v>
      </c>
      <c r="V9" s="5">
        <f>COUNTIFS(Data!$H:$H,$A9,Data!$C:$C,V$1,Data!$D:$D,V$2)</f>
        <v>0</v>
      </c>
      <c r="W9" s="5">
        <f>COUNTIFS(Data!$H:$H,$A9,Data!$C:$C,W$1,Data!$D:$D,W$2)</f>
        <v>0</v>
      </c>
      <c r="X9" s="5">
        <f>COUNTIFS(Data!$H:$H,$A9,Data!$C:$C,X$1,Data!$D:$D,X$2)</f>
        <v>0</v>
      </c>
      <c r="Y9" s="5">
        <f>COUNTIFS(Data!$H:$H,$A9,Data!$C:$C,Y$1,Data!$D:$D,Y$2)</f>
        <v>0</v>
      </c>
      <c r="Z9" s="5">
        <f>COUNTIFS(Data!$H:$H,$A9,Data!$C:$C,Z$1,Data!$D:$D,Z$2)</f>
        <v>0</v>
      </c>
      <c r="AA9" s="5">
        <f>COUNTIFS(Data!$H:$H,$A9,Data!$C:$C,AA$1,Data!$D:$D,AA$2)</f>
        <v>0</v>
      </c>
      <c r="AB9" s="5">
        <f>COUNTIFS(Data!$H:$H,$A9,Data!$C:$C,AB$1,Data!$D:$D,AB$2)</f>
        <v>0</v>
      </c>
      <c r="AC9" s="5">
        <f>COUNTIFS(Data!$H:$H,$A9,Data!$C:$C,AC$1,Data!$D:$D,AC$2)</f>
        <v>0</v>
      </c>
      <c r="AD9" s="5">
        <f>COUNTIFS(Data!$H:$H,$A9,Data!$C:$C,AD$1,Data!$D:$D,AD$2)</f>
        <v>0</v>
      </c>
      <c r="AE9" s="5">
        <f>COUNTIFS(Data!$H:$H,$A9,Data!$C:$C,AE$1,Data!$D:$D,AE$2)</f>
        <v>0</v>
      </c>
      <c r="AF9" s="5">
        <f>COUNTIFS(Data!$H:$H,$A9,Data!$C:$C,AF$1,Data!$D:$D,AF$2)</f>
        <v>0</v>
      </c>
      <c r="AG9" s="5">
        <f>COUNTIFS(Data!$H:$H,$A9,Data!$C:$C,AG$1,Data!$D:$D,AG$2)</f>
        <v>0</v>
      </c>
      <c r="AH9" s="5">
        <f>COUNTIFS(Data!$H:$H,$A9,Data!$C:$C,AH$1,Data!$D:$D,AH$2)</f>
        <v>1</v>
      </c>
      <c r="AI9" s="5">
        <f>COUNTIFS(Data!$H:$H,$A9,Data!$C:$C,AI$1,Data!$D:$D,AI$2)</f>
        <v>0</v>
      </c>
      <c r="AJ9" s="5">
        <f>COUNTIFS(Data!$H:$H,$A9,Data!$C:$C,AJ$1,Data!$D:$D,AJ$2)</f>
        <v>0</v>
      </c>
      <c r="AK9" s="5">
        <f>COUNTIFS(Data!$H:$H,$A9,Data!$C:$C,AK$1,Data!$D:$D,AK$2)</f>
        <v>0</v>
      </c>
      <c r="AL9" s="5">
        <f>COUNTIFS(Data!$H:$H,$A9,Data!$C:$C,AL$1,Data!$D:$D,AL$2)</f>
        <v>0</v>
      </c>
      <c r="AM9" s="5">
        <f>COUNTIFS(Data!$H:$H,$A9,Data!$C:$C,AM$1,Data!$D:$D,AM$2)</f>
        <v>0</v>
      </c>
      <c r="AN9" s="5">
        <f>COUNTIFS(Data!$H:$H,$A9,Data!$C:$C,AN$1,Data!$D:$D,AN$2)</f>
        <v>0</v>
      </c>
      <c r="AO9" s="5">
        <f>COUNTIFS(Data!$H:$H,$A9,Data!$C:$C,AO$1,Data!$D:$D,AO$2)</f>
        <v>0</v>
      </c>
      <c r="AP9" s="5">
        <f>COUNTIFS(Data!$H:$H,$A9,Data!$C:$C,AP$1,Data!$D:$D,AP$2)</f>
        <v>0</v>
      </c>
      <c r="AQ9" s="5">
        <f>COUNTIFS(Data!$H:$H,$A9,Data!$C:$C,AQ$1,Data!$D:$D,AQ$2)</f>
        <v>0</v>
      </c>
      <c r="AR9" s="5">
        <f>COUNTIFS(Data!$H:$H,$A9,Data!$C:$C,AR$1,Data!$D:$D,AR$2)</f>
        <v>0</v>
      </c>
      <c r="AS9" s="5">
        <f>COUNTIFS(Data!$H:$H,$A9,Data!$C:$C,AS$1,Data!$D:$D,AS$2)</f>
        <v>0</v>
      </c>
      <c r="AT9" s="5">
        <f>COUNTIFS(Data!$H:$H,$A9,Data!$C:$C,AT$1,Data!$D:$D,AT$2)</f>
        <v>0</v>
      </c>
      <c r="AU9" s="5">
        <f>COUNTIFS(Data!$H:$H,$A9,Data!$C:$C,AU$1,Data!$D:$D,AU$2)</f>
        <v>0</v>
      </c>
      <c r="AV9" s="5">
        <f>COUNTIFS(Data!$H:$H,$A9,Data!$C:$C,AV$1,Data!$D:$D,AV$2)</f>
        <v>0</v>
      </c>
      <c r="AW9" s="5">
        <f>COUNTIFS(Data!$H:$H,$A9,Data!$C:$C,AW$1,Data!$D:$D,AW$2)</f>
        <v>0</v>
      </c>
      <c r="AX9" s="5">
        <f>COUNTIFS(Data!$H:$H,$A9,Data!$C:$C,AX$1,Data!$D:$D,AX$2)</f>
        <v>0</v>
      </c>
      <c r="AY9" s="5">
        <f>COUNTIFS(Data!$H:$H,$A9,Data!$C:$C,AY$1,Data!$D:$D,AY$2)</f>
        <v>0</v>
      </c>
      <c r="AZ9" s="5">
        <f>COUNTIFS(Data!$H:$H,$A9,Data!$C:$C,AZ$1,Data!$D:$D,AZ$2)</f>
        <v>0</v>
      </c>
      <c r="BA9" s="5">
        <f>COUNTIFS(Data!$H:$H,$A9,Data!$C:$C,BA$1,Data!$D:$D,BA$2)</f>
        <v>0</v>
      </c>
      <c r="BB9" s="5">
        <f>COUNTIFS(Data!$H:$H,$A9,Data!$C:$C,BB$1,Data!$D:$D,BB$2)</f>
        <v>0</v>
      </c>
      <c r="BC9" s="5">
        <f>COUNTIFS(Data!$H:$H,$A9,Data!$C:$C,BC$1,Data!$D:$D,BC$2)</f>
        <v>0</v>
      </c>
      <c r="BD9" s="5">
        <f>COUNTIFS(Data!$H:$H,$A9,Data!$C:$C,BD$1,Data!$D:$D,BD$2)</f>
        <v>0</v>
      </c>
      <c r="BE9" s="5">
        <f>COUNTIFS(Data!$H:$H,$A9,Data!$C:$C,BE$1,Data!$D:$D,BE$2)</f>
        <v>0</v>
      </c>
      <c r="BF9" s="5">
        <f>COUNTIFS(Data!$H:$H,$A9,Data!$C:$C,BF$1,Data!$D:$D,BF$2)</f>
        <v>0</v>
      </c>
      <c r="BG9" s="5">
        <f>COUNTIFS(Data!$H:$H,$A9,Data!$C:$C,BG$1,Data!$D:$D,BG$2)</f>
        <v>0</v>
      </c>
      <c r="BH9" s="5">
        <f>COUNTIFS(Data!$H:$H,$A9,Data!$C:$C,BH$1,Data!$D:$D,BH$2)</f>
        <v>0</v>
      </c>
      <c r="BI9" s="5">
        <f>COUNTIFS(Data!$H:$H,$A9,Data!$C:$C,BI$1,Data!$D:$D,BI$2)</f>
        <v>0</v>
      </c>
      <c r="BJ9" s="5">
        <f>COUNTIFS(Data!$H:$H,$A9,Data!$C:$C,BJ$1,Data!$D:$D,BJ$2)</f>
        <v>0</v>
      </c>
      <c r="BK9" s="5">
        <f>COUNTIFS(Data!$H:$H,$A9,Data!$C:$C,BK$1,Data!$D:$D,BK$2)</f>
        <v>0</v>
      </c>
      <c r="BL9" s="5">
        <f>COUNTIFS(Data!$H:$H,$A9,Data!$C:$C,BL$1,Data!$D:$D,BL$2)</f>
        <v>0</v>
      </c>
      <c r="BM9" s="5">
        <f>COUNTIFS(Data!$H:$H,$A9,Data!$C:$C,BM$1,Data!$D:$D,BM$2)</f>
        <v>0</v>
      </c>
      <c r="BN9" s="5">
        <f>COUNTIFS(Data!$H:$H,$A9,Data!$C:$C,BN$1,Data!$D:$D,BN$2)</f>
        <v>0</v>
      </c>
      <c r="BO9" s="5">
        <f>COUNTIFS(Data!$H:$H,$A9,Data!$C:$C,BO$1,Data!$D:$D,BO$2)</f>
        <v>0</v>
      </c>
      <c r="BP9" s="5">
        <f>COUNTIFS(Data!$H:$H,$A9,Data!$C:$C,BP$1,Data!$D:$D,BP$2)</f>
        <v>0</v>
      </c>
      <c r="BQ9" s="5">
        <f>COUNTIFS(Data!$H:$H,$A9,Data!$C:$C,BQ$1,Data!$D:$D,BQ$2)</f>
        <v>0</v>
      </c>
      <c r="BR9" s="5">
        <f>COUNTIFS(Data!$H:$H,$A9,Data!$C:$C,BR$1,Data!$D:$D,BR$2)</f>
        <v>0</v>
      </c>
      <c r="BS9" s="5">
        <f>COUNTIFS(Data!$H:$H,$A9,Data!$C:$C,BS$1,Data!$D:$D,BS$2)</f>
        <v>0</v>
      </c>
      <c r="BT9" s="5">
        <f>COUNTIFS(Data!$H:$H,$A9,Data!$C:$C,BT$1,Data!$D:$D,BT$2)</f>
        <v>0</v>
      </c>
      <c r="BU9" s="5">
        <f>COUNTIFS(Data!$H:$H,$A9,Data!$C:$C,BU$1,Data!$D:$D,BU$2)</f>
        <v>0</v>
      </c>
      <c r="BV9" s="5">
        <f>COUNTIFS(Data!$H:$H,$A9,Data!$C:$C,BV$1,Data!$D:$D,BV$2)</f>
        <v>0</v>
      </c>
      <c r="BW9" s="5">
        <f>COUNTIFS(Data!$H:$H,$A9,Data!$C:$C,BW$1,Data!$D:$D,BW$2)</f>
        <v>0</v>
      </c>
      <c r="BX9" s="5">
        <f>COUNTIFS(Data!$H:$H,$A9,Data!$C:$C,BX$1,Data!$D:$D,BX$2)</f>
        <v>0</v>
      </c>
      <c r="BY9" s="5">
        <f>COUNTIFS(Data!$H:$H,$A9,Data!$C:$C,BY$1,Data!$D:$D,BY$2)</f>
        <v>0</v>
      </c>
      <c r="BZ9" s="5">
        <f>COUNTIFS(Data!$H:$H,$A9,Data!$C:$C,BZ$1,Data!$D:$D,BZ$2)</f>
        <v>0</v>
      </c>
      <c r="CA9" s="5">
        <f>COUNTIFS(Data!$H:$H,$A9,Data!$C:$C,CA$1,Data!$D:$D,CA$2)</f>
        <v>0</v>
      </c>
      <c r="CB9" s="5">
        <f>COUNTIFS(Data!$H:$H,$A9,Data!$C:$C,CB$1,Data!$D:$D,CB$2)</f>
        <v>0</v>
      </c>
      <c r="CC9" s="5">
        <f>COUNTIFS(Data!$H:$H,$A9,Data!$C:$C,CC$1,Data!$D:$D,CC$2)</f>
        <v>0</v>
      </c>
      <c r="CD9" s="5">
        <f>COUNTIFS(Data!$H:$H,$A9,Data!$C:$C,CD$1,Data!$D:$D,CD$2)</f>
        <v>0</v>
      </c>
      <c r="CE9" s="5">
        <f>COUNTIFS(Data!$H:$H,$A9,Data!$C:$C,CE$1,Data!$D:$D,CE$2)</f>
        <v>0</v>
      </c>
      <c r="CF9" s="5">
        <f>COUNTIFS(Data!$H:$H,$A9,Data!$C:$C,CF$1,Data!$D:$D,CF$2)</f>
        <v>0</v>
      </c>
      <c r="CG9" s="5">
        <f>COUNTIFS(Data!$H:$H,$A9,Data!$C:$C,CG$1,Data!$D:$D,CG$2)</f>
        <v>0</v>
      </c>
      <c r="CH9" s="5">
        <f>COUNTIFS(Data!$H:$H,$A9,Data!$C:$C,CH$1,Data!$D:$D,CH$2)</f>
        <v>0</v>
      </c>
      <c r="CI9" s="5">
        <f>COUNTIFS(Data!$H:$H,$A9,Data!$C:$C,CI$1,Data!$D:$D,CI$2)</f>
        <v>0</v>
      </c>
      <c r="CJ9" s="5">
        <f>COUNTIFS(Data!$H:$H,$A9,Data!$C:$C,CJ$1,Data!$D:$D,CJ$2)</f>
        <v>0</v>
      </c>
      <c r="CK9" s="5">
        <f>COUNTIFS(Data!$H:$H,$A9,Data!$C:$C,CK$1,Data!$D:$D,CK$2)</f>
        <v>0</v>
      </c>
      <c r="CL9" s="5">
        <f>COUNTIFS(Data!$H:$H,$A9,Data!$C:$C,CL$1,Data!$D:$D,CL$2)</f>
        <v>0</v>
      </c>
      <c r="CM9" s="5">
        <f>COUNTIFS(Data!$H:$H,$A9,Data!$C:$C,CM$1,Data!$D:$D,CM$2)</f>
        <v>0</v>
      </c>
      <c r="CN9" s="5">
        <f>COUNTIFS(Data!$H:$H,$A9,Data!$C:$C,CN$1,Data!$D:$D,CN$2)</f>
        <v>0</v>
      </c>
      <c r="CO9" s="5">
        <f>COUNTIFS(Data!$H:$H,$A9,Data!$C:$C,CO$1,Data!$D:$D,CO$2)</f>
        <v>0</v>
      </c>
      <c r="CP9" s="5">
        <f>COUNTIFS(Data!$H:$H,$A9,Data!$C:$C,CP$1,Data!$D:$D,CP$2)</f>
        <v>0</v>
      </c>
      <c r="CQ9" s="5">
        <f>COUNTIFS(Data!$H:$H,$A9,Data!$C:$C,CQ$1,Data!$D:$D,CQ$2)</f>
        <v>0</v>
      </c>
      <c r="CR9" s="5">
        <f>COUNTIFS(Data!$H:$H,$A9,Data!$C:$C,CR$1,Data!$D:$D,CR$2)</f>
        <v>0</v>
      </c>
      <c r="CS9" s="5">
        <f>COUNTIFS(Data!$H:$H,$A9,Data!$C:$C,CS$1,Data!$D:$D,CS$2)</f>
        <v>0</v>
      </c>
      <c r="CT9" s="5">
        <f>COUNTIFS(Data!$H:$H,$A9,Data!$C:$C,CT$1,Data!$D:$D,CT$2)</f>
        <v>0</v>
      </c>
      <c r="CU9" s="5">
        <f>COUNTIFS(Data!$H:$H,$A9,Data!$C:$C,CU$1,Data!$D:$D,CU$2)</f>
        <v>0</v>
      </c>
      <c r="CV9" s="5">
        <f>COUNTIFS(Data!$H:$H,$A9,Data!$C:$C,CV$1,Data!$D:$D,CV$2)</f>
        <v>0</v>
      </c>
      <c r="CW9" s="5">
        <f t="shared" ref="CW9:CX9" si="8">SUMIF($B$2:$CV$2,CW$2, $B9:$CV9)</f>
        <v>1</v>
      </c>
      <c r="CX9" s="5">
        <f t="shared" si="8"/>
        <v>0</v>
      </c>
      <c r="CY9" s="5">
        <f t="shared" si="3"/>
        <v>1</v>
      </c>
    </row>
    <row r="10">
      <c r="A10" s="5" t="str">
        <f>Countries!A8</f>
        <v>BER</v>
      </c>
      <c r="B10" s="5">
        <f>COUNTIFS(Data!$H:$H,$A10,Data!$C:$C,B$1,Data!$D:$D,B$2)</f>
        <v>0</v>
      </c>
      <c r="C10" s="5">
        <f>COUNTIFS(Data!$H:$H,$A10,Data!$C:$C,C$1,Data!$D:$D,C$2)</f>
        <v>0</v>
      </c>
      <c r="D10" s="5">
        <f>COUNTIFS(Data!$H:$H,$A10,Data!$C:$C,D$1,Data!$D:$D,D$2)</f>
        <v>0</v>
      </c>
      <c r="E10" s="5">
        <f>COUNTIFS(Data!$H:$H,$A10,Data!$C:$C,E$1,Data!$D:$D,E$2)</f>
        <v>0</v>
      </c>
      <c r="F10" s="5">
        <f>COUNTIFS(Data!$H:$H,$A10,Data!$C:$C,F$1,Data!$D:$D,F$2)</f>
        <v>0</v>
      </c>
      <c r="G10" s="5">
        <f>COUNTIFS(Data!$H:$H,$A10,Data!$C:$C,G$1,Data!$D:$D,G$2)</f>
        <v>0</v>
      </c>
      <c r="H10" s="5">
        <f>COUNTIFS(Data!$H:$H,$A10,Data!$C:$C,H$1,Data!$D:$D,H$2)</f>
        <v>0</v>
      </c>
      <c r="I10" s="5">
        <f>COUNTIFS(Data!$H:$H,$A10,Data!$C:$C,I$1,Data!$D:$D,I$2)</f>
        <v>0</v>
      </c>
      <c r="J10" s="5">
        <f>COUNTIFS(Data!$H:$H,$A10,Data!$C:$C,J$1,Data!$D:$D,J$2)</f>
        <v>0</v>
      </c>
      <c r="K10" s="5">
        <f>COUNTIFS(Data!$H:$H,$A10,Data!$C:$C,K$1,Data!$D:$D,K$2)</f>
        <v>0</v>
      </c>
      <c r="L10" s="5">
        <f>COUNTIFS(Data!$H:$H,$A10,Data!$C:$C,L$1,Data!$D:$D,L$2)</f>
        <v>0</v>
      </c>
      <c r="M10" s="5">
        <f>COUNTIFS(Data!$H:$H,$A10,Data!$C:$C,M$1,Data!$D:$D,M$2)</f>
        <v>0</v>
      </c>
      <c r="N10" s="5">
        <f>COUNTIFS(Data!$H:$H,$A10,Data!$C:$C,N$1,Data!$D:$D,N$2)</f>
        <v>0</v>
      </c>
      <c r="O10" s="5">
        <f>COUNTIFS(Data!$H:$H,$A10,Data!$C:$C,O$1,Data!$D:$D,O$2)</f>
        <v>0</v>
      </c>
      <c r="P10" s="5">
        <f>COUNTIFS(Data!$H:$H,$A10,Data!$C:$C,P$1,Data!$D:$D,P$2)</f>
        <v>0</v>
      </c>
      <c r="Q10" s="5">
        <f>COUNTIFS(Data!$H:$H,$A10,Data!$C:$C,Q$1,Data!$D:$D,Q$2)</f>
        <v>0</v>
      </c>
      <c r="R10" s="5">
        <f>COUNTIFS(Data!$H:$H,$A10,Data!$C:$C,R$1,Data!$D:$D,R$2)</f>
        <v>0</v>
      </c>
      <c r="S10" s="5">
        <f>COUNTIFS(Data!$H:$H,$A10,Data!$C:$C,S$1,Data!$D:$D,S$2)</f>
        <v>0</v>
      </c>
      <c r="T10" s="5">
        <f>COUNTIFS(Data!$H:$H,$A10,Data!$C:$C,T$1,Data!$D:$D,T$2)</f>
        <v>0</v>
      </c>
      <c r="U10" s="5">
        <f>COUNTIFS(Data!$H:$H,$A10,Data!$C:$C,U$1,Data!$D:$D,U$2)</f>
        <v>0</v>
      </c>
      <c r="V10" s="5">
        <f>COUNTIFS(Data!$H:$H,$A10,Data!$C:$C,V$1,Data!$D:$D,V$2)</f>
        <v>0</v>
      </c>
      <c r="W10" s="5">
        <f>COUNTIFS(Data!$H:$H,$A10,Data!$C:$C,W$1,Data!$D:$D,W$2)</f>
        <v>0</v>
      </c>
      <c r="X10" s="5">
        <f>COUNTIFS(Data!$H:$H,$A10,Data!$C:$C,X$1,Data!$D:$D,X$2)</f>
        <v>0</v>
      </c>
      <c r="Y10" s="5">
        <f>COUNTIFS(Data!$H:$H,$A10,Data!$C:$C,Y$1,Data!$D:$D,Y$2)</f>
        <v>0</v>
      </c>
      <c r="Z10" s="5">
        <f>COUNTIFS(Data!$H:$H,$A10,Data!$C:$C,Z$1,Data!$D:$D,Z$2)</f>
        <v>0</v>
      </c>
      <c r="AA10" s="5">
        <f>COUNTIFS(Data!$H:$H,$A10,Data!$C:$C,AA$1,Data!$D:$D,AA$2)</f>
        <v>0</v>
      </c>
      <c r="AB10" s="5">
        <f>COUNTIFS(Data!$H:$H,$A10,Data!$C:$C,AB$1,Data!$D:$D,AB$2)</f>
        <v>0</v>
      </c>
      <c r="AC10" s="5">
        <f>COUNTIFS(Data!$H:$H,$A10,Data!$C:$C,AC$1,Data!$D:$D,AC$2)</f>
        <v>0</v>
      </c>
      <c r="AD10" s="5">
        <f>COUNTIFS(Data!$H:$H,$A10,Data!$C:$C,AD$1,Data!$D:$D,AD$2)</f>
        <v>0</v>
      </c>
      <c r="AE10" s="5">
        <f>COUNTIFS(Data!$H:$H,$A10,Data!$C:$C,AE$1,Data!$D:$D,AE$2)</f>
        <v>0</v>
      </c>
      <c r="AF10" s="5">
        <f>COUNTIFS(Data!$H:$H,$A10,Data!$C:$C,AF$1,Data!$D:$D,AF$2)</f>
        <v>0</v>
      </c>
      <c r="AG10" s="5">
        <f>COUNTIFS(Data!$H:$H,$A10,Data!$C:$C,AG$1,Data!$D:$D,AG$2)</f>
        <v>0</v>
      </c>
      <c r="AH10" s="5">
        <f>COUNTIFS(Data!$H:$H,$A10,Data!$C:$C,AH$1,Data!$D:$D,AH$2)</f>
        <v>0</v>
      </c>
      <c r="AI10" s="5">
        <f>COUNTIFS(Data!$H:$H,$A10,Data!$C:$C,AI$1,Data!$D:$D,AI$2)</f>
        <v>0</v>
      </c>
      <c r="AJ10" s="5">
        <f>COUNTIFS(Data!$H:$H,$A10,Data!$C:$C,AJ$1,Data!$D:$D,AJ$2)</f>
        <v>0</v>
      </c>
      <c r="AK10" s="5">
        <f>COUNTIFS(Data!$H:$H,$A10,Data!$C:$C,AK$1,Data!$D:$D,AK$2)</f>
        <v>0</v>
      </c>
      <c r="AL10" s="5">
        <f>COUNTIFS(Data!$H:$H,$A10,Data!$C:$C,AL$1,Data!$D:$D,AL$2)</f>
        <v>0</v>
      </c>
      <c r="AM10" s="5">
        <f>COUNTIFS(Data!$H:$H,$A10,Data!$C:$C,AM$1,Data!$D:$D,AM$2)</f>
        <v>0</v>
      </c>
      <c r="AN10" s="5">
        <f>COUNTIFS(Data!$H:$H,$A10,Data!$C:$C,AN$1,Data!$D:$D,AN$2)</f>
        <v>0</v>
      </c>
      <c r="AO10" s="5">
        <f>COUNTIFS(Data!$H:$H,$A10,Data!$C:$C,AO$1,Data!$D:$D,AO$2)</f>
        <v>0</v>
      </c>
      <c r="AP10" s="5">
        <f>COUNTIFS(Data!$H:$H,$A10,Data!$C:$C,AP$1,Data!$D:$D,AP$2)</f>
        <v>0</v>
      </c>
      <c r="AQ10" s="5">
        <f>COUNTIFS(Data!$H:$H,$A10,Data!$C:$C,AQ$1,Data!$D:$D,AQ$2)</f>
        <v>0</v>
      </c>
      <c r="AR10" s="5">
        <f>COUNTIFS(Data!$H:$H,$A10,Data!$C:$C,AR$1,Data!$D:$D,AR$2)</f>
        <v>0</v>
      </c>
      <c r="AS10" s="5">
        <f>COUNTIFS(Data!$H:$H,$A10,Data!$C:$C,AS$1,Data!$D:$D,AS$2)</f>
        <v>0</v>
      </c>
      <c r="AT10" s="5">
        <f>COUNTIFS(Data!$H:$H,$A10,Data!$C:$C,AT$1,Data!$D:$D,AT$2)</f>
        <v>0</v>
      </c>
      <c r="AU10" s="5">
        <f>COUNTIFS(Data!$H:$H,$A10,Data!$C:$C,AU$1,Data!$D:$D,AU$2)</f>
        <v>0</v>
      </c>
      <c r="AV10" s="5">
        <f>COUNTIFS(Data!$H:$H,$A10,Data!$C:$C,AV$1,Data!$D:$D,AV$2)</f>
        <v>0</v>
      </c>
      <c r="AW10" s="5">
        <f>COUNTIFS(Data!$H:$H,$A10,Data!$C:$C,AW$1,Data!$D:$D,AW$2)</f>
        <v>0</v>
      </c>
      <c r="AX10" s="5">
        <f>COUNTIFS(Data!$H:$H,$A10,Data!$C:$C,AX$1,Data!$D:$D,AX$2)</f>
        <v>0</v>
      </c>
      <c r="AY10" s="5">
        <f>COUNTIFS(Data!$H:$H,$A10,Data!$C:$C,AY$1,Data!$D:$D,AY$2)</f>
        <v>0</v>
      </c>
      <c r="AZ10" s="5">
        <f>COUNTIFS(Data!$H:$H,$A10,Data!$C:$C,AZ$1,Data!$D:$D,AZ$2)</f>
        <v>0</v>
      </c>
      <c r="BA10" s="5">
        <f>COUNTIFS(Data!$H:$H,$A10,Data!$C:$C,BA$1,Data!$D:$D,BA$2)</f>
        <v>0</v>
      </c>
      <c r="BB10" s="5">
        <f>COUNTIFS(Data!$H:$H,$A10,Data!$C:$C,BB$1,Data!$D:$D,BB$2)</f>
        <v>0</v>
      </c>
      <c r="BC10" s="5">
        <f>COUNTIFS(Data!$H:$H,$A10,Data!$C:$C,BC$1,Data!$D:$D,BC$2)</f>
        <v>0</v>
      </c>
      <c r="BD10" s="5">
        <f>COUNTIFS(Data!$H:$H,$A10,Data!$C:$C,BD$1,Data!$D:$D,BD$2)</f>
        <v>0</v>
      </c>
      <c r="BE10" s="5">
        <f>COUNTIFS(Data!$H:$H,$A10,Data!$C:$C,BE$1,Data!$D:$D,BE$2)</f>
        <v>0</v>
      </c>
      <c r="BF10" s="5">
        <f>COUNTIFS(Data!$H:$H,$A10,Data!$C:$C,BF$1,Data!$D:$D,BF$2)</f>
        <v>0</v>
      </c>
      <c r="BG10" s="5">
        <f>COUNTIFS(Data!$H:$H,$A10,Data!$C:$C,BG$1,Data!$D:$D,BG$2)</f>
        <v>0</v>
      </c>
      <c r="BH10" s="5">
        <f>COUNTIFS(Data!$H:$H,$A10,Data!$C:$C,BH$1,Data!$D:$D,BH$2)</f>
        <v>0</v>
      </c>
      <c r="BI10" s="5">
        <f>COUNTIFS(Data!$H:$H,$A10,Data!$C:$C,BI$1,Data!$D:$D,BI$2)</f>
        <v>0</v>
      </c>
      <c r="BJ10" s="5">
        <f>COUNTIFS(Data!$H:$H,$A10,Data!$C:$C,BJ$1,Data!$D:$D,BJ$2)</f>
        <v>0</v>
      </c>
      <c r="BK10" s="5">
        <f>COUNTIFS(Data!$H:$H,$A10,Data!$C:$C,BK$1,Data!$D:$D,BK$2)</f>
        <v>0</v>
      </c>
      <c r="BL10" s="5">
        <f>COUNTIFS(Data!$H:$H,$A10,Data!$C:$C,BL$1,Data!$D:$D,BL$2)</f>
        <v>0</v>
      </c>
      <c r="BM10" s="5">
        <f>COUNTIFS(Data!$H:$H,$A10,Data!$C:$C,BM$1,Data!$D:$D,BM$2)</f>
        <v>0</v>
      </c>
      <c r="BN10" s="5">
        <f>COUNTIFS(Data!$H:$H,$A10,Data!$C:$C,BN$1,Data!$D:$D,BN$2)</f>
        <v>0</v>
      </c>
      <c r="BO10" s="5">
        <f>COUNTIFS(Data!$H:$H,$A10,Data!$C:$C,BO$1,Data!$D:$D,BO$2)</f>
        <v>0</v>
      </c>
      <c r="BP10" s="5">
        <f>COUNTIFS(Data!$H:$H,$A10,Data!$C:$C,BP$1,Data!$D:$D,BP$2)</f>
        <v>0</v>
      </c>
      <c r="BQ10" s="5">
        <f>COUNTIFS(Data!$H:$H,$A10,Data!$C:$C,BQ$1,Data!$D:$D,BQ$2)</f>
        <v>0</v>
      </c>
      <c r="BR10" s="5">
        <f>COUNTIFS(Data!$H:$H,$A10,Data!$C:$C,BR$1,Data!$D:$D,BR$2)</f>
        <v>0</v>
      </c>
      <c r="BS10" s="5">
        <f>COUNTIFS(Data!$H:$H,$A10,Data!$C:$C,BS$1,Data!$D:$D,BS$2)</f>
        <v>0</v>
      </c>
      <c r="BT10" s="5">
        <f>COUNTIFS(Data!$H:$H,$A10,Data!$C:$C,BT$1,Data!$D:$D,BT$2)</f>
        <v>0</v>
      </c>
      <c r="BU10" s="5">
        <f>COUNTIFS(Data!$H:$H,$A10,Data!$C:$C,BU$1,Data!$D:$D,BU$2)</f>
        <v>0</v>
      </c>
      <c r="BV10" s="5">
        <f>COUNTIFS(Data!$H:$H,$A10,Data!$C:$C,BV$1,Data!$D:$D,BV$2)</f>
        <v>0</v>
      </c>
      <c r="BW10" s="5">
        <f>COUNTIFS(Data!$H:$H,$A10,Data!$C:$C,BW$1,Data!$D:$D,BW$2)</f>
        <v>0</v>
      </c>
      <c r="BX10" s="5">
        <f>COUNTIFS(Data!$H:$H,$A10,Data!$C:$C,BX$1,Data!$D:$D,BX$2)</f>
        <v>0</v>
      </c>
      <c r="BY10" s="5">
        <f>COUNTIFS(Data!$H:$H,$A10,Data!$C:$C,BY$1,Data!$D:$D,BY$2)</f>
        <v>0</v>
      </c>
      <c r="BZ10" s="5">
        <f>COUNTIFS(Data!$H:$H,$A10,Data!$C:$C,BZ$1,Data!$D:$D,BZ$2)</f>
        <v>0</v>
      </c>
      <c r="CA10" s="5">
        <f>COUNTIFS(Data!$H:$H,$A10,Data!$C:$C,CA$1,Data!$D:$D,CA$2)</f>
        <v>0</v>
      </c>
      <c r="CB10" s="5">
        <f>COUNTIFS(Data!$H:$H,$A10,Data!$C:$C,CB$1,Data!$D:$D,CB$2)</f>
        <v>0</v>
      </c>
      <c r="CC10" s="5">
        <f>COUNTIFS(Data!$H:$H,$A10,Data!$C:$C,CC$1,Data!$D:$D,CC$2)</f>
        <v>0</v>
      </c>
      <c r="CD10" s="5">
        <f>COUNTIFS(Data!$H:$H,$A10,Data!$C:$C,CD$1,Data!$D:$D,CD$2)</f>
        <v>0</v>
      </c>
      <c r="CE10" s="5">
        <f>COUNTIFS(Data!$H:$H,$A10,Data!$C:$C,CE$1,Data!$D:$D,CE$2)</f>
        <v>0</v>
      </c>
      <c r="CF10" s="5">
        <f>COUNTIFS(Data!$H:$H,$A10,Data!$C:$C,CF$1,Data!$D:$D,CF$2)</f>
        <v>0</v>
      </c>
      <c r="CG10" s="5">
        <f>COUNTIFS(Data!$H:$H,$A10,Data!$C:$C,CG$1,Data!$D:$D,CG$2)</f>
        <v>0</v>
      </c>
      <c r="CH10" s="5">
        <f>COUNTIFS(Data!$H:$H,$A10,Data!$C:$C,CH$1,Data!$D:$D,CH$2)</f>
        <v>0</v>
      </c>
      <c r="CI10" s="5">
        <f>COUNTIFS(Data!$H:$H,$A10,Data!$C:$C,CI$1,Data!$D:$D,CI$2)</f>
        <v>0</v>
      </c>
      <c r="CJ10" s="5">
        <f>COUNTIFS(Data!$H:$H,$A10,Data!$C:$C,CJ$1,Data!$D:$D,CJ$2)</f>
        <v>0</v>
      </c>
      <c r="CK10" s="5">
        <f>COUNTIFS(Data!$H:$H,$A10,Data!$C:$C,CK$1,Data!$D:$D,CK$2)</f>
        <v>0</v>
      </c>
      <c r="CL10" s="5">
        <f>COUNTIFS(Data!$H:$H,$A10,Data!$C:$C,CL$1,Data!$D:$D,CL$2)</f>
        <v>0</v>
      </c>
      <c r="CM10" s="5">
        <f>COUNTIFS(Data!$H:$H,$A10,Data!$C:$C,CM$1,Data!$D:$D,CM$2)</f>
        <v>0</v>
      </c>
      <c r="CN10" s="5">
        <f>COUNTIFS(Data!$H:$H,$A10,Data!$C:$C,CN$1,Data!$D:$D,CN$2)</f>
        <v>0</v>
      </c>
      <c r="CO10" s="5">
        <f>COUNTIFS(Data!$H:$H,$A10,Data!$C:$C,CO$1,Data!$D:$D,CO$2)</f>
        <v>0</v>
      </c>
      <c r="CP10" s="5">
        <f>COUNTIFS(Data!$H:$H,$A10,Data!$C:$C,CP$1,Data!$D:$D,CP$2)</f>
        <v>0</v>
      </c>
      <c r="CQ10" s="5">
        <f>COUNTIFS(Data!$H:$H,$A10,Data!$C:$C,CQ$1,Data!$D:$D,CQ$2)</f>
        <v>0</v>
      </c>
      <c r="CR10" s="5">
        <f>COUNTIFS(Data!$H:$H,$A10,Data!$C:$C,CR$1,Data!$D:$D,CR$2)</f>
        <v>0</v>
      </c>
      <c r="CS10" s="5">
        <f>COUNTIFS(Data!$H:$H,$A10,Data!$C:$C,CS$1,Data!$D:$D,CS$2)</f>
        <v>0</v>
      </c>
      <c r="CT10" s="5">
        <f>COUNTIFS(Data!$H:$H,$A10,Data!$C:$C,CT$1,Data!$D:$D,CT$2)</f>
        <v>0</v>
      </c>
      <c r="CU10" s="5">
        <f>COUNTIFS(Data!$H:$H,$A10,Data!$C:$C,CU$1,Data!$D:$D,CU$2)</f>
        <v>0</v>
      </c>
      <c r="CV10" s="5">
        <f>COUNTIFS(Data!$H:$H,$A10,Data!$C:$C,CV$1,Data!$D:$D,CV$2)</f>
        <v>0</v>
      </c>
      <c r="CW10" s="5">
        <f t="shared" ref="CW10:CX10" si="9">SUMIF($B$2:$CV$2,CW$2, $B10:$CV10)</f>
        <v>0</v>
      </c>
      <c r="CX10" s="5">
        <f t="shared" si="9"/>
        <v>0</v>
      </c>
      <c r="CY10" s="5">
        <f t="shared" si="3"/>
        <v>0</v>
      </c>
    </row>
    <row r="11">
      <c r="A11" s="5" t="str">
        <f>Countries!A9</f>
        <v>BLR</v>
      </c>
      <c r="B11" s="5">
        <f>COUNTIFS(Data!$H:$H,$A11,Data!$C:$C,B$1,Data!$D:$D,B$2)</f>
        <v>0</v>
      </c>
      <c r="C11" s="5">
        <f>COUNTIFS(Data!$H:$H,$A11,Data!$C:$C,C$1,Data!$D:$D,C$2)</f>
        <v>0</v>
      </c>
      <c r="D11" s="5">
        <f>COUNTIFS(Data!$H:$H,$A11,Data!$C:$C,D$1,Data!$D:$D,D$2)</f>
        <v>0</v>
      </c>
      <c r="E11" s="5">
        <f>COUNTIFS(Data!$H:$H,$A11,Data!$C:$C,E$1,Data!$D:$D,E$2)</f>
        <v>0</v>
      </c>
      <c r="F11" s="5">
        <f>COUNTIFS(Data!$H:$H,$A11,Data!$C:$C,F$1,Data!$D:$D,F$2)</f>
        <v>0</v>
      </c>
      <c r="G11" s="5">
        <f>COUNTIFS(Data!$H:$H,$A11,Data!$C:$C,G$1,Data!$D:$D,G$2)</f>
        <v>0</v>
      </c>
      <c r="H11" s="5">
        <f>COUNTIFS(Data!$H:$H,$A11,Data!$C:$C,H$1,Data!$D:$D,H$2)</f>
        <v>0</v>
      </c>
      <c r="I11" s="5">
        <f>COUNTIFS(Data!$H:$H,$A11,Data!$C:$C,I$1,Data!$D:$D,I$2)</f>
        <v>0</v>
      </c>
      <c r="J11" s="5">
        <f>COUNTIFS(Data!$H:$H,$A11,Data!$C:$C,J$1,Data!$D:$D,J$2)</f>
        <v>0</v>
      </c>
      <c r="K11" s="5">
        <f>COUNTIFS(Data!$H:$H,$A11,Data!$C:$C,K$1,Data!$D:$D,K$2)</f>
        <v>0</v>
      </c>
      <c r="L11" s="5">
        <f>COUNTIFS(Data!$H:$H,$A11,Data!$C:$C,L$1,Data!$D:$D,L$2)</f>
        <v>0</v>
      </c>
      <c r="M11" s="5">
        <f>COUNTIFS(Data!$H:$H,$A11,Data!$C:$C,M$1,Data!$D:$D,M$2)</f>
        <v>0</v>
      </c>
      <c r="N11" s="5">
        <f>COUNTIFS(Data!$H:$H,$A11,Data!$C:$C,N$1,Data!$D:$D,N$2)</f>
        <v>0</v>
      </c>
      <c r="O11" s="5">
        <f>COUNTIFS(Data!$H:$H,$A11,Data!$C:$C,O$1,Data!$D:$D,O$2)</f>
        <v>0</v>
      </c>
      <c r="P11" s="5">
        <f>COUNTIFS(Data!$H:$H,$A11,Data!$C:$C,P$1,Data!$D:$D,P$2)</f>
        <v>0</v>
      </c>
      <c r="Q11" s="5">
        <f>COUNTIFS(Data!$H:$H,$A11,Data!$C:$C,Q$1,Data!$D:$D,Q$2)</f>
        <v>0</v>
      </c>
      <c r="R11" s="5">
        <f>COUNTIFS(Data!$H:$H,$A11,Data!$C:$C,R$1,Data!$D:$D,R$2)</f>
        <v>0</v>
      </c>
      <c r="S11" s="5">
        <f>COUNTIFS(Data!$H:$H,$A11,Data!$C:$C,S$1,Data!$D:$D,S$2)</f>
        <v>0</v>
      </c>
      <c r="T11" s="5">
        <f>COUNTIFS(Data!$H:$H,$A11,Data!$C:$C,T$1,Data!$D:$D,T$2)</f>
        <v>0</v>
      </c>
      <c r="U11" s="5">
        <f>COUNTIFS(Data!$H:$H,$A11,Data!$C:$C,U$1,Data!$D:$D,U$2)</f>
        <v>0</v>
      </c>
      <c r="V11" s="5">
        <f>COUNTIFS(Data!$H:$H,$A11,Data!$C:$C,V$1,Data!$D:$D,V$2)</f>
        <v>0</v>
      </c>
      <c r="W11" s="5">
        <f>COUNTIFS(Data!$H:$H,$A11,Data!$C:$C,W$1,Data!$D:$D,W$2)</f>
        <v>0</v>
      </c>
      <c r="X11" s="5">
        <f>COUNTIFS(Data!$H:$H,$A11,Data!$C:$C,X$1,Data!$D:$D,X$2)</f>
        <v>0</v>
      </c>
      <c r="Y11" s="5">
        <f>COUNTIFS(Data!$H:$H,$A11,Data!$C:$C,Y$1,Data!$D:$D,Y$2)</f>
        <v>0</v>
      </c>
      <c r="Z11" s="5">
        <f>COUNTIFS(Data!$H:$H,$A11,Data!$C:$C,Z$1,Data!$D:$D,Z$2)</f>
        <v>0</v>
      </c>
      <c r="AA11" s="5">
        <f>COUNTIFS(Data!$H:$H,$A11,Data!$C:$C,AA$1,Data!$D:$D,AA$2)</f>
        <v>1</v>
      </c>
      <c r="AB11" s="5">
        <f>COUNTIFS(Data!$H:$H,$A11,Data!$C:$C,AB$1,Data!$D:$D,AB$2)</f>
        <v>0</v>
      </c>
      <c r="AC11" s="5">
        <f>COUNTIFS(Data!$H:$H,$A11,Data!$C:$C,AC$1,Data!$D:$D,AC$2)</f>
        <v>0</v>
      </c>
      <c r="AD11" s="5">
        <f>COUNTIFS(Data!$H:$H,$A11,Data!$C:$C,AD$1,Data!$D:$D,AD$2)</f>
        <v>0</v>
      </c>
      <c r="AE11" s="5">
        <f>COUNTIFS(Data!$H:$H,$A11,Data!$C:$C,AE$1,Data!$D:$D,AE$2)</f>
        <v>0</v>
      </c>
      <c r="AF11" s="5">
        <f>COUNTIFS(Data!$H:$H,$A11,Data!$C:$C,AF$1,Data!$D:$D,AF$2)</f>
        <v>0</v>
      </c>
      <c r="AG11" s="5">
        <f>COUNTIFS(Data!$H:$H,$A11,Data!$C:$C,AG$1,Data!$D:$D,AG$2)</f>
        <v>0</v>
      </c>
      <c r="AH11" s="5">
        <f>COUNTIFS(Data!$H:$H,$A11,Data!$C:$C,AH$1,Data!$D:$D,AH$2)</f>
        <v>0</v>
      </c>
      <c r="AI11" s="5">
        <f>COUNTIFS(Data!$H:$H,$A11,Data!$C:$C,AI$1,Data!$D:$D,AI$2)</f>
        <v>0</v>
      </c>
      <c r="AJ11" s="5">
        <f>COUNTIFS(Data!$H:$H,$A11,Data!$C:$C,AJ$1,Data!$D:$D,AJ$2)</f>
        <v>0</v>
      </c>
      <c r="AK11" s="5">
        <f>COUNTIFS(Data!$H:$H,$A11,Data!$C:$C,AK$1,Data!$D:$D,AK$2)</f>
        <v>0</v>
      </c>
      <c r="AL11" s="5">
        <f>COUNTIFS(Data!$H:$H,$A11,Data!$C:$C,AL$1,Data!$D:$D,AL$2)</f>
        <v>0</v>
      </c>
      <c r="AM11" s="5">
        <f>COUNTIFS(Data!$H:$H,$A11,Data!$C:$C,AM$1,Data!$D:$D,AM$2)</f>
        <v>0</v>
      </c>
      <c r="AN11" s="5">
        <f>COUNTIFS(Data!$H:$H,$A11,Data!$C:$C,AN$1,Data!$D:$D,AN$2)</f>
        <v>0</v>
      </c>
      <c r="AO11" s="5">
        <f>COUNTIFS(Data!$H:$H,$A11,Data!$C:$C,AO$1,Data!$D:$D,AO$2)</f>
        <v>0</v>
      </c>
      <c r="AP11" s="5">
        <f>COUNTIFS(Data!$H:$H,$A11,Data!$C:$C,AP$1,Data!$D:$D,AP$2)</f>
        <v>0</v>
      </c>
      <c r="AQ11" s="5">
        <f>COUNTIFS(Data!$H:$H,$A11,Data!$C:$C,AQ$1,Data!$D:$D,AQ$2)</f>
        <v>0</v>
      </c>
      <c r="AR11" s="5">
        <f>COUNTIFS(Data!$H:$H,$A11,Data!$C:$C,AR$1,Data!$D:$D,AR$2)</f>
        <v>0</v>
      </c>
      <c r="AS11" s="5">
        <f>COUNTIFS(Data!$H:$H,$A11,Data!$C:$C,AS$1,Data!$D:$D,AS$2)</f>
        <v>0</v>
      </c>
      <c r="AT11" s="5">
        <f>COUNTIFS(Data!$H:$H,$A11,Data!$C:$C,AT$1,Data!$D:$D,AT$2)</f>
        <v>0</v>
      </c>
      <c r="AU11" s="5">
        <f>COUNTIFS(Data!$H:$H,$A11,Data!$C:$C,AU$1,Data!$D:$D,AU$2)</f>
        <v>0</v>
      </c>
      <c r="AV11" s="5">
        <f>COUNTIFS(Data!$H:$H,$A11,Data!$C:$C,AV$1,Data!$D:$D,AV$2)</f>
        <v>0</v>
      </c>
      <c r="AW11" s="5">
        <f>COUNTIFS(Data!$H:$H,$A11,Data!$C:$C,AW$1,Data!$D:$D,AW$2)</f>
        <v>0</v>
      </c>
      <c r="AX11" s="5">
        <f>COUNTIFS(Data!$H:$H,$A11,Data!$C:$C,AX$1,Data!$D:$D,AX$2)</f>
        <v>0</v>
      </c>
      <c r="AY11" s="5">
        <f>COUNTIFS(Data!$H:$H,$A11,Data!$C:$C,AY$1,Data!$D:$D,AY$2)</f>
        <v>0</v>
      </c>
      <c r="AZ11" s="5">
        <f>COUNTIFS(Data!$H:$H,$A11,Data!$C:$C,AZ$1,Data!$D:$D,AZ$2)</f>
        <v>0</v>
      </c>
      <c r="BA11" s="5">
        <f>COUNTIFS(Data!$H:$H,$A11,Data!$C:$C,BA$1,Data!$D:$D,BA$2)</f>
        <v>0</v>
      </c>
      <c r="BB11" s="5">
        <f>COUNTIFS(Data!$H:$H,$A11,Data!$C:$C,BB$1,Data!$D:$D,BB$2)</f>
        <v>0</v>
      </c>
      <c r="BC11" s="5">
        <f>COUNTIFS(Data!$H:$H,$A11,Data!$C:$C,BC$1,Data!$D:$D,BC$2)</f>
        <v>0</v>
      </c>
      <c r="BD11" s="5">
        <f>COUNTIFS(Data!$H:$H,$A11,Data!$C:$C,BD$1,Data!$D:$D,BD$2)</f>
        <v>0</v>
      </c>
      <c r="BE11" s="5">
        <f>COUNTIFS(Data!$H:$H,$A11,Data!$C:$C,BE$1,Data!$D:$D,BE$2)</f>
        <v>0</v>
      </c>
      <c r="BF11" s="5">
        <f>COUNTIFS(Data!$H:$H,$A11,Data!$C:$C,BF$1,Data!$D:$D,BF$2)</f>
        <v>0</v>
      </c>
      <c r="BG11" s="5">
        <f>COUNTIFS(Data!$H:$H,$A11,Data!$C:$C,BG$1,Data!$D:$D,BG$2)</f>
        <v>0</v>
      </c>
      <c r="BH11" s="5">
        <f>COUNTIFS(Data!$H:$H,$A11,Data!$C:$C,BH$1,Data!$D:$D,BH$2)</f>
        <v>0</v>
      </c>
      <c r="BI11" s="5">
        <f>COUNTIFS(Data!$H:$H,$A11,Data!$C:$C,BI$1,Data!$D:$D,BI$2)</f>
        <v>0</v>
      </c>
      <c r="BJ11" s="5">
        <f>COUNTIFS(Data!$H:$H,$A11,Data!$C:$C,BJ$1,Data!$D:$D,BJ$2)</f>
        <v>0</v>
      </c>
      <c r="BK11" s="5">
        <f>COUNTIFS(Data!$H:$H,$A11,Data!$C:$C,BK$1,Data!$D:$D,BK$2)</f>
        <v>0</v>
      </c>
      <c r="BL11" s="5">
        <f>COUNTIFS(Data!$H:$H,$A11,Data!$C:$C,BL$1,Data!$D:$D,BL$2)</f>
        <v>0</v>
      </c>
      <c r="BM11" s="5">
        <f>COUNTIFS(Data!$H:$H,$A11,Data!$C:$C,BM$1,Data!$D:$D,BM$2)</f>
        <v>0</v>
      </c>
      <c r="BN11" s="5">
        <f>COUNTIFS(Data!$H:$H,$A11,Data!$C:$C,BN$1,Data!$D:$D,BN$2)</f>
        <v>0</v>
      </c>
      <c r="BO11" s="5">
        <f>COUNTIFS(Data!$H:$H,$A11,Data!$C:$C,BO$1,Data!$D:$D,BO$2)</f>
        <v>0</v>
      </c>
      <c r="BP11" s="5">
        <f>COUNTIFS(Data!$H:$H,$A11,Data!$C:$C,BP$1,Data!$D:$D,BP$2)</f>
        <v>0</v>
      </c>
      <c r="BQ11" s="5">
        <f>COUNTIFS(Data!$H:$H,$A11,Data!$C:$C,BQ$1,Data!$D:$D,BQ$2)</f>
        <v>0</v>
      </c>
      <c r="BR11" s="5">
        <f>COUNTIFS(Data!$H:$H,$A11,Data!$C:$C,BR$1,Data!$D:$D,BR$2)</f>
        <v>0</v>
      </c>
      <c r="BS11" s="5">
        <f>COUNTIFS(Data!$H:$H,$A11,Data!$C:$C,BS$1,Data!$D:$D,BS$2)</f>
        <v>0</v>
      </c>
      <c r="BT11" s="5">
        <f>COUNTIFS(Data!$H:$H,$A11,Data!$C:$C,BT$1,Data!$D:$D,BT$2)</f>
        <v>0</v>
      </c>
      <c r="BU11" s="5">
        <f>COUNTIFS(Data!$H:$H,$A11,Data!$C:$C,BU$1,Data!$D:$D,BU$2)</f>
        <v>0</v>
      </c>
      <c r="BV11" s="5">
        <f>COUNTIFS(Data!$H:$H,$A11,Data!$C:$C,BV$1,Data!$D:$D,BV$2)</f>
        <v>0</v>
      </c>
      <c r="BW11" s="5">
        <f>COUNTIFS(Data!$H:$H,$A11,Data!$C:$C,BW$1,Data!$D:$D,BW$2)</f>
        <v>0</v>
      </c>
      <c r="BX11" s="5">
        <f>COUNTIFS(Data!$H:$H,$A11,Data!$C:$C,BX$1,Data!$D:$D,BX$2)</f>
        <v>0</v>
      </c>
      <c r="BY11" s="5">
        <f>COUNTIFS(Data!$H:$H,$A11,Data!$C:$C,BY$1,Data!$D:$D,BY$2)</f>
        <v>0</v>
      </c>
      <c r="BZ11" s="5">
        <f>COUNTIFS(Data!$H:$H,$A11,Data!$C:$C,BZ$1,Data!$D:$D,BZ$2)</f>
        <v>0</v>
      </c>
      <c r="CA11" s="5">
        <f>COUNTIFS(Data!$H:$H,$A11,Data!$C:$C,CA$1,Data!$D:$D,CA$2)</f>
        <v>0</v>
      </c>
      <c r="CB11" s="5">
        <f>COUNTIFS(Data!$H:$H,$A11,Data!$C:$C,CB$1,Data!$D:$D,CB$2)</f>
        <v>0</v>
      </c>
      <c r="CC11" s="5">
        <f>COUNTIFS(Data!$H:$H,$A11,Data!$C:$C,CC$1,Data!$D:$D,CC$2)</f>
        <v>0</v>
      </c>
      <c r="CD11" s="5">
        <f>COUNTIFS(Data!$H:$H,$A11,Data!$C:$C,CD$1,Data!$D:$D,CD$2)</f>
        <v>0</v>
      </c>
      <c r="CE11" s="5">
        <f>COUNTIFS(Data!$H:$H,$A11,Data!$C:$C,CE$1,Data!$D:$D,CE$2)</f>
        <v>0</v>
      </c>
      <c r="CF11" s="5">
        <f>COUNTIFS(Data!$H:$H,$A11,Data!$C:$C,CF$1,Data!$D:$D,CF$2)</f>
        <v>0</v>
      </c>
      <c r="CG11" s="5">
        <f>COUNTIFS(Data!$H:$H,$A11,Data!$C:$C,CG$1,Data!$D:$D,CG$2)</f>
        <v>0</v>
      </c>
      <c r="CH11" s="5">
        <f>COUNTIFS(Data!$H:$H,$A11,Data!$C:$C,CH$1,Data!$D:$D,CH$2)</f>
        <v>0</v>
      </c>
      <c r="CI11" s="5">
        <f>COUNTIFS(Data!$H:$H,$A11,Data!$C:$C,CI$1,Data!$D:$D,CI$2)</f>
        <v>0</v>
      </c>
      <c r="CJ11" s="5">
        <f>COUNTIFS(Data!$H:$H,$A11,Data!$C:$C,CJ$1,Data!$D:$D,CJ$2)</f>
        <v>0</v>
      </c>
      <c r="CK11" s="5">
        <f>COUNTIFS(Data!$H:$H,$A11,Data!$C:$C,CK$1,Data!$D:$D,CK$2)</f>
        <v>0</v>
      </c>
      <c r="CL11" s="5">
        <f>COUNTIFS(Data!$H:$H,$A11,Data!$C:$C,CL$1,Data!$D:$D,CL$2)</f>
        <v>0</v>
      </c>
      <c r="CM11" s="5">
        <f>COUNTIFS(Data!$H:$H,$A11,Data!$C:$C,CM$1,Data!$D:$D,CM$2)</f>
        <v>0</v>
      </c>
      <c r="CN11" s="5">
        <f>COUNTIFS(Data!$H:$H,$A11,Data!$C:$C,CN$1,Data!$D:$D,CN$2)</f>
        <v>0</v>
      </c>
      <c r="CO11" s="5">
        <f>COUNTIFS(Data!$H:$H,$A11,Data!$C:$C,CO$1,Data!$D:$D,CO$2)</f>
        <v>0</v>
      </c>
      <c r="CP11" s="5">
        <f>COUNTIFS(Data!$H:$H,$A11,Data!$C:$C,CP$1,Data!$D:$D,CP$2)</f>
        <v>0</v>
      </c>
      <c r="CQ11" s="5">
        <f>COUNTIFS(Data!$H:$H,$A11,Data!$C:$C,CQ$1,Data!$D:$D,CQ$2)</f>
        <v>0</v>
      </c>
      <c r="CR11" s="5">
        <f>COUNTIFS(Data!$H:$H,$A11,Data!$C:$C,CR$1,Data!$D:$D,CR$2)</f>
        <v>0</v>
      </c>
      <c r="CS11" s="5">
        <f>COUNTIFS(Data!$H:$H,$A11,Data!$C:$C,CS$1,Data!$D:$D,CS$2)</f>
        <v>0</v>
      </c>
      <c r="CT11" s="5">
        <f>COUNTIFS(Data!$H:$H,$A11,Data!$C:$C,CT$1,Data!$D:$D,CT$2)</f>
        <v>0</v>
      </c>
      <c r="CU11" s="5">
        <f>COUNTIFS(Data!$H:$H,$A11,Data!$C:$C,CU$1,Data!$D:$D,CU$2)</f>
        <v>1</v>
      </c>
      <c r="CV11" s="5">
        <f>COUNTIFS(Data!$H:$H,$A11,Data!$C:$C,CV$1,Data!$D:$D,CV$2)</f>
        <v>1</v>
      </c>
      <c r="CW11" s="5">
        <f t="shared" ref="CW11:CX11" si="10">SUMIF($B$2:$CV$2,CW$2, $B11:$CV11)</f>
        <v>1</v>
      </c>
      <c r="CX11" s="5">
        <f t="shared" si="10"/>
        <v>2</v>
      </c>
      <c r="CY11" s="5">
        <f t="shared" si="3"/>
        <v>3</v>
      </c>
    </row>
    <row r="12">
      <c r="A12" s="5" t="str">
        <f>Countries!A10</f>
        <v>BOT</v>
      </c>
      <c r="B12" s="5">
        <f>COUNTIFS(Data!$H:$H,$A12,Data!$C:$C,B$1,Data!$D:$D,B$2)</f>
        <v>0</v>
      </c>
      <c r="C12" s="5">
        <f>COUNTIFS(Data!$H:$H,$A12,Data!$C:$C,C$1,Data!$D:$D,C$2)</f>
        <v>0</v>
      </c>
      <c r="D12" s="5">
        <f>COUNTIFS(Data!$H:$H,$A12,Data!$C:$C,D$1,Data!$D:$D,D$2)</f>
        <v>0</v>
      </c>
      <c r="E12" s="5">
        <f>COUNTIFS(Data!$H:$H,$A12,Data!$C:$C,E$1,Data!$D:$D,E$2)</f>
        <v>0</v>
      </c>
      <c r="F12" s="5">
        <f>COUNTIFS(Data!$H:$H,$A12,Data!$C:$C,F$1,Data!$D:$D,F$2)</f>
        <v>0</v>
      </c>
      <c r="G12" s="5">
        <f>COUNTIFS(Data!$H:$H,$A12,Data!$C:$C,G$1,Data!$D:$D,G$2)</f>
        <v>0</v>
      </c>
      <c r="H12" s="5">
        <f>COUNTIFS(Data!$H:$H,$A12,Data!$C:$C,H$1,Data!$D:$D,H$2)</f>
        <v>0</v>
      </c>
      <c r="I12" s="5">
        <f>COUNTIFS(Data!$H:$H,$A12,Data!$C:$C,I$1,Data!$D:$D,I$2)</f>
        <v>0</v>
      </c>
      <c r="J12" s="5">
        <f>COUNTIFS(Data!$H:$H,$A12,Data!$C:$C,J$1,Data!$D:$D,J$2)</f>
        <v>0</v>
      </c>
      <c r="K12" s="5">
        <f>COUNTIFS(Data!$H:$H,$A12,Data!$C:$C,K$1,Data!$D:$D,K$2)</f>
        <v>0</v>
      </c>
      <c r="L12" s="5">
        <f>COUNTIFS(Data!$H:$H,$A12,Data!$C:$C,L$1,Data!$D:$D,L$2)</f>
        <v>0</v>
      </c>
      <c r="M12" s="5">
        <f>COUNTIFS(Data!$H:$H,$A12,Data!$C:$C,M$1,Data!$D:$D,M$2)</f>
        <v>0</v>
      </c>
      <c r="N12" s="5">
        <f>COUNTIFS(Data!$H:$H,$A12,Data!$C:$C,N$1,Data!$D:$D,N$2)</f>
        <v>0</v>
      </c>
      <c r="O12" s="5">
        <f>COUNTIFS(Data!$H:$H,$A12,Data!$C:$C,O$1,Data!$D:$D,O$2)</f>
        <v>0</v>
      </c>
      <c r="P12" s="5">
        <f>COUNTIFS(Data!$H:$H,$A12,Data!$C:$C,P$1,Data!$D:$D,P$2)</f>
        <v>0</v>
      </c>
      <c r="Q12" s="5">
        <f>COUNTIFS(Data!$H:$H,$A12,Data!$C:$C,Q$1,Data!$D:$D,Q$2)</f>
        <v>0</v>
      </c>
      <c r="R12" s="5">
        <f>COUNTIFS(Data!$H:$H,$A12,Data!$C:$C,R$1,Data!$D:$D,R$2)</f>
        <v>0</v>
      </c>
      <c r="S12" s="5">
        <f>COUNTIFS(Data!$H:$H,$A12,Data!$C:$C,S$1,Data!$D:$D,S$2)</f>
        <v>0</v>
      </c>
      <c r="T12" s="5">
        <f>COUNTIFS(Data!$H:$H,$A12,Data!$C:$C,T$1,Data!$D:$D,T$2)</f>
        <v>0</v>
      </c>
      <c r="U12" s="5">
        <f>COUNTIFS(Data!$H:$H,$A12,Data!$C:$C,U$1,Data!$D:$D,U$2)</f>
        <v>0</v>
      </c>
      <c r="V12" s="5">
        <f>COUNTIFS(Data!$H:$H,$A12,Data!$C:$C,V$1,Data!$D:$D,V$2)</f>
        <v>0</v>
      </c>
      <c r="W12" s="5">
        <f>COUNTIFS(Data!$H:$H,$A12,Data!$C:$C,W$1,Data!$D:$D,W$2)</f>
        <v>0</v>
      </c>
      <c r="X12" s="5">
        <f>COUNTIFS(Data!$H:$H,$A12,Data!$C:$C,X$1,Data!$D:$D,X$2)</f>
        <v>0</v>
      </c>
      <c r="Y12" s="5">
        <f>COUNTIFS(Data!$H:$H,$A12,Data!$C:$C,Y$1,Data!$D:$D,Y$2)</f>
        <v>0</v>
      </c>
      <c r="Z12" s="5">
        <f>COUNTIFS(Data!$H:$H,$A12,Data!$C:$C,Z$1,Data!$D:$D,Z$2)</f>
        <v>0</v>
      </c>
      <c r="AA12" s="5">
        <f>COUNTIFS(Data!$H:$H,$A12,Data!$C:$C,AA$1,Data!$D:$D,AA$2)</f>
        <v>0</v>
      </c>
      <c r="AB12" s="5">
        <f>COUNTIFS(Data!$H:$H,$A12,Data!$C:$C,AB$1,Data!$D:$D,AB$2)</f>
        <v>0</v>
      </c>
      <c r="AC12" s="5">
        <f>COUNTIFS(Data!$H:$H,$A12,Data!$C:$C,AC$1,Data!$D:$D,AC$2)</f>
        <v>0</v>
      </c>
      <c r="AD12" s="5">
        <f>COUNTIFS(Data!$H:$H,$A12,Data!$C:$C,AD$1,Data!$D:$D,AD$2)</f>
        <v>0</v>
      </c>
      <c r="AE12" s="5">
        <f>COUNTIFS(Data!$H:$H,$A12,Data!$C:$C,AE$1,Data!$D:$D,AE$2)</f>
        <v>0</v>
      </c>
      <c r="AF12" s="5">
        <f>COUNTIFS(Data!$H:$H,$A12,Data!$C:$C,AF$1,Data!$D:$D,AF$2)</f>
        <v>0</v>
      </c>
      <c r="AG12" s="5">
        <f>COUNTIFS(Data!$H:$H,$A12,Data!$C:$C,AG$1,Data!$D:$D,AG$2)</f>
        <v>0</v>
      </c>
      <c r="AH12" s="5">
        <f>COUNTIFS(Data!$H:$H,$A12,Data!$C:$C,AH$1,Data!$D:$D,AH$2)</f>
        <v>0</v>
      </c>
      <c r="AI12" s="5">
        <f>COUNTIFS(Data!$H:$H,$A12,Data!$C:$C,AI$1,Data!$D:$D,AI$2)</f>
        <v>0</v>
      </c>
      <c r="AJ12" s="5">
        <f>COUNTIFS(Data!$H:$H,$A12,Data!$C:$C,AJ$1,Data!$D:$D,AJ$2)</f>
        <v>0</v>
      </c>
      <c r="AK12" s="5">
        <f>COUNTIFS(Data!$H:$H,$A12,Data!$C:$C,AK$1,Data!$D:$D,AK$2)</f>
        <v>0</v>
      </c>
      <c r="AL12" s="5">
        <f>COUNTIFS(Data!$H:$H,$A12,Data!$C:$C,AL$1,Data!$D:$D,AL$2)</f>
        <v>0</v>
      </c>
      <c r="AM12" s="5">
        <f>COUNTIFS(Data!$H:$H,$A12,Data!$C:$C,AM$1,Data!$D:$D,AM$2)</f>
        <v>0</v>
      </c>
      <c r="AN12" s="5">
        <f>COUNTIFS(Data!$H:$H,$A12,Data!$C:$C,AN$1,Data!$D:$D,AN$2)</f>
        <v>0</v>
      </c>
      <c r="AO12" s="5">
        <f>COUNTIFS(Data!$H:$H,$A12,Data!$C:$C,AO$1,Data!$D:$D,AO$2)</f>
        <v>0</v>
      </c>
      <c r="AP12" s="5">
        <f>COUNTIFS(Data!$H:$H,$A12,Data!$C:$C,AP$1,Data!$D:$D,AP$2)</f>
        <v>0</v>
      </c>
      <c r="AQ12" s="5">
        <f>COUNTIFS(Data!$H:$H,$A12,Data!$C:$C,AQ$1,Data!$D:$D,AQ$2)</f>
        <v>0</v>
      </c>
      <c r="AR12" s="5">
        <f>COUNTIFS(Data!$H:$H,$A12,Data!$C:$C,AR$1,Data!$D:$D,AR$2)</f>
        <v>0</v>
      </c>
      <c r="AS12" s="5">
        <f>COUNTIFS(Data!$H:$H,$A12,Data!$C:$C,AS$1,Data!$D:$D,AS$2)</f>
        <v>0</v>
      </c>
      <c r="AT12" s="5">
        <f>COUNTIFS(Data!$H:$H,$A12,Data!$C:$C,AT$1,Data!$D:$D,AT$2)</f>
        <v>0</v>
      </c>
      <c r="AU12" s="5">
        <f>COUNTIFS(Data!$H:$H,$A12,Data!$C:$C,AU$1,Data!$D:$D,AU$2)</f>
        <v>0</v>
      </c>
      <c r="AV12" s="5">
        <f>COUNTIFS(Data!$H:$H,$A12,Data!$C:$C,AV$1,Data!$D:$D,AV$2)</f>
        <v>0</v>
      </c>
      <c r="AW12" s="5">
        <f>COUNTIFS(Data!$H:$H,$A12,Data!$C:$C,AW$1,Data!$D:$D,AW$2)</f>
        <v>0</v>
      </c>
      <c r="AX12" s="5">
        <f>COUNTIFS(Data!$H:$H,$A12,Data!$C:$C,AX$1,Data!$D:$D,AX$2)</f>
        <v>0</v>
      </c>
      <c r="AY12" s="5">
        <f>COUNTIFS(Data!$H:$H,$A12,Data!$C:$C,AY$1,Data!$D:$D,AY$2)</f>
        <v>0</v>
      </c>
      <c r="AZ12" s="5">
        <f>COUNTIFS(Data!$H:$H,$A12,Data!$C:$C,AZ$1,Data!$D:$D,AZ$2)</f>
        <v>0</v>
      </c>
      <c r="BA12" s="5">
        <f>COUNTIFS(Data!$H:$H,$A12,Data!$C:$C,BA$1,Data!$D:$D,BA$2)</f>
        <v>0</v>
      </c>
      <c r="BB12" s="5">
        <f>COUNTIFS(Data!$H:$H,$A12,Data!$C:$C,BB$1,Data!$D:$D,BB$2)</f>
        <v>0</v>
      </c>
      <c r="BC12" s="5">
        <f>COUNTIFS(Data!$H:$H,$A12,Data!$C:$C,BC$1,Data!$D:$D,BC$2)</f>
        <v>0</v>
      </c>
      <c r="BD12" s="5">
        <f>COUNTIFS(Data!$H:$H,$A12,Data!$C:$C,BD$1,Data!$D:$D,BD$2)</f>
        <v>0</v>
      </c>
      <c r="BE12" s="5">
        <f>COUNTIFS(Data!$H:$H,$A12,Data!$C:$C,BE$1,Data!$D:$D,BE$2)</f>
        <v>0</v>
      </c>
      <c r="BF12" s="5">
        <f>COUNTIFS(Data!$H:$H,$A12,Data!$C:$C,BF$1,Data!$D:$D,BF$2)</f>
        <v>0</v>
      </c>
      <c r="BG12" s="5">
        <f>COUNTIFS(Data!$H:$H,$A12,Data!$C:$C,BG$1,Data!$D:$D,BG$2)</f>
        <v>0</v>
      </c>
      <c r="BH12" s="5">
        <f>COUNTIFS(Data!$H:$H,$A12,Data!$C:$C,BH$1,Data!$D:$D,BH$2)</f>
        <v>0</v>
      </c>
      <c r="BI12" s="5">
        <f>COUNTIFS(Data!$H:$H,$A12,Data!$C:$C,BI$1,Data!$D:$D,BI$2)</f>
        <v>0</v>
      </c>
      <c r="BJ12" s="5">
        <f>COUNTIFS(Data!$H:$H,$A12,Data!$C:$C,BJ$1,Data!$D:$D,BJ$2)</f>
        <v>0</v>
      </c>
      <c r="BK12" s="5">
        <f>COUNTIFS(Data!$H:$H,$A12,Data!$C:$C,BK$1,Data!$D:$D,BK$2)</f>
        <v>0</v>
      </c>
      <c r="BL12" s="5">
        <f>COUNTIFS(Data!$H:$H,$A12,Data!$C:$C,BL$1,Data!$D:$D,BL$2)</f>
        <v>0</v>
      </c>
      <c r="BM12" s="5">
        <f>COUNTIFS(Data!$H:$H,$A12,Data!$C:$C,BM$1,Data!$D:$D,BM$2)</f>
        <v>0</v>
      </c>
      <c r="BN12" s="5">
        <f>COUNTIFS(Data!$H:$H,$A12,Data!$C:$C,BN$1,Data!$D:$D,BN$2)</f>
        <v>0</v>
      </c>
      <c r="BO12" s="5">
        <f>COUNTIFS(Data!$H:$H,$A12,Data!$C:$C,BO$1,Data!$D:$D,BO$2)</f>
        <v>0</v>
      </c>
      <c r="BP12" s="5">
        <f>COUNTIFS(Data!$H:$H,$A12,Data!$C:$C,BP$1,Data!$D:$D,BP$2)</f>
        <v>0</v>
      </c>
      <c r="BQ12" s="5">
        <f>COUNTIFS(Data!$H:$H,$A12,Data!$C:$C,BQ$1,Data!$D:$D,BQ$2)</f>
        <v>0</v>
      </c>
      <c r="BR12" s="5">
        <f>COUNTIFS(Data!$H:$H,$A12,Data!$C:$C,BR$1,Data!$D:$D,BR$2)</f>
        <v>0</v>
      </c>
      <c r="BS12" s="5">
        <f>COUNTIFS(Data!$H:$H,$A12,Data!$C:$C,BS$1,Data!$D:$D,BS$2)</f>
        <v>0</v>
      </c>
      <c r="BT12" s="5">
        <f>COUNTIFS(Data!$H:$H,$A12,Data!$C:$C,BT$1,Data!$D:$D,BT$2)</f>
        <v>0</v>
      </c>
      <c r="BU12" s="5">
        <f>COUNTIFS(Data!$H:$H,$A12,Data!$C:$C,BU$1,Data!$D:$D,BU$2)</f>
        <v>0</v>
      </c>
      <c r="BV12" s="5">
        <f>COUNTIFS(Data!$H:$H,$A12,Data!$C:$C,BV$1,Data!$D:$D,BV$2)</f>
        <v>0</v>
      </c>
      <c r="BW12" s="5">
        <f>COUNTIFS(Data!$H:$H,$A12,Data!$C:$C,BW$1,Data!$D:$D,BW$2)</f>
        <v>0</v>
      </c>
      <c r="BX12" s="5">
        <f>COUNTIFS(Data!$H:$H,$A12,Data!$C:$C,BX$1,Data!$D:$D,BX$2)</f>
        <v>0</v>
      </c>
      <c r="BY12" s="5">
        <f>COUNTIFS(Data!$H:$H,$A12,Data!$C:$C,BY$1,Data!$D:$D,BY$2)</f>
        <v>0</v>
      </c>
      <c r="BZ12" s="5">
        <f>COUNTIFS(Data!$H:$H,$A12,Data!$C:$C,BZ$1,Data!$D:$D,BZ$2)</f>
        <v>0</v>
      </c>
      <c r="CA12" s="5">
        <f>COUNTIFS(Data!$H:$H,$A12,Data!$C:$C,CA$1,Data!$D:$D,CA$2)</f>
        <v>0</v>
      </c>
      <c r="CB12" s="5">
        <f>COUNTIFS(Data!$H:$H,$A12,Data!$C:$C,CB$1,Data!$D:$D,CB$2)</f>
        <v>0</v>
      </c>
      <c r="CC12" s="5">
        <f>COUNTIFS(Data!$H:$H,$A12,Data!$C:$C,CC$1,Data!$D:$D,CC$2)</f>
        <v>0</v>
      </c>
      <c r="CD12" s="5">
        <f>COUNTIFS(Data!$H:$H,$A12,Data!$C:$C,CD$1,Data!$D:$D,CD$2)</f>
        <v>0</v>
      </c>
      <c r="CE12" s="5">
        <f>COUNTIFS(Data!$H:$H,$A12,Data!$C:$C,CE$1,Data!$D:$D,CE$2)</f>
        <v>0</v>
      </c>
      <c r="CF12" s="5">
        <f>COUNTIFS(Data!$H:$H,$A12,Data!$C:$C,CF$1,Data!$D:$D,CF$2)</f>
        <v>0</v>
      </c>
      <c r="CG12" s="5">
        <f>COUNTIFS(Data!$H:$H,$A12,Data!$C:$C,CG$1,Data!$D:$D,CG$2)</f>
        <v>0</v>
      </c>
      <c r="CH12" s="5">
        <f>COUNTIFS(Data!$H:$H,$A12,Data!$C:$C,CH$1,Data!$D:$D,CH$2)</f>
        <v>0</v>
      </c>
      <c r="CI12" s="5">
        <f>COUNTIFS(Data!$H:$H,$A12,Data!$C:$C,CI$1,Data!$D:$D,CI$2)</f>
        <v>0</v>
      </c>
      <c r="CJ12" s="5">
        <f>COUNTIFS(Data!$H:$H,$A12,Data!$C:$C,CJ$1,Data!$D:$D,CJ$2)</f>
        <v>0</v>
      </c>
      <c r="CK12" s="5">
        <f>COUNTIFS(Data!$H:$H,$A12,Data!$C:$C,CK$1,Data!$D:$D,CK$2)</f>
        <v>0</v>
      </c>
      <c r="CL12" s="5">
        <f>COUNTIFS(Data!$H:$H,$A12,Data!$C:$C,CL$1,Data!$D:$D,CL$2)</f>
        <v>0</v>
      </c>
      <c r="CM12" s="5">
        <f>COUNTIFS(Data!$H:$H,$A12,Data!$C:$C,CM$1,Data!$D:$D,CM$2)</f>
        <v>0</v>
      </c>
      <c r="CN12" s="5">
        <f>COUNTIFS(Data!$H:$H,$A12,Data!$C:$C,CN$1,Data!$D:$D,CN$2)</f>
        <v>0</v>
      </c>
      <c r="CO12" s="5">
        <f>COUNTIFS(Data!$H:$H,$A12,Data!$C:$C,CO$1,Data!$D:$D,CO$2)</f>
        <v>0</v>
      </c>
      <c r="CP12" s="5">
        <f>COUNTIFS(Data!$H:$H,$A12,Data!$C:$C,CP$1,Data!$D:$D,CP$2)</f>
        <v>0</v>
      </c>
      <c r="CQ12" s="5">
        <f>COUNTIFS(Data!$H:$H,$A12,Data!$C:$C,CQ$1,Data!$D:$D,CQ$2)</f>
        <v>0</v>
      </c>
      <c r="CR12" s="5">
        <f>COUNTIFS(Data!$H:$H,$A12,Data!$C:$C,CR$1,Data!$D:$D,CR$2)</f>
        <v>0</v>
      </c>
      <c r="CS12" s="5">
        <f>COUNTIFS(Data!$H:$H,$A12,Data!$C:$C,CS$1,Data!$D:$D,CS$2)</f>
        <v>0</v>
      </c>
      <c r="CT12" s="5">
        <f>COUNTIFS(Data!$H:$H,$A12,Data!$C:$C,CT$1,Data!$D:$D,CT$2)</f>
        <v>0</v>
      </c>
      <c r="CU12" s="5">
        <f>COUNTIFS(Data!$H:$H,$A12,Data!$C:$C,CU$1,Data!$D:$D,CU$2)</f>
        <v>0</v>
      </c>
      <c r="CV12" s="5">
        <f>COUNTIFS(Data!$H:$H,$A12,Data!$C:$C,CV$1,Data!$D:$D,CV$2)</f>
        <v>0</v>
      </c>
      <c r="CW12" s="5">
        <f t="shared" ref="CW12:CX12" si="11">SUMIF($B$2:$CV$2,CW$2, $B12:$CV12)</f>
        <v>0</v>
      </c>
      <c r="CX12" s="5">
        <f t="shared" si="11"/>
        <v>0</v>
      </c>
      <c r="CY12" s="5">
        <f t="shared" si="3"/>
        <v>0</v>
      </c>
    </row>
    <row r="13">
      <c r="A13" s="5" t="str">
        <f>Countries!A11</f>
        <v>BRA</v>
      </c>
      <c r="B13" s="5">
        <f>COUNTIFS(Data!$H:$H,$A13,Data!$C:$C,B$1,Data!$D:$D,B$2)</f>
        <v>0</v>
      </c>
      <c r="C13" s="5">
        <f>COUNTIFS(Data!$H:$H,$A13,Data!$C:$C,C$1,Data!$D:$D,C$2)</f>
        <v>0</v>
      </c>
      <c r="D13" s="5">
        <f>COUNTIFS(Data!$H:$H,$A13,Data!$C:$C,D$1,Data!$D:$D,D$2)</f>
        <v>0</v>
      </c>
      <c r="E13" s="5">
        <f>COUNTIFS(Data!$H:$H,$A13,Data!$C:$C,E$1,Data!$D:$D,E$2)</f>
        <v>0</v>
      </c>
      <c r="F13" s="5">
        <f>COUNTIFS(Data!$H:$H,$A13,Data!$C:$C,F$1,Data!$D:$D,F$2)</f>
        <v>0</v>
      </c>
      <c r="G13" s="5">
        <f>COUNTIFS(Data!$H:$H,$A13,Data!$C:$C,G$1,Data!$D:$D,G$2)</f>
        <v>0</v>
      </c>
      <c r="H13" s="5">
        <f>COUNTIFS(Data!$H:$H,$A13,Data!$C:$C,H$1,Data!$D:$D,H$2)</f>
        <v>1</v>
      </c>
      <c r="I13" s="5">
        <f>COUNTIFS(Data!$H:$H,$A13,Data!$C:$C,I$1,Data!$D:$D,I$2)</f>
        <v>0</v>
      </c>
      <c r="J13" s="5">
        <f>COUNTIFS(Data!$H:$H,$A13,Data!$C:$C,J$1,Data!$D:$D,J$2)</f>
        <v>0</v>
      </c>
      <c r="K13" s="5">
        <f>COUNTIFS(Data!$H:$H,$A13,Data!$C:$C,K$1,Data!$D:$D,K$2)</f>
        <v>0</v>
      </c>
      <c r="L13" s="5">
        <f>COUNTIFS(Data!$H:$H,$A13,Data!$C:$C,L$1,Data!$D:$D,L$2)</f>
        <v>0</v>
      </c>
      <c r="M13" s="5">
        <f>COUNTIFS(Data!$H:$H,$A13,Data!$C:$C,M$1,Data!$D:$D,M$2)</f>
        <v>0</v>
      </c>
      <c r="N13" s="5">
        <f>COUNTIFS(Data!$H:$H,$A13,Data!$C:$C,N$1,Data!$D:$D,N$2)</f>
        <v>0</v>
      </c>
      <c r="O13" s="5">
        <f>COUNTIFS(Data!$H:$H,$A13,Data!$C:$C,O$1,Data!$D:$D,O$2)</f>
        <v>0</v>
      </c>
      <c r="P13" s="5">
        <f>COUNTIFS(Data!$H:$H,$A13,Data!$C:$C,P$1,Data!$D:$D,P$2)</f>
        <v>0</v>
      </c>
      <c r="Q13" s="5">
        <f>COUNTIFS(Data!$H:$H,$A13,Data!$C:$C,Q$1,Data!$D:$D,Q$2)</f>
        <v>0</v>
      </c>
      <c r="R13" s="5">
        <f>COUNTIFS(Data!$H:$H,$A13,Data!$C:$C,R$1,Data!$D:$D,R$2)</f>
        <v>0</v>
      </c>
      <c r="S13" s="5">
        <f>COUNTIFS(Data!$H:$H,$A13,Data!$C:$C,S$1,Data!$D:$D,S$2)</f>
        <v>0</v>
      </c>
      <c r="T13" s="5">
        <f>COUNTIFS(Data!$H:$H,$A13,Data!$C:$C,T$1,Data!$D:$D,T$2)</f>
        <v>0</v>
      </c>
      <c r="U13" s="5">
        <f>COUNTIFS(Data!$H:$H,$A13,Data!$C:$C,U$1,Data!$D:$D,U$2)</f>
        <v>0</v>
      </c>
      <c r="V13" s="5">
        <f>COUNTIFS(Data!$H:$H,$A13,Data!$C:$C,V$1,Data!$D:$D,V$2)</f>
        <v>0</v>
      </c>
      <c r="W13" s="5">
        <f>COUNTIFS(Data!$H:$H,$A13,Data!$C:$C,W$1,Data!$D:$D,W$2)</f>
        <v>1</v>
      </c>
      <c r="X13" s="5">
        <f>COUNTIFS(Data!$H:$H,$A13,Data!$C:$C,X$1,Data!$D:$D,X$2)</f>
        <v>0</v>
      </c>
      <c r="Y13" s="5">
        <f>COUNTIFS(Data!$H:$H,$A13,Data!$C:$C,Y$1,Data!$D:$D,Y$2)</f>
        <v>0</v>
      </c>
      <c r="Z13" s="5">
        <f>COUNTIFS(Data!$H:$H,$A13,Data!$C:$C,Z$1,Data!$D:$D,Z$2)</f>
        <v>0</v>
      </c>
      <c r="AA13" s="5">
        <f>COUNTIFS(Data!$H:$H,$A13,Data!$C:$C,AA$1,Data!$D:$D,AA$2)</f>
        <v>0</v>
      </c>
      <c r="AB13" s="5">
        <f>COUNTIFS(Data!$H:$H,$A13,Data!$C:$C,AB$1,Data!$D:$D,AB$2)</f>
        <v>0</v>
      </c>
      <c r="AC13" s="5">
        <f>COUNTIFS(Data!$H:$H,$A13,Data!$C:$C,AC$1,Data!$D:$D,AC$2)</f>
        <v>0</v>
      </c>
      <c r="AD13" s="5">
        <f>COUNTIFS(Data!$H:$H,$A13,Data!$C:$C,AD$1,Data!$D:$D,AD$2)</f>
        <v>0</v>
      </c>
      <c r="AE13" s="5">
        <f>COUNTIFS(Data!$H:$H,$A13,Data!$C:$C,AE$1,Data!$D:$D,AE$2)</f>
        <v>0</v>
      </c>
      <c r="AF13" s="5">
        <f>COUNTIFS(Data!$H:$H,$A13,Data!$C:$C,AF$1,Data!$D:$D,AF$2)</f>
        <v>0</v>
      </c>
      <c r="AG13" s="5">
        <f>COUNTIFS(Data!$H:$H,$A13,Data!$C:$C,AG$1,Data!$D:$D,AG$2)</f>
        <v>0</v>
      </c>
      <c r="AH13" s="5">
        <f>COUNTIFS(Data!$H:$H,$A13,Data!$C:$C,AH$1,Data!$D:$D,AH$2)</f>
        <v>0</v>
      </c>
      <c r="AI13" s="5">
        <f>COUNTIFS(Data!$H:$H,$A13,Data!$C:$C,AI$1,Data!$D:$D,AI$2)</f>
        <v>0</v>
      </c>
      <c r="AJ13" s="5">
        <f>COUNTIFS(Data!$H:$H,$A13,Data!$C:$C,AJ$1,Data!$D:$D,AJ$2)</f>
        <v>0</v>
      </c>
      <c r="AK13" s="5">
        <f>COUNTIFS(Data!$H:$H,$A13,Data!$C:$C,AK$1,Data!$D:$D,AK$2)</f>
        <v>0</v>
      </c>
      <c r="AL13" s="5">
        <f>COUNTIFS(Data!$H:$H,$A13,Data!$C:$C,AL$1,Data!$D:$D,AL$2)</f>
        <v>0</v>
      </c>
      <c r="AM13" s="5">
        <f>COUNTIFS(Data!$H:$H,$A13,Data!$C:$C,AM$1,Data!$D:$D,AM$2)</f>
        <v>0</v>
      </c>
      <c r="AN13" s="5">
        <f>COUNTIFS(Data!$H:$H,$A13,Data!$C:$C,AN$1,Data!$D:$D,AN$2)</f>
        <v>0</v>
      </c>
      <c r="AO13" s="5">
        <f>COUNTIFS(Data!$H:$H,$A13,Data!$C:$C,AO$1,Data!$D:$D,AO$2)</f>
        <v>0</v>
      </c>
      <c r="AP13" s="5">
        <f>COUNTIFS(Data!$H:$H,$A13,Data!$C:$C,AP$1,Data!$D:$D,AP$2)</f>
        <v>0</v>
      </c>
      <c r="AQ13" s="5">
        <f>COUNTIFS(Data!$H:$H,$A13,Data!$C:$C,AQ$1,Data!$D:$D,AQ$2)</f>
        <v>0</v>
      </c>
      <c r="AR13" s="5">
        <f>COUNTIFS(Data!$H:$H,$A13,Data!$C:$C,AR$1,Data!$D:$D,AR$2)</f>
        <v>0</v>
      </c>
      <c r="AS13" s="5">
        <f>COUNTIFS(Data!$H:$H,$A13,Data!$C:$C,AS$1,Data!$D:$D,AS$2)</f>
        <v>0</v>
      </c>
      <c r="AT13" s="5">
        <f>COUNTIFS(Data!$H:$H,$A13,Data!$C:$C,AT$1,Data!$D:$D,AT$2)</f>
        <v>0</v>
      </c>
      <c r="AU13" s="5">
        <f>COUNTIFS(Data!$H:$H,$A13,Data!$C:$C,AU$1,Data!$D:$D,AU$2)</f>
        <v>0</v>
      </c>
      <c r="AV13" s="5">
        <f>COUNTIFS(Data!$H:$H,$A13,Data!$C:$C,AV$1,Data!$D:$D,AV$2)</f>
        <v>0</v>
      </c>
      <c r="AW13" s="5">
        <f>COUNTIFS(Data!$H:$H,$A13,Data!$C:$C,AW$1,Data!$D:$D,AW$2)</f>
        <v>0</v>
      </c>
      <c r="AX13" s="5">
        <f>COUNTIFS(Data!$H:$H,$A13,Data!$C:$C,AX$1,Data!$D:$D,AX$2)</f>
        <v>0</v>
      </c>
      <c r="AY13" s="5">
        <f>COUNTIFS(Data!$H:$H,$A13,Data!$C:$C,AY$1,Data!$D:$D,AY$2)</f>
        <v>0</v>
      </c>
      <c r="AZ13" s="5">
        <f>COUNTIFS(Data!$H:$H,$A13,Data!$C:$C,AZ$1,Data!$D:$D,AZ$2)</f>
        <v>0</v>
      </c>
      <c r="BA13" s="5">
        <f>COUNTIFS(Data!$H:$H,$A13,Data!$C:$C,BA$1,Data!$D:$D,BA$2)</f>
        <v>0</v>
      </c>
      <c r="BB13" s="5">
        <f>COUNTIFS(Data!$H:$H,$A13,Data!$C:$C,BB$1,Data!$D:$D,BB$2)</f>
        <v>0</v>
      </c>
      <c r="BC13" s="5">
        <f>COUNTIFS(Data!$H:$H,$A13,Data!$C:$C,BC$1,Data!$D:$D,BC$2)</f>
        <v>0</v>
      </c>
      <c r="BD13" s="5">
        <f>COUNTIFS(Data!$H:$H,$A13,Data!$C:$C,BD$1,Data!$D:$D,BD$2)</f>
        <v>0</v>
      </c>
      <c r="BE13" s="5">
        <f>COUNTIFS(Data!$H:$H,$A13,Data!$C:$C,BE$1,Data!$D:$D,BE$2)</f>
        <v>0</v>
      </c>
      <c r="BF13" s="5">
        <f>COUNTIFS(Data!$H:$H,$A13,Data!$C:$C,BF$1,Data!$D:$D,BF$2)</f>
        <v>0</v>
      </c>
      <c r="BG13" s="5">
        <f>COUNTIFS(Data!$H:$H,$A13,Data!$C:$C,BG$1,Data!$D:$D,BG$2)</f>
        <v>0</v>
      </c>
      <c r="BH13" s="5">
        <f>COUNTIFS(Data!$H:$H,$A13,Data!$C:$C,BH$1,Data!$D:$D,BH$2)</f>
        <v>0</v>
      </c>
      <c r="BI13" s="5">
        <f>COUNTIFS(Data!$H:$H,$A13,Data!$C:$C,BI$1,Data!$D:$D,BI$2)</f>
        <v>0</v>
      </c>
      <c r="BJ13" s="5">
        <f>COUNTIFS(Data!$H:$H,$A13,Data!$C:$C,BJ$1,Data!$D:$D,BJ$2)</f>
        <v>0</v>
      </c>
      <c r="BK13" s="5">
        <f>COUNTIFS(Data!$H:$H,$A13,Data!$C:$C,BK$1,Data!$D:$D,BK$2)</f>
        <v>0</v>
      </c>
      <c r="BL13" s="5">
        <f>COUNTIFS(Data!$H:$H,$A13,Data!$C:$C,BL$1,Data!$D:$D,BL$2)</f>
        <v>0</v>
      </c>
      <c r="BM13" s="5">
        <f>COUNTIFS(Data!$H:$H,$A13,Data!$C:$C,BM$1,Data!$D:$D,BM$2)</f>
        <v>0</v>
      </c>
      <c r="BN13" s="5">
        <f>COUNTIFS(Data!$H:$H,$A13,Data!$C:$C,BN$1,Data!$D:$D,BN$2)</f>
        <v>0</v>
      </c>
      <c r="BO13" s="5">
        <f>COUNTIFS(Data!$H:$H,$A13,Data!$C:$C,BO$1,Data!$D:$D,BO$2)</f>
        <v>0</v>
      </c>
      <c r="BP13" s="5">
        <f>COUNTIFS(Data!$H:$H,$A13,Data!$C:$C,BP$1,Data!$D:$D,BP$2)</f>
        <v>0</v>
      </c>
      <c r="BQ13" s="5">
        <f>COUNTIFS(Data!$H:$H,$A13,Data!$C:$C,BQ$1,Data!$D:$D,BQ$2)</f>
        <v>0</v>
      </c>
      <c r="BR13" s="5">
        <f>COUNTIFS(Data!$H:$H,$A13,Data!$C:$C,BR$1,Data!$D:$D,BR$2)</f>
        <v>0</v>
      </c>
      <c r="BS13" s="5">
        <f>COUNTIFS(Data!$H:$H,$A13,Data!$C:$C,BS$1,Data!$D:$D,BS$2)</f>
        <v>2</v>
      </c>
      <c r="BT13" s="5">
        <f>COUNTIFS(Data!$H:$H,$A13,Data!$C:$C,BT$1,Data!$D:$D,BT$2)</f>
        <v>1</v>
      </c>
      <c r="BU13" s="5">
        <f>COUNTIFS(Data!$H:$H,$A13,Data!$C:$C,BU$1,Data!$D:$D,BU$2)</f>
        <v>0</v>
      </c>
      <c r="BV13" s="5">
        <f>COUNTIFS(Data!$H:$H,$A13,Data!$C:$C,BV$1,Data!$D:$D,BV$2)</f>
        <v>0</v>
      </c>
      <c r="BW13" s="5">
        <f>COUNTIFS(Data!$H:$H,$A13,Data!$C:$C,BW$1,Data!$D:$D,BW$2)</f>
        <v>0</v>
      </c>
      <c r="BX13" s="5">
        <f>COUNTIFS(Data!$H:$H,$A13,Data!$C:$C,BX$1,Data!$D:$D,BX$2)</f>
        <v>0</v>
      </c>
      <c r="BY13" s="5">
        <f>COUNTIFS(Data!$H:$H,$A13,Data!$C:$C,BY$1,Data!$D:$D,BY$2)</f>
        <v>0</v>
      </c>
      <c r="BZ13" s="5">
        <f>COUNTIFS(Data!$H:$H,$A13,Data!$C:$C,BZ$1,Data!$D:$D,BZ$2)</f>
        <v>0</v>
      </c>
      <c r="CA13" s="5">
        <f>COUNTIFS(Data!$H:$H,$A13,Data!$C:$C,CA$1,Data!$D:$D,CA$2)</f>
        <v>0</v>
      </c>
      <c r="CB13" s="5">
        <f>COUNTIFS(Data!$H:$H,$A13,Data!$C:$C,CB$1,Data!$D:$D,CB$2)</f>
        <v>0</v>
      </c>
      <c r="CC13" s="5">
        <f>COUNTIFS(Data!$H:$H,$A13,Data!$C:$C,CC$1,Data!$D:$D,CC$2)</f>
        <v>0</v>
      </c>
      <c r="CD13" s="5">
        <f>COUNTIFS(Data!$H:$H,$A13,Data!$C:$C,CD$1,Data!$D:$D,CD$2)</f>
        <v>0</v>
      </c>
      <c r="CE13" s="5">
        <f>COUNTIFS(Data!$H:$H,$A13,Data!$C:$C,CE$1,Data!$D:$D,CE$2)</f>
        <v>0</v>
      </c>
      <c r="CF13" s="5">
        <f>COUNTIFS(Data!$H:$H,$A13,Data!$C:$C,CF$1,Data!$D:$D,CF$2)</f>
        <v>0</v>
      </c>
      <c r="CG13" s="5">
        <f>COUNTIFS(Data!$H:$H,$A13,Data!$C:$C,CG$1,Data!$D:$D,CG$2)</f>
        <v>0</v>
      </c>
      <c r="CH13" s="5">
        <f>COUNTIFS(Data!$H:$H,$A13,Data!$C:$C,CH$1,Data!$D:$D,CH$2)</f>
        <v>0</v>
      </c>
      <c r="CI13" s="5">
        <f>COUNTIFS(Data!$H:$H,$A13,Data!$C:$C,CI$1,Data!$D:$D,CI$2)</f>
        <v>0</v>
      </c>
      <c r="CJ13" s="5">
        <f>COUNTIFS(Data!$H:$H,$A13,Data!$C:$C,CJ$1,Data!$D:$D,CJ$2)</f>
        <v>0</v>
      </c>
      <c r="CK13" s="5">
        <f>COUNTIFS(Data!$H:$H,$A13,Data!$C:$C,CK$1,Data!$D:$D,CK$2)</f>
        <v>0</v>
      </c>
      <c r="CL13" s="5">
        <f>COUNTIFS(Data!$H:$H,$A13,Data!$C:$C,CL$1,Data!$D:$D,CL$2)</f>
        <v>0</v>
      </c>
      <c r="CM13" s="5">
        <f>COUNTIFS(Data!$H:$H,$A13,Data!$C:$C,CM$1,Data!$D:$D,CM$2)</f>
        <v>0</v>
      </c>
      <c r="CN13" s="5">
        <f>COUNTIFS(Data!$H:$H,$A13,Data!$C:$C,CN$1,Data!$D:$D,CN$2)</f>
        <v>0</v>
      </c>
      <c r="CO13" s="5">
        <f>COUNTIFS(Data!$H:$H,$A13,Data!$C:$C,CO$1,Data!$D:$D,CO$2)</f>
        <v>0</v>
      </c>
      <c r="CP13" s="5">
        <f>COUNTIFS(Data!$H:$H,$A13,Data!$C:$C,CP$1,Data!$D:$D,CP$2)</f>
        <v>1</v>
      </c>
      <c r="CQ13" s="5">
        <f>COUNTIFS(Data!$H:$H,$A13,Data!$C:$C,CQ$1,Data!$D:$D,CQ$2)</f>
        <v>0</v>
      </c>
      <c r="CR13" s="5">
        <f>COUNTIFS(Data!$H:$H,$A13,Data!$C:$C,CR$1,Data!$D:$D,CR$2)</f>
        <v>0</v>
      </c>
      <c r="CS13" s="5">
        <f>COUNTIFS(Data!$H:$H,$A13,Data!$C:$C,CS$1,Data!$D:$D,CS$2)</f>
        <v>0</v>
      </c>
      <c r="CT13" s="5">
        <f>COUNTIFS(Data!$H:$H,$A13,Data!$C:$C,CT$1,Data!$D:$D,CT$2)</f>
        <v>0</v>
      </c>
      <c r="CU13" s="5">
        <f>COUNTIFS(Data!$H:$H,$A13,Data!$C:$C,CU$1,Data!$D:$D,CU$2)</f>
        <v>0</v>
      </c>
      <c r="CV13" s="5">
        <f>COUNTIFS(Data!$H:$H,$A13,Data!$C:$C,CV$1,Data!$D:$D,CV$2)</f>
        <v>0</v>
      </c>
      <c r="CW13" s="5">
        <f t="shared" ref="CW13:CX13" si="12">SUMIF($B$2:$CV$2,CW$2, $B13:$CV13)</f>
        <v>2</v>
      </c>
      <c r="CX13" s="5">
        <f t="shared" si="12"/>
        <v>4</v>
      </c>
      <c r="CY13" s="5">
        <f t="shared" si="3"/>
        <v>6</v>
      </c>
    </row>
    <row r="14">
      <c r="A14" s="5" t="str">
        <f>Countries!A12</f>
        <v>BRN</v>
      </c>
      <c r="B14" s="5">
        <f>COUNTIFS(Data!$H:$H,$A14,Data!$C:$C,B$1,Data!$D:$D,B$2)</f>
        <v>0</v>
      </c>
      <c r="C14" s="5">
        <f>COUNTIFS(Data!$H:$H,$A14,Data!$C:$C,C$1,Data!$D:$D,C$2)</f>
        <v>0</v>
      </c>
      <c r="D14" s="5">
        <f>COUNTIFS(Data!$H:$H,$A14,Data!$C:$C,D$1,Data!$D:$D,D$2)</f>
        <v>0</v>
      </c>
      <c r="E14" s="5">
        <f>COUNTIFS(Data!$H:$H,$A14,Data!$C:$C,E$1,Data!$D:$D,E$2)</f>
        <v>0</v>
      </c>
      <c r="F14" s="5">
        <f>COUNTIFS(Data!$H:$H,$A14,Data!$C:$C,F$1,Data!$D:$D,F$2)</f>
        <v>0</v>
      </c>
      <c r="G14" s="5">
        <f>COUNTIFS(Data!$H:$H,$A14,Data!$C:$C,G$1,Data!$D:$D,G$2)</f>
        <v>0</v>
      </c>
      <c r="H14" s="5">
        <f>COUNTIFS(Data!$H:$H,$A14,Data!$C:$C,H$1,Data!$D:$D,H$2)</f>
        <v>0</v>
      </c>
      <c r="I14" s="5">
        <f>COUNTIFS(Data!$H:$H,$A14,Data!$C:$C,I$1,Data!$D:$D,I$2)</f>
        <v>0</v>
      </c>
      <c r="J14" s="5">
        <f>COUNTIFS(Data!$H:$H,$A14,Data!$C:$C,J$1,Data!$D:$D,J$2)</f>
        <v>0</v>
      </c>
      <c r="K14" s="5">
        <f>COUNTIFS(Data!$H:$H,$A14,Data!$C:$C,K$1,Data!$D:$D,K$2)</f>
        <v>0</v>
      </c>
      <c r="L14" s="5">
        <f>COUNTIFS(Data!$H:$H,$A14,Data!$C:$C,L$1,Data!$D:$D,L$2)</f>
        <v>1</v>
      </c>
      <c r="M14" s="5">
        <f>COUNTIFS(Data!$H:$H,$A14,Data!$C:$C,M$1,Data!$D:$D,M$2)</f>
        <v>0</v>
      </c>
      <c r="N14" s="5">
        <f>COUNTIFS(Data!$H:$H,$A14,Data!$C:$C,N$1,Data!$D:$D,N$2)</f>
        <v>0</v>
      </c>
      <c r="O14" s="5">
        <f>COUNTIFS(Data!$H:$H,$A14,Data!$C:$C,O$1,Data!$D:$D,O$2)</f>
        <v>0</v>
      </c>
      <c r="P14" s="5">
        <f>COUNTIFS(Data!$H:$H,$A14,Data!$C:$C,P$1,Data!$D:$D,P$2)</f>
        <v>0</v>
      </c>
      <c r="Q14" s="5">
        <f>COUNTIFS(Data!$H:$H,$A14,Data!$C:$C,Q$1,Data!$D:$D,Q$2)</f>
        <v>0</v>
      </c>
      <c r="R14" s="5">
        <f>COUNTIFS(Data!$H:$H,$A14,Data!$C:$C,R$1,Data!$D:$D,R$2)</f>
        <v>0</v>
      </c>
      <c r="S14" s="5">
        <f>COUNTIFS(Data!$H:$H,$A14,Data!$C:$C,S$1,Data!$D:$D,S$2)</f>
        <v>0</v>
      </c>
      <c r="T14" s="5">
        <f>COUNTIFS(Data!$H:$H,$A14,Data!$C:$C,T$1,Data!$D:$D,T$2)</f>
        <v>0</v>
      </c>
      <c r="U14" s="5">
        <f>COUNTIFS(Data!$H:$H,$A14,Data!$C:$C,U$1,Data!$D:$D,U$2)</f>
        <v>0</v>
      </c>
      <c r="V14" s="5">
        <f>COUNTIFS(Data!$H:$H,$A14,Data!$C:$C,V$1,Data!$D:$D,V$2)</f>
        <v>0</v>
      </c>
      <c r="W14" s="5">
        <f>COUNTIFS(Data!$H:$H,$A14,Data!$C:$C,W$1,Data!$D:$D,W$2)</f>
        <v>0</v>
      </c>
      <c r="X14" s="5">
        <f>COUNTIFS(Data!$H:$H,$A14,Data!$C:$C,X$1,Data!$D:$D,X$2)</f>
        <v>0</v>
      </c>
      <c r="Y14" s="5">
        <f>COUNTIFS(Data!$H:$H,$A14,Data!$C:$C,Y$1,Data!$D:$D,Y$2)</f>
        <v>0</v>
      </c>
      <c r="Z14" s="5">
        <f>COUNTIFS(Data!$H:$H,$A14,Data!$C:$C,Z$1,Data!$D:$D,Z$2)</f>
        <v>0</v>
      </c>
      <c r="AA14" s="5">
        <f>COUNTIFS(Data!$H:$H,$A14,Data!$C:$C,AA$1,Data!$D:$D,AA$2)</f>
        <v>0</v>
      </c>
      <c r="AB14" s="5">
        <f>COUNTIFS(Data!$H:$H,$A14,Data!$C:$C,AB$1,Data!$D:$D,AB$2)</f>
        <v>0</v>
      </c>
      <c r="AC14" s="5">
        <f>COUNTIFS(Data!$H:$H,$A14,Data!$C:$C,AC$1,Data!$D:$D,AC$2)</f>
        <v>0</v>
      </c>
      <c r="AD14" s="5">
        <f>COUNTIFS(Data!$H:$H,$A14,Data!$C:$C,AD$1,Data!$D:$D,AD$2)</f>
        <v>0</v>
      </c>
      <c r="AE14" s="5">
        <f>COUNTIFS(Data!$H:$H,$A14,Data!$C:$C,AE$1,Data!$D:$D,AE$2)</f>
        <v>0</v>
      </c>
      <c r="AF14" s="5">
        <f>COUNTIFS(Data!$H:$H,$A14,Data!$C:$C,AF$1,Data!$D:$D,AF$2)</f>
        <v>0</v>
      </c>
      <c r="AG14" s="5">
        <f>COUNTIFS(Data!$H:$H,$A14,Data!$C:$C,AG$1,Data!$D:$D,AG$2)</f>
        <v>0</v>
      </c>
      <c r="AH14" s="5">
        <f>COUNTIFS(Data!$H:$H,$A14,Data!$C:$C,AH$1,Data!$D:$D,AH$2)</f>
        <v>0</v>
      </c>
      <c r="AI14" s="5">
        <f>COUNTIFS(Data!$H:$H,$A14,Data!$C:$C,AI$1,Data!$D:$D,AI$2)</f>
        <v>0</v>
      </c>
      <c r="AJ14" s="5">
        <f>COUNTIFS(Data!$H:$H,$A14,Data!$C:$C,AJ$1,Data!$D:$D,AJ$2)</f>
        <v>0</v>
      </c>
      <c r="AK14" s="5">
        <f>COUNTIFS(Data!$H:$H,$A14,Data!$C:$C,AK$1,Data!$D:$D,AK$2)</f>
        <v>0</v>
      </c>
      <c r="AL14" s="5">
        <f>COUNTIFS(Data!$H:$H,$A14,Data!$C:$C,AL$1,Data!$D:$D,AL$2)</f>
        <v>0</v>
      </c>
      <c r="AM14" s="5">
        <f>COUNTIFS(Data!$H:$H,$A14,Data!$C:$C,AM$1,Data!$D:$D,AM$2)</f>
        <v>0</v>
      </c>
      <c r="AN14" s="5">
        <f>COUNTIFS(Data!$H:$H,$A14,Data!$C:$C,AN$1,Data!$D:$D,AN$2)</f>
        <v>0</v>
      </c>
      <c r="AO14" s="5">
        <f>COUNTIFS(Data!$H:$H,$A14,Data!$C:$C,AO$1,Data!$D:$D,AO$2)</f>
        <v>0</v>
      </c>
      <c r="AP14" s="5">
        <f>COUNTIFS(Data!$H:$H,$A14,Data!$C:$C,AP$1,Data!$D:$D,AP$2)</f>
        <v>0</v>
      </c>
      <c r="AQ14" s="5">
        <f>COUNTIFS(Data!$H:$H,$A14,Data!$C:$C,AQ$1,Data!$D:$D,AQ$2)</f>
        <v>0</v>
      </c>
      <c r="AR14" s="5">
        <f>COUNTIFS(Data!$H:$H,$A14,Data!$C:$C,AR$1,Data!$D:$D,AR$2)</f>
        <v>0</v>
      </c>
      <c r="AS14" s="5">
        <f>COUNTIFS(Data!$H:$H,$A14,Data!$C:$C,AS$1,Data!$D:$D,AS$2)</f>
        <v>0</v>
      </c>
      <c r="AT14" s="5">
        <f>COUNTIFS(Data!$H:$H,$A14,Data!$C:$C,AT$1,Data!$D:$D,AT$2)</f>
        <v>0</v>
      </c>
      <c r="AU14" s="5">
        <f>COUNTIFS(Data!$H:$H,$A14,Data!$C:$C,AU$1,Data!$D:$D,AU$2)</f>
        <v>0</v>
      </c>
      <c r="AV14" s="5">
        <f>COUNTIFS(Data!$H:$H,$A14,Data!$C:$C,AV$1,Data!$D:$D,AV$2)</f>
        <v>0</v>
      </c>
      <c r="AW14" s="5">
        <f>COUNTIFS(Data!$H:$H,$A14,Data!$C:$C,AW$1,Data!$D:$D,AW$2)</f>
        <v>0</v>
      </c>
      <c r="AX14" s="5">
        <f>COUNTIFS(Data!$H:$H,$A14,Data!$C:$C,AX$1,Data!$D:$D,AX$2)</f>
        <v>0</v>
      </c>
      <c r="AY14" s="5">
        <f>COUNTIFS(Data!$H:$H,$A14,Data!$C:$C,AY$1,Data!$D:$D,AY$2)</f>
        <v>0</v>
      </c>
      <c r="AZ14" s="5">
        <f>COUNTIFS(Data!$H:$H,$A14,Data!$C:$C,AZ$1,Data!$D:$D,AZ$2)</f>
        <v>0</v>
      </c>
      <c r="BA14" s="5">
        <f>COUNTIFS(Data!$H:$H,$A14,Data!$C:$C,BA$1,Data!$D:$D,BA$2)</f>
        <v>0</v>
      </c>
      <c r="BB14" s="5">
        <f>COUNTIFS(Data!$H:$H,$A14,Data!$C:$C,BB$1,Data!$D:$D,BB$2)</f>
        <v>0</v>
      </c>
      <c r="BC14" s="5">
        <f>COUNTIFS(Data!$H:$H,$A14,Data!$C:$C,BC$1,Data!$D:$D,BC$2)</f>
        <v>0</v>
      </c>
      <c r="BD14" s="5">
        <f>COUNTIFS(Data!$H:$H,$A14,Data!$C:$C,BD$1,Data!$D:$D,BD$2)</f>
        <v>0</v>
      </c>
      <c r="BE14" s="5">
        <f>COUNTIFS(Data!$H:$H,$A14,Data!$C:$C,BE$1,Data!$D:$D,BE$2)</f>
        <v>0</v>
      </c>
      <c r="BF14" s="5">
        <f>COUNTIFS(Data!$H:$H,$A14,Data!$C:$C,BF$1,Data!$D:$D,BF$2)</f>
        <v>0</v>
      </c>
      <c r="BG14" s="5">
        <f>COUNTIFS(Data!$H:$H,$A14,Data!$C:$C,BG$1,Data!$D:$D,BG$2)</f>
        <v>0</v>
      </c>
      <c r="BH14" s="5">
        <f>COUNTIFS(Data!$H:$H,$A14,Data!$C:$C,BH$1,Data!$D:$D,BH$2)</f>
        <v>0</v>
      </c>
      <c r="BI14" s="5">
        <f>COUNTIFS(Data!$H:$H,$A14,Data!$C:$C,BI$1,Data!$D:$D,BI$2)</f>
        <v>0</v>
      </c>
      <c r="BJ14" s="5">
        <f>COUNTIFS(Data!$H:$H,$A14,Data!$C:$C,BJ$1,Data!$D:$D,BJ$2)</f>
        <v>0</v>
      </c>
      <c r="BK14" s="5">
        <f>COUNTIFS(Data!$H:$H,$A14,Data!$C:$C,BK$1,Data!$D:$D,BK$2)</f>
        <v>0</v>
      </c>
      <c r="BL14" s="5">
        <f>COUNTIFS(Data!$H:$H,$A14,Data!$C:$C,BL$1,Data!$D:$D,BL$2)</f>
        <v>0</v>
      </c>
      <c r="BM14" s="5">
        <f>COUNTIFS(Data!$H:$H,$A14,Data!$C:$C,BM$1,Data!$D:$D,BM$2)</f>
        <v>0</v>
      </c>
      <c r="BN14" s="5">
        <f>COUNTIFS(Data!$H:$H,$A14,Data!$C:$C,BN$1,Data!$D:$D,BN$2)</f>
        <v>0</v>
      </c>
      <c r="BO14" s="5">
        <f>COUNTIFS(Data!$H:$H,$A14,Data!$C:$C,BO$1,Data!$D:$D,BO$2)</f>
        <v>0</v>
      </c>
      <c r="BP14" s="5">
        <f>COUNTIFS(Data!$H:$H,$A14,Data!$C:$C,BP$1,Data!$D:$D,BP$2)</f>
        <v>0</v>
      </c>
      <c r="BQ14" s="5">
        <f>COUNTIFS(Data!$H:$H,$A14,Data!$C:$C,BQ$1,Data!$D:$D,BQ$2)</f>
        <v>0</v>
      </c>
      <c r="BR14" s="5">
        <f>COUNTIFS(Data!$H:$H,$A14,Data!$C:$C,BR$1,Data!$D:$D,BR$2)</f>
        <v>0</v>
      </c>
      <c r="BS14" s="5">
        <f>COUNTIFS(Data!$H:$H,$A14,Data!$C:$C,BS$1,Data!$D:$D,BS$2)</f>
        <v>0</v>
      </c>
      <c r="BT14" s="5">
        <f>COUNTIFS(Data!$H:$H,$A14,Data!$C:$C,BT$1,Data!$D:$D,BT$2)</f>
        <v>0</v>
      </c>
      <c r="BU14" s="5">
        <f>COUNTIFS(Data!$H:$H,$A14,Data!$C:$C,BU$1,Data!$D:$D,BU$2)</f>
        <v>0</v>
      </c>
      <c r="BV14" s="5">
        <f>COUNTIFS(Data!$H:$H,$A14,Data!$C:$C,BV$1,Data!$D:$D,BV$2)</f>
        <v>0</v>
      </c>
      <c r="BW14" s="5">
        <f>COUNTIFS(Data!$H:$H,$A14,Data!$C:$C,BW$1,Data!$D:$D,BW$2)</f>
        <v>0</v>
      </c>
      <c r="BX14" s="5">
        <f>COUNTIFS(Data!$H:$H,$A14,Data!$C:$C,BX$1,Data!$D:$D,BX$2)</f>
        <v>0</v>
      </c>
      <c r="BY14" s="5">
        <f>COUNTIFS(Data!$H:$H,$A14,Data!$C:$C,BY$1,Data!$D:$D,BY$2)</f>
        <v>0</v>
      </c>
      <c r="BZ14" s="5">
        <f>COUNTIFS(Data!$H:$H,$A14,Data!$C:$C,BZ$1,Data!$D:$D,BZ$2)</f>
        <v>0</v>
      </c>
      <c r="CA14" s="5">
        <f>COUNTIFS(Data!$H:$H,$A14,Data!$C:$C,CA$1,Data!$D:$D,CA$2)</f>
        <v>0</v>
      </c>
      <c r="CB14" s="5">
        <f>COUNTIFS(Data!$H:$H,$A14,Data!$C:$C,CB$1,Data!$D:$D,CB$2)</f>
        <v>0</v>
      </c>
      <c r="CC14" s="5">
        <f>COUNTIFS(Data!$H:$H,$A14,Data!$C:$C,CC$1,Data!$D:$D,CC$2)</f>
        <v>0</v>
      </c>
      <c r="CD14" s="5">
        <f>COUNTIFS(Data!$H:$H,$A14,Data!$C:$C,CD$1,Data!$D:$D,CD$2)</f>
        <v>0</v>
      </c>
      <c r="CE14" s="5">
        <f>COUNTIFS(Data!$H:$H,$A14,Data!$C:$C,CE$1,Data!$D:$D,CE$2)</f>
        <v>0</v>
      </c>
      <c r="CF14" s="5">
        <f>COUNTIFS(Data!$H:$H,$A14,Data!$C:$C,CF$1,Data!$D:$D,CF$2)</f>
        <v>0</v>
      </c>
      <c r="CG14" s="5">
        <f>COUNTIFS(Data!$H:$H,$A14,Data!$C:$C,CG$1,Data!$D:$D,CG$2)</f>
        <v>0</v>
      </c>
      <c r="CH14" s="5">
        <f>COUNTIFS(Data!$H:$H,$A14,Data!$C:$C,CH$1,Data!$D:$D,CH$2)</f>
        <v>0</v>
      </c>
      <c r="CI14" s="5">
        <f>COUNTIFS(Data!$H:$H,$A14,Data!$C:$C,CI$1,Data!$D:$D,CI$2)</f>
        <v>0</v>
      </c>
      <c r="CJ14" s="5">
        <f>COUNTIFS(Data!$H:$H,$A14,Data!$C:$C,CJ$1,Data!$D:$D,CJ$2)</f>
        <v>0</v>
      </c>
      <c r="CK14" s="5">
        <f>COUNTIFS(Data!$H:$H,$A14,Data!$C:$C,CK$1,Data!$D:$D,CK$2)</f>
        <v>0</v>
      </c>
      <c r="CL14" s="5">
        <f>COUNTIFS(Data!$H:$H,$A14,Data!$C:$C,CL$1,Data!$D:$D,CL$2)</f>
        <v>0</v>
      </c>
      <c r="CM14" s="5">
        <f>COUNTIFS(Data!$H:$H,$A14,Data!$C:$C,CM$1,Data!$D:$D,CM$2)</f>
        <v>0</v>
      </c>
      <c r="CN14" s="5">
        <f>COUNTIFS(Data!$H:$H,$A14,Data!$C:$C,CN$1,Data!$D:$D,CN$2)</f>
        <v>0</v>
      </c>
      <c r="CO14" s="5">
        <f>COUNTIFS(Data!$H:$H,$A14,Data!$C:$C,CO$1,Data!$D:$D,CO$2)</f>
        <v>0</v>
      </c>
      <c r="CP14" s="5">
        <f>COUNTIFS(Data!$H:$H,$A14,Data!$C:$C,CP$1,Data!$D:$D,CP$2)</f>
        <v>0</v>
      </c>
      <c r="CQ14" s="5">
        <f>COUNTIFS(Data!$H:$H,$A14,Data!$C:$C,CQ$1,Data!$D:$D,CQ$2)</f>
        <v>0</v>
      </c>
      <c r="CR14" s="5">
        <f>COUNTIFS(Data!$H:$H,$A14,Data!$C:$C,CR$1,Data!$D:$D,CR$2)</f>
        <v>0</v>
      </c>
      <c r="CS14" s="5">
        <f>COUNTIFS(Data!$H:$H,$A14,Data!$C:$C,CS$1,Data!$D:$D,CS$2)</f>
        <v>0</v>
      </c>
      <c r="CT14" s="5">
        <f>COUNTIFS(Data!$H:$H,$A14,Data!$C:$C,CT$1,Data!$D:$D,CT$2)</f>
        <v>0</v>
      </c>
      <c r="CU14" s="5">
        <f>COUNTIFS(Data!$H:$H,$A14,Data!$C:$C,CU$1,Data!$D:$D,CU$2)</f>
        <v>0</v>
      </c>
      <c r="CV14" s="5">
        <f>COUNTIFS(Data!$H:$H,$A14,Data!$C:$C,CV$1,Data!$D:$D,CV$2)</f>
        <v>0</v>
      </c>
      <c r="CW14" s="5">
        <f t="shared" ref="CW14:CX14" si="13">SUMIF($B$2:$CV$2,CW$2, $B14:$CV14)</f>
        <v>0</v>
      </c>
      <c r="CX14" s="5">
        <f t="shared" si="13"/>
        <v>1</v>
      </c>
      <c r="CY14" s="5">
        <f t="shared" si="3"/>
        <v>1</v>
      </c>
    </row>
    <row r="15">
      <c r="A15" s="5" t="str">
        <f>Countries!A13</f>
        <v>BUL</v>
      </c>
      <c r="B15" s="5">
        <f>COUNTIFS(Data!$H:$H,$A15,Data!$C:$C,B$1,Data!$D:$D,B$2)</f>
        <v>0</v>
      </c>
      <c r="C15" s="5">
        <f>COUNTIFS(Data!$H:$H,$A15,Data!$C:$C,C$1,Data!$D:$D,C$2)</f>
        <v>0</v>
      </c>
      <c r="D15" s="5">
        <f>COUNTIFS(Data!$H:$H,$A15,Data!$C:$C,D$1,Data!$D:$D,D$2)</f>
        <v>0</v>
      </c>
      <c r="E15" s="5">
        <f>COUNTIFS(Data!$H:$H,$A15,Data!$C:$C,E$1,Data!$D:$D,E$2)</f>
        <v>0</v>
      </c>
      <c r="F15" s="5">
        <f>COUNTIFS(Data!$H:$H,$A15,Data!$C:$C,F$1,Data!$D:$D,F$2)</f>
        <v>0</v>
      </c>
      <c r="G15" s="5">
        <f>COUNTIFS(Data!$H:$H,$A15,Data!$C:$C,G$1,Data!$D:$D,G$2)</f>
        <v>0</v>
      </c>
      <c r="H15" s="5">
        <f>COUNTIFS(Data!$H:$H,$A15,Data!$C:$C,H$1,Data!$D:$D,H$2)</f>
        <v>0</v>
      </c>
      <c r="I15" s="5">
        <f>COUNTIFS(Data!$H:$H,$A15,Data!$C:$C,I$1,Data!$D:$D,I$2)</f>
        <v>0</v>
      </c>
      <c r="J15" s="5">
        <f>COUNTIFS(Data!$H:$H,$A15,Data!$C:$C,J$1,Data!$D:$D,J$2)</f>
        <v>0</v>
      </c>
      <c r="K15" s="5">
        <f>COUNTIFS(Data!$H:$H,$A15,Data!$C:$C,K$1,Data!$D:$D,K$2)</f>
        <v>0</v>
      </c>
      <c r="L15" s="5">
        <f>COUNTIFS(Data!$H:$H,$A15,Data!$C:$C,L$1,Data!$D:$D,L$2)</f>
        <v>0</v>
      </c>
      <c r="M15" s="5">
        <f>COUNTIFS(Data!$H:$H,$A15,Data!$C:$C,M$1,Data!$D:$D,M$2)</f>
        <v>0</v>
      </c>
      <c r="N15" s="5">
        <f>COUNTIFS(Data!$H:$H,$A15,Data!$C:$C,N$1,Data!$D:$D,N$2)</f>
        <v>0</v>
      </c>
      <c r="O15" s="5">
        <f>COUNTIFS(Data!$H:$H,$A15,Data!$C:$C,O$1,Data!$D:$D,O$2)</f>
        <v>0</v>
      </c>
      <c r="P15" s="5">
        <f>COUNTIFS(Data!$H:$H,$A15,Data!$C:$C,P$1,Data!$D:$D,P$2)</f>
        <v>0</v>
      </c>
      <c r="Q15" s="5">
        <f>COUNTIFS(Data!$H:$H,$A15,Data!$C:$C,Q$1,Data!$D:$D,Q$2)</f>
        <v>0</v>
      </c>
      <c r="R15" s="5">
        <f>COUNTIFS(Data!$H:$H,$A15,Data!$C:$C,R$1,Data!$D:$D,R$2)</f>
        <v>0</v>
      </c>
      <c r="S15" s="5">
        <f>COUNTIFS(Data!$H:$H,$A15,Data!$C:$C,S$1,Data!$D:$D,S$2)</f>
        <v>0</v>
      </c>
      <c r="T15" s="5">
        <f>COUNTIFS(Data!$H:$H,$A15,Data!$C:$C,T$1,Data!$D:$D,T$2)</f>
        <v>0</v>
      </c>
      <c r="U15" s="5">
        <f>COUNTIFS(Data!$H:$H,$A15,Data!$C:$C,U$1,Data!$D:$D,U$2)</f>
        <v>0</v>
      </c>
      <c r="V15" s="5">
        <f>COUNTIFS(Data!$H:$H,$A15,Data!$C:$C,V$1,Data!$D:$D,V$2)</f>
        <v>0</v>
      </c>
      <c r="W15" s="5">
        <f>COUNTIFS(Data!$H:$H,$A15,Data!$C:$C,W$1,Data!$D:$D,W$2)</f>
        <v>0</v>
      </c>
      <c r="X15" s="5">
        <f>COUNTIFS(Data!$H:$H,$A15,Data!$C:$C,X$1,Data!$D:$D,X$2)</f>
        <v>0</v>
      </c>
      <c r="Y15" s="5">
        <f>COUNTIFS(Data!$H:$H,$A15,Data!$C:$C,Y$1,Data!$D:$D,Y$2)</f>
        <v>0</v>
      </c>
      <c r="Z15" s="5">
        <f>COUNTIFS(Data!$H:$H,$A15,Data!$C:$C,Z$1,Data!$D:$D,Z$2)</f>
        <v>0</v>
      </c>
      <c r="AA15" s="5">
        <f>COUNTIFS(Data!$H:$H,$A15,Data!$C:$C,AA$1,Data!$D:$D,AA$2)</f>
        <v>0</v>
      </c>
      <c r="AB15" s="5">
        <f>COUNTIFS(Data!$H:$H,$A15,Data!$C:$C,AB$1,Data!$D:$D,AB$2)</f>
        <v>0</v>
      </c>
      <c r="AC15" s="5">
        <f>COUNTIFS(Data!$H:$H,$A15,Data!$C:$C,AC$1,Data!$D:$D,AC$2)</f>
        <v>0</v>
      </c>
      <c r="AD15" s="5">
        <f>COUNTIFS(Data!$H:$H,$A15,Data!$C:$C,AD$1,Data!$D:$D,AD$2)</f>
        <v>0</v>
      </c>
      <c r="AE15" s="5">
        <f>COUNTIFS(Data!$H:$H,$A15,Data!$C:$C,AE$1,Data!$D:$D,AE$2)</f>
        <v>0</v>
      </c>
      <c r="AF15" s="5">
        <f>COUNTIFS(Data!$H:$H,$A15,Data!$C:$C,AF$1,Data!$D:$D,AF$2)</f>
        <v>0</v>
      </c>
      <c r="AG15" s="5">
        <f>COUNTIFS(Data!$H:$H,$A15,Data!$C:$C,AG$1,Data!$D:$D,AG$2)</f>
        <v>0</v>
      </c>
      <c r="AH15" s="5">
        <f>COUNTIFS(Data!$H:$H,$A15,Data!$C:$C,AH$1,Data!$D:$D,AH$2)</f>
        <v>0</v>
      </c>
      <c r="AI15" s="5">
        <f>COUNTIFS(Data!$H:$H,$A15,Data!$C:$C,AI$1,Data!$D:$D,AI$2)</f>
        <v>0</v>
      </c>
      <c r="AJ15" s="5">
        <f>COUNTIFS(Data!$H:$H,$A15,Data!$C:$C,AJ$1,Data!$D:$D,AJ$2)</f>
        <v>0</v>
      </c>
      <c r="AK15" s="5">
        <f>COUNTIFS(Data!$H:$H,$A15,Data!$C:$C,AK$1,Data!$D:$D,AK$2)</f>
        <v>0</v>
      </c>
      <c r="AL15" s="5">
        <f>COUNTIFS(Data!$H:$H,$A15,Data!$C:$C,AL$1,Data!$D:$D,AL$2)</f>
        <v>0</v>
      </c>
      <c r="AM15" s="5">
        <f>COUNTIFS(Data!$H:$H,$A15,Data!$C:$C,AM$1,Data!$D:$D,AM$2)</f>
        <v>0</v>
      </c>
      <c r="AN15" s="5">
        <f>COUNTIFS(Data!$H:$H,$A15,Data!$C:$C,AN$1,Data!$D:$D,AN$2)</f>
        <v>0</v>
      </c>
      <c r="AO15" s="5">
        <f>COUNTIFS(Data!$H:$H,$A15,Data!$C:$C,AO$1,Data!$D:$D,AO$2)</f>
        <v>0</v>
      </c>
      <c r="AP15" s="5">
        <f>COUNTIFS(Data!$H:$H,$A15,Data!$C:$C,AP$1,Data!$D:$D,AP$2)</f>
        <v>0</v>
      </c>
      <c r="AQ15" s="5">
        <f>COUNTIFS(Data!$H:$H,$A15,Data!$C:$C,AQ$1,Data!$D:$D,AQ$2)</f>
        <v>0</v>
      </c>
      <c r="AR15" s="5">
        <f>COUNTIFS(Data!$H:$H,$A15,Data!$C:$C,AR$1,Data!$D:$D,AR$2)</f>
        <v>0</v>
      </c>
      <c r="AS15" s="5">
        <f>COUNTIFS(Data!$H:$H,$A15,Data!$C:$C,AS$1,Data!$D:$D,AS$2)</f>
        <v>0</v>
      </c>
      <c r="AT15" s="5">
        <f>COUNTIFS(Data!$H:$H,$A15,Data!$C:$C,AT$1,Data!$D:$D,AT$2)</f>
        <v>0</v>
      </c>
      <c r="AU15" s="5">
        <f>COUNTIFS(Data!$H:$H,$A15,Data!$C:$C,AU$1,Data!$D:$D,AU$2)</f>
        <v>0</v>
      </c>
      <c r="AV15" s="5">
        <f>COUNTIFS(Data!$H:$H,$A15,Data!$C:$C,AV$1,Data!$D:$D,AV$2)</f>
        <v>0</v>
      </c>
      <c r="AW15" s="5">
        <f>COUNTIFS(Data!$H:$H,$A15,Data!$C:$C,AW$1,Data!$D:$D,AW$2)</f>
        <v>0</v>
      </c>
      <c r="AX15" s="5">
        <f>COUNTIFS(Data!$H:$H,$A15,Data!$C:$C,AX$1,Data!$D:$D,AX$2)</f>
        <v>0</v>
      </c>
      <c r="AY15" s="5">
        <f>COUNTIFS(Data!$H:$H,$A15,Data!$C:$C,AY$1,Data!$D:$D,AY$2)</f>
        <v>0</v>
      </c>
      <c r="AZ15" s="5">
        <f>COUNTIFS(Data!$H:$H,$A15,Data!$C:$C,AZ$1,Data!$D:$D,AZ$2)</f>
        <v>0</v>
      </c>
      <c r="BA15" s="5">
        <f>COUNTIFS(Data!$H:$H,$A15,Data!$C:$C,BA$1,Data!$D:$D,BA$2)</f>
        <v>0</v>
      </c>
      <c r="BB15" s="5">
        <f>COUNTIFS(Data!$H:$H,$A15,Data!$C:$C,BB$1,Data!$D:$D,BB$2)</f>
        <v>0</v>
      </c>
      <c r="BC15" s="5">
        <f>COUNTIFS(Data!$H:$H,$A15,Data!$C:$C,BC$1,Data!$D:$D,BC$2)</f>
        <v>0</v>
      </c>
      <c r="BD15" s="5">
        <f>COUNTIFS(Data!$H:$H,$A15,Data!$C:$C,BD$1,Data!$D:$D,BD$2)</f>
        <v>0</v>
      </c>
      <c r="BE15" s="5">
        <f>COUNTIFS(Data!$H:$H,$A15,Data!$C:$C,BE$1,Data!$D:$D,BE$2)</f>
        <v>0</v>
      </c>
      <c r="BF15" s="5">
        <f>COUNTIFS(Data!$H:$H,$A15,Data!$C:$C,BF$1,Data!$D:$D,BF$2)</f>
        <v>0</v>
      </c>
      <c r="BG15" s="5">
        <f>COUNTIFS(Data!$H:$H,$A15,Data!$C:$C,BG$1,Data!$D:$D,BG$2)</f>
        <v>0</v>
      </c>
      <c r="BH15" s="5">
        <f>COUNTIFS(Data!$H:$H,$A15,Data!$C:$C,BH$1,Data!$D:$D,BH$2)</f>
        <v>0</v>
      </c>
      <c r="BI15" s="5">
        <f>COUNTIFS(Data!$H:$H,$A15,Data!$C:$C,BI$1,Data!$D:$D,BI$2)</f>
        <v>0</v>
      </c>
      <c r="BJ15" s="5">
        <f>COUNTIFS(Data!$H:$H,$A15,Data!$C:$C,BJ$1,Data!$D:$D,BJ$2)</f>
        <v>0</v>
      </c>
      <c r="BK15" s="5">
        <f>COUNTIFS(Data!$H:$H,$A15,Data!$C:$C,BK$1,Data!$D:$D,BK$2)</f>
        <v>0</v>
      </c>
      <c r="BL15" s="5">
        <f>COUNTIFS(Data!$H:$H,$A15,Data!$C:$C,BL$1,Data!$D:$D,BL$2)</f>
        <v>0</v>
      </c>
      <c r="BM15" s="5">
        <f>COUNTIFS(Data!$H:$H,$A15,Data!$C:$C,BM$1,Data!$D:$D,BM$2)</f>
        <v>0</v>
      </c>
      <c r="BN15" s="5">
        <f>COUNTIFS(Data!$H:$H,$A15,Data!$C:$C,BN$1,Data!$D:$D,BN$2)</f>
        <v>0</v>
      </c>
      <c r="BO15" s="5">
        <f>COUNTIFS(Data!$H:$H,$A15,Data!$C:$C,BO$1,Data!$D:$D,BO$2)</f>
        <v>0</v>
      </c>
      <c r="BP15" s="5">
        <f>COUNTIFS(Data!$H:$H,$A15,Data!$C:$C,BP$1,Data!$D:$D,BP$2)</f>
        <v>0</v>
      </c>
      <c r="BQ15" s="5">
        <f>COUNTIFS(Data!$H:$H,$A15,Data!$C:$C,BQ$1,Data!$D:$D,BQ$2)</f>
        <v>0</v>
      </c>
      <c r="BR15" s="5">
        <f>COUNTIFS(Data!$H:$H,$A15,Data!$C:$C,BR$1,Data!$D:$D,BR$2)</f>
        <v>1</v>
      </c>
      <c r="BS15" s="5">
        <f>COUNTIFS(Data!$H:$H,$A15,Data!$C:$C,BS$1,Data!$D:$D,BS$2)</f>
        <v>0</v>
      </c>
      <c r="BT15" s="5">
        <f>COUNTIFS(Data!$H:$H,$A15,Data!$C:$C,BT$1,Data!$D:$D,BT$2)</f>
        <v>0</v>
      </c>
      <c r="BU15" s="5">
        <f>COUNTIFS(Data!$H:$H,$A15,Data!$C:$C,BU$1,Data!$D:$D,BU$2)</f>
        <v>0</v>
      </c>
      <c r="BV15" s="5">
        <f>COUNTIFS(Data!$H:$H,$A15,Data!$C:$C,BV$1,Data!$D:$D,BV$2)</f>
        <v>0</v>
      </c>
      <c r="BW15" s="5">
        <f>COUNTIFS(Data!$H:$H,$A15,Data!$C:$C,BW$1,Data!$D:$D,BW$2)</f>
        <v>0</v>
      </c>
      <c r="BX15" s="5">
        <f>COUNTIFS(Data!$H:$H,$A15,Data!$C:$C,BX$1,Data!$D:$D,BX$2)</f>
        <v>0</v>
      </c>
      <c r="BY15" s="5">
        <f>COUNTIFS(Data!$H:$H,$A15,Data!$C:$C,BY$1,Data!$D:$D,BY$2)</f>
        <v>0</v>
      </c>
      <c r="BZ15" s="5">
        <f>COUNTIFS(Data!$H:$H,$A15,Data!$C:$C,BZ$1,Data!$D:$D,BZ$2)</f>
        <v>0</v>
      </c>
      <c r="CA15" s="5">
        <f>COUNTIFS(Data!$H:$H,$A15,Data!$C:$C,CA$1,Data!$D:$D,CA$2)</f>
        <v>0</v>
      </c>
      <c r="CB15" s="5">
        <f>COUNTIFS(Data!$H:$H,$A15,Data!$C:$C,CB$1,Data!$D:$D,CB$2)</f>
        <v>0</v>
      </c>
      <c r="CC15" s="5">
        <f>COUNTIFS(Data!$H:$H,$A15,Data!$C:$C,CC$1,Data!$D:$D,CC$2)</f>
        <v>0</v>
      </c>
      <c r="CD15" s="5">
        <f>COUNTIFS(Data!$H:$H,$A15,Data!$C:$C,CD$1,Data!$D:$D,CD$2)</f>
        <v>0</v>
      </c>
      <c r="CE15" s="5">
        <f>COUNTIFS(Data!$H:$H,$A15,Data!$C:$C,CE$1,Data!$D:$D,CE$2)</f>
        <v>0</v>
      </c>
      <c r="CF15" s="5">
        <f>COUNTIFS(Data!$H:$H,$A15,Data!$C:$C,CF$1,Data!$D:$D,CF$2)</f>
        <v>0</v>
      </c>
      <c r="CG15" s="5">
        <f>COUNTIFS(Data!$H:$H,$A15,Data!$C:$C,CG$1,Data!$D:$D,CG$2)</f>
        <v>0</v>
      </c>
      <c r="CH15" s="5">
        <f>COUNTIFS(Data!$H:$H,$A15,Data!$C:$C,CH$1,Data!$D:$D,CH$2)</f>
        <v>0</v>
      </c>
      <c r="CI15" s="5">
        <f>COUNTIFS(Data!$H:$H,$A15,Data!$C:$C,CI$1,Data!$D:$D,CI$2)</f>
        <v>0</v>
      </c>
      <c r="CJ15" s="5">
        <f>COUNTIFS(Data!$H:$H,$A15,Data!$C:$C,CJ$1,Data!$D:$D,CJ$2)</f>
        <v>0</v>
      </c>
      <c r="CK15" s="5">
        <f>COUNTIFS(Data!$H:$H,$A15,Data!$C:$C,CK$1,Data!$D:$D,CK$2)</f>
        <v>0</v>
      </c>
      <c r="CL15" s="5">
        <f>COUNTIFS(Data!$H:$H,$A15,Data!$C:$C,CL$1,Data!$D:$D,CL$2)</f>
        <v>0</v>
      </c>
      <c r="CM15" s="5">
        <f>COUNTIFS(Data!$H:$H,$A15,Data!$C:$C,CM$1,Data!$D:$D,CM$2)</f>
        <v>0</v>
      </c>
      <c r="CN15" s="5">
        <f>COUNTIFS(Data!$H:$H,$A15,Data!$C:$C,CN$1,Data!$D:$D,CN$2)</f>
        <v>0</v>
      </c>
      <c r="CO15" s="5">
        <f>COUNTIFS(Data!$H:$H,$A15,Data!$C:$C,CO$1,Data!$D:$D,CO$2)</f>
        <v>0</v>
      </c>
      <c r="CP15" s="5">
        <f>COUNTIFS(Data!$H:$H,$A15,Data!$C:$C,CP$1,Data!$D:$D,CP$2)</f>
        <v>0</v>
      </c>
      <c r="CQ15" s="5">
        <f>COUNTIFS(Data!$H:$H,$A15,Data!$C:$C,CQ$1,Data!$D:$D,CQ$2)</f>
        <v>0</v>
      </c>
      <c r="CR15" s="5">
        <f>COUNTIFS(Data!$H:$H,$A15,Data!$C:$C,CR$1,Data!$D:$D,CR$2)</f>
        <v>0</v>
      </c>
      <c r="CS15" s="5">
        <f>COUNTIFS(Data!$H:$H,$A15,Data!$C:$C,CS$1,Data!$D:$D,CS$2)</f>
        <v>0</v>
      </c>
      <c r="CT15" s="5">
        <f>COUNTIFS(Data!$H:$H,$A15,Data!$C:$C,CT$1,Data!$D:$D,CT$2)</f>
        <v>0</v>
      </c>
      <c r="CU15" s="5">
        <f>COUNTIFS(Data!$H:$H,$A15,Data!$C:$C,CU$1,Data!$D:$D,CU$2)</f>
        <v>0</v>
      </c>
      <c r="CV15" s="5">
        <f>COUNTIFS(Data!$H:$H,$A15,Data!$C:$C,CV$1,Data!$D:$D,CV$2)</f>
        <v>0</v>
      </c>
      <c r="CW15" s="5">
        <f t="shared" ref="CW15:CX15" si="14">SUMIF($B$2:$CV$2,CW$2, $B15:$CV15)</f>
        <v>0</v>
      </c>
      <c r="CX15" s="5">
        <f t="shared" si="14"/>
        <v>1</v>
      </c>
      <c r="CY15" s="5">
        <f t="shared" si="3"/>
        <v>1</v>
      </c>
    </row>
    <row r="16">
      <c r="A16" s="5" t="str">
        <f>Countries!A14</f>
        <v>BUR</v>
      </c>
      <c r="B16" s="5">
        <f>COUNTIFS(Data!$H:$H,$A16,Data!$C:$C,B$1,Data!$D:$D,B$2)</f>
        <v>0</v>
      </c>
      <c r="C16" s="5">
        <f>COUNTIFS(Data!$H:$H,$A16,Data!$C:$C,C$1,Data!$D:$D,C$2)</f>
        <v>0</v>
      </c>
      <c r="D16" s="5">
        <f>COUNTIFS(Data!$H:$H,$A16,Data!$C:$C,D$1,Data!$D:$D,D$2)</f>
        <v>0</v>
      </c>
      <c r="E16" s="5">
        <f>COUNTIFS(Data!$H:$H,$A16,Data!$C:$C,E$1,Data!$D:$D,E$2)</f>
        <v>0</v>
      </c>
      <c r="F16" s="5">
        <f>COUNTIFS(Data!$H:$H,$A16,Data!$C:$C,F$1,Data!$D:$D,F$2)</f>
        <v>0</v>
      </c>
      <c r="G16" s="5">
        <f>COUNTIFS(Data!$H:$H,$A16,Data!$C:$C,G$1,Data!$D:$D,G$2)</f>
        <v>0</v>
      </c>
      <c r="H16" s="5">
        <f>COUNTIFS(Data!$H:$H,$A16,Data!$C:$C,H$1,Data!$D:$D,H$2)</f>
        <v>0</v>
      </c>
      <c r="I16" s="5">
        <f>COUNTIFS(Data!$H:$H,$A16,Data!$C:$C,I$1,Data!$D:$D,I$2)</f>
        <v>0</v>
      </c>
      <c r="J16" s="5">
        <f>COUNTIFS(Data!$H:$H,$A16,Data!$C:$C,J$1,Data!$D:$D,J$2)</f>
        <v>0</v>
      </c>
      <c r="K16" s="5">
        <f>COUNTIFS(Data!$H:$H,$A16,Data!$C:$C,K$1,Data!$D:$D,K$2)</f>
        <v>0</v>
      </c>
      <c r="L16" s="5">
        <f>COUNTIFS(Data!$H:$H,$A16,Data!$C:$C,L$1,Data!$D:$D,L$2)</f>
        <v>0</v>
      </c>
      <c r="M16" s="5">
        <f>COUNTIFS(Data!$H:$H,$A16,Data!$C:$C,M$1,Data!$D:$D,M$2)</f>
        <v>0</v>
      </c>
      <c r="N16" s="5">
        <f>COUNTIFS(Data!$H:$H,$A16,Data!$C:$C,N$1,Data!$D:$D,N$2)</f>
        <v>0</v>
      </c>
      <c r="O16" s="5">
        <f>COUNTIFS(Data!$H:$H,$A16,Data!$C:$C,O$1,Data!$D:$D,O$2)</f>
        <v>0</v>
      </c>
      <c r="P16" s="5">
        <f>COUNTIFS(Data!$H:$H,$A16,Data!$C:$C,P$1,Data!$D:$D,P$2)</f>
        <v>0</v>
      </c>
      <c r="Q16" s="5">
        <f>COUNTIFS(Data!$H:$H,$A16,Data!$C:$C,Q$1,Data!$D:$D,Q$2)</f>
        <v>0</v>
      </c>
      <c r="R16" s="5">
        <f>COUNTIFS(Data!$H:$H,$A16,Data!$C:$C,R$1,Data!$D:$D,R$2)</f>
        <v>0</v>
      </c>
      <c r="S16" s="5">
        <f>COUNTIFS(Data!$H:$H,$A16,Data!$C:$C,S$1,Data!$D:$D,S$2)</f>
        <v>0</v>
      </c>
      <c r="T16" s="5">
        <f>COUNTIFS(Data!$H:$H,$A16,Data!$C:$C,T$1,Data!$D:$D,T$2)</f>
        <v>0</v>
      </c>
      <c r="U16" s="5">
        <f>COUNTIFS(Data!$H:$H,$A16,Data!$C:$C,U$1,Data!$D:$D,U$2)</f>
        <v>0</v>
      </c>
      <c r="V16" s="5">
        <f>COUNTIFS(Data!$H:$H,$A16,Data!$C:$C,V$1,Data!$D:$D,V$2)</f>
        <v>0</v>
      </c>
      <c r="W16" s="5">
        <f>COUNTIFS(Data!$H:$H,$A16,Data!$C:$C,W$1,Data!$D:$D,W$2)</f>
        <v>0</v>
      </c>
      <c r="X16" s="5">
        <f>COUNTIFS(Data!$H:$H,$A16,Data!$C:$C,X$1,Data!$D:$D,X$2)</f>
        <v>0</v>
      </c>
      <c r="Y16" s="5">
        <f>COUNTIFS(Data!$H:$H,$A16,Data!$C:$C,Y$1,Data!$D:$D,Y$2)</f>
        <v>0</v>
      </c>
      <c r="Z16" s="5">
        <f>COUNTIFS(Data!$H:$H,$A16,Data!$C:$C,Z$1,Data!$D:$D,Z$2)</f>
        <v>0</v>
      </c>
      <c r="AA16" s="5">
        <f>COUNTIFS(Data!$H:$H,$A16,Data!$C:$C,AA$1,Data!$D:$D,AA$2)</f>
        <v>0</v>
      </c>
      <c r="AB16" s="5">
        <f>COUNTIFS(Data!$H:$H,$A16,Data!$C:$C,AB$1,Data!$D:$D,AB$2)</f>
        <v>0</v>
      </c>
      <c r="AC16" s="5">
        <f>COUNTIFS(Data!$H:$H,$A16,Data!$C:$C,AC$1,Data!$D:$D,AC$2)</f>
        <v>0</v>
      </c>
      <c r="AD16" s="5">
        <f>COUNTIFS(Data!$H:$H,$A16,Data!$C:$C,AD$1,Data!$D:$D,AD$2)</f>
        <v>0</v>
      </c>
      <c r="AE16" s="5">
        <f>COUNTIFS(Data!$H:$H,$A16,Data!$C:$C,AE$1,Data!$D:$D,AE$2)</f>
        <v>0</v>
      </c>
      <c r="AF16" s="5">
        <f>COUNTIFS(Data!$H:$H,$A16,Data!$C:$C,AF$1,Data!$D:$D,AF$2)</f>
        <v>0</v>
      </c>
      <c r="AG16" s="5">
        <f>COUNTIFS(Data!$H:$H,$A16,Data!$C:$C,AG$1,Data!$D:$D,AG$2)</f>
        <v>0</v>
      </c>
      <c r="AH16" s="5">
        <f>COUNTIFS(Data!$H:$H,$A16,Data!$C:$C,AH$1,Data!$D:$D,AH$2)</f>
        <v>0</v>
      </c>
      <c r="AI16" s="5">
        <f>COUNTIFS(Data!$H:$H,$A16,Data!$C:$C,AI$1,Data!$D:$D,AI$2)</f>
        <v>0</v>
      </c>
      <c r="AJ16" s="5">
        <f>COUNTIFS(Data!$H:$H,$A16,Data!$C:$C,AJ$1,Data!$D:$D,AJ$2)</f>
        <v>0</v>
      </c>
      <c r="AK16" s="5">
        <f>COUNTIFS(Data!$H:$H,$A16,Data!$C:$C,AK$1,Data!$D:$D,AK$2)</f>
        <v>0</v>
      </c>
      <c r="AL16" s="5">
        <f>COUNTIFS(Data!$H:$H,$A16,Data!$C:$C,AL$1,Data!$D:$D,AL$2)</f>
        <v>0</v>
      </c>
      <c r="AM16" s="5">
        <f>COUNTIFS(Data!$H:$H,$A16,Data!$C:$C,AM$1,Data!$D:$D,AM$2)</f>
        <v>0</v>
      </c>
      <c r="AN16" s="5">
        <f>COUNTIFS(Data!$H:$H,$A16,Data!$C:$C,AN$1,Data!$D:$D,AN$2)</f>
        <v>0</v>
      </c>
      <c r="AO16" s="5">
        <f>COUNTIFS(Data!$H:$H,$A16,Data!$C:$C,AO$1,Data!$D:$D,AO$2)</f>
        <v>0</v>
      </c>
      <c r="AP16" s="5">
        <f>COUNTIFS(Data!$H:$H,$A16,Data!$C:$C,AP$1,Data!$D:$D,AP$2)</f>
        <v>0</v>
      </c>
      <c r="AQ16" s="5">
        <f>COUNTIFS(Data!$H:$H,$A16,Data!$C:$C,AQ$1,Data!$D:$D,AQ$2)</f>
        <v>0</v>
      </c>
      <c r="AR16" s="5">
        <f>COUNTIFS(Data!$H:$H,$A16,Data!$C:$C,AR$1,Data!$D:$D,AR$2)</f>
        <v>0</v>
      </c>
      <c r="AS16" s="5">
        <f>COUNTIFS(Data!$H:$H,$A16,Data!$C:$C,AS$1,Data!$D:$D,AS$2)</f>
        <v>0</v>
      </c>
      <c r="AT16" s="5">
        <f>COUNTIFS(Data!$H:$H,$A16,Data!$C:$C,AT$1,Data!$D:$D,AT$2)</f>
        <v>0</v>
      </c>
      <c r="AU16" s="5">
        <f>COUNTIFS(Data!$H:$H,$A16,Data!$C:$C,AU$1,Data!$D:$D,AU$2)</f>
        <v>0</v>
      </c>
      <c r="AV16" s="5">
        <f>COUNTIFS(Data!$H:$H,$A16,Data!$C:$C,AV$1,Data!$D:$D,AV$2)</f>
        <v>0</v>
      </c>
      <c r="AW16" s="5">
        <f>COUNTIFS(Data!$H:$H,$A16,Data!$C:$C,AW$1,Data!$D:$D,AW$2)</f>
        <v>0</v>
      </c>
      <c r="AX16" s="5">
        <f>COUNTIFS(Data!$H:$H,$A16,Data!$C:$C,AX$1,Data!$D:$D,AX$2)</f>
        <v>0</v>
      </c>
      <c r="AY16" s="5">
        <f>COUNTIFS(Data!$H:$H,$A16,Data!$C:$C,AY$1,Data!$D:$D,AY$2)</f>
        <v>0</v>
      </c>
      <c r="AZ16" s="5">
        <f>COUNTIFS(Data!$H:$H,$A16,Data!$C:$C,AZ$1,Data!$D:$D,AZ$2)</f>
        <v>0</v>
      </c>
      <c r="BA16" s="5">
        <f>COUNTIFS(Data!$H:$H,$A16,Data!$C:$C,BA$1,Data!$D:$D,BA$2)</f>
        <v>0</v>
      </c>
      <c r="BB16" s="5">
        <f>COUNTIFS(Data!$H:$H,$A16,Data!$C:$C,BB$1,Data!$D:$D,BB$2)</f>
        <v>0</v>
      </c>
      <c r="BC16" s="5">
        <f>COUNTIFS(Data!$H:$H,$A16,Data!$C:$C,BC$1,Data!$D:$D,BC$2)</f>
        <v>0</v>
      </c>
      <c r="BD16" s="5">
        <f>COUNTIFS(Data!$H:$H,$A16,Data!$C:$C,BD$1,Data!$D:$D,BD$2)</f>
        <v>0</v>
      </c>
      <c r="BE16" s="5">
        <f>COUNTIFS(Data!$H:$H,$A16,Data!$C:$C,BE$1,Data!$D:$D,BE$2)</f>
        <v>0</v>
      </c>
      <c r="BF16" s="5">
        <f>COUNTIFS(Data!$H:$H,$A16,Data!$C:$C,BF$1,Data!$D:$D,BF$2)</f>
        <v>0</v>
      </c>
      <c r="BG16" s="5">
        <f>COUNTIFS(Data!$H:$H,$A16,Data!$C:$C,BG$1,Data!$D:$D,BG$2)</f>
        <v>0</v>
      </c>
      <c r="BH16" s="5">
        <f>COUNTIFS(Data!$H:$H,$A16,Data!$C:$C,BH$1,Data!$D:$D,BH$2)</f>
        <v>0</v>
      </c>
      <c r="BI16" s="5">
        <f>COUNTIFS(Data!$H:$H,$A16,Data!$C:$C,BI$1,Data!$D:$D,BI$2)</f>
        <v>0</v>
      </c>
      <c r="BJ16" s="5">
        <f>COUNTIFS(Data!$H:$H,$A16,Data!$C:$C,BJ$1,Data!$D:$D,BJ$2)</f>
        <v>0</v>
      </c>
      <c r="BK16" s="5">
        <f>COUNTIFS(Data!$H:$H,$A16,Data!$C:$C,BK$1,Data!$D:$D,BK$2)</f>
        <v>0</v>
      </c>
      <c r="BL16" s="5">
        <f>COUNTIFS(Data!$H:$H,$A16,Data!$C:$C,BL$1,Data!$D:$D,BL$2)</f>
        <v>0</v>
      </c>
      <c r="BM16" s="5">
        <f>COUNTIFS(Data!$H:$H,$A16,Data!$C:$C,BM$1,Data!$D:$D,BM$2)</f>
        <v>0</v>
      </c>
      <c r="BN16" s="5">
        <f>COUNTIFS(Data!$H:$H,$A16,Data!$C:$C,BN$1,Data!$D:$D,BN$2)</f>
        <v>0</v>
      </c>
      <c r="BO16" s="5">
        <f>COUNTIFS(Data!$H:$H,$A16,Data!$C:$C,BO$1,Data!$D:$D,BO$2)</f>
        <v>0</v>
      </c>
      <c r="BP16" s="5">
        <f>COUNTIFS(Data!$H:$H,$A16,Data!$C:$C,BP$1,Data!$D:$D,BP$2)</f>
        <v>0</v>
      </c>
      <c r="BQ16" s="5">
        <f>COUNTIFS(Data!$H:$H,$A16,Data!$C:$C,BQ$1,Data!$D:$D,BQ$2)</f>
        <v>0</v>
      </c>
      <c r="BR16" s="5">
        <f>COUNTIFS(Data!$H:$H,$A16,Data!$C:$C,BR$1,Data!$D:$D,BR$2)</f>
        <v>0</v>
      </c>
      <c r="BS16" s="5">
        <f>COUNTIFS(Data!$H:$H,$A16,Data!$C:$C,BS$1,Data!$D:$D,BS$2)</f>
        <v>0</v>
      </c>
      <c r="BT16" s="5">
        <f>COUNTIFS(Data!$H:$H,$A16,Data!$C:$C,BT$1,Data!$D:$D,BT$2)</f>
        <v>0</v>
      </c>
      <c r="BU16" s="5">
        <f>COUNTIFS(Data!$H:$H,$A16,Data!$C:$C,BU$1,Data!$D:$D,BU$2)</f>
        <v>0</v>
      </c>
      <c r="BV16" s="5">
        <f>COUNTIFS(Data!$H:$H,$A16,Data!$C:$C,BV$1,Data!$D:$D,BV$2)</f>
        <v>0</v>
      </c>
      <c r="BW16" s="5">
        <f>COUNTIFS(Data!$H:$H,$A16,Data!$C:$C,BW$1,Data!$D:$D,BW$2)</f>
        <v>0</v>
      </c>
      <c r="BX16" s="5">
        <f>COUNTIFS(Data!$H:$H,$A16,Data!$C:$C,BX$1,Data!$D:$D,BX$2)</f>
        <v>0</v>
      </c>
      <c r="BY16" s="5">
        <f>COUNTIFS(Data!$H:$H,$A16,Data!$C:$C,BY$1,Data!$D:$D,BY$2)</f>
        <v>0</v>
      </c>
      <c r="BZ16" s="5">
        <f>COUNTIFS(Data!$H:$H,$A16,Data!$C:$C,BZ$1,Data!$D:$D,BZ$2)</f>
        <v>0</v>
      </c>
      <c r="CA16" s="5">
        <f>COUNTIFS(Data!$H:$H,$A16,Data!$C:$C,CA$1,Data!$D:$D,CA$2)</f>
        <v>0</v>
      </c>
      <c r="CB16" s="5">
        <f>COUNTIFS(Data!$H:$H,$A16,Data!$C:$C,CB$1,Data!$D:$D,CB$2)</f>
        <v>0</v>
      </c>
      <c r="CC16" s="5">
        <f>COUNTIFS(Data!$H:$H,$A16,Data!$C:$C,CC$1,Data!$D:$D,CC$2)</f>
        <v>0</v>
      </c>
      <c r="CD16" s="5">
        <f>COUNTIFS(Data!$H:$H,$A16,Data!$C:$C,CD$1,Data!$D:$D,CD$2)</f>
        <v>0</v>
      </c>
      <c r="CE16" s="5">
        <f>COUNTIFS(Data!$H:$H,$A16,Data!$C:$C,CE$1,Data!$D:$D,CE$2)</f>
        <v>0</v>
      </c>
      <c r="CF16" s="5">
        <f>COUNTIFS(Data!$H:$H,$A16,Data!$C:$C,CF$1,Data!$D:$D,CF$2)</f>
        <v>0</v>
      </c>
      <c r="CG16" s="5">
        <f>COUNTIFS(Data!$H:$H,$A16,Data!$C:$C,CG$1,Data!$D:$D,CG$2)</f>
        <v>0</v>
      </c>
      <c r="CH16" s="5">
        <f>COUNTIFS(Data!$H:$H,$A16,Data!$C:$C,CH$1,Data!$D:$D,CH$2)</f>
        <v>0</v>
      </c>
      <c r="CI16" s="5">
        <f>COUNTIFS(Data!$H:$H,$A16,Data!$C:$C,CI$1,Data!$D:$D,CI$2)</f>
        <v>0</v>
      </c>
      <c r="CJ16" s="5">
        <f>COUNTIFS(Data!$H:$H,$A16,Data!$C:$C,CJ$1,Data!$D:$D,CJ$2)</f>
        <v>0</v>
      </c>
      <c r="CK16" s="5">
        <f>COUNTIFS(Data!$H:$H,$A16,Data!$C:$C,CK$1,Data!$D:$D,CK$2)</f>
        <v>0</v>
      </c>
      <c r="CL16" s="5">
        <f>COUNTIFS(Data!$H:$H,$A16,Data!$C:$C,CL$1,Data!$D:$D,CL$2)</f>
        <v>0</v>
      </c>
      <c r="CM16" s="5">
        <f>COUNTIFS(Data!$H:$H,$A16,Data!$C:$C,CM$1,Data!$D:$D,CM$2)</f>
        <v>0</v>
      </c>
      <c r="CN16" s="5">
        <f>COUNTIFS(Data!$H:$H,$A16,Data!$C:$C,CN$1,Data!$D:$D,CN$2)</f>
        <v>0</v>
      </c>
      <c r="CO16" s="5">
        <f>COUNTIFS(Data!$H:$H,$A16,Data!$C:$C,CO$1,Data!$D:$D,CO$2)</f>
        <v>0</v>
      </c>
      <c r="CP16" s="5">
        <f>COUNTIFS(Data!$H:$H,$A16,Data!$C:$C,CP$1,Data!$D:$D,CP$2)</f>
        <v>0</v>
      </c>
      <c r="CQ16" s="5">
        <f>COUNTIFS(Data!$H:$H,$A16,Data!$C:$C,CQ$1,Data!$D:$D,CQ$2)</f>
        <v>0</v>
      </c>
      <c r="CR16" s="5">
        <f>COUNTIFS(Data!$H:$H,$A16,Data!$C:$C,CR$1,Data!$D:$D,CR$2)</f>
        <v>0</v>
      </c>
      <c r="CS16" s="5">
        <f>COUNTIFS(Data!$H:$H,$A16,Data!$C:$C,CS$1,Data!$D:$D,CS$2)</f>
        <v>0</v>
      </c>
      <c r="CT16" s="5">
        <f>COUNTIFS(Data!$H:$H,$A16,Data!$C:$C,CT$1,Data!$D:$D,CT$2)</f>
        <v>0</v>
      </c>
      <c r="CU16" s="5">
        <f>COUNTIFS(Data!$H:$H,$A16,Data!$C:$C,CU$1,Data!$D:$D,CU$2)</f>
        <v>0</v>
      </c>
      <c r="CV16" s="5">
        <f>COUNTIFS(Data!$H:$H,$A16,Data!$C:$C,CV$1,Data!$D:$D,CV$2)</f>
        <v>0</v>
      </c>
      <c r="CW16" s="5">
        <f t="shared" ref="CW16:CX16" si="15">SUMIF($B$2:$CV$2,CW$2, $B16:$CV16)</f>
        <v>0</v>
      </c>
      <c r="CX16" s="5">
        <f t="shared" si="15"/>
        <v>0</v>
      </c>
      <c r="CY16" s="5">
        <f t="shared" si="3"/>
        <v>0</v>
      </c>
    </row>
    <row r="17">
      <c r="A17" s="5" t="str">
        <f>Countries!A15</f>
        <v>CAN</v>
      </c>
      <c r="B17" s="5">
        <f>COUNTIFS(Data!$H:$H,$A17,Data!$C:$C,B$1,Data!$D:$D,B$2)</f>
        <v>0</v>
      </c>
      <c r="C17" s="5">
        <f>COUNTIFS(Data!$H:$H,$A17,Data!$C:$C,C$1,Data!$D:$D,C$2)</f>
        <v>0</v>
      </c>
      <c r="D17" s="5">
        <f>COUNTIFS(Data!$H:$H,$A17,Data!$C:$C,D$1,Data!$D:$D,D$2)</f>
        <v>0</v>
      </c>
      <c r="E17" s="5">
        <f>COUNTIFS(Data!$H:$H,$A17,Data!$C:$C,E$1,Data!$D:$D,E$2)</f>
        <v>0</v>
      </c>
      <c r="F17" s="5">
        <f>COUNTIFS(Data!$H:$H,$A17,Data!$C:$C,F$1,Data!$D:$D,F$2)</f>
        <v>0</v>
      </c>
      <c r="G17" s="5">
        <f>COUNTIFS(Data!$H:$H,$A17,Data!$C:$C,G$1,Data!$D:$D,G$2)</f>
        <v>0</v>
      </c>
      <c r="H17" s="5">
        <f>COUNTIFS(Data!$H:$H,$A17,Data!$C:$C,H$1,Data!$D:$D,H$2)</f>
        <v>0</v>
      </c>
      <c r="I17" s="5">
        <f>COUNTIFS(Data!$H:$H,$A17,Data!$C:$C,I$1,Data!$D:$D,I$2)</f>
        <v>0</v>
      </c>
      <c r="J17" s="5">
        <f>COUNTIFS(Data!$H:$H,$A17,Data!$C:$C,J$1,Data!$D:$D,J$2)</f>
        <v>1</v>
      </c>
      <c r="K17" s="5">
        <f>COUNTIFS(Data!$H:$H,$A17,Data!$C:$C,K$1,Data!$D:$D,K$2)</f>
        <v>0</v>
      </c>
      <c r="L17" s="5">
        <f>COUNTIFS(Data!$H:$H,$A17,Data!$C:$C,L$1,Data!$D:$D,L$2)</f>
        <v>0</v>
      </c>
      <c r="M17" s="5">
        <f>COUNTIFS(Data!$H:$H,$A17,Data!$C:$C,M$1,Data!$D:$D,M$2)</f>
        <v>0</v>
      </c>
      <c r="N17" s="5">
        <f>COUNTIFS(Data!$H:$H,$A17,Data!$C:$C,N$1,Data!$D:$D,N$2)</f>
        <v>0</v>
      </c>
      <c r="O17" s="5">
        <f>COUNTIFS(Data!$H:$H,$A17,Data!$C:$C,O$1,Data!$D:$D,O$2)</f>
        <v>0</v>
      </c>
      <c r="P17" s="5">
        <f>COUNTIFS(Data!$H:$H,$A17,Data!$C:$C,P$1,Data!$D:$D,P$2)</f>
        <v>0</v>
      </c>
      <c r="Q17" s="5">
        <f>COUNTIFS(Data!$H:$H,$A17,Data!$C:$C,Q$1,Data!$D:$D,Q$2)</f>
        <v>0</v>
      </c>
      <c r="R17" s="5">
        <f>COUNTIFS(Data!$H:$H,$A17,Data!$C:$C,R$1,Data!$D:$D,R$2)</f>
        <v>0</v>
      </c>
      <c r="S17" s="5">
        <f>COUNTIFS(Data!$H:$H,$A17,Data!$C:$C,S$1,Data!$D:$D,S$2)</f>
        <v>0</v>
      </c>
      <c r="T17" s="5">
        <f>COUNTIFS(Data!$H:$H,$A17,Data!$C:$C,T$1,Data!$D:$D,T$2)</f>
        <v>0</v>
      </c>
      <c r="U17" s="5">
        <f>COUNTIFS(Data!$H:$H,$A17,Data!$C:$C,U$1,Data!$D:$D,U$2)</f>
        <v>0</v>
      </c>
      <c r="V17" s="5">
        <f>COUNTIFS(Data!$H:$H,$A17,Data!$C:$C,V$1,Data!$D:$D,V$2)</f>
        <v>0</v>
      </c>
      <c r="W17" s="5">
        <f>COUNTIFS(Data!$H:$H,$A17,Data!$C:$C,W$1,Data!$D:$D,W$2)</f>
        <v>0</v>
      </c>
      <c r="X17" s="5">
        <f>COUNTIFS(Data!$H:$H,$A17,Data!$C:$C,X$1,Data!$D:$D,X$2)</f>
        <v>0</v>
      </c>
      <c r="Y17" s="5">
        <f>COUNTIFS(Data!$H:$H,$A17,Data!$C:$C,Y$1,Data!$D:$D,Y$2)</f>
        <v>0</v>
      </c>
      <c r="Z17" s="5">
        <f>COUNTIFS(Data!$H:$H,$A17,Data!$C:$C,Z$1,Data!$D:$D,Z$2)</f>
        <v>0</v>
      </c>
      <c r="AA17" s="5">
        <f>COUNTIFS(Data!$H:$H,$A17,Data!$C:$C,AA$1,Data!$D:$D,AA$2)</f>
        <v>1</v>
      </c>
      <c r="AB17" s="5">
        <f>COUNTIFS(Data!$H:$H,$A17,Data!$C:$C,AB$1,Data!$D:$D,AB$2)</f>
        <v>0</v>
      </c>
      <c r="AC17" s="5">
        <f>COUNTIFS(Data!$H:$H,$A17,Data!$C:$C,AC$1,Data!$D:$D,AC$2)</f>
        <v>0</v>
      </c>
      <c r="AD17" s="5">
        <f>COUNTIFS(Data!$H:$H,$A17,Data!$C:$C,AD$1,Data!$D:$D,AD$2)</f>
        <v>0</v>
      </c>
      <c r="AE17" s="5">
        <f>COUNTIFS(Data!$H:$H,$A17,Data!$C:$C,AE$1,Data!$D:$D,AE$2)</f>
        <v>0</v>
      </c>
      <c r="AF17" s="5">
        <f>COUNTIFS(Data!$H:$H,$A17,Data!$C:$C,AF$1,Data!$D:$D,AF$2)</f>
        <v>0</v>
      </c>
      <c r="AG17" s="5">
        <f>COUNTIFS(Data!$H:$H,$A17,Data!$C:$C,AG$1,Data!$D:$D,AG$2)</f>
        <v>0</v>
      </c>
      <c r="AH17" s="5">
        <f>COUNTIFS(Data!$H:$H,$A17,Data!$C:$C,AH$1,Data!$D:$D,AH$2)</f>
        <v>0</v>
      </c>
      <c r="AI17" s="5">
        <f>COUNTIFS(Data!$H:$H,$A17,Data!$C:$C,AI$1,Data!$D:$D,AI$2)</f>
        <v>0</v>
      </c>
      <c r="AJ17" s="5">
        <f>COUNTIFS(Data!$H:$H,$A17,Data!$C:$C,AJ$1,Data!$D:$D,AJ$2)</f>
        <v>0</v>
      </c>
      <c r="AK17" s="5">
        <f>COUNTIFS(Data!$H:$H,$A17,Data!$C:$C,AK$1,Data!$D:$D,AK$2)</f>
        <v>0</v>
      </c>
      <c r="AL17" s="5">
        <f>COUNTIFS(Data!$H:$H,$A17,Data!$C:$C,AL$1,Data!$D:$D,AL$2)</f>
        <v>0</v>
      </c>
      <c r="AM17" s="5">
        <f>COUNTIFS(Data!$H:$H,$A17,Data!$C:$C,AM$1,Data!$D:$D,AM$2)</f>
        <v>1</v>
      </c>
      <c r="AN17" s="5">
        <f>COUNTIFS(Data!$H:$H,$A17,Data!$C:$C,AN$1,Data!$D:$D,AN$2)</f>
        <v>0</v>
      </c>
      <c r="AO17" s="5">
        <f>COUNTIFS(Data!$H:$H,$A17,Data!$C:$C,AO$1,Data!$D:$D,AO$2)</f>
        <v>0</v>
      </c>
      <c r="AP17" s="5">
        <f>COUNTIFS(Data!$H:$H,$A17,Data!$C:$C,AP$1,Data!$D:$D,AP$2)</f>
        <v>0</v>
      </c>
      <c r="AQ17" s="5">
        <f>COUNTIFS(Data!$H:$H,$A17,Data!$C:$C,AQ$1,Data!$D:$D,AQ$2)</f>
        <v>0</v>
      </c>
      <c r="AR17" s="5">
        <f>COUNTIFS(Data!$H:$H,$A17,Data!$C:$C,AR$1,Data!$D:$D,AR$2)</f>
        <v>0</v>
      </c>
      <c r="AS17" s="5">
        <f>COUNTIFS(Data!$H:$H,$A17,Data!$C:$C,AS$1,Data!$D:$D,AS$2)</f>
        <v>0</v>
      </c>
      <c r="AT17" s="5">
        <f>COUNTIFS(Data!$H:$H,$A17,Data!$C:$C,AT$1,Data!$D:$D,AT$2)</f>
        <v>0</v>
      </c>
      <c r="AU17" s="5">
        <f>COUNTIFS(Data!$H:$H,$A17,Data!$C:$C,AU$1,Data!$D:$D,AU$2)</f>
        <v>0</v>
      </c>
      <c r="AV17" s="5">
        <f>COUNTIFS(Data!$H:$H,$A17,Data!$C:$C,AV$1,Data!$D:$D,AV$2)</f>
        <v>0</v>
      </c>
      <c r="AW17" s="5">
        <f>COUNTIFS(Data!$H:$H,$A17,Data!$C:$C,AW$1,Data!$D:$D,AW$2)</f>
        <v>0</v>
      </c>
      <c r="AX17" s="5">
        <f>COUNTIFS(Data!$H:$H,$A17,Data!$C:$C,AX$1,Data!$D:$D,AX$2)</f>
        <v>0</v>
      </c>
      <c r="AY17" s="5">
        <f>COUNTIFS(Data!$H:$H,$A17,Data!$C:$C,AY$1,Data!$D:$D,AY$2)</f>
        <v>0</v>
      </c>
      <c r="AZ17" s="5">
        <f>COUNTIFS(Data!$H:$H,$A17,Data!$C:$C,AZ$1,Data!$D:$D,AZ$2)</f>
        <v>0</v>
      </c>
      <c r="BA17" s="5">
        <f>COUNTIFS(Data!$H:$H,$A17,Data!$C:$C,BA$1,Data!$D:$D,BA$2)</f>
        <v>0</v>
      </c>
      <c r="BB17" s="5">
        <f>COUNTIFS(Data!$H:$H,$A17,Data!$C:$C,BB$1,Data!$D:$D,BB$2)</f>
        <v>0</v>
      </c>
      <c r="BC17" s="5">
        <f>COUNTIFS(Data!$H:$H,$A17,Data!$C:$C,BC$1,Data!$D:$D,BC$2)</f>
        <v>0</v>
      </c>
      <c r="BD17" s="5">
        <f>COUNTIFS(Data!$H:$H,$A17,Data!$C:$C,BD$1,Data!$D:$D,BD$2)</f>
        <v>0</v>
      </c>
      <c r="BE17" s="5">
        <f>COUNTIFS(Data!$H:$H,$A17,Data!$C:$C,BE$1,Data!$D:$D,BE$2)</f>
        <v>0</v>
      </c>
      <c r="BF17" s="5">
        <f>COUNTIFS(Data!$H:$H,$A17,Data!$C:$C,BF$1,Data!$D:$D,BF$2)</f>
        <v>0</v>
      </c>
      <c r="BG17" s="5">
        <f>COUNTIFS(Data!$H:$H,$A17,Data!$C:$C,BG$1,Data!$D:$D,BG$2)</f>
        <v>0</v>
      </c>
      <c r="BH17" s="5">
        <f>COUNTIFS(Data!$H:$H,$A17,Data!$C:$C,BH$1,Data!$D:$D,BH$2)</f>
        <v>0</v>
      </c>
      <c r="BI17" s="5">
        <f>COUNTIFS(Data!$H:$H,$A17,Data!$C:$C,BI$1,Data!$D:$D,BI$2)</f>
        <v>0</v>
      </c>
      <c r="BJ17" s="5">
        <f>COUNTIFS(Data!$H:$H,$A17,Data!$C:$C,BJ$1,Data!$D:$D,BJ$2)</f>
        <v>0</v>
      </c>
      <c r="BK17" s="5">
        <f>COUNTIFS(Data!$H:$H,$A17,Data!$C:$C,BK$1,Data!$D:$D,BK$2)</f>
        <v>0</v>
      </c>
      <c r="BL17" s="5">
        <f>COUNTIFS(Data!$H:$H,$A17,Data!$C:$C,BL$1,Data!$D:$D,BL$2)</f>
        <v>0</v>
      </c>
      <c r="BM17" s="5">
        <f>COUNTIFS(Data!$H:$H,$A17,Data!$C:$C,BM$1,Data!$D:$D,BM$2)</f>
        <v>0</v>
      </c>
      <c r="BN17" s="5">
        <f>COUNTIFS(Data!$H:$H,$A17,Data!$C:$C,BN$1,Data!$D:$D,BN$2)</f>
        <v>0</v>
      </c>
      <c r="BO17" s="5">
        <f>COUNTIFS(Data!$H:$H,$A17,Data!$C:$C,BO$1,Data!$D:$D,BO$2)</f>
        <v>0</v>
      </c>
      <c r="BP17" s="5">
        <f>COUNTIFS(Data!$H:$H,$A17,Data!$C:$C,BP$1,Data!$D:$D,BP$2)</f>
        <v>0</v>
      </c>
      <c r="BQ17" s="5">
        <f>COUNTIFS(Data!$H:$H,$A17,Data!$C:$C,BQ$1,Data!$D:$D,BQ$2)</f>
        <v>0</v>
      </c>
      <c r="BR17" s="5">
        <f>COUNTIFS(Data!$H:$H,$A17,Data!$C:$C,BR$1,Data!$D:$D,BR$2)</f>
        <v>0</v>
      </c>
      <c r="BS17" s="5">
        <f>COUNTIFS(Data!$H:$H,$A17,Data!$C:$C,BS$1,Data!$D:$D,BS$2)</f>
        <v>0</v>
      </c>
      <c r="BT17" s="5">
        <f>COUNTIFS(Data!$H:$H,$A17,Data!$C:$C,BT$1,Data!$D:$D,BT$2)</f>
        <v>0</v>
      </c>
      <c r="BU17" s="5">
        <f>COUNTIFS(Data!$H:$H,$A17,Data!$C:$C,BU$1,Data!$D:$D,BU$2)</f>
        <v>0</v>
      </c>
      <c r="BV17" s="5">
        <f>COUNTIFS(Data!$H:$H,$A17,Data!$C:$C,BV$1,Data!$D:$D,BV$2)</f>
        <v>0</v>
      </c>
      <c r="BW17" s="5">
        <f>COUNTIFS(Data!$H:$H,$A17,Data!$C:$C,BW$1,Data!$D:$D,BW$2)</f>
        <v>0</v>
      </c>
      <c r="BX17" s="5">
        <f>COUNTIFS(Data!$H:$H,$A17,Data!$C:$C,BX$1,Data!$D:$D,BX$2)</f>
        <v>0</v>
      </c>
      <c r="BY17" s="5">
        <f>COUNTIFS(Data!$H:$H,$A17,Data!$C:$C,BY$1,Data!$D:$D,BY$2)</f>
        <v>0</v>
      </c>
      <c r="BZ17" s="5">
        <f>COUNTIFS(Data!$H:$H,$A17,Data!$C:$C,BZ$1,Data!$D:$D,BZ$2)</f>
        <v>0</v>
      </c>
      <c r="CA17" s="5">
        <f>COUNTIFS(Data!$H:$H,$A17,Data!$C:$C,CA$1,Data!$D:$D,CA$2)</f>
        <v>3</v>
      </c>
      <c r="CB17" s="5">
        <f>COUNTIFS(Data!$H:$H,$A17,Data!$C:$C,CB$1,Data!$D:$D,CB$2)</f>
        <v>0</v>
      </c>
      <c r="CC17" s="5">
        <f>COUNTIFS(Data!$H:$H,$A17,Data!$C:$C,CC$1,Data!$D:$D,CC$2)</f>
        <v>0</v>
      </c>
      <c r="CD17" s="5">
        <f>COUNTIFS(Data!$H:$H,$A17,Data!$C:$C,CD$1,Data!$D:$D,CD$2)</f>
        <v>0</v>
      </c>
      <c r="CE17" s="5">
        <f>COUNTIFS(Data!$H:$H,$A17,Data!$C:$C,CE$1,Data!$D:$D,CE$2)</f>
        <v>0</v>
      </c>
      <c r="CF17" s="5">
        <f>COUNTIFS(Data!$H:$H,$A17,Data!$C:$C,CF$1,Data!$D:$D,CF$2)</f>
        <v>0</v>
      </c>
      <c r="CG17" s="5">
        <f>COUNTIFS(Data!$H:$H,$A17,Data!$C:$C,CG$1,Data!$D:$D,CG$2)</f>
        <v>0</v>
      </c>
      <c r="CH17" s="5">
        <f>COUNTIFS(Data!$H:$H,$A17,Data!$C:$C,CH$1,Data!$D:$D,CH$2)</f>
        <v>0</v>
      </c>
      <c r="CI17" s="5">
        <f>COUNTIFS(Data!$H:$H,$A17,Data!$C:$C,CI$1,Data!$D:$D,CI$2)</f>
        <v>0</v>
      </c>
      <c r="CJ17" s="5">
        <f>COUNTIFS(Data!$H:$H,$A17,Data!$C:$C,CJ$1,Data!$D:$D,CJ$2)</f>
        <v>0</v>
      </c>
      <c r="CK17" s="5">
        <f>COUNTIFS(Data!$H:$H,$A17,Data!$C:$C,CK$1,Data!$D:$D,CK$2)</f>
        <v>0</v>
      </c>
      <c r="CL17" s="5">
        <f>COUNTIFS(Data!$H:$H,$A17,Data!$C:$C,CL$1,Data!$D:$D,CL$2)</f>
        <v>0</v>
      </c>
      <c r="CM17" s="5">
        <f>COUNTIFS(Data!$H:$H,$A17,Data!$C:$C,CM$1,Data!$D:$D,CM$2)</f>
        <v>0</v>
      </c>
      <c r="CN17" s="5">
        <f>COUNTIFS(Data!$H:$H,$A17,Data!$C:$C,CN$1,Data!$D:$D,CN$2)</f>
        <v>0</v>
      </c>
      <c r="CO17" s="5">
        <f>COUNTIFS(Data!$H:$H,$A17,Data!$C:$C,CO$1,Data!$D:$D,CO$2)</f>
        <v>0</v>
      </c>
      <c r="CP17" s="5">
        <f>COUNTIFS(Data!$H:$H,$A17,Data!$C:$C,CP$1,Data!$D:$D,CP$2)</f>
        <v>0</v>
      </c>
      <c r="CQ17" s="5">
        <f>COUNTIFS(Data!$H:$H,$A17,Data!$C:$C,CQ$1,Data!$D:$D,CQ$2)</f>
        <v>0</v>
      </c>
      <c r="CR17" s="5">
        <f>COUNTIFS(Data!$H:$H,$A17,Data!$C:$C,CR$1,Data!$D:$D,CR$2)</f>
        <v>0</v>
      </c>
      <c r="CS17" s="5">
        <f>COUNTIFS(Data!$H:$H,$A17,Data!$C:$C,CS$1,Data!$D:$D,CS$2)</f>
        <v>0</v>
      </c>
      <c r="CT17" s="5">
        <f>COUNTIFS(Data!$H:$H,$A17,Data!$C:$C,CT$1,Data!$D:$D,CT$2)</f>
        <v>0</v>
      </c>
      <c r="CU17" s="5">
        <f>COUNTIFS(Data!$H:$H,$A17,Data!$C:$C,CU$1,Data!$D:$D,CU$2)</f>
        <v>0</v>
      </c>
      <c r="CV17" s="5">
        <f>COUNTIFS(Data!$H:$H,$A17,Data!$C:$C,CV$1,Data!$D:$D,CV$2)</f>
        <v>0</v>
      </c>
      <c r="CW17" s="5">
        <f t="shared" ref="CW17:CX17" si="16">SUMIF($B$2:$CV$2,CW$2, $B17:$CV17)</f>
        <v>1</v>
      </c>
      <c r="CX17" s="5">
        <f t="shared" si="16"/>
        <v>5</v>
      </c>
      <c r="CY17" s="5">
        <f t="shared" si="3"/>
        <v>6</v>
      </c>
    </row>
    <row r="18">
      <c r="A18" s="5" t="str">
        <f>Countries!A16</f>
        <v>CHN</v>
      </c>
      <c r="B18" s="5">
        <f>COUNTIFS(Data!$H:$H,$A18,Data!$C:$C,B$1,Data!$D:$D,B$2)</f>
        <v>0</v>
      </c>
      <c r="C18" s="5">
        <f>COUNTIFS(Data!$H:$H,$A18,Data!$C:$C,C$1,Data!$D:$D,C$2)</f>
        <v>0</v>
      </c>
      <c r="D18" s="5">
        <f>COUNTIFS(Data!$H:$H,$A18,Data!$C:$C,D$1,Data!$D:$D,D$2)</f>
        <v>0</v>
      </c>
      <c r="E18" s="5">
        <f>COUNTIFS(Data!$H:$H,$A18,Data!$C:$C,E$1,Data!$D:$D,E$2)</f>
        <v>0</v>
      </c>
      <c r="F18" s="5">
        <f>COUNTIFS(Data!$H:$H,$A18,Data!$C:$C,F$1,Data!$D:$D,F$2)</f>
        <v>0</v>
      </c>
      <c r="G18" s="5">
        <f>COUNTIFS(Data!$H:$H,$A18,Data!$C:$C,G$1,Data!$D:$D,G$2)</f>
        <v>2</v>
      </c>
      <c r="H18" s="5">
        <f>COUNTIFS(Data!$H:$H,$A18,Data!$C:$C,H$1,Data!$D:$D,H$2)</f>
        <v>1</v>
      </c>
      <c r="I18" s="5">
        <f>COUNTIFS(Data!$H:$H,$A18,Data!$C:$C,I$1,Data!$D:$D,I$2)</f>
        <v>2</v>
      </c>
      <c r="J18" s="5">
        <f>COUNTIFS(Data!$H:$H,$A18,Data!$C:$C,J$1,Data!$D:$D,J$2)</f>
        <v>1</v>
      </c>
      <c r="K18" s="5">
        <f>COUNTIFS(Data!$H:$H,$A18,Data!$C:$C,K$1,Data!$D:$D,K$2)</f>
        <v>0</v>
      </c>
      <c r="L18" s="5">
        <f>COUNTIFS(Data!$H:$H,$A18,Data!$C:$C,L$1,Data!$D:$D,L$2)</f>
        <v>1</v>
      </c>
      <c r="M18" s="5">
        <f>COUNTIFS(Data!$H:$H,$A18,Data!$C:$C,M$1,Data!$D:$D,M$2)</f>
        <v>2</v>
      </c>
      <c r="N18" s="5">
        <f>COUNTIFS(Data!$H:$H,$A18,Data!$C:$C,N$1,Data!$D:$D,N$2)</f>
        <v>1</v>
      </c>
      <c r="O18" s="5">
        <f>COUNTIFS(Data!$H:$H,$A18,Data!$C:$C,O$1,Data!$D:$D,O$2)</f>
        <v>1</v>
      </c>
      <c r="P18" s="5">
        <f>COUNTIFS(Data!$H:$H,$A18,Data!$C:$C,P$1,Data!$D:$D,P$2)</f>
        <v>0</v>
      </c>
      <c r="Q18" s="5">
        <f>COUNTIFS(Data!$H:$H,$A18,Data!$C:$C,Q$1,Data!$D:$D,Q$2)</f>
        <v>0</v>
      </c>
      <c r="R18" s="5">
        <f>COUNTIFS(Data!$H:$H,$A18,Data!$C:$C,R$1,Data!$D:$D,R$2)</f>
        <v>0</v>
      </c>
      <c r="S18" s="5">
        <f>COUNTIFS(Data!$H:$H,$A18,Data!$C:$C,S$1,Data!$D:$D,S$2)</f>
        <v>0</v>
      </c>
      <c r="T18" s="5">
        <f>COUNTIFS(Data!$H:$H,$A18,Data!$C:$C,T$1,Data!$D:$D,T$2)</f>
        <v>0</v>
      </c>
      <c r="U18" s="5">
        <f>COUNTIFS(Data!$H:$H,$A18,Data!$C:$C,U$1,Data!$D:$D,U$2)</f>
        <v>0</v>
      </c>
      <c r="V18" s="5">
        <f>COUNTIFS(Data!$H:$H,$A18,Data!$C:$C,V$1,Data!$D:$D,V$2)</f>
        <v>0</v>
      </c>
      <c r="W18" s="5">
        <f>COUNTIFS(Data!$H:$H,$A18,Data!$C:$C,W$1,Data!$D:$D,W$2)</f>
        <v>2</v>
      </c>
      <c r="X18" s="5">
        <f>COUNTIFS(Data!$H:$H,$A18,Data!$C:$C,X$1,Data!$D:$D,X$2)</f>
        <v>0</v>
      </c>
      <c r="Y18" s="5">
        <f>COUNTIFS(Data!$H:$H,$A18,Data!$C:$C,Y$1,Data!$D:$D,Y$2)</f>
        <v>0</v>
      </c>
      <c r="Z18" s="5">
        <f>COUNTIFS(Data!$H:$H,$A18,Data!$C:$C,Z$1,Data!$D:$D,Z$2)</f>
        <v>2</v>
      </c>
      <c r="AA18" s="5">
        <f>COUNTIFS(Data!$H:$H,$A18,Data!$C:$C,AA$1,Data!$D:$D,AA$2)</f>
        <v>0</v>
      </c>
      <c r="AB18" s="5">
        <f>COUNTIFS(Data!$H:$H,$A18,Data!$C:$C,AB$1,Data!$D:$D,AB$2)</f>
        <v>0</v>
      </c>
      <c r="AC18" s="5">
        <f>COUNTIFS(Data!$H:$H,$A18,Data!$C:$C,AC$1,Data!$D:$D,AC$2)</f>
        <v>0</v>
      </c>
      <c r="AD18" s="5">
        <f>COUNTIFS(Data!$H:$H,$A18,Data!$C:$C,AD$1,Data!$D:$D,AD$2)</f>
        <v>0</v>
      </c>
      <c r="AE18" s="5">
        <f>COUNTIFS(Data!$H:$H,$A18,Data!$C:$C,AE$1,Data!$D:$D,AE$2)</f>
        <v>0</v>
      </c>
      <c r="AF18" s="5">
        <f>COUNTIFS(Data!$H:$H,$A18,Data!$C:$C,AF$1,Data!$D:$D,AF$2)</f>
        <v>0</v>
      </c>
      <c r="AG18" s="5">
        <f>COUNTIFS(Data!$H:$H,$A18,Data!$C:$C,AG$1,Data!$D:$D,AG$2)</f>
        <v>0</v>
      </c>
      <c r="AH18" s="5">
        <f>COUNTIFS(Data!$H:$H,$A18,Data!$C:$C,AH$1,Data!$D:$D,AH$2)</f>
        <v>0</v>
      </c>
      <c r="AI18" s="5">
        <f>COUNTIFS(Data!$H:$H,$A18,Data!$C:$C,AI$1,Data!$D:$D,AI$2)</f>
        <v>0</v>
      </c>
      <c r="AJ18" s="5">
        <f>COUNTIFS(Data!$H:$H,$A18,Data!$C:$C,AJ$1,Data!$D:$D,AJ$2)</f>
        <v>0</v>
      </c>
      <c r="AK18" s="5">
        <f>COUNTIFS(Data!$H:$H,$A18,Data!$C:$C,AK$1,Data!$D:$D,AK$2)</f>
        <v>0</v>
      </c>
      <c r="AL18" s="5">
        <f>COUNTIFS(Data!$H:$H,$A18,Data!$C:$C,AL$1,Data!$D:$D,AL$2)</f>
        <v>3</v>
      </c>
      <c r="AM18" s="5">
        <f>COUNTIFS(Data!$H:$H,$A18,Data!$C:$C,AM$1,Data!$D:$D,AM$2)</f>
        <v>2</v>
      </c>
      <c r="AN18" s="5">
        <f>COUNTIFS(Data!$H:$H,$A18,Data!$C:$C,AN$1,Data!$D:$D,AN$2)</f>
        <v>0</v>
      </c>
      <c r="AO18" s="5">
        <f>COUNTIFS(Data!$H:$H,$A18,Data!$C:$C,AO$1,Data!$D:$D,AO$2)</f>
        <v>0</v>
      </c>
      <c r="AP18" s="5">
        <f>COUNTIFS(Data!$H:$H,$A18,Data!$C:$C,AP$1,Data!$D:$D,AP$2)</f>
        <v>0</v>
      </c>
      <c r="AQ18" s="5">
        <f>COUNTIFS(Data!$H:$H,$A18,Data!$C:$C,AQ$1,Data!$D:$D,AQ$2)</f>
        <v>0</v>
      </c>
      <c r="AR18" s="5">
        <f>COUNTIFS(Data!$H:$H,$A18,Data!$C:$C,AR$1,Data!$D:$D,AR$2)</f>
        <v>0</v>
      </c>
      <c r="AS18" s="5">
        <f>COUNTIFS(Data!$H:$H,$A18,Data!$C:$C,AS$1,Data!$D:$D,AS$2)</f>
        <v>0</v>
      </c>
      <c r="AT18" s="5">
        <f>COUNTIFS(Data!$H:$H,$A18,Data!$C:$C,AT$1,Data!$D:$D,AT$2)</f>
        <v>0</v>
      </c>
      <c r="AU18" s="5">
        <f>COUNTIFS(Data!$H:$H,$A18,Data!$C:$C,AU$1,Data!$D:$D,AU$2)</f>
        <v>0</v>
      </c>
      <c r="AV18" s="5">
        <f>COUNTIFS(Data!$H:$H,$A18,Data!$C:$C,AV$1,Data!$D:$D,AV$2)</f>
        <v>0</v>
      </c>
      <c r="AW18" s="5">
        <f>COUNTIFS(Data!$H:$H,$A18,Data!$C:$C,AW$1,Data!$D:$D,AW$2)</f>
        <v>0</v>
      </c>
      <c r="AX18" s="5">
        <f>COUNTIFS(Data!$H:$H,$A18,Data!$C:$C,AX$1,Data!$D:$D,AX$2)</f>
        <v>0</v>
      </c>
      <c r="AY18" s="5">
        <f>COUNTIFS(Data!$H:$H,$A18,Data!$C:$C,AY$1,Data!$D:$D,AY$2)</f>
        <v>0</v>
      </c>
      <c r="AZ18" s="5">
        <f>COUNTIFS(Data!$H:$H,$A18,Data!$C:$C,AZ$1,Data!$D:$D,AZ$2)</f>
        <v>0</v>
      </c>
      <c r="BA18" s="5">
        <f>COUNTIFS(Data!$H:$H,$A18,Data!$C:$C,BA$1,Data!$D:$D,BA$2)</f>
        <v>0</v>
      </c>
      <c r="BB18" s="5">
        <f>COUNTIFS(Data!$H:$H,$A18,Data!$C:$C,BB$1,Data!$D:$D,BB$2)</f>
        <v>0</v>
      </c>
      <c r="BC18" s="5">
        <f>COUNTIFS(Data!$H:$H,$A18,Data!$C:$C,BC$1,Data!$D:$D,BC$2)</f>
        <v>1</v>
      </c>
      <c r="BD18" s="5">
        <f>COUNTIFS(Data!$H:$H,$A18,Data!$C:$C,BD$1,Data!$D:$D,BD$2)</f>
        <v>0</v>
      </c>
      <c r="BE18" s="5">
        <f>COUNTIFS(Data!$H:$H,$A18,Data!$C:$C,BE$1,Data!$D:$D,BE$2)</f>
        <v>0</v>
      </c>
      <c r="BF18" s="5">
        <f>COUNTIFS(Data!$H:$H,$A18,Data!$C:$C,BF$1,Data!$D:$D,BF$2)</f>
        <v>0</v>
      </c>
      <c r="BG18" s="5">
        <f>COUNTIFS(Data!$H:$H,$A18,Data!$C:$C,BG$1,Data!$D:$D,BG$2)</f>
        <v>0</v>
      </c>
      <c r="BH18" s="5">
        <f>COUNTIFS(Data!$H:$H,$A18,Data!$C:$C,BH$1,Data!$D:$D,BH$2)</f>
        <v>0</v>
      </c>
      <c r="BI18" s="5">
        <f>COUNTIFS(Data!$H:$H,$A18,Data!$C:$C,BI$1,Data!$D:$D,BI$2)</f>
        <v>0</v>
      </c>
      <c r="BJ18" s="5">
        <f>COUNTIFS(Data!$H:$H,$A18,Data!$C:$C,BJ$1,Data!$D:$D,BJ$2)</f>
        <v>0</v>
      </c>
      <c r="BK18" s="5">
        <f>COUNTIFS(Data!$H:$H,$A18,Data!$C:$C,BK$1,Data!$D:$D,BK$2)</f>
        <v>0</v>
      </c>
      <c r="BL18" s="5">
        <f>COUNTIFS(Data!$H:$H,$A18,Data!$C:$C,BL$1,Data!$D:$D,BL$2)</f>
        <v>0</v>
      </c>
      <c r="BM18" s="5">
        <f>COUNTIFS(Data!$H:$H,$A18,Data!$C:$C,BM$1,Data!$D:$D,BM$2)</f>
        <v>0</v>
      </c>
      <c r="BN18" s="5">
        <f>COUNTIFS(Data!$H:$H,$A18,Data!$C:$C,BN$1,Data!$D:$D,BN$2)</f>
        <v>0</v>
      </c>
      <c r="BO18" s="5">
        <f>COUNTIFS(Data!$H:$H,$A18,Data!$C:$C,BO$1,Data!$D:$D,BO$2)</f>
        <v>0</v>
      </c>
      <c r="BP18" s="5">
        <f>COUNTIFS(Data!$H:$H,$A18,Data!$C:$C,BP$1,Data!$D:$D,BP$2)</f>
        <v>1</v>
      </c>
      <c r="BQ18" s="5">
        <f>COUNTIFS(Data!$H:$H,$A18,Data!$C:$C,BQ$1,Data!$D:$D,BQ$2)</f>
        <v>0</v>
      </c>
      <c r="BR18" s="5">
        <f>COUNTIFS(Data!$H:$H,$A18,Data!$C:$C,BR$1,Data!$D:$D,BR$2)</f>
        <v>0</v>
      </c>
      <c r="BS18" s="5">
        <f>COUNTIFS(Data!$H:$H,$A18,Data!$C:$C,BS$1,Data!$D:$D,BS$2)</f>
        <v>0</v>
      </c>
      <c r="BT18" s="5">
        <f>COUNTIFS(Data!$H:$H,$A18,Data!$C:$C,BT$1,Data!$D:$D,BT$2)</f>
        <v>0</v>
      </c>
      <c r="BU18" s="5">
        <f>COUNTIFS(Data!$H:$H,$A18,Data!$C:$C,BU$1,Data!$D:$D,BU$2)</f>
        <v>0</v>
      </c>
      <c r="BV18" s="5">
        <f>COUNTIFS(Data!$H:$H,$A18,Data!$C:$C,BV$1,Data!$D:$D,BV$2)</f>
        <v>0</v>
      </c>
      <c r="BW18" s="5">
        <f>COUNTIFS(Data!$H:$H,$A18,Data!$C:$C,BW$1,Data!$D:$D,BW$2)</f>
        <v>0</v>
      </c>
      <c r="BX18" s="5">
        <f>COUNTIFS(Data!$H:$H,$A18,Data!$C:$C,BX$1,Data!$D:$D,BX$2)</f>
        <v>0</v>
      </c>
      <c r="BY18" s="5">
        <f>COUNTIFS(Data!$H:$H,$A18,Data!$C:$C,BY$1,Data!$D:$D,BY$2)</f>
        <v>0</v>
      </c>
      <c r="BZ18" s="5">
        <f>COUNTIFS(Data!$H:$H,$A18,Data!$C:$C,BZ$1,Data!$D:$D,BZ$2)</f>
        <v>1</v>
      </c>
      <c r="CA18" s="5">
        <f>COUNTIFS(Data!$H:$H,$A18,Data!$C:$C,CA$1,Data!$D:$D,CA$2)</f>
        <v>1</v>
      </c>
      <c r="CB18" s="5">
        <f>COUNTIFS(Data!$H:$H,$A18,Data!$C:$C,CB$1,Data!$D:$D,CB$2)</f>
        <v>1</v>
      </c>
      <c r="CC18" s="5">
        <f>COUNTIFS(Data!$H:$H,$A18,Data!$C:$C,CC$1,Data!$D:$D,CC$2)</f>
        <v>1</v>
      </c>
      <c r="CD18" s="5">
        <f>COUNTIFS(Data!$H:$H,$A18,Data!$C:$C,CD$1,Data!$D:$D,CD$2)</f>
        <v>1</v>
      </c>
      <c r="CE18" s="5">
        <f>COUNTIFS(Data!$H:$H,$A18,Data!$C:$C,CE$1,Data!$D:$D,CE$2)</f>
        <v>0</v>
      </c>
      <c r="CF18" s="5">
        <f>COUNTIFS(Data!$H:$H,$A18,Data!$C:$C,CF$1,Data!$D:$D,CF$2)</f>
        <v>0</v>
      </c>
      <c r="CG18" s="5">
        <f>COUNTIFS(Data!$H:$H,$A18,Data!$C:$C,CG$1,Data!$D:$D,CG$2)</f>
        <v>0</v>
      </c>
      <c r="CH18" s="5">
        <f>COUNTIFS(Data!$H:$H,$A18,Data!$C:$C,CH$1,Data!$D:$D,CH$2)</f>
        <v>0</v>
      </c>
      <c r="CI18" s="5">
        <f>COUNTIFS(Data!$H:$H,$A18,Data!$C:$C,CI$1,Data!$D:$D,CI$2)</f>
        <v>0</v>
      </c>
      <c r="CJ18" s="5">
        <f>COUNTIFS(Data!$H:$H,$A18,Data!$C:$C,CJ$1,Data!$D:$D,CJ$2)</f>
        <v>1</v>
      </c>
      <c r="CK18" s="5">
        <f>COUNTIFS(Data!$H:$H,$A18,Data!$C:$C,CK$1,Data!$D:$D,CK$2)</f>
        <v>1</v>
      </c>
      <c r="CL18" s="5">
        <f>COUNTIFS(Data!$H:$H,$A18,Data!$C:$C,CL$1,Data!$D:$D,CL$2)</f>
        <v>0</v>
      </c>
      <c r="CM18" s="5">
        <f>COUNTIFS(Data!$H:$H,$A18,Data!$C:$C,CM$1,Data!$D:$D,CM$2)</f>
        <v>0</v>
      </c>
      <c r="CN18" s="5">
        <f>COUNTIFS(Data!$H:$H,$A18,Data!$C:$C,CN$1,Data!$D:$D,CN$2)</f>
        <v>0</v>
      </c>
      <c r="CO18" s="5">
        <f>COUNTIFS(Data!$H:$H,$A18,Data!$C:$C,CO$1,Data!$D:$D,CO$2)</f>
        <v>0</v>
      </c>
      <c r="CP18" s="5">
        <f>COUNTIFS(Data!$H:$H,$A18,Data!$C:$C,CP$1,Data!$D:$D,CP$2)</f>
        <v>0</v>
      </c>
      <c r="CQ18" s="5">
        <f>COUNTIFS(Data!$H:$H,$A18,Data!$C:$C,CQ$1,Data!$D:$D,CQ$2)</f>
        <v>0</v>
      </c>
      <c r="CR18" s="5">
        <f>COUNTIFS(Data!$H:$H,$A18,Data!$C:$C,CR$1,Data!$D:$D,CR$2)</f>
        <v>0</v>
      </c>
      <c r="CS18" s="5">
        <f>COUNTIFS(Data!$H:$H,$A18,Data!$C:$C,CS$1,Data!$D:$D,CS$2)</f>
        <v>0</v>
      </c>
      <c r="CT18" s="5">
        <f>COUNTIFS(Data!$H:$H,$A18,Data!$C:$C,CT$1,Data!$D:$D,CT$2)</f>
        <v>1</v>
      </c>
      <c r="CU18" s="5">
        <f>COUNTIFS(Data!$H:$H,$A18,Data!$C:$C,CU$1,Data!$D:$D,CU$2)</f>
        <v>0</v>
      </c>
      <c r="CV18" s="5">
        <f>COUNTIFS(Data!$H:$H,$A18,Data!$C:$C,CV$1,Data!$D:$D,CV$2)</f>
        <v>2</v>
      </c>
      <c r="CW18" s="5">
        <f t="shared" ref="CW18:CX18" si="17">SUMIF($B$2:$CV$2,CW$2, $B18:$CV18)</f>
        <v>13</v>
      </c>
      <c r="CX18" s="5">
        <f t="shared" si="17"/>
        <v>14</v>
      </c>
      <c r="CY18" s="5">
        <f t="shared" si="3"/>
        <v>32</v>
      </c>
    </row>
    <row r="19">
      <c r="A19" s="5" t="str">
        <f>Countries!A17</f>
        <v>CIV</v>
      </c>
      <c r="B19" s="5">
        <f>COUNTIFS(Data!$H:$H,$A19,Data!$C:$C,B$1,Data!$D:$D,B$2)</f>
        <v>0</v>
      </c>
      <c r="C19" s="5">
        <f>COUNTIFS(Data!$H:$H,$A19,Data!$C:$C,C$1,Data!$D:$D,C$2)</f>
        <v>0</v>
      </c>
      <c r="D19" s="5">
        <f>COUNTIFS(Data!$H:$H,$A19,Data!$C:$C,D$1,Data!$D:$D,D$2)</f>
        <v>0</v>
      </c>
      <c r="E19" s="5">
        <f>COUNTIFS(Data!$H:$H,$A19,Data!$C:$C,E$1,Data!$D:$D,E$2)</f>
        <v>0</v>
      </c>
      <c r="F19" s="5">
        <f>COUNTIFS(Data!$H:$H,$A19,Data!$C:$C,F$1,Data!$D:$D,F$2)</f>
        <v>0</v>
      </c>
      <c r="G19" s="5">
        <f>COUNTIFS(Data!$H:$H,$A19,Data!$C:$C,G$1,Data!$D:$D,G$2)</f>
        <v>0</v>
      </c>
      <c r="H19" s="5">
        <f>COUNTIFS(Data!$H:$H,$A19,Data!$C:$C,H$1,Data!$D:$D,H$2)</f>
        <v>0</v>
      </c>
      <c r="I19" s="5">
        <f>COUNTIFS(Data!$H:$H,$A19,Data!$C:$C,I$1,Data!$D:$D,I$2)</f>
        <v>0</v>
      </c>
      <c r="J19" s="5">
        <f>COUNTIFS(Data!$H:$H,$A19,Data!$C:$C,J$1,Data!$D:$D,J$2)</f>
        <v>0</v>
      </c>
      <c r="K19" s="5">
        <f>COUNTIFS(Data!$H:$H,$A19,Data!$C:$C,K$1,Data!$D:$D,K$2)</f>
        <v>0</v>
      </c>
      <c r="L19" s="5">
        <f>COUNTIFS(Data!$H:$H,$A19,Data!$C:$C,L$1,Data!$D:$D,L$2)</f>
        <v>0</v>
      </c>
      <c r="M19" s="5">
        <f>COUNTIFS(Data!$H:$H,$A19,Data!$C:$C,M$1,Data!$D:$D,M$2)</f>
        <v>0</v>
      </c>
      <c r="N19" s="5">
        <f>COUNTIFS(Data!$H:$H,$A19,Data!$C:$C,N$1,Data!$D:$D,N$2)</f>
        <v>0</v>
      </c>
      <c r="O19" s="5">
        <f>COUNTIFS(Data!$H:$H,$A19,Data!$C:$C,O$1,Data!$D:$D,O$2)</f>
        <v>0</v>
      </c>
      <c r="P19" s="5">
        <f>COUNTIFS(Data!$H:$H,$A19,Data!$C:$C,P$1,Data!$D:$D,P$2)</f>
        <v>0</v>
      </c>
      <c r="Q19" s="5">
        <f>COUNTIFS(Data!$H:$H,$A19,Data!$C:$C,Q$1,Data!$D:$D,Q$2)</f>
        <v>0</v>
      </c>
      <c r="R19" s="5">
        <f>COUNTIFS(Data!$H:$H,$A19,Data!$C:$C,R$1,Data!$D:$D,R$2)</f>
        <v>0</v>
      </c>
      <c r="S19" s="5">
        <f>COUNTIFS(Data!$H:$H,$A19,Data!$C:$C,S$1,Data!$D:$D,S$2)</f>
        <v>0</v>
      </c>
      <c r="T19" s="5">
        <f>COUNTIFS(Data!$H:$H,$A19,Data!$C:$C,T$1,Data!$D:$D,T$2)</f>
        <v>0</v>
      </c>
      <c r="U19" s="5">
        <f>COUNTIFS(Data!$H:$H,$A19,Data!$C:$C,U$1,Data!$D:$D,U$2)</f>
        <v>0</v>
      </c>
      <c r="V19" s="5">
        <f>COUNTIFS(Data!$H:$H,$A19,Data!$C:$C,V$1,Data!$D:$D,V$2)</f>
        <v>0</v>
      </c>
      <c r="W19" s="5">
        <f>COUNTIFS(Data!$H:$H,$A19,Data!$C:$C,W$1,Data!$D:$D,W$2)</f>
        <v>0</v>
      </c>
      <c r="X19" s="5">
        <f>COUNTIFS(Data!$H:$H,$A19,Data!$C:$C,X$1,Data!$D:$D,X$2)</f>
        <v>0</v>
      </c>
      <c r="Y19" s="5">
        <f>COUNTIFS(Data!$H:$H,$A19,Data!$C:$C,Y$1,Data!$D:$D,Y$2)</f>
        <v>0</v>
      </c>
      <c r="Z19" s="5">
        <f>COUNTIFS(Data!$H:$H,$A19,Data!$C:$C,Z$1,Data!$D:$D,Z$2)</f>
        <v>0</v>
      </c>
      <c r="AA19" s="5">
        <f>COUNTIFS(Data!$H:$H,$A19,Data!$C:$C,AA$1,Data!$D:$D,AA$2)</f>
        <v>0</v>
      </c>
      <c r="AB19" s="5">
        <f>COUNTIFS(Data!$H:$H,$A19,Data!$C:$C,AB$1,Data!$D:$D,AB$2)</f>
        <v>0</v>
      </c>
      <c r="AC19" s="5">
        <f>COUNTIFS(Data!$H:$H,$A19,Data!$C:$C,AC$1,Data!$D:$D,AC$2)</f>
        <v>0</v>
      </c>
      <c r="AD19" s="5">
        <f>COUNTIFS(Data!$H:$H,$A19,Data!$C:$C,AD$1,Data!$D:$D,AD$2)</f>
        <v>0</v>
      </c>
      <c r="AE19" s="5">
        <f>COUNTIFS(Data!$H:$H,$A19,Data!$C:$C,AE$1,Data!$D:$D,AE$2)</f>
        <v>0</v>
      </c>
      <c r="AF19" s="5">
        <f>COUNTIFS(Data!$H:$H,$A19,Data!$C:$C,AF$1,Data!$D:$D,AF$2)</f>
        <v>0</v>
      </c>
      <c r="AG19" s="5">
        <f>COUNTIFS(Data!$H:$H,$A19,Data!$C:$C,AG$1,Data!$D:$D,AG$2)</f>
        <v>0</v>
      </c>
      <c r="AH19" s="5">
        <f>COUNTIFS(Data!$H:$H,$A19,Data!$C:$C,AH$1,Data!$D:$D,AH$2)</f>
        <v>0</v>
      </c>
      <c r="AI19" s="5">
        <f>COUNTIFS(Data!$H:$H,$A19,Data!$C:$C,AI$1,Data!$D:$D,AI$2)</f>
        <v>0</v>
      </c>
      <c r="AJ19" s="5">
        <f>COUNTIFS(Data!$H:$H,$A19,Data!$C:$C,AJ$1,Data!$D:$D,AJ$2)</f>
        <v>0</v>
      </c>
      <c r="AK19" s="5">
        <f>COUNTIFS(Data!$H:$H,$A19,Data!$C:$C,AK$1,Data!$D:$D,AK$2)</f>
        <v>0</v>
      </c>
      <c r="AL19" s="5">
        <f>COUNTIFS(Data!$H:$H,$A19,Data!$C:$C,AL$1,Data!$D:$D,AL$2)</f>
        <v>0</v>
      </c>
      <c r="AM19" s="5">
        <f>COUNTIFS(Data!$H:$H,$A19,Data!$C:$C,AM$1,Data!$D:$D,AM$2)</f>
        <v>0</v>
      </c>
      <c r="AN19" s="5">
        <f>COUNTIFS(Data!$H:$H,$A19,Data!$C:$C,AN$1,Data!$D:$D,AN$2)</f>
        <v>0</v>
      </c>
      <c r="AO19" s="5">
        <f>COUNTIFS(Data!$H:$H,$A19,Data!$C:$C,AO$1,Data!$D:$D,AO$2)</f>
        <v>0</v>
      </c>
      <c r="AP19" s="5">
        <f>COUNTIFS(Data!$H:$H,$A19,Data!$C:$C,AP$1,Data!$D:$D,AP$2)</f>
        <v>0</v>
      </c>
      <c r="AQ19" s="5">
        <f>COUNTIFS(Data!$H:$H,$A19,Data!$C:$C,AQ$1,Data!$D:$D,AQ$2)</f>
        <v>0</v>
      </c>
      <c r="AR19" s="5">
        <f>COUNTIFS(Data!$H:$H,$A19,Data!$C:$C,AR$1,Data!$D:$D,AR$2)</f>
        <v>0</v>
      </c>
      <c r="AS19" s="5">
        <f>COUNTIFS(Data!$H:$H,$A19,Data!$C:$C,AS$1,Data!$D:$D,AS$2)</f>
        <v>0</v>
      </c>
      <c r="AT19" s="5">
        <f>COUNTIFS(Data!$H:$H,$A19,Data!$C:$C,AT$1,Data!$D:$D,AT$2)</f>
        <v>0</v>
      </c>
      <c r="AU19" s="5">
        <f>COUNTIFS(Data!$H:$H,$A19,Data!$C:$C,AU$1,Data!$D:$D,AU$2)</f>
        <v>0</v>
      </c>
      <c r="AV19" s="5">
        <f>COUNTIFS(Data!$H:$H,$A19,Data!$C:$C,AV$1,Data!$D:$D,AV$2)</f>
        <v>0</v>
      </c>
      <c r="AW19" s="5">
        <f>COUNTIFS(Data!$H:$H,$A19,Data!$C:$C,AW$1,Data!$D:$D,AW$2)</f>
        <v>0</v>
      </c>
      <c r="AX19" s="5">
        <f>COUNTIFS(Data!$H:$H,$A19,Data!$C:$C,AX$1,Data!$D:$D,AX$2)</f>
        <v>0</v>
      </c>
      <c r="AY19" s="5">
        <f>COUNTIFS(Data!$H:$H,$A19,Data!$C:$C,AY$1,Data!$D:$D,AY$2)</f>
        <v>0</v>
      </c>
      <c r="AZ19" s="5">
        <f>COUNTIFS(Data!$H:$H,$A19,Data!$C:$C,AZ$1,Data!$D:$D,AZ$2)</f>
        <v>0</v>
      </c>
      <c r="BA19" s="5">
        <f>COUNTIFS(Data!$H:$H,$A19,Data!$C:$C,BA$1,Data!$D:$D,BA$2)</f>
        <v>0</v>
      </c>
      <c r="BB19" s="5">
        <f>COUNTIFS(Data!$H:$H,$A19,Data!$C:$C,BB$1,Data!$D:$D,BB$2)</f>
        <v>0</v>
      </c>
      <c r="BC19" s="5">
        <f>COUNTIFS(Data!$H:$H,$A19,Data!$C:$C,BC$1,Data!$D:$D,BC$2)</f>
        <v>0</v>
      </c>
      <c r="BD19" s="5">
        <f>COUNTIFS(Data!$H:$H,$A19,Data!$C:$C,BD$1,Data!$D:$D,BD$2)</f>
        <v>0</v>
      </c>
      <c r="BE19" s="5">
        <f>COUNTIFS(Data!$H:$H,$A19,Data!$C:$C,BE$1,Data!$D:$D,BE$2)</f>
        <v>0</v>
      </c>
      <c r="BF19" s="5">
        <f>COUNTIFS(Data!$H:$H,$A19,Data!$C:$C,BF$1,Data!$D:$D,BF$2)</f>
        <v>0</v>
      </c>
      <c r="BG19" s="5">
        <f>COUNTIFS(Data!$H:$H,$A19,Data!$C:$C,BG$1,Data!$D:$D,BG$2)</f>
        <v>0</v>
      </c>
      <c r="BH19" s="5">
        <f>COUNTIFS(Data!$H:$H,$A19,Data!$C:$C,BH$1,Data!$D:$D,BH$2)</f>
        <v>0</v>
      </c>
      <c r="BI19" s="5">
        <f>COUNTIFS(Data!$H:$H,$A19,Data!$C:$C,BI$1,Data!$D:$D,BI$2)</f>
        <v>0</v>
      </c>
      <c r="BJ19" s="5">
        <f>COUNTIFS(Data!$H:$H,$A19,Data!$C:$C,BJ$1,Data!$D:$D,BJ$2)</f>
        <v>0</v>
      </c>
      <c r="BK19" s="5">
        <f>COUNTIFS(Data!$H:$H,$A19,Data!$C:$C,BK$1,Data!$D:$D,BK$2)</f>
        <v>0</v>
      </c>
      <c r="BL19" s="5">
        <f>COUNTIFS(Data!$H:$H,$A19,Data!$C:$C,BL$1,Data!$D:$D,BL$2)</f>
        <v>0</v>
      </c>
      <c r="BM19" s="5">
        <f>COUNTIFS(Data!$H:$H,$A19,Data!$C:$C,BM$1,Data!$D:$D,BM$2)</f>
        <v>0</v>
      </c>
      <c r="BN19" s="5">
        <f>COUNTIFS(Data!$H:$H,$A19,Data!$C:$C,BN$1,Data!$D:$D,BN$2)</f>
        <v>0</v>
      </c>
      <c r="BO19" s="5">
        <f>COUNTIFS(Data!$H:$H,$A19,Data!$C:$C,BO$1,Data!$D:$D,BO$2)</f>
        <v>0</v>
      </c>
      <c r="BP19" s="5">
        <f>COUNTIFS(Data!$H:$H,$A19,Data!$C:$C,BP$1,Data!$D:$D,BP$2)</f>
        <v>0</v>
      </c>
      <c r="BQ19" s="5">
        <f>COUNTIFS(Data!$H:$H,$A19,Data!$C:$C,BQ$1,Data!$D:$D,BQ$2)</f>
        <v>0</v>
      </c>
      <c r="BR19" s="5">
        <f>COUNTIFS(Data!$H:$H,$A19,Data!$C:$C,BR$1,Data!$D:$D,BR$2)</f>
        <v>0</v>
      </c>
      <c r="BS19" s="5">
        <f>COUNTIFS(Data!$H:$H,$A19,Data!$C:$C,BS$1,Data!$D:$D,BS$2)</f>
        <v>0</v>
      </c>
      <c r="BT19" s="5">
        <f>COUNTIFS(Data!$H:$H,$A19,Data!$C:$C,BT$1,Data!$D:$D,BT$2)</f>
        <v>0</v>
      </c>
      <c r="BU19" s="5">
        <f>COUNTIFS(Data!$H:$H,$A19,Data!$C:$C,BU$1,Data!$D:$D,BU$2)</f>
        <v>0</v>
      </c>
      <c r="BV19" s="5">
        <f>COUNTIFS(Data!$H:$H,$A19,Data!$C:$C,BV$1,Data!$D:$D,BV$2)</f>
        <v>0</v>
      </c>
      <c r="BW19" s="5">
        <f>COUNTIFS(Data!$H:$H,$A19,Data!$C:$C,BW$1,Data!$D:$D,BW$2)</f>
        <v>0</v>
      </c>
      <c r="BX19" s="5">
        <f>COUNTIFS(Data!$H:$H,$A19,Data!$C:$C,BX$1,Data!$D:$D,BX$2)</f>
        <v>0</v>
      </c>
      <c r="BY19" s="5">
        <f>COUNTIFS(Data!$H:$H,$A19,Data!$C:$C,BY$1,Data!$D:$D,BY$2)</f>
        <v>0</v>
      </c>
      <c r="BZ19" s="5">
        <f>COUNTIFS(Data!$H:$H,$A19,Data!$C:$C,BZ$1,Data!$D:$D,BZ$2)</f>
        <v>0</v>
      </c>
      <c r="CA19" s="5">
        <f>COUNTIFS(Data!$H:$H,$A19,Data!$C:$C,CA$1,Data!$D:$D,CA$2)</f>
        <v>0</v>
      </c>
      <c r="CB19" s="5">
        <f>COUNTIFS(Data!$H:$H,$A19,Data!$C:$C,CB$1,Data!$D:$D,CB$2)</f>
        <v>0</v>
      </c>
      <c r="CC19" s="5">
        <f>COUNTIFS(Data!$H:$H,$A19,Data!$C:$C,CC$1,Data!$D:$D,CC$2)</f>
        <v>0</v>
      </c>
      <c r="CD19" s="5">
        <f>COUNTIFS(Data!$H:$H,$A19,Data!$C:$C,CD$1,Data!$D:$D,CD$2)</f>
        <v>0</v>
      </c>
      <c r="CE19" s="5">
        <f>COUNTIFS(Data!$H:$H,$A19,Data!$C:$C,CE$1,Data!$D:$D,CE$2)</f>
        <v>0</v>
      </c>
      <c r="CF19" s="5">
        <f>COUNTIFS(Data!$H:$H,$A19,Data!$C:$C,CF$1,Data!$D:$D,CF$2)</f>
        <v>0</v>
      </c>
      <c r="CG19" s="5">
        <f>COUNTIFS(Data!$H:$H,$A19,Data!$C:$C,CG$1,Data!$D:$D,CG$2)</f>
        <v>0</v>
      </c>
      <c r="CH19" s="5">
        <f>COUNTIFS(Data!$H:$H,$A19,Data!$C:$C,CH$1,Data!$D:$D,CH$2)</f>
        <v>0</v>
      </c>
      <c r="CI19" s="5">
        <f>COUNTIFS(Data!$H:$H,$A19,Data!$C:$C,CI$1,Data!$D:$D,CI$2)</f>
        <v>0</v>
      </c>
      <c r="CJ19" s="5">
        <f>COUNTIFS(Data!$H:$H,$A19,Data!$C:$C,CJ$1,Data!$D:$D,CJ$2)</f>
        <v>0</v>
      </c>
      <c r="CK19" s="5">
        <f>COUNTIFS(Data!$H:$H,$A19,Data!$C:$C,CK$1,Data!$D:$D,CK$2)</f>
        <v>0</v>
      </c>
      <c r="CL19" s="5">
        <f>COUNTIFS(Data!$H:$H,$A19,Data!$C:$C,CL$1,Data!$D:$D,CL$2)</f>
        <v>0</v>
      </c>
      <c r="CM19" s="5">
        <f>COUNTIFS(Data!$H:$H,$A19,Data!$C:$C,CM$1,Data!$D:$D,CM$2)</f>
        <v>0</v>
      </c>
      <c r="CN19" s="5">
        <f>COUNTIFS(Data!$H:$H,$A19,Data!$C:$C,CN$1,Data!$D:$D,CN$2)</f>
        <v>0</v>
      </c>
      <c r="CO19" s="5">
        <f>COUNTIFS(Data!$H:$H,$A19,Data!$C:$C,CO$1,Data!$D:$D,CO$2)</f>
        <v>0</v>
      </c>
      <c r="CP19" s="5">
        <f>COUNTIFS(Data!$H:$H,$A19,Data!$C:$C,CP$1,Data!$D:$D,CP$2)</f>
        <v>0</v>
      </c>
      <c r="CQ19" s="5">
        <f>COUNTIFS(Data!$H:$H,$A19,Data!$C:$C,CQ$1,Data!$D:$D,CQ$2)</f>
        <v>0</v>
      </c>
      <c r="CR19" s="5">
        <f>COUNTIFS(Data!$H:$H,$A19,Data!$C:$C,CR$1,Data!$D:$D,CR$2)</f>
        <v>0</v>
      </c>
      <c r="CS19" s="5">
        <f>COUNTIFS(Data!$H:$H,$A19,Data!$C:$C,CS$1,Data!$D:$D,CS$2)</f>
        <v>0</v>
      </c>
      <c r="CT19" s="5">
        <f>COUNTIFS(Data!$H:$H,$A19,Data!$C:$C,CT$1,Data!$D:$D,CT$2)</f>
        <v>0</v>
      </c>
      <c r="CU19" s="5">
        <f>COUNTIFS(Data!$H:$H,$A19,Data!$C:$C,CU$1,Data!$D:$D,CU$2)</f>
        <v>0</v>
      </c>
      <c r="CV19" s="5">
        <f>COUNTIFS(Data!$H:$H,$A19,Data!$C:$C,CV$1,Data!$D:$D,CV$2)</f>
        <v>0</v>
      </c>
      <c r="CW19" s="5">
        <f t="shared" ref="CW19:CX19" si="18">SUMIF($B$2:$CV$2,CW$2, $B19:$CV19)</f>
        <v>0</v>
      </c>
      <c r="CX19" s="5">
        <f t="shared" si="18"/>
        <v>0</v>
      </c>
      <c r="CY19" s="5">
        <f t="shared" si="3"/>
        <v>0</v>
      </c>
    </row>
    <row r="20">
      <c r="A20" s="5" t="str">
        <f>Countries!A18</f>
        <v>COL</v>
      </c>
      <c r="B20" s="5">
        <f>COUNTIFS(Data!$H:$H,$A20,Data!$C:$C,B$1,Data!$D:$D,B$2)</f>
        <v>0</v>
      </c>
      <c r="C20" s="5">
        <f>COUNTIFS(Data!$H:$H,$A20,Data!$C:$C,C$1,Data!$D:$D,C$2)</f>
        <v>0</v>
      </c>
      <c r="D20" s="5">
        <f>COUNTIFS(Data!$H:$H,$A20,Data!$C:$C,D$1,Data!$D:$D,D$2)</f>
        <v>0</v>
      </c>
      <c r="E20" s="5">
        <f>COUNTIFS(Data!$H:$H,$A20,Data!$C:$C,E$1,Data!$D:$D,E$2)</f>
        <v>0</v>
      </c>
      <c r="F20" s="5">
        <f>COUNTIFS(Data!$H:$H,$A20,Data!$C:$C,F$1,Data!$D:$D,F$2)</f>
        <v>0</v>
      </c>
      <c r="G20" s="5">
        <f>COUNTIFS(Data!$H:$H,$A20,Data!$C:$C,G$1,Data!$D:$D,G$2)</f>
        <v>0</v>
      </c>
      <c r="H20" s="5">
        <f>COUNTIFS(Data!$H:$H,$A20,Data!$C:$C,H$1,Data!$D:$D,H$2)</f>
        <v>0</v>
      </c>
      <c r="I20" s="5">
        <f>COUNTIFS(Data!$H:$H,$A20,Data!$C:$C,I$1,Data!$D:$D,I$2)</f>
        <v>0</v>
      </c>
      <c r="J20" s="5">
        <f>COUNTIFS(Data!$H:$H,$A20,Data!$C:$C,J$1,Data!$D:$D,J$2)</f>
        <v>1</v>
      </c>
      <c r="K20" s="5">
        <f>COUNTIFS(Data!$H:$H,$A20,Data!$C:$C,K$1,Data!$D:$D,K$2)</f>
        <v>0</v>
      </c>
      <c r="L20" s="5">
        <f>COUNTIFS(Data!$H:$H,$A20,Data!$C:$C,L$1,Data!$D:$D,L$2)</f>
        <v>1</v>
      </c>
      <c r="M20" s="5">
        <f>COUNTIFS(Data!$H:$H,$A20,Data!$C:$C,M$1,Data!$D:$D,M$2)</f>
        <v>0</v>
      </c>
      <c r="N20" s="5">
        <f>COUNTIFS(Data!$H:$H,$A20,Data!$C:$C,N$1,Data!$D:$D,N$2)</f>
        <v>0</v>
      </c>
      <c r="O20" s="5">
        <f>COUNTIFS(Data!$H:$H,$A20,Data!$C:$C,O$1,Data!$D:$D,O$2)</f>
        <v>0</v>
      </c>
      <c r="P20" s="5">
        <f>COUNTIFS(Data!$H:$H,$A20,Data!$C:$C,P$1,Data!$D:$D,P$2)</f>
        <v>0</v>
      </c>
      <c r="Q20" s="5">
        <f>COUNTIFS(Data!$H:$H,$A20,Data!$C:$C,Q$1,Data!$D:$D,Q$2)</f>
        <v>0</v>
      </c>
      <c r="R20" s="5">
        <f>COUNTIFS(Data!$H:$H,$A20,Data!$C:$C,R$1,Data!$D:$D,R$2)</f>
        <v>0</v>
      </c>
      <c r="S20" s="5">
        <f>COUNTIFS(Data!$H:$H,$A20,Data!$C:$C,S$1,Data!$D:$D,S$2)</f>
        <v>0</v>
      </c>
      <c r="T20" s="5">
        <f>COUNTIFS(Data!$H:$H,$A20,Data!$C:$C,T$1,Data!$D:$D,T$2)</f>
        <v>0</v>
      </c>
      <c r="U20" s="5">
        <f>COUNTIFS(Data!$H:$H,$A20,Data!$C:$C,U$1,Data!$D:$D,U$2)</f>
        <v>0</v>
      </c>
      <c r="V20" s="5">
        <f>COUNTIFS(Data!$H:$H,$A20,Data!$C:$C,V$1,Data!$D:$D,V$2)</f>
        <v>0</v>
      </c>
      <c r="W20" s="5">
        <f>COUNTIFS(Data!$H:$H,$A20,Data!$C:$C,W$1,Data!$D:$D,W$2)</f>
        <v>0</v>
      </c>
      <c r="X20" s="5">
        <f>COUNTIFS(Data!$H:$H,$A20,Data!$C:$C,X$1,Data!$D:$D,X$2)</f>
        <v>0</v>
      </c>
      <c r="Y20" s="5">
        <f>COUNTIFS(Data!$H:$H,$A20,Data!$C:$C,Y$1,Data!$D:$D,Y$2)</f>
        <v>0</v>
      </c>
      <c r="Z20" s="5">
        <f>COUNTIFS(Data!$H:$H,$A20,Data!$C:$C,Z$1,Data!$D:$D,Z$2)</f>
        <v>0</v>
      </c>
      <c r="AA20" s="5">
        <f>COUNTIFS(Data!$H:$H,$A20,Data!$C:$C,AA$1,Data!$D:$D,AA$2)</f>
        <v>0</v>
      </c>
      <c r="AB20" s="5">
        <f>COUNTIFS(Data!$H:$H,$A20,Data!$C:$C,AB$1,Data!$D:$D,AB$2)</f>
        <v>0</v>
      </c>
      <c r="AC20" s="5">
        <f>COUNTIFS(Data!$H:$H,$A20,Data!$C:$C,AC$1,Data!$D:$D,AC$2)</f>
        <v>0</v>
      </c>
      <c r="AD20" s="5">
        <f>COUNTIFS(Data!$H:$H,$A20,Data!$C:$C,AD$1,Data!$D:$D,AD$2)</f>
        <v>0</v>
      </c>
      <c r="AE20" s="5">
        <f>COUNTIFS(Data!$H:$H,$A20,Data!$C:$C,AE$1,Data!$D:$D,AE$2)</f>
        <v>1</v>
      </c>
      <c r="AF20" s="5">
        <f>COUNTIFS(Data!$H:$H,$A20,Data!$C:$C,AF$1,Data!$D:$D,AF$2)</f>
        <v>0</v>
      </c>
      <c r="AG20" s="5">
        <f>COUNTIFS(Data!$H:$H,$A20,Data!$C:$C,AG$1,Data!$D:$D,AG$2)</f>
        <v>0</v>
      </c>
      <c r="AH20" s="5">
        <f>COUNTIFS(Data!$H:$H,$A20,Data!$C:$C,AH$1,Data!$D:$D,AH$2)</f>
        <v>0</v>
      </c>
      <c r="AI20" s="5">
        <f>COUNTIFS(Data!$H:$H,$A20,Data!$C:$C,AI$1,Data!$D:$D,AI$2)</f>
        <v>0</v>
      </c>
      <c r="AJ20" s="5">
        <f>COUNTIFS(Data!$H:$H,$A20,Data!$C:$C,AJ$1,Data!$D:$D,AJ$2)</f>
        <v>0</v>
      </c>
      <c r="AK20" s="5">
        <f>COUNTIFS(Data!$H:$H,$A20,Data!$C:$C,AK$1,Data!$D:$D,AK$2)</f>
        <v>0</v>
      </c>
      <c r="AL20" s="5">
        <f>COUNTIFS(Data!$H:$H,$A20,Data!$C:$C,AL$1,Data!$D:$D,AL$2)</f>
        <v>0</v>
      </c>
      <c r="AM20" s="5">
        <f>COUNTIFS(Data!$H:$H,$A20,Data!$C:$C,AM$1,Data!$D:$D,AM$2)</f>
        <v>0</v>
      </c>
      <c r="AN20" s="5">
        <f>COUNTIFS(Data!$H:$H,$A20,Data!$C:$C,AN$1,Data!$D:$D,AN$2)</f>
        <v>0</v>
      </c>
      <c r="AO20" s="5">
        <f>COUNTIFS(Data!$H:$H,$A20,Data!$C:$C,AO$1,Data!$D:$D,AO$2)</f>
        <v>0</v>
      </c>
      <c r="AP20" s="5">
        <f>COUNTIFS(Data!$H:$H,$A20,Data!$C:$C,AP$1,Data!$D:$D,AP$2)</f>
        <v>0</v>
      </c>
      <c r="AQ20" s="5">
        <f>COUNTIFS(Data!$H:$H,$A20,Data!$C:$C,AQ$1,Data!$D:$D,AQ$2)</f>
        <v>0</v>
      </c>
      <c r="AR20" s="5">
        <f>COUNTIFS(Data!$H:$H,$A20,Data!$C:$C,AR$1,Data!$D:$D,AR$2)</f>
        <v>0</v>
      </c>
      <c r="AS20" s="5">
        <f>COUNTIFS(Data!$H:$H,$A20,Data!$C:$C,AS$1,Data!$D:$D,AS$2)</f>
        <v>0</v>
      </c>
      <c r="AT20" s="5">
        <f>COUNTIFS(Data!$H:$H,$A20,Data!$C:$C,AT$1,Data!$D:$D,AT$2)</f>
        <v>0</v>
      </c>
      <c r="AU20" s="5">
        <f>COUNTIFS(Data!$H:$H,$A20,Data!$C:$C,AU$1,Data!$D:$D,AU$2)</f>
        <v>0</v>
      </c>
      <c r="AV20" s="5">
        <f>COUNTIFS(Data!$H:$H,$A20,Data!$C:$C,AV$1,Data!$D:$D,AV$2)</f>
        <v>0</v>
      </c>
      <c r="AW20" s="5">
        <f>COUNTIFS(Data!$H:$H,$A20,Data!$C:$C,AW$1,Data!$D:$D,AW$2)</f>
        <v>0</v>
      </c>
      <c r="AX20" s="5">
        <f>COUNTIFS(Data!$H:$H,$A20,Data!$C:$C,AX$1,Data!$D:$D,AX$2)</f>
        <v>0</v>
      </c>
      <c r="AY20" s="5">
        <f>COUNTIFS(Data!$H:$H,$A20,Data!$C:$C,AY$1,Data!$D:$D,AY$2)</f>
        <v>0</v>
      </c>
      <c r="AZ20" s="5">
        <f>COUNTIFS(Data!$H:$H,$A20,Data!$C:$C,AZ$1,Data!$D:$D,AZ$2)</f>
        <v>0</v>
      </c>
      <c r="BA20" s="5">
        <f>COUNTIFS(Data!$H:$H,$A20,Data!$C:$C,BA$1,Data!$D:$D,BA$2)</f>
        <v>0</v>
      </c>
      <c r="BB20" s="5">
        <f>COUNTIFS(Data!$H:$H,$A20,Data!$C:$C,BB$1,Data!$D:$D,BB$2)</f>
        <v>0</v>
      </c>
      <c r="BC20" s="5">
        <f>COUNTIFS(Data!$H:$H,$A20,Data!$C:$C,BC$1,Data!$D:$D,BC$2)</f>
        <v>0</v>
      </c>
      <c r="BD20" s="5">
        <f>COUNTIFS(Data!$H:$H,$A20,Data!$C:$C,BD$1,Data!$D:$D,BD$2)</f>
        <v>0</v>
      </c>
      <c r="BE20" s="5">
        <f>COUNTIFS(Data!$H:$H,$A20,Data!$C:$C,BE$1,Data!$D:$D,BE$2)</f>
        <v>0</v>
      </c>
      <c r="BF20" s="5">
        <f>COUNTIFS(Data!$H:$H,$A20,Data!$C:$C,BF$1,Data!$D:$D,BF$2)</f>
        <v>0</v>
      </c>
      <c r="BG20" s="5">
        <f>COUNTIFS(Data!$H:$H,$A20,Data!$C:$C,BG$1,Data!$D:$D,BG$2)</f>
        <v>0</v>
      </c>
      <c r="BH20" s="5">
        <f>COUNTIFS(Data!$H:$H,$A20,Data!$C:$C,BH$1,Data!$D:$D,BH$2)</f>
        <v>0</v>
      </c>
      <c r="BI20" s="5">
        <f>COUNTIFS(Data!$H:$H,$A20,Data!$C:$C,BI$1,Data!$D:$D,BI$2)</f>
        <v>0</v>
      </c>
      <c r="BJ20" s="5">
        <f>COUNTIFS(Data!$H:$H,$A20,Data!$C:$C,BJ$1,Data!$D:$D,BJ$2)</f>
        <v>0</v>
      </c>
      <c r="BK20" s="5">
        <f>COUNTIFS(Data!$H:$H,$A20,Data!$C:$C,BK$1,Data!$D:$D,BK$2)</f>
        <v>0</v>
      </c>
      <c r="BL20" s="5">
        <f>COUNTIFS(Data!$H:$H,$A20,Data!$C:$C,BL$1,Data!$D:$D,BL$2)</f>
        <v>0</v>
      </c>
      <c r="BM20" s="5">
        <f>COUNTIFS(Data!$H:$H,$A20,Data!$C:$C,BM$1,Data!$D:$D,BM$2)</f>
        <v>0</v>
      </c>
      <c r="BN20" s="5">
        <f>COUNTIFS(Data!$H:$H,$A20,Data!$C:$C,BN$1,Data!$D:$D,BN$2)</f>
        <v>0</v>
      </c>
      <c r="BO20" s="5">
        <f>COUNTIFS(Data!$H:$H,$A20,Data!$C:$C,BO$1,Data!$D:$D,BO$2)</f>
        <v>0</v>
      </c>
      <c r="BP20" s="5">
        <f>COUNTIFS(Data!$H:$H,$A20,Data!$C:$C,BP$1,Data!$D:$D,BP$2)</f>
        <v>0</v>
      </c>
      <c r="BQ20" s="5">
        <f>COUNTIFS(Data!$H:$H,$A20,Data!$C:$C,BQ$1,Data!$D:$D,BQ$2)</f>
        <v>0</v>
      </c>
      <c r="BR20" s="5">
        <f>COUNTIFS(Data!$H:$H,$A20,Data!$C:$C,BR$1,Data!$D:$D,BR$2)</f>
        <v>0</v>
      </c>
      <c r="BS20" s="5">
        <f>COUNTIFS(Data!$H:$H,$A20,Data!$C:$C,BS$1,Data!$D:$D,BS$2)</f>
        <v>0</v>
      </c>
      <c r="BT20" s="5">
        <f>COUNTIFS(Data!$H:$H,$A20,Data!$C:$C,BT$1,Data!$D:$D,BT$2)</f>
        <v>0</v>
      </c>
      <c r="BU20" s="5">
        <f>COUNTIFS(Data!$H:$H,$A20,Data!$C:$C,BU$1,Data!$D:$D,BU$2)</f>
        <v>0</v>
      </c>
      <c r="BV20" s="5">
        <f>COUNTIFS(Data!$H:$H,$A20,Data!$C:$C,BV$1,Data!$D:$D,BV$2)</f>
        <v>0</v>
      </c>
      <c r="BW20" s="5">
        <f>COUNTIFS(Data!$H:$H,$A20,Data!$C:$C,BW$1,Data!$D:$D,BW$2)</f>
        <v>0</v>
      </c>
      <c r="BX20" s="5">
        <f>COUNTIFS(Data!$H:$H,$A20,Data!$C:$C,BX$1,Data!$D:$D,BX$2)</f>
        <v>0</v>
      </c>
      <c r="BY20" s="5">
        <f>COUNTIFS(Data!$H:$H,$A20,Data!$C:$C,BY$1,Data!$D:$D,BY$2)</f>
        <v>0</v>
      </c>
      <c r="BZ20" s="5">
        <f>COUNTIFS(Data!$H:$H,$A20,Data!$C:$C,BZ$1,Data!$D:$D,BZ$2)</f>
        <v>0</v>
      </c>
      <c r="CA20" s="5">
        <f>COUNTIFS(Data!$H:$H,$A20,Data!$C:$C,CA$1,Data!$D:$D,CA$2)</f>
        <v>0</v>
      </c>
      <c r="CB20" s="5">
        <f>COUNTIFS(Data!$H:$H,$A20,Data!$C:$C,CB$1,Data!$D:$D,CB$2)</f>
        <v>0</v>
      </c>
      <c r="CC20" s="5">
        <f>COUNTIFS(Data!$H:$H,$A20,Data!$C:$C,CC$1,Data!$D:$D,CC$2)</f>
        <v>0</v>
      </c>
      <c r="CD20" s="5">
        <f>COUNTIFS(Data!$H:$H,$A20,Data!$C:$C,CD$1,Data!$D:$D,CD$2)</f>
        <v>0</v>
      </c>
      <c r="CE20" s="5">
        <f>COUNTIFS(Data!$H:$H,$A20,Data!$C:$C,CE$1,Data!$D:$D,CE$2)</f>
        <v>0</v>
      </c>
      <c r="CF20" s="5">
        <f>COUNTIFS(Data!$H:$H,$A20,Data!$C:$C,CF$1,Data!$D:$D,CF$2)</f>
        <v>0</v>
      </c>
      <c r="CG20" s="5">
        <f>COUNTIFS(Data!$H:$H,$A20,Data!$C:$C,CG$1,Data!$D:$D,CG$2)</f>
        <v>0</v>
      </c>
      <c r="CH20" s="5">
        <f>COUNTIFS(Data!$H:$H,$A20,Data!$C:$C,CH$1,Data!$D:$D,CH$2)</f>
        <v>0</v>
      </c>
      <c r="CI20" s="5">
        <f>COUNTIFS(Data!$H:$H,$A20,Data!$C:$C,CI$1,Data!$D:$D,CI$2)</f>
        <v>0</v>
      </c>
      <c r="CJ20" s="5">
        <f>COUNTIFS(Data!$H:$H,$A20,Data!$C:$C,CJ$1,Data!$D:$D,CJ$2)</f>
        <v>0</v>
      </c>
      <c r="CK20" s="5">
        <f>COUNTIFS(Data!$H:$H,$A20,Data!$C:$C,CK$1,Data!$D:$D,CK$2)</f>
        <v>0</v>
      </c>
      <c r="CL20" s="5">
        <f>COUNTIFS(Data!$H:$H,$A20,Data!$C:$C,CL$1,Data!$D:$D,CL$2)</f>
        <v>0</v>
      </c>
      <c r="CM20" s="5">
        <f>COUNTIFS(Data!$H:$H,$A20,Data!$C:$C,CM$1,Data!$D:$D,CM$2)</f>
        <v>0</v>
      </c>
      <c r="CN20" s="5">
        <f>COUNTIFS(Data!$H:$H,$A20,Data!$C:$C,CN$1,Data!$D:$D,CN$2)</f>
        <v>0</v>
      </c>
      <c r="CO20" s="5">
        <f>COUNTIFS(Data!$H:$H,$A20,Data!$C:$C,CO$1,Data!$D:$D,CO$2)</f>
        <v>0</v>
      </c>
      <c r="CP20" s="5">
        <f>COUNTIFS(Data!$H:$H,$A20,Data!$C:$C,CP$1,Data!$D:$D,CP$2)</f>
        <v>0</v>
      </c>
      <c r="CQ20" s="5">
        <f>COUNTIFS(Data!$H:$H,$A20,Data!$C:$C,CQ$1,Data!$D:$D,CQ$2)</f>
        <v>0</v>
      </c>
      <c r="CR20" s="5">
        <f>COUNTIFS(Data!$H:$H,$A20,Data!$C:$C,CR$1,Data!$D:$D,CR$2)</f>
        <v>0</v>
      </c>
      <c r="CS20" s="5">
        <f>COUNTIFS(Data!$H:$H,$A20,Data!$C:$C,CS$1,Data!$D:$D,CS$2)</f>
        <v>1</v>
      </c>
      <c r="CT20" s="5">
        <f>COUNTIFS(Data!$H:$H,$A20,Data!$C:$C,CT$1,Data!$D:$D,CT$2)</f>
        <v>0</v>
      </c>
      <c r="CU20" s="5">
        <f>COUNTIFS(Data!$H:$H,$A20,Data!$C:$C,CU$1,Data!$D:$D,CU$2)</f>
        <v>0</v>
      </c>
      <c r="CV20" s="5">
        <f>COUNTIFS(Data!$H:$H,$A20,Data!$C:$C,CV$1,Data!$D:$D,CV$2)</f>
        <v>0</v>
      </c>
      <c r="CW20" s="5">
        <f t="shared" ref="CW20:CX20" si="19">SUMIF($B$2:$CV$2,CW$2, $B20:$CV20)</f>
        <v>2</v>
      </c>
      <c r="CX20" s="5">
        <f t="shared" si="19"/>
        <v>2</v>
      </c>
      <c r="CY20" s="5">
        <f t="shared" si="3"/>
        <v>4</v>
      </c>
    </row>
    <row r="21">
      <c r="A21" s="5" t="str">
        <f>Countries!A19</f>
        <v>COR</v>
      </c>
      <c r="B21" s="5">
        <f>COUNTIFS(Data!$H:$H,$A21,Data!$C:$C,B$1,Data!$D:$D,B$2)</f>
        <v>0</v>
      </c>
      <c r="C21" s="5">
        <f>COUNTIFS(Data!$H:$H,$A21,Data!$C:$C,C$1,Data!$D:$D,C$2)</f>
        <v>0</v>
      </c>
      <c r="D21" s="5">
        <f>COUNTIFS(Data!$H:$H,$A21,Data!$C:$C,D$1,Data!$D:$D,D$2)</f>
        <v>0</v>
      </c>
      <c r="E21" s="5">
        <f>COUNTIFS(Data!$H:$H,$A21,Data!$C:$C,E$1,Data!$D:$D,E$2)</f>
        <v>0</v>
      </c>
      <c r="F21" s="5">
        <f>COUNTIFS(Data!$H:$H,$A21,Data!$C:$C,F$1,Data!$D:$D,F$2)</f>
        <v>0</v>
      </c>
      <c r="G21" s="5">
        <f>COUNTIFS(Data!$H:$H,$A21,Data!$C:$C,G$1,Data!$D:$D,G$2)</f>
        <v>0</v>
      </c>
      <c r="H21" s="5">
        <f>COUNTIFS(Data!$H:$H,$A21,Data!$C:$C,H$1,Data!$D:$D,H$2)</f>
        <v>0</v>
      </c>
      <c r="I21" s="5">
        <f>COUNTIFS(Data!$H:$H,$A21,Data!$C:$C,I$1,Data!$D:$D,I$2)</f>
        <v>0</v>
      </c>
      <c r="J21" s="5">
        <f>COUNTIFS(Data!$H:$H,$A21,Data!$C:$C,J$1,Data!$D:$D,J$2)</f>
        <v>0</v>
      </c>
      <c r="K21" s="5">
        <f>COUNTIFS(Data!$H:$H,$A21,Data!$C:$C,K$1,Data!$D:$D,K$2)</f>
        <v>0</v>
      </c>
      <c r="L21" s="5">
        <f>COUNTIFS(Data!$H:$H,$A21,Data!$C:$C,L$1,Data!$D:$D,L$2)</f>
        <v>0</v>
      </c>
      <c r="M21" s="5">
        <f>COUNTIFS(Data!$H:$H,$A21,Data!$C:$C,M$1,Data!$D:$D,M$2)</f>
        <v>0</v>
      </c>
      <c r="N21" s="5">
        <f>COUNTIFS(Data!$H:$H,$A21,Data!$C:$C,N$1,Data!$D:$D,N$2)</f>
        <v>0</v>
      </c>
      <c r="O21" s="5">
        <f>COUNTIFS(Data!$H:$H,$A21,Data!$C:$C,O$1,Data!$D:$D,O$2)</f>
        <v>0</v>
      </c>
      <c r="P21" s="5">
        <f>COUNTIFS(Data!$H:$H,$A21,Data!$C:$C,P$1,Data!$D:$D,P$2)</f>
        <v>0</v>
      </c>
      <c r="Q21" s="5">
        <f>COUNTIFS(Data!$H:$H,$A21,Data!$C:$C,Q$1,Data!$D:$D,Q$2)</f>
        <v>0</v>
      </c>
      <c r="R21" s="5">
        <f>COUNTIFS(Data!$H:$H,$A21,Data!$C:$C,R$1,Data!$D:$D,R$2)</f>
        <v>0</v>
      </c>
      <c r="S21" s="5">
        <f>COUNTIFS(Data!$H:$H,$A21,Data!$C:$C,S$1,Data!$D:$D,S$2)</f>
        <v>0</v>
      </c>
      <c r="T21" s="5">
        <f>COUNTIFS(Data!$H:$H,$A21,Data!$C:$C,T$1,Data!$D:$D,T$2)</f>
        <v>0</v>
      </c>
      <c r="U21" s="5">
        <f>COUNTIFS(Data!$H:$H,$A21,Data!$C:$C,U$1,Data!$D:$D,U$2)</f>
        <v>0</v>
      </c>
      <c r="V21" s="5">
        <f>COUNTIFS(Data!$H:$H,$A21,Data!$C:$C,V$1,Data!$D:$D,V$2)</f>
        <v>0</v>
      </c>
      <c r="W21" s="5">
        <f>COUNTIFS(Data!$H:$H,$A21,Data!$C:$C,W$1,Data!$D:$D,W$2)</f>
        <v>0</v>
      </c>
      <c r="X21" s="5">
        <f>COUNTIFS(Data!$H:$H,$A21,Data!$C:$C,X$1,Data!$D:$D,X$2)</f>
        <v>0</v>
      </c>
      <c r="Y21" s="5">
        <f>COUNTIFS(Data!$H:$H,$A21,Data!$C:$C,Y$1,Data!$D:$D,Y$2)</f>
        <v>0</v>
      </c>
      <c r="Z21" s="5">
        <f>COUNTIFS(Data!$H:$H,$A21,Data!$C:$C,Z$1,Data!$D:$D,Z$2)</f>
        <v>0</v>
      </c>
      <c r="AA21" s="5">
        <f>COUNTIFS(Data!$H:$H,$A21,Data!$C:$C,AA$1,Data!$D:$D,AA$2)</f>
        <v>0</v>
      </c>
      <c r="AB21" s="5">
        <f>COUNTIFS(Data!$H:$H,$A21,Data!$C:$C,AB$1,Data!$D:$D,AB$2)</f>
        <v>0</v>
      </c>
      <c r="AC21" s="5">
        <f>COUNTIFS(Data!$H:$H,$A21,Data!$C:$C,AC$1,Data!$D:$D,AC$2)</f>
        <v>0</v>
      </c>
      <c r="AD21" s="5">
        <f>COUNTIFS(Data!$H:$H,$A21,Data!$C:$C,AD$1,Data!$D:$D,AD$2)</f>
        <v>0</v>
      </c>
      <c r="AE21" s="5">
        <f>COUNTIFS(Data!$H:$H,$A21,Data!$C:$C,AE$1,Data!$D:$D,AE$2)</f>
        <v>0</v>
      </c>
      <c r="AF21" s="5">
        <f>COUNTIFS(Data!$H:$H,$A21,Data!$C:$C,AF$1,Data!$D:$D,AF$2)</f>
        <v>0</v>
      </c>
      <c r="AG21" s="5">
        <f>COUNTIFS(Data!$H:$H,$A21,Data!$C:$C,AG$1,Data!$D:$D,AG$2)</f>
        <v>0</v>
      </c>
      <c r="AH21" s="5">
        <f>COUNTIFS(Data!$H:$H,$A21,Data!$C:$C,AH$1,Data!$D:$D,AH$2)</f>
        <v>0</v>
      </c>
      <c r="AI21" s="5">
        <f>COUNTIFS(Data!$H:$H,$A21,Data!$C:$C,AI$1,Data!$D:$D,AI$2)</f>
        <v>0</v>
      </c>
      <c r="AJ21" s="5">
        <f>COUNTIFS(Data!$H:$H,$A21,Data!$C:$C,AJ$1,Data!$D:$D,AJ$2)</f>
        <v>0</v>
      </c>
      <c r="AK21" s="5">
        <f>COUNTIFS(Data!$H:$H,$A21,Data!$C:$C,AK$1,Data!$D:$D,AK$2)</f>
        <v>0</v>
      </c>
      <c r="AL21" s="5">
        <f>COUNTIFS(Data!$H:$H,$A21,Data!$C:$C,AL$1,Data!$D:$D,AL$2)</f>
        <v>0</v>
      </c>
      <c r="AM21" s="5">
        <f>COUNTIFS(Data!$H:$H,$A21,Data!$C:$C,AM$1,Data!$D:$D,AM$2)</f>
        <v>0</v>
      </c>
      <c r="AN21" s="5">
        <f>COUNTIFS(Data!$H:$H,$A21,Data!$C:$C,AN$1,Data!$D:$D,AN$2)</f>
        <v>0</v>
      </c>
      <c r="AO21" s="5">
        <f>COUNTIFS(Data!$H:$H,$A21,Data!$C:$C,AO$1,Data!$D:$D,AO$2)</f>
        <v>0</v>
      </c>
      <c r="AP21" s="5">
        <f>COUNTIFS(Data!$H:$H,$A21,Data!$C:$C,AP$1,Data!$D:$D,AP$2)</f>
        <v>0</v>
      </c>
      <c r="AQ21" s="5">
        <f>COUNTIFS(Data!$H:$H,$A21,Data!$C:$C,AQ$1,Data!$D:$D,AQ$2)</f>
        <v>0</v>
      </c>
      <c r="AR21" s="5">
        <f>COUNTIFS(Data!$H:$H,$A21,Data!$C:$C,AR$1,Data!$D:$D,AR$2)</f>
        <v>0</v>
      </c>
      <c r="AS21" s="5">
        <f>COUNTIFS(Data!$H:$H,$A21,Data!$C:$C,AS$1,Data!$D:$D,AS$2)</f>
        <v>0</v>
      </c>
      <c r="AT21" s="5">
        <f>COUNTIFS(Data!$H:$H,$A21,Data!$C:$C,AT$1,Data!$D:$D,AT$2)</f>
        <v>0</v>
      </c>
      <c r="AU21" s="5">
        <f>COUNTIFS(Data!$H:$H,$A21,Data!$C:$C,AU$1,Data!$D:$D,AU$2)</f>
        <v>0</v>
      </c>
      <c r="AV21" s="5">
        <f>COUNTIFS(Data!$H:$H,$A21,Data!$C:$C,AV$1,Data!$D:$D,AV$2)</f>
        <v>0</v>
      </c>
      <c r="AW21" s="5">
        <f>COUNTIFS(Data!$H:$H,$A21,Data!$C:$C,AW$1,Data!$D:$D,AW$2)</f>
        <v>0</v>
      </c>
      <c r="AX21" s="5">
        <f>COUNTIFS(Data!$H:$H,$A21,Data!$C:$C,AX$1,Data!$D:$D,AX$2)</f>
        <v>0</v>
      </c>
      <c r="AY21" s="5">
        <f>COUNTIFS(Data!$H:$H,$A21,Data!$C:$C,AY$1,Data!$D:$D,AY$2)</f>
        <v>0</v>
      </c>
      <c r="AZ21" s="5">
        <f>COUNTIFS(Data!$H:$H,$A21,Data!$C:$C,AZ$1,Data!$D:$D,AZ$2)</f>
        <v>0</v>
      </c>
      <c r="BA21" s="5">
        <f>COUNTIFS(Data!$H:$H,$A21,Data!$C:$C,BA$1,Data!$D:$D,BA$2)</f>
        <v>0</v>
      </c>
      <c r="BB21" s="5">
        <f>COUNTIFS(Data!$H:$H,$A21,Data!$C:$C,BB$1,Data!$D:$D,BB$2)</f>
        <v>0</v>
      </c>
      <c r="BC21" s="5">
        <f>COUNTIFS(Data!$H:$H,$A21,Data!$C:$C,BC$1,Data!$D:$D,BC$2)</f>
        <v>0</v>
      </c>
      <c r="BD21" s="5">
        <f>COUNTIFS(Data!$H:$H,$A21,Data!$C:$C,BD$1,Data!$D:$D,BD$2)</f>
        <v>0</v>
      </c>
      <c r="BE21" s="5">
        <f>COUNTIFS(Data!$H:$H,$A21,Data!$C:$C,BE$1,Data!$D:$D,BE$2)</f>
        <v>0</v>
      </c>
      <c r="BF21" s="5">
        <f>COUNTIFS(Data!$H:$H,$A21,Data!$C:$C,BF$1,Data!$D:$D,BF$2)</f>
        <v>0</v>
      </c>
      <c r="BG21" s="5">
        <f>COUNTIFS(Data!$H:$H,$A21,Data!$C:$C,BG$1,Data!$D:$D,BG$2)</f>
        <v>0</v>
      </c>
      <c r="BH21" s="5">
        <f>COUNTIFS(Data!$H:$H,$A21,Data!$C:$C,BH$1,Data!$D:$D,BH$2)</f>
        <v>0</v>
      </c>
      <c r="BI21" s="5">
        <f>COUNTIFS(Data!$H:$H,$A21,Data!$C:$C,BI$1,Data!$D:$D,BI$2)</f>
        <v>0</v>
      </c>
      <c r="BJ21" s="5">
        <f>COUNTIFS(Data!$H:$H,$A21,Data!$C:$C,BJ$1,Data!$D:$D,BJ$2)</f>
        <v>0</v>
      </c>
      <c r="BK21" s="5">
        <f>COUNTIFS(Data!$H:$H,$A21,Data!$C:$C,BK$1,Data!$D:$D,BK$2)</f>
        <v>0</v>
      </c>
      <c r="BL21" s="5">
        <f>COUNTIFS(Data!$H:$H,$A21,Data!$C:$C,BL$1,Data!$D:$D,BL$2)</f>
        <v>0</v>
      </c>
      <c r="BM21" s="5">
        <f>COUNTIFS(Data!$H:$H,$A21,Data!$C:$C,BM$1,Data!$D:$D,BM$2)</f>
        <v>0</v>
      </c>
      <c r="BN21" s="5">
        <f>COUNTIFS(Data!$H:$H,$A21,Data!$C:$C,BN$1,Data!$D:$D,BN$2)</f>
        <v>0</v>
      </c>
      <c r="BO21" s="5">
        <f>COUNTIFS(Data!$H:$H,$A21,Data!$C:$C,BO$1,Data!$D:$D,BO$2)</f>
        <v>0</v>
      </c>
      <c r="BP21" s="5">
        <f>COUNTIFS(Data!$H:$H,$A21,Data!$C:$C,BP$1,Data!$D:$D,BP$2)</f>
        <v>0</v>
      </c>
      <c r="BQ21" s="5">
        <f>COUNTIFS(Data!$H:$H,$A21,Data!$C:$C,BQ$1,Data!$D:$D,BQ$2)</f>
        <v>0</v>
      </c>
      <c r="BR21" s="5">
        <f>COUNTIFS(Data!$H:$H,$A21,Data!$C:$C,BR$1,Data!$D:$D,BR$2)</f>
        <v>0</v>
      </c>
      <c r="BS21" s="5">
        <f>COUNTIFS(Data!$H:$H,$A21,Data!$C:$C,BS$1,Data!$D:$D,BS$2)</f>
        <v>0</v>
      </c>
      <c r="BT21" s="5">
        <f>COUNTIFS(Data!$H:$H,$A21,Data!$C:$C,BT$1,Data!$D:$D,BT$2)</f>
        <v>0</v>
      </c>
      <c r="BU21" s="5">
        <f>COUNTIFS(Data!$H:$H,$A21,Data!$C:$C,BU$1,Data!$D:$D,BU$2)</f>
        <v>0</v>
      </c>
      <c r="BV21" s="5">
        <f>COUNTIFS(Data!$H:$H,$A21,Data!$C:$C,BV$1,Data!$D:$D,BV$2)</f>
        <v>0</v>
      </c>
      <c r="BW21" s="5">
        <f>COUNTIFS(Data!$H:$H,$A21,Data!$C:$C,BW$1,Data!$D:$D,BW$2)</f>
        <v>0</v>
      </c>
      <c r="BX21" s="5">
        <f>COUNTIFS(Data!$H:$H,$A21,Data!$C:$C,BX$1,Data!$D:$D,BX$2)</f>
        <v>0</v>
      </c>
      <c r="BY21" s="5">
        <f>COUNTIFS(Data!$H:$H,$A21,Data!$C:$C,BY$1,Data!$D:$D,BY$2)</f>
        <v>0</v>
      </c>
      <c r="BZ21" s="5">
        <f>COUNTIFS(Data!$H:$H,$A21,Data!$C:$C,BZ$1,Data!$D:$D,BZ$2)</f>
        <v>0</v>
      </c>
      <c r="CA21" s="5">
        <f>COUNTIFS(Data!$H:$H,$A21,Data!$C:$C,CA$1,Data!$D:$D,CA$2)</f>
        <v>0</v>
      </c>
      <c r="CB21" s="5">
        <f>COUNTIFS(Data!$H:$H,$A21,Data!$C:$C,CB$1,Data!$D:$D,CB$2)</f>
        <v>0</v>
      </c>
      <c r="CC21" s="5">
        <f>COUNTIFS(Data!$H:$H,$A21,Data!$C:$C,CC$1,Data!$D:$D,CC$2)</f>
        <v>0</v>
      </c>
      <c r="CD21" s="5">
        <f>COUNTIFS(Data!$H:$H,$A21,Data!$C:$C,CD$1,Data!$D:$D,CD$2)</f>
        <v>0</v>
      </c>
      <c r="CE21" s="5">
        <f>COUNTIFS(Data!$H:$H,$A21,Data!$C:$C,CE$1,Data!$D:$D,CE$2)</f>
        <v>0</v>
      </c>
      <c r="CF21" s="5">
        <f>COUNTIFS(Data!$H:$H,$A21,Data!$C:$C,CF$1,Data!$D:$D,CF$2)</f>
        <v>0</v>
      </c>
      <c r="CG21" s="5">
        <f>COUNTIFS(Data!$H:$H,$A21,Data!$C:$C,CG$1,Data!$D:$D,CG$2)</f>
        <v>0</v>
      </c>
      <c r="CH21" s="5">
        <f>COUNTIFS(Data!$H:$H,$A21,Data!$C:$C,CH$1,Data!$D:$D,CH$2)</f>
        <v>0</v>
      </c>
      <c r="CI21" s="5">
        <f>COUNTIFS(Data!$H:$H,$A21,Data!$C:$C,CI$1,Data!$D:$D,CI$2)</f>
        <v>0</v>
      </c>
      <c r="CJ21" s="5">
        <f>COUNTIFS(Data!$H:$H,$A21,Data!$C:$C,CJ$1,Data!$D:$D,CJ$2)</f>
        <v>0</v>
      </c>
      <c r="CK21" s="5">
        <f>COUNTIFS(Data!$H:$H,$A21,Data!$C:$C,CK$1,Data!$D:$D,CK$2)</f>
        <v>0</v>
      </c>
      <c r="CL21" s="5">
        <f>COUNTIFS(Data!$H:$H,$A21,Data!$C:$C,CL$1,Data!$D:$D,CL$2)</f>
        <v>0</v>
      </c>
      <c r="CM21" s="5">
        <f>COUNTIFS(Data!$H:$H,$A21,Data!$C:$C,CM$1,Data!$D:$D,CM$2)</f>
        <v>0</v>
      </c>
      <c r="CN21" s="5">
        <f>COUNTIFS(Data!$H:$H,$A21,Data!$C:$C,CN$1,Data!$D:$D,CN$2)</f>
        <v>0</v>
      </c>
      <c r="CO21" s="5">
        <f>COUNTIFS(Data!$H:$H,$A21,Data!$C:$C,CO$1,Data!$D:$D,CO$2)</f>
        <v>0</v>
      </c>
      <c r="CP21" s="5">
        <f>COUNTIFS(Data!$H:$H,$A21,Data!$C:$C,CP$1,Data!$D:$D,CP$2)</f>
        <v>0</v>
      </c>
      <c r="CQ21" s="5">
        <f>COUNTIFS(Data!$H:$H,$A21,Data!$C:$C,CQ$1,Data!$D:$D,CQ$2)</f>
        <v>0</v>
      </c>
      <c r="CR21" s="5">
        <f>COUNTIFS(Data!$H:$H,$A21,Data!$C:$C,CR$1,Data!$D:$D,CR$2)</f>
        <v>0</v>
      </c>
      <c r="CS21" s="5">
        <f>COUNTIFS(Data!$H:$H,$A21,Data!$C:$C,CS$1,Data!$D:$D,CS$2)</f>
        <v>0</v>
      </c>
      <c r="CT21" s="5">
        <f>COUNTIFS(Data!$H:$H,$A21,Data!$C:$C,CT$1,Data!$D:$D,CT$2)</f>
        <v>0</v>
      </c>
      <c r="CU21" s="5">
        <f>COUNTIFS(Data!$H:$H,$A21,Data!$C:$C,CU$1,Data!$D:$D,CU$2)</f>
        <v>0</v>
      </c>
      <c r="CV21" s="5">
        <f>COUNTIFS(Data!$H:$H,$A21,Data!$C:$C,CV$1,Data!$D:$D,CV$2)</f>
        <v>0</v>
      </c>
      <c r="CW21" s="5">
        <f t="shared" ref="CW21:CX21" si="20">SUMIF($B$2:$CV$2,CW$2, $B21:$CV21)</f>
        <v>0</v>
      </c>
      <c r="CX21" s="5">
        <f t="shared" si="20"/>
        <v>0</v>
      </c>
      <c r="CY21" s="5">
        <f t="shared" si="3"/>
        <v>0</v>
      </c>
    </row>
    <row r="22">
      <c r="A22" s="5" t="str">
        <f>Countries!A20</f>
        <v>CRO</v>
      </c>
      <c r="B22" s="5">
        <f>COUNTIFS(Data!$H:$H,$A22,Data!$C:$C,B$1,Data!$D:$D,B$2)</f>
        <v>0</v>
      </c>
      <c r="C22" s="5">
        <f>COUNTIFS(Data!$H:$H,$A22,Data!$C:$C,C$1,Data!$D:$D,C$2)</f>
        <v>0</v>
      </c>
      <c r="D22" s="5">
        <f>COUNTIFS(Data!$H:$H,$A22,Data!$C:$C,D$1,Data!$D:$D,D$2)</f>
        <v>0</v>
      </c>
      <c r="E22" s="5">
        <f>COUNTIFS(Data!$H:$H,$A22,Data!$C:$C,E$1,Data!$D:$D,E$2)</f>
        <v>0</v>
      </c>
      <c r="F22" s="5">
        <f>COUNTIFS(Data!$H:$H,$A22,Data!$C:$C,F$1,Data!$D:$D,F$2)</f>
        <v>0</v>
      </c>
      <c r="G22" s="5">
        <f>COUNTIFS(Data!$H:$H,$A22,Data!$C:$C,G$1,Data!$D:$D,G$2)</f>
        <v>1</v>
      </c>
      <c r="H22" s="5">
        <f>COUNTIFS(Data!$H:$H,$A22,Data!$C:$C,H$1,Data!$D:$D,H$2)</f>
        <v>0</v>
      </c>
      <c r="I22" s="5">
        <f>COUNTIFS(Data!$H:$H,$A22,Data!$C:$C,I$1,Data!$D:$D,I$2)</f>
        <v>0</v>
      </c>
      <c r="J22" s="5">
        <f>COUNTIFS(Data!$H:$H,$A22,Data!$C:$C,J$1,Data!$D:$D,J$2)</f>
        <v>0</v>
      </c>
      <c r="K22" s="5">
        <f>COUNTIFS(Data!$H:$H,$A22,Data!$C:$C,K$1,Data!$D:$D,K$2)</f>
        <v>0</v>
      </c>
      <c r="L22" s="5">
        <f>COUNTIFS(Data!$H:$H,$A22,Data!$C:$C,L$1,Data!$D:$D,L$2)</f>
        <v>0</v>
      </c>
      <c r="M22" s="5">
        <f>COUNTIFS(Data!$H:$H,$A22,Data!$C:$C,M$1,Data!$D:$D,M$2)</f>
        <v>0</v>
      </c>
      <c r="N22" s="5">
        <f>COUNTIFS(Data!$H:$H,$A22,Data!$C:$C,N$1,Data!$D:$D,N$2)</f>
        <v>0</v>
      </c>
      <c r="O22" s="5">
        <f>COUNTIFS(Data!$H:$H,$A22,Data!$C:$C,O$1,Data!$D:$D,O$2)</f>
        <v>0</v>
      </c>
      <c r="P22" s="5">
        <f>COUNTIFS(Data!$H:$H,$A22,Data!$C:$C,P$1,Data!$D:$D,P$2)</f>
        <v>0</v>
      </c>
      <c r="Q22" s="5">
        <f>COUNTIFS(Data!$H:$H,$A22,Data!$C:$C,Q$1,Data!$D:$D,Q$2)</f>
        <v>0</v>
      </c>
      <c r="R22" s="5">
        <f>COUNTIFS(Data!$H:$H,$A22,Data!$C:$C,R$1,Data!$D:$D,R$2)</f>
        <v>0</v>
      </c>
      <c r="S22" s="5">
        <f>COUNTIFS(Data!$H:$H,$A22,Data!$C:$C,S$1,Data!$D:$D,S$2)</f>
        <v>0</v>
      </c>
      <c r="T22" s="5">
        <f>COUNTIFS(Data!$H:$H,$A22,Data!$C:$C,T$1,Data!$D:$D,T$2)</f>
        <v>0</v>
      </c>
      <c r="U22" s="5">
        <f>COUNTIFS(Data!$H:$H,$A22,Data!$C:$C,U$1,Data!$D:$D,U$2)</f>
        <v>0</v>
      </c>
      <c r="V22" s="5">
        <f>COUNTIFS(Data!$H:$H,$A22,Data!$C:$C,V$1,Data!$D:$D,V$2)</f>
        <v>0</v>
      </c>
      <c r="W22" s="5">
        <f>COUNTIFS(Data!$H:$H,$A22,Data!$C:$C,W$1,Data!$D:$D,W$2)</f>
        <v>0</v>
      </c>
      <c r="X22" s="5">
        <f>COUNTIFS(Data!$H:$H,$A22,Data!$C:$C,X$1,Data!$D:$D,X$2)</f>
        <v>0</v>
      </c>
      <c r="Y22" s="5">
        <f>COUNTIFS(Data!$H:$H,$A22,Data!$C:$C,Y$1,Data!$D:$D,Y$2)</f>
        <v>0</v>
      </c>
      <c r="Z22" s="5">
        <f>COUNTIFS(Data!$H:$H,$A22,Data!$C:$C,Z$1,Data!$D:$D,Z$2)</f>
        <v>0</v>
      </c>
      <c r="AA22" s="5">
        <f>COUNTIFS(Data!$H:$H,$A22,Data!$C:$C,AA$1,Data!$D:$D,AA$2)</f>
        <v>0</v>
      </c>
      <c r="AB22" s="5">
        <f>COUNTIFS(Data!$H:$H,$A22,Data!$C:$C,AB$1,Data!$D:$D,AB$2)</f>
        <v>0</v>
      </c>
      <c r="AC22" s="5">
        <f>COUNTIFS(Data!$H:$H,$A22,Data!$C:$C,AC$1,Data!$D:$D,AC$2)</f>
        <v>0</v>
      </c>
      <c r="AD22" s="5">
        <f>COUNTIFS(Data!$H:$H,$A22,Data!$C:$C,AD$1,Data!$D:$D,AD$2)</f>
        <v>0</v>
      </c>
      <c r="AE22" s="5">
        <f>COUNTIFS(Data!$H:$H,$A22,Data!$C:$C,AE$1,Data!$D:$D,AE$2)</f>
        <v>0</v>
      </c>
      <c r="AF22" s="5">
        <f>COUNTIFS(Data!$H:$H,$A22,Data!$C:$C,AF$1,Data!$D:$D,AF$2)</f>
        <v>0</v>
      </c>
      <c r="AG22" s="5">
        <f>COUNTIFS(Data!$H:$H,$A22,Data!$C:$C,AG$1,Data!$D:$D,AG$2)</f>
        <v>0</v>
      </c>
      <c r="AH22" s="5">
        <f>COUNTIFS(Data!$H:$H,$A22,Data!$C:$C,AH$1,Data!$D:$D,AH$2)</f>
        <v>0</v>
      </c>
      <c r="AI22" s="5">
        <f>COUNTIFS(Data!$H:$H,$A22,Data!$C:$C,AI$1,Data!$D:$D,AI$2)</f>
        <v>0</v>
      </c>
      <c r="AJ22" s="5">
        <f>COUNTIFS(Data!$H:$H,$A22,Data!$C:$C,AJ$1,Data!$D:$D,AJ$2)</f>
        <v>0</v>
      </c>
      <c r="AK22" s="5">
        <f>COUNTIFS(Data!$H:$H,$A22,Data!$C:$C,AK$1,Data!$D:$D,AK$2)</f>
        <v>0</v>
      </c>
      <c r="AL22" s="5">
        <f>COUNTIFS(Data!$H:$H,$A22,Data!$C:$C,AL$1,Data!$D:$D,AL$2)</f>
        <v>0</v>
      </c>
      <c r="AM22" s="5">
        <f>COUNTIFS(Data!$H:$H,$A22,Data!$C:$C,AM$1,Data!$D:$D,AM$2)</f>
        <v>0</v>
      </c>
      <c r="AN22" s="5">
        <f>COUNTIFS(Data!$H:$H,$A22,Data!$C:$C,AN$1,Data!$D:$D,AN$2)</f>
        <v>0</v>
      </c>
      <c r="AO22" s="5">
        <f>COUNTIFS(Data!$H:$H,$A22,Data!$C:$C,AO$1,Data!$D:$D,AO$2)</f>
        <v>0</v>
      </c>
      <c r="AP22" s="5">
        <f>COUNTIFS(Data!$H:$H,$A22,Data!$C:$C,AP$1,Data!$D:$D,AP$2)</f>
        <v>0</v>
      </c>
      <c r="AQ22" s="5">
        <f>COUNTIFS(Data!$H:$H,$A22,Data!$C:$C,AQ$1,Data!$D:$D,AQ$2)</f>
        <v>0</v>
      </c>
      <c r="AR22" s="5">
        <f>COUNTIFS(Data!$H:$H,$A22,Data!$C:$C,AR$1,Data!$D:$D,AR$2)</f>
        <v>0</v>
      </c>
      <c r="AS22" s="5">
        <f>COUNTIFS(Data!$H:$H,$A22,Data!$C:$C,AS$1,Data!$D:$D,AS$2)</f>
        <v>0</v>
      </c>
      <c r="AT22" s="5">
        <f>COUNTIFS(Data!$H:$H,$A22,Data!$C:$C,AT$1,Data!$D:$D,AT$2)</f>
        <v>0</v>
      </c>
      <c r="AU22" s="5">
        <f>COUNTIFS(Data!$H:$H,$A22,Data!$C:$C,AU$1,Data!$D:$D,AU$2)</f>
        <v>0</v>
      </c>
      <c r="AV22" s="5">
        <f>COUNTIFS(Data!$H:$H,$A22,Data!$C:$C,AV$1,Data!$D:$D,AV$2)</f>
        <v>0</v>
      </c>
      <c r="AW22" s="5">
        <f>COUNTIFS(Data!$H:$H,$A22,Data!$C:$C,AW$1,Data!$D:$D,AW$2)</f>
        <v>0</v>
      </c>
      <c r="AX22" s="5">
        <f>COUNTIFS(Data!$H:$H,$A22,Data!$C:$C,AX$1,Data!$D:$D,AX$2)</f>
        <v>0</v>
      </c>
      <c r="AY22" s="5">
        <f>COUNTIFS(Data!$H:$H,$A22,Data!$C:$C,AY$1,Data!$D:$D,AY$2)</f>
        <v>0</v>
      </c>
      <c r="AZ22" s="5">
        <f>COUNTIFS(Data!$H:$H,$A22,Data!$C:$C,AZ$1,Data!$D:$D,AZ$2)</f>
        <v>0</v>
      </c>
      <c r="BA22" s="5">
        <f>COUNTIFS(Data!$H:$H,$A22,Data!$C:$C,BA$1,Data!$D:$D,BA$2)</f>
        <v>0</v>
      </c>
      <c r="BB22" s="5">
        <f>COUNTIFS(Data!$H:$H,$A22,Data!$C:$C,BB$1,Data!$D:$D,BB$2)</f>
        <v>0</v>
      </c>
      <c r="BC22" s="5">
        <f>COUNTIFS(Data!$H:$H,$A22,Data!$C:$C,BC$1,Data!$D:$D,BC$2)</f>
        <v>0</v>
      </c>
      <c r="BD22" s="5">
        <f>COUNTIFS(Data!$H:$H,$A22,Data!$C:$C,BD$1,Data!$D:$D,BD$2)</f>
        <v>0</v>
      </c>
      <c r="BE22" s="5">
        <f>COUNTIFS(Data!$H:$H,$A22,Data!$C:$C,BE$1,Data!$D:$D,BE$2)</f>
        <v>0</v>
      </c>
      <c r="BF22" s="5">
        <f>COUNTIFS(Data!$H:$H,$A22,Data!$C:$C,BF$1,Data!$D:$D,BF$2)</f>
        <v>0</v>
      </c>
      <c r="BG22" s="5">
        <f>COUNTIFS(Data!$H:$H,$A22,Data!$C:$C,BG$1,Data!$D:$D,BG$2)</f>
        <v>0</v>
      </c>
      <c r="BH22" s="5">
        <f>COUNTIFS(Data!$H:$H,$A22,Data!$C:$C,BH$1,Data!$D:$D,BH$2)</f>
        <v>0</v>
      </c>
      <c r="BI22" s="5">
        <f>COUNTIFS(Data!$H:$H,$A22,Data!$C:$C,BI$1,Data!$D:$D,BI$2)</f>
        <v>0</v>
      </c>
      <c r="BJ22" s="5">
        <f>COUNTIFS(Data!$H:$H,$A22,Data!$C:$C,BJ$1,Data!$D:$D,BJ$2)</f>
        <v>0</v>
      </c>
      <c r="BK22" s="5">
        <f>COUNTIFS(Data!$H:$H,$A22,Data!$C:$C,BK$1,Data!$D:$D,BK$2)</f>
        <v>0</v>
      </c>
      <c r="BL22" s="5">
        <f>COUNTIFS(Data!$H:$H,$A22,Data!$C:$C,BL$1,Data!$D:$D,BL$2)</f>
        <v>0</v>
      </c>
      <c r="BM22" s="5">
        <f>COUNTIFS(Data!$H:$H,$A22,Data!$C:$C,BM$1,Data!$D:$D,BM$2)</f>
        <v>1</v>
      </c>
      <c r="BN22" s="5">
        <f>COUNTIFS(Data!$H:$H,$A22,Data!$C:$C,BN$1,Data!$D:$D,BN$2)</f>
        <v>0</v>
      </c>
      <c r="BO22" s="5">
        <f>COUNTIFS(Data!$H:$H,$A22,Data!$C:$C,BO$1,Data!$D:$D,BO$2)</f>
        <v>0</v>
      </c>
      <c r="BP22" s="5">
        <f>COUNTIFS(Data!$H:$H,$A22,Data!$C:$C,BP$1,Data!$D:$D,BP$2)</f>
        <v>0</v>
      </c>
      <c r="BQ22" s="5">
        <f>COUNTIFS(Data!$H:$H,$A22,Data!$C:$C,BQ$1,Data!$D:$D,BQ$2)</f>
        <v>0</v>
      </c>
      <c r="BR22" s="5">
        <f>COUNTIFS(Data!$H:$H,$A22,Data!$C:$C,BR$1,Data!$D:$D,BR$2)</f>
        <v>0</v>
      </c>
      <c r="BS22" s="5">
        <f>COUNTIFS(Data!$H:$H,$A22,Data!$C:$C,BS$1,Data!$D:$D,BS$2)</f>
        <v>0</v>
      </c>
      <c r="BT22" s="5">
        <f>COUNTIFS(Data!$H:$H,$A22,Data!$C:$C,BT$1,Data!$D:$D,BT$2)</f>
        <v>0</v>
      </c>
      <c r="BU22" s="5">
        <f>COUNTIFS(Data!$H:$H,$A22,Data!$C:$C,BU$1,Data!$D:$D,BU$2)</f>
        <v>0</v>
      </c>
      <c r="BV22" s="5">
        <f>COUNTIFS(Data!$H:$H,$A22,Data!$C:$C,BV$1,Data!$D:$D,BV$2)</f>
        <v>0</v>
      </c>
      <c r="BW22" s="5">
        <f>COUNTIFS(Data!$H:$H,$A22,Data!$C:$C,BW$1,Data!$D:$D,BW$2)</f>
        <v>0</v>
      </c>
      <c r="BX22" s="5">
        <f>COUNTIFS(Data!$H:$H,$A22,Data!$C:$C,BX$1,Data!$D:$D,BX$2)</f>
        <v>0</v>
      </c>
      <c r="BY22" s="5">
        <f>COUNTIFS(Data!$H:$H,$A22,Data!$C:$C,BY$1,Data!$D:$D,BY$2)</f>
        <v>0</v>
      </c>
      <c r="BZ22" s="5">
        <f>COUNTIFS(Data!$H:$H,$A22,Data!$C:$C,BZ$1,Data!$D:$D,BZ$2)</f>
        <v>0</v>
      </c>
      <c r="CA22" s="5">
        <f>COUNTIFS(Data!$H:$H,$A22,Data!$C:$C,CA$1,Data!$D:$D,CA$2)</f>
        <v>0</v>
      </c>
      <c r="CB22" s="5">
        <f>COUNTIFS(Data!$H:$H,$A22,Data!$C:$C,CB$1,Data!$D:$D,CB$2)</f>
        <v>0</v>
      </c>
      <c r="CC22" s="5">
        <f>COUNTIFS(Data!$H:$H,$A22,Data!$C:$C,CC$1,Data!$D:$D,CC$2)</f>
        <v>0</v>
      </c>
      <c r="CD22" s="5">
        <f>COUNTIFS(Data!$H:$H,$A22,Data!$C:$C,CD$1,Data!$D:$D,CD$2)</f>
        <v>0</v>
      </c>
      <c r="CE22" s="5">
        <f>COUNTIFS(Data!$H:$H,$A22,Data!$C:$C,CE$1,Data!$D:$D,CE$2)</f>
        <v>0</v>
      </c>
      <c r="CF22" s="5">
        <f>COUNTIFS(Data!$H:$H,$A22,Data!$C:$C,CF$1,Data!$D:$D,CF$2)</f>
        <v>0</v>
      </c>
      <c r="CG22" s="5">
        <f>COUNTIFS(Data!$H:$H,$A22,Data!$C:$C,CG$1,Data!$D:$D,CG$2)</f>
        <v>1</v>
      </c>
      <c r="CH22" s="5">
        <f>COUNTIFS(Data!$H:$H,$A22,Data!$C:$C,CH$1,Data!$D:$D,CH$2)</f>
        <v>0</v>
      </c>
      <c r="CI22" s="5">
        <f>COUNTIFS(Data!$H:$H,$A22,Data!$C:$C,CI$1,Data!$D:$D,CI$2)</f>
        <v>0</v>
      </c>
      <c r="CJ22" s="5">
        <f>COUNTIFS(Data!$H:$H,$A22,Data!$C:$C,CJ$1,Data!$D:$D,CJ$2)</f>
        <v>0</v>
      </c>
      <c r="CK22" s="5">
        <f>COUNTIFS(Data!$H:$H,$A22,Data!$C:$C,CK$1,Data!$D:$D,CK$2)</f>
        <v>0</v>
      </c>
      <c r="CL22" s="5">
        <f>COUNTIFS(Data!$H:$H,$A22,Data!$C:$C,CL$1,Data!$D:$D,CL$2)</f>
        <v>0</v>
      </c>
      <c r="CM22" s="5">
        <f>COUNTIFS(Data!$H:$H,$A22,Data!$C:$C,CM$1,Data!$D:$D,CM$2)</f>
        <v>0</v>
      </c>
      <c r="CN22" s="5">
        <f>COUNTIFS(Data!$H:$H,$A22,Data!$C:$C,CN$1,Data!$D:$D,CN$2)</f>
        <v>0</v>
      </c>
      <c r="CO22" s="5">
        <f>COUNTIFS(Data!$H:$H,$A22,Data!$C:$C,CO$1,Data!$D:$D,CO$2)</f>
        <v>0</v>
      </c>
      <c r="CP22" s="5">
        <f>COUNTIFS(Data!$H:$H,$A22,Data!$C:$C,CP$1,Data!$D:$D,CP$2)</f>
        <v>0</v>
      </c>
      <c r="CQ22" s="5">
        <f>COUNTIFS(Data!$H:$H,$A22,Data!$C:$C,CQ$1,Data!$D:$D,CQ$2)</f>
        <v>0</v>
      </c>
      <c r="CR22" s="5">
        <f>COUNTIFS(Data!$H:$H,$A22,Data!$C:$C,CR$1,Data!$D:$D,CR$2)</f>
        <v>0</v>
      </c>
      <c r="CS22" s="5">
        <f>COUNTIFS(Data!$H:$H,$A22,Data!$C:$C,CS$1,Data!$D:$D,CS$2)</f>
        <v>0</v>
      </c>
      <c r="CT22" s="5">
        <f>COUNTIFS(Data!$H:$H,$A22,Data!$C:$C,CT$1,Data!$D:$D,CT$2)</f>
        <v>0</v>
      </c>
      <c r="CU22" s="5">
        <f>COUNTIFS(Data!$H:$H,$A22,Data!$C:$C,CU$1,Data!$D:$D,CU$2)</f>
        <v>0</v>
      </c>
      <c r="CV22" s="5">
        <f>COUNTIFS(Data!$H:$H,$A22,Data!$C:$C,CV$1,Data!$D:$D,CV$2)</f>
        <v>0</v>
      </c>
      <c r="CW22" s="5">
        <f t="shared" ref="CW22:CX22" si="21">SUMIF($B$2:$CV$2,CW$2, $B22:$CV22)</f>
        <v>3</v>
      </c>
      <c r="CX22" s="5">
        <f t="shared" si="21"/>
        <v>0</v>
      </c>
      <c r="CY22" s="5">
        <f t="shared" si="3"/>
        <v>3</v>
      </c>
    </row>
    <row r="23">
      <c r="A23" s="5" t="str">
        <f>Countries!A21</f>
        <v>CUB</v>
      </c>
      <c r="B23" s="5">
        <f>COUNTIFS(Data!$H:$H,$A23,Data!$C:$C,B$1,Data!$D:$D,B$2)</f>
        <v>0</v>
      </c>
      <c r="C23" s="5">
        <f>COUNTIFS(Data!$H:$H,$A23,Data!$C:$C,C$1,Data!$D:$D,C$2)</f>
        <v>0</v>
      </c>
      <c r="D23" s="5">
        <f>COUNTIFS(Data!$H:$H,$A23,Data!$C:$C,D$1,Data!$D:$D,D$2)</f>
        <v>0</v>
      </c>
      <c r="E23" s="5">
        <f>COUNTIFS(Data!$H:$H,$A23,Data!$C:$C,E$1,Data!$D:$D,E$2)</f>
        <v>0</v>
      </c>
      <c r="F23" s="5">
        <f>COUNTIFS(Data!$H:$H,$A23,Data!$C:$C,F$1,Data!$D:$D,F$2)</f>
        <v>0</v>
      </c>
      <c r="G23" s="5">
        <f>COUNTIFS(Data!$H:$H,$A23,Data!$C:$C,G$1,Data!$D:$D,G$2)</f>
        <v>0</v>
      </c>
      <c r="H23" s="5">
        <f>COUNTIFS(Data!$H:$H,$A23,Data!$C:$C,H$1,Data!$D:$D,H$2)</f>
        <v>0</v>
      </c>
      <c r="I23" s="5">
        <f>COUNTIFS(Data!$H:$H,$A23,Data!$C:$C,I$1,Data!$D:$D,I$2)</f>
        <v>0</v>
      </c>
      <c r="J23" s="5">
        <f>COUNTIFS(Data!$H:$H,$A23,Data!$C:$C,J$1,Data!$D:$D,J$2)</f>
        <v>1</v>
      </c>
      <c r="K23" s="5">
        <f>COUNTIFS(Data!$H:$H,$A23,Data!$C:$C,K$1,Data!$D:$D,K$2)</f>
        <v>0</v>
      </c>
      <c r="L23" s="5">
        <f>COUNTIFS(Data!$H:$H,$A23,Data!$C:$C,L$1,Data!$D:$D,L$2)</f>
        <v>0</v>
      </c>
      <c r="M23" s="5">
        <f>COUNTIFS(Data!$H:$H,$A23,Data!$C:$C,M$1,Data!$D:$D,M$2)</f>
        <v>0</v>
      </c>
      <c r="N23" s="5">
        <f>COUNTIFS(Data!$H:$H,$A23,Data!$C:$C,N$1,Data!$D:$D,N$2)</f>
        <v>0</v>
      </c>
      <c r="O23" s="5">
        <f>COUNTIFS(Data!$H:$H,$A23,Data!$C:$C,O$1,Data!$D:$D,O$2)</f>
        <v>0</v>
      </c>
      <c r="P23" s="5">
        <f>COUNTIFS(Data!$H:$H,$A23,Data!$C:$C,P$1,Data!$D:$D,P$2)</f>
        <v>0</v>
      </c>
      <c r="Q23" s="5">
        <f>COUNTIFS(Data!$H:$H,$A23,Data!$C:$C,Q$1,Data!$D:$D,Q$2)</f>
        <v>0</v>
      </c>
      <c r="R23" s="5">
        <f>COUNTIFS(Data!$H:$H,$A23,Data!$C:$C,R$1,Data!$D:$D,R$2)</f>
        <v>0</v>
      </c>
      <c r="S23" s="5">
        <f>COUNTIFS(Data!$H:$H,$A23,Data!$C:$C,S$1,Data!$D:$D,S$2)</f>
        <v>0</v>
      </c>
      <c r="T23" s="5">
        <f>COUNTIFS(Data!$H:$H,$A23,Data!$C:$C,T$1,Data!$D:$D,T$2)</f>
        <v>0</v>
      </c>
      <c r="U23" s="5">
        <f>COUNTIFS(Data!$H:$H,$A23,Data!$C:$C,U$1,Data!$D:$D,U$2)</f>
        <v>0</v>
      </c>
      <c r="V23" s="5">
        <f>COUNTIFS(Data!$H:$H,$A23,Data!$C:$C,V$1,Data!$D:$D,V$2)</f>
        <v>0</v>
      </c>
      <c r="W23" s="5">
        <f>COUNTIFS(Data!$H:$H,$A23,Data!$C:$C,W$1,Data!$D:$D,W$2)</f>
        <v>0</v>
      </c>
      <c r="X23" s="5">
        <f>COUNTIFS(Data!$H:$H,$A23,Data!$C:$C,X$1,Data!$D:$D,X$2)</f>
        <v>0</v>
      </c>
      <c r="Y23" s="5">
        <f>COUNTIFS(Data!$H:$H,$A23,Data!$C:$C,Y$1,Data!$D:$D,Y$2)</f>
        <v>0</v>
      </c>
      <c r="Z23" s="5">
        <f>COUNTIFS(Data!$H:$H,$A23,Data!$C:$C,Z$1,Data!$D:$D,Z$2)</f>
        <v>0</v>
      </c>
      <c r="AA23" s="5">
        <f>COUNTIFS(Data!$H:$H,$A23,Data!$C:$C,AA$1,Data!$D:$D,AA$2)</f>
        <v>0</v>
      </c>
      <c r="AB23" s="5">
        <f>COUNTIFS(Data!$H:$H,$A23,Data!$C:$C,AB$1,Data!$D:$D,AB$2)</f>
        <v>0</v>
      </c>
      <c r="AC23" s="5">
        <f>COUNTIFS(Data!$H:$H,$A23,Data!$C:$C,AC$1,Data!$D:$D,AC$2)</f>
        <v>0</v>
      </c>
      <c r="AD23" s="5">
        <f>COUNTIFS(Data!$H:$H,$A23,Data!$C:$C,AD$1,Data!$D:$D,AD$2)</f>
        <v>0</v>
      </c>
      <c r="AE23" s="5">
        <f>COUNTIFS(Data!$H:$H,$A23,Data!$C:$C,AE$1,Data!$D:$D,AE$2)</f>
        <v>0</v>
      </c>
      <c r="AF23" s="5">
        <f>COUNTIFS(Data!$H:$H,$A23,Data!$C:$C,AF$1,Data!$D:$D,AF$2)</f>
        <v>0</v>
      </c>
      <c r="AG23" s="5">
        <f>COUNTIFS(Data!$H:$H,$A23,Data!$C:$C,AG$1,Data!$D:$D,AG$2)</f>
        <v>0</v>
      </c>
      <c r="AH23" s="5">
        <f>COUNTIFS(Data!$H:$H,$A23,Data!$C:$C,AH$1,Data!$D:$D,AH$2)</f>
        <v>0</v>
      </c>
      <c r="AI23" s="5">
        <f>COUNTIFS(Data!$H:$H,$A23,Data!$C:$C,AI$1,Data!$D:$D,AI$2)</f>
        <v>0</v>
      </c>
      <c r="AJ23" s="5">
        <f>COUNTIFS(Data!$H:$H,$A23,Data!$C:$C,AJ$1,Data!$D:$D,AJ$2)</f>
        <v>0</v>
      </c>
      <c r="AK23" s="5">
        <f>COUNTIFS(Data!$H:$H,$A23,Data!$C:$C,AK$1,Data!$D:$D,AK$2)</f>
        <v>0</v>
      </c>
      <c r="AL23" s="5">
        <f>COUNTIFS(Data!$H:$H,$A23,Data!$C:$C,AL$1,Data!$D:$D,AL$2)</f>
        <v>0</v>
      </c>
      <c r="AM23" s="5">
        <f>COUNTIFS(Data!$H:$H,$A23,Data!$C:$C,AM$1,Data!$D:$D,AM$2)</f>
        <v>0</v>
      </c>
      <c r="AN23" s="5">
        <f>COUNTIFS(Data!$H:$H,$A23,Data!$C:$C,AN$1,Data!$D:$D,AN$2)</f>
        <v>0</v>
      </c>
      <c r="AO23" s="5">
        <f>COUNTIFS(Data!$H:$H,$A23,Data!$C:$C,AO$1,Data!$D:$D,AO$2)</f>
        <v>0</v>
      </c>
      <c r="AP23" s="5">
        <f>COUNTIFS(Data!$H:$H,$A23,Data!$C:$C,AP$1,Data!$D:$D,AP$2)</f>
        <v>0</v>
      </c>
      <c r="AQ23" s="5">
        <f>COUNTIFS(Data!$H:$H,$A23,Data!$C:$C,AQ$1,Data!$D:$D,AQ$2)</f>
        <v>0</v>
      </c>
      <c r="AR23" s="5">
        <f>COUNTIFS(Data!$H:$H,$A23,Data!$C:$C,AR$1,Data!$D:$D,AR$2)</f>
        <v>0</v>
      </c>
      <c r="AS23" s="5">
        <f>COUNTIFS(Data!$H:$H,$A23,Data!$C:$C,AS$1,Data!$D:$D,AS$2)</f>
        <v>0</v>
      </c>
      <c r="AT23" s="5">
        <f>COUNTIFS(Data!$H:$H,$A23,Data!$C:$C,AT$1,Data!$D:$D,AT$2)</f>
        <v>0</v>
      </c>
      <c r="AU23" s="5">
        <f>COUNTIFS(Data!$H:$H,$A23,Data!$C:$C,AU$1,Data!$D:$D,AU$2)</f>
        <v>0</v>
      </c>
      <c r="AV23" s="5">
        <f>COUNTIFS(Data!$H:$H,$A23,Data!$C:$C,AV$1,Data!$D:$D,AV$2)</f>
        <v>0</v>
      </c>
      <c r="AW23" s="5">
        <f>COUNTIFS(Data!$H:$H,$A23,Data!$C:$C,AW$1,Data!$D:$D,AW$2)</f>
        <v>0</v>
      </c>
      <c r="AX23" s="5">
        <f>COUNTIFS(Data!$H:$H,$A23,Data!$C:$C,AX$1,Data!$D:$D,AX$2)</f>
        <v>0</v>
      </c>
      <c r="AY23" s="5">
        <f>COUNTIFS(Data!$H:$H,$A23,Data!$C:$C,AY$1,Data!$D:$D,AY$2)</f>
        <v>0</v>
      </c>
      <c r="AZ23" s="5">
        <f>COUNTIFS(Data!$H:$H,$A23,Data!$C:$C,AZ$1,Data!$D:$D,AZ$2)</f>
        <v>0</v>
      </c>
      <c r="BA23" s="5">
        <f>COUNTIFS(Data!$H:$H,$A23,Data!$C:$C,BA$1,Data!$D:$D,BA$2)</f>
        <v>1</v>
      </c>
      <c r="BB23" s="5">
        <f>COUNTIFS(Data!$H:$H,$A23,Data!$C:$C,BB$1,Data!$D:$D,BB$2)</f>
        <v>0</v>
      </c>
      <c r="BC23" s="5">
        <f>COUNTIFS(Data!$H:$H,$A23,Data!$C:$C,BC$1,Data!$D:$D,BC$2)</f>
        <v>0</v>
      </c>
      <c r="BD23" s="5">
        <f>COUNTIFS(Data!$H:$H,$A23,Data!$C:$C,BD$1,Data!$D:$D,BD$2)</f>
        <v>0</v>
      </c>
      <c r="BE23" s="5">
        <f>COUNTIFS(Data!$H:$H,$A23,Data!$C:$C,BE$1,Data!$D:$D,BE$2)</f>
        <v>0</v>
      </c>
      <c r="BF23" s="5">
        <f>COUNTIFS(Data!$H:$H,$A23,Data!$C:$C,BF$1,Data!$D:$D,BF$2)</f>
        <v>0</v>
      </c>
      <c r="BG23" s="5">
        <f>COUNTIFS(Data!$H:$H,$A23,Data!$C:$C,BG$1,Data!$D:$D,BG$2)</f>
        <v>0</v>
      </c>
      <c r="BH23" s="5">
        <f>COUNTIFS(Data!$H:$H,$A23,Data!$C:$C,BH$1,Data!$D:$D,BH$2)</f>
        <v>0</v>
      </c>
      <c r="BI23" s="5">
        <f>COUNTIFS(Data!$H:$H,$A23,Data!$C:$C,BI$1,Data!$D:$D,BI$2)</f>
        <v>0</v>
      </c>
      <c r="BJ23" s="5">
        <f>COUNTIFS(Data!$H:$H,$A23,Data!$C:$C,BJ$1,Data!$D:$D,BJ$2)</f>
        <v>0</v>
      </c>
      <c r="BK23" s="5">
        <f>COUNTIFS(Data!$H:$H,$A23,Data!$C:$C,BK$1,Data!$D:$D,BK$2)</f>
        <v>0</v>
      </c>
      <c r="BL23" s="5">
        <f>COUNTIFS(Data!$H:$H,$A23,Data!$C:$C,BL$1,Data!$D:$D,BL$2)</f>
        <v>0</v>
      </c>
      <c r="BM23" s="5">
        <f>COUNTIFS(Data!$H:$H,$A23,Data!$C:$C,BM$1,Data!$D:$D,BM$2)</f>
        <v>0</v>
      </c>
      <c r="BN23" s="5">
        <f>COUNTIFS(Data!$H:$H,$A23,Data!$C:$C,BN$1,Data!$D:$D,BN$2)</f>
        <v>0</v>
      </c>
      <c r="BO23" s="5">
        <f>COUNTIFS(Data!$H:$H,$A23,Data!$C:$C,BO$1,Data!$D:$D,BO$2)</f>
        <v>0</v>
      </c>
      <c r="BP23" s="5">
        <f>COUNTIFS(Data!$H:$H,$A23,Data!$C:$C,BP$1,Data!$D:$D,BP$2)</f>
        <v>1</v>
      </c>
      <c r="BQ23" s="5">
        <f>COUNTIFS(Data!$H:$H,$A23,Data!$C:$C,BQ$1,Data!$D:$D,BQ$2)</f>
        <v>0</v>
      </c>
      <c r="BR23" s="5">
        <f>COUNTIFS(Data!$H:$H,$A23,Data!$C:$C,BR$1,Data!$D:$D,BR$2)</f>
        <v>0</v>
      </c>
      <c r="BS23" s="5">
        <f>COUNTIFS(Data!$H:$H,$A23,Data!$C:$C,BS$1,Data!$D:$D,BS$2)</f>
        <v>0</v>
      </c>
      <c r="BT23" s="5">
        <f>COUNTIFS(Data!$H:$H,$A23,Data!$C:$C,BT$1,Data!$D:$D,BT$2)</f>
        <v>0</v>
      </c>
      <c r="BU23" s="5">
        <f>COUNTIFS(Data!$H:$H,$A23,Data!$C:$C,BU$1,Data!$D:$D,BU$2)</f>
        <v>0</v>
      </c>
      <c r="BV23" s="5">
        <f>COUNTIFS(Data!$H:$H,$A23,Data!$C:$C,BV$1,Data!$D:$D,BV$2)</f>
        <v>0</v>
      </c>
      <c r="BW23" s="5">
        <f>COUNTIFS(Data!$H:$H,$A23,Data!$C:$C,BW$1,Data!$D:$D,BW$2)</f>
        <v>0</v>
      </c>
      <c r="BX23" s="5">
        <f>COUNTIFS(Data!$H:$H,$A23,Data!$C:$C,BX$1,Data!$D:$D,BX$2)</f>
        <v>0</v>
      </c>
      <c r="BY23" s="5">
        <f>COUNTIFS(Data!$H:$H,$A23,Data!$C:$C,BY$1,Data!$D:$D,BY$2)</f>
        <v>0</v>
      </c>
      <c r="BZ23" s="5">
        <f>COUNTIFS(Data!$H:$H,$A23,Data!$C:$C,BZ$1,Data!$D:$D,BZ$2)</f>
        <v>0</v>
      </c>
      <c r="CA23" s="5">
        <f>COUNTIFS(Data!$H:$H,$A23,Data!$C:$C,CA$1,Data!$D:$D,CA$2)</f>
        <v>0</v>
      </c>
      <c r="CB23" s="5">
        <f>COUNTIFS(Data!$H:$H,$A23,Data!$C:$C,CB$1,Data!$D:$D,CB$2)</f>
        <v>0</v>
      </c>
      <c r="CC23" s="5">
        <f>COUNTIFS(Data!$H:$H,$A23,Data!$C:$C,CC$1,Data!$D:$D,CC$2)</f>
        <v>0</v>
      </c>
      <c r="CD23" s="5">
        <f>COUNTIFS(Data!$H:$H,$A23,Data!$C:$C,CD$1,Data!$D:$D,CD$2)</f>
        <v>0</v>
      </c>
      <c r="CE23" s="5">
        <f>COUNTIFS(Data!$H:$H,$A23,Data!$C:$C,CE$1,Data!$D:$D,CE$2)</f>
        <v>0</v>
      </c>
      <c r="CF23" s="5">
        <f>COUNTIFS(Data!$H:$H,$A23,Data!$C:$C,CF$1,Data!$D:$D,CF$2)</f>
        <v>0</v>
      </c>
      <c r="CG23" s="5">
        <f>COUNTIFS(Data!$H:$H,$A23,Data!$C:$C,CG$1,Data!$D:$D,CG$2)</f>
        <v>0</v>
      </c>
      <c r="CH23" s="5">
        <f>COUNTIFS(Data!$H:$H,$A23,Data!$C:$C,CH$1,Data!$D:$D,CH$2)</f>
        <v>0</v>
      </c>
      <c r="CI23" s="5">
        <f>COUNTIFS(Data!$H:$H,$A23,Data!$C:$C,CI$1,Data!$D:$D,CI$2)</f>
        <v>0</v>
      </c>
      <c r="CJ23" s="5">
        <f>COUNTIFS(Data!$H:$H,$A23,Data!$C:$C,CJ$1,Data!$D:$D,CJ$2)</f>
        <v>0</v>
      </c>
      <c r="CK23" s="5">
        <f>COUNTIFS(Data!$H:$H,$A23,Data!$C:$C,CK$1,Data!$D:$D,CK$2)</f>
        <v>0</v>
      </c>
      <c r="CL23" s="5">
        <f>COUNTIFS(Data!$H:$H,$A23,Data!$C:$C,CL$1,Data!$D:$D,CL$2)</f>
        <v>0</v>
      </c>
      <c r="CM23" s="5">
        <f>COUNTIFS(Data!$H:$H,$A23,Data!$C:$C,CM$1,Data!$D:$D,CM$2)</f>
        <v>0</v>
      </c>
      <c r="CN23" s="5">
        <f>COUNTIFS(Data!$H:$H,$A23,Data!$C:$C,CN$1,Data!$D:$D,CN$2)</f>
        <v>0</v>
      </c>
      <c r="CO23" s="5">
        <f>COUNTIFS(Data!$H:$H,$A23,Data!$C:$C,CO$1,Data!$D:$D,CO$2)</f>
        <v>0</v>
      </c>
      <c r="CP23" s="5">
        <f>COUNTIFS(Data!$H:$H,$A23,Data!$C:$C,CP$1,Data!$D:$D,CP$2)</f>
        <v>0</v>
      </c>
      <c r="CQ23" s="5">
        <f>COUNTIFS(Data!$H:$H,$A23,Data!$C:$C,CQ$1,Data!$D:$D,CQ$2)</f>
        <v>0</v>
      </c>
      <c r="CR23" s="5">
        <f>COUNTIFS(Data!$H:$H,$A23,Data!$C:$C,CR$1,Data!$D:$D,CR$2)</f>
        <v>0</v>
      </c>
      <c r="CS23" s="5">
        <f>COUNTIFS(Data!$H:$H,$A23,Data!$C:$C,CS$1,Data!$D:$D,CS$2)</f>
        <v>0</v>
      </c>
      <c r="CT23" s="5">
        <f>COUNTIFS(Data!$H:$H,$A23,Data!$C:$C,CT$1,Data!$D:$D,CT$2)</f>
        <v>0</v>
      </c>
      <c r="CU23" s="5">
        <f>COUNTIFS(Data!$H:$H,$A23,Data!$C:$C,CU$1,Data!$D:$D,CU$2)</f>
        <v>0</v>
      </c>
      <c r="CV23" s="5">
        <f>COUNTIFS(Data!$H:$H,$A23,Data!$C:$C,CV$1,Data!$D:$D,CV$2)</f>
        <v>0</v>
      </c>
      <c r="CW23" s="5">
        <f t="shared" ref="CW23:CX23" si="22">SUMIF($B$2:$CV$2,CW$2, $B23:$CV23)</f>
        <v>2</v>
      </c>
      <c r="CX23" s="5">
        <f t="shared" si="22"/>
        <v>1</v>
      </c>
      <c r="CY23" s="5">
        <f t="shared" si="3"/>
        <v>3</v>
      </c>
    </row>
    <row r="24">
      <c r="A24" s="5" t="str">
        <f>Countries!A22</f>
        <v>CZE</v>
      </c>
      <c r="B24" s="5">
        <f>COUNTIFS(Data!$H:$H,$A24,Data!$C:$C,B$1,Data!$D:$D,B$2)</f>
        <v>0</v>
      </c>
      <c r="C24" s="5">
        <f>COUNTIFS(Data!$H:$H,$A24,Data!$C:$C,C$1,Data!$D:$D,C$2)</f>
        <v>0</v>
      </c>
      <c r="D24" s="5">
        <f>COUNTIFS(Data!$H:$H,$A24,Data!$C:$C,D$1,Data!$D:$D,D$2)</f>
        <v>0</v>
      </c>
      <c r="E24" s="5">
        <f>COUNTIFS(Data!$H:$H,$A24,Data!$C:$C,E$1,Data!$D:$D,E$2)</f>
        <v>0</v>
      </c>
      <c r="F24" s="5">
        <f>COUNTIFS(Data!$H:$H,$A24,Data!$C:$C,F$1,Data!$D:$D,F$2)</f>
        <v>0</v>
      </c>
      <c r="G24" s="5">
        <f>COUNTIFS(Data!$H:$H,$A24,Data!$C:$C,G$1,Data!$D:$D,G$2)</f>
        <v>0</v>
      </c>
      <c r="H24" s="5">
        <f>COUNTIFS(Data!$H:$H,$A24,Data!$C:$C,H$1,Data!$D:$D,H$2)</f>
        <v>0</v>
      </c>
      <c r="I24" s="5">
        <f>COUNTIFS(Data!$H:$H,$A24,Data!$C:$C,I$1,Data!$D:$D,I$2)</f>
        <v>0</v>
      </c>
      <c r="J24" s="5">
        <f>COUNTIFS(Data!$H:$H,$A24,Data!$C:$C,J$1,Data!$D:$D,J$2)</f>
        <v>1</v>
      </c>
      <c r="K24" s="5">
        <f>COUNTIFS(Data!$H:$H,$A24,Data!$C:$C,K$1,Data!$D:$D,K$2)</f>
        <v>0</v>
      </c>
      <c r="L24" s="5">
        <f>COUNTIFS(Data!$H:$H,$A24,Data!$C:$C,L$1,Data!$D:$D,L$2)</f>
        <v>0</v>
      </c>
      <c r="M24" s="5">
        <f>COUNTIFS(Data!$H:$H,$A24,Data!$C:$C,M$1,Data!$D:$D,M$2)</f>
        <v>0</v>
      </c>
      <c r="N24" s="5">
        <f>COUNTIFS(Data!$H:$H,$A24,Data!$C:$C,N$1,Data!$D:$D,N$2)</f>
        <v>0</v>
      </c>
      <c r="O24" s="5">
        <f>COUNTIFS(Data!$H:$H,$A24,Data!$C:$C,O$1,Data!$D:$D,O$2)</f>
        <v>0</v>
      </c>
      <c r="P24" s="5">
        <f>COUNTIFS(Data!$H:$H,$A24,Data!$C:$C,P$1,Data!$D:$D,P$2)</f>
        <v>0</v>
      </c>
      <c r="Q24" s="5">
        <f>COUNTIFS(Data!$H:$H,$A24,Data!$C:$C,Q$1,Data!$D:$D,Q$2)</f>
        <v>0</v>
      </c>
      <c r="R24" s="5">
        <f>COUNTIFS(Data!$H:$H,$A24,Data!$C:$C,R$1,Data!$D:$D,R$2)</f>
        <v>0</v>
      </c>
      <c r="S24" s="5">
        <f>COUNTIFS(Data!$H:$H,$A24,Data!$C:$C,S$1,Data!$D:$D,S$2)</f>
        <v>0</v>
      </c>
      <c r="T24" s="5">
        <f>COUNTIFS(Data!$H:$H,$A24,Data!$C:$C,T$1,Data!$D:$D,T$2)</f>
        <v>0</v>
      </c>
      <c r="U24" s="5">
        <f>COUNTIFS(Data!$H:$H,$A24,Data!$C:$C,U$1,Data!$D:$D,U$2)</f>
        <v>0</v>
      </c>
      <c r="V24" s="5">
        <f>COUNTIFS(Data!$H:$H,$A24,Data!$C:$C,V$1,Data!$D:$D,V$2)</f>
        <v>0</v>
      </c>
      <c r="W24" s="5">
        <f>COUNTIFS(Data!$H:$H,$A24,Data!$C:$C,W$1,Data!$D:$D,W$2)</f>
        <v>0</v>
      </c>
      <c r="X24" s="5">
        <f>COUNTIFS(Data!$H:$H,$A24,Data!$C:$C,X$1,Data!$D:$D,X$2)</f>
        <v>1</v>
      </c>
      <c r="Y24" s="5">
        <f>COUNTIFS(Data!$H:$H,$A24,Data!$C:$C,Y$1,Data!$D:$D,Y$2)</f>
        <v>0</v>
      </c>
      <c r="Z24" s="5">
        <f>COUNTIFS(Data!$H:$H,$A24,Data!$C:$C,Z$1,Data!$D:$D,Z$2)</f>
        <v>0</v>
      </c>
      <c r="AA24" s="5">
        <f>COUNTIFS(Data!$H:$H,$A24,Data!$C:$C,AA$1,Data!$D:$D,AA$2)</f>
        <v>0</v>
      </c>
      <c r="AB24" s="5">
        <f>COUNTIFS(Data!$H:$H,$A24,Data!$C:$C,AB$1,Data!$D:$D,AB$2)</f>
        <v>0</v>
      </c>
      <c r="AC24" s="5">
        <f>COUNTIFS(Data!$H:$H,$A24,Data!$C:$C,AC$1,Data!$D:$D,AC$2)</f>
        <v>0</v>
      </c>
      <c r="AD24" s="5">
        <f>COUNTIFS(Data!$H:$H,$A24,Data!$C:$C,AD$1,Data!$D:$D,AD$2)</f>
        <v>0</v>
      </c>
      <c r="AE24" s="5">
        <f>COUNTIFS(Data!$H:$H,$A24,Data!$C:$C,AE$1,Data!$D:$D,AE$2)</f>
        <v>0</v>
      </c>
      <c r="AF24" s="5">
        <f>COUNTIFS(Data!$H:$H,$A24,Data!$C:$C,AF$1,Data!$D:$D,AF$2)</f>
        <v>0</v>
      </c>
      <c r="AG24" s="5">
        <f>COUNTIFS(Data!$H:$H,$A24,Data!$C:$C,AG$1,Data!$D:$D,AG$2)</f>
        <v>0</v>
      </c>
      <c r="AH24" s="5">
        <f>COUNTIFS(Data!$H:$H,$A24,Data!$C:$C,AH$1,Data!$D:$D,AH$2)</f>
        <v>0</v>
      </c>
      <c r="AI24" s="5">
        <f>COUNTIFS(Data!$H:$H,$A24,Data!$C:$C,AI$1,Data!$D:$D,AI$2)</f>
        <v>0</v>
      </c>
      <c r="AJ24" s="5">
        <f>COUNTIFS(Data!$H:$H,$A24,Data!$C:$C,AJ$1,Data!$D:$D,AJ$2)</f>
        <v>0</v>
      </c>
      <c r="AK24" s="5">
        <f>COUNTIFS(Data!$H:$H,$A24,Data!$C:$C,AK$1,Data!$D:$D,AK$2)</f>
        <v>0</v>
      </c>
      <c r="AL24" s="5">
        <f>COUNTIFS(Data!$H:$H,$A24,Data!$C:$C,AL$1,Data!$D:$D,AL$2)</f>
        <v>0</v>
      </c>
      <c r="AM24" s="5">
        <f>COUNTIFS(Data!$H:$H,$A24,Data!$C:$C,AM$1,Data!$D:$D,AM$2)</f>
        <v>0</v>
      </c>
      <c r="AN24" s="5">
        <f>COUNTIFS(Data!$H:$H,$A24,Data!$C:$C,AN$1,Data!$D:$D,AN$2)</f>
        <v>0</v>
      </c>
      <c r="AO24" s="5">
        <f>COUNTIFS(Data!$H:$H,$A24,Data!$C:$C,AO$1,Data!$D:$D,AO$2)</f>
        <v>0</v>
      </c>
      <c r="AP24" s="5">
        <f>COUNTIFS(Data!$H:$H,$A24,Data!$C:$C,AP$1,Data!$D:$D,AP$2)</f>
        <v>0</v>
      </c>
      <c r="AQ24" s="5">
        <f>COUNTIFS(Data!$H:$H,$A24,Data!$C:$C,AQ$1,Data!$D:$D,AQ$2)</f>
        <v>0</v>
      </c>
      <c r="AR24" s="5">
        <f>COUNTIFS(Data!$H:$H,$A24,Data!$C:$C,AR$1,Data!$D:$D,AR$2)</f>
        <v>0</v>
      </c>
      <c r="AS24" s="5">
        <f>COUNTIFS(Data!$H:$H,$A24,Data!$C:$C,AS$1,Data!$D:$D,AS$2)</f>
        <v>0</v>
      </c>
      <c r="AT24" s="5">
        <f>COUNTIFS(Data!$H:$H,$A24,Data!$C:$C,AT$1,Data!$D:$D,AT$2)</f>
        <v>0</v>
      </c>
      <c r="AU24" s="5">
        <f>COUNTIFS(Data!$H:$H,$A24,Data!$C:$C,AU$1,Data!$D:$D,AU$2)</f>
        <v>0</v>
      </c>
      <c r="AV24" s="5">
        <f>COUNTIFS(Data!$H:$H,$A24,Data!$C:$C,AV$1,Data!$D:$D,AV$2)</f>
        <v>0</v>
      </c>
      <c r="AW24" s="5">
        <f>COUNTIFS(Data!$H:$H,$A24,Data!$C:$C,AW$1,Data!$D:$D,AW$2)</f>
        <v>0</v>
      </c>
      <c r="AX24" s="5">
        <f>COUNTIFS(Data!$H:$H,$A24,Data!$C:$C,AX$1,Data!$D:$D,AX$2)</f>
        <v>0</v>
      </c>
      <c r="AY24" s="5">
        <f>COUNTIFS(Data!$H:$H,$A24,Data!$C:$C,AY$1,Data!$D:$D,AY$2)</f>
        <v>0</v>
      </c>
      <c r="AZ24" s="5">
        <f>COUNTIFS(Data!$H:$H,$A24,Data!$C:$C,AZ$1,Data!$D:$D,AZ$2)</f>
        <v>0</v>
      </c>
      <c r="BA24" s="5">
        <f>COUNTIFS(Data!$H:$H,$A24,Data!$C:$C,BA$1,Data!$D:$D,BA$2)</f>
        <v>0</v>
      </c>
      <c r="BB24" s="5">
        <f>COUNTIFS(Data!$H:$H,$A24,Data!$C:$C,BB$1,Data!$D:$D,BB$2)</f>
        <v>0</v>
      </c>
      <c r="BC24" s="5">
        <f>COUNTIFS(Data!$H:$H,$A24,Data!$C:$C,BC$1,Data!$D:$D,BC$2)</f>
        <v>0</v>
      </c>
      <c r="BD24" s="5">
        <f>COUNTIFS(Data!$H:$H,$A24,Data!$C:$C,BD$1,Data!$D:$D,BD$2)</f>
        <v>0</v>
      </c>
      <c r="BE24" s="5">
        <f>COUNTIFS(Data!$H:$H,$A24,Data!$C:$C,BE$1,Data!$D:$D,BE$2)</f>
        <v>0</v>
      </c>
      <c r="BF24" s="5">
        <f>COUNTIFS(Data!$H:$H,$A24,Data!$C:$C,BF$1,Data!$D:$D,BF$2)</f>
        <v>0</v>
      </c>
      <c r="BG24" s="5">
        <f>COUNTIFS(Data!$H:$H,$A24,Data!$C:$C,BG$1,Data!$D:$D,BG$2)</f>
        <v>0</v>
      </c>
      <c r="BH24" s="5">
        <f>COUNTIFS(Data!$H:$H,$A24,Data!$C:$C,BH$1,Data!$D:$D,BH$2)</f>
        <v>0</v>
      </c>
      <c r="BI24" s="5">
        <f>COUNTIFS(Data!$H:$H,$A24,Data!$C:$C,BI$1,Data!$D:$D,BI$2)</f>
        <v>0</v>
      </c>
      <c r="BJ24" s="5">
        <f>COUNTIFS(Data!$H:$H,$A24,Data!$C:$C,BJ$1,Data!$D:$D,BJ$2)</f>
        <v>0</v>
      </c>
      <c r="BK24" s="5">
        <f>COUNTIFS(Data!$H:$H,$A24,Data!$C:$C,BK$1,Data!$D:$D,BK$2)</f>
        <v>0</v>
      </c>
      <c r="BL24" s="5">
        <f>COUNTIFS(Data!$H:$H,$A24,Data!$C:$C,BL$1,Data!$D:$D,BL$2)</f>
        <v>0</v>
      </c>
      <c r="BM24" s="5">
        <f>COUNTIFS(Data!$H:$H,$A24,Data!$C:$C,BM$1,Data!$D:$D,BM$2)</f>
        <v>0</v>
      </c>
      <c r="BN24" s="5">
        <f>COUNTIFS(Data!$H:$H,$A24,Data!$C:$C,BN$1,Data!$D:$D,BN$2)</f>
        <v>0</v>
      </c>
      <c r="BO24" s="5">
        <f>COUNTIFS(Data!$H:$H,$A24,Data!$C:$C,BO$1,Data!$D:$D,BO$2)</f>
        <v>0</v>
      </c>
      <c r="BP24" s="5">
        <f>COUNTIFS(Data!$H:$H,$A24,Data!$C:$C,BP$1,Data!$D:$D,BP$2)</f>
        <v>1</v>
      </c>
      <c r="BQ24" s="5">
        <f>COUNTIFS(Data!$H:$H,$A24,Data!$C:$C,BQ$1,Data!$D:$D,BQ$2)</f>
        <v>0</v>
      </c>
      <c r="BR24" s="5">
        <f>COUNTIFS(Data!$H:$H,$A24,Data!$C:$C,BR$1,Data!$D:$D,BR$2)</f>
        <v>0</v>
      </c>
      <c r="BS24" s="5">
        <f>COUNTIFS(Data!$H:$H,$A24,Data!$C:$C,BS$1,Data!$D:$D,BS$2)</f>
        <v>0</v>
      </c>
      <c r="BT24" s="5">
        <f>COUNTIFS(Data!$H:$H,$A24,Data!$C:$C,BT$1,Data!$D:$D,BT$2)</f>
        <v>0</v>
      </c>
      <c r="BU24" s="5">
        <f>COUNTIFS(Data!$H:$H,$A24,Data!$C:$C,BU$1,Data!$D:$D,BU$2)</f>
        <v>0</v>
      </c>
      <c r="BV24" s="5">
        <f>COUNTIFS(Data!$H:$H,$A24,Data!$C:$C,BV$1,Data!$D:$D,BV$2)</f>
        <v>0</v>
      </c>
      <c r="BW24" s="5">
        <f>COUNTIFS(Data!$H:$H,$A24,Data!$C:$C,BW$1,Data!$D:$D,BW$2)</f>
        <v>0</v>
      </c>
      <c r="BX24" s="5">
        <f>COUNTIFS(Data!$H:$H,$A24,Data!$C:$C,BX$1,Data!$D:$D,BX$2)</f>
        <v>0</v>
      </c>
      <c r="BY24" s="5">
        <f>COUNTIFS(Data!$H:$H,$A24,Data!$C:$C,BY$1,Data!$D:$D,BY$2)</f>
        <v>0</v>
      </c>
      <c r="BZ24" s="5">
        <f>COUNTIFS(Data!$H:$H,$A24,Data!$C:$C,BZ$1,Data!$D:$D,BZ$2)</f>
        <v>0</v>
      </c>
      <c r="CA24" s="5">
        <f>COUNTIFS(Data!$H:$H,$A24,Data!$C:$C,CA$1,Data!$D:$D,CA$2)</f>
        <v>0</v>
      </c>
      <c r="CB24" s="5">
        <f>COUNTIFS(Data!$H:$H,$A24,Data!$C:$C,CB$1,Data!$D:$D,CB$2)</f>
        <v>0</v>
      </c>
      <c r="CC24" s="5">
        <f>COUNTIFS(Data!$H:$H,$A24,Data!$C:$C,CC$1,Data!$D:$D,CC$2)</f>
        <v>0</v>
      </c>
      <c r="CD24" s="5">
        <f>COUNTIFS(Data!$H:$H,$A24,Data!$C:$C,CD$1,Data!$D:$D,CD$2)</f>
        <v>0</v>
      </c>
      <c r="CE24" s="5">
        <f>COUNTIFS(Data!$H:$H,$A24,Data!$C:$C,CE$1,Data!$D:$D,CE$2)</f>
        <v>0</v>
      </c>
      <c r="CF24" s="5">
        <f>COUNTIFS(Data!$H:$H,$A24,Data!$C:$C,CF$1,Data!$D:$D,CF$2)</f>
        <v>0</v>
      </c>
      <c r="CG24" s="5">
        <f>COUNTIFS(Data!$H:$H,$A24,Data!$C:$C,CG$1,Data!$D:$D,CG$2)</f>
        <v>0</v>
      </c>
      <c r="CH24" s="5">
        <f>COUNTIFS(Data!$H:$H,$A24,Data!$C:$C,CH$1,Data!$D:$D,CH$2)</f>
        <v>0</v>
      </c>
      <c r="CI24" s="5">
        <f>COUNTIFS(Data!$H:$H,$A24,Data!$C:$C,CI$1,Data!$D:$D,CI$2)</f>
        <v>1</v>
      </c>
      <c r="CJ24" s="5">
        <f>COUNTIFS(Data!$H:$H,$A24,Data!$C:$C,CJ$1,Data!$D:$D,CJ$2)</f>
        <v>0</v>
      </c>
      <c r="CK24" s="5">
        <f>COUNTIFS(Data!$H:$H,$A24,Data!$C:$C,CK$1,Data!$D:$D,CK$2)</f>
        <v>0</v>
      </c>
      <c r="CL24" s="5">
        <f>COUNTIFS(Data!$H:$H,$A24,Data!$C:$C,CL$1,Data!$D:$D,CL$2)</f>
        <v>0</v>
      </c>
      <c r="CM24" s="5">
        <f>COUNTIFS(Data!$H:$H,$A24,Data!$C:$C,CM$1,Data!$D:$D,CM$2)</f>
        <v>0</v>
      </c>
      <c r="CN24" s="5">
        <f>COUNTIFS(Data!$H:$H,$A24,Data!$C:$C,CN$1,Data!$D:$D,CN$2)</f>
        <v>0</v>
      </c>
      <c r="CO24" s="5">
        <f>COUNTIFS(Data!$H:$H,$A24,Data!$C:$C,CO$1,Data!$D:$D,CO$2)</f>
        <v>0</v>
      </c>
      <c r="CP24" s="5">
        <f>COUNTIFS(Data!$H:$H,$A24,Data!$C:$C,CP$1,Data!$D:$D,CP$2)</f>
        <v>0</v>
      </c>
      <c r="CQ24" s="5">
        <f>COUNTIFS(Data!$H:$H,$A24,Data!$C:$C,CQ$1,Data!$D:$D,CQ$2)</f>
        <v>0</v>
      </c>
      <c r="CR24" s="5">
        <f>COUNTIFS(Data!$H:$H,$A24,Data!$C:$C,CR$1,Data!$D:$D,CR$2)</f>
        <v>0</v>
      </c>
      <c r="CS24" s="5">
        <f>COUNTIFS(Data!$H:$H,$A24,Data!$C:$C,CS$1,Data!$D:$D,CS$2)</f>
        <v>0</v>
      </c>
      <c r="CT24" s="5">
        <f>COUNTIFS(Data!$H:$H,$A24,Data!$C:$C,CT$1,Data!$D:$D,CT$2)</f>
        <v>0</v>
      </c>
      <c r="CU24" s="5">
        <f>COUNTIFS(Data!$H:$H,$A24,Data!$C:$C,CU$1,Data!$D:$D,CU$2)</f>
        <v>0</v>
      </c>
      <c r="CV24" s="5">
        <f>COUNTIFS(Data!$H:$H,$A24,Data!$C:$C,CV$1,Data!$D:$D,CV$2)</f>
        <v>0</v>
      </c>
      <c r="CW24" s="5">
        <f t="shared" ref="CW24:CX24" si="23">SUMIF($B$2:$CV$2,CW$2, $B24:$CV24)</f>
        <v>3</v>
      </c>
      <c r="CX24" s="5">
        <f t="shared" si="23"/>
        <v>1</v>
      </c>
      <c r="CY24" s="5">
        <f t="shared" si="3"/>
        <v>4</v>
      </c>
    </row>
    <row r="25">
      <c r="A25" s="5" t="str">
        <f>Countries!A23</f>
        <v>DEN</v>
      </c>
      <c r="B25" s="5">
        <f>COUNTIFS(Data!$H:$H,$A25,Data!$C:$C,B$1,Data!$D:$D,B$2)</f>
        <v>0</v>
      </c>
      <c r="C25" s="5">
        <f>COUNTIFS(Data!$H:$H,$A25,Data!$C:$C,C$1,Data!$D:$D,C$2)</f>
        <v>0</v>
      </c>
      <c r="D25" s="5">
        <f>COUNTIFS(Data!$H:$H,$A25,Data!$C:$C,D$1,Data!$D:$D,D$2)</f>
        <v>0</v>
      </c>
      <c r="E25" s="5">
        <f>COUNTIFS(Data!$H:$H,$A25,Data!$C:$C,E$1,Data!$D:$D,E$2)</f>
        <v>0</v>
      </c>
      <c r="F25" s="5">
        <f>COUNTIFS(Data!$H:$H,$A25,Data!$C:$C,F$1,Data!$D:$D,F$2)</f>
        <v>0</v>
      </c>
      <c r="G25" s="5">
        <f>COUNTIFS(Data!$H:$H,$A25,Data!$C:$C,G$1,Data!$D:$D,G$2)</f>
        <v>0</v>
      </c>
      <c r="H25" s="5">
        <f>COUNTIFS(Data!$H:$H,$A25,Data!$C:$C,H$1,Data!$D:$D,H$2)</f>
        <v>0</v>
      </c>
      <c r="I25" s="5">
        <f>COUNTIFS(Data!$H:$H,$A25,Data!$C:$C,I$1,Data!$D:$D,I$2)</f>
        <v>0</v>
      </c>
      <c r="J25" s="5">
        <f>COUNTIFS(Data!$H:$H,$A25,Data!$C:$C,J$1,Data!$D:$D,J$2)</f>
        <v>0</v>
      </c>
      <c r="K25" s="5">
        <f>COUNTIFS(Data!$H:$H,$A25,Data!$C:$C,K$1,Data!$D:$D,K$2)</f>
        <v>0</v>
      </c>
      <c r="L25" s="5">
        <f>COUNTIFS(Data!$H:$H,$A25,Data!$C:$C,L$1,Data!$D:$D,L$2)</f>
        <v>0</v>
      </c>
      <c r="M25" s="5">
        <f>COUNTIFS(Data!$H:$H,$A25,Data!$C:$C,M$1,Data!$D:$D,M$2)</f>
        <v>0</v>
      </c>
      <c r="N25" s="5">
        <f>COUNTIFS(Data!$H:$H,$A25,Data!$C:$C,N$1,Data!$D:$D,N$2)</f>
        <v>0</v>
      </c>
      <c r="O25" s="5">
        <f>COUNTIFS(Data!$H:$H,$A25,Data!$C:$C,O$1,Data!$D:$D,O$2)</f>
        <v>0</v>
      </c>
      <c r="P25" s="5">
        <f>COUNTIFS(Data!$H:$H,$A25,Data!$C:$C,P$1,Data!$D:$D,P$2)</f>
        <v>0</v>
      </c>
      <c r="Q25" s="5">
        <f>COUNTIFS(Data!$H:$H,$A25,Data!$C:$C,Q$1,Data!$D:$D,Q$2)</f>
        <v>0</v>
      </c>
      <c r="R25" s="5">
        <f>COUNTIFS(Data!$H:$H,$A25,Data!$C:$C,R$1,Data!$D:$D,R$2)</f>
        <v>0</v>
      </c>
      <c r="S25" s="5">
        <f>COUNTIFS(Data!$H:$H,$A25,Data!$C:$C,S$1,Data!$D:$D,S$2)</f>
        <v>0</v>
      </c>
      <c r="T25" s="5">
        <f>COUNTIFS(Data!$H:$H,$A25,Data!$C:$C,T$1,Data!$D:$D,T$2)</f>
        <v>0</v>
      </c>
      <c r="U25" s="5">
        <f>COUNTIFS(Data!$H:$H,$A25,Data!$C:$C,U$1,Data!$D:$D,U$2)</f>
        <v>0</v>
      </c>
      <c r="V25" s="5">
        <f>COUNTIFS(Data!$H:$H,$A25,Data!$C:$C,V$1,Data!$D:$D,V$2)</f>
        <v>0</v>
      </c>
      <c r="W25" s="5">
        <f>COUNTIFS(Data!$H:$H,$A25,Data!$C:$C,W$1,Data!$D:$D,W$2)</f>
        <v>0</v>
      </c>
      <c r="X25" s="5">
        <f>COUNTIFS(Data!$H:$H,$A25,Data!$C:$C,X$1,Data!$D:$D,X$2)</f>
        <v>0</v>
      </c>
      <c r="Y25" s="5">
        <f>COUNTIFS(Data!$H:$H,$A25,Data!$C:$C,Y$1,Data!$D:$D,Y$2)</f>
        <v>0</v>
      </c>
      <c r="Z25" s="5">
        <f>COUNTIFS(Data!$H:$H,$A25,Data!$C:$C,Z$1,Data!$D:$D,Z$2)</f>
        <v>0</v>
      </c>
      <c r="AA25" s="5">
        <f>COUNTIFS(Data!$H:$H,$A25,Data!$C:$C,AA$1,Data!$D:$D,AA$2)</f>
        <v>0</v>
      </c>
      <c r="AB25" s="5">
        <f>COUNTIFS(Data!$H:$H,$A25,Data!$C:$C,AB$1,Data!$D:$D,AB$2)</f>
        <v>0</v>
      </c>
      <c r="AC25" s="5">
        <f>COUNTIFS(Data!$H:$H,$A25,Data!$C:$C,AC$1,Data!$D:$D,AC$2)</f>
        <v>0</v>
      </c>
      <c r="AD25" s="5">
        <f>COUNTIFS(Data!$H:$H,$A25,Data!$C:$C,AD$1,Data!$D:$D,AD$2)</f>
        <v>0</v>
      </c>
      <c r="AE25" s="5">
        <f>COUNTIFS(Data!$H:$H,$A25,Data!$C:$C,AE$1,Data!$D:$D,AE$2)</f>
        <v>0</v>
      </c>
      <c r="AF25" s="5">
        <f>COUNTIFS(Data!$H:$H,$A25,Data!$C:$C,AF$1,Data!$D:$D,AF$2)</f>
        <v>0</v>
      </c>
      <c r="AG25" s="5">
        <f>COUNTIFS(Data!$H:$H,$A25,Data!$C:$C,AG$1,Data!$D:$D,AG$2)</f>
        <v>0</v>
      </c>
      <c r="AH25" s="5">
        <f>COUNTIFS(Data!$H:$H,$A25,Data!$C:$C,AH$1,Data!$D:$D,AH$2)</f>
        <v>0</v>
      </c>
      <c r="AI25" s="5">
        <f>COUNTIFS(Data!$H:$H,$A25,Data!$C:$C,AI$1,Data!$D:$D,AI$2)</f>
        <v>0</v>
      </c>
      <c r="AJ25" s="5">
        <f>COUNTIFS(Data!$H:$H,$A25,Data!$C:$C,AJ$1,Data!$D:$D,AJ$2)</f>
        <v>1</v>
      </c>
      <c r="AK25" s="5">
        <f>COUNTIFS(Data!$H:$H,$A25,Data!$C:$C,AK$1,Data!$D:$D,AK$2)</f>
        <v>1</v>
      </c>
      <c r="AL25" s="5">
        <f>COUNTIFS(Data!$H:$H,$A25,Data!$C:$C,AL$1,Data!$D:$D,AL$2)</f>
        <v>0</v>
      </c>
      <c r="AM25" s="5">
        <f>COUNTIFS(Data!$H:$H,$A25,Data!$C:$C,AM$1,Data!$D:$D,AM$2)</f>
        <v>0</v>
      </c>
      <c r="AN25" s="5">
        <f>COUNTIFS(Data!$H:$H,$A25,Data!$C:$C,AN$1,Data!$D:$D,AN$2)</f>
        <v>0</v>
      </c>
      <c r="AO25" s="5">
        <f>COUNTIFS(Data!$H:$H,$A25,Data!$C:$C,AO$1,Data!$D:$D,AO$2)</f>
        <v>0</v>
      </c>
      <c r="AP25" s="5">
        <f>COUNTIFS(Data!$H:$H,$A25,Data!$C:$C,AP$1,Data!$D:$D,AP$2)</f>
        <v>0</v>
      </c>
      <c r="AQ25" s="5">
        <f>COUNTIFS(Data!$H:$H,$A25,Data!$C:$C,AQ$1,Data!$D:$D,AQ$2)</f>
        <v>0</v>
      </c>
      <c r="AR25" s="5">
        <f>COUNTIFS(Data!$H:$H,$A25,Data!$C:$C,AR$1,Data!$D:$D,AR$2)</f>
        <v>0</v>
      </c>
      <c r="AS25" s="5">
        <f>COUNTIFS(Data!$H:$H,$A25,Data!$C:$C,AS$1,Data!$D:$D,AS$2)</f>
        <v>0</v>
      </c>
      <c r="AT25" s="5">
        <f>COUNTIFS(Data!$H:$H,$A25,Data!$C:$C,AT$1,Data!$D:$D,AT$2)</f>
        <v>0</v>
      </c>
      <c r="AU25" s="5">
        <f>COUNTIFS(Data!$H:$H,$A25,Data!$C:$C,AU$1,Data!$D:$D,AU$2)</f>
        <v>1</v>
      </c>
      <c r="AV25" s="5">
        <f>COUNTIFS(Data!$H:$H,$A25,Data!$C:$C,AV$1,Data!$D:$D,AV$2)</f>
        <v>0</v>
      </c>
      <c r="AW25" s="5">
        <f>COUNTIFS(Data!$H:$H,$A25,Data!$C:$C,AW$1,Data!$D:$D,AW$2)</f>
        <v>0</v>
      </c>
      <c r="AX25" s="5">
        <f>COUNTIFS(Data!$H:$H,$A25,Data!$C:$C,AX$1,Data!$D:$D,AX$2)</f>
        <v>0</v>
      </c>
      <c r="AY25" s="5">
        <f>COUNTIFS(Data!$H:$H,$A25,Data!$C:$C,AY$1,Data!$D:$D,AY$2)</f>
        <v>0</v>
      </c>
      <c r="AZ25" s="5">
        <f>COUNTIFS(Data!$H:$H,$A25,Data!$C:$C,AZ$1,Data!$D:$D,AZ$2)</f>
        <v>0</v>
      </c>
      <c r="BA25" s="5">
        <f>COUNTIFS(Data!$H:$H,$A25,Data!$C:$C,BA$1,Data!$D:$D,BA$2)</f>
        <v>0</v>
      </c>
      <c r="BB25" s="5">
        <f>COUNTIFS(Data!$H:$H,$A25,Data!$C:$C,BB$1,Data!$D:$D,BB$2)</f>
        <v>0</v>
      </c>
      <c r="BC25" s="5">
        <f>COUNTIFS(Data!$H:$H,$A25,Data!$C:$C,BC$1,Data!$D:$D,BC$2)</f>
        <v>0</v>
      </c>
      <c r="BD25" s="5">
        <f>COUNTIFS(Data!$H:$H,$A25,Data!$C:$C,BD$1,Data!$D:$D,BD$2)</f>
        <v>0</v>
      </c>
      <c r="BE25" s="5">
        <f>COUNTIFS(Data!$H:$H,$A25,Data!$C:$C,BE$1,Data!$D:$D,BE$2)</f>
        <v>0</v>
      </c>
      <c r="BF25" s="5">
        <f>COUNTIFS(Data!$H:$H,$A25,Data!$C:$C,BF$1,Data!$D:$D,BF$2)</f>
        <v>0</v>
      </c>
      <c r="BG25" s="5">
        <f>COUNTIFS(Data!$H:$H,$A25,Data!$C:$C,BG$1,Data!$D:$D,BG$2)</f>
        <v>0</v>
      </c>
      <c r="BH25" s="5">
        <f>COUNTIFS(Data!$H:$H,$A25,Data!$C:$C,BH$1,Data!$D:$D,BH$2)</f>
        <v>0</v>
      </c>
      <c r="BI25" s="5">
        <f>COUNTIFS(Data!$H:$H,$A25,Data!$C:$C,BI$1,Data!$D:$D,BI$2)</f>
        <v>0</v>
      </c>
      <c r="BJ25" s="5">
        <f>COUNTIFS(Data!$H:$H,$A25,Data!$C:$C,BJ$1,Data!$D:$D,BJ$2)</f>
        <v>0</v>
      </c>
      <c r="BK25" s="5">
        <f>COUNTIFS(Data!$H:$H,$A25,Data!$C:$C,BK$1,Data!$D:$D,BK$2)</f>
        <v>0</v>
      </c>
      <c r="BL25" s="5">
        <f>COUNTIFS(Data!$H:$H,$A25,Data!$C:$C,BL$1,Data!$D:$D,BL$2)</f>
        <v>0</v>
      </c>
      <c r="BM25" s="5">
        <f>COUNTIFS(Data!$H:$H,$A25,Data!$C:$C,BM$1,Data!$D:$D,BM$2)</f>
        <v>0</v>
      </c>
      <c r="BN25" s="5">
        <f>COUNTIFS(Data!$H:$H,$A25,Data!$C:$C,BN$1,Data!$D:$D,BN$2)</f>
        <v>0</v>
      </c>
      <c r="BO25" s="5">
        <f>COUNTIFS(Data!$H:$H,$A25,Data!$C:$C,BO$1,Data!$D:$D,BO$2)</f>
        <v>0</v>
      </c>
      <c r="BP25" s="5">
        <f>COUNTIFS(Data!$H:$H,$A25,Data!$C:$C,BP$1,Data!$D:$D,BP$2)</f>
        <v>1</v>
      </c>
      <c r="BQ25" s="5">
        <f>COUNTIFS(Data!$H:$H,$A25,Data!$C:$C,BQ$1,Data!$D:$D,BQ$2)</f>
        <v>0</v>
      </c>
      <c r="BR25" s="5">
        <f>COUNTIFS(Data!$H:$H,$A25,Data!$C:$C,BR$1,Data!$D:$D,BR$2)</f>
        <v>0</v>
      </c>
      <c r="BS25" s="5">
        <f>COUNTIFS(Data!$H:$H,$A25,Data!$C:$C,BS$1,Data!$D:$D,BS$2)</f>
        <v>0</v>
      </c>
      <c r="BT25" s="5">
        <f>COUNTIFS(Data!$H:$H,$A25,Data!$C:$C,BT$1,Data!$D:$D,BT$2)</f>
        <v>0</v>
      </c>
      <c r="BU25" s="5">
        <f>COUNTIFS(Data!$H:$H,$A25,Data!$C:$C,BU$1,Data!$D:$D,BU$2)</f>
        <v>0</v>
      </c>
      <c r="BV25" s="5">
        <f>COUNTIFS(Data!$H:$H,$A25,Data!$C:$C,BV$1,Data!$D:$D,BV$2)</f>
        <v>0</v>
      </c>
      <c r="BW25" s="5">
        <f>COUNTIFS(Data!$H:$H,$A25,Data!$C:$C,BW$1,Data!$D:$D,BW$2)</f>
        <v>0</v>
      </c>
      <c r="BX25" s="5">
        <f>COUNTIFS(Data!$H:$H,$A25,Data!$C:$C,BX$1,Data!$D:$D,BX$2)</f>
        <v>0</v>
      </c>
      <c r="BY25" s="5">
        <f>COUNTIFS(Data!$H:$H,$A25,Data!$C:$C,BY$1,Data!$D:$D,BY$2)</f>
        <v>0</v>
      </c>
      <c r="BZ25" s="5">
        <f>COUNTIFS(Data!$H:$H,$A25,Data!$C:$C,BZ$1,Data!$D:$D,BZ$2)</f>
        <v>0</v>
      </c>
      <c r="CA25" s="5">
        <f>COUNTIFS(Data!$H:$H,$A25,Data!$C:$C,CA$1,Data!$D:$D,CA$2)</f>
        <v>0</v>
      </c>
      <c r="CB25" s="5">
        <f>COUNTIFS(Data!$H:$H,$A25,Data!$C:$C,CB$1,Data!$D:$D,CB$2)</f>
        <v>0</v>
      </c>
      <c r="CC25" s="5">
        <f>COUNTIFS(Data!$H:$H,$A25,Data!$C:$C,CC$1,Data!$D:$D,CC$2)</f>
        <v>0</v>
      </c>
      <c r="CD25" s="5">
        <f>COUNTIFS(Data!$H:$H,$A25,Data!$C:$C,CD$1,Data!$D:$D,CD$2)</f>
        <v>0</v>
      </c>
      <c r="CE25" s="5">
        <f>COUNTIFS(Data!$H:$H,$A25,Data!$C:$C,CE$1,Data!$D:$D,CE$2)</f>
        <v>0</v>
      </c>
      <c r="CF25" s="5">
        <f>COUNTIFS(Data!$H:$H,$A25,Data!$C:$C,CF$1,Data!$D:$D,CF$2)</f>
        <v>0</v>
      </c>
      <c r="CG25" s="5">
        <f>COUNTIFS(Data!$H:$H,$A25,Data!$C:$C,CG$1,Data!$D:$D,CG$2)</f>
        <v>0</v>
      </c>
      <c r="CH25" s="5">
        <f>COUNTIFS(Data!$H:$H,$A25,Data!$C:$C,CH$1,Data!$D:$D,CH$2)</f>
        <v>0</v>
      </c>
      <c r="CI25" s="5">
        <f>COUNTIFS(Data!$H:$H,$A25,Data!$C:$C,CI$1,Data!$D:$D,CI$2)</f>
        <v>0</v>
      </c>
      <c r="CJ25" s="5">
        <f>COUNTIFS(Data!$H:$H,$A25,Data!$C:$C,CJ$1,Data!$D:$D,CJ$2)</f>
        <v>0</v>
      </c>
      <c r="CK25" s="5">
        <f>COUNTIFS(Data!$H:$H,$A25,Data!$C:$C,CK$1,Data!$D:$D,CK$2)</f>
        <v>0</v>
      </c>
      <c r="CL25" s="5">
        <f>COUNTIFS(Data!$H:$H,$A25,Data!$C:$C,CL$1,Data!$D:$D,CL$2)</f>
        <v>0</v>
      </c>
      <c r="CM25" s="5">
        <f>COUNTIFS(Data!$H:$H,$A25,Data!$C:$C,CM$1,Data!$D:$D,CM$2)</f>
        <v>0</v>
      </c>
      <c r="CN25" s="5">
        <f>COUNTIFS(Data!$H:$H,$A25,Data!$C:$C,CN$1,Data!$D:$D,CN$2)</f>
        <v>0</v>
      </c>
      <c r="CO25" s="5">
        <f>COUNTIFS(Data!$H:$H,$A25,Data!$C:$C,CO$1,Data!$D:$D,CO$2)</f>
        <v>0</v>
      </c>
      <c r="CP25" s="5">
        <f>COUNTIFS(Data!$H:$H,$A25,Data!$C:$C,CP$1,Data!$D:$D,CP$2)</f>
        <v>0</v>
      </c>
      <c r="CQ25" s="5">
        <f>COUNTIFS(Data!$H:$H,$A25,Data!$C:$C,CQ$1,Data!$D:$D,CQ$2)</f>
        <v>0</v>
      </c>
      <c r="CR25" s="5">
        <f>COUNTIFS(Data!$H:$H,$A25,Data!$C:$C,CR$1,Data!$D:$D,CR$2)</f>
        <v>0</v>
      </c>
      <c r="CS25" s="5">
        <f>COUNTIFS(Data!$H:$H,$A25,Data!$C:$C,CS$1,Data!$D:$D,CS$2)</f>
        <v>0</v>
      </c>
      <c r="CT25" s="5">
        <f>COUNTIFS(Data!$H:$H,$A25,Data!$C:$C,CT$1,Data!$D:$D,CT$2)</f>
        <v>0</v>
      </c>
      <c r="CU25" s="5">
        <f>COUNTIFS(Data!$H:$H,$A25,Data!$C:$C,CU$1,Data!$D:$D,CU$2)</f>
        <v>0</v>
      </c>
      <c r="CV25" s="5">
        <f>COUNTIFS(Data!$H:$H,$A25,Data!$C:$C,CV$1,Data!$D:$D,CV$2)</f>
        <v>0</v>
      </c>
      <c r="CW25" s="5">
        <f t="shared" ref="CW25:CX25" si="24">SUMIF($B$2:$CV$2,CW$2, $B25:$CV25)</f>
        <v>3</v>
      </c>
      <c r="CX25" s="5">
        <f t="shared" si="24"/>
        <v>1</v>
      </c>
      <c r="CY25" s="5">
        <f t="shared" si="3"/>
        <v>4</v>
      </c>
    </row>
    <row r="26">
      <c r="A26" s="5" t="str">
        <f>Countries!A24</f>
        <v>DOM</v>
      </c>
      <c r="B26" s="5">
        <f>COUNTIFS(Data!$H:$H,$A26,Data!$C:$C,B$1,Data!$D:$D,B$2)</f>
        <v>0</v>
      </c>
      <c r="C26" s="5">
        <f>COUNTIFS(Data!$H:$H,$A26,Data!$C:$C,C$1,Data!$D:$D,C$2)</f>
        <v>0</v>
      </c>
      <c r="D26" s="5">
        <f>COUNTIFS(Data!$H:$H,$A26,Data!$C:$C,D$1,Data!$D:$D,D$2)</f>
        <v>0</v>
      </c>
      <c r="E26" s="5">
        <f>COUNTIFS(Data!$H:$H,$A26,Data!$C:$C,E$1,Data!$D:$D,E$2)</f>
        <v>0</v>
      </c>
      <c r="F26" s="5">
        <f>COUNTIFS(Data!$H:$H,$A26,Data!$C:$C,F$1,Data!$D:$D,F$2)</f>
        <v>0</v>
      </c>
      <c r="G26" s="5">
        <f>COUNTIFS(Data!$H:$H,$A26,Data!$C:$C,G$1,Data!$D:$D,G$2)</f>
        <v>0</v>
      </c>
      <c r="H26" s="5">
        <f>COUNTIFS(Data!$H:$H,$A26,Data!$C:$C,H$1,Data!$D:$D,H$2)</f>
        <v>0</v>
      </c>
      <c r="I26" s="5">
        <f>COUNTIFS(Data!$H:$H,$A26,Data!$C:$C,I$1,Data!$D:$D,I$2)</f>
        <v>0</v>
      </c>
      <c r="J26" s="5">
        <f>COUNTIFS(Data!$H:$H,$A26,Data!$C:$C,J$1,Data!$D:$D,J$2)</f>
        <v>0</v>
      </c>
      <c r="K26" s="5">
        <f>COUNTIFS(Data!$H:$H,$A26,Data!$C:$C,K$1,Data!$D:$D,K$2)</f>
        <v>1</v>
      </c>
      <c r="L26" s="5">
        <f>COUNTIFS(Data!$H:$H,$A26,Data!$C:$C,L$1,Data!$D:$D,L$2)</f>
        <v>0</v>
      </c>
      <c r="M26" s="5">
        <f>COUNTIFS(Data!$H:$H,$A26,Data!$C:$C,M$1,Data!$D:$D,M$2)</f>
        <v>0</v>
      </c>
      <c r="N26" s="5">
        <f>COUNTIFS(Data!$H:$H,$A26,Data!$C:$C,N$1,Data!$D:$D,N$2)</f>
        <v>0</v>
      </c>
      <c r="O26" s="5">
        <f>COUNTIFS(Data!$H:$H,$A26,Data!$C:$C,O$1,Data!$D:$D,O$2)</f>
        <v>0</v>
      </c>
      <c r="P26" s="5">
        <f>COUNTIFS(Data!$H:$H,$A26,Data!$C:$C,P$1,Data!$D:$D,P$2)</f>
        <v>0</v>
      </c>
      <c r="Q26" s="5">
        <f>COUNTIFS(Data!$H:$H,$A26,Data!$C:$C,Q$1,Data!$D:$D,Q$2)</f>
        <v>0</v>
      </c>
      <c r="R26" s="5">
        <f>COUNTIFS(Data!$H:$H,$A26,Data!$C:$C,R$1,Data!$D:$D,R$2)</f>
        <v>0</v>
      </c>
      <c r="S26" s="5">
        <f>COUNTIFS(Data!$H:$H,$A26,Data!$C:$C,S$1,Data!$D:$D,S$2)</f>
        <v>0</v>
      </c>
      <c r="T26" s="5">
        <f>COUNTIFS(Data!$H:$H,$A26,Data!$C:$C,T$1,Data!$D:$D,T$2)</f>
        <v>0</v>
      </c>
      <c r="U26" s="5">
        <f>COUNTIFS(Data!$H:$H,$A26,Data!$C:$C,U$1,Data!$D:$D,U$2)</f>
        <v>0</v>
      </c>
      <c r="V26" s="5">
        <f>COUNTIFS(Data!$H:$H,$A26,Data!$C:$C,V$1,Data!$D:$D,V$2)</f>
        <v>0</v>
      </c>
      <c r="W26" s="5">
        <f>COUNTIFS(Data!$H:$H,$A26,Data!$C:$C,W$1,Data!$D:$D,W$2)</f>
        <v>0</v>
      </c>
      <c r="X26" s="5">
        <f>COUNTIFS(Data!$H:$H,$A26,Data!$C:$C,X$1,Data!$D:$D,X$2)</f>
        <v>0</v>
      </c>
      <c r="Y26" s="5">
        <f>COUNTIFS(Data!$H:$H,$A26,Data!$C:$C,Y$1,Data!$D:$D,Y$2)</f>
        <v>0</v>
      </c>
      <c r="Z26" s="5">
        <f>COUNTIFS(Data!$H:$H,$A26,Data!$C:$C,Z$1,Data!$D:$D,Z$2)</f>
        <v>0</v>
      </c>
      <c r="AA26" s="5">
        <f>COUNTIFS(Data!$H:$H,$A26,Data!$C:$C,AA$1,Data!$D:$D,AA$2)</f>
        <v>0</v>
      </c>
      <c r="AB26" s="5">
        <f>COUNTIFS(Data!$H:$H,$A26,Data!$C:$C,AB$1,Data!$D:$D,AB$2)</f>
        <v>0</v>
      </c>
      <c r="AC26" s="5">
        <f>COUNTIFS(Data!$H:$H,$A26,Data!$C:$C,AC$1,Data!$D:$D,AC$2)</f>
        <v>0</v>
      </c>
      <c r="AD26" s="5">
        <f>COUNTIFS(Data!$H:$H,$A26,Data!$C:$C,AD$1,Data!$D:$D,AD$2)</f>
        <v>0</v>
      </c>
      <c r="AE26" s="5">
        <f>COUNTIFS(Data!$H:$H,$A26,Data!$C:$C,AE$1,Data!$D:$D,AE$2)</f>
        <v>0</v>
      </c>
      <c r="AF26" s="5">
        <f>COUNTIFS(Data!$H:$H,$A26,Data!$C:$C,AF$1,Data!$D:$D,AF$2)</f>
        <v>0</v>
      </c>
      <c r="AG26" s="5">
        <f>COUNTIFS(Data!$H:$H,$A26,Data!$C:$C,AG$1,Data!$D:$D,AG$2)</f>
        <v>0</v>
      </c>
      <c r="AH26" s="5">
        <f>COUNTIFS(Data!$H:$H,$A26,Data!$C:$C,AH$1,Data!$D:$D,AH$2)</f>
        <v>0</v>
      </c>
      <c r="AI26" s="5">
        <f>COUNTIFS(Data!$H:$H,$A26,Data!$C:$C,AI$1,Data!$D:$D,AI$2)</f>
        <v>0</v>
      </c>
      <c r="AJ26" s="5">
        <f>COUNTIFS(Data!$H:$H,$A26,Data!$C:$C,AJ$1,Data!$D:$D,AJ$2)</f>
        <v>0</v>
      </c>
      <c r="AK26" s="5">
        <f>COUNTIFS(Data!$H:$H,$A26,Data!$C:$C,AK$1,Data!$D:$D,AK$2)</f>
        <v>0</v>
      </c>
      <c r="AL26" s="5">
        <f>COUNTIFS(Data!$H:$H,$A26,Data!$C:$C,AL$1,Data!$D:$D,AL$2)</f>
        <v>0</v>
      </c>
      <c r="AM26" s="5">
        <f>COUNTIFS(Data!$H:$H,$A26,Data!$C:$C,AM$1,Data!$D:$D,AM$2)</f>
        <v>0</v>
      </c>
      <c r="AN26" s="5">
        <f>COUNTIFS(Data!$H:$H,$A26,Data!$C:$C,AN$1,Data!$D:$D,AN$2)</f>
        <v>0</v>
      </c>
      <c r="AO26" s="5">
        <f>COUNTIFS(Data!$H:$H,$A26,Data!$C:$C,AO$1,Data!$D:$D,AO$2)</f>
        <v>0</v>
      </c>
      <c r="AP26" s="5">
        <f>COUNTIFS(Data!$H:$H,$A26,Data!$C:$C,AP$1,Data!$D:$D,AP$2)</f>
        <v>0</v>
      </c>
      <c r="AQ26" s="5">
        <f>COUNTIFS(Data!$H:$H,$A26,Data!$C:$C,AQ$1,Data!$D:$D,AQ$2)</f>
        <v>0</v>
      </c>
      <c r="AR26" s="5">
        <f>COUNTIFS(Data!$H:$H,$A26,Data!$C:$C,AR$1,Data!$D:$D,AR$2)</f>
        <v>0</v>
      </c>
      <c r="AS26" s="5">
        <f>COUNTIFS(Data!$H:$H,$A26,Data!$C:$C,AS$1,Data!$D:$D,AS$2)</f>
        <v>0</v>
      </c>
      <c r="AT26" s="5">
        <f>COUNTIFS(Data!$H:$H,$A26,Data!$C:$C,AT$1,Data!$D:$D,AT$2)</f>
        <v>0</v>
      </c>
      <c r="AU26" s="5">
        <f>COUNTIFS(Data!$H:$H,$A26,Data!$C:$C,AU$1,Data!$D:$D,AU$2)</f>
        <v>0</v>
      </c>
      <c r="AV26" s="5">
        <f>COUNTIFS(Data!$H:$H,$A26,Data!$C:$C,AV$1,Data!$D:$D,AV$2)</f>
        <v>0</v>
      </c>
      <c r="AW26" s="5">
        <f>COUNTIFS(Data!$H:$H,$A26,Data!$C:$C,AW$1,Data!$D:$D,AW$2)</f>
        <v>0</v>
      </c>
      <c r="AX26" s="5">
        <f>COUNTIFS(Data!$H:$H,$A26,Data!$C:$C,AX$1,Data!$D:$D,AX$2)</f>
        <v>0</v>
      </c>
      <c r="AY26" s="5">
        <f>COUNTIFS(Data!$H:$H,$A26,Data!$C:$C,AY$1,Data!$D:$D,AY$2)</f>
        <v>0</v>
      </c>
      <c r="AZ26" s="5">
        <f>COUNTIFS(Data!$H:$H,$A26,Data!$C:$C,AZ$1,Data!$D:$D,AZ$2)</f>
        <v>0</v>
      </c>
      <c r="BA26" s="5">
        <f>COUNTIFS(Data!$H:$H,$A26,Data!$C:$C,BA$1,Data!$D:$D,BA$2)</f>
        <v>0</v>
      </c>
      <c r="BB26" s="5">
        <f>COUNTIFS(Data!$H:$H,$A26,Data!$C:$C,BB$1,Data!$D:$D,BB$2)</f>
        <v>0</v>
      </c>
      <c r="BC26" s="5">
        <f>COUNTIFS(Data!$H:$H,$A26,Data!$C:$C,BC$1,Data!$D:$D,BC$2)</f>
        <v>0</v>
      </c>
      <c r="BD26" s="5">
        <f>COUNTIFS(Data!$H:$H,$A26,Data!$C:$C,BD$1,Data!$D:$D,BD$2)</f>
        <v>0</v>
      </c>
      <c r="BE26" s="5">
        <f>COUNTIFS(Data!$H:$H,$A26,Data!$C:$C,BE$1,Data!$D:$D,BE$2)</f>
        <v>0</v>
      </c>
      <c r="BF26" s="5">
        <f>COUNTIFS(Data!$H:$H,$A26,Data!$C:$C,BF$1,Data!$D:$D,BF$2)</f>
        <v>0</v>
      </c>
      <c r="BG26" s="5">
        <f>COUNTIFS(Data!$H:$H,$A26,Data!$C:$C,BG$1,Data!$D:$D,BG$2)</f>
        <v>0</v>
      </c>
      <c r="BH26" s="5">
        <f>COUNTIFS(Data!$H:$H,$A26,Data!$C:$C,BH$1,Data!$D:$D,BH$2)</f>
        <v>0</v>
      </c>
      <c r="BI26" s="5">
        <f>COUNTIFS(Data!$H:$H,$A26,Data!$C:$C,BI$1,Data!$D:$D,BI$2)</f>
        <v>0</v>
      </c>
      <c r="BJ26" s="5">
        <f>COUNTIFS(Data!$H:$H,$A26,Data!$C:$C,BJ$1,Data!$D:$D,BJ$2)</f>
        <v>0</v>
      </c>
      <c r="BK26" s="5">
        <f>COUNTIFS(Data!$H:$H,$A26,Data!$C:$C,BK$1,Data!$D:$D,BK$2)</f>
        <v>0</v>
      </c>
      <c r="BL26" s="5">
        <f>COUNTIFS(Data!$H:$H,$A26,Data!$C:$C,BL$1,Data!$D:$D,BL$2)</f>
        <v>0</v>
      </c>
      <c r="BM26" s="5">
        <f>COUNTIFS(Data!$H:$H,$A26,Data!$C:$C,BM$1,Data!$D:$D,BM$2)</f>
        <v>0</v>
      </c>
      <c r="BN26" s="5">
        <f>COUNTIFS(Data!$H:$H,$A26,Data!$C:$C,BN$1,Data!$D:$D,BN$2)</f>
        <v>0</v>
      </c>
      <c r="BO26" s="5">
        <f>COUNTIFS(Data!$H:$H,$A26,Data!$C:$C,BO$1,Data!$D:$D,BO$2)</f>
        <v>0</v>
      </c>
      <c r="BP26" s="5">
        <f>COUNTIFS(Data!$H:$H,$A26,Data!$C:$C,BP$1,Data!$D:$D,BP$2)</f>
        <v>0</v>
      </c>
      <c r="BQ26" s="5">
        <f>COUNTIFS(Data!$H:$H,$A26,Data!$C:$C,BQ$1,Data!$D:$D,BQ$2)</f>
        <v>0</v>
      </c>
      <c r="BR26" s="5">
        <f>COUNTIFS(Data!$H:$H,$A26,Data!$C:$C,BR$1,Data!$D:$D,BR$2)</f>
        <v>0</v>
      </c>
      <c r="BS26" s="5">
        <f>COUNTIFS(Data!$H:$H,$A26,Data!$C:$C,BS$1,Data!$D:$D,BS$2)</f>
        <v>0</v>
      </c>
      <c r="BT26" s="5">
        <f>COUNTIFS(Data!$H:$H,$A26,Data!$C:$C,BT$1,Data!$D:$D,BT$2)</f>
        <v>0</v>
      </c>
      <c r="BU26" s="5">
        <f>COUNTIFS(Data!$H:$H,$A26,Data!$C:$C,BU$1,Data!$D:$D,BU$2)</f>
        <v>0</v>
      </c>
      <c r="BV26" s="5">
        <f>COUNTIFS(Data!$H:$H,$A26,Data!$C:$C,BV$1,Data!$D:$D,BV$2)</f>
        <v>0</v>
      </c>
      <c r="BW26" s="5">
        <f>COUNTIFS(Data!$H:$H,$A26,Data!$C:$C,BW$1,Data!$D:$D,BW$2)</f>
        <v>0</v>
      </c>
      <c r="BX26" s="5">
        <f>COUNTIFS(Data!$H:$H,$A26,Data!$C:$C,BX$1,Data!$D:$D,BX$2)</f>
        <v>0</v>
      </c>
      <c r="BY26" s="5">
        <f>COUNTIFS(Data!$H:$H,$A26,Data!$C:$C,BY$1,Data!$D:$D,BY$2)</f>
        <v>0</v>
      </c>
      <c r="BZ26" s="5">
        <f>COUNTIFS(Data!$H:$H,$A26,Data!$C:$C,BZ$1,Data!$D:$D,BZ$2)</f>
        <v>0</v>
      </c>
      <c r="CA26" s="5">
        <f>COUNTIFS(Data!$H:$H,$A26,Data!$C:$C,CA$1,Data!$D:$D,CA$2)</f>
        <v>0</v>
      </c>
      <c r="CB26" s="5">
        <f>COUNTIFS(Data!$H:$H,$A26,Data!$C:$C,CB$1,Data!$D:$D,CB$2)</f>
        <v>0</v>
      </c>
      <c r="CC26" s="5">
        <f>COUNTIFS(Data!$H:$H,$A26,Data!$C:$C,CC$1,Data!$D:$D,CC$2)</f>
        <v>0</v>
      </c>
      <c r="CD26" s="5">
        <f>COUNTIFS(Data!$H:$H,$A26,Data!$C:$C,CD$1,Data!$D:$D,CD$2)</f>
        <v>0</v>
      </c>
      <c r="CE26" s="5">
        <f>COUNTIFS(Data!$H:$H,$A26,Data!$C:$C,CE$1,Data!$D:$D,CE$2)</f>
        <v>0</v>
      </c>
      <c r="CF26" s="5">
        <f>COUNTIFS(Data!$H:$H,$A26,Data!$C:$C,CF$1,Data!$D:$D,CF$2)</f>
        <v>0</v>
      </c>
      <c r="CG26" s="5">
        <f>COUNTIFS(Data!$H:$H,$A26,Data!$C:$C,CG$1,Data!$D:$D,CG$2)</f>
        <v>0</v>
      </c>
      <c r="CH26" s="5">
        <f>COUNTIFS(Data!$H:$H,$A26,Data!$C:$C,CH$1,Data!$D:$D,CH$2)</f>
        <v>0</v>
      </c>
      <c r="CI26" s="5">
        <f>COUNTIFS(Data!$H:$H,$A26,Data!$C:$C,CI$1,Data!$D:$D,CI$2)</f>
        <v>0</v>
      </c>
      <c r="CJ26" s="5">
        <f>COUNTIFS(Data!$H:$H,$A26,Data!$C:$C,CJ$1,Data!$D:$D,CJ$2)</f>
        <v>0</v>
      </c>
      <c r="CK26" s="5">
        <f>COUNTIFS(Data!$H:$H,$A26,Data!$C:$C,CK$1,Data!$D:$D,CK$2)</f>
        <v>0</v>
      </c>
      <c r="CL26" s="5">
        <f>COUNTIFS(Data!$H:$H,$A26,Data!$C:$C,CL$1,Data!$D:$D,CL$2)</f>
        <v>0</v>
      </c>
      <c r="CM26" s="5">
        <f>COUNTIFS(Data!$H:$H,$A26,Data!$C:$C,CM$1,Data!$D:$D,CM$2)</f>
        <v>0</v>
      </c>
      <c r="CN26" s="5">
        <f>COUNTIFS(Data!$H:$H,$A26,Data!$C:$C,CN$1,Data!$D:$D,CN$2)</f>
        <v>0</v>
      </c>
      <c r="CO26" s="5">
        <f>COUNTIFS(Data!$H:$H,$A26,Data!$C:$C,CO$1,Data!$D:$D,CO$2)</f>
        <v>0</v>
      </c>
      <c r="CP26" s="5">
        <f>COUNTIFS(Data!$H:$H,$A26,Data!$C:$C,CP$1,Data!$D:$D,CP$2)</f>
        <v>0</v>
      </c>
      <c r="CQ26" s="5">
        <f>COUNTIFS(Data!$H:$H,$A26,Data!$C:$C,CQ$1,Data!$D:$D,CQ$2)</f>
        <v>0</v>
      </c>
      <c r="CR26" s="5">
        <f>COUNTIFS(Data!$H:$H,$A26,Data!$C:$C,CR$1,Data!$D:$D,CR$2)</f>
        <v>0</v>
      </c>
      <c r="CS26" s="5">
        <f>COUNTIFS(Data!$H:$H,$A26,Data!$C:$C,CS$1,Data!$D:$D,CS$2)</f>
        <v>1</v>
      </c>
      <c r="CT26" s="5">
        <f>COUNTIFS(Data!$H:$H,$A26,Data!$C:$C,CT$1,Data!$D:$D,CT$2)</f>
        <v>0</v>
      </c>
      <c r="CU26" s="5">
        <f>COUNTIFS(Data!$H:$H,$A26,Data!$C:$C,CU$1,Data!$D:$D,CU$2)</f>
        <v>0</v>
      </c>
      <c r="CV26" s="5">
        <f>COUNTIFS(Data!$H:$H,$A26,Data!$C:$C,CV$1,Data!$D:$D,CV$2)</f>
        <v>0</v>
      </c>
      <c r="CW26" s="5">
        <f t="shared" ref="CW26:CX26" si="25">SUMIF($B$2:$CV$2,CW$2, $B26:$CV26)</f>
        <v>1</v>
      </c>
      <c r="CX26" s="5">
        <f t="shared" si="25"/>
        <v>0</v>
      </c>
      <c r="CY26" s="5">
        <f t="shared" si="3"/>
        <v>2</v>
      </c>
    </row>
    <row r="27">
      <c r="A27" s="5" t="str">
        <f>Countries!A25</f>
        <v>ECU</v>
      </c>
      <c r="B27" s="5">
        <f>COUNTIFS(Data!$H:$H,$A27,Data!$C:$C,B$1,Data!$D:$D,B$2)</f>
        <v>0</v>
      </c>
      <c r="C27" s="5">
        <f>COUNTIFS(Data!$H:$H,$A27,Data!$C:$C,C$1,Data!$D:$D,C$2)</f>
        <v>0</v>
      </c>
      <c r="D27" s="5">
        <f>COUNTIFS(Data!$H:$H,$A27,Data!$C:$C,D$1,Data!$D:$D,D$2)</f>
        <v>0</v>
      </c>
      <c r="E27" s="5">
        <f>COUNTIFS(Data!$H:$H,$A27,Data!$C:$C,E$1,Data!$D:$D,E$2)</f>
        <v>0</v>
      </c>
      <c r="F27" s="5">
        <f>COUNTIFS(Data!$H:$H,$A27,Data!$C:$C,F$1,Data!$D:$D,F$2)</f>
        <v>0</v>
      </c>
      <c r="G27" s="5">
        <f>COUNTIFS(Data!$H:$H,$A27,Data!$C:$C,G$1,Data!$D:$D,G$2)</f>
        <v>0</v>
      </c>
      <c r="H27" s="5">
        <f>COUNTIFS(Data!$H:$H,$A27,Data!$C:$C,H$1,Data!$D:$D,H$2)</f>
        <v>0</v>
      </c>
      <c r="I27" s="5">
        <f>COUNTIFS(Data!$H:$H,$A27,Data!$C:$C,I$1,Data!$D:$D,I$2)</f>
        <v>0</v>
      </c>
      <c r="J27" s="5">
        <f>COUNTIFS(Data!$H:$H,$A27,Data!$C:$C,J$1,Data!$D:$D,J$2)</f>
        <v>0</v>
      </c>
      <c r="K27" s="5">
        <f>COUNTIFS(Data!$H:$H,$A27,Data!$C:$C,K$1,Data!$D:$D,K$2)</f>
        <v>0</v>
      </c>
      <c r="L27" s="5">
        <f>COUNTIFS(Data!$H:$H,$A27,Data!$C:$C,L$1,Data!$D:$D,L$2)</f>
        <v>0</v>
      </c>
      <c r="M27" s="5">
        <f>COUNTIFS(Data!$H:$H,$A27,Data!$C:$C,M$1,Data!$D:$D,M$2)</f>
        <v>0</v>
      </c>
      <c r="N27" s="5">
        <f>COUNTIFS(Data!$H:$H,$A27,Data!$C:$C,N$1,Data!$D:$D,N$2)</f>
        <v>0</v>
      </c>
      <c r="O27" s="5">
        <f>COUNTIFS(Data!$H:$H,$A27,Data!$C:$C,O$1,Data!$D:$D,O$2)</f>
        <v>0</v>
      </c>
      <c r="P27" s="5">
        <f>COUNTIFS(Data!$H:$H,$A27,Data!$C:$C,P$1,Data!$D:$D,P$2)</f>
        <v>0</v>
      </c>
      <c r="Q27" s="5">
        <f>COUNTIFS(Data!$H:$H,$A27,Data!$C:$C,Q$1,Data!$D:$D,Q$2)</f>
        <v>0</v>
      </c>
      <c r="R27" s="5">
        <f>COUNTIFS(Data!$H:$H,$A27,Data!$C:$C,R$1,Data!$D:$D,R$2)</f>
        <v>0</v>
      </c>
      <c r="S27" s="5">
        <f>COUNTIFS(Data!$H:$H,$A27,Data!$C:$C,S$1,Data!$D:$D,S$2)</f>
        <v>0</v>
      </c>
      <c r="T27" s="5">
        <f>COUNTIFS(Data!$H:$H,$A27,Data!$C:$C,T$1,Data!$D:$D,T$2)</f>
        <v>0</v>
      </c>
      <c r="U27" s="5">
        <f>COUNTIFS(Data!$H:$H,$A27,Data!$C:$C,U$1,Data!$D:$D,U$2)</f>
        <v>0</v>
      </c>
      <c r="V27" s="5">
        <f>COUNTIFS(Data!$H:$H,$A27,Data!$C:$C,V$1,Data!$D:$D,V$2)</f>
        <v>0</v>
      </c>
      <c r="W27" s="5">
        <f>COUNTIFS(Data!$H:$H,$A27,Data!$C:$C,W$1,Data!$D:$D,W$2)</f>
        <v>0</v>
      </c>
      <c r="X27" s="5">
        <f>COUNTIFS(Data!$H:$H,$A27,Data!$C:$C,X$1,Data!$D:$D,X$2)</f>
        <v>0</v>
      </c>
      <c r="Y27" s="5">
        <f>COUNTIFS(Data!$H:$H,$A27,Data!$C:$C,Y$1,Data!$D:$D,Y$2)</f>
        <v>0</v>
      </c>
      <c r="Z27" s="5">
        <f>COUNTIFS(Data!$H:$H,$A27,Data!$C:$C,Z$1,Data!$D:$D,Z$2)</f>
        <v>0</v>
      </c>
      <c r="AA27" s="5">
        <f>COUNTIFS(Data!$H:$H,$A27,Data!$C:$C,AA$1,Data!$D:$D,AA$2)</f>
        <v>0</v>
      </c>
      <c r="AB27" s="5">
        <f>COUNTIFS(Data!$H:$H,$A27,Data!$C:$C,AB$1,Data!$D:$D,AB$2)</f>
        <v>0</v>
      </c>
      <c r="AC27" s="5">
        <f>COUNTIFS(Data!$H:$H,$A27,Data!$C:$C,AC$1,Data!$D:$D,AC$2)</f>
        <v>0</v>
      </c>
      <c r="AD27" s="5">
        <f>COUNTIFS(Data!$H:$H,$A27,Data!$C:$C,AD$1,Data!$D:$D,AD$2)</f>
        <v>0</v>
      </c>
      <c r="AE27" s="5">
        <f>COUNTIFS(Data!$H:$H,$A27,Data!$C:$C,AE$1,Data!$D:$D,AE$2)</f>
        <v>0</v>
      </c>
      <c r="AF27" s="5">
        <f>COUNTIFS(Data!$H:$H,$A27,Data!$C:$C,AF$1,Data!$D:$D,AF$2)</f>
        <v>0</v>
      </c>
      <c r="AG27" s="5">
        <f>COUNTIFS(Data!$H:$H,$A27,Data!$C:$C,AG$1,Data!$D:$D,AG$2)</f>
        <v>0</v>
      </c>
      <c r="AH27" s="5">
        <f>COUNTIFS(Data!$H:$H,$A27,Data!$C:$C,AH$1,Data!$D:$D,AH$2)</f>
        <v>0</v>
      </c>
      <c r="AI27" s="5">
        <f>COUNTIFS(Data!$H:$H,$A27,Data!$C:$C,AI$1,Data!$D:$D,AI$2)</f>
        <v>0</v>
      </c>
      <c r="AJ27" s="5">
        <f>COUNTIFS(Data!$H:$H,$A27,Data!$C:$C,AJ$1,Data!$D:$D,AJ$2)</f>
        <v>0</v>
      </c>
      <c r="AK27" s="5">
        <f>COUNTIFS(Data!$H:$H,$A27,Data!$C:$C,AK$1,Data!$D:$D,AK$2)</f>
        <v>0</v>
      </c>
      <c r="AL27" s="5">
        <f>COUNTIFS(Data!$H:$H,$A27,Data!$C:$C,AL$1,Data!$D:$D,AL$2)</f>
        <v>0</v>
      </c>
      <c r="AM27" s="5">
        <f>COUNTIFS(Data!$H:$H,$A27,Data!$C:$C,AM$1,Data!$D:$D,AM$2)</f>
        <v>0</v>
      </c>
      <c r="AN27" s="5">
        <f>COUNTIFS(Data!$H:$H,$A27,Data!$C:$C,AN$1,Data!$D:$D,AN$2)</f>
        <v>0</v>
      </c>
      <c r="AO27" s="5">
        <f>COUNTIFS(Data!$H:$H,$A27,Data!$C:$C,AO$1,Data!$D:$D,AO$2)</f>
        <v>0</v>
      </c>
      <c r="AP27" s="5">
        <f>COUNTIFS(Data!$H:$H,$A27,Data!$C:$C,AP$1,Data!$D:$D,AP$2)</f>
        <v>0</v>
      </c>
      <c r="AQ27" s="5">
        <f>COUNTIFS(Data!$H:$H,$A27,Data!$C:$C,AQ$1,Data!$D:$D,AQ$2)</f>
        <v>0</v>
      </c>
      <c r="AR27" s="5">
        <f>COUNTIFS(Data!$H:$H,$A27,Data!$C:$C,AR$1,Data!$D:$D,AR$2)</f>
        <v>0</v>
      </c>
      <c r="AS27" s="5">
        <f>COUNTIFS(Data!$H:$H,$A27,Data!$C:$C,AS$1,Data!$D:$D,AS$2)</f>
        <v>0</v>
      </c>
      <c r="AT27" s="5">
        <f>COUNTIFS(Data!$H:$H,$A27,Data!$C:$C,AT$1,Data!$D:$D,AT$2)</f>
        <v>0</v>
      </c>
      <c r="AU27" s="5">
        <f>COUNTIFS(Data!$H:$H,$A27,Data!$C:$C,AU$1,Data!$D:$D,AU$2)</f>
        <v>0</v>
      </c>
      <c r="AV27" s="5">
        <f>COUNTIFS(Data!$H:$H,$A27,Data!$C:$C,AV$1,Data!$D:$D,AV$2)</f>
        <v>0</v>
      </c>
      <c r="AW27" s="5">
        <f>COUNTIFS(Data!$H:$H,$A27,Data!$C:$C,AW$1,Data!$D:$D,AW$2)</f>
        <v>0</v>
      </c>
      <c r="AX27" s="5">
        <f>COUNTIFS(Data!$H:$H,$A27,Data!$C:$C,AX$1,Data!$D:$D,AX$2)</f>
        <v>0</v>
      </c>
      <c r="AY27" s="5">
        <f>COUNTIFS(Data!$H:$H,$A27,Data!$C:$C,AY$1,Data!$D:$D,AY$2)</f>
        <v>0</v>
      </c>
      <c r="AZ27" s="5">
        <f>COUNTIFS(Data!$H:$H,$A27,Data!$C:$C,AZ$1,Data!$D:$D,AZ$2)</f>
        <v>0</v>
      </c>
      <c r="BA27" s="5">
        <f>COUNTIFS(Data!$H:$H,$A27,Data!$C:$C,BA$1,Data!$D:$D,BA$2)</f>
        <v>0</v>
      </c>
      <c r="BB27" s="5">
        <f>COUNTIFS(Data!$H:$H,$A27,Data!$C:$C,BB$1,Data!$D:$D,BB$2)</f>
        <v>0</v>
      </c>
      <c r="BC27" s="5">
        <f>COUNTIFS(Data!$H:$H,$A27,Data!$C:$C,BC$1,Data!$D:$D,BC$2)</f>
        <v>0</v>
      </c>
      <c r="BD27" s="5">
        <f>COUNTIFS(Data!$H:$H,$A27,Data!$C:$C,BD$1,Data!$D:$D,BD$2)</f>
        <v>0</v>
      </c>
      <c r="BE27" s="5">
        <f>COUNTIFS(Data!$H:$H,$A27,Data!$C:$C,BE$1,Data!$D:$D,BE$2)</f>
        <v>0</v>
      </c>
      <c r="BF27" s="5">
        <f>COUNTIFS(Data!$H:$H,$A27,Data!$C:$C,BF$1,Data!$D:$D,BF$2)</f>
        <v>0</v>
      </c>
      <c r="BG27" s="5">
        <f>COUNTIFS(Data!$H:$H,$A27,Data!$C:$C,BG$1,Data!$D:$D,BG$2)</f>
        <v>0</v>
      </c>
      <c r="BH27" s="5">
        <f>COUNTIFS(Data!$H:$H,$A27,Data!$C:$C,BH$1,Data!$D:$D,BH$2)</f>
        <v>0</v>
      </c>
      <c r="BI27" s="5">
        <f>COUNTIFS(Data!$H:$H,$A27,Data!$C:$C,BI$1,Data!$D:$D,BI$2)</f>
        <v>0</v>
      </c>
      <c r="BJ27" s="5">
        <f>COUNTIFS(Data!$H:$H,$A27,Data!$C:$C,BJ$1,Data!$D:$D,BJ$2)</f>
        <v>0</v>
      </c>
      <c r="BK27" s="5">
        <f>COUNTIFS(Data!$H:$H,$A27,Data!$C:$C,BK$1,Data!$D:$D,BK$2)</f>
        <v>0</v>
      </c>
      <c r="BL27" s="5">
        <f>COUNTIFS(Data!$H:$H,$A27,Data!$C:$C,BL$1,Data!$D:$D,BL$2)</f>
        <v>0</v>
      </c>
      <c r="BM27" s="5">
        <f>COUNTIFS(Data!$H:$H,$A27,Data!$C:$C,BM$1,Data!$D:$D,BM$2)</f>
        <v>0</v>
      </c>
      <c r="BN27" s="5">
        <f>COUNTIFS(Data!$H:$H,$A27,Data!$C:$C,BN$1,Data!$D:$D,BN$2)</f>
        <v>0</v>
      </c>
      <c r="BO27" s="5">
        <f>COUNTIFS(Data!$H:$H,$A27,Data!$C:$C,BO$1,Data!$D:$D,BO$2)</f>
        <v>0</v>
      </c>
      <c r="BP27" s="5">
        <f>COUNTIFS(Data!$H:$H,$A27,Data!$C:$C,BP$1,Data!$D:$D,BP$2)</f>
        <v>0</v>
      </c>
      <c r="BQ27" s="5">
        <f>COUNTIFS(Data!$H:$H,$A27,Data!$C:$C,BQ$1,Data!$D:$D,BQ$2)</f>
        <v>0</v>
      </c>
      <c r="BR27" s="5">
        <f>COUNTIFS(Data!$H:$H,$A27,Data!$C:$C,BR$1,Data!$D:$D,BR$2)</f>
        <v>0</v>
      </c>
      <c r="BS27" s="5">
        <f>COUNTIFS(Data!$H:$H,$A27,Data!$C:$C,BS$1,Data!$D:$D,BS$2)</f>
        <v>0</v>
      </c>
      <c r="BT27" s="5">
        <f>COUNTIFS(Data!$H:$H,$A27,Data!$C:$C,BT$1,Data!$D:$D,BT$2)</f>
        <v>0</v>
      </c>
      <c r="BU27" s="5">
        <f>COUNTIFS(Data!$H:$H,$A27,Data!$C:$C,BU$1,Data!$D:$D,BU$2)</f>
        <v>0</v>
      </c>
      <c r="BV27" s="5">
        <f>COUNTIFS(Data!$H:$H,$A27,Data!$C:$C,BV$1,Data!$D:$D,BV$2)</f>
        <v>0</v>
      </c>
      <c r="BW27" s="5">
        <f>COUNTIFS(Data!$H:$H,$A27,Data!$C:$C,BW$1,Data!$D:$D,BW$2)</f>
        <v>0</v>
      </c>
      <c r="BX27" s="5">
        <f>COUNTIFS(Data!$H:$H,$A27,Data!$C:$C,BX$1,Data!$D:$D,BX$2)</f>
        <v>0</v>
      </c>
      <c r="BY27" s="5">
        <f>COUNTIFS(Data!$H:$H,$A27,Data!$C:$C,BY$1,Data!$D:$D,BY$2)</f>
        <v>0</v>
      </c>
      <c r="BZ27" s="5">
        <f>COUNTIFS(Data!$H:$H,$A27,Data!$C:$C,BZ$1,Data!$D:$D,BZ$2)</f>
        <v>0</v>
      </c>
      <c r="CA27" s="5">
        <f>COUNTIFS(Data!$H:$H,$A27,Data!$C:$C,CA$1,Data!$D:$D,CA$2)</f>
        <v>0</v>
      </c>
      <c r="CB27" s="5">
        <f>COUNTIFS(Data!$H:$H,$A27,Data!$C:$C,CB$1,Data!$D:$D,CB$2)</f>
        <v>0</v>
      </c>
      <c r="CC27" s="5">
        <f>COUNTIFS(Data!$H:$H,$A27,Data!$C:$C,CC$1,Data!$D:$D,CC$2)</f>
        <v>0</v>
      </c>
      <c r="CD27" s="5">
        <f>COUNTIFS(Data!$H:$H,$A27,Data!$C:$C,CD$1,Data!$D:$D,CD$2)</f>
        <v>0</v>
      </c>
      <c r="CE27" s="5">
        <f>COUNTIFS(Data!$H:$H,$A27,Data!$C:$C,CE$1,Data!$D:$D,CE$2)</f>
        <v>0</v>
      </c>
      <c r="CF27" s="5">
        <f>COUNTIFS(Data!$H:$H,$A27,Data!$C:$C,CF$1,Data!$D:$D,CF$2)</f>
        <v>0</v>
      </c>
      <c r="CG27" s="5">
        <f>COUNTIFS(Data!$H:$H,$A27,Data!$C:$C,CG$1,Data!$D:$D,CG$2)</f>
        <v>0</v>
      </c>
      <c r="CH27" s="5">
        <f>COUNTIFS(Data!$H:$H,$A27,Data!$C:$C,CH$1,Data!$D:$D,CH$2)</f>
        <v>0</v>
      </c>
      <c r="CI27" s="5">
        <f>COUNTIFS(Data!$H:$H,$A27,Data!$C:$C,CI$1,Data!$D:$D,CI$2)</f>
        <v>0</v>
      </c>
      <c r="CJ27" s="5">
        <f>COUNTIFS(Data!$H:$H,$A27,Data!$C:$C,CJ$1,Data!$D:$D,CJ$2)</f>
        <v>0</v>
      </c>
      <c r="CK27" s="5">
        <f>COUNTIFS(Data!$H:$H,$A27,Data!$C:$C,CK$1,Data!$D:$D,CK$2)</f>
        <v>0</v>
      </c>
      <c r="CL27" s="5">
        <f>COUNTIFS(Data!$H:$H,$A27,Data!$C:$C,CL$1,Data!$D:$D,CL$2)</f>
        <v>0</v>
      </c>
      <c r="CM27" s="5">
        <f>COUNTIFS(Data!$H:$H,$A27,Data!$C:$C,CM$1,Data!$D:$D,CM$2)</f>
        <v>0</v>
      </c>
      <c r="CN27" s="5">
        <f>COUNTIFS(Data!$H:$H,$A27,Data!$C:$C,CN$1,Data!$D:$D,CN$2)</f>
        <v>0</v>
      </c>
      <c r="CO27" s="5">
        <f>COUNTIFS(Data!$H:$H,$A27,Data!$C:$C,CO$1,Data!$D:$D,CO$2)</f>
        <v>0</v>
      </c>
      <c r="CP27" s="5">
        <f>COUNTIFS(Data!$H:$H,$A27,Data!$C:$C,CP$1,Data!$D:$D,CP$2)</f>
        <v>0</v>
      </c>
      <c r="CQ27" s="5">
        <f>COUNTIFS(Data!$H:$H,$A27,Data!$C:$C,CQ$1,Data!$D:$D,CQ$2)</f>
        <v>0</v>
      </c>
      <c r="CR27" s="5">
        <f>COUNTIFS(Data!$H:$H,$A27,Data!$C:$C,CR$1,Data!$D:$D,CR$2)</f>
        <v>0</v>
      </c>
      <c r="CS27" s="5">
        <f>COUNTIFS(Data!$H:$H,$A27,Data!$C:$C,CS$1,Data!$D:$D,CS$2)</f>
        <v>0</v>
      </c>
      <c r="CT27" s="5">
        <f>COUNTIFS(Data!$H:$H,$A27,Data!$C:$C,CT$1,Data!$D:$D,CT$2)</f>
        <v>1</v>
      </c>
      <c r="CU27" s="5">
        <f>COUNTIFS(Data!$H:$H,$A27,Data!$C:$C,CU$1,Data!$D:$D,CU$2)</f>
        <v>0</v>
      </c>
      <c r="CV27" s="5">
        <f>COUNTIFS(Data!$H:$H,$A27,Data!$C:$C,CV$1,Data!$D:$D,CV$2)</f>
        <v>0</v>
      </c>
      <c r="CW27" s="5">
        <f t="shared" ref="CW27:CX27" si="26">SUMIF($B$2:$CV$2,CW$2, $B27:$CV27)</f>
        <v>0</v>
      </c>
      <c r="CX27" s="5">
        <f t="shared" si="26"/>
        <v>1</v>
      </c>
      <c r="CY27" s="5">
        <f t="shared" si="3"/>
        <v>1</v>
      </c>
    </row>
    <row r="28">
      <c r="A28" s="5" t="str">
        <f>Countries!A26</f>
        <v>EGY</v>
      </c>
      <c r="B28" s="5">
        <f>COUNTIFS(Data!$H:$H,$A28,Data!$C:$C,B$1,Data!$D:$D,B$2)</f>
        <v>0</v>
      </c>
      <c r="C28" s="5">
        <f>COUNTIFS(Data!$H:$H,$A28,Data!$C:$C,C$1,Data!$D:$D,C$2)</f>
        <v>0</v>
      </c>
      <c r="D28" s="5">
        <f>COUNTIFS(Data!$H:$H,$A28,Data!$C:$C,D$1,Data!$D:$D,D$2)</f>
        <v>0</v>
      </c>
      <c r="E28" s="5">
        <f>COUNTIFS(Data!$H:$H,$A28,Data!$C:$C,E$1,Data!$D:$D,E$2)</f>
        <v>0</v>
      </c>
      <c r="F28" s="5">
        <f>COUNTIFS(Data!$H:$H,$A28,Data!$C:$C,F$1,Data!$D:$D,F$2)</f>
        <v>0</v>
      </c>
      <c r="G28" s="5">
        <f>COUNTIFS(Data!$H:$H,$A28,Data!$C:$C,G$1,Data!$D:$D,G$2)</f>
        <v>0</v>
      </c>
      <c r="H28" s="5">
        <f>COUNTIFS(Data!$H:$H,$A28,Data!$C:$C,H$1,Data!$D:$D,H$2)</f>
        <v>0</v>
      </c>
      <c r="I28" s="5">
        <f>COUNTIFS(Data!$H:$H,$A28,Data!$C:$C,I$1,Data!$D:$D,I$2)</f>
        <v>0</v>
      </c>
      <c r="J28" s="5">
        <f>COUNTIFS(Data!$H:$H,$A28,Data!$C:$C,J$1,Data!$D:$D,J$2)</f>
        <v>0</v>
      </c>
      <c r="K28" s="5">
        <f>COUNTIFS(Data!$H:$H,$A28,Data!$C:$C,K$1,Data!$D:$D,K$2)</f>
        <v>0</v>
      </c>
      <c r="L28" s="5">
        <f>COUNTIFS(Data!$H:$H,$A28,Data!$C:$C,L$1,Data!$D:$D,L$2)</f>
        <v>0</v>
      </c>
      <c r="M28" s="5">
        <f>COUNTIFS(Data!$H:$H,$A28,Data!$C:$C,M$1,Data!$D:$D,M$2)</f>
        <v>0</v>
      </c>
      <c r="N28" s="5">
        <f>COUNTIFS(Data!$H:$H,$A28,Data!$C:$C,N$1,Data!$D:$D,N$2)</f>
        <v>0</v>
      </c>
      <c r="O28" s="5">
        <f>COUNTIFS(Data!$H:$H,$A28,Data!$C:$C,O$1,Data!$D:$D,O$2)</f>
        <v>0</v>
      </c>
      <c r="P28" s="5">
        <f>COUNTIFS(Data!$H:$H,$A28,Data!$C:$C,P$1,Data!$D:$D,P$2)</f>
        <v>0</v>
      </c>
      <c r="Q28" s="5">
        <f>COUNTIFS(Data!$H:$H,$A28,Data!$C:$C,Q$1,Data!$D:$D,Q$2)</f>
        <v>0</v>
      </c>
      <c r="R28" s="5">
        <f>COUNTIFS(Data!$H:$H,$A28,Data!$C:$C,R$1,Data!$D:$D,R$2)</f>
        <v>0</v>
      </c>
      <c r="S28" s="5">
        <f>COUNTIFS(Data!$H:$H,$A28,Data!$C:$C,S$1,Data!$D:$D,S$2)</f>
        <v>0</v>
      </c>
      <c r="T28" s="5">
        <f>COUNTIFS(Data!$H:$H,$A28,Data!$C:$C,T$1,Data!$D:$D,T$2)</f>
        <v>0</v>
      </c>
      <c r="U28" s="5">
        <f>COUNTIFS(Data!$H:$H,$A28,Data!$C:$C,U$1,Data!$D:$D,U$2)</f>
        <v>0</v>
      </c>
      <c r="V28" s="5">
        <f>COUNTIFS(Data!$H:$H,$A28,Data!$C:$C,V$1,Data!$D:$D,V$2)</f>
        <v>0</v>
      </c>
      <c r="W28" s="5">
        <f>COUNTIFS(Data!$H:$H,$A28,Data!$C:$C,W$1,Data!$D:$D,W$2)</f>
        <v>0</v>
      </c>
      <c r="X28" s="5">
        <f>COUNTIFS(Data!$H:$H,$A28,Data!$C:$C,X$1,Data!$D:$D,X$2)</f>
        <v>0</v>
      </c>
      <c r="Y28" s="5">
        <f>COUNTIFS(Data!$H:$H,$A28,Data!$C:$C,Y$1,Data!$D:$D,Y$2)</f>
        <v>0</v>
      </c>
      <c r="Z28" s="5">
        <f>COUNTIFS(Data!$H:$H,$A28,Data!$C:$C,Z$1,Data!$D:$D,Z$2)</f>
        <v>0</v>
      </c>
      <c r="AA28" s="5">
        <f>COUNTIFS(Data!$H:$H,$A28,Data!$C:$C,AA$1,Data!$D:$D,AA$2)</f>
        <v>0</v>
      </c>
      <c r="AB28" s="5">
        <f>COUNTIFS(Data!$H:$H,$A28,Data!$C:$C,AB$1,Data!$D:$D,AB$2)</f>
        <v>0</v>
      </c>
      <c r="AC28" s="5">
        <f>COUNTIFS(Data!$H:$H,$A28,Data!$C:$C,AC$1,Data!$D:$D,AC$2)</f>
        <v>0</v>
      </c>
      <c r="AD28" s="5">
        <f>COUNTIFS(Data!$H:$H,$A28,Data!$C:$C,AD$1,Data!$D:$D,AD$2)</f>
        <v>0</v>
      </c>
      <c r="AE28" s="5">
        <f>COUNTIFS(Data!$H:$H,$A28,Data!$C:$C,AE$1,Data!$D:$D,AE$2)</f>
        <v>0</v>
      </c>
      <c r="AF28" s="5">
        <f>COUNTIFS(Data!$H:$H,$A28,Data!$C:$C,AF$1,Data!$D:$D,AF$2)</f>
        <v>0</v>
      </c>
      <c r="AG28" s="5">
        <f>COUNTIFS(Data!$H:$H,$A28,Data!$C:$C,AG$1,Data!$D:$D,AG$2)</f>
        <v>0</v>
      </c>
      <c r="AH28" s="5">
        <f>COUNTIFS(Data!$H:$H,$A28,Data!$C:$C,AH$1,Data!$D:$D,AH$2)</f>
        <v>0</v>
      </c>
      <c r="AI28" s="5">
        <f>COUNTIFS(Data!$H:$H,$A28,Data!$C:$C,AI$1,Data!$D:$D,AI$2)</f>
        <v>0</v>
      </c>
      <c r="AJ28" s="5">
        <f>COUNTIFS(Data!$H:$H,$A28,Data!$C:$C,AJ$1,Data!$D:$D,AJ$2)</f>
        <v>0</v>
      </c>
      <c r="AK28" s="5">
        <f>COUNTIFS(Data!$H:$H,$A28,Data!$C:$C,AK$1,Data!$D:$D,AK$2)</f>
        <v>0</v>
      </c>
      <c r="AL28" s="5">
        <f>COUNTIFS(Data!$H:$H,$A28,Data!$C:$C,AL$1,Data!$D:$D,AL$2)</f>
        <v>0</v>
      </c>
      <c r="AM28" s="5">
        <f>COUNTIFS(Data!$H:$H,$A28,Data!$C:$C,AM$1,Data!$D:$D,AM$2)</f>
        <v>0</v>
      </c>
      <c r="AN28" s="5">
        <f>COUNTIFS(Data!$H:$H,$A28,Data!$C:$C,AN$1,Data!$D:$D,AN$2)</f>
        <v>0</v>
      </c>
      <c r="AO28" s="5">
        <f>COUNTIFS(Data!$H:$H,$A28,Data!$C:$C,AO$1,Data!$D:$D,AO$2)</f>
        <v>0</v>
      </c>
      <c r="AP28" s="5">
        <f>COUNTIFS(Data!$H:$H,$A28,Data!$C:$C,AP$1,Data!$D:$D,AP$2)</f>
        <v>0</v>
      </c>
      <c r="AQ28" s="5">
        <f>COUNTIFS(Data!$H:$H,$A28,Data!$C:$C,AQ$1,Data!$D:$D,AQ$2)</f>
        <v>0</v>
      </c>
      <c r="AR28" s="5">
        <f>COUNTIFS(Data!$H:$H,$A28,Data!$C:$C,AR$1,Data!$D:$D,AR$2)</f>
        <v>0</v>
      </c>
      <c r="AS28" s="5">
        <f>COUNTIFS(Data!$H:$H,$A28,Data!$C:$C,AS$1,Data!$D:$D,AS$2)</f>
        <v>0</v>
      </c>
      <c r="AT28" s="5">
        <f>COUNTIFS(Data!$H:$H,$A28,Data!$C:$C,AT$1,Data!$D:$D,AT$2)</f>
        <v>0</v>
      </c>
      <c r="AU28" s="5">
        <f>COUNTIFS(Data!$H:$H,$A28,Data!$C:$C,AU$1,Data!$D:$D,AU$2)</f>
        <v>0</v>
      </c>
      <c r="AV28" s="5">
        <f>COUNTIFS(Data!$H:$H,$A28,Data!$C:$C,AV$1,Data!$D:$D,AV$2)</f>
        <v>0</v>
      </c>
      <c r="AW28" s="5">
        <f>COUNTIFS(Data!$H:$H,$A28,Data!$C:$C,AW$1,Data!$D:$D,AW$2)</f>
        <v>0</v>
      </c>
      <c r="AX28" s="5">
        <f>COUNTIFS(Data!$H:$H,$A28,Data!$C:$C,AX$1,Data!$D:$D,AX$2)</f>
        <v>0</v>
      </c>
      <c r="AY28" s="5">
        <f>COUNTIFS(Data!$H:$H,$A28,Data!$C:$C,AY$1,Data!$D:$D,AY$2)</f>
        <v>0</v>
      </c>
      <c r="AZ28" s="5">
        <f>COUNTIFS(Data!$H:$H,$A28,Data!$C:$C,AZ$1,Data!$D:$D,AZ$2)</f>
        <v>0</v>
      </c>
      <c r="BA28" s="5">
        <f>COUNTIFS(Data!$H:$H,$A28,Data!$C:$C,BA$1,Data!$D:$D,BA$2)</f>
        <v>0</v>
      </c>
      <c r="BB28" s="5">
        <f>COUNTIFS(Data!$H:$H,$A28,Data!$C:$C,BB$1,Data!$D:$D,BB$2)</f>
        <v>0</v>
      </c>
      <c r="BC28" s="5">
        <f>COUNTIFS(Data!$H:$H,$A28,Data!$C:$C,BC$1,Data!$D:$D,BC$2)</f>
        <v>0</v>
      </c>
      <c r="BD28" s="5">
        <f>COUNTIFS(Data!$H:$H,$A28,Data!$C:$C,BD$1,Data!$D:$D,BD$2)</f>
        <v>0</v>
      </c>
      <c r="BE28" s="5">
        <f>COUNTIFS(Data!$H:$H,$A28,Data!$C:$C,BE$1,Data!$D:$D,BE$2)</f>
        <v>0</v>
      </c>
      <c r="BF28" s="5">
        <f>COUNTIFS(Data!$H:$H,$A28,Data!$C:$C,BF$1,Data!$D:$D,BF$2)</f>
        <v>1</v>
      </c>
      <c r="BG28" s="5">
        <f>COUNTIFS(Data!$H:$H,$A28,Data!$C:$C,BG$1,Data!$D:$D,BG$2)</f>
        <v>0</v>
      </c>
      <c r="BH28" s="5">
        <f>COUNTIFS(Data!$H:$H,$A28,Data!$C:$C,BH$1,Data!$D:$D,BH$2)</f>
        <v>0</v>
      </c>
      <c r="BI28" s="5">
        <f>COUNTIFS(Data!$H:$H,$A28,Data!$C:$C,BI$1,Data!$D:$D,BI$2)</f>
        <v>0</v>
      </c>
      <c r="BJ28" s="5">
        <f>COUNTIFS(Data!$H:$H,$A28,Data!$C:$C,BJ$1,Data!$D:$D,BJ$2)</f>
        <v>0</v>
      </c>
      <c r="BK28" s="5">
        <f>COUNTIFS(Data!$H:$H,$A28,Data!$C:$C,BK$1,Data!$D:$D,BK$2)</f>
        <v>0</v>
      </c>
      <c r="BL28" s="5">
        <f>COUNTIFS(Data!$H:$H,$A28,Data!$C:$C,BL$1,Data!$D:$D,BL$2)</f>
        <v>0</v>
      </c>
      <c r="BM28" s="5">
        <f>COUNTIFS(Data!$H:$H,$A28,Data!$C:$C,BM$1,Data!$D:$D,BM$2)</f>
        <v>0</v>
      </c>
      <c r="BN28" s="5">
        <f>COUNTIFS(Data!$H:$H,$A28,Data!$C:$C,BN$1,Data!$D:$D,BN$2)</f>
        <v>0</v>
      </c>
      <c r="BO28" s="5">
        <f>COUNTIFS(Data!$H:$H,$A28,Data!$C:$C,BO$1,Data!$D:$D,BO$2)</f>
        <v>0</v>
      </c>
      <c r="BP28" s="5">
        <f>COUNTIFS(Data!$H:$H,$A28,Data!$C:$C,BP$1,Data!$D:$D,BP$2)</f>
        <v>0</v>
      </c>
      <c r="BQ28" s="5">
        <f>COUNTIFS(Data!$H:$H,$A28,Data!$C:$C,BQ$1,Data!$D:$D,BQ$2)</f>
        <v>0</v>
      </c>
      <c r="BR28" s="5">
        <f>COUNTIFS(Data!$H:$H,$A28,Data!$C:$C,BR$1,Data!$D:$D,BR$2)</f>
        <v>0</v>
      </c>
      <c r="BS28" s="5">
        <f>COUNTIFS(Data!$H:$H,$A28,Data!$C:$C,BS$1,Data!$D:$D,BS$2)</f>
        <v>0</v>
      </c>
      <c r="BT28" s="5">
        <f>COUNTIFS(Data!$H:$H,$A28,Data!$C:$C,BT$1,Data!$D:$D,BT$2)</f>
        <v>0</v>
      </c>
      <c r="BU28" s="5">
        <f>COUNTIFS(Data!$H:$H,$A28,Data!$C:$C,BU$1,Data!$D:$D,BU$2)</f>
        <v>0</v>
      </c>
      <c r="BV28" s="5">
        <f>COUNTIFS(Data!$H:$H,$A28,Data!$C:$C,BV$1,Data!$D:$D,BV$2)</f>
        <v>0</v>
      </c>
      <c r="BW28" s="5">
        <f>COUNTIFS(Data!$H:$H,$A28,Data!$C:$C,BW$1,Data!$D:$D,BW$2)</f>
        <v>0</v>
      </c>
      <c r="BX28" s="5">
        <f>COUNTIFS(Data!$H:$H,$A28,Data!$C:$C,BX$1,Data!$D:$D,BX$2)</f>
        <v>0</v>
      </c>
      <c r="BY28" s="5">
        <f>COUNTIFS(Data!$H:$H,$A28,Data!$C:$C,BY$1,Data!$D:$D,BY$2)</f>
        <v>0</v>
      </c>
      <c r="BZ28" s="5">
        <f>COUNTIFS(Data!$H:$H,$A28,Data!$C:$C,BZ$1,Data!$D:$D,BZ$2)</f>
        <v>0</v>
      </c>
      <c r="CA28" s="5">
        <f>COUNTIFS(Data!$H:$H,$A28,Data!$C:$C,CA$1,Data!$D:$D,CA$2)</f>
        <v>0</v>
      </c>
      <c r="CB28" s="5">
        <f>COUNTIFS(Data!$H:$H,$A28,Data!$C:$C,CB$1,Data!$D:$D,CB$2)</f>
        <v>0</v>
      </c>
      <c r="CC28" s="5">
        <f>COUNTIFS(Data!$H:$H,$A28,Data!$C:$C,CC$1,Data!$D:$D,CC$2)</f>
        <v>0</v>
      </c>
      <c r="CD28" s="5">
        <f>COUNTIFS(Data!$H:$H,$A28,Data!$C:$C,CD$1,Data!$D:$D,CD$2)</f>
        <v>0</v>
      </c>
      <c r="CE28" s="5">
        <f>COUNTIFS(Data!$H:$H,$A28,Data!$C:$C,CE$1,Data!$D:$D,CE$2)</f>
        <v>0</v>
      </c>
      <c r="CF28" s="5">
        <f>COUNTIFS(Data!$H:$H,$A28,Data!$C:$C,CF$1,Data!$D:$D,CF$2)</f>
        <v>0</v>
      </c>
      <c r="CG28" s="5">
        <f>COUNTIFS(Data!$H:$H,$A28,Data!$C:$C,CG$1,Data!$D:$D,CG$2)</f>
        <v>0</v>
      </c>
      <c r="CH28" s="5">
        <f>COUNTIFS(Data!$H:$H,$A28,Data!$C:$C,CH$1,Data!$D:$D,CH$2)</f>
        <v>0</v>
      </c>
      <c r="CI28" s="5">
        <f>COUNTIFS(Data!$H:$H,$A28,Data!$C:$C,CI$1,Data!$D:$D,CI$2)</f>
        <v>0</v>
      </c>
      <c r="CJ28" s="5">
        <f>COUNTIFS(Data!$H:$H,$A28,Data!$C:$C,CJ$1,Data!$D:$D,CJ$2)</f>
        <v>0</v>
      </c>
      <c r="CK28" s="5">
        <f>COUNTIFS(Data!$H:$H,$A28,Data!$C:$C,CK$1,Data!$D:$D,CK$2)</f>
        <v>0</v>
      </c>
      <c r="CL28" s="5">
        <f>COUNTIFS(Data!$H:$H,$A28,Data!$C:$C,CL$1,Data!$D:$D,CL$2)</f>
        <v>0</v>
      </c>
      <c r="CM28" s="5">
        <f>COUNTIFS(Data!$H:$H,$A28,Data!$C:$C,CM$1,Data!$D:$D,CM$2)</f>
        <v>0</v>
      </c>
      <c r="CN28" s="5">
        <f>COUNTIFS(Data!$H:$H,$A28,Data!$C:$C,CN$1,Data!$D:$D,CN$2)</f>
        <v>0</v>
      </c>
      <c r="CO28" s="5">
        <f>COUNTIFS(Data!$H:$H,$A28,Data!$C:$C,CO$1,Data!$D:$D,CO$2)</f>
        <v>0</v>
      </c>
      <c r="CP28" s="5">
        <f>COUNTIFS(Data!$H:$H,$A28,Data!$C:$C,CP$1,Data!$D:$D,CP$2)</f>
        <v>0</v>
      </c>
      <c r="CQ28" s="5">
        <f>COUNTIFS(Data!$H:$H,$A28,Data!$C:$C,CQ$1,Data!$D:$D,CQ$2)</f>
        <v>0</v>
      </c>
      <c r="CR28" s="5">
        <f>COUNTIFS(Data!$H:$H,$A28,Data!$C:$C,CR$1,Data!$D:$D,CR$2)</f>
        <v>0</v>
      </c>
      <c r="CS28" s="5">
        <f>COUNTIFS(Data!$H:$H,$A28,Data!$C:$C,CS$1,Data!$D:$D,CS$2)</f>
        <v>0</v>
      </c>
      <c r="CT28" s="5">
        <f>COUNTIFS(Data!$H:$H,$A28,Data!$C:$C,CT$1,Data!$D:$D,CT$2)</f>
        <v>0</v>
      </c>
      <c r="CU28" s="5">
        <f>COUNTIFS(Data!$H:$H,$A28,Data!$C:$C,CU$1,Data!$D:$D,CU$2)</f>
        <v>0</v>
      </c>
      <c r="CV28" s="5">
        <f>COUNTIFS(Data!$H:$H,$A28,Data!$C:$C,CV$1,Data!$D:$D,CV$2)</f>
        <v>0</v>
      </c>
      <c r="CW28" s="5">
        <f t="shared" ref="CW28:CX28" si="27">SUMIF($B$2:$CV$2,CW$2, $B28:$CV28)</f>
        <v>1</v>
      </c>
      <c r="CX28" s="5">
        <f t="shared" si="27"/>
        <v>0</v>
      </c>
      <c r="CY28" s="5">
        <f t="shared" si="3"/>
        <v>1</v>
      </c>
    </row>
    <row r="29">
      <c r="A29" s="5" t="str">
        <f>Countries!A27</f>
        <v>ESP</v>
      </c>
      <c r="B29" s="5">
        <f>COUNTIFS(Data!$H:$H,$A29,Data!$C:$C,B$1,Data!$D:$D,B$2)</f>
        <v>0</v>
      </c>
      <c r="C29" s="5">
        <f>COUNTIFS(Data!$H:$H,$A29,Data!$C:$C,C$1,Data!$D:$D,C$2)</f>
        <v>0</v>
      </c>
      <c r="D29" s="5">
        <f>COUNTIFS(Data!$H:$H,$A29,Data!$C:$C,D$1,Data!$D:$D,D$2)</f>
        <v>0</v>
      </c>
      <c r="E29" s="5">
        <f>COUNTIFS(Data!$H:$H,$A29,Data!$C:$C,E$1,Data!$D:$D,E$2)</f>
        <v>0</v>
      </c>
      <c r="F29" s="5">
        <f>COUNTIFS(Data!$H:$H,$A29,Data!$C:$C,F$1,Data!$D:$D,F$2)</f>
        <v>0</v>
      </c>
      <c r="G29" s="5">
        <f>COUNTIFS(Data!$H:$H,$A29,Data!$C:$C,G$1,Data!$D:$D,G$2)</f>
        <v>1</v>
      </c>
      <c r="H29" s="5">
        <f>COUNTIFS(Data!$H:$H,$A29,Data!$C:$C,H$1,Data!$D:$D,H$2)</f>
        <v>0</v>
      </c>
      <c r="I29" s="5">
        <f>COUNTIFS(Data!$H:$H,$A29,Data!$C:$C,I$1,Data!$D:$D,I$2)</f>
        <v>0</v>
      </c>
      <c r="J29" s="5">
        <f>COUNTIFS(Data!$H:$H,$A29,Data!$C:$C,J$1,Data!$D:$D,J$2)</f>
        <v>0</v>
      </c>
      <c r="K29" s="5">
        <f>COUNTIFS(Data!$H:$H,$A29,Data!$C:$C,K$1,Data!$D:$D,K$2)</f>
        <v>0</v>
      </c>
      <c r="L29" s="5">
        <f>COUNTIFS(Data!$H:$H,$A29,Data!$C:$C,L$1,Data!$D:$D,L$2)</f>
        <v>0</v>
      </c>
      <c r="M29" s="5">
        <f>COUNTIFS(Data!$H:$H,$A29,Data!$C:$C,M$1,Data!$D:$D,M$2)</f>
        <v>0</v>
      </c>
      <c r="N29" s="5">
        <f>COUNTIFS(Data!$H:$H,$A29,Data!$C:$C,N$1,Data!$D:$D,N$2)</f>
        <v>0</v>
      </c>
      <c r="O29" s="5">
        <f>COUNTIFS(Data!$H:$H,$A29,Data!$C:$C,O$1,Data!$D:$D,O$2)</f>
        <v>0</v>
      </c>
      <c r="P29" s="5">
        <f>COUNTIFS(Data!$H:$H,$A29,Data!$C:$C,P$1,Data!$D:$D,P$2)</f>
        <v>0</v>
      </c>
      <c r="Q29" s="5">
        <f>COUNTIFS(Data!$H:$H,$A29,Data!$C:$C,Q$1,Data!$D:$D,Q$2)</f>
        <v>0</v>
      </c>
      <c r="R29" s="5">
        <f>COUNTIFS(Data!$H:$H,$A29,Data!$C:$C,R$1,Data!$D:$D,R$2)</f>
        <v>0</v>
      </c>
      <c r="S29" s="5">
        <f>COUNTIFS(Data!$H:$H,$A29,Data!$C:$C,S$1,Data!$D:$D,S$2)</f>
        <v>0</v>
      </c>
      <c r="T29" s="5">
        <f>COUNTIFS(Data!$H:$H,$A29,Data!$C:$C,T$1,Data!$D:$D,T$2)</f>
        <v>0</v>
      </c>
      <c r="U29" s="5">
        <f>COUNTIFS(Data!$H:$H,$A29,Data!$C:$C,U$1,Data!$D:$D,U$2)</f>
        <v>0</v>
      </c>
      <c r="V29" s="5">
        <f>COUNTIFS(Data!$H:$H,$A29,Data!$C:$C,V$1,Data!$D:$D,V$2)</f>
        <v>0</v>
      </c>
      <c r="W29" s="5">
        <f>COUNTIFS(Data!$H:$H,$A29,Data!$C:$C,W$1,Data!$D:$D,W$2)</f>
        <v>0</v>
      </c>
      <c r="X29" s="5">
        <f>COUNTIFS(Data!$H:$H,$A29,Data!$C:$C,X$1,Data!$D:$D,X$2)</f>
        <v>0</v>
      </c>
      <c r="Y29" s="5">
        <f>COUNTIFS(Data!$H:$H,$A29,Data!$C:$C,Y$1,Data!$D:$D,Y$2)</f>
        <v>1</v>
      </c>
      <c r="Z29" s="5">
        <f>COUNTIFS(Data!$H:$H,$A29,Data!$C:$C,Z$1,Data!$D:$D,Z$2)</f>
        <v>1</v>
      </c>
      <c r="AA29" s="5">
        <f>COUNTIFS(Data!$H:$H,$A29,Data!$C:$C,AA$1,Data!$D:$D,AA$2)</f>
        <v>1</v>
      </c>
      <c r="AB29" s="5">
        <f>COUNTIFS(Data!$H:$H,$A29,Data!$C:$C,AB$1,Data!$D:$D,AB$2)</f>
        <v>0</v>
      </c>
      <c r="AC29" s="5">
        <f>COUNTIFS(Data!$H:$H,$A29,Data!$C:$C,AC$1,Data!$D:$D,AC$2)</f>
        <v>0</v>
      </c>
      <c r="AD29" s="5">
        <f>COUNTIFS(Data!$H:$H,$A29,Data!$C:$C,AD$1,Data!$D:$D,AD$2)</f>
        <v>0</v>
      </c>
      <c r="AE29" s="5">
        <f>COUNTIFS(Data!$H:$H,$A29,Data!$C:$C,AE$1,Data!$D:$D,AE$2)</f>
        <v>0</v>
      </c>
      <c r="AF29" s="5">
        <f>COUNTIFS(Data!$H:$H,$A29,Data!$C:$C,AF$1,Data!$D:$D,AF$2)</f>
        <v>0</v>
      </c>
      <c r="AG29" s="5">
        <f>COUNTIFS(Data!$H:$H,$A29,Data!$C:$C,AG$1,Data!$D:$D,AG$2)</f>
        <v>0</v>
      </c>
      <c r="AH29" s="5">
        <f>COUNTIFS(Data!$H:$H,$A29,Data!$C:$C,AH$1,Data!$D:$D,AH$2)</f>
        <v>0</v>
      </c>
      <c r="AI29" s="5">
        <f>COUNTIFS(Data!$H:$H,$A29,Data!$C:$C,AI$1,Data!$D:$D,AI$2)</f>
        <v>0</v>
      </c>
      <c r="AJ29" s="5">
        <f>COUNTIFS(Data!$H:$H,$A29,Data!$C:$C,AJ$1,Data!$D:$D,AJ$2)</f>
        <v>0</v>
      </c>
      <c r="AK29" s="5">
        <f>COUNTIFS(Data!$H:$H,$A29,Data!$C:$C,AK$1,Data!$D:$D,AK$2)</f>
        <v>0</v>
      </c>
      <c r="AL29" s="5">
        <f>COUNTIFS(Data!$H:$H,$A29,Data!$C:$C,AL$1,Data!$D:$D,AL$2)</f>
        <v>0</v>
      </c>
      <c r="AM29" s="5">
        <f>COUNTIFS(Data!$H:$H,$A29,Data!$C:$C,AM$1,Data!$D:$D,AM$2)</f>
        <v>0</v>
      </c>
      <c r="AN29" s="5">
        <f>COUNTIFS(Data!$H:$H,$A29,Data!$C:$C,AN$1,Data!$D:$D,AN$2)</f>
        <v>0</v>
      </c>
      <c r="AO29" s="5">
        <f>COUNTIFS(Data!$H:$H,$A29,Data!$C:$C,AO$1,Data!$D:$D,AO$2)</f>
        <v>0</v>
      </c>
      <c r="AP29" s="5">
        <f>COUNTIFS(Data!$H:$H,$A29,Data!$C:$C,AP$1,Data!$D:$D,AP$2)</f>
        <v>0</v>
      </c>
      <c r="AQ29" s="5">
        <f>COUNTIFS(Data!$H:$H,$A29,Data!$C:$C,AQ$1,Data!$D:$D,AQ$2)</f>
        <v>1</v>
      </c>
      <c r="AR29" s="5">
        <f>COUNTIFS(Data!$H:$H,$A29,Data!$C:$C,AR$1,Data!$D:$D,AR$2)</f>
        <v>0</v>
      </c>
      <c r="AS29" s="5">
        <f>COUNTIFS(Data!$H:$H,$A29,Data!$C:$C,AS$1,Data!$D:$D,AS$2)</f>
        <v>0</v>
      </c>
      <c r="AT29" s="5">
        <f>COUNTIFS(Data!$H:$H,$A29,Data!$C:$C,AT$1,Data!$D:$D,AT$2)</f>
        <v>0</v>
      </c>
      <c r="AU29" s="5">
        <f>COUNTIFS(Data!$H:$H,$A29,Data!$C:$C,AU$1,Data!$D:$D,AU$2)</f>
        <v>0</v>
      </c>
      <c r="AV29" s="5">
        <f>COUNTIFS(Data!$H:$H,$A29,Data!$C:$C,AV$1,Data!$D:$D,AV$2)</f>
        <v>0</v>
      </c>
      <c r="AW29" s="5">
        <f>COUNTIFS(Data!$H:$H,$A29,Data!$C:$C,AW$1,Data!$D:$D,AW$2)</f>
        <v>0</v>
      </c>
      <c r="AX29" s="5">
        <f>COUNTIFS(Data!$H:$H,$A29,Data!$C:$C,AX$1,Data!$D:$D,AX$2)</f>
        <v>0</v>
      </c>
      <c r="AY29" s="5">
        <f>COUNTIFS(Data!$H:$H,$A29,Data!$C:$C,AY$1,Data!$D:$D,AY$2)</f>
        <v>0</v>
      </c>
      <c r="AZ29" s="5">
        <f>COUNTIFS(Data!$H:$H,$A29,Data!$C:$C,AZ$1,Data!$D:$D,AZ$2)</f>
        <v>0</v>
      </c>
      <c r="BA29" s="5">
        <f>COUNTIFS(Data!$H:$H,$A29,Data!$C:$C,BA$1,Data!$D:$D,BA$2)</f>
        <v>0</v>
      </c>
      <c r="BB29" s="5">
        <f>COUNTIFS(Data!$H:$H,$A29,Data!$C:$C,BB$1,Data!$D:$D,BB$2)</f>
        <v>1</v>
      </c>
      <c r="BC29" s="5">
        <f>COUNTIFS(Data!$H:$H,$A29,Data!$C:$C,BC$1,Data!$D:$D,BC$2)</f>
        <v>0</v>
      </c>
      <c r="BD29" s="5">
        <f>COUNTIFS(Data!$H:$H,$A29,Data!$C:$C,BD$1,Data!$D:$D,BD$2)</f>
        <v>0</v>
      </c>
      <c r="BE29" s="5">
        <f>COUNTIFS(Data!$H:$H,$A29,Data!$C:$C,BE$1,Data!$D:$D,BE$2)</f>
        <v>0</v>
      </c>
      <c r="BF29" s="5">
        <f>COUNTIFS(Data!$H:$H,$A29,Data!$C:$C,BF$1,Data!$D:$D,BF$2)</f>
        <v>0</v>
      </c>
      <c r="BG29" s="5">
        <f>COUNTIFS(Data!$H:$H,$A29,Data!$C:$C,BG$1,Data!$D:$D,BG$2)</f>
        <v>0</v>
      </c>
      <c r="BH29" s="5">
        <f>COUNTIFS(Data!$H:$H,$A29,Data!$C:$C,BH$1,Data!$D:$D,BH$2)</f>
        <v>0</v>
      </c>
      <c r="BI29" s="5">
        <f>COUNTIFS(Data!$H:$H,$A29,Data!$C:$C,BI$1,Data!$D:$D,BI$2)</f>
        <v>0</v>
      </c>
      <c r="BJ29" s="5">
        <f>COUNTIFS(Data!$H:$H,$A29,Data!$C:$C,BJ$1,Data!$D:$D,BJ$2)</f>
        <v>0</v>
      </c>
      <c r="BK29" s="5">
        <f>COUNTIFS(Data!$H:$H,$A29,Data!$C:$C,BK$1,Data!$D:$D,BK$2)</f>
        <v>0</v>
      </c>
      <c r="BL29" s="5">
        <f>COUNTIFS(Data!$H:$H,$A29,Data!$C:$C,BL$1,Data!$D:$D,BL$2)</f>
        <v>0</v>
      </c>
      <c r="BM29" s="5">
        <f>COUNTIFS(Data!$H:$H,$A29,Data!$C:$C,BM$1,Data!$D:$D,BM$2)</f>
        <v>0</v>
      </c>
      <c r="BN29" s="5">
        <f>COUNTIFS(Data!$H:$H,$A29,Data!$C:$C,BN$1,Data!$D:$D,BN$2)</f>
        <v>0</v>
      </c>
      <c r="BO29" s="5">
        <f>COUNTIFS(Data!$H:$H,$A29,Data!$C:$C,BO$1,Data!$D:$D,BO$2)</f>
        <v>0</v>
      </c>
      <c r="BP29" s="5">
        <f>COUNTIFS(Data!$H:$H,$A29,Data!$C:$C,BP$1,Data!$D:$D,BP$2)</f>
        <v>0</v>
      </c>
      <c r="BQ29" s="5">
        <f>COUNTIFS(Data!$H:$H,$A29,Data!$C:$C,BQ$1,Data!$D:$D,BQ$2)</f>
        <v>0</v>
      </c>
      <c r="BR29" s="5">
        <f>COUNTIFS(Data!$H:$H,$A29,Data!$C:$C,BR$1,Data!$D:$D,BR$2)</f>
        <v>0</v>
      </c>
      <c r="BS29" s="5">
        <f>COUNTIFS(Data!$H:$H,$A29,Data!$C:$C,BS$1,Data!$D:$D,BS$2)</f>
        <v>0</v>
      </c>
      <c r="BT29" s="5">
        <f>COUNTIFS(Data!$H:$H,$A29,Data!$C:$C,BT$1,Data!$D:$D,BT$2)</f>
        <v>0</v>
      </c>
      <c r="BU29" s="5">
        <f>COUNTIFS(Data!$H:$H,$A29,Data!$C:$C,BU$1,Data!$D:$D,BU$2)</f>
        <v>0</v>
      </c>
      <c r="BV29" s="5">
        <f>COUNTIFS(Data!$H:$H,$A29,Data!$C:$C,BV$1,Data!$D:$D,BV$2)</f>
        <v>0</v>
      </c>
      <c r="BW29" s="5">
        <f>COUNTIFS(Data!$H:$H,$A29,Data!$C:$C,BW$1,Data!$D:$D,BW$2)</f>
        <v>0</v>
      </c>
      <c r="BX29" s="5">
        <f>COUNTIFS(Data!$H:$H,$A29,Data!$C:$C,BX$1,Data!$D:$D,BX$2)</f>
        <v>0</v>
      </c>
      <c r="BY29" s="5">
        <f>COUNTIFS(Data!$H:$H,$A29,Data!$C:$C,BY$1,Data!$D:$D,BY$2)</f>
        <v>0</v>
      </c>
      <c r="BZ29" s="5">
        <f>COUNTIFS(Data!$H:$H,$A29,Data!$C:$C,BZ$1,Data!$D:$D,BZ$2)</f>
        <v>0</v>
      </c>
      <c r="CA29" s="5">
        <f>COUNTIFS(Data!$H:$H,$A29,Data!$C:$C,CA$1,Data!$D:$D,CA$2)</f>
        <v>0</v>
      </c>
      <c r="CB29" s="5">
        <f>COUNTIFS(Data!$H:$H,$A29,Data!$C:$C,CB$1,Data!$D:$D,CB$2)</f>
        <v>0</v>
      </c>
      <c r="CC29" s="5">
        <f>COUNTIFS(Data!$H:$H,$A29,Data!$C:$C,CC$1,Data!$D:$D,CC$2)</f>
        <v>0</v>
      </c>
      <c r="CD29" s="5">
        <f>COUNTIFS(Data!$H:$H,$A29,Data!$C:$C,CD$1,Data!$D:$D,CD$2)</f>
        <v>0</v>
      </c>
      <c r="CE29" s="5">
        <f>COUNTIFS(Data!$H:$H,$A29,Data!$C:$C,CE$1,Data!$D:$D,CE$2)</f>
        <v>0</v>
      </c>
      <c r="CF29" s="5">
        <f>COUNTIFS(Data!$H:$H,$A29,Data!$C:$C,CF$1,Data!$D:$D,CF$2)</f>
        <v>1</v>
      </c>
      <c r="CG29" s="5">
        <f>COUNTIFS(Data!$H:$H,$A29,Data!$C:$C,CG$1,Data!$D:$D,CG$2)</f>
        <v>0</v>
      </c>
      <c r="CH29" s="5">
        <f>COUNTIFS(Data!$H:$H,$A29,Data!$C:$C,CH$1,Data!$D:$D,CH$2)</f>
        <v>0</v>
      </c>
      <c r="CI29" s="5">
        <f>COUNTIFS(Data!$H:$H,$A29,Data!$C:$C,CI$1,Data!$D:$D,CI$2)</f>
        <v>0</v>
      </c>
      <c r="CJ29" s="5">
        <f>COUNTIFS(Data!$H:$H,$A29,Data!$C:$C,CJ$1,Data!$D:$D,CJ$2)</f>
        <v>0</v>
      </c>
      <c r="CK29" s="5">
        <f>COUNTIFS(Data!$H:$H,$A29,Data!$C:$C,CK$1,Data!$D:$D,CK$2)</f>
        <v>0</v>
      </c>
      <c r="CL29" s="5">
        <f>COUNTIFS(Data!$H:$H,$A29,Data!$C:$C,CL$1,Data!$D:$D,CL$2)</f>
        <v>0</v>
      </c>
      <c r="CM29" s="5">
        <f>COUNTIFS(Data!$H:$H,$A29,Data!$C:$C,CM$1,Data!$D:$D,CM$2)</f>
        <v>0</v>
      </c>
      <c r="CN29" s="5">
        <f>COUNTIFS(Data!$H:$H,$A29,Data!$C:$C,CN$1,Data!$D:$D,CN$2)</f>
        <v>0</v>
      </c>
      <c r="CO29" s="5">
        <f>COUNTIFS(Data!$H:$H,$A29,Data!$C:$C,CO$1,Data!$D:$D,CO$2)</f>
        <v>0</v>
      </c>
      <c r="CP29" s="5">
        <f>COUNTIFS(Data!$H:$H,$A29,Data!$C:$C,CP$1,Data!$D:$D,CP$2)</f>
        <v>0</v>
      </c>
      <c r="CQ29" s="5">
        <f>COUNTIFS(Data!$H:$H,$A29,Data!$C:$C,CQ$1,Data!$D:$D,CQ$2)</f>
        <v>0</v>
      </c>
      <c r="CR29" s="5">
        <f>COUNTIFS(Data!$H:$H,$A29,Data!$C:$C,CR$1,Data!$D:$D,CR$2)</f>
        <v>1</v>
      </c>
      <c r="CS29" s="5">
        <f>COUNTIFS(Data!$H:$H,$A29,Data!$C:$C,CS$1,Data!$D:$D,CS$2)</f>
        <v>0</v>
      </c>
      <c r="CT29" s="5">
        <f>COUNTIFS(Data!$H:$H,$A29,Data!$C:$C,CT$1,Data!$D:$D,CT$2)</f>
        <v>0</v>
      </c>
      <c r="CU29" s="5">
        <f>COUNTIFS(Data!$H:$H,$A29,Data!$C:$C,CU$1,Data!$D:$D,CU$2)</f>
        <v>0</v>
      </c>
      <c r="CV29" s="5">
        <f>COUNTIFS(Data!$H:$H,$A29,Data!$C:$C,CV$1,Data!$D:$D,CV$2)</f>
        <v>0</v>
      </c>
      <c r="CW29" s="5">
        <f t="shared" ref="CW29:CX29" si="28">SUMIF($B$2:$CV$2,CW$2, $B29:$CV29)</f>
        <v>4</v>
      </c>
      <c r="CX29" s="5">
        <f t="shared" si="28"/>
        <v>4</v>
      </c>
      <c r="CY29" s="5">
        <f t="shared" si="3"/>
        <v>8</v>
      </c>
    </row>
    <row r="30">
      <c r="A30" s="5" t="str">
        <f>Countries!A28</f>
        <v>EST</v>
      </c>
      <c r="B30" s="5">
        <f>COUNTIFS(Data!$H:$H,$A30,Data!$C:$C,B$1,Data!$D:$D,B$2)</f>
        <v>0</v>
      </c>
      <c r="C30" s="5">
        <f>COUNTIFS(Data!$H:$H,$A30,Data!$C:$C,C$1,Data!$D:$D,C$2)</f>
        <v>0</v>
      </c>
      <c r="D30" s="5">
        <f>COUNTIFS(Data!$H:$H,$A30,Data!$C:$C,D$1,Data!$D:$D,D$2)</f>
        <v>0</v>
      </c>
      <c r="E30" s="5">
        <f>COUNTIFS(Data!$H:$H,$A30,Data!$C:$C,E$1,Data!$D:$D,E$2)</f>
        <v>0</v>
      </c>
      <c r="F30" s="5">
        <f>COUNTIFS(Data!$H:$H,$A30,Data!$C:$C,F$1,Data!$D:$D,F$2)</f>
        <v>0</v>
      </c>
      <c r="G30" s="5">
        <f>COUNTIFS(Data!$H:$H,$A30,Data!$C:$C,G$1,Data!$D:$D,G$2)</f>
        <v>0</v>
      </c>
      <c r="H30" s="5">
        <f>COUNTIFS(Data!$H:$H,$A30,Data!$C:$C,H$1,Data!$D:$D,H$2)</f>
        <v>0</v>
      </c>
      <c r="I30" s="5">
        <f>COUNTIFS(Data!$H:$H,$A30,Data!$C:$C,I$1,Data!$D:$D,I$2)</f>
        <v>0</v>
      </c>
      <c r="J30" s="5">
        <f>COUNTIFS(Data!$H:$H,$A30,Data!$C:$C,J$1,Data!$D:$D,J$2)</f>
        <v>0</v>
      </c>
      <c r="K30" s="5">
        <f>COUNTIFS(Data!$H:$H,$A30,Data!$C:$C,K$1,Data!$D:$D,K$2)</f>
        <v>0</v>
      </c>
      <c r="L30" s="5">
        <f>COUNTIFS(Data!$H:$H,$A30,Data!$C:$C,L$1,Data!$D:$D,L$2)</f>
        <v>0</v>
      </c>
      <c r="M30" s="5">
        <f>COUNTIFS(Data!$H:$H,$A30,Data!$C:$C,M$1,Data!$D:$D,M$2)</f>
        <v>0</v>
      </c>
      <c r="N30" s="5">
        <f>COUNTIFS(Data!$H:$H,$A30,Data!$C:$C,N$1,Data!$D:$D,N$2)</f>
        <v>0</v>
      </c>
      <c r="O30" s="5">
        <f>COUNTIFS(Data!$H:$H,$A30,Data!$C:$C,O$1,Data!$D:$D,O$2)</f>
        <v>0</v>
      </c>
      <c r="P30" s="5">
        <f>COUNTIFS(Data!$H:$H,$A30,Data!$C:$C,P$1,Data!$D:$D,P$2)</f>
        <v>0</v>
      </c>
      <c r="Q30" s="5">
        <f>COUNTIFS(Data!$H:$H,$A30,Data!$C:$C,Q$1,Data!$D:$D,Q$2)</f>
        <v>0</v>
      </c>
      <c r="R30" s="5">
        <f>COUNTIFS(Data!$H:$H,$A30,Data!$C:$C,R$1,Data!$D:$D,R$2)</f>
        <v>0</v>
      </c>
      <c r="S30" s="5">
        <f>COUNTIFS(Data!$H:$H,$A30,Data!$C:$C,S$1,Data!$D:$D,S$2)</f>
        <v>0</v>
      </c>
      <c r="T30" s="5">
        <f>COUNTIFS(Data!$H:$H,$A30,Data!$C:$C,T$1,Data!$D:$D,T$2)</f>
        <v>0</v>
      </c>
      <c r="U30" s="5">
        <f>COUNTIFS(Data!$H:$H,$A30,Data!$C:$C,U$1,Data!$D:$D,U$2)</f>
        <v>0</v>
      </c>
      <c r="V30" s="5">
        <f>COUNTIFS(Data!$H:$H,$A30,Data!$C:$C,V$1,Data!$D:$D,V$2)</f>
        <v>0</v>
      </c>
      <c r="W30" s="5">
        <f>COUNTIFS(Data!$H:$H,$A30,Data!$C:$C,W$1,Data!$D:$D,W$2)</f>
        <v>0</v>
      </c>
      <c r="X30" s="5">
        <f>COUNTIFS(Data!$H:$H,$A30,Data!$C:$C,X$1,Data!$D:$D,X$2)</f>
        <v>0</v>
      </c>
      <c r="Y30" s="5">
        <f>COUNTIFS(Data!$H:$H,$A30,Data!$C:$C,Y$1,Data!$D:$D,Y$2)</f>
        <v>0</v>
      </c>
      <c r="Z30" s="5">
        <f>COUNTIFS(Data!$H:$H,$A30,Data!$C:$C,Z$1,Data!$D:$D,Z$2)</f>
        <v>0</v>
      </c>
      <c r="AA30" s="5">
        <f>COUNTIFS(Data!$H:$H,$A30,Data!$C:$C,AA$1,Data!$D:$D,AA$2)</f>
        <v>0</v>
      </c>
      <c r="AB30" s="5">
        <f>COUNTIFS(Data!$H:$H,$A30,Data!$C:$C,AB$1,Data!$D:$D,AB$2)</f>
        <v>0</v>
      </c>
      <c r="AC30" s="5">
        <f>COUNTIFS(Data!$H:$H,$A30,Data!$C:$C,AC$1,Data!$D:$D,AC$2)</f>
        <v>0</v>
      </c>
      <c r="AD30" s="5">
        <f>COUNTIFS(Data!$H:$H,$A30,Data!$C:$C,AD$1,Data!$D:$D,AD$2)</f>
        <v>0</v>
      </c>
      <c r="AE30" s="5">
        <f>COUNTIFS(Data!$H:$H,$A30,Data!$C:$C,AE$1,Data!$D:$D,AE$2)</f>
        <v>0</v>
      </c>
      <c r="AF30" s="5">
        <f>COUNTIFS(Data!$H:$H,$A30,Data!$C:$C,AF$1,Data!$D:$D,AF$2)</f>
        <v>0</v>
      </c>
      <c r="AG30" s="5">
        <f>COUNTIFS(Data!$H:$H,$A30,Data!$C:$C,AG$1,Data!$D:$D,AG$2)</f>
        <v>0</v>
      </c>
      <c r="AH30" s="5">
        <f>COUNTIFS(Data!$H:$H,$A30,Data!$C:$C,AH$1,Data!$D:$D,AH$2)</f>
        <v>0</v>
      </c>
      <c r="AI30" s="5">
        <f>COUNTIFS(Data!$H:$H,$A30,Data!$C:$C,AI$1,Data!$D:$D,AI$2)</f>
        <v>0</v>
      </c>
      <c r="AJ30" s="5">
        <f>COUNTIFS(Data!$H:$H,$A30,Data!$C:$C,AJ$1,Data!$D:$D,AJ$2)</f>
        <v>0</v>
      </c>
      <c r="AK30" s="5">
        <f>COUNTIFS(Data!$H:$H,$A30,Data!$C:$C,AK$1,Data!$D:$D,AK$2)</f>
        <v>0</v>
      </c>
      <c r="AL30" s="5">
        <f>COUNTIFS(Data!$H:$H,$A30,Data!$C:$C,AL$1,Data!$D:$D,AL$2)</f>
        <v>0</v>
      </c>
      <c r="AM30" s="5">
        <f>COUNTIFS(Data!$H:$H,$A30,Data!$C:$C,AM$1,Data!$D:$D,AM$2)</f>
        <v>0</v>
      </c>
      <c r="AN30" s="5">
        <f>COUNTIFS(Data!$H:$H,$A30,Data!$C:$C,AN$1,Data!$D:$D,AN$2)</f>
        <v>0</v>
      </c>
      <c r="AO30" s="5">
        <f>COUNTIFS(Data!$H:$H,$A30,Data!$C:$C,AO$1,Data!$D:$D,AO$2)</f>
        <v>0</v>
      </c>
      <c r="AP30" s="5">
        <f>COUNTIFS(Data!$H:$H,$A30,Data!$C:$C,AP$1,Data!$D:$D,AP$2)</f>
        <v>0</v>
      </c>
      <c r="AQ30" s="5">
        <f>COUNTIFS(Data!$H:$H,$A30,Data!$C:$C,AQ$1,Data!$D:$D,AQ$2)</f>
        <v>0</v>
      </c>
      <c r="AR30" s="5">
        <f>COUNTIFS(Data!$H:$H,$A30,Data!$C:$C,AR$1,Data!$D:$D,AR$2)</f>
        <v>0</v>
      </c>
      <c r="AS30" s="5">
        <f>COUNTIFS(Data!$H:$H,$A30,Data!$C:$C,AS$1,Data!$D:$D,AS$2)</f>
        <v>0</v>
      </c>
      <c r="AT30" s="5">
        <f>COUNTIFS(Data!$H:$H,$A30,Data!$C:$C,AT$1,Data!$D:$D,AT$2)</f>
        <v>0</v>
      </c>
      <c r="AU30" s="5">
        <f>COUNTIFS(Data!$H:$H,$A30,Data!$C:$C,AU$1,Data!$D:$D,AU$2)</f>
        <v>0</v>
      </c>
      <c r="AV30" s="5">
        <f>COUNTIFS(Data!$H:$H,$A30,Data!$C:$C,AV$1,Data!$D:$D,AV$2)</f>
        <v>0</v>
      </c>
      <c r="AW30" s="5">
        <f>COUNTIFS(Data!$H:$H,$A30,Data!$C:$C,AW$1,Data!$D:$D,AW$2)</f>
        <v>0</v>
      </c>
      <c r="AX30" s="5">
        <f>COUNTIFS(Data!$H:$H,$A30,Data!$C:$C,AX$1,Data!$D:$D,AX$2)</f>
        <v>0</v>
      </c>
      <c r="AY30" s="5">
        <f>COUNTIFS(Data!$H:$H,$A30,Data!$C:$C,AY$1,Data!$D:$D,AY$2)</f>
        <v>0</v>
      </c>
      <c r="AZ30" s="5">
        <f>COUNTIFS(Data!$H:$H,$A30,Data!$C:$C,AZ$1,Data!$D:$D,AZ$2)</f>
        <v>0</v>
      </c>
      <c r="BA30" s="5">
        <f>COUNTIFS(Data!$H:$H,$A30,Data!$C:$C,BA$1,Data!$D:$D,BA$2)</f>
        <v>0</v>
      </c>
      <c r="BB30" s="5">
        <f>COUNTIFS(Data!$H:$H,$A30,Data!$C:$C,BB$1,Data!$D:$D,BB$2)</f>
        <v>0</v>
      </c>
      <c r="BC30" s="5">
        <f>COUNTIFS(Data!$H:$H,$A30,Data!$C:$C,BC$1,Data!$D:$D,BC$2)</f>
        <v>0</v>
      </c>
      <c r="BD30" s="5">
        <f>COUNTIFS(Data!$H:$H,$A30,Data!$C:$C,BD$1,Data!$D:$D,BD$2)</f>
        <v>0</v>
      </c>
      <c r="BE30" s="5">
        <f>COUNTIFS(Data!$H:$H,$A30,Data!$C:$C,BE$1,Data!$D:$D,BE$2)</f>
        <v>0</v>
      </c>
      <c r="BF30" s="5">
        <f>COUNTIFS(Data!$H:$H,$A30,Data!$C:$C,BF$1,Data!$D:$D,BF$2)</f>
        <v>0</v>
      </c>
      <c r="BG30" s="5">
        <f>COUNTIFS(Data!$H:$H,$A30,Data!$C:$C,BG$1,Data!$D:$D,BG$2)</f>
        <v>0</v>
      </c>
      <c r="BH30" s="5">
        <f>COUNTIFS(Data!$H:$H,$A30,Data!$C:$C,BH$1,Data!$D:$D,BH$2)</f>
        <v>0</v>
      </c>
      <c r="BI30" s="5">
        <f>COUNTIFS(Data!$H:$H,$A30,Data!$C:$C,BI$1,Data!$D:$D,BI$2)</f>
        <v>0</v>
      </c>
      <c r="BJ30" s="5">
        <f>COUNTIFS(Data!$H:$H,$A30,Data!$C:$C,BJ$1,Data!$D:$D,BJ$2)</f>
        <v>0</v>
      </c>
      <c r="BK30" s="5">
        <f>COUNTIFS(Data!$H:$H,$A30,Data!$C:$C,BK$1,Data!$D:$D,BK$2)</f>
        <v>0</v>
      </c>
      <c r="BL30" s="5">
        <f>COUNTIFS(Data!$H:$H,$A30,Data!$C:$C,BL$1,Data!$D:$D,BL$2)</f>
        <v>0</v>
      </c>
      <c r="BM30" s="5">
        <f>COUNTIFS(Data!$H:$H,$A30,Data!$C:$C,BM$1,Data!$D:$D,BM$2)</f>
        <v>0</v>
      </c>
      <c r="BN30" s="5">
        <f>COUNTIFS(Data!$H:$H,$A30,Data!$C:$C,BN$1,Data!$D:$D,BN$2)</f>
        <v>0</v>
      </c>
      <c r="BO30" s="5">
        <f>COUNTIFS(Data!$H:$H,$A30,Data!$C:$C,BO$1,Data!$D:$D,BO$2)</f>
        <v>0</v>
      </c>
      <c r="BP30" s="5">
        <f>COUNTIFS(Data!$H:$H,$A30,Data!$C:$C,BP$1,Data!$D:$D,BP$2)</f>
        <v>0</v>
      </c>
      <c r="BQ30" s="5">
        <f>COUNTIFS(Data!$H:$H,$A30,Data!$C:$C,BQ$1,Data!$D:$D,BQ$2)</f>
        <v>0</v>
      </c>
      <c r="BR30" s="5">
        <f>COUNTIFS(Data!$H:$H,$A30,Data!$C:$C,BR$1,Data!$D:$D,BR$2)</f>
        <v>0</v>
      </c>
      <c r="BS30" s="5">
        <f>COUNTIFS(Data!$H:$H,$A30,Data!$C:$C,BS$1,Data!$D:$D,BS$2)</f>
        <v>0</v>
      </c>
      <c r="BT30" s="5">
        <f>COUNTIFS(Data!$H:$H,$A30,Data!$C:$C,BT$1,Data!$D:$D,BT$2)</f>
        <v>0</v>
      </c>
      <c r="BU30" s="5">
        <f>COUNTIFS(Data!$H:$H,$A30,Data!$C:$C,BU$1,Data!$D:$D,BU$2)</f>
        <v>0</v>
      </c>
      <c r="BV30" s="5">
        <f>COUNTIFS(Data!$H:$H,$A30,Data!$C:$C,BV$1,Data!$D:$D,BV$2)</f>
        <v>0</v>
      </c>
      <c r="BW30" s="5">
        <f>COUNTIFS(Data!$H:$H,$A30,Data!$C:$C,BW$1,Data!$D:$D,BW$2)</f>
        <v>0</v>
      </c>
      <c r="BX30" s="5">
        <f>COUNTIFS(Data!$H:$H,$A30,Data!$C:$C,BX$1,Data!$D:$D,BX$2)</f>
        <v>0</v>
      </c>
      <c r="BY30" s="5">
        <f>COUNTIFS(Data!$H:$H,$A30,Data!$C:$C,BY$1,Data!$D:$D,BY$2)</f>
        <v>0</v>
      </c>
      <c r="BZ30" s="5">
        <f>COUNTIFS(Data!$H:$H,$A30,Data!$C:$C,BZ$1,Data!$D:$D,BZ$2)</f>
        <v>0</v>
      </c>
      <c r="CA30" s="5">
        <f>COUNTIFS(Data!$H:$H,$A30,Data!$C:$C,CA$1,Data!$D:$D,CA$2)</f>
        <v>0</v>
      </c>
      <c r="CB30" s="5">
        <f>COUNTIFS(Data!$H:$H,$A30,Data!$C:$C,CB$1,Data!$D:$D,CB$2)</f>
        <v>0</v>
      </c>
      <c r="CC30" s="5">
        <f>COUNTIFS(Data!$H:$H,$A30,Data!$C:$C,CC$1,Data!$D:$D,CC$2)</f>
        <v>0</v>
      </c>
      <c r="CD30" s="5">
        <f>COUNTIFS(Data!$H:$H,$A30,Data!$C:$C,CD$1,Data!$D:$D,CD$2)</f>
        <v>0</v>
      </c>
      <c r="CE30" s="5">
        <f>COUNTIFS(Data!$H:$H,$A30,Data!$C:$C,CE$1,Data!$D:$D,CE$2)</f>
        <v>0</v>
      </c>
      <c r="CF30" s="5">
        <f>COUNTIFS(Data!$H:$H,$A30,Data!$C:$C,CF$1,Data!$D:$D,CF$2)</f>
        <v>0</v>
      </c>
      <c r="CG30" s="5">
        <f>COUNTIFS(Data!$H:$H,$A30,Data!$C:$C,CG$1,Data!$D:$D,CG$2)</f>
        <v>0</v>
      </c>
      <c r="CH30" s="5">
        <f>COUNTIFS(Data!$H:$H,$A30,Data!$C:$C,CH$1,Data!$D:$D,CH$2)</f>
        <v>0</v>
      </c>
      <c r="CI30" s="5">
        <f>COUNTIFS(Data!$H:$H,$A30,Data!$C:$C,CI$1,Data!$D:$D,CI$2)</f>
        <v>0</v>
      </c>
      <c r="CJ30" s="5">
        <f>COUNTIFS(Data!$H:$H,$A30,Data!$C:$C,CJ$1,Data!$D:$D,CJ$2)</f>
        <v>0</v>
      </c>
      <c r="CK30" s="5">
        <f>COUNTIFS(Data!$H:$H,$A30,Data!$C:$C,CK$1,Data!$D:$D,CK$2)</f>
        <v>0</v>
      </c>
      <c r="CL30" s="5">
        <f>COUNTIFS(Data!$H:$H,$A30,Data!$C:$C,CL$1,Data!$D:$D,CL$2)</f>
        <v>0</v>
      </c>
      <c r="CM30" s="5">
        <f>COUNTIFS(Data!$H:$H,$A30,Data!$C:$C,CM$1,Data!$D:$D,CM$2)</f>
        <v>0</v>
      </c>
      <c r="CN30" s="5">
        <f>COUNTIFS(Data!$H:$H,$A30,Data!$C:$C,CN$1,Data!$D:$D,CN$2)</f>
        <v>0</v>
      </c>
      <c r="CO30" s="5">
        <f>COUNTIFS(Data!$H:$H,$A30,Data!$C:$C,CO$1,Data!$D:$D,CO$2)</f>
        <v>0</v>
      </c>
      <c r="CP30" s="5">
        <f>COUNTIFS(Data!$H:$H,$A30,Data!$C:$C,CP$1,Data!$D:$D,CP$2)</f>
        <v>0</v>
      </c>
      <c r="CQ30" s="5">
        <f>COUNTIFS(Data!$H:$H,$A30,Data!$C:$C,CQ$1,Data!$D:$D,CQ$2)</f>
        <v>0</v>
      </c>
      <c r="CR30" s="5">
        <f>COUNTIFS(Data!$H:$H,$A30,Data!$C:$C,CR$1,Data!$D:$D,CR$2)</f>
        <v>0</v>
      </c>
      <c r="CS30" s="5">
        <f>COUNTIFS(Data!$H:$H,$A30,Data!$C:$C,CS$1,Data!$D:$D,CS$2)</f>
        <v>0</v>
      </c>
      <c r="CT30" s="5">
        <f>COUNTIFS(Data!$H:$H,$A30,Data!$C:$C,CT$1,Data!$D:$D,CT$2)</f>
        <v>0</v>
      </c>
      <c r="CU30" s="5">
        <f>COUNTIFS(Data!$H:$H,$A30,Data!$C:$C,CU$1,Data!$D:$D,CU$2)</f>
        <v>0</v>
      </c>
      <c r="CV30" s="5">
        <f>COUNTIFS(Data!$H:$H,$A30,Data!$C:$C,CV$1,Data!$D:$D,CV$2)</f>
        <v>0</v>
      </c>
      <c r="CW30" s="5">
        <f t="shared" ref="CW30:CX30" si="29">SUMIF($B$2:$CV$2,CW$2, $B30:$CV30)</f>
        <v>0</v>
      </c>
      <c r="CX30" s="5">
        <f t="shared" si="29"/>
        <v>0</v>
      </c>
      <c r="CY30" s="5">
        <f t="shared" si="3"/>
        <v>0</v>
      </c>
    </row>
    <row r="31">
      <c r="A31" s="5" t="str">
        <f>Countries!A29</f>
        <v>ETH</v>
      </c>
      <c r="B31" s="5">
        <f>COUNTIFS(Data!$H:$H,$A31,Data!$C:$C,B$1,Data!$D:$D,B$2)</f>
        <v>0</v>
      </c>
      <c r="C31" s="5">
        <f>COUNTIFS(Data!$H:$H,$A31,Data!$C:$C,C$1,Data!$D:$D,C$2)</f>
        <v>0</v>
      </c>
      <c r="D31" s="5">
        <f>COUNTIFS(Data!$H:$H,$A31,Data!$C:$C,D$1,Data!$D:$D,D$2)</f>
        <v>0</v>
      </c>
      <c r="E31" s="5">
        <f>COUNTIFS(Data!$H:$H,$A31,Data!$C:$C,E$1,Data!$D:$D,E$2)</f>
        <v>0</v>
      </c>
      <c r="F31" s="5">
        <f>COUNTIFS(Data!$H:$H,$A31,Data!$C:$C,F$1,Data!$D:$D,F$2)</f>
        <v>0</v>
      </c>
      <c r="G31" s="5">
        <f>COUNTIFS(Data!$H:$H,$A31,Data!$C:$C,G$1,Data!$D:$D,G$2)</f>
        <v>0</v>
      </c>
      <c r="H31" s="5">
        <f>COUNTIFS(Data!$H:$H,$A31,Data!$C:$C,H$1,Data!$D:$D,H$2)</f>
        <v>0</v>
      </c>
      <c r="I31" s="5">
        <f>COUNTIFS(Data!$H:$H,$A31,Data!$C:$C,I$1,Data!$D:$D,I$2)</f>
        <v>0</v>
      </c>
      <c r="J31" s="5">
        <f>COUNTIFS(Data!$H:$H,$A31,Data!$C:$C,J$1,Data!$D:$D,J$2)</f>
        <v>1</v>
      </c>
      <c r="K31" s="5">
        <f>COUNTIFS(Data!$H:$H,$A31,Data!$C:$C,K$1,Data!$D:$D,K$2)</f>
        <v>0</v>
      </c>
      <c r="L31" s="5">
        <f>COUNTIFS(Data!$H:$H,$A31,Data!$C:$C,L$1,Data!$D:$D,L$2)</f>
        <v>0</v>
      </c>
      <c r="M31" s="5">
        <f>COUNTIFS(Data!$H:$H,$A31,Data!$C:$C,M$1,Data!$D:$D,M$2)</f>
        <v>0</v>
      </c>
      <c r="N31" s="5">
        <f>COUNTIFS(Data!$H:$H,$A31,Data!$C:$C,N$1,Data!$D:$D,N$2)</f>
        <v>0</v>
      </c>
      <c r="O31" s="5">
        <f>COUNTIFS(Data!$H:$H,$A31,Data!$C:$C,O$1,Data!$D:$D,O$2)</f>
        <v>0</v>
      </c>
      <c r="P31" s="5">
        <f>COUNTIFS(Data!$H:$H,$A31,Data!$C:$C,P$1,Data!$D:$D,P$2)</f>
        <v>0</v>
      </c>
      <c r="Q31" s="5">
        <f>COUNTIFS(Data!$H:$H,$A31,Data!$C:$C,Q$1,Data!$D:$D,Q$2)</f>
        <v>0</v>
      </c>
      <c r="R31" s="5">
        <f>COUNTIFS(Data!$H:$H,$A31,Data!$C:$C,R$1,Data!$D:$D,R$2)</f>
        <v>0</v>
      </c>
      <c r="S31" s="5">
        <f>COUNTIFS(Data!$H:$H,$A31,Data!$C:$C,S$1,Data!$D:$D,S$2)</f>
        <v>0</v>
      </c>
      <c r="T31" s="5">
        <f>COUNTIFS(Data!$H:$H,$A31,Data!$C:$C,T$1,Data!$D:$D,T$2)</f>
        <v>0</v>
      </c>
      <c r="U31" s="5">
        <f>COUNTIFS(Data!$H:$H,$A31,Data!$C:$C,U$1,Data!$D:$D,U$2)</f>
        <v>0</v>
      </c>
      <c r="V31" s="5">
        <f>COUNTIFS(Data!$H:$H,$A31,Data!$C:$C,V$1,Data!$D:$D,V$2)</f>
        <v>0</v>
      </c>
      <c r="W31" s="5">
        <f>COUNTIFS(Data!$H:$H,$A31,Data!$C:$C,W$1,Data!$D:$D,W$2)</f>
        <v>0</v>
      </c>
      <c r="X31" s="5">
        <f>COUNTIFS(Data!$H:$H,$A31,Data!$C:$C,X$1,Data!$D:$D,X$2)</f>
        <v>0</v>
      </c>
      <c r="Y31" s="5">
        <f>COUNTIFS(Data!$H:$H,$A31,Data!$C:$C,Y$1,Data!$D:$D,Y$2)</f>
        <v>0</v>
      </c>
      <c r="Z31" s="5">
        <f>COUNTIFS(Data!$H:$H,$A31,Data!$C:$C,Z$1,Data!$D:$D,Z$2)</f>
        <v>0</v>
      </c>
      <c r="AA31" s="5">
        <f>COUNTIFS(Data!$H:$H,$A31,Data!$C:$C,AA$1,Data!$D:$D,AA$2)</f>
        <v>0</v>
      </c>
      <c r="AB31" s="5">
        <f>COUNTIFS(Data!$H:$H,$A31,Data!$C:$C,AB$1,Data!$D:$D,AB$2)</f>
        <v>0</v>
      </c>
      <c r="AC31" s="5">
        <f>COUNTIFS(Data!$H:$H,$A31,Data!$C:$C,AC$1,Data!$D:$D,AC$2)</f>
        <v>0</v>
      </c>
      <c r="AD31" s="5">
        <f>COUNTIFS(Data!$H:$H,$A31,Data!$C:$C,AD$1,Data!$D:$D,AD$2)</f>
        <v>0</v>
      </c>
      <c r="AE31" s="5">
        <f>COUNTIFS(Data!$H:$H,$A31,Data!$C:$C,AE$1,Data!$D:$D,AE$2)</f>
        <v>0</v>
      </c>
      <c r="AF31" s="5">
        <f>COUNTIFS(Data!$H:$H,$A31,Data!$C:$C,AF$1,Data!$D:$D,AF$2)</f>
        <v>0</v>
      </c>
      <c r="AG31" s="5">
        <f>COUNTIFS(Data!$H:$H,$A31,Data!$C:$C,AG$1,Data!$D:$D,AG$2)</f>
        <v>0</v>
      </c>
      <c r="AH31" s="5">
        <f>COUNTIFS(Data!$H:$H,$A31,Data!$C:$C,AH$1,Data!$D:$D,AH$2)</f>
        <v>0</v>
      </c>
      <c r="AI31" s="5">
        <f>COUNTIFS(Data!$H:$H,$A31,Data!$C:$C,AI$1,Data!$D:$D,AI$2)</f>
        <v>0</v>
      </c>
      <c r="AJ31" s="5">
        <f>COUNTIFS(Data!$H:$H,$A31,Data!$C:$C,AJ$1,Data!$D:$D,AJ$2)</f>
        <v>0</v>
      </c>
      <c r="AK31" s="5">
        <f>COUNTIFS(Data!$H:$H,$A31,Data!$C:$C,AK$1,Data!$D:$D,AK$2)</f>
        <v>0</v>
      </c>
      <c r="AL31" s="5">
        <f>COUNTIFS(Data!$H:$H,$A31,Data!$C:$C,AL$1,Data!$D:$D,AL$2)</f>
        <v>0</v>
      </c>
      <c r="AM31" s="5">
        <f>COUNTIFS(Data!$H:$H,$A31,Data!$C:$C,AM$1,Data!$D:$D,AM$2)</f>
        <v>0</v>
      </c>
      <c r="AN31" s="5">
        <f>COUNTIFS(Data!$H:$H,$A31,Data!$C:$C,AN$1,Data!$D:$D,AN$2)</f>
        <v>0</v>
      </c>
      <c r="AO31" s="5">
        <f>COUNTIFS(Data!$H:$H,$A31,Data!$C:$C,AO$1,Data!$D:$D,AO$2)</f>
        <v>0</v>
      </c>
      <c r="AP31" s="5">
        <f>COUNTIFS(Data!$H:$H,$A31,Data!$C:$C,AP$1,Data!$D:$D,AP$2)</f>
        <v>0</v>
      </c>
      <c r="AQ31" s="5">
        <f>COUNTIFS(Data!$H:$H,$A31,Data!$C:$C,AQ$1,Data!$D:$D,AQ$2)</f>
        <v>0</v>
      </c>
      <c r="AR31" s="5">
        <f>COUNTIFS(Data!$H:$H,$A31,Data!$C:$C,AR$1,Data!$D:$D,AR$2)</f>
        <v>0</v>
      </c>
      <c r="AS31" s="5">
        <f>COUNTIFS(Data!$H:$H,$A31,Data!$C:$C,AS$1,Data!$D:$D,AS$2)</f>
        <v>0</v>
      </c>
      <c r="AT31" s="5">
        <f>COUNTIFS(Data!$H:$H,$A31,Data!$C:$C,AT$1,Data!$D:$D,AT$2)</f>
        <v>0</v>
      </c>
      <c r="AU31" s="5">
        <f>COUNTIFS(Data!$H:$H,$A31,Data!$C:$C,AU$1,Data!$D:$D,AU$2)</f>
        <v>0</v>
      </c>
      <c r="AV31" s="5">
        <f>COUNTIFS(Data!$H:$H,$A31,Data!$C:$C,AV$1,Data!$D:$D,AV$2)</f>
        <v>0</v>
      </c>
      <c r="AW31" s="5">
        <f>COUNTIFS(Data!$H:$H,$A31,Data!$C:$C,AW$1,Data!$D:$D,AW$2)</f>
        <v>0</v>
      </c>
      <c r="AX31" s="5">
        <f>COUNTIFS(Data!$H:$H,$A31,Data!$C:$C,AX$1,Data!$D:$D,AX$2)</f>
        <v>0</v>
      </c>
      <c r="AY31" s="5">
        <f>COUNTIFS(Data!$H:$H,$A31,Data!$C:$C,AY$1,Data!$D:$D,AY$2)</f>
        <v>0</v>
      </c>
      <c r="AZ31" s="5">
        <f>COUNTIFS(Data!$H:$H,$A31,Data!$C:$C,AZ$1,Data!$D:$D,AZ$2)</f>
        <v>0</v>
      </c>
      <c r="BA31" s="5">
        <f>COUNTIFS(Data!$H:$H,$A31,Data!$C:$C,BA$1,Data!$D:$D,BA$2)</f>
        <v>0</v>
      </c>
      <c r="BB31" s="5">
        <f>COUNTIFS(Data!$H:$H,$A31,Data!$C:$C,BB$1,Data!$D:$D,BB$2)</f>
        <v>0</v>
      </c>
      <c r="BC31" s="5">
        <f>COUNTIFS(Data!$H:$H,$A31,Data!$C:$C,BC$1,Data!$D:$D,BC$2)</f>
        <v>0</v>
      </c>
      <c r="BD31" s="5">
        <f>COUNTIFS(Data!$H:$H,$A31,Data!$C:$C,BD$1,Data!$D:$D,BD$2)</f>
        <v>0</v>
      </c>
      <c r="BE31" s="5">
        <f>COUNTIFS(Data!$H:$H,$A31,Data!$C:$C,BE$1,Data!$D:$D,BE$2)</f>
        <v>0</v>
      </c>
      <c r="BF31" s="5">
        <f>COUNTIFS(Data!$H:$H,$A31,Data!$C:$C,BF$1,Data!$D:$D,BF$2)</f>
        <v>0</v>
      </c>
      <c r="BG31" s="5">
        <f>COUNTIFS(Data!$H:$H,$A31,Data!$C:$C,BG$1,Data!$D:$D,BG$2)</f>
        <v>0</v>
      </c>
      <c r="BH31" s="5">
        <f>COUNTIFS(Data!$H:$H,$A31,Data!$C:$C,BH$1,Data!$D:$D,BH$2)</f>
        <v>0</v>
      </c>
      <c r="BI31" s="5">
        <f>COUNTIFS(Data!$H:$H,$A31,Data!$C:$C,BI$1,Data!$D:$D,BI$2)</f>
        <v>0</v>
      </c>
      <c r="BJ31" s="5">
        <f>COUNTIFS(Data!$H:$H,$A31,Data!$C:$C,BJ$1,Data!$D:$D,BJ$2)</f>
        <v>0</v>
      </c>
      <c r="BK31" s="5">
        <f>COUNTIFS(Data!$H:$H,$A31,Data!$C:$C,BK$1,Data!$D:$D,BK$2)</f>
        <v>0</v>
      </c>
      <c r="BL31" s="5">
        <f>COUNTIFS(Data!$H:$H,$A31,Data!$C:$C,BL$1,Data!$D:$D,BL$2)</f>
        <v>0</v>
      </c>
      <c r="BM31" s="5">
        <f>COUNTIFS(Data!$H:$H,$A31,Data!$C:$C,BM$1,Data!$D:$D,BM$2)</f>
        <v>0</v>
      </c>
      <c r="BN31" s="5">
        <f>COUNTIFS(Data!$H:$H,$A31,Data!$C:$C,BN$1,Data!$D:$D,BN$2)</f>
        <v>0</v>
      </c>
      <c r="BO31" s="5">
        <f>COUNTIFS(Data!$H:$H,$A31,Data!$C:$C,BO$1,Data!$D:$D,BO$2)</f>
        <v>0</v>
      </c>
      <c r="BP31" s="5">
        <f>COUNTIFS(Data!$H:$H,$A31,Data!$C:$C,BP$1,Data!$D:$D,BP$2)</f>
        <v>0</v>
      </c>
      <c r="BQ31" s="5">
        <f>COUNTIFS(Data!$H:$H,$A31,Data!$C:$C,BQ$1,Data!$D:$D,BQ$2)</f>
        <v>0</v>
      </c>
      <c r="BR31" s="5">
        <f>COUNTIFS(Data!$H:$H,$A31,Data!$C:$C,BR$1,Data!$D:$D,BR$2)</f>
        <v>0</v>
      </c>
      <c r="BS31" s="5">
        <f>COUNTIFS(Data!$H:$H,$A31,Data!$C:$C,BS$1,Data!$D:$D,BS$2)</f>
        <v>0</v>
      </c>
      <c r="BT31" s="5">
        <f>COUNTIFS(Data!$H:$H,$A31,Data!$C:$C,BT$1,Data!$D:$D,BT$2)</f>
        <v>0</v>
      </c>
      <c r="BU31" s="5">
        <f>COUNTIFS(Data!$H:$H,$A31,Data!$C:$C,BU$1,Data!$D:$D,BU$2)</f>
        <v>0</v>
      </c>
      <c r="BV31" s="5">
        <f>COUNTIFS(Data!$H:$H,$A31,Data!$C:$C,BV$1,Data!$D:$D,BV$2)</f>
        <v>0</v>
      </c>
      <c r="BW31" s="5">
        <f>COUNTIFS(Data!$H:$H,$A31,Data!$C:$C,BW$1,Data!$D:$D,BW$2)</f>
        <v>0</v>
      </c>
      <c r="BX31" s="5">
        <f>COUNTIFS(Data!$H:$H,$A31,Data!$C:$C,BX$1,Data!$D:$D,BX$2)</f>
        <v>0</v>
      </c>
      <c r="BY31" s="5">
        <f>COUNTIFS(Data!$H:$H,$A31,Data!$C:$C,BY$1,Data!$D:$D,BY$2)</f>
        <v>0</v>
      </c>
      <c r="BZ31" s="5">
        <f>COUNTIFS(Data!$H:$H,$A31,Data!$C:$C,BZ$1,Data!$D:$D,BZ$2)</f>
        <v>0</v>
      </c>
      <c r="CA31" s="5">
        <f>COUNTIFS(Data!$H:$H,$A31,Data!$C:$C,CA$1,Data!$D:$D,CA$2)</f>
        <v>0</v>
      </c>
      <c r="CB31" s="5">
        <f>COUNTIFS(Data!$H:$H,$A31,Data!$C:$C,CB$1,Data!$D:$D,CB$2)</f>
        <v>0</v>
      </c>
      <c r="CC31" s="5">
        <f>COUNTIFS(Data!$H:$H,$A31,Data!$C:$C,CC$1,Data!$D:$D,CC$2)</f>
        <v>0</v>
      </c>
      <c r="CD31" s="5">
        <f>COUNTIFS(Data!$H:$H,$A31,Data!$C:$C,CD$1,Data!$D:$D,CD$2)</f>
        <v>0</v>
      </c>
      <c r="CE31" s="5">
        <f>COUNTIFS(Data!$H:$H,$A31,Data!$C:$C,CE$1,Data!$D:$D,CE$2)</f>
        <v>0</v>
      </c>
      <c r="CF31" s="5">
        <f>COUNTIFS(Data!$H:$H,$A31,Data!$C:$C,CF$1,Data!$D:$D,CF$2)</f>
        <v>0</v>
      </c>
      <c r="CG31" s="5">
        <f>COUNTIFS(Data!$H:$H,$A31,Data!$C:$C,CG$1,Data!$D:$D,CG$2)</f>
        <v>0</v>
      </c>
      <c r="CH31" s="5">
        <f>COUNTIFS(Data!$H:$H,$A31,Data!$C:$C,CH$1,Data!$D:$D,CH$2)</f>
        <v>0</v>
      </c>
      <c r="CI31" s="5">
        <f>COUNTIFS(Data!$H:$H,$A31,Data!$C:$C,CI$1,Data!$D:$D,CI$2)</f>
        <v>0</v>
      </c>
      <c r="CJ31" s="5">
        <f>COUNTIFS(Data!$H:$H,$A31,Data!$C:$C,CJ$1,Data!$D:$D,CJ$2)</f>
        <v>0</v>
      </c>
      <c r="CK31" s="5">
        <f>COUNTIFS(Data!$H:$H,$A31,Data!$C:$C,CK$1,Data!$D:$D,CK$2)</f>
        <v>0</v>
      </c>
      <c r="CL31" s="5">
        <f>COUNTIFS(Data!$H:$H,$A31,Data!$C:$C,CL$1,Data!$D:$D,CL$2)</f>
        <v>0</v>
      </c>
      <c r="CM31" s="5">
        <f>COUNTIFS(Data!$H:$H,$A31,Data!$C:$C,CM$1,Data!$D:$D,CM$2)</f>
        <v>0</v>
      </c>
      <c r="CN31" s="5">
        <f>COUNTIFS(Data!$H:$H,$A31,Data!$C:$C,CN$1,Data!$D:$D,CN$2)</f>
        <v>0</v>
      </c>
      <c r="CO31" s="5">
        <f>COUNTIFS(Data!$H:$H,$A31,Data!$C:$C,CO$1,Data!$D:$D,CO$2)</f>
        <v>0</v>
      </c>
      <c r="CP31" s="5">
        <f>COUNTIFS(Data!$H:$H,$A31,Data!$C:$C,CP$1,Data!$D:$D,CP$2)</f>
        <v>0</v>
      </c>
      <c r="CQ31" s="5">
        <f>COUNTIFS(Data!$H:$H,$A31,Data!$C:$C,CQ$1,Data!$D:$D,CQ$2)</f>
        <v>0</v>
      </c>
      <c r="CR31" s="5">
        <f>COUNTIFS(Data!$H:$H,$A31,Data!$C:$C,CR$1,Data!$D:$D,CR$2)</f>
        <v>0</v>
      </c>
      <c r="CS31" s="5">
        <f>COUNTIFS(Data!$H:$H,$A31,Data!$C:$C,CS$1,Data!$D:$D,CS$2)</f>
        <v>0</v>
      </c>
      <c r="CT31" s="5">
        <f>COUNTIFS(Data!$H:$H,$A31,Data!$C:$C,CT$1,Data!$D:$D,CT$2)</f>
        <v>0</v>
      </c>
      <c r="CU31" s="5">
        <f>COUNTIFS(Data!$H:$H,$A31,Data!$C:$C,CU$1,Data!$D:$D,CU$2)</f>
        <v>0</v>
      </c>
      <c r="CV31" s="5">
        <f>COUNTIFS(Data!$H:$H,$A31,Data!$C:$C,CV$1,Data!$D:$D,CV$2)</f>
        <v>0</v>
      </c>
      <c r="CW31" s="5">
        <f t="shared" ref="CW31:CX31" si="30">SUMIF($B$2:$CV$2,CW$2, $B31:$CV31)</f>
        <v>1</v>
      </c>
      <c r="CX31" s="5">
        <f t="shared" si="30"/>
        <v>0</v>
      </c>
      <c r="CY31" s="5">
        <f t="shared" si="3"/>
        <v>1</v>
      </c>
    </row>
    <row r="32">
      <c r="A32" s="5" t="str">
        <f>Countries!A30</f>
        <v>FIJ</v>
      </c>
      <c r="B32" s="5">
        <f>COUNTIFS(Data!$H:$H,$A32,Data!$C:$C,B$1,Data!$D:$D,B$2)</f>
        <v>0</v>
      </c>
      <c r="C32" s="5">
        <f>COUNTIFS(Data!$H:$H,$A32,Data!$C:$C,C$1,Data!$D:$D,C$2)</f>
        <v>0</v>
      </c>
      <c r="D32" s="5">
        <f>COUNTIFS(Data!$H:$H,$A32,Data!$C:$C,D$1,Data!$D:$D,D$2)</f>
        <v>0</v>
      </c>
      <c r="E32" s="5">
        <f>COUNTIFS(Data!$H:$H,$A32,Data!$C:$C,E$1,Data!$D:$D,E$2)</f>
        <v>0</v>
      </c>
      <c r="F32" s="5">
        <f>COUNTIFS(Data!$H:$H,$A32,Data!$C:$C,F$1,Data!$D:$D,F$2)</f>
        <v>0</v>
      </c>
      <c r="G32" s="5">
        <f>COUNTIFS(Data!$H:$H,$A32,Data!$C:$C,G$1,Data!$D:$D,G$2)</f>
        <v>0</v>
      </c>
      <c r="H32" s="5">
        <f>COUNTIFS(Data!$H:$H,$A32,Data!$C:$C,H$1,Data!$D:$D,H$2)</f>
        <v>0</v>
      </c>
      <c r="I32" s="5">
        <f>COUNTIFS(Data!$H:$H,$A32,Data!$C:$C,I$1,Data!$D:$D,I$2)</f>
        <v>0</v>
      </c>
      <c r="J32" s="5">
        <f>COUNTIFS(Data!$H:$H,$A32,Data!$C:$C,J$1,Data!$D:$D,J$2)</f>
        <v>0</v>
      </c>
      <c r="K32" s="5">
        <f>COUNTIFS(Data!$H:$H,$A32,Data!$C:$C,K$1,Data!$D:$D,K$2)</f>
        <v>0</v>
      </c>
      <c r="L32" s="5">
        <f>COUNTIFS(Data!$H:$H,$A32,Data!$C:$C,L$1,Data!$D:$D,L$2)</f>
        <v>0</v>
      </c>
      <c r="M32" s="5">
        <f>COUNTIFS(Data!$H:$H,$A32,Data!$C:$C,M$1,Data!$D:$D,M$2)</f>
        <v>0</v>
      </c>
      <c r="N32" s="5">
        <f>COUNTIFS(Data!$H:$H,$A32,Data!$C:$C,N$1,Data!$D:$D,N$2)</f>
        <v>0</v>
      </c>
      <c r="O32" s="5">
        <f>COUNTIFS(Data!$H:$H,$A32,Data!$C:$C,O$1,Data!$D:$D,O$2)</f>
        <v>0</v>
      </c>
      <c r="P32" s="5">
        <f>COUNTIFS(Data!$H:$H,$A32,Data!$C:$C,P$1,Data!$D:$D,P$2)</f>
        <v>0</v>
      </c>
      <c r="Q32" s="5">
        <f>COUNTIFS(Data!$H:$H,$A32,Data!$C:$C,Q$1,Data!$D:$D,Q$2)</f>
        <v>0</v>
      </c>
      <c r="R32" s="5">
        <f>COUNTIFS(Data!$H:$H,$A32,Data!$C:$C,R$1,Data!$D:$D,R$2)</f>
        <v>0</v>
      </c>
      <c r="S32" s="5">
        <f>COUNTIFS(Data!$H:$H,$A32,Data!$C:$C,S$1,Data!$D:$D,S$2)</f>
        <v>0</v>
      </c>
      <c r="T32" s="5">
        <f>COUNTIFS(Data!$H:$H,$A32,Data!$C:$C,T$1,Data!$D:$D,T$2)</f>
        <v>0</v>
      </c>
      <c r="U32" s="5">
        <f>COUNTIFS(Data!$H:$H,$A32,Data!$C:$C,U$1,Data!$D:$D,U$2)</f>
        <v>0</v>
      </c>
      <c r="V32" s="5">
        <f>COUNTIFS(Data!$H:$H,$A32,Data!$C:$C,V$1,Data!$D:$D,V$2)</f>
        <v>0</v>
      </c>
      <c r="W32" s="5">
        <f>COUNTIFS(Data!$H:$H,$A32,Data!$C:$C,W$1,Data!$D:$D,W$2)</f>
        <v>0</v>
      </c>
      <c r="X32" s="5">
        <f>COUNTIFS(Data!$H:$H,$A32,Data!$C:$C,X$1,Data!$D:$D,X$2)</f>
        <v>0</v>
      </c>
      <c r="Y32" s="5">
        <f>COUNTIFS(Data!$H:$H,$A32,Data!$C:$C,Y$1,Data!$D:$D,Y$2)</f>
        <v>0</v>
      </c>
      <c r="Z32" s="5">
        <f>COUNTIFS(Data!$H:$H,$A32,Data!$C:$C,Z$1,Data!$D:$D,Z$2)</f>
        <v>0</v>
      </c>
      <c r="AA32" s="5">
        <f>COUNTIFS(Data!$H:$H,$A32,Data!$C:$C,AA$1,Data!$D:$D,AA$2)</f>
        <v>0</v>
      </c>
      <c r="AB32" s="5">
        <f>COUNTIFS(Data!$H:$H,$A32,Data!$C:$C,AB$1,Data!$D:$D,AB$2)</f>
        <v>0</v>
      </c>
      <c r="AC32" s="5">
        <f>COUNTIFS(Data!$H:$H,$A32,Data!$C:$C,AC$1,Data!$D:$D,AC$2)</f>
        <v>0</v>
      </c>
      <c r="AD32" s="5">
        <f>COUNTIFS(Data!$H:$H,$A32,Data!$C:$C,AD$1,Data!$D:$D,AD$2)</f>
        <v>0</v>
      </c>
      <c r="AE32" s="5">
        <f>COUNTIFS(Data!$H:$H,$A32,Data!$C:$C,AE$1,Data!$D:$D,AE$2)</f>
        <v>0</v>
      </c>
      <c r="AF32" s="5">
        <f>COUNTIFS(Data!$H:$H,$A32,Data!$C:$C,AF$1,Data!$D:$D,AF$2)</f>
        <v>0</v>
      </c>
      <c r="AG32" s="5">
        <f>COUNTIFS(Data!$H:$H,$A32,Data!$C:$C,AG$1,Data!$D:$D,AG$2)</f>
        <v>0</v>
      </c>
      <c r="AH32" s="5">
        <f>COUNTIFS(Data!$H:$H,$A32,Data!$C:$C,AH$1,Data!$D:$D,AH$2)</f>
        <v>0</v>
      </c>
      <c r="AI32" s="5">
        <f>COUNTIFS(Data!$H:$H,$A32,Data!$C:$C,AI$1,Data!$D:$D,AI$2)</f>
        <v>0</v>
      </c>
      <c r="AJ32" s="5">
        <f>COUNTIFS(Data!$H:$H,$A32,Data!$C:$C,AJ$1,Data!$D:$D,AJ$2)</f>
        <v>0</v>
      </c>
      <c r="AK32" s="5">
        <f>COUNTIFS(Data!$H:$H,$A32,Data!$C:$C,AK$1,Data!$D:$D,AK$2)</f>
        <v>0</v>
      </c>
      <c r="AL32" s="5">
        <f>COUNTIFS(Data!$H:$H,$A32,Data!$C:$C,AL$1,Data!$D:$D,AL$2)</f>
        <v>0</v>
      </c>
      <c r="AM32" s="5">
        <f>COUNTIFS(Data!$H:$H,$A32,Data!$C:$C,AM$1,Data!$D:$D,AM$2)</f>
        <v>0</v>
      </c>
      <c r="AN32" s="5">
        <f>COUNTIFS(Data!$H:$H,$A32,Data!$C:$C,AN$1,Data!$D:$D,AN$2)</f>
        <v>0</v>
      </c>
      <c r="AO32" s="5">
        <f>COUNTIFS(Data!$H:$H,$A32,Data!$C:$C,AO$1,Data!$D:$D,AO$2)</f>
        <v>0</v>
      </c>
      <c r="AP32" s="5">
        <f>COUNTIFS(Data!$H:$H,$A32,Data!$C:$C,AP$1,Data!$D:$D,AP$2)</f>
        <v>0</v>
      </c>
      <c r="AQ32" s="5">
        <f>COUNTIFS(Data!$H:$H,$A32,Data!$C:$C,AQ$1,Data!$D:$D,AQ$2)</f>
        <v>0</v>
      </c>
      <c r="AR32" s="5">
        <f>COUNTIFS(Data!$H:$H,$A32,Data!$C:$C,AR$1,Data!$D:$D,AR$2)</f>
        <v>0</v>
      </c>
      <c r="AS32" s="5">
        <f>COUNTIFS(Data!$H:$H,$A32,Data!$C:$C,AS$1,Data!$D:$D,AS$2)</f>
        <v>0</v>
      </c>
      <c r="AT32" s="5">
        <f>COUNTIFS(Data!$H:$H,$A32,Data!$C:$C,AT$1,Data!$D:$D,AT$2)</f>
        <v>0</v>
      </c>
      <c r="AU32" s="5">
        <f>COUNTIFS(Data!$H:$H,$A32,Data!$C:$C,AU$1,Data!$D:$D,AU$2)</f>
        <v>0</v>
      </c>
      <c r="AV32" s="5">
        <f>COUNTIFS(Data!$H:$H,$A32,Data!$C:$C,AV$1,Data!$D:$D,AV$2)</f>
        <v>0</v>
      </c>
      <c r="AW32" s="5">
        <f>COUNTIFS(Data!$H:$H,$A32,Data!$C:$C,AW$1,Data!$D:$D,AW$2)</f>
        <v>0</v>
      </c>
      <c r="AX32" s="5">
        <f>COUNTIFS(Data!$H:$H,$A32,Data!$C:$C,AX$1,Data!$D:$D,AX$2)</f>
        <v>0</v>
      </c>
      <c r="AY32" s="5">
        <f>COUNTIFS(Data!$H:$H,$A32,Data!$C:$C,AY$1,Data!$D:$D,AY$2)</f>
        <v>0</v>
      </c>
      <c r="AZ32" s="5">
        <f>COUNTIFS(Data!$H:$H,$A32,Data!$C:$C,AZ$1,Data!$D:$D,AZ$2)</f>
        <v>0</v>
      </c>
      <c r="BA32" s="5">
        <f>COUNTIFS(Data!$H:$H,$A32,Data!$C:$C,BA$1,Data!$D:$D,BA$2)</f>
        <v>0</v>
      </c>
      <c r="BB32" s="5">
        <f>COUNTIFS(Data!$H:$H,$A32,Data!$C:$C,BB$1,Data!$D:$D,BB$2)</f>
        <v>0</v>
      </c>
      <c r="BC32" s="5">
        <f>COUNTIFS(Data!$H:$H,$A32,Data!$C:$C,BC$1,Data!$D:$D,BC$2)</f>
        <v>0</v>
      </c>
      <c r="BD32" s="5">
        <f>COUNTIFS(Data!$H:$H,$A32,Data!$C:$C,BD$1,Data!$D:$D,BD$2)</f>
        <v>0</v>
      </c>
      <c r="BE32" s="5">
        <f>COUNTIFS(Data!$H:$H,$A32,Data!$C:$C,BE$1,Data!$D:$D,BE$2)</f>
        <v>0</v>
      </c>
      <c r="BF32" s="5">
        <f>COUNTIFS(Data!$H:$H,$A32,Data!$C:$C,BF$1,Data!$D:$D,BF$2)</f>
        <v>0</v>
      </c>
      <c r="BG32" s="5">
        <f>COUNTIFS(Data!$H:$H,$A32,Data!$C:$C,BG$1,Data!$D:$D,BG$2)</f>
        <v>0</v>
      </c>
      <c r="BH32" s="5">
        <f>COUNTIFS(Data!$H:$H,$A32,Data!$C:$C,BH$1,Data!$D:$D,BH$2)</f>
        <v>0</v>
      </c>
      <c r="BI32" s="5">
        <f>COUNTIFS(Data!$H:$H,$A32,Data!$C:$C,BI$1,Data!$D:$D,BI$2)</f>
        <v>0</v>
      </c>
      <c r="BJ32" s="5">
        <f>COUNTIFS(Data!$H:$H,$A32,Data!$C:$C,BJ$1,Data!$D:$D,BJ$2)</f>
        <v>0</v>
      </c>
      <c r="BK32" s="5">
        <f>COUNTIFS(Data!$H:$H,$A32,Data!$C:$C,BK$1,Data!$D:$D,BK$2)</f>
        <v>0</v>
      </c>
      <c r="BL32" s="5">
        <f>COUNTIFS(Data!$H:$H,$A32,Data!$C:$C,BL$1,Data!$D:$D,BL$2)</f>
        <v>0</v>
      </c>
      <c r="BM32" s="5">
        <f>COUNTIFS(Data!$H:$H,$A32,Data!$C:$C,BM$1,Data!$D:$D,BM$2)</f>
        <v>0</v>
      </c>
      <c r="BN32" s="5">
        <f>COUNTIFS(Data!$H:$H,$A32,Data!$C:$C,BN$1,Data!$D:$D,BN$2)</f>
        <v>0</v>
      </c>
      <c r="BO32" s="5">
        <f>COUNTIFS(Data!$H:$H,$A32,Data!$C:$C,BO$1,Data!$D:$D,BO$2)</f>
        <v>0</v>
      </c>
      <c r="BP32" s="5">
        <f>COUNTIFS(Data!$H:$H,$A32,Data!$C:$C,BP$1,Data!$D:$D,BP$2)</f>
        <v>0</v>
      </c>
      <c r="BQ32" s="5">
        <f>COUNTIFS(Data!$H:$H,$A32,Data!$C:$C,BQ$1,Data!$D:$D,BQ$2)</f>
        <v>0</v>
      </c>
      <c r="BR32" s="5">
        <f>COUNTIFS(Data!$H:$H,$A32,Data!$C:$C,BR$1,Data!$D:$D,BR$2)</f>
        <v>0</v>
      </c>
      <c r="BS32" s="5">
        <f>COUNTIFS(Data!$H:$H,$A32,Data!$C:$C,BS$1,Data!$D:$D,BS$2)</f>
        <v>0</v>
      </c>
      <c r="BT32" s="5">
        <f>COUNTIFS(Data!$H:$H,$A32,Data!$C:$C,BT$1,Data!$D:$D,BT$2)</f>
        <v>0</v>
      </c>
      <c r="BU32" s="5">
        <f>COUNTIFS(Data!$H:$H,$A32,Data!$C:$C,BU$1,Data!$D:$D,BU$2)</f>
        <v>0</v>
      </c>
      <c r="BV32" s="5">
        <f>COUNTIFS(Data!$H:$H,$A32,Data!$C:$C,BV$1,Data!$D:$D,BV$2)</f>
        <v>0</v>
      </c>
      <c r="BW32" s="5">
        <f>COUNTIFS(Data!$H:$H,$A32,Data!$C:$C,BW$1,Data!$D:$D,BW$2)</f>
        <v>0</v>
      </c>
      <c r="BX32" s="5">
        <f>COUNTIFS(Data!$H:$H,$A32,Data!$C:$C,BX$1,Data!$D:$D,BX$2)</f>
        <v>0</v>
      </c>
      <c r="BY32" s="5">
        <f>COUNTIFS(Data!$H:$H,$A32,Data!$C:$C,BY$1,Data!$D:$D,BY$2)</f>
        <v>0</v>
      </c>
      <c r="BZ32" s="5">
        <f>COUNTIFS(Data!$H:$H,$A32,Data!$C:$C,BZ$1,Data!$D:$D,BZ$2)</f>
        <v>0</v>
      </c>
      <c r="CA32" s="5">
        <f>COUNTIFS(Data!$H:$H,$A32,Data!$C:$C,CA$1,Data!$D:$D,CA$2)</f>
        <v>0</v>
      </c>
      <c r="CB32" s="5">
        <f>COUNTIFS(Data!$H:$H,$A32,Data!$C:$C,CB$1,Data!$D:$D,CB$2)</f>
        <v>0</v>
      </c>
      <c r="CC32" s="5">
        <f>COUNTIFS(Data!$H:$H,$A32,Data!$C:$C,CC$1,Data!$D:$D,CC$2)</f>
        <v>0</v>
      </c>
      <c r="CD32" s="5">
        <f>COUNTIFS(Data!$H:$H,$A32,Data!$C:$C,CD$1,Data!$D:$D,CD$2)</f>
        <v>0</v>
      </c>
      <c r="CE32" s="5">
        <f>COUNTIFS(Data!$H:$H,$A32,Data!$C:$C,CE$1,Data!$D:$D,CE$2)</f>
        <v>0</v>
      </c>
      <c r="CF32" s="5">
        <f>COUNTIFS(Data!$H:$H,$A32,Data!$C:$C,CF$1,Data!$D:$D,CF$2)</f>
        <v>0</v>
      </c>
      <c r="CG32" s="5">
        <f>COUNTIFS(Data!$H:$H,$A32,Data!$C:$C,CG$1,Data!$D:$D,CG$2)</f>
        <v>0</v>
      </c>
      <c r="CH32" s="5">
        <f>COUNTIFS(Data!$H:$H,$A32,Data!$C:$C,CH$1,Data!$D:$D,CH$2)</f>
        <v>0</v>
      </c>
      <c r="CI32" s="5">
        <f>COUNTIFS(Data!$H:$H,$A32,Data!$C:$C,CI$1,Data!$D:$D,CI$2)</f>
        <v>0</v>
      </c>
      <c r="CJ32" s="5">
        <f>COUNTIFS(Data!$H:$H,$A32,Data!$C:$C,CJ$1,Data!$D:$D,CJ$2)</f>
        <v>0</v>
      </c>
      <c r="CK32" s="5">
        <f>COUNTIFS(Data!$H:$H,$A32,Data!$C:$C,CK$1,Data!$D:$D,CK$2)</f>
        <v>0</v>
      </c>
      <c r="CL32" s="5">
        <f>COUNTIFS(Data!$H:$H,$A32,Data!$C:$C,CL$1,Data!$D:$D,CL$2)</f>
        <v>0</v>
      </c>
      <c r="CM32" s="5">
        <f>COUNTIFS(Data!$H:$H,$A32,Data!$C:$C,CM$1,Data!$D:$D,CM$2)</f>
        <v>0</v>
      </c>
      <c r="CN32" s="5">
        <f>COUNTIFS(Data!$H:$H,$A32,Data!$C:$C,CN$1,Data!$D:$D,CN$2)</f>
        <v>0</v>
      </c>
      <c r="CO32" s="5">
        <f>COUNTIFS(Data!$H:$H,$A32,Data!$C:$C,CO$1,Data!$D:$D,CO$2)</f>
        <v>0</v>
      </c>
      <c r="CP32" s="5">
        <f>COUNTIFS(Data!$H:$H,$A32,Data!$C:$C,CP$1,Data!$D:$D,CP$2)</f>
        <v>0</v>
      </c>
      <c r="CQ32" s="5">
        <f>COUNTIFS(Data!$H:$H,$A32,Data!$C:$C,CQ$1,Data!$D:$D,CQ$2)</f>
        <v>0</v>
      </c>
      <c r="CR32" s="5">
        <f>COUNTIFS(Data!$H:$H,$A32,Data!$C:$C,CR$1,Data!$D:$D,CR$2)</f>
        <v>0</v>
      </c>
      <c r="CS32" s="5">
        <f>COUNTIFS(Data!$H:$H,$A32,Data!$C:$C,CS$1,Data!$D:$D,CS$2)</f>
        <v>0</v>
      </c>
      <c r="CT32" s="5">
        <f>COUNTIFS(Data!$H:$H,$A32,Data!$C:$C,CT$1,Data!$D:$D,CT$2)</f>
        <v>0</v>
      </c>
      <c r="CU32" s="5">
        <f>COUNTIFS(Data!$H:$H,$A32,Data!$C:$C,CU$1,Data!$D:$D,CU$2)</f>
        <v>0</v>
      </c>
      <c r="CV32" s="5">
        <f>COUNTIFS(Data!$H:$H,$A32,Data!$C:$C,CV$1,Data!$D:$D,CV$2)</f>
        <v>0</v>
      </c>
      <c r="CW32" s="5">
        <f t="shared" ref="CW32:CX32" si="31">SUMIF($B$2:$CV$2,CW$2, $B32:$CV32)</f>
        <v>0</v>
      </c>
      <c r="CX32" s="5">
        <f t="shared" si="31"/>
        <v>0</v>
      </c>
      <c r="CY32" s="5">
        <f t="shared" si="3"/>
        <v>0</v>
      </c>
    </row>
    <row r="33">
      <c r="A33" s="5" t="str">
        <f>Countries!A31</f>
        <v>FIN</v>
      </c>
      <c r="B33" s="5">
        <f>COUNTIFS(Data!$H:$H,$A33,Data!$C:$C,B$1,Data!$D:$D,B$2)</f>
        <v>0</v>
      </c>
      <c r="C33" s="5">
        <f>COUNTIFS(Data!$H:$H,$A33,Data!$C:$C,C$1,Data!$D:$D,C$2)</f>
        <v>0</v>
      </c>
      <c r="D33" s="5">
        <f>COUNTIFS(Data!$H:$H,$A33,Data!$C:$C,D$1,Data!$D:$D,D$2)</f>
        <v>0</v>
      </c>
      <c r="E33" s="5">
        <f>COUNTIFS(Data!$H:$H,$A33,Data!$C:$C,E$1,Data!$D:$D,E$2)</f>
        <v>0</v>
      </c>
      <c r="F33" s="5">
        <f>COUNTIFS(Data!$H:$H,$A33,Data!$C:$C,F$1,Data!$D:$D,F$2)</f>
        <v>0</v>
      </c>
      <c r="G33" s="5">
        <f>COUNTIFS(Data!$H:$H,$A33,Data!$C:$C,G$1,Data!$D:$D,G$2)</f>
        <v>0</v>
      </c>
      <c r="H33" s="5">
        <f>COUNTIFS(Data!$H:$H,$A33,Data!$C:$C,H$1,Data!$D:$D,H$2)</f>
        <v>0</v>
      </c>
      <c r="I33" s="5">
        <f>COUNTIFS(Data!$H:$H,$A33,Data!$C:$C,I$1,Data!$D:$D,I$2)</f>
        <v>0</v>
      </c>
      <c r="J33" s="5">
        <f>COUNTIFS(Data!$H:$H,$A33,Data!$C:$C,J$1,Data!$D:$D,J$2)</f>
        <v>0</v>
      </c>
      <c r="K33" s="5">
        <f>COUNTIFS(Data!$H:$H,$A33,Data!$C:$C,K$1,Data!$D:$D,K$2)</f>
        <v>0</v>
      </c>
      <c r="L33" s="5">
        <f>COUNTIFS(Data!$H:$H,$A33,Data!$C:$C,L$1,Data!$D:$D,L$2)</f>
        <v>0</v>
      </c>
      <c r="M33" s="5">
        <f>COUNTIFS(Data!$H:$H,$A33,Data!$C:$C,M$1,Data!$D:$D,M$2)</f>
        <v>0</v>
      </c>
      <c r="N33" s="5">
        <f>COUNTIFS(Data!$H:$H,$A33,Data!$C:$C,N$1,Data!$D:$D,N$2)</f>
        <v>0</v>
      </c>
      <c r="O33" s="5">
        <f>COUNTIFS(Data!$H:$H,$A33,Data!$C:$C,O$1,Data!$D:$D,O$2)</f>
        <v>0</v>
      </c>
      <c r="P33" s="5">
        <f>COUNTIFS(Data!$H:$H,$A33,Data!$C:$C,P$1,Data!$D:$D,P$2)</f>
        <v>0</v>
      </c>
      <c r="Q33" s="5">
        <f>COUNTIFS(Data!$H:$H,$A33,Data!$C:$C,Q$1,Data!$D:$D,Q$2)</f>
        <v>0</v>
      </c>
      <c r="R33" s="5">
        <f>COUNTIFS(Data!$H:$H,$A33,Data!$C:$C,R$1,Data!$D:$D,R$2)</f>
        <v>0</v>
      </c>
      <c r="S33" s="5">
        <f>COUNTIFS(Data!$H:$H,$A33,Data!$C:$C,S$1,Data!$D:$D,S$2)</f>
        <v>0</v>
      </c>
      <c r="T33" s="5">
        <f>COUNTIFS(Data!$H:$H,$A33,Data!$C:$C,T$1,Data!$D:$D,T$2)</f>
        <v>0</v>
      </c>
      <c r="U33" s="5">
        <f>COUNTIFS(Data!$H:$H,$A33,Data!$C:$C,U$1,Data!$D:$D,U$2)</f>
        <v>0</v>
      </c>
      <c r="V33" s="5">
        <f>COUNTIFS(Data!$H:$H,$A33,Data!$C:$C,V$1,Data!$D:$D,V$2)</f>
        <v>0</v>
      </c>
      <c r="W33" s="5">
        <f>COUNTIFS(Data!$H:$H,$A33,Data!$C:$C,W$1,Data!$D:$D,W$2)</f>
        <v>0</v>
      </c>
      <c r="X33" s="5">
        <f>COUNTIFS(Data!$H:$H,$A33,Data!$C:$C,X$1,Data!$D:$D,X$2)</f>
        <v>0</v>
      </c>
      <c r="Y33" s="5">
        <f>COUNTIFS(Data!$H:$H,$A33,Data!$C:$C,Y$1,Data!$D:$D,Y$2)</f>
        <v>0</v>
      </c>
      <c r="Z33" s="5">
        <f>COUNTIFS(Data!$H:$H,$A33,Data!$C:$C,Z$1,Data!$D:$D,Z$2)</f>
        <v>0</v>
      </c>
      <c r="AA33" s="5">
        <f>COUNTIFS(Data!$H:$H,$A33,Data!$C:$C,AA$1,Data!$D:$D,AA$2)</f>
        <v>0</v>
      </c>
      <c r="AB33" s="5">
        <f>COUNTIFS(Data!$H:$H,$A33,Data!$C:$C,AB$1,Data!$D:$D,AB$2)</f>
        <v>0</v>
      </c>
      <c r="AC33" s="5">
        <f>COUNTIFS(Data!$H:$H,$A33,Data!$C:$C,AC$1,Data!$D:$D,AC$2)</f>
        <v>0</v>
      </c>
      <c r="AD33" s="5">
        <f>COUNTIFS(Data!$H:$H,$A33,Data!$C:$C,AD$1,Data!$D:$D,AD$2)</f>
        <v>0</v>
      </c>
      <c r="AE33" s="5">
        <f>COUNTIFS(Data!$H:$H,$A33,Data!$C:$C,AE$1,Data!$D:$D,AE$2)</f>
        <v>0</v>
      </c>
      <c r="AF33" s="5">
        <f>COUNTIFS(Data!$H:$H,$A33,Data!$C:$C,AF$1,Data!$D:$D,AF$2)</f>
        <v>0</v>
      </c>
      <c r="AG33" s="5">
        <f>COUNTIFS(Data!$H:$H,$A33,Data!$C:$C,AG$1,Data!$D:$D,AG$2)</f>
        <v>0</v>
      </c>
      <c r="AH33" s="5">
        <f>COUNTIFS(Data!$H:$H,$A33,Data!$C:$C,AH$1,Data!$D:$D,AH$2)</f>
        <v>0</v>
      </c>
      <c r="AI33" s="5">
        <f>COUNTIFS(Data!$H:$H,$A33,Data!$C:$C,AI$1,Data!$D:$D,AI$2)</f>
        <v>0</v>
      </c>
      <c r="AJ33" s="5">
        <f>COUNTIFS(Data!$H:$H,$A33,Data!$C:$C,AJ$1,Data!$D:$D,AJ$2)</f>
        <v>0</v>
      </c>
      <c r="AK33" s="5">
        <f>COUNTIFS(Data!$H:$H,$A33,Data!$C:$C,AK$1,Data!$D:$D,AK$2)</f>
        <v>0</v>
      </c>
      <c r="AL33" s="5">
        <f>COUNTIFS(Data!$H:$H,$A33,Data!$C:$C,AL$1,Data!$D:$D,AL$2)</f>
        <v>0</v>
      </c>
      <c r="AM33" s="5">
        <f>COUNTIFS(Data!$H:$H,$A33,Data!$C:$C,AM$1,Data!$D:$D,AM$2)</f>
        <v>0</v>
      </c>
      <c r="AN33" s="5">
        <f>COUNTIFS(Data!$H:$H,$A33,Data!$C:$C,AN$1,Data!$D:$D,AN$2)</f>
        <v>0</v>
      </c>
      <c r="AO33" s="5">
        <f>COUNTIFS(Data!$H:$H,$A33,Data!$C:$C,AO$1,Data!$D:$D,AO$2)</f>
        <v>0</v>
      </c>
      <c r="AP33" s="5">
        <f>COUNTIFS(Data!$H:$H,$A33,Data!$C:$C,AP$1,Data!$D:$D,AP$2)</f>
        <v>0</v>
      </c>
      <c r="AQ33" s="5">
        <f>COUNTIFS(Data!$H:$H,$A33,Data!$C:$C,AQ$1,Data!$D:$D,AQ$2)</f>
        <v>0</v>
      </c>
      <c r="AR33" s="5">
        <f>COUNTIFS(Data!$H:$H,$A33,Data!$C:$C,AR$1,Data!$D:$D,AR$2)</f>
        <v>0</v>
      </c>
      <c r="AS33" s="5">
        <f>COUNTIFS(Data!$H:$H,$A33,Data!$C:$C,AS$1,Data!$D:$D,AS$2)</f>
        <v>0</v>
      </c>
      <c r="AT33" s="5">
        <f>COUNTIFS(Data!$H:$H,$A33,Data!$C:$C,AT$1,Data!$D:$D,AT$2)</f>
        <v>0</v>
      </c>
      <c r="AU33" s="5">
        <f>COUNTIFS(Data!$H:$H,$A33,Data!$C:$C,AU$1,Data!$D:$D,AU$2)</f>
        <v>0</v>
      </c>
      <c r="AV33" s="5">
        <f>COUNTIFS(Data!$H:$H,$A33,Data!$C:$C,AV$1,Data!$D:$D,AV$2)</f>
        <v>0</v>
      </c>
      <c r="AW33" s="5">
        <f>COUNTIFS(Data!$H:$H,$A33,Data!$C:$C,AW$1,Data!$D:$D,AW$2)</f>
        <v>0</v>
      </c>
      <c r="AX33" s="5">
        <f>COUNTIFS(Data!$H:$H,$A33,Data!$C:$C,AX$1,Data!$D:$D,AX$2)</f>
        <v>0</v>
      </c>
      <c r="AY33" s="5">
        <f>COUNTIFS(Data!$H:$H,$A33,Data!$C:$C,AY$1,Data!$D:$D,AY$2)</f>
        <v>0</v>
      </c>
      <c r="AZ33" s="5">
        <f>COUNTIFS(Data!$H:$H,$A33,Data!$C:$C,AZ$1,Data!$D:$D,AZ$2)</f>
        <v>0</v>
      </c>
      <c r="BA33" s="5">
        <f>COUNTIFS(Data!$H:$H,$A33,Data!$C:$C,BA$1,Data!$D:$D,BA$2)</f>
        <v>0</v>
      </c>
      <c r="BB33" s="5">
        <f>COUNTIFS(Data!$H:$H,$A33,Data!$C:$C,BB$1,Data!$D:$D,BB$2)</f>
        <v>0</v>
      </c>
      <c r="BC33" s="5">
        <f>COUNTIFS(Data!$H:$H,$A33,Data!$C:$C,BC$1,Data!$D:$D,BC$2)</f>
        <v>0</v>
      </c>
      <c r="BD33" s="5">
        <f>COUNTIFS(Data!$H:$H,$A33,Data!$C:$C,BD$1,Data!$D:$D,BD$2)</f>
        <v>0</v>
      </c>
      <c r="BE33" s="5">
        <f>COUNTIFS(Data!$H:$H,$A33,Data!$C:$C,BE$1,Data!$D:$D,BE$2)</f>
        <v>0</v>
      </c>
      <c r="BF33" s="5">
        <f>COUNTIFS(Data!$H:$H,$A33,Data!$C:$C,BF$1,Data!$D:$D,BF$2)</f>
        <v>0</v>
      </c>
      <c r="BG33" s="5">
        <f>COUNTIFS(Data!$H:$H,$A33,Data!$C:$C,BG$1,Data!$D:$D,BG$2)</f>
        <v>0</v>
      </c>
      <c r="BH33" s="5">
        <f>COUNTIFS(Data!$H:$H,$A33,Data!$C:$C,BH$1,Data!$D:$D,BH$2)</f>
        <v>0</v>
      </c>
      <c r="BI33" s="5">
        <f>COUNTIFS(Data!$H:$H,$A33,Data!$C:$C,BI$1,Data!$D:$D,BI$2)</f>
        <v>0</v>
      </c>
      <c r="BJ33" s="5">
        <f>COUNTIFS(Data!$H:$H,$A33,Data!$C:$C,BJ$1,Data!$D:$D,BJ$2)</f>
        <v>0</v>
      </c>
      <c r="BK33" s="5">
        <f>COUNTIFS(Data!$H:$H,$A33,Data!$C:$C,BK$1,Data!$D:$D,BK$2)</f>
        <v>0</v>
      </c>
      <c r="BL33" s="5">
        <f>COUNTIFS(Data!$H:$H,$A33,Data!$C:$C,BL$1,Data!$D:$D,BL$2)</f>
        <v>0</v>
      </c>
      <c r="BM33" s="5">
        <f>COUNTIFS(Data!$H:$H,$A33,Data!$C:$C,BM$1,Data!$D:$D,BM$2)</f>
        <v>0</v>
      </c>
      <c r="BN33" s="5">
        <f>COUNTIFS(Data!$H:$H,$A33,Data!$C:$C,BN$1,Data!$D:$D,BN$2)</f>
        <v>0</v>
      </c>
      <c r="BO33" s="5">
        <f>COUNTIFS(Data!$H:$H,$A33,Data!$C:$C,BO$1,Data!$D:$D,BO$2)</f>
        <v>0</v>
      </c>
      <c r="BP33" s="5">
        <f>COUNTIFS(Data!$H:$H,$A33,Data!$C:$C,BP$1,Data!$D:$D,BP$2)</f>
        <v>0</v>
      </c>
      <c r="BQ33" s="5">
        <f>COUNTIFS(Data!$H:$H,$A33,Data!$C:$C,BQ$1,Data!$D:$D,BQ$2)</f>
        <v>0</v>
      </c>
      <c r="BR33" s="5">
        <f>COUNTIFS(Data!$H:$H,$A33,Data!$C:$C,BR$1,Data!$D:$D,BR$2)</f>
        <v>0</v>
      </c>
      <c r="BS33" s="5">
        <f>COUNTIFS(Data!$H:$H,$A33,Data!$C:$C,BS$1,Data!$D:$D,BS$2)</f>
        <v>0</v>
      </c>
      <c r="BT33" s="5">
        <f>COUNTIFS(Data!$H:$H,$A33,Data!$C:$C,BT$1,Data!$D:$D,BT$2)</f>
        <v>0</v>
      </c>
      <c r="BU33" s="5">
        <f>COUNTIFS(Data!$H:$H,$A33,Data!$C:$C,BU$1,Data!$D:$D,BU$2)</f>
        <v>0</v>
      </c>
      <c r="BV33" s="5">
        <f>COUNTIFS(Data!$H:$H,$A33,Data!$C:$C,BV$1,Data!$D:$D,BV$2)</f>
        <v>0</v>
      </c>
      <c r="BW33" s="5">
        <f>COUNTIFS(Data!$H:$H,$A33,Data!$C:$C,BW$1,Data!$D:$D,BW$2)</f>
        <v>0</v>
      </c>
      <c r="BX33" s="5">
        <f>COUNTIFS(Data!$H:$H,$A33,Data!$C:$C,BX$1,Data!$D:$D,BX$2)</f>
        <v>0</v>
      </c>
      <c r="BY33" s="5">
        <f>COUNTIFS(Data!$H:$H,$A33,Data!$C:$C,BY$1,Data!$D:$D,BY$2)</f>
        <v>0</v>
      </c>
      <c r="BZ33" s="5">
        <f>COUNTIFS(Data!$H:$H,$A33,Data!$C:$C,BZ$1,Data!$D:$D,BZ$2)</f>
        <v>0</v>
      </c>
      <c r="CA33" s="5">
        <f>COUNTIFS(Data!$H:$H,$A33,Data!$C:$C,CA$1,Data!$D:$D,CA$2)</f>
        <v>0</v>
      </c>
      <c r="CB33" s="5">
        <f>COUNTIFS(Data!$H:$H,$A33,Data!$C:$C,CB$1,Data!$D:$D,CB$2)</f>
        <v>0</v>
      </c>
      <c r="CC33" s="5">
        <f>COUNTIFS(Data!$H:$H,$A33,Data!$C:$C,CC$1,Data!$D:$D,CC$2)</f>
        <v>0</v>
      </c>
      <c r="CD33" s="5">
        <f>COUNTIFS(Data!$H:$H,$A33,Data!$C:$C,CD$1,Data!$D:$D,CD$2)</f>
        <v>0</v>
      </c>
      <c r="CE33" s="5">
        <f>COUNTIFS(Data!$H:$H,$A33,Data!$C:$C,CE$1,Data!$D:$D,CE$2)</f>
        <v>0</v>
      </c>
      <c r="CF33" s="5">
        <f>COUNTIFS(Data!$H:$H,$A33,Data!$C:$C,CF$1,Data!$D:$D,CF$2)</f>
        <v>0</v>
      </c>
      <c r="CG33" s="5">
        <f>COUNTIFS(Data!$H:$H,$A33,Data!$C:$C,CG$1,Data!$D:$D,CG$2)</f>
        <v>0</v>
      </c>
      <c r="CH33" s="5">
        <f>COUNTIFS(Data!$H:$H,$A33,Data!$C:$C,CH$1,Data!$D:$D,CH$2)</f>
        <v>0</v>
      </c>
      <c r="CI33" s="5">
        <f>COUNTIFS(Data!$H:$H,$A33,Data!$C:$C,CI$1,Data!$D:$D,CI$2)</f>
        <v>0</v>
      </c>
      <c r="CJ33" s="5">
        <f>COUNTIFS(Data!$H:$H,$A33,Data!$C:$C,CJ$1,Data!$D:$D,CJ$2)</f>
        <v>0</v>
      </c>
      <c r="CK33" s="5">
        <f>COUNTIFS(Data!$H:$H,$A33,Data!$C:$C,CK$1,Data!$D:$D,CK$2)</f>
        <v>0</v>
      </c>
      <c r="CL33" s="5">
        <f>COUNTIFS(Data!$H:$H,$A33,Data!$C:$C,CL$1,Data!$D:$D,CL$2)</f>
        <v>0</v>
      </c>
      <c r="CM33" s="5">
        <f>COUNTIFS(Data!$H:$H,$A33,Data!$C:$C,CM$1,Data!$D:$D,CM$2)</f>
        <v>0</v>
      </c>
      <c r="CN33" s="5">
        <f>COUNTIFS(Data!$H:$H,$A33,Data!$C:$C,CN$1,Data!$D:$D,CN$2)</f>
        <v>0</v>
      </c>
      <c r="CO33" s="5">
        <f>COUNTIFS(Data!$H:$H,$A33,Data!$C:$C,CO$1,Data!$D:$D,CO$2)</f>
        <v>0</v>
      </c>
      <c r="CP33" s="5">
        <f>COUNTIFS(Data!$H:$H,$A33,Data!$C:$C,CP$1,Data!$D:$D,CP$2)</f>
        <v>0</v>
      </c>
      <c r="CQ33" s="5">
        <f>COUNTIFS(Data!$H:$H,$A33,Data!$C:$C,CQ$1,Data!$D:$D,CQ$2)</f>
        <v>0</v>
      </c>
      <c r="CR33" s="5">
        <f>COUNTIFS(Data!$H:$H,$A33,Data!$C:$C,CR$1,Data!$D:$D,CR$2)</f>
        <v>0</v>
      </c>
      <c r="CS33" s="5">
        <f>COUNTIFS(Data!$H:$H,$A33,Data!$C:$C,CS$1,Data!$D:$D,CS$2)</f>
        <v>0</v>
      </c>
      <c r="CT33" s="5">
        <f>COUNTIFS(Data!$H:$H,$A33,Data!$C:$C,CT$1,Data!$D:$D,CT$2)</f>
        <v>0</v>
      </c>
      <c r="CU33" s="5">
        <f>COUNTIFS(Data!$H:$H,$A33,Data!$C:$C,CU$1,Data!$D:$D,CU$2)</f>
        <v>0</v>
      </c>
      <c r="CV33" s="5">
        <f>COUNTIFS(Data!$H:$H,$A33,Data!$C:$C,CV$1,Data!$D:$D,CV$2)</f>
        <v>0</v>
      </c>
      <c r="CW33" s="5">
        <f t="shared" ref="CW33:CX33" si="32">SUMIF($B$2:$CV$2,CW$2, $B33:$CV33)</f>
        <v>0</v>
      </c>
      <c r="CX33" s="5">
        <f t="shared" si="32"/>
        <v>0</v>
      </c>
      <c r="CY33" s="5">
        <f t="shared" si="3"/>
        <v>0</v>
      </c>
    </row>
    <row r="34">
      <c r="A34" s="5" t="str">
        <f>Countries!A32</f>
        <v>FRA</v>
      </c>
      <c r="B34" s="5">
        <f>COUNTIFS(Data!$H:$H,$A34,Data!$C:$C,B$1,Data!$D:$D,B$2)</f>
        <v>0</v>
      </c>
      <c r="C34" s="5">
        <f>COUNTIFS(Data!$H:$H,$A34,Data!$C:$C,C$1,Data!$D:$D,C$2)</f>
        <v>0</v>
      </c>
      <c r="D34" s="5">
        <f>COUNTIFS(Data!$H:$H,$A34,Data!$C:$C,D$1,Data!$D:$D,D$2)</f>
        <v>0</v>
      </c>
      <c r="E34" s="5">
        <f>COUNTIFS(Data!$H:$H,$A34,Data!$C:$C,E$1,Data!$D:$D,E$2)</f>
        <v>0</v>
      </c>
      <c r="F34" s="5">
        <f>COUNTIFS(Data!$H:$H,$A34,Data!$C:$C,F$1,Data!$D:$D,F$2)</f>
        <v>0</v>
      </c>
      <c r="G34" s="5">
        <f>COUNTIFS(Data!$H:$H,$A34,Data!$C:$C,G$1,Data!$D:$D,G$2)</f>
        <v>0</v>
      </c>
      <c r="H34" s="5">
        <f>COUNTIFS(Data!$H:$H,$A34,Data!$C:$C,H$1,Data!$D:$D,H$2)</f>
        <v>0</v>
      </c>
      <c r="I34" s="5">
        <f>COUNTIFS(Data!$H:$H,$A34,Data!$C:$C,I$1,Data!$D:$D,I$2)</f>
        <v>0</v>
      </c>
      <c r="J34" s="5">
        <f>COUNTIFS(Data!$H:$H,$A34,Data!$C:$C,J$1,Data!$D:$D,J$2)</f>
        <v>1</v>
      </c>
      <c r="K34" s="5">
        <f>COUNTIFS(Data!$H:$H,$A34,Data!$C:$C,K$1,Data!$D:$D,K$2)</f>
        <v>0</v>
      </c>
      <c r="L34" s="5">
        <f>COUNTIFS(Data!$H:$H,$A34,Data!$C:$C,L$1,Data!$D:$D,L$2)</f>
        <v>0</v>
      </c>
      <c r="M34" s="5">
        <f>COUNTIFS(Data!$H:$H,$A34,Data!$C:$C,M$1,Data!$D:$D,M$2)</f>
        <v>0</v>
      </c>
      <c r="N34" s="5">
        <f>COUNTIFS(Data!$H:$H,$A34,Data!$C:$C,N$1,Data!$D:$D,N$2)</f>
        <v>0</v>
      </c>
      <c r="O34" s="5">
        <f>COUNTIFS(Data!$H:$H,$A34,Data!$C:$C,O$1,Data!$D:$D,O$2)</f>
        <v>0</v>
      </c>
      <c r="P34" s="5">
        <f>COUNTIFS(Data!$H:$H,$A34,Data!$C:$C,P$1,Data!$D:$D,P$2)</f>
        <v>0</v>
      </c>
      <c r="Q34" s="5">
        <f>COUNTIFS(Data!$H:$H,$A34,Data!$C:$C,Q$1,Data!$D:$D,Q$2)</f>
        <v>0</v>
      </c>
      <c r="R34" s="5">
        <f>COUNTIFS(Data!$H:$H,$A34,Data!$C:$C,R$1,Data!$D:$D,R$2)</f>
        <v>1</v>
      </c>
      <c r="S34" s="5">
        <f>COUNTIFS(Data!$H:$H,$A34,Data!$C:$C,S$1,Data!$D:$D,S$2)</f>
        <v>0</v>
      </c>
      <c r="T34" s="5">
        <f>COUNTIFS(Data!$H:$H,$A34,Data!$C:$C,T$1,Data!$D:$D,T$2)</f>
        <v>0</v>
      </c>
      <c r="U34" s="5">
        <f>COUNTIFS(Data!$H:$H,$A34,Data!$C:$C,U$1,Data!$D:$D,U$2)</f>
        <v>0</v>
      </c>
      <c r="V34" s="5">
        <f>COUNTIFS(Data!$H:$H,$A34,Data!$C:$C,V$1,Data!$D:$D,V$2)</f>
        <v>0</v>
      </c>
      <c r="W34" s="5">
        <f>COUNTIFS(Data!$H:$H,$A34,Data!$C:$C,W$1,Data!$D:$D,W$2)</f>
        <v>0</v>
      </c>
      <c r="X34" s="5">
        <f>COUNTIFS(Data!$H:$H,$A34,Data!$C:$C,X$1,Data!$D:$D,X$2)</f>
        <v>0</v>
      </c>
      <c r="Y34" s="5">
        <f>COUNTIFS(Data!$H:$H,$A34,Data!$C:$C,Y$1,Data!$D:$D,Y$2)</f>
        <v>0</v>
      </c>
      <c r="Z34" s="5">
        <f>COUNTIFS(Data!$H:$H,$A34,Data!$C:$C,Z$1,Data!$D:$D,Z$2)</f>
        <v>0</v>
      </c>
      <c r="AA34" s="5">
        <f>COUNTIFS(Data!$H:$H,$A34,Data!$C:$C,AA$1,Data!$D:$D,AA$2)</f>
        <v>0</v>
      </c>
      <c r="AB34" s="5">
        <f>COUNTIFS(Data!$H:$H,$A34,Data!$C:$C,AB$1,Data!$D:$D,AB$2)</f>
        <v>0</v>
      </c>
      <c r="AC34" s="5">
        <f>COUNTIFS(Data!$H:$H,$A34,Data!$C:$C,AC$1,Data!$D:$D,AC$2)</f>
        <v>0</v>
      </c>
      <c r="AD34" s="5">
        <f>COUNTIFS(Data!$H:$H,$A34,Data!$C:$C,AD$1,Data!$D:$D,AD$2)</f>
        <v>0</v>
      </c>
      <c r="AE34" s="5">
        <f>COUNTIFS(Data!$H:$H,$A34,Data!$C:$C,AE$1,Data!$D:$D,AE$2)</f>
        <v>0</v>
      </c>
      <c r="AF34" s="5">
        <f>COUNTIFS(Data!$H:$H,$A34,Data!$C:$C,AF$1,Data!$D:$D,AF$2)</f>
        <v>0</v>
      </c>
      <c r="AG34" s="5">
        <f>COUNTIFS(Data!$H:$H,$A34,Data!$C:$C,AG$1,Data!$D:$D,AG$2)</f>
        <v>0</v>
      </c>
      <c r="AH34" s="5">
        <f>COUNTIFS(Data!$H:$H,$A34,Data!$C:$C,AH$1,Data!$D:$D,AH$2)</f>
        <v>0</v>
      </c>
      <c r="AI34" s="5">
        <f>COUNTIFS(Data!$H:$H,$A34,Data!$C:$C,AI$1,Data!$D:$D,AI$2)</f>
        <v>0</v>
      </c>
      <c r="AJ34" s="5">
        <f>COUNTIFS(Data!$H:$H,$A34,Data!$C:$C,AJ$1,Data!$D:$D,AJ$2)</f>
        <v>0</v>
      </c>
      <c r="AK34" s="5">
        <f>COUNTIFS(Data!$H:$H,$A34,Data!$C:$C,AK$1,Data!$D:$D,AK$2)</f>
        <v>0</v>
      </c>
      <c r="AL34" s="5">
        <f>COUNTIFS(Data!$H:$H,$A34,Data!$C:$C,AL$1,Data!$D:$D,AL$2)</f>
        <v>0</v>
      </c>
      <c r="AM34" s="5">
        <f>COUNTIFS(Data!$H:$H,$A34,Data!$C:$C,AM$1,Data!$D:$D,AM$2)</f>
        <v>0</v>
      </c>
      <c r="AN34" s="5">
        <f>COUNTIFS(Data!$H:$H,$A34,Data!$C:$C,AN$1,Data!$D:$D,AN$2)</f>
        <v>0</v>
      </c>
      <c r="AO34" s="5">
        <f>COUNTIFS(Data!$H:$H,$A34,Data!$C:$C,AO$1,Data!$D:$D,AO$2)</f>
        <v>0</v>
      </c>
      <c r="AP34" s="5">
        <f>COUNTIFS(Data!$H:$H,$A34,Data!$C:$C,AP$1,Data!$D:$D,AP$2)</f>
        <v>2</v>
      </c>
      <c r="AQ34" s="5">
        <f>COUNTIFS(Data!$H:$H,$A34,Data!$C:$C,AQ$1,Data!$D:$D,AQ$2)</f>
        <v>0</v>
      </c>
      <c r="AR34" s="5">
        <f>COUNTIFS(Data!$H:$H,$A34,Data!$C:$C,AR$1,Data!$D:$D,AR$2)</f>
        <v>0</v>
      </c>
      <c r="AS34" s="5">
        <f>COUNTIFS(Data!$H:$H,$A34,Data!$C:$C,AS$1,Data!$D:$D,AS$2)</f>
        <v>0</v>
      </c>
      <c r="AT34" s="5">
        <f>COUNTIFS(Data!$H:$H,$A34,Data!$C:$C,AT$1,Data!$D:$D,AT$2)</f>
        <v>0</v>
      </c>
      <c r="AU34" s="5">
        <f>COUNTIFS(Data!$H:$H,$A34,Data!$C:$C,AU$1,Data!$D:$D,AU$2)</f>
        <v>0</v>
      </c>
      <c r="AV34" s="5">
        <f>COUNTIFS(Data!$H:$H,$A34,Data!$C:$C,AV$1,Data!$D:$D,AV$2)</f>
        <v>0</v>
      </c>
      <c r="AW34" s="5">
        <f>COUNTIFS(Data!$H:$H,$A34,Data!$C:$C,AW$1,Data!$D:$D,AW$2)</f>
        <v>0</v>
      </c>
      <c r="AX34" s="5">
        <f>COUNTIFS(Data!$H:$H,$A34,Data!$C:$C,AX$1,Data!$D:$D,AX$2)</f>
        <v>0</v>
      </c>
      <c r="AY34" s="5">
        <f>COUNTIFS(Data!$H:$H,$A34,Data!$C:$C,AY$1,Data!$D:$D,AY$2)</f>
        <v>0</v>
      </c>
      <c r="AZ34" s="5">
        <f>COUNTIFS(Data!$H:$H,$A34,Data!$C:$C,AZ$1,Data!$D:$D,AZ$2)</f>
        <v>0</v>
      </c>
      <c r="BA34" s="5">
        <f>COUNTIFS(Data!$H:$H,$A34,Data!$C:$C,BA$1,Data!$D:$D,BA$2)</f>
        <v>3</v>
      </c>
      <c r="BB34" s="5">
        <f>COUNTIFS(Data!$H:$H,$A34,Data!$C:$C,BB$1,Data!$D:$D,BB$2)</f>
        <v>0</v>
      </c>
      <c r="BC34" s="5">
        <f>COUNTIFS(Data!$H:$H,$A34,Data!$C:$C,BC$1,Data!$D:$D,BC$2)</f>
        <v>0</v>
      </c>
      <c r="BD34" s="5">
        <f>COUNTIFS(Data!$H:$H,$A34,Data!$C:$C,BD$1,Data!$D:$D,BD$2)</f>
        <v>0</v>
      </c>
      <c r="BE34" s="5">
        <f>COUNTIFS(Data!$H:$H,$A34,Data!$C:$C,BE$1,Data!$D:$D,BE$2)</f>
        <v>0</v>
      </c>
      <c r="BF34" s="5">
        <f>COUNTIFS(Data!$H:$H,$A34,Data!$C:$C,BF$1,Data!$D:$D,BF$2)</f>
        <v>0</v>
      </c>
      <c r="BG34" s="5">
        <f>COUNTIFS(Data!$H:$H,$A34,Data!$C:$C,BG$1,Data!$D:$D,BG$2)</f>
        <v>0</v>
      </c>
      <c r="BH34" s="5">
        <f>COUNTIFS(Data!$H:$H,$A34,Data!$C:$C,BH$1,Data!$D:$D,BH$2)</f>
        <v>0</v>
      </c>
      <c r="BI34" s="5">
        <f>COUNTIFS(Data!$H:$H,$A34,Data!$C:$C,BI$1,Data!$D:$D,BI$2)</f>
        <v>0</v>
      </c>
      <c r="BJ34" s="5">
        <f>COUNTIFS(Data!$H:$H,$A34,Data!$C:$C,BJ$1,Data!$D:$D,BJ$2)</f>
        <v>1</v>
      </c>
      <c r="BK34" s="5">
        <f>COUNTIFS(Data!$H:$H,$A34,Data!$C:$C,BK$1,Data!$D:$D,BK$2)</f>
        <v>0</v>
      </c>
      <c r="BL34" s="5">
        <f>COUNTIFS(Data!$H:$H,$A34,Data!$C:$C,BL$1,Data!$D:$D,BL$2)</f>
        <v>1</v>
      </c>
      <c r="BM34" s="5">
        <f>COUNTIFS(Data!$H:$H,$A34,Data!$C:$C,BM$1,Data!$D:$D,BM$2)</f>
        <v>1</v>
      </c>
      <c r="BN34" s="5">
        <f>COUNTIFS(Data!$H:$H,$A34,Data!$C:$C,BN$1,Data!$D:$D,BN$2)</f>
        <v>0</v>
      </c>
      <c r="BO34" s="5">
        <f>COUNTIFS(Data!$H:$H,$A34,Data!$C:$C,BO$1,Data!$D:$D,BO$2)</f>
        <v>1</v>
      </c>
      <c r="BP34" s="5">
        <f>COUNTIFS(Data!$H:$H,$A34,Data!$C:$C,BP$1,Data!$D:$D,BP$2)</f>
        <v>0</v>
      </c>
      <c r="BQ34" s="5">
        <f>COUNTIFS(Data!$H:$H,$A34,Data!$C:$C,BQ$1,Data!$D:$D,BQ$2)</f>
        <v>0</v>
      </c>
      <c r="BR34" s="5">
        <f>COUNTIFS(Data!$H:$H,$A34,Data!$C:$C,BR$1,Data!$D:$D,BR$2)</f>
        <v>0</v>
      </c>
      <c r="BS34" s="5">
        <f>COUNTIFS(Data!$H:$H,$A34,Data!$C:$C,BS$1,Data!$D:$D,BS$2)</f>
        <v>0</v>
      </c>
      <c r="BT34" s="5">
        <f>COUNTIFS(Data!$H:$H,$A34,Data!$C:$C,BT$1,Data!$D:$D,BT$2)</f>
        <v>0</v>
      </c>
      <c r="BU34" s="5">
        <f>COUNTIFS(Data!$H:$H,$A34,Data!$C:$C,BU$1,Data!$D:$D,BU$2)</f>
        <v>0</v>
      </c>
      <c r="BV34" s="5">
        <f>COUNTIFS(Data!$H:$H,$A34,Data!$C:$C,BV$1,Data!$D:$D,BV$2)</f>
        <v>0</v>
      </c>
      <c r="BW34" s="5">
        <f>COUNTIFS(Data!$H:$H,$A34,Data!$C:$C,BW$1,Data!$D:$D,BW$2)</f>
        <v>0</v>
      </c>
      <c r="BX34" s="5">
        <f>COUNTIFS(Data!$H:$H,$A34,Data!$C:$C,BX$1,Data!$D:$D,BX$2)</f>
        <v>0</v>
      </c>
      <c r="BY34" s="5">
        <f>COUNTIFS(Data!$H:$H,$A34,Data!$C:$C,BY$1,Data!$D:$D,BY$2)</f>
        <v>1</v>
      </c>
      <c r="BZ34" s="5">
        <f>COUNTIFS(Data!$H:$H,$A34,Data!$C:$C,BZ$1,Data!$D:$D,BZ$2)</f>
        <v>0</v>
      </c>
      <c r="CA34" s="5">
        <f>COUNTIFS(Data!$H:$H,$A34,Data!$C:$C,CA$1,Data!$D:$D,CA$2)</f>
        <v>0</v>
      </c>
      <c r="CB34" s="5">
        <f>COUNTIFS(Data!$H:$H,$A34,Data!$C:$C,CB$1,Data!$D:$D,CB$2)</f>
        <v>0</v>
      </c>
      <c r="CC34" s="5">
        <f>COUNTIFS(Data!$H:$H,$A34,Data!$C:$C,CC$1,Data!$D:$D,CC$2)</f>
        <v>0</v>
      </c>
      <c r="CD34" s="5">
        <f>COUNTIFS(Data!$H:$H,$A34,Data!$C:$C,CD$1,Data!$D:$D,CD$2)</f>
        <v>0</v>
      </c>
      <c r="CE34" s="5">
        <f>COUNTIFS(Data!$H:$H,$A34,Data!$C:$C,CE$1,Data!$D:$D,CE$2)</f>
        <v>0</v>
      </c>
      <c r="CF34" s="5">
        <f>COUNTIFS(Data!$H:$H,$A34,Data!$C:$C,CF$1,Data!$D:$D,CF$2)</f>
        <v>0</v>
      </c>
      <c r="CG34" s="5">
        <f>COUNTIFS(Data!$H:$H,$A34,Data!$C:$C,CG$1,Data!$D:$D,CG$2)</f>
        <v>0</v>
      </c>
      <c r="CH34" s="5">
        <f>COUNTIFS(Data!$H:$H,$A34,Data!$C:$C,CH$1,Data!$D:$D,CH$2)</f>
        <v>0</v>
      </c>
      <c r="CI34" s="5">
        <f>COUNTIFS(Data!$H:$H,$A34,Data!$C:$C,CI$1,Data!$D:$D,CI$2)</f>
        <v>0</v>
      </c>
      <c r="CJ34" s="5">
        <f>COUNTIFS(Data!$H:$H,$A34,Data!$C:$C,CJ$1,Data!$D:$D,CJ$2)</f>
        <v>0</v>
      </c>
      <c r="CK34" s="5">
        <f>COUNTIFS(Data!$H:$H,$A34,Data!$C:$C,CK$1,Data!$D:$D,CK$2)</f>
        <v>0</v>
      </c>
      <c r="CL34" s="5">
        <f>COUNTIFS(Data!$H:$H,$A34,Data!$C:$C,CL$1,Data!$D:$D,CL$2)</f>
        <v>0</v>
      </c>
      <c r="CM34" s="5">
        <f>COUNTIFS(Data!$H:$H,$A34,Data!$C:$C,CM$1,Data!$D:$D,CM$2)</f>
        <v>0</v>
      </c>
      <c r="CN34" s="5">
        <f>COUNTIFS(Data!$H:$H,$A34,Data!$C:$C,CN$1,Data!$D:$D,CN$2)</f>
        <v>0</v>
      </c>
      <c r="CO34" s="5">
        <f>COUNTIFS(Data!$H:$H,$A34,Data!$C:$C,CO$1,Data!$D:$D,CO$2)</f>
        <v>0</v>
      </c>
      <c r="CP34" s="5">
        <f>COUNTIFS(Data!$H:$H,$A34,Data!$C:$C,CP$1,Data!$D:$D,CP$2)</f>
        <v>0</v>
      </c>
      <c r="CQ34" s="5">
        <f>COUNTIFS(Data!$H:$H,$A34,Data!$C:$C,CQ$1,Data!$D:$D,CQ$2)</f>
        <v>0</v>
      </c>
      <c r="CR34" s="5">
        <f>COUNTIFS(Data!$H:$H,$A34,Data!$C:$C,CR$1,Data!$D:$D,CR$2)</f>
        <v>0</v>
      </c>
      <c r="CS34" s="5">
        <f>COUNTIFS(Data!$H:$H,$A34,Data!$C:$C,CS$1,Data!$D:$D,CS$2)</f>
        <v>0</v>
      </c>
      <c r="CT34" s="5">
        <f>COUNTIFS(Data!$H:$H,$A34,Data!$C:$C,CT$1,Data!$D:$D,CT$2)</f>
        <v>0</v>
      </c>
      <c r="CU34" s="5">
        <f>COUNTIFS(Data!$H:$H,$A34,Data!$C:$C,CU$1,Data!$D:$D,CU$2)</f>
        <v>0</v>
      </c>
      <c r="CV34" s="5">
        <f>COUNTIFS(Data!$H:$H,$A34,Data!$C:$C,CV$1,Data!$D:$D,CV$2)</f>
        <v>0</v>
      </c>
      <c r="CW34" s="5">
        <f t="shared" ref="CW34:CX34" si="33">SUMIF($B$2:$CV$2,CW$2, $B34:$CV34)</f>
        <v>4</v>
      </c>
      <c r="CX34" s="5">
        <f t="shared" si="33"/>
        <v>8</v>
      </c>
      <c r="CY34" s="5">
        <f t="shared" si="3"/>
        <v>12</v>
      </c>
    </row>
    <row r="35">
      <c r="A35" s="5" t="str">
        <f>Countries!A33</f>
        <v>GBR</v>
      </c>
      <c r="B35" s="5">
        <f>COUNTIFS(Data!$H:$H,$A35,Data!$C:$C,B$1,Data!$D:$D,B$2)</f>
        <v>0</v>
      </c>
      <c r="C35" s="5">
        <f>COUNTIFS(Data!$H:$H,$A35,Data!$C:$C,C$1,Data!$D:$D,C$2)</f>
        <v>0</v>
      </c>
      <c r="D35" s="5">
        <f>COUNTIFS(Data!$H:$H,$A35,Data!$C:$C,D$1,Data!$D:$D,D$2)</f>
        <v>0</v>
      </c>
      <c r="E35" s="5">
        <f>COUNTIFS(Data!$H:$H,$A35,Data!$C:$C,E$1,Data!$D:$D,E$2)</f>
        <v>0</v>
      </c>
      <c r="F35" s="5">
        <f>COUNTIFS(Data!$H:$H,$A35,Data!$C:$C,F$1,Data!$D:$D,F$2)</f>
        <v>0</v>
      </c>
      <c r="G35" s="5">
        <f>COUNTIFS(Data!$H:$H,$A35,Data!$C:$C,G$1,Data!$D:$D,G$2)</f>
        <v>0</v>
      </c>
      <c r="H35" s="5">
        <f>COUNTIFS(Data!$H:$H,$A35,Data!$C:$C,H$1,Data!$D:$D,H$2)</f>
        <v>0</v>
      </c>
      <c r="I35" s="5">
        <f>COUNTIFS(Data!$H:$H,$A35,Data!$C:$C,I$1,Data!$D:$D,I$2)</f>
        <v>0</v>
      </c>
      <c r="J35" s="5">
        <f>COUNTIFS(Data!$H:$H,$A35,Data!$C:$C,J$1,Data!$D:$D,J$2)</f>
        <v>1</v>
      </c>
      <c r="K35" s="5">
        <f>COUNTIFS(Data!$H:$H,$A35,Data!$C:$C,K$1,Data!$D:$D,K$2)</f>
        <v>0</v>
      </c>
      <c r="L35" s="5">
        <f>COUNTIFS(Data!$H:$H,$A35,Data!$C:$C,L$1,Data!$D:$D,L$2)</f>
        <v>2</v>
      </c>
      <c r="M35" s="5">
        <f>COUNTIFS(Data!$H:$H,$A35,Data!$C:$C,M$1,Data!$D:$D,M$2)</f>
        <v>0</v>
      </c>
      <c r="N35" s="5">
        <f>COUNTIFS(Data!$H:$H,$A35,Data!$C:$C,N$1,Data!$D:$D,N$2)</f>
        <v>0</v>
      </c>
      <c r="O35" s="5">
        <f>COUNTIFS(Data!$H:$H,$A35,Data!$C:$C,O$1,Data!$D:$D,O$2)</f>
        <v>0</v>
      </c>
      <c r="P35" s="5">
        <f>COUNTIFS(Data!$H:$H,$A35,Data!$C:$C,P$1,Data!$D:$D,P$2)</f>
        <v>0</v>
      </c>
      <c r="Q35" s="5">
        <f>COUNTIFS(Data!$H:$H,$A35,Data!$C:$C,Q$1,Data!$D:$D,Q$2)</f>
        <v>0</v>
      </c>
      <c r="R35" s="5">
        <f>COUNTIFS(Data!$H:$H,$A35,Data!$C:$C,R$1,Data!$D:$D,R$2)</f>
        <v>0</v>
      </c>
      <c r="S35" s="5">
        <f>COUNTIFS(Data!$H:$H,$A35,Data!$C:$C,S$1,Data!$D:$D,S$2)</f>
        <v>0</v>
      </c>
      <c r="T35" s="5">
        <f>COUNTIFS(Data!$H:$H,$A35,Data!$C:$C,T$1,Data!$D:$D,T$2)</f>
        <v>0</v>
      </c>
      <c r="U35" s="5">
        <f>COUNTIFS(Data!$H:$H,$A35,Data!$C:$C,U$1,Data!$D:$D,U$2)</f>
        <v>0</v>
      </c>
      <c r="V35" s="5">
        <f>COUNTIFS(Data!$H:$H,$A35,Data!$C:$C,V$1,Data!$D:$D,V$2)</f>
        <v>2</v>
      </c>
      <c r="W35" s="5">
        <f>COUNTIFS(Data!$H:$H,$A35,Data!$C:$C,W$1,Data!$D:$D,W$2)</f>
        <v>0</v>
      </c>
      <c r="X35" s="5">
        <f>COUNTIFS(Data!$H:$H,$A35,Data!$C:$C,X$1,Data!$D:$D,X$2)</f>
        <v>0</v>
      </c>
      <c r="Y35" s="5">
        <f>COUNTIFS(Data!$H:$H,$A35,Data!$C:$C,Y$1,Data!$D:$D,Y$2)</f>
        <v>1</v>
      </c>
      <c r="Z35" s="5">
        <f>COUNTIFS(Data!$H:$H,$A35,Data!$C:$C,Z$1,Data!$D:$D,Z$2)</f>
        <v>0</v>
      </c>
      <c r="AA35" s="5">
        <f>COUNTIFS(Data!$H:$H,$A35,Data!$C:$C,AA$1,Data!$D:$D,AA$2)</f>
        <v>0</v>
      </c>
      <c r="AB35" s="5">
        <f>COUNTIFS(Data!$H:$H,$A35,Data!$C:$C,AB$1,Data!$D:$D,AB$2)</f>
        <v>0</v>
      </c>
      <c r="AC35" s="5">
        <f>COUNTIFS(Data!$H:$H,$A35,Data!$C:$C,AC$1,Data!$D:$D,AC$2)</f>
        <v>0</v>
      </c>
      <c r="AD35" s="5">
        <f>COUNTIFS(Data!$H:$H,$A35,Data!$C:$C,AD$1,Data!$D:$D,AD$2)</f>
        <v>1</v>
      </c>
      <c r="AE35" s="5">
        <f>COUNTIFS(Data!$H:$H,$A35,Data!$C:$C,AE$1,Data!$D:$D,AE$2)</f>
        <v>0</v>
      </c>
      <c r="AF35" s="5">
        <f>COUNTIFS(Data!$H:$H,$A35,Data!$C:$C,AF$1,Data!$D:$D,AF$2)</f>
        <v>0</v>
      </c>
      <c r="AG35" s="5">
        <f>COUNTIFS(Data!$H:$H,$A35,Data!$C:$C,AG$1,Data!$D:$D,AG$2)</f>
        <v>0</v>
      </c>
      <c r="AH35" s="5">
        <f>COUNTIFS(Data!$H:$H,$A35,Data!$C:$C,AH$1,Data!$D:$D,AH$2)</f>
        <v>0</v>
      </c>
      <c r="AI35" s="5">
        <f>COUNTIFS(Data!$H:$H,$A35,Data!$C:$C,AI$1,Data!$D:$D,AI$2)</f>
        <v>0</v>
      </c>
      <c r="AJ35" s="5">
        <f>COUNTIFS(Data!$H:$H,$A35,Data!$C:$C,AJ$1,Data!$D:$D,AJ$2)</f>
        <v>2</v>
      </c>
      <c r="AK35" s="5">
        <f>COUNTIFS(Data!$H:$H,$A35,Data!$C:$C,AK$1,Data!$D:$D,AK$2)</f>
        <v>1</v>
      </c>
      <c r="AL35" s="5">
        <f>COUNTIFS(Data!$H:$H,$A35,Data!$C:$C,AL$1,Data!$D:$D,AL$2)</f>
        <v>0</v>
      </c>
      <c r="AM35" s="5">
        <f>COUNTIFS(Data!$H:$H,$A35,Data!$C:$C,AM$1,Data!$D:$D,AM$2)</f>
        <v>0</v>
      </c>
      <c r="AN35" s="5">
        <f>COUNTIFS(Data!$H:$H,$A35,Data!$C:$C,AN$1,Data!$D:$D,AN$2)</f>
        <v>1</v>
      </c>
      <c r="AO35" s="5">
        <f>COUNTIFS(Data!$H:$H,$A35,Data!$C:$C,AO$1,Data!$D:$D,AO$2)</f>
        <v>0</v>
      </c>
      <c r="AP35" s="5">
        <f>COUNTIFS(Data!$H:$H,$A35,Data!$C:$C,AP$1,Data!$D:$D,AP$2)</f>
        <v>0</v>
      </c>
      <c r="AQ35" s="5">
        <f>COUNTIFS(Data!$H:$H,$A35,Data!$C:$C,AQ$1,Data!$D:$D,AQ$2)</f>
        <v>0</v>
      </c>
      <c r="AR35" s="5">
        <f>COUNTIFS(Data!$H:$H,$A35,Data!$C:$C,AR$1,Data!$D:$D,AR$2)</f>
        <v>0</v>
      </c>
      <c r="AS35" s="5">
        <f>COUNTIFS(Data!$H:$H,$A35,Data!$C:$C,AS$1,Data!$D:$D,AS$2)</f>
        <v>0</v>
      </c>
      <c r="AT35" s="5">
        <f>COUNTIFS(Data!$H:$H,$A35,Data!$C:$C,AT$1,Data!$D:$D,AT$2)</f>
        <v>0</v>
      </c>
      <c r="AU35" s="5">
        <f>COUNTIFS(Data!$H:$H,$A35,Data!$C:$C,AU$1,Data!$D:$D,AU$2)</f>
        <v>0</v>
      </c>
      <c r="AV35" s="5">
        <f>COUNTIFS(Data!$H:$H,$A35,Data!$C:$C,AV$1,Data!$D:$D,AV$2)</f>
        <v>0</v>
      </c>
      <c r="AW35" s="5">
        <f>COUNTIFS(Data!$H:$H,$A35,Data!$C:$C,AW$1,Data!$D:$D,AW$2)</f>
        <v>0</v>
      </c>
      <c r="AX35" s="5">
        <f>COUNTIFS(Data!$H:$H,$A35,Data!$C:$C,AX$1,Data!$D:$D,AX$2)</f>
        <v>0</v>
      </c>
      <c r="AY35" s="5">
        <f>COUNTIFS(Data!$H:$H,$A35,Data!$C:$C,AY$1,Data!$D:$D,AY$2)</f>
        <v>0</v>
      </c>
      <c r="AZ35" s="5">
        <f>COUNTIFS(Data!$H:$H,$A35,Data!$C:$C,AZ$1,Data!$D:$D,AZ$2)</f>
        <v>0</v>
      </c>
      <c r="BA35" s="5">
        <f>COUNTIFS(Data!$H:$H,$A35,Data!$C:$C,BA$1,Data!$D:$D,BA$2)</f>
        <v>0</v>
      </c>
      <c r="BB35" s="5">
        <f>COUNTIFS(Data!$H:$H,$A35,Data!$C:$C,BB$1,Data!$D:$D,BB$2)</f>
        <v>0</v>
      </c>
      <c r="BC35" s="5">
        <f>COUNTIFS(Data!$H:$H,$A35,Data!$C:$C,BC$1,Data!$D:$D,BC$2)</f>
        <v>0</v>
      </c>
      <c r="BD35" s="5">
        <f>COUNTIFS(Data!$H:$H,$A35,Data!$C:$C,BD$1,Data!$D:$D,BD$2)</f>
        <v>0</v>
      </c>
      <c r="BE35" s="5">
        <f>COUNTIFS(Data!$H:$H,$A35,Data!$C:$C,BE$1,Data!$D:$D,BE$2)</f>
        <v>0</v>
      </c>
      <c r="BF35" s="5">
        <f>COUNTIFS(Data!$H:$H,$A35,Data!$C:$C,BF$1,Data!$D:$D,BF$2)</f>
        <v>0</v>
      </c>
      <c r="BG35" s="5">
        <f>COUNTIFS(Data!$H:$H,$A35,Data!$C:$C,BG$1,Data!$D:$D,BG$2)</f>
        <v>0</v>
      </c>
      <c r="BH35" s="5">
        <f>COUNTIFS(Data!$H:$H,$A35,Data!$C:$C,BH$1,Data!$D:$D,BH$2)</f>
        <v>0</v>
      </c>
      <c r="BI35" s="5">
        <f>COUNTIFS(Data!$H:$H,$A35,Data!$C:$C,BI$1,Data!$D:$D,BI$2)</f>
        <v>1</v>
      </c>
      <c r="BJ35" s="5">
        <f>COUNTIFS(Data!$H:$H,$A35,Data!$C:$C,BJ$1,Data!$D:$D,BJ$2)</f>
        <v>0</v>
      </c>
      <c r="BK35" s="5">
        <f>COUNTIFS(Data!$H:$H,$A35,Data!$C:$C,BK$1,Data!$D:$D,BK$2)</f>
        <v>0</v>
      </c>
      <c r="BL35" s="5">
        <f>COUNTIFS(Data!$H:$H,$A35,Data!$C:$C,BL$1,Data!$D:$D,BL$2)</f>
        <v>0</v>
      </c>
      <c r="BM35" s="5">
        <f>COUNTIFS(Data!$H:$H,$A35,Data!$C:$C,BM$1,Data!$D:$D,BM$2)</f>
        <v>0</v>
      </c>
      <c r="BN35" s="5">
        <f>COUNTIFS(Data!$H:$H,$A35,Data!$C:$C,BN$1,Data!$D:$D,BN$2)</f>
        <v>1</v>
      </c>
      <c r="BO35" s="5">
        <f>COUNTIFS(Data!$H:$H,$A35,Data!$C:$C,BO$1,Data!$D:$D,BO$2)</f>
        <v>0</v>
      </c>
      <c r="BP35" s="5">
        <f>COUNTIFS(Data!$H:$H,$A35,Data!$C:$C,BP$1,Data!$D:$D,BP$2)</f>
        <v>0</v>
      </c>
      <c r="BQ35" s="5">
        <f>COUNTIFS(Data!$H:$H,$A35,Data!$C:$C,BQ$1,Data!$D:$D,BQ$2)</f>
        <v>0</v>
      </c>
      <c r="BR35" s="5">
        <f>COUNTIFS(Data!$H:$H,$A35,Data!$C:$C,BR$1,Data!$D:$D,BR$2)</f>
        <v>0</v>
      </c>
      <c r="BS35" s="5">
        <f>COUNTIFS(Data!$H:$H,$A35,Data!$C:$C,BS$1,Data!$D:$D,BS$2)</f>
        <v>0</v>
      </c>
      <c r="BT35" s="5">
        <f>COUNTIFS(Data!$H:$H,$A35,Data!$C:$C,BT$1,Data!$D:$D,BT$2)</f>
        <v>0</v>
      </c>
      <c r="BU35" s="5">
        <f>COUNTIFS(Data!$H:$H,$A35,Data!$C:$C,BU$1,Data!$D:$D,BU$2)</f>
        <v>0</v>
      </c>
      <c r="BV35" s="5">
        <f>COUNTIFS(Data!$H:$H,$A35,Data!$C:$C,BV$1,Data!$D:$D,BV$2)</f>
        <v>0</v>
      </c>
      <c r="BW35" s="5">
        <f>COUNTIFS(Data!$H:$H,$A35,Data!$C:$C,BW$1,Data!$D:$D,BW$2)</f>
        <v>0</v>
      </c>
      <c r="BX35" s="5">
        <f>COUNTIFS(Data!$H:$H,$A35,Data!$C:$C,BX$1,Data!$D:$D,BX$2)</f>
        <v>0</v>
      </c>
      <c r="BY35" s="5">
        <f>COUNTIFS(Data!$H:$H,$A35,Data!$C:$C,BY$1,Data!$D:$D,BY$2)</f>
        <v>3</v>
      </c>
      <c r="BZ35" s="5">
        <f>COUNTIFS(Data!$H:$H,$A35,Data!$C:$C,BZ$1,Data!$D:$D,BZ$2)</f>
        <v>0</v>
      </c>
      <c r="CA35" s="5">
        <f>COUNTIFS(Data!$H:$H,$A35,Data!$C:$C,CA$1,Data!$D:$D,CA$2)</f>
        <v>0</v>
      </c>
      <c r="CB35" s="5">
        <f>COUNTIFS(Data!$H:$H,$A35,Data!$C:$C,CB$1,Data!$D:$D,CB$2)</f>
        <v>0</v>
      </c>
      <c r="CC35" s="5">
        <f>COUNTIFS(Data!$H:$H,$A35,Data!$C:$C,CC$1,Data!$D:$D,CC$2)</f>
        <v>0</v>
      </c>
      <c r="CD35" s="5">
        <f>COUNTIFS(Data!$H:$H,$A35,Data!$C:$C,CD$1,Data!$D:$D,CD$2)</f>
        <v>0</v>
      </c>
      <c r="CE35" s="5">
        <f>COUNTIFS(Data!$H:$H,$A35,Data!$C:$C,CE$1,Data!$D:$D,CE$2)</f>
        <v>1</v>
      </c>
      <c r="CF35" s="5">
        <f>COUNTIFS(Data!$H:$H,$A35,Data!$C:$C,CF$1,Data!$D:$D,CF$2)</f>
        <v>1</v>
      </c>
      <c r="CG35" s="5">
        <f>COUNTIFS(Data!$H:$H,$A35,Data!$C:$C,CG$1,Data!$D:$D,CG$2)</f>
        <v>0</v>
      </c>
      <c r="CH35" s="5">
        <f>COUNTIFS(Data!$H:$H,$A35,Data!$C:$C,CH$1,Data!$D:$D,CH$2)</f>
        <v>0</v>
      </c>
      <c r="CI35" s="5">
        <f>COUNTIFS(Data!$H:$H,$A35,Data!$C:$C,CI$1,Data!$D:$D,CI$2)</f>
        <v>0</v>
      </c>
      <c r="CJ35" s="5">
        <f>COUNTIFS(Data!$H:$H,$A35,Data!$C:$C,CJ$1,Data!$D:$D,CJ$2)</f>
        <v>0</v>
      </c>
      <c r="CK35" s="5">
        <f>COUNTIFS(Data!$H:$H,$A35,Data!$C:$C,CK$1,Data!$D:$D,CK$2)</f>
        <v>0</v>
      </c>
      <c r="CL35" s="5">
        <f>COUNTIFS(Data!$H:$H,$A35,Data!$C:$C,CL$1,Data!$D:$D,CL$2)</f>
        <v>1</v>
      </c>
      <c r="CM35" s="5">
        <f>COUNTIFS(Data!$H:$H,$A35,Data!$C:$C,CM$1,Data!$D:$D,CM$2)</f>
        <v>0</v>
      </c>
      <c r="CN35" s="5">
        <f>COUNTIFS(Data!$H:$H,$A35,Data!$C:$C,CN$1,Data!$D:$D,CN$2)</f>
        <v>1</v>
      </c>
      <c r="CO35" s="5">
        <f>COUNTIFS(Data!$H:$H,$A35,Data!$C:$C,CO$1,Data!$D:$D,CO$2)</f>
        <v>0</v>
      </c>
      <c r="CP35" s="5">
        <f>COUNTIFS(Data!$H:$H,$A35,Data!$C:$C,CP$1,Data!$D:$D,CP$2)</f>
        <v>0</v>
      </c>
      <c r="CQ35" s="5">
        <f>COUNTIFS(Data!$H:$H,$A35,Data!$C:$C,CQ$1,Data!$D:$D,CQ$2)</f>
        <v>0</v>
      </c>
      <c r="CR35" s="5">
        <f>COUNTIFS(Data!$H:$H,$A35,Data!$C:$C,CR$1,Data!$D:$D,CR$2)</f>
        <v>0</v>
      </c>
      <c r="CS35" s="5">
        <f>COUNTIFS(Data!$H:$H,$A35,Data!$C:$C,CS$1,Data!$D:$D,CS$2)</f>
        <v>0</v>
      </c>
      <c r="CT35" s="5">
        <f>COUNTIFS(Data!$H:$H,$A35,Data!$C:$C,CT$1,Data!$D:$D,CT$2)</f>
        <v>1</v>
      </c>
      <c r="CU35" s="5">
        <f>COUNTIFS(Data!$H:$H,$A35,Data!$C:$C,CU$1,Data!$D:$D,CU$2)</f>
        <v>0</v>
      </c>
      <c r="CV35" s="5">
        <f>COUNTIFS(Data!$H:$H,$A35,Data!$C:$C,CV$1,Data!$D:$D,CV$2)</f>
        <v>0</v>
      </c>
      <c r="CW35" s="5">
        <f t="shared" ref="CW35:CX35" si="34">SUMIF($B$2:$CV$2,CW$2, $B35:$CV35)</f>
        <v>12</v>
      </c>
      <c r="CX35" s="5">
        <f t="shared" si="34"/>
        <v>7</v>
      </c>
      <c r="CY35" s="5">
        <f t="shared" si="3"/>
        <v>21</v>
      </c>
    </row>
    <row r="36">
      <c r="A36" s="5" t="str">
        <f>Countries!A34</f>
        <v>GEO</v>
      </c>
      <c r="B36" s="5">
        <f>COUNTIFS(Data!$H:$H,$A36,Data!$C:$C,B$1,Data!$D:$D,B$2)</f>
        <v>0</v>
      </c>
      <c r="C36" s="5">
        <f>COUNTIFS(Data!$H:$H,$A36,Data!$C:$C,C$1,Data!$D:$D,C$2)</f>
        <v>0</v>
      </c>
      <c r="D36" s="5">
        <f>COUNTIFS(Data!$H:$H,$A36,Data!$C:$C,D$1,Data!$D:$D,D$2)</f>
        <v>0</v>
      </c>
      <c r="E36" s="5">
        <f>COUNTIFS(Data!$H:$H,$A36,Data!$C:$C,E$1,Data!$D:$D,E$2)</f>
        <v>0</v>
      </c>
      <c r="F36" s="5">
        <f>COUNTIFS(Data!$H:$H,$A36,Data!$C:$C,F$1,Data!$D:$D,F$2)</f>
        <v>0</v>
      </c>
      <c r="G36" s="5">
        <f>COUNTIFS(Data!$H:$H,$A36,Data!$C:$C,G$1,Data!$D:$D,G$2)</f>
        <v>0</v>
      </c>
      <c r="H36" s="5">
        <f>COUNTIFS(Data!$H:$H,$A36,Data!$C:$C,H$1,Data!$D:$D,H$2)</f>
        <v>0</v>
      </c>
      <c r="I36" s="5">
        <f>COUNTIFS(Data!$H:$H,$A36,Data!$C:$C,I$1,Data!$D:$D,I$2)</f>
        <v>0</v>
      </c>
      <c r="J36" s="5">
        <f>COUNTIFS(Data!$H:$H,$A36,Data!$C:$C,J$1,Data!$D:$D,J$2)</f>
        <v>0</v>
      </c>
      <c r="K36" s="5">
        <f>COUNTIFS(Data!$H:$H,$A36,Data!$C:$C,K$1,Data!$D:$D,K$2)</f>
        <v>0</v>
      </c>
      <c r="L36" s="5">
        <f>COUNTIFS(Data!$H:$H,$A36,Data!$C:$C,L$1,Data!$D:$D,L$2)</f>
        <v>0</v>
      </c>
      <c r="M36" s="5">
        <f>COUNTIFS(Data!$H:$H,$A36,Data!$C:$C,M$1,Data!$D:$D,M$2)</f>
        <v>0</v>
      </c>
      <c r="N36" s="5">
        <f>COUNTIFS(Data!$H:$H,$A36,Data!$C:$C,N$1,Data!$D:$D,N$2)</f>
        <v>0</v>
      </c>
      <c r="O36" s="5">
        <f>COUNTIFS(Data!$H:$H,$A36,Data!$C:$C,O$1,Data!$D:$D,O$2)</f>
        <v>0</v>
      </c>
      <c r="P36" s="5">
        <f>COUNTIFS(Data!$H:$H,$A36,Data!$C:$C,P$1,Data!$D:$D,P$2)</f>
        <v>0</v>
      </c>
      <c r="Q36" s="5">
        <f>COUNTIFS(Data!$H:$H,$A36,Data!$C:$C,Q$1,Data!$D:$D,Q$2)</f>
        <v>0</v>
      </c>
      <c r="R36" s="5">
        <f>COUNTIFS(Data!$H:$H,$A36,Data!$C:$C,R$1,Data!$D:$D,R$2)</f>
        <v>0</v>
      </c>
      <c r="S36" s="5">
        <f>COUNTIFS(Data!$H:$H,$A36,Data!$C:$C,S$1,Data!$D:$D,S$2)</f>
        <v>0</v>
      </c>
      <c r="T36" s="5">
        <f>COUNTIFS(Data!$H:$H,$A36,Data!$C:$C,T$1,Data!$D:$D,T$2)</f>
        <v>0</v>
      </c>
      <c r="U36" s="5">
        <f>COUNTIFS(Data!$H:$H,$A36,Data!$C:$C,U$1,Data!$D:$D,U$2)</f>
        <v>0</v>
      </c>
      <c r="V36" s="5">
        <f>COUNTIFS(Data!$H:$H,$A36,Data!$C:$C,V$1,Data!$D:$D,V$2)</f>
        <v>0</v>
      </c>
      <c r="W36" s="5">
        <f>COUNTIFS(Data!$H:$H,$A36,Data!$C:$C,W$1,Data!$D:$D,W$2)</f>
        <v>0</v>
      </c>
      <c r="X36" s="5">
        <f>COUNTIFS(Data!$H:$H,$A36,Data!$C:$C,X$1,Data!$D:$D,X$2)</f>
        <v>0</v>
      </c>
      <c r="Y36" s="5">
        <f>COUNTIFS(Data!$H:$H,$A36,Data!$C:$C,Y$1,Data!$D:$D,Y$2)</f>
        <v>0</v>
      </c>
      <c r="Z36" s="5">
        <f>COUNTIFS(Data!$H:$H,$A36,Data!$C:$C,Z$1,Data!$D:$D,Z$2)</f>
        <v>0</v>
      </c>
      <c r="AA36" s="5">
        <f>COUNTIFS(Data!$H:$H,$A36,Data!$C:$C,AA$1,Data!$D:$D,AA$2)</f>
        <v>0</v>
      </c>
      <c r="AB36" s="5">
        <f>COUNTIFS(Data!$H:$H,$A36,Data!$C:$C,AB$1,Data!$D:$D,AB$2)</f>
        <v>0</v>
      </c>
      <c r="AC36" s="5">
        <f>COUNTIFS(Data!$H:$H,$A36,Data!$C:$C,AC$1,Data!$D:$D,AC$2)</f>
        <v>0</v>
      </c>
      <c r="AD36" s="5">
        <f>COUNTIFS(Data!$H:$H,$A36,Data!$C:$C,AD$1,Data!$D:$D,AD$2)</f>
        <v>0</v>
      </c>
      <c r="AE36" s="5">
        <f>COUNTIFS(Data!$H:$H,$A36,Data!$C:$C,AE$1,Data!$D:$D,AE$2)</f>
        <v>0</v>
      </c>
      <c r="AF36" s="5">
        <f>COUNTIFS(Data!$H:$H,$A36,Data!$C:$C,AF$1,Data!$D:$D,AF$2)</f>
        <v>0</v>
      </c>
      <c r="AG36" s="5">
        <f>COUNTIFS(Data!$H:$H,$A36,Data!$C:$C,AG$1,Data!$D:$D,AG$2)</f>
        <v>0</v>
      </c>
      <c r="AH36" s="5">
        <f>COUNTIFS(Data!$H:$H,$A36,Data!$C:$C,AH$1,Data!$D:$D,AH$2)</f>
        <v>0</v>
      </c>
      <c r="AI36" s="5">
        <f>COUNTIFS(Data!$H:$H,$A36,Data!$C:$C,AI$1,Data!$D:$D,AI$2)</f>
        <v>0</v>
      </c>
      <c r="AJ36" s="5">
        <f>COUNTIFS(Data!$H:$H,$A36,Data!$C:$C,AJ$1,Data!$D:$D,AJ$2)</f>
        <v>0</v>
      </c>
      <c r="AK36" s="5">
        <f>COUNTIFS(Data!$H:$H,$A36,Data!$C:$C,AK$1,Data!$D:$D,AK$2)</f>
        <v>0</v>
      </c>
      <c r="AL36" s="5">
        <f>COUNTIFS(Data!$H:$H,$A36,Data!$C:$C,AL$1,Data!$D:$D,AL$2)</f>
        <v>0</v>
      </c>
      <c r="AM36" s="5">
        <f>COUNTIFS(Data!$H:$H,$A36,Data!$C:$C,AM$1,Data!$D:$D,AM$2)</f>
        <v>0</v>
      </c>
      <c r="AN36" s="5">
        <f>COUNTIFS(Data!$H:$H,$A36,Data!$C:$C,AN$1,Data!$D:$D,AN$2)</f>
        <v>0</v>
      </c>
      <c r="AO36" s="5">
        <f>COUNTIFS(Data!$H:$H,$A36,Data!$C:$C,AO$1,Data!$D:$D,AO$2)</f>
        <v>0</v>
      </c>
      <c r="AP36" s="5">
        <f>COUNTIFS(Data!$H:$H,$A36,Data!$C:$C,AP$1,Data!$D:$D,AP$2)</f>
        <v>0</v>
      </c>
      <c r="AQ36" s="5">
        <f>COUNTIFS(Data!$H:$H,$A36,Data!$C:$C,AQ$1,Data!$D:$D,AQ$2)</f>
        <v>0</v>
      </c>
      <c r="AR36" s="5">
        <f>COUNTIFS(Data!$H:$H,$A36,Data!$C:$C,AR$1,Data!$D:$D,AR$2)</f>
        <v>0</v>
      </c>
      <c r="AS36" s="5">
        <f>COUNTIFS(Data!$H:$H,$A36,Data!$C:$C,AS$1,Data!$D:$D,AS$2)</f>
        <v>0</v>
      </c>
      <c r="AT36" s="5">
        <f>COUNTIFS(Data!$H:$H,$A36,Data!$C:$C,AT$1,Data!$D:$D,AT$2)</f>
        <v>0</v>
      </c>
      <c r="AU36" s="5">
        <f>COUNTIFS(Data!$H:$H,$A36,Data!$C:$C,AU$1,Data!$D:$D,AU$2)</f>
        <v>0</v>
      </c>
      <c r="AV36" s="5">
        <f>COUNTIFS(Data!$H:$H,$A36,Data!$C:$C,AV$1,Data!$D:$D,AV$2)</f>
        <v>0</v>
      </c>
      <c r="AW36" s="5">
        <f>COUNTIFS(Data!$H:$H,$A36,Data!$C:$C,AW$1,Data!$D:$D,AW$2)</f>
        <v>0</v>
      </c>
      <c r="AX36" s="5">
        <f>COUNTIFS(Data!$H:$H,$A36,Data!$C:$C,AX$1,Data!$D:$D,AX$2)</f>
        <v>0</v>
      </c>
      <c r="AY36" s="5">
        <f>COUNTIFS(Data!$H:$H,$A36,Data!$C:$C,AY$1,Data!$D:$D,AY$2)</f>
        <v>3</v>
      </c>
      <c r="AZ36" s="5">
        <f>COUNTIFS(Data!$H:$H,$A36,Data!$C:$C,AZ$1,Data!$D:$D,AZ$2)</f>
        <v>0</v>
      </c>
      <c r="BA36" s="5">
        <f>COUNTIFS(Data!$H:$H,$A36,Data!$C:$C,BA$1,Data!$D:$D,BA$2)</f>
        <v>0</v>
      </c>
      <c r="BB36" s="5">
        <f>COUNTIFS(Data!$H:$H,$A36,Data!$C:$C,BB$1,Data!$D:$D,BB$2)</f>
        <v>0</v>
      </c>
      <c r="BC36" s="5">
        <f>COUNTIFS(Data!$H:$H,$A36,Data!$C:$C,BC$1,Data!$D:$D,BC$2)</f>
        <v>0</v>
      </c>
      <c r="BD36" s="5">
        <f>COUNTIFS(Data!$H:$H,$A36,Data!$C:$C,BD$1,Data!$D:$D,BD$2)</f>
        <v>0</v>
      </c>
      <c r="BE36" s="5">
        <f>COUNTIFS(Data!$H:$H,$A36,Data!$C:$C,BE$1,Data!$D:$D,BE$2)</f>
        <v>0</v>
      </c>
      <c r="BF36" s="5">
        <f>COUNTIFS(Data!$H:$H,$A36,Data!$C:$C,BF$1,Data!$D:$D,BF$2)</f>
        <v>0</v>
      </c>
      <c r="BG36" s="5">
        <f>COUNTIFS(Data!$H:$H,$A36,Data!$C:$C,BG$1,Data!$D:$D,BG$2)</f>
        <v>0</v>
      </c>
      <c r="BH36" s="5">
        <f>COUNTIFS(Data!$H:$H,$A36,Data!$C:$C,BH$1,Data!$D:$D,BH$2)</f>
        <v>0</v>
      </c>
      <c r="BI36" s="5">
        <f>COUNTIFS(Data!$H:$H,$A36,Data!$C:$C,BI$1,Data!$D:$D,BI$2)</f>
        <v>0</v>
      </c>
      <c r="BJ36" s="5">
        <f>COUNTIFS(Data!$H:$H,$A36,Data!$C:$C,BJ$1,Data!$D:$D,BJ$2)</f>
        <v>0</v>
      </c>
      <c r="BK36" s="5">
        <f>COUNTIFS(Data!$H:$H,$A36,Data!$C:$C,BK$1,Data!$D:$D,BK$2)</f>
        <v>0</v>
      </c>
      <c r="BL36" s="5">
        <f>COUNTIFS(Data!$H:$H,$A36,Data!$C:$C,BL$1,Data!$D:$D,BL$2)</f>
        <v>0</v>
      </c>
      <c r="BM36" s="5">
        <f>COUNTIFS(Data!$H:$H,$A36,Data!$C:$C,BM$1,Data!$D:$D,BM$2)</f>
        <v>0</v>
      </c>
      <c r="BN36" s="5">
        <f>COUNTIFS(Data!$H:$H,$A36,Data!$C:$C,BN$1,Data!$D:$D,BN$2)</f>
        <v>0</v>
      </c>
      <c r="BO36" s="5">
        <f>COUNTIFS(Data!$H:$H,$A36,Data!$C:$C,BO$1,Data!$D:$D,BO$2)</f>
        <v>0</v>
      </c>
      <c r="BP36" s="5">
        <f>COUNTIFS(Data!$H:$H,$A36,Data!$C:$C,BP$1,Data!$D:$D,BP$2)</f>
        <v>0</v>
      </c>
      <c r="BQ36" s="5">
        <f>COUNTIFS(Data!$H:$H,$A36,Data!$C:$C,BQ$1,Data!$D:$D,BQ$2)</f>
        <v>0</v>
      </c>
      <c r="BR36" s="5">
        <f>COUNTIFS(Data!$H:$H,$A36,Data!$C:$C,BR$1,Data!$D:$D,BR$2)</f>
        <v>0</v>
      </c>
      <c r="BS36" s="5">
        <f>COUNTIFS(Data!$H:$H,$A36,Data!$C:$C,BS$1,Data!$D:$D,BS$2)</f>
        <v>0</v>
      </c>
      <c r="BT36" s="5">
        <f>COUNTIFS(Data!$H:$H,$A36,Data!$C:$C,BT$1,Data!$D:$D,BT$2)</f>
        <v>0</v>
      </c>
      <c r="BU36" s="5">
        <f>COUNTIFS(Data!$H:$H,$A36,Data!$C:$C,BU$1,Data!$D:$D,BU$2)</f>
        <v>0</v>
      </c>
      <c r="BV36" s="5">
        <f>COUNTIFS(Data!$H:$H,$A36,Data!$C:$C,BV$1,Data!$D:$D,BV$2)</f>
        <v>0</v>
      </c>
      <c r="BW36" s="5">
        <f>COUNTIFS(Data!$H:$H,$A36,Data!$C:$C,BW$1,Data!$D:$D,BW$2)</f>
        <v>0</v>
      </c>
      <c r="BX36" s="5">
        <f>COUNTIFS(Data!$H:$H,$A36,Data!$C:$C,BX$1,Data!$D:$D,BX$2)</f>
        <v>0</v>
      </c>
      <c r="BY36" s="5">
        <f>COUNTIFS(Data!$H:$H,$A36,Data!$C:$C,BY$1,Data!$D:$D,BY$2)</f>
        <v>0</v>
      </c>
      <c r="BZ36" s="5">
        <f>COUNTIFS(Data!$H:$H,$A36,Data!$C:$C,BZ$1,Data!$D:$D,BZ$2)</f>
        <v>0</v>
      </c>
      <c r="CA36" s="5">
        <f>COUNTIFS(Data!$H:$H,$A36,Data!$C:$C,CA$1,Data!$D:$D,CA$2)</f>
        <v>0</v>
      </c>
      <c r="CB36" s="5">
        <f>COUNTIFS(Data!$H:$H,$A36,Data!$C:$C,CB$1,Data!$D:$D,CB$2)</f>
        <v>0</v>
      </c>
      <c r="CC36" s="5">
        <f>COUNTIFS(Data!$H:$H,$A36,Data!$C:$C,CC$1,Data!$D:$D,CC$2)</f>
        <v>0</v>
      </c>
      <c r="CD36" s="5">
        <f>COUNTIFS(Data!$H:$H,$A36,Data!$C:$C,CD$1,Data!$D:$D,CD$2)</f>
        <v>0</v>
      </c>
      <c r="CE36" s="5">
        <f>COUNTIFS(Data!$H:$H,$A36,Data!$C:$C,CE$1,Data!$D:$D,CE$2)</f>
        <v>0</v>
      </c>
      <c r="CF36" s="5">
        <f>COUNTIFS(Data!$H:$H,$A36,Data!$C:$C,CF$1,Data!$D:$D,CF$2)</f>
        <v>0</v>
      </c>
      <c r="CG36" s="5">
        <f>COUNTIFS(Data!$H:$H,$A36,Data!$C:$C,CG$1,Data!$D:$D,CG$2)</f>
        <v>0</v>
      </c>
      <c r="CH36" s="5">
        <f>COUNTIFS(Data!$H:$H,$A36,Data!$C:$C,CH$1,Data!$D:$D,CH$2)</f>
        <v>0</v>
      </c>
      <c r="CI36" s="5">
        <f>COUNTIFS(Data!$H:$H,$A36,Data!$C:$C,CI$1,Data!$D:$D,CI$2)</f>
        <v>0</v>
      </c>
      <c r="CJ36" s="5">
        <f>COUNTIFS(Data!$H:$H,$A36,Data!$C:$C,CJ$1,Data!$D:$D,CJ$2)</f>
        <v>0</v>
      </c>
      <c r="CK36" s="5">
        <f>COUNTIFS(Data!$H:$H,$A36,Data!$C:$C,CK$1,Data!$D:$D,CK$2)</f>
        <v>0</v>
      </c>
      <c r="CL36" s="5">
        <f>COUNTIFS(Data!$H:$H,$A36,Data!$C:$C,CL$1,Data!$D:$D,CL$2)</f>
        <v>0</v>
      </c>
      <c r="CM36" s="5">
        <f>COUNTIFS(Data!$H:$H,$A36,Data!$C:$C,CM$1,Data!$D:$D,CM$2)</f>
        <v>0</v>
      </c>
      <c r="CN36" s="5">
        <f>COUNTIFS(Data!$H:$H,$A36,Data!$C:$C,CN$1,Data!$D:$D,CN$2)</f>
        <v>0</v>
      </c>
      <c r="CO36" s="5">
        <f>COUNTIFS(Data!$H:$H,$A36,Data!$C:$C,CO$1,Data!$D:$D,CO$2)</f>
        <v>0</v>
      </c>
      <c r="CP36" s="5">
        <f>COUNTIFS(Data!$H:$H,$A36,Data!$C:$C,CP$1,Data!$D:$D,CP$2)</f>
        <v>0</v>
      </c>
      <c r="CQ36" s="5">
        <f>COUNTIFS(Data!$H:$H,$A36,Data!$C:$C,CQ$1,Data!$D:$D,CQ$2)</f>
        <v>0</v>
      </c>
      <c r="CR36" s="5">
        <f>COUNTIFS(Data!$H:$H,$A36,Data!$C:$C,CR$1,Data!$D:$D,CR$2)</f>
        <v>0</v>
      </c>
      <c r="CS36" s="5">
        <f>COUNTIFS(Data!$H:$H,$A36,Data!$C:$C,CS$1,Data!$D:$D,CS$2)</f>
        <v>0</v>
      </c>
      <c r="CT36" s="5">
        <f>COUNTIFS(Data!$H:$H,$A36,Data!$C:$C,CT$1,Data!$D:$D,CT$2)</f>
        <v>0</v>
      </c>
      <c r="CU36" s="5">
        <f>COUNTIFS(Data!$H:$H,$A36,Data!$C:$C,CU$1,Data!$D:$D,CU$2)</f>
        <v>2</v>
      </c>
      <c r="CV36" s="5">
        <f>COUNTIFS(Data!$H:$H,$A36,Data!$C:$C,CV$1,Data!$D:$D,CV$2)</f>
        <v>0</v>
      </c>
      <c r="CW36" s="5">
        <f t="shared" ref="CW36:CX36" si="35">SUMIF($B$2:$CV$2,CW$2, $B36:$CV36)</f>
        <v>5</v>
      </c>
      <c r="CX36" s="5">
        <f t="shared" si="35"/>
        <v>0</v>
      </c>
      <c r="CY36" s="5">
        <f t="shared" si="3"/>
        <v>5</v>
      </c>
    </row>
    <row r="37">
      <c r="A37" s="5" t="str">
        <f>Countries!A35</f>
        <v>GER</v>
      </c>
      <c r="B37" s="5">
        <f>COUNTIFS(Data!$H:$H,$A37,Data!$C:$C,B$1,Data!$D:$D,B$2)</f>
        <v>0</v>
      </c>
      <c r="C37" s="5">
        <f>COUNTIFS(Data!$H:$H,$A37,Data!$C:$C,C$1,Data!$D:$D,C$2)</f>
        <v>0</v>
      </c>
      <c r="D37" s="5">
        <f>COUNTIFS(Data!$H:$H,$A37,Data!$C:$C,D$1,Data!$D:$D,D$2)</f>
        <v>0</v>
      </c>
      <c r="E37" s="5">
        <f>COUNTIFS(Data!$H:$H,$A37,Data!$C:$C,E$1,Data!$D:$D,E$2)</f>
        <v>0</v>
      </c>
      <c r="F37" s="5">
        <f>COUNTIFS(Data!$H:$H,$A37,Data!$C:$C,F$1,Data!$D:$D,F$2)</f>
        <v>0</v>
      </c>
      <c r="G37" s="5">
        <f>COUNTIFS(Data!$H:$H,$A37,Data!$C:$C,G$1,Data!$D:$D,G$2)</f>
        <v>1</v>
      </c>
      <c r="H37" s="5">
        <f>COUNTIFS(Data!$H:$H,$A37,Data!$C:$C,H$1,Data!$D:$D,H$2)</f>
        <v>0</v>
      </c>
      <c r="I37" s="5">
        <f>COUNTIFS(Data!$H:$H,$A37,Data!$C:$C,I$1,Data!$D:$D,I$2)</f>
        <v>0</v>
      </c>
      <c r="J37" s="5">
        <f>COUNTIFS(Data!$H:$H,$A37,Data!$C:$C,J$1,Data!$D:$D,J$2)</f>
        <v>1</v>
      </c>
      <c r="K37" s="5">
        <f>COUNTIFS(Data!$H:$H,$A37,Data!$C:$C,K$1,Data!$D:$D,K$2)</f>
        <v>0</v>
      </c>
      <c r="L37" s="5">
        <f>COUNTIFS(Data!$H:$H,$A37,Data!$C:$C,L$1,Data!$D:$D,L$2)</f>
        <v>1</v>
      </c>
      <c r="M37" s="5">
        <f>COUNTIFS(Data!$H:$H,$A37,Data!$C:$C,M$1,Data!$D:$D,M$2)</f>
        <v>0</v>
      </c>
      <c r="N37" s="5">
        <f>COUNTIFS(Data!$H:$H,$A37,Data!$C:$C,N$1,Data!$D:$D,N$2)</f>
        <v>0</v>
      </c>
      <c r="O37" s="5">
        <f>COUNTIFS(Data!$H:$H,$A37,Data!$C:$C,O$1,Data!$D:$D,O$2)</f>
        <v>0</v>
      </c>
      <c r="P37" s="5">
        <f>COUNTIFS(Data!$H:$H,$A37,Data!$C:$C,P$1,Data!$D:$D,P$2)</f>
        <v>0</v>
      </c>
      <c r="Q37" s="5">
        <f>COUNTIFS(Data!$H:$H,$A37,Data!$C:$C,Q$1,Data!$D:$D,Q$2)</f>
        <v>0</v>
      </c>
      <c r="R37" s="5">
        <f>COUNTIFS(Data!$H:$H,$A37,Data!$C:$C,R$1,Data!$D:$D,R$2)</f>
        <v>0</v>
      </c>
      <c r="S37" s="5">
        <f>COUNTIFS(Data!$H:$H,$A37,Data!$C:$C,S$1,Data!$D:$D,S$2)</f>
        <v>0</v>
      </c>
      <c r="T37" s="5">
        <f>COUNTIFS(Data!$H:$H,$A37,Data!$C:$C,T$1,Data!$D:$D,T$2)</f>
        <v>0</v>
      </c>
      <c r="U37" s="5">
        <f>COUNTIFS(Data!$H:$H,$A37,Data!$C:$C,U$1,Data!$D:$D,U$2)</f>
        <v>0</v>
      </c>
      <c r="V37" s="5">
        <f>COUNTIFS(Data!$H:$H,$A37,Data!$C:$C,V$1,Data!$D:$D,V$2)</f>
        <v>0</v>
      </c>
      <c r="W37" s="5">
        <f>COUNTIFS(Data!$H:$H,$A37,Data!$C:$C,W$1,Data!$D:$D,W$2)</f>
        <v>0</v>
      </c>
      <c r="X37" s="5">
        <f>COUNTIFS(Data!$H:$H,$A37,Data!$C:$C,X$1,Data!$D:$D,X$2)</f>
        <v>0</v>
      </c>
      <c r="Y37" s="5">
        <f>COUNTIFS(Data!$H:$H,$A37,Data!$C:$C,Y$1,Data!$D:$D,Y$2)</f>
        <v>0</v>
      </c>
      <c r="Z37" s="5">
        <f>COUNTIFS(Data!$H:$H,$A37,Data!$C:$C,Z$1,Data!$D:$D,Z$2)</f>
        <v>1</v>
      </c>
      <c r="AA37" s="5">
        <f>COUNTIFS(Data!$H:$H,$A37,Data!$C:$C,AA$1,Data!$D:$D,AA$2)</f>
        <v>0</v>
      </c>
      <c r="AB37" s="5">
        <f>COUNTIFS(Data!$H:$H,$A37,Data!$C:$C,AB$1,Data!$D:$D,AB$2)</f>
        <v>0</v>
      </c>
      <c r="AC37" s="5">
        <f>COUNTIFS(Data!$H:$H,$A37,Data!$C:$C,AC$1,Data!$D:$D,AC$2)</f>
        <v>0</v>
      </c>
      <c r="AD37" s="5">
        <f>COUNTIFS(Data!$H:$H,$A37,Data!$C:$C,AD$1,Data!$D:$D,AD$2)</f>
        <v>0</v>
      </c>
      <c r="AE37" s="5">
        <f>COUNTIFS(Data!$H:$H,$A37,Data!$C:$C,AE$1,Data!$D:$D,AE$2)</f>
        <v>0</v>
      </c>
      <c r="AF37" s="5">
        <f>COUNTIFS(Data!$H:$H,$A37,Data!$C:$C,AF$1,Data!$D:$D,AF$2)</f>
        <v>0</v>
      </c>
      <c r="AG37" s="5">
        <f>COUNTIFS(Data!$H:$H,$A37,Data!$C:$C,AG$1,Data!$D:$D,AG$2)</f>
        <v>0</v>
      </c>
      <c r="AH37" s="5">
        <f>COUNTIFS(Data!$H:$H,$A37,Data!$C:$C,AH$1,Data!$D:$D,AH$2)</f>
        <v>0</v>
      </c>
      <c r="AI37" s="5">
        <f>COUNTIFS(Data!$H:$H,$A37,Data!$C:$C,AI$1,Data!$D:$D,AI$2)</f>
        <v>0</v>
      </c>
      <c r="AJ37" s="5">
        <f>COUNTIFS(Data!$H:$H,$A37,Data!$C:$C,AJ$1,Data!$D:$D,AJ$2)</f>
        <v>0</v>
      </c>
      <c r="AK37" s="5">
        <f>COUNTIFS(Data!$H:$H,$A37,Data!$C:$C,AK$1,Data!$D:$D,AK$2)</f>
        <v>1</v>
      </c>
      <c r="AL37" s="5">
        <f>COUNTIFS(Data!$H:$H,$A37,Data!$C:$C,AL$1,Data!$D:$D,AL$2)</f>
        <v>0</v>
      </c>
      <c r="AM37" s="5">
        <f>COUNTIFS(Data!$H:$H,$A37,Data!$C:$C,AM$1,Data!$D:$D,AM$2)</f>
        <v>0</v>
      </c>
      <c r="AN37" s="5">
        <f>COUNTIFS(Data!$H:$H,$A37,Data!$C:$C,AN$1,Data!$D:$D,AN$2)</f>
        <v>1</v>
      </c>
      <c r="AO37" s="5">
        <f>COUNTIFS(Data!$H:$H,$A37,Data!$C:$C,AO$1,Data!$D:$D,AO$2)</f>
        <v>0</v>
      </c>
      <c r="AP37" s="5">
        <f>COUNTIFS(Data!$H:$H,$A37,Data!$C:$C,AP$1,Data!$D:$D,AP$2)</f>
        <v>0</v>
      </c>
      <c r="AQ37" s="5">
        <f>COUNTIFS(Data!$H:$H,$A37,Data!$C:$C,AQ$1,Data!$D:$D,AQ$2)</f>
        <v>0</v>
      </c>
      <c r="AR37" s="5">
        <f>COUNTIFS(Data!$H:$H,$A37,Data!$C:$C,AR$1,Data!$D:$D,AR$2)</f>
        <v>0</v>
      </c>
      <c r="AS37" s="5">
        <f>COUNTIFS(Data!$H:$H,$A37,Data!$C:$C,AS$1,Data!$D:$D,AS$2)</f>
        <v>0</v>
      </c>
      <c r="AT37" s="5">
        <f>COUNTIFS(Data!$H:$H,$A37,Data!$C:$C,AT$1,Data!$D:$D,AT$2)</f>
        <v>0</v>
      </c>
      <c r="AU37" s="5">
        <f>COUNTIFS(Data!$H:$H,$A37,Data!$C:$C,AU$1,Data!$D:$D,AU$2)</f>
        <v>0</v>
      </c>
      <c r="AV37" s="5">
        <f>COUNTIFS(Data!$H:$H,$A37,Data!$C:$C,AV$1,Data!$D:$D,AV$2)</f>
        <v>0</v>
      </c>
      <c r="AW37" s="5">
        <f>COUNTIFS(Data!$H:$H,$A37,Data!$C:$C,AW$1,Data!$D:$D,AW$2)</f>
        <v>0</v>
      </c>
      <c r="AX37" s="5">
        <f>COUNTIFS(Data!$H:$H,$A37,Data!$C:$C,AX$1,Data!$D:$D,AX$2)</f>
        <v>0</v>
      </c>
      <c r="AY37" s="5">
        <f>COUNTIFS(Data!$H:$H,$A37,Data!$C:$C,AY$1,Data!$D:$D,AY$2)</f>
        <v>1</v>
      </c>
      <c r="AZ37" s="5">
        <f>COUNTIFS(Data!$H:$H,$A37,Data!$C:$C,AZ$1,Data!$D:$D,AZ$2)</f>
        <v>0</v>
      </c>
      <c r="BA37" s="5">
        <f>COUNTIFS(Data!$H:$H,$A37,Data!$C:$C,BA$1,Data!$D:$D,BA$2)</f>
        <v>0</v>
      </c>
      <c r="BB37" s="5">
        <f>COUNTIFS(Data!$H:$H,$A37,Data!$C:$C,BB$1,Data!$D:$D,BB$2)</f>
        <v>0</v>
      </c>
      <c r="BC37" s="5">
        <f>COUNTIFS(Data!$H:$H,$A37,Data!$C:$C,BC$1,Data!$D:$D,BC$2)</f>
        <v>0</v>
      </c>
      <c r="BD37" s="5">
        <f>COUNTIFS(Data!$H:$H,$A37,Data!$C:$C,BD$1,Data!$D:$D,BD$2)</f>
        <v>0</v>
      </c>
      <c r="BE37" s="5">
        <f>COUNTIFS(Data!$H:$H,$A37,Data!$C:$C,BE$1,Data!$D:$D,BE$2)</f>
        <v>0</v>
      </c>
      <c r="BF37" s="5">
        <f>COUNTIFS(Data!$H:$H,$A37,Data!$C:$C,BF$1,Data!$D:$D,BF$2)</f>
        <v>0</v>
      </c>
      <c r="BG37" s="5">
        <f>COUNTIFS(Data!$H:$H,$A37,Data!$C:$C,BG$1,Data!$D:$D,BG$2)</f>
        <v>0</v>
      </c>
      <c r="BH37" s="5">
        <f>COUNTIFS(Data!$H:$H,$A37,Data!$C:$C,BH$1,Data!$D:$D,BH$2)</f>
        <v>0</v>
      </c>
      <c r="BI37" s="5">
        <f>COUNTIFS(Data!$H:$H,$A37,Data!$C:$C,BI$1,Data!$D:$D,BI$2)</f>
        <v>2</v>
      </c>
      <c r="BJ37" s="5">
        <f>COUNTIFS(Data!$H:$H,$A37,Data!$C:$C,BJ$1,Data!$D:$D,BJ$2)</f>
        <v>0</v>
      </c>
      <c r="BK37" s="5">
        <f>COUNTIFS(Data!$H:$H,$A37,Data!$C:$C,BK$1,Data!$D:$D,BK$2)</f>
        <v>0</v>
      </c>
      <c r="BL37" s="5">
        <f>COUNTIFS(Data!$H:$H,$A37,Data!$C:$C,BL$1,Data!$D:$D,BL$2)</f>
        <v>0</v>
      </c>
      <c r="BM37" s="5">
        <f>COUNTIFS(Data!$H:$H,$A37,Data!$C:$C,BM$1,Data!$D:$D,BM$2)</f>
        <v>0</v>
      </c>
      <c r="BN37" s="5">
        <f>COUNTIFS(Data!$H:$H,$A37,Data!$C:$C,BN$1,Data!$D:$D,BN$2)</f>
        <v>0</v>
      </c>
      <c r="BO37" s="5">
        <f>COUNTIFS(Data!$H:$H,$A37,Data!$C:$C,BO$1,Data!$D:$D,BO$2)</f>
        <v>1</v>
      </c>
      <c r="BP37" s="5">
        <f>COUNTIFS(Data!$H:$H,$A37,Data!$C:$C,BP$1,Data!$D:$D,BP$2)</f>
        <v>0</v>
      </c>
      <c r="BQ37" s="5">
        <f>COUNTIFS(Data!$H:$H,$A37,Data!$C:$C,BQ$1,Data!$D:$D,BQ$2)</f>
        <v>0</v>
      </c>
      <c r="BR37" s="5">
        <f>COUNTIFS(Data!$H:$H,$A37,Data!$C:$C,BR$1,Data!$D:$D,BR$2)</f>
        <v>0</v>
      </c>
      <c r="BS37" s="5">
        <f>COUNTIFS(Data!$H:$H,$A37,Data!$C:$C,BS$1,Data!$D:$D,BS$2)</f>
        <v>0</v>
      </c>
      <c r="BT37" s="5">
        <f>COUNTIFS(Data!$H:$H,$A37,Data!$C:$C,BT$1,Data!$D:$D,BT$2)</f>
        <v>0</v>
      </c>
      <c r="BU37" s="5">
        <f>COUNTIFS(Data!$H:$H,$A37,Data!$C:$C,BU$1,Data!$D:$D,BU$2)</f>
        <v>0</v>
      </c>
      <c r="BV37" s="5">
        <f>COUNTIFS(Data!$H:$H,$A37,Data!$C:$C,BV$1,Data!$D:$D,BV$2)</f>
        <v>0</v>
      </c>
      <c r="BW37" s="5">
        <f>COUNTIFS(Data!$H:$H,$A37,Data!$C:$C,BW$1,Data!$D:$D,BW$2)</f>
        <v>0</v>
      </c>
      <c r="BX37" s="5">
        <f>COUNTIFS(Data!$H:$H,$A37,Data!$C:$C,BX$1,Data!$D:$D,BX$2)</f>
        <v>0</v>
      </c>
      <c r="BY37" s="5">
        <f>COUNTIFS(Data!$H:$H,$A37,Data!$C:$C,BY$1,Data!$D:$D,BY$2)</f>
        <v>0</v>
      </c>
      <c r="BZ37" s="5">
        <f>COUNTIFS(Data!$H:$H,$A37,Data!$C:$C,BZ$1,Data!$D:$D,BZ$2)</f>
        <v>0</v>
      </c>
      <c r="CA37" s="5">
        <f>COUNTIFS(Data!$H:$H,$A37,Data!$C:$C,CA$1,Data!$D:$D,CA$2)</f>
        <v>0</v>
      </c>
      <c r="CB37" s="5">
        <f>COUNTIFS(Data!$H:$H,$A37,Data!$C:$C,CB$1,Data!$D:$D,CB$2)</f>
        <v>1</v>
      </c>
      <c r="CC37" s="5">
        <f>COUNTIFS(Data!$H:$H,$A37,Data!$C:$C,CC$1,Data!$D:$D,CC$2)</f>
        <v>0</v>
      </c>
      <c r="CD37" s="5">
        <f>COUNTIFS(Data!$H:$H,$A37,Data!$C:$C,CD$1,Data!$D:$D,CD$2)</f>
        <v>0</v>
      </c>
      <c r="CE37" s="5">
        <f>COUNTIFS(Data!$H:$H,$A37,Data!$C:$C,CE$1,Data!$D:$D,CE$2)</f>
        <v>0</v>
      </c>
      <c r="CF37" s="5">
        <f>COUNTIFS(Data!$H:$H,$A37,Data!$C:$C,CF$1,Data!$D:$D,CF$2)</f>
        <v>0</v>
      </c>
      <c r="CG37" s="5">
        <f>COUNTIFS(Data!$H:$H,$A37,Data!$C:$C,CG$1,Data!$D:$D,CG$2)</f>
        <v>0</v>
      </c>
      <c r="CH37" s="5">
        <f>COUNTIFS(Data!$H:$H,$A37,Data!$C:$C,CH$1,Data!$D:$D,CH$2)</f>
        <v>0</v>
      </c>
      <c r="CI37" s="5">
        <f>COUNTIFS(Data!$H:$H,$A37,Data!$C:$C,CI$1,Data!$D:$D,CI$2)</f>
        <v>0</v>
      </c>
      <c r="CJ37" s="5">
        <f>COUNTIFS(Data!$H:$H,$A37,Data!$C:$C,CJ$1,Data!$D:$D,CJ$2)</f>
        <v>0</v>
      </c>
      <c r="CK37" s="5">
        <f>COUNTIFS(Data!$H:$H,$A37,Data!$C:$C,CK$1,Data!$D:$D,CK$2)</f>
        <v>0</v>
      </c>
      <c r="CL37" s="5">
        <f>COUNTIFS(Data!$H:$H,$A37,Data!$C:$C,CL$1,Data!$D:$D,CL$2)</f>
        <v>0</v>
      </c>
      <c r="CM37" s="5">
        <f>COUNTIFS(Data!$H:$H,$A37,Data!$C:$C,CM$1,Data!$D:$D,CM$2)</f>
        <v>0</v>
      </c>
      <c r="CN37" s="5">
        <f>COUNTIFS(Data!$H:$H,$A37,Data!$C:$C,CN$1,Data!$D:$D,CN$2)</f>
        <v>0</v>
      </c>
      <c r="CO37" s="5">
        <f>COUNTIFS(Data!$H:$H,$A37,Data!$C:$C,CO$1,Data!$D:$D,CO$2)</f>
        <v>0</v>
      </c>
      <c r="CP37" s="5">
        <f>COUNTIFS(Data!$H:$H,$A37,Data!$C:$C,CP$1,Data!$D:$D,CP$2)</f>
        <v>0</v>
      </c>
      <c r="CQ37" s="5">
        <f>COUNTIFS(Data!$H:$H,$A37,Data!$C:$C,CQ$1,Data!$D:$D,CQ$2)</f>
        <v>0</v>
      </c>
      <c r="CR37" s="5">
        <f>COUNTIFS(Data!$H:$H,$A37,Data!$C:$C,CR$1,Data!$D:$D,CR$2)</f>
        <v>0</v>
      </c>
      <c r="CS37" s="5">
        <f>COUNTIFS(Data!$H:$H,$A37,Data!$C:$C,CS$1,Data!$D:$D,CS$2)</f>
        <v>0</v>
      </c>
      <c r="CT37" s="5">
        <f>COUNTIFS(Data!$H:$H,$A37,Data!$C:$C,CT$1,Data!$D:$D,CT$2)</f>
        <v>0</v>
      </c>
      <c r="CU37" s="5">
        <f>COUNTIFS(Data!$H:$H,$A37,Data!$C:$C,CU$1,Data!$D:$D,CU$2)</f>
        <v>0</v>
      </c>
      <c r="CV37" s="5">
        <f>COUNTIFS(Data!$H:$H,$A37,Data!$C:$C,CV$1,Data!$D:$D,CV$2)</f>
        <v>0</v>
      </c>
      <c r="CW37" s="5">
        <f t="shared" ref="CW37:CX37" si="36">SUMIF($B$2:$CV$2,CW$2, $B37:$CV37)</f>
        <v>7</v>
      </c>
      <c r="CX37" s="5">
        <f t="shared" si="36"/>
        <v>3</v>
      </c>
      <c r="CY37" s="5">
        <f t="shared" si="3"/>
        <v>11</v>
      </c>
    </row>
    <row r="38">
      <c r="A38" s="5" t="str">
        <f>Countries!A36</f>
        <v>GHA</v>
      </c>
      <c r="B38" s="5">
        <f>COUNTIFS(Data!$H:$H,$A38,Data!$C:$C,B$1,Data!$D:$D,B$2)</f>
        <v>0</v>
      </c>
      <c r="C38" s="5">
        <f>COUNTIFS(Data!$H:$H,$A38,Data!$C:$C,C$1,Data!$D:$D,C$2)</f>
        <v>0</v>
      </c>
      <c r="D38" s="5">
        <f>COUNTIFS(Data!$H:$H,$A38,Data!$C:$C,D$1,Data!$D:$D,D$2)</f>
        <v>0</v>
      </c>
      <c r="E38" s="5">
        <f>COUNTIFS(Data!$H:$H,$A38,Data!$C:$C,E$1,Data!$D:$D,E$2)</f>
        <v>0</v>
      </c>
      <c r="F38" s="5">
        <f>COUNTIFS(Data!$H:$H,$A38,Data!$C:$C,F$1,Data!$D:$D,F$2)</f>
        <v>0</v>
      </c>
      <c r="G38" s="5">
        <f>COUNTIFS(Data!$H:$H,$A38,Data!$C:$C,G$1,Data!$D:$D,G$2)</f>
        <v>0</v>
      </c>
      <c r="H38" s="5">
        <f>COUNTIFS(Data!$H:$H,$A38,Data!$C:$C,H$1,Data!$D:$D,H$2)</f>
        <v>0</v>
      </c>
      <c r="I38" s="5">
        <f>COUNTIFS(Data!$H:$H,$A38,Data!$C:$C,I$1,Data!$D:$D,I$2)</f>
        <v>0</v>
      </c>
      <c r="J38" s="5">
        <f>COUNTIFS(Data!$H:$H,$A38,Data!$C:$C,J$1,Data!$D:$D,J$2)</f>
        <v>0</v>
      </c>
      <c r="K38" s="5">
        <f>COUNTIFS(Data!$H:$H,$A38,Data!$C:$C,K$1,Data!$D:$D,K$2)</f>
        <v>0</v>
      </c>
      <c r="L38" s="5">
        <f>COUNTIFS(Data!$H:$H,$A38,Data!$C:$C,L$1,Data!$D:$D,L$2)</f>
        <v>0</v>
      </c>
      <c r="M38" s="5">
        <f>COUNTIFS(Data!$H:$H,$A38,Data!$C:$C,M$1,Data!$D:$D,M$2)</f>
        <v>0</v>
      </c>
      <c r="N38" s="5">
        <f>COUNTIFS(Data!$H:$H,$A38,Data!$C:$C,N$1,Data!$D:$D,N$2)</f>
        <v>0</v>
      </c>
      <c r="O38" s="5">
        <f>COUNTIFS(Data!$H:$H,$A38,Data!$C:$C,O$1,Data!$D:$D,O$2)</f>
        <v>0</v>
      </c>
      <c r="P38" s="5">
        <f>COUNTIFS(Data!$H:$H,$A38,Data!$C:$C,P$1,Data!$D:$D,P$2)</f>
        <v>0</v>
      </c>
      <c r="Q38" s="5">
        <f>COUNTIFS(Data!$H:$H,$A38,Data!$C:$C,Q$1,Data!$D:$D,Q$2)</f>
        <v>0</v>
      </c>
      <c r="R38" s="5">
        <f>COUNTIFS(Data!$H:$H,$A38,Data!$C:$C,R$1,Data!$D:$D,R$2)</f>
        <v>0</v>
      </c>
      <c r="S38" s="5">
        <f>COUNTIFS(Data!$H:$H,$A38,Data!$C:$C,S$1,Data!$D:$D,S$2)</f>
        <v>0</v>
      </c>
      <c r="T38" s="5">
        <f>COUNTIFS(Data!$H:$H,$A38,Data!$C:$C,T$1,Data!$D:$D,T$2)</f>
        <v>0</v>
      </c>
      <c r="U38" s="5">
        <f>COUNTIFS(Data!$H:$H,$A38,Data!$C:$C,U$1,Data!$D:$D,U$2)</f>
        <v>0</v>
      </c>
      <c r="V38" s="5">
        <f>COUNTIFS(Data!$H:$H,$A38,Data!$C:$C,V$1,Data!$D:$D,V$2)</f>
        <v>0</v>
      </c>
      <c r="W38" s="5">
        <f>COUNTIFS(Data!$H:$H,$A38,Data!$C:$C,W$1,Data!$D:$D,W$2)</f>
        <v>0</v>
      </c>
      <c r="X38" s="5">
        <f>COUNTIFS(Data!$H:$H,$A38,Data!$C:$C,X$1,Data!$D:$D,X$2)</f>
        <v>0</v>
      </c>
      <c r="Y38" s="5">
        <f>COUNTIFS(Data!$H:$H,$A38,Data!$C:$C,Y$1,Data!$D:$D,Y$2)</f>
        <v>0</v>
      </c>
      <c r="Z38" s="5">
        <f>COUNTIFS(Data!$H:$H,$A38,Data!$C:$C,Z$1,Data!$D:$D,Z$2)</f>
        <v>0</v>
      </c>
      <c r="AA38" s="5">
        <f>COUNTIFS(Data!$H:$H,$A38,Data!$C:$C,AA$1,Data!$D:$D,AA$2)</f>
        <v>0</v>
      </c>
      <c r="AB38" s="5">
        <f>COUNTIFS(Data!$H:$H,$A38,Data!$C:$C,AB$1,Data!$D:$D,AB$2)</f>
        <v>0</v>
      </c>
      <c r="AC38" s="5">
        <f>COUNTIFS(Data!$H:$H,$A38,Data!$C:$C,AC$1,Data!$D:$D,AC$2)</f>
        <v>0</v>
      </c>
      <c r="AD38" s="5">
        <f>COUNTIFS(Data!$H:$H,$A38,Data!$C:$C,AD$1,Data!$D:$D,AD$2)</f>
        <v>0</v>
      </c>
      <c r="AE38" s="5">
        <f>COUNTIFS(Data!$H:$H,$A38,Data!$C:$C,AE$1,Data!$D:$D,AE$2)</f>
        <v>0</v>
      </c>
      <c r="AF38" s="5">
        <f>COUNTIFS(Data!$H:$H,$A38,Data!$C:$C,AF$1,Data!$D:$D,AF$2)</f>
        <v>0</v>
      </c>
      <c r="AG38" s="5">
        <f>COUNTIFS(Data!$H:$H,$A38,Data!$C:$C,AG$1,Data!$D:$D,AG$2)</f>
        <v>0</v>
      </c>
      <c r="AH38" s="5">
        <f>COUNTIFS(Data!$H:$H,$A38,Data!$C:$C,AH$1,Data!$D:$D,AH$2)</f>
        <v>0</v>
      </c>
      <c r="AI38" s="5">
        <f>COUNTIFS(Data!$H:$H,$A38,Data!$C:$C,AI$1,Data!$D:$D,AI$2)</f>
        <v>0</v>
      </c>
      <c r="AJ38" s="5">
        <f>COUNTIFS(Data!$H:$H,$A38,Data!$C:$C,AJ$1,Data!$D:$D,AJ$2)</f>
        <v>0</v>
      </c>
      <c r="AK38" s="5">
        <f>COUNTIFS(Data!$H:$H,$A38,Data!$C:$C,AK$1,Data!$D:$D,AK$2)</f>
        <v>0</v>
      </c>
      <c r="AL38" s="5">
        <f>COUNTIFS(Data!$H:$H,$A38,Data!$C:$C,AL$1,Data!$D:$D,AL$2)</f>
        <v>0</v>
      </c>
      <c r="AM38" s="5">
        <f>COUNTIFS(Data!$H:$H,$A38,Data!$C:$C,AM$1,Data!$D:$D,AM$2)</f>
        <v>0</v>
      </c>
      <c r="AN38" s="5">
        <f>COUNTIFS(Data!$H:$H,$A38,Data!$C:$C,AN$1,Data!$D:$D,AN$2)</f>
        <v>0</v>
      </c>
      <c r="AO38" s="5">
        <f>COUNTIFS(Data!$H:$H,$A38,Data!$C:$C,AO$1,Data!$D:$D,AO$2)</f>
        <v>0</v>
      </c>
      <c r="AP38" s="5">
        <f>COUNTIFS(Data!$H:$H,$A38,Data!$C:$C,AP$1,Data!$D:$D,AP$2)</f>
        <v>0</v>
      </c>
      <c r="AQ38" s="5">
        <f>COUNTIFS(Data!$H:$H,$A38,Data!$C:$C,AQ$1,Data!$D:$D,AQ$2)</f>
        <v>0</v>
      </c>
      <c r="AR38" s="5">
        <f>COUNTIFS(Data!$H:$H,$A38,Data!$C:$C,AR$1,Data!$D:$D,AR$2)</f>
        <v>0</v>
      </c>
      <c r="AS38" s="5">
        <f>COUNTIFS(Data!$H:$H,$A38,Data!$C:$C,AS$1,Data!$D:$D,AS$2)</f>
        <v>0</v>
      </c>
      <c r="AT38" s="5">
        <f>COUNTIFS(Data!$H:$H,$A38,Data!$C:$C,AT$1,Data!$D:$D,AT$2)</f>
        <v>0</v>
      </c>
      <c r="AU38" s="5">
        <f>COUNTIFS(Data!$H:$H,$A38,Data!$C:$C,AU$1,Data!$D:$D,AU$2)</f>
        <v>0</v>
      </c>
      <c r="AV38" s="5">
        <f>COUNTIFS(Data!$H:$H,$A38,Data!$C:$C,AV$1,Data!$D:$D,AV$2)</f>
        <v>0</v>
      </c>
      <c r="AW38" s="5">
        <f>COUNTIFS(Data!$H:$H,$A38,Data!$C:$C,AW$1,Data!$D:$D,AW$2)</f>
        <v>0</v>
      </c>
      <c r="AX38" s="5">
        <f>COUNTIFS(Data!$H:$H,$A38,Data!$C:$C,AX$1,Data!$D:$D,AX$2)</f>
        <v>0</v>
      </c>
      <c r="AY38" s="5">
        <f>COUNTIFS(Data!$H:$H,$A38,Data!$C:$C,AY$1,Data!$D:$D,AY$2)</f>
        <v>0</v>
      </c>
      <c r="AZ38" s="5">
        <f>COUNTIFS(Data!$H:$H,$A38,Data!$C:$C,AZ$1,Data!$D:$D,AZ$2)</f>
        <v>0</v>
      </c>
      <c r="BA38" s="5">
        <f>COUNTIFS(Data!$H:$H,$A38,Data!$C:$C,BA$1,Data!$D:$D,BA$2)</f>
        <v>0</v>
      </c>
      <c r="BB38" s="5">
        <f>COUNTIFS(Data!$H:$H,$A38,Data!$C:$C,BB$1,Data!$D:$D,BB$2)</f>
        <v>0</v>
      </c>
      <c r="BC38" s="5">
        <f>COUNTIFS(Data!$H:$H,$A38,Data!$C:$C,BC$1,Data!$D:$D,BC$2)</f>
        <v>0</v>
      </c>
      <c r="BD38" s="5">
        <f>COUNTIFS(Data!$H:$H,$A38,Data!$C:$C,BD$1,Data!$D:$D,BD$2)</f>
        <v>0</v>
      </c>
      <c r="BE38" s="5">
        <f>COUNTIFS(Data!$H:$H,$A38,Data!$C:$C,BE$1,Data!$D:$D,BE$2)</f>
        <v>0</v>
      </c>
      <c r="BF38" s="5">
        <f>COUNTIFS(Data!$H:$H,$A38,Data!$C:$C,BF$1,Data!$D:$D,BF$2)</f>
        <v>0</v>
      </c>
      <c r="BG38" s="5">
        <f>COUNTIFS(Data!$H:$H,$A38,Data!$C:$C,BG$1,Data!$D:$D,BG$2)</f>
        <v>0</v>
      </c>
      <c r="BH38" s="5">
        <f>COUNTIFS(Data!$H:$H,$A38,Data!$C:$C,BH$1,Data!$D:$D,BH$2)</f>
        <v>0</v>
      </c>
      <c r="BI38" s="5">
        <f>COUNTIFS(Data!$H:$H,$A38,Data!$C:$C,BI$1,Data!$D:$D,BI$2)</f>
        <v>0</v>
      </c>
      <c r="BJ38" s="5">
        <f>COUNTIFS(Data!$H:$H,$A38,Data!$C:$C,BJ$1,Data!$D:$D,BJ$2)</f>
        <v>0</v>
      </c>
      <c r="BK38" s="5">
        <f>COUNTIFS(Data!$H:$H,$A38,Data!$C:$C,BK$1,Data!$D:$D,BK$2)</f>
        <v>0</v>
      </c>
      <c r="BL38" s="5">
        <f>COUNTIFS(Data!$H:$H,$A38,Data!$C:$C,BL$1,Data!$D:$D,BL$2)</f>
        <v>0</v>
      </c>
      <c r="BM38" s="5">
        <f>COUNTIFS(Data!$H:$H,$A38,Data!$C:$C,BM$1,Data!$D:$D,BM$2)</f>
        <v>0</v>
      </c>
      <c r="BN38" s="5">
        <f>COUNTIFS(Data!$H:$H,$A38,Data!$C:$C,BN$1,Data!$D:$D,BN$2)</f>
        <v>0</v>
      </c>
      <c r="BO38" s="5">
        <f>COUNTIFS(Data!$H:$H,$A38,Data!$C:$C,BO$1,Data!$D:$D,BO$2)</f>
        <v>0</v>
      </c>
      <c r="BP38" s="5">
        <f>COUNTIFS(Data!$H:$H,$A38,Data!$C:$C,BP$1,Data!$D:$D,BP$2)</f>
        <v>0</v>
      </c>
      <c r="BQ38" s="5">
        <f>COUNTIFS(Data!$H:$H,$A38,Data!$C:$C,BQ$1,Data!$D:$D,BQ$2)</f>
        <v>0</v>
      </c>
      <c r="BR38" s="5">
        <f>COUNTIFS(Data!$H:$H,$A38,Data!$C:$C,BR$1,Data!$D:$D,BR$2)</f>
        <v>0</v>
      </c>
      <c r="BS38" s="5">
        <f>COUNTIFS(Data!$H:$H,$A38,Data!$C:$C,BS$1,Data!$D:$D,BS$2)</f>
        <v>0</v>
      </c>
      <c r="BT38" s="5">
        <f>COUNTIFS(Data!$H:$H,$A38,Data!$C:$C,BT$1,Data!$D:$D,BT$2)</f>
        <v>0</v>
      </c>
      <c r="BU38" s="5">
        <f>COUNTIFS(Data!$H:$H,$A38,Data!$C:$C,BU$1,Data!$D:$D,BU$2)</f>
        <v>0</v>
      </c>
      <c r="BV38" s="5">
        <f>COUNTIFS(Data!$H:$H,$A38,Data!$C:$C,BV$1,Data!$D:$D,BV$2)</f>
        <v>0</v>
      </c>
      <c r="BW38" s="5">
        <f>COUNTIFS(Data!$H:$H,$A38,Data!$C:$C,BW$1,Data!$D:$D,BW$2)</f>
        <v>0</v>
      </c>
      <c r="BX38" s="5">
        <f>COUNTIFS(Data!$H:$H,$A38,Data!$C:$C,BX$1,Data!$D:$D,BX$2)</f>
        <v>0</v>
      </c>
      <c r="BY38" s="5">
        <f>COUNTIFS(Data!$H:$H,$A38,Data!$C:$C,BY$1,Data!$D:$D,BY$2)</f>
        <v>0</v>
      </c>
      <c r="BZ38" s="5">
        <f>COUNTIFS(Data!$H:$H,$A38,Data!$C:$C,BZ$1,Data!$D:$D,BZ$2)</f>
        <v>0</v>
      </c>
      <c r="CA38" s="5">
        <f>COUNTIFS(Data!$H:$H,$A38,Data!$C:$C,CA$1,Data!$D:$D,CA$2)</f>
        <v>0</v>
      </c>
      <c r="CB38" s="5">
        <f>COUNTIFS(Data!$H:$H,$A38,Data!$C:$C,CB$1,Data!$D:$D,CB$2)</f>
        <v>0</v>
      </c>
      <c r="CC38" s="5">
        <f>COUNTIFS(Data!$H:$H,$A38,Data!$C:$C,CC$1,Data!$D:$D,CC$2)</f>
        <v>0</v>
      </c>
      <c r="CD38" s="5">
        <f>COUNTIFS(Data!$H:$H,$A38,Data!$C:$C,CD$1,Data!$D:$D,CD$2)</f>
        <v>0</v>
      </c>
      <c r="CE38" s="5">
        <f>COUNTIFS(Data!$H:$H,$A38,Data!$C:$C,CE$1,Data!$D:$D,CE$2)</f>
        <v>0</v>
      </c>
      <c r="CF38" s="5">
        <f>COUNTIFS(Data!$H:$H,$A38,Data!$C:$C,CF$1,Data!$D:$D,CF$2)</f>
        <v>0</v>
      </c>
      <c r="CG38" s="5">
        <f>COUNTIFS(Data!$H:$H,$A38,Data!$C:$C,CG$1,Data!$D:$D,CG$2)</f>
        <v>0</v>
      </c>
      <c r="CH38" s="5">
        <f>COUNTIFS(Data!$H:$H,$A38,Data!$C:$C,CH$1,Data!$D:$D,CH$2)</f>
        <v>0</v>
      </c>
      <c r="CI38" s="5">
        <f>COUNTIFS(Data!$H:$H,$A38,Data!$C:$C,CI$1,Data!$D:$D,CI$2)</f>
        <v>0</v>
      </c>
      <c r="CJ38" s="5">
        <f>COUNTIFS(Data!$H:$H,$A38,Data!$C:$C,CJ$1,Data!$D:$D,CJ$2)</f>
        <v>0</v>
      </c>
      <c r="CK38" s="5">
        <f>COUNTIFS(Data!$H:$H,$A38,Data!$C:$C,CK$1,Data!$D:$D,CK$2)</f>
        <v>0</v>
      </c>
      <c r="CL38" s="5">
        <f>COUNTIFS(Data!$H:$H,$A38,Data!$C:$C,CL$1,Data!$D:$D,CL$2)</f>
        <v>0</v>
      </c>
      <c r="CM38" s="5">
        <f>COUNTIFS(Data!$H:$H,$A38,Data!$C:$C,CM$1,Data!$D:$D,CM$2)</f>
        <v>0</v>
      </c>
      <c r="CN38" s="5">
        <f>COUNTIFS(Data!$H:$H,$A38,Data!$C:$C,CN$1,Data!$D:$D,CN$2)</f>
        <v>0</v>
      </c>
      <c r="CO38" s="5">
        <f>COUNTIFS(Data!$H:$H,$A38,Data!$C:$C,CO$1,Data!$D:$D,CO$2)</f>
        <v>0</v>
      </c>
      <c r="CP38" s="5">
        <f>COUNTIFS(Data!$H:$H,$A38,Data!$C:$C,CP$1,Data!$D:$D,CP$2)</f>
        <v>0</v>
      </c>
      <c r="CQ38" s="5">
        <f>COUNTIFS(Data!$H:$H,$A38,Data!$C:$C,CQ$1,Data!$D:$D,CQ$2)</f>
        <v>0</v>
      </c>
      <c r="CR38" s="5">
        <f>COUNTIFS(Data!$H:$H,$A38,Data!$C:$C,CR$1,Data!$D:$D,CR$2)</f>
        <v>0</v>
      </c>
      <c r="CS38" s="5">
        <f>COUNTIFS(Data!$H:$H,$A38,Data!$C:$C,CS$1,Data!$D:$D,CS$2)</f>
        <v>0</v>
      </c>
      <c r="CT38" s="5">
        <f>COUNTIFS(Data!$H:$H,$A38,Data!$C:$C,CT$1,Data!$D:$D,CT$2)</f>
        <v>0</v>
      </c>
      <c r="CU38" s="5">
        <f>COUNTIFS(Data!$H:$H,$A38,Data!$C:$C,CU$1,Data!$D:$D,CU$2)</f>
        <v>0</v>
      </c>
      <c r="CV38" s="5">
        <f>COUNTIFS(Data!$H:$H,$A38,Data!$C:$C,CV$1,Data!$D:$D,CV$2)</f>
        <v>0</v>
      </c>
      <c r="CW38" s="5">
        <f t="shared" ref="CW38:CX38" si="37">SUMIF($B$2:$CV$2,CW$2, $B38:$CV38)</f>
        <v>0</v>
      </c>
      <c r="CX38" s="5">
        <f t="shared" si="37"/>
        <v>0</v>
      </c>
      <c r="CY38" s="5">
        <f t="shared" si="3"/>
        <v>0</v>
      </c>
    </row>
    <row r="39">
      <c r="A39" s="5" t="str">
        <f>Countries!A37</f>
        <v>GRE</v>
      </c>
      <c r="B39" s="5">
        <f>COUNTIFS(Data!$H:$H,$A39,Data!$C:$C,B$1,Data!$D:$D,B$2)</f>
        <v>0</v>
      </c>
      <c r="C39" s="5">
        <f>COUNTIFS(Data!$H:$H,$A39,Data!$C:$C,C$1,Data!$D:$D,C$2)</f>
        <v>0</v>
      </c>
      <c r="D39" s="5">
        <f>COUNTIFS(Data!$H:$H,$A39,Data!$C:$C,D$1,Data!$D:$D,D$2)</f>
        <v>0</v>
      </c>
      <c r="E39" s="5">
        <f>COUNTIFS(Data!$H:$H,$A39,Data!$C:$C,E$1,Data!$D:$D,E$2)</f>
        <v>0</v>
      </c>
      <c r="F39" s="5">
        <f>COUNTIFS(Data!$H:$H,$A39,Data!$C:$C,F$1,Data!$D:$D,F$2)</f>
        <v>0</v>
      </c>
      <c r="G39" s="5">
        <f>COUNTIFS(Data!$H:$H,$A39,Data!$C:$C,G$1,Data!$D:$D,G$2)</f>
        <v>0</v>
      </c>
      <c r="H39" s="5">
        <f>COUNTIFS(Data!$H:$H,$A39,Data!$C:$C,H$1,Data!$D:$D,H$2)</f>
        <v>0</v>
      </c>
      <c r="I39" s="5">
        <f>COUNTIFS(Data!$H:$H,$A39,Data!$C:$C,I$1,Data!$D:$D,I$2)</f>
        <v>0</v>
      </c>
      <c r="J39" s="5">
        <f>COUNTIFS(Data!$H:$H,$A39,Data!$C:$C,J$1,Data!$D:$D,J$2)</f>
        <v>0</v>
      </c>
      <c r="K39" s="5">
        <f>COUNTIFS(Data!$H:$H,$A39,Data!$C:$C,K$1,Data!$D:$D,K$2)</f>
        <v>0</v>
      </c>
      <c r="L39" s="5">
        <f>COUNTIFS(Data!$H:$H,$A39,Data!$C:$C,L$1,Data!$D:$D,L$2)</f>
        <v>0</v>
      </c>
      <c r="M39" s="5">
        <f>COUNTIFS(Data!$H:$H,$A39,Data!$C:$C,M$1,Data!$D:$D,M$2)</f>
        <v>0</v>
      </c>
      <c r="N39" s="5">
        <f>COUNTIFS(Data!$H:$H,$A39,Data!$C:$C,N$1,Data!$D:$D,N$2)</f>
        <v>0</v>
      </c>
      <c r="O39" s="5">
        <f>COUNTIFS(Data!$H:$H,$A39,Data!$C:$C,O$1,Data!$D:$D,O$2)</f>
        <v>0</v>
      </c>
      <c r="P39" s="5">
        <f>COUNTIFS(Data!$H:$H,$A39,Data!$C:$C,P$1,Data!$D:$D,P$2)</f>
        <v>0</v>
      </c>
      <c r="Q39" s="5">
        <f>COUNTIFS(Data!$H:$H,$A39,Data!$C:$C,Q$1,Data!$D:$D,Q$2)</f>
        <v>0</v>
      </c>
      <c r="R39" s="5">
        <f>COUNTIFS(Data!$H:$H,$A39,Data!$C:$C,R$1,Data!$D:$D,R$2)</f>
        <v>0</v>
      </c>
      <c r="S39" s="5">
        <f>COUNTIFS(Data!$H:$H,$A39,Data!$C:$C,S$1,Data!$D:$D,S$2)</f>
        <v>0</v>
      </c>
      <c r="T39" s="5">
        <f>COUNTIFS(Data!$H:$H,$A39,Data!$C:$C,T$1,Data!$D:$D,T$2)</f>
        <v>0</v>
      </c>
      <c r="U39" s="5">
        <f>COUNTIFS(Data!$H:$H,$A39,Data!$C:$C,U$1,Data!$D:$D,U$2)</f>
        <v>0</v>
      </c>
      <c r="V39" s="5">
        <f>COUNTIFS(Data!$H:$H,$A39,Data!$C:$C,V$1,Data!$D:$D,V$2)</f>
        <v>0</v>
      </c>
      <c r="W39" s="5">
        <f>COUNTIFS(Data!$H:$H,$A39,Data!$C:$C,W$1,Data!$D:$D,W$2)</f>
        <v>0</v>
      </c>
      <c r="X39" s="5">
        <f>COUNTIFS(Data!$H:$H,$A39,Data!$C:$C,X$1,Data!$D:$D,X$2)</f>
        <v>0</v>
      </c>
      <c r="Y39" s="5">
        <f>COUNTIFS(Data!$H:$H,$A39,Data!$C:$C,Y$1,Data!$D:$D,Y$2)</f>
        <v>0</v>
      </c>
      <c r="Z39" s="5">
        <f>COUNTIFS(Data!$H:$H,$A39,Data!$C:$C,Z$1,Data!$D:$D,Z$2)</f>
        <v>0</v>
      </c>
      <c r="AA39" s="5">
        <f>COUNTIFS(Data!$H:$H,$A39,Data!$C:$C,AA$1,Data!$D:$D,AA$2)</f>
        <v>0</v>
      </c>
      <c r="AB39" s="5">
        <f>COUNTIFS(Data!$H:$H,$A39,Data!$C:$C,AB$1,Data!$D:$D,AB$2)</f>
        <v>0</v>
      </c>
      <c r="AC39" s="5">
        <f>COUNTIFS(Data!$H:$H,$A39,Data!$C:$C,AC$1,Data!$D:$D,AC$2)</f>
        <v>0</v>
      </c>
      <c r="AD39" s="5">
        <f>COUNTIFS(Data!$H:$H,$A39,Data!$C:$C,AD$1,Data!$D:$D,AD$2)</f>
        <v>0</v>
      </c>
      <c r="AE39" s="5">
        <f>COUNTIFS(Data!$H:$H,$A39,Data!$C:$C,AE$1,Data!$D:$D,AE$2)</f>
        <v>0</v>
      </c>
      <c r="AF39" s="5">
        <f>COUNTIFS(Data!$H:$H,$A39,Data!$C:$C,AF$1,Data!$D:$D,AF$2)</f>
        <v>0</v>
      </c>
      <c r="AG39" s="5">
        <f>COUNTIFS(Data!$H:$H,$A39,Data!$C:$C,AG$1,Data!$D:$D,AG$2)</f>
        <v>0</v>
      </c>
      <c r="AH39" s="5">
        <f>COUNTIFS(Data!$H:$H,$A39,Data!$C:$C,AH$1,Data!$D:$D,AH$2)</f>
        <v>0</v>
      </c>
      <c r="AI39" s="5">
        <f>COUNTIFS(Data!$H:$H,$A39,Data!$C:$C,AI$1,Data!$D:$D,AI$2)</f>
        <v>0</v>
      </c>
      <c r="AJ39" s="5">
        <f>COUNTIFS(Data!$H:$H,$A39,Data!$C:$C,AJ$1,Data!$D:$D,AJ$2)</f>
        <v>0</v>
      </c>
      <c r="AK39" s="5">
        <f>COUNTIFS(Data!$H:$H,$A39,Data!$C:$C,AK$1,Data!$D:$D,AK$2)</f>
        <v>0</v>
      </c>
      <c r="AL39" s="5">
        <f>COUNTIFS(Data!$H:$H,$A39,Data!$C:$C,AL$1,Data!$D:$D,AL$2)</f>
        <v>0</v>
      </c>
      <c r="AM39" s="5">
        <f>COUNTIFS(Data!$H:$H,$A39,Data!$C:$C,AM$1,Data!$D:$D,AM$2)</f>
        <v>0</v>
      </c>
      <c r="AN39" s="5">
        <f>COUNTIFS(Data!$H:$H,$A39,Data!$C:$C,AN$1,Data!$D:$D,AN$2)</f>
        <v>0</v>
      </c>
      <c r="AO39" s="5">
        <f>COUNTIFS(Data!$H:$H,$A39,Data!$C:$C,AO$1,Data!$D:$D,AO$2)</f>
        <v>0</v>
      </c>
      <c r="AP39" s="5">
        <f>COUNTIFS(Data!$H:$H,$A39,Data!$C:$C,AP$1,Data!$D:$D,AP$2)</f>
        <v>0</v>
      </c>
      <c r="AQ39" s="5">
        <f>COUNTIFS(Data!$H:$H,$A39,Data!$C:$C,AQ$1,Data!$D:$D,AQ$2)</f>
        <v>0</v>
      </c>
      <c r="AR39" s="5">
        <f>COUNTIFS(Data!$H:$H,$A39,Data!$C:$C,AR$1,Data!$D:$D,AR$2)</f>
        <v>0</v>
      </c>
      <c r="AS39" s="5">
        <f>COUNTIFS(Data!$H:$H,$A39,Data!$C:$C,AS$1,Data!$D:$D,AS$2)</f>
        <v>0</v>
      </c>
      <c r="AT39" s="5">
        <f>COUNTIFS(Data!$H:$H,$A39,Data!$C:$C,AT$1,Data!$D:$D,AT$2)</f>
        <v>0</v>
      </c>
      <c r="AU39" s="5">
        <f>COUNTIFS(Data!$H:$H,$A39,Data!$C:$C,AU$1,Data!$D:$D,AU$2)</f>
        <v>0</v>
      </c>
      <c r="AV39" s="5">
        <f>COUNTIFS(Data!$H:$H,$A39,Data!$C:$C,AV$1,Data!$D:$D,AV$2)</f>
        <v>0</v>
      </c>
      <c r="AW39" s="5">
        <f>COUNTIFS(Data!$H:$H,$A39,Data!$C:$C,AW$1,Data!$D:$D,AW$2)</f>
        <v>0</v>
      </c>
      <c r="AX39" s="5">
        <f>COUNTIFS(Data!$H:$H,$A39,Data!$C:$C,AX$1,Data!$D:$D,AX$2)</f>
        <v>0</v>
      </c>
      <c r="AY39" s="5">
        <f>COUNTIFS(Data!$H:$H,$A39,Data!$C:$C,AY$1,Data!$D:$D,AY$2)</f>
        <v>0</v>
      </c>
      <c r="AZ39" s="5">
        <f>COUNTIFS(Data!$H:$H,$A39,Data!$C:$C,AZ$1,Data!$D:$D,AZ$2)</f>
        <v>0</v>
      </c>
      <c r="BA39" s="5">
        <f>COUNTIFS(Data!$H:$H,$A39,Data!$C:$C,BA$1,Data!$D:$D,BA$2)</f>
        <v>0</v>
      </c>
      <c r="BB39" s="5">
        <f>COUNTIFS(Data!$H:$H,$A39,Data!$C:$C,BB$1,Data!$D:$D,BB$2)</f>
        <v>0</v>
      </c>
      <c r="BC39" s="5">
        <f>COUNTIFS(Data!$H:$H,$A39,Data!$C:$C,BC$1,Data!$D:$D,BC$2)</f>
        <v>0</v>
      </c>
      <c r="BD39" s="5">
        <f>COUNTIFS(Data!$H:$H,$A39,Data!$C:$C,BD$1,Data!$D:$D,BD$2)</f>
        <v>0</v>
      </c>
      <c r="BE39" s="5">
        <f>COUNTIFS(Data!$H:$H,$A39,Data!$C:$C,BE$1,Data!$D:$D,BE$2)</f>
        <v>0</v>
      </c>
      <c r="BF39" s="5">
        <f>COUNTIFS(Data!$H:$H,$A39,Data!$C:$C,BF$1,Data!$D:$D,BF$2)</f>
        <v>0</v>
      </c>
      <c r="BG39" s="5">
        <f>COUNTIFS(Data!$H:$H,$A39,Data!$C:$C,BG$1,Data!$D:$D,BG$2)</f>
        <v>0</v>
      </c>
      <c r="BH39" s="5">
        <f>COUNTIFS(Data!$H:$H,$A39,Data!$C:$C,BH$1,Data!$D:$D,BH$2)</f>
        <v>0</v>
      </c>
      <c r="BI39" s="5">
        <f>COUNTIFS(Data!$H:$H,$A39,Data!$C:$C,BI$1,Data!$D:$D,BI$2)</f>
        <v>0</v>
      </c>
      <c r="BJ39" s="5">
        <f>COUNTIFS(Data!$H:$H,$A39,Data!$C:$C,BJ$1,Data!$D:$D,BJ$2)</f>
        <v>0</v>
      </c>
      <c r="BK39" s="5">
        <f>COUNTIFS(Data!$H:$H,$A39,Data!$C:$C,BK$1,Data!$D:$D,BK$2)</f>
        <v>0</v>
      </c>
      <c r="BL39" s="5">
        <f>COUNTIFS(Data!$H:$H,$A39,Data!$C:$C,BL$1,Data!$D:$D,BL$2)</f>
        <v>0</v>
      </c>
      <c r="BM39" s="5">
        <f>COUNTIFS(Data!$H:$H,$A39,Data!$C:$C,BM$1,Data!$D:$D,BM$2)</f>
        <v>0</v>
      </c>
      <c r="BN39" s="5">
        <f>COUNTIFS(Data!$H:$H,$A39,Data!$C:$C,BN$1,Data!$D:$D,BN$2)</f>
        <v>0</v>
      </c>
      <c r="BO39" s="5">
        <f>COUNTIFS(Data!$H:$H,$A39,Data!$C:$C,BO$1,Data!$D:$D,BO$2)</f>
        <v>0</v>
      </c>
      <c r="BP39" s="5">
        <f>COUNTIFS(Data!$H:$H,$A39,Data!$C:$C,BP$1,Data!$D:$D,BP$2)</f>
        <v>0</v>
      </c>
      <c r="BQ39" s="5">
        <f>COUNTIFS(Data!$H:$H,$A39,Data!$C:$C,BQ$1,Data!$D:$D,BQ$2)</f>
        <v>0</v>
      </c>
      <c r="BR39" s="5">
        <f>COUNTIFS(Data!$H:$H,$A39,Data!$C:$C,BR$1,Data!$D:$D,BR$2)</f>
        <v>0</v>
      </c>
      <c r="BS39" s="5">
        <f>COUNTIFS(Data!$H:$H,$A39,Data!$C:$C,BS$1,Data!$D:$D,BS$2)</f>
        <v>0</v>
      </c>
      <c r="BT39" s="5">
        <f>COUNTIFS(Data!$H:$H,$A39,Data!$C:$C,BT$1,Data!$D:$D,BT$2)</f>
        <v>0</v>
      </c>
      <c r="BU39" s="5">
        <f>COUNTIFS(Data!$H:$H,$A39,Data!$C:$C,BU$1,Data!$D:$D,BU$2)</f>
        <v>0</v>
      </c>
      <c r="BV39" s="5">
        <f>COUNTIFS(Data!$H:$H,$A39,Data!$C:$C,BV$1,Data!$D:$D,BV$2)</f>
        <v>0</v>
      </c>
      <c r="BW39" s="5">
        <f>COUNTIFS(Data!$H:$H,$A39,Data!$C:$C,BW$1,Data!$D:$D,BW$2)</f>
        <v>0</v>
      </c>
      <c r="BX39" s="5">
        <f>COUNTIFS(Data!$H:$H,$A39,Data!$C:$C,BX$1,Data!$D:$D,BX$2)</f>
        <v>0</v>
      </c>
      <c r="BY39" s="5">
        <f>COUNTIFS(Data!$H:$H,$A39,Data!$C:$C,BY$1,Data!$D:$D,BY$2)</f>
        <v>0</v>
      </c>
      <c r="BZ39" s="5">
        <f>COUNTIFS(Data!$H:$H,$A39,Data!$C:$C,BZ$1,Data!$D:$D,BZ$2)</f>
        <v>0</v>
      </c>
      <c r="CA39" s="5">
        <f>COUNTIFS(Data!$H:$H,$A39,Data!$C:$C,CA$1,Data!$D:$D,CA$2)</f>
        <v>0</v>
      </c>
      <c r="CB39" s="5">
        <f>COUNTIFS(Data!$H:$H,$A39,Data!$C:$C,CB$1,Data!$D:$D,CB$2)</f>
        <v>0</v>
      </c>
      <c r="CC39" s="5">
        <f>COUNTIFS(Data!$H:$H,$A39,Data!$C:$C,CC$1,Data!$D:$D,CC$2)</f>
        <v>0</v>
      </c>
      <c r="CD39" s="5">
        <f>COUNTIFS(Data!$H:$H,$A39,Data!$C:$C,CD$1,Data!$D:$D,CD$2)</f>
        <v>0</v>
      </c>
      <c r="CE39" s="5">
        <f>COUNTIFS(Data!$H:$H,$A39,Data!$C:$C,CE$1,Data!$D:$D,CE$2)</f>
        <v>0</v>
      </c>
      <c r="CF39" s="5">
        <f>COUNTIFS(Data!$H:$H,$A39,Data!$C:$C,CF$1,Data!$D:$D,CF$2)</f>
        <v>0</v>
      </c>
      <c r="CG39" s="5">
        <f>COUNTIFS(Data!$H:$H,$A39,Data!$C:$C,CG$1,Data!$D:$D,CG$2)</f>
        <v>0</v>
      </c>
      <c r="CH39" s="5">
        <f>COUNTIFS(Data!$H:$H,$A39,Data!$C:$C,CH$1,Data!$D:$D,CH$2)</f>
        <v>0</v>
      </c>
      <c r="CI39" s="5">
        <f>COUNTIFS(Data!$H:$H,$A39,Data!$C:$C,CI$1,Data!$D:$D,CI$2)</f>
        <v>0</v>
      </c>
      <c r="CJ39" s="5">
        <f>COUNTIFS(Data!$H:$H,$A39,Data!$C:$C,CJ$1,Data!$D:$D,CJ$2)</f>
        <v>0</v>
      </c>
      <c r="CK39" s="5">
        <f>COUNTIFS(Data!$H:$H,$A39,Data!$C:$C,CK$1,Data!$D:$D,CK$2)</f>
        <v>0</v>
      </c>
      <c r="CL39" s="5">
        <f>COUNTIFS(Data!$H:$H,$A39,Data!$C:$C,CL$1,Data!$D:$D,CL$2)</f>
        <v>0</v>
      </c>
      <c r="CM39" s="5">
        <f>COUNTIFS(Data!$H:$H,$A39,Data!$C:$C,CM$1,Data!$D:$D,CM$2)</f>
        <v>0</v>
      </c>
      <c r="CN39" s="5">
        <f>COUNTIFS(Data!$H:$H,$A39,Data!$C:$C,CN$1,Data!$D:$D,CN$2)</f>
        <v>0</v>
      </c>
      <c r="CO39" s="5">
        <f>COUNTIFS(Data!$H:$H,$A39,Data!$C:$C,CO$1,Data!$D:$D,CO$2)</f>
        <v>0</v>
      </c>
      <c r="CP39" s="5">
        <f>COUNTIFS(Data!$H:$H,$A39,Data!$C:$C,CP$1,Data!$D:$D,CP$2)</f>
        <v>0</v>
      </c>
      <c r="CQ39" s="5">
        <f>COUNTIFS(Data!$H:$H,$A39,Data!$C:$C,CQ$1,Data!$D:$D,CQ$2)</f>
        <v>1</v>
      </c>
      <c r="CR39" s="5">
        <f>COUNTIFS(Data!$H:$H,$A39,Data!$C:$C,CR$1,Data!$D:$D,CR$2)</f>
        <v>0</v>
      </c>
      <c r="CS39" s="5">
        <f>COUNTIFS(Data!$H:$H,$A39,Data!$C:$C,CS$1,Data!$D:$D,CS$2)</f>
        <v>0</v>
      </c>
      <c r="CT39" s="5">
        <f>COUNTIFS(Data!$H:$H,$A39,Data!$C:$C,CT$1,Data!$D:$D,CT$2)</f>
        <v>0</v>
      </c>
      <c r="CU39" s="5">
        <f>COUNTIFS(Data!$H:$H,$A39,Data!$C:$C,CU$1,Data!$D:$D,CU$2)</f>
        <v>0</v>
      </c>
      <c r="CV39" s="5">
        <f>COUNTIFS(Data!$H:$H,$A39,Data!$C:$C,CV$1,Data!$D:$D,CV$2)</f>
        <v>0</v>
      </c>
      <c r="CW39" s="5">
        <f t="shared" ref="CW39:CX39" si="38">SUMIF($B$2:$CV$2,CW$2, $B39:$CV39)</f>
        <v>1</v>
      </c>
      <c r="CX39" s="5">
        <f t="shared" si="38"/>
        <v>0</v>
      </c>
      <c r="CY39" s="5">
        <f t="shared" si="3"/>
        <v>1</v>
      </c>
    </row>
    <row r="40">
      <c r="A40" s="5" t="str">
        <f>Countries!A38</f>
        <v>GRN</v>
      </c>
      <c r="B40" s="5">
        <f>COUNTIFS(Data!$H:$H,$A40,Data!$C:$C,B$1,Data!$D:$D,B$2)</f>
        <v>0</v>
      </c>
      <c r="C40" s="5">
        <f>COUNTIFS(Data!$H:$H,$A40,Data!$C:$C,C$1,Data!$D:$D,C$2)</f>
        <v>0</v>
      </c>
      <c r="D40" s="5">
        <f>COUNTIFS(Data!$H:$H,$A40,Data!$C:$C,D$1,Data!$D:$D,D$2)</f>
        <v>0</v>
      </c>
      <c r="E40" s="5">
        <f>COUNTIFS(Data!$H:$H,$A40,Data!$C:$C,E$1,Data!$D:$D,E$2)</f>
        <v>0</v>
      </c>
      <c r="F40" s="5">
        <f>COUNTIFS(Data!$H:$H,$A40,Data!$C:$C,F$1,Data!$D:$D,F$2)</f>
        <v>0</v>
      </c>
      <c r="G40" s="5">
        <f>COUNTIFS(Data!$H:$H,$A40,Data!$C:$C,G$1,Data!$D:$D,G$2)</f>
        <v>0</v>
      </c>
      <c r="H40" s="5">
        <f>COUNTIFS(Data!$H:$H,$A40,Data!$C:$C,H$1,Data!$D:$D,H$2)</f>
        <v>0</v>
      </c>
      <c r="I40" s="5">
        <f>COUNTIFS(Data!$H:$H,$A40,Data!$C:$C,I$1,Data!$D:$D,I$2)</f>
        <v>0</v>
      </c>
      <c r="J40" s="5">
        <f>COUNTIFS(Data!$H:$H,$A40,Data!$C:$C,J$1,Data!$D:$D,J$2)</f>
        <v>0</v>
      </c>
      <c r="K40" s="5">
        <f>COUNTIFS(Data!$H:$H,$A40,Data!$C:$C,K$1,Data!$D:$D,K$2)</f>
        <v>0</v>
      </c>
      <c r="L40" s="5">
        <f>COUNTIFS(Data!$H:$H,$A40,Data!$C:$C,L$1,Data!$D:$D,L$2)</f>
        <v>0</v>
      </c>
      <c r="M40" s="5">
        <f>COUNTIFS(Data!$H:$H,$A40,Data!$C:$C,M$1,Data!$D:$D,M$2)</f>
        <v>0</v>
      </c>
      <c r="N40" s="5">
        <f>COUNTIFS(Data!$H:$H,$A40,Data!$C:$C,N$1,Data!$D:$D,N$2)</f>
        <v>0</v>
      </c>
      <c r="O40" s="5">
        <f>COUNTIFS(Data!$H:$H,$A40,Data!$C:$C,O$1,Data!$D:$D,O$2)</f>
        <v>0</v>
      </c>
      <c r="P40" s="5">
        <f>COUNTIFS(Data!$H:$H,$A40,Data!$C:$C,P$1,Data!$D:$D,P$2)</f>
        <v>0</v>
      </c>
      <c r="Q40" s="5">
        <f>COUNTIFS(Data!$H:$H,$A40,Data!$C:$C,Q$1,Data!$D:$D,Q$2)</f>
        <v>0</v>
      </c>
      <c r="R40" s="5">
        <f>COUNTIFS(Data!$H:$H,$A40,Data!$C:$C,R$1,Data!$D:$D,R$2)</f>
        <v>0</v>
      </c>
      <c r="S40" s="5">
        <f>COUNTIFS(Data!$H:$H,$A40,Data!$C:$C,S$1,Data!$D:$D,S$2)</f>
        <v>0</v>
      </c>
      <c r="T40" s="5">
        <f>COUNTIFS(Data!$H:$H,$A40,Data!$C:$C,T$1,Data!$D:$D,T$2)</f>
        <v>0</v>
      </c>
      <c r="U40" s="5">
        <f>COUNTIFS(Data!$H:$H,$A40,Data!$C:$C,U$1,Data!$D:$D,U$2)</f>
        <v>0</v>
      </c>
      <c r="V40" s="5">
        <f>COUNTIFS(Data!$H:$H,$A40,Data!$C:$C,V$1,Data!$D:$D,V$2)</f>
        <v>0</v>
      </c>
      <c r="W40" s="5">
        <f>COUNTIFS(Data!$H:$H,$A40,Data!$C:$C,W$1,Data!$D:$D,W$2)</f>
        <v>0</v>
      </c>
      <c r="X40" s="5">
        <f>COUNTIFS(Data!$H:$H,$A40,Data!$C:$C,X$1,Data!$D:$D,X$2)</f>
        <v>0</v>
      </c>
      <c r="Y40" s="5">
        <f>COUNTIFS(Data!$H:$H,$A40,Data!$C:$C,Y$1,Data!$D:$D,Y$2)</f>
        <v>0</v>
      </c>
      <c r="Z40" s="5">
        <f>COUNTIFS(Data!$H:$H,$A40,Data!$C:$C,Z$1,Data!$D:$D,Z$2)</f>
        <v>0</v>
      </c>
      <c r="AA40" s="5">
        <f>COUNTIFS(Data!$H:$H,$A40,Data!$C:$C,AA$1,Data!$D:$D,AA$2)</f>
        <v>0</v>
      </c>
      <c r="AB40" s="5">
        <f>COUNTIFS(Data!$H:$H,$A40,Data!$C:$C,AB$1,Data!$D:$D,AB$2)</f>
        <v>0</v>
      </c>
      <c r="AC40" s="5">
        <f>COUNTIFS(Data!$H:$H,$A40,Data!$C:$C,AC$1,Data!$D:$D,AC$2)</f>
        <v>0</v>
      </c>
      <c r="AD40" s="5">
        <f>COUNTIFS(Data!$H:$H,$A40,Data!$C:$C,AD$1,Data!$D:$D,AD$2)</f>
        <v>0</v>
      </c>
      <c r="AE40" s="5">
        <f>COUNTIFS(Data!$H:$H,$A40,Data!$C:$C,AE$1,Data!$D:$D,AE$2)</f>
        <v>0</v>
      </c>
      <c r="AF40" s="5">
        <f>COUNTIFS(Data!$H:$H,$A40,Data!$C:$C,AF$1,Data!$D:$D,AF$2)</f>
        <v>0</v>
      </c>
      <c r="AG40" s="5">
        <f>COUNTIFS(Data!$H:$H,$A40,Data!$C:$C,AG$1,Data!$D:$D,AG$2)</f>
        <v>0</v>
      </c>
      <c r="AH40" s="5">
        <f>COUNTIFS(Data!$H:$H,$A40,Data!$C:$C,AH$1,Data!$D:$D,AH$2)</f>
        <v>0</v>
      </c>
      <c r="AI40" s="5">
        <f>COUNTIFS(Data!$H:$H,$A40,Data!$C:$C,AI$1,Data!$D:$D,AI$2)</f>
        <v>0</v>
      </c>
      <c r="AJ40" s="5">
        <f>COUNTIFS(Data!$H:$H,$A40,Data!$C:$C,AJ$1,Data!$D:$D,AJ$2)</f>
        <v>0</v>
      </c>
      <c r="AK40" s="5">
        <f>COUNTIFS(Data!$H:$H,$A40,Data!$C:$C,AK$1,Data!$D:$D,AK$2)</f>
        <v>0</v>
      </c>
      <c r="AL40" s="5">
        <f>COUNTIFS(Data!$H:$H,$A40,Data!$C:$C,AL$1,Data!$D:$D,AL$2)</f>
        <v>0</v>
      </c>
      <c r="AM40" s="5">
        <f>COUNTIFS(Data!$H:$H,$A40,Data!$C:$C,AM$1,Data!$D:$D,AM$2)</f>
        <v>0</v>
      </c>
      <c r="AN40" s="5">
        <f>COUNTIFS(Data!$H:$H,$A40,Data!$C:$C,AN$1,Data!$D:$D,AN$2)</f>
        <v>0</v>
      </c>
      <c r="AO40" s="5">
        <f>COUNTIFS(Data!$H:$H,$A40,Data!$C:$C,AO$1,Data!$D:$D,AO$2)</f>
        <v>0</v>
      </c>
      <c r="AP40" s="5">
        <f>COUNTIFS(Data!$H:$H,$A40,Data!$C:$C,AP$1,Data!$D:$D,AP$2)</f>
        <v>0</v>
      </c>
      <c r="AQ40" s="5">
        <f>COUNTIFS(Data!$H:$H,$A40,Data!$C:$C,AQ$1,Data!$D:$D,AQ$2)</f>
        <v>0</v>
      </c>
      <c r="AR40" s="5">
        <f>COUNTIFS(Data!$H:$H,$A40,Data!$C:$C,AR$1,Data!$D:$D,AR$2)</f>
        <v>0</v>
      </c>
      <c r="AS40" s="5">
        <f>COUNTIFS(Data!$H:$H,$A40,Data!$C:$C,AS$1,Data!$D:$D,AS$2)</f>
        <v>0</v>
      </c>
      <c r="AT40" s="5">
        <f>COUNTIFS(Data!$H:$H,$A40,Data!$C:$C,AT$1,Data!$D:$D,AT$2)</f>
        <v>0</v>
      </c>
      <c r="AU40" s="5">
        <f>COUNTIFS(Data!$H:$H,$A40,Data!$C:$C,AU$1,Data!$D:$D,AU$2)</f>
        <v>0</v>
      </c>
      <c r="AV40" s="5">
        <f>COUNTIFS(Data!$H:$H,$A40,Data!$C:$C,AV$1,Data!$D:$D,AV$2)</f>
        <v>0</v>
      </c>
      <c r="AW40" s="5">
        <f>COUNTIFS(Data!$H:$H,$A40,Data!$C:$C,AW$1,Data!$D:$D,AW$2)</f>
        <v>0</v>
      </c>
      <c r="AX40" s="5">
        <f>COUNTIFS(Data!$H:$H,$A40,Data!$C:$C,AX$1,Data!$D:$D,AX$2)</f>
        <v>0</v>
      </c>
      <c r="AY40" s="5">
        <f>COUNTIFS(Data!$H:$H,$A40,Data!$C:$C,AY$1,Data!$D:$D,AY$2)</f>
        <v>0</v>
      </c>
      <c r="AZ40" s="5">
        <f>COUNTIFS(Data!$H:$H,$A40,Data!$C:$C,AZ$1,Data!$D:$D,AZ$2)</f>
        <v>0</v>
      </c>
      <c r="BA40" s="5">
        <f>COUNTIFS(Data!$H:$H,$A40,Data!$C:$C,BA$1,Data!$D:$D,BA$2)</f>
        <v>0</v>
      </c>
      <c r="BB40" s="5">
        <f>COUNTIFS(Data!$H:$H,$A40,Data!$C:$C,BB$1,Data!$D:$D,BB$2)</f>
        <v>0</v>
      </c>
      <c r="BC40" s="5">
        <f>COUNTIFS(Data!$H:$H,$A40,Data!$C:$C,BC$1,Data!$D:$D,BC$2)</f>
        <v>0</v>
      </c>
      <c r="BD40" s="5">
        <f>COUNTIFS(Data!$H:$H,$A40,Data!$C:$C,BD$1,Data!$D:$D,BD$2)</f>
        <v>0</v>
      </c>
      <c r="BE40" s="5">
        <f>COUNTIFS(Data!$H:$H,$A40,Data!$C:$C,BE$1,Data!$D:$D,BE$2)</f>
        <v>0</v>
      </c>
      <c r="BF40" s="5">
        <f>COUNTIFS(Data!$H:$H,$A40,Data!$C:$C,BF$1,Data!$D:$D,BF$2)</f>
        <v>0</v>
      </c>
      <c r="BG40" s="5">
        <f>COUNTIFS(Data!$H:$H,$A40,Data!$C:$C,BG$1,Data!$D:$D,BG$2)</f>
        <v>0</v>
      </c>
      <c r="BH40" s="5">
        <f>COUNTIFS(Data!$H:$H,$A40,Data!$C:$C,BH$1,Data!$D:$D,BH$2)</f>
        <v>0</v>
      </c>
      <c r="BI40" s="5">
        <f>COUNTIFS(Data!$H:$H,$A40,Data!$C:$C,BI$1,Data!$D:$D,BI$2)</f>
        <v>0</v>
      </c>
      <c r="BJ40" s="5">
        <f>COUNTIFS(Data!$H:$H,$A40,Data!$C:$C,BJ$1,Data!$D:$D,BJ$2)</f>
        <v>0</v>
      </c>
      <c r="BK40" s="5">
        <f>COUNTIFS(Data!$H:$H,$A40,Data!$C:$C,BK$1,Data!$D:$D,BK$2)</f>
        <v>0</v>
      </c>
      <c r="BL40" s="5">
        <f>COUNTIFS(Data!$H:$H,$A40,Data!$C:$C,BL$1,Data!$D:$D,BL$2)</f>
        <v>0</v>
      </c>
      <c r="BM40" s="5">
        <f>COUNTIFS(Data!$H:$H,$A40,Data!$C:$C,BM$1,Data!$D:$D,BM$2)</f>
        <v>0</v>
      </c>
      <c r="BN40" s="5">
        <f>COUNTIFS(Data!$H:$H,$A40,Data!$C:$C,BN$1,Data!$D:$D,BN$2)</f>
        <v>0</v>
      </c>
      <c r="BO40" s="5">
        <f>COUNTIFS(Data!$H:$H,$A40,Data!$C:$C,BO$1,Data!$D:$D,BO$2)</f>
        <v>0</v>
      </c>
      <c r="BP40" s="5">
        <f>COUNTIFS(Data!$H:$H,$A40,Data!$C:$C,BP$1,Data!$D:$D,BP$2)</f>
        <v>0</v>
      </c>
      <c r="BQ40" s="5">
        <f>COUNTIFS(Data!$H:$H,$A40,Data!$C:$C,BQ$1,Data!$D:$D,BQ$2)</f>
        <v>0</v>
      </c>
      <c r="BR40" s="5">
        <f>COUNTIFS(Data!$H:$H,$A40,Data!$C:$C,BR$1,Data!$D:$D,BR$2)</f>
        <v>0</v>
      </c>
      <c r="BS40" s="5">
        <f>COUNTIFS(Data!$H:$H,$A40,Data!$C:$C,BS$1,Data!$D:$D,BS$2)</f>
        <v>0</v>
      </c>
      <c r="BT40" s="5">
        <f>COUNTIFS(Data!$H:$H,$A40,Data!$C:$C,BT$1,Data!$D:$D,BT$2)</f>
        <v>0</v>
      </c>
      <c r="BU40" s="5">
        <f>COUNTIFS(Data!$H:$H,$A40,Data!$C:$C,BU$1,Data!$D:$D,BU$2)</f>
        <v>0</v>
      </c>
      <c r="BV40" s="5">
        <f>COUNTIFS(Data!$H:$H,$A40,Data!$C:$C,BV$1,Data!$D:$D,BV$2)</f>
        <v>0</v>
      </c>
      <c r="BW40" s="5">
        <f>COUNTIFS(Data!$H:$H,$A40,Data!$C:$C,BW$1,Data!$D:$D,BW$2)</f>
        <v>0</v>
      </c>
      <c r="BX40" s="5">
        <f>COUNTIFS(Data!$H:$H,$A40,Data!$C:$C,BX$1,Data!$D:$D,BX$2)</f>
        <v>0</v>
      </c>
      <c r="BY40" s="5">
        <f>COUNTIFS(Data!$H:$H,$A40,Data!$C:$C,BY$1,Data!$D:$D,BY$2)</f>
        <v>0</v>
      </c>
      <c r="BZ40" s="5">
        <f>COUNTIFS(Data!$H:$H,$A40,Data!$C:$C,BZ$1,Data!$D:$D,BZ$2)</f>
        <v>0</v>
      </c>
      <c r="CA40" s="5">
        <f>COUNTIFS(Data!$H:$H,$A40,Data!$C:$C,CA$1,Data!$D:$D,CA$2)</f>
        <v>0</v>
      </c>
      <c r="CB40" s="5">
        <f>COUNTIFS(Data!$H:$H,$A40,Data!$C:$C,CB$1,Data!$D:$D,CB$2)</f>
        <v>0</v>
      </c>
      <c r="CC40" s="5">
        <f>COUNTIFS(Data!$H:$H,$A40,Data!$C:$C,CC$1,Data!$D:$D,CC$2)</f>
        <v>0</v>
      </c>
      <c r="CD40" s="5">
        <f>COUNTIFS(Data!$H:$H,$A40,Data!$C:$C,CD$1,Data!$D:$D,CD$2)</f>
        <v>0</v>
      </c>
      <c r="CE40" s="5">
        <f>COUNTIFS(Data!$H:$H,$A40,Data!$C:$C,CE$1,Data!$D:$D,CE$2)</f>
        <v>0</v>
      </c>
      <c r="CF40" s="5">
        <f>COUNTIFS(Data!$H:$H,$A40,Data!$C:$C,CF$1,Data!$D:$D,CF$2)</f>
        <v>0</v>
      </c>
      <c r="CG40" s="5">
        <f>COUNTIFS(Data!$H:$H,$A40,Data!$C:$C,CG$1,Data!$D:$D,CG$2)</f>
        <v>0</v>
      </c>
      <c r="CH40" s="5">
        <f>COUNTIFS(Data!$H:$H,$A40,Data!$C:$C,CH$1,Data!$D:$D,CH$2)</f>
        <v>0</v>
      </c>
      <c r="CI40" s="5">
        <f>COUNTIFS(Data!$H:$H,$A40,Data!$C:$C,CI$1,Data!$D:$D,CI$2)</f>
        <v>0</v>
      </c>
      <c r="CJ40" s="5">
        <f>COUNTIFS(Data!$H:$H,$A40,Data!$C:$C,CJ$1,Data!$D:$D,CJ$2)</f>
        <v>0</v>
      </c>
      <c r="CK40" s="5">
        <f>COUNTIFS(Data!$H:$H,$A40,Data!$C:$C,CK$1,Data!$D:$D,CK$2)</f>
        <v>0</v>
      </c>
      <c r="CL40" s="5">
        <f>COUNTIFS(Data!$H:$H,$A40,Data!$C:$C,CL$1,Data!$D:$D,CL$2)</f>
        <v>0</v>
      </c>
      <c r="CM40" s="5">
        <f>COUNTIFS(Data!$H:$H,$A40,Data!$C:$C,CM$1,Data!$D:$D,CM$2)</f>
        <v>0</v>
      </c>
      <c r="CN40" s="5">
        <f>COUNTIFS(Data!$H:$H,$A40,Data!$C:$C,CN$1,Data!$D:$D,CN$2)</f>
        <v>0</v>
      </c>
      <c r="CO40" s="5">
        <f>COUNTIFS(Data!$H:$H,$A40,Data!$C:$C,CO$1,Data!$D:$D,CO$2)</f>
        <v>0</v>
      </c>
      <c r="CP40" s="5">
        <f>COUNTIFS(Data!$H:$H,$A40,Data!$C:$C,CP$1,Data!$D:$D,CP$2)</f>
        <v>0</v>
      </c>
      <c r="CQ40" s="5">
        <f>COUNTIFS(Data!$H:$H,$A40,Data!$C:$C,CQ$1,Data!$D:$D,CQ$2)</f>
        <v>0</v>
      </c>
      <c r="CR40" s="5">
        <f>COUNTIFS(Data!$H:$H,$A40,Data!$C:$C,CR$1,Data!$D:$D,CR$2)</f>
        <v>0</v>
      </c>
      <c r="CS40" s="5">
        <f>COUNTIFS(Data!$H:$H,$A40,Data!$C:$C,CS$1,Data!$D:$D,CS$2)</f>
        <v>0</v>
      </c>
      <c r="CT40" s="5">
        <f>COUNTIFS(Data!$H:$H,$A40,Data!$C:$C,CT$1,Data!$D:$D,CT$2)</f>
        <v>0</v>
      </c>
      <c r="CU40" s="5">
        <f>COUNTIFS(Data!$H:$H,$A40,Data!$C:$C,CU$1,Data!$D:$D,CU$2)</f>
        <v>0</v>
      </c>
      <c r="CV40" s="5">
        <f>COUNTIFS(Data!$H:$H,$A40,Data!$C:$C,CV$1,Data!$D:$D,CV$2)</f>
        <v>0</v>
      </c>
      <c r="CW40" s="5">
        <f t="shared" ref="CW40:CX40" si="39">SUMIF($B$2:$CV$2,CW$2, $B40:$CV40)</f>
        <v>0</v>
      </c>
      <c r="CX40" s="5">
        <f t="shared" si="39"/>
        <v>0</v>
      </c>
      <c r="CY40" s="5">
        <f t="shared" si="3"/>
        <v>0</v>
      </c>
    </row>
    <row r="41">
      <c r="A41" s="5" t="str">
        <f>Countries!A39</f>
        <v>HKG</v>
      </c>
      <c r="B41" s="5">
        <f>COUNTIFS(Data!$H:$H,$A41,Data!$C:$C,B$1,Data!$D:$D,B$2)</f>
        <v>0</v>
      </c>
      <c r="C41" s="5">
        <f>COUNTIFS(Data!$H:$H,$A41,Data!$C:$C,C$1,Data!$D:$D,C$2)</f>
        <v>0</v>
      </c>
      <c r="D41" s="5">
        <f>COUNTIFS(Data!$H:$H,$A41,Data!$C:$C,D$1,Data!$D:$D,D$2)</f>
        <v>0</v>
      </c>
      <c r="E41" s="5">
        <f>COUNTIFS(Data!$H:$H,$A41,Data!$C:$C,E$1,Data!$D:$D,E$2)</f>
        <v>0</v>
      </c>
      <c r="F41" s="5">
        <f>COUNTIFS(Data!$H:$H,$A41,Data!$C:$C,F$1,Data!$D:$D,F$2)</f>
        <v>0</v>
      </c>
      <c r="G41" s="5">
        <f>COUNTIFS(Data!$H:$H,$A41,Data!$C:$C,G$1,Data!$D:$D,G$2)</f>
        <v>0</v>
      </c>
      <c r="H41" s="5">
        <f>COUNTIFS(Data!$H:$H,$A41,Data!$C:$C,H$1,Data!$D:$D,H$2)</f>
        <v>0</v>
      </c>
      <c r="I41" s="5">
        <f>COUNTIFS(Data!$H:$H,$A41,Data!$C:$C,I$1,Data!$D:$D,I$2)</f>
        <v>0</v>
      </c>
      <c r="J41" s="5">
        <f>COUNTIFS(Data!$H:$H,$A41,Data!$C:$C,J$1,Data!$D:$D,J$2)</f>
        <v>0</v>
      </c>
      <c r="K41" s="5">
        <f>COUNTIFS(Data!$H:$H,$A41,Data!$C:$C,K$1,Data!$D:$D,K$2)</f>
        <v>0</v>
      </c>
      <c r="L41" s="5">
        <f>COUNTIFS(Data!$H:$H,$A41,Data!$C:$C,L$1,Data!$D:$D,L$2)</f>
        <v>0</v>
      </c>
      <c r="M41" s="5">
        <f>COUNTIFS(Data!$H:$H,$A41,Data!$C:$C,M$1,Data!$D:$D,M$2)</f>
        <v>0</v>
      </c>
      <c r="N41" s="5">
        <f>COUNTIFS(Data!$H:$H,$A41,Data!$C:$C,N$1,Data!$D:$D,N$2)</f>
        <v>0</v>
      </c>
      <c r="O41" s="5">
        <f>COUNTIFS(Data!$H:$H,$A41,Data!$C:$C,O$1,Data!$D:$D,O$2)</f>
        <v>0</v>
      </c>
      <c r="P41" s="5">
        <f>COUNTIFS(Data!$H:$H,$A41,Data!$C:$C,P$1,Data!$D:$D,P$2)</f>
        <v>0</v>
      </c>
      <c r="Q41" s="5">
        <f>COUNTIFS(Data!$H:$H,$A41,Data!$C:$C,Q$1,Data!$D:$D,Q$2)</f>
        <v>0</v>
      </c>
      <c r="R41" s="5">
        <f>COUNTIFS(Data!$H:$H,$A41,Data!$C:$C,R$1,Data!$D:$D,R$2)</f>
        <v>0</v>
      </c>
      <c r="S41" s="5">
        <f>COUNTIFS(Data!$H:$H,$A41,Data!$C:$C,S$1,Data!$D:$D,S$2)</f>
        <v>0</v>
      </c>
      <c r="T41" s="5">
        <f>COUNTIFS(Data!$H:$H,$A41,Data!$C:$C,T$1,Data!$D:$D,T$2)</f>
        <v>0</v>
      </c>
      <c r="U41" s="5">
        <f>COUNTIFS(Data!$H:$H,$A41,Data!$C:$C,U$1,Data!$D:$D,U$2)</f>
        <v>0</v>
      </c>
      <c r="V41" s="5">
        <f>COUNTIFS(Data!$H:$H,$A41,Data!$C:$C,V$1,Data!$D:$D,V$2)</f>
        <v>0</v>
      </c>
      <c r="W41" s="5">
        <f>COUNTIFS(Data!$H:$H,$A41,Data!$C:$C,W$1,Data!$D:$D,W$2)</f>
        <v>0</v>
      </c>
      <c r="X41" s="5">
        <f>COUNTIFS(Data!$H:$H,$A41,Data!$C:$C,X$1,Data!$D:$D,X$2)</f>
        <v>0</v>
      </c>
      <c r="Y41" s="5">
        <f>COUNTIFS(Data!$H:$H,$A41,Data!$C:$C,Y$1,Data!$D:$D,Y$2)</f>
        <v>0</v>
      </c>
      <c r="Z41" s="5">
        <f>COUNTIFS(Data!$H:$H,$A41,Data!$C:$C,Z$1,Data!$D:$D,Z$2)</f>
        <v>0</v>
      </c>
      <c r="AA41" s="5">
        <f>COUNTIFS(Data!$H:$H,$A41,Data!$C:$C,AA$1,Data!$D:$D,AA$2)</f>
        <v>0</v>
      </c>
      <c r="AB41" s="5">
        <f>COUNTIFS(Data!$H:$H,$A41,Data!$C:$C,AB$1,Data!$D:$D,AB$2)</f>
        <v>0</v>
      </c>
      <c r="AC41" s="5">
        <f>COUNTIFS(Data!$H:$H,$A41,Data!$C:$C,AC$1,Data!$D:$D,AC$2)</f>
        <v>0</v>
      </c>
      <c r="AD41" s="5">
        <f>COUNTIFS(Data!$H:$H,$A41,Data!$C:$C,AD$1,Data!$D:$D,AD$2)</f>
        <v>0</v>
      </c>
      <c r="AE41" s="5">
        <f>COUNTIFS(Data!$H:$H,$A41,Data!$C:$C,AE$1,Data!$D:$D,AE$2)</f>
        <v>0</v>
      </c>
      <c r="AF41" s="5">
        <f>COUNTIFS(Data!$H:$H,$A41,Data!$C:$C,AF$1,Data!$D:$D,AF$2)</f>
        <v>0</v>
      </c>
      <c r="AG41" s="5">
        <f>COUNTIFS(Data!$H:$H,$A41,Data!$C:$C,AG$1,Data!$D:$D,AG$2)</f>
        <v>0</v>
      </c>
      <c r="AH41" s="5">
        <f>COUNTIFS(Data!$H:$H,$A41,Data!$C:$C,AH$1,Data!$D:$D,AH$2)</f>
        <v>0</v>
      </c>
      <c r="AI41" s="5">
        <f>COUNTIFS(Data!$H:$H,$A41,Data!$C:$C,AI$1,Data!$D:$D,AI$2)</f>
        <v>0</v>
      </c>
      <c r="AJ41" s="5">
        <f>COUNTIFS(Data!$H:$H,$A41,Data!$C:$C,AJ$1,Data!$D:$D,AJ$2)</f>
        <v>0</v>
      </c>
      <c r="AK41" s="5">
        <f>COUNTIFS(Data!$H:$H,$A41,Data!$C:$C,AK$1,Data!$D:$D,AK$2)</f>
        <v>0</v>
      </c>
      <c r="AL41" s="5">
        <f>COUNTIFS(Data!$H:$H,$A41,Data!$C:$C,AL$1,Data!$D:$D,AL$2)</f>
        <v>0</v>
      </c>
      <c r="AM41" s="5">
        <f>COUNTIFS(Data!$H:$H,$A41,Data!$C:$C,AM$1,Data!$D:$D,AM$2)</f>
        <v>0</v>
      </c>
      <c r="AN41" s="5">
        <f>COUNTIFS(Data!$H:$H,$A41,Data!$C:$C,AN$1,Data!$D:$D,AN$2)</f>
        <v>0</v>
      </c>
      <c r="AO41" s="5">
        <f>COUNTIFS(Data!$H:$H,$A41,Data!$C:$C,AO$1,Data!$D:$D,AO$2)</f>
        <v>0</v>
      </c>
      <c r="AP41" s="5">
        <f>COUNTIFS(Data!$H:$H,$A41,Data!$C:$C,AP$1,Data!$D:$D,AP$2)</f>
        <v>0</v>
      </c>
      <c r="AQ41" s="5">
        <f>COUNTIFS(Data!$H:$H,$A41,Data!$C:$C,AQ$1,Data!$D:$D,AQ$2)</f>
        <v>0</v>
      </c>
      <c r="AR41" s="5">
        <f>COUNTIFS(Data!$H:$H,$A41,Data!$C:$C,AR$1,Data!$D:$D,AR$2)</f>
        <v>0</v>
      </c>
      <c r="AS41" s="5">
        <f>COUNTIFS(Data!$H:$H,$A41,Data!$C:$C,AS$1,Data!$D:$D,AS$2)</f>
        <v>0</v>
      </c>
      <c r="AT41" s="5">
        <f>COUNTIFS(Data!$H:$H,$A41,Data!$C:$C,AT$1,Data!$D:$D,AT$2)</f>
        <v>0</v>
      </c>
      <c r="AU41" s="5">
        <f>COUNTIFS(Data!$H:$H,$A41,Data!$C:$C,AU$1,Data!$D:$D,AU$2)</f>
        <v>0</v>
      </c>
      <c r="AV41" s="5">
        <f>COUNTIFS(Data!$H:$H,$A41,Data!$C:$C,AV$1,Data!$D:$D,AV$2)</f>
        <v>0</v>
      </c>
      <c r="AW41" s="5">
        <f>COUNTIFS(Data!$H:$H,$A41,Data!$C:$C,AW$1,Data!$D:$D,AW$2)</f>
        <v>0</v>
      </c>
      <c r="AX41" s="5">
        <f>COUNTIFS(Data!$H:$H,$A41,Data!$C:$C,AX$1,Data!$D:$D,AX$2)</f>
        <v>0</v>
      </c>
      <c r="AY41" s="5">
        <f>COUNTIFS(Data!$H:$H,$A41,Data!$C:$C,AY$1,Data!$D:$D,AY$2)</f>
        <v>0</v>
      </c>
      <c r="AZ41" s="5">
        <f>COUNTIFS(Data!$H:$H,$A41,Data!$C:$C,AZ$1,Data!$D:$D,AZ$2)</f>
        <v>0</v>
      </c>
      <c r="BA41" s="5">
        <f>COUNTIFS(Data!$H:$H,$A41,Data!$C:$C,BA$1,Data!$D:$D,BA$2)</f>
        <v>0</v>
      </c>
      <c r="BB41" s="5">
        <f>COUNTIFS(Data!$H:$H,$A41,Data!$C:$C,BB$1,Data!$D:$D,BB$2)</f>
        <v>0</v>
      </c>
      <c r="BC41" s="5">
        <f>COUNTIFS(Data!$H:$H,$A41,Data!$C:$C,BC$1,Data!$D:$D,BC$2)</f>
        <v>0</v>
      </c>
      <c r="BD41" s="5">
        <f>COUNTIFS(Data!$H:$H,$A41,Data!$C:$C,BD$1,Data!$D:$D,BD$2)</f>
        <v>0</v>
      </c>
      <c r="BE41" s="5">
        <f>COUNTIFS(Data!$H:$H,$A41,Data!$C:$C,BE$1,Data!$D:$D,BE$2)</f>
        <v>0</v>
      </c>
      <c r="BF41" s="5">
        <f>COUNTIFS(Data!$H:$H,$A41,Data!$C:$C,BF$1,Data!$D:$D,BF$2)</f>
        <v>0</v>
      </c>
      <c r="BG41" s="5">
        <f>COUNTIFS(Data!$H:$H,$A41,Data!$C:$C,BG$1,Data!$D:$D,BG$2)</f>
        <v>0</v>
      </c>
      <c r="BH41" s="5">
        <f>COUNTIFS(Data!$H:$H,$A41,Data!$C:$C,BH$1,Data!$D:$D,BH$2)</f>
        <v>0</v>
      </c>
      <c r="BI41" s="5">
        <f>COUNTIFS(Data!$H:$H,$A41,Data!$C:$C,BI$1,Data!$D:$D,BI$2)</f>
        <v>0</v>
      </c>
      <c r="BJ41" s="5">
        <f>COUNTIFS(Data!$H:$H,$A41,Data!$C:$C,BJ$1,Data!$D:$D,BJ$2)</f>
        <v>0</v>
      </c>
      <c r="BK41" s="5">
        <f>COUNTIFS(Data!$H:$H,$A41,Data!$C:$C,BK$1,Data!$D:$D,BK$2)</f>
        <v>0</v>
      </c>
      <c r="BL41" s="5">
        <f>COUNTIFS(Data!$H:$H,$A41,Data!$C:$C,BL$1,Data!$D:$D,BL$2)</f>
        <v>0</v>
      </c>
      <c r="BM41" s="5">
        <f>COUNTIFS(Data!$H:$H,$A41,Data!$C:$C,BM$1,Data!$D:$D,BM$2)</f>
        <v>0</v>
      </c>
      <c r="BN41" s="5">
        <f>COUNTIFS(Data!$H:$H,$A41,Data!$C:$C,BN$1,Data!$D:$D,BN$2)</f>
        <v>0</v>
      </c>
      <c r="BO41" s="5">
        <f>COUNTIFS(Data!$H:$H,$A41,Data!$C:$C,BO$1,Data!$D:$D,BO$2)</f>
        <v>0</v>
      </c>
      <c r="BP41" s="5">
        <f>COUNTIFS(Data!$H:$H,$A41,Data!$C:$C,BP$1,Data!$D:$D,BP$2)</f>
        <v>0</v>
      </c>
      <c r="BQ41" s="5">
        <f>COUNTIFS(Data!$H:$H,$A41,Data!$C:$C,BQ$1,Data!$D:$D,BQ$2)</f>
        <v>0</v>
      </c>
      <c r="BR41" s="5">
        <f>COUNTIFS(Data!$H:$H,$A41,Data!$C:$C,BR$1,Data!$D:$D,BR$2)</f>
        <v>0</v>
      </c>
      <c r="BS41" s="5">
        <f>COUNTIFS(Data!$H:$H,$A41,Data!$C:$C,BS$1,Data!$D:$D,BS$2)</f>
        <v>0</v>
      </c>
      <c r="BT41" s="5">
        <f>COUNTIFS(Data!$H:$H,$A41,Data!$C:$C,BT$1,Data!$D:$D,BT$2)</f>
        <v>0</v>
      </c>
      <c r="BU41" s="5">
        <f>COUNTIFS(Data!$H:$H,$A41,Data!$C:$C,BU$1,Data!$D:$D,BU$2)</f>
        <v>0</v>
      </c>
      <c r="BV41" s="5">
        <f>COUNTIFS(Data!$H:$H,$A41,Data!$C:$C,BV$1,Data!$D:$D,BV$2)</f>
        <v>0</v>
      </c>
      <c r="BW41" s="5">
        <f>COUNTIFS(Data!$H:$H,$A41,Data!$C:$C,BW$1,Data!$D:$D,BW$2)</f>
        <v>0</v>
      </c>
      <c r="BX41" s="5">
        <f>COUNTIFS(Data!$H:$H,$A41,Data!$C:$C,BX$1,Data!$D:$D,BX$2)</f>
        <v>0</v>
      </c>
      <c r="BY41" s="5">
        <f>COUNTIFS(Data!$H:$H,$A41,Data!$C:$C,BY$1,Data!$D:$D,BY$2)</f>
        <v>0</v>
      </c>
      <c r="BZ41" s="5">
        <f>COUNTIFS(Data!$H:$H,$A41,Data!$C:$C,BZ$1,Data!$D:$D,BZ$2)</f>
        <v>0</v>
      </c>
      <c r="CA41" s="5">
        <f>COUNTIFS(Data!$H:$H,$A41,Data!$C:$C,CA$1,Data!$D:$D,CA$2)</f>
        <v>2</v>
      </c>
      <c r="CB41" s="5">
        <f>COUNTIFS(Data!$H:$H,$A41,Data!$C:$C,CB$1,Data!$D:$D,CB$2)</f>
        <v>0</v>
      </c>
      <c r="CC41" s="5">
        <f>COUNTIFS(Data!$H:$H,$A41,Data!$C:$C,CC$1,Data!$D:$D,CC$2)</f>
        <v>0</v>
      </c>
      <c r="CD41" s="5">
        <f>COUNTIFS(Data!$H:$H,$A41,Data!$C:$C,CD$1,Data!$D:$D,CD$2)</f>
        <v>0</v>
      </c>
      <c r="CE41" s="5">
        <f>COUNTIFS(Data!$H:$H,$A41,Data!$C:$C,CE$1,Data!$D:$D,CE$2)</f>
        <v>0</v>
      </c>
      <c r="CF41" s="5">
        <f>COUNTIFS(Data!$H:$H,$A41,Data!$C:$C,CF$1,Data!$D:$D,CF$2)</f>
        <v>0</v>
      </c>
      <c r="CG41" s="5">
        <f>COUNTIFS(Data!$H:$H,$A41,Data!$C:$C,CG$1,Data!$D:$D,CG$2)</f>
        <v>0</v>
      </c>
      <c r="CH41" s="5">
        <f>COUNTIFS(Data!$H:$H,$A41,Data!$C:$C,CH$1,Data!$D:$D,CH$2)</f>
        <v>0</v>
      </c>
      <c r="CI41" s="5">
        <f>COUNTIFS(Data!$H:$H,$A41,Data!$C:$C,CI$1,Data!$D:$D,CI$2)</f>
        <v>0</v>
      </c>
      <c r="CJ41" s="5">
        <f>COUNTIFS(Data!$H:$H,$A41,Data!$C:$C,CJ$1,Data!$D:$D,CJ$2)</f>
        <v>0</v>
      </c>
      <c r="CK41" s="5">
        <f>COUNTIFS(Data!$H:$H,$A41,Data!$C:$C,CK$1,Data!$D:$D,CK$2)</f>
        <v>0</v>
      </c>
      <c r="CL41" s="5">
        <f>COUNTIFS(Data!$H:$H,$A41,Data!$C:$C,CL$1,Data!$D:$D,CL$2)</f>
        <v>0</v>
      </c>
      <c r="CM41" s="5">
        <f>COUNTIFS(Data!$H:$H,$A41,Data!$C:$C,CM$1,Data!$D:$D,CM$2)</f>
        <v>0</v>
      </c>
      <c r="CN41" s="5">
        <f>COUNTIFS(Data!$H:$H,$A41,Data!$C:$C,CN$1,Data!$D:$D,CN$2)</f>
        <v>0</v>
      </c>
      <c r="CO41" s="5">
        <f>COUNTIFS(Data!$H:$H,$A41,Data!$C:$C,CO$1,Data!$D:$D,CO$2)</f>
        <v>0</v>
      </c>
      <c r="CP41" s="5">
        <f>COUNTIFS(Data!$H:$H,$A41,Data!$C:$C,CP$1,Data!$D:$D,CP$2)</f>
        <v>0</v>
      </c>
      <c r="CQ41" s="5">
        <f>COUNTIFS(Data!$H:$H,$A41,Data!$C:$C,CQ$1,Data!$D:$D,CQ$2)</f>
        <v>0</v>
      </c>
      <c r="CR41" s="5">
        <f>COUNTIFS(Data!$H:$H,$A41,Data!$C:$C,CR$1,Data!$D:$D,CR$2)</f>
        <v>0</v>
      </c>
      <c r="CS41" s="5">
        <f>COUNTIFS(Data!$H:$H,$A41,Data!$C:$C,CS$1,Data!$D:$D,CS$2)</f>
        <v>0</v>
      </c>
      <c r="CT41" s="5">
        <f>COUNTIFS(Data!$H:$H,$A41,Data!$C:$C,CT$1,Data!$D:$D,CT$2)</f>
        <v>0</v>
      </c>
      <c r="CU41" s="5">
        <f>COUNTIFS(Data!$H:$H,$A41,Data!$C:$C,CU$1,Data!$D:$D,CU$2)</f>
        <v>0</v>
      </c>
      <c r="CV41" s="5">
        <f>COUNTIFS(Data!$H:$H,$A41,Data!$C:$C,CV$1,Data!$D:$D,CV$2)</f>
        <v>0</v>
      </c>
      <c r="CW41" s="5">
        <f t="shared" ref="CW41:CX41" si="40">SUMIF($B$2:$CV$2,CW$2, $B41:$CV41)</f>
        <v>0</v>
      </c>
      <c r="CX41" s="5">
        <f t="shared" si="40"/>
        <v>2</v>
      </c>
      <c r="CY41" s="5">
        <f t="shared" si="3"/>
        <v>2</v>
      </c>
    </row>
    <row r="42">
      <c r="A42" s="5" t="str">
        <f>Countries!A40</f>
        <v>HUN</v>
      </c>
      <c r="B42" s="5">
        <f>COUNTIFS(Data!$H:$H,$A42,Data!$C:$C,B$1,Data!$D:$D,B$2)</f>
        <v>0</v>
      </c>
      <c r="C42" s="5">
        <f>COUNTIFS(Data!$H:$H,$A42,Data!$C:$C,C$1,Data!$D:$D,C$2)</f>
        <v>0</v>
      </c>
      <c r="D42" s="5">
        <f>COUNTIFS(Data!$H:$H,$A42,Data!$C:$C,D$1,Data!$D:$D,D$2)</f>
        <v>0</v>
      </c>
      <c r="E42" s="5">
        <f>COUNTIFS(Data!$H:$H,$A42,Data!$C:$C,E$1,Data!$D:$D,E$2)</f>
        <v>0</v>
      </c>
      <c r="F42" s="5">
        <f>COUNTIFS(Data!$H:$H,$A42,Data!$C:$C,F$1,Data!$D:$D,F$2)</f>
        <v>0</v>
      </c>
      <c r="G42" s="5">
        <f>COUNTIFS(Data!$H:$H,$A42,Data!$C:$C,G$1,Data!$D:$D,G$2)</f>
        <v>0</v>
      </c>
      <c r="H42" s="5">
        <f>COUNTIFS(Data!$H:$H,$A42,Data!$C:$C,H$1,Data!$D:$D,H$2)</f>
        <v>0</v>
      </c>
      <c r="I42" s="5">
        <f>COUNTIFS(Data!$H:$H,$A42,Data!$C:$C,I$1,Data!$D:$D,I$2)</f>
        <v>0</v>
      </c>
      <c r="J42" s="5">
        <f>COUNTIFS(Data!$H:$H,$A42,Data!$C:$C,J$1,Data!$D:$D,J$2)</f>
        <v>0</v>
      </c>
      <c r="K42" s="5">
        <f>COUNTIFS(Data!$H:$H,$A42,Data!$C:$C,K$1,Data!$D:$D,K$2)</f>
        <v>0</v>
      </c>
      <c r="L42" s="5">
        <f>COUNTIFS(Data!$H:$H,$A42,Data!$C:$C,L$1,Data!$D:$D,L$2)</f>
        <v>0</v>
      </c>
      <c r="M42" s="5">
        <f>COUNTIFS(Data!$H:$H,$A42,Data!$C:$C,M$1,Data!$D:$D,M$2)</f>
        <v>0</v>
      </c>
      <c r="N42" s="5">
        <f>COUNTIFS(Data!$H:$H,$A42,Data!$C:$C,N$1,Data!$D:$D,N$2)</f>
        <v>0</v>
      </c>
      <c r="O42" s="5">
        <f>COUNTIFS(Data!$H:$H,$A42,Data!$C:$C,O$1,Data!$D:$D,O$2)</f>
        <v>0</v>
      </c>
      <c r="P42" s="5">
        <f>COUNTIFS(Data!$H:$H,$A42,Data!$C:$C,P$1,Data!$D:$D,P$2)</f>
        <v>0</v>
      </c>
      <c r="Q42" s="5">
        <f>COUNTIFS(Data!$H:$H,$A42,Data!$C:$C,Q$1,Data!$D:$D,Q$2)</f>
        <v>0</v>
      </c>
      <c r="R42" s="5">
        <f>COUNTIFS(Data!$H:$H,$A42,Data!$C:$C,R$1,Data!$D:$D,R$2)</f>
        <v>0</v>
      </c>
      <c r="S42" s="5">
        <f>COUNTIFS(Data!$H:$H,$A42,Data!$C:$C,S$1,Data!$D:$D,S$2)</f>
        <v>0</v>
      </c>
      <c r="T42" s="5">
        <f>COUNTIFS(Data!$H:$H,$A42,Data!$C:$C,T$1,Data!$D:$D,T$2)</f>
        <v>0</v>
      </c>
      <c r="U42" s="5">
        <f>COUNTIFS(Data!$H:$H,$A42,Data!$C:$C,U$1,Data!$D:$D,U$2)</f>
        <v>0</v>
      </c>
      <c r="V42" s="5">
        <f>COUNTIFS(Data!$H:$H,$A42,Data!$C:$C,V$1,Data!$D:$D,V$2)</f>
        <v>0</v>
      </c>
      <c r="W42" s="5">
        <f>COUNTIFS(Data!$H:$H,$A42,Data!$C:$C,W$1,Data!$D:$D,W$2)</f>
        <v>0</v>
      </c>
      <c r="X42" s="5">
        <f>COUNTIFS(Data!$H:$H,$A42,Data!$C:$C,X$1,Data!$D:$D,X$2)</f>
        <v>0</v>
      </c>
      <c r="Y42" s="5">
        <f>COUNTIFS(Data!$H:$H,$A42,Data!$C:$C,Y$1,Data!$D:$D,Y$2)</f>
        <v>0</v>
      </c>
      <c r="Z42" s="5">
        <f>COUNTIFS(Data!$H:$H,$A42,Data!$C:$C,Z$1,Data!$D:$D,Z$2)</f>
        <v>1</v>
      </c>
      <c r="AA42" s="5">
        <f>COUNTIFS(Data!$H:$H,$A42,Data!$C:$C,AA$1,Data!$D:$D,AA$2)</f>
        <v>1</v>
      </c>
      <c r="AB42" s="5">
        <f>COUNTIFS(Data!$H:$H,$A42,Data!$C:$C,AB$1,Data!$D:$D,AB$2)</f>
        <v>0</v>
      </c>
      <c r="AC42" s="5">
        <f>COUNTIFS(Data!$H:$H,$A42,Data!$C:$C,AC$1,Data!$D:$D,AC$2)</f>
        <v>0</v>
      </c>
      <c r="AD42" s="5">
        <f>COUNTIFS(Data!$H:$H,$A42,Data!$C:$C,AD$1,Data!$D:$D,AD$2)</f>
        <v>0</v>
      </c>
      <c r="AE42" s="5">
        <f>COUNTIFS(Data!$H:$H,$A42,Data!$C:$C,AE$1,Data!$D:$D,AE$2)</f>
        <v>0</v>
      </c>
      <c r="AF42" s="5">
        <f>COUNTIFS(Data!$H:$H,$A42,Data!$C:$C,AF$1,Data!$D:$D,AF$2)</f>
        <v>0</v>
      </c>
      <c r="AG42" s="5">
        <f>COUNTIFS(Data!$H:$H,$A42,Data!$C:$C,AG$1,Data!$D:$D,AG$2)</f>
        <v>0</v>
      </c>
      <c r="AH42" s="5">
        <f>COUNTIFS(Data!$H:$H,$A42,Data!$C:$C,AH$1,Data!$D:$D,AH$2)</f>
        <v>0</v>
      </c>
      <c r="AI42" s="5">
        <f>COUNTIFS(Data!$H:$H,$A42,Data!$C:$C,AI$1,Data!$D:$D,AI$2)</f>
        <v>0</v>
      </c>
      <c r="AJ42" s="5">
        <f>COUNTIFS(Data!$H:$H,$A42,Data!$C:$C,AJ$1,Data!$D:$D,AJ$2)</f>
        <v>0</v>
      </c>
      <c r="AK42" s="5">
        <f>COUNTIFS(Data!$H:$H,$A42,Data!$C:$C,AK$1,Data!$D:$D,AK$2)</f>
        <v>0</v>
      </c>
      <c r="AL42" s="5">
        <f>COUNTIFS(Data!$H:$H,$A42,Data!$C:$C,AL$1,Data!$D:$D,AL$2)</f>
        <v>0</v>
      </c>
      <c r="AM42" s="5">
        <f>COUNTIFS(Data!$H:$H,$A42,Data!$C:$C,AM$1,Data!$D:$D,AM$2)</f>
        <v>0</v>
      </c>
      <c r="AN42" s="5">
        <f>COUNTIFS(Data!$H:$H,$A42,Data!$C:$C,AN$1,Data!$D:$D,AN$2)</f>
        <v>0</v>
      </c>
      <c r="AO42" s="5">
        <f>COUNTIFS(Data!$H:$H,$A42,Data!$C:$C,AO$1,Data!$D:$D,AO$2)</f>
        <v>1</v>
      </c>
      <c r="AP42" s="5">
        <f>COUNTIFS(Data!$H:$H,$A42,Data!$C:$C,AP$1,Data!$D:$D,AP$2)</f>
        <v>0</v>
      </c>
      <c r="AQ42" s="5">
        <f>COUNTIFS(Data!$H:$H,$A42,Data!$C:$C,AQ$1,Data!$D:$D,AQ$2)</f>
        <v>0</v>
      </c>
      <c r="AR42" s="5">
        <f>COUNTIFS(Data!$H:$H,$A42,Data!$C:$C,AR$1,Data!$D:$D,AR$2)</f>
        <v>0</v>
      </c>
      <c r="AS42" s="5">
        <f>COUNTIFS(Data!$H:$H,$A42,Data!$C:$C,AS$1,Data!$D:$D,AS$2)</f>
        <v>0</v>
      </c>
      <c r="AT42" s="5">
        <f>COUNTIFS(Data!$H:$H,$A42,Data!$C:$C,AT$1,Data!$D:$D,AT$2)</f>
        <v>0</v>
      </c>
      <c r="AU42" s="5">
        <f>COUNTIFS(Data!$H:$H,$A42,Data!$C:$C,AU$1,Data!$D:$D,AU$2)</f>
        <v>0</v>
      </c>
      <c r="AV42" s="5">
        <f>COUNTIFS(Data!$H:$H,$A42,Data!$C:$C,AV$1,Data!$D:$D,AV$2)</f>
        <v>0</v>
      </c>
      <c r="AW42" s="5">
        <f>COUNTIFS(Data!$H:$H,$A42,Data!$C:$C,AW$1,Data!$D:$D,AW$2)</f>
        <v>0</v>
      </c>
      <c r="AX42" s="5">
        <f>COUNTIFS(Data!$H:$H,$A42,Data!$C:$C,AX$1,Data!$D:$D,AX$2)</f>
        <v>0</v>
      </c>
      <c r="AY42" s="5">
        <f>COUNTIFS(Data!$H:$H,$A42,Data!$C:$C,AY$1,Data!$D:$D,AY$2)</f>
        <v>0</v>
      </c>
      <c r="AZ42" s="5">
        <f>COUNTIFS(Data!$H:$H,$A42,Data!$C:$C,AZ$1,Data!$D:$D,AZ$2)</f>
        <v>0</v>
      </c>
      <c r="BA42" s="5">
        <f>COUNTIFS(Data!$H:$H,$A42,Data!$C:$C,BA$1,Data!$D:$D,BA$2)</f>
        <v>0</v>
      </c>
      <c r="BB42" s="5">
        <f>COUNTIFS(Data!$H:$H,$A42,Data!$C:$C,BB$1,Data!$D:$D,BB$2)</f>
        <v>0</v>
      </c>
      <c r="BC42" s="5">
        <f>COUNTIFS(Data!$H:$H,$A42,Data!$C:$C,BC$1,Data!$D:$D,BC$2)</f>
        <v>0</v>
      </c>
      <c r="BD42" s="5">
        <f>COUNTIFS(Data!$H:$H,$A42,Data!$C:$C,BD$1,Data!$D:$D,BD$2)</f>
        <v>1</v>
      </c>
      <c r="BE42" s="5">
        <f>COUNTIFS(Data!$H:$H,$A42,Data!$C:$C,BE$1,Data!$D:$D,BE$2)</f>
        <v>0</v>
      </c>
      <c r="BF42" s="5">
        <f>COUNTIFS(Data!$H:$H,$A42,Data!$C:$C,BF$1,Data!$D:$D,BF$2)</f>
        <v>0</v>
      </c>
      <c r="BG42" s="5">
        <f>COUNTIFS(Data!$H:$H,$A42,Data!$C:$C,BG$1,Data!$D:$D,BG$2)</f>
        <v>0</v>
      </c>
      <c r="BH42" s="5">
        <f>COUNTIFS(Data!$H:$H,$A42,Data!$C:$C,BH$1,Data!$D:$D,BH$2)</f>
        <v>0</v>
      </c>
      <c r="BI42" s="5">
        <f>COUNTIFS(Data!$H:$H,$A42,Data!$C:$C,BI$1,Data!$D:$D,BI$2)</f>
        <v>0</v>
      </c>
      <c r="BJ42" s="5">
        <f>COUNTIFS(Data!$H:$H,$A42,Data!$C:$C,BJ$1,Data!$D:$D,BJ$2)</f>
        <v>0</v>
      </c>
      <c r="BK42" s="5">
        <f>COUNTIFS(Data!$H:$H,$A42,Data!$C:$C,BK$1,Data!$D:$D,BK$2)</f>
        <v>0</v>
      </c>
      <c r="BL42" s="5">
        <f>COUNTIFS(Data!$H:$H,$A42,Data!$C:$C,BL$1,Data!$D:$D,BL$2)</f>
        <v>0</v>
      </c>
      <c r="BM42" s="5">
        <f>COUNTIFS(Data!$H:$H,$A42,Data!$C:$C,BM$1,Data!$D:$D,BM$2)</f>
        <v>1</v>
      </c>
      <c r="BN42" s="5">
        <f>COUNTIFS(Data!$H:$H,$A42,Data!$C:$C,BN$1,Data!$D:$D,BN$2)</f>
        <v>0</v>
      </c>
      <c r="BO42" s="5">
        <f>COUNTIFS(Data!$H:$H,$A42,Data!$C:$C,BO$1,Data!$D:$D,BO$2)</f>
        <v>0</v>
      </c>
      <c r="BP42" s="5">
        <f>COUNTIFS(Data!$H:$H,$A42,Data!$C:$C,BP$1,Data!$D:$D,BP$2)</f>
        <v>0</v>
      </c>
      <c r="BQ42" s="5">
        <f>COUNTIFS(Data!$H:$H,$A42,Data!$C:$C,BQ$1,Data!$D:$D,BQ$2)</f>
        <v>0</v>
      </c>
      <c r="BR42" s="5">
        <f>COUNTIFS(Data!$H:$H,$A42,Data!$C:$C,BR$1,Data!$D:$D,BR$2)</f>
        <v>0</v>
      </c>
      <c r="BS42" s="5">
        <f>COUNTIFS(Data!$H:$H,$A42,Data!$C:$C,BS$1,Data!$D:$D,BS$2)</f>
        <v>0</v>
      </c>
      <c r="BT42" s="5">
        <f>COUNTIFS(Data!$H:$H,$A42,Data!$C:$C,BT$1,Data!$D:$D,BT$2)</f>
        <v>0</v>
      </c>
      <c r="BU42" s="5">
        <f>COUNTIFS(Data!$H:$H,$A42,Data!$C:$C,BU$1,Data!$D:$D,BU$2)</f>
        <v>0</v>
      </c>
      <c r="BV42" s="5">
        <f>COUNTIFS(Data!$H:$H,$A42,Data!$C:$C,BV$1,Data!$D:$D,BV$2)</f>
        <v>0</v>
      </c>
      <c r="BW42" s="5">
        <f>COUNTIFS(Data!$H:$H,$A42,Data!$C:$C,BW$1,Data!$D:$D,BW$2)</f>
        <v>0</v>
      </c>
      <c r="BX42" s="5">
        <f>COUNTIFS(Data!$H:$H,$A42,Data!$C:$C,BX$1,Data!$D:$D,BX$2)</f>
        <v>0</v>
      </c>
      <c r="BY42" s="5">
        <f>COUNTIFS(Data!$H:$H,$A42,Data!$C:$C,BY$1,Data!$D:$D,BY$2)</f>
        <v>1</v>
      </c>
      <c r="BZ42" s="5">
        <f>COUNTIFS(Data!$H:$H,$A42,Data!$C:$C,BZ$1,Data!$D:$D,BZ$2)</f>
        <v>0</v>
      </c>
      <c r="CA42" s="5">
        <f>COUNTIFS(Data!$H:$H,$A42,Data!$C:$C,CA$1,Data!$D:$D,CA$2)</f>
        <v>0</v>
      </c>
      <c r="CB42" s="5">
        <f>COUNTIFS(Data!$H:$H,$A42,Data!$C:$C,CB$1,Data!$D:$D,CB$2)</f>
        <v>0</v>
      </c>
      <c r="CC42" s="5">
        <f>COUNTIFS(Data!$H:$H,$A42,Data!$C:$C,CC$1,Data!$D:$D,CC$2)</f>
        <v>0</v>
      </c>
      <c r="CD42" s="5">
        <f>COUNTIFS(Data!$H:$H,$A42,Data!$C:$C,CD$1,Data!$D:$D,CD$2)</f>
        <v>0</v>
      </c>
      <c r="CE42" s="5">
        <f>COUNTIFS(Data!$H:$H,$A42,Data!$C:$C,CE$1,Data!$D:$D,CE$2)</f>
        <v>0</v>
      </c>
      <c r="CF42" s="5">
        <f>COUNTIFS(Data!$H:$H,$A42,Data!$C:$C,CF$1,Data!$D:$D,CF$2)</f>
        <v>0</v>
      </c>
      <c r="CG42" s="5">
        <f>COUNTIFS(Data!$H:$H,$A42,Data!$C:$C,CG$1,Data!$D:$D,CG$2)</f>
        <v>0</v>
      </c>
      <c r="CH42" s="5">
        <f>COUNTIFS(Data!$H:$H,$A42,Data!$C:$C,CH$1,Data!$D:$D,CH$2)</f>
        <v>0</v>
      </c>
      <c r="CI42" s="5">
        <f>COUNTIFS(Data!$H:$H,$A42,Data!$C:$C,CI$1,Data!$D:$D,CI$2)</f>
        <v>0</v>
      </c>
      <c r="CJ42" s="5">
        <f>COUNTIFS(Data!$H:$H,$A42,Data!$C:$C,CJ$1,Data!$D:$D,CJ$2)</f>
        <v>0</v>
      </c>
      <c r="CK42" s="5">
        <f>COUNTIFS(Data!$H:$H,$A42,Data!$C:$C,CK$1,Data!$D:$D,CK$2)</f>
        <v>0</v>
      </c>
      <c r="CL42" s="5">
        <f>COUNTIFS(Data!$H:$H,$A42,Data!$C:$C,CL$1,Data!$D:$D,CL$2)</f>
        <v>0</v>
      </c>
      <c r="CM42" s="5">
        <f>COUNTIFS(Data!$H:$H,$A42,Data!$C:$C,CM$1,Data!$D:$D,CM$2)</f>
        <v>0</v>
      </c>
      <c r="CN42" s="5">
        <f>COUNTIFS(Data!$H:$H,$A42,Data!$C:$C,CN$1,Data!$D:$D,CN$2)</f>
        <v>0</v>
      </c>
      <c r="CO42" s="5">
        <f>COUNTIFS(Data!$H:$H,$A42,Data!$C:$C,CO$1,Data!$D:$D,CO$2)</f>
        <v>0</v>
      </c>
      <c r="CP42" s="5">
        <f>COUNTIFS(Data!$H:$H,$A42,Data!$C:$C,CP$1,Data!$D:$D,CP$2)</f>
        <v>0</v>
      </c>
      <c r="CQ42" s="5">
        <f>COUNTIFS(Data!$H:$H,$A42,Data!$C:$C,CQ$1,Data!$D:$D,CQ$2)</f>
        <v>0</v>
      </c>
      <c r="CR42" s="5">
        <f>COUNTIFS(Data!$H:$H,$A42,Data!$C:$C,CR$1,Data!$D:$D,CR$2)</f>
        <v>0</v>
      </c>
      <c r="CS42" s="5">
        <f>COUNTIFS(Data!$H:$H,$A42,Data!$C:$C,CS$1,Data!$D:$D,CS$2)</f>
        <v>0</v>
      </c>
      <c r="CT42" s="5">
        <f>COUNTIFS(Data!$H:$H,$A42,Data!$C:$C,CT$1,Data!$D:$D,CT$2)</f>
        <v>0</v>
      </c>
      <c r="CU42" s="5">
        <f>COUNTIFS(Data!$H:$H,$A42,Data!$C:$C,CU$1,Data!$D:$D,CU$2)</f>
        <v>1</v>
      </c>
      <c r="CV42" s="5">
        <f>COUNTIFS(Data!$H:$H,$A42,Data!$C:$C,CV$1,Data!$D:$D,CV$2)</f>
        <v>0</v>
      </c>
      <c r="CW42" s="5">
        <f t="shared" ref="CW42:CX42" si="41">SUMIF($B$2:$CV$2,CW$2, $B42:$CV42)</f>
        <v>6</v>
      </c>
      <c r="CX42" s="5">
        <f t="shared" si="41"/>
        <v>1</v>
      </c>
      <c r="CY42" s="5">
        <f t="shared" si="3"/>
        <v>7</v>
      </c>
    </row>
    <row r="43">
      <c r="A43" s="5" t="str">
        <f>Countries!A41</f>
        <v>INA</v>
      </c>
      <c r="B43" s="5">
        <f>COUNTIFS(Data!$H:$H,$A43,Data!$C:$C,B$1,Data!$D:$D,B$2)</f>
        <v>0</v>
      </c>
      <c r="C43" s="5">
        <f>COUNTIFS(Data!$H:$H,$A43,Data!$C:$C,C$1,Data!$D:$D,C$2)</f>
        <v>0</v>
      </c>
      <c r="D43" s="5">
        <f>COUNTIFS(Data!$H:$H,$A43,Data!$C:$C,D$1,Data!$D:$D,D$2)</f>
        <v>0</v>
      </c>
      <c r="E43" s="5">
        <f>COUNTIFS(Data!$H:$H,$A43,Data!$C:$C,E$1,Data!$D:$D,E$2)</f>
        <v>0</v>
      </c>
      <c r="F43" s="5">
        <f>COUNTIFS(Data!$H:$H,$A43,Data!$C:$C,F$1,Data!$D:$D,F$2)</f>
        <v>0</v>
      </c>
      <c r="G43" s="5">
        <f>COUNTIFS(Data!$H:$H,$A43,Data!$C:$C,G$1,Data!$D:$D,G$2)</f>
        <v>0</v>
      </c>
      <c r="H43" s="5">
        <f>COUNTIFS(Data!$H:$H,$A43,Data!$C:$C,H$1,Data!$D:$D,H$2)</f>
        <v>0</v>
      </c>
      <c r="I43" s="5">
        <f>COUNTIFS(Data!$H:$H,$A43,Data!$C:$C,I$1,Data!$D:$D,I$2)</f>
        <v>0</v>
      </c>
      <c r="J43" s="5">
        <f>COUNTIFS(Data!$H:$H,$A43,Data!$C:$C,J$1,Data!$D:$D,J$2)</f>
        <v>0</v>
      </c>
      <c r="K43" s="5">
        <f>COUNTIFS(Data!$H:$H,$A43,Data!$C:$C,K$1,Data!$D:$D,K$2)</f>
        <v>0</v>
      </c>
      <c r="L43" s="5">
        <f>COUNTIFS(Data!$H:$H,$A43,Data!$C:$C,L$1,Data!$D:$D,L$2)</f>
        <v>0</v>
      </c>
      <c r="M43" s="5">
        <f>COUNTIFS(Data!$H:$H,$A43,Data!$C:$C,M$1,Data!$D:$D,M$2)</f>
        <v>0</v>
      </c>
      <c r="N43" s="5">
        <f>COUNTIFS(Data!$H:$H,$A43,Data!$C:$C,N$1,Data!$D:$D,N$2)</f>
        <v>0</v>
      </c>
      <c r="O43" s="5">
        <f>COUNTIFS(Data!$H:$H,$A43,Data!$C:$C,O$1,Data!$D:$D,O$2)</f>
        <v>0</v>
      </c>
      <c r="P43" s="5">
        <f>COUNTIFS(Data!$H:$H,$A43,Data!$C:$C,P$1,Data!$D:$D,P$2)</f>
        <v>0</v>
      </c>
      <c r="Q43" s="5">
        <f>COUNTIFS(Data!$H:$H,$A43,Data!$C:$C,Q$1,Data!$D:$D,Q$2)</f>
        <v>0</v>
      </c>
      <c r="R43" s="5">
        <f>COUNTIFS(Data!$H:$H,$A43,Data!$C:$C,R$1,Data!$D:$D,R$2)</f>
        <v>0</v>
      </c>
      <c r="S43" s="5">
        <f>COUNTIFS(Data!$H:$H,$A43,Data!$C:$C,S$1,Data!$D:$D,S$2)</f>
        <v>0</v>
      </c>
      <c r="T43" s="5">
        <f>COUNTIFS(Data!$H:$H,$A43,Data!$C:$C,T$1,Data!$D:$D,T$2)</f>
        <v>0</v>
      </c>
      <c r="U43" s="5">
        <f>COUNTIFS(Data!$H:$H,$A43,Data!$C:$C,U$1,Data!$D:$D,U$2)</f>
        <v>0</v>
      </c>
      <c r="V43" s="5">
        <f>COUNTIFS(Data!$H:$H,$A43,Data!$C:$C,V$1,Data!$D:$D,V$2)</f>
        <v>0</v>
      </c>
      <c r="W43" s="5">
        <f>COUNTIFS(Data!$H:$H,$A43,Data!$C:$C,W$1,Data!$D:$D,W$2)</f>
        <v>0</v>
      </c>
      <c r="X43" s="5">
        <f>COUNTIFS(Data!$H:$H,$A43,Data!$C:$C,X$1,Data!$D:$D,X$2)</f>
        <v>0</v>
      </c>
      <c r="Y43" s="5">
        <f>COUNTIFS(Data!$H:$H,$A43,Data!$C:$C,Y$1,Data!$D:$D,Y$2)</f>
        <v>0</v>
      </c>
      <c r="Z43" s="5">
        <f>COUNTIFS(Data!$H:$H,$A43,Data!$C:$C,Z$1,Data!$D:$D,Z$2)</f>
        <v>0</v>
      </c>
      <c r="AA43" s="5">
        <f>COUNTIFS(Data!$H:$H,$A43,Data!$C:$C,AA$1,Data!$D:$D,AA$2)</f>
        <v>0</v>
      </c>
      <c r="AB43" s="5">
        <f>COUNTIFS(Data!$H:$H,$A43,Data!$C:$C,AB$1,Data!$D:$D,AB$2)</f>
        <v>0</v>
      </c>
      <c r="AC43" s="5">
        <f>COUNTIFS(Data!$H:$H,$A43,Data!$C:$C,AC$1,Data!$D:$D,AC$2)</f>
        <v>0</v>
      </c>
      <c r="AD43" s="5">
        <f>COUNTIFS(Data!$H:$H,$A43,Data!$C:$C,AD$1,Data!$D:$D,AD$2)</f>
        <v>0</v>
      </c>
      <c r="AE43" s="5">
        <f>COUNTIFS(Data!$H:$H,$A43,Data!$C:$C,AE$1,Data!$D:$D,AE$2)</f>
        <v>0</v>
      </c>
      <c r="AF43" s="5">
        <f>COUNTIFS(Data!$H:$H,$A43,Data!$C:$C,AF$1,Data!$D:$D,AF$2)</f>
        <v>0</v>
      </c>
      <c r="AG43" s="5">
        <f>COUNTIFS(Data!$H:$H,$A43,Data!$C:$C,AG$1,Data!$D:$D,AG$2)</f>
        <v>0</v>
      </c>
      <c r="AH43" s="5">
        <f>COUNTIFS(Data!$H:$H,$A43,Data!$C:$C,AH$1,Data!$D:$D,AH$2)</f>
        <v>0</v>
      </c>
      <c r="AI43" s="5">
        <f>COUNTIFS(Data!$H:$H,$A43,Data!$C:$C,AI$1,Data!$D:$D,AI$2)</f>
        <v>0</v>
      </c>
      <c r="AJ43" s="5">
        <f>COUNTIFS(Data!$H:$H,$A43,Data!$C:$C,AJ$1,Data!$D:$D,AJ$2)</f>
        <v>0</v>
      </c>
      <c r="AK43" s="5">
        <f>COUNTIFS(Data!$H:$H,$A43,Data!$C:$C,AK$1,Data!$D:$D,AK$2)</f>
        <v>0</v>
      </c>
      <c r="AL43" s="5">
        <f>COUNTIFS(Data!$H:$H,$A43,Data!$C:$C,AL$1,Data!$D:$D,AL$2)</f>
        <v>0</v>
      </c>
      <c r="AM43" s="5">
        <f>COUNTIFS(Data!$H:$H,$A43,Data!$C:$C,AM$1,Data!$D:$D,AM$2)</f>
        <v>0</v>
      </c>
      <c r="AN43" s="5">
        <f>COUNTIFS(Data!$H:$H,$A43,Data!$C:$C,AN$1,Data!$D:$D,AN$2)</f>
        <v>0</v>
      </c>
      <c r="AO43" s="5">
        <f>COUNTIFS(Data!$H:$H,$A43,Data!$C:$C,AO$1,Data!$D:$D,AO$2)</f>
        <v>0</v>
      </c>
      <c r="AP43" s="5">
        <f>COUNTIFS(Data!$H:$H,$A43,Data!$C:$C,AP$1,Data!$D:$D,AP$2)</f>
        <v>0</v>
      </c>
      <c r="AQ43" s="5">
        <f>COUNTIFS(Data!$H:$H,$A43,Data!$C:$C,AQ$1,Data!$D:$D,AQ$2)</f>
        <v>0</v>
      </c>
      <c r="AR43" s="5">
        <f>COUNTIFS(Data!$H:$H,$A43,Data!$C:$C,AR$1,Data!$D:$D,AR$2)</f>
        <v>0</v>
      </c>
      <c r="AS43" s="5">
        <f>COUNTIFS(Data!$H:$H,$A43,Data!$C:$C,AS$1,Data!$D:$D,AS$2)</f>
        <v>0</v>
      </c>
      <c r="AT43" s="5">
        <f>COUNTIFS(Data!$H:$H,$A43,Data!$C:$C,AT$1,Data!$D:$D,AT$2)</f>
        <v>0</v>
      </c>
      <c r="AU43" s="5">
        <f>COUNTIFS(Data!$H:$H,$A43,Data!$C:$C,AU$1,Data!$D:$D,AU$2)</f>
        <v>0</v>
      </c>
      <c r="AV43" s="5">
        <f>COUNTIFS(Data!$H:$H,$A43,Data!$C:$C,AV$1,Data!$D:$D,AV$2)</f>
        <v>0</v>
      </c>
      <c r="AW43" s="5">
        <f>COUNTIFS(Data!$H:$H,$A43,Data!$C:$C,AW$1,Data!$D:$D,AW$2)</f>
        <v>0</v>
      </c>
      <c r="AX43" s="5">
        <f>COUNTIFS(Data!$H:$H,$A43,Data!$C:$C,AX$1,Data!$D:$D,AX$2)</f>
        <v>0</v>
      </c>
      <c r="AY43" s="5">
        <f>COUNTIFS(Data!$H:$H,$A43,Data!$C:$C,AY$1,Data!$D:$D,AY$2)</f>
        <v>0</v>
      </c>
      <c r="AZ43" s="5">
        <f>COUNTIFS(Data!$H:$H,$A43,Data!$C:$C,AZ$1,Data!$D:$D,AZ$2)</f>
        <v>0</v>
      </c>
      <c r="BA43" s="5">
        <f>COUNTIFS(Data!$H:$H,$A43,Data!$C:$C,BA$1,Data!$D:$D,BA$2)</f>
        <v>0</v>
      </c>
      <c r="BB43" s="5">
        <f>COUNTIFS(Data!$H:$H,$A43,Data!$C:$C,BB$1,Data!$D:$D,BB$2)</f>
        <v>0</v>
      </c>
      <c r="BC43" s="5">
        <f>COUNTIFS(Data!$H:$H,$A43,Data!$C:$C,BC$1,Data!$D:$D,BC$2)</f>
        <v>0</v>
      </c>
      <c r="BD43" s="5">
        <f>COUNTIFS(Data!$H:$H,$A43,Data!$C:$C,BD$1,Data!$D:$D,BD$2)</f>
        <v>0</v>
      </c>
      <c r="BE43" s="5">
        <f>COUNTIFS(Data!$H:$H,$A43,Data!$C:$C,BE$1,Data!$D:$D,BE$2)</f>
        <v>0</v>
      </c>
      <c r="BF43" s="5">
        <f>COUNTIFS(Data!$H:$H,$A43,Data!$C:$C,BF$1,Data!$D:$D,BF$2)</f>
        <v>0</v>
      </c>
      <c r="BG43" s="5">
        <f>COUNTIFS(Data!$H:$H,$A43,Data!$C:$C,BG$1,Data!$D:$D,BG$2)</f>
        <v>0</v>
      </c>
      <c r="BH43" s="5">
        <f>COUNTIFS(Data!$H:$H,$A43,Data!$C:$C,BH$1,Data!$D:$D,BH$2)</f>
        <v>0</v>
      </c>
      <c r="BI43" s="5">
        <f>COUNTIFS(Data!$H:$H,$A43,Data!$C:$C,BI$1,Data!$D:$D,BI$2)</f>
        <v>0</v>
      </c>
      <c r="BJ43" s="5">
        <f>COUNTIFS(Data!$H:$H,$A43,Data!$C:$C,BJ$1,Data!$D:$D,BJ$2)</f>
        <v>0</v>
      </c>
      <c r="BK43" s="5">
        <f>COUNTIFS(Data!$H:$H,$A43,Data!$C:$C,BK$1,Data!$D:$D,BK$2)</f>
        <v>0</v>
      </c>
      <c r="BL43" s="5">
        <f>COUNTIFS(Data!$H:$H,$A43,Data!$C:$C,BL$1,Data!$D:$D,BL$2)</f>
        <v>0</v>
      </c>
      <c r="BM43" s="5">
        <f>COUNTIFS(Data!$H:$H,$A43,Data!$C:$C,BM$1,Data!$D:$D,BM$2)</f>
        <v>0</v>
      </c>
      <c r="BN43" s="5">
        <f>COUNTIFS(Data!$H:$H,$A43,Data!$C:$C,BN$1,Data!$D:$D,BN$2)</f>
        <v>0</v>
      </c>
      <c r="BO43" s="5">
        <f>COUNTIFS(Data!$H:$H,$A43,Data!$C:$C,BO$1,Data!$D:$D,BO$2)</f>
        <v>0</v>
      </c>
      <c r="BP43" s="5">
        <f>COUNTIFS(Data!$H:$H,$A43,Data!$C:$C,BP$1,Data!$D:$D,BP$2)</f>
        <v>0</v>
      </c>
      <c r="BQ43" s="5">
        <f>COUNTIFS(Data!$H:$H,$A43,Data!$C:$C,BQ$1,Data!$D:$D,BQ$2)</f>
        <v>0</v>
      </c>
      <c r="BR43" s="5">
        <f>COUNTIFS(Data!$H:$H,$A43,Data!$C:$C,BR$1,Data!$D:$D,BR$2)</f>
        <v>0</v>
      </c>
      <c r="BS43" s="5">
        <f>COUNTIFS(Data!$H:$H,$A43,Data!$C:$C,BS$1,Data!$D:$D,BS$2)</f>
        <v>0</v>
      </c>
      <c r="BT43" s="5">
        <f>COUNTIFS(Data!$H:$H,$A43,Data!$C:$C,BT$1,Data!$D:$D,BT$2)</f>
        <v>0</v>
      </c>
      <c r="BU43" s="5">
        <f>COUNTIFS(Data!$H:$H,$A43,Data!$C:$C,BU$1,Data!$D:$D,BU$2)</f>
        <v>0</v>
      </c>
      <c r="BV43" s="5">
        <f>COUNTIFS(Data!$H:$H,$A43,Data!$C:$C,BV$1,Data!$D:$D,BV$2)</f>
        <v>0</v>
      </c>
      <c r="BW43" s="5">
        <f>COUNTIFS(Data!$H:$H,$A43,Data!$C:$C,BW$1,Data!$D:$D,BW$2)</f>
        <v>0</v>
      </c>
      <c r="BX43" s="5">
        <f>COUNTIFS(Data!$H:$H,$A43,Data!$C:$C,BX$1,Data!$D:$D,BX$2)</f>
        <v>0</v>
      </c>
      <c r="BY43" s="5">
        <f>COUNTIFS(Data!$H:$H,$A43,Data!$C:$C,BY$1,Data!$D:$D,BY$2)</f>
        <v>0</v>
      </c>
      <c r="BZ43" s="5">
        <f>COUNTIFS(Data!$H:$H,$A43,Data!$C:$C,BZ$1,Data!$D:$D,BZ$2)</f>
        <v>0</v>
      </c>
      <c r="CA43" s="5">
        <f>COUNTIFS(Data!$H:$H,$A43,Data!$C:$C,CA$1,Data!$D:$D,CA$2)</f>
        <v>0</v>
      </c>
      <c r="CB43" s="5">
        <f>COUNTIFS(Data!$H:$H,$A43,Data!$C:$C,CB$1,Data!$D:$D,CB$2)</f>
        <v>0</v>
      </c>
      <c r="CC43" s="5">
        <f>COUNTIFS(Data!$H:$H,$A43,Data!$C:$C,CC$1,Data!$D:$D,CC$2)</f>
        <v>0</v>
      </c>
      <c r="CD43" s="5">
        <f>COUNTIFS(Data!$H:$H,$A43,Data!$C:$C,CD$1,Data!$D:$D,CD$2)</f>
        <v>0</v>
      </c>
      <c r="CE43" s="5">
        <f>COUNTIFS(Data!$H:$H,$A43,Data!$C:$C,CE$1,Data!$D:$D,CE$2)</f>
        <v>0</v>
      </c>
      <c r="CF43" s="5">
        <f>COUNTIFS(Data!$H:$H,$A43,Data!$C:$C,CF$1,Data!$D:$D,CF$2)</f>
        <v>0</v>
      </c>
      <c r="CG43" s="5">
        <f>COUNTIFS(Data!$H:$H,$A43,Data!$C:$C,CG$1,Data!$D:$D,CG$2)</f>
        <v>0</v>
      </c>
      <c r="CH43" s="5">
        <f>COUNTIFS(Data!$H:$H,$A43,Data!$C:$C,CH$1,Data!$D:$D,CH$2)</f>
        <v>0</v>
      </c>
      <c r="CI43" s="5">
        <f>COUNTIFS(Data!$H:$H,$A43,Data!$C:$C,CI$1,Data!$D:$D,CI$2)</f>
        <v>0</v>
      </c>
      <c r="CJ43" s="5">
        <f>COUNTIFS(Data!$H:$H,$A43,Data!$C:$C,CJ$1,Data!$D:$D,CJ$2)</f>
        <v>0</v>
      </c>
      <c r="CK43" s="5">
        <f>COUNTIFS(Data!$H:$H,$A43,Data!$C:$C,CK$1,Data!$D:$D,CK$2)</f>
        <v>0</v>
      </c>
      <c r="CL43" s="5">
        <f>COUNTIFS(Data!$H:$H,$A43,Data!$C:$C,CL$1,Data!$D:$D,CL$2)</f>
        <v>0</v>
      </c>
      <c r="CM43" s="5">
        <f>COUNTIFS(Data!$H:$H,$A43,Data!$C:$C,CM$1,Data!$D:$D,CM$2)</f>
        <v>0</v>
      </c>
      <c r="CN43" s="5">
        <f>COUNTIFS(Data!$H:$H,$A43,Data!$C:$C,CN$1,Data!$D:$D,CN$2)</f>
        <v>0</v>
      </c>
      <c r="CO43" s="5">
        <f>COUNTIFS(Data!$H:$H,$A43,Data!$C:$C,CO$1,Data!$D:$D,CO$2)</f>
        <v>0</v>
      </c>
      <c r="CP43" s="5">
        <f>COUNTIFS(Data!$H:$H,$A43,Data!$C:$C,CP$1,Data!$D:$D,CP$2)</f>
        <v>0</v>
      </c>
      <c r="CQ43" s="5">
        <f>COUNTIFS(Data!$H:$H,$A43,Data!$C:$C,CQ$1,Data!$D:$D,CQ$2)</f>
        <v>0</v>
      </c>
      <c r="CR43" s="5">
        <f>COUNTIFS(Data!$H:$H,$A43,Data!$C:$C,CR$1,Data!$D:$D,CR$2)</f>
        <v>0</v>
      </c>
      <c r="CS43" s="5">
        <f>COUNTIFS(Data!$H:$H,$A43,Data!$C:$C,CS$1,Data!$D:$D,CS$2)</f>
        <v>1</v>
      </c>
      <c r="CT43" s="5">
        <f>COUNTIFS(Data!$H:$H,$A43,Data!$C:$C,CT$1,Data!$D:$D,CT$2)</f>
        <v>0</v>
      </c>
      <c r="CU43" s="5">
        <f>COUNTIFS(Data!$H:$H,$A43,Data!$C:$C,CU$1,Data!$D:$D,CU$2)</f>
        <v>0</v>
      </c>
      <c r="CV43" s="5">
        <f>COUNTIFS(Data!$H:$H,$A43,Data!$C:$C,CV$1,Data!$D:$D,CV$2)</f>
        <v>0</v>
      </c>
      <c r="CW43" s="5">
        <f t="shared" ref="CW43:CX43" si="42">SUMIF($B$2:$CV$2,CW$2, $B43:$CV43)</f>
        <v>1</v>
      </c>
      <c r="CX43" s="5">
        <f t="shared" si="42"/>
        <v>0</v>
      </c>
      <c r="CY43" s="5">
        <f t="shared" si="3"/>
        <v>1</v>
      </c>
    </row>
    <row r="44">
      <c r="A44" s="5" t="str">
        <f>Countries!A42</f>
        <v>IND</v>
      </c>
      <c r="B44" s="5">
        <f>COUNTIFS(Data!$H:$H,$A44,Data!$C:$C,B$1,Data!$D:$D,B$2)</f>
        <v>0</v>
      </c>
      <c r="C44" s="5">
        <f>COUNTIFS(Data!$H:$H,$A44,Data!$C:$C,C$1,Data!$D:$D,C$2)</f>
        <v>0</v>
      </c>
      <c r="D44" s="5">
        <f>COUNTIFS(Data!$H:$H,$A44,Data!$C:$C,D$1,Data!$D:$D,D$2)</f>
        <v>0</v>
      </c>
      <c r="E44" s="5">
        <f>COUNTIFS(Data!$H:$H,$A44,Data!$C:$C,E$1,Data!$D:$D,E$2)</f>
        <v>0</v>
      </c>
      <c r="F44" s="5">
        <f>COUNTIFS(Data!$H:$H,$A44,Data!$C:$C,F$1,Data!$D:$D,F$2)</f>
        <v>0</v>
      </c>
      <c r="G44" s="5">
        <f>COUNTIFS(Data!$H:$H,$A44,Data!$C:$C,G$1,Data!$D:$D,G$2)</f>
        <v>0</v>
      </c>
      <c r="H44" s="5">
        <f>COUNTIFS(Data!$H:$H,$A44,Data!$C:$C,H$1,Data!$D:$D,H$2)</f>
        <v>0</v>
      </c>
      <c r="I44" s="5">
        <f>COUNTIFS(Data!$H:$H,$A44,Data!$C:$C,I$1,Data!$D:$D,I$2)</f>
        <v>0</v>
      </c>
      <c r="J44" s="5">
        <f>COUNTIFS(Data!$H:$H,$A44,Data!$C:$C,J$1,Data!$D:$D,J$2)</f>
        <v>0</v>
      </c>
      <c r="K44" s="5">
        <f>COUNTIFS(Data!$H:$H,$A44,Data!$C:$C,K$1,Data!$D:$D,K$2)</f>
        <v>0</v>
      </c>
      <c r="L44" s="5">
        <f>COUNTIFS(Data!$H:$H,$A44,Data!$C:$C,L$1,Data!$D:$D,L$2)</f>
        <v>0</v>
      </c>
      <c r="M44" s="5">
        <f>COUNTIFS(Data!$H:$H,$A44,Data!$C:$C,M$1,Data!$D:$D,M$2)</f>
        <v>0</v>
      </c>
      <c r="N44" s="5">
        <f>COUNTIFS(Data!$H:$H,$A44,Data!$C:$C,N$1,Data!$D:$D,N$2)</f>
        <v>0</v>
      </c>
      <c r="O44" s="5">
        <f>COUNTIFS(Data!$H:$H,$A44,Data!$C:$C,O$1,Data!$D:$D,O$2)</f>
        <v>0</v>
      </c>
      <c r="P44" s="5">
        <f>COUNTIFS(Data!$H:$H,$A44,Data!$C:$C,P$1,Data!$D:$D,P$2)</f>
        <v>0</v>
      </c>
      <c r="Q44" s="5">
        <f>COUNTIFS(Data!$H:$H,$A44,Data!$C:$C,Q$1,Data!$D:$D,Q$2)</f>
        <v>0</v>
      </c>
      <c r="R44" s="5">
        <f>COUNTIFS(Data!$H:$H,$A44,Data!$C:$C,R$1,Data!$D:$D,R$2)</f>
        <v>0</v>
      </c>
      <c r="S44" s="5">
        <f>COUNTIFS(Data!$H:$H,$A44,Data!$C:$C,S$1,Data!$D:$D,S$2)</f>
        <v>0</v>
      </c>
      <c r="T44" s="5">
        <f>COUNTIFS(Data!$H:$H,$A44,Data!$C:$C,T$1,Data!$D:$D,T$2)</f>
        <v>0</v>
      </c>
      <c r="U44" s="5">
        <f>COUNTIFS(Data!$H:$H,$A44,Data!$C:$C,U$1,Data!$D:$D,U$2)</f>
        <v>0</v>
      </c>
      <c r="V44" s="5">
        <f>COUNTIFS(Data!$H:$H,$A44,Data!$C:$C,V$1,Data!$D:$D,V$2)</f>
        <v>0</v>
      </c>
      <c r="W44" s="5">
        <f>COUNTIFS(Data!$H:$H,$A44,Data!$C:$C,W$1,Data!$D:$D,W$2)</f>
        <v>0</v>
      </c>
      <c r="X44" s="5">
        <f>COUNTIFS(Data!$H:$H,$A44,Data!$C:$C,X$1,Data!$D:$D,X$2)</f>
        <v>0</v>
      </c>
      <c r="Y44" s="5">
        <f>COUNTIFS(Data!$H:$H,$A44,Data!$C:$C,Y$1,Data!$D:$D,Y$2)</f>
        <v>0</v>
      </c>
      <c r="Z44" s="5">
        <f>COUNTIFS(Data!$H:$H,$A44,Data!$C:$C,Z$1,Data!$D:$D,Z$2)</f>
        <v>0</v>
      </c>
      <c r="AA44" s="5">
        <f>COUNTIFS(Data!$H:$H,$A44,Data!$C:$C,AA$1,Data!$D:$D,AA$2)</f>
        <v>0</v>
      </c>
      <c r="AB44" s="5">
        <f>COUNTIFS(Data!$H:$H,$A44,Data!$C:$C,AB$1,Data!$D:$D,AB$2)</f>
        <v>0</v>
      </c>
      <c r="AC44" s="5">
        <f>COUNTIFS(Data!$H:$H,$A44,Data!$C:$C,AC$1,Data!$D:$D,AC$2)</f>
        <v>0</v>
      </c>
      <c r="AD44" s="5">
        <f>COUNTIFS(Data!$H:$H,$A44,Data!$C:$C,AD$1,Data!$D:$D,AD$2)</f>
        <v>0</v>
      </c>
      <c r="AE44" s="5">
        <f>COUNTIFS(Data!$H:$H,$A44,Data!$C:$C,AE$1,Data!$D:$D,AE$2)</f>
        <v>0</v>
      </c>
      <c r="AF44" s="5">
        <f>COUNTIFS(Data!$H:$H,$A44,Data!$C:$C,AF$1,Data!$D:$D,AF$2)</f>
        <v>0</v>
      </c>
      <c r="AG44" s="5">
        <f>COUNTIFS(Data!$H:$H,$A44,Data!$C:$C,AG$1,Data!$D:$D,AG$2)</f>
        <v>0</v>
      </c>
      <c r="AH44" s="5">
        <f>COUNTIFS(Data!$H:$H,$A44,Data!$C:$C,AH$1,Data!$D:$D,AH$2)</f>
        <v>0</v>
      </c>
      <c r="AI44" s="5">
        <f>COUNTIFS(Data!$H:$H,$A44,Data!$C:$C,AI$1,Data!$D:$D,AI$2)</f>
        <v>0</v>
      </c>
      <c r="AJ44" s="5">
        <f>COUNTIFS(Data!$H:$H,$A44,Data!$C:$C,AJ$1,Data!$D:$D,AJ$2)</f>
        <v>0</v>
      </c>
      <c r="AK44" s="5">
        <f>COUNTIFS(Data!$H:$H,$A44,Data!$C:$C,AK$1,Data!$D:$D,AK$2)</f>
        <v>0</v>
      </c>
      <c r="AL44" s="5">
        <f>COUNTIFS(Data!$H:$H,$A44,Data!$C:$C,AL$1,Data!$D:$D,AL$2)</f>
        <v>0</v>
      </c>
      <c r="AM44" s="5">
        <f>COUNTIFS(Data!$H:$H,$A44,Data!$C:$C,AM$1,Data!$D:$D,AM$2)</f>
        <v>0</v>
      </c>
      <c r="AN44" s="5">
        <f>COUNTIFS(Data!$H:$H,$A44,Data!$C:$C,AN$1,Data!$D:$D,AN$2)</f>
        <v>0</v>
      </c>
      <c r="AO44" s="5">
        <f>COUNTIFS(Data!$H:$H,$A44,Data!$C:$C,AO$1,Data!$D:$D,AO$2)</f>
        <v>0</v>
      </c>
      <c r="AP44" s="5">
        <f>COUNTIFS(Data!$H:$H,$A44,Data!$C:$C,AP$1,Data!$D:$D,AP$2)</f>
        <v>0</v>
      </c>
      <c r="AQ44" s="5">
        <f>COUNTIFS(Data!$H:$H,$A44,Data!$C:$C,AQ$1,Data!$D:$D,AQ$2)</f>
        <v>0</v>
      </c>
      <c r="AR44" s="5">
        <f>COUNTIFS(Data!$H:$H,$A44,Data!$C:$C,AR$1,Data!$D:$D,AR$2)</f>
        <v>0</v>
      </c>
      <c r="AS44" s="5">
        <f>COUNTIFS(Data!$H:$H,$A44,Data!$C:$C,AS$1,Data!$D:$D,AS$2)</f>
        <v>0</v>
      </c>
      <c r="AT44" s="5">
        <f>COUNTIFS(Data!$H:$H,$A44,Data!$C:$C,AT$1,Data!$D:$D,AT$2)</f>
        <v>0</v>
      </c>
      <c r="AU44" s="5">
        <f>COUNTIFS(Data!$H:$H,$A44,Data!$C:$C,AU$1,Data!$D:$D,AU$2)</f>
        <v>0</v>
      </c>
      <c r="AV44" s="5">
        <f>COUNTIFS(Data!$H:$H,$A44,Data!$C:$C,AV$1,Data!$D:$D,AV$2)</f>
        <v>0</v>
      </c>
      <c r="AW44" s="5">
        <f>COUNTIFS(Data!$H:$H,$A44,Data!$C:$C,AW$1,Data!$D:$D,AW$2)</f>
        <v>0</v>
      </c>
      <c r="AX44" s="5">
        <f>COUNTIFS(Data!$H:$H,$A44,Data!$C:$C,AX$1,Data!$D:$D,AX$2)</f>
        <v>0</v>
      </c>
      <c r="AY44" s="5">
        <f>COUNTIFS(Data!$H:$H,$A44,Data!$C:$C,AY$1,Data!$D:$D,AY$2)</f>
        <v>0</v>
      </c>
      <c r="AZ44" s="5">
        <f>COUNTIFS(Data!$H:$H,$A44,Data!$C:$C,AZ$1,Data!$D:$D,AZ$2)</f>
        <v>0</v>
      </c>
      <c r="BA44" s="5">
        <f>COUNTIFS(Data!$H:$H,$A44,Data!$C:$C,BA$1,Data!$D:$D,BA$2)</f>
        <v>0</v>
      </c>
      <c r="BB44" s="5">
        <f>COUNTIFS(Data!$H:$H,$A44,Data!$C:$C,BB$1,Data!$D:$D,BB$2)</f>
        <v>0</v>
      </c>
      <c r="BC44" s="5">
        <f>COUNTIFS(Data!$H:$H,$A44,Data!$C:$C,BC$1,Data!$D:$D,BC$2)</f>
        <v>0</v>
      </c>
      <c r="BD44" s="5">
        <f>COUNTIFS(Data!$H:$H,$A44,Data!$C:$C,BD$1,Data!$D:$D,BD$2)</f>
        <v>0</v>
      </c>
      <c r="BE44" s="5">
        <f>COUNTIFS(Data!$H:$H,$A44,Data!$C:$C,BE$1,Data!$D:$D,BE$2)</f>
        <v>0</v>
      </c>
      <c r="BF44" s="5">
        <f>COUNTIFS(Data!$H:$H,$A44,Data!$C:$C,BF$1,Data!$D:$D,BF$2)</f>
        <v>0</v>
      </c>
      <c r="BG44" s="5">
        <f>COUNTIFS(Data!$H:$H,$A44,Data!$C:$C,BG$1,Data!$D:$D,BG$2)</f>
        <v>0</v>
      </c>
      <c r="BH44" s="5">
        <f>COUNTIFS(Data!$H:$H,$A44,Data!$C:$C,BH$1,Data!$D:$D,BH$2)</f>
        <v>0</v>
      </c>
      <c r="BI44" s="5">
        <f>COUNTIFS(Data!$H:$H,$A44,Data!$C:$C,BI$1,Data!$D:$D,BI$2)</f>
        <v>0</v>
      </c>
      <c r="BJ44" s="5">
        <f>COUNTIFS(Data!$H:$H,$A44,Data!$C:$C,BJ$1,Data!$D:$D,BJ$2)</f>
        <v>0</v>
      </c>
      <c r="BK44" s="5">
        <f>COUNTIFS(Data!$H:$H,$A44,Data!$C:$C,BK$1,Data!$D:$D,BK$2)</f>
        <v>0</v>
      </c>
      <c r="BL44" s="5">
        <f>COUNTIFS(Data!$H:$H,$A44,Data!$C:$C,BL$1,Data!$D:$D,BL$2)</f>
        <v>0</v>
      </c>
      <c r="BM44" s="5">
        <f>COUNTIFS(Data!$H:$H,$A44,Data!$C:$C,BM$1,Data!$D:$D,BM$2)</f>
        <v>0</v>
      </c>
      <c r="BN44" s="5">
        <f>COUNTIFS(Data!$H:$H,$A44,Data!$C:$C,BN$1,Data!$D:$D,BN$2)</f>
        <v>0</v>
      </c>
      <c r="BO44" s="5">
        <f>COUNTIFS(Data!$H:$H,$A44,Data!$C:$C,BO$1,Data!$D:$D,BO$2)</f>
        <v>0</v>
      </c>
      <c r="BP44" s="5">
        <f>COUNTIFS(Data!$H:$H,$A44,Data!$C:$C,BP$1,Data!$D:$D,BP$2)</f>
        <v>0</v>
      </c>
      <c r="BQ44" s="5">
        <f>COUNTIFS(Data!$H:$H,$A44,Data!$C:$C,BQ$1,Data!$D:$D,BQ$2)</f>
        <v>0</v>
      </c>
      <c r="BR44" s="5">
        <f>COUNTIFS(Data!$H:$H,$A44,Data!$C:$C,BR$1,Data!$D:$D,BR$2)</f>
        <v>0</v>
      </c>
      <c r="BS44" s="5">
        <f>COUNTIFS(Data!$H:$H,$A44,Data!$C:$C,BS$1,Data!$D:$D,BS$2)</f>
        <v>0</v>
      </c>
      <c r="BT44" s="5">
        <f>COUNTIFS(Data!$H:$H,$A44,Data!$C:$C,BT$1,Data!$D:$D,BT$2)</f>
        <v>0</v>
      </c>
      <c r="BU44" s="5">
        <f>COUNTIFS(Data!$H:$H,$A44,Data!$C:$C,BU$1,Data!$D:$D,BU$2)</f>
        <v>0</v>
      </c>
      <c r="BV44" s="5">
        <f>COUNTIFS(Data!$H:$H,$A44,Data!$C:$C,BV$1,Data!$D:$D,BV$2)</f>
        <v>0</v>
      </c>
      <c r="BW44" s="5">
        <f>COUNTIFS(Data!$H:$H,$A44,Data!$C:$C,BW$1,Data!$D:$D,BW$2)</f>
        <v>0</v>
      </c>
      <c r="BX44" s="5">
        <f>COUNTIFS(Data!$H:$H,$A44,Data!$C:$C,BX$1,Data!$D:$D,BX$2)</f>
        <v>0</v>
      </c>
      <c r="BY44" s="5">
        <f>COUNTIFS(Data!$H:$H,$A44,Data!$C:$C,BY$1,Data!$D:$D,BY$2)</f>
        <v>0</v>
      </c>
      <c r="BZ44" s="5">
        <f>COUNTIFS(Data!$H:$H,$A44,Data!$C:$C,BZ$1,Data!$D:$D,BZ$2)</f>
        <v>0</v>
      </c>
      <c r="CA44" s="5">
        <f>COUNTIFS(Data!$H:$H,$A44,Data!$C:$C,CA$1,Data!$D:$D,CA$2)</f>
        <v>0</v>
      </c>
      <c r="CB44" s="5">
        <f>COUNTIFS(Data!$H:$H,$A44,Data!$C:$C,CB$1,Data!$D:$D,CB$2)</f>
        <v>0</v>
      </c>
      <c r="CC44" s="5">
        <f>COUNTIFS(Data!$H:$H,$A44,Data!$C:$C,CC$1,Data!$D:$D,CC$2)</f>
        <v>0</v>
      </c>
      <c r="CD44" s="5">
        <f>COUNTIFS(Data!$H:$H,$A44,Data!$C:$C,CD$1,Data!$D:$D,CD$2)</f>
        <v>0</v>
      </c>
      <c r="CE44" s="5">
        <f>COUNTIFS(Data!$H:$H,$A44,Data!$C:$C,CE$1,Data!$D:$D,CE$2)</f>
        <v>0</v>
      </c>
      <c r="CF44" s="5">
        <f>COUNTIFS(Data!$H:$H,$A44,Data!$C:$C,CF$1,Data!$D:$D,CF$2)</f>
        <v>0</v>
      </c>
      <c r="CG44" s="5">
        <f>COUNTIFS(Data!$H:$H,$A44,Data!$C:$C,CG$1,Data!$D:$D,CG$2)</f>
        <v>0</v>
      </c>
      <c r="CH44" s="5">
        <f>COUNTIFS(Data!$H:$H,$A44,Data!$C:$C,CH$1,Data!$D:$D,CH$2)</f>
        <v>0</v>
      </c>
      <c r="CI44" s="5">
        <f>COUNTIFS(Data!$H:$H,$A44,Data!$C:$C,CI$1,Data!$D:$D,CI$2)</f>
        <v>0</v>
      </c>
      <c r="CJ44" s="5">
        <f>COUNTIFS(Data!$H:$H,$A44,Data!$C:$C,CJ$1,Data!$D:$D,CJ$2)</f>
        <v>0</v>
      </c>
      <c r="CK44" s="5">
        <f>COUNTIFS(Data!$H:$H,$A44,Data!$C:$C,CK$1,Data!$D:$D,CK$2)</f>
        <v>0</v>
      </c>
      <c r="CL44" s="5">
        <f>COUNTIFS(Data!$H:$H,$A44,Data!$C:$C,CL$1,Data!$D:$D,CL$2)</f>
        <v>0</v>
      </c>
      <c r="CM44" s="5">
        <f>COUNTIFS(Data!$H:$H,$A44,Data!$C:$C,CM$1,Data!$D:$D,CM$2)</f>
        <v>0</v>
      </c>
      <c r="CN44" s="5">
        <f>COUNTIFS(Data!$H:$H,$A44,Data!$C:$C,CN$1,Data!$D:$D,CN$2)</f>
        <v>0</v>
      </c>
      <c r="CO44" s="5">
        <f>COUNTIFS(Data!$H:$H,$A44,Data!$C:$C,CO$1,Data!$D:$D,CO$2)</f>
        <v>0</v>
      </c>
      <c r="CP44" s="5">
        <f>COUNTIFS(Data!$H:$H,$A44,Data!$C:$C,CP$1,Data!$D:$D,CP$2)</f>
        <v>0</v>
      </c>
      <c r="CQ44" s="5">
        <f>COUNTIFS(Data!$H:$H,$A44,Data!$C:$C,CQ$1,Data!$D:$D,CQ$2)</f>
        <v>0</v>
      </c>
      <c r="CR44" s="5">
        <f>COUNTIFS(Data!$H:$H,$A44,Data!$C:$C,CR$1,Data!$D:$D,CR$2)</f>
        <v>0</v>
      </c>
      <c r="CS44" s="5">
        <f>COUNTIFS(Data!$H:$H,$A44,Data!$C:$C,CS$1,Data!$D:$D,CS$2)</f>
        <v>0</v>
      </c>
      <c r="CT44" s="5">
        <f>COUNTIFS(Data!$H:$H,$A44,Data!$C:$C,CT$1,Data!$D:$D,CT$2)</f>
        <v>1</v>
      </c>
      <c r="CU44" s="5">
        <f>COUNTIFS(Data!$H:$H,$A44,Data!$C:$C,CU$1,Data!$D:$D,CU$2)</f>
        <v>1</v>
      </c>
      <c r="CV44" s="5">
        <f>COUNTIFS(Data!$H:$H,$A44,Data!$C:$C,CV$1,Data!$D:$D,CV$2)</f>
        <v>0</v>
      </c>
      <c r="CW44" s="5">
        <f t="shared" ref="CW44:CX44" si="43">SUMIF($B$2:$CV$2,CW$2, $B44:$CV44)</f>
        <v>1</v>
      </c>
      <c r="CX44" s="5">
        <f t="shared" si="43"/>
        <v>1</v>
      </c>
      <c r="CY44" s="5">
        <f t="shared" si="3"/>
        <v>2</v>
      </c>
    </row>
    <row r="45">
      <c r="A45" s="5" t="str">
        <f>Countries!A43</f>
        <v>IRI</v>
      </c>
      <c r="B45" s="5">
        <f>COUNTIFS(Data!$H:$H,$A45,Data!$C:$C,B$1,Data!$D:$D,B$2)</f>
        <v>0</v>
      </c>
      <c r="C45" s="5">
        <f>COUNTIFS(Data!$H:$H,$A45,Data!$C:$C,C$1,Data!$D:$D,C$2)</f>
        <v>0</v>
      </c>
      <c r="D45" s="5">
        <f>COUNTIFS(Data!$H:$H,$A45,Data!$C:$C,D$1,Data!$D:$D,D$2)</f>
        <v>0</v>
      </c>
      <c r="E45" s="5">
        <f>COUNTIFS(Data!$H:$H,$A45,Data!$C:$C,E$1,Data!$D:$D,E$2)</f>
        <v>0</v>
      </c>
      <c r="F45" s="5">
        <f>COUNTIFS(Data!$H:$H,$A45,Data!$C:$C,F$1,Data!$D:$D,F$2)</f>
        <v>0</v>
      </c>
      <c r="G45" s="5">
        <f>COUNTIFS(Data!$H:$H,$A45,Data!$C:$C,G$1,Data!$D:$D,G$2)</f>
        <v>0</v>
      </c>
      <c r="H45" s="5">
        <f>COUNTIFS(Data!$H:$H,$A45,Data!$C:$C,H$1,Data!$D:$D,H$2)</f>
        <v>0</v>
      </c>
      <c r="I45" s="5">
        <f>COUNTIFS(Data!$H:$H,$A45,Data!$C:$C,I$1,Data!$D:$D,I$2)</f>
        <v>0</v>
      </c>
      <c r="J45" s="5">
        <f>COUNTIFS(Data!$H:$H,$A45,Data!$C:$C,J$1,Data!$D:$D,J$2)</f>
        <v>0</v>
      </c>
      <c r="K45" s="5">
        <f>COUNTIFS(Data!$H:$H,$A45,Data!$C:$C,K$1,Data!$D:$D,K$2)</f>
        <v>0</v>
      </c>
      <c r="L45" s="5">
        <f>COUNTIFS(Data!$H:$H,$A45,Data!$C:$C,L$1,Data!$D:$D,L$2)</f>
        <v>0</v>
      </c>
      <c r="M45" s="5">
        <f>COUNTIFS(Data!$H:$H,$A45,Data!$C:$C,M$1,Data!$D:$D,M$2)</f>
        <v>0</v>
      </c>
      <c r="N45" s="5">
        <f>COUNTIFS(Data!$H:$H,$A45,Data!$C:$C,N$1,Data!$D:$D,N$2)</f>
        <v>0</v>
      </c>
      <c r="O45" s="5">
        <f>COUNTIFS(Data!$H:$H,$A45,Data!$C:$C,O$1,Data!$D:$D,O$2)</f>
        <v>0</v>
      </c>
      <c r="P45" s="5">
        <f>COUNTIFS(Data!$H:$H,$A45,Data!$C:$C,P$1,Data!$D:$D,P$2)</f>
        <v>0</v>
      </c>
      <c r="Q45" s="5">
        <f>COUNTIFS(Data!$H:$H,$A45,Data!$C:$C,Q$1,Data!$D:$D,Q$2)</f>
        <v>0</v>
      </c>
      <c r="R45" s="5">
        <f>COUNTIFS(Data!$H:$H,$A45,Data!$C:$C,R$1,Data!$D:$D,R$2)</f>
        <v>0</v>
      </c>
      <c r="S45" s="5">
        <f>COUNTIFS(Data!$H:$H,$A45,Data!$C:$C,S$1,Data!$D:$D,S$2)</f>
        <v>0</v>
      </c>
      <c r="T45" s="5">
        <f>COUNTIFS(Data!$H:$H,$A45,Data!$C:$C,T$1,Data!$D:$D,T$2)</f>
        <v>0</v>
      </c>
      <c r="U45" s="5">
        <f>COUNTIFS(Data!$H:$H,$A45,Data!$C:$C,U$1,Data!$D:$D,U$2)</f>
        <v>0</v>
      </c>
      <c r="V45" s="5">
        <f>COUNTIFS(Data!$H:$H,$A45,Data!$C:$C,V$1,Data!$D:$D,V$2)</f>
        <v>0</v>
      </c>
      <c r="W45" s="5">
        <f>COUNTIFS(Data!$H:$H,$A45,Data!$C:$C,W$1,Data!$D:$D,W$2)</f>
        <v>0</v>
      </c>
      <c r="X45" s="5">
        <f>COUNTIFS(Data!$H:$H,$A45,Data!$C:$C,X$1,Data!$D:$D,X$2)</f>
        <v>0</v>
      </c>
      <c r="Y45" s="5">
        <f>COUNTIFS(Data!$H:$H,$A45,Data!$C:$C,Y$1,Data!$D:$D,Y$2)</f>
        <v>0</v>
      </c>
      <c r="Z45" s="5">
        <f>COUNTIFS(Data!$H:$H,$A45,Data!$C:$C,Z$1,Data!$D:$D,Z$2)</f>
        <v>0</v>
      </c>
      <c r="AA45" s="5">
        <f>COUNTIFS(Data!$H:$H,$A45,Data!$C:$C,AA$1,Data!$D:$D,AA$2)</f>
        <v>0</v>
      </c>
      <c r="AB45" s="5">
        <f>COUNTIFS(Data!$H:$H,$A45,Data!$C:$C,AB$1,Data!$D:$D,AB$2)</f>
        <v>0</v>
      </c>
      <c r="AC45" s="5">
        <f>COUNTIFS(Data!$H:$H,$A45,Data!$C:$C,AC$1,Data!$D:$D,AC$2)</f>
        <v>0</v>
      </c>
      <c r="AD45" s="5">
        <f>COUNTIFS(Data!$H:$H,$A45,Data!$C:$C,AD$1,Data!$D:$D,AD$2)</f>
        <v>0</v>
      </c>
      <c r="AE45" s="5">
        <f>COUNTIFS(Data!$H:$H,$A45,Data!$C:$C,AE$1,Data!$D:$D,AE$2)</f>
        <v>0</v>
      </c>
      <c r="AF45" s="5">
        <f>COUNTIFS(Data!$H:$H,$A45,Data!$C:$C,AF$1,Data!$D:$D,AF$2)</f>
        <v>0</v>
      </c>
      <c r="AG45" s="5">
        <f>COUNTIFS(Data!$H:$H,$A45,Data!$C:$C,AG$1,Data!$D:$D,AG$2)</f>
        <v>0</v>
      </c>
      <c r="AH45" s="5">
        <f>COUNTIFS(Data!$H:$H,$A45,Data!$C:$C,AH$1,Data!$D:$D,AH$2)</f>
        <v>0</v>
      </c>
      <c r="AI45" s="5">
        <f>COUNTIFS(Data!$H:$H,$A45,Data!$C:$C,AI$1,Data!$D:$D,AI$2)</f>
        <v>0</v>
      </c>
      <c r="AJ45" s="5">
        <f>COUNTIFS(Data!$H:$H,$A45,Data!$C:$C,AJ$1,Data!$D:$D,AJ$2)</f>
        <v>0</v>
      </c>
      <c r="AK45" s="5">
        <f>COUNTIFS(Data!$H:$H,$A45,Data!$C:$C,AK$1,Data!$D:$D,AK$2)</f>
        <v>0</v>
      </c>
      <c r="AL45" s="5">
        <f>COUNTIFS(Data!$H:$H,$A45,Data!$C:$C,AL$1,Data!$D:$D,AL$2)</f>
        <v>0</v>
      </c>
      <c r="AM45" s="5">
        <f>COUNTIFS(Data!$H:$H,$A45,Data!$C:$C,AM$1,Data!$D:$D,AM$2)</f>
        <v>0</v>
      </c>
      <c r="AN45" s="5">
        <f>COUNTIFS(Data!$H:$H,$A45,Data!$C:$C,AN$1,Data!$D:$D,AN$2)</f>
        <v>0</v>
      </c>
      <c r="AO45" s="5">
        <f>COUNTIFS(Data!$H:$H,$A45,Data!$C:$C,AO$1,Data!$D:$D,AO$2)</f>
        <v>0</v>
      </c>
      <c r="AP45" s="5">
        <f>COUNTIFS(Data!$H:$H,$A45,Data!$C:$C,AP$1,Data!$D:$D,AP$2)</f>
        <v>0</v>
      </c>
      <c r="AQ45" s="5">
        <f>COUNTIFS(Data!$H:$H,$A45,Data!$C:$C,AQ$1,Data!$D:$D,AQ$2)</f>
        <v>0</v>
      </c>
      <c r="AR45" s="5">
        <f>COUNTIFS(Data!$H:$H,$A45,Data!$C:$C,AR$1,Data!$D:$D,AR$2)</f>
        <v>0</v>
      </c>
      <c r="AS45" s="5">
        <f>COUNTIFS(Data!$H:$H,$A45,Data!$C:$C,AS$1,Data!$D:$D,AS$2)</f>
        <v>0</v>
      </c>
      <c r="AT45" s="5">
        <f>COUNTIFS(Data!$H:$H,$A45,Data!$C:$C,AT$1,Data!$D:$D,AT$2)</f>
        <v>0</v>
      </c>
      <c r="AU45" s="5">
        <f>COUNTIFS(Data!$H:$H,$A45,Data!$C:$C,AU$1,Data!$D:$D,AU$2)</f>
        <v>0</v>
      </c>
      <c r="AV45" s="5">
        <f>COUNTIFS(Data!$H:$H,$A45,Data!$C:$C,AV$1,Data!$D:$D,AV$2)</f>
        <v>0</v>
      </c>
      <c r="AW45" s="5">
        <f>COUNTIFS(Data!$H:$H,$A45,Data!$C:$C,AW$1,Data!$D:$D,AW$2)</f>
        <v>0</v>
      </c>
      <c r="AX45" s="5">
        <f>COUNTIFS(Data!$H:$H,$A45,Data!$C:$C,AX$1,Data!$D:$D,AX$2)</f>
        <v>0</v>
      </c>
      <c r="AY45" s="5">
        <f>COUNTIFS(Data!$H:$H,$A45,Data!$C:$C,AY$1,Data!$D:$D,AY$2)</f>
        <v>0</v>
      </c>
      <c r="AZ45" s="5">
        <f>COUNTIFS(Data!$H:$H,$A45,Data!$C:$C,AZ$1,Data!$D:$D,AZ$2)</f>
        <v>0</v>
      </c>
      <c r="BA45" s="5">
        <f>COUNTIFS(Data!$H:$H,$A45,Data!$C:$C,BA$1,Data!$D:$D,BA$2)</f>
        <v>0</v>
      </c>
      <c r="BB45" s="5">
        <f>COUNTIFS(Data!$H:$H,$A45,Data!$C:$C,BB$1,Data!$D:$D,BB$2)</f>
        <v>0</v>
      </c>
      <c r="BC45" s="5">
        <f>COUNTIFS(Data!$H:$H,$A45,Data!$C:$C,BC$1,Data!$D:$D,BC$2)</f>
        <v>0</v>
      </c>
      <c r="BD45" s="5">
        <f>COUNTIFS(Data!$H:$H,$A45,Data!$C:$C,BD$1,Data!$D:$D,BD$2)</f>
        <v>0</v>
      </c>
      <c r="BE45" s="5">
        <f>COUNTIFS(Data!$H:$H,$A45,Data!$C:$C,BE$1,Data!$D:$D,BE$2)</f>
        <v>0</v>
      </c>
      <c r="BF45" s="5">
        <f>COUNTIFS(Data!$H:$H,$A45,Data!$C:$C,BF$1,Data!$D:$D,BF$2)</f>
        <v>0</v>
      </c>
      <c r="BG45" s="5">
        <f>COUNTIFS(Data!$H:$H,$A45,Data!$C:$C,BG$1,Data!$D:$D,BG$2)</f>
        <v>0</v>
      </c>
      <c r="BH45" s="5">
        <f>COUNTIFS(Data!$H:$H,$A45,Data!$C:$C,BH$1,Data!$D:$D,BH$2)</f>
        <v>0</v>
      </c>
      <c r="BI45" s="5">
        <f>COUNTIFS(Data!$H:$H,$A45,Data!$C:$C,BI$1,Data!$D:$D,BI$2)</f>
        <v>0</v>
      </c>
      <c r="BJ45" s="5">
        <f>COUNTIFS(Data!$H:$H,$A45,Data!$C:$C,BJ$1,Data!$D:$D,BJ$2)</f>
        <v>0</v>
      </c>
      <c r="BK45" s="5">
        <f>COUNTIFS(Data!$H:$H,$A45,Data!$C:$C,BK$1,Data!$D:$D,BK$2)</f>
        <v>0</v>
      </c>
      <c r="BL45" s="5">
        <f>COUNTIFS(Data!$H:$H,$A45,Data!$C:$C,BL$1,Data!$D:$D,BL$2)</f>
        <v>0</v>
      </c>
      <c r="BM45" s="5">
        <f>COUNTIFS(Data!$H:$H,$A45,Data!$C:$C,BM$1,Data!$D:$D,BM$2)</f>
        <v>0</v>
      </c>
      <c r="BN45" s="5">
        <f>COUNTIFS(Data!$H:$H,$A45,Data!$C:$C,BN$1,Data!$D:$D,BN$2)</f>
        <v>0</v>
      </c>
      <c r="BO45" s="5">
        <f>COUNTIFS(Data!$H:$H,$A45,Data!$C:$C,BO$1,Data!$D:$D,BO$2)</f>
        <v>0</v>
      </c>
      <c r="BP45" s="5">
        <f>COUNTIFS(Data!$H:$H,$A45,Data!$C:$C,BP$1,Data!$D:$D,BP$2)</f>
        <v>0</v>
      </c>
      <c r="BQ45" s="5">
        <f>COUNTIFS(Data!$H:$H,$A45,Data!$C:$C,BQ$1,Data!$D:$D,BQ$2)</f>
        <v>0</v>
      </c>
      <c r="BR45" s="5">
        <f>COUNTIFS(Data!$H:$H,$A45,Data!$C:$C,BR$1,Data!$D:$D,BR$2)</f>
        <v>0</v>
      </c>
      <c r="BS45" s="5">
        <f>COUNTIFS(Data!$H:$H,$A45,Data!$C:$C,BS$1,Data!$D:$D,BS$2)</f>
        <v>0</v>
      </c>
      <c r="BT45" s="5">
        <f>COUNTIFS(Data!$H:$H,$A45,Data!$C:$C,BT$1,Data!$D:$D,BT$2)</f>
        <v>0</v>
      </c>
      <c r="BU45" s="5">
        <f>COUNTIFS(Data!$H:$H,$A45,Data!$C:$C,BU$1,Data!$D:$D,BU$2)</f>
        <v>0</v>
      </c>
      <c r="BV45" s="5">
        <f>COUNTIFS(Data!$H:$H,$A45,Data!$C:$C,BV$1,Data!$D:$D,BV$2)</f>
        <v>0</v>
      </c>
      <c r="BW45" s="5">
        <f>COUNTIFS(Data!$H:$H,$A45,Data!$C:$C,BW$1,Data!$D:$D,BW$2)</f>
        <v>0</v>
      </c>
      <c r="BX45" s="5">
        <f>COUNTIFS(Data!$H:$H,$A45,Data!$C:$C,BX$1,Data!$D:$D,BX$2)</f>
        <v>0</v>
      </c>
      <c r="BY45" s="5">
        <f>COUNTIFS(Data!$H:$H,$A45,Data!$C:$C,BY$1,Data!$D:$D,BY$2)</f>
        <v>0</v>
      </c>
      <c r="BZ45" s="5">
        <f>COUNTIFS(Data!$H:$H,$A45,Data!$C:$C,BZ$1,Data!$D:$D,BZ$2)</f>
        <v>0</v>
      </c>
      <c r="CA45" s="5">
        <f>COUNTIFS(Data!$H:$H,$A45,Data!$C:$C,CA$1,Data!$D:$D,CA$2)</f>
        <v>0</v>
      </c>
      <c r="CB45" s="5">
        <f>COUNTIFS(Data!$H:$H,$A45,Data!$C:$C,CB$1,Data!$D:$D,CB$2)</f>
        <v>0</v>
      </c>
      <c r="CC45" s="5">
        <f>COUNTIFS(Data!$H:$H,$A45,Data!$C:$C,CC$1,Data!$D:$D,CC$2)</f>
        <v>0</v>
      </c>
      <c r="CD45" s="5">
        <f>COUNTIFS(Data!$H:$H,$A45,Data!$C:$C,CD$1,Data!$D:$D,CD$2)</f>
        <v>0</v>
      </c>
      <c r="CE45" s="5">
        <f>COUNTIFS(Data!$H:$H,$A45,Data!$C:$C,CE$1,Data!$D:$D,CE$2)</f>
        <v>0</v>
      </c>
      <c r="CF45" s="5">
        <f>COUNTIFS(Data!$H:$H,$A45,Data!$C:$C,CF$1,Data!$D:$D,CF$2)</f>
        <v>0</v>
      </c>
      <c r="CG45" s="5">
        <f>COUNTIFS(Data!$H:$H,$A45,Data!$C:$C,CG$1,Data!$D:$D,CG$2)</f>
        <v>0</v>
      </c>
      <c r="CH45" s="5">
        <f>COUNTIFS(Data!$H:$H,$A45,Data!$C:$C,CH$1,Data!$D:$D,CH$2)</f>
        <v>0</v>
      </c>
      <c r="CI45" s="5">
        <f>COUNTIFS(Data!$H:$H,$A45,Data!$C:$C,CI$1,Data!$D:$D,CI$2)</f>
        <v>0</v>
      </c>
      <c r="CJ45" s="5">
        <f>COUNTIFS(Data!$H:$H,$A45,Data!$C:$C,CJ$1,Data!$D:$D,CJ$2)</f>
        <v>0</v>
      </c>
      <c r="CK45" s="5">
        <f>COUNTIFS(Data!$H:$H,$A45,Data!$C:$C,CK$1,Data!$D:$D,CK$2)</f>
        <v>0</v>
      </c>
      <c r="CL45" s="5">
        <f>COUNTIFS(Data!$H:$H,$A45,Data!$C:$C,CL$1,Data!$D:$D,CL$2)</f>
        <v>0</v>
      </c>
      <c r="CM45" s="5">
        <f>COUNTIFS(Data!$H:$H,$A45,Data!$C:$C,CM$1,Data!$D:$D,CM$2)</f>
        <v>0</v>
      </c>
      <c r="CN45" s="5">
        <f>COUNTIFS(Data!$H:$H,$A45,Data!$C:$C,CN$1,Data!$D:$D,CN$2)</f>
        <v>0</v>
      </c>
      <c r="CO45" s="5">
        <f>COUNTIFS(Data!$H:$H,$A45,Data!$C:$C,CO$1,Data!$D:$D,CO$2)</f>
        <v>0</v>
      </c>
      <c r="CP45" s="5">
        <f>COUNTIFS(Data!$H:$H,$A45,Data!$C:$C,CP$1,Data!$D:$D,CP$2)</f>
        <v>0</v>
      </c>
      <c r="CQ45" s="5">
        <f>COUNTIFS(Data!$H:$H,$A45,Data!$C:$C,CQ$1,Data!$D:$D,CQ$2)</f>
        <v>0</v>
      </c>
      <c r="CR45" s="5">
        <f>COUNTIFS(Data!$H:$H,$A45,Data!$C:$C,CR$1,Data!$D:$D,CR$2)</f>
        <v>0</v>
      </c>
      <c r="CS45" s="5">
        <f>COUNTIFS(Data!$H:$H,$A45,Data!$C:$C,CS$1,Data!$D:$D,CS$2)</f>
        <v>1</v>
      </c>
      <c r="CT45" s="5">
        <f>COUNTIFS(Data!$H:$H,$A45,Data!$C:$C,CT$1,Data!$D:$D,CT$2)</f>
        <v>0</v>
      </c>
      <c r="CU45" s="5">
        <f>COUNTIFS(Data!$H:$H,$A45,Data!$C:$C,CU$1,Data!$D:$D,CU$2)</f>
        <v>1</v>
      </c>
      <c r="CV45" s="5">
        <f>COUNTIFS(Data!$H:$H,$A45,Data!$C:$C,CV$1,Data!$D:$D,CV$2)</f>
        <v>0</v>
      </c>
      <c r="CW45" s="5">
        <f t="shared" ref="CW45:CX45" si="44">SUMIF($B$2:$CV$2,CW$2, $B45:$CV45)</f>
        <v>2</v>
      </c>
      <c r="CX45" s="5">
        <f t="shared" si="44"/>
        <v>0</v>
      </c>
      <c r="CY45" s="5">
        <f t="shared" si="3"/>
        <v>2</v>
      </c>
    </row>
    <row r="46">
      <c r="A46" s="5" t="str">
        <f>Countries!A44</f>
        <v>IRL</v>
      </c>
      <c r="B46" s="5">
        <f>COUNTIFS(Data!$H:$H,$A46,Data!$C:$C,B$1,Data!$D:$D,B$2)</f>
        <v>0</v>
      </c>
      <c r="C46" s="5">
        <f>COUNTIFS(Data!$H:$H,$A46,Data!$C:$C,C$1,Data!$D:$D,C$2)</f>
        <v>0</v>
      </c>
      <c r="D46" s="5">
        <f>COUNTIFS(Data!$H:$H,$A46,Data!$C:$C,D$1,Data!$D:$D,D$2)</f>
        <v>0</v>
      </c>
      <c r="E46" s="5">
        <f>COUNTIFS(Data!$H:$H,$A46,Data!$C:$C,E$1,Data!$D:$D,E$2)</f>
        <v>0</v>
      </c>
      <c r="F46" s="5">
        <f>COUNTIFS(Data!$H:$H,$A46,Data!$C:$C,F$1,Data!$D:$D,F$2)</f>
        <v>0</v>
      </c>
      <c r="G46" s="5">
        <f>COUNTIFS(Data!$H:$H,$A46,Data!$C:$C,G$1,Data!$D:$D,G$2)</f>
        <v>0</v>
      </c>
      <c r="H46" s="5">
        <f>COUNTIFS(Data!$H:$H,$A46,Data!$C:$C,H$1,Data!$D:$D,H$2)</f>
        <v>0</v>
      </c>
      <c r="I46" s="5">
        <f>COUNTIFS(Data!$H:$H,$A46,Data!$C:$C,I$1,Data!$D:$D,I$2)</f>
        <v>0</v>
      </c>
      <c r="J46" s="5">
        <f>COUNTIFS(Data!$H:$H,$A46,Data!$C:$C,J$1,Data!$D:$D,J$2)</f>
        <v>0</v>
      </c>
      <c r="K46" s="5">
        <f>COUNTIFS(Data!$H:$H,$A46,Data!$C:$C,K$1,Data!$D:$D,K$2)</f>
        <v>0</v>
      </c>
      <c r="L46" s="5">
        <f>COUNTIFS(Data!$H:$H,$A46,Data!$C:$C,L$1,Data!$D:$D,L$2)</f>
        <v>0</v>
      </c>
      <c r="M46" s="5">
        <f>COUNTIFS(Data!$H:$H,$A46,Data!$C:$C,M$1,Data!$D:$D,M$2)</f>
        <v>0</v>
      </c>
      <c r="N46" s="5">
        <f>COUNTIFS(Data!$H:$H,$A46,Data!$C:$C,N$1,Data!$D:$D,N$2)</f>
        <v>0</v>
      </c>
      <c r="O46" s="5">
        <f>COUNTIFS(Data!$H:$H,$A46,Data!$C:$C,O$1,Data!$D:$D,O$2)</f>
        <v>0</v>
      </c>
      <c r="P46" s="5">
        <f>COUNTIFS(Data!$H:$H,$A46,Data!$C:$C,P$1,Data!$D:$D,P$2)</f>
        <v>0</v>
      </c>
      <c r="Q46" s="5">
        <f>COUNTIFS(Data!$H:$H,$A46,Data!$C:$C,Q$1,Data!$D:$D,Q$2)</f>
        <v>0</v>
      </c>
      <c r="R46" s="5">
        <f>COUNTIFS(Data!$H:$H,$A46,Data!$C:$C,R$1,Data!$D:$D,R$2)</f>
        <v>0</v>
      </c>
      <c r="S46" s="5">
        <f>COUNTIFS(Data!$H:$H,$A46,Data!$C:$C,S$1,Data!$D:$D,S$2)</f>
        <v>0</v>
      </c>
      <c r="T46" s="5">
        <f>COUNTIFS(Data!$H:$H,$A46,Data!$C:$C,T$1,Data!$D:$D,T$2)</f>
        <v>0</v>
      </c>
      <c r="U46" s="5">
        <f>COUNTIFS(Data!$H:$H,$A46,Data!$C:$C,U$1,Data!$D:$D,U$2)</f>
        <v>0</v>
      </c>
      <c r="V46" s="5">
        <f>COUNTIFS(Data!$H:$H,$A46,Data!$C:$C,V$1,Data!$D:$D,V$2)</f>
        <v>0</v>
      </c>
      <c r="W46" s="5">
        <f>COUNTIFS(Data!$H:$H,$A46,Data!$C:$C,W$1,Data!$D:$D,W$2)</f>
        <v>0</v>
      </c>
      <c r="X46" s="5">
        <f>COUNTIFS(Data!$H:$H,$A46,Data!$C:$C,X$1,Data!$D:$D,X$2)</f>
        <v>0</v>
      </c>
      <c r="Y46" s="5">
        <f>COUNTIFS(Data!$H:$H,$A46,Data!$C:$C,Y$1,Data!$D:$D,Y$2)</f>
        <v>0</v>
      </c>
      <c r="Z46" s="5">
        <f>COUNTIFS(Data!$H:$H,$A46,Data!$C:$C,Z$1,Data!$D:$D,Z$2)</f>
        <v>0</v>
      </c>
      <c r="AA46" s="5">
        <f>COUNTIFS(Data!$H:$H,$A46,Data!$C:$C,AA$1,Data!$D:$D,AA$2)</f>
        <v>0</v>
      </c>
      <c r="AB46" s="5">
        <f>COUNTIFS(Data!$H:$H,$A46,Data!$C:$C,AB$1,Data!$D:$D,AB$2)</f>
        <v>0</v>
      </c>
      <c r="AC46" s="5">
        <f>COUNTIFS(Data!$H:$H,$A46,Data!$C:$C,AC$1,Data!$D:$D,AC$2)</f>
        <v>0</v>
      </c>
      <c r="AD46" s="5">
        <f>COUNTIFS(Data!$H:$H,$A46,Data!$C:$C,AD$1,Data!$D:$D,AD$2)</f>
        <v>0</v>
      </c>
      <c r="AE46" s="5">
        <f>COUNTIFS(Data!$H:$H,$A46,Data!$C:$C,AE$1,Data!$D:$D,AE$2)</f>
        <v>0</v>
      </c>
      <c r="AF46" s="5">
        <f>COUNTIFS(Data!$H:$H,$A46,Data!$C:$C,AF$1,Data!$D:$D,AF$2)</f>
        <v>0</v>
      </c>
      <c r="AG46" s="5">
        <f>COUNTIFS(Data!$H:$H,$A46,Data!$C:$C,AG$1,Data!$D:$D,AG$2)</f>
        <v>0</v>
      </c>
      <c r="AH46" s="5">
        <f>COUNTIFS(Data!$H:$H,$A46,Data!$C:$C,AH$1,Data!$D:$D,AH$2)</f>
        <v>0</v>
      </c>
      <c r="AI46" s="5">
        <f>COUNTIFS(Data!$H:$H,$A46,Data!$C:$C,AI$1,Data!$D:$D,AI$2)</f>
        <v>0</v>
      </c>
      <c r="AJ46" s="5">
        <f>COUNTIFS(Data!$H:$H,$A46,Data!$C:$C,AJ$1,Data!$D:$D,AJ$2)</f>
        <v>0</v>
      </c>
      <c r="AK46" s="5">
        <f>COUNTIFS(Data!$H:$H,$A46,Data!$C:$C,AK$1,Data!$D:$D,AK$2)</f>
        <v>0</v>
      </c>
      <c r="AL46" s="5">
        <f>COUNTIFS(Data!$H:$H,$A46,Data!$C:$C,AL$1,Data!$D:$D,AL$2)</f>
        <v>0</v>
      </c>
      <c r="AM46" s="5">
        <f>COUNTIFS(Data!$H:$H,$A46,Data!$C:$C,AM$1,Data!$D:$D,AM$2)</f>
        <v>0</v>
      </c>
      <c r="AN46" s="5">
        <f>COUNTIFS(Data!$H:$H,$A46,Data!$C:$C,AN$1,Data!$D:$D,AN$2)</f>
        <v>0</v>
      </c>
      <c r="AO46" s="5">
        <f>COUNTIFS(Data!$H:$H,$A46,Data!$C:$C,AO$1,Data!$D:$D,AO$2)</f>
        <v>0</v>
      </c>
      <c r="AP46" s="5">
        <f>COUNTIFS(Data!$H:$H,$A46,Data!$C:$C,AP$1,Data!$D:$D,AP$2)</f>
        <v>0</v>
      </c>
      <c r="AQ46" s="5">
        <f>COUNTIFS(Data!$H:$H,$A46,Data!$C:$C,AQ$1,Data!$D:$D,AQ$2)</f>
        <v>0</v>
      </c>
      <c r="AR46" s="5">
        <f>COUNTIFS(Data!$H:$H,$A46,Data!$C:$C,AR$1,Data!$D:$D,AR$2)</f>
        <v>0</v>
      </c>
      <c r="AS46" s="5">
        <f>COUNTIFS(Data!$H:$H,$A46,Data!$C:$C,AS$1,Data!$D:$D,AS$2)</f>
        <v>0</v>
      </c>
      <c r="AT46" s="5">
        <f>COUNTIFS(Data!$H:$H,$A46,Data!$C:$C,AT$1,Data!$D:$D,AT$2)</f>
        <v>0</v>
      </c>
      <c r="AU46" s="5">
        <f>COUNTIFS(Data!$H:$H,$A46,Data!$C:$C,AU$1,Data!$D:$D,AU$2)</f>
        <v>0</v>
      </c>
      <c r="AV46" s="5">
        <f>COUNTIFS(Data!$H:$H,$A46,Data!$C:$C,AV$1,Data!$D:$D,AV$2)</f>
        <v>0</v>
      </c>
      <c r="AW46" s="5">
        <f>COUNTIFS(Data!$H:$H,$A46,Data!$C:$C,AW$1,Data!$D:$D,AW$2)</f>
        <v>0</v>
      </c>
      <c r="AX46" s="5">
        <f>COUNTIFS(Data!$H:$H,$A46,Data!$C:$C,AX$1,Data!$D:$D,AX$2)</f>
        <v>0</v>
      </c>
      <c r="AY46" s="5">
        <f>COUNTIFS(Data!$H:$H,$A46,Data!$C:$C,AY$1,Data!$D:$D,AY$2)</f>
        <v>0</v>
      </c>
      <c r="AZ46" s="5">
        <f>COUNTIFS(Data!$H:$H,$A46,Data!$C:$C,AZ$1,Data!$D:$D,AZ$2)</f>
        <v>0</v>
      </c>
      <c r="BA46" s="5">
        <f>COUNTIFS(Data!$H:$H,$A46,Data!$C:$C,BA$1,Data!$D:$D,BA$2)</f>
        <v>0</v>
      </c>
      <c r="BB46" s="5">
        <f>COUNTIFS(Data!$H:$H,$A46,Data!$C:$C,BB$1,Data!$D:$D,BB$2)</f>
        <v>0</v>
      </c>
      <c r="BC46" s="5">
        <f>COUNTIFS(Data!$H:$H,$A46,Data!$C:$C,BC$1,Data!$D:$D,BC$2)</f>
        <v>0</v>
      </c>
      <c r="BD46" s="5">
        <f>COUNTIFS(Data!$H:$H,$A46,Data!$C:$C,BD$1,Data!$D:$D,BD$2)</f>
        <v>0</v>
      </c>
      <c r="BE46" s="5">
        <f>COUNTIFS(Data!$H:$H,$A46,Data!$C:$C,BE$1,Data!$D:$D,BE$2)</f>
        <v>0</v>
      </c>
      <c r="BF46" s="5">
        <f>COUNTIFS(Data!$H:$H,$A46,Data!$C:$C,BF$1,Data!$D:$D,BF$2)</f>
        <v>0</v>
      </c>
      <c r="BG46" s="5">
        <f>COUNTIFS(Data!$H:$H,$A46,Data!$C:$C,BG$1,Data!$D:$D,BG$2)</f>
        <v>0</v>
      </c>
      <c r="BH46" s="5">
        <f>COUNTIFS(Data!$H:$H,$A46,Data!$C:$C,BH$1,Data!$D:$D,BH$2)</f>
        <v>0</v>
      </c>
      <c r="BI46" s="5">
        <f>COUNTIFS(Data!$H:$H,$A46,Data!$C:$C,BI$1,Data!$D:$D,BI$2)</f>
        <v>0</v>
      </c>
      <c r="BJ46" s="5">
        <f>COUNTIFS(Data!$H:$H,$A46,Data!$C:$C,BJ$1,Data!$D:$D,BJ$2)</f>
        <v>0</v>
      </c>
      <c r="BK46" s="5">
        <f>COUNTIFS(Data!$H:$H,$A46,Data!$C:$C,BK$1,Data!$D:$D,BK$2)</f>
        <v>0</v>
      </c>
      <c r="BL46" s="5">
        <f>COUNTIFS(Data!$H:$H,$A46,Data!$C:$C,BL$1,Data!$D:$D,BL$2)</f>
        <v>0</v>
      </c>
      <c r="BM46" s="5">
        <f>COUNTIFS(Data!$H:$H,$A46,Data!$C:$C,BM$1,Data!$D:$D,BM$2)</f>
        <v>0</v>
      </c>
      <c r="BN46" s="5">
        <f>COUNTIFS(Data!$H:$H,$A46,Data!$C:$C,BN$1,Data!$D:$D,BN$2)</f>
        <v>0</v>
      </c>
      <c r="BO46" s="5">
        <f>COUNTIFS(Data!$H:$H,$A46,Data!$C:$C,BO$1,Data!$D:$D,BO$2)</f>
        <v>0</v>
      </c>
      <c r="BP46" s="5">
        <f>COUNTIFS(Data!$H:$H,$A46,Data!$C:$C,BP$1,Data!$D:$D,BP$2)</f>
        <v>0</v>
      </c>
      <c r="BQ46" s="5">
        <f>COUNTIFS(Data!$H:$H,$A46,Data!$C:$C,BQ$1,Data!$D:$D,BQ$2)</f>
        <v>0</v>
      </c>
      <c r="BR46" s="5">
        <f>COUNTIFS(Data!$H:$H,$A46,Data!$C:$C,BR$1,Data!$D:$D,BR$2)</f>
        <v>0</v>
      </c>
      <c r="BS46" s="5">
        <f>COUNTIFS(Data!$H:$H,$A46,Data!$C:$C,BS$1,Data!$D:$D,BS$2)</f>
        <v>0</v>
      </c>
      <c r="BT46" s="5">
        <f>COUNTIFS(Data!$H:$H,$A46,Data!$C:$C,BT$1,Data!$D:$D,BT$2)</f>
        <v>0</v>
      </c>
      <c r="BU46" s="5">
        <f>COUNTIFS(Data!$H:$H,$A46,Data!$C:$C,BU$1,Data!$D:$D,BU$2)</f>
        <v>0</v>
      </c>
      <c r="BV46" s="5">
        <f>COUNTIFS(Data!$H:$H,$A46,Data!$C:$C,BV$1,Data!$D:$D,BV$2)</f>
        <v>0</v>
      </c>
      <c r="BW46" s="5">
        <f>COUNTIFS(Data!$H:$H,$A46,Data!$C:$C,BW$1,Data!$D:$D,BW$2)</f>
        <v>0</v>
      </c>
      <c r="BX46" s="5">
        <f>COUNTIFS(Data!$H:$H,$A46,Data!$C:$C,BX$1,Data!$D:$D,BX$2)</f>
        <v>0</v>
      </c>
      <c r="BY46" s="5">
        <f>COUNTIFS(Data!$H:$H,$A46,Data!$C:$C,BY$1,Data!$D:$D,BY$2)</f>
        <v>0</v>
      </c>
      <c r="BZ46" s="5">
        <f>COUNTIFS(Data!$H:$H,$A46,Data!$C:$C,BZ$1,Data!$D:$D,BZ$2)</f>
        <v>0</v>
      </c>
      <c r="CA46" s="5">
        <f>COUNTIFS(Data!$H:$H,$A46,Data!$C:$C,CA$1,Data!$D:$D,CA$2)</f>
        <v>0</v>
      </c>
      <c r="CB46" s="5">
        <f>COUNTIFS(Data!$H:$H,$A46,Data!$C:$C,CB$1,Data!$D:$D,CB$2)</f>
        <v>0</v>
      </c>
      <c r="CC46" s="5">
        <f>COUNTIFS(Data!$H:$H,$A46,Data!$C:$C,CC$1,Data!$D:$D,CC$2)</f>
        <v>0</v>
      </c>
      <c r="CD46" s="5">
        <f>COUNTIFS(Data!$H:$H,$A46,Data!$C:$C,CD$1,Data!$D:$D,CD$2)</f>
        <v>0</v>
      </c>
      <c r="CE46" s="5">
        <f>COUNTIFS(Data!$H:$H,$A46,Data!$C:$C,CE$1,Data!$D:$D,CE$2)</f>
        <v>0</v>
      </c>
      <c r="CF46" s="5">
        <f>COUNTIFS(Data!$H:$H,$A46,Data!$C:$C,CF$1,Data!$D:$D,CF$2)</f>
        <v>0</v>
      </c>
      <c r="CG46" s="5">
        <f>COUNTIFS(Data!$H:$H,$A46,Data!$C:$C,CG$1,Data!$D:$D,CG$2)</f>
        <v>0</v>
      </c>
      <c r="CH46" s="5">
        <f>COUNTIFS(Data!$H:$H,$A46,Data!$C:$C,CH$1,Data!$D:$D,CH$2)</f>
        <v>0</v>
      </c>
      <c r="CI46" s="5">
        <f>COUNTIFS(Data!$H:$H,$A46,Data!$C:$C,CI$1,Data!$D:$D,CI$2)</f>
        <v>0</v>
      </c>
      <c r="CJ46" s="5">
        <f>COUNTIFS(Data!$H:$H,$A46,Data!$C:$C,CJ$1,Data!$D:$D,CJ$2)</f>
        <v>0</v>
      </c>
      <c r="CK46" s="5">
        <f>COUNTIFS(Data!$H:$H,$A46,Data!$C:$C,CK$1,Data!$D:$D,CK$2)</f>
        <v>0</v>
      </c>
      <c r="CL46" s="5">
        <f>COUNTIFS(Data!$H:$H,$A46,Data!$C:$C,CL$1,Data!$D:$D,CL$2)</f>
        <v>0</v>
      </c>
      <c r="CM46" s="5">
        <f>COUNTIFS(Data!$H:$H,$A46,Data!$C:$C,CM$1,Data!$D:$D,CM$2)</f>
        <v>0</v>
      </c>
      <c r="CN46" s="5">
        <f>COUNTIFS(Data!$H:$H,$A46,Data!$C:$C,CN$1,Data!$D:$D,CN$2)</f>
        <v>0</v>
      </c>
      <c r="CO46" s="5">
        <f>COUNTIFS(Data!$H:$H,$A46,Data!$C:$C,CO$1,Data!$D:$D,CO$2)</f>
        <v>0</v>
      </c>
      <c r="CP46" s="5">
        <f>COUNTIFS(Data!$H:$H,$A46,Data!$C:$C,CP$1,Data!$D:$D,CP$2)</f>
        <v>0</v>
      </c>
      <c r="CQ46" s="5">
        <f>COUNTIFS(Data!$H:$H,$A46,Data!$C:$C,CQ$1,Data!$D:$D,CQ$2)</f>
        <v>0</v>
      </c>
      <c r="CR46" s="5">
        <f>COUNTIFS(Data!$H:$H,$A46,Data!$C:$C,CR$1,Data!$D:$D,CR$2)</f>
        <v>0</v>
      </c>
      <c r="CS46" s="5">
        <f>COUNTIFS(Data!$H:$H,$A46,Data!$C:$C,CS$1,Data!$D:$D,CS$2)</f>
        <v>0</v>
      </c>
      <c r="CT46" s="5">
        <f>COUNTIFS(Data!$H:$H,$A46,Data!$C:$C,CT$1,Data!$D:$D,CT$2)</f>
        <v>0</v>
      </c>
      <c r="CU46" s="5">
        <f>COUNTIFS(Data!$H:$H,$A46,Data!$C:$C,CU$1,Data!$D:$D,CU$2)</f>
        <v>0</v>
      </c>
      <c r="CV46" s="5">
        <f>COUNTIFS(Data!$H:$H,$A46,Data!$C:$C,CV$1,Data!$D:$D,CV$2)</f>
        <v>0</v>
      </c>
      <c r="CW46" s="5">
        <f t="shared" ref="CW46:CX46" si="45">SUMIF($B$2:$CV$2,CW$2, $B46:$CV46)</f>
        <v>0</v>
      </c>
      <c r="CX46" s="5">
        <f t="shared" si="45"/>
        <v>0</v>
      </c>
      <c r="CY46" s="5">
        <f t="shared" si="3"/>
        <v>0</v>
      </c>
    </row>
    <row r="47">
      <c r="A47" s="5" t="str">
        <f>Countries!A45</f>
        <v>ISR</v>
      </c>
      <c r="B47" s="5">
        <f>COUNTIFS(Data!$H:$H,$A47,Data!$C:$C,B$1,Data!$D:$D,B$2)</f>
        <v>0</v>
      </c>
      <c r="C47" s="5">
        <f>COUNTIFS(Data!$H:$H,$A47,Data!$C:$C,C$1,Data!$D:$D,C$2)</f>
        <v>0</v>
      </c>
      <c r="D47" s="5">
        <f>COUNTIFS(Data!$H:$H,$A47,Data!$C:$C,D$1,Data!$D:$D,D$2)</f>
        <v>0</v>
      </c>
      <c r="E47" s="5">
        <f>COUNTIFS(Data!$H:$H,$A47,Data!$C:$C,E$1,Data!$D:$D,E$2)</f>
        <v>0</v>
      </c>
      <c r="F47" s="5">
        <f>COUNTIFS(Data!$H:$H,$A47,Data!$C:$C,F$1,Data!$D:$D,F$2)</f>
        <v>0</v>
      </c>
      <c r="G47" s="5">
        <f>COUNTIFS(Data!$H:$H,$A47,Data!$C:$C,G$1,Data!$D:$D,G$2)</f>
        <v>0</v>
      </c>
      <c r="H47" s="5">
        <f>COUNTIFS(Data!$H:$H,$A47,Data!$C:$C,H$1,Data!$D:$D,H$2)</f>
        <v>0</v>
      </c>
      <c r="I47" s="5">
        <f>COUNTIFS(Data!$H:$H,$A47,Data!$C:$C,I$1,Data!$D:$D,I$2)</f>
        <v>0</v>
      </c>
      <c r="J47" s="5">
        <f>COUNTIFS(Data!$H:$H,$A47,Data!$C:$C,J$1,Data!$D:$D,J$2)</f>
        <v>0</v>
      </c>
      <c r="K47" s="5">
        <f>COUNTIFS(Data!$H:$H,$A47,Data!$C:$C,K$1,Data!$D:$D,K$2)</f>
        <v>0</v>
      </c>
      <c r="L47" s="5">
        <f>COUNTIFS(Data!$H:$H,$A47,Data!$C:$C,L$1,Data!$D:$D,L$2)</f>
        <v>0</v>
      </c>
      <c r="M47" s="5">
        <f>COUNTIFS(Data!$H:$H,$A47,Data!$C:$C,M$1,Data!$D:$D,M$2)</f>
        <v>0</v>
      </c>
      <c r="N47" s="5">
        <f>COUNTIFS(Data!$H:$H,$A47,Data!$C:$C,N$1,Data!$D:$D,N$2)</f>
        <v>0</v>
      </c>
      <c r="O47" s="5">
        <f>COUNTIFS(Data!$H:$H,$A47,Data!$C:$C,O$1,Data!$D:$D,O$2)</f>
        <v>0</v>
      </c>
      <c r="P47" s="5">
        <f>COUNTIFS(Data!$H:$H,$A47,Data!$C:$C,P$1,Data!$D:$D,P$2)</f>
        <v>0</v>
      </c>
      <c r="Q47" s="5">
        <f>COUNTIFS(Data!$H:$H,$A47,Data!$C:$C,Q$1,Data!$D:$D,Q$2)</f>
        <v>0</v>
      </c>
      <c r="R47" s="5">
        <f>COUNTIFS(Data!$H:$H,$A47,Data!$C:$C,R$1,Data!$D:$D,R$2)</f>
        <v>0</v>
      </c>
      <c r="S47" s="5">
        <f>COUNTIFS(Data!$H:$H,$A47,Data!$C:$C,S$1,Data!$D:$D,S$2)</f>
        <v>0</v>
      </c>
      <c r="T47" s="5">
        <f>COUNTIFS(Data!$H:$H,$A47,Data!$C:$C,T$1,Data!$D:$D,T$2)</f>
        <v>0</v>
      </c>
      <c r="U47" s="5">
        <f>COUNTIFS(Data!$H:$H,$A47,Data!$C:$C,U$1,Data!$D:$D,U$2)</f>
        <v>0</v>
      </c>
      <c r="V47" s="5">
        <f>COUNTIFS(Data!$H:$H,$A47,Data!$C:$C,V$1,Data!$D:$D,V$2)</f>
        <v>0</v>
      </c>
      <c r="W47" s="5">
        <f>COUNTIFS(Data!$H:$H,$A47,Data!$C:$C,W$1,Data!$D:$D,W$2)</f>
        <v>0</v>
      </c>
      <c r="X47" s="5">
        <f>COUNTIFS(Data!$H:$H,$A47,Data!$C:$C,X$1,Data!$D:$D,X$2)</f>
        <v>0</v>
      </c>
      <c r="Y47" s="5">
        <f>COUNTIFS(Data!$H:$H,$A47,Data!$C:$C,Y$1,Data!$D:$D,Y$2)</f>
        <v>0</v>
      </c>
      <c r="Z47" s="5">
        <f>COUNTIFS(Data!$H:$H,$A47,Data!$C:$C,Z$1,Data!$D:$D,Z$2)</f>
        <v>0</v>
      </c>
      <c r="AA47" s="5">
        <f>COUNTIFS(Data!$H:$H,$A47,Data!$C:$C,AA$1,Data!$D:$D,AA$2)</f>
        <v>0</v>
      </c>
      <c r="AB47" s="5">
        <f>COUNTIFS(Data!$H:$H,$A47,Data!$C:$C,AB$1,Data!$D:$D,AB$2)</f>
        <v>0</v>
      </c>
      <c r="AC47" s="5">
        <f>COUNTIFS(Data!$H:$H,$A47,Data!$C:$C,AC$1,Data!$D:$D,AC$2)</f>
        <v>0</v>
      </c>
      <c r="AD47" s="5">
        <f>COUNTIFS(Data!$H:$H,$A47,Data!$C:$C,AD$1,Data!$D:$D,AD$2)</f>
        <v>0</v>
      </c>
      <c r="AE47" s="5">
        <f>COUNTIFS(Data!$H:$H,$A47,Data!$C:$C,AE$1,Data!$D:$D,AE$2)</f>
        <v>0</v>
      </c>
      <c r="AF47" s="5">
        <f>COUNTIFS(Data!$H:$H,$A47,Data!$C:$C,AF$1,Data!$D:$D,AF$2)</f>
        <v>0</v>
      </c>
      <c r="AG47" s="5">
        <f>COUNTIFS(Data!$H:$H,$A47,Data!$C:$C,AG$1,Data!$D:$D,AG$2)</f>
        <v>0</v>
      </c>
      <c r="AH47" s="5">
        <f>COUNTIFS(Data!$H:$H,$A47,Data!$C:$C,AH$1,Data!$D:$D,AH$2)</f>
        <v>0</v>
      </c>
      <c r="AI47" s="5">
        <f>COUNTIFS(Data!$H:$H,$A47,Data!$C:$C,AI$1,Data!$D:$D,AI$2)</f>
        <v>0</v>
      </c>
      <c r="AJ47" s="5">
        <f>COUNTIFS(Data!$H:$H,$A47,Data!$C:$C,AJ$1,Data!$D:$D,AJ$2)</f>
        <v>0</v>
      </c>
      <c r="AK47" s="5">
        <f>COUNTIFS(Data!$H:$H,$A47,Data!$C:$C,AK$1,Data!$D:$D,AK$2)</f>
        <v>0</v>
      </c>
      <c r="AL47" s="5">
        <f>COUNTIFS(Data!$H:$H,$A47,Data!$C:$C,AL$1,Data!$D:$D,AL$2)</f>
        <v>0</v>
      </c>
      <c r="AM47" s="5">
        <f>COUNTIFS(Data!$H:$H,$A47,Data!$C:$C,AM$1,Data!$D:$D,AM$2)</f>
        <v>0</v>
      </c>
      <c r="AN47" s="5">
        <f>COUNTIFS(Data!$H:$H,$A47,Data!$C:$C,AN$1,Data!$D:$D,AN$2)</f>
        <v>0</v>
      </c>
      <c r="AO47" s="5">
        <f>COUNTIFS(Data!$H:$H,$A47,Data!$C:$C,AO$1,Data!$D:$D,AO$2)</f>
        <v>0</v>
      </c>
      <c r="AP47" s="5">
        <f>COUNTIFS(Data!$H:$H,$A47,Data!$C:$C,AP$1,Data!$D:$D,AP$2)</f>
        <v>0</v>
      </c>
      <c r="AQ47" s="5">
        <f>COUNTIFS(Data!$H:$H,$A47,Data!$C:$C,AQ$1,Data!$D:$D,AQ$2)</f>
        <v>0</v>
      </c>
      <c r="AR47" s="5">
        <f>COUNTIFS(Data!$H:$H,$A47,Data!$C:$C,AR$1,Data!$D:$D,AR$2)</f>
        <v>0</v>
      </c>
      <c r="AS47" s="5">
        <f>COUNTIFS(Data!$H:$H,$A47,Data!$C:$C,AS$1,Data!$D:$D,AS$2)</f>
        <v>0</v>
      </c>
      <c r="AT47" s="5">
        <f>COUNTIFS(Data!$H:$H,$A47,Data!$C:$C,AT$1,Data!$D:$D,AT$2)</f>
        <v>0</v>
      </c>
      <c r="AU47" s="5">
        <f>COUNTIFS(Data!$H:$H,$A47,Data!$C:$C,AU$1,Data!$D:$D,AU$2)</f>
        <v>0</v>
      </c>
      <c r="AV47" s="5">
        <f>COUNTIFS(Data!$H:$H,$A47,Data!$C:$C,AV$1,Data!$D:$D,AV$2)</f>
        <v>0</v>
      </c>
      <c r="AW47" s="5">
        <f>COUNTIFS(Data!$H:$H,$A47,Data!$C:$C,AW$1,Data!$D:$D,AW$2)</f>
        <v>0</v>
      </c>
      <c r="AX47" s="5">
        <f>COUNTIFS(Data!$H:$H,$A47,Data!$C:$C,AX$1,Data!$D:$D,AX$2)</f>
        <v>0</v>
      </c>
      <c r="AY47" s="5">
        <f>COUNTIFS(Data!$H:$H,$A47,Data!$C:$C,AY$1,Data!$D:$D,AY$2)</f>
        <v>0</v>
      </c>
      <c r="AZ47" s="5">
        <f>COUNTIFS(Data!$H:$H,$A47,Data!$C:$C,AZ$1,Data!$D:$D,AZ$2)</f>
        <v>0</v>
      </c>
      <c r="BA47" s="5">
        <f>COUNTIFS(Data!$H:$H,$A47,Data!$C:$C,BA$1,Data!$D:$D,BA$2)</f>
        <v>0</v>
      </c>
      <c r="BB47" s="5">
        <f>COUNTIFS(Data!$H:$H,$A47,Data!$C:$C,BB$1,Data!$D:$D,BB$2)</f>
        <v>0</v>
      </c>
      <c r="BC47" s="5">
        <f>COUNTIFS(Data!$H:$H,$A47,Data!$C:$C,BC$1,Data!$D:$D,BC$2)</f>
        <v>0</v>
      </c>
      <c r="BD47" s="5">
        <f>COUNTIFS(Data!$H:$H,$A47,Data!$C:$C,BD$1,Data!$D:$D,BD$2)</f>
        <v>0</v>
      </c>
      <c r="BE47" s="5">
        <f>COUNTIFS(Data!$H:$H,$A47,Data!$C:$C,BE$1,Data!$D:$D,BE$2)</f>
        <v>0</v>
      </c>
      <c r="BF47" s="5">
        <f>COUNTIFS(Data!$H:$H,$A47,Data!$C:$C,BF$1,Data!$D:$D,BF$2)</f>
        <v>0</v>
      </c>
      <c r="BG47" s="5">
        <f>COUNTIFS(Data!$H:$H,$A47,Data!$C:$C,BG$1,Data!$D:$D,BG$2)</f>
        <v>0</v>
      </c>
      <c r="BH47" s="5">
        <f>COUNTIFS(Data!$H:$H,$A47,Data!$C:$C,BH$1,Data!$D:$D,BH$2)</f>
        <v>0</v>
      </c>
      <c r="BI47" s="5">
        <f>COUNTIFS(Data!$H:$H,$A47,Data!$C:$C,BI$1,Data!$D:$D,BI$2)</f>
        <v>0</v>
      </c>
      <c r="BJ47" s="5">
        <f>COUNTIFS(Data!$H:$H,$A47,Data!$C:$C,BJ$1,Data!$D:$D,BJ$2)</f>
        <v>0</v>
      </c>
      <c r="BK47" s="5">
        <f>COUNTIFS(Data!$H:$H,$A47,Data!$C:$C,BK$1,Data!$D:$D,BK$2)</f>
        <v>0</v>
      </c>
      <c r="BL47" s="5">
        <f>COUNTIFS(Data!$H:$H,$A47,Data!$C:$C,BL$1,Data!$D:$D,BL$2)</f>
        <v>0</v>
      </c>
      <c r="BM47" s="5">
        <f>COUNTIFS(Data!$H:$H,$A47,Data!$C:$C,BM$1,Data!$D:$D,BM$2)</f>
        <v>0</v>
      </c>
      <c r="BN47" s="5">
        <f>COUNTIFS(Data!$H:$H,$A47,Data!$C:$C,BN$1,Data!$D:$D,BN$2)</f>
        <v>0</v>
      </c>
      <c r="BO47" s="5">
        <f>COUNTIFS(Data!$H:$H,$A47,Data!$C:$C,BO$1,Data!$D:$D,BO$2)</f>
        <v>0</v>
      </c>
      <c r="BP47" s="5">
        <f>COUNTIFS(Data!$H:$H,$A47,Data!$C:$C,BP$1,Data!$D:$D,BP$2)</f>
        <v>0</v>
      </c>
      <c r="BQ47" s="5">
        <f>COUNTIFS(Data!$H:$H,$A47,Data!$C:$C,BQ$1,Data!$D:$D,BQ$2)</f>
        <v>0</v>
      </c>
      <c r="BR47" s="5">
        <f>COUNTIFS(Data!$H:$H,$A47,Data!$C:$C,BR$1,Data!$D:$D,BR$2)</f>
        <v>0</v>
      </c>
      <c r="BS47" s="5">
        <f>COUNTIFS(Data!$H:$H,$A47,Data!$C:$C,BS$1,Data!$D:$D,BS$2)</f>
        <v>0</v>
      </c>
      <c r="BT47" s="5">
        <f>COUNTIFS(Data!$H:$H,$A47,Data!$C:$C,BT$1,Data!$D:$D,BT$2)</f>
        <v>0</v>
      </c>
      <c r="BU47" s="5">
        <f>COUNTIFS(Data!$H:$H,$A47,Data!$C:$C,BU$1,Data!$D:$D,BU$2)</f>
        <v>0</v>
      </c>
      <c r="BV47" s="5">
        <f>COUNTIFS(Data!$H:$H,$A47,Data!$C:$C,BV$1,Data!$D:$D,BV$2)</f>
        <v>0</v>
      </c>
      <c r="BW47" s="5">
        <f>COUNTIFS(Data!$H:$H,$A47,Data!$C:$C,BW$1,Data!$D:$D,BW$2)</f>
        <v>0</v>
      </c>
      <c r="BX47" s="5">
        <f>COUNTIFS(Data!$H:$H,$A47,Data!$C:$C,BX$1,Data!$D:$D,BX$2)</f>
        <v>0</v>
      </c>
      <c r="BY47" s="5">
        <f>COUNTIFS(Data!$H:$H,$A47,Data!$C:$C,BY$1,Data!$D:$D,BY$2)</f>
        <v>0</v>
      </c>
      <c r="BZ47" s="5">
        <f>COUNTIFS(Data!$H:$H,$A47,Data!$C:$C,BZ$1,Data!$D:$D,BZ$2)</f>
        <v>0</v>
      </c>
      <c r="CA47" s="5">
        <f>COUNTIFS(Data!$H:$H,$A47,Data!$C:$C,CA$1,Data!$D:$D,CA$2)</f>
        <v>0</v>
      </c>
      <c r="CB47" s="5">
        <f>COUNTIFS(Data!$H:$H,$A47,Data!$C:$C,CB$1,Data!$D:$D,CB$2)</f>
        <v>0</v>
      </c>
      <c r="CC47" s="5">
        <f>COUNTIFS(Data!$H:$H,$A47,Data!$C:$C,CC$1,Data!$D:$D,CC$2)</f>
        <v>0</v>
      </c>
      <c r="CD47" s="5">
        <f>COUNTIFS(Data!$H:$H,$A47,Data!$C:$C,CD$1,Data!$D:$D,CD$2)</f>
        <v>0</v>
      </c>
      <c r="CE47" s="5">
        <f>COUNTIFS(Data!$H:$H,$A47,Data!$C:$C,CE$1,Data!$D:$D,CE$2)</f>
        <v>0</v>
      </c>
      <c r="CF47" s="5">
        <f>COUNTIFS(Data!$H:$H,$A47,Data!$C:$C,CF$1,Data!$D:$D,CF$2)</f>
        <v>0</v>
      </c>
      <c r="CG47" s="5">
        <f>COUNTIFS(Data!$H:$H,$A47,Data!$C:$C,CG$1,Data!$D:$D,CG$2)</f>
        <v>0</v>
      </c>
      <c r="CH47" s="5">
        <f>COUNTIFS(Data!$H:$H,$A47,Data!$C:$C,CH$1,Data!$D:$D,CH$2)</f>
        <v>0</v>
      </c>
      <c r="CI47" s="5">
        <f>COUNTIFS(Data!$H:$H,$A47,Data!$C:$C,CI$1,Data!$D:$D,CI$2)</f>
        <v>0</v>
      </c>
      <c r="CJ47" s="5">
        <f>COUNTIFS(Data!$H:$H,$A47,Data!$C:$C,CJ$1,Data!$D:$D,CJ$2)</f>
        <v>0</v>
      </c>
      <c r="CK47" s="5">
        <f>COUNTIFS(Data!$H:$H,$A47,Data!$C:$C,CK$1,Data!$D:$D,CK$2)</f>
        <v>0</v>
      </c>
      <c r="CL47" s="5">
        <f>COUNTIFS(Data!$H:$H,$A47,Data!$C:$C,CL$1,Data!$D:$D,CL$2)</f>
        <v>0</v>
      </c>
      <c r="CM47" s="5">
        <f>COUNTIFS(Data!$H:$H,$A47,Data!$C:$C,CM$1,Data!$D:$D,CM$2)</f>
        <v>0</v>
      </c>
      <c r="CN47" s="5">
        <f>COUNTIFS(Data!$H:$H,$A47,Data!$C:$C,CN$1,Data!$D:$D,CN$2)</f>
        <v>0</v>
      </c>
      <c r="CO47" s="5">
        <f>COUNTIFS(Data!$H:$H,$A47,Data!$C:$C,CO$1,Data!$D:$D,CO$2)</f>
        <v>0</v>
      </c>
      <c r="CP47" s="5">
        <f>COUNTIFS(Data!$H:$H,$A47,Data!$C:$C,CP$1,Data!$D:$D,CP$2)</f>
        <v>0</v>
      </c>
      <c r="CQ47" s="5">
        <f>COUNTIFS(Data!$H:$H,$A47,Data!$C:$C,CQ$1,Data!$D:$D,CQ$2)</f>
        <v>0</v>
      </c>
      <c r="CR47" s="5">
        <f>COUNTIFS(Data!$H:$H,$A47,Data!$C:$C,CR$1,Data!$D:$D,CR$2)</f>
        <v>0</v>
      </c>
      <c r="CS47" s="5">
        <f>COUNTIFS(Data!$H:$H,$A47,Data!$C:$C,CS$1,Data!$D:$D,CS$2)</f>
        <v>0</v>
      </c>
      <c r="CT47" s="5">
        <f>COUNTIFS(Data!$H:$H,$A47,Data!$C:$C,CT$1,Data!$D:$D,CT$2)</f>
        <v>0</v>
      </c>
      <c r="CU47" s="5">
        <f>COUNTIFS(Data!$H:$H,$A47,Data!$C:$C,CU$1,Data!$D:$D,CU$2)</f>
        <v>0</v>
      </c>
      <c r="CV47" s="5">
        <f>COUNTIFS(Data!$H:$H,$A47,Data!$C:$C,CV$1,Data!$D:$D,CV$2)</f>
        <v>0</v>
      </c>
      <c r="CW47" s="5">
        <f t="shared" ref="CW47:CX47" si="46">SUMIF($B$2:$CV$2,CW$2, $B47:$CV47)</f>
        <v>0</v>
      </c>
      <c r="CX47" s="5">
        <f t="shared" si="46"/>
        <v>0</v>
      </c>
      <c r="CY47" s="5">
        <f t="shared" si="3"/>
        <v>0</v>
      </c>
    </row>
    <row r="48">
      <c r="A48" s="5" t="str">
        <f>Countries!A46</f>
        <v>ITA</v>
      </c>
      <c r="B48" s="5">
        <f>COUNTIFS(Data!$H:$H,$A48,Data!$C:$C,B$1,Data!$D:$D,B$2)</f>
        <v>0</v>
      </c>
      <c r="C48" s="5">
        <f>COUNTIFS(Data!$H:$H,$A48,Data!$C:$C,C$1,Data!$D:$D,C$2)</f>
        <v>0</v>
      </c>
      <c r="D48" s="5">
        <f>COUNTIFS(Data!$H:$H,$A48,Data!$C:$C,D$1,Data!$D:$D,D$2)</f>
        <v>1</v>
      </c>
      <c r="E48" s="5">
        <f>COUNTIFS(Data!$H:$H,$A48,Data!$C:$C,E$1,Data!$D:$D,E$2)</f>
        <v>0</v>
      </c>
      <c r="F48" s="5">
        <f>COUNTIFS(Data!$H:$H,$A48,Data!$C:$C,F$1,Data!$D:$D,F$2)</f>
        <v>0</v>
      </c>
      <c r="G48" s="5">
        <f>COUNTIFS(Data!$H:$H,$A48,Data!$C:$C,G$1,Data!$D:$D,G$2)</f>
        <v>0</v>
      </c>
      <c r="H48" s="5">
        <f>COUNTIFS(Data!$H:$H,$A48,Data!$C:$C,H$1,Data!$D:$D,H$2)</f>
        <v>1</v>
      </c>
      <c r="I48" s="5">
        <f>COUNTIFS(Data!$H:$H,$A48,Data!$C:$C,I$1,Data!$D:$D,I$2)</f>
        <v>0</v>
      </c>
      <c r="J48" s="5">
        <f>-0.5+COUNTIFS(Data!$H:$H,$A48,Data!$C:$C,J$1,Data!$D:$D,J$2)</f>
        <v>0.5</v>
      </c>
      <c r="K48" s="5">
        <f>COUNTIFS(Data!$H:$H,$A48,Data!$C:$C,K$1,Data!$D:$D,K$2)</f>
        <v>0</v>
      </c>
      <c r="L48" s="5">
        <f>COUNTIFS(Data!$H:$H,$A48,Data!$C:$C,L$1,Data!$D:$D,L$2)</f>
        <v>0</v>
      </c>
      <c r="M48" s="5">
        <f>COUNTIFS(Data!$H:$H,$A48,Data!$C:$C,M$1,Data!$D:$D,M$2)</f>
        <v>0</v>
      </c>
      <c r="N48" s="5">
        <f>COUNTIFS(Data!$H:$H,$A48,Data!$C:$C,N$1,Data!$D:$D,N$2)</f>
        <v>0</v>
      </c>
      <c r="O48" s="5">
        <f>COUNTIFS(Data!$H:$H,$A48,Data!$C:$C,O$1,Data!$D:$D,O$2)</f>
        <v>0</v>
      </c>
      <c r="P48" s="5">
        <f>COUNTIFS(Data!$H:$H,$A48,Data!$C:$C,P$1,Data!$D:$D,P$2)</f>
        <v>0</v>
      </c>
      <c r="Q48" s="5">
        <f>COUNTIFS(Data!$H:$H,$A48,Data!$C:$C,Q$1,Data!$D:$D,Q$2)</f>
        <v>0</v>
      </c>
      <c r="R48" s="5">
        <f>COUNTIFS(Data!$H:$H,$A48,Data!$C:$C,R$1,Data!$D:$D,R$2)</f>
        <v>0</v>
      </c>
      <c r="S48" s="5">
        <f>COUNTIFS(Data!$H:$H,$A48,Data!$C:$C,S$1,Data!$D:$D,S$2)</f>
        <v>0</v>
      </c>
      <c r="T48" s="5">
        <f>COUNTIFS(Data!$H:$H,$A48,Data!$C:$C,T$1,Data!$D:$D,T$2)</f>
        <v>0</v>
      </c>
      <c r="U48" s="5">
        <f>COUNTIFS(Data!$H:$H,$A48,Data!$C:$C,U$1,Data!$D:$D,U$2)</f>
        <v>0</v>
      </c>
      <c r="V48" s="5">
        <f>COUNTIFS(Data!$H:$H,$A48,Data!$C:$C,V$1,Data!$D:$D,V$2)</f>
        <v>0</v>
      </c>
      <c r="W48" s="5">
        <f>COUNTIFS(Data!$H:$H,$A48,Data!$C:$C,W$1,Data!$D:$D,W$2)</f>
        <v>0</v>
      </c>
      <c r="X48" s="5">
        <f>COUNTIFS(Data!$H:$H,$A48,Data!$C:$C,X$1,Data!$D:$D,X$2)</f>
        <v>0</v>
      </c>
      <c r="Y48" s="5">
        <f>COUNTIFS(Data!$H:$H,$A48,Data!$C:$C,Y$1,Data!$D:$D,Y$2)</f>
        <v>0</v>
      </c>
      <c r="Z48" s="5">
        <f>COUNTIFS(Data!$H:$H,$A48,Data!$C:$C,Z$1,Data!$D:$D,Z$2)</f>
        <v>1</v>
      </c>
      <c r="AA48" s="5">
        <f>COUNTIFS(Data!$H:$H,$A48,Data!$C:$C,AA$1,Data!$D:$D,AA$2)</f>
        <v>0</v>
      </c>
      <c r="AB48" s="5">
        <f>COUNTIFS(Data!$H:$H,$A48,Data!$C:$C,AB$1,Data!$D:$D,AB$2)</f>
        <v>0</v>
      </c>
      <c r="AC48" s="5">
        <f>COUNTIFS(Data!$H:$H,$A48,Data!$C:$C,AC$1,Data!$D:$D,AC$2)</f>
        <v>0</v>
      </c>
      <c r="AD48" s="5">
        <f>COUNTIFS(Data!$H:$H,$A48,Data!$C:$C,AD$1,Data!$D:$D,AD$2)</f>
        <v>0</v>
      </c>
      <c r="AE48" s="5">
        <f>COUNTIFS(Data!$H:$H,$A48,Data!$C:$C,AE$1,Data!$D:$D,AE$2)</f>
        <v>0</v>
      </c>
      <c r="AF48" s="5">
        <f>COUNTIFS(Data!$H:$H,$A48,Data!$C:$C,AF$1,Data!$D:$D,AF$2)</f>
        <v>0</v>
      </c>
      <c r="AG48" s="5">
        <f>COUNTIFS(Data!$H:$H,$A48,Data!$C:$C,AG$1,Data!$D:$D,AG$2)</f>
        <v>0</v>
      </c>
      <c r="AH48" s="5">
        <f>COUNTIFS(Data!$H:$H,$A48,Data!$C:$C,AH$1,Data!$D:$D,AH$2)</f>
        <v>0</v>
      </c>
      <c r="AI48" s="5">
        <f>COUNTIFS(Data!$H:$H,$A48,Data!$C:$C,AI$1,Data!$D:$D,AI$2)</f>
        <v>0</v>
      </c>
      <c r="AJ48" s="5">
        <f>COUNTIFS(Data!$H:$H,$A48,Data!$C:$C,AJ$1,Data!$D:$D,AJ$2)</f>
        <v>0</v>
      </c>
      <c r="AK48" s="5">
        <f>COUNTIFS(Data!$H:$H,$A48,Data!$C:$C,AK$1,Data!$D:$D,AK$2)</f>
        <v>0</v>
      </c>
      <c r="AL48" s="5">
        <f>COUNTIFS(Data!$H:$H,$A48,Data!$C:$C,AL$1,Data!$D:$D,AL$2)</f>
        <v>0</v>
      </c>
      <c r="AM48" s="5">
        <f>COUNTIFS(Data!$H:$H,$A48,Data!$C:$C,AM$1,Data!$D:$D,AM$2)</f>
        <v>0</v>
      </c>
      <c r="AN48" s="5">
        <f>COUNTIFS(Data!$H:$H,$A48,Data!$C:$C,AN$1,Data!$D:$D,AN$2)</f>
        <v>0</v>
      </c>
      <c r="AO48" s="5">
        <f>COUNTIFS(Data!$H:$H,$A48,Data!$C:$C,AO$1,Data!$D:$D,AO$2)</f>
        <v>3</v>
      </c>
      <c r="AP48" s="5">
        <f>COUNTIFS(Data!$H:$H,$A48,Data!$C:$C,AP$1,Data!$D:$D,AP$2)</f>
        <v>0</v>
      </c>
      <c r="AQ48" s="5">
        <f>COUNTIFS(Data!$H:$H,$A48,Data!$C:$C,AQ$1,Data!$D:$D,AQ$2)</f>
        <v>0</v>
      </c>
      <c r="AR48" s="5">
        <f>COUNTIFS(Data!$H:$H,$A48,Data!$C:$C,AR$1,Data!$D:$D,AR$2)</f>
        <v>0</v>
      </c>
      <c r="AS48" s="5">
        <f>COUNTIFS(Data!$H:$H,$A48,Data!$C:$C,AS$1,Data!$D:$D,AS$2)</f>
        <v>0</v>
      </c>
      <c r="AT48" s="5">
        <f>COUNTIFS(Data!$H:$H,$A48,Data!$C:$C,AT$1,Data!$D:$D,AT$2)</f>
        <v>0</v>
      </c>
      <c r="AU48" s="5">
        <f>COUNTIFS(Data!$H:$H,$A48,Data!$C:$C,AU$1,Data!$D:$D,AU$2)</f>
        <v>0</v>
      </c>
      <c r="AV48" s="5">
        <f>COUNTIFS(Data!$H:$H,$A48,Data!$C:$C,AV$1,Data!$D:$D,AV$2)</f>
        <v>0</v>
      </c>
      <c r="AW48" s="5">
        <f>COUNTIFS(Data!$H:$H,$A48,Data!$C:$C,AW$1,Data!$D:$D,AW$2)</f>
        <v>0</v>
      </c>
      <c r="AX48" s="5">
        <f>COUNTIFS(Data!$H:$H,$A48,Data!$C:$C,AX$1,Data!$D:$D,AX$2)</f>
        <v>0</v>
      </c>
      <c r="AY48" s="5">
        <f>COUNTIFS(Data!$H:$H,$A48,Data!$C:$C,AY$1,Data!$D:$D,AY$2)</f>
        <v>0</v>
      </c>
      <c r="AZ48" s="5">
        <f>COUNTIFS(Data!$H:$H,$A48,Data!$C:$C,AZ$1,Data!$D:$D,AZ$2)</f>
        <v>0</v>
      </c>
      <c r="BA48" s="5">
        <f>COUNTIFS(Data!$H:$H,$A48,Data!$C:$C,BA$1,Data!$D:$D,BA$2)</f>
        <v>0</v>
      </c>
      <c r="BB48" s="5">
        <f>COUNTIFS(Data!$H:$H,$A48,Data!$C:$C,BB$1,Data!$D:$D,BB$2)</f>
        <v>0</v>
      </c>
      <c r="BC48" s="5">
        <f>COUNTIFS(Data!$H:$H,$A48,Data!$C:$C,BC$1,Data!$D:$D,BC$2)</f>
        <v>0</v>
      </c>
      <c r="BD48" s="5">
        <f>COUNTIFS(Data!$H:$H,$A48,Data!$C:$C,BD$1,Data!$D:$D,BD$2)</f>
        <v>0</v>
      </c>
      <c r="BE48" s="5">
        <f>COUNTIFS(Data!$H:$H,$A48,Data!$C:$C,BE$1,Data!$D:$D,BE$2)</f>
        <v>0</v>
      </c>
      <c r="BF48" s="5">
        <f>COUNTIFS(Data!$H:$H,$A48,Data!$C:$C,BF$1,Data!$D:$D,BF$2)</f>
        <v>0</v>
      </c>
      <c r="BG48" s="5">
        <f>COUNTIFS(Data!$H:$H,$A48,Data!$C:$C,BG$1,Data!$D:$D,BG$2)</f>
        <v>0</v>
      </c>
      <c r="BH48" s="5">
        <f>COUNTIFS(Data!$H:$H,$A48,Data!$C:$C,BH$1,Data!$D:$D,BH$2)</f>
        <v>0</v>
      </c>
      <c r="BI48" s="5">
        <f>COUNTIFS(Data!$H:$H,$A48,Data!$C:$C,BI$1,Data!$D:$D,BI$2)</f>
        <v>0</v>
      </c>
      <c r="BJ48" s="5">
        <f>COUNTIFS(Data!$H:$H,$A48,Data!$C:$C,BJ$1,Data!$D:$D,BJ$2)</f>
        <v>0</v>
      </c>
      <c r="BK48" s="5">
        <f>COUNTIFS(Data!$H:$H,$A48,Data!$C:$C,BK$1,Data!$D:$D,BK$2)</f>
        <v>0</v>
      </c>
      <c r="BL48" s="5">
        <f>COUNTIFS(Data!$H:$H,$A48,Data!$C:$C,BL$1,Data!$D:$D,BL$2)</f>
        <v>0</v>
      </c>
      <c r="BM48" s="5">
        <f>COUNTIFS(Data!$H:$H,$A48,Data!$C:$C,BM$1,Data!$D:$D,BM$2)</f>
        <v>0</v>
      </c>
      <c r="BN48" s="5">
        <f>COUNTIFS(Data!$H:$H,$A48,Data!$C:$C,BN$1,Data!$D:$D,BN$2)</f>
        <v>0</v>
      </c>
      <c r="BO48" s="5">
        <f>COUNTIFS(Data!$H:$H,$A48,Data!$C:$C,BO$1,Data!$D:$D,BO$2)</f>
        <v>0</v>
      </c>
      <c r="BP48" s="5">
        <f>COUNTIFS(Data!$H:$H,$A48,Data!$C:$C,BP$1,Data!$D:$D,BP$2)</f>
        <v>0</v>
      </c>
      <c r="BQ48" s="5">
        <f>COUNTIFS(Data!$H:$H,$A48,Data!$C:$C,BQ$1,Data!$D:$D,BQ$2)</f>
        <v>0</v>
      </c>
      <c r="BR48" s="5">
        <f>COUNTIFS(Data!$H:$H,$A48,Data!$C:$C,BR$1,Data!$D:$D,BR$2)</f>
        <v>1</v>
      </c>
      <c r="BS48" s="5">
        <f>COUNTIFS(Data!$H:$H,$A48,Data!$C:$C,BS$1,Data!$D:$D,BS$2)</f>
        <v>0</v>
      </c>
      <c r="BT48" s="5">
        <f>COUNTIFS(Data!$H:$H,$A48,Data!$C:$C,BT$1,Data!$D:$D,BT$2)</f>
        <v>0</v>
      </c>
      <c r="BU48" s="5">
        <f>COUNTIFS(Data!$H:$H,$A48,Data!$C:$C,BU$1,Data!$D:$D,BU$2)</f>
        <v>0</v>
      </c>
      <c r="BV48" s="5">
        <f>COUNTIFS(Data!$H:$H,$A48,Data!$C:$C,BV$1,Data!$D:$D,BV$2)</f>
        <v>0</v>
      </c>
      <c r="BW48" s="5">
        <f>COUNTIFS(Data!$H:$H,$A48,Data!$C:$C,BW$1,Data!$D:$D,BW$2)</f>
        <v>0</v>
      </c>
      <c r="BX48" s="5">
        <f>COUNTIFS(Data!$H:$H,$A48,Data!$C:$C,BX$1,Data!$D:$D,BX$2)</f>
        <v>0</v>
      </c>
      <c r="BY48" s="5">
        <f>COUNTIFS(Data!$H:$H,$A48,Data!$C:$C,BY$1,Data!$D:$D,BY$2)</f>
        <v>2</v>
      </c>
      <c r="BZ48" s="5">
        <f>COUNTIFS(Data!$H:$H,$A48,Data!$C:$C,BZ$1,Data!$D:$D,BZ$2)</f>
        <v>0</v>
      </c>
      <c r="CA48" s="5">
        <f>COUNTIFS(Data!$H:$H,$A48,Data!$C:$C,CA$1,Data!$D:$D,CA$2)</f>
        <v>0</v>
      </c>
      <c r="CB48" s="5">
        <f>COUNTIFS(Data!$H:$H,$A48,Data!$C:$C,CB$1,Data!$D:$D,CB$2)</f>
        <v>0</v>
      </c>
      <c r="CC48" s="5">
        <f>COUNTIFS(Data!$H:$H,$A48,Data!$C:$C,CC$1,Data!$D:$D,CC$2)</f>
        <v>0</v>
      </c>
      <c r="CD48" s="5">
        <f>COUNTIFS(Data!$H:$H,$A48,Data!$C:$C,CD$1,Data!$D:$D,CD$2)</f>
        <v>0</v>
      </c>
      <c r="CE48" s="5">
        <f>COUNTIFS(Data!$H:$H,$A48,Data!$C:$C,CE$1,Data!$D:$D,CE$2)</f>
        <v>0</v>
      </c>
      <c r="CF48" s="5">
        <f>COUNTIFS(Data!$H:$H,$A48,Data!$C:$C,CF$1,Data!$D:$D,CF$2)</f>
        <v>0</v>
      </c>
      <c r="CG48" s="5">
        <f>COUNTIFS(Data!$H:$H,$A48,Data!$C:$C,CG$1,Data!$D:$D,CG$2)</f>
        <v>0</v>
      </c>
      <c r="CH48" s="5">
        <f>COUNTIFS(Data!$H:$H,$A48,Data!$C:$C,CH$1,Data!$D:$D,CH$2)</f>
        <v>0</v>
      </c>
      <c r="CI48" s="5">
        <f>COUNTIFS(Data!$H:$H,$A48,Data!$C:$C,CI$1,Data!$D:$D,CI$2)</f>
        <v>0</v>
      </c>
      <c r="CJ48" s="5">
        <f>COUNTIFS(Data!$H:$H,$A48,Data!$C:$C,CJ$1,Data!$D:$D,CJ$2)</f>
        <v>0</v>
      </c>
      <c r="CK48" s="5">
        <f>COUNTIFS(Data!$H:$H,$A48,Data!$C:$C,CK$1,Data!$D:$D,CK$2)</f>
        <v>0</v>
      </c>
      <c r="CL48" s="5">
        <f>COUNTIFS(Data!$H:$H,$A48,Data!$C:$C,CL$1,Data!$D:$D,CL$2)</f>
        <v>0</v>
      </c>
      <c r="CM48" s="5">
        <f>COUNTIFS(Data!$H:$H,$A48,Data!$C:$C,CM$1,Data!$D:$D,CM$2)</f>
        <v>0</v>
      </c>
      <c r="CN48" s="5">
        <f>COUNTIFS(Data!$H:$H,$A48,Data!$C:$C,CN$1,Data!$D:$D,CN$2)</f>
        <v>0</v>
      </c>
      <c r="CO48" s="5">
        <f>COUNTIFS(Data!$H:$H,$A48,Data!$C:$C,CO$1,Data!$D:$D,CO$2)</f>
        <v>0</v>
      </c>
      <c r="CP48" s="5">
        <f>COUNTIFS(Data!$H:$H,$A48,Data!$C:$C,CP$1,Data!$D:$D,CP$2)</f>
        <v>0</v>
      </c>
      <c r="CQ48" s="5">
        <f>COUNTIFS(Data!$H:$H,$A48,Data!$C:$C,CQ$1,Data!$D:$D,CQ$2)</f>
        <v>0</v>
      </c>
      <c r="CR48" s="5">
        <f>COUNTIFS(Data!$H:$H,$A48,Data!$C:$C,CR$1,Data!$D:$D,CR$2)</f>
        <v>0</v>
      </c>
      <c r="CS48" s="5">
        <f>COUNTIFS(Data!$H:$H,$A48,Data!$C:$C,CS$1,Data!$D:$D,CS$2)</f>
        <v>0</v>
      </c>
      <c r="CT48" s="5">
        <f>COUNTIFS(Data!$H:$H,$A48,Data!$C:$C,CT$1,Data!$D:$D,CT$2)</f>
        <v>1</v>
      </c>
      <c r="CU48" s="5">
        <f>COUNTIFS(Data!$H:$H,$A48,Data!$C:$C,CU$1,Data!$D:$D,CU$2)</f>
        <v>0</v>
      </c>
      <c r="CV48" s="5">
        <f>COUNTIFS(Data!$H:$H,$A48,Data!$C:$C,CV$1,Data!$D:$D,CV$2)</f>
        <v>0</v>
      </c>
      <c r="CW48" s="5">
        <f t="shared" ref="CW48:CX48" si="47">SUMIF($B$2:$CV$2,CW$2, $B48:$CV48)</f>
        <v>7.5</v>
      </c>
      <c r="CX48" s="5">
        <f t="shared" si="47"/>
        <v>3</v>
      </c>
      <c r="CY48" s="5">
        <f t="shared" si="3"/>
        <v>10.5</v>
      </c>
    </row>
    <row r="49">
      <c r="A49" s="5" t="str">
        <f>Countries!A47</f>
        <v>JAM</v>
      </c>
      <c r="B49" s="5">
        <f>COUNTIFS(Data!$H:$H,$A49,Data!$C:$C,B$1,Data!$D:$D,B$2)</f>
        <v>0</v>
      </c>
      <c r="C49" s="5">
        <f>COUNTIFS(Data!$H:$H,$A49,Data!$C:$C,C$1,Data!$D:$D,C$2)</f>
        <v>0</v>
      </c>
      <c r="D49" s="5">
        <f>COUNTIFS(Data!$H:$H,$A49,Data!$C:$C,D$1,Data!$D:$D,D$2)</f>
        <v>0</v>
      </c>
      <c r="E49" s="5">
        <f>COUNTIFS(Data!$H:$H,$A49,Data!$C:$C,E$1,Data!$D:$D,E$2)</f>
        <v>0</v>
      </c>
      <c r="F49" s="5">
        <f>COUNTIFS(Data!$H:$H,$A49,Data!$C:$C,F$1,Data!$D:$D,F$2)</f>
        <v>0</v>
      </c>
      <c r="G49" s="5">
        <f>COUNTIFS(Data!$H:$H,$A49,Data!$C:$C,G$1,Data!$D:$D,G$2)</f>
        <v>0</v>
      </c>
      <c r="H49" s="5">
        <f>COUNTIFS(Data!$H:$H,$A49,Data!$C:$C,H$1,Data!$D:$D,H$2)</f>
        <v>0</v>
      </c>
      <c r="I49" s="5">
        <f>COUNTIFS(Data!$H:$H,$A49,Data!$C:$C,I$1,Data!$D:$D,I$2)</f>
        <v>0</v>
      </c>
      <c r="J49" s="5">
        <f>COUNTIFS(Data!$H:$H,$A49,Data!$C:$C,J$1,Data!$D:$D,J$2)</f>
        <v>0</v>
      </c>
      <c r="K49" s="5">
        <f>COUNTIFS(Data!$H:$H,$A49,Data!$C:$C,K$1,Data!$D:$D,K$2)</f>
        <v>0</v>
      </c>
      <c r="L49" s="5">
        <f>COUNTIFS(Data!$H:$H,$A49,Data!$C:$C,L$1,Data!$D:$D,L$2)</f>
        <v>1</v>
      </c>
      <c r="M49" s="5">
        <f>COUNTIFS(Data!$H:$H,$A49,Data!$C:$C,M$1,Data!$D:$D,M$2)</f>
        <v>0</v>
      </c>
      <c r="N49" s="5">
        <f>COUNTIFS(Data!$H:$H,$A49,Data!$C:$C,N$1,Data!$D:$D,N$2)</f>
        <v>0</v>
      </c>
      <c r="O49" s="5">
        <f>COUNTIFS(Data!$H:$H,$A49,Data!$C:$C,O$1,Data!$D:$D,O$2)</f>
        <v>0</v>
      </c>
      <c r="P49" s="5">
        <f>COUNTIFS(Data!$H:$H,$A49,Data!$C:$C,P$1,Data!$D:$D,P$2)</f>
        <v>0</v>
      </c>
      <c r="Q49" s="5">
        <f>COUNTIFS(Data!$H:$H,$A49,Data!$C:$C,Q$1,Data!$D:$D,Q$2)</f>
        <v>0</v>
      </c>
      <c r="R49" s="5">
        <f>COUNTIFS(Data!$H:$H,$A49,Data!$C:$C,R$1,Data!$D:$D,R$2)</f>
        <v>0</v>
      </c>
      <c r="S49" s="5">
        <f>COUNTIFS(Data!$H:$H,$A49,Data!$C:$C,S$1,Data!$D:$D,S$2)</f>
        <v>0</v>
      </c>
      <c r="T49" s="5">
        <f>COUNTIFS(Data!$H:$H,$A49,Data!$C:$C,T$1,Data!$D:$D,T$2)</f>
        <v>0</v>
      </c>
      <c r="U49" s="5">
        <f>COUNTIFS(Data!$H:$H,$A49,Data!$C:$C,U$1,Data!$D:$D,U$2)</f>
        <v>0</v>
      </c>
      <c r="V49" s="5">
        <f>COUNTIFS(Data!$H:$H,$A49,Data!$C:$C,V$1,Data!$D:$D,V$2)</f>
        <v>0</v>
      </c>
      <c r="W49" s="5">
        <f>COUNTIFS(Data!$H:$H,$A49,Data!$C:$C,W$1,Data!$D:$D,W$2)</f>
        <v>0</v>
      </c>
      <c r="X49" s="5">
        <f>COUNTIFS(Data!$H:$H,$A49,Data!$C:$C,X$1,Data!$D:$D,X$2)</f>
        <v>0</v>
      </c>
      <c r="Y49" s="5">
        <f>COUNTIFS(Data!$H:$H,$A49,Data!$C:$C,Y$1,Data!$D:$D,Y$2)</f>
        <v>0</v>
      </c>
      <c r="Z49" s="5">
        <f>COUNTIFS(Data!$H:$H,$A49,Data!$C:$C,Z$1,Data!$D:$D,Z$2)</f>
        <v>0</v>
      </c>
      <c r="AA49" s="5">
        <f>COUNTIFS(Data!$H:$H,$A49,Data!$C:$C,AA$1,Data!$D:$D,AA$2)</f>
        <v>0</v>
      </c>
      <c r="AB49" s="5">
        <f>COUNTIFS(Data!$H:$H,$A49,Data!$C:$C,AB$1,Data!$D:$D,AB$2)</f>
        <v>0</v>
      </c>
      <c r="AC49" s="5">
        <f>COUNTIFS(Data!$H:$H,$A49,Data!$C:$C,AC$1,Data!$D:$D,AC$2)</f>
        <v>0</v>
      </c>
      <c r="AD49" s="5">
        <f>COUNTIFS(Data!$H:$H,$A49,Data!$C:$C,AD$1,Data!$D:$D,AD$2)</f>
        <v>0</v>
      </c>
      <c r="AE49" s="5">
        <f>COUNTIFS(Data!$H:$H,$A49,Data!$C:$C,AE$1,Data!$D:$D,AE$2)</f>
        <v>0</v>
      </c>
      <c r="AF49" s="5">
        <f>COUNTIFS(Data!$H:$H,$A49,Data!$C:$C,AF$1,Data!$D:$D,AF$2)</f>
        <v>0</v>
      </c>
      <c r="AG49" s="5">
        <f>COUNTIFS(Data!$H:$H,$A49,Data!$C:$C,AG$1,Data!$D:$D,AG$2)</f>
        <v>0</v>
      </c>
      <c r="AH49" s="5">
        <f>COUNTIFS(Data!$H:$H,$A49,Data!$C:$C,AH$1,Data!$D:$D,AH$2)</f>
        <v>0</v>
      </c>
      <c r="AI49" s="5">
        <f>COUNTIFS(Data!$H:$H,$A49,Data!$C:$C,AI$1,Data!$D:$D,AI$2)</f>
        <v>0</v>
      </c>
      <c r="AJ49" s="5">
        <f>COUNTIFS(Data!$H:$H,$A49,Data!$C:$C,AJ$1,Data!$D:$D,AJ$2)</f>
        <v>0</v>
      </c>
      <c r="AK49" s="5">
        <f>COUNTIFS(Data!$H:$H,$A49,Data!$C:$C,AK$1,Data!$D:$D,AK$2)</f>
        <v>0</v>
      </c>
      <c r="AL49" s="5">
        <f>COUNTIFS(Data!$H:$H,$A49,Data!$C:$C,AL$1,Data!$D:$D,AL$2)</f>
        <v>0</v>
      </c>
      <c r="AM49" s="5">
        <f>COUNTIFS(Data!$H:$H,$A49,Data!$C:$C,AM$1,Data!$D:$D,AM$2)</f>
        <v>0</v>
      </c>
      <c r="AN49" s="5">
        <f>COUNTIFS(Data!$H:$H,$A49,Data!$C:$C,AN$1,Data!$D:$D,AN$2)</f>
        <v>0</v>
      </c>
      <c r="AO49" s="5">
        <f>COUNTIFS(Data!$H:$H,$A49,Data!$C:$C,AO$1,Data!$D:$D,AO$2)</f>
        <v>0</v>
      </c>
      <c r="AP49" s="5">
        <f>COUNTIFS(Data!$H:$H,$A49,Data!$C:$C,AP$1,Data!$D:$D,AP$2)</f>
        <v>0</v>
      </c>
      <c r="AQ49" s="5">
        <f>COUNTIFS(Data!$H:$H,$A49,Data!$C:$C,AQ$1,Data!$D:$D,AQ$2)</f>
        <v>0</v>
      </c>
      <c r="AR49" s="5">
        <f>COUNTIFS(Data!$H:$H,$A49,Data!$C:$C,AR$1,Data!$D:$D,AR$2)</f>
        <v>0</v>
      </c>
      <c r="AS49" s="5">
        <f>COUNTIFS(Data!$H:$H,$A49,Data!$C:$C,AS$1,Data!$D:$D,AS$2)</f>
        <v>0</v>
      </c>
      <c r="AT49" s="5">
        <f>COUNTIFS(Data!$H:$H,$A49,Data!$C:$C,AT$1,Data!$D:$D,AT$2)</f>
        <v>0</v>
      </c>
      <c r="AU49" s="5">
        <f>COUNTIFS(Data!$H:$H,$A49,Data!$C:$C,AU$1,Data!$D:$D,AU$2)</f>
        <v>0</v>
      </c>
      <c r="AV49" s="5">
        <f>COUNTIFS(Data!$H:$H,$A49,Data!$C:$C,AV$1,Data!$D:$D,AV$2)</f>
        <v>0</v>
      </c>
      <c r="AW49" s="5">
        <f>COUNTIFS(Data!$H:$H,$A49,Data!$C:$C,AW$1,Data!$D:$D,AW$2)</f>
        <v>0</v>
      </c>
      <c r="AX49" s="5">
        <f>COUNTIFS(Data!$H:$H,$A49,Data!$C:$C,AX$1,Data!$D:$D,AX$2)</f>
        <v>0</v>
      </c>
      <c r="AY49" s="5">
        <f>COUNTIFS(Data!$H:$H,$A49,Data!$C:$C,AY$1,Data!$D:$D,AY$2)</f>
        <v>0</v>
      </c>
      <c r="AZ49" s="5">
        <f>COUNTIFS(Data!$H:$H,$A49,Data!$C:$C,AZ$1,Data!$D:$D,AZ$2)</f>
        <v>0</v>
      </c>
      <c r="BA49" s="5">
        <f>COUNTIFS(Data!$H:$H,$A49,Data!$C:$C,BA$1,Data!$D:$D,BA$2)</f>
        <v>0</v>
      </c>
      <c r="BB49" s="5">
        <f>COUNTIFS(Data!$H:$H,$A49,Data!$C:$C,BB$1,Data!$D:$D,BB$2)</f>
        <v>0</v>
      </c>
      <c r="BC49" s="5">
        <f>COUNTIFS(Data!$H:$H,$A49,Data!$C:$C,BC$1,Data!$D:$D,BC$2)</f>
        <v>0</v>
      </c>
      <c r="BD49" s="5">
        <f>COUNTIFS(Data!$H:$H,$A49,Data!$C:$C,BD$1,Data!$D:$D,BD$2)</f>
        <v>0</v>
      </c>
      <c r="BE49" s="5">
        <f>COUNTIFS(Data!$H:$H,$A49,Data!$C:$C,BE$1,Data!$D:$D,BE$2)</f>
        <v>0</v>
      </c>
      <c r="BF49" s="5">
        <f>COUNTIFS(Data!$H:$H,$A49,Data!$C:$C,BF$1,Data!$D:$D,BF$2)</f>
        <v>0</v>
      </c>
      <c r="BG49" s="5">
        <f>COUNTIFS(Data!$H:$H,$A49,Data!$C:$C,BG$1,Data!$D:$D,BG$2)</f>
        <v>0</v>
      </c>
      <c r="BH49" s="5">
        <f>COUNTIFS(Data!$H:$H,$A49,Data!$C:$C,BH$1,Data!$D:$D,BH$2)</f>
        <v>0</v>
      </c>
      <c r="BI49" s="5">
        <f>COUNTIFS(Data!$H:$H,$A49,Data!$C:$C,BI$1,Data!$D:$D,BI$2)</f>
        <v>0</v>
      </c>
      <c r="BJ49" s="5">
        <f>COUNTIFS(Data!$H:$H,$A49,Data!$C:$C,BJ$1,Data!$D:$D,BJ$2)</f>
        <v>0</v>
      </c>
      <c r="BK49" s="5">
        <f>COUNTIFS(Data!$H:$H,$A49,Data!$C:$C,BK$1,Data!$D:$D,BK$2)</f>
        <v>0</v>
      </c>
      <c r="BL49" s="5">
        <f>COUNTIFS(Data!$H:$H,$A49,Data!$C:$C,BL$1,Data!$D:$D,BL$2)</f>
        <v>0</v>
      </c>
      <c r="BM49" s="5">
        <f>COUNTIFS(Data!$H:$H,$A49,Data!$C:$C,BM$1,Data!$D:$D,BM$2)</f>
        <v>0</v>
      </c>
      <c r="BN49" s="5">
        <f>COUNTIFS(Data!$H:$H,$A49,Data!$C:$C,BN$1,Data!$D:$D,BN$2)</f>
        <v>0</v>
      </c>
      <c r="BO49" s="5">
        <f>COUNTIFS(Data!$H:$H,$A49,Data!$C:$C,BO$1,Data!$D:$D,BO$2)</f>
        <v>0</v>
      </c>
      <c r="BP49" s="5">
        <f>COUNTIFS(Data!$H:$H,$A49,Data!$C:$C,BP$1,Data!$D:$D,BP$2)</f>
        <v>0</v>
      </c>
      <c r="BQ49" s="5">
        <f>COUNTIFS(Data!$H:$H,$A49,Data!$C:$C,BQ$1,Data!$D:$D,BQ$2)</f>
        <v>0</v>
      </c>
      <c r="BR49" s="5">
        <f>COUNTIFS(Data!$H:$H,$A49,Data!$C:$C,BR$1,Data!$D:$D,BR$2)</f>
        <v>0</v>
      </c>
      <c r="BS49" s="5">
        <f>COUNTIFS(Data!$H:$H,$A49,Data!$C:$C,BS$1,Data!$D:$D,BS$2)</f>
        <v>0</v>
      </c>
      <c r="BT49" s="5">
        <f>COUNTIFS(Data!$H:$H,$A49,Data!$C:$C,BT$1,Data!$D:$D,BT$2)</f>
        <v>0</v>
      </c>
      <c r="BU49" s="5">
        <f>COUNTIFS(Data!$H:$H,$A49,Data!$C:$C,BU$1,Data!$D:$D,BU$2)</f>
        <v>0</v>
      </c>
      <c r="BV49" s="5">
        <f>COUNTIFS(Data!$H:$H,$A49,Data!$C:$C,BV$1,Data!$D:$D,BV$2)</f>
        <v>0</v>
      </c>
      <c r="BW49" s="5">
        <f>COUNTIFS(Data!$H:$H,$A49,Data!$C:$C,BW$1,Data!$D:$D,BW$2)</f>
        <v>0</v>
      </c>
      <c r="BX49" s="5">
        <f>COUNTIFS(Data!$H:$H,$A49,Data!$C:$C,BX$1,Data!$D:$D,BX$2)</f>
        <v>0</v>
      </c>
      <c r="BY49" s="5">
        <f>COUNTIFS(Data!$H:$H,$A49,Data!$C:$C,BY$1,Data!$D:$D,BY$2)</f>
        <v>0</v>
      </c>
      <c r="BZ49" s="5">
        <f>COUNTIFS(Data!$H:$H,$A49,Data!$C:$C,BZ$1,Data!$D:$D,BZ$2)</f>
        <v>0</v>
      </c>
      <c r="CA49" s="5">
        <f>COUNTIFS(Data!$H:$H,$A49,Data!$C:$C,CA$1,Data!$D:$D,CA$2)</f>
        <v>0</v>
      </c>
      <c r="CB49" s="5">
        <f>COUNTIFS(Data!$H:$H,$A49,Data!$C:$C,CB$1,Data!$D:$D,CB$2)</f>
        <v>0</v>
      </c>
      <c r="CC49" s="5">
        <f>COUNTIFS(Data!$H:$H,$A49,Data!$C:$C,CC$1,Data!$D:$D,CC$2)</f>
        <v>0</v>
      </c>
      <c r="CD49" s="5">
        <f>COUNTIFS(Data!$H:$H,$A49,Data!$C:$C,CD$1,Data!$D:$D,CD$2)</f>
        <v>0</v>
      </c>
      <c r="CE49" s="5">
        <f>COUNTIFS(Data!$H:$H,$A49,Data!$C:$C,CE$1,Data!$D:$D,CE$2)</f>
        <v>0</v>
      </c>
      <c r="CF49" s="5">
        <f>COUNTIFS(Data!$H:$H,$A49,Data!$C:$C,CF$1,Data!$D:$D,CF$2)</f>
        <v>0</v>
      </c>
      <c r="CG49" s="5">
        <f>COUNTIFS(Data!$H:$H,$A49,Data!$C:$C,CG$1,Data!$D:$D,CG$2)</f>
        <v>0</v>
      </c>
      <c r="CH49" s="5">
        <f>COUNTIFS(Data!$H:$H,$A49,Data!$C:$C,CH$1,Data!$D:$D,CH$2)</f>
        <v>0</v>
      </c>
      <c r="CI49" s="5">
        <f>COUNTIFS(Data!$H:$H,$A49,Data!$C:$C,CI$1,Data!$D:$D,CI$2)</f>
        <v>0</v>
      </c>
      <c r="CJ49" s="5">
        <f>COUNTIFS(Data!$H:$H,$A49,Data!$C:$C,CJ$1,Data!$D:$D,CJ$2)</f>
        <v>0</v>
      </c>
      <c r="CK49" s="5">
        <f>COUNTIFS(Data!$H:$H,$A49,Data!$C:$C,CK$1,Data!$D:$D,CK$2)</f>
        <v>0</v>
      </c>
      <c r="CL49" s="5">
        <f>COUNTIFS(Data!$H:$H,$A49,Data!$C:$C,CL$1,Data!$D:$D,CL$2)</f>
        <v>0</v>
      </c>
      <c r="CM49" s="5">
        <f>COUNTIFS(Data!$H:$H,$A49,Data!$C:$C,CM$1,Data!$D:$D,CM$2)</f>
        <v>0</v>
      </c>
      <c r="CN49" s="5">
        <f>COUNTIFS(Data!$H:$H,$A49,Data!$C:$C,CN$1,Data!$D:$D,CN$2)</f>
        <v>0</v>
      </c>
      <c r="CO49" s="5">
        <f>COUNTIFS(Data!$H:$H,$A49,Data!$C:$C,CO$1,Data!$D:$D,CO$2)</f>
        <v>0</v>
      </c>
      <c r="CP49" s="5">
        <f>COUNTIFS(Data!$H:$H,$A49,Data!$C:$C,CP$1,Data!$D:$D,CP$2)</f>
        <v>0</v>
      </c>
      <c r="CQ49" s="5">
        <f>COUNTIFS(Data!$H:$H,$A49,Data!$C:$C,CQ$1,Data!$D:$D,CQ$2)</f>
        <v>0</v>
      </c>
      <c r="CR49" s="5">
        <f>COUNTIFS(Data!$H:$H,$A49,Data!$C:$C,CR$1,Data!$D:$D,CR$2)</f>
        <v>0</v>
      </c>
      <c r="CS49" s="5">
        <f>COUNTIFS(Data!$H:$H,$A49,Data!$C:$C,CS$1,Data!$D:$D,CS$2)</f>
        <v>0</v>
      </c>
      <c r="CT49" s="5">
        <f>COUNTIFS(Data!$H:$H,$A49,Data!$C:$C,CT$1,Data!$D:$D,CT$2)</f>
        <v>0</v>
      </c>
      <c r="CU49" s="5">
        <f>COUNTIFS(Data!$H:$H,$A49,Data!$C:$C,CU$1,Data!$D:$D,CU$2)</f>
        <v>0</v>
      </c>
      <c r="CV49" s="5">
        <f>COUNTIFS(Data!$H:$H,$A49,Data!$C:$C,CV$1,Data!$D:$D,CV$2)</f>
        <v>0</v>
      </c>
      <c r="CW49" s="5">
        <f t="shared" ref="CW49:CX49" si="48">SUMIF($B$2:$CV$2,CW$2, $B49:$CV49)</f>
        <v>0</v>
      </c>
      <c r="CX49" s="5">
        <f t="shared" si="48"/>
        <v>1</v>
      </c>
      <c r="CY49" s="5">
        <f t="shared" si="3"/>
        <v>1</v>
      </c>
    </row>
    <row r="50">
      <c r="A50" s="5" t="str">
        <f>Countries!A48</f>
        <v>JOR</v>
      </c>
      <c r="B50" s="5">
        <f>COUNTIFS(Data!$H:$H,$A50,Data!$C:$C,B$1,Data!$D:$D,B$2)</f>
        <v>0</v>
      </c>
      <c r="C50" s="5">
        <f>COUNTIFS(Data!$H:$H,$A50,Data!$C:$C,C$1,Data!$D:$D,C$2)</f>
        <v>0</v>
      </c>
      <c r="D50" s="5">
        <f>COUNTIFS(Data!$H:$H,$A50,Data!$C:$C,D$1,Data!$D:$D,D$2)</f>
        <v>0</v>
      </c>
      <c r="E50" s="5">
        <f>COUNTIFS(Data!$H:$H,$A50,Data!$C:$C,E$1,Data!$D:$D,E$2)</f>
        <v>0</v>
      </c>
      <c r="F50" s="5">
        <f>COUNTIFS(Data!$H:$H,$A50,Data!$C:$C,F$1,Data!$D:$D,F$2)</f>
        <v>0</v>
      </c>
      <c r="G50" s="5">
        <f>COUNTIFS(Data!$H:$H,$A50,Data!$C:$C,G$1,Data!$D:$D,G$2)</f>
        <v>0</v>
      </c>
      <c r="H50" s="5">
        <f>COUNTIFS(Data!$H:$H,$A50,Data!$C:$C,H$1,Data!$D:$D,H$2)</f>
        <v>0</v>
      </c>
      <c r="I50" s="5">
        <f>COUNTIFS(Data!$H:$H,$A50,Data!$C:$C,I$1,Data!$D:$D,I$2)</f>
        <v>0</v>
      </c>
      <c r="J50" s="5">
        <f>COUNTIFS(Data!$H:$H,$A50,Data!$C:$C,J$1,Data!$D:$D,J$2)</f>
        <v>0</v>
      </c>
      <c r="K50" s="5">
        <f>COUNTIFS(Data!$H:$H,$A50,Data!$C:$C,K$1,Data!$D:$D,K$2)</f>
        <v>0</v>
      </c>
      <c r="L50" s="5">
        <f>COUNTIFS(Data!$H:$H,$A50,Data!$C:$C,L$1,Data!$D:$D,L$2)</f>
        <v>0</v>
      </c>
      <c r="M50" s="5">
        <f>COUNTIFS(Data!$H:$H,$A50,Data!$C:$C,M$1,Data!$D:$D,M$2)</f>
        <v>0</v>
      </c>
      <c r="N50" s="5">
        <f>COUNTIFS(Data!$H:$H,$A50,Data!$C:$C,N$1,Data!$D:$D,N$2)</f>
        <v>0</v>
      </c>
      <c r="O50" s="5">
        <f>COUNTIFS(Data!$H:$H,$A50,Data!$C:$C,O$1,Data!$D:$D,O$2)</f>
        <v>0</v>
      </c>
      <c r="P50" s="5">
        <f>COUNTIFS(Data!$H:$H,$A50,Data!$C:$C,P$1,Data!$D:$D,P$2)</f>
        <v>0</v>
      </c>
      <c r="Q50" s="5">
        <f>COUNTIFS(Data!$H:$H,$A50,Data!$C:$C,Q$1,Data!$D:$D,Q$2)</f>
        <v>0</v>
      </c>
      <c r="R50" s="5">
        <f>COUNTIFS(Data!$H:$H,$A50,Data!$C:$C,R$1,Data!$D:$D,R$2)</f>
        <v>0</v>
      </c>
      <c r="S50" s="5">
        <f>COUNTIFS(Data!$H:$H,$A50,Data!$C:$C,S$1,Data!$D:$D,S$2)</f>
        <v>0</v>
      </c>
      <c r="T50" s="5">
        <f>COUNTIFS(Data!$H:$H,$A50,Data!$C:$C,T$1,Data!$D:$D,T$2)</f>
        <v>0</v>
      </c>
      <c r="U50" s="5">
        <f>COUNTIFS(Data!$H:$H,$A50,Data!$C:$C,U$1,Data!$D:$D,U$2)</f>
        <v>0</v>
      </c>
      <c r="V50" s="5">
        <f>COUNTIFS(Data!$H:$H,$A50,Data!$C:$C,V$1,Data!$D:$D,V$2)</f>
        <v>0</v>
      </c>
      <c r="W50" s="5">
        <f>COUNTIFS(Data!$H:$H,$A50,Data!$C:$C,W$1,Data!$D:$D,W$2)</f>
        <v>0</v>
      </c>
      <c r="X50" s="5">
        <f>COUNTIFS(Data!$H:$H,$A50,Data!$C:$C,X$1,Data!$D:$D,X$2)</f>
        <v>0</v>
      </c>
      <c r="Y50" s="5">
        <f>COUNTIFS(Data!$H:$H,$A50,Data!$C:$C,Y$1,Data!$D:$D,Y$2)</f>
        <v>0</v>
      </c>
      <c r="Z50" s="5">
        <f>COUNTIFS(Data!$H:$H,$A50,Data!$C:$C,Z$1,Data!$D:$D,Z$2)</f>
        <v>0</v>
      </c>
      <c r="AA50" s="5">
        <f>COUNTIFS(Data!$H:$H,$A50,Data!$C:$C,AA$1,Data!$D:$D,AA$2)</f>
        <v>0</v>
      </c>
      <c r="AB50" s="5">
        <f>COUNTIFS(Data!$H:$H,$A50,Data!$C:$C,AB$1,Data!$D:$D,AB$2)</f>
        <v>0</v>
      </c>
      <c r="AC50" s="5">
        <f>COUNTIFS(Data!$H:$H,$A50,Data!$C:$C,AC$1,Data!$D:$D,AC$2)</f>
        <v>0</v>
      </c>
      <c r="AD50" s="5">
        <f>COUNTIFS(Data!$H:$H,$A50,Data!$C:$C,AD$1,Data!$D:$D,AD$2)</f>
        <v>0</v>
      </c>
      <c r="AE50" s="5">
        <f>COUNTIFS(Data!$H:$H,$A50,Data!$C:$C,AE$1,Data!$D:$D,AE$2)</f>
        <v>0</v>
      </c>
      <c r="AF50" s="5">
        <f>COUNTIFS(Data!$H:$H,$A50,Data!$C:$C,AF$1,Data!$D:$D,AF$2)</f>
        <v>0</v>
      </c>
      <c r="AG50" s="5">
        <f>COUNTIFS(Data!$H:$H,$A50,Data!$C:$C,AG$1,Data!$D:$D,AG$2)</f>
        <v>0</v>
      </c>
      <c r="AH50" s="5">
        <f>COUNTIFS(Data!$H:$H,$A50,Data!$C:$C,AH$1,Data!$D:$D,AH$2)</f>
        <v>0</v>
      </c>
      <c r="AI50" s="5">
        <f>COUNTIFS(Data!$H:$H,$A50,Data!$C:$C,AI$1,Data!$D:$D,AI$2)</f>
        <v>0</v>
      </c>
      <c r="AJ50" s="5">
        <f>COUNTIFS(Data!$H:$H,$A50,Data!$C:$C,AJ$1,Data!$D:$D,AJ$2)</f>
        <v>0</v>
      </c>
      <c r="AK50" s="5">
        <f>COUNTIFS(Data!$H:$H,$A50,Data!$C:$C,AK$1,Data!$D:$D,AK$2)</f>
        <v>0</v>
      </c>
      <c r="AL50" s="5">
        <f>COUNTIFS(Data!$H:$H,$A50,Data!$C:$C,AL$1,Data!$D:$D,AL$2)</f>
        <v>0</v>
      </c>
      <c r="AM50" s="5">
        <f>COUNTIFS(Data!$H:$H,$A50,Data!$C:$C,AM$1,Data!$D:$D,AM$2)</f>
        <v>0</v>
      </c>
      <c r="AN50" s="5">
        <f>COUNTIFS(Data!$H:$H,$A50,Data!$C:$C,AN$1,Data!$D:$D,AN$2)</f>
        <v>0</v>
      </c>
      <c r="AO50" s="5">
        <f>COUNTIFS(Data!$H:$H,$A50,Data!$C:$C,AO$1,Data!$D:$D,AO$2)</f>
        <v>0</v>
      </c>
      <c r="AP50" s="5">
        <f>COUNTIFS(Data!$H:$H,$A50,Data!$C:$C,AP$1,Data!$D:$D,AP$2)</f>
        <v>0</v>
      </c>
      <c r="AQ50" s="5">
        <f>COUNTIFS(Data!$H:$H,$A50,Data!$C:$C,AQ$1,Data!$D:$D,AQ$2)</f>
        <v>0</v>
      </c>
      <c r="AR50" s="5">
        <f>COUNTIFS(Data!$H:$H,$A50,Data!$C:$C,AR$1,Data!$D:$D,AR$2)</f>
        <v>0</v>
      </c>
      <c r="AS50" s="5">
        <f>COUNTIFS(Data!$H:$H,$A50,Data!$C:$C,AS$1,Data!$D:$D,AS$2)</f>
        <v>0</v>
      </c>
      <c r="AT50" s="5">
        <f>COUNTIFS(Data!$H:$H,$A50,Data!$C:$C,AT$1,Data!$D:$D,AT$2)</f>
        <v>0</v>
      </c>
      <c r="AU50" s="5">
        <f>COUNTIFS(Data!$H:$H,$A50,Data!$C:$C,AU$1,Data!$D:$D,AU$2)</f>
        <v>0</v>
      </c>
      <c r="AV50" s="5">
        <f>COUNTIFS(Data!$H:$H,$A50,Data!$C:$C,AV$1,Data!$D:$D,AV$2)</f>
        <v>0</v>
      </c>
      <c r="AW50" s="5">
        <f>COUNTIFS(Data!$H:$H,$A50,Data!$C:$C,AW$1,Data!$D:$D,AW$2)</f>
        <v>0</v>
      </c>
      <c r="AX50" s="5">
        <f>COUNTIFS(Data!$H:$H,$A50,Data!$C:$C,AX$1,Data!$D:$D,AX$2)</f>
        <v>0</v>
      </c>
      <c r="AY50" s="5">
        <f>COUNTIFS(Data!$H:$H,$A50,Data!$C:$C,AY$1,Data!$D:$D,AY$2)</f>
        <v>0</v>
      </c>
      <c r="AZ50" s="5">
        <f>COUNTIFS(Data!$H:$H,$A50,Data!$C:$C,AZ$1,Data!$D:$D,AZ$2)</f>
        <v>0</v>
      </c>
      <c r="BA50" s="5">
        <f>COUNTIFS(Data!$H:$H,$A50,Data!$C:$C,BA$1,Data!$D:$D,BA$2)</f>
        <v>0</v>
      </c>
      <c r="BB50" s="5">
        <f>COUNTIFS(Data!$H:$H,$A50,Data!$C:$C,BB$1,Data!$D:$D,BB$2)</f>
        <v>0</v>
      </c>
      <c r="BC50" s="5">
        <f>COUNTIFS(Data!$H:$H,$A50,Data!$C:$C,BC$1,Data!$D:$D,BC$2)</f>
        <v>0</v>
      </c>
      <c r="BD50" s="5">
        <f>COUNTIFS(Data!$H:$H,$A50,Data!$C:$C,BD$1,Data!$D:$D,BD$2)</f>
        <v>0</v>
      </c>
      <c r="BE50" s="5">
        <f>COUNTIFS(Data!$H:$H,$A50,Data!$C:$C,BE$1,Data!$D:$D,BE$2)</f>
        <v>0</v>
      </c>
      <c r="BF50" s="5">
        <f>COUNTIFS(Data!$H:$H,$A50,Data!$C:$C,BF$1,Data!$D:$D,BF$2)</f>
        <v>0</v>
      </c>
      <c r="BG50" s="5">
        <f>COUNTIFS(Data!$H:$H,$A50,Data!$C:$C,BG$1,Data!$D:$D,BG$2)</f>
        <v>0</v>
      </c>
      <c r="BH50" s="5">
        <f>COUNTIFS(Data!$H:$H,$A50,Data!$C:$C,BH$1,Data!$D:$D,BH$2)</f>
        <v>0</v>
      </c>
      <c r="BI50" s="5">
        <f>COUNTIFS(Data!$H:$H,$A50,Data!$C:$C,BI$1,Data!$D:$D,BI$2)</f>
        <v>0</v>
      </c>
      <c r="BJ50" s="5">
        <f>COUNTIFS(Data!$H:$H,$A50,Data!$C:$C,BJ$1,Data!$D:$D,BJ$2)</f>
        <v>0</v>
      </c>
      <c r="BK50" s="5">
        <f>COUNTIFS(Data!$H:$H,$A50,Data!$C:$C,BK$1,Data!$D:$D,BK$2)</f>
        <v>0</v>
      </c>
      <c r="BL50" s="5">
        <f>COUNTIFS(Data!$H:$H,$A50,Data!$C:$C,BL$1,Data!$D:$D,BL$2)</f>
        <v>0</v>
      </c>
      <c r="BM50" s="5">
        <f>COUNTIFS(Data!$H:$H,$A50,Data!$C:$C,BM$1,Data!$D:$D,BM$2)</f>
        <v>0</v>
      </c>
      <c r="BN50" s="5">
        <f>COUNTIFS(Data!$H:$H,$A50,Data!$C:$C,BN$1,Data!$D:$D,BN$2)</f>
        <v>0</v>
      </c>
      <c r="BO50" s="5">
        <f>COUNTIFS(Data!$H:$H,$A50,Data!$C:$C,BO$1,Data!$D:$D,BO$2)</f>
        <v>0</v>
      </c>
      <c r="BP50" s="5">
        <f>COUNTIFS(Data!$H:$H,$A50,Data!$C:$C,BP$1,Data!$D:$D,BP$2)</f>
        <v>0</v>
      </c>
      <c r="BQ50" s="5">
        <f>COUNTIFS(Data!$H:$H,$A50,Data!$C:$C,BQ$1,Data!$D:$D,BQ$2)</f>
        <v>0</v>
      </c>
      <c r="BR50" s="5">
        <f>COUNTIFS(Data!$H:$H,$A50,Data!$C:$C,BR$1,Data!$D:$D,BR$2)</f>
        <v>0</v>
      </c>
      <c r="BS50" s="5">
        <f>COUNTIFS(Data!$H:$H,$A50,Data!$C:$C,BS$1,Data!$D:$D,BS$2)</f>
        <v>0</v>
      </c>
      <c r="BT50" s="5">
        <f>COUNTIFS(Data!$H:$H,$A50,Data!$C:$C,BT$1,Data!$D:$D,BT$2)</f>
        <v>0</v>
      </c>
      <c r="BU50" s="5">
        <f>COUNTIFS(Data!$H:$H,$A50,Data!$C:$C,BU$1,Data!$D:$D,BU$2)</f>
        <v>0</v>
      </c>
      <c r="BV50" s="5">
        <f>COUNTIFS(Data!$H:$H,$A50,Data!$C:$C,BV$1,Data!$D:$D,BV$2)</f>
        <v>0</v>
      </c>
      <c r="BW50" s="5">
        <f>COUNTIFS(Data!$H:$H,$A50,Data!$C:$C,BW$1,Data!$D:$D,BW$2)</f>
        <v>0</v>
      </c>
      <c r="BX50" s="5">
        <f>COUNTIFS(Data!$H:$H,$A50,Data!$C:$C,BX$1,Data!$D:$D,BX$2)</f>
        <v>0</v>
      </c>
      <c r="BY50" s="5">
        <f>COUNTIFS(Data!$H:$H,$A50,Data!$C:$C,BY$1,Data!$D:$D,BY$2)</f>
        <v>0</v>
      </c>
      <c r="BZ50" s="5">
        <f>COUNTIFS(Data!$H:$H,$A50,Data!$C:$C,BZ$1,Data!$D:$D,BZ$2)</f>
        <v>0</v>
      </c>
      <c r="CA50" s="5">
        <f>COUNTIFS(Data!$H:$H,$A50,Data!$C:$C,CA$1,Data!$D:$D,CA$2)</f>
        <v>0</v>
      </c>
      <c r="CB50" s="5">
        <f>COUNTIFS(Data!$H:$H,$A50,Data!$C:$C,CB$1,Data!$D:$D,CB$2)</f>
        <v>0</v>
      </c>
      <c r="CC50" s="5">
        <f>COUNTIFS(Data!$H:$H,$A50,Data!$C:$C,CC$1,Data!$D:$D,CC$2)</f>
        <v>0</v>
      </c>
      <c r="CD50" s="5">
        <f>COUNTIFS(Data!$H:$H,$A50,Data!$C:$C,CD$1,Data!$D:$D,CD$2)</f>
        <v>0</v>
      </c>
      <c r="CE50" s="5">
        <f>COUNTIFS(Data!$H:$H,$A50,Data!$C:$C,CE$1,Data!$D:$D,CE$2)</f>
        <v>1</v>
      </c>
      <c r="CF50" s="5">
        <f>COUNTIFS(Data!$H:$H,$A50,Data!$C:$C,CF$1,Data!$D:$D,CF$2)</f>
        <v>0</v>
      </c>
      <c r="CG50" s="5">
        <f>COUNTIFS(Data!$H:$H,$A50,Data!$C:$C,CG$1,Data!$D:$D,CG$2)</f>
        <v>0</v>
      </c>
      <c r="CH50" s="5">
        <f>COUNTIFS(Data!$H:$H,$A50,Data!$C:$C,CH$1,Data!$D:$D,CH$2)</f>
        <v>0</v>
      </c>
      <c r="CI50" s="5">
        <f>COUNTIFS(Data!$H:$H,$A50,Data!$C:$C,CI$1,Data!$D:$D,CI$2)</f>
        <v>0</v>
      </c>
      <c r="CJ50" s="5">
        <f>COUNTIFS(Data!$H:$H,$A50,Data!$C:$C,CJ$1,Data!$D:$D,CJ$2)</f>
        <v>0</v>
      </c>
      <c r="CK50" s="5">
        <f>COUNTIFS(Data!$H:$H,$A50,Data!$C:$C,CK$1,Data!$D:$D,CK$2)</f>
        <v>0</v>
      </c>
      <c r="CL50" s="5">
        <f>COUNTIFS(Data!$H:$H,$A50,Data!$C:$C,CL$1,Data!$D:$D,CL$2)</f>
        <v>0</v>
      </c>
      <c r="CM50" s="5">
        <f>COUNTIFS(Data!$H:$H,$A50,Data!$C:$C,CM$1,Data!$D:$D,CM$2)</f>
        <v>0</v>
      </c>
      <c r="CN50" s="5">
        <f>COUNTIFS(Data!$H:$H,$A50,Data!$C:$C,CN$1,Data!$D:$D,CN$2)</f>
        <v>0</v>
      </c>
      <c r="CO50" s="5">
        <f>COUNTIFS(Data!$H:$H,$A50,Data!$C:$C,CO$1,Data!$D:$D,CO$2)</f>
        <v>0</v>
      </c>
      <c r="CP50" s="5">
        <f>COUNTIFS(Data!$H:$H,$A50,Data!$C:$C,CP$1,Data!$D:$D,CP$2)</f>
        <v>0</v>
      </c>
      <c r="CQ50" s="5">
        <f>COUNTIFS(Data!$H:$H,$A50,Data!$C:$C,CQ$1,Data!$D:$D,CQ$2)</f>
        <v>0</v>
      </c>
      <c r="CR50" s="5">
        <f>COUNTIFS(Data!$H:$H,$A50,Data!$C:$C,CR$1,Data!$D:$D,CR$2)</f>
        <v>0</v>
      </c>
      <c r="CS50" s="5">
        <f>COUNTIFS(Data!$H:$H,$A50,Data!$C:$C,CS$1,Data!$D:$D,CS$2)</f>
        <v>0</v>
      </c>
      <c r="CT50" s="5">
        <f>COUNTIFS(Data!$H:$H,$A50,Data!$C:$C,CT$1,Data!$D:$D,CT$2)</f>
        <v>0</v>
      </c>
      <c r="CU50" s="5">
        <f>COUNTIFS(Data!$H:$H,$A50,Data!$C:$C,CU$1,Data!$D:$D,CU$2)</f>
        <v>0</v>
      </c>
      <c r="CV50" s="5">
        <f>COUNTIFS(Data!$H:$H,$A50,Data!$C:$C,CV$1,Data!$D:$D,CV$2)</f>
        <v>0</v>
      </c>
      <c r="CW50" s="5">
        <f t="shared" ref="CW50:CX50" si="49">SUMIF($B$2:$CV$2,CW$2, $B50:$CV50)</f>
        <v>1</v>
      </c>
      <c r="CX50" s="5">
        <f t="shared" si="49"/>
        <v>0</v>
      </c>
      <c r="CY50" s="5">
        <f t="shared" si="3"/>
        <v>1</v>
      </c>
    </row>
    <row r="51">
      <c r="A51" s="5" t="str">
        <f>Countries!A49</f>
        <v>JPN</v>
      </c>
      <c r="B51" s="5">
        <f>COUNTIFS(Data!$H:$H,$A51,Data!$C:$C,B$1,Data!$D:$D,B$2)</f>
        <v>0</v>
      </c>
      <c r="C51" s="5">
        <f>COUNTIFS(Data!$H:$H,$A51,Data!$C:$C,C$1,Data!$D:$D,C$2)</f>
        <v>0</v>
      </c>
      <c r="D51" s="5">
        <f>COUNTIFS(Data!$H:$H,$A51,Data!$C:$C,D$1,Data!$D:$D,D$2)</f>
        <v>0</v>
      </c>
      <c r="E51" s="5">
        <f>COUNTIFS(Data!$H:$H,$A51,Data!$C:$C,E$1,Data!$D:$D,E$2)</f>
        <v>0</v>
      </c>
      <c r="F51" s="5">
        <f>COUNTIFS(Data!$H:$H,$A51,Data!$C:$C,F$1,Data!$D:$D,F$2)</f>
        <v>0</v>
      </c>
      <c r="G51" s="5">
        <f>COUNTIFS(Data!$H:$H,$A51,Data!$C:$C,G$1,Data!$D:$D,G$2)</f>
        <v>1</v>
      </c>
      <c r="H51" s="5">
        <f>COUNTIFS(Data!$H:$H,$A51,Data!$C:$C,H$1,Data!$D:$D,H$2)</f>
        <v>0</v>
      </c>
      <c r="I51" s="5">
        <f>COUNTIFS(Data!$H:$H,$A51,Data!$C:$C,I$1,Data!$D:$D,I$2)</f>
        <v>0</v>
      </c>
      <c r="J51" s="5">
        <f>COUNTIFS(Data!$H:$H,$A51,Data!$C:$C,J$1,Data!$D:$D,J$2)</f>
        <v>1</v>
      </c>
      <c r="K51" s="5">
        <f>COUNTIFS(Data!$H:$H,$A51,Data!$C:$C,K$1,Data!$D:$D,K$2)</f>
        <v>0</v>
      </c>
      <c r="L51" s="5">
        <f>COUNTIFS(Data!$H:$H,$A51,Data!$C:$C,L$1,Data!$D:$D,L$2)</f>
        <v>0</v>
      </c>
      <c r="M51" s="5">
        <f>COUNTIFS(Data!$H:$H,$A51,Data!$C:$C,M$1,Data!$D:$D,M$2)</f>
        <v>0</v>
      </c>
      <c r="N51" s="5">
        <f>COUNTIFS(Data!$H:$H,$A51,Data!$C:$C,N$1,Data!$D:$D,N$2)</f>
        <v>0</v>
      </c>
      <c r="O51" s="5">
        <f>COUNTIFS(Data!$H:$H,$A51,Data!$C:$C,O$1,Data!$D:$D,O$2)</f>
        <v>0</v>
      </c>
      <c r="P51" s="5">
        <f>COUNTIFS(Data!$H:$H,$A51,Data!$C:$C,P$1,Data!$D:$D,P$2)</f>
        <v>0</v>
      </c>
      <c r="Q51" s="5">
        <f>COUNTIFS(Data!$H:$H,$A51,Data!$C:$C,Q$1,Data!$D:$D,Q$2)</f>
        <v>0</v>
      </c>
      <c r="R51" s="5">
        <f>COUNTIFS(Data!$H:$H,$A51,Data!$C:$C,R$1,Data!$D:$D,R$2)</f>
        <v>0</v>
      </c>
      <c r="S51" s="5">
        <f>COUNTIFS(Data!$H:$H,$A51,Data!$C:$C,S$1,Data!$D:$D,S$2)</f>
        <v>1</v>
      </c>
      <c r="T51" s="5">
        <f>COUNTIFS(Data!$H:$H,$A51,Data!$C:$C,T$1,Data!$D:$D,T$2)</f>
        <v>0</v>
      </c>
      <c r="U51" s="5">
        <f>COUNTIFS(Data!$H:$H,$A51,Data!$C:$C,U$1,Data!$D:$D,U$2)</f>
        <v>0</v>
      </c>
      <c r="V51" s="5">
        <f>COUNTIFS(Data!$H:$H,$A51,Data!$C:$C,V$1,Data!$D:$D,V$2)</f>
        <v>0</v>
      </c>
      <c r="W51" s="5">
        <f>COUNTIFS(Data!$H:$H,$A51,Data!$C:$C,W$1,Data!$D:$D,W$2)</f>
        <v>0</v>
      </c>
      <c r="X51" s="5">
        <f>COUNTIFS(Data!$H:$H,$A51,Data!$C:$C,X$1,Data!$D:$D,X$2)</f>
        <v>0</v>
      </c>
      <c r="Y51" s="5">
        <f>COUNTIFS(Data!$H:$H,$A51,Data!$C:$C,Y$1,Data!$D:$D,Y$2)</f>
        <v>0</v>
      </c>
      <c r="Z51" s="5">
        <f>COUNTIFS(Data!$H:$H,$A51,Data!$C:$C,Z$1,Data!$D:$D,Z$2)</f>
        <v>0</v>
      </c>
      <c r="AA51" s="5">
        <f>COUNTIFS(Data!$H:$H,$A51,Data!$C:$C,AA$1,Data!$D:$D,AA$2)</f>
        <v>0</v>
      </c>
      <c r="AB51" s="5">
        <f>COUNTIFS(Data!$H:$H,$A51,Data!$C:$C,AB$1,Data!$D:$D,AB$2)</f>
        <v>0</v>
      </c>
      <c r="AC51" s="5">
        <f>COUNTIFS(Data!$H:$H,$A51,Data!$C:$C,AC$1,Data!$D:$D,AC$2)</f>
        <v>0</v>
      </c>
      <c r="AD51" s="5">
        <f>COUNTIFS(Data!$H:$H,$A51,Data!$C:$C,AD$1,Data!$D:$D,AD$2)</f>
        <v>0</v>
      </c>
      <c r="AE51" s="5">
        <f>COUNTIFS(Data!$H:$H,$A51,Data!$C:$C,AE$1,Data!$D:$D,AE$2)</f>
        <v>0</v>
      </c>
      <c r="AF51" s="5">
        <f>COUNTIFS(Data!$H:$H,$A51,Data!$C:$C,AF$1,Data!$D:$D,AF$2)</f>
        <v>0</v>
      </c>
      <c r="AG51" s="5">
        <f>COUNTIFS(Data!$H:$H,$A51,Data!$C:$C,AG$1,Data!$D:$D,AG$2)</f>
        <v>0</v>
      </c>
      <c r="AH51" s="5">
        <f>COUNTIFS(Data!$H:$H,$A51,Data!$C:$C,AH$1,Data!$D:$D,AH$2)</f>
        <v>0</v>
      </c>
      <c r="AI51" s="5">
        <f>COUNTIFS(Data!$H:$H,$A51,Data!$C:$C,AI$1,Data!$D:$D,AI$2)</f>
        <v>0</v>
      </c>
      <c r="AJ51" s="5">
        <f>COUNTIFS(Data!$H:$H,$A51,Data!$C:$C,AJ$1,Data!$D:$D,AJ$2)</f>
        <v>0</v>
      </c>
      <c r="AK51" s="5">
        <f>COUNTIFS(Data!$H:$H,$A51,Data!$C:$C,AK$1,Data!$D:$D,AK$2)</f>
        <v>1</v>
      </c>
      <c r="AL51" s="5">
        <f>COUNTIFS(Data!$H:$H,$A51,Data!$C:$C,AL$1,Data!$D:$D,AL$2)</f>
        <v>0</v>
      </c>
      <c r="AM51" s="5">
        <f>COUNTIFS(Data!$H:$H,$A51,Data!$C:$C,AM$1,Data!$D:$D,AM$2)</f>
        <v>0</v>
      </c>
      <c r="AN51" s="5">
        <f>COUNTIFS(Data!$H:$H,$A51,Data!$C:$C,AN$1,Data!$D:$D,AN$2)</f>
        <v>0</v>
      </c>
      <c r="AO51" s="5">
        <f>COUNTIFS(Data!$H:$H,$A51,Data!$C:$C,AO$1,Data!$D:$D,AO$2)</f>
        <v>0</v>
      </c>
      <c r="AP51" s="5">
        <f>COUNTIFS(Data!$H:$H,$A51,Data!$C:$C,AP$1,Data!$D:$D,AP$2)</f>
        <v>0</v>
      </c>
      <c r="AQ51" s="5">
        <f>COUNTIFS(Data!$H:$H,$A51,Data!$C:$C,AQ$1,Data!$D:$D,AQ$2)</f>
        <v>0</v>
      </c>
      <c r="AR51" s="5">
        <f>COUNTIFS(Data!$H:$H,$A51,Data!$C:$C,AR$1,Data!$D:$D,AR$2)</f>
        <v>0</v>
      </c>
      <c r="AS51" s="5">
        <f>COUNTIFS(Data!$H:$H,$A51,Data!$C:$C,AS$1,Data!$D:$D,AS$2)</f>
        <v>0</v>
      </c>
      <c r="AT51" s="5">
        <f>COUNTIFS(Data!$H:$H,$A51,Data!$C:$C,AT$1,Data!$D:$D,AT$2)</f>
        <v>1</v>
      </c>
      <c r="AU51" s="5">
        <f>COUNTIFS(Data!$H:$H,$A51,Data!$C:$C,AU$1,Data!$D:$D,AU$2)</f>
        <v>0</v>
      </c>
      <c r="AV51" s="5">
        <f>COUNTIFS(Data!$H:$H,$A51,Data!$C:$C,AV$1,Data!$D:$D,AV$2)</f>
        <v>0</v>
      </c>
      <c r="AW51" s="5">
        <f>COUNTIFS(Data!$H:$H,$A51,Data!$C:$C,AW$1,Data!$D:$D,AW$2)</f>
        <v>0</v>
      </c>
      <c r="AX51" s="5">
        <f>COUNTIFS(Data!$H:$H,$A51,Data!$C:$C,AX$1,Data!$D:$D,AX$2)</f>
        <v>0</v>
      </c>
      <c r="AY51" s="5">
        <f>COUNTIFS(Data!$H:$H,$A51,Data!$C:$C,AY$1,Data!$D:$D,AY$2)</f>
        <v>0</v>
      </c>
      <c r="AZ51" s="5">
        <f>COUNTIFS(Data!$H:$H,$A51,Data!$C:$C,AZ$1,Data!$D:$D,AZ$2)</f>
        <v>1</v>
      </c>
      <c r="BA51" s="5">
        <f>COUNTIFS(Data!$H:$H,$A51,Data!$C:$C,BA$1,Data!$D:$D,BA$2)</f>
        <v>1</v>
      </c>
      <c r="BB51" s="5">
        <f>COUNTIFS(Data!$H:$H,$A51,Data!$C:$C,BB$1,Data!$D:$D,BB$2)</f>
        <v>0</v>
      </c>
      <c r="BC51" s="5">
        <f>COUNTIFS(Data!$H:$H,$A51,Data!$C:$C,BC$1,Data!$D:$D,BC$2)</f>
        <v>1</v>
      </c>
      <c r="BD51" s="5">
        <f>COUNTIFS(Data!$H:$H,$A51,Data!$C:$C,BD$1,Data!$D:$D,BD$2)</f>
        <v>0</v>
      </c>
      <c r="BE51" s="5">
        <f>COUNTIFS(Data!$H:$H,$A51,Data!$C:$C,BE$1,Data!$D:$D,BE$2)</f>
        <v>0</v>
      </c>
      <c r="BF51" s="5">
        <f>COUNTIFS(Data!$H:$H,$A51,Data!$C:$C,BF$1,Data!$D:$D,BF$2)</f>
        <v>0</v>
      </c>
      <c r="BG51" s="5">
        <f>COUNTIFS(Data!$H:$H,$A51,Data!$C:$C,BG$1,Data!$D:$D,BG$2)</f>
        <v>0</v>
      </c>
      <c r="BH51" s="5">
        <f>COUNTIFS(Data!$H:$H,$A51,Data!$C:$C,BH$1,Data!$D:$D,BH$2)</f>
        <v>0</v>
      </c>
      <c r="BI51" s="5">
        <f>COUNTIFS(Data!$H:$H,$A51,Data!$C:$C,BI$1,Data!$D:$D,BI$2)</f>
        <v>0</v>
      </c>
      <c r="BJ51" s="5">
        <f>COUNTIFS(Data!$H:$H,$A51,Data!$C:$C,BJ$1,Data!$D:$D,BJ$2)</f>
        <v>0</v>
      </c>
      <c r="BK51" s="5">
        <f>COUNTIFS(Data!$H:$H,$A51,Data!$C:$C,BK$1,Data!$D:$D,BK$2)</f>
        <v>0</v>
      </c>
      <c r="BL51" s="5">
        <f>COUNTIFS(Data!$H:$H,$A51,Data!$C:$C,BL$1,Data!$D:$D,BL$2)</f>
        <v>0</v>
      </c>
      <c r="BM51" s="5">
        <f>COUNTIFS(Data!$H:$H,$A51,Data!$C:$C,BM$1,Data!$D:$D,BM$2)</f>
        <v>0</v>
      </c>
      <c r="BN51" s="5">
        <f>COUNTIFS(Data!$H:$H,$A51,Data!$C:$C,BN$1,Data!$D:$D,BN$2)</f>
        <v>0</v>
      </c>
      <c r="BO51" s="5">
        <f>COUNTIFS(Data!$H:$H,$A51,Data!$C:$C,BO$1,Data!$D:$D,BO$2)</f>
        <v>0</v>
      </c>
      <c r="BP51" s="5">
        <f>COUNTIFS(Data!$H:$H,$A51,Data!$C:$C,BP$1,Data!$D:$D,BP$2)</f>
        <v>0</v>
      </c>
      <c r="BQ51" s="5">
        <f>COUNTIFS(Data!$H:$H,$A51,Data!$C:$C,BQ$1,Data!$D:$D,BQ$2)</f>
        <v>0</v>
      </c>
      <c r="BR51" s="5">
        <f>COUNTIFS(Data!$H:$H,$A51,Data!$C:$C,BR$1,Data!$D:$D,BR$2)</f>
        <v>0</v>
      </c>
      <c r="BS51" s="5">
        <f>COUNTIFS(Data!$H:$H,$A51,Data!$C:$C,BS$1,Data!$D:$D,BS$2)</f>
        <v>0</v>
      </c>
      <c r="BT51" s="5">
        <f>COUNTIFS(Data!$H:$H,$A51,Data!$C:$C,BT$1,Data!$D:$D,BT$2)</f>
        <v>1</v>
      </c>
      <c r="BU51" s="5">
        <f>COUNTIFS(Data!$H:$H,$A51,Data!$C:$C,BU$1,Data!$D:$D,BU$2)</f>
        <v>0</v>
      </c>
      <c r="BV51" s="5">
        <f>COUNTIFS(Data!$H:$H,$A51,Data!$C:$C,BV$1,Data!$D:$D,BV$2)</f>
        <v>1</v>
      </c>
      <c r="BW51" s="5">
        <f>COUNTIFS(Data!$H:$H,$A51,Data!$C:$C,BW$1,Data!$D:$D,BW$2)</f>
        <v>1</v>
      </c>
      <c r="BX51" s="5">
        <f>COUNTIFS(Data!$H:$H,$A51,Data!$C:$C,BX$1,Data!$D:$D,BX$2)</f>
        <v>0</v>
      </c>
      <c r="BY51" s="5">
        <f>COUNTIFS(Data!$H:$H,$A51,Data!$C:$C,BY$1,Data!$D:$D,BY$2)</f>
        <v>1</v>
      </c>
      <c r="BZ51" s="5">
        <f>COUNTIFS(Data!$H:$H,$A51,Data!$C:$C,BZ$1,Data!$D:$D,BZ$2)</f>
        <v>0</v>
      </c>
      <c r="CA51" s="5">
        <f>COUNTIFS(Data!$H:$H,$A51,Data!$C:$C,CA$1,Data!$D:$D,CA$2)</f>
        <v>0</v>
      </c>
      <c r="CB51" s="5">
        <f>COUNTIFS(Data!$H:$H,$A51,Data!$C:$C,CB$1,Data!$D:$D,CB$2)</f>
        <v>0</v>
      </c>
      <c r="CC51" s="5">
        <f>COUNTIFS(Data!$H:$H,$A51,Data!$C:$C,CC$1,Data!$D:$D,CC$2)</f>
        <v>0</v>
      </c>
      <c r="CD51" s="5">
        <f>COUNTIFS(Data!$H:$H,$A51,Data!$C:$C,CD$1,Data!$D:$D,CD$2)</f>
        <v>1</v>
      </c>
      <c r="CE51" s="5">
        <f>COUNTIFS(Data!$H:$H,$A51,Data!$C:$C,CE$1,Data!$D:$D,CE$2)</f>
        <v>0</v>
      </c>
      <c r="CF51" s="5">
        <f>COUNTIFS(Data!$H:$H,$A51,Data!$C:$C,CF$1,Data!$D:$D,CF$2)</f>
        <v>0</v>
      </c>
      <c r="CG51" s="5">
        <f>COUNTIFS(Data!$H:$H,$A51,Data!$C:$C,CG$1,Data!$D:$D,CG$2)</f>
        <v>0</v>
      </c>
      <c r="CH51" s="5">
        <f>COUNTIFS(Data!$H:$H,$A51,Data!$C:$C,CH$1,Data!$D:$D,CH$2)</f>
        <v>0</v>
      </c>
      <c r="CI51" s="5">
        <f>COUNTIFS(Data!$H:$H,$A51,Data!$C:$C,CI$1,Data!$D:$D,CI$2)</f>
        <v>0</v>
      </c>
      <c r="CJ51" s="5">
        <f>COUNTIFS(Data!$H:$H,$A51,Data!$C:$C,CJ$1,Data!$D:$D,CJ$2)</f>
        <v>0</v>
      </c>
      <c r="CK51" s="5">
        <f>COUNTIFS(Data!$H:$H,$A51,Data!$C:$C,CK$1,Data!$D:$D,CK$2)</f>
        <v>0</v>
      </c>
      <c r="CL51" s="5">
        <f>COUNTIFS(Data!$H:$H,$A51,Data!$C:$C,CL$1,Data!$D:$D,CL$2)</f>
        <v>0</v>
      </c>
      <c r="CM51" s="5">
        <f>COUNTIFS(Data!$H:$H,$A51,Data!$C:$C,CM$1,Data!$D:$D,CM$2)</f>
        <v>0</v>
      </c>
      <c r="CN51" s="5">
        <f>COUNTIFS(Data!$H:$H,$A51,Data!$C:$C,CN$1,Data!$D:$D,CN$2)</f>
        <v>0</v>
      </c>
      <c r="CO51" s="5">
        <f>COUNTIFS(Data!$H:$H,$A51,Data!$C:$C,CO$1,Data!$D:$D,CO$2)</f>
        <v>0</v>
      </c>
      <c r="CP51" s="5">
        <f>COUNTIFS(Data!$H:$H,$A51,Data!$C:$C,CP$1,Data!$D:$D,CP$2)</f>
        <v>0</v>
      </c>
      <c r="CQ51" s="5">
        <f>COUNTIFS(Data!$H:$H,$A51,Data!$C:$C,CQ$1,Data!$D:$D,CQ$2)</f>
        <v>0</v>
      </c>
      <c r="CR51" s="5">
        <f>COUNTIFS(Data!$H:$H,$A51,Data!$C:$C,CR$1,Data!$D:$D,CR$2)</f>
        <v>0</v>
      </c>
      <c r="CS51" s="5">
        <f>COUNTIFS(Data!$H:$H,$A51,Data!$C:$C,CS$1,Data!$D:$D,CS$2)</f>
        <v>0</v>
      </c>
      <c r="CT51" s="5">
        <f>COUNTIFS(Data!$H:$H,$A51,Data!$C:$C,CT$1,Data!$D:$D,CT$2)</f>
        <v>0</v>
      </c>
      <c r="CU51" s="5">
        <f>COUNTIFS(Data!$H:$H,$A51,Data!$C:$C,CU$1,Data!$D:$D,CU$2)</f>
        <v>1</v>
      </c>
      <c r="CV51" s="5">
        <f>COUNTIFS(Data!$H:$H,$A51,Data!$C:$C,CV$1,Data!$D:$D,CV$2)</f>
        <v>0</v>
      </c>
      <c r="CW51" s="5">
        <f t="shared" ref="CW51:CX51" si="50">SUMIF($B$2:$CV$2,CW$2, $B51:$CV51)</f>
        <v>5</v>
      </c>
      <c r="CX51" s="5">
        <f t="shared" si="50"/>
        <v>8</v>
      </c>
      <c r="CY51" s="5">
        <f t="shared" si="3"/>
        <v>14</v>
      </c>
    </row>
    <row r="52">
      <c r="A52" s="5" t="str">
        <f>Countries!A50</f>
        <v>KAZ</v>
      </c>
      <c r="B52" s="5">
        <f>COUNTIFS(Data!$H:$H,$A52,Data!$C:$C,B$1,Data!$D:$D,B$2)</f>
        <v>0</v>
      </c>
      <c r="C52" s="5">
        <f>COUNTIFS(Data!$H:$H,$A52,Data!$C:$C,C$1,Data!$D:$D,C$2)</f>
        <v>0</v>
      </c>
      <c r="D52" s="5">
        <f>COUNTIFS(Data!$H:$H,$A52,Data!$C:$C,D$1,Data!$D:$D,D$2)</f>
        <v>0</v>
      </c>
      <c r="E52" s="5">
        <f>COUNTIFS(Data!$H:$H,$A52,Data!$C:$C,E$1,Data!$D:$D,E$2)</f>
        <v>0</v>
      </c>
      <c r="F52" s="5">
        <f>COUNTIFS(Data!$H:$H,$A52,Data!$C:$C,F$1,Data!$D:$D,F$2)</f>
        <v>0</v>
      </c>
      <c r="G52" s="5">
        <f>COUNTIFS(Data!$H:$H,$A52,Data!$C:$C,G$1,Data!$D:$D,G$2)</f>
        <v>0</v>
      </c>
      <c r="H52" s="5">
        <f>COUNTIFS(Data!$H:$H,$A52,Data!$C:$C,H$1,Data!$D:$D,H$2)</f>
        <v>0</v>
      </c>
      <c r="I52" s="5">
        <f>COUNTIFS(Data!$H:$H,$A52,Data!$C:$C,I$1,Data!$D:$D,I$2)</f>
        <v>0</v>
      </c>
      <c r="J52" s="5">
        <f>COUNTIFS(Data!$H:$H,$A52,Data!$C:$C,J$1,Data!$D:$D,J$2)</f>
        <v>0</v>
      </c>
      <c r="K52" s="5">
        <f>COUNTIFS(Data!$H:$H,$A52,Data!$C:$C,K$1,Data!$D:$D,K$2)</f>
        <v>0</v>
      </c>
      <c r="L52" s="5">
        <f>COUNTIFS(Data!$H:$H,$A52,Data!$C:$C,L$1,Data!$D:$D,L$2)</f>
        <v>0</v>
      </c>
      <c r="M52" s="5">
        <f>COUNTIFS(Data!$H:$H,$A52,Data!$C:$C,M$1,Data!$D:$D,M$2)</f>
        <v>0</v>
      </c>
      <c r="N52" s="5">
        <f>COUNTIFS(Data!$H:$H,$A52,Data!$C:$C,N$1,Data!$D:$D,N$2)</f>
        <v>0</v>
      </c>
      <c r="O52" s="5">
        <f>COUNTIFS(Data!$H:$H,$A52,Data!$C:$C,O$1,Data!$D:$D,O$2)</f>
        <v>0</v>
      </c>
      <c r="P52" s="5">
        <f>COUNTIFS(Data!$H:$H,$A52,Data!$C:$C,P$1,Data!$D:$D,P$2)</f>
        <v>0</v>
      </c>
      <c r="Q52" s="5">
        <f>COUNTIFS(Data!$H:$H,$A52,Data!$C:$C,Q$1,Data!$D:$D,Q$2)</f>
        <v>0</v>
      </c>
      <c r="R52" s="5">
        <f>COUNTIFS(Data!$H:$H,$A52,Data!$C:$C,R$1,Data!$D:$D,R$2)</f>
        <v>0</v>
      </c>
      <c r="S52" s="5">
        <f>COUNTIFS(Data!$H:$H,$A52,Data!$C:$C,S$1,Data!$D:$D,S$2)</f>
        <v>0</v>
      </c>
      <c r="T52" s="5">
        <f>COUNTIFS(Data!$H:$H,$A52,Data!$C:$C,T$1,Data!$D:$D,T$2)</f>
        <v>0</v>
      </c>
      <c r="U52" s="5">
        <f>COUNTIFS(Data!$H:$H,$A52,Data!$C:$C,U$1,Data!$D:$D,U$2)</f>
        <v>0</v>
      </c>
      <c r="V52" s="5">
        <f>COUNTIFS(Data!$H:$H,$A52,Data!$C:$C,V$1,Data!$D:$D,V$2)</f>
        <v>0</v>
      </c>
      <c r="W52" s="5">
        <f>COUNTIFS(Data!$H:$H,$A52,Data!$C:$C,W$1,Data!$D:$D,W$2)</f>
        <v>0</v>
      </c>
      <c r="X52" s="5">
        <f>COUNTIFS(Data!$H:$H,$A52,Data!$C:$C,X$1,Data!$D:$D,X$2)</f>
        <v>0</v>
      </c>
      <c r="Y52" s="5">
        <f>COUNTIFS(Data!$H:$H,$A52,Data!$C:$C,Y$1,Data!$D:$D,Y$2)</f>
        <v>0</v>
      </c>
      <c r="Z52" s="5">
        <f>COUNTIFS(Data!$H:$H,$A52,Data!$C:$C,Z$1,Data!$D:$D,Z$2)</f>
        <v>0</v>
      </c>
      <c r="AA52" s="5">
        <f>COUNTIFS(Data!$H:$H,$A52,Data!$C:$C,AA$1,Data!$D:$D,AA$2)</f>
        <v>0</v>
      </c>
      <c r="AB52" s="5">
        <f>COUNTIFS(Data!$H:$H,$A52,Data!$C:$C,AB$1,Data!$D:$D,AB$2)</f>
        <v>0</v>
      </c>
      <c r="AC52" s="5">
        <f>COUNTIFS(Data!$H:$H,$A52,Data!$C:$C,AC$1,Data!$D:$D,AC$2)</f>
        <v>0</v>
      </c>
      <c r="AD52" s="5">
        <f>COUNTIFS(Data!$H:$H,$A52,Data!$C:$C,AD$1,Data!$D:$D,AD$2)</f>
        <v>0</v>
      </c>
      <c r="AE52" s="5">
        <f>COUNTIFS(Data!$H:$H,$A52,Data!$C:$C,AE$1,Data!$D:$D,AE$2)</f>
        <v>0</v>
      </c>
      <c r="AF52" s="5">
        <f>COUNTIFS(Data!$H:$H,$A52,Data!$C:$C,AF$1,Data!$D:$D,AF$2)</f>
        <v>0</v>
      </c>
      <c r="AG52" s="5">
        <f>COUNTIFS(Data!$H:$H,$A52,Data!$C:$C,AG$1,Data!$D:$D,AG$2)</f>
        <v>0</v>
      </c>
      <c r="AH52" s="5">
        <f>COUNTIFS(Data!$H:$H,$A52,Data!$C:$C,AH$1,Data!$D:$D,AH$2)</f>
        <v>0</v>
      </c>
      <c r="AI52" s="5">
        <f>COUNTIFS(Data!$H:$H,$A52,Data!$C:$C,AI$1,Data!$D:$D,AI$2)</f>
        <v>0</v>
      </c>
      <c r="AJ52" s="5">
        <f>COUNTIFS(Data!$H:$H,$A52,Data!$C:$C,AJ$1,Data!$D:$D,AJ$2)</f>
        <v>0</v>
      </c>
      <c r="AK52" s="5">
        <f>COUNTIFS(Data!$H:$H,$A52,Data!$C:$C,AK$1,Data!$D:$D,AK$2)</f>
        <v>0</v>
      </c>
      <c r="AL52" s="5">
        <f>COUNTIFS(Data!$H:$H,$A52,Data!$C:$C,AL$1,Data!$D:$D,AL$2)</f>
        <v>0</v>
      </c>
      <c r="AM52" s="5">
        <f>COUNTIFS(Data!$H:$H,$A52,Data!$C:$C,AM$1,Data!$D:$D,AM$2)</f>
        <v>0</v>
      </c>
      <c r="AN52" s="5">
        <f>COUNTIFS(Data!$H:$H,$A52,Data!$C:$C,AN$1,Data!$D:$D,AN$2)</f>
        <v>0</v>
      </c>
      <c r="AO52" s="5">
        <f>COUNTIFS(Data!$H:$H,$A52,Data!$C:$C,AO$1,Data!$D:$D,AO$2)</f>
        <v>0</v>
      </c>
      <c r="AP52" s="5">
        <f>COUNTIFS(Data!$H:$H,$A52,Data!$C:$C,AP$1,Data!$D:$D,AP$2)</f>
        <v>0</v>
      </c>
      <c r="AQ52" s="5">
        <f>COUNTIFS(Data!$H:$H,$A52,Data!$C:$C,AQ$1,Data!$D:$D,AQ$2)</f>
        <v>0</v>
      </c>
      <c r="AR52" s="5">
        <f>COUNTIFS(Data!$H:$H,$A52,Data!$C:$C,AR$1,Data!$D:$D,AR$2)</f>
        <v>0</v>
      </c>
      <c r="AS52" s="5">
        <f>COUNTIFS(Data!$H:$H,$A52,Data!$C:$C,AS$1,Data!$D:$D,AS$2)</f>
        <v>0</v>
      </c>
      <c r="AT52" s="5">
        <f>COUNTIFS(Data!$H:$H,$A52,Data!$C:$C,AT$1,Data!$D:$D,AT$2)</f>
        <v>0</v>
      </c>
      <c r="AU52" s="5">
        <f>COUNTIFS(Data!$H:$H,$A52,Data!$C:$C,AU$1,Data!$D:$D,AU$2)</f>
        <v>0</v>
      </c>
      <c r="AV52" s="5">
        <f>COUNTIFS(Data!$H:$H,$A52,Data!$C:$C,AV$1,Data!$D:$D,AV$2)</f>
        <v>0</v>
      </c>
      <c r="AW52" s="5">
        <f>COUNTIFS(Data!$H:$H,$A52,Data!$C:$C,AW$1,Data!$D:$D,AW$2)</f>
        <v>0</v>
      </c>
      <c r="AX52" s="5">
        <f>COUNTIFS(Data!$H:$H,$A52,Data!$C:$C,AX$1,Data!$D:$D,AX$2)</f>
        <v>0</v>
      </c>
      <c r="AY52" s="5">
        <f>COUNTIFS(Data!$H:$H,$A52,Data!$C:$C,AY$1,Data!$D:$D,AY$2)</f>
        <v>0</v>
      </c>
      <c r="AZ52" s="5">
        <f>COUNTIFS(Data!$H:$H,$A52,Data!$C:$C,AZ$1,Data!$D:$D,AZ$2)</f>
        <v>0</v>
      </c>
      <c r="BA52" s="5">
        <f>COUNTIFS(Data!$H:$H,$A52,Data!$C:$C,BA$1,Data!$D:$D,BA$2)</f>
        <v>0</v>
      </c>
      <c r="BB52" s="5">
        <f>COUNTIFS(Data!$H:$H,$A52,Data!$C:$C,BB$1,Data!$D:$D,BB$2)</f>
        <v>0</v>
      </c>
      <c r="BC52" s="5">
        <f>COUNTIFS(Data!$H:$H,$A52,Data!$C:$C,BC$1,Data!$D:$D,BC$2)</f>
        <v>0</v>
      </c>
      <c r="BD52" s="5">
        <f>COUNTIFS(Data!$H:$H,$A52,Data!$C:$C,BD$1,Data!$D:$D,BD$2)</f>
        <v>0</v>
      </c>
      <c r="BE52" s="5">
        <f>COUNTIFS(Data!$H:$H,$A52,Data!$C:$C,BE$1,Data!$D:$D,BE$2)</f>
        <v>0</v>
      </c>
      <c r="BF52" s="5">
        <f>COUNTIFS(Data!$H:$H,$A52,Data!$C:$C,BF$1,Data!$D:$D,BF$2)</f>
        <v>0</v>
      </c>
      <c r="BG52" s="5">
        <f>COUNTIFS(Data!$H:$H,$A52,Data!$C:$C,BG$1,Data!$D:$D,BG$2)</f>
        <v>0</v>
      </c>
      <c r="BH52" s="5">
        <f>COUNTIFS(Data!$H:$H,$A52,Data!$C:$C,BH$1,Data!$D:$D,BH$2)</f>
        <v>0</v>
      </c>
      <c r="BI52" s="5">
        <f>COUNTIFS(Data!$H:$H,$A52,Data!$C:$C,BI$1,Data!$D:$D,BI$2)</f>
        <v>0</v>
      </c>
      <c r="BJ52" s="5">
        <f>COUNTIFS(Data!$H:$H,$A52,Data!$C:$C,BJ$1,Data!$D:$D,BJ$2)</f>
        <v>0</v>
      </c>
      <c r="BK52" s="5">
        <f>COUNTIFS(Data!$H:$H,$A52,Data!$C:$C,BK$1,Data!$D:$D,BK$2)</f>
        <v>0</v>
      </c>
      <c r="BL52" s="5">
        <f>COUNTIFS(Data!$H:$H,$A52,Data!$C:$C,BL$1,Data!$D:$D,BL$2)</f>
        <v>0</v>
      </c>
      <c r="BM52" s="5">
        <f>COUNTIFS(Data!$H:$H,$A52,Data!$C:$C,BM$1,Data!$D:$D,BM$2)</f>
        <v>0</v>
      </c>
      <c r="BN52" s="5">
        <f>COUNTIFS(Data!$H:$H,$A52,Data!$C:$C,BN$1,Data!$D:$D,BN$2)</f>
        <v>0</v>
      </c>
      <c r="BO52" s="5">
        <f>COUNTIFS(Data!$H:$H,$A52,Data!$C:$C,BO$1,Data!$D:$D,BO$2)</f>
        <v>0</v>
      </c>
      <c r="BP52" s="5">
        <f>COUNTIFS(Data!$H:$H,$A52,Data!$C:$C,BP$1,Data!$D:$D,BP$2)</f>
        <v>0</v>
      </c>
      <c r="BQ52" s="5">
        <f>COUNTIFS(Data!$H:$H,$A52,Data!$C:$C,BQ$1,Data!$D:$D,BQ$2)</f>
        <v>0</v>
      </c>
      <c r="BR52" s="5">
        <f>COUNTIFS(Data!$H:$H,$A52,Data!$C:$C,BR$1,Data!$D:$D,BR$2)</f>
        <v>0</v>
      </c>
      <c r="BS52" s="5">
        <f>COUNTIFS(Data!$H:$H,$A52,Data!$C:$C,BS$1,Data!$D:$D,BS$2)</f>
        <v>0</v>
      </c>
      <c r="BT52" s="5">
        <f>COUNTIFS(Data!$H:$H,$A52,Data!$C:$C,BT$1,Data!$D:$D,BT$2)</f>
        <v>0</v>
      </c>
      <c r="BU52" s="5">
        <f>COUNTIFS(Data!$H:$H,$A52,Data!$C:$C,BU$1,Data!$D:$D,BU$2)</f>
        <v>0</v>
      </c>
      <c r="BV52" s="5">
        <f>COUNTIFS(Data!$H:$H,$A52,Data!$C:$C,BV$1,Data!$D:$D,BV$2)</f>
        <v>0</v>
      </c>
      <c r="BW52" s="5">
        <f>COUNTIFS(Data!$H:$H,$A52,Data!$C:$C,BW$1,Data!$D:$D,BW$2)</f>
        <v>0</v>
      </c>
      <c r="BX52" s="5">
        <f>COUNTIFS(Data!$H:$H,$A52,Data!$C:$C,BX$1,Data!$D:$D,BX$2)</f>
        <v>0</v>
      </c>
      <c r="BY52" s="5">
        <f>COUNTIFS(Data!$H:$H,$A52,Data!$C:$C,BY$1,Data!$D:$D,BY$2)</f>
        <v>0</v>
      </c>
      <c r="BZ52" s="5">
        <f>COUNTIFS(Data!$H:$H,$A52,Data!$C:$C,BZ$1,Data!$D:$D,BZ$2)</f>
        <v>0</v>
      </c>
      <c r="CA52" s="5">
        <f>COUNTIFS(Data!$H:$H,$A52,Data!$C:$C,CA$1,Data!$D:$D,CA$2)</f>
        <v>0</v>
      </c>
      <c r="CB52" s="5">
        <f>COUNTIFS(Data!$H:$H,$A52,Data!$C:$C,CB$1,Data!$D:$D,CB$2)</f>
        <v>0</v>
      </c>
      <c r="CC52" s="5">
        <f>COUNTIFS(Data!$H:$H,$A52,Data!$C:$C,CC$1,Data!$D:$D,CC$2)</f>
        <v>0</v>
      </c>
      <c r="CD52" s="5">
        <f>COUNTIFS(Data!$H:$H,$A52,Data!$C:$C,CD$1,Data!$D:$D,CD$2)</f>
        <v>0</v>
      </c>
      <c r="CE52" s="5">
        <f>COUNTIFS(Data!$H:$H,$A52,Data!$C:$C,CE$1,Data!$D:$D,CE$2)</f>
        <v>0</v>
      </c>
      <c r="CF52" s="5">
        <f>COUNTIFS(Data!$H:$H,$A52,Data!$C:$C,CF$1,Data!$D:$D,CF$2)</f>
        <v>0</v>
      </c>
      <c r="CG52" s="5">
        <f>COUNTIFS(Data!$H:$H,$A52,Data!$C:$C,CG$1,Data!$D:$D,CG$2)</f>
        <v>0</v>
      </c>
      <c r="CH52" s="5">
        <f>COUNTIFS(Data!$H:$H,$A52,Data!$C:$C,CH$1,Data!$D:$D,CH$2)</f>
        <v>0</v>
      </c>
      <c r="CI52" s="5">
        <f>COUNTIFS(Data!$H:$H,$A52,Data!$C:$C,CI$1,Data!$D:$D,CI$2)</f>
        <v>0</v>
      </c>
      <c r="CJ52" s="5">
        <f>COUNTIFS(Data!$H:$H,$A52,Data!$C:$C,CJ$1,Data!$D:$D,CJ$2)</f>
        <v>0</v>
      </c>
      <c r="CK52" s="5">
        <f>COUNTIFS(Data!$H:$H,$A52,Data!$C:$C,CK$1,Data!$D:$D,CK$2)</f>
        <v>0</v>
      </c>
      <c r="CL52" s="5">
        <f>COUNTIFS(Data!$H:$H,$A52,Data!$C:$C,CL$1,Data!$D:$D,CL$2)</f>
        <v>0</v>
      </c>
      <c r="CM52" s="5">
        <f>COUNTIFS(Data!$H:$H,$A52,Data!$C:$C,CM$1,Data!$D:$D,CM$2)</f>
        <v>0</v>
      </c>
      <c r="CN52" s="5">
        <f>COUNTIFS(Data!$H:$H,$A52,Data!$C:$C,CN$1,Data!$D:$D,CN$2)</f>
        <v>0</v>
      </c>
      <c r="CO52" s="5">
        <f>COUNTIFS(Data!$H:$H,$A52,Data!$C:$C,CO$1,Data!$D:$D,CO$2)</f>
        <v>0</v>
      </c>
      <c r="CP52" s="5">
        <f>COUNTIFS(Data!$H:$H,$A52,Data!$C:$C,CP$1,Data!$D:$D,CP$2)</f>
        <v>0</v>
      </c>
      <c r="CQ52" s="5">
        <f>COUNTIFS(Data!$H:$H,$A52,Data!$C:$C,CQ$1,Data!$D:$D,CQ$2)</f>
        <v>0</v>
      </c>
      <c r="CR52" s="5">
        <f>COUNTIFS(Data!$H:$H,$A52,Data!$C:$C,CR$1,Data!$D:$D,CR$2)</f>
        <v>0</v>
      </c>
      <c r="CS52" s="5">
        <f>COUNTIFS(Data!$H:$H,$A52,Data!$C:$C,CS$1,Data!$D:$D,CS$2)</f>
        <v>0</v>
      </c>
      <c r="CT52" s="5">
        <f>COUNTIFS(Data!$H:$H,$A52,Data!$C:$C,CT$1,Data!$D:$D,CT$2)</f>
        <v>0</v>
      </c>
      <c r="CU52" s="5">
        <f>COUNTIFS(Data!$H:$H,$A52,Data!$C:$C,CU$1,Data!$D:$D,CU$2)</f>
        <v>0</v>
      </c>
      <c r="CV52" s="5">
        <f>COUNTIFS(Data!$H:$H,$A52,Data!$C:$C,CV$1,Data!$D:$D,CV$2)</f>
        <v>0</v>
      </c>
      <c r="CW52" s="5">
        <f t="shared" ref="CW52:CX52" si="51">SUMIF($B$2:$CV$2,CW$2, $B52:$CV52)</f>
        <v>0</v>
      </c>
      <c r="CX52" s="5">
        <f t="shared" si="51"/>
        <v>0</v>
      </c>
      <c r="CY52" s="5">
        <f t="shared" si="3"/>
        <v>0</v>
      </c>
    </row>
    <row r="53">
      <c r="A53" s="5" t="str">
        <f>Countries!A51</f>
        <v>KEN</v>
      </c>
      <c r="B53" s="5">
        <f>COUNTIFS(Data!$H:$H,$A53,Data!$C:$C,B$1,Data!$D:$D,B$2)</f>
        <v>0</v>
      </c>
      <c r="C53" s="5">
        <f>COUNTIFS(Data!$H:$H,$A53,Data!$C:$C,C$1,Data!$D:$D,C$2)</f>
        <v>0</v>
      </c>
      <c r="D53" s="5">
        <f>COUNTIFS(Data!$H:$H,$A53,Data!$C:$C,D$1,Data!$D:$D,D$2)</f>
        <v>0</v>
      </c>
      <c r="E53" s="5">
        <f>COUNTIFS(Data!$H:$H,$A53,Data!$C:$C,E$1,Data!$D:$D,E$2)</f>
        <v>0</v>
      </c>
      <c r="F53" s="5">
        <f>COUNTIFS(Data!$H:$H,$A53,Data!$C:$C,F$1,Data!$D:$D,F$2)</f>
        <v>0</v>
      </c>
      <c r="G53" s="5">
        <f>COUNTIFS(Data!$H:$H,$A53,Data!$C:$C,G$1,Data!$D:$D,G$2)</f>
        <v>0</v>
      </c>
      <c r="H53" s="5">
        <f>COUNTIFS(Data!$H:$H,$A53,Data!$C:$C,H$1,Data!$D:$D,H$2)</f>
        <v>0</v>
      </c>
      <c r="I53" s="5">
        <f>COUNTIFS(Data!$H:$H,$A53,Data!$C:$C,I$1,Data!$D:$D,I$2)</f>
        <v>0</v>
      </c>
      <c r="J53" s="5">
        <f>COUNTIFS(Data!$H:$H,$A53,Data!$C:$C,J$1,Data!$D:$D,J$2)</f>
        <v>2</v>
      </c>
      <c r="K53" s="5">
        <f>COUNTIFS(Data!$H:$H,$A53,Data!$C:$C,K$1,Data!$D:$D,K$2)</f>
        <v>0</v>
      </c>
      <c r="L53" s="5">
        <f>COUNTIFS(Data!$H:$H,$A53,Data!$C:$C,L$1,Data!$D:$D,L$2)</f>
        <v>2</v>
      </c>
      <c r="M53" s="5">
        <f>COUNTIFS(Data!$H:$H,$A53,Data!$C:$C,M$1,Data!$D:$D,M$2)</f>
        <v>0</v>
      </c>
      <c r="N53" s="5">
        <f>COUNTIFS(Data!$H:$H,$A53,Data!$C:$C,N$1,Data!$D:$D,N$2)</f>
        <v>0</v>
      </c>
      <c r="O53" s="5">
        <f>COUNTIFS(Data!$H:$H,$A53,Data!$C:$C,O$1,Data!$D:$D,O$2)</f>
        <v>0</v>
      </c>
      <c r="P53" s="5">
        <f>COUNTIFS(Data!$H:$H,$A53,Data!$C:$C,P$1,Data!$D:$D,P$2)</f>
        <v>0</v>
      </c>
      <c r="Q53" s="5">
        <f>COUNTIFS(Data!$H:$H,$A53,Data!$C:$C,Q$1,Data!$D:$D,Q$2)</f>
        <v>0</v>
      </c>
      <c r="R53" s="5">
        <f>COUNTIFS(Data!$H:$H,$A53,Data!$C:$C,R$1,Data!$D:$D,R$2)</f>
        <v>0</v>
      </c>
      <c r="S53" s="5">
        <f>COUNTIFS(Data!$H:$H,$A53,Data!$C:$C,S$1,Data!$D:$D,S$2)</f>
        <v>0</v>
      </c>
      <c r="T53" s="5">
        <f>COUNTIFS(Data!$H:$H,$A53,Data!$C:$C,T$1,Data!$D:$D,T$2)</f>
        <v>0</v>
      </c>
      <c r="U53" s="5">
        <f>COUNTIFS(Data!$H:$H,$A53,Data!$C:$C,U$1,Data!$D:$D,U$2)</f>
        <v>0</v>
      </c>
      <c r="V53" s="5">
        <f>COUNTIFS(Data!$H:$H,$A53,Data!$C:$C,V$1,Data!$D:$D,V$2)</f>
        <v>0</v>
      </c>
      <c r="W53" s="5">
        <f>COUNTIFS(Data!$H:$H,$A53,Data!$C:$C,W$1,Data!$D:$D,W$2)</f>
        <v>0</v>
      </c>
      <c r="X53" s="5">
        <f>COUNTIFS(Data!$H:$H,$A53,Data!$C:$C,X$1,Data!$D:$D,X$2)</f>
        <v>0</v>
      </c>
      <c r="Y53" s="5">
        <f>COUNTIFS(Data!$H:$H,$A53,Data!$C:$C,Y$1,Data!$D:$D,Y$2)</f>
        <v>0</v>
      </c>
      <c r="Z53" s="5">
        <f>COUNTIFS(Data!$H:$H,$A53,Data!$C:$C,Z$1,Data!$D:$D,Z$2)</f>
        <v>0</v>
      </c>
      <c r="AA53" s="5">
        <f>COUNTIFS(Data!$H:$H,$A53,Data!$C:$C,AA$1,Data!$D:$D,AA$2)</f>
        <v>0</v>
      </c>
      <c r="AB53" s="5">
        <f>COUNTIFS(Data!$H:$H,$A53,Data!$C:$C,AB$1,Data!$D:$D,AB$2)</f>
        <v>0</v>
      </c>
      <c r="AC53" s="5">
        <f>COUNTIFS(Data!$H:$H,$A53,Data!$C:$C,AC$1,Data!$D:$D,AC$2)</f>
        <v>0</v>
      </c>
      <c r="AD53" s="5">
        <f>COUNTIFS(Data!$H:$H,$A53,Data!$C:$C,AD$1,Data!$D:$D,AD$2)</f>
        <v>0</v>
      </c>
      <c r="AE53" s="5">
        <f>COUNTIFS(Data!$H:$H,$A53,Data!$C:$C,AE$1,Data!$D:$D,AE$2)</f>
        <v>0</v>
      </c>
      <c r="AF53" s="5">
        <f>COUNTIFS(Data!$H:$H,$A53,Data!$C:$C,AF$1,Data!$D:$D,AF$2)</f>
        <v>0</v>
      </c>
      <c r="AG53" s="5">
        <f>COUNTIFS(Data!$H:$H,$A53,Data!$C:$C,AG$1,Data!$D:$D,AG$2)</f>
        <v>0</v>
      </c>
      <c r="AH53" s="5">
        <f>COUNTIFS(Data!$H:$H,$A53,Data!$C:$C,AH$1,Data!$D:$D,AH$2)</f>
        <v>0</v>
      </c>
      <c r="AI53" s="5">
        <f>COUNTIFS(Data!$H:$H,$A53,Data!$C:$C,AI$1,Data!$D:$D,AI$2)</f>
        <v>0</v>
      </c>
      <c r="AJ53" s="5">
        <f>COUNTIFS(Data!$H:$H,$A53,Data!$C:$C,AJ$1,Data!$D:$D,AJ$2)</f>
        <v>0</v>
      </c>
      <c r="AK53" s="5">
        <f>COUNTIFS(Data!$H:$H,$A53,Data!$C:$C,AK$1,Data!$D:$D,AK$2)</f>
        <v>0</v>
      </c>
      <c r="AL53" s="5">
        <f>COUNTIFS(Data!$H:$H,$A53,Data!$C:$C,AL$1,Data!$D:$D,AL$2)</f>
        <v>0</v>
      </c>
      <c r="AM53" s="5">
        <f>COUNTIFS(Data!$H:$H,$A53,Data!$C:$C,AM$1,Data!$D:$D,AM$2)</f>
        <v>0</v>
      </c>
      <c r="AN53" s="5">
        <f>COUNTIFS(Data!$H:$H,$A53,Data!$C:$C,AN$1,Data!$D:$D,AN$2)</f>
        <v>0</v>
      </c>
      <c r="AO53" s="5">
        <f>COUNTIFS(Data!$H:$H,$A53,Data!$C:$C,AO$1,Data!$D:$D,AO$2)</f>
        <v>0</v>
      </c>
      <c r="AP53" s="5">
        <f>COUNTIFS(Data!$H:$H,$A53,Data!$C:$C,AP$1,Data!$D:$D,AP$2)</f>
        <v>0</v>
      </c>
      <c r="AQ53" s="5">
        <f>COUNTIFS(Data!$H:$H,$A53,Data!$C:$C,AQ$1,Data!$D:$D,AQ$2)</f>
        <v>0</v>
      </c>
      <c r="AR53" s="5">
        <f>COUNTIFS(Data!$H:$H,$A53,Data!$C:$C,AR$1,Data!$D:$D,AR$2)</f>
        <v>0</v>
      </c>
      <c r="AS53" s="5">
        <f>COUNTIFS(Data!$H:$H,$A53,Data!$C:$C,AS$1,Data!$D:$D,AS$2)</f>
        <v>0</v>
      </c>
      <c r="AT53" s="5">
        <f>COUNTIFS(Data!$H:$H,$A53,Data!$C:$C,AT$1,Data!$D:$D,AT$2)</f>
        <v>0</v>
      </c>
      <c r="AU53" s="5">
        <f>COUNTIFS(Data!$H:$H,$A53,Data!$C:$C,AU$1,Data!$D:$D,AU$2)</f>
        <v>0</v>
      </c>
      <c r="AV53" s="5">
        <f>COUNTIFS(Data!$H:$H,$A53,Data!$C:$C,AV$1,Data!$D:$D,AV$2)</f>
        <v>0</v>
      </c>
      <c r="AW53" s="5">
        <f>COUNTIFS(Data!$H:$H,$A53,Data!$C:$C,AW$1,Data!$D:$D,AW$2)</f>
        <v>0</v>
      </c>
      <c r="AX53" s="5">
        <f>COUNTIFS(Data!$H:$H,$A53,Data!$C:$C,AX$1,Data!$D:$D,AX$2)</f>
        <v>0</v>
      </c>
      <c r="AY53" s="5">
        <f>COUNTIFS(Data!$H:$H,$A53,Data!$C:$C,AY$1,Data!$D:$D,AY$2)</f>
        <v>0</v>
      </c>
      <c r="AZ53" s="5">
        <f>COUNTIFS(Data!$H:$H,$A53,Data!$C:$C,AZ$1,Data!$D:$D,AZ$2)</f>
        <v>0</v>
      </c>
      <c r="BA53" s="5">
        <f>COUNTIFS(Data!$H:$H,$A53,Data!$C:$C,BA$1,Data!$D:$D,BA$2)</f>
        <v>0</v>
      </c>
      <c r="BB53" s="5">
        <f>COUNTIFS(Data!$H:$H,$A53,Data!$C:$C,BB$1,Data!$D:$D,BB$2)</f>
        <v>0</v>
      </c>
      <c r="BC53" s="5">
        <f>COUNTIFS(Data!$H:$H,$A53,Data!$C:$C,BC$1,Data!$D:$D,BC$2)</f>
        <v>0</v>
      </c>
      <c r="BD53" s="5">
        <f>COUNTIFS(Data!$H:$H,$A53,Data!$C:$C,BD$1,Data!$D:$D,BD$2)</f>
        <v>0</v>
      </c>
      <c r="BE53" s="5">
        <f>COUNTIFS(Data!$H:$H,$A53,Data!$C:$C,BE$1,Data!$D:$D,BE$2)</f>
        <v>0</v>
      </c>
      <c r="BF53" s="5">
        <f>COUNTIFS(Data!$H:$H,$A53,Data!$C:$C,BF$1,Data!$D:$D,BF$2)</f>
        <v>0</v>
      </c>
      <c r="BG53" s="5">
        <f>COUNTIFS(Data!$H:$H,$A53,Data!$C:$C,BG$1,Data!$D:$D,BG$2)</f>
        <v>0</v>
      </c>
      <c r="BH53" s="5">
        <f>COUNTIFS(Data!$H:$H,$A53,Data!$C:$C,BH$1,Data!$D:$D,BH$2)</f>
        <v>0</v>
      </c>
      <c r="BI53" s="5">
        <f>COUNTIFS(Data!$H:$H,$A53,Data!$C:$C,BI$1,Data!$D:$D,BI$2)</f>
        <v>0</v>
      </c>
      <c r="BJ53" s="5">
        <f>COUNTIFS(Data!$H:$H,$A53,Data!$C:$C,BJ$1,Data!$D:$D,BJ$2)</f>
        <v>0</v>
      </c>
      <c r="BK53" s="5">
        <f>COUNTIFS(Data!$H:$H,$A53,Data!$C:$C,BK$1,Data!$D:$D,BK$2)</f>
        <v>0</v>
      </c>
      <c r="BL53" s="5">
        <f>COUNTIFS(Data!$H:$H,$A53,Data!$C:$C,BL$1,Data!$D:$D,BL$2)</f>
        <v>0</v>
      </c>
      <c r="BM53" s="5">
        <f>COUNTIFS(Data!$H:$H,$A53,Data!$C:$C,BM$1,Data!$D:$D,BM$2)</f>
        <v>0</v>
      </c>
      <c r="BN53" s="5">
        <f>COUNTIFS(Data!$H:$H,$A53,Data!$C:$C,BN$1,Data!$D:$D,BN$2)</f>
        <v>0</v>
      </c>
      <c r="BO53" s="5">
        <f>COUNTIFS(Data!$H:$H,$A53,Data!$C:$C,BO$1,Data!$D:$D,BO$2)</f>
        <v>0</v>
      </c>
      <c r="BP53" s="5">
        <f>COUNTIFS(Data!$H:$H,$A53,Data!$C:$C,BP$1,Data!$D:$D,BP$2)</f>
        <v>0</v>
      </c>
      <c r="BQ53" s="5">
        <f>COUNTIFS(Data!$H:$H,$A53,Data!$C:$C,BQ$1,Data!$D:$D,BQ$2)</f>
        <v>0</v>
      </c>
      <c r="BR53" s="5">
        <f>COUNTIFS(Data!$H:$H,$A53,Data!$C:$C,BR$1,Data!$D:$D,BR$2)</f>
        <v>0</v>
      </c>
      <c r="BS53" s="5">
        <f>COUNTIFS(Data!$H:$H,$A53,Data!$C:$C,BS$1,Data!$D:$D,BS$2)</f>
        <v>0</v>
      </c>
      <c r="BT53" s="5">
        <f>COUNTIFS(Data!$H:$H,$A53,Data!$C:$C,BT$1,Data!$D:$D,BT$2)</f>
        <v>0</v>
      </c>
      <c r="BU53" s="5">
        <f>COUNTIFS(Data!$H:$H,$A53,Data!$C:$C,BU$1,Data!$D:$D,BU$2)</f>
        <v>0</v>
      </c>
      <c r="BV53" s="5">
        <f>COUNTIFS(Data!$H:$H,$A53,Data!$C:$C,BV$1,Data!$D:$D,BV$2)</f>
        <v>0</v>
      </c>
      <c r="BW53" s="5">
        <f>COUNTIFS(Data!$H:$H,$A53,Data!$C:$C,BW$1,Data!$D:$D,BW$2)</f>
        <v>0</v>
      </c>
      <c r="BX53" s="5">
        <f>COUNTIFS(Data!$H:$H,$A53,Data!$C:$C,BX$1,Data!$D:$D,BX$2)</f>
        <v>0</v>
      </c>
      <c r="BY53" s="5">
        <f>COUNTIFS(Data!$H:$H,$A53,Data!$C:$C,BY$1,Data!$D:$D,BY$2)</f>
        <v>0</v>
      </c>
      <c r="BZ53" s="5">
        <f>COUNTIFS(Data!$H:$H,$A53,Data!$C:$C,BZ$1,Data!$D:$D,BZ$2)</f>
        <v>0</v>
      </c>
      <c r="CA53" s="5">
        <f>COUNTIFS(Data!$H:$H,$A53,Data!$C:$C,CA$1,Data!$D:$D,CA$2)</f>
        <v>0</v>
      </c>
      <c r="CB53" s="5">
        <f>COUNTIFS(Data!$H:$H,$A53,Data!$C:$C,CB$1,Data!$D:$D,CB$2)</f>
        <v>0</v>
      </c>
      <c r="CC53" s="5">
        <f>COUNTIFS(Data!$H:$H,$A53,Data!$C:$C,CC$1,Data!$D:$D,CC$2)</f>
        <v>0</v>
      </c>
      <c r="CD53" s="5">
        <f>COUNTIFS(Data!$H:$H,$A53,Data!$C:$C,CD$1,Data!$D:$D,CD$2)</f>
        <v>0</v>
      </c>
      <c r="CE53" s="5">
        <f>COUNTIFS(Data!$H:$H,$A53,Data!$C:$C,CE$1,Data!$D:$D,CE$2)</f>
        <v>0</v>
      </c>
      <c r="CF53" s="5">
        <f>COUNTIFS(Data!$H:$H,$A53,Data!$C:$C,CF$1,Data!$D:$D,CF$2)</f>
        <v>0</v>
      </c>
      <c r="CG53" s="5">
        <f>COUNTIFS(Data!$H:$H,$A53,Data!$C:$C,CG$1,Data!$D:$D,CG$2)</f>
        <v>0</v>
      </c>
      <c r="CH53" s="5">
        <f>COUNTIFS(Data!$H:$H,$A53,Data!$C:$C,CH$1,Data!$D:$D,CH$2)</f>
        <v>0</v>
      </c>
      <c r="CI53" s="5">
        <f>COUNTIFS(Data!$H:$H,$A53,Data!$C:$C,CI$1,Data!$D:$D,CI$2)</f>
        <v>0</v>
      </c>
      <c r="CJ53" s="5">
        <f>COUNTIFS(Data!$H:$H,$A53,Data!$C:$C,CJ$1,Data!$D:$D,CJ$2)</f>
        <v>0</v>
      </c>
      <c r="CK53" s="5">
        <f>COUNTIFS(Data!$H:$H,$A53,Data!$C:$C,CK$1,Data!$D:$D,CK$2)</f>
        <v>0</v>
      </c>
      <c r="CL53" s="5">
        <f>COUNTIFS(Data!$H:$H,$A53,Data!$C:$C,CL$1,Data!$D:$D,CL$2)</f>
        <v>0</v>
      </c>
      <c r="CM53" s="5">
        <f>COUNTIFS(Data!$H:$H,$A53,Data!$C:$C,CM$1,Data!$D:$D,CM$2)</f>
        <v>0</v>
      </c>
      <c r="CN53" s="5">
        <f>COUNTIFS(Data!$H:$H,$A53,Data!$C:$C,CN$1,Data!$D:$D,CN$2)</f>
        <v>0</v>
      </c>
      <c r="CO53" s="5">
        <f>COUNTIFS(Data!$H:$H,$A53,Data!$C:$C,CO$1,Data!$D:$D,CO$2)</f>
        <v>0</v>
      </c>
      <c r="CP53" s="5">
        <f>COUNTIFS(Data!$H:$H,$A53,Data!$C:$C,CP$1,Data!$D:$D,CP$2)</f>
        <v>0</v>
      </c>
      <c r="CQ53" s="5">
        <f>COUNTIFS(Data!$H:$H,$A53,Data!$C:$C,CQ$1,Data!$D:$D,CQ$2)</f>
        <v>0</v>
      </c>
      <c r="CR53" s="5">
        <f>COUNTIFS(Data!$H:$H,$A53,Data!$C:$C,CR$1,Data!$D:$D,CR$2)</f>
        <v>0</v>
      </c>
      <c r="CS53" s="5">
        <f>COUNTIFS(Data!$H:$H,$A53,Data!$C:$C,CS$1,Data!$D:$D,CS$2)</f>
        <v>0</v>
      </c>
      <c r="CT53" s="5">
        <f>COUNTIFS(Data!$H:$H,$A53,Data!$C:$C,CT$1,Data!$D:$D,CT$2)</f>
        <v>0</v>
      </c>
      <c r="CU53" s="5">
        <f>COUNTIFS(Data!$H:$H,$A53,Data!$C:$C,CU$1,Data!$D:$D,CU$2)</f>
        <v>0</v>
      </c>
      <c r="CV53" s="5">
        <f>COUNTIFS(Data!$H:$H,$A53,Data!$C:$C,CV$1,Data!$D:$D,CV$2)</f>
        <v>0</v>
      </c>
      <c r="CW53" s="5">
        <f t="shared" ref="CW53:CX53" si="52">SUMIF($B$2:$CV$2,CW$2, $B53:$CV53)</f>
        <v>2</v>
      </c>
      <c r="CX53" s="5">
        <f t="shared" si="52"/>
        <v>2</v>
      </c>
      <c r="CY53" s="5">
        <f t="shared" si="3"/>
        <v>4</v>
      </c>
    </row>
    <row r="54">
      <c r="A54" s="5" t="str">
        <f>Countries!A52</f>
        <v>KGZ</v>
      </c>
      <c r="B54" s="5">
        <f>COUNTIFS(Data!$H:$H,$A54,Data!$C:$C,B$1,Data!$D:$D,B$2)</f>
        <v>0</v>
      </c>
      <c r="C54" s="5">
        <f>COUNTIFS(Data!$H:$H,$A54,Data!$C:$C,C$1,Data!$D:$D,C$2)</f>
        <v>0</v>
      </c>
      <c r="D54" s="5">
        <f>COUNTIFS(Data!$H:$H,$A54,Data!$C:$C,D$1,Data!$D:$D,D$2)</f>
        <v>0</v>
      </c>
      <c r="E54" s="5">
        <f>COUNTIFS(Data!$H:$H,$A54,Data!$C:$C,E$1,Data!$D:$D,E$2)</f>
        <v>0</v>
      </c>
      <c r="F54" s="5">
        <f>COUNTIFS(Data!$H:$H,$A54,Data!$C:$C,F$1,Data!$D:$D,F$2)</f>
        <v>0</v>
      </c>
      <c r="G54" s="5">
        <f>COUNTIFS(Data!$H:$H,$A54,Data!$C:$C,G$1,Data!$D:$D,G$2)</f>
        <v>0</v>
      </c>
      <c r="H54" s="5">
        <f>COUNTIFS(Data!$H:$H,$A54,Data!$C:$C,H$1,Data!$D:$D,H$2)</f>
        <v>0</v>
      </c>
      <c r="I54" s="5">
        <f>COUNTIFS(Data!$H:$H,$A54,Data!$C:$C,I$1,Data!$D:$D,I$2)</f>
        <v>0</v>
      </c>
      <c r="J54" s="5">
        <f>COUNTIFS(Data!$H:$H,$A54,Data!$C:$C,J$1,Data!$D:$D,J$2)</f>
        <v>0</v>
      </c>
      <c r="K54" s="5">
        <f>COUNTIFS(Data!$H:$H,$A54,Data!$C:$C,K$1,Data!$D:$D,K$2)</f>
        <v>0</v>
      </c>
      <c r="L54" s="5">
        <f>COUNTIFS(Data!$H:$H,$A54,Data!$C:$C,L$1,Data!$D:$D,L$2)</f>
        <v>0</v>
      </c>
      <c r="M54" s="5">
        <f>COUNTIFS(Data!$H:$H,$A54,Data!$C:$C,M$1,Data!$D:$D,M$2)</f>
        <v>0</v>
      </c>
      <c r="N54" s="5">
        <f>COUNTIFS(Data!$H:$H,$A54,Data!$C:$C,N$1,Data!$D:$D,N$2)</f>
        <v>0</v>
      </c>
      <c r="O54" s="5">
        <f>COUNTIFS(Data!$H:$H,$A54,Data!$C:$C,O$1,Data!$D:$D,O$2)</f>
        <v>0</v>
      </c>
      <c r="P54" s="5">
        <f>COUNTIFS(Data!$H:$H,$A54,Data!$C:$C,P$1,Data!$D:$D,P$2)</f>
        <v>0</v>
      </c>
      <c r="Q54" s="5">
        <f>COUNTIFS(Data!$H:$H,$A54,Data!$C:$C,Q$1,Data!$D:$D,Q$2)</f>
        <v>0</v>
      </c>
      <c r="R54" s="5">
        <f>COUNTIFS(Data!$H:$H,$A54,Data!$C:$C,R$1,Data!$D:$D,R$2)</f>
        <v>0</v>
      </c>
      <c r="S54" s="5">
        <f>COUNTIFS(Data!$H:$H,$A54,Data!$C:$C,S$1,Data!$D:$D,S$2)</f>
        <v>0</v>
      </c>
      <c r="T54" s="5">
        <f>COUNTIFS(Data!$H:$H,$A54,Data!$C:$C,T$1,Data!$D:$D,T$2)</f>
        <v>0</v>
      </c>
      <c r="U54" s="5">
        <f>COUNTIFS(Data!$H:$H,$A54,Data!$C:$C,U$1,Data!$D:$D,U$2)</f>
        <v>0</v>
      </c>
      <c r="V54" s="5">
        <f>COUNTIFS(Data!$H:$H,$A54,Data!$C:$C,V$1,Data!$D:$D,V$2)</f>
        <v>0</v>
      </c>
      <c r="W54" s="5">
        <f>COUNTIFS(Data!$H:$H,$A54,Data!$C:$C,W$1,Data!$D:$D,W$2)</f>
        <v>0</v>
      </c>
      <c r="X54" s="5">
        <f>COUNTIFS(Data!$H:$H,$A54,Data!$C:$C,X$1,Data!$D:$D,X$2)</f>
        <v>0</v>
      </c>
      <c r="Y54" s="5">
        <f>COUNTIFS(Data!$H:$H,$A54,Data!$C:$C,Y$1,Data!$D:$D,Y$2)</f>
        <v>0</v>
      </c>
      <c r="Z54" s="5">
        <f>COUNTIFS(Data!$H:$H,$A54,Data!$C:$C,Z$1,Data!$D:$D,Z$2)</f>
        <v>0</v>
      </c>
      <c r="AA54" s="5">
        <f>COUNTIFS(Data!$H:$H,$A54,Data!$C:$C,AA$1,Data!$D:$D,AA$2)</f>
        <v>0</v>
      </c>
      <c r="AB54" s="5">
        <f>COUNTIFS(Data!$H:$H,$A54,Data!$C:$C,AB$1,Data!$D:$D,AB$2)</f>
        <v>0</v>
      </c>
      <c r="AC54" s="5">
        <f>COUNTIFS(Data!$H:$H,$A54,Data!$C:$C,AC$1,Data!$D:$D,AC$2)</f>
        <v>0</v>
      </c>
      <c r="AD54" s="5">
        <f>COUNTIFS(Data!$H:$H,$A54,Data!$C:$C,AD$1,Data!$D:$D,AD$2)</f>
        <v>0</v>
      </c>
      <c r="AE54" s="5">
        <f>COUNTIFS(Data!$H:$H,$A54,Data!$C:$C,AE$1,Data!$D:$D,AE$2)</f>
        <v>0</v>
      </c>
      <c r="AF54" s="5">
        <f>COUNTIFS(Data!$H:$H,$A54,Data!$C:$C,AF$1,Data!$D:$D,AF$2)</f>
        <v>0</v>
      </c>
      <c r="AG54" s="5">
        <f>COUNTIFS(Data!$H:$H,$A54,Data!$C:$C,AG$1,Data!$D:$D,AG$2)</f>
        <v>0</v>
      </c>
      <c r="AH54" s="5">
        <f>COUNTIFS(Data!$H:$H,$A54,Data!$C:$C,AH$1,Data!$D:$D,AH$2)</f>
        <v>0</v>
      </c>
      <c r="AI54" s="5">
        <f>COUNTIFS(Data!$H:$H,$A54,Data!$C:$C,AI$1,Data!$D:$D,AI$2)</f>
        <v>0</v>
      </c>
      <c r="AJ54" s="5">
        <f>COUNTIFS(Data!$H:$H,$A54,Data!$C:$C,AJ$1,Data!$D:$D,AJ$2)</f>
        <v>0</v>
      </c>
      <c r="AK54" s="5">
        <f>COUNTIFS(Data!$H:$H,$A54,Data!$C:$C,AK$1,Data!$D:$D,AK$2)</f>
        <v>0</v>
      </c>
      <c r="AL54" s="5">
        <f>COUNTIFS(Data!$H:$H,$A54,Data!$C:$C,AL$1,Data!$D:$D,AL$2)</f>
        <v>0</v>
      </c>
      <c r="AM54" s="5">
        <f>COUNTIFS(Data!$H:$H,$A54,Data!$C:$C,AM$1,Data!$D:$D,AM$2)</f>
        <v>0</v>
      </c>
      <c r="AN54" s="5">
        <f>COUNTIFS(Data!$H:$H,$A54,Data!$C:$C,AN$1,Data!$D:$D,AN$2)</f>
        <v>0</v>
      </c>
      <c r="AO54" s="5">
        <f>COUNTIFS(Data!$H:$H,$A54,Data!$C:$C,AO$1,Data!$D:$D,AO$2)</f>
        <v>0</v>
      </c>
      <c r="AP54" s="5">
        <f>COUNTIFS(Data!$H:$H,$A54,Data!$C:$C,AP$1,Data!$D:$D,AP$2)</f>
        <v>0</v>
      </c>
      <c r="AQ54" s="5">
        <f>COUNTIFS(Data!$H:$H,$A54,Data!$C:$C,AQ$1,Data!$D:$D,AQ$2)</f>
        <v>0</v>
      </c>
      <c r="AR54" s="5">
        <f>COUNTIFS(Data!$H:$H,$A54,Data!$C:$C,AR$1,Data!$D:$D,AR$2)</f>
        <v>0</v>
      </c>
      <c r="AS54" s="5">
        <f>COUNTIFS(Data!$H:$H,$A54,Data!$C:$C,AS$1,Data!$D:$D,AS$2)</f>
        <v>0</v>
      </c>
      <c r="AT54" s="5">
        <f>COUNTIFS(Data!$H:$H,$A54,Data!$C:$C,AT$1,Data!$D:$D,AT$2)</f>
        <v>0</v>
      </c>
      <c r="AU54" s="5">
        <f>COUNTIFS(Data!$H:$H,$A54,Data!$C:$C,AU$1,Data!$D:$D,AU$2)</f>
        <v>0</v>
      </c>
      <c r="AV54" s="5">
        <f>COUNTIFS(Data!$H:$H,$A54,Data!$C:$C,AV$1,Data!$D:$D,AV$2)</f>
        <v>0</v>
      </c>
      <c r="AW54" s="5">
        <f>COUNTIFS(Data!$H:$H,$A54,Data!$C:$C,AW$1,Data!$D:$D,AW$2)</f>
        <v>0</v>
      </c>
      <c r="AX54" s="5">
        <f>COUNTIFS(Data!$H:$H,$A54,Data!$C:$C,AX$1,Data!$D:$D,AX$2)</f>
        <v>0</v>
      </c>
      <c r="AY54" s="5">
        <f>COUNTIFS(Data!$H:$H,$A54,Data!$C:$C,AY$1,Data!$D:$D,AY$2)</f>
        <v>0</v>
      </c>
      <c r="AZ54" s="5">
        <f>COUNTIFS(Data!$H:$H,$A54,Data!$C:$C,AZ$1,Data!$D:$D,AZ$2)</f>
        <v>0</v>
      </c>
      <c r="BA54" s="5">
        <f>COUNTIFS(Data!$H:$H,$A54,Data!$C:$C,BA$1,Data!$D:$D,BA$2)</f>
        <v>0</v>
      </c>
      <c r="BB54" s="5">
        <f>COUNTIFS(Data!$H:$H,$A54,Data!$C:$C,BB$1,Data!$D:$D,BB$2)</f>
        <v>0</v>
      </c>
      <c r="BC54" s="5">
        <f>COUNTIFS(Data!$H:$H,$A54,Data!$C:$C,BC$1,Data!$D:$D,BC$2)</f>
        <v>0</v>
      </c>
      <c r="BD54" s="5">
        <f>COUNTIFS(Data!$H:$H,$A54,Data!$C:$C,BD$1,Data!$D:$D,BD$2)</f>
        <v>0</v>
      </c>
      <c r="BE54" s="5">
        <f>COUNTIFS(Data!$H:$H,$A54,Data!$C:$C,BE$1,Data!$D:$D,BE$2)</f>
        <v>0</v>
      </c>
      <c r="BF54" s="5">
        <f>COUNTIFS(Data!$H:$H,$A54,Data!$C:$C,BF$1,Data!$D:$D,BF$2)</f>
        <v>0</v>
      </c>
      <c r="BG54" s="5">
        <f>COUNTIFS(Data!$H:$H,$A54,Data!$C:$C,BG$1,Data!$D:$D,BG$2)</f>
        <v>0</v>
      </c>
      <c r="BH54" s="5">
        <f>COUNTIFS(Data!$H:$H,$A54,Data!$C:$C,BH$1,Data!$D:$D,BH$2)</f>
        <v>0</v>
      </c>
      <c r="BI54" s="5">
        <f>COUNTIFS(Data!$H:$H,$A54,Data!$C:$C,BI$1,Data!$D:$D,BI$2)</f>
        <v>0</v>
      </c>
      <c r="BJ54" s="5">
        <f>COUNTIFS(Data!$H:$H,$A54,Data!$C:$C,BJ$1,Data!$D:$D,BJ$2)</f>
        <v>0</v>
      </c>
      <c r="BK54" s="5">
        <f>COUNTIFS(Data!$H:$H,$A54,Data!$C:$C,BK$1,Data!$D:$D,BK$2)</f>
        <v>0</v>
      </c>
      <c r="BL54" s="5">
        <f>COUNTIFS(Data!$H:$H,$A54,Data!$C:$C,BL$1,Data!$D:$D,BL$2)</f>
        <v>0</v>
      </c>
      <c r="BM54" s="5">
        <f>COUNTIFS(Data!$H:$H,$A54,Data!$C:$C,BM$1,Data!$D:$D,BM$2)</f>
        <v>0</v>
      </c>
      <c r="BN54" s="5">
        <f>COUNTIFS(Data!$H:$H,$A54,Data!$C:$C,BN$1,Data!$D:$D,BN$2)</f>
        <v>0</v>
      </c>
      <c r="BO54" s="5">
        <f>COUNTIFS(Data!$H:$H,$A54,Data!$C:$C,BO$1,Data!$D:$D,BO$2)</f>
        <v>0</v>
      </c>
      <c r="BP54" s="5">
        <f>COUNTIFS(Data!$H:$H,$A54,Data!$C:$C,BP$1,Data!$D:$D,BP$2)</f>
        <v>0</v>
      </c>
      <c r="BQ54" s="5">
        <f>COUNTIFS(Data!$H:$H,$A54,Data!$C:$C,BQ$1,Data!$D:$D,BQ$2)</f>
        <v>0</v>
      </c>
      <c r="BR54" s="5">
        <f>COUNTIFS(Data!$H:$H,$A54,Data!$C:$C,BR$1,Data!$D:$D,BR$2)</f>
        <v>0</v>
      </c>
      <c r="BS54" s="5">
        <f>COUNTIFS(Data!$H:$H,$A54,Data!$C:$C,BS$1,Data!$D:$D,BS$2)</f>
        <v>0</v>
      </c>
      <c r="BT54" s="5">
        <f>COUNTIFS(Data!$H:$H,$A54,Data!$C:$C,BT$1,Data!$D:$D,BT$2)</f>
        <v>0</v>
      </c>
      <c r="BU54" s="5">
        <f>COUNTIFS(Data!$H:$H,$A54,Data!$C:$C,BU$1,Data!$D:$D,BU$2)</f>
        <v>0</v>
      </c>
      <c r="BV54" s="5">
        <f>COUNTIFS(Data!$H:$H,$A54,Data!$C:$C,BV$1,Data!$D:$D,BV$2)</f>
        <v>0</v>
      </c>
      <c r="BW54" s="5">
        <f>COUNTIFS(Data!$H:$H,$A54,Data!$C:$C,BW$1,Data!$D:$D,BW$2)</f>
        <v>0</v>
      </c>
      <c r="BX54" s="5">
        <f>COUNTIFS(Data!$H:$H,$A54,Data!$C:$C,BX$1,Data!$D:$D,BX$2)</f>
        <v>0</v>
      </c>
      <c r="BY54" s="5">
        <f>COUNTIFS(Data!$H:$H,$A54,Data!$C:$C,BY$1,Data!$D:$D,BY$2)</f>
        <v>0</v>
      </c>
      <c r="BZ54" s="5">
        <f>COUNTIFS(Data!$H:$H,$A54,Data!$C:$C,BZ$1,Data!$D:$D,BZ$2)</f>
        <v>0</v>
      </c>
      <c r="CA54" s="5">
        <f>COUNTIFS(Data!$H:$H,$A54,Data!$C:$C,CA$1,Data!$D:$D,CA$2)</f>
        <v>0</v>
      </c>
      <c r="CB54" s="5">
        <f>COUNTIFS(Data!$H:$H,$A54,Data!$C:$C,CB$1,Data!$D:$D,CB$2)</f>
        <v>0</v>
      </c>
      <c r="CC54" s="5">
        <f>COUNTIFS(Data!$H:$H,$A54,Data!$C:$C,CC$1,Data!$D:$D,CC$2)</f>
        <v>0</v>
      </c>
      <c r="CD54" s="5">
        <f>COUNTIFS(Data!$H:$H,$A54,Data!$C:$C,CD$1,Data!$D:$D,CD$2)</f>
        <v>0</v>
      </c>
      <c r="CE54" s="5">
        <f>COUNTIFS(Data!$H:$H,$A54,Data!$C:$C,CE$1,Data!$D:$D,CE$2)</f>
        <v>0</v>
      </c>
      <c r="CF54" s="5">
        <f>COUNTIFS(Data!$H:$H,$A54,Data!$C:$C,CF$1,Data!$D:$D,CF$2)</f>
        <v>0</v>
      </c>
      <c r="CG54" s="5">
        <f>COUNTIFS(Data!$H:$H,$A54,Data!$C:$C,CG$1,Data!$D:$D,CG$2)</f>
        <v>0</v>
      </c>
      <c r="CH54" s="5">
        <f>COUNTIFS(Data!$H:$H,$A54,Data!$C:$C,CH$1,Data!$D:$D,CH$2)</f>
        <v>0</v>
      </c>
      <c r="CI54" s="5">
        <f>COUNTIFS(Data!$H:$H,$A54,Data!$C:$C,CI$1,Data!$D:$D,CI$2)</f>
        <v>0</v>
      </c>
      <c r="CJ54" s="5">
        <f>COUNTIFS(Data!$H:$H,$A54,Data!$C:$C,CJ$1,Data!$D:$D,CJ$2)</f>
        <v>0</v>
      </c>
      <c r="CK54" s="5">
        <f>COUNTIFS(Data!$H:$H,$A54,Data!$C:$C,CK$1,Data!$D:$D,CK$2)</f>
        <v>0</v>
      </c>
      <c r="CL54" s="5">
        <f>COUNTIFS(Data!$H:$H,$A54,Data!$C:$C,CL$1,Data!$D:$D,CL$2)</f>
        <v>0</v>
      </c>
      <c r="CM54" s="5">
        <f>COUNTIFS(Data!$H:$H,$A54,Data!$C:$C,CM$1,Data!$D:$D,CM$2)</f>
        <v>0</v>
      </c>
      <c r="CN54" s="5">
        <f>COUNTIFS(Data!$H:$H,$A54,Data!$C:$C,CN$1,Data!$D:$D,CN$2)</f>
        <v>0</v>
      </c>
      <c r="CO54" s="5">
        <f>COUNTIFS(Data!$H:$H,$A54,Data!$C:$C,CO$1,Data!$D:$D,CO$2)</f>
        <v>0</v>
      </c>
      <c r="CP54" s="5">
        <f>COUNTIFS(Data!$H:$H,$A54,Data!$C:$C,CP$1,Data!$D:$D,CP$2)</f>
        <v>0</v>
      </c>
      <c r="CQ54" s="5">
        <f>COUNTIFS(Data!$H:$H,$A54,Data!$C:$C,CQ$1,Data!$D:$D,CQ$2)</f>
        <v>0</v>
      </c>
      <c r="CR54" s="5">
        <f>COUNTIFS(Data!$H:$H,$A54,Data!$C:$C,CR$1,Data!$D:$D,CR$2)</f>
        <v>0</v>
      </c>
      <c r="CS54" s="5">
        <f>COUNTIFS(Data!$H:$H,$A54,Data!$C:$C,CS$1,Data!$D:$D,CS$2)</f>
        <v>0</v>
      </c>
      <c r="CT54" s="5">
        <f>COUNTIFS(Data!$H:$H,$A54,Data!$C:$C,CT$1,Data!$D:$D,CT$2)</f>
        <v>0</v>
      </c>
      <c r="CU54" s="5">
        <f>COUNTIFS(Data!$H:$H,$A54,Data!$C:$C,CU$1,Data!$D:$D,CU$2)</f>
        <v>1</v>
      </c>
      <c r="CV54" s="5">
        <f>COUNTIFS(Data!$H:$H,$A54,Data!$C:$C,CV$1,Data!$D:$D,CV$2)</f>
        <v>1</v>
      </c>
      <c r="CW54" s="5">
        <f t="shared" ref="CW54:CX54" si="53">SUMIF($B$2:$CV$2,CW$2, $B54:$CV54)</f>
        <v>1</v>
      </c>
      <c r="CX54" s="5">
        <f t="shared" si="53"/>
        <v>1</v>
      </c>
      <c r="CY54" s="5">
        <f t="shared" si="3"/>
        <v>2</v>
      </c>
    </row>
    <row r="55">
      <c r="A55" s="5" t="str">
        <f>Countries!A53</f>
        <v>KOR</v>
      </c>
      <c r="B55" s="5">
        <f>COUNTIFS(Data!$H:$H,$A55,Data!$C:$C,B$1,Data!$D:$D,B$2)</f>
        <v>0</v>
      </c>
      <c r="C55" s="5">
        <f>COUNTIFS(Data!$H:$H,$A55,Data!$C:$C,C$1,Data!$D:$D,C$2)</f>
        <v>0</v>
      </c>
      <c r="D55" s="5">
        <f>COUNTIFS(Data!$H:$H,$A55,Data!$C:$C,D$1,Data!$D:$D,D$2)</f>
        <v>0</v>
      </c>
      <c r="E55" s="5">
        <f>COUNTIFS(Data!$H:$H,$A55,Data!$C:$C,E$1,Data!$D:$D,E$2)</f>
        <v>0</v>
      </c>
      <c r="F55" s="5">
        <f>COUNTIFS(Data!$H:$H,$A55,Data!$C:$C,F$1,Data!$D:$D,F$2)</f>
        <v>0</v>
      </c>
      <c r="G55" s="5">
        <f>COUNTIFS(Data!$H:$H,$A55,Data!$C:$C,G$1,Data!$D:$D,G$2)</f>
        <v>0</v>
      </c>
      <c r="H55" s="5">
        <f>COUNTIFS(Data!$H:$H,$A55,Data!$C:$C,H$1,Data!$D:$D,H$2)</f>
        <v>0</v>
      </c>
      <c r="I55" s="5">
        <f>COUNTIFS(Data!$H:$H,$A55,Data!$C:$C,I$1,Data!$D:$D,I$2)</f>
        <v>0</v>
      </c>
      <c r="J55" s="5">
        <f>COUNTIFS(Data!$H:$H,$A55,Data!$C:$C,J$1,Data!$D:$D,J$2)</f>
        <v>0</v>
      </c>
      <c r="K55" s="5">
        <f>COUNTIFS(Data!$H:$H,$A55,Data!$C:$C,K$1,Data!$D:$D,K$2)</f>
        <v>0</v>
      </c>
      <c r="L55" s="5">
        <f>COUNTIFS(Data!$H:$H,$A55,Data!$C:$C,L$1,Data!$D:$D,L$2)</f>
        <v>0</v>
      </c>
      <c r="M55" s="5">
        <f>COUNTIFS(Data!$H:$H,$A55,Data!$C:$C,M$1,Data!$D:$D,M$2)</f>
        <v>0</v>
      </c>
      <c r="N55" s="5">
        <f>COUNTIFS(Data!$H:$H,$A55,Data!$C:$C,N$1,Data!$D:$D,N$2)</f>
        <v>0</v>
      </c>
      <c r="O55" s="5">
        <f>COUNTIFS(Data!$H:$H,$A55,Data!$C:$C,O$1,Data!$D:$D,O$2)</f>
        <v>0</v>
      </c>
      <c r="P55" s="5">
        <f>COUNTIFS(Data!$H:$H,$A55,Data!$C:$C,P$1,Data!$D:$D,P$2)</f>
        <v>0</v>
      </c>
      <c r="Q55" s="5">
        <f>COUNTIFS(Data!$H:$H,$A55,Data!$C:$C,Q$1,Data!$D:$D,Q$2)</f>
        <v>0</v>
      </c>
      <c r="R55" s="5">
        <f>COUNTIFS(Data!$H:$H,$A55,Data!$C:$C,R$1,Data!$D:$D,R$2)</f>
        <v>0</v>
      </c>
      <c r="S55" s="5">
        <f>COUNTIFS(Data!$H:$H,$A55,Data!$C:$C,S$1,Data!$D:$D,S$2)</f>
        <v>0</v>
      </c>
      <c r="T55" s="5">
        <f>COUNTIFS(Data!$H:$H,$A55,Data!$C:$C,T$1,Data!$D:$D,T$2)</f>
        <v>0</v>
      </c>
      <c r="U55" s="5">
        <f>COUNTIFS(Data!$H:$H,$A55,Data!$C:$C,U$1,Data!$D:$D,U$2)</f>
        <v>0</v>
      </c>
      <c r="V55" s="5">
        <f>COUNTIFS(Data!$H:$H,$A55,Data!$C:$C,V$1,Data!$D:$D,V$2)</f>
        <v>0</v>
      </c>
      <c r="W55" s="5">
        <f>COUNTIFS(Data!$H:$H,$A55,Data!$C:$C,W$1,Data!$D:$D,W$2)</f>
        <v>0</v>
      </c>
      <c r="X55" s="5">
        <f>COUNTIFS(Data!$H:$H,$A55,Data!$C:$C,X$1,Data!$D:$D,X$2)</f>
        <v>0</v>
      </c>
      <c r="Y55" s="5">
        <f>COUNTIFS(Data!$H:$H,$A55,Data!$C:$C,Y$1,Data!$D:$D,Y$2)</f>
        <v>0</v>
      </c>
      <c r="Z55" s="5">
        <f>COUNTIFS(Data!$H:$H,$A55,Data!$C:$C,Z$1,Data!$D:$D,Z$2)</f>
        <v>0</v>
      </c>
      <c r="AA55" s="5">
        <f>COUNTIFS(Data!$H:$H,$A55,Data!$C:$C,AA$1,Data!$D:$D,AA$2)</f>
        <v>0</v>
      </c>
      <c r="AB55" s="5">
        <f>COUNTIFS(Data!$H:$H,$A55,Data!$C:$C,AB$1,Data!$D:$D,AB$2)</f>
        <v>0</v>
      </c>
      <c r="AC55" s="5">
        <f>COUNTIFS(Data!$H:$H,$A55,Data!$C:$C,AC$1,Data!$D:$D,AC$2)</f>
        <v>0</v>
      </c>
      <c r="AD55" s="5">
        <f>COUNTIFS(Data!$H:$H,$A55,Data!$C:$C,AD$1,Data!$D:$D,AD$2)</f>
        <v>0</v>
      </c>
      <c r="AE55" s="5">
        <f>COUNTIFS(Data!$H:$H,$A55,Data!$C:$C,AE$1,Data!$D:$D,AE$2)</f>
        <v>0</v>
      </c>
      <c r="AF55" s="5">
        <f>COUNTIFS(Data!$H:$H,$A55,Data!$C:$C,AF$1,Data!$D:$D,AF$2)</f>
        <v>0</v>
      </c>
      <c r="AG55" s="5">
        <f>COUNTIFS(Data!$H:$H,$A55,Data!$C:$C,AG$1,Data!$D:$D,AG$2)</f>
        <v>0</v>
      </c>
      <c r="AH55" s="5">
        <f>COUNTIFS(Data!$H:$H,$A55,Data!$C:$C,AH$1,Data!$D:$D,AH$2)</f>
        <v>0</v>
      </c>
      <c r="AI55" s="5">
        <f>COUNTIFS(Data!$H:$H,$A55,Data!$C:$C,AI$1,Data!$D:$D,AI$2)</f>
        <v>0</v>
      </c>
      <c r="AJ55" s="5">
        <f>COUNTIFS(Data!$H:$H,$A55,Data!$C:$C,AJ$1,Data!$D:$D,AJ$2)</f>
        <v>0</v>
      </c>
      <c r="AK55" s="5">
        <f>COUNTIFS(Data!$H:$H,$A55,Data!$C:$C,AK$1,Data!$D:$D,AK$2)</f>
        <v>0</v>
      </c>
      <c r="AL55" s="5">
        <f>COUNTIFS(Data!$H:$H,$A55,Data!$C:$C,AL$1,Data!$D:$D,AL$2)</f>
        <v>0</v>
      </c>
      <c r="AM55" s="5">
        <f>COUNTIFS(Data!$H:$H,$A55,Data!$C:$C,AM$1,Data!$D:$D,AM$2)</f>
        <v>0</v>
      </c>
      <c r="AN55" s="5">
        <f>COUNTIFS(Data!$H:$H,$A55,Data!$C:$C,AN$1,Data!$D:$D,AN$2)</f>
        <v>0</v>
      </c>
      <c r="AO55" s="5">
        <f>COUNTIFS(Data!$H:$H,$A55,Data!$C:$C,AO$1,Data!$D:$D,AO$2)</f>
        <v>0</v>
      </c>
      <c r="AP55" s="5">
        <f>COUNTIFS(Data!$H:$H,$A55,Data!$C:$C,AP$1,Data!$D:$D,AP$2)</f>
        <v>1</v>
      </c>
      <c r="AQ55" s="5">
        <f>COUNTIFS(Data!$H:$H,$A55,Data!$C:$C,AQ$1,Data!$D:$D,AQ$2)</f>
        <v>0</v>
      </c>
      <c r="AR55" s="5">
        <f>COUNTIFS(Data!$H:$H,$A55,Data!$C:$C,AR$1,Data!$D:$D,AR$2)</f>
        <v>0</v>
      </c>
      <c r="AS55" s="5">
        <f>COUNTIFS(Data!$H:$H,$A55,Data!$C:$C,AS$1,Data!$D:$D,AS$2)</f>
        <v>0</v>
      </c>
      <c r="AT55" s="5">
        <f>COUNTIFS(Data!$H:$H,$A55,Data!$C:$C,AT$1,Data!$D:$D,AT$2)</f>
        <v>0</v>
      </c>
      <c r="AU55" s="5">
        <f>COUNTIFS(Data!$H:$H,$A55,Data!$C:$C,AU$1,Data!$D:$D,AU$2)</f>
        <v>0</v>
      </c>
      <c r="AV55" s="5">
        <f>COUNTIFS(Data!$H:$H,$A55,Data!$C:$C,AV$1,Data!$D:$D,AV$2)</f>
        <v>0</v>
      </c>
      <c r="AW55" s="5">
        <f>COUNTIFS(Data!$H:$H,$A55,Data!$C:$C,AW$1,Data!$D:$D,AW$2)</f>
        <v>0</v>
      </c>
      <c r="AX55" s="5">
        <f>COUNTIFS(Data!$H:$H,$A55,Data!$C:$C,AX$1,Data!$D:$D,AX$2)</f>
        <v>0</v>
      </c>
      <c r="AY55" s="5">
        <f>COUNTIFS(Data!$H:$H,$A55,Data!$C:$C,AY$1,Data!$D:$D,AY$2)</f>
        <v>1</v>
      </c>
      <c r="AZ55" s="5">
        <f>COUNTIFS(Data!$H:$H,$A55,Data!$C:$C,AZ$1,Data!$D:$D,AZ$2)</f>
        <v>0</v>
      </c>
      <c r="BA55" s="5">
        <f>COUNTIFS(Data!$H:$H,$A55,Data!$C:$C,BA$1,Data!$D:$D,BA$2)</f>
        <v>0</v>
      </c>
      <c r="BB55" s="5">
        <f>COUNTIFS(Data!$H:$H,$A55,Data!$C:$C,BB$1,Data!$D:$D,BB$2)</f>
        <v>0</v>
      </c>
      <c r="BC55" s="5">
        <f>COUNTIFS(Data!$H:$H,$A55,Data!$C:$C,BC$1,Data!$D:$D,BC$2)</f>
        <v>0</v>
      </c>
      <c r="BD55" s="5">
        <f>COUNTIFS(Data!$H:$H,$A55,Data!$C:$C,BD$1,Data!$D:$D,BD$2)</f>
        <v>0</v>
      </c>
      <c r="BE55" s="5">
        <f>COUNTIFS(Data!$H:$H,$A55,Data!$C:$C,BE$1,Data!$D:$D,BE$2)</f>
        <v>0</v>
      </c>
      <c r="BF55" s="5">
        <f>COUNTIFS(Data!$H:$H,$A55,Data!$C:$C,BF$1,Data!$D:$D,BF$2)</f>
        <v>0</v>
      </c>
      <c r="BG55" s="5">
        <f>COUNTIFS(Data!$H:$H,$A55,Data!$C:$C,BG$1,Data!$D:$D,BG$2)</f>
        <v>0</v>
      </c>
      <c r="BH55" s="5">
        <f>COUNTIFS(Data!$H:$H,$A55,Data!$C:$C,BH$1,Data!$D:$D,BH$2)</f>
        <v>0</v>
      </c>
      <c r="BI55" s="5">
        <f>COUNTIFS(Data!$H:$H,$A55,Data!$C:$C,BI$1,Data!$D:$D,BI$2)</f>
        <v>0</v>
      </c>
      <c r="BJ55" s="5">
        <f>COUNTIFS(Data!$H:$H,$A55,Data!$C:$C,BJ$1,Data!$D:$D,BJ$2)</f>
        <v>0</v>
      </c>
      <c r="BK55" s="5">
        <f>COUNTIFS(Data!$H:$H,$A55,Data!$C:$C,BK$1,Data!$D:$D,BK$2)</f>
        <v>0</v>
      </c>
      <c r="BL55" s="5">
        <f>COUNTIFS(Data!$H:$H,$A55,Data!$C:$C,BL$1,Data!$D:$D,BL$2)</f>
        <v>0</v>
      </c>
      <c r="BM55" s="5">
        <f>COUNTIFS(Data!$H:$H,$A55,Data!$C:$C,BM$1,Data!$D:$D,BM$2)</f>
        <v>0</v>
      </c>
      <c r="BN55" s="5">
        <f>COUNTIFS(Data!$H:$H,$A55,Data!$C:$C,BN$1,Data!$D:$D,BN$2)</f>
        <v>0</v>
      </c>
      <c r="BO55" s="5">
        <f>COUNTIFS(Data!$H:$H,$A55,Data!$C:$C,BO$1,Data!$D:$D,BO$2)</f>
        <v>0</v>
      </c>
      <c r="BP55" s="5">
        <f>COUNTIFS(Data!$H:$H,$A55,Data!$C:$C,BP$1,Data!$D:$D,BP$2)</f>
        <v>0</v>
      </c>
      <c r="BQ55" s="5">
        <f>COUNTIFS(Data!$H:$H,$A55,Data!$C:$C,BQ$1,Data!$D:$D,BQ$2)</f>
        <v>0</v>
      </c>
      <c r="BR55" s="5">
        <f>COUNTIFS(Data!$H:$H,$A55,Data!$C:$C,BR$1,Data!$D:$D,BR$2)</f>
        <v>1</v>
      </c>
      <c r="BS55" s="5">
        <f>COUNTIFS(Data!$H:$H,$A55,Data!$C:$C,BS$1,Data!$D:$D,BS$2)</f>
        <v>0</v>
      </c>
      <c r="BT55" s="5">
        <f>COUNTIFS(Data!$H:$H,$A55,Data!$C:$C,BT$1,Data!$D:$D,BT$2)</f>
        <v>0</v>
      </c>
      <c r="BU55" s="5">
        <f>COUNTIFS(Data!$H:$H,$A55,Data!$C:$C,BU$1,Data!$D:$D,BU$2)</f>
        <v>0</v>
      </c>
      <c r="BV55" s="5">
        <f>COUNTIFS(Data!$H:$H,$A55,Data!$C:$C,BV$1,Data!$D:$D,BV$2)</f>
        <v>0</v>
      </c>
      <c r="BW55" s="5">
        <f>COUNTIFS(Data!$H:$H,$A55,Data!$C:$C,BW$1,Data!$D:$D,BW$2)</f>
        <v>0</v>
      </c>
      <c r="BX55" s="5">
        <f>COUNTIFS(Data!$H:$H,$A55,Data!$C:$C,BX$1,Data!$D:$D,BX$2)</f>
        <v>0</v>
      </c>
      <c r="BY55" s="5">
        <f>COUNTIFS(Data!$H:$H,$A55,Data!$C:$C,BY$1,Data!$D:$D,BY$2)</f>
        <v>0</v>
      </c>
      <c r="BZ55" s="5">
        <f>COUNTIFS(Data!$H:$H,$A55,Data!$C:$C,BZ$1,Data!$D:$D,BZ$2)</f>
        <v>0</v>
      </c>
      <c r="CA55" s="5">
        <f>COUNTIFS(Data!$H:$H,$A55,Data!$C:$C,CA$1,Data!$D:$D,CA$2)</f>
        <v>0</v>
      </c>
      <c r="CB55" s="5">
        <f>COUNTIFS(Data!$H:$H,$A55,Data!$C:$C,CB$1,Data!$D:$D,CB$2)</f>
        <v>0</v>
      </c>
      <c r="CC55" s="5">
        <f>COUNTIFS(Data!$H:$H,$A55,Data!$C:$C,CC$1,Data!$D:$D,CC$2)</f>
        <v>0</v>
      </c>
      <c r="CD55" s="5">
        <f>COUNTIFS(Data!$H:$H,$A55,Data!$C:$C,CD$1,Data!$D:$D,CD$2)</f>
        <v>0</v>
      </c>
      <c r="CE55" s="5">
        <f>COUNTIFS(Data!$H:$H,$A55,Data!$C:$C,CE$1,Data!$D:$D,CE$2)</f>
        <v>0</v>
      </c>
      <c r="CF55" s="5">
        <f>COUNTIFS(Data!$H:$H,$A55,Data!$C:$C,CF$1,Data!$D:$D,CF$2)</f>
        <v>1</v>
      </c>
      <c r="CG55" s="5">
        <f>COUNTIFS(Data!$H:$H,$A55,Data!$C:$C,CG$1,Data!$D:$D,CG$2)</f>
        <v>0</v>
      </c>
      <c r="CH55" s="5">
        <f>COUNTIFS(Data!$H:$H,$A55,Data!$C:$C,CH$1,Data!$D:$D,CH$2)</f>
        <v>0</v>
      </c>
      <c r="CI55" s="5">
        <f>COUNTIFS(Data!$H:$H,$A55,Data!$C:$C,CI$1,Data!$D:$D,CI$2)</f>
        <v>0</v>
      </c>
      <c r="CJ55" s="5">
        <f>COUNTIFS(Data!$H:$H,$A55,Data!$C:$C,CJ$1,Data!$D:$D,CJ$2)</f>
        <v>0</v>
      </c>
      <c r="CK55" s="5">
        <f>COUNTIFS(Data!$H:$H,$A55,Data!$C:$C,CK$1,Data!$D:$D,CK$2)</f>
        <v>0</v>
      </c>
      <c r="CL55" s="5">
        <f>COUNTIFS(Data!$H:$H,$A55,Data!$C:$C,CL$1,Data!$D:$D,CL$2)</f>
        <v>0</v>
      </c>
      <c r="CM55" s="5">
        <f>COUNTIFS(Data!$H:$H,$A55,Data!$C:$C,CM$1,Data!$D:$D,CM$2)</f>
        <v>0</v>
      </c>
      <c r="CN55" s="5">
        <f>COUNTIFS(Data!$H:$H,$A55,Data!$C:$C,CN$1,Data!$D:$D,CN$2)</f>
        <v>0</v>
      </c>
      <c r="CO55" s="5">
        <f>COUNTIFS(Data!$H:$H,$A55,Data!$C:$C,CO$1,Data!$D:$D,CO$2)</f>
        <v>0</v>
      </c>
      <c r="CP55" s="5">
        <f>COUNTIFS(Data!$H:$H,$A55,Data!$C:$C,CP$1,Data!$D:$D,CP$2)</f>
        <v>0</v>
      </c>
      <c r="CQ55" s="5">
        <f>COUNTIFS(Data!$H:$H,$A55,Data!$C:$C,CQ$1,Data!$D:$D,CQ$2)</f>
        <v>0</v>
      </c>
      <c r="CR55" s="5">
        <f>COUNTIFS(Data!$H:$H,$A55,Data!$C:$C,CR$1,Data!$D:$D,CR$2)</f>
        <v>0</v>
      </c>
      <c r="CS55" s="5">
        <f>COUNTIFS(Data!$H:$H,$A55,Data!$C:$C,CS$1,Data!$D:$D,CS$2)</f>
        <v>0</v>
      </c>
      <c r="CT55" s="5">
        <f>COUNTIFS(Data!$H:$H,$A55,Data!$C:$C,CT$1,Data!$D:$D,CT$2)</f>
        <v>0</v>
      </c>
      <c r="CU55" s="5">
        <f>COUNTIFS(Data!$H:$H,$A55,Data!$C:$C,CU$1,Data!$D:$D,CU$2)</f>
        <v>0</v>
      </c>
      <c r="CV55" s="5">
        <f>COUNTIFS(Data!$H:$H,$A55,Data!$C:$C,CV$1,Data!$D:$D,CV$2)</f>
        <v>0</v>
      </c>
      <c r="CW55" s="5">
        <f t="shared" ref="CW55:CX55" si="54">SUMIF($B$2:$CV$2,CW$2, $B55:$CV55)</f>
        <v>1</v>
      </c>
      <c r="CX55" s="5">
        <f t="shared" si="54"/>
        <v>3</v>
      </c>
      <c r="CY55" s="5">
        <f t="shared" si="3"/>
        <v>4</v>
      </c>
    </row>
    <row r="56">
      <c r="A56" s="5" t="str">
        <f>Countries!A54</f>
        <v>KOS</v>
      </c>
      <c r="B56" s="5">
        <f>COUNTIFS(Data!$H:$H,$A56,Data!$C:$C,B$1,Data!$D:$D,B$2)</f>
        <v>0</v>
      </c>
      <c r="C56" s="5">
        <f>COUNTIFS(Data!$H:$H,$A56,Data!$C:$C,C$1,Data!$D:$D,C$2)</f>
        <v>0</v>
      </c>
      <c r="D56" s="5">
        <f>COUNTIFS(Data!$H:$H,$A56,Data!$C:$C,D$1,Data!$D:$D,D$2)</f>
        <v>0</v>
      </c>
      <c r="E56" s="5">
        <f>COUNTIFS(Data!$H:$H,$A56,Data!$C:$C,E$1,Data!$D:$D,E$2)</f>
        <v>0</v>
      </c>
      <c r="F56" s="5">
        <f>COUNTIFS(Data!$H:$H,$A56,Data!$C:$C,F$1,Data!$D:$D,F$2)</f>
        <v>0</v>
      </c>
      <c r="G56" s="5">
        <f>COUNTIFS(Data!$H:$H,$A56,Data!$C:$C,G$1,Data!$D:$D,G$2)</f>
        <v>0</v>
      </c>
      <c r="H56" s="5">
        <f>COUNTIFS(Data!$H:$H,$A56,Data!$C:$C,H$1,Data!$D:$D,H$2)</f>
        <v>0</v>
      </c>
      <c r="I56" s="5">
        <f>COUNTIFS(Data!$H:$H,$A56,Data!$C:$C,I$1,Data!$D:$D,I$2)</f>
        <v>0</v>
      </c>
      <c r="J56" s="5">
        <f>COUNTIFS(Data!$H:$H,$A56,Data!$C:$C,J$1,Data!$D:$D,J$2)</f>
        <v>0</v>
      </c>
      <c r="K56" s="5">
        <f>COUNTIFS(Data!$H:$H,$A56,Data!$C:$C,K$1,Data!$D:$D,K$2)</f>
        <v>0</v>
      </c>
      <c r="L56" s="5">
        <f>COUNTIFS(Data!$H:$H,$A56,Data!$C:$C,L$1,Data!$D:$D,L$2)</f>
        <v>0</v>
      </c>
      <c r="M56" s="5">
        <f>COUNTIFS(Data!$H:$H,$A56,Data!$C:$C,M$1,Data!$D:$D,M$2)</f>
        <v>0</v>
      </c>
      <c r="N56" s="5">
        <f>COUNTIFS(Data!$H:$H,$A56,Data!$C:$C,N$1,Data!$D:$D,N$2)</f>
        <v>0</v>
      </c>
      <c r="O56" s="5">
        <f>COUNTIFS(Data!$H:$H,$A56,Data!$C:$C,O$1,Data!$D:$D,O$2)</f>
        <v>0</v>
      </c>
      <c r="P56" s="5">
        <f>COUNTIFS(Data!$H:$H,$A56,Data!$C:$C,P$1,Data!$D:$D,P$2)</f>
        <v>0</v>
      </c>
      <c r="Q56" s="5">
        <f>COUNTIFS(Data!$H:$H,$A56,Data!$C:$C,Q$1,Data!$D:$D,Q$2)</f>
        <v>0</v>
      </c>
      <c r="R56" s="5">
        <f>COUNTIFS(Data!$H:$H,$A56,Data!$C:$C,R$1,Data!$D:$D,R$2)</f>
        <v>0</v>
      </c>
      <c r="S56" s="5">
        <f>COUNTIFS(Data!$H:$H,$A56,Data!$C:$C,S$1,Data!$D:$D,S$2)</f>
        <v>0</v>
      </c>
      <c r="T56" s="5">
        <f>COUNTIFS(Data!$H:$H,$A56,Data!$C:$C,T$1,Data!$D:$D,T$2)</f>
        <v>0</v>
      </c>
      <c r="U56" s="5">
        <f>COUNTIFS(Data!$H:$H,$A56,Data!$C:$C,U$1,Data!$D:$D,U$2)</f>
        <v>0</v>
      </c>
      <c r="V56" s="5">
        <f>COUNTIFS(Data!$H:$H,$A56,Data!$C:$C,V$1,Data!$D:$D,V$2)</f>
        <v>0</v>
      </c>
      <c r="W56" s="5">
        <f>COUNTIFS(Data!$H:$H,$A56,Data!$C:$C,W$1,Data!$D:$D,W$2)</f>
        <v>0</v>
      </c>
      <c r="X56" s="5">
        <f>COUNTIFS(Data!$H:$H,$A56,Data!$C:$C,X$1,Data!$D:$D,X$2)</f>
        <v>0</v>
      </c>
      <c r="Y56" s="5">
        <f>COUNTIFS(Data!$H:$H,$A56,Data!$C:$C,Y$1,Data!$D:$D,Y$2)</f>
        <v>0</v>
      </c>
      <c r="Z56" s="5">
        <f>COUNTIFS(Data!$H:$H,$A56,Data!$C:$C,Z$1,Data!$D:$D,Z$2)</f>
        <v>0</v>
      </c>
      <c r="AA56" s="5">
        <f>COUNTIFS(Data!$H:$H,$A56,Data!$C:$C,AA$1,Data!$D:$D,AA$2)</f>
        <v>0</v>
      </c>
      <c r="AB56" s="5">
        <f>COUNTIFS(Data!$H:$H,$A56,Data!$C:$C,AB$1,Data!$D:$D,AB$2)</f>
        <v>0</v>
      </c>
      <c r="AC56" s="5">
        <f>COUNTIFS(Data!$H:$H,$A56,Data!$C:$C,AC$1,Data!$D:$D,AC$2)</f>
        <v>0</v>
      </c>
      <c r="AD56" s="5">
        <f>COUNTIFS(Data!$H:$H,$A56,Data!$C:$C,AD$1,Data!$D:$D,AD$2)</f>
        <v>0</v>
      </c>
      <c r="AE56" s="5">
        <f>COUNTIFS(Data!$H:$H,$A56,Data!$C:$C,AE$1,Data!$D:$D,AE$2)</f>
        <v>0</v>
      </c>
      <c r="AF56" s="5">
        <f>COUNTIFS(Data!$H:$H,$A56,Data!$C:$C,AF$1,Data!$D:$D,AF$2)</f>
        <v>0</v>
      </c>
      <c r="AG56" s="5">
        <f>COUNTIFS(Data!$H:$H,$A56,Data!$C:$C,AG$1,Data!$D:$D,AG$2)</f>
        <v>0</v>
      </c>
      <c r="AH56" s="5">
        <f>COUNTIFS(Data!$H:$H,$A56,Data!$C:$C,AH$1,Data!$D:$D,AH$2)</f>
        <v>0</v>
      </c>
      <c r="AI56" s="5">
        <f>COUNTIFS(Data!$H:$H,$A56,Data!$C:$C,AI$1,Data!$D:$D,AI$2)</f>
        <v>0</v>
      </c>
      <c r="AJ56" s="5">
        <f>COUNTIFS(Data!$H:$H,$A56,Data!$C:$C,AJ$1,Data!$D:$D,AJ$2)</f>
        <v>0</v>
      </c>
      <c r="AK56" s="5">
        <f>COUNTIFS(Data!$H:$H,$A56,Data!$C:$C,AK$1,Data!$D:$D,AK$2)</f>
        <v>0</v>
      </c>
      <c r="AL56" s="5">
        <f>COUNTIFS(Data!$H:$H,$A56,Data!$C:$C,AL$1,Data!$D:$D,AL$2)</f>
        <v>0</v>
      </c>
      <c r="AM56" s="5">
        <f>COUNTIFS(Data!$H:$H,$A56,Data!$C:$C,AM$1,Data!$D:$D,AM$2)</f>
        <v>0</v>
      </c>
      <c r="AN56" s="5">
        <f>COUNTIFS(Data!$H:$H,$A56,Data!$C:$C,AN$1,Data!$D:$D,AN$2)</f>
        <v>0</v>
      </c>
      <c r="AO56" s="5">
        <f>COUNTIFS(Data!$H:$H,$A56,Data!$C:$C,AO$1,Data!$D:$D,AO$2)</f>
        <v>0</v>
      </c>
      <c r="AP56" s="5">
        <f>COUNTIFS(Data!$H:$H,$A56,Data!$C:$C,AP$1,Data!$D:$D,AP$2)</f>
        <v>0</v>
      </c>
      <c r="AQ56" s="5">
        <f>COUNTIFS(Data!$H:$H,$A56,Data!$C:$C,AQ$1,Data!$D:$D,AQ$2)</f>
        <v>0</v>
      </c>
      <c r="AR56" s="5">
        <f>COUNTIFS(Data!$H:$H,$A56,Data!$C:$C,AR$1,Data!$D:$D,AR$2)</f>
        <v>0</v>
      </c>
      <c r="AS56" s="5">
        <f>COUNTIFS(Data!$H:$H,$A56,Data!$C:$C,AS$1,Data!$D:$D,AS$2)</f>
        <v>0</v>
      </c>
      <c r="AT56" s="5">
        <f>COUNTIFS(Data!$H:$H,$A56,Data!$C:$C,AT$1,Data!$D:$D,AT$2)</f>
        <v>0</v>
      </c>
      <c r="AU56" s="5">
        <f>COUNTIFS(Data!$H:$H,$A56,Data!$C:$C,AU$1,Data!$D:$D,AU$2)</f>
        <v>0</v>
      </c>
      <c r="AV56" s="5">
        <f>COUNTIFS(Data!$H:$H,$A56,Data!$C:$C,AV$1,Data!$D:$D,AV$2)</f>
        <v>0</v>
      </c>
      <c r="AW56" s="5">
        <f>COUNTIFS(Data!$H:$H,$A56,Data!$C:$C,AW$1,Data!$D:$D,AW$2)</f>
        <v>0</v>
      </c>
      <c r="AX56" s="5">
        <f>COUNTIFS(Data!$H:$H,$A56,Data!$C:$C,AX$1,Data!$D:$D,AX$2)</f>
        <v>0</v>
      </c>
      <c r="AY56" s="5">
        <f>COUNTIFS(Data!$H:$H,$A56,Data!$C:$C,AY$1,Data!$D:$D,AY$2)</f>
        <v>0</v>
      </c>
      <c r="AZ56" s="5">
        <f>COUNTIFS(Data!$H:$H,$A56,Data!$C:$C,AZ$1,Data!$D:$D,AZ$2)</f>
        <v>0</v>
      </c>
      <c r="BA56" s="5">
        <f>COUNTIFS(Data!$H:$H,$A56,Data!$C:$C,BA$1,Data!$D:$D,BA$2)</f>
        <v>0</v>
      </c>
      <c r="BB56" s="5">
        <f>COUNTIFS(Data!$H:$H,$A56,Data!$C:$C,BB$1,Data!$D:$D,BB$2)</f>
        <v>0</v>
      </c>
      <c r="BC56" s="5">
        <f>COUNTIFS(Data!$H:$H,$A56,Data!$C:$C,BC$1,Data!$D:$D,BC$2)</f>
        <v>0</v>
      </c>
      <c r="BD56" s="5">
        <f>COUNTIFS(Data!$H:$H,$A56,Data!$C:$C,BD$1,Data!$D:$D,BD$2)</f>
        <v>0</v>
      </c>
      <c r="BE56" s="5">
        <f>COUNTIFS(Data!$H:$H,$A56,Data!$C:$C,BE$1,Data!$D:$D,BE$2)</f>
        <v>0</v>
      </c>
      <c r="BF56" s="5">
        <f>COUNTIFS(Data!$H:$H,$A56,Data!$C:$C,BF$1,Data!$D:$D,BF$2)</f>
        <v>0</v>
      </c>
      <c r="BG56" s="5">
        <f>COUNTIFS(Data!$H:$H,$A56,Data!$C:$C,BG$1,Data!$D:$D,BG$2)</f>
        <v>0</v>
      </c>
      <c r="BH56" s="5">
        <f>COUNTIFS(Data!$H:$H,$A56,Data!$C:$C,BH$1,Data!$D:$D,BH$2)</f>
        <v>0</v>
      </c>
      <c r="BI56" s="5">
        <f>COUNTIFS(Data!$H:$H,$A56,Data!$C:$C,BI$1,Data!$D:$D,BI$2)</f>
        <v>0</v>
      </c>
      <c r="BJ56" s="5">
        <f>COUNTIFS(Data!$H:$H,$A56,Data!$C:$C,BJ$1,Data!$D:$D,BJ$2)</f>
        <v>0</v>
      </c>
      <c r="BK56" s="5">
        <f>COUNTIFS(Data!$H:$H,$A56,Data!$C:$C,BK$1,Data!$D:$D,BK$2)</f>
        <v>0</v>
      </c>
      <c r="BL56" s="5">
        <f>COUNTIFS(Data!$H:$H,$A56,Data!$C:$C,BL$1,Data!$D:$D,BL$2)</f>
        <v>0</v>
      </c>
      <c r="BM56" s="5">
        <f>COUNTIFS(Data!$H:$H,$A56,Data!$C:$C,BM$1,Data!$D:$D,BM$2)</f>
        <v>0</v>
      </c>
      <c r="BN56" s="5">
        <f>COUNTIFS(Data!$H:$H,$A56,Data!$C:$C,BN$1,Data!$D:$D,BN$2)</f>
        <v>0</v>
      </c>
      <c r="BO56" s="5">
        <f>COUNTIFS(Data!$H:$H,$A56,Data!$C:$C,BO$1,Data!$D:$D,BO$2)</f>
        <v>0</v>
      </c>
      <c r="BP56" s="5">
        <f>COUNTIFS(Data!$H:$H,$A56,Data!$C:$C,BP$1,Data!$D:$D,BP$2)</f>
        <v>0</v>
      </c>
      <c r="BQ56" s="5">
        <f>COUNTIFS(Data!$H:$H,$A56,Data!$C:$C,BQ$1,Data!$D:$D,BQ$2)</f>
        <v>0</v>
      </c>
      <c r="BR56" s="5">
        <f>COUNTIFS(Data!$H:$H,$A56,Data!$C:$C,BR$1,Data!$D:$D,BR$2)</f>
        <v>0</v>
      </c>
      <c r="BS56" s="5">
        <f>COUNTIFS(Data!$H:$H,$A56,Data!$C:$C,BS$1,Data!$D:$D,BS$2)</f>
        <v>0</v>
      </c>
      <c r="BT56" s="5">
        <f>COUNTIFS(Data!$H:$H,$A56,Data!$C:$C,BT$1,Data!$D:$D,BT$2)</f>
        <v>0</v>
      </c>
      <c r="BU56" s="5">
        <f>COUNTIFS(Data!$H:$H,$A56,Data!$C:$C,BU$1,Data!$D:$D,BU$2)</f>
        <v>0</v>
      </c>
      <c r="BV56" s="5">
        <f>COUNTIFS(Data!$H:$H,$A56,Data!$C:$C,BV$1,Data!$D:$D,BV$2)</f>
        <v>0</v>
      </c>
      <c r="BW56" s="5">
        <f>COUNTIFS(Data!$H:$H,$A56,Data!$C:$C,BW$1,Data!$D:$D,BW$2)</f>
        <v>0</v>
      </c>
      <c r="BX56" s="5">
        <f>COUNTIFS(Data!$H:$H,$A56,Data!$C:$C,BX$1,Data!$D:$D,BX$2)</f>
        <v>0</v>
      </c>
      <c r="BY56" s="5">
        <f>COUNTIFS(Data!$H:$H,$A56,Data!$C:$C,BY$1,Data!$D:$D,BY$2)</f>
        <v>0</v>
      </c>
      <c r="BZ56" s="5">
        <f>COUNTIFS(Data!$H:$H,$A56,Data!$C:$C,BZ$1,Data!$D:$D,BZ$2)</f>
        <v>0</v>
      </c>
      <c r="CA56" s="5">
        <f>COUNTIFS(Data!$H:$H,$A56,Data!$C:$C,CA$1,Data!$D:$D,CA$2)</f>
        <v>0</v>
      </c>
      <c r="CB56" s="5">
        <f>COUNTIFS(Data!$H:$H,$A56,Data!$C:$C,CB$1,Data!$D:$D,CB$2)</f>
        <v>0</v>
      </c>
      <c r="CC56" s="5">
        <f>COUNTIFS(Data!$H:$H,$A56,Data!$C:$C,CC$1,Data!$D:$D,CC$2)</f>
        <v>0</v>
      </c>
      <c r="CD56" s="5">
        <f>COUNTIFS(Data!$H:$H,$A56,Data!$C:$C,CD$1,Data!$D:$D,CD$2)</f>
        <v>0</v>
      </c>
      <c r="CE56" s="5">
        <f>COUNTIFS(Data!$H:$H,$A56,Data!$C:$C,CE$1,Data!$D:$D,CE$2)</f>
        <v>0</v>
      </c>
      <c r="CF56" s="5">
        <f>COUNTIFS(Data!$H:$H,$A56,Data!$C:$C,CF$1,Data!$D:$D,CF$2)</f>
        <v>0</v>
      </c>
      <c r="CG56" s="5">
        <f>COUNTIFS(Data!$H:$H,$A56,Data!$C:$C,CG$1,Data!$D:$D,CG$2)</f>
        <v>0</v>
      </c>
      <c r="CH56" s="5">
        <f>COUNTIFS(Data!$H:$H,$A56,Data!$C:$C,CH$1,Data!$D:$D,CH$2)</f>
        <v>0</v>
      </c>
      <c r="CI56" s="5">
        <f>COUNTIFS(Data!$H:$H,$A56,Data!$C:$C,CI$1,Data!$D:$D,CI$2)</f>
        <v>0</v>
      </c>
      <c r="CJ56" s="5">
        <f>COUNTIFS(Data!$H:$H,$A56,Data!$C:$C,CJ$1,Data!$D:$D,CJ$2)</f>
        <v>0</v>
      </c>
      <c r="CK56" s="5">
        <f>COUNTIFS(Data!$H:$H,$A56,Data!$C:$C,CK$1,Data!$D:$D,CK$2)</f>
        <v>0</v>
      </c>
      <c r="CL56" s="5">
        <f>COUNTIFS(Data!$H:$H,$A56,Data!$C:$C,CL$1,Data!$D:$D,CL$2)</f>
        <v>0</v>
      </c>
      <c r="CM56" s="5">
        <f>COUNTIFS(Data!$H:$H,$A56,Data!$C:$C,CM$1,Data!$D:$D,CM$2)</f>
        <v>0</v>
      </c>
      <c r="CN56" s="5">
        <f>COUNTIFS(Data!$H:$H,$A56,Data!$C:$C,CN$1,Data!$D:$D,CN$2)</f>
        <v>0</v>
      </c>
      <c r="CO56" s="5">
        <f>COUNTIFS(Data!$H:$H,$A56,Data!$C:$C,CO$1,Data!$D:$D,CO$2)</f>
        <v>0</v>
      </c>
      <c r="CP56" s="5">
        <f>COUNTIFS(Data!$H:$H,$A56,Data!$C:$C,CP$1,Data!$D:$D,CP$2)</f>
        <v>0</v>
      </c>
      <c r="CQ56" s="5">
        <f>COUNTIFS(Data!$H:$H,$A56,Data!$C:$C,CQ$1,Data!$D:$D,CQ$2)</f>
        <v>0</v>
      </c>
      <c r="CR56" s="5">
        <f>COUNTIFS(Data!$H:$H,$A56,Data!$C:$C,CR$1,Data!$D:$D,CR$2)</f>
        <v>0</v>
      </c>
      <c r="CS56" s="5">
        <f>COUNTIFS(Data!$H:$H,$A56,Data!$C:$C,CS$1,Data!$D:$D,CS$2)</f>
        <v>0</v>
      </c>
      <c r="CT56" s="5">
        <f>COUNTIFS(Data!$H:$H,$A56,Data!$C:$C,CT$1,Data!$D:$D,CT$2)</f>
        <v>0</v>
      </c>
      <c r="CU56" s="5">
        <f>COUNTIFS(Data!$H:$H,$A56,Data!$C:$C,CU$1,Data!$D:$D,CU$2)</f>
        <v>0</v>
      </c>
      <c r="CV56" s="5">
        <f>COUNTIFS(Data!$H:$H,$A56,Data!$C:$C,CV$1,Data!$D:$D,CV$2)</f>
        <v>0</v>
      </c>
      <c r="CW56" s="5">
        <f t="shared" ref="CW56:CX56" si="55">SUMIF($B$2:$CV$2,CW$2, $B56:$CV56)</f>
        <v>0</v>
      </c>
      <c r="CX56" s="5">
        <f t="shared" si="55"/>
        <v>0</v>
      </c>
      <c r="CY56" s="5">
        <f t="shared" si="3"/>
        <v>0</v>
      </c>
    </row>
    <row r="57">
      <c r="A57" s="5" t="str">
        <f>Countries!A55</f>
        <v>KSA</v>
      </c>
      <c r="B57" s="5">
        <f>COUNTIFS(Data!$H:$H,$A57,Data!$C:$C,B$1,Data!$D:$D,B$2)</f>
        <v>0</v>
      </c>
      <c r="C57" s="5">
        <f>COUNTIFS(Data!$H:$H,$A57,Data!$C:$C,C$1,Data!$D:$D,C$2)</f>
        <v>0</v>
      </c>
      <c r="D57" s="5">
        <f>COUNTIFS(Data!$H:$H,$A57,Data!$C:$C,D$1,Data!$D:$D,D$2)</f>
        <v>0</v>
      </c>
      <c r="E57" s="5">
        <f>COUNTIFS(Data!$H:$H,$A57,Data!$C:$C,E$1,Data!$D:$D,E$2)</f>
        <v>0</v>
      </c>
      <c r="F57" s="5">
        <f>COUNTIFS(Data!$H:$H,$A57,Data!$C:$C,F$1,Data!$D:$D,F$2)</f>
        <v>0</v>
      </c>
      <c r="G57" s="5">
        <f>COUNTIFS(Data!$H:$H,$A57,Data!$C:$C,G$1,Data!$D:$D,G$2)</f>
        <v>0</v>
      </c>
      <c r="H57" s="5">
        <f>COUNTIFS(Data!$H:$H,$A57,Data!$C:$C,H$1,Data!$D:$D,H$2)</f>
        <v>0</v>
      </c>
      <c r="I57" s="5">
        <f>COUNTIFS(Data!$H:$H,$A57,Data!$C:$C,I$1,Data!$D:$D,I$2)</f>
        <v>0</v>
      </c>
      <c r="J57" s="5">
        <f>COUNTIFS(Data!$H:$H,$A57,Data!$C:$C,J$1,Data!$D:$D,J$2)</f>
        <v>0</v>
      </c>
      <c r="K57" s="5">
        <f>COUNTIFS(Data!$H:$H,$A57,Data!$C:$C,K$1,Data!$D:$D,K$2)</f>
        <v>0</v>
      </c>
      <c r="L57" s="5">
        <f>COUNTIFS(Data!$H:$H,$A57,Data!$C:$C,L$1,Data!$D:$D,L$2)</f>
        <v>0</v>
      </c>
      <c r="M57" s="5">
        <f>COUNTIFS(Data!$H:$H,$A57,Data!$C:$C,M$1,Data!$D:$D,M$2)</f>
        <v>0</v>
      </c>
      <c r="N57" s="5">
        <f>COUNTIFS(Data!$H:$H,$A57,Data!$C:$C,N$1,Data!$D:$D,N$2)</f>
        <v>0</v>
      </c>
      <c r="O57" s="5">
        <f>COUNTIFS(Data!$H:$H,$A57,Data!$C:$C,O$1,Data!$D:$D,O$2)</f>
        <v>0</v>
      </c>
      <c r="P57" s="5">
        <f>COUNTIFS(Data!$H:$H,$A57,Data!$C:$C,P$1,Data!$D:$D,P$2)</f>
        <v>0</v>
      </c>
      <c r="Q57" s="5">
        <f>COUNTIFS(Data!$H:$H,$A57,Data!$C:$C,Q$1,Data!$D:$D,Q$2)</f>
        <v>0</v>
      </c>
      <c r="R57" s="5">
        <f>COUNTIFS(Data!$H:$H,$A57,Data!$C:$C,R$1,Data!$D:$D,R$2)</f>
        <v>0</v>
      </c>
      <c r="S57" s="5">
        <f>COUNTIFS(Data!$H:$H,$A57,Data!$C:$C,S$1,Data!$D:$D,S$2)</f>
        <v>0</v>
      </c>
      <c r="T57" s="5">
        <f>COUNTIFS(Data!$H:$H,$A57,Data!$C:$C,T$1,Data!$D:$D,T$2)</f>
        <v>0</v>
      </c>
      <c r="U57" s="5">
        <f>COUNTIFS(Data!$H:$H,$A57,Data!$C:$C,U$1,Data!$D:$D,U$2)</f>
        <v>0</v>
      </c>
      <c r="V57" s="5">
        <f>COUNTIFS(Data!$H:$H,$A57,Data!$C:$C,V$1,Data!$D:$D,V$2)</f>
        <v>0</v>
      </c>
      <c r="W57" s="5">
        <f>COUNTIFS(Data!$H:$H,$A57,Data!$C:$C,W$1,Data!$D:$D,W$2)</f>
        <v>0</v>
      </c>
      <c r="X57" s="5">
        <f>COUNTIFS(Data!$H:$H,$A57,Data!$C:$C,X$1,Data!$D:$D,X$2)</f>
        <v>0</v>
      </c>
      <c r="Y57" s="5">
        <f>COUNTIFS(Data!$H:$H,$A57,Data!$C:$C,Y$1,Data!$D:$D,Y$2)</f>
        <v>0</v>
      </c>
      <c r="Z57" s="5">
        <f>COUNTIFS(Data!$H:$H,$A57,Data!$C:$C,Z$1,Data!$D:$D,Z$2)</f>
        <v>0</v>
      </c>
      <c r="AA57" s="5">
        <f>COUNTIFS(Data!$H:$H,$A57,Data!$C:$C,AA$1,Data!$D:$D,AA$2)</f>
        <v>0</v>
      </c>
      <c r="AB57" s="5">
        <f>COUNTIFS(Data!$H:$H,$A57,Data!$C:$C,AB$1,Data!$D:$D,AB$2)</f>
        <v>0</v>
      </c>
      <c r="AC57" s="5">
        <f>COUNTIFS(Data!$H:$H,$A57,Data!$C:$C,AC$1,Data!$D:$D,AC$2)</f>
        <v>0</v>
      </c>
      <c r="AD57" s="5">
        <f>COUNTIFS(Data!$H:$H,$A57,Data!$C:$C,AD$1,Data!$D:$D,AD$2)</f>
        <v>0</v>
      </c>
      <c r="AE57" s="5">
        <f>COUNTIFS(Data!$H:$H,$A57,Data!$C:$C,AE$1,Data!$D:$D,AE$2)</f>
        <v>0</v>
      </c>
      <c r="AF57" s="5">
        <f>COUNTIFS(Data!$H:$H,$A57,Data!$C:$C,AF$1,Data!$D:$D,AF$2)</f>
        <v>0</v>
      </c>
      <c r="AG57" s="5">
        <f>COUNTIFS(Data!$H:$H,$A57,Data!$C:$C,AG$1,Data!$D:$D,AG$2)</f>
        <v>0</v>
      </c>
      <c r="AH57" s="5">
        <f>COUNTIFS(Data!$H:$H,$A57,Data!$C:$C,AH$1,Data!$D:$D,AH$2)</f>
        <v>0</v>
      </c>
      <c r="AI57" s="5">
        <f>COUNTIFS(Data!$H:$H,$A57,Data!$C:$C,AI$1,Data!$D:$D,AI$2)</f>
        <v>0</v>
      </c>
      <c r="AJ57" s="5">
        <f>COUNTIFS(Data!$H:$H,$A57,Data!$C:$C,AJ$1,Data!$D:$D,AJ$2)</f>
        <v>0</v>
      </c>
      <c r="AK57" s="5">
        <f>COUNTIFS(Data!$H:$H,$A57,Data!$C:$C,AK$1,Data!$D:$D,AK$2)</f>
        <v>0</v>
      </c>
      <c r="AL57" s="5">
        <f>COUNTIFS(Data!$H:$H,$A57,Data!$C:$C,AL$1,Data!$D:$D,AL$2)</f>
        <v>0</v>
      </c>
      <c r="AM57" s="5">
        <f>COUNTIFS(Data!$H:$H,$A57,Data!$C:$C,AM$1,Data!$D:$D,AM$2)</f>
        <v>0</v>
      </c>
      <c r="AN57" s="5">
        <f>COUNTIFS(Data!$H:$H,$A57,Data!$C:$C,AN$1,Data!$D:$D,AN$2)</f>
        <v>0</v>
      </c>
      <c r="AO57" s="5">
        <f>COUNTIFS(Data!$H:$H,$A57,Data!$C:$C,AO$1,Data!$D:$D,AO$2)</f>
        <v>0</v>
      </c>
      <c r="AP57" s="5">
        <f>COUNTIFS(Data!$H:$H,$A57,Data!$C:$C,AP$1,Data!$D:$D,AP$2)</f>
        <v>0</v>
      </c>
      <c r="AQ57" s="5">
        <f>COUNTIFS(Data!$H:$H,$A57,Data!$C:$C,AQ$1,Data!$D:$D,AQ$2)</f>
        <v>0</v>
      </c>
      <c r="AR57" s="5">
        <f>COUNTIFS(Data!$H:$H,$A57,Data!$C:$C,AR$1,Data!$D:$D,AR$2)</f>
        <v>0</v>
      </c>
      <c r="AS57" s="5">
        <f>COUNTIFS(Data!$H:$H,$A57,Data!$C:$C,AS$1,Data!$D:$D,AS$2)</f>
        <v>0</v>
      </c>
      <c r="AT57" s="5">
        <f>COUNTIFS(Data!$H:$H,$A57,Data!$C:$C,AT$1,Data!$D:$D,AT$2)</f>
        <v>0</v>
      </c>
      <c r="AU57" s="5">
        <f>COUNTIFS(Data!$H:$H,$A57,Data!$C:$C,AU$1,Data!$D:$D,AU$2)</f>
        <v>0</v>
      </c>
      <c r="AV57" s="5">
        <f>COUNTIFS(Data!$H:$H,$A57,Data!$C:$C,AV$1,Data!$D:$D,AV$2)</f>
        <v>0</v>
      </c>
      <c r="AW57" s="5">
        <f>COUNTIFS(Data!$H:$H,$A57,Data!$C:$C,AW$1,Data!$D:$D,AW$2)</f>
        <v>0</v>
      </c>
      <c r="AX57" s="5">
        <f>COUNTIFS(Data!$H:$H,$A57,Data!$C:$C,AX$1,Data!$D:$D,AX$2)</f>
        <v>0</v>
      </c>
      <c r="AY57" s="5">
        <f>COUNTIFS(Data!$H:$H,$A57,Data!$C:$C,AY$1,Data!$D:$D,AY$2)</f>
        <v>0</v>
      </c>
      <c r="AZ57" s="5">
        <f>COUNTIFS(Data!$H:$H,$A57,Data!$C:$C,AZ$1,Data!$D:$D,AZ$2)</f>
        <v>0</v>
      </c>
      <c r="BA57" s="5">
        <f>COUNTIFS(Data!$H:$H,$A57,Data!$C:$C,BA$1,Data!$D:$D,BA$2)</f>
        <v>0</v>
      </c>
      <c r="BB57" s="5">
        <f>COUNTIFS(Data!$H:$H,$A57,Data!$C:$C,BB$1,Data!$D:$D,BB$2)</f>
        <v>1</v>
      </c>
      <c r="BC57" s="5">
        <f>COUNTIFS(Data!$H:$H,$A57,Data!$C:$C,BC$1,Data!$D:$D,BC$2)</f>
        <v>0</v>
      </c>
      <c r="BD57" s="5">
        <f>COUNTIFS(Data!$H:$H,$A57,Data!$C:$C,BD$1,Data!$D:$D,BD$2)</f>
        <v>0</v>
      </c>
      <c r="BE57" s="5">
        <f>COUNTIFS(Data!$H:$H,$A57,Data!$C:$C,BE$1,Data!$D:$D,BE$2)</f>
        <v>0</v>
      </c>
      <c r="BF57" s="5">
        <f>COUNTIFS(Data!$H:$H,$A57,Data!$C:$C,BF$1,Data!$D:$D,BF$2)</f>
        <v>0</v>
      </c>
      <c r="BG57" s="5">
        <f>COUNTIFS(Data!$H:$H,$A57,Data!$C:$C,BG$1,Data!$D:$D,BG$2)</f>
        <v>0</v>
      </c>
      <c r="BH57" s="5">
        <f>COUNTIFS(Data!$H:$H,$A57,Data!$C:$C,BH$1,Data!$D:$D,BH$2)</f>
        <v>0</v>
      </c>
      <c r="BI57" s="5">
        <f>COUNTIFS(Data!$H:$H,$A57,Data!$C:$C,BI$1,Data!$D:$D,BI$2)</f>
        <v>0</v>
      </c>
      <c r="BJ57" s="5">
        <f>COUNTIFS(Data!$H:$H,$A57,Data!$C:$C,BJ$1,Data!$D:$D,BJ$2)</f>
        <v>0</v>
      </c>
      <c r="BK57" s="5">
        <f>COUNTIFS(Data!$H:$H,$A57,Data!$C:$C,BK$1,Data!$D:$D,BK$2)</f>
        <v>0</v>
      </c>
      <c r="BL57" s="5">
        <f>COUNTIFS(Data!$H:$H,$A57,Data!$C:$C,BL$1,Data!$D:$D,BL$2)</f>
        <v>0</v>
      </c>
      <c r="BM57" s="5">
        <f>COUNTIFS(Data!$H:$H,$A57,Data!$C:$C,BM$1,Data!$D:$D,BM$2)</f>
        <v>0</v>
      </c>
      <c r="BN57" s="5">
        <f>COUNTIFS(Data!$H:$H,$A57,Data!$C:$C,BN$1,Data!$D:$D,BN$2)</f>
        <v>0</v>
      </c>
      <c r="BO57" s="5">
        <f>COUNTIFS(Data!$H:$H,$A57,Data!$C:$C,BO$1,Data!$D:$D,BO$2)</f>
        <v>0</v>
      </c>
      <c r="BP57" s="5">
        <f>COUNTIFS(Data!$H:$H,$A57,Data!$C:$C,BP$1,Data!$D:$D,BP$2)</f>
        <v>0</v>
      </c>
      <c r="BQ57" s="5">
        <f>COUNTIFS(Data!$H:$H,$A57,Data!$C:$C,BQ$1,Data!$D:$D,BQ$2)</f>
        <v>0</v>
      </c>
      <c r="BR57" s="5">
        <f>COUNTIFS(Data!$H:$H,$A57,Data!$C:$C,BR$1,Data!$D:$D,BR$2)</f>
        <v>0</v>
      </c>
      <c r="BS57" s="5">
        <f>COUNTIFS(Data!$H:$H,$A57,Data!$C:$C,BS$1,Data!$D:$D,BS$2)</f>
        <v>0</v>
      </c>
      <c r="BT57" s="5">
        <f>COUNTIFS(Data!$H:$H,$A57,Data!$C:$C,BT$1,Data!$D:$D,BT$2)</f>
        <v>0</v>
      </c>
      <c r="BU57" s="5">
        <f>COUNTIFS(Data!$H:$H,$A57,Data!$C:$C,BU$1,Data!$D:$D,BU$2)</f>
        <v>0</v>
      </c>
      <c r="BV57" s="5">
        <f>COUNTIFS(Data!$H:$H,$A57,Data!$C:$C,BV$1,Data!$D:$D,BV$2)</f>
        <v>0</v>
      </c>
      <c r="BW57" s="5">
        <f>COUNTIFS(Data!$H:$H,$A57,Data!$C:$C,BW$1,Data!$D:$D,BW$2)</f>
        <v>0</v>
      </c>
      <c r="BX57" s="5">
        <f>COUNTIFS(Data!$H:$H,$A57,Data!$C:$C,BX$1,Data!$D:$D,BX$2)</f>
        <v>0</v>
      </c>
      <c r="BY57" s="5">
        <f>COUNTIFS(Data!$H:$H,$A57,Data!$C:$C,BY$1,Data!$D:$D,BY$2)</f>
        <v>0</v>
      </c>
      <c r="BZ57" s="5">
        <f>COUNTIFS(Data!$H:$H,$A57,Data!$C:$C,BZ$1,Data!$D:$D,BZ$2)</f>
        <v>0</v>
      </c>
      <c r="CA57" s="5">
        <f>COUNTIFS(Data!$H:$H,$A57,Data!$C:$C,CA$1,Data!$D:$D,CA$2)</f>
        <v>0</v>
      </c>
      <c r="CB57" s="5">
        <f>COUNTIFS(Data!$H:$H,$A57,Data!$C:$C,CB$1,Data!$D:$D,CB$2)</f>
        <v>0</v>
      </c>
      <c r="CC57" s="5">
        <f>COUNTIFS(Data!$H:$H,$A57,Data!$C:$C,CC$1,Data!$D:$D,CC$2)</f>
        <v>0</v>
      </c>
      <c r="CD57" s="5">
        <f>COUNTIFS(Data!$H:$H,$A57,Data!$C:$C,CD$1,Data!$D:$D,CD$2)</f>
        <v>0</v>
      </c>
      <c r="CE57" s="5">
        <f>COUNTIFS(Data!$H:$H,$A57,Data!$C:$C,CE$1,Data!$D:$D,CE$2)</f>
        <v>0</v>
      </c>
      <c r="CF57" s="5">
        <f>COUNTIFS(Data!$H:$H,$A57,Data!$C:$C,CF$1,Data!$D:$D,CF$2)</f>
        <v>0</v>
      </c>
      <c r="CG57" s="5">
        <f>COUNTIFS(Data!$H:$H,$A57,Data!$C:$C,CG$1,Data!$D:$D,CG$2)</f>
        <v>0</v>
      </c>
      <c r="CH57" s="5">
        <f>COUNTIFS(Data!$H:$H,$A57,Data!$C:$C,CH$1,Data!$D:$D,CH$2)</f>
        <v>0</v>
      </c>
      <c r="CI57" s="5">
        <f>COUNTIFS(Data!$H:$H,$A57,Data!$C:$C,CI$1,Data!$D:$D,CI$2)</f>
        <v>0</v>
      </c>
      <c r="CJ57" s="5">
        <f>COUNTIFS(Data!$H:$H,$A57,Data!$C:$C,CJ$1,Data!$D:$D,CJ$2)</f>
        <v>0</v>
      </c>
      <c r="CK57" s="5">
        <f>COUNTIFS(Data!$H:$H,$A57,Data!$C:$C,CK$1,Data!$D:$D,CK$2)</f>
        <v>0</v>
      </c>
      <c r="CL57" s="5">
        <f>COUNTIFS(Data!$H:$H,$A57,Data!$C:$C,CL$1,Data!$D:$D,CL$2)</f>
        <v>0</v>
      </c>
      <c r="CM57" s="5">
        <f>COUNTIFS(Data!$H:$H,$A57,Data!$C:$C,CM$1,Data!$D:$D,CM$2)</f>
        <v>0</v>
      </c>
      <c r="CN57" s="5">
        <f>COUNTIFS(Data!$H:$H,$A57,Data!$C:$C,CN$1,Data!$D:$D,CN$2)</f>
        <v>0</v>
      </c>
      <c r="CO57" s="5">
        <f>COUNTIFS(Data!$H:$H,$A57,Data!$C:$C,CO$1,Data!$D:$D,CO$2)</f>
        <v>0</v>
      </c>
      <c r="CP57" s="5">
        <f>COUNTIFS(Data!$H:$H,$A57,Data!$C:$C,CP$1,Data!$D:$D,CP$2)</f>
        <v>0</v>
      </c>
      <c r="CQ57" s="5">
        <f>COUNTIFS(Data!$H:$H,$A57,Data!$C:$C,CQ$1,Data!$D:$D,CQ$2)</f>
        <v>0</v>
      </c>
      <c r="CR57" s="5">
        <f>COUNTIFS(Data!$H:$H,$A57,Data!$C:$C,CR$1,Data!$D:$D,CR$2)</f>
        <v>0</v>
      </c>
      <c r="CS57" s="5">
        <f>COUNTIFS(Data!$H:$H,$A57,Data!$C:$C,CS$1,Data!$D:$D,CS$2)</f>
        <v>0</v>
      </c>
      <c r="CT57" s="5">
        <f>COUNTIFS(Data!$H:$H,$A57,Data!$C:$C,CT$1,Data!$D:$D,CT$2)</f>
        <v>0</v>
      </c>
      <c r="CU57" s="5">
        <f>COUNTIFS(Data!$H:$H,$A57,Data!$C:$C,CU$1,Data!$D:$D,CU$2)</f>
        <v>0</v>
      </c>
      <c r="CV57" s="5">
        <f>COUNTIFS(Data!$H:$H,$A57,Data!$C:$C,CV$1,Data!$D:$D,CV$2)</f>
        <v>0</v>
      </c>
      <c r="CW57" s="5">
        <f t="shared" ref="CW57:CX57" si="56">SUMIF($B$2:$CV$2,CW$2, $B57:$CV57)</f>
        <v>1</v>
      </c>
      <c r="CX57" s="5">
        <f t="shared" si="56"/>
        <v>0</v>
      </c>
      <c r="CY57" s="5">
        <f t="shared" si="3"/>
        <v>1</v>
      </c>
    </row>
    <row r="58">
      <c r="A58" s="5" t="str">
        <f>Countries!A56</f>
        <v>KUW</v>
      </c>
      <c r="B58" s="5">
        <f>COUNTIFS(Data!$H:$H,$A58,Data!$C:$C,B$1,Data!$D:$D,B$2)</f>
        <v>0</v>
      </c>
      <c r="C58" s="5">
        <f>COUNTIFS(Data!$H:$H,$A58,Data!$C:$C,C$1,Data!$D:$D,C$2)</f>
        <v>0</v>
      </c>
      <c r="D58" s="5">
        <f>COUNTIFS(Data!$H:$H,$A58,Data!$C:$C,D$1,Data!$D:$D,D$2)</f>
        <v>0</v>
      </c>
      <c r="E58" s="5">
        <f>COUNTIFS(Data!$H:$H,$A58,Data!$C:$C,E$1,Data!$D:$D,E$2)</f>
        <v>0</v>
      </c>
      <c r="F58" s="5">
        <f>COUNTIFS(Data!$H:$H,$A58,Data!$C:$C,F$1,Data!$D:$D,F$2)</f>
        <v>0</v>
      </c>
      <c r="G58" s="5">
        <f>COUNTIFS(Data!$H:$H,$A58,Data!$C:$C,G$1,Data!$D:$D,G$2)</f>
        <v>0</v>
      </c>
      <c r="H58" s="5">
        <f>COUNTIFS(Data!$H:$H,$A58,Data!$C:$C,H$1,Data!$D:$D,H$2)</f>
        <v>0</v>
      </c>
      <c r="I58" s="5">
        <f>COUNTIFS(Data!$H:$H,$A58,Data!$C:$C,I$1,Data!$D:$D,I$2)</f>
        <v>0</v>
      </c>
      <c r="J58" s="5">
        <f>COUNTIFS(Data!$H:$H,$A58,Data!$C:$C,J$1,Data!$D:$D,J$2)</f>
        <v>0</v>
      </c>
      <c r="K58" s="5">
        <f>COUNTIFS(Data!$H:$H,$A58,Data!$C:$C,K$1,Data!$D:$D,K$2)</f>
        <v>0</v>
      </c>
      <c r="L58" s="5">
        <f>COUNTIFS(Data!$H:$H,$A58,Data!$C:$C,L$1,Data!$D:$D,L$2)</f>
        <v>0</v>
      </c>
      <c r="M58" s="5">
        <f>COUNTIFS(Data!$H:$H,$A58,Data!$C:$C,M$1,Data!$D:$D,M$2)</f>
        <v>0</v>
      </c>
      <c r="N58" s="5">
        <f>COUNTIFS(Data!$H:$H,$A58,Data!$C:$C,N$1,Data!$D:$D,N$2)</f>
        <v>0</v>
      </c>
      <c r="O58" s="5">
        <f>COUNTIFS(Data!$H:$H,$A58,Data!$C:$C,O$1,Data!$D:$D,O$2)</f>
        <v>0</v>
      </c>
      <c r="P58" s="5">
        <f>COUNTIFS(Data!$H:$H,$A58,Data!$C:$C,P$1,Data!$D:$D,P$2)</f>
        <v>0</v>
      </c>
      <c r="Q58" s="5">
        <f>COUNTIFS(Data!$H:$H,$A58,Data!$C:$C,Q$1,Data!$D:$D,Q$2)</f>
        <v>0</v>
      </c>
      <c r="R58" s="5">
        <f>COUNTIFS(Data!$H:$H,$A58,Data!$C:$C,R$1,Data!$D:$D,R$2)</f>
        <v>0</v>
      </c>
      <c r="S58" s="5">
        <f>COUNTIFS(Data!$H:$H,$A58,Data!$C:$C,S$1,Data!$D:$D,S$2)</f>
        <v>0</v>
      </c>
      <c r="T58" s="5">
        <f>COUNTIFS(Data!$H:$H,$A58,Data!$C:$C,T$1,Data!$D:$D,T$2)</f>
        <v>0</v>
      </c>
      <c r="U58" s="5">
        <f>COUNTIFS(Data!$H:$H,$A58,Data!$C:$C,U$1,Data!$D:$D,U$2)</f>
        <v>0</v>
      </c>
      <c r="V58" s="5">
        <f>COUNTIFS(Data!$H:$H,$A58,Data!$C:$C,V$1,Data!$D:$D,V$2)</f>
        <v>0</v>
      </c>
      <c r="W58" s="5">
        <f>COUNTIFS(Data!$H:$H,$A58,Data!$C:$C,W$1,Data!$D:$D,W$2)</f>
        <v>0</v>
      </c>
      <c r="X58" s="5">
        <f>COUNTIFS(Data!$H:$H,$A58,Data!$C:$C,X$1,Data!$D:$D,X$2)</f>
        <v>0</v>
      </c>
      <c r="Y58" s="5">
        <f>COUNTIFS(Data!$H:$H,$A58,Data!$C:$C,Y$1,Data!$D:$D,Y$2)</f>
        <v>0</v>
      </c>
      <c r="Z58" s="5">
        <f>COUNTIFS(Data!$H:$H,$A58,Data!$C:$C,Z$1,Data!$D:$D,Z$2)</f>
        <v>0</v>
      </c>
      <c r="AA58" s="5">
        <f>COUNTIFS(Data!$H:$H,$A58,Data!$C:$C,AA$1,Data!$D:$D,AA$2)</f>
        <v>0</v>
      </c>
      <c r="AB58" s="5">
        <f>COUNTIFS(Data!$H:$H,$A58,Data!$C:$C,AB$1,Data!$D:$D,AB$2)</f>
        <v>0</v>
      </c>
      <c r="AC58" s="5">
        <f>COUNTIFS(Data!$H:$H,$A58,Data!$C:$C,AC$1,Data!$D:$D,AC$2)</f>
        <v>0</v>
      </c>
      <c r="AD58" s="5">
        <f>COUNTIFS(Data!$H:$H,$A58,Data!$C:$C,AD$1,Data!$D:$D,AD$2)</f>
        <v>0</v>
      </c>
      <c r="AE58" s="5">
        <f>COUNTIFS(Data!$H:$H,$A58,Data!$C:$C,AE$1,Data!$D:$D,AE$2)</f>
        <v>0</v>
      </c>
      <c r="AF58" s="5">
        <f>COUNTIFS(Data!$H:$H,$A58,Data!$C:$C,AF$1,Data!$D:$D,AF$2)</f>
        <v>0</v>
      </c>
      <c r="AG58" s="5">
        <f>COUNTIFS(Data!$H:$H,$A58,Data!$C:$C,AG$1,Data!$D:$D,AG$2)</f>
        <v>0</v>
      </c>
      <c r="AH58" s="5">
        <f>COUNTIFS(Data!$H:$H,$A58,Data!$C:$C,AH$1,Data!$D:$D,AH$2)</f>
        <v>0</v>
      </c>
      <c r="AI58" s="5">
        <f>COUNTIFS(Data!$H:$H,$A58,Data!$C:$C,AI$1,Data!$D:$D,AI$2)</f>
        <v>0</v>
      </c>
      <c r="AJ58" s="5">
        <f>COUNTIFS(Data!$H:$H,$A58,Data!$C:$C,AJ$1,Data!$D:$D,AJ$2)</f>
        <v>0</v>
      </c>
      <c r="AK58" s="5">
        <f>COUNTIFS(Data!$H:$H,$A58,Data!$C:$C,AK$1,Data!$D:$D,AK$2)</f>
        <v>0</v>
      </c>
      <c r="AL58" s="5">
        <f>COUNTIFS(Data!$H:$H,$A58,Data!$C:$C,AL$1,Data!$D:$D,AL$2)</f>
        <v>0</v>
      </c>
      <c r="AM58" s="5">
        <f>COUNTIFS(Data!$H:$H,$A58,Data!$C:$C,AM$1,Data!$D:$D,AM$2)</f>
        <v>0</v>
      </c>
      <c r="AN58" s="5">
        <f>COUNTIFS(Data!$H:$H,$A58,Data!$C:$C,AN$1,Data!$D:$D,AN$2)</f>
        <v>0</v>
      </c>
      <c r="AO58" s="5">
        <f>COUNTIFS(Data!$H:$H,$A58,Data!$C:$C,AO$1,Data!$D:$D,AO$2)</f>
        <v>0</v>
      </c>
      <c r="AP58" s="5">
        <f>COUNTIFS(Data!$H:$H,$A58,Data!$C:$C,AP$1,Data!$D:$D,AP$2)</f>
        <v>0</v>
      </c>
      <c r="AQ58" s="5">
        <f>COUNTIFS(Data!$H:$H,$A58,Data!$C:$C,AQ$1,Data!$D:$D,AQ$2)</f>
        <v>0</v>
      </c>
      <c r="AR58" s="5">
        <f>COUNTIFS(Data!$H:$H,$A58,Data!$C:$C,AR$1,Data!$D:$D,AR$2)</f>
        <v>0</v>
      </c>
      <c r="AS58" s="5">
        <f>COUNTIFS(Data!$H:$H,$A58,Data!$C:$C,AS$1,Data!$D:$D,AS$2)</f>
        <v>0</v>
      </c>
      <c r="AT58" s="5">
        <f>COUNTIFS(Data!$H:$H,$A58,Data!$C:$C,AT$1,Data!$D:$D,AT$2)</f>
        <v>0</v>
      </c>
      <c r="AU58" s="5">
        <f>COUNTIFS(Data!$H:$H,$A58,Data!$C:$C,AU$1,Data!$D:$D,AU$2)</f>
        <v>0</v>
      </c>
      <c r="AV58" s="5">
        <f>COUNTIFS(Data!$H:$H,$A58,Data!$C:$C,AV$1,Data!$D:$D,AV$2)</f>
        <v>0</v>
      </c>
      <c r="AW58" s="5">
        <f>COUNTIFS(Data!$H:$H,$A58,Data!$C:$C,AW$1,Data!$D:$D,AW$2)</f>
        <v>0</v>
      </c>
      <c r="AX58" s="5">
        <f>COUNTIFS(Data!$H:$H,$A58,Data!$C:$C,AX$1,Data!$D:$D,AX$2)</f>
        <v>0</v>
      </c>
      <c r="AY58" s="5">
        <f>COUNTIFS(Data!$H:$H,$A58,Data!$C:$C,AY$1,Data!$D:$D,AY$2)</f>
        <v>0</v>
      </c>
      <c r="AZ58" s="5">
        <f>COUNTIFS(Data!$H:$H,$A58,Data!$C:$C,AZ$1,Data!$D:$D,AZ$2)</f>
        <v>0</v>
      </c>
      <c r="BA58" s="5">
        <f>COUNTIFS(Data!$H:$H,$A58,Data!$C:$C,BA$1,Data!$D:$D,BA$2)</f>
        <v>0</v>
      </c>
      <c r="BB58" s="5">
        <f>COUNTIFS(Data!$H:$H,$A58,Data!$C:$C,BB$1,Data!$D:$D,BB$2)</f>
        <v>0</v>
      </c>
      <c r="BC58" s="5">
        <f>COUNTIFS(Data!$H:$H,$A58,Data!$C:$C,BC$1,Data!$D:$D,BC$2)</f>
        <v>0</v>
      </c>
      <c r="BD58" s="5">
        <f>COUNTIFS(Data!$H:$H,$A58,Data!$C:$C,BD$1,Data!$D:$D,BD$2)</f>
        <v>0</v>
      </c>
      <c r="BE58" s="5">
        <f>COUNTIFS(Data!$H:$H,$A58,Data!$C:$C,BE$1,Data!$D:$D,BE$2)</f>
        <v>0</v>
      </c>
      <c r="BF58" s="5">
        <f>COUNTIFS(Data!$H:$H,$A58,Data!$C:$C,BF$1,Data!$D:$D,BF$2)</f>
        <v>0</v>
      </c>
      <c r="BG58" s="5">
        <f>COUNTIFS(Data!$H:$H,$A58,Data!$C:$C,BG$1,Data!$D:$D,BG$2)</f>
        <v>0</v>
      </c>
      <c r="BH58" s="5">
        <f>COUNTIFS(Data!$H:$H,$A58,Data!$C:$C,BH$1,Data!$D:$D,BH$2)</f>
        <v>0</v>
      </c>
      <c r="BI58" s="5">
        <f>COUNTIFS(Data!$H:$H,$A58,Data!$C:$C,BI$1,Data!$D:$D,BI$2)</f>
        <v>0</v>
      </c>
      <c r="BJ58" s="5">
        <f>COUNTIFS(Data!$H:$H,$A58,Data!$C:$C,BJ$1,Data!$D:$D,BJ$2)</f>
        <v>0</v>
      </c>
      <c r="BK58" s="5">
        <f>COUNTIFS(Data!$H:$H,$A58,Data!$C:$C,BK$1,Data!$D:$D,BK$2)</f>
        <v>0</v>
      </c>
      <c r="BL58" s="5">
        <f>COUNTIFS(Data!$H:$H,$A58,Data!$C:$C,BL$1,Data!$D:$D,BL$2)</f>
        <v>0</v>
      </c>
      <c r="BM58" s="5">
        <f>COUNTIFS(Data!$H:$H,$A58,Data!$C:$C,BM$1,Data!$D:$D,BM$2)</f>
        <v>0</v>
      </c>
      <c r="BN58" s="5">
        <f>COUNTIFS(Data!$H:$H,$A58,Data!$C:$C,BN$1,Data!$D:$D,BN$2)</f>
        <v>0</v>
      </c>
      <c r="BO58" s="5">
        <f>COUNTIFS(Data!$H:$H,$A58,Data!$C:$C,BO$1,Data!$D:$D,BO$2)</f>
        <v>0</v>
      </c>
      <c r="BP58" s="5">
        <f>COUNTIFS(Data!$H:$H,$A58,Data!$C:$C,BP$1,Data!$D:$D,BP$2)</f>
        <v>0</v>
      </c>
      <c r="BQ58" s="5">
        <f>COUNTIFS(Data!$H:$H,$A58,Data!$C:$C,BQ$1,Data!$D:$D,BQ$2)</f>
        <v>0</v>
      </c>
      <c r="BR58" s="5">
        <f>COUNTIFS(Data!$H:$H,$A58,Data!$C:$C,BR$1,Data!$D:$D,BR$2)</f>
        <v>0</v>
      </c>
      <c r="BS58" s="5">
        <f>COUNTIFS(Data!$H:$H,$A58,Data!$C:$C,BS$1,Data!$D:$D,BS$2)</f>
        <v>0</v>
      </c>
      <c r="BT58" s="5">
        <f>COUNTIFS(Data!$H:$H,$A58,Data!$C:$C,BT$1,Data!$D:$D,BT$2)</f>
        <v>0</v>
      </c>
      <c r="BU58" s="5">
        <f>COUNTIFS(Data!$H:$H,$A58,Data!$C:$C,BU$1,Data!$D:$D,BU$2)</f>
        <v>0</v>
      </c>
      <c r="BV58" s="5">
        <f>COUNTIFS(Data!$H:$H,$A58,Data!$C:$C,BV$1,Data!$D:$D,BV$2)</f>
        <v>0</v>
      </c>
      <c r="BW58" s="5">
        <f>COUNTIFS(Data!$H:$H,$A58,Data!$C:$C,BW$1,Data!$D:$D,BW$2)</f>
        <v>0</v>
      </c>
      <c r="BX58" s="5">
        <f>COUNTIFS(Data!$H:$H,$A58,Data!$C:$C,BX$1,Data!$D:$D,BX$2)</f>
        <v>0</v>
      </c>
      <c r="BY58" s="5">
        <f>COUNTIFS(Data!$H:$H,$A58,Data!$C:$C,BY$1,Data!$D:$D,BY$2)</f>
        <v>0</v>
      </c>
      <c r="BZ58" s="5">
        <f>COUNTIFS(Data!$H:$H,$A58,Data!$C:$C,BZ$1,Data!$D:$D,BZ$2)</f>
        <v>0</v>
      </c>
      <c r="CA58" s="5">
        <f>COUNTIFS(Data!$H:$H,$A58,Data!$C:$C,CA$1,Data!$D:$D,CA$2)</f>
        <v>0</v>
      </c>
      <c r="CB58" s="5">
        <f>COUNTIFS(Data!$H:$H,$A58,Data!$C:$C,CB$1,Data!$D:$D,CB$2)</f>
        <v>0</v>
      </c>
      <c r="CC58" s="5">
        <f>COUNTIFS(Data!$H:$H,$A58,Data!$C:$C,CC$1,Data!$D:$D,CC$2)</f>
        <v>0</v>
      </c>
      <c r="CD58" s="5">
        <f>COUNTIFS(Data!$H:$H,$A58,Data!$C:$C,CD$1,Data!$D:$D,CD$2)</f>
        <v>0</v>
      </c>
      <c r="CE58" s="5">
        <f>COUNTIFS(Data!$H:$H,$A58,Data!$C:$C,CE$1,Data!$D:$D,CE$2)</f>
        <v>0</v>
      </c>
      <c r="CF58" s="5">
        <f>COUNTIFS(Data!$H:$H,$A58,Data!$C:$C,CF$1,Data!$D:$D,CF$2)</f>
        <v>0</v>
      </c>
      <c r="CG58" s="5">
        <f>COUNTIFS(Data!$H:$H,$A58,Data!$C:$C,CG$1,Data!$D:$D,CG$2)</f>
        <v>0</v>
      </c>
      <c r="CH58" s="5">
        <f>COUNTIFS(Data!$H:$H,$A58,Data!$C:$C,CH$1,Data!$D:$D,CH$2)</f>
        <v>0</v>
      </c>
      <c r="CI58" s="5">
        <f>COUNTIFS(Data!$H:$H,$A58,Data!$C:$C,CI$1,Data!$D:$D,CI$2)</f>
        <v>0</v>
      </c>
      <c r="CJ58" s="5">
        <f>COUNTIFS(Data!$H:$H,$A58,Data!$C:$C,CJ$1,Data!$D:$D,CJ$2)</f>
        <v>0</v>
      </c>
      <c r="CK58" s="5">
        <f>COUNTIFS(Data!$H:$H,$A58,Data!$C:$C,CK$1,Data!$D:$D,CK$2)</f>
        <v>0</v>
      </c>
      <c r="CL58" s="5">
        <f>COUNTIFS(Data!$H:$H,$A58,Data!$C:$C,CL$1,Data!$D:$D,CL$2)</f>
        <v>0</v>
      </c>
      <c r="CM58" s="5">
        <f>COUNTIFS(Data!$H:$H,$A58,Data!$C:$C,CM$1,Data!$D:$D,CM$2)</f>
        <v>0</v>
      </c>
      <c r="CN58" s="5">
        <f>COUNTIFS(Data!$H:$H,$A58,Data!$C:$C,CN$1,Data!$D:$D,CN$2)</f>
        <v>0</v>
      </c>
      <c r="CO58" s="5">
        <f>COUNTIFS(Data!$H:$H,$A58,Data!$C:$C,CO$1,Data!$D:$D,CO$2)</f>
        <v>0</v>
      </c>
      <c r="CP58" s="5">
        <f>COUNTIFS(Data!$H:$H,$A58,Data!$C:$C,CP$1,Data!$D:$D,CP$2)</f>
        <v>0</v>
      </c>
      <c r="CQ58" s="5">
        <f>COUNTIFS(Data!$H:$H,$A58,Data!$C:$C,CQ$1,Data!$D:$D,CQ$2)</f>
        <v>0</v>
      </c>
      <c r="CR58" s="5">
        <f>COUNTIFS(Data!$H:$H,$A58,Data!$C:$C,CR$1,Data!$D:$D,CR$2)</f>
        <v>0</v>
      </c>
      <c r="CS58" s="5">
        <f>COUNTIFS(Data!$H:$H,$A58,Data!$C:$C,CS$1,Data!$D:$D,CS$2)</f>
        <v>0</v>
      </c>
      <c r="CT58" s="5">
        <f>COUNTIFS(Data!$H:$H,$A58,Data!$C:$C,CT$1,Data!$D:$D,CT$2)</f>
        <v>0</v>
      </c>
      <c r="CU58" s="5">
        <f>COUNTIFS(Data!$H:$H,$A58,Data!$C:$C,CU$1,Data!$D:$D,CU$2)</f>
        <v>0</v>
      </c>
      <c r="CV58" s="5">
        <f>COUNTIFS(Data!$H:$H,$A58,Data!$C:$C,CV$1,Data!$D:$D,CV$2)</f>
        <v>0</v>
      </c>
      <c r="CW58" s="5">
        <f t="shared" ref="CW58:CX58" si="57">SUMIF($B$2:$CV$2,CW$2, $B58:$CV58)</f>
        <v>0</v>
      </c>
      <c r="CX58" s="5">
        <f t="shared" si="57"/>
        <v>0</v>
      </c>
      <c r="CY58" s="5">
        <f t="shared" si="3"/>
        <v>0</v>
      </c>
    </row>
    <row r="59">
      <c r="A59" s="5" t="str">
        <f>Countries!A57</f>
        <v>LAT</v>
      </c>
      <c r="B59" s="5">
        <f>COUNTIFS(Data!$H:$H,$A59,Data!$C:$C,B$1,Data!$D:$D,B$2)</f>
        <v>0</v>
      </c>
      <c r="C59" s="5">
        <f>COUNTIFS(Data!$H:$H,$A59,Data!$C:$C,C$1,Data!$D:$D,C$2)</f>
        <v>0</v>
      </c>
      <c r="D59" s="5">
        <f>COUNTIFS(Data!$H:$H,$A59,Data!$C:$C,D$1,Data!$D:$D,D$2)</f>
        <v>0</v>
      </c>
      <c r="E59" s="5">
        <f>COUNTIFS(Data!$H:$H,$A59,Data!$C:$C,E$1,Data!$D:$D,E$2)</f>
        <v>0</v>
      </c>
      <c r="F59" s="5">
        <f>COUNTIFS(Data!$H:$H,$A59,Data!$C:$C,F$1,Data!$D:$D,F$2)</f>
        <v>0</v>
      </c>
      <c r="G59" s="5">
        <f>COUNTIFS(Data!$H:$H,$A59,Data!$C:$C,G$1,Data!$D:$D,G$2)</f>
        <v>0</v>
      </c>
      <c r="H59" s="5">
        <f>COUNTIFS(Data!$H:$H,$A59,Data!$C:$C,H$1,Data!$D:$D,H$2)</f>
        <v>0</v>
      </c>
      <c r="I59" s="5">
        <f>COUNTIFS(Data!$H:$H,$A59,Data!$C:$C,I$1,Data!$D:$D,I$2)</f>
        <v>0</v>
      </c>
      <c r="J59" s="5">
        <f>COUNTIFS(Data!$H:$H,$A59,Data!$C:$C,J$1,Data!$D:$D,J$2)</f>
        <v>0</v>
      </c>
      <c r="K59" s="5">
        <f>COUNTIFS(Data!$H:$H,$A59,Data!$C:$C,K$1,Data!$D:$D,K$2)</f>
        <v>0</v>
      </c>
      <c r="L59" s="5">
        <f>COUNTIFS(Data!$H:$H,$A59,Data!$C:$C,L$1,Data!$D:$D,L$2)</f>
        <v>0</v>
      </c>
      <c r="M59" s="5">
        <f>COUNTIFS(Data!$H:$H,$A59,Data!$C:$C,M$1,Data!$D:$D,M$2)</f>
        <v>0</v>
      </c>
      <c r="N59" s="5">
        <f>COUNTIFS(Data!$H:$H,$A59,Data!$C:$C,N$1,Data!$D:$D,N$2)</f>
        <v>0</v>
      </c>
      <c r="O59" s="5">
        <f>COUNTIFS(Data!$H:$H,$A59,Data!$C:$C,O$1,Data!$D:$D,O$2)</f>
        <v>0</v>
      </c>
      <c r="P59" s="5">
        <f>COUNTIFS(Data!$H:$H,$A59,Data!$C:$C,P$1,Data!$D:$D,P$2)</f>
        <v>0</v>
      </c>
      <c r="Q59" s="5">
        <f>COUNTIFS(Data!$H:$H,$A59,Data!$C:$C,Q$1,Data!$D:$D,Q$2)</f>
        <v>0</v>
      </c>
      <c r="R59" s="5">
        <f>COUNTIFS(Data!$H:$H,$A59,Data!$C:$C,R$1,Data!$D:$D,R$2)</f>
        <v>0</v>
      </c>
      <c r="S59" s="5">
        <f>COUNTIFS(Data!$H:$H,$A59,Data!$C:$C,S$1,Data!$D:$D,S$2)</f>
        <v>0</v>
      </c>
      <c r="T59" s="5">
        <f>COUNTIFS(Data!$H:$H,$A59,Data!$C:$C,T$1,Data!$D:$D,T$2)</f>
        <v>0</v>
      </c>
      <c r="U59" s="5">
        <f>COUNTIFS(Data!$H:$H,$A59,Data!$C:$C,U$1,Data!$D:$D,U$2)</f>
        <v>0</v>
      </c>
      <c r="V59" s="5">
        <f>COUNTIFS(Data!$H:$H,$A59,Data!$C:$C,V$1,Data!$D:$D,V$2)</f>
        <v>0</v>
      </c>
      <c r="W59" s="5">
        <f>COUNTIFS(Data!$H:$H,$A59,Data!$C:$C,W$1,Data!$D:$D,W$2)</f>
        <v>0</v>
      </c>
      <c r="X59" s="5">
        <f>COUNTIFS(Data!$H:$H,$A59,Data!$C:$C,X$1,Data!$D:$D,X$2)</f>
        <v>0</v>
      </c>
      <c r="Y59" s="5">
        <f>COUNTIFS(Data!$H:$H,$A59,Data!$C:$C,Y$1,Data!$D:$D,Y$2)</f>
        <v>0</v>
      </c>
      <c r="Z59" s="5">
        <f>COUNTIFS(Data!$H:$H,$A59,Data!$C:$C,Z$1,Data!$D:$D,Z$2)</f>
        <v>0</v>
      </c>
      <c r="AA59" s="5">
        <f>COUNTIFS(Data!$H:$H,$A59,Data!$C:$C,AA$1,Data!$D:$D,AA$2)</f>
        <v>0</v>
      </c>
      <c r="AB59" s="5">
        <f>COUNTIFS(Data!$H:$H,$A59,Data!$C:$C,AB$1,Data!$D:$D,AB$2)</f>
        <v>0</v>
      </c>
      <c r="AC59" s="5">
        <f>COUNTIFS(Data!$H:$H,$A59,Data!$C:$C,AC$1,Data!$D:$D,AC$2)</f>
        <v>0</v>
      </c>
      <c r="AD59" s="5">
        <f>COUNTIFS(Data!$H:$H,$A59,Data!$C:$C,AD$1,Data!$D:$D,AD$2)</f>
        <v>0</v>
      </c>
      <c r="AE59" s="5">
        <f>COUNTIFS(Data!$H:$H,$A59,Data!$C:$C,AE$1,Data!$D:$D,AE$2)</f>
        <v>0</v>
      </c>
      <c r="AF59" s="5">
        <f>COUNTIFS(Data!$H:$H,$A59,Data!$C:$C,AF$1,Data!$D:$D,AF$2)</f>
        <v>0</v>
      </c>
      <c r="AG59" s="5">
        <f>COUNTIFS(Data!$H:$H,$A59,Data!$C:$C,AG$1,Data!$D:$D,AG$2)</f>
        <v>0</v>
      </c>
      <c r="AH59" s="5">
        <f>COUNTIFS(Data!$H:$H,$A59,Data!$C:$C,AH$1,Data!$D:$D,AH$2)</f>
        <v>0</v>
      </c>
      <c r="AI59" s="5">
        <f>COUNTIFS(Data!$H:$H,$A59,Data!$C:$C,AI$1,Data!$D:$D,AI$2)</f>
        <v>0</v>
      </c>
      <c r="AJ59" s="5">
        <f>COUNTIFS(Data!$H:$H,$A59,Data!$C:$C,AJ$1,Data!$D:$D,AJ$2)</f>
        <v>0</v>
      </c>
      <c r="AK59" s="5">
        <f>COUNTIFS(Data!$H:$H,$A59,Data!$C:$C,AK$1,Data!$D:$D,AK$2)</f>
        <v>0</v>
      </c>
      <c r="AL59" s="5">
        <f>COUNTIFS(Data!$H:$H,$A59,Data!$C:$C,AL$1,Data!$D:$D,AL$2)</f>
        <v>0</v>
      </c>
      <c r="AM59" s="5">
        <f>COUNTIFS(Data!$H:$H,$A59,Data!$C:$C,AM$1,Data!$D:$D,AM$2)</f>
        <v>0</v>
      </c>
      <c r="AN59" s="5">
        <f>COUNTIFS(Data!$H:$H,$A59,Data!$C:$C,AN$1,Data!$D:$D,AN$2)</f>
        <v>0</v>
      </c>
      <c r="AO59" s="5">
        <f>COUNTIFS(Data!$H:$H,$A59,Data!$C:$C,AO$1,Data!$D:$D,AO$2)</f>
        <v>0</v>
      </c>
      <c r="AP59" s="5">
        <f>COUNTIFS(Data!$H:$H,$A59,Data!$C:$C,AP$1,Data!$D:$D,AP$2)</f>
        <v>0</v>
      </c>
      <c r="AQ59" s="5">
        <f>COUNTIFS(Data!$H:$H,$A59,Data!$C:$C,AQ$1,Data!$D:$D,AQ$2)</f>
        <v>0</v>
      </c>
      <c r="AR59" s="5">
        <f>COUNTIFS(Data!$H:$H,$A59,Data!$C:$C,AR$1,Data!$D:$D,AR$2)</f>
        <v>0</v>
      </c>
      <c r="AS59" s="5">
        <f>COUNTIFS(Data!$H:$H,$A59,Data!$C:$C,AS$1,Data!$D:$D,AS$2)</f>
        <v>0</v>
      </c>
      <c r="AT59" s="5">
        <f>COUNTIFS(Data!$H:$H,$A59,Data!$C:$C,AT$1,Data!$D:$D,AT$2)</f>
        <v>0</v>
      </c>
      <c r="AU59" s="5">
        <f>COUNTIFS(Data!$H:$H,$A59,Data!$C:$C,AU$1,Data!$D:$D,AU$2)</f>
        <v>0</v>
      </c>
      <c r="AV59" s="5">
        <f>COUNTIFS(Data!$H:$H,$A59,Data!$C:$C,AV$1,Data!$D:$D,AV$2)</f>
        <v>0</v>
      </c>
      <c r="AW59" s="5">
        <f>COUNTIFS(Data!$H:$H,$A59,Data!$C:$C,AW$1,Data!$D:$D,AW$2)</f>
        <v>0</v>
      </c>
      <c r="AX59" s="5">
        <f>COUNTIFS(Data!$H:$H,$A59,Data!$C:$C,AX$1,Data!$D:$D,AX$2)</f>
        <v>0</v>
      </c>
      <c r="AY59" s="5">
        <f>COUNTIFS(Data!$H:$H,$A59,Data!$C:$C,AY$1,Data!$D:$D,AY$2)</f>
        <v>0</v>
      </c>
      <c r="AZ59" s="5">
        <f>COUNTIFS(Data!$H:$H,$A59,Data!$C:$C,AZ$1,Data!$D:$D,AZ$2)</f>
        <v>0</v>
      </c>
      <c r="BA59" s="5">
        <f>COUNTIFS(Data!$H:$H,$A59,Data!$C:$C,BA$1,Data!$D:$D,BA$2)</f>
        <v>0</v>
      </c>
      <c r="BB59" s="5">
        <f>COUNTIFS(Data!$H:$H,$A59,Data!$C:$C,BB$1,Data!$D:$D,BB$2)</f>
        <v>0</v>
      </c>
      <c r="BC59" s="5">
        <f>COUNTIFS(Data!$H:$H,$A59,Data!$C:$C,BC$1,Data!$D:$D,BC$2)</f>
        <v>0</v>
      </c>
      <c r="BD59" s="5">
        <f>COUNTIFS(Data!$H:$H,$A59,Data!$C:$C,BD$1,Data!$D:$D,BD$2)</f>
        <v>0</v>
      </c>
      <c r="BE59" s="5">
        <f>COUNTIFS(Data!$H:$H,$A59,Data!$C:$C,BE$1,Data!$D:$D,BE$2)</f>
        <v>0</v>
      </c>
      <c r="BF59" s="5">
        <f>COUNTIFS(Data!$H:$H,$A59,Data!$C:$C,BF$1,Data!$D:$D,BF$2)</f>
        <v>0</v>
      </c>
      <c r="BG59" s="5">
        <f>COUNTIFS(Data!$H:$H,$A59,Data!$C:$C,BG$1,Data!$D:$D,BG$2)</f>
        <v>0</v>
      </c>
      <c r="BH59" s="5">
        <f>COUNTIFS(Data!$H:$H,$A59,Data!$C:$C,BH$1,Data!$D:$D,BH$2)</f>
        <v>0</v>
      </c>
      <c r="BI59" s="5">
        <f>COUNTIFS(Data!$H:$H,$A59,Data!$C:$C,BI$1,Data!$D:$D,BI$2)</f>
        <v>0</v>
      </c>
      <c r="BJ59" s="5">
        <f>COUNTIFS(Data!$H:$H,$A59,Data!$C:$C,BJ$1,Data!$D:$D,BJ$2)</f>
        <v>0</v>
      </c>
      <c r="BK59" s="5">
        <f>COUNTIFS(Data!$H:$H,$A59,Data!$C:$C,BK$1,Data!$D:$D,BK$2)</f>
        <v>0</v>
      </c>
      <c r="BL59" s="5">
        <f>COUNTIFS(Data!$H:$H,$A59,Data!$C:$C,BL$1,Data!$D:$D,BL$2)</f>
        <v>0</v>
      </c>
      <c r="BM59" s="5">
        <f>COUNTIFS(Data!$H:$H,$A59,Data!$C:$C,BM$1,Data!$D:$D,BM$2)</f>
        <v>0</v>
      </c>
      <c r="BN59" s="5">
        <f>COUNTIFS(Data!$H:$H,$A59,Data!$C:$C,BN$1,Data!$D:$D,BN$2)</f>
        <v>0</v>
      </c>
      <c r="BO59" s="5">
        <f>COUNTIFS(Data!$H:$H,$A59,Data!$C:$C,BO$1,Data!$D:$D,BO$2)</f>
        <v>0</v>
      </c>
      <c r="BP59" s="5">
        <f>COUNTIFS(Data!$H:$H,$A59,Data!$C:$C,BP$1,Data!$D:$D,BP$2)</f>
        <v>0</v>
      </c>
      <c r="BQ59" s="5">
        <f>COUNTIFS(Data!$H:$H,$A59,Data!$C:$C,BQ$1,Data!$D:$D,BQ$2)</f>
        <v>0</v>
      </c>
      <c r="BR59" s="5">
        <f>COUNTIFS(Data!$H:$H,$A59,Data!$C:$C,BR$1,Data!$D:$D,BR$2)</f>
        <v>0</v>
      </c>
      <c r="BS59" s="5">
        <f>COUNTIFS(Data!$H:$H,$A59,Data!$C:$C,BS$1,Data!$D:$D,BS$2)</f>
        <v>0</v>
      </c>
      <c r="BT59" s="5">
        <f>COUNTIFS(Data!$H:$H,$A59,Data!$C:$C,BT$1,Data!$D:$D,BT$2)</f>
        <v>0</v>
      </c>
      <c r="BU59" s="5">
        <f>COUNTIFS(Data!$H:$H,$A59,Data!$C:$C,BU$1,Data!$D:$D,BU$2)</f>
        <v>0</v>
      </c>
      <c r="BV59" s="5">
        <f>COUNTIFS(Data!$H:$H,$A59,Data!$C:$C,BV$1,Data!$D:$D,BV$2)</f>
        <v>0</v>
      </c>
      <c r="BW59" s="5">
        <f>COUNTIFS(Data!$H:$H,$A59,Data!$C:$C,BW$1,Data!$D:$D,BW$2)</f>
        <v>0</v>
      </c>
      <c r="BX59" s="5">
        <f>COUNTIFS(Data!$H:$H,$A59,Data!$C:$C,BX$1,Data!$D:$D,BX$2)</f>
        <v>0</v>
      </c>
      <c r="BY59" s="5">
        <f>COUNTIFS(Data!$H:$H,$A59,Data!$C:$C,BY$1,Data!$D:$D,BY$2)</f>
        <v>0</v>
      </c>
      <c r="BZ59" s="5">
        <f>COUNTIFS(Data!$H:$H,$A59,Data!$C:$C,BZ$1,Data!$D:$D,BZ$2)</f>
        <v>0</v>
      </c>
      <c r="CA59" s="5">
        <f>COUNTIFS(Data!$H:$H,$A59,Data!$C:$C,CA$1,Data!$D:$D,CA$2)</f>
        <v>0</v>
      </c>
      <c r="CB59" s="5">
        <f>COUNTIFS(Data!$H:$H,$A59,Data!$C:$C,CB$1,Data!$D:$D,CB$2)</f>
        <v>0</v>
      </c>
      <c r="CC59" s="5">
        <f>COUNTIFS(Data!$H:$H,$A59,Data!$C:$C,CC$1,Data!$D:$D,CC$2)</f>
        <v>0</v>
      </c>
      <c r="CD59" s="5">
        <f>COUNTIFS(Data!$H:$H,$A59,Data!$C:$C,CD$1,Data!$D:$D,CD$2)</f>
        <v>0</v>
      </c>
      <c r="CE59" s="5">
        <f>COUNTIFS(Data!$H:$H,$A59,Data!$C:$C,CE$1,Data!$D:$D,CE$2)</f>
        <v>0</v>
      </c>
      <c r="CF59" s="5">
        <f>COUNTIFS(Data!$H:$H,$A59,Data!$C:$C,CF$1,Data!$D:$D,CF$2)</f>
        <v>0</v>
      </c>
      <c r="CG59" s="5">
        <f>COUNTIFS(Data!$H:$H,$A59,Data!$C:$C,CG$1,Data!$D:$D,CG$2)</f>
        <v>0</v>
      </c>
      <c r="CH59" s="5">
        <f>COUNTIFS(Data!$H:$H,$A59,Data!$C:$C,CH$1,Data!$D:$D,CH$2)</f>
        <v>0</v>
      </c>
      <c r="CI59" s="5">
        <f>COUNTIFS(Data!$H:$H,$A59,Data!$C:$C,CI$1,Data!$D:$D,CI$2)</f>
        <v>0</v>
      </c>
      <c r="CJ59" s="5">
        <f>COUNTIFS(Data!$H:$H,$A59,Data!$C:$C,CJ$1,Data!$D:$D,CJ$2)</f>
        <v>0</v>
      </c>
      <c r="CK59" s="5">
        <f>COUNTIFS(Data!$H:$H,$A59,Data!$C:$C,CK$1,Data!$D:$D,CK$2)</f>
        <v>0</v>
      </c>
      <c r="CL59" s="5">
        <f>COUNTIFS(Data!$H:$H,$A59,Data!$C:$C,CL$1,Data!$D:$D,CL$2)</f>
        <v>0</v>
      </c>
      <c r="CM59" s="5">
        <f>COUNTIFS(Data!$H:$H,$A59,Data!$C:$C,CM$1,Data!$D:$D,CM$2)</f>
        <v>0</v>
      </c>
      <c r="CN59" s="5">
        <f>COUNTIFS(Data!$H:$H,$A59,Data!$C:$C,CN$1,Data!$D:$D,CN$2)</f>
        <v>0</v>
      </c>
      <c r="CO59" s="5">
        <f>COUNTIFS(Data!$H:$H,$A59,Data!$C:$C,CO$1,Data!$D:$D,CO$2)</f>
        <v>0</v>
      </c>
      <c r="CP59" s="5">
        <f>COUNTIFS(Data!$H:$H,$A59,Data!$C:$C,CP$1,Data!$D:$D,CP$2)</f>
        <v>0</v>
      </c>
      <c r="CQ59" s="5">
        <f>COUNTIFS(Data!$H:$H,$A59,Data!$C:$C,CQ$1,Data!$D:$D,CQ$2)</f>
        <v>0</v>
      </c>
      <c r="CR59" s="5">
        <f>COUNTIFS(Data!$H:$H,$A59,Data!$C:$C,CR$1,Data!$D:$D,CR$2)</f>
        <v>0</v>
      </c>
      <c r="CS59" s="5">
        <f>COUNTIFS(Data!$H:$H,$A59,Data!$C:$C,CS$1,Data!$D:$D,CS$2)</f>
        <v>0</v>
      </c>
      <c r="CT59" s="5">
        <f>COUNTIFS(Data!$H:$H,$A59,Data!$C:$C,CT$1,Data!$D:$D,CT$2)</f>
        <v>0</v>
      </c>
      <c r="CU59" s="5">
        <f>COUNTIFS(Data!$H:$H,$A59,Data!$C:$C,CU$1,Data!$D:$D,CU$2)</f>
        <v>0</v>
      </c>
      <c r="CV59" s="5">
        <f>COUNTIFS(Data!$H:$H,$A59,Data!$C:$C,CV$1,Data!$D:$D,CV$2)</f>
        <v>0</v>
      </c>
      <c r="CW59" s="5">
        <f t="shared" ref="CW59:CX59" si="58">SUMIF($B$2:$CV$2,CW$2, $B59:$CV59)</f>
        <v>0</v>
      </c>
      <c r="CX59" s="5">
        <f t="shared" si="58"/>
        <v>0</v>
      </c>
      <c r="CY59" s="5">
        <f t="shared" si="3"/>
        <v>0</v>
      </c>
    </row>
    <row r="60">
      <c r="A60" s="5" t="str">
        <f>Countries!A58</f>
        <v>LTU</v>
      </c>
      <c r="B60" s="5">
        <f>COUNTIFS(Data!$H:$H,$A60,Data!$C:$C,B$1,Data!$D:$D,B$2)</f>
        <v>0</v>
      </c>
      <c r="C60" s="5">
        <f>COUNTIFS(Data!$H:$H,$A60,Data!$C:$C,C$1,Data!$D:$D,C$2)</f>
        <v>0</v>
      </c>
      <c r="D60" s="5">
        <f>COUNTIFS(Data!$H:$H,$A60,Data!$C:$C,D$1,Data!$D:$D,D$2)</f>
        <v>0</v>
      </c>
      <c r="E60" s="5">
        <f>COUNTIFS(Data!$H:$H,$A60,Data!$C:$C,E$1,Data!$D:$D,E$2)</f>
        <v>0</v>
      </c>
      <c r="F60" s="5">
        <f>COUNTIFS(Data!$H:$H,$A60,Data!$C:$C,F$1,Data!$D:$D,F$2)</f>
        <v>0</v>
      </c>
      <c r="G60" s="5">
        <f>COUNTIFS(Data!$H:$H,$A60,Data!$C:$C,G$1,Data!$D:$D,G$2)</f>
        <v>0</v>
      </c>
      <c r="H60" s="5">
        <f>COUNTIFS(Data!$H:$H,$A60,Data!$C:$C,H$1,Data!$D:$D,H$2)</f>
        <v>0</v>
      </c>
      <c r="I60" s="5">
        <f>COUNTIFS(Data!$H:$H,$A60,Data!$C:$C,I$1,Data!$D:$D,I$2)</f>
        <v>0</v>
      </c>
      <c r="J60" s="5">
        <f>COUNTIFS(Data!$H:$H,$A60,Data!$C:$C,J$1,Data!$D:$D,J$2)</f>
        <v>0</v>
      </c>
      <c r="K60" s="5">
        <f>COUNTIFS(Data!$H:$H,$A60,Data!$C:$C,K$1,Data!$D:$D,K$2)</f>
        <v>0</v>
      </c>
      <c r="L60" s="5">
        <f>COUNTIFS(Data!$H:$H,$A60,Data!$C:$C,L$1,Data!$D:$D,L$2)</f>
        <v>0</v>
      </c>
      <c r="M60" s="5">
        <f>COUNTIFS(Data!$H:$H,$A60,Data!$C:$C,M$1,Data!$D:$D,M$2)</f>
        <v>0</v>
      </c>
      <c r="N60" s="5">
        <f>COUNTIFS(Data!$H:$H,$A60,Data!$C:$C,N$1,Data!$D:$D,N$2)</f>
        <v>0</v>
      </c>
      <c r="O60" s="5">
        <f>COUNTIFS(Data!$H:$H,$A60,Data!$C:$C,O$1,Data!$D:$D,O$2)</f>
        <v>0</v>
      </c>
      <c r="P60" s="5">
        <f>COUNTIFS(Data!$H:$H,$A60,Data!$C:$C,P$1,Data!$D:$D,P$2)</f>
        <v>0</v>
      </c>
      <c r="Q60" s="5">
        <f>COUNTIFS(Data!$H:$H,$A60,Data!$C:$C,Q$1,Data!$D:$D,Q$2)</f>
        <v>0</v>
      </c>
      <c r="R60" s="5">
        <f>COUNTIFS(Data!$H:$H,$A60,Data!$C:$C,R$1,Data!$D:$D,R$2)</f>
        <v>0</v>
      </c>
      <c r="S60" s="5">
        <f>COUNTIFS(Data!$H:$H,$A60,Data!$C:$C,S$1,Data!$D:$D,S$2)</f>
        <v>0</v>
      </c>
      <c r="T60" s="5">
        <f>COUNTIFS(Data!$H:$H,$A60,Data!$C:$C,T$1,Data!$D:$D,T$2)</f>
        <v>0</v>
      </c>
      <c r="U60" s="5">
        <f>COUNTIFS(Data!$H:$H,$A60,Data!$C:$C,U$1,Data!$D:$D,U$2)</f>
        <v>0</v>
      </c>
      <c r="V60" s="5">
        <f>COUNTIFS(Data!$H:$H,$A60,Data!$C:$C,V$1,Data!$D:$D,V$2)</f>
        <v>0</v>
      </c>
      <c r="W60" s="5">
        <f>COUNTIFS(Data!$H:$H,$A60,Data!$C:$C,W$1,Data!$D:$D,W$2)</f>
        <v>0</v>
      </c>
      <c r="X60" s="5">
        <f>COUNTIFS(Data!$H:$H,$A60,Data!$C:$C,X$1,Data!$D:$D,X$2)</f>
        <v>0</v>
      </c>
      <c r="Y60" s="5">
        <f>COUNTIFS(Data!$H:$H,$A60,Data!$C:$C,Y$1,Data!$D:$D,Y$2)</f>
        <v>0</v>
      </c>
      <c r="Z60" s="5">
        <f>COUNTIFS(Data!$H:$H,$A60,Data!$C:$C,Z$1,Data!$D:$D,Z$2)</f>
        <v>0</v>
      </c>
      <c r="AA60" s="5">
        <f>COUNTIFS(Data!$H:$H,$A60,Data!$C:$C,AA$1,Data!$D:$D,AA$2)</f>
        <v>0</v>
      </c>
      <c r="AB60" s="5">
        <f>COUNTIFS(Data!$H:$H,$A60,Data!$C:$C,AB$1,Data!$D:$D,AB$2)</f>
        <v>0</v>
      </c>
      <c r="AC60" s="5">
        <f>COUNTIFS(Data!$H:$H,$A60,Data!$C:$C,AC$1,Data!$D:$D,AC$2)</f>
        <v>0</v>
      </c>
      <c r="AD60" s="5">
        <f>COUNTIFS(Data!$H:$H,$A60,Data!$C:$C,AD$1,Data!$D:$D,AD$2)</f>
        <v>0</v>
      </c>
      <c r="AE60" s="5">
        <f>COUNTIFS(Data!$H:$H,$A60,Data!$C:$C,AE$1,Data!$D:$D,AE$2)</f>
        <v>0</v>
      </c>
      <c r="AF60" s="5">
        <f>COUNTIFS(Data!$H:$H,$A60,Data!$C:$C,AF$1,Data!$D:$D,AF$2)</f>
        <v>0</v>
      </c>
      <c r="AG60" s="5">
        <f>COUNTIFS(Data!$H:$H,$A60,Data!$C:$C,AG$1,Data!$D:$D,AG$2)</f>
        <v>0</v>
      </c>
      <c r="AH60" s="5">
        <f>COUNTIFS(Data!$H:$H,$A60,Data!$C:$C,AH$1,Data!$D:$D,AH$2)</f>
        <v>0</v>
      </c>
      <c r="AI60" s="5">
        <f>COUNTIFS(Data!$H:$H,$A60,Data!$C:$C,AI$1,Data!$D:$D,AI$2)</f>
        <v>0</v>
      </c>
      <c r="AJ60" s="5">
        <f>COUNTIFS(Data!$H:$H,$A60,Data!$C:$C,AJ$1,Data!$D:$D,AJ$2)</f>
        <v>0</v>
      </c>
      <c r="AK60" s="5">
        <f>COUNTIFS(Data!$H:$H,$A60,Data!$C:$C,AK$1,Data!$D:$D,AK$2)</f>
        <v>0</v>
      </c>
      <c r="AL60" s="5">
        <f>COUNTIFS(Data!$H:$H,$A60,Data!$C:$C,AL$1,Data!$D:$D,AL$2)</f>
        <v>0</v>
      </c>
      <c r="AM60" s="5">
        <f>COUNTIFS(Data!$H:$H,$A60,Data!$C:$C,AM$1,Data!$D:$D,AM$2)</f>
        <v>0</v>
      </c>
      <c r="AN60" s="5">
        <f>COUNTIFS(Data!$H:$H,$A60,Data!$C:$C,AN$1,Data!$D:$D,AN$2)</f>
        <v>0</v>
      </c>
      <c r="AO60" s="5">
        <f>COUNTIFS(Data!$H:$H,$A60,Data!$C:$C,AO$1,Data!$D:$D,AO$2)</f>
        <v>0</v>
      </c>
      <c r="AP60" s="5">
        <f>COUNTIFS(Data!$H:$H,$A60,Data!$C:$C,AP$1,Data!$D:$D,AP$2)</f>
        <v>0</v>
      </c>
      <c r="AQ60" s="5">
        <f>COUNTIFS(Data!$H:$H,$A60,Data!$C:$C,AQ$1,Data!$D:$D,AQ$2)</f>
        <v>0</v>
      </c>
      <c r="AR60" s="5">
        <f>COUNTIFS(Data!$H:$H,$A60,Data!$C:$C,AR$1,Data!$D:$D,AR$2)</f>
        <v>0</v>
      </c>
      <c r="AS60" s="5">
        <f>COUNTIFS(Data!$H:$H,$A60,Data!$C:$C,AS$1,Data!$D:$D,AS$2)</f>
        <v>0</v>
      </c>
      <c r="AT60" s="5">
        <f>COUNTIFS(Data!$H:$H,$A60,Data!$C:$C,AT$1,Data!$D:$D,AT$2)</f>
        <v>0</v>
      </c>
      <c r="AU60" s="5">
        <f>COUNTIFS(Data!$H:$H,$A60,Data!$C:$C,AU$1,Data!$D:$D,AU$2)</f>
        <v>0</v>
      </c>
      <c r="AV60" s="5">
        <f>COUNTIFS(Data!$H:$H,$A60,Data!$C:$C,AV$1,Data!$D:$D,AV$2)</f>
        <v>0</v>
      </c>
      <c r="AW60" s="5">
        <f>COUNTIFS(Data!$H:$H,$A60,Data!$C:$C,AW$1,Data!$D:$D,AW$2)</f>
        <v>0</v>
      </c>
      <c r="AX60" s="5">
        <f>COUNTIFS(Data!$H:$H,$A60,Data!$C:$C,AX$1,Data!$D:$D,AX$2)</f>
        <v>0</v>
      </c>
      <c r="AY60" s="5">
        <f>COUNTIFS(Data!$H:$H,$A60,Data!$C:$C,AY$1,Data!$D:$D,AY$2)</f>
        <v>0</v>
      </c>
      <c r="AZ60" s="5">
        <f>COUNTIFS(Data!$H:$H,$A60,Data!$C:$C,AZ$1,Data!$D:$D,AZ$2)</f>
        <v>0</v>
      </c>
      <c r="BA60" s="5">
        <f>COUNTIFS(Data!$H:$H,$A60,Data!$C:$C,BA$1,Data!$D:$D,BA$2)</f>
        <v>0</v>
      </c>
      <c r="BB60" s="5">
        <f>COUNTIFS(Data!$H:$H,$A60,Data!$C:$C,BB$1,Data!$D:$D,BB$2)</f>
        <v>0</v>
      </c>
      <c r="BC60" s="5">
        <f>COUNTIFS(Data!$H:$H,$A60,Data!$C:$C,BC$1,Data!$D:$D,BC$2)</f>
        <v>0</v>
      </c>
      <c r="BD60" s="5">
        <f>COUNTIFS(Data!$H:$H,$A60,Data!$C:$C,BD$1,Data!$D:$D,BD$2)</f>
        <v>0</v>
      </c>
      <c r="BE60" s="5">
        <f>COUNTIFS(Data!$H:$H,$A60,Data!$C:$C,BE$1,Data!$D:$D,BE$2)</f>
        <v>0</v>
      </c>
      <c r="BF60" s="5">
        <f>COUNTIFS(Data!$H:$H,$A60,Data!$C:$C,BF$1,Data!$D:$D,BF$2)</f>
        <v>0</v>
      </c>
      <c r="BG60" s="5">
        <f>COUNTIFS(Data!$H:$H,$A60,Data!$C:$C,BG$1,Data!$D:$D,BG$2)</f>
        <v>1</v>
      </c>
      <c r="BH60" s="5">
        <f>COUNTIFS(Data!$H:$H,$A60,Data!$C:$C,BH$1,Data!$D:$D,BH$2)</f>
        <v>0</v>
      </c>
      <c r="BI60" s="5">
        <f>COUNTIFS(Data!$H:$H,$A60,Data!$C:$C,BI$1,Data!$D:$D,BI$2)</f>
        <v>0</v>
      </c>
      <c r="BJ60" s="5">
        <f>COUNTIFS(Data!$H:$H,$A60,Data!$C:$C,BJ$1,Data!$D:$D,BJ$2)</f>
        <v>0</v>
      </c>
      <c r="BK60" s="5">
        <f>COUNTIFS(Data!$H:$H,$A60,Data!$C:$C,BK$1,Data!$D:$D,BK$2)</f>
        <v>0</v>
      </c>
      <c r="BL60" s="5">
        <f>COUNTIFS(Data!$H:$H,$A60,Data!$C:$C,BL$1,Data!$D:$D,BL$2)</f>
        <v>0</v>
      </c>
      <c r="BM60" s="5">
        <f>COUNTIFS(Data!$H:$H,$A60,Data!$C:$C,BM$1,Data!$D:$D,BM$2)</f>
        <v>0</v>
      </c>
      <c r="BN60" s="5">
        <f>COUNTIFS(Data!$H:$H,$A60,Data!$C:$C,BN$1,Data!$D:$D,BN$2)</f>
        <v>0</v>
      </c>
      <c r="BO60" s="5">
        <f>COUNTIFS(Data!$H:$H,$A60,Data!$C:$C,BO$1,Data!$D:$D,BO$2)</f>
        <v>0</v>
      </c>
      <c r="BP60" s="5">
        <f>COUNTIFS(Data!$H:$H,$A60,Data!$C:$C,BP$1,Data!$D:$D,BP$2)</f>
        <v>0</v>
      </c>
      <c r="BQ60" s="5">
        <f>COUNTIFS(Data!$H:$H,$A60,Data!$C:$C,BQ$1,Data!$D:$D,BQ$2)</f>
        <v>0</v>
      </c>
      <c r="BR60" s="5">
        <f>COUNTIFS(Data!$H:$H,$A60,Data!$C:$C,BR$1,Data!$D:$D,BR$2)</f>
        <v>0</v>
      </c>
      <c r="BS60" s="5">
        <f>COUNTIFS(Data!$H:$H,$A60,Data!$C:$C,BS$1,Data!$D:$D,BS$2)</f>
        <v>0</v>
      </c>
      <c r="BT60" s="5">
        <f>COUNTIFS(Data!$H:$H,$A60,Data!$C:$C,BT$1,Data!$D:$D,BT$2)</f>
        <v>0</v>
      </c>
      <c r="BU60" s="5">
        <f>COUNTIFS(Data!$H:$H,$A60,Data!$C:$C,BU$1,Data!$D:$D,BU$2)</f>
        <v>0</v>
      </c>
      <c r="BV60" s="5">
        <f>COUNTIFS(Data!$H:$H,$A60,Data!$C:$C,BV$1,Data!$D:$D,BV$2)</f>
        <v>0</v>
      </c>
      <c r="BW60" s="5">
        <f>COUNTIFS(Data!$H:$H,$A60,Data!$C:$C,BW$1,Data!$D:$D,BW$2)</f>
        <v>0</v>
      </c>
      <c r="BX60" s="5">
        <f>COUNTIFS(Data!$H:$H,$A60,Data!$C:$C,BX$1,Data!$D:$D,BX$2)</f>
        <v>0</v>
      </c>
      <c r="BY60" s="5">
        <f>COUNTIFS(Data!$H:$H,$A60,Data!$C:$C,BY$1,Data!$D:$D,BY$2)</f>
        <v>0</v>
      </c>
      <c r="BZ60" s="5">
        <f>COUNTIFS(Data!$H:$H,$A60,Data!$C:$C,BZ$1,Data!$D:$D,BZ$2)</f>
        <v>0</v>
      </c>
      <c r="CA60" s="5">
        <f>COUNTIFS(Data!$H:$H,$A60,Data!$C:$C,CA$1,Data!$D:$D,CA$2)</f>
        <v>0</v>
      </c>
      <c r="CB60" s="5">
        <f>COUNTIFS(Data!$H:$H,$A60,Data!$C:$C,CB$1,Data!$D:$D,CB$2)</f>
        <v>0</v>
      </c>
      <c r="CC60" s="5">
        <f>COUNTIFS(Data!$H:$H,$A60,Data!$C:$C,CC$1,Data!$D:$D,CC$2)</f>
        <v>0</v>
      </c>
      <c r="CD60" s="5">
        <f>COUNTIFS(Data!$H:$H,$A60,Data!$C:$C,CD$1,Data!$D:$D,CD$2)</f>
        <v>0</v>
      </c>
      <c r="CE60" s="5">
        <f>COUNTIFS(Data!$H:$H,$A60,Data!$C:$C,CE$1,Data!$D:$D,CE$2)</f>
        <v>0</v>
      </c>
      <c r="CF60" s="5">
        <f>COUNTIFS(Data!$H:$H,$A60,Data!$C:$C,CF$1,Data!$D:$D,CF$2)</f>
        <v>0</v>
      </c>
      <c r="CG60" s="5">
        <f>COUNTIFS(Data!$H:$H,$A60,Data!$C:$C,CG$1,Data!$D:$D,CG$2)</f>
        <v>0</v>
      </c>
      <c r="CH60" s="5">
        <f>COUNTIFS(Data!$H:$H,$A60,Data!$C:$C,CH$1,Data!$D:$D,CH$2)</f>
        <v>0</v>
      </c>
      <c r="CI60" s="5">
        <f>COUNTIFS(Data!$H:$H,$A60,Data!$C:$C,CI$1,Data!$D:$D,CI$2)</f>
        <v>0</v>
      </c>
      <c r="CJ60" s="5">
        <f>COUNTIFS(Data!$H:$H,$A60,Data!$C:$C,CJ$1,Data!$D:$D,CJ$2)</f>
        <v>0</v>
      </c>
      <c r="CK60" s="5">
        <f>COUNTIFS(Data!$H:$H,$A60,Data!$C:$C,CK$1,Data!$D:$D,CK$2)</f>
        <v>0</v>
      </c>
      <c r="CL60" s="5">
        <f>COUNTIFS(Data!$H:$H,$A60,Data!$C:$C,CL$1,Data!$D:$D,CL$2)</f>
        <v>0</v>
      </c>
      <c r="CM60" s="5">
        <f>COUNTIFS(Data!$H:$H,$A60,Data!$C:$C,CM$1,Data!$D:$D,CM$2)</f>
        <v>0</v>
      </c>
      <c r="CN60" s="5">
        <f>COUNTIFS(Data!$H:$H,$A60,Data!$C:$C,CN$1,Data!$D:$D,CN$2)</f>
        <v>0</v>
      </c>
      <c r="CO60" s="5">
        <f>COUNTIFS(Data!$H:$H,$A60,Data!$C:$C,CO$1,Data!$D:$D,CO$2)</f>
        <v>0</v>
      </c>
      <c r="CP60" s="5">
        <f>COUNTIFS(Data!$H:$H,$A60,Data!$C:$C,CP$1,Data!$D:$D,CP$2)</f>
        <v>0</v>
      </c>
      <c r="CQ60" s="5">
        <f>COUNTIFS(Data!$H:$H,$A60,Data!$C:$C,CQ$1,Data!$D:$D,CQ$2)</f>
        <v>0</v>
      </c>
      <c r="CR60" s="5">
        <f>COUNTIFS(Data!$H:$H,$A60,Data!$C:$C,CR$1,Data!$D:$D,CR$2)</f>
        <v>0</v>
      </c>
      <c r="CS60" s="5">
        <f>COUNTIFS(Data!$H:$H,$A60,Data!$C:$C,CS$1,Data!$D:$D,CS$2)</f>
        <v>0</v>
      </c>
      <c r="CT60" s="5">
        <f>COUNTIFS(Data!$H:$H,$A60,Data!$C:$C,CT$1,Data!$D:$D,CT$2)</f>
        <v>0</v>
      </c>
      <c r="CU60" s="5">
        <f>COUNTIFS(Data!$H:$H,$A60,Data!$C:$C,CU$1,Data!$D:$D,CU$2)</f>
        <v>0</v>
      </c>
      <c r="CV60" s="5">
        <f>COUNTIFS(Data!$H:$H,$A60,Data!$C:$C,CV$1,Data!$D:$D,CV$2)</f>
        <v>0</v>
      </c>
      <c r="CW60" s="5">
        <f t="shared" ref="CW60:CX60" si="59">SUMIF($B$2:$CV$2,CW$2, $B60:$CV60)</f>
        <v>0</v>
      </c>
      <c r="CX60" s="5">
        <f t="shared" si="59"/>
        <v>1</v>
      </c>
      <c r="CY60" s="5">
        <f t="shared" si="3"/>
        <v>1</v>
      </c>
    </row>
    <row r="61">
      <c r="A61" s="5" t="str">
        <f>Countries!A59</f>
        <v>MAR</v>
      </c>
      <c r="B61" s="5">
        <f>COUNTIFS(Data!$H:$H,$A61,Data!$C:$C,B$1,Data!$D:$D,B$2)</f>
        <v>0</v>
      </c>
      <c r="C61" s="5">
        <f>COUNTIFS(Data!$H:$H,$A61,Data!$C:$C,C$1,Data!$D:$D,C$2)</f>
        <v>0</v>
      </c>
      <c r="D61" s="5">
        <f>COUNTIFS(Data!$H:$H,$A61,Data!$C:$C,D$1,Data!$D:$D,D$2)</f>
        <v>0</v>
      </c>
      <c r="E61" s="5">
        <f>COUNTIFS(Data!$H:$H,$A61,Data!$C:$C,E$1,Data!$D:$D,E$2)</f>
        <v>0</v>
      </c>
      <c r="F61" s="5">
        <f>COUNTIFS(Data!$H:$H,$A61,Data!$C:$C,F$1,Data!$D:$D,F$2)</f>
        <v>0</v>
      </c>
      <c r="G61" s="5">
        <f>COUNTIFS(Data!$H:$H,$A61,Data!$C:$C,G$1,Data!$D:$D,G$2)</f>
        <v>0</v>
      </c>
      <c r="H61" s="5">
        <f>COUNTIFS(Data!$H:$H,$A61,Data!$C:$C,H$1,Data!$D:$D,H$2)</f>
        <v>0</v>
      </c>
      <c r="I61" s="5">
        <f>COUNTIFS(Data!$H:$H,$A61,Data!$C:$C,I$1,Data!$D:$D,I$2)</f>
        <v>0</v>
      </c>
      <c r="J61" s="5">
        <f>COUNTIFS(Data!$H:$H,$A61,Data!$C:$C,J$1,Data!$D:$D,J$2)</f>
        <v>0</v>
      </c>
      <c r="K61" s="5">
        <f>COUNTIFS(Data!$H:$H,$A61,Data!$C:$C,K$1,Data!$D:$D,K$2)</f>
        <v>0</v>
      </c>
      <c r="L61" s="5">
        <f>COUNTIFS(Data!$H:$H,$A61,Data!$C:$C,L$1,Data!$D:$D,L$2)</f>
        <v>0</v>
      </c>
      <c r="M61" s="5">
        <f>COUNTIFS(Data!$H:$H,$A61,Data!$C:$C,M$1,Data!$D:$D,M$2)</f>
        <v>0</v>
      </c>
      <c r="N61" s="5">
        <f>COUNTIFS(Data!$H:$H,$A61,Data!$C:$C,N$1,Data!$D:$D,N$2)</f>
        <v>0</v>
      </c>
      <c r="O61" s="5">
        <f>COUNTIFS(Data!$H:$H,$A61,Data!$C:$C,O$1,Data!$D:$D,O$2)</f>
        <v>0</v>
      </c>
      <c r="P61" s="5">
        <f>COUNTIFS(Data!$H:$H,$A61,Data!$C:$C,P$1,Data!$D:$D,P$2)</f>
        <v>0</v>
      </c>
      <c r="Q61" s="5">
        <f>COUNTIFS(Data!$H:$H,$A61,Data!$C:$C,Q$1,Data!$D:$D,Q$2)</f>
        <v>0</v>
      </c>
      <c r="R61" s="5">
        <f>COUNTIFS(Data!$H:$H,$A61,Data!$C:$C,R$1,Data!$D:$D,R$2)</f>
        <v>0</v>
      </c>
      <c r="S61" s="5">
        <f>COUNTIFS(Data!$H:$H,$A61,Data!$C:$C,S$1,Data!$D:$D,S$2)</f>
        <v>0</v>
      </c>
      <c r="T61" s="5">
        <f>COUNTIFS(Data!$H:$H,$A61,Data!$C:$C,T$1,Data!$D:$D,T$2)</f>
        <v>0</v>
      </c>
      <c r="U61" s="5">
        <f>COUNTIFS(Data!$H:$H,$A61,Data!$C:$C,U$1,Data!$D:$D,U$2)</f>
        <v>0</v>
      </c>
      <c r="V61" s="5">
        <f>COUNTIFS(Data!$H:$H,$A61,Data!$C:$C,V$1,Data!$D:$D,V$2)</f>
        <v>0</v>
      </c>
      <c r="W61" s="5">
        <f>COUNTIFS(Data!$H:$H,$A61,Data!$C:$C,W$1,Data!$D:$D,W$2)</f>
        <v>0</v>
      </c>
      <c r="X61" s="5">
        <f>COUNTIFS(Data!$H:$H,$A61,Data!$C:$C,X$1,Data!$D:$D,X$2)</f>
        <v>0</v>
      </c>
      <c r="Y61" s="5">
        <f>COUNTIFS(Data!$H:$H,$A61,Data!$C:$C,Y$1,Data!$D:$D,Y$2)</f>
        <v>0</v>
      </c>
      <c r="Z61" s="5">
        <f>COUNTIFS(Data!$H:$H,$A61,Data!$C:$C,Z$1,Data!$D:$D,Z$2)</f>
        <v>0</v>
      </c>
      <c r="AA61" s="5">
        <f>COUNTIFS(Data!$H:$H,$A61,Data!$C:$C,AA$1,Data!$D:$D,AA$2)</f>
        <v>0</v>
      </c>
      <c r="AB61" s="5">
        <f>COUNTIFS(Data!$H:$H,$A61,Data!$C:$C,AB$1,Data!$D:$D,AB$2)</f>
        <v>0</v>
      </c>
      <c r="AC61" s="5">
        <f>COUNTIFS(Data!$H:$H,$A61,Data!$C:$C,AC$1,Data!$D:$D,AC$2)</f>
        <v>0</v>
      </c>
      <c r="AD61" s="5">
        <f>COUNTIFS(Data!$H:$H,$A61,Data!$C:$C,AD$1,Data!$D:$D,AD$2)</f>
        <v>0</v>
      </c>
      <c r="AE61" s="5">
        <f>COUNTIFS(Data!$H:$H,$A61,Data!$C:$C,AE$1,Data!$D:$D,AE$2)</f>
        <v>0</v>
      </c>
      <c r="AF61" s="5">
        <f>COUNTIFS(Data!$H:$H,$A61,Data!$C:$C,AF$1,Data!$D:$D,AF$2)</f>
        <v>0</v>
      </c>
      <c r="AG61" s="5">
        <f>COUNTIFS(Data!$H:$H,$A61,Data!$C:$C,AG$1,Data!$D:$D,AG$2)</f>
        <v>0</v>
      </c>
      <c r="AH61" s="5">
        <f>COUNTIFS(Data!$H:$H,$A61,Data!$C:$C,AH$1,Data!$D:$D,AH$2)</f>
        <v>0</v>
      </c>
      <c r="AI61" s="5">
        <f>COUNTIFS(Data!$H:$H,$A61,Data!$C:$C,AI$1,Data!$D:$D,AI$2)</f>
        <v>0</v>
      </c>
      <c r="AJ61" s="5">
        <f>COUNTIFS(Data!$H:$H,$A61,Data!$C:$C,AJ$1,Data!$D:$D,AJ$2)</f>
        <v>0</v>
      </c>
      <c r="AK61" s="5">
        <f>COUNTIFS(Data!$H:$H,$A61,Data!$C:$C,AK$1,Data!$D:$D,AK$2)</f>
        <v>0</v>
      </c>
      <c r="AL61" s="5">
        <f>COUNTIFS(Data!$H:$H,$A61,Data!$C:$C,AL$1,Data!$D:$D,AL$2)</f>
        <v>0</v>
      </c>
      <c r="AM61" s="5">
        <f>COUNTIFS(Data!$H:$H,$A61,Data!$C:$C,AM$1,Data!$D:$D,AM$2)</f>
        <v>0</v>
      </c>
      <c r="AN61" s="5">
        <f>COUNTIFS(Data!$H:$H,$A61,Data!$C:$C,AN$1,Data!$D:$D,AN$2)</f>
        <v>0</v>
      </c>
      <c r="AO61" s="5">
        <f>COUNTIFS(Data!$H:$H,$A61,Data!$C:$C,AO$1,Data!$D:$D,AO$2)</f>
        <v>0</v>
      </c>
      <c r="AP61" s="5">
        <f>COUNTIFS(Data!$H:$H,$A61,Data!$C:$C,AP$1,Data!$D:$D,AP$2)</f>
        <v>0</v>
      </c>
      <c r="AQ61" s="5">
        <f>COUNTIFS(Data!$H:$H,$A61,Data!$C:$C,AQ$1,Data!$D:$D,AQ$2)</f>
        <v>0</v>
      </c>
      <c r="AR61" s="5">
        <f>COUNTIFS(Data!$H:$H,$A61,Data!$C:$C,AR$1,Data!$D:$D,AR$2)</f>
        <v>0</v>
      </c>
      <c r="AS61" s="5">
        <f>COUNTIFS(Data!$H:$H,$A61,Data!$C:$C,AS$1,Data!$D:$D,AS$2)</f>
        <v>0</v>
      </c>
      <c r="AT61" s="5">
        <f>COUNTIFS(Data!$H:$H,$A61,Data!$C:$C,AT$1,Data!$D:$D,AT$2)</f>
        <v>0</v>
      </c>
      <c r="AU61" s="5">
        <f>COUNTIFS(Data!$H:$H,$A61,Data!$C:$C,AU$1,Data!$D:$D,AU$2)</f>
        <v>0</v>
      </c>
      <c r="AV61" s="5">
        <f>COUNTIFS(Data!$H:$H,$A61,Data!$C:$C,AV$1,Data!$D:$D,AV$2)</f>
        <v>0</v>
      </c>
      <c r="AW61" s="5">
        <f>COUNTIFS(Data!$H:$H,$A61,Data!$C:$C,AW$1,Data!$D:$D,AW$2)</f>
        <v>0</v>
      </c>
      <c r="AX61" s="5">
        <f>COUNTIFS(Data!$H:$H,$A61,Data!$C:$C,AX$1,Data!$D:$D,AX$2)</f>
        <v>0</v>
      </c>
      <c r="AY61" s="5">
        <f>COUNTIFS(Data!$H:$H,$A61,Data!$C:$C,AY$1,Data!$D:$D,AY$2)</f>
        <v>0</v>
      </c>
      <c r="AZ61" s="5">
        <f>COUNTIFS(Data!$H:$H,$A61,Data!$C:$C,AZ$1,Data!$D:$D,AZ$2)</f>
        <v>0</v>
      </c>
      <c r="BA61" s="5">
        <f>COUNTIFS(Data!$H:$H,$A61,Data!$C:$C,BA$1,Data!$D:$D,BA$2)</f>
        <v>0</v>
      </c>
      <c r="BB61" s="5">
        <f>COUNTIFS(Data!$H:$H,$A61,Data!$C:$C,BB$1,Data!$D:$D,BB$2)</f>
        <v>0</v>
      </c>
      <c r="BC61" s="5">
        <f>COUNTIFS(Data!$H:$H,$A61,Data!$C:$C,BC$1,Data!$D:$D,BC$2)</f>
        <v>0</v>
      </c>
      <c r="BD61" s="5">
        <f>COUNTIFS(Data!$H:$H,$A61,Data!$C:$C,BD$1,Data!$D:$D,BD$2)</f>
        <v>0</v>
      </c>
      <c r="BE61" s="5">
        <f>COUNTIFS(Data!$H:$H,$A61,Data!$C:$C,BE$1,Data!$D:$D,BE$2)</f>
        <v>0</v>
      </c>
      <c r="BF61" s="5">
        <f>COUNTIFS(Data!$H:$H,$A61,Data!$C:$C,BF$1,Data!$D:$D,BF$2)</f>
        <v>0</v>
      </c>
      <c r="BG61" s="5">
        <f>COUNTIFS(Data!$H:$H,$A61,Data!$C:$C,BG$1,Data!$D:$D,BG$2)</f>
        <v>0</v>
      </c>
      <c r="BH61" s="5">
        <f>COUNTIFS(Data!$H:$H,$A61,Data!$C:$C,BH$1,Data!$D:$D,BH$2)</f>
        <v>0</v>
      </c>
      <c r="BI61" s="5">
        <f>COUNTIFS(Data!$H:$H,$A61,Data!$C:$C,BI$1,Data!$D:$D,BI$2)</f>
        <v>0</v>
      </c>
      <c r="BJ61" s="5">
        <f>COUNTIFS(Data!$H:$H,$A61,Data!$C:$C,BJ$1,Data!$D:$D,BJ$2)</f>
        <v>0</v>
      </c>
      <c r="BK61" s="5">
        <f>COUNTIFS(Data!$H:$H,$A61,Data!$C:$C,BK$1,Data!$D:$D,BK$2)</f>
        <v>0</v>
      </c>
      <c r="BL61" s="5">
        <f>COUNTIFS(Data!$H:$H,$A61,Data!$C:$C,BL$1,Data!$D:$D,BL$2)</f>
        <v>0</v>
      </c>
      <c r="BM61" s="5">
        <f>COUNTIFS(Data!$H:$H,$A61,Data!$C:$C,BM$1,Data!$D:$D,BM$2)</f>
        <v>0</v>
      </c>
      <c r="BN61" s="5">
        <f>COUNTIFS(Data!$H:$H,$A61,Data!$C:$C,BN$1,Data!$D:$D,BN$2)</f>
        <v>0</v>
      </c>
      <c r="BO61" s="5">
        <f>COUNTIFS(Data!$H:$H,$A61,Data!$C:$C,BO$1,Data!$D:$D,BO$2)</f>
        <v>0</v>
      </c>
      <c r="BP61" s="5">
        <f>COUNTIFS(Data!$H:$H,$A61,Data!$C:$C,BP$1,Data!$D:$D,BP$2)</f>
        <v>0</v>
      </c>
      <c r="BQ61" s="5">
        <f>COUNTIFS(Data!$H:$H,$A61,Data!$C:$C,BQ$1,Data!$D:$D,BQ$2)</f>
        <v>0</v>
      </c>
      <c r="BR61" s="5">
        <f>COUNTIFS(Data!$H:$H,$A61,Data!$C:$C,BR$1,Data!$D:$D,BR$2)</f>
        <v>0</v>
      </c>
      <c r="BS61" s="5">
        <f>COUNTIFS(Data!$H:$H,$A61,Data!$C:$C,BS$1,Data!$D:$D,BS$2)</f>
        <v>0</v>
      </c>
      <c r="BT61" s="5">
        <f>COUNTIFS(Data!$H:$H,$A61,Data!$C:$C,BT$1,Data!$D:$D,BT$2)</f>
        <v>0</v>
      </c>
      <c r="BU61" s="5">
        <f>COUNTIFS(Data!$H:$H,$A61,Data!$C:$C,BU$1,Data!$D:$D,BU$2)</f>
        <v>0</v>
      </c>
      <c r="BV61" s="5">
        <f>COUNTIFS(Data!$H:$H,$A61,Data!$C:$C,BV$1,Data!$D:$D,BV$2)</f>
        <v>0</v>
      </c>
      <c r="BW61" s="5">
        <f>COUNTIFS(Data!$H:$H,$A61,Data!$C:$C,BW$1,Data!$D:$D,BW$2)</f>
        <v>0</v>
      </c>
      <c r="BX61" s="5">
        <f>COUNTIFS(Data!$H:$H,$A61,Data!$C:$C,BX$1,Data!$D:$D,BX$2)</f>
        <v>0</v>
      </c>
      <c r="BY61" s="5">
        <f>COUNTIFS(Data!$H:$H,$A61,Data!$C:$C,BY$1,Data!$D:$D,BY$2)</f>
        <v>0</v>
      </c>
      <c r="BZ61" s="5">
        <f>COUNTIFS(Data!$H:$H,$A61,Data!$C:$C,BZ$1,Data!$D:$D,BZ$2)</f>
        <v>0</v>
      </c>
      <c r="CA61" s="5">
        <f>COUNTIFS(Data!$H:$H,$A61,Data!$C:$C,CA$1,Data!$D:$D,CA$2)</f>
        <v>0</v>
      </c>
      <c r="CB61" s="5">
        <f>COUNTIFS(Data!$H:$H,$A61,Data!$C:$C,CB$1,Data!$D:$D,CB$2)</f>
        <v>0</v>
      </c>
      <c r="CC61" s="5">
        <f>COUNTIFS(Data!$H:$H,$A61,Data!$C:$C,CC$1,Data!$D:$D,CC$2)</f>
        <v>0</v>
      </c>
      <c r="CD61" s="5">
        <f>COUNTIFS(Data!$H:$H,$A61,Data!$C:$C,CD$1,Data!$D:$D,CD$2)</f>
        <v>0</v>
      </c>
      <c r="CE61" s="5">
        <f>COUNTIFS(Data!$H:$H,$A61,Data!$C:$C,CE$1,Data!$D:$D,CE$2)</f>
        <v>0</v>
      </c>
      <c r="CF61" s="5">
        <f>COUNTIFS(Data!$H:$H,$A61,Data!$C:$C,CF$1,Data!$D:$D,CF$2)</f>
        <v>0</v>
      </c>
      <c r="CG61" s="5">
        <f>COUNTIFS(Data!$H:$H,$A61,Data!$C:$C,CG$1,Data!$D:$D,CG$2)</f>
        <v>0</v>
      </c>
      <c r="CH61" s="5">
        <f>COUNTIFS(Data!$H:$H,$A61,Data!$C:$C,CH$1,Data!$D:$D,CH$2)</f>
        <v>0</v>
      </c>
      <c r="CI61" s="5">
        <f>COUNTIFS(Data!$H:$H,$A61,Data!$C:$C,CI$1,Data!$D:$D,CI$2)</f>
        <v>0</v>
      </c>
      <c r="CJ61" s="5">
        <f>COUNTIFS(Data!$H:$H,$A61,Data!$C:$C,CJ$1,Data!$D:$D,CJ$2)</f>
        <v>0</v>
      </c>
      <c r="CK61" s="5">
        <f>COUNTIFS(Data!$H:$H,$A61,Data!$C:$C,CK$1,Data!$D:$D,CK$2)</f>
        <v>0</v>
      </c>
      <c r="CL61" s="5">
        <f>COUNTIFS(Data!$H:$H,$A61,Data!$C:$C,CL$1,Data!$D:$D,CL$2)</f>
        <v>0</v>
      </c>
      <c r="CM61" s="5">
        <f>COUNTIFS(Data!$H:$H,$A61,Data!$C:$C,CM$1,Data!$D:$D,CM$2)</f>
        <v>0</v>
      </c>
      <c r="CN61" s="5">
        <f>COUNTIFS(Data!$H:$H,$A61,Data!$C:$C,CN$1,Data!$D:$D,CN$2)</f>
        <v>0</v>
      </c>
      <c r="CO61" s="5">
        <f>COUNTIFS(Data!$H:$H,$A61,Data!$C:$C,CO$1,Data!$D:$D,CO$2)</f>
        <v>0</v>
      </c>
      <c r="CP61" s="5">
        <f>COUNTIFS(Data!$H:$H,$A61,Data!$C:$C,CP$1,Data!$D:$D,CP$2)</f>
        <v>0</v>
      </c>
      <c r="CQ61" s="5">
        <f>COUNTIFS(Data!$H:$H,$A61,Data!$C:$C,CQ$1,Data!$D:$D,CQ$2)</f>
        <v>0</v>
      </c>
      <c r="CR61" s="5">
        <f>COUNTIFS(Data!$H:$H,$A61,Data!$C:$C,CR$1,Data!$D:$D,CR$2)</f>
        <v>0</v>
      </c>
      <c r="CS61" s="5">
        <f>COUNTIFS(Data!$H:$H,$A61,Data!$C:$C,CS$1,Data!$D:$D,CS$2)</f>
        <v>0</v>
      </c>
      <c r="CT61" s="5">
        <f>COUNTIFS(Data!$H:$H,$A61,Data!$C:$C,CT$1,Data!$D:$D,CT$2)</f>
        <v>0</v>
      </c>
      <c r="CU61" s="5">
        <f>COUNTIFS(Data!$H:$H,$A61,Data!$C:$C,CU$1,Data!$D:$D,CU$2)</f>
        <v>0</v>
      </c>
      <c r="CV61" s="5">
        <f>COUNTIFS(Data!$H:$H,$A61,Data!$C:$C,CV$1,Data!$D:$D,CV$2)</f>
        <v>0</v>
      </c>
      <c r="CW61" s="5">
        <f t="shared" ref="CW61:CX61" si="60">SUMIF($B$2:$CV$2,CW$2, $B61:$CV61)</f>
        <v>0</v>
      </c>
      <c r="CX61" s="5">
        <f t="shared" si="60"/>
        <v>0</v>
      </c>
      <c r="CY61" s="5">
        <f t="shared" si="3"/>
        <v>0</v>
      </c>
    </row>
    <row r="62">
      <c r="A62" s="5" t="str">
        <f>Countries!A60</f>
        <v>MAS</v>
      </c>
      <c r="B62" s="5">
        <f>COUNTIFS(Data!$H:$H,$A62,Data!$C:$C,B$1,Data!$D:$D,B$2)</f>
        <v>0</v>
      </c>
      <c r="C62" s="5">
        <f>COUNTIFS(Data!$H:$H,$A62,Data!$C:$C,C$1,Data!$D:$D,C$2)</f>
        <v>0</v>
      </c>
      <c r="D62" s="5">
        <f>COUNTIFS(Data!$H:$H,$A62,Data!$C:$C,D$1,Data!$D:$D,D$2)</f>
        <v>0</v>
      </c>
      <c r="E62" s="5">
        <f>COUNTIFS(Data!$H:$H,$A62,Data!$C:$C,E$1,Data!$D:$D,E$2)</f>
        <v>0</v>
      </c>
      <c r="F62" s="5">
        <f>COUNTIFS(Data!$H:$H,$A62,Data!$C:$C,F$1,Data!$D:$D,F$2)</f>
        <v>0</v>
      </c>
      <c r="G62" s="5">
        <f>COUNTIFS(Data!$H:$H,$A62,Data!$C:$C,G$1,Data!$D:$D,G$2)</f>
        <v>0</v>
      </c>
      <c r="H62" s="5">
        <f>COUNTIFS(Data!$H:$H,$A62,Data!$C:$C,H$1,Data!$D:$D,H$2)</f>
        <v>0</v>
      </c>
      <c r="I62" s="5">
        <f>COUNTIFS(Data!$H:$H,$A62,Data!$C:$C,I$1,Data!$D:$D,I$2)</f>
        <v>0</v>
      </c>
      <c r="J62" s="5">
        <f>COUNTIFS(Data!$H:$H,$A62,Data!$C:$C,J$1,Data!$D:$D,J$2)</f>
        <v>0</v>
      </c>
      <c r="K62" s="5">
        <f>COUNTIFS(Data!$H:$H,$A62,Data!$C:$C,K$1,Data!$D:$D,K$2)</f>
        <v>0</v>
      </c>
      <c r="L62" s="5">
        <f>COUNTIFS(Data!$H:$H,$A62,Data!$C:$C,L$1,Data!$D:$D,L$2)</f>
        <v>0</v>
      </c>
      <c r="M62" s="5">
        <f>COUNTIFS(Data!$H:$H,$A62,Data!$C:$C,M$1,Data!$D:$D,M$2)</f>
        <v>0</v>
      </c>
      <c r="N62" s="5">
        <f>COUNTIFS(Data!$H:$H,$A62,Data!$C:$C,N$1,Data!$D:$D,N$2)</f>
        <v>0</v>
      </c>
      <c r="O62" s="5">
        <f>COUNTIFS(Data!$H:$H,$A62,Data!$C:$C,O$1,Data!$D:$D,O$2)</f>
        <v>0</v>
      </c>
      <c r="P62" s="5">
        <f>COUNTIFS(Data!$H:$H,$A62,Data!$C:$C,P$1,Data!$D:$D,P$2)</f>
        <v>0</v>
      </c>
      <c r="Q62" s="5">
        <f>COUNTIFS(Data!$H:$H,$A62,Data!$C:$C,Q$1,Data!$D:$D,Q$2)</f>
        <v>0</v>
      </c>
      <c r="R62" s="5">
        <f>COUNTIFS(Data!$H:$H,$A62,Data!$C:$C,R$1,Data!$D:$D,R$2)</f>
        <v>0</v>
      </c>
      <c r="S62" s="5">
        <f>COUNTIFS(Data!$H:$H,$A62,Data!$C:$C,S$1,Data!$D:$D,S$2)</f>
        <v>0</v>
      </c>
      <c r="T62" s="5">
        <f>COUNTIFS(Data!$H:$H,$A62,Data!$C:$C,T$1,Data!$D:$D,T$2)</f>
        <v>0</v>
      </c>
      <c r="U62" s="5">
        <f>COUNTIFS(Data!$H:$H,$A62,Data!$C:$C,U$1,Data!$D:$D,U$2)</f>
        <v>0</v>
      </c>
      <c r="V62" s="5">
        <f>COUNTIFS(Data!$H:$H,$A62,Data!$C:$C,V$1,Data!$D:$D,V$2)</f>
        <v>0</v>
      </c>
      <c r="W62" s="5">
        <f>COUNTIFS(Data!$H:$H,$A62,Data!$C:$C,W$1,Data!$D:$D,W$2)</f>
        <v>0</v>
      </c>
      <c r="X62" s="5">
        <f>COUNTIFS(Data!$H:$H,$A62,Data!$C:$C,X$1,Data!$D:$D,X$2)</f>
        <v>0</v>
      </c>
      <c r="Y62" s="5">
        <f>COUNTIFS(Data!$H:$H,$A62,Data!$C:$C,Y$1,Data!$D:$D,Y$2)</f>
        <v>0</v>
      </c>
      <c r="Z62" s="5">
        <f>COUNTIFS(Data!$H:$H,$A62,Data!$C:$C,Z$1,Data!$D:$D,Z$2)</f>
        <v>0</v>
      </c>
      <c r="AA62" s="5">
        <f>COUNTIFS(Data!$H:$H,$A62,Data!$C:$C,AA$1,Data!$D:$D,AA$2)</f>
        <v>0</v>
      </c>
      <c r="AB62" s="5">
        <f>COUNTIFS(Data!$H:$H,$A62,Data!$C:$C,AB$1,Data!$D:$D,AB$2)</f>
        <v>0</v>
      </c>
      <c r="AC62" s="5">
        <f>COUNTIFS(Data!$H:$H,$A62,Data!$C:$C,AC$1,Data!$D:$D,AC$2)</f>
        <v>0</v>
      </c>
      <c r="AD62" s="5">
        <f>COUNTIFS(Data!$H:$H,$A62,Data!$C:$C,AD$1,Data!$D:$D,AD$2)</f>
        <v>0</v>
      </c>
      <c r="AE62" s="5">
        <f>COUNTIFS(Data!$H:$H,$A62,Data!$C:$C,AE$1,Data!$D:$D,AE$2)</f>
        <v>0</v>
      </c>
      <c r="AF62" s="5">
        <f>COUNTIFS(Data!$H:$H,$A62,Data!$C:$C,AF$1,Data!$D:$D,AF$2)</f>
        <v>0</v>
      </c>
      <c r="AG62" s="5">
        <f>COUNTIFS(Data!$H:$H,$A62,Data!$C:$C,AG$1,Data!$D:$D,AG$2)</f>
        <v>0</v>
      </c>
      <c r="AH62" s="5">
        <f>COUNTIFS(Data!$H:$H,$A62,Data!$C:$C,AH$1,Data!$D:$D,AH$2)</f>
        <v>0</v>
      </c>
      <c r="AI62" s="5">
        <f>COUNTIFS(Data!$H:$H,$A62,Data!$C:$C,AI$1,Data!$D:$D,AI$2)</f>
        <v>0</v>
      </c>
      <c r="AJ62" s="5">
        <f>COUNTIFS(Data!$H:$H,$A62,Data!$C:$C,AJ$1,Data!$D:$D,AJ$2)</f>
        <v>1</v>
      </c>
      <c r="AK62" s="5">
        <f>COUNTIFS(Data!$H:$H,$A62,Data!$C:$C,AK$1,Data!$D:$D,AK$2)</f>
        <v>0</v>
      </c>
      <c r="AL62" s="5">
        <f>COUNTIFS(Data!$H:$H,$A62,Data!$C:$C,AL$1,Data!$D:$D,AL$2)</f>
        <v>0</v>
      </c>
      <c r="AM62" s="5">
        <f>COUNTIFS(Data!$H:$H,$A62,Data!$C:$C,AM$1,Data!$D:$D,AM$2)</f>
        <v>0</v>
      </c>
      <c r="AN62" s="5">
        <f>COUNTIFS(Data!$H:$H,$A62,Data!$C:$C,AN$1,Data!$D:$D,AN$2)</f>
        <v>0</v>
      </c>
      <c r="AO62" s="5">
        <f>COUNTIFS(Data!$H:$H,$A62,Data!$C:$C,AO$1,Data!$D:$D,AO$2)</f>
        <v>0</v>
      </c>
      <c r="AP62" s="5">
        <f>COUNTIFS(Data!$H:$H,$A62,Data!$C:$C,AP$1,Data!$D:$D,AP$2)</f>
        <v>0</v>
      </c>
      <c r="AQ62" s="5">
        <f>COUNTIFS(Data!$H:$H,$A62,Data!$C:$C,AQ$1,Data!$D:$D,AQ$2)</f>
        <v>0</v>
      </c>
      <c r="AR62" s="5">
        <f>COUNTIFS(Data!$H:$H,$A62,Data!$C:$C,AR$1,Data!$D:$D,AR$2)</f>
        <v>0</v>
      </c>
      <c r="AS62" s="5">
        <f>COUNTIFS(Data!$H:$H,$A62,Data!$C:$C,AS$1,Data!$D:$D,AS$2)</f>
        <v>0</v>
      </c>
      <c r="AT62" s="5">
        <f>COUNTIFS(Data!$H:$H,$A62,Data!$C:$C,AT$1,Data!$D:$D,AT$2)</f>
        <v>0</v>
      </c>
      <c r="AU62" s="5">
        <f>COUNTIFS(Data!$H:$H,$A62,Data!$C:$C,AU$1,Data!$D:$D,AU$2)</f>
        <v>0</v>
      </c>
      <c r="AV62" s="5">
        <f>COUNTIFS(Data!$H:$H,$A62,Data!$C:$C,AV$1,Data!$D:$D,AV$2)</f>
        <v>0</v>
      </c>
      <c r="AW62" s="5">
        <f>COUNTIFS(Data!$H:$H,$A62,Data!$C:$C,AW$1,Data!$D:$D,AW$2)</f>
        <v>0</v>
      </c>
      <c r="AX62" s="5">
        <f>COUNTIFS(Data!$H:$H,$A62,Data!$C:$C,AX$1,Data!$D:$D,AX$2)</f>
        <v>0</v>
      </c>
      <c r="AY62" s="5">
        <f>COUNTIFS(Data!$H:$H,$A62,Data!$C:$C,AY$1,Data!$D:$D,AY$2)</f>
        <v>0</v>
      </c>
      <c r="AZ62" s="5">
        <f>COUNTIFS(Data!$H:$H,$A62,Data!$C:$C,AZ$1,Data!$D:$D,AZ$2)</f>
        <v>0</v>
      </c>
      <c r="BA62" s="5">
        <f>COUNTIFS(Data!$H:$H,$A62,Data!$C:$C,BA$1,Data!$D:$D,BA$2)</f>
        <v>0</v>
      </c>
      <c r="BB62" s="5">
        <f>COUNTIFS(Data!$H:$H,$A62,Data!$C:$C,BB$1,Data!$D:$D,BB$2)</f>
        <v>0</v>
      </c>
      <c r="BC62" s="5">
        <f>COUNTIFS(Data!$H:$H,$A62,Data!$C:$C,BC$1,Data!$D:$D,BC$2)</f>
        <v>0</v>
      </c>
      <c r="BD62" s="5">
        <f>COUNTIFS(Data!$H:$H,$A62,Data!$C:$C,BD$1,Data!$D:$D,BD$2)</f>
        <v>0</v>
      </c>
      <c r="BE62" s="5">
        <f>COUNTIFS(Data!$H:$H,$A62,Data!$C:$C,BE$1,Data!$D:$D,BE$2)</f>
        <v>0</v>
      </c>
      <c r="BF62" s="5">
        <f>COUNTIFS(Data!$H:$H,$A62,Data!$C:$C,BF$1,Data!$D:$D,BF$2)</f>
        <v>0</v>
      </c>
      <c r="BG62" s="5">
        <f>COUNTIFS(Data!$H:$H,$A62,Data!$C:$C,BG$1,Data!$D:$D,BG$2)</f>
        <v>0</v>
      </c>
      <c r="BH62" s="5">
        <f>COUNTIFS(Data!$H:$H,$A62,Data!$C:$C,BH$1,Data!$D:$D,BH$2)</f>
        <v>0</v>
      </c>
      <c r="BI62" s="5">
        <f>COUNTIFS(Data!$H:$H,$A62,Data!$C:$C,BI$1,Data!$D:$D,BI$2)</f>
        <v>0</v>
      </c>
      <c r="BJ62" s="5">
        <f>COUNTIFS(Data!$H:$H,$A62,Data!$C:$C,BJ$1,Data!$D:$D,BJ$2)</f>
        <v>0</v>
      </c>
      <c r="BK62" s="5">
        <f>COUNTIFS(Data!$H:$H,$A62,Data!$C:$C,BK$1,Data!$D:$D,BK$2)</f>
        <v>0</v>
      </c>
      <c r="BL62" s="5">
        <f>COUNTIFS(Data!$H:$H,$A62,Data!$C:$C,BL$1,Data!$D:$D,BL$2)</f>
        <v>0</v>
      </c>
      <c r="BM62" s="5">
        <f>COUNTIFS(Data!$H:$H,$A62,Data!$C:$C,BM$1,Data!$D:$D,BM$2)</f>
        <v>0</v>
      </c>
      <c r="BN62" s="5">
        <f>COUNTIFS(Data!$H:$H,$A62,Data!$C:$C,BN$1,Data!$D:$D,BN$2)</f>
        <v>0</v>
      </c>
      <c r="BO62" s="5">
        <f>COUNTIFS(Data!$H:$H,$A62,Data!$C:$C,BO$1,Data!$D:$D,BO$2)</f>
        <v>0</v>
      </c>
      <c r="BP62" s="5">
        <f>COUNTIFS(Data!$H:$H,$A62,Data!$C:$C,BP$1,Data!$D:$D,BP$2)</f>
        <v>0</v>
      </c>
      <c r="BQ62" s="5">
        <f>COUNTIFS(Data!$H:$H,$A62,Data!$C:$C,BQ$1,Data!$D:$D,BQ$2)</f>
        <v>0</v>
      </c>
      <c r="BR62" s="5">
        <f>COUNTIFS(Data!$H:$H,$A62,Data!$C:$C,BR$1,Data!$D:$D,BR$2)</f>
        <v>0</v>
      </c>
      <c r="BS62" s="5">
        <f>COUNTIFS(Data!$H:$H,$A62,Data!$C:$C,BS$1,Data!$D:$D,BS$2)</f>
        <v>0</v>
      </c>
      <c r="BT62" s="5">
        <f>COUNTIFS(Data!$H:$H,$A62,Data!$C:$C,BT$1,Data!$D:$D,BT$2)</f>
        <v>0</v>
      </c>
      <c r="BU62" s="5">
        <f>COUNTIFS(Data!$H:$H,$A62,Data!$C:$C,BU$1,Data!$D:$D,BU$2)</f>
        <v>0</v>
      </c>
      <c r="BV62" s="5">
        <f>COUNTIFS(Data!$H:$H,$A62,Data!$C:$C,BV$1,Data!$D:$D,BV$2)</f>
        <v>0</v>
      </c>
      <c r="BW62" s="5">
        <f>COUNTIFS(Data!$H:$H,$A62,Data!$C:$C,BW$1,Data!$D:$D,BW$2)</f>
        <v>0</v>
      </c>
      <c r="BX62" s="5">
        <f>COUNTIFS(Data!$H:$H,$A62,Data!$C:$C,BX$1,Data!$D:$D,BX$2)</f>
        <v>0</v>
      </c>
      <c r="BY62" s="5">
        <f>COUNTIFS(Data!$H:$H,$A62,Data!$C:$C,BY$1,Data!$D:$D,BY$2)</f>
        <v>0</v>
      </c>
      <c r="BZ62" s="5">
        <f>COUNTIFS(Data!$H:$H,$A62,Data!$C:$C,BZ$1,Data!$D:$D,BZ$2)</f>
        <v>0</v>
      </c>
      <c r="CA62" s="5">
        <f>COUNTIFS(Data!$H:$H,$A62,Data!$C:$C,CA$1,Data!$D:$D,CA$2)</f>
        <v>0</v>
      </c>
      <c r="CB62" s="5">
        <f>COUNTIFS(Data!$H:$H,$A62,Data!$C:$C,CB$1,Data!$D:$D,CB$2)</f>
        <v>0</v>
      </c>
      <c r="CC62" s="5">
        <f>COUNTIFS(Data!$H:$H,$A62,Data!$C:$C,CC$1,Data!$D:$D,CC$2)</f>
        <v>0</v>
      </c>
      <c r="CD62" s="5">
        <f>COUNTIFS(Data!$H:$H,$A62,Data!$C:$C,CD$1,Data!$D:$D,CD$2)</f>
        <v>0</v>
      </c>
      <c r="CE62" s="5">
        <f>COUNTIFS(Data!$H:$H,$A62,Data!$C:$C,CE$1,Data!$D:$D,CE$2)</f>
        <v>0</v>
      </c>
      <c r="CF62" s="5">
        <f>COUNTIFS(Data!$H:$H,$A62,Data!$C:$C,CF$1,Data!$D:$D,CF$2)</f>
        <v>0</v>
      </c>
      <c r="CG62" s="5">
        <f>COUNTIFS(Data!$H:$H,$A62,Data!$C:$C,CG$1,Data!$D:$D,CG$2)</f>
        <v>0</v>
      </c>
      <c r="CH62" s="5">
        <f>COUNTIFS(Data!$H:$H,$A62,Data!$C:$C,CH$1,Data!$D:$D,CH$2)</f>
        <v>0</v>
      </c>
      <c r="CI62" s="5">
        <f>COUNTIFS(Data!$H:$H,$A62,Data!$C:$C,CI$1,Data!$D:$D,CI$2)</f>
        <v>0</v>
      </c>
      <c r="CJ62" s="5">
        <f>COUNTIFS(Data!$H:$H,$A62,Data!$C:$C,CJ$1,Data!$D:$D,CJ$2)</f>
        <v>0</v>
      </c>
      <c r="CK62" s="5">
        <f>COUNTIFS(Data!$H:$H,$A62,Data!$C:$C,CK$1,Data!$D:$D,CK$2)</f>
        <v>0</v>
      </c>
      <c r="CL62" s="5">
        <f>COUNTIFS(Data!$H:$H,$A62,Data!$C:$C,CL$1,Data!$D:$D,CL$2)</f>
        <v>0</v>
      </c>
      <c r="CM62" s="5">
        <f>COUNTIFS(Data!$H:$H,$A62,Data!$C:$C,CM$1,Data!$D:$D,CM$2)</f>
        <v>0</v>
      </c>
      <c r="CN62" s="5">
        <f>COUNTIFS(Data!$H:$H,$A62,Data!$C:$C,CN$1,Data!$D:$D,CN$2)</f>
        <v>0</v>
      </c>
      <c r="CO62" s="5">
        <f>COUNTIFS(Data!$H:$H,$A62,Data!$C:$C,CO$1,Data!$D:$D,CO$2)</f>
        <v>0</v>
      </c>
      <c r="CP62" s="5">
        <f>COUNTIFS(Data!$H:$H,$A62,Data!$C:$C,CP$1,Data!$D:$D,CP$2)</f>
        <v>0</v>
      </c>
      <c r="CQ62" s="5">
        <f>COUNTIFS(Data!$H:$H,$A62,Data!$C:$C,CQ$1,Data!$D:$D,CQ$2)</f>
        <v>0</v>
      </c>
      <c r="CR62" s="5">
        <f>COUNTIFS(Data!$H:$H,$A62,Data!$C:$C,CR$1,Data!$D:$D,CR$2)</f>
        <v>0</v>
      </c>
      <c r="CS62" s="5">
        <f>COUNTIFS(Data!$H:$H,$A62,Data!$C:$C,CS$1,Data!$D:$D,CS$2)</f>
        <v>0</v>
      </c>
      <c r="CT62" s="5">
        <f>COUNTIFS(Data!$H:$H,$A62,Data!$C:$C,CT$1,Data!$D:$D,CT$2)</f>
        <v>0</v>
      </c>
      <c r="CU62" s="5">
        <f>COUNTIFS(Data!$H:$H,$A62,Data!$C:$C,CU$1,Data!$D:$D,CU$2)</f>
        <v>0</v>
      </c>
      <c r="CV62" s="5">
        <f>COUNTIFS(Data!$H:$H,$A62,Data!$C:$C,CV$1,Data!$D:$D,CV$2)</f>
        <v>0</v>
      </c>
      <c r="CW62" s="5">
        <f t="shared" ref="CW62:CX62" si="61">SUMIF($B$2:$CV$2,CW$2, $B62:$CV62)</f>
        <v>1</v>
      </c>
      <c r="CX62" s="5">
        <f t="shared" si="61"/>
        <v>0</v>
      </c>
      <c r="CY62" s="5">
        <f t="shared" si="3"/>
        <v>1</v>
      </c>
    </row>
    <row r="63">
      <c r="A63" s="5" t="str">
        <f>Countries!A61</f>
        <v>MDA</v>
      </c>
      <c r="B63" s="5">
        <f>COUNTIFS(Data!$H:$H,$A63,Data!$C:$C,B$1,Data!$D:$D,B$2)</f>
        <v>0</v>
      </c>
      <c r="C63" s="5">
        <f>COUNTIFS(Data!$H:$H,$A63,Data!$C:$C,C$1,Data!$D:$D,C$2)</f>
        <v>0</v>
      </c>
      <c r="D63" s="5">
        <f>COUNTIFS(Data!$H:$H,$A63,Data!$C:$C,D$1,Data!$D:$D,D$2)</f>
        <v>0</v>
      </c>
      <c r="E63" s="5">
        <f>COUNTIFS(Data!$H:$H,$A63,Data!$C:$C,E$1,Data!$D:$D,E$2)</f>
        <v>0</v>
      </c>
      <c r="F63" s="5">
        <f>COUNTIFS(Data!$H:$H,$A63,Data!$C:$C,F$1,Data!$D:$D,F$2)</f>
        <v>0</v>
      </c>
      <c r="G63" s="5">
        <f>COUNTIFS(Data!$H:$H,$A63,Data!$C:$C,G$1,Data!$D:$D,G$2)</f>
        <v>0</v>
      </c>
      <c r="H63" s="5">
        <f>COUNTIFS(Data!$H:$H,$A63,Data!$C:$C,H$1,Data!$D:$D,H$2)</f>
        <v>0</v>
      </c>
      <c r="I63" s="5">
        <f>COUNTIFS(Data!$H:$H,$A63,Data!$C:$C,I$1,Data!$D:$D,I$2)</f>
        <v>0</v>
      </c>
      <c r="J63" s="5">
        <f>COUNTIFS(Data!$H:$H,$A63,Data!$C:$C,J$1,Data!$D:$D,J$2)</f>
        <v>0</v>
      </c>
      <c r="K63" s="5">
        <f>COUNTIFS(Data!$H:$H,$A63,Data!$C:$C,K$1,Data!$D:$D,K$2)</f>
        <v>0</v>
      </c>
      <c r="L63" s="5">
        <f>COUNTIFS(Data!$H:$H,$A63,Data!$C:$C,L$1,Data!$D:$D,L$2)</f>
        <v>0</v>
      </c>
      <c r="M63" s="5">
        <f>COUNTIFS(Data!$H:$H,$A63,Data!$C:$C,M$1,Data!$D:$D,M$2)</f>
        <v>0</v>
      </c>
      <c r="N63" s="5">
        <f>COUNTIFS(Data!$H:$H,$A63,Data!$C:$C,N$1,Data!$D:$D,N$2)</f>
        <v>0</v>
      </c>
      <c r="O63" s="5">
        <f>COUNTIFS(Data!$H:$H,$A63,Data!$C:$C,O$1,Data!$D:$D,O$2)</f>
        <v>0</v>
      </c>
      <c r="P63" s="5">
        <f>COUNTIFS(Data!$H:$H,$A63,Data!$C:$C,P$1,Data!$D:$D,P$2)</f>
        <v>0</v>
      </c>
      <c r="Q63" s="5">
        <f>COUNTIFS(Data!$H:$H,$A63,Data!$C:$C,Q$1,Data!$D:$D,Q$2)</f>
        <v>0</v>
      </c>
      <c r="R63" s="5">
        <f>COUNTIFS(Data!$H:$H,$A63,Data!$C:$C,R$1,Data!$D:$D,R$2)</f>
        <v>0</v>
      </c>
      <c r="S63" s="5">
        <f>COUNTIFS(Data!$H:$H,$A63,Data!$C:$C,S$1,Data!$D:$D,S$2)</f>
        <v>0</v>
      </c>
      <c r="T63" s="5">
        <f>COUNTIFS(Data!$H:$H,$A63,Data!$C:$C,T$1,Data!$D:$D,T$2)</f>
        <v>0</v>
      </c>
      <c r="U63" s="5">
        <f>COUNTIFS(Data!$H:$H,$A63,Data!$C:$C,U$1,Data!$D:$D,U$2)</f>
        <v>0</v>
      </c>
      <c r="V63" s="5">
        <f>COUNTIFS(Data!$H:$H,$A63,Data!$C:$C,V$1,Data!$D:$D,V$2)</f>
        <v>0</v>
      </c>
      <c r="W63" s="5">
        <f>COUNTIFS(Data!$H:$H,$A63,Data!$C:$C,W$1,Data!$D:$D,W$2)</f>
        <v>0</v>
      </c>
      <c r="X63" s="5">
        <f>COUNTIFS(Data!$H:$H,$A63,Data!$C:$C,X$1,Data!$D:$D,X$2)</f>
        <v>0</v>
      </c>
      <c r="Y63" s="5">
        <f>COUNTIFS(Data!$H:$H,$A63,Data!$C:$C,Y$1,Data!$D:$D,Y$2)</f>
        <v>0</v>
      </c>
      <c r="Z63" s="5">
        <f>COUNTIFS(Data!$H:$H,$A63,Data!$C:$C,Z$1,Data!$D:$D,Z$2)</f>
        <v>0</v>
      </c>
      <c r="AA63" s="5">
        <f>COUNTIFS(Data!$H:$H,$A63,Data!$C:$C,AA$1,Data!$D:$D,AA$2)</f>
        <v>0</v>
      </c>
      <c r="AB63" s="5">
        <f>COUNTIFS(Data!$H:$H,$A63,Data!$C:$C,AB$1,Data!$D:$D,AB$2)</f>
        <v>0</v>
      </c>
      <c r="AC63" s="5">
        <f>COUNTIFS(Data!$H:$H,$A63,Data!$C:$C,AC$1,Data!$D:$D,AC$2)</f>
        <v>0</v>
      </c>
      <c r="AD63" s="5">
        <f>COUNTIFS(Data!$H:$H,$A63,Data!$C:$C,AD$1,Data!$D:$D,AD$2)</f>
        <v>0</v>
      </c>
      <c r="AE63" s="5">
        <f>COUNTIFS(Data!$H:$H,$A63,Data!$C:$C,AE$1,Data!$D:$D,AE$2)</f>
        <v>0</v>
      </c>
      <c r="AF63" s="5">
        <f>COUNTIFS(Data!$H:$H,$A63,Data!$C:$C,AF$1,Data!$D:$D,AF$2)</f>
        <v>0</v>
      </c>
      <c r="AG63" s="5">
        <f>COUNTIFS(Data!$H:$H,$A63,Data!$C:$C,AG$1,Data!$D:$D,AG$2)</f>
        <v>0</v>
      </c>
      <c r="AH63" s="5">
        <f>COUNTIFS(Data!$H:$H,$A63,Data!$C:$C,AH$1,Data!$D:$D,AH$2)</f>
        <v>0</v>
      </c>
      <c r="AI63" s="5">
        <f>COUNTIFS(Data!$H:$H,$A63,Data!$C:$C,AI$1,Data!$D:$D,AI$2)</f>
        <v>0</v>
      </c>
      <c r="AJ63" s="5">
        <f>COUNTIFS(Data!$H:$H,$A63,Data!$C:$C,AJ$1,Data!$D:$D,AJ$2)</f>
        <v>0</v>
      </c>
      <c r="AK63" s="5">
        <f>COUNTIFS(Data!$H:$H,$A63,Data!$C:$C,AK$1,Data!$D:$D,AK$2)</f>
        <v>0</v>
      </c>
      <c r="AL63" s="5">
        <f>COUNTIFS(Data!$H:$H,$A63,Data!$C:$C,AL$1,Data!$D:$D,AL$2)</f>
        <v>0</v>
      </c>
      <c r="AM63" s="5">
        <f>COUNTIFS(Data!$H:$H,$A63,Data!$C:$C,AM$1,Data!$D:$D,AM$2)</f>
        <v>0</v>
      </c>
      <c r="AN63" s="5">
        <f>COUNTIFS(Data!$H:$H,$A63,Data!$C:$C,AN$1,Data!$D:$D,AN$2)</f>
        <v>0</v>
      </c>
      <c r="AO63" s="5">
        <f>COUNTIFS(Data!$H:$H,$A63,Data!$C:$C,AO$1,Data!$D:$D,AO$2)</f>
        <v>0</v>
      </c>
      <c r="AP63" s="5">
        <f>COUNTIFS(Data!$H:$H,$A63,Data!$C:$C,AP$1,Data!$D:$D,AP$2)</f>
        <v>0</v>
      </c>
      <c r="AQ63" s="5">
        <f>COUNTIFS(Data!$H:$H,$A63,Data!$C:$C,AQ$1,Data!$D:$D,AQ$2)</f>
        <v>0</v>
      </c>
      <c r="AR63" s="5">
        <f>COUNTIFS(Data!$H:$H,$A63,Data!$C:$C,AR$1,Data!$D:$D,AR$2)</f>
        <v>0</v>
      </c>
      <c r="AS63" s="5">
        <f>COUNTIFS(Data!$H:$H,$A63,Data!$C:$C,AS$1,Data!$D:$D,AS$2)</f>
        <v>0</v>
      </c>
      <c r="AT63" s="5">
        <f>COUNTIFS(Data!$H:$H,$A63,Data!$C:$C,AT$1,Data!$D:$D,AT$2)</f>
        <v>0</v>
      </c>
      <c r="AU63" s="5">
        <f>COUNTIFS(Data!$H:$H,$A63,Data!$C:$C,AU$1,Data!$D:$D,AU$2)</f>
        <v>0</v>
      </c>
      <c r="AV63" s="5">
        <f>COUNTIFS(Data!$H:$H,$A63,Data!$C:$C,AV$1,Data!$D:$D,AV$2)</f>
        <v>0</v>
      </c>
      <c r="AW63" s="5">
        <f>COUNTIFS(Data!$H:$H,$A63,Data!$C:$C,AW$1,Data!$D:$D,AW$2)</f>
        <v>0</v>
      </c>
      <c r="AX63" s="5">
        <f>COUNTIFS(Data!$H:$H,$A63,Data!$C:$C,AX$1,Data!$D:$D,AX$2)</f>
        <v>0</v>
      </c>
      <c r="AY63" s="5">
        <f>COUNTIFS(Data!$H:$H,$A63,Data!$C:$C,AY$1,Data!$D:$D,AY$2)</f>
        <v>0</v>
      </c>
      <c r="AZ63" s="5">
        <f>COUNTIFS(Data!$H:$H,$A63,Data!$C:$C,AZ$1,Data!$D:$D,AZ$2)</f>
        <v>0</v>
      </c>
      <c r="BA63" s="5">
        <f>COUNTIFS(Data!$H:$H,$A63,Data!$C:$C,BA$1,Data!$D:$D,BA$2)</f>
        <v>0</v>
      </c>
      <c r="BB63" s="5">
        <f>COUNTIFS(Data!$H:$H,$A63,Data!$C:$C,BB$1,Data!$D:$D,BB$2)</f>
        <v>0</v>
      </c>
      <c r="BC63" s="5">
        <f>COUNTIFS(Data!$H:$H,$A63,Data!$C:$C,BC$1,Data!$D:$D,BC$2)</f>
        <v>0</v>
      </c>
      <c r="BD63" s="5">
        <f>COUNTIFS(Data!$H:$H,$A63,Data!$C:$C,BD$1,Data!$D:$D,BD$2)</f>
        <v>0</v>
      </c>
      <c r="BE63" s="5">
        <f>COUNTIFS(Data!$H:$H,$A63,Data!$C:$C,BE$1,Data!$D:$D,BE$2)</f>
        <v>0</v>
      </c>
      <c r="BF63" s="5">
        <f>COUNTIFS(Data!$H:$H,$A63,Data!$C:$C,BF$1,Data!$D:$D,BF$2)</f>
        <v>0</v>
      </c>
      <c r="BG63" s="5">
        <f>COUNTIFS(Data!$H:$H,$A63,Data!$C:$C,BG$1,Data!$D:$D,BG$2)</f>
        <v>0</v>
      </c>
      <c r="BH63" s="5">
        <f>COUNTIFS(Data!$H:$H,$A63,Data!$C:$C,BH$1,Data!$D:$D,BH$2)</f>
        <v>0</v>
      </c>
      <c r="BI63" s="5">
        <f>COUNTIFS(Data!$H:$H,$A63,Data!$C:$C,BI$1,Data!$D:$D,BI$2)</f>
        <v>0</v>
      </c>
      <c r="BJ63" s="5">
        <f>COUNTIFS(Data!$H:$H,$A63,Data!$C:$C,BJ$1,Data!$D:$D,BJ$2)</f>
        <v>0</v>
      </c>
      <c r="BK63" s="5">
        <f>COUNTIFS(Data!$H:$H,$A63,Data!$C:$C,BK$1,Data!$D:$D,BK$2)</f>
        <v>0</v>
      </c>
      <c r="BL63" s="5">
        <f>COUNTIFS(Data!$H:$H,$A63,Data!$C:$C,BL$1,Data!$D:$D,BL$2)</f>
        <v>0</v>
      </c>
      <c r="BM63" s="5">
        <f>COUNTIFS(Data!$H:$H,$A63,Data!$C:$C,BM$1,Data!$D:$D,BM$2)</f>
        <v>0</v>
      </c>
      <c r="BN63" s="5">
        <f>COUNTIFS(Data!$H:$H,$A63,Data!$C:$C,BN$1,Data!$D:$D,BN$2)</f>
        <v>0</v>
      </c>
      <c r="BO63" s="5">
        <f>COUNTIFS(Data!$H:$H,$A63,Data!$C:$C,BO$1,Data!$D:$D,BO$2)</f>
        <v>0</v>
      </c>
      <c r="BP63" s="5">
        <f>COUNTIFS(Data!$H:$H,$A63,Data!$C:$C,BP$1,Data!$D:$D,BP$2)</f>
        <v>0</v>
      </c>
      <c r="BQ63" s="5">
        <f>COUNTIFS(Data!$H:$H,$A63,Data!$C:$C,BQ$1,Data!$D:$D,BQ$2)</f>
        <v>0</v>
      </c>
      <c r="BR63" s="5">
        <f>COUNTIFS(Data!$H:$H,$A63,Data!$C:$C,BR$1,Data!$D:$D,BR$2)</f>
        <v>0</v>
      </c>
      <c r="BS63" s="5">
        <f>COUNTIFS(Data!$H:$H,$A63,Data!$C:$C,BS$1,Data!$D:$D,BS$2)</f>
        <v>0</v>
      </c>
      <c r="BT63" s="5">
        <f>COUNTIFS(Data!$H:$H,$A63,Data!$C:$C,BT$1,Data!$D:$D,BT$2)</f>
        <v>0</v>
      </c>
      <c r="BU63" s="5">
        <f>COUNTIFS(Data!$H:$H,$A63,Data!$C:$C,BU$1,Data!$D:$D,BU$2)</f>
        <v>0</v>
      </c>
      <c r="BV63" s="5">
        <f>COUNTIFS(Data!$H:$H,$A63,Data!$C:$C,BV$1,Data!$D:$D,BV$2)</f>
        <v>0</v>
      </c>
      <c r="BW63" s="5">
        <f>COUNTIFS(Data!$H:$H,$A63,Data!$C:$C,BW$1,Data!$D:$D,BW$2)</f>
        <v>0</v>
      </c>
      <c r="BX63" s="5">
        <f>COUNTIFS(Data!$H:$H,$A63,Data!$C:$C,BX$1,Data!$D:$D,BX$2)</f>
        <v>0</v>
      </c>
      <c r="BY63" s="5">
        <f>COUNTIFS(Data!$H:$H,$A63,Data!$C:$C,BY$1,Data!$D:$D,BY$2)</f>
        <v>0</v>
      </c>
      <c r="BZ63" s="5">
        <f>COUNTIFS(Data!$H:$H,$A63,Data!$C:$C,BZ$1,Data!$D:$D,BZ$2)</f>
        <v>0</v>
      </c>
      <c r="CA63" s="5">
        <f>COUNTIFS(Data!$H:$H,$A63,Data!$C:$C,CA$1,Data!$D:$D,CA$2)</f>
        <v>0</v>
      </c>
      <c r="CB63" s="5">
        <f>COUNTIFS(Data!$H:$H,$A63,Data!$C:$C,CB$1,Data!$D:$D,CB$2)</f>
        <v>0</v>
      </c>
      <c r="CC63" s="5">
        <f>COUNTIFS(Data!$H:$H,$A63,Data!$C:$C,CC$1,Data!$D:$D,CC$2)</f>
        <v>0</v>
      </c>
      <c r="CD63" s="5">
        <f>COUNTIFS(Data!$H:$H,$A63,Data!$C:$C,CD$1,Data!$D:$D,CD$2)</f>
        <v>0</v>
      </c>
      <c r="CE63" s="5">
        <f>COUNTIFS(Data!$H:$H,$A63,Data!$C:$C,CE$1,Data!$D:$D,CE$2)</f>
        <v>0</v>
      </c>
      <c r="CF63" s="5">
        <f>COUNTIFS(Data!$H:$H,$A63,Data!$C:$C,CF$1,Data!$D:$D,CF$2)</f>
        <v>0</v>
      </c>
      <c r="CG63" s="5">
        <f>COUNTIFS(Data!$H:$H,$A63,Data!$C:$C,CG$1,Data!$D:$D,CG$2)</f>
        <v>0</v>
      </c>
      <c r="CH63" s="5">
        <f>COUNTIFS(Data!$H:$H,$A63,Data!$C:$C,CH$1,Data!$D:$D,CH$2)</f>
        <v>0</v>
      </c>
      <c r="CI63" s="5">
        <f>COUNTIFS(Data!$H:$H,$A63,Data!$C:$C,CI$1,Data!$D:$D,CI$2)</f>
        <v>0</v>
      </c>
      <c r="CJ63" s="5">
        <f>COUNTIFS(Data!$H:$H,$A63,Data!$C:$C,CJ$1,Data!$D:$D,CJ$2)</f>
        <v>0</v>
      </c>
      <c r="CK63" s="5">
        <f>COUNTIFS(Data!$H:$H,$A63,Data!$C:$C,CK$1,Data!$D:$D,CK$2)</f>
        <v>0</v>
      </c>
      <c r="CL63" s="5">
        <f>COUNTIFS(Data!$H:$H,$A63,Data!$C:$C,CL$1,Data!$D:$D,CL$2)</f>
        <v>0</v>
      </c>
      <c r="CM63" s="5">
        <f>COUNTIFS(Data!$H:$H,$A63,Data!$C:$C,CM$1,Data!$D:$D,CM$2)</f>
        <v>0</v>
      </c>
      <c r="CN63" s="5">
        <f>COUNTIFS(Data!$H:$H,$A63,Data!$C:$C,CN$1,Data!$D:$D,CN$2)</f>
        <v>0</v>
      </c>
      <c r="CO63" s="5">
        <f>COUNTIFS(Data!$H:$H,$A63,Data!$C:$C,CO$1,Data!$D:$D,CO$2)</f>
        <v>0</v>
      </c>
      <c r="CP63" s="5">
        <f>COUNTIFS(Data!$H:$H,$A63,Data!$C:$C,CP$1,Data!$D:$D,CP$2)</f>
        <v>0</v>
      </c>
      <c r="CQ63" s="5">
        <f>COUNTIFS(Data!$H:$H,$A63,Data!$C:$C,CQ$1,Data!$D:$D,CQ$2)</f>
        <v>0</v>
      </c>
      <c r="CR63" s="5">
        <f>COUNTIFS(Data!$H:$H,$A63,Data!$C:$C,CR$1,Data!$D:$D,CR$2)</f>
        <v>0</v>
      </c>
      <c r="CS63" s="5">
        <f>COUNTIFS(Data!$H:$H,$A63,Data!$C:$C,CS$1,Data!$D:$D,CS$2)</f>
        <v>0</v>
      </c>
      <c r="CT63" s="5">
        <f>COUNTIFS(Data!$H:$H,$A63,Data!$C:$C,CT$1,Data!$D:$D,CT$2)</f>
        <v>0</v>
      </c>
      <c r="CU63" s="5">
        <f>COUNTIFS(Data!$H:$H,$A63,Data!$C:$C,CU$1,Data!$D:$D,CU$2)</f>
        <v>0</v>
      </c>
      <c r="CV63" s="5">
        <f>COUNTIFS(Data!$H:$H,$A63,Data!$C:$C,CV$1,Data!$D:$D,CV$2)</f>
        <v>0</v>
      </c>
      <c r="CW63" s="5">
        <f t="shared" ref="CW63:CX63" si="62">SUMIF($B$2:$CV$2,CW$2, $B63:$CV63)</f>
        <v>0</v>
      </c>
      <c r="CX63" s="5">
        <f t="shared" si="62"/>
        <v>0</v>
      </c>
      <c r="CY63" s="5">
        <f t="shared" si="3"/>
        <v>0</v>
      </c>
    </row>
    <row r="64">
      <c r="A64" s="5" t="str">
        <f>Countries!A62</f>
        <v>MEX</v>
      </c>
      <c r="B64" s="5">
        <f>COUNTIFS(Data!$H:$H,$A64,Data!$C:$C,B$1,Data!$D:$D,B$2)</f>
        <v>0</v>
      </c>
      <c r="C64" s="5">
        <f>COUNTIFS(Data!$H:$H,$A64,Data!$C:$C,C$1,Data!$D:$D,C$2)</f>
        <v>0</v>
      </c>
      <c r="D64" s="5">
        <f>COUNTIFS(Data!$H:$H,$A64,Data!$C:$C,D$1,Data!$D:$D,D$2)</f>
        <v>0</v>
      </c>
      <c r="E64" s="5">
        <f>COUNTIFS(Data!$H:$H,$A64,Data!$C:$C,E$1,Data!$D:$D,E$2)</f>
        <v>0</v>
      </c>
      <c r="F64" s="5">
        <f>COUNTIFS(Data!$H:$H,$A64,Data!$C:$C,F$1,Data!$D:$D,F$2)</f>
        <v>0</v>
      </c>
      <c r="G64" s="5">
        <f>COUNTIFS(Data!$H:$H,$A64,Data!$C:$C,G$1,Data!$D:$D,G$2)</f>
        <v>0</v>
      </c>
      <c r="H64" s="5">
        <f>COUNTIFS(Data!$H:$H,$A64,Data!$C:$C,H$1,Data!$D:$D,H$2)</f>
        <v>0</v>
      </c>
      <c r="I64" s="5">
        <f>COUNTIFS(Data!$H:$H,$A64,Data!$C:$C,I$1,Data!$D:$D,I$2)</f>
        <v>0</v>
      </c>
      <c r="J64" s="5">
        <f>COUNTIFS(Data!$H:$H,$A64,Data!$C:$C,J$1,Data!$D:$D,J$2)</f>
        <v>0</v>
      </c>
      <c r="K64" s="5">
        <f>COUNTIFS(Data!$H:$H,$A64,Data!$C:$C,K$1,Data!$D:$D,K$2)</f>
        <v>0</v>
      </c>
      <c r="L64" s="5">
        <f>COUNTIFS(Data!$H:$H,$A64,Data!$C:$C,L$1,Data!$D:$D,L$2)</f>
        <v>0</v>
      </c>
      <c r="M64" s="5">
        <f>COUNTIFS(Data!$H:$H,$A64,Data!$C:$C,M$1,Data!$D:$D,M$2)</f>
        <v>0</v>
      </c>
      <c r="N64" s="5">
        <f>COUNTIFS(Data!$H:$H,$A64,Data!$C:$C,N$1,Data!$D:$D,N$2)</f>
        <v>0</v>
      </c>
      <c r="O64" s="5">
        <f>COUNTIFS(Data!$H:$H,$A64,Data!$C:$C,O$1,Data!$D:$D,O$2)</f>
        <v>0</v>
      </c>
      <c r="P64" s="5">
        <f>COUNTIFS(Data!$H:$H,$A64,Data!$C:$C,P$1,Data!$D:$D,P$2)</f>
        <v>0</v>
      </c>
      <c r="Q64" s="5">
        <f>COUNTIFS(Data!$H:$H,$A64,Data!$C:$C,Q$1,Data!$D:$D,Q$2)</f>
        <v>0</v>
      </c>
      <c r="R64" s="5">
        <f>COUNTIFS(Data!$H:$H,$A64,Data!$C:$C,R$1,Data!$D:$D,R$2)</f>
        <v>0</v>
      </c>
      <c r="S64" s="5">
        <f>COUNTIFS(Data!$H:$H,$A64,Data!$C:$C,S$1,Data!$D:$D,S$2)</f>
        <v>0</v>
      </c>
      <c r="T64" s="5">
        <f>COUNTIFS(Data!$H:$H,$A64,Data!$C:$C,T$1,Data!$D:$D,T$2)</f>
        <v>0</v>
      </c>
      <c r="U64" s="5">
        <f>COUNTIFS(Data!$H:$H,$A64,Data!$C:$C,U$1,Data!$D:$D,U$2)</f>
        <v>0</v>
      </c>
      <c r="V64" s="5">
        <f>COUNTIFS(Data!$H:$H,$A64,Data!$C:$C,V$1,Data!$D:$D,V$2)</f>
        <v>0</v>
      </c>
      <c r="W64" s="5">
        <f>COUNTIFS(Data!$H:$H,$A64,Data!$C:$C,W$1,Data!$D:$D,W$2)</f>
        <v>0</v>
      </c>
      <c r="X64" s="5">
        <f>COUNTIFS(Data!$H:$H,$A64,Data!$C:$C,X$1,Data!$D:$D,X$2)</f>
        <v>0</v>
      </c>
      <c r="Y64" s="5">
        <f>COUNTIFS(Data!$H:$H,$A64,Data!$C:$C,Y$1,Data!$D:$D,Y$2)</f>
        <v>0</v>
      </c>
      <c r="Z64" s="5">
        <f>COUNTIFS(Data!$H:$H,$A64,Data!$C:$C,Z$1,Data!$D:$D,Z$2)</f>
        <v>0</v>
      </c>
      <c r="AA64" s="5">
        <f>COUNTIFS(Data!$H:$H,$A64,Data!$C:$C,AA$1,Data!$D:$D,AA$2)</f>
        <v>0</v>
      </c>
      <c r="AB64" s="5">
        <f>COUNTIFS(Data!$H:$H,$A64,Data!$C:$C,AB$1,Data!$D:$D,AB$2)</f>
        <v>0</v>
      </c>
      <c r="AC64" s="5">
        <f>COUNTIFS(Data!$H:$H,$A64,Data!$C:$C,AC$1,Data!$D:$D,AC$2)</f>
        <v>0</v>
      </c>
      <c r="AD64" s="5">
        <f>COUNTIFS(Data!$H:$H,$A64,Data!$C:$C,AD$1,Data!$D:$D,AD$2)</f>
        <v>0</v>
      </c>
      <c r="AE64" s="5">
        <f>COUNTIFS(Data!$H:$H,$A64,Data!$C:$C,AE$1,Data!$D:$D,AE$2)</f>
        <v>0</v>
      </c>
      <c r="AF64" s="5">
        <f>COUNTIFS(Data!$H:$H,$A64,Data!$C:$C,AF$1,Data!$D:$D,AF$2)</f>
        <v>0</v>
      </c>
      <c r="AG64" s="5">
        <f>COUNTIFS(Data!$H:$H,$A64,Data!$C:$C,AG$1,Data!$D:$D,AG$2)</f>
        <v>0</v>
      </c>
      <c r="AH64" s="5">
        <f>COUNTIFS(Data!$H:$H,$A64,Data!$C:$C,AH$1,Data!$D:$D,AH$2)</f>
        <v>0</v>
      </c>
      <c r="AI64" s="5">
        <f>COUNTIFS(Data!$H:$H,$A64,Data!$C:$C,AI$1,Data!$D:$D,AI$2)</f>
        <v>0</v>
      </c>
      <c r="AJ64" s="5">
        <f>COUNTIFS(Data!$H:$H,$A64,Data!$C:$C,AJ$1,Data!$D:$D,AJ$2)</f>
        <v>0</v>
      </c>
      <c r="AK64" s="5">
        <f>COUNTIFS(Data!$H:$H,$A64,Data!$C:$C,AK$1,Data!$D:$D,AK$2)</f>
        <v>0</v>
      </c>
      <c r="AL64" s="5">
        <f>COUNTIFS(Data!$H:$H,$A64,Data!$C:$C,AL$1,Data!$D:$D,AL$2)</f>
        <v>0</v>
      </c>
      <c r="AM64" s="5">
        <f>COUNTIFS(Data!$H:$H,$A64,Data!$C:$C,AM$1,Data!$D:$D,AM$2)</f>
        <v>0</v>
      </c>
      <c r="AN64" s="5">
        <f>COUNTIFS(Data!$H:$H,$A64,Data!$C:$C,AN$1,Data!$D:$D,AN$2)</f>
        <v>0</v>
      </c>
      <c r="AO64" s="5">
        <f>COUNTIFS(Data!$H:$H,$A64,Data!$C:$C,AO$1,Data!$D:$D,AO$2)</f>
        <v>0</v>
      </c>
      <c r="AP64" s="5">
        <f>COUNTIFS(Data!$H:$H,$A64,Data!$C:$C,AP$1,Data!$D:$D,AP$2)</f>
        <v>0</v>
      </c>
      <c r="AQ64" s="5">
        <f>COUNTIFS(Data!$H:$H,$A64,Data!$C:$C,AQ$1,Data!$D:$D,AQ$2)</f>
        <v>0</v>
      </c>
      <c r="AR64" s="5">
        <f>COUNTIFS(Data!$H:$H,$A64,Data!$C:$C,AR$1,Data!$D:$D,AR$2)</f>
        <v>0</v>
      </c>
      <c r="AS64" s="5">
        <f>COUNTIFS(Data!$H:$H,$A64,Data!$C:$C,AS$1,Data!$D:$D,AS$2)</f>
        <v>0</v>
      </c>
      <c r="AT64" s="5">
        <f>COUNTIFS(Data!$H:$H,$A64,Data!$C:$C,AT$1,Data!$D:$D,AT$2)</f>
        <v>0</v>
      </c>
      <c r="AU64" s="5">
        <f>COUNTIFS(Data!$H:$H,$A64,Data!$C:$C,AU$1,Data!$D:$D,AU$2)</f>
        <v>0</v>
      </c>
      <c r="AV64" s="5">
        <f>COUNTIFS(Data!$H:$H,$A64,Data!$C:$C,AV$1,Data!$D:$D,AV$2)</f>
        <v>0</v>
      </c>
      <c r="AW64" s="5">
        <f>COUNTIFS(Data!$H:$H,$A64,Data!$C:$C,AW$1,Data!$D:$D,AW$2)</f>
        <v>0</v>
      </c>
      <c r="AX64" s="5">
        <f>COUNTIFS(Data!$H:$H,$A64,Data!$C:$C,AX$1,Data!$D:$D,AX$2)</f>
        <v>0</v>
      </c>
      <c r="AY64" s="5">
        <f>COUNTIFS(Data!$H:$H,$A64,Data!$C:$C,AY$1,Data!$D:$D,AY$2)</f>
        <v>0</v>
      </c>
      <c r="AZ64" s="5">
        <f>COUNTIFS(Data!$H:$H,$A64,Data!$C:$C,AZ$1,Data!$D:$D,AZ$2)</f>
        <v>0</v>
      </c>
      <c r="BA64" s="5">
        <f>COUNTIFS(Data!$H:$H,$A64,Data!$C:$C,BA$1,Data!$D:$D,BA$2)</f>
        <v>0</v>
      </c>
      <c r="BB64" s="5">
        <f>COUNTIFS(Data!$H:$H,$A64,Data!$C:$C,BB$1,Data!$D:$D,BB$2)</f>
        <v>0</v>
      </c>
      <c r="BC64" s="5">
        <f>COUNTIFS(Data!$H:$H,$A64,Data!$C:$C,BC$1,Data!$D:$D,BC$2)</f>
        <v>0</v>
      </c>
      <c r="BD64" s="5">
        <f>COUNTIFS(Data!$H:$H,$A64,Data!$C:$C,BD$1,Data!$D:$D,BD$2)</f>
        <v>0</v>
      </c>
      <c r="BE64" s="5">
        <f>COUNTIFS(Data!$H:$H,$A64,Data!$C:$C,BE$1,Data!$D:$D,BE$2)</f>
        <v>0</v>
      </c>
      <c r="BF64" s="5">
        <f>COUNTIFS(Data!$H:$H,$A64,Data!$C:$C,BF$1,Data!$D:$D,BF$2)</f>
        <v>0</v>
      </c>
      <c r="BG64" s="5">
        <f>COUNTIFS(Data!$H:$H,$A64,Data!$C:$C,BG$1,Data!$D:$D,BG$2)</f>
        <v>0</v>
      </c>
      <c r="BH64" s="5">
        <f>COUNTIFS(Data!$H:$H,$A64,Data!$C:$C,BH$1,Data!$D:$D,BH$2)</f>
        <v>0</v>
      </c>
      <c r="BI64" s="5">
        <f>COUNTIFS(Data!$H:$H,$A64,Data!$C:$C,BI$1,Data!$D:$D,BI$2)</f>
        <v>0</v>
      </c>
      <c r="BJ64" s="5">
        <f>COUNTIFS(Data!$H:$H,$A64,Data!$C:$C,BJ$1,Data!$D:$D,BJ$2)</f>
        <v>0</v>
      </c>
      <c r="BK64" s="5">
        <f>COUNTIFS(Data!$H:$H,$A64,Data!$C:$C,BK$1,Data!$D:$D,BK$2)</f>
        <v>0</v>
      </c>
      <c r="BL64" s="5">
        <f>COUNTIFS(Data!$H:$H,$A64,Data!$C:$C,BL$1,Data!$D:$D,BL$2)</f>
        <v>0</v>
      </c>
      <c r="BM64" s="5">
        <f>COUNTIFS(Data!$H:$H,$A64,Data!$C:$C,BM$1,Data!$D:$D,BM$2)</f>
        <v>0</v>
      </c>
      <c r="BN64" s="5">
        <f>COUNTIFS(Data!$H:$H,$A64,Data!$C:$C,BN$1,Data!$D:$D,BN$2)</f>
        <v>0</v>
      </c>
      <c r="BO64" s="5">
        <f>COUNTIFS(Data!$H:$H,$A64,Data!$C:$C,BO$1,Data!$D:$D,BO$2)</f>
        <v>0</v>
      </c>
      <c r="BP64" s="5">
        <f>COUNTIFS(Data!$H:$H,$A64,Data!$C:$C,BP$1,Data!$D:$D,BP$2)</f>
        <v>0</v>
      </c>
      <c r="BQ64" s="5">
        <f>COUNTIFS(Data!$H:$H,$A64,Data!$C:$C,BQ$1,Data!$D:$D,BQ$2)</f>
        <v>0</v>
      </c>
      <c r="BR64" s="5">
        <f>COUNTIFS(Data!$H:$H,$A64,Data!$C:$C,BR$1,Data!$D:$D,BR$2)</f>
        <v>0</v>
      </c>
      <c r="BS64" s="5">
        <f>COUNTIFS(Data!$H:$H,$A64,Data!$C:$C,BS$1,Data!$D:$D,BS$2)</f>
        <v>0</v>
      </c>
      <c r="BT64" s="5">
        <f>COUNTIFS(Data!$H:$H,$A64,Data!$C:$C,BT$1,Data!$D:$D,BT$2)</f>
        <v>0</v>
      </c>
      <c r="BU64" s="5">
        <f>COUNTIFS(Data!$H:$H,$A64,Data!$C:$C,BU$1,Data!$D:$D,BU$2)</f>
        <v>0</v>
      </c>
      <c r="BV64" s="5">
        <f>COUNTIFS(Data!$H:$H,$A64,Data!$C:$C,BV$1,Data!$D:$D,BV$2)</f>
        <v>0</v>
      </c>
      <c r="BW64" s="5">
        <f>COUNTIFS(Data!$H:$H,$A64,Data!$C:$C,BW$1,Data!$D:$D,BW$2)</f>
        <v>0</v>
      </c>
      <c r="BX64" s="5">
        <f>COUNTIFS(Data!$H:$H,$A64,Data!$C:$C,BX$1,Data!$D:$D,BX$2)</f>
        <v>0</v>
      </c>
      <c r="BY64" s="5">
        <f>COUNTIFS(Data!$H:$H,$A64,Data!$C:$C,BY$1,Data!$D:$D,BY$2)</f>
        <v>0</v>
      </c>
      <c r="BZ64" s="5">
        <f>COUNTIFS(Data!$H:$H,$A64,Data!$C:$C,BZ$1,Data!$D:$D,BZ$2)</f>
        <v>0</v>
      </c>
      <c r="CA64" s="5">
        <f>COUNTIFS(Data!$H:$H,$A64,Data!$C:$C,CA$1,Data!$D:$D,CA$2)</f>
        <v>0</v>
      </c>
      <c r="CB64" s="5">
        <f>COUNTIFS(Data!$H:$H,$A64,Data!$C:$C,CB$1,Data!$D:$D,CB$2)</f>
        <v>0</v>
      </c>
      <c r="CC64" s="5">
        <f>COUNTIFS(Data!$H:$H,$A64,Data!$C:$C,CC$1,Data!$D:$D,CC$2)</f>
        <v>0</v>
      </c>
      <c r="CD64" s="5">
        <f>COUNTIFS(Data!$H:$H,$A64,Data!$C:$C,CD$1,Data!$D:$D,CD$2)</f>
        <v>0</v>
      </c>
      <c r="CE64" s="5">
        <f>COUNTIFS(Data!$H:$H,$A64,Data!$C:$C,CE$1,Data!$D:$D,CE$2)</f>
        <v>0</v>
      </c>
      <c r="CF64" s="5">
        <f>COUNTIFS(Data!$H:$H,$A64,Data!$C:$C,CF$1,Data!$D:$D,CF$2)</f>
        <v>0</v>
      </c>
      <c r="CG64" s="5">
        <f>COUNTIFS(Data!$H:$H,$A64,Data!$C:$C,CG$1,Data!$D:$D,CG$2)</f>
        <v>0</v>
      </c>
      <c r="CH64" s="5">
        <f>COUNTIFS(Data!$H:$H,$A64,Data!$C:$C,CH$1,Data!$D:$D,CH$2)</f>
        <v>0</v>
      </c>
      <c r="CI64" s="5">
        <f>COUNTIFS(Data!$H:$H,$A64,Data!$C:$C,CI$1,Data!$D:$D,CI$2)</f>
        <v>0</v>
      </c>
      <c r="CJ64" s="5">
        <f>COUNTIFS(Data!$H:$H,$A64,Data!$C:$C,CJ$1,Data!$D:$D,CJ$2)</f>
        <v>0</v>
      </c>
      <c r="CK64" s="5">
        <f>COUNTIFS(Data!$H:$H,$A64,Data!$C:$C,CK$1,Data!$D:$D,CK$2)</f>
        <v>0</v>
      </c>
      <c r="CL64" s="5">
        <f>COUNTIFS(Data!$H:$H,$A64,Data!$C:$C,CL$1,Data!$D:$D,CL$2)</f>
        <v>0</v>
      </c>
      <c r="CM64" s="5">
        <f>COUNTIFS(Data!$H:$H,$A64,Data!$C:$C,CM$1,Data!$D:$D,CM$2)</f>
        <v>0</v>
      </c>
      <c r="CN64" s="5">
        <f>COUNTIFS(Data!$H:$H,$A64,Data!$C:$C,CN$1,Data!$D:$D,CN$2)</f>
        <v>0</v>
      </c>
      <c r="CO64" s="5">
        <f>COUNTIFS(Data!$H:$H,$A64,Data!$C:$C,CO$1,Data!$D:$D,CO$2)</f>
        <v>0</v>
      </c>
      <c r="CP64" s="5">
        <f>COUNTIFS(Data!$H:$H,$A64,Data!$C:$C,CP$1,Data!$D:$D,CP$2)</f>
        <v>0</v>
      </c>
      <c r="CQ64" s="5">
        <f>COUNTIFS(Data!$H:$H,$A64,Data!$C:$C,CQ$1,Data!$D:$D,CQ$2)</f>
        <v>0</v>
      </c>
      <c r="CR64" s="5">
        <f>COUNTIFS(Data!$H:$H,$A64,Data!$C:$C,CR$1,Data!$D:$D,CR$2)</f>
        <v>0</v>
      </c>
      <c r="CS64" s="5">
        <f>COUNTIFS(Data!$H:$H,$A64,Data!$C:$C,CS$1,Data!$D:$D,CS$2)</f>
        <v>0</v>
      </c>
      <c r="CT64" s="5">
        <f>COUNTIFS(Data!$H:$H,$A64,Data!$C:$C,CT$1,Data!$D:$D,CT$2)</f>
        <v>0</v>
      </c>
      <c r="CU64" s="5">
        <f>COUNTIFS(Data!$H:$H,$A64,Data!$C:$C,CU$1,Data!$D:$D,CU$2)</f>
        <v>0</v>
      </c>
      <c r="CV64" s="5">
        <f>COUNTIFS(Data!$H:$H,$A64,Data!$C:$C,CV$1,Data!$D:$D,CV$2)</f>
        <v>0</v>
      </c>
      <c r="CW64" s="5">
        <f t="shared" ref="CW64:CX64" si="63">SUMIF($B$2:$CV$2,CW$2, $B64:$CV64)</f>
        <v>0</v>
      </c>
      <c r="CX64" s="5">
        <f t="shared" si="63"/>
        <v>0</v>
      </c>
      <c r="CY64" s="5">
        <f t="shared" si="3"/>
        <v>0</v>
      </c>
    </row>
    <row r="65">
      <c r="A65" s="5" t="str">
        <f>Countries!A63</f>
        <v>MGL</v>
      </c>
      <c r="B65" s="5">
        <f>COUNTIFS(Data!$H:$H,$A65,Data!$C:$C,B$1,Data!$D:$D,B$2)</f>
        <v>0</v>
      </c>
      <c r="C65" s="5">
        <f>COUNTIFS(Data!$H:$H,$A65,Data!$C:$C,C$1,Data!$D:$D,C$2)</f>
        <v>0</v>
      </c>
      <c r="D65" s="5">
        <f>COUNTIFS(Data!$H:$H,$A65,Data!$C:$C,D$1,Data!$D:$D,D$2)</f>
        <v>0</v>
      </c>
      <c r="E65" s="5">
        <f>COUNTIFS(Data!$H:$H,$A65,Data!$C:$C,E$1,Data!$D:$D,E$2)</f>
        <v>0</v>
      </c>
      <c r="F65" s="5">
        <f>COUNTIFS(Data!$H:$H,$A65,Data!$C:$C,F$1,Data!$D:$D,F$2)</f>
        <v>0</v>
      </c>
      <c r="G65" s="5">
        <f>COUNTIFS(Data!$H:$H,$A65,Data!$C:$C,G$1,Data!$D:$D,G$2)</f>
        <v>0</v>
      </c>
      <c r="H65" s="5">
        <f>COUNTIFS(Data!$H:$H,$A65,Data!$C:$C,H$1,Data!$D:$D,H$2)</f>
        <v>0</v>
      </c>
      <c r="I65" s="5">
        <f>COUNTIFS(Data!$H:$H,$A65,Data!$C:$C,I$1,Data!$D:$D,I$2)</f>
        <v>0</v>
      </c>
      <c r="J65" s="5">
        <f>COUNTIFS(Data!$H:$H,$A65,Data!$C:$C,J$1,Data!$D:$D,J$2)</f>
        <v>0</v>
      </c>
      <c r="K65" s="5">
        <f>COUNTIFS(Data!$H:$H,$A65,Data!$C:$C,K$1,Data!$D:$D,K$2)</f>
        <v>0</v>
      </c>
      <c r="L65" s="5">
        <f>COUNTIFS(Data!$H:$H,$A65,Data!$C:$C,L$1,Data!$D:$D,L$2)</f>
        <v>0</v>
      </c>
      <c r="M65" s="5">
        <f>COUNTIFS(Data!$H:$H,$A65,Data!$C:$C,M$1,Data!$D:$D,M$2)</f>
        <v>0</v>
      </c>
      <c r="N65" s="5">
        <f>COUNTIFS(Data!$H:$H,$A65,Data!$C:$C,N$1,Data!$D:$D,N$2)</f>
        <v>0</v>
      </c>
      <c r="O65" s="5">
        <f>COUNTIFS(Data!$H:$H,$A65,Data!$C:$C,O$1,Data!$D:$D,O$2)</f>
        <v>0</v>
      </c>
      <c r="P65" s="5">
        <f>COUNTIFS(Data!$H:$H,$A65,Data!$C:$C,P$1,Data!$D:$D,P$2)</f>
        <v>0</v>
      </c>
      <c r="Q65" s="5">
        <f>COUNTIFS(Data!$H:$H,$A65,Data!$C:$C,Q$1,Data!$D:$D,Q$2)</f>
        <v>0</v>
      </c>
      <c r="R65" s="5">
        <f>COUNTIFS(Data!$H:$H,$A65,Data!$C:$C,R$1,Data!$D:$D,R$2)</f>
        <v>0</v>
      </c>
      <c r="S65" s="5">
        <f>COUNTIFS(Data!$H:$H,$A65,Data!$C:$C,S$1,Data!$D:$D,S$2)</f>
        <v>0</v>
      </c>
      <c r="T65" s="5">
        <f>COUNTIFS(Data!$H:$H,$A65,Data!$C:$C,T$1,Data!$D:$D,T$2)</f>
        <v>0</v>
      </c>
      <c r="U65" s="5">
        <f>COUNTIFS(Data!$H:$H,$A65,Data!$C:$C,U$1,Data!$D:$D,U$2)</f>
        <v>0</v>
      </c>
      <c r="V65" s="5">
        <f>COUNTIFS(Data!$H:$H,$A65,Data!$C:$C,V$1,Data!$D:$D,V$2)</f>
        <v>0</v>
      </c>
      <c r="W65" s="5">
        <f>COUNTIFS(Data!$H:$H,$A65,Data!$C:$C,W$1,Data!$D:$D,W$2)</f>
        <v>0</v>
      </c>
      <c r="X65" s="5">
        <f>COUNTIFS(Data!$H:$H,$A65,Data!$C:$C,X$1,Data!$D:$D,X$2)</f>
        <v>0</v>
      </c>
      <c r="Y65" s="5">
        <f>COUNTIFS(Data!$H:$H,$A65,Data!$C:$C,Y$1,Data!$D:$D,Y$2)</f>
        <v>0</v>
      </c>
      <c r="Z65" s="5">
        <f>COUNTIFS(Data!$H:$H,$A65,Data!$C:$C,Z$1,Data!$D:$D,Z$2)</f>
        <v>0</v>
      </c>
      <c r="AA65" s="5">
        <f>COUNTIFS(Data!$H:$H,$A65,Data!$C:$C,AA$1,Data!$D:$D,AA$2)</f>
        <v>0</v>
      </c>
      <c r="AB65" s="5">
        <f>COUNTIFS(Data!$H:$H,$A65,Data!$C:$C,AB$1,Data!$D:$D,AB$2)</f>
        <v>0</v>
      </c>
      <c r="AC65" s="5">
        <f>COUNTIFS(Data!$H:$H,$A65,Data!$C:$C,AC$1,Data!$D:$D,AC$2)</f>
        <v>0</v>
      </c>
      <c r="AD65" s="5">
        <f>COUNTIFS(Data!$H:$H,$A65,Data!$C:$C,AD$1,Data!$D:$D,AD$2)</f>
        <v>0</v>
      </c>
      <c r="AE65" s="5">
        <f>COUNTIFS(Data!$H:$H,$A65,Data!$C:$C,AE$1,Data!$D:$D,AE$2)</f>
        <v>0</v>
      </c>
      <c r="AF65" s="5">
        <f>COUNTIFS(Data!$H:$H,$A65,Data!$C:$C,AF$1,Data!$D:$D,AF$2)</f>
        <v>0</v>
      </c>
      <c r="AG65" s="5">
        <f>COUNTIFS(Data!$H:$H,$A65,Data!$C:$C,AG$1,Data!$D:$D,AG$2)</f>
        <v>0</v>
      </c>
      <c r="AH65" s="5">
        <f>COUNTIFS(Data!$H:$H,$A65,Data!$C:$C,AH$1,Data!$D:$D,AH$2)</f>
        <v>0</v>
      </c>
      <c r="AI65" s="5">
        <f>COUNTIFS(Data!$H:$H,$A65,Data!$C:$C,AI$1,Data!$D:$D,AI$2)</f>
        <v>0</v>
      </c>
      <c r="AJ65" s="5">
        <f>COUNTIFS(Data!$H:$H,$A65,Data!$C:$C,AJ$1,Data!$D:$D,AJ$2)</f>
        <v>0</v>
      </c>
      <c r="AK65" s="5">
        <f>COUNTIFS(Data!$H:$H,$A65,Data!$C:$C,AK$1,Data!$D:$D,AK$2)</f>
        <v>0</v>
      </c>
      <c r="AL65" s="5">
        <f>COUNTIFS(Data!$H:$H,$A65,Data!$C:$C,AL$1,Data!$D:$D,AL$2)</f>
        <v>0</v>
      </c>
      <c r="AM65" s="5">
        <f>COUNTIFS(Data!$H:$H,$A65,Data!$C:$C,AM$1,Data!$D:$D,AM$2)</f>
        <v>0</v>
      </c>
      <c r="AN65" s="5">
        <f>COUNTIFS(Data!$H:$H,$A65,Data!$C:$C,AN$1,Data!$D:$D,AN$2)</f>
        <v>0</v>
      </c>
      <c r="AO65" s="5">
        <f>COUNTIFS(Data!$H:$H,$A65,Data!$C:$C,AO$1,Data!$D:$D,AO$2)</f>
        <v>0</v>
      </c>
      <c r="AP65" s="5">
        <f>COUNTIFS(Data!$H:$H,$A65,Data!$C:$C,AP$1,Data!$D:$D,AP$2)</f>
        <v>0</v>
      </c>
      <c r="AQ65" s="5">
        <f>COUNTIFS(Data!$H:$H,$A65,Data!$C:$C,AQ$1,Data!$D:$D,AQ$2)</f>
        <v>0</v>
      </c>
      <c r="AR65" s="5">
        <f>COUNTIFS(Data!$H:$H,$A65,Data!$C:$C,AR$1,Data!$D:$D,AR$2)</f>
        <v>0</v>
      </c>
      <c r="AS65" s="5">
        <f>COUNTIFS(Data!$H:$H,$A65,Data!$C:$C,AS$1,Data!$D:$D,AS$2)</f>
        <v>0</v>
      </c>
      <c r="AT65" s="5">
        <f>COUNTIFS(Data!$H:$H,$A65,Data!$C:$C,AT$1,Data!$D:$D,AT$2)</f>
        <v>0</v>
      </c>
      <c r="AU65" s="5">
        <f>COUNTIFS(Data!$H:$H,$A65,Data!$C:$C,AU$1,Data!$D:$D,AU$2)</f>
        <v>0</v>
      </c>
      <c r="AV65" s="5">
        <f>COUNTIFS(Data!$H:$H,$A65,Data!$C:$C,AV$1,Data!$D:$D,AV$2)</f>
        <v>0</v>
      </c>
      <c r="AW65" s="5">
        <f>COUNTIFS(Data!$H:$H,$A65,Data!$C:$C,AW$1,Data!$D:$D,AW$2)</f>
        <v>0</v>
      </c>
      <c r="AX65" s="5">
        <f>COUNTIFS(Data!$H:$H,$A65,Data!$C:$C,AX$1,Data!$D:$D,AX$2)</f>
        <v>0</v>
      </c>
      <c r="AY65" s="5">
        <f>COUNTIFS(Data!$H:$H,$A65,Data!$C:$C,AY$1,Data!$D:$D,AY$2)</f>
        <v>1</v>
      </c>
      <c r="AZ65" s="5">
        <f>COUNTIFS(Data!$H:$H,$A65,Data!$C:$C,AZ$1,Data!$D:$D,AZ$2)</f>
        <v>0</v>
      </c>
      <c r="BA65" s="5">
        <f>COUNTIFS(Data!$H:$H,$A65,Data!$C:$C,BA$1,Data!$D:$D,BA$2)</f>
        <v>0</v>
      </c>
      <c r="BB65" s="5">
        <f>COUNTIFS(Data!$H:$H,$A65,Data!$C:$C,BB$1,Data!$D:$D,BB$2)</f>
        <v>0</v>
      </c>
      <c r="BC65" s="5">
        <f>COUNTIFS(Data!$H:$H,$A65,Data!$C:$C,BC$1,Data!$D:$D,BC$2)</f>
        <v>0</v>
      </c>
      <c r="BD65" s="5">
        <f>COUNTIFS(Data!$H:$H,$A65,Data!$C:$C,BD$1,Data!$D:$D,BD$2)</f>
        <v>0</v>
      </c>
      <c r="BE65" s="5">
        <f>COUNTIFS(Data!$H:$H,$A65,Data!$C:$C,BE$1,Data!$D:$D,BE$2)</f>
        <v>0</v>
      </c>
      <c r="BF65" s="5">
        <f>COUNTIFS(Data!$H:$H,$A65,Data!$C:$C,BF$1,Data!$D:$D,BF$2)</f>
        <v>0</v>
      </c>
      <c r="BG65" s="5">
        <f>COUNTIFS(Data!$H:$H,$A65,Data!$C:$C,BG$1,Data!$D:$D,BG$2)</f>
        <v>0</v>
      </c>
      <c r="BH65" s="5">
        <f>COUNTIFS(Data!$H:$H,$A65,Data!$C:$C,BH$1,Data!$D:$D,BH$2)</f>
        <v>0</v>
      </c>
      <c r="BI65" s="5">
        <f>COUNTIFS(Data!$H:$H,$A65,Data!$C:$C,BI$1,Data!$D:$D,BI$2)</f>
        <v>0</v>
      </c>
      <c r="BJ65" s="5">
        <f>COUNTIFS(Data!$H:$H,$A65,Data!$C:$C,BJ$1,Data!$D:$D,BJ$2)</f>
        <v>0</v>
      </c>
      <c r="BK65" s="5">
        <f>COUNTIFS(Data!$H:$H,$A65,Data!$C:$C,BK$1,Data!$D:$D,BK$2)</f>
        <v>0</v>
      </c>
      <c r="BL65" s="5">
        <f>COUNTIFS(Data!$H:$H,$A65,Data!$C:$C,BL$1,Data!$D:$D,BL$2)</f>
        <v>0</v>
      </c>
      <c r="BM65" s="5">
        <f>COUNTIFS(Data!$H:$H,$A65,Data!$C:$C,BM$1,Data!$D:$D,BM$2)</f>
        <v>0</v>
      </c>
      <c r="BN65" s="5">
        <f>COUNTIFS(Data!$H:$H,$A65,Data!$C:$C,BN$1,Data!$D:$D,BN$2)</f>
        <v>0</v>
      </c>
      <c r="BO65" s="5">
        <f>COUNTIFS(Data!$H:$H,$A65,Data!$C:$C,BO$1,Data!$D:$D,BO$2)</f>
        <v>0</v>
      </c>
      <c r="BP65" s="5">
        <f>COUNTIFS(Data!$H:$H,$A65,Data!$C:$C,BP$1,Data!$D:$D,BP$2)</f>
        <v>0</v>
      </c>
      <c r="BQ65" s="5">
        <f>COUNTIFS(Data!$H:$H,$A65,Data!$C:$C,BQ$1,Data!$D:$D,BQ$2)</f>
        <v>0</v>
      </c>
      <c r="BR65" s="5">
        <f>COUNTIFS(Data!$H:$H,$A65,Data!$C:$C,BR$1,Data!$D:$D,BR$2)</f>
        <v>0</v>
      </c>
      <c r="BS65" s="5">
        <f>COUNTIFS(Data!$H:$H,$A65,Data!$C:$C,BS$1,Data!$D:$D,BS$2)</f>
        <v>0</v>
      </c>
      <c r="BT65" s="5">
        <f>COUNTIFS(Data!$H:$H,$A65,Data!$C:$C,BT$1,Data!$D:$D,BT$2)</f>
        <v>0</v>
      </c>
      <c r="BU65" s="5">
        <f>COUNTIFS(Data!$H:$H,$A65,Data!$C:$C,BU$1,Data!$D:$D,BU$2)</f>
        <v>0</v>
      </c>
      <c r="BV65" s="5">
        <f>COUNTIFS(Data!$H:$H,$A65,Data!$C:$C,BV$1,Data!$D:$D,BV$2)</f>
        <v>0</v>
      </c>
      <c r="BW65" s="5">
        <f>COUNTIFS(Data!$H:$H,$A65,Data!$C:$C,BW$1,Data!$D:$D,BW$2)</f>
        <v>0</v>
      </c>
      <c r="BX65" s="5">
        <f>COUNTIFS(Data!$H:$H,$A65,Data!$C:$C,BX$1,Data!$D:$D,BX$2)</f>
        <v>0</v>
      </c>
      <c r="BY65" s="5">
        <f>COUNTIFS(Data!$H:$H,$A65,Data!$C:$C,BY$1,Data!$D:$D,BY$2)</f>
        <v>0</v>
      </c>
      <c r="BZ65" s="5">
        <f>COUNTIFS(Data!$H:$H,$A65,Data!$C:$C,BZ$1,Data!$D:$D,BZ$2)</f>
        <v>0</v>
      </c>
      <c r="CA65" s="5">
        <f>COUNTIFS(Data!$H:$H,$A65,Data!$C:$C,CA$1,Data!$D:$D,CA$2)</f>
        <v>0</v>
      </c>
      <c r="CB65" s="5">
        <f>COUNTIFS(Data!$H:$H,$A65,Data!$C:$C,CB$1,Data!$D:$D,CB$2)</f>
        <v>0</v>
      </c>
      <c r="CC65" s="5">
        <f>COUNTIFS(Data!$H:$H,$A65,Data!$C:$C,CC$1,Data!$D:$D,CC$2)</f>
        <v>0</v>
      </c>
      <c r="CD65" s="5">
        <f>COUNTIFS(Data!$H:$H,$A65,Data!$C:$C,CD$1,Data!$D:$D,CD$2)</f>
        <v>0</v>
      </c>
      <c r="CE65" s="5">
        <f>COUNTIFS(Data!$H:$H,$A65,Data!$C:$C,CE$1,Data!$D:$D,CE$2)</f>
        <v>0</v>
      </c>
      <c r="CF65" s="5">
        <f>COUNTIFS(Data!$H:$H,$A65,Data!$C:$C,CF$1,Data!$D:$D,CF$2)</f>
        <v>0</v>
      </c>
      <c r="CG65" s="5">
        <f>COUNTIFS(Data!$H:$H,$A65,Data!$C:$C,CG$1,Data!$D:$D,CG$2)</f>
        <v>0</v>
      </c>
      <c r="CH65" s="5">
        <f>COUNTIFS(Data!$H:$H,$A65,Data!$C:$C,CH$1,Data!$D:$D,CH$2)</f>
        <v>0</v>
      </c>
      <c r="CI65" s="5">
        <f>COUNTIFS(Data!$H:$H,$A65,Data!$C:$C,CI$1,Data!$D:$D,CI$2)</f>
        <v>0</v>
      </c>
      <c r="CJ65" s="5">
        <f>COUNTIFS(Data!$H:$H,$A65,Data!$C:$C,CJ$1,Data!$D:$D,CJ$2)</f>
        <v>0</v>
      </c>
      <c r="CK65" s="5">
        <f>COUNTIFS(Data!$H:$H,$A65,Data!$C:$C,CK$1,Data!$D:$D,CK$2)</f>
        <v>0</v>
      </c>
      <c r="CL65" s="5">
        <f>COUNTIFS(Data!$H:$H,$A65,Data!$C:$C,CL$1,Data!$D:$D,CL$2)</f>
        <v>0</v>
      </c>
      <c r="CM65" s="5">
        <f>COUNTIFS(Data!$H:$H,$A65,Data!$C:$C,CM$1,Data!$D:$D,CM$2)</f>
        <v>0</v>
      </c>
      <c r="CN65" s="5">
        <f>COUNTIFS(Data!$H:$H,$A65,Data!$C:$C,CN$1,Data!$D:$D,CN$2)</f>
        <v>0</v>
      </c>
      <c r="CO65" s="5">
        <f>COUNTIFS(Data!$H:$H,$A65,Data!$C:$C,CO$1,Data!$D:$D,CO$2)</f>
        <v>0</v>
      </c>
      <c r="CP65" s="5">
        <f>COUNTIFS(Data!$H:$H,$A65,Data!$C:$C,CP$1,Data!$D:$D,CP$2)</f>
        <v>0</v>
      </c>
      <c r="CQ65" s="5">
        <f>COUNTIFS(Data!$H:$H,$A65,Data!$C:$C,CQ$1,Data!$D:$D,CQ$2)</f>
        <v>0</v>
      </c>
      <c r="CR65" s="5">
        <f>COUNTIFS(Data!$H:$H,$A65,Data!$C:$C,CR$1,Data!$D:$D,CR$2)</f>
        <v>0</v>
      </c>
      <c r="CS65" s="5">
        <f>COUNTIFS(Data!$H:$H,$A65,Data!$C:$C,CS$1,Data!$D:$D,CS$2)</f>
        <v>0</v>
      </c>
      <c r="CT65" s="5">
        <f>COUNTIFS(Data!$H:$H,$A65,Data!$C:$C,CT$1,Data!$D:$D,CT$2)</f>
        <v>0</v>
      </c>
      <c r="CU65" s="5">
        <f>COUNTIFS(Data!$H:$H,$A65,Data!$C:$C,CU$1,Data!$D:$D,CU$2)</f>
        <v>0</v>
      </c>
      <c r="CV65" s="5">
        <f>COUNTIFS(Data!$H:$H,$A65,Data!$C:$C,CV$1,Data!$D:$D,CV$2)</f>
        <v>0</v>
      </c>
      <c r="CW65" s="5">
        <f t="shared" ref="CW65:CX65" si="64">SUMIF($B$2:$CV$2,CW$2, $B65:$CV65)</f>
        <v>1</v>
      </c>
      <c r="CX65" s="5">
        <f t="shared" si="64"/>
        <v>0</v>
      </c>
      <c r="CY65" s="5">
        <f t="shared" si="3"/>
        <v>1</v>
      </c>
    </row>
    <row r="66">
      <c r="A66" s="5" t="str">
        <f>Countries!A64</f>
        <v>MKD</v>
      </c>
      <c r="B66" s="5">
        <f>COUNTIFS(Data!$H:$H,$A66,Data!$C:$C,B$1,Data!$D:$D,B$2)</f>
        <v>0</v>
      </c>
      <c r="C66" s="5">
        <f>COUNTIFS(Data!$H:$H,$A66,Data!$C:$C,C$1,Data!$D:$D,C$2)</f>
        <v>0</v>
      </c>
      <c r="D66" s="5">
        <f>COUNTIFS(Data!$H:$H,$A66,Data!$C:$C,D$1,Data!$D:$D,D$2)</f>
        <v>0</v>
      </c>
      <c r="E66" s="5">
        <f>COUNTIFS(Data!$H:$H,$A66,Data!$C:$C,E$1,Data!$D:$D,E$2)</f>
        <v>0</v>
      </c>
      <c r="F66" s="5">
        <f>COUNTIFS(Data!$H:$H,$A66,Data!$C:$C,F$1,Data!$D:$D,F$2)</f>
        <v>0</v>
      </c>
      <c r="G66" s="5">
        <f>COUNTIFS(Data!$H:$H,$A66,Data!$C:$C,G$1,Data!$D:$D,G$2)</f>
        <v>0</v>
      </c>
      <c r="H66" s="5">
        <f>COUNTIFS(Data!$H:$H,$A66,Data!$C:$C,H$1,Data!$D:$D,H$2)</f>
        <v>0</v>
      </c>
      <c r="I66" s="5">
        <f>COUNTIFS(Data!$H:$H,$A66,Data!$C:$C,I$1,Data!$D:$D,I$2)</f>
        <v>0</v>
      </c>
      <c r="J66" s="5">
        <f>COUNTIFS(Data!$H:$H,$A66,Data!$C:$C,J$1,Data!$D:$D,J$2)</f>
        <v>0</v>
      </c>
      <c r="K66" s="5">
        <f>COUNTIFS(Data!$H:$H,$A66,Data!$C:$C,K$1,Data!$D:$D,K$2)</f>
        <v>0</v>
      </c>
      <c r="L66" s="5">
        <f>COUNTIFS(Data!$H:$H,$A66,Data!$C:$C,L$1,Data!$D:$D,L$2)</f>
        <v>0</v>
      </c>
      <c r="M66" s="5">
        <f>COUNTIFS(Data!$H:$H,$A66,Data!$C:$C,M$1,Data!$D:$D,M$2)</f>
        <v>0</v>
      </c>
      <c r="N66" s="5">
        <f>COUNTIFS(Data!$H:$H,$A66,Data!$C:$C,N$1,Data!$D:$D,N$2)</f>
        <v>0</v>
      </c>
      <c r="O66" s="5">
        <f>COUNTIFS(Data!$H:$H,$A66,Data!$C:$C,O$1,Data!$D:$D,O$2)</f>
        <v>0</v>
      </c>
      <c r="P66" s="5">
        <f>COUNTIFS(Data!$H:$H,$A66,Data!$C:$C,P$1,Data!$D:$D,P$2)</f>
        <v>0</v>
      </c>
      <c r="Q66" s="5">
        <f>COUNTIFS(Data!$H:$H,$A66,Data!$C:$C,Q$1,Data!$D:$D,Q$2)</f>
        <v>0</v>
      </c>
      <c r="R66" s="5">
        <f>COUNTIFS(Data!$H:$H,$A66,Data!$C:$C,R$1,Data!$D:$D,R$2)</f>
        <v>0</v>
      </c>
      <c r="S66" s="5">
        <f>COUNTIFS(Data!$H:$H,$A66,Data!$C:$C,S$1,Data!$D:$D,S$2)</f>
        <v>0</v>
      </c>
      <c r="T66" s="5">
        <f>COUNTIFS(Data!$H:$H,$A66,Data!$C:$C,T$1,Data!$D:$D,T$2)</f>
        <v>0</v>
      </c>
      <c r="U66" s="5">
        <f>COUNTIFS(Data!$H:$H,$A66,Data!$C:$C,U$1,Data!$D:$D,U$2)</f>
        <v>0</v>
      </c>
      <c r="V66" s="5">
        <f>COUNTIFS(Data!$H:$H,$A66,Data!$C:$C,V$1,Data!$D:$D,V$2)</f>
        <v>0</v>
      </c>
      <c r="W66" s="5">
        <f>COUNTIFS(Data!$H:$H,$A66,Data!$C:$C,W$1,Data!$D:$D,W$2)</f>
        <v>0</v>
      </c>
      <c r="X66" s="5">
        <f>COUNTIFS(Data!$H:$H,$A66,Data!$C:$C,X$1,Data!$D:$D,X$2)</f>
        <v>0</v>
      </c>
      <c r="Y66" s="5">
        <f>COUNTIFS(Data!$H:$H,$A66,Data!$C:$C,Y$1,Data!$D:$D,Y$2)</f>
        <v>0</v>
      </c>
      <c r="Z66" s="5">
        <f>COUNTIFS(Data!$H:$H,$A66,Data!$C:$C,Z$1,Data!$D:$D,Z$2)</f>
        <v>0</v>
      </c>
      <c r="AA66" s="5">
        <f>COUNTIFS(Data!$H:$H,$A66,Data!$C:$C,AA$1,Data!$D:$D,AA$2)</f>
        <v>0</v>
      </c>
      <c r="AB66" s="5">
        <f>COUNTIFS(Data!$H:$H,$A66,Data!$C:$C,AB$1,Data!$D:$D,AB$2)</f>
        <v>0</v>
      </c>
      <c r="AC66" s="5">
        <f>COUNTIFS(Data!$H:$H,$A66,Data!$C:$C,AC$1,Data!$D:$D,AC$2)</f>
        <v>0</v>
      </c>
      <c r="AD66" s="5">
        <f>COUNTIFS(Data!$H:$H,$A66,Data!$C:$C,AD$1,Data!$D:$D,AD$2)</f>
        <v>0</v>
      </c>
      <c r="AE66" s="5">
        <f>COUNTIFS(Data!$H:$H,$A66,Data!$C:$C,AE$1,Data!$D:$D,AE$2)</f>
        <v>0</v>
      </c>
      <c r="AF66" s="5">
        <f>COUNTIFS(Data!$H:$H,$A66,Data!$C:$C,AF$1,Data!$D:$D,AF$2)</f>
        <v>0</v>
      </c>
      <c r="AG66" s="5">
        <f>COUNTIFS(Data!$H:$H,$A66,Data!$C:$C,AG$1,Data!$D:$D,AG$2)</f>
        <v>0</v>
      </c>
      <c r="AH66" s="5">
        <f>COUNTIFS(Data!$H:$H,$A66,Data!$C:$C,AH$1,Data!$D:$D,AH$2)</f>
        <v>0</v>
      </c>
      <c r="AI66" s="5">
        <f>COUNTIFS(Data!$H:$H,$A66,Data!$C:$C,AI$1,Data!$D:$D,AI$2)</f>
        <v>0</v>
      </c>
      <c r="AJ66" s="5">
        <f>COUNTIFS(Data!$H:$H,$A66,Data!$C:$C,AJ$1,Data!$D:$D,AJ$2)</f>
        <v>0</v>
      </c>
      <c r="AK66" s="5">
        <f>COUNTIFS(Data!$H:$H,$A66,Data!$C:$C,AK$1,Data!$D:$D,AK$2)</f>
        <v>0</v>
      </c>
      <c r="AL66" s="5">
        <f>COUNTIFS(Data!$H:$H,$A66,Data!$C:$C,AL$1,Data!$D:$D,AL$2)</f>
        <v>0</v>
      </c>
      <c r="AM66" s="5">
        <f>COUNTIFS(Data!$H:$H,$A66,Data!$C:$C,AM$1,Data!$D:$D,AM$2)</f>
        <v>0</v>
      </c>
      <c r="AN66" s="5">
        <f>COUNTIFS(Data!$H:$H,$A66,Data!$C:$C,AN$1,Data!$D:$D,AN$2)</f>
        <v>0</v>
      </c>
      <c r="AO66" s="5">
        <f>COUNTIFS(Data!$H:$H,$A66,Data!$C:$C,AO$1,Data!$D:$D,AO$2)</f>
        <v>0</v>
      </c>
      <c r="AP66" s="5">
        <f>COUNTIFS(Data!$H:$H,$A66,Data!$C:$C,AP$1,Data!$D:$D,AP$2)</f>
        <v>0</v>
      </c>
      <c r="AQ66" s="5">
        <f>COUNTIFS(Data!$H:$H,$A66,Data!$C:$C,AQ$1,Data!$D:$D,AQ$2)</f>
        <v>0</v>
      </c>
      <c r="AR66" s="5">
        <f>COUNTIFS(Data!$H:$H,$A66,Data!$C:$C,AR$1,Data!$D:$D,AR$2)</f>
        <v>0</v>
      </c>
      <c r="AS66" s="5">
        <f>COUNTIFS(Data!$H:$H,$A66,Data!$C:$C,AS$1,Data!$D:$D,AS$2)</f>
        <v>0</v>
      </c>
      <c r="AT66" s="5">
        <f>COUNTIFS(Data!$H:$H,$A66,Data!$C:$C,AT$1,Data!$D:$D,AT$2)</f>
        <v>0</v>
      </c>
      <c r="AU66" s="5">
        <f>COUNTIFS(Data!$H:$H,$A66,Data!$C:$C,AU$1,Data!$D:$D,AU$2)</f>
        <v>0</v>
      </c>
      <c r="AV66" s="5">
        <f>COUNTIFS(Data!$H:$H,$A66,Data!$C:$C,AV$1,Data!$D:$D,AV$2)</f>
        <v>0</v>
      </c>
      <c r="AW66" s="5">
        <f>COUNTIFS(Data!$H:$H,$A66,Data!$C:$C,AW$1,Data!$D:$D,AW$2)</f>
        <v>0</v>
      </c>
      <c r="AX66" s="5">
        <f>COUNTIFS(Data!$H:$H,$A66,Data!$C:$C,AX$1,Data!$D:$D,AX$2)</f>
        <v>0</v>
      </c>
      <c r="AY66" s="5">
        <f>COUNTIFS(Data!$H:$H,$A66,Data!$C:$C,AY$1,Data!$D:$D,AY$2)</f>
        <v>0</v>
      </c>
      <c r="AZ66" s="5">
        <f>COUNTIFS(Data!$H:$H,$A66,Data!$C:$C,AZ$1,Data!$D:$D,AZ$2)</f>
        <v>0</v>
      </c>
      <c r="BA66" s="5">
        <f>COUNTIFS(Data!$H:$H,$A66,Data!$C:$C,BA$1,Data!$D:$D,BA$2)</f>
        <v>0</v>
      </c>
      <c r="BB66" s="5">
        <f>COUNTIFS(Data!$H:$H,$A66,Data!$C:$C,BB$1,Data!$D:$D,BB$2)</f>
        <v>0</v>
      </c>
      <c r="BC66" s="5">
        <f>COUNTIFS(Data!$H:$H,$A66,Data!$C:$C,BC$1,Data!$D:$D,BC$2)</f>
        <v>0</v>
      </c>
      <c r="BD66" s="5">
        <f>COUNTIFS(Data!$H:$H,$A66,Data!$C:$C,BD$1,Data!$D:$D,BD$2)</f>
        <v>0</v>
      </c>
      <c r="BE66" s="5">
        <f>COUNTIFS(Data!$H:$H,$A66,Data!$C:$C,BE$1,Data!$D:$D,BE$2)</f>
        <v>0</v>
      </c>
      <c r="BF66" s="5">
        <f>COUNTIFS(Data!$H:$H,$A66,Data!$C:$C,BF$1,Data!$D:$D,BF$2)</f>
        <v>0</v>
      </c>
      <c r="BG66" s="5">
        <f>COUNTIFS(Data!$H:$H,$A66,Data!$C:$C,BG$1,Data!$D:$D,BG$2)</f>
        <v>0</v>
      </c>
      <c r="BH66" s="5">
        <f>COUNTIFS(Data!$H:$H,$A66,Data!$C:$C,BH$1,Data!$D:$D,BH$2)</f>
        <v>0</v>
      </c>
      <c r="BI66" s="5">
        <f>COUNTIFS(Data!$H:$H,$A66,Data!$C:$C,BI$1,Data!$D:$D,BI$2)</f>
        <v>0</v>
      </c>
      <c r="BJ66" s="5">
        <f>COUNTIFS(Data!$H:$H,$A66,Data!$C:$C,BJ$1,Data!$D:$D,BJ$2)</f>
        <v>0</v>
      </c>
      <c r="BK66" s="5">
        <f>COUNTIFS(Data!$H:$H,$A66,Data!$C:$C,BK$1,Data!$D:$D,BK$2)</f>
        <v>0</v>
      </c>
      <c r="BL66" s="5">
        <f>COUNTIFS(Data!$H:$H,$A66,Data!$C:$C,BL$1,Data!$D:$D,BL$2)</f>
        <v>0</v>
      </c>
      <c r="BM66" s="5">
        <f>COUNTIFS(Data!$H:$H,$A66,Data!$C:$C,BM$1,Data!$D:$D,BM$2)</f>
        <v>0</v>
      </c>
      <c r="BN66" s="5">
        <f>COUNTIFS(Data!$H:$H,$A66,Data!$C:$C,BN$1,Data!$D:$D,BN$2)</f>
        <v>0</v>
      </c>
      <c r="BO66" s="5">
        <f>COUNTIFS(Data!$H:$H,$A66,Data!$C:$C,BO$1,Data!$D:$D,BO$2)</f>
        <v>0</v>
      </c>
      <c r="BP66" s="5">
        <f>COUNTIFS(Data!$H:$H,$A66,Data!$C:$C,BP$1,Data!$D:$D,BP$2)</f>
        <v>0</v>
      </c>
      <c r="BQ66" s="5">
        <f>COUNTIFS(Data!$H:$H,$A66,Data!$C:$C,BQ$1,Data!$D:$D,BQ$2)</f>
        <v>0</v>
      </c>
      <c r="BR66" s="5">
        <f>COUNTIFS(Data!$H:$H,$A66,Data!$C:$C,BR$1,Data!$D:$D,BR$2)</f>
        <v>0</v>
      </c>
      <c r="BS66" s="5">
        <f>COUNTIFS(Data!$H:$H,$A66,Data!$C:$C,BS$1,Data!$D:$D,BS$2)</f>
        <v>0</v>
      </c>
      <c r="BT66" s="5">
        <f>COUNTIFS(Data!$H:$H,$A66,Data!$C:$C,BT$1,Data!$D:$D,BT$2)</f>
        <v>0</v>
      </c>
      <c r="BU66" s="5">
        <f>COUNTIFS(Data!$H:$H,$A66,Data!$C:$C,BU$1,Data!$D:$D,BU$2)</f>
        <v>0</v>
      </c>
      <c r="BV66" s="5">
        <f>COUNTIFS(Data!$H:$H,$A66,Data!$C:$C,BV$1,Data!$D:$D,BV$2)</f>
        <v>0</v>
      </c>
      <c r="BW66" s="5">
        <f>COUNTIFS(Data!$H:$H,$A66,Data!$C:$C,BW$1,Data!$D:$D,BW$2)</f>
        <v>0</v>
      </c>
      <c r="BX66" s="5">
        <f>COUNTIFS(Data!$H:$H,$A66,Data!$C:$C,BX$1,Data!$D:$D,BX$2)</f>
        <v>0</v>
      </c>
      <c r="BY66" s="5">
        <f>COUNTIFS(Data!$H:$H,$A66,Data!$C:$C,BY$1,Data!$D:$D,BY$2)</f>
        <v>0</v>
      </c>
      <c r="BZ66" s="5">
        <f>COUNTIFS(Data!$H:$H,$A66,Data!$C:$C,BZ$1,Data!$D:$D,BZ$2)</f>
        <v>0</v>
      </c>
      <c r="CA66" s="5">
        <f>COUNTIFS(Data!$H:$H,$A66,Data!$C:$C,CA$1,Data!$D:$D,CA$2)</f>
        <v>0</v>
      </c>
      <c r="CB66" s="5">
        <f>COUNTIFS(Data!$H:$H,$A66,Data!$C:$C,CB$1,Data!$D:$D,CB$2)</f>
        <v>0</v>
      </c>
      <c r="CC66" s="5">
        <f>COUNTIFS(Data!$H:$H,$A66,Data!$C:$C,CC$1,Data!$D:$D,CC$2)</f>
        <v>0</v>
      </c>
      <c r="CD66" s="5">
        <f>COUNTIFS(Data!$H:$H,$A66,Data!$C:$C,CD$1,Data!$D:$D,CD$2)</f>
        <v>0</v>
      </c>
      <c r="CE66" s="5">
        <f>COUNTIFS(Data!$H:$H,$A66,Data!$C:$C,CE$1,Data!$D:$D,CE$2)</f>
        <v>1</v>
      </c>
      <c r="CF66" s="5">
        <f>COUNTIFS(Data!$H:$H,$A66,Data!$C:$C,CF$1,Data!$D:$D,CF$2)</f>
        <v>0</v>
      </c>
      <c r="CG66" s="5">
        <f>COUNTIFS(Data!$H:$H,$A66,Data!$C:$C,CG$1,Data!$D:$D,CG$2)</f>
        <v>0</v>
      </c>
      <c r="CH66" s="5">
        <f>COUNTIFS(Data!$H:$H,$A66,Data!$C:$C,CH$1,Data!$D:$D,CH$2)</f>
        <v>0</v>
      </c>
      <c r="CI66" s="5">
        <f>COUNTIFS(Data!$H:$H,$A66,Data!$C:$C,CI$1,Data!$D:$D,CI$2)</f>
        <v>0</v>
      </c>
      <c r="CJ66" s="5">
        <f>COUNTIFS(Data!$H:$H,$A66,Data!$C:$C,CJ$1,Data!$D:$D,CJ$2)</f>
        <v>0</v>
      </c>
      <c r="CK66" s="5">
        <f>COUNTIFS(Data!$H:$H,$A66,Data!$C:$C,CK$1,Data!$D:$D,CK$2)</f>
        <v>0</v>
      </c>
      <c r="CL66" s="5">
        <f>COUNTIFS(Data!$H:$H,$A66,Data!$C:$C,CL$1,Data!$D:$D,CL$2)</f>
        <v>0</v>
      </c>
      <c r="CM66" s="5">
        <f>COUNTIFS(Data!$H:$H,$A66,Data!$C:$C,CM$1,Data!$D:$D,CM$2)</f>
        <v>0</v>
      </c>
      <c r="CN66" s="5">
        <f>COUNTIFS(Data!$H:$H,$A66,Data!$C:$C,CN$1,Data!$D:$D,CN$2)</f>
        <v>0</v>
      </c>
      <c r="CO66" s="5">
        <f>COUNTIFS(Data!$H:$H,$A66,Data!$C:$C,CO$1,Data!$D:$D,CO$2)</f>
        <v>0</v>
      </c>
      <c r="CP66" s="5">
        <f>COUNTIFS(Data!$H:$H,$A66,Data!$C:$C,CP$1,Data!$D:$D,CP$2)</f>
        <v>0</v>
      </c>
      <c r="CQ66" s="5">
        <f>COUNTIFS(Data!$H:$H,$A66,Data!$C:$C,CQ$1,Data!$D:$D,CQ$2)</f>
        <v>0</v>
      </c>
      <c r="CR66" s="5">
        <f>COUNTIFS(Data!$H:$H,$A66,Data!$C:$C,CR$1,Data!$D:$D,CR$2)</f>
        <v>0</v>
      </c>
      <c r="CS66" s="5">
        <f>COUNTIFS(Data!$H:$H,$A66,Data!$C:$C,CS$1,Data!$D:$D,CS$2)</f>
        <v>0</v>
      </c>
      <c r="CT66" s="5">
        <f>COUNTIFS(Data!$H:$H,$A66,Data!$C:$C,CT$1,Data!$D:$D,CT$2)</f>
        <v>0</v>
      </c>
      <c r="CU66" s="5">
        <f>COUNTIFS(Data!$H:$H,$A66,Data!$C:$C,CU$1,Data!$D:$D,CU$2)</f>
        <v>0</v>
      </c>
      <c r="CV66" s="5">
        <f>COUNTIFS(Data!$H:$H,$A66,Data!$C:$C,CV$1,Data!$D:$D,CV$2)</f>
        <v>0</v>
      </c>
      <c r="CW66" s="5">
        <f t="shared" ref="CW66:CX66" si="65">SUMIF($B$2:$CV$2,CW$2, $B66:$CV66)</f>
        <v>1</v>
      </c>
      <c r="CX66" s="5">
        <f t="shared" si="65"/>
        <v>0</v>
      </c>
      <c r="CY66" s="5">
        <f t="shared" si="3"/>
        <v>1</v>
      </c>
    </row>
    <row r="67">
      <c r="A67" s="5" t="str">
        <f>Countries!A65</f>
        <v>NAM</v>
      </c>
      <c r="B67" s="5">
        <f>COUNTIFS(Data!$H:$H,$A67,Data!$C:$C,B$1,Data!$D:$D,B$2)</f>
        <v>0</v>
      </c>
      <c r="C67" s="5">
        <f>COUNTIFS(Data!$H:$H,$A67,Data!$C:$C,C$1,Data!$D:$D,C$2)</f>
        <v>0</v>
      </c>
      <c r="D67" s="5">
        <f>COUNTIFS(Data!$H:$H,$A67,Data!$C:$C,D$1,Data!$D:$D,D$2)</f>
        <v>0</v>
      </c>
      <c r="E67" s="5">
        <f>COUNTIFS(Data!$H:$H,$A67,Data!$C:$C,E$1,Data!$D:$D,E$2)</f>
        <v>0</v>
      </c>
      <c r="F67" s="5">
        <f>COUNTIFS(Data!$H:$H,$A67,Data!$C:$C,F$1,Data!$D:$D,F$2)</f>
        <v>0</v>
      </c>
      <c r="G67" s="5">
        <f>COUNTIFS(Data!$H:$H,$A67,Data!$C:$C,G$1,Data!$D:$D,G$2)</f>
        <v>0</v>
      </c>
      <c r="H67" s="5">
        <f>COUNTIFS(Data!$H:$H,$A67,Data!$C:$C,H$1,Data!$D:$D,H$2)</f>
        <v>0</v>
      </c>
      <c r="I67" s="5">
        <f>COUNTIFS(Data!$H:$H,$A67,Data!$C:$C,I$1,Data!$D:$D,I$2)</f>
        <v>0</v>
      </c>
      <c r="J67" s="5">
        <f>COUNTIFS(Data!$H:$H,$A67,Data!$C:$C,J$1,Data!$D:$D,J$2)</f>
        <v>0</v>
      </c>
      <c r="K67" s="5">
        <f>COUNTIFS(Data!$H:$H,$A67,Data!$C:$C,K$1,Data!$D:$D,K$2)</f>
        <v>0</v>
      </c>
      <c r="L67" s="5">
        <f>COUNTIFS(Data!$H:$H,$A67,Data!$C:$C,L$1,Data!$D:$D,L$2)</f>
        <v>1</v>
      </c>
      <c r="M67" s="5">
        <f>COUNTIFS(Data!$H:$H,$A67,Data!$C:$C,M$1,Data!$D:$D,M$2)</f>
        <v>0</v>
      </c>
      <c r="N67" s="5">
        <f>COUNTIFS(Data!$H:$H,$A67,Data!$C:$C,N$1,Data!$D:$D,N$2)</f>
        <v>0</v>
      </c>
      <c r="O67" s="5">
        <f>COUNTIFS(Data!$H:$H,$A67,Data!$C:$C,O$1,Data!$D:$D,O$2)</f>
        <v>0</v>
      </c>
      <c r="P67" s="5">
        <f>COUNTIFS(Data!$H:$H,$A67,Data!$C:$C,P$1,Data!$D:$D,P$2)</f>
        <v>0</v>
      </c>
      <c r="Q67" s="5">
        <f>COUNTIFS(Data!$H:$H,$A67,Data!$C:$C,Q$1,Data!$D:$D,Q$2)</f>
        <v>0</v>
      </c>
      <c r="R67" s="5">
        <f>COUNTIFS(Data!$H:$H,$A67,Data!$C:$C,R$1,Data!$D:$D,R$2)</f>
        <v>0</v>
      </c>
      <c r="S67" s="5">
        <f>COUNTIFS(Data!$H:$H,$A67,Data!$C:$C,S$1,Data!$D:$D,S$2)</f>
        <v>0</v>
      </c>
      <c r="T67" s="5">
        <f>COUNTIFS(Data!$H:$H,$A67,Data!$C:$C,T$1,Data!$D:$D,T$2)</f>
        <v>0</v>
      </c>
      <c r="U67" s="5">
        <f>COUNTIFS(Data!$H:$H,$A67,Data!$C:$C,U$1,Data!$D:$D,U$2)</f>
        <v>0</v>
      </c>
      <c r="V67" s="5">
        <f>COUNTIFS(Data!$H:$H,$A67,Data!$C:$C,V$1,Data!$D:$D,V$2)</f>
        <v>0</v>
      </c>
      <c r="W67" s="5">
        <f>COUNTIFS(Data!$H:$H,$A67,Data!$C:$C,W$1,Data!$D:$D,W$2)</f>
        <v>0</v>
      </c>
      <c r="X67" s="5">
        <f>COUNTIFS(Data!$H:$H,$A67,Data!$C:$C,X$1,Data!$D:$D,X$2)</f>
        <v>0</v>
      </c>
      <c r="Y67" s="5">
        <f>COUNTIFS(Data!$H:$H,$A67,Data!$C:$C,Y$1,Data!$D:$D,Y$2)</f>
        <v>0</v>
      </c>
      <c r="Z67" s="5">
        <f>COUNTIFS(Data!$H:$H,$A67,Data!$C:$C,Z$1,Data!$D:$D,Z$2)</f>
        <v>0</v>
      </c>
      <c r="AA67" s="5">
        <f>COUNTIFS(Data!$H:$H,$A67,Data!$C:$C,AA$1,Data!$D:$D,AA$2)</f>
        <v>0</v>
      </c>
      <c r="AB67" s="5">
        <f>COUNTIFS(Data!$H:$H,$A67,Data!$C:$C,AB$1,Data!$D:$D,AB$2)</f>
        <v>0</v>
      </c>
      <c r="AC67" s="5">
        <f>COUNTIFS(Data!$H:$H,$A67,Data!$C:$C,AC$1,Data!$D:$D,AC$2)</f>
        <v>0</v>
      </c>
      <c r="AD67" s="5">
        <f>COUNTIFS(Data!$H:$H,$A67,Data!$C:$C,AD$1,Data!$D:$D,AD$2)</f>
        <v>0</v>
      </c>
      <c r="AE67" s="5">
        <f>COUNTIFS(Data!$H:$H,$A67,Data!$C:$C,AE$1,Data!$D:$D,AE$2)</f>
        <v>0</v>
      </c>
      <c r="AF67" s="5">
        <f>COUNTIFS(Data!$H:$H,$A67,Data!$C:$C,AF$1,Data!$D:$D,AF$2)</f>
        <v>0</v>
      </c>
      <c r="AG67" s="5">
        <f>COUNTIFS(Data!$H:$H,$A67,Data!$C:$C,AG$1,Data!$D:$D,AG$2)</f>
        <v>0</v>
      </c>
      <c r="AH67" s="5">
        <f>COUNTIFS(Data!$H:$H,$A67,Data!$C:$C,AH$1,Data!$D:$D,AH$2)</f>
        <v>0</v>
      </c>
      <c r="AI67" s="5">
        <f>COUNTIFS(Data!$H:$H,$A67,Data!$C:$C,AI$1,Data!$D:$D,AI$2)</f>
        <v>0</v>
      </c>
      <c r="AJ67" s="5">
        <f>COUNTIFS(Data!$H:$H,$A67,Data!$C:$C,AJ$1,Data!$D:$D,AJ$2)</f>
        <v>0</v>
      </c>
      <c r="AK67" s="5">
        <f>COUNTIFS(Data!$H:$H,$A67,Data!$C:$C,AK$1,Data!$D:$D,AK$2)</f>
        <v>0</v>
      </c>
      <c r="AL67" s="5">
        <f>COUNTIFS(Data!$H:$H,$A67,Data!$C:$C,AL$1,Data!$D:$D,AL$2)</f>
        <v>0</v>
      </c>
      <c r="AM67" s="5">
        <f>COUNTIFS(Data!$H:$H,$A67,Data!$C:$C,AM$1,Data!$D:$D,AM$2)</f>
        <v>0</v>
      </c>
      <c r="AN67" s="5">
        <f>COUNTIFS(Data!$H:$H,$A67,Data!$C:$C,AN$1,Data!$D:$D,AN$2)</f>
        <v>0</v>
      </c>
      <c r="AO67" s="5">
        <f>COUNTIFS(Data!$H:$H,$A67,Data!$C:$C,AO$1,Data!$D:$D,AO$2)</f>
        <v>0</v>
      </c>
      <c r="AP67" s="5">
        <f>COUNTIFS(Data!$H:$H,$A67,Data!$C:$C,AP$1,Data!$D:$D,AP$2)</f>
        <v>0</v>
      </c>
      <c r="AQ67" s="5">
        <f>COUNTIFS(Data!$H:$H,$A67,Data!$C:$C,AQ$1,Data!$D:$D,AQ$2)</f>
        <v>0</v>
      </c>
      <c r="AR67" s="5">
        <f>COUNTIFS(Data!$H:$H,$A67,Data!$C:$C,AR$1,Data!$D:$D,AR$2)</f>
        <v>0</v>
      </c>
      <c r="AS67" s="5">
        <f>COUNTIFS(Data!$H:$H,$A67,Data!$C:$C,AS$1,Data!$D:$D,AS$2)</f>
        <v>0</v>
      </c>
      <c r="AT67" s="5">
        <f>COUNTIFS(Data!$H:$H,$A67,Data!$C:$C,AT$1,Data!$D:$D,AT$2)</f>
        <v>0</v>
      </c>
      <c r="AU67" s="5">
        <f>COUNTIFS(Data!$H:$H,$A67,Data!$C:$C,AU$1,Data!$D:$D,AU$2)</f>
        <v>0</v>
      </c>
      <c r="AV67" s="5">
        <f>COUNTIFS(Data!$H:$H,$A67,Data!$C:$C,AV$1,Data!$D:$D,AV$2)</f>
        <v>0</v>
      </c>
      <c r="AW67" s="5">
        <f>COUNTIFS(Data!$H:$H,$A67,Data!$C:$C,AW$1,Data!$D:$D,AW$2)</f>
        <v>0</v>
      </c>
      <c r="AX67" s="5">
        <f>COUNTIFS(Data!$H:$H,$A67,Data!$C:$C,AX$1,Data!$D:$D,AX$2)</f>
        <v>0</v>
      </c>
      <c r="AY67" s="5">
        <f>COUNTIFS(Data!$H:$H,$A67,Data!$C:$C,AY$1,Data!$D:$D,AY$2)</f>
        <v>0</v>
      </c>
      <c r="AZ67" s="5">
        <f>COUNTIFS(Data!$H:$H,$A67,Data!$C:$C,AZ$1,Data!$D:$D,AZ$2)</f>
        <v>0</v>
      </c>
      <c r="BA67" s="5">
        <f>COUNTIFS(Data!$H:$H,$A67,Data!$C:$C,BA$1,Data!$D:$D,BA$2)</f>
        <v>0</v>
      </c>
      <c r="BB67" s="5">
        <f>COUNTIFS(Data!$H:$H,$A67,Data!$C:$C,BB$1,Data!$D:$D,BB$2)</f>
        <v>0</v>
      </c>
      <c r="BC67" s="5">
        <f>COUNTIFS(Data!$H:$H,$A67,Data!$C:$C,BC$1,Data!$D:$D,BC$2)</f>
        <v>0</v>
      </c>
      <c r="BD67" s="5">
        <f>COUNTIFS(Data!$H:$H,$A67,Data!$C:$C,BD$1,Data!$D:$D,BD$2)</f>
        <v>0</v>
      </c>
      <c r="BE67" s="5">
        <f>COUNTIFS(Data!$H:$H,$A67,Data!$C:$C,BE$1,Data!$D:$D,BE$2)</f>
        <v>0</v>
      </c>
      <c r="BF67" s="5">
        <f>COUNTIFS(Data!$H:$H,$A67,Data!$C:$C,BF$1,Data!$D:$D,BF$2)</f>
        <v>0</v>
      </c>
      <c r="BG67" s="5">
        <f>COUNTIFS(Data!$H:$H,$A67,Data!$C:$C,BG$1,Data!$D:$D,BG$2)</f>
        <v>0</v>
      </c>
      <c r="BH67" s="5">
        <f>COUNTIFS(Data!$H:$H,$A67,Data!$C:$C,BH$1,Data!$D:$D,BH$2)</f>
        <v>0</v>
      </c>
      <c r="BI67" s="5">
        <f>COUNTIFS(Data!$H:$H,$A67,Data!$C:$C,BI$1,Data!$D:$D,BI$2)</f>
        <v>0</v>
      </c>
      <c r="BJ67" s="5">
        <f>COUNTIFS(Data!$H:$H,$A67,Data!$C:$C,BJ$1,Data!$D:$D,BJ$2)</f>
        <v>0</v>
      </c>
      <c r="BK67" s="5">
        <f>COUNTIFS(Data!$H:$H,$A67,Data!$C:$C,BK$1,Data!$D:$D,BK$2)</f>
        <v>0</v>
      </c>
      <c r="BL67" s="5">
        <f>COUNTIFS(Data!$H:$H,$A67,Data!$C:$C,BL$1,Data!$D:$D,BL$2)</f>
        <v>0</v>
      </c>
      <c r="BM67" s="5">
        <f>COUNTIFS(Data!$H:$H,$A67,Data!$C:$C,BM$1,Data!$D:$D,BM$2)</f>
        <v>0</v>
      </c>
      <c r="BN67" s="5">
        <f>COUNTIFS(Data!$H:$H,$A67,Data!$C:$C,BN$1,Data!$D:$D,BN$2)</f>
        <v>0</v>
      </c>
      <c r="BO67" s="5">
        <f>COUNTIFS(Data!$H:$H,$A67,Data!$C:$C,BO$1,Data!$D:$D,BO$2)</f>
        <v>0</v>
      </c>
      <c r="BP67" s="5">
        <f>COUNTIFS(Data!$H:$H,$A67,Data!$C:$C,BP$1,Data!$D:$D,BP$2)</f>
        <v>0</v>
      </c>
      <c r="BQ67" s="5">
        <f>COUNTIFS(Data!$H:$H,$A67,Data!$C:$C,BQ$1,Data!$D:$D,BQ$2)</f>
        <v>0</v>
      </c>
      <c r="BR67" s="5">
        <f>COUNTIFS(Data!$H:$H,$A67,Data!$C:$C,BR$1,Data!$D:$D,BR$2)</f>
        <v>0</v>
      </c>
      <c r="BS67" s="5">
        <f>COUNTIFS(Data!$H:$H,$A67,Data!$C:$C,BS$1,Data!$D:$D,BS$2)</f>
        <v>0</v>
      </c>
      <c r="BT67" s="5">
        <f>COUNTIFS(Data!$H:$H,$A67,Data!$C:$C,BT$1,Data!$D:$D,BT$2)</f>
        <v>0</v>
      </c>
      <c r="BU67" s="5">
        <f>COUNTIFS(Data!$H:$H,$A67,Data!$C:$C,BU$1,Data!$D:$D,BU$2)</f>
        <v>0</v>
      </c>
      <c r="BV67" s="5">
        <f>COUNTIFS(Data!$H:$H,$A67,Data!$C:$C,BV$1,Data!$D:$D,BV$2)</f>
        <v>0</v>
      </c>
      <c r="BW67" s="5">
        <f>COUNTIFS(Data!$H:$H,$A67,Data!$C:$C,BW$1,Data!$D:$D,BW$2)</f>
        <v>0</v>
      </c>
      <c r="BX67" s="5">
        <f>COUNTIFS(Data!$H:$H,$A67,Data!$C:$C,BX$1,Data!$D:$D,BX$2)</f>
        <v>0</v>
      </c>
      <c r="BY67" s="5">
        <f>COUNTIFS(Data!$H:$H,$A67,Data!$C:$C,BY$1,Data!$D:$D,BY$2)</f>
        <v>0</v>
      </c>
      <c r="BZ67" s="5">
        <f>COUNTIFS(Data!$H:$H,$A67,Data!$C:$C,BZ$1,Data!$D:$D,BZ$2)</f>
        <v>0</v>
      </c>
      <c r="CA67" s="5">
        <f>COUNTIFS(Data!$H:$H,$A67,Data!$C:$C,CA$1,Data!$D:$D,CA$2)</f>
        <v>0</v>
      </c>
      <c r="CB67" s="5">
        <f>COUNTIFS(Data!$H:$H,$A67,Data!$C:$C,CB$1,Data!$D:$D,CB$2)</f>
        <v>0</v>
      </c>
      <c r="CC67" s="5">
        <f>COUNTIFS(Data!$H:$H,$A67,Data!$C:$C,CC$1,Data!$D:$D,CC$2)</f>
        <v>0</v>
      </c>
      <c r="CD67" s="5">
        <f>COUNTIFS(Data!$H:$H,$A67,Data!$C:$C,CD$1,Data!$D:$D,CD$2)</f>
        <v>0</v>
      </c>
      <c r="CE67" s="5">
        <f>COUNTIFS(Data!$H:$H,$A67,Data!$C:$C,CE$1,Data!$D:$D,CE$2)</f>
        <v>0</v>
      </c>
      <c r="CF67" s="5">
        <f>COUNTIFS(Data!$H:$H,$A67,Data!$C:$C,CF$1,Data!$D:$D,CF$2)</f>
        <v>0</v>
      </c>
      <c r="CG67" s="5">
        <f>COUNTIFS(Data!$H:$H,$A67,Data!$C:$C,CG$1,Data!$D:$D,CG$2)</f>
        <v>0</v>
      </c>
      <c r="CH67" s="5">
        <f>COUNTIFS(Data!$H:$H,$A67,Data!$C:$C,CH$1,Data!$D:$D,CH$2)</f>
        <v>0</v>
      </c>
      <c r="CI67" s="5">
        <f>COUNTIFS(Data!$H:$H,$A67,Data!$C:$C,CI$1,Data!$D:$D,CI$2)</f>
        <v>0</v>
      </c>
      <c r="CJ67" s="5">
        <f>COUNTIFS(Data!$H:$H,$A67,Data!$C:$C,CJ$1,Data!$D:$D,CJ$2)</f>
        <v>0</v>
      </c>
      <c r="CK67" s="5">
        <f>COUNTIFS(Data!$H:$H,$A67,Data!$C:$C,CK$1,Data!$D:$D,CK$2)</f>
        <v>0</v>
      </c>
      <c r="CL67" s="5">
        <f>COUNTIFS(Data!$H:$H,$A67,Data!$C:$C,CL$1,Data!$D:$D,CL$2)</f>
        <v>0</v>
      </c>
      <c r="CM67" s="5">
        <f>COUNTIFS(Data!$H:$H,$A67,Data!$C:$C,CM$1,Data!$D:$D,CM$2)</f>
        <v>0</v>
      </c>
      <c r="CN67" s="5">
        <f>COUNTIFS(Data!$H:$H,$A67,Data!$C:$C,CN$1,Data!$D:$D,CN$2)</f>
        <v>0</v>
      </c>
      <c r="CO67" s="5">
        <f>COUNTIFS(Data!$H:$H,$A67,Data!$C:$C,CO$1,Data!$D:$D,CO$2)</f>
        <v>0</v>
      </c>
      <c r="CP67" s="5">
        <f>COUNTIFS(Data!$H:$H,$A67,Data!$C:$C,CP$1,Data!$D:$D,CP$2)</f>
        <v>0</v>
      </c>
      <c r="CQ67" s="5">
        <f>COUNTIFS(Data!$H:$H,$A67,Data!$C:$C,CQ$1,Data!$D:$D,CQ$2)</f>
        <v>0</v>
      </c>
      <c r="CR67" s="5">
        <f>COUNTIFS(Data!$H:$H,$A67,Data!$C:$C,CR$1,Data!$D:$D,CR$2)</f>
        <v>0</v>
      </c>
      <c r="CS67" s="5">
        <f>COUNTIFS(Data!$H:$H,$A67,Data!$C:$C,CS$1,Data!$D:$D,CS$2)</f>
        <v>0</v>
      </c>
      <c r="CT67" s="5">
        <f>COUNTIFS(Data!$H:$H,$A67,Data!$C:$C,CT$1,Data!$D:$D,CT$2)</f>
        <v>0</v>
      </c>
      <c r="CU67" s="5">
        <f>COUNTIFS(Data!$H:$H,$A67,Data!$C:$C,CU$1,Data!$D:$D,CU$2)</f>
        <v>0</v>
      </c>
      <c r="CV67" s="5">
        <f>COUNTIFS(Data!$H:$H,$A67,Data!$C:$C,CV$1,Data!$D:$D,CV$2)</f>
        <v>0</v>
      </c>
      <c r="CW67" s="5">
        <f t="shared" ref="CW67:CX67" si="66">SUMIF($B$2:$CV$2,CW$2, $B67:$CV67)</f>
        <v>0</v>
      </c>
      <c r="CX67" s="5">
        <f t="shared" si="66"/>
        <v>1</v>
      </c>
      <c r="CY67" s="5">
        <f t="shared" si="3"/>
        <v>1</v>
      </c>
    </row>
    <row r="68">
      <c r="A68" s="5" t="str">
        <f>Countries!A66</f>
        <v>NED</v>
      </c>
      <c r="B68" s="5">
        <f>COUNTIFS(Data!$H:$H,$A68,Data!$C:$C,B$1,Data!$D:$D,B$2)</f>
        <v>0</v>
      </c>
      <c r="C68" s="5">
        <f>COUNTIFS(Data!$H:$H,$A68,Data!$C:$C,C$1,Data!$D:$D,C$2)</f>
        <v>0</v>
      </c>
      <c r="D68" s="5">
        <f>COUNTIFS(Data!$H:$H,$A68,Data!$C:$C,D$1,Data!$D:$D,D$2)</f>
        <v>0</v>
      </c>
      <c r="E68" s="5">
        <f>COUNTIFS(Data!$H:$H,$A68,Data!$C:$C,E$1,Data!$D:$D,E$2)</f>
        <v>1</v>
      </c>
      <c r="F68" s="5">
        <f>COUNTIFS(Data!$H:$H,$A68,Data!$C:$C,F$1,Data!$D:$D,F$2)</f>
        <v>0</v>
      </c>
      <c r="G68" s="5">
        <f>COUNTIFS(Data!$H:$H,$A68,Data!$C:$C,G$1,Data!$D:$D,G$2)</f>
        <v>0</v>
      </c>
      <c r="H68" s="5">
        <f>COUNTIFS(Data!$H:$H,$A68,Data!$C:$C,H$1,Data!$D:$D,H$2)</f>
        <v>0</v>
      </c>
      <c r="I68" s="5">
        <f>COUNTIFS(Data!$H:$H,$A68,Data!$C:$C,I$1,Data!$D:$D,I$2)</f>
        <v>0</v>
      </c>
      <c r="J68" s="5">
        <f>COUNTIFS(Data!$H:$H,$A68,Data!$C:$C,J$1,Data!$D:$D,J$2)</f>
        <v>2</v>
      </c>
      <c r="K68" s="5">
        <f>COUNTIFS(Data!$H:$H,$A68,Data!$C:$C,K$1,Data!$D:$D,K$2)</f>
        <v>0</v>
      </c>
      <c r="L68" s="5">
        <f>COUNTIFS(Data!$H:$H,$A68,Data!$C:$C,L$1,Data!$D:$D,L$2)</f>
        <v>1</v>
      </c>
      <c r="M68" s="5">
        <f>COUNTIFS(Data!$H:$H,$A68,Data!$C:$C,M$1,Data!$D:$D,M$2)</f>
        <v>0</v>
      </c>
      <c r="N68" s="5">
        <f>COUNTIFS(Data!$H:$H,$A68,Data!$C:$C,N$1,Data!$D:$D,N$2)</f>
        <v>0</v>
      </c>
      <c r="O68" s="5">
        <f>COUNTIFS(Data!$H:$H,$A68,Data!$C:$C,O$1,Data!$D:$D,O$2)</f>
        <v>0</v>
      </c>
      <c r="P68" s="5">
        <f>COUNTIFS(Data!$H:$H,$A68,Data!$C:$C,P$1,Data!$D:$D,P$2)</f>
        <v>0</v>
      </c>
      <c r="Q68" s="5">
        <f>COUNTIFS(Data!$H:$H,$A68,Data!$C:$C,Q$1,Data!$D:$D,Q$2)</f>
        <v>0</v>
      </c>
      <c r="R68" s="5">
        <f>COUNTIFS(Data!$H:$H,$A68,Data!$C:$C,R$1,Data!$D:$D,R$2)</f>
        <v>0</v>
      </c>
      <c r="S68" s="5">
        <f>COUNTIFS(Data!$H:$H,$A68,Data!$C:$C,S$1,Data!$D:$D,S$2)</f>
        <v>0</v>
      </c>
      <c r="T68" s="5">
        <f>COUNTIFS(Data!$H:$H,$A68,Data!$C:$C,T$1,Data!$D:$D,T$2)</f>
        <v>0</v>
      </c>
      <c r="U68" s="5">
        <f>COUNTIFS(Data!$H:$H,$A68,Data!$C:$C,U$1,Data!$D:$D,U$2)</f>
        <v>0</v>
      </c>
      <c r="V68" s="5">
        <f>COUNTIFS(Data!$H:$H,$A68,Data!$C:$C,V$1,Data!$D:$D,V$2)</f>
        <v>0</v>
      </c>
      <c r="W68" s="5">
        <f>COUNTIFS(Data!$H:$H,$A68,Data!$C:$C,W$1,Data!$D:$D,W$2)</f>
        <v>0</v>
      </c>
      <c r="X68" s="5">
        <f>COUNTIFS(Data!$H:$H,$A68,Data!$C:$C,X$1,Data!$D:$D,X$2)</f>
        <v>0</v>
      </c>
      <c r="Y68" s="5">
        <f>COUNTIFS(Data!$H:$H,$A68,Data!$C:$C,Y$1,Data!$D:$D,Y$2)</f>
        <v>0</v>
      </c>
      <c r="Z68" s="5">
        <f>COUNTIFS(Data!$H:$H,$A68,Data!$C:$C,Z$1,Data!$D:$D,Z$2)</f>
        <v>0</v>
      </c>
      <c r="AA68" s="5">
        <f>COUNTIFS(Data!$H:$H,$A68,Data!$C:$C,AA$1,Data!$D:$D,AA$2)</f>
        <v>0</v>
      </c>
      <c r="AB68" s="5">
        <f>COUNTIFS(Data!$H:$H,$A68,Data!$C:$C,AB$1,Data!$D:$D,AB$2)</f>
        <v>0</v>
      </c>
      <c r="AC68" s="5">
        <f>COUNTIFS(Data!$H:$H,$A68,Data!$C:$C,AC$1,Data!$D:$D,AC$2)</f>
        <v>0</v>
      </c>
      <c r="AD68" s="5">
        <f>COUNTIFS(Data!$H:$H,$A68,Data!$C:$C,AD$1,Data!$D:$D,AD$2)</f>
        <v>0</v>
      </c>
      <c r="AE68" s="5">
        <f>COUNTIFS(Data!$H:$H,$A68,Data!$C:$C,AE$1,Data!$D:$D,AE$2)</f>
        <v>0</v>
      </c>
      <c r="AF68" s="5">
        <f>COUNTIFS(Data!$H:$H,$A68,Data!$C:$C,AF$1,Data!$D:$D,AF$2)</f>
        <v>0</v>
      </c>
      <c r="AG68" s="5">
        <f>COUNTIFS(Data!$H:$H,$A68,Data!$C:$C,AG$1,Data!$D:$D,AG$2)</f>
        <v>0</v>
      </c>
      <c r="AH68" s="5">
        <f>COUNTIFS(Data!$H:$H,$A68,Data!$C:$C,AH$1,Data!$D:$D,AH$2)</f>
        <v>1</v>
      </c>
      <c r="AI68" s="5">
        <f>COUNTIFS(Data!$H:$H,$A68,Data!$C:$C,AI$1,Data!$D:$D,AI$2)</f>
        <v>1</v>
      </c>
      <c r="AJ68" s="5">
        <f>COUNTIFS(Data!$H:$H,$A68,Data!$C:$C,AJ$1,Data!$D:$D,AJ$2)</f>
        <v>1</v>
      </c>
      <c r="AK68" s="5">
        <f>COUNTIFS(Data!$H:$H,$A68,Data!$C:$C,AK$1,Data!$D:$D,AK$2)</f>
        <v>0</v>
      </c>
      <c r="AL68" s="5">
        <f>COUNTIFS(Data!$H:$H,$A68,Data!$C:$C,AL$1,Data!$D:$D,AL$2)</f>
        <v>0</v>
      </c>
      <c r="AM68" s="5">
        <f>COUNTIFS(Data!$H:$H,$A68,Data!$C:$C,AM$1,Data!$D:$D,AM$2)</f>
        <v>0</v>
      </c>
      <c r="AN68" s="5">
        <f>COUNTIFS(Data!$H:$H,$A68,Data!$C:$C,AN$1,Data!$D:$D,AN$2)</f>
        <v>0</v>
      </c>
      <c r="AO68" s="5">
        <f>COUNTIFS(Data!$H:$H,$A68,Data!$C:$C,AO$1,Data!$D:$D,AO$2)</f>
        <v>0</v>
      </c>
      <c r="AP68" s="5">
        <f>COUNTIFS(Data!$H:$H,$A68,Data!$C:$C,AP$1,Data!$D:$D,AP$2)</f>
        <v>0</v>
      </c>
      <c r="AQ68" s="5">
        <f>COUNTIFS(Data!$H:$H,$A68,Data!$C:$C,AQ$1,Data!$D:$D,AQ$2)</f>
        <v>0</v>
      </c>
      <c r="AR68" s="5">
        <f>COUNTIFS(Data!$H:$H,$A68,Data!$C:$C,AR$1,Data!$D:$D,AR$2)</f>
        <v>0</v>
      </c>
      <c r="AS68" s="5">
        <f>COUNTIFS(Data!$H:$H,$A68,Data!$C:$C,AS$1,Data!$D:$D,AS$2)</f>
        <v>0</v>
      </c>
      <c r="AT68" s="5">
        <f>COUNTIFS(Data!$H:$H,$A68,Data!$C:$C,AT$1,Data!$D:$D,AT$2)</f>
        <v>0</v>
      </c>
      <c r="AU68" s="5">
        <f>COUNTIFS(Data!$H:$H,$A68,Data!$C:$C,AU$1,Data!$D:$D,AU$2)</f>
        <v>0</v>
      </c>
      <c r="AV68" s="5">
        <f>COUNTIFS(Data!$H:$H,$A68,Data!$C:$C,AV$1,Data!$D:$D,AV$2)</f>
        <v>0</v>
      </c>
      <c r="AW68" s="5">
        <f>COUNTIFS(Data!$H:$H,$A68,Data!$C:$C,AW$1,Data!$D:$D,AW$2)</f>
        <v>0</v>
      </c>
      <c r="AX68" s="5">
        <f>COUNTIFS(Data!$H:$H,$A68,Data!$C:$C,AX$1,Data!$D:$D,AX$2)</f>
        <v>0</v>
      </c>
      <c r="AY68" s="5">
        <f>COUNTIFS(Data!$H:$H,$A68,Data!$C:$C,AY$1,Data!$D:$D,AY$2)</f>
        <v>0</v>
      </c>
      <c r="AZ68" s="5">
        <f>COUNTIFS(Data!$H:$H,$A68,Data!$C:$C,AZ$1,Data!$D:$D,AZ$2)</f>
        <v>0</v>
      </c>
      <c r="BA68" s="5">
        <f>COUNTIFS(Data!$H:$H,$A68,Data!$C:$C,BA$1,Data!$D:$D,BA$2)</f>
        <v>0</v>
      </c>
      <c r="BB68" s="5">
        <f>COUNTIFS(Data!$H:$H,$A68,Data!$C:$C,BB$1,Data!$D:$D,BB$2)</f>
        <v>0</v>
      </c>
      <c r="BC68" s="5">
        <f>COUNTIFS(Data!$H:$H,$A68,Data!$C:$C,BC$1,Data!$D:$D,BC$2)</f>
        <v>0</v>
      </c>
      <c r="BD68" s="5">
        <f>COUNTIFS(Data!$H:$H,$A68,Data!$C:$C,BD$1,Data!$D:$D,BD$2)</f>
        <v>0</v>
      </c>
      <c r="BE68" s="5">
        <f>COUNTIFS(Data!$H:$H,$A68,Data!$C:$C,BE$1,Data!$D:$D,BE$2)</f>
        <v>1</v>
      </c>
      <c r="BF68" s="5">
        <f>COUNTIFS(Data!$H:$H,$A68,Data!$C:$C,BF$1,Data!$D:$D,BF$2)</f>
        <v>0</v>
      </c>
      <c r="BG68" s="5">
        <f>COUNTIFS(Data!$H:$H,$A68,Data!$C:$C,BG$1,Data!$D:$D,BG$2)</f>
        <v>0</v>
      </c>
      <c r="BH68" s="5">
        <f>COUNTIFS(Data!$H:$H,$A68,Data!$C:$C,BH$1,Data!$D:$D,BH$2)</f>
        <v>0</v>
      </c>
      <c r="BI68" s="5">
        <f>COUNTIFS(Data!$H:$H,$A68,Data!$C:$C,BI$1,Data!$D:$D,BI$2)</f>
        <v>1</v>
      </c>
      <c r="BJ68" s="5">
        <f>COUNTIFS(Data!$H:$H,$A68,Data!$C:$C,BJ$1,Data!$D:$D,BJ$2)</f>
        <v>1</v>
      </c>
      <c r="BK68" s="5">
        <f>COUNTIFS(Data!$H:$H,$A68,Data!$C:$C,BK$1,Data!$D:$D,BK$2)</f>
        <v>0</v>
      </c>
      <c r="BL68" s="5">
        <f>COUNTIFS(Data!$H:$H,$A68,Data!$C:$C,BL$1,Data!$D:$D,BL$2)</f>
        <v>0</v>
      </c>
      <c r="BM68" s="5">
        <f>COUNTIFS(Data!$H:$H,$A68,Data!$C:$C,BM$1,Data!$D:$D,BM$2)</f>
        <v>0</v>
      </c>
      <c r="BN68" s="5">
        <f>COUNTIFS(Data!$H:$H,$A68,Data!$C:$C,BN$1,Data!$D:$D,BN$2)</f>
        <v>0</v>
      </c>
      <c r="BO68" s="5">
        <f>COUNTIFS(Data!$H:$H,$A68,Data!$C:$C,BO$1,Data!$D:$D,BO$2)</f>
        <v>0</v>
      </c>
      <c r="BP68" s="5">
        <f>COUNTIFS(Data!$H:$H,$A68,Data!$C:$C,BP$1,Data!$D:$D,BP$2)</f>
        <v>0</v>
      </c>
      <c r="BQ68" s="5">
        <f>COUNTIFS(Data!$H:$H,$A68,Data!$C:$C,BQ$1,Data!$D:$D,BQ$2)</f>
        <v>0</v>
      </c>
      <c r="BR68" s="5">
        <f>COUNTIFS(Data!$H:$H,$A68,Data!$C:$C,BR$1,Data!$D:$D,BR$2)</f>
        <v>0</v>
      </c>
      <c r="BS68" s="5">
        <f>COUNTIFS(Data!$H:$H,$A68,Data!$C:$C,BS$1,Data!$D:$D,BS$2)</f>
        <v>0</v>
      </c>
      <c r="BT68" s="5">
        <f>COUNTIFS(Data!$H:$H,$A68,Data!$C:$C,BT$1,Data!$D:$D,BT$2)</f>
        <v>0</v>
      </c>
      <c r="BU68" s="5">
        <f>COUNTIFS(Data!$H:$H,$A68,Data!$C:$C,BU$1,Data!$D:$D,BU$2)</f>
        <v>0</v>
      </c>
      <c r="BV68" s="5">
        <f>COUNTIFS(Data!$H:$H,$A68,Data!$C:$C,BV$1,Data!$D:$D,BV$2)</f>
        <v>0</v>
      </c>
      <c r="BW68" s="5">
        <f>COUNTIFS(Data!$H:$H,$A68,Data!$C:$C,BW$1,Data!$D:$D,BW$2)</f>
        <v>0</v>
      </c>
      <c r="BX68" s="5">
        <f>COUNTIFS(Data!$H:$H,$A68,Data!$C:$C,BX$1,Data!$D:$D,BX$2)</f>
        <v>0</v>
      </c>
      <c r="BY68" s="5">
        <f>COUNTIFS(Data!$H:$H,$A68,Data!$C:$C,BY$1,Data!$D:$D,BY$2)</f>
        <v>2</v>
      </c>
      <c r="BZ68" s="5">
        <f>COUNTIFS(Data!$H:$H,$A68,Data!$C:$C,BZ$1,Data!$D:$D,BZ$2)</f>
        <v>0</v>
      </c>
      <c r="CA68" s="5">
        <f>COUNTIFS(Data!$H:$H,$A68,Data!$C:$C,CA$1,Data!$D:$D,CA$2)</f>
        <v>0</v>
      </c>
      <c r="CB68" s="5">
        <f>COUNTIFS(Data!$H:$H,$A68,Data!$C:$C,CB$1,Data!$D:$D,CB$2)</f>
        <v>0</v>
      </c>
      <c r="CC68" s="5">
        <f>COUNTIFS(Data!$H:$H,$A68,Data!$C:$C,CC$1,Data!$D:$D,CC$2)</f>
        <v>0</v>
      </c>
      <c r="CD68" s="5">
        <f>COUNTIFS(Data!$H:$H,$A68,Data!$C:$C,CD$1,Data!$D:$D,CD$2)</f>
        <v>0</v>
      </c>
      <c r="CE68" s="5">
        <f>COUNTIFS(Data!$H:$H,$A68,Data!$C:$C,CE$1,Data!$D:$D,CE$2)</f>
        <v>0</v>
      </c>
      <c r="CF68" s="5">
        <f>COUNTIFS(Data!$H:$H,$A68,Data!$C:$C,CF$1,Data!$D:$D,CF$2)</f>
        <v>0</v>
      </c>
      <c r="CG68" s="5">
        <f>COUNTIFS(Data!$H:$H,$A68,Data!$C:$C,CG$1,Data!$D:$D,CG$2)</f>
        <v>0</v>
      </c>
      <c r="CH68" s="5">
        <f>COUNTIFS(Data!$H:$H,$A68,Data!$C:$C,CH$1,Data!$D:$D,CH$2)</f>
        <v>0</v>
      </c>
      <c r="CI68" s="5">
        <f>COUNTIFS(Data!$H:$H,$A68,Data!$C:$C,CI$1,Data!$D:$D,CI$2)</f>
        <v>0</v>
      </c>
      <c r="CJ68" s="5">
        <f>COUNTIFS(Data!$H:$H,$A68,Data!$C:$C,CJ$1,Data!$D:$D,CJ$2)</f>
        <v>0</v>
      </c>
      <c r="CK68" s="5">
        <f>COUNTIFS(Data!$H:$H,$A68,Data!$C:$C,CK$1,Data!$D:$D,CK$2)</f>
        <v>0</v>
      </c>
      <c r="CL68" s="5">
        <f>COUNTIFS(Data!$H:$H,$A68,Data!$C:$C,CL$1,Data!$D:$D,CL$2)</f>
        <v>0</v>
      </c>
      <c r="CM68" s="5">
        <f>COUNTIFS(Data!$H:$H,$A68,Data!$C:$C,CM$1,Data!$D:$D,CM$2)</f>
        <v>0</v>
      </c>
      <c r="CN68" s="5">
        <f>COUNTIFS(Data!$H:$H,$A68,Data!$C:$C,CN$1,Data!$D:$D,CN$2)</f>
        <v>0</v>
      </c>
      <c r="CO68" s="5">
        <f>COUNTIFS(Data!$H:$H,$A68,Data!$C:$C,CO$1,Data!$D:$D,CO$2)</f>
        <v>0</v>
      </c>
      <c r="CP68" s="5">
        <f>COUNTIFS(Data!$H:$H,$A68,Data!$C:$C,CP$1,Data!$D:$D,CP$2)</f>
        <v>0</v>
      </c>
      <c r="CQ68" s="5">
        <f>COUNTIFS(Data!$H:$H,$A68,Data!$C:$C,CQ$1,Data!$D:$D,CQ$2)</f>
        <v>0</v>
      </c>
      <c r="CR68" s="5">
        <f>COUNTIFS(Data!$H:$H,$A68,Data!$C:$C,CR$1,Data!$D:$D,CR$2)</f>
        <v>0</v>
      </c>
      <c r="CS68" s="5">
        <f>COUNTIFS(Data!$H:$H,$A68,Data!$C:$C,CS$1,Data!$D:$D,CS$2)</f>
        <v>0</v>
      </c>
      <c r="CT68" s="5">
        <f>COUNTIFS(Data!$H:$H,$A68,Data!$C:$C,CT$1,Data!$D:$D,CT$2)</f>
        <v>0</v>
      </c>
      <c r="CU68" s="5">
        <f>COUNTIFS(Data!$H:$H,$A68,Data!$C:$C,CU$1,Data!$D:$D,CU$2)</f>
        <v>0</v>
      </c>
      <c r="CV68" s="5">
        <f>COUNTIFS(Data!$H:$H,$A68,Data!$C:$C,CV$1,Data!$D:$D,CV$2)</f>
        <v>0</v>
      </c>
      <c r="CW68" s="5">
        <f t="shared" ref="CW68:CX68" si="67">SUMIF($B$2:$CV$2,CW$2, $B68:$CV68)</f>
        <v>7</v>
      </c>
      <c r="CX68" s="5">
        <f t="shared" si="67"/>
        <v>4</v>
      </c>
      <c r="CY68" s="5">
        <f t="shared" si="3"/>
        <v>12</v>
      </c>
    </row>
    <row r="69">
      <c r="A69" s="5" t="str">
        <f>Countries!A67</f>
        <v>NGR</v>
      </c>
      <c r="B69" s="5">
        <f>COUNTIFS(Data!$H:$H,$A69,Data!$C:$C,B$1,Data!$D:$D,B$2)</f>
        <v>0</v>
      </c>
      <c r="C69" s="5">
        <f>COUNTIFS(Data!$H:$H,$A69,Data!$C:$C,C$1,Data!$D:$D,C$2)</f>
        <v>0</v>
      </c>
      <c r="D69" s="5">
        <f>COUNTIFS(Data!$H:$H,$A69,Data!$C:$C,D$1,Data!$D:$D,D$2)</f>
        <v>0</v>
      </c>
      <c r="E69" s="5">
        <f>COUNTIFS(Data!$H:$H,$A69,Data!$C:$C,E$1,Data!$D:$D,E$2)</f>
        <v>0</v>
      </c>
      <c r="F69" s="5">
        <f>COUNTIFS(Data!$H:$H,$A69,Data!$C:$C,F$1,Data!$D:$D,F$2)</f>
        <v>0</v>
      </c>
      <c r="G69" s="5">
        <f>COUNTIFS(Data!$H:$H,$A69,Data!$C:$C,G$1,Data!$D:$D,G$2)</f>
        <v>0</v>
      </c>
      <c r="H69" s="5">
        <f>COUNTIFS(Data!$H:$H,$A69,Data!$C:$C,H$1,Data!$D:$D,H$2)</f>
        <v>0</v>
      </c>
      <c r="I69" s="5">
        <f>COUNTIFS(Data!$H:$H,$A69,Data!$C:$C,I$1,Data!$D:$D,I$2)</f>
        <v>0</v>
      </c>
      <c r="J69" s="5">
        <f>COUNTIFS(Data!$H:$H,$A69,Data!$C:$C,J$1,Data!$D:$D,J$2)</f>
        <v>0</v>
      </c>
      <c r="K69" s="5">
        <f>COUNTIFS(Data!$H:$H,$A69,Data!$C:$C,K$1,Data!$D:$D,K$2)</f>
        <v>0</v>
      </c>
      <c r="L69" s="5">
        <f>COUNTIFS(Data!$H:$H,$A69,Data!$C:$C,L$1,Data!$D:$D,L$2)</f>
        <v>0</v>
      </c>
      <c r="M69" s="5">
        <f>COUNTIFS(Data!$H:$H,$A69,Data!$C:$C,M$1,Data!$D:$D,M$2)</f>
        <v>0</v>
      </c>
      <c r="N69" s="5">
        <f>COUNTIFS(Data!$H:$H,$A69,Data!$C:$C,N$1,Data!$D:$D,N$2)</f>
        <v>0</v>
      </c>
      <c r="O69" s="5">
        <f>COUNTIFS(Data!$H:$H,$A69,Data!$C:$C,O$1,Data!$D:$D,O$2)</f>
        <v>0</v>
      </c>
      <c r="P69" s="5">
        <f>COUNTIFS(Data!$H:$H,$A69,Data!$C:$C,P$1,Data!$D:$D,P$2)</f>
        <v>0</v>
      </c>
      <c r="Q69" s="5">
        <f>COUNTIFS(Data!$H:$H,$A69,Data!$C:$C,Q$1,Data!$D:$D,Q$2)</f>
        <v>0</v>
      </c>
      <c r="R69" s="5">
        <f>COUNTIFS(Data!$H:$H,$A69,Data!$C:$C,R$1,Data!$D:$D,R$2)</f>
        <v>0</v>
      </c>
      <c r="S69" s="5">
        <f>COUNTIFS(Data!$H:$H,$A69,Data!$C:$C,S$1,Data!$D:$D,S$2)</f>
        <v>0</v>
      </c>
      <c r="T69" s="5">
        <f>COUNTIFS(Data!$H:$H,$A69,Data!$C:$C,T$1,Data!$D:$D,T$2)</f>
        <v>0</v>
      </c>
      <c r="U69" s="5">
        <f>COUNTIFS(Data!$H:$H,$A69,Data!$C:$C,U$1,Data!$D:$D,U$2)</f>
        <v>0</v>
      </c>
      <c r="V69" s="5">
        <f>COUNTIFS(Data!$H:$H,$A69,Data!$C:$C,V$1,Data!$D:$D,V$2)</f>
        <v>0</v>
      </c>
      <c r="W69" s="5">
        <f>COUNTIFS(Data!$H:$H,$A69,Data!$C:$C,W$1,Data!$D:$D,W$2)</f>
        <v>0</v>
      </c>
      <c r="X69" s="5">
        <f>COUNTIFS(Data!$H:$H,$A69,Data!$C:$C,X$1,Data!$D:$D,X$2)</f>
        <v>0</v>
      </c>
      <c r="Y69" s="5">
        <f>COUNTIFS(Data!$H:$H,$A69,Data!$C:$C,Y$1,Data!$D:$D,Y$2)</f>
        <v>0</v>
      </c>
      <c r="Z69" s="5">
        <f>COUNTIFS(Data!$H:$H,$A69,Data!$C:$C,Z$1,Data!$D:$D,Z$2)</f>
        <v>0</v>
      </c>
      <c r="AA69" s="5">
        <f>COUNTIFS(Data!$H:$H,$A69,Data!$C:$C,AA$1,Data!$D:$D,AA$2)</f>
        <v>0</v>
      </c>
      <c r="AB69" s="5">
        <f>COUNTIFS(Data!$H:$H,$A69,Data!$C:$C,AB$1,Data!$D:$D,AB$2)</f>
        <v>0</v>
      </c>
      <c r="AC69" s="5">
        <f>COUNTIFS(Data!$H:$H,$A69,Data!$C:$C,AC$1,Data!$D:$D,AC$2)</f>
        <v>0</v>
      </c>
      <c r="AD69" s="5">
        <f>COUNTIFS(Data!$H:$H,$A69,Data!$C:$C,AD$1,Data!$D:$D,AD$2)</f>
        <v>0</v>
      </c>
      <c r="AE69" s="5">
        <f>COUNTIFS(Data!$H:$H,$A69,Data!$C:$C,AE$1,Data!$D:$D,AE$2)</f>
        <v>0</v>
      </c>
      <c r="AF69" s="5">
        <f>COUNTIFS(Data!$H:$H,$A69,Data!$C:$C,AF$1,Data!$D:$D,AF$2)</f>
        <v>0</v>
      </c>
      <c r="AG69" s="5">
        <f>COUNTIFS(Data!$H:$H,$A69,Data!$C:$C,AG$1,Data!$D:$D,AG$2)</f>
        <v>0</v>
      </c>
      <c r="AH69" s="5">
        <f>COUNTIFS(Data!$H:$H,$A69,Data!$C:$C,AH$1,Data!$D:$D,AH$2)</f>
        <v>0</v>
      </c>
      <c r="AI69" s="5">
        <f>COUNTIFS(Data!$H:$H,$A69,Data!$C:$C,AI$1,Data!$D:$D,AI$2)</f>
        <v>0</v>
      </c>
      <c r="AJ69" s="5">
        <f>COUNTIFS(Data!$H:$H,$A69,Data!$C:$C,AJ$1,Data!$D:$D,AJ$2)</f>
        <v>0</v>
      </c>
      <c r="AK69" s="5">
        <f>COUNTIFS(Data!$H:$H,$A69,Data!$C:$C,AK$1,Data!$D:$D,AK$2)</f>
        <v>0</v>
      </c>
      <c r="AL69" s="5">
        <f>COUNTIFS(Data!$H:$H,$A69,Data!$C:$C,AL$1,Data!$D:$D,AL$2)</f>
        <v>0</v>
      </c>
      <c r="AM69" s="5">
        <f>COUNTIFS(Data!$H:$H,$A69,Data!$C:$C,AM$1,Data!$D:$D,AM$2)</f>
        <v>0</v>
      </c>
      <c r="AN69" s="5">
        <f>COUNTIFS(Data!$H:$H,$A69,Data!$C:$C,AN$1,Data!$D:$D,AN$2)</f>
        <v>0</v>
      </c>
      <c r="AO69" s="5">
        <f>COUNTIFS(Data!$H:$H,$A69,Data!$C:$C,AO$1,Data!$D:$D,AO$2)</f>
        <v>0</v>
      </c>
      <c r="AP69" s="5">
        <f>COUNTIFS(Data!$H:$H,$A69,Data!$C:$C,AP$1,Data!$D:$D,AP$2)</f>
        <v>0</v>
      </c>
      <c r="AQ69" s="5">
        <f>COUNTIFS(Data!$H:$H,$A69,Data!$C:$C,AQ$1,Data!$D:$D,AQ$2)</f>
        <v>0</v>
      </c>
      <c r="AR69" s="5">
        <f>COUNTIFS(Data!$H:$H,$A69,Data!$C:$C,AR$1,Data!$D:$D,AR$2)</f>
        <v>0</v>
      </c>
      <c r="AS69" s="5">
        <f>COUNTIFS(Data!$H:$H,$A69,Data!$C:$C,AS$1,Data!$D:$D,AS$2)</f>
        <v>0</v>
      </c>
      <c r="AT69" s="5">
        <f>COUNTIFS(Data!$H:$H,$A69,Data!$C:$C,AT$1,Data!$D:$D,AT$2)</f>
        <v>0</v>
      </c>
      <c r="AU69" s="5">
        <f>COUNTIFS(Data!$H:$H,$A69,Data!$C:$C,AU$1,Data!$D:$D,AU$2)</f>
        <v>0</v>
      </c>
      <c r="AV69" s="5">
        <f>COUNTIFS(Data!$H:$H,$A69,Data!$C:$C,AV$1,Data!$D:$D,AV$2)</f>
        <v>0</v>
      </c>
      <c r="AW69" s="5">
        <f>COUNTIFS(Data!$H:$H,$A69,Data!$C:$C,AW$1,Data!$D:$D,AW$2)</f>
        <v>0</v>
      </c>
      <c r="AX69" s="5">
        <f>COUNTIFS(Data!$H:$H,$A69,Data!$C:$C,AX$1,Data!$D:$D,AX$2)</f>
        <v>0</v>
      </c>
      <c r="AY69" s="5">
        <f>COUNTIFS(Data!$H:$H,$A69,Data!$C:$C,AY$1,Data!$D:$D,AY$2)</f>
        <v>0</v>
      </c>
      <c r="AZ69" s="5">
        <f>COUNTIFS(Data!$H:$H,$A69,Data!$C:$C,AZ$1,Data!$D:$D,AZ$2)</f>
        <v>0</v>
      </c>
      <c r="BA69" s="5">
        <f>COUNTIFS(Data!$H:$H,$A69,Data!$C:$C,BA$1,Data!$D:$D,BA$2)</f>
        <v>0</v>
      </c>
      <c r="BB69" s="5">
        <f>COUNTIFS(Data!$H:$H,$A69,Data!$C:$C,BB$1,Data!$D:$D,BB$2)</f>
        <v>0</v>
      </c>
      <c r="BC69" s="5">
        <f>COUNTIFS(Data!$H:$H,$A69,Data!$C:$C,BC$1,Data!$D:$D,BC$2)</f>
        <v>0</v>
      </c>
      <c r="BD69" s="5">
        <f>COUNTIFS(Data!$H:$H,$A69,Data!$C:$C,BD$1,Data!$D:$D,BD$2)</f>
        <v>0</v>
      </c>
      <c r="BE69" s="5">
        <f>COUNTIFS(Data!$H:$H,$A69,Data!$C:$C,BE$1,Data!$D:$D,BE$2)</f>
        <v>0</v>
      </c>
      <c r="BF69" s="5">
        <f>COUNTIFS(Data!$H:$H,$A69,Data!$C:$C,BF$1,Data!$D:$D,BF$2)</f>
        <v>0</v>
      </c>
      <c r="BG69" s="5">
        <f>COUNTIFS(Data!$H:$H,$A69,Data!$C:$C,BG$1,Data!$D:$D,BG$2)</f>
        <v>0</v>
      </c>
      <c r="BH69" s="5">
        <f>COUNTIFS(Data!$H:$H,$A69,Data!$C:$C,BH$1,Data!$D:$D,BH$2)</f>
        <v>0</v>
      </c>
      <c r="BI69" s="5">
        <f>COUNTIFS(Data!$H:$H,$A69,Data!$C:$C,BI$1,Data!$D:$D,BI$2)</f>
        <v>0</v>
      </c>
      <c r="BJ69" s="5">
        <f>COUNTIFS(Data!$H:$H,$A69,Data!$C:$C,BJ$1,Data!$D:$D,BJ$2)</f>
        <v>0</v>
      </c>
      <c r="BK69" s="5">
        <f>COUNTIFS(Data!$H:$H,$A69,Data!$C:$C,BK$1,Data!$D:$D,BK$2)</f>
        <v>0</v>
      </c>
      <c r="BL69" s="5">
        <f>COUNTIFS(Data!$H:$H,$A69,Data!$C:$C,BL$1,Data!$D:$D,BL$2)</f>
        <v>0</v>
      </c>
      <c r="BM69" s="5">
        <f>COUNTIFS(Data!$H:$H,$A69,Data!$C:$C,BM$1,Data!$D:$D,BM$2)</f>
        <v>0</v>
      </c>
      <c r="BN69" s="5">
        <f>COUNTIFS(Data!$H:$H,$A69,Data!$C:$C,BN$1,Data!$D:$D,BN$2)</f>
        <v>0</v>
      </c>
      <c r="BO69" s="5">
        <f>COUNTIFS(Data!$H:$H,$A69,Data!$C:$C,BO$1,Data!$D:$D,BO$2)</f>
        <v>0</v>
      </c>
      <c r="BP69" s="5">
        <f>COUNTIFS(Data!$H:$H,$A69,Data!$C:$C,BP$1,Data!$D:$D,BP$2)</f>
        <v>0</v>
      </c>
      <c r="BQ69" s="5">
        <f>COUNTIFS(Data!$H:$H,$A69,Data!$C:$C,BQ$1,Data!$D:$D,BQ$2)</f>
        <v>0</v>
      </c>
      <c r="BR69" s="5">
        <f>COUNTIFS(Data!$H:$H,$A69,Data!$C:$C,BR$1,Data!$D:$D,BR$2)</f>
        <v>0</v>
      </c>
      <c r="BS69" s="5">
        <f>COUNTIFS(Data!$H:$H,$A69,Data!$C:$C,BS$1,Data!$D:$D,BS$2)</f>
        <v>0</v>
      </c>
      <c r="BT69" s="5">
        <f>COUNTIFS(Data!$H:$H,$A69,Data!$C:$C,BT$1,Data!$D:$D,BT$2)</f>
        <v>0</v>
      </c>
      <c r="BU69" s="5">
        <f>COUNTIFS(Data!$H:$H,$A69,Data!$C:$C,BU$1,Data!$D:$D,BU$2)</f>
        <v>0</v>
      </c>
      <c r="BV69" s="5">
        <f>COUNTIFS(Data!$H:$H,$A69,Data!$C:$C,BV$1,Data!$D:$D,BV$2)</f>
        <v>0</v>
      </c>
      <c r="BW69" s="5">
        <f>COUNTIFS(Data!$H:$H,$A69,Data!$C:$C,BW$1,Data!$D:$D,BW$2)</f>
        <v>0</v>
      </c>
      <c r="BX69" s="5">
        <f>COUNTIFS(Data!$H:$H,$A69,Data!$C:$C,BX$1,Data!$D:$D,BX$2)</f>
        <v>0</v>
      </c>
      <c r="BY69" s="5">
        <f>COUNTIFS(Data!$H:$H,$A69,Data!$C:$C,BY$1,Data!$D:$D,BY$2)</f>
        <v>0</v>
      </c>
      <c r="BZ69" s="5">
        <f>COUNTIFS(Data!$H:$H,$A69,Data!$C:$C,BZ$1,Data!$D:$D,BZ$2)</f>
        <v>0</v>
      </c>
      <c r="CA69" s="5">
        <f>COUNTIFS(Data!$H:$H,$A69,Data!$C:$C,CA$1,Data!$D:$D,CA$2)</f>
        <v>0</v>
      </c>
      <c r="CB69" s="5">
        <f>COUNTIFS(Data!$H:$H,$A69,Data!$C:$C,CB$1,Data!$D:$D,CB$2)</f>
        <v>0</v>
      </c>
      <c r="CC69" s="5">
        <f>COUNTIFS(Data!$H:$H,$A69,Data!$C:$C,CC$1,Data!$D:$D,CC$2)</f>
        <v>0</v>
      </c>
      <c r="CD69" s="5">
        <f>COUNTIFS(Data!$H:$H,$A69,Data!$C:$C,CD$1,Data!$D:$D,CD$2)</f>
        <v>0</v>
      </c>
      <c r="CE69" s="5">
        <f>COUNTIFS(Data!$H:$H,$A69,Data!$C:$C,CE$1,Data!$D:$D,CE$2)</f>
        <v>0</v>
      </c>
      <c r="CF69" s="5">
        <f>COUNTIFS(Data!$H:$H,$A69,Data!$C:$C,CF$1,Data!$D:$D,CF$2)</f>
        <v>0</v>
      </c>
      <c r="CG69" s="5">
        <f>COUNTIFS(Data!$H:$H,$A69,Data!$C:$C,CG$1,Data!$D:$D,CG$2)</f>
        <v>0</v>
      </c>
      <c r="CH69" s="5">
        <f>COUNTIFS(Data!$H:$H,$A69,Data!$C:$C,CH$1,Data!$D:$D,CH$2)</f>
        <v>0</v>
      </c>
      <c r="CI69" s="5">
        <f>COUNTIFS(Data!$H:$H,$A69,Data!$C:$C,CI$1,Data!$D:$D,CI$2)</f>
        <v>0</v>
      </c>
      <c r="CJ69" s="5">
        <f>COUNTIFS(Data!$H:$H,$A69,Data!$C:$C,CJ$1,Data!$D:$D,CJ$2)</f>
        <v>0</v>
      </c>
      <c r="CK69" s="5">
        <f>COUNTIFS(Data!$H:$H,$A69,Data!$C:$C,CK$1,Data!$D:$D,CK$2)</f>
        <v>0</v>
      </c>
      <c r="CL69" s="5">
        <f>COUNTIFS(Data!$H:$H,$A69,Data!$C:$C,CL$1,Data!$D:$D,CL$2)</f>
        <v>0</v>
      </c>
      <c r="CM69" s="5">
        <f>COUNTIFS(Data!$H:$H,$A69,Data!$C:$C,CM$1,Data!$D:$D,CM$2)</f>
        <v>0</v>
      </c>
      <c r="CN69" s="5">
        <f>COUNTIFS(Data!$H:$H,$A69,Data!$C:$C,CN$1,Data!$D:$D,CN$2)</f>
        <v>0</v>
      </c>
      <c r="CO69" s="5">
        <f>COUNTIFS(Data!$H:$H,$A69,Data!$C:$C,CO$1,Data!$D:$D,CO$2)</f>
        <v>0</v>
      </c>
      <c r="CP69" s="5">
        <f>COUNTIFS(Data!$H:$H,$A69,Data!$C:$C,CP$1,Data!$D:$D,CP$2)</f>
        <v>0</v>
      </c>
      <c r="CQ69" s="5">
        <f>COUNTIFS(Data!$H:$H,$A69,Data!$C:$C,CQ$1,Data!$D:$D,CQ$2)</f>
        <v>0</v>
      </c>
      <c r="CR69" s="5">
        <f>COUNTIFS(Data!$H:$H,$A69,Data!$C:$C,CR$1,Data!$D:$D,CR$2)</f>
        <v>0</v>
      </c>
      <c r="CS69" s="5">
        <f>COUNTIFS(Data!$H:$H,$A69,Data!$C:$C,CS$1,Data!$D:$D,CS$2)</f>
        <v>0</v>
      </c>
      <c r="CT69" s="5">
        <f>COUNTIFS(Data!$H:$H,$A69,Data!$C:$C,CT$1,Data!$D:$D,CT$2)</f>
        <v>0</v>
      </c>
      <c r="CU69" s="5">
        <f>COUNTIFS(Data!$H:$H,$A69,Data!$C:$C,CU$1,Data!$D:$D,CU$2)</f>
        <v>0</v>
      </c>
      <c r="CV69" s="5">
        <f>COUNTIFS(Data!$H:$H,$A69,Data!$C:$C,CV$1,Data!$D:$D,CV$2)</f>
        <v>1</v>
      </c>
      <c r="CW69" s="5">
        <f t="shared" ref="CW69:CX69" si="68">SUMIF($B$2:$CV$2,CW$2, $B69:$CV69)</f>
        <v>0</v>
      </c>
      <c r="CX69" s="5">
        <f t="shared" si="68"/>
        <v>1</v>
      </c>
      <c r="CY69" s="5">
        <f t="shared" si="3"/>
        <v>1</v>
      </c>
    </row>
    <row r="70">
      <c r="A70" s="5" t="str">
        <f>Countries!A68</f>
        <v>NOR</v>
      </c>
      <c r="B70" s="5">
        <f>COUNTIFS(Data!$H:$H,$A70,Data!$C:$C,B$1,Data!$D:$D,B$2)</f>
        <v>0</v>
      </c>
      <c r="C70" s="5">
        <f>COUNTIFS(Data!$H:$H,$A70,Data!$C:$C,C$1,Data!$D:$D,C$2)</f>
        <v>0</v>
      </c>
      <c r="D70" s="5">
        <f>COUNTIFS(Data!$H:$H,$A70,Data!$C:$C,D$1,Data!$D:$D,D$2)</f>
        <v>0</v>
      </c>
      <c r="E70" s="5">
        <f>COUNTIFS(Data!$H:$H,$A70,Data!$C:$C,E$1,Data!$D:$D,E$2)</f>
        <v>0</v>
      </c>
      <c r="F70" s="5">
        <f>COUNTIFS(Data!$H:$H,$A70,Data!$C:$C,F$1,Data!$D:$D,F$2)</f>
        <v>0</v>
      </c>
      <c r="G70" s="5">
        <f>COUNTIFS(Data!$H:$H,$A70,Data!$C:$C,G$1,Data!$D:$D,G$2)</f>
        <v>0</v>
      </c>
      <c r="H70" s="5">
        <f>COUNTIFS(Data!$H:$H,$A70,Data!$C:$C,H$1,Data!$D:$D,H$2)</f>
        <v>0</v>
      </c>
      <c r="I70" s="5">
        <f>COUNTIFS(Data!$H:$H,$A70,Data!$C:$C,I$1,Data!$D:$D,I$2)</f>
        <v>0</v>
      </c>
      <c r="J70" s="5">
        <f>COUNTIFS(Data!$H:$H,$A70,Data!$C:$C,J$1,Data!$D:$D,J$2)</f>
        <v>1</v>
      </c>
      <c r="K70" s="5">
        <f>COUNTIFS(Data!$H:$H,$A70,Data!$C:$C,K$1,Data!$D:$D,K$2)</f>
        <v>0</v>
      </c>
      <c r="L70" s="5">
        <f>COUNTIFS(Data!$H:$H,$A70,Data!$C:$C,L$1,Data!$D:$D,L$2)</f>
        <v>0</v>
      </c>
      <c r="M70" s="5">
        <f>COUNTIFS(Data!$H:$H,$A70,Data!$C:$C,M$1,Data!$D:$D,M$2)</f>
        <v>0</v>
      </c>
      <c r="N70" s="5">
        <f>COUNTIFS(Data!$H:$H,$A70,Data!$C:$C,N$1,Data!$D:$D,N$2)</f>
        <v>0</v>
      </c>
      <c r="O70" s="5">
        <f>COUNTIFS(Data!$H:$H,$A70,Data!$C:$C,O$1,Data!$D:$D,O$2)</f>
        <v>0</v>
      </c>
      <c r="P70" s="5">
        <f>COUNTIFS(Data!$H:$H,$A70,Data!$C:$C,P$1,Data!$D:$D,P$2)</f>
        <v>0</v>
      </c>
      <c r="Q70" s="5">
        <f>COUNTIFS(Data!$H:$H,$A70,Data!$C:$C,Q$1,Data!$D:$D,Q$2)</f>
        <v>0</v>
      </c>
      <c r="R70" s="5">
        <f>COUNTIFS(Data!$H:$H,$A70,Data!$C:$C,R$1,Data!$D:$D,R$2)</f>
        <v>0</v>
      </c>
      <c r="S70" s="5">
        <f>COUNTIFS(Data!$H:$H,$A70,Data!$C:$C,S$1,Data!$D:$D,S$2)</f>
        <v>0</v>
      </c>
      <c r="T70" s="5">
        <f>COUNTIFS(Data!$H:$H,$A70,Data!$C:$C,T$1,Data!$D:$D,T$2)</f>
        <v>0</v>
      </c>
      <c r="U70" s="5">
        <f>COUNTIFS(Data!$H:$H,$A70,Data!$C:$C,U$1,Data!$D:$D,U$2)</f>
        <v>0</v>
      </c>
      <c r="V70" s="5">
        <f>COUNTIFS(Data!$H:$H,$A70,Data!$C:$C,V$1,Data!$D:$D,V$2)</f>
        <v>0</v>
      </c>
      <c r="W70" s="5">
        <f>COUNTIFS(Data!$H:$H,$A70,Data!$C:$C,W$1,Data!$D:$D,W$2)</f>
        <v>0</v>
      </c>
      <c r="X70" s="5">
        <f>COUNTIFS(Data!$H:$H,$A70,Data!$C:$C,X$1,Data!$D:$D,X$2)</f>
        <v>0</v>
      </c>
      <c r="Y70" s="5">
        <f>COUNTIFS(Data!$H:$H,$A70,Data!$C:$C,Y$1,Data!$D:$D,Y$2)</f>
        <v>0</v>
      </c>
      <c r="Z70" s="5">
        <f>COUNTIFS(Data!$H:$H,$A70,Data!$C:$C,Z$1,Data!$D:$D,Z$2)</f>
        <v>0</v>
      </c>
      <c r="AA70" s="5">
        <f>COUNTIFS(Data!$H:$H,$A70,Data!$C:$C,AA$1,Data!$D:$D,AA$2)</f>
        <v>0</v>
      </c>
      <c r="AB70" s="5">
        <f>COUNTIFS(Data!$H:$H,$A70,Data!$C:$C,AB$1,Data!$D:$D,AB$2)</f>
        <v>0</v>
      </c>
      <c r="AC70" s="5">
        <f>COUNTIFS(Data!$H:$H,$A70,Data!$C:$C,AC$1,Data!$D:$D,AC$2)</f>
        <v>0</v>
      </c>
      <c r="AD70" s="5">
        <f>COUNTIFS(Data!$H:$H,$A70,Data!$C:$C,AD$1,Data!$D:$D,AD$2)</f>
        <v>0</v>
      </c>
      <c r="AE70" s="5">
        <f>COUNTIFS(Data!$H:$H,$A70,Data!$C:$C,AE$1,Data!$D:$D,AE$2)</f>
        <v>0</v>
      </c>
      <c r="AF70" s="5">
        <f>COUNTIFS(Data!$H:$H,$A70,Data!$C:$C,AF$1,Data!$D:$D,AF$2)</f>
        <v>0</v>
      </c>
      <c r="AG70" s="5">
        <f>COUNTIFS(Data!$H:$H,$A70,Data!$C:$C,AG$1,Data!$D:$D,AG$2)</f>
        <v>0</v>
      </c>
      <c r="AH70" s="5">
        <f>COUNTIFS(Data!$H:$H,$A70,Data!$C:$C,AH$1,Data!$D:$D,AH$2)</f>
        <v>0</v>
      </c>
      <c r="AI70" s="5">
        <f>COUNTIFS(Data!$H:$H,$A70,Data!$C:$C,AI$1,Data!$D:$D,AI$2)</f>
        <v>0</v>
      </c>
      <c r="AJ70" s="5">
        <f>COUNTIFS(Data!$H:$H,$A70,Data!$C:$C,AJ$1,Data!$D:$D,AJ$2)</f>
        <v>0</v>
      </c>
      <c r="AK70" s="5">
        <f>COUNTIFS(Data!$H:$H,$A70,Data!$C:$C,AK$1,Data!$D:$D,AK$2)</f>
        <v>0</v>
      </c>
      <c r="AL70" s="5">
        <f>COUNTIFS(Data!$H:$H,$A70,Data!$C:$C,AL$1,Data!$D:$D,AL$2)</f>
        <v>0</v>
      </c>
      <c r="AM70" s="5">
        <f>COUNTIFS(Data!$H:$H,$A70,Data!$C:$C,AM$1,Data!$D:$D,AM$2)</f>
        <v>0</v>
      </c>
      <c r="AN70" s="5">
        <f>COUNTIFS(Data!$H:$H,$A70,Data!$C:$C,AN$1,Data!$D:$D,AN$2)</f>
        <v>0</v>
      </c>
      <c r="AO70" s="5">
        <f>COUNTIFS(Data!$H:$H,$A70,Data!$C:$C,AO$1,Data!$D:$D,AO$2)</f>
        <v>0</v>
      </c>
      <c r="AP70" s="5">
        <f>COUNTIFS(Data!$H:$H,$A70,Data!$C:$C,AP$1,Data!$D:$D,AP$2)</f>
        <v>0</v>
      </c>
      <c r="AQ70" s="5">
        <f>COUNTIFS(Data!$H:$H,$A70,Data!$C:$C,AQ$1,Data!$D:$D,AQ$2)</f>
        <v>0</v>
      </c>
      <c r="AR70" s="5">
        <f>COUNTIFS(Data!$H:$H,$A70,Data!$C:$C,AR$1,Data!$D:$D,AR$2)</f>
        <v>0</v>
      </c>
      <c r="AS70" s="5">
        <f>COUNTIFS(Data!$H:$H,$A70,Data!$C:$C,AS$1,Data!$D:$D,AS$2)</f>
        <v>0</v>
      </c>
      <c r="AT70" s="5">
        <f>COUNTIFS(Data!$H:$H,$A70,Data!$C:$C,AT$1,Data!$D:$D,AT$2)</f>
        <v>0</v>
      </c>
      <c r="AU70" s="5">
        <f>COUNTIFS(Data!$H:$H,$A70,Data!$C:$C,AU$1,Data!$D:$D,AU$2)</f>
        <v>0</v>
      </c>
      <c r="AV70" s="5">
        <f>COUNTIFS(Data!$H:$H,$A70,Data!$C:$C,AV$1,Data!$D:$D,AV$2)</f>
        <v>0</v>
      </c>
      <c r="AW70" s="5">
        <f>COUNTIFS(Data!$H:$H,$A70,Data!$C:$C,AW$1,Data!$D:$D,AW$2)</f>
        <v>0</v>
      </c>
      <c r="AX70" s="5">
        <f>COUNTIFS(Data!$H:$H,$A70,Data!$C:$C,AX$1,Data!$D:$D,AX$2)</f>
        <v>0</v>
      </c>
      <c r="AY70" s="5">
        <f>COUNTIFS(Data!$H:$H,$A70,Data!$C:$C,AY$1,Data!$D:$D,AY$2)</f>
        <v>0</v>
      </c>
      <c r="AZ70" s="5">
        <f>COUNTIFS(Data!$H:$H,$A70,Data!$C:$C,AZ$1,Data!$D:$D,AZ$2)</f>
        <v>0</v>
      </c>
      <c r="BA70" s="5">
        <f>COUNTIFS(Data!$H:$H,$A70,Data!$C:$C,BA$1,Data!$D:$D,BA$2)</f>
        <v>0</v>
      </c>
      <c r="BB70" s="5">
        <f>COUNTIFS(Data!$H:$H,$A70,Data!$C:$C,BB$1,Data!$D:$D,BB$2)</f>
        <v>0</v>
      </c>
      <c r="BC70" s="5">
        <f>COUNTIFS(Data!$H:$H,$A70,Data!$C:$C,BC$1,Data!$D:$D,BC$2)</f>
        <v>0</v>
      </c>
      <c r="BD70" s="5">
        <f>COUNTIFS(Data!$H:$H,$A70,Data!$C:$C,BD$1,Data!$D:$D,BD$2)</f>
        <v>0</v>
      </c>
      <c r="BE70" s="5">
        <f>COUNTIFS(Data!$H:$H,$A70,Data!$C:$C,BE$1,Data!$D:$D,BE$2)</f>
        <v>0</v>
      </c>
      <c r="BF70" s="5">
        <f>COUNTIFS(Data!$H:$H,$A70,Data!$C:$C,BF$1,Data!$D:$D,BF$2)</f>
        <v>0</v>
      </c>
      <c r="BG70" s="5">
        <f>COUNTIFS(Data!$H:$H,$A70,Data!$C:$C,BG$1,Data!$D:$D,BG$2)</f>
        <v>0</v>
      </c>
      <c r="BH70" s="5">
        <f>COUNTIFS(Data!$H:$H,$A70,Data!$C:$C,BH$1,Data!$D:$D,BH$2)</f>
        <v>0</v>
      </c>
      <c r="BI70" s="5">
        <f>COUNTIFS(Data!$H:$H,$A70,Data!$C:$C,BI$1,Data!$D:$D,BI$2)</f>
        <v>1</v>
      </c>
      <c r="BJ70" s="5">
        <f>COUNTIFS(Data!$H:$H,$A70,Data!$C:$C,BJ$1,Data!$D:$D,BJ$2)</f>
        <v>0</v>
      </c>
      <c r="BK70" s="5">
        <f>COUNTIFS(Data!$H:$H,$A70,Data!$C:$C,BK$1,Data!$D:$D,BK$2)</f>
        <v>0</v>
      </c>
      <c r="BL70" s="5">
        <f>COUNTIFS(Data!$H:$H,$A70,Data!$C:$C,BL$1,Data!$D:$D,BL$2)</f>
        <v>0</v>
      </c>
      <c r="BM70" s="5">
        <f>COUNTIFS(Data!$H:$H,$A70,Data!$C:$C,BM$1,Data!$D:$D,BM$2)</f>
        <v>0</v>
      </c>
      <c r="BN70" s="5">
        <f>COUNTIFS(Data!$H:$H,$A70,Data!$C:$C,BN$1,Data!$D:$D,BN$2)</f>
        <v>0</v>
      </c>
      <c r="BO70" s="5">
        <f>COUNTIFS(Data!$H:$H,$A70,Data!$C:$C,BO$1,Data!$D:$D,BO$2)</f>
        <v>0</v>
      </c>
      <c r="BP70" s="5">
        <f>COUNTIFS(Data!$H:$H,$A70,Data!$C:$C,BP$1,Data!$D:$D,BP$2)</f>
        <v>0</v>
      </c>
      <c r="BQ70" s="5">
        <f>COUNTIFS(Data!$H:$H,$A70,Data!$C:$C,BQ$1,Data!$D:$D,BQ$2)</f>
        <v>0</v>
      </c>
      <c r="BR70" s="5">
        <f>COUNTIFS(Data!$H:$H,$A70,Data!$C:$C,BR$1,Data!$D:$D,BR$2)</f>
        <v>0</v>
      </c>
      <c r="BS70" s="5">
        <f>COUNTIFS(Data!$H:$H,$A70,Data!$C:$C,BS$1,Data!$D:$D,BS$2)</f>
        <v>0</v>
      </c>
      <c r="BT70" s="5">
        <f>COUNTIFS(Data!$H:$H,$A70,Data!$C:$C,BT$1,Data!$D:$D,BT$2)</f>
        <v>0</v>
      </c>
      <c r="BU70" s="5">
        <f>COUNTIFS(Data!$H:$H,$A70,Data!$C:$C,BU$1,Data!$D:$D,BU$2)</f>
        <v>0</v>
      </c>
      <c r="BV70" s="5">
        <f>COUNTIFS(Data!$H:$H,$A70,Data!$C:$C,BV$1,Data!$D:$D,BV$2)</f>
        <v>0</v>
      </c>
      <c r="BW70" s="5">
        <f>COUNTIFS(Data!$H:$H,$A70,Data!$C:$C,BW$1,Data!$D:$D,BW$2)</f>
        <v>0</v>
      </c>
      <c r="BX70" s="5">
        <f>COUNTIFS(Data!$H:$H,$A70,Data!$C:$C,BX$1,Data!$D:$D,BX$2)</f>
        <v>0</v>
      </c>
      <c r="BY70" s="5">
        <f>COUNTIFS(Data!$H:$H,$A70,Data!$C:$C,BY$1,Data!$D:$D,BY$2)</f>
        <v>0</v>
      </c>
      <c r="BZ70" s="5">
        <f>COUNTIFS(Data!$H:$H,$A70,Data!$C:$C,BZ$1,Data!$D:$D,BZ$2)</f>
        <v>0</v>
      </c>
      <c r="CA70" s="5">
        <f>COUNTIFS(Data!$H:$H,$A70,Data!$C:$C,CA$1,Data!$D:$D,CA$2)</f>
        <v>0</v>
      </c>
      <c r="CB70" s="5">
        <f>COUNTIFS(Data!$H:$H,$A70,Data!$C:$C,CB$1,Data!$D:$D,CB$2)</f>
        <v>0</v>
      </c>
      <c r="CC70" s="5">
        <f>COUNTIFS(Data!$H:$H,$A70,Data!$C:$C,CC$1,Data!$D:$D,CC$2)</f>
        <v>0</v>
      </c>
      <c r="CD70" s="5">
        <f>COUNTIFS(Data!$H:$H,$A70,Data!$C:$C,CD$1,Data!$D:$D,CD$2)</f>
        <v>0</v>
      </c>
      <c r="CE70" s="5">
        <f>COUNTIFS(Data!$H:$H,$A70,Data!$C:$C,CE$1,Data!$D:$D,CE$2)</f>
        <v>0</v>
      </c>
      <c r="CF70" s="5">
        <f>COUNTIFS(Data!$H:$H,$A70,Data!$C:$C,CF$1,Data!$D:$D,CF$2)</f>
        <v>0</v>
      </c>
      <c r="CG70" s="5">
        <f>COUNTIFS(Data!$H:$H,$A70,Data!$C:$C,CG$1,Data!$D:$D,CG$2)</f>
        <v>0</v>
      </c>
      <c r="CH70" s="5">
        <f>COUNTIFS(Data!$H:$H,$A70,Data!$C:$C,CH$1,Data!$D:$D,CH$2)</f>
        <v>0</v>
      </c>
      <c r="CI70" s="5">
        <f>COUNTIFS(Data!$H:$H,$A70,Data!$C:$C,CI$1,Data!$D:$D,CI$2)</f>
        <v>0</v>
      </c>
      <c r="CJ70" s="5">
        <f>COUNTIFS(Data!$H:$H,$A70,Data!$C:$C,CJ$1,Data!$D:$D,CJ$2)</f>
        <v>0</v>
      </c>
      <c r="CK70" s="5">
        <f>COUNTIFS(Data!$H:$H,$A70,Data!$C:$C,CK$1,Data!$D:$D,CK$2)</f>
        <v>0</v>
      </c>
      <c r="CL70" s="5">
        <f>COUNTIFS(Data!$H:$H,$A70,Data!$C:$C,CL$1,Data!$D:$D,CL$2)</f>
        <v>0</v>
      </c>
      <c r="CM70" s="5">
        <f>COUNTIFS(Data!$H:$H,$A70,Data!$C:$C,CM$1,Data!$D:$D,CM$2)</f>
        <v>0</v>
      </c>
      <c r="CN70" s="5">
        <f>COUNTIFS(Data!$H:$H,$A70,Data!$C:$C,CN$1,Data!$D:$D,CN$2)</f>
        <v>0</v>
      </c>
      <c r="CO70" s="5">
        <f>COUNTIFS(Data!$H:$H,$A70,Data!$C:$C,CO$1,Data!$D:$D,CO$2)</f>
        <v>0</v>
      </c>
      <c r="CP70" s="5">
        <f>COUNTIFS(Data!$H:$H,$A70,Data!$C:$C,CP$1,Data!$D:$D,CP$2)</f>
        <v>0</v>
      </c>
      <c r="CQ70" s="5">
        <f>COUNTIFS(Data!$H:$H,$A70,Data!$C:$C,CQ$1,Data!$D:$D,CQ$2)</f>
        <v>0</v>
      </c>
      <c r="CR70" s="5">
        <f>COUNTIFS(Data!$H:$H,$A70,Data!$C:$C,CR$1,Data!$D:$D,CR$2)</f>
        <v>0</v>
      </c>
      <c r="CS70" s="5">
        <f>COUNTIFS(Data!$H:$H,$A70,Data!$C:$C,CS$1,Data!$D:$D,CS$2)</f>
        <v>0</v>
      </c>
      <c r="CT70" s="5">
        <f>COUNTIFS(Data!$H:$H,$A70,Data!$C:$C,CT$1,Data!$D:$D,CT$2)</f>
        <v>0</v>
      </c>
      <c r="CU70" s="5">
        <f>COUNTIFS(Data!$H:$H,$A70,Data!$C:$C,CU$1,Data!$D:$D,CU$2)</f>
        <v>0</v>
      </c>
      <c r="CV70" s="5">
        <f>COUNTIFS(Data!$H:$H,$A70,Data!$C:$C,CV$1,Data!$D:$D,CV$2)</f>
        <v>0</v>
      </c>
      <c r="CW70" s="5">
        <f t="shared" ref="CW70:CX70" si="69">SUMIF($B$2:$CV$2,CW$2, $B70:$CV70)</f>
        <v>2</v>
      </c>
      <c r="CX70" s="5">
        <f t="shared" si="69"/>
        <v>0</v>
      </c>
      <c r="CY70" s="5">
        <f t="shared" si="3"/>
        <v>2</v>
      </c>
    </row>
    <row r="71">
      <c r="A71" s="5" t="str">
        <f>Countries!A69</f>
        <v>NZL</v>
      </c>
      <c r="B71" s="5">
        <f>COUNTIFS(Data!$H:$H,$A71,Data!$C:$C,B$1,Data!$D:$D,B$2)</f>
        <v>0</v>
      </c>
      <c r="C71" s="5">
        <f>COUNTIFS(Data!$H:$H,$A71,Data!$C:$C,C$1,Data!$D:$D,C$2)</f>
        <v>0</v>
      </c>
      <c r="D71" s="5">
        <f>COUNTIFS(Data!$H:$H,$A71,Data!$C:$C,D$1,Data!$D:$D,D$2)</f>
        <v>0</v>
      </c>
      <c r="E71" s="5">
        <f>COUNTIFS(Data!$H:$H,$A71,Data!$C:$C,E$1,Data!$D:$D,E$2)</f>
        <v>0</v>
      </c>
      <c r="F71" s="5">
        <f>COUNTIFS(Data!$H:$H,$A71,Data!$C:$C,F$1,Data!$D:$D,F$2)</f>
        <v>0</v>
      </c>
      <c r="G71" s="5">
        <f>COUNTIFS(Data!$H:$H,$A71,Data!$C:$C,G$1,Data!$D:$D,G$2)</f>
        <v>0</v>
      </c>
      <c r="H71" s="5">
        <f>COUNTIFS(Data!$H:$H,$A71,Data!$C:$C,H$1,Data!$D:$D,H$2)</f>
        <v>0</v>
      </c>
      <c r="I71" s="5">
        <f>COUNTIFS(Data!$H:$H,$A71,Data!$C:$C,I$1,Data!$D:$D,I$2)</f>
        <v>0</v>
      </c>
      <c r="J71" s="5">
        <f>COUNTIFS(Data!$H:$H,$A71,Data!$C:$C,J$1,Data!$D:$D,J$2)</f>
        <v>0</v>
      </c>
      <c r="K71" s="5">
        <f>COUNTIFS(Data!$H:$H,$A71,Data!$C:$C,K$1,Data!$D:$D,K$2)</f>
        <v>0</v>
      </c>
      <c r="L71" s="5">
        <f>COUNTIFS(Data!$H:$H,$A71,Data!$C:$C,L$1,Data!$D:$D,L$2)</f>
        <v>0</v>
      </c>
      <c r="M71" s="5">
        <f>COUNTIFS(Data!$H:$H,$A71,Data!$C:$C,M$1,Data!$D:$D,M$2)</f>
        <v>0</v>
      </c>
      <c r="N71" s="5">
        <f>COUNTIFS(Data!$H:$H,$A71,Data!$C:$C,N$1,Data!$D:$D,N$2)</f>
        <v>0</v>
      </c>
      <c r="O71" s="5">
        <f>COUNTIFS(Data!$H:$H,$A71,Data!$C:$C,O$1,Data!$D:$D,O$2)</f>
        <v>0</v>
      </c>
      <c r="P71" s="5">
        <f>COUNTIFS(Data!$H:$H,$A71,Data!$C:$C,P$1,Data!$D:$D,P$2)</f>
        <v>0</v>
      </c>
      <c r="Q71" s="5">
        <f>COUNTIFS(Data!$H:$H,$A71,Data!$C:$C,Q$1,Data!$D:$D,Q$2)</f>
        <v>0</v>
      </c>
      <c r="R71" s="5">
        <f>COUNTIFS(Data!$H:$H,$A71,Data!$C:$C,R$1,Data!$D:$D,R$2)</f>
        <v>0</v>
      </c>
      <c r="S71" s="5">
        <f>COUNTIFS(Data!$H:$H,$A71,Data!$C:$C,S$1,Data!$D:$D,S$2)</f>
        <v>0</v>
      </c>
      <c r="T71" s="5">
        <f>COUNTIFS(Data!$H:$H,$A71,Data!$C:$C,T$1,Data!$D:$D,T$2)</f>
        <v>0</v>
      </c>
      <c r="U71" s="5">
        <f>COUNTIFS(Data!$H:$H,$A71,Data!$C:$C,U$1,Data!$D:$D,U$2)</f>
        <v>0</v>
      </c>
      <c r="V71" s="5">
        <f>COUNTIFS(Data!$H:$H,$A71,Data!$C:$C,V$1,Data!$D:$D,V$2)</f>
        <v>0</v>
      </c>
      <c r="W71" s="5">
        <f>COUNTIFS(Data!$H:$H,$A71,Data!$C:$C,W$1,Data!$D:$D,W$2)</f>
        <v>0</v>
      </c>
      <c r="X71" s="5">
        <f>COUNTIFS(Data!$H:$H,$A71,Data!$C:$C,X$1,Data!$D:$D,X$2)</f>
        <v>0</v>
      </c>
      <c r="Y71" s="5">
        <f>COUNTIFS(Data!$H:$H,$A71,Data!$C:$C,Y$1,Data!$D:$D,Y$2)</f>
        <v>0</v>
      </c>
      <c r="Z71" s="5">
        <f>COUNTIFS(Data!$H:$H,$A71,Data!$C:$C,Z$1,Data!$D:$D,Z$2)</f>
        <v>0</v>
      </c>
      <c r="AA71" s="5">
        <f>COUNTIFS(Data!$H:$H,$A71,Data!$C:$C,AA$1,Data!$D:$D,AA$2)</f>
        <v>0</v>
      </c>
      <c r="AB71" s="5">
        <f>COUNTIFS(Data!$H:$H,$A71,Data!$C:$C,AB$1,Data!$D:$D,AB$2)</f>
        <v>0</v>
      </c>
      <c r="AC71" s="5">
        <f>COUNTIFS(Data!$H:$H,$A71,Data!$C:$C,AC$1,Data!$D:$D,AC$2)</f>
        <v>0</v>
      </c>
      <c r="AD71" s="5">
        <f>COUNTIFS(Data!$H:$H,$A71,Data!$C:$C,AD$1,Data!$D:$D,AD$2)</f>
        <v>0</v>
      </c>
      <c r="AE71" s="5">
        <f>COUNTIFS(Data!$H:$H,$A71,Data!$C:$C,AE$1,Data!$D:$D,AE$2)</f>
        <v>0</v>
      </c>
      <c r="AF71" s="5">
        <f>COUNTIFS(Data!$H:$H,$A71,Data!$C:$C,AF$1,Data!$D:$D,AF$2)</f>
        <v>0</v>
      </c>
      <c r="AG71" s="5">
        <f>COUNTIFS(Data!$H:$H,$A71,Data!$C:$C,AG$1,Data!$D:$D,AG$2)</f>
        <v>0</v>
      </c>
      <c r="AH71" s="5">
        <f>COUNTIFS(Data!$H:$H,$A71,Data!$C:$C,AH$1,Data!$D:$D,AH$2)</f>
        <v>0</v>
      </c>
      <c r="AI71" s="5">
        <f>COUNTIFS(Data!$H:$H,$A71,Data!$C:$C,AI$1,Data!$D:$D,AI$2)</f>
        <v>0</v>
      </c>
      <c r="AJ71" s="5">
        <f>COUNTIFS(Data!$H:$H,$A71,Data!$C:$C,AJ$1,Data!$D:$D,AJ$2)</f>
        <v>1</v>
      </c>
      <c r="AK71" s="5">
        <f>COUNTIFS(Data!$H:$H,$A71,Data!$C:$C,AK$1,Data!$D:$D,AK$2)</f>
        <v>1</v>
      </c>
      <c r="AL71" s="5">
        <f>COUNTIFS(Data!$H:$H,$A71,Data!$C:$C,AL$1,Data!$D:$D,AL$2)</f>
        <v>0</v>
      </c>
      <c r="AM71" s="5">
        <f>COUNTIFS(Data!$H:$H,$A71,Data!$C:$C,AM$1,Data!$D:$D,AM$2)</f>
        <v>0</v>
      </c>
      <c r="AN71" s="5">
        <f>COUNTIFS(Data!$H:$H,$A71,Data!$C:$C,AN$1,Data!$D:$D,AN$2)</f>
        <v>0</v>
      </c>
      <c r="AO71" s="5">
        <f>COUNTIFS(Data!$H:$H,$A71,Data!$C:$C,AO$1,Data!$D:$D,AO$2)</f>
        <v>0</v>
      </c>
      <c r="AP71" s="5">
        <f>COUNTIFS(Data!$H:$H,$A71,Data!$C:$C,AP$1,Data!$D:$D,AP$2)</f>
        <v>0</v>
      </c>
      <c r="AQ71" s="5">
        <f>COUNTIFS(Data!$H:$H,$A71,Data!$C:$C,AQ$1,Data!$D:$D,AQ$2)</f>
        <v>0</v>
      </c>
      <c r="AR71" s="5">
        <f>COUNTIFS(Data!$H:$H,$A71,Data!$C:$C,AR$1,Data!$D:$D,AR$2)</f>
        <v>0</v>
      </c>
      <c r="AS71" s="5">
        <f>COUNTIFS(Data!$H:$H,$A71,Data!$C:$C,AS$1,Data!$D:$D,AS$2)</f>
        <v>0</v>
      </c>
      <c r="AT71" s="5">
        <f>COUNTIFS(Data!$H:$H,$A71,Data!$C:$C,AT$1,Data!$D:$D,AT$2)</f>
        <v>0</v>
      </c>
      <c r="AU71" s="5">
        <f>COUNTIFS(Data!$H:$H,$A71,Data!$C:$C,AU$1,Data!$D:$D,AU$2)</f>
        <v>0</v>
      </c>
      <c r="AV71" s="5">
        <f>COUNTIFS(Data!$H:$H,$A71,Data!$C:$C,AV$1,Data!$D:$D,AV$2)</f>
        <v>0</v>
      </c>
      <c r="AW71" s="5">
        <f>COUNTIFS(Data!$H:$H,$A71,Data!$C:$C,AW$1,Data!$D:$D,AW$2)</f>
        <v>0</v>
      </c>
      <c r="AX71" s="5">
        <f>COUNTIFS(Data!$H:$H,$A71,Data!$C:$C,AX$1,Data!$D:$D,AX$2)</f>
        <v>0</v>
      </c>
      <c r="AY71" s="5">
        <f>COUNTIFS(Data!$H:$H,$A71,Data!$C:$C,AY$1,Data!$D:$D,AY$2)</f>
        <v>0</v>
      </c>
      <c r="AZ71" s="5">
        <f>COUNTIFS(Data!$H:$H,$A71,Data!$C:$C,AZ$1,Data!$D:$D,AZ$2)</f>
        <v>0</v>
      </c>
      <c r="BA71" s="5">
        <f>COUNTIFS(Data!$H:$H,$A71,Data!$C:$C,BA$1,Data!$D:$D,BA$2)</f>
        <v>0</v>
      </c>
      <c r="BB71" s="5">
        <f>COUNTIFS(Data!$H:$H,$A71,Data!$C:$C,BB$1,Data!$D:$D,BB$2)</f>
        <v>0</v>
      </c>
      <c r="BC71" s="5">
        <f>COUNTIFS(Data!$H:$H,$A71,Data!$C:$C,BC$1,Data!$D:$D,BC$2)</f>
        <v>0</v>
      </c>
      <c r="BD71" s="5">
        <f>COUNTIFS(Data!$H:$H,$A71,Data!$C:$C,BD$1,Data!$D:$D,BD$2)</f>
        <v>0</v>
      </c>
      <c r="BE71" s="5">
        <f>COUNTIFS(Data!$H:$H,$A71,Data!$C:$C,BE$1,Data!$D:$D,BE$2)</f>
        <v>0</v>
      </c>
      <c r="BF71" s="5">
        <f>COUNTIFS(Data!$H:$H,$A71,Data!$C:$C,BF$1,Data!$D:$D,BF$2)</f>
        <v>0</v>
      </c>
      <c r="BG71" s="5">
        <f>COUNTIFS(Data!$H:$H,$A71,Data!$C:$C,BG$1,Data!$D:$D,BG$2)</f>
        <v>0</v>
      </c>
      <c r="BH71" s="5">
        <f>COUNTIFS(Data!$H:$H,$A71,Data!$C:$C,BH$1,Data!$D:$D,BH$2)</f>
        <v>0</v>
      </c>
      <c r="BI71" s="5">
        <f>COUNTIFS(Data!$H:$H,$A71,Data!$C:$C,BI$1,Data!$D:$D,BI$2)</f>
        <v>0</v>
      </c>
      <c r="BJ71" s="5">
        <f>COUNTIFS(Data!$H:$H,$A71,Data!$C:$C,BJ$1,Data!$D:$D,BJ$2)</f>
        <v>2</v>
      </c>
      <c r="BK71" s="5">
        <f>COUNTIFS(Data!$H:$H,$A71,Data!$C:$C,BK$1,Data!$D:$D,BK$2)</f>
        <v>1</v>
      </c>
      <c r="BL71" s="5">
        <f>COUNTIFS(Data!$H:$H,$A71,Data!$C:$C,BL$1,Data!$D:$D,BL$2)</f>
        <v>0</v>
      </c>
      <c r="BM71" s="5">
        <f>COUNTIFS(Data!$H:$H,$A71,Data!$C:$C,BM$1,Data!$D:$D,BM$2)</f>
        <v>1</v>
      </c>
      <c r="BN71" s="5">
        <f>COUNTIFS(Data!$H:$H,$A71,Data!$C:$C,BN$1,Data!$D:$D,BN$2)</f>
        <v>0</v>
      </c>
      <c r="BO71" s="5">
        <f>COUNTIFS(Data!$H:$H,$A71,Data!$C:$C,BO$1,Data!$D:$D,BO$2)</f>
        <v>0</v>
      </c>
      <c r="BP71" s="5">
        <f>COUNTIFS(Data!$H:$H,$A71,Data!$C:$C,BP$1,Data!$D:$D,BP$2)</f>
        <v>0</v>
      </c>
      <c r="BQ71" s="5">
        <f>COUNTIFS(Data!$H:$H,$A71,Data!$C:$C,BQ$1,Data!$D:$D,BQ$2)</f>
        <v>0</v>
      </c>
      <c r="BR71" s="5">
        <f>COUNTIFS(Data!$H:$H,$A71,Data!$C:$C,BR$1,Data!$D:$D,BR$2)</f>
        <v>0</v>
      </c>
      <c r="BS71" s="5">
        <f>COUNTIFS(Data!$H:$H,$A71,Data!$C:$C,BS$1,Data!$D:$D,BS$2)</f>
        <v>0</v>
      </c>
      <c r="BT71" s="5">
        <f>COUNTIFS(Data!$H:$H,$A71,Data!$C:$C,BT$1,Data!$D:$D,BT$2)</f>
        <v>0</v>
      </c>
      <c r="BU71" s="5">
        <f>COUNTIFS(Data!$H:$H,$A71,Data!$C:$C,BU$1,Data!$D:$D,BU$2)</f>
        <v>0</v>
      </c>
      <c r="BV71" s="5">
        <f>COUNTIFS(Data!$H:$H,$A71,Data!$C:$C,BV$1,Data!$D:$D,BV$2)</f>
        <v>0</v>
      </c>
      <c r="BW71" s="5">
        <f>COUNTIFS(Data!$H:$H,$A71,Data!$C:$C,BW$1,Data!$D:$D,BW$2)</f>
        <v>0</v>
      </c>
      <c r="BX71" s="5">
        <f>COUNTIFS(Data!$H:$H,$A71,Data!$C:$C,BX$1,Data!$D:$D,BX$2)</f>
        <v>0</v>
      </c>
      <c r="BY71" s="5">
        <f>COUNTIFS(Data!$H:$H,$A71,Data!$C:$C,BY$1,Data!$D:$D,BY$2)</f>
        <v>0</v>
      </c>
      <c r="BZ71" s="5">
        <f>COUNTIFS(Data!$H:$H,$A71,Data!$C:$C,BZ$1,Data!$D:$D,BZ$2)</f>
        <v>0</v>
      </c>
      <c r="CA71" s="5">
        <f>COUNTIFS(Data!$H:$H,$A71,Data!$C:$C,CA$1,Data!$D:$D,CA$2)</f>
        <v>0</v>
      </c>
      <c r="CB71" s="5">
        <f>COUNTIFS(Data!$H:$H,$A71,Data!$C:$C,CB$1,Data!$D:$D,CB$2)</f>
        <v>0</v>
      </c>
      <c r="CC71" s="5">
        <f>COUNTIFS(Data!$H:$H,$A71,Data!$C:$C,CC$1,Data!$D:$D,CC$2)</f>
        <v>0</v>
      </c>
      <c r="CD71" s="5">
        <f>COUNTIFS(Data!$H:$H,$A71,Data!$C:$C,CD$1,Data!$D:$D,CD$2)</f>
        <v>0</v>
      </c>
      <c r="CE71" s="5">
        <f>COUNTIFS(Data!$H:$H,$A71,Data!$C:$C,CE$1,Data!$D:$D,CE$2)</f>
        <v>0</v>
      </c>
      <c r="CF71" s="5">
        <f>COUNTIFS(Data!$H:$H,$A71,Data!$C:$C,CF$1,Data!$D:$D,CF$2)</f>
        <v>0</v>
      </c>
      <c r="CG71" s="5">
        <f>COUNTIFS(Data!$H:$H,$A71,Data!$C:$C,CG$1,Data!$D:$D,CG$2)</f>
        <v>0</v>
      </c>
      <c r="CH71" s="5">
        <f>COUNTIFS(Data!$H:$H,$A71,Data!$C:$C,CH$1,Data!$D:$D,CH$2)</f>
        <v>0</v>
      </c>
      <c r="CI71" s="5">
        <f>COUNTIFS(Data!$H:$H,$A71,Data!$C:$C,CI$1,Data!$D:$D,CI$2)</f>
        <v>0</v>
      </c>
      <c r="CJ71" s="5">
        <f>COUNTIFS(Data!$H:$H,$A71,Data!$C:$C,CJ$1,Data!$D:$D,CJ$2)</f>
        <v>0</v>
      </c>
      <c r="CK71" s="5">
        <f>COUNTIFS(Data!$H:$H,$A71,Data!$C:$C,CK$1,Data!$D:$D,CK$2)</f>
        <v>0</v>
      </c>
      <c r="CL71" s="5">
        <f>COUNTIFS(Data!$H:$H,$A71,Data!$C:$C,CL$1,Data!$D:$D,CL$2)</f>
        <v>0</v>
      </c>
      <c r="CM71" s="5">
        <f>COUNTIFS(Data!$H:$H,$A71,Data!$C:$C,CM$1,Data!$D:$D,CM$2)</f>
        <v>0</v>
      </c>
      <c r="CN71" s="5">
        <f>COUNTIFS(Data!$H:$H,$A71,Data!$C:$C,CN$1,Data!$D:$D,CN$2)</f>
        <v>0</v>
      </c>
      <c r="CO71" s="5">
        <f>COUNTIFS(Data!$H:$H,$A71,Data!$C:$C,CO$1,Data!$D:$D,CO$2)</f>
        <v>0</v>
      </c>
      <c r="CP71" s="5">
        <f>COUNTIFS(Data!$H:$H,$A71,Data!$C:$C,CP$1,Data!$D:$D,CP$2)</f>
        <v>0</v>
      </c>
      <c r="CQ71" s="5">
        <f>COUNTIFS(Data!$H:$H,$A71,Data!$C:$C,CQ$1,Data!$D:$D,CQ$2)</f>
        <v>0</v>
      </c>
      <c r="CR71" s="5">
        <f>COUNTIFS(Data!$H:$H,$A71,Data!$C:$C,CR$1,Data!$D:$D,CR$2)</f>
        <v>0</v>
      </c>
      <c r="CS71" s="5">
        <f>COUNTIFS(Data!$H:$H,$A71,Data!$C:$C,CS$1,Data!$D:$D,CS$2)</f>
        <v>0</v>
      </c>
      <c r="CT71" s="5">
        <f>COUNTIFS(Data!$H:$H,$A71,Data!$C:$C,CT$1,Data!$D:$D,CT$2)</f>
        <v>0</v>
      </c>
      <c r="CU71" s="5">
        <f>COUNTIFS(Data!$H:$H,$A71,Data!$C:$C,CU$1,Data!$D:$D,CU$2)</f>
        <v>0</v>
      </c>
      <c r="CV71" s="5">
        <f>COUNTIFS(Data!$H:$H,$A71,Data!$C:$C,CV$1,Data!$D:$D,CV$2)</f>
        <v>0</v>
      </c>
      <c r="CW71" s="5">
        <f t="shared" ref="CW71:CX71" si="70">SUMIF($B$2:$CV$2,CW$2, $B71:$CV71)</f>
        <v>3</v>
      </c>
      <c r="CX71" s="5">
        <f t="shared" si="70"/>
        <v>3</v>
      </c>
      <c r="CY71" s="5">
        <f t="shared" si="3"/>
        <v>6</v>
      </c>
    </row>
    <row r="72">
      <c r="A72" s="5" t="str">
        <f>Countries!A70</f>
        <v>PHI</v>
      </c>
      <c r="B72" s="5">
        <f>COUNTIFS(Data!$H:$H,$A72,Data!$C:$C,B$1,Data!$D:$D,B$2)</f>
        <v>0</v>
      </c>
      <c r="C72" s="5">
        <f>COUNTIFS(Data!$H:$H,$A72,Data!$C:$C,C$1,Data!$D:$D,C$2)</f>
        <v>0</v>
      </c>
      <c r="D72" s="5">
        <f>COUNTIFS(Data!$H:$H,$A72,Data!$C:$C,D$1,Data!$D:$D,D$2)</f>
        <v>0</v>
      </c>
      <c r="E72" s="5">
        <f>COUNTIFS(Data!$H:$H,$A72,Data!$C:$C,E$1,Data!$D:$D,E$2)</f>
        <v>0</v>
      </c>
      <c r="F72" s="5">
        <f>COUNTIFS(Data!$H:$H,$A72,Data!$C:$C,F$1,Data!$D:$D,F$2)</f>
        <v>0</v>
      </c>
      <c r="G72" s="5">
        <f>COUNTIFS(Data!$H:$H,$A72,Data!$C:$C,G$1,Data!$D:$D,G$2)</f>
        <v>0</v>
      </c>
      <c r="H72" s="5">
        <f>COUNTIFS(Data!$H:$H,$A72,Data!$C:$C,H$1,Data!$D:$D,H$2)</f>
        <v>0</v>
      </c>
      <c r="I72" s="5">
        <f>COUNTIFS(Data!$H:$H,$A72,Data!$C:$C,I$1,Data!$D:$D,I$2)</f>
        <v>0</v>
      </c>
      <c r="J72" s="5">
        <f>COUNTIFS(Data!$H:$H,$A72,Data!$C:$C,J$1,Data!$D:$D,J$2)</f>
        <v>0</v>
      </c>
      <c r="K72" s="5">
        <f>COUNTIFS(Data!$H:$H,$A72,Data!$C:$C,K$1,Data!$D:$D,K$2)</f>
        <v>0</v>
      </c>
      <c r="L72" s="5">
        <f>COUNTIFS(Data!$H:$H,$A72,Data!$C:$C,L$1,Data!$D:$D,L$2)</f>
        <v>0</v>
      </c>
      <c r="M72" s="5">
        <f>COUNTIFS(Data!$H:$H,$A72,Data!$C:$C,M$1,Data!$D:$D,M$2)</f>
        <v>0</v>
      </c>
      <c r="N72" s="5">
        <f>COUNTIFS(Data!$H:$H,$A72,Data!$C:$C,N$1,Data!$D:$D,N$2)</f>
        <v>0</v>
      </c>
      <c r="O72" s="5">
        <f>COUNTIFS(Data!$H:$H,$A72,Data!$C:$C,O$1,Data!$D:$D,O$2)</f>
        <v>0</v>
      </c>
      <c r="P72" s="5">
        <f>COUNTIFS(Data!$H:$H,$A72,Data!$C:$C,P$1,Data!$D:$D,P$2)</f>
        <v>0</v>
      </c>
      <c r="Q72" s="5">
        <f>COUNTIFS(Data!$H:$H,$A72,Data!$C:$C,Q$1,Data!$D:$D,Q$2)</f>
        <v>0</v>
      </c>
      <c r="R72" s="5">
        <f>COUNTIFS(Data!$H:$H,$A72,Data!$C:$C,R$1,Data!$D:$D,R$2)</f>
        <v>0</v>
      </c>
      <c r="S72" s="5">
        <f>COUNTIFS(Data!$H:$H,$A72,Data!$C:$C,S$1,Data!$D:$D,S$2)</f>
        <v>0</v>
      </c>
      <c r="T72" s="5">
        <f>COUNTIFS(Data!$H:$H,$A72,Data!$C:$C,T$1,Data!$D:$D,T$2)</f>
        <v>0</v>
      </c>
      <c r="U72" s="5">
        <f>COUNTIFS(Data!$H:$H,$A72,Data!$C:$C,U$1,Data!$D:$D,U$2)</f>
        <v>0</v>
      </c>
      <c r="V72" s="5">
        <f>COUNTIFS(Data!$H:$H,$A72,Data!$C:$C,V$1,Data!$D:$D,V$2)</f>
        <v>1</v>
      </c>
      <c r="W72" s="5">
        <f>COUNTIFS(Data!$H:$H,$A72,Data!$C:$C,W$1,Data!$D:$D,W$2)</f>
        <v>1</v>
      </c>
      <c r="X72" s="5">
        <f>COUNTIFS(Data!$H:$H,$A72,Data!$C:$C,X$1,Data!$D:$D,X$2)</f>
        <v>0</v>
      </c>
      <c r="Y72" s="5">
        <f>COUNTIFS(Data!$H:$H,$A72,Data!$C:$C,Y$1,Data!$D:$D,Y$2)</f>
        <v>0</v>
      </c>
      <c r="Z72" s="5">
        <f>COUNTIFS(Data!$H:$H,$A72,Data!$C:$C,Z$1,Data!$D:$D,Z$2)</f>
        <v>0</v>
      </c>
      <c r="AA72" s="5">
        <f>COUNTIFS(Data!$H:$H,$A72,Data!$C:$C,AA$1,Data!$D:$D,AA$2)</f>
        <v>0</v>
      </c>
      <c r="AB72" s="5">
        <f>COUNTIFS(Data!$H:$H,$A72,Data!$C:$C,AB$1,Data!$D:$D,AB$2)</f>
        <v>0</v>
      </c>
      <c r="AC72" s="5">
        <f>COUNTIFS(Data!$H:$H,$A72,Data!$C:$C,AC$1,Data!$D:$D,AC$2)</f>
        <v>0</v>
      </c>
      <c r="AD72" s="5">
        <f>COUNTIFS(Data!$H:$H,$A72,Data!$C:$C,AD$1,Data!$D:$D,AD$2)</f>
        <v>0</v>
      </c>
      <c r="AE72" s="5">
        <f>COUNTIFS(Data!$H:$H,$A72,Data!$C:$C,AE$1,Data!$D:$D,AE$2)</f>
        <v>0</v>
      </c>
      <c r="AF72" s="5">
        <f>COUNTIFS(Data!$H:$H,$A72,Data!$C:$C,AF$1,Data!$D:$D,AF$2)</f>
        <v>0</v>
      </c>
      <c r="AG72" s="5">
        <f>COUNTIFS(Data!$H:$H,$A72,Data!$C:$C,AG$1,Data!$D:$D,AG$2)</f>
        <v>0</v>
      </c>
      <c r="AH72" s="5">
        <f>COUNTIFS(Data!$H:$H,$A72,Data!$C:$C,AH$1,Data!$D:$D,AH$2)</f>
        <v>0</v>
      </c>
      <c r="AI72" s="5">
        <f>COUNTIFS(Data!$H:$H,$A72,Data!$C:$C,AI$1,Data!$D:$D,AI$2)</f>
        <v>0</v>
      </c>
      <c r="AJ72" s="5">
        <f>COUNTIFS(Data!$H:$H,$A72,Data!$C:$C,AJ$1,Data!$D:$D,AJ$2)</f>
        <v>0</v>
      </c>
      <c r="AK72" s="5">
        <f>COUNTIFS(Data!$H:$H,$A72,Data!$C:$C,AK$1,Data!$D:$D,AK$2)</f>
        <v>0</v>
      </c>
      <c r="AL72" s="5">
        <f>COUNTIFS(Data!$H:$H,$A72,Data!$C:$C,AL$1,Data!$D:$D,AL$2)</f>
        <v>0</v>
      </c>
      <c r="AM72" s="5">
        <f>COUNTIFS(Data!$H:$H,$A72,Data!$C:$C,AM$1,Data!$D:$D,AM$2)</f>
        <v>0</v>
      </c>
      <c r="AN72" s="5">
        <f>COUNTIFS(Data!$H:$H,$A72,Data!$C:$C,AN$1,Data!$D:$D,AN$2)</f>
        <v>0</v>
      </c>
      <c r="AO72" s="5">
        <f>COUNTIFS(Data!$H:$H,$A72,Data!$C:$C,AO$1,Data!$D:$D,AO$2)</f>
        <v>0</v>
      </c>
      <c r="AP72" s="5">
        <f>COUNTIFS(Data!$H:$H,$A72,Data!$C:$C,AP$1,Data!$D:$D,AP$2)</f>
        <v>0</v>
      </c>
      <c r="AQ72" s="5">
        <f>COUNTIFS(Data!$H:$H,$A72,Data!$C:$C,AQ$1,Data!$D:$D,AQ$2)</f>
        <v>0</v>
      </c>
      <c r="AR72" s="5">
        <f>COUNTIFS(Data!$H:$H,$A72,Data!$C:$C,AR$1,Data!$D:$D,AR$2)</f>
        <v>0</v>
      </c>
      <c r="AS72" s="5">
        <f>COUNTIFS(Data!$H:$H,$A72,Data!$C:$C,AS$1,Data!$D:$D,AS$2)</f>
        <v>0</v>
      </c>
      <c r="AT72" s="5">
        <f>COUNTIFS(Data!$H:$H,$A72,Data!$C:$C,AT$1,Data!$D:$D,AT$2)</f>
        <v>0</v>
      </c>
      <c r="AU72" s="5">
        <f>COUNTIFS(Data!$H:$H,$A72,Data!$C:$C,AU$1,Data!$D:$D,AU$2)</f>
        <v>0</v>
      </c>
      <c r="AV72" s="5">
        <f>COUNTIFS(Data!$H:$H,$A72,Data!$C:$C,AV$1,Data!$D:$D,AV$2)</f>
        <v>0</v>
      </c>
      <c r="AW72" s="5">
        <f>COUNTIFS(Data!$H:$H,$A72,Data!$C:$C,AW$1,Data!$D:$D,AW$2)</f>
        <v>0</v>
      </c>
      <c r="AX72" s="5">
        <f>COUNTIFS(Data!$H:$H,$A72,Data!$C:$C,AX$1,Data!$D:$D,AX$2)</f>
        <v>0</v>
      </c>
      <c r="AY72" s="5">
        <f>COUNTIFS(Data!$H:$H,$A72,Data!$C:$C,AY$1,Data!$D:$D,AY$2)</f>
        <v>0</v>
      </c>
      <c r="AZ72" s="5">
        <f>COUNTIFS(Data!$H:$H,$A72,Data!$C:$C,AZ$1,Data!$D:$D,AZ$2)</f>
        <v>0</v>
      </c>
      <c r="BA72" s="5">
        <f>COUNTIFS(Data!$H:$H,$A72,Data!$C:$C,BA$1,Data!$D:$D,BA$2)</f>
        <v>0</v>
      </c>
      <c r="BB72" s="5">
        <f>COUNTIFS(Data!$H:$H,$A72,Data!$C:$C,BB$1,Data!$D:$D,BB$2)</f>
        <v>0</v>
      </c>
      <c r="BC72" s="5">
        <f>COUNTIFS(Data!$H:$H,$A72,Data!$C:$C,BC$1,Data!$D:$D,BC$2)</f>
        <v>0</v>
      </c>
      <c r="BD72" s="5">
        <f>COUNTIFS(Data!$H:$H,$A72,Data!$C:$C,BD$1,Data!$D:$D,BD$2)</f>
        <v>0</v>
      </c>
      <c r="BE72" s="5">
        <f>COUNTIFS(Data!$H:$H,$A72,Data!$C:$C,BE$1,Data!$D:$D,BE$2)</f>
        <v>0</v>
      </c>
      <c r="BF72" s="5">
        <f>COUNTIFS(Data!$H:$H,$A72,Data!$C:$C,BF$1,Data!$D:$D,BF$2)</f>
        <v>0</v>
      </c>
      <c r="BG72" s="5">
        <f>COUNTIFS(Data!$H:$H,$A72,Data!$C:$C,BG$1,Data!$D:$D,BG$2)</f>
        <v>0</v>
      </c>
      <c r="BH72" s="5">
        <f>COUNTIFS(Data!$H:$H,$A72,Data!$C:$C,BH$1,Data!$D:$D,BH$2)</f>
        <v>0</v>
      </c>
      <c r="BI72" s="5">
        <f>COUNTIFS(Data!$H:$H,$A72,Data!$C:$C,BI$1,Data!$D:$D,BI$2)</f>
        <v>0</v>
      </c>
      <c r="BJ72" s="5">
        <f>COUNTIFS(Data!$H:$H,$A72,Data!$C:$C,BJ$1,Data!$D:$D,BJ$2)</f>
        <v>0</v>
      </c>
      <c r="BK72" s="5">
        <f>COUNTIFS(Data!$H:$H,$A72,Data!$C:$C,BK$1,Data!$D:$D,BK$2)</f>
        <v>0</v>
      </c>
      <c r="BL72" s="5">
        <f>COUNTIFS(Data!$H:$H,$A72,Data!$C:$C,BL$1,Data!$D:$D,BL$2)</f>
        <v>0</v>
      </c>
      <c r="BM72" s="5">
        <f>COUNTIFS(Data!$H:$H,$A72,Data!$C:$C,BM$1,Data!$D:$D,BM$2)</f>
        <v>0</v>
      </c>
      <c r="BN72" s="5">
        <f>COUNTIFS(Data!$H:$H,$A72,Data!$C:$C,BN$1,Data!$D:$D,BN$2)</f>
        <v>0</v>
      </c>
      <c r="BO72" s="5">
        <f>COUNTIFS(Data!$H:$H,$A72,Data!$C:$C,BO$1,Data!$D:$D,BO$2)</f>
        <v>0</v>
      </c>
      <c r="BP72" s="5">
        <f>COUNTIFS(Data!$H:$H,$A72,Data!$C:$C,BP$1,Data!$D:$D,BP$2)</f>
        <v>0</v>
      </c>
      <c r="BQ72" s="5">
        <f>COUNTIFS(Data!$H:$H,$A72,Data!$C:$C,BQ$1,Data!$D:$D,BQ$2)</f>
        <v>0</v>
      </c>
      <c r="BR72" s="5">
        <f>COUNTIFS(Data!$H:$H,$A72,Data!$C:$C,BR$1,Data!$D:$D,BR$2)</f>
        <v>0</v>
      </c>
      <c r="BS72" s="5">
        <f>COUNTIFS(Data!$H:$H,$A72,Data!$C:$C,BS$1,Data!$D:$D,BS$2)</f>
        <v>0</v>
      </c>
      <c r="BT72" s="5">
        <f>COUNTIFS(Data!$H:$H,$A72,Data!$C:$C,BT$1,Data!$D:$D,BT$2)</f>
        <v>0</v>
      </c>
      <c r="BU72" s="5">
        <f>COUNTIFS(Data!$H:$H,$A72,Data!$C:$C,BU$1,Data!$D:$D,BU$2)</f>
        <v>0</v>
      </c>
      <c r="BV72" s="5">
        <f>COUNTIFS(Data!$H:$H,$A72,Data!$C:$C,BV$1,Data!$D:$D,BV$2)</f>
        <v>0</v>
      </c>
      <c r="BW72" s="5">
        <f>COUNTIFS(Data!$H:$H,$A72,Data!$C:$C,BW$1,Data!$D:$D,BW$2)</f>
        <v>0</v>
      </c>
      <c r="BX72" s="5">
        <f>COUNTIFS(Data!$H:$H,$A72,Data!$C:$C,BX$1,Data!$D:$D,BX$2)</f>
        <v>0</v>
      </c>
      <c r="BY72" s="5">
        <f>COUNTIFS(Data!$H:$H,$A72,Data!$C:$C,BY$1,Data!$D:$D,BY$2)</f>
        <v>0</v>
      </c>
      <c r="BZ72" s="5">
        <f>COUNTIFS(Data!$H:$H,$A72,Data!$C:$C,BZ$1,Data!$D:$D,BZ$2)</f>
        <v>0</v>
      </c>
      <c r="CA72" s="5">
        <f>COUNTIFS(Data!$H:$H,$A72,Data!$C:$C,CA$1,Data!$D:$D,CA$2)</f>
        <v>0</v>
      </c>
      <c r="CB72" s="5">
        <f>COUNTIFS(Data!$H:$H,$A72,Data!$C:$C,CB$1,Data!$D:$D,CB$2)</f>
        <v>0</v>
      </c>
      <c r="CC72" s="5">
        <f>COUNTIFS(Data!$H:$H,$A72,Data!$C:$C,CC$1,Data!$D:$D,CC$2)</f>
        <v>0</v>
      </c>
      <c r="CD72" s="5">
        <f>COUNTIFS(Data!$H:$H,$A72,Data!$C:$C,CD$1,Data!$D:$D,CD$2)</f>
        <v>0</v>
      </c>
      <c r="CE72" s="5">
        <f>COUNTIFS(Data!$H:$H,$A72,Data!$C:$C,CE$1,Data!$D:$D,CE$2)</f>
        <v>0</v>
      </c>
      <c r="CF72" s="5">
        <f>COUNTIFS(Data!$H:$H,$A72,Data!$C:$C,CF$1,Data!$D:$D,CF$2)</f>
        <v>0</v>
      </c>
      <c r="CG72" s="5">
        <f>COUNTIFS(Data!$H:$H,$A72,Data!$C:$C,CG$1,Data!$D:$D,CG$2)</f>
        <v>0</v>
      </c>
      <c r="CH72" s="5">
        <f>COUNTIFS(Data!$H:$H,$A72,Data!$C:$C,CH$1,Data!$D:$D,CH$2)</f>
        <v>0</v>
      </c>
      <c r="CI72" s="5">
        <f>COUNTIFS(Data!$H:$H,$A72,Data!$C:$C,CI$1,Data!$D:$D,CI$2)</f>
        <v>0</v>
      </c>
      <c r="CJ72" s="5">
        <f>COUNTIFS(Data!$H:$H,$A72,Data!$C:$C,CJ$1,Data!$D:$D,CJ$2)</f>
        <v>0</v>
      </c>
      <c r="CK72" s="5">
        <f>COUNTIFS(Data!$H:$H,$A72,Data!$C:$C,CK$1,Data!$D:$D,CK$2)</f>
        <v>0</v>
      </c>
      <c r="CL72" s="5">
        <f>COUNTIFS(Data!$H:$H,$A72,Data!$C:$C,CL$1,Data!$D:$D,CL$2)</f>
        <v>0</v>
      </c>
      <c r="CM72" s="5">
        <f>COUNTIFS(Data!$H:$H,$A72,Data!$C:$C,CM$1,Data!$D:$D,CM$2)</f>
        <v>0</v>
      </c>
      <c r="CN72" s="5">
        <f>COUNTIFS(Data!$H:$H,$A72,Data!$C:$C,CN$1,Data!$D:$D,CN$2)</f>
        <v>0</v>
      </c>
      <c r="CO72" s="5">
        <f>COUNTIFS(Data!$H:$H,$A72,Data!$C:$C,CO$1,Data!$D:$D,CO$2)</f>
        <v>0</v>
      </c>
      <c r="CP72" s="5">
        <f>COUNTIFS(Data!$H:$H,$A72,Data!$C:$C,CP$1,Data!$D:$D,CP$2)</f>
        <v>0</v>
      </c>
      <c r="CQ72" s="5">
        <f>COUNTIFS(Data!$H:$H,$A72,Data!$C:$C,CQ$1,Data!$D:$D,CQ$2)</f>
        <v>0</v>
      </c>
      <c r="CR72" s="5">
        <f>COUNTIFS(Data!$H:$H,$A72,Data!$C:$C,CR$1,Data!$D:$D,CR$2)</f>
        <v>0</v>
      </c>
      <c r="CS72" s="5">
        <f>COUNTIFS(Data!$H:$H,$A72,Data!$C:$C,CS$1,Data!$D:$D,CS$2)</f>
        <v>0</v>
      </c>
      <c r="CT72" s="5">
        <f>COUNTIFS(Data!$H:$H,$A72,Data!$C:$C,CT$1,Data!$D:$D,CT$2)</f>
        <v>0</v>
      </c>
      <c r="CU72" s="5">
        <f>COUNTIFS(Data!$H:$H,$A72,Data!$C:$C,CU$1,Data!$D:$D,CU$2)</f>
        <v>0</v>
      </c>
      <c r="CV72" s="5">
        <f>COUNTIFS(Data!$H:$H,$A72,Data!$C:$C,CV$1,Data!$D:$D,CV$2)</f>
        <v>0</v>
      </c>
      <c r="CW72" s="5">
        <f t="shared" ref="CW72:CX72" si="71">SUMIF($B$2:$CV$2,CW$2, $B72:$CV72)</f>
        <v>1</v>
      </c>
      <c r="CX72" s="5">
        <f t="shared" si="71"/>
        <v>1</v>
      </c>
      <c r="CY72" s="5">
        <f t="shared" si="3"/>
        <v>2</v>
      </c>
    </row>
    <row r="73">
      <c r="A73" s="5" t="str">
        <f>Countries!A71</f>
        <v>POL</v>
      </c>
      <c r="B73" s="5">
        <f>COUNTIFS(Data!$H:$H,$A73,Data!$C:$C,B$1,Data!$D:$D,B$2)</f>
        <v>0</v>
      </c>
      <c r="C73" s="5">
        <f>COUNTIFS(Data!$H:$H,$A73,Data!$C:$C,C$1,Data!$D:$D,C$2)</f>
        <v>0</v>
      </c>
      <c r="D73" s="5">
        <f>COUNTIFS(Data!$H:$H,$A73,Data!$C:$C,D$1,Data!$D:$D,D$2)</f>
        <v>0</v>
      </c>
      <c r="E73" s="5">
        <f>COUNTIFS(Data!$H:$H,$A73,Data!$C:$C,E$1,Data!$D:$D,E$2)</f>
        <v>0</v>
      </c>
      <c r="F73" s="5">
        <f>COUNTIFS(Data!$H:$H,$A73,Data!$C:$C,F$1,Data!$D:$D,F$2)</f>
        <v>0</v>
      </c>
      <c r="G73" s="5">
        <f>COUNTIFS(Data!$H:$H,$A73,Data!$C:$C,G$1,Data!$D:$D,G$2)</f>
        <v>0</v>
      </c>
      <c r="H73" s="5">
        <f>COUNTIFS(Data!$H:$H,$A73,Data!$C:$C,H$1,Data!$D:$D,H$2)</f>
        <v>0</v>
      </c>
      <c r="I73" s="5">
        <f>COUNTIFS(Data!$H:$H,$A73,Data!$C:$C,I$1,Data!$D:$D,I$2)</f>
        <v>0</v>
      </c>
      <c r="J73" s="5">
        <f>COUNTIFS(Data!$H:$H,$A73,Data!$C:$C,J$1,Data!$D:$D,J$2)</f>
        <v>0</v>
      </c>
      <c r="K73" s="5">
        <f>COUNTIFS(Data!$H:$H,$A73,Data!$C:$C,K$1,Data!$D:$D,K$2)</f>
        <v>0</v>
      </c>
      <c r="L73" s="5">
        <f>COUNTIFS(Data!$H:$H,$A73,Data!$C:$C,L$1,Data!$D:$D,L$2)</f>
        <v>2</v>
      </c>
      <c r="M73" s="5">
        <f>COUNTIFS(Data!$H:$H,$A73,Data!$C:$C,M$1,Data!$D:$D,M$2)</f>
        <v>0</v>
      </c>
      <c r="N73" s="5">
        <f>COUNTIFS(Data!$H:$H,$A73,Data!$C:$C,N$1,Data!$D:$D,N$2)</f>
        <v>0</v>
      </c>
      <c r="O73" s="5">
        <f>COUNTIFS(Data!$H:$H,$A73,Data!$C:$C,O$1,Data!$D:$D,O$2)</f>
        <v>0</v>
      </c>
      <c r="P73" s="5">
        <f>COUNTIFS(Data!$H:$H,$A73,Data!$C:$C,P$1,Data!$D:$D,P$2)</f>
        <v>0</v>
      </c>
      <c r="Q73" s="5">
        <f>COUNTIFS(Data!$H:$H,$A73,Data!$C:$C,Q$1,Data!$D:$D,Q$2)</f>
        <v>0</v>
      </c>
      <c r="R73" s="5">
        <f>COUNTIFS(Data!$H:$H,$A73,Data!$C:$C,R$1,Data!$D:$D,R$2)</f>
        <v>0</v>
      </c>
      <c r="S73" s="5">
        <f>COUNTIFS(Data!$H:$H,$A73,Data!$C:$C,S$1,Data!$D:$D,S$2)</f>
        <v>0</v>
      </c>
      <c r="T73" s="5">
        <f>COUNTIFS(Data!$H:$H,$A73,Data!$C:$C,T$1,Data!$D:$D,T$2)</f>
        <v>0</v>
      </c>
      <c r="U73" s="5">
        <f>COUNTIFS(Data!$H:$H,$A73,Data!$C:$C,U$1,Data!$D:$D,U$2)</f>
        <v>0</v>
      </c>
      <c r="V73" s="5">
        <f>COUNTIFS(Data!$H:$H,$A73,Data!$C:$C,V$1,Data!$D:$D,V$2)</f>
        <v>0</v>
      </c>
      <c r="W73" s="5">
        <f>COUNTIFS(Data!$H:$H,$A73,Data!$C:$C,W$1,Data!$D:$D,W$2)</f>
        <v>0</v>
      </c>
      <c r="X73" s="5">
        <f>COUNTIFS(Data!$H:$H,$A73,Data!$C:$C,X$1,Data!$D:$D,X$2)</f>
        <v>0</v>
      </c>
      <c r="Y73" s="5">
        <f>COUNTIFS(Data!$H:$H,$A73,Data!$C:$C,Y$1,Data!$D:$D,Y$2)</f>
        <v>0</v>
      </c>
      <c r="Z73" s="5">
        <f>COUNTIFS(Data!$H:$H,$A73,Data!$C:$C,Z$1,Data!$D:$D,Z$2)</f>
        <v>0</v>
      </c>
      <c r="AA73" s="5">
        <f>COUNTIFS(Data!$H:$H,$A73,Data!$C:$C,AA$1,Data!$D:$D,AA$2)</f>
        <v>1</v>
      </c>
      <c r="AB73" s="5">
        <f>COUNTIFS(Data!$H:$H,$A73,Data!$C:$C,AB$1,Data!$D:$D,AB$2)</f>
        <v>0</v>
      </c>
      <c r="AC73" s="5">
        <f>COUNTIFS(Data!$H:$H,$A73,Data!$C:$C,AC$1,Data!$D:$D,AC$2)</f>
        <v>0</v>
      </c>
      <c r="AD73" s="5">
        <f>COUNTIFS(Data!$H:$H,$A73,Data!$C:$C,AD$1,Data!$D:$D,AD$2)</f>
        <v>0</v>
      </c>
      <c r="AE73" s="5">
        <f>COUNTIFS(Data!$H:$H,$A73,Data!$C:$C,AE$1,Data!$D:$D,AE$2)</f>
        <v>0</v>
      </c>
      <c r="AF73" s="5">
        <f>COUNTIFS(Data!$H:$H,$A73,Data!$C:$C,AF$1,Data!$D:$D,AF$2)</f>
        <v>0</v>
      </c>
      <c r="AG73" s="5">
        <f>COUNTIFS(Data!$H:$H,$A73,Data!$C:$C,AG$1,Data!$D:$D,AG$2)</f>
        <v>0</v>
      </c>
      <c r="AH73" s="5">
        <f>COUNTIFS(Data!$H:$H,$A73,Data!$C:$C,AH$1,Data!$D:$D,AH$2)</f>
        <v>0</v>
      </c>
      <c r="AI73" s="5">
        <f>COUNTIFS(Data!$H:$H,$A73,Data!$C:$C,AI$1,Data!$D:$D,AI$2)</f>
        <v>0</v>
      </c>
      <c r="AJ73" s="5">
        <f>COUNTIFS(Data!$H:$H,$A73,Data!$C:$C,AJ$1,Data!$D:$D,AJ$2)</f>
        <v>0</v>
      </c>
      <c r="AK73" s="5">
        <f>COUNTIFS(Data!$H:$H,$A73,Data!$C:$C,AK$1,Data!$D:$D,AK$2)</f>
        <v>0</v>
      </c>
      <c r="AL73" s="5">
        <f>COUNTIFS(Data!$H:$H,$A73,Data!$C:$C,AL$1,Data!$D:$D,AL$2)</f>
        <v>0</v>
      </c>
      <c r="AM73" s="5">
        <f>COUNTIFS(Data!$H:$H,$A73,Data!$C:$C,AM$1,Data!$D:$D,AM$2)</f>
        <v>0</v>
      </c>
      <c r="AN73" s="5">
        <f>COUNTIFS(Data!$H:$H,$A73,Data!$C:$C,AN$1,Data!$D:$D,AN$2)</f>
        <v>0</v>
      </c>
      <c r="AO73" s="5">
        <f>COUNTIFS(Data!$H:$H,$A73,Data!$C:$C,AO$1,Data!$D:$D,AO$2)</f>
        <v>0</v>
      </c>
      <c r="AP73" s="5">
        <f>COUNTIFS(Data!$H:$H,$A73,Data!$C:$C,AP$1,Data!$D:$D,AP$2)</f>
        <v>0</v>
      </c>
      <c r="AQ73" s="5">
        <f>COUNTIFS(Data!$H:$H,$A73,Data!$C:$C,AQ$1,Data!$D:$D,AQ$2)</f>
        <v>0</v>
      </c>
      <c r="AR73" s="5">
        <f>COUNTIFS(Data!$H:$H,$A73,Data!$C:$C,AR$1,Data!$D:$D,AR$2)</f>
        <v>0</v>
      </c>
      <c r="AS73" s="5">
        <f>COUNTIFS(Data!$H:$H,$A73,Data!$C:$C,AS$1,Data!$D:$D,AS$2)</f>
        <v>0</v>
      </c>
      <c r="AT73" s="5">
        <f>COUNTIFS(Data!$H:$H,$A73,Data!$C:$C,AT$1,Data!$D:$D,AT$2)</f>
        <v>0</v>
      </c>
      <c r="AU73" s="5">
        <f>COUNTIFS(Data!$H:$H,$A73,Data!$C:$C,AU$1,Data!$D:$D,AU$2)</f>
        <v>0</v>
      </c>
      <c r="AV73" s="5">
        <f>COUNTIFS(Data!$H:$H,$A73,Data!$C:$C,AV$1,Data!$D:$D,AV$2)</f>
        <v>0</v>
      </c>
      <c r="AW73" s="5">
        <f>COUNTIFS(Data!$H:$H,$A73,Data!$C:$C,AW$1,Data!$D:$D,AW$2)</f>
        <v>0</v>
      </c>
      <c r="AX73" s="5">
        <f>COUNTIFS(Data!$H:$H,$A73,Data!$C:$C,AX$1,Data!$D:$D,AX$2)</f>
        <v>0</v>
      </c>
      <c r="AY73" s="5">
        <f>COUNTIFS(Data!$H:$H,$A73,Data!$C:$C,AY$1,Data!$D:$D,AY$2)</f>
        <v>0</v>
      </c>
      <c r="AZ73" s="5">
        <f>COUNTIFS(Data!$H:$H,$A73,Data!$C:$C,AZ$1,Data!$D:$D,AZ$2)</f>
        <v>0</v>
      </c>
      <c r="BA73" s="5">
        <f>COUNTIFS(Data!$H:$H,$A73,Data!$C:$C,BA$1,Data!$D:$D,BA$2)</f>
        <v>0</v>
      </c>
      <c r="BB73" s="5">
        <f>COUNTIFS(Data!$H:$H,$A73,Data!$C:$C,BB$1,Data!$D:$D,BB$2)</f>
        <v>0</v>
      </c>
      <c r="BC73" s="5">
        <f>COUNTIFS(Data!$H:$H,$A73,Data!$C:$C,BC$1,Data!$D:$D,BC$2)</f>
        <v>0</v>
      </c>
      <c r="BD73" s="5">
        <f>COUNTIFS(Data!$H:$H,$A73,Data!$C:$C,BD$1,Data!$D:$D,BD$2)</f>
        <v>0</v>
      </c>
      <c r="BE73" s="5">
        <f>COUNTIFS(Data!$H:$H,$A73,Data!$C:$C,BE$1,Data!$D:$D,BE$2)</f>
        <v>0</v>
      </c>
      <c r="BF73" s="5">
        <f>COUNTIFS(Data!$H:$H,$A73,Data!$C:$C,BF$1,Data!$D:$D,BF$2)</f>
        <v>0</v>
      </c>
      <c r="BG73" s="5">
        <f>COUNTIFS(Data!$H:$H,$A73,Data!$C:$C,BG$1,Data!$D:$D,BG$2)</f>
        <v>0</v>
      </c>
      <c r="BH73" s="5">
        <f>COUNTIFS(Data!$H:$H,$A73,Data!$C:$C,BH$1,Data!$D:$D,BH$2)</f>
        <v>0</v>
      </c>
      <c r="BI73" s="5">
        <f>COUNTIFS(Data!$H:$H,$A73,Data!$C:$C,BI$1,Data!$D:$D,BI$2)</f>
        <v>0</v>
      </c>
      <c r="BJ73" s="5">
        <f>COUNTIFS(Data!$H:$H,$A73,Data!$C:$C,BJ$1,Data!$D:$D,BJ$2)</f>
        <v>1</v>
      </c>
      <c r="BK73" s="5">
        <f>COUNTIFS(Data!$H:$H,$A73,Data!$C:$C,BK$1,Data!$D:$D,BK$2)</f>
        <v>0</v>
      </c>
      <c r="BL73" s="5">
        <f>COUNTIFS(Data!$H:$H,$A73,Data!$C:$C,BL$1,Data!$D:$D,BL$2)</f>
        <v>0</v>
      </c>
      <c r="BM73" s="5">
        <f>COUNTIFS(Data!$H:$H,$A73,Data!$C:$C,BM$1,Data!$D:$D,BM$2)</f>
        <v>0</v>
      </c>
      <c r="BN73" s="5">
        <f>COUNTIFS(Data!$H:$H,$A73,Data!$C:$C,BN$1,Data!$D:$D,BN$2)</f>
        <v>0</v>
      </c>
      <c r="BO73" s="5">
        <f>COUNTIFS(Data!$H:$H,$A73,Data!$C:$C,BO$1,Data!$D:$D,BO$2)</f>
        <v>1</v>
      </c>
      <c r="BP73" s="5">
        <f>COUNTIFS(Data!$H:$H,$A73,Data!$C:$C,BP$1,Data!$D:$D,BP$2)</f>
        <v>0</v>
      </c>
      <c r="BQ73" s="5">
        <f>COUNTIFS(Data!$H:$H,$A73,Data!$C:$C,BQ$1,Data!$D:$D,BQ$2)</f>
        <v>0</v>
      </c>
      <c r="BR73" s="5">
        <f>COUNTIFS(Data!$H:$H,$A73,Data!$C:$C,BR$1,Data!$D:$D,BR$2)</f>
        <v>0</v>
      </c>
      <c r="BS73" s="5">
        <f>COUNTIFS(Data!$H:$H,$A73,Data!$C:$C,BS$1,Data!$D:$D,BS$2)</f>
        <v>0</v>
      </c>
      <c r="BT73" s="5">
        <f>COUNTIFS(Data!$H:$H,$A73,Data!$C:$C,BT$1,Data!$D:$D,BT$2)</f>
        <v>0</v>
      </c>
      <c r="BU73" s="5">
        <f>COUNTIFS(Data!$H:$H,$A73,Data!$C:$C,BU$1,Data!$D:$D,BU$2)</f>
        <v>0</v>
      </c>
      <c r="BV73" s="5">
        <f>COUNTIFS(Data!$H:$H,$A73,Data!$C:$C,BV$1,Data!$D:$D,BV$2)</f>
        <v>0</v>
      </c>
      <c r="BW73" s="5">
        <f>COUNTIFS(Data!$H:$H,$A73,Data!$C:$C,BW$1,Data!$D:$D,BW$2)</f>
        <v>0</v>
      </c>
      <c r="BX73" s="5">
        <f>COUNTIFS(Data!$H:$H,$A73,Data!$C:$C,BX$1,Data!$D:$D,BX$2)</f>
        <v>0</v>
      </c>
      <c r="BY73" s="5">
        <f>COUNTIFS(Data!$H:$H,$A73,Data!$C:$C,BY$1,Data!$D:$D,BY$2)</f>
        <v>0</v>
      </c>
      <c r="BZ73" s="5">
        <f>COUNTIFS(Data!$H:$H,$A73,Data!$C:$C,BZ$1,Data!$D:$D,BZ$2)</f>
        <v>0</v>
      </c>
      <c r="CA73" s="5">
        <f>COUNTIFS(Data!$H:$H,$A73,Data!$C:$C,CA$1,Data!$D:$D,CA$2)</f>
        <v>0</v>
      </c>
      <c r="CB73" s="5">
        <f>COUNTIFS(Data!$H:$H,$A73,Data!$C:$C,CB$1,Data!$D:$D,CB$2)</f>
        <v>0</v>
      </c>
      <c r="CC73" s="5">
        <f>COUNTIFS(Data!$H:$H,$A73,Data!$C:$C,CC$1,Data!$D:$D,CC$2)</f>
        <v>0</v>
      </c>
      <c r="CD73" s="5">
        <f>COUNTIFS(Data!$H:$H,$A73,Data!$C:$C,CD$1,Data!$D:$D,CD$2)</f>
        <v>0</v>
      </c>
      <c r="CE73" s="5">
        <f>COUNTIFS(Data!$H:$H,$A73,Data!$C:$C,CE$1,Data!$D:$D,CE$2)</f>
        <v>0</v>
      </c>
      <c r="CF73" s="5">
        <f>COUNTIFS(Data!$H:$H,$A73,Data!$C:$C,CF$1,Data!$D:$D,CF$2)</f>
        <v>0</v>
      </c>
      <c r="CG73" s="5">
        <f>COUNTIFS(Data!$H:$H,$A73,Data!$C:$C,CG$1,Data!$D:$D,CG$2)</f>
        <v>0</v>
      </c>
      <c r="CH73" s="5">
        <f>COUNTIFS(Data!$H:$H,$A73,Data!$C:$C,CH$1,Data!$D:$D,CH$2)</f>
        <v>0</v>
      </c>
      <c r="CI73" s="5">
        <f>COUNTIFS(Data!$H:$H,$A73,Data!$C:$C,CI$1,Data!$D:$D,CI$2)</f>
        <v>0</v>
      </c>
      <c r="CJ73" s="5">
        <f>COUNTIFS(Data!$H:$H,$A73,Data!$C:$C,CJ$1,Data!$D:$D,CJ$2)</f>
        <v>0</v>
      </c>
      <c r="CK73" s="5">
        <f>COUNTIFS(Data!$H:$H,$A73,Data!$C:$C,CK$1,Data!$D:$D,CK$2)</f>
        <v>0</v>
      </c>
      <c r="CL73" s="5">
        <f>COUNTIFS(Data!$H:$H,$A73,Data!$C:$C,CL$1,Data!$D:$D,CL$2)</f>
        <v>0</v>
      </c>
      <c r="CM73" s="5">
        <f>COUNTIFS(Data!$H:$H,$A73,Data!$C:$C,CM$1,Data!$D:$D,CM$2)</f>
        <v>0</v>
      </c>
      <c r="CN73" s="5">
        <f>COUNTIFS(Data!$H:$H,$A73,Data!$C:$C,CN$1,Data!$D:$D,CN$2)</f>
        <v>0</v>
      </c>
      <c r="CO73" s="5">
        <f>COUNTIFS(Data!$H:$H,$A73,Data!$C:$C,CO$1,Data!$D:$D,CO$2)</f>
        <v>0</v>
      </c>
      <c r="CP73" s="5">
        <f>COUNTIFS(Data!$H:$H,$A73,Data!$C:$C,CP$1,Data!$D:$D,CP$2)</f>
        <v>0</v>
      </c>
      <c r="CQ73" s="5">
        <f>COUNTIFS(Data!$H:$H,$A73,Data!$C:$C,CQ$1,Data!$D:$D,CQ$2)</f>
        <v>0</v>
      </c>
      <c r="CR73" s="5">
        <f>COUNTIFS(Data!$H:$H,$A73,Data!$C:$C,CR$1,Data!$D:$D,CR$2)</f>
        <v>0</v>
      </c>
      <c r="CS73" s="5">
        <f>COUNTIFS(Data!$H:$H,$A73,Data!$C:$C,CS$1,Data!$D:$D,CS$2)</f>
        <v>0</v>
      </c>
      <c r="CT73" s="5">
        <f>COUNTIFS(Data!$H:$H,$A73,Data!$C:$C,CT$1,Data!$D:$D,CT$2)</f>
        <v>0</v>
      </c>
      <c r="CU73" s="5">
        <f>COUNTIFS(Data!$H:$H,$A73,Data!$C:$C,CU$1,Data!$D:$D,CU$2)</f>
        <v>0</v>
      </c>
      <c r="CV73" s="5">
        <f>COUNTIFS(Data!$H:$H,$A73,Data!$C:$C,CV$1,Data!$D:$D,CV$2)</f>
        <v>0</v>
      </c>
      <c r="CW73" s="5">
        <f t="shared" ref="CW73:CX73" si="72">SUMIF($B$2:$CV$2,CW$2, $B73:$CV73)</f>
        <v>0</v>
      </c>
      <c r="CX73" s="5">
        <f t="shared" si="72"/>
        <v>5</v>
      </c>
      <c r="CY73" s="5">
        <f t="shared" si="3"/>
        <v>5</v>
      </c>
    </row>
    <row r="74">
      <c r="A74" s="5" t="str">
        <f>Countries!A72</f>
        <v>POR</v>
      </c>
      <c r="B74" s="5">
        <f>COUNTIFS(Data!$H:$H,$A74,Data!$C:$C,B$1,Data!$D:$D,B$2)</f>
        <v>0</v>
      </c>
      <c r="C74" s="5">
        <f>COUNTIFS(Data!$H:$H,$A74,Data!$C:$C,C$1,Data!$D:$D,C$2)</f>
        <v>0</v>
      </c>
      <c r="D74" s="5">
        <f>COUNTIFS(Data!$H:$H,$A74,Data!$C:$C,D$1,Data!$D:$D,D$2)</f>
        <v>0</v>
      </c>
      <c r="E74" s="5">
        <f>COUNTIFS(Data!$H:$H,$A74,Data!$C:$C,E$1,Data!$D:$D,E$2)</f>
        <v>0</v>
      </c>
      <c r="F74" s="5">
        <f>COUNTIFS(Data!$H:$H,$A74,Data!$C:$C,F$1,Data!$D:$D,F$2)</f>
        <v>0</v>
      </c>
      <c r="G74" s="5">
        <f>COUNTIFS(Data!$H:$H,$A74,Data!$C:$C,G$1,Data!$D:$D,G$2)</f>
        <v>0</v>
      </c>
      <c r="H74" s="5">
        <f>COUNTIFS(Data!$H:$H,$A74,Data!$C:$C,H$1,Data!$D:$D,H$2)</f>
        <v>0</v>
      </c>
      <c r="I74" s="5">
        <f>COUNTIFS(Data!$H:$H,$A74,Data!$C:$C,I$1,Data!$D:$D,I$2)</f>
        <v>0</v>
      </c>
      <c r="J74" s="5">
        <f>COUNTIFS(Data!$H:$H,$A74,Data!$C:$C,J$1,Data!$D:$D,J$2)</f>
        <v>0</v>
      </c>
      <c r="K74" s="5">
        <f>COUNTIFS(Data!$H:$H,$A74,Data!$C:$C,K$1,Data!$D:$D,K$2)</f>
        <v>0</v>
      </c>
      <c r="L74" s="5">
        <f>COUNTIFS(Data!$H:$H,$A74,Data!$C:$C,L$1,Data!$D:$D,L$2)</f>
        <v>1</v>
      </c>
      <c r="M74" s="5">
        <f>COUNTIFS(Data!$H:$H,$A74,Data!$C:$C,M$1,Data!$D:$D,M$2)</f>
        <v>0</v>
      </c>
      <c r="N74" s="5">
        <f>COUNTIFS(Data!$H:$H,$A74,Data!$C:$C,N$1,Data!$D:$D,N$2)</f>
        <v>0</v>
      </c>
      <c r="O74" s="5">
        <f>COUNTIFS(Data!$H:$H,$A74,Data!$C:$C,O$1,Data!$D:$D,O$2)</f>
        <v>0</v>
      </c>
      <c r="P74" s="5">
        <f>COUNTIFS(Data!$H:$H,$A74,Data!$C:$C,P$1,Data!$D:$D,P$2)</f>
        <v>0</v>
      </c>
      <c r="Q74" s="5">
        <f>COUNTIFS(Data!$H:$H,$A74,Data!$C:$C,Q$1,Data!$D:$D,Q$2)</f>
        <v>0</v>
      </c>
      <c r="R74" s="5">
        <f>COUNTIFS(Data!$H:$H,$A74,Data!$C:$C,R$1,Data!$D:$D,R$2)</f>
        <v>0</v>
      </c>
      <c r="S74" s="5">
        <f>COUNTIFS(Data!$H:$H,$A74,Data!$C:$C,S$1,Data!$D:$D,S$2)</f>
        <v>0</v>
      </c>
      <c r="T74" s="5">
        <f>COUNTIFS(Data!$H:$H,$A74,Data!$C:$C,T$1,Data!$D:$D,T$2)</f>
        <v>0</v>
      </c>
      <c r="U74" s="5">
        <f>COUNTIFS(Data!$H:$H,$A74,Data!$C:$C,U$1,Data!$D:$D,U$2)</f>
        <v>0</v>
      </c>
      <c r="V74" s="5">
        <f>COUNTIFS(Data!$H:$H,$A74,Data!$C:$C,V$1,Data!$D:$D,V$2)</f>
        <v>0</v>
      </c>
      <c r="W74" s="5">
        <f>COUNTIFS(Data!$H:$H,$A74,Data!$C:$C,W$1,Data!$D:$D,W$2)</f>
        <v>0</v>
      </c>
      <c r="X74" s="5">
        <f>COUNTIFS(Data!$H:$H,$A74,Data!$C:$C,X$1,Data!$D:$D,X$2)</f>
        <v>0</v>
      </c>
      <c r="Y74" s="5">
        <f>COUNTIFS(Data!$H:$H,$A74,Data!$C:$C,Y$1,Data!$D:$D,Y$2)</f>
        <v>0</v>
      </c>
      <c r="Z74" s="5">
        <f>COUNTIFS(Data!$H:$H,$A74,Data!$C:$C,Z$1,Data!$D:$D,Z$2)</f>
        <v>0</v>
      </c>
      <c r="AA74" s="5">
        <f>COUNTIFS(Data!$H:$H,$A74,Data!$C:$C,AA$1,Data!$D:$D,AA$2)</f>
        <v>0</v>
      </c>
      <c r="AB74" s="5">
        <f>COUNTIFS(Data!$H:$H,$A74,Data!$C:$C,AB$1,Data!$D:$D,AB$2)</f>
        <v>0</v>
      </c>
      <c r="AC74" s="5">
        <f>COUNTIFS(Data!$H:$H,$A74,Data!$C:$C,AC$1,Data!$D:$D,AC$2)</f>
        <v>0</v>
      </c>
      <c r="AD74" s="5">
        <f>COUNTIFS(Data!$H:$H,$A74,Data!$C:$C,AD$1,Data!$D:$D,AD$2)</f>
        <v>0</v>
      </c>
      <c r="AE74" s="5">
        <f>COUNTIFS(Data!$H:$H,$A74,Data!$C:$C,AE$1,Data!$D:$D,AE$2)</f>
        <v>0</v>
      </c>
      <c r="AF74" s="5">
        <f>COUNTIFS(Data!$H:$H,$A74,Data!$C:$C,AF$1,Data!$D:$D,AF$2)</f>
        <v>0</v>
      </c>
      <c r="AG74" s="5">
        <f>COUNTIFS(Data!$H:$H,$A74,Data!$C:$C,AG$1,Data!$D:$D,AG$2)</f>
        <v>0</v>
      </c>
      <c r="AH74" s="5">
        <f>COUNTIFS(Data!$H:$H,$A74,Data!$C:$C,AH$1,Data!$D:$D,AH$2)</f>
        <v>0</v>
      </c>
      <c r="AI74" s="5">
        <f>COUNTIFS(Data!$H:$H,$A74,Data!$C:$C,AI$1,Data!$D:$D,AI$2)</f>
        <v>0</v>
      </c>
      <c r="AJ74" s="5">
        <f>COUNTIFS(Data!$H:$H,$A74,Data!$C:$C,AJ$1,Data!$D:$D,AJ$2)</f>
        <v>0</v>
      </c>
      <c r="AK74" s="5">
        <f>COUNTIFS(Data!$H:$H,$A74,Data!$C:$C,AK$1,Data!$D:$D,AK$2)</f>
        <v>0</v>
      </c>
      <c r="AL74" s="5">
        <f>COUNTIFS(Data!$H:$H,$A74,Data!$C:$C,AL$1,Data!$D:$D,AL$2)</f>
        <v>0</v>
      </c>
      <c r="AM74" s="5">
        <f>COUNTIFS(Data!$H:$H,$A74,Data!$C:$C,AM$1,Data!$D:$D,AM$2)</f>
        <v>0</v>
      </c>
      <c r="AN74" s="5">
        <f>COUNTIFS(Data!$H:$H,$A74,Data!$C:$C,AN$1,Data!$D:$D,AN$2)</f>
        <v>0</v>
      </c>
      <c r="AO74" s="5">
        <f>COUNTIFS(Data!$H:$H,$A74,Data!$C:$C,AO$1,Data!$D:$D,AO$2)</f>
        <v>0</v>
      </c>
      <c r="AP74" s="5">
        <f>COUNTIFS(Data!$H:$H,$A74,Data!$C:$C,AP$1,Data!$D:$D,AP$2)</f>
        <v>0</v>
      </c>
      <c r="AQ74" s="5">
        <f>COUNTIFS(Data!$H:$H,$A74,Data!$C:$C,AQ$1,Data!$D:$D,AQ$2)</f>
        <v>0</v>
      </c>
      <c r="AR74" s="5">
        <f>COUNTIFS(Data!$H:$H,$A74,Data!$C:$C,AR$1,Data!$D:$D,AR$2)</f>
        <v>0</v>
      </c>
      <c r="AS74" s="5">
        <f>COUNTIFS(Data!$H:$H,$A74,Data!$C:$C,AS$1,Data!$D:$D,AS$2)</f>
        <v>0</v>
      </c>
      <c r="AT74" s="5">
        <f>COUNTIFS(Data!$H:$H,$A74,Data!$C:$C,AT$1,Data!$D:$D,AT$2)</f>
        <v>0</v>
      </c>
      <c r="AU74" s="5">
        <f>COUNTIFS(Data!$H:$H,$A74,Data!$C:$C,AU$1,Data!$D:$D,AU$2)</f>
        <v>0</v>
      </c>
      <c r="AV74" s="5">
        <f>COUNTIFS(Data!$H:$H,$A74,Data!$C:$C,AV$1,Data!$D:$D,AV$2)</f>
        <v>0</v>
      </c>
      <c r="AW74" s="5">
        <f>COUNTIFS(Data!$H:$H,$A74,Data!$C:$C,AW$1,Data!$D:$D,AW$2)</f>
        <v>0</v>
      </c>
      <c r="AX74" s="5">
        <f>COUNTIFS(Data!$H:$H,$A74,Data!$C:$C,AX$1,Data!$D:$D,AX$2)</f>
        <v>0</v>
      </c>
      <c r="AY74" s="5">
        <f>COUNTIFS(Data!$H:$H,$A74,Data!$C:$C,AY$1,Data!$D:$D,AY$2)</f>
        <v>0</v>
      </c>
      <c r="AZ74" s="5">
        <f>COUNTIFS(Data!$H:$H,$A74,Data!$C:$C,AZ$1,Data!$D:$D,AZ$2)</f>
        <v>0</v>
      </c>
      <c r="BA74" s="5">
        <f>COUNTIFS(Data!$H:$H,$A74,Data!$C:$C,BA$1,Data!$D:$D,BA$2)</f>
        <v>0</v>
      </c>
      <c r="BB74" s="5">
        <f>COUNTIFS(Data!$H:$H,$A74,Data!$C:$C,BB$1,Data!$D:$D,BB$2)</f>
        <v>0</v>
      </c>
      <c r="BC74" s="5">
        <f>COUNTIFS(Data!$H:$H,$A74,Data!$C:$C,BC$1,Data!$D:$D,BC$2)</f>
        <v>0</v>
      </c>
      <c r="BD74" s="5">
        <f>COUNTIFS(Data!$H:$H,$A74,Data!$C:$C,BD$1,Data!$D:$D,BD$2)</f>
        <v>0</v>
      </c>
      <c r="BE74" s="5">
        <f>COUNTIFS(Data!$H:$H,$A74,Data!$C:$C,BE$1,Data!$D:$D,BE$2)</f>
        <v>0</v>
      </c>
      <c r="BF74" s="5">
        <f>COUNTIFS(Data!$H:$H,$A74,Data!$C:$C,BF$1,Data!$D:$D,BF$2)</f>
        <v>0</v>
      </c>
      <c r="BG74" s="5">
        <f>COUNTIFS(Data!$H:$H,$A74,Data!$C:$C,BG$1,Data!$D:$D,BG$2)</f>
        <v>0</v>
      </c>
      <c r="BH74" s="5">
        <f>COUNTIFS(Data!$H:$H,$A74,Data!$C:$C,BH$1,Data!$D:$D,BH$2)</f>
        <v>0</v>
      </c>
      <c r="BI74" s="5">
        <f>COUNTIFS(Data!$H:$H,$A74,Data!$C:$C,BI$1,Data!$D:$D,BI$2)</f>
        <v>0</v>
      </c>
      <c r="BJ74" s="5">
        <f>COUNTIFS(Data!$H:$H,$A74,Data!$C:$C,BJ$1,Data!$D:$D,BJ$2)</f>
        <v>0</v>
      </c>
      <c r="BK74" s="5">
        <f>COUNTIFS(Data!$H:$H,$A74,Data!$C:$C,BK$1,Data!$D:$D,BK$2)</f>
        <v>0</v>
      </c>
      <c r="BL74" s="5">
        <f>COUNTIFS(Data!$H:$H,$A74,Data!$C:$C,BL$1,Data!$D:$D,BL$2)</f>
        <v>0</v>
      </c>
      <c r="BM74" s="5">
        <f>COUNTIFS(Data!$H:$H,$A74,Data!$C:$C,BM$1,Data!$D:$D,BM$2)</f>
        <v>0</v>
      </c>
      <c r="BN74" s="5">
        <f>COUNTIFS(Data!$H:$H,$A74,Data!$C:$C,BN$1,Data!$D:$D,BN$2)</f>
        <v>0</v>
      </c>
      <c r="BO74" s="5">
        <f>COUNTIFS(Data!$H:$H,$A74,Data!$C:$C,BO$1,Data!$D:$D,BO$2)</f>
        <v>0</v>
      </c>
      <c r="BP74" s="5">
        <f>COUNTIFS(Data!$H:$H,$A74,Data!$C:$C,BP$1,Data!$D:$D,BP$2)</f>
        <v>0</v>
      </c>
      <c r="BQ74" s="5">
        <f>COUNTIFS(Data!$H:$H,$A74,Data!$C:$C,BQ$1,Data!$D:$D,BQ$2)</f>
        <v>0</v>
      </c>
      <c r="BR74" s="5">
        <f>COUNTIFS(Data!$H:$H,$A74,Data!$C:$C,BR$1,Data!$D:$D,BR$2)</f>
        <v>0</v>
      </c>
      <c r="BS74" s="5">
        <f>COUNTIFS(Data!$H:$H,$A74,Data!$C:$C,BS$1,Data!$D:$D,BS$2)</f>
        <v>0</v>
      </c>
      <c r="BT74" s="5">
        <f>COUNTIFS(Data!$H:$H,$A74,Data!$C:$C,BT$1,Data!$D:$D,BT$2)</f>
        <v>0</v>
      </c>
      <c r="BU74" s="5">
        <f>COUNTIFS(Data!$H:$H,$A74,Data!$C:$C,BU$1,Data!$D:$D,BU$2)</f>
        <v>0</v>
      </c>
      <c r="BV74" s="5">
        <f>COUNTIFS(Data!$H:$H,$A74,Data!$C:$C,BV$1,Data!$D:$D,BV$2)</f>
        <v>0</v>
      </c>
      <c r="BW74" s="5">
        <f>COUNTIFS(Data!$H:$H,$A74,Data!$C:$C,BW$1,Data!$D:$D,BW$2)</f>
        <v>0</v>
      </c>
      <c r="BX74" s="5">
        <f>COUNTIFS(Data!$H:$H,$A74,Data!$C:$C,BX$1,Data!$D:$D,BX$2)</f>
        <v>0</v>
      </c>
      <c r="BY74" s="5">
        <f>COUNTIFS(Data!$H:$H,$A74,Data!$C:$C,BY$1,Data!$D:$D,BY$2)</f>
        <v>0</v>
      </c>
      <c r="BZ74" s="5">
        <f>COUNTIFS(Data!$H:$H,$A74,Data!$C:$C,BZ$1,Data!$D:$D,BZ$2)</f>
        <v>0</v>
      </c>
      <c r="CA74" s="5">
        <f>COUNTIFS(Data!$H:$H,$A74,Data!$C:$C,CA$1,Data!$D:$D,CA$2)</f>
        <v>0</v>
      </c>
      <c r="CB74" s="5">
        <f>COUNTIFS(Data!$H:$H,$A74,Data!$C:$C,CB$1,Data!$D:$D,CB$2)</f>
        <v>0</v>
      </c>
      <c r="CC74" s="5">
        <f>COUNTIFS(Data!$H:$H,$A74,Data!$C:$C,CC$1,Data!$D:$D,CC$2)</f>
        <v>0</v>
      </c>
      <c r="CD74" s="5">
        <f>COUNTIFS(Data!$H:$H,$A74,Data!$C:$C,CD$1,Data!$D:$D,CD$2)</f>
        <v>0</v>
      </c>
      <c r="CE74" s="5">
        <f>COUNTIFS(Data!$H:$H,$A74,Data!$C:$C,CE$1,Data!$D:$D,CE$2)</f>
        <v>0</v>
      </c>
      <c r="CF74" s="5">
        <f>COUNTIFS(Data!$H:$H,$A74,Data!$C:$C,CF$1,Data!$D:$D,CF$2)</f>
        <v>0</v>
      </c>
      <c r="CG74" s="5">
        <f>COUNTIFS(Data!$H:$H,$A74,Data!$C:$C,CG$1,Data!$D:$D,CG$2)</f>
        <v>0</v>
      </c>
      <c r="CH74" s="5">
        <f>COUNTIFS(Data!$H:$H,$A74,Data!$C:$C,CH$1,Data!$D:$D,CH$2)</f>
        <v>0</v>
      </c>
      <c r="CI74" s="5">
        <f>COUNTIFS(Data!$H:$H,$A74,Data!$C:$C,CI$1,Data!$D:$D,CI$2)</f>
        <v>0</v>
      </c>
      <c r="CJ74" s="5">
        <f>COUNTIFS(Data!$H:$H,$A74,Data!$C:$C,CJ$1,Data!$D:$D,CJ$2)</f>
        <v>0</v>
      </c>
      <c r="CK74" s="5">
        <f>COUNTIFS(Data!$H:$H,$A74,Data!$C:$C,CK$1,Data!$D:$D,CK$2)</f>
        <v>0</v>
      </c>
      <c r="CL74" s="5">
        <f>COUNTIFS(Data!$H:$H,$A74,Data!$C:$C,CL$1,Data!$D:$D,CL$2)</f>
        <v>0</v>
      </c>
      <c r="CM74" s="5">
        <f>COUNTIFS(Data!$H:$H,$A74,Data!$C:$C,CM$1,Data!$D:$D,CM$2)</f>
        <v>0</v>
      </c>
      <c r="CN74" s="5">
        <f>COUNTIFS(Data!$H:$H,$A74,Data!$C:$C,CN$1,Data!$D:$D,CN$2)</f>
        <v>0</v>
      </c>
      <c r="CO74" s="5">
        <f>COUNTIFS(Data!$H:$H,$A74,Data!$C:$C,CO$1,Data!$D:$D,CO$2)</f>
        <v>0</v>
      </c>
      <c r="CP74" s="5">
        <f>COUNTIFS(Data!$H:$H,$A74,Data!$C:$C,CP$1,Data!$D:$D,CP$2)</f>
        <v>0</v>
      </c>
      <c r="CQ74" s="5">
        <f>COUNTIFS(Data!$H:$H,$A74,Data!$C:$C,CQ$1,Data!$D:$D,CQ$2)</f>
        <v>0</v>
      </c>
      <c r="CR74" s="5">
        <f>COUNTIFS(Data!$H:$H,$A74,Data!$C:$C,CR$1,Data!$D:$D,CR$2)</f>
        <v>0</v>
      </c>
      <c r="CS74" s="5">
        <f>COUNTIFS(Data!$H:$H,$A74,Data!$C:$C,CS$1,Data!$D:$D,CS$2)</f>
        <v>0</v>
      </c>
      <c r="CT74" s="5">
        <f>COUNTIFS(Data!$H:$H,$A74,Data!$C:$C,CT$1,Data!$D:$D,CT$2)</f>
        <v>0</v>
      </c>
      <c r="CU74" s="5">
        <f>COUNTIFS(Data!$H:$H,$A74,Data!$C:$C,CU$1,Data!$D:$D,CU$2)</f>
        <v>0</v>
      </c>
      <c r="CV74" s="5">
        <f>COUNTIFS(Data!$H:$H,$A74,Data!$C:$C,CV$1,Data!$D:$D,CV$2)</f>
        <v>0</v>
      </c>
      <c r="CW74" s="5">
        <f t="shared" ref="CW74:CX74" si="73">SUMIF($B$2:$CV$2,CW$2, $B74:$CV74)</f>
        <v>0</v>
      </c>
      <c r="CX74" s="5">
        <f t="shared" si="73"/>
        <v>1</v>
      </c>
      <c r="CY74" s="5">
        <f t="shared" si="3"/>
        <v>1</v>
      </c>
    </row>
    <row r="75">
      <c r="A75" s="5" t="str">
        <f>Countries!A73</f>
        <v>PUR</v>
      </c>
      <c r="B75" s="5">
        <f>COUNTIFS(Data!$H:$H,$A75,Data!$C:$C,B$1,Data!$D:$D,B$2)</f>
        <v>0</v>
      </c>
      <c r="C75" s="5">
        <f>COUNTIFS(Data!$H:$H,$A75,Data!$C:$C,C$1,Data!$D:$D,C$2)</f>
        <v>0</v>
      </c>
      <c r="D75" s="5">
        <f>COUNTIFS(Data!$H:$H,$A75,Data!$C:$C,D$1,Data!$D:$D,D$2)</f>
        <v>0</v>
      </c>
      <c r="E75" s="5">
        <f>COUNTIFS(Data!$H:$H,$A75,Data!$C:$C,E$1,Data!$D:$D,E$2)</f>
        <v>0</v>
      </c>
      <c r="F75" s="5">
        <f>COUNTIFS(Data!$H:$H,$A75,Data!$C:$C,F$1,Data!$D:$D,F$2)</f>
        <v>0</v>
      </c>
      <c r="G75" s="5">
        <f>COUNTIFS(Data!$H:$H,$A75,Data!$C:$C,G$1,Data!$D:$D,G$2)</f>
        <v>0</v>
      </c>
      <c r="H75" s="5">
        <f>COUNTIFS(Data!$H:$H,$A75,Data!$C:$C,H$1,Data!$D:$D,H$2)</f>
        <v>0</v>
      </c>
      <c r="I75" s="5">
        <f>COUNTIFS(Data!$H:$H,$A75,Data!$C:$C,I$1,Data!$D:$D,I$2)</f>
        <v>0</v>
      </c>
      <c r="J75" s="5">
        <f>COUNTIFS(Data!$H:$H,$A75,Data!$C:$C,J$1,Data!$D:$D,J$2)</f>
        <v>0</v>
      </c>
      <c r="K75" s="5">
        <f>COUNTIFS(Data!$H:$H,$A75,Data!$C:$C,K$1,Data!$D:$D,K$2)</f>
        <v>0</v>
      </c>
      <c r="L75" s="5">
        <f>COUNTIFS(Data!$H:$H,$A75,Data!$C:$C,L$1,Data!$D:$D,L$2)</f>
        <v>0</v>
      </c>
      <c r="M75" s="5">
        <f>COUNTIFS(Data!$H:$H,$A75,Data!$C:$C,M$1,Data!$D:$D,M$2)</f>
        <v>0</v>
      </c>
      <c r="N75" s="5">
        <f>COUNTIFS(Data!$H:$H,$A75,Data!$C:$C,N$1,Data!$D:$D,N$2)</f>
        <v>0</v>
      </c>
      <c r="O75" s="5">
        <f>COUNTIFS(Data!$H:$H,$A75,Data!$C:$C,O$1,Data!$D:$D,O$2)</f>
        <v>0</v>
      </c>
      <c r="P75" s="5">
        <f>COUNTIFS(Data!$H:$H,$A75,Data!$C:$C,P$1,Data!$D:$D,P$2)</f>
        <v>0</v>
      </c>
      <c r="Q75" s="5">
        <f>COUNTIFS(Data!$H:$H,$A75,Data!$C:$C,Q$1,Data!$D:$D,Q$2)</f>
        <v>0</v>
      </c>
      <c r="R75" s="5">
        <f>COUNTIFS(Data!$H:$H,$A75,Data!$C:$C,R$1,Data!$D:$D,R$2)</f>
        <v>0</v>
      </c>
      <c r="S75" s="5">
        <f>COUNTIFS(Data!$H:$H,$A75,Data!$C:$C,S$1,Data!$D:$D,S$2)</f>
        <v>0</v>
      </c>
      <c r="T75" s="5">
        <f>COUNTIFS(Data!$H:$H,$A75,Data!$C:$C,T$1,Data!$D:$D,T$2)</f>
        <v>0</v>
      </c>
      <c r="U75" s="5">
        <f>COUNTIFS(Data!$H:$H,$A75,Data!$C:$C,U$1,Data!$D:$D,U$2)</f>
        <v>0</v>
      </c>
      <c r="V75" s="5">
        <f>COUNTIFS(Data!$H:$H,$A75,Data!$C:$C,V$1,Data!$D:$D,V$2)</f>
        <v>0</v>
      </c>
      <c r="W75" s="5">
        <f>COUNTIFS(Data!$H:$H,$A75,Data!$C:$C,W$1,Data!$D:$D,W$2)</f>
        <v>0</v>
      </c>
      <c r="X75" s="5">
        <f>COUNTIFS(Data!$H:$H,$A75,Data!$C:$C,X$1,Data!$D:$D,X$2)</f>
        <v>0</v>
      </c>
      <c r="Y75" s="5">
        <f>COUNTIFS(Data!$H:$H,$A75,Data!$C:$C,Y$1,Data!$D:$D,Y$2)</f>
        <v>0</v>
      </c>
      <c r="Z75" s="5">
        <f>COUNTIFS(Data!$H:$H,$A75,Data!$C:$C,Z$1,Data!$D:$D,Z$2)</f>
        <v>0</v>
      </c>
      <c r="AA75" s="5">
        <f>COUNTIFS(Data!$H:$H,$A75,Data!$C:$C,AA$1,Data!$D:$D,AA$2)</f>
        <v>0</v>
      </c>
      <c r="AB75" s="5">
        <f>COUNTIFS(Data!$H:$H,$A75,Data!$C:$C,AB$1,Data!$D:$D,AB$2)</f>
        <v>0</v>
      </c>
      <c r="AC75" s="5">
        <f>COUNTIFS(Data!$H:$H,$A75,Data!$C:$C,AC$1,Data!$D:$D,AC$2)</f>
        <v>0</v>
      </c>
      <c r="AD75" s="5">
        <f>COUNTIFS(Data!$H:$H,$A75,Data!$C:$C,AD$1,Data!$D:$D,AD$2)</f>
        <v>0</v>
      </c>
      <c r="AE75" s="5">
        <f>COUNTIFS(Data!$H:$H,$A75,Data!$C:$C,AE$1,Data!$D:$D,AE$2)</f>
        <v>0</v>
      </c>
      <c r="AF75" s="5">
        <f>COUNTIFS(Data!$H:$H,$A75,Data!$C:$C,AF$1,Data!$D:$D,AF$2)</f>
        <v>0</v>
      </c>
      <c r="AG75" s="5">
        <f>COUNTIFS(Data!$H:$H,$A75,Data!$C:$C,AG$1,Data!$D:$D,AG$2)</f>
        <v>0</v>
      </c>
      <c r="AH75" s="5">
        <f>COUNTIFS(Data!$H:$H,$A75,Data!$C:$C,AH$1,Data!$D:$D,AH$2)</f>
        <v>0</v>
      </c>
      <c r="AI75" s="5">
        <f>COUNTIFS(Data!$H:$H,$A75,Data!$C:$C,AI$1,Data!$D:$D,AI$2)</f>
        <v>0</v>
      </c>
      <c r="AJ75" s="5">
        <f>COUNTIFS(Data!$H:$H,$A75,Data!$C:$C,AJ$1,Data!$D:$D,AJ$2)</f>
        <v>0</v>
      </c>
      <c r="AK75" s="5">
        <f>COUNTIFS(Data!$H:$H,$A75,Data!$C:$C,AK$1,Data!$D:$D,AK$2)</f>
        <v>0</v>
      </c>
      <c r="AL75" s="5">
        <f>COUNTIFS(Data!$H:$H,$A75,Data!$C:$C,AL$1,Data!$D:$D,AL$2)</f>
        <v>0</v>
      </c>
      <c r="AM75" s="5">
        <f>COUNTIFS(Data!$H:$H,$A75,Data!$C:$C,AM$1,Data!$D:$D,AM$2)</f>
        <v>0</v>
      </c>
      <c r="AN75" s="5">
        <f>COUNTIFS(Data!$H:$H,$A75,Data!$C:$C,AN$1,Data!$D:$D,AN$2)</f>
        <v>0</v>
      </c>
      <c r="AO75" s="5">
        <f>COUNTIFS(Data!$H:$H,$A75,Data!$C:$C,AO$1,Data!$D:$D,AO$2)</f>
        <v>0</v>
      </c>
      <c r="AP75" s="5">
        <f>COUNTIFS(Data!$H:$H,$A75,Data!$C:$C,AP$1,Data!$D:$D,AP$2)</f>
        <v>0</v>
      </c>
      <c r="AQ75" s="5">
        <f>COUNTIFS(Data!$H:$H,$A75,Data!$C:$C,AQ$1,Data!$D:$D,AQ$2)</f>
        <v>0</v>
      </c>
      <c r="AR75" s="5">
        <f>COUNTIFS(Data!$H:$H,$A75,Data!$C:$C,AR$1,Data!$D:$D,AR$2)</f>
        <v>0</v>
      </c>
      <c r="AS75" s="5">
        <f>COUNTIFS(Data!$H:$H,$A75,Data!$C:$C,AS$1,Data!$D:$D,AS$2)</f>
        <v>0</v>
      </c>
      <c r="AT75" s="5">
        <f>COUNTIFS(Data!$H:$H,$A75,Data!$C:$C,AT$1,Data!$D:$D,AT$2)</f>
        <v>0</v>
      </c>
      <c r="AU75" s="5">
        <f>COUNTIFS(Data!$H:$H,$A75,Data!$C:$C,AU$1,Data!$D:$D,AU$2)</f>
        <v>0</v>
      </c>
      <c r="AV75" s="5">
        <f>COUNTIFS(Data!$H:$H,$A75,Data!$C:$C,AV$1,Data!$D:$D,AV$2)</f>
        <v>0</v>
      </c>
      <c r="AW75" s="5">
        <f>COUNTIFS(Data!$H:$H,$A75,Data!$C:$C,AW$1,Data!$D:$D,AW$2)</f>
        <v>0</v>
      </c>
      <c r="AX75" s="5">
        <f>COUNTIFS(Data!$H:$H,$A75,Data!$C:$C,AX$1,Data!$D:$D,AX$2)</f>
        <v>0</v>
      </c>
      <c r="AY75" s="5">
        <f>COUNTIFS(Data!$H:$H,$A75,Data!$C:$C,AY$1,Data!$D:$D,AY$2)</f>
        <v>0</v>
      </c>
      <c r="AZ75" s="5">
        <f>COUNTIFS(Data!$H:$H,$A75,Data!$C:$C,AZ$1,Data!$D:$D,AZ$2)</f>
        <v>0</v>
      </c>
      <c r="BA75" s="5">
        <f>COUNTIFS(Data!$H:$H,$A75,Data!$C:$C,BA$1,Data!$D:$D,BA$2)</f>
        <v>0</v>
      </c>
      <c r="BB75" s="5">
        <f>COUNTIFS(Data!$H:$H,$A75,Data!$C:$C,BB$1,Data!$D:$D,BB$2)</f>
        <v>0</v>
      </c>
      <c r="BC75" s="5">
        <f>COUNTIFS(Data!$H:$H,$A75,Data!$C:$C,BC$1,Data!$D:$D,BC$2)</f>
        <v>0</v>
      </c>
      <c r="BD75" s="5">
        <f>COUNTIFS(Data!$H:$H,$A75,Data!$C:$C,BD$1,Data!$D:$D,BD$2)</f>
        <v>0</v>
      </c>
      <c r="BE75" s="5">
        <f>COUNTIFS(Data!$H:$H,$A75,Data!$C:$C,BE$1,Data!$D:$D,BE$2)</f>
        <v>0</v>
      </c>
      <c r="BF75" s="5">
        <f>COUNTIFS(Data!$H:$H,$A75,Data!$C:$C,BF$1,Data!$D:$D,BF$2)</f>
        <v>0</v>
      </c>
      <c r="BG75" s="5">
        <f>COUNTIFS(Data!$H:$H,$A75,Data!$C:$C,BG$1,Data!$D:$D,BG$2)</f>
        <v>0</v>
      </c>
      <c r="BH75" s="5">
        <f>COUNTIFS(Data!$H:$H,$A75,Data!$C:$C,BH$1,Data!$D:$D,BH$2)</f>
        <v>0</v>
      </c>
      <c r="BI75" s="5">
        <f>COUNTIFS(Data!$H:$H,$A75,Data!$C:$C,BI$1,Data!$D:$D,BI$2)</f>
        <v>0</v>
      </c>
      <c r="BJ75" s="5">
        <f>COUNTIFS(Data!$H:$H,$A75,Data!$C:$C,BJ$1,Data!$D:$D,BJ$2)</f>
        <v>0</v>
      </c>
      <c r="BK75" s="5">
        <f>COUNTIFS(Data!$H:$H,$A75,Data!$C:$C,BK$1,Data!$D:$D,BK$2)</f>
        <v>0</v>
      </c>
      <c r="BL75" s="5">
        <f>COUNTIFS(Data!$H:$H,$A75,Data!$C:$C,BL$1,Data!$D:$D,BL$2)</f>
        <v>0</v>
      </c>
      <c r="BM75" s="5">
        <f>COUNTIFS(Data!$H:$H,$A75,Data!$C:$C,BM$1,Data!$D:$D,BM$2)</f>
        <v>0</v>
      </c>
      <c r="BN75" s="5">
        <f>COUNTIFS(Data!$H:$H,$A75,Data!$C:$C,BN$1,Data!$D:$D,BN$2)</f>
        <v>0</v>
      </c>
      <c r="BO75" s="5">
        <f>COUNTIFS(Data!$H:$H,$A75,Data!$C:$C,BO$1,Data!$D:$D,BO$2)</f>
        <v>0</v>
      </c>
      <c r="BP75" s="5">
        <f>COUNTIFS(Data!$H:$H,$A75,Data!$C:$C,BP$1,Data!$D:$D,BP$2)</f>
        <v>0</v>
      </c>
      <c r="BQ75" s="5">
        <f>COUNTIFS(Data!$H:$H,$A75,Data!$C:$C,BQ$1,Data!$D:$D,BQ$2)</f>
        <v>0</v>
      </c>
      <c r="BR75" s="5">
        <f>COUNTIFS(Data!$H:$H,$A75,Data!$C:$C,BR$1,Data!$D:$D,BR$2)</f>
        <v>0</v>
      </c>
      <c r="BS75" s="5">
        <f>COUNTIFS(Data!$H:$H,$A75,Data!$C:$C,BS$1,Data!$D:$D,BS$2)</f>
        <v>0</v>
      </c>
      <c r="BT75" s="5">
        <f>COUNTIFS(Data!$H:$H,$A75,Data!$C:$C,BT$1,Data!$D:$D,BT$2)</f>
        <v>0</v>
      </c>
      <c r="BU75" s="5">
        <f>COUNTIFS(Data!$H:$H,$A75,Data!$C:$C,BU$1,Data!$D:$D,BU$2)</f>
        <v>0</v>
      </c>
      <c r="BV75" s="5">
        <f>COUNTIFS(Data!$H:$H,$A75,Data!$C:$C,BV$1,Data!$D:$D,BV$2)</f>
        <v>0</v>
      </c>
      <c r="BW75" s="5">
        <f>COUNTIFS(Data!$H:$H,$A75,Data!$C:$C,BW$1,Data!$D:$D,BW$2)</f>
        <v>0</v>
      </c>
      <c r="BX75" s="5">
        <f>COUNTIFS(Data!$H:$H,$A75,Data!$C:$C,BX$1,Data!$D:$D,BX$2)</f>
        <v>0</v>
      </c>
      <c r="BY75" s="5">
        <f>COUNTIFS(Data!$H:$H,$A75,Data!$C:$C,BY$1,Data!$D:$D,BY$2)</f>
        <v>0</v>
      </c>
      <c r="BZ75" s="5">
        <f>COUNTIFS(Data!$H:$H,$A75,Data!$C:$C,BZ$1,Data!$D:$D,BZ$2)</f>
        <v>0</v>
      </c>
      <c r="CA75" s="5">
        <f>COUNTIFS(Data!$H:$H,$A75,Data!$C:$C,CA$1,Data!$D:$D,CA$2)</f>
        <v>0</v>
      </c>
      <c r="CB75" s="5">
        <f>COUNTIFS(Data!$H:$H,$A75,Data!$C:$C,CB$1,Data!$D:$D,CB$2)</f>
        <v>0</v>
      </c>
      <c r="CC75" s="5">
        <f>COUNTIFS(Data!$H:$H,$A75,Data!$C:$C,CC$1,Data!$D:$D,CC$2)</f>
        <v>0</v>
      </c>
      <c r="CD75" s="5">
        <f>COUNTIFS(Data!$H:$H,$A75,Data!$C:$C,CD$1,Data!$D:$D,CD$2)</f>
        <v>0</v>
      </c>
      <c r="CE75" s="5">
        <f>COUNTIFS(Data!$H:$H,$A75,Data!$C:$C,CE$1,Data!$D:$D,CE$2)</f>
        <v>0</v>
      </c>
      <c r="CF75" s="5">
        <f>COUNTIFS(Data!$H:$H,$A75,Data!$C:$C,CF$1,Data!$D:$D,CF$2)</f>
        <v>0</v>
      </c>
      <c r="CG75" s="5">
        <f>COUNTIFS(Data!$H:$H,$A75,Data!$C:$C,CG$1,Data!$D:$D,CG$2)</f>
        <v>0</v>
      </c>
      <c r="CH75" s="5">
        <f>COUNTIFS(Data!$H:$H,$A75,Data!$C:$C,CH$1,Data!$D:$D,CH$2)</f>
        <v>0</v>
      </c>
      <c r="CI75" s="5">
        <f>COUNTIFS(Data!$H:$H,$A75,Data!$C:$C,CI$1,Data!$D:$D,CI$2)</f>
        <v>0</v>
      </c>
      <c r="CJ75" s="5">
        <f>COUNTIFS(Data!$H:$H,$A75,Data!$C:$C,CJ$1,Data!$D:$D,CJ$2)</f>
        <v>0</v>
      </c>
      <c r="CK75" s="5">
        <f>COUNTIFS(Data!$H:$H,$A75,Data!$C:$C,CK$1,Data!$D:$D,CK$2)</f>
        <v>0</v>
      </c>
      <c r="CL75" s="5">
        <f>COUNTIFS(Data!$H:$H,$A75,Data!$C:$C,CL$1,Data!$D:$D,CL$2)</f>
        <v>0</v>
      </c>
      <c r="CM75" s="5">
        <f>COUNTIFS(Data!$H:$H,$A75,Data!$C:$C,CM$1,Data!$D:$D,CM$2)</f>
        <v>0</v>
      </c>
      <c r="CN75" s="5">
        <f>COUNTIFS(Data!$H:$H,$A75,Data!$C:$C,CN$1,Data!$D:$D,CN$2)</f>
        <v>0</v>
      </c>
      <c r="CO75" s="5">
        <f>COUNTIFS(Data!$H:$H,$A75,Data!$C:$C,CO$1,Data!$D:$D,CO$2)</f>
        <v>0</v>
      </c>
      <c r="CP75" s="5">
        <f>COUNTIFS(Data!$H:$H,$A75,Data!$C:$C,CP$1,Data!$D:$D,CP$2)</f>
        <v>0</v>
      </c>
      <c r="CQ75" s="5">
        <f>COUNTIFS(Data!$H:$H,$A75,Data!$C:$C,CQ$1,Data!$D:$D,CQ$2)</f>
        <v>0</v>
      </c>
      <c r="CR75" s="5">
        <f>COUNTIFS(Data!$H:$H,$A75,Data!$C:$C,CR$1,Data!$D:$D,CR$2)</f>
        <v>0</v>
      </c>
      <c r="CS75" s="5">
        <f>COUNTIFS(Data!$H:$H,$A75,Data!$C:$C,CS$1,Data!$D:$D,CS$2)</f>
        <v>0</v>
      </c>
      <c r="CT75" s="5">
        <f>COUNTIFS(Data!$H:$H,$A75,Data!$C:$C,CT$1,Data!$D:$D,CT$2)</f>
        <v>0</v>
      </c>
      <c r="CU75" s="5">
        <f>COUNTIFS(Data!$H:$H,$A75,Data!$C:$C,CU$1,Data!$D:$D,CU$2)</f>
        <v>0</v>
      </c>
      <c r="CV75" s="5">
        <f>COUNTIFS(Data!$H:$H,$A75,Data!$C:$C,CV$1,Data!$D:$D,CV$2)</f>
        <v>0</v>
      </c>
      <c r="CW75" s="5">
        <f t="shared" ref="CW75:CX75" si="74">SUMIF($B$2:$CV$2,CW$2, $B75:$CV75)</f>
        <v>0</v>
      </c>
      <c r="CX75" s="5">
        <f t="shared" si="74"/>
        <v>0</v>
      </c>
      <c r="CY75" s="5">
        <f t="shared" si="3"/>
        <v>0</v>
      </c>
    </row>
    <row r="76">
      <c r="A76" s="5" t="str">
        <f>Countries!A74</f>
        <v>QAT</v>
      </c>
      <c r="B76" s="5">
        <f>COUNTIFS(Data!$H:$H,$A76,Data!$C:$C,B$1,Data!$D:$D,B$2)</f>
        <v>0</v>
      </c>
      <c r="C76" s="5">
        <f>COUNTIFS(Data!$H:$H,$A76,Data!$C:$C,C$1,Data!$D:$D,C$2)</f>
        <v>0</v>
      </c>
      <c r="D76" s="5">
        <f>COUNTIFS(Data!$H:$H,$A76,Data!$C:$C,D$1,Data!$D:$D,D$2)</f>
        <v>0</v>
      </c>
      <c r="E76" s="5">
        <f>COUNTIFS(Data!$H:$H,$A76,Data!$C:$C,E$1,Data!$D:$D,E$2)</f>
        <v>0</v>
      </c>
      <c r="F76" s="5">
        <f>COUNTIFS(Data!$H:$H,$A76,Data!$C:$C,F$1,Data!$D:$D,F$2)</f>
        <v>0</v>
      </c>
      <c r="G76" s="5">
        <f>COUNTIFS(Data!$H:$H,$A76,Data!$C:$C,G$1,Data!$D:$D,G$2)</f>
        <v>0</v>
      </c>
      <c r="H76" s="5">
        <f>COUNTIFS(Data!$H:$H,$A76,Data!$C:$C,H$1,Data!$D:$D,H$2)</f>
        <v>0</v>
      </c>
      <c r="I76" s="5">
        <f>COUNTIFS(Data!$H:$H,$A76,Data!$C:$C,I$1,Data!$D:$D,I$2)</f>
        <v>0</v>
      </c>
      <c r="J76" s="5">
        <f>0.5+COUNTIFS(Data!$H:$H,$A76,Data!$C:$C,J$1,Data!$D:$D,J$2)</f>
        <v>0.5</v>
      </c>
      <c r="K76" s="5">
        <f>COUNTIFS(Data!$H:$H,$A76,Data!$C:$C,K$1,Data!$D:$D,K$2)</f>
        <v>0</v>
      </c>
      <c r="L76" s="5">
        <f>COUNTIFS(Data!$H:$H,$A76,Data!$C:$C,L$1,Data!$D:$D,L$2)</f>
        <v>0</v>
      </c>
      <c r="M76" s="5">
        <f>COUNTIFS(Data!$H:$H,$A76,Data!$C:$C,M$1,Data!$D:$D,M$2)</f>
        <v>0</v>
      </c>
      <c r="N76" s="5">
        <f>COUNTIFS(Data!$H:$H,$A76,Data!$C:$C,N$1,Data!$D:$D,N$2)</f>
        <v>0</v>
      </c>
      <c r="O76" s="5">
        <f>COUNTIFS(Data!$H:$H,$A76,Data!$C:$C,O$1,Data!$D:$D,O$2)</f>
        <v>0</v>
      </c>
      <c r="P76" s="5">
        <f>COUNTIFS(Data!$H:$H,$A76,Data!$C:$C,P$1,Data!$D:$D,P$2)</f>
        <v>0</v>
      </c>
      <c r="Q76" s="5">
        <f>COUNTIFS(Data!$H:$H,$A76,Data!$C:$C,Q$1,Data!$D:$D,Q$2)</f>
        <v>0</v>
      </c>
      <c r="R76" s="5">
        <f>COUNTIFS(Data!$H:$H,$A76,Data!$C:$C,R$1,Data!$D:$D,R$2)</f>
        <v>0</v>
      </c>
      <c r="S76" s="5">
        <f>COUNTIFS(Data!$H:$H,$A76,Data!$C:$C,S$1,Data!$D:$D,S$2)</f>
        <v>0</v>
      </c>
      <c r="T76" s="5">
        <f>COUNTIFS(Data!$H:$H,$A76,Data!$C:$C,T$1,Data!$D:$D,T$2)</f>
        <v>0</v>
      </c>
      <c r="U76" s="5">
        <f>COUNTIFS(Data!$H:$H,$A76,Data!$C:$C,U$1,Data!$D:$D,U$2)</f>
        <v>0</v>
      </c>
      <c r="V76" s="5">
        <f>COUNTIFS(Data!$H:$H,$A76,Data!$C:$C,V$1,Data!$D:$D,V$2)</f>
        <v>0</v>
      </c>
      <c r="W76" s="5">
        <f>COUNTIFS(Data!$H:$H,$A76,Data!$C:$C,W$1,Data!$D:$D,W$2)</f>
        <v>0</v>
      </c>
      <c r="X76" s="5">
        <f>COUNTIFS(Data!$H:$H,$A76,Data!$C:$C,X$1,Data!$D:$D,X$2)</f>
        <v>0</v>
      </c>
      <c r="Y76" s="5">
        <f>COUNTIFS(Data!$H:$H,$A76,Data!$C:$C,Y$1,Data!$D:$D,Y$2)</f>
        <v>0</v>
      </c>
      <c r="Z76" s="5">
        <f>COUNTIFS(Data!$H:$H,$A76,Data!$C:$C,Z$1,Data!$D:$D,Z$2)</f>
        <v>0</v>
      </c>
      <c r="AA76" s="5">
        <f>COUNTIFS(Data!$H:$H,$A76,Data!$C:$C,AA$1,Data!$D:$D,AA$2)</f>
        <v>0</v>
      </c>
      <c r="AB76" s="5">
        <f>COUNTIFS(Data!$H:$H,$A76,Data!$C:$C,AB$1,Data!$D:$D,AB$2)</f>
        <v>0</v>
      </c>
      <c r="AC76" s="5">
        <f>COUNTIFS(Data!$H:$H,$A76,Data!$C:$C,AC$1,Data!$D:$D,AC$2)</f>
        <v>0</v>
      </c>
      <c r="AD76" s="5">
        <f>COUNTIFS(Data!$H:$H,$A76,Data!$C:$C,AD$1,Data!$D:$D,AD$2)</f>
        <v>0</v>
      </c>
      <c r="AE76" s="5">
        <f>COUNTIFS(Data!$H:$H,$A76,Data!$C:$C,AE$1,Data!$D:$D,AE$2)</f>
        <v>0</v>
      </c>
      <c r="AF76" s="5">
        <f>COUNTIFS(Data!$H:$H,$A76,Data!$C:$C,AF$1,Data!$D:$D,AF$2)</f>
        <v>0</v>
      </c>
      <c r="AG76" s="5">
        <f>COUNTIFS(Data!$H:$H,$A76,Data!$C:$C,AG$1,Data!$D:$D,AG$2)</f>
        <v>0</v>
      </c>
      <c r="AH76" s="5">
        <f>COUNTIFS(Data!$H:$H,$A76,Data!$C:$C,AH$1,Data!$D:$D,AH$2)</f>
        <v>0</v>
      </c>
      <c r="AI76" s="5">
        <f>COUNTIFS(Data!$H:$H,$A76,Data!$C:$C,AI$1,Data!$D:$D,AI$2)</f>
        <v>0</v>
      </c>
      <c r="AJ76" s="5">
        <f>COUNTIFS(Data!$H:$H,$A76,Data!$C:$C,AJ$1,Data!$D:$D,AJ$2)</f>
        <v>0</v>
      </c>
      <c r="AK76" s="5">
        <f>COUNTIFS(Data!$H:$H,$A76,Data!$C:$C,AK$1,Data!$D:$D,AK$2)</f>
        <v>0</v>
      </c>
      <c r="AL76" s="5">
        <f>COUNTIFS(Data!$H:$H,$A76,Data!$C:$C,AL$1,Data!$D:$D,AL$2)</f>
        <v>0</v>
      </c>
      <c r="AM76" s="5">
        <f>COUNTIFS(Data!$H:$H,$A76,Data!$C:$C,AM$1,Data!$D:$D,AM$2)</f>
        <v>0</v>
      </c>
      <c r="AN76" s="5">
        <f>COUNTIFS(Data!$H:$H,$A76,Data!$C:$C,AN$1,Data!$D:$D,AN$2)</f>
        <v>0</v>
      </c>
      <c r="AO76" s="5">
        <f>COUNTIFS(Data!$H:$H,$A76,Data!$C:$C,AO$1,Data!$D:$D,AO$2)</f>
        <v>0</v>
      </c>
      <c r="AP76" s="5">
        <f>COUNTIFS(Data!$H:$H,$A76,Data!$C:$C,AP$1,Data!$D:$D,AP$2)</f>
        <v>0</v>
      </c>
      <c r="AQ76" s="5">
        <f>COUNTIFS(Data!$H:$H,$A76,Data!$C:$C,AQ$1,Data!$D:$D,AQ$2)</f>
        <v>0</v>
      </c>
      <c r="AR76" s="5">
        <f>COUNTIFS(Data!$H:$H,$A76,Data!$C:$C,AR$1,Data!$D:$D,AR$2)</f>
        <v>0</v>
      </c>
      <c r="AS76" s="5">
        <f>COUNTIFS(Data!$H:$H,$A76,Data!$C:$C,AS$1,Data!$D:$D,AS$2)</f>
        <v>0</v>
      </c>
      <c r="AT76" s="5">
        <f>COUNTIFS(Data!$H:$H,$A76,Data!$C:$C,AT$1,Data!$D:$D,AT$2)</f>
        <v>0</v>
      </c>
      <c r="AU76" s="5">
        <f>COUNTIFS(Data!$H:$H,$A76,Data!$C:$C,AU$1,Data!$D:$D,AU$2)</f>
        <v>0</v>
      </c>
      <c r="AV76" s="5">
        <f>COUNTIFS(Data!$H:$H,$A76,Data!$C:$C,AV$1,Data!$D:$D,AV$2)</f>
        <v>0</v>
      </c>
      <c r="AW76" s="5">
        <f>COUNTIFS(Data!$H:$H,$A76,Data!$C:$C,AW$1,Data!$D:$D,AW$2)</f>
        <v>0</v>
      </c>
      <c r="AX76" s="5">
        <f>COUNTIFS(Data!$H:$H,$A76,Data!$C:$C,AX$1,Data!$D:$D,AX$2)</f>
        <v>0</v>
      </c>
      <c r="AY76" s="5">
        <f>COUNTIFS(Data!$H:$H,$A76,Data!$C:$C,AY$1,Data!$D:$D,AY$2)</f>
        <v>0</v>
      </c>
      <c r="AZ76" s="5">
        <f>COUNTIFS(Data!$H:$H,$A76,Data!$C:$C,AZ$1,Data!$D:$D,AZ$2)</f>
        <v>0</v>
      </c>
      <c r="BA76" s="5">
        <f>COUNTIFS(Data!$H:$H,$A76,Data!$C:$C,BA$1,Data!$D:$D,BA$2)</f>
        <v>0</v>
      </c>
      <c r="BB76" s="5">
        <f>COUNTIFS(Data!$H:$H,$A76,Data!$C:$C,BB$1,Data!$D:$D,BB$2)</f>
        <v>0</v>
      </c>
      <c r="BC76" s="5">
        <f>COUNTIFS(Data!$H:$H,$A76,Data!$C:$C,BC$1,Data!$D:$D,BC$2)</f>
        <v>0</v>
      </c>
      <c r="BD76" s="5">
        <f>COUNTIFS(Data!$H:$H,$A76,Data!$C:$C,BD$1,Data!$D:$D,BD$2)</f>
        <v>0</v>
      </c>
      <c r="BE76" s="5">
        <f>COUNTIFS(Data!$H:$H,$A76,Data!$C:$C,BE$1,Data!$D:$D,BE$2)</f>
        <v>0</v>
      </c>
      <c r="BF76" s="5">
        <f>COUNTIFS(Data!$H:$H,$A76,Data!$C:$C,BF$1,Data!$D:$D,BF$2)</f>
        <v>0</v>
      </c>
      <c r="BG76" s="5">
        <f>COUNTIFS(Data!$H:$H,$A76,Data!$C:$C,BG$1,Data!$D:$D,BG$2)</f>
        <v>0</v>
      </c>
      <c r="BH76" s="5">
        <f>COUNTIFS(Data!$H:$H,$A76,Data!$C:$C,BH$1,Data!$D:$D,BH$2)</f>
        <v>0</v>
      </c>
      <c r="BI76" s="5">
        <f>COUNTIFS(Data!$H:$H,$A76,Data!$C:$C,BI$1,Data!$D:$D,BI$2)</f>
        <v>0</v>
      </c>
      <c r="BJ76" s="5">
        <f>COUNTIFS(Data!$H:$H,$A76,Data!$C:$C,BJ$1,Data!$D:$D,BJ$2)</f>
        <v>0</v>
      </c>
      <c r="BK76" s="5">
        <f>COUNTIFS(Data!$H:$H,$A76,Data!$C:$C,BK$1,Data!$D:$D,BK$2)</f>
        <v>0</v>
      </c>
      <c r="BL76" s="5">
        <f>COUNTIFS(Data!$H:$H,$A76,Data!$C:$C,BL$1,Data!$D:$D,BL$2)</f>
        <v>0</v>
      </c>
      <c r="BM76" s="5">
        <f>COUNTIFS(Data!$H:$H,$A76,Data!$C:$C,BM$1,Data!$D:$D,BM$2)</f>
        <v>0</v>
      </c>
      <c r="BN76" s="5">
        <f>COUNTIFS(Data!$H:$H,$A76,Data!$C:$C,BN$1,Data!$D:$D,BN$2)</f>
        <v>0</v>
      </c>
      <c r="BO76" s="5">
        <f>COUNTIFS(Data!$H:$H,$A76,Data!$C:$C,BO$1,Data!$D:$D,BO$2)</f>
        <v>0</v>
      </c>
      <c r="BP76" s="5">
        <f>COUNTIFS(Data!$H:$H,$A76,Data!$C:$C,BP$1,Data!$D:$D,BP$2)</f>
        <v>0</v>
      </c>
      <c r="BQ76" s="5">
        <f>COUNTIFS(Data!$H:$H,$A76,Data!$C:$C,BQ$1,Data!$D:$D,BQ$2)</f>
        <v>0</v>
      </c>
      <c r="BR76" s="5">
        <f>COUNTIFS(Data!$H:$H,$A76,Data!$C:$C,BR$1,Data!$D:$D,BR$2)</f>
        <v>0</v>
      </c>
      <c r="BS76" s="5">
        <f>COUNTIFS(Data!$H:$H,$A76,Data!$C:$C,BS$1,Data!$D:$D,BS$2)</f>
        <v>0</v>
      </c>
      <c r="BT76" s="5">
        <f>COUNTIFS(Data!$H:$H,$A76,Data!$C:$C,BT$1,Data!$D:$D,BT$2)</f>
        <v>0</v>
      </c>
      <c r="BU76" s="5">
        <f>COUNTIFS(Data!$H:$H,$A76,Data!$C:$C,BU$1,Data!$D:$D,BU$2)</f>
        <v>0</v>
      </c>
      <c r="BV76" s="5">
        <f>COUNTIFS(Data!$H:$H,$A76,Data!$C:$C,BV$1,Data!$D:$D,BV$2)</f>
        <v>0</v>
      </c>
      <c r="BW76" s="5">
        <f>COUNTIFS(Data!$H:$H,$A76,Data!$C:$C,BW$1,Data!$D:$D,BW$2)</f>
        <v>0</v>
      </c>
      <c r="BX76" s="5">
        <f>COUNTIFS(Data!$H:$H,$A76,Data!$C:$C,BX$1,Data!$D:$D,BX$2)</f>
        <v>0</v>
      </c>
      <c r="BY76" s="5">
        <f>COUNTIFS(Data!$H:$H,$A76,Data!$C:$C,BY$1,Data!$D:$D,BY$2)</f>
        <v>0</v>
      </c>
      <c r="BZ76" s="5">
        <f>COUNTIFS(Data!$H:$H,$A76,Data!$C:$C,BZ$1,Data!$D:$D,BZ$2)</f>
        <v>0</v>
      </c>
      <c r="CA76" s="5">
        <f>COUNTIFS(Data!$H:$H,$A76,Data!$C:$C,CA$1,Data!$D:$D,CA$2)</f>
        <v>0</v>
      </c>
      <c r="CB76" s="5">
        <f>COUNTIFS(Data!$H:$H,$A76,Data!$C:$C,CB$1,Data!$D:$D,CB$2)</f>
        <v>0</v>
      </c>
      <c r="CC76" s="5">
        <f>COUNTIFS(Data!$H:$H,$A76,Data!$C:$C,CC$1,Data!$D:$D,CC$2)</f>
        <v>0</v>
      </c>
      <c r="CD76" s="5">
        <f>COUNTIFS(Data!$H:$H,$A76,Data!$C:$C,CD$1,Data!$D:$D,CD$2)</f>
        <v>0</v>
      </c>
      <c r="CE76" s="5">
        <f>COUNTIFS(Data!$H:$H,$A76,Data!$C:$C,CE$1,Data!$D:$D,CE$2)</f>
        <v>0</v>
      </c>
      <c r="CF76" s="5">
        <f>COUNTIFS(Data!$H:$H,$A76,Data!$C:$C,CF$1,Data!$D:$D,CF$2)</f>
        <v>0</v>
      </c>
      <c r="CG76" s="5">
        <f>COUNTIFS(Data!$H:$H,$A76,Data!$C:$C,CG$1,Data!$D:$D,CG$2)</f>
        <v>0</v>
      </c>
      <c r="CH76" s="5">
        <f>COUNTIFS(Data!$H:$H,$A76,Data!$C:$C,CH$1,Data!$D:$D,CH$2)</f>
        <v>0</v>
      </c>
      <c r="CI76" s="5">
        <f>COUNTIFS(Data!$H:$H,$A76,Data!$C:$C,CI$1,Data!$D:$D,CI$2)</f>
        <v>0</v>
      </c>
      <c r="CJ76" s="5">
        <f>COUNTIFS(Data!$H:$H,$A76,Data!$C:$C,CJ$1,Data!$D:$D,CJ$2)</f>
        <v>0</v>
      </c>
      <c r="CK76" s="5">
        <f>COUNTIFS(Data!$H:$H,$A76,Data!$C:$C,CK$1,Data!$D:$D,CK$2)</f>
        <v>0</v>
      </c>
      <c r="CL76" s="5">
        <f>COUNTIFS(Data!$H:$H,$A76,Data!$C:$C,CL$1,Data!$D:$D,CL$2)</f>
        <v>0</v>
      </c>
      <c r="CM76" s="5">
        <f>COUNTIFS(Data!$H:$H,$A76,Data!$C:$C,CM$1,Data!$D:$D,CM$2)</f>
        <v>0</v>
      </c>
      <c r="CN76" s="5">
        <f>COUNTIFS(Data!$H:$H,$A76,Data!$C:$C,CN$1,Data!$D:$D,CN$2)</f>
        <v>0</v>
      </c>
      <c r="CO76" s="5">
        <f>COUNTIFS(Data!$H:$H,$A76,Data!$C:$C,CO$1,Data!$D:$D,CO$2)</f>
        <v>0</v>
      </c>
      <c r="CP76" s="5">
        <f>COUNTIFS(Data!$H:$H,$A76,Data!$C:$C,CP$1,Data!$D:$D,CP$2)</f>
        <v>0</v>
      </c>
      <c r="CQ76" s="5">
        <f>COUNTIFS(Data!$H:$H,$A76,Data!$C:$C,CQ$1,Data!$D:$D,CQ$2)</f>
        <v>0</v>
      </c>
      <c r="CR76" s="5">
        <f>COUNTIFS(Data!$H:$H,$A76,Data!$C:$C,CR$1,Data!$D:$D,CR$2)</f>
        <v>0</v>
      </c>
      <c r="CS76" s="5">
        <f>COUNTIFS(Data!$H:$H,$A76,Data!$C:$C,CS$1,Data!$D:$D,CS$2)</f>
        <v>0</v>
      </c>
      <c r="CT76" s="5">
        <f>COUNTIFS(Data!$H:$H,$A76,Data!$C:$C,CT$1,Data!$D:$D,CT$2)</f>
        <v>0</v>
      </c>
      <c r="CU76" s="5">
        <f>COUNTIFS(Data!$H:$H,$A76,Data!$C:$C,CU$1,Data!$D:$D,CU$2)</f>
        <v>0</v>
      </c>
      <c r="CV76" s="5">
        <f>COUNTIFS(Data!$H:$H,$A76,Data!$C:$C,CV$1,Data!$D:$D,CV$2)</f>
        <v>0</v>
      </c>
      <c r="CW76" s="5">
        <f t="shared" ref="CW76:CX76" si="75">SUMIF($B$2:$CV$2,CW$2, $B76:$CV76)</f>
        <v>0.5</v>
      </c>
      <c r="CX76" s="5">
        <f t="shared" si="75"/>
        <v>0</v>
      </c>
      <c r="CY76" s="5">
        <f t="shared" si="3"/>
        <v>0.5</v>
      </c>
    </row>
    <row r="77">
      <c r="A77" s="5" t="str">
        <f>Countries!A75</f>
        <v>ROC</v>
      </c>
      <c r="B77" s="5">
        <f>COUNTIFS(Data!$H:$H,$A77,Data!$C:$C,B$1,Data!$D:$D,B$2)</f>
        <v>1</v>
      </c>
      <c r="C77" s="5">
        <f>COUNTIFS(Data!$H:$H,$A77,Data!$C:$C,C$1,Data!$D:$D,C$2)</f>
        <v>1</v>
      </c>
      <c r="D77" s="5">
        <f>COUNTIFS(Data!$H:$H,$A77,Data!$C:$C,D$1,Data!$D:$D,D$2)</f>
        <v>0</v>
      </c>
      <c r="E77" s="5">
        <f>COUNTIFS(Data!$H:$H,$A77,Data!$C:$C,E$1,Data!$D:$D,E$2)</f>
        <v>0</v>
      </c>
      <c r="F77" s="5">
        <f>COUNTIFS(Data!$H:$H,$A77,Data!$C:$C,F$1,Data!$D:$D,F$2)</f>
        <v>2</v>
      </c>
      <c r="G77" s="5">
        <f>COUNTIFS(Data!$H:$H,$A77,Data!$C:$C,G$1,Data!$D:$D,G$2)</f>
        <v>1</v>
      </c>
      <c r="H77" s="5">
        <f>COUNTIFS(Data!$H:$H,$A77,Data!$C:$C,H$1,Data!$D:$D,H$2)</f>
        <v>1</v>
      </c>
      <c r="I77" s="5">
        <f>COUNTIFS(Data!$H:$H,$A77,Data!$C:$C,I$1,Data!$D:$D,I$2)</f>
        <v>0</v>
      </c>
      <c r="J77" s="5">
        <f>COUNTIFS(Data!$H:$H,$A77,Data!$C:$C,J$1,Data!$D:$D,J$2)</f>
        <v>0</v>
      </c>
      <c r="K77" s="5">
        <f>COUNTIFS(Data!$H:$H,$A77,Data!$C:$C,K$1,Data!$D:$D,K$2)</f>
        <v>0</v>
      </c>
      <c r="L77" s="5">
        <f>COUNTIFS(Data!$H:$H,$A77,Data!$C:$C,L$1,Data!$D:$D,L$2)</f>
        <v>1</v>
      </c>
      <c r="M77" s="5">
        <f>COUNTIFS(Data!$H:$H,$A77,Data!$C:$C,M$1,Data!$D:$D,M$2)</f>
        <v>0</v>
      </c>
      <c r="N77" s="5">
        <f>COUNTIFS(Data!$H:$H,$A77,Data!$C:$C,N$1,Data!$D:$D,N$2)</f>
        <v>0</v>
      </c>
      <c r="O77" s="5">
        <f>COUNTIFS(Data!$H:$H,$A77,Data!$C:$C,O$1,Data!$D:$D,O$2)</f>
        <v>0</v>
      </c>
      <c r="P77" s="5">
        <f>COUNTIFS(Data!$H:$H,$A77,Data!$C:$C,P$1,Data!$D:$D,P$2)</f>
        <v>0</v>
      </c>
      <c r="Q77" s="5">
        <f>COUNTIFS(Data!$H:$H,$A77,Data!$C:$C,Q$1,Data!$D:$D,Q$2)</f>
        <v>0</v>
      </c>
      <c r="R77" s="5">
        <f>COUNTIFS(Data!$H:$H,$A77,Data!$C:$C,R$1,Data!$D:$D,R$2)</f>
        <v>0</v>
      </c>
      <c r="S77" s="5">
        <f>COUNTIFS(Data!$H:$H,$A77,Data!$C:$C,S$1,Data!$D:$D,S$2)</f>
        <v>0</v>
      </c>
      <c r="T77" s="5">
        <f>COUNTIFS(Data!$H:$H,$A77,Data!$C:$C,T$1,Data!$D:$D,T$2)</f>
        <v>1</v>
      </c>
      <c r="U77" s="5">
        <f>COUNTIFS(Data!$H:$H,$A77,Data!$C:$C,U$1,Data!$D:$D,U$2)</f>
        <v>0</v>
      </c>
      <c r="V77" s="5">
        <f>COUNTIFS(Data!$H:$H,$A77,Data!$C:$C,V$1,Data!$D:$D,V$2)</f>
        <v>1</v>
      </c>
      <c r="W77" s="5">
        <f>COUNTIFS(Data!$H:$H,$A77,Data!$C:$C,W$1,Data!$D:$D,W$2)</f>
        <v>0</v>
      </c>
      <c r="X77" s="5">
        <f>COUNTIFS(Data!$H:$H,$A77,Data!$C:$C,X$1,Data!$D:$D,X$2)</f>
        <v>0</v>
      </c>
      <c r="Y77" s="5">
        <f>COUNTIFS(Data!$H:$H,$A77,Data!$C:$C,Y$1,Data!$D:$D,Y$2)</f>
        <v>0</v>
      </c>
      <c r="Z77" s="5">
        <f>COUNTIFS(Data!$H:$H,$A77,Data!$C:$C,Z$1,Data!$D:$D,Z$2)</f>
        <v>0</v>
      </c>
      <c r="AA77" s="5">
        <f>COUNTIFS(Data!$H:$H,$A77,Data!$C:$C,AA$1,Data!$D:$D,AA$2)</f>
        <v>0</v>
      </c>
      <c r="AB77" s="5">
        <f>COUNTIFS(Data!$H:$H,$A77,Data!$C:$C,AB$1,Data!$D:$D,AB$2)</f>
        <v>0</v>
      </c>
      <c r="AC77" s="5">
        <f>COUNTIFS(Data!$H:$H,$A77,Data!$C:$C,AC$1,Data!$D:$D,AC$2)</f>
        <v>0</v>
      </c>
      <c r="AD77" s="5">
        <f>COUNTIFS(Data!$H:$H,$A77,Data!$C:$C,AD$1,Data!$D:$D,AD$2)</f>
        <v>0</v>
      </c>
      <c r="AE77" s="5">
        <f>COUNTIFS(Data!$H:$H,$A77,Data!$C:$C,AE$1,Data!$D:$D,AE$2)</f>
        <v>0</v>
      </c>
      <c r="AF77" s="5">
        <f>COUNTIFS(Data!$H:$H,$A77,Data!$C:$C,AF$1,Data!$D:$D,AF$2)</f>
        <v>0</v>
      </c>
      <c r="AG77" s="5">
        <f>COUNTIFS(Data!$H:$H,$A77,Data!$C:$C,AG$1,Data!$D:$D,AG$2)</f>
        <v>0</v>
      </c>
      <c r="AH77" s="5">
        <f>COUNTIFS(Data!$H:$H,$A77,Data!$C:$C,AH$1,Data!$D:$D,AH$2)</f>
        <v>0</v>
      </c>
      <c r="AI77" s="5">
        <f>COUNTIFS(Data!$H:$H,$A77,Data!$C:$C,AI$1,Data!$D:$D,AI$2)</f>
        <v>0</v>
      </c>
      <c r="AJ77" s="5">
        <f>COUNTIFS(Data!$H:$H,$A77,Data!$C:$C,AJ$1,Data!$D:$D,AJ$2)</f>
        <v>0</v>
      </c>
      <c r="AK77" s="5">
        <f>COUNTIFS(Data!$H:$H,$A77,Data!$C:$C,AK$1,Data!$D:$D,AK$2)</f>
        <v>0</v>
      </c>
      <c r="AL77" s="5">
        <f>COUNTIFS(Data!$H:$H,$A77,Data!$C:$C,AL$1,Data!$D:$D,AL$2)</f>
        <v>0</v>
      </c>
      <c r="AM77" s="5">
        <f>COUNTIFS(Data!$H:$H,$A77,Data!$C:$C,AM$1,Data!$D:$D,AM$2)</f>
        <v>0</v>
      </c>
      <c r="AN77" s="5">
        <f>COUNTIFS(Data!$H:$H,$A77,Data!$C:$C,AN$1,Data!$D:$D,AN$2)</f>
        <v>0</v>
      </c>
      <c r="AO77" s="5">
        <f>COUNTIFS(Data!$H:$H,$A77,Data!$C:$C,AO$1,Data!$D:$D,AO$2)</f>
        <v>2</v>
      </c>
      <c r="AP77" s="5">
        <f>COUNTIFS(Data!$H:$H,$A77,Data!$C:$C,AP$1,Data!$D:$D,AP$2)</f>
        <v>2</v>
      </c>
      <c r="AQ77" s="5">
        <f>COUNTIFS(Data!$H:$H,$A77,Data!$C:$C,AQ$1,Data!$D:$D,AQ$2)</f>
        <v>0</v>
      </c>
      <c r="AR77" s="5">
        <f>COUNTIFS(Data!$H:$H,$A77,Data!$C:$C,AR$1,Data!$D:$D,AR$2)</f>
        <v>0</v>
      </c>
      <c r="AS77" s="5">
        <f>COUNTIFS(Data!$H:$H,$A77,Data!$C:$C,AS$1,Data!$D:$D,AS$2)</f>
        <v>0</v>
      </c>
      <c r="AT77" s="5">
        <f>COUNTIFS(Data!$H:$H,$A77,Data!$C:$C,AT$1,Data!$D:$D,AT$2)</f>
        <v>0</v>
      </c>
      <c r="AU77" s="5">
        <f>COUNTIFS(Data!$H:$H,$A77,Data!$C:$C,AU$1,Data!$D:$D,AU$2)</f>
        <v>0</v>
      </c>
      <c r="AV77" s="5">
        <f>COUNTIFS(Data!$H:$H,$A77,Data!$C:$C,AV$1,Data!$D:$D,AV$2)</f>
        <v>1</v>
      </c>
      <c r="AW77" s="5">
        <f>COUNTIFS(Data!$H:$H,$A77,Data!$C:$C,AW$1,Data!$D:$D,AW$2)</f>
        <v>0</v>
      </c>
      <c r="AX77" s="5">
        <f>COUNTIFS(Data!$H:$H,$A77,Data!$C:$C,AX$1,Data!$D:$D,AX$2)</f>
        <v>0</v>
      </c>
      <c r="AY77" s="5">
        <f>COUNTIFS(Data!$H:$H,$A77,Data!$C:$C,AY$1,Data!$D:$D,AY$2)</f>
        <v>0</v>
      </c>
      <c r="AZ77" s="5">
        <f>COUNTIFS(Data!$H:$H,$A77,Data!$C:$C,AZ$1,Data!$D:$D,AZ$2)</f>
        <v>0</v>
      </c>
      <c r="BA77" s="5">
        <f>COUNTIFS(Data!$H:$H,$A77,Data!$C:$C,BA$1,Data!$D:$D,BA$2)</f>
        <v>0</v>
      </c>
      <c r="BB77" s="5">
        <f>COUNTIFS(Data!$H:$H,$A77,Data!$C:$C,BB$1,Data!$D:$D,BB$2)</f>
        <v>0</v>
      </c>
      <c r="BC77" s="5">
        <f>COUNTIFS(Data!$H:$H,$A77,Data!$C:$C,BC$1,Data!$D:$D,BC$2)</f>
        <v>0</v>
      </c>
      <c r="BD77" s="5">
        <f>COUNTIFS(Data!$H:$H,$A77,Data!$C:$C,BD$1,Data!$D:$D,BD$2)</f>
        <v>0</v>
      </c>
      <c r="BE77" s="5">
        <f>COUNTIFS(Data!$H:$H,$A77,Data!$C:$C,BE$1,Data!$D:$D,BE$2)</f>
        <v>0</v>
      </c>
      <c r="BF77" s="5">
        <f>COUNTIFS(Data!$H:$H,$A77,Data!$C:$C,BF$1,Data!$D:$D,BF$2)</f>
        <v>0</v>
      </c>
      <c r="BG77" s="5">
        <f>COUNTIFS(Data!$H:$H,$A77,Data!$C:$C,BG$1,Data!$D:$D,BG$2)</f>
        <v>0</v>
      </c>
      <c r="BH77" s="5">
        <f>COUNTIFS(Data!$H:$H,$A77,Data!$C:$C,BH$1,Data!$D:$D,BH$2)</f>
        <v>2</v>
      </c>
      <c r="BI77" s="5">
        <f>COUNTIFS(Data!$H:$H,$A77,Data!$C:$C,BI$1,Data!$D:$D,BI$2)</f>
        <v>0</v>
      </c>
      <c r="BJ77" s="5">
        <f>COUNTIFS(Data!$H:$H,$A77,Data!$C:$C,BJ$1,Data!$D:$D,BJ$2)</f>
        <v>2</v>
      </c>
      <c r="BK77" s="5">
        <f>COUNTIFS(Data!$H:$H,$A77,Data!$C:$C,BK$1,Data!$D:$D,BK$2)</f>
        <v>0</v>
      </c>
      <c r="BL77" s="5">
        <f>COUNTIFS(Data!$H:$H,$A77,Data!$C:$C,BL$1,Data!$D:$D,BL$2)</f>
        <v>0</v>
      </c>
      <c r="BM77" s="5">
        <f>COUNTIFS(Data!$H:$H,$A77,Data!$C:$C,BM$1,Data!$D:$D,BM$2)</f>
        <v>0</v>
      </c>
      <c r="BN77" s="5">
        <f>COUNTIFS(Data!$H:$H,$A77,Data!$C:$C,BN$1,Data!$D:$D,BN$2)</f>
        <v>0</v>
      </c>
      <c r="BO77" s="5">
        <f>COUNTIFS(Data!$H:$H,$A77,Data!$C:$C,BO$1,Data!$D:$D,BO$2)</f>
        <v>0</v>
      </c>
      <c r="BP77" s="5">
        <f>COUNTIFS(Data!$H:$H,$A77,Data!$C:$C,BP$1,Data!$D:$D,BP$2)</f>
        <v>1</v>
      </c>
      <c r="BQ77" s="5">
        <f>COUNTIFS(Data!$H:$H,$A77,Data!$C:$C,BQ$1,Data!$D:$D,BQ$2)</f>
        <v>1</v>
      </c>
      <c r="BR77" s="5">
        <f>COUNTIFS(Data!$H:$H,$A77,Data!$C:$C,BR$1,Data!$D:$D,BR$2)</f>
        <v>2</v>
      </c>
      <c r="BS77" s="5">
        <f>COUNTIFS(Data!$H:$H,$A77,Data!$C:$C,BS$1,Data!$D:$D,BS$2)</f>
        <v>0</v>
      </c>
      <c r="BT77" s="5">
        <f>COUNTIFS(Data!$H:$H,$A77,Data!$C:$C,BT$1,Data!$D:$D,BT$2)</f>
        <v>0</v>
      </c>
      <c r="BU77" s="5">
        <f>COUNTIFS(Data!$H:$H,$A77,Data!$C:$C,BU$1,Data!$D:$D,BU$2)</f>
        <v>0</v>
      </c>
      <c r="BV77" s="5">
        <f>COUNTIFS(Data!$H:$H,$A77,Data!$C:$C,BV$1,Data!$D:$D,BV$2)</f>
        <v>0</v>
      </c>
      <c r="BW77" s="5">
        <f>COUNTIFS(Data!$H:$H,$A77,Data!$C:$C,BW$1,Data!$D:$D,BW$2)</f>
        <v>0</v>
      </c>
      <c r="BX77" s="5">
        <f>COUNTIFS(Data!$H:$H,$A77,Data!$C:$C,BX$1,Data!$D:$D,BX$2)</f>
        <v>0</v>
      </c>
      <c r="BY77" s="5">
        <f>COUNTIFS(Data!$H:$H,$A77,Data!$C:$C,BY$1,Data!$D:$D,BY$2)</f>
        <v>2</v>
      </c>
      <c r="BZ77" s="5">
        <f>COUNTIFS(Data!$H:$H,$A77,Data!$C:$C,BZ$1,Data!$D:$D,BZ$2)</f>
        <v>0</v>
      </c>
      <c r="CA77" s="5">
        <f>COUNTIFS(Data!$H:$H,$A77,Data!$C:$C,CA$1,Data!$D:$D,CA$2)</f>
        <v>0</v>
      </c>
      <c r="CB77" s="5">
        <f>COUNTIFS(Data!$H:$H,$A77,Data!$C:$C,CB$1,Data!$D:$D,CB$2)</f>
        <v>0</v>
      </c>
      <c r="CC77" s="5">
        <f>COUNTIFS(Data!$H:$H,$A77,Data!$C:$C,CC$1,Data!$D:$D,CC$2)</f>
        <v>0</v>
      </c>
      <c r="CD77" s="5">
        <f>COUNTIFS(Data!$H:$H,$A77,Data!$C:$C,CD$1,Data!$D:$D,CD$2)</f>
        <v>0</v>
      </c>
      <c r="CE77" s="5">
        <f>COUNTIFS(Data!$H:$H,$A77,Data!$C:$C,CE$1,Data!$D:$D,CE$2)</f>
        <v>0</v>
      </c>
      <c r="CF77" s="5">
        <f>COUNTIFS(Data!$H:$H,$A77,Data!$C:$C,CF$1,Data!$D:$D,CF$2)</f>
        <v>1</v>
      </c>
      <c r="CG77" s="5">
        <f>COUNTIFS(Data!$H:$H,$A77,Data!$C:$C,CG$1,Data!$D:$D,CG$2)</f>
        <v>1</v>
      </c>
      <c r="CH77" s="5">
        <f>COUNTIFS(Data!$H:$H,$A77,Data!$C:$C,CH$1,Data!$D:$D,CH$2)</f>
        <v>1</v>
      </c>
      <c r="CI77" s="5">
        <f>COUNTIFS(Data!$H:$H,$A77,Data!$C:$C,CI$1,Data!$D:$D,CI$2)</f>
        <v>0</v>
      </c>
      <c r="CJ77" s="5">
        <f>COUNTIFS(Data!$H:$H,$A77,Data!$C:$C,CJ$1,Data!$D:$D,CJ$2)</f>
        <v>0</v>
      </c>
      <c r="CK77" s="5">
        <f>COUNTIFS(Data!$H:$H,$A77,Data!$C:$C,CK$1,Data!$D:$D,CK$2)</f>
        <v>0</v>
      </c>
      <c r="CL77" s="5">
        <f>COUNTIFS(Data!$H:$H,$A77,Data!$C:$C,CL$1,Data!$D:$D,CL$2)</f>
        <v>0</v>
      </c>
      <c r="CM77" s="5">
        <f>COUNTIFS(Data!$H:$H,$A77,Data!$C:$C,CM$1,Data!$D:$D,CM$2)</f>
        <v>0</v>
      </c>
      <c r="CN77" s="5">
        <f>COUNTIFS(Data!$H:$H,$A77,Data!$C:$C,CN$1,Data!$D:$D,CN$2)</f>
        <v>0</v>
      </c>
      <c r="CO77" s="5">
        <f>COUNTIFS(Data!$H:$H,$A77,Data!$C:$C,CO$1,Data!$D:$D,CO$2)</f>
        <v>1</v>
      </c>
      <c r="CP77" s="5">
        <f>COUNTIFS(Data!$H:$H,$A77,Data!$C:$C,CP$1,Data!$D:$D,CP$2)</f>
        <v>0</v>
      </c>
      <c r="CQ77" s="5">
        <f>COUNTIFS(Data!$H:$H,$A77,Data!$C:$C,CQ$1,Data!$D:$D,CQ$2)</f>
        <v>0</v>
      </c>
      <c r="CR77" s="5">
        <f>COUNTIFS(Data!$H:$H,$A77,Data!$C:$C,CR$1,Data!$D:$D,CR$2)</f>
        <v>0</v>
      </c>
      <c r="CS77" s="5">
        <f>COUNTIFS(Data!$H:$H,$A77,Data!$C:$C,CS$1,Data!$D:$D,CS$2)</f>
        <v>0</v>
      </c>
      <c r="CT77" s="5">
        <f>COUNTIFS(Data!$H:$H,$A77,Data!$C:$C,CT$1,Data!$D:$D,CT$2)</f>
        <v>0</v>
      </c>
      <c r="CU77" s="5">
        <f>COUNTIFS(Data!$H:$H,$A77,Data!$C:$C,CU$1,Data!$D:$D,CU$2)</f>
        <v>0</v>
      </c>
      <c r="CV77" s="5">
        <f>COUNTIFS(Data!$H:$H,$A77,Data!$C:$C,CV$1,Data!$D:$D,CV$2)</f>
        <v>0</v>
      </c>
      <c r="CW77" s="5">
        <f t="shared" ref="CW77:CX77" si="76">SUMIF($B$2:$CV$2,CW$2, $B77:$CV77)</f>
        <v>11</v>
      </c>
      <c r="CX77" s="5">
        <f t="shared" si="76"/>
        <v>13</v>
      </c>
      <c r="CY77" s="5">
        <f t="shared" si="3"/>
        <v>28</v>
      </c>
    </row>
    <row r="78">
      <c r="A78" s="5" t="str">
        <f>Countries!A76</f>
        <v>ROU</v>
      </c>
      <c r="B78" s="5">
        <f>COUNTIFS(Data!$H:$H,$A78,Data!$C:$C,B$1,Data!$D:$D,B$2)</f>
        <v>0</v>
      </c>
      <c r="C78" s="5">
        <f>COUNTIFS(Data!$H:$H,$A78,Data!$C:$C,C$1,Data!$D:$D,C$2)</f>
        <v>0</v>
      </c>
      <c r="D78" s="5">
        <f>COUNTIFS(Data!$H:$H,$A78,Data!$C:$C,D$1,Data!$D:$D,D$2)</f>
        <v>0</v>
      </c>
      <c r="E78" s="5">
        <f>COUNTIFS(Data!$H:$H,$A78,Data!$C:$C,E$1,Data!$D:$D,E$2)</f>
        <v>0</v>
      </c>
      <c r="F78" s="5">
        <f>COUNTIFS(Data!$H:$H,$A78,Data!$C:$C,F$1,Data!$D:$D,F$2)</f>
        <v>0</v>
      </c>
      <c r="G78" s="5">
        <f>COUNTIFS(Data!$H:$H,$A78,Data!$C:$C,G$1,Data!$D:$D,G$2)</f>
        <v>0</v>
      </c>
      <c r="H78" s="5">
        <f>COUNTIFS(Data!$H:$H,$A78,Data!$C:$C,H$1,Data!$D:$D,H$2)</f>
        <v>0</v>
      </c>
      <c r="I78" s="5">
        <f>COUNTIFS(Data!$H:$H,$A78,Data!$C:$C,I$1,Data!$D:$D,I$2)</f>
        <v>0</v>
      </c>
      <c r="J78" s="5">
        <f>COUNTIFS(Data!$H:$H,$A78,Data!$C:$C,J$1,Data!$D:$D,J$2)</f>
        <v>0</v>
      </c>
      <c r="K78" s="5">
        <f>COUNTIFS(Data!$H:$H,$A78,Data!$C:$C,K$1,Data!$D:$D,K$2)</f>
        <v>0</v>
      </c>
      <c r="L78" s="5">
        <f>COUNTIFS(Data!$H:$H,$A78,Data!$C:$C,L$1,Data!$D:$D,L$2)</f>
        <v>0</v>
      </c>
      <c r="M78" s="5">
        <f>COUNTIFS(Data!$H:$H,$A78,Data!$C:$C,M$1,Data!$D:$D,M$2)</f>
        <v>0</v>
      </c>
      <c r="N78" s="5">
        <f>COUNTIFS(Data!$H:$H,$A78,Data!$C:$C,N$1,Data!$D:$D,N$2)</f>
        <v>0</v>
      </c>
      <c r="O78" s="5">
        <f>COUNTIFS(Data!$H:$H,$A78,Data!$C:$C,O$1,Data!$D:$D,O$2)</f>
        <v>0</v>
      </c>
      <c r="P78" s="5">
        <f>COUNTIFS(Data!$H:$H,$A78,Data!$C:$C,P$1,Data!$D:$D,P$2)</f>
        <v>0</v>
      </c>
      <c r="Q78" s="5">
        <f>COUNTIFS(Data!$H:$H,$A78,Data!$C:$C,Q$1,Data!$D:$D,Q$2)</f>
        <v>0</v>
      </c>
      <c r="R78" s="5">
        <f>COUNTIFS(Data!$H:$H,$A78,Data!$C:$C,R$1,Data!$D:$D,R$2)</f>
        <v>0</v>
      </c>
      <c r="S78" s="5">
        <f>COUNTIFS(Data!$H:$H,$A78,Data!$C:$C,S$1,Data!$D:$D,S$2)</f>
        <v>0</v>
      </c>
      <c r="T78" s="5">
        <f>COUNTIFS(Data!$H:$H,$A78,Data!$C:$C,T$1,Data!$D:$D,T$2)</f>
        <v>0</v>
      </c>
      <c r="U78" s="5">
        <f>COUNTIFS(Data!$H:$H,$A78,Data!$C:$C,U$1,Data!$D:$D,U$2)</f>
        <v>0</v>
      </c>
      <c r="V78" s="5">
        <f>COUNTIFS(Data!$H:$H,$A78,Data!$C:$C,V$1,Data!$D:$D,V$2)</f>
        <v>0</v>
      </c>
      <c r="W78" s="5">
        <f>COUNTIFS(Data!$H:$H,$A78,Data!$C:$C,W$1,Data!$D:$D,W$2)</f>
        <v>0</v>
      </c>
      <c r="X78" s="5">
        <f>COUNTIFS(Data!$H:$H,$A78,Data!$C:$C,X$1,Data!$D:$D,X$2)</f>
        <v>0</v>
      </c>
      <c r="Y78" s="5">
        <f>COUNTIFS(Data!$H:$H,$A78,Data!$C:$C,Y$1,Data!$D:$D,Y$2)</f>
        <v>0</v>
      </c>
      <c r="Z78" s="5">
        <f>COUNTIFS(Data!$H:$H,$A78,Data!$C:$C,Z$1,Data!$D:$D,Z$2)</f>
        <v>0</v>
      </c>
      <c r="AA78" s="5">
        <f>COUNTIFS(Data!$H:$H,$A78,Data!$C:$C,AA$1,Data!$D:$D,AA$2)</f>
        <v>0</v>
      </c>
      <c r="AB78" s="5">
        <f>COUNTIFS(Data!$H:$H,$A78,Data!$C:$C,AB$1,Data!$D:$D,AB$2)</f>
        <v>0</v>
      </c>
      <c r="AC78" s="5">
        <f>COUNTIFS(Data!$H:$H,$A78,Data!$C:$C,AC$1,Data!$D:$D,AC$2)</f>
        <v>0</v>
      </c>
      <c r="AD78" s="5">
        <f>COUNTIFS(Data!$H:$H,$A78,Data!$C:$C,AD$1,Data!$D:$D,AD$2)</f>
        <v>0</v>
      </c>
      <c r="AE78" s="5">
        <f>COUNTIFS(Data!$H:$H,$A78,Data!$C:$C,AE$1,Data!$D:$D,AE$2)</f>
        <v>0</v>
      </c>
      <c r="AF78" s="5">
        <f>COUNTIFS(Data!$H:$H,$A78,Data!$C:$C,AF$1,Data!$D:$D,AF$2)</f>
        <v>0</v>
      </c>
      <c r="AG78" s="5">
        <f>COUNTIFS(Data!$H:$H,$A78,Data!$C:$C,AG$1,Data!$D:$D,AG$2)</f>
        <v>0</v>
      </c>
      <c r="AH78" s="5">
        <f>COUNTIFS(Data!$H:$H,$A78,Data!$C:$C,AH$1,Data!$D:$D,AH$2)</f>
        <v>0</v>
      </c>
      <c r="AI78" s="5">
        <f>COUNTIFS(Data!$H:$H,$A78,Data!$C:$C,AI$1,Data!$D:$D,AI$2)</f>
        <v>0</v>
      </c>
      <c r="AJ78" s="5">
        <f>COUNTIFS(Data!$H:$H,$A78,Data!$C:$C,AJ$1,Data!$D:$D,AJ$2)</f>
        <v>0</v>
      </c>
      <c r="AK78" s="5">
        <f>COUNTIFS(Data!$H:$H,$A78,Data!$C:$C,AK$1,Data!$D:$D,AK$2)</f>
        <v>0</v>
      </c>
      <c r="AL78" s="5">
        <f>COUNTIFS(Data!$H:$H,$A78,Data!$C:$C,AL$1,Data!$D:$D,AL$2)</f>
        <v>0</v>
      </c>
      <c r="AM78" s="5">
        <f>COUNTIFS(Data!$H:$H,$A78,Data!$C:$C,AM$1,Data!$D:$D,AM$2)</f>
        <v>0</v>
      </c>
      <c r="AN78" s="5">
        <f>COUNTIFS(Data!$H:$H,$A78,Data!$C:$C,AN$1,Data!$D:$D,AN$2)</f>
        <v>0</v>
      </c>
      <c r="AO78" s="5">
        <f>COUNTIFS(Data!$H:$H,$A78,Data!$C:$C,AO$1,Data!$D:$D,AO$2)</f>
        <v>0</v>
      </c>
      <c r="AP78" s="5">
        <f>COUNTIFS(Data!$H:$H,$A78,Data!$C:$C,AP$1,Data!$D:$D,AP$2)</f>
        <v>1</v>
      </c>
      <c r="AQ78" s="5">
        <f>COUNTIFS(Data!$H:$H,$A78,Data!$C:$C,AQ$1,Data!$D:$D,AQ$2)</f>
        <v>0</v>
      </c>
      <c r="AR78" s="5">
        <f>COUNTIFS(Data!$H:$H,$A78,Data!$C:$C,AR$1,Data!$D:$D,AR$2)</f>
        <v>0</v>
      </c>
      <c r="AS78" s="5">
        <f>COUNTIFS(Data!$H:$H,$A78,Data!$C:$C,AS$1,Data!$D:$D,AS$2)</f>
        <v>0</v>
      </c>
      <c r="AT78" s="5">
        <f>COUNTIFS(Data!$H:$H,$A78,Data!$C:$C,AT$1,Data!$D:$D,AT$2)</f>
        <v>0</v>
      </c>
      <c r="AU78" s="5">
        <f>COUNTIFS(Data!$H:$H,$A78,Data!$C:$C,AU$1,Data!$D:$D,AU$2)</f>
        <v>0</v>
      </c>
      <c r="AV78" s="5">
        <f>COUNTIFS(Data!$H:$H,$A78,Data!$C:$C,AV$1,Data!$D:$D,AV$2)</f>
        <v>0</v>
      </c>
      <c r="AW78" s="5">
        <f>COUNTIFS(Data!$H:$H,$A78,Data!$C:$C,AW$1,Data!$D:$D,AW$2)</f>
        <v>0</v>
      </c>
      <c r="AX78" s="5">
        <f>COUNTIFS(Data!$H:$H,$A78,Data!$C:$C,AX$1,Data!$D:$D,AX$2)</f>
        <v>0</v>
      </c>
      <c r="AY78" s="5">
        <f>COUNTIFS(Data!$H:$H,$A78,Data!$C:$C,AY$1,Data!$D:$D,AY$2)</f>
        <v>0</v>
      </c>
      <c r="AZ78" s="5">
        <f>COUNTIFS(Data!$H:$H,$A78,Data!$C:$C,AZ$1,Data!$D:$D,AZ$2)</f>
        <v>0</v>
      </c>
      <c r="BA78" s="5">
        <f>COUNTIFS(Data!$H:$H,$A78,Data!$C:$C,BA$1,Data!$D:$D,BA$2)</f>
        <v>0</v>
      </c>
      <c r="BB78" s="5">
        <f>COUNTIFS(Data!$H:$H,$A78,Data!$C:$C,BB$1,Data!$D:$D,BB$2)</f>
        <v>0</v>
      </c>
      <c r="BC78" s="5">
        <f>COUNTIFS(Data!$H:$H,$A78,Data!$C:$C,BC$1,Data!$D:$D,BC$2)</f>
        <v>0</v>
      </c>
      <c r="BD78" s="5">
        <f>COUNTIFS(Data!$H:$H,$A78,Data!$C:$C,BD$1,Data!$D:$D,BD$2)</f>
        <v>0</v>
      </c>
      <c r="BE78" s="5">
        <f>COUNTIFS(Data!$H:$H,$A78,Data!$C:$C,BE$1,Data!$D:$D,BE$2)</f>
        <v>0</v>
      </c>
      <c r="BF78" s="5">
        <f>COUNTIFS(Data!$H:$H,$A78,Data!$C:$C,BF$1,Data!$D:$D,BF$2)</f>
        <v>0</v>
      </c>
      <c r="BG78" s="5">
        <f>COUNTIFS(Data!$H:$H,$A78,Data!$C:$C,BG$1,Data!$D:$D,BG$2)</f>
        <v>0</v>
      </c>
      <c r="BH78" s="5">
        <f>COUNTIFS(Data!$H:$H,$A78,Data!$C:$C,BH$1,Data!$D:$D,BH$2)</f>
        <v>0</v>
      </c>
      <c r="BI78" s="5">
        <f>COUNTIFS(Data!$H:$H,$A78,Data!$C:$C,BI$1,Data!$D:$D,BI$2)</f>
        <v>2</v>
      </c>
      <c r="BJ78" s="5">
        <f>COUNTIFS(Data!$H:$H,$A78,Data!$C:$C,BJ$1,Data!$D:$D,BJ$2)</f>
        <v>0</v>
      </c>
      <c r="BK78" s="5">
        <f>COUNTIFS(Data!$H:$H,$A78,Data!$C:$C,BK$1,Data!$D:$D,BK$2)</f>
        <v>0</v>
      </c>
      <c r="BL78" s="5">
        <f>COUNTIFS(Data!$H:$H,$A78,Data!$C:$C,BL$1,Data!$D:$D,BL$2)</f>
        <v>0</v>
      </c>
      <c r="BM78" s="5">
        <f>COUNTIFS(Data!$H:$H,$A78,Data!$C:$C,BM$1,Data!$D:$D,BM$2)</f>
        <v>0</v>
      </c>
      <c r="BN78" s="5">
        <f>COUNTIFS(Data!$H:$H,$A78,Data!$C:$C,BN$1,Data!$D:$D,BN$2)</f>
        <v>0</v>
      </c>
      <c r="BO78" s="5">
        <f>COUNTIFS(Data!$H:$H,$A78,Data!$C:$C,BO$1,Data!$D:$D,BO$2)</f>
        <v>0</v>
      </c>
      <c r="BP78" s="5">
        <f>COUNTIFS(Data!$H:$H,$A78,Data!$C:$C,BP$1,Data!$D:$D,BP$2)</f>
        <v>0</v>
      </c>
      <c r="BQ78" s="5">
        <f>COUNTIFS(Data!$H:$H,$A78,Data!$C:$C,BQ$1,Data!$D:$D,BQ$2)</f>
        <v>0</v>
      </c>
      <c r="BR78" s="5">
        <f>COUNTIFS(Data!$H:$H,$A78,Data!$C:$C,BR$1,Data!$D:$D,BR$2)</f>
        <v>0</v>
      </c>
      <c r="BS78" s="5">
        <f>COUNTIFS(Data!$H:$H,$A78,Data!$C:$C,BS$1,Data!$D:$D,BS$2)</f>
        <v>0</v>
      </c>
      <c r="BT78" s="5">
        <f>COUNTIFS(Data!$H:$H,$A78,Data!$C:$C,BT$1,Data!$D:$D,BT$2)</f>
        <v>0</v>
      </c>
      <c r="BU78" s="5">
        <f>COUNTIFS(Data!$H:$H,$A78,Data!$C:$C,BU$1,Data!$D:$D,BU$2)</f>
        <v>0</v>
      </c>
      <c r="BV78" s="5">
        <f>COUNTIFS(Data!$H:$H,$A78,Data!$C:$C,BV$1,Data!$D:$D,BV$2)</f>
        <v>0</v>
      </c>
      <c r="BW78" s="5">
        <f>COUNTIFS(Data!$H:$H,$A78,Data!$C:$C,BW$1,Data!$D:$D,BW$2)</f>
        <v>0</v>
      </c>
      <c r="BX78" s="5">
        <f>COUNTIFS(Data!$H:$H,$A78,Data!$C:$C,BX$1,Data!$D:$D,BX$2)</f>
        <v>0</v>
      </c>
      <c r="BY78" s="5">
        <f>COUNTIFS(Data!$H:$H,$A78,Data!$C:$C,BY$1,Data!$D:$D,BY$2)</f>
        <v>0</v>
      </c>
      <c r="BZ78" s="5">
        <f>COUNTIFS(Data!$H:$H,$A78,Data!$C:$C,BZ$1,Data!$D:$D,BZ$2)</f>
        <v>0</v>
      </c>
      <c r="CA78" s="5">
        <f>COUNTIFS(Data!$H:$H,$A78,Data!$C:$C,CA$1,Data!$D:$D,CA$2)</f>
        <v>0</v>
      </c>
      <c r="CB78" s="5">
        <f>COUNTIFS(Data!$H:$H,$A78,Data!$C:$C,CB$1,Data!$D:$D,CB$2)</f>
        <v>0</v>
      </c>
      <c r="CC78" s="5">
        <f>COUNTIFS(Data!$H:$H,$A78,Data!$C:$C,CC$1,Data!$D:$D,CC$2)</f>
        <v>0</v>
      </c>
      <c r="CD78" s="5">
        <f>COUNTIFS(Data!$H:$H,$A78,Data!$C:$C,CD$1,Data!$D:$D,CD$2)</f>
        <v>0</v>
      </c>
      <c r="CE78" s="5">
        <f>COUNTIFS(Data!$H:$H,$A78,Data!$C:$C,CE$1,Data!$D:$D,CE$2)</f>
        <v>0</v>
      </c>
      <c r="CF78" s="5">
        <f>COUNTIFS(Data!$H:$H,$A78,Data!$C:$C,CF$1,Data!$D:$D,CF$2)</f>
        <v>0</v>
      </c>
      <c r="CG78" s="5">
        <f>COUNTIFS(Data!$H:$H,$A78,Data!$C:$C,CG$1,Data!$D:$D,CG$2)</f>
        <v>0</v>
      </c>
      <c r="CH78" s="5">
        <f>COUNTIFS(Data!$H:$H,$A78,Data!$C:$C,CH$1,Data!$D:$D,CH$2)</f>
        <v>0</v>
      </c>
      <c r="CI78" s="5">
        <f>COUNTIFS(Data!$H:$H,$A78,Data!$C:$C,CI$1,Data!$D:$D,CI$2)</f>
        <v>0</v>
      </c>
      <c r="CJ78" s="5">
        <f>COUNTIFS(Data!$H:$H,$A78,Data!$C:$C,CJ$1,Data!$D:$D,CJ$2)</f>
        <v>0</v>
      </c>
      <c r="CK78" s="5">
        <f>COUNTIFS(Data!$H:$H,$A78,Data!$C:$C,CK$1,Data!$D:$D,CK$2)</f>
        <v>0</v>
      </c>
      <c r="CL78" s="5">
        <f>COUNTIFS(Data!$H:$H,$A78,Data!$C:$C,CL$1,Data!$D:$D,CL$2)</f>
        <v>0</v>
      </c>
      <c r="CM78" s="5">
        <f>COUNTIFS(Data!$H:$H,$A78,Data!$C:$C,CM$1,Data!$D:$D,CM$2)</f>
        <v>0</v>
      </c>
      <c r="CN78" s="5">
        <f>COUNTIFS(Data!$H:$H,$A78,Data!$C:$C,CN$1,Data!$D:$D,CN$2)</f>
        <v>0</v>
      </c>
      <c r="CO78" s="5">
        <f>COUNTIFS(Data!$H:$H,$A78,Data!$C:$C,CO$1,Data!$D:$D,CO$2)</f>
        <v>0</v>
      </c>
      <c r="CP78" s="5">
        <f>COUNTIFS(Data!$H:$H,$A78,Data!$C:$C,CP$1,Data!$D:$D,CP$2)</f>
        <v>0</v>
      </c>
      <c r="CQ78" s="5">
        <f>COUNTIFS(Data!$H:$H,$A78,Data!$C:$C,CQ$1,Data!$D:$D,CQ$2)</f>
        <v>0</v>
      </c>
      <c r="CR78" s="5">
        <f>COUNTIFS(Data!$H:$H,$A78,Data!$C:$C,CR$1,Data!$D:$D,CR$2)</f>
        <v>0</v>
      </c>
      <c r="CS78" s="5">
        <f>COUNTIFS(Data!$H:$H,$A78,Data!$C:$C,CS$1,Data!$D:$D,CS$2)</f>
        <v>0</v>
      </c>
      <c r="CT78" s="5">
        <f>COUNTIFS(Data!$H:$H,$A78,Data!$C:$C,CT$1,Data!$D:$D,CT$2)</f>
        <v>0</v>
      </c>
      <c r="CU78" s="5">
        <f>COUNTIFS(Data!$H:$H,$A78,Data!$C:$C,CU$1,Data!$D:$D,CU$2)</f>
        <v>0</v>
      </c>
      <c r="CV78" s="5">
        <f>COUNTIFS(Data!$H:$H,$A78,Data!$C:$C,CV$1,Data!$D:$D,CV$2)</f>
        <v>0</v>
      </c>
      <c r="CW78" s="5">
        <f t="shared" ref="CW78:CX78" si="77">SUMIF($B$2:$CV$2,CW$2, $B78:$CV78)</f>
        <v>2</v>
      </c>
      <c r="CX78" s="5">
        <f t="shared" si="77"/>
        <v>1</v>
      </c>
      <c r="CY78" s="5">
        <f t="shared" si="3"/>
        <v>3</v>
      </c>
    </row>
    <row r="79">
      <c r="A79" s="5" t="str">
        <f>Countries!A77</f>
        <v>RSA</v>
      </c>
      <c r="B79" s="5">
        <f>COUNTIFS(Data!$H:$H,$A79,Data!$C:$C,B$1,Data!$D:$D,B$2)</f>
        <v>0</v>
      </c>
      <c r="C79" s="5">
        <f>COUNTIFS(Data!$H:$H,$A79,Data!$C:$C,C$1,Data!$D:$D,C$2)</f>
        <v>0</v>
      </c>
      <c r="D79" s="5">
        <f>COUNTIFS(Data!$H:$H,$A79,Data!$C:$C,D$1,Data!$D:$D,D$2)</f>
        <v>0</v>
      </c>
      <c r="E79" s="5">
        <f>COUNTIFS(Data!$H:$H,$A79,Data!$C:$C,E$1,Data!$D:$D,E$2)</f>
        <v>0</v>
      </c>
      <c r="F79" s="5">
        <f>COUNTIFS(Data!$H:$H,$A79,Data!$C:$C,F$1,Data!$D:$D,F$2)</f>
        <v>0</v>
      </c>
      <c r="G79" s="5">
        <f>COUNTIFS(Data!$H:$H,$A79,Data!$C:$C,G$1,Data!$D:$D,G$2)</f>
        <v>0</v>
      </c>
      <c r="H79" s="5">
        <f>COUNTIFS(Data!$H:$H,$A79,Data!$C:$C,H$1,Data!$D:$D,H$2)</f>
        <v>0</v>
      </c>
      <c r="I79" s="5">
        <f>COUNTIFS(Data!$H:$H,$A79,Data!$C:$C,I$1,Data!$D:$D,I$2)</f>
        <v>0</v>
      </c>
      <c r="J79" s="5">
        <f>COUNTIFS(Data!$H:$H,$A79,Data!$C:$C,J$1,Data!$D:$D,J$2)</f>
        <v>0</v>
      </c>
      <c r="K79" s="5">
        <f>COUNTIFS(Data!$H:$H,$A79,Data!$C:$C,K$1,Data!$D:$D,K$2)</f>
        <v>0</v>
      </c>
      <c r="L79" s="5">
        <f>COUNTIFS(Data!$H:$H,$A79,Data!$C:$C,L$1,Data!$D:$D,L$2)</f>
        <v>0</v>
      </c>
      <c r="M79" s="5">
        <f>COUNTIFS(Data!$H:$H,$A79,Data!$C:$C,M$1,Data!$D:$D,M$2)</f>
        <v>0</v>
      </c>
      <c r="N79" s="5">
        <f>COUNTIFS(Data!$H:$H,$A79,Data!$C:$C,N$1,Data!$D:$D,N$2)</f>
        <v>0</v>
      </c>
      <c r="O79" s="5">
        <f>COUNTIFS(Data!$H:$H,$A79,Data!$C:$C,O$1,Data!$D:$D,O$2)</f>
        <v>0</v>
      </c>
      <c r="P79" s="5">
        <f>COUNTIFS(Data!$H:$H,$A79,Data!$C:$C,P$1,Data!$D:$D,P$2)</f>
        <v>0</v>
      </c>
      <c r="Q79" s="5">
        <f>COUNTIFS(Data!$H:$H,$A79,Data!$C:$C,Q$1,Data!$D:$D,Q$2)</f>
        <v>0</v>
      </c>
      <c r="R79" s="5">
        <f>COUNTIFS(Data!$H:$H,$A79,Data!$C:$C,R$1,Data!$D:$D,R$2)</f>
        <v>0</v>
      </c>
      <c r="S79" s="5">
        <f>COUNTIFS(Data!$H:$H,$A79,Data!$C:$C,S$1,Data!$D:$D,S$2)</f>
        <v>0</v>
      </c>
      <c r="T79" s="5">
        <f>COUNTIFS(Data!$H:$H,$A79,Data!$C:$C,T$1,Data!$D:$D,T$2)</f>
        <v>0</v>
      </c>
      <c r="U79" s="5">
        <f>COUNTIFS(Data!$H:$H,$A79,Data!$C:$C,U$1,Data!$D:$D,U$2)</f>
        <v>0</v>
      </c>
      <c r="V79" s="5">
        <f>COUNTIFS(Data!$H:$H,$A79,Data!$C:$C,V$1,Data!$D:$D,V$2)</f>
        <v>0</v>
      </c>
      <c r="W79" s="5">
        <f>COUNTIFS(Data!$H:$H,$A79,Data!$C:$C,W$1,Data!$D:$D,W$2)</f>
        <v>0</v>
      </c>
      <c r="X79" s="5">
        <f>COUNTIFS(Data!$H:$H,$A79,Data!$C:$C,X$1,Data!$D:$D,X$2)</f>
        <v>0</v>
      </c>
      <c r="Y79" s="5">
        <f>COUNTIFS(Data!$H:$H,$A79,Data!$C:$C,Y$1,Data!$D:$D,Y$2)</f>
        <v>0</v>
      </c>
      <c r="Z79" s="5">
        <f>COUNTIFS(Data!$H:$H,$A79,Data!$C:$C,Z$1,Data!$D:$D,Z$2)</f>
        <v>0</v>
      </c>
      <c r="AA79" s="5">
        <f>COUNTIFS(Data!$H:$H,$A79,Data!$C:$C,AA$1,Data!$D:$D,AA$2)</f>
        <v>0</v>
      </c>
      <c r="AB79" s="5">
        <f>COUNTIFS(Data!$H:$H,$A79,Data!$C:$C,AB$1,Data!$D:$D,AB$2)</f>
        <v>0</v>
      </c>
      <c r="AC79" s="5">
        <f>COUNTIFS(Data!$H:$H,$A79,Data!$C:$C,AC$1,Data!$D:$D,AC$2)</f>
        <v>0</v>
      </c>
      <c r="AD79" s="5">
        <f>COUNTIFS(Data!$H:$H,$A79,Data!$C:$C,AD$1,Data!$D:$D,AD$2)</f>
        <v>0</v>
      </c>
      <c r="AE79" s="5">
        <f>COUNTIFS(Data!$H:$H,$A79,Data!$C:$C,AE$1,Data!$D:$D,AE$2)</f>
        <v>0</v>
      </c>
      <c r="AF79" s="5">
        <f>COUNTIFS(Data!$H:$H,$A79,Data!$C:$C,AF$1,Data!$D:$D,AF$2)</f>
        <v>0</v>
      </c>
      <c r="AG79" s="5">
        <f>COUNTIFS(Data!$H:$H,$A79,Data!$C:$C,AG$1,Data!$D:$D,AG$2)</f>
        <v>0</v>
      </c>
      <c r="AH79" s="5">
        <f>COUNTIFS(Data!$H:$H,$A79,Data!$C:$C,AH$1,Data!$D:$D,AH$2)</f>
        <v>0</v>
      </c>
      <c r="AI79" s="5">
        <f>COUNTIFS(Data!$H:$H,$A79,Data!$C:$C,AI$1,Data!$D:$D,AI$2)</f>
        <v>0</v>
      </c>
      <c r="AJ79" s="5">
        <f>COUNTIFS(Data!$H:$H,$A79,Data!$C:$C,AJ$1,Data!$D:$D,AJ$2)</f>
        <v>0</v>
      </c>
      <c r="AK79" s="5">
        <f>COUNTIFS(Data!$H:$H,$A79,Data!$C:$C,AK$1,Data!$D:$D,AK$2)</f>
        <v>0</v>
      </c>
      <c r="AL79" s="5">
        <f>COUNTIFS(Data!$H:$H,$A79,Data!$C:$C,AL$1,Data!$D:$D,AL$2)</f>
        <v>0</v>
      </c>
      <c r="AM79" s="5">
        <f>COUNTIFS(Data!$H:$H,$A79,Data!$C:$C,AM$1,Data!$D:$D,AM$2)</f>
        <v>0</v>
      </c>
      <c r="AN79" s="5">
        <f>COUNTIFS(Data!$H:$H,$A79,Data!$C:$C,AN$1,Data!$D:$D,AN$2)</f>
        <v>0</v>
      </c>
      <c r="AO79" s="5">
        <f>COUNTIFS(Data!$H:$H,$A79,Data!$C:$C,AO$1,Data!$D:$D,AO$2)</f>
        <v>0</v>
      </c>
      <c r="AP79" s="5">
        <f>COUNTIFS(Data!$H:$H,$A79,Data!$C:$C,AP$1,Data!$D:$D,AP$2)</f>
        <v>0</v>
      </c>
      <c r="AQ79" s="5">
        <f>COUNTIFS(Data!$H:$H,$A79,Data!$C:$C,AQ$1,Data!$D:$D,AQ$2)</f>
        <v>0</v>
      </c>
      <c r="AR79" s="5">
        <f>COUNTIFS(Data!$H:$H,$A79,Data!$C:$C,AR$1,Data!$D:$D,AR$2)</f>
        <v>0</v>
      </c>
      <c r="AS79" s="5">
        <f>COUNTIFS(Data!$H:$H,$A79,Data!$C:$C,AS$1,Data!$D:$D,AS$2)</f>
        <v>0</v>
      </c>
      <c r="AT79" s="5">
        <f>COUNTIFS(Data!$H:$H,$A79,Data!$C:$C,AT$1,Data!$D:$D,AT$2)</f>
        <v>0</v>
      </c>
      <c r="AU79" s="5">
        <f>COUNTIFS(Data!$H:$H,$A79,Data!$C:$C,AU$1,Data!$D:$D,AU$2)</f>
        <v>0</v>
      </c>
      <c r="AV79" s="5">
        <f>COUNTIFS(Data!$H:$H,$A79,Data!$C:$C,AV$1,Data!$D:$D,AV$2)</f>
        <v>0</v>
      </c>
      <c r="AW79" s="5">
        <f>COUNTIFS(Data!$H:$H,$A79,Data!$C:$C,AW$1,Data!$D:$D,AW$2)</f>
        <v>0</v>
      </c>
      <c r="AX79" s="5">
        <f>COUNTIFS(Data!$H:$H,$A79,Data!$C:$C,AX$1,Data!$D:$D,AX$2)</f>
        <v>0</v>
      </c>
      <c r="AY79" s="5">
        <f>COUNTIFS(Data!$H:$H,$A79,Data!$C:$C,AY$1,Data!$D:$D,AY$2)</f>
        <v>0</v>
      </c>
      <c r="AZ79" s="5">
        <f>COUNTIFS(Data!$H:$H,$A79,Data!$C:$C,AZ$1,Data!$D:$D,AZ$2)</f>
        <v>0</v>
      </c>
      <c r="BA79" s="5">
        <f>COUNTIFS(Data!$H:$H,$A79,Data!$C:$C,BA$1,Data!$D:$D,BA$2)</f>
        <v>0</v>
      </c>
      <c r="BB79" s="5">
        <f>COUNTIFS(Data!$H:$H,$A79,Data!$C:$C,BB$1,Data!$D:$D,BB$2)</f>
        <v>0</v>
      </c>
      <c r="BC79" s="5">
        <f>COUNTIFS(Data!$H:$H,$A79,Data!$C:$C,BC$1,Data!$D:$D,BC$2)</f>
        <v>0</v>
      </c>
      <c r="BD79" s="5">
        <f>COUNTIFS(Data!$H:$H,$A79,Data!$C:$C,BD$1,Data!$D:$D,BD$2)</f>
        <v>0</v>
      </c>
      <c r="BE79" s="5">
        <f>COUNTIFS(Data!$H:$H,$A79,Data!$C:$C,BE$1,Data!$D:$D,BE$2)</f>
        <v>0</v>
      </c>
      <c r="BF79" s="5">
        <f>COUNTIFS(Data!$H:$H,$A79,Data!$C:$C,BF$1,Data!$D:$D,BF$2)</f>
        <v>0</v>
      </c>
      <c r="BG79" s="5">
        <f>COUNTIFS(Data!$H:$H,$A79,Data!$C:$C,BG$1,Data!$D:$D,BG$2)</f>
        <v>0</v>
      </c>
      <c r="BH79" s="5">
        <f>COUNTIFS(Data!$H:$H,$A79,Data!$C:$C,BH$1,Data!$D:$D,BH$2)</f>
        <v>0</v>
      </c>
      <c r="BI79" s="5">
        <f>COUNTIFS(Data!$H:$H,$A79,Data!$C:$C,BI$1,Data!$D:$D,BI$2)</f>
        <v>0</v>
      </c>
      <c r="BJ79" s="5">
        <f>COUNTIFS(Data!$H:$H,$A79,Data!$C:$C,BJ$1,Data!$D:$D,BJ$2)</f>
        <v>0</v>
      </c>
      <c r="BK79" s="5">
        <f>COUNTIFS(Data!$H:$H,$A79,Data!$C:$C,BK$1,Data!$D:$D,BK$2)</f>
        <v>0</v>
      </c>
      <c r="BL79" s="5">
        <f>COUNTIFS(Data!$H:$H,$A79,Data!$C:$C,BL$1,Data!$D:$D,BL$2)</f>
        <v>0</v>
      </c>
      <c r="BM79" s="5">
        <f>COUNTIFS(Data!$H:$H,$A79,Data!$C:$C,BM$1,Data!$D:$D,BM$2)</f>
        <v>0</v>
      </c>
      <c r="BN79" s="5">
        <f>COUNTIFS(Data!$H:$H,$A79,Data!$C:$C,BN$1,Data!$D:$D,BN$2)</f>
        <v>0</v>
      </c>
      <c r="BO79" s="5">
        <f>COUNTIFS(Data!$H:$H,$A79,Data!$C:$C,BO$1,Data!$D:$D,BO$2)</f>
        <v>0</v>
      </c>
      <c r="BP79" s="5">
        <f>COUNTIFS(Data!$H:$H,$A79,Data!$C:$C,BP$1,Data!$D:$D,BP$2)</f>
        <v>0</v>
      </c>
      <c r="BQ79" s="5">
        <f>COUNTIFS(Data!$H:$H,$A79,Data!$C:$C,BQ$1,Data!$D:$D,BQ$2)</f>
        <v>0</v>
      </c>
      <c r="BR79" s="5">
        <f>COUNTIFS(Data!$H:$H,$A79,Data!$C:$C,BR$1,Data!$D:$D,BR$2)</f>
        <v>0</v>
      </c>
      <c r="BS79" s="5">
        <f>COUNTIFS(Data!$H:$H,$A79,Data!$C:$C,BS$1,Data!$D:$D,BS$2)</f>
        <v>0</v>
      </c>
      <c r="BT79" s="5">
        <f>COUNTIFS(Data!$H:$H,$A79,Data!$C:$C,BT$1,Data!$D:$D,BT$2)</f>
        <v>0</v>
      </c>
      <c r="BU79" s="5">
        <f>COUNTIFS(Data!$H:$H,$A79,Data!$C:$C,BU$1,Data!$D:$D,BU$2)</f>
        <v>0</v>
      </c>
      <c r="BV79" s="5">
        <f>COUNTIFS(Data!$H:$H,$A79,Data!$C:$C,BV$1,Data!$D:$D,BV$2)</f>
        <v>0</v>
      </c>
      <c r="BW79" s="5">
        <f>COUNTIFS(Data!$H:$H,$A79,Data!$C:$C,BW$1,Data!$D:$D,BW$2)</f>
        <v>0</v>
      </c>
      <c r="BX79" s="5">
        <f>COUNTIFS(Data!$H:$H,$A79,Data!$C:$C,BX$1,Data!$D:$D,BX$2)</f>
        <v>1</v>
      </c>
      <c r="BY79" s="5">
        <f>COUNTIFS(Data!$H:$H,$A79,Data!$C:$C,BY$1,Data!$D:$D,BY$2)</f>
        <v>0</v>
      </c>
      <c r="BZ79" s="5">
        <f>COUNTIFS(Data!$H:$H,$A79,Data!$C:$C,BZ$1,Data!$D:$D,BZ$2)</f>
        <v>0</v>
      </c>
      <c r="CA79" s="5">
        <f>COUNTIFS(Data!$H:$H,$A79,Data!$C:$C,CA$1,Data!$D:$D,CA$2)</f>
        <v>1</v>
      </c>
      <c r="CB79" s="5">
        <f>COUNTIFS(Data!$H:$H,$A79,Data!$C:$C,CB$1,Data!$D:$D,CB$2)</f>
        <v>0</v>
      </c>
      <c r="CC79" s="5">
        <f>COUNTIFS(Data!$H:$H,$A79,Data!$C:$C,CC$1,Data!$D:$D,CC$2)</f>
        <v>0</v>
      </c>
      <c r="CD79" s="5">
        <f>COUNTIFS(Data!$H:$H,$A79,Data!$C:$C,CD$1,Data!$D:$D,CD$2)</f>
        <v>0</v>
      </c>
      <c r="CE79" s="5">
        <f>COUNTIFS(Data!$H:$H,$A79,Data!$C:$C,CE$1,Data!$D:$D,CE$2)</f>
        <v>0</v>
      </c>
      <c r="CF79" s="5">
        <f>COUNTIFS(Data!$H:$H,$A79,Data!$C:$C,CF$1,Data!$D:$D,CF$2)</f>
        <v>0</v>
      </c>
      <c r="CG79" s="5">
        <f>COUNTIFS(Data!$H:$H,$A79,Data!$C:$C,CG$1,Data!$D:$D,CG$2)</f>
        <v>0</v>
      </c>
      <c r="CH79" s="5">
        <f>COUNTIFS(Data!$H:$H,$A79,Data!$C:$C,CH$1,Data!$D:$D,CH$2)</f>
        <v>0</v>
      </c>
      <c r="CI79" s="5">
        <f>COUNTIFS(Data!$H:$H,$A79,Data!$C:$C,CI$1,Data!$D:$D,CI$2)</f>
        <v>0</v>
      </c>
      <c r="CJ79" s="5">
        <f>COUNTIFS(Data!$H:$H,$A79,Data!$C:$C,CJ$1,Data!$D:$D,CJ$2)</f>
        <v>0</v>
      </c>
      <c r="CK79" s="5">
        <f>COUNTIFS(Data!$H:$H,$A79,Data!$C:$C,CK$1,Data!$D:$D,CK$2)</f>
        <v>0</v>
      </c>
      <c r="CL79" s="5">
        <f>COUNTIFS(Data!$H:$H,$A79,Data!$C:$C,CL$1,Data!$D:$D,CL$2)</f>
        <v>0</v>
      </c>
      <c r="CM79" s="5">
        <f>COUNTIFS(Data!$H:$H,$A79,Data!$C:$C,CM$1,Data!$D:$D,CM$2)</f>
        <v>0</v>
      </c>
      <c r="CN79" s="5">
        <f>COUNTIFS(Data!$H:$H,$A79,Data!$C:$C,CN$1,Data!$D:$D,CN$2)</f>
        <v>0</v>
      </c>
      <c r="CO79" s="5">
        <f>COUNTIFS(Data!$H:$H,$A79,Data!$C:$C,CO$1,Data!$D:$D,CO$2)</f>
        <v>0</v>
      </c>
      <c r="CP79" s="5">
        <f>COUNTIFS(Data!$H:$H,$A79,Data!$C:$C,CP$1,Data!$D:$D,CP$2)</f>
        <v>0</v>
      </c>
      <c r="CQ79" s="5">
        <f>COUNTIFS(Data!$H:$H,$A79,Data!$C:$C,CQ$1,Data!$D:$D,CQ$2)</f>
        <v>0</v>
      </c>
      <c r="CR79" s="5">
        <f>COUNTIFS(Data!$H:$H,$A79,Data!$C:$C,CR$1,Data!$D:$D,CR$2)</f>
        <v>0</v>
      </c>
      <c r="CS79" s="5">
        <f>COUNTIFS(Data!$H:$H,$A79,Data!$C:$C,CS$1,Data!$D:$D,CS$2)</f>
        <v>0</v>
      </c>
      <c r="CT79" s="5">
        <f>COUNTIFS(Data!$H:$H,$A79,Data!$C:$C,CT$1,Data!$D:$D,CT$2)</f>
        <v>0</v>
      </c>
      <c r="CU79" s="5">
        <f>COUNTIFS(Data!$H:$H,$A79,Data!$C:$C,CU$1,Data!$D:$D,CU$2)</f>
        <v>0</v>
      </c>
      <c r="CV79" s="5">
        <f>COUNTIFS(Data!$H:$H,$A79,Data!$C:$C,CV$1,Data!$D:$D,CV$2)</f>
        <v>0</v>
      </c>
      <c r="CW79" s="5">
        <f t="shared" ref="CW79:CX79" si="78">SUMIF($B$2:$CV$2,CW$2, $B79:$CV79)</f>
        <v>0</v>
      </c>
      <c r="CX79" s="5">
        <f t="shared" si="78"/>
        <v>2</v>
      </c>
      <c r="CY79" s="5">
        <f t="shared" si="3"/>
        <v>2</v>
      </c>
    </row>
    <row r="80">
      <c r="A80" s="5" t="str">
        <f>Countries!A78</f>
        <v>SLO</v>
      </c>
      <c r="B80" s="5">
        <f>COUNTIFS(Data!$H:$H,$A80,Data!$C:$C,B$1,Data!$D:$D,B$2)</f>
        <v>0</v>
      </c>
      <c r="C80" s="5">
        <f>COUNTIFS(Data!$H:$H,$A80,Data!$C:$C,C$1,Data!$D:$D,C$2)</f>
        <v>0</v>
      </c>
      <c r="D80" s="5">
        <f>COUNTIFS(Data!$H:$H,$A80,Data!$C:$C,D$1,Data!$D:$D,D$2)</f>
        <v>0</v>
      </c>
      <c r="E80" s="5">
        <f>COUNTIFS(Data!$H:$H,$A80,Data!$C:$C,E$1,Data!$D:$D,E$2)</f>
        <v>0</v>
      </c>
      <c r="F80" s="5">
        <f>COUNTIFS(Data!$H:$H,$A80,Data!$C:$C,F$1,Data!$D:$D,F$2)</f>
        <v>0</v>
      </c>
      <c r="G80" s="5">
        <f>COUNTIFS(Data!$H:$H,$A80,Data!$C:$C,G$1,Data!$D:$D,G$2)</f>
        <v>0</v>
      </c>
      <c r="H80" s="5">
        <f>COUNTIFS(Data!$H:$H,$A80,Data!$C:$C,H$1,Data!$D:$D,H$2)</f>
        <v>0</v>
      </c>
      <c r="I80" s="5">
        <f>COUNTIFS(Data!$H:$H,$A80,Data!$C:$C,I$1,Data!$D:$D,I$2)</f>
        <v>0</v>
      </c>
      <c r="J80" s="5">
        <f>COUNTIFS(Data!$H:$H,$A80,Data!$C:$C,J$1,Data!$D:$D,J$2)</f>
        <v>0</v>
      </c>
      <c r="K80" s="5">
        <f>COUNTIFS(Data!$H:$H,$A80,Data!$C:$C,K$1,Data!$D:$D,K$2)</f>
        <v>0</v>
      </c>
      <c r="L80" s="5">
        <f>COUNTIFS(Data!$H:$H,$A80,Data!$C:$C,L$1,Data!$D:$D,L$2)</f>
        <v>0</v>
      </c>
      <c r="M80" s="5">
        <f>COUNTIFS(Data!$H:$H,$A80,Data!$C:$C,M$1,Data!$D:$D,M$2)</f>
        <v>0</v>
      </c>
      <c r="N80" s="5">
        <f>COUNTIFS(Data!$H:$H,$A80,Data!$C:$C,N$1,Data!$D:$D,N$2)</f>
        <v>0</v>
      </c>
      <c r="O80" s="5">
        <f>COUNTIFS(Data!$H:$H,$A80,Data!$C:$C,O$1,Data!$D:$D,O$2)</f>
        <v>0</v>
      </c>
      <c r="P80" s="5">
        <f>COUNTIFS(Data!$H:$H,$A80,Data!$C:$C,P$1,Data!$D:$D,P$2)</f>
        <v>0</v>
      </c>
      <c r="Q80" s="5">
        <f>COUNTIFS(Data!$H:$H,$A80,Data!$C:$C,Q$1,Data!$D:$D,Q$2)</f>
        <v>0</v>
      </c>
      <c r="R80" s="5">
        <f>COUNTIFS(Data!$H:$H,$A80,Data!$C:$C,R$1,Data!$D:$D,R$2)</f>
        <v>0</v>
      </c>
      <c r="S80" s="5">
        <f>COUNTIFS(Data!$H:$H,$A80,Data!$C:$C,S$1,Data!$D:$D,S$2)</f>
        <v>0</v>
      </c>
      <c r="T80" s="5">
        <f>COUNTIFS(Data!$H:$H,$A80,Data!$C:$C,T$1,Data!$D:$D,T$2)</f>
        <v>0</v>
      </c>
      <c r="U80" s="5">
        <f>COUNTIFS(Data!$H:$H,$A80,Data!$C:$C,U$1,Data!$D:$D,U$2)</f>
        <v>0</v>
      </c>
      <c r="V80" s="5">
        <f>COUNTIFS(Data!$H:$H,$A80,Data!$C:$C,V$1,Data!$D:$D,V$2)</f>
        <v>0</v>
      </c>
      <c r="W80" s="5">
        <f>COUNTIFS(Data!$H:$H,$A80,Data!$C:$C,W$1,Data!$D:$D,W$2)</f>
        <v>0</v>
      </c>
      <c r="X80" s="5">
        <f>COUNTIFS(Data!$H:$H,$A80,Data!$C:$C,X$1,Data!$D:$D,X$2)</f>
        <v>0</v>
      </c>
      <c r="Y80" s="5">
        <f>COUNTIFS(Data!$H:$H,$A80,Data!$C:$C,Y$1,Data!$D:$D,Y$2)</f>
        <v>0</v>
      </c>
      <c r="Z80" s="5">
        <f>COUNTIFS(Data!$H:$H,$A80,Data!$C:$C,Z$1,Data!$D:$D,Z$2)</f>
        <v>0</v>
      </c>
      <c r="AA80" s="5">
        <f>COUNTIFS(Data!$H:$H,$A80,Data!$C:$C,AA$1,Data!$D:$D,AA$2)</f>
        <v>0</v>
      </c>
      <c r="AB80" s="5">
        <f>COUNTIFS(Data!$H:$H,$A80,Data!$C:$C,AB$1,Data!$D:$D,AB$2)</f>
        <v>0</v>
      </c>
      <c r="AC80" s="5">
        <f>COUNTIFS(Data!$H:$H,$A80,Data!$C:$C,AC$1,Data!$D:$D,AC$2)</f>
        <v>0</v>
      </c>
      <c r="AD80" s="5">
        <f>COUNTIFS(Data!$H:$H,$A80,Data!$C:$C,AD$1,Data!$D:$D,AD$2)</f>
        <v>0</v>
      </c>
      <c r="AE80" s="5">
        <f>COUNTIFS(Data!$H:$H,$A80,Data!$C:$C,AE$1,Data!$D:$D,AE$2)</f>
        <v>0</v>
      </c>
      <c r="AF80" s="5">
        <f>COUNTIFS(Data!$H:$H,$A80,Data!$C:$C,AF$1,Data!$D:$D,AF$2)</f>
        <v>0</v>
      </c>
      <c r="AG80" s="5">
        <f>COUNTIFS(Data!$H:$H,$A80,Data!$C:$C,AG$1,Data!$D:$D,AG$2)</f>
        <v>0</v>
      </c>
      <c r="AH80" s="5">
        <f>COUNTIFS(Data!$H:$H,$A80,Data!$C:$C,AH$1,Data!$D:$D,AH$2)</f>
        <v>0</v>
      </c>
      <c r="AI80" s="5">
        <f>COUNTIFS(Data!$H:$H,$A80,Data!$C:$C,AI$1,Data!$D:$D,AI$2)</f>
        <v>0</v>
      </c>
      <c r="AJ80" s="5">
        <f>COUNTIFS(Data!$H:$H,$A80,Data!$C:$C,AJ$1,Data!$D:$D,AJ$2)</f>
        <v>0</v>
      </c>
      <c r="AK80" s="5">
        <f>COUNTIFS(Data!$H:$H,$A80,Data!$C:$C,AK$1,Data!$D:$D,AK$2)</f>
        <v>0</v>
      </c>
      <c r="AL80" s="5">
        <f>COUNTIFS(Data!$H:$H,$A80,Data!$C:$C,AL$1,Data!$D:$D,AL$2)</f>
        <v>0</v>
      </c>
      <c r="AM80" s="5">
        <f>COUNTIFS(Data!$H:$H,$A80,Data!$C:$C,AM$1,Data!$D:$D,AM$2)</f>
        <v>0</v>
      </c>
      <c r="AN80" s="5">
        <f>COUNTIFS(Data!$H:$H,$A80,Data!$C:$C,AN$1,Data!$D:$D,AN$2)</f>
        <v>0</v>
      </c>
      <c r="AO80" s="5">
        <f>COUNTIFS(Data!$H:$H,$A80,Data!$C:$C,AO$1,Data!$D:$D,AO$2)</f>
        <v>0</v>
      </c>
      <c r="AP80" s="5">
        <f>COUNTIFS(Data!$H:$H,$A80,Data!$C:$C,AP$1,Data!$D:$D,AP$2)</f>
        <v>0</v>
      </c>
      <c r="AQ80" s="5">
        <f>COUNTIFS(Data!$H:$H,$A80,Data!$C:$C,AQ$1,Data!$D:$D,AQ$2)</f>
        <v>0</v>
      </c>
      <c r="AR80" s="5">
        <f>COUNTIFS(Data!$H:$H,$A80,Data!$C:$C,AR$1,Data!$D:$D,AR$2)</f>
        <v>0</v>
      </c>
      <c r="AS80" s="5">
        <f>COUNTIFS(Data!$H:$H,$A80,Data!$C:$C,AS$1,Data!$D:$D,AS$2)</f>
        <v>0</v>
      </c>
      <c r="AT80" s="5">
        <f>COUNTIFS(Data!$H:$H,$A80,Data!$C:$C,AT$1,Data!$D:$D,AT$2)</f>
        <v>0</v>
      </c>
      <c r="AU80" s="5">
        <f>COUNTIFS(Data!$H:$H,$A80,Data!$C:$C,AU$1,Data!$D:$D,AU$2)</f>
        <v>0</v>
      </c>
      <c r="AV80" s="5">
        <f>COUNTIFS(Data!$H:$H,$A80,Data!$C:$C,AV$1,Data!$D:$D,AV$2)</f>
        <v>0</v>
      </c>
      <c r="AW80" s="5">
        <f>COUNTIFS(Data!$H:$H,$A80,Data!$C:$C,AW$1,Data!$D:$D,AW$2)</f>
        <v>0</v>
      </c>
      <c r="AX80" s="5">
        <f>COUNTIFS(Data!$H:$H,$A80,Data!$C:$C,AX$1,Data!$D:$D,AX$2)</f>
        <v>0</v>
      </c>
      <c r="AY80" s="5">
        <f>COUNTIFS(Data!$H:$H,$A80,Data!$C:$C,AY$1,Data!$D:$D,AY$2)</f>
        <v>0</v>
      </c>
      <c r="AZ80" s="5">
        <f>COUNTIFS(Data!$H:$H,$A80,Data!$C:$C,AZ$1,Data!$D:$D,AZ$2)</f>
        <v>0</v>
      </c>
      <c r="BA80" s="5">
        <f>COUNTIFS(Data!$H:$H,$A80,Data!$C:$C,BA$1,Data!$D:$D,BA$2)</f>
        <v>1</v>
      </c>
      <c r="BB80" s="5">
        <f>COUNTIFS(Data!$H:$H,$A80,Data!$C:$C,BB$1,Data!$D:$D,BB$2)</f>
        <v>0</v>
      </c>
      <c r="BC80" s="5">
        <f>COUNTIFS(Data!$H:$H,$A80,Data!$C:$C,BC$1,Data!$D:$D,BC$2)</f>
        <v>0</v>
      </c>
      <c r="BD80" s="5">
        <f>COUNTIFS(Data!$H:$H,$A80,Data!$C:$C,BD$1,Data!$D:$D,BD$2)</f>
        <v>0</v>
      </c>
      <c r="BE80" s="5">
        <f>COUNTIFS(Data!$H:$H,$A80,Data!$C:$C,BE$1,Data!$D:$D,BE$2)</f>
        <v>0</v>
      </c>
      <c r="BF80" s="5">
        <f>COUNTIFS(Data!$H:$H,$A80,Data!$C:$C,BF$1,Data!$D:$D,BF$2)</f>
        <v>0</v>
      </c>
      <c r="BG80" s="5">
        <f>COUNTIFS(Data!$H:$H,$A80,Data!$C:$C,BG$1,Data!$D:$D,BG$2)</f>
        <v>0</v>
      </c>
      <c r="BH80" s="5">
        <f>COUNTIFS(Data!$H:$H,$A80,Data!$C:$C,BH$1,Data!$D:$D,BH$2)</f>
        <v>0</v>
      </c>
      <c r="BI80" s="5">
        <f>COUNTIFS(Data!$H:$H,$A80,Data!$C:$C,BI$1,Data!$D:$D,BI$2)</f>
        <v>0</v>
      </c>
      <c r="BJ80" s="5">
        <f>COUNTIFS(Data!$H:$H,$A80,Data!$C:$C,BJ$1,Data!$D:$D,BJ$2)</f>
        <v>0</v>
      </c>
      <c r="BK80" s="5">
        <f>COUNTIFS(Data!$H:$H,$A80,Data!$C:$C,BK$1,Data!$D:$D,BK$2)</f>
        <v>0</v>
      </c>
      <c r="BL80" s="5">
        <f>COUNTIFS(Data!$H:$H,$A80,Data!$C:$C,BL$1,Data!$D:$D,BL$2)</f>
        <v>0</v>
      </c>
      <c r="BM80" s="5">
        <f>COUNTIFS(Data!$H:$H,$A80,Data!$C:$C,BM$1,Data!$D:$D,BM$2)</f>
        <v>0</v>
      </c>
      <c r="BN80" s="5">
        <f>COUNTIFS(Data!$H:$H,$A80,Data!$C:$C,BN$1,Data!$D:$D,BN$2)</f>
        <v>0</v>
      </c>
      <c r="BO80" s="5">
        <f>COUNTIFS(Data!$H:$H,$A80,Data!$C:$C,BO$1,Data!$D:$D,BO$2)</f>
        <v>0</v>
      </c>
      <c r="BP80" s="5">
        <f>COUNTIFS(Data!$H:$H,$A80,Data!$C:$C,BP$1,Data!$D:$D,BP$2)</f>
        <v>0</v>
      </c>
      <c r="BQ80" s="5">
        <f>COUNTIFS(Data!$H:$H,$A80,Data!$C:$C,BQ$1,Data!$D:$D,BQ$2)</f>
        <v>0</v>
      </c>
      <c r="BR80" s="5">
        <f>COUNTIFS(Data!$H:$H,$A80,Data!$C:$C,BR$1,Data!$D:$D,BR$2)</f>
        <v>0</v>
      </c>
      <c r="BS80" s="5">
        <f>COUNTIFS(Data!$H:$H,$A80,Data!$C:$C,BS$1,Data!$D:$D,BS$2)</f>
        <v>0</v>
      </c>
      <c r="BT80" s="5">
        <f>COUNTIFS(Data!$H:$H,$A80,Data!$C:$C,BT$1,Data!$D:$D,BT$2)</f>
        <v>0</v>
      </c>
      <c r="BU80" s="5">
        <f>COUNTIFS(Data!$H:$H,$A80,Data!$C:$C,BU$1,Data!$D:$D,BU$2)</f>
        <v>0</v>
      </c>
      <c r="BV80" s="5">
        <f>COUNTIFS(Data!$H:$H,$A80,Data!$C:$C,BV$1,Data!$D:$D,BV$2)</f>
        <v>0</v>
      </c>
      <c r="BW80" s="5">
        <f>COUNTIFS(Data!$H:$H,$A80,Data!$C:$C,BW$1,Data!$D:$D,BW$2)</f>
        <v>0</v>
      </c>
      <c r="BX80" s="5">
        <f>COUNTIFS(Data!$H:$H,$A80,Data!$C:$C,BX$1,Data!$D:$D,BX$2)</f>
        <v>0</v>
      </c>
      <c r="BY80" s="5">
        <f>COUNTIFS(Data!$H:$H,$A80,Data!$C:$C,BY$1,Data!$D:$D,BY$2)</f>
        <v>0</v>
      </c>
      <c r="BZ80" s="5">
        <f>COUNTIFS(Data!$H:$H,$A80,Data!$C:$C,BZ$1,Data!$D:$D,BZ$2)</f>
        <v>0</v>
      </c>
      <c r="CA80" s="5">
        <f>COUNTIFS(Data!$H:$H,$A80,Data!$C:$C,CA$1,Data!$D:$D,CA$2)</f>
        <v>0</v>
      </c>
      <c r="CB80" s="5">
        <f>COUNTIFS(Data!$H:$H,$A80,Data!$C:$C,CB$1,Data!$D:$D,CB$2)</f>
        <v>0</v>
      </c>
      <c r="CC80" s="5">
        <f>COUNTIFS(Data!$H:$H,$A80,Data!$C:$C,CC$1,Data!$D:$D,CC$2)</f>
        <v>0</v>
      </c>
      <c r="CD80" s="5">
        <f>COUNTIFS(Data!$H:$H,$A80,Data!$C:$C,CD$1,Data!$D:$D,CD$2)</f>
        <v>0</v>
      </c>
      <c r="CE80" s="5">
        <f>COUNTIFS(Data!$H:$H,$A80,Data!$C:$C,CE$1,Data!$D:$D,CE$2)</f>
        <v>0</v>
      </c>
      <c r="CF80" s="5">
        <f>COUNTIFS(Data!$H:$H,$A80,Data!$C:$C,CF$1,Data!$D:$D,CF$2)</f>
        <v>0</v>
      </c>
      <c r="CG80" s="5">
        <f>COUNTIFS(Data!$H:$H,$A80,Data!$C:$C,CG$1,Data!$D:$D,CG$2)</f>
        <v>0</v>
      </c>
      <c r="CH80" s="5">
        <f>COUNTIFS(Data!$H:$H,$A80,Data!$C:$C,CH$1,Data!$D:$D,CH$2)</f>
        <v>0</v>
      </c>
      <c r="CI80" s="5">
        <f>COUNTIFS(Data!$H:$H,$A80,Data!$C:$C,CI$1,Data!$D:$D,CI$2)</f>
        <v>0</v>
      </c>
      <c r="CJ80" s="5">
        <f>COUNTIFS(Data!$H:$H,$A80,Data!$C:$C,CJ$1,Data!$D:$D,CJ$2)</f>
        <v>0</v>
      </c>
      <c r="CK80" s="5">
        <f>COUNTIFS(Data!$H:$H,$A80,Data!$C:$C,CK$1,Data!$D:$D,CK$2)</f>
        <v>0</v>
      </c>
      <c r="CL80" s="5">
        <f>COUNTIFS(Data!$H:$H,$A80,Data!$C:$C,CL$1,Data!$D:$D,CL$2)</f>
        <v>0</v>
      </c>
      <c r="CM80" s="5">
        <f>COUNTIFS(Data!$H:$H,$A80,Data!$C:$C,CM$1,Data!$D:$D,CM$2)</f>
        <v>0</v>
      </c>
      <c r="CN80" s="5">
        <f>COUNTIFS(Data!$H:$H,$A80,Data!$C:$C,CN$1,Data!$D:$D,CN$2)</f>
        <v>0</v>
      </c>
      <c r="CO80" s="5">
        <f>COUNTIFS(Data!$H:$H,$A80,Data!$C:$C,CO$1,Data!$D:$D,CO$2)</f>
        <v>0</v>
      </c>
      <c r="CP80" s="5">
        <f>COUNTIFS(Data!$H:$H,$A80,Data!$C:$C,CP$1,Data!$D:$D,CP$2)</f>
        <v>0</v>
      </c>
      <c r="CQ80" s="5">
        <f>COUNTIFS(Data!$H:$H,$A80,Data!$C:$C,CQ$1,Data!$D:$D,CQ$2)</f>
        <v>0</v>
      </c>
      <c r="CR80" s="5">
        <f>COUNTIFS(Data!$H:$H,$A80,Data!$C:$C,CR$1,Data!$D:$D,CR$2)</f>
        <v>0</v>
      </c>
      <c r="CS80" s="5">
        <f>COUNTIFS(Data!$H:$H,$A80,Data!$C:$C,CS$1,Data!$D:$D,CS$2)</f>
        <v>0</v>
      </c>
      <c r="CT80" s="5">
        <f>COUNTIFS(Data!$H:$H,$A80,Data!$C:$C,CT$1,Data!$D:$D,CT$2)</f>
        <v>0</v>
      </c>
      <c r="CU80" s="5">
        <f>COUNTIFS(Data!$H:$H,$A80,Data!$C:$C,CU$1,Data!$D:$D,CU$2)</f>
        <v>0</v>
      </c>
      <c r="CV80" s="5">
        <f>COUNTIFS(Data!$H:$H,$A80,Data!$C:$C,CV$1,Data!$D:$D,CV$2)</f>
        <v>0</v>
      </c>
      <c r="CW80" s="5">
        <f t="shared" ref="CW80:CX80" si="79">SUMIF($B$2:$CV$2,CW$2, $B80:$CV80)</f>
        <v>0</v>
      </c>
      <c r="CX80" s="5">
        <f t="shared" si="79"/>
        <v>1</v>
      </c>
      <c r="CY80" s="5">
        <f t="shared" si="3"/>
        <v>1</v>
      </c>
    </row>
    <row r="81">
      <c r="A81" s="5" t="str">
        <f>Countries!A79</f>
        <v>SMR</v>
      </c>
      <c r="B81" s="5">
        <f>COUNTIFS(Data!$H:$H,$A81,Data!$C:$C,B$1,Data!$D:$D,B$2)</f>
        <v>0</v>
      </c>
      <c r="C81" s="5">
        <f>COUNTIFS(Data!$H:$H,$A81,Data!$C:$C,C$1,Data!$D:$D,C$2)</f>
        <v>0</v>
      </c>
      <c r="D81" s="5">
        <f>COUNTIFS(Data!$H:$H,$A81,Data!$C:$C,D$1,Data!$D:$D,D$2)</f>
        <v>0</v>
      </c>
      <c r="E81" s="5">
        <f>COUNTIFS(Data!$H:$H,$A81,Data!$C:$C,E$1,Data!$D:$D,E$2)</f>
        <v>0</v>
      </c>
      <c r="F81" s="5">
        <f>COUNTIFS(Data!$H:$H,$A81,Data!$C:$C,F$1,Data!$D:$D,F$2)</f>
        <v>0</v>
      </c>
      <c r="G81" s="5">
        <f>COUNTIFS(Data!$H:$H,$A81,Data!$C:$C,G$1,Data!$D:$D,G$2)</f>
        <v>0</v>
      </c>
      <c r="H81" s="5">
        <f>COUNTIFS(Data!$H:$H,$A81,Data!$C:$C,H$1,Data!$D:$D,H$2)</f>
        <v>0</v>
      </c>
      <c r="I81" s="5">
        <f>COUNTIFS(Data!$H:$H,$A81,Data!$C:$C,I$1,Data!$D:$D,I$2)</f>
        <v>0</v>
      </c>
      <c r="J81" s="5">
        <f>COUNTIFS(Data!$H:$H,$A81,Data!$C:$C,J$1,Data!$D:$D,J$2)</f>
        <v>0</v>
      </c>
      <c r="K81" s="5">
        <f>COUNTIFS(Data!$H:$H,$A81,Data!$C:$C,K$1,Data!$D:$D,K$2)</f>
        <v>0</v>
      </c>
      <c r="L81" s="5">
        <f>COUNTIFS(Data!$H:$H,$A81,Data!$C:$C,L$1,Data!$D:$D,L$2)</f>
        <v>0</v>
      </c>
      <c r="M81" s="5">
        <f>COUNTIFS(Data!$H:$H,$A81,Data!$C:$C,M$1,Data!$D:$D,M$2)</f>
        <v>0</v>
      </c>
      <c r="N81" s="5">
        <f>COUNTIFS(Data!$H:$H,$A81,Data!$C:$C,N$1,Data!$D:$D,N$2)</f>
        <v>0</v>
      </c>
      <c r="O81" s="5">
        <f>COUNTIFS(Data!$H:$H,$A81,Data!$C:$C,O$1,Data!$D:$D,O$2)</f>
        <v>0</v>
      </c>
      <c r="P81" s="5">
        <f>COUNTIFS(Data!$H:$H,$A81,Data!$C:$C,P$1,Data!$D:$D,P$2)</f>
        <v>0</v>
      </c>
      <c r="Q81" s="5">
        <f>COUNTIFS(Data!$H:$H,$A81,Data!$C:$C,Q$1,Data!$D:$D,Q$2)</f>
        <v>0</v>
      </c>
      <c r="R81" s="5">
        <f>COUNTIFS(Data!$H:$H,$A81,Data!$C:$C,R$1,Data!$D:$D,R$2)</f>
        <v>0</v>
      </c>
      <c r="S81" s="5">
        <f>COUNTIFS(Data!$H:$H,$A81,Data!$C:$C,S$1,Data!$D:$D,S$2)</f>
        <v>0</v>
      </c>
      <c r="T81" s="5">
        <f>COUNTIFS(Data!$H:$H,$A81,Data!$C:$C,T$1,Data!$D:$D,T$2)</f>
        <v>0</v>
      </c>
      <c r="U81" s="5">
        <f>COUNTIFS(Data!$H:$H,$A81,Data!$C:$C,U$1,Data!$D:$D,U$2)</f>
        <v>0</v>
      </c>
      <c r="V81" s="5">
        <f>COUNTIFS(Data!$H:$H,$A81,Data!$C:$C,V$1,Data!$D:$D,V$2)</f>
        <v>0</v>
      </c>
      <c r="W81" s="5">
        <f>COUNTIFS(Data!$H:$H,$A81,Data!$C:$C,W$1,Data!$D:$D,W$2)</f>
        <v>0</v>
      </c>
      <c r="X81" s="5">
        <f>COUNTIFS(Data!$H:$H,$A81,Data!$C:$C,X$1,Data!$D:$D,X$2)</f>
        <v>0</v>
      </c>
      <c r="Y81" s="5">
        <f>COUNTIFS(Data!$H:$H,$A81,Data!$C:$C,Y$1,Data!$D:$D,Y$2)</f>
        <v>0</v>
      </c>
      <c r="Z81" s="5">
        <f>COUNTIFS(Data!$H:$H,$A81,Data!$C:$C,Z$1,Data!$D:$D,Z$2)</f>
        <v>0</v>
      </c>
      <c r="AA81" s="5">
        <f>COUNTIFS(Data!$H:$H,$A81,Data!$C:$C,AA$1,Data!$D:$D,AA$2)</f>
        <v>0</v>
      </c>
      <c r="AB81" s="5">
        <f>COUNTIFS(Data!$H:$H,$A81,Data!$C:$C,AB$1,Data!$D:$D,AB$2)</f>
        <v>0</v>
      </c>
      <c r="AC81" s="5">
        <f>COUNTIFS(Data!$H:$H,$A81,Data!$C:$C,AC$1,Data!$D:$D,AC$2)</f>
        <v>0</v>
      </c>
      <c r="AD81" s="5">
        <f>COUNTIFS(Data!$H:$H,$A81,Data!$C:$C,AD$1,Data!$D:$D,AD$2)</f>
        <v>0</v>
      </c>
      <c r="AE81" s="5">
        <f>COUNTIFS(Data!$H:$H,$A81,Data!$C:$C,AE$1,Data!$D:$D,AE$2)</f>
        <v>0</v>
      </c>
      <c r="AF81" s="5">
        <f>COUNTIFS(Data!$H:$H,$A81,Data!$C:$C,AF$1,Data!$D:$D,AF$2)</f>
        <v>0</v>
      </c>
      <c r="AG81" s="5">
        <f>COUNTIFS(Data!$H:$H,$A81,Data!$C:$C,AG$1,Data!$D:$D,AG$2)</f>
        <v>0</v>
      </c>
      <c r="AH81" s="5">
        <f>COUNTIFS(Data!$H:$H,$A81,Data!$C:$C,AH$1,Data!$D:$D,AH$2)</f>
        <v>0</v>
      </c>
      <c r="AI81" s="5">
        <f>COUNTIFS(Data!$H:$H,$A81,Data!$C:$C,AI$1,Data!$D:$D,AI$2)</f>
        <v>0</v>
      </c>
      <c r="AJ81" s="5">
        <f>COUNTIFS(Data!$H:$H,$A81,Data!$C:$C,AJ$1,Data!$D:$D,AJ$2)</f>
        <v>0</v>
      </c>
      <c r="AK81" s="5">
        <f>COUNTIFS(Data!$H:$H,$A81,Data!$C:$C,AK$1,Data!$D:$D,AK$2)</f>
        <v>0</v>
      </c>
      <c r="AL81" s="5">
        <f>COUNTIFS(Data!$H:$H,$A81,Data!$C:$C,AL$1,Data!$D:$D,AL$2)</f>
        <v>0</v>
      </c>
      <c r="AM81" s="5">
        <f>COUNTIFS(Data!$H:$H,$A81,Data!$C:$C,AM$1,Data!$D:$D,AM$2)</f>
        <v>0</v>
      </c>
      <c r="AN81" s="5">
        <f>COUNTIFS(Data!$H:$H,$A81,Data!$C:$C,AN$1,Data!$D:$D,AN$2)</f>
        <v>0</v>
      </c>
      <c r="AO81" s="5">
        <f>COUNTIFS(Data!$H:$H,$A81,Data!$C:$C,AO$1,Data!$D:$D,AO$2)</f>
        <v>0</v>
      </c>
      <c r="AP81" s="5">
        <f>COUNTIFS(Data!$H:$H,$A81,Data!$C:$C,AP$1,Data!$D:$D,AP$2)</f>
        <v>0</v>
      </c>
      <c r="AQ81" s="5">
        <f>COUNTIFS(Data!$H:$H,$A81,Data!$C:$C,AQ$1,Data!$D:$D,AQ$2)</f>
        <v>0</v>
      </c>
      <c r="AR81" s="5">
        <f>COUNTIFS(Data!$H:$H,$A81,Data!$C:$C,AR$1,Data!$D:$D,AR$2)</f>
        <v>0</v>
      </c>
      <c r="AS81" s="5">
        <f>COUNTIFS(Data!$H:$H,$A81,Data!$C:$C,AS$1,Data!$D:$D,AS$2)</f>
        <v>0</v>
      </c>
      <c r="AT81" s="5">
        <f>COUNTIFS(Data!$H:$H,$A81,Data!$C:$C,AT$1,Data!$D:$D,AT$2)</f>
        <v>0</v>
      </c>
      <c r="AU81" s="5">
        <f>COUNTIFS(Data!$H:$H,$A81,Data!$C:$C,AU$1,Data!$D:$D,AU$2)</f>
        <v>0</v>
      </c>
      <c r="AV81" s="5">
        <f>COUNTIFS(Data!$H:$H,$A81,Data!$C:$C,AV$1,Data!$D:$D,AV$2)</f>
        <v>0</v>
      </c>
      <c r="AW81" s="5">
        <f>COUNTIFS(Data!$H:$H,$A81,Data!$C:$C,AW$1,Data!$D:$D,AW$2)</f>
        <v>0</v>
      </c>
      <c r="AX81" s="5">
        <f>COUNTIFS(Data!$H:$H,$A81,Data!$C:$C,AX$1,Data!$D:$D,AX$2)</f>
        <v>0</v>
      </c>
      <c r="AY81" s="5">
        <f>COUNTIFS(Data!$H:$H,$A81,Data!$C:$C,AY$1,Data!$D:$D,AY$2)</f>
        <v>0</v>
      </c>
      <c r="AZ81" s="5">
        <f>COUNTIFS(Data!$H:$H,$A81,Data!$C:$C,AZ$1,Data!$D:$D,AZ$2)</f>
        <v>0</v>
      </c>
      <c r="BA81" s="5">
        <f>COUNTIFS(Data!$H:$H,$A81,Data!$C:$C,BA$1,Data!$D:$D,BA$2)</f>
        <v>0</v>
      </c>
      <c r="BB81" s="5">
        <f>COUNTIFS(Data!$H:$H,$A81,Data!$C:$C,BB$1,Data!$D:$D,BB$2)</f>
        <v>0</v>
      </c>
      <c r="BC81" s="5">
        <f>COUNTIFS(Data!$H:$H,$A81,Data!$C:$C,BC$1,Data!$D:$D,BC$2)</f>
        <v>0</v>
      </c>
      <c r="BD81" s="5">
        <f>COUNTIFS(Data!$H:$H,$A81,Data!$C:$C,BD$1,Data!$D:$D,BD$2)</f>
        <v>0</v>
      </c>
      <c r="BE81" s="5">
        <f>COUNTIFS(Data!$H:$H,$A81,Data!$C:$C,BE$1,Data!$D:$D,BE$2)</f>
        <v>0</v>
      </c>
      <c r="BF81" s="5">
        <f>COUNTIFS(Data!$H:$H,$A81,Data!$C:$C,BF$1,Data!$D:$D,BF$2)</f>
        <v>0</v>
      </c>
      <c r="BG81" s="5">
        <f>COUNTIFS(Data!$H:$H,$A81,Data!$C:$C,BG$1,Data!$D:$D,BG$2)</f>
        <v>0</v>
      </c>
      <c r="BH81" s="5">
        <f>COUNTIFS(Data!$H:$H,$A81,Data!$C:$C,BH$1,Data!$D:$D,BH$2)</f>
        <v>0</v>
      </c>
      <c r="BI81" s="5">
        <f>COUNTIFS(Data!$H:$H,$A81,Data!$C:$C,BI$1,Data!$D:$D,BI$2)</f>
        <v>0</v>
      </c>
      <c r="BJ81" s="5">
        <f>COUNTIFS(Data!$H:$H,$A81,Data!$C:$C,BJ$1,Data!$D:$D,BJ$2)</f>
        <v>0</v>
      </c>
      <c r="BK81" s="5">
        <f>COUNTIFS(Data!$H:$H,$A81,Data!$C:$C,BK$1,Data!$D:$D,BK$2)</f>
        <v>0</v>
      </c>
      <c r="BL81" s="5">
        <f>COUNTIFS(Data!$H:$H,$A81,Data!$C:$C,BL$1,Data!$D:$D,BL$2)</f>
        <v>0</v>
      </c>
      <c r="BM81" s="5">
        <f>COUNTIFS(Data!$H:$H,$A81,Data!$C:$C,BM$1,Data!$D:$D,BM$2)</f>
        <v>0</v>
      </c>
      <c r="BN81" s="5">
        <f>COUNTIFS(Data!$H:$H,$A81,Data!$C:$C,BN$1,Data!$D:$D,BN$2)</f>
        <v>0</v>
      </c>
      <c r="BO81" s="5">
        <f>COUNTIFS(Data!$H:$H,$A81,Data!$C:$C,BO$1,Data!$D:$D,BO$2)</f>
        <v>0</v>
      </c>
      <c r="BP81" s="5">
        <f>COUNTIFS(Data!$H:$H,$A81,Data!$C:$C,BP$1,Data!$D:$D,BP$2)</f>
        <v>0</v>
      </c>
      <c r="BQ81" s="5">
        <f>COUNTIFS(Data!$H:$H,$A81,Data!$C:$C,BQ$1,Data!$D:$D,BQ$2)</f>
        <v>1</v>
      </c>
      <c r="BR81" s="5">
        <f>COUNTIFS(Data!$H:$H,$A81,Data!$C:$C,BR$1,Data!$D:$D,BR$2)</f>
        <v>0</v>
      </c>
      <c r="BS81" s="5">
        <f>COUNTIFS(Data!$H:$H,$A81,Data!$C:$C,BS$1,Data!$D:$D,BS$2)</f>
        <v>0</v>
      </c>
      <c r="BT81" s="5">
        <f>COUNTIFS(Data!$H:$H,$A81,Data!$C:$C,BT$1,Data!$D:$D,BT$2)</f>
        <v>0</v>
      </c>
      <c r="BU81" s="5">
        <f>COUNTIFS(Data!$H:$H,$A81,Data!$C:$C,BU$1,Data!$D:$D,BU$2)</f>
        <v>0</v>
      </c>
      <c r="BV81" s="5">
        <f>COUNTIFS(Data!$H:$H,$A81,Data!$C:$C,BV$1,Data!$D:$D,BV$2)</f>
        <v>0</v>
      </c>
      <c r="BW81" s="5">
        <f>COUNTIFS(Data!$H:$H,$A81,Data!$C:$C,BW$1,Data!$D:$D,BW$2)</f>
        <v>0</v>
      </c>
      <c r="BX81" s="5">
        <f>COUNTIFS(Data!$H:$H,$A81,Data!$C:$C,BX$1,Data!$D:$D,BX$2)</f>
        <v>0</v>
      </c>
      <c r="BY81" s="5">
        <f>COUNTIFS(Data!$H:$H,$A81,Data!$C:$C,BY$1,Data!$D:$D,BY$2)</f>
        <v>0</v>
      </c>
      <c r="BZ81" s="5">
        <f>COUNTIFS(Data!$H:$H,$A81,Data!$C:$C,BZ$1,Data!$D:$D,BZ$2)</f>
        <v>0</v>
      </c>
      <c r="CA81" s="5">
        <f>COUNTIFS(Data!$H:$H,$A81,Data!$C:$C,CA$1,Data!$D:$D,CA$2)</f>
        <v>0</v>
      </c>
      <c r="CB81" s="5">
        <f>COUNTIFS(Data!$H:$H,$A81,Data!$C:$C,CB$1,Data!$D:$D,CB$2)</f>
        <v>0</v>
      </c>
      <c r="CC81" s="5">
        <f>COUNTIFS(Data!$H:$H,$A81,Data!$C:$C,CC$1,Data!$D:$D,CC$2)</f>
        <v>0</v>
      </c>
      <c r="CD81" s="5">
        <f>COUNTIFS(Data!$H:$H,$A81,Data!$C:$C,CD$1,Data!$D:$D,CD$2)</f>
        <v>0</v>
      </c>
      <c r="CE81" s="5">
        <f>COUNTIFS(Data!$H:$H,$A81,Data!$C:$C,CE$1,Data!$D:$D,CE$2)</f>
        <v>0</v>
      </c>
      <c r="CF81" s="5">
        <f>COUNTIFS(Data!$H:$H,$A81,Data!$C:$C,CF$1,Data!$D:$D,CF$2)</f>
        <v>0</v>
      </c>
      <c r="CG81" s="5">
        <f>COUNTIFS(Data!$H:$H,$A81,Data!$C:$C,CG$1,Data!$D:$D,CG$2)</f>
        <v>0</v>
      </c>
      <c r="CH81" s="5">
        <f>COUNTIFS(Data!$H:$H,$A81,Data!$C:$C,CH$1,Data!$D:$D,CH$2)</f>
        <v>0</v>
      </c>
      <c r="CI81" s="5">
        <f>COUNTIFS(Data!$H:$H,$A81,Data!$C:$C,CI$1,Data!$D:$D,CI$2)</f>
        <v>0</v>
      </c>
      <c r="CJ81" s="5">
        <f>COUNTIFS(Data!$H:$H,$A81,Data!$C:$C,CJ$1,Data!$D:$D,CJ$2)</f>
        <v>0</v>
      </c>
      <c r="CK81" s="5">
        <f>COUNTIFS(Data!$H:$H,$A81,Data!$C:$C,CK$1,Data!$D:$D,CK$2)</f>
        <v>0</v>
      </c>
      <c r="CL81" s="5">
        <f>COUNTIFS(Data!$H:$H,$A81,Data!$C:$C,CL$1,Data!$D:$D,CL$2)</f>
        <v>0</v>
      </c>
      <c r="CM81" s="5">
        <f>COUNTIFS(Data!$H:$H,$A81,Data!$C:$C,CM$1,Data!$D:$D,CM$2)</f>
        <v>0</v>
      </c>
      <c r="CN81" s="5">
        <f>COUNTIFS(Data!$H:$H,$A81,Data!$C:$C,CN$1,Data!$D:$D,CN$2)</f>
        <v>0</v>
      </c>
      <c r="CO81" s="5">
        <f>COUNTIFS(Data!$H:$H,$A81,Data!$C:$C,CO$1,Data!$D:$D,CO$2)</f>
        <v>0</v>
      </c>
      <c r="CP81" s="5">
        <f>COUNTIFS(Data!$H:$H,$A81,Data!$C:$C,CP$1,Data!$D:$D,CP$2)</f>
        <v>0</v>
      </c>
      <c r="CQ81" s="5">
        <f>COUNTIFS(Data!$H:$H,$A81,Data!$C:$C,CQ$1,Data!$D:$D,CQ$2)</f>
        <v>0</v>
      </c>
      <c r="CR81" s="5">
        <f>COUNTIFS(Data!$H:$H,$A81,Data!$C:$C,CR$1,Data!$D:$D,CR$2)</f>
        <v>0</v>
      </c>
      <c r="CS81" s="5">
        <f>COUNTIFS(Data!$H:$H,$A81,Data!$C:$C,CS$1,Data!$D:$D,CS$2)</f>
        <v>0</v>
      </c>
      <c r="CT81" s="5">
        <f>COUNTIFS(Data!$H:$H,$A81,Data!$C:$C,CT$1,Data!$D:$D,CT$2)</f>
        <v>0</v>
      </c>
      <c r="CU81" s="5">
        <f>COUNTIFS(Data!$H:$H,$A81,Data!$C:$C,CU$1,Data!$D:$D,CU$2)</f>
        <v>0</v>
      </c>
      <c r="CV81" s="5">
        <f>COUNTIFS(Data!$H:$H,$A81,Data!$C:$C,CV$1,Data!$D:$D,CV$2)</f>
        <v>0</v>
      </c>
      <c r="CW81" s="5">
        <f t="shared" ref="CW81:CX81" si="80">SUMIF($B$2:$CV$2,CW$2, $B81:$CV81)</f>
        <v>0</v>
      </c>
      <c r="CX81" s="5">
        <f t="shared" si="80"/>
        <v>0</v>
      </c>
      <c r="CY81" s="5">
        <f t="shared" si="3"/>
        <v>1</v>
      </c>
    </row>
    <row r="82">
      <c r="A82" s="5" t="str">
        <f>Countries!A80</f>
        <v>SRB</v>
      </c>
      <c r="B82" s="5">
        <f>COUNTIFS(Data!$H:$H,$A82,Data!$C:$C,B$1,Data!$D:$D,B$2)</f>
        <v>0</v>
      </c>
      <c r="C82" s="5">
        <f>COUNTIFS(Data!$H:$H,$A82,Data!$C:$C,C$1,Data!$D:$D,C$2)</f>
        <v>0</v>
      </c>
      <c r="D82" s="5">
        <f>COUNTIFS(Data!$H:$H,$A82,Data!$C:$C,D$1,Data!$D:$D,D$2)</f>
        <v>0</v>
      </c>
      <c r="E82" s="5">
        <f>COUNTIFS(Data!$H:$H,$A82,Data!$C:$C,E$1,Data!$D:$D,E$2)</f>
        <v>0</v>
      </c>
      <c r="F82" s="5">
        <f>COUNTIFS(Data!$H:$H,$A82,Data!$C:$C,F$1,Data!$D:$D,F$2)</f>
        <v>0</v>
      </c>
      <c r="G82" s="5">
        <f>COUNTIFS(Data!$H:$H,$A82,Data!$C:$C,G$1,Data!$D:$D,G$2)</f>
        <v>0</v>
      </c>
      <c r="H82" s="5">
        <f>COUNTIFS(Data!$H:$H,$A82,Data!$C:$C,H$1,Data!$D:$D,H$2)</f>
        <v>0</v>
      </c>
      <c r="I82" s="5">
        <f>COUNTIFS(Data!$H:$H,$A82,Data!$C:$C,I$1,Data!$D:$D,I$2)</f>
        <v>0</v>
      </c>
      <c r="J82" s="5">
        <f>COUNTIFS(Data!$H:$H,$A82,Data!$C:$C,J$1,Data!$D:$D,J$2)</f>
        <v>0</v>
      </c>
      <c r="K82" s="5">
        <f>COUNTIFS(Data!$H:$H,$A82,Data!$C:$C,K$1,Data!$D:$D,K$2)</f>
        <v>0</v>
      </c>
      <c r="L82" s="5">
        <f>COUNTIFS(Data!$H:$H,$A82,Data!$C:$C,L$1,Data!$D:$D,L$2)</f>
        <v>0</v>
      </c>
      <c r="M82" s="5">
        <f>COUNTIFS(Data!$H:$H,$A82,Data!$C:$C,M$1,Data!$D:$D,M$2)</f>
        <v>0</v>
      </c>
      <c r="N82" s="5">
        <f>COUNTIFS(Data!$H:$H,$A82,Data!$C:$C,N$1,Data!$D:$D,N$2)</f>
        <v>0</v>
      </c>
      <c r="O82" s="5">
        <f>COUNTIFS(Data!$H:$H,$A82,Data!$C:$C,O$1,Data!$D:$D,O$2)</f>
        <v>0</v>
      </c>
      <c r="P82" s="5">
        <f>COUNTIFS(Data!$H:$H,$A82,Data!$C:$C,P$1,Data!$D:$D,P$2)</f>
        <v>0</v>
      </c>
      <c r="Q82" s="5">
        <f>COUNTIFS(Data!$H:$H,$A82,Data!$C:$C,Q$1,Data!$D:$D,Q$2)</f>
        <v>0</v>
      </c>
      <c r="R82" s="5">
        <f>COUNTIFS(Data!$H:$H,$A82,Data!$C:$C,R$1,Data!$D:$D,R$2)</f>
        <v>0</v>
      </c>
      <c r="S82" s="5">
        <f>COUNTIFS(Data!$H:$H,$A82,Data!$C:$C,S$1,Data!$D:$D,S$2)</f>
        <v>0</v>
      </c>
      <c r="T82" s="5">
        <f>COUNTIFS(Data!$H:$H,$A82,Data!$C:$C,T$1,Data!$D:$D,T$2)</f>
        <v>0</v>
      </c>
      <c r="U82" s="5">
        <f>COUNTIFS(Data!$H:$H,$A82,Data!$C:$C,U$1,Data!$D:$D,U$2)</f>
        <v>0</v>
      </c>
      <c r="V82" s="5">
        <f>COUNTIFS(Data!$H:$H,$A82,Data!$C:$C,V$1,Data!$D:$D,V$2)</f>
        <v>0</v>
      </c>
      <c r="W82" s="5">
        <f>COUNTIFS(Data!$H:$H,$A82,Data!$C:$C,W$1,Data!$D:$D,W$2)</f>
        <v>0</v>
      </c>
      <c r="X82" s="5">
        <f>COUNTIFS(Data!$H:$H,$A82,Data!$C:$C,X$1,Data!$D:$D,X$2)</f>
        <v>0</v>
      </c>
      <c r="Y82" s="5">
        <f>COUNTIFS(Data!$H:$H,$A82,Data!$C:$C,Y$1,Data!$D:$D,Y$2)</f>
        <v>0</v>
      </c>
      <c r="Z82" s="5">
        <f>COUNTIFS(Data!$H:$H,$A82,Data!$C:$C,Z$1,Data!$D:$D,Z$2)</f>
        <v>0</v>
      </c>
      <c r="AA82" s="5">
        <f>COUNTIFS(Data!$H:$H,$A82,Data!$C:$C,AA$1,Data!$D:$D,AA$2)</f>
        <v>0</v>
      </c>
      <c r="AB82" s="5">
        <f>COUNTIFS(Data!$H:$H,$A82,Data!$C:$C,AB$1,Data!$D:$D,AB$2)</f>
        <v>0</v>
      </c>
      <c r="AC82" s="5">
        <f>COUNTIFS(Data!$H:$H,$A82,Data!$C:$C,AC$1,Data!$D:$D,AC$2)</f>
        <v>0</v>
      </c>
      <c r="AD82" s="5">
        <f>COUNTIFS(Data!$H:$H,$A82,Data!$C:$C,AD$1,Data!$D:$D,AD$2)</f>
        <v>0</v>
      </c>
      <c r="AE82" s="5">
        <f>COUNTIFS(Data!$H:$H,$A82,Data!$C:$C,AE$1,Data!$D:$D,AE$2)</f>
        <v>0</v>
      </c>
      <c r="AF82" s="5">
        <f>COUNTIFS(Data!$H:$H,$A82,Data!$C:$C,AF$1,Data!$D:$D,AF$2)</f>
        <v>0</v>
      </c>
      <c r="AG82" s="5">
        <f>COUNTIFS(Data!$H:$H,$A82,Data!$C:$C,AG$1,Data!$D:$D,AG$2)</f>
        <v>0</v>
      </c>
      <c r="AH82" s="5">
        <f>COUNTIFS(Data!$H:$H,$A82,Data!$C:$C,AH$1,Data!$D:$D,AH$2)</f>
        <v>0</v>
      </c>
      <c r="AI82" s="5">
        <f>COUNTIFS(Data!$H:$H,$A82,Data!$C:$C,AI$1,Data!$D:$D,AI$2)</f>
        <v>0</v>
      </c>
      <c r="AJ82" s="5">
        <f>COUNTIFS(Data!$H:$H,$A82,Data!$C:$C,AJ$1,Data!$D:$D,AJ$2)</f>
        <v>0</v>
      </c>
      <c r="AK82" s="5">
        <f>COUNTIFS(Data!$H:$H,$A82,Data!$C:$C,AK$1,Data!$D:$D,AK$2)</f>
        <v>0</v>
      </c>
      <c r="AL82" s="5">
        <f>COUNTIFS(Data!$H:$H,$A82,Data!$C:$C,AL$1,Data!$D:$D,AL$2)</f>
        <v>0</v>
      </c>
      <c r="AM82" s="5">
        <f>COUNTIFS(Data!$H:$H,$A82,Data!$C:$C,AM$1,Data!$D:$D,AM$2)</f>
        <v>0</v>
      </c>
      <c r="AN82" s="5">
        <f>COUNTIFS(Data!$H:$H,$A82,Data!$C:$C,AN$1,Data!$D:$D,AN$2)</f>
        <v>0</v>
      </c>
      <c r="AO82" s="5">
        <f>COUNTIFS(Data!$H:$H,$A82,Data!$C:$C,AO$1,Data!$D:$D,AO$2)</f>
        <v>0</v>
      </c>
      <c r="AP82" s="5">
        <f>COUNTIFS(Data!$H:$H,$A82,Data!$C:$C,AP$1,Data!$D:$D,AP$2)</f>
        <v>0</v>
      </c>
      <c r="AQ82" s="5">
        <f>COUNTIFS(Data!$H:$H,$A82,Data!$C:$C,AQ$1,Data!$D:$D,AQ$2)</f>
        <v>0</v>
      </c>
      <c r="AR82" s="5">
        <f>COUNTIFS(Data!$H:$H,$A82,Data!$C:$C,AR$1,Data!$D:$D,AR$2)</f>
        <v>0</v>
      </c>
      <c r="AS82" s="5">
        <f>COUNTIFS(Data!$H:$H,$A82,Data!$C:$C,AS$1,Data!$D:$D,AS$2)</f>
        <v>0</v>
      </c>
      <c r="AT82" s="5">
        <f>COUNTIFS(Data!$H:$H,$A82,Data!$C:$C,AT$1,Data!$D:$D,AT$2)</f>
        <v>0</v>
      </c>
      <c r="AU82" s="5">
        <f>COUNTIFS(Data!$H:$H,$A82,Data!$C:$C,AU$1,Data!$D:$D,AU$2)</f>
        <v>0</v>
      </c>
      <c r="AV82" s="5">
        <f>COUNTIFS(Data!$H:$H,$A82,Data!$C:$C,AV$1,Data!$D:$D,AV$2)</f>
        <v>0</v>
      </c>
      <c r="AW82" s="5">
        <f>COUNTIFS(Data!$H:$H,$A82,Data!$C:$C,AW$1,Data!$D:$D,AW$2)</f>
        <v>0</v>
      </c>
      <c r="AX82" s="5">
        <f>COUNTIFS(Data!$H:$H,$A82,Data!$C:$C,AX$1,Data!$D:$D,AX$2)</f>
        <v>0</v>
      </c>
      <c r="AY82" s="5">
        <f>COUNTIFS(Data!$H:$H,$A82,Data!$C:$C,AY$1,Data!$D:$D,AY$2)</f>
        <v>0</v>
      </c>
      <c r="AZ82" s="5">
        <f>COUNTIFS(Data!$H:$H,$A82,Data!$C:$C,AZ$1,Data!$D:$D,AZ$2)</f>
        <v>0</v>
      </c>
      <c r="BA82" s="5">
        <f>COUNTIFS(Data!$H:$H,$A82,Data!$C:$C,BA$1,Data!$D:$D,BA$2)</f>
        <v>0</v>
      </c>
      <c r="BB82" s="5">
        <f>COUNTIFS(Data!$H:$H,$A82,Data!$C:$C,BB$1,Data!$D:$D,BB$2)</f>
        <v>0</v>
      </c>
      <c r="BC82" s="5">
        <f>COUNTIFS(Data!$H:$H,$A82,Data!$C:$C,BC$1,Data!$D:$D,BC$2)</f>
        <v>0</v>
      </c>
      <c r="BD82" s="5">
        <f>COUNTIFS(Data!$H:$H,$A82,Data!$C:$C,BD$1,Data!$D:$D,BD$2)</f>
        <v>0</v>
      </c>
      <c r="BE82" s="5">
        <f>COUNTIFS(Data!$H:$H,$A82,Data!$C:$C,BE$1,Data!$D:$D,BE$2)</f>
        <v>0</v>
      </c>
      <c r="BF82" s="5">
        <f>COUNTIFS(Data!$H:$H,$A82,Data!$C:$C,BF$1,Data!$D:$D,BF$2)</f>
        <v>0</v>
      </c>
      <c r="BG82" s="5">
        <f>COUNTIFS(Data!$H:$H,$A82,Data!$C:$C,BG$1,Data!$D:$D,BG$2)</f>
        <v>0</v>
      </c>
      <c r="BH82" s="5">
        <f>COUNTIFS(Data!$H:$H,$A82,Data!$C:$C,BH$1,Data!$D:$D,BH$2)</f>
        <v>0</v>
      </c>
      <c r="BI82" s="5">
        <f>COUNTIFS(Data!$H:$H,$A82,Data!$C:$C,BI$1,Data!$D:$D,BI$2)</f>
        <v>0</v>
      </c>
      <c r="BJ82" s="5">
        <f>COUNTIFS(Data!$H:$H,$A82,Data!$C:$C,BJ$1,Data!$D:$D,BJ$2)</f>
        <v>0</v>
      </c>
      <c r="BK82" s="5">
        <f>COUNTIFS(Data!$H:$H,$A82,Data!$C:$C,BK$1,Data!$D:$D,BK$2)</f>
        <v>0</v>
      </c>
      <c r="BL82" s="5">
        <f>COUNTIFS(Data!$H:$H,$A82,Data!$C:$C,BL$1,Data!$D:$D,BL$2)</f>
        <v>0</v>
      </c>
      <c r="BM82" s="5">
        <f>COUNTIFS(Data!$H:$H,$A82,Data!$C:$C,BM$1,Data!$D:$D,BM$2)</f>
        <v>0</v>
      </c>
      <c r="BN82" s="5">
        <f>COUNTIFS(Data!$H:$H,$A82,Data!$C:$C,BN$1,Data!$D:$D,BN$2)</f>
        <v>0</v>
      </c>
      <c r="BO82" s="5">
        <f>COUNTIFS(Data!$H:$H,$A82,Data!$C:$C,BO$1,Data!$D:$D,BO$2)</f>
        <v>0</v>
      </c>
      <c r="BP82" s="5">
        <f>COUNTIFS(Data!$H:$H,$A82,Data!$C:$C,BP$1,Data!$D:$D,BP$2)</f>
        <v>1</v>
      </c>
      <c r="BQ82" s="5">
        <f>COUNTIFS(Data!$H:$H,$A82,Data!$C:$C,BQ$1,Data!$D:$D,BQ$2)</f>
        <v>0</v>
      </c>
      <c r="BR82" s="5">
        <f>COUNTIFS(Data!$H:$H,$A82,Data!$C:$C,BR$1,Data!$D:$D,BR$2)</f>
        <v>0</v>
      </c>
      <c r="BS82" s="5">
        <f>COUNTIFS(Data!$H:$H,$A82,Data!$C:$C,BS$1,Data!$D:$D,BS$2)</f>
        <v>0</v>
      </c>
      <c r="BT82" s="5">
        <f>COUNTIFS(Data!$H:$H,$A82,Data!$C:$C,BT$1,Data!$D:$D,BT$2)</f>
        <v>0</v>
      </c>
      <c r="BU82" s="5">
        <f>COUNTIFS(Data!$H:$H,$A82,Data!$C:$C,BU$1,Data!$D:$D,BU$2)</f>
        <v>0</v>
      </c>
      <c r="BV82" s="5">
        <f>COUNTIFS(Data!$H:$H,$A82,Data!$C:$C,BV$1,Data!$D:$D,BV$2)</f>
        <v>0</v>
      </c>
      <c r="BW82" s="5">
        <f>COUNTIFS(Data!$H:$H,$A82,Data!$C:$C,BW$1,Data!$D:$D,BW$2)</f>
        <v>0</v>
      </c>
      <c r="BX82" s="5">
        <f>COUNTIFS(Data!$H:$H,$A82,Data!$C:$C,BX$1,Data!$D:$D,BX$2)</f>
        <v>0</v>
      </c>
      <c r="BY82" s="5">
        <f>COUNTIFS(Data!$H:$H,$A82,Data!$C:$C,BY$1,Data!$D:$D,BY$2)</f>
        <v>0</v>
      </c>
      <c r="BZ82" s="5">
        <f>COUNTIFS(Data!$H:$H,$A82,Data!$C:$C,BZ$1,Data!$D:$D,BZ$2)</f>
        <v>0</v>
      </c>
      <c r="CA82" s="5">
        <f>COUNTIFS(Data!$H:$H,$A82,Data!$C:$C,CA$1,Data!$D:$D,CA$2)</f>
        <v>0</v>
      </c>
      <c r="CB82" s="5">
        <f>COUNTIFS(Data!$H:$H,$A82,Data!$C:$C,CB$1,Data!$D:$D,CB$2)</f>
        <v>0</v>
      </c>
      <c r="CC82" s="5">
        <f>COUNTIFS(Data!$H:$H,$A82,Data!$C:$C,CC$1,Data!$D:$D,CC$2)</f>
        <v>0</v>
      </c>
      <c r="CD82" s="5">
        <f>COUNTIFS(Data!$H:$H,$A82,Data!$C:$C,CD$1,Data!$D:$D,CD$2)</f>
        <v>0</v>
      </c>
      <c r="CE82" s="5">
        <f>COUNTIFS(Data!$H:$H,$A82,Data!$C:$C,CE$1,Data!$D:$D,CE$2)</f>
        <v>0</v>
      </c>
      <c r="CF82" s="5">
        <f>COUNTIFS(Data!$H:$H,$A82,Data!$C:$C,CF$1,Data!$D:$D,CF$2)</f>
        <v>0</v>
      </c>
      <c r="CG82" s="5">
        <f>COUNTIFS(Data!$H:$H,$A82,Data!$C:$C,CG$1,Data!$D:$D,CG$2)</f>
        <v>0</v>
      </c>
      <c r="CH82" s="5">
        <f>COUNTIFS(Data!$H:$H,$A82,Data!$C:$C,CH$1,Data!$D:$D,CH$2)</f>
        <v>0</v>
      </c>
      <c r="CI82" s="5">
        <f>COUNTIFS(Data!$H:$H,$A82,Data!$C:$C,CI$1,Data!$D:$D,CI$2)</f>
        <v>0</v>
      </c>
      <c r="CJ82" s="5">
        <f>COUNTIFS(Data!$H:$H,$A82,Data!$C:$C,CJ$1,Data!$D:$D,CJ$2)</f>
        <v>0</v>
      </c>
      <c r="CK82" s="5">
        <f>COUNTIFS(Data!$H:$H,$A82,Data!$C:$C,CK$1,Data!$D:$D,CK$2)</f>
        <v>0</v>
      </c>
      <c r="CL82" s="5">
        <f>COUNTIFS(Data!$H:$H,$A82,Data!$C:$C,CL$1,Data!$D:$D,CL$2)</f>
        <v>0</v>
      </c>
      <c r="CM82" s="5">
        <f>COUNTIFS(Data!$H:$H,$A82,Data!$C:$C,CM$1,Data!$D:$D,CM$2)</f>
        <v>0</v>
      </c>
      <c r="CN82" s="5">
        <f>COUNTIFS(Data!$H:$H,$A82,Data!$C:$C,CN$1,Data!$D:$D,CN$2)</f>
        <v>0</v>
      </c>
      <c r="CO82" s="5">
        <f>COUNTIFS(Data!$H:$H,$A82,Data!$C:$C,CO$1,Data!$D:$D,CO$2)</f>
        <v>0</v>
      </c>
      <c r="CP82" s="5">
        <f>COUNTIFS(Data!$H:$H,$A82,Data!$C:$C,CP$1,Data!$D:$D,CP$2)</f>
        <v>0</v>
      </c>
      <c r="CQ82" s="5">
        <f>COUNTIFS(Data!$H:$H,$A82,Data!$C:$C,CQ$1,Data!$D:$D,CQ$2)</f>
        <v>0</v>
      </c>
      <c r="CR82" s="5">
        <f>COUNTIFS(Data!$H:$H,$A82,Data!$C:$C,CR$1,Data!$D:$D,CR$2)</f>
        <v>0</v>
      </c>
      <c r="CS82" s="5">
        <f>COUNTIFS(Data!$H:$H,$A82,Data!$C:$C,CS$1,Data!$D:$D,CS$2)</f>
        <v>0</v>
      </c>
      <c r="CT82" s="5">
        <f>COUNTIFS(Data!$H:$H,$A82,Data!$C:$C,CT$1,Data!$D:$D,CT$2)</f>
        <v>0</v>
      </c>
      <c r="CU82" s="5">
        <f>COUNTIFS(Data!$H:$H,$A82,Data!$C:$C,CU$1,Data!$D:$D,CU$2)</f>
        <v>0</v>
      </c>
      <c r="CV82" s="5">
        <f>COUNTIFS(Data!$H:$H,$A82,Data!$C:$C,CV$1,Data!$D:$D,CV$2)</f>
        <v>0</v>
      </c>
      <c r="CW82" s="5">
        <f t="shared" ref="CW82:CX82" si="81">SUMIF($B$2:$CV$2,CW$2, $B82:$CV82)</f>
        <v>1</v>
      </c>
      <c r="CX82" s="5">
        <f t="shared" si="81"/>
        <v>0</v>
      </c>
      <c r="CY82" s="5">
        <f t="shared" si="3"/>
        <v>1</v>
      </c>
    </row>
    <row r="83">
      <c r="A83" s="5" t="str">
        <f>Countries!A81</f>
        <v>SUI</v>
      </c>
      <c r="B83" s="5">
        <f>COUNTIFS(Data!$H:$H,$A83,Data!$C:$C,B$1,Data!$D:$D,B$2)</f>
        <v>0</v>
      </c>
      <c r="C83" s="5">
        <f>COUNTIFS(Data!$H:$H,$A83,Data!$C:$C,C$1,Data!$D:$D,C$2)</f>
        <v>0</v>
      </c>
      <c r="D83" s="5">
        <f>COUNTIFS(Data!$H:$H,$A83,Data!$C:$C,D$1,Data!$D:$D,D$2)</f>
        <v>0</v>
      </c>
      <c r="E83" s="5">
        <f>COUNTIFS(Data!$H:$H,$A83,Data!$C:$C,E$1,Data!$D:$D,E$2)</f>
        <v>0</v>
      </c>
      <c r="F83" s="5">
        <f>COUNTIFS(Data!$H:$H,$A83,Data!$C:$C,F$1,Data!$D:$D,F$2)</f>
        <v>0</v>
      </c>
      <c r="G83" s="5">
        <f>COUNTIFS(Data!$H:$H,$A83,Data!$C:$C,G$1,Data!$D:$D,G$2)</f>
        <v>0</v>
      </c>
      <c r="H83" s="5">
        <f>COUNTIFS(Data!$H:$H,$A83,Data!$C:$C,H$1,Data!$D:$D,H$2)</f>
        <v>0</v>
      </c>
      <c r="I83" s="5">
        <f>COUNTIFS(Data!$H:$H,$A83,Data!$C:$C,I$1,Data!$D:$D,I$2)</f>
        <v>0</v>
      </c>
      <c r="J83" s="5">
        <f>COUNTIFS(Data!$H:$H,$A83,Data!$C:$C,J$1,Data!$D:$D,J$2)</f>
        <v>0</v>
      </c>
      <c r="K83" s="5">
        <f>COUNTIFS(Data!$H:$H,$A83,Data!$C:$C,K$1,Data!$D:$D,K$2)</f>
        <v>0</v>
      </c>
      <c r="L83" s="5">
        <f>COUNTIFS(Data!$H:$H,$A83,Data!$C:$C,L$1,Data!$D:$D,L$2)</f>
        <v>0</v>
      </c>
      <c r="M83" s="5">
        <f>COUNTIFS(Data!$H:$H,$A83,Data!$C:$C,M$1,Data!$D:$D,M$2)</f>
        <v>0</v>
      </c>
      <c r="N83" s="5">
        <f>COUNTIFS(Data!$H:$H,$A83,Data!$C:$C,N$1,Data!$D:$D,N$2)</f>
        <v>0</v>
      </c>
      <c r="O83" s="5">
        <f>COUNTIFS(Data!$H:$H,$A83,Data!$C:$C,O$1,Data!$D:$D,O$2)</f>
        <v>0</v>
      </c>
      <c r="P83" s="5">
        <f>COUNTIFS(Data!$H:$H,$A83,Data!$C:$C,P$1,Data!$D:$D,P$2)</f>
        <v>0</v>
      </c>
      <c r="Q83" s="5">
        <f>COUNTIFS(Data!$H:$H,$A83,Data!$C:$C,Q$1,Data!$D:$D,Q$2)</f>
        <v>0</v>
      </c>
      <c r="R83" s="5">
        <f>COUNTIFS(Data!$H:$H,$A83,Data!$C:$C,R$1,Data!$D:$D,R$2)</f>
        <v>0</v>
      </c>
      <c r="S83" s="5">
        <f>COUNTIFS(Data!$H:$H,$A83,Data!$C:$C,S$1,Data!$D:$D,S$2)</f>
        <v>0</v>
      </c>
      <c r="T83" s="5">
        <f>COUNTIFS(Data!$H:$H,$A83,Data!$C:$C,T$1,Data!$D:$D,T$2)</f>
        <v>0</v>
      </c>
      <c r="U83" s="5">
        <f>COUNTIFS(Data!$H:$H,$A83,Data!$C:$C,U$1,Data!$D:$D,U$2)</f>
        <v>0</v>
      </c>
      <c r="V83" s="5">
        <f>COUNTIFS(Data!$H:$H,$A83,Data!$C:$C,V$1,Data!$D:$D,V$2)</f>
        <v>0</v>
      </c>
      <c r="W83" s="5">
        <f>COUNTIFS(Data!$H:$H,$A83,Data!$C:$C,W$1,Data!$D:$D,W$2)</f>
        <v>0</v>
      </c>
      <c r="X83" s="5">
        <f>COUNTIFS(Data!$H:$H,$A83,Data!$C:$C,X$1,Data!$D:$D,X$2)</f>
        <v>0</v>
      </c>
      <c r="Y83" s="5">
        <f>COUNTIFS(Data!$H:$H,$A83,Data!$C:$C,Y$1,Data!$D:$D,Y$2)</f>
        <v>0</v>
      </c>
      <c r="Z83" s="5">
        <f>COUNTIFS(Data!$H:$H,$A83,Data!$C:$C,Z$1,Data!$D:$D,Z$2)</f>
        <v>0</v>
      </c>
      <c r="AA83" s="5">
        <f>COUNTIFS(Data!$H:$H,$A83,Data!$C:$C,AA$1,Data!$D:$D,AA$2)</f>
        <v>0</v>
      </c>
      <c r="AB83" s="5">
        <f>COUNTIFS(Data!$H:$H,$A83,Data!$C:$C,AB$1,Data!$D:$D,AB$2)</f>
        <v>0</v>
      </c>
      <c r="AC83" s="5">
        <f>COUNTIFS(Data!$H:$H,$A83,Data!$C:$C,AC$1,Data!$D:$D,AC$2)</f>
        <v>0</v>
      </c>
      <c r="AD83" s="5">
        <f>COUNTIFS(Data!$H:$H,$A83,Data!$C:$C,AD$1,Data!$D:$D,AD$2)</f>
        <v>0</v>
      </c>
      <c r="AE83" s="5">
        <f>COUNTIFS(Data!$H:$H,$A83,Data!$C:$C,AE$1,Data!$D:$D,AE$2)</f>
        <v>0</v>
      </c>
      <c r="AF83" s="5">
        <f>COUNTIFS(Data!$H:$H,$A83,Data!$C:$C,AF$1,Data!$D:$D,AF$2)</f>
        <v>1</v>
      </c>
      <c r="AG83" s="5">
        <f>COUNTIFS(Data!$H:$H,$A83,Data!$C:$C,AG$1,Data!$D:$D,AG$2)</f>
        <v>1</v>
      </c>
      <c r="AH83" s="5">
        <f>COUNTIFS(Data!$H:$H,$A83,Data!$C:$C,AH$1,Data!$D:$D,AH$2)</f>
        <v>0</v>
      </c>
      <c r="AI83" s="5">
        <f>COUNTIFS(Data!$H:$H,$A83,Data!$C:$C,AI$1,Data!$D:$D,AI$2)</f>
        <v>1</v>
      </c>
      <c r="AJ83" s="5">
        <f>COUNTIFS(Data!$H:$H,$A83,Data!$C:$C,AJ$1,Data!$D:$D,AJ$2)</f>
        <v>0</v>
      </c>
      <c r="AK83" s="5">
        <f>COUNTIFS(Data!$H:$H,$A83,Data!$C:$C,AK$1,Data!$D:$D,AK$2)</f>
        <v>0</v>
      </c>
      <c r="AL83" s="5">
        <f>COUNTIFS(Data!$H:$H,$A83,Data!$C:$C,AL$1,Data!$D:$D,AL$2)</f>
        <v>0</v>
      </c>
      <c r="AM83" s="5">
        <f>COUNTIFS(Data!$H:$H,$A83,Data!$C:$C,AM$1,Data!$D:$D,AM$2)</f>
        <v>0</v>
      </c>
      <c r="AN83" s="5">
        <f>COUNTIFS(Data!$H:$H,$A83,Data!$C:$C,AN$1,Data!$D:$D,AN$2)</f>
        <v>0</v>
      </c>
      <c r="AO83" s="5">
        <f>COUNTIFS(Data!$H:$H,$A83,Data!$C:$C,AO$1,Data!$D:$D,AO$2)</f>
        <v>0</v>
      </c>
      <c r="AP83" s="5">
        <f>COUNTIFS(Data!$H:$H,$A83,Data!$C:$C,AP$1,Data!$D:$D,AP$2)</f>
        <v>0</v>
      </c>
      <c r="AQ83" s="5">
        <f>COUNTIFS(Data!$H:$H,$A83,Data!$C:$C,AQ$1,Data!$D:$D,AQ$2)</f>
        <v>0</v>
      </c>
      <c r="AR83" s="5">
        <f>COUNTIFS(Data!$H:$H,$A83,Data!$C:$C,AR$1,Data!$D:$D,AR$2)</f>
        <v>0</v>
      </c>
      <c r="AS83" s="5">
        <f>COUNTIFS(Data!$H:$H,$A83,Data!$C:$C,AS$1,Data!$D:$D,AS$2)</f>
        <v>0</v>
      </c>
      <c r="AT83" s="5">
        <f>COUNTIFS(Data!$H:$H,$A83,Data!$C:$C,AT$1,Data!$D:$D,AT$2)</f>
        <v>0</v>
      </c>
      <c r="AU83" s="5">
        <f>COUNTIFS(Data!$H:$H,$A83,Data!$C:$C,AU$1,Data!$D:$D,AU$2)</f>
        <v>0</v>
      </c>
      <c r="AV83" s="5">
        <f>COUNTIFS(Data!$H:$H,$A83,Data!$C:$C,AV$1,Data!$D:$D,AV$2)</f>
        <v>0</v>
      </c>
      <c r="AW83" s="5">
        <f>COUNTIFS(Data!$H:$H,$A83,Data!$C:$C,AW$1,Data!$D:$D,AW$2)</f>
        <v>0</v>
      </c>
      <c r="AX83" s="5">
        <f>COUNTIFS(Data!$H:$H,$A83,Data!$C:$C,AX$1,Data!$D:$D,AX$2)</f>
        <v>0</v>
      </c>
      <c r="AY83" s="5">
        <f>COUNTIFS(Data!$H:$H,$A83,Data!$C:$C,AY$1,Data!$D:$D,AY$2)</f>
        <v>0</v>
      </c>
      <c r="AZ83" s="5">
        <f>COUNTIFS(Data!$H:$H,$A83,Data!$C:$C,AZ$1,Data!$D:$D,AZ$2)</f>
        <v>0</v>
      </c>
      <c r="BA83" s="5">
        <f>COUNTIFS(Data!$H:$H,$A83,Data!$C:$C,BA$1,Data!$D:$D,BA$2)</f>
        <v>0</v>
      </c>
      <c r="BB83" s="5">
        <f>COUNTIFS(Data!$H:$H,$A83,Data!$C:$C,BB$1,Data!$D:$D,BB$2)</f>
        <v>0</v>
      </c>
      <c r="BC83" s="5">
        <f>COUNTIFS(Data!$H:$H,$A83,Data!$C:$C,BC$1,Data!$D:$D,BC$2)</f>
        <v>0</v>
      </c>
      <c r="BD83" s="5">
        <f>COUNTIFS(Data!$H:$H,$A83,Data!$C:$C,BD$1,Data!$D:$D,BD$2)</f>
        <v>0</v>
      </c>
      <c r="BE83" s="5">
        <f>COUNTIFS(Data!$H:$H,$A83,Data!$C:$C,BE$1,Data!$D:$D,BE$2)</f>
        <v>0</v>
      </c>
      <c r="BF83" s="5">
        <f>COUNTIFS(Data!$H:$H,$A83,Data!$C:$C,BF$1,Data!$D:$D,BF$2)</f>
        <v>0</v>
      </c>
      <c r="BG83" s="5">
        <f>COUNTIFS(Data!$H:$H,$A83,Data!$C:$C,BG$1,Data!$D:$D,BG$2)</f>
        <v>0</v>
      </c>
      <c r="BH83" s="5">
        <f>COUNTIFS(Data!$H:$H,$A83,Data!$C:$C,BH$1,Data!$D:$D,BH$2)</f>
        <v>0</v>
      </c>
      <c r="BI83" s="5">
        <f>COUNTIFS(Data!$H:$H,$A83,Data!$C:$C,BI$1,Data!$D:$D,BI$2)</f>
        <v>0</v>
      </c>
      <c r="BJ83" s="5">
        <f>COUNTIFS(Data!$H:$H,$A83,Data!$C:$C,BJ$1,Data!$D:$D,BJ$2)</f>
        <v>0</v>
      </c>
      <c r="BK83" s="5">
        <f>COUNTIFS(Data!$H:$H,$A83,Data!$C:$C,BK$1,Data!$D:$D,BK$2)</f>
        <v>0</v>
      </c>
      <c r="BL83" s="5">
        <f>COUNTIFS(Data!$H:$H,$A83,Data!$C:$C,BL$1,Data!$D:$D,BL$2)</f>
        <v>0</v>
      </c>
      <c r="BM83" s="5">
        <f>COUNTIFS(Data!$H:$H,$A83,Data!$C:$C,BM$1,Data!$D:$D,BM$2)</f>
        <v>0</v>
      </c>
      <c r="BN83" s="5">
        <f>COUNTIFS(Data!$H:$H,$A83,Data!$C:$C,BN$1,Data!$D:$D,BN$2)</f>
        <v>0</v>
      </c>
      <c r="BO83" s="5">
        <f>COUNTIFS(Data!$H:$H,$A83,Data!$C:$C,BO$1,Data!$D:$D,BO$2)</f>
        <v>0</v>
      </c>
      <c r="BP83" s="5">
        <f>COUNTIFS(Data!$H:$H,$A83,Data!$C:$C,BP$1,Data!$D:$D,BP$2)</f>
        <v>0</v>
      </c>
      <c r="BQ83" s="5">
        <f>COUNTIFS(Data!$H:$H,$A83,Data!$C:$C,BQ$1,Data!$D:$D,BQ$2)</f>
        <v>0</v>
      </c>
      <c r="BR83" s="5">
        <f>COUNTIFS(Data!$H:$H,$A83,Data!$C:$C,BR$1,Data!$D:$D,BR$2)</f>
        <v>0</v>
      </c>
      <c r="BS83" s="5">
        <f>COUNTIFS(Data!$H:$H,$A83,Data!$C:$C,BS$1,Data!$D:$D,BS$2)</f>
        <v>0</v>
      </c>
      <c r="BT83" s="5">
        <f>COUNTIFS(Data!$H:$H,$A83,Data!$C:$C,BT$1,Data!$D:$D,BT$2)</f>
        <v>0</v>
      </c>
      <c r="BU83" s="5">
        <f>COUNTIFS(Data!$H:$H,$A83,Data!$C:$C,BU$1,Data!$D:$D,BU$2)</f>
        <v>0</v>
      </c>
      <c r="BV83" s="5">
        <f>COUNTIFS(Data!$H:$H,$A83,Data!$C:$C,BV$1,Data!$D:$D,BV$2)</f>
        <v>0</v>
      </c>
      <c r="BW83" s="5">
        <f>COUNTIFS(Data!$H:$H,$A83,Data!$C:$C,BW$1,Data!$D:$D,BW$2)</f>
        <v>0</v>
      </c>
      <c r="BX83" s="5">
        <f>COUNTIFS(Data!$H:$H,$A83,Data!$C:$C,BX$1,Data!$D:$D,BX$2)</f>
        <v>0</v>
      </c>
      <c r="BY83" s="5">
        <f>COUNTIFS(Data!$H:$H,$A83,Data!$C:$C,BY$1,Data!$D:$D,BY$2)</f>
        <v>0</v>
      </c>
      <c r="BZ83" s="5">
        <f>COUNTIFS(Data!$H:$H,$A83,Data!$C:$C,BZ$1,Data!$D:$D,BZ$2)</f>
        <v>0</v>
      </c>
      <c r="CA83" s="5">
        <f>COUNTIFS(Data!$H:$H,$A83,Data!$C:$C,CA$1,Data!$D:$D,CA$2)</f>
        <v>0</v>
      </c>
      <c r="CB83" s="5">
        <f>COUNTIFS(Data!$H:$H,$A83,Data!$C:$C,CB$1,Data!$D:$D,CB$2)</f>
        <v>0</v>
      </c>
      <c r="CC83" s="5">
        <f>COUNTIFS(Data!$H:$H,$A83,Data!$C:$C,CC$1,Data!$D:$D,CC$2)</f>
        <v>0</v>
      </c>
      <c r="CD83" s="5">
        <f>COUNTIFS(Data!$H:$H,$A83,Data!$C:$C,CD$1,Data!$D:$D,CD$2)</f>
        <v>0</v>
      </c>
      <c r="CE83" s="5">
        <f>COUNTIFS(Data!$H:$H,$A83,Data!$C:$C,CE$1,Data!$D:$D,CE$2)</f>
        <v>0</v>
      </c>
      <c r="CF83" s="5">
        <f>COUNTIFS(Data!$H:$H,$A83,Data!$C:$C,CF$1,Data!$D:$D,CF$2)</f>
        <v>0</v>
      </c>
      <c r="CG83" s="5">
        <f>COUNTIFS(Data!$H:$H,$A83,Data!$C:$C,CG$1,Data!$D:$D,CG$2)</f>
        <v>0</v>
      </c>
      <c r="CH83" s="5">
        <f>COUNTIFS(Data!$H:$H,$A83,Data!$C:$C,CH$1,Data!$D:$D,CH$2)</f>
        <v>0</v>
      </c>
      <c r="CI83" s="5">
        <f>COUNTIFS(Data!$H:$H,$A83,Data!$C:$C,CI$1,Data!$D:$D,CI$2)</f>
        <v>1</v>
      </c>
      <c r="CJ83" s="5">
        <f>COUNTIFS(Data!$H:$H,$A83,Data!$C:$C,CJ$1,Data!$D:$D,CJ$2)</f>
        <v>0</v>
      </c>
      <c r="CK83" s="5">
        <f>COUNTIFS(Data!$H:$H,$A83,Data!$C:$C,CK$1,Data!$D:$D,CK$2)</f>
        <v>0</v>
      </c>
      <c r="CL83" s="5">
        <f>COUNTIFS(Data!$H:$H,$A83,Data!$C:$C,CL$1,Data!$D:$D,CL$2)</f>
        <v>0</v>
      </c>
      <c r="CM83" s="5">
        <f>COUNTIFS(Data!$H:$H,$A83,Data!$C:$C,CM$1,Data!$D:$D,CM$2)</f>
        <v>0</v>
      </c>
      <c r="CN83" s="5">
        <f>COUNTIFS(Data!$H:$H,$A83,Data!$C:$C,CN$1,Data!$D:$D,CN$2)</f>
        <v>0</v>
      </c>
      <c r="CO83" s="5">
        <f>COUNTIFS(Data!$H:$H,$A83,Data!$C:$C,CO$1,Data!$D:$D,CO$2)</f>
        <v>0</v>
      </c>
      <c r="CP83" s="5">
        <f>COUNTIFS(Data!$H:$H,$A83,Data!$C:$C,CP$1,Data!$D:$D,CP$2)</f>
        <v>0</v>
      </c>
      <c r="CQ83" s="5">
        <f>COUNTIFS(Data!$H:$H,$A83,Data!$C:$C,CQ$1,Data!$D:$D,CQ$2)</f>
        <v>0</v>
      </c>
      <c r="CR83" s="5">
        <f>COUNTIFS(Data!$H:$H,$A83,Data!$C:$C,CR$1,Data!$D:$D,CR$2)</f>
        <v>0</v>
      </c>
      <c r="CS83" s="5">
        <f>COUNTIFS(Data!$H:$H,$A83,Data!$C:$C,CS$1,Data!$D:$D,CS$2)</f>
        <v>0</v>
      </c>
      <c r="CT83" s="5">
        <f>COUNTIFS(Data!$H:$H,$A83,Data!$C:$C,CT$1,Data!$D:$D,CT$2)</f>
        <v>0</v>
      </c>
      <c r="CU83" s="5">
        <f>COUNTIFS(Data!$H:$H,$A83,Data!$C:$C,CU$1,Data!$D:$D,CU$2)</f>
        <v>0</v>
      </c>
      <c r="CV83" s="5">
        <f>COUNTIFS(Data!$H:$H,$A83,Data!$C:$C,CV$1,Data!$D:$D,CV$2)</f>
        <v>0</v>
      </c>
      <c r="CW83" s="5">
        <f t="shared" ref="CW83:CX83" si="82">SUMIF($B$2:$CV$2,CW$2, $B83:$CV83)</f>
        <v>1</v>
      </c>
      <c r="CX83" s="5">
        <f t="shared" si="82"/>
        <v>3</v>
      </c>
      <c r="CY83" s="5">
        <f t="shared" si="3"/>
        <v>4</v>
      </c>
    </row>
    <row r="84">
      <c r="A84" s="5" t="str">
        <f>Countries!A82</f>
        <v>SVK</v>
      </c>
      <c r="B84" s="5">
        <f>COUNTIFS(Data!$H:$H,$A84,Data!$C:$C,B$1,Data!$D:$D,B$2)</f>
        <v>0</v>
      </c>
      <c r="C84" s="5">
        <f>COUNTIFS(Data!$H:$H,$A84,Data!$C:$C,C$1,Data!$D:$D,C$2)</f>
        <v>0</v>
      </c>
      <c r="D84" s="5">
        <f>COUNTIFS(Data!$H:$H,$A84,Data!$C:$C,D$1,Data!$D:$D,D$2)</f>
        <v>0</v>
      </c>
      <c r="E84" s="5">
        <f>COUNTIFS(Data!$H:$H,$A84,Data!$C:$C,E$1,Data!$D:$D,E$2)</f>
        <v>0</v>
      </c>
      <c r="F84" s="5">
        <f>COUNTIFS(Data!$H:$H,$A84,Data!$C:$C,F$1,Data!$D:$D,F$2)</f>
        <v>0</v>
      </c>
      <c r="G84" s="5">
        <f>COUNTIFS(Data!$H:$H,$A84,Data!$C:$C,G$1,Data!$D:$D,G$2)</f>
        <v>0</v>
      </c>
      <c r="H84" s="5">
        <f>COUNTIFS(Data!$H:$H,$A84,Data!$C:$C,H$1,Data!$D:$D,H$2)</f>
        <v>0</v>
      </c>
      <c r="I84" s="5">
        <f>COUNTIFS(Data!$H:$H,$A84,Data!$C:$C,I$1,Data!$D:$D,I$2)</f>
        <v>0</v>
      </c>
      <c r="J84" s="5">
        <f>COUNTIFS(Data!$H:$H,$A84,Data!$C:$C,J$1,Data!$D:$D,J$2)</f>
        <v>0</v>
      </c>
      <c r="K84" s="5">
        <f>COUNTIFS(Data!$H:$H,$A84,Data!$C:$C,K$1,Data!$D:$D,K$2)</f>
        <v>0</v>
      </c>
      <c r="L84" s="5">
        <f>COUNTIFS(Data!$H:$H,$A84,Data!$C:$C,L$1,Data!$D:$D,L$2)</f>
        <v>0</v>
      </c>
      <c r="M84" s="5">
        <f>COUNTIFS(Data!$H:$H,$A84,Data!$C:$C,M$1,Data!$D:$D,M$2)</f>
        <v>0</v>
      </c>
      <c r="N84" s="5">
        <f>COUNTIFS(Data!$H:$H,$A84,Data!$C:$C,N$1,Data!$D:$D,N$2)</f>
        <v>0</v>
      </c>
      <c r="O84" s="5">
        <f>COUNTIFS(Data!$H:$H,$A84,Data!$C:$C,O$1,Data!$D:$D,O$2)</f>
        <v>0</v>
      </c>
      <c r="P84" s="5">
        <f>COUNTIFS(Data!$H:$H,$A84,Data!$C:$C,P$1,Data!$D:$D,P$2)</f>
        <v>0</v>
      </c>
      <c r="Q84" s="5">
        <f>COUNTIFS(Data!$H:$H,$A84,Data!$C:$C,Q$1,Data!$D:$D,Q$2)</f>
        <v>0</v>
      </c>
      <c r="R84" s="5">
        <f>COUNTIFS(Data!$H:$H,$A84,Data!$C:$C,R$1,Data!$D:$D,R$2)</f>
        <v>0</v>
      </c>
      <c r="S84" s="5">
        <f>COUNTIFS(Data!$H:$H,$A84,Data!$C:$C,S$1,Data!$D:$D,S$2)</f>
        <v>0</v>
      </c>
      <c r="T84" s="5">
        <f>COUNTIFS(Data!$H:$H,$A84,Data!$C:$C,T$1,Data!$D:$D,T$2)</f>
        <v>0</v>
      </c>
      <c r="U84" s="5">
        <f>COUNTIFS(Data!$H:$H,$A84,Data!$C:$C,U$1,Data!$D:$D,U$2)</f>
        <v>0</v>
      </c>
      <c r="V84" s="5">
        <f>COUNTIFS(Data!$H:$H,$A84,Data!$C:$C,V$1,Data!$D:$D,V$2)</f>
        <v>0</v>
      </c>
      <c r="W84" s="5">
        <f>COUNTIFS(Data!$H:$H,$A84,Data!$C:$C,W$1,Data!$D:$D,W$2)</f>
        <v>0</v>
      </c>
      <c r="X84" s="5">
        <f>COUNTIFS(Data!$H:$H,$A84,Data!$C:$C,X$1,Data!$D:$D,X$2)</f>
        <v>1</v>
      </c>
      <c r="Y84" s="5">
        <f>COUNTIFS(Data!$H:$H,$A84,Data!$C:$C,Y$1,Data!$D:$D,Y$2)</f>
        <v>0</v>
      </c>
      <c r="Z84" s="5">
        <f>COUNTIFS(Data!$H:$H,$A84,Data!$C:$C,Z$1,Data!$D:$D,Z$2)</f>
        <v>0</v>
      </c>
      <c r="AA84" s="5">
        <f>COUNTIFS(Data!$H:$H,$A84,Data!$C:$C,AA$1,Data!$D:$D,AA$2)</f>
        <v>0</v>
      </c>
      <c r="AB84" s="5">
        <f>COUNTIFS(Data!$H:$H,$A84,Data!$C:$C,AB$1,Data!$D:$D,AB$2)</f>
        <v>0</v>
      </c>
      <c r="AC84" s="5">
        <f>COUNTIFS(Data!$H:$H,$A84,Data!$C:$C,AC$1,Data!$D:$D,AC$2)</f>
        <v>0</v>
      </c>
      <c r="AD84" s="5">
        <f>COUNTIFS(Data!$H:$H,$A84,Data!$C:$C,AD$1,Data!$D:$D,AD$2)</f>
        <v>0</v>
      </c>
      <c r="AE84" s="5">
        <f>COUNTIFS(Data!$H:$H,$A84,Data!$C:$C,AE$1,Data!$D:$D,AE$2)</f>
        <v>0</v>
      </c>
      <c r="AF84" s="5">
        <f>COUNTIFS(Data!$H:$H,$A84,Data!$C:$C,AF$1,Data!$D:$D,AF$2)</f>
        <v>0</v>
      </c>
      <c r="AG84" s="5">
        <f>COUNTIFS(Data!$H:$H,$A84,Data!$C:$C,AG$1,Data!$D:$D,AG$2)</f>
        <v>0</v>
      </c>
      <c r="AH84" s="5">
        <f>COUNTIFS(Data!$H:$H,$A84,Data!$C:$C,AH$1,Data!$D:$D,AH$2)</f>
        <v>0</v>
      </c>
      <c r="AI84" s="5">
        <f>COUNTIFS(Data!$H:$H,$A84,Data!$C:$C,AI$1,Data!$D:$D,AI$2)</f>
        <v>0</v>
      </c>
      <c r="AJ84" s="5">
        <f>COUNTIFS(Data!$H:$H,$A84,Data!$C:$C,AJ$1,Data!$D:$D,AJ$2)</f>
        <v>0</v>
      </c>
      <c r="AK84" s="5">
        <f>COUNTIFS(Data!$H:$H,$A84,Data!$C:$C,AK$1,Data!$D:$D,AK$2)</f>
        <v>0</v>
      </c>
      <c r="AL84" s="5">
        <f>COUNTIFS(Data!$H:$H,$A84,Data!$C:$C,AL$1,Data!$D:$D,AL$2)</f>
        <v>0</v>
      </c>
      <c r="AM84" s="5">
        <f>COUNTIFS(Data!$H:$H,$A84,Data!$C:$C,AM$1,Data!$D:$D,AM$2)</f>
        <v>0</v>
      </c>
      <c r="AN84" s="5">
        <f>COUNTIFS(Data!$H:$H,$A84,Data!$C:$C,AN$1,Data!$D:$D,AN$2)</f>
        <v>0</v>
      </c>
      <c r="AO84" s="5">
        <f>COUNTIFS(Data!$H:$H,$A84,Data!$C:$C,AO$1,Data!$D:$D,AO$2)</f>
        <v>0</v>
      </c>
      <c r="AP84" s="5">
        <f>COUNTIFS(Data!$H:$H,$A84,Data!$C:$C,AP$1,Data!$D:$D,AP$2)</f>
        <v>0</v>
      </c>
      <c r="AQ84" s="5">
        <f>COUNTIFS(Data!$H:$H,$A84,Data!$C:$C,AQ$1,Data!$D:$D,AQ$2)</f>
        <v>0</v>
      </c>
      <c r="AR84" s="5">
        <f>COUNTIFS(Data!$H:$H,$A84,Data!$C:$C,AR$1,Data!$D:$D,AR$2)</f>
        <v>0</v>
      </c>
      <c r="AS84" s="5">
        <f>COUNTIFS(Data!$H:$H,$A84,Data!$C:$C,AS$1,Data!$D:$D,AS$2)</f>
        <v>1</v>
      </c>
      <c r="AT84" s="5">
        <f>COUNTIFS(Data!$H:$H,$A84,Data!$C:$C,AT$1,Data!$D:$D,AT$2)</f>
        <v>0</v>
      </c>
      <c r="AU84" s="5">
        <f>COUNTIFS(Data!$H:$H,$A84,Data!$C:$C,AU$1,Data!$D:$D,AU$2)</f>
        <v>0</v>
      </c>
      <c r="AV84" s="5">
        <f>COUNTIFS(Data!$H:$H,$A84,Data!$C:$C,AV$1,Data!$D:$D,AV$2)</f>
        <v>0</v>
      </c>
      <c r="AW84" s="5">
        <f>COUNTIFS(Data!$H:$H,$A84,Data!$C:$C,AW$1,Data!$D:$D,AW$2)</f>
        <v>0</v>
      </c>
      <c r="AX84" s="5">
        <f>COUNTIFS(Data!$H:$H,$A84,Data!$C:$C,AX$1,Data!$D:$D,AX$2)</f>
        <v>0</v>
      </c>
      <c r="AY84" s="5">
        <f>COUNTIFS(Data!$H:$H,$A84,Data!$C:$C,AY$1,Data!$D:$D,AY$2)</f>
        <v>0</v>
      </c>
      <c r="AZ84" s="5">
        <f>COUNTIFS(Data!$H:$H,$A84,Data!$C:$C,AZ$1,Data!$D:$D,AZ$2)</f>
        <v>0</v>
      </c>
      <c r="BA84" s="5">
        <f>COUNTIFS(Data!$H:$H,$A84,Data!$C:$C,BA$1,Data!$D:$D,BA$2)</f>
        <v>0</v>
      </c>
      <c r="BB84" s="5">
        <f>COUNTIFS(Data!$H:$H,$A84,Data!$C:$C,BB$1,Data!$D:$D,BB$2)</f>
        <v>0</v>
      </c>
      <c r="BC84" s="5">
        <f>COUNTIFS(Data!$H:$H,$A84,Data!$C:$C,BC$1,Data!$D:$D,BC$2)</f>
        <v>0</v>
      </c>
      <c r="BD84" s="5">
        <f>COUNTIFS(Data!$H:$H,$A84,Data!$C:$C,BD$1,Data!$D:$D,BD$2)</f>
        <v>0</v>
      </c>
      <c r="BE84" s="5">
        <f>COUNTIFS(Data!$H:$H,$A84,Data!$C:$C,BE$1,Data!$D:$D,BE$2)</f>
        <v>0</v>
      </c>
      <c r="BF84" s="5">
        <f>COUNTIFS(Data!$H:$H,$A84,Data!$C:$C,BF$1,Data!$D:$D,BF$2)</f>
        <v>0</v>
      </c>
      <c r="BG84" s="5">
        <f>COUNTIFS(Data!$H:$H,$A84,Data!$C:$C,BG$1,Data!$D:$D,BG$2)</f>
        <v>0</v>
      </c>
      <c r="BH84" s="5">
        <f>COUNTIFS(Data!$H:$H,$A84,Data!$C:$C,BH$1,Data!$D:$D,BH$2)</f>
        <v>0</v>
      </c>
      <c r="BI84" s="5">
        <f>COUNTIFS(Data!$H:$H,$A84,Data!$C:$C,BI$1,Data!$D:$D,BI$2)</f>
        <v>0</v>
      </c>
      <c r="BJ84" s="5">
        <f>COUNTIFS(Data!$H:$H,$A84,Data!$C:$C,BJ$1,Data!$D:$D,BJ$2)</f>
        <v>0</v>
      </c>
      <c r="BK84" s="5">
        <f>COUNTIFS(Data!$H:$H,$A84,Data!$C:$C,BK$1,Data!$D:$D,BK$2)</f>
        <v>0</v>
      </c>
      <c r="BL84" s="5">
        <f>COUNTIFS(Data!$H:$H,$A84,Data!$C:$C,BL$1,Data!$D:$D,BL$2)</f>
        <v>0</v>
      </c>
      <c r="BM84" s="5">
        <f>COUNTIFS(Data!$H:$H,$A84,Data!$C:$C,BM$1,Data!$D:$D,BM$2)</f>
        <v>0</v>
      </c>
      <c r="BN84" s="5">
        <f>COUNTIFS(Data!$H:$H,$A84,Data!$C:$C,BN$1,Data!$D:$D,BN$2)</f>
        <v>0</v>
      </c>
      <c r="BO84" s="5">
        <f>COUNTIFS(Data!$H:$H,$A84,Data!$C:$C,BO$1,Data!$D:$D,BO$2)</f>
        <v>0</v>
      </c>
      <c r="BP84" s="5">
        <f>COUNTIFS(Data!$H:$H,$A84,Data!$C:$C,BP$1,Data!$D:$D,BP$2)</f>
        <v>0</v>
      </c>
      <c r="BQ84" s="5">
        <f>COUNTIFS(Data!$H:$H,$A84,Data!$C:$C,BQ$1,Data!$D:$D,BQ$2)</f>
        <v>0</v>
      </c>
      <c r="BR84" s="5">
        <f>COUNTIFS(Data!$H:$H,$A84,Data!$C:$C,BR$1,Data!$D:$D,BR$2)</f>
        <v>0</v>
      </c>
      <c r="BS84" s="5">
        <f>COUNTIFS(Data!$H:$H,$A84,Data!$C:$C,BS$1,Data!$D:$D,BS$2)</f>
        <v>0</v>
      </c>
      <c r="BT84" s="5">
        <f>COUNTIFS(Data!$H:$H,$A84,Data!$C:$C,BT$1,Data!$D:$D,BT$2)</f>
        <v>0</v>
      </c>
      <c r="BU84" s="5">
        <f>COUNTIFS(Data!$H:$H,$A84,Data!$C:$C,BU$1,Data!$D:$D,BU$2)</f>
        <v>0</v>
      </c>
      <c r="BV84" s="5">
        <f>COUNTIFS(Data!$H:$H,$A84,Data!$C:$C,BV$1,Data!$D:$D,BV$2)</f>
        <v>0</v>
      </c>
      <c r="BW84" s="5">
        <f>COUNTIFS(Data!$H:$H,$A84,Data!$C:$C,BW$1,Data!$D:$D,BW$2)</f>
        <v>0</v>
      </c>
      <c r="BX84" s="5">
        <f>COUNTIFS(Data!$H:$H,$A84,Data!$C:$C,BX$1,Data!$D:$D,BX$2)</f>
        <v>0</v>
      </c>
      <c r="BY84" s="5">
        <f>COUNTIFS(Data!$H:$H,$A84,Data!$C:$C,BY$1,Data!$D:$D,BY$2)</f>
        <v>0</v>
      </c>
      <c r="BZ84" s="5">
        <f>COUNTIFS(Data!$H:$H,$A84,Data!$C:$C,BZ$1,Data!$D:$D,BZ$2)</f>
        <v>0</v>
      </c>
      <c r="CA84" s="5">
        <f>COUNTIFS(Data!$H:$H,$A84,Data!$C:$C,CA$1,Data!$D:$D,CA$2)</f>
        <v>0</v>
      </c>
      <c r="CB84" s="5">
        <f>COUNTIFS(Data!$H:$H,$A84,Data!$C:$C,CB$1,Data!$D:$D,CB$2)</f>
        <v>0</v>
      </c>
      <c r="CC84" s="5">
        <f>COUNTIFS(Data!$H:$H,$A84,Data!$C:$C,CC$1,Data!$D:$D,CC$2)</f>
        <v>0</v>
      </c>
      <c r="CD84" s="5">
        <f>COUNTIFS(Data!$H:$H,$A84,Data!$C:$C,CD$1,Data!$D:$D,CD$2)</f>
        <v>0</v>
      </c>
      <c r="CE84" s="5">
        <f>COUNTIFS(Data!$H:$H,$A84,Data!$C:$C,CE$1,Data!$D:$D,CE$2)</f>
        <v>0</v>
      </c>
      <c r="CF84" s="5">
        <f>COUNTIFS(Data!$H:$H,$A84,Data!$C:$C,CF$1,Data!$D:$D,CF$2)</f>
        <v>0</v>
      </c>
      <c r="CG84" s="5">
        <f>COUNTIFS(Data!$H:$H,$A84,Data!$C:$C,CG$1,Data!$D:$D,CG$2)</f>
        <v>0</v>
      </c>
      <c r="CH84" s="5">
        <f>COUNTIFS(Data!$H:$H,$A84,Data!$C:$C,CH$1,Data!$D:$D,CH$2)</f>
        <v>0</v>
      </c>
      <c r="CI84" s="5">
        <f>COUNTIFS(Data!$H:$H,$A84,Data!$C:$C,CI$1,Data!$D:$D,CI$2)</f>
        <v>0</v>
      </c>
      <c r="CJ84" s="5">
        <f>COUNTIFS(Data!$H:$H,$A84,Data!$C:$C,CJ$1,Data!$D:$D,CJ$2)</f>
        <v>0</v>
      </c>
      <c r="CK84" s="5">
        <f>COUNTIFS(Data!$H:$H,$A84,Data!$C:$C,CK$1,Data!$D:$D,CK$2)</f>
        <v>0</v>
      </c>
      <c r="CL84" s="5">
        <f>COUNTIFS(Data!$H:$H,$A84,Data!$C:$C,CL$1,Data!$D:$D,CL$2)</f>
        <v>0</v>
      </c>
      <c r="CM84" s="5">
        <f>COUNTIFS(Data!$H:$H,$A84,Data!$C:$C,CM$1,Data!$D:$D,CM$2)</f>
        <v>0</v>
      </c>
      <c r="CN84" s="5">
        <f>COUNTIFS(Data!$H:$H,$A84,Data!$C:$C,CN$1,Data!$D:$D,CN$2)</f>
        <v>0</v>
      </c>
      <c r="CO84" s="5">
        <f>COUNTIFS(Data!$H:$H,$A84,Data!$C:$C,CO$1,Data!$D:$D,CO$2)</f>
        <v>0</v>
      </c>
      <c r="CP84" s="5">
        <f>COUNTIFS(Data!$H:$H,$A84,Data!$C:$C,CP$1,Data!$D:$D,CP$2)</f>
        <v>0</v>
      </c>
      <c r="CQ84" s="5">
        <f>COUNTIFS(Data!$H:$H,$A84,Data!$C:$C,CQ$1,Data!$D:$D,CQ$2)</f>
        <v>0</v>
      </c>
      <c r="CR84" s="5">
        <f>COUNTIFS(Data!$H:$H,$A84,Data!$C:$C,CR$1,Data!$D:$D,CR$2)</f>
        <v>0</v>
      </c>
      <c r="CS84" s="5">
        <f>COUNTIFS(Data!$H:$H,$A84,Data!$C:$C,CS$1,Data!$D:$D,CS$2)</f>
        <v>0</v>
      </c>
      <c r="CT84" s="5">
        <f>COUNTIFS(Data!$H:$H,$A84,Data!$C:$C,CT$1,Data!$D:$D,CT$2)</f>
        <v>0</v>
      </c>
      <c r="CU84" s="5">
        <f>COUNTIFS(Data!$H:$H,$A84,Data!$C:$C,CU$1,Data!$D:$D,CU$2)</f>
        <v>0</v>
      </c>
      <c r="CV84" s="5">
        <f>COUNTIFS(Data!$H:$H,$A84,Data!$C:$C,CV$1,Data!$D:$D,CV$2)</f>
        <v>0</v>
      </c>
      <c r="CW84" s="5">
        <f t="shared" ref="CW84:CX84" si="83">SUMIF($B$2:$CV$2,CW$2, $B84:$CV84)</f>
        <v>2</v>
      </c>
      <c r="CX84" s="5">
        <f t="shared" si="83"/>
        <v>0</v>
      </c>
      <c r="CY84" s="5">
        <f t="shared" si="3"/>
        <v>2</v>
      </c>
    </row>
    <row r="85">
      <c r="A85" s="5" t="str">
        <f>Countries!A83</f>
        <v>SWE</v>
      </c>
      <c r="B85" s="5">
        <f>COUNTIFS(Data!$H:$H,$A85,Data!$C:$C,B$1,Data!$D:$D,B$2)</f>
        <v>0</v>
      </c>
      <c r="C85" s="5">
        <f>COUNTIFS(Data!$H:$H,$A85,Data!$C:$C,C$1,Data!$D:$D,C$2)</f>
        <v>0</v>
      </c>
      <c r="D85" s="5">
        <f>COUNTIFS(Data!$H:$H,$A85,Data!$C:$C,D$1,Data!$D:$D,D$2)</f>
        <v>0</v>
      </c>
      <c r="E85" s="5">
        <f>COUNTIFS(Data!$H:$H,$A85,Data!$C:$C,E$1,Data!$D:$D,E$2)</f>
        <v>0</v>
      </c>
      <c r="F85" s="5">
        <f>COUNTIFS(Data!$H:$H,$A85,Data!$C:$C,F$1,Data!$D:$D,F$2)</f>
        <v>0</v>
      </c>
      <c r="G85" s="5">
        <f>COUNTIFS(Data!$H:$H,$A85,Data!$C:$C,G$1,Data!$D:$D,G$2)</f>
        <v>0</v>
      </c>
      <c r="H85" s="5">
        <f>COUNTIFS(Data!$H:$H,$A85,Data!$C:$C,H$1,Data!$D:$D,H$2)</f>
        <v>0</v>
      </c>
      <c r="I85" s="5">
        <f>COUNTIFS(Data!$H:$H,$A85,Data!$C:$C,I$1,Data!$D:$D,I$2)</f>
        <v>0</v>
      </c>
      <c r="J85" s="5">
        <f>COUNTIFS(Data!$H:$H,$A85,Data!$C:$C,J$1,Data!$D:$D,J$2)</f>
        <v>1</v>
      </c>
      <c r="K85" s="5">
        <f>COUNTIFS(Data!$H:$H,$A85,Data!$C:$C,K$1,Data!$D:$D,K$2)</f>
        <v>0</v>
      </c>
      <c r="L85" s="5">
        <f>COUNTIFS(Data!$H:$H,$A85,Data!$C:$C,L$1,Data!$D:$D,L$2)</f>
        <v>0</v>
      </c>
      <c r="M85" s="5">
        <f>COUNTIFS(Data!$H:$H,$A85,Data!$C:$C,M$1,Data!$D:$D,M$2)</f>
        <v>0</v>
      </c>
      <c r="N85" s="5">
        <f>COUNTIFS(Data!$H:$H,$A85,Data!$C:$C,N$1,Data!$D:$D,N$2)</f>
        <v>0</v>
      </c>
      <c r="O85" s="5">
        <f>COUNTIFS(Data!$H:$H,$A85,Data!$C:$C,O$1,Data!$D:$D,O$2)</f>
        <v>0</v>
      </c>
      <c r="P85" s="5">
        <f>COUNTIFS(Data!$H:$H,$A85,Data!$C:$C,P$1,Data!$D:$D,P$2)</f>
        <v>0</v>
      </c>
      <c r="Q85" s="5">
        <f>COUNTIFS(Data!$H:$H,$A85,Data!$C:$C,Q$1,Data!$D:$D,Q$2)</f>
        <v>0</v>
      </c>
      <c r="R85" s="5">
        <f>COUNTIFS(Data!$H:$H,$A85,Data!$C:$C,R$1,Data!$D:$D,R$2)</f>
        <v>0</v>
      </c>
      <c r="S85" s="5">
        <f>COUNTIFS(Data!$H:$H,$A85,Data!$C:$C,S$1,Data!$D:$D,S$2)</f>
        <v>0</v>
      </c>
      <c r="T85" s="5">
        <f>COUNTIFS(Data!$H:$H,$A85,Data!$C:$C,T$1,Data!$D:$D,T$2)</f>
        <v>0</v>
      </c>
      <c r="U85" s="5">
        <f>COUNTIFS(Data!$H:$H,$A85,Data!$C:$C,U$1,Data!$D:$D,U$2)</f>
        <v>0</v>
      </c>
      <c r="V85" s="5">
        <f>COUNTIFS(Data!$H:$H,$A85,Data!$C:$C,V$1,Data!$D:$D,V$2)</f>
        <v>0</v>
      </c>
      <c r="W85" s="5">
        <f>COUNTIFS(Data!$H:$H,$A85,Data!$C:$C,W$1,Data!$D:$D,W$2)</f>
        <v>0</v>
      </c>
      <c r="X85" s="5">
        <f>COUNTIFS(Data!$H:$H,$A85,Data!$C:$C,X$1,Data!$D:$D,X$2)</f>
        <v>0</v>
      </c>
      <c r="Y85" s="5">
        <f>COUNTIFS(Data!$H:$H,$A85,Data!$C:$C,Y$1,Data!$D:$D,Y$2)</f>
        <v>0</v>
      </c>
      <c r="Z85" s="5">
        <f>COUNTIFS(Data!$H:$H,$A85,Data!$C:$C,Z$1,Data!$D:$D,Z$2)</f>
        <v>0</v>
      </c>
      <c r="AA85" s="5">
        <f>COUNTIFS(Data!$H:$H,$A85,Data!$C:$C,AA$1,Data!$D:$D,AA$2)</f>
        <v>0</v>
      </c>
      <c r="AB85" s="5">
        <f>COUNTIFS(Data!$H:$H,$A85,Data!$C:$C,AB$1,Data!$D:$D,AB$2)</f>
        <v>0</v>
      </c>
      <c r="AC85" s="5">
        <f>COUNTIFS(Data!$H:$H,$A85,Data!$C:$C,AC$1,Data!$D:$D,AC$2)</f>
        <v>0</v>
      </c>
      <c r="AD85" s="5">
        <f>COUNTIFS(Data!$H:$H,$A85,Data!$C:$C,AD$1,Data!$D:$D,AD$2)</f>
        <v>0</v>
      </c>
      <c r="AE85" s="5">
        <f>COUNTIFS(Data!$H:$H,$A85,Data!$C:$C,AE$1,Data!$D:$D,AE$2)</f>
        <v>0</v>
      </c>
      <c r="AF85" s="5">
        <f>COUNTIFS(Data!$H:$H,$A85,Data!$C:$C,AF$1,Data!$D:$D,AF$2)</f>
        <v>0</v>
      </c>
      <c r="AG85" s="5">
        <f>COUNTIFS(Data!$H:$H,$A85,Data!$C:$C,AG$1,Data!$D:$D,AG$2)</f>
        <v>0</v>
      </c>
      <c r="AH85" s="5">
        <f>COUNTIFS(Data!$H:$H,$A85,Data!$C:$C,AH$1,Data!$D:$D,AH$2)</f>
        <v>0</v>
      </c>
      <c r="AI85" s="5">
        <f>COUNTIFS(Data!$H:$H,$A85,Data!$C:$C,AI$1,Data!$D:$D,AI$2)</f>
        <v>0</v>
      </c>
      <c r="AJ85" s="5">
        <f>COUNTIFS(Data!$H:$H,$A85,Data!$C:$C,AJ$1,Data!$D:$D,AJ$2)</f>
        <v>0</v>
      </c>
      <c r="AK85" s="5">
        <f>COUNTIFS(Data!$H:$H,$A85,Data!$C:$C,AK$1,Data!$D:$D,AK$2)</f>
        <v>0</v>
      </c>
      <c r="AL85" s="5">
        <f>COUNTIFS(Data!$H:$H,$A85,Data!$C:$C,AL$1,Data!$D:$D,AL$2)</f>
        <v>0</v>
      </c>
      <c r="AM85" s="5">
        <f>COUNTIFS(Data!$H:$H,$A85,Data!$C:$C,AM$1,Data!$D:$D,AM$2)</f>
        <v>0</v>
      </c>
      <c r="AN85" s="5">
        <f>COUNTIFS(Data!$H:$H,$A85,Data!$C:$C,AN$1,Data!$D:$D,AN$2)</f>
        <v>1</v>
      </c>
      <c r="AO85" s="5">
        <f>COUNTIFS(Data!$H:$H,$A85,Data!$C:$C,AO$1,Data!$D:$D,AO$2)</f>
        <v>0</v>
      </c>
      <c r="AP85" s="5">
        <f>COUNTIFS(Data!$H:$H,$A85,Data!$C:$C,AP$1,Data!$D:$D,AP$2)</f>
        <v>0</v>
      </c>
      <c r="AQ85" s="5">
        <f>COUNTIFS(Data!$H:$H,$A85,Data!$C:$C,AQ$1,Data!$D:$D,AQ$2)</f>
        <v>0</v>
      </c>
      <c r="AR85" s="5">
        <f>COUNTIFS(Data!$H:$H,$A85,Data!$C:$C,AR$1,Data!$D:$D,AR$2)</f>
        <v>1</v>
      </c>
      <c r="AS85" s="5">
        <f>COUNTIFS(Data!$H:$H,$A85,Data!$C:$C,AS$1,Data!$D:$D,AS$2)</f>
        <v>0</v>
      </c>
      <c r="AT85" s="5">
        <f>COUNTIFS(Data!$H:$H,$A85,Data!$C:$C,AT$1,Data!$D:$D,AT$2)</f>
        <v>0</v>
      </c>
      <c r="AU85" s="5">
        <f>COUNTIFS(Data!$H:$H,$A85,Data!$C:$C,AU$1,Data!$D:$D,AU$2)</f>
        <v>0</v>
      </c>
      <c r="AV85" s="5">
        <f>COUNTIFS(Data!$H:$H,$A85,Data!$C:$C,AV$1,Data!$D:$D,AV$2)</f>
        <v>0</v>
      </c>
      <c r="AW85" s="5">
        <f>COUNTIFS(Data!$H:$H,$A85,Data!$C:$C,AW$1,Data!$D:$D,AW$2)</f>
        <v>0</v>
      </c>
      <c r="AX85" s="5">
        <f>COUNTIFS(Data!$H:$H,$A85,Data!$C:$C,AX$1,Data!$D:$D,AX$2)</f>
        <v>0</v>
      </c>
      <c r="AY85" s="5">
        <f>COUNTIFS(Data!$H:$H,$A85,Data!$C:$C,AY$1,Data!$D:$D,AY$2)</f>
        <v>0</v>
      </c>
      <c r="AZ85" s="5">
        <f>COUNTIFS(Data!$H:$H,$A85,Data!$C:$C,AZ$1,Data!$D:$D,AZ$2)</f>
        <v>0</v>
      </c>
      <c r="BA85" s="5">
        <f>COUNTIFS(Data!$H:$H,$A85,Data!$C:$C,BA$1,Data!$D:$D,BA$2)</f>
        <v>0</v>
      </c>
      <c r="BB85" s="5">
        <f>COUNTIFS(Data!$H:$H,$A85,Data!$C:$C,BB$1,Data!$D:$D,BB$2)</f>
        <v>0</v>
      </c>
      <c r="BC85" s="5">
        <f>COUNTIFS(Data!$H:$H,$A85,Data!$C:$C,BC$1,Data!$D:$D,BC$2)</f>
        <v>0</v>
      </c>
      <c r="BD85" s="5">
        <f>COUNTIFS(Data!$H:$H,$A85,Data!$C:$C,BD$1,Data!$D:$D,BD$2)</f>
        <v>0</v>
      </c>
      <c r="BE85" s="5">
        <f>COUNTIFS(Data!$H:$H,$A85,Data!$C:$C,BE$1,Data!$D:$D,BE$2)</f>
        <v>0</v>
      </c>
      <c r="BF85" s="5">
        <f>COUNTIFS(Data!$H:$H,$A85,Data!$C:$C,BF$1,Data!$D:$D,BF$2)</f>
        <v>0</v>
      </c>
      <c r="BG85" s="5">
        <f>COUNTIFS(Data!$H:$H,$A85,Data!$C:$C,BG$1,Data!$D:$D,BG$2)</f>
        <v>0</v>
      </c>
      <c r="BH85" s="5">
        <f>COUNTIFS(Data!$H:$H,$A85,Data!$C:$C,BH$1,Data!$D:$D,BH$2)</f>
        <v>0</v>
      </c>
      <c r="BI85" s="5">
        <f>COUNTIFS(Data!$H:$H,$A85,Data!$C:$C,BI$1,Data!$D:$D,BI$2)</f>
        <v>0</v>
      </c>
      <c r="BJ85" s="5">
        <f>COUNTIFS(Data!$H:$H,$A85,Data!$C:$C,BJ$1,Data!$D:$D,BJ$2)</f>
        <v>0</v>
      </c>
      <c r="BK85" s="5">
        <f>COUNTIFS(Data!$H:$H,$A85,Data!$C:$C,BK$1,Data!$D:$D,BK$2)</f>
        <v>0</v>
      </c>
      <c r="BL85" s="5">
        <f>COUNTIFS(Data!$H:$H,$A85,Data!$C:$C,BL$1,Data!$D:$D,BL$2)</f>
        <v>0</v>
      </c>
      <c r="BM85" s="5">
        <f>COUNTIFS(Data!$H:$H,$A85,Data!$C:$C,BM$1,Data!$D:$D,BM$2)</f>
        <v>1</v>
      </c>
      <c r="BN85" s="5">
        <f>COUNTIFS(Data!$H:$H,$A85,Data!$C:$C,BN$1,Data!$D:$D,BN$2)</f>
        <v>0</v>
      </c>
      <c r="BO85" s="5">
        <f>COUNTIFS(Data!$H:$H,$A85,Data!$C:$C,BO$1,Data!$D:$D,BO$2)</f>
        <v>1</v>
      </c>
      <c r="BP85" s="5">
        <f>COUNTIFS(Data!$H:$H,$A85,Data!$C:$C,BP$1,Data!$D:$D,BP$2)</f>
        <v>0</v>
      </c>
      <c r="BQ85" s="5">
        <f>COUNTIFS(Data!$H:$H,$A85,Data!$C:$C,BQ$1,Data!$D:$D,BQ$2)</f>
        <v>0</v>
      </c>
      <c r="BR85" s="5">
        <f>COUNTIFS(Data!$H:$H,$A85,Data!$C:$C,BR$1,Data!$D:$D,BR$2)</f>
        <v>0</v>
      </c>
      <c r="BS85" s="5">
        <f>COUNTIFS(Data!$H:$H,$A85,Data!$C:$C,BS$1,Data!$D:$D,BS$2)</f>
        <v>0</v>
      </c>
      <c r="BT85" s="5">
        <f>COUNTIFS(Data!$H:$H,$A85,Data!$C:$C,BT$1,Data!$D:$D,BT$2)</f>
        <v>0</v>
      </c>
      <c r="BU85" s="5">
        <f>COUNTIFS(Data!$H:$H,$A85,Data!$C:$C,BU$1,Data!$D:$D,BU$2)</f>
        <v>0</v>
      </c>
      <c r="BV85" s="5">
        <f>COUNTIFS(Data!$H:$H,$A85,Data!$C:$C,BV$1,Data!$D:$D,BV$2)</f>
        <v>0</v>
      </c>
      <c r="BW85" s="5">
        <f>COUNTIFS(Data!$H:$H,$A85,Data!$C:$C,BW$1,Data!$D:$D,BW$2)</f>
        <v>0</v>
      </c>
      <c r="BX85" s="5">
        <f>COUNTIFS(Data!$H:$H,$A85,Data!$C:$C,BX$1,Data!$D:$D,BX$2)</f>
        <v>0</v>
      </c>
      <c r="BY85" s="5">
        <f>COUNTIFS(Data!$H:$H,$A85,Data!$C:$C,BY$1,Data!$D:$D,BY$2)</f>
        <v>0</v>
      </c>
      <c r="BZ85" s="5">
        <f>COUNTIFS(Data!$H:$H,$A85,Data!$C:$C,BZ$1,Data!$D:$D,BZ$2)</f>
        <v>0</v>
      </c>
      <c r="CA85" s="5">
        <f>COUNTIFS(Data!$H:$H,$A85,Data!$C:$C,CA$1,Data!$D:$D,CA$2)</f>
        <v>1</v>
      </c>
      <c r="CB85" s="5">
        <f>COUNTIFS(Data!$H:$H,$A85,Data!$C:$C,CB$1,Data!$D:$D,CB$2)</f>
        <v>0</v>
      </c>
      <c r="CC85" s="5">
        <f>COUNTIFS(Data!$H:$H,$A85,Data!$C:$C,CC$1,Data!$D:$D,CC$2)</f>
        <v>0</v>
      </c>
      <c r="CD85" s="5">
        <f>COUNTIFS(Data!$H:$H,$A85,Data!$C:$C,CD$1,Data!$D:$D,CD$2)</f>
        <v>0</v>
      </c>
      <c r="CE85" s="5">
        <f>COUNTIFS(Data!$H:$H,$A85,Data!$C:$C,CE$1,Data!$D:$D,CE$2)</f>
        <v>0</v>
      </c>
      <c r="CF85" s="5">
        <f>COUNTIFS(Data!$H:$H,$A85,Data!$C:$C,CF$1,Data!$D:$D,CF$2)</f>
        <v>0</v>
      </c>
      <c r="CG85" s="5">
        <f>COUNTIFS(Data!$H:$H,$A85,Data!$C:$C,CG$1,Data!$D:$D,CG$2)</f>
        <v>0</v>
      </c>
      <c r="CH85" s="5">
        <f>COUNTIFS(Data!$H:$H,$A85,Data!$C:$C,CH$1,Data!$D:$D,CH$2)</f>
        <v>0</v>
      </c>
      <c r="CI85" s="5">
        <f>COUNTIFS(Data!$H:$H,$A85,Data!$C:$C,CI$1,Data!$D:$D,CI$2)</f>
        <v>0</v>
      </c>
      <c r="CJ85" s="5">
        <f>COUNTIFS(Data!$H:$H,$A85,Data!$C:$C,CJ$1,Data!$D:$D,CJ$2)</f>
        <v>0</v>
      </c>
      <c r="CK85" s="5">
        <f>COUNTIFS(Data!$H:$H,$A85,Data!$C:$C,CK$1,Data!$D:$D,CK$2)</f>
        <v>0</v>
      </c>
      <c r="CL85" s="5">
        <f>COUNTIFS(Data!$H:$H,$A85,Data!$C:$C,CL$1,Data!$D:$D,CL$2)</f>
        <v>0</v>
      </c>
      <c r="CM85" s="5">
        <f>COUNTIFS(Data!$H:$H,$A85,Data!$C:$C,CM$1,Data!$D:$D,CM$2)</f>
        <v>0</v>
      </c>
      <c r="CN85" s="5">
        <f>COUNTIFS(Data!$H:$H,$A85,Data!$C:$C,CN$1,Data!$D:$D,CN$2)</f>
        <v>0</v>
      </c>
      <c r="CO85" s="5">
        <f>COUNTIFS(Data!$H:$H,$A85,Data!$C:$C,CO$1,Data!$D:$D,CO$2)</f>
        <v>0</v>
      </c>
      <c r="CP85" s="5">
        <f>COUNTIFS(Data!$H:$H,$A85,Data!$C:$C,CP$1,Data!$D:$D,CP$2)</f>
        <v>0</v>
      </c>
      <c r="CQ85" s="5">
        <f>COUNTIFS(Data!$H:$H,$A85,Data!$C:$C,CQ$1,Data!$D:$D,CQ$2)</f>
        <v>0</v>
      </c>
      <c r="CR85" s="5">
        <f>COUNTIFS(Data!$H:$H,$A85,Data!$C:$C,CR$1,Data!$D:$D,CR$2)</f>
        <v>0</v>
      </c>
      <c r="CS85" s="5">
        <f>COUNTIFS(Data!$H:$H,$A85,Data!$C:$C,CS$1,Data!$D:$D,CS$2)</f>
        <v>0</v>
      </c>
      <c r="CT85" s="5">
        <f>COUNTIFS(Data!$H:$H,$A85,Data!$C:$C,CT$1,Data!$D:$D,CT$2)</f>
        <v>0</v>
      </c>
      <c r="CU85" s="5">
        <f>COUNTIFS(Data!$H:$H,$A85,Data!$C:$C,CU$1,Data!$D:$D,CU$2)</f>
        <v>0</v>
      </c>
      <c r="CV85" s="5">
        <f>COUNTIFS(Data!$H:$H,$A85,Data!$C:$C,CV$1,Data!$D:$D,CV$2)</f>
        <v>0</v>
      </c>
      <c r="CW85" s="5">
        <f t="shared" ref="CW85:CX85" si="84">SUMIF($B$2:$CV$2,CW$2, $B85:$CV85)</f>
        <v>2</v>
      </c>
      <c r="CX85" s="5">
        <f t="shared" si="84"/>
        <v>3</v>
      </c>
      <c r="CY85" s="5">
        <f t="shared" si="3"/>
        <v>6</v>
      </c>
    </row>
    <row r="86">
      <c r="A86" s="5" t="str">
        <f>Countries!A84</f>
        <v>SYR</v>
      </c>
      <c r="B86" s="5">
        <f>COUNTIFS(Data!$H:$H,$A86,Data!$C:$C,B$1,Data!$D:$D,B$2)</f>
        <v>0</v>
      </c>
      <c r="C86" s="5">
        <f>COUNTIFS(Data!$H:$H,$A86,Data!$C:$C,C$1,Data!$D:$D,C$2)</f>
        <v>0</v>
      </c>
      <c r="D86" s="5">
        <f>COUNTIFS(Data!$H:$H,$A86,Data!$C:$C,D$1,Data!$D:$D,D$2)</f>
        <v>0</v>
      </c>
      <c r="E86" s="5">
        <f>COUNTIFS(Data!$H:$H,$A86,Data!$C:$C,E$1,Data!$D:$D,E$2)</f>
        <v>0</v>
      </c>
      <c r="F86" s="5">
        <f>COUNTIFS(Data!$H:$H,$A86,Data!$C:$C,F$1,Data!$D:$D,F$2)</f>
        <v>0</v>
      </c>
      <c r="G86" s="5">
        <f>COUNTIFS(Data!$H:$H,$A86,Data!$C:$C,G$1,Data!$D:$D,G$2)</f>
        <v>0</v>
      </c>
      <c r="H86" s="5">
        <f>COUNTIFS(Data!$H:$H,$A86,Data!$C:$C,H$1,Data!$D:$D,H$2)</f>
        <v>0</v>
      </c>
      <c r="I86" s="5">
        <f>COUNTIFS(Data!$H:$H,$A86,Data!$C:$C,I$1,Data!$D:$D,I$2)</f>
        <v>0</v>
      </c>
      <c r="J86" s="5">
        <f>COUNTIFS(Data!$H:$H,$A86,Data!$C:$C,J$1,Data!$D:$D,J$2)</f>
        <v>0</v>
      </c>
      <c r="K86" s="5">
        <f>COUNTIFS(Data!$H:$H,$A86,Data!$C:$C,K$1,Data!$D:$D,K$2)</f>
        <v>0</v>
      </c>
      <c r="L86" s="5">
        <f>COUNTIFS(Data!$H:$H,$A86,Data!$C:$C,L$1,Data!$D:$D,L$2)</f>
        <v>0</v>
      </c>
      <c r="M86" s="5">
        <f>COUNTIFS(Data!$H:$H,$A86,Data!$C:$C,M$1,Data!$D:$D,M$2)</f>
        <v>0</v>
      </c>
      <c r="N86" s="5">
        <f>COUNTIFS(Data!$H:$H,$A86,Data!$C:$C,N$1,Data!$D:$D,N$2)</f>
        <v>0</v>
      </c>
      <c r="O86" s="5">
        <f>COUNTIFS(Data!$H:$H,$A86,Data!$C:$C,O$1,Data!$D:$D,O$2)</f>
        <v>0</v>
      </c>
      <c r="P86" s="5">
        <f>COUNTIFS(Data!$H:$H,$A86,Data!$C:$C,P$1,Data!$D:$D,P$2)</f>
        <v>0</v>
      </c>
      <c r="Q86" s="5">
        <f>COUNTIFS(Data!$H:$H,$A86,Data!$C:$C,Q$1,Data!$D:$D,Q$2)</f>
        <v>0</v>
      </c>
      <c r="R86" s="5">
        <f>COUNTIFS(Data!$H:$H,$A86,Data!$C:$C,R$1,Data!$D:$D,R$2)</f>
        <v>0</v>
      </c>
      <c r="S86" s="5">
        <f>COUNTIFS(Data!$H:$H,$A86,Data!$C:$C,S$1,Data!$D:$D,S$2)</f>
        <v>0</v>
      </c>
      <c r="T86" s="5">
        <f>COUNTIFS(Data!$H:$H,$A86,Data!$C:$C,T$1,Data!$D:$D,T$2)</f>
        <v>0</v>
      </c>
      <c r="U86" s="5">
        <f>COUNTIFS(Data!$H:$H,$A86,Data!$C:$C,U$1,Data!$D:$D,U$2)</f>
        <v>0</v>
      </c>
      <c r="V86" s="5">
        <f>COUNTIFS(Data!$H:$H,$A86,Data!$C:$C,V$1,Data!$D:$D,V$2)</f>
        <v>0</v>
      </c>
      <c r="W86" s="5">
        <f>COUNTIFS(Data!$H:$H,$A86,Data!$C:$C,W$1,Data!$D:$D,W$2)</f>
        <v>0</v>
      </c>
      <c r="X86" s="5">
        <f>COUNTIFS(Data!$H:$H,$A86,Data!$C:$C,X$1,Data!$D:$D,X$2)</f>
        <v>0</v>
      </c>
      <c r="Y86" s="5">
        <f>COUNTIFS(Data!$H:$H,$A86,Data!$C:$C,Y$1,Data!$D:$D,Y$2)</f>
        <v>0</v>
      </c>
      <c r="Z86" s="5">
        <f>COUNTIFS(Data!$H:$H,$A86,Data!$C:$C,Z$1,Data!$D:$D,Z$2)</f>
        <v>0</v>
      </c>
      <c r="AA86" s="5">
        <f>COUNTIFS(Data!$H:$H,$A86,Data!$C:$C,AA$1,Data!$D:$D,AA$2)</f>
        <v>0</v>
      </c>
      <c r="AB86" s="5">
        <f>COUNTIFS(Data!$H:$H,$A86,Data!$C:$C,AB$1,Data!$D:$D,AB$2)</f>
        <v>0</v>
      </c>
      <c r="AC86" s="5">
        <f>COUNTIFS(Data!$H:$H,$A86,Data!$C:$C,AC$1,Data!$D:$D,AC$2)</f>
        <v>0</v>
      </c>
      <c r="AD86" s="5">
        <f>COUNTIFS(Data!$H:$H,$A86,Data!$C:$C,AD$1,Data!$D:$D,AD$2)</f>
        <v>0</v>
      </c>
      <c r="AE86" s="5">
        <f>COUNTIFS(Data!$H:$H,$A86,Data!$C:$C,AE$1,Data!$D:$D,AE$2)</f>
        <v>0</v>
      </c>
      <c r="AF86" s="5">
        <f>COUNTIFS(Data!$H:$H,$A86,Data!$C:$C,AF$1,Data!$D:$D,AF$2)</f>
        <v>0</v>
      </c>
      <c r="AG86" s="5">
        <f>COUNTIFS(Data!$H:$H,$A86,Data!$C:$C,AG$1,Data!$D:$D,AG$2)</f>
        <v>0</v>
      </c>
      <c r="AH86" s="5">
        <f>COUNTIFS(Data!$H:$H,$A86,Data!$C:$C,AH$1,Data!$D:$D,AH$2)</f>
        <v>0</v>
      </c>
      <c r="AI86" s="5">
        <f>COUNTIFS(Data!$H:$H,$A86,Data!$C:$C,AI$1,Data!$D:$D,AI$2)</f>
        <v>0</v>
      </c>
      <c r="AJ86" s="5">
        <f>COUNTIFS(Data!$H:$H,$A86,Data!$C:$C,AJ$1,Data!$D:$D,AJ$2)</f>
        <v>0</v>
      </c>
      <c r="AK86" s="5">
        <f>COUNTIFS(Data!$H:$H,$A86,Data!$C:$C,AK$1,Data!$D:$D,AK$2)</f>
        <v>0</v>
      </c>
      <c r="AL86" s="5">
        <f>COUNTIFS(Data!$H:$H,$A86,Data!$C:$C,AL$1,Data!$D:$D,AL$2)</f>
        <v>0</v>
      </c>
      <c r="AM86" s="5">
        <f>COUNTIFS(Data!$H:$H,$A86,Data!$C:$C,AM$1,Data!$D:$D,AM$2)</f>
        <v>0</v>
      </c>
      <c r="AN86" s="5">
        <f>COUNTIFS(Data!$H:$H,$A86,Data!$C:$C,AN$1,Data!$D:$D,AN$2)</f>
        <v>0</v>
      </c>
      <c r="AO86" s="5">
        <f>COUNTIFS(Data!$H:$H,$A86,Data!$C:$C,AO$1,Data!$D:$D,AO$2)</f>
        <v>0</v>
      </c>
      <c r="AP86" s="5">
        <f>COUNTIFS(Data!$H:$H,$A86,Data!$C:$C,AP$1,Data!$D:$D,AP$2)</f>
        <v>0</v>
      </c>
      <c r="AQ86" s="5">
        <f>COUNTIFS(Data!$H:$H,$A86,Data!$C:$C,AQ$1,Data!$D:$D,AQ$2)</f>
        <v>0</v>
      </c>
      <c r="AR86" s="5">
        <f>COUNTIFS(Data!$H:$H,$A86,Data!$C:$C,AR$1,Data!$D:$D,AR$2)</f>
        <v>0</v>
      </c>
      <c r="AS86" s="5">
        <f>COUNTIFS(Data!$H:$H,$A86,Data!$C:$C,AS$1,Data!$D:$D,AS$2)</f>
        <v>0</v>
      </c>
      <c r="AT86" s="5">
        <f>COUNTIFS(Data!$H:$H,$A86,Data!$C:$C,AT$1,Data!$D:$D,AT$2)</f>
        <v>0</v>
      </c>
      <c r="AU86" s="5">
        <f>COUNTIFS(Data!$H:$H,$A86,Data!$C:$C,AU$1,Data!$D:$D,AU$2)</f>
        <v>0</v>
      </c>
      <c r="AV86" s="5">
        <f>COUNTIFS(Data!$H:$H,$A86,Data!$C:$C,AV$1,Data!$D:$D,AV$2)</f>
        <v>0</v>
      </c>
      <c r="AW86" s="5">
        <f>COUNTIFS(Data!$H:$H,$A86,Data!$C:$C,AW$1,Data!$D:$D,AW$2)</f>
        <v>0</v>
      </c>
      <c r="AX86" s="5">
        <f>COUNTIFS(Data!$H:$H,$A86,Data!$C:$C,AX$1,Data!$D:$D,AX$2)</f>
        <v>0</v>
      </c>
      <c r="AY86" s="5">
        <f>COUNTIFS(Data!$H:$H,$A86,Data!$C:$C,AY$1,Data!$D:$D,AY$2)</f>
        <v>0</v>
      </c>
      <c r="AZ86" s="5">
        <f>COUNTIFS(Data!$H:$H,$A86,Data!$C:$C,AZ$1,Data!$D:$D,AZ$2)</f>
        <v>0</v>
      </c>
      <c r="BA86" s="5">
        <f>COUNTIFS(Data!$H:$H,$A86,Data!$C:$C,BA$1,Data!$D:$D,BA$2)</f>
        <v>0</v>
      </c>
      <c r="BB86" s="5">
        <f>COUNTIFS(Data!$H:$H,$A86,Data!$C:$C,BB$1,Data!$D:$D,BB$2)</f>
        <v>0</v>
      </c>
      <c r="BC86" s="5">
        <f>COUNTIFS(Data!$H:$H,$A86,Data!$C:$C,BC$1,Data!$D:$D,BC$2)</f>
        <v>0</v>
      </c>
      <c r="BD86" s="5">
        <f>COUNTIFS(Data!$H:$H,$A86,Data!$C:$C,BD$1,Data!$D:$D,BD$2)</f>
        <v>0</v>
      </c>
      <c r="BE86" s="5">
        <f>COUNTIFS(Data!$H:$H,$A86,Data!$C:$C,BE$1,Data!$D:$D,BE$2)</f>
        <v>0</v>
      </c>
      <c r="BF86" s="5">
        <f>COUNTIFS(Data!$H:$H,$A86,Data!$C:$C,BF$1,Data!$D:$D,BF$2)</f>
        <v>0</v>
      </c>
      <c r="BG86" s="5">
        <f>COUNTIFS(Data!$H:$H,$A86,Data!$C:$C,BG$1,Data!$D:$D,BG$2)</f>
        <v>0</v>
      </c>
      <c r="BH86" s="5">
        <f>COUNTIFS(Data!$H:$H,$A86,Data!$C:$C,BH$1,Data!$D:$D,BH$2)</f>
        <v>0</v>
      </c>
      <c r="BI86" s="5">
        <f>COUNTIFS(Data!$H:$H,$A86,Data!$C:$C,BI$1,Data!$D:$D,BI$2)</f>
        <v>0</v>
      </c>
      <c r="BJ86" s="5">
        <f>COUNTIFS(Data!$H:$H,$A86,Data!$C:$C,BJ$1,Data!$D:$D,BJ$2)</f>
        <v>0</v>
      </c>
      <c r="BK86" s="5">
        <f>COUNTIFS(Data!$H:$H,$A86,Data!$C:$C,BK$1,Data!$D:$D,BK$2)</f>
        <v>0</v>
      </c>
      <c r="BL86" s="5">
        <f>COUNTIFS(Data!$H:$H,$A86,Data!$C:$C,BL$1,Data!$D:$D,BL$2)</f>
        <v>0</v>
      </c>
      <c r="BM86" s="5">
        <f>COUNTIFS(Data!$H:$H,$A86,Data!$C:$C,BM$1,Data!$D:$D,BM$2)</f>
        <v>0</v>
      </c>
      <c r="BN86" s="5">
        <f>COUNTIFS(Data!$H:$H,$A86,Data!$C:$C,BN$1,Data!$D:$D,BN$2)</f>
        <v>0</v>
      </c>
      <c r="BO86" s="5">
        <f>COUNTIFS(Data!$H:$H,$A86,Data!$C:$C,BO$1,Data!$D:$D,BO$2)</f>
        <v>0</v>
      </c>
      <c r="BP86" s="5">
        <f>COUNTIFS(Data!$H:$H,$A86,Data!$C:$C,BP$1,Data!$D:$D,BP$2)</f>
        <v>0</v>
      </c>
      <c r="BQ86" s="5">
        <f>COUNTIFS(Data!$H:$H,$A86,Data!$C:$C,BQ$1,Data!$D:$D,BQ$2)</f>
        <v>0</v>
      </c>
      <c r="BR86" s="5">
        <f>COUNTIFS(Data!$H:$H,$A86,Data!$C:$C,BR$1,Data!$D:$D,BR$2)</f>
        <v>0</v>
      </c>
      <c r="BS86" s="5">
        <f>COUNTIFS(Data!$H:$H,$A86,Data!$C:$C,BS$1,Data!$D:$D,BS$2)</f>
        <v>0</v>
      </c>
      <c r="BT86" s="5">
        <f>COUNTIFS(Data!$H:$H,$A86,Data!$C:$C,BT$1,Data!$D:$D,BT$2)</f>
        <v>0</v>
      </c>
      <c r="BU86" s="5">
        <f>COUNTIFS(Data!$H:$H,$A86,Data!$C:$C,BU$1,Data!$D:$D,BU$2)</f>
        <v>0</v>
      </c>
      <c r="BV86" s="5">
        <f>COUNTIFS(Data!$H:$H,$A86,Data!$C:$C,BV$1,Data!$D:$D,BV$2)</f>
        <v>0</v>
      </c>
      <c r="BW86" s="5">
        <f>COUNTIFS(Data!$H:$H,$A86,Data!$C:$C,BW$1,Data!$D:$D,BW$2)</f>
        <v>0</v>
      </c>
      <c r="BX86" s="5">
        <f>COUNTIFS(Data!$H:$H,$A86,Data!$C:$C,BX$1,Data!$D:$D,BX$2)</f>
        <v>0</v>
      </c>
      <c r="BY86" s="5">
        <f>COUNTIFS(Data!$H:$H,$A86,Data!$C:$C,BY$1,Data!$D:$D,BY$2)</f>
        <v>0</v>
      </c>
      <c r="BZ86" s="5">
        <f>COUNTIFS(Data!$H:$H,$A86,Data!$C:$C,BZ$1,Data!$D:$D,BZ$2)</f>
        <v>0</v>
      </c>
      <c r="CA86" s="5">
        <f>COUNTIFS(Data!$H:$H,$A86,Data!$C:$C,CA$1,Data!$D:$D,CA$2)</f>
        <v>0</v>
      </c>
      <c r="CB86" s="5">
        <f>COUNTIFS(Data!$H:$H,$A86,Data!$C:$C,CB$1,Data!$D:$D,CB$2)</f>
        <v>0</v>
      </c>
      <c r="CC86" s="5">
        <f>COUNTIFS(Data!$H:$H,$A86,Data!$C:$C,CC$1,Data!$D:$D,CC$2)</f>
        <v>0</v>
      </c>
      <c r="CD86" s="5">
        <f>COUNTIFS(Data!$H:$H,$A86,Data!$C:$C,CD$1,Data!$D:$D,CD$2)</f>
        <v>0</v>
      </c>
      <c r="CE86" s="5">
        <f>COUNTIFS(Data!$H:$H,$A86,Data!$C:$C,CE$1,Data!$D:$D,CE$2)</f>
        <v>0</v>
      </c>
      <c r="CF86" s="5">
        <f>COUNTIFS(Data!$H:$H,$A86,Data!$C:$C,CF$1,Data!$D:$D,CF$2)</f>
        <v>0</v>
      </c>
      <c r="CG86" s="5">
        <f>COUNTIFS(Data!$H:$H,$A86,Data!$C:$C,CG$1,Data!$D:$D,CG$2)</f>
        <v>0</v>
      </c>
      <c r="CH86" s="5">
        <f>COUNTIFS(Data!$H:$H,$A86,Data!$C:$C,CH$1,Data!$D:$D,CH$2)</f>
        <v>0</v>
      </c>
      <c r="CI86" s="5">
        <f>COUNTIFS(Data!$H:$H,$A86,Data!$C:$C,CI$1,Data!$D:$D,CI$2)</f>
        <v>0</v>
      </c>
      <c r="CJ86" s="5">
        <f>COUNTIFS(Data!$H:$H,$A86,Data!$C:$C,CJ$1,Data!$D:$D,CJ$2)</f>
        <v>0</v>
      </c>
      <c r="CK86" s="5">
        <f>COUNTIFS(Data!$H:$H,$A86,Data!$C:$C,CK$1,Data!$D:$D,CK$2)</f>
        <v>0</v>
      </c>
      <c r="CL86" s="5">
        <f>COUNTIFS(Data!$H:$H,$A86,Data!$C:$C,CL$1,Data!$D:$D,CL$2)</f>
        <v>0</v>
      </c>
      <c r="CM86" s="5">
        <f>COUNTIFS(Data!$H:$H,$A86,Data!$C:$C,CM$1,Data!$D:$D,CM$2)</f>
        <v>0</v>
      </c>
      <c r="CN86" s="5">
        <f>COUNTIFS(Data!$H:$H,$A86,Data!$C:$C,CN$1,Data!$D:$D,CN$2)</f>
        <v>0</v>
      </c>
      <c r="CO86" s="5">
        <f>COUNTIFS(Data!$H:$H,$A86,Data!$C:$C,CO$1,Data!$D:$D,CO$2)</f>
        <v>0</v>
      </c>
      <c r="CP86" s="5">
        <f>COUNTIFS(Data!$H:$H,$A86,Data!$C:$C,CP$1,Data!$D:$D,CP$2)</f>
        <v>0</v>
      </c>
      <c r="CQ86" s="5">
        <f>COUNTIFS(Data!$H:$H,$A86,Data!$C:$C,CQ$1,Data!$D:$D,CQ$2)</f>
        <v>0</v>
      </c>
      <c r="CR86" s="5">
        <f>COUNTIFS(Data!$H:$H,$A86,Data!$C:$C,CR$1,Data!$D:$D,CR$2)</f>
        <v>0</v>
      </c>
      <c r="CS86" s="5">
        <f>COUNTIFS(Data!$H:$H,$A86,Data!$C:$C,CS$1,Data!$D:$D,CS$2)</f>
        <v>0</v>
      </c>
      <c r="CT86" s="5">
        <f>COUNTIFS(Data!$H:$H,$A86,Data!$C:$C,CT$1,Data!$D:$D,CT$2)</f>
        <v>0</v>
      </c>
      <c r="CU86" s="5">
        <f>COUNTIFS(Data!$H:$H,$A86,Data!$C:$C,CU$1,Data!$D:$D,CU$2)</f>
        <v>0</v>
      </c>
      <c r="CV86" s="5">
        <f>COUNTIFS(Data!$H:$H,$A86,Data!$C:$C,CV$1,Data!$D:$D,CV$2)</f>
        <v>0</v>
      </c>
      <c r="CW86" s="5">
        <f t="shared" ref="CW86:CX86" si="85">SUMIF($B$2:$CV$2,CW$2, $B86:$CV86)</f>
        <v>0</v>
      </c>
      <c r="CX86" s="5">
        <f t="shared" si="85"/>
        <v>0</v>
      </c>
      <c r="CY86" s="5">
        <f t="shared" si="3"/>
        <v>0</v>
      </c>
    </row>
    <row r="87">
      <c r="A87" s="5" t="str">
        <f>Countries!A85</f>
        <v>THA</v>
      </c>
      <c r="B87" s="5">
        <f>COUNTIFS(Data!$H:$H,$A87,Data!$C:$C,B$1,Data!$D:$D,B$2)</f>
        <v>0</v>
      </c>
      <c r="C87" s="5">
        <f>COUNTIFS(Data!$H:$H,$A87,Data!$C:$C,C$1,Data!$D:$D,C$2)</f>
        <v>0</v>
      </c>
      <c r="D87" s="5">
        <f>COUNTIFS(Data!$H:$H,$A87,Data!$C:$C,D$1,Data!$D:$D,D$2)</f>
        <v>0</v>
      </c>
      <c r="E87" s="5">
        <f>COUNTIFS(Data!$H:$H,$A87,Data!$C:$C,E$1,Data!$D:$D,E$2)</f>
        <v>0</v>
      </c>
      <c r="F87" s="5">
        <f>COUNTIFS(Data!$H:$H,$A87,Data!$C:$C,F$1,Data!$D:$D,F$2)</f>
        <v>0</v>
      </c>
      <c r="G87" s="5">
        <f>COUNTIFS(Data!$H:$H,$A87,Data!$C:$C,G$1,Data!$D:$D,G$2)</f>
        <v>0</v>
      </c>
      <c r="H87" s="5">
        <f>COUNTIFS(Data!$H:$H,$A87,Data!$C:$C,H$1,Data!$D:$D,H$2)</f>
        <v>0</v>
      </c>
      <c r="I87" s="5">
        <f>COUNTIFS(Data!$H:$H,$A87,Data!$C:$C,I$1,Data!$D:$D,I$2)</f>
        <v>0</v>
      </c>
      <c r="J87" s="5">
        <f>COUNTIFS(Data!$H:$H,$A87,Data!$C:$C,J$1,Data!$D:$D,J$2)</f>
        <v>0</v>
      </c>
      <c r="K87" s="5">
        <f>COUNTIFS(Data!$H:$H,$A87,Data!$C:$C,K$1,Data!$D:$D,K$2)</f>
        <v>0</v>
      </c>
      <c r="L87" s="5">
        <f>COUNTIFS(Data!$H:$H,$A87,Data!$C:$C,L$1,Data!$D:$D,L$2)</f>
        <v>0</v>
      </c>
      <c r="M87" s="5">
        <f>COUNTIFS(Data!$H:$H,$A87,Data!$C:$C,M$1,Data!$D:$D,M$2)</f>
        <v>0</v>
      </c>
      <c r="N87" s="5">
        <f>COUNTIFS(Data!$H:$H,$A87,Data!$C:$C,N$1,Data!$D:$D,N$2)</f>
        <v>0</v>
      </c>
      <c r="O87" s="5">
        <f>COUNTIFS(Data!$H:$H,$A87,Data!$C:$C,O$1,Data!$D:$D,O$2)</f>
        <v>0</v>
      </c>
      <c r="P87" s="5">
        <f>COUNTIFS(Data!$H:$H,$A87,Data!$C:$C,P$1,Data!$D:$D,P$2)</f>
        <v>0</v>
      </c>
      <c r="Q87" s="5">
        <f>COUNTIFS(Data!$H:$H,$A87,Data!$C:$C,Q$1,Data!$D:$D,Q$2)</f>
        <v>0</v>
      </c>
      <c r="R87" s="5">
        <f>COUNTIFS(Data!$H:$H,$A87,Data!$C:$C,R$1,Data!$D:$D,R$2)</f>
        <v>0</v>
      </c>
      <c r="S87" s="5">
        <f>COUNTIFS(Data!$H:$H,$A87,Data!$C:$C,S$1,Data!$D:$D,S$2)</f>
        <v>0</v>
      </c>
      <c r="T87" s="5">
        <f>COUNTIFS(Data!$H:$H,$A87,Data!$C:$C,T$1,Data!$D:$D,T$2)</f>
        <v>0</v>
      </c>
      <c r="U87" s="5">
        <f>COUNTIFS(Data!$H:$H,$A87,Data!$C:$C,U$1,Data!$D:$D,U$2)</f>
        <v>0</v>
      </c>
      <c r="V87" s="5">
        <f>COUNTIFS(Data!$H:$H,$A87,Data!$C:$C,V$1,Data!$D:$D,V$2)</f>
        <v>0</v>
      </c>
      <c r="W87" s="5">
        <f>COUNTIFS(Data!$H:$H,$A87,Data!$C:$C,W$1,Data!$D:$D,W$2)</f>
        <v>0</v>
      </c>
      <c r="X87" s="5">
        <f>COUNTIFS(Data!$H:$H,$A87,Data!$C:$C,X$1,Data!$D:$D,X$2)</f>
        <v>0</v>
      </c>
      <c r="Y87" s="5">
        <f>COUNTIFS(Data!$H:$H,$A87,Data!$C:$C,Y$1,Data!$D:$D,Y$2)</f>
        <v>0</v>
      </c>
      <c r="Z87" s="5">
        <f>COUNTIFS(Data!$H:$H,$A87,Data!$C:$C,Z$1,Data!$D:$D,Z$2)</f>
        <v>0</v>
      </c>
      <c r="AA87" s="5">
        <f>COUNTIFS(Data!$H:$H,$A87,Data!$C:$C,AA$1,Data!$D:$D,AA$2)</f>
        <v>0</v>
      </c>
      <c r="AB87" s="5">
        <f>COUNTIFS(Data!$H:$H,$A87,Data!$C:$C,AB$1,Data!$D:$D,AB$2)</f>
        <v>0</v>
      </c>
      <c r="AC87" s="5">
        <f>COUNTIFS(Data!$H:$H,$A87,Data!$C:$C,AC$1,Data!$D:$D,AC$2)</f>
        <v>0</v>
      </c>
      <c r="AD87" s="5">
        <f>COUNTIFS(Data!$H:$H,$A87,Data!$C:$C,AD$1,Data!$D:$D,AD$2)</f>
        <v>0</v>
      </c>
      <c r="AE87" s="5">
        <f>COUNTIFS(Data!$H:$H,$A87,Data!$C:$C,AE$1,Data!$D:$D,AE$2)</f>
        <v>0</v>
      </c>
      <c r="AF87" s="5">
        <f>COUNTIFS(Data!$H:$H,$A87,Data!$C:$C,AF$1,Data!$D:$D,AF$2)</f>
        <v>0</v>
      </c>
      <c r="AG87" s="5">
        <f>COUNTIFS(Data!$H:$H,$A87,Data!$C:$C,AG$1,Data!$D:$D,AG$2)</f>
        <v>0</v>
      </c>
      <c r="AH87" s="5">
        <f>COUNTIFS(Data!$H:$H,$A87,Data!$C:$C,AH$1,Data!$D:$D,AH$2)</f>
        <v>0</v>
      </c>
      <c r="AI87" s="5">
        <f>COUNTIFS(Data!$H:$H,$A87,Data!$C:$C,AI$1,Data!$D:$D,AI$2)</f>
        <v>0</v>
      </c>
      <c r="AJ87" s="5">
        <f>COUNTIFS(Data!$H:$H,$A87,Data!$C:$C,AJ$1,Data!$D:$D,AJ$2)</f>
        <v>0</v>
      </c>
      <c r="AK87" s="5">
        <f>COUNTIFS(Data!$H:$H,$A87,Data!$C:$C,AK$1,Data!$D:$D,AK$2)</f>
        <v>0</v>
      </c>
      <c r="AL87" s="5">
        <f>COUNTIFS(Data!$H:$H,$A87,Data!$C:$C,AL$1,Data!$D:$D,AL$2)</f>
        <v>0</v>
      </c>
      <c r="AM87" s="5">
        <f>COUNTIFS(Data!$H:$H,$A87,Data!$C:$C,AM$1,Data!$D:$D,AM$2)</f>
        <v>0</v>
      </c>
      <c r="AN87" s="5">
        <f>COUNTIFS(Data!$H:$H,$A87,Data!$C:$C,AN$1,Data!$D:$D,AN$2)</f>
        <v>0</v>
      </c>
      <c r="AO87" s="5">
        <f>COUNTIFS(Data!$H:$H,$A87,Data!$C:$C,AO$1,Data!$D:$D,AO$2)</f>
        <v>0</v>
      </c>
      <c r="AP87" s="5">
        <f>COUNTIFS(Data!$H:$H,$A87,Data!$C:$C,AP$1,Data!$D:$D,AP$2)</f>
        <v>0</v>
      </c>
      <c r="AQ87" s="5">
        <f>COUNTIFS(Data!$H:$H,$A87,Data!$C:$C,AQ$1,Data!$D:$D,AQ$2)</f>
        <v>0</v>
      </c>
      <c r="AR87" s="5">
        <f>COUNTIFS(Data!$H:$H,$A87,Data!$C:$C,AR$1,Data!$D:$D,AR$2)</f>
        <v>0</v>
      </c>
      <c r="AS87" s="5">
        <f>COUNTIFS(Data!$H:$H,$A87,Data!$C:$C,AS$1,Data!$D:$D,AS$2)</f>
        <v>0</v>
      </c>
      <c r="AT87" s="5">
        <f>COUNTIFS(Data!$H:$H,$A87,Data!$C:$C,AT$1,Data!$D:$D,AT$2)</f>
        <v>0</v>
      </c>
      <c r="AU87" s="5">
        <f>COUNTIFS(Data!$H:$H,$A87,Data!$C:$C,AU$1,Data!$D:$D,AU$2)</f>
        <v>0</v>
      </c>
      <c r="AV87" s="5">
        <f>COUNTIFS(Data!$H:$H,$A87,Data!$C:$C,AV$1,Data!$D:$D,AV$2)</f>
        <v>0</v>
      </c>
      <c r="AW87" s="5">
        <f>COUNTIFS(Data!$H:$H,$A87,Data!$C:$C,AW$1,Data!$D:$D,AW$2)</f>
        <v>0</v>
      </c>
      <c r="AX87" s="5">
        <f>COUNTIFS(Data!$H:$H,$A87,Data!$C:$C,AX$1,Data!$D:$D,AX$2)</f>
        <v>0</v>
      </c>
      <c r="AY87" s="5">
        <f>COUNTIFS(Data!$H:$H,$A87,Data!$C:$C,AY$1,Data!$D:$D,AY$2)</f>
        <v>0</v>
      </c>
      <c r="AZ87" s="5">
        <f>COUNTIFS(Data!$H:$H,$A87,Data!$C:$C,AZ$1,Data!$D:$D,AZ$2)</f>
        <v>0</v>
      </c>
      <c r="BA87" s="5">
        <f>COUNTIFS(Data!$H:$H,$A87,Data!$C:$C,BA$1,Data!$D:$D,BA$2)</f>
        <v>0</v>
      </c>
      <c r="BB87" s="5">
        <f>COUNTIFS(Data!$H:$H,$A87,Data!$C:$C,BB$1,Data!$D:$D,BB$2)</f>
        <v>0</v>
      </c>
      <c r="BC87" s="5">
        <f>COUNTIFS(Data!$H:$H,$A87,Data!$C:$C,BC$1,Data!$D:$D,BC$2)</f>
        <v>0</v>
      </c>
      <c r="BD87" s="5">
        <f>COUNTIFS(Data!$H:$H,$A87,Data!$C:$C,BD$1,Data!$D:$D,BD$2)</f>
        <v>0</v>
      </c>
      <c r="BE87" s="5">
        <f>COUNTIFS(Data!$H:$H,$A87,Data!$C:$C,BE$1,Data!$D:$D,BE$2)</f>
        <v>0</v>
      </c>
      <c r="BF87" s="5">
        <f>COUNTIFS(Data!$H:$H,$A87,Data!$C:$C,BF$1,Data!$D:$D,BF$2)</f>
        <v>0</v>
      </c>
      <c r="BG87" s="5">
        <f>COUNTIFS(Data!$H:$H,$A87,Data!$C:$C,BG$1,Data!$D:$D,BG$2)</f>
        <v>0</v>
      </c>
      <c r="BH87" s="5">
        <f>COUNTIFS(Data!$H:$H,$A87,Data!$C:$C,BH$1,Data!$D:$D,BH$2)</f>
        <v>0</v>
      </c>
      <c r="BI87" s="5">
        <f>COUNTIFS(Data!$H:$H,$A87,Data!$C:$C,BI$1,Data!$D:$D,BI$2)</f>
        <v>0</v>
      </c>
      <c r="BJ87" s="5">
        <f>COUNTIFS(Data!$H:$H,$A87,Data!$C:$C,BJ$1,Data!$D:$D,BJ$2)</f>
        <v>0</v>
      </c>
      <c r="BK87" s="5">
        <f>COUNTIFS(Data!$H:$H,$A87,Data!$C:$C,BK$1,Data!$D:$D,BK$2)</f>
        <v>0</v>
      </c>
      <c r="BL87" s="5">
        <f>COUNTIFS(Data!$H:$H,$A87,Data!$C:$C,BL$1,Data!$D:$D,BL$2)</f>
        <v>0</v>
      </c>
      <c r="BM87" s="5">
        <f>COUNTIFS(Data!$H:$H,$A87,Data!$C:$C,BM$1,Data!$D:$D,BM$2)</f>
        <v>0</v>
      </c>
      <c r="BN87" s="5">
        <f>COUNTIFS(Data!$H:$H,$A87,Data!$C:$C,BN$1,Data!$D:$D,BN$2)</f>
        <v>0</v>
      </c>
      <c r="BO87" s="5">
        <f>COUNTIFS(Data!$H:$H,$A87,Data!$C:$C,BO$1,Data!$D:$D,BO$2)</f>
        <v>0</v>
      </c>
      <c r="BP87" s="5">
        <f>COUNTIFS(Data!$H:$H,$A87,Data!$C:$C,BP$1,Data!$D:$D,BP$2)</f>
        <v>0</v>
      </c>
      <c r="BQ87" s="5">
        <f>COUNTIFS(Data!$H:$H,$A87,Data!$C:$C,BQ$1,Data!$D:$D,BQ$2)</f>
        <v>0</v>
      </c>
      <c r="BR87" s="5">
        <f>COUNTIFS(Data!$H:$H,$A87,Data!$C:$C,BR$1,Data!$D:$D,BR$2)</f>
        <v>0</v>
      </c>
      <c r="BS87" s="5">
        <f>COUNTIFS(Data!$H:$H,$A87,Data!$C:$C,BS$1,Data!$D:$D,BS$2)</f>
        <v>0</v>
      </c>
      <c r="BT87" s="5">
        <f>COUNTIFS(Data!$H:$H,$A87,Data!$C:$C,BT$1,Data!$D:$D,BT$2)</f>
        <v>0</v>
      </c>
      <c r="BU87" s="5">
        <f>COUNTIFS(Data!$H:$H,$A87,Data!$C:$C,BU$1,Data!$D:$D,BU$2)</f>
        <v>0</v>
      </c>
      <c r="BV87" s="5">
        <f>COUNTIFS(Data!$H:$H,$A87,Data!$C:$C,BV$1,Data!$D:$D,BV$2)</f>
        <v>0</v>
      </c>
      <c r="BW87" s="5">
        <f>COUNTIFS(Data!$H:$H,$A87,Data!$C:$C,BW$1,Data!$D:$D,BW$2)</f>
        <v>0</v>
      </c>
      <c r="BX87" s="5">
        <f>COUNTIFS(Data!$H:$H,$A87,Data!$C:$C,BX$1,Data!$D:$D,BX$2)</f>
        <v>0</v>
      </c>
      <c r="BY87" s="5">
        <f>COUNTIFS(Data!$H:$H,$A87,Data!$C:$C,BY$1,Data!$D:$D,BY$2)</f>
        <v>0</v>
      </c>
      <c r="BZ87" s="5">
        <f>COUNTIFS(Data!$H:$H,$A87,Data!$C:$C,BZ$1,Data!$D:$D,BZ$2)</f>
        <v>0</v>
      </c>
      <c r="CA87" s="5">
        <f>COUNTIFS(Data!$H:$H,$A87,Data!$C:$C,CA$1,Data!$D:$D,CA$2)</f>
        <v>0</v>
      </c>
      <c r="CB87" s="5">
        <f>COUNTIFS(Data!$H:$H,$A87,Data!$C:$C,CB$1,Data!$D:$D,CB$2)</f>
        <v>0</v>
      </c>
      <c r="CC87" s="5">
        <f>COUNTIFS(Data!$H:$H,$A87,Data!$C:$C,CC$1,Data!$D:$D,CC$2)</f>
        <v>0</v>
      </c>
      <c r="CD87" s="5">
        <f>COUNTIFS(Data!$H:$H,$A87,Data!$C:$C,CD$1,Data!$D:$D,CD$2)</f>
        <v>0</v>
      </c>
      <c r="CE87" s="5">
        <f>COUNTIFS(Data!$H:$H,$A87,Data!$C:$C,CE$1,Data!$D:$D,CE$2)</f>
        <v>0</v>
      </c>
      <c r="CF87" s="5">
        <f>COUNTIFS(Data!$H:$H,$A87,Data!$C:$C,CF$1,Data!$D:$D,CF$2)</f>
        <v>0</v>
      </c>
      <c r="CG87" s="5">
        <f>COUNTIFS(Data!$H:$H,$A87,Data!$C:$C,CG$1,Data!$D:$D,CG$2)</f>
        <v>0</v>
      </c>
      <c r="CH87" s="5">
        <f>COUNTIFS(Data!$H:$H,$A87,Data!$C:$C,CH$1,Data!$D:$D,CH$2)</f>
        <v>0</v>
      </c>
      <c r="CI87" s="5">
        <f>COUNTIFS(Data!$H:$H,$A87,Data!$C:$C,CI$1,Data!$D:$D,CI$2)</f>
        <v>0</v>
      </c>
      <c r="CJ87" s="5">
        <f>COUNTIFS(Data!$H:$H,$A87,Data!$C:$C,CJ$1,Data!$D:$D,CJ$2)</f>
        <v>0</v>
      </c>
      <c r="CK87" s="5">
        <f>COUNTIFS(Data!$H:$H,$A87,Data!$C:$C,CK$1,Data!$D:$D,CK$2)</f>
        <v>0</v>
      </c>
      <c r="CL87" s="5">
        <f>COUNTIFS(Data!$H:$H,$A87,Data!$C:$C,CL$1,Data!$D:$D,CL$2)</f>
        <v>0</v>
      </c>
      <c r="CM87" s="5">
        <f>COUNTIFS(Data!$H:$H,$A87,Data!$C:$C,CM$1,Data!$D:$D,CM$2)</f>
        <v>0</v>
      </c>
      <c r="CN87" s="5">
        <f>COUNTIFS(Data!$H:$H,$A87,Data!$C:$C,CN$1,Data!$D:$D,CN$2)</f>
        <v>0</v>
      </c>
      <c r="CO87" s="5">
        <f>COUNTIFS(Data!$H:$H,$A87,Data!$C:$C,CO$1,Data!$D:$D,CO$2)</f>
        <v>0</v>
      </c>
      <c r="CP87" s="5">
        <f>COUNTIFS(Data!$H:$H,$A87,Data!$C:$C,CP$1,Data!$D:$D,CP$2)</f>
        <v>0</v>
      </c>
      <c r="CQ87" s="5">
        <f>COUNTIFS(Data!$H:$H,$A87,Data!$C:$C,CQ$1,Data!$D:$D,CQ$2)</f>
        <v>0</v>
      </c>
      <c r="CR87" s="5">
        <f>COUNTIFS(Data!$H:$H,$A87,Data!$C:$C,CR$1,Data!$D:$D,CR$2)</f>
        <v>0</v>
      </c>
      <c r="CS87" s="5">
        <f>COUNTIFS(Data!$H:$H,$A87,Data!$C:$C,CS$1,Data!$D:$D,CS$2)</f>
        <v>0</v>
      </c>
      <c r="CT87" s="5">
        <f>COUNTIFS(Data!$H:$H,$A87,Data!$C:$C,CT$1,Data!$D:$D,CT$2)</f>
        <v>0</v>
      </c>
      <c r="CU87" s="5">
        <f>COUNTIFS(Data!$H:$H,$A87,Data!$C:$C,CU$1,Data!$D:$D,CU$2)</f>
        <v>0</v>
      </c>
      <c r="CV87" s="5">
        <f>COUNTIFS(Data!$H:$H,$A87,Data!$C:$C,CV$1,Data!$D:$D,CV$2)</f>
        <v>0</v>
      </c>
      <c r="CW87" s="5">
        <f t="shared" ref="CW87:CX87" si="86">SUMIF($B$2:$CV$2,CW$2, $B87:$CV87)</f>
        <v>0</v>
      </c>
      <c r="CX87" s="5">
        <f t="shared" si="86"/>
        <v>0</v>
      </c>
      <c r="CY87" s="5">
        <f t="shared" si="3"/>
        <v>0</v>
      </c>
    </row>
    <row r="88">
      <c r="A88" s="5" t="str">
        <f>Countries!A86</f>
        <v>TKM</v>
      </c>
      <c r="B88" s="5">
        <f>COUNTIFS(Data!$H:$H,$A88,Data!$C:$C,B$1,Data!$D:$D,B$2)</f>
        <v>0</v>
      </c>
      <c r="C88" s="5">
        <f>COUNTIFS(Data!$H:$H,$A88,Data!$C:$C,C$1,Data!$D:$D,C$2)</f>
        <v>0</v>
      </c>
      <c r="D88" s="5">
        <f>COUNTIFS(Data!$H:$H,$A88,Data!$C:$C,D$1,Data!$D:$D,D$2)</f>
        <v>0</v>
      </c>
      <c r="E88" s="5">
        <f>COUNTIFS(Data!$H:$H,$A88,Data!$C:$C,E$1,Data!$D:$D,E$2)</f>
        <v>0</v>
      </c>
      <c r="F88" s="5">
        <f>COUNTIFS(Data!$H:$H,$A88,Data!$C:$C,F$1,Data!$D:$D,F$2)</f>
        <v>0</v>
      </c>
      <c r="G88" s="5">
        <f>COUNTIFS(Data!$H:$H,$A88,Data!$C:$C,G$1,Data!$D:$D,G$2)</f>
        <v>0</v>
      </c>
      <c r="H88" s="5">
        <f>COUNTIFS(Data!$H:$H,$A88,Data!$C:$C,H$1,Data!$D:$D,H$2)</f>
        <v>0</v>
      </c>
      <c r="I88" s="5">
        <f>COUNTIFS(Data!$H:$H,$A88,Data!$C:$C,I$1,Data!$D:$D,I$2)</f>
        <v>0</v>
      </c>
      <c r="J88" s="5">
        <f>COUNTIFS(Data!$H:$H,$A88,Data!$C:$C,J$1,Data!$D:$D,J$2)</f>
        <v>0</v>
      </c>
      <c r="K88" s="5">
        <f>COUNTIFS(Data!$H:$H,$A88,Data!$C:$C,K$1,Data!$D:$D,K$2)</f>
        <v>0</v>
      </c>
      <c r="L88" s="5">
        <f>COUNTIFS(Data!$H:$H,$A88,Data!$C:$C,L$1,Data!$D:$D,L$2)</f>
        <v>0</v>
      </c>
      <c r="M88" s="5">
        <f>COUNTIFS(Data!$H:$H,$A88,Data!$C:$C,M$1,Data!$D:$D,M$2)</f>
        <v>0</v>
      </c>
      <c r="N88" s="5">
        <f>COUNTIFS(Data!$H:$H,$A88,Data!$C:$C,N$1,Data!$D:$D,N$2)</f>
        <v>0</v>
      </c>
      <c r="O88" s="5">
        <f>COUNTIFS(Data!$H:$H,$A88,Data!$C:$C,O$1,Data!$D:$D,O$2)</f>
        <v>0</v>
      </c>
      <c r="P88" s="5">
        <f>COUNTIFS(Data!$H:$H,$A88,Data!$C:$C,P$1,Data!$D:$D,P$2)</f>
        <v>0</v>
      </c>
      <c r="Q88" s="5">
        <f>COUNTIFS(Data!$H:$H,$A88,Data!$C:$C,Q$1,Data!$D:$D,Q$2)</f>
        <v>0</v>
      </c>
      <c r="R88" s="5">
        <f>COUNTIFS(Data!$H:$H,$A88,Data!$C:$C,R$1,Data!$D:$D,R$2)</f>
        <v>0</v>
      </c>
      <c r="S88" s="5">
        <f>COUNTIFS(Data!$H:$H,$A88,Data!$C:$C,S$1,Data!$D:$D,S$2)</f>
        <v>0</v>
      </c>
      <c r="T88" s="5">
        <f>COUNTIFS(Data!$H:$H,$A88,Data!$C:$C,T$1,Data!$D:$D,T$2)</f>
        <v>0</v>
      </c>
      <c r="U88" s="5">
        <f>COUNTIFS(Data!$H:$H,$A88,Data!$C:$C,U$1,Data!$D:$D,U$2)</f>
        <v>0</v>
      </c>
      <c r="V88" s="5">
        <f>COUNTIFS(Data!$H:$H,$A88,Data!$C:$C,V$1,Data!$D:$D,V$2)</f>
        <v>0</v>
      </c>
      <c r="W88" s="5">
        <f>COUNTIFS(Data!$H:$H,$A88,Data!$C:$C,W$1,Data!$D:$D,W$2)</f>
        <v>0</v>
      </c>
      <c r="X88" s="5">
        <f>COUNTIFS(Data!$H:$H,$A88,Data!$C:$C,X$1,Data!$D:$D,X$2)</f>
        <v>0</v>
      </c>
      <c r="Y88" s="5">
        <f>COUNTIFS(Data!$H:$H,$A88,Data!$C:$C,Y$1,Data!$D:$D,Y$2)</f>
        <v>0</v>
      </c>
      <c r="Z88" s="5">
        <f>COUNTIFS(Data!$H:$H,$A88,Data!$C:$C,Z$1,Data!$D:$D,Z$2)</f>
        <v>0</v>
      </c>
      <c r="AA88" s="5">
        <f>COUNTIFS(Data!$H:$H,$A88,Data!$C:$C,AA$1,Data!$D:$D,AA$2)</f>
        <v>0</v>
      </c>
      <c r="AB88" s="5">
        <f>COUNTIFS(Data!$H:$H,$A88,Data!$C:$C,AB$1,Data!$D:$D,AB$2)</f>
        <v>0</v>
      </c>
      <c r="AC88" s="5">
        <f>COUNTIFS(Data!$H:$H,$A88,Data!$C:$C,AC$1,Data!$D:$D,AC$2)</f>
        <v>0</v>
      </c>
      <c r="AD88" s="5">
        <f>COUNTIFS(Data!$H:$H,$A88,Data!$C:$C,AD$1,Data!$D:$D,AD$2)</f>
        <v>0</v>
      </c>
      <c r="AE88" s="5">
        <f>COUNTIFS(Data!$H:$H,$A88,Data!$C:$C,AE$1,Data!$D:$D,AE$2)</f>
        <v>0</v>
      </c>
      <c r="AF88" s="5">
        <f>COUNTIFS(Data!$H:$H,$A88,Data!$C:$C,AF$1,Data!$D:$D,AF$2)</f>
        <v>0</v>
      </c>
      <c r="AG88" s="5">
        <f>COUNTIFS(Data!$H:$H,$A88,Data!$C:$C,AG$1,Data!$D:$D,AG$2)</f>
        <v>0</v>
      </c>
      <c r="AH88" s="5">
        <f>COUNTIFS(Data!$H:$H,$A88,Data!$C:$C,AH$1,Data!$D:$D,AH$2)</f>
        <v>0</v>
      </c>
      <c r="AI88" s="5">
        <f>COUNTIFS(Data!$H:$H,$A88,Data!$C:$C,AI$1,Data!$D:$D,AI$2)</f>
        <v>0</v>
      </c>
      <c r="AJ88" s="5">
        <f>COUNTIFS(Data!$H:$H,$A88,Data!$C:$C,AJ$1,Data!$D:$D,AJ$2)</f>
        <v>0</v>
      </c>
      <c r="AK88" s="5">
        <f>COUNTIFS(Data!$H:$H,$A88,Data!$C:$C,AK$1,Data!$D:$D,AK$2)</f>
        <v>0</v>
      </c>
      <c r="AL88" s="5">
        <f>COUNTIFS(Data!$H:$H,$A88,Data!$C:$C,AL$1,Data!$D:$D,AL$2)</f>
        <v>0</v>
      </c>
      <c r="AM88" s="5">
        <f>COUNTIFS(Data!$H:$H,$A88,Data!$C:$C,AM$1,Data!$D:$D,AM$2)</f>
        <v>0</v>
      </c>
      <c r="AN88" s="5">
        <f>COUNTIFS(Data!$H:$H,$A88,Data!$C:$C,AN$1,Data!$D:$D,AN$2)</f>
        <v>0</v>
      </c>
      <c r="AO88" s="5">
        <f>COUNTIFS(Data!$H:$H,$A88,Data!$C:$C,AO$1,Data!$D:$D,AO$2)</f>
        <v>0</v>
      </c>
      <c r="AP88" s="5">
        <f>COUNTIFS(Data!$H:$H,$A88,Data!$C:$C,AP$1,Data!$D:$D,AP$2)</f>
        <v>0</v>
      </c>
      <c r="AQ88" s="5">
        <f>COUNTIFS(Data!$H:$H,$A88,Data!$C:$C,AQ$1,Data!$D:$D,AQ$2)</f>
        <v>0</v>
      </c>
      <c r="AR88" s="5">
        <f>COUNTIFS(Data!$H:$H,$A88,Data!$C:$C,AR$1,Data!$D:$D,AR$2)</f>
        <v>0</v>
      </c>
      <c r="AS88" s="5">
        <f>COUNTIFS(Data!$H:$H,$A88,Data!$C:$C,AS$1,Data!$D:$D,AS$2)</f>
        <v>0</v>
      </c>
      <c r="AT88" s="5">
        <f>COUNTIFS(Data!$H:$H,$A88,Data!$C:$C,AT$1,Data!$D:$D,AT$2)</f>
        <v>0</v>
      </c>
      <c r="AU88" s="5">
        <f>COUNTIFS(Data!$H:$H,$A88,Data!$C:$C,AU$1,Data!$D:$D,AU$2)</f>
        <v>0</v>
      </c>
      <c r="AV88" s="5">
        <f>COUNTIFS(Data!$H:$H,$A88,Data!$C:$C,AV$1,Data!$D:$D,AV$2)</f>
        <v>0</v>
      </c>
      <c r="AW88" s="5">
        <f>COUNTIFS(Data!$H:$H,$A88,Data!$C:$C,AW$1,Data!$D:$D,AW$2)</f>
        <v>0</v>
      </c>
      <c r="AX88" s="5">
        <f>COUNTIFS(Data!$H:$H,$A88,Data!$C:$C,AX$1,Data!$D:$D,AX$2)</f>
        <v>0</v>
      </c>
      <c r="AY88" s="5">
        <f>COUNTIFS(Data!$H:$H,$A88,Data!$C:$C,AY$1,Data!$D:$D,AY$2)</f>
        <v>0</v>
      </c>
      <c r="AZ88" s="5">
        <f>COUNTIFS(Data!$H:$H,$A88,Data!$C:$C,AZ$1,Data!$D:$D,AZ$2)</f>
        <v>0</v>
      </c>
      <c r="BA88" s="5">
        <f>COUNTIFS(Data!$H:$H,$A88,Data!$C:$C,BA$1,Data!$D:$D,BA$2)</f>
        <v>0</v>
      </c>
      <c r="BB88" s="5">
        <f>COUNTIFS(Data!$H:$H,$A88,Data!$C:$C,BB$1,Data!$D:$D,BB$2)</f>
        <v>0</v>
      </c>
      <c r="BC88" s="5">
        <f>COUNTIFS(Data!$H:$H,$A88,Data!$C:$C,BC$1,Data!$D:$D,BC$2)</f>
        <v>0</v>
      </c>
      <c r="BD88" s="5">
        <f>COUNTIFS(Data!$H:$H,$A88,Data!$C:$C,BD$1,Data!$D:$D,BD$2)</f>
        <v>0</v>
      </c>
      <c r="BE88" s="5">
        <f>COUNTIFS(Data!$H:$H,$A88,Data!$C:$C,BE$1,Data!$D:$D,BE$2)</f>
        <v>0</v>
      </c>
      <c r="BF88" s="5">
        <f>COUNTIFS(Data!$H:$H,$A88,Data!$C:$C,BF$1,Data!$D:$D,BF$2)</f>
        <v>0</v>
      </c>
      <c r="BG88" s="5">
        <f>COUNTIFS(Data!$H:$H,$A88,Data!$C:$C,BG$1,Data!$D:$D,BG$2)</f>
        <v>0</v>
      </c>
      <c r="BH88" s="5">
        <f>COUNTIFS(Data!$H:$H,$A88,Data!$C:$C,BH$1,Data!$D:$D,BH$2)</f>
        <v>0</v>
      </c>
      <c r="BI88" s="5">
        <f>COUNTIFS(Data!$H:$H,$A88,Data!$C:$C,BI$1,Data!$D:$D,BI$2)</f>
        <v>0</v>
      </c>
      <c r="BJ88" s="5">
        <f>COUNTIFS(Data!$H:$H,$A88,Data!$C:$C,BJ$1,Data!$D:$D,BJ$2)</f>
        <v>0</v>
      </c>
      <c r="BK88" s="5">
        <f>COUNTIFS(Data!$H:$H,$A88,Data!$C:$C,BK$1,Data!$D:$D,BK$2)</f>
        <v>0</v>
      </c>
      <c r="BL88" s="5">
        <f>COUNTIFS(Data!$H:$H,$A88,Data!$C:$C,BL$1,Data!$D:$D,BL$2)</f>
        <v>0</v>
      </c>
      <c r="BM88" s="5">
        <f>COUNTIFS(Data!$H:$H,$A88,Data!$C:$C,BM$1,Data!$D:$D,BM$2)</f>
        <v>0</v>
      </c>
      <c r="BN88" s="5">
        <f>COUNTIFS(Data!$H:$H,$A88,Data!$C:$C,BN$1,Data!$D:$D,BN$2)</f>
        <v>0</v>
      </c>
      <c r="BO88" s="5">
        <f>COUNTIFS(Data!$H:$H,$A88,Data!$C:$C,BO$1,Data!$D:$D,BO$2)</f>
        <v>0</v>
      </c>
      <c r="BP88" s="5">
        <f>COUNTIFS(Data!$H:$H,$A88,Data!$C:$C,BP$1,Data!$D:$D,BP$2)</f>
        <v>0</v>
      </c>
      <c r="BQ88" s="5">
        <f>COUNTIFS(Data!$H:$H,$A88,Data!$C:$C,BQ$1,Data!$D:$D,BQ$2)</f>
        <v>0</v>
      </c>
      <c r="BR88" s="5">
        <f>COUNTIFS(Data!$H:$H,$A88,Data!$C:$C,BR$1,Data!$D:$D,BR$2)</f>
        <v>0</v>
      </c>
      <c r="BS88" s="5">
        <f>COUNTIFS(Data!$H:$H,$A88,Data!$C:$C,BS$1,Data!$D:$D,BS$2)</f>
        <v>0</v>
      </c>
      <c r="BT88" s="5">
        <f>COUNTIFS(Data!$H:$H,$A88,Data!$C:$C,BT$1,Data!$D:$D,BT$2)</f>
        <v>0</v>
      </c>
      <c r="BU88" s="5">
        <f>COUNTIFS(Data!$H:$H,$A88,Data!$C:$C,BU$1,Data!$D:$D,BU$2)</f>
        <v>0</v>
      </c>
      <c r="BV88" s="5">
        <f>COUNTIFS(Data!$H:$H,$A88,Data!$C:$C,BV$1,Data!$D:$D,BV$2)</f>
        <v>0</v>
      </c>
      <c r="BW88" s="5">
        <f>COUNTIFS(Data!$H:$H,$A88,Data!$C:$C,BW$1,Data!$D:$D,BW$2)</f>
        <v>0</v>
      </c>
      <c r="BX88" s="5">
        <f>COUNTIFS(Data!$H:$H,$A88,Data!$C:$C,BX$1,Data!$D:$D,BX$2)</f>
        <v>0</v>
      </c>
      <c r="BY88" s="5">
        <f>COUNTIFS(Data!$H:$H,$A88,Data!$C:$C,BY$1,Data!$D:$D,BY$2)</f>
        <v>0</v>
      </c>
      <c r="BZ88" s="5">
        <f>COUNTIFS(Data!$H:$H,$A88,Data!$C:$C,BZ$1,Data!$D:$D,BZ$2)</f>
        <v>0</v>
      </c>
      <c r="CA88" s="5">
        <f>COUNTIFS(Data!$H:$H,$A88,Data!$C:$C,CA$1,Data!$D:$D,CA$2)</f>
        <v>0</v>
      </c>
      <c r="CB88" s="5">
        <f>COUNTIFS(Data!$H:$H,$A88,Data!$C:$C,CB$1,Data!$D:$D,CB$2)</f>
        <v>0</v>
      </c>
      <c r="CC88" s="5">
        <f>COUNTIFS(Data!$H:$H,$A88,Data!$C:$C,CC$1,Data!$D:$D,CC$2)</f>
        <v>0</v>
      </c>
      <c r="CD88" s="5">
        <f>COUNTIFS(Data!$H:$H,$A88,Data!$C:$C,CD$1,Data!$D:$D,CD$2)</f>
        <v>0</v>
      </c>
      <c r="CE88" s="5">
        <f>COUNTIFS(Data!$H:$H,$A88,Data!$C:$C,CE$1,Data!$D:$D,CE$2)</f>
        <v>0</v>
      </c>
      <c r="CF88" s="5">
        <f>COUNTIFS(Data!$H:$H,$A88,Data!$C:$C,CF$1,Data!$D:$D,CF$2)</f>
        <v>0</v>
      </c>
      <c r="CG88" s="5">
        <f>COUNTIFS(Data!$H:$H,$A88,Data!$C:$C,CG$1,Data!$D:$D,CG$2)</f>
        <v>0</v>
      </c>
      <c r="CH88" s="5">
        <f>COUNTIFS(Data!$H:$H,$A88,Data!$C:$C,CH$1,Data!$D:$D,CH$2)</f>
        <v>0</v>
      </c>
      <c r="CI88" s="5">
        <f>COUNTIFS(Data!$H:$H,$A88,Data!$C:$C,CI$1,Data!$D:$D,CI$2)</f>
        <v>0</v>
      </c>
      <c r="CJ88" s="5">
        <f>COUNTIFS(Data!$H:$H,$A88,Data!$C:$C,CJ$1,Data!$D:$D,CJ$2)</f>
        <v>0</v>
      </c>
      <c r="CK88" s="5">
        <f>COUNTIFS(Data!$H:$H,$A88,Data!$C:$C,CK$1,Data!$D:$D,CK$2)</f>
        <v>0</v>
      </c>
      <c r="CL88" s="5">
        <f>COUNTIFS(Data!$H:$H,$A88,Data!$C:$C,CL$1,Data!$D:$D,CL$2)</f>
        <v>0</v>
      </c>
      <c r="CM88" s="5">
        <f>COUNTIFS(Data!$H:$H,$A88,Data!$C:$C,CM$1,Data!$D:$D,CM$2)</f>
        <v>0</v>
      </c>
      <c r="CN88" s="5">
        <f>COUNTIFS(Data!$H:$H,$A88,Data!$C:$C,CN$1,Data!$D:$D,CN$2)</f>
        <v>0</v>
      </c>
      <c r="CO88" s="5">
        <f>COUNTIFS(Data!$H:$H,$A88,Data!$C:$C,CO$1,Data!$D:$D,CO$2)</f>
        <v>0</v>
      </c>
      <c r="CP88" s="5">
        <f>COUNTIFS(Data!$H:$H,$A88,Data!$C:$C,CP$1,Data!$D:$D,CP$2)</f>
        <v>0</v>
      </c>
      <c r="CQ88" s="5">
        <f>COUNTIFS(Data!$H:$H,$A88,Data!$C:$C,CQ$1,Data!$D:$D,CQ$2)</f>
        <v>0</v>
      </c>
      <c r="CR88" s="5">
        <f>COUNTIFS(Data!$H:$H,$A88,Data!$C:$C,CR$1,Data!$D:$D,CR$2)</f>
        <v>0</v>
      </c>
      <c r="CS88" s="5">
        <f>COUNTIFS(Data!$H:$H,$A88,Data!$C:$C,CS$1,Data!$D:$D,CS$2)</f>
        <v>0</v>
      </c>
      <c r="CT88" s="5">
        <f>COUNTIFS(Data!$H:$H,$A88,Data!$C:$C,CT$1,Data!$D:$D,CT$2)</f>
        <v>1</v>
      </c>
      <c r="CU88" s="5">
        <f>COUNTIFS(Data!$H:$H,$A88,Data!$C:$C,CU$1,Data!$D:$D,CU$2)</f>
        <v>0</v>
      </c>
      <c r="CV88" s="5">
        <f>COUNTIFS(Data!$H:$H,$A88,Data!$C:$C,CV$1,Data!$D:$D,CV$2)</f>
        <v>0</v>
      </c>
      <c r="CW88" s="5">
        <f t="shared" ref="CW88:CX88" si="87">SUMIF($B$2:$CV$2,CW$2, $B88:$CV88)</f>
        <v>0</v>
      </c>
      <c r="CX88" s="5">
        <f t="shared" si="87"/>
        <v>1</v>
      </c>
      <c r="CY88" s="5">
        <f t="shared" si="3"/>
        <v>1</v>
      </c>
    </row>
    <row r="89">
      <c r="A89" s="5" t="str">
        <f>Countries!A87</f>
        <v>TPE</v>
      </c>
      <c r="B89" s="5">
        <f>COUNTIFS(Data!$H:$H,$A89,Data!$C:$C,B$1,Data!$D:$D,B$2)</f>
        <v>0</v>
      </c>
      <c r="C89" s="5">
        <f>COUNTIFS(Data!$H:$H,$A89,Data!$C:$C,C$1,Data!$D:$D,C$2)</f>
        <v>0</v>
      </c>
      <c r="D89" s="5">
        <f>COUNTIFS(Data!$H:$H,$A89,Data!$C:$C,D$1,Data!$D:$D,D$2)</f>
        <v>1</v>
      </c>
      <c r="E89" s="5">
        <f>COUNTIFS(Data!$H:$H,$A89,Data!$C:$C,E$1,Data!$D:$D,E$2)</f>
        <v>0</v>
      </c>
      <c r="F89" s="5">
        <f>COUNTIFS(Data!$H:$H,$A89,Data!$C:$C,F$1,Data!$D:$D,F$2)</f>
        <v>0</v>
      </c>
      <c r="G89" s="5">
        <f>COUNTIFS(Data!$H:$H,$A89,Data!$C:$C,G$1,Data!$D:$D,G$2)</f>
        <v>1</v>
      </c>
      <c r="H89" s="5">
        <f>COUNTIFS(Data!$H:$H,$A89,Data!$C:$C,H$1,Data!$D:$D,H$2)</f>
        <v>0</v>
      </c>
      <c r="I89" s="5">
        <f>COUNTIFS(Data!$H:$H,$A89,Data!$C:$C,I$1,Data!$D:$D,I$2)</f>
        <v>0</v>
      </c>
      <c r="J89" s="5">
        <f>COUNTIFS(Data!$H:$H,$A89,Data!$C:$C,J$1,Data!$D:$D,J$2)</f>
        <v>0</v>
      </c>
      <c r="K89" s="5">
        <f>COUNTIFS(Data!$H:$H,$A89,Data!$C:$C,K$1,Data!$D:$D,K$2)</f>
        <v>0</v>
      </c>
      <c r="L89" s="5">
        <f>COUNTIFS(Data!$H:$H,$A89,Data!$C:$C,L$1,Data!$D:$D,L$2)</f>
        <v>0</v>
      </c>
      <c r="M89" s="5">
        <f>COUNTIFS(Data!$H:$H,$A89,Data!$C:$C,M$1,Data!$D:$D,M$2)</f>
        <v>0</v>
      </c>
      <c r="N89" s="5">
        <f>COUNTIFS(Data!$H:$H,$A89,Data!$C:$C,N$1,Data!$D:$D,N$2)</f>
        <v>0</v>
      </c>
      <c r="O89" s="5">
        <f>COUNTIFS(Data!$H:$H,$A89,Data!$C:$C,O$1,Data!$D:$D,O$2)</f>
        <v>1</v>
      </c>
      <c r="P89" s="5">
        <f>COUNTIFS(Data!$H:$H,$A89,Data!$C:$C,P$1,Data!$D:$D,P$2)</f>
        <v>0</v>
      </c>
      <c r="Q89" s="5">
        <f>COUNTIFS(Data!$H:$H,$A89,Data!$C:$C,Q$1,Data!$D:$D,Q$2)</f>
        <v>0</v>
      </c>
      <c r="R89" s="5">
        <f>COUNTIFS(Data!$H:$H,$A89,Data!$C:$C,R$1,Data!$D:$D,R$2)</f>
        <v>0</v>
      </c>
      <c r="S89" s="5">
        <f>COUNTIFS(Data!$H:$H,$A89,Data!$C:$C,S$1,Data!$D:$D,S$2)</f>
        <v>0</v>
      </c>
      <c r="T89" s="5">
        <f>COUNTIFS(Data!$H:$H,$A89,Data!$C:$C,T$1,Data!$D:$D,T$2)</f>
        <v>0</v>
      </c>
      <c r="U89" s="5">
        <f>COUNTIFS(Data!$H:$H,$A89,Data!$C:$C,U$1,Data!$D:$D,U$2)</f>
        <v>0</v>
      </c>
      <c r="V89" s="5">
        <f>COUNTIFS(Data!$H:$H,$A89,Data!$C:$C,V$1,Data!$D:$D,V$2)</f>
        <v>0</v>
      </c>
      <c r="W89" s="5">
        <f>COUNTIFS(Data!$H:$H,$A89,Data!$C:$C,W$1,Data!$D:$D,W$2)</f>
        <v>0</v>
      </c>
      <c r="X89" s="5">
        <f>COUNTIFS(Data!$H:$H,$A89,Data!$C:$C,X$1,Data!$D:$D,X$2)</f>
        <v>0</v>
      </c>
      <c r="Y89" s="5">
        <f>COUNTIFS(Data!$H:$H,$A89,Data!$C:$C,Y$1,Data!$D:$D,Y$2)</f>
        <v>0</v>
      </c>
      <c r="Z89" s="5">
        <f>COUNTIFS(Data!$H:$H,$A89,Data!$C:$C,Z$1,Data!$D:$D,Z$2)</f>
        <v>0</v>
      </c>
      <c r="AA89" s="5">
        <f>COUNTIFS(Data!$H:$H,$A89,Data!$C:$C,AA$1,Data!$D:$D,AA$2)</f>
        <v>0</v>
      </c>
      <c r="AB89" s="5">
        <f>COUNTIFS(Data!$H:$H,$A89,Data!$C:$C,AB$1,Data!$D:$D,AB$2)</f>
        <v>0</v>
      </c>
      <c r="AC89" s="5">
        <f>COUNTIFS(Data!$H:$H,$A89,Data!$C:$C,AC$1,Data!$D:$D,AC$2)</f>
        <v>0</v>
      </c>
      <c r="AD89" s="5">
        <f>COUNTIFS(Data!$H:$H,$A89,Data!$C:$C,AD$1,Data!$D:$D,AD$2)</f>
        <v>0</v>
      </c>
      <c r="AE89" s="5">
        <f>COUNTIFS(Data!$H:$H,$A89,Data!$C:$C,AE$1,Data!$D:$D,AE$2)</f>
        <v>0</v>
      </c>
      <c r="AF89" s="5">
        <f>COUNTIFS(Data!$H:$H,$A89,Data!$C:$C,AF$1,Data!$D:$D,AF$2)</f>
        <v>0</v>
      </c>
      <c r="AG89" s="5">
        <f>COUNTIFS(Data!$H:$H,$A89,Data!$C:$C,AG$1,Data!$D:$D,AG$2)</f>
        <v>0</v>
      </c>
      <c r="AH89" s="5">
        <f>COUNTIFS(Data!$H:$H,$A89,Data!$C:$C,AH$1,Data!$D:$D,AH$2)</f>
        <v>0</v>
      </c>
      <c r="AI89" s="5">
        <f>COUNTIFS(Data!$H:$H,$A89,Data!$C:$C,AI$1,Data!$D:$D,AI$2)</f>
        <v>0</v>
      </c>
      <c r="AJ89" s="5">
        <f>COUNTIFS(Data!$H:$H,$A89,Data!$C:$C,AJ$1,Data!$D:$D,AJ$2)</f>
        <v>0</v>
      </c>
      <c r="AK89" s="5">
        <f>COUNTIFS(Data!$H:$H,$A89,Data!$C:$C,AK$1,Data!$D:$D,AK$2)</f>
        <v>0</v>
      </c>
      <c r="AL89" s="5">
        <f>COUNTIFS(Data!$H:$H,$A89,Data!$C:$C,AL$1,Data!$D:$D,AL$2)</f>
        <v>0</v>
      </c>
      <c r="AM89" s="5">
        <f>COUNTIFS(Data!$H:$H,$A89,Data!$C:$C,AM$1,Data!$D:$D,AM$2)</f>
        <v>0</v>
      </c>
      <c r="AN89" s="5">
        <f>COUNTIFS(Data!$H:$H,$A89,Data!$C:$C,AN$1,Data!$D:$D,AN$2)</f>
        <v>0</v>
      </c>
      <c r="AO89" s="5">
        <f>COUNTIFS(Data!$H:$H,$A89,Data!$C:$C,AO$1,Data!$D:$D,AO$2)</f>
        <v>0</v>
      </c>
      <c r="AP89" s="5">
        <f>COUNTIFS(Data!$H:$H,$A89,Data!$C:$C,AP$1,Data!$D:$D,AP$2)</f>
        <v>0</v>
      </c>
      <c r="AQ89" s="5">
        <f>COUNTIFS(Data!$H:$H,$A89,Data!$C:$C,AQ$1,Data!$D:$D,AQ$2)</f>
        <v>0</v>
      </c>
      <c r="AR89" s="5">
        <f>COUNTIFS(Data!$H:$H,$A89,Data!$C:$C,AR$1,Data!$D:$D,AR$2)</f>
        <v>0</v>
      </c>
      <c r="AS89" s="5">
        <f>COUNTIFS(Data!$H:$H,$A89,Data!$C:$C,AS$1,Data!$D:$D,AS$2)</f>
        <v>0</v>
      </c>
      <c r="AT89" s="5">
        <f>COUNTIFS(Data!$H:$H,$A89,Data!$C:$C,AT$1,Data!$D:$D,AT$2)</f>
        <v>0</v>
      </c>
      <c r="AU89" s="5">
        <f>COUNTIFS(Data!$H:$H,$A89,Data!$C:$C,AU$1,Data!$D:$D,AU$2)</f>
        <v>0</v>
      </c>
      <c r="AV89" s="5">
        <f>COUNTIFS(Data!$H:$H,$A89,Data!$C:$C,AV$1,Data!$D:$D,AV$2)</f>
        <v>0</v>
      </c>
      <c r="AW89" s="5">
        <f>COUNTIFS(Data!$H:$H,$A89,Data!$C:$C,AW$1,Data!$D:$D,AW$2)</f>
        <v>0</v>
      </c>
      <c r="AX89" s="5">
        <f>COUNTIFS(Data!$H:$H,$A89,Data!$C:$C,AX$1,Data!$D:$D,AX$2)</f>
        <v>0</v>
      </c>
      <c r="AY89" s="5">
        <f>COUNTIFS(Data!$H:$H,$A89,Data!$C:$C,AY$1,Data!$D:$D,AY$2)</f>
        <v>1</v>
      </c>
      <c r="AZ89" s="5">
        <f>COUNTIFS(Data!$H:$H,$A89,Data!$C:$C,AZ$1,Data!$D:$D,AZ$2)</f>
        <v>0</v>
      </c>
      <c r="BA89" s="5">
        <f>COUNTIFS(Data!$H:$H,$A89,Data!$C:$C,BA$1,Data!$D:$D,BA$2)</f>
        <v>0</v>
      </c>
      <c r="BB89" s="5">
        <f>COUNTIFS(Data!$H:$H,$A89,Data!$C:$C,BB$1,Data!$D:$D,BB$2)</f>
        <v>0</v>
      </c>
      <c r="BC89" s="5">
        <f>COUNTIFS(Data!$H:$H,$A89,Data!$C:$C,BC$1,Data!$D:$D,BC$2)</f>
        <v>0</v>
      </c>
      <c r="BD89" s="5">
        <f>COUNTIFS(Data!$H:$H,$A89,Data!$C:$C,BD$1,Data!$D:$D,BD$2)</f>
        <v>0</v>
      </c>
      <c r="BE89" s="5">
        <f>COUNTIFS(Data!$H:$H,$A89,Data!$C:$C,BE$1,Data!$D:$D,BE$2)</f>
        <v>0</v>
      </c>
      <c r="BF89" s="5">
        <f>COUNTIFS(Data!$H:$H,$A89,Data!$C:$C,BF$1,Data!$D:$D,BF$2)</f>
        <v>0</v>
      </c>
      <c r="BG89" s="5">
        <f>COUNTIFS(Data!$H:$H,$A89,Data!$C:$C,BG$1,Data!$D:$D,BG$2)</f>
        <v>0</v>
      </c>
      <c r="BH89" s="5">
        <f>COUNTIFS(Data!$H:$H,$A89,Data!$C:$C,BH$1,Data!$D:$D,BH$2)</f>
        <v>0</v>
      </c>
      <c r="BI89" s="5">
        <f>COUNTIFS(Data!$H:$H,$A89,Data!$C:$C,BI$1,Data!$D:$D,BI$2)</f>
        <v>0</v>
      </c>
      <c r="BJ89" s="5">
        <f>COUNTIFS(Data!$H:$H,$A89,Data!$C:$C,BJ$1,Data!$D:$D,BJ$2)</f>
        <v>0</v>
      </c>
      <c r="BK89" s="5">
        <f>COUNTIFS(Data!$H:$H,$A89,Data!$C:$C,BK$1,Data!$D:$D,BK$2)</f>
        <v>0</v>
      </c>
      <c r="BL89" s="5">
        <f>COUNTIFS(Data!$H:$H,$A89,Data!$C:$C,BL$1,Data!$D:$D,BL$2)</f>
        <v>0</v>
      </c>
      <c r="BM89" s="5">
        <f>COUNTIFS(Data!$H:$H,$A89,Data!$C:$C,BM$1,Data!$D:$D,BM$2)</f>
        <v>0</v>
      </c>
      <c r="BN89" s="5">
        <f>COUNTIFS(Data!$H:$H,$A89,Data!$C:$C,BN$1,Data!$D:$D,BN$2)</f>
        <v>0</v>
      </c>
      <c r="BO89" s="5">
        <f>COUNTIFS(Data!$H:$H,$A89,Data!$C:$C,BO$1,Data!$D:$D,BO$2)</f>
        <v>0</v>
      </c>
      <c r="BP89" s="5">
        <f>COUNTIFS(Data!$H:$H,$A89,Data!$C:$C,BP$1,Data!$D:$D,BP$2)</f>
        <v>0</v>
      </c>
      <c r="BQ89" s="5">
        <f>COUNTIFS(Data!$H:$H,$A89,Data!$C:$C,BQ$1,Data!$D:$D,BQ$2)</f>
        <v>0</v>
      </c>
      <c r="BR89" s="5">
        <f>COUNTIFS(Data!$H:$H,$A89,Data!$C:$C,BR$1,Data!$D:$D,BR$2)</f>
        <v>0</v>
      </c>
      <c r="BS89" s="5">
        <f>COUNTIFS(Data!$H:$H,$A89,Data!$C:$C,BS$1,Data!$D:$D,BS$2)</f>
        <v>0</v>
      </c>
      <c r="BT89" s="5">
        <f>COUNTIFS(Data!$H:$H,$A89,Data!$C:$C,BT$1,Data!$D:$D,BT$2)</f>
        <v>0</v>
      </c>
      <c r="BU89" s="5">
        <f>COUNTIFS(Data!$H:$H,$A89,Data!$C:$C,BU$1,Data!$D:$D,BU$2)</f>
        <v>0</v>
      </c>
      <c r="BV89" s="5">
        <f>COUNTIFS(Data!$H:$H,$A89,Data!$C:$C,BV$1,Data!$D:$D,BV$2)</f>
        <v>0</v>
      </c>
      <c r="BW89" s="5">
        <f>COUNTIFS(Data!$H:$H,$A89,Data!$C:$C,BW$1,Data!$D:$D,BW$2)</f>
        <v>0</v>
      </c>
      <c r="BX89" s="5">
        <f>COUNTIFS(Data!$H:$H,$A89,Data!$C:$C,BX$1,Data!$D:$D,BX$2)</f>
        <v>0</v>
      </c>
      <c r="BY89" s="5">
        <f>COUNTIFS(Data!$H:$H,$A89,Data!$C:$C,BY$1,Data!$D:$D,BY$2)</f>
        <v>0</v>
      </c>
      <c r="BZ89" s="5">
        <f>COUNTIFS(Data!$H:$H,$A89,Data!$C:$C,BZ$1,Data!$D:$D,BZ$2)</f>
        <v>0</v>
      </c>
      <c r="CA89" s="5">
        <f>COUNTIFS(Data!$H:$H,$A89,Data!$C:$C,CA$1,Data!$D:$D,CA$2)</f>
        <v>0</v>
      </c>
      <c r="CB89" s="5">
        <f>COUNTIFS(Data!$H:$H,$A89,Data!$C:$C,CB$1,Data!$D:$D,CB$2)</f>
        <v>0</v>
      </c>
      <c r="CC89" s="5">
        <f>COUNTIFS(Data!$H:$H,$A89,Data!$C:$C,CC$1,Data!$D:$D,CC$2)</f>
        <v>0</v>
      </c>
      <c r="CD89" s="5">
        <f>COUNTIFS(Data!$H:$H,$A89,Data!$C:$C,CD$1,Data!$D:$D,CD$2)</f>
        <v>0</v>
      </c>
      <c r="CE89" s="5">
        <f>COUNTIFS(Data!$H:$H,$A89,Data!$C:$C,CE$1,Data!$D:$D,CE$2)</f>
        <v>0</v>
      </c>
      <c r="CF89" s="5">
        <f>COUNTIFS(Data!$H:$H,$A89,Data!$C:$C,CF$1,Data!$D:$D,CF$2)</f>
        <v>0</v>
      </c>
      <c r="CG89" s="5">
        <f>COUNTIFS(Data!$H:$H,$A89,Data!$C:$C,CG$1,Data!$D:$D,CG$2)</f>
        <v>0</v>
      </c>
      <c r="CH89" s="5">
        <f>COUNTIFS(Data!$H:$H,$A89,Data!$C:$C,CH$1,Data!$D:$D,CH$2)</f>
        <v>0</v>
      </c>
      <c r="CI89" s="5">
        <f>COUNTIFS(Data!$H:$H,$A89,Data!$C:$C,CI$1,Data!$D:$D,CI$2)</f>
        <v>0</v>
      </c>
      <c r="CJ89" s="5">
        <f>COUNTIFS(Data!$H:$H,$A89,Data!$C:$C,CJ$1,Data!$D:$D,CJ$2)</f>
        <v>0</v>
      </c>
      <c r="CK89" s="5">
        <f>COUNTIFS(Data!$H:$H,$A89,Data!$C:$C,CK$1,Data!$D:$D,CK$2)</f>
        <v>0</v>
      </c>
      <c r="CL89" s="5">
        <f>COUNTIFS(Data!$H:$H,$A89,Data!$C:$C,CL$1,Data!$D:$D,CL$2)</f>
        <v>0</v>
      </c>
      <c r="CM89" s="5">
        <f>COUNTIFS(Data!$H:$H,$A89,Data!$C:$C,CM$1,Data!$D:$D,CM$2)</f>
        <v>0</v>
      </c>
      <c r="CN89" s="5">
        <f>COUNTIFS(Data!$H:$H,$A89,Data!$C:$C,CN$1,Data!$D:$D,CN$2)</f>
        <v>0</v>
      </c>
      <c r="CO89" s="5">
        <f>COUNTIFS(Data!$H:$H,$A89,Data!$C:$C,CO$1,Data!$D:$D,CO$2)</f>
        <v>0</v>
      </c>
      <c r="CP89" s="5">
        <f>COUNTIFS(Data!$H:$H,$A89,Data!$C:$C,CP$1,Data!$D:$D,CP$2)</f>
        <v>0</v>
      </c>
      <c r="CQ89" s="5">
        <f>COUNTIFS(Data!$H:$H,$A89,Data!$C:$C,CQ$1,Data!$D:$D,CQ$2)</f>
        <v>0</v>
      </c>
      <c r="CR89" s="5">
        <f>COUNTIFS(Data!$H:$H,$A89,Data!$C:$C,CR$1,Data!$D:$D,CR$2)</f>
        <v>0</v>
      </c>
      <c r="CS89" s="5">
        <f>COUNTIFS(Data!$H:$H,$A89,Data!$C:$C,CS$1,Data!$D:$D,CS$2)</f>
        <v>0</v>
      </c>
      <c r="CT89" s="5">
        <f>COUNTIFS(Data!$H:$H,$A89,Data!$C:$C,CT$1,Data!$D:$D,CT$2)</f>
        <v>0</v>
      </c>
      <c r="CU89" s="5">
        <f>COUNTIFS(Data!$H:$H,$A89,Data!$C:$C,CU$1,Data!$D:$D,CU$2)</f>
        <v>0</v>
      </c>
      <c r="CV89" s="5">
        <f>COUNTIFS(Data!$H:$H,$A89,Data!$C:$C,CV$1,Data!$D:$D,CV$2)</f>
        <v>0</v>
      </c>
      <c r="CW89" s="5">
        <f t="shared" ref="CW89:CX89" si="88">SUMIF($B$2:$CV$2,CW$2, $B89:$CV89)</f>
        <v>3</v>
      </c>
      <c r="CX89" s="5">
        <f t="shared" si="88"/>
        <v>1</v>
      </c>
      <c r="CY89" s="5">
        <f t="shared" si="3"/>
        <v>4</v>
      </c>
    </row>
    <row r="90">
      <c r="A90" s="5" t="str">
        <f>Countries!A88</f>
        <v>TUN</v>
      </c>
      <c r="B90" s="5">
        <f>COUNTIFS(Data!$H:$H,$A90,Data!$C:$C,B$1,Data!$D:$D,B$2)</f>
        <v>0</v>
      </c>
      <c r="C90" s="5">
        <f>COUNTIFS(Data!$H:$H,$A90,Data!$C:$C,C$1,Data!$D:$D,C$2)</f>
        <v>0</v>
      </c>
      <c r="D90" s="5">
        <f>COUNTIFS(Data!$H:$H,$A90,Data!$C:$C,D$1,Data!$D:$D,D$2)</f>
        <v>0</v>
      </c>
      <c r="E90" s="5">
        <f>COUNTIFS(Data!$H:$H,$A90,Data!$C:$C,E$1,Data!$D:$D,E$2)</f>
        <v>0</v>
      </c>
      <c r="F90" s="5">
        <f>COUNTIFS(Data!$H:$H,$A90,Data!$C:$C,F$1,Data!$D:$D,F$2)</f>
        <v>0</v>
      </c>
      <c r="G90" s="5">
        <f>COUNTIFS(Data!$H:$H,$A90,Data!$C:$C,G$1,Data!$D:$D,G$2)</f>
        <v>0</v>
      </c>
      <c r="H90" s="5">
        <f>COUNTIFS(Data!$H:$H,$A90,Data!$C:$C,H$1,Data!$D:$D,H$2)</f>
        <v>0</v>
      </c>
      <c r="I90" s="5">
        <f>COUNTIFS(Data!$H:$H,$A90,Data!$C:$C,I$1,Data!$D:$D,I$2)</f>
        <v>0</v>
      </c>
      <c r="J90" s="5">
        <f>COUNTIFS(Data!$H:$H,$A90,Data!$C:$C,J$1,Data!$D:$D,J$2)</f>
        <v>0</v>
      </c>
      <c r="K90" s="5">
        <f>COUNTIFS(Data!$H:$H,$A90,Data!$C:$C,K$1,Data!$D:$D,K$2)</f>
        <v>0</v>
      </c>
      <c r="L90" s="5">
        <f>COUNTIFS(Data!$H:$H,$A90,Data!$C:$C,L$1,Data!$D:$D,L$2)</f>
        <v>0</v>
      </c>
      <c r="M90" s="5">
        <f>COUNTIFS(Data!$H:$H,$A90,Data!$C:$C,M$1,Data!$D:$D,M$2)</f>
        <v>0</v>
      </c>
      <c r="N90" s="5">
        <f>COUNTIFS(Data!$H:$H,$A90,Data!$C:$C,N$1,Data!$D:$D,N$2)</f>
        <v>0</v>
      </c>
      <c r="O90" s="5">
        <f>COUNTIFS(Data!$H:$H,$A90,Data!$C:$C,O$1,Data!$D:$D,O$2)</f>
        <v>0</v>
      </c>
      <c r="P90" s="5">
        <f>COUNTIFS(Data!$H:$H,$A90,Data!$C:$C,P$1,Data!$D:$D,P$2)</f>
        <v>0</v>
      </c>
      <c r="Q90" s="5">
        <f>COUNTIFS(Data!$H:$H,$A90,Data!$C:$C,Q$1,Data!$D:$D,Q$2)</f>
        <v>0</v>
      </c>
      <c r="R90" s="5">
        <f>COUNTIFS(Data!$H:$H,$A90,Data!$C:$C,R$1,Data!$D:$D,R$2)</f>
        <v>0</v>
      </c>
      <c r="S90" s="5">
        <f>COUNTIFS(Data!$H:$H,$A90,Data!$C:$C,S$1,Data!$D:$D,S$2)</f>
        <v>0</v>
      </c>
      <c r="T90" s="5">
        <f>COUNTIFS(Data!$H:$H,$A90,Data!$C:$C,T$1,Data!$D:$D,T$2)</f>
        <v>0</v>
      </c>
      <c r="U90" s="5">
        <f>COUNTIFS(Data!$H:$H,$A90,Data!$C:$C,U$1,Data!$D:$D,U$2)</f>
        <v>0</v>
      </c>
      <c r="V90" s="5">
        <f>COUNTIFS(Data!$H:$H,$A90,Data!$C:$C,V$1,Data!$D:$D,V$2)</f>
        <v>0</v>
      </c>
      <c r="W90" s="5">
        <f>COUNTIFS(Data!$H:$H,$A90,Data!$C:$C,W$1,Data!$D:$D,W$2)</f>
        <v>0</v>
      </c>
      <c r="X90" s="5">
        <f>COUNTIFS(Data!$H:$H,$A90,Data!$C:$C,X$1,Data!$D:$D,X$2)</f>
        <v>0</v>
      </c>
      <c r="Y90" s="5">
        <f>COUNTIFS(Data!$H:$H,$A90,Data!$C:$C,Y$1,Data!$D:$D,Y$2)</f>
        <v>0</v>
      </c>
      <c r="Z90" s="5">
        <f>COUNTIFS(Data!$H:$H,$A90,Data!$C:$C,Z$1,Data!$D:$D,Z$2)</f>
        <v>0</v>
      </c>
      <c r="AA90" s="5">
        <f>COUNTIFS(Data!$H:$H,$A90,Data!$C:$C,AA$1,Data!$D:$D,AA$2)</f>
        <v>0</v>
      </c>
      <c r="AB90" s="5">
        <f>COUNTIFS(Data!$H:$H,$A90,Data!$C:$C,AB$1,Data!$D:$D,AB$2)</f>
        <v>0</v>
      </c>
      <c r="AC90" s="5">
        <f>COUNTIFS(Data!$H:$H,$A90,Data!$C:$C,AC$1,Data!$D:$D,AC$2)</f>
        <v>0</v>
      </c>
      <c r="AD90" s="5">
        <f>COUNTIFS(Data!$H:$H,$A90,Data!$C:$C,AD$1,Data!$D:$D,AD$2)</f>
        <v>0</v>
      </c>
      <c r="AE90" s="5">
        <f>COUNTIFS(Data!$H:$H,$A90,Data!$C:$C,AE$1,Data!$D:$D,AE$2)</f>
        <v>0</v>
      </c>
      <c r="AF90" s="5">
        <f>COUNTIFS(Data!$H:$H,$A90,Data!$C:$C,AF$1,Data!$D:$D,AF$2)</f>
        <v>0</v>
      </c>
      <c r="AG90" s="5">
        <f>COUNTIFS(Data!$H:$H,$A90,Data!$C:$C,AG$1,Data!$D:$D,AG$2)</f>
        <v>0</v>
      </c>
      <c r="AH90" s="5">
        <f>COUNTIFS(Data!$H:$H,$A90,Data!$C:$C,AH$1,Data!$D:$D,AH$2)</f>
        <v>0</v>
      </c>
      <c r="AI90" s="5">
        <f>COUNTIFS(Data!$H:$H,$A90,Data!$C:$C,AI$1,Data!$D:$D,AI$2)</f>
        <v>0</v>
      </c>
      <c r="AJ90" s="5">
        <f>COUNTIFS(Data!$H:$H,$A90,Data!$C:$C,AJ$1,Data!$D:$D,AJ$2)</f>
        <v>0</v>
      </c>
      <c r="AK90" s="5">
        <f>COUNTIFS(Data!$H:$H,$A90,Data!$C:$C,AK$1,Data!$D:$D,AK$2)</f>
        <v>0</v>
      </c>
      <c r="AL90" s="5">
        <f>COUNTIFS(Data!$H:$H,$A90,Data!$C:$C,AL$1,Data!$D:$D,AL$2)</f>
        <v>0</v>
      </c>
      <c r="AM90" s="5">
        <f>COUNTIFS(Data!$H:$H,$A90,Data!$C:$C,AM$1,Data!$D:$D,AM$2)</f>
        <v>0</v>
      </c>
      <c r="AN90" s="5">
        <f>COUNTIFS(Data!$H:$H,$A90,Data!$C:$C,AN$1,Data!$D:$D,AN$2)</f>
        <v>0</v>
      </c>
      <c r="AO90" s="5">
        <f>COUNTIFS(Data!$H:$H,$A90,Data!$C:$C,AO$1,Data!$D:$D,AO$2)</f>
        <v>0</v>
      </c>
      <c r="AP90" s="5">
        <f>COUNTIFS(Data!$H:$H,$A90,Data!$C:$C,AP$1,Data!$D:$D,AP$2)</f>
        <v>0</v>
      </c>
      <c r="AQ90" s="5">
        <f>COUNTIFS(Data!$H:$H,$A90,Data!$C:$C,AQ$1,Data!$D:$D,AQ$2)</f>
        <v>0</v>
      </c>
      <c r="AR90" s="5">
        <f>COUNTIFS(Data!$H:$H,$A90,Data!$C:$C,AR$1,Data!$D:$D,AR$2)</f>
        <v>0</v>
      </c>
      <c r="AS90" s="5">
        <f>COUNTIFS(Data!$H:$H,$A90,Data!$C:$C,AS$1,Data!$D:$D,AS$2)</f>
        <v>0</v>
      </c>
      <c r="AT90" s="5">
        <f>COUNTIFS(Data!$H:$H,$A90,Data!$C:$C,AT$1,Data!$D:$D,AT$2)</f>
        <v>0</v>
      </c>
      <c r="AU90" s="5">
        <f>COUNTIFS(Data!$H:$H,$A90,Data!$C:$C,AU$1,Data!$D:$D,AU$2)</f>
        <v>0</v>
      </c>
      <c r="AV90" s="5">
        <f>COUNTIFS(Data!$H:$H,$A90,Data!$C:$C,AV$1,Data!$D:$D,AV$2)</f>
        <v>0</v>
      </c>
      <c r="AW90" s="5">
        <f>COUNTIFS(Data!$H:$H,$A90,Data!$C:$C,AW$1,Data!$D:$D,AW$2)</f>
        <v>0</v>
      </c>
      <c r="AX90" s="5">
        <f>COUNTIFS(Data!$H:$H,$A90,Data!$C:$C,AX$1,Data!$D:$D,AX$2)</f>
        <v>0</v>
      </c>
      <c r="AY90" s="5">
        <f>COUNTIFS(Data!$H:$H,$A90,Data!$C:$C,AY$1,Data!$D:$D,AY$2)</f>
        <v>0</v>
      </c>
      <c r="AZ90" s="5">
        <f>COUNTIFS(Data!$H:$H,$A90,Data!$C:$C,AZ$1,Data!$D:$D,AZ$2)</f>
        <v>0</v>
      </c>
      <c r="BA90" s="5">
        <f>COUNTIFS(Data!$H:$H,$A90,Data!$C:$C,BA$1,Data!$D:$D,BA$2)</f>
        <v>0</v>
      </c>
      <c r="BB90" s="5">
        <f>COUNTIFS(Data!$H:$H,$A90,Data!$C:$C,BB$1,Data!$D:$D,BB$2)</f>
        <v>0</v>
      </c>
      <c r="BC90" s="5">
        <f>COUNTIFS(Data!$H:$H,$A90,Data!$C:$C,BC$1,Data!$D:$D,BC$2)</f>
        <v>0</v>
      </c>
      <c r="BD90" s="5">
        <f>COUNTIFS(Data!$H:$H,$A90,Data!$C:$C,BD$1,Data!$D:$D,BD$2)</f>
        <v>0</v>
      </c>
      <c r="BE90" s="5">
        <f>COUNTIFS(Data!$H:$H,$A90,Data!$C:$C,BE$1,Data!$D:$D,BE$2)</f>
        <v>0</v>
      </c>
      <c r="BF90" s="5">
        <f>COUNTIFS(Data!$H:$H,$A90,Data!$C:$C,BF$1,Data!$D:$D,BF$2)</f>
        <v>0</v>
      </c>
      <c r="BG90" s="5">
        <f>COUNTIFS(Data!$H:$H,$A90,Data!$C:$C,BG$1,Data!$D:$D,BG$2)</f>
        <v>0</v>
      </c>
      <c r="BH90" s="5">
        <f>COUNTIFS(Data!$H:$H,$A90,Data!$C:$C,BH$1,Data!$D:$D,BH$2)</f>
        <v>0</v>
      </c>
      <c r="BI90" s="5">
        <f>COUNTIFS(Data!$H:$H,$A90,Data!$C:$C,BI$1,Data!$D:$D,BI$2)</f>
        <v>0</v>
      </c>
      <c r="BJ90" s="5">
        <f>COUNTIFS(Data!$H:$H,$A90,Data!$C:$C,BJ$1,Data!$D:$D,BJ$2)</f>
        <v>0</v>
      </c>
      <c r="BK90" s="5">
        <f>COUNTIFS(Data!$H:$H,$A90,Data!$C:$C,BK$1,Data!$D:$D,BK$2)</f>
        <v>0</v>
      </c>
      <c r="BL90" s="5">
        <f>COUNTIFS(Data!$H:$H,$A90,Data!$C:$C,BL$1,Data!$D:$D,BL$2)</f>
        <v>0</v>
      </c>
      <c r="BM90" s="5">
        <f>COUNTIFS(Data!$H:$H,$A90,Data!$C:$C,BM$1,Data!$D:$D,BM$2)</f>
        <v>0</v>
      </c>
      <c r="BN90" s="5">
        <f>COUNTIFS(Data!$H:$H,$A90,Data!$C:$C,BN$1,Data!$D:$D,BN$2)</f>
        <v>0</v>
      </c>
      <c r="BO90" s="5">
        <f>COUNTIFS(Data!$H:$H,$A90,Data!$C:$C,BO$1,Data!$D:$D,BO$2)</f>
        <v>0</v>
      </c>
      <c r="BP90" s="5">
        <f>COUNTIFS(Data!$H:$H,$A90,Data!$C:$C,BP$1,Data!$D:$D,BP$2)</f>
        <v>0</v>
      </c>
      <c r="BQ90" s="5">
        <f>COUNTIFS(Data!$H:$H,$A90,Data!$C:$C,BQ$1,Data!$D:$D,BQ$2)</f>
        <v>0</v>
      </c>
      <c r="BR90" s="5">
        <f>COUNTIFS(Data!$H:$H,$A90,Data!$C:$C,BR$1,Data!$D:$D,BR$2)</f>
        <v>0</v>
      </c>
      <c r="BS90" s="5">
        <f>COUNTIFS(Data!$H:$H,$A90,Data!$C:$C,BS$1,Data!$D:$D,BS$2)</f>
        <v>0</v>
      </c>
      <c r="BT90" s="5">
        <f>COUNTIFS(Data!$H:$H,$A90,Data!$C:$C,BT$1,Data!$D:$D,BT$2)</f>
        <v>0</v>
      </c>
      <c r="BU90" s="5">
        <f>COUNTIFS(Data!$H:$H,$A90,Data!$C:$C,BU$1,Data!$D:$D,BU$2)</f>
        <v>0</v>
      </c>
      <c r="BV90" s="5">
        <f>COUNTIFS(Data!$H:$H,$A90,Data!$C:$C,BV$1,Data!$D:$D,BV$2)</f>
        <v>0</v>
      </c>
      <c r="BW90" s="5">
        <f>COUNTIFS(Data!$H:$H,$A90,Data!$C:$C,BW$1,Data!$D:$D,BW$2)</f>
        <v>0</v>
      </c>
      <c r="BX90" s="5">
        <f>COUNTIFS(Data!$H:$H,$A90,Data!$C:$C,BX$1,Data!$D:$D,BX$2)</f>
        <v>0</v>
      </c>
      <c r="BY90" s="5">
        <f>COUNTIFS(Data!$H:$H,$A90,Data!$C:$C,BY$1,Data!$D:$D,BY$2)</f>
        <v>0</v>
      </c>
      <c r="BZ90" s="5">
        <f>COUNTIFS(Data!$H:$H,$A90,Data!$C:$C,BZ$1,Data!$D:$D,BZ$2)</f>
        <v>0</v>
      </c>
      <c r="CA90" s="5">
        <f>COUNTIFS(Data!$H:$H,$A90,Data!$C:$C,CA$1,Data!$D:$D,CA$2)</f>
        <v>0</v>
      </c>
      <c r="CB90" s="5">
        <f>COUNTIFS(Data!$H:$H,$A90,Data!$C:$C,CB$1,Data!$D:$D,CB$2)</f>
        <v>0</v>
      </c>
      <c r="CC90" s="5">
        <f>COUNTIFS(Data!$H:$H,$A90,Data!$C:$C,CC$1,Data!$D:$D,CC$2)</f>
        <v>0</v>
      </c>
      <c r="CD90" s="5">
        <f>COUNTIFS(Data!$H:$H,$A90,Data!$C:$C,CD$1,Data!$D:$D,CD$2)</f>
        <v>0</v>
      </c>
      <c r="CE90" s="5">
        <f>COUNTIFS(Data!$H:$H,$A90,Data!$C:$C,CE$1,Data!$D:$D,CE$2)</f>
        <v>1</v>
      </c>
      <c r="CF90" s="5">
        <f>COUNTIFS(Data!$H:$H,$A90,Data!$C:$C,CF$1,Data!$D:$D,CF$2)</f>
        <v>0</v>
      </c>
      <c r="CG90" s="5">
        <f>COUNTIFS(Data!$H:$H,$A90,Data!$C:$C,CG$1,Data!$D:$D,CG$2)</f>
        <v>0</v>
      </c>
      <c r="CH90" s="5">
        <f>COUNTIFS(Data!$H:$H,$A90,Data!$C:$C,CH$1,Data!$D:$D,CH$2)</f>
        <v>0</v>
      </c>
      <c r="CI90" s="5">
        <f>COUNTIFS(Data!$H:$H,$A90,Data!$C:$C,CI$1,Data!$D:$D,CI$2)</f>
        <v>0</v>
      </c>
      <c r="CJ90" s="5">
        <f>COUNTIFS(Data!$H:$H,$A90,Data!$C:$C,CJ$1,Data!$D:$D,CJ$2)</f>
        <v>0</v>
      </c>
      <c r="CK90" s="5">
        <f>COUNTIFS(Data!$H:$H,$A90,Data!$C:$C,CK$1,Data!$D:$D,CK$2)</f>
        <v>0</v>
      </c>
      <c r="CL90" s="5">
        <f>COUNTIFS(Data!$H:$H,$A90,Data!$C:$C,CL$1,Data!$D:$D,CL$2)</f>
        <v>0</v>
      </c>
      <c r="CM90" s="5">
        <f>COUNTIFS(Data!$H:$H,$A90,Data!$C:$C,CM$1,Data!$D:$D,CM$2)</f>
        <v>0</v>
      </c>
      <c r="CN90" s="5">
        <f>COUNTIFS(Data!$H:$H,$A90,Data!$C:$C,CN$1,Data!$D:$D,CN$2)</f>
        <v>0</v>
      </c>
      <c r="CO90" s="5">
        <f>COUNTIFS(Data!$H:$H,$A90,Data!$C:$C,CO$1,Data!$D:$D,CO$2)</f>
        <v>0</v>
      </c>
      <c r="CP90" s="5">
        <f>COUNTIFS(Data!$H:$H,$A90,Data!$C:$C,CP$1,Data!$D:$D,CP$2)</f>
        <v>0</v>
      </c>
      <c r="CQ90" s="5">
        <f>COUNTIFS(Data!$H:$H,$A90,Data!$C:$C,CQ$1,Data!$D:$D,CQ$2)</f>
        <v>0</v>
      </c>
      <c r="CR90" s="5">
        <f>COUNTIFS(Data!$H:$H,$A90,Data!$C:$C,CR$1,Data!$D:$D,CR$2)</f>
        <v>0</v>
      </c>
      <c r="CS90" s="5">
        <f>COUNTIFS(Data!$H:$H,$A90,Data!$C:$C,CS$1,Data!$D:$D,CS$2)</f>
        <v>0</v>
      </c>
      <c r="CT90" s="5">
        <f>COUNTIFS(Data!$H:$H,$A90,Data!$C:$C,CT$1,Data!$D:$D,CT$2)</f>
        <v>0</v>
      </c>
      <c r="CU90" s="5">
        <f>COUNTIFS(Data!$H:$H,$A90,Data!$C:$C,CU$1,Data!$D:$D,CU$2)</f>
        <v>0</v>
      </c>
      <c r="CV90" s="5">
        <f>COUNTIFS(Data!$H:$H,$A90,Data!$C:$C,CV$1,Data!$D:$D,CV$2)</f>
        <v>0</v>
      </c>
      <c r="CW90" s="5">
        <f t="shared" ref="CW90:CX90" si="89">SUMIF($B$2:$CV$2,CW$2, $B90:$CV90)</f>
        <v>1</v>
      </c>
      <c r="CX90" s="5">
        <f t="shared" si="89"/>
        <v>0</v>
      </c>
      <c r="CY90" s="5">
        <f t="shared" si="3"/>
        <v>1</v>
      </c>
    </row>
    <row r="91">
      <c r="A91" s="5" t="str">
        <f>Countries!A89</f>
        <v>TUR</v>
      </c>
      <c r="B91" s="5">
        <f>COUNTIFS(Data!$H:$H,$A91,Data!$C:$C,B$1,Data!$D:$D,B$2)</f>
        <v>0</v>
      </c>
      <c r="C91" s="5">
        <f>COUNTIFS(Data!$H:$H,$A91,Data!$C:$C,C$1,Data!$D:$D,C$2)</f>
        <v>0</v>
      </c>
      <c r="D91" s="5">
        <f>COUNTIFS(Data!$H:$H,$A91,Data!$C:$C,D$1,Data!$D:$D,D$2)</f>
        <v>0</v>
      </c>
      <c r="E91" s="5">
        <f>COUNTIFS(Data!$H:$H,$A91,Data!$C:$C,E$1,Data!$D:$D,E$2)</f>
        <v>0</v>
      </c>
      <c r="F91" s="5">
        <f>COUNTIFS(Data!$H:$H,$A91,Data!$C:$C,F$1,Data!$D:$D,F$2)</f>
        <v>0</v>
      </c>
      <c r="G91" s="5">
        <f>COUNTIFS(Data!$H:$H,$A91,Data!$C:$C,G$1,Data!$D:$D,G$2)</f>
        <v>0</v>
      </c>
      <c r="H91" s="5">
        <f>COUNTIFS(Data!$H:$H,$A91,Data!$C:$C,H$1,Data!$D:$D,H$2)</f>
        <v>0</v>
      </c>
      <c r="I91" s="5">
        <f>COUNTIFS(Data!$H:$H,$A91,Data!$C:$C,I$1,Data!$D:$D,I$2)</f>
        <v>0</v>
      </c>
      <c r="J91" s="5">
        <f>COUNTIFS(Data!$H:$H,$A91,Data!$C:$C,J$1,Data!$D:$D,J$2)</f>
        <v>0</v>
      </c>
      <c r="K91" s="5">
        <f>COUNTIFS(Data!$H:$H,$A91,Data!$C:$C,K$1,Data!$D:$D,K$2)</f>
        <v>0</v>
      </c>
      <c r="L91" s="5">
        <f>COUNTIFS(Data!$H:$H,$A91,Data!$C:$C,L$1,Data!$D:$D,L$2)</f>
        <v>0</v>
      </c>
      <c r="M91" s="5">
        <f>COUNTIFS(Data!$H:$H,$A91,Data!$C:$C,M$1,Data!$D:$D,M$2)</f>
        <v>0</v>
      </c>
      <c r="N91" s="5">
        <f>COUNTIFS(Data!$H:$H,$A91,Data!$C:$C,N$1,Data!$D:$D,N$2)</f>
        <v>0</v>
      </c>
      <c r="O91" s="5">
        <f>COUNTIFS(Data!$H:$H,$A91,Data!$C:$C,O$1,Data!$D:$D,O$2)</f>
        <v>0</v>
      </c>
      <c r="P91" s="5">
        <f>COUNTIFS(Data!$H:$H,$A91,Data!$C:$C,P$1,Data!$D:$D,P$2)</f>
        <v>0</v>
      </c>
      <c r="Q91" s="5">
        <f>COUNTIFS(Data!$H:$H,$A91,Data!$C:$C,Q$1,Data!$D:$D,Q$2)</f>
        <v>0</v>
      </c>
      <c r="R91" s="5">
        <f>COUNTIFS(Data!$H:$H,$A91,Data!$C:$C,R$1,Data!$D:$D,R$2)</f>
        <v>0</v>
      </c>
      <c r="S91" s="5">
        <f>COUNTIFS(Data!$H:$H,$A91,Data!$C:$C,S$1,Data!$D:$D,S$2)</f>
        <v>0</v>
      </c>
      <c r="T91" s="5">
        <f>COUNTIFS(Data!$H:$H,$A91,Data!$C:$C,T$1,Data!$D:$D,T$2)</f>
        <v>0</v>
      </c>
      <c r="U91" s="5">
        <f>COUNTIFS(Data!$H:$H,$A91,Data!$C:$C,U$1,Data!$D:$D,U$2)</f>
        <v>0</v>
      </c>
      <c r="V91" s="5">
        <f>COUNTIFS(Data!$H:$H,$A91,Data!$C:$C,V$1,Data!$D:$D,V$2)</f>
        <v>0</v>
      </c>
      <c r="W91" s="5">
        <f>COUNTIFS(Data!$H:$H,$A91,Data!$C:$C,W$1,Data!$D:$D,W$2)</f>
        <v>1</v>
      </c>
      <c r="X91" s="5">
        <f>COUNTIFS(Data!$H:$H,$A91,Data!$C:$C,X$1,Data!$D:$D,X$2)</f>
        <v>0</v>
      </c>
      <c r="Y91" s="5">
        <f>COUNTIFS(Data!$H:$H,$A91,Data!$C:$C,Y$1,Data!$D:$D,Y$2)</f>
        <v>0</v>
      </c>
      <c r="Z91" s="5">
        <f>COUNTIFS(Data!$H:$H,$A91,Data!$C:$C,Z$1,Data!$D:$D,Z$2)</f>
        <v>0</v>
      </c>
      <c r="AA91" s="5">
        <f>COUNTIFS(Data!$H:$H,$A91,Data!$C:$C,AA$1,Data!$D:$D,AA$2)</f>
        <v>0</v>
      </c>
      <c r="AB91" s="5">
        <f>COUNTIFS(Data!$H:$H,$A91,Data!$C:$C,AB$1,Data!$D:$D,AB$2)</f>
        <v>0</v>
      </c>
      <c r="AC91" s="5">
        <f>COUNTIFS(Data!$H:$H,$A91,Data!$C:$C,AC$1,Data!$D:$D,AC$2)</f>
        <v>0</v>
      </c>
      <c r="AD91" s="5">
        <f>COUNTIFS(Data!$H:$H,$A91,Data!$C:$C,AD$1,Data!$D:$D,AD$2)</f>
        <v>0</v>
      </c>
      <c r="AE91" s="5">
        <f>COUNTIFS(Data!$H:$H,$A91,Data!$C:$C,AE$1,Data!$D:$D,AE$2)</f>
        <v>0</v>
      </c>
      <c r="AF91" s="5">
        <f>COUNTIFS(Data!$H:$H,$A91,Data!$C:$C,AF$1,Data!$D:$D,AF$2)</f>
        <v>0</v>
      </c>
      <c r="AG91" s="5">
        <f>COUNTIFS(Data!$H:$H,$A91,Data!$C:$C,AG$1,Data!$D:$D,AG$2)</f>
        <v>0</v>
      </c>
      <c r="AH91" s="5">
        <f>COUNTIFS(Data!$H:$H,$A91,Data!$C:$C,AH$1,Data!$D:$D,AH$2)</f>
        <v>0</v>
      </c>
      <c r="AI91" s="5">
        <f>COUNTIFS(Data!$H:$H,$A91,Data!$C:$C,AI$1,Data!$D:$D,AI$2)</f>
        <v>0</v>
      </c>
      <c r="AJ91" s="5">
        <f>COUNTIFS(Data!$H:$H,$A91,Data!$C:$C,AJ$1,Data!$D:$D,AJ$2)</f>
        <v>0</v>
      </c>
      <c r="AK91" s="5">
        <f>COUNTIFS(Data!$H:$H,$A91,Data!$C:$C,AK$1,Data!$D:$D,AK$2)</f>
        <v>0</v>
      </c>
      <c r="AL91" s="5">
        <f>COUNTIFS(Data!$H:$H,$A91,Data!$C:$C,AL$1,Data!$D:$D,AL$2)</f>
        <v>0</v>
      </c>
      <c r="AM91" s="5">
        <f>COUNTIFS(Data!$H:$H,$A91,Data!$C:$C,AM$1,Data!$D:$D,AM$2)</f>
        <v>0</v>
      </c>
      <c r="AN91" s="5">
        <f>COUNTIFS(Data!$H:$H,$A91,Data!$C:$C,AN$1,Data!$D:$D,AN$2)</f>
        <v>0</v>
      </c>
      <c r="AO91" s="5">
        <f>COUNTIFS(Data!$H:$H,$A91,Data!$C:$C,AO$1,Data!$D:$D,AO$2)</f>
        <v>0</v>
      </c>
      <c r="AP91" s="5">
        <f>COUNTIFS(Data!$H:$H,$A91,Data!$C:$C,AP$1,Data!$D:$D,AP$2)</f>
        <v>0</v>
      </c>
      <c r="AQ91" s="5">
        <f>COUNTIFS(Data!$H:$H,$A91,Data!$C:$C,AQ$1,Data!$D:$D,AQ$2)</f>
        <v>0</v>
      </c>
      <c r="AR91" s="5">
        <f>COUNTIFS(Data!$H:$H,$A91,Data!$C:$C,AR$1,Data!$D:$D,AR$2)</f>
        <v>0</v>
      </c>
      <c r="AS91" s="5">
        <f>COUNTIFS(Data!$H:$H,$A91,Data!$C:$C,AS$1,Data!$D:$D,AS$2)</f>
        <v>0</v>
      </c>
      <c r="AT91" s="5">
        <f>COUNTIFS(Data!$H:$H,$A91,Data!$C:$C,AT$1,Data!$D:$D,AT$2)</f>
        <v>0</v>
      </c>
      <c r="AU91" s="5">
        <f>COUNTIFS(Data!$H:$H,$A91,Data!$C:$C,AU$1,Data!$D:$D,AU$2)</f>
        <v>0</v>
      </c>
      <c r="AV91" s="5">
        <f>COUNTIFS(Data!$H:$H,$A91,Data!$C:$C,AV$1,Data!$D:$D,AV$2)</f>
        <v>0</v>
      </c>
      <c r="AW91" s="5">
        <f>COUNTIFS(Data!$H:$H,$A91,Data!$C:$C,AW$1,Data!$D:$D,AW$2)</f>
        <v>0</v>
      </c>
      <c r="AX91" s="5">
        <f>COUNTIFS(Data!$H:$H,$A91,Data!$C:$C,AX$1,Data!$D:$D,AX$2)</f>
        <v>0</v>
      </c>
      <c r="AY91" s="5">
        <f>COUNTIFS(Data!$H:$H,$A91,Data!$C:$C,AY$1,Data!$D:$D,AY$2)</f>
        <v>0</v>
      </c>
      <c r="AZ91" s="5">
        <f>COUNTIFS(Data!$H:$H,$A91,Data!$C:$C,AZ$1,Data!$D:$D,AZ$2)</f>
        <v>0</v>
      </c>
      <c r="BA91" s="5">
        <f>COUNTIFS(Data!$H:$H,$A91,Data!$C:$C,BA$1,Data!$D:$D,BA$2)</f>
        <v>0</v>
      </c>
      <c r="BB91" s="5">
        <f>COUNTIFS(Data!$H:$H,$A91,Data!$C:$C,BB$1,Data!$D:$D,BB$2)</f>
        <v>1</v>
      </c>
      <c r="BC91" s="5">
        <f>COUNTIFS(Data!$H:$H,$A91,Data!$C:$C,BC$1,Data!$D:$D,BC$2)</f>
        <v>0</v>
      </c>
      <c r="BD91" s="5">
        <f>COUNTIFS(Data!$H:$H,$A91,Data!$C:$C,BD$1,Data!$D:$D,BD$2)</f>
        <v>0</v>
      </c>
      <c r="BE91" s="5">
        <f>COUNTIFS(Data!$H:$H,$A91,Data!$C:$C,BE$1,Data!$D:$D,BE$2)</f>
        <v>0</v>
      </c>
      <c r="BF91" s="5">
        <f>COUNTIFS(Data!$H:$H,$A91,Data!$C:$C,BF$1,Data!$D:$D,BF$2)</f>
        <v>0</v>
      </c>
      <c r="BG91" s="5">
        <f>COUNTIFS(Data!$H:$H,$A91,Data!$C:$C,BG$1,Data!$D:$D,BG$2)</f>
        <v>0</v>
      </c>
      <c r="BH91" s="5">
        <f>COUNTIFS(Data!$H:$H,$A91,Data!$C:$C,BH$1,Data!$D:$D,BH$2)</f>
        <v>0</v>
      </c>
      <c r="BI91" s="5">
        <f>COUNTIFS(Data!$H:$H,$A91,Data!$C:$C,BI$1,Data!$D:$D,BI$2)</f>
        <v>0</v>
      </c>
      <c r="BJ91" s="5">
        <f>COUNTIFS(Data!$H:$H,$A91,Data!$C:$C,BJ$1,Data!$D:$D,BJ$2)</f>
        <v>0</v>
      </c>
      <c r="BK91" s="5">
        <f>COUNTIFS(Data!$H:$H,$A91,Data!$C:$C,BK$1,Data!$D:$D,BK$2)</f>
        <v>0</v>
      </c>
      <c r="BL91" s="5">
        <f>COUNTIFS(Data!$H:$H,$A91,Data!$C:$C,BL$1,Data!$D:$D,BL$2)</f>
        <v>0</v>
      </c>
      <c r="BM91" s="5">
        <f>COUNTIFS(Data!$H:$H,$A91,Data!$C:$C,BM$1,Data!$D:$D,BM$2)</f>
        <v>0</v>
      </c>
      <c r="BN91" s="5">
        <f>COUNTIFS(Data!$H:$H,$A91,Data!$C:$C,BN$1,Data!$D:$D,BN$2)</f>
        <v>0</v>
      </c>
      <c r="BO91" s="5">
        <f>COUNTIFS(Data!$H:$H,$A91,Data!$C:$C,BO$1,Data!$D:$D,BO$2)</f>
        <v>0</v>
      </c>
      <c r="BP91" s="5">
        <f>COUNTIFS(Data!$H:$H,$A91,Data!$C:$C,BP$1,Data!$D:$D,BP$2)</f>
        <v>0</v>
      </c>
      <c r="BQ91" s="5">
        <f>COUNTIFS(Data!$H:$H,$A91,Data!$C:$C,BQ$1,Data!$D:$D,BQ$2)</f>
        <v>0</v>
      </c>
      <c r="BR91" s="5">
        <f>COUNTIFS(Data!$H:$H,$A91,Data!$C:$C,BR$1,Data!$D:$D,BR$2)</f>
        <v>0</v>
      </c>
      <c r="BS91" s="5">
        <f>COUNTIFS(Data!$H:$H,$A91,Data!$C:$C,BS$1,Data!$D:$D,BS$2)</f>
        <v>0</v>
      </c>
      <c r="BT91" s="5">
        <f>COUNTIFS(Data!$H:$H,$A91,Data!$C:$C,BT$1,Data!$D:$D,BT$2)</f>
        <v>0</v>
      </c>
      <c r="BU91" s="5">
        <f>COUNTIFS(Data!$H:$H,$A91,Data!$C:$C,BU$1,Data!$D:$D,BU$2)</f>
        <v>0</v>
      </c>
      <c r="BV91" s="5">
        <f>COUNTIFS(Data!$H:$H,$A91,Data!$C:$C,BV$1,Data!$D:$D,BV$2)</f>
        <v>0</v>
      </c>
      <c r="BW91" s="5">
        <f>COUNTIFS(Data!$H:$H,$A91,Data!$C:$C,BW$1,Data!$D:$D,BW$2)</f>
        <v>0</v>
      </c>
      <c r="BX91" s="5">
        <f>COUNTIFS(Data!$H:$H,$A91,Data!$C:$C,BX$1,Data!$D:$D,BX$2)</f>
        <v>0</v>
      </c>
      <c r="BY91" s="5">
        <f>COUNTIFS(Data!$H:$H,$A91,Data!$C:$C,BY$1,Data!$D:$D,BY$2)</f>
        <v>0</v>
      </c>
      <c r="BZ91" s="5">
        <f>COUNTIFS(Data!$H:$H,$A91,Data!$C:$C,BZ$1,Data!$D:$D,BZ$2)</f>
        <v>0</v>
      </c>
      <c r="CA91" s="5">
        <f>COUNTIFS(Data!$H:$H,$A91,Data!$C:$C,CA$1,Data!$D:$D,CA$2)</f>
        <v>0</v>
      </c>
      <c r="CB91" s="5">
        <f>COUNTIFS(Data!$H:$H,$A91,Data!$C:$C,CB$1,Data!$D:$D,CB$2)</f>
        <v>0</v>
      </c>
      <c r="CC91" s="5">
        <f>COUNTIFS(Data!$H:$H,$A91,Data!$C:$C,CC$1,Data!$D:$D,CC$2)</f>
        <v>0</v>
      </c>
      <c r="CD91" s="5">
        <f>COUNTIFS(Data!$H:$H,$A91,Data!$C:$C,CD$1,Data!$D:$D,CD$2)</f>
        <v>0</v>
      </c>
      <c r="CE91" s="5">
        <f>COUNTIFS(Data!$H:$H,$A91,Data!$C:$C,CE$1,Data!$D:$D,CE$2)</f>
        <v>0</v>
      </c>
      <c r="CF91" s="5">
        <f>COUNTIFS(Data!$H:$H,$A91,Data!$C:$C,CF$1,Data!$D:$D,CF$2)</f>
        <v>0</v>
      </c>
      <c r="CG91" s="5">
        <f>COUNTIFS(Data!$H:$H,$A91,Data!$C:$C,CG$1,Data!$D:$D,CG$2)</f>
        <v>0</v>
      </c>
      <c r="CH91" s="5">
        <f>COUNTIFS(Data!$H:$H,$A91,Data!$C:$C,CH$1,Data!$D:$D,CH$2)</f>
        <v>0</v>
      </c>
      <c r="CI91" s="5">
        <f>COUNTIFS(Data!$H:$H,$A91,Data!$C:$C,CI$1,Data!$D:$D,CI$2)</f>
        <v>0</v>
      </c>
      <c r="CJ91" s="5">
        <f>COUNTIFS(Data!$H:$H,$A91,Data!$C:$C,CJ$1,Data!$D:$D,CJ$2)</f>
        <v>0</v>
      </c>
      <c r="CK91" s="5">
        <f>COUNTIFS(Data!$H:$H,$A91,Data!$C:$C,CK$1,Data!$D:$D,CK$2)</f>
        <v>0</v>
      </c>
      <c r="CL91" s="5">
        <f>COUNTIFS(Data!$H:$H,$A91,Data!$C:$C,CL$1,Data!$D:$D,CL$2)</f>
        <v>0</v>
      </c>
      <c r="CM91" s="5">
        <f>COUNTIFS(Data!$H:$H,$A91,Data!$C:$C,CM$1,Data!$D:$D,CM$2)</f>
        <v>0</v>
      </c>
      <c r="CN91" s="5">
        <f>COUNTIFS(Data!$H:$H,$A91,Data!$C:$C,CN$1,Data!$D:$D,CN$2)</f>
        <v>0</v>
      </c>
      <c r="CO91" s="5">
        <f>COUNTIFS(Data!$H:$H,$A91,Data!$C:$C,CO$1,Data!$D:$D,CO$2)</f>
        <v>0</v>
      </c>
      <c r="CP91" s="5">
        <f>COUNTIFS(Data!$H:$H,$A91,Data!$C:$C,CP$1,Data!$D:$D,CP$2)</f>
        <v>0</v>
      </c>
      <c r="CQ91" s="5">
        <f>COUNTIFS(Data!$H:$H,$A91,Data!$C:$C,CQ$1,Data!$D:$D,CQ$2)</f>
        <v>0</v>
      </c>
      <c r="CR91" s="5">
        <f>COUNTIFS(Data!$H:$H,$A91,Data!$C:$C,CR$1,Data!$D:$D,CR$2)</f>
        <v>0</v>
      </c>
      <c r="CS91" s="5">
        <f>COUNTIFS(Data!$H:$H,$A91,Data!$C:$C,CS$1,Data!$D:$D,CS$2)</f>
        <v>0</v>
      </c>
      <c r="CT91" s="5">
        <f>COUNTIFS(Data!$H:$H,$A91,Data!$C:$C,CT$1,Data!$D:$D,CT$2)</f>
        <v>0</v>
      </c>
      <c r="CU91" s="5">
        <f>COUNTIFS(Data!$H:$H,$A91,Data!$C:$C,CU$1,Data!$D:$D,CU$2)</f>
        <v>0</v>
      </c>
      <c r="CV91" s="5">
        <f>COUNTIFS(Data!$H:$H,$A91,Data!$C:$C,CV$1,Data!$D:$D,CV$2)</f>
        <v>0</v>
      </c>
      <c r="CW91" s="5">
        <f t="shared" ref="CW91:CX91" si="90">SUMIF($B$2:$CV$2,CW$2, $B91:$CV91)</f>
        <v>1</v>
      </c>
      <c r="CX91" s="5">
        <f t="shared" si="90"/>
        <v>1</v>
      </c>
      <c r="CY91" s="5">
        <f t="shared" si="3"/>
        <v>2</v>
      </c>
    </row>
    <row r="92">
      <c r="A92" s="5" t="str">
        <f>Countries!A90</f>
        <v>UGA</v>
      </c>
      <c r="B92" s="5">
        <f>COUNTIFS(Data!$H:$H,$A92,Data!$C:$C,B$1,Data!$D:$D,B$2)</f>
        <v>0</v>
      </c>
      <c r="C92" s="5">
        <f>COUNTIFS(Data!$H:$H,$A92,Data!$C:$C,C$1,Data!$D:$D,C$2)</f>
        <v>0</v>
      </c>
      <c r="D92" s="5">
        <f>COUNTIFS(Data!$H:$H,$A92,Data!$C:$C,D$1,Data!$D:$D,D$2)</f>
        <v>0</v>
      </c>
      <c r="E92" s="5">
        <f>COUNTIFS(Data!$H:$H,$A92,Data!$C:$C,E$1,Data!$D:$D,E$2)</f>
        <v>0</v>
      </c>
      <c r="F92" s="5">
        <f>COUNTIFS(Data!$H:$H,$A92,Data!$C:$C,F$1,Data!$D:$D,F$2)</f>
        <v>0</v>
      </c>
      <c r="G92" s="5">
        <f>COUNTIFS(Data!$H:$H,$A92,Data!$C:$C,G$1,Data!$D:$D,G$2)</f>
        <v>0</v>
      </c>
      <c r="H92" s="5">
        <f>COUNTIFS(Data!$H:$H,$A92,Data!$C:$C,H$1,Data!$D:$D,H$2)</f>
        <v>0</v>
      </c>
      <c r="I92" s="5">
        <f>COUNTIFS(Data!$H:$H,$A92,Data!$C:$C,I$1,Data!$D:$D,I$2)</f>
        <v>0</v>
      </c>
      <c r="J92" s="5">
        <f>COUNTIFS(Data!$H:$H,$A92,Data!$C:$C,J$1,Data!$D:$D,J$2)</f>
        <v>1</v>
      </c>
      <c r="K92" s="5">
        <f>COUNTIFS(Data!$H:$H,$A92,Data!$C:$C,K$1,Data!$D:$D,K$2)</f>
        <v>0</v>
      </c>
      <c r="L92" s="5">
        <f>COUNTIFS(Data!$H:$H,$A92,Data!$C:$C,L$1,Data!$D:$D,L$2)</f>
        <v>0</v>
      </c>
      <c r="M92" s="5">
        <f>COUNTIFS(Data!$H:$H,$A92,Data!$C:$C,M$1,Data!$D:$D,M$2)</f>
        <v>0</v>
      </c>
      <c r="N92" s="5">
        <f>COUNTIFS(Data!$H:$H,$A92,Data!$C:$C,N$1,Data!$D:$D,N$2)</f>
        <v>0</v>
      </c>
      <c r="O92" s="5">
        <f>COUNTIFS(Data!$H:$H,$A92,Data!$C:$C,O$1,Data!$D:$D,O$2)</f>
        <v>0</v>
      </c>
      <c r="P92" s="5">
        <f>COUNTIFS(Data!$H:$H,$A92,Data!$C:$C,P$1,Data!$D:$D,P$2)</f>
        <v>0</v>
      </c>
      <c r="Q92" s="5">
        <f>COUNTIFS(Data!$H:$H,$A92,Data!$C:$C,Q$1,Data!$D:$D,Q$2)</f>
        <v>0</v>
      </c>
      <c r="R92" s="5">
        <f>COUNTIFS(Data!$H:$H,$A92,Data!$C:$C,R$1,Data!$D:$D,R$2)</f>
        <v>0</v>
      </c>
      <c r="S92" s="5">
        <f>COUNTIFS(Data!$H:$H,$A92,Data!$C:$C,S$1,Data!$D:$D,S$2)</f>
        <v>0</v>
      </c>
      <c r="T92" s="5">
        <f>COUNTIFS(Data!$H:$H,$A92,Data!$C:$C,T$1,Data!$D:$D,T$2)</f>
        <v>0</v>
      </c>
      <c r="U92" s="5">
        <f>COUNTIFS(Data!$H:$H,$A92,Data!$C:$C,U$1,Data!$D:$D,U$2)</f>
        <v>0</v>
      </c>
      <c r="V92" s="5">
        <f>COUNTIFS(Data!$H:$H,$A92,Data!$C:$C,V$1,Data!$D:$D,V$2)</f>
        <v>0</v>
      </c>
      <c r="W92" s="5">
        <f>COUNTIFS(Data!$H:$H,$A92,Data!$C:$C,W$1,Data!$D:$D,W$2)</f>
        <v>0</v>
      </c>
      <c r="X92" s="5">
        <f>COUNTIFS(Data!$H:$H,$A92,Data!$C:$C,X$1,Data!$D:$D,X$2)</f>
        <v>0</v>
      </c>
      <c r="Y92" s="5">
        <f>COUNTIFS(Data!$H:$H,$A92,Data!$C:$C,Y$1,Data!$D:$D,Y$2)</f>
        <v>0</v>
      </c>
      <c r="Z92" s="5">
        <f>COUNTIFS(Data!$H:$H,$A92,Data!$C:$C,Z$1,Data!$D:$D,Z$2)</f>
        <v>0</v>
      </c>
      <c r="AA92" s="5">
        <f>COUNTIFS(Data!$H:$H,$A92,Data!$C:$C,AA$1,Data!$D:$D,AA$2)</f>
        <v>0</v>
      </c>
      <c r="AB92" s="5">
        <f>COUNTIFS(Data!$H:$H,$A92,Data!$C:$C,AB$1,Data!$D:$D,AB$2)</f>
        <v>0</v>
      </c>
      <c r="AC92" s="5">
        <f>COUNTIFS(Data!$H:$H,$A92,Data!$C:$C,AC$1,Data!$D:$D,AC$2)</f>
        <v>0</v>
      </c>
      <c r="AD92" s="5">
        <f>COUNTIFS(Data!$H:$H,$A92,Data!$C:$C,AD$1,Data!$D:$D,AD$2)</f>
        <v>0</v>
      </c>
      <c r="AE92" s="5">
        <f>COUNTIFS(Data!$H:$H,$A92,Data!$C:$C,AE$1,Data!$D:$D,AE$2)</f>
        <v>0</v>
      </c>
      <c r="AF92" s="5">
        <f>COUNTIFS(Data!$H:$H,$A92,Data!$C:$C,AF$1,Data!$D:$D,AF$2)</f>
        <v>0</v>
      </c>
      <c r="AG92" s="5">
        <f>COUNTIFS(Data!$H:$H,$A92,Data!$C:$C,AG$1,Data!$D:$D,AG$2)</f>
        <v>0</v>
      </c>
      <c r="AH92" s="5">
        <f>COUNTIFS(Data!$H:$H,$A92,Data!$C:$C,AH$1,Data!$D:$D,AH$2)</f>
        <v>0</v>
      </c>
      <c r="AI92" s="5">
        <f>COUNTIFS(Data!$H:$H,$A92,Data!$C:$C,AI$1,Data!$D:$D,AI$2)</f>
        <v>0</v>
      </c>
      <c r="AJ92" s="5">
        <f>COUNTIFS(Data!$H:$H,$A92,Data!$C:$C,AJ$1,Data!$D:$D,AJ$2)</f>
        <v>0</v>
      </c>
      <c r="AK92" s="5">
        <f>COUNTIFS(Data!$H:$H,$A92,Data!$C:$C,AK$1,Data!$D:$D,AK$2)</f>
        <v>0</v>
      </c>
      <c r="AL92" s="5">
        <f>COUNTIFS(Data!$H:$H,$A92,Data!$C:$C,AL$1,Data!$D:$D,AL$2)</f>
        <v>0</v>
      </c>
      <c r="AM92" s="5">
        <f>COUNTIFS(Data!$H:$H,$A92,Data!$C:$C,AM$1,Data!$D:$D,AM$2)</f>
        <v>0</v>
      </c>
      <c r="AN92" s="5">
        <f>COUNTIFS(Data!$H:$H,$A92,Data!$C:$C,AN$1,Data!$D:$D,AN$2)</f>
        <v>0</v>
      </c>
      <c r="AO92" s="5">
        <f>COUNTIFS(Data!$H:$H,$A92,Data!$C:$C,AO$1,Data!$D:$D,AO$2)</f>
        <v>0</v>
      </c>
      <c r="AP92" s="5">
        <f>COUNTIFS(Data!$H:$H,$A92,Data!$C:$C,AP$1,Data!$D:$D,AP$2)</f>
        <v>0</v>
      </c>
      <c r="AQ92" s="5">
        <f>COUNTIFS(Data!$H:$H,$A92,Data!$C:$C,AQ$1,Data!$D:$D,AQ$2)</f>
        <v>0</v>
      </c>
      <c r="AR92" s="5">
        <f>COUNTIFS(Data!$H:$H,$A92,Data!$C:$C,AR$1,Data!$D:$D,AR$2)</f>
        <v>0</v>
      </c>
      <c r="AS92" s="5">
        <f>COUNTIFS(Data!$H:$H,$A92,Data!$C:$C,AS$1,Data!$D:$D,AS$2)</f>
        <v>0</v>
      </c>
      <c r="AT92" s="5">
        <f>COUNTIFS(Data!$H:$H,$A92,Data!$C:$C,AT$1,Data!$D:$D,AT$2)</f>
        <v>0</v>
      </c>
      <c r="AU92" s="5">
        <f>COUNTIFS(Data!$H:$H,$A92,Data!$C:$C,AU$1,Data!$D:$D,AU$2)</f>
        <v>0</v>
      </c>
      <c r="AV92" s="5">
        <f>COUNTIFS(Data!$H:$H,$A92,Data!$C:$C,AV$1,Data!$D:$D,AV$2)</f>
        <v>0</v>
      </c>
      <c r="AW92" s="5">
        <f>COUNTIFS(Data!$H:$H,$A92,Data!$C:$C,AW$1,Data!$D:$D,AW$2)</f>
        <v>0</v>
      </c>
      <c r="AX92" s="5">
        <f>COUNTIFS(Data!$H:$H,$A92,Data!$C:$C,AX$1,Data!$D:$D,AX$2)</f>
        <v>0</v>
      </c>
      <c r="AY92" s="5">
        <f>COUNTIFS(Data!$H:$H,$A92,Data!$C:$C,AY$1,Data!$D:$D,AY$2)</f>
        <v>0</v>
      </c>
      <c r="AZ92" s="5">
        <f>COUNTIFS(Data!$H:$H,$A92,Data!$C:$C,AZ$1,Data!$D:$D,AZ$2)</f>
        <v>0</v>
      </c>
      <c r="BA92" s="5">
        <f>COUNTIFS(Data!$H:$H,$A92,Data!$C:$C,BA$1,Data!$D:$D,BA$2)</f>
        <v>0</v>
      </c>
      <c r="BB92" s="5">
        <f>COUNTIFS(Data!$H:$H,$A92,Data!$C:$C,BB$1,Data!$D:$D,BB$2)</f>
        <v>0</v>
      </c>
      <c r="BC92" s="5">
        <f>COUNTIFS(Data!$H:$H,$A92,Data!$C:$C,BC$1,Data!$D:$D,BC$2)</f>
        <v>0</v>
      </c>
      <c r="BD92" s="5">
        <f>COUNTIFS(Data!$H:$H,$A92,Data!$C:$C,BD$1,Data!$D:$D,BD$2)</f>
        <v>0</v>
      </c>
      <c r="BE92" s="5">
        <f>COUNTIFS(Data!$H:$H,$A92,Data!$C:$C,BE$1,Data!$D:$D,BE$2)</f>
        <v>0</v>
      </c>
      <c r="BF92" s="5">
        <f>COUNTIFS(Data!$H:$H,$A92,Data!$C:$C,BF$1,Data!$D:$D,BF$2)</f>
        <v>0</v>
      </c>
      <c r="BG92" s="5">
        <f>COUNTIFS(Data!$H:$H,$A92,Data!$C:$C,BG$1,Data!$D:$D,BG$2)</f>
        <v>0</v>
      </c>
      <c r="BH92" s="5">
        <f>COUNTIFS(Data!$H:$H,$A92,Data!$C:$C,BH$1,Data!$D:$D,BH$2)</f>
        <v>0</v>
      </c>
      <c r="BI92" s="5">
        <f>COUNTIFS(Data!$H:$H,$A92,Data!$C:$C,BI$1,Data!$D:$D,BI$2)</f>
        <v>0</v>
      </c>
      <c r="BJ92" s="5">
        <f>COUNTIFS(Data!$H:$H,$A92,Data!$C:$C,BJ$1,Data!$D:$D,BJ$2)</f>
        <v>0</v>
      </c>
      <c r="BK92" s="5">
        <f>COUNTIFS(Data!$H:$H,$A92,Data!$C:$C,BK$1,Data!$D:$D,BK$2)</f>
        <v>0</v>
      </c>
      <c r="BL92" s="5">
        <f>COUNTIFS(Data!$H:$H,$A92,Data!$C:$C,BL$1,Data!$D:$D,BL$2)</f>
        <v>0</v>
      </c>
      <c r="BM92" s="5">
        <f>COUNTIFS(Data!$H:$H,$A92,Data!$C:$C,BM$1,Data!$D:$D,BM$2)</f>
        <v>0</v>
      </c>
      <c r="BN92" s="5">
        <f>COUNTIFS(Data!$H:$H,$A92,Data!$C:$C,BN$1,Data!$D:$D,BN$2)</f>
        <v>0</v>
      </c>
      <c r="BO92" s="5">
        <f>COUNTIFS(Data!$H:$H,$A92,Data!$C:$C,BO$1,Data!$D:$D,BO$2)</f>
        <v>0</v>
      </c>
      <c r="BP92" s="5">
        <f>COUNTIFS(Data!$H:$H,$A92,Data!$C:$C,BP$1,Data!$D:$D,BP$2)</f>
        <v>0</v>
      </c>
      <c r="BQ92" s="5">
        <f>COUNTIFS(Data!$H:$H,$A92,Data!$C:$C,BQ$1,Data!$D:$D,BQ$2)</f>
        <v>0</v>
      </c>
      <c r="BR92" s="5">
        <f>COUNTIFS(Data!$H:$H,$A92,Data!$C:$C,BR$1,Data!$D:$D,BR$2)</f>
        <v>0</v>
      </c>
      <c r="BS92" s="5">
        <f>COUNTIFS(Data!$H:$H,$A92,Data!$C:$C,BS$1,Data!$D:$D,BS$2)</f>
        <v>0</v>
      </c>
      <c r="BT92" s="5">
        <f>COUNTIFS(Data!$H:$H,$A92,Data!$C:$C,BT$1,Data!$D:$D,BT$2)</f>
        <v>0</v>
      </c>
      <c r="BU92" s="5">
        <f>COUNTIFS(Data!$H:$H,$A92,Data!$C:$C,BU$1,Data!$D:$D,BU$2)</f>
        <v>0</v>
      </c>
      <c r="BV92" s="5">
        <f>COUNTIFS(Data!$H:$H,$A92,Data!$C:$C,BV$1,Data!$D:$D,BV$2)</f>
        <v>0</v>
      </c>
      <c r="BW92" s="5">
        <f>COUNTIFS(Data!$H:$H,$A92,Data!$C:$C,BW$1,Data!$D:$D,BW$2)</f>
        <v>0</v>
      </c>
      <c r="BX92" s="5">
        <f>COUNTIFS(Data!$H:$H,$A92,Data!$C:$C,BX$1,Data!$D:$D,BX$2)</f>
        <v>0</v>
      </c>
      <c r="BY92" s="5">
        <f>COUNTIFS(Data!$H:$H,$A92,Data!$C:$C,BY$1,Data!$D:$D,BY$2)</f>
        <v>0</v>
      </c>
      <c r="BZ92" s="5">
        <f>COUNTIFS(Data!$H:$H,$A92,Data!$C:$C,BZ$1,Data!$D:$D,BZ$2)</f>
        <v>0</v>
      </c>
      <c r="CA92" s="5">
        <f>COUNTIFS(Data!$H:$H,$A92,Data!$C:$C,CA$1,Data!$D:$D,CA$2)</f>
        <v>0</v>
      </c>
      <c r="CB92" s="5">
        <f>COUNTIFS(Data!$H:$H,$A92,Data!$C:$C,CB$1,Data!$D:$D,CB$2)</f>
        <v>0</v>
      </c>
      <c r="CC92" s="5">
        <f>COUNTIFS(Data!$H:$H,$A92,Data!$C:$C,CC$1,Data!$D:$D,CC$2)</f>
        <v>0</v>
      </c>
      <c r="CD92" s="5">
        <f>COUNTIFS(Data!$H:$H,$A92,Data!$C:$C,CD$1,Data!$D:$D,CD$2)</f>
        <v>0</v>
      </c>
      <c r="CE92" s="5">
        <f>COUNTIFS(Data!$H:$H,$A92,Data!$C:$C,CE$1,Data!$D:$D,CE$2)</f>
        <v>0</v>
      </c>
      <c r="CF92" s="5">
        <f>COUNTIFS(Data!$H:$H,$A92,Data!$C:$C,CF$1,Data!$D:$D,CF$2)</f>
        <v>0</v>
      </c>
      <c r="CG92" s="5">
        <f>COUNTIFS(Data!$H:$H,$A92,Data!$C:$C,CG$1,Data!$D:$D,CG$2)</f>
        <v>0</v>
      </c>
      <c r="CH92" s="5">
        <f>COUNTIFS(Data!$H:$H,$A92,Data!$C:$C,CH$1,Data!$D:$D,CH$2)</f>
        <v>0</v>
      </c>
      <c r="CI92" s="5">
        <f>COUNTIFS(Data!$H:$H,$A92,Data!$C:$C,CI$1,Data!$D:$D,CI$2)</f>
        <v>0</v>
      </c>
      <c r="CJ92" s="5">
        <f>COUNTIFS(Data!$H:$H,$A92,Data!$C:$C,CJ$1,Data!$D:$D,CJ$2)</f>
        <v>0</v>
      </c>
      <c r="CK92" s="5">
        <f>COUNTIFS(Data!$H:$H,$A92,Data!$C:$C,CK$1,Data!$D:$D,CK$2)</f>
        <v>0</v>
      </c>
      <c r="CL92" s="5">
        <f>COUNTIFS(Data!$H:$H,$A92,Data!$C:$C,CL$1,Data!$D:$D,CL$2)</f>
        <v>0</v>
      </c>
      <c r="CM92" s="5">
        <f>COUNTIFS(Data!$H:$H,$A92,Data!$C:$C,CM$1,Data!$D:$D,CM$2)</f>
        <v>0</v>
      </c>
      <c r="CN92" s="5">
        <f>COUNTIFS(Data!$H:$H,$A92,Data!$C:$C,CN$1,Data!$D:$D,CN$2)</f>
        <v>0</v>
      </c>
      <c r="CO92" s="5">
        <f>COUNTIFS(Data!$H:$H,$A92,Data!$C:$C,CO$1,Data!$D:$D,CO$2)</f>
        <v>0</v>
      </c>
      <c r="CP92" s="5">
        <f>COUNTIFS(Data!$H:$H,$A92,Data!$C:$C,CP$1,Data!$D:$D,CP$2)</f>
        <v>0</v>
      </c>
      <c r="CQ92" s="5">
        <f>COUNTIFS(Data!$H:$H,$A92,Data!$C:$C,CQ$1,Data!$D:$D,CQ$2)</f>
        <v>0</v>
      </c>
      <c r="CR92" s="5">
        <f>COUNTIFS(Data!$H:$H,$A92,Data!$C:$C,CR$1,Data!$D:$D,CR$2)</f>
        <v>0</v>
      </c>
      <c r="CS92" s="5">
        <f>COUNTIFS(Data!$H:$H,$A92,Data!$C:$C,CS$1,Data!$D:$D,CS$2)</f>
        <v>0</v>
      </c>
      <c r="CT92" s="5">
        <f>COUNTIFS(Data!$H:$H,$A92,Data!$C:$C,CT$1,Data!$D:$D,CT$2)</f>
        <v>0</v>
      </c>
      <c r="CU92" s="5">
        <f>COUNTIFS(Data!$H:$H,$A92,Data!$C:$C,CU$1,Data!$D:$D,CU$2)</f>
        <v>0</v>
      </c>
      <c r="CV92" s="5">
        <f>COUNTIFS(Data!$H:$H,$A92,Data!$C:$C,CV$1,Data!$D:$D,CV$2)</f>
        <v>0</v>
      </c>
      <c r="CW92" s="5">
        <f t="shared" ref="CW92:CX92" si="91">SUMIF($B$2:$CV$2,CW$2, $B92:$CV92)</f>
        <v>1</v>
      </c>
      <c r="CX92" s="5">
        <f t="shared" si="91"/>
        <v>0</v>
      </c>
      <c r="CY92" s="5">
        <f t="shared" si="3"/>
        <v>1</v>
      </c>
    </row>
    <row r="93">
      <c r="A93" s="5" t="str">
        <f>Countries!A91</f>
        <v>UKR</v>
      </c>
      <c r="B93" s="5">
        <f>COUNTIFS(Data!$H:$H,$A93,Data!$C:$C,B$1,Data!$D:$D,B$2)</f>
        <v>0</v>
      </c>
      <c r="C93" s="5">
        <f>COUNTIFS(Data!$H:$H,$A93,Data!$C:$C,C$1,Data!$D:$D,C$2)</f>
        <v>0</v>
      </c>
      <c r="D93" s="5">
        <f>COUNTIFS(Data!$H:$H,$A93,Data!$C:$C,D$1,Data!$D:$D,D$2)</f>
        <v>0</v>
      </c>
      <c r="E93" s="5">
        <f>COUNTIFS(Data!$H:$H,$A93,Data!$C:$C,E$1,Data!$D:$D,E$2)</f>
        <v>0</v>
      </c>
      <c r="F93" s="5">
        <f>COUNTIFS(Data!$H:$H,$A93,Data!$C:$C,F$1,Data!$D:$D,F$2)</f>
        <v>0</v>
      </c>
      <c r="G93" s="5">
        <f>COUNTIFS(Data!$H:$H,$A93,Data!$C:$C,G$1,Data!$D:$D,G$2)</f>
        <v>0</v>
      </c>
      <c r="H93" s="5">
        <f>COUNTIFS(Data!$H:$H,$A93,Data!$C:$C,H$1,Data!$D:$D,H$2)</f>
        <v>0</v>
      </c>
      <c r="I93" s="5">
        <f>COUNTIFS(Data!$H:$H,$A93,Data!$C:$C,I$1,Data!$D:$D,I$2)</f>
        <v>0</v>
      </c>
      <c r="J93" s="5">
        <f>COUNTIFS(Data!$H:$H,$A93,Data!$C:$C,J$1,Data!$D:$D,J$2)</f>
        <v>0</v>
      </c>
      <c r="K93" s="5">
        <f>COUNTIFS(Data!$H:$H,$A93,Data!$C:$C,K$1,Data!$D:$D,K$2)</f>
        <v>0</v>
      </c>
      <c r="L93" s="5">
        <f>COUNTIFS(Data!$H:$H,$A93,Data!$C:$C,L$1,Data!$D:$D,L$2)</f>
        <v>0</v>
      </c>
      <c r="M93" s="5">
        <f>COUNTIFS(Data!$H:$H,$A93,Data!$C:$C,M$1,Data!$D:$D,M$2)</f>
        <v>0</v>
      </c>
      <c r="N93" s="5">
        <f>COUNTIFS(Data!$H:$H,$A93,Data!$C:$C,N$1,Data!$D:$D,N$2)</f>
        <v>0</v>
      </c>
      <c r="O93" s="5">
        <f>COUNTIFS(Data!$H:$H,$A93,Data!$C:$C,O$1,Data!$D:$D,O$2)</f>
        <v>0</v>
      </c>
      <c r="P93" s="5">
        <f>COUNTIFS(Data!$H:$H,$A93,Data!$C:$C,P$1,Data!$D:$D,P$2)</f>
        <v>0</v>
      </c>
      <c r="Q93" s="5">
        <f>COUNTIFS(Data!$H:$H,$A93,Data!$C:$C,Q$1,Data!$D:$D,Q$2)</f>
        <v>0</v>
      </c>
      <c r="R93" s="5">
        <f>COUNTIFS(Data!$H:$H,$A93,Data!$C:$C,R$1,Data!$D:$D,R$2)</f>
        <v>0</v>
      </c>
      <c r="S93" s="5">
        <f>COUNTIFS(Data!$H:$H,$A93,Data!$C:$C,S$1,Data!$D:$D,S$2)</f>
        <v>0</v>
      </c>
      <c r="T93" s="5">
        <f>COUNTIFS(Data!$H:$H,$A93,Data!$C:$C,T$1,Data!$D:$D,T$2)</f>
        <v>0</v>
      </c>
      <c r="U93" s="5">
        <f>COUNTIFS(Data!$H:$H,$A93,Data!$C:$C,U$1,Data!$D:$D,U$2)</f>
        <v>0</v>
      </c>
      <c r="V93" s="5">
        <f>COUNTIFS(Data!$H:$H,$A93,Data!$C:$C,V$1,Data!$D:$D,V$2)</f>
        <v>1</v>
      </c>
      <c r="W93" s="5">
        <f>COUNTIFS(Data!$H:$H,$A93,Data!$C:$C,W$1,Data!$D:$D,W$2)</f>
        <v>0</v>
      </c>
      <c r="X93" s="5">
        <f>COUNTIFS(Data!$H:$H,$A93,Data!$C:$C,X$1,Data!$D:$D,X$2)</f>
        <v>0</v>
      </c>
      <c r="Y93" s="5">
        <f>COUNTIFS(Data!$H:$H,$A93,Data!$C:$C,Y$1,Data!$D:$D,Y$2)</f>
        <v>0</v>
      </c>
      <c r="Z93" s="5">
        <f>COUNTIFS(Data!$H:$H,$A93,Data!$C:$C,Z$1,Data!$D:$D,Z$2)</f>
        <v>0</v>
      </c>
      <c r="AA93" s="5">
        <f>COUNTIFS(Data!$H:$H,$A93,Data!$C:$C,AA$1,Data!$D:$D,AA$2)</f>
        <v>1</v>
      </c>
      <c r="AB93" s="5">
        <f>COUNTIFS(Data!$H:$H,$A93,Data!$C:$C,AB$1,Data!$D:$D,AB$2)</f>
        <v>0</v>
      </c>
      <c r="AC93" s="5">
        <f>COUNTIFS(Data!$H:$H,$A93,Data!$C:$C,AC$1,Data!$D:$D,AC$2)</f>
        <v>0</v>
      </c>
      <c r="AD93" s="5">
        <f>COUNTIFS(Data!$H:$H,$A93,Data!$C:$C,AD$1,Data!$D:$D,AD$2)</f>
        <v>0</v>
      </c>
      <c r="AE93" s="5">
        <f>COUNTIFS(Data!$H:$H,$A93,Data!$C:$C,AE$1,Data!$D:$D,AE$2)</f>
        <v>0</v>
      </c>
      <c r="AF93" s="5">
        <f>COUNTIFS(Data!$H:$H,$A93,Data!$C:$C,AF$1,Data!$D:$D,AF$2)</f>
        <v>0</v>
      </c>
      <c r="AG93" s="5">
        <f>COUNTIFS(Data!$H:$H,$A93,Data!$C:$C,AG$1,Data!$D:$D,AG$2)</f>
        <v>0</v>
      </c>
      <c r="AH93" s="5">
        <f>COUNTIFS(Data!$H:$H,$A93,Data!$C:$C,AH$1,Data!$D:$D,AH$2)</f>
        <v>0</v>
      </c>
      <c r="AI93" s="5">
        <f>COUNTIFS(Data!$H:$H,$A93,Data!$C:$C,AI$1,Data!$D:$D,AI$2)</f>
        <v>0</v>
      </c>
      <c r="AJ93" s="5">
        <f>COUNTIFS(Data!$H:$H,$A93,Data!$C:$C,AJ$1,Data!$D:$D,AJ$2)</f>
        <v>0</v>
      </c>
      <c r="AK93" s="5">
        <f>COUNTIFS(Data!$H:$H,$A93,Data!$C:$C,AK$1,Data!$D:$D,AK$2)</f>
        <v>1</v>
      </c>
      <c r="AL93" s="5">
        <f>COUNTIFS(Data!$H:$H,$A93,Data!$C:$C,AL$1,Data!$D:$D,AL$2)</f>
        <v>0</v>
      </c>
      <c r="AM93" s="5">
        <f>COUNTIFS(Data!$H:$H,$A93,Data!$C:$C,AM$1,Data!$D:$D,AM$2)</f>
        <v>0</v>
      </c>
      <c r="AN93" s="5">
        <f>COUNTIFS(Data!$H:$H,$A93,Data!$C:$C,AN$1,Data!$D:$D,AN$2)</f>
        <v>0</v>
      </c>
      <c r="AO93" s="5">
        <f>COUNTIFS(Data!$H:$H,$A93,Data!$C:$C,AO$1,Data!$D:$D,AO$2)</f>
        <v>0</v>
      </c>
      <c r="AP93" s="5">
        <f>COUNTIFS(Data!$H:$H,$A93,Data!$C:$C,AP$1,Data!$D:$D,AP$2)</f>
        <v>0</v>
      </c>
      <c r="AQ93" s="5">
        <f>COUNTIFS(Data!$H:$H,$A93,Data!$C:$C,AQ$1,Data!$D:$D,AQ$2)</f>
        <v>0</v>
      </c>
      <c r="AR93" s="5">
        <f>COUNTIFS(Data!$H:$H,$A93,Data!$C:$C,AR$1,Data!$D:$D,AR$2)</f>
        <v>0</v>
      </c>
      <c r="AS93" s="5">
        <f>COUNTIFS(Data!$H:$H,$A93,Data!$C:$C,AS$1,Data!$D:$D,AS$2)</f>
        <v>0</v>
      </c>
      <c r="AT93" s="5">
        <f>COUNTIFS(Data!$H:$H,$A93,Data!$C:$C,AT$1,Data!$D:$D,AT$2)</f>
        <v>0</v>
      </c>
      <c r="AU93" s="5">
        <f>COUNTIFS(Data!$H:$H,$A93,Data!$C:$C,AU$1,Data!$D:$D,AU$2)</f>
        <v>0</v>
      </c>
      <c r="AV93" s="5">
        <f>COUNTIFS(Data!$H:$H,$A93,Data!$C:$C,AV$1,Data!$D:$D,AV$2)</f>
        <v>0</v>
      </c>
      <c r="AW93" s="5">
        <f>COUNTIFS(Data!$H:$H,$A93,Data!$C:$C,AW$1,Data!$D:$D,AW$2)</f>
        <v>0</v>
      </c>
      <c r="AX93" s="5">
        <f>COUNTIFS(Data!$H:$H,$A93,Data!$C:$C,AX$1,Data!$D:$D,AX$2)</f>
        <v>0</v>
      </c>
      <c r="AY93" s="5">
        <f>COUNTIFS(Data!$H:$H,$A93,Data!$C:$C,AY$1,Data!$D:$D,AY$2)</f>
        <v>0</v>
      </c>
      <c r="AZ93" s="5">
        <f>COUNTIFS(Data!$H:$H,$A93,Data!$C:$C,AZ$1,Data!$D:$D,AZ$2)</f>
        <v>0</v>
      </c>
      <c r="BA93" s="5">
        <f>COUNTIFS(Data!$H:$H,$A93,Data!$C:$C,BA$1,Data!$D:$D,BA$2)</f>
        <v>0</v>
      </c>
      <c r="BB93" s="5">
        <f>COUNTIFS(Data!$H:$H,$A93,Data!$C:$C,BB$1,Data!$D:$D,BB$2)</f>
        <v>0</v>
      </c>
      <c r="BC93" s="5">
        <f>COUNTIFS(Data!$H:$H,$A93,Data!$C:$C,BC$1,Data!$D:$D,BC$2)</f>
        <v>1</v>
      </c>
      <c r="BD93" s="5">
        <f>COUNTIFS(Data!$H:$H,$A93,Data!$C:$C,BD$1,Data!$D:$D,BD$2)</f>
        <v>0</v>
      </c>
      <c r="BE93" s="5">
        <f>COUNTIFS(Data!$H:$H,$A93,Data!$C:$C,BE$1,Data!$D:$D,BE$2)</f>
        <v>0</v>
      </c>
      <c r="BF93" s="5">
        <f>COUNTIFS(Data!$H:$H,$A93,Data!$C:$C,BF$1,Data!$D:$D,BF$2)</f>
        <v>0</v>
      </c>
      <c r="BG93" s="5">
        <f>COUNTIFS(Data!$H:$H,$A93,Data!$C:$C,BG$1,Data!$D:$D,BG$2)</f>
        <v>0</v>
      </c>
      <c r="BH93" s="5">
        <f>COUNTIFS(Data!$H:$H,$A93,Data!$C:$C,BH$1,Data!$D:$D,BH$2)</f>
        <v>0</v>
      </c>
      <c r="BI93" s="5">
        <f>COUNTIFS(Data!$H:$H,$A93,Data!$C:$C,BI$1,Data!$D:$D,BI$2)</f>
        <v>0</v>
      </c>
      <c r="BJ93" s="5">
        <f>COUNTIFS(Data!$H:$H,$A93,Data!$C:$C,BJ$1,Data!$D:$D,BJ$2)</f>
        <v>0</v>
      </c>
      <c r="BK93" s="5">
        <f>COUNTIFS(Data!$H:$H,$A93,Data!$C:$C,BK$1,Data!$D:$D,BK$2)</f>
        <v>0</v>
      </c>
      <c r="BL93" s="5">
        <f>COUNTIFS(Data!$H:$H,$A93,Data!$C:$C,BL$1,Data!$D:$D,BL$2)</f>
        <v>0</v>
      </c>
      <c r="BM93" s="5">
        <f>COUNTIFS(Data!$H:$H,$A93,Data!$C:$C,BM$1,Data!$D:$D,BM$2)</f>
        <v>0</v>
      </c>
      <c r="BN93" s="5">
        <f>COUNTIFS(Data!$H:$H,$A93,Data!$C:$C,BN$1,Data!$D:$D,BN$2)</f>
        <v>0</v>
      </c>
      <c r="BO93" s="5">
        <f>COUNTIFS(Data!$H:$H,$A93,Data!$C:$C,BO$1,Data!$D:$D,BO$2)</f>
        <v>0</v>
      </c>
      <c r="BP93" s="5">
        <f>COUNTIFS(Data!$H:$H,$A93,Data!$C:$C,BP$1,Data!$D:$D,BP$2)</f>
        <v>0</v>
      </c>
      <c r="BQ93" s="5">
        <f>COUNTIFS(Data!$H:$H,$A93,Data!$C:$C,BQ$1,Data!$D:$D,BQ$2)</f>
        <v>0</v>
      </c>
      <c r="BR93" s="5">
        <f>COUNTIFS(Data!$H:$H,$A93,Data!$C:$C,BR$1,Data!$D:$D,BR$2)</f>
        <v>0</v>
      </c>
      <c r="BS93" s="5">
        <f>COUNTIFS(Data!$H:$H,$A93,Data!$C:$C,BS$1,Data!$D:$D,BS$2)</f>
        <v>0</v>
      </c>
      <c r="BT93" s="5">
        <f>COUNTIFS(Data!$H:$H,$A93,Data!$C:$C,BT$1,Data!$D:$D,BT$2)</f>
        <v>0</v>
      </c>
      <c r="BU93" s="5">
        <f>COUNTIFS(Data!$H:$H,$A93,Data!$C:$C,BU$1,Data!$D:$D,BU$2)</f>
        <v>0</v>
      </c>
      <c r="BV93" s="5">
        <f>COUNTIFS(Data!$H:$H,$A93,Data!$C:$C,BV$1,Data!$D:$D,BV$2)</f>
        <v>0</v>
      </c>
      <c r="BW93" s="5">
        <f>COUNTIFS(Data!$H:$H,$A93,Data!$C:$C,BW$1,Data!$D:$D,BW$2)</f>
        <v>0</v>
      </c>
      <c r="BX93" s="5">
        <f>COUNTIFS(Data!$H:$H,$A93,Data!$C:$C,BX$1,Data!$D:$D,BX$2)</f>
        <v>0</v>
      </c>
      <c r="BY93" s="5">
        <f>COUNTIFS(Data!$H:$H,$A93,Data!$C:$C,BY$1,Data!$D:$D,BY$2)</f>
        <v>1</v>
      </c>
      <c r="BZ93" s="5">
        <f>COUNTIFS(Data!$H:$H,$A93,Data!$C:$C,BZ$1,Data!$D:$D,BZ$2)</f>
        <v>0</v>
      </c>
      <c r="CA93" s="5">
        <f>COUNTIFS(Data!$H:$H,$A93,Data!$C:$C,CA$1,Data!$D:$D,CA$2)</f>
        <v>0</v>
      </c>
      <c r="CB93" s="5">
        <f>COUNTIFS(Data!$H:$H,$A93,Data!$C:$C,CB$1,Data!$D:$D,CB$2)</f>
        <v>0</v>
      </c>
      <c r="CC93" s="5">
        <f>COUNTIFS(Data!$H:$H,$A93,Data!$C:$C,CC$1,Data!$D:$D,CC$2)</f>
        <v>0</v>
      </c>
      <c r="CD93" s="5">
        <f>COUNTIFS(Data!$H:$H,$A93,Data!$C:$C,CD$1,Data!$D:$D,CD$2)</f>
        <v>0</v>
      </c>
      <c r="CE93" s="5">
        <f>COUNTIFS(Data!$H:$H,$A93,Data!$C:$C,CE$1,Data!$D:$D,CE$2)</f>
        <v>0</v>
      </c>
      <c r="CF93" s="5">
        <f>COUNTIFS(Data!$H:$H,$A93,Data!$C:$C,CF$1,Data!$D:$D,CF$2)</f>
        <v>0</v>
      </c>
      <c r="CG93" s="5">
        <f>COUNTIFS(Data!$H:$H,$A93,Data!$C:$C,CG$1,Data!$D:$D,CG$2)</f>
        <v>0</v>
      </c>
      <c r="CH93" s="5">
        <f>COUNTIFS(Data!$H:$H,$A93,Data!$C:$C,CH$1,Data!$D:$D,CH$2)</f>
        <v>0</v>
      </c>
      <c r="CI93" s="5">
        <f>COUNTIFS(Data!$H:$H,$A93,Data!$C:$C,CI$1,Data!$D:$D,CI$2)</f>
        <v>0</v>
      </c>
      <c r="CJ93" s="5">
        <f>COUNTIFS(Data!$H:$H,$A93,Data!$C:$C,CJ$1,Data!$D:$D,CJ$2)</f>
        <v>0</v>
      </c>
      <c r="CK93" s="5">
        <f>COUNTIFS(Data!$H:$H,$A93,Data!$C:$C,CK$1,Data!$D:$D,CK$2)</f>
        <v>0</v>
      </c>
      <c r="CL93" s="5">
        <f>COUNTIFS(Data!$H:$H,$A93,Data!$C:$C,CL$1,Data!$D:$D,CL$2)</f>
        <v>0</v>
      </c>
      <c r="CM93" s="5">
        <f>COUNTIFS(Data!$H:$H,$A93,Data!$C:$C,CM$1,Data!$D:$D,CM$2)</f>
        <v>0</v>
      </c>
      <c r="CN93" s="5">
        <f>COUNTIFS(Data!$H:$H,$A93,Data!$C:$C,CN$1,Data!$D:$D,CN$2)</f>
        <v>0</v>
      </c>
      <c r="CO93" s="5">
        <f>COUNTIFS(Data!$H:$H,$A93,Data!$C:$C,CO$1,Data!$D:$D,CO$2)</f>
        <v>0</v>
      </c>
      <c r="CP93" s="5">
        <f>COUNTIFS(Data!$H:$H,$A93,Data!$C:$C,CP$1,Data!$D:$D,CP$2)</f>
        <v>0</v>
      </c>
      <c r="CQ93" s="5">
        <f>COUNTIFS(Data!$H:$H,$A93,Data!$C:$C,CQ$1,Data!$D:$D,CQ$2)</f>
        <v>0</v>
      </c>
      <c r="CR93" s="5">
        <f>COUNTIFS(Data!$H:$H,$A93,Data!$C:$C,CR$1,Data!$D:$D,CR$2)</f>
        <v>0</v>
      </c>
      <c r="CS93" s="5">
        <f>COUNTIFS(Data!$H:$H,$A93,Data!$C:$C,CS$1,Data!$D:$D,CS$2)</f>
        <v>0</v>
      </c>
      <c r="CT93" s="5">
        <f>COUNTIFS(Data!$H:$H,$A93,Data!$C:$C,CT$1,Data!$D:$D,CT$2)</f>
        <v>0</v>
      </c>
      <c r="CU93" s="5">
        <f>COUNTIFS(Data!$H:$H,$A93,Data!$C:$C,CU$1,Data!$D:$D,CU$2)</f>
        <v>1</v>
      </c>
      <c r="CV93" s="5">
        <f>COUNTIFS(Data!$H:$H,$A93,Data!$C:$C,CV$1,Data!$D:$D,CV$2)</f>
        <v>0</v>
      </c>
      <c r="CW93" s="5">
        <f t="shared" ref="CW93:CX93" si="92">SUMIF($B$2:$CV$2,CW$2, $B93:$CV93)</f>
        <v>3</v>
      </c>
      <c r="CX93" s="5">
        <f t="shared" si="92"/>
        <v>3</v>
      </c>
      <c r="CY93" s="5">
        <f t="shared" si="3"/>
        <v>6</v>
      </c>
    </row>
    <row r="94">
      <c r="A94" s="5" t="str">
        <f>Countries!A92</f>
        <v>USA</v>
      </c>
      <c r="B94" s="5">
        <f>COUNTIFS(Data!$H:$H,$A94,Data!$C:$C,B$1,Data!$D:$D,B$2)</f>
        <v>0</v>
      </c>
      <c r="C94" s="5">
        <f>COUNTIFS(Data!$H:$H,$A94,Data!$C:$C,C$1,Data!$D:$D,C$2)</f>
        <v>0</v>
      </c>
      <c r="D94" s="5">
        <f>COUNTIFS(Data!$H:$H,$A94,Data!$C:$C,D$1,Data!$D:$D,D$2)</f>
        <v>0</v>
      </c>
      <c r="E94" s="5">
        <f>COUNTIFS(Data!$H:$H,$A94,Data!$C:$C,E$1,Data!$D:$D,E$2)</f>
        <v>0</v>
      </c>
      <c r="F94" s="5">
        <f>COUNTIFS(Data!$H:$H,$A94,Data!$C:$C,F$1,Data!$D:$D,F$2)</f>
        <v>0</v>
      </c>
      <c r="G94" s="5">
        <f>COUNTIFS(Data!$H:$H,$A94,Data!$C:$C,G$1,Data!$D:$D,G$2)</f>
        <v>0</v>
      </c>
      <c r="H94" s="5">
        <f>COUNTIFS(Data!$H:$H,$A94,Data!$C:$C,H$1,Data!$D:$D,H$2)</f>
        <v>2</v>
      </c>
      <c r="I94" s="5">
        <f>COUNTIFS(Data!$H:$H,$A94,Data!$C:$C,I$1,Data!$D:$D,I$2)</f>
        <v>0</v>
      </c>
      <c r="J94" s="5">
        <f>COUNTIFS(Data!$H:$H,$A94,Data!$C:$C,J$1,Data!$D:$D,J$2)</f>
        <v>6</v>
      </c>
      <c r="K94" s="5">
        <f>COUNTIFS(Data!$H:$H,$A94,Data!$C:$C,K$1,Data!$D:$D,K$2)</f>
        <v>0</v>
      </c>
      <c r="L94" s="5">
        <f>COUNTIFS(Data!$H:$H,$A94,Data!$C:$C,L$1,Data!$D:$D,L$2)</f>
        <v>6</v>
      </c>
      <c r="M94" s="5">
        <f>COUNTIFS(Data!$H:$H,$A94,Data!$C:$C,M$1,Data!$D:$D,M$2)</f>
        <v>0</v>
      </c>
      <c r="N94" s="5">
        <f>COUNTIFS(Data!$H:$H,$A94,Data!$C:$C,N$1,Data!$D:$D,N$2)</f>
        <v>0</v>
      </c>
      <c r="O94" s="5">
        <f>COUNTIFS(Data!$H:$H,$A94,Data!$C:$C,O$1,Data!$D:$D,O$2)</f>
        <v>0</v>
      </c>
      <c r="P94" s="5">
        <f>COUNTIFS(Data!$H:$H,$A94,Data!$C:$C,P$1,Data!$D:$D,P$2)</f>
        <v>1</v>
      </c>
      <c r="Q94" s="5">
        <f>COUNTIFS(Data!$H:$H,$A94,Data!$C:$C,Q$1,Data!$D:$D,Q$2)</f>
        <v>1</v>
      </c>
      <c r="R94" s="5">
        <f>COUNTIFS(Data!$H:$H,$A94,Data!$C:$C,R$1,Data!$D:$D,R$2)</f>
        <v>0</v>
      </c>
      <c r="S94" s="5">
        <f>COUNTIFS(Data!$H:$H,$A94,Data!$C:$C,S$1,Data!$D:$D,S$2)</f>
        <v>0</v>
      </c>
      <c r="T94" s="5">
        <f>COUNTIFS(Data!$H:$H,$A94,Data!$C:$C,T$1,Data!$D:$D,T$2)</f>
        <v>0</v>
      </c>
      <c r="U94" s="5">
        <f>COUNTIFS(Data!$H:$H,$A94,Data!$C:$C,U$1,Data!$D:$D,U$2)</f>
        <v>0</v>
      </c>
      <c r="V94" s="5">
        <f>COUNTIFS(Data!$H:$H,$A94,Data!$C:$C,V$1,Data!$D:$D,V$2)</f>
        <v>3</v>
      </c>
      <c r="W94" s="5">
        <f>COUNTIFS(Data!$H:$H,$A94,Data!$C:$C,W$1,Data!$D:$D,W$2)</f>
        <v>0</v>
      </c>
      <c r="X94" s="5">
        <f>COUNTIFS(Data!$H:$H,$A94,Data!$C:$C,X$1,Data!$D:$D,X$2)</f>
        <v>0</v>
      </c>
      <c r="Y94" s="5">
        <f>COUNTIFS(Data!$H:$H,$A94,Data!$C:$C,Y$1,Data!$D:$D,Y$2)</f>
        <v>0</v>
      </c>
      <c r="Z94" s="5">
        <f>COUNTIFS(Data!$H:$H,$A94,Data!$C:$C,Z$1,Data!$D:$D,Z$2)</f>
        <v>0</v>
      </c>
      <c r="AA94" s="5">
        <f>COUNTIFS(Data!$H:$H,$A94,Data!$C:$C,AA$1,Data!$D:$D,AA$2)</f>
        <v>0</v>
      </c>
      <c r="AB94" s="5">
        <f>COUNTIFS(Data!$H:$H,$A94,Data!$C:$C,AB$1,Data!$D:$D,AB$2)</f>
        <v>0</v>
      </c>
      <c r="AC94" s="5">
        <f>COUNTIFS(Data!$H:$H,$A94,Data!$C:$C,AC$1,Data!$D:$D,AC$2)</f>
        <v>1</v>
      </c>
      <c r="AD94" s="5">
        <f>COUNTIFS(Data!$H:$H,$A94,Data!$C:$C,AD$1,Data!$D:$D,AD$2)</f>
        <v>0</v>
      </c>
      <c r="AE94" s="5">
        <f>COUNTIFS(Data!$H:$H,$A94,Data!$C:$C,AE$1,Data!$D:$D,AE$2)</f>
        <v>0</v>
      </c>
      <c r="AF94" s="5">
        <f>COUNTIFS(Data!$H:$H,$A94,Data!$C:$C,AF$1,Data!$D:$D,AF$2)</f>
        <v>0</v>
      </c>
      <c r="AG94" s="5">
        <f>COUNTIFS(Data!$H:$H,$A94,Data!$C:$C,AG$1,Data!$D:$D,AG$2)</f>
        <v>0</v>
      </c>
      <c r="AH94" s="5">
        <f>COUNTIFS(Data!$H:$H,$A94,Data!$C:$C,AH$1,Data!$D:$D,AH$2)</f>
        <v>0</v>
      </c>
      <c r="AI94" s="5">
        <f>COUNTIFS(Data!$H:$H,$A94,Data!$C:$C,AI$1,Data!$D:$D,AI$2)</f>
        <v>0</v>
      </c>
      <c r="AJ94" s="5">
        <f>COUNTIFS(Data!$H:$H,$A94,Data!$C:$C,AJ$1,Data!$D:$D,AJ$2)</f>
        <v>0</v>
      </c>
      <c r="AK94" s="5">
        <f>COUNTIFS(Data!$H:$H,$A94,Data!$C:$C,AK$1,Data!$D:$D,AK$2)</f>
        <v>0</v>
      </c>
      <c r="AL94" s="5">
        <f>COUNTIFS(Data!$H:$H,$A94,Data!$C:$C,AL$1,Data!$D:$D,AL$2)</f>
        <v>1</v>
      </c>
      <c r="AM94" s="5">
        <f>COUNTIFS(Data!$H:$H,$A94,Data!$C:$C,AM$1,Data!$D:$D,AM$2)</f>
        <v>1</v>
      </c>
      <c r="AN94" s="5">
        <f>COUNTIFS(Data!$H:$H,$A94,Data!$C:$C,AN$1,Data!$D:$D,AN$2)</f>
        <v>2</v>
      </c>
      <c r="AO94" s="5">
        <f>COUNTIFS(Data!$H:$H,$A94,Data!$C:$C,AO$1,Data!$D:$D,AO$2)</f>
        <v>0</v>
      </c>
      <c r="AP94" s="5">
        <f>COUNTIFS(Data!$H:$H,$A94,Data!$C:$C,AP$1,Data!$D:$D,AP$2)</f>
        <v>0</v>
      </c>
      <c r="AQ94" s="5">
        <f>COUNTIFS(Data!$H:$H,$A94,Data!$C:$C,AQ$1,Data!$D:$D,AQ$2)</f>
        <v>0</v>
      </c>
      <c r="AR94" s="5">
        <f>COUNTIFS(Data!$H:$H,$A94,Data!$C:$C,AR$1,Data!$D:$D,AR$2)</f>
        <v>0</v>
      </c>
      <c r="AS94" s="5">
        <f>COUNTIFS(Data!$H:$H,$A94,Data!$C:$C,AS$1,Data!$D:$D,AS$2)</f>
        <v>0</v>
      </c>
      <c r="AT94" s="5">
        <f>COUNTIFS(Data!$H:$H,$A94,Data!$C:$C,AT$1,Data!$D:$D,AT$2)</f>
        <v>0</v>
      </c>
      <c r="AU94" s="5">
        <f>COUNTIFS(Data!$H:$H,$A94,Data!$C:$C,AU$1,Data!$D:$D,AU$2)</f>
        <v>0</v>
      </c>
      <c r="AV94" s="5">
        <f>COUNTIFS(Data!$H:$H,$A94,Data!$C:$C,AV$1,Data!$D:$D,AV$2)</f>
        <v>0</v>
      </c>
      <c r="AW94" s="5">
        <f>COUNTIFS(Data!$H:$H,$A94,Data!$C:$C,AW$1,Data!$D:$D,AW$2)</f>
        <v>0</v>
      </c>
      <c r="AX94" s="5">
        <f>COUNTIFS(Data!$H:$H,$A94,Data!$C:$C,AX$1,Data!$D:$D,AX$2)</f>
        <v>0</v>
      </c>
      <c r="AY94" s="5">
        <f>COUNTIFS(Data!$H:$H,$A94,Data!$C:$C,AY$1,Data!$D:$D,AY$2)</f>
        <v>0</v>
      </c>
      <c r="AZ94" s="5">
        <f>COUNTIFS(Data!$H:$H,$A94,Data!$C:$C,AZ$1,Data!$D:$D,AZ$2)</f>
        <v>0</v>
      </c>
      <c r="BA94" s="5">
        <f>COUNTIFS(Data!$H:$H,$A94,Data!$C:$C,BA$1,Data!$D:$D,BA$2)</f>
        <v>0</v>
      </c>
      <c r="BB94" s="5">
        <f>COUNTIFS(Data!$H:$H,$A94,Data!$C:$C,BB$1,Data!$D:$D,BB$2)</f>
        <v>0</v>
      </c>
      <c r="BC94" s="5">
        <f>COUNTIFS(Data!$H:$H,$A94,Data!$C:$C,BC$1,Data!$D:$D,BC$2)</f>
        <v>0</v>
      </c>
      <c r="BD94" s="5">
        <f>COUNTIFS(Data!$H:$H,$A94,Data!$C:$C,BD$1,Data!$D:$D,BD$2)</f>
        <v>0</v>
      </c>
      <c r="BE94" s="5">
        <f>COUNTIFS(Data!$H:$H,$A94,Data!$C:$C,BE$1,Data!$D:$D,BE$2)</f>
        <v>0</v>
      </c>
      <c r="BF94" s="5">
        <f>COUNTIFS(Data!$H:$H,$A94,Data!$C:$C,BF$1,Data!$D:$D,BF$2)</f>
        <v>0</v>
      </c>
      <c r="BG94" s="5">
        <f>COUNTIFS(Data!$H:$H,$A94,Data!$C:$C,BG$1,Data!$D:$D,BG$2)</f>
        <v>0</v>
      </c>
      <c r="BH94" s="5">
        <f>COUNTIFS(Data!$H:$H,$A94,Data!$C:$C,BH$1,Data!$D:$D,BH$2)</f>
        <v>0</v>
      </c>
      <c r="BI94" s="5">
        <f>COUNTIFS(Data!$H:$H,$A94,Data!$C:$C,BI$1,Data!$D:$D,BI$2)</f>
        <v>0</v>
      </c>
      <c r="BJ94" s="5">
        <f>COUNTIFS(Data!$H:$H,$A94,Data!$C:$C,BJ$1,Data!$D:$D,BJ$2)</f>
        <v>0</v>
      </c>
      <c r="BK94" s="5">
        <f>COUNTIFS(Data!$H:$H,$A94,Data!$C:$C,BK$1,Data!$D:$D,BK$2)</f>
        <v>0</v>
      </c>
      <c r="BL94" s="5">
        <f>COUNTIFS(Data!$H:$H,$A94,Data!$C:$C,BL$1,Data!$D:$D,BL$2)</f>
        <v>0</v>
      </c>
      <c r="BM94" s="5">
        <f>COUNTIFS(Data!$H:$H,$A94,Data!$C:$C,BM$1,Data!$D:$D,BM$2)</f>
        <v>0</v>
      </c>
      <c r="BN94" s="5">
        <f>COUNTIFS(Data!$H:$H,$A94,Data!$C:$C,BN$1,Data!$D:$D,BN$2)</f>
        <v>0</v>
      </c>
      <c r="BO94" s="5">
        <f>COUNTIFS(Data!$H:$H,$A94,Data!$C:$C,BO$1,Data!$D:$D,BO$2)</f>
        <v>0</v>
      </c>
      <c r="BP94" s="5">
        <f>COUNTIFS(Data!$H:$H,$A94,Data!$C:$C,BP$1,Data!$D:$D,BP$2)</f>
        <v>0</v>
      </c>
      <c r="BQ94" s="5">
        <f>COUNTIFS(Data!$H:$H,$A94,Data!$C:$C,BQ$1,Data!$D:$D,BQ$2)</f>
        <v>1</v>
      </c>
      <c r="BR94" s="5">
        <f>COUNTIFS(Data!$H:$H,$A94,Data!$C:$C,BR$1,Data!$D:$D,BR$2)</f>
        <v>1</v>
      </c>
      <c r="BS94" s="5">
        <f>COUNTIFS(Data!$H:$H,$A94,Data!$C:$C,BS$1,Data!$D:$D,BS$2)</f>
        <v>0</v>
      </c>
      <c r="BT94" s="5">
        <f>COUNTIFS(Data!$H:$H,$A94,Data!$C:$C,BT$1,Data!$D:$D,BT$2)</f>
        <v>0</v>
      </c>
      <c r="BU94" s="5">
        <f>COUNTIFS(Data!$H:$H,$A94,Data!$C:$C,BU$1,Data!$D:$D,BU$2)</f>
        <v>1</v>
      </c>
      <c r="BV94" s="5">
        <f>COUNTIFS(Data!$H:$H,$A94,Data!$C:$C,BV$1,Data!$D:$D,BV$2)</f>
        <v>0</v>
      </c>
      <c r="BW94" s="5">
        <f>COUNTIFS(Data!$H:$H,$A94,Data!$C:$C,BW$1,Data!$D:$D,BW$2)</f>
        <v>0</v>
      </c>
      <c r="BX94" s="5">
        <f>COUNTIFS(Data!$H:$H,$A94,Data!$C:$C,BX$1,Data!$D:$D,BX$2)</f>
        <v>0</v>
      </c>
      <c r="BY94" s="5">
        <f>COUNTIFS(Data!$H:$H,$A94,Data!$C:$C,BY$1,Data!$D:$D,BY$2)</f>
        <v>2</v>
      </c>
      <c r="BZ94" s="5">
        <f>COUNTIFS(Data!$H:$H,$A94,Data!$C:$C,BZ$1,Data!$D:$D,BZ$2)</f>
        <v>0</v>
      </c>
      <c r="CA94" s="5">
        <f>COUNTIFS(Data!$H:$H,$A94,Data!$C:$C,CA$1,Data!$D:$D,CA$2)</f>
        <v>8</v>
      </c>
      <c r="CB94" s="5">
        <f>COUNTIFS(Data!$H:$H,$A94,Data!$C:$C,CB$1,Data!$D:$D,CB$2)</f>
        <v>0</v>
      </c>
      <c r="CC94" s="5">
        <f>COUNTIFS(Data!$H:$H,$A94,Data!$C:$C,CC$1,Data!$D:$D,CC$2)</f>
        <v>0</v>
      </c>
      <c r="CD94" s="5">
        <f>COUNTIFS(Data!$H:$H,$A94,Data!$C:$C,CD$1,Data!$D:$D,CD$2)</f>
        <v>0</v>
      </c>
      <c r="CE94" s="5">
        <f>COUNTIFS(Data!$H:$H,$A94,Data!$C:$C,CE$1,Data!$D:$D,CE$2)</f>
        <v>0</v>
      </c>
      <c r="CF94" s="5">
        <f>COUNTIFS(Data!$H:$H,$A94,Data!$C:$C,CF$1,Data!$D:$D,CF$2)</f>
        <v>0</v>
      </c>
      <c r="CG94" s="5">
        <f>COUNTIFS(Data!$H:$H,$A94,Data!$C:$C,CG$1,Data!$D:$D,CG$2)</f>
        <v>0</v>
      </c>
      <c r="CH94" s="5">
        <f>COUNTIFS(Data!$H:$H,$A94,Data!$C:$C,CH$1,Data!$D:$D,CH$2)</f>
        <v>0</v>
      </c>
      <c r="CI94" s="5">
        <f>COUNTIFS(Data!$H:$H,$A94,Data!$C:$C,CI$1,Data!$D:$D,CI$2)</f>
        <v>0</v>
      </c>
      <c r="CJ94" s="5">
        <f>COUNTIFS(Data!$H:$H,$A94,Data!$C:$C,CJ$1,Data!$D:$D,CJ$2)</f>
        <v>0</v>
      </c>
      <c r="CK94" s="5">
        <f>COUNTIFS(Data!$H:$H,$A94,Data!$C:$C,CK$1,Data!$D:$D,CK$2)</f>
        <v>0</v>
      </c>
      <c r="CL94" s="5">
        <f>COUNTIFS(Data!$H:$H,$A94,Data!$C:$C,CL$1,Data!$D:$D,CL$2)</f>
        <v>0</v>
      </c>
      <c r="CM94" s="5">
        <f>COUNTIFS(Data!$H:$H,$A94,Data!$C:$C,CM$1,Data!$D:$D,CM$2)</f>
        <v>1</v>
      </c>
      <c r="CN94" s="5">
        <f>COUNTIFS(Data!$H:$H,$A94,Data!$C:$C,CN$1,Data!$D:$D,CN$2)</f>
        <v>0</v>
      </c>
      <c r="CO94" s="5">
        <f>COUNTIFS(Data!$H:$H,$A94,Data!$C:$C,CO$1,Data!$D:$D,CO$2)</f>
        <v>0</v>
      </c>
      <c r="CP94" s="5">
        <f>COUNTIFS(Data!$H:$H,$A94,Data!$C:$C,CP$1,Data!$D:$D,CP$2)</f>
        <v>0</v>
      </c>
      <c r="CQ94" s="5">
        <f>COUNTIFS(Data!$H:$H,$A94,Data!$C:$C,CQ$1,Data!$D:$D,CQ$2)</f>
        <v>0</v>
      </c>
      <c r="CR94" s="5">
        <f>COUNTIFS(Data!$H:$H,$A94,Data!$C:$C,CR$1,Data!$D:$D,CR$2)</f>
        <v>0</v>
      </c>
      <c r="CS94" s="5">
        <f>COUNTIFS(Data!$H:$H,$A94,Data!$C:$C,CS$1,Data!$D:$D,CS$2)</f>
        <v>0</v>
      </c>
      <c r="CT94" s="5">
        <f>COUNTIFS(Data!$H:$H,$A94,Data!$C:$C,CT$1,Data!$D:$D,CT$2)</f>
        <v>1</v>
      </c>
      <c r="CU94" s="5">
        <f>COUNTIFS(Data!$H:$H,$A94,Data!$C:$C,CU$1,Data!$D:$D,CU$2)</f>
        <v>1</v>
      </c>
      <c r="CV94" s="5">
        <f>COUNTIFS(Data!$H:$H,$A94,Data!$C:$C,CV$1,Data!$D:$D,CV$2)</f>
        <v>0</v>
      </c>
      <c r="CW94" s="5">
        <f t="shared" ref="CW94:CX94" si="93">SUMIF($B$2:$CV$2,CW$2, $B94:$CV94)</f>
        <v>15</v>
      </c>
      <c r="CX94" s="5">
        <f t="shared" si="93"/>
        <v>21</v>
      </c>
      <c r="CY94" s="5">
        <f t="shared" si="3"/>
        <v>40</v>
      </c>
    </row>
    <row r="95">
      <c r="A95" s="5" t="str">
        <f>Countries!A93</f>
        <v>UZB</v>
      </c>
      <c r="B95" s="5">
        <f>COUNTIFS(Data!$H:$H,$A95,Data!$C:$C,B$1,Data!$D:$D,B$2)</f>
        <v>0</v>
      </c>
      <c r="C95" s="5">
        <f>COUNTIFS(Data!$H:$H,$A95,Data!$C:$C,C$1,Data!$D:$D,C$2)</f>
        <v>0</v>
      </c>
      <c r="D95" s="5">
        <f>COUNTIFS(Data!$H:$H,$A95,Data!$C:$C,D$1,Data!$D:$D,D$2)</f>
        <v>0</v>
      </c>
      <c r="E95" s="5">
        <f>COUNTIFS(Data!$H:$H,$A95,Data!$C:$C,E$1,Data!$D:$D,E$2)</f>
        <v>0</v>
      </c>
      <c r="F95" s="5">
        <f>COUNTIFS(Data!$H:$H,$A95,Data!$C:$C,F$1,Data!$D:$D,F$2)</f>
        <v>0</v>
      </c>
      <c r="G95" s="5">
        <f>COUNTIFS(Data!$H:$H,$A95,Data!$C:$C,G$1,Data!$D:$D,G$2)</f>
        <v>0</v>
      </c>
      <c r="H95" s="5">
        <f>COUNTIFS(Data!$H:$H,$A95,Data!$C:$C,H$1,Data!$D:$D,H$2)</f>
        <v>0</v>
      </c>
      <c r="I95" s="5">
        <f>COUNTIFS(Data!$H:$H,$A95,Data!$C:$C,I$1,Data!$D:$D,I$2)</f>
        <v>0</v>
      </c>
      <c r="J95" s="5">
        <f>COUNTIFS(Data!$H:$H,$A95,Data!$C:$C,J$1,Data!$D:$D,J$2)</f>
        <v>0</v>
      </c>
      <c r="K95" s="5">
        <f>COUNTIFS(Data!$H:$H,$A95,Data!$C:$C,K$1,Data!$D:$D,K$2)</f>
        <v>0</v>
      </c>
      <c r="L95" s="5">
        <f>COUNTIFS(Data!$H:$H,$A95,Data!$C:$C,L$1,Data!$D:$D,L$2)</f>
        <v>0</v>
      </c>
      <c r="M95" s="5">
        <f>COUNTIFS(Data!$H:$H,$A95,Data!$C:$C,M$1,Data!$D:$D,M$2)</f>
        <v>0</v>
      </c>
      <c r="N95" s="5">
        <f>COUNTIFS(Data!$H:$H,$A95,Data!$C:$C,N$1,Data!$D:$D,N$2)</f>
        <v>0</v>
      </c>
      <c r="O95" s="5">
        <f>COUNTIFS(Data!$H:$H,$A95,Data!$C:$C,O$1,Data!$D:$D,O$2)</f>
        <v>0</v>
      </c>
      <c r="P95" s="5">
        <f>COUNTIFS(Data!$H:$H,$A95,Data!$C:$C,P$1,Data!$D:$D,P$2)</f>
        <v>0</v>
      </c>
      <c r="Q95" s="5">
        <f>COUNTIFS(Data!$H:$H,$A95,Data!$C:$C,Q$1,Data!$D:$D,Q$2)</f>
        <v>0</v>
      </c>
      <c r="R95" s="5">
        <f>COUNTIFS(Data!$H:$H,$A95,Data!$C:$C,R$1,Data!$D:$D,R$2)</f>
        <v>0</v>
      </c>
      <c r="S95" s="5">
        <f>COUNTIFS(Data!$H:$H,$A95,Data!$C:$C,S$1,Data!$D:$D,S$2)</f>
        <v>0</v>
      </c>
      <c r="T95" s="5">
        <f>COUNTIFS(Data!$H:$H,$A95,Data!$C:$C,T$1,Data!$D:$D,T$2)</f>
        <v>0</v>
      </c>
      <c r="U95" s="5">
        <f>COUNTIFS(Data!$H:$H,$A95,Data!$C:$C,U$1,Data!$D:$D,U$2)</f>
        <v>0</v>
      </c>
      <c r="V95" s="5">
        <f>COUNTIFS(Data!$H:$H,$A95,Data!$C:$C,V$1,Data!$D:$D,V$2)</f>
        <v>0</v>
      </c>
      <c r="W95" s="5">
        <f>COUNTIFS(Data!$H:$H,$A95,Data!$C:$C,W$1,Data!$D:$D,W$2)</f>
        <v>0</v>
      </c>
      <c r="X95" s="5">
        <f>COUNTIFS(Data!$H:$H,$A95,Data!$C:$C,X$1,Data!$D:$D,X$2)</f>
        <v>0</v>
      </c>
      <c r="Y95" s="5">
        <f>COUNTIFS(Data!$H:$H,$A95,Data!$C:$C,Y$1,Data!$D:$D,Y$2)</f>
        <v>0</v>
      </c>
      <c r="Z95" s="5">
        <f>COUNTIFS(Data!$H:$H,$A95,Data!$C:$C,Z$1,Data!$D:$D,Z$2)</f>
        <v>0</v>
      </c>
      <c r="AA95" s="5">
        <f>COUNTIFS(Data!$H:$H,$A95,Data!$C:$C,AA$1,Data!$D:$D,AA$2)</f>
        <v>0</v>
      </c>
      <c r="AB95" s="5">
        <f>COUNTIFS(Data!$H:$H,$A95,Data!$C:$C,AB$1,Data!$D:$D,AB$2)</f>
        <v>0</v>
      </c>
      <c r="AC95" s="5">
        <f>COUNTIFS(Data!$H:$H,$A95,Data!$C:$C,AC$1,Data!$D:$D,AC$2)</f>
        <v>0</v>
      </c>
      <c r="AD95" s="5">
        <f>COUNTIFS(Data!$H:$H,$A95,Data!$C:$C,AD$1,Data!$D:$D,AD$2)</f>
        <v>0</v>
      </c>
      <c r="AE95" s="5">
        <f>COUNTIFS(Data!$H:$H,$A95,Data!$C:$C,AE$1,Data!$D:$D,AE$2)</f>
        <v>0</v>
      </c>
      <c r="AF95" s="5">
        <f>COUNTIFS(Data!$H:$H,$A95,Data!$C:$C,AF$1,Data!$D:$D,AF$2)</f>
        <v>0</v>
      </c>
      <c r="AG95" s="5">
        <f>COUNTIFS(Data!$H:$H,$A95,Data!$C:$C,AG$1,Data!$D:$D,AG$2)</f>
        <v>0</v>
      </c>
      <c r="AH95" s="5">
        <f>COUNTIFS(Data!$H:$H,$A95,Data!$C:$C,AH$1,Data!$D:$D,AH$2)</f>
        <v>0</v>
      </c>
      <c r="AI95" s="5">
        <f>COUNTIFS(Data!$H:$H,$A95,Data!$C:$C,AI$1,Data!$D:$D,AI$2)</f>
        <v>0</v>
      </c>
      <c r="AJ95" s="5">
        <f>COUNTIFS(Data!$H:$H,$A95,Data!$C:$C,AJ$1,Data!$D:$D,AJ$2)</f>
        <v>0</v>
      </c>
      <c r="AK95" s="5">
        <f>COUNTIFS(Data!$H:$H,$A95,Data!$C:$C,AK$1,Data!$D:$D,AK$2)</f>
        <v>0</v>
      </c>
      <c r="AL95" s="5">
        <f>COUNTIFS(Data!$H:$H,$A95,Data!$C:$C,AL$1,Data!$D:$D,AL$2)</f>
        <v>0</v>
      </c>
      <c r="AM95" s="5">
        <f>COUNTIFS(Data!$H:$H,$A95,Data!$C:$C,AM$1,Data!$D:$D,AM$2)</f>
        <v>0</v>
      </c>
      <c r="AN95" s="5">
        <f>COUNTIFS(Data!$H:$H,$A95,Data!$C:$C,AN$1,Data!$D:$D,AN$2)</f>
        <v>0</v>
      </c>
      <c r="AO95" s="5">
        <f>COUNTIFS(Data!$H:$H,$A95,Data!$C:$C,AO$1,Data!$D:$D,AO$2)</f>
        <v>0</v>
      </c>
      <c r="AP95" s="5">
        <f>COUNTIFS(Data!$H:$H,$A95,Data!$C:$C,AP$1,Data!$D:$D,AP$2)</f>
        <v>0</v>
      </c>
      <c r="AQ95" s="5">
        <f>COUNTIFS(Data!$H:$H,$A95,Data!$C:$C,AQ$1,Data!$D:$D,AQ$2)</f>
        <v>0</v>
      </c>
      <c r="AR95" s="5">
        <f>COUNTIFS(Data!$H:$H,$A95,Data!$C:$C,AR$1,Data!$D:$D,AR$2)</f>
        <v>0</v>
      </c>
      <c r="AS95" s="5">
        <f>COUNTIFS(Data!$H:$H,$A95,Data!$C:$C,AS$1,Data!$D:$D,AS$2)</f>
        <v>0</v>
      </c>
      <c r="AT95" s="5">
        <f>COUNTIFS(Data!$H:$H,$A95,Data!$C:$C,AT$1,Data!$D:$D,AT$2)</f>
        <v>0</v>
      </c>
      <c r="AU95" s="5">
        <f>COUNTIFS(Data!$H:$H,$A95,Data!$C:$C,AU$1,Data!$D:$D,AU$2)</f>
        <v>0</v>
      </c>
      <c r="AV95" s="5">
        <f>COUNTIFS(Data!$H:$H,$A95,Data!$C:$C,AV$1,Data!$D:$D,AV$2)</f>
        <v>0</v>
      </c>
      <c r="AW95" s="5">
        <f>COUNTIFS(Data!$H:$H,$A95,Data!$C:$C,AW$1,Data!$D:$D,AW$2)</f>
        <v>0</v>
      </c>
      <c r="AX95" s="5">
        <f>COUNTIFS(Data!$H:$H,$A95,Data!$C:$C,AX$1,Data!$D:$D,AX$2)</f>
        <v>0</v>
      </c>
      <c r="AY95" s="5">
        <f>COUNTIFS(Data!$H:$H,$A95,Data!$C:$C,AY$1,Data!$D:$D,AY$2)</f>
        <v>0</v>
      </c>
      <c r="AZ95" s="5">
        <f>COUNTIFS(Data!$H:$H,$A95,Data!$C:$C,AZ$1,Data!$D:$D,AZ$2)</f>
        <v>0</v>
      </c>
      <c r="BA95" s="5">
        <f>COUNTIFS(Data!$H:$H,$A95,Data!$C:$C,BA$1,Data!$D:$D,BA$2)</f>
        <v>0</v>
      </c>
      <c r="BB95" s="5">
        <f>COUNTIFS(Data!$H:$H,$A95,Data!$C:$C,BB$1,Data!$D:$D,BB$2)</f>
        <v>0</v>
      </c>
      <c r="BC95" s="5">
        <f>COUNTIFS(Data!$H:$H,$A95,Data!$C:$C,BC$1,Data!$D:$D,BC$2)</f>
        <v>0</v>
      </c>
      <c r="BD95" s="5">
        <f>COUNTIFS(Data!$H:$H,$A95,Data!$C:$C,BD$1,Data!$D:$D,BD$2)</f>
        <v>0</v>
      </c>
      <c r="BE95" s="5">
        <f>COUNTIFS(Data!$H:$H,$A95,Data!$C:$C,BE$1,Data!$D:$D,BE$2)</f>
        <v>0</v>
      </c>
      <c r="BF95" s="5">
        <f>COUNTIFS(Data!$H:$H,$A95,Data!$C:$C,BF$1,Data!$D:$D,BF$2)</f>
        <v>0</v>
      </c>
      <c r="BG95" s="5">
        <f>COUNTIFS(Data!$H:$H,$A95,Data!$C:$C,BG$1,Data!$D:$D,BG$2)</f>
        <v>0</v>
      </c>
      <c r="BH95" s="5">
        <f>COUNTIFS(Data!$H:$H,$A95,Data!$C:$C,BH$1,Data!$D:$D,BH$2)</f>
        <v>0</v>
      </c>
      <c r="BI95" s="5">
        <f>COUNTIFS(Data!$H:$H,$A95,Data!$C:$C,BI$1,Data!$D:$D,BI$2)</f>
        <v>0</v>
      </c>
      <c r="BJ95" s="5">
        <f>COUNTIFS(Data!$H:$H,$A95,Data!$C:$C,BJ$1,Data!$D:$D,BJ$2)</f>
        <v>0</v>
      </c>
      <c r="BK95" s="5">
        <f>COUNTIFS(Data!$H:$H,$A95,Data!$C:$C,BK$1,Data!$D:$D,BK$2)</f>
        <v>0</v>
      </c>
      <c r="BL95" s="5">
        <f>COUNTIFS(Data!$H:$H,$A95,Data!$C:$C,BL$1,Data!$D:$D,BL$2)</f>
        <v>0</v>
      </c>
      <c r="BM95" s="5">
        <f>COUNTIFS(Data!$H:$H,$A95,Data!$C:$C,BM$1,Data!$D:$D,BM$2)</f>
        <v>0</v>
      </c>
      <c r="BN95" s="5">
        <f>COUNTIFS(Data!$H:$H,$A95,Data!$C:$C,BN$1,Data!$D:$D,BN$2)</f>
        <v>0</v>
      </c>
      <c r="BO95" s="5">
        <f>COUNTIFS(Data!$H:$H,$A95,Data!$C:$C,BO$1,Data!$D:$D,BO$2)</f>
        <v>0</v>
      </c>
      <c r="BP95" s="5">
        <f>COUNTIFS(Data!$H:$H,$A95,Data!$C:$C,BP$1,Data!$D:$D,BP$2)</f>
        <v>0</v>
      </c>
      <c r="BQ95" s="5">
        <f>COUNTIFS(Data!$H:$H,$A95,Data!$C:$C,BQ$1,Data!$D:$D,BQ$2)</f>
        <v>0</v>
      </c>
      <c r="BR95" s="5">
        <f>COUNTIFS(Data!$H:$H,$A95,Data!$C:$C,BR$1,Data!$D:$D,BR$2)</f>
        <v>0</v>
      </c>
      <c r="BS95" s="5">
        <f>COUNTIFS(Data!$H:$H,$A95,Data!$C:$C,BS$1,Data!$D:$D,BS$2)</f>
        <v>0</v>
      </c>
      <c r="BT95" s="5">
        <f>COUNTIFS(Data!$H:$H,$A95,Data!$C:$C,BT$1,Data!$D:$D,BT$2)</f>
        <v>0</v>
      </c>
      <c r="BU95" s="5">
        <f>COUNTIFS(Data!$H:$H,$A95,Data!$C:$C,BU$1,Data!$D:$D,BU$2)</f>
        <v>0</v>
      </c>
      <c r="BV95" s="5">
        <f>COUNTIFS(Data!$H:$H,$A95,Data!$C:$C,BV$1,Data!$D:$D,BV$2)</f>
        <v>0</v>
      </c>
      <c r="BW95" s="5">
        <f>COUNTIFS(Data!$H:$H,$A95,Data!$C:$C,BW$1,Data!$D:$D,BW$2)</f>
        <v>0</v>
      </c>
      <c r="BX95" s="5">
        <f>COUNTIFS(Data!$H:$H,$A95,Data!$C:$C,BX$1,Data!$D:$D,BX$2)</f>
        <v>0</v>
      </c>
      <c r="BY95" s="5">
        <f>COUNTIFS(Data!$H:$H,$A95,Data!$C:$C,BY$1,Data!$D:$D,BY$2)</f>
        <v>0</v>
      </c>
      <c r="BZ95" s="5">
        <f>COUNTIFS(Data!$H:$H,$A95,Data!$C:$C,BZ$1,Data!$D:$D,BZ$2)</f>
        <v>0</v>
      </c>
      <c r="CA95" s="5">
        <f>COUNTIFS(Data!$H:$H,$A95,Data!$C:$C,CA$1,Data!$D:$D,CA$2)</f>
        <v>0</v>
      </c>
      <c r="CB95" s="5">
        <f>COUNTIFS(Data!$H:$H,$A95,Data!$C:$C,CB$1,Data!$D:$D,CB$2)</f>
        <v>0</v>
      </c>
      <c r="CC95" s="5">
        <f>COUNTIFS(Data!$H:$H,$A95,Data!$C:$C,CC$1,Data!$D:$D,CC$2)</f>
        <v>0</v>
      </c>
      <c r="CD95" s="5">
        <f>COUNTIFS(Data!$H:$H,$A95,Data!$C:$C,CD$1,Data!$D:$D,CD$2)</f>
        <v>0</v>
      </c>
      <c r="CE95" s="5">
        <f>COUNTIFS(Data!$H:$H,$A95,Data!$C:$C,CE$1,Data!$D:$D,CE$2)</f>
        <v>0</v>
      </c>
      <c r="CF95" s="5">
        <f>COUNTIFS(Data!$H:$H,$A95,Data!$C:$C,CF$1,Data!$D:$D,CF$2)</f>
        <v>0</v>
      </c>
      <c r="CG95" s="5">
        <f>COUNTIFS(Data!$H:$H,$A95,Data!$C:$C,CG$1,Data!$D:$D,CG$2)</f>
        <v>0</v>
      </c>
      <c r="CH95" s="5">
        <f>COUNTIFS(Data!$H:$H,$A95,Data!$C:$C,CH$1,Data!$D:$D,CH$2)</f>
        <v>0</v>
      </c>
      <c r="CI95" s="5">
        <f>COUNTIFS(Data!$H:$H,$A95,Data!$C:$C,CI$1,Data!$D:$D,CI$2)</f>
        <v>0</v>
      </c>
      <c r="CJ95" s="5">
        <f>COUNTIFS(Data!$H:$H,$A95,Data!$C:$C,CJ$1,Data!$D:$D,CJ$2)</f>
        <v>0</v>
      </c>
      <c r="CK95" s="5">
        <f>COUNTIFS(Data!$H:$H,$A95,Data!$C:$C,CK$1,Data!$D:$D,CK$2)</f>
        <v>0</v>
      </c>
      <c r="CL95" s="5">
        <f>COUNTIFS(Data!$H:$H,$A95,Data!$C:$C,CL$1,Data!$D:$D,CL$2)</f>
        <v>0</v>
      </c>
      <c r="CM95" s="5">
        <f>COUNTIFS(Data!$H:$H,$A95,Data!$C:$C,CM$1,Data!$D:$D,CM$2)</f>
        <v>0</v>
      </c>
      <c r="CN95" s="5">
        <f>COUNTIFS(Data!$H:$H,$A95,Data!$C:$C,CN$1,Data!$D:$D,CN$2)</f>
        <v>0</v>
      </c>
      <c r="CO95" s="5">
        <f>COUNTIFS(Data!$H:$H,$A95,Data!$C:$C,CO$1,Data!$D:$D,CO$2)</f>
        <v>0</v>
      </c>
      <c r="CP95" s="5">
        <f>COUNTIFS(Data!$H:$H,$A95,Data!$C:$C,CP$1,Data!$D:$D,CP$2)</f>
        <v>0</v>
      </c>
      <c r="CQ95" s="5">
        <f>COUNTIFS(Data!$H:$H,$A95,Data!$C:$C,CQ$1,Data!$D:$D,CQ$2)</f>
        <v>0</v>
      </c>
      <c r="CR95" s="5">
        <f>COUNTIFS(Data!$H:$H,$A95,Data!$C:$C,CR$1,Data!$D:$D,CR$2)</f>
        <v>0</v>
      </c>
      <c r="CS95" s="5">
        <f>COUNTIFS(Data!$H:$H,$A95,Data!$C:$C,CS$1,Data!$D:$D,CS$2)</f>
        <v>0</v>
      </c>
      <c r="CT95" s="5">
        <f>COUNTIFS(Data!$H:$H,$A95,Data!$C:$C,CT$1,Data!$D:$D,CT$2)</f>
        <v>0</v>
      </c>
      <c r="CU95" s="5">
        <f>COUNTIFS(Data!$H:$H,$A95,Data!$C:$C,CU$1,Data!$D:$D,CU$2)</f>
        <v>0</v>
      </c>
      <c r="CV95" s="5">
        <f>COUNTIFS(Data!$H:$H,$A95,Data!$C:$C,CV$1,Data!$D:$D,CV$2)</f>
        <v>0</v>
      </c>
      <c r="CW95" s="5">
        <f t="shared" ref="CW95:CX95" si="94">SUMIF($B$2:$CV$2,CW$2, $B95:$CV95)</f>
        <v>0</v>
      </c>
      <c r="CX95" s="5">
        <f t="shared" si="94"/>
        <v>0</v>
      </c>
      <c r="CY95" s="5">
        <f t="shared" si="3"/>
        <v>0</v>
      </c>
    </row>
    <row r="96">
      <c r="A96" s="5" t="str">
        <f>Countries!A94</f>
        <v>VEN</v>
      </c>
      <c r="B96" s="5">
        <f>COUNTIFS(Data!$H:$H,$A96,Data!$C:$C,B$1,Data!$D:$D,B$2)</f>
        <v>0</v>
      </c>
      <c r="C96" s="5">
        <f>COUNTIFS(Data!$H:$H,$A96,Data!$C:$C,C$1,Data!$D:$D,C$2)</f>
        <v>0</v>
      </c>
      <c r="D96" s="5">
        <f>COUNTIFS(Data!$H:$H,$A96,Data!$C:$C,D$1,Data!$D:$D,D$2)</f>
        <v>0</v>
      </c>
      <c r="E96" s="5">
        <f>COUNTIFS(Data!$H:$H,$A96,Data!$C:$C,E$1,Data!$D:$D,E$2)</f>
        <v>0</v>
      </c>
      <c r="F96" s="5">
        <f>COUNTIFS(Data!$H:$H,$A96,Data!$C:$C,F$1,Data!$D:$D,F$2)</f>
        <v>0</v>
      </c>
      <c r="G96" s="5">
        <f>COUNTIFS(Data!$H:$H,$A96,Data!$C:$C,G$1,Data!$D:$D,G$2)</f>
        <v>0</v>
      </c>
      <c r="H96" s="5">
        <f>COUNTIFS(Data!$H:$H,$A96,Data!$C:$C,H$1,Data!$D:$D,H$2)</f>
        <v>0</v>
      </c>
      <c r="I96" s="5">
        <f>COUNTIFS(Data!$H:$H,$A96,Data!$C:$C,I$1,Data!$D:$D,I$2)</f>
        <v>0</v>
      </c>
      <c r="J96" s="5">
        <f>COUNTIFS(Data!$H:$H,$A96,Data!$C:$C,J$1,Data!$D:$D,J$2)</f>
        <v>0</v>
      </c>
      <c r="K96" s="5">
        <f>COUNTIFS(Data!$H:$H,$A96,Data!$C:$C,K$1,Data!$D:$D,K$2)</f>
        <v>0</v>
      </c>
      <c r="L96" s="5">
        <f>COUNTIFS(Data!$H:$H,$A96,Data!$C:$C,L$1,Data!$D:$D,L$2)</f>
        <v>0</v>
      </c>
      <c r="M96" s="5">
        <f>COUNTIFS(Data!$H:$H,$A96,Data!$C:$C,M$1,Data!$D:$D,M$2)</f>
        <v>0</v>
      </c>
      <c r="N96" s="5">
        <f>COUNTIFS(Data!$H:$H,$A96,Data!$C:$C,N$1,Data!$D:$D,N$2)</f>
        <v>0</v>
      </c>
      <c r="O96" s="5">
        <f>COUNTIFS(Data!$H:$H,$A96,Data!$C:$C,O$1,Data!$D:$D,O$2)</f>
        <v>0</v>
      </c>
      <c r="P96" s="5">
        <f>COUNTIFS(Data!$H:$H,$A96,Data!$C:$C,P$1,Data!$D:$D,P$2)</f>
        <v>0</v>
      </c>
      <c r="Q96" s="5">
        <f>COUNTIFS(Data!$H:$H,$A96,Data!$C:$C,Q$1,Data!$D:$D,Q$2)</f>
        <v>0</v>
      </c>
      <c r="R96" s="5">
        <f>COUNTIFS(Data!$H:$H,$A96,Data!$C:$C,R$1,Data!$D:$D,R$2)</f>
        <v>0</v>
      </c>
      <c r="S96" s="5">
        <f>COUNTIFS(Data!$H:$H,$A96,Data!$C:$C,S$1,Data!$D:$D,S$2)</f>
        <v>0</v>
      </c>
      <c r="T96" s="5">
        <f>COUNTIFS(Data!$H:$H,$A96,Data!$C:$C,T$1,Data!$D:$D,T$2)</f>
        <v>0</v>
      </c>
      <c r="U96" s="5">
        <f>COUNTIFS(Data!$H:$H,$A96,Data!$C:$C,U$1,Data!$D:$D,U$2)</f>
        <v>0</v>
      </c>
      <c r="V96" s="5">
        <f>COUNTIFS(Data!$H:$H,$A96,Data!$C:$C,V$1,Data!$D:$D,V$2)</f>
        <v>0</v>
      </c>
      <c r="W96" s="5">
        <f>COUNTIFS(Data!$H:$H,$A96,Data!$C:$C,W$1,Data!$D:$D,W$2)</f>
        <v>0</v>
      </c>
      <c r="X96" s="5">
        <f>COUNTIFS(Data!$H:$H,$A96,Data!$C:$C,X$1,Data!$D:$D,X$2)</f>
        <v>0</v>
      </c>
      <c r="Y96" s="5">
        <f>COUNTIFS(Data!$H:$H,$A96,Data!$C:$C,Y$1,Data!$D:$D,Y$2)</f>
        <v>0</v>
      </c>
      <c r="Z96" s="5">
        <f>COUNTIFS(Data!$H:$H,$A96,Data!$C:$C,Z$1,Data!$D:$D,Z$2)</f>
        <v>0</v>
      </c>
      <c r="AA96" s="5">
        <f>COUNTIFS(Data!$H:$H,$A96,Data!$C:$C,AA$1,Data!$D:$D,AA$2)</f>
        <v>0</v>
      </c>
      <c r="AB96" s="5">
        <f>COUNTIFS(Data!$H:$H,$A96,Data!$C:$C,AB$1,Data!$D:$D,AB$2)</f>
        <v>1</v>
      </c>
      <c r="AC96" s="5">
        <f>COUNTIFS(Data!$H:$H,$A96,Data!$C:$C,AC$1,Data!$D:$D,AC$2)</f>
        <v>0</v>
      </c>
      <c r="AD96" s="5">
        <f>COUNTIFS(Data!$H:$H,$A96,Data!$C:$C,AD$1,Data!$D:$D,AD$2)</f>
        <v>0</v>
      </c>
      <c r="AE96" s="5">
        <f>COUNTIFS(Data!$H:$H,$A96,Data!$C:$C,AE$1,Data!$D:$D,AE$2)</f>
        <v>0</v>
      </c>
      <c r="AF96" s="5">
        <f>COUNTIFS(Data!$H:$H,$A96,Data!$C:$C,AF$1,Data!$D:$D,AF$2)</f>
        <v>0</v>
      </c>
      <c r="AG96" s="5">
        <f>COUNTIFS(Data!$H:$H,$A96,Data!$C:$C,AG$1,Data!$D:$D,AG$2)</f>
        <v>0</v>
      </c>
      <c r="AH96" s="5">
        <f>COUNTIFS(Data!$H:$H,$A96,Data!$C:$C,AH$1,Data!$D:$D,AH$2)</f>
        <v>0</v>
      </c>
      <c r="AI96" s="5">
        <f>COUNTIFS(Data!$H:$H,$A96,Data!$C:$C,AI$1,Data!$D:$D,AI$2)</f>
        <v>0</v>
      </c>
      <c r="AJ96" s="5">
        <f>COUNTIFS(Data!$H:$H,$A96,Data!$C:$C,AJ$1,Data!$D:$D,AJ$2)</f>
        <v>0</v>
      </c>
      <c r="AK96" s="5">
        <f>COUNTIFS(Data!$H:$H,$A96,Data!$C:$C,AK$1,Data!$D:$D,AK$2)</f>
        <v>0</v>
      </c>
      <c r="AL96" s="5">
        <f>COUNTIFS(Data!$H:$H,$A96,Data!$C:$C,AL$1,Data!$D:$D,AL$2)</f>
        <v>0</v>
      </c>
      <c r="AM96" s="5">
        <f>COUNTIFS(Data!$H:$H,$A96,Data!$C:$C,AM$1,Data!$D:$D,AM$2)</f>
        <v>0</v>
      </c>
      <c r="AN96" s="5">
        <f>COUNTIFS(Data!$H:$H,$A96,Data!$C:$C,AN$1,Data!$D:$D,AN$2)</f>
        <v>0</v>
      </c>
      <c r="AO96" s="5">
        <f>COUNTIFS(Data!$H:$H,$A96,Data!$C:$C,AO$1,Data!$D:$D,AO$2)</f>
        <v>0</v>
      </c>
      <c r="AP96" s="5">
        <f>COUNTIFS(Data!$H:$H,$A96,Data!$C:$C,AP$1,Data!$D:$D,AP$2)</f>
        <v>0</v>
      </c>
      <c r="AQ96" s="5">
        <f>COUNTIFS(Data!$H:$H,$A96,Data!$C:$C,AQ$1,Data!$D:$D,AQ$2)</f>
        <v>0</v>
      </c>
      <c r="AR96" s="5">
        <f>COUNTIFS(Data!$H:$H,$A96,Data!$C:$C,AR$1,Data!$D:$D,AR$2)</f>
        <v>0</v>
      </c>
      <c r="AS96" s="5">
        <f>COUNTIFS(Data!$H:$H,$A96,Data!$C:$C,AS$1,Data!$D:$D,AS$2)</f>
        <v>0</v>
      </c>
      <c r="AT96" s="5">
        <f>COUNTIFS(Data!$H:$H,$A96,Data!$C:$C,AT$1,Data!$D:$D,AT$2)</f>
        <v>0</v>
      </c>
      <c r="AU96" s="5">
        <f>COUNTIFS(Data!$H:$H,$A96,Data!$C:$C,AU$1,Data!$D:$D,AU$2)</f>
        <v>0</v>
      </c>
      <c r="AV96" s="5">
        <f>COUNTIFS(Data!$H:$H,$A96,Data!$C:$C,AV$1,Data!$D:$D,AV$2)</f>
        <v>0</v>
      </c>
      <c r="AW96" s="5">
        <f>COUNTIFS(Data!$H:$H,$A96,Data!$C:$C,AW$1,Data!$D:$D,AW$2)</f>
        <v>0</v>
      </c>
      <c r="AX96" s="5">
        <f>COUNTIFS(Data!$H:$H,$A96,Data!$C:$C,AX$1,Data!$D:$D,AX$2)</f>
        <v>0</v>
      </c>
      <c r="AY96" s="5">
        <f>COUNTIFS(Data!$H:$H,$A96,Data!$C:$C,AY$1,Data!$D:$D,AY$2)</f>
        <v>0</v>
      </c>
      <c r="AZ96" s="5">
        <f>COUNTIFS(Data!$H:$H,$A96,Data!$C:$C,AZ$1,Data!$D:$D,AZ$2)</f>
        <v>0</v>
      </c>
      <c r="BA96" s="5">
        <f>COUNTIFS(Data!$H:$H,$A96,Data!$C:$C,BA$1,Data!$D:$D,BA$2)</f>
        <v>0</v>
      </c>
      <c r="BB96" s="5">
        <f>COUNTIFS(Data!$H:$H,$A96,Data!$C:$C,BB$1,Data!$D:$D,BB$2)</f>
        <v>0</v>
      </c>
      <c r="BC96" s="5">
        <f>COUNTIFS(Data!$H:$H,$A96,Data!$C:$C,BC$1,Data!$D:$D,BC$2)</f>
        <v>0</v>
      </c>
      <c r="BD96" s="5">
        <f>COUNTIFS(Data!$H:$H,$A96,Data!$C:$C,BD$1,Data!$D:$D,BD$2)</f>
        <v>0</v>
      </c>
      <c r="BE96" s="5">
        <f>COUNTIFS(Data!$H:$H,$A96,Data!$C:$C,BE$1,Data!$D:$D,BE$2)</f>
        <v>0</v>
      </c>
      <c r="BF96" s="5">
        <f>COUNTIFS(Data!$H:$H,$A96,Data!$C:$C,BF$1,Data!$D:$D,BF$2)</f>
        <v>0</v>
      </c>
      <c r="BG96" s="5">
        <f>COUNTIFS(Data!$H:$H,$A96,Data!$C:$C,BG$1,Data!$D:$D,BG$2)</f>
        <v>0</v>
      </c>
      <c r="BH96" s="5">
        <f>COUNTIFS(Data!$H:$H,$A96,Data!$C:$C,BH$1,Data!$D:$D,BH$2)</f>
        <v>0</v>
      </c>
      <c r="BI96" s="5">
        <f>COUNTIFS(Data!$H:$H,$A96,Data!$C:$C,BI$1,Data!$D:$D,BI$2)</f>
        <v>0</v>
      </c>
      <c r="BJ96" s="5">
        <f>COUNTIFS(Data!$H:$H,$A96,Data!$C:$C,BJ$1,Data!$D:$D,BJ$2)</f>
        <v>0</v>
      </c>
      <c r="BK96" s="5">
        <f>COUNTIFS(Data!$H:$H,$A96,Data!$C:$C,BK$1,Data!$D:$D,BK$2)</f>
        <v>0</v>
      </c>
      <c r="BL96" s="5">
        <f>COUNTIFS(Data!$H:$H,$A96,Data!$C:$C,BL$1,Data!$D:$D,BL$2)</f>
        <v>0</v>
      </c>
      <c r="BM96" s="5">
        <f>COUNTIFS(Data!$H:$H,$A96,Data!$C:$C,BM$1,Data!$D:$D,BM$2)</f>
        <v>0</v>
      </c>
      <c r="BN96" s="5">
        <f>COUNTIFS(Data!$H:$H,$A96,Data!$C:$C,BN$1,Data!$D:$D,BN$2)</f>
        <v>0</v>
      </c>
      <c r="BO96" s="5">
        <f>COUNTIFS(Data!$H:$H,$A96,Data!$C:$C,BO$1,Data!$D:$D,BO$2)</f>
        <v>0</v>
      </c>
      <c r="BP96" s="5">
        <f>COUNTIFS(Data!$H:$H,$A96,Data!$C:$C,BP$1,Data!$D:$D,BP$2)</f>
        <v>0</v>
      </c>
      <c r="BQ96" s="5">
        <f>COUNTIFS(Data!$H:$H,$A96,Data!$C:$C,BQ$1,Data!$D:$D,BQ$2)</f>
        <v>0</v>
      </c>
      <c r="BR96" s="5">
        <f>COUNTIFS(Data!$H:$H,$A96,Data!$C:$C,BR$1,Data!$D:$D,BR$2)</f>
        <v>0</v>
      </c>
      <c r="BS96" s="5">
        <f>COUNTIFS(Data!$H:$H,$A96,Data!$C:$C,BS$1,Data!$D:$D,BS$2)</f>
        <v>0</v>
      </c>
      <c r="BT96" s="5">
        <f>COUNTIFS(Data!$H:$H,$A96,Data!$C:$C,BT$1,Data!$D:$D,BT$2)</f>
        <v>0</v>
      </c>
      <c r="BU96" s="5">
        <f>COUNTIFS(Data!$H:$H,$A96,Data!$C:$C,BU$1,Data!$D:$D,BU$2)</f>
        <v>0</v>
      </c>
      <c r="BV96" s="5">
        <f>COUNTIFS(Data!$H:$H,$A96,Data!$C:$C,BV$1,Data!$D:$D,BV$2)</f>
        <v>0</v>
      </c>
      <c r="BW96" s="5">
        <f>COUNTIFS(Data!$H:$H,$A96,Data!$C:$C,BW$1,Data!$D:$D,BW$2)</f>
        <v>0</v>
      </c>
      <c r="BX96" s="5">
        <f>COUNTIFS(Data!$H:$H,$A96,Data!$C:$C,BX$1,Data!$D:$D,BX$2)</f>
        <v>0</v>
      </c>
      <c r="BY96" s="5">
        <f>COUNTIFS(Data!$H:$H,$A96,Data!$C:$C,BY$1,Data!$D:$D,BY$2)</f>
        <v>0</v>
      </c>
      <c r="BZ96" s="5">
        <f>COUNTIFS(Data!$H:$H,$A96,Data!$C:$C,BZ$1,Data!$D:$D,BZ$2)</f>
        <v>0</v>
      </c>
      <c r="CA96" s="5">
        <f>COUNTIFS(Data!$H:$H,$A96,Data!$C:$C,CA$1,Data!$D:$D,CA$2)</f>
        <v>0</v>
      </c>
      <c r="CB96" s="5">
        <f>COUNTIFS(Data!$H:$H,$A96,Data!$C:$C,CB$1,Data!$D:$D,CB$2)</f>
        <v>0</v>
      </c>
      <c r="CC96" s="5">
        <f>COUNTIFS(Data!$H:$H,$A96,Data!$C:$C,CC$1,Data!$D:$D,CC$2)</f>
        <v>0</v>
      </c>
      <c r="CD96" s="5">
        <f>COUNTIFS(Data!$H:$H,$A96,Data!$C:$C,CD$1,Data!$D:$D,CD$2)</f>
        <v>0</v>
      </c>
      <c r="CE96" s="5">
        <f>COUNTIFS(Data!$H:$H,$A96,Data!$C:$C,CE$1,Data!$D:$D,CE$2)</f>
        <v>0</v>
      </c>
      <c r="CF96" s="5">
        <f>COUNTIFS(Data!$H:$H,$A96,Data!$C:$C,CF$1,Data!$D:$D,CF$2)</f>
        <v>0</v>
      </c>
      <c r="CG96" s="5">
        <f>COUNTIFS(Data!$H:$H,$A96,Data!$C:$C,CG$1,Data!$D:$D,CG$2)</f>
        <v>0</v>
      </c>
      <c r="CH96" s="5">
        <f>COUNTIFS(Data!$H:$H,$A96,Data!$C:$C,CH$1,Data!$D:$D,CH$2)</f>
        <v>0</v>
      </c>
      <c r="CI96" s="5">
        <f>COUNTIFS(Data!$H:$H,$A96,Data!$C:$C,CI$1,Data!$D:$D,CI$2)</f>
        <v>0</v>
      </c>
      <c r="CJ96" s="5">
        <f>COUNTIFS(Data!$H:$H,$A96,Data!$C:$C,CJ$1,Data!$D:$D,CJ$2)</f>
        <v>0</v>
      </c>
      <c r="CK96" s="5">
        <f>COUNTIFS(Data!$H:$H,$A96,Data!$C:$C,CK$1,Data!$D:$D,CK$2)</f>
        <v>0</v>
      </c>
      <c r="CL96" s="5">
        <f>COUNTIFS(Data!$H:$H,$A96,Data!$C:$C,CL$1,Data!$D:$D,CL$2)</f>
        <v>0</v>
      </c>
      <c r="CM96" s="5">
        <f>COUNTIFS(Data!$H:$H,$A96,Data!$C:$C,CM$1,Data!$D:$D,CM$2)</f>
        <v>0</v>
      </c>
      <c r="CN96" s="5">
        <f>COUNTIFS(Data!$H:$H,$A96,Data!$C:$C,CN$1,Data!$D:$D,CN$2)</f>
        <v>0</v>
      </c>
      <c r="CO96" s="5">
        <f>COUNTIFS(Data!$H:$H,$A96,Data!$C:$C,CO$1,Data!$D:$D,CO$2)</f>
        <v>0</v>
      </c>
      <c r="CP96" s="5">
        <f>COUNTIFS(Data!$H:$H,$A96,Data!$C:$C,CP$1,Data!$D:$D,CP$2)</f>
        <v>0</v>
      </c>
      <c r="CQ96" s="5">
        <f>COUNTIFS(Data!$H:$H,$A96,Data!$C:$C,CQ$1,Data!$D:$D,CQ$2)</f>
        <v>0</v>
      </c>
      <c r="CR96" s="5">
        <f>COUNTIFS(Data!$H:$H,$A96,Data!$C:$C,CR$1,Data!$D:$D,CR$2)</f>
        <v>0</v>
      </c>
      <c r="CS96" s="5">
        <f>COUNTIFS(Data!$H:$H,$A96,Data!$C:$C,CS$1,Data!$D:$D,CS$2)</f>
        <v>2</v>
      </c>
      <c r="CT96" s="5">
        <f>COUNTIFS(Data!$H:$H,$A96,Data!$C:$C,CT$1,Data!$D:$D,CT$2)</f>
        <v>0</v>
      </c>
      <c r="CU96" s="5">
        <f>COUNTIFS(Data!$H:$H,$A96,Data!$C:$C,CU$1,Data!$D:$D,CU$2)</f>
        <v>0</v>
      </c>
      <c r="CV96" s="5">
        <f>COUNTIFS(Data!$H:$H,$A96,Data!$C:$C,CV$1,Data!$D:$D,CV$2)</f>
        <v>0</v>
      </c>
      <c r="CW96" s="5">
        <f t="shared" ref="CW96:CX96" si="95">SUMIF($B$2:$CV$2,CW$2, $B96:$CV96)</f>
        <v>3</v>
      </c>
      <c r="CX96" s="5">
        <f t="shared" si="95"/>
        <v>0</v>
      </c>
      <c r="CY96" s="5">
        <f t="shared" si="3"/>
        <v>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86</v>
      </c>
      <c r="C1" s="5" t="s">
        <v>86</v>
      </c>
      <c r="D1" s="5" t="s">
        <v>87</v>
      </c>
      <c r="E1" s="5" t="s">
        <v>87</v>
      </c>
      <c r="F1" s="5" t="s">
        <v>87</v>
      </c>
      <c r="G1" s="5" t="s">
        <v>88</v>
      </c>
      <c r="H1" s="5" t="s">
        <v>88</v>
      </c>
      <c r="I1" s="5" t="s">
        <v>89</v>
      </c>
      <c r="J1" s="5" t="s">
        <v>90</v>
      </c>
      <c r="K1" s="5" t="s">
        <v>90</v>
      </c>
      <c r="L1" s="5" t="s">
        <v>90</v>
      </c>
      <c r="M1" s="5" t="s">
        <v>91</v>
      </c>
      <c r="N1" s="5" t="s">
        <v>91</v>
      </c>
      <c r="O1" s="5" t="s">
        <v>91</v>
      </c>
      <c r="P1" s="5" t="s">
        <v>92</v>
      </c>
      <c r="Q1" s="5" t="s">
        <v>92</v>
      </c>
      <c r="R1" s="5" t="s">
        <v>93</v>
      </c>
      <c r="S1" s="5" t="s">
        <v>93</v>
      </c>
      <c r="T1" s="5" t="s">
        <v>94</v>
      </c>
      <c r="U1" s="5" t="s">
        <v>94</v>
      </c>
      <c r="V1" s="5" t="s">
        <v>95</v>
      </c>
      <c r="W1" s="5" t="s">
        <v>95</v>
      </c>
      <c r="X1" s="5" t="s">
        <v>96</v>
      </c>
      <c r="Y1" s="5" t="s">
        <v>96</v>
      </c>
      <c r="Z1" s="5" t="s">
        <v>97</v>
      </c>
      <c r="AA1" s="5" t="s">
        <v>97</v>
      </c>
      <c r="AB1" s="5" t="s">
        <v>98</v>
      </c>
      <c r="AC1" s="5" t="s">
        <v>98</v>
      </c>
      <c r="AD1" s="5" t="s">
        <v>99</v>
      </c>
      <c r="AE1" s="5" t="s">
        <v>99</v>
      </c>
      <c r="AF1" s="5" t="s">
        <v>100</v>
      </c>
      <c r="AG1" s="5" t="s">
        <v>100</v>
      </c>
      <c r="AH1" s="5" t="s">
        <v>101</v>
      </c>
      <c r="AI1" s="5" t="s">
        <v>101</v>
      </c>
      <c r="AJ1" s="5" t="s">
        <v>102</v>
      </c>
      <c r="AK1" s="5" t="s">
        <v>102</v>
      </c>
      <c r="AL1" s="5" t="s">
        <v>103</v>
      </c>
      <c r="AM1" s="5" t="s">
        <v>103</v>
      </c>
      <c r="AN1" s="5" t="s">
        <v>104</v>
      </c>
      <c r="AO1" s="5" t="s">
        <v>105</v>
      </c>
      <c r="AP1" s="5" t="s">
        <v>105</v>
      </c>
      <c r="AQ1" s="5" t="s">
        <v>106</v>
      </c>
      <c r="AR1" s="5" t="s">
        <v>106</v>
      </c>
      <c r="AS1" s="5" t="s">
        <v>107</v>
      </c>
      <c r="AT1" s="5" t="s">
        <v>107</v>
      </c>
      <c r="AU1" s="5" t="s">
        <v>108</v>
      </c>
      <c r="AV1" s="5" t="s">
        <v>108</v>
      </c>
      <c r="AW1" s="5" t="s">
        <v>109</v>
      </c>
      <c r="AX1" s="5" t="s">
        <v>109</v>
      </c>
      <c r="AY1" s="5" t="s">
        <v>110</v>
      </c>
      <c r="AZ1" s="5" t="s">
        <v>110</v>
      </c>
      <c r="BA1" s="5" t="s">
        <v>110</v>
      </c>
      <c r="BB1" s="5" t="s">
        <v>111</v>
      </c>
      <c r="BC1" s="5" t="s">
        <v>111</v>
      </c>
      <c r="BD1" s="5" t="s">
        <v>112</v>
      </c>
      <c r="BE1" s="5" t="s">
        <v>112</v>
      </c>
      <c r="BF1" s="5" t="s">
        <v>113</v>
      </c>
      <c r="BG1" s="5" t="s">
        <v>113</v>
      </c>
      <c r="BH1" s="5" t="s">
        <v>114</v>
      </c>
      <c r="BI1" s="5" t="s">
        <v>115</v>
      </c>
      <c r="BJ1" s="5" t="s">
        <v>115</v>
      </c>
      <c r="BK1" s="5" t="s">
        <v>116</v>
      </c>
      <c r="BL1" s="5" t="s">
        <v>116</v>
      </c>
      <c r="BM1" s="5" t="s">
        <v>117</v>
      </c>
      <c r="BN1" s="5" t="s">
        <v>117</v>
      </c>
      <c r="BO1" s="5" t="s">
        <v>117</v>
      </c>
      <c r="BP1" s="5" t="s">
        <v>118</v>
      </c>
      <c r="BQ1" s="5" t="s">
        <v>118</v>
      </c>
      <c r="BR1" s="5" t="s">
        <v>118</v>
      </c>
      <c r="BS1" s="5" t="s">
        <v>119</v>
      </c>
      <c r="BT1" s="5" t="s">
        <v>119</v>
      </c>
      <c r="BU1" s="5" t="s">
        <v>120</v>
      </c>
      <c r="BV1" s="5" t="s">
        <v>120</v>
      </c>
      <c r="BW1" s="5" t="s">
        <v>121</v>
      </c>
      <c r="BX1" s="5" t="s">
        <v>121</v>
      </c>
      <c r="BY1" s="5" t="s">
        <v>122</v>
      </c>
      <c r="BZ1" s="5" t="s">
        <v>122</v>
      </c>
      <c r="CA1" s="5" t="s">
        <v>122</v>
      </c>
      <c r="CB1" s="5" t="s">
        <v>123</v>
      </c>
      <c r="CC1" s="5" t="s">
        <v>123</v>
      </c>
      <c r="CD1" s="5" t="s">
        <v>123</v>
      </c>
      <c r="CE1" s="5" t="s">
        <v>124</v>
      </c>
      <c r="CF1" s="5" t="s">
        <v>124</v>
      </c>
      <c r="CG1" s="5" t="s">
        <v>125</v>
      </c>
      <c r="CH1" s="5" t="s">
        <v>125</v>
      </c>
      <c r="CI1" s="5" t="s">
        <v>125</v>
      </c>
      <c r="CJ1" s="5" t="s">
        <v>126</v>
      </c>
      <c r="CK1" s="5" t="s">
        <v>126</v>
      </c>
      <c r="CL1" s="5" t="s">
        <v>127</v>
      </c>
      <c r="CM1" s="5" t="s">
        <v>127</v>
      </c>
      <c r="CN1" s="5" t="s">
        <v>127</v>
      </c>
      <c r="CO1" s="5" t="s">
        <v>128</v>
      </c>
      <c r="CP1" s="5" t="s">
        <v>128</v>
      </c>
      <c r="CQ1" s="5" t="s">
        <v>129</v>
      </c>
      <c r="CR1" s="5" t="s">
        <v>129</v>
      </c>
      <c r="CS1" s="5" t="s">
        <v>130</v>
      </c>
      <c r="CT1" s="5" t="s">
        <v>130</v>
      </c>
      <c r="CU1" s="5" t="s">
        <v>131</v>
      </c>
      <c r="CV1" s="5" t="s">
        <v>131</v>
      </c>
      <c r="CW1" s="1" t="s">
        <v>85</v>
      </c>
      <c r="CX1" s="1" t="s">
        <v>85</v>
      </c>
      <c r="CY1" s="1" t="s">
        <v>85</v>
      </c>
    </row>
    <row r="2">
      <c r="B2" s="5" t="s">
        <v>132</v>
      </c>
      <c r="C2" s="5" t="s">
        <v>133</v>
      </c>
      <c r="D2" s="5" t="s">
        <v>132</v>
      </c>
      <c r="E2" s="5" t="s">
        <v>134</v>
      </c>
      <c r="F2" s="5" t="s">
        <v>133</v>
      </c>
      <c r="G2" s="5" t="s">
        <v>132</v>
      </c>
      <c r="H2" s="5" t="s">
        <v>133</v>
      </c>
      <c r="I2" s="1" t="str">
        <f>""</f>
        <v/>
      </c>
      <c r="J2" s="5" t="s">
        <v>132</v>
      </c>
      <c r="K2" s="5" t="s">
        <v>134</v>
      </c>
      <c r="L2" s="5" t="s">
        <v>133</v>
      </c>
      <c r="M2" s="5" t="s">
        <v>132</v>
      </c>
      <c r="N2" s="5" t="s">
        <v>134</v>
      </c>
      <c r="O2" s="5" t="s">
        <v>133</v>
      </c>
      <c r="P2" s="5" t="s">
        <v>132</v>
      </c>
      <c r="Q2" s="5" t="s">
        <v>133</v>
      </c>
      <c r="R2" s="5" t="s">
        <v>132</v>
      </c>
      <c r="S2" s="5" t="s">
        <v>133</v>
      </c>
      <c r="T2" s="5" t="s">
        <v>132</v>
      </c>
      <c r="U2" s="5" t="s">
        <v>133</v>
      </c>
      <c r="V2" s="5" t="s">
        <v>132</v>
      </c>
      <c r="W2" s="5" t="s">
        <v>133</v>
      </c>
      <c r="X2" s="5" t="s">
        <v>132</v>
      </c>
      <c r="Y2" s="5" t="s">
        <v>133</v>
      </c>
      <c r="Z2" s="5" t="s">
        <v>132</v>
      </c>
      <c r="AA2" s="5" t="s">
        <v>133</v>
      </c>
      <c r="AB2" s="5" t="s">
        <v>132</v>
      </c>
      <c r="AC2" s="5" t="s">
        <v>133</v>
      </c>
      <c r="AD2" s="5" t="s">
        <v>132</v>
      </c>
      <c r="AE2" s="5" t="s">
        <v>133</v>
      </c>
      <c r="AF2" s="5" t="s">
        <v>132</v>
      </c>
      <c r="AG2" s="5" t="s">
        <v>133</v>
      </c>
      <c r="AH2" s="5" t="s">
        <v>132</v>
      </c>
      <c r="AI2" s="5" t="s">
        <v>133</v>
      </c>
      <c r="AJ2" s="5" t="s">
        <v>132</v>
      </c>
      <c r="AK2" s="5" t="s">
        <v>133</v>
      </c>
      <c r="AL2" s="5" t="s">
        <v>132</v>
      </c>
      <c r="AM2" s="5" t="s">
        <v>133</v>
      </c>
      <c r="AN2" s="5" t="str">
        <f>""</f>
        <v/>
      </c>
      <c r="AO2" s="5" t="s">
        <v>132</v>
      </c>
      <c r="AP2" s="5" t="s">
        <v>133</v>
      </c>
      <c r="AQ2" s="5" t="s">
        <v>132</v>
      </c>
      <c r="AR2" s="5" t="s">
        <v>133</v>
      </c>
      <c r="AS2" s="5" t="s">
        <v>132</v>
      </c>
      <c r="AT2" s="5" t="s">
        <v>133</v>
      </c>
      <c r="AU2" s="5" t="s">
        <v>132</v>
      </c>
      <c r="AV2" s="5" t="s">
        <v>133</v>
      </c>
      <c r="AW2" s="5" t="s">
        <v>132</v>
      </c>
      <c r="AX2" s="5" t="s">
        <v>133</v>
      </c>
      <c r="AY2" s="5" t="s">
        <v>132</v>
      </c>
      <c r="AZ2" s="5" t="s">
        <v>134</v>
      </c>
      <c r="BA2" s="5" t="s">
        <v>133</v>
      </c>
      <c r="BB2" s="5" t="s">
        <v>132</v>
      </c>
      <c r="BC2" s="5" t="s">
        <v>133</v>
      </c>
      <c r="BD2" s="5" t="s">
        <v>132</v>
      </c>
      <c r="BE2" s="5" t="s">
        <v>133</v>
      </c>
      <c r="BF2" s="5" t="s">
        <v>132</v>
      </c>
      <c r="BG2" s="5" t="s">
        <v>133</v>
      </c>
      <c r="BH2" s="5" t="str">
        <f>""</f>
        <v/>
      </c>
      <c r="BI2" s="5" t="s">
        <v>132</v>
      </c>
      <c r="BJ2" s="5" t="s">
        <v>133</v>
      </c>
      <c r="BK2" s="5" t="s">
        <v>132</v>
      </c>
      <c r="BL2" s="5" t="s">
        <v>133</v>
      </c>
      <c r="BM2" s="5" t="s">
        <v>132</v>
      </c>
      <c r="BN2" s="5" t="s">
        <v>134</v>
      </c>
      <c r="BO2" s="5" t="s">
        <v>133</v>
      </c>
      <c r="BP2" s="5" t="s">
        <v>132</v>
      </c>
      <c r="BQ2" s="5" t="s">
        <v>134</v>
      </c>
      <c r="BR2" s="5" t="s">
        <v>133</v>
      </c>
      <c r="BS2" s="5" t="s">
        <v>132</v>
      </c>
      <c r="BT2" s="5" t="s">
        <v>133</v>
      </c>
      <c r="BU2" s="5" t="s">
        <v>132</v>
      </c>
      <c r="BV2" s="5" t="s">
        <v>133</v>
      </c>
      <c r="BW2" s="5" t="s">
        <v>132</v>
      </c>
      <c r="BX2" s="5" t="s">
        <v>133</v>
      </c>
      <c r="BY2" s="5" t="s">
        <v>132</v>
      </c>
      <c r="BZ2" s="5" t="s">
        <v>134</v>
      </c>
      <c r="CA2" s="5" t="s">
        <v>133</v>
      </c>
      <c r="CB2" s="5" t="s">
        <v>132</v>
      </c>
      <c r="CC2" s="5" t="s">
        <v>134</v>
      </c>
      <c r="CD2" s="5" t="s">
        <v>133</v>
      </c>
      <c r="CE2" s="5" t="s">
        <v>132</v>
      </c>
      <c r="CF2" s="5" t="s">
        <v>133</v>
      </c>
      <c r="CG2" s="5" t="s">
        <v>132</v>
      </c>
      <c r="CH2" s="5" t="s">
        <v>134</v>
      </c>
      <c r="CI2" s="5" t="s">
        <v>133</v>
      </c>
      <c r="CJ2" s="5" t="s">
        <v>132</v>
      </c>
      <c r="CK2" s="5" t="s">
        <v>133</v>
      </c>
      <c r="CL2" s="5" t="s">
        <v>132</v>
      </c>
      <c r="CM2" s="5" t="s">
        <v>134</v>
      </c>
      <c r="CN2" s="5" t="s">
        <v>133</v>
      </c>
      <c r="CO2" s="5" t="s">
        <v>132</v>
      </c>
      <c r="CP2" s="5" t="s">
        <v>133</v>
      </c>
      <c r="CQ2" s="5" t="s">
        <v>132</v>
      </c>
      <c r="CR2" s="5" t="s">
        <v>133</v>
      </c>
      <c r="CS2" s="5" t="s">
        <v>132</v>
      </c>
      <c r="CT2" s="5" t="s">
        <v>133</v>
      </c>
      <c r="CU2" s="5" t="s">
        <v>132</v>
      </c>
      <c r="CV2" s="5" t="s">
        <v>133</v>
      </c>
      <c r="CW2" s="1" t="s">
        <v>132</v>
      </c>
      <c r="CX2" s="1" t="s">
        <v>133</v>
      </c>
      <c r="CY2" s="1" t="s">
        <v>375</v>
      </c>
    </row>
    <row r="3">
      <c r="A3" s="5" t="str">
        <f>Countries!A1</f>
        <v>ARG</v>
      </c>
      <c r="B3" s="5">
        <f>COUNTIFS(Data!$I:$I,$A3,Data!$C:$C,B$1,Data!$D:$D,B$2)+COUNTIFS(Data!$J:$J,$A3,Data!$C:$C,B$1,Data!$D:$D,B$2)</f>
        <v>0</v>
      </c>
      <c r="C3" s="5">
        <f>COUNTIFS(Data!$I:$I,$A3,Data!$C:$C,C$1,Data!$D:$D,C$2)+COUNTIFS(Data!$J:$J,$A3,Data!$C:$C,C$1,Data!$D:$D,C$2)</f>
        <v>0</v>
      </c>
      <c r="D3" s="5">
        <f>COUNTIFS(Data!$I:$I,$A3,Data!$C:$C,D$1,Data!$D:$D,D$2)+COUNTIFS(Data!$J:$J,$A3,Data!$C:$C,D$1,Data!$D:$D,D$2)</f>
        <v>0</v>
      </c>
      <c r="E3" s="5">
        <f>COUNTIFS(Data!$I:$I,$A3,Data!$C:$C,E$1,Data!$D:$D,E$2)+COUNTIFS(Data!$J:$J,$A3,Data!$C:$C,E$1,Data!$D:$D,E$2)</f>
        <v>0</v>
      </c>
      <c r="F3" s="5">
        <f>COUNTIFS(Data!$I:$I,$A3,Data!$C:$C,F$1,Data!$D:$D,F$2)+COUNTIFS(Data!$J:$J,$A3,Data!$C:$C,F$1,Data!$D:$D,F$2)</f>
        <v>0</v>
      </c>
      <c r="G3" s="5">
        <f>COUNTIFS(Data!$I:$I,$A3,Data!$C:$C,G$1,Data!$D:$D,G$2)+COUNTIFS(Data!$J:$J,$A3,Data!$C:$C,G$1,Data!$D:$D,G$2)</f>
        <v>0</v>
      </c>
      <c r="H3" s="5">
        <f>COUNTIFS(Data!$I:$I,$A3,Data!$C:$C,H$1,Data!$D:$D,H$2)+COUNTIFS(Data!$J:$J,$A3,Data!$C:$C,H$1,Data!$D:$D,H$2)</f>
        <v>0</v>
      </c>
      <c r="I3" s="5">
        <f>COUNTIFS(Data!$I:$I,$A3,Data!$C:$C,I$1,Data!$D:$D,I$2)+COUNTIFS(Data!$J:$J,$A3,Data!$C:$C,I$1,Data!$D:$D,I$2)</f>
        <v>0</v>
      </c>
      <c r="J3" s="5">
        <f>COUNTIFS(Data!$I:$I,$A3,Data!$C:$C,J$1,Data!$D:$D,J$2)+COUNTIFS(Data!$J:$J,$A3,Data!$C:$C,J$1,Data!$D:$D,J$2)</f>
        <v>0</v>
      </c>
      <c r="K3" s="5">
        <f>COUNTIFS(Data!$I:$I,$A3,Data!$C:$C,K$1,Data!$D:$D,K$2)+COUNTIFS(Data!$J:$J,$A3,Data!$C:$C,K$1,Data!$D:$D,K$2)</f>
        <v>0</v>
      </c>
      <c r="L3" s="5">
        <f>COUNTIFS(Data!$I:$I,$A3,Data!$C:$C,L$1,Data!$D:$D,L$2)+COUNTIFS(Data!$J:$J,$A3,Data!$C:$C,L$1,Data!$D:$D,L$2)</f>
        <v>0</v>
      </c>
      <c r="M3" s="5">
        <f>COUNTIFS(Data!$I:$I,$A3,Data!$C:$C,M$1,Data!$D:$D,M$2)+COUNTIFS(Data!$J:$J,$A3,Data!$C:$C,M$1,Data!$D:$D,M$2)</f>
        <v>0</v>
      </c>
      <c r="N3" s="5">
        <f>COUNTIFS(Data!$I:$I,$A3,Data!$C:$C,N$1,Data!$D:$D,N$2)+COUNTIFS(Data!$J:$J,$A3,Data!$C:$C,N$1,Data!$D:$D,N$2)</f>
        <v>0</v>
      </c>
      <c r="O3" s="5">
        <f>COUNTIFS(Data!$I:$I,$A3,Data!$C:$C,O$1,Data!$D:$D,O$2)+COUNTIFS(Data!$J:$J,$A3,Data!$C:$C,O$1,Data!$D:$D,O$2)</f>
        <v>0</v>
      </c>
      <c r="P3" s="5">
        <f>COUNTIFS(Data!$I:$I,$A3,Data!$C:$C,P$1,Data!$D:$D,P$2)+COUNTIFS(Data!$J:$J,$A3,Data!$C:$C,P$1,Data!$D:$D,P$2)</f>
        <v>0</v>
      </c>
      <c r="Q3" s="5">
        <f>COUNTIFS(Data!$I:$I,$A3,Data!$C:$C,Q$1,Data!$D:$D,Q$2)+COUNTIFS(Data!$J:$J,$A3,Data!$C:$C,Q$1,Data!$D:$D,Q$2)</f>
        <v>0</v>
      </c>
      <c r="R3" s="5">
        <f>COUNTIFS(Data!$I:$I,$A3,Data!$C:$C,R$1,Data!$D:$D,R$2)+COUNTIFS(Data!$J:$J,$A3,Data!$C:$C,R$1,Data!$D:$D,R$2)</f>
        <v>0</v>
      </c>
      <c r="S3" s="5">
        <f>COUNTIFS(Data!$I:$I,$A3,Data!$C:$C,S$1,Data!$D:$D,S$2)+COUNTIFS(Data!$J:$J,$A3,Data!$C:$C,S$1,Data!$D:$D,S$2)</f>
        <v>0</v>
      </c>
      <c r="T3" s="5">
        <f>COUNTIFS(Data!$I:$I,$A3,Data!$C:$C,T$1,Data!$D:$D,T$2)+COUNTIFS(Data!$J:$J,$A3,Data!$C:$C,T$1,Data!$D:$D,T$2)</f>
        <v>0</v>
      </c>
      <c r="U3" s="5">
        <f>COUNTIFS(Data!$I:$I,$A3,Data!$C:$C,U$1,Data!$D:$D,U$2)+COUNTIFS(Data!$J:$J,$A3,Data!$C:$C,U$1,Data!$D:$D,U$2)</f>
        <v>0</v>
      </c>
      <c r="V3" s="5">
        <f>COUNTIFS(Data!$I:$I,$A3,Data!$C:$C,V$1,Data!$D:$D,V$2)+COUNTIFS(Data!$J:$J,$A3,Data!$C:$C,V$1,Data!$D:$D,V$2)</f>
        <v>0</v>
      </c>
      <c r="W3" s="5">
        <f>COUNTIFS(Data!$I:$I,$A3,Data!$C:$C,W$1,Data!$D:$D,W$2)+COUNTIFS(Data!$J:$J,$A3,Data!$C:$C,W$1,Data!$D:$D,W$2)</f>
        <v>0</v>
      </c>
      <c r="X3" s="5">
        <f>COUNTIFS(Data!$I:$I,$A3,Data!$C:$C,X$1,Data!$D:$D,X$2)+COUNTIFS(Data!$J:$J,$A3,Data!$C:$C,X$1,Data!$D:$D,X$2)</f>
        <v>0</v>
      </c>
      <c r="Y3" s="5">
        <f>COUNTIFS(Data!$I:$I,$A3,Data!$C:$C,Y$1,Data!$D:$D,Y$2)+COUNTIFS(Data!$J:$J,$A3,Data!$C:$C,Y$1,Data!$D:$D,Y$2)</f>
        <v>0</v>
      </c>
      <c r="Z3" s="5">
        <f>COUNTIFS(Data!$I:$I,$A3,Data!$C:$C,Z$1,Data!$D:$D,Z$2)+COUNTIFS(Data!$J:$J,$A3,Data!$C:$C,Z$1,Data!$D:$D,Z$2)</f>
        <v>0</v>
      </c>
      <c r="AA3" s="5">
        <f>COUNTIFS(Data!$I:$I,$A3,Data!$C:$C,AA$1,Data!$D:$D,AA$2)+COUNTIFS(Data!$J:$J,$A3,Data!$C:$C,AA$1,Data!$D:$D,AA$2)</f>
        <v>0</v>
      </c>
      <c r="AB3" s="5">
        <f>COUNTIFS(Data!$I:$I,$A3,Data!$C:$C,AB$1,Data!$D:$D,AB$2)+COUNTIFS(Data!$J:$J,$A3,Data!$C:$C,AB$1,Data!$D:$D,AB$2)</f>
        <v>0</v>
      </c>
      <c r="AC3" s="5">
        <f>COUNTIFS(Data!$I:$I,$A3,Data!$C:$C,AC$1,Data!$D:$D,AC$2)+COUNTIFS(Data!$J:$J,$A3,Data!$C:$C,AC$1,Data!$D:$D,AC$2)</f>
        <v>0</v>
      </c>
      <c r="AD3" s="5">
        <f>COUNTIFS(Data!$I:$I,$A3,Data!$C:$C,AD$1,Data!$D:$D,AD$2)+COUNTIFS(Data!$J:$J,$A3,Data!$C:$C,AD$1,Data!$D:$D,AD$2)</f>
        <v>0</v>
      </c>
      <c r="AE3" s="5">
        <f>COUNTIFS(Data!$I:$I,$A3,Data!$C:$C,AE$1,Data!$D:$D,AE$2)+COUNTIFS(Data!$J:$J,$A3,Data!$C:$C,AE$1,Data!$D:$D,AE$2)</f>
        <v>0</v>
      </c>
      <c r="AF3" s="5">
        <f>COUNTIFS(Data!$I:$I,$A3,Data!$C:$C,AF$1,Data!$D:$D,AF$2)+COUNTIFS(Data!$J:$J,$A3,Data!$C:$C,AF$1,Data!$D:$D,AF$2)</f>
        <v>0</v>
      </c>
      <c r="AG3" s="5">
        <f>COUNTIFS(Data!$I:$I,$A3,Data!$C:$C,AG$1,Data!$D:$D,AG$2)+COUNTIFS(Data!$J:$J,$A3,Data!$C:$C,AG$1,Data!$D:$D,AG$2)</f>
        <v>0</v>
      </c>
      <c r="AH3" s="5">
        <f>COUNTIFS(Data!$I:$I,$A3,Data!$C:$C,AH$1,Data!$D:$D,AH$2)+COUNTIFS(Data!$J:$J,$A3,Data!$C:$C,AH$1,Data!$D:$D,AH$2)</f>
        <v>0</v>
      </c>
      <c r="AI3" s="5">
        <f>COUNTIFS(Data!$I:$I,$A3,Data!$C:$C,AI$1,Data!$D:$D,AI$2)+COUNTIFS(Data!$J:$J,$A3,Data!$C:$C,AI$1,Data!$D:$D,AI$2)</f>
        <v>0</v>
      </c>
      <c r="AJ3" s="5">
        <f>COUNTIFS(Data!$I:$I,$A3,Data!$C:$C,AJ$1,Data!$D:$D,AJ$2)+COUNTIFS(Data!$J:$J,$A3,Data!$C:$C,AJ$1,Data!$D:$D,AJ$2)</f>
        <v>0</v>
      </c>
      <c r="AK3" s="5">
        <f>COUNTIFS(Data!$I:$I,$A3,Data!$C:$C,AK$1,Data!$D:$D,AK$2)+COUNTIFS(Data!$J:$J,$A3,Data!$C:$C,AK$1,Data!$D:$D,AK$2)</f>
        <v>0</v>
      </c>
      <c r="AL3" s="5">
        <f>COUNTIFS(Data!$I:$I,$A3,Data!$C:$C,AL$1,Data!$D:$D,AL$2)+COUNTIFS(Data!$J:$J,$A3,Data!$C:$C,AL$1,Data!$D:$D,AL$2)</f>
        <v>0</v>
      </c>
      <c r="AM3" s="5">
        <f>COUNTIFS(Data!$I:$I,$A3,Data!$C:$C,AM$1,Data!$D:$D,AM$2)+COUNTIFS(Data!$J:$J,$A3,Data!$C:$C,AM$1,Data!$D:$D,AM$2)</f>
        <v>0</v>
      </c>
      <c r="AN3" s="5">
        <f>COUNTIFS(Data!$I:$I,$A3,Data!$C:$C,AN$1,Data!$D:$D,AN$2)+COUNTIFS(Data!$J:$J,$A3,Data!$C:$C,AN$1,Data!$D:$D,AN$2)</f>
        <v>0</v>
      </c>
      <c r="AO3" s="5">
        <f>COUNTIFS(Data!$I:$I,$A3,Data!$C:$C,AO$1,Data!$D:$D,AO$2)+COUNTIFS(Data!$J:$J,$A3,Data!$C:$C,AO$1,Data!$D:$D,AO$2)</f>
        <v>0</v>
      </c>
      <c r="AP3" s="5">
        <f>COUNTIFS(Data!$I:$I,$A3,Data!$C:$C,AP$1,Data!$D:$D,AP$2)+COUNTIFS(Data!$J:$J,$A3,Data!$C:$C,AP$1,Data!$D:$D,AP$2)</f>
        <v>0</v>
      </c>
      <c r="AQ3" s="5">
        <f>COUNTIFS(Data!$I:$I,$A3,Data!$C:$C,AQ$1,Data!$D:$D,AQ$2)+COUNTIFS(Data!$J:$J,$A3,Data!$C:$C,AQ$1,Data!$D:$D,AQ$2)</f>
        <v>0</v>
      </c>
      <c r="AR3" s="5">
        <f>COUNTIFS(Data!$I:$I,$A3,Data!$C:$C,AR$1,Data!$D:$D,AR$2)+COUNTIFS(Data!$J:$J,$A3,Data!$C:$C,AR$1,Data!$D:$D,AR$2)</f>
        <v>0</v>
      </c>
      <c r="AS3" s="5">
        <f>COUNTIFS(Data!$I:$I,$A3,Data!$C:$C,AS$1,Data!$D:$D,AS$2)+COUNTIFS(Data!$J:$J,$A3,Data!$C:$C,AS$1,Data!$D:$D,AS$2)</f>
        <v>0</v>
      </c>
      <c r="AT3" s="5">
        <f>COUNTIFS(Data!$I:$I,$A3,Data!$C:$C,AT$1,Data!$D:$D,AT$2)+COUNTIFS(Data!$J:$J,$A3,Data!$C:$C,AT$1,Data!$D:$D,AT$2)</f>
        <v>0</v>
      </c>
      <c r="AU3" s="5">
        <f>COUNTIFS(Data!$I:$I,$A3,Data!$C:$C,AU$1,Data!$D:$D,AU$2)+COUNTIFS(Data!$J:$J,$A3,Data!$C:$C,AU$1,Data!$D:$D,AU$2)</f>
        <v>0</v>
      </c>
      <c r="AV3" s="5">
        <f>COUNTIFS(Data!$I:$I,$A3,Data!$C:$C,AV$1,Data!$D:$D,AV$2)+COUNTIFS(Data!$J:$J,$A3,Data!$C:$C,AV$1,Data!$D:$D,AV$2)</f>
        <v>0</v>
      </c>
      <c r="AW3" s="5">
        <f>COUNTIFS(Data!$I:$I,$A3,Data!$C:$C,AW$1,Data!$D:$D,AW$2)+COUNTIFS(Data!$J:$J,$A3,Data!$C:$C,AW$1,Data!$D:$D,AW$2)</f>
        <v>0</v>
      </c>
      <c r="AX3" s="5">
        <f>COUNTIFS(Data!$I:$I,$A3,Data!$C:$C,AX$1,Data!$D:$D,AX$2)+COUNTIFS(Data!$J:$J,$A3,Data!$C:$C,AX$1,Data!$D:$D,AX$2)</f>
        <v>0</v>
      </c>
      <c r="AY3" s="5">
        <f>COUNTIFS(Data!$I:$I,$A3,Data!$C:$C,AY$1,Data!$D:$D,AY$2)+COUNTIFS(Data!$J:$J,$A3,Data!$C:$C,AY$1,Data!$D:$D,AY$2)</f>
        <v>0</v>
      </c>
      <c r="AZ3" s="5">
        <f>COUNTIFS(Data!$I:$I,$A3,Data!$C:$C,AZ$1,Data!$D:$D,AZ$2)+COUNTIFS(Data!$J:$J,$A3,Data!$C:$C,AZ$1,Data!$D:$D,AZ$2)</f>
        <v>0</v>
      </c>
      <c r="BA3" s="5">
        <f>COUNTIFS(Data!$I:$I,$A3,Data!$C:$C,BA$1,Data!$D:$D,BA$2)+COUNTIFS(Data!$J:$J,$A3,Data!$C:$C,BA$1,Data!$D:$D,BA$2)</f>
        <v>0</v>
      </c>
      <c r="BB3" s="5">
        <f>COUNTIFS(Data!$I:$I,$A3,Data!$C:$C,BB$1,Data!$D:$D,BB$2)+COUNTIFS(Data!$J:$J,$A3,Data!$C:$C,BB$1,Data!$D:$D,BB$2)</f>
        <v>0</v>
      </c>
      <c r="BC3" s="5">
        <f>COUNTIFS(Data!$I:$I,$A3,Data!$C:$C,BC$1,Data!$D:$D,BC$2)+COUNTIFS(Data!$J:$J,$A3,Data!$C:$C,BC$1,Data!$D:$D,BC$2)</f>
        <v>0</v>
      </c>
      <c r="BD3" s="5">
        <f>COUNTIFS(Data!$I:$I,$A3,Data!$C:$C,BD$1,Data!$D:$D,BD$2)+COUNTIFS(Data!$J:$J,$A3,Data!$C:$C,BD$1,Data!$D:$D,BD$2)</f>
        <v>0</v>
      </c>
      <c r="BE3" s="5">
        <f>COUNTIFS(Data!$I:$I,$A3,Data!$C:$C,BE$1,Data!$D:$D,BE$2)+COUNTIFS(Data!$J:$J,$A3,Data!$C:$C,BE$1,Data!$D:$D,BE$2)</f>
        <v>0</v>
      </c>
      <c r="BF3" s="5">
        <f>COUNTIFS(Data!$I:$I,$A3,Data!$C:$C,BF$1,Data!$D:$D,BF$2)+COUNTIFS(Data!$J:$J,$A3,Data!$C:$C,BF$1,Data!$D:$D,BF$2)</f>
        <v>0</v>
      </c>
      <c r="BG3" s="5">
        <f>COUNTIFS(Data!$I:$I,$A3,Data!$C:$C,BG$1,Data!$D:$D,BG$2)+COUNTIFS(Data!$J:$J,$A3,Data!$C:$C,BG$1,Data!$D:$D,BG$2)</f>
        <v>0</v>
      </c>
      <c r="BH3" s="5">
        <f>COUNTIFS(Data!$I:$I,$A3,Data!$C:$C,BH$1,Data!$D:$D,BH$2)+COUNTIFS(Data!$J:$J,$A3,Data!$C:$C,BH$1,Data!$D:$D,BH$2)</f>
        <v>0</v>
      </c>
      <c r="BI3" s="5">
        <f>COUNTIFS(Data!$I:$I,$A3,Data!$C:$C,BI$1,Data!$D:$D,BI$2)+COUNTIFS(Data!$J:$J,$A3,Data!$C:$C,BI$1,Data!$D:$D,BI$2)</f>
        <v>0</v>
      </c>
      <c r="BJ3" s="5">
        <f>COUNTIFS(Data!$I:$I,$A3,Data!$C:$C,BJ$1,Data!$D:$D,BJ$2)+COUNTIFS(Data!$J:$J,$A3,Data!$C:$C,BJ$1,Data!$D:$D,BJ$2)</f>
        <v>0</v>
      </c>
      <c r="BK3" s="5">
        <f>COUNTIFS(Data!$I:$I,$A3,Data!$C:$C,BK$1,Data!$D:$D,BK$2)+COUNTIFS(Data!$J:$J,$A3,Data!$C:$C,BK$1,Data!$D:$D,BK$2)</f>
        <v>1</v>
      </c>
      <c r="BL3" s="5">
        <f>COUNTIFS(Data!$I:$I,$A3,Data!$C:$C,BL$1,Data!$D:$D,BL$2)+COUNTIFS(Data!$J:$J,$A3,Data!$C:$C,BL$1,Data!$D:$D,BL$2)</f>
        <v>0</v>
      </c>
      <c r="BM3" s="5">
        <f>COUNTIFS(Data!$I:$I,$A3,Data!$C:$C,BM$1,Data!$D:$D,BM$2)+COUNTIFS(Data!$J:$J,$A3,Data!$C:$C,BM$1,Data!$D:$D,BM$2)</f>
        <v>0</v>
      </c>
      <c r="BN3" s="5">
        <f>COUNTIFS(Data!$I:$I,$A3,Data!$C:$C,BN$1,Data!$D:$D,BN$2)+COUNTIFS(Data!$J:$J,$A3,Data!$C:$C,BN$1,Data!$D:$D,BN$2)</f>
        <v>0</v>
      </c>
      <c r="BO3" s="5">
        <f>COUNTIFS(Data!$I:$I,$A3,Data!$C:$C,BO$1,Data!$D:$D,BO$2)+COUNTIFS(Data!$J:$J,$A3,Data!$C:$C,BO$1,Data!$D:$D,BO$2)</f>
        <v>0</v>
      </c>
      <c r="BP3" s="5">
        <f>COUNTIFS(Data!$I:$I,$A3,Data!$C:$C,BP$1,Data!$D:$D,BP$2)+COUNTIFS(Data!$J:$J,$A3,Data!$C:$C,BP$1,Data!$D:$D,BP$2)</f>
        <v>0</v>
      </c>
      <c r="BQ3" s="5">
        <f>COUNTIFS(Data!$I:$I,$A3,Data!$C:$C,BQ$1,Data!$D:$D,BQ$2)+COUNTIFS(Data!$J:$J,$A3,Data!$C:$C,BQ$1,Data!$D:$D,BQ$2)</f>
        <v>0</v>
      </c>
      <c r="BR3" s="5">
        <f>COUNTIFS(Data!$I:$I,$A3,Data!$C:$C,BR$1,Data!$D:$D,BR$2)+COUNTIFS(Data!$J:$J,$A3,Data!$C:$C,BR$1,Data!$D:$D,BR$2)</f>
        <v>0</v>
      </c>
      <c r="BS3" s="5">
        <f>COUNTIFS(Data!$I:$I,$A3,Data!$C:$C,BS$1,Data!$D:$D,BS$2)+COUNTIFS(Data!$J:$J,$A3,Data!$C:$C,BS$1,Data!$D:$D,BS$2)</f>
        <v>0</v>
      </c>
      <c r="BT3" s="5">
        <f>COUNTIFS(Data!$I:$I,$A3,Data!$C:$C,BT$1,Data!$D:$D,BT$2)+COUNTIFS(Data!$J:$J,$A3,Data!$C:$C,BT$1,Data!$D:$D,BT$2)</f>
        <v>0</v>
      </c>
      <c r="BU3" s="5">
        <f>COUNTIFS(Data!$I:$I,$A3,Data!$C:$C,BU$1,Data!$D:$D,BU$2)+COUNTIFS(Data!$J:$J,$A3,Data!$C:$C,BU$1,Data!$D:$D,BU$2)</f>
        <v>0</v>
      </c>
      <c r="BV3" s="5">
        <f>COUNTIFS(Data!$I:$I,$A3,Data!$C:$C,BV$1,Data!$D:$D,BV$2)+COUNTIFS(Data!$J:$J,$A3,Data!$C:$C,BV$1,Data!$D:$D,BV$2)</f>
        <v>0</v>
      </c>
      <c r="BW3" s="5">
        <f>COUNTIFS(Data!$I:$I,$A3,Data!$C:$C,BW$1,Data!$D:$D,BW$2)+COUNTIFS(Data!$J:$J,$A3,Data!$C:$C,BW$1,Data!$D:$D,BW$2)</f>
        <v>0</v>
      </c>
      <c r="BX3" s="5">
        <f>COUNTIFS(Data!$I:$I,$A3,Data!$C:$C,BX$1,Data!$D:$D,BX$2)+COUNTIFS(Data!$J:$J,$A3,Data!$C:$C,BX$1,Data!$D:$D,BX$2)</f>
        <v>0</v>
      </c>
      <c r="BY3" s="5">
        <f>COUNTIFS(Data!$I:$I,$A3,Data!$C:$C,BY$1,Data!$D:$D,BY$2)+COUNTIFS(Data!$J:$J,$A3,Data!$C:$C,BY$1,Data!$D:$D,BY$2)</f>
        <v>0</v>
      </c>
      <c r="BZ3" s="5">
        <f>COUNTIFS(Data!$I:$I,$A3,Data!$C:$C,BZ$1,Data!$D:$D,BZ$2)+COUNTIFS(Data!$J:$J,$A3,Data!$C:$C,BZ$1,Data!$D:$D,BZ$2)</f>
        <v>0</v>
      </c>
      <c r="CA3" s="5">
        <f>COUNTIFS(Data!$I:$I,$A3,Data!$C:$C,CA$1,Data!$D:$D,CA$2)+COUNTIFS(Data!$J:$J,$A3,Data!$C:$C,CA$1,Data!$D:$D,CA$2)</f>
        <v>0</v>
      </c>
      <c r="CB3" s="5">
        <f>COUNTIFS(Data!$I:$I,$A3,Data!$C:$C,CB$1,Data!$D:$D,CB$2)+COUNTIFS(Data!$J:$J,$A3,Data!$C:$C,CB$1,Data!$D:$D,CB$2)</f>
        <v>0</v>
      </c>
      <c r="CC3" s="5">
        <f>COUNTIFS(Data!$I:$I,$A3,Data!$C:$C,CC$1,Data!$D:$D,CC$2)+COUNTIFS(Data!$J:$J,$A3,Data!$C:$C,CC$1,Data!$D:$D,CC$2)</f>
        <v>0</v>
      </c>
      <c r="CD3" s="5">
        <f>COUNTIFS(Data!$I:$I,$A3,Data!$C:$C,CD$1,Data!$D:$D,CD$2)+COUNTIFS(Data!$J:$J,$A3,Data!$C:$C,CD$1,Data!$D:$D,CD$2)</f>
        <v>0</v>
      </c>
      <c r="CE3" s="5">
        <f>COUNTIFS(Data!$I:$I,$A3,Data!$C:$C,CE$1,Data!$D:$D,CE$2)+COUNTIFS(Data!$J:$J,$A3,Data!$C:$C,CE$1,Data!$D:$D,CE$2)</f>
        <v>0</v>
      </c>
      <c r="CF3" s="5">
        <f>COUNTIFS(Data!$I:$I,$A3,Data!$C:$C,CF$1,Data!$D:$D,CF$2)+COUNTIFS(Data!$J:$J,$A3,Data!$C:$C,CF$1,Data!$D:$D,CF$2)</f>
        <v>0</v>
      </c>
      <c r="CG3" s="5">
        <f>COUNTIFS(Data!$I:$I,$A3,Data!$C:$C,CG$1,Data!$D:$D,CG$2)+COUNTIFS(Data!$J:$J,$A3,Data!$C:$C,CG$1,Data!$D:$D,CG$2)</f>
        <v>0</v>
      </c>
      <c r="CH3" s="5">
        <f>COUNTIFS(Data!$I:$I,$A3,Data!$C:$C,CH$1,Data!$D:$D,CH$2)+COUNTIFS(Data!$J:$J,$A3,Data!$C:$C,CH$1,Data!$D:$D,CH$2)</f>
        <v>0</v>
      </c>
      <c r="CI3" s="5">
        <f>COUNTIFS(Data!$I:$I,$A3,Data!$C:$C,CI$1,Data!$D:$D,CI$2)+COUNTIFS(Data!$J:$J,$A3,Data!$C:$C,CI$1,Data!$D:$D,CI$2)</f>
        <v>0</v>
      </c>
      <c r="CJ3" s="5">
        <f>COUNTIFS(Data!$I:$I,$A3,Data!$C:$C,CJ$1,Data!$D:$D,CJ$2)+COUNTIFS(Data!$J:$J,$A3,Data!$C:$C,CJ$1,Data!$D:$D,CJ$2)</f>
        <v>0</v>
      </c>
      <c r="CK3" s="5">
        <f>COUNTIFS(Data!$I:$I,$A3,Data!$C:$C,CK$1,Data!$D:$D,CK$2)+COUNTIFS(Data!$J:$J,$A3,Data!$C:$C,CK$1,Data!$D:$D,CK$2)</f>
        <v>0</v>
      </c>
      <c r="CL3" s="5">
        <f>COUNTIFS(Data!$I:$I,$A3,Data!$C:$C,CL$1,Data!$D:$D,CL$2)+COUNTIFS(Data!$J:$J,$A3,Data!$C:$C,CL$1,Data!$D:$D,CL$2)</f>
        <v>0</v>
      </c>
      <c r="CM3" s="5">
        <f>COUNTIFS(Data!$I:$I,$A3,Data!$C:$C,CM$1,Data!$D:$D,CM$2)+COUNTIFS(Data!$J:$J,$A3,Data!$C:$C,CM$1,Data!$D:$D,CM$2)</f>
        <v>0</v>
      </c>
      <c r="CN3" s="5">
        <f>COUNTIFS(Data!$I:$I,$A3,Data!$C:$C,CN$1,Data!$D:$D,CN$2)+COUNTIFS(Data!$J:$J,$A3,Data!$C:$C,CN$1,Data!$D:$D,CN$2)</f>
        <v>0</v>
      </c>
      <c r="CO3" s="5">
        <f>COUNTIFS(Data!$I:$I,$A3,Data!$C:$C,CO$1,Data!$D:$D,CO$2)+COUNTIFS(Data!$J:$J,$A3,Data!$C:$C,CO$1,Data!$D:$D,CO$2)</f>
        <v>1</v>
      </c>
      <c r="CP3" s="5">
        <f>COUNTIFS(Data!$I:$I,$A3,Data!$C:$C,CP$1,Data!$D:$D,CP$2)+COUNTIFS(Data!$J:$J,$A3,Data!$C:$C,CP$1,Data!$D:$D,CP$2)</f>
        <v>0</v>
      </c>
      <c r="CQ3" s="5">
        <f>COUNTIFS(Data!$I:$I,$A3,Data!$C:$C,CQ$1,Data!$D:$D,CQ$2)+COUNTIFS(Data!$J:$J,$A3,Data!$C:$C,CQ$1,Data!$D:$D,CQ$2)</f>
        <v>0</v>
      </c>
      <c r="CR3" s="5">
        <f>COUNTIFS(Data!$I:$I,$A3,Data!$C:$C,CR$1,Data!$D:$D,CR$2)+COUNTIFS(Data!$J:$J,$A3,Data!$C:$C,CR$1,Data!$D:$D,CR$2)</f>
        <v>0</v>
      </c>
      <c r="CS3" s="5">
        <f>COUNTIFS(Data!$I:$I,$A3,Data!$C:$C,CS$1,Data!$D:$D,CS$2)+COUNTIFS(Data!$J:$J,$A3,Data!$C:$C,CS$1,Data!$D:$D,CS$2)</f>
        <v>0</v>
      </c>
      <c r="CT3" s="5">
        <f>COUNTIFS(Data!$I:$I,$A3,Data!$C:$C,CT$1,Data!$D:$D,CT$2)+COUNTIFS(Data!$J:$J,$A3,Data!$C:$C,CT$1,Data!$D:$D,CT$2)</f>
        <v>0</v>
      </c>
      <c r="CU3" s="5">
        <f>COUNTIFS(Data!$I:$I,$A3,Data!$C:$C,CU$1,Data!$D:$D,CU$2)+COUNTIFS(Data!$J:$J,$A3,Data!$C:$C,CU$1,Data!$D:$D,CU$2)</f>
        <v>0</v>
      </c>
      <c r="CV3" s="5">
        <f>COUNTIFS(Data!$I:$I,$A3,Data!$C:$C,CV$1,Data!$D:$D,CV$2)+COUNTIFS(Data!$J:$J,$A3,Data!$C:$C,CV$1,Data!$D:$D,CV$2)</f>
        <v>0</v>
      </c>
      <c r="CW3" s="5">
        <f t="shared" ref="CW3:CX3" si="1">SUMIF($B$2:$CV$2,CW$2, $B3:$CV3)</f>
        <v>2</v>
      </c>
      <c r="CX3" s="5">
        <f t="shared" si="1"/>
        <v>0</v>
      </c>
      <c r="CY3" s="5">
        <f t="shared" ref="CY3:CY96" si="3">SUM($B3:CV3)</f>
        <v>2</v>
      </c>
    </row>
    <row r="4">
      <c r="A4" s="5" t="str">
        <f>Countries!A2</f>
        <v>ARM</v>
      </c>
      <c r="B4" s="5">
        <f>COUNTIFS(Data!$I:$I,$A4,Data!$C:$C,B$1,Data!$D:$D,B$2)+COUNTIFS(Data!$J:$J,$A4,Data!$C:$C,B$1,Data!$D:$D,B$2)</f>
        <v>0</v>
      </c>
      <c r="C4" s="5">
        <f>COUNTIFS(Data!$I:$I,$A4,Data!$C:$C,C$1,Data!$D:$D,C$2)+COUNTIFS(Data!$J:$J,$A4,Data!$C:$C,C$1,Data!$D:$D,C$2)</f>
        <v>0</v>
      </c>
      <c r="D4" s="5">
        <f>COUNTIFS(Data!$I:$I,$A4,Data!$C:$C,D$1,Data!$D:$D,D$2)+COUNTIFS(Data!$J:$J,$A4,Data!$C:$C,D$1,Data!$D:$D,D$2)</f>
        <v>0</v>
      </c>
      <c r="E4" s="5">
        <f>COUNTIFS(Data!$I:$I,$A4,Data!$C:$C,E$1,Data!$D:$D,E$2)+COUNTIFS(Data!$J:$J,$A4,Data!$C:$C,E$1,Data!$D:$D,E$2)</f>
        <v>0</v>
      </c>
      <c r="F4" s="5">
        <f>COUNTIFS(Data!$I:$I,$A4,Data!$C:$C,F$1,Data!$D:$D,F$2)+COUNTIFS(Data!$J:$J,$A4,Data!$C:$C,F$1,Data!$D:$D,F$2)</f>
        <v>0</v>
      </c>
      <c r="G4" s="5">
        <f>COUNTIFS(Data!$I:$I,$A4,Data!$C:$C,G$1,Data!$D:$D,G$2)+COUNTIFS(Data!$J:$J,$A4,Data!$C:$C,G$1,Data!$D:$D,G$2)</f>
        <v>1</v>
      </c>
      <c r="H4" s="5">
        <f>COUNTIFS(Data!$I:$I,$A4,Data!$C:$C,H$1,Data!$D:$D,H$2)+COUNTIFS(Data!$J:$J,$A4,Data!$C:$C,H$1,Data!$D:$D,H$2)</f>
        <v>0</v>
      </c>
      <c r="I4" s="5">
        <f>COUNTIFS(Data!$I:$I,$A4,Data!$C:$C,I$1,Data!$D:$D,I$2)+COUNTIFS(Data!$J:$J,$A4,Data!$C:$C,I$1,Data!$D:$D,I$2)</f>
        <v>0</v>
      </c>
      <c r="J4" s="5">
        <f>COUNTIFS(Data!$I:$I,$A4,Data!$C:$C,J$1,Data!$D:$D,J$2)+COUNTIFS(Data!$J:$J,$A4,Data!$C:$C,J$1,Data!$D:$D,J$2)</f>
        <v>0</v>
      </c>
      <c r="K4" s="5">
        <f>COUNTIFS(Data!$I:$I,$A4,Data!$C:$C,K$1,Data!$D:$D,K$2)+COUNTIFS(Data!$J:$J,$A4,Data!$C:$C,K$1,Data!$D:$D,K$2)</f>
        <v>0</v>
      </c>
      <c r="L4" s="5">
        <f>COUNTIFS(Data!$I:$I,$A4,Data!$C:$C,L$1,Data!$D:$D,L$2)+COUNTIFS(Data!$J:$J,$A4,Data!$C:$C,L$1,Data!$D:$D,L$2)</f>
        <v>0</v>
      </c>
      <c r="M4" s="5">
        <f>COUNTIFS(Data!$I:$I,$A4,Data!$C:$C,M$1,Data!$D:$D,M$2)+COUNTIFS(Data!$J:$J,$A4,Data!$C:$C,M$1,Data!$D:$D,M$2)</f>
        <v>0</v>
      </c>
      <c r="N4" s="5">
        <f>COUNTIFS(Data!$I:$I,$A4,Data!$C:$C,N$1,Data!$D:$D,N$2)+COUNTIFS(Data!$J:$J,$A4,Data!$C:$C,N$1,Data!$D:$D,N$2)</f>
        <v>0</v>
      </c>
      <c r="O4" s="5">
        <f>COUNTIFS(Data!$I:$I,$A4,Data!$C:$C,O$1,Data!$D:$D,O$2)+COUNTIFS(Data!$J:$J,$A4,Data!$C:$C,O$1,Data!$D:$D,O$2)</f>
        <v>0</v>
      </c>
      <c r="P4" s="5">
        <f>COUNTIFS(Data!$I:$I,$A4,Data!$C:$C,P$1,Data!$D:$D,P$2)+COUNTIFS(Data!$J:$J,$A4,Data!$C:$C,P$1,Data!$D:$D,P$2)</f>
        <v>0</v>
      </c>
      <c r="Q4" s="5">
        <f>COUNTIFS(Data!$I:$I,$A4,Data!$C:$C,Q$1,Data!$D:$D,Q$2)+COUNTIFS(Data!$J:$J,$A4,Data!$C:$C,Q$1,Data!$D:$D,Q$2)</f>
        <v>0</v>
      </c>
      <c r="R4" s="5">
        <f>COUNTIFS(Data!$I:$I,$A4,Data!$C:$C,R$1,Data!$D:$D,R$2)+COUNTIFS(Data!$J:$J,$A4,Data!$C:$C,R$1,Data!$D:$D,R$2)</f>
        <v>0</v>
      </c>
      <c r="S4" s="5">
        <f>COUNTIFS(Data!$I:$I,$A4,Data!$C:$C,S$1,Data!$D:$D,S$2)+COUNTIFS(Data!$J:$J,$A4,Data!$C:$C,S$1,Data!$D:$D,S$2)</f>
        <v>0</v>
      </c>
      <c r="T4" s="5">
        <f>COUNTIFS(Data!$I:$I,$A4,Data!$C:$C,T$1,Data!$D:$D,T$2)+COUNTIFS(Data!$J:$J,$A4,Data!$C:$C,T$1,Data!$D:$D,T$2)</f>
        <v>0</v>
      </c>
      <c r="U4" s="5">
        <f>COUNTIFS(Data!$I:$I,$A4,Data!$C:$C,U$1,Data!$D:$D,U$2)+COUNTIFS(Data!$J:$J,$A4,Data!$C:$C,U$1,Data!$D:$D,U$2)</f>
        <v>0</v>
      </c>
      <c r="V4" s="5">
        <f>COUNTIFS(Data!$I:$I,$A4,Data!$C:$C,V$1,Data!$D:$D,V$2)+COUNTIFS(Data!$J:$J,$A4,Data!$C:$C,V$1,Data!$D:$D,V$2)</f>
        <v>1</v>
      </c>
      <c r="W4" s="5">
        <f>COUNTIFS(Data!$I:$I,$A4,Data!$C:$C,W$1,Data!$D:$D,W$2)+COUNTIFS(Data!$J:$J,$A4,Data!$C:$C,W$1,Data!$D:$D,W$2)</f>
        <v>0</v>
      </c>
      <c r="X4" s="5">
        <f>COUNTIFS(Data!$I:$I,$A4,Data!$C:$C,X$1,Data!$D:$D,X$2)+COUNTIFS(Data!$J:$J,$A4,Data!$C:$C,X$1,Data!$D:$D,X$2)</f>
        <v>0</v>
      </c>
      <c r="Y4" s="5">
        <f>COUNTIFS(Data!$I:$I,$A4,Data!$C:$C,Y$1,Data!$D:$D,Y$2)+COUNTIFS(Data!$J:$J,$A4,Data!$C:$C,Y$1,Data!$D:$D,Y$2)</f>
        <v>0</v>
      </c>
      <c r="Z4" s="5">
        <f>COUNTIFS(Data!$I:$I,$A4,Data!$C:$C,Z$1,Data!$D:$D,Z$2)+COUNTIFS(Data!$J:$J,$A4,Data!$C:$C,Z$1,Data!$D:$D,Z$2)</f>
        <v>0</v>
      </c>
      <c r="AA4" s="5">
        <f>COUNTIFS(Data!$I:$I,$A4,Data!$C:$C,AA$1,Data!$D:$D,AA$2)+COUNTIFS(Data!$J:$J,$A4,Data!$C:$C,AA$1,Data!$D:$D,AA$2)</f>
        <v>0</v>
      </c>
      <c r="AB4" s="5">
        <f>COUNTIFS(Data!$I:$I,$A4,Data!$C:$C,AB$1,Data!$D:$D,AB$2)+COUNTIFS(Data!$J:$J,$A4,Data!$C:$C,AB$1,Data!$D:$D,AB$2)</f>
        <v>0</v>
      </c>
      <c r="AC4" s="5">
        <f>COUNTIFS(Data!$I:$I,$A4,Data!$C:$C,AC$1,Data!$D:$D,AC$2)+COUNTIFS(Data!$J:$J,$A4,Data!$C:$C,AC$1,Data!$D:$D,AC$2)</f>
        <v>0</v>
      </c>
      <c r="AD4" s="5">
        <f>COUNTIFS(Data!$I:$I,$A4,Data!$C:$C,AD$1,Data!$D:$D,AD$2)+COUNTIFS(Data!$J:$J,$A4,Data!$C:$C,AD$1,Data!$D:$D,AD$2)</f>
        <v>0</v>
      </c>
      <c r="AE4" s="5">
        <f>COUNTIFS(Data!$I:$I,$A4,Data!$C:$C,AE$1,Data!$D:$D,AE$2)+COUNTIFS(Data!$J:$J,$A4,Data!$C:$C,AE$1,Data!$D:$D,AE$2)</f>
        <v>0</v>
      </c>
      <c r="AF4" s="5">
        <f>COUNTIFS(Data!$I:$I,$A4,Data!$C:$C,AF$1,Data!$D:$D,AF$2)+COUNTIFS(Data!$J:$J,$A4,Data!$C:$C,AF$1,Data!$D:$D,AF$2)</f>
        <v>0</v>
      </c>
      <c r="AG4" s="5">
        <f>COUNTIFS(Data!$I:$I,$A4,Data!$C:$C,AG$1,Data!$D:$D,AG$2)+COUNTIFS(Data!$J:$J,$A4,Data!$C:$C,AG$1,Data!$D:$D,AG$2)</f>
        <v>0</v>
      </c>
      <c r="AH4" s="5">
        <f>COUNTIFS(Data!$I:$I,$A4,Data!$C:$C,AH$1,Data!$D:$D,AH$2)+COUNTIFS(Data!$J:$J,$A4,Data!$C:$C,AH$1,Data!$D:$D,AH$2)</f>
        <v>0</v>
      </c>
      <c r="AI4" s="5">
        <f>COUNTIFS(Data!$I:$I,$A4,Data!$C:$C,AI$1,Data!$D:$D,AI$2)+COUNTIFS(Data!$J:$J,$A4,Data!$C:$C,AI$1,Data!$D:$D,AI$2)</f>
        <v>0</v>
      </c>
      <c r="AJ4" s="5">
        <f>COUNTIFS(Data!$I:$I,$A4,Data!$C:$C,AJ$1,Data!$D:$D,AJ$2)+COUNTIFS(Data!$J:$J,$A4,Data!$C:$C,AJ$1,Data!$D:$D,AJ$2)</f>
        <v>0</v>
      </c>
      <c r="AK4" s="5">
        <f>COUNTIFS(Data!$I:$I,$A4,Data!$C:$C,AK$1,Data!$D:$D,AK$2)+COUNTIFS(Data!$J:$J,$A4,Data!$C:$C,AK$1,Data!$D:$D,AK$2)</f>
        <v>0</v>
      </c>
      <c r="AL4" s="5">
        <f>COUNTIFS(Data!$I:$I,$A4,Data!$C:$C,AL$1,Data!$D:$D,AL$2)+COUNTIFS(Data!$J:$J,$A4,Data!$C:$C,AL$1,Data!$D:$D,AL$2)</f>
        <v>0</v>
      </c>
      <c r="AM4" s="5">
        <f>COUNTIFS(Data!$I:$I,$A4,Data!$C:$C,AM$1,Data!$D:$D,AM$2)+COUNTIFS(Data!$J:$J,$A4,Data!$C:$C,AM$1,Data!$D:$D,AM$2)</f>
        <v>0</v>
      </c>
      <c r="AN4" s="5">
        <f>COUNTIFS(Data!$I:$I,$A4,Data!$C:$C,AN$1,Data!$D:$D,AN$2)+COUNTIFS(Data!$J:$J,$A4,Data!$C:$C,AN$1,Data!$D:$D,AN$2)</f>
        <v>0</v>
      </c>
      <c r="AO4" s="5">
        <f>COUNTIFS(Data!$I:$I,$A4,Data!$C:$C,AO$1,Data!$D:$D,AO$2)+COUNTIFS(Data!$J:$J,$A4,Data!$C:$C,AO$1,Data!$D:$D,AO$2)</f>
        <v>0</v>
      </c>
      <c r="AP4" s="5">
        <f>COUNTIFS(Data!$I:$I,$A4,Data!$C:$C,AP$1,Data!$D:$D,AP$2)+COUNTIFS(Data!$J:$J,$A4,Data!$C:$C,AP$1,Data!$D:$D,AP$2)</f>
        <v>0</v>
      </c>
      <c r="AQ4" s="5">
        <f>COUNTIFS(Data!$I:$I,$A4,Data!$C:$C,AQ$1,Data!$D:$D,AQ$2)+COUNTIFS(Data!$J:$J,$A4,Data!$C:$C,AQ$1,Data!$D:$D,AQ$2)</f>
        <v>0</v>
      </c>
      <c r="AR4" s="5">
        <f>COUNTIFS(Data!$I:$I,$A4,Data!$C:$C,AR$1,Data!$D:$D,AR$2)+COUNTIFS(Data!$J:$J,$A4,Data!$C:$C,AR$1,Data!$D:$D,AR$2)</f>
        <v>0</v>
      </c>
      <c r="AS4" s="5">
        <f>COUNTIFS(Data!$I:$I,$A4,Data!$C:$C,AS$1,Data!$D:$D,AS$2)+COUNTIFS(Data!$J:$J,$A4,Data!$C:$C,AS$1,Data!$D:$D,AS$2)</f>
        <v>0</v>
      </c>
      <c r="AT4" s="5">
        <f>COUNTIFS(Data!$I:$I,$A4,Data!$C:$C,AT$1,Data!$D:$D,AT$2)+COUNTIFS(Data!$J:$J,$A4,Data!$C:$C,AT$1,Data!$D:$D,AT$2)</f>
        <v>0</v>
      </c>
      <c r="AU4" s="5">
        <f>COUNTIFS(Data!$I:$I,$A4,Data!$C:$C,AU$1,Data!$D:$D,AU$2)+COUNTIFS(Data!$J:$J,$A4,Data!$C:$C,AU$1,Data!$D:$D,AU$2)</f>
        <v>0</v>
      </c>
      <c r="AV4" s="5">
        <f>COUNTIFS(Data!$I:$I,$A4,Data!$C:$C,AV$1,Data!$D:$D,AV$2)+COUNTIFS(Data!$J:$J,$A4,Data!$C:$C,AV$1,Data!$D:$D,AV$2)</f>
        <v>0</v>
      </c>
      <c r="AW4" s="5">
        <f>COUNTIFS(Data!$I:$I,$A4,Data!$C:$C,AW$1,Data!$D:$D,AW$2)+COUNTIFS(Data!$J:$J,$A4,Data!$C:$C,AW$1,Data!$D:$D,AW$2)</f>
        <v>0</v>
      </c>
      <c r="AX4" s="5">
        <f>COUNTIFS(Data!$I:$I,$A4,Data!$C:$C,AX$1,Data!$D:$D,AX$2)+COUNTIFS(Data!$J:$J,$A4,Data!$C:$C,AX$1,Data!$D:$D,AX$2)</f>
        <v>0</v>
      </c>
      <c r="AY4" s="5">
        <f>COUNTIFS(Data!$I:$I,$A4,Data!$C:$C,AY$1,Data!$D:$D,AY$2)+COUNTIFS(Data!$J:$J,$A4,Data!$C:$C,AY$1,Data!$D:$D,AY$2)</f>
        <v>0</v>
      </c>
      <c r="AZ4" s="5">
        <f>COUNTIFS(Data!$I:$I,$A4,Data!$C:$C,AZ$1,Data!$D:$D,AZ$2)+COUNTIFS(Data!$J:$J,$A4,Data!$C:$C,AZ$1,Data!$D:$D,AZ$2)</f>
        <v>0</v>
      </c>
      <c r="BA4" s="5">
        <f>COUNTIFS(Data!$I:$I,$A4,Data!$C:$C,BA$1,Data!$D:$D,BA$2)+COUNTIFS(Data!$J:$J,$A4,Data!$C:$C,BA$1,Data!$D:$D,BA$2)</f>
        <v>0</v>
      </c>
      <c r="BB4" s="5">
        <f>COUNTIFS(Data!$I:$I,$A4,Data!$C:$C,BB$1,Data!$D:$D,BB$2)+COUNTIFS(Data!$J:$J,$A4,Data!$C:$C,BB$1,Data!$D:$D,BB$2)</f>
        <v>0</v>
      </c>
      <c r="BC4" s="5">
        <f>COUNTIFS(Data!$I:$I,$A4,Data!$C:$C,BC$1,Data!$D:$D,BC$2)+COUNTIFS(Data!$J:$J,$A4,Data!$C:$C,BC$1,Data!$D:$D,BC$2)</f>
        <v>0</v>
      </c>
      <c r="BD4" s="5">
        <f>COUNTIFS(Data!$I:$I,$A4,Data!$C:$C,BD$1,Data!$D:$D,BD$2)+COUNTIFS(Data!$J:$J,$A4,Data!$C:$C,BD$1,Data!$D:$D,BD$2)</f>
        <v>0</v>
      </c>
      <c r="BE4" s="5">
        <f>COUNTIFS(Data!$I:$I,$A4,Data!$C:$C,BE$1,Data!$D:$D,BE$2)+COUNTIFS(Data!$J:$J,$A4,Data!$C:$C,BE$1,Data!$D:$D,BE$2)</f>
        <v>0</v>
      </c>
      <c r="BF4" s="5">
        <f>COUNTIFS(Data!$I:$I,$A4,Data!$C:$C,BF$1,Data!$D:$D,BF$2)+COUNTIFS(Data!$J:$J,$A4,Data!$C:$C,BF$1,Data!$D:$D,BF$2)</f>
        <v>0</v>
      </c>
      <c r="BG4" s="5">
        <f>COUNTIFS(Data!$I:$I,$A4,Data!$C:$C,BG$1,Data!$D:$D,BG$2)+COUNTIFS(Data!$J:$J,$A4,Data!$C:$C,BG$1,Data!$D:$D,BG$2)</f>
        <v>0</v>
      </c>
      <c r="BH4" s="5">
        <f>COUNTIFS(Data!$I:$I,$A4,Data!$C:$C,BH$1,Data!$D:$D,BH$2)+COUNTIFS(Data!$J:$J,$A4,Data!$C:$C,BH$1,Data!$D:$D,BH$2)</f>
        <v>0</v>
      </c>
      <c r="BI4" s="5">
        <f>COUNTIFS(Data!$I:$I,$A4,Data!$C:$C,BI$1,Data!$D:$D,BI$2)+COUNTIFS(Data!$J:$J,$A4,Data!$C:$C,BI$1,Data!$D:$D,BI$2)</f>
        <v>0</v>
      </c>
      <c r="BJ4" s="5">
        <f>COUNTIFS(Data!$I:$I,$A4,Data!$C:$C,BJ$1,Data!$D:$D,BJ$2)+COUNTIFS(Data!$J:$J,$A4,Data!$C:$C,BJ$1,Data!$D:$D,BJ$2)</f>
        <v>0</v>
      </c>
      <c r="BK4" s="5">
        <f>COUNTIFS(Data!$I:$I,$A4,Data!$C:$C,BK$1,Data!$D:$D,BK$2)+COUNTIFS(Data!$J:$J,$A4,Data!$C:$C,BK$1,Data!$D:$D,BK$2)</f>
        <v>0</v>
      </c>
      <c r="BL4" s="5">
        <f>COUNTIFS(Data!$I:$I,$A4,Data!$C:$C,BL$1,Data!$D:$D,BL$2)+COUNTIFS(Data!$J:$J,$A4,Data!$C:$C,BL$1,Data!$D:$D,BL$2)</f>
        <v>0</v>
      </c>
      <c r="BM4" s="5">
        <f>COUNTIFS(Data!$I:$I,$A4,Data!$C:$C,BM$1,Data!$D:$D,BM$2)+COUNTIFS(Data!$J:$J,$A4,Data!$C:$C,BM$1,Data!$D:$D,BM$2)</f>
        <v>0</v>
      </c>
      <c r="BN4" s="5">
        <f>COUNTIFS(Data!$I:$I,$A4,Data!$C:$C,BN$1,Data!$D:$D,BN$2)+COUNTIFS(Data!$J:$J,$A4,Data!$C:$C,BN$1,Data!$D:$D,BN$2)</f>
        <v>0</v>
      </c>
      <c r="BO4" s="5">
        <f>COUNTIFS(Data!$I:$I,$A4,Data!$C:$C,BO$1,Data!$D:$D,BO$2)+COUNTIFS(Data!$J:$J,$A4,Data!$C:$C,BO$1,Data!$D:$D,BO$2)</f>
        <v>0</v>
      </c>
      <c r="BP4" s="5">
        <f>COUNTIFS(Data!$I:$I,$A4,Data!$C:$C,BP$1,Data!$D:$D,BP$2)+COUNTIFS(Data!$J:$J,$A4,Data!$C:$C,BP$1,Data!$D:$D,BP$2)</f>
        <v>0</v>
      </c>
      <c r="BQ4" s="5">
        <f>COUNTIFS(Data!$I:$I,$A4,Data!$C:$C,BQ$1,Data!$D:$D,BQ$2)+COUNTIFS(Data!$J:$J,$A4,Data!$C:$C,BQ$1,Data!$D:$D,BQ$2)</f>
        <v>0</v>
      </c>
      <c r="BR4" s="5">
        <f>COUNTIFS(Data!$I:$I,$A4,Data!$C:$C,BR$1,Data!$D:$D,BR$2)+COUNTIFS(Data!$J:$J,$A4,Data!$C:$C,BR$1,Data!$D:$D,BR$2)</f>
        <v>0</v>
      </c>
      <c r="BS4" s="5">
        <f>COUNTIFS(Data!$I:$I,$A4,Data!$C:$C,BS$1,Data!$D:$D,BS$2)+COUNTIFS(Data!$J:$J,$A4,Data!$C:$C,BS$1,Data!$D:$D,BS$2)</f>
        <v>0</v>
      </c>
      <c r="BT4" s="5">
        <f>COUNTIFS(Data!$I:$I,$A4,Data!$C:$C,BT$1,Data!$D:$D,BT$2)+COUNTIFS(Data!$J:$J,$A4,Data!$C:$C,BT$1,Data!$D:$D,BT$2)</f>
        <v>0</v>
      </c>
      <c r="BU4" s="5">
        <f>COUNTIFS(Data!$I:$I,$A4,Data!$C:$C,BU$1,Data!$D:$D,BU$2)+COUNTIFS(Data!$J:$J,$A4,Data!$C:$C,BU$1,Data!$D:$D,BU$2)</f>
        <v>0</v>
      </c>
      <c r="BV4" s="5">
        <f>COUNTIFS(Data!$I:$I,$A4,Data!$C:$C,BV$1,Data!$D:$D,BV$2)+COUNTIFS(Data!$J:$J,$A4,Data!$C:$C,BV$1,Data!$D:$D,BV$2)</f>
        <v>0</v>
      </c>
      <c r="BW4" s="5">
        <f>COUNTIFS(Data!$I:$I,$A4,Data!$C:$C,BW$1,Data!$D:$D,BW$2)+COUNTIFS(Data!$J:$J,$A4,Data!$C:$C,BW$1,Data!$D:$D,BW$2)</f>
        <v>0</v>
      </c>
      <c r="BX4" s="5">
        <f>COUNTIFS(Data!$I:$I,$A4,Data!$C:$C,BX$1,Data!$D:$D,BX$2)+COUNTIFS(Data!$J:$J,$A4,Data!$C:$C,BX$1,Data!$D:$D,BX$2)</f>
        <v>0</v>
      </c>
      <c r="BY4" s="5">
        <f>COUNTIFS(Data!$I:$I,$A4,Data!$C:$C,BY$1,Data!$D:$D,BY$2)+COUNTIFS(Data!$J:$J,$A4,Data!$C:$C,BY$1,Data!$D:$D,BY$2)</f>
        <v>0</v>
      </c>
      <c r="BZ4" s="5">
        <f>COUNTIFS(Data!$I:$I,$A4,Data!$C:$C,BZ$1,Data!$D:$D,BZ$2)+COUNTIFS(Data!$J:$J,$A4,Data!$C:$C,BZ$1,Data!$D:$D,BZ$2)</f>
        <v>0</v>
      </c>
      <c r="CA4" s="5">
        <f>COUNTIFS(Data!$I:$I,$A4,Data!$C:$C,CA$1,Data!$D:$D,CA$2)+COUNTIFS(Data!$J:$J,$A4,Data!$C:$C,CA$1,Data!$D:$D,CA$2)</f>
        <v>0</v>
      </c>
      <c r="CB4" s="5">
        <f>COUNTIFS(Data!$I:$I,$A4,Data!$C:$C,CB$1,Data!$D:$D,CB$2)+COUNTIFS(Data!$J:$J,$A4,Data!$C:$C,CB$1,Data!$D:$D,CB$2)</f>
        <v>0</v>
      </c>
      <c r="CC4" s="5">
        <f>COUNTIFS(Data!$I:$I,$A4,Data!$C:$C,CC$1,Data!$D:$D,CC$2)+COUNTIFS(Data!$J:$J,$A4,Data!$C:$C,CC$1,Data!$D:$D,CC$2)</f>
        <v>0</v>
      </c>
      <c r="CD4" s="5">
        <f>COUNTIFS(Data!$I:$I,$A4,Data!$C:$C,CD$1,Data!$D:$D,CD$2)+COUNTIFS(Data!$J:$J,$A4,Data!$C:$C,CD$1,Data!$D:$D,CD$2)</f>
        <v>0</v>
      </c>
      <c r="CE4" s="5">
        <f>COUNTIFS(Data!$I:$I,$A4,Data!$C:$C,CE$1,Data!$D:$D,CE$2)+COUNTIFS(Data!$J:$J,$A4,Data!$C:$C,CE$1,Data!$D:$D,CE$2)</f>
        <v>0</v>
      </c>
      <c r="CF4" s="5">
        <f>COUNTIFS(Data!$I:$I,$A4,Data!$C:$C,CF$1,Data!$D:$D,CF$2)+COUNTIFS(Data!$J:$J,$A4,Data!$C:$C,CF$1,Data!$D:$D,CF$2)</f>
        <v>0</v>
      </c>
      <c r="CG4" s="5">
        <f>COUNTIFS(Data!$I:$I,$A4,Data!$C:$C,CG$1,Data!$D:$D,CG$2)+COUNTIFS(Data!$J:$J,$A4,Data!$C:$C,CG$1,Data!$D:$D,CG$2)</f>
        <v>0</v>
      </c>
      <c r="CH4" s="5">
        <f>COUNTIFS(Data!$I:$I,$A4,Data!$C:$C,CH$1,Data!$D:$D,CH$2)+COUNTIFS(Data!$J:$J,$A4,Data!$C:$C,CH$1,Data!$D:$D,CH$2)</f>
        <v>0</v>
      </c>
      <c r="CI4" s="5">
        <f>COUNTIFS(Data!$I:$I,$A4,Data!$C:$C,CI$1,Data!$D:$D,CI$2)+COUNTIFS(Data!$J:$J,$A4,Data!$C:$C,CI$1,Data!$D:$D,CI$2)</f>
        <v>0</v>
      </c>
      <c r="CJ4" s="5">
        <f>COUNTIFS(Data!$I:$I,$A4,Data!$C:$C,CJ$1,Data!$D:$D,CJ$2)+COUNTIFS(Data!$J:$J,$A4,Data!$C:$C,CJ$1,Data!$D:$D,CJ$2)</f>
        <v>0</v>
      </c>
      <c r="CK4" s="5">
        <f>COUNTIFS(Data!$I:$I,$A4,Data!$C:$C,CK$1,Data!$D:$D,CK$2)+COUNTIFS(Data!$J:$J,$A4,Data!$C:$C,CK$1,Data!$D:$D,CK$2)</f>
        <v>0</v>
      </c>
      <c r="CL4" s="5">
        <f>COUNTIFS(Data!$I:$I,$A4,Data!$C:$C,CL$1,Data!$D:$D,CL$2)+COUNTIFS(Data!$J:$J,$A4,Data!$C:$C,CL$1,Data!$D:$D,CL$2)</f>
        <v>0</v>
      </c>
      <c r="CM4" s="5">
        <f>COUNTIFS(Data!$I:$I,$A4,Data!$C:$C,CM$1,Data!$D:$D,CM$2)+COUNTIFS(Data!$J:$J,$A4,Data!$C:$C,CM$1,Data!$D:$D,CM$2)</f>
        <v>0</v>
      </c>
      <c r="CN4" s="5">
        <f>COUNTIFS(Data!$I:$I,$A4,Data!$C:$C,CN$1,Data!$D:$D,CN$2)+COUNTIFS(Data!$J:$J,$A4,Data!$C:$C,CN$1,Data!$D:$D,CN$2)</f>
        <v>0</v>
      </c>
      <c r="CO4" s="5">
        <f>COUNTIFS(Data!$I:$I,$A4,Data!$C:$C,CO$1,Data!$D:$D,CO$2)+COUNTIFS(Data!$J:$J,$A4,Data!$C:$C,CO$1,Data!$D:$D,CO$2)</f>
        <v>0</v>
      </c>
      <c r="CP4" s="5">
        <f>COUNTIFS(Data!$I:$I,$A4,Data!$C:$C,CP$1,Data!$D:$D,CP$2)+COUNTIFS(Data!$J:$J,$A4,Data!$C:$C,CP$1,Data!$D:$D,CP$2)</f>
        <v>0</v>
      </c>
      <c r="CQ4" s="5">
        <f>COUNTIFS(Data!$I:$I,$A4,Data!$C:$C,CQ$1,Data!$D:$D,CQ$2)+COUNTIFS(Data!$J:$J,$A4,Data!$C:$C,CQ$1,Data!$D:$D,CQ$2)</f>
        <v>0</v>
      </c>
      <c r="CR4" s="5">
        <f>COUNTIFS(Data!$I:$I,$A4,Data!$C:$C,CR$1,Data!$D:$D,CR$2)+COUNTIFS(Data!$J:$J,$A4,Data!$C:$C,CR$1,Data!$D:$D,CR$2)</f>
        <v>0</v>
      </c>
      <c r="CS4" s="5">
        <f>COUNTIFS(Data!$I:$I,$A4,Data!$C:$C,CS$1,Data!$D:$D,CS$2)+COUNTIFS(Data!$J:$J,$A4,Data!$C:$C,CS$1,Data!$D:$D,CS$2)</f>
        <v>0</v>
      </c>
      <c r="CT4" s="5">
        <f>COUNTIFS(Data!$I:$I,$A4,Data!$C:$C,CT$1,Data!$D:$D,CT$2)+COUNTIFS(Data!$J:$J,$A4,Data!$C:$C,CT$1,Data!$D:$D,CT$2)</f>
        <v>0</v>
      </c>
      <c r="CU4" s="5">
        <f>COUNTIFS(Data!$I:$I,$A4,Data!$C:$C,CU$1,Data!$D:$D,CU$2)+COUNTIFS(Data!$J:$J,$A4,Data!$C:$C,CU$1,Data!$D:$D,CU$2)</f>
        <v>0</v>
      </c>
      <c r="CV4" s="5">
        <f>COUNTIFS(Data!$I:$I,$A4,Data!$C:$C,CV$1,Data!$D:$D,CV$2)+COUNTIFS(Data!$J:$J,$A4,Data!$C:$C,CV$1,Data!$D:$D,CV$2)</f>
        <v>0</v>
      </c>
      <c r="CW4" s="5">
        <f t="shared" ref="CW4:CX4" si="2">SUMIF($B$2:$CV$2,CW$2, $B4:$CV4)</f>
        <v>2</v>
      </c>
      <c r="CX4" s="5">
        <f t="shared" si="2"/>
        <v>0</v>
      </c>
      <c r="CY4" s="5">
        <f t="shared" si="3"/>
        <v>2</v>
      </c>
    </row>
    <row r="5">
      <c r="A5" s="5" t="str">
        <f>Countries!A3</f>
        <v>AUS</v>
      </c>
      <c r="B5" s="5">
        <f>COUNTIFS(Data!$I:$I,$A5,Data!$C:$C,B$1,Data!$D:$D,B$2)+COUNTIFS(Data!$J:$J,$A5,Data!$C:$C,B$1,Data!$D:$D,B$2)</f>
        <v>0</v>
      </c>
      <c r="C5" s="5">
        <f>COUNTIFS(Data!$I:$I,$A5,Data!$C:$C,C$1,Data!$D:$D,C$2)+COUNTIFS(Data!$J:$J,$A5,Data!$C:$C,C$1,Data!$D:$D,C$2)</f>
        <v>0</v>
      </c>
      <c r="D5" s="5">
        <f>COUNTIFS(Data!$I:$I,$A5,Data!$C:$C,D$1,Data!$D:$D,D$2)+COUNTIFS(Data!$J:$J,$A5,Data!$C:$C,D$1,Data!$D:$D,D$2)</f>
        <v>0</v>
      </c>
      <c r="E5" s="5">
        <f>COUNTIFS(Data!$I:$I,$A5,Data!$C:$C,E$1,Data!$D:$D,E$2)+COUNTIFS(Data!$J:$J,$A5,Data!$C:$C,E$1,Data!$D:$D,E$2)</f>
        <v>0</v>
      </c>
      <c r="F5" s="5">
        <f>COUNTIFS(Data!$I:$I,$A5,Data!$C:$C,F$1,Data!$D:$D,F$2)+COUNTIFS(Data!$J:$J,$A5,Data!$C:$C,F$1,Data!$D:$D,F$2)</f>
        <v>0</v>
      </c>
      <c r="G5" s="5">
        <f>COUNTIFS(Data!$I:$I,$A5,Data!$C:$C,G$1,Data!$D:$D,G$2)+COUNTIFS(Data!$J:$J,$A5,Data!$C:$C,G$1,Data!$D:$D,G$2)</f>
        <v>0</v>
      </c>
      <c r="H5" s="5">
        <f>COUNTIFS(Data!$I:$I,$A5,Data!$C:$C,H$1,Data!$D:$D,H$2)+COUNTIFS(Data!$J:$J,$A5,Data!$C:$C,H$1,Data!$D:$D,H$2)</f>
        <v>0</v>
      </c>
      <c r="I5" s="5">
        <f>COUNTIFS(Data!$I:$I,$A5,Data!$C:$C,I$1,Data!$D:$D,I$2)+COUNTIFS(Data!$J:$J,$A5,Data!$C:$C,I$1,Data!$D:$D,I$2)</f>
        <v>0</v>
      </c>
      <c r="J5" s="5">
        <f>COUNTIFS(Data!$I:$I,$A5,Data!$C:$C,J$1,Data!$D:$D,J$2)+COUNTIFS(Data!$J:$J,$A5,Data!$C:$C,J$1,Data!$D:$D,J$2)</f>
        <v>1</v>
      </c>
      <c r="K5" s="5">
        <f>COUNTIFS(Data!$I:$I,$A5,Data!$C:$C,K$1,Data!$D:$D,K$2)+COUNTIFS(Data!$J:$J,$A5,Data!$C:$C,K$1,Data!$D:$D,K$2)</f>
        <v>0</v>
      </c>
      <c r="L5" s="5">
        <f>COUNTIFS(Data!$I:$I,$A5,Data!$C:$C,L$1,Data!$D:$D,L$2)+COUNTIFS(Data!$J:$J,$A5,Data!$C:$C,L$1,Data!$D:$D,L$2)</f>
        <v>1</v>
      </c>
      <c r="M5" s="5">
        <f>COUNTIFS(Data!$I:$I,$A5,Data!$C:$C,M$1,Data!$D:$D,M$2)+COUNTIFS(Data!$J:$J,$A5,Data!$C:$C,M$1,Data!$D:$D,M$2)</f>
        <v>0</v>
      </c>
      <c r="N5" s="5">
        <f>COUNTIFS(Data!$I:$I,$A5,Data!$C:$C,N$1,Data!$D:$D,N$2)+COUNTIFS(Data!$J:$J,$A5,Data!$C:$C,N$1,Data!$D:$D,N$2)</f>
        <v>0</v>
      </c>
      <c r="O5" s="5">
        <f>COUNTIFS(Data!$I:$I,$A5,Data!$C:$C,O$1,Data!$D:$D,O$2)+COUNTIFS(Data!$J:$J,$A5,Data!$C:$C,O$1,Data!$D:$D,O$2)</f>
        <v>0</v>
      </c>
      <c r="P5" s="5">
        <f>COUNTIFS(Data!$I:$I,$A5,Data!$C:$C,P$1,Data!$D:$D,P$2)+COUNTIFS(Data!$J:$J,$A5,Data!$C:$C,P$1,Data!$D:$D,P$2)</f>
        <v>0</v>
      </c>
      <c r="Q5" s="5">
        <f>COUNTIFS(Data!$I:$I,$A5,Data!$C:$C,Q$1,Data!$D:$D,Q$2)+COUNTIFS(Data!$J:$J,$A5,Data!$C:$C,Q$1,Data!$D:$D,Q$2)</f>
        <v>0</v>
      </c>
      <c r="R5" s="5">
        <f>COUNTIFS(Data!$I:$I,$A5,Data!$C:$C,R$1,Data!$D:$D,R$2)+COUNTIFS(Data!$J:$J,$A5,Data!$C:$C,R$1,Data!$D:$D,R$2)</f>
        <v>1</v>
      </c>
      <c r="S5" s="5">
        <f>COUNTIFS(Data!$I:$I,$A5,Data!$C:$C,S$1,Data!$D:$D,S$2)+COUNTIFS(Data!$J:$J,$A5,Data!$C:$C,S$1,Data!$D:$D,S$2)</f>
        <v>0</v>
      </c>
      <c r="T5" s="5">
        <f>COUNTIFS(Data!$I:$I,$A5,Data!$C:$C,T$1,Data!$D:$D,T$2)+COUNTIFS(Data!$J:$J,$A5,Data!$C:$C,T$1,Data!$D:$D,T$2)</f>
        <v>0</v>
      </c>
      <c r="U5" s="5">
        <f>COUNTIFS(Data!$I:$I,$A5,Data!$C:$C,U$1,Data!$D:$D,U$2)+COUNTIFS(Data!$J:$J,$A5,Data!$C:$C,U$1,Data!$D:$D,U$2)</f>
        <v>0</v>
      </c>
      <c r="V5" s="5">
        <f>COUNTIFS(Data!$I:$I,$A5,Data!$C:$C,V$1,Data!$D:$D,V$2)+COUNTIFS(Data!$J:$J,$A5,Data!$C:$C,V$1,Data!$D:$D,V$2)</f>
        <v>1</v>
      </c>
      <c r="W5" s="5">
        <f>COUNTIFS(Data!$I:$I,$A5,Data!$C:$C,W$1,Data!$D:$D,W$2)+COUNTIFS(Data!$J:$J,$A5,Data!$C:$C,W$1,Data!$D:$D,W$2)</f>
        <v>0</v>
      </c>
      <c r="X5" s="5">
        <f>COUNTIFS(Data!$I:$I,$A5,Data!$C:$C,X$1,Data!$D:$D,X$2)+COUNTIFS(Data!$J:$J,$A5,Data!$C:$C,X$1,Data!$D:$D,X$2)</f>
        <v>0</v>
      </c>
      <c r="Y5" s="5">
        <f>COUNTIFS(Data!$I:$I,$A5,Data!$C:$C,Y$1,Data!$D:$D,Y$2)+COUNTIFS(Data!$J:$J,$A5,Data!$C:$C,Y$1,Data!$D:$D,Y$2)</f>
        <v>1</v>
      </c>
      <c r="Z5" s="5">
        <f>COUNTIFS(Data!$I:$I,$A5,Data!$C:$C,Z$1,Data!$D:$D,Z$2)+COUNTIFS(Data!$J:$J,$A5,Data!$C:$C,Z$1,Data!$D:$D,Z$2)</f>
        <v>0</v>
      </c>
      <c r="AA5" s="5">
        <f>COUNTIFS(Data!$I:$I,$A5,Data!$C:$C,AA$1,Data!$D:$D,AA$2)+COUNTIFS(Data!$J:$J,$A5,Data!$C:$C,AA$1,Data!$D:$D,AA$2)</f>
        <v>0</v>
      </c>
      <c r="AB5" s="5">
        <f>COUNTIFS(Data!$I:$I,$A5,Data!$C:$C,AB$1,Data!$D:$D,AB$2)+COUNTIFS(Data!$J:$J,$A5,Data!$C:$C,AB$1,Data!$D:$D,AB$2)</f>
        <v>0</v>
      </c>
      <c r="AC5" s="5">
        <f>COUNTIFS(Data!$I:$I,$A5,Data!$C:$C,AC$1,Data!$D:$D,AC$2)+COUNTIFS(Data!$J:$J,$A5,Data!$C:$C,AC$1,Data!$D:$D,AC$2)</f>
        <v>0</v>
      </c>
      <c r="AD5" s="5">
        <f>COUNTIFS(Data!$I:$I,$A5,Data!$C:$C,AD$1,Data!$D:$D,AD$2)+COUNTIFS(Data!$J:$J,$A5,Data!$C:$C,AD$1,Data!$D:$D,AD$2)</f>
        <v>0</v>
      </c>
      <c r="AE5" s="5">
        <f>COUNTIFS(Data!$I:$I,$A5,Data!$C:$C,AE$1,Data!$D:$D,AE$2)+COUNTIFS(Data!$J:$J,$A5,Data!$C:$C,AE$1,Data!$D:$D,AE$2)</f>
        <v>0</v>
      </c>
      <c r="AF5" s="5">
        <f>COUNTIFS(Data!$I:$I,$A5,Data!$C:$C,AF$1,Data!$D:$D,AF$2)+COUNTIFS(Data!$J:$J,$A5,Data!$C:$C,AF$1,Data!$D:$D,AF$2)</f>
        <v>0</v>
      </c>
      <c r="AG5" s="5">
        <f>COUNTIFS(Data!$I:$I,$A5,Data!$C:$C,AG$1,Data!$D:$D,AG$2)+COUNTIFS(Data!$J:$J,$A5,Data!$C:$C,AG$1,Data!$D:$D,AG$2)</f>
        <v>0</v>
      </c>
      <c r="AH5" s="5">
        <f>COUNTIFS(Data!$I:$I,$A5,Data!$C:$C,AH$1,Data!$D:$D,AH$2)+COUNTIFS(Data!$J:$J,$A5,Data!$C:$C,AH$1,Data!$D:$D,AH$2)</f>
        <v>1</v>
      </c>
      <c r="AI5" s="5">
        <f>COUNTIFS(Data!$I:$I,$A5,Data!$C:$C,AI$1,Data!$D:$D,AI$2)+COUNTIFS(Data!$J:$J,$A5,Data!$C:$C,AI$1,Data!$D:$D,AI$2)</f>
        <v>0</v>
      </c>
      <c r="AJ5" s="5">
        <f>COUNTIFS(Data!$I:$I,$A5,Data!$C:$C,AJ$1,Data!$D:$D,AJ$2)+COUNTIFS(Data!$J:$J,$A5,Data!$C:$C,AJ$1,Data!$D:$D,AJ$2)</f>
        <v>1</v>
      </c>
      <c r="AK5" s="5">
        <f>COUNTIFS(Data!$I:$I,$A5,Data!$C:$C,AK$1,Data!$D:$D,AK$2)+COUNTIFS(Data!$J:$J,$A5,Data!$C:$C,AK$1,Data!$D:$D,AK$2)</f>
        <v>0</v>
      </c>
      <c r="AL5" s="5">
        <f>COUNTIFS(Data!$I:$I,$A5,Data!$C:$C,AL$1,Data!$D:$D,AL$2)+COUNTIFS(Data!$J:$J,$A5,Data!$C:$C,AL$1,Data!$D:$D,AL$2)</f>
        <v>0</v>
      </c>
      <c r="AM5" s="5">
        <f>COUNTIFS(Data!$I:$I,$A5,Data!$C:$C,AM$1,Data!$D:$D,AM$2)+COUNTIFS(Data!$J:$J,$A5,Data!$C:$C,AM$1,Data!$D:$D,AM$2)</f>
        <v>1</v>
      </c>
      <c r="AN5" s="5">
        <f>COUNTIFS(Data!$I:$I,$A5,Data!$C:$C,AN$1,Data!$D:$D,AN$2)+COUNTIFS(Data!$J:$J,$A5,Data!$C:$C,AN$1,Data!$D:$D,AN$2)</f>
        <v>1</v>
      </c>
      <c r="AO5" s="5">
        <f>COUNTIFS(Data!$I:$I,$A5,Data!$C:$C,AO$1,Data!$D:$D,AO$2)+COUNTIFS(Data!$J:$J,$A5,Data!$C:$C,AO$1,Data!$D:$D,AO$2)</f>
        <v>0</v>
      </c>
      <c r="AP5" s="5">
        <f>COUNTIFS(Data!$I:$I,$A5,Data!$C:$C,AP$1,Data!$D:$D,AP$2)+COUNTIFS(Data!$J:$J,$A5,Data!$C:$C,AP$1,Data!$D:$D,AP$2)</f>
        <v>0</v>
      </c>
      <c r="AQ5" s="5">
        <f>COUNTIFS(Data!$I:$I,$A5,Data!$C:$C,AQ$1,Data!$D:$D,AQ$2)+COUNTIFS(Data!$J:$J,$A5,Data!$C:$C,AQ$1,Data!$D:$D,AQ$2)</f>
        <v>0</v>
      </c>
      <c r="AR5" s="5">
        <f>COUNTIFS(Data!$I:$I,$A5,Data!$C:$C,AR$1,Data!$D:$D,AR$2)+COUNTIFS(Data!$J:$J,$A5,Data!$C:$C,AR$1,Data!$D:$D,AR$2)</f>
        <v>0</v>
      </c>
      <c r="AS5" s="5">
        <f>COUNTIFS(Data!$I:$I,$A5,Data!$C:$C,AS$1,Data!$D:$D,AS$2)+COUNTIFS(Data!$J:$J,$A5,Data!$C:$C,AS$1,Data!$D:$D,AS$2)</f>
        <v>0</v>
      </c>
      <c r="AT5" s="5">
        <f>COUNTIFS(Data!$I:$I,$A5,Data!$C:$C,AT$1,Data!$D:$D,AT$2)+COUNTIFS(Data!$J:$J,$A5,Data!$C:$C,AT$1,Data!$D:$D,AT$2)</f>
        <v>0</v>
      </c>
      <c r="AU5" s="5">
        <f>COUNTIFS(Data!$I:$I,$A5,Data!$C:$C,AU$1,Data!$D:$D,AU$2)+COUNTIFS(Data!$J:$J,$A5,Data!$C:$C,AU$1,Data!$D:$D,AU$2)</f>
        <v>0</v>
      </c>
      <c r="AV5" s="5">
        <f>COUNTIFS(Data!$I:$I,$A5,Data!$C:$C,AV$1,Data!$D:$D,AV$2)+COUNTIFS(Data!$J:$J,$A5,Data!$C:$C,AV$1,Data!$D:$D,AV$2)</f>
        <v>0</v>
      </c>
      <c r="AW5" s="5">
        <f>COUNTIFS(Data!$I:$I,$A5,Data!$C:$C,AW$1,Data!$D:$D,AW$2)+COUNTIFS(Data!$J:$J,$A5,Data!$C:$C,AW$1,Data!$D:$D,AW$2)</f>
        <v>0</v>
      </c>
      <c r="AX5" s="5">
        <f>COUNTIFS(Data!$I:$I,$A5,Data!$C:$C,AX$1,Data!$D:$D,AX$2)+COUNTIFS(Data!$J:$J,$A5,Data!$C:$C,AX$1,Data!$D:$D,AX$2)</f>
        <v>0</v>
      </c>
      <c r="AY5" s="5">
        <f>COUNTIFS(Data!$I:$I,$A5,Data!$C:$C,AY$1,Data!$D:$D,AY$2)+COUNTIFS(Data!$J:$J,$A5,Data!$C:$C,AY$1,Data!$D:$D,AY$2)</f>
        <v>0</v>
      </c>
      <c r="AZ5" s="5">
        <f>COUNTIFS(Data!$I:$I,$A5,Data!$C:$C,AZ$1,Data!$D:$D,AZ$2)+COUNTIFS(Data!$J:$J,$A5,Data!$C:$C,AZ$1,Data!$D:$D,AZ$2)</f>
        <v>0</v>
      </c>
      <c r="BA5" s="5">
        <f>COUNTIFS(Data!$I:$I,$A5,Data!$C:$C,BA$1,Data!$D:$D,BA$2)+COUNTIFS(Data!$J:$J,$A5,Data!$C:$C,BA$1,Data!$D:$D,BA$2)</f>
        <v>0</v>
      </c>
      <c r="BB5" s="5">
        <f>COUNTIFS(Data!$I:$I,$A5,Data!$C:$C,BB$1,Data!$D:$D,BB$2)+COUNTIFS(Data!$J:$J,$A5,Data!$C:$C,BB$1,Data!$D:$D,BB$2)</f>
        <v>0</v>
      </c>
      <c r="BC5" s="5">
        <f>COUNTIFS(Data!$I:$I,$A5,Data!$C:$C,BC$1,Data!$D:$D,BC$2)+COUNTIFS(Data!$J:$J,$A5,Data!$C:$C,BC$1,Data!$D:$D,BC$2)</f>
        <v>0</v>
      </c>
      <c r="BD5" s="5">
        <f>COUNTIFS(Data!$I:$I,$A5,Data!$C:$C,BD$1,Data!$D:$D,BD$2)+COUNTIFS(Data!$J:$J,$A5,Data!$C:$C,BD$1,Data!$D:$D,BD$2)</f>
        <v>0</v>
      </c>
      <c r="BE5" s="5">
        <f>COUNTIFS(Data!$I:$I,$A5,Data!$C:$C,BE$1,Data!$D:$D,BE$2)+COUNTIFS(Data!$J:$J,$A5,Data!$C:$C,BE$1,Data!$D:$D,BE$2)</f>
        <v>1</v>
      </c>
      <c r="BF5" s="5">
        <f>COUNTIFS(Data!$I:$I,$A5,Data!$C:$C,BF$1,Data!$D:$D,BF$2)+COUNTIFS(Data!$J:$J,$A5,Data!$C:$C,BF$1,Data!$D:$D,BF$2)</f>
        <v>0</v>
      </c>
      <c r="BG5" s="5">
        <f>COUNTIFS(Data!$I:$I,$A5,Data!$C:$C,BG$1,Data!$D:$D,BG$2)+COUNTIFS(Data!$J:$J,$A5,Data!$C:$C,BG$1,Data!$D:$D,BG$2)</f>
        <v>0</v>
      </c>
      <c r="BH5" s="5">
        <f>COUNTIFS(Data!$I:$I,$A5,Data!$C:$C,BH$1,Data!$D:$D,BH$2)+COUNTIFS(Data!$J:$J,$A5,Data!$C:$C,BH$1,Data!$D:$D,BH$2)</f>
        <v>0</v>
      </c>
      <c r="BI5" s="5">
        <f>COUNTIFS(Data!$I:$I,$A5,Data!$C:$C,BI$1,Data!$D:$D,BI$2)+COUNTIFS(Data!$J:$J,$A5,Data!$C:$C,BI$1,Data!$D:$D,BI$2)</f>
        <v>1</v>
      </c>
      <c r="BJ5" s="5">
        <f>COUNTIFS(Data!$I:$I,$A5,Data!$C:$C,BJ$1,Data!$D:$D,BJ$2)+COUNTIFS(Data!$J:$J,$A5,Data!$C:$C,BJ$1,Data!$D:$D,BJ$2)</f>
        <v>1</v>
      </c>
      <c r="BK5" s="5">
        <f>COUNTIFS(Data!$I:$I,$A5,Data!$C:$C,BK$1,Data!$D:$D,BK$2)+COUNTIFS(Data!$J:$J,$A5,Data!$C:$C,BK$1,Data!$D:$D,BK$2)</f>
        <v>0</v>
      </c>
      <c r="BL5" s="5">
        <f>COUNTIFS(Data!$I:$I,$A5,Data!$C:$C,BL$1,Data!$D:$D,BL$2)+COUNTIFS(Data!$J:$J,$A5,Data!$C:$C,BL$1,Data!$D:$D,BL$2)</f>
        <v>0</v>
      </c>
      <c r="BM5" s="5">
        <f>COUNTIFS(Data!$I:$I,$A5,Data!$C:$C,BM$1,Data!$D:$D,BM$2)+COUNTIFS(Data!$J:$J,$A5,Data!$C:$C,BM$1,Data!$D:$D,BM$2)</f>
        <v>0</v>
      </c>
      <c r="BN5" s="5">
        <f>COUNTIFS(Data!$I:$I,$A5,Data!$C:$C,BN$1,Data!$D:$D,BN$2)+COUNTIFS(Data!$J:$J,$A5,Data!$C:$C,BN$1,Data!$D:$D,BN$2)</f>
        <v>0</v>
      </c>
      <c r="BO5" s="5">
        <f>COUNTIFS(Data!$I:$I,$A5,Data!$C:$C,BO$1,Data!$D:$D,BO$2)+COUNTIFS(Data!$J:$J,$A5,Data!$C:$C,BO$1,Data!$D:$D,BO$2)</f>
        <v>0</v>
      </c>
      <c r="BP5" s="5">
        <f>COUNTIFS(Data!$I:$I,$A5,Data!$C:$C,BP$1,Data!$D:$D,BP$2)+COUNTIFS(Data!$J:$J,$A5,Data!$C:$C,BP$1,Data!$D:$D,BP$2)</f>
        <v>0</v>
      </c>
      <c r="BQ5" s="5">
        <f>COUNTIFS(Data!$I:$I,$A5,Data!$C:$C,BQ$1,Data!$D:$D,BQ$2)+COUNTIFS(Data!$J:$J,$A5,Data!$C:$C,BQ$1,Data!$D:$D,BQ$2)</f>
        <v>0</v>
      </c>
      <c r="BR5" s="5">
        <f>COUNTIFS(Data!$I:$I,$A5,Data!$C:$C,BR$1,Data!$D:$D,BR$2)+COUNTIFS(Data!$J:$J,$A5,Data!$C:$C,BR$1,Data!$D:$D,BR$2)</f>
        <v>0</v>
      </c>
      <c r="BS5" s="5">
        <f>COUNTIFS(Data!$I:$I,$A5,Data!$C:$C,BS$1,Data!$D:$D,BS$2)+COUNTIFS(Data!$J:$J,$A5,Data!$C:$C,BS$1,Data!$D:$D,BS$2)</f>
        <v>0</v>
      </c>
      <c r="BT5" s="5">
        <f>COUNTIFS(Data!$I:$I,$A5,Data!$C:$C,BT$1,Data!$D:$D,BT$2)+COUNTIFS(Data!$J:$J,$A5,Data!$C:$C,BT$1,Data!$D:$D,BT$2)</f>
        <v>0</v>
      </c>
      <c r="BU5" s="5">
        <f>COUNTIFS(Data!$I:$I,$A5,Data!$C:$C,BU$1,Data!$D:$D,BU$2)+COUNTIFS(Data!$J:$J,$A5,Data!$C:$C,BU$1,Data!$D:$D,BU$2)</f>
        <v>0</v>
      </c>
      <c r="BV5" s="5">
        <f>COUNTIFS(Data!$I:$I,$A5,Data!$C:$C,BV$1,Data!$D:$D,BV$2)+COUNTIFS(Data!$J:$J,$A5,Data!$C:$C,BV$1,Data!$D:$D,BV$2)</f>
        <v>0</v>
      </c>
      <c r="BW5" s="5">
        <f>COUNTIFS(Data!$I:$I,$A5,Data!$C:$C,BW$1,Data!$D:$D,BW$2)+COUNTIFS(Data!$J:$J,$A5,Data!$C:$C,BW$1,Data!$D:$D,BW$2)</f>
        <v>1</v>
      </c>
      <c r="BX5" s="5">
        <f>COUNTIFS(Data!$I:$I,$A5,Data!$C:$C,BX$1,Data!$D:$D,BX$2)+COUNTIFS(Data!$J:$J,$A5,Data!$C:$C,BX$1,Data!$D:$D,BX$2)</f>
        <v>0</v>
      </c>
      <c r="BY5" s="5">
        <f>COUNTIFS(Data!$I:$I,$A5,Data!$C:$C,BY$1,Data!$D:$D,BY$2)+COUNTIFS(Data!$J:$J,$A5,Data!$C:$C,BY$1,Data!$D:$D,BY$2)</f>
        <v>3</v>
      </c>
      <c r="BZ5" s="5">
        <f>COUNTIFS(Data!$I:$I,$A5,Data!$C:$C,BZ$1,Data!$D:$D,BZ$2)+COUNTIFS(Data!$J:$J,$A5,Data!$C:$C,BZ$1,Data!$D:$D,BZ$2)</f>
        <v>1</v>
      </c>
      <c r="CA5" s="5">
        <f>COUNTIFS(Data!$I:$I,$A5,Data!$C:$C,CA$1,Data!$D:$D,CA$2)+COUNTIFS(Data!$J:$J,$A5,Data!$C:$C,CA$1,Data!$D:$D,CA$2)</f>
        <v>4</v>
      </c>
      <c r="CB5" s="5">
        <f>COUNTIFS(Data!$I:$I,$A5,Data!$C:$C,CB$1,Data!$D:$D,CB$2)+COUNTIFS(Data!$J:$J,$A5,Data!$C:$C,CB$1,Data!$D:$D,CB$2)</f>
        <v>0</v>
      </c>
      <c r="CC5" s="5">
        <f>COUNTIFS(Data!$I:$I,$A5,Data!$C:$C,CC$1,Data!$D:$D,CC$2)+COUNTIFS(Data!$J:$J,$A5,Data!$C:$C,CC$1,Data!$D:$D,CC$2)</f>
        <v>0</v>
      </c>
      <c r="CD5" s="5">
        <f>COUNTIFS(Data!$I:$I,$A5,Data!$C:$C,CD$1,Data!$D:$D,CD$2)+COUNTIFS(Data!$J:$J,$A5,Data!$C:$C,CD$1,Data!$D:$D,CD$2)</f>
        <v>0</v>
      </c>
      <c r="CE5" s="5">
        <f>COUNTIFS(Data!$I:$I,$A5,Data!$C:$C,CE$1,Data!$D:$D,CE$2)+COUNTIFS(Data!$J:$J,$A5,Data!$C:$C,CE$1,Data!$D:$D,CE$2)</f>
        <v>0</v>
      </c>
      <c r="CF5" s="5">
        <f>COUNTIFS(Data!$I:$I,$A5,Data!$C:$C,CF$1,Data!$D:$D,CF$2)+COUNTIFS(Data!$J:$J,$A5,Data!$C:$C,CF$1,Data!$D:$D,CF$2)</f>
        <v>0</v>
      </c>
      <c r="CG5" s="5">
        <f>COUNTIFS(Data!$I:$I,$A5,Data!$C:$C,CG$1,Data!$D:$D,CG$2)+COUNTIFS(Data!$J:$J,$A5,Data!$C:$C,CG$1,Data!$D:$D,CG$2)</f>
        <v>0</v>
      </c>
      <c r="CH5" s="5">
        <f>COUNTIFS(Data!$I:$I,$A5,Data!$C:$C,CH$1,Data!$D:$D,CH$2)+COUNTIFS(Data!$J:$J,$A5,Data!$C:$C,CH$1,Data!$D:$D,CH$2)</f>
        <v>1</v>
      </c>
      <c r="CI5" s="5">
        <f>COUNTIFS(Data!$I:$I,$A5,Data!$C:$C,CI$1,Data!$D:$D,CI$2)+COUNTIFS(Data!$J:$J,$A5,Data!$C:$C,CI$1,Data!$D:$D,CI$2)</f>
        <v>0</v>
      </c>
      <c r="CJ5" s="5">
        <f>COUNTIFS(Data!$I:$I,$A5,Data!$C:$C,CJ$1,Data!$D:$D,CJ$2)+COUNTIFS(Data!$J:$J,$A5,Data!$C:$C,CJ$1,Data!$D:$D,CJ$2)</f>
        <v>0</v>
      </c>
      <c r="CK5" s="5">
        <f>COUNTIFS(Data!$I:$I,$A5,Data!$C:$C,CK$1,Data!$D:$D,CK$2)+COUNTIFS(Data!$J:$J,$A5,Data!$C:$C,CK$1,Data!$D:$D,CK$2)</f>
        <v>0</v>
      </c>
      <c r="CL5" s="5">
        <f>COUNTIFS(Data!$I:$I,$A5,Data!$C:$C,CL$1,Data!$D:$D,CL$2)+COUNTIFS(Data!$J:$J,$A5,Data!$C:$C,CL$1,Data!$D:$D,CL$2)</f>
        <v>0</v>
      </c>
      <c r="CM5" s="5">
        <f>COUNTIFS(Data!$I:$I,$A5,Data!$C:$C,CM$1,Data!$D:$D,CM$2)+COUNTIFS(Data!$J:$J,$A5,Data!$C:$C,CM$1,Data!$D:$D,CM$2)</f>
        <v>0</v>
      </c>
      <c r="CN5" s="5">
        <f>COUNTIFS(Data!$I:$I,$A5,Data!$C:$C,CN$1,Data!$D:$D,CN$2)+COUNTIFS(Data!$J:$J,$A5,Data!$C:$C,CN$1,Data!$D:$D,CN$2)</f>
        <v>0</v>
      </c>
      <c r="CO5" s="5">
        <f>COUNTIFS(Data!$I:$I,$A5,Data!$C:$C,CO$1,Data!$D:$D,CO$2)+COUNTIFS(Data!$J:$J,$A5,Data!$C:$C,CO$1,Data!$D:$D,CO$2)</f>
        <v>0</v>
      </c>
      <c r="CP5" s="5">
        <f>COUNTIFS(Data!$I:$I,$A5,Data!$C:$C,CP$1,Data!$D:$D,CP$2)+COUNTIFS(Data!$J:$J,$A5,Data!$C:$C,CP$1,Data!$D:$D,CP$2)</f>
        <v>0</v>
      </c>
      <c r="CQ5" s="5">
        <f>COUNTIFS(Data!$I:$I,$A5,Data!$C:$C,CQ$1,Data!$D:$D,CQ$2)+COUNTIFS(Data!$J:$J,$A5,Data!$C:$C,CQ$1,Data!$D:$D,CQ$2)</f>
        <v>0</v>
      </c>
      <c r="CR5" s="5">
        <f>COUNTIFS(Data!$I:$I,$A5,Data!$C:$C,CR$1,Data!$D:$D,CR$2)+COUNTIFS(Data!$J:$J,$A5,Data!$C:$C,CR$1,Data!$D:$D,CR$2)</f>
        <v>0</v>
      </c>
      <c r="CS5" s="5">
        <f>COUNTIFS(Data!$I:$I,$A5,Data!$C:$C,CS$1,Data!$D:$D,CS$2)+COUNTIFS(Data!$J:$J,$A5,Data!$C:$C,CS$1,Data!$D:$D,CS$2)</f>
        <v>0</v>
      </c>
      <c r="CT5" s="5">
        <f>COUNTIFS(Data!$I:$I,$A5,Data!$C:$C,CT$1,Data!$D:$D,CT$2)+COUNTIFS(Data!$J:$J,$A5,Data!$C:$C,CT$1,Data!$D:$D,CT$2)</f>
        <v>0</v>
      </c>
      <c r="CU5" s="5">
        <f>COUNTIFS(Data!$I:$I,$A5,Data!$C:$C,CU$1,Data!$D:$D,CU$2)+COUNTIFS(Data!$J:$J,$A5,Data!$C:$C,CU$1,Data!$D:$D,CU$2)</f>
        <v>0</v>
      </c>
      <c r="CV5" s="5">
        <f>COUNTIFS(Data!$I:$I,$A5,Data!$C:$C,CV$1,Data!$D:$D,CV$2)+COUNTIFS(Data!$J:$J,$A5,Data!$C:$C,CV$1,Data!$D:$D,CV$2)</f>
        <v>0</v>
      </c>
      <c r="CW5" s="5">
        <f t="shared" ref="CW5:CX5" si="4">SUMIF($B$2:$CV$2,CW$2, $B5:$CV5)</f>
        <v>10</v>
      </c>
      <c r="CX5" s="5">
        <f t="shared" si="4"/>
        <v>9</v>
      </c>
      <c r="CY5" s="5">
        <f t="shared" si="3"/>
        <v>22</v>
      </c>
    </row>
    <row r="6">
      <c r="A6" s="5" t="str">
        <f>Countries!A4</f>
        <v>AUT</v>
      </c>
      <c r="B6" s="5">
        <f>COUNTIFS(Data!$I:$I,$A6,Data!$C:$C,B$1,Data!$D:$D,B$2)+COUNTIFS(Data!$J:$J,$A6,Data!$C:$C,B$1,Data!$D:$D,B$2)</f>
        <v>0</v>
      </c>
      <c r="C6" s="5">
        <f>COUNTIFS(Data!$I:$I,$A6,Data!$C:$C,C$1,Data!$D:$D,C$2)+COUNTIFS(Data!$J:$J,$A6,Data!$C:$C,C$1,Data!$D:$D,C$2)</f>
        <v>0</v>
      </c>
      <c r="D6" s="5">
        <f>COUNTIFS(Data!$I:$I,$A6,Data!$C:$C,D$1,Data!$D:$D,D$2)+COUNTIFS(Data!$J:$J,$A6,Data!$C:$C,D$1,Data!$D:$D,D$2)</f>
        <v>0</v>
      </c>
      <c r="E6" s="5">
        <f>COUNTIFS(Data!$I:$I,$A6,Data!$C:$C,E$1,Data!$D:$D,E$2)+COUNTIFS(Data!$J:$J,$A6,Data!$C:$C,E$1,Data!$D:$D,E$2)</f>
        <v>0</v>
      </c>
      <c r="F6" s="5">
        <f>COUNTIFS(Data!$I:$I,$A6,Data!$C:$C,F$1,Data!$D:$D,F$2)+COUNTIFS(Data!$J:$J,$A6,Data!$C:$C,F$1,Data!$D:$D,F$2)</f>
        <v>0</v>
      </c>
      <c r="G6" s="5">
        <f>COUNTIFS(Data!$I:$I,$A6,Data!$C:$C,G$1,Data!$D:$D,G$2)+COUNTIFS(Data!$J:$J,$A6,Data!$C:$C,G$1,Data!$D:$D,G$2)</f>
        <v>0</v>
      </c>
      <c r="H6" s="5">
        <f>COUNTIFS(Data!$I:$I,$A6,Data!$C:$C,H$1,Data!$D:$D,H$2)+COUNTIFS(Data!$J:$J,$A6,Data!$C:$C,H$1,Data!$D:$D,H$2)</f>
        <v>0</v>
      </c>
      <c r="I6" s="5">
        <f>COUNTIFS(Data!$I:$I,$A6,Data!$C:$C,I$1,Data!$D:$D,I$2)+COUNTIFS(Data!$J:$J,$A6,Data!$C:$C,I$1,Data!$D:$D,I$2)</f>
        <v>0</v>
      </c>
      <c r="J6" s="5">
        <f>COUNTIFS(Data!$I:$I,$A6,Data!$C:$C,J$1,Data!$D:$D,J$2)+COUNTIFS(Data!$J:$J,$A6,Data!$C:$C,J$1,Data!$D:$D,J$2)</f>
        <v>1</v>
      </c>
      <c r="K6" s="5">
        <f>COUNTIFS(Data!$I:$I,$A6,Data!$C:$C,K$1,Data!$D:$D,K$2)+COUNTIFS(Data!$J:$J,$A6,Data!$C:$C,K$1,Data!$D:$D,K$2)</f>
        <v>0</v>
      </c>
      <c r="L6" s="5">
        <f>COUNTIFS(Data!$I:$I,$A6,Data!$C:$C,L$1,Data!$D:$D,L$2)+COUNTIFS(Data!$J:$J,$A6,Data!$C:$C,L$1,Data!$D:$D,L$2)</f>
        <v>0</v>
      </c>
      <c r="M6" s="5">
        <f>COUNTIFS(Data!$I:$I,$A6,Data!$C:$C,M$1,Data!$D:$D,M$2)+COUNTIFS(Data!$J:$J,$A6,Data!$C:$C,M$1,Data!$D:$D,M$2)</f>
        <v>0</v>
      </c>
      <c r="N6" s="5">
        <f>COUNTIFS(Data!$I:$I,$A6,Data!$C:$C,N$1,Data!$D:$D,N$2)+COUNTIFS(Data!$J:$J,$A6,Data!$C:$C,N$1,Data!$D:$D,N$2)</f>
        <v>0</v>
      </c>
      <c r="O6" s="5">
        <f>COUNTIFS(Data!$I:$I,$A6,Data!$C:$C,O$1,Data!$D:$D,O$2)+COUNTIFS(Data!$J:$J,$A6,Data!$C:$C,O$1,Data!$D:$D,O$2)</f>
        <v>0</v>
      </c>
      <c r="P6" s="5">
        <f>COUNTIFS(Data!$I:$I,$A6,Data!$C:$C,P$1,Data!$D:$D,P$2)+COUNTIFS(Data!$J:$J,$A6,Data!$C:$C,P$1,Data!$D:$D,P$2)</f>
        <v>0</v>
      </c>
      <c r="Q6" s="5">
        <f>COUNTIFS(Data!$I:$I,$A6,Data!$C:$C,Q$1,Data!$D:$D,Q$2)+COUNTIFS(Data!$J:$J,$A6,Data!$C:$C,Q$1,Data!$D:$D,Q$2)</f>
        <v>0</v>
      </c>
      <c r="R6" s="5">
        <f>COUNTIFS(Data!$I:$I,$A6,Data!$C:$C,R$1,Data!$D:$D,R$2)+COUNTIFS(Data!$J:$J,$A6,Data!$C:$C,R$1,Data!$D:$D,R$2)</f>
        <v>0</v>
      </c>
      <c r="S6" s="5">
        <f>COUNTIFS(Data!$I:$I,$A6,Data!$C:$C,S$1,Data!$D:$D,S$2)+COUNTIFS(Data!$J:$J,$A6,Data!$C:$C,S$1,Data!$D:$D,S$2)</f>
        <v>0</v>
      </c>
      <c r="T6" s="5">
        <f>COUNTIFS(Data!$I:$I,$A6,Data!$C:$C,T$1,Data!$D:$D,T$2)+COUNTIFS(Data!$J:$J,$A6,Data!$C:$C,T$1,Data!$D:$D,T$2)</f>
        <v>0</v>
      </c>
      <c r="U6" s="5">
        <f>COUNTIFS(Data!$I:$I,$A6,Data!$C:$C,U$1,Data!$D:$D,U$2)+COUNTIFS(Data!$J:$J,$A6,Data!$C:$C,U$1,Data!$D:$D,U$2)</f>
        <v>0</v>
      </c>
      <c r="V6" s="5">
        <f>COUNTIFS(Data!$I:$I,$A6,Data!$C:$C,V$1,Data!$D:$D,V$2)+COUNTIFS(Data!$J:$J,$A6,Data!$C:$C,V$1,Data!$D:$D,V$2)</f>
        <v>0</v>
      </c>
      <c r="W6" s="5">
        <f>COUNTIFS(Data!$I:$I,$A6,Data!$C:$C,W$1,Data!$D:$D,W$2)+COUNTIFS(Data!$J:$J,$A6,Data!$C:$C,W$1,Data!$D:$D,W$2)</f>
        <v>0</v>
      </c>
      <c r="X6" s="5">
        <f>COUNTIFS(Data!$I:$I,$A6,Data!$C:$C,X$1,Data!$D:$D,X$2)+COUNTIFS(Data!$J:$J,$A6,Data!$C:$C,X$1,Data!$D:$D,X$2)</f>
        <v>0</v>
      </c>
      <c r="Y6" s="5">
        <f>COUNTIFS(Data!$I:$I,$A6,Data!$C:$C,Y$1,Data!$D:$D,Y$2)+COUNTIFS(Data!$J:$J,$A6,Data!$C:$C,Y$1,Data!$D:$D,Y$2)</f>
        <v>0</v>
      </c>
      <c r="Z6" s="5">
        <f>COUNTIFS(Data!$I:$I,$A6,Data!$C:$C,Z$1,Data!$D:$D,Z$2)+COUNTIFS(Data!$J:$J,$A6,Data!$C:$C,Z$1,Data!$D:$D,Z$2)</f>
        <v>0</v>
      </c>
      <c r="AA6" s="5">
        <f>COUNTIFS(Data!$I:$I,$A6,Data!$C:$C,AA$1,Data!$D:$D,AA$2)+COUNTIFS(Data!$J:$J,$A6,Data!$C:$C,AA$1,Data!$D:$D,AA$2)</f>
        <v>0</v>
      </c>
      <c r="AB6" s="5">
        <f>COUNTIFS(Data!$I:$I,$A6,Data!$C:$C,AB$1,Data!$D:$D,AB$2)+COUNTIFS(Data!$J:$J,$A6,Data!$C:$C,AB$1,Data!$D:$D,AB$2)</f>
        <v>0</v>
      </c>
      <c r="AC6" s="5">
        <f>COUNTIFS(Data!$I:$I,$A6,Data!$C:$C,AC$1,Data!$D:$D,AC$2)+COUNTIFS(Data!$J:$J,$A6,Data!$C:$C,AC$1,Data!$D:$D,AC$2)</f>
        <v>0</v>
      </c>
      <c r="AD6" s="5">
        <f>COUNTIFS(Data!$I:$I,$A6,Data!$C:$C,AD$1,Data!$D:$D,AD$2)+COUNTIFS(Data!$J:$J,$A6,Data!$C:$C,AD$1,Data!$D:$D,AD$2)</f>
        <v>0</v>
      </c>
      <c r="AE6" s="5">
        <f>COUNTIFS(Data!$I:$I,$A6,Data!$C:$C,AE$1,Data!$D:$D,AE$2)+COUNTIFS(Data!$J:$J,$A6,Data!$C:$C,AE$1,Data!$D:$D,AE$2)</f>
        <v>0</v>
      </c>
      <c r="AF6" s="5">
        <f>COUNTIFS(Data!$I:$I,$A6,Data!$C:$C,AF$1,Data!$D:$D,AF$2)+COUNTIFS(Data!$J:$J,$A6,Data!$C:$C,AF$1,Data!$D:$D,AF$2)</f>
        <v>0</v>
      </c>
      <c r="AG6" s="5">
        <f>COUNTIFS(Data!$I:$I,$A6,Data!$C:$C,AG$1,Data!$D:$D,AG$2)+COUNTIFS(Data!$J:$J,$A6,Data!$C:$C,AG$1,Data!$D:$D,AG$2)</f>
        <v>0</v>
      </c>
      <c r="AH6" s="5">
        <f>COUNTIFS(Data!$I:$I,$A6,Data!$C:$C,AH$1,Data!$D:$D,AH$2)+COUNTIFS(Data!$J:$J,$A6,Data!$C:$C,AH$1,Data!$D:$D,AH$2)</f>
        <v>0</v>
      </c>
      <c r="AI6" s="5">
        <f>COUNTIFS(Data!$I:$I,$A6,Data!$C:$C,AI$1,Data!$D:$D,AI$2)+COUNTIFS(Data!$J:$J,$A6,Data!$C:$C,AI$1,Data!$D:$D,AI$2)</f>
        <v>0</v>
      </c>
      <c r="AJ6" s="5">
        <f>COUNTIFS(Data!$I:$I,$A6,Data!$C:$C,AJ$1,Data!$D:$D,AJ$2)+COUNTIFS(Data!$J:$J,$A6,Data!$C:$C,AJ$1,Data!$D:$D,AJ$2)</f>
        <v>0</v>
      </c>
      <c r="AK6" s="5">
        <f>COUNTIFS(Data!$I:$I,$A6,Data!$C:$C,AK$1,Data!$D:$D,AK$2)+COUNTIFS(Data!$J:$J,$A6,Data!$C:$C,AK$1,Data!$D:$D,AK$2)</f>
        <v>0</v>
      </c>
      <c r="AL6" s="5">
        <f>COUNTIFS(Data!$I:$I,$A6,Data!$C:$C,AL$1,Data!$D:$D,AL$2)+COUNTIFS(Data!$J:$J,$A6,Data!$C:$C,AL$1,Data!$D:$D,AL$2)</f>
        <v>0</v>
      </c>
      <c r="AM6" s="5">
        <f>COUNTIFS(Data!$I:$I,$A6,Data!$C:$C,AM$1,Data!$D:$D,AM$2)+COUNTIFS(Data!$J:$J,$A6,Data!$C:$C,AM$1,Data!$D:$D,AM$2)</f>
        <v>0</v>
      </c>
      <c r="AN6" s="5">
        <f>COUNTIFS(Data!$I:$I,$A6,Data!$C:$C,AN$1,Data!$D:$D,AN$2)+COUNTIFS(Data!$J:$J,$A6,Data!$C:$C,AN$1,Data!$D:$D,AN$2)</f>
        <v>0</v>
      </c>
      <c r="AO6" s="5">
        <f>COUNTIFS(Data!$I:$I,$A6,Data!$C:$C,AO$1,Data!$D:$D,AO$2)+COUNTIFS(Data!$J:$J,$A6,Data!$C:$C,AO$1,Data!$D:$D,AO$2)</f>
        <v>0</v>
      </c>
      <c r="AP6" s="5">
        <f>COUNTIFS(Data!$I:$I,$A6,Data!$C:$C,AP$1,Data!$D:$D,AP$2)+COUNTIFS(Data!$J:$J,$A6,Data!$C:$C,AP$1,Data!$D:$D,AP$2)</f>
        <v>0</v>
      </c>
      <c r="AQ6" s="5">
        <f>COUNTIFS(Data!$I:$I,$A6,Data!$C:$C,AQ$1,Data!$D:$D,AQ$2)+COUNTIFS(Data!$J:$J,$A6,Data!$C:$C,AQ$1,Data!$D:$D,AQ$2)</f>
        <v>0</v>
      </c>
      <c r="AR6" s="5">
        <f>COUNTIFS(Data!$I:$I,$A6,Data!$C:$C,AR$1,Data!$D:$D,AR$2)+COUNTIFS(Data!$J:$J,$A6,Data!$C:$C,AR$1,Data!$D:$D,AR$2)</f>
        <v>0</v>
      </c>
      <c r="AS6" s="5">
        <f>COUNTIFS(Data!$I:$I,$A6,Data!$C:$C,AS$1,Data!$D:$D,AS$2)+COUNTIFS(Data!$J:$J,$A6,Data!$C:$C,AS$1,Data!$D:$D,AS$2)</f>
        <v>0</v>
      </c>
      <c r="AT6" s="5">
        <f>COUNTIFS(Data!$I:$I,$A6,Data!$C:$C,AT$1,Data!$D:$D,AT$2)+COUNTIFS(Data!$J:$J,$A6,Data!$C:$C,AT$1,Data!$D:$D,AT$2)</f>
        <v>0</v>
      </c>
      <c r="AU6" s="5">
        <f>COUNTIFS(Data!$I:$I,$A6,Data!$C:$C,AU$1,Data!$D:$D,AU$2)+COUNTIFS(Data!$J:$J,$A6,Data!$C:$C,AU$1,Data!$D:$D,AU$2)</f>
        <v>0</v>
      </c>
      <c r="AV6" s="5">
        <f>COUNTIFS(Data!$I:$I,$A6,Data!$C:$C,AV$1,Data!$D:$D,AV$2)+COUNTIFS(Data!$J:$J,$A6,Data!$C:$C,AV$1,Data!$D:$D,AV$2)</f>
        <v>0</v>
      </c>
      <c r="AW6" s="5">
        <f>COUNTIFS(Data!$I:$I,$A6,Data!$C:$C,AW$1,Data!$D:$D,AW$2)+COUNTIFS(Data!$J:$J,$A6,Data!$C:$C,AW$1,Data!$D:$D,AW$2)</f>
        <v>0</v>
      </c>
      <c r="AX6" s="5">
        <f>COUNTIFS(Data!$I:$I,$A6,Data!$C:$C,AX$1,Data!$D:$D,AX$2)+COUNTIFS(Data!$J:$J,$A6,Data!$C:$C,AX$1,Data!$D:$D,AX$2)</f>
        <v>0</v>
      </c>
      <c r="AY6" s="5">
        <f>COUNTIFS(Data!$I:$I,$A6,Data!$C:$C,AY$1,Data!$D:$D,AY$2)+COUNTIFS(Data!$J:$J,$A6,Data!$C:$C,AY$1,Data!$D:$D,AY$2)</f>
        <v>1</v>
      </c>
      <c r="AZ6" s="5">
        <f>COUNTIFS(Data!$I:$I,$A6,Data!$C:$C,AZ$1,Data!$D:$D,AZ$2)+COUNTIFS(Data!$J:$J,$A6,Data!$C:$C,AZ$1,Data!$D:$D,AZ$2)</f>
        <v>0</v>
      </c>
      <c r="BA6" s="5">
        <f>COUNTIFS(Data!$I:$I,$A6,Data!$C:$C,BA$1,Data!$D:$D,BA$2)+COUNTIFS(Data!$J:$J,$A6,Data!$C:$C,BA$1,Data!$D:$D,BA$2)</f>
        <v>0</v>
      </c>
      <c r="BB6" s="5">
        <f>COUNTIFS(Data!$I:$I,$A6,Data!$C:$C,BB$1,Data!$D:$D,BB$2)+COUNTIFS(Data!$J:$J,$A6,Data!$C:$C,BB$1,Data!$D:$D,BB$2)</f>
        <v>0</v>
      </c>
      <c r="BC6" s="5">
        <f>COUNTIFS(Data!$I:$I,$A6,Data!$C:$C,BC$1,Data!$D:$D,BC$2)+COUNTIFS(Data!$J:$J,$A6,Data!$C:$C,BC$1,Data!$D:$D,BC$2)</f>
        <v>1</v>
      </c>
      <c r="BD6" s="5">
        <f>COUNTIFS(Data!$I:$I,$A6,Data!$C:$C,BD$1,Data!$D:$D,BD$2)+COUNTIFS(Data!$J:$J,$A6,Data!$C:$C,BD$1,Data!$D:$D,BD$2)</f>
        <v>0</v>
      </c>
      <c r="BE6" s="5">
        <f>COUNTIFS(Data!$I:$I,$A6,Data!$C:$C,BE$1,Data!$D:$D,BE$2)+COUNTIFS(Data!$J:$J,$A6,Data!$C:$C,BE$1,Data!$D:$D,BE$2)</f>
        <v>0</v>
      </c>
      <c r="BF6" s="5">
        <f>COUNTIFS(Data!$I:$I,$A6,Data!$C:$C,BF$1,Data!$D:$D,BF$2)+COUNTIFS(Data!$J:$J,$A6,Data!$C:$C,BF$1,Data!$D:$D,BF$2)</f>
        <v>0</v>
      </c>
      <c r="BG6" s="5">
        <f>COUNTIFS(Data!$I:$I,$A6,Data!$C:$C,BG$1,Data!$D:$D,BG$2)+COUNTIFS(Data!$J:$J,$A6,Data!$C:$C,BG$1,Data!$D:$D,BG$2)</f>
        <v>0</v>
      </c>
      <c r="BH6" s="5">
        <f>COUNTIFS(Data!$I:$I,$A6,Data!$C:$C,BH$1,Data!$D:$D,BH$2)+COUNTIFS(Data!$J:$J,$A6,Data!$C:$C,BH$1,Data!$D:$D,BH$2)</f>
        <v>0</v>
      </c>
      <c r="BI6" s="5">
        <f>COUNTIFS(Data!$I:$I,$A6,Data!$C:$C,BI$1,Data!$D:$D,BI$2)+COUNTIFS(Data!$J:$J,$A6,Data!$C:$C,BI$1,Data!$D:$D,BI$2)</f>
        <v>0</v>
      </c>
      <c r="BJ6" s="5">
        <f>COUNTIFS(Data!$I:$I,$A6,Data!$C:$C,BJ$1,Data!$D:$D,BJ$2)+COUNTIFS(Data!$J:$J,$A6,Data!$C:$C,BJ$1,Data!$D:$D,BJ$2)</f>
        <v>1</v>
      </c>
      <c r="BK6" s="5">
        <f>COUNTIFS(Data!$I:$I,$A6,Data!$C:$C,BK$1,Data!$D:$D,BK$2)+COUNTIFS(Data!$J:$J,$A6,Data!$C:$C,BK$1,Data!$D:$D,BK$2)</f>
        <v>0</v>
      </c>
      <c r="BL6" s="5">
        <f>COUNTIFS(Data!$I:$I,$A6,Data!$C:$C,BL$1,Data!$D:$D,BL$2)+COUNTIFS(Data!$J:$J,$A6,Data!$C:$C,BL$1,Data!$D:$D,BL$2)</f>
        <v>0</v>
      </c>
      <c r="BM6" s="5">
        <f>COUNTIFS(Data!$I:$I,$A6,Data!$C:$C,BM$1,Data!$D:$D,BM$2)+COUNTIFS(Data!$J:$J,$A6,Data!$C:$C,BM$1,Data!$D:$D,BM$2)</f>
        <v>0</v>
      </c>
      <c r="BN6" s="5">
        <f>COUNTIFS(Data!$I:$I,$A6,Data!$C:$C,BN$1,Data!$D:$D,BN$2)+COUNTIFS(Data!$J:$J,$A6,Data!$C:$C,BN$1,Data!$D:$D,BN$2)</f>
        <v>0</v>
      </c>
      <c r="BO6" s="5">
        <f>COUNTIFS(Data!$I:$I,$A6,Data!$C:$C,BO$1,Data!$D:$D,BO$2)+COUNTIFS(Data!$J:$J,$A6,Data!$C:$C,BO$1,Data!$D:$D,BO$2)</f>
        <v>0</v>
      </c>
      <c r="BP6" s="5">
        <f>COUNTIFS(Data!$I:$I,$A6,Data!$C:$C,BP$1,Data!$D:$D,BP$2)+COUNTIFS(Data!$J:$J,$A6,Data!$C:$C,BP$1,Data!$D:$D,BP$2)</f>
        <v>0</v>
      </c>
      <c r="BQ6" s="5">
        <f>COUNTIFS(Data!$I:$I,$A6,Data!$C:$C,BQ$1,Data!$D:$D,BQ$2)+COUNTIFS(Data!$J:$J,$A6,Data!$C:$C,BQ$1,Data!$D:$D,BQ$2)</f>
        <v>0</v>
      </c>
      <c r="BR6" s="5">
        <f>COUNTIFS(Data!$I:$I,$A6,Data!$C:$C,BR$1,Data!$D:$D,BR$2)+COUNTIFS(Data!$J:$J,$A6,Data!$C:$C,BR$1,Data!$D:$D,BR$2)</f>
        <v>0</v>
      </c>
      <c r="BS6" s="5">
        <f>COUNTIFS(Data!$I:$I,$A6,Data!$C:$C,BS$1,Data!$D:$D,BS$2)+COUNTIFS(Data!$J:$J,$A6,Data!$C:$C,BS$1,Data!$D:$D,BS$2)</f>
        <v>0</v>
      </c>
      <c r="BT6" s="5">
        <f>COUNTIFS(Data!$I:$I,$A6,Data!$C:$C,BT$1,Data!$D:$D,BT$2)+COUNTIFS(Data!$J:$J,$A6,Data!$C:$C,BT$1,Data!$D:$D,BT$2)</f>
        <v>0</v>
      </c>
      <c r="BU6" s="5">
        <f>COUNTIFS(Data!$I:$I,$A6,Data!$C:$C,BU$1,Data!$D:$D,BU$2)+COUNTIFS(Data!$J:$J,$A6,Data!$C:$C,BU$1,Data!$D:$D,BU$2)</f>
        <v>1</v>
      </c>
      <c r="BV6" s="5">
        <f>COUNTIFS(Data!$I:$I,$A6,Data!$C:$C,BV$1,Data!$D:$D,BV$2)+COUNTIFS(Data!$J:$J,$A6,Data!$C:$C,BV$1,Data!$D:$D,BV$2)</f>
        <v>0</v>
      </c>
      <c r="BW6" s="5">
        <f>COUNTIFS(Data!$I:$I,$A6,Data!$C:$C,BW$1,Data!$D:$D,BW$2)+COUNTIFS(Data!$J:$J,$A6,Data!$C:$C,BW$1,Data!$D:$D,BW$2)</f>
        <v>0</v>
      </c>
      <c r="BX6" s="5">
        <f>COUNTIFS(Data!$I:$I,$A6,Data!$C:$C,BX$1,Data!$D:$D,BX$2)+COUNTIFS(Data!$J:$J,$A6,Data!$C:$C,BX$1,Data!$D:$D,BX$2)</f>
        <v>0</v>
      </c>
      <c r="BY6" s="5">
        <f>COUNTIFS(Data!$I:$I,$A6,Data!$C:$C,BY$1,Data!$D:$D,BY$2)+COUNTIFS(Data!$J:$J,$A6,Data!$C:$C,BY$1,Data!$D:$D,BY$2)</f>
        <v>0</v>
      </c>
      <c r="BZ6" s="5">
        <f>COUNTIFS(Data!$I:$I,$A6,Data!$C:$C,BZ$1,Data!$D:$D,BZ$2)+COUNTIFS(Data!$J:$J,$A6,Data!$C:$C,BZ$1,Data!$D:$D,BZ$2)</f>
        <v>0</v>
      </c>
      <c r="CA6" s="5">
        <f>COUNTIFS(Data!$I:$I,$A6,Data!$C:$C,CA$1,Data!$D:$D,CA$2)+COUNTIFS(Data!$J:$J,$A6,Data!$C:$C,CA$1,Data!$D:$D,CA$2)</f>
        <v>0</v>
      </c>
      <c r="CB6" s="5">
        <f>COUNTIFS(Data!$I:$I,$A6,Data!$C:$C,CB$1,Data!$D:$D,CB$2)+COUNTIFS(Data!$J:$J,$A6,Data!$C:$C,CB$1,Data!$D:$D,CB$2)</f>
        <v>0</v>
      </c>
      <c r="CC6" s="5">
        <f>COUNTIFS(Data!$I:$I,$A6,Data!$C:$C,CC$1,Data!$D:$D,CC$2)+COUNTIFS(Data!$J:$J,$A6,Data!$C:$C,CC$1,Data!$D:$D,CC$2)</f>
        <v>0</v>
      </c>
      <c r="CD6" s="5">
        <f>COUNTIFS(Data!$I:$I,$A6,Data!$C:$C,CD$1,Data!$D:$D,CD$2)+COUNTIFS(Data!$J:$J,$A6,Data!$C:$C,CD$1,Data!$D:$D,CD$2)</f>
        <v>0</v>
      </c>
      <c r="CE6" s="5">
        <f>COUNTIFS(Data!$I:$I,$A6,Data!$C:$C,CE$1,Data!$D:$D,CE$2)+COUNTIFS(Data!$J:$J,$A6,Data!$C:$C,CE$1,Data!$D:$D,CE$2)</f>
        <v>0</v>
      </c>
      <c r="CF6" s="5">
        <f>COUNTIFS(Data!$I:$I,$A6,Data!$C:$C,CF$1,Data!$D:$D,CF$2)+COUNTIFS(Data!$J:$J,$A6,Data!$C:$C,CF$1,Data!$D:$D,CF$2)</f>
        <v>0</v>
      </c>
      <c r="CG6" s="5">
        <f>COUNTIFS(Data!$I:$I,$A6,Data!$C:$C,CG$1,Data!$D:$D,CG$2)+COUNTIFS(Data!$J:$J,$A6,Data!$C:$C,CG$1,Data!$D:$D,CG$2)</f>
        <v>0</v>
      </c>
      <c r="CH6" s="5">
        <f>COUNTIFS(Data!$I:$I,$A6,Data!$C:$C,CH$1,Data!$D:$D,CH$2)+COUNTIFS(Data!$J:$J,$A6,Data!$C:$C,CH$1,Data!$D:$D,CH$2)</f>
        <v>0</v>
      </c>
      <c r="CI6" s="5">
        <f>COUNTIFS(Data!$I:$I,$A6,Data!$C:$C,CI$1,Data!$D:$D,CI$2)+COUNTIFS(Data!$J:$J,$A6,Data!$C:$C,CI$1,Data!$D:$D,CI$2)</f>
        <v>0</v>
      </c>
      <c r="CJ6" s="5">
        <f>COUNTIFS(Data!$I:$I,$A6,Data!$C:$C,CJ$1,Data!$D:$D,CJ$2)+COUNTIFS(Data!$J:$J,$A6,Data!$C:$C,CJ$1,Data!$D:$D,CJ$2)</f>
        <v>0</v>
      </c>
      <c r="CK6" s="5">
        <f>COUNTIFS(Data!$I:$I,$A6,Data!$C:$C,CK$1,Data!$D:$D,CK$2)+COUNTIFS(Data!$J:$J,$A6,Data!$C:$C,CK$1,Data!$D:$D,CK$2)</f>
        <v>0</v>
      </c>
      <c r="CL6" s="5">
        <f>COUNTIFS(Data!$I:$I,$A6,Data!$C:$C,CL$1,Data!$D:$D,CL$2)+COUNTIFS(Data!$J:$J,$A6,Data!$C:$C,CL$1,Data!$D:$D,CL$2)</f>
        <v>0</v>
      </c>
      <c r="CM6" s="5">
        <f>COUNTIFS(Data!$I:$I,$A6,Data!$C:$C,CM$1,Data!$D:$D,CM$2)+COUNTIFS(Data!$J:$J,$A6,Data!$C:$C,CM$1,Data!$D:$D,CM$2)</f>
        <v>0</v>
      </c>
      <c r="CN6" s="5">
        <f>COUNTIFS(Data!$I:$I,$A6,Data!$C:$C,CN$1,Data!$D:$D,CN$2)+COUNTIFS(Data!$J:$J,$A6,Data!$C:$C,CN$1,Data!$D:$D,CN$2)</f>
        <v>0</v>
      </c>
      <c r="CO6" s="5">
        <f>COUNTIFS(Data!$I:$I,$A6,Data!$C:$C,CO$1,Data!$D:$D,CO$2)+COUNTIFS(Data!$J:$J,$A6,Data!$C:$C,CO$1,Data!$D:$D,CO$2)</f>
        <v>0</v>
      </c>
      <c r="CP6" s="5">
        <f>COUNTIFS(Data!$I:$I,$A6,Data!$C:$C,CP$1,Data!$D:$D,CP$2)+COUNTIFS(Data!$J:$J,$A6,Data!$C:$C,CP$1,Data!$D:$D,CP$2)</f>
        <v>0</v>
      </c>
      <c r="CQ6" s="5">
        <f>COUNTIFS(Data!$I:$I,$A6,Data!$C:$C,CQ$1,Data!$D:$D,CQ$2)+COUNTIFS(Data!$J:$J,$A6,Data!$C:$C,CQ$1,Data!$D:$D,CQ$2)</f>
        <v>0</v>
      </c>
      <c r="CR6" s="5">
        <f>COUNTIFS(Data!$I:$I,$A6,Data!$C:$C,CR$1,Data!$D:$D,CR$2)+COUNTIFS(Data!$J:$J,$A6,Data!$C:$C,CR$1,Data!$D:$D,CR$2)</f>
        <v>0</v>
      </c>
      <c r="CS6" s="5">
        <f>COUNTIFS(Data!$I:$I,$A6,Data!$C:$C,CS$1,Data!$D:$D,CS$2)+COUNTIFS(Data!$J:$J,$A6,Data!$C:$C,CS$1,Data!$D:$D,CS$2)</f>
        <v>0</v>
      </c>
      <c r="CT6" s="5">
        <f>COUNTIFS(Data!$I:$I,$A6,Data!$C:$C,CT$1,Data!$D:$D,CT$2)+COUNTIFS(Data!$J:$J,$A6,Data!$C:$C,CT$1,Data!$D:$D,CT$2)</f>
        <v>0</v>
      </c>
      <c r="CU6" s="5">
        <f>COUNTIFS(Data!$I:$I,$A6,Data!$C:$C,CU$1,Data!$D:$D,CU$2)+COUNTIFS(Data!$J:$J,$A6,Data!$C:$C,CU$1,Data!$D:$D,CU$2)</f>
        <v>0</v>
      </c>
      <c r="CV6" s="5">
        <f>COUNTIFS(Data!$I:$I,$A6,Data!$C:$C,CV$1,Data!$D:$D,CV$2)+COUNTIFS(Data!$J:$J,$A6,Data!$C:$C,CV$1,Data!$D:$D,CV$2)</f>
        <v>0</v>
      </c>
      <c r="CW6" s="5">
        <f t="shared" ref="CW6:CX6" si="5">SUMIF($B$2:$CV$2,CW$2, $B6:$CV6)</f>
        <v>3</v>
      </c>
      <c r="CX6" s="5">
        <f t="shared" si="5"/>
        <v>2</v>
      </c>
      <c r="CY6" s="5">
        <f t="shared" si="3"/>
        <v>5</v>
      </c>
    </row>
    <row r="7">
      <c r="A7" s="5" t="str">
        <f>Countries!A5</f>
        <v>AZE</v>
      </c>
      <c r="B7" s="5">
        <f>COUNTIFS(Data!$I:$I,$A7,Data!$C:$C,B$1,Data!$D:$D,B$2)+COUNTIFS(Data!$J:$J,$A7,Data!$C:$C,B$1,Data!$D:$D,B$2)</f>
        <v>0</v>
      </c>
      <c r="C7" s="5">
        <f>COUNTIFS(Data!$I:$I,$A7,Data!$C:$C,C$1,Data!$D:$D,C$2)+COUNTIFS(Data!$J:$J,$A7,Data!$C:$C,C$1,Data!$D:$D,C$2)</f>
        <v>0</v>
      </c>
      <c r="D7" s="5">
        <f>COUNTIFS(Data!$I:$I,$A7,Data!$C:$C,D$1,Data!$D:$D,D$2)+COUNTIFS(Data!$J:$J,$A7,Data!$C:$C,D$1,Data!$D:$D,D$2)</f>
        <v>0</v>
      </c>
      <c r="E7" s="5">
        <f>COUNTIFS(Data!$I:$I,$A7,Data!$C:$C,E$1,Data!$D:$D,E$2)+COUNTIFS(Data!$J:$J,$A7,Data!$C:$C,E$1,Data!$D:$D,E$2)</f>
        <v>0</v>
      </c>
      <c r="F7" s="5">
        <f>COUNTIFS(Data!$I:$I,$A7,Data!$C:$C,F$1,Data!$D:$D,F$2)+COUNTIFS(Data!$J:$J,$A7,Data!$C:$C,F$1,Data!$D:$D,F$2)</f>
        <v>0</v>
      </c>
      <c r="G7" s="5">
        <f>COUNTIFS(Data!$I:$I,$A7,Data!$C:$C,G$1,Data!$D:$D,G$2)+COUNTIFS(Data!$J:$J,$A7,Data!$C:$C,G$1,Data!$D:$D,G$2)</f>
        <v>0</v>
      </c>
      <c r="H7" s="5">
        <f>COUNTIFS(Data!$I:$I,$A7,Data!$C:$C,H$1,Data!$D:$D,H$2)+COUNTIFS(Data!$J:$J,$A7,Data!$C:$C,H$1,Data!$D:$D,H$2)</f>
        <v>0</v>
      </c>
      <c r="I7" s="5">
        <f>COUNTIFS(Data!$I:$I,$A7,Data!$C:$C,I$1,Data!$D:$D,I$2)+COUNTIFS(Data!$J:$J,$A7,Data!$C:$C,I$1,Data!$D:$D,I$2)</f>
        <v>0</v>
      </c>
      <c r="J7" s="5">
        <f>COUNTIFS(Data!$I:$I,$A7,Data!$C:$C,J$1,Data!$D:$D,J$2)+COUNTIFS(Data!$J:$J,$A7,Data!$C:$C,J$1,Data!$D:$D,J$2)</f>
        <v>0</v>
      </c>
      <c r="K7" s="5">
        <f>COUNTIFS(Data!$I:$I,$A7,Data!$C:$C,K$1,Data!$D:$D,K$2)+COUNTIFS(Data!$J:$J,$A7,Data!$C:$C,K$1,Data!$D:$D,K$2)</f>
        <v>0</v>
      </c>
      <c r="L7" s="5">
        <f>COUNTIFS(Data!$I:$I,$A7,Data!$C:$C,L$1,Data!$D:$D,L$2)+COUNTIFS(Data!$J:$J,$A7,Data!$C:$C,L$1,Data!$D:$D,L$2)</f>
        <v>0</v>
      </c>
      <c r="M7" s="5">
        <f>COUNTIFS(Data!$I:$I,$A7,Data!$C:$C,M$1,Data!$D:$D,M$2)+COUNTIFS(Data!$J:$J,$A7,Data!$C:$C,M$1,Data!$D:$D,M$2)</f>
        <v>0</v>
      </c>
      <c r="N7" s="5">
        <f>COUNTIFS(Data!$I:$I,$A7,Data!$C:$C,N$1,Data!$D:$D,N$2)+COUNTIFS(Data!$J:$J,$A7,Data!$C:$C,N$1,Data!$D:$D,N$2)</f>
        <v>0</v>
      </c>
      <c r="O7" s="5">
        <f>COUNTIFS(Data!$I:$I,$A7,Data!$C:$C,O$1,Data!$D:$D,O$2)+COUNTIFS(Data!$J:$J,$A7,Data!$C:$C,O$1,Data!$D:$D,O$2)</f>
        <v>0</v>
      </c>
      <c r="P7" s="5">
        <f>COUNTIFS(Data!$I:$I,$A7,Data!$C:$C,P$1,Data!$D:$D,P$2)+COUNTIFS(Data!$J:$J,$A7,Data!$C:$C,P$1,Data!$D:$D,P$2)</f>
        <v>0</v>
      </c>
      <c r="Q7" s="5">
        <f>COUNTIFS(Data!$I:$I,$A7,Data!$C:$C,Q$1,Data!$D:$D,Q$2)+COUNTIFS(Data!$J:$J,$A7,Data!$C:$C,Q$1,Data!$D:$D,Q$2)</f>
        <v>0</v>
      </c>
      <c r="R7" s="5">
        <f>COUNTIFS(Data!$I:$I,$A7,Data!$C:$C,R$1,Data!$D:$D,R$2)+COUNTIFS(Data!$J:$J,$A7,Data!$C:$C,R$1,Data!$D:$D,R$2)</f>
        <v>0</v>
      </c>
      <c r="S7" s="5">
        <f>COUNTIFS(Data!$I:$I,$A7,Data!$C:$C,S$1,Data!$D:$D,S$2)+COUNTIFS(Data!$J:$J,$A7,Data!$C:$C,S$1,Data!$D:$D,S$2)</f>
        <v>0</v>
      </c>
      <c r="T7" s="5">
        <f>COUNTIFS(Data!$I:$I,$A7,Data!$C:$C,T$1,Data!$D:$D,T$2)+COUNTIFS(Data!$J:$J,$A7,Data!$C:$C,T$1,Data!$D:$D,T$2)</f>
        <v>0</v>
      </c>
      <c r="U7" s="5">
        <f>COUNTIFS(Data!$I:$I,$A7,Data!$C:$C,U$1,Data!$D:$D,U$2)+COUNTIFS(Data!$J:$J,$A7,Data!$C:$C,U$1,Data!$D:$D,U$2)</f>
        <v>0</v>
      </c>
      <c r="V7" s="5">
        <f>COUNTIFS(Data!$I:$I,$A7,Data!$C:$C,V$1,Data!$D:$D,V$2)+COUNTIFS(Data!$J:$J,$A7,Data!$C:$C,V$1,Data!$D:$D,V$2)</f>
        <v>1</v>
      </c>
      <c r="W7" s="5">
        <f>COUNTIFS(Data!$I:$I,$A7,Data!$C:$C,W$1,Data!$D:$D,W$2)+COUNTIFS(Data!$J:$J,$A7,Data!$C:$C,W$1,Data!$D:$D,W$2)</f>
        <v>0</v>
      </c>
      <c r="X7" s="5">
        <f>COUNTIFS(Data!$I:$I,$A7,Data!$C:$C,X$1,Data!$D:$D,X$2)+COUNTIFS(Data!$J:$J,$A7,Data!$C:$C,X$1,Data!$D:$D,X$2)</f>
        <v>0</v>
      </c>
      <c r="Y7" s="5">
        <f>COUNTIFS(Data!$I:$I,$A7,Data!$C:$C,Y$1,Data!$D:$D,Y$2)+COUNTIFS(Data!$J:$J,$A7,Data!$C:$C,Y$1,Data!$D:$D,Y$2)</f>
        <v>0</v>
      </c>
      <c r="Z7" s="5">
        <f>COUNTIFS(Data!$I:$I,$A7,Data!$C:$C,Z$1,Data!$D:$D,Z$2)+COUNTIFS(Data!$J:$J,$A7,Data!$C:$C,Z$1,Data!$D:$D,Z$2)</f>
        <v>0</v>
      </c>
      <c r="AA7" s="5">
        <f>COUNTIFS(Data!$I:$I,$A7,Data!$C:$C,AA$1,Data!$D:$D,AA$2)+COUNTIFS(Data!$J:$J,$A7,Data!$C:$C,AA$1,Data!$D:$D,AA$2)</f>
        <v>0</v>
      </c>
      <c r="AB7" s="5">
        <f>COUNTIFS(Data!$I:$I,$A7,Data!$C:$C,AB$1,Data!$D:$D,AB$2)+COUNTIFS(Data!$J:$J,$A7,Data!$C:$C,AB$1,Data!$D:$D,AB$2)</f>
        <v>0</v>
      </c>
      <c r="AC7" s="5">
        <f>COUNTIFS(Data!$I:$I,$A7,Data!$C:$C,AC$1,Data!$D:$D,AC$2)+COUNTIFS(Data!$J:$J,$A7,Data!$C:$C,AC$1,Data!$D:$D,AC$2)</f>
        <v>0</v>
      </c>
      <c r="AD7" s="5">
        <f>COUNTIFS(Data!$I:$I,$A7,Data!$C:$C,AD$1,Data!$D:$D,AD$2)+COUNTIFS(Data!$J:$J,$A7,Data!$C:$C,AD$1,Data!$D:$D,AD$2)</f>
        <v>0</v>
      </c>
      <c r="AE7" s="5">
        <f>COUNTIFS(Data!$I:$I,$A7,Data!$C:$C,AE$1,Data!$D:$D,AE$2)+COUNTIFS(Data!$J:$J,$A7,Data!$C:$C,AE$1,Data!$D:$D,AE$2)</f>
        <v>0</v>
      </c>
      <c r="AF7" s="5">
        <f>COUNTIFS(Data!$I:$I,$A7,Data!$C:$C,AF$1,Data!$D:$D,AF$2)+COUNTIFS(Data!$J:$J,$A7,Data!$C:$C,AF$1,Data!$D:$D,AF$2)</f>
        <v>0</v>
      </c>
      <c r="AG7" s="5">
        <f>COUNTIFS(Data!$I:$I,$A7,Data!$C:$C,AG$1,Data!$D:$D,AG$2)+COUNTIFS(Data!$J:$J,$A7,Data!$C:$C,AG$1,Data!$D:$D,AG$2)</f>
        <v>0</v>
      </c>
      <c r="AH7" s="5">
        <f>COUNTIFS(Data!$I:$I,$A7,Data!$C:$C,AH$1,Data!$D:$D,AH$2)+COUNTIFS(Data!$J:$J,$A7,Data!$C:$C,AH$1,Data!$D:$D,AH$2)</f>
        <v>0</v>
      </c>
      <c r="AI7" s="5">
        <f>COUNTIFS(Data!$I:$I,$A7,Data!$C:$C,AI$1,Data!$D:$D,AI$2)+COUNTIFS(Data!$J:$J,$A7,Data!$C:$C,AI$1,Data!$D:$D,AI$2)</f>
        <v>0</v>
      </c>
      <c r="AJ7" s="5">
        <f>COUNTIFS(Data!$I:$I,$A7,Data!$C:$C,AJ$1,Data!$D:$D,AJ$2)+COUNTIFS(Data!$J:$J,$A7,Data!$C:$C,AJ$1,Data!$D:$D,AJ$2)</f>
        <v>0</v>
      </c>
      <c r="AK7" s="5">
        <f>COUNTIFS(Data!$I:$I,$A7,Data!$C:$C,AK$1,Data!$D:$D,AK$2)+COUNTIFS(Data!$J:$J,$A7,Data!$C:$C,AK$1,Data!$D:$D,AK$2)</f>
        <v>0</v>
      </c>
      <c r="AL7" s="5">
        <f>COUNTIFS(Data!$I:$I,$A7,Data!$C:$C,AL$1,Data!$D:$D,AL$2)+COUNTIFS(Data!$J:$J,$A7,Data!$C:$C,AL$1,Data!$D:$D,AL$2)</f>
        <v>0</v>
      </c>
      <c r="AM7" s="5">
        <f>COUNTIFS(Data!$I:$I,$A7,Data!$C:$C,AM$1,Data!$D:$D,AM$2)+COUNTIFS(Data!$J:$J,$A7,Data!$C:$C,AM$1,Data!$D:$D,AM$2)</f>
        <v>0</v>
      </c>
      <c r="AN7" s="5">
        <f>COUNTIFS(Data!$I:$I,$A7,Data!$C:$C,AN$1,Data!$D:$D,AN$2)+COUNTIFS(Data!$J:$J,$A7,Data!$C:$C,AN$1,Data!$D:$D,AN$2)</f>
        <v>0</v>
      </c>
      <c r="AO7" s="5">
        <f>COUNTIFS(Data!$I:$I,$A7,Data!$C:$C,AO$1,Data!$D:$D,AO$2)+COUNTIFS(Data!$J:$J,$A7,Data!$C:$C,AO$1,Data!$D:$D,AO$2)</f>
        <v>0</v>
      </c>
      <c r="AP7" s="5">
        <f>COUNTIFS(Data!$I:$I,$A7,Data!$C:$C,AP$1,Data!$D:$D,AP$2)+COUNTIFS(Data!$J:$J,$A7,Data!$C:$C,AP$1,Data!$D:$D,AP$2)</f>
        <v>0</v>
      </c>
      <c r="AQ7" s="5">
        <f>COUNTIFS(Data!$I:$I,$A7,Data!$C:$C,AQ$1,Data!$D:$D,AQ$2)+COUNTIFS(Data!$J:$J,$A7,Data!$C:$C,AQ$1,Data!$D:$D,AQ$2)</f>
        <v>0</v>
      </c>
      <c r="AR7" s="5">
        <f>COUNTIFS(Data!$I:$I,$A7,Data!$C:$C,AR$1,Data!$D:$D,AR$2)+COUNTIFS(Data!$J:$J,$A7,Data!$C:$C,AR$1,Data!$D:$D,AR$2)</f>
        <v>0</v>
      </c>
      <c r="AS7" s="5">
        <f>COUNTIFS(Data!$I:$I,$A7,Data!$C:$C,AS$1,Data!$D:$D,AS$2)+COUNTIFS(Data!$J:$J,$A7,Data!$C:$C,AS$1,Data!$D:$D,AS$2)</f>
        <v>0</v>
      </c>
      <c r="AT7" s="5">
        <f>COUNTIFS(Data!$I:$I,$A7,Data!$C:$C,AT$1,Data!$D:$D,AT$2)+COUNTIFS(Data!$J:$J,$A7,Data!$C:$C,AT$1,Data!$D:$D,AT$2)</f>
        <v>0</v>
      </c>
      <c r="AU7" s="5">
        <f>COUNTIFS(Data!$I:$I,$A7,Data!$C:$C,AU$1,Data!$D:$D,AU$2)+COUNTIFS(Data!$J:$J,$A7,Data!$C:$C,AU$1,Data!$D:$D,AU$2)</f>
        <v>0</v>
      </c>
      <c r="AV7" s="5">
        <f>COUNTIFS(Data!$I:$I,$A7,Data!$C:$C,AV$1,Data!$D:$D,AV$2)+COUNTIFS(Data!$J:$J,$A7,Data!$C:$C,AV$1,Data!$D:$D,AV$2)</f>
        <v>0</v>
      </c>
      <c r="AW7" s="5">
        <f>COUNTIFS(Data!$I:$I,$A7,Data!$C:$C,AW$1,Data!$D:$D,AW$2)+COUNTIFS(Data!$J:$J,$A7,Data!$C:$C,AW$1,Data!$D:$D,AW$2)</f>
        <v>0</v>
      </c>
      <c r="AX7" s="5">
        <f>COUNTIFS(Data!$I:$I,$A7,Data!$C:$C,AX$1,Data!$D:$D,AX$2)+COUNTIFS(Data!$J:$J,$A7,Data!$C:$C,AX$1,Data!$D:$D,AX$2)</f>
        <v>0</v>
      </c>
      <c r="AY7" s="5">
        <f>COUNTIFS(Data!$I:$I,$A7,Data!$C:$C,AY$1,Data!$D:$D,AY$2)+COUNTIFS(Data!$J:$J,$A7,Data!$C:$C,AY$1,Data!$D:$D,AY$2)</f>
        <v>0</v>
      </c>
      <c r="AZ7" s="5">
        <f>COUNTIFS(Data!$I:$I,$A7,Data!$C:$C,AZ$1,Data!$D:$D,AZ$2)+COUNTIFS(Data!$J:$J,$A7,Data!$C:$C,AZ$1,Data!$D:$D,AZ$2)</f>
        <v>0</v>
      </c>
      <c r="BA7" s="5">
        <f>COUNTIFS(Data!$I:$I,$A7,Data!$C:$C,BA$1,Data!$D:$D,BA$2)+COUNTIFS(Data!$J:$J,$A7,Data!$C:$C,BA$1,Data!$D:$D,BA$2)</f>
        <v>1</v>
      </c>
      <c r="BB7" s="5">
        <f>COUNTIFS(Data!$I:$I,$A7,Data!$C:$C,BB$1,Data!$D:$D,BB$2)+COUNTIFS(Data!$J:$J,$A7,Data!$C:$C,BB$1,Data!$D:$D,BB$2)</f>
        <v>0</v>
      </c>
      <c r="BC7" s="5">
        <f>COUNTIFS(Data!$I:$I,$A7,Data!$C:$C,BC$1,Data!$D:$D,BC$2)+COUNTIFS(Data!$J:$J,$A7,Data!$C:$C,BC$1,Data!$D:$D,BC$2)</f>
        <v>0</v>
      </c>
      <c r="BD7" s="5">
        <f>COUNTIFS(Data!$I:$I,$A7,Data!$C:$C,BD$1,Data!$D:$D,BD$2)+COUNTIFS(Data!$J:$J,$A7,Data!$C:$C,BD$1,Data!$D:$D,BD$2)</f>
        <v>0</v>
      </c>
      <c r="BE7" s="5">
        <f>COUNTIFS(Data!$I:$I,$A7,Data!$C:$C,BE$1,Data!$D:$D,BE$2)+COUNTIFS(Data!$J:$J,$A7,Data!$C:$C,BE$1,Data!$D:$D,BE$2)</f>
        <v>0</v>
      </c>
      <c r="BF7" s="5">
        <f>COUNTIFS(Data!$I:$I,$A7,Data!$C:$C,BF$1,Data!$D:$D,BF$2)+COUNTIFS(Data!$J:$J,$A7,Data!$C:$C,BF$1,Data!$D:$D,BF$2)</f>
        <v>0</v>
      </c>
      <c r="BG7" s="5">
        <f>COUNTIFS(Data!$I:$I,$A7,Data!$C:$C,BG$1,Data!$D:$D,BG$2)+COUNTIFS(Data!$J:$J,$A7,Data!$C:$C,BG$1,Data!$D:$D,BG$2)</f>
        <v>0</v>
      </c>
      <c r="BH7" s="5">
        <f>COUNTIFS(Data!$I:$I,$A7,Data!$C:$C,BH$1,Data!$D:$D,BH$2)+COUNTIFS(Data!$J:$J,$A7,Data!$C:$C,BH$1,Data!$D:$D,BH$2)</f>
        <v>0</v>
      </c>
      <c r="BI7" s="5">
        <f>COUNTIFS(Data!$I:$I,$A7,Data!$C:$C,BI$1,Data!$D:$D,BI$2)+COUNTIFS(Data!$J:$J,$A7,Data!$C:$C,BI$1,Data!$D:$D,BI$2)</f>
        <v>0</v>
      </c>
      <c r="BJ7" s="5">
        <f>COUNTIFS(Data!$I:$I,$A7,Data!$C:$C,BJ$1,Data!$D:$D,BJ$2)+COUNTIFS(Data!$J:$J,$A7,Data!$C:$C,BJ$1,Data!$D:$D,BJ$2)</f>
        <v>0</v>
      </c>
      <c r="BK7" s="5">
        <f>COUNTIFS(Data!$I:$I,$A7,Data!$C:$C,BK$1,Data!$D:$D,BK$2)+COUNTIFS(Data!$J:$J,$A7,Data!$C:$C,BK$1,Data!$D:$D,BK$2)</f>
        <v>0</v>
      </c>
      <c r="BL7" s="5">
        <f>COUNTIFS(Data!$I:$I,$A7,Data!$C:$C,BL$1,Data!$D:$D,BL$2)+COUNTIFS(Data!$J:$J,$A7,Data!$C:$C,BL$1,Data!$D:$D,BL$2)</f>
        <v>0</v>
      </c>
      <c r="BM7" s="5">
        <f>COUNTIFS(Data!$I:$I,$A7,Data!$C:$C,BM$1,Data!$D:$D,BM$2)+COUNTIFS(Data!$J:$J,$A7,Data!$C:$C,BM$1,Data!$D:$D,BM$2)</f>
        <v>0</v>
      </c>
      <c r="BN7" s="5">
        <f>COUNTIFS(Data!$I:$I,$A7,Data!$C:$C,BN$1,Data!$D:$D,BN$2)+COUNTIFS(Data!$J:$J,$A7,Data!$C:$C,BN$1,Data!$D:$D,BN$2)</f>
        <v>0</v>
      </c>
      <c r="BO7" s="5">
        <f>COUNTIFS(Data!$I:$I,$A7,Data!$C:$C,BO$1,Data!$D:$D,BO$2)+COUNTIFS(Data!$J:$J,$A7,Data!$C:$C,BO$1,Data!$D:$D,BO$2)</f>
        <v>0</v>
      </c>
      <c r="BP7" s="5">
        <f>COUNTIFS(Data!$I:$I,$A7,Data!$C:$C,BP$1,Data!$D:$D,BP$2)+COUNTIFS(Data!$J:$J,$A7,Data!$C:$C,BP$1,Data!$D:$D,BP$2)</f>
        <v>0</v>
      </c>
      <c r="BQ7" s="5">
        <f>COUNTIFS(Data!$I:$I,$A7,Data!$C:$C,BQ$1,Data!$D:$D,BQ$2)+COUNTIFS(Data!$J:$J,$A7,Data!$C:$C,BQ$1,Data!$D:$D,BQ$2)</f>
        <v>0</v>
      </c>
      <c r="BR7" s="5">
        <f>COUNTIFS(Data!$I:$I,$A7,Data!$C:$C,BR$1,Data!$D:$D,BR$2)+COUNTIFS(Data!$J:$J,$A7,Data!$C:$C,BR$1,Data!$D:$D,BR$2)</f>
        <v>0</v>
      </c>
      <c r="BS7" s="5">
        <f>COUNTIFS(Data!$I:$I,$A7,Data!$C:$C,BS$1,Data!$D:$D,BS$2)+COUNTIFS(Data!$J:$J,$A7,Data!$C:$C,BS$1,Data!$D:$D,BS$2)</f>
        <v>0</v>
      </c>
      <c r="BT7" s="5">
        <f>COUNTIFS(Data!$I:$I,$A7,Data!$C:$C,BT$1,Data!$D:$D,BT$2)+COUNTIFS(Data!$J:$J,$A7,Data!$C:$C,BT$1,Data!$D:$D,BT$2)</f>
        <v>0</v>
      </c>
      <c r="BU7" s="5">
        <f>COUNTIFS(Data!$I:$I,$A7,Data!$C:$C,BU$1,Data!$D:$D,BU$2)+COUNTIFS(Data!$J:$J,$A7,Data!$C:$C,BU$1,Data!$D:$D,BU$2)</f>
        <v>0</v>
      </c>
      <c r="BV7" s="5">
        <f>COUNTIFS(Data!$I:$I,$A7,Data!$C:$C,BV$1,Data!$D:$D,BV$2)+COUNTIFS(Data!$J:$J,$A7,Data!$C:$C,BV$1,Data!$D:$D,BV$2)</f>
        <v>0</v>
      </c>
      <c r="BW7" s="5">
        <f>COUNTIFS(Data!$I:$I,$A7,Data!$C:$C,BW$1,Data!$D:$D,BW$2)+COUNTIFS(Data!$J:$J,$A7,Data!$C:$C,BW$1,Data!$D:$D,BW$2)</f>
        <v>0</v>
      </c>
      <c r="BX7" s="5">
        <f>COUNTIFS(Data!$I:$I,$A7,Data!$C:$C,BX$1,Data!$D:$D,BX$2)+COUNTIFS(Data!$J:$J,$A7,Data!$C:$C,BX$1,Data!$D:$D,BX$2)</f>
        <v>0</v>
      </c>
      <c r="BY7" s="5">
        <f>COUNTIFS(Data!$I:$I,$A7,Data!$C:$C,BY$1,Data!$D:$D,BY$2)+COUNTIFS(Data!$J:$J,$A7,Data!$C:$C,BY$1,Data!$D:$D,BY$2)</f>
        <v>0</v>
      </c>
      <c r="BZ7" s="5">
        <f>COUNTIFS(Data!$I:$I,$A7,Data!$C:$C,BZ$1,Data!$D:$D,BZ$2)+COUNTIFS(Data!$J:$J,$A7,Data!$C:$C,BZ$1,Data!$D:$D,BZ$2)</f>
        <v>0</v>
      </c>
      <c r="CA7" s="5">
        <f>COUNTIFS(Data!$I:$I,$A7,Data!$C:$C,CA$1,Data!$D:$D,CA$2)+COUNTIFS(Data!$J:$J,$A7,Data!$C:$C,CA$1,Data!$D:$D,CA$2)</f>
        <v>0</v>
      </c>
      <c r="CB7" s="5">
        <f>COUNTIFS(Data!$I:$I,$A7,Data!$C:$C,CB$1,Data!$D:$D,CB$2)+COUNTIFS(Data!$J:$J,$A7,Data!$C:$C,CB$1,Data!$D:$D,CB$2)</f>
        <v>0</v>
      </c>
      <c r="CC7" s="5">
        <f>COUNTIFS(Data!$I:$I,$A7,Data!$C:$C,CC$1,Data!$D:$D,CC$2)+COUNTIFS(Data!$J:$J,$A7,Data!$C:$C,CC$1,Data!$D:$D,CC$2)</f>
        <v>0</v>
      </c>
      <c r="CD7" s="5">
        <f>COUNTIFS(Data!$I:$I,$A7,Data!$C:$C,CD$1,Data!$D:$D,CD$2)+COUNTIFS(Data!$J:$J,$A7,Data!$C:$C,CD$1,Data!$D:$D,CD$2)</f>
        <v>0</v>
      </c>
      <c r="CE7" s="5">
        <f>COUNTIFS(Data!$I:$I,$A7,Data!$C:$C,CE$1,Data!$D:$D,CE$2)+COUNTIFS(Data!$J:$J,$A7,Data!$C:$C,CE$1,Data!$D:$D,CE$2)</f>
        <v>0</v>
      </c>
      <c r="CF7" s="5">
        <f>COUNTIFS(Data!$I:$I,$A7,Data!$C:$C,CF$1,Data!$D:$D,CF$2)+COUNTIFS(Data!$J:$J,$A7,Data!$C:$C,CF$1,Data!$D:$D,CF$2)</f>
        <v>0</v>
      </c>
      <c r="CG7" s="5">
        <f>COUNTIFS(Data!$I:$I,$A7,Data!$C:$C,CG$1,Data!$D:$D,CG$2)+COUNTIFS(Data!$J:$J,$A7,Data!$C:$C,CG$1,Data!$D:$D,CG$2)</f>
        <v>0</v>
      </c>
      <c r="CH7" s="5">
        <f>COUNTIFS(Data!$I:$I,$A7,Data!$C:$C,CH$1,Data!$D:$D,CH$2)+COUNTIFS(Data!$J:$J,$A7,Data!$C:$C,CH$1,Data!$D:$D,CH$2)</f>
        <v>0</v>
      </c>
      <c r="CI7" s="5">
        <f>COUNTIFS(Data!$I:$I,$A7,Data!$C:$C,CI$1,Data!$D:$D,CI$2)+COUNTIFS(Data!$J:$J,$A7,Data!$C:$C,CI$1,Data!$D:$D,CI$2)</f>
        <v>0</v>
      </c>
      <c r="CJ7" s="5">
        <f>COUNTIFS(Data!$I:$I,$A7,Data!$C:$C,CJ$1,Data!$D:$D,CJ$2)+COUNTIFS(Data!$J:$J,$A7,Data!$C:$C,CJ$1,Data!$D:$D,CJ$2)</f>
        <v>0</v>
      </c>
      <c r="CK7" s="5">
        <f>COUNTIFS(Data!$I:$I,$A7,Data!$C:$C,CK$1,Data!$D:$D,CK$2)+COUNTIFS(Data!$J:$J,$A7,Data!$C:$C,CK$1,Data!$D:$D,CK$2)</f>
        <v>0</v>
      </c>
      <c r="CL7" s="5">
        <f>COUNTIFS(Data!$I:$I,$A7,Data!$C:$C,CL$1,Data!$D:$D,CL$2)+COUNTIFS(Data!$J:$J,$A7,Data!$C:$C,CL$1,Data!$D:$D,CL$2)</f>
        <v>0</v>
      </c>
      <c r="CM7" s="5">
        <f>COUNTIFS(Data!$I:$I,$A7,Data!$C:$C,CM$1,Data!$D:$D,CM$2)+COUNTIFS(Data!$J:$J,$A7,Data!$C:$C,CM$1,Data!$D:$D,CM$2)</f>
        <v>0</v>
      </c>
      <c r="CN7" s="5">
        <f>COUNTIFS(Data!$I:$I,$A7,Data!$C:$C,CN$1,Data!$D:$D,CN$2)+COUNTIFS(Data!$J:$J,$A7,Data!$C:$C,CN$1,Data!$D:$D,CN$2)</f>
        <v>0</v>
      </c>
      <c r="CO7" s="5">
        <f>COUNTIFS(Data!$I:$I,$A7,Data!$C:$C,CO$1,Data!$D:$D,CO$2)+COUNTIFS(Data!$J:$J,$A7,Data!$C:$C,CO$1,Data!$D:$D,CO$2)</f>
        <v>0</v>
      </c>
      <c r="CP7" s="5">
        <f>COUNTIFS(Data!$I:$I,$A7,Data!$C:$C,CP$1,Data!$D:$D,CP$2)+COUNTIFS(Data!$J:$J,$A7,Data!$C:$C,CP$1,Data!$D:$D,CP$2)</f>
        <v>0</v>
      </c>
      <c r="CQ7" s="5">
        <f>COUNTIFS(Data!$I:$I,$A7,Data!$C:$C,CQ$1,Data!$D:$D,CQ$2)+COUNTIFS(Data!$J:$J,$A7,Data!$C:$C,CQ$1,Data!$D:$D,CQ$2)</f>
        <v>0</v>
      </c>
      <c r="CR7" s="5">
        <f>COUNTIFS(Data!$I:$I,$A7,Data!$C:$C,CR$1,Data!$D:$D,CR$2)+COUNTIFS(Data!$J:$J,$A7,Data!$C:$C,CR$1,Data!$D:$D,CR$2)</f>
        <v>0</v>
      </c>
      <c r="CS7" s="5">
        <f>COUNTIFS(Data!$I:$I,$A7,Data!$C:$C,CS$1,Data!$D:$D,CS$2)+COUNTIFS(Data!$J:$J,$A7,Data!$C:$C,CS$1,Data!$D:$D,CS$2)</f>
        <v>0</v>
      </c>
      <c r="CT7" s="5">
        <f>COUNTIFS(Data!$I:$I,$A7,Data!$C:$C,CT$1,Data!$D:$D,CT$2)+COUNTIFS(Data!$J:$J,$A7,Data!$C:$C,CT$1,Data!$D:$D,CT$2)</f>
        <v>0</v>
      </c>
      <c r="CU7" s="5">
        <f>COUNTIFS(Data!$I:$I,$A7,Data!$C:$C,CU$1,Data!$D:$D,CU$2)+COUNTIFS(Data!$J:$J,$A7,Data!$C:$C,CU$1,Data!$D:$D,CU$2)</f>
        <v>1</v>
      </c>
      <c r="CV7" s="5">
        <f>COUNTIFS(Data!$I:$I,$A7,Data!$C:$C,CV$1,Data!$D:$D,CV$2)+COUNTIFS(Data!$J:$J,$A7,Data!$C:$C,CV$1,Data!$D:$D,CV$2)</f>
        <v>1</v>
      </c>
      <c r="CW7" s="5">
        <f t="shared" ref="CW7:CX7" si="6">SUMIF($B$2:$CV$2,CW$2, $B7:$CV7)</f>
        <v>2</v>
      </c>
      <c r="CX7" s="5">
        <f t="shared" si="6"/>
        <v>2</v>
      </c>
      <c r="CY7" s="5">
        <f t="shared" si="3"/>
        <v>4</v>
      </c>
    </row>
    <row r="8">
      <c r="A8" s="5" t="str">
        <f>Countries!A6</f>
        <v>BAH</v>
      </c>
      <c r="B8" s="5">
        <f>COUNTIFS(Data!$I:$I,$A8,Data!$C:$C,B$1,Data!$D:$D,B$2)+COUNTIFS(Data!$J:$J,$A8,Data!$C:$C,B$1,Data!$D:$D,B$2)</f>
        <v>0</v>
      </c>
      <c r="C8" s="5">
        <f>COUNTIFS(Data!$I:$I,$A8,Data!$C:$C,C$1,Data!$D:$D,C$2)+COUNTIFS(Data!$J:$J,$A8,Data!$C:$C,C$1,Data!$D:$D,C$2)</f>
        <v>0</v>
      </c>
      <c r="D8" s="5">
        <f>COUNTIFS(Data!$I:$I,$A8,Data!$C:$C,D$1,Data!$D:$D,D$2)+COUNTIFS(Data!$J:$J,$A8,Data!$C:$C,D$1,Data!$D:$D,D$2)</f>
        <v>0</v>
      </c>
      <c r="E8" s="5">
        <f>COUNTIFS(Data!$I:$I,$A8,Data!$C:$C,E$1,Data!$D:$D,E$2)+COUNTIFS(Data!$J:$J,$A8,Data!$C:$C,E$1,Data!$D:$D,E$2)</f>
        <v>0</v>
      </c>
      <c r="F8" s="5">
        <f>COUNTIFS(Data!$I:$I,$A8,Data!$C:$C,F$1,Data!$D:$D,F$2)+COUNTIFS(Data!$J:$J,$A8,Data!$C:$C,F$1,Data!$D:$D,F$2)</f>
        <v>0</v>
      </c>
      <c r="G8" s="5">
        <f>COUNTIFS(Data!$I:$I,$A8,Data!$C:$C,G$1,Data!$D:$D,G$2)+COUNTIFS(Data!$J:$J,$A8,Data!$C:$C,G$1,Data!$D:$D,G$2)</f>
        <v>0</v>
      </c>
      <c r="H8" s="5">
        <f>COUNTIFS(Data!$I:$I,$A8,Data!$C:$C,H$1,Data!$D:$D,H$2)+COUNTIFS(Data!$J:$J,$A8,Data!$C:$C,H$1,Data!$D:$D,H$2)</f>
        <v>0</v>
      </c>
      <c r="I8" s="5">
        <f>COUNTIFS(Data!$I:$I,$A8,Data!$C:$C,I$1,Data!$D:$D,I$2)+COUNTIFS(Data!$J:$J,$A8,Data!$C:$C,I$1,Data!$D:$D,I$2)</f>
        <v>0</v>
      </c>
      <c r="J8" s="5">
        <f>COUNTIFS(Data!$I:$I,$A8,Data!$C:$C,J$1,Data!$D:$D,J$2)+COUNTIFS(Data!$J:$J,$A8,Data!$C:$C,J$1,Data!$D:$D,J$2)</f>
        <v>0</v>
      </c>
      <c r="K8" s="5">
        <f>COUNTIFS(Data!$I:$I,$A8,Data!$C:$C,K$1,Data!$D:$D,K$2)+COUNTIFS(Data!$J:$J,$A8,Data!$C:$C,K$1,Data!$D:$D,K$2)</f>
        <v>0</v>
      </c>
      <c r="L8" s="5">
        <f>COUNTIFS(Data!$I:$I,$A8,Data!$C:$C,L$1,Data!$D:$D,L$2)+COUNTIFS(Data!$J:$J,$A8,Data!$C:$C,L$1,Data!$D:$D,L$2)</f>
        <v>0</v>
      </c>
      <c r="M8" s="5">
        <f>COUNTIFS(Data!$I:$I,$A8,Data!$C:$C,M$1,Data!$D:$D,M$2)+COUNTIFS(Data!$J:$J,$A8,Data!$C:$C,M$1,Data!$D:$D,M$2)</f>
        <v>0</v>
      </c>
      <c r="N8" s="5">
        <f>COUNTIFS(Data!$I:$I,$A8,Data!$C:$C,N$1,Data!$D:$D,N$2)+COUNTIFS(Data!$J:$J,$A8,Data!$C:$C,N$1,Data!$D:$D,N$2)</f>
        <v>0</v>
      </c>
      <c r="O8" s="5">
        <f>COUNTIFS(Data!$I:$I,$A8,Data!$C:$C,O$1,Data!$D:$D,O$2)+COUNTIFS(Data!$J:$J,$A8,Data!$C:$C,O$1,Data!$D:$D,O$2)</f>
        <v>0</v>
      </c>
      <c r="P8" s="5">
        <f>COUNTIFS(Data!$I:$I,$A8,Data!$C:$C,P$1,Data!$D:$D,P$2)+COUNTIFS(Data!$J:$J,$A8,Data!$C:$C,P$1,Data!$D:$D,P$2)</f>
        <v>0</v>
      </c>
      <c r="Q8" s="5">
        <f>COUNTIFS(Data!$I:$I,$A8,Data!$C:$C,Q$1,Data!$D:$D,Q$2)+COUNTIFS(Data!$J:$J,$A8,Data!$C:$C,Q$1,Data!$D:$D,Q$2)</f>
        <v>0</v>
      </c>
      <c r="R8" s="5">
        <f>COUNTIFS(Data!$I:$I,$A8,Data!$C:$C,R$1,Data!$D:$D,R$2)+COUNTIFS(Data!$J:$J,$A8,Data!$C:$C,R$1,Data!$D:$D,R$2)</f>
        <v>0</v>
      </c>
      <c r="S8" s="5">
        <f>COUNTIFS(Data!$I:$I,$A8,Data!$C:$C,S$1,Data!$D:$D,S$2)+COUNTIFS(Data!$J:$J,$A8,Data!$C:$C,S$1,Data!$D:$D,S$2)</f>
        <v>0</v>
      </c>
      <c r="T8" s="5">
        <f>COUNTIFS(Data!$I:$I,$A8,Data!$C:$C,T$1,Data!$D:$D,T$2)+COUNTIFS(Data!$J:$J,$A8,Data!$C:$C,T$1,Data!$D:$D,T$2)</f>
        <v>0</v>
      </c>
      <c r="U8" s="5">
        <f>COUNTIFS(Data!$I:$I,$A8,Data!$C:$C,U$1,Data!$D:$D,U$2)+COUNTIFS(Data!$J:$J,$A8,Data!$C:$C,U$1,Data!$D:$D,U$2)</f>
        <v>0</v>
      </c>
      <c r="V8" s="5">
        <f>COUNTIFS(Data!$I:$I,$A8,Data!$C:$C,V$1,Data!$D:$D,V$2)+COUNTIFS(Data!$J:$J,$A8,Data!$C:$C,V$1,Data!$D:$D,V$2)</f>
        <v>0</v>
      </c>
      <c r="W8" s="5">
        <f>COUNTIFS(Data!$I:$I,$A8,Data!$C:$C,W$1,Data!$D:$D,W$2)+COUNTIFS(Data!$J:$J,$A8,Data!$C:$C,W$1,Data!$D:$D,W$2)</f>
        <v>0</v>
      </c>
      <c r="X8" s="5">
        <f>COUNTIFS(Data!$I:$I,$A8,Data!$C:$C,X$1,Data!$D:$D,X$2)+COUNTIFS(Data!$J:$J,$A8,Data!$C:$C,X$1,Data!$D:$D,X$2)</f>
        <v>0</v>
      </c>
      <c r="Y8" s="5">
        <f>COUNTIFS(Data!$I:$I,$A8,Data!$C:$C,Y$1,Data!$D:$D,Y$2)+COUNTIFS(Data!$J:$J,$A8,Data!$C:$C,Y$1,Data!$D:$D,Y$2)</f>
        <v>0</v>
      </c>
      <c r="Z8" s="5">
        <f>COUNTIFS(Data!$I:$I,$A8,Data!$C:$C,Z$1,Data!$D:$D,Z$2)+COUNTIFS(Data!$J:$J,$A8,Data!$C:$C,Z$1,Data!$D:$D,Z$2)</f>
        <v>0</v>
      </c>
      <c r="AA8" s="5">
        <f>COUNTIFS(Data!$I:$I,$A8,Data!$C:$C,AA$1,Data!$D:$D,AA$2)+COUNTIFS(Data!$J:$J,$A8,Data!$C:$C,AA$1,Data!$D:$D,AA$2)</f>
        <v>0</v>
      </c>
      <c r="AB8" s="5">
        <f>COUNTIFS(Data!$I:$I,$A8,Data!$C:$C,AB$1,Data!$D:$D,AB$2)+COUNTIFS(Data!$J:$J,$A8,Data!$C:$C,AB$1,Data!$D:$D,AB$2)</f>
        <v>0</v>
      </c>
      <c r="AC8" s="5">
        <f>COUNTIFS(Data!$I:$I,$A8,Data!$C:$C,AC$1,Data!$D:$D,AC$2)+COUNTIFS(Data!$J:$J,$A8,Data!$C:$C,AC$1,Data!$D:$D,AC$2)</f>
        <v>0</v>
      </c>
      <c r="AD8" s="5">
        <f>COUNTIFS(Data!$I:$I,$A8,Data!$C:$C,AD$1,Data!$D:$D,AD$2)+COUNTIFS(Data!$J:$J,$A8,Data!$C:$C,AD$1,Data!$D:$D,AD$2)</f>
        <v>0</v>
      </c>
      <c r="AE8" s="5">
        <f>COUNTIFS(Data!$I:$I,$A8,Data!$C:$C,AE$1,Data!$D:$D,AE$2)+COUNTIFS(Data!$J:$J,$A8,Data!$C:$C,AE$1,Data!$D:$D,AE$2)</f>
        <v>0</v>
      </c>
      <c r="AF8" s="5">
        <f>COUNTIFS(Data!$I:$I,$A8,Data!$C:$C,AF$1,Data!$D:$D,AF$2)+COUNTIFS(Data!$J:$J,$A8,Data!$C:$C,AF$1,Data!$D:$D,AF$2)</f>
        <v>0</v>
      </c>
      <c r="AG8" s="5">
        <f>COUNTIFS(Data!$I:$I,$A8,Data!$C:$C,AG$1,Data!$D:$D,AG$2)+COUNTIFS(Data!$J:$J,$A8,Data!$C:$C,AG$1,Data!$D:$D,AG$2)</f>
        <v>0</v>
      </c>
      <c r="AH8" s="5">
        <f>COUNTIFS(Data!$I:$I,$A8,Data!$C:$C,AH$1,Data!$D:$D,AH$2)+COUNTIFS(Data!$J:$J,$A8,Data!$C:$C,AH$1,Data!$D:$D,AH$2)</f>
        <v>0</v>
      </c>
      <c r="AI8" s="5">
        <f>COUNTIFS(Data!$I:$I,$A8,Data!$C:$C,AI$1,Data!$D:$D,AI$2)+COUNTIFS(Data!$J:$J,$A8,Data!$C:$C,AI$1,Data!$D:$D,AI$2)</f>
        <v>0</v>
      </c>
      <c r="AJ8" s="5">
        <f>COUNTIFS(Data!$I:$I,$A8,Data!$C:$C,AJ$1,Data!$D:$D,AJ$2)+COUNTIFS(Data!$J:$J,$A8,Data!$C:$C,AJ$1,Data!$D:$D,AJ$2)</f>
        <v>0</v>
      </c>
      <c r="AK8" s="5">
        <f>COUNTIFS(Data!$I:$I,$A8,Data!$C:$C,AK$1,Data!$D:$D,AK$2)+COUNTIFS(Data!$J:$J,$A8,Data!$C:$C,AK$1,Data!$D:$D,AK$2)</f>
        <v>0</v>
      </c>
      <c r="AL8" s="5">
        <f>COUNTIFS(Data!$I:$I,$A8,Data!$C:$C,AL$1,Data!$D:$D,AL$2)+COUNTIFS(Data!$J:$J,$A8,Data!$C:$C,AL$1,Data!$D:$D,AL$2)</f>
        <v>0</v>
      </c>
      <c r="AM8" s="5">
        <f>COUNTIFS(Data!$I:$I,$A8,Data!$C:$C,AM$1,Data!$D:$D,AM$2)+COUNTIFS(Data!$J:$J,$A8,Data!$C:$C,AM$1,Data!$D:$D,AM$2)</f>
        <v>0</v>
      </c>
      <c r="AN8" s="5">
        <f>COUNTIFS(Data!$I:$I,$A8,Data!$C:$C,AN$1,Data!$D:$D,AN$2)+COUNTIFS(Data!$J:$J,$A8,Data!$C:$C,AN$1,Data!$D:$D,AN$2)</f>
        <v>0</v>
      </c>
      <c r="AO8" s="5">
        <f>COUNTIFS(Data!$I:$I,$A8,Data!$C:$C,AO$1,Data!$D:$D,AO$2)+COUNTIFS(Data!$J:$J,$A8,Data!$C:$C,AO$1,Data!$D:$D,AO$2)</f>
        <v>0</v>
      </c>
      <c r="AP8" s="5">
        <f>COUNTIFS(Data!$I:$I,$A8,Data!$C:$C,AP$1,Data!$D:$D,AP$2)+COUNTIFS(Data!$J:$J,$A8,Data!$C:$C,AP$1,Data!$D:$D,AP$2)</f>
        <v>0</v>
      </c>
      <c r="AQ8" s="5">
        <f>COUNTIFS(Data!$I:$I,$A8,Data!$C:$C,AQ$1,Data!$D:$D,AQ$2)+COUNTIFS(Data!$J:$J,$A8,Data!$C:$C,AQ$1,Data!$D:$D,AQ$2)</f>
        <v>0</v>
      </c>
      <c r="AR8" s="5">
        <f>COUNTIFS(Data!$I:$I,$A8,Data!$C:$C,AR$1,Data!$D:$D,AR$2)+COUNTIFS(Data!$J:$J,$A8,Data!$C:$C,AR$1,Data!$D:$D,AR$2)</f>
        <v>0</v>
      </c>
      <c r="AS8" s="5">
        <f>COUNTIFS(Data!$I:$I,$A8,Data!$C:$C,AS$1,Data!$D:$D,AS$2)+COUNTIFS(Data!$J:$J,$A8,Data!$C:$C,AS$1,Data!$D:$D,AS$2)</f>
        <v>0</v>
      </c>
      <c r="AT8" s="5">
        <f>COUNTIFS(Data!$I:$I,$A8,Data!$C:$C,AT$1,Data!$D:$D,AT$2)+COUNTIFS(Data!$J:$J,$A8,Data!$C:$C,AT$1,Data!$D:$D,AT$2)</f>
        <v>0</v>
      </c>
      <c r="AU8" s="5">
        <f>COUNTIFS(Data!$I:$I,$A8,Data!$C:$C,AU$1,Data!$D:$D,AU$2)+COUNTIFS(Data!$J:$J,$A8,Data!$C:$C,AU$1,Data!$D:$D,AU$2)</f>
        <v>0</v>
      </c>
      <c r="AV8" s="5">
        <f>COUNTIFS(Data!$I:$I,$A8,Data!$C:$C,AV$1,Data!$D:$D,AV$2)+COUNTIFS(Data!$J:$J,$A8,Data!$C:$C,AV$1,Data!$D:$D,AV$2)</f>
        <v>0</v>
      </c>
      <c r="AW8" s="5">
        <f>COUNTIFS(Data!$I:$I,$A8,Data!$C:$C,AW$1,Data!$D:$D,AW$2)+COUNTIFS(Data!$J:$J,$A8,Data!$C:$C,AW$1,Data!$D:$D,AW$2)</f>
        <v>0</v>
      </c>
      <c r="AX8" s="5">
        <f>COUNTIFS(Data!$I:$I,$A8,Data!$C:$C,AX$1,Data!$D:$D,AX$2)+COUNTIFS(Data!$J:$J,$A8,Data!$C:$C,AX$1,Data!$D:$D,AX$2)</f>
        <v>0</v>
      </c>
      <c r="AY8" s="5">
        <f>COUNTIFS(Data!$I:$I,$A8,Data!$C:$C,AY$1,Data!$D:$D,AY$2)+COUNTIFS(Data!$J:$J,$A8,Data!$C:$C,AY$1,Data!$D:$D,AY$2)</f>
        <v>0</v>
      </c>
      <c r="AZ8" s="5">
        <f>COUNTIFS(Data!$I:$I,$A8,Data!$C:$C,AZ$1,Data!$D:$D,AZ$2)+COUNTIFS(Data!$J:$J,$A8,Data!$C:$C,AZ$1,Data!$D:$D,AZ$2)</f>
        <v>0</v>
      </c>
      <c r="BA8" s="5">
        <f>COUNTIFS(Data!$I:$I,$A8,Data!$C:$C,BA$1,Data!$D:$D,BA$2)+COUNTIFS(Data!$J:$J,$A8,Data!$C:$C,BA$1,Data!$D:$D,BA$2)</f>
        <v>0</v>
      </c>
      <c r="BB8" s="5">
        <f>COUNTIFS(Data!$I:$I,$A8,Data!$C:$C,BB$1,Data!$D:$D,BB$2)+COUNTIFS(Data!$J:$J,$A8,Data!$C:$C,BB$1,Data!$D:$D,BB$2)</f>
        <v>0</v>
      </c>
      <c r="BC8" s="5">
        <f>COUNTIFS(Data!$I:$I,$A8,Data!$C:$C,BC$1,Data!$D:$D,BC$2)+COUNTIFS(Data!$J:$J,$A8,Data!$C:$C,BC$1,Data!$D:$D,BC$2)</f>
        <v>0</v>
      </c>
      <c r="BD8" s="5">
        <f>COUNTIFS(Data!$I:$I,$A8,Data!$C:$C,BD$1,Data!$D:$D,BD$2)+COUNTIFS(Data!$J:$J,$A8,Data!$C:$C,BD$1,Data!$D:$D,BD$2)</f>
        <v>0</v>
      </c>
      <c r="BE8" s="5">
        <f>COUNTIFS(Data!$I:$I,$A8,Data!$C:$C,BE$1,Data!$D:$D,BE$2)+COUNTIFS(Data!$J:$J,$A8,Data!$C:$C,BE$1,Data!$D:$D,BE$2)</f>
        <v>0</v>
      </c>
      <c r="BF8" s="5">
        <f>COUNTIFS(Data!$I:$I,$A8,Data!$C:$C,BF$1,Data!$D:$D,BF$2)+COUNTIFS(Data!$J:$J,$A8,Data!$C:$C,BF$1,Data!$D:$D,BF$2)</f>
        <v>0</v>
      </c>
      <c r="BG8" s="5">
        <f>COUNTIFS(Data!$I:$I,$A8,Data!$C:$C,BG$1,Data!$D:$D,BG$2)+COUNTIFS(Data!$J:$J,$A8,Data!$C:$C,BG$1,Data!$D:$D,BG$2)</f>
        <v>0</v>
      </c>
      <c r="BH8" s="5">
        <f>COUNTIFS(Data!$I:$I,$A8,Data!$C:$C,BH$1,Data!$D:$D,BH$2)+COUNTIFS(Data!$J:$J,$A8,Data!$C:$C,BH$1,Data!$D:$D,BH$2)</f>
        <v>0</v>
      </c>
      <c r="BI8" s="5">
        <f>COUNTIFS(Data!$I:$I,$A8,Data!$C:$C,BI$1,Data!$D:$D,BI$2)+COUNTIFS(Data!$J:$J,$A8,Data!$C:$C,BI$1,Data!$D:$D,BI$2)</f>
        <v>0</v>
      </c>
      <c r="BJ8" s="5">
        <f>COUNTIFS(Data!$I:$I,$A8,Data!$C:$C,BJ$1,Data!$D:$D,BJ$2)+COUNTIFS(Data!$J:$J,$A8,Data!$C:$C,BJ$1,Data!$D:$D,BJ$2)</f>
        <v>0</v>
      </c>
      <c r="BK8" s="5">
        <f>COUNTIFS(Data!$I:$I,$A8,Data!$C:$C,BK$1,Data!$D:$D,BK$2)+COUNTIFS(Data!$J:$J,$A8,Data!$C:$C,BK$1,Data!$D:$D,BK$2)</f>
        <v>0</v>
      </c>
      <c r="BL8" s="5">
        <f>COUNTIFS(Data!$I:$I,$A8,Data!$C:$C,BL$1,Data!$D:$D,BL$2)+COUNTIFS(Data!$J:$J,$A8,Data!$C:$C,BL$1,Data!$D:$D,BL$2)</f>
        <v>0</v>
      </c>
      <c r="BM8" s="5">
        <f>COUNTIFS(Data!$I:$I,$A8,Data!$C:$C,BM$1,Data!$D:$D,BM$2)+COUNTIFS(Data!$J:$J,$A8,Data!$C:$C,BM$1,Data!$D:$D,BM$2)</f>
        <v>0</v>
      </c>
      <c r="BN8" s="5">
        <f>COUNTIFS(Data!$I:$I,$A8,Data!$C:$C,BN$1,Data!$D:$D,BN$2)+COUNTIFS(Data!$J:$J,$A8,Data!$C:$C,BN$1,Data!$D:$D,BN$2)</f>
        <v>0</v>
      </c>
      <c r="BO8" s="5">
        <f>COUNTIFS(Data!$I:$I,$A8,Data!$C:$C,BO$1,Data!$D:$D,BO$2)+COUNTIFS(Data!$J:$J,$A8,Data!$C:$C,BO$1,Data!$D:$D,BO$2)</f>
        <v>0</v>
      </c>
      <c r="BP8" s="5">
        <f>COUNTIFS(Data!$I:$I,$A8,Data!$C:$C,BP$1,Data!$D:$D,BP$2)+COUNTIFS(Data!$J:$J,$A8,Data!$C:$C,BP$1,Data!$D:$D,BP$2)</f>
        <v>0</v>
      </c>
      <c r="BQ8" s="5">
        <f>COUNTIFS(Data!$I:$I,$A8,Data!$C:$C,BQ$1,Data!$D:$D,BQ$2)+COUNTIFS(Data!$J:$J,$A8,Data!$C:$C,BQ$1,Data!$D:$D,BQ$2)</f>
        <v>0</v>
      </c>
      <c r="BR8" s="5">
        <f>COUNTIFS(Data!$I:$I,$A8,Data!$C:$C,BR$1,Data!$D:$D,BR$2)+COUNTIFS(Data!$J:$J,$A8,Data!$C:$C,BR$1,Data!$D:$D,BR$2)</f>
        <v>0</v>
      </c>
      <c r="BS8" s="5">
        <f>COUNTIFS(Data!$I:$I,$A8,Data!$C:$C,BS$1,Data!$D:$D,BS$2)+COUNTIFS(Data!$J:$J,$A8,Data!$C:$C,BS$1,Data!$D:$D,BS$2)</f>
        <v>0</v>
      </c>
      <c r="BT8" s="5">
        <f>COUNTIFS(Data!$I:$I,$A8,Data!$C:$C,BT$1,Data!$D:$D,BT$2)+COUNTIFS(Data!$J:$J,$A8,Data!$C:$C,BT$1,Data!$D:$D,BT$2)</f>
        <v>0</v>
      </c>
      <c r="BU8" s="5">
        <f>COUNTIFS(Data!$I:$I,$A8,Data!$C:$C,BU$1,Data!$D:$D,BU$2)+COUNTIFS(Data!$J:$J,$A8,Data!$C:$C,BU$1,Data!$D:$D,BU$2)</f>
        <v>0</v>
      </c>
      <c r="BV8" s="5">
        <f>COUNTIFS(Data!$I:$I,$A8,Data!$C:$C,BV$1,Data!$D:$D,BV$2)+COUNTIFS(Data!$J:$J,$A8,Data!$C:$C,BV$1,Data!$D:$D,BV$2)</f>
        <v>0</v>
      </c>
      <c r="BW8" s="5">
        <f>COUNTIFS(Data!$I:$I,$A8,Data!$C:$C,BW$1,Data!$D:$D,BW$2)+COUNTIFS(Data!$J:$J,$A8,Data!$C:$C,BW$1,Data!$D:$D,BW$2)</f>
        <v>0</v>
      </c>
      <c r="BX8" s="5">
        <f>COUNTIFS(Data!$I:$I,$A8,Data!$C:$C,BX$1,Data!$D:$D,BX$2)+COUNTIFS(Data!$J:$J,$A8,Data!$C:$C,BX$1,Data!$D:$D,BX$2)</f>
        <v>0</v>
      </c>
      <c r="BY8" s="5">
        <f>COUNTIFS(Data!$I:$I,$A8,Data!$C:$C,BY$1,Data!$D:$D,BY$2)+COUNTIFS(Data!$J:$J,$A8,Data!$C:$C,BY$1,Data!$D:$D,BY$2)</f>
        <v>0</v>
      </c>
      <c r="BZ8" s="5">
        <f>COUNTIFS(Data!$I:$I,$A8,Data!$C:$C,BZ$1,Data!$D:$D,BZ$2)+COUNTIFS(Data!$J:$J,$A8,Data!$C:$C,BZ$1,Data!$D:$D,BZ$2)</f>
        <v>0</v>
      </c>
      <c r="CA8" s="5">
        <f>COUNTIFS(Data!$I:$I,$A8,Data!$C:$C,CA$1,Data!$D:$D,CA$2)+COUNTIFS(Data!$J:$J,$A8,Data!$C:$C,CA$1,Data!$D:$D,CA$2)</f>
        <v>0</v>
      </c>
      <c r="CB8" s="5">
        <f>COUNTIFS(Data!$I:$I,$A8,Data!$C:$C,CB$1,Data!$D:$D,CB$2)+COUNTIFS(Data!$J:$J,$A8,Data!$C:$C,CB$1,Data!$D:$D,CB$2)</f>
        <v>0</v>
      </c>
      <c r="CC8" s="5">
        <f>COUNTIFS(Data!$I:$I,$A8,Data!$C:$C,CC$1,Data!$D:$D,CC$2)+COUNTIFS(Data!$J:$J,$A8,Data!$C:$C,CC$1,Data!$D:$D,CC$2)</f>
        <v>0</v>
      </c>
      <c r="CD8" s="5">
        <f>COUNTIFS(Data!$I:$I,$A8,Data!$C:$C,CD$1,Data!$D:$D,CD$2)+COUNTIFS(Data!$J:$J,$A8,Data!$C:$C,CD$1,Data!$D:$D,CD$2)</f>
        <v>0</v>
      </c>
      <c r="CE8" s="5">
        <f>COUNTIFS(Data!$I:$I,$A8,Data!$C:$C,CE$1,Data!$D:$D,CE$2)+COUNTIFS(Data!$J:$J,$A8,Data!$C:$C,CE$1,Data!$D:$D,CE$2)</f>
        <v>0</v>
      </c>
      <c r="CF8" s="5">
        <f>COUNTIFS(Data!$I:$I,$A8,Data!$C:$C,CF$1,Data!$D:$D,CF$2)+COUNTIFS(Data!$J:$J,$A8,Data!$C:$C,CF$1,Data!$D:$D,CF$2)</f>
        <v>0</v>
      </c>
      <c r="CG8" s="5">
        <f>COUNTIFS(Data!$I:$I,$A8,Data!$C:$C,CG$1,Data!$D:$D,CG$2)+COUNTIFS(Data!$J:$J,$A8,Data!$C:$C,CG$1,Data!$D:$D,CG$2)</f>
        <v>0</v>
      </c>
      <c r="CH8" s="5">
        <f>COUNTIFS(Data!$I:$I,$A8,Data!$C:$C,CH$1,Data!$D:$D,CH$2)+COUNTIFS(Data!$J:$J,$A8,Data!$C:$C,CH$1,Data!$D:$D,CH$2)</f>
        <v>0</v>
      </c>
      <c r="CI8" s="5">
        <f>COUNTIFS(Data!$I:$I,$A8,Data!$C:$C,CI$1,Data!$D:$D,CI$2)+COUNTIFS(Data!$J:$J,$A8,Data!$C:$C,CI$1,Data!$D:$D,CI$2)</f>
        <v>0</v>
      </c>
      <c r="CJ8" s="5">
        <f>COUNTIFS(Data!$I:$I,$A8,Data!$C:$C,CJ$1,Data!$D:$D,CJ$2)+COUNTIFS(Data!$J:$J,$A8,Data!$C:$C,CJ$1,Data!$D:$D,CJ$2)</f>
        <v>0</v>
      </c>
      <c r="CK8" s="5">
        <f>COUNTIFS(Data!$I:$I,$A8,Data!$C:$C,CK$1,Data!$D:$D,CK$2)+COUNTIFS(Data!$J:$J,$A8,Data!$C:$C,CK$1,Data!$D:$D,CK$2)</f>
        <v>0</v>
      </c>
      <c r="CL8" s="5">
        <f>COUNTIFS(Data!$I:$I,$A8,Data!$C:$C,CL$1,Data!$D:$D,CL$2)+COUNTIFS(Data!$J:$J,$A8,Data!$C:$C,CL$1,Data!$D:$D,CL$2)</f>
        <v>0</v>
      </c>
      <c r="CM8" s="5">
        <f>COUNTIFS(Data!$I:$I,$A8,Data!$C:$C,CM$1,Data!$D:$D,CM$2)+COUNTIFS(Data!$J:$J,$A8,Data!$C:$C,CM$1,Data!$D:$D,CM$2)</f>
        <v>0</v>
      </c>
      <c r="CN8" s="5">
        <f>COUNTIFS(Data!$I:$I,$A8,Data!$C:$C,CN$1,Data!$D:$D,CN$2)+COUNTIFS(Data!$J:$J,$A8,Data!$C:$C,CN$1,Data!$D:$D,CN$2)</f>
        <v>0</v>
      </c>
      <c r="CO8" s="5">
        <f>COUNTIFS(Data!$I:$I,$A8,Data!$C:$C,CO$1,Data!$D:$D,CO$2)+COUNTIFS(Data!$J:$J,$A8,Data!$C:$C,CO$1,Data!$D:$D,CO$2)</f>
        <v>0</v>
      </c>
      <c r="CP8" s="5">
        <f>COUNTIFS(Data!$I:$I,$A8,Data!$C:$C,CP$1,Data!$D:$D,CP$2)+COUNTIFS(Data!$J:$J,$A8,Data!$C:$C,CP$1,Data!$D:$D,CP$2)</f>
        <v>0</v>
      </c>
      <c r="CQ8" s="5">
        <f>COUNTIFS(Data!$I:$I,$A8,Data!$C:$C,CQ$1,Data!$D:$D,CQ$2)+COUNTIFS(Data!$J:$J,$A8,Data!$C:$C,CQ$1,Data!$D:$D,CQ$2)</f>
        <v>0</v>
      </c>
      <c r="CR8" s="5">
        <f>COUNTIFS(Data!$I:$I,$A8,Data!$C:$C,CR$1,Data!$D:$D,CR$2)+COUNTIFS(Data!$J:$J,$A8,Data!$C:$C,CR$1,Data!$D:$D,CR$2)</f>
        <v>0</v>
      </c>
      <c r="CS8" s="5">
        <f>COUNTIFS(Data!$I:$I,$A8,Data!$C:$C,CS$1,Data!$D:$D,CS$2)+COUNTIFS(Data!$J:$J,$A8,Data!$C:$C,CS$1,Data!$D:$D,CS$2)</f>
        <v>0</v>
      </c>
      <c r="CT8" s="5">
        <f>COUNTIFS(Data!$I:$I,$A8,Data!$C:$C,CT$1,Data!$D:$D,CT$2)+COUNTIFS(Data!$J:$J,$A8,Data!$C:$C,CT$1,Data!$D:$D,CT$2)</f>
        <v>0</v>
      </c>
      <c r="CU8" s="5">
        <f>COUNTIFS(Data!$I:$I,$A8,Data!$C:$C,CU$1,Data!$D:$D,CU$2)+COUNTIFS(Data!$J:$J,$A8,Data!$C:$C,CU$1,Data!$D:$D,CU$2)</f>
        <v>0</v>
      </c>
      <c r="CV8" s="5">
        <f>COUNTIFS(Data!$I:$I,$A8,Data!$C:$C,CV$1,Data!$D:$D,CV$2)+COUNTIFS(Data!$J:$J,$A8,Data!$C:$C,CV$1,Data!$D:$D,CV$2)</f>
        <v>0</v>
      </c>
      <c r="CW8" s="5">
        <f t="shared" ref="CW8:CX8" si="7">SUMIF($B$2:$CV$2,CW$2, $B8:$CV8)</f>
        <v>0</v>
      </c>
      <c r="CX8" s="5">
        <f t="shared" si="7"/>
        <v>0</v>
      </c>
      <c r="CY8" s="5">
        <f t="shared" si="3"/>
        <v>0</v>
      </c>
    </row>
    <row r="9">
      <c r="A9" s="5" t="str">
        <f>Countries!A7</f>
        <v>BEL</v>
      </c>
      <c r="B9" s="5">
        <f>COUNTIFS(Data!$I:$I,$A9,Data!$C:$C,B$1,Data!$D:$D,B$2)+COUNTIFS(Data!$J:$J,$A9,Data!$C:$C,B$1,Data!$D:$D,B$2)</f>
        <v>0</v>
      </c>
      <c r="C9" s="5">
        <f>COUNTIFS(Data!$I:$I,$A9,Data!$C:$C,C$1,Data!$D:$D,C$2)+COUNTIFS(Data!$J:$J,$A9,Data!$C:$C,C$1,Data!$D:$D,C$2)</f>
        <v>0</v>
      </c>
      <c r="D9" s="5">
        <f>COUNTIFS(Data!$I:$I,$A9,Data!$C:$C,D$1,Data!$D:$D,D$2)+COUNTIFS(Data!$J:$J,$A9,Data!$C:$C,D$1,Data!$D:$D,D$2)</f>
        <v>0</v>
      </c>
      <c r="E9" s="5">
        <f>COUNTIFS(Data!$I:$I,$A9,Data!$C:$C,E$1,Data!$D:$D,E$2)+COUNTIFS(Data!$J:$J,$A9,Data!$C:$C,E$1,Data!$D:$D,E$2)</f>
        <v>0</v>
      </c>
      <c r="F9" s="5">
        <f>COUNTIFS(Data!$I:$I,$A9,Data!$C:$C,F$1,Data!$D:$D,F$2)+COUNTIFS(Data!$J:$J,$A9,Data!$C:$C,F$1,Data!$D:$D,F$2)</f>
        <v>0</v>
      </c>
      <c r="G9" s="5">
        <f>COUNTIFS(Data!$I:$I,$A9,Data!$C:$C,G$1,Data!$D:$D,G$2)+COUNTIFS(Data!$J:$J,$A9,Data!$C:$C,G$1,Data!$D:$D,G$2)</f>
        <v>0</v>
      </c>
      <c r="H9" s="5">
        <f>COUNTIFS(Data!$I:$I,$A9,Data!$C:$C,H$1,Data!$D:$D,H$2)+COUNTIFS(Data!$J:$J,$A9,Data!$C:$C,H$1,Data!$D:$D,H$2)</f>
        <v>0</v>
      </c>
      <c r="I9" s="5">
        <f>COUNTIFS(Data!$I:$I,$A9,Data!$C:$C,I$1,Data!$D:$D,I$2)+COUNTIFS(Data!$J:$J,$A9,Data!$C:$C,I$1,Data!$D:$D,I$2)</f>
        <v>0</v>
      </c>
      <c r="J9" s="5">
        <f>COUNTIFS(Data!$I:$I,$A9,Data!$C:$C,J$1,Data!$D:$D,J$2)+COUNTIFS(Data!$J:$J,$A9,Data!$C:$C,J$1,Data!$D:$D,J$2)</f>
        <v>1</v>
      </c>
      <c r="K9" s="5">
        <f>COUNTIFS(Data!$I:$I,$A9,Data!$C:$C,K$1,Data!$D:$D,K$2)+COUNTIFS(Data!$J:$J,$A9,Data!$C:$C,K$1,Data!$D:$D,K$2)</f>
        <v>0</v>
      </c>
      <c r="L9" s="5">
        <f>COUNTIFS(Data!$I:$I,$A9,Data!$C:$C,L$1,Data!$D:$D,L$2)+COUNTIFS(Data!$J:$J,$A9,Data!$C:$C,L$1,Data!$D:$D,L$2)</f>
        <v>0</v>
      </c>
      <c r="M9" s="5">
        <f>COUNTIFS(Data!$I:$I,$A9,Data!$C:$C,M$1,Data!$D:$D,M$2)+COUNTIFS(Data!$J:$J,$A9,Data!$C:$C,M$1,Data!$D:$D,M$2)</f>
        <v>0</v>
      </c>
      <c r="N9" s="5">
        <f>COUNTIFS(Data!$I:$I,$A9,Data!$C:$C,N$1,Data!$D:$D,N$2)+COUNTIFS(Data!$J:$J,$A9,Data!$C:$C,N$1,Data!$D:$D,N$2)</f>
        <v>0</v>
      </c>
      <c r="O9" s="5">
        <f>COUNTIFS(Data!$I:$I,$A9,Data!$C:$C,O$1,Data!$D:$D,O$2)+COUNTIFS(Data!$J:$J,$A9,Data!$C:$C,O$1,Data!$D:$D,O$2)</f>
        <v>0</v>
      </c>
      <c r="P9" s="5">
        <f>COUNTIFS(Data!$I:$I,$A9,Data!$C:$C,P$1,Data!$D:$D,P$2)+COUNTIFS(Data!$J:$J,$A9,Data!$C:$C,P$1,Data!$D:$D,P$2)</f>
        <v>0</v>
      </c>
      <c r="Q9" s="5">
        <f>COUNTIFS(Data!$I:$I,$A9,Data!$C:$C,Q$1,Data!$D:$D,Q$2)+COUNTIFS(Data!$J:$J,$A9,Data!$C:$C,Q$1,Data!$D:$D,Q$2)</f>
        <v>0</v>
      </c>
      <c r="R9" s="5">
        <f>COUNTIFS(Data!$I:$I,$A9,Data!$C:$C,R$1,Data!$D:$D,R$2)+COUNTIFS(Data!$J:$J,$A9,Data!$C:$C,R$1,Data!$D:$D,R$2)</f>
        <v>0</v>
      </c>
      <c r="S9" s="5">
        <f>COUNTIFS(Data!$I:$I,$A9,Data!$C:$C,S$1,Data!$D:$D,S$2)+COUNTIFS(Data!$J:$J,$A9,Data!$C:$C,S$1,Data!$D:$D,S$2)</f>
        <v>0</v>
      </c>
      <c r="T9" s="5">
        <f>COUNTIFS(Data!$I:$I,$A9,Data!$C:$C,T$1,Data!$D:$D,T$2)+COUNTIFS(Data!$J:$J,$A9,Data!$C:$C,T$1,Data!$D:$D,T$2)</f>
        <v>0</v>
      </c>
      <c r="U9" s="5">
        <f>COUNTIFS(Data!$I:$I,$A9,Data!$C:$C,U$1,Data!$D:$D,U$2)+COUNTIFS(Data!$J:$J,$A9,Data!$C:$C,U$1,Data!$D:$D,U$2)</f>
        <v>0</v>
      </c>
      <c r="V9" s="5">
        <f>COUNTIFS(Data!$I:$I,$A9,Data!$C:$C,V$1,Data!$D:$D,V$2)+COUNTIFS(Data!$J:$J,$A9,Data!$C:$C,V$1,Data!$D:$D,V$2)</f>
        <v>0</v>
      </c>
      <c r="W9" s="5">
        <f>COUNTIFS(Data!$I:$I,$A9,Data!$C:$C,W$1,Data!$D:$D,W$2)+COUNTIFS(Data!$J:$J,$A9,Data!$C:$C,W$1,Data!$D:$D,W$2)</f>
        <v>0</v>
      </c>
      <c r="X9" s="5">
        <f>COUNTIFS(Data!$I:$I,$A9,Data!$C:$C,X$1,Data!$D:$D,X$2)+COUNTIFS(Data!$J:$J,$A9,Data!$C:$C,X$1,Data!$D:$D,X$2)</f>
        <v>0</v>
      </c>
      <c r="Y9" s="5">
        <f>COUNTIFS(Data!$I:$I,$A9,Data!$C:$C,Y$1,Data!$D:$D,Y$2)+COUNTIFS(Data!$J:$J,$A9,Data!$C:$C,Y$1,Data!$D:$D,Y$2)</f>
        <v>0</v>
      </c>
      <c r="Z9" s="5">
        <f>COUNTIFS(Data!$I:$I,$A9,Data!$C:$C,Z$1,Data!$D:$D,Z$2)+COUNTIFS(Data!$J:$J,$A9,Data!$C:$C,Z$1,Data!$D:$D,Z$2)</f>
        <v>0</v>
      </c>
      <c r="AA9" s="5">
        <f>COUNTIFS(Data!$I:$I,$A9,Data!$C:$C,AA$1,Data!$D:$D,AA$2)+COUNTIFS(Data!$J:$J,$A9,Data!$C:$C,AA$1,Data!$D:$D,AA$2)</f>
        <v>0</v>
      </c>
      <c r="AB9" s="5">
        <f>COUNTIFS(Data!$I:$I,$A9,Data!$C:$C,AB$1,Data!$D:$D,AB$2)+COUNTIFS(Data!$J:$J,$A9,Data!$C:$C,AB$1,Data!$D:$D,AB$2)</f>
        <v>0</v>
      </c>
      <c r="AC9" s="5">
        <f>COUNTIFS(Data!$I:$I,$A9,Data!$C:$C,AC$1,Data!$D:$D,AC$2)+COUNTIFS(Data!$J:$J,$A9,Data!$C:$C,AC$1,Data!$D:$D,AC$2)</f>
        <v>0</v>
      </c>
      <c r="AD9" s="5">
        <f>COUNTIFS(Data!$I:$I,$A9,Data!$C:$C,AD$1,Data!$D:$D,AD$2)+COUNTIFS(Data!$J:$J,$A9,Data!$C:$C,AD$1,Data!$D:$D,AD$2)</f>
        <v>0</v>
      </c>
      <c r="AE9" s="5">
        <f>COUNTIFS(Data!$I:$I,$A9,Data!$C:$C,AE$1,Data!$D:$D,AE$2)+COUNTIFS(Data!$J:$J,$A9,Data!$C:$C,AE$1,Data!$D:$D,AE$2)</f>
        <v>0</v>
      </c>
      <c r="AF9" s="5">
        <f>COUNTIFS(Data!$I:$I,$A9,Data!$C:$C,AF$1,Data!$D:$D,AF$2)+COUNTIFS(Data!$J:$J,$A9,Data!$C:$C,AF$1,Data!$D:$D,AF$2)</f>
        <v>0</v>
      </c>
      <c r="AG9" s="5">
        <f>COUNTIFS(Data!$I:$I,$A9,Data!$C:$C,AG$1,Data!$D:$D,AG$2)+COUNTIFS(Data!$J:$J,$A9,Data!$C:$C,AG$1,Data!$D:$D,AG$2)</f>
        <v>0</v>
      </c>
      <c r="AH9" s="5">
        <f>COUNTIFS(Data!$I:$I,$A9,Data!$C:$C,AH$1,Data!$D:$D,AH$2)+COUNTIFS(Data!$J:$J,$A9,Data!$C:$C,AH$1,Data!$D:$D,AH$2)</f>
        <v>0</v>
      </c>
      <c r="AI9" s="5">
        <f>COUNTIFS(Data!$I:$I,$A9,Data!$C:$C,AI$1,Data!$D:$D,AI$2)+COUNTIFS(Data!$J:$J,$A9,Data!$C:$C,AI$1,Data!$D:$D,AI$2)</f>
        <v>0</v>
      </c>
      <c r="AJ9" s="5">
        <f>COUNTIFS(Data!$I:$I,$A9,Data!$C:$C,AJ$1,Data!$D:$D,AJ$2)+COUNTIFS(Data!$J:$J,$A9,Data!$C:$C,AJ$1,Data!$D:$D,AJ$2)</f>
        <v>0</v>
      </c>
      <c r="AK9" s="5">
        <f>COUNTIFS(Data!$I:$I,$A9,Data!$C:$C,AK$1,Data!$D:$D,AK$2)+COUNTIFS(Data!$J:$J,$A9,Data!$C:$C,AK$1,Data!$D:$D,AK$2)</f>
        <v>0</v>
      </c>
      <c r="AL9" s="5">
        <f>COUNTIFS(Data!$I:$I,$A9,Data!$C:$C,AL$1,Data!$D:$D,AL$2)+COUNTIFS(Data!$J:$J,$A9,Data!$C:$C,AL$1,Data!$D:$D,AL$2)</f>
        <v>0</v>
      </c>
      <c r="AM9" s="5">
        <f>COUNTIFS(Data!$I:$I,$A9,Data!$C:$C,AM$1,Data!$D:$D,AM$2)+COUNTIFS(Data!$J:$J,$A9,Data!$C:$C,AM$1,Data!$D:$D,AM$2)</f>
        <v>0</v>
      </c>
      <c r="AN9" s="5">
        <f>COUNTIFS(Data!$I:$I,$A9,Data!$C:$C,AN$1,Data!$D:$D,AN$2)+COUNTIFS(Data!$J:$J,$A9,Data!$C:$C,AN$1,Data!$D:$D,AN$2)</f>
        <v>1</v>
      </c>
      <c r="AO9" s="5">
        <f>COUNTIFS(Data!$I:$I,$A9,Data!$C:$C,AO$1,Data!$D:$D,AO$2)+COUNTIFS(Data!$J:$J,$A9,Data!$C:$C,AO$1,Data!$D:$D,AO$2)</f>
        <v>0</v>
      </c>
      <c r="AP9" s="5">
        <f>COUNTIFS(Data!$I:$I,$A9,Data!$C:$C,AP$1,Data!$D:$D,AP$2)+COUNTIFS(Data!$J:$J,$A9,Data!$C:$C,AP$1,Data!$D:$D,AP$2)</f>
        <v>0</v>
      </c>
      <c r="AQ9" s="5">
        <f>COUNTIFS(Data!$I:$I,$A9,Data!$C:$C,AQ$1,Data!$D:$D,AQ$2)+COUNTIFS(Data!$J:$J,$A9,Data!$C:$C,AQ$1,Data!$D:$D,AQ$2)</f>
        <v>0</v>
      </c>
      <c r="AR9" s="5">
        <f>COUNTIFS(Data!$I:$I,$A9,Data!$C:$C,AR$1,Data!$D:$D,AR$2)+COUNTIFS(Data!$J:$J,$A9,Data!$C:$C,AR$1,Data!$D:$D,AR$2)</f>
        <v>0</v>
      </c>
      <c r="AS9" s="5">
        <f>COUNTIFS(Data!$I:$I,$A9,Data!$C:$C,AS$1,Data!$D:$D,AS$2)+COUNTIFS(Data!$J:$J,$A9,Data!$C:$C,AS$1,Data!$D:$D,AS$2)</f>
        <v>0</v>
      </c>
      <c r="AT9" s="5">
        <f>COUNTIFS(Data!$I:$I,$A9,Data!$C:$C,AT$1,Data!$D:$D,AT$2)+COUNTIFS(Data!$J:$J,$A9,Data!$C:$C,AT$1,Data!$D:$D,AT$2)</f>
        <v>0</v>
      </c>
      <c r="AU9" s="5">
        <f>COUNTIFS(Data!$I:$I,$A9,Data!$C:$C,AU$1,Data!$D:$D,AU$2)+COUNTIFS(Data!$J:$J,$A9,Data!$C:$C,AU$1,Data!$D:$D,AU$2)</f>
        <v>0</v>
      </c>
      <c r="AV9" s="5">
        <f>COUNTIFS(Data!$I:$I,$A9,Data!$C:$C,AV$1,Data!$D:$D,AV$2)+COUNTIFS(Data!$J:$J,$A9,Data!$C:$C,AV$1,Data!$D:$D,AV$2)</f>
        <v>0</v>
      </c>
      <c r="AW9" s="5">
        <f>COUNTIFS(Data!$I:$I,$A9,Data!$C:$C,AW$1,Data!$D:$D,AW$2)+COUNTIFS(Data!$J:$J,$A9,Data!$C:$C,AW$1,Data!$D:$D,AW$2)</f>
        <v>0</v>
      </c>
      <c r="AX9" s="5">
        <f>COUNTIFS(Data!$I:$I,$A9,Data!$C:$C,AX$1,Data!$D:$D,AX$2)+COUNTIFS(Data!$J:$J,$A9,Data!$C:$C,AX$1,Data!$D:$D,AX$2)</f>
        <v>0</v>
      </c>
      <c r="AY9" s="5">
        <f>COUNTIFS(Data!$I:$I,$A9,Data!$C:$C,AY$1,Data!$D:$D,AY$2)+COUNTIFS(Data!$J:$J,$A9,Data!$C:$C,AY$1,Data!$D:$D,AY$2)</f>
        <v>1</v>
      </c>
      <c r="AZ9" s="5">
        <f>COUNTIFS(Data!$I:$I,$A9,Data!$C:$C,AZ$1,Data!$D:$D,AZ$2)+COUNTIFS(Data!$J:$J,$A9,Data!$C:$C,AZ$1,Data!$D:$D,AZ$2)</f>
        <v>0</v>
      </c>
      <c r="BA9" s="5">
        <f>COUNTIFS(Data!$I:$I,$A9,Data!$C:$C,BA$1,Data!$D:$D,BA$2)+COUNTIFS(Data!$J:$J,$A9,Data!$C:$C,BA$1,Data!$D:$D,BA$2)</f>
        <v>0</v>
      </c>
      <c r="BB9" s="5">
        <f>COUNTIFS(Data!$I:$I,$A9,Data!$C:$C,BB$1,Data!$D:$D,BB$2)+COUNTIFS(Data!$J:$J,$A9,Data!$C:$C,BB$1,Data!$D:$D,BB$2)</f>
        <v>0</v>
      </c>
      <c r="BC9" s="5">
        <f>COUNTIFS(Data!$I:$I,$A9,Data!$C:$C,BC$1,Data!$D:$D,BC$2)+COUNTIFS(Data!$J:$J,$A9,Data!$C:$C,BC$1,Data!$D:$D,BC$2)</f>
        <v>0</v>
      </c>
      <c r="BD9" s="5">
        <f>COUNTIFS(Data!$I:$I,$A9,Data!$C:$C,BD$1,Data!$D:$D,BD$2)+COUNTIFS(Data!$J:$J,$A9,Data!$C:$C,BD$1,Data!$D:$D,BD$2)</f>
        <v>0</v>
      </c>
      <c r="BE9" s="5">
        <f>COUNTIFS(Data!$I:$I,$A9,Data!$C:$C,BE$1,Data!$D:$D,BE$2)+COUNTIFS(Data!$J:$J,$A9,Data!$C:$C,BE$1,Data!$D:$D,BE$2)</f>
        <v>0</v>
      </c>
      <c r="BF9" s="5">
        <f>COUNTIFS(Data!$I:$I,$A9,Data!$C:$C,BF$1,Data!$D:$D,BF$2)+COUNTIFS(Data!$J:$J,$A9,Data!$C:$C,BF$1,Data!$D:$D,BF$2)</f>
        <v>0</v>
      </c>
      <c r="BG9" s="5">
        <f>COUNTIFS(Data!$I:$I,$A9,Data!$C:$C,BG$1,Data!$D:$D,BG$2)+COUNTIFS(Data!$J:$J,$A9,Data!$C:$C,BG$1,Data!$D:$D,BG$2)</f>
        <v>0</v>
      </c>
      <c r="BH9" s="5">
        <f>COUNTIFS(Data!$I:$I,$A9,Data!$C:$C,BH$1,Data!$D:$D,BH$2)+COUNTIFS(Data!$J:$J,$A9,Data!$C:$C,BH$1,Data!$D:$D,BH$2)</f>
        <v>0</v>
      </c>
      <c r="BI9" s="5">
        <f>COUNTIFS(Data!$I:$I,$A9,Data!$C:$C,BI$1,Data!$D:$D,BI$2)+COUNTIFS(Data!$J:$J,$A9,Data!$C:$C,BI$1,Data!$D:$D,BI$2)</f>
        <v>0</v>
      </c>
      <c r="BJ9" s="5">
        <f>COUNTIFS(Data!$I:$I,$A9,Data!$C:$C,BJ$1,Data!$D:$D,BJ$2)+COUNTIFS(Data!$J:$J,$A9,Data!$C:$C,BJ$1,Data!$D:$D,BJ$2)</f>
        <v>0</v>
      </c>
      <c r="BK9" s="5">
        <f>COUNTIFS(Data!$I:$I,$A9,Data!$C:$C,BK$1,Data!$D:$D,BK$2)+COUNTIFS(Data!$J:$J,$A9,Data!$C:$C,BK$1,Data!$D:$D,BK$2)</f>
        <v>0</v>
      </c>
      <c r="BL9" s="5">
        <f>COUNTIFS(Data!$I:$I,$A9,Data!$C:$C,BL$1,Data!$D:$D,BL$2)+COUNTIFS(Data!$J:$J,$A9,Data!$C:$C,BL$1,Data!$D:$D,BL$2)</f>
        <v>0</v>
      </c>
      <c r="BM9" s="5">
        <f>COUNTIFS(Data!$I:$I,$A9,Data!$C:$C,BM$1,Data!$D:$D,BM$2)+COUNTIFS(Data!$J:$J,$A9,Data!$C:$C,BM$1,Data!$D:$D,BM$2)</f>
        <v>0</v>
      </c>
      <c r="BN9" s="5">
        <f>COUNTIFS(Data!$I:$I,$A9,Data!$C:$C,BN$1,Data!$D:$D,BN$2)+COUNTIFS(Data!$J:$J,$A9,Data!$C:$C,BN$1,Data!$D:$D,BN$2)</f>
        <v>0</v>
      </c>
      <c r="BO9" s="5">
        <f>COUNTIFS(Data!$I:$I,$A9,Data!$C:$C,BO$1,Data!$D:$D,BO$2)+COUNTIFS(Data!$J:$J,$A9,Data!$C:$C,BO$1,Data!$D:$D,BO$2)</f>
        <v>0</v>
      </c>
      <c r="BP9" s="5">
        <f>COUNTIFS(Data!$I:$I,$A9,Data!$C:$C,BP$1,Data!$D:$D,BP$2)+COUNTIFS(Data!$J:$J,$A9,Data!$C:$C,BP$1,Data!$D:$D,BP$2)</f>
        <v>0</v>
      </c>
      <c r="BQ9" s="5">
        <f>COUNTIFS(Data!$I:$I,$A9,Data!$C:$C,BQ$1,Data!$D:$D,BQ$2)+COUNTIFS(Data!$J:$J,$A9,Data!$C:$C,BQ$1,Data!$D:$D,BQ$2)</f>
        <v>0</v>
      </c>
      <c r="BR9" s="5">
        <f>COUNTIFS(Data!$I:$I,$A9,Data!$C:$C,BR$1,Data!$D:$D,BR$2)+COUNTIFS(Data!$J:$J,$A9,Data!$C:$C,BR$1,Data!$D:$D,BR$2)</f>
        <v>0</v>
      </c>
      <c r="BS9" s="5">
        <f>COUNTIFS(Data!$I:$I,$A9,Data!$C:$C,BS$1,Data!$D:$D,BS$2)+COUNTIFS(Data!$J:$J,$A9,Data!$C:$C,BS$1,Data!$D:$D,BS$2)</f>
        <v>0</v>
      </c>
      <c r="BT9" s="5">
        <f>COUNTIFS(Data!$I:$I,$A9,Data!$C:$C,BT$1,Data!$D:$D,BT$2)+COUNTIFS(Data!$J:$J,$A9,Data!$C:$C,BT$1,Data!$D:$D,BT$2)</f>
        <v>0</v>
      </c>
      <c r="BU9" s="5">
        <f>COUNTIFS(Data!$I:$I,$A9,Data!$C:$C,BU$1,Data!$D:$D,BU$2)+COUNTIFS(Data!$J:$J,$A9,Data!$C:$C,BU$1,Data!$D:$D,BU$2)</f>
        <v>0</v>
      </c>
      <c r="BV9" s="5">
        <f>COUNTIFS(Data!$I:$I,$A9,Data!$C:$C,BV$1,Data!$D:$D,BV$2)+COUNTIFS(Data!$J:$J,$A9,Data!$C:$C,BV$1,Data!$D:$D,BV$2)</f>
        <v>0</v>
      </c>
      <c r="BW9" s="5">
        <f>COUNTIFS(Data!$I:$I,$A9,Data!$C:$C,BW$1,Data!$D:$D,BW$2)+COUNTIFS(Data!$J:$J,$A9,Data!$C:$C,BW$1,Data!$D:$D,BW$2)</f>
        <v>0</v>
      </c>
      <c r="BX9" s="5">
        <f>COUNTIFS(Data!$I:$I,$A9,Data!$C:$C,BX$1,Data!$D:$D,BX$2)+COUNTIFS(Data!$J:$J,$A9,Data!$C:$C,BX$1,Data!$D:$D,BX$2)</f>
        <v>0</v>
      </c>
      <c r="BY9" s="5">
        <f>COUNTIFS(Data!$I:$I,$A9,Data!$C:$C,BY$1,Data!$D:$D,BY$2)+COUNTIFS(Data!$J:$J,$A9,Data!$C:$C,BY$1,Data!$D:$D,BY$2)</f>
        <v>0</v>
      </c>
      <c r="BZ9" s="5">
        <f>COUNTIFS(Data!$I:$I,$A9,Data!$C:$C,BZ$1,Data!$D:$D,BZ$2)+COUNTIFS(Data!$J:$J,$A9,Data!$C:$C,BZ$1,Data!$D:$D,BZ$2)</f>
        <v>0</v>
      </c>
      <c r="CA9" s="5">
        <f>COUNTIFS(Data!$I:$I,$A9,Data!$C:$C,CA$1,Data!$D:$D,CA$2)+COUNTIFS(Data!$J:$J,$A9,Data!$C:$C,CA$1,Data!$D:$D,CA$2)</f>
        <v>0</v>
      </c>
      <c r="CB9" s="5">
        <f>COUNTIFS(Data!$I:$I,$A9,Data!$C:$C,CB$1,Data!$D:$D,CB$2)+COUNTIFS(Data!$J:$J,$A9,Data!$C:$C,CB$1,Data!$D:$D,CB$2)</f>
        <v>0</v>
      </c>
      <c r="CC9" s="5">
        <f>COUNTIFS(Data!$I:$I,$A9,Data!$C:$C,CC$1,Data!$D:$D,CC$2)+COUNTIFS(Data!$J:$J,$A9,Data!$C:$C,CC$1,Data!$D:$D,CC$2)</f>
        <v>0</v>
      </c>
      <c r="CD9" s="5">
        <f>COUNTIFS(Data!$I:$I,$A9,Data!$C:$C,CD$1,Data!$D:$D,CD$2)+COUNTIFS(Data!$J:$J,$A9,Data!$C:$C,CD$1,Data!$D:$D,CD$2)</f>
        <v>0</v>
      </c>
      <c r="CE9" s="5">
        <f>COUNTIFS(Data!$I:$I,$A9,Data!$C:$C,CE$1,Data!$D:$D,CE$2)+COUNTIFS(Data!$J:$J,$A9,Data!$C:$C,CE$1,Data!$D:$D,CE$2)</f>
        <v>0</v>
      </c>
      <c r="CF9" s="5">
        <f>COUNTIFS(Data!$I:$I,$A9,Data!$C:$C,CF$1,Data!$D:$D,CF$2)+COUNTIFS(Data!$J:$J,$A9,Data!$C:$C,CF$1,Data!$D:$D,CF$2)</f>
        <v>0</v>
      </c>
      <c r="CG9" s="5">
        <f>COUNTIFS(Data!$I:$I,$A9,Data!$C:$C,CG$1,Data!$D:$D,CG$2)+COUNTIFS(Data!$J:$J,$A9,Data!$C:$C,CG$1,Data!$D:$D,CG$2)</f>
        <v>0</v>
      </c>
      <c r="CH9" s="5">
        <f>COUNTIFS(Data!$I:$I,$A9,Data!$C:$C,CH$1,Data!$D:$D,CH$2)+COUNTIFS(Data!$J:$J,$A9,Data!$C:$C,CH$1,Data!$D:$D,CH$2)</f>
        <v>0</v>
      </c>
      <c r="CI9" s="5">
        <f>COUNTIFS(Data!$I:$I,$A9,Data!$C:$C,CI$1,Data!$D:$D,CI$2)+COUNTIFS(Data!$J:$J,$A9,Data!$C:$C,CI$1,Data!$D:$D,CI$2)</f>
        <v>0</v>
      </c>
      <c r="CJ9" s="5">
        <f>COUNTIFS(Data!$I:$I,$A9,Data!$C:$C,CJ$1,Data!$D:$D,CJ$2)+COUNTIFS(Data!$J:$J,$A9,Data!$C:$C,CJ$1,Data!$D:$D,CJ$2)</f>
        <v>0</v>
      </c>
      <c r="CK9" s="5">
        <f>COUNTIFS(Data!$I:$I,$A9,Data!$C:$C,CK$1,Data!$D:$D,CK$2)+COUNTIFS(Data!$J:$J,$A9,Data!$C:$C,CK$1,Data!$D:$D,CK$2)</f>
        <v>0</v>
      </c>
      <c r="CL9" s="5">
        <f>COUNTIFS(Data!$I:$I,$A9,Data!$C:$C,CL$1,Data!$D:$D,CL$2)+COUNTIFS(Data!$J:$J,$A9,Data!$C:$C,CL$1,Data!$D:$D,CL$2)</f>
        <v>0</v>
      </c>
      <c r="CM9" s="5">
        <f>COUNTIFS(Data!$I:$I,$A9,Data!$C:$C,CM$1,Data!$D:$D,CM$2)+COUNTIFS(Data!$J:$J,$A9,Data!$C:$C,CM$1,Data!$D:$D,CM$2)</f>
        <v>0</v>
      </c>
      <c r="CN9" s="5">
        <f>COUNTIFS(Data!$I:$I,$A9,Data!$C:$C,CN$1,Data!$D:$D,CN$2)+COUNTIFS(Data!$J:$J,$A9,Data!$C:$C,CN$1,Data!$D:$D,CN$2)</f>
        <v>0</v>
      </c>
      <c r="CO9" s="5">
        <f>COUNTIFS(Data!$I:$I,$A9,Data!$C:$C,CO$1,Data!$D:$D,CO$2)+COUNTIFS(Data!$J:$J,$A9,Data!$C:$C,CO$1,Data!$D:$D,CO$2)</f>
        <v>0</v>
      </c>
      <c r="CP9" s="5">
        <f>COUNTIFS(Data!$I:$I,$A9,Data!$C:$C,CP$1,Data!$D:$D,CP$2)+COUNTIFS(Data!$J:$J,$A9,Data!$C:$C,CP$1,Data!$D:$D,CP$2)</f>
        <v>0</v>
      </c>
      <c r="CQ9" s="5">
        <f>COUNTIFS(Data!$I:$I,$A9,Data!$C:$C,CQ$1,Data!$D:$D,CQ$2)+COUNTIFS(Data!$J:$J,$A9,Data!$C:$C,CQ$1,Data!$D:$D,CQ$2)</f>
        <v>0</v>
      </c>
      <c r="CR9" s="5">
        <f>COUNTIFS(Data!$I:$I,$A9,Data!$C:$C,CR$1,Data!$D:$D,CR$2)+COUNTIFS(Data!$J:$J,$A9,Data!$C:$C,CR$1,Data!$D:$D,CR$2)</f>
        <v>0</v>
      </c>
      <c r="CS9" s="5">
        <f>COUNTIFS(Data!$I:$I,$A9,Data!$C:$C,CS$1,Data!$D:$D,CS$2)+COUNTIFS(Data!$J:$J,$A9,Data!$C:$C,CS$1,Data!$D:$D,CS$2)</f>
        <v>0</v>
      </c>
      <c r="CT9" s="5">
        <f>COUNTIFS(Data!$I:$I,$A9,Data!$C:$C,CT$1,Data!$D:$D,CT$2)+COUNTIFS(Data!$J:$J,$A9,Data!$C:$C,CT$1,Data!$D:$D,CT$2)</f>
        <v>0</v>
      </c>
      <c r="CU9" s="5">
        <f>COUNTIFS(Data!$I:$I,$A9,Data!$C:$C,CU$1,Data!$D:$D,CU$2)+COUNTIFS(Data!$J:$J,$A9,Data!$C:$C,CU$1,Data!$D:$D,CU$2)</f>
        <v>0</v>
      </c>
      <c r="CV9" s="5">
        <f>COUNTIFS(Data!$I:$I,$A9,Data!$C:$C,CV$1,Data!$D:$D,CV$2)+COUNTIFS(Data!$J:$J,$A9,Data!$C:$C,CV$1,Data!$D:$D,CV$2)</f>
        <v>0</v>
      </c>
      <c r="CW9" s="5">
        <f t="shared" ref="CW9:CX9" si="8">SUMIF($B$2:$CV$2,CW$2, $B9:$CV9)</f>
        <v>2</v>
      </c>
      <c r="CX9" s="5">
        <f t="shared" si="8"/>
        <v>0</v>
      </c>
      <c r="CY9" s="5">
        <f t="shared" si="3"/>
        <v>3</v>
      </c>
    </row>
    <row r="10">
      <c r="A10" s="5" t="str">
        <f>Countries!A8</f>
        <v>BER</v>
      </c>
      <c r="B10" s="5">
        <f>COUNTIFS(Data!$I:$I,$A10,Data!$C:$C,B$1,Data!$D:$D,B$2)+COUNTIFS(Data!$J:$J,$A10,Data!$C:$C,B$1,Data!$D:$D,B$2)</f>
        <v>0</v>
      </c>
      <c r="C10" s="5">
        <f>COUNTIFS(Data!$I:$I,$A10,Data!$C:$C,C$1,Data!$D:$D,C$2)+COUNTIFS(Data!$J:$J,$A10,Data!$C:$C,C$1,Data!$D:$D,C$2)</f>
        <v>0</v>
      </c>
      <c r="D10" s="5">
        <f>COUNTIFS(Data!$I:$I,$A10,Data!$C:$C,D$1,Data!$D:$D,D$2)+COUNTIFS(Data!$J:$J,$A10,Data!$C:$C,D$1,Data!$D:$D,D$2)</f>
        <v>0</v>
      </c>
      <c r="E10" s="5">
        <f>COUNTIFS(Data!$I:$I,$A10,Data!$C:$C,E$1,Data!$D:$D,E$2)+COUNTIFS(Data!$J:$J,$A10,Data!$C:$C,E$1,Data!$D:$D,E$2)</f>
        <v>0</v>
      </c>
      <c r="F10" s="5">
        <f>COUNTIFS(Data!$I:$I,$A10,Data!$C:$C,F$1,Data!$D:$D,F$2)+COUNTIFS(Data!$J:$J,$A10,Data!$C:$C,F$1,Data!$D:$D,F$2)</f>
        <v>0</v>
      </c>
      <c r="G10" s="5">
        <f>COUNTIFS(Data!$I:$I,$A10,Data!$C:$C,G$1,Data!$D:$D,G$2)+COUNTIFS(Data!$J:$J,$A10,Data!$C:$C,G$1,Data!$D:$D,G$2)</f>
        <v>0</v>
      </c>
      <c r="H10" s="5">
        <f>COUNTIFS(Data!$I:$I,$A10,Data!$C:$C,H$1,Data!$D:$D,H$2)+COUNTIFS(Data!$J:$J,$A10,Data!$C:$C,H$1,Data!$D:$D,H$2)</f>
        <v>0</v>
      </c>
      <c r="I10" s="5">
        <f>COUNTIFS(Data!$I:$I,$A10,Data!$C:$C,I$1,Data!$D:$D,I$2)+COUNTIFS(Data!$J:$J,$A10,Data!$C:$C,I$1,Data!$D:$D,I$2)</f>
        <v>0</v>
      </c>
      <c r="J10" s="5">
        <f>COUNTIFS(Data!$I:$I,$A10,Data!$C:$C,J$1,Data!$D:$D,J$2)+COUNTIFS(Data!$J:$J,$A10,Data!$C:$C,J$1,Data!$D:$D,J$2)</f>
        <v>0</v>
      </c>
      <c r="K10" s="5">
        <f>COUNTIFS(Data!$I:$I,$A10,Data!$C:$C,K$1,Data!$D:$D,K$2)+COUNTIFS(Data!$J:$J,$A10,Data!$C:$C,K$1,Data!$D:$D,K$2)</f>
        <v>0</v>
      </c>
      <c r="L10" s="5">
        <f>COUNTIFS(Data!$I:$I,$A10,Data!$C:$C,L$1,Data!$D:$D,L$2)+COUNTIFS(Data!$J:$J,$A10,Data!$C:$C,L$1,Data!$D:$D,L$2)</f>
        <v>0</v>
      </c>
      <c r="M10" s="5">
        <f>COUNTIFS(Data!$I:$I,$A10,Data!$C:$C,M$1,Data!$D:$D,M$2)+COUNTIFS(Data!$J:$J,$A10,Data!$C:$C,M$1,Data!$D:$D,M$2)</f>
        <v>0</v>
      </c>
      <c r="N10" s="5">
        <f>COUNTIFS(Data!$I:$I,$A10,Data!$C:$C,N$1,Data!$D:$D,N$2)+COUNTIFS(Data!$J:$J,$A10,Data!$C:$C,N$1,Data!$D:$D,N$2)</f>
        <v>0</v>
      </c>
      <c r="O10" s="5">
        <f>COUNTIFS(Data!$I:$I,$A10,Data!$C:$C,O$1,Data!$D:$D,O$2)+COUNTIFS(Data!$J:$J,$A10,Data!$C:$C,O$1,Data!$D:$D,O$2)</f>
        <v>0</v>
      </c>
      <c r="P10" s="5">
        <f>COUNTIFS(Data!$I:$I,$A10,Data!$C:$C,P$1,Data!$D:$D,P$2)+COUNTIFS(Data!$J:$J,$A10,Data!$C:$C,P$1,Data!$D:$D,P$2)</f>
        <v>0</v>
      </c>
      <c r="Q10" s="5">
        <f>COUNTIFS(Data!$I:$I,$A10,Data!$C:$C,Q$1,Data!$D:$D,Q$2)+COUNTIFS(Data!$J:$J,$A10,Data!$C:$C,Q$1,Data!$D:$D,Q$2)</f>
        <v>0</v>
      </c>
      <c r="R10" s="5">
        <f>COUNTIFS(Data!$I:$I,$A10,Data!$C:$C,R$1,Data!$D:$D,R$2)+COUNTIFS(Data!$J:$J,$A10,Data!$C:$C,R$1,Data!$D:$D,R$2)</f>
        <v>0</v>
      </c>
      <c r="S10" s="5">
        <f>COUNTIFS(Data!$I:$I,$A10,Data!$C:$C,S$1,Data!$D:$D,S$2)+COUNTIFS(Data!$J:$J,$A10,Data!$C:$C,S$1,Data!$D:$D,S$2)</f>
        <v>0</v>
      </c>
      <c r="T10" s="5">
        <f>COUNTIFS(Data!$I:$I,$A10,Data!$C:$C,T$1,Data!$D:$D,T$2)+COUNTIFS(Data!$J:$J,$A10,Data!$C:$C,T$1,Data!$D:$D,T$2)</f>
        <v>0</v>
      </c>
      <c r="U10" s="5">
        <f>COUNTIFS(Data!$I:$I,$A10,Data!$C:$C,U$1,Data!$D:$D,U$2)+COUNTIFS(Data!$J:$J,$A10,Data!$C:$C,U$1,Data!$D:$D,U$2)</f>
        <v>0</v>
      </c>
      <c r="V10" s="5">
        <f>COUNTIFS(Data!$I:$I,$A10,Data!$C:$C,V$1,Data!$D:$D,V$2)+COUNTIFS(Data!$J:$J,$A10,Data!$C:$C,V$1,Data!$D:$D,V$2)</f>
        <v>0</v>
      </c>
      <c r="W10" s="5">
        <f>COUNTIFS(Data!$I:$I,$A10,Data!$C:$C,W$1,Data!$D:$D,W$2)+COUNTIFS(Data!$J:$J,$A10,Data!$C:$C,W$1,Data!$D:$D,W$2)</f>
        <v>0</v>
      </c>
      <c r="X10" s="5">
        <f>COUNTIFS(Data!$I:$I,$A10,Data!$C:$C,X$1,Data!$D:$D,X$2)+COUNTIFS(Data!$J:$J,$A10,Data!$C:$C,X$1,Data!$D:$D,X$2)</f>
        <v>0</v>
      </c>
      <c r="Y10" s="5">
        <f>COUNTIFS(Data!$I:$I,$A10,Data!$C:$C,Y$1,Data!$D:$D,Y$2)+COUNTIFS(Data!$J:$J,$A10,Data!$C:$C,Y$1,Data!$D:$D,Y$2)</f>
        <v>0</v>
      </c>
      <c r="Z10" s="5">
        <f>COUNTIFS(Data!$I:$I,$A10,Data!$C:$C,Z$1,Data!$D:$D,Z$2)+COUNTIFS(Data!$J:$J,$A10,Data!$C:$C,Z$1,Data!$D:$D,Z$2)</f>
        <v>0</v>
      </c>
      <c r="AA10" s="5">
        <f>COUNTIFS(Data!$I:$I,$A10,Data!$C:$C,AA$1,Data!$D:$D,AA$2)+COUNTIFS(Data!$J:$J,$A10,Data!$C:$C,AA$1,Data!$D:$D,AA$2)</f>
        <v>0</v>
      </c>
      <c r="AB10" s="5">
        <f>COUNTIFS(Data!$I:$I,$A10,Data!$C:$C,AB$1,Data!$D:$D,AB$2)+COUNTIFS(Data!$J:$J,$A10,Data!$C:$C,AB$1,Data!$D:$D,AB$2)</f>
        <v>0</v>
      </c>
      <c r="AC10" s="5">
        <f>COUNTIFS(Data!$I:$I,$A10,Data!$C:$C,AC$1,Data!$D:$D,AC$2)+COUNTIFS(Data!$J:$J,$A10,Data!$C:$C,AC$1,Data!$D:$D,AC$2)</f>
        <v>0</v>
      </c>
      <c r="AD10" s="5">
        <f>COUNTIFS(Data!$I:$I,$A10,Data!$C:$C,AD$1,Data!$D:$D,AD$2)+COUNTIFS(Data!$J:$J,$A10,Data!$C:$C,AD$1,Data!$D:$D,AD$2)</f>
        <v>0</v>
      </c>
      <c r="AE10" s="5">
        <f>COUNTIFS(Data!$I:$I,$A10,Data!$C:$C,AE$1,Data!$D:$D,AE$2)+COUNTIFS(Data!$J:$J,$A10,Data!$C:$C,AE$1,Data!$D:$D,AE$2)</f>
        <v>0</v>
      </c>
      <c r="AF10" s="5">
        <f>COUNTIFS(Data!$I:$I,$A10,Data!$C:$C,AF$1,Data!$D:$D,AF$2)+COUNTIFS(Data!$J:$J,$A10,Data!$C:$C,AF$1,Data!$D:$D,AF$2)</f>
        <v>0</v>
      </c>
      <c r="AG10" s="5">
        <f>COUNTIFS(Data!$I:$I,$A10,Data!$C:$C,AG$1,Data!$D:$D,AG$2)+COUNTIFS(Data!$J:$J,$A10,Data!$C:$C,AG$1,Data!$D:$D,AG$2)</f>
        <v>0</v>
      </c>
      <c r="AH10" s="5">
        <f>COUNTIFS(Data!$I:$I,$A10,Data!$C:$C,AH$1,Data!$D:$D,AH$2)+COUNTIFS(Data!$J:$J,$A10,Data!$C:$C,AH$1,Data!$D:$D,AH$2)</f>
        <v>0</v>
      </c>
      <c r="AI10" s="5">
        <f>COUNTIFS(Data!$I:$I,$A10,Data!$C:$C,AI$1,Data!$D:$D,AI$2)+COUNTIFS(Data!$J:$J,$A10,Data!$C:$C,AI$1,Data!$D:$D,AI$2)</f>
        <v>0</v>
      </c>
      <c r="AJ10" s="5">
        <f>COUNTIFS(Data!$I:$I,$A10,Data!$C:$C,AJ$1,Data!$D:$D,AJ$2)+COUNTIFS(Data!$J:$J,$A10,Data!$C:$C,AJ$1,Data!$D:$D,AJ$2)</f>
        <v>0</v>
      </c>
      <c r="AK10" s="5">
        <f>COUNTIFS(Data!$I:$I,$A10,Data!$C:$C,AK$1,Data!$D:$D,AK$2)+COUNTIFS(Data!$J:$J,$A10,Data!$C:$C,AK$1,Data!$D:$D,AK$2)</f>
        <v>0</v>
      </c>
      <c r="AL10" s="5">
        <f>COUNTIFS(Data!$I:$I,$A10,Data!$C:$C,AL$1,Data!$D:$D,AL$2)+COUNTIFS(Data!$J:$J,$A10,Data!$C:$C,AL$1,Data!$D:$D,AL$2)</f>
        <v>0</v>
      </c>
      <c r="AM10" s="5">
        <f>COUNTIFS(Data!$I:$I,$A10,Data!$C:$C,AM$1,Data!$D:$D,AM$2)+COUNTIFS(Data!$J:$J,$A10,Data!$C:$C,AM$1,Data!$D:$D,AM$2)</f>
        <v>0</v>
      </c>
      <c r="AN10" s="5">
        <f>COUNTIFS(Data!$I:$I,$A10,Data!$C:$C,AN$1,Data!$D:$D,AN$2)+COUNTIFS(Data!$J:$J,$A10,Data!$C:$C,AN$1,Data!$D:$D,AN$2)</f>
        <v>0</v>
      </c>
      <c r="AO10" s="5">
        <f>COUNTIFS(Data!$I:$I,$A10,Data!$C:$C,AO$1,Data!$D:$D,AO$2)+COUNTIFS(Data!$J:$J,$A10,Data!$C:$C,AO$1,Data!$D:$D,AO$2)</f>
        <v>0</v>
      </c>
      <c r="AP10" s="5">
        <f>COUNTIFS(Data!$I:$I,$A10,Data!$C:$C,AP$1,Data!$D:$D,AP$2)+COUNTIFS(Data!$J:$J,$A10,Data!$C:$C,AP$1,Data!$D:$D,AP$2)</f>
        <v>0</v>
      </c>
      <c r="AQ10" s="5">
        <f>COUNTIFS(Data!$I:$I,$A10,Data!$C:$C,AQ$1,Data!$D:$D,AQ$2)+COUNTIFS(Data!$J:$J,$A10,Data!$C:$C,AQ$1,Data!$D:$D,AQ$2)</f>
        <v>0</v>
      </c>
      <c r="AR10" s="5">
        <f>COUNTIFS(Data!$I:$I,$A10,Data!$C:$C,AR$1,Data!$D:$D,AR$2)+COUNTIFS(Data!$J:$J,$A10,Data!$C:$C,AR$1,Data!$D:$D,AR$2)</f>
        <v>0</v>
      </c>
      <c r="AS10" s="5">
        <f>COUNTIFS(Data!$I:$I,$A10,Data!$C:$C,AS$1,Data!$D:$D,AS$2)+COUNTIFS(Data!$J:$J,$A10,Data!$C:$C,AS$1,Data!$D:$D,AS$2)</f>
        <v>0</v>
      </c>
      <c r="AT10" s="5">
        <f>COUNTIFS(Data!$I:$I,$A10,Data!$C:$C,AT$1,Data!$D:$D,AT$2)+COUNTIFS(Data!$J:$J,$A10,Data!$C:$C,AT$1,Data!$D:$D,AT$2)</f>
        <v>0</v>
      </c>
      <c r="AU10" s="5">
        <f>COUNTIFS(Data!$I:$I,$A10,Data!$C:$C,AU$1,Data!$D:$D,AU$2)+COUNTIFS(Data!$J:$J,$A10,Data!$C:$C,AU$1,Data!$D:$D,AU$2)</f>
        <v>0</v>
      </c>
      <c r="AV10" s="5">
        <f>COUNTIFS(Data!$I:$I,$A10,Data!$C:$C,AV$1,Data!$D:$D,AV$2)+COUNTIFS(Data!$J:$J,$A10,Data!$C:$C,AV$1,Data!$D:$D,AV$2)</f>
        <v>0</v>
      </c>
      <c r="AW10" s="5">
        <f>COUNTIFS(Data!$I:$I,$A10,Data!$C:$C,AW$1,Data!$D:$D,AW$2)+COUNTIFS(Data!$J:$J,$A10,Data!$C:$C,AW$1,Data!$D:$D,AW$2)</f>
        <v>0</v>
      </c>
      <c r="AX10" s="5">
        <f>COUNTIFS(Data!$I:$I,$A10,Data!$C:$C,AX$1,Data!$D:$D,AX$2)+COUNTIFS(Data!$J:$J,$A10,Data!$C:$C,AX$1,Data!$D:$D,AX$2)</f>
        <v>0</v>
      </c>
      <c r="AY10" s="5">
        <f>COUNTIFS(Data!$I:$I,$A10,Data!$C:$C,AY$1,Data!$D:$D,AY$2)+COUNTIFS(Data!$J:$J,$A10,Data!$C:$C,AY$1,Data!$D:$D,AY$2)</f>
        <v>0</v>
      </c>
      <c r="AZ10" s="5">
        <f>COUNTIFS(Data!$I:$I,$A10,Data!$C:$C,AZ$1,Data!$D:$D,AZ$2)+COUNTIFS(Data!$J:$J,$A10,Data!$C:$C,AZ$1,Data!$D:$D,AZ$2)</f>
        <v>0</v>
      </c>
      <c r="BA10" s="5">
        <f>COUNTIFS(Data!$I:$I,$A10,Data!$C:$C,BA$1,Data!$D:$D,BA$2)+COUNTIFS(Data!$J:$J,$A10,Data!$C:$C,BA$1,Data!$D:$D,BA$2)</f>
        <v>0</v>
      </c>
      <c r="BB10" s="5">
        <f>COUNTIFS(Data!$I:$I,$A10,Data!$C:$C,BB$1,Data!$D:$D,BB$2)+COUNTIFS(Data!$J:$J,$A10,Data!$C:$C,BB$1,Data!$D:$D,BB$2)</f>
        <v>0</v>
      </c>
      <c r="BC10" s="5">
        <f>COUNTIFS(Data!$I:$I,$A10,Data!$C:$C,BC$1,Data!$D:$D,BC$2)+COUNTIFS(Data!$J:$J,$A10,Data!$C:$C,BC$1,Data!$D:$D,BC$2)</f>
        <v>0</v>
      </c>
      <c r="BD10" s="5">
        <f>COUNTIFS(Data!$I:$I,$A10,Data!$C:$C,BD$1,Data!$D:$D,BD$2)+COUNTIFS(Data!$J:$J,$A10,Data!$C:$C,BD$1,Data!$D:$D,BD$2)</f>
        <v>0</v>
      </c>
      <c r="BE10" s="5">
        <f>COUNTIFS(Data!$I:$I,$A10,Data!$C:$C,BE$1,Data!$D:$D,BE$2)+COUNTIFS(Data!$J:$J,$A10,Data!$C:$C,BE$1,Data!$D:$D,BE$2)</f>
        <v>0</v>
      </c>
      <c r="BF10" s="5">
        <f>COUNTIFS(Data!$I:$I,$A10,Data!$C:$C,BF$1,Data!$D:$D,BF$2)+COUNTIFS(Data!$J:$J,$A10,Data!$C:$C,BF$1,Data!$D:$D,BF$2)</f>
        <v>0</v>
      </c>
      <c r="BG10" s="5">
        <f>COUNTIFS(Data!$I:$I,$A10,Data!$C:$C,BG$1,Data!$D:$D,BG$2)+COUNTIFS(Data!$J:$J,$A10,Data!$C:$C,BG$1,Data!$D:$D,BG$2)</f>
        <v>0</v>
      </c>
      <c r="BH10" s="5">
        <f>COUNTIFS(Data!$I:$I,$A10,Data!$C:$C,BH$1,Data!$D:$D,BH$2)+COUNTIFS(Data!$J:$J,$A10,Data!$C:$C,BH$1,Data!$D:$D,BH$2)</f>
        <v>0</v>
      </c>
      <c r="BI10" s="5">
        <f>COUNTIFS(Data!$I:$I,$A10,Data!$C:$C,BI$1,Data!$D:$D,BI$2)+COUNTIFS(Data!$J:$J,$A10,Data!$C:$C,BI$1,Data!$D:$D,BI$2)</f>
        <v>0</v>
      </c>
      <c r="BJ10" s="5">
        <f>COUNTIFS(Data!$I:$I,$A10,Data!$C:$C,BJ$1,Data!$D:$D,BJ$2)+COUNTIFS(Data!$J:$J,$A10,Data!$C:$C,BJ$1,Data!$D:$D,BJ$2)</f>
        <v>0</v>
      </c>
      <c r="BK10" s="5">
        <f>COUNTIFS(Data!$I:$I,$A10,Data!$C:$C,BK$1,Data!$D:$D,BK$2)+COUNTIFS(Data!$J:$J,$A10,Data!$C:$C,BK$1,Data!$D:$D,BK$2)</f>
        <v>0</v>
      </c>
      <c r="BL10" s="5">
        <f>COUNTIFS(Data!$I:$I,$A10,Data!$C:$C,BL$1,Data!$D:$D,BL$2)+COUNTIFS(Data!$J:$J,$A10,Data!$C:$C,BL$1,Data!$D:$D,BL$2)</f>
        <v>0</v>
      </c>
      <c r="BM10" s="5">
        <f>COUNTIFS(Data!$I:$I,$A10,Data!$C:$C,BM$1,Data!$D:$D,BM$2)+COUNTIFS(Data!$J:$J,$A10,Data!$C:$C,BM$1,Data!$D:$D,BM$2)</f>
        <v>0</v>
      </c>
      <c r="BN10" s="5">
        <f>COUNTIFS(Data!$I:$I,$A10,Data!$C:$C,BN$1,Data!$D:$D,BN$2)+COUNTIFS(Data!$J:$J,$A10,Data!$C:$C,BN$1,Data!$D:$D,BN$2)</f>
        <v>0</v>
      </c>
      <c r="BO10" s="5">
        <f>COUNTIFS(Data!$I:$I,$A10,Data!$C:$C,BO$1,Data!$D:$D,BO$2)+COUNTIFS(Data!$J:$J,$A10,Data!$C:$C,BO$1,Data!$D:$D,BO$2)</f>
        <v>0</v>
      </c>
      <c r="BP10" s="5">
        <f>COUNTIFS(Data!$I:$I,$A10,Data!$C:$C,BP$1,Data!$D:$D,BP$2)+COUNTIFS(Data!$J:$J,$A10,Data!$C:$C,BP$1,Data!$D:$D,BP$2)</f>
        <v>0</v>
      </c>
      <c r="BQ10" s="5">
        <f>COUNTIFS(Data!$I:$I,$A10,Data!$C:$C,BQ$1,Data!$D:$D,BQ$2)+COUNTIFS(Data!$J:$J,$A10,Data!$C:$C,BQ$1,Data!$D:$D,BQ$2)</f>
        <v>0</v>
      </c>
      <c r="BR10" s="5">
        <f>COUNTIFS(Data!$I:$I,$A10,Data!$C:$C,BR$1,Data!$D:$D,BR$2)+COUNTIFS(Data!$J:$J,$A10,Data!$C:$C,BR$1,Data!$D:$D,BR$2)</f>
        <v>0</v>
      </c>
      <c r="BS10" s="5">
        <f>COUNTIFS(Data!$I:$I,$A10,Data!$C:$C,BS$1,Data!$D:$D,BS$2)+COUNTIFS(Data!$J:$J,$A10,Data!$C:$C,BS$1,Data!$D:$D,BS$2)</f>
        <v>0</v>
      </c>
      <c r="BT10" s="5">
        <f>COUNTIFS(Data!$I:$I,$A10,Data!$C:$C,BT$1,Data!$D:$D,BT$2)+COUNTIFS(Data!$J:$J,$A10,Data!$C:$C,BT$1,Data!$D:$D,BT$2)</f>
        <v>0</v>
      </c>
      <c r="BU10" s="5">
        <f>COUNTIFS(Data!$I:$I,$A10,Data!$C:$C,BU$1,Data!$D:$D,BU$2)+COUNTIFS(Data!$J:$J,$A10,Data!$C:$C,BU$1,Data!$D:$D,BU$2)</f>
        <v>0</v>
      </c>
      <c r="BV10" s="5">
        <f>COUNTIFS(Data!$I:$I,$A10,Data!$C:$C,BV$1,Data!$D:$D,BV$2)+COUNTIFS(Data!$J:$J,$A10,Data!$C:$C,BV$1,Data!$D:$D,BV$2)</f>
        <v>0</v>
      </c>
      <c r="BW10" s="5">
        <f>COUNTIFS(Data!$I:$I,$A10,Data!$C:$C,BW$1,Data!$D:$D,BW$2)+COUNTIFS(Data!$J:$J,$A10,Data!$C:$C,BW$1,Data!$D:$D,BW$2)</f>
        <v>0</v>
      </c>
      <c r="BX10" s="5">
        <f>COUNTIFS(Data!$I:$I,$A10,Data!$C:$C,BX$1,Data!$D:$D,BX$2)+COUNTIFS(Data!$J:$J,$A10,Data!$C:$C,BX$1,Data!$D:$D,BX$2)</f>
        <v>0</v>
      </c>
      <c r="BY10" s="5">
        <f>COUNTIFS(Data!$I:$I,$A10,Data!$C:$C,BY$1,Data!$D:$D,BY$2)+COUNTIFS(Data!$J:$J,$A10,Data!$C:$C,BY$1,Data!$D:$D,BY$2)</f>
        <v>0</v>
      </c>
      <c r="BZ10" s="5">
        <f>COUNTIFS(Data!$I:$I,$A10,Data!$C:$C,BZ$1,Data!$D:$D,BZ$2)+COUNTIFS(Data!$J:$J,$A10,Data!$C:$C,BZ$1,Data!$D:$D,BZ$2)</f>
        <v>0</v>
      </c>
      <c r="CA10" s="5">
        <f>COUNTIFS(Data!$I:$I,$A10,Data!$C:$C,CA$1,Data!$D:$D,CA$2)+COUNTIFS(Data!$J:$J,$A10,Data!$C:$C,CA$1,Data!$D:$D,CA$2)</f>
        <v>0</v>
      </c>
      <c r="CB10" s="5">
        <f>COUNTIFS(Data!$I:$I,$A10,Data!$C:$C,CB$1,Data!$D:$D,CB$2)+COUNTIFS(Data!$J:$J,$A10,Data!$C:$C,CB$1,Data!$D:$D,CB$2)</f>
        <v>0</v>
      </c>
      <c r="CC10" s="5">
        <f>COUNTIFS(Data!$I:$I,$A10,Data!$C:$C,CC$1,Data!$D:$D,CC$2)+COUNTIFS(Data!$J:$J,$A10,Data!$C:$C,CC$1,Data!$D:$D,CC$2)</f>
        <v>0</v>
      </c>
      <c r="CD10" s="5">
        <f>COUNTIFS(Data!$I:$I,$A10,Data!$C:$C,CD$1,Data!$D:$D,CD$2)+COUNTIFS(Data!$J:$J,$A10,Data!$C:$C,CD$1,Data!$D:$D,CD$2)</f>
        <v>0</v>
      </c>
      <c r="CE10" s="5">
        <f>COUNTIFS(Data!$I:$I,$A10,Data!$C:$C,CE$1,Data!$D:$D,CE$2)+COUNTIFS(Data!$J:$J,$A10,Data!$C:$C,CE$1,Data!$D:$D,CE$2)</f>
        <v>0</v>
      </c>
      <c r="CF10" s="5">
        <f>COUNTIFS(Data!$I:$I,$A10,Data!$C:$C,CF$1,Data!$D:$D,CF$2)+COUNTIFS(Data!$J:$J,$A10,Data!$C:$C,CF$1,Data!$D:$D,CF$2)</f>
        <v>0</v>
      </c>
      <c r="CG10" s="5">
        <f>COUNTIFS(Data!$I:$I,$A10,Data!$C:$C,CG$1,Data!$D:$D,CG$2)+COUNTIFS(Data!$J:$J,$A10,Data!$C:$C,CG$1,Data!$D:$D,CG$2)</f>
        <v>0</v>
      </c>
      <c r="CH10" s="5">
        <f>COUNTIFS(Data!$I:$I,$A10,Data!$C:$C,CH$1,Data!$D:$D,CH$2)+COUNTIFS(Data!$J:$J,$A10,Data!$C:$C,CH$1,Data!$D:$D,CH$2)</f>
        <v>0</v>
      </c>
      <c r="CI10" s="5">
        <f>COUNTIFS(Data!$I:$I,$A10,Data!$C:$C,CI$1,Data!$D:$D,CI$2)+COUNTIFS(Data!$J:$J,$A10,Data!$C:$C,CI$1,Data!$D:$D,CI$2)</f>
        <v>0</v>
      </c>
      <c r="CJ10" s="5">
        <f>COUNTIFS(Data!$I:$I,$A10,Data!$C:$C,CJ$1,Data!$D:$D,CJ$2)+COUNTIFS(Data!$J:$J,$A10,Data!$C:$C,CJ$1,Data!$D:$D,CJ$2)</f>
        <v>0</v>
      </c>
      <c r="CK10" s="5">
        <f>COUNTIFS(Data!$I:$I,$A10,Data!$C:$C,CK$1,Data!$D:$D,CK$2)+COUNTIFS(Data!$J:$J,$A10,Data!$C:$C,CK$1,Data!$D:$D,CK$2)</f>
        <v>0</v>
      </c>
      <c r="CL10" s="5">
        <f>COUNTIFS(Data!$I:$I,$A10,Data!$C:$C,CL$1,Data!$D:$D,CL$2)+COUNTIFS(Data!$J:$J,$A10,Data!$C:$C,CL$1,Data!$D:$D,CL$2)</f>
        <v>0</v>
      </c>
      <c r="CM10" s="5">
        <f>COUNTIFS(Data!$I:$I,$A10,Data!$C:$C,CM$1,Data!$D:$D,CM$2)+COUNTIFS(Data!$J:$J,$A10,Data!$C:$C,CM$1,Data!$D:$D,CM$2)</f>
        <v>0</v>
      </c>
      <c r="CN10" s="5">
        <f>COUNTIFS(Data!$I:$I,$A10,Data!$C:$C,CN$1,Data!$D:$D,CN$2)+COUNTIFS(Data!$J:$J,$A10,Data!$C:$C,CN$1,Data!$D:$D,CN$2)</f>
        <v>0</v>
      </c>
      <c r="CO10" s="5">
        <f>COUNTIFS(Data!$I:$I,$A10,Data!$C:$C,CO$1,Data!$D:$D,CO$2)+COUNTIFS(Data!$J:$J,$A10,Data!$C:$C,CO$1,Data!$D:$D,CO$2)</f>
        <v>0</v>
      </c>
      <c r="CP10" s="5">
        <f>COUNTIFS(Data!$I:$I,$A10,Data!$C:$C,CP$1,Data!$D:$D,CP$2)+COUNTIFS(Data!$J:$J,$A10,Data!$C:$C,CP$1,Data!$D:$D,CP$2)</f>
        <v>0</v>
      </c>
      <c r="CQ10" s="5">
        <f>COUNTIFS(Data!$I:$I,$A10,Data!$C:$C,CQ$1,Data!$D:$D,CQ$2)+COUNTIFS(Data!$J:$J,$A10,Data!$C:$C,CQ$1,Data!$D:$D,CQ$2)</f>
        <v>0</v>
      </c>
      <c r="CR10" s="5">
        <f>COUNTIFS(Data!$I:$I,$A10,Data!$C:$C,CR$1,Data!$D:$D,CR$2)+COUNTIFS(Data!$J:$J,$A10,Data!$C:$C,CR$1,Data!$D:$D,CR$2)</f>
        <v>0</v>
      </c>
      <c r="CS10" s="5">
        <f>COUNTIFS(Data!$I:$I,$A10,Data!$C:$C,CS$1,Data!$D:$D,CS$2)+COUNTIFS(Data!$J:$J,$A10,Data!$C:$C,CS$1,Data!$D:$D,CS$2)</f>
        <v>0</v>
      </c>
      <c r="CT10" s="5">
        <f>COUNTIFS(Data!$I:$I,$A10,Data!$C:$C,CT$1,Data!$D:$D,CT$2)+COUNTIFS(Data!$J:$J,$A10,Data!$C:$C,CT$1,Data!$D:$D,CT$2)</f>
        <v>0</v>
      </c>
      <c r="CU10" s="5">
        <f>COUNTIFS(Data!$I:$I,$A10,Data!$C:$C,CU$1,Data!$D:$D,CU$2)+COUNTIFS(Data!$J:$J,$A10,Data!$C:$C,CU$1,Data!$D:$D,CU$2)</f>
        <v>0</v>
      </c>
      <c r="CV10" s="5">
        <f>COUNTIFS(Data!$I:$I,$A10,Data!$C:$C,CV$1,Data!$D:$D,CV$2)+COUNTIFS(Data!$J:$J,$A10,Data!$C:$C,CV$1,Data!$D:$D,CV$2)</f>
        <v>0</v>
      </c>
      <c r="CW10" s="5">
        <f t="shared" ref="CW10:CX10" si="9">SUMIF($B$2:$CV$2,CW$2, $B10:$CV10)</f>
        <v>0</v>
      </c>
      <c r="CX10" s="5">
        <f t="shared" si="9"/>
        <v>0</v>
      </c>
      <c r="CY10" s="5">
        <f t="shared" si="3"/>
        <v>0</v>
      </c>
    </row>
    <row r="11">
      <c r="A11" s="5" t="str">
        <f>Countries!A9</f>
        <v>BLR</v>
      </c>
      <c r="B11" s="5">
        <f>COUNTIFS(Data!$I:$I,$A11,Data!$C:$C,B$1,Data!$D:$D,B$2)+COUNTIFS(Data!$J:$J,$A11,Data!$C:$C,B$1,Data!$D:$D,B$2)</f>
        <v>0</v>
      </c>
      <c r="C11" s="5">
        <f>COUNTIFS(Data!$I:$I,$A11,Data!$C:$C,C$1,Data!$D:$D,C$2)+COUNTIFS(Data!$J:$J,$A11,Data!$C:$C,C$1,Data!$D:$D,C$2)</f>
        <v>0</v>
      </c>
      <c r="D11" s="5">
        <f>COUNTIFS(Data!$I:$I,$A11,Data!$C:$C,D$1,Data!$D:$D,D$2)+COUNTIFS(Data!$J:$J,$A11,Data!$C:$C,D$1,Data!$D:$D,D$2)</f>
        <v>0</v>
      </c>
      <c r="E11" s="5">
        <f>COUNTIFS(Data!$I:$I,$A11,Data!$C:$C,E$1,Data!$D:$D,E$2)+COUNTIFS(Data!$J:$J,$A11,Data!$C:$C,E$1,Data!$D:$D,E$2)</f>
        <v>0</v>
      </c>
      <c r="F11" s="5">
        <f>COUNTIFS(Data!$I:$I,$A11,Data!$C:$C,F$1,Data!$D:$D,F$2)+COUNTIFS(Data!$J:$J,$A11,Data!$C:$C,F$1,Data!$D:$D,F$2)</f>
        <v>0</v>
      </c>
      <c r="G11" s="5">
        <f>COUNTIFS(Data!$I:$I,$A11,Data!$C:$C,G$1,Data!$D:$D,G$2)+COUNTIFS(Data!$J:$J,$A11,Data!$C:$C,G$1,Data!$D:$D,G$2)</f>
        <v>0</v>
      </c>
      <c r="H11" s="5">
        <f>COUNTIFS(Data!$I:$I,$A11,Data!$C:$C,H$1,Data!$D:$D,H$2)+COUNTIFS(Data!$J:$J,$A11,Data!$C:$C,H$1,Data!$D:$D,H$2)</f>
        <v>0</v>
      </c>
      <c r="I11" s="5">
        <f>COUNTIFS(Data!$I:$I,$A11,Data!$C:$C,I$1,Data!$D:$D,I$2)+COUNTIFS(Data!$J:$J,$A11,Data!$C:$C,I$1,Data!$D:$D,I$2)</f>
        <v>0</v>
      </c>
      <c r="J11" s="5">
        <f>COUNTIFS(Data!$I:$I,$A11,Data!$C:$C,J$1,Data!$D:$D,J$2)+COUNTIFS(Data!$J:$J,$A11,Data!$C:$C,J$1,Data!$D:$D,J$2)</f>
        <v>1</v>
      </c>
      <c r="K11" s="5">
        <f>COUNTIFS(Data!$I:$I,$A11,Data!$C:$C,K$1,Data!$D:$D,K$2)+COUNTIFS(Data!$J:$J,$A11,Data!$C:$C,K$1,Data!$D:$D,K$2)</f>
        <v>0</v>
      </c>
      <c r="L11" s="5">
        <f>COUNTIFS(Data!$I:$I,$A11,Data!$C:$C,L$1,Data!$D:$D,L$2)+COUNTIFS(Data!$J:$J,$A11,Data!$C:$C,L$1,Data!$D:$D,L$2)</f>
        <v>0</v>
      </c>
      <c r="M11" s="5">
        <f>COUNTIFS(Data!$I:$I,$A11,Data!$C:$C,M$1,Data!$D:$D,M$2)+COUNTIFS(Data!$J:$J,$A11,Data!$C:$C,M$1,Data!$D:$D,M$2)</f>
        <v>0</v>
      </c>
      <c r="N11" s="5">
        <f>COUNTIFS(Data!$I:$I,$A11,Data!$C:$C,N$1,Data!$D:$D,N$2)+COUNTIFS(Data!$J:$J,$A11,Data!$C:$C,N$1,Data!$D:$D,N$2)</f>
        <v>0</v>
      </c>
      <c r="O11" s="5">
        <f>COUNTIFS(Data!$I:$I,$A11,Data!$C:$C,O$1,Data!$D:$D,O$2)+COUNTIFS(Data!$J:$J,$A11,Data!$C:$C,O$1,Data!$D:$D,O$2)</f>
        <v>0</v>
      </c>
      <c r="P11" s="5">
        <f>COUNTIFS(Data!$I:$I,$A11,Data!$C:$C,P$1,Data!$D:$D,P$2)+COUNTIFS(Data!$J:$J,$A11,Data!$C:$C,P$1,Data!$D:$D,P$2)</f>
        <v>0</v>
      </c>
      <c r="Q11" s="5">
        <f>COUNTIFS(Data!$I:$I,$A11,Data!$C:$C,Q$1,Data!$D:$D,Q$2)+COUNTIFS(Data!$J:$J,$A11,Data!$C:$C,Q$1,Data!$D:$D,Q$2)</f>
        <v>0</v>
      </c>
      <c r="R11" s="5">
        <f>COUNTIFS(Data!$I:$I,$A11,Data!$C:$C,R$1,Data!$D:$D,R$2)+COUNTIFS(Data!$J:$J,$A11,Data!$C:$C,R$1,Data!$D:$D,R$2)</f>
        <v>0</v>
      </c>
      <c r="S11" s="5">
        <f>COUNTIFS(Data!$I:$I,$A11,Data!$C:$C,S$1,Data!$D:$D,S$2)+COUNTIFS(Data!$J:$J,$A11,Data!$C:$C,S$1,Data!$D:$D,S$2)</f>
        <v>0</v>
      </c>
      <c r="T11" s="5">
        <f>COUNTIFS(Data!$I:$I,$A11,Data!$C:$C,T$1,Data!$D:$D,T$2)+COUNTIFS(Data!$J:$J,$A11,Data!$C:$C,T$1,Data!$D:$D,T$2)</f>
        <v>0</v>
      </c>
      <c r="U11" s="5">
        <f>COUNTIFS(Data!$I:$I,$A11,Data!$C:$C,U$1,Data!$D:$D,U$2)+COUNTIFS(Data!$J:$J,$A11,Data!$C:$C,U$1,Data!$D:$D,U$2)</f>
        <v>0</v>
      </c>
      <c r="V11" s="5">
        <f>COUNTIFS(Data!$I:$I,$A11,Data!$C:$C,V$1,Data!$D:$D,V$2)+COUNTIFS(Data!$J:$J,$A11,Data!$C:$C,V$1,Data!$D:$D,V$2)</f>
        <v>0</v>
      </c>
      <c r="W11" s="5">
        <f>COUNTIFS(Data!$I:$I,$A11,Data!$C:$C,W$1,Data!$D:$D,W$2)+COUNTIFS(Data!$J:$J,$A11,Data!$C:$C,W$1,Data!$D:$D,W$2)</f>
        <v>0</v>
      </c>
      <c r="X11" s="5">
        <f>COUNTIFS(Data!$I:$I,$A11,Data!$C:$C,X$1,Data!$D:$D,X$2)+COUNTIFS(Data!$J:$J,$A11,Data!$C:$C,X$1,Data!$D:$D,X$2)</f>
        <v>0</v>
      </c>
      <c r="Y11" s="5">
        <f>COUNTIFS(Data!$I:$I,$A11,Data!$C:$C,Y$1,Data!$D:$D,Y$2)+COUNTIFS(Data!$J:$J,$A11,Data!$C:$C,Y$1,Data!$D:$D,Y$2)</f>
        <v>0</v>
      </c>
      <c r="Z11" s="5">
        <f>COUNTIFS(Data!$I:$I,$A11,Data!$C:$C,Z$1,Data!$D:$D,Z$2)+COUNTIFS(Data!$J:$J,$A11,Data!$C:$C,Z$1,Data!$D:$D,Z$2)</f>
        <v>0</v>
      </c>
      <c r="AA11" s="5">
        <f>COUNTIFS(Data!$I:$I,$A11,Data!$C:$C,AA$1,Data!$D:$D,AA$2)+COUNTIFS(Data!$J:$J,$A11,Data!$C:$C,AA$1,Data!$D:$D,AA$2)</f>
        <v>0</v>
      </c>
      <c r="AB11" s="5">
        <f>COUNTIFS(Data!$I:$I,$A11,Data!$C:$C,AB$1,Data!$D:$D,AB$2)+COUNTIFS(Data!$J:$J,$A11,Data!$C:$C,AB$1,Data!$D:$D,AB$2)</f>
        <v>0</v>
      </c>
      <c r="AC11" s="5">
        <f>COUNTIFS(Data!$I:$I,$A11,Data!$C:$C,AC$1,Data!$D:$D,AC$2)+COUNTIFS(Data!$J:$J,$A11,Data!$C:$C,AC$1,Data!$D:$D,AC$2)</f>
        <v>0</v>
      </c>
      <c r="AD11" s="5">
        <f>COUNTIFS(Data!$I:$I,$A11,Data!$C:$C,AD$1,Data!$D:$D,AD$2)+COUNTIFS(Data!$J:$J,$A11,Data!$C:$C,AD$1,Data!$D:$D,AD$2)</f>
        <v>0</v>
      </c>
      <c r="AE11" s="5">
        <f>COUNTIFS(Data!$I:$I,$A11,Data!$C:$C,AE$1,Data!$D:$D,AE$2)+COUNTIFS(Data!$J:$J,$A11,Data!$C:$C,AE$1,Data!$D:$D,AE$2)</f>
        <v>0</v>
      </c>
      <c r="AF11" s="5">
        <f>COUNTIFS(Data!$I:$I,$A11,Data!$C:$C,AF$1,Data!$D:$D,AF$2)+COUNTIFS(Data!$J:$J,$A11,Data!$C:$C,AF$1,Data!$D:$D,AF$2)</f>
        <v>0</v>
      </c>
      <c r="AG11" s="5">
        <f>COUNTIFS(Data!$I:$I,$A11,Data!$C:$C,AG$1,Data!$D:$D,AG$2)+COUNTIFS(Data!$J:$J,$A11,Data!$C:$C,AG$1,Data!$D:$D,AG$2)</f>
        <v>0</v>
      </c>
      <c r="AH11" s="5">
        <f>COUNTIFS(Data!$I:$I,$A11,Data!$C:$C,AH$1,Data!$D:$D,AH$2)+COUNTIFS(Data!$J:$J,$A11,Data!$C:$C,AH$1,Data!$D:$D,AH$2)</f>
        <v>0</v>
      </c>
      <c r="AI11" s="5">
        <f>COUNTIFS(Data!$I:$I,$A11,Data!$C:$C,AI$1,Data!$D:$D,AI$2)+COUNTIFS(Data!$J:$J,$A11,Data!$C:$C,AI$1,Data!$D:$D,AI$2)</f>
        <v>0</v>
      </c>
      <c r="AJ11" s="5">
        <f>COUNTIFS(Data!$I:$I,$A11,Data!$C:$C,AJ$1,Data!$D:$D,AJ$2)+COUNTIFS(Data!$J:$J,$A11,Data!$C:$C,AJ$1,Data!$D:$D,AJ$2)</f>
        <v>0</v>
      </c>
      <c r="AK11" s="5">
        <f>COUNTIFS(Data!$I:$I,$A11,Data!$C:$C,AK$1,Data!$D:$D,AK$2)+COUNTIFS(Data!$J:$J,$A11,Data!$C:$C,AK$1,Data!$D:$D,AK$2)</f>
        <v>0</v>
      </c>
      <c r="AL11" s="5">
        <f>COUNTIFS(Data!$I:$I,$A11,Data!$C:$C,AL$1,Data!$D:$D,AL$2)+COUNTIFS(Data!$J:$J,$A11,Data!$C:$C,AL$1,Data!$D:$D,AL$2)</f>
        <v>0</v>
      </c>
      <c r="AM11" s="5">
        <f>COUNTIFS(Data!$I:$I,$A11,Data!$C:$C,AM$1,Data!$D:$D,AM$2)+COUNTIFS(Data!$J:$J,$A11,Data!$C:$C,AM$1,Data!$D:$D,AM$2)</f>
        <v>0</v>
      </c>
      <c r="AN11" s="5">
        <f>COUNTIFS(Data!$I:$I,$A11,Data!$C:$C,AN$1,Data!$D:$D,AN$2)+COUNTIFS(Data!$J:$J,$A11,Data!$C:$C,AN$1,Data!$D:$D,AN$2)</f>
        <v>0</v>
      </c>
      <c r="AO11" s="5">
        <f>COUNTIFS(Data!$I:$I,$A11,Data!$C:$C,AO$1,Data!$D:$D,AO$2)+COUNTIFS(Data!$J:$J,$A11,Data!$C:$C,AO$1,Data!$D:$D,AO$2)</f>
        <v>0</v>
      </c>
      <c r="AP11" s="5">
        <f>COUNTIFS(Data!$I:$I,$A11,Data!$C:$C,AP$1,Data!$D:$D,AP$2)+COUNTIFS(Data!$J:$J,$A11,Data!$C:$C,AP$1,Data!$D:$D,AP$2)</f>
        <v>0</v>
      </c>
      <c r="AQ11" s="5">
        <f>COUNTIFS(Data!$I:$I,$A11,Data!$C:$C,AQ$1,Data!$D:$D,AQ$2)+COUNTIFS(Data!$J:$J,$A11,Data!$C:$C,AQ$1,Data!$D:$D,AQ$2)</f>
        <v>0</v>
      </c>
      <c r="AR11" s="5">
        <f>COUNTIFS(Data!$I:$I,$A11,Data!$C:$C,AR$1,Data!$D:$D,AR$2)+COUNTIFS(Data!$J:$J,$A11,Data!$C:$C,AR$1,Data!$D:$D,AR$2)</f>
        <v>0</v>
      </c>
      <c r="AS11" s="5">
        <f>COUNTIFS(Data!$I:$I,$A11,Data!$C:$C,AS$1,Data!$D:$D,AS$2)+COUNTIFS(Data!$J:$J,$A11,Data!$C:$C,AS$1,Data!$D:$D,AS$2)</f>
        <v>0</v>
      </c>
      <c r="AT11" s="5">
        <f>COUNTIFS(Data!$I:$I,$A11,Data!$C:$C,AT$1,Data!$D:$D,AT$2)+COUNTIFS(Data!$J:$J,$A11,Data!$C:$C,AT$1,Data!$D:$D,AT$2)</f>
        <v>0</v>
      </c>
      <c r="AU11" s="5">
        <f>COUNTIFS(Data!$I:$I,$A11,Data!$C:$C,AU$1,Data!$D:$D,AU$2)+COUNTIFS(Data!$J:$J,$A11,Data!$C:$C,AU$1,Data!$D:$D,AU$2)</f>
        <v>0</v>
      </c>
      <c r="AV11" s="5">
        <f>COUNTIFS(Data!$I:$I,$A11,Data!$C:$C,AV$1,Data!$D:$D,AV$2)+COUNTIFS(Data!$J:$J,$A11,Data!$C:$C,AV$1,Data!$D:$D,AV$2)</f>
        <v>0</v>
      </c>
      <c r="AW11" s="5">
        <f>COUNTIFS(Data!$I:$I,$A11,Data!$C:$C,AW$1,Data!$D:$D,AW$2)+COUNTIFS(Data!$J:$J,$A11,Data!$C:$C,AW$1,Data!$D:$D,AW$2)</f>
        <v>0</v>
      </c>
      <c r="AX11" s="5">
        <f>COUNTIFS(Data!$I:$I,$A11,Data!$C:$C,AX$1,Data!$D:$D,AX$2)+COUNTIFS(Data!$J:$J,$A11,Data!$C:$C,AX$1,Data!$D:$D,AX$2)</f>
        <v>0</v>
      </c>
      <c r="AY11" s="5">
        <f>COUNTIFS(Data!$I:$I,$A11,Data!$C:$C,AY$1,Data!$D:$D,AY$2)+COUNTIFS(Data!$J:$J,$A11,Data!$C:$C,AY$1,Data!$D:$D,AY$2)</f>
        <v>0</v>
      </c>
      <c r="AZ11" s="5">
        <f>COUNTIFS(Data!$I:$I,$A11,Data!$C:$C,AZ$1,Data!$D:$D,AZ$2)+COUNTIFS(Data!$J:$J,$A11,Data!$C:$C,AZ$1,Data!$D:$D,AZ$2)</f>
        <v>0</v>
      </c>
      <c r="BA11" s="5">
        <f>COUNTIFS(Data!$I:$I,$A11,Data!$C:$C,BA$1,Data!$D:$D,BA$2)+COUNTIFS(Data!$J:$J,$A11,Data!$C:$C,BA$1,Data!$D:$D,BA$2)</f>
        <v>0</v>
      </c>
      <c r="BB11" s="5">
        <f>COUNTIFS(Data!$I:$I,$A11,Data!$C:$C,BB$1,Data!$D:$D,BB$2)+COUNTIFS(Data!$J:$J,$A11,Data!$C:$C,BB$1,Data!$D:$D,BB$2)</f>
        <v>0</v>
      </c>
      <c r="BC11" s="5">
        <f>COUNTIFS(Data!$I:$I,$A11,Data!$C:$C,BC$1,Data!$D:$D,BC$2)+COUNTIFS(Data!$J:$J,$A11,Data!$C:$C,BC$1,Data!$D:$D,BC$2)</f>
        <v>0</v>
      </c>
      <c r="BD11" s="5">
        <f>COUNTIFS(Data!$I:$I,$A11,Data!$C:$C,BD$1,Data!$D:$D,BD$2)+COUNTIFS(Data!$J:$J,$A11,Data!$C:$C,BD$1,Data!$D:$D,BD$2)</f>
        <v>0</v>
      </c>
      <c r="BE11" s="5">
        <f>COUNTIFS(Data!$I:$I,$A11,Data!$C:$C,BE$1,Data!$D:$D,BE$2)+COUNTIFS(Data!$J:$J,$A11,Data!$C:$C,BE$1,Data!$D:$D,BE$2)</f>
        <v>0</v>
      </c>
      <c r="BF11" s="5">
        <f>COUNTIFS(Data!$I:$I,$A11,Data!$C:$C,BF$1,Data!$D:$D,BF$2)+COUNTIFS(Data!$J:$J,$A11,Data!$C:$C,BF$1,Data!$D:$D,BF$2)</f>
        <v>0</v>
      </c>
      <c r="BG11" s="5">
        <f>COUNTIFS(Data!$I:$I,$A11,Data!$C:$C,BG$1,Data!$D:$D,BG$2)+COUNTIFS(Data!$J:$J,$A11,Data!$C:$C,BG$1,Data!$D:$D,BG$2)</f>
        <v>0</v>
      </c>
      <c r="BH11" s="5">
        <f>COUNTIFS(Data!$I:$I,$A11,Data!$C:$C,BH$1,Data!$D:$D,BH$2)+COUNTIFS(Data!$J:$J,$A11,Data!$C:$C,BH$1,Data!$D:$D,BH$2)</f>
        <v>1</v>
      </c>
      <c r="BI11" s="5">
        <f>COUNTIFS(Data!$I:$I,$A11,Data!$C:$C,BI$1,Data!$D:$D,BI$2)+COUNTIFS(Data!$J:$J,$A11,Data!$C:$C,BI$1,Data!$D:$D,BI$2)</f>
        <v>0</v>
      </c>
      <c r="BJ11" s="5">
        <f>COUNTIFS(Data!$I:$I,$A11,Data!$C:$C,BJ$1,Data!$D:$D,BJ$2)+COUNTIFS(Data!$J:$J,$A11,Data!$C:$C,BJ$1,Data!$D:$D,BJ$2)</f>
        <v>0</v>
      </c>
      <c r="BK11" s="5">
        <f>COUNTIFS(Data!$I:$I,$A11,Data!$C:$C,BK$1,Data!$D:$D,BK$2)+COUNTIFS(Data!$J:$J,$A11,Data!$C:$C,BK$1,Data!$D:$D,BK$2)</f>
        <v>0</v>
      </c>
      <c r="BL11" s="5">
        <f>COUNTIFS(Data!$I:$I,$A11,Data!$C:$C,BL$1,Data!$D:$D,BL$2)+COUNTIFS(Data!$J:$J,$A11,Data!$C:$C,BL$1,Data!$D:$D,BL$2)</f>
        <v>0</v>
      </c>
      <c r="BM11" s="5">
        <f>COUNTIFS(Data!$I:$I,$A11,Data!$C:$C,BM$1,Data!$D:$D,BM$2)+COUNTIFS(Data!$J:$J,$A11,Data!$C:$C,BM$1,Data!$D:$D,BM$2)</f>
        <v>0</v>
      </c>
      <c r="BN11" s="5">
        <f>COUNTIFS(Data!$I:$I,$A11,Data!$C:$C,BN$1,Data!$D:$D,BN$2)+COUNTIFS(Data!$J:$J,$A11,Data!$C:$C,BN$1,Data!$D:$D,BN$2)</f>
        <v>0</v>
      </c>
      <c r="BO11" s="5">
        <f>COUNTIFS(Data!$I:$I,$A11,Data!$C:$C,BO$1,Data!$D:$D,BO$2)+COUNTIFS(Data!$J:$J,$A11,Data!$C:$C,BO$1,Data!$D:$D,BO$2)</f>
        <v>0</v>
      </c>
      <c r="BP11" s="5">
        <f>COUNTIFS(Data!$I:$I,$A11,Data!$C:$C,BP$1,Data!$D:$D,BP$2)+COUNTIFS(Data!$J:$J,$A11,Data!$C:$C,BP$1,Data!$D:$D,BP$2)</f>
        <v>0</v>
      </c>
      <c r="BQ11" s="5">
        <f>COUNTIFS(Data!$I:$I,$A11,Data!$C:$C,BQ$1,Data!$D:$D,BQ$2)+COUNTIFS(Data!$J:$J,$A11,Data!$C:$C,BQ$1,Data!$D:$D,BQ$2)</f>
        <v>0</v>
      </c>
      <c r="BR11" s="5">
        <f>COUNTIFS(Data!$I:$I,$A11,Data!$C:$C,BR$1,Data!$D:$D,BR$2)+COUNTIFS(Data!$J:$J,$A11,Data!$C:$C,BR$1,Data!$D:$D,BR$2)</f>
        <v>0</v>
      </c>
      <c r="BS11" s="5">
        <f>COUNTIFS(Data!$I:$I,$A11,Data!$C:$C,BS$1,Data!$D:$D,BS$2)+COUNTIFS(Data!$J:$J,$A11,Data!$C:$C,BS$1,Data!$D:$D,BS$2)</f>
        <v>0</v>
      </c>
      <c r="BT11" s="5">
        <f>COUNTIFS(Data!$I:$I,$A11,Data!$C:$C,BT$1,Data!$D:$D,BT$2)+COUNTIFS(Data!$J:$J,$A11,Data!$C:$C,BT$1,Data!$D:$D,BT$2)</f>
        <v>0</v>
      </c>
      <c r="BU11" s="5">
        <f>COUNTIFS(Data!$I:$I,$A11,Data!$C:$C,BU$1,Data!$D:$D,BU$2)+COUNTIFS(Data!$J:$J,$A11,Data!$C:$C,BU$1,Data!$D:$D,BU$2)</f>
        <v>0</v>
      </c>
      <c r="BV11" s="5">
        <f>COUNTIFS(Data!$I:$I,$A11,Data!$C:$C,BV$1,Data!$D:$D,BV$2)+COUNTIFS(Data!$J:$J,$A11,Data!$C:$C,BV$1,Data!$D:$D,BV$2)</f>
        <v>0</v>
      </c>
      <c r="BW11" s="5">
        <f>COUNTIFS(Data!$I:$I,$A11,Data!$C:$C,BW$1,Data!$D:$D,BW$2)+COUNTIFS(Data!$J:$J,$A11,Data!$C:$C,BW$1,Data!$D:$D,BW$2)</f>
        <v>0</v>
      </c>
      <c r="BX11" s="5">
        <f>COUNTIFS(Data!$I:$I,$A11,Data!$C:$C,BX$1,Data!$D:$D,BX$2)+COUNTIFS(Data!$J:$J,$A11,Data!$C:$C,BX$1,Data!$D:$D,BX$2)</f>
        <v>0</v>
      </c>
      <c r="BY11" s="5">
        <f>COUNTIFS(Data!$I:$I,$A11,Data!$C:$C,BY$1,Data!$D:$D,BY$2)+COUNTIFS(Data!$J:$J,$A11,Data!$C:$C,BY$1,Data!$D:$D,BY$2)</f>
        <v>0</v>
      </c>
      <c r="BZ11" s="5">
        <f>COUNTIFS(Data!$I:$I,$A11,Data!$C:$C,BZ$1,Data!$D:$D,BZ$2)+COUNTIFS(Data!$J:$J,$A11,Data!$C:$C,BZ$1,Data!$D:$D,BZ$2)</f>
        <v>0</v>
      </c>
      <c r="CA11" s="5">
        <f>COUNTIFS(Data!$I:$I,$A11,Data!$C:$C,CA$1,Data!$D:$D,CA$2)+COUNTIFS(Data!$J:$J,$A11,Data!$C:$C,CA$1,Data!$D:$D,CA$2)</f>
        <v>0</v>
      </c>
      <c r="CB11" s="5">
        <f>COUNTIFS(Data!$I:$I,$A11,Data!$C:$C,CB$1,Data!$D:$D,CB$2)+COUNTIFS(Data!$J:$J,$A11,Data!$C:$C,CB$1,Data!$D:$D,CB$2)</f>
        <v>0</v>
      </c>
      <c r="CC11" s="5">
        <f>COUNTIFS(Data!$I:$I,$A11,Data!$C:$C,CC$1,Data!$D:$D,CC$2)+COUNTIFS(Data!$J:$J,$A11,Data!$C:$C,CC$1,Data!$D:$D,CC$2)</f>
        <v>0</v>
      </c>
      <c r="CD11" s="5">
        <f>COUNTIFS(Data!$I:$I,$A11,Data!$C:$C,CD$1,Data!$D:$D,CD$2)+COUNTIFS(Data!$J:$J,$A11,Data!$C:$C,CD$1,Data!$D:$D,CD$2)</f>
        <v>0</v>
      </c>
      <c r="CE11" s="5">
        <f>COUNTIFS(Data!$I:$I,$A11,Data!$C:$C,CE$1,Data!$D:$D,CE$2)+COUNTIFS(Data!$J:$J,$A11,Data!$C:$C,CE$1,Data!$D:$D,CE$2)</f>
        <v>0</v>
      </c>
      <c r="CF11" s="5">
        <f>COUNTIFS(Data!$I:$I,$A11,Data!$C:$C,CF$1,Data!$D:$D,CF$2)+COUNTIFS(Data!$J:$J,$A11,Data!$C:$C,CF$1,Data!$D:$D,CF$2)</f>
        <v>0</v>
      </c>
      <c r="CG11" s="5">
        <f>COUNTIFS(Data!$I:$I,$A11,Data!$C:$C,CG$1,Data!$D:$D,CG$2)+COUNTIFS(Data!$J:$J,$A11,Data!$C:$C,CG$1,Data!$D:$D,CG$2)</f>
        <v>0</v>
      </c>
      <c r="CH11" s="5">
        <f>COUNTIFS(Data!$I:$I,$A11,Data!$C:$C,CH$1,Data!$D:$D,CH$2)+COUNTIFS(Data!$J:$J,$A11,Data!$C:$C,CH$1,Data!$D:$D,CH$2)</f>
        <v>0</v>
      </c>
      <c r="CI11" s="5">
        <f>COUNTIFS(Data!$I:$I,$A11,Data!$C:$C,CI$1,Data!$D:$D,CI$2)+COUNTIFS(Data!$J:$J,$A11,Data!$C:$C,CI$1,Data!$D:$D,CI$2)</f>
        <v>0</v>
      </c>
      <c r="CJ11" s="5">
        <f>COUNTIFS(Data!$I:$I,$A11,Data!$C:$C,CJ$1,Data!$D:$D,CJ$2)+COUNTIFS(Data!$J:$J,$A11,Data!$C:$C,CJ$1,Data!$D:$D,CJ$2)</f>
        <v>0</v>
      </c>
      <c r="CK11" s="5">
        <f>COUNTIFS(Data!$I:$I,$A11,Data!$C:$C,CK$1,Data!$D:$D,CK$2)+COUNTIFS(Data!$J:$J,$A11,Data!$C:$C,CK$1,Data!$D:$D,CK$2)</f>
        <v>0</v>
      </c>
      <c r="CL11" s="5">
        <f>COUNTIFS(Data!$I:$I,$A11,Data!$C:$C,CL$1,Data!$D:$D,CL$2)+COUNTIFS(Data!$J:$J,$A11,Data!$C:$C,CL$1,Data!$D:$D,CL$2)</f>
        <v>0</v>
      </c>
      <c r="CM11" s="5">
        <f>COUNTIFS(Data!$I:$I,$A11,Data!$C:$C,CM$1,Data!$D:$D,CM$2)+COUNTIFS(Data!$J:$J,$A11,Data!$C:$C,CM$1,Data!$D:$D,CM$2)</f>
        <v>0</v>
      </c>
      <c r="CN11" s="5">
        <f>COUNTIFS(Data!$I:$I,$A11,Data!$C:$C,CN$1,Data!$D:$D,CN$2)+COUNTIFS(Data!$J:$J,$A11,Data!$C:$C,CN$1,Data!$D:$D,CN$2)</f>
        <v>0</v>
      </c>
      <c r="CO11" s="5">
        <f>COUNTIFS(Data!$I:$I,$A11,Data!$C:$C,CO$1,Data!$D:$D,CO$2)+COUNTIFS(Data!$J:$J,$A11,Data!$C:$C,CO$1,Data!$D:$D,CO$2)</f>
        <v>0</v>
      </c>
      <c r="CP11" s="5">
        <f>COUNTIFS(Data!$I:$I,$A11,Data!$C:$C,CP$1,Data!$D:$D,CP$2)+COUNTIFS(Data!$J:$J,$A11,Data!$C:$C,CP$1,Data!$D:$D,CP$2)</f>
        <v>0</v>
      </c>
      <c r="CQ11" s="5">
        <f>COUNTIFS(Data!$I:$I,$A11,Data!$C:$C,CQ$1,Data!$D:$D,CQ$2)+COUNTIFS(Data!$J:$J,$A11,Data!$C:$C,CQ$1,Data!$D:$D,CQ$2)</f>
        <v>0</v>
      </c>
      <c r="CR11" s="5">
        <f>COUNTIFS(Data!$I:$I,$A11,Data!$C:$C,CR$1,Data!$D:$D,CR$2)+COUNTIFS(Data!$J:$J,$A11,Data!$C:$C,CR$1,Data!$D:$D,CR$2)</f>
        <v>0</v>
      </c>
      <c r="CS11" s="5">
        <f>COUNTIFS(Data!$I:$I,$A11,Data!$C:$C,CS$1,Data!$D:$D,CS$2)+COUNTIFS(Data!$J:$J,$A11,Data!$C:$C,CS$1,Data!$D:$D,CS$2)</f>
        <v>0</v>
      </c>
      <c r="CT11" s="5">
        <f>COUNTIFS(Data!$I:$I,$A11,Data!$C:$C,CT$1,Data!$D:$D,CT$2)+COUNTIFS(Data!$J:$J,$A11,Data!$C:$C,CT$1,Data!$D:$D,CT$2)</f>
        <v>0</v>
      </c>
      <c r="CU11" s="5">
        <f>COUNTIFS(Data!$I:$I,$A11,Data!$C:$C,CU$1,Data!$D:$D,CU$2)+COUNTIFS(Data!$J:$J,$A11,Data!$C:$C,CU$1,Data!$D:$D,CU$2)</f>
        <v>0</v>
      </c>
      <c r="CV11" s="5">
        <f>COUNTIFS(Data!$I:$I,$A11,Data!$C:$C,CV$1,Data!$D:$D,CV$2)+COUNTIFS(Data!$J:$J,$A11,Data!$C:$C,CV$1,Data!$D:$D,CV$2)</f>
        <v>1</v>
      </c>
      <c r="CW11" s="5">
        <f t="shared" ref="CW11:CX11" si="10">SUMIF($B$2:$CV$2,CW$2, $B11:$CV11)</f>
        <v>1</v>
      </c>
      <c r="CX11" s="5">
        <f t="shared" si="10"/>
        <v>1</v>
      </c>
      <c r="CY11" s="5">
        <f t="shared" si="3"/>
        <v>3</v>
      </c>
    </row>
    <row r="12">
      <c r="A12" s="5" t="str">
        <f>Countries!A10</f>
        <v>BOT</v>
      </c>
      <c r="B12" s="5">
        <f>COUNTIFS(Data!$I:$I,$A12,Data!$C:$C,B$1,Data!$D:$D,B$2)+COUNTIFS(Data!$J:$J,$A12,Data!$C:$C,B$1,Data!$D:$D,B$2)</f>
        <v>0</v>
      </c>
      <c r="C12" s="5">
        <f>COUNTIFS(Data!$I:$I,$A12,Data!$C:$C,C$1,Data!$D:$D,C$2)+COUNTIFS(Data!$J:$J,$A12,Data!$C:$C,C$1,Data!$D:$D,C$2)</f>
        <v>0</v>
      </c>
      <c r="D12" s="5">
        <f>COUNTIFS(Data!$I:$I,$A12,Data!$C:$C,D$1,Data!$D:$D,D$2)+COUNTIFS(Data!$J:$J,$A12,Data!$C:$C,D$1,Data!$D:$D,D$2)</f>
        <v>0</v>
      </c>
      <c r="E12" s="5">
        <f>COUNTIFS(Data!$I:$I,$A12,Data!$C:$C,E$1,Data!$D:$D,E$2)+COUNTIFS(Data!$J:$J,$A12,Data!$C:$C,E$1,Data!$D:$D,E$2)</f>
        <v>0</v>
      </c>
      <c r="F12" s="5">
        <f>COUNTIFS(Data!$I:$I,$A12,Data!$C:$C,F$1,Data!$D:$D,F$2)+COUNTIFS(Data!$J:$J,$A12,Data!$C:$C,F$1,Data!$D:$D,F$2)</f>
        <v>0</v>
      </c>
      <c r="G12" s="5">
        <f>COUNTIFS(Data!$I:$I,$A12,Data!$C:$C,G$1,Data!$D:$D,G$2)+COUNTIFS(Data!$J:$J,$A12,Data!$C:$C,G$1,Data!$D:$D,G$2)</f>
        <v>0</v>
      </c>
      <c r="H12" s="5">
        <f>COUNTIFS(Data!$I:$I,$A12,Data!$C:$C,H$1,Data!$D:$D,H$2)+COUNTIFS(Data!$J:$J,$A12,Data!$C:$C,H$1,Data!$D:$D,H$2)</f>
        <v>0</v>
      </c>
      <c r="I12" s="5">
        <f>COUNTIFS(Data!$I:$I,$A12,Data!$C:$C,I$1,Data!$D:$D,I$2)+COUNTIFS(Data!$J:$J,$A12,Data!$C:$C,I$1,Data!$D:$D,I$2)</f>
        <v>0</v>
      </c>
      <c r="J12" s="5">
        <f>COUNTIFS(Data!$I:$I,$A12,Data!$C:$C,J$1,Data!$D:$D,J$2)+COUNTIFS(Data!$J:$J,$A12,Data!$C:$C,J$1,Data!$D:$D,J$2)</f>
        <v>1</v>
      </c>
      <c r="K12" s="5">
        <f>COUNTIFS(Data!$I:$I,$A12,Data!$C:$C,K$1,Data!$D:$D,K$2)+COUNTIFS(Data!$J:$J,$A12,Data!$C:$C,K$1,Data!$D:$D,K$2)</f>
        <v>0</v>
      </c>
      <c r="L12" s="5">
        <f>COUNTIFS(Data!$I:$I,$A12,Data!$C:$C,L$1,Data!$D:$D,L$2)+COUNTIFS(Data!$J:$J,$A12,Data!$C:$C,L$1,Data!$D:$D,L$2)</f>
        <v>0</v>
      </c>
      <c r="M12" s="5">
        <f>COUNTIFS(Data!$I:$I,$A12,Data!$C:$C,M$1,Data!$D:$D,M$2)+COUNTIFS(Data!$J:$J,$A12,Data!$C:$C,M$1,Data!$D:$D,M$2)</f>
        <v>0</v>
      </c>
      <c r="N12" s="5">
        <f>COUNTIFS(Data!$I:$I,$A12,Data!$C:$C,N$1,Data!$D:$D,N$2)+COUNTIFS(Data!$J:$J,$A12,Data!$C:$C,N$1,Data!$D:$D,N$2)</f>
        <v>0</v>
      </c>
      <c r="O12" s="5">
        <f>COUNTIFS(Data!$I:$I,$A12,Data!$C:$C,O$1,Data!$D:$D,O$2)+COUNTIFS(Data!$J:$J,$A12,Data!$C:$C,O$1,Data!$D:$D,O$2)</f>
        <v>0</v>
      </c>
      <c r="P12" s="5">
        <f>COUNTIFS(Data!$I:$I,$A12,Data!$C:$C,P$1,Data!$D:$D,P$2)+COUNTIFS(Data!$J:$J,$A12,Data!$C:$C,P$1,Data!$D:$D,P$2)</f>
        <v>0</v>
      </c>
      <c r="Q12" s="5">
        <f>COUNTIFS(Data!$I:$I,$A12,Data!$C:$C,Q$1,Data!$D:$D,Q$2)+COUNTIFS(Data!$J:$J,$A12,Data!$C:$C,Q$1,Data!$D:$D,Q$2)</f>
        <v>0</v>
      </c>
      <c r="R12" s="5">
        <f>COUNTIFS(Data!$I:$I,$A12,Data!$C:$C,R$1,Data!$D:$D,R$2)+COUNTIFS(Data!$J:$J,$A12,Data!$C:$C,R$1,Data!$D:$D,R$2)</f>
        <v>0</v>
      </c>
      <c r="S12" s="5">
        <f>COUNTIFS(Data!$I:$I,$A12,Data!$C:$C,S$1,Data!$D:$D,S$2)+COUNTIFS(Data!$J:$J,$A12,Data!$C:$C,S$1,Data!$D:$D,S$2)</f>
        <v>0</v>
      </c>
      <c r="T12" s="5">
        <f>COUNTIFS(Data!$I:$I,$A12,Data!$C:$C,T$1,Data!$D:$D,T$2)+COUNTIFS(Data!$J:$J,$A12,Data!$C:$C,T$1,Data!$D:$D,T$2)</f>
        <v>0</v>
      </c>
      <c r="U12" s="5">
        <f>COUNTIFS(Data!$I:$I,$A12,Data!$C:$C,U$1,Data!$D:$D,U$2)+COUNTIFS(Data!$J:$J,$A12,Data!$C:$C,U$1,Data!$D:$D,U$2)</f>
        <v>0</v>
      </c>
      <c r="V12" s="5">
        <f>COUNTIFS(Data!$I:$I,$A12,Data!$C:$C,V$1,Data!$D:$D,V$2)+COUNTIFS(Data!$J:$J,$A12,Data!$C:$C,V$1,Data!$D:$D,V$2)</f>
        <v>0</v>
      </c>
      <c r="W12" s="5">
        <f>COUNTIFS(Data!$I:$I,$A12,Data!$C:$C,W$1,Data!$D:$D,W$2)+COUNTIFS(Data!$J:$J,$A12,Data!$C:$C,W$1,Data!$D:$D,W$2)</f>
        <v>0</v>
      </c>
      <c r="X12" s="5">
        <f>COUNTIFS(Data!$I:$I,$A12,Data!$C:$C,X$1,Data!$D:$D,X$2)+COUNTIFS(Data!$J:$J,$A12,Data!$C:$C,X$1,Data!$D:$D,X$2)</f>
        <v>0</v>
      </c>
      <c r="Y12" s="5">
        <f>COUNTIFS(Data!$I:$I,$A12,Data!$C:$C,Y$1,Data!$D:$D,Y$2)+COUNTIFS(Data!$J:$J,$A12,Data!$C:$C,Y$1,Data!$D:$D,Y$2)</f>
        <v>0</v>
      </c>
      <c r="Z12" s="5">
        <f>COUNTIFS(Data!$I:$I,$A12,Data!$C:$C,Z$1,Data!$D:$D,Z$2)+COUNTIFS(Data!$J:$J,$A12,Data!$C:$C,Z$1,Data!$D:$D,Z$2)</f>
        <v>0</v>
      </c>
      <c r="AA12" s="5">
        <f>COUNTIFS(Data!$I:$I,$A12,Data!$C:$C,AA$1,Data!$D:$D,AA$2)+COUNTIFS(Data!$J:$J,$A12,Data!$C:$C,AA$1,Data!$D:$D,AA$2)</f>
        <v>0</v>
      </c>
      <c r="AB12" s="5">
        <f>COUNTIFS(Data!$I:$I,$A12,Data!$C:$C,AB$1,Data!$D:$D,AB$2)+COUNTIFS(Data!$J:$J,$A12,Data!$C:$C,AB$1,Data!$D:$D,AB$2)</f>
        <v>0</v>
      </c>
      <c r="AC12" s="5">
        <f>COUNTIFS(Data!$I:$I,$A12,Data!$C:$C,AC$1,Data!$D:$D,AC$2)+COUNTIFS(Data!$J:$J,$A12,Data!$C:$C,AC$1,Data!$D:$D,AC$2)</f>
        <v>0</v>
      </c>
      <c r="AD12" s="5">
        <f>COUNTIFS(Data!$I:$I,$A12,Data!$C:$C,AD$1,Data!$D:$D,AD$2)+COUNTIFS(Data!$J:$J,$A12,Data!$C:$C,AD$1,Data!$D:$D,AD$2)</f>
        <v>0</v>
      </c>
      <c r="AE12" s="5">
        <f>COUNTIFS(Data!$I:$I,$A12,Data!$C:$C,AE$1,Data!$D:$D,AE$2)+COUNTIFS(Data!$J:$J,$A12,Data!$C:$C,AE$1,Data!$D:$D,AE$2)</f>
        <v>0</v>
      </c>
      <c r="AF12" s="5">
        <f>COUNTIFS(Data!$I:$I,$A12,Data!$C:$C,AF$1,Data!$D:$D,AF$2)+COUNTIFS(Data!$J:$J,$A12,Data!$C:$C,AF$1,Data!$D:$D,AF$2)</f>
        <v>0</v>
      </c>
      <c r="AG12" s="5">
        <f>COUNTIFS(Data!$I:$I,$A12,Data!$C:$C,AG$1,Data!$D:$D,AG$2)+COUNTIFS(Data!$J:$J,$A12,Data!$C:$C,AG$1,Data!$D:$D,AG$2)</f>
        <v>0</v>
      </c>
      <c r="AH12" s="5">
        <f>COUNTIFS(Data!$I:$I,$A12,Data!$C:$C,AH$1,Data!$D:$D,AH$2)+COUNTIFS(Data!$J:$J,$A12,Data!$C:$C,AH$1,Data!$D:$D,AH$2)</f>
        <v>0</v>
      </c>
      <c r="AI12" s="5">
        <f>COUNTIFS(Data!$I:$I,$A12,Data!$C:$C,AI$1,Data!$D:$D,AI$2)+COUNTIFS(Data!$J:$J,$A12,Data!$C:$C,AI$1,Data!$D:$D,AI$2)</f>
        <v>0</v>
      </c>
      <c r="AJ12" s="5">
        <f>COUNTIFS(Data!$I:$I,$A12,Data!$C:$C,AJ$1,Data!$D:$D,AJ$2)+COUNTIFS(Data!$J:$J,$A12,Data!$C:$C,AJ$1,Data!$D:$D,AJ$2)</f>
        <v>0</v>
      </c>
      <c r="AK12" s="5">
        <f>COUNTIFS(Data!$I:$I,$A12,Data!$C:$C,AK$1,Data!$D:$D,AK$2)+COUNTIFS(Data!$J:$J,$A12,Data!$C:$C,AK$1,Data!$D:$D,AK$2)</f>
        <v>0</v>
      </c>
      <c r="AL12" s="5">
        <f>COUNTIFS(Data!$I:$I,$A12,Data!$C:$C,AL$1,Data!$D:$D,AL$2)+COUNTIFS(Data!$J:$J,$A12,Data!$C:$C,AL$1,Data!$D:$D,AL$2)</f>
        <v>0</v>
      </c>
      <c r="AM12" s="5">
        <f>COUNTIFS(Data!$I:$I,$A12,Data!$C:$C,AM$1,Data!$D:$D,AM$2)+COUNTIFS(Data!$J:$J,$A12,Data!$C:$C,AM$1,Data!$D:$D,AM$2)</f>
        <v>0</v>
      </c>
      <c r="AN12" s="5">
        <f>COUNTIFS(Data!$I:$I,$A12,Data!$C:$C,AN$1,Data!$D:$D,AN$2)+COUNTIFS(Data!$J:$J,$A12,Data!$C:$C,AN$1,Data!$D:$D,AN$2)</f>
        <v>0</v>
      </c>
      <c r="AO12" s="5">
        <f>COUNTIFS(Data!$I:$I,$A12,Data!$C:$C,AO$1,Data!$D:$D,AO$2)+COUNTIFS(Data!$J:$J,$A12,Data!$C:$C,AO$1,Data!$D:$D,AO$2)</f>
        <v>0</v>
      </c>
      <c r="AP12" s="5">
        <f>COUNTIFS(Data!$I:$I,$A12,Data!$C:$C,AP$1,Data!$D:$D,AP$2)+COUNTIFS(Data!$J:$J,$A12,Data!$C:$C,AP$1,Data!$D:$D,AP$2)</f>
        <v>0</v>
      </c>
      <c r="AQ12" s="5">
        <f>COUNTIFS(Data!$I:$I,$A12,Data!$C:$C,AQ$1,Data!$D:$D,AQ$2)+COUNTIFS(Data!$J:$J,$A12,Data!$C:$C,AQ$1,Data!$D:$D,AQ$2)</f>
        <v>0</v>
      </c>
      <c r="AR12" s="5">
        <f>COUNTIFS(Data!$I:$I,$A12,Data!$C:$C,AR$1,Data!$D:$D,AR$2)+COUNTIFS(Data!$J:$J,$A12,Data!$C:$C,AR$1,Data!$D:$D,AR$2)</f>
        <v>0</v>
      </c>
      <c r="AS12" s="5">
        <f>COUNTIFS(Data!$I:$I,$A12,Data!$C:$C,AS$1,Data!$D:$D,AS$2)+COUNTIFS(Data!$J:$J,$A12,Data!$C:$C,AS$1,Data!$D:$D,AS$2)</f>
        <v>0</v>
      </c>
      <c r="AT12" s="5">
        <f>COUNTIFS(Data!$I:$I,$A12,Data!$C:$C,AT$1,Data!$D:$D,AT$2)+COUNTIFS(Data!$J:$J,$A12,Data!$C:$C,AT$1,Data!$D:$D,AT$2)</f>
        <v>0</v>
      </c>
      <c r="AU12" s="5">
        <f>COUNTIFS(Data!$I:$I,$A12,Data!$C:$C,AU$1,Data!$D:$D,AU$2)+COUNTIFS(Data!$J:$J,$A12,Data!$C:$C,AU$1,Data!$D:$D,AU$2)</f>
        <v>0</v>
      </c>
      <c r="AV12" s="5">
        <f>COUNTIFS(Data!$I:$I,$A12,Data!$C:$C,AV$1,Data!$D:$D,AV$2)+COUNTIFS(Data!$J:$J,$A12,Data!$C:$C,AV$1,Data!$D:$D,AV$2)</f>
        <v>0</v>
      </c>
      <c r="AW12" s="5">
        <f>COUNTIFS(Data!$I:$I,$A12,Data!$C:$C,AW$1,Data!$D:$D,AW$2)+COUNTIFS(Data!$J:$J,$A12,Data!$C:$C,AW$1,Data!$D:$D,AW$2)</f>
        <v>0</v>
      </c>
      <c r="AX12" s="5">
        <f>COUNTIFS(Data!$I:$I,$A12,Data!$C:$C,AX$1,Data!$D:$D,AX$2)+COUNTIFS(Data!$J:$J,$A12,Data!$C:$C,AX$1,Data!$D:$D,AX$2)</f>
        <v>0</v>
      </c>
      <c r="AY12" s="5">
        <f>COUNTIFS(Data!$I:$I,$A12,Data!$C:$C,AY$1,Data!$D:$D,AY$2)+COUNTIFS(Data!$J:$J,$A12,Data!$C:$C,AY$1,Data!$D:$D,AY$2)</f>
        <v>0</v>
      </c>
      <c r="AZ12" s="5">
        <f>COUNTIFS(Data!$I:$I,$A12,Data!$C:$C,AZ$1,Data!$D:$D,AZ$2)+COUNTIFS(Data!$J:$J,$A12,Data!$C:$C,AZ$1,Data!$D:$D,AZ$2)</f>
        <v>0</v>
      </c>
      <c r="BA12" s="5">
        <f>COUNTIFS(Data!$I:$I,$A12,Data!$C:$C,BA$1,Data!$D:$D,BA$2)+COUNTIFS(Data!$J:$J,$A12,Data!$C:$C,BA$1,Data!$D:$D,BA$2)</f>
        <v>0</v>
      </c>
      <c r="BB12" s="5">
        <f>COUNTIFS(Data!$I:$I,$A12,Data!$C:$C,BB$1,Data!$D:$D,BB$2)+COUNTIFS(Data!$J:$J,$A12,Data!$C:$C,BB$1,Data!$D:$D,BB$2)</f>
        <v>0</v>
      </c>
      <c r="BC12" s="5">
        <f>COUNTIFS(Data!$I:$I,$A12,Data!$C:$C,BC$1,Data!$D:$D,BC$2)+COUNTIFS(Data!$J:$J,$A12,Data!$C:$C,BC$1,Data!$D:$D,BC$2)</f>
        <v>0</v>
      </c>
      <c r="BD12" s="5">
        <f>COUNTIFS(Data!$I:$I,$A12,Data!$C:$C,BD$1,Data!$D:$D,BD$2)+COUNTIFS(Data!$J:$J,$A12,Data!$C:$C,BD$1,Data!$D:$D,BD$2)</f>
        <v>0</v>
      </c>
      <c r="BE12" s="5">
        <f>COUNTIFS(Data!$I:$I,$A12,Data!$C:$C,BE$1,Data!$D:$D,BE$2)+COUNTIFS(Data!$J:$J,$A12,Data!$C:$C,BE$1,Data!$D:$D,BE$2)</f>
        <v>0</v>
      </c>
      <c r="BF12" s="5">
        <f>COUNTIFS(Data!$I:$I,$A12,Data!$C:$C,BF$1,Data!$D:$D,BF$2)+COUNTIFS(Data!$J:$J,$A12,Data!$C:$C,BF$1,Data!$D:$D,BF$2)</f>
        <v>0</v>
      </c>
      <c r="BG12" s="5">
        <f>COUNTIFS(Data!$I:$I,$A12,Data!$C:$C,BG$1,Data!$D:$D,BG$2)+COUNTIFS(Data!$J:$J,$A12,Data!$C:$C,BG$1,Data!$D:$D,BG$2)</f>
        <v>0</v>
      </c>
      <c r="BH12" s="5">
        <f>COUNTIFS(Data!$I:$I,$A12,Data!$C:$C,BH$1,Data!$D:$D,BH$2)+COUNTIFS(Data!$J:$J,$A12,Data!$C:$C,BH$1,Data!$D:$D,BH$2)</f>
        <v>0</v>
      </c>
      <c r="BI12" s="5">
        <f>COUNTIFS(Data!$I:$I,$A12,Data!$C:$C,BI$1,Data!$D:$D,BI$2)+COUNTIFS(Data!$J:$J,$A12,Data!$C:$C,BI$1,Data!$D:$D,BI$2)</f>
        <v>0</v>
      </c>
      <c r="BJ12" s="5">
        <f>COUNTIFS(Data!$I:$I,$A12,Data!$C:$C,BJ$1,Data!$D:$D,BJ$2)+COUNTIFS(Data!$J:$J,$A12,Data!$C:$C,BJ$1,Data!$D:$D,BJ$2)</f>
        <v>0</v>
      </c>
      <c r="BK12" s="5">
        <f>COUNTIFS(Data!$I:$I,$A12,Data!$C:$C,BK$1,Data!$D:$D,BK$2)+COUNTIFS(Data!$J:$J,$A12,Data!$C:$C,BK$1,Data!$D:$D,BK$2)</f>
        <v>0</v>
      </c>
      <c r="BL12" s="5">
        <f>COUNTIFS(Data!$I:$I,$A12,Data!$C:$C,BL$1,Data!$D:$D,BL$2)+COUNTIFS(Data!$J:$J,$A12,Data!$C:$C,BL$1,Data!$D:$D,BL$2)</f>
        <v>0</v>
      </c>
      <c r="BM12" s="5">
        <f>COUNTIFS(Data!$I:$I,$A12,Data!$C:$C,BM$1,Data!$D:$D,BM$2)+COUNTIFS(Data!$J:$J,$A12,Data!$C:$C,BM$1,Data!$D:$D,BM$2)</f>
        <v>0</v>
      </c>
      <c r="BN12" s="5">
        <f>COUNTIFS(Data!$I:$I,$A12,Data!$C:$C,BN$1,Data!$D:$D,BN$2)+COUNTIFS(Data!$J:$J,$A12,Data!$C:$C,BN$1,Data!$D:$D,BN$2)</f>
        <v>0</v>
      </c>
      <c r="BO12" s="5">
        <f>COUNTIFS(Data!$I:$I,$A12,Data!$C:$C,BO$1,Data!$D:$D,BO$2)+COUNTIFS(Data!$J:$J,$A12,Data!$C:$C,BO$1,Data!$D:$D,BO$2)</f>
        <v>0</v>
      </c>
      <c r="BP12" s="5">
        <f>COUNTIFS(Data!$I:$I,$A12,Data!$C:$C,BP$1,Data!$D:$D,BP$2)+COUNTIFS(Data!$J:$J,$A12,Data!$C:$C,BP$1,Data!$D:$D,BP$2)</f>
        <v>0</v>
      </c>
      <c r="BQ12" s="5">
        <f>COUNTIFS(Data!$I:$I,$A12,Data!$C:$C,BQ$1,Data!$D:$D,BQ$2)+COUNTIFS(Data!$J:$J,$A12,Data!$C:$C,BQ$1,Data!$D:$D,BQ$2)</f>
        <v>0</v>
      </c>
      <c r="BR12" s="5">
        <f>COUNTIFS(Data!$I:$I,$A12,Data!$C:$C,BR$1,Data!$D:$D,BR$2)+COUNTIFS(Data!$J:$J,$A12,Data!$C:$C,BR$1,Data!$D:$D,BR$2)</f>
        <v>0</v>
      </c>
      <c r="BS12" s="5">
        <f>COUNTIFS(Data!$I:$I,$A12,Data!$C:$C,BS$1,Data!$D:$D,BS$2)+COUNTIFS(Data!$J:$J,$A12,Data!$C:$C,BS$1,Data!$D:$D,BS$2)</f>
        <v>0</v>
      </c>
      <c r="BT12" s="5">
        <f>COUNTIFS(Data!$I:$I,$A12,Data!$C:$C,BT$1,Data!$D:$D,BT$2)+COUNTIFS(Data!$J:$J,$A12,Data!$C:$C,BT$1,Data!$D:$D,BT$2)</f>
        <v>0</v>
      </c>
      <c r="BU12" s="5">
        <f>COUNTIFS(Data!$I:$I,$A12,Data!$C:$C,BU$1,Data!$D:$D,BU$2)+COUNTIFS(Data!$J:$J,$A12,Data!$C:$C,BU$1,Data!$D:$D,BU$2)</f>
        <v>0</v>
      </c>
      <c r="BV12" s="5">
        <f>COUNTIFS(Data!$I:$I,$A12,Data!$C:$C,BV$1,Data!$D:$D,BV$2)+COUNTIFS(Data!$J:$J,$A12,Data!$C:$C,BV$1,Data!$D:$D,BV$2)</f>
        <v>0</v>
      </c>
      <c r="BW12" s="5">
        <f>COUNTIFS(Data!$I:$I,$A12,Data!$C:$C,BW$1,Data!$D:$D,BW$2)+COUNTIFS(Data!$J:$J,$A12,Data!$C:$C,BW$1,Data!$D:$D,BW$2)</f>
        <v>0</v>
      </c>
      <c r="BX12" s="5">
        <f>COUNTIFS(Data!$I:$I,$A12,Data!$C:$C,BX$1,Data!$D:$D,BX$2)+COUNTIFS(Data!$J:$J,$A12,Data!$C:$C,BX$1,Data!$D:$D,BX$2)</f>
        <v>0</v>
      </c>
      <c r="BY12" s="5">
        <f>COUNTIFS(Data!$I:$I,$A12,Data!$C:$C,BY$1,Data!$D:$D,BY$2)+COUNTIFS(Data!$J:$J,$A12,Data!$C:$C,BY$1,Data!$D:$D,BY$2)</f>
        <v>0</v>
      </c>
      <c r="BZ12" s="5">
        <f>COUNTIFS(Data!$I:$I,$A12,Data!$C:$C,BZ$1,Data!$D:$D,BZ$2)+COUNTIFS(Data!$J:$J,$A12,Data!$C:$C,BZ$1,Data!$D:$D,BZ$2)</f>
        <v>0</v>
      </c>
      <c r="CA12" s="5">
        <f>COUNTIFS(Data!$I:$I,$A12,Data!$C:$C,CA$1,Data!$D:$D,CA$2)+COUNTIFS(Data!$J:$J,$A12,Data!$C:$C,CA$1,Data!$D:$D,CA$2)</f>
        <v>0</v>
      </c>
      <c r="CB12" s="5">
        <f>COUNTIFS(Data!$I:$I,$A12,Data!$C:$C,CB$1,Data!$D:$D,CB$2)+COUNTIFS(Data!$J:$J,$A12,Data!$C:$C,CB$1,Data!$D:$D,CB$2)</f>
        <v>0</v>
      </c>
      <c r="CC12" s="5">
        <f>COUNTIFS(Data!$I:$I,$A12,Data!$C:$C,CC$1,Data!$D:$D,CC$2)+COUNTIFS(Data!$J:$J,$A12,Data!$C:$C,CC$1,Data!$D:$D,CC$2)</f>
        <v>0</v>
      </c>
      <c r="CD12" s="5">
        <f>COUNTIFS(Data!$I:$I,$A12,Data!$C:$C,CD$1,Data!$D:$D,CD$2)+COUNTIFS(Data!$J:$J,$A12,Data!$C:$C,CD$1,Data!$D:$D,CD$2)</f>
        <v>0</v>
      </c>
      <c r="CE12" s="5">
        <f>COUNTIFS(Data!$I:$I,$A12,Data!$C:$C,CE$1,Data!$D:$D,CE$2)+COUNTIFS(Data!$J:$J,$A12,Data!$C:$C,CE$1,Data!$D:$D,CE$2)</f>
        <v>0</v>
      </c>
      <c r="CF12" s="5">
        <f>COUNTIFS(Data!$I:$I,$A12,Data!$C:$C,CF$1,Data!$D:$D,CF$2)+COUNTIFS(Data!$J:$J,$A12,Data!$C:$C,CF$1,Data!$D:$D,CF$2)</f>
        <v>0</v>
      </c>
      <c r="CG12" s="5">
        <f>COUNTIFS(Data!$I:$I,$A12,Data!$C:$C,CG$1,Data!$D:$D,CG$2)+COUNTIFS(Data!$J:$J,$A12,Data!$C:$C,CG$1,Data!$D:$D,CG$2)</f>
        <v>0</v>
      </c>
      <c r="CH12" s="5">
        <f>COUNTIFS(Data!$I:$I,$A12,Data!$C:$C,CH$1,Data!$D:$D,CH$2)+COUNTIFS(Data!$J:$J,$A12,Data!$C:$C,CH$1,Data!$D:$D,CH$2)</f>
        <v>0</v>
      </c>
      <c r="CI12" s="5">
        <f>COUNTIFS(Data!$I:$I,$A12,Data!$C:$C,CI$1,Data!$D:$D,CI$2)+COUNTIFS(Data!$J:$J,$A12,Data!$C:$C,CI$1,Data!$D:$D,CI$2)</f>
        <v>0</v>
      </c>
      <c r="CJ12" s="5">
        <f>COUNTIFS(Data!$I:$I,$A12,Data!$C:$C,CJ$1,Data!$D:$D,CJ$2)+COUNTIFS(Data!$J:$J,$A12,Data!$C:$C,CJ$1,Data!$D:$D,CJ$2)</f>
        <v>0</v>
      </c>
      <c r="CK12" s="5">
        <f>COUNTIFS(Data!$I:$I,$A12,Data!$C:$C,CK$1,Data!$D:$D,CK$2)+COUNTIFS(Data!$J:$J,$A12,Data!$C:$C,CK$1,Data!$D:$D,CK$2)</f>
        <v>0</v>
      </c>
      <c r="CL12" s="5">
        <f>COUNTIFS(Data!$I:$I,$A12,Data!$C:$C,CL$1,Data!$D:$D,CL$2)+COUNTIFS(Data!$J:$J,$A12,Data!$C:$C,CL$1,Data!$D:$D,CL$2)</f>
        <v>0</v>
      </c>
      <c r="CM12" s="5">
        <f>COUNTIFS(Data!$I:$I,$A12,Data!$C:$C,CM$1,Data!$D:$D,CM$2)+COUNTIFS(Data!$J:$J,$A12,Data!$C:$C,CM$1,Data!$D:$D,CM$2)</f>
        <v>0</v>
      </c>
      <c r="CN12" s="5">
        <f>COUNTIFS(Data!$I:$I,$A12,Data!$C:$C,CN$1,Data!$D:$D,CN$2)+COUNTIFS(Data!$J:$J,$A12,Data!$C:$C,CN$1,Data!$D:$D,CN$2)</f>
        <v>0</v>
      </c>
      <c r="CO12" s="5">
        <f>COUNTIFS(Data!$I:$I,$A12,Data!$C:$C,CO$1,Data!$D:$D,CO$2)+COUNTIFS(Data!$J:$J,$A12,Data!$C:$C,CO$1,Data!$D:$D,CO$2)</f>
        <v>0</v>
      </c>
      <c r="CP12" s="5">
        <f>COUNTIFS(Data!$I:$I,$A12,Data!$C:$C,CP$1,Data!$D:$D,CP$2)+COUNTIFS(Data!$J:$J,$A12,Data!$C:$C,CP$1,Data!$D:$D,CP$2)</f>
        <v>0</v>
      </c>
      <c r="CQ12" s="5">
        <f>COUNTIFS(Data!$I:$I,$A12,Data!$C:$C,CQ$1,Data!$D:$D,CQ$2)+COUNTIFS(Data!$J:$J,$A12,Data!$C:$C,CQ$1,Data!$D:$D,CQ$2)</f>
        <v>0</v>
      </c>
      <c r="CR12" s="5">
        <f>COUNTIFS(Data!$I:$I,$A12,Data!$C:$C,CR$1,Data!$D:$D,CR$2)+COUNTIFS(Data!$J:$J,$A12,Data!$C:$C,CR$1,Data!$D:$D,CR$2)</f>
        <v>0</v>
      </c>
      <c r="CS12" s="5">
        <f>COUNTIFS(Data!$I:$I,$A12,Data!$C:$C,CS$1,Data!$D:$D,CS$2)+COUNTIFS(Data!$J:$J,$A12,Data!$C:$C,CS$1,Data!$D:$D,CS$2)</f>
        <v>0</v>
      </c>
      <c r="CT12" s="5">
        <f>COUNTIFS(Data!$I:$I,$A12,Data!$C:$C,CT$1,Data!$D:$D,CT$2)+COUNTIFS(Data!$J:$J,$A12,Data!$C:$C,CT$1,Data!$D:$D,CT$2)</f>
        <v>0</v>
      </c>
      <c r="CU12" s="5">
        <f>COUNTIFS(Data!$I:$I,$A12,Data!$C:$C,CU$1,Data!$D:$D,CU$2)+COUNTIFS(Data!$J:$J,$A12,Data!$C:$C,CU$1,Data!$D:$D,CU$2)</f>
        <v>0</v>
      </c>
      <c r="CV12" s="5">
        <f>COUNTIFS(Data!$I:$I,$A12,Data!$C:$C,CV$1,Data!$D:$D,CV$2)+COUNTIFS(Data!$J:$J,$A12,Data!$C:$C,CV$1,Data!$D:$D,CV$2)</f>
        <v>0</v>
      </c>
      <c r="CW12" s="5">
        <f t="shared" ref="CW12:CX12" si="11">SUMIF($B$2:$CV$2,CW$2, $B12:$CV12)</f>
        <v>1</v>
      </c>
      <c r="CX12" s="5">
        <f t="shared" si="11"/>
        <v>0</v>
      </c>
      <c r="CY12" s="5">
        <f t="shared" si="3"/>
        <v>1</v>
      </c>
    </row>
    <row r="13">
      <c r="A13" s="5" t="str">
        <f>Countries!A11</f>
        <v>BRA</v>
      </c>
      <c r="B13" s="5">
        <f>COUNTIFS(Data!$I:$I,$A13,Data!$C:$C,B$1,Data!$D:$D,B$2)+COUNTIFS(Data!$J:$J,$A13,Data!$C:$C,B$1,Data!$D:$D,B$2)</f>
        <v>0</v>
      </c>
      <c r="C13" s="5">
        <f>COUNTIFS(Data!$I:$I,$A13,Data!$C:$C,C$1,Data!$D:$D,C$2)+COUNTIFS(Data!$J:$J,$A13,Data!$C:$C,C$1,Data!$D:$D,C$2)</f>
        <v>0</v>
      </c>
      <c r="D13" s="5">
        <f>COUNTIFS(Data!$I:$I,$A13,Data!$C:$C,D$1,Data!$D:$D,D$2)+COUNTIFS(Data!$J:$J,$A13,Data!$C:$C,D$1,Data!$D:$D,D$2)</f>
        <v>0</v>
      </c>
      <c r="E13" s="5">
        <f>COUNTIFS(Data!$I:$I,$A13,Data!$C:$C,E$1,Data!$D:$D,E$2)+COUNTIFS(Data!$J:$J,$A13,Data!$C:$C,E$1,Data!$D:$D,E$2)</f>
        <v>0</v>
      </c>
      <c r="F13" s="5">
        <f>COUNTIFS(Data!$I:$I,$A13,Data!$C:$C,F$1,Data!$D:$D,F$2)+COUNTIFS(Data!$J:$J,$A13,Data!$C:$C,F$1,Data!$D:$D,F$2)</f>
        <v>0</v>
      </c>
      <c r="G13" s="5">
        <f>COUNTIFS(Data!$I:$I,$A13,Data!$C:$C,G$1,Data!$D:$D,G$2)+COUNTIFS(Data!$J:$J,$A13,Data!$C:$C,G$1,Data!$D:$D,G$2)</f>
        <v>0</v>
      </c>
      <c r="H13" s="5">
        <f>COUNTIFS(Data!$I:$I,$A13,Data!$C:$C,H$1,Data!$D:$D,H$2)+COUNTIFS(Data!$J:$J,$A13,Data!$C:$C,H$1,Data!$D:$D,H$2)</f>
        <v>0</v>
      </c>
      <c r="I13" s="5">
        <f>COUNTIFS(Data!$I:$I,$A13,Data!$C:$C,I$1,Data!$D:$D,I$2)+COUNTIFS(Data!$J:$J,$A13,Data!$C:$C,I$1,Data!$D:$D,I$2)</f>
        <v>0</v>
      </c>
      <c r="J13" s="5">
        <f>COUNTIFS(Data!$I:$I,$A13,Data!$C:$C,J$1,Data!$D:$D,J$2)+COUNTIFS(Data!$J:$J,$A13,Data!$C:$C,J$1,Data!$D:$D,J$2)</f>
        <v>2</v>
      </c>
      <c r="K13" s="5">
        <f>COUNTIFS(Data!$I:$I,$A13,Data!$C:$C,K$1,Data!$D:$D,K$2)+COUNTIFS(Data!$J:$J,$A13,Data!$C:$C,K$1,Data!$D:$D,K$2)</f>
        <v>0</v>
      </c>
      <c r="L13" s="5">
        <f>COUNTIFS(Data!$I:$I,$A13,Data!$C:$C,L$1,Data!$D:$D,L$2)+COUNTIFS(Data!$J:$J,$A13,Data!$C:$C,L$1,Data!$D:$D,L$2)</f>
        <v>0</v>
      </c>
      <c r="M13" s="5">
        <f>COUNTIFS(Data!$I:$I,$A13,Data!$C:$C,M$1,Data!$D:$D,M$2)+COUNTIFS(Data!$J:$J,$A13,Data!$C:$C,M$1,Data!$D:$D,M$2)</f>
        <v>0</v>
      </c>
      <c r="N13" s="5">
        <f>COUNTIFS(Data!$I:$I,$A13,Data!$C:$C,N$1,Data!$D:$D,N$2)+COUNTIFS(Data!$J:$J,$A13,Data!$C:$C,N$1,Data!$D:$D,N$2)</f>
        <v>0</v>
      </c>
      <c r="O13" s="5">
        <f>COUNTIFS(Data!$I:$I,$A13,Data!$C:$C,O$1,Data!$D:$D,O$2)+COUNTIFS(Data!$J:$J,$A13,Data!$C:$C,O$1,Data!$D:$D,O$2)</f>
        <v>0</v>
      </c>
      <c r="P13" s="5">
        <f>COUNTIFS(Data!$I:$I,$A13,Data!$C:$C,P$1,Data!$D:$D,P$2)+COUNTIFS(Data!$J:$J,$A13,Data!$C:$C,P$1,Data!$D:$D,P$2)</f>
        <v>0</v>
      </c>
      <c r="Q13" s="5">
        <f>COUNTIFS(Data!$I:$I,$A13,Data!$C:$C,Q$1,Data!$D:$D,Q$2)+COUNTIFS(Data!$J:$J,$A13,Data!$C:$C,Q$1,Data!$D:$D,Q$2)</f>
        <v>0</v>
      </c>
      <c r="R13" s="5">
        <f>COUNTIFS(Data!$I:$I,$A13,Data!$C:$C,R$1,Data!$D:$D,R$2)+COUNTIFS(Data!$J:$J,$A13,Data!$C:$C,R$1,Data!$D:$D,R$2)</f>
        <v>0</v>
      </c>
      <c r="S13" s="5">
        <f>COUNTIFS(Data!$I:$I,$A13,Data!$C:$C,S$1,Data!$D:$D,S$2)+COUNTIFS(Data!$J:$J,$A13,Data!$C:$C,S$1,Data!$D:$D,S$2)</f>
        <v>0</v>
      </c>
      <c r="T13" s="5">
        <f>COUNTIFS(Data!$I:$I,$A13,Data!$C:$C,T$1,Data!$D:$D,T$2)+COUNTIFS(Data!$J:$J,$A13,Data!$C:$C,T$1,Data!$D:$D,T$2)</f>
        <v>0</v>
      </c>
      <c r="U13" s="5">
        <f>COUNTIFS(Data!$I:$I,$A13,Data!$C:$C,U$1,Data!$D:$D,U$2)+COUNTIFS(Data!$J:$J,$A13,Data!$C:$C,U$1,Data!$D:$D,U$2)</f>
        <v>0</v>
      </c>
      <c r="V13" s="5">
        <f>COUNTIFS(Data!$I:$I,$A13,Data!$C:$C,V$1,Data!$D:$D,V$2)+COUNTIFS(Data!$J:$J,$A13,Data!$C:$C,V$1,Data!$D:$D,V$2)</f>
        <v>1</v>
      </c>
      <c r="W13" s="5">
        <f>COUNTIFS(Data!$I:$I,$A13,Data!$C:$C,W$1,Data!$D:$D,W$2)+COUNTIFS(Data!$J:$J,$A13,Data!$C:$C,W$1,Data!$D:$D,W$2)</f>
        <v>0</v>
      </c>
      <c r="X13" s="5">
        <f>COUNTIFS(Data!$I:$I,$A13,Data!$C:$C,X$1,Data!$D:$D,X$2)+COUNTIFS(Data!$J:$J,$A13,Data!$C:$C,X$1,Data!$D:$D,X$2)</f>
        <v>0</v>
      </c>
      <c r="Y13" s="5">
        <f>COUNTIFS(Data!$I:$I,$A13,Data!$C:$C,Y$1,Data!$D:$D,Y$2)+COUNTIFS(Data!$J:$J,$A13,Data!$C:$C,Y$1,Data!$D:$D,Y$2)</f>
        <v>0</v>
      </c>
      <c r="Z13" s="5">
        <f>COUNTIFS(Data!$I:$I,$A13,Data!$C:$C,Z$1,Data!$D:$D,Z$2)+COUNTIFS(Data!$J:$J,$A13,Data!$C:$C,Z$1,Data!$D:$D,Z$2)</f>
        <v>0</v>
      </c>
      <c r="AA13" s="5">
        <f>COUNTIFS(Data!$I:$I,$A13,Data!$C:$C,AA$1,Data!$D:$D,AA$2)+COUNTIFS(Data!$J:$J,$A13,Data!$C:$C,AA$1,Data!$D:$D,AA$2)</f>
        <v>0</v>
      </c>
      <c r="AB13" s="5">
        <f>COUNTIFS(Data!$I:$I,$A13,Data!$C:$C,AB$1,Data!$D:$D,AB$2)+COUNTIFS(Data!$J:$J,$A13,Data!$C:$C,AB$1,Data!$D:$D,AB$2)</f>
        <v>0</v>
      </c>
      <c r="AC13" s="5">
        <f>COUNTIFS(Data!$I:$I,$A13,Data!$C:$C,AC$1,Data!$D:$D,AC$2)+COUNTIFS(Data!$J:$J,$A13,Data!$C:$C,AC$1,Data!$D:$D,AC$2)</f>
        <v>0</v>
      </c>
      <c r="AD13" s="5">
        <f>COUNTIFS(Data!$I:$I,$A13,Data!$C:$C,AD$1,Data!$D:$D,AD$2)+COUNTIFS(Data!$J:$J,$A13,Data!$C:$C,AD$1,Data!$D:$D,AD$2)</f>
        <v>0</v>
      </c>
      <c r="AE13" s="5">
        <f>COUNTIFS(Data!$I:$I,$A13,Data!$C:$C,AE$1,Data!$D:$D,AE$2)+COUNTIFS(Data!$J:$J,$A13,Data!$C:$C,AE$1,Data!$D:$D,AE$2)</f>
        <v>0</v>
      </c>
      <c r="AF13" s="5">
        <f>COUNTIFS(Data!$I:$I,$A13,Data!$C:$C,AF$1,Data!$D:$D,AF$2)+COUNTIFS(Data!$J:$J,$A13,Data!$C:$C,AF$1,Data!$D:$D,AF$2)</f>
        <v>0</v>
      </c>
      <c r="AG13" s="5">
        <f>COUNTIFS(Data!$I:$I,$A13,Data!$C:$C,AG$1,Data!$D:$D,AG$2)+COUNTIFS(Data!$J:$J,$A13,Data!$C:$C,AG$1,Data!$D:$D,AG$2)</f>
        <v>0</v>
      </c>
      <c r="AH13" s="5">
        <f>COUNTIFS(Data!$I:$I,$A13,Data!$C:$C,AH$1,Data!$D:$D,AH$2)+COUNTIFS(Data!$J:$J,$A13,Data!$C:$C,AH$1,Data!$D:$D,AH$2)</f>
        <v>0</v>
      </c>
      <c r="AI13" s="5">
        <f>COUNTIFS(Data!$I:$I,$A13,Data!$C:$C,AI$1,Data!$D:$D,AI$2)+COUNTIFS(Data!$J:$J,$A13,Data!$C:$C,AI$1,Data!$D:$D,AI$2)</f>
        <v>0</v>
      </c>
      <c r="AJ13" s="5">
        <f>COUNTIFS(Data!$I:$I,$A13,Data!$C:$C,AJ$1,Data!$D:$D,AJ$2)+COUNTIFS(Data!$J:$J,$A13,Data!$C:$C,AJ$1,Data!$D:$D,AJ$2)</f>
        <v>0</v>
      </c>
      <c r="AK13" s="5">
        <f>COUNTIFS(Data!$I:$I,$A13,Data!$C:$C,AK$1,Data!$D:$D,AK$2)+COUNTIFS(Data!$J:$J,$A13,Data!$C:$C,AK$1,Data!$D:$D,AK$2)</f>
        <v>0</v>
      </c>
      <c r="AL13" s="5">
        <f>COUNTIFS(Data!$I:$I,$A13,Data!$C:$C,AL$1,Data!$D:$D,AL$2)+COUNTIFS(Data!$J:$J,$A13,Data!$C:$C,AL$1,Data!$D:$D,AL$2)</f>
        <v>0</v>
      </c>
      <c r="AM13" s="5">
        <f>COUNTIFS(Data!$I:$I,$A13,Data!$C:$C,AM$1,Data!$D:$D,AM$2)+COUNTIFS(Data!$J:$J,$A13,Data!$C:$C,AM$1,Data!$D:$D,AM$2)</f>
        <v>0</v>
      </c>
      <c r="AN13" s="5">
        <f>COUNTIFS(Data!$I:$I,$A13,Data!$C:$C,AN$1,Data!$D:$D,AN$2)+COUNTIFS(Data!$J:$J,$A13,Data!$C:$C,AN$1,Data!$D:$D,AN$2)</f>
        <v>0</v>
      </c>
      <c r="AO13" s="5">
        <f>COUNTIFS(Data!$I:$I,$A13,Data!$C:$C,AO$1,Data!$D:$D,AO$2)+COUNTIFS(Data!$J:$J,$A13,Data!$C:$C,AO$1,Data!$D:$D,AO$2)</f>
        <v>0</v>
      </c>
      <c r="AP13" s="5">
        <f>COUNTIFS(Data!$I:$I,$A13,Data!$C:$C,AP$1,Data!$D:$D,AP$2)+COUNTIFS(Data!$J:$J,$A13,Data!$C:$C,AP$1,Data!$D:$D,AP$2)</f>
        <v>0</v>
      </c>
      <c r="AQ13" s="5">
        <f>COUNTIFS(Data!$I:$I,$A13,Data!$C:$C,AQ$1,Data!$D:$D,AQ$2)+COUNTIFS(Data!$J:$J,$A13,Data!$C:$C,AQ$1,Data!$D:$D,AQ$2)</f>
        <v>0</v>
      </c>
      <c r="AR13" s="5">
        <f>COUNTIFS(Data!$I:$I,$A13,Data!$C:$C,AR$1,Data!$D:$D,AR$2)+COUNTIFS(Data!$J:$J,$A13,Data!$C:$C,AR$1,Data!$D:$D,AR$2)</f>
        <v>0</v>
      </c>
      <c r="AS13" s="5">
        <f>COUNTIFS(Data!$I:$I,$A13,Data!$C:$C,AS$1,Data!$D:$D,AS$2)+COUNTIFS(Data!$J:$J,$A13,Data!$C:$C,AS$1,Data!$D:$D,AS$2)</f>
        <v>0</v>
      </c>
      <c r="AT13" s="5">
        <f>COUNTIFS(Data!$I:$I,$A13,Data!$C:$C,AT$1,Data!$D:$D,AT$2)+COUNTIFS(Data!$J:$J,$A13,Data!$C:$C,AT$1,Data!$D:$D,AT$2)</f>
        <v>0</v>
      </c>
      <c r="AU13" s="5">
        <f>COUNTIFS(Data!$I:$I,$A13,Data!$C:$C,AU$1,Data!$D:$D,AU$2)+COUNTIFS(Data!$J:$J,$A13,Data!$C:$C,AU$1,Data!$D:$D,AU$2)</f>
        <v>0</v>
      </c>
      <c r="AV13" s="5">
        <f>COUNTIFS(Data!$I:$I,$A13,Data!$C:$C,AV$1,Data!$D:$D,AV$2)+COUNTIFS(Data!$J:$J,$A13,Data!$C:$C,AV$1,Data!$D:$D,AV$2)</f>
        <v>0</v>
      </c>
      <c r="AW13" s="5">
        <f>COUNTIFS(Data!$I:$I,$A13,Data!$C:$C,AW$1,Data!$D:$D,AW$2)+COUNTIFS(Data!$J:$J,$A13,Data!$C:$C,AW$1,Data!$D:$D,AW$2)</f>
        <v>0</v>
      </c>
      <c r="AX13" s="5">
        <f>COUNTIFS(Data!$I:$I,$A13,Data!$C:$C,AX$1,Data!$D:$D,AX$2)+COUNTIFS(Data!$J:$J,$A13,Data!$C:$C,AX$1,Data!$D:$D,AX$2)</f>
        <v>0</v>
      </c>
      <c r="AY13" s="5">
        <f>COUNTIFS(Data!$I:$I,$A13,Data!$C:$C,AY$1,Data!$D:$D,AY$2)+COUNTIFS(Data!$J:$J,$A13,Data!$C:$C,AY$1,Data!$D:$D,AY$2)</f>
        <v>1</v>
      </c>
      <c r="AZ13" s="5">
        <f>COUNTIFS(Data!$I:$I,$A13,Data!$C:$C,AZ$1,Data!$D:$D,AZ$2)+COUNTIFS(Data!$J:$J,$A13,Data!$C:$C,AZ$1,Data!$D:$D,AZ$2)</f>
        <v>0</v>
      </c>
      <c r="BA13" s="5">
        <f>COUNTIFS(Data!$I:$I,$A13,Data!$C:$C,BA$1,Data!$D:$D,BA$2)+COUNTIFS(Data!$J:$J,$A13,Data!$C:$C,BA$1,Data!$D:$D,BA$2)</f>
        <v>1</v>
      </c>
      <c r="BB13" s="5">
        <f>COUNTIFS(Data!$I:$I,$A13,Data!$C:$C,BB$1,Data!$D:$D,BB$2)+COUNTIFS(Data!$J:$J,$A13,Data!$C:$C,BB$1,Data!$D:$D,BB$2)</f>
        <v>0</v>
      </c>
      <c r="BC13" s="5">
        <f>COUNTIFS(Data!$I:$I,$A13,Data!$C:$C,BC$1,Data!$D:$D,BC$2)+COUNTIFS(Data!$J:$J,$A13,Data!$C:$C,BC$1,Data!$D:$D,BC$2)</f>
        <v>0</v>
      </c>
      <c r="BD13" s="5">
        <f>COUNTIFS(Data!$I:$I,$A13,Data!$C:$C,BD$1,Data!$D:$D,BD$2)+COUNTIFS(Data!$J:$J,$A13,Data!$C:$C,BD$1,Data!$D:$D,BD$2)</f>
        <v>0</v>
      </c>
      <c r="BE13" s="5">
        <f>COUNTIFS(Data!$I:$I,$A13,Data!$C:$C,BE$1,Data!$D:$D,BE$2)+COUNTIFS(Data!$J:$J,$A13,Data!$C:$C,BE$1,Data!$D:$D,BE$2)</f>
        <v>0</v>
      </c>
      <c r="BF13" s="5">
        <f>COUNTIFS(Data!$I:$I,$A13,Data!$C:$C,BF$1,Data!$D:$D,BF$2)+COUNTIFS(Data!$J:$J,$A13,Data!$C:$C,BF$1,Data!$D:$D,BF$2)</f>
        <v>0</v>
      </c>
      <c r="BG13" s="5">
        <f>COUNTIFS(Data!$I:$I,$A13,Data!$C:$C,BG$1,Data!$D:$D,BG$2)+COUNTIFS(Data!$J:$J,$A13,Data!$C:$C,BG$1,Data!$D:$D,BG$2)</f>
        <v>0</v>
      </c>
      <c r="BH13" s="5">
        <f>COUNTIFS(Data!$I:$I,$A13,Data!$C:$C,BH$1,Data!$D:$D,BH$2)+COUNTIFS(Data!$J:$J,$A13,Data!$C:$C,BH$1,Data!$D:$D,BH$2)</f>
        <v>0</v>
      </c>
      <c r="BI13" s="5">
        <f>COUNTIFS(Data!$I:$I,$A13,Data!$C:$C,BI$1,Data!$D:$D,BI$2)+COUNTIFS(Data!$J:$J,$A13,Data!$C:$C,BI$1,Data!$D:$D,BI$2)</f>
        <v>0</v>
      </c>
      <c r="BJ13" s="5">
        <f>COUNTIFS(Data!$I:$I,$A13,Data!$C:$C,BJ$1,Data!$D:$D,BJ$2)+COUNTIFS(Data!$J:$J,$A13,Data!$C:$C,BJ$1,Data!$D:$D,BJ$2)</f>
        <v>0</v>
      </c>
      <c r="BK13" s="5">
        <f>COUNTIFS(Data!$I:$I,$A13,Data!$C:$C,BK$1,Data!$D:$D,BK$2)+COUNTIFS(Data!$J:$J,$A13,Data!$C:$C,BK$1,Data!$D:$D,BK$2)</f>
        <v>0</v>
      </c>
      <c r="BL13" s="5">
        <f>COUNTIFS(Data!$I:$I,$A13,Data!$C:$C,BL$1,Data!$D:$D,BL$2)+COUNTIFS(Data!$J:$J,$A13,Data!$C:$C,BL$1,Data!$D:$D,BL$2)</f>
        <v>0</v>
      </c>
      <c r="BM13" s="5">
        <f>COUNTIFS(Data!$I:$I,$A13,Data!$C:$C,BM$1,Data!$D:$D,BM$2)+COUNTIFS(Data!$J:$J,$A13,Data!$C:$C,BM$1,Data!$D:$D,BM$2)</f>
        <v>0</v>
      </c>
      <c r="BN13" s="5">
        <f>COUNTIFS(Data!$I:$I,$A13,Data!$C:$C,BN$1,Data!$D:$D,BN$2)+COUNTIFS(Data!$J:$J,$A13,Data!$C:$C,BN$1,Data!$D:$D,BN$2)</f>
        <v>0</v>
      </c>
      <c r="BO13" s="5">
        <f>COUNTIFS(Data!$I:$I,$A13,Data!$C:$C,BO$1,Data!$D:$D,BO$2)+COUNTIFS(Data!$J:$J,$A13,Data!$C:$C,BO$1,Data!$D:$D,BO$2)</f>
        <v>0</v>
      </c>
      <c r="BP13" s="5">
        <f>COUNTIFS(Data!$I:$I,$A13,Data!$C:$C,BP$1,Data!$D:$D,BP$2)+COUNTIFS(Data!$J:$J,$A13,Data!$C:$C,BP$1,Data!$D:$D,BP$2)</f>
        <v>0</v>
      </c>
      <c r="BQ13" s="5">
        <f>COUNTIFS(Data!$I:$I,$A13,Data!$C:$C,BQ$1,Data!$D:$D,BQ$2)+COUNTIFS(Data!$J:$J,$A13,Data!$C:$C,BQ$1,Data!$D:$D,BQ$2)</f>
        <v>0</v>
      </c>
      <c r="BR13" s="5">
        <f>COUNTIFS(Data!$I:$I,$A13,Data!$C:$C,BR$1,Data!$D:$D,BR$2)+COUNTIFS(Data!$J:$J,$A13,Data!$C:$C,BR$1,Data!$D:$D,BR$2)</f>
        <v>0</v>
      </c>
      <c r="BS13" s="5">
        <f>COUNTIFS(Data!$I:$I,$A13,Data!$C:$C,BS$1,Data!$D:$D,BS$2)+COUNTIFS(Data!$J:$J,$A13,Data!$C:$C,BS$1,Data!$D:$D,BS$2)</f>
        <v>0</v>
      </c>
      <c r="BT13" s="5">
        <f>COUNTIFS(Data!$I:$I,$A13,Data!$C:$C,BT$1,Data!$D:$D,BT$2)+COUNTIFS(Data!$J:$J,$A13,Data!$C:$C,BT$1,Data!$D:$D,BT$2)</f>
        <v>0</v>
      </c>
      <c r="BU13" s="5">
        <f>COUNTIFS(Data!$I:$I,$A13,Data!$C:$C,BU$1,Data!$D:$D,BU$2)+COUNTIFS(Data!$J:$J,$A13,Data!$C:$C,BU$1,Data!$D:$D,BU$2)</f>
        <v>0</v>
      </c>
      <c r="BV13" s="5">
        <f>COUNTIFS(Data!$I:$I,$A13,Data!$C:$C,BV$1,Data!$D:$D,BV$2)+COUNTIFS(Data!$J:$J,$A13,Data!$C:$C,BV$1,Data!$D:$D,BV$2)</f>
        <v>0</v>
      </c>
      <c r="BW13" s="5">
        <f>COUNTIFS(Data!$I:$I,$A13,Data!$C:$C,BW$1,Data!$D:$D,BW$2)+COUNTIFS(Data!$J:$J,$A13,Data!$C:$C,BW$1,Data!$D:$D,BW$2)</f>
        <v>0</v>
      </c>
      <c r="BX13" s="5">
        <f>COUNTIFS(Data!$I:$I,$A13,Data!$C:$C,BX$1,Data!$D:$D,BX$2)+COUNTIFS(Data!$J:$J,$A13,Data!$C:$C,BX$1,Data!$D:$D,BX$2)</f>
        <v>0</v>
      </c>
      <c r="BY13" s="5">
        <f>COUNTIFS(Data!$I:$I,$A13,Data!$C:$C,BY$1,Data!$D:$D,BY$2)+COUNTIFS(Data!$J:$J,$A13,Data!$C:$C,BY$1,Data!$D:$D,BY$2)</f>
        <v>2</v>
      </c>
      <c r="BZ13" s="5">
        <f>COUNTIFS(Data!$I:$I,$A13,Data!$C:$C,BZ$1,Data!$D:$D,BZ$2)+COUNTIFS(Data!$J:$J,$A13,Data!$C:$C,BZ$1,Data!$D:$D,BZ$2)</f>
        <v>0</v>
      </c>
      <c r="CA13" s="5">
        <f>COUNTIFS(Data!$I:$I,$A13,Data!$C:$C,CA$1,Data!$D:$D,CA$2)+COUNTIFS(Data!$J:$J,$A13,Data!$C:$C,CA$1,Data!$D:$D,CA$2)</f>
        <v>0</v>
      </c>
      <c r="CB13" s="5">
        <f>COUNTIFS(Data!$I:$I,$A13,Data!$C:$C,CB$1,Data!$D:$D,CB$2)+COUNTIFS(Data!$J:$J,$A13,Data!$C:$C,CB$1,Data!$D:$D,CB$2)</f>
        <v>0</v>
      </c>
      <c r="CC13" s="5">
        <f>COUNTIFS(Data!$I:$I,$A13,Data!$C:$C,CC$1,Data!$D:$D,CC$2)+COUNTIFS(Data!$J:$J,$A13,Data!$C:$C,CC$1,Data!$D:$D,CC$2)</f>
        <v>0</v>
      </c>
      <c r="CD13" s="5">
        <f>COUNTIFS(Data!$I:$I,$A13,Data!$C:$C,CD$1,Data!$D:$D,CD$2)+COUNTIFS(Data!$J:$J,$A13,Data!$C:$C,CD$1,Data!$D:$D,CD$2)</f>
        <v>0</v>
      </c>
      <c r="CE13" s="5">
        <f>COUNTIFS(Data!$I:$I,$A13,Data!$C:$C,CE$1,Data!$D:$D,CE$2)+COUNTIFS(Data!$J:$J,$A13,Data!$C:$C,CE$1,Data!$D:$D,CE$2)</f>
        <v>0</v>
      </c>
      <c r="CF13" s="5">
        <f>COUNTIFS(Data!$I:$I,$A13,Data!$C:$C,CF$1,Data!$D:$D,CF$2)+COUNTIFS(Data!$J:$J,$A13,Data!$C:$C,CF$1,Data!$D:$D,CF$2)</f>
        <v>0</v>
      </c>
      <c r="CG13" s="5">
        <f>COUNTIFS(Data!$I:$I,$A13,Data!$C:$C,CG$1,Data!$D:$D,CG$2)+COUNTIFS(Data!$J:$J,$A13,Data!$C:$C,CG$1,Data!$D:$D,CG$2)</f>
        <v>0</v>
      </c>
      <c r="CH13" s="5">
        <f>COUNTIFS(Data!$I:$I,$A13,Data!$C:$C,CH$1,Data!$D:$D,CH$2)+COUNTIFS(Data!$J:$J,$A13,Data!$C:$C,CH$1,Data!$D:$D,CH$2)</f>
        <v>0</v>
      </c>
      <c r="CI13" s="5">
        <f>COUNTIFS(Data!$I:$I,$A13,Data!$C:$C,CI$1,Data!$D:$D,CI$2)+COUNTIFS(Data!$J:$J,$A13,Data!$C:$C,CI$1,Data!$D:$D,CI$2)</f>
        <v>1</v>
      </c>
      <c r="CJ13" s="5">
        <f>COUNTIFS(Data!$I:$I,$A13,Data!$C:$C,CJ$1,Data!$D:$D,CJ$2)+COUNTIFS(Data!$J:$J,$A13,Data!$C:$C,CJ$1,Data!$D:$D,CJ$2)</f>
        <v>0</v>
      </c>
      <c r="CK13" s="5">
        <f>COUNTIFS(Data!$I:$I,$A13,Data!$C:$C,CK$1,Data!$D:$D,CK$2)+COUNTIFS(Data!$J:$J,$A13,Data!$C:$C,CK$1,Data!$D:$D,CK$2)</f>
        <v>0</v>
      </c>
      <c r="CL13" s="5">
        <f>COUNTIFS(Data!$I:$I,$A13,Data!$C:$C,CL$1,Data!$D:$D,CL$2)+COUNTIFS(Data!$J:$J,$A13,Data!$C:$C,CL$1,Data!$D:$D,CL$2)</f>
        <v>0</v>
      </c>
      <c r="CM13" s="5">
        <f>COUNTIFS(Data!$I:$I,$A13,Data!$C:$C,CM$1,Data!$D:$D,CM$2)+COUNTIFS(Data!$J:$J,$A13,Data!$C:$C,CM$1,Data!$D:$D,CM$2)</f>
        <v>0</v>
      </c>
      <c r="CN13" s="5">
        <f>COUNTIFS(Data!$I:$I,$A13,Data!$C:$C,CN$1,Data!$D:$D,CN$2)+COUNTIFS(Data!$J:$J,$A13,Data!$C:$C,CN$1,Data!$D:$D,CN$2)</f>
        <v>0</v>
      </c>
      <c r="CO13" s="5">
        <f>COUNTIFS(Data!$I:$I,$A13,Data!$C:$C,CO$1,Data!$D:$D,CO$2)+COUNTIFS(Data!$J:$J,$A13,Data!$C:$C,CO$1,Data!$D:$D,CO$2)</f>
        <v>0</v>
      </c>
      <c r="CP13" s="5">
        <f>COUNTIFS(Data!$I:$I,$A13,Data!$C:$C,CP$1,Data!$D:$D,CP$2)+COUNTIFS(Data!$J:$J,$A13,Data!$C:$C,CP$1,Data!$D:$D,CP$2)</f>
        <v>0</v>
      </c>
      <c r="CQ13" s="5">
        <f>COUNTIFS(Data!$I:$I,$A13,Data!$C:$C,CQ$1,Data!$D:$D,CQ$2)+COUNTIFS(Data!$J:$J,$A13,Data!$C:$C,CQ$1,Data!$D:$D,CQ$2)</f>
        <v>0</v>
      </c>
      <c r="CR13" s="5">
        <f>COUNTIFS(Data!$I:$I,$A13,Data!$C:$C,CR$1,Data!$D:$D,CR$2)+COUNTIFS(Data!$J:$J,$A13,Data!$C:$C,CR$1,Data!$D:$D,CR$2)</f>
        <v>0</v>
      </c>
      <c r="CS13" s="5">
        <f>COUNTIFS(Data!$I:$I,$A13,Data!$C:$C,CS$1,Data!$D:$D,CS$2)+COUNTIFS(Data!$J:$J,$A13,Data!$C:$C,CS$1,Data!$D:$D,CS$2)</f>
        <v>0</v>
      </c>
      <c r="CT13" s="5">
        <f>COUNTIFS(Data!$I:$I,$A13,Data!$C:$C,CT$1,Data!$D:$D,CT$2)+COUNTIFS(Data!$J:$J,$A13,Data!$C:$C,CT$1,Data!$D:$D,CT$2)</f>
        <v>0</v>
      </c>
      <c r="CU13" s="5">
        <f>COUNTIFS(Data!$I:$I,$A13,Data!$C:$C,CU$1,Data!$D:$D,CU$2)+COUNTIFS(Data!$J:$J,$A13,Data!$C:$C,CU$1,Data!$D:$D,CU$2)</f>
        <v>0</v>
      </c>
      <c r="CV13" s="5">
        <f>COUNTIFS(Data!$I:$I,$A13,Data!$C:$C,CV$1,Data!$D:$D,CV$2)+COUNTIFS(Data!$J:$J,$A13,Data!$C:$C,CV$1,Data!$D:$D,CV$2)</f>
        <v>0</v>
      </c>
      <c r="CW13" s="5">
        <f t="shared" ref="CW13:CX13" si="12">SUMIF($B$2:$CV$2,CW$2, $B13:$CV13)</f>
        <v>6</v>
      </c>
      <c r="CX13" s="5">
        <f t="shared" si="12"/>
        <v>2</v>
      </c>
      <c r="CY13" s="5">
        <f t="shared" si="3"/>
        <v>8</v>
      </c>
    </row>
    <row r="14">
      <c r="A14" s="5" t="str">
        <f>Countries!A12</f>
        <v>BRN</v>
      </c>
      <c r="B14" s="5">
        <f>COUNTIFS(Data!$I:$I,$A14,Data!$C:$C,B$1,Data!$D:$D,B$2)+COUNTIFS(Data!$J:$J,$A14,Data!$C:$C,B$1,Data!$D:$D,B$2)</f>
        <v>0</v>
      </c>
      <c r="C14" s="5">
        <f>COUNTIFS(Data!$I:$I,$A14,Data!$C:$C,C$1,Data!$D:$D,C$2)+COUNTIFS(Data!$J:$J,$A14,Data!$C:$C,C$1,Data!$D:$D,C$2)</f>
        <v>0</v>
      </c>
      <c r="D14" s="5">
        <f>COUNTIFS(Data!$I:$I,$A14,Data!$C:$C,D$1,Data!$D:$D,D$2)+COUNTIFS(Data!$J:$J,$A14,Data!$C:$C,D$1,Data!$D:$D,D$2)</f>
        <v>0</v>
      </c>
      <c r="E14" s="5">
        <f>COUNTIFS(Data!$I:$I,$A14,Data!$C:$C,E$1,Data!$D:$D,E$2)+COUNTIFS(Data!$J:$J,$A14,Data!$C:$C,E$1,Data!$D:$D,E$2)</f>
        <v>0</v>
      </c>
      <c r="F14" s="5">
        <f>COUNTIFS(Data!$I:$I,$A14,Data!$C:$C,F$1,Data!$D:$D,F$2)+COUNTIFS(Data!$J:$J,$A14,Data!$C:$C,F$1,Data!$D:$D,F$2)</f>
        <v>0</v>
      </c>
      <c r="G14" s="5">
        <f>COUNTIFS(Data!$I:$I,$A14,Data!$C:$C,G$1,Data!$D:$D,G$2)+COUNTIFS(Data!$J:$J,$A14,Data!$C:$C,G$1,Data!$D:$D,G$2)</f>
        <v>0</v>
      </c>
      <c r="H14" s="5">
        <f>COUNTIFS(Data!$I:$I,$A14,Data!$C:$C,H$1,Data!$D:$D,H$2)+COUNTIFS(Data!$J:$J,$A14,Data!$C:$C,H$1,Data!$D:$D,H$2)</f>
        <v>0</v>
      </c>
      <c r="I14" s="5">
        <f>COUNTIFS(Data!$I:$I,$A14,Data!$C:$C,I$1,Data!$D:$D,I$2)+COUNTIFS(Data!$J:$J,$A14,Data!$C:$C,I$1,Data!$D:$D,I$2)</f>
        <v>0</v>
      </c>
      <c r="J14" s="5">
        <f>COUNTIFS(Data!$I:$I,$A14,Data!$C:$C,J$1,Data!$D:$D,J$2)+COUNTIFS(Data!$J:$J,$A14,Data!$C:$C,J$1,Data!$D:$D,J$2)</f>
        <v>0</v>
      </c>
      <c r="K14" s="5">
        <f>COUNTIFS(Data!$I:$I,$A14,Data!$C:$C,K$1,Data!$D:$D,K$2)+COUNTIFS(Data!$J:$J,$A14,Data!$C:$C,K$1,Data!$D:$D,K$2)</f>
        <v>0</v>
      </c>
      <c r="L14" s="5">
        <f>COUNTIFS(Data!$I:$I,$A14,Data!$C:$C,L$1,Data!$D:$D,L$2)+COUNTIFS(Data!$J:$J,$A14,Data!$C:$C,L$1,Data!$D:$D,L$2)</f>
        <v>0</v>
      </c>
      <c r="M14" s="5">
        <f>COUNTIFS(Data!$I:$I,$A14,Data!$C:$C,M$1,Data!$D:$D,M$2)+COUNTIFS(Data!$J:$J,$A14,Data!$C:$C,M$1,Data!$D:$D,M$2)</f>
        <v>0</v>
      </c>
      <c r="N14" s="5">
        <f>COUNTIFS(Data!$I:$I,$A14,Data!$C:$C,N$1,Data!$D:$D,N$2)+COUNTIFS(Data!$J:$J,$A14,Data!$C:$C,N$1,Data!$D:$D,N$2)</f>
        <v>0</v>
      </c>
      <c r="O14" s="5">
        <f>COUNTIFS(Data!$I:$I,$A14,Data!$C:$C,O$1,Data!$D:$D,O$2)+COUNTIFS(Data!$J:$J,$A14,Data!$C:$C,O$1,Data!$D:$D,O$2)</f>
        <v>0</v>
      </c>
      <c r="P14" s="5">
        <f>COUNTIFS(Data!$I:$I,$A14,Data!$C:$C,P$1,Data!$D:$D,P$2)+COUNTIFS(Data!$J:$J,$A14,Data!$C:$C,P$1,Data!$D:$D,P$2)</f>
        <v>0</v>
      </c>
      <c r="Q14" s="5">
        <f>COUNTIFS(Data!$I:$I,$A14,Data!$C:$C,Q$1,Data!$D:$D,Q$2)+COUNTIFS(Data!$J:$J,$A14,Data!$C:$C,Q$1,Data!$D:$D,Q$2)</f>
        <v>0</v>
      </c>
      <c r="R14" s="5">
        <f>COUNTIFS(Data!$I:$I,$A14,Data!$C:$C,R$1,Data!$D:$D,R$2)+COUNTIFS(Data!$J:$J,$A14,Data!$C:$C,R$1,Data!$D:$D,R$2)</f>
        <v>0</v>
      </c>
      <c r="S14" s="5">
        <f>COUNTIFS(Data!$I:$I,$A14,Data!$C:$C,S$1,Data!$D:$D,S$2)+COUNTIFS(Data!$J:$J,$A14,Data!$C:$C,S$1,Data!$D:$D,S$2)</f>
        <v>0</v>
      </c>
      <c r="T14" s="5">
        <f>COUNTIFS(Data!$I:$I,$A14,Data!$C:$C,T$1,Data!$D:$D,T$2)+COUNTIFS(Data!$J:$J,$A14,Data!$C:$C,T$1,Data!$D:$D,T$2)</f>
        <v>0</v>
      </c>
      <c r="U14" s="5">
        <f>COUNTIFS(Data!$I:$I,$A14,Data!$C:$C,U$1,Data!$D:$D,U$2)+COUNTIFS(Data!$J:$J,$A14,Data!$C:$C,U$1,Data!$D:$D,U$2)</f>
        <v>0</v>
      </c>
      <c r="V14" s="5">
        <f>COUNTIFS(Data!$I:$I,$A14,Data!$C:$C,V$1,Data!$D:$D,V$2)+COUNTIFS(Data!$J:$J,$A14,Data!$C:$C,V$1,Data!$D:$D,V$2)</f>
        <v>0</v>
      </c>
      <c r="W14" s="5">
        <f>COUNTIFS(Data!$I:$I,$A14,Data!$C:$C,W$1,Data!$D:$D,W$2)+COUNTIFS(Data!$J:$J,$A14,Data!$C:$C,W$1,Data!$D:$D,W$2)</f>
        <v>0</v>
      </c>
      <c r="X14" s="5">
        <f>COUNTIFS(Data!$I:$I,$A14,Data!$C:$C,X$1,Data!$D:$D,X$2)+COUNTIFS(Data!$J:$J,$A14,Data!$C:$C,X$1,Data!$D:$D,X$2)</f>
        <v>0</v>
      </c>
      <c r="Y14" s="5">
        <f>COUNTIFS(Data!$I:$I,$A14,Data!$C:$C,Y$1,Data!$D:$D,Y$2)+COUNTIFS(Data!$J:$J,$A14,Data!$C:$C,Y$1,Data!$D:$D,Y$2)</f>
        <v>0</v>
      </c>
      <c r="Z14" s="5">
        <f>COUNTIFS(Data!$I:$I,$A14,Data!$C:$C,Z$1,Data!$D:$D,Z$2)+COUNTIFS(Data!$J:$J,$A14,Data!$C:$C,Z$1,Data!$D:$D,Z$2)</f>
        <v>0</v>
      </c>
      <c r="AA14" s="5">
        <f>COUNTIFS(Data!$I:$I,$A14,Data!$C:$C,AA$1,Data!$D:$D,AA$2)+COUNTIFS(Data!$J:$J,$A14,Data!$C:$C,AA$1,Data!$D:$D,AA$2)</f>
        <v>0</v>
      </c>
      <c r="AB14" s="5">
        <f>COUNTIFS(Data!$I:$I,$A14,Data!$C:$C,AB$1,Data!$D:$D,AB$2)+COUNTIFS(Data!$J:$J,$A14,Data!$C:$C,AB$1,Data!$D:$D,AB$2)</f>
        <v>0</v>
      </c>
      <c r="AC14" s="5">
        <f>COUNTIFS(Data!$I:$I,$A14,Data!$C:$C,AC$1,Data!$D:$D,AC$2)+COUNTIFS(Data!$J:$J,$A14,Data!$C:$C,AC$1,Data!$D:$D,AC$2)</f>
        <v>0</v>
      </c>
      <c r="AD14" s="5">
        <f>COUNTIFS(Data!$I:$I,$A14,Data!$C:$C,AD$1,Data!$D:$D,AD$2)+COUNTIFS(Data!$J:$J,$A14,Data!$C:$C,AD$1,Data!$D:$D,AD$2)</f>
        <v>0</v>
      </c>
      <c r="AE14" s="5">
        <f>COUNTIFS(Data!$I:$I,$A14,Data!$C:$C,AE$1,Data!$D:$D,AE$2)+COUNTIFS(Data!$J:$J,$A14,Data!$C:$C,AE$1,Data!$D:$D,AE$2)</f>
        <v>0</v>
      </c>
      <c r="AF14" s="5">
        <f>COUNTIFS(Data!$I:$I,$A14,Data!$C:$C,AF$1,Data!$D:$D,AF$2)+COUNTIFS(Data!$J:$J,$A14,Data!$C:$C,AF$1,Data!$D:$D,AF$2)</f>
        <v>0</v>
      </c>
      <c r="AG14" s="5">
        <f>COUNTIFS(Data!$I:$I,$A14,Data!$C:$C,AG$1,Data!$D:$D,AG$2)+COUNTIFS(Data!$J:$J,$A14,Data!$C:$C,AG$1,Data!$D:$D,AG$2)</f>
        <v>0</v>
      </c>
      <c r="AH14" s="5">
        <f>COUNTIFS(Data!$I:$I,$A14,Data!$C:$C,AH$1,Data!$D:$D,AH$2)+COUNTIFS(Data!$J:$J,$A14,Data!$C:$C,AH$1,Data!$D:$D,AH$2)</f>
        <v>0</v>
      </c>
      <c r="AI14" s="5">
        <f>COUNTIFS(Data!$I:$I,$A14,Data!$C:$C,AI$1,Data!$D:$D,AI$2)+COUNTIFS(Data!$J:$J,$A14,Data!$C:$C,AI$1,Data!$D:$D,AI$2)</f>
        <v>0</v>
      </c>
      <c r="AJ14" s="5">
        <f>COUNTIFS(Data!$I:$I,$A14,Data!$C:$C,AJ$1,Data!$D:$D,AJ$2)+COUNTIFS(Data!$J:$J,$A14,Data!$C:$C,AJ$1,Data!$D:$D,AJ$2)</f>
        <v>0</v>
      </c>
      <c r="AK14" s="5">
        <f>COUNTIFS(Data!$I:$I,$A14,Data!$C:$C,AK$1,Data!$D:$D,AK$2)+COUNTIFS(Data!$J:$J,$A14,Data!$C:$C,AK$1,Data!$D:$D,AK$2)</f>
        <v>0</v>
      </c>
      <c r="AL14" s="5">
        <f>COUNTIFS(Data!$I:$I,$A14,Data!$C:$C,AL$1,Data!$D:$D,AL$2)+COUNTIFS(Data!$J:$J,$A14,Data!$C:$C,AL$1,Data!$D:$D,AL$2)</f>
        <v>0</v>
      </c>
      <c r="AM14" s="5">
        <f>COUNTIFS(Data!$I:$I,$A14,Data!$C:$C,AM$1,Data!$D:$D,AM$2)+COUNTIFS(Data!$J:$J,$A14,Data!$C:$C,AM$1,Data!$D:$D,AM$2)</f>
        <v>0</v>
      </c>
      <c r="AN14" s="5">
        <f>COUNTIFS(Data!$I:$I,$A14,Data!$C:$C,AN$1,Data!$D:$D,AN$2)+COUNTIFS(Data!$J:$J,$A14,Data!$C:$C,AN$1,Data!$D:$D,AN$2)</f>
        <v>0</v>
      </c>
      <c r="AO14" s="5">
        <f>COUNTIFS(Data!$I:$I,$A14,Data!$C:$C,AO$1,Data!$D:$D,AO$2)+COUNTIFS(Data!$J:$J,$A14,Data!$C:$C,AO$1,Data!$D:$D,AO$2)</f>
        <v>0</v>
      </c>
      <c r="AP14" s="5">
        <f>COUNTIFS(Data!$I:$I,$A14,Data!$C:$C,AP$1,Data!$D:$D,AP$2)+COUNTIFS(Data!$J:$J,$A14,Data!$C:$C,AP$1,Data!$D:$D,AP$2)</f>
        <v>0</v>
      </c>
      <c r="AQ14" s="5">
        <f>COUNTIFS(Data!$I:$I,$A14,Data!$C:$C,AQ$1,Data!$D:$D,AQ$2)+COUNTIFS(Data!$J:$J,$A14,Data!$C:$C,AQ$1,Data!$D:$D,AQ$2)</f>
        <v>0</v>
      </c>
      <c r="AR14" s="5">
        <f>COUNTIFS(Data!$I:$I,$A14,Data!$C:$C,AR$1,Data!$D:$D,AR$2)+COUNTIFS(Data!$J:$J,$A14,Data!$C:$C,AR$1,Data!$D:$D,AR$2)</f>
        <v>0</v>
      </c>
      <c r="AS14" s="5">
        <f>COUNTIFS(Data!$I:$I,$A14,Data!$C:$C,AS$1,Data!$D:$D,AS$2)+COUNTIFS(Data!$J:$J,$A14,Data!$C:$C,AS$1,Data!$D:$D,AS$2)</f>
        <v>0</v>
      </c>
      <c r="AT14" s="5">
        <f>COUNTIFS(Data!$I:$I,$A14,Data!$C:$C,AT$1,Data!$D:$D,AT$2)+COUNTIFS(Data!$J:$J,$A14,Data!$C:$C,AT$1,Data!$D:$D,AT$2)</f>
        <v>0</v>
      </c>
      <c r="AU14" s="5">
        <f>COUNTIFS(Data!$I:$I,$A14,Data!$C:$C,AU$1,Data!$D:$D,AU$2)+COUNTIFS(Data!$J:$J,$A14,Data!$C:$C,AU$1,Data!$D:$D,AU$2)</f>
        <v>0</v>
      </c>
      <c r="AV14" s="5">
        <f>COUNTIFS(Data!$I:$I,$A14,Data!$C:$C,AV$1,Data!$D:$D,AV$2)+COUNTIFS(Data!$J:$J,$A14,Data!$C:$C,AV$1,Data!$D:$D,AV$2)</f>
        <v>0</v>
      </c>
      <c r="AW14" s="5">
        <f>COUNTIFS(Data!$I:$I,$A14,Data!$C:$C,AW$1,Data!$D:$D,AW$2)+COUNTIFS(Data!$J:$J,$A14,Data!$C:$C,AW$1,Data!$D:$D,AW$2)</f>
        <v>0</v>
      </c>
      <c r="AX14" s="5">
        <f>COUNTIFS(Data!$I:$I,$A14,Data!$C:$C,AX$1,Data!$D:$D,AX$2)+COUNTIFS(Data!$J:$J,$A14,Data!$C:$C,AX$1,Data!$D:$D,AX$2)</f>
        <v>0</v>
      </c>
      <c r="AY14" s="5">
        <f>COUNTIFS(Data!$I:$I,$A14,Data!$C:$C,AY$1,Data!$D:$D,AY$2)+COUNTIFS(Data!$J:$J,$A14,Data!$C:$C,AY$1,Data!$D:$D,AY$2)</f>
        <v>0</v>
      </c>
      <c r="AZ14" s="5">
        <f>COUNTIFS(Data!$I:$I,$A14,Data!$C:$C,AZ$1,Data!$D:$D,AZ$2)+COUNTIFS(Data!$J:$J,$A14,Data!$C:$C,AZ$1,Data!$D:$D,AZ$2)</f>
        <v>0</v>
      </c>
      <c r="BA14" s="5">
        <f>COUNTIFS(Data!$I:$I,$A14,Data!$C:$C,BA$1,Data!$D:$D,BA$2)+COUNTIFS(Data!$J:$J,$A14,Data!$C:$C,BA$1,Data!$D:$D,BA$2)</f>
        <v>0</v>
      </c>
      <c r="BB14" s="5">
        <f>COUNTIFS(Data!$I:$I,$A14,Data!$C:$C,BB$1,Data!$D:$D,BB$2)+COUNTIFS(Data!$J:$J,$A14,Data!$C:$C,BB$1,Data!$D:$D,BB$2)</f>
        <v>0</v>
      </c>
      <c r="BC14" s="5">
        <f>COUNTIFS(Data!$I:$I,$A14,Data!$C:$C,BC$1,Data!$D:$D,BC$2)+COUNTIFS(Data!$J:$J,$A14,Data!$C:$C,BC$1,Data!$D:$D,BC$2)</f>
        <v>0</v>
      </c>
      <c r="BD14" s="5">
        <f>COUNTIFS(Data!$I:$I,$A14,Data!$C:$C,BD$1,Data!$D:$D,BD$2)+COUNTIFS(Data!$J:$J,$A14,Data!$C:$C,BD$1,Data!$D:$D,BD$2)</f>
        <v>0</v>
      </c>
      <c r="BE14" s="5">
        <f>COUNTIFS(Data!$I:$I,$A14,Data!$C:$C,BE$1,Data!$D:$D,BE$2)+COUNTIFS(Data!$J:$J,$A14,Data!$C:$C,BE$1,Data!$D:$D,BE$2)</f>
        <v>0</v>
      </c>
      <c r="BF14" s="5">
        <f>COUNTIFS(Data!$I:$I,$A14,Data!$C:$C,BF$1,Data!$D:$D,BF$2)+COUNTIFS(Data!$J:$J,$A14,Data!$C:$C,BF$1,Data!$D:$D,BF$2)</f>
        <v>0</v>
      </c>
      <c r="BG14" s="5">
        <f>COUNTIFS(Data!$I:$I,$A14,Data!$C:$C,BG$1,Data!$D:$D,BG$2)+COUNTIFS(Data!$J:$J,$A14,Data!$C:$C,BG$1,Data!$D:$D,BG$2)</f>
        <v>0</v>
      </c>
      <c r="BH14" s="5">
        <f>COUNTIFS(Data!$I:$I,$A14,Data!$C:$C,BH$1,Data!$D:$D,BH$2)+COUNTIFS(Data!$J:$J,$A14,Data!$C:$C,BH$1,Data!$D:$D,BH$2)</f>
        <v>0</v>
      </c>
      <c r="BI14" s="5">
        <f>COUNTIFS(Data!$I:$I,$A14,Data!$C:$C,BI$1,Data!$D:$D,BI$2)+COUNTIFS(Data!$J:$J,$A14,Data!$C:$C,BI$1,Data!$D:$D,BI$2)</f>
        <v>0</v>
      </c>
      <c r="BJ14" s="5">
        <f>COUNTIFS(Data!$I:$I,$A14,Data!$C:$C,BJ$1,Data!$D:$D,BJ$2)+COUNTIFS(Data!$J:$J,$A14,Data!$C:$C,BJ$1,Data!$D:$D,BJ$2)</f>
        <v>0</v>
      </c>
      <c r="BK14" s="5">
        <f>COUNTIFS(Data!$I:$I,$A14,Data!$C:$C,BK$1,Data!$D:$D,BK$2)+COUNTIFS(Data!$J:$J,$A14,Data!$C:$C,BK$1,Data!$D:$D,BK$2)</f>
        <v>0</v>
      </c>
      <c r="BL14" s="5">
        <f>COUNTIFS(Data!$I:$I,$A14,Data!$C:$C,BL$1,Data!$D:$D,BL$2)+COUNTIFS(Data!$J:$J,$A14,Data!$C:$C,BL$1,Data!$D:$D,BL$2)</f>
        <v>0</v>
      </c>
      <c r="BM14" s="5">
        <f>COUNTIFS(Data!$I:$I,$A14,Data!$C:$C,BM$1,Data!$D:$D,BM$2)+COUNTIFS(Data!$J:$J,$A14,Data!$C:$C,BM$1,Data!$D:$D,BM$2)</f>
        <v>0</v>
      </c>
      <c r="BN14" s="5">
        <f>COUNTIFS(Data!$I:$I,$A14,Data!$C:$C,BN$1,Data!$D:$D,BN$2)+COUNTIFS(Data!$J:$J,$A14,Data!$C:$C,BN$1,Data!$D:$D,BN$2)</f>
        <v>0</v>
      </c>
      <c r="BO14" s="5">
        <f>COUNTIFS(Data!$I:$I,$A14,Data!$C:$C,BO$1,Data!$D:$D,BO$2)+COUNTIFS(Data!$J:$J,$A14,Data!$C:$C,BO$1,Data!$D:$D,BO$2)</f>
        <v>0</v>
      </c>
      <c r="BP14" s="5">
        <f>COUNTIFS(Data!$I:$I,$A14,Data!$C:$C,BP$1,Data!$D:$D,BP$2)+COUNTIFS(Data!$J:$J,$A14,Data!$C:$C,BP$1,Data!$D:$D,BP$2)</f>
        <v>0</v>
      </c>
      <c r="BQ14" s="5">
        <f>COUNTIFS(Data!$I:$I,$A14,Data!$C:$C,BQ$1,Data!$D:$D,BQ$2)+COUNTIFS(Data!$J:$J,$A14,Data!$C:$C,BQ$1,Data!$D:$D,BQ$2)</f>
        <v>0</v>
      </c>
      <c r="BR14" s="5">
        <f>COUNTIFS(Data!$I:$I,$A14,Data!$C:$C,BR$1,Data!$D:$D,BR$2)+COUNTIFS(Data!$J:$J,$A14,Data!$C:$C,BR$1,Data!$D:$D,BR$2)</f>
        <v>0</v>
      </c>
      <c r="BS14" s="5">
        <f>COUNTIFS(Data!$I:$I,$A14,Data!$C:$C,BS$1,Data!$D:$D,BS$2)+COUNTIFS(Data!$J:$J,$A14,Data!$C:$C,BS$1,Data!$D:$D,BS$2)</f>
        <v>0</v>
      </c>
      <c r="BT14" s="5">
        <f>COUNTIFS(Data!$I:$I,$A14,Data!$C:$C,BT$1,Data!$D:$D,BT$2)+COUNTIFS(Data!$J:$J,$A14,Data!$C:$C,BT$1,Data!$D:$D,BT$2)</f>
        <v>0</v>
      </c>
      <c r="BU14" s="5">
        <f>COUNTIFS(Data!$I:$I,$A14,Data!$C:$C,BU$1,Data!$D:$D,BU$2)+COUNTIFS(Data!$J:$J,$A14,Data!$C:$C,BU$1,Data!$D:$D,BU$2)</f>
        <v>0</v>
      </c>
      <c r="BV14" s="5">
        <f>COUNTIFS(Data!$I:$I,$A14,Data!$C:$C,BV$1,Data!$D:$D,BV$2)+COUNTIFS(Data!$J:$J,$A14,Data!$C:$C,BV$1,Data!$D:$D,BV$2)</f>
        <v>0</v>
      </c>
      <c r="BW14" s="5">
        <f>COUNTIFS(Data!$I:$I,$A14,Data!$C:$C,BW$1,Data!$D:$D,BW$2)+COUNTIFS(Data!$J:$J,$A14,Data!$C:$C,BW$1,Data!$D:$D,BW$2)</f>
        <v>0</v>
      </c>
      <c r="BX14" s="5">
        <f>COUNTIFS(Data!$I:$I,$A14,Data!$C:$C,BX$1,Data!$D:$D,BX$2)+COUNTIFS(Data!$J:$J,$A14,Data!$C:$C,BX$1,Data!$D:$D,BX$2)</f>
        <v>0</v>
      </c>
      <c r="BY14" s="5">
        <f>COUNTIFS(Data!$I:$I,$A14,Data!$C:$C,BY$1,Data!$D:$D,BY$2)+COUNTIFS(Data!$J:$J,$A14,Data!$C:$C,BY$1,Data!$D:$D,BY$2)</f>
        <v>0</v>
      </c>
      <c r="BZ14" s="5">
        <f>COUNTIFS(Data!$I:$I,$A14,Data!$C:$C,BZ$1,Data!$D:$D,BZ$2)+COUNTIFS(Data!$J:$J,$A14,Data!$C:$C,BZ$1,Data!$D:$D,BZ$2)</f>
        <v>0</v>
      </c>
      <c r="CA14" s="5">
        <f>COUNTIFS(Data!$I:$I,$A14,Data!$C:$C,CA$1,Data!$D:$D,CA$2)+COUNTIFS(Data!$J:$J,$A14,Data!$C:$C,CA$1,Data!$D:$D,CA$2)</f>
        <v>0</v>
      </c>
      <c r="CB14" s="5">
        <f>COUNTIFS(Data!$I:$I,$A14,Data!$C:$C,CB$1,Data!$D:$D,CB$2)+COUNTIFS(Data!$J:$J,$A14,Data!$C:$C,CB$1,Data!$D:$D,CB$2)</f>
        <v>0</v>
      </c>
      <c r="CC14" s="5">
        <f>COUNTIFS(Data!$I:$I,$A14,Data!$C:$C,CC$1,Data!$D:$D,CC$2)+COUNTIFS(Data!$J:$J,$A14,Data!$C:$C,CC$1,Data!$D:$D,CC$2)</f>
        <v>0</v>
      </c>
      <c r="CD14" s="5">
        <f>COUNTIFS(Data!$I:$I,$A14,Data!$C:$C,CD$1,Data!$D:$D,CD$2)+COUNTIFS(Data!$J:$J,$A14,Data!$C:$C,CD$1,Data!$D:$D,CD$2)</f>
        <v>0</v>
      </c>
      <c r="CE14" s="5">
        <f>COUNTIFS(Data!$I:$I,$A14,Data!$C:$C,CE$1,Data!$D:$D,CE$2)+COUNTIFS(Data!$J:$J,$A14,Data!$C:$C,CE$1,Data!$D:$D,CE$2)</f>
        <v>0</v>
      </c>
      <c r="CF14" s="5">
        <f>COUNTIFS(Data!$I:$I,$A14,Data!$C:$C,CF$1,Data!$D:$D,CF$2)+COUNTIFS(Data!$J:$J,$A14,Data!$C:$C,CF$1,Data!$D:$D,CF$2)</f>
        <v>0</v>
      </c>
      <c r="CG14" s="5">
        <f>COUNTIFS(Data!$I:$I,$A14,Data!$C:$C,CG$1,Data!$D:$D,CG$2)+COUNTIFS(Data!$J:$J,$A14,Data!$C:$C,CG$1,Data!$D:$D,CG$2)</f>
        <v>0</v>
      </c>
      <c r="CH14" s="5">
        <f>COUNTIFS(Data!$I:$I,$A14,Data!$C:$C,CH$1,Data!$D:$D,CH$2)+COUNTIFS(Data!$J:$J,$A14,Data!$C:$C,CH$1,Data!$D:$D,CH$2)</f>
        <v>0</v>
      </c>
      <c r="CI14" s="5">
        <f>COUNTIFS(Data!$I:$I,$A14,Data!$C:$C,CI$1,Data!$D:$D,CI$2)+COUNTIFS(Data!$J:$J,$A14,Data!$C:$C,CI$1,Data!$D:$D,CI$2)</f>
        <v>0</v>
      </c>
      <c r="CJ14" s="5">
        <f>COUNTIFS(Data!$I:$I,$A14,Data!$C:$C,CJ$1,Data!$D:$D,CJ$2)+COUNTIFS(Data!$J:$J,$A14,Data!$C:$C,CJ$1,Data!$D:$D,CJ$2)</f>
        <v>0</v>
      </c>
      <c r="CK14" s="5">
        <f>COUNTIFS(Data!$I:$I,$A14,Data!$C:$C,CK$1,Data!$D:$D,CK$2)+COUNTIFS(Data!$J:$J,$A14,Data!$C:$C,CK$1,Data!$D:$D,CK$2)</f>
        <v>0</v>
      </c>
      <c r="CL14" s="5">
        <f>COUNTIFS(Data!$I:$I,$A14,Data!$C:$C,CL$1,Data!$D:$D,CL$2)+COUNTIFS(Data!$J:$J,$A14,Data!$C:$C,CL$1,Data!$D:$D,CL$2)</f>
        <v>0</v>
      </c>
      <c r="CM14" s="5">
        <f>COUNTIFS(Data!$I:$I,$A14,Data!$C:$C,CM$1,Data!$D:$D,CM$2)+COUNTIFS(Data!$J:$J,$A14,Data!$C:$C,CM$1,Data!$D:$D,CM$2)</f>
        <v>0</v>
      </c>
      <c r="CN14" s="5">
        <f>COUNTIFS(Data!$I:$I,$A14,Data!$C:$C,CN$1,Data!$D:$D,CN$2)+COUNTIFS(Data!$J:$J,$A14,Data!$C:$C,CN$1,Data!$D:$D,CN$2)</f>
        <v>0</v>
      </c>
      <c r="CO14" s="5">
        <f>COUNTIFS(Data!$I:$I,$A14,Data!$C:$C,CO$1,Data!$D:$D,CO$2)+COUNTIFS(Data!$J:$J,$A14,Data!$C:$C,CO$1,Data!$D:$D,CO$2)</f>
        <v>0</v>
      </c>
      <c r="CP14" s="5">
        <f>COUNTIFS(Data!$I:$I,$A14,Data!$C:$C,CP$1,Data!$D:$D,CP$2)+COUNTIFS(Data!$J:$J,$A14,Data!$C:$C,CP$1,Data!$D:$D,CP$2)</f>
        <v>0</v>
      </c>
      <c r="CQ14" s="5">
        <f>COUNTIFS(Data!$I:$I,$A14,Data!$C:$C,CQ$1,Data!$D:$D,CQ$2)+COUNTIFS(Data!$J:$J,$A14,Data!$C:$C,CQ$1,Data!$D:$D,CQ$2)</f>
        <v>0</v>
      </c>
      <c r="CR14" s="5">
        <f>COUNTIFS(Data!$I:$I,$A14,Data!$C:$C,CR$1,Data!$D:$D,CR$2)+COUNTIFS(Data!$J:$J,$A14,Data!$C:$C,CR$1,Data!$D:$D,CR$2)</f>
        <v>0</v>
      </c>
      <c r="CS14" s="5">
        <f>COUNTIFS(Data!$I:$I,$A14,Data!$C:$C,CS$1,Data!$D:$D,CS$2)+COUNTIFS(Data!$J:$J,$A14,Data!$C:$C,CS$1,Data!$D:$D,CS$2)</f>
        <v>0</v>
      </c>
      <c r="CT14" s="5">
        <f>COUNTIFS(Data!$I:$I,$A14,Data!$C:$C,CT$1,Data!$D:$D,CT$2)+COUNTIFS(Data!$J:$J,$A14,Data!$C:$C,CT$1,Data!$D:$D,CT$2)</f>
        <v>0</v>
      </c>
      <c r="CU14" s="5">
        <f>COUNTIFS(Data!$I:$I,$A14,Data!$C:$C,CU$1,Data!$D:$D,CU$2)+COUNTIFS(Data!$J:$J,$A14,Data!$C:$C,CU$1,Data!$D:$D,CU$2)</f>
        <v>0</v>
      </c>
      <c r="CV14" s="5">
        <f>COUNTIFS(Data!$I:$I,$A14,Data!$C:$C,CV$1,Data!$D:$D,CV$2)+COUNTIFS(Data!$J:$J,$A14,Data!$C:$C,CV$1,Data!$D:$D,CV$2)</f>
        <v>0</v>
      </c>
      <c r="CW14" s="5">
        <f t="shared" ref="CW14:CX14" si="13">SUMIF($B$2:$CV$2,CW$2, $B14:$CV14)</f>
        <v>0</v>
      </c>
      <c r="CX14" s="5">
        <f t="shared" si="13"/>
        <v>0</v>
      </c>
      <c r="CY14" s="5">
        <f t="shared" si="3"/>
        <v>0</v>
      </c>
    </row>
    <row r="15">
      <c r="A15" s="5" t="str">
        <f>Countries!A13</f>
        <v>BUL</v>
      </c>
      <c r="B15" s="5">
        <f>COUNTIFS(Data!$I:$I,$A15,Data!$C:$C,B$1,Data!$D:$D,B$2)+COUNTIFS(Data!$J:$J,$A15,Data!$C:$C,B$1,Data!$D:$D,B$2)</f>
        <v>0</v>
      </c>
      <c r="C15" s="5">
        <f>COUNTIFS(Data!$I:$I,$A15,Data!$C:$C,C$1,Data!$D:$D,C$2)+COUNTIFS(Data!$J:$J,$A15,Data!$C:$C,C$1,Data!$D:$D,C$2)</f>
        <v>0</v>
      </c>
      <c r="D15" s="5">
        <f>COUNTIFS(Data!$I:$I,$A15,Data!$C:$C,D$1,Data!$D:$D,D$2)+COUNTIFS(Data!$J:$J,$A15,Data!$C:$C,D$1,Data!$D:$D,D$2)</f>
        <v>0</v>
      </c>
      <c r="E15" s="5">
        <f>COUNTIFS(Data!$I:$I,$A15,Data!$C:$C,E$1,Data!$D:$D,E$2)+COUNTIFS(Data!$J:$J,$A15,Data!$C:$C,E$1,Data!$D:$D,E$2)</f>
        <v>0</v>
      </c>
      <c r="F15" s="5">
        <f>COUNTIFS(Data!$I:$I,$A15,Data!$C:$C,F$1,Data!$D:$D,F$2)+COUNTIFS(Data!$J:$J,$A15,Data!$C:$C,F$1,Data!$D:$D,F$2)</f>
        <v>0</v>
      </c>
      <c r="G15" s="5">
        <f>COUNTIFS(Data!$I:$I,$A15,Data!$C:$C,G$1,Data!$D:$D,G$2)+COUNTIFS(Data!$J:$J,$A15,Data!$C:$C,G$1,Data!$D:$D,G$2)</f>
        <v>0</v>
      </c>
      <c r="H15" s="5">
        <f>COUNTIFS(Data!$I:$I,$A15,Data!$C:$C,H$1,Data!$D:$D,H$2)+COUNTIFS(Data!$J:$J,$A15,Data!$C:$C,H$1,Data!$D:$D,H$2)</f>
        <v>0</v>
      </c>
      <c r="I15" s="5">
        <f>COUNTIFS(Data!$I:$I,$A15,Data!$C:$C,I$1,Data!$D:$D,I$2)+COUNTIFS(Data!$J:$J,$A15,Data!$C:$C,I$1,Data!$D:$D,I$2)</f>
        <v>0</v>
      </c>
      <c r="J15" s="5">
        <f>COUNTIFS(Data!$I:$I,$A15,Data!$C:$C,J$1,Data!$D:$D,J$2)+COUNTIFS(Data!$J:$J,$A15,Data!$C:$C,J$1,Data!$D:$D,J$2)</f>
        <v>0</v>
      </c>
      <c r="K15" s="5">
        <f>COUNTIFS(Data!$I:$I,$A15,Data!$C:$C,K$1,Data!$D:$D,K$2)+COUNTIFS(Data!$J:$J,$A15,Data!$C:$C,K$1,Data!$D:$D,K$2)</f>
        <v>0</v>
      </c>
      <c r="L15" s="5">
        <f>COUNTIFS(Data!$I:$I,$A15,Data!$C:$C,L$1,Data!$D:$D,L$2)+COUNTIFS(Data!$J:$J,$A15,Data!$C:$C,L$1,Data!$D:$D,L$2)</f>
        <v>0</v>
      </c>
      <c r="M15" s="5">
        <f>COUNTIFS(Data!$I:$I,$A15,Data!$C:$C,M$1,Data!$D:$D,M$2)+COUNTIFS(Data!$J:$J,$A15,Data!$C:$C,M$1,Data!$D:$D,M$2)</f>
        <v>0</v>
      </c>
      <c r="N15" s="5">
        <f>COUNTIFS(Data!$I:$I,$A15,Data!$C:$C,N$1,Data!$D:$D,N$2)+COUNTIFS(Data!$J:$J,$A15,Data!$C:$C,N$1,Data!$D:$D,N$2)</f>
        <v>0</v>
      </c>
      <c r="O15" s="5">
        <f>COUNTIFS(Data!$I:$I,$A15,Data!$C:$C,O$1,Data!$D:$D,O$2)+COUNTIFS(Data!$J:$J,$A15,Data!$C:$C,O$1,Data!$D:$D,O$2)</f>
        <v>0</v>
      </c>
      <c r="P15" s="5">
        <f>COUNTIFS(Data!$I:$I,$A15,Data!$C:$C,P$1,Data!$D:$D,P$2)+COUNTIFS(Data!$J:$J,$A15,Data!$C:$C,P$1,Data!$D:$D,P$2)</f>
        <v>0</v>
      </c>
      <c r="Q15" s="5">
        <f>COUNTIFS(Data!$I:$I,$A15,Data!$C:$C,Q$1,Data!$D:$D,Q$2)+COUNTIFS(Data!$J:$J,$A15,Data!$C:$C,Q$1,Data!$D:$D,Q$2)</f>
        <v>0</v>
      </c>
      <c r="R15" s="5">
        <f>COUNTIFS(Data!$I:$I,$A15,Data!$C:$C,R$1,Data!$D:$D,R$2)+COUNTIFS(Data!$J:$J,$A15,Data!$C:$C,R$1,Data!$D:$D,R$2)</f>
        <v>0</v>
      </c>
      <c r="S15" s="5">
        <f>COUNTIFS(Data!$I:$I,$A15,Data!$C:$C,S$1,Data!$D:$D,S$2)+COUNTIFS(Data!$J:$J,$A15,Data!$C:$C,S$1,Data!$D:$D,S$2)</f>
        <v>0</v>
      </c>
      <c r="T15" s="5">
        <f>COUNTIFS(Data!$I:$I,$A15,Data!$C:$C,T$1,Data!$D:$D,T$2)+COUNTIFS(Data!$J:$J,$A15,Data!$C:$C,T$1,Data!$D:$D,T$2)</f>
        <v>0</v>
      </c>
      <c r="U15" s="5">
        <f>COUNTIFS(Data!$I:$I,$A15,Data!$C:$C,U$1,Data!$D:$D,U$2)+COUNTIFS(Data!$J:$J,$A15,Data!$C:$C,U$1,Data!$D:$D,U$2)</f>
        <v>0</v>
      </c>
      <c r="V15" s="5">
        <f>COUNTIFS(Data!$I:$I,$A15,Data!$C:$C,V$1,Data!$D:$D,V$2)+COUNTIFS(Data!$J:$J,$A15,Data!$C:$C,V$1,Data!$D:$D,V$2)</f>
        <v>0</v>
      </c>
      <c r="W15" s="5">
        <f>COUNTIFS(Data!$I:$I,$A15,Data!$C:$C,W$1,Data!$D:$D,W$2)+COUNTIFS(Data!$J:$J,$A15,Data!$C:$C,W$1,Data!$D:$D,W$2)</f>
        <v>0</v>
      </c>
      <c r="X15" s="5">
        <f>COUNTIFS(Data!$I:$I,$A15,Data!$C:$C,X$1,Data!$D:$D,X$2)+COUNTIFS(Data!$J:$J,$A15,Data!$C:$C,X$1,Data!$D:$D,X$2)</f>
        <v>0</v>
      </c>
      <c r="Y15" s="5">
        <f>COUNTIFS(Data!$I:$I,$A15,Data!$C:$C,Y$1,Data!$D:$D,Y$2)+COUNTIFS(Data!$J:$J,$A15,Data!$C:$C,Y$1,Data!$D:$D,Y$2)</f>
        <v>0</v>
      </c>
      <c r="Z15" s="5">
        <f>COUNTIFS(Data!$I:$I,$A15,Data!$C:$C,Z$1,Data!$D:$D,Z$2)+COUNTIFS(Data!$J:$J,$A15,Data!$C:$C,Z$1,Data!$D:$D,Z$2)</f>
        <v>0</v>
      </c>
      <c r="AA15" s="5">
        <f>COUNTIFS(Data!$I:$I,$A15,Data!$C:$C,AA$1,Data!$D:$D,AA$2)+COUNTIFS(Data!$J:$J,$A15,Data!$C:$C,AA$1,Data!$D:$D,AA$2)</f>
        <v>0</v>
      </c>
      <c r="AB15" s="5">
        <f>COUNTIFS(Data!$I:$I,$A15,Data!$C:$C,AB$1,Data!$D:$D,AB$2)+COUNTIFS(Data!$J:$J,$A15,Data!$C:$C,AB$1,Data!$D:$D,AB$2)</f>
        <v>0</v>
      </c>
      <c r="AC15" s="5">
        <f>COUNTIFS(Data!$I:$I,$A15,Data!$C:$C,AC$1,Data!$D:$D,AC$2)+COUNTIFS(Data!$J:$J,$A15,Data!$C:$C,AC$1,Data!$D:$D,AC$2)</f>
        <v>0</v>
      </c>
      <c r="AD15" s="5">
        <f>COUNTIFS(Data!$I:$I,$A15,Data!$C:$C,AD$1,Data!$D:$D,AD$2)+COUNTIFS(Data!$J:$J,$A15,Data!$C:$C,AD$1,Data!$D:$D,AD$2)</f>
        <v>0</v>
      </c>
      <c r="AE15" s="5">
        <f>COUNTIFS(Data!$I:$I,$A15,Data!$C:$C,AE$1,Data!$D:$D,AE$2)+COUNTIFS(Data!$J:$J,$A15,Data!$C:$C,AE$1,Data!$D:$D,AE$2)</f>
        <v>0</v>
      </c>
      <c r="AF15" s="5">
        <f>COUNTIFS(Data!$I:$I,$A15,Data!$C:$C,AF$1,Data!$D:$D,AF$2)+COUNTIFS(Data!$J:$J,$A15,Data!$C:$C,AF$1,Data!$D:$D,AF$2)</f>
        <v>0</v>
      </c>
      <c r="AG15" s="5">
        <f>COUNTIFS(Data!$I:$I,$A15,Data!$C:$C,AG$1,Data!$D:$D,AG$2)+COUNTIFS(Data!$J:$J,$A15,Data!$C:$C,AG$1,Data!$D:$D,AG$2)</f>
        <v>0</v>
      </c>
      <c r="AH15" s="5">
        <f>COUNTIFS(Data!$I:$I,$A15,Data!$C:$C,AH$1,Data!$D:$D,AH$2)+COUNTIFS(Data!$J:$J,$A15,Data!$C:$C,AH$1,Data!$D:$D,AH$2)</f>
        <v>0</v>
      </c>
      <c r="AI15" s="5">
        <f>COUNTIFS(Data!$I:$I,$A15,Data!$C:$C,AI$1,Data!$D:$D,AI$2)+COUNTIFS(Data!$J:$J,$A15,Data!$C:$C,AI$1,Data!$D:$D,AI$2)</f>
        <v>0</v>
      </c>
      <c r="AJ15" s="5">
        <f>COUNTIFS(Data!$I:$I,$A15,Data!$C:$C,AJ$1,Data!$D:$D,AJ$2)+COUNTIFS(Data!$J:$J,$A15,Data!$C:$C,AJ$1,Data!$D:$D,AJ$2)</f>
        <v>0</v>
      </c>
      <c r="AK15" s="5">
        <f>COUNTIFS(Data!$I:$I,$A15,Data!$C:$C,AK$1,Data!$D:$D,AK$2)+COUNTIFS(Data!$J:$J,$A15,Data!$C:$C,AK$1,Data!$D:$D,AK$2)</f>
        <v>0</v>
      </c>
      <c r="AL15" s="5">
        <f>COUNTIFS(Data!$I:$I,$A15,Data!$C:$C,AL$1,Data!$D:$D,AL$2)+COUNTIFS(Data!$J:$J,$A15,Data!$C:$C,AL$1,Data!$D:$D,AL$2)</f>
        <v>0</v>
      </c>
      <c r="AM15" s="5">
        <f>COUNTIFS(Data!$I:$I,$A15,Data!$C:$C,AM$1,Data!$D:$D,AM$2)+COUNTIFS(Data!$J:$J,$A15,Data!$C:$C,AM$1,Data!$D:$D,AM$2)</f>
        <v>0</v>
      </c>
      <c r="AN15" s="5">
        <f>COUNTIFS(Data!$I:$I,$A15,Data!$C:$C,AN$1,Data!$D:$D,AN$2)+COUNTIFS(Data!$J:$J,$A15,Data!$C:$C,AN$1,Data!$D:$D,AN$2)</f>
        <v>0</v>
      </c>
      <c r="AO15" s="5">
        <f>COUNTIFS(Data!$I:$I,$A15,Data!$C:$C,AO$1,Data!$D:$D,AO$2)+COUNTIFS(Data!$J:$J,$A15,Data!$C:$C,AO$1,Data!$D:$D,AO$2)</f>
        <v>0</v>
      </c>
      <c r="AP15" s="5">
        <f>COUNTIFS(Data!$I:$I,$A15,Data!$C:$C,AP$1,Data!$D:$D,AP$2)+COUNTIFS(Data!$J:$J,$A15,Data!$C:$C,AP$1,Data!$D:$D,AP$2)</f>
        <v>0</v>
      </c>
      <c r="AQ15" s="5">
        <f>COUNTIFS(Data!$I:$I,$A15,Data!$C:$C,AQ$1,Data!$D:$D,AQ$2)+COUNTIFS(Data!$J:$J,$A15,Data!$C:$C,AQ$1,Data!$D:$D,AQ$2)</f>
        <v>0</v>
      </c>
      <c r="AR15" s="5">
        <f>COUNTIFS(Data!$I:$I,$A15,Data!$C:$C,AR$1,Data!$D:$D,AR$2)+COUNTIFS(Data!$J:$J,$A15,Data!$C:$C,AR$1,Data!$D:$D,AR$2)</f>
        <v>0</v>
      </c>
      <c r="AS15" s="5">
        <f>COUNTIFS(Data!$I:$I,$A15,Data!$C:$C,AS$1,Data!$D:$D,AS$2)+COUNTIFS(Data!$J:$J,$A15,Data!$C:$C,AS$1,Data!$D:$D,AS$2)</f>
        <v>0</v>
      </c>
      <c r="AT15" s="5">
        <f>COUNTIFS(Data!$I:$I,$A15,Data!$C:$C,AT$1,Data!$D:$D,AT$2)+COUNTIFS(Data!$J:$J,$A15,Data!$C:$C,AT$1,Data!$D:$D,AT$2)</f>
        <v>0</v>
      </c>
      <c r="AU15" s="5">
        <f>COUNTIFS(Data!$I:$I,$A15,Data!$C:$C,AU$1,Data!$D:$D,AU$2)+COUNTIFS(Data!$J:$J,$A15,Data!$C:$C,AU$1,Data!$D:$D,AU$2)</f>
        <v>0</v>
      </c>
      <c r="AV15" s="5">
        <f>COUNTIFS(Data!$I:$I,$A15,Data!$C:$C,AV$1,Data!$D:$D,AV$2)+COUNTIFS(Data!$J:$J,$A15,Data!$C:$C,AV$1,Data!$D:$D,AV$2)</f>
        <v>0</v>
      </c>
      <c r="AW15" s="5">
        <f>COUNTIFS(Data!$I:$I,$A15,Data!$C:$C,AW$1,Data!$D:$D,AW$2)+COUNTIFS(Data!$J:$J,$A15,Data!$C:$C,AW$1,Data!$D:$D,AW$2)</f>
        <v>0</v>
      </c>
      <c r="AX15" s="5">
        <f>COUNTIFS(Data!$I:$I,$A15,Data!$C:$C,AX$1,Data!$D:$D,AX$2)+COUNTIFS(Data!$J:$J,$A15,Data!$C:$C,AX$1,Data!$D:$D,AX$2)</f>
        <v>0</v>
      </c>
      <c r="AY15" s="5">
        <f>COUNTIFS(Data!$I:$I,$A15,Data!$C:$C,AY$1,Data!$D:$D,AY$2)+COUNTIFS(Data!$J:$J,$A15,Data!$C:$C,AY$1,Data!$D:$D,AY$2)</f>
        <v>0</v>
      </c>
      <c r="AZ15" s="5">
        <f>COUNTIFS(Data!$I:$I,$A15,Data!$C:$C,AZ$1,Data!$D:$D,AZ$2)+COUNTIFS(Data!$J:$J,$A15,Data!$C:$C,AZ$1,Data!$D:$D,AZ$2)</f>
        <v>0</v>
      </c>
      <c r="BA15" s="5">
        <f>COUNTIFS(Data!$I:$I,$A15,Data!$C:$C,BA$1,Data!$D:$D,BA$2)+COUNTIFS(Data!$J:$J,$A15,Data!$C:$C,BA$1,Data!$D:$D,BA$2)</f>
        <v>0</v>
      </c>
      <c r="BB15" s="5">
        <f>COUNTIFS(Data!$I:$I,$A15,Data!$C:$C,BB$1,Data!$D:$D,BB$2)+COUNTIFS(Data!$J:$J,$A15,Data!$C:$C,BB$1,Data!$D:$D,BB$2)</f>
        <v>0</v>
      </c>
      <c r="BC15" s="5">
        <f>COUNTIFS(Data!$I:$I,$A15,Data!$C:$C,BC$1,Data!$D:$D,BC$2)+COUNTIFS(Data!$J:$J,$A15,Data!$C:$C,BC$1,Data!$D:$D,BC$2)</f>
        <v>0</v>
      </c>
      <c r="BD15" s="5">
        <f>COUNTIFS(Data!$I:$I,$A15,Data!$C:$C,BD$1,Data!$D:$D,BD$2)+COUNTIFS(Data!$J:$J,$A15,Data!$C:$C,BD$1,Data!$D:$D,BD$2)</f>
        <v>0</v>
      </c>
      <c r="BE15" s="5">
        <f>COUNTIFS(Data!$I:$I,$A15,Data!$C:$C,BE$1,Data!$D:$D,BE$2)+COUNTIFS(Data!$J:$J,$A15,Data!$C:$C,BE$1,Data!$D:$D,BE$2)</f>
        <v>0</v>
      </c>
      <c r="BF15" s="5">
        <f>COUNTIFS(Data!$I:$I,$A15,Data!$C:$C,BF$1,Data!$D:$D,BF$2)+COUNTIFS(Data!$J:$J,$A15,Data!$C:$C,BF$1,Data!$D:$D,BF$2)</f>
        <v>0</v>
      </c>
      <c r="BG15" s="5">
        <f>COUNTIFS(Data!$I:$I,$A15,Data!$C:$C,BG$1,Data!$D:$D,BG$2)+COUNTIFS(Data!$J:$J,$A15,Data!$C:$C,BG$1,Data!$D:$D,BG$2)</f>
        <v>0</v>
      </c>
      <c r="BH15" s="5">
        <f>COUNTIFS(Data!$I:$I,$A15,Data!$C:$C,BH$1,Data!$D:$D,BH$2)+COUNTIFS(Data!$J:$J,$A15,Data!$C:$C,BH$1,Data!$D:$D,BH$2)</f>
        <v>0</v>
      </c>
      <c r="BI15" s="5">
        <f>COUNTIFS(Data!$I:$I,$A15,Data!$C:$C,BI$1,Data!$D:$D,BI$2)+COUNTIFS(Data!$J:$J,$A15,Data!$C:$C,BI$1,Data!$D:$D,BI$2)</f>
        <v>0</v>
      </c>
      <c r="BJ15" s="5">
        <f>COUNTIFS(Data!$I:$I,$A15,Data!$C:$C,BJ$1,Data!$D:$D,BJ$2)+COUNTIFS(Data!$J:$J,$A15,Data!$C:$C,BJ$1,Data!$D:$D,BJ$2)</f>
        <v>0</v>
      </c>
      <c r="BK15" s="5">
        <f>COUNTIFS(Data!$I:$I,$A15,Data!$C:$C,BK$1,Data!$D:$D,BK$2)+COUNTIFS(Data!$J:$J,$A15,Data!$C:$C,BK$1,Data!$D:$D,BK$2)</f>
        <v>0</v>
      </c>
      <c r="BL15" s="5">
        <f>COUNTIFS(Data!$I:$I,$A15,Data!$C:$C,BL$1,Data!$D:$D,BL$2)+COUNTIFS(Data!$J:$J,$A15,Data!$C:$C,BL$1,Data!$D:$D,BL$2)</f>
        <v>0</v>
      </c>
      <c r="BM15" s="5">
        <f>COUNTIFS(Data!$I:$I,$A15,Data!$C:$C,BM$1,Data!$D:$D,BM$2)+COUNTIFS(Data!$J:$J,$A15,Data!$C:$C,BM$1,Data!$D:$D,BM$2)</f>
        <v>0</v>
      </c>
      <c r="BN15" s="5">
        <f>COUNTIFS(Data!$I:$I,$A15,Data!$C:$C,BN$1,Data!$D:$D,BN$2)+COUNTIFS(Data!$J:$J,$A15,Data!$C:$C,BN$1,Data!$D:$D,BN$2)</f>
        <v>0</v>
      </c>
      <c r="BO15" s="5">
        <f>COUNTIFS(Data!$I:$I,$A15,Data!$C:$C,BO$1,Data!$D:$D,BO$2)+COUNTIFS(Data!$J:$J,$A15,Data!$C:$C,BO$1,Data!$D:$D,BO$2)</f>
        <v>0</v>
      </c>
      <c r="BP15" s="5">
        <f>COUNTIFS(Data!$I:$I,$A15,Data!$C:$C,BP$1,Data!$D:$D,BP$2)+COUNTIFS(Data!$J:$J,$A15,Data!$C:$C,BP$1,Data!$D:$D,BP$2)</f>
        <v>0</v>
      </c>
      <c r="BQ15" s="5">
        <f>COUNTIFS(Data!$I:$I,$A15,Data!$C:$C,BQ$1,Data!$D:$D,BQ$2)+COUNTIFS(Data!$J:$J,$A15,Data!$C:$C,BQ$1,Data!$D:$D,BQ$2)</f>
        <v>0</v>
      </c>
      <c r="BR15" s="5">
        <f>COUNTIFS(Data!$I:$I,$A15,Data!$C:$C,BR$1,Data!$D:$D,BR$2)+COUNTIFS(Data!$J:$J,$A15,Data!$C:$C,BR$1,Data!$D:$D,BR$2)</f>
        <v>0</v>
      </c>
      <c r="BS15" s="5">
        <f>COUNTIFS(Data!$I:$I,$A15,Data!$C:$C,BS$1,Data!$D:$D,BS$2)+COUNTIFS(Data!$J:$J,$A15,Data!$C:$C,BS$1,Data!$D:$D,BS$2)</f>
        <v>0</v>
      </c>
      <c r="BT15" s="5">
        <f>COUNTIFS(Data!$I:$I,$A15,Data!$C:$C,BT$1,Data!$D:$D,BT$2)+COUNTIFS(Data!$J:$J,$A15,Data!$C:$C,BT$1,Data!$D:$D,BT$2)</f>
        <v>0</v>
      </c>
      <c r="BU15" s="5">
        <f>COUNTIFS(Data!$I:$I,$A15,Data!$C:$C,BU$1,Data!$D:$D,BU$2)+COUNTIFS(Data!$J:$J,$A15,Data!$C:$C,BU$1,Data!$D:$D,BU$2)</f>
        <v>0</v>
      </c>
      <c r="BV15" s="5">
        <f>COUNTIFS(Data!$I:$I,$A15,Data!$C:$C,BV$1,Data!$D:$D,BV$2)+COUNTIFS(Data!$J:$J,$A15,Data!$C:$C,BV$1,Data!$D:$D,BV$2)</f>
        <v>0</v>
      </c>
      <c r="BW15" s="5">
        <f>COUNTIFS(Data!$I:$I,$A15,Data!$C:$C,BW$1,Data!$D:$D,BW$2)+COUNTIFS(Data!$J:$J,$A15,Data!$C:$C,BW$1,Data!$D:$D,BW$2)</f>
        <v>0</v>
      </c>
      <c r="BX15" s="5">
        <f>COUNTIFS(Data!$I:$I,$A15,Data!$C:$C,BX$1,Data!$D:$D,BX$2)+COUNTIFS(Data!$J:$J,$A15,Data!$C:$C,BX$1,Data!$D:$D,BX$2)</f>
        <v>0</v>
      </c>
      <c r="BY15" s="5">
        <f>COUNTIFS(Data!$I:$I,$A15,Data!$C:$C,BY$1,Data!$D:$D,BY$2)+COUNTIFS(Data!$J:$J,$A15,Data!$C:$C,BY$1,Data!$D:$D,BY$2)</f>
        <v>0</v>
      </c>
      <c r="BZ15" s="5">
        <f>COUNTIFS(Data!$I:$I,$A15,Data!$C:$C,BZ$1,Data!$D:$D,BZ$2)+COUNTIFS(Data!$J:$J,$A15,Data!$C:$C,BZ$1,Data!$D:$D,BZ$2)</f>
        <v>0</v>
      </c>
      <c r="CA15" s="5">
        <f>COUNTIFS(Data!$I:$I,$A15,Data!$C:$C,CA$1,Data!$D:$D,CA$2)+COUNTIFS(Data!$J:$J,$A15,Data!$C:$C,CA$1,Data!$D:$D,CA$2)</f>
        <v>0</v>
      </c>
      <c r="CB15" s="5">
        <f>COUNTIFS(Data!$I:$I,$A15,Data!$C:$C,CB$1,Data!$D:$D,CB$2)+COUNTIFS(Data!$J:$J,$A15,Data!$C:$C,CB$1,Data!$D:$D,CB$2)</f>
        <v>0</v>
      </c>
      <c r="CC15" s="5">
        <f>COUNTIFS(Data!$I:$I,$A15,Data!$C:$C,CC$1,Data!$D:$D,CC$2)+COUNTIFS(Data!$J:$J,$A15,Data!$C:$C,CC$1,Data!$D:$D,CC$2)</f>
        <v>0</v>
      </c>
      <c r="CD15" s="5">
        <f>COUNTIFS(Data!$I:$I,$A15,Data!$C:$C,CD$1,Data!$D:$D,CD$2)+COUNTIFS(Data!$J:$J,$A15,Data!$C:$C,CD$1,Data!$D:$D,CD$2)</f>
        <v>0</v>
      </c>
      <c r="CE15" s="5">
        <f>COUNTIFS(Data!$I:$I,$A15,Data!$C:$C,CE$1,Data!$D:$D,CE$2)+COUNTIFS(Data!$J:$J,$A15,Data!$C:$C,CE$1,Data!$D:$D,CE$2)</f>
        <v>0</v>
      </c>
      <c r="CF15" s="5">
        <f>COUNTIFS(Data!$I:$I,$A15,Data!$C:$C,CF$1,Data!$D:$D,CF$2)+COUNTIFS(Data!$J:$J,$A15,Data!$C:$C,CF$1,Data!$D:$D,CF$2)</f>
        <v>0</v>
      </c>
      <c r="CG15" s="5">
        <f>COUNTIFS(Data!$I:$I,$A15,Data!$C:$C,CG$1,Data!$D:$D,CG$2)+COUNTIFS(Data!$J:$J,$A15,Data!$C:$C,CG$1,Data!$D:$D,CG$2)</f>
        <v>0</v>
      </c>
      <c r="CH15" s="5">
        <f>COUNTIFS(Data!$I:$I,$A15,Data!$C:$C,CH$1,Data!$D:$D,CH$2)+COUNTIFS(Data!$J:$J,$A15,Data!$C:$C,CH$1,Data!$D:$D,CH$2)</f>
        <v>0</v>
      </c>
      <c r="CI15" s="5">
        <f>COUNTIFS(Data!$I:$I,$A15,Data!$C:$C,CI$1,Data!$D:$D,CI$2)+COUNTIFS(Data!$J:$J,$A15,Data!$C:$C,CI$1,Data!$D:$D,CI$2)</f>
        <v>0</v>
      </c>
      <c r="CJ15" s="5">
        <f>COUNTIFS(Data!$I:$I,$A15,Data!$C:$C,CJ$1,Data!$D:$D,CJ$2)+COUNTIFS(Data!$J:$J,$A15,Data!$C:$C,CJ$1,Data!$D:$D,CJ$2)</f>
        <v>0</v>
      </c>
      <c r="CK15" s="5">
        <f>COUNTIFS(Data!$I:$I,$A15,Data!$C:$C,CK$1,Data!$D:$D,CK$2)+COUNTIFS(Data!$J:$J,$A15,Data!$C:$C,CK$1,Data!$D:$D,CK$2)</f>
        <v>0</v>
      </c>
      <c r="CL15" s="5">
        <f>COUNTIFS(Data!$I:$I,$A15,Data!$C:$C,CL$1,Data!$D:$D,CL$2)+COUNTIFS(Data!$J:$J,$A15,Data!$C:$C,CL$1,Data!$D:$D,CL$2)</f>
        <v>0</v>
      </c>
      <c r="CM15" s="5">
        <f>COUNTIFS(Data!$I:$I,$A15,Data!$C:$C,CM$1,Data!$D:$D,CM$2)+COUNTIFS(Data!$J:$J,$A15,Data!$C:$C,CM$1,Data!$D:$D,CM$2)</f>
        <v>0</v>
      </c>
      <c r="CN15" s="5">
        <f>COUNTIFS(Data!$I:$I,$A15,Data!$C:$C,CN$1,Data!$D:$D,CN$2)+COUNTIFS(Data!$J:$J,$A15,Data!$C:$C,CN$1,Data!$D:$D,CN$2)</f>
        <v>0</v>
      </c>
      <c r="CO15" s="5">
        <f>COUNTIFS(Data!$I:$I,$A15,Data!$C:$C,CO$1,Data!$D:$D,CO$2)+COUNTIFS(Data!$J:$J,$A15,Data!$C:$C,CO$1,Data!$D:$D,CO$2)</f>
        <v>0</v>
      </c>
      <c r="CP15" s="5">
        <f>COUNTIFS(Data!$I:$I,$A15,Data!$C:$C,CP$1,Data!$D:$D,CP$2)+COUNTIFS(Data!$J:$J,$A15,Data!$C:$C,CP$1,Data!$D:$D,CP$2)</f>
        <v>0</v>
      </c>
      <c r="CQ15" s="5">
        <f>COUNTIFS(Data!$I:$I,$A15,Data!$C:$C,CQ$1,Data!$D:$D,CQ$2)+COUNTIFS(Data!$J:$J,$A15,Data!$C:$C,CQ$1,Data!$D:$D,CQ$2)</f>
        <v>0</v>
      </c>
      <c r="CR15" s="5">
        <f>COUNTIFS(Data!$I:$I,$A15,Data!$C:$C,CR$1,Data!$D:$D,CR$2)+COUNTIFS(Data!$J:$J,$A15,Data!$C:$C,CR$1,Data!$D:$D,CR$2)</f>
        <v>0</v>
      </c>
      <c r="CS15" s="5">
        <f>COUNTIFS(Data!$I:$I,$A15,Data!$C:$C,CS$1,Data!$D:$D,CS$2)+COUNTIFS(Data!$J:$J,$A15,Data!$C:$C,CS$1,Data!$D:$D,CS$2)</f>
        <v>0</v>
      </c>
      <c r="CT15" s="5">
        <f>COUNTIFS(Data!$I:$I,$A15,Data!$C:$C,CT$1,Data!$D:$D,CT$2)+COUNTIFS(Data!$J:$J,$A15,Data!$C:$C,CT$1,Data!$D:$D,CT$2)</f>
        <v>0</v>
      </c>
      <c r="CU15" s="5">
        <f>COUNTIFS(Data!$I:$I,$A15,Data!$C:$C,CU$1,Data!$D:$D,CU$2)+COUNTIFS(Data!$J:$J,$A15,Data!$C:$C,CU$1,Data!$D:$D,CU$2)</f>
        <v>0</v>
      </c>
      <c r="CV15" s="5">
        <f>COUNTIFS(Data!$I:$I,$A15,Data!$C:$C,CV$1,Data!$D:$D,CV$2)+COUNTIFS(Data!$J:$J,$A15,Data!$C:$C,CV$1,Data!$D:$D,CV$2)</f>
        <v>2</v>
      </c>
      <c r="CW15" s="5">
        <f t="shared" ref="CW15:CX15" si="14">SUMIF($B$2:$CV$2,CW$2, $B15:$CV15)</f>
        <v>0</v>
      </c>
      <c r="CX15" s="5">
        <f t="shared" si="14"/>
        <v>2</v>
      </c>
      <c r="CY15" s="5">
        <f t="shared" si="3"/>
        <v>2</v>
      </c>
    </row>
    <row r="16">
      <c r="A16" s="5" t="str">
        <f>Countries!A14</f>
        <v>BUR</v>
      </c>
      <c r="B16" s="5">
        <f>COUNTIFS(Data!$I:$I,$A16,Data!$C:$C,B$1,Data!$D:$D,B$2)+COUNTIFS(Data!$J:$J,$A16,Data!$C:$C,B$1,Data!$D:$D,B$2)</f>
        <v>0</v>
      </c>
      <c r="C16" s="5">
        <f>COUNTIFS(Data!$I:$I,$A16,Data!$C:$C,C$1,Data!$D:$D,C$2)+COUNTIFS(Data!$J:$J,$A16,Data!$C:$C,C$1,Data!$D:$D,C$2)</f>
        <v>0</v>
      </c>
      <c r="D16" s="5">
        <f>COUNTIFS(Data!$I:$I,$A16,Data!$C:$C,D$1,Data!$D:$D,D$2)+COUNTIFS(Data!$J:$J,$A16,Data!$C:$C,D$1,Data!$D:$D,D$2)</f>
        <v>0</v>
      </c>
      <c r="E16" s="5">
        <f>COUNTIFS(Data!$I:$I,$A16,Data!$C:$C,E$1,Data!$D:$D,E$2)+COUNTIFS(Data!$J:$J,$A16,Data!$C:$C,E$1,Data!$D:$D,E$2)</f>
        <v>0</v>
      </c>
      <c r="F16" s="5">
        <f>COUNTIFS(Data!$I:$I,$A16,Data!$C:$C,F$1,Data!$D:$D,F$2)+COUNTIFS(Data!$J:$J,$A16,Data!$C:$C,F$1,Data!$D:$D,F$2)</f>
        <v>0</v>
      </c>
      <c r="G16" s="5">
        <f>COUNTIFS(Data!$I:$I,$A16,Data!$C:$C,G$1,Data!$D:$D,G$2)+COUNTIFS(Data!$J:$J,$A16,Data!$C:$C,G$1,Data!$D:$D,G$2)</f>
        <v>0</v>
      </c>
      <c r="H16" s="5">
        <f>COUNTIFS(Data!$I:$I,$A16,Data!$C:$C,H$1,Data!$D:$D,H$2)+COUNTIFS(Data!$J:$J,$A16,Data!$C:$C,H$1,Data!$D:$D,H$2)</f>
        <v>0</v>
      </c>
      <c r="I16" s="5">
        <f>COUNTIFS(Data!$I:$I,$A16,Data!$C:$C,I$1,Data!$D:$D,I$2)+COUNTIFS(Data!$J:$J,$A16,Data!$C:$C,I$1,Data!$D:$D,I$2)</f>
        <v>0</v>
      </c>
      <c r="J16" s="5">
        <f>COUNTIFS(Data!$I:$I,$A16,Data!$C:$C,J$1,Data!$D:$D,J$2)+COUNTIFS(Data!$J:$J,$A16,Data!$C:$C,J$1,Data!$D:$D,J$2)</f>
        <v>1</v>
      </c>
      <c r="K16" s="5">
        <f>COUNTIFS(Data!$I:$I,$A16,Data!$C:$C,K$1,Data!$D:$D,K$2)+COUNTIFS(Data!$J:$J,$A16,Data!$C:$C,K$1,Data!$D:$D,K$2)</f>
        <v>0</v>
      </c>
      <c r="L16" s="5">
        <f>COUNTIFS(Data!$I:$I,$A16,Data!$C:$C,L$1,Data!$D:$D,L$2)+COUNTIFS(Data!$J:$J,$A16,Data!$C:$C,L$1,Data!$D:$D,L$2)</f>
        <v>0</v>
      </c>
      <c r="M16" s="5">
        <f>COUNTIFS(Data!$I:$I,$A16,Data!$C:$C,M$1,Data!$D:$D,M$2)+COUNTIFS(Data!$J:$J,$A16,Data!$C:$C,M$1,Data!$D:$D,M$2)</f>
        <v>0</v>
      </c>
      <c r="N16" s="5">
        <f>COUNTIFS(Data!$I:$I,$A16,Data!$C:$C,N$1,Data!$D:$D,N$2)+COUNTIFS(Data!$J:$J,$A16,Data!$C:$C,N$1,Data!$D:$D,N$2)</f>
        <v>0</v>
      </c>
      <c r="O16" s="5">
        <f>COUNTIFS(Data!$I:$I,$A16,Data!$C:$C,O$1,Data!$D:$D,O$2)+COUNTIFS(Data!$J:$J,$A16,Data!$C:$C,O$1,Data!$D:$D,O$2)</f>
        <v>0</v>
      </c>
      <c r="P16" s="5">
        <f>COUNTIFS(Data!$I:$I,$A16,Data!$C:$C,P$1,Data!$D:$D,P$2)+COUNTIFS(Data!$J:$J,$A16,Data!$C:$C,P$1,Data!$D:$D,P$2)</f>
        <v>0</v>
      </c>
      <c r="Q16" s="5">
        <f>COUNTIFS(Data!$I:$I,$A16,Data!$C:$C,Q$1,Data!$D:$D,Q$2)+COUNTIFS(Data!$J:$J,$A16,Data!$C:$C,Q$1,Data!$D:$D,Q$2)</f>
        <v>0</v>
      </c>
      <c r="R16" s="5">
        <f>COUNTIFS(Data!$I:$I,$A16,Data!$C:$C,R$1,Data!$D:$D,R$2)+COUNTIFS(Data!$J:$J,$A16,Data!$C:$C,R$1,Data!$D:$D,R$2)</f>
        <v>0</v>
      </c>
      <c r="S16" s="5">
        <f>COUNTIFS(Data!$I:$I,$A16,Data!$C:$C,S$1,Data!$D:$D,S$2)+COUNTIFS(Data!$J:$J,$A16,Data!$C:$C,S$1,Data!$D:$D,S$2)</f>
        <v>0</v>
      </c>
      <c r="T16" s="5">
        <f>COUNTIFS(Data!$I:$I,$A16,Data!$C:$C,T$1,Data!$D:$D,T$2)+COUNTIFS(Data!$J:$J,$A16,Data!$C:$C,T$1,Data!$D:$D,T$2)</f>
        <v>0</v>
      </c>
      <c r="U16" s="5">
        <f>COUNTIFS(Data!$I:$I,$A16,Data!$C:$C,U$1,Data!$D:$D,U$2)+COUNTIFS(Data!$J:$J,$A16,Data!$C:$C,U$1,Data!$D:$D,U$2)</f>
        <v>0</v>
      </c>
      <c r="V16" s="5">
        <f>COUNTIFS(Data!$I:$I,$A16,Data!$C:$C,V$1,Data!$D:$D,V$2)+COUNTIFS(Data!$J:$J,$A16,Data!$C:$C,V$1,Data!$D:$D,V$2)</f>
        <v>0</v>
      </c>
      <c r="W16" s="5">
        <f>COUNTIFS(Data!$I:$I,$A16,Data!$C:$C,W$1,Data!$D:$D,W$2)+COUNTIFS(Data!$J:$J,$A16,Data!$C:$C,W$1,Data!$D:$D,W$2)</f>
        <v>0</v>
      </c>
      <c r="X16" s="5">
        <f>COUNTIFS(Data!$I:$I,$A16,Data!$C:$C,X$1,Data!$D:$D,X$2)+COUNTIFS(Data!$J:$J,$A16,Data!$C:$C,X$1,Data!$D:$D,X$2)</f>
        <v>0</v>
      </c>
      <c r="Y16" s="5">
        <f>COUNTIFS(Data!$I:$I,$A16,Data!$C:$C,Y$1,Data!$D:$D,Y$2)+COUNTIFS(Data!$J:$J,$A16,Data!$C:$C,Y$1,Data!$D:$D,Y$2)</f>
        <v>0</v>
      </c>
      <c r="Z16" s="5">
        <f>COUNTIFS(Data!$I:$I,$A16,Data!$C:$C,Z$1,Data!$D:$D,Z$2)+COUNTIFS(Data!$J:$J,$A16,Data!$C:$C,Z$1,Data!$D:$D,Z$2)</f>
        <v>0</v>
      </c>
      <c r="AA16" s="5">
        <f>COUNTIFS(Data!$I:$I,$A16,Data!$C:$C,AA$1,Data!$D:$D,AA$2)+COUNTIFS(Data!$J:$J,$A16,Data!$C:$C,AA$1,Data!$D:$D,AA$2)</f>
        <v>0</v>
      </c>
      <c r="AB16" s="5">
        <f>COUNTIFS(Data!$I:$I,$A16,Data!$C:$C,AB$1,Data!$D:$D,AB$2)+COUNTIFS(Data!$J:$J,$A16,Data!$C:$C,AB$1,Data!$D:$D,AB$2)</f>
        <v>0</v>
      </c>
      <c r="AC16" s="5">
        <f>COUNTIFS(Data!$I:$I,$A16,Data!$C:$C,AC$1,Data!$D:$D,AC$2)+COUNTIFS(Data!$J:$J,$A16,Data!$C:$C,AC$1,Data!$D:$D,AC$2)</f>
        <v>0</v>
      </c>
      <c r="AD16" s="5">
        <f>COUNTIFS(Data!$I:$I,$A16,Data!$C:$C,AD$1,Data!$D:$D,AD$2)+COUNTIFS(Data!$J:$J,$A16,Data!$C:$C,AD$1,Data!$D:$D,AD$2)</f>
        <v>0</v>
      </c>
      <c r="AE16" s="5">
        <f>COUNTIFS(Data!$I:$I,$A16,Data!$C:$C,AE$1,Data!$D:$D,AE$2)+COUNTIFS(Data!$J:$J,$A16,Data!$C:$C,AE$1,Data!$D:$D,AE$2)</f>
        <v>0</v>
      </c>
      <c r="AF16" s="5">
        <f>COUNTIFS(Data!$I:$I,$A16,Data!$C:$C,AF$1,Data!$D:$D,AF$2)+COUNTIFS(Data!$J:$J,$A16,Data!$C:$C,AF$1,Data!$D:$D,AF$2)</f>
        <v>0</v>
      </c>
      <c r="AG16" s="5">
        <f>COUNTIFS(Data!$I:$I,$A16,Data!$C:$C,AG$1,Data!$D:$D,AG$2)+COUNTIFS(Data!$J:$J,$A16,Data!$C:$C,AG$1,Data!$D:$D,AG$2)</f>
        <v>0</v>
      </c>
      <c r="AH16" s="5">
        <f>COUNTIFS(Data!$I:$I,$A16,Data!$C:$C,AH$1,Data!$D:$D,AH$2)+COUNTIFS(Data!$J:$J,$A16,Data!$C:$C,AH$1,Data!$D:$D,AH$2)</f>
        <v>0</v>
      </c>
      <c r="AI16" s="5">
        <f>COUNTIFS(Data!$I:$I,$A16,Data!$C:$C,AI$1,Data!$D:$D,AI$2)+COUNTIFS(Data!$J:$J,$A16,Data!$C:$C,AI$1,Data!$D:$D,AI$2)</f>
        <v>0</v>
      </c>
      <c r="AJ16" s="5">
        <f>COUNTIFS(Data!$I:$I,$A16,Data!$C:$C,AJ$1,Data!$D:$D,AJ$2)+COUNTIFS(Data!$J:$J,$A16,Data!$C:$C,AJ$1,Data!$D:$D,AJ$2)</f>
        <v>0</v>
      </c>
      <c r="AK16" s="5">
        <f>COUNTIFS(Data!$I:$I,$A16,Data!$C:$C,AK$1,Data!$D:$D,AK$2)+COUNTIFS(Data!$J:$J,$A16,Data!$C:$C,AK$1,Data!$D:$D,AK$2)</f>
        <v>0</v>
      </c>
      <c r="AL16" s="5">
        <f>COUNTIFS(Data!$I:$I,$A16,Data!$C:$C,AL$1,Data!$D:$D,AL$2)+COUNTIFS(Data!$J:$J,$A16,Data!$C:$C,AL$1,Data!$D:$D,AL$2)</f>
        <v>0</v>
      </c>
      <c r="AM16" s="5">
        <f>COUNTIFS(Data!$I:$I,$A16,Data!$C:$C,AM$1,Data!$D:$D,AM$2)+COUNTIFS(Data!$J:$J,$A16,Data!$C:$C,AM$1,Data!$D:$D,AM$2)</f>
        <v>0</v>
      </c>
      <c r="AN16" s="5">
        <f>COUNTIFS(Data!$I:$I,$A16,Data!$C:$C,AN$1,Data!$D:$D,AN$2)+COUNTIFS(Data!$J:$J,$A16,Data!$C:$C,AN$1,Data!$D:$D,AN$2)</f>
        <v>0</v>
      </c>
      <c r="AO16" s="5">
        <f>COUNTIFS(Data!$I:$I,$A16,Data!$C:$C,AO$1,Data!$D:$D,AO$2)+COUNTIFS(Data!$J:$J,$A16,Data!$C:$C,AO$1,Data!$D:$D,AO$2)</f>
        <v>0</v>
      </c>
      <c r="AP16" s="5">
        <f>COUNTIFS(Data!$I:$I,$A16,Data!$C:$C,AP$1,Data!$D:$D,AP$2)+COUNTIFS(Data!$J:$J,$A16,Data!$C:$C,AP$1,Data!$D:$D,AP$2)</f>
        <v>0</v>
      </c>
      <c r="AQ16" s="5">
        <f>COUNTIFS(Data!$I:$I,$A16,Data!$C:$C,AQ$1,Data!$D:$D,AQ$2)+COUNTIFS(Data!$J:$J,$A16,Data!$C:$C,AQ$1,Data!$D:$D,AQ$2)</f>
        <v>0</v>
      </c>
      <c r="AR16" s="5">
        <f>COUNTIFS(Data!$I:$I,$A16,Data!$C:$C,AR$1,Data!$D:$D,AR$2)+COUNTIFS(Data!$J:$J,$A16,Data!$C:$C,AR$1,Data!$D:$D,AR$2)</f>
        <v>0</v>
      </c>
      <c r="AS16" s="5">
        <f>COUNTIFS(Data!$I:$I,$A16,Data!$C:$C,AS$1,Data!$D:$D,AS$2)+COUNTIFS(Data!$J:$J,$A16,Data!$C:$C,AS$1,Data!$D:$D,AS$2)</f>
        <v>0</v>
      </c>
      <c r="AT16" s="5">
        <f>COUNTIFS(Data!$I:$I,$A16,Data!$C:$C,AT$1,Data!$D:$D,AT$2)+COUNTIFS(Data!$J:$J,$A16,Data!$C:$C,AT$1,Data!$D:$D,AT$2)</f>
        <v>0</v>
      </c>
      <c r="AU16" s="5">
        <f>COUNTIFS(Data!$I:$I,$A16,Data!$C:$C,AU$1,Data!$D:$D,AU$2)+COUNTIFS(Data!$J:$J,$A16,Data!$C:$C,AU$1,Data!$D:$D,AU$2)</f>
        <v>0</v>
      </c>
      <c r="AV16" s="5">
        <f>COUNTIFS(Data!$I:$I,$A16,Data!$C:$C,AV$1,Data!$D:$D,AV$2)+COUNTIFS(Data!$J:$J,$A16,Data!$C:$C,AV$1,Data!$D:$D,AV$2)</f>
        <v>0</v>
      </c>
      <c r="AW16" s="5">
        <f>COUNTIFS(Data!$I:$I,$A16,Data!$C:$C,AW$1,Data!$D:$D,AW$2)+COUNTIFS(Data!$J:$J,$A16,Data!$C:$C,AW$1,Data!$D:$D,AW$2)</f>
        <v>0</v>
      </c>
      <c r="AX16" s="5">
        <f>COUNTIFS(Data!$I:$I,$A16,Data!$C:$C,AX$1,Data!$D:$D,AX$2)+COUNTIFS(Data!$J:$J,$A16,Data!$C:$C,AX$1,Data!$D:$D,AX$2)</f>
        <v>0</v>
      </c>
      <c r="AY16" s="5">
        <f>COUNTIFS(Data!$I:$I,$A16,Data!$C:$C,AY$1,Data!$D:$D,AY$2)+COUNTIFS(Data!$J:$J,$A16,Data!$C:$C,AY$1,Data!$D:$D,AY$2)</f>
        <v>0</v>
      </c>
      <c r="AZ16" s="5">
        <f>COUNTIFS(Data!$I:$I,$A16,Data!$C:$C,AZ$1,Data!$D:$D,AZ$2)+COUNTIFS(Data!$J:$J,$A16,Data!$C:$C,AZ$1,Data!$D:$D,AZ$2)</f>
        <v>0</v>
      </c>
      <c r="BA16" s="5">
        <f>COUNTIFS(Data!$I:$I,$A16,Data!$C:$C,BA$1,Data!$D:$D,BA$2)+COUNTIFS(Data!$J:$J,$A16,Data!$C:$C,BA$1,Data!$D:$D,BA$2)</f>
        <v>0</v>
      </c>
      <c r="BB16" s="5">
        <f>COUNTIFS(Data!$I:$I,$A16,Data!$C:$C,BB$1,Data!$D:$D,BB$2)+COUNTIFS(Data!$J:$J,$A16,Data!$C:$C,BB$1,Data!$D:$D,BB$2)</f>
        <v>0</v>
      </c>
      <c r="BC16" s="5">
        <f>COUNTIFS(Data!$I:$I,$A16,Data!$C:$C,BC$1,Data!$D:$D,BC$2)+COUNTIFS(Data!$J:$J,$A16,Data!$C:$C,BC$1,Data!$D:$D,BC$2)</f>
        <v>0</v>
      </c>
      <c r="BD16" s="5">
        <f>COUNTIFS(Data!$I:$I,$A16,Data!$C:$C,BD$1,Data!$D:$D,BD$2)+COUNTIFS(Data!$J:$J,$A16,Data!$C:$C,BD$1,Data!$D:$D,BD$2)</f>
        <v>0</v>
      </c>
      <c r="BE16" s="5">
        <f>COUNTIFS(Data!$I:$I,$A16,Data!$C:$C,BE$1,Data!$D:$D,BE$2)+COUNTIFS(Data!$J:$J,$A16,Data!$C:$C,BE$1,Data!$D:$D,BE$2)</f>
        <v>0</v>
      </c>
      <c r="BF16" s="5">
        <f>COUNTIFS(Data!$I:$I,$A16,Data!$C:$C,BF$1,Data!$D:$D,BF$2)+COUNTIFS(Data!$J:$J,$A16,Data!$C:$C,BF$1,Data!$D:$D,BF$2)</f>
        <v>0</v>
      </c>
      <c r="BG16" s="5">
        <f>COUNTIFS(Data!$I:$I,$A16,Data!$C:$C,BG$1,Data!$D:$D,BG$2)+COUNTIFS(Data!$J:$J,$A16,Data!$C:$C,BG$1,Data!$D:$D,BG$2)</f>
        <v>0</v>
      </c>
      <c r="BH16" s="5">
        <f>COUNTIFS(Data!$I:$I,$A16,Data!$C:$C,BH$1,Data!$D:$D,BH$2)+COUNTIFS(Data!$J:$J,$A16,Data!$C:$C,BH$1,Data!$D:$D,BH$2)</f>
        <v>0</v>
      </c>
      <c r="BI16" s="5">
        <f>COUNTIFS(Data!$I:$I,$A16,Data!$C:$C,BI$1,Data!$D:$D,BI$2)+COUNTIFS(Data!$J:$J,$A16,Data!$C:$C,BI$1,Data!$D:$D,BI$2)</f>
        <v>0</v>
      </c>
      <c r="BJ16" s="5">
        <f>COUNTIFS(Data!$I:$I,$A16,Data!$C:$C,BJ$1,Data!$D:$D,BJ$2)+COUNTIFS(Data!$J:$J,$A16,Data!$C:$C,BJ$1,Data!$D:$D,BJ$2)</f>
        <v>0</v>
      </c>
      <c r="BK16" s="5">
        <f>COUNTIFS(Data!$I:$I,$A16,Data!$C:$C,BK$1,Data!$D:$D,BK$2)+COUNTIFS(Data!$J:$J,$A16,Data!$C:$C,BK$1,Data!$D:$D,BK$2)</f>
        <v>0</v>
      </c>
      <c r="BL16" s="5">
        <f>COUNTIFS(Data!$I:$I,$A16,Data!$C:$C,BL$1,Data!$D:$D,BL$2)+COUNTIFS(Data!$J:$J,$A16,Data!$C:$C,BL$1,Data!$D:$D,BL$2)</f>
        <v>0</v>
      </c>
      <c r="BM16" s="5">
        <f>COUNTIFS(Data!$I:$I,$A16,Data!$C:$C,BM$1,Data!$D:$D,BM$2)+COUNTIFS(Data!$J:$J,$A16,Data!$C:$C,BM$1,Data!$D:$D,BM$2)</f>
        <v>0</v>
      </c>
      <c r="BN16" s="5">
        <f>COUNTIFS(Data!$I:$I,$A16,Data!$C:$C,BN$1,Data!$D:$D,BN$2)+COUNTIFS(Data!$J:$J,$A16,Data!$C:$C,BN$1,Data!$D:$D,BN$2)</f>
        <v>0</v>
      </c>
      <c r="BO16" s="5">
        <f>COUNTIFS(Data!$I:$I,$A16,Data!$C:$C,BO$1,Data!$D:$D,BO$2)+COUNTIFS(Data!$J:$J,$A16,Data!$C:$C,BO$1,Data!$D:$D,BO$2)</f>
        <v>0</v>
      </c>
      <c r="BP16" s="5">
        <f>COUNTIFS(Data!$I:$I,$A16,Data!$C:$C,BP$1,Data!$D:$D,BP$2)+COUNTIFS(Data!$J:$J,$A16,Data!$C:$C,BP$1,Data!$D:$D,BP$2)</f>
        <v>0</v>
      </c>
      <c r="BQ16" s="5">
        <f>COUNTIFS(Data!$I:$I,$A16,Data!$C:$C,BQ$1,Data!$D:$D,BQ$2)+COUNTIFS(Data!$J:$J,$A16,Data!$C:$C,BQ$1,Data!$D:$D,BQ$2)</f>
        <v>0</v>
      </c>
      <c r="BR16" s="5">
        <f>COUNTIFS(Data!$I:$I,$A16,Data!$C:$C,BR$1,Data!$D:$D,BR$2)+COUNTIFS(Data!$J:$J,$A16,Data!$C:$C,BR$1,Data!$D:$D,BR$2)</f>
        <v>0</v>
      </c>
      <c r="BS16" s="5">
        <f>COUNTIFS(Data!$I:$I,$A16,Data!$C:$C,BS$1,Data!$D:$D,BS$2)+COUNTIFS(Data!$J:$J,$A16,Data!$C:$C,BS$1,Data!$D:$D,BS$2)</f>
        <v>0</v>
      </c>
      <c r="BT16" s="5">
        <f>COUNTIFS(Data!$I:$I,$A16,Data!$C:$C,BT$1,Data!$D:$D,BT$2)+COUNTIFS(Data!$J:$J,$A16,Data!$C:$C,BT$1,Data!$D:$D,BT$2)</f>
        <v>0</v>
      </c>
      <c r="BU16" s="5">
        <f>COUNTIFS(Data!$I:$I,$A16,Data!$C:$C,BU$1,Data!$D:$D,BU$2)+COUNTIFS(Data!$J:$J,$A16,Data!$C:$C,BU$1,Data!$D:$D,BU$2)</f>
        <v>0</v>
      </c>
      <c r="BV16" s="5">
        <f>COUNTIFS(Data!$I:$I,$A16,Data!$C:$C,BV$1,Data!$D:$D,BV$2)+COUNTIFS(Data!$J:$J,$A16,Data!$C:$C,BV$1,Data!$D:$D,BV$2)</f>
        <v>0</v>
      </c>
      <c r="BW16" s="5">
        <f>COUNTIFS(Data!$I:$I,$A16,Data!$C:$C,BW$1,Data!$D:$D,BW$2)+COUNTIFS(Data!$J:$J,$A16,Data!$C:$C,BW$1,Data!$D:$D,BW$2)</f>
        <v>0</v>
      </c>
      <c r="BX16" s="5">
        <f>COUNTIFS(Data!$I:$I,$A16,Data!$C:$C,BX$1,Data!$D:$D,BX$2)+COUNTIFS(Data!$J:$J,$A16,Data!$C:$C,BX$1,Data!$D:$D,BX$2)</f>
        <v>0</v>
      </c>
      <c r="BY16" s="5">
        <f>COUNTIFS(Data!$I:$I,$A16,Data!$C:$C,BY$1,Data!$D:$D,BY$2)+COUNTIFS(Data!$J:$J,$A16,Data!$C:$C,BY$1,Data!$D:$D,BY$2)</f>
        <v>0</v>
      </c>
      <c r="BZ16" s="5">
        <f>COUNTIFS(Data!$I:$I,$A16,Data!$C:$C,BZ$1,Data!$D:$D,BZ$2)+COUNTIFS(Data!$J:$J,$A16,Data!$C:$C,BZ$1,Data!$D:$D,BZ$2)</f>
        <v>0</v>
      </c>
      <c r="CA16" s="5">
        <f>COUNTIFS(Data!$I:$I,$A16,Data!$C:$C,CA$1,Data!$D:$D,CA$2)+COUNTIFS(Data!$J:$J,$A16,Data!$C:$C,CA$1,Data!$D:$D,CA$2)</f>
        <v>0</v>
      </c>
      <c r="CB16" s="5">
        <f>COUNTIFS(Data!$I:$I,$A16,Data!$C:$C,CB$1,Data!$D:$D,CB$2)+COUNTIFS(Data!$J:$J,$A16,Data!$C:$C,CB$1,Data!$D:$D,CB$2)</f>
        <v>0</v>
      </c>
      <c r="CC16" s="5">
        <f>COUNTIFS(Data!$I:$I,$A16,Data!$C:$C,CC$1,Data!$D:$D,CC$2)+COUNTIFS(Data!$J:$J,$A16,Data!$C:$C,CC$1,Data!$D:$D,CC$2)</f>
        <v>0</v>
      </c>
      <c r="CD16" s="5">
        <f>COUNTIFS(Data!$I:$I,$A16,Data!$C:$C,CD$1,Data!$D:$D,CD$2)+COUNTIFS(Data!$J:$J,$A16,Data!$C:$C,CD$1,Data!$D:$D,CD$2)</f>
        <v>0</v>
      </c>
      <c r="CE16" s="5">
        <f>COUNTIFS(Data!$I:$I,$A16,Data!$C:$C,CE$1,Data!$D:$D,CE$2)+COUNTIFS(Data!$J:$J,$A16,Data!$C:$C,CE$1,Data!$D:$D,CE$2)</f>
        <v>0</v>
      </c>
      <c r="CF16" s="5">
        <f>COUNTIFS(Data!$I:$I,$A16,Data!$C:$C,CF$1,Data!$D:$D,CF$2)+COUNTIFS(Data!$J:$J,$A16,Data!$C:$C,CF$1,Data!$D:$D,CF$2)</f>
        <v>0</v>
      </c>
      <c r="CG16" s="5">
        <f>COUNTIFS(Data!$I:$I,$A16,Data!$C:$C,CG$1,Data!$D:$D,CG$2)+COUNTIFS(Data!$J:$J,$A16,Data!$C:$C,CG$1,Data!$D:$D,CG$2)</f>
        <v>0</v>
      </c>
      <c r="CH16" s="5">
        <f>COUNTIFS(Data!$I:$I,$A16,Data!$C:$C,CH$1,Data!$D:$D,CH$2)+COUNTIFS(Data!$J:$J,$A16,Data!$C:$C,CH$1,Data!$D:$D,CH$2)</f>
        <v>0</v>
      </c>
      <c r="CI16" s="5">
        <f>COUNTIFS(Data!$I:$I,$A16,Data!$C:$C,CI$1,Data!$D:$D,CI$2)+COUNTIFS(Data!$J:$J,$A16,Data!$C:$C,CI$1,Data!$D:$D,CI$2)</f>
        <v>0</v>
      </c>
      <c r="CJ16" s="5">
        <f>COUNTIFS(Data!$I:$I,$A16,Data!$C:$C,CJ$1,Data!$D:$D,CJ$2)+COUNTIFS(Data!$J:$J,$A16,Data!$C:$C,CJ$1,Data!$D:$D,CJ$2)</f>
        <v>0</v>
      </c>
      <c r="CK16" s="5">
        <f>COUNTIFS(Data!$I:$I,$A16,Data!$C:$C,CK$1,Data!$D:$D,CK$2)+COUNTIFS(Data!$J:$J,$A16,Data!$C:$C,CK$1,Data!$D:$D,CK$2)</f>
        <v>0</v>
      </c>
      <c r="CL16" s="5">
        <f>COUNTIFS(Data!$I:$I,$A16,Data!$C:$C,CL$1,Data!$D:$D,CL$2)+COUNTIFS(Data!$J:$J,$A16,Data!$C:$C,CL$1,Data!$D:$D,CL$2)</f>
        <v>0</v>
      </c>
      <c r="CM16" s="5">
        <f>COUNTIFS(Data!$I:$I,$A16,Data!$C:$C,CM$1,Data!$D:$D,CM$2)+COUNTIFS(Data!$J:$J,$A16,Data!$C:$C,CM$1,Data!$D:$D,CM$2)</f>
        <v>0</v>
      </c>
      <c r="CN16" s="5">
        <f>COUNTIFS(Data!$I:$I,$A16,Data!$C:$C,CN$1,Data!$D:$D,CN$2)+COUNTIFS(Data!$J:$J,$A16,Data!$C:$C,CN$1,Data!$D:$D,CN$2)</f>
        <v>0</v>
      </c>
      <c r="CO16" s="5">
        <f>COUNTIFS(Data!$I:$I,$A16,Data!$C:$C,CO$1,Data!$D:$D,CO$2)+COUNTIFS(Data!$J:$J,$A16,Data!$C:$C,CO$1,Data!$D:$D,CO$2)</f>
        <v>0</v>
      </c>
      <c r="CP16" s="5">
        <f>COUNTIFS(Data!$I:$I,$A16,Data!$C:$C,CP$1,Data!$D:$D,CP$2)+COUNTIFS(Data!$J:$J,$A16,Data!$C:$C,CP$1,Data!$D:$D,CP$2)</f>
        <v>0</v>
      </c>
      <c r="CQ16" s="5">
        <f>COUNTIFS(Data!$I:$I,$A16,Data!$C:$C,CQ$1,Data!$D:$D,CQ$2)+COUNTIFS(Data!$J:$J,$A16,Data!$C:$C,CQ$1,Data!$D:$D,CQ$2)</f>
        <v>0</v>
      </c>
      <c r="CR16" s="5">
        <f>COUNTIFS(Data!$I:$I,$A16,Data!$C:$C,CR$1,Data!$D:$D,CR$2)+COUNTIFS(Data!$J:$J,$A16,Data!$C:$C,CR$1,Data!$D:$D,CR$2)</f>
        <v>0</v>
      </c>
      <c r="CS16" s="5">
        <f>COUNTIFS(Data!$I:$I,$A16,Data!$C:$C,CS$1,Data!$D:$D,CS$2)+COUNTIFS(Data!$J:$J,$A16,Data!$C:$C,CS$1,Data!$D:$D,CS$2)</f>
        <v>0</v>
      </c>
      <c r="CT16" s="5">
        <f>COUNTIFS(Data!$I:$I,$A16,Data!$C:$C,CT$1,Data!$D:$D,CT$2)+COUNTIFS(Data!$J:$J,$A16,Data!$C:$C,CT$1,Data!$D:$D,CT$2)</f>
        <v>0</v>
      </c>
      <c r="CU16" s="5">
        <f>COUNTIFS(Data!$I:$I,$A16,Data!$C:$C,CU$1,Data!$D:$D,CU$2)+COUNTIFS(Data!$J:$J,$A16,Data!$C:$C,CU$1,Data!$D:$D,CU$2)</f>
        <v>0</v>
      </c>
      <c r="CV16" s="5">
        <f>COUNTIFS(Data!$I:$I,$A16,Data!$C:$C,CV$1,Data!$D:$D,CV$2)+COUNTIFS(Data!$J:$J,$A16,Data!$C:$C,CV$1,Data!$D:$D,CV$2)</f>
        <v>0</v>
      </c>
      <c r="CW16" s="5">
        <f t="shared" ref="CW16:CX16" si="15">SUMIF($B$2:$CV$2,CW$2, $B16:$CV16)</f>
        <v>1</v>
      </c>
      <c r="CX16" s="5">
        <f t="shared" si="15"/>
        <v>0</v>
      </c>
      <c r="CY16" s="5">
        <f t="shared" si="3"/>
        <v>1</v>
      </c>
    </row>
    <row r="17">
      <c r="A17" s="5" t="str">
        <f>Countries!A15</f>
        <v>CAN</v>
      </c>
      <c r="B17" s="5">
        <f>COUNTIFS(Data!$I:$I,$A17,Data!$C:$C,B$1,Data!$D:$D,B$2)+COUNTIFS(Data!$J:$J,$A17,Data!$C:$C,B$1,Data!$D:$D,B$2)</f>
        <v>0</v>
      </c>
      <c r="C17" s="5">
        <f>COUNTIFS(Data!$I:$I,$A17,Data!$C:$C,C$1,Data!$D:$D,C$2)+COUNTIFS(Data!$J:$J,$A17,Data!$C:$C,C$1,Data!$D:$D,C$2)</f>
        <v>0</v>
      </c>
      <c r="D17" s="5">
        <f>COUNTIFS(Data!$I:$I,$A17,Data!$C:$C,D$1,Data!$D:$D,D$2)+COUNTIFS(Data!$J:$J,$A17,Data!$C:$C,D$1,Data!$D:$D,D$2)</f>
        <v>0</v>
      </c>
      <c r="E17" s="5">
        <f>COUNTIFS(Data!$I:$I,$A17,Data!$C:$C,E$1,Data!$D:$D,E$2)+COUNTIFS(Data!$J:$J,$A17,Data!$C:$C,E$1,Data!$D:$D,E$2)</f>
        <v>0</v>
      </c>
      <c r="F17" s="5">
        <f>COUNTIFS(Data!$I:$I,$A17,Data!$C:$C,F$1,Data!$D:$D,F$2)+COUNTIFS(Data!$J:$J,$A17,Data!$C:$C,F$1,Data!$D:$D,F$2)</f>
        <v>0</v>
      </c>
      <c r="G17" s="5">
        <f>COUNTIFS(Data!$I:$I,$A17,Data!$C:$C,G$1,Data!$D:$D,G$2)+COUNTIFS(Data!$J:$J,$A17,Data!$C:$C,G$1,Data!$D:$D,G$2)</f>
        <v>0</v>
      </c>
      <c r="H17" s="5">
        <f>COUNTIFS(Data!$I:$I,$A17,Data!$C:$C,H$1,Data!$D:$D,H$2)+COUNTIFS(Data!$J:$J,$A17,Data!$C:$C,H$1,Data!$D:$D,H$2)</f>
        <v>0</v>
      </c>
      <c r="I17" s="5">
        <f>COUNTIFS(Data!$I:$I,$A17,Data!$C:$C,I$1,Data!$D:$D,I$2)+COUNTIFS(Data!$J:$J,$A17,Data!$C:$C,I$1,Data!$D:$D,I$2)</f>
        <v>0</v>
      </c>
      <c r="J17" s="5">
        <f>COUNTIFS(Data!$I:$I,$A17,Data!$C:$C,J$1,Data!$D:$D,J$2)+COUNTIFS(Data!$J:$J,$A17,Data!$C:$C,J$1,Data!$D:$D,J$2)</f>
        <v>3</v>
      </c>
      <c r="K17" s="5">
        <f>COUNTIFS(Data!$I:$I,$A17,Data!$C:$C,K$1,Data!$D:$D,K$2)+COUNTIFS(Data!$J:$J,$A17,Data!$C:$C,K$1,Data!$D:$D,K$2)</f>
        <v>0</v>
      </c>
      <c r="L17" s="5">
        <f>COUNTIFS(Data!$I:$I,$A17,Data!$C:$C,L$1,Data!$D:$D,L$2)+COUNTIFS(Data!$J:$J,$A17,Data!$C:$C,L$1,Data!$D:$D,L$2)</f>
        <v>0</v>
      </c>
      <c r="M17" s="5">
        <f>COUNTIFS(Data!$I:$I,$A17,Data!$C:$C,M$1,Data!$D:$D,M$2)+COUNTIFS(Data!$J:$J,$A17,Data!$C:$C,M$1,Data!$D:$D,M$2)</f>
        <v>0</v>
      </c>
      <c r="N17" s="5">
        <f>COUNTIFS(Data!$I:$I,$A17,Data!$C:$C,N$1,Data!$D:$D,N$2)+COUNTIFS(Data!$J:$J,$A17,Data!$C:$C,N$1,Data!$D:$D,N$2)</f>
        <v>0</v>
      </c>
      <c r="O17" s="5">
        <f>COUNTIFS(Data!$I:$I,$A17,Data!$C:$C,O$1,Data!$D:$D,O$2)+COUNTIFS(Data!$J:$J,$A17,Data!$C:$C,O$1,Data!$D:$D,O$2)</f>
        <v>0</v>
      </c>
      <c r="P17" s="5">
        <f>COUNTIFS(Data!$I:$I,$A17,Data!$C:$C,P$1,Data!$D:$D,P$2)+COUNTIFS(Data!$J:$J,$A17,Data!$C:$C,P$1,Data!$D:$D,P$2)</f>
        <v>0</v>
      </c>
      <c r="Q17" s="5">
        <f>COUNTIFS(Data!$I:$I,$A17,Data!$C:$C,Q$1,Data!$D:$D,Q$2)+COUNTIFS(Data!$J:$J,$A17,Data!$C:$C,Q$1,Data!$D:$D,Q$2)</f>
        <v>1</v>
      </c>
      <c r="R17" s="5">
        <f>COUNTIFS(Data!$I:$I,$A17,Data!$C:$C,R$1,Data!$D:$D,R$2)+COUNTIFS(Data!$J:$J,$A17,Data!$C:$C,R$1,Data!$D:$D,R$2)</f>
        <v>0</v>
      </c>
      <c r="S17" s="5">
        <f>COUNTIFS(Data!$I:$I,$A17,Data!$C:$C,S$1,Data!$D:$D,S$2)+COUNTIFS(Data!$J:$J,$A17,Data!$C:$C,S$1,Data!$D:$D,S$2)</f>
        <v>0</v>
      </c>
      <c r="T17" s="5">
        <f>COUNTIFS(Data!$I:$I,$A17,Data!$C:$C,T$1,Data!$D:$D,T$2)+COUNTIFS(Data!$J:$J,$A17,Data!$C:$C,T$1,Data!$D:$D,T$2)</f>
        <v>0</v>
      </c>
      <c r="U17" s="5">
        <f>COUNTIFS(Data!$I:$I,$A17,Data!$C:$C,U$1,Data!$D:$D,U$2)+COUNTIFS(Data!$J:$J,$A17,Data!$C:$C,U$1,Data!$D:$D,U$2)</f>
        <v>0</v>
      </c>
      <c r="V17" s="5">
        <f>COUNTIFS(Data!$I:$I,$A17,Data!$C:$C,V$1,Data!$D:$D,V$2)+COUNTIFS(Data!$J:$J,$A17,Data!$C:$C,V$1,Data!$D:$D,V$2)</f>
        <v>0</v>
      </c>
      <c r="W17" s="5">
        <f>COUNTIFS(Data!$I:$I,$A17,Data!$C:$C,W$1,Data!$D:$D,W$2)+COUNTIFS(Data!$J:$J,$A17,Data!$C:$C,W$1,Data!$D:$D,W$2)</f>
        <v>0</v>
      </c>
      <c r="X17" s="5">
        <f>COUNTIFS(Data!$I:$I,$A17,Data!$C:$C,X$1,Data!$D:$D,X$2)+COUNTIFS(Data!$J:$J,$A17,Data!$C:$C,X$1,Data!$D:$D,X$2)</f>
        <v>0</v>
      </c>
      <c r="Y17" s="5">
        <f>COUNTIFS(Data!$I:$I,$A17,Data!$C:$C,Y$1,Data!$D:$D,Y$2)+COUNTIFS(Data!$J:$J,$A17,Data!$C:$C,Y$1,Data!$D:$D,Y$2)</f>
        <v>0</v>
      </c>
      <c r="Z17" s="5">
        <f>COUNTIFS(Data!$I:$I,$A17,Data!$C:$C,Z$1,Data!$D:$D,Z$2)+COUNTIFS(Data!$J:$J,$A17,Data!$C:$C,Z$1,Data!$D:$D,Z$2)</f>
        <v>0</v>
      </c>
      <c r="AA17" s="5">
        <f>COUNTIFS(Data!$I:$I,$A17,Data!$C:$C,AA$1,Data!$D:$D,AA$2)+COUNTIFS(Data!$J:$J,$A17,Data!$C:$C,AA$1,Data!$D:$D,AA$2)</f>
        <v>1</v>
      </c>
      <c r="AB17" s="5">
        <f>COUNTIFS(Data!$I:$I,$A17,Data!$C:$C,AB$1,Data!$D:$D,AB$2)+COUNTIFS(Data!$J:$J,$A17,Data!$C:$C,AB$1,Data!$D:$D,AB$2)</f>
        <v>0</v>
      </c>
      <c r="AC17" s="5">
        <f>COUNTIFS(Data!$I:$I,$A17,Data!$C:$C,AC$1,Data!$D:$D,AC$2)+COUNTIFS(Data!$J:$J,$A17,Data!$C:$C,AC$1,Data!$D:$D,AC$2)</f>
        <v>0</v>
      </c>
      <c r="AD17" s="5">
        <f>COUNTIFS(Data!$I:$I,$A17,Data!$C:$C,AD$1,Data!$D:$D,AD$2)+COUNTIFS(Data!$J:$J,$A17,Data!$C:$C,AD$1,Data!$D:$D,AD$2)</f>
        <v>0</v>
      </c>
      <c r="AE17" s="5">
        <f>COUNTIFS(Data!$I:$I,$A17,Data!$C:$C,AE$1,Data!$D:$D,AE$2)+COUNTIFS(Data!$J:$J,$A17,Data!$C:$C,AE$1,Data!$D:$D,AE$2)</f>
        <v>0</v>
      </c>
      <c r="AF17" s="5">
        <f>COUNTIFS(Data!$I:$I,$A17,Data!$C:$C,AF$1,Data!$D:$D,AF$2)+COUNTIFS(Data!$J:$J,$A17,Data!$C:$C,AF$1,Data!$D:$D,AF$2)</f>
        <v>0</v>
      </c>
      <c r="AG17" s="5">
        <f>COUNTIFS(Data!$I:$I,$A17,Data!$C:$C,AG$1,Data!$D:$D,AG$2)+COUNTIFS(Data!$J:$J,$A17,Data!$C:$C,AG$1,Data!$D:$D,AG$2)</f>
        <v>0</v>
      </c>
      <c r="AH17" s="5">
        <f>COUNTIFS(Data!$I:$I,$A17,Data!$C:$C,AH$1,Data!$D:$D,AH$2)+COUNTIFS(Data!$J:$J,$A17,Data!$C:$C,AH$1,Data!$D:$D,AH$2)</f>
        <v>0</v>
      </c>
      <c r="AI17" s="5">
        <f>COUNTIFS(Data!$I:$I,$A17,Data!$C:$C,AI$1,Data!$D:$D,AI$2)+COUNTIFS(Data!$J:$J,$A17,Data!$C:$C,AI$1,Data!$D:$D,AI$2)</f>
        <v>0</v>
      </c>
      <c r="AJ17" s="5">
        <f>COUNTIFS(Data!$I:$I,$A17,Data!$C:$C,AJ$1,Data!$D:$D,AJ$2)+COUNTIFS(Data!$J:$J,$A17,Data!$C:$C,AJ$1,Data!$D:$D,AJ$2)</f>
        <v>0</v>
      </c>
      <c r="AK17" s="5">
        <f>COUNTIFS(Data!$I:$I,$A17,Data!$C:$C,AK$1,Data!$D:$D,AK$2)+COUNTIFS(Data!$J:$J,$A17,Data!$C:$C,AK$1,Data!$D:$D,AK$2)</f>
        <v>1</v>
      </c>
      <c r="AL17" s="5">
        <f>COUNTIFS(Data!$I:$I,$A17,Data!$C:$C,AL$1,Data!$D:$D,AL$2)+COUNTIFS(Data!$J:$J,$A17,Data!$C:$C,AL$1,Data!$D:$D,AL$2)</f>
        <v>0</v>
      </c>
      <c r="AM17" s="5">
        <f>COUNTIFS(Data!$I:$I,$A17,Data!$C:$C,AM$1,Data!$D:$D,AM$2)+COUNTIFS(Data!$J:$J,$A17,Data!$C:$C,AM$1,Data!$D:$D,AM$2)</f>
        <v>0</v>
      </c>
      <c r="AN17" s="5">
        <f>COUNTIFS(Data!$I:$I,$A17,Data!$C:$C,AN$1,Data!$D:$D,AN$2)+COUNTIFS(Data!$J:$J,$A17,Data!$C:$C,AN$1,Data!$D:$D,AN$2)</f>
        <v>0</v>
      </c>
      <c r="AO17" s="5">
        <f>COUNTIFS(Data!$I:$I,$A17,Data!$C:$C,AO$1,Data!$D:$D,AO$2)+COUNTIFS(Data!$J:$J,$A17,Data!$C:$C,AO$1,Data!$D:$D,AO$2)</f>
        <v>0</v>
      </c>
      <c r="AP17" s="5">
        <f>COUNTIFS(Data!$I:$I,$A17,Data!$C:$C,AP$1,Data!$D:$D,AP$2)+COUNTIFS(Data!$J:$J,$A17,Data!$C:$C,AP$1,Data!$D:$D,AP$2)</f>
        <v>0</v>
      </c>
      <c r="AQ17" s="5">
        <f>COUNTIFS(Data!$I:$I,$A17,Data!$C:$C,AQ$1,Data!$D:$D,AQ$2)+COUNTIFS(Data!$J:$J,$A17,Data!$C:$C,AQ$1,Data!$D:$D,AQ$2)</f>
        <v>0</v>
      </c>
      <c r="AR17" s="5">
        <f>COUNTIFS(Data!$I:$I,$A17,Data!$C:$C,AR$1,Data!$D:$D,AR$2)+COUNTIFS(Data!$J:$J,$A17,Data!$C:$C,AR$1,Data!$D:$D,AR$2)</f>
        <v>0</v>
      </c>
      <c r="AS17" s="5">
        <f>COUNTIFS(Data!$I:$I,$A17,Data!$C:$C,AS$1,Data!$D:$D,AS$2)+COUNTIFS(Data!$J:$J,$A17,Data!$C:$C,AS$1,Data!$D:$D,AS$2)</f>
        <v>0</v>
      </c>
      <c r="AT17" s="5">
        <f>COUNTIFS(Data!$I:$I,$A17,Data!$C:$C,AT$1,Data!$D:$D,AT$2)+COUNTIFS(Data!$J:$J,$A17,Data!$C:$C,AT$1,Data!$D:$D,AT$2)</f>
        <v>0</v>
      </c>
      <c r="AU17" s="5">
        <f>COUNTIFS(Data!$I:$I,$A17,Data!$C:$C,AU$1,Data!$D:$D,AU$2)+COUNTIFS(Data!$J:$J,$A17,Data!$C:$C,AU$1,Data!$D:$D,AU$2)</f>
        <v>0</v>
      </c>
      <c r="AV17" s="5">
        <f>COUNTIFS(Data!$I:$I,$A17,Data!$C:$C,AV$1,Data!$D:$D,AV$2)+COUNTIFS(Data!$J:$J,$A17,Data!$C:$C,AV$1,Data!$D:$D,AV$2)</f>
        <v>0</v>
      </c>
      <c r="AW17" s="5">
        <f>COUNTIFS(Data!$I:$I,$A17,Data!$C:$C,AW$1,Data!$D:$D,AW$2)+COUNTIFS(Data!$J:$J,$A17,Data!$C:$C,AW$1,Data!$D:$D,AW$2)</f>
        <v>0</v>
      </c>
      <c r="AX17" s="5">
        <f>COUNTIFS(Data!$I:$I,$A17,Data!$C:$C,AX$1,Data!$D:$D,AX$2)+COUNTIFS(Data!$J:$J,$A17,Data!$C:$C,AX$1,Data!$D:$D,AX$2)</f>
        <v>0</v>
      </c>
      <c r="AY17" s="5">
        <f>COUNTIFS(Data!$I:$I,$A17,Data!$C:$C,AY$1,Data!$D:$D,AY$2)+COUNTIFS(Data!$J:$J,$A17,Data!$C:$C,AY$1,Data!$D:$D,AY$2)</f>
        <v>0</v>
      </c>
      <c r="AZ17" s="5">
        <f>COUNTIFS(Data!$I:$I,$A17,Data!$C:$C,AZ$1,Data!$D:$D,AZ$2)+COUNTIFS(Data!$J:$J,$A17,Data!$C:$C,AZ$1,Data!$D:$D,AZ$2)</f>
        <v>0</v>
      </c>
      <c r="BA17" s="5">
        <f>COUNTIFS(Data!$I:$I,$A17,Data!$C:$C,BA$1,Data!$D:$D,BA$2)+COUNTIFS(Data!$J:$J,$A17,Data!$C:$C,BA$1,Data!$D:$D,BA$2)</f>
        <v>2</v>
      </c>
      <c r="BB17" s="5">
        <f>COUNTIFS(Data!$I:$I,$A17,Data!$C:$C,BB$1,Data!$D:$D,BB$2)+COUNTIFS(Data!$J:$J,$A17,Data!$C:$C,BB$1,Data!$D:$D,BB$2)</f>
        <v>0</v>
      </c>
      <c r="BC17" s="5">
        <f>COUNTIFS(Data!$I:$I,$A17,Data!$C:$C,BC$1,Data!$D:$D,BC$2)+COUNTIFS(Data!$J:$J,$A17,Data!$C:$C,BC$1,Data!$D:$D,BC$2)</f>
        <v>0</v>
      </c>
      <c r="BD17" s="5">
        <f>COUNTIFS(Data!$I:$I,$A17,Data!$C:$C,BD$1,Data!$D:$D,BD$2)+COUNTIFS(Data!$J:$J,$A17,Data!$C:$C,BD$1,Data!$D:$D,BD$2)</f>
        <v>0</v>
      </c>
      <c r="BE17" s="5">
        <f>COUNTIFS(Data!$I:$I,$A17,Data!$C:$C,BE$1,Data!$D:$D,BE$2)+COUNTIFS(Data!$J:$J,$A17,Data!$C:$C,BE$1,Data!$D:$D,BE$2)</f>
        <v>0</v>
      </c>
      <c r="BF17" s="5">
        <f>COUNTIFS(Data!$I:$I,$A17,Data!$C:$C,BF$1,Data!$D:$D,BF$2)+COUNTIFS(Data!$J:$J,$A17,Data!$C:$C,BF$1,Data!$D:$D,BF$2)</f>
        <v>0</v>
      </c>
      <c r="BG17" s="5">
        <f>COUNTIFS(Data!$I:$I,$A17,Data!$C:$C,BG$1,Data!$D:$D,BG$2)+COUNTIFS(Data!$J:$J,$A17,Data!$C:$C,BG$1,Data!$D:$D,BG$2)</f>
        <v>0</v>
      </c>
      <c r="BH17" s="5">
        <f>COUNTIFS(Data!$I:$I,$A17,Data!$C:$C,BH$1,Data!$D:$D,BH$2)+COUNTIFS(Data!$J:$J,$A17,Data!$C:$C,BH$1,Data!$D:$D,BH$2)</f>
        <v>0</v>
      </c>
      <c r="BI17" s="5">
        <f>COUNTIFS(Data!$I:$I,$A17,Data!$C:$C,BI$1,Data!$D:$D,BI$2)+COUNTIFS(Data!$J:$J,$A17,Data!$C:$C,BI$1,Data!$D:$D,BI$2)</f>
        <v>0</v>
      </c>
      <c r="BJ17" s="5">
        <f>COUNTIFS(Data!$I:$I,$A17,Data!$C:$C,BJ$1,Data!$D:$D,BJ$2)+COUNTIFS(Data!$J:$J,$A17,Data!$C:$C,BJ$1,Data!$D:$D,BJ$2)</f>
        <v>1</v>
      </c>
      <c r="BK17" s="5">
        <f>COUNTIFS(Data!$I:$I,$A17,Data!$C:$C,BK$1,Data!$D:$D,BK$2)+COUNTIFS(Data!$J:$J,$A17,Data!$C:$C,BK$1,Data!$D:$D,BK$2)</f>
        <v>0</v>
      </c>
      <c r="BL17" s="5">
        <f>COUNTIFS(Data!$I:$I,$A17,Data!$C:$C,BL$1,Data!$D:$D,BL$2)+COUNTIFS(Data!$J:$J,$A17,Data!$C:$C,BL$1,Data!$D:$D,BL$2)</f>
        <v>0</v>
      </c>
      <c r="BM17" s="5">
        <f>COUNTIFS(Data!$I:$I,$A17,Data!$C:$C,BM$1,Data!$D:$D,BM$2)+COUNTIFS(Data!$J:$J,$A17,Data!$C:$C,BM$1,Data!$D:$D,BM$2)</f>
        <v>0</v>
      </c>
      <c r="BN17" s="5">
        <f>COUNTIFS(Data!$I:$I,$A17,Data!$C:$C,BN$1,Data!$D:$D,BN$2)+COUNTIFS(Data!$J:$J,$A17,Data!$C:$C,BN$1,Data!$D:$D,BN$2)</f>
        <v>0</v>
      </c>
      <c r="BO17" s="5">
        <f>COUNTIFS(Data!$I:$I,$A17,Data!$C:$C,BO$1,Data!$D:$D,BO$2)+COUNTIFS(Data!$J:$J,$A17,Data!$C:$C,BO$1,Data!$D:$D,BO$2)</f>
        <v>0</v>
      </c>
      <c r="BP17" s="5">
        <f>COUNTIFS(Data!$I:$I,$A17,Data!$C:$C,BP$1,Data!$D:$D,BP$2)+COUNTIFS(Data!$J:$J,$A17,Data!$C:$C,BP$1,Data!$D:$D,BP$2)</f>
        <v>0</v>
      </c>
      <c r="BQ17" s="5">
        <f>COUNTIFS(Data!$I:$I,$A17,Data!$C:$C,BQ$1,Data!$D:$D,BQ$2)+COUNTIFS(Data!$J:$J,$A17,Data!$C:$C,BQ$1,Data!$D:$D,BQ$2)</f>
        <v>0</v>
      </c>
      <c r="BR17" s="5">
        <f>COUNTIFS(Data!$I:$I,$A17,Data!$C:$C,BR$1,Data!$D:$D,BR$2)+COUNTIFS(Data!$J:$J,$A17,Data!$C:$C,BR$1,Data!$D:$D,BR$2)</f>
        <v>0</v>
      </c>
      <c r="BS17" s="5">
        <f>COUNTIFS(Data!$I:$I,$A17,Data!$C:$C,BS$1,Data!$D:$D,BS$2)+COUNTIFS(Data!$J:$J,$A17,Data!$C:$C,BS$1,Data!$D:$D,BS$2)</f>
        <v>0</v>
      </c>
      <c r="BT17" s="5">
        <f>COUNTIFS(Data!$I:$I,$A17,Data!$C:$C,BT$1,Data!$D:$D,BT$2)+COUNTIFS(Data!$J:$J,$A17,Data!$C:$C,BT$1,Data!$D:$D,BT$2)</f>
        <v>0</v>
      </c>
      <c r="BU17" s="5">
        <f>COUNTIFS(Data!$I:$I,$A17,Data!$C:$C,BU$1,Data!$D:$D,BU$2)+COUNTIFS(Data!$J:$J,$A17,Data!$C:$C,BU$1,Data!$D:$D,BU$2)</f>
        <v>0</v>
      </c>
      <c r="BV17" s="5">
        <f>COUNTIFS(Data!$I:$I,$A17,Data!$C:$C,BV$1,Data!$D:$D,BV$2)+COUNTIFS(Data!$J:$J,$A17,Data!$C:$C,BV$1,Data!$D:$D,BV$2)</f>
        <v>0</v>
      </c>
      <c r="BW17" s="5">
        <f>COUNTIFS(Data!$I:$I,$A17,Data!$C:$C,BW$1,Data!$D:$D,BW$2)+COUNTIFS(Data!$J:$J,$A17,Data!$C:$C,BW$1,Data!$D:$D,BW$2)</f>
        <v>0</v>
      </c>
      <c r="BX17" s="5">
        <f>COUNTIFS(Data!$I:$I,$A17,Data!$C:$C,BX$1,Data!$D:$D,BX$2)+COUNTIFS(Data!$J:$J,$A17,Data!$C:$C,BX$1,Data!$D:$D,BX$2)</f>
        <v>0</v>
      </c>
      <c r="BY17" s="5">
        <f>COUNTIFS(Data!$I:$I,$A17,Data!$C:$C,BY$1,Data!$D:$D,BY$2)+COUNTIFS(Data!$J:$J,$A17,Data!$C:$C,BY$1,Data!$D:$D,BY$2)</f>
        <v>0</v>
      </c>
      <c r="BZ17" s="5">
        <f>COUNTIFS(Data!$I:$I,$A17,Data!$C:$C,BZ$1,Data!$D:$D,BZ$2)+COUNTIFS(Data!$J:$J,$A17,Data!$C:$C,BZ$1,Data!$D:$D,BZ$2)</f>
        <v>0</v>
      </c>
      <c r="CA17" s="5">
        <f>COUNTIFS(Data!$I:$I,$A17,Data!$C:$C,CA$1,Data!$D:$D,CA$2)+COUNTIFS(Data!$J:$J,$A17,Data!$C:$C,CA$1,Data!$D:$D,CA$2)</f>
        <v>2</v>
      </c>
      <c r="CB17" s="5">
        <f>COUNTIFS(Data!$I:$I,$A17,Data!$C:$C,CB$1,Data!$D:$D,CB$2)+COUNTIFS(Data!$J:$J,$A17,Data!$C:$C,CB$1,Data!$D:$D,CB$2)</f>
        <v>0</v>
      </c>
      <c r="CC17" s="5">
        <f>COUNTIFS(Data!$I:$I,$A17,Data!$C:$C,CC$1,Data!$D:$D,CC$2)+COUNTIFS(Data!$J:$J,$A17,Data!$C:$C,CC$1,Data!$D:$D,CC$2)</f>
        <v>0</v>
      </c>
      <c r="CD17" s="5">
        <f>COUNTIFS(Data!$I:$I,$A17,Data!$C:$C,CD$1,Data!$D:$D,CD$2)+COUNTIFS(Data!$J:$J,$A17,Data!$C:$C,CD$1,Data!$D:$D,CD$2)</f>
        <v>0</v>
      </c>
      <c r="CE17" s="5">
        <f>COUNTIFS(Data!$I:$I,$A17,Data!$C:$C,CE$1,Data!$D:$D,CE$2)+COUNTIFS(Data!$J:$J,$A17,Data!$C:$C,CE$1,Data!$D:$D,CE$2)</f>
        <v>0</v>
      </c>
      <c r="CF17" s="5">
        <f>COUNTIFS(Data!$I:$I,$A17,Data!$C:$C,CF$1,Data!$D:$D,CF$2)+COUNTIFS(Data!$J:$J,$A17,Data!$C:$C,CF$1,Data!$D:$D,CF$2)</f>
        <v>0</v>
      </c>
      <c r="CG17" s="5">
        <f>COUNTIFS(Data!$I:$I,$A17,Data!$C:$C,CG$1,Data!$D:$D,CG$2)+COUNTIFS(Data!$J:$J,$A17,Data!$C:$C,CG$1,Data!$D:$D,CG$2)</f>
        <v>0</v>
      </c>
      <c r="CH17" s="5">
        <f>COUNTIFS(Data!$I:$I,$A17,Data!$C:$C,CH$1,Data!$D:$D,CH$2)+COUNTIFS(Data!$J:$J,$A17,Data!$C:$C,CH$1,Data!$D:$D,CH$2)</f>
        <v>0</v>
      </c>
      <c r="CI17" s="5">
        <f>COUNTIFS(Data!$I:$I,$A17,Data!$C:$C,CI$1,Data!$D:$D,CI$2)+COUNTIFS(Data!$J:$J,$A17,Data!$C:$C,CI$1,Data!$D:$D,CI$2)</f>
        <v>0</v>
      </c>
      <c r="CJ17" s="5">
        <f>COUNTIFS(Data!$I:$I,$A17,Data!$C:$C,CJ$1,Data!$D:$D,CJ$2)+COUNTIFS(Data!$J:$J,$A17,Data!$C:$C,CJ$1,Data!$D:$D,CJ$2)</f>
        <v>0</v>
      </c>
      <c r="CK17" s="5">
        <f>COUNTIFS(Data!$I:$I,$A17,Data!$C:$C,CK$1,Data!$D:$D,CK$2)+COUNTIFS(Data!$J:$J,$A17,Data!$C:$C,CK$1,Data!$D:$D,CK$2)</f>
        <v>0</v>
      </c>
      <c r="CL17" s="5">
        <f>COUNTIFS(Data!$I:$I,$A17,Data!$C:$C,CL$1,Data!$D:$D,CL$2)+COUNTIFS(Data!$J:$J,$A17,Data!$C:$C,CL$1,Data!$D:$D,CL$2)</f>
        <v>0</v>
      </c>
      <c r="CM17" s="5">
        <f>COUNTIFS(Data!$I:$I,$A17,Data!$C:$C,CM$1,Data!$D:$D,CM$2)+COUNTIFS(Data!$J:$J,$A17,Data!$C:$C,CM$1,Data!$D:$D,CM$2)</f>
        <v>0</v>
      </c>
      <c r="CN17" s="5">
        <f>COUNTIFS(Data!$I:$I,$A17,Data!$C:$C,CN$1,Data!$D:$D,CN$2)+COUNTIFS(Data!$J:$J,$A17,Data!$C:$C,CN$1,Data!$D:$D,CN$2)</f>
        <v>0</v>
      </c>
      <c r="CO17" s="5">
        <f>COUNTIFS(Data!$I:$I,$A17,Data!$C:$C,CO$1,Data!$D:$D,CO$2)+COUNTIFS(Data!$J:$J,$A17,Data!$C:$C,CO$1,Data!$D:$D,CO$2)</f>
        <v>0</v>
      </c>
      <c r="CP17" s="5">
        <f>COUNTIFS(Data!$I:$I,$A17,Data!$C:$C,CP$1,Data!$D:$D,CP$2)+COUNTIFS(Data!$J:$J,$A17,Data!$C:$C,CP$1,Data!$D:$D,CP$2)</f>
        <v>0</v>
      </c>
      <c r="CQ17" s="5">
        <f>COUNTIFS(Data!$I:$I,$A17,Data!$C:$C,CQ$1,Data!$D:$D,CQ$2)+COUNTIFS(Data!$J:$J,$A17,Data!$C:$C,CQ$1,Data!$D:$D,CQ$2)</f>
        <v>0</v>
      </c>
      <c r="CR17" s="5">
        <f>COUNTIFS(Data!$I:$I,$A17,Data!$C:$C,CR$1,Data!$D:$D,CR$2)+COUNTIFS(Data!$J:$J,$A17,Data!$C:$C,CR$1,Data!$D:$D,CR$2)</f>
        <v>0</v>
      </c>
      <c r="CS17" s="5">
        <f>COUNTIFS(Data!$I:$I,$A17,Data!$C:$C,CS$1,Data!$D:$D,CS$2)+COUNTIFS(Data!$J:$J,$A17,Data!$C:$C,CS$1,Data!$D:$D,CS$2)</f>
        <v>0</v>
      </c>
      <c r="CT17" s="5">
        <f>COUNTIFS(Data!$I:$I,$A17,Data!$C:$C,CT$1,Data!$D:$D,CT$2)+COUNTIFS(Data!$J:$J,$A17,Data!$C:$C,CT$1,Data!$D:$D,CT$2)</f>
        <v>0</v>
      </c>
      <c r="CU17" s="5">
        <f>COUNTIFS(Data!$I:$I,$A17,Data!$C:$C,CU$1,Data!$D:$D,CU$2)+COUNTIFS(Data!$J:$J,$A17,Data!$C:$C,CU$1,Data!$D:$D,CU$2)</f>
        <v>0</v>
      </c>
      <c r="CV17" s="5">
        <f>COUNTIFS(Data!$I:$I,$A17,Data!$C:$C,CV$1,Data!$D:$D,CV$2)+COUNTIFS(Data!$J:$J,$A17,Data!$C:$C,CV$1,Data!$D:$D,CV$2)</f>
        <v>0</v>
      </c>
      <c r="CW17" s="5">
        <f t="shared" ref="CW17:CX17" si="16">SUMIF($B$2:$CV$2,CW$2, $B17:$CV17)</f>
        <v>3</v>
      </c>
      <c r="CX17" s="5">
        <f t="shared" si="16"/>
        <v>8</v>
      </c>
      <c r="CY17" s="5">
        <f t="shared" si="3"/>
        <v>11</v>
      </c>
    </row>
    <row r="18">
      <c r="A18" s="5" t="str">
        <f>Countries!A16</f>
        <v>CHN</v>
      </c>
      <c r="B18" s="5">
        <f>COUNTIFS(Data!$I:$I,$A18,Data!$C:$C,B$1,Data!$D:$D,B$2)+COUNTIFS(Data!$J:$J,$A18,Data!$C:$C,B$1,Data!$D:$D,B$2)</f>
        <v>0</v>
      </c>
      <c r="C18" s="5">
        <f>COUNTIFS(Data!$I:$I,$A18,Data!$C:$C,C$1,Data!$D:$D,C$2)+COUNTIFS(Data!$J:$J,$A18,Data!$C:$C,C$1,Data!$D:$D,C$2)</f>
        <v>1</v>
      </c>
      <c r="D18" s="5">
        <f>COUNTIFS(Data!$I:$I,$A18,Data!$C:$C,D$1,Data!$D:$D,D$2)+COUNTIFS(Data!$J:$J,$A18,Data!$C:$C,D$1,Data!$D:$D,D$2)</f>
        <v>0</v>
      </c>
      <c r="E18" s="5">
        <f>COUNTIFS(Data!$I:$I,$A18,Data!$C:$C,E$1,Data!$D:$D,E$2)+COUNTIFS(Data!$J:$J,$A18,Data!$C:$C,E$1,Data!$D:$D,E$2)</f>
        <v>0</v>
      </c>
      <c r="F18" s="5">
        <f>COUNTIFS(Data!$I:$I,$A18,Data!$C:$C,F$1,Data!$D:$D,F$2)+COUNTIFS(Data!$J:$J,$A18,Data!$C:$C,F$1,Data!$D:$D,F$2)</f>
        <v>0</v>
      </c>
      <c r="G18" s="5">
        <f>COUNTIFS(Data!$I:$I,$A18,Data!$C:$C,G$1,Data!$D:$D,G$2)+COUNTIFS(Data!$J:$J,$A18,Data!$C:$C,G$1,Data!$D:$D,G$2)</f>
        <v>2</v>
      </c>
      <c r="H18" s="5">
        <f>COUNTIFS(Data!$I:$I,$A18,Data!$C:$C,H$1,Data!$D:$D,H$2)+COUNTIFS(Data!$J:$J,$A18,Data!$C:$C,H$1,Data!$D:$D,H$2)</f>
        <v>0</v>
      </c>
      <c r="I18" s="5">
        <f>COUNTIFS(Data!$I:$I,$A18,Data!$C:$C,I$1,Data!$D:$D,I$2)+COUNTIFS(Data!$J:$J,$A18,Data!$C:$C,I$1,Data!$D:$D,I$2)</f>
        <v>0</v>
      </c>
      <c r="J18" s="5">
        <f>COUNTIFS(Data!$I:$I,$A18,Data!$C:$C,J$1,Data!$D:$D,J$2)+COUNTIFS(Data!$J:$J,$A18,Data!$C:$C,J$1,Data!$D:$D,J$2)</f>
        <v>0</v>
      </c>
      <c r="K18" s="5">
        <f>COUNTIFS(Data!$I:$I,$A18,Data!$C:$C,K$1,Data!$D:$D,K$2)+COUNTIFS(Data!$J:$J,$A18,Data!$C:$C,K$1,Data!$D:$D,K$2)</f>
        <v>0</v>
      </c>
      <c r="L18" s="5">
        <f>COUNTIFS(Data!$I:$I,$A18,Data!$C:$C,L$1,Data!$D:$D,L$2)+COUNTIFS(Data!$J:$J,$A18,Data!$C:$C,L$1,Data!$D:$D,L$2)</f>
        <v>1</v>
      </c>
      <c r="M18" s="5">
        <f>COUNTIFS(Data!$I:$I,$A18,Data!$C:$C,M$1,Data!$D:$D,M$2)+COUNTIFS(Data!$J:$J,$A18,Data!$C:$C,M$1,Data!$D:$D,M$2)</f>
        <v>0</v>
      </c>
      <c r="N18" s="5">
        <f>COUNTIFS(Data!$I:$I,$A18,Data!$C:$C,N$1,Data!$D:$D,N$2)+COUNTIFS(Data!$J:$J,$A18,Data!$C:$C,N$1,Data!$D:$D,N$2)</f>
        <v>0</v>
      </c>
      <c r="O18" s="5">
        <f>COUNTIFS(Data!$I:$I,$A18,Data!$C:$C,O$1,Data!$D:$D,O$2)+COUNTIFS(Data!$J:$J,$A18,Data!$C:$C,O$1,Data!$D:$D,O$2)</f>
        <v>0</v>
      </c>
      <c r="P18" s="5">
        <f>COUNTIFS(Data!$I:$I,$A18,Data!$C:$C,P$1,Data!$D:$D,P$2)+COUNTIFS(Data!$J:$J,$A18,Data!$C:$C,P$1,Data!$D:$D,P$2)</f>
        <v>0</v>
      </c>
      <c r="Q18" s="5">
        <f>COUNTIFS(Data!$I:$I,$A18,Data!$C:$C,Q$1,Data!$D:$D,Q$2)+COUNTIFS(Data!$J:$J,$A18,Data!$C:$C,Q$1,Data!$D:$D,Q$2)</f>
        <v>0</v>
      </c>
      <c r="R18" s="5">
        <f>COUNTIFS(Data!$I:$I,$A18,Data!$C:$C,R$1,Data!$D:$D,R$2)+COUNTIFS(Data!$J:$J,$A18,Data!$C:$C,R$1,Data!$D:$D,R$2)</f>
        <v>0</v>
      </c>
      <c r="S18" s="5">
        <f>COUNTIFS(Data!$I:$I,$A18,Data!$C:$C,S$1,Data!$D:$D,S$2)+COUNTIFS(Data!$J:$J,$A18,Data!$C:$C,S$1,Data!$D:$D,S$2)</f>
        <v>0</v>
      </c>
      <c r="T18" s="5">
        <f>COUNTIFS(Data!$I:$I,$A18,Data!$C:$C,T$1,Data!$D:$D,T$2)+COUNTIFS(Data!$J:$J,$A18,Data!$C:$C,T$1,Data!$D:$D,T$2)</f>
        <v>0</v>
      </c>
      <c r="U18" s="5">
        <f>COUNTIFS(Data!$I:$I,$A18,Data!$C:$C,U$1,Data!$D:$D,U$2)+COUNTIFS(Data!$J:$J,$A18,Data!$C:$C,U$1,Data!$D:$D,U$2)</f>
        <v>0</v>
      </c>
      <c r="V18" s="5">
        <f>COUNTIFS(Data!$I:$I,$A18,Data!$C:$C,V$1,Data!$D:$D,V$2)+COUNTIFS(Data!$J:$J,$A18,Data!$C:$C,V$1,Data!$D:$D,V$2)</f>
        <v>0</v>
      </c>
      <c r="W18" s="5">
        <f>COUNTIFS(Data!$I:$I,$A18,Data!$C:$C,W$1,Data!$D:$D,W$2)+COUNTIFS(Data!$J:$J,$A18,Data!$C:$C,W$1,Data!$D:$D,W$2)</f>
        <v>0</v>
      </c>
      <c r="X18" s="5">
        <f>COUNTIFS(Data!$I:$I,$A18,Data!$C:$C,X$1,Data!$D:$D,X$2)+COUNTIFS(Data!$J:$J,$A18,Data!$C:$C,X$1,Data!$D:$D,X$2)</f>
        <v>0</v>
      </c>
      <c r="Y18" s="5">
        <f>COUNTIFS(Data!$I:$I,$A18,Data!$C:$C,Y$1,Data!$D:$D,Y$2)+COUNTIFS(Data!$J:$J,$A18,Data!$C:$C,Y$1,Data!$D:$D,Y$2)</f>
        <v>0</v>
      </c>
      <c r="Z18" s="5">
        <f>COUNTIFS(Data!$I:$I,$A18,Data!$C:$C,Z$1,Data!$D:$D,Z$2)+COUNTIFS(Data!$J:$J,$A18,Data!$C:$C,Z$1,Data!$D:$D,Z$2)</f>
        <v>0</v>
      </c>
      <c r="AA18" s="5">
        <f>COUNTIFS(Data!$I:$I,$A18,Data!$C:$C,AA$1,Data!$D:$D,AA$2)+COUNTIFS(Data!$J:$J,$A18,Data!$C:$C,AA$1,Data!$D:$D,AA$2)</f>
        <v>0</v>
      </c>
      <c r="AB18" s="5">
        <f>COUNTIFS(Data!$I:$I,$A18,Data!$C:$C,AB$1,Data!$D:$D,AB$2)+COUNTIFS(Data!$J:$J,$A18,Data!$C:$C,AB$1,Data!$D:$D,AB$2)</f>
        <v>0</v>
      </c>
      <c r="AC18" s="5">
        <f>COUNTIFS(Data!$I:$I,$A18,Data!$C:$C,AC$1,Data!$D:$D,AC$2)+COUNTIFS(Data!$J:$J,$A18,Data!$C:$C,AC$1,Data!$D:$D,AC$2)</f>
        <v>0</v>
      </c>
      <c r="AD18" s="5">
        <f>COUNTIFS(Data!$I:$I,$A18,Data!$C:$C,AD$1,Data!$D:$D,AD$2)+COUNTIFS(Data!$J:$J,$A18,Data!$C:$C,AD$1,Data!$D:$D,AD$2)</f>
        <v>0</v>
      </c>
      <c r="AE18" s="5">
        <f>COUNTIFS(Data!$I:$I,$A18,Data!$C:$C,AE$1,Data!$D:$D,AE$2)+COUNTIFS(Data!$J:$J,$A18,Data!$C:$C,AE$1,Data!$D:$D,AE$2)</f>
        <v>0</v>
      </c>
      <c r="AF18" s="5">
        <f>COUNTIFS(Data!$I:$I,$A18,Data!$C:$C,AF$1,Data!$D:$D,AF$2)+COUNTIFS(Data!$J:$J,$A18,Data!$C:$C,AF$1,Data!$D:$D,AF$2)</f>
        <v>0</v>
      </c>
      <c r="AG18" s="5">
        <f>COUNTIFS(Data!$I:$I,$A18,Data!$C:$C,AG$1,Data!$D:$D,AG$2)+COUNTIFS(Data!$J:$J,$A18,Data!$C:$C,AG$1,Data!$D:$D,AG$2)</f>
        <v>0</v>
      </c>
      <c r="AH18" s="5">
        <f>COUNTIFS(Data!$I:$I,$A18,Data!$C:$C,AH$1,Data!$D:$D,AH$2)+COUNTIFS(Data!$J:$J,$A18,Data!$C:$C,AH$1,Data!$D:$D,AH$2)</f>
        <v>0</v>
      </c>
      <c r="AI18" s="5">
        <f>COUNTIFS(Data!$I:$I,$A18,Data!$C:$C,AI$1,Data!$D:$D,AI$2)+COUNTIFS(Data!$J:$J,$A18,Data!$C:$C,AI$1,Data!$D:$D,AI$2)</f>
        <v>0</v>
      </c>
      <c r="AJ18" s="5">
        <f>COUNTIFS(Data!$I:$I,$A18,Data!$C:$C,AJ$1,Data!$D:$D,AJ$2)+COUNTIFS(Data!$J:$J,$A18,Data!$C:$C,AJ$1,Data!$D:$D,AJ$2)</f>
        <v>0</v>
      </c>
      <c r="AK18" s="5">
        <f>COUNTIFS(Data!$I:$I,$A18,Data!$C:$C,AK$1,Data!$D:$D,AK$2)+COUNTIFS(Data!$J:$J,$A18,Data!$C:$C,AK$1,Data!$D:$D,AK$2)</f>
        <v>0</v>
      </c>
      <c r="AL18" s="5">
        <f>COUNTIFS(Data!$I:$I,$A18,Data!$C:$C,AL$1,Data!$D:$D,AL$2)+COUNTIFS(Data!$J:$J,$A18,Data!$C:$C,AL$1,Data!$D:$D,AL$2)</f>
        <v>0</v>
      </c>
      <c r="AM18" s="5">
        <f>COUNTIFS(Data!$I:$I,$A18,Data!$C:$C,AM$1,Data!$D:$D,AM$2)+COUNTIFS(Data!$J:$J,$A18,Data!$C:$C,AM$1,Data!$D:$D,AM$2)</f>
        <v>0</v>
      </c>
      <c r="AN18" s="5">
        <f>COUNTIFS(Data!$I:$I,$A18,Data!$C:$C,AN$1,Data!$D:$D,AN$2)+COUNTIFS(Data!$J:$J,$A18,Data!$C:$C,AN$1,Data!$D:$D,AN$2)</f>
        <v>0</v>
      </c>
      <c r="AO18" s="5">
        <f>COUNTIFS(Data!$I:$I,$A18,Data!$C:$C,AO$1,Data!$D:$D,AO$2)+COUNTIFS(Data!$J:$J,$A18,Data!$C:$C,AO$1,Data!$D:$D,AO$2)</f>
        <v>0</v>
      </c>
      <c r="AP18" s="5">
        <f>COUNTIFS(Data!$I:$I,$A18,Data!$C:$C,AP$1,Data!$D:$D,AP$2)+COUNTIFS(Data!$J:$J,$A18,Data!$C:$C,AP$1,Data!$D:$D,AP$2)</f>
        <v>0</v>
      </c>
      <c r="AQ18" s="5">
        <f>COUNTIFS(Data!$I:$I,$A18,Data!$C:$C,AQ$1,Data!$D:$D,AQ$2)+COUNTIFS(Data!$J:$J,$A18,Data!$C:$C,AQ$1,Data!$D:$D,AQ$2)</f>
        <v>0</v>
      </c>
      <c r="AR18" s="5">
        <f>COUNTIFS(Data!$I:$I,$A18,Data!$C:$C,AR$1,Data!$D:$D,AR$2)+COUNTIFS(Data!$J:$J,$A18,Data!$C:$C,AR$1,Data!$D:$D,AR$2)</f>
        <v>0</v>
      </c>
      <c r="AS18" s="5">
        <f>COUNTIFS(Data!$I:$I,$A18,Data!$C:$C,AS$1,Data!$D:$D,AS$2)+COUNTIFS(Data!$J:$J,$A18,Data!$C:$C,AS$1,Data!$D:$D,AS$2)</f>
        <v>0</v>
      </c>
      <c r="AT18" s="5">
        <f>COUNTIFS(Data!$I:$I,$A18,Data!$C:$C,AT$1,Data!$D:$D,AT$2)+COUNTIFS(Data!$J:$J,$A18,Data!$C:$C,AT$1,Data!$D:$D,AT$2)</f>
        <v>0</v>
      </c>
      <c r="AU18" s="5">
        <f>COUNTIFS(Data!$I:$I,$A18,Data!$C:$C,AU$1,Data!$D:$D,AU$2)+COUNTIFS(Data!$J:$J,$A18,Data!$C:$C,AU$1,Data!$D:$D,AU$2)</f>
        <v>0</v>
      </c>
      <c r="AV18" s="5">
        <f>COUNTIFS(Data!$I:$I,$A18,Data!$C:$C,AV$1,Data!$D:$D,AV$2)+COUNTIFS(Data!$J:$J,$A18,Data!$C:$C,AV$1,Data!$D:$D,AV$2)</f>
        <v>0</v>
      </c>
      <c r="AW18" s="5">
        <f>COUNTIFS(Data!$I:$I,$A18,Data!$C:$C,AW$1,Data!$D:$D,AW$2)+COUNTIFS(Data!$J:$J,$A18,Data!$C:$C,AW$1,Data!$D:$D,AW$2)</f>
        <v>0</v>
      </c>
      <c r="AX18" s="5">
        <f>COUNTIFS(Data!$I:$I,$A18,Data!$C:$C,AX$1,Data!$D:$D,AX$2)+COUNTIFS(Data!$J:$J,$A18,Data!$C:$C,AX$1,Data!$D:$D,AX$2)</f>
        <v>0</v>
      </c>
      <c r="AY18" s="5">
        <f>COUNTIFS(Data!$I:$I,$A18,Data!$C:$C,AY$1,Data!$D:$D,AY$2)+COUNTIFS(Data!$J:$J,$A18,Data!$C:$C,AY$1,Data!$D:$D,AY$2)</f>
        <v>0</v>
      </c>
      <c r="AZ18" s="5">
        <f>COUNTIFS(Data!$I:$I,$A18,Data!$C:$C,AZ$1,Data!$D:$D,AZ$2)+COUNTIFS(Data!$J:$J,$A18,Data!$C:$C,AZ$1,Data!$D:$D,AZ$2)</f>
        <v>0</v>
      </c>
      <c r="BA18" s="5">
        <f>COUNTIFS(Data!$I:$I,$A18,Data!$C:$C,BA$1,Data!$D:$D,BA$2)+COUNTIFS(Data!$J:$J,$A18,Data!$C:$C,BA$1,Data!$D:$D,BA$2)</f>
        <v>0</v>
      </c>
      <c r="BB18" s="5">
        <f>COUNTIFS(Data!$I:$I,$A18,Data!$C:$C,BB$1,Data!$D:$D,BB$2)+COUNTIFS(Data!$J:$J,$A18,Data!$C:$C,BB$1,Data!$D:$D,BB$2)</f>
        <v>0</v>
      </c>
      <c r="BC18" s="5">
        <f>COUNTIFS(Data!$I:$I,$A18,Data!$C:$C,BC$1,Data!$D:$D,BC$2)+COUNTIFS(Data!$J:$J,$A18,Data!$C:$C,BC$1,Data!$D:$D,BC$2)</f>
        <v>1</v>
      </c>
      <c r="BD18" s="5">
        <f>COUNTIFS(Data!$I:$I,$A18,Data!$C:$C,BD$1,Data!$D:$D,BD$2)+COUNTIFS(Data!$J:$J,$A18,Data!$C:$C,BD$1,Data!$D:$D,BD$2)</f>
        <v>0</v>
      </c>
      <c r="BE18" s="5">
        <f>COUNTIFS(Data!$I:$I,$A18,Data!$C:$C,BE$1,Data!$D:$D,BE$2)+COUNTIFS(Data!$J:$J,$A18,Data!$C:$C,BE$1,Data!$D:$D,BE$2)</f>
        <v>0</v>
      </c>
      <c r="BF18" s="5">
        <f>COUNTIFS(Data!$I:$I,$A18,Data!$C:$C,BF$1,Data!$D:$D,BF$2)+COUNTIFS(Data!$J:$J,$A18,Data!$C:$C,BF$1,Data!$D:$D,BF$2)</f>
        <v>0</v>
      </c>
      <c r="BG18" s="5">
        <f>COUNTIFS(Data!$I:$I,$A18,Data!$C:$C,BG$1,Data!$D:$D,BG$2)+COUNTIFS(Data!$J:$J,$A18,Data!$C:$C,BG$1,Data!$D:$D,BG$2)</f>
        <v>0</v>
      </c>
      <c r="BH18" s="5">
        <f>COUNTIFS(Data!$I:$I,$A18,Data!$C:$C,BH$1,Data!$D:$D,BH$2)+COUNTIFS(Data!$J:$J,$A18,Data!$C:$C,BH$1,Data!$D:$D,BH$2)</f>
        <v>0</v>
      </c>
      <c r="BI18" s="5">
        <f>COUNTIFS(Data!$I:$I,$A18,Data!$C:$C,BI$1,Data!$D:$D,BI$2)+COUNTIFS(Data!$J:$J,$A18,Data!$C:$C,BI$1,Data!$D:$D,BI$2)</f>
        <v>1</v>
      </c>
      <c r="BJ18" s="5">
        <f>COUNTIFS(Data!$I:$I,$A18,Data!$C:$C,BJ$1,Data!$D:$D,BJ$2)+COUNTIFS(Data!$J:$J,$A18,Data!$C:$C,BJ$1,Data!$D:$D,BJ$2)</f>
        <v>1</v>
      </c>
      <c r="BK18" s="5">
        <f>COUNTIFS(Data!$I:$I,$A18,Data!$C:$C,BK$1,Data!$D:$D,BK$2)+COUNTIFS(Data!$J:$J,$A18,Data!$C:$C,BK$1,Data!$D:$D,BK$2)</f>
        <v>0</v>
      </c>
      <c r="BL18" s="5">
        <f>COUNTIFS(Data!$I:$I,$A18,Data!$C:$C,BL$1,Data!$D:$D,BL$2)+COUNTIFS(Data!$J:$J,$A18,Data!$C:$C,BL$1,Data!$D:$D,BL$2)</f>
        <v>0</v>
      </c>
      <c r="BM18" s="5">
        <f>COUNTIFS(Data!$I:$I,$A18,Data!$C:$C,BM$1,Data!$D:$D,BM$2)+COUNTIFS(Data!$J:$J,$A18,Data!$C:$C,BM$1,Data!$D:$D,BM$2)</f>
        <v>1</v>
      </c>
      <c r="BN18" s="5">
        <f>COUNTIFS(Data!$I:$I,$A18,Data!$C:$C,BN$1,Data!$D:$D,BN$2)+COUNTIFS(Data!$J:$J,$A18,Data!$C:$C,BN$1,Data!$D:$D,BN$2)</f>
        <v>0</v>
      </c>
      <c r="BO18" s="5">
        <f>COUNTIFS(Data!$I:$I,$A18,Data!$C:$C,BO$1,Data!$D:$D,BO$2)+COUNTIFS(Data!$J:$J,$A18,Data!$C:$C,BO$1,Data!$D:$D,BO$2)</f>
        <v>0</v>
      </c>
      <c r="BP18" s="5">
        <f>COUNTIFS(Data!$I:$I,$A18,Data!$C:$C,BP$1,Data!$D:$D,BP$2)+COUNTIFS(Data!$J:$J,$A18,Data!$C:$C,BP$1,Data!$D:$D,BP$2)</f>
        <v>3</v>
      </c>
      <c r="BQ18" s="5">
        <f>COUNTIFS(Data!$I:$I,$A18,Data!$C:$C,BQ$1,Data!$D:$D,BQ$2)+COUNTIFS(Data!$J:$J,$A18,Data!$C:$C,BQ$1,Data!$D:$D,BQ$2)</f>
        <v>0</v>
      </c>
      <c r="BR18" s="5">
        <f>COUNTIFS(Data!$I:$I,$A18,Data!$C:$C,BR$1,Data!$D:$D,BR$2)+COUNTIFS(Data!$J:$J,$A18,Data!$C:$C,BR$1,Data!$D:$D,BR$2)</f>
        <v>3</v>
      </c>
      <c r="BS18" s="5">
        <f>COUNTIFS(Data!$I:$I,$A18,Data!$C:$C,BS$1,Data!$D:$D,BS$2)+COUNTIFS(Data!$J:$J,$A18,Data!$C:$C,BS$1,Data!$D:$D,BS$2)</f>
        <v>0</v>
      </c>
      <c r="BT18" s="5">
        <f>COUNTIFS(Data!$I:$I,$A18,Data!$C:$C,BT$1,Data!$D:$D,BT$2)+COUNTIFS(Data!$J:$J,$A18,Data!$C:$C,BT$1,Data!$D:$D,BT$2)</f>
        <v>0</v>
      </c>
      <c r="BU18" s="5">
        <f>COUNTIFS(Data!$I:$I,$A18,Data!$C:$C,BU$1,Data!$D:$D,BU$2)+COUNTIFS(Data!$J:$J,$A18,Data!$C:$C,BU$1,Data!$D:$D,BU$2)</f>
        <v>0</v>
      </c>
      <c r="BV18" s="5">
        <f>COUNTIFS(Data!$I:$I,$A18,Data!$C:$C,BV$1,Data!$D:$D,BV$2)+COUNTIFS(Data!$J:$J,$A18,Data!$C:$C,BV$1,Data!$D:$D,BV$2)</f>
        <v>0</v>
      </c>
      <c r="BW18" s="5">
        <f>COUNTIFS(Data!$I:$I,$A18,Data!$C:$C,BW$1,Data!$D:$D,BW$2)+COUNTIFS(Data!$J:$J,$A18,Data!$C:$C,BW$1,Data!$D:$D,BW$2)</f>
        <v>0</v>
      </c>
      <c r="BX18" s="5">
        <f>COUNTIFS(Data!$I:$I,$A18,Data!$C:$C,BX$1,Data!$D:$D,BX$2)+COUNTIFS(Data!$J:$J,$A18,Data!$C:$C,BX$1,Data!$D:$D,BX$2)</f>
        <v>0</v>
      </c>
      <c r="BY18" s="5">
        <f>COUNTIFS(Data!$I:$I,$A18,Data!$C:$C,BY$1,Data!$D:$D,BY$2)+COUNTIFS(Data!$J:$J,$A18,Data!$C:$C,BY$1,Data!$D:$D,BY$2)</f>
        <v>0</v>
      </c>
      <c r="BZ18" s="5">
        <f>COUNTIFS(Data!$I:$I,$A18,Data!$C:$C,BZ$1,Data!$D:$D,BZ$2)+COUNTIFS(Data!$J:$J,$A18,Data!$C:$C,BZ$1,Data!$D:$D,BZ$2)</f>
        <v>0</v>
      </c>
      <c r="CA18" s="5">
        <f>COUNTIFS(Data!$I:$I,$A18,Data!$C:$C,CA$1,Data!$D:$D,CA$2)+COUNTIFS(Data!$J:$J,$A18,Data!$C:$C,CA$1,Data!$D:$D,CA$2)</f>
        <v>1</v>
      </c>
      <c r="CB18" s="5">
        <f>COUNTIFS(Data!$I:$I,$A18,Data!$C:$C,CB$1,Data!$D:$D,CB$2)+COUNTIFS(Data!$J:$J,$A18,Data!$C:$C,CB$1,Data!$D:$D,CB$2)</f>
        <v>0</v>
      </c>
      <c r="CC18" s="5">
        <f>COUNTIFS(Data!$I:$I,$A18,Data!$C:$C,CC$1,Data!$D:$D,CC$2)+COUNTIFS(Data!$J:$J,$A18,Data!$C:$C,CC$1,Data!$D:$D,CC$2)</f>
        <v>0</v>
      </c>
      <c r="CD18" s="5">
        <f>COUNTIFS(Data!$I:$I,$A18,Data!$C:$C,CD$1,Data!$D:$D,CD$2)+COUNTIFS(Data!$J:$J,$A18,Data!$C:$C,CD$1,Data!$D:$D,CD$2)</f>
        <v>0</v>
      </c>
      <c r="CE18" s="5">
        <f>COUNTIFS(Data!$I:$I,$A18,Data!$C:$C,CE$1,Data!$D:$D,CE$2)+COUNTIFS(Data!$J:$J,$A18,Data!$C:$C,CE$1,Data!$D:$D,CE$2)</f>
        <v>1</v>
      </c>
      <c r="CF18" s="5">
        <f>COUNTIFS(Data!$I:$I,$A18,Data!$C:$C,CF$1,Data!$D:$D,CF$2)+COUNTIFS(Data!$J:$J,$A18,Data!$C:$C,CF$1,Data!$D:$D,CF$2)</f>
        <v>0</v>
      </c>
      <c r="CG18" s="5">
        <f>COUNTIFS(Data!$I:$I,$A18,Data!$C:$C,CG$1,Data!$D:$D,CG$2)+COUNTIFS(Data!$J:$J,$A18,Data!$C:$C,CG$1,Data!$D:$D,CG$2)</f>
        <v>0</v>
      </c>
      <c r="CH18" s="5">
        <f>COUNTIFS(Data!$I:$I,$A18,Data!$C:$C,CH$1,Data!$D:$D,CH$2)+COUNTIFS(Data!$J:$J,$A18,Data!$C:$C,CH$1,Data!$D:$D,CH$2)</f>
        <v>0</v>
      </c>
      <c r="CI18" s="5">
        <f>COUNTIFS(Data!$I:$I,$A18,Data!$C:$C,CI$1,Data!$D:$D,CI$2)+COUNTIFS(Data!$J:$J,$A18,Data!$C:$C,CI$1,Data!$D:$D,CI$2)</f>
        <v>0</v>
      </c>
      <c r="CJ18" s="5">
        <f>COUNTIFS(Data!$I:$I,$A18,Data!$C:$C,CJ$1,Data!$D:$D,CJ$2)+COUNTIFS(Data!$J:$J,$A18,Data!$C:$C,CJ$1,Data!$D:$D,CJ$2)</f>
        <v>0</v>
      </c>
      <c r="CK18" s="5">
        <f>COUNTIFS(Data!$I:$I,$A18,Data!$C:$C,CK$1,Data!$D:$D,CK$2)+COUNTIFS(Data!$J:$J,$A18,Data!$C:$C,CK$1,Data!$D:$D,CK$2)</f>
        <v>0</v>
      </c>
      <c r="CL18" s="5">
        <f>COUNTIFS(Data!$I:$I,$A18,Data!$C:$C,CL$1,Data!$D:$D,CL$2)+COUNTIFS(Data!$J:$J,$A18,Data!$C:$C,CL$1,Data!$D:$D,CL$2)</f>
        <v>0</v>
      </c>
      <c r="CM18" s="5">
        <f>COUNTIFS(Data!$I:$I,$A18,Data!$C:$C,CM$1,Data!$D:$D,CM$2)+COUNTIFS(Data!$J:$J,$A18,Data!$C:$C,CM$1,Data!$D:$D,CM$2)</f>
        <v>0</v>
      </c>
      <c r="CN18" s="5">
        <f>COUNTIFS(Data!$I:$I,$A18,Data!$C:$C,CN$1,Data!$D:$D,CN$2)+COUNTIFS(Data!$J:$J,$A18,Data!$C:$C,CN$1,Data!$D:$D,CN$2)</f>
        <v>0</v>
      </c>
      <c r="CO18" s="5">
        <f>COUNTIFS(Data!$I:$I,$A18,Data!$C:$C,CO$1,Data!$D:$D,CO$2)+COUNTIFS(Data!$J:$J,$A18,Data!$C:$C,CO$1,Data!$D:$D,CO$2)</f>
        <v>0</v>
      </c>
      <c r="CP18" s="5">
        <f>COUNTIFS(Data!$I:$I,$A18,Data!$C:$C,CP$1,Data!$D:$D,CP$2)+COUNTIFS(Data!$J:$J,$A18,Data!$C:$C,CP$1,Data!$D:$D,CP$2)</f>
        <v>0</v>
      </c>
      <c r="CQ18" s="5">
        <f>COUNTIFS(Data!$I:$I,$A18,Data!$C:$C,CQ$1,Data!$D:$D,CQ$2)+COUNTIFS(Data!$J:$J,$A18,Data!$C:$C,CQ$1,Data!$D:$D,CQ$2)</f>
        <v>0</v>
      </c>
      <c r="CR18" s="5">
        <f>COUNTIFS(Data!$I:$I,$A18,Data!$C:$C,CR$1,Data!$D:$D,CR$2)+COUNTIFS(Data!$J:$J,$A18,Data!$C:$C,CR$1,Data!$D:$D,CR$2)</f>
        <v>0</v>
      </c>
      <c r="CS18" s="5">
        <f>COUNTIFS(Data!$I:$I,$A18,Data!$C:$C,CS$1,Data!$D:$D,CS$2)+COUNTIFS(Data!$J:$J,$A18,Data!$C:$C,CS$1,Data!$D:$D,CS$2)</f>
        <v>0</v>
      </c>
      <c r="CT18" s="5">
        <f>COUNTIFS(Data!$I:$I,$A18,Data!$C:$C,CT$1,Data!$D:$D,CT$2)+COUNTIFS(Data!$J:$J,$A18,Data!$C:$C,CT$1,Data!$D:$D,CT$2)</f>
        <v>0</v>
      </c>
      <c r="CU18" s="5">
        <f>COUNTIFS(Data!$I:$I,$A18,Data!$C:$C,CU$1,Data!$D:$D,CU$2)+COUNTIFS(Data!$J:$J,$A18,Data!$C:$C,CU$1,Data!$D:$D,CU$2)</f>
        <v>1</v>
      </c>
      <c r="CV18" s="5">
        <f>COUNTIFS(Data!$I:$I,$A18,Data!$C:$C,CV$1,Data!$D:$D,CV$2)+COUNTIFS(Data!$J:$J,$A18,Data!$C:$C,CV$1,Data!$D:$D,CV$2)</f>
        <v>0</v>
      </c>
      <c r="CW18" s="5">
        <f t="shared" ref="CW18:CX18" si="17">SUMIF($B$2:$CV$2,CW$2, $B18:$CV18)</f>
        <v>9</v>
      </c>
      <c r="CX18" s="5">
        <f t="shared" si="17"/>
        <v>8</v>
      </c>
      <c r="CY18" s="5">
        <f t="shared" si="3"/>
        <v>17</v>
      </c>
    </row>
    <row r="19">
      <c r="A19" s="5" t="str">
        <f>Countries!A17</f>
        <v>CIV</v>
      </c>
      <c r="B19" s="5">
        <f>COUNTIFS(Data!$I:$I,$A19,Data!$C:$C,B$1,Data!$D:$D,B$2)+COUNTIFS(Data!$J:$J,$A19,Data!$C:$C,B$1,Data!$D:$D,B$2)</f>
        <v>0</v>
      </c>
      <c r="C19" s="5">
        <f>COUNTIFS(Data!$I:$I,$A19,Data!$C:$C,C$1,Data!$D:$D,C$2)+COUNTIFS(Data!$J:$J,$A19,Data!$C:$C,C$1,Data!$D:$D,C$2)</f>
        <v>0</v>
      </c>
      <c r="D19" s="5">
        <f>COUNTIFS(Data!$I:$I,$A19,Data!$C:$C,D$1,Data!$D:$D,D$2)+COUNTIFS(Data!$J:$J,$A19,Data!$C:$C,D$1,Data!$D:$D,D$2)</f>
        <v>0</v>
      </c>
      <c r="E19" s="5">
        <f>COUNTIFS(Data!$I:$I,$A19,Data!$C:$C,E$1,Data!$D:$D,E$2)+COUNTIFS(Data!$J:$J,$A19,Data!$C:$C,E$1,Data!$D:$D,E$2)</f>
        <v>0</v>
      </c>
      <c r="F19" s="5">
        <f>COUNTIFS(Data!$I:$I,$A19,Data!$C:$C,F$1,Data!$D:$D,F$2)+COUNTIFS(Data!$J:$J,$A19,Data!$C:$C,F$1,Data!$D:$D,F$2)</f>
        <v>0</v>
      </c>
      <c r="G19" s="5">
        <f>COUNTIFS(Data!$I:$I,$A19,Data!$C:$C,G$1,Data!$D:$D,G$2)+COUNTIFS(Data!$J:$J,$A19,Data!$C:$C,G$1,Data!$D:$D,G$2)</f>
        <v>0</v>
      </c>
      <c r="H19" s="5">
        <f>COUNTIFS(Data!$I:$I,$A19,Data!$C:$C,H$1,Data!$D:$D,H$2)+COUNTIFS(Data!$J:$J,$A19,Data!$C:$C,H$1,Data!$D:$D,H$2)</f>
        <v>0</v>
      </c>
      <c r="I19" s="5">
        <f>COUNTIFS(Data!$I:$I,$A19,Data!$C:$C,I$1,Data!$D:$D,I$2)+COUNTIFS(Data!$J:$J,$A19,Data!$C:$C,I$1,Data!$D:$D,I$2)</f>
        <v>0</v>
      </c>
      <c r="J19" s="5">
        <f>COUNTIFS(Data!$I:$I,$A19,Data!$C:$C,J$1,Data!$D:$D,J$2)+COUNTIFS(Data!$J:$J,$A19,Data!$C:$C,J$1,Data!$D:$D,J$2)</f>
        <v>0</v>
      </c>
      <c r="K19" s="5">
        <f>COUNTIFS(Data!$I:$I,$A19,Data!$C:$C,K$1,Data!$D:$D,K$2)+COUNTIFS(Data!$J:$J,$A19,Data!$C:$C,K$1,Data!$D:$D,K$2)</f>
        <v>0</v>
      </c>
      <c r="L19" s="5">
        <f>COUNTIFS(Data!$I:$I,$A19,Data!$C:$C,L$1,Data!$D:$D,L$2)+COUNTIFS(Data!$J:$J,$A19,Data!$C:$C,L$1,Data!$D:$D,L$2)</f>
        <v>0</v>
      </c>
      <c r="M19" s="5">
        <f>COUNTIFS(Data!$I:$I,$A19,Data!$C:$C,M$1,Data!$D:$D,M$2)+COUNTIFS(Data!$J:$J,$A19,Data!$C:$C,M$1,Data!$D:$D,M$2)</f>
        <v>0</v>
      </c>
      <c r="N19" s="5">
        <f>COUNTIFS(Data!$I:$I,$A19,Data!$C:$C,N$1,Data!$D:$D,N$2)+COUNTIFS(Data!$J:$J,$A19,Data!$C:$C,N$1,Data!$D:$D,N$2)</f>
        <v>0</v>
      </c>
      <c r="O19" s="5">
        <f>COUNTIFS(Data!$I:$I,$A19,Data!$C:$C,O$1,Data!$D:$D,O$2)+COUNTIFS(Data!$J:$J,$A19,Data!$C:$C,O$1,Data!$D:$D,O$2)</f>
        <v>0</v>
      </c>
      <c r="P19" s="5">
        <f>COUNTIFS(Data!$I:$I,$A19,Data!$C:$C,P$1,Data!$D:$D,P$2)+COUNTIFS(Data!$J:$J,$A19,Data!$C:$C,P$1,Data!$D:$D,P$2)</f>
        <v>0</v>
      </c>
      <c r="Q19" s="5">
        <f>COUNTIFS(Data!$I:$I,$A19,Data!$C:$C,Q$1,Data!$D:$D,Q$2)+COUNTIFS(Data!$J:$J,$A19,Data!$C:$C,Q$1,Data!$D:$D,Q$2)</f>
        <v>0</v>
      </c>
      <c r="R19" s="5">
        <f>COUNTIFS(Data!$I:$I,$A19,Data!$C:$C,R$1,Data!$D:$D,R$2)+COUNTIFS(Data!$J:$J,$A19,Data!$C:$C,R$1,Data!$D:$D,R$2)</f>
        <v>0</v>
      </c>
      <c r="S19" s="5">
        <f>COUNTIFS(Data!$I:$I,$A19,Data!$C:$C,S$1,Data!$D:$D,S$2)+COUNTIFS(Data!$J:$J,$A19,Data!$C:$C,S$1,Data!$D:$D,S$2)</f>
        <v>0</v>
      </c>
      <c r="T19" s="5">
        <f>COUNTIFS(Data!$I:$I,$A19,Data!$C:$C,T$1,Data!$D:$D,T$2)+COUNTIFS(Data!$J:$J,$A19,Data!$C:$C,T$1,Data!$D:$D,T$2)</f>
        <v>0</v>
      </c>
      <c r="U19" s="5">
        <f>COUNTIFS(Data!$I:$I,$A19,Data!$C:$C,U$1,Data!$D:$D,U$2)+COUNTIFS(Data!$J:$J,$A19,Data!$C:$C,U$1,Data!$D:$D,U$2)</f>
        <v>0</v>
      </c>
      <c r="V19" s="5">
        <f>COUNTIFS(Data!$I:$I,$A19,Data!$C:$C,V$1,Data!$D:$D,V$2)+COUNTIFS(Data!$J:$J,$A19,Data!$C:$C,V$1,Data!$D:$D,V$2)</f>
        <v>0</v>
      </c>
      <c r="W19" s="5">
        <f>COUNTIFS(Data!$I:$I,$A19,Data!$C:$C,W$1,Data!$D:$D,W$2)+COUNTIFS(Data!$J:$J,$A19,Data!$C:$C,W$1,Data!$D:$D,W$2)</f>
        <v>0</v>
      </c>
      <c r="X19" s="5">
        <f>COUNTIFS(Data!$I:$I,$A19,Data!$C:$C,X$1,Data!$D:$D,X$2)+COUNTIFS(Data!$J:$J,$A19,Data!$C:$C,X$1,Data!$D:$D,X$2)</f>
        <v>0</v>
      </c>
      <c r="Y19" s="5">
        <f>COUNTIFS(Data!$I:$I,$A19,Data!$C:$C,Y$1,Data!$D:$D,Y$2)+COUNTIFS(Data!$J:$J,$A19,Data!$C:$C,Y$1,Data!$D:$D,Y$2)</f>
        <v>0</v>
      </c>
      <c r="Z19" s="5">
        <f>COUNTIFS(Data!$I:$I,$A19,Data!$C:$C,Z$1,Data!$D:$D,Z$2)+COUNTIFS(Data!$J:$J,$A19,Data!$C:$C,Z$1,Data!$D:$D,Z$2)</f>
        <v>0</v>
      </c>
      <c r="AA19" s="5">
        <f>COUNTIFS(Data!$I:$I,$A19,Data!$C:$C,AA$1,Data!$D:$D,AA$2)+COUNTIFS(Data!$J:$J,$A19,Data!$C:$C,AA$1,Data!$D:$D,AA$2)</f>
        <v>0</v>
      </c>
      <c r="AB19" s="5">
        <f>COUNTIFS(Data!$I:$I,$A19,Data!$C:$C,AB$1,Data!$D:$D,AB$2)+COUNTIFS(Data!$J:$J,$A19,Data!$C:$C,AB$1,Data!$D:$D,AB$2)</f>
        <v>0</v>
      </c>
      <c r="AC19" s="5">
        <f>COUNTIFS(Data!$I:$I,$A19,Data!$C:$C,AC$1,Data!$D:$D,AC$2)+COUNTIFS(Data!$J:$J,$A19,Data!$C:$C,AC$1,Data!$D:$D,AC$2)</f>
        <v>0</v>
      </c>
      <c r="AD19" s="5">
        <f>COUNTIFS(Data!$I:$I,$A19,Data!$C:$C,AD$1,Data!$D:$D,AD$2)+COUNTIFS(Data!$J:$J,$A19,Data!$C:$C,AD$1,Data!$D:$D,AD$2)</f>
        <v>0</v>
      </c>
      <c r="AE19" s="5">
        <f>COUNTIFS(Data!$I:$I,$A19,Data!$C:$C,AE$1,Data!$D:$D,AE$2)+COUNTIFS(Data!$J:$J,$A19,Data!$C:$C,AE$1,Data!$D:$D,AE$2)</f>
        <v>0</v>
      </c>
      <c r="AF19" s="5">
        <f>COUNTIFS(Data!$I:$I,$A19,Data!$C:$C,AF$1,Data!$D:$D,AF$2)+COUNTIFS(Data!$J:$J,$A19,Data!$C:$C,AF$1,Data!$D:$D,AF$2)</f>
        <v>0</v>
      </c>
      <c r="AG19" s="5">
        <f>COUNTIFS(Data!$I:$I,$A19,Data!$C:$C,AG$1,Data!$D:$D,AG$2)+COUNTIFS(Data!$J:$J,$A19,Data!$C:$C,AG$1,Data!$D:$D,AG$2)</f>
        <v>0</v>
      </c>
      <c r="AH19" s="5">
        <f>COUNTIFS(Data!$I:$I,$A19,Data!$C:$C,AH$1,Data!$D:$D,AH$2)+COUNTIFS(Data!$J:$J,$A19,Data!$C:$C,AH$1,Data!$D:$D,AH$2)</f>
        <v>0</v>
      </c>
      <c r="AI19" s="5">
        <f>COUNTIFS(Data!$I:$I,$A19,Data!$C:$C,AI$1,Data!$D:$D,AI$2)+COUNTIFS(Data!$J:$J,$A19,Data!$C:$C,AI$1,Data!$D:$D,AI$2)</f>
        <v>0</v>
      </c>
      <c r="AJ19" s="5">
        <f>COUNTIFS(Data!$I:$I,$A19,Data!$C:$C,AJ$1,Data!$D:$D,AJ$2)+COUNTIFS(Data!$J:$J,$A19,Data!$C:$C,AJ$1,Data!$D:$D,AJ$2)</f>
        <v>0</v>
      </c>
      <c r="AK19" s="5">
        <f>COUNTIFS(Data!$I:$I,$A19,Data!$C:$C,AK$1,Data!$D:$D,AK$2)+COUNTIFS(Data!$J:$J,$A19,Data!$C:$C,AK$1,Data!$D:$D,AK$2)</f>
        <v>0</v>
      </c>
      <c r="AL19" s="5">
        <f>COUNTIFS(Data!$I:$I,$A19,Data!$C:$C,AL$1,Data!$D:$D,AL$2)+COUNTIFS(Data!$J:$J,$A19,Data!$C:$C,AL$1,Data!$D:$D,AL$2)</f>
        <v>0</v>
      </c>
      <c r="AM19" s="5">
        <f>COUNTIFS(Data!$I:$I,$A19,Data!$C:$C,AM$1,Data!$D:$D,AM$2)+COUNTIFS(Data!$J:$J,$A19,Data!$C:$C,AM$1,Data!$D:$D,AM$2)</f>
        <v>0</v>
      </c>
      <c r="AN19" s="5">
        <f>COUNTIFS(Data!$I:$I,$A19,Data!$C:$C,AN$1,Data!$D:$D,AN$2)+COUNTIFS(Data!$J:$J,$A19,Data!$C:$C,AN$1,Data!$D:$D,AN$2)</f>
        <v>0</v>
      </c>
      <c r="AO19" s="5">
        <f>COUNTIFS(Data!$I:$I,$A19,Data!$C:$C,AO$1,Data!$D:$D,AO$2)+COUNTIFS(Data!$J:$J,$A19,Data!$C:$C,AO$1,Data!$D:$D,AO$2)</f>
        <v>0</v>
      </c>
      <c r="AP19" s="5">
        <f>COUNTIFS(Data!$I:$I,$A19,Data!$C:$C,AP$1,Data!$D:$D,AP$2)+COUNTIFS(Data!$J:$J,$A19,Data!$C:$C,AP$1,Data!$D:$D,AP$2)</f>
        <v>0</v>
      </c>
      <c r="AQ19" s="5">
        <f>COUNTIFS(Data!$I:$I,$A19,Data!$C:$C,AQ$1,Data!$D:$D,AQ$2)+COUNTIFS(Data!$J:$J,$A19,Data!$C:$C,AQ$1,Data!$D:$D,AQ$2)</f>
        <v>0</v>
      </c>
      <c r="AR19" s="5">
        <f>COUNTIFS(Data!$I:$I,$A19,Data!$C:$C,AR$1,Data!$D:$D,AR$2)+COUNTIFS(Data!$J:$J,$A19,Data!$C:$C,AR$1,Data!$D:$D,AR$2)</f>
        <v>0</v>
      </c>
      <c r="AS19" s="5">
        <f>COUNTIFS(Data!$I:$I,$A19,Data!$C:$C,AS$1,Data!$D:$D,AS$2)+COUNTIFS(Data!$J:$J,$A19,Data!$C:$C,AS$1,Data!$D:$D,AS$2)</f>
        <v>0</v>
      </c>
      <c r="AT19" s="5">
        <f>COUNTIFS(Data!$I:$I,$A19,Data!$C:$C,AT$1,Data!$D:$D,AT$2)+COUNTIFS(Data!$J:$J,$A19,Data!$C:$C,AT$1,Data!$D:$D,AT$2)</f>
        <v>0</v>
      </c>
      <c r="AU19" s="5">
        <f>COUNTIFS(Data!$I:$I,$A19,Data!$C:$C,AU$1,Data!$D:$D,AU$2)+COUNTIFS(Data!$J:$J,$A19,Data!$C:$C,AU$1,Data!$D:$D,AU$2)</f>
        <v>0</v>
      </c>
      <c r="AV19" s="5">
        <f>COUNTIFS(Data!$I:$I,$A19,Data!$C:$C,AV$1,Data!$D:$D,AV$2)+COUNTIFS(Data!$J:$J,$A19,Data!$C:$C,AV$1,Data!$D:$D,AV$2)</f>
        <v>0</v>
      </c>
      <c r="AW19" s="5">
        <f>COUNTIFS(Data!$I:$I,$A19,Data!$C:$C,AW$1,Data!$D:$D,AW$2)+COUNTIFS(Data!$J:$J,$A19,Data!$C:$C,AW$1,Data!$D:$D,AW$2)</f>
        <v>0</v>
      </c>
      <c r="AX19" s="5">
        <f>COUNTIFS(Data!$I:$I,$A19,Data!$C:$C,AX$1,Data!$D:$D,AX$2)+COUNTIFS(Data!$J:$J,$A19,Data!$C:$C,AX$1,Data!$D:$D,AX$2)</f>
        <v>0</v>
      </c>
      <c r="AY19" s="5">
        <f>COUNTIFS(Data!$I:$I,$A19,Data!$C:$C,AY$1,Data!$D:$D,AY$2)+COUNTIFS(Data!$J:$J,$A19,Data!$C:$C,AY$1,Data!$D:$D,AY$2)</f>
        <v>0</v>
      </c>
      <c r="AZ19" s="5">
        <f>COUNTIFS(Data!$I:$I,$A19,Data!$C:$C,AZ$1,Data!$D:$D,AZ$2)+COUNTIFS(Data!$J:$J,$A19,Data!$C:$C,AZ$1,Data!$D:$D,AZ$2)</f>
        <v>0</v>
      </c>
      <c r="BA19" s="5">
        <f>COUNTIFS(Data!$I:$I,$A19,Data!$C:$C,BA$1,Data!$D:$D,BA$2)+COUNTIFS(Data!$J:$J,$A19,Data!$C:$C,BA$1,Data!$D:$D,BA$2)</f>
        <v>0</v>
      </c>
      <c r="BB19" s="5">
        <f>COUNTIFS(Data!$I:$I,$A19,Data!$C:$C,BB$1,Data!$D:$D,BB$2)+COUNTIFS(Data!$J:$J,$A19,Data!$C:$C,BB$1,Data!$D:$D,BB$2)</f>
        <v>0</v>
      </c>
      <c r="BC19" s="5">
        <f>COUNTIFS(Data!$I:$I,$A19,Data!$C:$C,BC$1,Data!$D:$D,BC$2)+COUNTIFS(Data!$J:$J,$A19,Data!$C:$C,BC$1,Data!$D:$D,BC$2)</f>
        <v>0</v>
      </c>
      <c r="BD19" s="5">
        <f>COUNTIFS(Data!$I:$I,$A19,Data!$C:$C,BD$1,Data!$D:$D,BD$2)+COUNTIFS(Data!$J:$J,$A19,Data!$C:$C,BD$1,Data!$D:$D,BD$2)</f>
        <v>0</v>
      </c>
      <c r="BE19" s="5">
        <f>COUNTIFS(Data!$I:$I,$A19,Data!$C:$C,BE$1,Data!$D:$D,BE$2)+COUNTIFS(Data!$J:$J,$A19,Data!$C:$C,BE$1,Data!$D:$D,BE$2)</f>
        <v>0</v>
      </c>
      <c r="BF19" s="5">
        <f>COUNTIFS(Data!$I:$I,$A19,Data!$C:$C,BF$1,Data!$D:$D,BF$2)+COUNTIFS(Data!$J:$J,$A19,Data!$C:$C,BF$1,Data!$D:$D,BF$2)</f>
        <v>0</v>
      </c>
      <c r="BG19" s="5">
        <f>COUNTIFS(Data!$I:$I,$A19,Data!$C:$C,BG$1,Data!$D:$D,BG$2)+COUNTIFS(Data!$J:$J,$A19,Data!$C:$C,BG$1,Data!$D:$D,BG$2)</f>
        <v>0</v>
      </c>
      <c r="BH19" s="5">
        <f>COUNTIFS(Data!$I:$I,$A19,Data!$C:$C,BH$1,Data!$D:$D,BH$2)+COUNTIFS(Data!$J:$J,$A19,Data!$C:$C,BH$1,Data!$D:$D,BH$2)</f>
        <v>0</v>
      </c>
      <c r="BI19" s="5">
        <f>COUNTIFS(Data!$I:$I,$A19,Data!$C:$C,BI$1,Data!$D:$D,BI$2)+COUNTIFS(Data!$J:$J,$A19,Data!$C:$C,BI$1,Data!$D:$D,BI$2)</f>
        <v>0</v>
      </c>
      <c r="BJ19" s="5">
        <f>COUNTIFS(Data!$I:$I,$A19,Data!$C:$C,BJ$1,Data!$D:$D,BJ$2)+COUNTIFS(Data!$J:$J,$A19,Data!$C:$C,BJ$1,Data!$D:$D,BJ$2)</f>
        <v>0</v>
      </c>
      <c r="BK19" s="5">
        <f>COUNTIFS(Data!$I:$I,$A19,Data!$C:$C,BK$1,Data!$D:$D,BK$2)+COUNTIFS(Data!$J:$J,$A19,Data!$C:$C,BK$1,Data!$D:$D,BK$2)</f>
        <v>0</v>
      </c>
      <c r="BL19" s="5">
        <f>COUNTIFS(Data!$I:$I,$A19,Data!$C:$C,BL$1,Data!$D:$D,BL$2)+COUNTIFS(Data!$J:$J,$A19,Data!$C:$C,BL$1,Data!$D:$D,BL$2)</f>
        <v>0</v>
      </c>
      <c r="BM19" s="5">
        <f>COUNTIFS(Data!$I:$I,$A19,Data!$C:$C,BM$1,Data!$D:$D,BM$2)+COUNTIFS(Data!$J:$J,$A19,Data!$C:$C,BM$1,Data!$D:$D,BM$2)</f>
        <v>0</v>
      </c>
      <c r="BN19" s="5">
        <f>COUNTIFS(Data!$I:$I,$A19,Data!$C:$C,BN$1,Data!$D:$D,BN$2)+COUNTIFS(Data!$J:$J,$A19,Data!$C:$C,BN$1,Data!$D:$D,BN$2)</f>
        <v>0</v>
      </c>
      <c r="BO19" s="5">
        <f>COUNTIFS(Data!$I:$I,$A19,Data!$C:$C,BO$1,Data!$D:$D,BO$2)+COUNTIFS(Data!$J:$J,$A19,Data!$C:$C,BO$1,Data!$D:$D,BO$2)</f>
        <v>0</v>
      </c>
      <c r="BP19" s="5">
        <f>COUNTIFS(Data!$I:$I,$A19,Data!$C:$C,BP$1,Data!$D:$D,BP$2)+COUNTIFS(Data!$J:$J,$A19,Data!$C:$C,BP$1,Data!$D:$D,BP$2)</f>
        <v>0</v>
      </c>
      <c r="BQ19" s="5">
        <f>COUNTIFS(Data!$I:$I,$A19,Data!$C:$C,BQ$1,Data!$D:$D,BQ$2)+COUNTIFS(Data!$J:$J,$A19,Data!$C:$C,BQ$1,Data!$D:$D,BQ$2)</f>
        <v>0</v>
      </c>
      <c r="BR19" s="5">
        <f>COUNTIFS(Data!$I:$I,$A19,Data!$C:$C,BR$1,Data!$D:$D,BR$2)+COUNTIFS(Data!$J:$J,$A19,Data!$C:$C,BR$1,Data!$D:$D,BR$2)</f>
        <v>0</v>
      </c>
      <c r="BS19" s="5">
        <f>COUNTIFS(Data!$I:$I,$A19,Data!$C:$C,BS$1,Data!$D:$D,BS$2)+COUNTIFS(Data!$J:$J,$A19,Data!$C:$C,BS$1,Data!$D:$D,BS$2)</f>
        <v>0</v>
      </c>
      <c r="BT19" s="5">
        <f>COUNTIFS(Data!$I:$I,$A19,Data!$C:$C,BT$1,Data!$D:$D,BT$2)+COUNTIFS(Data!$J:$J,$A19,Data!$C:$C,BT$1,Data!$D:$D,BT$2)</f>
        <v>0</v>
      </c>
      <c r="BU19" s="5">
        <f>COUNTIFS(Data!$I:$I,$A19,Data!$C:$C,BU$1,Data!$D:$D,BU$2)+COUNTIFS(Data!$J:$J,$A19,Data!$C:$C,BU$1,Data!$D:$D,BU$2)</f>
        <v>0</v>
      </c>
      <c r="BV19" s="5">
        <f>COUNTIFS(Data!$I:$I,$A19,Data!$C:$C,BV$1,Data!$D:$D,BV$2)+COUNTIFS(Data!$J:$J,$A19,Data!$C:$C,BV$1,Data!$D:$D,BV$2)</f>
        <v>0</v>
      </c>
      <c r="BW19" s="5">
        <f>COUNTIFS(Data!$I:$I,$A19,Data!$C:$C,BW$1,Data!$D:$D,BW$2)+COUNTIFS(Data!$J:$J,$A19,Data!$C:$C,BW$1,Data!$D:$D,BW$2)</f>
        <v>0</v>
      </c>
      <c r="BX19" s="5">
        <f>COUNTIFS(Data!$I:$I,$A19,Data!$C:$C,BX$1,Data!$D:$D,BX$2)+COUNTIFS(Data!$J:$J,$A19,Data!$C:$C,BX$1,Data!$D:$D,BX$2)</f>
        <v>0</v>
      </c>
      <c r="BY19" s="5">
        <f>COUNTIFS(Data!$I:$I,$A19,Data!$C:$C,BY$1,Data!$D:$D,BY$2)+COUNTIFS(Data!$J:$J,$A19,Data!$C:$C,BY$1,Data!$D:$D,BY$2)</f>
        <v>0</v>
      </c>
      <c r="BZ19" s="5">
        <f>COUNTIFS(Data!$I:$I,$A19,Data!$C:$C,BZ$1,Data!$D:$D,BZ$2)+COUNTIFS(Data!$J:$J,$A19,Data!$C:$C,BZ$1,Data!$D:$D,BZ$2)</f>
        <v>0</v>
      </c>
      <c r="CA19" s="5">
        <f>COUNTIFS(Data!$I:$I,$A19,Data!$C:$C,CA$1,Data!$D:$D,CA$2)+COUNTIFS(Data!$J:$J,$A19,Data!$C:$C,CA$1,Data!$D:$D,CA$2)</f>
        <v>0</v>
      </c>
      <c r="CB19" s="5">
        <f>COUNTIFS(Data!$I:$I,$A19,Data!$C:$C,CB$1,Data!$D:$D,CB$2)+COUNTIFS(Data!$J:$J,$A19,Data!$C:$C,CB$1,Data!$D:$D,CB$2)</f>
        <v>0</v>
      </c>
      <c r="CC19" s="5">
        <f>COUNTIFS(Data!$I:$I,$A19,Data!$C:$C,CC$1,Data!$D:$D,CC$2)+COUNTIFS(Data!$J:$J,$A19,Data!$C:$C,CC$1,Data!$D:$D,CC$2)</f>
        <v>0</v>
      </c>
      <c r="CD19" s="5">
        <f>COUNTIFS(Data!$I:$I,$A19,Data!$C:$C,CD$1,Data!$D:$D,CD$2)+COUNTIFS(Data!$J:$J,$A19,Data!$C:$C,CD$1,Data!$D:$D,CD$2)</f>
        <v>0</v>
      </c>
      <c r="CE19" s="5">
        <f>COUNTIFS(Data!$I:$I,$A19,Data!$C:$C,CE$1,Data!$D:$D,CE$2)+COUNTIFS(Data!$J:$J,$A19,Data!$C:$C,CE$1,Data!$D:$D,CE$2)</f>
        <v>0</v>
      </c>
      <c r="CF19" s="5">
        <f>COUNTIFS(Data!$I:$I,$A19,Data!$C:$C,CF$1,Data!$D:$D,CF$2)+COUNTIFS(Data!$J:$J,$A19,Data!$C:$C,CF$1,Data!$D:$D,CF$2)</f>
        <v>1</v>
      </c>
      <c r="CG19" s="5">
        <f>COUNTIFS(Data!$I:$I,$A19,Data!$C:$C,CG$1,Data!$D:$D,CG$2)+COUNTIFS(Data!$J:$J,$A19,Data!$C:$C,CG$1,Data!$D:$D,CG$2)</f>
        <v>0</v>
      </c>
      <c r="CH19" s="5">
        <f>COUNTIFS(Data!$I:$I,$A19,Data!$C:$C,CH$1,Data!$D:$D,CH$2)+COUNTIFS(Data!$J:$J,$A19,Data!$C:$C,CH$1,Data!$D:$D,CH$2)</f>
        <v>0</v>
      </c>
      <c r="CI19" s="5">
        <f>COUNTIFS(Data!$I:$I,$A19,Data!$C:$C,CI$1,Data!$D:$D,CI$2)+COUNTIFS(Data!$J:$J,$A19,Data!$C:$C,CI$1,Data!$D:$D,CI$2)</f>
        <v>0</v>
      </c>
      <c r="CJ19" s="5">
        <f>COUNTIFS(Data!$I:$I,$A19,Data!$C:$C,CJ$1,Data!$D:$D,CJ$2)+COUNTIFS(Data!$J:$J,$A19,Data!$C:$C,CJ$1,Data!$D:$D,CJ$2)</f>
        <v>0</v>
      </c>
      <c r="CK19" s="5">
        <f>COUNTIFS(Data!$I:$I,$A19,Data!$C:$C,CK$1,Data!$D:$D,CK$2)+COUNTIFS(Data!$J:$J,$A19,Data!$C:$C,CK$1,Data!$D:$D,CK$2)</f>
        <v>0</v>
      </c>
      <c r="CL19" s="5">
        <f>COUNTIFS(Data!$I:$I,$A19,Data!$C:$C,CL$1,Data!$D:$D,CL$2)+COUNTIFS(Data!$J:$J,$A19,Data!$C:$C,CL$1,Data!$D:$D,CL$2)</f>
        <v>0</v>
      </c>
      <c r="CM19" s="5">
        <f>COUNTIFS(Data!$I:$I,$A19,Data!$C:$C,CM$1,Data!$D:$D,CM$2)+COUNTIFS(Data!$J:$J,$A19,Data!$C:$C,CM$1,Data!$D:$D,CM$2)</f>
        <v>0</v>
      </c>
      <c r="CN19" s="5">
        <f>COUNTIFS(Data!$I:$I,$A19,Data!$C:$C,CN$1,Data!$D:$D,CN$2)+COUNTIFS(Data!$J:$J,$A19,Data!$C:$C,CN$1,Data!$D:$D,CN$2)</f>
        <v>0</v>
      </c>
      <c r="CO19" s="5">
        <f>COUNTIFS(Data!$I:$I,$A19,Data!$C:$C,CO$1,Data!$D:$D,CO$2)+COUNTIFS(Data!$J:$J,$A19,Data!$C:$C,CO$1,Data!$D:$D,CO$2)</f>
        <v>0</v>
      </c>
      <c r="CP19" s="5">
        <f>COUNTIFS(Data!$I:$I,$A19,Data!$C:$C,CP$1,Data!$D:$D,CP$2)+COUNTIFS(Data!$J:$J,$A19,Data!$C:$C,CP$1,Data!$D:$D,CP$2)</f>
        <v>0</v>
      </c>
      <c r="CQ19" s="5">
        <f>COUNTIFS(Data!$I:$I,$A19,Data!$C:$C,CQ$1,Data!$D:$D,CQ$2)+COUNTIFS(Data!$J:$J,$A19,Data!$C:$C,CQ$1,Data!$D:$D,CQ$2)</f>
        <v>0</v>
      </c>
      <c r="CR19" s="5">
        <f>COUNTIFS(Data!$I:$I,$A19,Data!$C:$C,CR$1,Data!$D:$D,CR$2)+COUNTIFS(Data!$J:$J,$A19,Data!$C:$C,CR$1,Data!$D:$D,CR$2)</f>
        <v>0</v>
      </c>
      <c r="CS19" s="5">
        <f>COUNTIFS(Data!$I:$I,$A19,Data!$C:$C,CS$1,Data!$D:$D,CS$2)+COUNTIFS(Data!$J:$J,$A19,Data!$C:$C,CS$1,Data!$D:$D,CS$2)</f>
        <v>0</v>
      </c>
      <c r="CT19" s="5">
        <f>COUNTIFS(Data!$I:$I,$A19,Data!$C:$C,CT$1,Data!$D:$D,CT$2)+COUNTIFS(Data!$J:$J,$A19,Data!$C:$C,CT$1,Data!$D:$D,CT$2)</f>
        <v>0</v>
      </c>
      <c r="CU19" s="5">
        <f>COUNTIFS(Data!$I:$I,$A19,Data!$C:$C,CU$1,Data!$D:$D,CU$2)+COUNTIFS(Data!$J:$J,$A19,Data!$C:$C,CU$1,Data!$D:$D,CU$2)</f>
        <v>0</v>
      </c>
      <c r="CV19" s="5">
        <f>COUNTIFS(Data!$I:$I,$A19,Data!$C:$C,CV$1,Data!$D:$D,CV$2)+COUNTIFS(Data!$J:$J,$A19,Data!$C:$C,CV$1,Data!$D:$D,CV$2)</f>
        <v>0</v>
      </c>
      <c r="CW19" s="5">
        <f t="shared" ref="CW19:CX19" si="18">SUMIF($B$2:$CV$2,CW$2, $B19:$CV19)</f>
        <v>0</v>
      </c>
      <c r="CX19" s="5">
        <f t="shared" si="18"/>
        <v>1</v>
      </c>
      <c r="CY19" s="5">
        <f t="shared" si="3"/>
        <v>1</v>
      </c>
    </row>
    <row r="20">
      <c r="A20" s="5" t="str">
        <f>Countries!A18</f>
        <v>COL</v>
      </c>
      <c r="B20" s="5">
        <f>COUNTIFS(Data!$I:$I,$A20,Data!$C:$C,B$1,Data!$D:$D,B$2)+COUNTIFS(Data!$J:$J,$A20,Data!$C:$C,B$1,Data!$D:$D,B$2)</f>
        <v>0</v>
      </c>
      <c r="C20" s="5">
        <f>COUNTIFS(Data!$I:$I,$A20,Data!$C:$C,C$1,Data!$D:$D,C$2)+COUNTIFS(Data!$J:$J,$A20,Data!$C:$C,C$1,Data!$D:$D,C$2)</f>
        <v>0</v>
      </c>
      <c r="D20" s="5">
        <f>COUNTIFS(Data!$I:$I,$A20,Data!$C:$C,D$1,Data!$D:$D,D$2)+COUNTIFS(Data!$J:$J,$A20,Data!$C:$C,D$1,Data!$D:$D,D$2)</f>
        <v>0</v>
      </c>
      <c r="E20" s="5">
        <f>COUNTIFS(Data!$I:$I,$A20,Data!$C:$C,E$1,Data!$D:$D,E$2)+COUNTIFS(Data!$J:$J,$A20,Data!$C:$C,E$1,Data!$D:$D,E$2)</f>
        <v>0</v>
      </c>
      <c r="F20" s="5">
        <f>COUNTIFS(Data!$I:$I,$A20,Data!$C:$C,F$1,Data!$D:$D,F$2)+COUNTIFS(Data!$J:$J,$A20,Data!$C:$C,F$1,Data!$D:$D,F$2)</f>
        <v>0</v>
      </c>
      <c r="G20" s="5">
        <f>COUNTIFS(Data!$I:$I,$A20,Data!$C:$C,G$1,Data!$D:$D,G$2)+COUNTIFS(Data!$J:$J,$A20,Data!$C:$C,G$1,Data!$D:$D,G$2)</f>
        <v>0</v>
      </c>
      <c r="H20" s="5">
        <f>COUNTIFS(Data!$I:$I,$A20,Data!$C:$C,H$1,Data!$D:$D,H$2)+COUNTIFS(Data!$J:$J,$A20,Data!$C:$C,H$1,Data!$D:$D,H$2)</f>
        <v>0</v>
      </c>
      <c r="I20" s="5">
        <f>COUNTIFS(Data!$I:$I,$A20,Data!$C:$C,I$1,Data!$D:$D,I$2)+COUNTIFS(Data!$J:$J,$A20,Data!$C:$C,I$1,Data!$D:$D,I$2)</f>
        <v>0</v>
      </c>
      <c r="J20" s="5">
        <f>COUNTIFS(Data!$I:$I,$A20,Data!$C:$C,J$1,Data!$D:$D,J$2)+COUNTIFS(Data!$J:$J,$A20,Data!$C:$C,J$1,Data!$D:$D,J$2)</f>
        <v>0</v>
      </c>
      <c r="K20" s="5">
        <f>COUNTIFS(Data!$I:$I,$A20,Data!$C:$C,K$1,Data!$D:$D,K$2)+COUNTIFS(Data!$J:$J,$A20,Data!$C:$C,K$1,Data!$D:$D,K$2)</f>
        <v>0</v>
      </c>
      <c r="L20" s="5">
        <f>COUNTIFS(Data!$I:$I,$A20,Data!$C:$C,L$1,Data!$D:$D,L$2)+COUNTIFS(Data!$J:$J,$A20,Data!$C:$C,L$1,Data!$D:$D,L$2)</f>
        <v>0</v>
      </c>
      <c r="M20" s="5">
        <f>COUNTIFS(Data!$I:$I,$A20,Data!$C:$C,M$1,Data!$D:$D,M$2)+COUNTIFS(Data!$J:$J,$A20,Data!$C:$C,M$1,Data!$D:$D,M$2)</f>
        <v>0</v>
      </c>
      <c r="N20" s="5">
        <f>COUNTIFS(Data!$I:$I,$A20,Data!$C:$C,N$1,Data!$D:$D,N$2)+COUNTIFS(Data!$J:$J,$A20,Data!$C:$C,N$1,Data!$D:$D,N$2)</f>
        <v>0</v>
      </c>
      <c r="O20" s="5">
        <f>COUNTIFS(Data!$I:$I,$A20,Data!$C:$C,O$1,Data!$D:$D,O$2)+COUNTIFS(Data!$J:$J,$A20,Data!$C:$C,O$1,Data!$D:$D,O$2)</f>
        <v>0</v>
      </c>
      <c r="P20" s="5">
        <f>COUNTIFS(Data!$I:$I,$A20,Data!$C:$C,P$1,Data!$D:$D,P$2)+COUNTIFS(Data!$J:$J,$A20,Data!$C:$C,P$1,Data!$D:$D,P$2)</f>
        <v>0</v>
      </c>
      <c r="Q20" s="5">
        <f>COUNTIFS(Data!$I:$I,$A20,Data!$C:$C,Q$1,Data!$D:$D,Q$2)+COUNTIFS(Data!$J:$J,$A20,Data!$C:$C,Q$1,Data!$D:$D,Q$2)</f>
        <v>0</v>
      </c>
      <c r="R20" s="5">
        <f>COUNTIFS(Data!$I:$I,$A20,Data!$C:$C,R$1,Data!$D:$D,R$2)+COUNTIFS(Data!$J:$J,$A20,Data!$C:$C,R$1,Data!$D:$D,R$2)</f>
        <v>0</v>
      </c>
      <c r="S20" s="5">
        <f>COUNTIFS(Data!$I:$I,$A20,Data!$C:$C,S$1,Data!$D:$D,S$2)+COUNTIFS(Data!$J:$J,$A20,Data!$C:$C,S$1,Data!$D:$D,S$2)</f>
        <v>0</v>
      </c>
      <c r="T20" s="5">
        <f>COUNTIFS(Data!$I:$I,$A20,Data!$C:$C,T$1,Data!$D:$D,T$2)+COUNTIFS(Data!$J:$J,$A20,Data!$C:$C,T$1,Data!$D:$D,T$2)</f>
        <v>0</v>
      </c>
      <c r="U20" s="5">
        <f>COUNTIFS(Data!$I:$I,$A20,Data!$C:$C,U$1,Data!$D:$D,U$2)+COUNTIFS(Data!$J:$J,$A20,Data!$C:$C,U$1,Data!$D:$D,U$2)</f>
        <v>0</v>
      </c>
      <c r="V20" s="5">
        <f>COUNTIFS(Data!$I:$I,$A20,Data!$C:$C,V$1,Data!$D:$D,V$2)+COUNTIFS(Data!$J:$J,$A20,Data!$C:$C,V$1,Data!$D:$D,V$2)</f>
        <v>0</v>
      </c>
      <c r="W20" s="5">
        <f>COUNTIFS(Data!$I:$I,$A20,Data!$C:$C,W$1,Data!$D:$D,W$2)+COUNTIFS(Data!$J:$J,$A20,Data!$C:$C,W$1,Data!$D:$D,W$2)</f>
        <v>0</v>
      </c>
      <c r="X20" s="5">
        <f>COUNTIFS(Data!$I:$I,$A20,Data!$C:$C,X$1,Data!$D:$D,X$2)+COUNTIFS(Data!$J:$J,$A20,Data!$C:$C,X$1,Data!$D:$D,X$2)</f>
        <v>0</v>
      </c>
      <c r="Y20" s="5">
        <f>COUNTIFS(Data!$I:$I,$A20,Data!$C:$C,Y$1,Data!$D:$D,Y$2)+COUNTIFS(Data!$J:$J,$A20,Data!$C:$C,Y$1,Data!$D:$D,Y$2)</f>
        <v>0</v>
      </c>
      <c r="Z20" s="5">
        <f>COUNTIFS(Data!$I:$I,$A20,Data!$C:$C,Z$1,Data!$D:$D,Z$2)+COUNTIFS(Data!$J:$J,$A20,Data!$C:$C,Z$1,Data!$D:$D,Z$2)</f>
        <v>0</v>
      </c>
      <c r="AA20" s="5">
        <f>COUNTIFS(Data!$I:$I,$A20,Data!$C:$C,AA$1,Data!$D:$D,AA$2)+COUNTIFS(Data!$J:$J,$A20,Data!$C:$C,AA$1,Data!$D:$D,AA$2)</f>
        <v>0</v>
      </c>
      <c r="AB20" s="5">
        <f>COUNTIFS(Data!$I:$I,$A20,Data!$C:$C,AB$1,Data!$D:$D,AB$2)+COUNTIFS(Data!$J:$J,$A20,Data!$C:$C,AB$1,Data!$D:$D,AB$2)</f>
        <v>0</v>
      </c>
      <c r="AC20" s="5">
        <f>COUNTIFS(Data!$I:$I,$A20,Data!$C:$C,AC$1,Data!$D:$D,AC$2)+COUNTIFS(Data!$J:$J,$A20,Data!$C:$C,AC$1,Data!$D:$D,AC$2)</f>
        <v>0</v>
      </c>
      <c r="AD20" s="5">
        <f>COUNTIFS(Data!$I:$I,$A20,Data!$C:$C,AD$1,Data!$D:$D,AD$2)+COUNTIFS(Data!$J:$J,$A20,Data!$C:$C,AD$1,Data!$D:$D,AD$2)</f>
        <v>1</v>
      </c>
      <c r="AE20" s="5">
        <f>COUNTIFS(Data!$I:$I,$A20,Data!$C:$C,AE$1,Data!$D:$D,AE$2)+COUNTIFS(Data!$J:$J,$A20,Data!$C:$C,AE$1,Data!$D:$D,AE$2)</f>
        <v>0</v>
      </c>
      <c r="AF20" s="5">
        <f>COUNTIFS(Data!$I:$I,$A20,Data!$C:$C,AF$1,Data!$D:$D,AF$2)+COUNTIFS(Data!$J:$J,$A20,Data!$C:$C,AF$1,Data!$D:$D,AF$2)</f>
        <v>0</v>
      </c>
      <c r="AG20" s="5">
        <f>COUNTIFS(Data!$I:$I,$A20,Data!$C:$C,AG$1,Data!$D:$D,AG$2)+COUNTIFS(Data!$J:$J,$A20,Data!$C:$C,AG$1,Data!$D:$D,AG$2)</f>
        <v>0</v>
      </c>
      <c r="AH20" s="5">
        <f>COUNTIFS(Data!$I:$I,$A20,Data!$C:$C,AH$1,Data!$D:$D,AH$2)+COUNTIFS(Data!$J:$J,$A20,Data!$C:$C,AH$1,Data!$D:$D,AH$2)</f>
        <v>0</v>
      </c>
      <c r="AI20" s="5">
        <f>COUNTIFS(Data!$I:$I,$A20,Data!$C:$C,AI$1,Data!$D:$D,AI$2)+COUNTIFS(Data!$J:$J,$A20,Data!$C:$C,AI$1,Data!$D:$D,AI$2)</f>
        <v>0</v>
      </c>
      <c r="AJ20" s="5">
        <f>COUNTIFS(Data!$I:$I,$A20,Data!$C:$C,AJ$1,Data!$D:$D,AJ$2)+COUNTIFS(Data!$J:$J,$A20,Data!$C:$C,AJ$1,Data!$D:$D,AJ$2)</f>
        <v>0</v>
      </c>
      <c r="AK20" s="5">
        <f>COUNTIFS(Data!$I:$I,$A20,Data!$C:$C,AK$1,Data!$D:$D,AK$2)+COUNTIFS(Data!$J:$J,$A20,Data!$C:$C,AK$1,Data!$D:$D,AK$2)</f>
        <v>0</v>
      </c>
      <c r="AL20" s="5">
        <f>COUNTIFS(Data!$I:$I,$A20,Data!$C:$C,AL$1,Data!$D:$D,AL$2)+COUNTIFS(Data!$J:$J,$A20,Data!$C:$C,AL$1,Data!$D:$D,AL$2)</f>
        <v>0</v>
      </c>
      <c r="AM20" s="5">
        <f>COUNTIFS(Data!$I:$I,$A20,Data!$C:$C,AM$1,Data!$D:$D,AM$2)+COUNTIFS(Data!$J:$J,$A20,Data!$C:$C,AM$1,Data!$D:$D,AM$2)</f>
        <v>0</v>
      </c>
      <c r="AN20" s="5">
        <f>COUNTIFS(Data!$I:$I,$A20,Data!$C:$C,AN$1,Data!$D:$D,AN$2)+COUNTIFS(Data!$J:$J,$A20,Data!$C:$C,AN$1,Data!$D:$D,AN$2)</f>
        <v>0</v>
      </c>
      <c r="AO20" s="5">
        <f>COUNTIFS(Data!$I:$I,$A20,Data!$C:$C,AO$1,Data!$D:$D,AO$2)+COUNTIFS(Data!$J:$J,$A20,Data!$C:$C,AO$1,Data!$D:$D,AO$2)</f>
        <v>0</v>
      </c>
      <c r="AP20" s="5">
        <f>COUNTIFS(Data!$I:$I,$A20,Data!$C:$C,AP$1,Data!$D:$D,AP$2)+COUNTIFS(Data!$J:$J,$A20,Data!$C:$C,AP$1,Data!$D:$D,AP$2)</f>
        <v>0</v>
      </c>
      <c r="AQ20" s="5">
        <f>COUNTIFS(Data!$I:$I,$A20,Data!$C:$C,AQ$1,Data!$D:$D,AQ$2)+COUNTIFS(Data!$J:$J,$A20,Data!$C:$C,AQ$1,Data!$D:$D,AQ$2)</f>
        <v>0</v>
      </c>
      <c r="AR20" s="5">
        <f>COUNTIFS(Data!$I:$I,$A20,Data!$C:$C,AR$1,Data!$D:$D,AR$2)+COUNTIFS(Data!$J:$J,$A20,Data!$C:$C,AR$1,Data!$D:$D,AR$2)</f>
        <v>0</v>
      </c>
      <c r="AS20" s="5">
        <f>COUNTIFS(Data!$I:$I,$A20,Data!$C:$C,AS$1,Data!$D:$D,AS$2)+COUNTIFS(Data!$J:$J,$A20,Data!$C:$C,AS$1,Data!$D:$D,AS$2)</f>
        <v>0</v>
      </c>
      <c r="AT20" s="5">
        <f>COUNTIFS(Data!$I:$I,$A20,Data!$C:$C,AT$1,Data!$D:$D,AT$2)+COUNTIFS(Data!$J:$J,$A20,Data!$C:$C,AT$1,Data!$D:$D,AT$2)</f>
        <v>0</v>
      </c>
      <c r="AU20" s="5">
        <f>COUNTIFS(Data!$I:$I,$A20,Data!$C:$C,AU$1,Data!$D:$D,AU$2)+COUNTIFS(Data!$J:$J,$A20,Data!$C:$C,AU$1,Data!$D:$D,AU$2)</f>
        <v>0</v>
      </c>
      <c r="AV20" s="5">
        <f>COUNTIFS(Data!$I:$I,$A20,Data!$C:$C,AV$1,Data!$D:$D,AV$2)+COUNTIFS(Data!$J:$J,$A20,Data!$C:$C,AV$1,Data!$D:$D,AV$2)</f>
        <v>0</v>
      </c>
      <c r="AW20" s="5">
        <f>COUNTIFS(Data!$I:$I,$A20,Data!$C:$C,AW$1,Data!$D:$D,AW$2)+COUNTIFS(Data!$J:$J,$A20,Data!$C:$C,AW$1,Data!$D:$D,AW$2)</f>
        <v>0</v>
      </c>
      <c r="AX20" s="5">
        <f>COUNTIFS(Data!$I:$I,$A20,Data!$C:$C,AX$1,Data!$D:$D,AX$2)+COUNTIFS(Data!$J:$J,$A20,Data!$C:$C,AX$1,Data!$D:$D,AX$2)</f>
        <v>0</v>
      </c>
      <c r="AY20" s="5">
        <f>COUNTIFS(Data!$I:$I,$A20,Data!$C:$C,AY$1,Data!$D:$D,AY$2)+COUNTIFS(Data!$J:$J,$A20,Data!$C:$C,AY$1,Data!$D:$D,AY$2)</f>
        <v>0</v>
      </c>
      <c r="AZ20" s="5">
        <f>COUNTIFS(Data!$I:$I,$A20,Data!$C:$C,AZ$1,Data!$D:$D,AZ$2)+COUNTIFS(Data!$J:$J,$A20,Data!$C:$C,AZ$1,Data!$D:$D,AZ$2)</f>
        <v>0</v>
      </c>
      <c r="BA20" s="5">
        <f>COUNTIFS(Data!$I:$I,$A20,Data!$C:$C,BA$1,Data!$D:$D,BA$2)+COUNTIFS(Data!$J:$J,$A20,Data!$C:$C,BA$1,Data!$D:$D,BA$2)</f>
        <v>0</v>
      </c>
      <c r="BB20" s="5">
        <f>COUNTIFS(Data!$I:$I,$A20,Data!$C:$C,BB$1,Data!$D:$D,BB$2)+COUNTIFS(Data!$J:$J,$A20,Data!$C:$C,BB$1,Data!$D:$D,BB$2)</f>
        <v>0</v>
      </c>
      <c r="BC20" s="5">
        <f>COUNTIFS(Data!$I:$I,$A20,Data!$C:$C,BC$1,Data!$D:$D,BC$2)+COUNTIFS(Data!$J:$J,$A20,Data!$C:$C,BC$1,Data!$D:$D,BC$2)</f>
        <v>0</v>
      </c>
      <c r="BD20" s="5">
        <f>COUNTIFS(Data!$I:$I,$A20,Data!$C:$C,BD$1,Data!$D:$D,BD$2)+COUNTIFS(Data!$J:$J,$A20,Data!$C:$C,BD$1,Data!$D:$D,BD$2)</f>
        <v>0</v>
      </c>
      <c r="BE20" s="5">
        <f>COUNTIFS(Data!$I:$I,$A20,Data!$C:$C,BE$1,Data!$D:$D,BE$2)+COUNTIFS(Data!$J:$J,$A20,Data!$C:$C,BE$1,Data!$D:$D,BE$2)</f>
        <v>0</v>
      </c>
      <c r="BF20" s="5">
        <f>COUNTIFS(Data!$I:$I,$A20,Data!$C:$C,BF$1,Data!$D:$D,BF$2)+COUNTIFS(Data!$J:$J,$A20,Data!$C:$C,BF$1,Data!$D:$D,BF$2)</f>
        <v>0</v>
      </c>
      <c r="BG20" s="5">
        <f>COUNTIFS(Data!$I:$I,$A20,Data!$C:$C,BG$1,Data!$D:$D,BG$2)+COUNTIFS(Data!$J:$J,$A20,Data!$C:$C,BG$1,Data!$D:$D,BG$2)</f>
        <v>0</v>
      </c>
      <c r="BH20" s="5">
        <f>COUNTIFS(Data!$I:$I,$A20,Data!$C:$C,BH$1,Data!$D:$D,BH$2)+COUNTIFS(Data!$J:$J,$A20,Data!$C:$C,BH$1,Data!$D:$D,BH$2)</f>
        <v>0</v>
      </c>
      <c r="BI20" s="5">
        <f>COUNTIFS(Data!$I:$I,$A20,Data!$C:$C,BI$1,Data!$D:$D,BI$2)+COUNTIFS(Data!$J:$J,$A20,Data!$C:$C,BI$1,Data!$D:$D,BI$2)</f>
        <v>0</v>
      </c>
      <c r="BJ20" s="5">
        <f>COUNTIFS(Data!$I:$I,$A20,Data!$C:$C,BJ$1,Data!$D:$D,BJ$2)+COUNTIFS(Data!$J:$J,$A20,Data!$C:$C,BJ$1,Data!$D:$D,BJ$2)</f>
        <v>0</v>
      </c>
      <c r="BK20" s="5">
        <f>COUNTIFS(Data!$I:$I,$A20,Data!$C:$C,BK$1,Data!$D:$D,BK$2)+COUNTIFS(Data!$J:$J,$A20,Data!$C:$C,BK$1,Data!$D:$D,BK$2)</f>
        <v>0</v>
      </c>
      <c r="BL20" s="5">
        <f>COUNTIFS(Data!$I:$I,$A20,Data!$C:$C,BL$1,Data!$D:$D,BL$2)+COUNTIFS(Data!$J:$J,$A20,Data!$C:$C,BL$1,Data!$D:$D,BL$2)</f>
        <v>0</v>
      </c>
      <c r="BM20" s="5">
        <f>COUNTIFS(Data!$I:$I,$A20,Data!$C:$C,BM$1,Data!$D:$D,BM$2)+COUNTIFS(Data!$J:$J,$A20,Data!$C:$C,BM$1,Data!$D:$D,BM$2)</f>
        <v>0</v>
      </c>
      <c r="BN20" s="5">
        <f>COUNTIFS(Data!$I:$I,$A20,Data!$C:$C,BN$1,Data!$D:$D,BN$2)+COUNTIFS(Data!$J:$J,$A20,Data!$C:$C,BN$1,Data!$D:$D,BN$2)</f>
        <v>0</v>
      </c>
      <c r="BO20" s="5">
        <f>COUNTIFS(Data!$I:$I,$A20,Data!$C:$C,BO$1,Data!$D:$D,BO$2)+COUNTIFS(Data!$J:$J,$A20,Data!$C:$C,BO$1,Data!$D:$D,BO$2)</f>
        <v>0</v>
      </c>
      <c r="BP20" s="5">
        <f>COUNTIFS(Data!$I:$I,$A20,Data!$C:$C,BP$1,Data!$D:$D,BP$2)+COUNTIFS(Data!$J:$J,$A20,Data!$C:$C,BP$1,Data!$D:$D,BP$2)</f>
        <v>0</v>
      </c>
      <c r="BQ20" s="5">
        <f>COUNTIFS(Data!$I:$I,$A20,Data!$C:$C,BQ$1,Data!$D:$D,BQ$2)+COUNTIFS(Data!$J:$J,$A20,Data!$C:$C,BQ$1,Data!$D:$D,BQ$2)</f>
        <v>0</v>
      </c>
      <c r="BR20" s="5">
        <f>COUNTIFS(Data!$I:$I,$A20,Data!$C:$C,BR$1,Data!$D:$D,BR$2)+COUNTIFS(Data!$J:$J,$A20,Data!$C:$C,BR$1,Data!$D:$D,BR$2)</f>
        <v>0</v>
      </c>
      <c r="BS20" s="5">
        <f>COUNTIFS(Data!$I:$I,$A20,Data!$C:$C,BS$1,Data!$D:$D,BS$2)+COUNTIFS(Data!$J:$J,$A20,Data!$C:$C,BS$1,Data!$D:$D,BS$2)</f>
        <v>0</v>
      </c>
      <c r="BT20" s="5">
        <f>COUNTIFS(Data!$I:$I,$A20,Data!$C:$C,BT$1,Data!$D:$D,BT$2)+COUNTIFS(Data!$J:$J,$A20,Data!$C:$C,BT$1,Data!$D:$D,BT$2)</f>
        <v>0</v>
      </c>
      <c r="BU20" s="5">
        <f>COUNTIFS(Data!$I:$I,$A20,Data!$C:$C,BU$1,Data!$D:$D,BU$2)+COUNTIFS(Data!$J:$J,$A20,Data!$C:$C,BU$1,Data!$D:$D,BU$2)</f>
        <v>0</v>
      </c>
      <c r="BV20" s="5">
        <f>COUNTIFS(Data!$I:$I,$A20,Data!$C:$C,BV$1,Data!$D:$D,BV$2)+COUNTIFS(Data!$J:$J,$A20,Data!$C:$C,BV$1,Data!$D:$D,BV$2)</f>
        <v>0</v>
      </c>
      <c r="BW20" s="5">
        <f>COUNTIFS(Data!$I:$I,$A20,Data!$C:$C,BW$1,Data!$D:$D,BW$2)+COUNTIFS(Data!$J:$J,$A20,Data!$C:$C,BW$1,Data!$D:$D,BW$2)</f>
        <v>0</v>
      </c>
      <c r="BX20" s="5">
        <f>COUNTIFS(Data!$I:$I,$A20,Data!$C:$C,BX$1,Data!$D:$D,BX$2)+COUNTIFS(Data!$J:$J,$A20,Data!$C:$C,BX$1,Data!$D:$D,BX$2)</f>
        <v>0</v>
      </c>
      <c r="BY20" s="5">
        <f>COUNTIFS(Data!$I:$I,$A20,Data!$C:$C,BY$1,Data!$D:$D,BY$2)+COUNTIFS(Data!$J:$J,$A20,Data!$C:$C,BY$1,Data!$D:$D,BY$2)</f>
        <v>0</v>
      </c>
      <c r="BZ20" s="5">
        <f>COUNTIFS(Data!$I:$I,$A20,Data!$C:$C,BZ$1,Data!$D:$D,BZ$2)+COUNTIFS(Data!$J:$J,$A20,Data!$C:$C,BZ$1,Data!$D:$D,BZ$2)</f>
        <v>0</v>
      </c>
      <c r="CA20" s="5">
        <f>COUNTIFS(Data!$I:$I,$A20,Data!$C:$C,CA$1,Data!$D:$D,CA$2)+COUNTIFS(Data!$J:$J,$A20,Data!$C:$C,CA$1,Data!$D:$D,CA$2)</f>
        <v>0</v>
      </c>
      <c r="CB20" s="5">
        <f>COUNTIFS(Data!$I:$I,$A20,Data!$C:$C,CB$1,Data!$D:$D,CB$2)+COUNTIFS(Data!$J:$J,$A20,Data!$C:$C,CB$1,Data!$D:$D,CB$2)</f>
        <v>0</v>
      </c>
      <c r="CC20" s="5">
        <f>COUNTIFS(Data!$I:$I,$A20,Data!$C:$C,CC$1,Data!$D:$D,CC$2)+COUNTIFS(Data!$J:$J,$A20,Data!$C:$C,CC$1,Data!$D:$D,CC$2)</f>
        <v>0</v>
      </c>
      <c r="CD20" s="5">
        <f>COUNTIFS(Data!$I:$I,$A20,Data!$C:$C,CD$1,Data!$D:$D,CD$2)+COUNTIFS(Data!$J:$J,$A20,Data!$C:$C,CD$1,Data!$D:$D,CD$2)</f>
        <v>0</v>
      </c>
      <c r="CE20" s="5">
        <f>COUNTIFS(Data!$I:$I,$A20,Data!$C:$C,CE$1,Data!$D:$D,CE$2)+COUNTIFS(Data!$J:$J,$A20,Data!$C:$C,CE$1,Data!$D:$D,CE$2)</f>
        <v>0</v>
      </c>
      <c r="CF20" s="5">
        <f>COUNTIFS(Data!$I:$I,$A20,Data!$C:$C,CF$1,Data!$D:$D,CF$2)+COUNTIFS(Data!$J:$J,$A20,Data!$C:$C,CF$1,Data!$D:$D,CF$2)</f>
        <v>0</v>
      </c>
      <c r="CG20" s="5">
        <f>COUNTIFS(Data!$I:$I,$A20,Data!$C:$C,CG$1,Data!$D:$D,CG$2)+COUNTIFS(Data!$J:$J,$A20,Data!$C:$C,CG$1,Data!$D:$D,CG$2)</f>
        <v>0</v>
      </c>
      <c r="CH20" s="5">
        <f>COUNTIFS(Data!$I:$I,$A20,Data!$C:$C,CH$1,Data!$D:$D,CH$2)+COUNTIFS(Data!$J:$J,$A20,Data!$C:$C,CH$1,Data!$D:$D,CH$2)</f>
        <v>0</v>
      </c>
      <c r="CI20" s="5">
        <f>COUNTIFS(Data!$I:$I,$A20,Data!$C:$C,CI$1,Data!$D:$D,CI$2)+COUNTIFS(Data!$J:$J,$A20,Data!$C:$C,CI$1,Data!$D:$D,CI$2)</f>
        <v>0</v>
      </c>
      <c r="CJ20" s="5">
        <f>COUNTIFS(Data!$I:$I,$A20,Data!$C:$C,CJ$1,Data!$D:$D,CJ$2)+COUNTIFS(Data!$J:$J,$A20,Data!$C:$C,CJ$1,Data!$D:$D,CJ$2)</f>
        <v>0</v>
      </c>
      <c r="CK20" s="5">
        <f>COUNTIFS(Data!$I:$I,$A20,Data!$C:$C,CK$1,Data!$D:$D,CK$2)+COUNTIFS(Data!$J:$J,$A20,Data!$C:$C,CK$1,Data!$D:$D,CK$2)</f>
        <v>0</v>
      </c>
      <c r="CL20" s="5">
        <f>COUNTIFS(Data!$I:$I,$A20,Data!$C:$C,CL$1,Data!$D:$D,CL$2)+COUNTIFS(Data!$J:$J,$A20,Data!$C:$C,CL$1,Data!$D:$D,CL$2)</f>
        <v>0</v>
      </c>
      <c r="CM20" s="5">
        <f>COUNTIFS(Data!$I:$I,$A20,Data!$C:$C,CM$1,Data!$D:$D,CM$2)+COUNTIFS(Data!$J:$J,$A20,Data!$C:$C,CM$1,Data!$D:$D,CM$2)</f>
        <v>0</v>
      </c>
      <c r="CN20" s="5">
        <f>COUNTIFS(Data!$I:$I,$A20,Data!$C:$C,CN$1,Data!$D:$D,CN$2)+COUNTIFS(Data!$J:$J,$A20,Data!$C:$C,CN$1,Data!$D:$D,CN$2)</f>
        <v>0</v>
      </c>
      <c r="CO20" s="5">
        <f>COUNTIFS(Data!$I:$I,$A20,Data!$C:$C,CO$1,Data!$D:$D,CO$2)+COUNTIFS(Data!$J:$J,$A20,Data!$C:$C,CO$1,Data!$D:$D,CO$2)</f>
        <v>0</v>
      </c>
      <c r="CP20" s="5">
        <f>COUNTIFS(Data!$I:$I,$A20,Data!$C:$C,CP$1,Data!$D:$D,CP$2)+COUNTIFS(Data!$J:$J,$A20,Data!$C:$C,CP$1,Data!$D:$D,CP$2)</f>
        <v>0</v>
      </c>
      <c r="CQ20" s="5">
        <f>COUNTIFS(Data!$I:$I,$A20,Data!$C:$C,CQ$1,Data!$D:$D,CQ$2)+COUNTIFS(Data!$J:$J,$A20,Data!$C:$C,CQ$1,Data!$D:$D,CQ$2)</f>
        <v>0</v>
      </c>
      <c r="CR20" s="5">
        <f>COUNTIFS(Data!$I:$I,$A20,Data!$C:$C,CR$1,Data!$D:$D,CR$2)+COUNTIFS(Data!$J:$J,$A20,Data!$C:$C,CR$1,Data!$D:$D,CR$2)</f>
        <v>0</v>
      </c>
      <c r="CS20" s="5">
        <f>COUNTIFS(Data!$I:$I,$A20,Data!$C:$C,CS$1,Data!$D:$D,CS$2)+COUNTIFS(Data!$J:$J,$A20,Data!$C:$C,CS$1,Data!$D:$D,CS$2)</f>
        <v>0</v>
      </c>
      <c r="CT20" s="5">
        <f>COUNTIFS(Data!$I:$I,$A20,Data!$C:$C,CT$1,Data!$D:$D,CT$2)+COUNTIFS(Data!$J:$J,$A20,Data!$C:$C,CT$1,Data!$D:$D,CT$2)</f>
        <v>0</v>
      </c>
      <c r="CU20" s="5">
        <f>COUNTIFS(Data!$I:$I,$A20,Data!$C:$C,CU$1,Data!$D:$D,CU$2)+COUNTIFS(Data!$J:$J,$A20,Data!$C:$C,CU$1,Data!$D:$D,CU$2)</f>
        <v>0</v>
      </c>
      <c r="CV20" s="5">
        <f>COUNTIFS(Data!$I:$I,$A20,Data!$C:$C,CV$1,Data!$D:$D,CV$2)+COUNTIFS(Data!$J:$J,$A20,Data!$C:$C,CV$1,Data!$D:$D,CV$2)</f>
        <v>0</v>
      </c>
      <c r="CW20" s="5">
        <f t="shared" ref="CW20:CX20" si="19">SUMIF($B$2:$CV$2,CW$2, $B20:$CV20)</f>
        <v>1</v>
      </c>
      <c r="CX20" s="5">
        <f t="shared" si="19"/>
        <v>0</v>
      </c>
      <c r="CY20" s="5">
        <f t="shared" si="3"/>
        <v>1</v>
      </c>
    </row>
    <row r="21">
      <c r="A21" s="5" t="str">
        <f>Countries!A19</f>
        <v>COR</v>
      </c>
      <c r="B21" s="5">
        <f>COUNTIFS(Data!$I:$I,$A21,Data!$C:$C,B$1,Data!$D:$D,B$2)+COUNTIFS(Data!$J:$J,$A21,Data!$C:$C,B$1,Data!$D:$D,B$2)</f>
        <v>0</v>
      </c>
      <c r="C21" s="5">
        <f>COUNTIFS(Data!$I:$I,$A21,Data!$C:$C,C$1,Data!$D:$D,C$2)+COUNTIFS(Data!$J:$J,$A21,Data!$C:$C,C$1,Data!$D:$D,C$2)</f>
        <v>0</v>
      </c>
      <c r="D21" s="5">
        <f>COUNTIFS(Data!$I:$I,$A21,Data!$C:$C,D$1,Data!$D:$D,D$2)+COUNTIFS(Data!$J:$J,$A21,Data!$C:$C,D$1,Data!$D:$D,D$2)</f>
        <v>0</v>
      </c>
      <c r="E21" s="5">
        <f>COUNTIFS(Data!$I:$I,$A21,Data!$C:$C,E$1,Data!$D:$D,E$2)+COUNTIFS(Data!$J:$J,$A21,Data!$C:$C,E$1,Data!$D:$D,E$2)</f>
        <v>0</v>
      </c>
      <c r="F21" s="5">
        <f>COUNTIFS(Data!$I:$I,$A21,Data!$C:$C,F$1,Data!$D:$D,F$2)+COUNTIFS(Data!$J:$J,$A21,Data!$C:$C,F$1,Data!$D:$D,F$2)</f>
        <v>0</v>
      </c>
      <c r="G21" s="5">
        <f>COUNTIFS(Data!$I:$I,$A21,Data!$C:$C,G$1,Data!$D:$D,G$2)+COUNTIFS(Data!$J:$J,$A21,Data!$C:$C,G$1,Data!$D:$D,G$2)</f>
        <v>0</v>
      </c>
      <c r="H21" s="5">
        <f>COUNTIFS(Data!$I:$I,$A21,Data!$C:$C,H$1,Data!$D:$D,H$2)+COUNTIFS(Data!$J:$J,$A21,Data!$C:$C,H$1,Data!$D:$D,H$2)</f>
        <v>0</v>
      </c>
      <c r="I21" s="5">
        <f>COUNTIFS(Data!$I:$I,$A21,Data!$C:$C,I$1,Data!$D:$D,I$2)+COUNTIFS(Data!$J:$J,$A21,Data!$C:$C,I$1,Data!$D:$D,I$2)</f>
        <v>0</v>
      </c>
      <c r="J21" s="5">
        <f>COUNTIFS(Data!$I:$I,$A21,Data!$C:$C,J$1,Data!$D:$D,J$2)+COUNTIFS(Data!$J:$J,$A21,Data!$C:$C,J$1,Data!$D:$D,J$2)</f>
        <v>0</v>
      </c>
      <c r="K21" s="5">
        <f>COUNTIFS(Data!$I:$I,$A21,Data!$C:$C,K$1,Data!$D:$D,K$2)+COUNTIFS(Data!$J:$J,$A21,Data!$C:$C,K$1,Data!$D:$D,K$2)</f>
        <v>0</v>
      </c>
      <c r="L21" s="5">
        <f>COUNTIFS(Data!$I:$I,$A21,Data!$C:$C,L$1,Data!$D:$D,L$2)+COUNTIFS(Data!$J:$J,$A21,Data!$C:$C,L$1,Data!$D:$D,L$2)</f>
        <v>0</v>
      </c>
      <c r="M21" s="5">
        <f>COUNTIFS(Data!$I:$I,$A21,Data!$C:$C,M$1,Data!$D:$D,M$2)+COUNTIFS(Data!$J:$J,$A21,Data!$C:$C,M$1,Data!$D:$D,M$2)</f>
        <v>0</v>
      </c>
      <c r="N21" s="5">
        <f>COUNTIFS(Data!$I:$I,$A21,Data!$C:$C,N$1,Data!$D:$D,N$2)+COUNTIFS(Data!$J:$J,$A21,Data!$C:$C,N$1,Data!$D:$D,N$2)</f>
        <v>0</v>
      </c>
      <c r="O21" s="5">
        <f>COUNTIFS(Data!$I:$I,$A21,Data!$C:$C,O$1,Data!$D:$D,O$2)+COUNTIFS(Data!$J:$J,$A21,Data!$C:$C,O$1,Data!$D:$D,O$2)</f>
        <v>0</v>
      </c>
      <c r="P21" s="5">
        <f>COUNTIFS(Data!$I:$I,$A21,Data!$C:$C,P$1,Data!$D:$D,P$2)+COUNTIFS(Data!$J:$J,$A21,Data!$C:$C,P$1,Data!$D:$D,P$2)</f>
        <v>0</v>
      </c>
      <c r="Q21" s="5">
        <f>COUNTIFS(Data!$I:$I,$A21,Data!$C:$C,Q$1,Data!$D:$D,Q$2)+COUNTIFS(Data!$J:$J,$A21,Data!$C:$C,Q$1,Data!$D:$D,Q$2)</f>
        <v>0</v>
      </c>
      <c r="R21" s="5">
        <f>COUNTIFS(Data!$I:$I,$A21,Data!$C:$C,R$1,Data!$D:$D,R$2)+COUNTIFS(Data!$J:$J,$A21,Data!$C:$C,R$1,Data!$D:$D,R$2)</f>
        <v>0</v>
      </c>
      <c r="S21" s="5">
        <f>COUNTIFS(Data!$I:$I,$A21,Data!$C:$C,S$1,Data!$D:$D,S$2)+COUNTIFS(Data!$J:$J,$A21,Data!$C:$C,S$1,Data!$D:$D,S$2)</f>
        <v>0</v>
      </c>
      <c r="T21" s="5">
        <f>COUNTIFS(Data!$I:$I,$A21,Data!$C:$C,T$1,Data!$D:$D,T$2)+COUNTIFS(Data!$J:$J,$A21,Data!$C:$C,T$1,Data!$D:$D,T$2)</f>
        <v>0</v>
      </c>
      <c r="U21" s="5">
        <f>COUNTIFS(Data!$I:$I,$A21,Data!$C:$C,U$1,Data!$D:$D,U$2)+COUNTIFS(Data!$J:$J,$A21,Data!$C:$C,U$1,Data!$D:$D,U$2)</f>
        <v>0</v>
      </c>
      <c r="V21" s="5">
        <f>COUNTIFS(Data!$I:$I,$A21,Data!$C:$C,V$1,Data!$D:$D,V$2)+COUNTIFS(Data!$J:$J,$A21,Data!$C:$C,V$1,Data!$D:$D,V$2)</f>
        <v>0</v>
      </c>
      <c r="W21" s="5">
        <f>COUNTIFS(Data!$I:$I,$A21,Data!$C:$C,W$1,Data!$D:$D,W$2)+COUNTIFS(Data!$J:$J,$A21,Data!$C:$C,W$1,Data!$D:$D,W$2)</f>
        <v>0</v>
      </c>
      <c r="X21" s="5">
        <f>COUNTIFS(Data!$I:$I,$A21,Data!$C:$C,X$1,Data!$D:$D,X$2)+COUNTIFS(Data!$J:$J,$A21,Data!$C:$C,X$1,Data!$D:$D,X$2)</f>
        <v>0</v>
      </c>
      <c r="Y21" s="5">
        <f>COUNTIFS(Data!$I:$I,$A21,Data!$C:$C,Y$1,Data!$D:$D,Y$2)+COUNTIFS(Data!$J:$J,$A21,Data!$C:$C,Y$1,Data!$D:$D,Y$2)</f>
        <v>0</v>
      </c>
      <c r="Z21" s="5">
        <f>COUNTIFS(Data!$I:$I,$A21,Data!$C:$C,Z$1,Data!$D:$D,Z$2)+COUNTIFS(Data!$J:$J,$A21,Data!$C:$C,Z$1,Data!$D:$D,Z$2)</f>
        <v>0</v>
      </c>
      <c r="AA21" s="5">
        <f>COUNTIFS(Data!$I:$I,$A21,Data!$C:$C,AA$1,Data!$D:$D,AA$2)+COUNTIFS(Data!$J:$J,$A21,Data!$C:$C,AA$1,Data!$D:$D,AA$2)</f>
        <v>0</v>
      </c>
      <c r="AB21" s="5">
        <f>COUNTIFS(Data!$I:$I,$A21,Data!$C:$C,AB$1,Data!$D:$D,AB$2)+COUNTIFS(Data!$J:$J,$A21,Data!$C:$C,AB$1,Data!$D:$D,AB$2)</f>
        <v>0</v>
      </c>
      <c r="AC21" s="5">
        <f>COUNTIFS(Data!$I:$I,$A21,Data!$C:$C,AC$1,Data!$D:$D,AC$2)+COUNTIFS(Data!$J:$J,$A21,Data!$C:$C,AC$1,Data!$D:$D,AC$2)</f>
        <v>0</v>
      </c>
      <c r="AD21" s="5">
        <f>COUNTIFS(Data!$I:$I,$A21,Data!$C:$C,AD$1,Data!$D:$D,AD$2)+COUNTIFS(Data!$J:$J,$A21,Data!$C:$C,AD$1,Data!$D:$D,AD$2)</f>
        <v>0</v>
      </c>
      <c r="AE21" s="5">
        <f>COUNTIFS(Data!$I:$I,$A21,Data!$C:$C,AE$1,Data!$D:$D,AE$2)+COUNTIFS(Data!$J:$J,$A21,Data!$C:$C,AE$1,Data!$D:$D,AE$2)</f>
        <v>0</v>
      </c>
      <c r="AF21" s="5">
        <f>COUNTIFS(Data!$I:$I,$A21,Data!$C:$C,AF$1,Data!$D:$D,AF$2)+COUNTIFS(Data!$J:$J,$A21,Data!$C:$C,AF$1,Data!$D:$D,AF$2)</f>
        <v>0</v>
      </c>
      <c r="AG21" s="5">
        <f>COUNTIFS(Data!$I:$I,$A21,Data!$C:$C,AG$1,Data!$D:$D,AG$2)+COUNTIFS(Data!$J:$J,$A21,Data!$C:$C,AG$1,Data!$D:$D,AG$2)</f>
        <v>0</v>
      </c>
      <c r="AH21" s="5">
        <f>COUNTIFS(Data!$I:$I,$A21,Data!$C:$C,AH$1,Data!$D:$D,AH$2)+COUNTIFS(Data!$J:$J,$A21,Data!$C:$C,AH$1,Data!$D:$D,AH$2)</f>
        <v>0</v>
      </c>
      <c r="AI21" s="5">
        <f>COUNTIFS(Data!$I:$I,$A21,Data!$C:$C,AI$1,Data!$D:$D,AI$2)+COUNTIFS(Data!$J:$J,$A21,Data!$C:$C,AI$1,Data!$D:$D,AI$2)</f>
        <v>0</v>
      </c>
      <c r="AJ21" s="5">
        <f>COUNTIFS(Data!$I:$I,$A21,Data!$C:$C,AJ$1,Data!$D:$D,AJ$2)+COUNTIFS(Data!$J:$J,$A21,Data!$C:$C,AJ$1,Data!$D:$D,AJ$2)</f>
        <v>0</v>
      </c>
      <c r="AK21" s="5">
        <f>COUNTIFS(Data!$I:$I,$A21,Data!$C:$C,AK$1,Data!$D:$D,AK$2)+COUNTIFS(Data!$J:$J,$A21,Data!$C:$C,AK$1,Data!$D:$D,AK$2)</f>
        <v>0</v>
      </c>
      <c r="AL21" s="5">
        <f>COUNTIFS(Data!$I:$I,$A21,Data!$C:$C,AL$1,Data!$D:$D,AL$2)+COUNTIFS(Data!$J:$J,$A21,Data!$C:$C,AL$1,Data!$D:$D,AL$2)</f>
        <v>0</v>
      </c>
      <c r="AM21" s="5">
        <f>COUNTIFS(Data!$I:$I,$A21,Data!$C:$C,AM$1,Data!$D:$D,AM$2)+COUNTIFS(Data!$J:$J,$A21,Data!$C:$C,AM$1,Data!$D:$D,AM$2)</f>
        <v>0</v>
      </c>
      <c r="AN21" s="5">
        <f>COUNTIFS(Data!$I:$I,$A21,Data!$C:$C,AN$1,Data!$D:$D,AN$2)+COUNTIFS(Data!$J:$J,$A21,Data!$C:$C,AN$1,Data!$D:$D,AN$2)</f>
        <v>0</v>
      </c>
      <c r="AO21" s="5">
        <f>COUNTIFS(Data!$I:$I,$A21,Data!$C:$C,AO$1,Data!$D:$D,AO$2)+COUNTIFS(Data!$J:$J,$A21,Data!$C:$C,AO$1,Data!$D:$D,AO$2)</f>
        <v>0</v>
      </c>
      <c r="AP21" s="5">
        <f>COUNTIFS(Data!$I:$I,$A21,Data!$C:$C,AP$1,Data!$D:$D,AP$2)+COUNTIFS(Data!$J:$J,$A21,Data!$C:$C,AP$1,Data!$D:$D,AP$2)</f>
        <v>0</v>
      </c>
      <c r="AQ21" s="5">
        <f>COUNTIFS(Data!$I:$I,$A21,Data!$C:$C,AQ$1,Data!$D:$D,AQ$2)+COUNTIFS(Data!$J:$J,$A21,Data!$C:$C,AQ$1,Data!$D:$D,AQ$2)</f>
        <v>0</v>
      </c>
      <c r="AR21" s="5">
        <f>COUNTIFS(Data!$I:$I,$A21,Data!$C:$C,AR$1,Data!$D:$D,AR$2)+COUNTIFS(Data!$J:$J,$A21,Data!$C:$C,AR$1,Data!$D:$D,AR$2)</f>
        <v>0</v>
      </c>
      <c r="AS21" s="5">
        <f>COUNTIFS(Data!$I:$I,$A21,Data!$C:$C,AS$1,Data!$D:$D,AS$2)+COUNTIFS(Data!$J:$J,$A21,Data!$C:$C,AS$1,Data!$D:$D,AS$2)</f>
        <v>0</v>
      </c>
      <c r="AT21" s="5">
        <f>COUNTIFS(Data!$I:$I,$A21,Data!$C:$C,AT$1,Data!$D:$D,AT$2)+COUNTIFS(Data!$J:$J,$A21,Data!$C:$C,AT$1,Data!$D:$D,AT$2)</f>
        <v>0</v>
      </c>
      <c r="AU21" s="5">
        <f>COUNTIFS(Data!$I:$I,$A21,Data!$C:$C,AU$1,Data!$D:$D,AU$2)+COUNTIFS(Data!$J:$J,$A21,Data!$C:$C,AU$1,Data!$D:$D,AU$2)</f>
        <v>0</v>
      </c>
      <c r="AV21" s="5">
        <f>COUNTIFS(Data!$I:$I,$A21,Data!$C:$C,AV$1,Data!$D:$D,AV$2)+COUNTIFS(Data!$J:$J,$A21,Data!$C:$C,AV$1,Data!$D:$D,AV$2)</f>
        <v>0</v>
      </c>
      <c r="AW21" s="5">
        <f>COUNTIFS(Data!$I:$I,$A21,Data!$C:$C,AW$1,Data!$D:$D,AW$2)+COUNTIFS(Data!$J:$J,$A21,Data!$C:$C,AW$1,Data!$D:$D,AW$2)</f>
        <v>0</v>
      </c>
      <c r="AX21" s="5">
        <f>COUNTIFS(Data!$I:$I,$A21,Data!$C:$C,AX$1,Data!$D:$D,AX$2)+COUNTIFS(Data!$J:$J,$A21,Data!$C:$C,AX$1,Data!$D:$D,AX$2)</f>
        <v>0</v>
      </c>
      <c r="AY21" s="5">
        <f>COUNTIFS(Data!$I:$I,$A21,Data!$C:$C,AY$1,Data!$D:$D,AY$2)+COUNTIFS(Data!$J:$J,$A21,Data!$C:$C,AY$1,Data!$D:$D,AY$2)</f>
        <v>0</v>
      </c>
      <c r="AZ21" s="5">
        <f>COUNTIFS(Data!$I:$I,$A21,Data!$C:$C,AZ$1,Data!$D:$D,AZ$2)+COUNTIFS(Data!$J:$J,$A21,Data!$C:$C,AZ$1,Data!$D:$D,AZ$2)</f>
        <v>0</v>
      </c>
      <c r="BA21" s="5">
        <f>COUNTIFS(Data!$I:$I,$A21,Data!$C:$C,BA$1,Data!$D:$D,BA$2)+COUNTIFS(Data!$J:$J,$A21,Data!$C:$C,BA$1,Data!$D:$D,BA$2)</f>
        <v>0</v>
      </c>
      <c r="BB21" s="5">
        <f>COUNTIFS(Data!$I:$I,$A21,Data!$C:$C,BB$1,Data!$D:$D,BB$2)+COUNTIFS(Data!$J:$J,$A21,Data!$C:$C,BB$1,Data!$D:$D,BB$2)</f>
        <v>0</v>
      </c>
      <c r="BC21" s="5">
        <f>COUNTIFS(Data!$I:$I,$A21,Data!$C:$C,BC$1,Data!$D:$D,BC$2)+COUNTIFS(Data!$J:$J,$A21,Data!$C:$C,BC$1,Data!$D:$D,BC$2)</f>
        <v>0</v>
      </c>
      <c r="BD21" s="5">
        <f>COUNTIFS(Data!$I:$I,$A21,Data!$C:$C,BD$1,Data!$D:$D,BD$2)+COUNTIFS(Data!$J:$J,$A21,Data!$C:$C,BD$1,Data!$D:$D,BD$2)</f>
        <v>0</v>
      </c>
      <c r="BE21" s="5">
        <f>COUNTIFS(Data!$I:$I,$A21,Data!$C:$C,BE$1,Data!$D:$D,BE$2)+COUNTIFS(Data!$J:$J,$A21,Data!$C:$C,BE$1,Data!$D:$D,BE$2)</f>
        <v>0</v>
      </c>
      <c r="BF21" s="5">
        <f>COUNTIFS(Data!$I:$I,$A21,Data!$C:$C,BF$1,Data!$D:$D,BF$2)+COUNTIFS(Data!$J:$J,$A21,Data!$C:$C,BF$1,Data!$D:$D,BF$2)</f>
        <v>0</v>
      </c>
      <c r="BG21" s="5">
        <f>COUNTIFS(Data!$I:$I,$A21,Data!$C:$C,BG$1,Data!$D:$D,BG$2)+COUNTIFS(Data!$J:$J,$A21,Data!$C:$C,BG$1,Data!$D:$D,BG$2)</f>
        <v>0</v>
      </c>
      <c r="BH21" s="5">
        <f>COUNTIFS(Data!$I:$I,$A21,Data!$C:$C,BH$1,Data!$D:$D,BH$2)+COUNTIFS(Data!$J:$J,$A21,Data!$C:$C,BH$1,Data!$D:$D,BH$2)</f>
        <v>0</v>
      </c>
      <c r="BI21" s="5">
        <f>COUNTIFS(Data!$I:$I,$A21,Data!$C:$C,BI$1,Data!$D:$D,BI$2)+COUNTIFS(Data!$J:$J,$A21,Data!$C:$C,BI$1,Data!$D:$D,BI$2)</f>
        <v>0</v>
      </c>
      <c r="BJ21" s="5">
        <f>COUNTIFS(Data!$I:$I,$A21,Data!$C:$C,BJ$1,Data!$D:$D,BJ$2)+COUNTIFS(Data!$J:$J,$A21,Data!$C:$C,BJ$1,Data!$D:$D,BJ$2)</f>
        <v>0</v>
      </c>
      <c r="BK21" s="5">
        <f>COUNTIFS(Data!$I:$I,$A21,Data!$C:$C,BK$1,Data!$D:$D,BK$2)+COUNTIFS(Data!$J:$J,$A21,Data!$C:$C,BK$1,Data!$D:$D,BK$2)</f>
        <v>0</v>
      </c>
      <c r="BL21" s="5">
        <f>COUNTIFS(Data!$I:$I,$A21,Data!$C:$C,BL$1,Data!$D:$D,BL$2)+COUNTIFS(Data!$J:$J,$A21,Data!$C:$C,BL$1,Data!$D:$D,BL$2)</f>
        <v>0</v>
      </c>
      <c r="BM21" s="5">
        <f>COUNTIFS(Data!$I:$I,$A21,Data!$C:$C,BM$1,Data!$D:$D,BM$2)+COUNTIFS(Data!$J:$J,$A21,Data!$C:$C,BM$1,Data!$D:$D,BM$2)</f>
        <v>0</v>
      </c>
      <c r="BN21" s="5">
        <f>COUNTIFS(Data!$I:$I,$A21,Data!$C:$C,BN$1,Data!$D:$D,BN$2)+COUNTIFS(Data!$J:$J,$A21,Data!$C:$C,BN$1,Data!$D:$D,BN$2)</f>
        <v>0</v>
      </c>
      <c r="BO21" s="5">
        <f>COUNTIFS(Data!$I:$I,$A21,Data!$C:$C,BO$1,Data!$D:$D,BO$2)+COUNTIFS(Data!$J:$J,$A21,Data!$C:$C,BO$1,Data!$D:$D,BO$2)</f>
        <v>0</v>
      </c>
      <c r="BP21" s="5">
        <f>COUNTIFS(Data!$I:$I,$A21,Data!$C:$C,BP$1,Data!$D:$D,BP$2)+COUNTIFS(Data!$J:$J,$A21,Data!$C:$C,BP$1,Data!$D:$D,BP$2)</f>
        <v>0</v>
      </c>
      <c r="BQ21" s="5">
        <f>COUNTIFS(Data!$I:$I,$A21,Data!$C:$C,BQ$1,Data!$D:$D,BQ$2)+COUNTIFS(Data!$J:$J,$A21,Data!$C:$C,BQ$1,Data!$D:$D,BQ$2)</f>
        <v>0</v>
      </c>
      <c r="BR21" s="5">
        <f>COUNTIFS(Data!$I:$I,$A21,Data!$C:$C,BR$1,Data!$D:$D,BR$2)+COUNTIFS(Data!$J:$J,$A21,Data!$C:$C,BR$1,Data!$D:$D,BR$2)</f>
        <v>0</v>
      </c>
      <c r="BS21" s="5">
        <f>COUNTIFS(Data!$I:$I,$A21,Data!$C:$C,BS$1,Data!$D:$D,BS$2)+COUNTIFS(Data!$J:$J,$A21,Data!$C:$C,BS$1,Data!$D:$D,BS$2)</f>
        <v>0</v>
      </c>
      <c r="BT21" s="5">
        <f>COUNTIFS(Data!$I:$I,$A21,Data!$C:$C,BT$1,Data!$D:$D,BT$2)+COUNTIFS(Data!$J:$J,$A21,Data!$C:$C,BT$1,Data!$D:$D,BT$2)</f>
        <v>0</v>
      </c>
      <c r="BU21" s="5">
        <f>COUNTIFS(Data!$I:$I,$A21,Data!$C:$C,BU$1,Data!$D:$D,BU$2)+COUNTIFS(Data!$J:$J,$A21,Data!$C:$C,BU$1,Data!$D:$D,BU$2)</f>
        <v>0</v>
      </c>
      <c r="BV21" s="5">
        <f>COUNTIFS(Data!$I:$I,$A21,Data!$C:$C,BV$1,Data!$D:$D,BV$2)+COUNTIFS(Data!$J:$J,$A21,Data!$C:$C,BV$1,Data!$D:$D,BV$2)</f>
        <v>0</v>
      </c>
      <c r="BW21" s="5">
        <f>COUNTIFS(Data!$I:$I,$A21,Data!$C:$C,BW$1,Data!$D:$D,BW$2)+COUNTIFS(Data!$J:$J,$A21,Data!$C:$C,BW$1,Data!$D:$D,BW$2)</f>
        <v>0</v>
      </c>
      <c r="BX21" s="5">
        <f>COUNTIFS(Data!$I:$I,$A21,Data!$C:$C,BX$1,Data!$D:$D,BX$2)+COUNTIFS(Data!$J:$J,$A21,Data!$C:$C,BX$1,Data!$D:$D,BX$2)</f>
        <v>0</v>
      </c>
      <c r="BY21" s="5">
        <f>COUNTIFS(Data!$I:$I,$A21,Data!$C:$C,BY$1,Data!$D:$D,BY$2)+COUNTIFS(Data!$J:$J,$A21,Data!$C:$C,BY$1,Data!$D:$D,BY$2)</f>
        <v>0</v>
      </c>
      <c r="BZ21" s="5">
        <f>COUNTIFS(Data!$I:$I,$A21,Data!$C:$C,BZ$1,Data!$D:$D,BZ$2)+COUNTIFS(Data!$J:$J,$A21,Data!$C:$C,BZ$1,Data!$D:$D,BZ$2)</f>
        <v>0</v>
      </c>
      <c r="CA21" s="5">
        <f>COUNTIFS(Data!$I:$I,$A21,Data!$C:$C,CA$1,Data!$D:$D,CA$2)+COUNTIFS(Data!$J:$J,$A21,Data!$C:$C,CA$1,Data!$D:$D,CA$2)</f>
        <v>0</v>
      </c>
      <c r="CB21" s="5">
        <f>COUNTIFS(Data!$I:$I,$A21,Data!$C:$C,CB$1,Data!$D:$D,CB$2)+COUNTIFS(Data!$J:$J,$A21,Data!$C:$C,CB$1,Data!$D:$D,CB$2)</f>
        <v>0</v>
      </c>
      <c r="CC21" s="5">
        <f>COUNTIFS(Data!$I:$I,$A21,Data!$C:$C,CC$1,Data!$D:$D,CC$2)+COUNTIFS(Data!$J:$J,$A21,Data!$C:$C,CC$1,Data!$D:$D,CC$2)</f>
        <v>0</v>
      </c>
      <c r="CD21" s="5">
        <f>COUNTIFS(Data!$I:$I,$A21,Data!$C:$C,CD$1,Data!$D:$D,CD$2)+COUNTIFS(Data!$J:$J,$A21,Data!$C:$C,CD$1,Data!$D:$D,CD$2)</f>
        <v>0</v>
      </c>
      <c r="CE21" s="5">
        <f>COUNTIFS(Data!$I:$I,$A21,Data!$C:$C,CE$1,Data!$D:$D,CE$2)+COUNTIFS(Data!$J:$J,$A21,Data!$C:$C,CE$1,Data!$D:$D,CE$2)</f>
        <v>0</v>
      </c>
      <c r="CF21" s="5">
        <f>COUNTIFS(Data!$I:$I,$A21,Data!$C:$C,CF$1,Data!$D:$D,CF$2)+COUNTIFS(Data!$J:$J,$A21,Data!$C:$C,CF$1,Data!$D:$D,CF$2)</f>
        <v>0</v>
      </c>
      <c r="CG21" s="5">
        <f>COUNTIFS(Data!$I:$I,$A21,Data!$C:$C,CG$1,Data!$D:$D,CG$2)+COUNTIFS(Data!$J:$J,$A21,Data!$C:$C,CG$1,Data!$D:$D,CG$2)</f>
        <v>0</v>
      </c>
      <c r="CH21" s="5">
        <f>COUNTIFS(Data!$I:$I,$A21,Data!$C:$C,CH$1,Data!$D:$D,CH$2)+COUNTIFS(Data!$J:$J,$A21,Data!$C:$C,CH$1,Data!$D:$D,CH$2)</f>
        <v>0</v>
      </c>
      <c r="CI21" s="5">
        <f>COUNTIFS(Data!$I:$I,$A21,Data!$C:$C,CI$1,Data!$D:$D,CI$2)+COUNTIFS(Data!$J:$J,$A21,Data!$C:$C,CI$1,Data!$D:$D,CI$2)</f>
        <v>0</v>
      </c>
      <c r="CJ21" s="5">
        <f>COUNTIFS(Data!$I:$I,$A21,Data!$C:$C,CJ$1,Data!$D:$D,CJ$2)+COUNTIFS(Data!$J:$J,$A21,Data!$C:$C,CJ$1,Data!$D:$D,CJ$2)</f>
        <v>0</v>
      </c>
      <c r="CK21" s="5">
        <f>COUNTIFS(Data!$I:$I,$A21,Data!$C:$C,CK$1,Data!$D:$D,CK$2)+COUNTIFS(Data!$J:$J,$A21,Data!$C:$C,CK$1,Data!$D:$D,CK$2)</f>
        <v>0</v>
      </c>
      <c r="CL21" s="5">
        <f>COUNTIFS(Data!$I:$I,$A21,Data!$C:$C,CL$1,Data!$D:$D,CL$2)+COUNTIFS(Data!$J:$J,$A21,Data!$C:$C,CL$1,Data!$D:$D,CL$2)</f>
        <v>0</v>
      </c>
      <c r="CM21" s="5">
        <f>COUNTIFS(Data!$I:$I,$A21,Data!$C:$C,CM$1,Data!$D:$D,CM$2)+COUNTIFS(Data!$J:$J,$A21,Data!$C:$C,CM$1,Data!$D:$D,CM$2)</f>
        <v>0</v>
      </c>
      <c r="CN21" s="5">
        <f>COUNTIFS(Data!$I:$I,$A21,Data!$C:$C,CN$1,Data!$D:$D,CN$2)+COUNTIFS(Data!$J:$J,$A21,Data!$C:$C,CN$1,Data!$D:$D,CN$2)</f>
        <v>0</v>
      </c>
      <c r="CO21" s="5">
        <f>COUNTIFS(Data!$I:$I,$A21,Data!$C:$C,CO$1,Data!$D:$D,CO$2)+COUNTIFS(Data!$J:$J,$A21,Data!$C:$C,CO$1,Data!$D:$D,CO$2)</f>
        <v>0</v>
      </c>
      <c r="CP21" s="5">
        <f>COUNTIFS(Data!$I:$I,$A21,Data!$C:$C,CP$1,Data!$D:$D,CP$2)+COUNTIFS(Data!$J:$J,$A21,Data!$C:$C,CP$1,Data!$D:$D,CP$2)</f>
        <v>0</v>
      </c>
      <c r="CQ21" s="5">
        <f>COUNTIFS(Data!$I:$I,$A21,Data!$C:$C,CQ$1,Data!$D:$D,CQ$2)+COUNTIFS(Data!$J:$J,$A21,Data!$C:$C,CQ$1,Data!$D:$D,CQ$2)</f>
        <v>0</v>
      </c>
      <c r="CR21" s="5">
        <f>COUNTIFS(Data!$I:$I,$A21,Data!$C:$C,CR$1,Data!$D:$D,CR$2)+COUNTIFS(Data!$J:$J,$A21,Data!$C:$C,CR$1,Data!$D:$D,CR$2)</f>
        <v>0</v>
      </c>
      <c r="CS21" s="5">
        <f>COUNTIFS(Data!$I:$I,$A21,Data!$C:$C,CS$1,Data!$D:$D,CS$2)+COUNTIFS(Data!$J:$J,$A21,Data!$C:$C,CS$1,Data!$D:$D,CS$2)</f>
        <v>0</v>
      </c>
      <c r="CT21" s="5">
        <f>COUNTIFS(Data!$I:$I,$A21,Data!$C:$C,CT$1,Data!$D:$D,CT$2)+COUNTIFS(Data!$J:$J,$A21,Data!$C:$C,CT$1,Data!$D:$D,CT$2)</f>
        <v>0</v>
      </c>
      <c r="CU21" s="5">
        <f>COUNTIFS(Data!$I:$I,$A21,Data!$C:$C,CU$1,Data!$D:$D,CU$2)+COUNTIFS(Data!$J:$J,$A21,Data!$C:$C,CU$1,Data!$D:$D,CU$2)</f>
        <v>0</v>
      </c>
      <c r="CV21" s="5">
        <f>COUNTIFS(Data!$I:$I,$A21,Data!$C:$C,CV$1,Data!$D:$D,CV$2)+COUNTIFS(Data!$J:$J,$A21,Data!$C:$C,CV$1,Data!$D:$D,CV$2)</f>
        <v>0</v>
      </c>
      <c r="CW21" s="5">
        <f t="shared" ref="CW21:CX21" si="20">SUMIF($B$2:$CV$2,CW$2, $B21:$CV21)</f>
        <v>0</v>
      </c>
      <c r="CX21" s="5">
        <f t="shared" si="20"/>
        <v>0</v>
      </c>
      <c r="CY21" s="5">
        <f t="shared" si="3"/>
        <v>0</v>
      </c>
    </row>
    <row r="22">
      <c r="A22" s="5" t="str">
        <f>Countries!A20</f>
        <v>CRO</v>
      </c>
      <c r="B22" s="5">
        <f>COUNTIFS(Data!$I:$I,$A22,Data!$C:$C,B$1,Data!$D:$D,B$2)+COUNTIFS(Data!$J:$J,$A22,Data!$C:$C,B$1,Data!$D:$D,B$2)</f>
        <v>0</v>
      </c>
      <c r="C22" s="5">
        <f>COUNTIFS(Data!$I:$I,$A22,Data!$C:$C,C$1,Data!$D:$D,C$2)+COUNTIFS(Data!$J:$J,$A22,Data!$C:$C,C$1,Data!$D:$D,C$2)</f>
        <v>0</v>
      </c>
      <c r="D22" s="5">
        <f>COUNTIFS(Data!$I:$I,$A22,Data!$C:$C,D$1,Data!$D:$D,D$2)+COUNTIFS(Data!$J:$J,$A22,Data!$C:$C,D$1,Data!$D:$D,D$2)</f>
        <v>0</v>
      </c>
      <c r="E22" s="5">
        <f>COUNTIFS(Data!$I:$I,$A22,Data!$C:$C,E$1,Data!$D:$D,E$2)+COUNTIFS(Data!$J:$J,$A22,Data!$C:$C,E$1,Data!$D:$D,E$2)</f>
        <v>0</v>
      </c>
      <c r="F22" s="5">
        <f>COUNTIFS(Data!$I:$I,$A22,Data!$C:$C,F$1,Data!$D:$D,F$2)+COUNTIFS(Data!$J:$J,$A22,Data!$C:$C,F$1,Data!$D:$D,F$2)</f>
        <v>0</v>
      </c>
      <c r="G22" s="5">
        <f>COUNTIFS(Data!$I:$I,$A22,Data!$C:$C,G$1,Data!$D:$D,G$2)+COUNTIFS(Data!$J:$J,$A22,Data!$C:$C,G$1,Data!$D:$D,G$2)</f>
        <v>0</v>
      </c>
      <c r="H22" s="5">
        <f>COUNTIFS(Data!$I:$I,$A22,Data!$C:$C,H$1,Data!$D:$D,H$2)+COUNTIFS(Data!$J:$J,$A22,Data!$C:$C,H$1,Data!$D:$D,H$2)</f>
        <v>0</v>
      </c>
      <c r="I22" s="5">
        <f>COUNTIFS(Data!$I:$I,$A22,Data!$C:$C,I$1,Data!$D:$D,I$2)+COUNTIFS(Data!$J:$J,$A22,Data!$C:$C,I$1,Data!$D:$D,I$2)</f>
        <v>0</v>
      </c>
      <c r="J22" s="5">
        <f>COUNTIFS(Data!$I:$I,$A22,Data!$C:$C,J$1,Data!$D:$D,J$2)+COUNTIFS(Data!$J:$J,$A22,Data!$C:$C,J$1,Data!$D:$D,J$2)</f>
        <v>0</v>
      </c>
      <c r="K22" s="5">
        <f>COUNTIFS(Data!$I:$I,$A22,Data!$C:$C,K$1,Data!$D:$D,K$2)+COUNTIFS(Data!$J:$J,$A22,Data!$C:$C,K$1,Data!$D:$D,K$2)</f>
        <v>0</v>
      </c>
      <c r="L22" s="5">
        <f>COUNTIFS(Data!$I:$I,$A22,Data!$C:$C,L$1,Data!$D:$D,L$2)+COUNTIFS(Data!$J:$J,$A22,Data!$C:$C,L$1,Data!$D:$D,L$2)</f>
        <v>0</v>
      </c>
      <c r="M22" s="5">
        <f>COUNTIFS(Data!$I:$I,$A22,Data!$C:$C,M$1,Data!$D:$D,M$2)+COUNTIFS(Data!$J:$J,$A22,Data!$C:$C,M$1,Data!$D:$D,M$2)</f>
        <v>0</v>
      </c>
      <c r="N22" s="5">
        <f>COUNTIFS(Data!$I:$I,$A22,Data!$C:$C,N$1,Data!$D:$D,N$2)+COUNTIFS(Data!$J:$J,$A22,Data!$C:$C,N$1,Data!$D:$D,N$2)</f>
        <v>0</v>
      </c>
      <c r="O22" s="5">
        <f>COUNTIFS(Data!$I:$I,$A22,Data!$C:$C,O$1,Data!$D:$D,O$2)+COUNTIFS(Data!$J:$J,$A22,Data!$C:$C,O$1,Data!$D:$D,O$2)</f>
        <v>0</v>
      </c>
      <c r="P22" s="5">
        <f>COUNTIFS(Data!$I:$I,$A22,Data!$C:$C,P$1,Data!$D:$D,P$2)+COUNTIFS(Data!$J:$J,$A22,Data!$C:$C,P$1,Data!$D:$D,P$2)</f>
        <v>0</v>
      </c>
      <c r="Q22" s="5">
        <f>COUNTIFS(Data!$I:$I,$A22,Data!$C:$C,Q$1,Data!$D:$D,Q$2)+COUNTIFS(Data!$J:$J,$A22,Data!$C:$C,Q$1,Data!$D:$D,Q$2)</f>
        <v>0</v>
      </c>
      <c r="R22" s="5">
        <f>COUNTIFS(Data!$I:$I,$A22,Data!$C:$C,R$1,Data!$D:$D,R$2)+COUNTIFS(Data!$J:$J,$A22,Data!$C:$C,R$1,Data!$D:$D,R$2)</f>
        <v>0</v>
      </c>
      <c r="S22" s="5">
        <f>COUNTIFS(Data!$I:$I,$A22,Data!$C:$C,S$1,Data!$D:$D,S$2)+COUNTIFS(Data!$J:$J,$A22,Data!$C:$C,S$1,Data!$D:$D,S$2)</f>
        <v>0</v>
      </c>
      <c r="T22" s="5">
        <f>COUNTIFS(Data!$I:$I,$A22,Data!$C:$C,T$1,Data!$D:$D,T$2)+COUNTIFS(Data!$J:$J,$A22,Data!$C:$C,T$1,Data!$D:$D,T$2)</f>
        <v>0</v>
      </c>
      <c r="U22" s="5">
        <f>COUNTIFS(Data!$I:$I,$A22,Data!$C:$C,U$1,Data!$D:$D,U$2)+COUNTIFS(Data!$J:$J,$A22,Data!$C:$C,U$1,Data!$D:$D,U$2)</f>
        <v>0</v>
      </c>
      <c r="V22" s="5">
        <f>COUNTIFS(Data!$I:$I,$A22,Data!$C:$C,V$1,Data!$D:$D,V$2)+COUNTIFS(Data!$J:$J,$A22,Data!$C:$C,V$1,Data!$D:$D,V$2)</f>
        <v>0</v>
      </c>
      <c r="W22" s="5">
        <f>COUNTIFS(Data!$I:$I,$A22,Data!$C:$C,W$1,Data!$D:$D,W$2)+COUNTIFS(Data!$J:$J,$A22,Data!$C:$C,W$1,Data!$D:$D,W$2)</f>
        <v>0</v>
      </c>
      <c r="X22" s="5">
        <f>COUNTIFS(Data!$I:$I,$A22,Data!$C:$C,X$1,Data!$D:$D,X$2)+COUNTIFS(Data!$J:$J,$A22,Data!$C:$C,X$1,Data!$D:$D,X$2)</f>
        <v>0</v>
      </c>
      <c r="Y22" s="5">
        <f>COUNTIFS(Data!$I:$I,$A22,Data!$C:$C,Y$1,Data!$D:$D,Y$2)+COUNTIFS(Data!$J:$J,$A22,Data!$C:$C,Y$1,Data!$D:$D,Y$2)</f>
        <v>0</v>
      </c>
      <c r="Z22" s="5">
        <f>COUNTIFS(Data!$I:$I,$A22,Data!$C:$C,Z$1,Data!$D:$D,Z$2)+COUNTIFS(Data!$J:$J,$A22,Data!$C:$C,Z$1,Data!$D:$D,Z$2)</f>
        <v>0</v>
      </c>
      <c r="AA22" s="5">
        <f>COUNTIFS(Data!$I:$I,$A22,Data!$C:$C,AA$1,Data!$D:$D,AA$2)+COUNTIFS(Data!$J:$J,$A22,Data!$C:$C,AA$1,Data!$D:$D,AA$2)</f>
        <v>0</v>
      </c>
      <c r="AB22" s="5">
        <f>COUNTIFS(Data!$I:$I,$A22,Data!$C:$C,AB$1,Data!$D:$D,AB$2)+COUNTIFS(Data!$J:$J,$A22,Data!$C:$C,AB$1,Data!$D:$D,AB$2)</f>
        <v>0</v>
      </c>
      <c r="AC22" s="5">
        <f>COUNTIFS(Data!$I:$I,$A22,Data!$C:$C,AC$1,Data!$D:$D,AC$2)+COUNTIFS(Data!$J:$J,$A22,Data!$C:$C,AC$1,Data!$D:$D,AC$2)</f>
        <v>0</v>
      </c>
      <c r="AD22" s="5">
        <f>COUNTIFS(Data!$I:$I,$A22,Data!$C:$C,AD$1,Data!$D:$D,AD$2)+COUNTIFS(Data!$J:$J,$A22,Data!$C:$C,AD$1,Data!$D:$D,AD$2)</f>
        <v>0</v>
      </c>
      <c r="AE22" s="5">
        <f>COUNTIFS(Data!$I:$I,$A22,Data!$C:$C,AE$1,Data!$D:$D,AE$2)+COUNTIFS(Data!$J:$J,$A22,Data!$C:$C,AE$1,Data!$D:$D,AE$2)</f>
        <v>0</v>
      </c>
      <c r="AF22" s="5">
        <f>COUNTIFS(Data!$I:$I,$A22,Data!$C:$C,AF$1,Data!$D:$D,AF$2)+COUNTIFS(Data!$J:$J,$A22,Data!$C:$C,AF$1,Data!$D:$D,AF$2)</f>
        <v>0</v>
      </c>
      <c r="AG22" s="5">
        <f>COUNTIFS(Data!$I:$I,$A22,Data!$C:$C,AG$1,Data!$D:$D,AG$2)+COUNTIFS(Data!$J:$J,$A22,Data!$C:$C,AG$1,Data!$D:$D,AG$2)</f>
        <v>0</v>
      </c>
      <c r="AH22" s="5">
        <f>COUNTIFS(Data!$I:$I,$A22,Data!$C:$C,AH$1,Data!$D:$D,AH$2)+COUNTIFS(Data!$J:$J,$A22,Data!$C:$C,AH$1,Data!$D:$D,AH$2)</f>
        <v>0</v>
      </c>
      <c r="AI22" s="5">
        <f>COUNTIFS(Data!$I:$I,$A22,Data!$C:$C,AI$1,Data!$D:$D,AI$2)+COUNTIFS(Data!$J:$J,$A22,Data!$C:$C,AI$1,Data!$D:$D,AI$2)</f>
        <v>0</v>
      </c>
      <c r="AJ22" s="5">
        <f>COUNTIFS(Data!$I:$I,$A22,Data!$C:$C,AJ$1,Data!$D:$D,AJ$2)+COUNTIFS(Data!$J:$J,$A22,Data!$C:$C,AJ$1,Data!$D:$D,AJ$2)</f>
        <v>0</v>
      </c>
      <c r="AK22" s="5">
        <f>COUNTIFS(Data!$I:$I,$A22,Data!$C:$C,AK$1,Data!$D:$D,AK$2)+COUNTIFS(Data!$J:$J,$A22,Data!$C:$C,AK$1,Data!$D:$D,AK$2)</f>
        <v>0</v>
      </c>
      <c r="AL22" s="5">
        <f>COUNTIFS(Data!$I:$I,$A22,Data!$C:$C,AL$1,Data!$D:$D,AL$2)+COUNTIFS(Data!$J:$J,$A22,Data!$C:$C,AL$1,Data!$D:$D,AL$2)</f>
        <v>0</v>
      </c>
      <c r="AM22" s="5">
        <f>COUNTIFS(Data!$I:$I,$A22,Data!$C:$C,AM$1,Data!$D:$D,AM$2)+COUNTIFS(Data!$J:$J,$A22,Data!$C:$C,AM$1,Data!$D:$D,AM$2)</f>
        <v>0</v>
      </c>
      <c r="AN22" s="5">
        <f>COUNTIFS(Data!$I:$I,$A22,Data!$C:$C,AN$1,Data!$D:$D,AN$2)+COUNTIFS(Data!$J:$J,$A22,Data!$C:$C,AN$1,Data!$D:$D,AN$2)</f>
        <v>0</v>
      </c>
      <c r="AO22" s="5">
        <f>COUNTIFS(Data!$I:$I,$A22,Data!$C:$C,AO$1,Data!$D:$D,AO$2)+COUNTIFS(Data!$J:$J,$A22,Data!$C:$C,AO$1,Data!$D:$D,AO$2)</f>
        <v>0</v>
      </c>
      <c r="AP22" s="5">
        <f>COUNTIFS(Data!$I:$I,$A22,Data!$C:$C,AP$1,Data!$D:$D,AP$2)+COUNTIFS(Data!$J:$J,$A22,Data!$C:$C,AP$1,Data!$D:$D,AP$2)</f>
        <v>0</v>
      </c>
      <c r="AQ22" s="5">
        <f>COUNTIFS(Data!$I:$I,$A22,Data!$C:$C,AQ$1,Data!$D:$D,AQ$2)+COUNTIFS(Data!$J:$J,$A22,Data!$C:$C,AQ$1,Data!$D:$D,AQ$2)</f>
        <v>0</v>
      </c>
      <c r="AR22" s="5">
        <f>COUNTIFS(Data!$I:$I,$A22,Data!$C:$C,AR$1,Data!$D:$D,AR$2)+COUNTIFS(Data!$J:$J,$A22,Data!$C:$C,AR$1,Data!$D:$D,AR$2)</f>
        <v>0</v>
      </c>
      <c r="AS22" s="5">
        <f>COUNTIFS(Data!$I:$I,$A22,Data!$C:$C,AS$1,Data!$D:$D,AS$2)+COUNTIFS(Data!$J:$J,$A22,Data!$C:$C,AS$1,Data!$D:$D,AS$2)</f>
        <v>0</v>
      </c>
      <c r="AT22" s="5">
        <f>COUNTIFS(Data!$I:$I,$A22,Data!$C:$C,AT$1,Data!$D:$D,AT$2)+COUNTIFS(Data!$J:$J,$A22,Data!$C:$C,AT$1,Data!$D:$D,AT$2)</f>
        <v>0</v>
      </c>
      <c r="AU22" s="5">
        <f>COUNTIFS(Data!$I:$I,$A22,Data!$C:$C,AU$1,Data!$D:$D,AU$2)+COUNTIFS(Data!$J:$J,$A22,Data!$C:$C,AU$1,Data!$D:$D,AU$2)</f>
        <v>0</v>
      </c>
      <c r="AV22" s="5">
        <f>COUNTIFS(Data!$I:$I,$A22,Data!$C:$C,AV$1,Data!$D:$D,AV$2)+COUNTIFS(Data!$J:$J,$A22,Data!$C:$C,AV$1,Data!$D:$D,AV$2)</f>
        <v>0</v>
      </c>
      <c r="AW22" s="5">
        <f>COUNTIFS(Data!$I:$I,$A22,Data!$C:$C,AW$1,Data!$D:$D,AW$2)+COUNTIFS(Data!$J:$J,$A22,Data!$C:$C,AW$1,Data!$D:$D,AW$2)</f>
        <v>0</v>
      </c>
      <c r="AX22" s="5">
        <f>COUNTIFS(Data!$I:$I,$A22,Data!$C:$C,AX$1,Data!$D:$D,AX$2)+COUNTIFS(Data!$J:$J,$A22,Data!$C:$C,AX$1,Data!$D:$D,AX$2)</f>
        <v>0</v>
      </c>
      <c r="AY22" s="5">
        <f>COUNTIFS(Data!$I:$I,$A22,Data!$C:$C,AY$1,Data!$D:$D,AY$2)+COUNTIFS(Data!$J:$J,$A22,Data!$C:$C,AY$1,Data!$D:$D,AY$2)</f>
        <v>0</v>
      </c>
      <c r="AZ22" s="5">
        <f>COUNTIFS(Data!$I:$I,$A22,Data!$C:$C,AZ$1,Data!$D:$D,AZ$2)+COUNTIFS(Data!$J:$J,$A22,Data!$C:$C,AZ$1,Data!$D:$D,AZ$2)</f>
        <v>0</v>
      </c>
      <c r="BA22" s="5">
        <f>COUNTIFS(Data!$I:$I,$A22,Data!$C:$C,BA$1,Data!$D:$D,BA$2)+COUNTIFS(Data!$J:$J,$A22,Data!$C:$C,BA$1,Data!$D:$D,BA$2)</f>
        <v>0</v>
      </c>
      <c r="BB22" s="5">
        <f>COUNTIFS(Data!$I:$I,$A22,Data!$C:$C,BB$1,Data!$D:$D,BB$2)+COUNTIFS(Data!$J:$J,$A22,Data!$C:$C,BB$1,Data!$D:$D,BB$2)</f>
        <v>0</v>
      </c>
      <c r="BC22" s="5">
        <f>COUNTIFS(Data!$I:$I,$A22,Data!$C:$C,BC$1,Data!$D:$D,BC$2)+COUNTIFS(Data!$J:$J,$A22,Data!$C:$C,BC$1,Data!$D:$D,BC$2)</f>
        <v>0</v>
      </c>
      <c r="BD22" s="5">
        <f>COUNTIFS(Data!$I:$I,$A22,Data!$C:$C,BD$1,Data!$D:$D,BD$2)+COUNTIFS(Data!$J:$J,$A22,Data!$C:$C,BD$1,Data!$D:$D,BD$2)</f>
        <v>0</v>
      </c>
      <c r="BE22" s="5">
        <f>COUNTIFS(Data!$I:$I,$A22,Data!$C:$C,BE$1,Data!$D:$D,BE$2)+COUNTIFS(Data!$J:$J,$A22,Data!$C:$C,BE$1,Data!$D:$D,BE$2)</f>
        <v>0</v>
      </c>
      <c r="BF22" s="5">
        <f>COUNTIFS(Data!$I:$I,$A22,Data!$C:$C,BF$1,Data!$D:$D,BF$2)+COUNTIFS(Data!$J:$J,$A22,Data!$C:$C,BF$1,Data!$D:$D,BF$2)</f>
        <v>0</v>
      </c>
      <c r="BG22" s="5">
        <f>COUNTIFS(Data!$I:$I,$A22,Data!$C:$C,BG$1,Data!$D:$D,BG$2)+COUNTIFS(Data!$J:$J,$A22,Data!$C:$C,BG$1,Data!$D:$D,BG$2)</f>
        <v>0</v>
      </c>
      <c r="BH22" s="5">
        <f>COUNTIFS(Data!$I:$I,$A22,Data!$C:$C,BH$1,Data!$D:$D,BH$2)+COUNTIFS(Data!$J:$J,$A22,Data!$C:$C,BH$1,Data!$D:$D,BH$2)</f>
        <v>0</v>
      </c>
      <c r="BI22" s="5">
        <f>COUNTIFS(Data!$I:$I,$A22,Data!$C:$C,BI$1,Data!$D:$D,BI$2)+COUNTIFS(Data!$J:$J,$A22,Data!$C:$C,BI$1,Data!$D:$D,BI$2)</f>
        <v>1</v>
      </c>
      <c r="BJ22" s="5">
        <f>COUNTIFS(Data!$I:$I,$A22,Data!$C:$C,BJ$1,Data!$D:$D,BJ$2)+COUNTIFS(Data!$J:$J,$A22,Data!$C:$C,BJ$1,Data!$D:$D,BJ$2)</f>
        <v>0</v>
      </c>
      <c r="BK22" s="5">
        <f>COUNTIFS(Data!$I:$I,$A22,Data!$C:$C,BK$1,Data!$D:$D,BK$2)+COUNTIFS(Data!$J:$J,$A22,Data!$C:$C,BK$1,Data!$D:$D,BK$2)</f>
        <v>0</v>
      </c>
      <c r="BL22" s="5">
        <f>COUNTIFS(Data!$I:$I,$A22,Data!$C:$C,BL$1,Data!$D:$D,BL$2)+COUNTIFS(Data!$J:$J,$A22,Data!$C:$C,BL$1,Data!$D:$D,BL$2)</f>
        <v>0</v>
      </c>
      <c r="BM22" s="5">
        <f>COUNTIFS(Data!$I:$I,$A22,Data!$C:$C,BM$1,Data!$D:$D,BM$2)+COUNTIFS(Data!$J:$J,$A22,Data!$C:$C,BM$1,Data!$D:$D,BM$2)</f>
        <v>0</v>
      </c>
      <c r="BN22" s="5">
        <f>COUNTIFS(Data!$I:$I,$A22,Data!$C:$C,BN$1,Data!$D:$D,BN$2)+COUNTIFS(Data!$J:$J,$A22,Data!$C:$C,BN$1,Data!$D:$D,BN$2)</f>
        <v>0</v>
      </c>
      <c r="BO22" s="5">
        <f>COUNTIFS(Data!$I:$I,$A22,Data!$C:$C,BO$1,Data!$D:$D,BO$2)+COUNTIFS(Data!$J:$J,$A22,Data!$C:$C,BO$1,Data!$D:$D,BO$2)</f>
        <v>0</v>
      </c>
      <c r="BP22" s="5">
        <f>COUNTIFS(Data!$I:$I,$A22,Data!$C:$C,BP$1,Data!$D:$D,BP$2)+COUNTIFS(Data!$J:$J,$A22,Data!$C:$C,BP$1,Data!$D:$D,BP$2)</f>
        <v>0</v>
      </c>
      <c r="BQ22" s="5">
        <f>COUNTIFS(Data!$I:$I,$A22,Data!$C:$C,BQ$1,Data!$D:$D,BQ$2)+COUNTIFS(Data!$J:$J,$A22,Data!$C:$C,BQ$1,Data!$D:$D,BQ$2)</f>
        <v>0</v>
      </c>
      <c r="BR22" s="5">
        <f>COUNTIFS(Data!$I:$I,$A22,Data!$C:$C,BR$1,Data!$D:$D,BR$2)+COUNTIFS(Data!$J:$J,$A22,Data!$C:$C,BR$1,Data!$D:$D,BR$2)</f>
        <v>0</v>
      </c>
      <c r="BS22" s="5">
        <f>COUNTIFS(Data!$I:$I,$A22,Data!$C:$C,BS$1,Data!$D:$D,BS$2)+COUNTIFS(Data!$J:$J,$A22,Data!$C:$C,BS$1,Data!$D:$D,BS$2)</f>
        <v>0</v>
      </c>
      <c r="BT22" s="5">
        <f>COUNTIFS(Data!$I:$I,$A22,Data!$C:$C,BT$1,Data!$D:$D,BT$2)+COUNTIFS(Data!$J:$J,$A22,Data!$C:$C,BT$1,Data!$D:$D,BT$2)</f>
        <v>0</v>
      </c>
      <c r="BU22" s="5">
        <f>COUNTIFS(Data!$I:$I,$A22,Data!$C:$C,BU$1,Data!$D:$D,BU$2)+COUNTIFS(Data!$J:$J,$A22,Data!$C:$C,BU$1,Data!$D:$D,BU$2)</f>
        <v>0</v>
      </c>
      <c r="BV22" s="5">
        <f>COUNTIFS(Data!$I:$I,$A22,Data!$C:$C,BV$1,Data!$D:$D,BV$2)+COUNTIFS(Data!$J:$J,$A22,Data!$C:$C,BV$1,Data!$D:$D,BV$2)</f>
        <v>0</v>
      </c>
      <c r="BW22" s="5">
        <f>COUNTIFS(Data!$I:$I,$A22,Data!$C:$C,BW$1,Data!$D:$D,BW$2)+COUNTIFS(Data!$J:$J,$A22,Data!$C:$C,BW$1,Data!$D:$D,BW$2)</f>
        <v>0</v>
      </c>
      <c r="BX22" s="5">
        <f>COUNTIFS(Data!$I:$I,$A22,Data!$C:$C,BX$1,Data!$D:$D,BX$2)+COUNTIFS(Data!$J:$J,$A22,Data!$C:$C,BX$1,Data!$D:$D,BX$2)</f>
        <v>0</v>
      </c>
      <c r="BY22" s="5">
        <f>COUNTIFS(Data!$I:$I,$A22,Data!$C:$C,BY$1,Data!$D:$D,BY$2)+COUNTIFS(Data!$J:$J,$A22,Data!$C:$C,BY$1,Data!$D:$D,BY$2)</f>
        <v>0</v>
      </c>
      <c r="BZ22" s="5">
        <f>COUNTIFS(Data!$I:$I,$A22,Data!$C:$C,BZ$1,Data!$D:$D,BZ$2)+COUNTIFS(Data!$J:$J,$A22,Data!$C:$C,BZ$1,Data!$D:$D,BZ$2)</f>
        <v>0</v>
      </c>
      <c r="CA22" s="5">
        <f>COUNTIFS(Data!$I:$I,$A22,Data!$C:$C,CA$1,Data!$D:$D,CA$2)+COUNTIFS(Data!$J:$J,$A22,Data!$C:$C,CA$1,Data!$D:$D,CA$2)</f>
        <v>0</v>
      </c>
      <c r="CB22" s="5">
        <f>COUNTIFS(Data!$I:$I,$A22,Data!$C:$C,CB$1,Data!$D:$D,CB$2)+COUNTIFS(Data!$J:$J,$A22,Data!$C:$C,CB$1,Data!$D:$D,CB$2)</f>
        <v>0</v>
      </c>
      <c r="CC22" s="5">
        <f>COUNTIFS(Data!$I:$I,$A22,Data!$C:$C,CC$1,Data!$D:$D,CC$2)+COUNTIFS(Data!$J:$J,$A22,Data!$C:$C,CC$1,Data!$D:$D,CC$2)</f>
        <v>0</v>
      </c>
      <c r="CD22" s="5">
        <f>COUNTIFS(Data!$I:$I,$A22,Data!$C:$C,CD$1,Data!$D:$D,CD$2)+COUNTIFS(Data!$J:$J,$A22,Data!$C:$C,CD$1,Data!$D:$D,CD$2)</f>
        <v>0</v>
      </c>
      <c r="CE22" s="5">
        <f>COUNTIFS(Data!$I:$I,$A22,Data!$C:$C,CE$1,Data!$D:$D,CE$2)+COUNTIFS(Data!$J:$J,$A22,Data!$C:$C,CE$1,Data!$D:$D,CE$2)</f>
        <v>1</v>
      </c>
      <c r="CF22" s="5">
        <f>COUNTIFS(Data!$I:$I,$A22,Data!$C:$C,CF$1,Data!$D:$D,CF$2)+COUNTIFS(Data!$J:$J,$A22,Data!$C:$C,CF$1,Data!$D:$D,CF$2)</f>
        <v>0</v>
      </c>
      <c r="CG22" s="5">
        <f>COUNTIFS(Data!$I:$I,$A22,Data!$C:$C,CG$1,Data!$D:$D,CG$2)+COUNTIFS(Data!$J:$J,$A22,Data!$C:$C,CG$1,Data!$D:$D,CG$2)</f>
        <v>0</v>
      </c>
      <c r="CH22" s="5">
        <f>COUNTIFS(Data!$I:$I,$A22,Data!$C:$C,CH$1,Data!$D:$D,CH$2)+COUNTIFS(Data!$J:$J,$A22,Data!$C:$C,CH$1,Data!$D:$D,CH$2)</f>
        <v>0</v>
      </c>
      <c r="CI22" s="5">
        <f>COUNTIFS(Data!$I:$I,$A22,Data!$C:$C,CI$1,Data!$D:$D,CI$2)+COUNTIFS(Data!$J:$J,$A22,Data!$C:$C,CI$1,Data!$D:$D,CI$2)</f>
        <v>0</v>
      </c>
      <c r="CJ22" s="5">
        <f>COUNTIFS(Data!$I:$I,$A22,Data!$C:$C,CJ$1,Data!$D:$D,CJ$2)+COUNTIFS(Data!$J:$J,$A22,Data!$C:$C,CJ$1,Data!$D:$D,CJ$2)</f>
        <v>0</v>
      </c>
      <c r="CK22" s="5">
        <f>COUNTIFS(Data!$I:$I,$A22,Data!$C:$C,CK$1,Data!$D:$D,CK$2)+COUNTIFS(Data!$J:$J,$A22,Data!$C:$C,CK$1,Data!$D:$D,CK$2)</f>
        <v>0</v>
      </c>
      <c r="CL22" s="5">
        <f>COUNTIFS(Data!$I:$I,$A22,Data!$C:$C,CL$1,Data!$D:$D,CL$2)+COUNTIFS(Data!$J:$J,$A22,Data!$C:$C,CL$1,Data!$D:$D,CL$2)</f>
        <v>0</v>
      </c>
      <c r="CM22" s="5">
        <f>COUNTIFS(Data!$I:$I,$A22,Data!$C:$C,CM$1,Data!$D:$D,CM$2)+COUNTIFS(Data!$J:$J,$A22,Data!$C:$C,CM$1,Data!$D:$D,CM$2)</f>
        <v>0</v>
      </c>
      <c r="CN22" s="5">
        <f>COUNTIFS(Data!$I:$I,$A22,Data!$C:$C,CN$1,Data!$D:$D,CN$2)+COUNTIFS(Data!$J:$J,$A22,Data!$C:$C,CN$1,Data!$D:$D,CN$2)</f>
        <v>0</v>
      </c>
      <c r="CO22" s="5">
        <f>COUNTIFS(Data!$I:$I,$A22,Data!$C:$C,CO$1,Data!$D:$D,CO$2)+COUNTIFS(Data!$J:$J,$A22,Data!$C:$C,CO$1,Data!$D:$D,CO$2)</f>
        <v>0</v>
      </c>
      <c r="CP22" s="5">
        <f>COUNTIFS(Data!$I:$I,$A22,Data!$C:$C,CP$1,Data!$D:$D,CP$2)+COUNTIFS(Data!$J:$J,$A22,Data!$C:$C,CP$1,Data!$D:$D,CP$2)</f>
        <v>0</v>
      </c>
      <c r="CQ22" s="5">
        <f>COUNTIFS(Data!$I:$I,$A22,Data!$C:$C,CQ$1,Data!$D:$D,CQ$2)+COUNTIFS(Data!$J:$J,$A22,Data!$C:$C,CQ$1,Data!$D:$D,CQ$2)</f>
        <v>0</v>
      </c>
      <c r="CR22" s="5">
        <f>COUNTIFS(Data!$I:$I,$A22,Data!$C:$C,CR$1,Data!$D:$D,CR$2)+COUNTIFS(Data!$J:$J,$A22,Data!$C:$C,CR$1,Data!$D:$D,CR$2)</f>
        <v>0</v>
      </c>
      <c r="CS22" s="5">
        <f>COUNTIFS(Data!$I:$I,$A22,Data!$C:$C,CS$1,Data!$D:$D,CS$2)+COUNTIFS(Data!$J:$J,$A22,Data!$C:$C,CS$1,Data!$D:$D,CS$2)</f>
        <v>0</v>
      </c>
      <c r="CT22" s="5">
        <f>COUNTIFS(Data!$I:$I,$A22,Data!$C:$C,CT$1,Data!$D:$D,CT$2)+COUNTIFS(Data!$J:$J,$A22,Data!$C:$C,CT$1,Data!$D:$D,CT$2)</f>
        <v>0</v>
      </c>
      <c r="CU22" s="5">
        <f>COUNTIFS(Data!$I:$I,$A22,Data!$C:$C,CU$1,Data!$D:$D,CU$2)+COUNTIFS(Data!$J:$J,$A22,Data!$C:$C,CU$1,Data!$D:$D,CU$2)</f>
        <v>0</v>
      </c>
      <c r="CV22" s="5">
        <f>COUNTIFS(Data!$I:$I,$A22,Data!$C:$C,CV$1,Data!$D:$D,CV$2)+COUNTIFS(Data!$J:$J,$A22,Data!$C:$C,CV$1,Data!$D:$D,CV$2)</f>
        <v>0</v>
      </c>
      <c r="CW22" s="5">
        <f t="shared" ref="CW22:CX22" si="21">SUMIF($B$2:$CV$2,CW$2, $B22:$CV22)</f>
        <v>2</v>
      </c>
      <c r="CX22" s="5">
        <f t="shared" si="21"/>
        <v>0</v>
      </c>
      <c r="CY22" s="5">
        <f t="shared" si="3"/>
        <v>2</v>
      </c>
    </row>
    <row r="23">
      <c r="A23" s="5" t="str">
        <f>Countries!A21</f>
        <v>CUB</v>
      </c>
      <c r="B23" s="5">
        <f>COUNTIFS(Data!$I:$I,$A23,Data!$C:$C,B$1,Data!$D:$D,B$2)+COUNTIFS(Data!$J:$J,$A23,Data!$C:$C,B$1,Data!$D:$D,B$2)</f>
        <v>0</v>
      </c>
      <c r="C23" s="5">
        <f>COUNTIFS(Data!$I:$I,$A23,Data!$C:$C,C$1,Data!$D:$D,C$2)+COUNTIFS(Data!$J:$J,$A23,Data!$C:$C,C$1,Data!$D:$D,C$2)</f>
        <v>0</v>
      </c>
      <c r="D23" s="5">
        <f>COUNTIFS(Data!$I:$I,$A23,Data!$C:$C,D$1,Data!$D:$D,D$2)+COUNTIFS(Data!$J:$J,$A23,Data!$C:$C,D$1,Data!$D:$D,D$2)</f>
        <v>0</v>
      </c>
      <c r="E23" s="5">
        <f>COUNTIFS(Data!$I:$I,$A23,Data!$C:$C,E$1,Data!$D:$D,E$2)+COUNTIFS(Data!$J:$J,$A23,Data!$C:$C,E$1,Data!$D:$D,E$2)</f>
        <v>0</v>
      </c>
      <c r="F23" s="5">
        <f>COUNTIFS(Data!$I:$I,$A23,Data!$C:$C,F$1,Data!$D:$D,F$2)+COUNTIFS(Data!$J:$J,$A23,Data!$C:$C,F$1,Data!$D:$D,F$2)</f>
        <v>0</v>
      </c>
      <c r="G23" s="5">
        <f>COUNTIFS(Data!$I:$I,$A23,Data!$C:$C,G$1,Data!$D:$D,G$2)+COUNTIFS(Data!$J:$J,$A23,Data!$C:$C,G$1,Data!$D:$D,G$2)</f>
        <v>0</v>
      </c>
      <c r="H23" s="5">
        <f>COUNTIFS(Data!$I:$I,$A23,Data!$C:$C,H$1,Data!$D:$D,H$2)+COUNTIFS(Data!$J:$J,$A23,Data!$C:$C,H$1,Data!$D:$D,H$2)</f>
        <v>0</v>
      </c>
      <c r="I23" s="5">
        <f>COUNTIFS(Data!$I:$I,$A23,Data!$C:$C,I$1,Data!$D:$D,I$2)+COUNTIFS(Data!$J:$J,$A23,Data!$C:$C,I$1,Data!$D:$D,I$2)</f>
        <v>0</v>
      </c>
      <c r="J23" s="5">
        <f>COUNTIFS(Data!$I:$I,$A23,Data!$C:$C,J$1,Data!$D:$D,J$2)+COUNTIFS(Data!$J:$J,$A23,Data!$C:$C,J$1,Data!$D:$D,J$2)</f>
        <v>1</v>
      </c>
      <c r="K23" s="5">
        <f>COUNTIFS(Data!$I:$I,$A23,Data!$C:$C,K$1,Data!$D:$D,K$2)+COUNTIFS(Data!$J:$J,$A23,Data!$C:$C,K$1,Data!$D:$D,K$2)</f>
        <v>0</v>
      </c>
      <c r="L23" s="5">
        <f>COUNTIFS(Data!$I:$I,$A23,Data!$C:$C,L$1,Data!$D:$D,L$2)+COUNTIFS(Data!$J:$J,$A23,Data!$C:$C,L$1,Data!$D:$D,L$2)</f>
        <v>1</v>
      </c>
      <c r="M23" s="5">
        <f>COUNTIFS(Data!$I:$I,$A23,Data!$C:$C,M$1,Data!$D:$D,M$2)+COUNTIFS(Data!$J:$J,$A23,Data!$C:$C,M$1,Data!$D:$D,M$2)</f>
        <v>0</v>
      </c>
      <c r="N23" s="5">
        <f>COUNTIFS(Data!$I:$I,$A23,Data!$C:$C,N$1,Data!$D:$D,N$2)+COUNTIFS(Data!$J:$J,$A23,Data!$C:$C,N$1,Data!$D:$D,N$2)</f>
        <v>0</v>
      </c>
      <c r="O23" s="5">
        <f>COUNTIFS(Data!$I:$I,$A23,Data!$C:$C,O$1,Data!$D:$D,O$2)+COUNTIFS(Data!$J:$J,$A23,Data!$C:$C,O$1,Data!$D:$D,O$2)</f>
        <v>0</v>
      </c>
      <c r="P23" s="5">
        <f>COUNTIFS(Data!$I:$I,$A23,Data!$C:$C,P$1,Data!$D:$D,P$2)+COUNTIFS(Data!$J:$J,$A23,Data!$C:$C,P$1,Data!$D:$D,P$2)</f>
        <v>0</v>
      </c>
      <c r="Q23" s="5">
        <f>COUNTIFS(Data!$I:$I,$A23,Data!$C:$C,Q$1,Data!$D:$D,Q$2)+COUNTIFS(Data!$J:$J,$A23,Data!$C:$C,Q$1,Data!$D:$D,Q$2)</f>
        <v>0</v>
      </c>
      <c r="R23" s="5">
        <f>COUNTIFS(Data!$I:$I,$A23,Data!$C:$C,R$1,Data!$D:$D,R$2)+COUNTIFS(Data!$J:$J,$A23,Data!$C:$C,R$1,Data!$D:$D,R$2)</f>
        <v>0</v>
      </c>
      <c r="S23" s="5">
        <f>COUNTIFS(Data!$I:$I,$A23,Data!$C:$C,S$1,Data!$D:$D,S$2)+COUNTIFS(Data!$J:$J,$A23,Data!$C:$C,S$1,Data!$D:$D,S$2)</f>
        <v>0</v>
      </c>
      <c r="T23" s="5">
        <f>COUNTIFS(Data!$I:$I,$A23,Data!$C:$C,T$1,Data!$D:$D,T$2)+COUNTIFS(Data!$J:$J,$A23,Data!$C:$C,T$1,Data!$D:$D,T$2)</f>
        <v>0</v>
      </c>
      <c r="U23" s="5">
        <f>COUNTIFS(Data!$I:$I,$A23,Data!$C:$C,U$1,Data!$D:$D,U$2)+COUNTIFS(Data!$J:$J,$A23,Data!$C:$C,U$1,Data!$D:$D,U$2)</f>
        <v>0</v>
      </c>
      <c r="V23" s="5">
        <f>COUNTIFS(Data!$I:$I,$A23,Data!$C:$C,V$1,Data!$D:$D,V$2)+COUNTIFS(Data!$J:$J,$A23,Data!$C:$C,V$1,Data!$D:$D,V$2)</f>
        <v>1</v>
      </c>
      <c r="W23" s="5">
        <f>COUNTIFS(Data!$I:$I,$A23,Data!$C:$C,W$1,Data!$D:$D,W$2)+COUNTIFS(Data!$J:$J,$A23,Data!$C:$C,W$1,Data!$D:$D,W$2)</f>
        <v>0</v>
      </c>
      <c r="X23" s="5">
        <f>COUNTIFS(Data!$I:$I,$A23,Data!$C:$C,X$1,Data!$D:$D,X$2)+COUNTIFS(Data!$J:$J,$A23,Data!$C:$C,X$1,Data!$D:$D,X$2)</f>
        <v>0</v>
      </c>
      <c r="Y23" s="5">
        <f>COUNTIFS(Data!$I:$I,$A23,Data!$C:$C,Y$1,Data!$D:$D,Y$2)+COUNTIFS(Data!$J:$J,$A23,Data!$C:$C,Y$1,Data!$D:$D,Y$2)</f>
        <v>0</v>
      </c>
      <c r="Z23" s="5">
        <f>COUNTIFS(Data!$I:$I,$A23,Data!$C:$C,Z$1,Data!$D:$D,Z$2)+COUNTIFS(Data!$J:$J,$A23,Data!$C:$C,Z$1,Data!$D:$D,Z$2)</f>
        <v>0</v>
      </c>
      <c r="AA23" s="5">
        <f>COUNTIFS(Data!$I:$I,$A23,Data!$C:$C,AA$1,Data!$D:$D,AA$2)+COUNTIFS(Data!$J:$J,$A23,Data!$C:$C,AA$1,Data!$D:$D,AA$2)</f>
        <v>0</v>
      </c>
      <c r="AB23" s="5">
        <f>COUNTIFS(Data!$I:$I,$A23,Data!$C:$C,AB$1,Data!$D:$D,AB$2)+COUNTIFS(Data!$J:$J,$A23,Data!$C:$C,AB$1,Data!$D:$D,AB$2)</f>
        <v>0</v>
      </c>
      <c r="AC23" s="5">
        <f>COUNTIFS(Data!$I:$I,$A23,Data!$C:$C,AC$1,Data!$D:$D,AC$2)+COUNTIFS(Data!$J:$J,$A23,Data!$C:$C,AC$1,Data!$D:$D,AC$2)</f>
        <v>0</v>
      </c>
      <c r="AD23" s="5">
        <f>COUNTIFS(Data!$I:$I,$A23,Data!$C:$C,AD$1,Data!$D:$D,AD$2)+COUNTIFS(Data!$J:$J,$A23,Data!$C:$C,AD$1,Data!$D:$D,AD$2)</f>
        <v>0</v>
      </c>
      <c r="AE23" s="5">
        <f>COUNTIFS(Data!$I:$I,$A23,Data!$C:$C,AE$1,Data!$D:$D,AE$2)+COUNTIFS(Data!$J:$J,$A23,Data!$C:$C,AE$1,Data!$D:$D,AE$2)</f>
        <v>0</v>
      </c>
      <c r="AF23" s="5">
        <f>COUNTIFS(Data!$I:$I,$A23,Data!$C:$C,AF$1,Data!$D:$D,AF$2)+COUNTIFS(Data!$J:$J,$A23,Data!$C:$C,AF$1,Data!$D:$D,AF$2)</f>
        <v>0</v>
      </c>
      <c r="AG23" s="5">
        <f>COUNTIFS(Data!$I:$I,$A23,Data!$C:$C,AG$1,Data!$D:$D,AG$2)+COUNTIFS(Data!$J:$J,$A23,Data!$C:$C,AG$1,Data!$D:$D,AG$2)</f>
        <v>0</v>
      </c>
      <c r="AH23" s="5">
        <f>COUNTIFS(Data!$I:$I,$A23,Data!$C:$C,AH$1,Data!$D:$D,AH$2)+COUNTIFS(Data!$J:$J,$A23,Data!$C:$C,AH$1,Data!$D:$D,AH$2)</f>
        <v>0</v>
      </c>
      <c r="AI23" s="5">
        <f>COUNTIFS(Data!$I:$I,$A23,Data!$C:$C,AI$1,Data!$D:$D,AI$2)+COUNTIFS(Data!$J:$J,$A23,Data!$C:$C,AI$1,Data!$D:$D,AI$2)</f>
        <v>0</v>
      </c>
      <c r="AJ23" s="5">
        <f>COUNTIFS(Data!$I:$I,$A23,Data!$C:$C,AJ$1,Data!$D:$D,AJ$2)+COUNTIFS(Data!$J:$J,$A23,Data!$C:$C,AJ$1,Data!$D:$D,AJ$2)</f>
        <v>0</v>
      </c>
      <c r="AK23" s="5">
        <f>COUNTIFS(Data!$I:$I,$A23,Data!$C:$C,AK$1,Data!$D:$D,AK$2)+COUNTIFS(Data!$J:$J,$A23,Data!$C:$C,AK$1,Data!$D:$D,AK$2)</f>
        <v>0</v>
      </c>
      <c r="AL23" s="5">
        <f>COUNTIFS(Data!$I:$I,$A23,Data!$C:$C,AL$1,Data!$D:$D,AL$2)+COUNTIFS(Data!$J:$J,$A23,Data!$C:$C,AL$1,Data!$D:$D,AL$2)</f>
        <v>0</v>
      </c>
      <c r="AM23" s="5">
        <f>COUNTIFS(Data!$I:$I,$A23,Data!$C:$C,AM$1,Data!$D:$D,AM$2)+COUNTIFS(Data!$J:$J,$A23,Data!$C:$C,AM$1,Data!$D:$D,AM$2)</f>
        <v>0</v>
      </c>
      <c r="AN23" s="5">
        <f>COUNTIFS(Data!$I:$I,$A23,Data!$C:$C,AN$1,Data!$D:$D,AN$2)+COUNTIFS(Data!$J:$J,$A23,Data!$C:$C,AN$1,Data!$D:$D,AN$2)</f>
        <v>0</v>
      </c>
      <c r="AO23" s="5">
        <f>COUNTIFS(Data!$I:$I,$A23,Data!$C:$C,AO$1,Data!$D:$D,AO$2)+COUNTIFS(Data!$J:$J,$A23,Data!$C:$C,AO$1,Data!$D:$D,AO$2)</f>
        <v>0</v>
      </c>
      <c r="AP23" s="5">
        <f>COUNTIFS(Data!$I:$I,$A23,Data!$C:$C,AP$1,Data!$D:$D,AP$2)+COUNTIFS(Data!$J:$J,$A23,Data!$C:$C,AP$1,Data!$D:$D,AP$2)</f>
        <v>0</v>
      </c>
      <c r="AQ23" s="5">
        <f>COUNTIFS(Data!$I:$I,$A23,Data!$C:$C,AQ$1,Data!$D:$D,AQ$2)+COUNTIFS(Data!$J:$J,$A23,Data!$C:$C,AQ$1,Data!$D:$D,AQ$2)</f>
        <v>0</v>
      </c>
      <c r="AR23" s="5">
        <f>COUNTIFS(Data!$I:$I,$A23,Data!$C:$C,AR$1,Data!$D:$D,AR$2)+COUNTIFS(Data!$J:$J,$A23,Data!$C:$C,AR$1,Data!$D:$D,AR$2)</f>
        <v>0</v>
      </c>
      <c r="AS23" s="5">
        <f>COUNTIFS(Data!$I:$I,$A23,Data!$C:$C,AS$1,Data!$D:$D,AS$2)+COUNTIFS(Data!$J:$J,$A23,Data!$C:$C,AS$1,Data!$D:$D,AS$2)</f>
        <v>0</v>
      </c>
      <c r="AT23" s="5">
        <f>COUNTIFS(Data!$I:$I,$A23,Data!$C:$C,AT$1,Data!$D:$D,AT$2)+COUNTIFS(Data!$J:$J,$A23,Data!$C:$C,AT$1,Data!$D:$D,AT$2)</f>
        <v>0</v>
      </c>
      <c r="AU23" s="5">
        <f>COUNTIFS(Data!$I:$I,$A23,Data!$C:$C,AU$1,Data!$D:$D,AU$2)+COUNTIFS(Data!$J:$J,$A23,Data!$C:$C,AU$1,Data!$D:$D,AU$2)</f>
        <v>0</v>
      </c>
      <c r="AV23" s="5">
        <f>COUNTIFS(Data!$I:$I,$A23,Data!$C:$C,AV$1,Data!$D:$D,AV$2)+COUNTIFS(Data!$J:$J,$A23,Data!$C:$C,AV$1,Data!$D:$D,AV$2)</f>
        <v>0</v>
      </c>
      <c r="AW23" s="5">
        <f>COUNTIFS(Data!$I:$I,$A23,Data!$C:$C,AW$1,Data!$D:$D,AW$2)+COUNTIFS(Data!$J:$J,$A23,Data!$C:$C,AW$1,Data!$D:$D,AW$2)</f>
        <v>0</v>
      </c>
      <c r="AX23" s="5">
        <f>COUNTIFS(Data!$I:$I,$A23,Data!$C:$C,AX$1,Data!$D:$D,AX$2)+COUNTIFS(Data!$J:$J,$A23,Data!$C:$C,AX$1,Data!$D:$D,AX$2)</f>
        <v>0</v>
      </c>
      <c r="AY23" s="5">
        <f>COUNTIFS(Data!$I:$I,$A23,Data!$C:$C,AY$1,Data!$D:$D,AY$2)+COUNTIFS(Data!$J:$J,$A23,Data!$C:$C,AY$1,Data!$D:$D,AY$2)</f>
        <v>0</v>
      </c>
      <c r="AZ23" s="5">
        <f>COUNTIFS(Data!$I:$I,$A23,Data!$C:$C,AZ$1,Data!$D:$D,AZ$2)+COUNTIFS(Data!$J:$J,$A23,Data!$C:$C,AZ$1,Data!$D:$D,AZ$2)</f>
        <v>0</v>
      </c>
      <c r="BA23" s="5">
        <f>COUNTIFS(Data!$I:$I,$A23,Data!$C:$C,BA$1,Data!$D:$D,BA$2)+COUNTIFS(Data!$J:$J,$A23,Data!$C:$C,BA$1,Data!$D:$D,BA$2)</f>
        <v>0</v>
      </c>
      <c r="BB23" s="5">
        <f>COUNTIFS(Data!$I:$I,$A23,Data!$C:$C,BB$1,Data!$D:$D,BB$2)+COUNTIFS(Data!$J:$J,$A23,Data!$C:$C,BB$1,Data!$D:$D,BB$2)</f>
        <v>0</v>
      </c>
      <c r="BC23" s="5">
        <f>COUNTIFS(Data!$I:$I,$A23,Data!$C:$C,BC$1,Data!$D:$D,BC$2)+COUNTIFS(Data!$J:$J,$A23,Data!$C:$C,BC$1,Data!$D:$D,BC$2)</f>
        <v>0</v>
      </c>
      <c r="BD23" s="5">
        <f>COUNTIFS(Data!$I:$I,$A23,Data!$C:$C,BD$1,Data!$D:$D,BD$2)+COUNTIFS(Data!$J:$J,$A23,Data!$C:$C,BD$1,Data!$D:$D,BD$2)</f>
        <v>0</v>
      </c>
      <c r="BE23" s="5">
        <f>COUNTIFS(Data!$I:$I,$A23,Data!$C:$C,BE$1,Data!$D:$D,BE$2)+COUNTIFS(Data!$J:$J,$A23,Data!$C:$C,BE$1,Data!$D:$D,BE$2)</f>
        <v>0</v>
      </c>
      <c r="BF23" s="5">
        <f>COUNTIFS(Data!$I:$I,$A23,Data!$C:$C,BF$1,Data!$D:$D,BF$2)+COUNTIFS(Data!$J:$J,$A23,Data!$C:$C,BF$1,Data!$D:$D,BF$2)</f>
        <v>0</v>
      </c>
      <c r="BG23" s="5">
        <f>COUNTIFS(Data!$I:$I,$A23,Data!$C:$C,BG$1,Data!$D:$D,BG$2)+COUNTIFS(Data!$J:$J,$A23,Data!$C:$C,BG$1,Data!$D:$D,BG$2)</f>
        <v>0</v>
      </c>
      <c r="BH23" s="5">
        <f>COUNTIFS(Data!$I:$I,$A23,Data!$C:$C,BH$1,Data!$D:$D,BH$2)+COUNTIFS(Data!$J:$J,$A23,Data!$C:$C,BH$1,Data!$D:$D,BH$2)</f>
        <v>0</v>
      </c>
      <c r="BI23" s="5">
        <f>COUNTIFS(Data!$I:$I,$A23,Data!$C:$C,BI$1,Data!$D:$D,BI$2)+COUNTIFS(Data!$J:$J,$A23,Data!$C:$C,BI$1,Data!$D:$D,BI$2)</f>
        <v>0</v>
      </c>
      <c r="BJ23" s="5">
        <f>COUNTIFS(Data!$I:$I,$A23,Data!$C:$C,BJ$1,Data!$D:$D,BJ$2)+COUNTIFS(Data!$J:$J,$A23,Data!$C:$C,BJ$1,Data!$D:$D,BJ$2)</f>
        <v>0</v>
      </c>
      <c r="BK23" s="5">
        <f>COUNTIFS(Data!$I:$I,$A23,Data!$C:$C,BK$1,Data!$D:$D,BK$2)+COUNTIFS(Data!$J:$J,$A23,Data!$C:$C,BK$1,Data!$D:$D,BK$2)</f>
        <v>0</v>
      </c>
      <c r="BL23" s="5">
        <f>COUNTIFS(Data!$I:$I,$A23,Data!$C:$C,BL$1,Data!$D:$D,BL$2)+COUNTIFS(Data!$J:$J,$A23,Data!$C:$C,BL$1,Data!$D:$D,BL$2)</f>
        <v>0</v>
      </c>
      <c r="BM23" s="5">
        <f>COUNTIFS(Data!$I:$I,$A23,Data!$C:$C,BM$1,Data!$D:$D,BM$2)+COUNTIFS(Data!$J:$J,$A23,Data!$C:$C,BM$1,Data!$D:$D,BM$2)</f>
        <v>0</v>
      </c>
      <c r="BN23" s="5">
        <f>COUNTIFS(Data!$I:$I,$A23,Data!$C:$C,BN$1,Data!$D:$D,BN$2)+COUNTIFS(Data!$J:$J,$A23,Data!$C:$C,BN$1,Data!$D:$D,BN$2)</f>
        <v>0</v>
      </c>
      <c r="BO23" s="5">
        <f>COUNTIFS(Data!$I:$I,$A23,Data!$C:$C,BO$1,Data!$D:$D,BO$2)+COUNTIFS(Data!$J:$J,$A23,Data!$C:$C,BO$1,Data!$D:$D,BO$2)</f>
        <v>0</v>
      </c>
      <c r="BP23" s="5">
        <f>COUNTIFS(Data!$I:$I,$A23,Data!$C:$C,BP$1,Data!$D:$D,BP$2)+COUNTIFS(Data!$J:$J,$A23,Data!$C:$C,BP$1,Data!$D:$D,BP$2)</f>
        <v>0</v>
      </c>
      <c r="BQ23" s="5">
        <f>COUNTIFS(Data!$I:$I,$A23,Data!$C:$C,BQ$1,Data!$D:$D,BQ$2)+COUNTIFS(Data!$J:$J,$A23,Data!$C:$C,BQ$1,Data!$D:$D,BQ$2)</f>
        <v>0</v>
      </c>
      <c r="BR23" s="5">
        <f>COUNTIFS(Data!$I:$I,$A23,Data!$C:$C,BR$1,Data!$D:$D,BR$2)+COUNTIFS(Data!$J:$J,$A23,Data!$C:$C,BR$1,Data!$D:$D,BR$2)</f>
        <v>0</v>
      </c>
      <c r="BS23" s="5">
        <f>COUNTIFS(Data!$I:$I,$A23,Data!$C:$C,BS$1,Data!$D:$D,BS$2)+COUNTIFS(Data!$J:$J,$A23,Data!$C:$C,BS$1,Data!$D:$D,BS$2)</f>
        <v>0</v>
      </c>
      <c r="BT23" s="5">
        <f>COUNTIFS(Data!$I:$I,$A23,Data!$C:$C,BT$1,Data!$D:$D,BT$2)+COUNTIFS(Data!$J:$J,$A23,Data!$C:$C,BT$1,Data!$D:$D,BT$2)</f>
        <v>0</v>
      </c>
      <c r="BU23" s="5">
        <f>COUNTIFS(Data!$I:$I,$A23,Data!$C:$C,BU$1,Data!$D:$D,BU$2)+COUNTIFS(Data!$J:$J,$A23,Data!$C:$C,BU$1,Data!$D:$D,BU$2)</f>
        <v>0</v>
      </c>
      <c r="BV23" s="5">
        <f>COUNTIFS(Data!$I:$I,$A23,Data!$C:$C,BV$1,Data!$D:$D,BV$2)+COUNTIFS(Data!$J:$J,$A23,Data!$C:$C,BV$1,Data!$D:$D,BV$2)</f>
        <v>0</v>
      </c>
      <c r="BW23" s="5">
        <f>COUNTIFS(Data!$I:$I,$A23,Data!$C:$C,BW$1,Data!$D:$D,BW$2)+COUNTIFS(Data!$J:$J,$A23,Data!$C:$C,BW$1,Data!$D:$D,BW$2)</f>
        <v>0</v>
      </c>
      <c r="BX23" s="5">
        <f>COUNTIFS(Data!$I:$I,$A23,Data!$C:$C,BX$1,Data!$D:$D,BX$2)+COUNTIFS(Data!$J:$J,$A23,Data!$C:$C,BX$1,Data!$D:$D,BX$2)</f>
        <v>0</v>
      </c>
      <c r="BY23" s="5">
        <f>COUNTIFS(Data!$I:$I,$A23,Data!$C:$C,BY$1,Data!$D:$D,BY$2)+COUNTIFS(Data!$J:$J,$A23,Data!$C:$C,BY$1,Data!$D:$D,BY$2)</f>
        <v>0</v>
      </c>
      <c r="BZ23" s="5">
        <f>COUNTIFS(Data!$I:$I,$A23,Data!$C:$C,BZ$1,Data!$D:$D,BZ$2)+COUNTIFS(Data!$J:$J,$A23,Data!$C:$C,BZ$1,Data!$D:$D,BZ$2)</f>
        <v>0</v>
      </c>
      <c r="CA23" s="5">
        <f>COUNTIFS(Data!$I:$I,$A23,Data!$C:$C,CA$1,Data!$D:$D,CA$2)+COUNTIFS(Data!$J:$J,$A23,Data!$C:$C,CA$1,Data!$D:$D,CA$2)</f>
        <v>0</v>
      </c>
      <c r="CB23" s="5">
        <f>COUNTIFS(Data!$I:$I,$A23,Data!$C:$C,CB$1,Data!$D:$D,CB$2)+COUNTIFS(Data!$J:$J,$A23,Data!$C:$C,CB$1,Data!$D:$D,CB$2)</f>
        <v>0</v>
      </c>
      <c r="CC23" s="5">
        <f>COUNTIFS(Data!$I:$I,$A23,Data!$C:$C,CC$1,Data!$D:$D,CC$2)+COUNTIFS(Data!$J:$J,$A23,Data!$C:$C,CC$1,Data!$D:$D,CC$2)</f>
        <v>0</v>
      </c>
      <c r="CD23" s="5">
        <f>COUNTIFS(Data!$I:$I,$A23,Data!$C:$C,CD$1,Data!$D:$D,CD$2)+COUNTIFS(Data!$J:$J,$A23,Data!$C:$C,CD$1,Data!$D:$D,CD$2)</f>
        <v>0</v>
      </c>
      <c r="CE23" s="5">
        <f>COUNTIFS(Data!$I:$I,$A23,Data!$C:$C,CE$1,Data!$D:$D,CE$2)+COUNTIFS(Data!$J:$J,$A23,Data!$C:$C,CE$1,Data!$D:$D,CE$2)</f>
        <v>1</v>
      </c>
      <c r="CF23" s="5">
        <f>COUNTIFS(Data!$I:$I,$A23,Data!$C:$C,CF$1,Data!$D:$D,CF$2)+COUNTIFS(Data!$J:$J,$A23,Data!$C:$C,CF$1,Data!$D:$D,CF$2)</f>
        <v>0</v>
      </c>
      <c r="CG23" s="5">
        <f>COUNTIFS(Data!$I:$I,$A23,Data!$C:$C,CG$1,Data!$D:$D,CG$2)+COUNTIFS(Data!$J:$J,$A23,Data!$C:$C,CG$1,Data!$D:$D,CG$2)</f>
        <v>0</v>
      </c>
      <c r="CH23" s="5">
        <f>COUNTIFS(Data!$I:$I,$A23,Data!$C:$C,CH$1,Data!$D:$D,CH$2)+COUNTIFS(Data!$J:$J,$A23,Data!$C:$C,CH$1,Data!$D:$D,CH$2)</f>
        <v>0</v>
      </c>
      <c r="CI23" s="5">
        <f>COUNTIFS(Data!$I:$I,$A23,Data!$C:$C,CI$1,Data!$D:$D,CI$2)+COUNTIFS(Data!$J:$J,$A23,Data!$C:$C,CI$1,Data!$D:$D,CI$2)</f>
        <v>0</v>
      </c>
      <c r="CJ23" s="5">
        <f>COUNTIFS(Data!$I:$I,$A23,Data!$C:$C,CJ$1,Data!$D:$D,CJ$2)+COUNTIFS(Data!$J:$J,$A23,Data!$C:$C,CJ$1,Data!$D:$D,CJ$2)</f>
        <v>0</v>
      </c>
      <c r="CK23" s="5">
        <f>COUNTIFS(Data!$I:$I,$A23,Data!$C:$C,CK$1,Data!$D:$D,CK$2)+COUNTIFS(Data!$J:$J,$A23,Data!$C:$C,CK$1,Data!$D:$D,CK$2)</f>
        <v>0</v>
      </c>
      <c r="CL23" s="5">
        <f>COUNTIFS(Data!$I:$I,$A23,Data!$C:$C,CL$1,Data!$D:$D,CL$2)+COUNTIFS(Data!$J:$J,$A23,Data!$C:$C,CL$1,Data!$D:$D,CL$2)</f>
        <v>0</v>
      </c>
      <c r="CM23" s="5">
        <f>COUNTIFS(Data!$I:$I,$A23,Data!$C:$C,CM$1,Data!$D:$D,CM$2)+COUNTIFS(Data!$J:$J,$A23,Data!$C:$C,CM$1,Data!$D:$D,CM$2)</f>
        <v>0</v>
      </c>
      <c r="CN23" s="5">
        <f>COUNTIFS(Data!$I:$I,$A23,Data!$C:$C,CN$1,Data!$D:$D,CN$2)+COUNTIFS(Data!$J:$J,$A23,Data!$C:$C,CN$1,Data!$D:$D,CN$2)</f>
        <v>0</v>
      </c>
      <c r="CO23" s="5">
        <f>COUNTIFS(Data!$I:$I,$A23,Data!$C:$C,CO$1,Data!$D:$D,CO$2)+COUNTIFS(Data!$J:$J,$A23,Data!$C:$C,CO$1,Data!$D:$D,CO$2)</f>
        <v>0</v>
      </c>
      <c r="CP23" s="5">
        <f>COUNTIFS(Data!$I:$I,$A23,Data!$C:$C,CP$1,Data!$D:$D,CP$2)+COUNTIFS(Data!$J:$J,$A23,Data!$C:$C,CP$1,Data!$D:$D,CP$2)</f>
        <v>0</v>
      </c>
      <c r="CQ23" s="5">
        <f>COUNTIFS(Data!$I:$I,$A23,Data!$C:$C,CQ$1,Data!$D:$D,CQ$2)+COUNTIFS(Data!$J:$J,$A23,Data!$C:$C,CQ$1,Data!$D:$D,CQ$2)</f>
        <v>0</v>
      </c>
      <c r="CR23" s="5">
        <f>COUNTIFS(Data!$I:$I,$A23,Data!$C:$C,CR$1,Data!$D:$D,CR$2)+COUNTIFS(Data!$J:$J,$A23,Data!$C:$C,CR$1,Data!$D:$D,CR$2)</f>
        <v>0</v>
      </c>
      <c r="CS23" s="5">
        <f>COUNTIFS(Data!$I:$I,$A23,Data!$C:$C,CS$1,Data!$D:$D,CS$2)+COUNTIFS(Data!$J:$J,$A23,Data!$C:$C,CS$1,Data!$D:$D,CS$2)</f>
        <v>0</v>
      </c>
      <c r="CT23" s="5">
        <f>COUNTIFS(Data!$I:$I,$A23,Data!$C:$C,CT$1,Data!$D:$D,CT$2)+COUNTIFS(Data!$J:$J,$A23,Data!$C:$C,CT$1,Data!$D:$D,CT$2)</f>
        <v>0</v>
      </c>
      <c r="CU23" s="5">
        <f>COUNTIFS(Data!$I:$I,$A23,Data!$C:$C,CU$1,Data!$D:$D,CU$2)+COUNTIFS(Data!$J:$J,$A23,Data!$C:$C,CU$1,Data!$D:$D,CU$2)</f>
        <v>1</v>
      </c>
      <c r="CV23" s="5">
        <f>COUNTIFS(Data!$I:$I,$A23,Data!$C:$C,CV$1,Data!$D:$D,CV$2)+COUNTIFS(Data!$J:$J,$A23,Data!$C:$C,CV$1,Data!$D:$D,CV$2)</f>
        <v>0</v>
      </c>
      <c r="CW23" s="5">
        <f t="shared" ref="CW23:CX23" si="22">SUMIF($B$2:$CV$2,CW$2, $B23:$CV23)</f>
        <v>4</v>
      </c>
      <c r="CX23" s="5">
        <f t="shared" si="22"/>
        <v>1</v>
      </c>
      <c r="CY23" s="5">
        <f t="shared" si="3"/>
        <v>5</v>
      </c>
    </row>
    <row r="24">
      <c r="A24" s="5" t="str">
        <f>Countries!A22</f>
        <v>CZE</v>
      </c>
      <c r="B24" s="5">
        <f>COUNTIFS(Data!$I:$I,$A24,Data!$C:$C,B$1,Data!$D:$D,B$2)+COUNTIFS(Data!$J:$J,$A24,Data!$C:$C,B$1,Data!$D:$D,B$2)</f>
        <v>0</v>
      </c>
      <c r="C24" s="5">
        <f>COUNTIFS(Data!$I:$I,$A24,Data!$C:$C,C$1,Data!$D:$D,C$2)+COUNTIFS(Data!$J:$J,$A24,Data!$C:$C,C$1,Data!$D:$D,C$2)</f>
        <v>0</v>
      </c>
      <c r="D24" s="5">
        <f>COUNTIFS(Data!$I:$I,$A24,Data!$C:$C,D$1,Data!$D:$D,D$2)+COUNTIFS(Data!$J:$J,$A24,Data!$C:$C,D$1,Data!$D:$D,D$2)</f>
        <v>0</v>
      </c>
      <c r="E24" s="5">
        <f>COUNTIFS(Data!$I:$I,$A24,Data!$C:$C,E$1,Data!$D:$D,E$2)+COUNTIFS(Data!$J:$J,$A24,Data!$C:$C,E$1,Data!$D:$D,E$2)</f>
        <v>0</v>
      </c>
      <c r="F24" s="5">
        <f>COUNTIFS(Data!$I:$I,$A24,Data!$C:$C,F$1,Data!$D:$D,F$2)+COUNTIFS(Data!$J:$J,$A24,Data!$C:$C,F$1,Data!$D:$D,F$2)</f>
        <v>0</v>
      </c>
      <c r="G24" s="5">
        <f>COUNTIFS(Data!$I:$I,$A24,Data!$C:$C,G$1,Data!$D:$D,G$2)+COUNTIFS(Data!$J:$J,$A24,Data!$C:$C,G$1,Data!$D:$D,G$2)</f>
        <v>0</v>
      </c>
      <c r="H24" s="5">
        <f>COUNTIFS(Data!$I:$I,$A24,Data!$C:$C,H$1,Data!$D:$D,H$2)+COUNTIFS(Data!$J:$J,$A24,Data!$C:$C,H$1,Data!$D:$D,H$2)</f>
        <v>0</v>
      </c>
      <c r="I24" s="5">
        <f>COUNTIFS(Data!$I:$I,$A24,Data!$C:$C,I$1,Data!$D:$D,I$2)+COUNTIFS(Data!$J:$J,$A24,Data!$C:$C,I$1,Data!$D:$D,I$2)</f>
        <v>0</v>
      </c>
      <c r="J24" s="5">
        <f>COUNTIFS(Data!$I:$I,$A24,Data!$C:$C,J$1,Data!$D:$D,J$2)+COUNTIFS(Data!$J:$J,$A24,Data!$C:$C,J$1,Data!$D:$D,J$2)</f>
        <v>1</v>
      </c>
      <c r="K24" s="5">
        <f>COUNTIFS(Data!$I:$I,$A24,Data!$C:$C,K$1,Data!$D:$D,K$2)+COUNTIFS(Data!$J:$J,$A24,Data!$C:$C,K$1,Data!$D:$D,K$2)</f>
        <v>0</v>
      </c>
      <c r="L24" s="5">
        <f>COUNTIFS(Data!$I:$I,$A24,Data!$C:$C,L$1,Data!$D:$D,L$2)+COUNTIFS(Data!$J:$J,$A24,Data!$C:$C,L$1,Data!$D:$D,L$2)</f>
        <v>0</v>
      </c>
      <c r="M24" s="5">
        <f>COUNTIFS(Data!$I:$I,$A24,Data!$C:$C,M$1,Data!$D:$D,M$2)+COUNTIFS(Data!$J:$J,$A24,Data!$C:$C,M$1,Data!$D:$D,M$2)</f>
        <v>0</v>
      </c>
      <c r="N24" s="5">
        <f>COUNTIFS(Data!$I:$I,$A24,Data!$C:$C,N$1,Data!$D:$D,N$2)+COUNTIFS(Data!$J:$J,$A24,Data!$C:$C,N$1,Data!$D:$D,N$2)</f>
        <v>0</v>
      </c>
      <c r="O24" s="5">
        <f>COUNTIFS(Data!$I:$I,$A24,Data!$C:$C,O$1,Data!$D:$D,O$2)+COUNTIFS(Data!$J:$J,$A24,Data!$C:$C,O$1,Data!$D:$D,O$2)</f>
        <v>0</v>
      </c>
      <c r="P24" s="5">
        <f>COUNTIFS(Data!$I:$I,$A24,Data!$C:$C,P$1,Data!$D:$D,P$2)+COUNTIFS(Data!$J:$J,$A24,Data!$C:$C,P$1,Data!$D:$D,P$2)</f>
        <v>0</v>
      </c>
      <c r="Q24" s="5">
        <f>COUNTIFS(Data!$I:$I,$A24,Data!$C:$C,Q$1,Data!$D:$D,Q$2)+COUNTIFS(Data!$J:$J,$A24,Data!$C:$C,Q$1,Data!$D:$D,Q$2)</f>
        <v>0</v>
      </c>
      <c r="R24" s="5">
        <f>COUNTIFS(Data!$I:$I,$A24,Data!$C:$C,R$1,Data!$D:$D,R$2)+COUNTIFS(Data!$J:$J,$A24,Data!$C:$C,R$1,Data!$D:$D,R$2)</f>
        <v>0</v>
      </c>
      <c r="S24" s="5">
        <f>COUNTIFS(Data!$I:$I,$A24,Data!$C:$C,S$1,Data!$D:$D,S$2)+COUNTIFS(Data!$J:$J,$A24,Data!$C:$C,S$1,Data!$D:$D,S$2)</f>
        <v>0</v>
      </c>
      <c r="T24" s="5">
        <f>COUNTIFS(Data!$I:$I,$A24,Data!$C:$C,T$1,Data!$D:$D,T$2)+COUNTIFS(Data!$J:$J,$A24,Data!$C:$C,T$1,Data!$D:$D,T$2)</f>
        <v>0</v>
      </c>
      <c r="U24" s="5">
        <f>COUNTIFS(Data!$I:$I,$A24,Data!$C:$C,U$1,Data!$D:$D,U$2)+COUNTIFS(Data!$J:$J,$A24,Data!$C:$C,U$1,Data!$D:$D,U$2)</f>
        <v>0</v>
      </c>
      <c r="V24" s="5">
        <f>COUNTIFS(Data!$I:$I,$A24,Data!$C:$C,V$1,Data!$D:$D,V$2)+COUNTIFS(Data!$J:$J,$A24,Data!$C:$C,V$1,Data!$D:$D,V$2)</f>
        <v>0</v>
      </c>
      <c r="W24" s="5">
        <f>COUNTIFS(Data!$I:$I,$A24,Data!$C:$C,W$1,Data!$D:$D,W$2)+COUNTIFS(Data!$J:$J,$A24,Data!$C:$C,W$1,Data!$D:$D,W$2)</f>
        <v>0</v>
      </c>
      <c r="X24" s="5">
        <f>COUNTIFS(Data!$I:$I,$A24,Data!$C:$C,X$1,Data!$D:$D,X$2)+COUNTIFS(Data!$J:$J,$A24,Data!$C:$C,X$1,Data!$D:$D,X$2)</f>
        <v>0</v>
      </c>
      <c r="Y24" s="5">
        <f>COUNTIFS(Data!$I:$I,$A24,Data!$C:$C,Y$1,Data!$D:$D,Y$2)+COUNTIFS(Data!$J:$J,$A24,Data!$C:$C,Y$1,Data!$D:$D,Y$2)</f>
        <v>0</v>
      </c>
      <c r="Z24" s="5">
        <f>COUNTIFS(Data!$I:$I,$A24,Data!$C:$C,Z$1,Data!$D:$D,Z$2)+COUNTIFS(Data!$J:$J,$A24,Data!$C:$C,Z$1,Data!$D:$D,Z$2)</f>
        <v>1</v>
      </c>
      <c r="AA24" s="5">
        <f>COUNTIFS(Data!$I:$I,$A24,Data!$C:$C,AA$1,Data!$D:$D,AA$2)+COUNTIFS(Data!$J:$J,$A24,Data!$C:$C,AA$1,Data!$D:$D,AA$2)</f>
        <v>0</v>
      </c>
      <c r="AB24" s="5">
        <f>COUNTIFS(Data!$I:$I,$A24,Data!$C:$C,AB$1,Data!$D:$D,AB$2)+COUNTIFS(Data!$J:$J,$A24,Data!$C:$C,AB$1,Data!$D:$D,AB$2)</f>
        <v>0</v>
      </c>
      <c r="AC24" s="5">
        <f>COUNTIFS(Data!$I:$I,$A24,Data!$C:$C,AC$1,Data!$D:$D,AC$2)+COUNTIFS(Data!$J:$J,$A24,Data!$C:$C,AC$1,Data!$D:$D,AC$2)</f>
        <v>0</v>
      </c>
      <c r="AD24" s="5">
        <f>COUNTIFS(Data!$I:$I,$A24,Data!$C:$C,AD$1,Data!$D:$D,AD$2)+COUNTIFS(Data!$J:$J,$A24,Data!$C:$C,AD$1,Data!$D:$D,AD$2)</f>
        <v>0</v>
      </c>
      <c r="AE24" s="5">
        <f>COUNTIFS(Data!$I:$I,$A24,Data!$C:$C,AE$1,Data!$D:$D,AE$2)+COUNTIFS(Data!$J:$J,$A24,Data!$C:$C,AE$1,Data!$D:$D,AE$2)</f>
        <v>0</v>
      </c>
      <c r="AF24" s="5">
        <f>COUNTIFS(Data!$I:$I,$A24,Data!$C:$C,AF$1,Data!$D:$D,AF$2)+COUNTIFS(Data!$J:$J,$A24,Data!$C:$C,AF$1,Data!$D:$D,AF$2)</f>
        <v>0</v>
      </c>
      <c r="AG24" s="5">
        <f>COUNTIFS(Data!$I:$I,$A24,Data!$C:$C,AG$1,Data!$D:$D,AG$2)+COUNTIFS(Data!$J:$J,$A24,Data!$C:$C,AG$1,Data!$D:$D,AG$2)</f>
        <v>0</v>
      </c>
      <c r="AH24" s="5">
        <f>COUNTIFS(Data!$I:$I,$A24,Data!$C:$C,AH$1,Data!$D:$D,AH$2)+COUNTIFS(Data!$J:$J,$A24,Data!$C:$C,AH$1,Data!$D:$D,AH$2)</f>
        <v>0</v>
      </c>
      <c r="AI24" s="5">
        <f>COUNTIFS(Data!$I:$I,$A24,Data!$C:$C,AI$1,Data!$D:$D,AI$2)+COUNTIFS(Data!$J:$J,$A24,Data!$C:$C,AI$1,Data!$D:$D,AI$2)</f>
        <v>0</v>
      </c>
      <c r="AJ24" s="5">
        <f>COUNTIFS(Data!$I:$I,$A24,Data!$C:$C,AJ$1,Data!$D:$D,AJ$2)+COUNTIFS(Data!$J:$J,$A24,Data!$C:$C,AJ$1,Data!$D:$D,AJ$2)</f>
        <v>0</v>
      </c>
      <c r="AK24" s="5">
        <f>COUNTIFS(Data!$I:$I,$A24,Data!$C:$C,AK$1,Data!$D:$D,AK$2)+COUNTIFS(Data!$J:$J,$A24,Data!$C:$C,AK$1,Data!$D:$D,AK$2)</f>
        <v>0</v>
      </c>
      <c r="AL24" s="5">
        <f>COUNTIFS(Data!$I:$I,$A24,Data!$C:$C,AL$1,Data!$D:$D,AL$2)+COUNTIFS(Data!$J:$J,$A24,Data!$C:$C,AL$1,Data!$D:$D,AL$2)</f>
        <v>0</v>
      </c>
      <c r="AM24" s="5">
        <f>COUNTIFS(Data!$I:$I,$A24,Data!$C:$C,AM$1,Data!$D:$D,AM$2)+COUNTIFS(Data!$J:$J,$A24,Data!$C:$C,AM$1,Data!$D:$D,AM$2)</f>
        <v>0</v>
      </c>
      <c r="AN24" s="5">
        <f>COUNTIFS(Data!$I:$I,$A24,Data!$C:$C,AN$1,Data!$D:$D,AN$2)+COUNTIFS(Data!$J:$J,$A24,Data!$C:$C,AN$1,Data!$D:$D,AN$2)</f>
        <v>0</v>
      </c>
      <c r="AO24" s="5">
        <f>COUNTIFS(Data!$I:$I,$A24,Data!$C:$C,AO$1,Data!$D:$D,AO$2)+COUNTIFS(Data!$J:$J,$A24,Data!$C:$C,AO$1,Data!$D:$D,AO$2)</f>
        <v>1</v>
      </c>
      <c r="AP24" s="5">
        <f>COUNTIFS(Data!$I:$I,$A24,Data!$C:$C,AP$1,Data!$D:$D,AP$2)+COUNTIFS(Data!$J:$J,$A24,Data!$C:$C,AP$1,Data!$D:$D,AP$2)</f>
        <v>0</v>
      </c>
      <c r="AQ24" s="5">
        <f>COUNTIFS(Data!$I:$I,$A24,Data!$C:$C,AQ$1,Data!$D:$D,AQ$2)+COUNTIFS(Data!$J:$J,$A24,Data!$C:$C,AQ$1,Data!$D:$D,AQ$2)</f>
        <v>0</v>
      </c>
      <c r="AR24" s="5">
        <f>COUNTIFS(Data!$I:$I,$A24,Data!$C:$C,AR$1,Data!$D:$D,AR$2)+COUNTIFS(Data!$J:$J,$A24,Data!$C:$C,AR$1,Data!$D:$D,AR$2)</f>
        <v>0</v>
      </c>
      <c r="AS24" s="5">
        <f>COUNTIFS(Data!$I:$I,$A24,Data!$C:$C,AS$1,Data!$D:$D,AS$2)+COUNTIFS(Data!$J:$J,$A24,Data!$C:$C,AS$1,Data!$D:$D,AS$2)</f>
        <v>0</v>
      </c>
      <c r="AT24" s="5">
        <f>COUNTIFS(Data!$I:$I,$A24,Data!$C:$C,AT$1,Data!$D:$D,AT$2)+COUNTIFS(Data!$J:$J,$A24,Data!$C:$C,AT$1,Data!$D:$D,AT$2)</f>
        <v>0</v>
      </c>
      <c r="AU24" s="5">
        <f>COUNTIFS(Data!$I:$I,$A24,Data!$C:$C,AU$1,Data!$D:$D,AU$2)+COUNTIFS(Data!$J:$J,$A24,Data!$C:$C,AU$1,Data!$D:$D,AU$2)</f>
        <v>0</v>
      </c>
      <c r="AV24" s="5">
        <f>COUNTIFS(Data!$I:$I,$A24,Data!$C:$C,AV$1,Data!$D:$D,AV$2)+COUNTIFS(Data!$J:$J,$A24,Data!$C:$C,AV$1,Data!$D:$D,AV$2)</f>
        <v>0</v>
      </c>
      <c r="AW24" s="5">
        <f>COUNTIFS(Data!$I:$I,$A24,Data!$C:$C,AW$1,Data!$D:$D,AW$2)+COUNTIFS(Data!$J:$J,$A24,Data!$C:$C,AW$1,Data!$D:$D,AW$2)</f>
        <v>0</v>
      </c>
      <c r="AX24" s="5">
        <f>COUNTIFS(Data!$I:$I,$A24,Data!$C:$C,AX$1,Data!$D:$D,AX$2)+COUNTIFS(Data!$J:$J,$A24,Data!$C:$C,AX$1,Data!$D:$D,AX$2)</f>
        <v>0</v>
      </c>
      <c r="AY24" s="5">
        <f>COUNTIFS(Data!$I:$I,$A24,Data!$C:$C,AY$1,Data!$D:$D,AY$2)+COUNTIFS(Data!$J:$J,$A24,Data!$C:$C,AY$1,Data!$D:$D,AY$2)</f>
        <v>0</v>
      </c>
      <c r="AZ24" s="5">
        <f>COUNTIFS(Data!$I:$I,$A24,Data!$C:$C,AZ$1,Data!$D:$D,AZ$2)+COUNTIFS(Data!$J:$J,$A24,Data!$C:$C,AZ$1,Data!$D:$D,AZ$2)</f>
        <v>0</v>
      </c>
      <c r="BA24" s="5">
        <f>COUNTIFS(Data!$I:$I,$A24,Data!$C:$C,BA$1,Data!$D:$D,BA$2)+COUNTIFS(Data!$J:$J,$A24,Data!$C:$C,BA$1,Data!$D:$D,BA$2)</f>
        <v>0</v>
      </c>
      <c r="BB24" s="5">
        <f>COUNTIFS(Data!$I:$I,$A24,Data!$C:$C,BB$1,Data!$D:$D,BB$2)+COUNTIFS(Data!$J:$J,$A24,Data!$C:$C,BB$1,Data!$D:$D,BB$2)</f>
        <v>0</v>
      </c>
      <c r="BC24" s="5">
        <f>COUNTIFS(Data!$I:$I,$A24,Data!$C:$C,BC$1,Data!$D:$D,BC$2)+COUNTIFS(Data!$J:$J,$A24,Data!$C:$C,BC$1,Data!$D:$D,BC$2)</f>
        <v>0</v>
      </c>
      <c r="BD24" s="5">
        <f>COUNTIFS(Data!$I:$I,$A24,Data!$C:$C,BD$1,Data!$D:$D,BD$2)+COUNTIFS(Data!$J:$J,$A24,Data!$C:$C,BD$1,Data!$D:$D,BD$2)</f>
        <v>0</v>
      </c>
      <c r="BE24" s="5">
        <f>COUNTIFS(Data!$I:$I,$A24,Data!$C:$C,BE$1,Data!$D:$D,BE$2)+COUNTIFS(Data!$J:$J,$A24,Data!$C:$C,BE$1,Data!$D:$D,BE$2)</f>
        <v>0</v>
      </c>
      <c r="BF24" s="5">
        <f>COUNTIFS(Data!$I:$I,$A24,Data!$C:$C,BF$1,Data!$D:$D,BF$2)+COUNTIFS(Data!$J:$J,$A24,Data!$C:$C,BF$1,Data!$D:$D,BF$2)</f>
        <v>0</v>
      </c>
      <c r="BG24" s="5">
        <f>COUNTIFS(Data!$I:$I,$A24,Data!$C:$C,BG$1,Data!$D:$D,BG$2)+COUNTIFS(Data!$J:$J,$A24,Data!$C:$C,BG$1,Data!$D:$D,BG$2)</f>
        <v>0</v>
      </c>
      <c r="BH24" s="5">
        <f>COUNTIFS(Data!$I:$I,$A24,Data!$C:$C,BH$1,Data!$D:$D,BH$2)+COUNTIFS(Data!$J:$J,$A24,Data!$C:$C,BH$1,Data!$D:$D,BH$2)</f>
        <v>0</v>
      </c>
      <c r="BI24" s="5">
        <f>COUNTIFS(Data!$I:$I,$A24,Data!$C:$C,BI$1,Data!$D:$D,BI$2)+COUNTIFS(Data!$J:$J,$A24,Data!$C:$C,BI$1,Data!$D:$D,BI$2)</f>
        <v>0</v>
      </c>
      <c r="BJ24" s="5">
        <f>COUNTIFS(Data!$I:$I,$A24,Data!$C:$C,BJ$1,Data!$D:$D,BJ$2)+COUNTIFS(Data!$J:$J,$A24,Data!$C:$C,BJ$1,Data!$D:$D,BJ$2)</f>
        <v>0</v>
      </c>
      <c r="BK24" s="5">
        <f>COUNTIFS(Data!$I:$I,$A24,Data!$C:$C,BK$1,Data!$D:$D,BK$2)+COUNTIFS(Data!$J:$J,$A24,Data!$C:$C,BK$1,Data!$D:$D,BK$2)</f>
        <v>0</v>
      </c>
      <c r="BL24" s="5">
        <f>COUNTIFS(Data!$I:$I,$A24,Data!$C:$C,BL$1,Data!$D:$D,BL$2)+COUNTIFS(Data!$J:$J,$A24,Data!$C:$C,BL$1,Data!$D:$D,BL$2)</f>
        <v>0</v>
      </c>
      <c r="BM24" s="5">
        <f>COUNTIFS(Data!$I:$I,$A24,Data!$C:$C,BM$1,Data!$D:$D,BM$2)+COUNTIFS(Data!$J:$J,$A24,Data!$C:$C,BM$1,Data!$D:$D,BM$2)</f>
        <v>0</v>
      </c>
      <c r="BN24" s="5">
        <f>COUNTIFS(Data!$I:$I,$A24,Data!$C:$C,BN$1,Data!$D:$D,BN$2)+COUNTIFS(Data!$J:$J,$A24,Data!$C:$C,BN$1,Data!$D:$D,BN$2)</f>
        <v>0</v>
      </c>
      <c r="BO24" s="5">
        <f>COUNTIFS(Data!$I:$I,$A24,Data!$C:$C,BO$1,Data!$D:$D,BO$2)+COUNTIFS(Data!$J:$J,$A24,Data!$C:$C,BO$1,Data!$D:$D,BO$2)</f>
        <v>0</v>
      </c>
      <c r="BP24" s="5">
        <f>COUNTIFS(Data!$I:$I,$A24,Data!$C:$C,BP$1,Data!$D:$D,BP$2)+COUNTIFS(Data!$J:$J,$A24,Data!$C:$C,BP$1,Data!$D:$D,BP$2)</f>
        <v>0</v>
      </c>
      <c r="BQ24" s="5">
        <f>COUNTIFS(Data!$I:$I,$A24,Data!$C:$C,BQ$1,Data!$D:$D,BQ$2)+COUNTIFS(Data!$J:$J,$A24,Data!$C:$C,BQ$1,Data!$D:$D,BQ$2)</f>
        <v>0</v>
      </c>
      <c r="BR24" s="5">
        <f>COUNTIFS(Data!$I:$I,$A24,Data!$C:$C,BR$1,Data!$D:$D,BR$2)+COUNTIFS(Data!$J:$J,$A24,Data!$C:$C,BR$1,Data!$D:$D,BR$2)</f>
        <v>0</v>
      </c>
      <c r="BS24" s="5">
        <f>COUNTIFS(Data!$I:$I,$A24,Data!$C:$C,BS$1,Data!$D:$D,BS$2)+COUNTIFS(Data!$J:$J,$A24,Data!$C:$C,BS$1,Data!$D:$D,BS$2)</f>
        <v>0</v>
      </c>
      <c r="BT24" s="5">
        <f>COUNTIFS(Data!$I:$I,$A24,Data!$C:$C,BT$1,Data!$D:$D,BT$2)+COUNTIFS(Data!$J:$J,$A24,Data!$C:$C,BT$1,Data!$D:$D,BT$2)</f>
        <v>0</v>
      </c>
      <c r="BU24" s="5">
        <f>COUNTIFS(Data!$I:$I,$A24,Data!$C:$C,BU$1,Data!$D:$D,BU$2)+COUNTIFS(Data!$J:$J,$A24,Data!$C:$C,BU$1,Data!$D:$D,BU$2)</f>
        <v>0</v>
      </c>
      <c r="BV24" s="5">
        <f>COUNTIFS(Data!$I:$I,$A24,Data!$C:$C,BV$1,Data!$D:$D,BV$2)+COUNTIFS(Data!$J:$J,$A24,Data!$C:$C,BV$1,Data!$D:$D,BV$2)</f>
        <v>0</v>
      </c>
      <c r="BW24" s="5">
        <f>COUNTIFS(Data!$I:$I,$A24,Data!$C:$C,BW$1,Data!$D:$D,BW$2)+COUNTIFS(Data!$J:$J,$A24,Data!$C:$C,BW$1,Data!$D:$D,BW$2)</f>
        <v>0</v>
      </c>
      <c r="BX24" s="5">
        <f>COUNTIFS(Data!$I:$I,$A24,Data!$C:$C,BX$1,Data!$D:$D,BX$2)+COUNTIFS(Data!$J:$J,$A24,Data!$C:$C,BX$1,Data!$D:$D,BX$2)</f>
        <v>0</v>
      </c>
      <c r="BY24" s="5">
        <f>COUNTIFS(Data!$I:$I,$A24,Data!$C:$C,BY$1,Data!$D:$D,BY$2)+COUNTIFS(Data!$J:$J,$A24,Data!$C:$C,BY$1,Data!$D:$D,BY$2)</f>
        <v>0</v>
      </c>
      <c r="BZ24" s="5">
        <f>COUNTIFS(Data!$I:$I,$A24,Data!$C:$C,BZ$1,Data!$D:$D,BZ$2)+COUNTIFS(Data!$J:$J,$A24,Data!$C:$C,BZ$1,Data!$D:$D,BZ$2)</f>
        <v>0</v>
      </c>
      <c r="CA24" s="5">
        <f>COUNTIFS(Data!$I:$I,$A24,Data!$C:$C,CA$1,Data!$D:$D,CA$2)+COUNTIFS(Data!$J:$J,$A24,Data!$C:$C,CA$1,Data!$D:$D,CA$2)</f>
        <v>0</v>
      </c>
      <c r="CB24" s="5">
        <f>COUNTIFS(Data!$I:$I,$A24,Data!$C:$C,CB$1,Data!$D:$D,CB$2)+COUNTIFS(Data!$J:$J,$A24,Data!$C:$C,CB$1,Data!$D:$D,CB$2)</f>
        <v>0</v>
      </c>
      <c r="CC24" s="5">
        <f>COUNTIFS(Data!$I:$I,$A24,Data!$C:$C,CC$1,Data!$D:$D,CC$2)+COUNTIFS(Data!$J:$J,$A24,Data!$C:$C,CC$1,Data!$D:$D,CC$2)</f>
        <v>0</v>
      </c>
      <c r="CD24" s="5">
        <f>COUNTIFS(Data!$I:$I,$A24,Data!$C:$C,CD$1,Data!$D:$D,CD$2)+COUNTIFS(Data!$J:$J,$A24,Data!$C:$C,CD$1,Data!$D:$D,CD$2)</f>
        <v>0</v>
      </c>
      <c r="CE24" s="5">
        <f>COUNTIFS(Data!$I:$I,$A24,Data!$C:$C,CE$1,Data!$D:$D,CE$2)+COUNTIFS(Data!$J:$J,$A24,Data!$C:$C,CE$1,Data!$D:$D,CE$2)</f>
        <v>0</v>
      </c>
      <c r="CF24" s="5">
        <f>COUNTIFS(Data!$I:$I,$A24,Data!$C:$C,CF$1,Data!$D:$D,CF$2)+COUNTIFS(Data!$J:$J,$A24,Data!$C:$C,CF$1,Data!$D:$D,CF$2)</f>
        <v>0</v>
      </c>
      <c r="CG24" s="5">
        <f>COUNTIFS(Data!$I:$I,$A24,Data!$C:$C,CG$1,Data!$D:$D,CG$2)+COUNTIFS(Data!$J:$J,$A24,Data!$C:$C,CG$1,Data!$D:$D,CG$2)</f>
        <v>0</v>
      </c>
      <c r="CH24" s="5">
        <f>COUNTIFS(Data!$I:$I,$A24,Data!$C:$C,CH$1,Data!$D:$D,CH$2)+COUNTIFS(Data!$J:$J,$A24,Data!$C:$C,CH$1,Data!$D:$D,CH$2)</f>
        <v>0</v>
      </c>
      <c r="CI24" s="5">
        <f>COUNTIFS(Data!$I:$I,$A24,Data!$C:$C,CI$1,Data!$D:$D,CI$2)+COUNTIFS(Data!$J:$J,$A24,Data!$C:$C,CI$1,Data!$D:$D,CI$2)</f>
        <v>0</v>
      </c>
      <c r="CJ24" s="5">
        <f>COUNTIFS(Data!$I:$I,$A24,Data!$C:$C,CJ$1,Data!$D:$D,CJ$2)+COUNTIFS(Data!$J:$J,$A24,Data!$C:$C,CJ$1,Data!$D:$D,CJ$2)</f>
        <v>0</v>
      </c>
      <c r="CK24" s="5">
        <f>COUNTIFS(Data!$I:$I,$A24,Data!$C:$C,CK$1,Data!$D:$D,CK$2)+COUNTIFS(Data!$J:$J,$A24,Data!$C:$C,CK$1,Data!$D:$D,CK$2)</f>
        <v>0</v>
      </c>
      <c r="CL24" s="5">
        <f>COUNTIFS(Data!$I:$I,$A24,Data!$C:$C,CL$1,Data!$D:$D,CL$2)+COUNTIFS(Data!$J:$J,$A24,Data!$C:$C,CL$1,Data!$D:$D,CL$2)</f>
        <v>0</v>
      </c>
      <c r="CM24" s="5">
        <f>COUNTIFS(Data!$I:$I,$A24,Data!$C:$C,CM$1,Data!$D:$D,CM$2)+COUNTIFS(Data!$J:$J,$A24,Data!$C:$C,CM$1,Data!$D:$D,CM$2)</f>
        <v>0</v>
      </c>
      <c r="CN24" s="5">
        <f>COUNTIFS(Data!$I:$I,$A24,Data!$C:$C,CN$1,Data!$D:$D,CN$2)+COUNTIFS(Data!$J:$J,$A24,Data!$C:$C,CN$1,Data!$D:$D,CN$2)</f>
        <v>0</v>
      </c>
      <c r="CO24" s="5">
        <f>COUNTIFS(Data!$I:$I,$A24,Data!$C:$C,CO$1,Data!$D:$D,CO$2)+COUNTIFS(Data!$J:$J,$A24,Data!$C:$C,CO$1,Data!$D:$D,CO$2)</f>
        <v>0</v>
      </c>
      <c r="CP24" s="5">
        <f>COUNTIFS(Data!$I:$I,$A24,Data!$C:$C,CP$1,Data!$D:$D,CP$2)+COUNTIFS(Data!$J:$J,$A24,Data!$C:$C,CP$1,Data!$D:$D,CP$2)</f>
        <v>0</v>
      </c>
      <c r="CQ24" s="5">
        <f>COUNTIFS(Data!$I:$I,$A24,Data!$C:$C,CQ$1,Data!$D:$D,CQ$2)+COUNTIFS(Data!$J:$J,$A24,Data!$C:$C,CQ$1,Data!$D:$D,CQ$2)</f>
        <v>0</v>
      </c>
      <c r="CR24" s="5">
        <f>COUNTIFS(Data!$I:$I,$A24,Data!$C:$C,CR$1,Data!$D:$D,CR$2)+COUNTIFS(Data!$J:$J,$A24,Data!$C:$C,CR$1,Data!$D:$D,CR$2)</f>
        <v>0</v>
      </c>
      <c r="CS24" s="5">
        <f>COUNTIFS(Data!$I:$I,$A24,Data!$C:$C,CS$1,Data!$D:$D,CS$2)+COUNTIFS(Data!$J:$J,$A24,Data!$C:$C,CS$1,Data!$D:$D,CS$2)</f>
        <v>0</v>
      </c>
      <c r="CT24" s="5">
        <f>COUNTIFS(Data!$I:$I,$A24,Data!$C:$C,CT$1,Data!$D:$D,CT$2)+COUNTIFS(Data!$J:$J,$A24,Data!$C:$C,CT$1,Data!$D:$D,CT$2)</f>
        <v>0</v>
      </c>
      <c r="CU24" s="5">
        <f>COUNTIFS(Data!$I:$I,$A24,Data!$C:$C,CU$1,Data!$D:$D,CU$2)+COUNTIFS(Data!$J:$J,$A24,Data!$C:$C,CU$1,Data!$D:$D,CU$2)</f>
        <v>0</v>
      </c>
      <c r="CV24" s="5">
        <f>COUNTIFS(Data!$I:$I,$A24,Data!$C:$C,CV$1,Data!$D:$D,CV$2)+COUNTIFS(Data!$J:$J,$A24,Data!$C:$C,CV$1,Data!$D:$D,CV$2)</f>
        <v>0</v>
      </c>
      <c r="CW24" s="5">
        <f t="shared" ref="CW24:CX24" si="23">SUMIF($B$2:$CV$2,CW$2, $B24:$CV24)</f>
        <v>3</v>
      </c>
      <c r="CX24" s="5">
        <f t="shared" si="23"/>
        <v>0</v>
      </c>
      <c r="CY24" s="5">
        <f t="shared" si="3"/>
        <v>3</v>
      </c>
    </row>
    <row r="25">
      <c r="A25" s="5" t="str">
        <f>Countries!A23</f>
        <v>DEN</v>
      </c>
      <c r="B25" s="5">
        <f>COUNTIFS(Data!$I:$I,$A25,Data!$C:$C,B$1,Data!$D:$D,B$2)+COUNTIFS(Data!$J:$J,$A25,Data!$C:$C,B$1,Data!$D:$D,B$2)</f>
        <v>0</v>
      </c>
      <c r="C25" s="5">
        <f>COUNTIFS(Data!$I:$I,$A25,Data!$C:$C,C$1,Data!$D:$D,C$2)+COUNTIFS(Data!$J:$J,$A25,Data!$C:$C,C$1,Data!$D:$D,C$2)</f>
        <v>0</v>
      </c>
      <c r="D25" s="5">
        <f>COUNTIFS(Data!$I:$I,$A25,Data!$C:$C,D$1,Data!$D:$D,D$2)+COUNTIFS(Data!$J:$J,$A25,Data!$C:$C,D$1,Data!$D:$D,D$2)</f>
        <v>0</v>
      </c>
      <c r="E25" s="5">
        <f>COUNTIFS(Data!$I:$I,$A25,Data!$C:$C,E$1,Data!$D:$D,E$2)+COUNTIFS(Data!$J:$J,$A25,Data!$C:$C,E$1,Data!$D:$D,E$2)</f>
        <v>0</v>
      </c>
      <c r="F25" s="5">
        <f>COUNTIFS(Data!$I:$I,$A25,Data!$C:$C,F$1,Data!$D:$D,F$2)+COUNTIFS(Data!$J:$J,$A25,Data!$C:$C,F$1,Data!$D:$D,F$2)</f>
        <v>0</v>
      </c>
      <c r="G25" s="5">
        <f>COUNTIFS(Data!$I:$I,$A25,Data!$C:$C,G$1,Data!$D:$D,G$2)+COUNTIFS(Data!$J:$J,$A25,Data!$C:$C,G$1,Data!$D:$D,G$2)</f>
        <v>0</v>
      </c>
      <c r="H25" s="5">
        <f>COUNTIFS(Data!$I:$I,$A25,Data!$C:$C,H$1,Data!$D:$D,H$2)+COUNTIFS(Data!$J:$J,$A25,Data!$C:$C,H$1,Data!$D:$D,H$2)</f>
        <v>0</v>
      </c>
      <c r="I25" s="5">
        <f>COUNTIFS(Data!$I:$I,$A25,Data!$C:$C,I$1,Data!$D:$D,I$2)+COUNTIFS(Data!$J:$J,$A25,Data!$C:$C,I$1,Data!$D:$D,I$2)</f>
        <v>0</v>
      </c>
      <c r="J25" s="5">
        <f>COUNTIFS(Data!$I:$I,$A25,Data!$C:$C,J$1,Data!$D:$D,J$2)+COUNTIFS(Data!$J:$J,$A25,Data!$C:$C,J$1,Data!$D:$D,J$2)</f>
        <v>0</v>
      </c>
      <c r="K25" s="5">
        <f>COUNTIFS(Data!$I:$I,$A25,Data!$C:$C,K$1,Data!$D:$D,K$2)+COUNTIFS(Data!$J:$J,$A25,Data!$C:$C,K$1,Data!$D:$D,K$2)</f>
        <v>0</v>
      </c>
      <c r="L25" s="5">
        <f>COUNTIFS(Data!$I:$I,$A25,Data!$C:$C,L$1,Data!$D:$D,L$2)+COUNTIFS(Data!$J:$J,$A25,Data!$C:$C,L$1,Data!$D:$D,L$2)</f>
        <v>0</v>
      </c>
      <c r="M25" s="5">
        <f>COUNTIFS(Data!$I:$I,$A25,Data!$C:$C,M$1,Data!$D:$D,M$2)+COUNTIFS(Data!$J:$J,$A25,Data!$C:$C,M$1,Data!$D:$D,M$2)</f>
        <v>0</v>
      </c>
      <c r="N25" s="5">
        <f>COUNTIFS(Data!$I:$I,$A25,Data!$C:$C,N$1,Data!$D:$D,N$2)+COUNTIFS(Data!$J:$J,$A25,Data!$C:$C,N$1,Data!$D:$D,N$2)</f>
        <v>0</v>
      </c>
      <c r="O25" s="5">
        <f>COUNTIFS(Data!$I:$I,$A25,Data!$C:$C,O$1,Data!$D:$D,O$2)+COUNTIFS(Data!$J:$J,$A25,Data!$C:$C,O$1,Data!$D:$D,O$2)</f>
        <v>0</v>
      </c>
      <c r="P25" s="5">
        <f>COUNTIFS(Data!$I:$I,$A25,Data!$C:$C,P$1,Data!$D:$D,P$2)+COUNTIFS(Data!$J:$J,$A25,Data!$C:$C,P$1,Data!$D:$D,P$2)</f>
        <v>0</v>
      </c>
      <c r="Q25" s="5">
        <f>COUNTIFS(Data!$I:$I,$A25,Data!$C:$C,Q$1,Data!$D:$D,Q$2)+COUNTIFS(Data!$J:$J,$A25,Data!$C:$C,Q$1,Data!$D:$D,Q$2)</f>
        <v>0</v>
      </c>
      <c r="R25" s="5">
        <f>COUNTIFS(Data!$I:$I,$A25,Data!$C:$C,R$1,Data!$D:$D,R$2)+COUNTIFS(Data!$J:$J,$A25,Data!$C:$C,R$1,Data!$D:$D,R$2)</f>
        <v>0</v>
      </c>
      <c r="S25" s="5">
        <f>COUNTIFS(Data!$I:$I,$A25,Data!$C:$C,S$1,Data!$D:$D,S$2)+COUNTIFS(Data!$J:$J,$A25,Data!$C:$C,S$1,Data!$D:$D,S$2)</f>
        <v>0</v>
      </c>
      <c r="T25" s="5">
        <f>COUNTIFS(Data!$I:$I,$A25,Data!$C:$C,T$1,Data!$D:$D,T$2)+COUNTIFS(Data!$J:$J,$A25,Data!$C:$C,T$1,Data!$D:$D,T$2)</f>
        <v>0</v>
      </c>
      <c r="U25" s="5">
        <f>COUNTIFS(Data!$I:$I,$A25,Data!$C:$C,U$1,Data!$D:$D,U$2)+COUNTIFS(Data!$J:$J,$A25,Data!$C:$C,U$1,Data!$D:$D,U$2)</f>
        <v>0</v>
      </c>
      <c r="V25" s="5">
        <f>COUNTIFS(Data!$I:$I,$A25,Data!$C:$C,V$1,Data!$D:$D,V$2)+COUNTIFS(Data!$J:$J,$A25,Data!$C:$C,V$1,Data!$D:$D,V$2)</f>
        <v>0</v>
      </c>
      <c r="W25" s="5">
        <f>COUNTIFS(Data!$I:$I,$A25,Data!$C:$C,W$1,Data!$D:$D,W$2)+COUNTIFS(Data!$J:$J,$A25,Data!$C:$C,W$1,Data!$D:$D,W$2)</f>
        <v>0</v>
      </c>
      <c r="X25" s="5">
        <f>COUNTIFS(Data!$I:$I,$A25,Data!$C:$C,X$1,Data!$D:$D,X$2)+COUNTIFS(Data!$J:$J,$A25,Data!$C:$C,X$1,Data!$D:$D,X$2)</f>
        <v>0</v>
      </c>
      <c r="Y25" s="5">
        <f>COUNTIFS(Data!$I:$I,$A25,Data!$C:$C,Y$1,Data!$D:$D,Y$2)+COUNTIFS(Data!$J:$J,$A25,Data!$C:$C,Y$1,Data!$D:$D,Y$2)</f>
        <v>0</v>
      </c>
      <c r="Z25" s="5">
        <f>COUNTIFS(Data!$I:$I,$A25,Data!$C:$C,Z$1,Data!$D:$D,Z$2)+COUNTIFS(Data!$J:$J,$A25,Data!$C:$C,Z$1,Data!$D:$D,Z$2)</f>
        <v>0</v>
      </c>
      <c r="AA25" s="5">
        <f>COUNTIFS(Data!$I:$I,$A25,Data!$C:$C,AA$1,Data!$D:$D,AA$2)+COUNTIFS(Data!$J:$J,$A25,Data!$C:$C,AA$1,Data!$D:$D,AA$2)</f>
        <v>2</v>
      </c>
      <c r="AB25" s="5">
        <f>COUNTIFS(Data!$I:$I,$A25,Data!$C:$C,AB$1,Data!$D:$D,AB$2)+COUNTIFS(Data!$J:$J,$A25,Data!$C:$C,AB$1,Data!$D:$D,AB$2)</f>
        <v>0</v>
      </c>
      <c r="AC25" s="5">
        <f>COUNTIFS(Data!$I:$I,$A25,Data!$C:$C,AC$1,Data!$D:$D,AC$2)+COUNTIFS(Data!$J:$J,$A25,Data!$C:$C,AC$1,Data!$D:$D,AC$2)</f>
        <v>0</v>
      </c>
      <c r="AD25" s="5">
        <f>COUNTIFS(Data!$I:$I,$A25,Data!$C:$C,AD$1,Data!$D:$D,AD$2)+COUNTIFS(Data!$J:$J,$A25,Data!$C:$C,AD$1,Data!$D:$D,AD$2)</f>
        <v>0</v>
      </c>
      <c r="AE25" s="5">
        <f>COUNTIFS(Data!$I:$I,$A25,Data!$C:$C,AE$1,Data!$D:$D,AE$2)+COUNTIFS(Data!$J:$J,$A25,Data!$C:$C,AE$1,Data!$D:$D,AE$2)</f>
        <v>0</v>
      </c>
      <c r="AF25" s="5">
        <f>COUNTIFS(Data!$I:$I,$A25,Data!$C:$C,AF$1,Data!$D:$D,AF$2)+COUNTIFS(Data!$J:$J,$A25,Data!$C:$C,AF$1,Data!$D:$D,AF$2)</f>
        <v>0</v>
      </c>
      <c r="AG25" s="5">
        <f>COUNTIFS(Data!$I:$I,$A25,Data!$C:$C,AG$1,Data!$D:$D,AG$2)+COUNTIFS(Data!$J:$J,$A25,Data!$C:$C,AG$1,Data!$D:$D,AG$2)</f>
        <v>0</v>
      </c>
      <c r="AH25" s="5">
        <f>COUNTIFS(Data!$I:$I,$A25,Data!$C:$C,AH$1,Data!$D:$D,AH$2)+COUNTIFS(Data!$J:$J,$A25,Data!$C:$C,AH$1,Data!$D:$D,AH$2)</f>
        <v>0</v>
      </c>
      <c r="AI25" s="5">
        <f>COUNTIFS(Data!$I:$I,$A25,Data!$C:$C,AI$1,Data!$D:$D,AI$2)+COUNTIFS(Data!$J:$J,$A25,Data!$C:$C,AI$1,Data!$D:$D,AI$2)</f>
        <v>0</v>
      </c>
      <c r="AJ25" s="5">
        <f>COUNTIFS(Data!$I:$I,$A25,Data!$C:$C,AJ$1,Data!$D:$D,AJ$2)+COUNTIFS(Data!$J:$J,$A25,Data!$C:$C,AJ$1,Data!$D:$D,AJ$2)</f>
        <v>0</v>
      </c>
      <c r="AK25" s="5">
        <f>COUNTIFS(Data!$I:$I,$A25,Data!$C:$C,AK$1,Data!$D:$D,AK$2)+COUNTIFS(Data!$J:$J,$A25,Data!$C:$C,AK$1,Data!$D:$D,AK$2)</f>
        <v>0</v>
      </c>
      <c r="AL25" s="5">
        <f>COUNTIFS(Data!$I:$I,$A25,Data!$C:$C,AL$1,Data!$D:$D,AL$2)+COUNTIFS(Data!$J:$J,$A25,Data!$C:$C,AL$1,Data!$D:$D,AL$2)</f>
        <v>0</v>
      </c>
      <c r="AM25" s="5">
        <f>COUNTIFS(Data!$I:$I,$A25,Data!$C:$C,AM$1,Data!$D:$D,AM$2)+COUNTIFS(Data!$J:$J,$A25,Data!$C:$C,AM$1,Data!$D:$D,AM$2)</f>
        <v>0</v>
      </c>
      <c r="AN25" s="5">
        <f>COUNTIFS(Data!$I:$I,$A25,Data!$C:$C,AN$1,Data!$D:$D,AN$2)+COUNTIFS(Data!$J:$J,$A25,Data!$C:$C,AN$1,Data!$D:$D,AN$2)</f>
        <v>0</v>
      </c>
      <c r="AO25" s="5">
        <f>COUNTIFS(Data!$I:$I,$A25,Data!$C:$C,AO$1,Data!$D:$D,AO$2)+COUNTIFS(Data!$J:$J,$A25,Data!$C:$C,AO$1,Data!$D:$D,AO$2)</f>
        <v>0</v>
      </c>
      <c r="AP25" s="5">
        <f>COUNTIFS(Data!$I:$I,$A25,Data!$C:$C,AP$1,Data!$D:$D,AP$2)+COUNTIFS(Data!$J:$J,$A25,Data!$C:$C,AP$1,Data!$D:$D,AP$2)</f>
        <v>0</v>
      </c>
      <c r="AQ25" s="5">
        <f>COUNTIFS(Data!$I:$I,$A25,Data!$C:$C,AQ$1,Data!$D:$D,AQ$2)+COUNTIFS(Data!$J:$J,$A25,Data!$C:$C,AQ$1,Data!$D:$D,AQ$2)</f>
        <v>0</v>
      </c>
      <c r="AR25" s="5">
        <f>COUNTIFS(Data!$I:$I,$A25,Data!$C:$C,AR$1,Data!$D:$D,AR$2)+COUNTIFS(Data!$J:$J,$A25,Data!$C:$C,AR$1,Data!$D:$D,AR$2)</f>
        <v>0</v>
      </c>
      <c r="AS25" s="5">
        <f>COUNTIFS(Data!$I:$I,$A25,Data!$C:$C,AS$1,Data!$D:$D,AS$2)+COUNTIFS(Data!$J:$J,$A25,Data!$C:$C,AS$1,Data!$D:$D,AS$2)</f>
        <v>0</v>
      </c>
      <c r="AT25" s="5">
        <f>COUNTIFS(Data!$I:$I,$A25,Data!$C:$C,AT$1,Data!$D:$D,AT$2)+COUNTIFS(Data!$J:$J,$A25,Data!$C:$C,AT$1,Data!$D:$D,AT$2)</f>
        <v>0</v>
      </c>
      <c r="AU25" s="5">
        <f>COUNTIFS(Data!$I:$I,$A25,Data!$C:$C,AU$1,Data!$D:$D,AU$2)+COUNTIFS(Data!$J:$J,$A25,Data!$C:$C,AU$1,Data!$D:$D,AU$2)</f>
        <v>0</v>
      </c>
      <c r="AV25" s="5">
        <f>COUNTIFS(Data!$I:$I,$A25,Data!$C:$C,AV$1,Data!$D:$D,AV$2)+COUNTIFS(Data!$J:$J,$A25,Data!$C:$C,AV$1,Data!$D:$D,AV$2)</f>
        <v>0</v>
      </c>
      <c r="AW25" s="5">
        <f>COUNTIFS(Data!$I:$I,$A25,Data!$C:$C,AW$1,Data!$D:$D,AW$2)+COUNTIFS(Data!$J:$J,$A25,Data!$C:$C,AW$1,Data!$D:$D,AW$2)</f>
        <v>0</v>
      </c>
      <c r="AX25" s="5">
        <f>COUNTIFS(Data!$I:$I,$A25,Data!$C:$C,AX$1,Data!$D:$D,AX$2)+COUNTIFS(Data!$J:$J,$A25,Data!$C:$C,AX$1,Data!$D:$D,AX$2)</f>
        <v>0</v>
      </c>
      <c r="AY25" s="5">
        <f>COUNTIFS(Data!$I:$I,$A25,Data!$C:$C,AY$1,Data!$D:$D,AY$2)+COUNTIFS(Data!$J:$J,$A25,Data!$C:$C,AY$1,Data!$D:$D,AY$2)</f>
        <v>0</v>
      </c>
      <c r="AZ25" s="5">
        <f>COUNTIFS(Data!$I:$I,$A25,Data!$C:$C,AZ$1,Data!$D:$D,AZ$2)+COUNTIFS(Data!$J:$J,$A25,Data!$C:$C,AZ$1,Data!$D:$D,AZ$2)</f>
        <v>0</v>
      </c>
      <c r="BA25" s="5">
        <f>COUNTIFS(Data!$I:$I,$A25,Data!$C:$C,BA$1,Data!$D:$D,BA$2)+COUNTIFS(Data!$J:$J,$A25,Data!$C:$C,BA$1,Data!$D:$D,BA$2)</f>
        <v>0</v>
      </c>
      <c r="BB25" s="5">
        <f>COUNTIFS(Data!$I:$I,$A25,Data!$C:$C,BB$1,Data!$D:$D,BB$2)+COUNTIFS(Data!$J:$J,$A25,Data!$C:$C,BB$1,Data!$D:$D,BB$2)</f>
        <v>0</v>
      </c>
      <c r="BC25" s="5">
        <f>COUNTIFS(Data!$I:$I,$A25,Data!$C:$C,BC$1,Data!$D:$D,BC$2)+COUNTIFS(Data!$J:$J,$A25,Data!$C:$C,BC$1,Data!$D:$D,BC$2)</f>
        <v>0</v>
      </c>
      <c r="BD25" s="5">
        <f>COUNTIFS(Data!$I:$I,$A25,Data!$C:$C,BD$1,Data!$D:$D,BD$2)+COUNTIFS(Data!$J:$J,$A25,Data!$C:$C,BD$1,Data!$D:$D,BD$2)</f>
        <v>0</v>
      </c>
      <c r="BE25" s="5">
        <f>COUNTIFS(Data!$I:$I,$A25,Data!$C:$C,BE$1,Data!$D:$D,BE$2)+COUNTIFS(Data!$J:$J,$A25,Data!$C:$C,BE$1,Data!$D:$D,BE$2)</f>
        <v>0</v>
      </c>
      <c r="BF25" s="5">
        <f>COUNTIFS(Data!$I:$I,$A25,Data!$C:$C,BF$1,Data!$D:$D,BF$2)+COUNTIFS(Data!$J:$J,$A25,Data!$C:$C,BF$1,Data!$D:$D,BF$2)</f>
        <v>0</v>
      </c>
      <c r="BG25" s="5">
        <f>COUNTIFS(Data!$I:$I,$A25,Data!$C:$C,BG$1,Data!$D:$D,BG$2)+COUNTIFS(Data!$J:$J,$A25,Data!$C:$C,BG$1,Data!$D:$D,BG$2)</f>
        <v>0</v>
      </c>
      <c r="BH25" s="5">
        <f>COUNTIFS(Data!$I:$I,$A25,Data!$C:$C,BH$1,Data!$D:$D,BH$2)+COUNTIFS(Data!$J:$J,$A25,Data!$C:$C,BH$1,Data!$D:$D,BH$2)</f>
        <v>0</v>
      </c>
      <c r="BI25" s="5">
        <f>COUNTIFS(Data!$I:$I,$A25,Data!$C:$C,BI$1,Data!$D:$D,BI$2)+COUNTIFS(Data!$J:$J,$A25,Data!$C:$C,BI$1,Data!$D:$D,BI$2)</f>
        <v>1</v>
      </c>
      <c r="BJ25" s="5">
        <f>COUNTIFS(Data!$I:$I,$A25,Data!$C:$C,BJ$1,Data!$D:$D,BJ$2)+COUNTIFS(Data!$J:$J,$A25,Data!$C:$C,BJ$1,Data!$D:$D,BJ$2)</f>
        <v>0</v>
      </c>
      <c r="BK25" s="5">
        <f>COUNTIFS(Data!$I:$I,$A25,Data!$C:$C,BK$1,Data!$D:$D,BK$2)+COUNTIFS(Data!$J:$J,$A25,Data!$C:$C,BK$1,Data!$D:$D,BK$2)</f>
        <v>0</v>
      </c>
      <c r="BL25" s="5">
        <f>COUNTIFS(Data!$I:$I,$A25,Data!$C:$C,BL$1,Data!$D:$D,BL$2)+COUNTIFS(Data!$J:$J,$A25,Data!$C:$C,BL$1,Data!$D:$D,BL$2)</f>
        <v>0</v>
      </c>
      <c r="BM25" s="5">
        <f>COUNTIFS(Data!$I:$I,$A25,Data!$C:$C,BM$1,Data!$D:$D,BM$2)+COUNTIFS(Data!$J:$J,$A25,Data!$C:$C,BM$1,Data!$D:$D,BM$2)</f>
        <v>0</v>
      </c>
      <c r="BN25" s="5">
        <f>COUNTIFS(Data!$I:$I,$A25,Data!$C:$C,BN$1,Data!$D:$D,BN$2)+COUNTIFS(Data!$J:$J,$A25,Data!$C:$C,BN$1,Data!$D:$D,BN$2)</f>
        <v>0</v>
      </c>
      <c r="BO25" s="5">
        <f>COUNTIFS(Data!$I:$I,$A25,Data!$C:$C,BO$1,Data!$D:$D,BO$2)+COUNTIFS(Data!$J:$J,$A25,Data!$C:$C,BO$1,Data!$D:$D,BO$2)</f>
        <v>0</v>
      </c>
      <c r="BP25" s="5">
        <f>COUNTIFS(Data!$I:$I,$A25,Data!$C:$C,BP$1,Data!$D:$D,BP$2)+COUNTIFS(Data!$J:$J,$A25,Data!$C:$C,BP$1,Data!$D:$D,BP$2)</f>
        <v>0</v>
      </c>
      <c r="BQ25" s="5">
        <f>COUNTIFS(Data!$I:$I,$A25,Data!$C:$C,BQ$1,Data!$D:$D,BQ$2)+COUNTIFS(Data!$J:$J,$A25,Data!$C:$C,BQ$1,Data!$D:$D,BQ$2)</f>
        <v>0</v>
      </c>
      <c r="BR25" s="5">
        <f>COUNTIFS(Data!$I:$I,$A25,Data!$C:$C,BR$1,Data!$D:$D,BR$2)+COUNTIFS(Data!$J:$J,$A25,Data!$C:$C,BR$1,Data!$D:$D,BR$2)</f>
        <v>0</v>
      </c>
      <c r="BS25" s="5">
        <f>COUNTIFS(Data!$I:$I,$A25,Data!$C:$C,BS$1,Data!$D:$D,BS$2)+COUNTIFS(Data!$J:$J,$A25,Data!$C:$C,BS$1,Data!$D:$D,BS$2)</f>
        <v>0</v>
      </c>
      <c r="BT25" s="5">
        <f>COUNTIFS(Data!$I:$I,$A25,Data!$C:$C,BT$1,Data!$D:$D,BT$2)+COUNTIFS(Data!$J:$J,$A25,Data!$C:$C,BT$1,Data!$D:$D,BT$2)</f>
        <v>0</v>
      </c>
      <c r="BU25" s="5">
        <f>COUNTIFS(Data!$I:$I,$A25,Data!$C:$C,BU$1,Data!$D:$D,BU$2)+COUNTIFS(Data!$J:$J,$A25,Data!$C:$C,BU$1,Data!$D:$D,BU$2)</f>
        <v>0</v>
      </c>
      <c r="BV25" s="5">
        <f>COUNTIFS(Data!$I:$I,$A25,Data!$C:$C,BV$1,Data!$D:$D,BV$2)+COUNTIFS(Data!$J:$J,$A25,Data!$C:$C,BV$1,Data!$D:$D,BV$2)</f>
        <v>0</v>
      </c>
      <c r="BW25" s="5">
        <f>COUNTIFS(Data!$I:$I,$A25,Data!$C:$C,BW$1,Data!$D:$D,BW$2)+COUNTIFS(Data!$J:$J,$A25,Data!$C:$C,BW$1,Data!$D:$D,BW$2)</f>
        <v>0</v>
      </c>
      <c r="BX25" s="5">
        <f>COUNTIFS(Data!$I:$I,$A25,Data!$C:$C,BX$1,Data!$D:$D,BX$2)+COUNTIFS(Data!$J:$J,$A25,Data!$C:$C,BX$1,Data!$D:$D,BX$2)</f>
        <v>0</v>
      </c>
      <c r="BY25" s="5">
        <f>COUNTIFS(Data!$I:$I,$A25,Data!$C:$C,BY$1,Data!$D:$D,BY$2)+COUNTIFS(Data!$J:$J,$A25,Data!$C:$C,BY$1,Data!$D:$D,BY$2)</f>
        <v>0</v>
      </c>
      <c r="BZ25" s="5">
        <f>COUNTIFS(Data!$I:$I,$A25,Data!$C:$C,BZ$1,Data!$D:$D,BZ$2)+COUNTIFS(Data!$J:$J,$A25,Data!$C:$C,BZ$1,Data!$D:$D,BZ$2)</f>
        <v>0</v>
      </c>
      <c r="CA25" s="5">
        <f>COUNTIFS(Data!$I:$I,$A25,Data!$C:$C,CA$1,Data!$D:$D,CA$2)+COUNTIFS(Data!$J:$J,$A25,Data!$C:$C,CA$1,Data!$D:$D,CA$2)</f>
        <v>1</v>
      </c>
      <c r="CB25" s="5">
        <f>COUNTIFS(Data!$I:$I,$A25,Data!$C:$C,CB$1,Data!$D:$D,CB$2)+COUNTIFS(Data!$J:$J,$A25,Data!$C:$C,CB$1,Data!$D:$D,CB$2)</f>
        <v>0</v>
      </c>
      <c r="CC25" s="5">
        <f>COUNTIFS(Data!$I:$I,$A25,Data!$C:$C,CC$1,Data!$D:$D,CC$2)+COUNTIFS(Data!$J:$J,$A25,Data!$C:$C,CC$1,Data!$D:$D,CC$2)</f>
        <v>0</v>
      </c>
      <c r="CD25" s="5">
        <f>COUNTIFS(Data!$I:$I,$A25,Data!$C:$C,CD$1,Data!$D:$D,CD$2)+COUNTIFS(Data!$J:$J,$A25,Data!$C:$C,CD$1,Data!$D:$D,CD$2)</f>
        <v>0</v>
      </c>
      <c r="CE25" s="5">
        <f>COUNTIFS(Data!$I:$I,$A25,Data!$C:$C,CE$1,Data!$D:$D,CE$2)+COUNTIFS(Data!$J:$J,$A25,Data!$C:$C,CE$1,Data!$D:$D,CE$2)</f>
        <v>0</v>
      </c>
      <c r="CF25" s="5">
        <f>COUNTIFS(Data!$I:$I,$A25,Data!$C:$C,CF$1,Data!$D:$D,CF$2)+COUNTIFS(Data!$J:$J,$A25,Data!$C:$C,CF$1,Data!$D:$D,CF$2)</f>
        <v>0</v>
      </c>
      <c r="CG25" s="5">
        <f>COUNTIFS(Data!$I:$I,$A25,Data!$C:$C,CG$1,Data!$D:$D,CG$2)+COUNTIFS(Data!$J:$J,$A25,Data!$C:$C,CG$1,Data!$D:$D,CG$2)</f>
        <v>0</v>
      </c>
      <c r="CH25" s="5">
        <f>COUNTIFS(Data!$I:$I,$A25,Data!$C:$C,CH$1,Data!$D:$D,CH$2)+COUNTIFS(Data!$J:$J,$A25,Data!$C:$C,CH$1,Data!$D:$D,CH$2)</f>
        <v>0</v>
      </c>
      <c r="CI25" s="5">
        <f>COUNTIFS(Data!$I:$I,$A25,Data!$C:$C,CI$1,Data!$D:$D,CI$2)+COUNTIFS(Data!$J:$J,$A25,Data!$C:$C,CI$1,Data!$D:$D,CI$2)</f>
        <v>0</v>
      </c>
      <c r="CJ25" s="5">
        <f>COUNTIFS(Data!$I:$I,$A25,Data!$C:$C,CJ$1,Data!$D:$D,CJ$2)+COUNTIFS(Data!$J:$J,$A25,Data!$C:$C,CJ$1,Data!$D:$D,CJ$2)</f>
        <v>0</v>
      </c>
      <c r="CK25" s="5">
        <f>COUNTIFS(Data!$I:$I,$A25,Data!$C:$C,CK$1,Data!$D:$D,CK$2)+COUNTIFS(Data!$J:$J,$A25,Data!$C:$C,CK$1,Data!$D:$D,CK$2)</f>
        <v>0</v>
      </c>
      <c r="CL25" s="5">
        <f>COUNTIFS(Data!$I:$I,$A25,Data!$C:$C,CL$1,Data!$D:$D,CL$2)+COUNTIFS(Data!$J:$J,$A25,Data!$C:$C,CL$1,Data!$D:$D,CL$2)</f>
        <v>0</v>
      </c>
      <c r="CM25" s="5">
        <f>COUNTIFS(Data!$I:$I,$A25,Data!$C:$C,CM$1,Data!$D:$D,CM$2)+COUNTIFS(Data!$J:$J,$A25,Data!$C:$C,CM$1,Data!$D:$D,CM$2)</f>
        <v>0</v>
      </c>
      <c r="CN25" s="5">
        <f>COUNTIFS(Data!$I:$I,$A25,Data!$C:$C,CN$1,Data!$D:$D,CN$2)+COUNTIFS(Data!$J:$J,$A25,Data!$C:$C,CN$1,Data!$D:$D,CN$2)</f>
        <v>0</v>
      </c>
      <c r="CO25" s="5">
        <f>COUNTIFS(Data!$I:$I,$A25,Data!$C:$C,CO$1,Data!$D:$D,CO$2)+COUNTIFS(Data!$J:$J,$A25,Data!$C:$C,CO$1,Data!$D:$D,CO$2)</f>
        <v>0</v>
      </c>
      <c r="CP25" s="5">
        <f>COUNTIFS(Data!$I:$I,$A25,Data!$C:$C,CP$1,Data!$D:$D,CP$2)+COUNTIFS(Data!$J:$J,$A25,Data!$C:$C,CP$1,Data!$D:$D,CP$2)</f>
        <v>0</v>
      </c>
      <c r="CQ25" s="5">
        <f>COUNTIFS(Data!$I:$I,$A25,Data!$C:$C,CQ$1,Data!$D:$D,CQ$2)+COUNTIFS(Data!$J:$J,$A25,Data!$C:$C,CQ$1,Data!$D:$D,CQ$2)</f>
        <v>0</v>
      </c>
      <c r="CR25" s="5">
        <f>COUNTIFS(Data!$I:$I,$A25,Data!$C:$C,CR$1,Data!$D:$D,CR$2)+COUNTIFS(Data!$J:$J,$A25,Data!$C:$C,CR$1,Data!$D:$D,CR$2)</f>
        <v>0</v>
      </c>
      <c r="CS25" s="5">
        <f>COUNTIFS(Data!$I:$I,$A25,Data!$C:$C,CS$1,Data!$D:$D,CS$2)+COUNTIFS(Data!$J:$J,$A25,Data!$C:$C,CS$1,Data!$D:$D,CS$2)</f>
        <v>0</v>
      </c>
      <c r="CT25" s="5">
        <f>COUNTIFS(Data!$I:$I,$A25,Data!$C:$C,CT$1,Data!$D:$D,CT$2)+COUNTIFS(Data!$J:$J,$A25,Data!$C:$C,CT$1,Data!$D:$D,CT$2)</f>
        <v>0</v>
      </c>
      <c r="CU25" s="5">
        <f>COUNTIFS(Data!$I:$I,$A25,Data!$C:$C,CU$1,Data!$D:$D,CU$2)+COUNTIFS(Data!$J:$J,$A25,Data!$C:$C,CU$1,Data!$D:$D,CU$2)</f>
        <v>0</v>
      </c>
      <c r="CV25" s="5">
        <f>COUNTIFS(Data!$I:$I,$A25,Data!$C:$C,CV$1,Data!$D:$D,CV$2)+COUNTIFS(Data!$J:$J,$A25,Data!$C:$C,CV$1,Data!$D:$D,CV$2)</f>
        <v>0</v>
      </c>
      <c r="CW25" s="5">
        <f t="shared" ref="CW25:CX25" si="24">SUMIF($B$2:$CV$2,CW$2, $B25:$CV25)</f>
        <v>1</v>
      </c>
      <c r="CX25" s="5">
        <f t="shared" si="24"/>
        <v>3</v>
      </c>
      <c r="CY25" s="5">
        <f t="shared" si="3"/>
        <v>4</v>
      </c>
    </row>
    <row r="26">
      <c r="A26" s="5" t="str">
        <f>Countries!A24</f>
        <v>DOM</v>
      </c>
      <c r="B26" s="5">
        <f>COUNTIFS(Data!$I:$I,$A26,Data!$C:$C,B$1,Data!$D:$D,B$2)+COUNTIFS(Data!$J:$J,$A26,Data!$C:$C,B$1,Data!$D:$D,B$2)</f>
        <v>0</v>
      </c>
      <c r="C26" s="5">
        <f>COUNTIFS(Data!$I:$I,$A26,Data!$C:$C,C$1,Data!$D:$D,C$2)+COUNTIFS(Data!$J:$J,$A26,Data!$C:$C,C$1,Data!$D:$D,C$2)</f>
        <v>0</v>
      </c>
      <c r="D26" s="5">
        <f>COUNTIFS(Data!$I:$I,$A26,Data!$C:$C,D$1,Data!$D:$D,D$2)+COUNTIFS(Data!$J:$J,$A26,Data!$C:$C,D$1,Data!$D:$D,D$2)</f>
        <v>0</v>
      </c>
      <c r="E26" s="5">
        <f>COUNTIFS(Data!$I:$I,$A26,Data!$C:$C,E$1,Data!$D:$D,E$2)+COUNTIFS(Data!$J:$J,$A26,Data!$C:$C,E$1,Data!$D:$D,E$2)</f>
        <v>0</v>
      </c>
      <c r="F26" s="5">
        <f>COUNTIFS(Data!$I:$I,$A26,Data!$C:$C,F$1,Data!$D:$D,F$2)+COUNTIFS(Data!$J:$J,$A26,Data!$C:$C,F$1,Data!$D:$D,F$2)</f>
        <v>0</v>
      </c>
      <c r="G26" s="5">
        <f>COUNTIFS(Data!$I:$I,$A26,Data!$C:$C,G$1,Data!$D:$D,G$2)+COUNTIFS(Data!$J:$J,$A26,Data!$C:$C,G$1,Data!$D:$D,G$2)</f>
        <v>0</v>
      </c>
      <c r="H26" s="5">
        <f>COUNTIFS(Data!$I:$I,$A26,Data!$C:$C,H$1,Data!$D:$D,H$2)+COUNTIFS(Data!$J:$J,$A26,Data!$C:$C,H$1,Data!$D:$D,H$2)</f>
        <v>0</v>
      </c>
      <c r="I26" s="5">
        <f>COUNTIFS(Data!$I:$I,$A26,Data!$C:$C,I$1,Data!$D:$D,I$2)+COUNTIFS(Data!$J:$J,$A26,Data!$C:$C,I$1,Data!$D:$D,I$2)</f>
        <v>0</v>
      </c>
      <c r="J26" s="5">
        <f>COUNTIFS(Data!$I:$I,$A26,Data!$C:$C,J$1,Data!$D:$D,J$2)+COUNTIFS(Data!$J:$J,$A26,Data!$C:$C,J$1,Data!$D:$D,J$2)</f>
        <v>0</v>
      </c>
      <c r="K26" s="5">
        <f>COUNTIFS(Data!$I:$I,$A26,Data!$C:$C,K$1,Data!$D:$D,K$2)+COUNTIFS(Data!$J:$J,$A26,Data!$C:$C,K$1,Data!$D:$D,K$2)</f>
        <v>0</v>
      </c>
      <c r="L26" s="5">
        <f>COUNTIFS(Data!$I:$I,$A26,Data!$C:$C,L$1,Data!$D:$D,L$2)+COUNTIFS(Data!$J:$J,$A26,Data!$C:$C,L$1,Data!$D:$D,L$2)</f>
        <v>0</v>
      </c>
      <c r="M26" s="5">
        <f>COUNTIFS(Data!$I:$I,$A26,Data!$C:$C,M$1,Data!$D:$D,M$2)+COUNTIFS(Data!$J:$J,$A26,Data!$C:$C,M$1,Data!$D:$D,M$2)</f>
        <v>0</v>
      </c>
      <c r="N26" s="5">
        <f>COUNTIFS(Data!$I:$I,$A26,Data!$C:$C,N$1,Data!$D:$D,N$2)+COUNTIFS(Data!$J:$J,$A26,Data!$C:$C,N$1,Data!$D:$D,N$2)</f>
        <v>0</v>
      </c>
      <c r="O26" s="5">
        <f>COUNTIFS(Data!$I:$I,$A26,Data!$C:$C,O$1,Data!$D:$D,O$2)+COUNTIFS(Data!$J:$J,$A26,Data!$C:$C,O$1,Data!$D:$D,O$2)</f>
        <v>0</v>
      </c>
      <c r="P26" s="5">
        <f>COUNTIFS(Data!$I:$I,$A26,Data!$C:$C,P$1,Data!$D:$D,P$2)+COUNTIFS(Data!$J:$J,$A26,Data!$C:$C,P$1,Data!$D:$D,P$2)</f>
        <v>1</v>
      </c>
      <c r="Q26" s="5">
        <f>COUNTIFS(Data!$I:$I,$A26,Data!$C:$C,Q$1,Data!$D:$D,Q$2)+COUNTIFS(Data!$J:$J,$A26,Data!$C:$C,Q$1,Data!$D:$D,Q$2)</f>
        <v>0</v>
      </c>
      <c r="R26" s="5">
        <f>COUNTIFS(Data!$I:$I,$A26,Data!$C:$C,R$1,Data!$D:$D,R$2)+COUNTIFS(Data!$J:$J,$A26,Data!$C:$C,R$1,Data!$D:$D,R$2)</f>
        <v>0</v>
      </c>
      <c r="S26" s="5">
        <f>COUNTIFS(Data!$I:$I,$A26,Data!$C:$C,S$1,Data!$D:$D,S$2)+COUNTIFS(Data!$J:$J,$A26,Data!$C:$C,S$1,Data!$D:$D,S$2)</f>
        <v>0</v>
      </c>
      <c r="T26" s="5">
        <f>COUNTIFS(Data!$I:$I,$A26,Data!$C:$C,T$1,Data!$D:$D,T$2)+COUNTIFS(Data!$J:$J,$A26,Data!$C:$C,T$1,Data!$D:$D,T$2)</f>
        <v>0</v>
      </c>
      <c r="U26" s="5">
        <f>COUNTIFS(Data!$I:$I,$A26,Data!$C:$C,U$1,Data!$D:$D,U$2)+COUNTIFS(Data!$J:$J,$A26,Data!$C:$C,U$1,Data!$D:$D,U$2)</f>
        <v>0</v>
      </c>
      <c r="V26" s="5">
        <f>COUNTIFS(Data!$I:$I,$A26,Data!$C:$C,V$1,Data!$D:$D,V$2)+COUNTIFS(Data!$J:$J,$A26,Data!$C:$C,V$1,Data!$D:$D,V$2)</f>
        <v>0</v>
      </c>
      <c r="W26" s="5">
        <f>COUNTIFS(Data!$I:$I,$A26,Data!$C:$C,W$1,Data!$D:$D,W$2)+COUNTIFS(Data!$J:$J,$A26,Data!$C:$C,W$1,Data!$D:$D,W$2)</f>
        <v>0</v>
      </c>
      <c r="X26" s="5">
        <f>COUNTIFS(Data!$I:$I,$A26,Data!$C:$C,X$1,Data!$D:$D,X$2)+COUNTIFS(Data!$J:$J,$A26,Data!$C:$C,X$1,Data!$D:$D,X$2)</f>
        <v>0</v>
      </c>
      <c r="Y26" s="5">
        <f>COUNTIFS(Data!$I:$I,$A26,Data!$C:$C,Y$1,Data!$D:$D,Y$2)+COUNTIFS(Data!$J:$J,$A26,Data!$C:$C,Y$1,Data!$D:$D,Y$2)</f>
        <v>0</v>
      </c>
      <c r="Z26" s="5">
        <f>COUNTIFS(Data!$I:$I,$A26,Data!$C:$C,Z$1,Data!$D:$D,Z$2)+COUNTIFS(Data!$J:$J,$A26,Data!$C:$C,Z$1,Data!$D:$D,Z$2)</f>
        <v>0</v>
      </c>
      <c r="AA26" s="5">
        <f>COUNTIFS(Data!$I:$I,$A26,Data!$C:$C,AA$1,Data!$D:$D,AA$2)+COUNTIFS(Data!$J:$J,$A26,Data!$C:$C,AA$1,Data!$D:$D,AA$2)</f>
        <v>0</v>
      </c>
      <c r="AB26" s="5">
        <f>COUNTIFS(Data!$I:$I,$A26,Data!$C:$C,AB$1,Data!$D:$D,AB$2)+COUNTIFS(Data!$J:$J,$A26,Data!$C:$C,AB$1,Data!$D:$D,AB$2)</f>
        <v>0</v>
      </c>
      <c r="AC26" s="5">
        <f>COUNTIFS(Data!$I:$I,$A26,Data!$C:$C,AC$1,Data!$D:$D,AC$2)+COUNTIFS(Data!$J:$J,$A26,Data!$C:$C,AC$1,Data!$D:$D,AC$2)</f>
        <v>0</v>
      </c>
      <c r="AD26" s="5">
        <f>COUNTIFS(Data!$I:$I,$A26,Data!$C:$C,AD$1,Data!$D:$D,AD$2)+COUNTIFS(Data!$J:$J,$A26,Data!$C:$C,AD$1,Data!$D:$D,AD$2)</f>
        <v>0</v>
      </c>
      <c r="AE26" s="5">
        <f>COUNTIFS(Data!$I:$I,$A26,Data!$C:$C,AE$1,Data!$D:$D,AE$2)+COUNTIFS(Data!$J:$J,$A26,Data!$C:$C,AE$1,Data!$D:$D,AE$2)</f>
        <v>0</v>
      </c>
      <c r="AF26" s="5">
        <f>COUNTIFS(Data!$I:$I,$A26,Data!$C:$C,AF$1,Data!$D:$D,AF$2)+COUNTIFS(Data!$J:$J,$A26,Data!$C:$C,AF$1,Data!$D:$D,AF$2)</f>
        <v>0</v>
      </c>
      <c r="AG26" s="5">
        <f>COUNTIFS(Data!$I:$I,$A26,Data!$C:$C,AG$1,Data!$D:$D,AG$2)+COUNTIFS(Data!$J:$J,$A26,Data!$C:$C,AG$1,Data!$D:$D,AG$2)</f>
        <v>0</v>
      </c>
      <c r="AH26" s="5">
        <f>COUNTIFS(Data!$I:$I,$A26,Data!$C:$C,AH$1,Data!$D:$D,AH$2)+COUNTIFS(Data!$J:$J,$A26,Data!$C:$C,AH$1,Data!$D:$D,AH$2)</f>
        <v>0</v>
      </c>
      <c r="AI26" s="5">
        <f>COUNTIFS(Data!$I:$I,$A26,Data!$C:$C,AI$1,Data!$D:$D,AI$2)+COUNTIFS(Data!$J:$J,$A26,Data!$C:$C,AI$1,Data!$D:$D,AI$2)</f>
        <v>0</v>
      </c>
      <c r="AJ26" s="5">
        <f>COUNTIFS(Data!$I:$I,$A26,Data!$C:$C,AJ$1,Data!$D:$D,AJ$2)+COUNTIFS(Data!$J:$J,$A26,Data!$C:$C,AJ$1,Data!$D:$D,AJ$2)</f>
        <v>0</v>
      </c>
      <c r="AK26" s="5">
        <f>COUNTIFS(Data!$I:$I,$A26,Data!$C:$C,AK$1,Data!$D:$D,AK$2)+COUNTIFS(Data!$J:$J,$A26,Data!$C:$C,AK$1,Data!$D:$D,AK$2)</f>
        <v>0</v>
      </c>
      <c r="AL26" s="5">
        <f>COUNTIFS(Data!$I:$I,$A26,Data!$C:$C,AL$1,Data!$D:$D,AL$2)+COUNTIFS(Data!$J:$J,$A26,Data!$C:$C,AL$1,Data!$D:$D,AL$2)</f>
        <v>0</v>
      </c>
      <c r="AM26" s="5">
        <f>COUNTIFS(Data!$I:$I,$A26,Data!$C:$C,AM$1,Data!$D:$D,AM$2)+COUNTIFS(Data!$J:$J,$A26,Data!$C:$C,AM$1,Data!$D:$D,AM$2)</f>
        <v>0</v>
      </c>
      <c r="AN26" s="5">
        <f>COUNTIFS(Data!$I:$I,$A26,Data!$C:$C,AN$1,Data!$D:$D,AN$2)+COUNTIFS(Data!$J:$J,$A26,Data!$C:$C,AN$1,Data!$D:$D,AN$2)</f>
        <v>0</v>
      </c>
      <c r="AO26" s="5">
        <f>COUNTIFS(Data!$I:$I,$A26,Data!$C:$C,AO$1,Data!$D:$D,AO$2)+COUNTIFS(Data!$J:$J,$A26,Data!$C:$C,AO$1,Data!$D:$D,AO$2)</f>
        <v>0</v>
      </c>
      <c r="AP26" s="5">
        <f>COUNTIFS(Data!$I:$I,$A26,Data!$C:$C,AP$1,Data!$D:$D,AP$2)+COUNTIFS(Data!$J:$J,$A26,Data!$C:$C,AP$1,Data!$D:$D,AP$2)</f>
        <v>0</v>
      </c>
      <c r="AQ26" s="5">
        <f>COUNTIFS(Data!$I:$I,$A26,Data!$C:$C,AQ$1,Data!$D:$D,AQ$2)+COUNTIFS(Data!$J:$J,$A26,Data!$C:$C,AQ$1,Data!$D:$D,AQ$2)</f>
        <v>0</v>
      </c>
      <c r="AR26" s="5">
        <f>COUNTIFS(Data!$I:$I,$A26,Data!$C:$C,AR$1,Data!$D:$D,AR$2)+COUNTIFS(Data!$J:$J,$A26,Data!$C:$C,AR$1,Data!$D:$D,AR$2)</f>
        <v>0</v>
      </c>
      <c r="AS26" s="5">
        <f>COUNTIFS(Data!$I:$I,$A26,Data!$C:$C,AS$1,Data!$D:$D,AS$2)+COUNTIFS(Data!$J:$J,$A26,Data!$C:$C,AS$1,Data!$D:$D,AS$2)</f>
        <v>0</v>
      </c>
      <c r="AT26" s="5">
        <f>COUNTIFS(Data!$I:$I,$A26,Data!$C:$C,AT$1,Data!$D:$D,AT$2)+COUNTIFS(Data!$J:$J,$A26,Data!$C:$C,AT$1,Data!$D:$D,AT$2)</f>
        <v>0</v>
      </c>
      <c r="AU26" s="5">
        <f>COUNTIFS(Data!$I:$I,$A26,Data!$C:$C,AU$1,Data!$D:$D,AU$2)+COUNTIFS(Data!$J:$J,$A26,Data!$C:$C,AU$1,Data!$D:$D,AU$2)</f>
        <v>0</v>
      </c>
      <c r="AV26" s="5">
        <f>COUNTIFS(Data!$I:$I,$A26,Data!$C:$C,AV$1,Data!$D:$D,AV$2)+COUNTIFS(Data!$J:$J,$A26,Data!$C:$C,AV$1,Data!$D:$D,AV$2)</f>
        <v>0</v>
      </c>
      <c r="AW26" s="5">
        <f>COUNTIFS(Data!$I:$I,$A26,Data!$C:$C,AW$1,Data!$D:$D,AW$2)+COUNTIFS(Data!$J:$J,$A26,Data!$C:$C,AW$1,Data!$D:$D,AW$2)</f>
        <v>0</v>
      </c>
      <c r="AX26" s="5">
        <f>COUNTIFS(Data!$I:$I,$A26,Data!$C:$C,AX$1,Data!$D:$D,AX$2)+COUNTIFS(Data!$J:$J,$A26,Data!$C:$C,AX$1,Data!$D:$D,AX$2)</f>
        <v>0</v>
      </c>
      <c r="AY26" s="5">
        <f>COUNTIFS(Data!$I:$I,$A26,Data!$C:$C,AY$1,Data!$D:$D,AY$2)+COUNTIFS(Data!$J:$J,$A26,Data!$C:$C,AY$1,Data!$D:$D,AY$2)</f>
        <v>0</v>
      </c>
      <c r="AZ26" s="5">
        <f>COUNTIFS(Data!$I:$I,$A26,Data!$C:$C,AZ$1,Data!$D:$D,AZ$2)+COUNTIFS(Data!$J:$J,$A26,Data!$C:$C,AZ$1,Data!$D:$D,AZ$2)</f>
        <v>0</v>
      </c>
      <c r="BA26" s="5">
        <f>COUNTIFS(Data!$I:$I,$A26,Data!$C:$C,BA$1,Data!$D:$D,BA$2)+COUNTIFS(Data!$J:$J,$A26,Data!$C:$C,BA$1,Data!$D:$D,BA$2)</f>
        <v>0</v>
      </c>
      <c r="BB26" s="5">
        <f>COUNTIFS(Data!$I:$I,$A26,Data!$C:$C,BB$1,Data!$D:$D,BB$2)+COUNTIFS(Data!$J:$J,$A26,Data!$C:$C,BB$1,Data!$D:$D,BB$2)</f>
        <v>0</v>
      </c>
      <c r="BC26" s="5">
        <f>COUNTIFS(Data!$I:$I,$A26,Data!$C:$C,BC$1,Data!$D:$D,BC$2)+COUNTIFS(Data!$J:$J,$A26,Data!$C:$C,BC$1,Data!$D:$D,BC$2)</f>
        <v>0</v>
      </c>
      <c r="BD26" s="5">
        <f>COUNTIFS(Data!$I:$I,$A26,Data!$C:$C,BD$1,Data!$D:$D,BD$2)+COUNTIFS(Data!$J:$J,$A26,Data!$C:$C,BD$1,Data!$D:$D,BD$2)</f>
        <v>0</v>
      </c>
      <c r="BE26" s="5">
        <f>COUNTIFS(Data!$I:$I,$A26,Data!$C:$C,BE$1,Data!$D:$D,BE$2)+COUNTIFS(Data!$J:$J,$A26,Data!$C:$C,BE$1,Data!$D:$D,BE$2)</f>
        <v>0</v>
      </c>
      <c r="BF26" s="5">
        <f>COUNTIFS(Data!$I:$I,$A26,Data!$C:$C,BF$1,Data!$D:$D,BF$2)+COUNTIFS(Data!$J:$J,$A26,Data!$C:$C,BF$1,Data!$D:$D,BF$2)</f>
        <v>0</v>
      </c>
      <c r="BG26" s="5">
        <f>COUNTIFS(Data!$I:$I,$A26,Data!$C:$C,BG$1,Data!$D:$D,BG$2)+COUNTIFS(Data!$J:$J,$A26,Data!$C:$C,BG$1,Data!$D:$D,BG$2)</f>
        <v>0</v>
      </c>
      <c r="BH26" s="5">
        <f>COUNTIFS(Data!$I:$I,$A26,Data!$C:$C,BH$1,Data!$D:$D,BH$2)+COUNTIFS(Data!$J:$J,$A26,Data!$C:$C,BH$1,Data!$D:$D,BH$2)</f>
        <v>0</v>
      </c>
      <c r="BI26" s="5">
        <f>COUNTIFS(Data!$I:$I,$A26,Data!$C:$C,BI$1,Data!$D:$D,BI$2)+COUNTIFS(Data!$J:$J,$A26,Data!$C:$C,BI$1,Data!$D:$D,BI$2)</f>
        <v>0</v>
      </c>
      <c r="BJ26" s="5">
        <f>COUNTIFS(Data!$I:$I,$A26,Data!$C:$C,BJ$1,Data!$D:$D,BJ$2)+COUNTIFS(Data!$J:$J,$A26,Data!$C:$C,BJ$1,Data!$D:$D,BJ$2)</f>
        <v>0</v>
      </c>
      <c r="BK26" s="5">
        <f>COUNTIFS(Data!$I:$I,$A26,Data!$C:$C,BK$1,Data!$D:$D,BK$2)+COUNTIFS(Data!$J:$J,$A26,Data!$C:$C,BK$1,Data!$D:$D,BK$2)</f>
        <v>0</v>
      </c>
      <c r="BL26" s="5">
        <f>COUNTIFS(Data!$I:$I,$A26,Data!$C:$C,BL$1,Data!$D:$D,BL$2)+COUNTIFS(Data!$J:$J,$A26,Data!$C:$C,BL$1,Data!$D:$D,BL$2)</f>
        <v>0</v>
      </c>
      <c r="BM26" s="5">
        <f>COUNTIFS(Data!$I:$I,$A26,Data!$C:$C,BM$1,Data!$D:$D,BM$2)+COUNTIFS(Data!$J:$J,$A26,Data!$C:$C,BM$1,Data!$D:$D,BM$2)</f>
        <v>0</v>
      </c>
      <c r="BN26" s="5">
        <f>COUNTIFS(Data!$I:$I,$A26,Data!$C:$C,BN$1,Data!$D:$D,BN$2)+COUNTIFS(Data!$J:$J,$A26,Data!$C:$C,BN$1,Data!$D:$D,BN$2)</f>
        <v>0</v>
      </c>
      <c r="BO26" s="5">
        <f>COUNTIFS(Data!$I:$I,$A26,Data!$C:$C,BO$1,Data!$D:$D,BO$2)+COUNTIFS(Data!$J:$J,$A26,Data!$C:$C,BO$1,Data!$D:$D,BO$2)</f>
        <v>0</v>
      </c>
      <c r="BP26" s="5">
        <f>COUNTIFS(Data!$I:$I,$A26,Data!$C:$C,BP$1,Data!$D:$D,BP$2)+COUNTIFS(Data!$J:$J,$A26,Data!$C:$C,BP$1,Data!$D:$D,BP$2)</f>
        <v>0</v>
      </c>
      <c r="BQ26" s="5">
        <f>COUNTIFS(Data!$I:$I,$A26,Data!$C:$C,BQ$1,Data!$D:$D,BQ$2)+COUNTIFS(Data!$J:$J,$A26,Data!$C:$C,BQ$1,Data!$D:$D,BQ$2)</f>
        <v>0</v>
      </c>
      <c r="BR26" s="5">
        <f>COUNTIFS(Data!$I:$I,$A26,Data!$C:$C,BR$1,Data!$D:$D,BR$2)+COUNTIFS(Data!$J:$J,$A26,Data!$C:$C,BR$1,Data!$D:$D,BR$2)</f>
        <v>0</v>
      </c>
      <c r="BS26" s="5">
        <f>COUNTIFS(Data!$I:$I,$A26,Data!$C:$C,BS$1,Data!$D:$D,BS$2)+COUNTIFS(Data!$J:$J,$A26,Data!$C:$C,BS$1,Data!$D:$D,BS$2)</f>
        <v>0</v>
      </c>
      <c r="BT26" s="5">
        <f>COUNTIFS(Data!$I:$I,$A26,Data!$C:$C,BT$1,Data!$D:$D,BT$2)+COUNTIFS(Data!$J:$J,$A26,Data!$C:$C,BT$1,Data!$D:$D,BT$2)</f>
        <v>0</v>
      </c>
      <c r="BU26" s="5">
        <f>COUNTIFS(Data!$I:$I,$A26,Data!$C:$C,BU$1,Data!$D:$D,BU$2)+COUNTIFS(Data!$J:$J,$A26,Data!$C:$C,BU$1,Data!$D:$D,BU$2)</f>
        <v>0</v>
      </c>
      <c r="BV26" s="5">
        <f>COUNTIFS(Data!$I:$I,$A26,Data!$C:$C,BV$1,Data!$D:$D,BV$2)+COUNTIFS(Data!$J:$J,$A26,Data!$C:$C,BV$1,Data!$D:$D,BV$2)</f>
        <v>0</v>
      </c>
      <c r="BW26" s="5">
        <f>COUNTIFS(Data!$I:$I,$A26,Data!$C:$C,BW$1,Data!$D:$D,BW$2)+COUNTIFS(Data!$J:$J,$A26,Data!$C:$C,BW$1,Data!$D:$D,BW$2)</f>
        <v>0</v>
      </c>
      <c r="BX26" s="5">
        <f>COUNTIFS(Data!$I:$I,$A26,Data!$C:$C,BX$1,Data!$D:$D,BX$2)+COUNTIFS(Data!$J:$J,$A26,Data!$C:$C,BX$1,Data!$D:$D,BX$2)</f>
        <v>0</v>
      </c>
      <c r="BY26" s="5">
        <f>COUNTIFS(Data!$I:$I,$A26,Data!$C:$C,BY$1,Data!$D:$D,BY$2)+COUNTIFS(Data!$J:$J,$A26,Data!$C:$C,BY$1,Data!$D:$D,BY$2)</f>
        <v>0</v>
      </c>
      <c r="BZ26" s="5">
        <f>COUNTIFS(Data!$I:$I,$A26,Data!$C:$C,BZ$1,Data!$D:$D,BZ$2)+COUNTIFS(Data!$J:$J,$A26,Data!$C:$C,BZ$1,Data!$D:$D,BZ$2)</f>
        <v>0</v>
      </c>
      <c r="CA26" s="5">
        <f>COUNTIFS(Data!$I:$I,$A26,Data!$C:$C,CA$1,Data!$D:$D,CA$2)+COUNTIFS(Data!$J:$J,$A26,Data!$C:$C,CA$1,Data!$D:$D,CA$2)</f>
        <v>0</v>
      </c>
      <c r="CB26" s="5">
        <f>COUNTIFS(Data!$I:$I,$A26,Data!$C:$C,CB$1,Data!$D:$D,CB$2)+COUNTIFS(Data!$J:$J,$A26,Data!$C:$C,CB$1,Data!$D:$D,CB$2)</f>
        <v>0</v>
      </c>
      <c r="CC26" s="5">
        <f>COUNTIFS(Data!$I:$I,$A26,Data!$C:$C,CC$1,Data!$D:$D,CC$2)+COUNTIFS(Data!$J:$J,$A26,Data!$C:$C,CC$1,Data!$D:$D,CC$2)</f>
        <v>0</v>
      </c>
      <c r="CD26" s="5">
        <f>COUNTIFS(Data!$I:$I,$A26,Data!$C:$C,CD$1,Data!$D:$D,CD$2)+COUNTIFS(Data!$J:$J,$A26,Data!$C:$C,CD$1,Data!$D:$D,CD$2)</f>
        <v>0</v>
      </c>
      <c r="CE26" s="5">
        <f>COUNTIFS(Data!$I:$I,$A26,Data!$C:$C,CE$1,Data!$D:$D,CE$2)+COUNTIFS(Data!$J:$J,$A26,Data!$C:$C,CE$1,Data!$D:$D,CE$2)</f>
        <v>0</v>
      </c>
      <c r="CF26" s="5">
        <f>COUNTIFS(Data!$I:$I,$A26,Data!$C:$C,CF$1,Data!$D:$D,CF$2)+COUNTIFS(Data!$J:$J,$A26,Data!$C:$C,CF$1,Data!$D:$D,CF$2)</f>
        <v>0</v>
      </c>
      <c r="CG26" s="5">
        <f>COUNTIFS(Data!$I:$I,$A26,Data!$C:$C,CG$1,Data!$D:$D,CG$2)+COUNTIFS(Data!$J:$J,$A26,Data!$C:$C,CG$1,Data!$D:$D,CG$2)</f>
        <v>0</v>
      </c>
      <c r="CH26" s="5">
        <f>COUNTIFS(Data!$I:$I,$A26,Data!$C:$C,CH$1,Data!$D:$D,CH$2)+COUNTIFS(Data!$J:$J,$A26,Data!$C:$C,CH$1,Data!$D:$D,CH$2)</f>
        <v>0</v>
      </c>
      <c r="CI26" s="5">
        <f>COUNTIFS(Data!$I:$I,$A26,Data!$C:$C,CI$1,Data!$D:$D,CI$2)+COUNTIFS(Data!$J:$J,$A26,Data!$C:$C,CI$1,Data!$D:$D,CI$2)</f>
        <v>0</v>
      </c>
      <c r="CJ26" s="5">
        <f>COUNTIFS(Data!$I:$I,$A26,Data!$C:$C,CJ$1,Data!$D:$D,CJ$2)+COUNTIFS(Data!$J:$J,$A26,Data!$C:$C,CJ$1,Data!$D:$D,CJ$2)</f>
        <v>0</v>
      </c>
      <c r="CK26" s="5">
        <f>COUNTIFS(Data!$I:$I,$A26,Data!$C:$C,CK$1,Data!$D:$D,CK$2)+COUNTIFS(Data!$J:$J,$A26,Data!$C:$C,CK$1,Data!$D:$D,CK$2)</f>
        <v>0</v>
      </c>
      <c r="CL26" s="5">
        <f>COUNTIFS(Data!$I:$I,$A26,Data!$C:$C,CL$1,Data!$D:$D,CL$2)+COUNTIFS(Data!$J:$J,$A26,Data!$C:$C,CL$1,Data!$D:$D,CL$2)</f>
        <v>0</v>
      </c>
      <c r="CM26" s="5">
        <f>COUNTIFS(Data!$I:$I,$A26,Data!$C:$C,CM$1,Data!$D:$D,CM$2)+COUNTIFS(Data!$J:$J,$A26,Data!$C:$C,CM$1,Data!$D:$D,CM$2)</f>
        <v>0</v>
      </c>
      <c r="CN26" s="5">
        <f>COUNTIFS(Data!$I:$I,$A26,Data!$C:$C,CN$1,Data!$D:$D,CN$2)+COUNTIFS(Data!$J:$J,$A26,Data!$C:$C,CN$1,Data!$D:$D,CN$2)</f>
        <v>0</v>
      </c>
      <c r="CO26" s="5">
        <f>COUNTIFS(Data!$I:$I,$A26,Data!$C:$C,CO$1,Data!$D:$D,CO$2)+COUNTIFS(Data!$J:$J,$A26,Data!$C:$C,CO$1,Data!$D:$D,CO$2)</f>
        <v>0</v>
      </c>
      <c r="CP26" s="5">
        <f>COUNTIFS(Data!$I:$I,$A26,Data!$C:$C,CP$1,Data!$D:$D,CP$2)+COUNTIFS(Data!$J:$J,$A26,Data!$C:$C,CP$1,Data!$D:$D,CP$2)</f>
        <v>0</v>
      </c>
      <c r="CQ26" s="5">
        <f>COUNTIFS(Data!$I:$I,$A26,Data!$C:$C,CQ$1,Data!$D:$D,CQ$2)+COUNTIFS(Data!$J:$J,$A26,Data!$C:$C,CQ$1,Data!$D:$D,CQ$2)</f>
        <v>0</v>
      </c>
      <c r="CR26" s="5">
        <f>COUNTIFS(Data!$I:$I,$A26,Data!$C:$C,CR$1,Data!$D:$D,CR$2)+COUNTIFS(Data!$J:$J,$A26,Data!$C:$C,CR$1,Data!$D:$D,CR$2)</f>
        <v>0</v>
      </c>
      <c r="CS26" s="5">
        <f>COUNTIFS(Data!$I:$I,$A26,Data!$C:$C,CS$1,Data!$D:$D,CS$2)+COUNTIFS(Data!$J:$J,$A26,Data!$C:$C,CS$1,Data!$D:$D,CS$2)</f>
        <v>0</v>
      </c>
      <c r="CT26" s="5">
        <f>COUNTIFS(Data!$I:$I,$A26,Data!$C:$C,CT$1,Data!$D:$D,CT$2)+COUNTIFS(Data!$J:$J,$A26,Data!$C:$C,CT$1,Data!$D:$D,CT$2)</f>
        <v>1</v>
      </c>
      <c r="CU26" s="5">
        <f>COUNTIFS(Data!$I:$I,$A26,Data!$C:$C,CU$1,Data!$D:$D,CU$2)+COUNTIFS(Data!$J:$J,$A26,Data!$C:$C,CU$1,Data!$D:$D,CU$2)</f>
        <v>0</v>
      </c>
      <c r="CV26" s="5">
        <f>COUNTIFS(Data!$I:$I,$A26,Data!$C:$C,CV$1,Data!$D:$D,CV$2)+COUNTIFS(Data!$J:$J,$A26,Data!$C:$C,CV$1,Data!$D:$D,CV$2)</f>
        <v>0</v>
      </c>
      <c r="CW26" s="5">
        <f t="shared" ref="CW26:CX26" si="25">SUMIF($B$2:$CV$2,CW$2, $B26:$CV26)</f>
        <v>1</v>
      </c>
      <c r="CX26" s="5">
        <f t="shared" si="25"/>
        <v>1</v>
      </c>
      <c r="CY26" s="5">
        <f t="shared" si="3"/>
        <v>2</v>
      </c>
    </row>
    <row r="27">
      <c r="A27" s="5" t="str">
        <f>Countries!A25</f>
        <v>ECU</v>
      </c>
      <c r="B27" s="5">
        <f>COUNTIFS(Data!$I:$I,$A27,Data!$C:$C,B$1,Data!$D:$D,B$2)+COUNTIFS(Data!$J:$J,$A27,Data!$C:$C,B$1,Data!$D:$D,B$2)</f>
        <v>0</v>
      </c>
      <c r="C27" s="5">
        <f>COUNTIFS(Data!$I:$I,$A27,Data!$C:$C,C$1,Data!$D:$D,C$2)+COUNTIFS(Data!$J:$J,$A27,Data!$C:$C,C$1,Data!$D:$D,C$2)</f>
        <v>0</v>
      </c>
      <c r="D27" s="5">
        <f>COUNTIFS(Data!$I:$I,$A27,Data!$C:$C,D$1,Data!$D:$D,D$2)+COUNTIFS(Data!$J:$J,$A27,Data!$C:$C,D$1,Data!$D:$D,D$2)</f>
        <v>0</v>
      </c>
      <c r="E27" s="5">
        <f>COUNTIFS(Data!$I:$I,$A27,Data!$C:$C,E$1,Data!$D:$D,E$2)+COUNTIFS(Data!$J:$J,$A27,Data!$C:$C,E$1,Data!$D:$D,E$2)</f>
        <v>0</v>
      </c>
      <c r="F27" s="5">
        <f>COUNTIFS(Data!$I:$I,$A27,Data!$C:$C,F$1,Data!$D:$D,F$2)+COUNTIFS(Data!$J:$J,$A27,Data!$C:$C,F$1,Data!$D:$D,F$2)</f>
        <v>0</v>
      </c>
      <c r="G27" s="5">
        <f>COUNTIFS(Data!$I:$I,$A27,Data!$C:$C,G$1,Data!$D:$D,G$2)+COUNTIFS(Data!$J:$J,$A27,Data!$C:$C,G$1,Data!$D:$D,G$2)</f>
        <v>0</v>
      </c>
      <c r="H27" s="5">
        <f>COUNTIFS(Data!$I:$I,$A27,Data!$C:$C,H$1,Data!$D:$D,H$2)+COUNTIFS(Data!$J:$J,$A27,Data!$C:$C,H$1,Data!$D:$D,H$2)</f>
        <v>0</v>
      </c>
      <c r="I27" s="5">
        <f>COUNTIFS(Data!$I:$I,$A27,Data!$C:$C,I$1,Data!$D:$D,I$2)+COUNTIFS(Data!$J:$J,$A27,Data!$C:$C,I$1,Data!$D:$D,I$2)</f>
        <v>0</v>
      </c>
      <c r="J27" s="5">
        <f>COUNTIFS(Data!$I:$I,$A27,Data!$C:$C,J$1,Data!$D:$D,J$2)+COUNTIFS(Data!$J:$J,$A27,Data!$C:$C,J$1,Data!$D:$D,J$2)</f>
        <v>0</v>
      </c>
      <c r="K27" s="5">
        <f>COUNTIFS(Data!$I:$I,$A27,Data!$C:$C,K$1,Data!$D:$D,K$2)+COUNTIFS(Data!$J:$J,$A27,Data!$C:$C,K$1,Data!$D:$D,K$2)</f>
        <v>0</v>
      </c>
      <c r="L27" s="5">
        <f>COUNTIFS(Data!$I:$I,$A27,Data!$C:$C,L$1,Data!$D:$D,L$2)+COUNTIFS(Data!$J:$J,$A27,Data!$C:$C,L$1,Data!$D:$D,L$2)</f>
        <v>0</v>
      </c>
      <c r="M27" s="5">
        <f>COUNTIFS(Data!$I:$I,$A27,Data!$C:$C,M$1,Data!$D:$D,M$2)+COUNTIFS(Data!$J:$J,$A27,Data!$C:$C,M$1,Data!$D:$D,M$2)</f>
        <v>0</v>
      </c>
      <c r="N27" s="5">
        <f>COUNTIFS(Data!$I:$I,$A27,Data!$C:$C,N$1,Data!$D:$D,N$2)+COUNTIFS(Data!$J:$J,$A27,Data!$C:$C,N$1,Data!$D:$D,N$2)</f>
        <v>0</v>
      </c>
      <c r="O27" s="5">
        <f>COUNTIFS(Data!$I:$I,$A27,Data!$C:$C,O$1,Data!$D:$D,O$2)+COUNTIFS(Data!$J:$J,$A27,Data!$C:$C,O$1,Data!$D:$D,O$2)</f>
        <v>0</v>
      </c>
      <c r="P27" s="5">
        <f>COUNTIFS(Data!$I:$I,$A27,Data!$C:$C,P$1,Data!$D:$D,P$2)+COUNTIFS(Data!$J:$J,$A27,Data!$C:$C,P$1,Data!$D:$D,P$2)</f>
        <v>0</v>
      </c>
      <c r="Q27" s="5">
        <f>COUNTIFS(Data!$I:$I,$A27,Data!$C:$C,Q$1,Data!$D:$D,Q$2)+COUNTIFS(Data!$J:$J,$A27,Data!$C:$C,Q$1,Data!$D:$D,Q$2)</f>
        <v>0</v>
      </c>
      <c r="R27" s="5">
        <f>COUNTIFS(Data!$I:$I,$A27,Data!$C:$C,R$1,Data!$D:$D,R$2)+COUNTIFS(Data!$J:$J,$A27,Data!$C:$C,R$1,Data!$D:$D,R$2)</f>
        <v>0</v>
      </c>
      <c r="S27" s="5">
        <f>COUNTIFS(Data!$I:$I,$A27,Data!$C:$C,S$1,Data!$D:$D,S$2)+COUNTIFS(Data!$J:$J,$A27,Data!$C:$C,S$1,Data!$D:$D,S$2)</f>
        <v>0</v>
      </c>
      <c r="T27" s="5">
        <f>COUNTIFS(Data!$I:$I,$A27,Data!$C:$C,T$1,Data!$D:$D,T$2)+COUNTIFS(Data!$J:$J,$A27,Data!$C:$C,T$1,Data!$D:$D,T$2)</f>
        <v>0</v>
      </c>
      <c r="U27" s="5">
        <f>COUNTIFS(Data!$I:$I,$A27,Data!$C:$C,U$1,Data!$D:$D,U$2)+COUNTIFS(Data!$J:$J,$A27,Data!$C:$C,U$1,Data!$D:$D,U$2)</f>
        <v>0</v>
      </c>
      <c r="V27" s="5">
        <f>COUNTIFS(Data!$I:$I,$A27,Data!$C:$C,V$1,Data!$D:$D,V$2)+COUNTIFS(Data!$J:$J,$A27,Data!$C:$C,V$1,Data!$D:$D,V$2)</f>
        <v>0</v>
      </c>
      <c r="W27" s="5">
        <f>COUNTIFS(Data!$I:$I,$A27,Data!$C:$C,W$1,Data!$D:$D,W$2)+COUNTIFS(Data!$J:$J,$A27,Data!$C:$C,W$1,Data!$D:$D,W$2)</f>
        <v>0</v>
      </c>
      <c r="X27" s="5">
        <f>COUNTIFS(Data!$I:$I,$A27,Data!$C:$C,X$1,Data!$D:$D,X$2)+COUNTIFS(Data!$J:$J,$A27,Data!$C:$C,X$1,Data!$D:$D,X$2)</f>
        <v>0</v>
      </c>
      <c r="Y27" s="5">
        <f>COUNTIFS(Data!$I:$I,$A27,Data!$C:$C,Y$1,Data!$D:$D,Y$2)+COUNTIFS(Data!$J:$J,$A27,Data!$C:$C,Y$1,Data!$D:$D,Y$2)</f>
        <v>0</v>
      </c>
      <c r="Z27" s="5">
        <f>COUNTIFS(Data!$I:$I,$A27,Data!$C:$C,Z$1,Data!$D:$D,Z$2)+COUNTIFS(Data!$J:$J,$A27,Data!$C:$C,Z$1,Data!$D:$D,Z$2)</f>
        <v>0</v>
      </c>
      <c r="AA27" s="5">
        <f>COUNTIFS(Data!$I:$I,$A27,Data!$C:$C,AA$1,Data!$D:$D,AA$2)+COUNTIFS(Data!$J:$J,$A27,Data!$C:$C,AA$1,Data!$D:$D,AA$2)</f>
        <v>0</v>
      </c>
      <c r="AB27" s="5">
        <f>COUNTIFS(Data!$I:$I,$A27,Data!$C:$C,AB$1,Data!$D:$D,AB$2)+COUNTIFS(Data!$J:$J,$A27,Data!$C:$C,AB$1,Data!$D:$D,AB$2)</f>
        <v>0</v>
      </c>
      <c r="AC27" s="5">
        <f>COUNTIFS(Data!$I:$I,$A27,Data!$C:$C,AC$1,Data!$D:$D,AC$2)+COUNTIFS(Data!$J:$J,$A27,Data!$C:$C,AC$1,Data!$D:$D,AC$2)</f>
        <v>0</v>
      </c>
      <c r="AD27" s="5">
        <f>COUNTIFS(Data!$I:$I,$A27,Data!$C:$C,AD$1,Data!$D:$D,AD$2)+COUNTIFS(Data!$J:$J,$A27,Data!$C:$C,AD$1,Data!$D:$D,AD$2)</f>
        <v>0</v>
      </c>
      <c r="AE27" s="5">
        <f>COUNTIFS(Data!$I:$I,$A27,Data!$C:$C,AE$1,Data!$D:$D,AE$2)+COUNTIFS(Data!$J:$J,$A27,Data!$C:$C,AE$1,Data!$D:$D,AE$2)</f>
        <v>0</v>
      </c>
      <c r="AF27" s="5">
        <f>COUNTIFS(Data!$I:$I,$A27,Data!$C:$C,AF$1,Data!$D:$D,AF$2)+COUNTIFS(Data!$J:$J,$A27,Data!$C:$C,AF$1,Data!$D:$D,AF$2)</f>
        <v>0</v>
      </c>
      <c r="AG27" s="5">
        <f>COUNTIFS(Data!$I:$I,$A27,Data!$C:$C,AG$1,Data!$D:$D,AG$2)+COUNTIFS(Data!$J:$J,$A27,Data!$C:$C,AG$1,Data!$D:$D,AG$2)</f>
        <v>0</v>
      </c>
      <c r="AH27" s="5">
        <f>COUNTIFS(Data!$I:$I,$A27,Data!$C:$C,AH$1,Data!$D:$D,AH$2)+COUNTIFS(Data!$J:$J,$A27,Data!$C:$C,AH$1,Data!$D:$D,AH$2)</f>
        <v>0</v>
      </c>
      <c r="AI27" s="5">
        <f>COUNTIFS(Data!$I:$I,$A27,Data!$C:$C,AI$1,Data!$D:$D,AI$2)+COUNTIFS(Data!$J:$J,$A27,Data!$C:$C,AI$1,Data!$D:$D,AI$2)</f>
        <v>0</v>
      </c>
      <c r="AJ27" s="5">
        <f>COUNTIFS(Data!$I:$I,$A27,Data!$C:$C,AJ$1,Data!$D:$D,AJ$2)+COUNTIFS(Data!$J:$J,$A27,Data!$C:$C,AJ$1,Data!$D:$D,AJ$2)</f>
        <v>0</v>
      </c>
      <c r="AK27" s="5">
        <f>COUNTIFS(Data!$I:$I,$A27,Data!$C:$C,AK$1,Data!$D:$D,AK$2)+COUNTIFS(Data!$J:$J,$A27,Data!$C:$C,AK$1,Data!$D:$D,AK$2)</f>
        <v>0</v>
      </c>
      <c r="AL27" s="5">
        <f>COUNTIFS(Data!$I:$I,$A27,Data!$C:$C,AL$1,Data!$D:$D,AL$2)+COUNTIFS(Data!$J:$J,$A27,Data!$C:$C,AL$1,Data!$D:$D,AL$2)</f>
        <v>0</v>
      </c>
      <c r="AM27" s="5">
        <f>COUNTIFS(Data!$I:$I,$A27,Data!$C:$C,AM$1,Data!$D:$D,AM$2)+COUNTIFS(Data!$J:$J,$A27,Data!$C:$C,AM$1,Data!$D:$D,AM$2)</f>
        <v>0</v>
      </c>
      <c r="AN27" s="5">
        <f>COUNTIFS(Data!$I:$I,$A27,Data!$C:$C,AN$1,Data!$D:$D,AN$2)+COUNTIFS(Data!$J:$J,$A27,Data!$C:$C,AN$1,Data!$D:$D,AN$2)</f>
        <v>0</v>
      </c>
      <c r="AO27" s="5">
        <f>COUNTIFS(Data!$I:$I,$A27,Data!$C:$C,AO$1,Data!$D:$D,AO$2)+COUNTIFS(Data!$J:$J,$A27,Data!$C:$C,AO$1,Data!$D:$D,AO$2)</f>
        <v>0</v>
      </c>
      <c r="AP27" s="5">
        <f>COUNTIFS(Data!$I:$I,$A27,Data!$C:$C,AP$1,Data!$D:$D,AP$2)+COUNTIFS(Data!$J:$J,$A27,Data!$C:$C,AP$1,Data!$D:$D,AP$2)</f>
        <v>0</v>
      </c>
      <c r="AQ27" s="5">
        <f>COUNTIFS(Data!$I:$I,$A27,Data!$C:$C,AQ$1,Data!$D:$D,AQ$2)+COUNTIFS(Data!$J:$J,$A27,Data!$C:$C,AQ$1,Data!$D:$D,AQ$2)</f>
        <v>0</v>
      </c>
      <c r="AR27" s="5">
        <f>COUNTIFS(Data!$I:$I,$A27,Data!$C:$C,AR$1,Data!$D:$D,AR$2)+COUNTIFS(Data!$J:$J,$A27,Data!$C:$C,AR$1,Data!$D:$D,AR$2)</f>
        <v>0</v>
      </c>
      <c r="AS27" s="5">
        <f>COUNTIFS(Data!$I:$I,$A27,Data!$C:$C,AS$1,Data!$D:$D,AS$2)+COUNTIFS(Data!$J:$J,$A27,Data!$C:$C,AS$1,Data!$D:$D,AS$2)</f>
        <v>0</v>
      </c>
      <c r="AT27" s="5">
        <f>COUNTIFS(Data!$I:$I,$A27,Data!$C:$C,AT$1,Data!$D:$D,AT$2)+COUNTIFS(Data!$J:$J,$A27,Data!$C:$C,AT$1,Data!$D:$D,AT$2)</f>
        <v>0</v>
      </c>
      <c r="AU27" s="5">
        <f>COUNTIFS(Data!$I:$I,$A27,Data!$C:$C,AU$1,Data!$D:$D,AU$2)+COUNTIFS(Data!$J:$J,$A27,Data!$C:$C,AU$1,Data!$D:$D,AU$2)</f>
        <v>0</v>
      </c>
      <c r="AV27" s="5">
        <f>COUNTIFS(Data!$I:$I,$A27,Data!$C:$C,AV$1,Data!$D:$D,AV$2)+COUNTIFS(Data!$J:$J,$A27,Data!$C:$C,AV$1,Data!$D:$D,AV$2)</f>
        <v>0</v>
      </c>
      <c r="AW27" s="5">
        <f>COUNTIFS(Data!$I:$I,$A27,Data!$C:$C,AW$1,Data!$D:$D,AW$2)+COUNTIFS(Data!$J:$J,$A27,Data!$C:$C,AW$1,Data!$D:$D,AW$2)</f>
        <v>0</v>
      </c>
      <c r="AX27" s="5">
        <f>COUNTIFS(Data!$I:$I,$A27,Data!$C:$C,AX$1,Data!$D:$D,AX$2)+COUNTIFS(Data!$J:$J,$A27,Data!$C:$C,AX$1,Data!$D:$D,AX$2)</f>
        <v>0</v>
      </c>
      <c r="AY27" s="5">
        <f>COUNTIFS(Data!$I:$I,$A27,Data!$C:$C,AY$1,Data!$D:$D,AY$2)+COUNTIFS(Data!$J:$J,$A27,Data!$C:$C,AY$1,Data!$D:$D,AY$2)</f>
        <v>0</v>
      </c>
      <c r="AZ27" s="5">
        <f>COUNTIFS(Data!$I:$I,$A27,Data!$C:$C,AZ$1,Data!$D:$D,AZ$2)+COUNTIFS(Data!$J:$J,$A27,Data!$C:$C,AZ$1,Data!$D:$D,AZ$2)</f>
        <v>0</v>
      </c>
      <c r="BA27" s="5">
        <f>COUNTIFS(Data!$I:$I,$A27,Data!$C:$C,BA$1,Data!$D:$D,BA$2)+COUNTIFS(Data!$J:$J,$A27,Data!$C:$C,BA$1,Data!$D:$D,BA$2)</f>
        <v>0</v>
      </c>
      <c r="BB27" s="5">
        <f>COUNTIFS(Data!$I:$I,$A27,Data!$C:$C,BB$1,Data!$D:$D,BB$2)+COUNTIFS(Data!$J:$J,$A27,Data!$C:$C,BB$1,Data!$D:$D,BB$2)</f>
        <v>0</v>
      </c>
      <c r="BC27" s="5">
        <f>COUNTIFS(Data!$I:$I,$A27,Data!$C:$C,BC$1,Data!$D:$D,BC$2)+COUNTIFS(Data!$J:$J,$A27,Data!$C:$C,BC$1,Data!$D:$D,BC$2)</f>
        <v>0</v>
      </c>
      <c r="BD27" s="5">
        <f>COUNTIFS(Data!$I:$I,$A27,Data!$C:$C,BD$1,Data!$D:$D,BD$2)+COUNTIFS(Data!$J:$J,$A27,Data!$C:$C,BD$1,Data!$D:$D,BD$2)</f>
        <v>0</v>
      </c>
      <c r="BE27" s="5">
        <f>COUNTIFS(Data!$I:$I,$A27,Data!$C:$C,BE$1,Data!$D:$D,BE$2)+COUNTIFS(Data!$J:$J,$A27,Data!$C:$C,BE$1,Data!$D:$D,BE$2)</f>
        <v>0</v>
      </c>
      <c r="BF27" s="5">
        <f>COUNTIFS(Data!$I:$I,$A27,Data!$C:$C,BF$1,Data!$D:$D,BF$2)+COUNTIFS(Data!$J:$J,$A27,Data!$C:$C,BF$1,Data!$D:$D,BF$2)</f>
        <v>0</v>
      </c>
      <c r="BG27" s="5">
        <f>COUNTIFS(Data!$I:$I,$A27,Data!$C:$C,BG$1,Data!$D:$D,BG$2)+COUNTIFS(Data!$J:$J,$A27,Data!$C:$C,BG$1,Data!$D:$D,BG$2)</f>
        <v>0</v>
      </c>
      <c r="BH27" s="5">
        <f>COUNTIFS(Data!$I:$I,$A27,Data!$C:$C,BH$1,Data!$D:$D,BH$2)+COUNTIFS(Data!$J:$J,$A27,Data!$C:$C,BH$1,Data!$D:$D,BH$2)</f>
        <v>0</v>
      </c>
      <c r="BI27" s="5">
        <f>COUNTIFS(Data!$I:$I,$A27,Data!$C:$C,BI$1,Data!$D:$D,BI$2)+COUNTIFS(Data!$J:$J,$A27,Data!$C:$C,BI$1,Data!$D:$D,BI$2)</f>
        <v>0</v>
      </c>
      <c r="BJ27" s="5">
        <f>COUNTIFS(Data!$I:$I,$A27,Data!$C:$C,BJ$1,Data!$D:$D,BJ$2)+COUNTIFS(Data!$J:$J,$A27,Data!$C:$C,BJ$1,Data!$D:$D,BJ$2)</f>
        <v>0</v>
      </c>
      <c r="BK27" s="5">
        <f>COUNTIFS(Data!$I:$I,$A27,Data!$C:$C,BK$1,Data!$D:$D,BK$2)+COUNTIFS(Data!$J:$J,$A27,Data!$C:$C,BK$1,Data!$D:$D,BK$2)</f>
        <v>0</v>
      </c>
      <c r="BL27" s="5">
        <f>COUNTIFS(Data!$I:$I,$A27,Data!$C:$C,BL$1,Data!$D:$D,BL$2)+COUNTIFS(Data!$J:$J,$A27,Data!$C:$C,BL$1,Data!$D:$D,BL$2)</f>
        <v>0</v>
      </c>
      <c r="BM27" s="5">
        <f>COUNTIFS(Data!$I:$I,$A27,Data!$C:$C,BM$1,Data!$D:$D,BM$2)+COUNTIFS(Data!$J:$J,$A27,Data!$C:$C,BM$1,Data!$D:$D,BM$2)</f>
        <v>0</v>
      </c>
      <c r="BN27" s="5">
        <f>COUNTIFS(Data!$I:$I,$A27,Data!$C:$C,BN$1,Data!$D:$D,BN$2)+COUNTIFS(Data!$J:$J,$A27,Data!$C:$C,BN$1,Data!$D:$D,BN$2)</f>
        <v>0</v>
      </c>
      <c r="BO27" s="5">
        <f>COUNTIFS(Data!$I:$I,$A27,Data!$C:$C,BO$1,Data!$D:$D,BO$2)+COUNTIFS(Data!$J:$J,$A27,Data!$C:$C,BO$1,Data!$D:$D,BO$2)</f>
        <v>0</v>
      </c>
      <c r="BP27" s="5">
        <f>COUNTIFS(Data!$I:$I,$A27,Data!$C:$C,BP$1,Data!$D:$D,BP$2)+COUNTIFS(Data!$J:$J,$A27,Data!$C:$C,BP$1,Data!$D:$D,BP$2)</f>
        <v>0</v>
      </c>
      <c r="BQ27" s="5">
        <f>COUNTIFS(Data!$I:$I,$A27,Data!$C:$C,BQ$1,Data!$D:$D,BQ$2)+COUNTIFS(Data!$J:$J,$A27,Data!$C:$C,BQ$1,Data!$D:$D,BQ$2)</f>
        <v>0</v>
      </c>
      <c r="BR27" s="5">
        <f>COUNTIFS(Data!$I:$I,$A27,Data!$C:$C,BR$1,Data!$D:$D,BR$2)+COUNTIFS(Data!$J:$J,$A27,Data!$C:$C,BR$1,Data!$D:$D,BR$2)</f>
        <v>0</v>
      </c>
      <c r="BS27" s="5">
        <f>COUNTIFS(Data!$I:$I,$A27,Data!$C:$C,BS$1,Data!$D:$D,BS$2)+COUNTIFS(Data!$J:$J,$A27,Data!$C:$C,BS$1,Data!$D:$D,BS$2)</f>
        <v>0</v>
      </c>
      <c r="BT27" s="5">
        <f>COUNTIFS(Data!$I:$I,$A27,Data!$C:$C,BT$1,Data!$D:$D,BT$2)+COUNTIFS(Data!$J:$J,$A27,Data!$C:$C,BT$1,Data!$D:$D,BT$2)</f>
        <v>0</v>
      </c>
      <c r="BU27" s="5">
        <f>COUNTIFS(Data!$I:$I,$A27,Data!$C:$C,BU$1,Data!$D:$D,BU$2)+COUNTIFS(Data!$J:$J,$A27,Data!$C:$C,BU$1,Data!$D:$D,BU$2)</f>
        <v>0</v>
      </c>
      <c r="BV27" s="5">
        <f>COUNTIFS(Data!$I:$I,$A27,Data!$C:$C,BV$1,Data!$D:$D,BV$2)+COUNTIFS(Data!$J:$J,$A27,Data!$C:$C,BV$1,Data!$D:$D,BV$2)</f>
        <v>0</v>
      </c>
      <c r="BW27" s="5">
        <f>COUNTIFS(Data!$I:$I,$A27,Data!$C:$C,BW$1,Data!$D:$D,BW$2)+COUNTIFS(Data!$J:$J,$A27,Data!$C:$C,BW$1,Data!$D:$D,BW$2)</f>
        <v>0</v>
      </c>
      <c r="BX27" s="5">
        <f>COUNTIFS(Data!$I:$I,$A27,Data!$C:$C,BX$1,Data!$D:$D,BX$2)+COUNTIFS(Data!$J:$J,$A27,Data!$C:$C,BX$1,Data!$D:$D,BX$2)</f>
        <v>0</v>
      </c>
      <c r="BY27" s="5">
        <f>COUNTIFS(Data!$I:$I,$A27,Data!$C:$C,BY$1,Data!$D:$D,BY$2)+COUNTIFS(Data!$J:$J,$A27,Data!$C:$C,BY$1,Data!$D:$D,BY$2)</f>
        <v>0</v>
      </c>
      <c r="BZ27" s="5">
        <f>COUNTIFS(Data!$I:$I,$A27,Data!$C:$C,BZ$1,Data!$D:$D,BZ$2)+COUNTIFS(Data!$J:$J,$A27,Data!$C:$C,BZ$1,Data!$D:$D,BZ$2)</f>
        <v>0</v>
      </c>
      <c r="CA27" s="5">
        <f>COUNTIFS(Data!$I:$I,$A27,Data!$C:$C,CA$1,Data!$D:$D,CA$2)+COUNTIFS(Data!$J:$J,$A27,Data!$C:$C,CA$1,Data!$D:$D,CA$2)</f>
        <v>0</v>
      </c>
      <c r="CB27" s="5">
        <f>COUNTIFS(Data!$I:$I,$A27,Data!$C:$C,CB$1,Data!$D:$D,CB$2)+COUNTIFS(Data!$J:$J,$A27,Data!$C:$C,CB$1,Data!$D:$D,CB$2)</f>
        <v>0</v>
      </c>
      <c r="CC27" s="5">
        <f>COUNTIFS(Data!$I:$I,$A27,Data!$C:$C,CC$1,Data!$D:$D,CC$2)+COUNTIFS(Data!$J:$J,$A27,Data!$C:$C,CC$1,Data!$D:$D,CC$2)</f>
        <v>0</v>
      </c>
      <c r="CD27" s="5">
        <f>COUNTIFS(Data!$I:$I,$A27,Data!$C:$C,CD$1,Data!$D:$D,CD$2)+COUNTIFS(Data!$J:$J,$A27,Data!$C:$C,CD$1,Data!$D:$D,CD$2)</f>
        <v>0</v>
      </c>
      <c r="CE27" s="5">
        <f>COUNTIFS(Data!$I:$I,$A27,Data!$C:$C,CE$1,Data!$D:$D,CE$2)+COUNTIFS(Data!$J:$J,$A27,Data!$C:$C,CE$1,Data!$D:$D,CE$2)</f>
        <v>0</v>
      </c>
      <c r="CF27" s="5">
        <f>COUNTIFS(Data!$I:$I,$A27,Data!$C:$C,CF$1,Data!$D:$D,CF$2)+COUNTIFS(Data!$J:$J,$A27,Data!$C:$C,CF$1,Data!$D:$D,CF$2)</f>
        <v>0</v>
      </c>
      <c r="CG27" s="5">
        <f>COUNTIFS(Data!$I:$I,$A27,Data!$C:$C,CG$1,Data!$D:$D,CG$2)+COUNTIFS(Data!$J:$J,$A27,Data!$C:$C,CG$1,Data!$D:$D,CG$2)</f>
        <v>0</v>
      </c>
      <c r="CH27" s="5">
        <f>COUNTIFS(Data!$I:$I,$A27,Data!$C:$C,CH$1,Data!$D:$D,CH$2)+COUNTIFS(Data!$J:$J,$A27,Data!$C:$C,CH$1,Data!$D:$D,CH$2)</f>
        <v>0</v>
      </c>
      <c r="CI27" s="5">
        <f>COUNTIFS(Data!$I:$I,$A27,Data!$C:$C,CI$1,Data!$D:$D,CI$2)+COUNTIFS(Data!$J:$J,$A27,Data!$C:$C,CI$1,Data!$D:$D,CI$2)</f>
        <v>0</v>
      </c>
      <c r="CJ27" s="5">
        <f>COUNTIFS(Data!$I:$I,$A27,Data!$C:$C,CJ$1,Data!$D:$D,CJ$2)+COUNTIFS(Data!$J:$J,$A27,Data!$C:$C,CJ$1,Data!$D:$D,CJ$2)</f>
        <v>0</v>
      </c>
      <c r="CK27" s="5">
        <f>COUNTIFS(Data!$I:$I,$A27,Data!$C:$C,CK$1,Data!$D:$D,CK$2)+COUNTIFS(Data!$J:$J,$A27,Data!$C:$C,CK$1,Data!$D:$D,CK$2)</f>
        <v>0</v>
      </c>
      <c r="CL27" s="5">
        <f>COUNTIFS(Data!$I:$I,$A27,Data!$C:$C,CL$1,Data!$D:$D,CL$2)+COUNTIFS(Data!$J:$J,$A27,Data!$C:$C,CL$1,Data!$D:$D,CL$2)</f>
        <v>0</v>
      </c>
      <c r="CM27" s="5">
        <f>COUNTIFS(Data!$I:$I,$A27,Data!$C:$C,CM$1,Data!$D:$D,CM$2)+COUNTIFS(Data!$J:$J,$A27,Data!$C:$C,CM$1,Data!$D:$D,CM$2)</f>
        <v>0</v>
      </c>
      <c r="CN27" s="5">
        <f>COUNTIFS(Data!$I:$I,$A27,Data!$C:$C,CN$1,Data!$D:$D,CN$2)+COUNTIFS(Data!$J:$J,$A27,Data!$C:$C,CN$1,Data!$D:$D,CN$2)</f>
        <v>0</v>
      </c>
      <c r="CO27" s="5">
        <f>COUNTIFS(Data!$I:$I,$A27,Data!$C:$C,CO$1,Data!$D:$D,CO$2)+COUNTIFS(Data!$J:$J,$A27,Data!$C:$C,CO$1,Data!$D:$D,CO$2)</f>
        <v>0</v>
      </c>
      <c r="CP27" s="5">
        <f>COUNTIFS(Data!$I:$I,$A27,Data!$C:$C,CP$1,Data!$D:$D,CP$2)+COUNTIFS(Data!$J:$J,$A27,Data!$C:$C,CP$1,Data!$D:$D,CP$2)</f>
        <v>0</v>
      </c>
      <c r="CQ27" s="5">
        <f>COUNTIFS(Data!$I:$I,$A27,Data!$C:$C,CQ$1,Data!$D:$D,CQ$2)+COUNTIFS(Data!$J:$J,$A27,Data!$C:$C,CQ$1,Data!$D:$D,CQ$2)</f>
        <v>0</v>
      </c>
      <c r="CR27" s="5">
        <f>COUNTIFS(Data!$I:$I,$A27,Data!$C:$C,CR$1,Data!$D:$D,CR$2)+COUNTIFS(Data!$J:$J,$A27,Data!$C:$C,CR$1,Data!$D:$D,CR$2)</f>
        <v>0</v>
      </c>
      <c r="CS27" s="5">
        <f>COUNTIFS(Data!$I:$I,$A27,Data!$C:$C,CS$1,Data!$D:$D,CS$2)+COUNTIFS(Data!$J:$J,$A27,Data!$C:$C,CS$1,Data!$D:$D,CS$2)</f>
        <v>0</v>
      </c>
      <c r="CT27" s="5">
        <f>COUNTIFS(Data!$I:$I,$A27,Data!$C:$C,CT$1,Data!$D:$D,CT$2)+COUNTIFS(Data!$J:$J,$A27,Data!$C:$C,CT$1,Data!$D:$D,CT$2)</f>
        <v>0</v>
      </c>
      <c r="CU27" s="5">
        <f>COUNTIFS(Data!$I:$I,$A27,Data!$C:$C,CU$1,Data!$D:$D,CU$2)+COUNTIFS(Data!$J:$J,$A27,Data!$C:$C,CU$1,Data!$D:$D,CU$2)</f>
        <v>0</v>
      </c>
      <c r="CV27" s="5">
        <f>COUNTIFS(Data!$I:$I,$A27,Data!$C:$C,CV$1,Data!$D:$D,CV$2)+COUNTIFS(Data!$J:$J,$A27,Data!$C:$C,CV$1,Data!$D:$D,CV$2)</f>
        <v>0</v>
      </c>
      <c r="CW27" s="5">
        <f t="shared" ref="CW27:CX27" si="26">SUMIF($B$2:$CV$2,CW$2, $B27:$CV27)</f>
        <v>0</v>
      </c>
      <c r="CX27" s="5">
        <f t="shared" si="26"/>
        <v>0</v>
      </c>
      <c r="CY27" s="5">
        <f t="shared" si="3"/>
        <v>0</v>
      </c>
    </row>
    <row r="28">
      <c r="A28" s="5" t="str">
        <f>Countries!A26</f>
        <v>EGY</v>
      </c>
      <c r="B28" s="5">
        <f>COUNTIFS(Data!$I:$I,$A28,Data!$C:$C,B$1,Data!$D:$D,B$2)+COUNTIFS(Data!$J:$J,$A28,Data!$C:$C,B$1,Data!$D:$D,B$2)</f>
        <v>0</v>
      </c>
      <c r="C28" s="5">
        <f>COUNTIFS(Data!$I:$I,$A28,Data!$C:$C,C$1,Data!$D:$D,C$2)+COUNTIFS(Data!$J:$J,$A28,Data!$C:$C,C$1,Data!$D:$D,C$2)</f>
        <v>0</v>
      </c>
      <c r="D28" s="5">
        <f>COUNTIFS(Data!$I:$I,$A28,Data!$C:$C,D$1,Data!$D:$D,D$2)+COUNTIFS(Data!$J:$J,$A28,Data!$C:$C,D$1,Data!$D:$D,D$2)</f>
        <v>0</v>
      </c>
      <c r="E28" s="5">
        <f>COUNTIFS(Data!$I:$I,$A28,Data!$C:$C,E$1,Data!$D:$D,E$2)+COUNTIFS(Data!$J:$J,$A28,Data!$C:$C,E$1,Data!$D:$D,E$2)</f>
        <v>0</v>
      </c>
      <c r="F28" s="5">
        <f>COUNTIFS(Data!$I:$I,$A28,Data!$C:$C,F$1,Data!$D:$D,F$2)+COUNTIFS(Data!$J:$J,$A28,Data!$C:$C,F$1,Data!$D:$D,F$2)</f>
        <v>0</v>
      </c>
      <c r="G28" s="5">
        <f>COUNTIFS(Data!$I:$I,$A28,Data!$C:$C,G$1,Data!$D:$D,G$2)+COUNTIFS(Data!$J:$J,$A28,Data!$C:$C,G$1,Data!$D:$D,G$2)</f>
        <v>0</v>
      </c>
      <c r="H28" s="5">
        <f>COUNTIFS(Data!$I:$I,$A28,Data!$C:$C,H$1,Data!$D:$D,H$2)+COUNTIFS(Data!$J:$J,$A28,Data!$C:$C,H$1,Data!$D:$D,H$2)</f>
        <v>0</v>
      </c>
      <c r="I28" s="5">
        <f>COUNTIFS(Data!$I:$I,$A28,Data!$C:$C,I$1,Data!$D:$D,I$2)+COUNTIFS(Data!$J:$J,$A28,Data!$C:$C,I$1,Data!$D:$D,I$2)</f>
        <v>0</v>
      </c>
      <c r="J28" s="5">
        <f>COUNTIFS(Data!$I:$I,$A28,Data!$C:$C,J$1,Data!$D:$D,J$2)+COUNTIFS(Data!$J:$J,$A28,Data!$C:$C,J$1,Data!$D:$D,J$2)</f>
        <v>0</v>
      </c>
      <c r="K28" s="5">
        <f>COUNTIFS(Data!$I:$I,$A28,Data!$C:$C,K$1,Data!$D:$D,K$2)+COUNTIFS(Data!$J:$J,$A28,Data!$C:$C,K$1,Data!$D:$D,K$2)</f>
        <v>0</v>
      </c>
      <c r="L28" s="5">
        <f>COUNTIFS(Data!$I:$I,$A28,Data!$C:$C,L$1,Data!$D:$D,L$2)+COUNTIFS(Data!$J:$J,$A28,Data!$C:$C,L$1,Data!$D:$D,L$2)</f>
        <v>0</v>
      </c>
      <c r="M28" s="5">
        <f>COUNTIFS(Data!$I:$I,$A28,Data!$C:$C,M$1,Data!$D:$D,M$2)+COUNTIFS(Data!$J:$J,$A28,Data!$C:$C,M$1,Data!$D:$D,M$2)</f>
        <v>0</v>
      </c>
      <c r="N28" s="5">
        <f>COUNTIFS(Data!$I:$I,$A28,Data!$C:$C,N$1,Data!$D:$D,N$2)+COUNTIFS(Data!$J:$J,$A28,Data!$C:$C,N$1,Data!$D:$D,N$2)</f>
        <v>0</v>
      </c>
      <c r="O28" s="5">
        <f>COUNTIFS(Data!$I:$I,$A28,Data!$C:$C,O$1,Data!$D:$D,O$2)+COUNTIFS(Data!$J:$J,$A28,Data!$C:$C,O$1,Data!$D:$D,O$2)</f>
        <v>0</v>
      </c>
      <c r="P28" s="5">
        <f>COUNTIFS(Data!$I:$I,$A28,Data!$C:$C,P$1,Data!$D:$D,P$2)+COUNTIFS(Data!$J:$J,$A28,Data!$C:$C,P$1,Data!$D:$D,P$2)</f>
        <v>0</v>
      </c>
      <c r="Q28" s="5">
        <f>COUNTIFS(Data!$I:$I,$A28,Data!$C:$C,Q$1,Data!$D:$D,Q$2)+COUNTIFS(Data!$J:$J,$A28,Data!$C:$C,Q$1,Data!$D:$D,Q$2)</f>
        <v>0</v>
      </c>
      <c r="R28" s="5">
        <f>COUNTIFS(Data!$I:$I,$A28,Data!$C:$C,R$1,Data!$D:$D,R$2)+COUNTIFS(Data!$J:$J,$A28,Data!$C:$C,R$1,Data!$D:$D,R$2)</f>
        <v>0</v>
      </c>
      <c r="S28" s="5">
        <f>COUNTIFS(Data!$I:$I,$A28,Data!$C:$C,S$1,Data!$D:$D,S$2)+COUNTIFS(Data!$J:$J,$A28,Data!$C:$C,S$1,Data!$D:$D,S$2)</f>
        <v>0</v>
      </c>
      <c r="T28" s="5">
        <f>COUNTIFS(Data!$I:$I,$A28,Data!$C:$C,T$1,Data!$D:$D,T$2)+COUNTIFS(Data!$J:$J,$A28,Data!$C:$C,T$1,Data!$D:$D,T$2)</f>
        <v>0</v>
      </c>
      <c r="U28" s="5">
        <f>COUNTIFS(Data!$I:$I,$A28,Data!$C:$C,U$1,Data!$D:$D,U$2)+COUNTIFS(Data!$J:$J,$A28,Data!$C:$C,U$1,Data!$D:$D,U$2)</f>
        <v>0</v>
      </c>
      <c r="V28" s="5">
        <f>COUNTIFS(Data!$I:$I,$A28,Data!$C:$C,V$1,Data!$D:$D,V$2)+COUNTIFS(Data!$J:$J,$A28,Data!$C:$C,V$1,Data!$D:$D,V$2)</f>
        <v>0</v>
      </c>
      <c r="W28" s="5">
        <f>COUNTIFS(Data!$I:$I,$A28,Data!$C:$C,W$1,Data!$D:$D,W$2)+COUNTIFS(Data!$J:$J,$A28,Data!$C:$C,W$1,Data!$D:$D,W$2)</f>
        <v>0</v>
      </c>
      <c r="X28" s="5">
        <f>COUNTIFS(Data!$I:$I,$A28,Data!$C:$C,X$1,Data!$D:$D,X$2)+COUNTIFS(Data!$J:$J,$A28,Data!$C:$C,X$1,Data!$D:$D,X$2)</f>
        <v>0</v>
      </c>
      <c r="Y28" s="5">
        <f>COUNTIFS(Data!$I:$I,$A28,Data!$C:$C,Y$1,Data!$D:$D,Y$2)+COUNTIFS(Data!$J:$J,$A28,Data!$C:$C,Y$1,Data!$D:$D,Y$2)</f>
        <v>0</v>
      </c>
      <c r="Z28" s="5">
        <f>COUNTIFS(Data!$I:$I,$A28,Data!$C:$C,Z$1,Data!$D:$D,Z$2)+COUNTIFS(Data!$J:$J,$A28,Data!$C:$C,Z$1,Data!$D:$D,Z$2)</f>
        <v>0</v>
      </c>
      <c r="AA28" s="5">
        <f>COUNTIFS(Data!$I:$I,$A28,Data!$C:$C,AA$1,Data!$D:$D,AA$2)+COUNTIFS(Data!$J:$J,$A28,Data!$C:$C,AA$1,Data!$D:$D,AA$2)</f>
        <v>0</v>
      </c>
      <c r="AB28" s="5">
        <f>COUNTIFS(Data!$I:$I,$A28,Data!$C:$C,AB$1,Data!$D:$D,AB$2)+COUNTIFS(Data!$J:$J,$A28,Data!$C:$C,AB$1,Data!$D:$D,AB$2)</f>
        <v>0</v>
      </c>
      <c r="AC28" s="5">
        <f>COUNTIFS(Data!$I:$I,$A28,Data!$C:$C,AC$1,Data!$D:$D,AC$2)+COUNTIFS(Data!$J:$J,$A28,Data!$C:$C,AC$1,Data!$D:$D,AC$2)</f>
        <v>0</v>
      </c>
      <c r="AD28" s="5">
        <f>COUNTIFS(Data!$I:$I,$A28,Data!$C:$C,AD$1,Data!$D:$D,AD$2)+COUNTIFS(Data!$J:$J,$A28,Data!$C:$C,AD$1,Data!$D:$D,AD$2)</f>
        <v>0</v>
      </c>
      <c r="AE28" s="5">
        <f>COUNTIFS(Data!$I:$I,$A28,Data!$C:$C,AE$1,Data!$D:$D,AE$2)+COUNTIFS(Data!$J:$J,$A28,Data!$C:$C,AE$1,Data!$D:$D,AE$2)</f>
        <v>0</v>
      </c>
      <c r="AF28" s="5">
        <f>COUNTIFS(Data!$I:$I,$A28,Data!$C:$C,AF$1,Data!$D:$D,AF$2)+COUNTIFS(Data!$J:$J,$A28,Data!$C:$C,AF$1,Data!$D:$D,AF$2)</f>
        <v>0</v>
      </c>
      <c r="AG28" s="5">
        <f>COUNTIFS(Data!$I:$I,$A28,Data!$C:$C,AG$1,Data!$D:$D,AG$2)+COUNTIFS(Data!$J:$J,$A28,Data!$C:$C,AG$1,Data!$D:$D,AG$2)</f>
        <v>0</v>
      </c>
      <c r="AH28" s="5">
        <f>COUNTIFS(Data!$I:$I,$A28,Data!$C:$C,AH$1,Data!$D:$D,AH$2)+COUNTIFS(Data!$J:$J,$A28,Data!$C:$C,AH$1,Data!$D:$D,AH$2)</f>
        <v>0</v>
      </c>
      <c r="AI28" s="5">
        <f>COUNTIFS(Data!$I:$I,$A28,Data!$C:$C,AI$1,Data!$D:$D,AI$2)+COUNTIFS(Data!$J:$J,$A28,Data!$C:$C,AI$1,Data!$D:$D,AI$2)</f>
        <v>0</v>
      </c>
      <c r="AJ28" s="5">
        <f>COUNTIFS(Data!$I:$I,$A28,Data!$C:$C,AJ$1,Data!$D:$D,AJ$2)+COUNTIFS(Data!$J:$J,$A28,Data!$C:$C,AJ$1,Data!$D:$D,AJ$2)</f>
        <v>0</v>
      </c>
      <c r="AK28" s="5">
        <f>COUNTIFS(Data!$I:$I,$A28,Data!$C:$C,AK$1,Data!$D:$D,AK$2)+COUNTIFS(Data!$J:$J,$A28,Data!$C:$C,AK$1,Data!$D:$D,AK$2)</f>
        <v>0</v>
      </c>
      <c r="AL28" s="5">
        <f>COUNTIFS(Data!$I:$I,$A28,Data!$C:$C,AL$1,Data!$D:$D,AL$2)+COUNTIFS(Data!$J:$J,$A28,Data!$C:$C,AL$1,Data!$D:$D,AL$2)</f>
        <v>0</v>
      </c>
      <c r="AM28" s="5">
        <f>COUNTIFS(Data!$I:$I,$A28,Data!$C:$C,AM$1,Data!$D:$D,AM$2)+COUNTIFS(Data!$J:$J,$A28,Data!$C:$C,AM$1,Data!$D:$D,AM$2)</f>
        <v>0</v>
      </c>
      <c r="AN28" s="5">
        <f>COUNTIFS(Data!$I:$I,$A28,Data!$C:$C,AN$1,Data!$D:$D,AN$2)+COUNTIFS(Data!$J:$J,$A28,Data!$C:$C,AN$1,Data!$D:$D,AN$2)</f>
        <v>0</v>
      </c>
      <c r="AO28" s="5">
        <f>COUNTIFS(Data!$I:$I,$A28,Data!$C:$C,AO$1,Data!$D:$D,AO$2)+COUNTIFS(Data!$J:$J,$A28,Data!$C:$C,AO$1,Data!$D:$D,AO$2)</f>
        <v>0</v>
      </c>
      <c r="AP28" s="5">
        <f>COUNTIFS(Data!$I:$I,$A28,Data!$C:$C,AP$1,Data!$D:$D,AP$2)+COUNTIFS(Data!$J:$J,$A28,Data!$C:$C,AP$1,Data!$D:$D,AP$2)</f>
        <v>0</v>
      </c>
      <c r="AQ28" s="5">
        <f>COUNTIFS(Data!$I:$I,$A28,Data!$C:$C,AQ$1,Data!$D:$D,AQ$2)+COUNTIFS(Data!$J:$J,$A28,Data!$C:$C,AQ$1,Data!$D:$D,AQ$2)</f>
        <v>0</v>
      </c>
      <c r="AR28" s="5">
        <f>COUNTIFS(Data!$I:$I,$A28,Data!$C:$C,AR$1,Data!$D:$D,AR$2)+COUNTIFS(Data!$J:$J,$A28,Data!$C:$C,AR$1,Data!$D:$D,AR$2)</f>
        <v>0</v>
      </c>
      <c r="AS28" s="5">
        <f>COUNTIFS(Data!$I:$I,$A28,Data!$C:$C,AS$1,Data!$D:$D,AS$2)+COUNTIFS(Data!$J:$J,$A28,Data!$C:$C,AS$1,Data!$D:$D,AS$2)</f>
        <v>0</v>
      </c>
      <c r="AT28" s="5">
        <f>COUNTIFS(Data!$I:$I,$A28,Data!$C:$C,AT$1,Data!$D:$D,AT$2)+COUNTIFS(Data!$J:$J,$A28,Data!$C:$C,AT$1,Data!$D:$D,AT$2)</f>
        <v>0</v>
      </c>
      <c r="AU28" s="5">
        <f>COUNTIFS(Data!$I:$I,$A28,Data!$C:$C,AU$1,Data!$D:$D,AU$2)+COUNTIFS(Data!$J:$J,$A28,Data!$C:$C,AU$1,Data!$D:$D,AU$2)</f>
        <v>0</v>
      </c>
      <c r="AV28" s="5">
        <f>COUNTIFS(Data!$I:$I,$A28,Data!$C:$C,AV$1,Data!$D:$D,AV$2)+COUNTIFS(Data!$J:$J,$A28,Data!$C:$C,AV$1,Data!$D:$D,AV$2)</f>
        <v>0</v>
      </c>
      <c r="AW28" s="5">
        <f>COUNTIFS(Data!$I:$I,$A28,Data!$C:$C,AW$1,Data!$D:$D,AW$2)+COUNTIFS(Data!$J:$J,$A28,Data!$C:$C,AW$1,Data!$D:$D,AW$2)</f>
        <v>0</v>
      </c>
      <c r="AX28" s="5">
        <f>COUNTIFS(Data!$I:$I,$A28,Data!$C:$C,AX$1,Data!$D:$D,AX$2)+COUNTIFS(Data!$J:$J,$A28,Data!$C:$C,AX$1,Data!$D:$D,AX$2)</f>
        <v>0</v>
      </c>
      <c r="AY28" s="5">
        <f>COUNTIFS(Data!$I:$I,$A28,Data!$C:$C,AY$1,Data!$D:$D,AY$2)+COUNTIFS(Data!$J:$J,$A28,Data!$C:$C,AY$1,Data!$D:$D,AY$2)</f>
        <v>0</v>
      </c>
      <c r="AZ28" s="5">
        <f>COUNTIFS(Data!$I:$I,$A28,Data!$C:$C,AZ$1,Data!$D:$D,AZ$2)+COUNTIFS(Data!$J:$J,$A28,Data!$C:$C,AZ$1,Data!$D:$D,AZ$2)</f>
        <v>0</v>
      </c>
      <c r="BA28" s="5">
        <f>COUNTIFS(Data!$I:$I,$A28,Data!$C:$C,BA$1,Data!$D:$D,BA$2)+COUNTIFS(Data!$J:$J,$A28,Data!$C:$C,BA$1,Data!$D:$D,BA$2)</f>
        <v>0</v>
      </c>
      <c r="BB28" s="5">
        <f>COUNTIFS(Data!$I:$I,$A28,Data!$C:$C,BB$1,Data!$D:$D,BB$2)+COUNTIFS(Data!$J:$J,$A28,Data!$C:$C,BB$1,Data!$D:$D,BB$2)</f>
        <v>0</v>
      </c>
      <c r="BC28" s="5">
        <f>COUNTIFS(Data!$I:$I,$A28,Data!$C:$C,BC$1,Data!$D:$D,BC$2)+COUNTIFS(Data!$J:$J,$A28,Data!$C:$C,BC$1,Data!$D:$D,BC$2)</f>
        <v>1</v>
      </c>
      <c r="BD28" s="5">
        <f>COUNTIFS(Data!$I:$I,$A28,Data!$C:$C,BD$1,Data!$D:$D,BD$2)+COUNTIFS(Data!$J:$J,$A28,Data!$C:$C,BD$1,Data!$D:$D,BD$2)</f>
        <v>0</v>
      </c>
      <c r="BE28" s="5">
        <f>COUNTIFS(Data!$I:$I,$A28,Data!$C:$C,BE$1,Data!$D:$D,BE$2)+COUNTIFS(Data!$J:$J,$A28,Data!$C:$C,BE$1,Data!$D:$D,BE$2)</f>
        <v>0</v>
      </c>
      <c r="BF28" s="5">
        <f>COUNTIFS(Data!$I:$I,$A28,Data!$C:$C,BF$1,Data!$D:$D,BF$2)+COUNTIFS(Data!$J:$J,$A28,Data!$C:$C,BF$1,Data!$D:$D,BF$2)</f>
        <v>0</v>
      </c>
      <c r="BG28" s="5">
        <f>COUNTIFS(Data!$I:$I,$A28,Data!$C:$C,BG$1,Data!$D:$D,BG$2)+COUNTIFS(Data!$J:$J,$A28,Data!$C:$C,BG$1,Data!$D:$D,BG$2)</f>
        <v>0</v>
      </c>
      <c r="BH28" s="5">
        <f>COUNTIFS(Data!$I:$I,$A28,Data!$C:$C,BH$1,Data!$D:$D,BH$2)+COUNTIFS(Data!$J:$J,$A28,Data!$C:$C,BH$1,Data!$D:$D,BH$2)</f>
        <v>0</v>
      </c>
      <c r="BI28" s="5">
        <f>COUNTIFS(Data!$I:$I,$A28,Data!$C:$C,BI$1,Data!$D:$D,BI$2)+COUNTIFS(Data!$J:$J,$A28,Data!$C:$C,BI$1,Data!$D:$D,BI$2)</f>
        <v>0</v>
      </c>
      <c r="BJ28" s="5">
        <f>COUNTIFS(Data!$I:$I,$A28,Data!$C:$C,BJ$1,Data!$D:$D,BJ$2)+COUNTIFS(Data!$J:$J,$A28,Data!$C:$C,BJ$1,Data!$D:$D,BJ$2)</f>
        <v>0</v>
      </c>
      <c r="BK28" s="5">
        <f>COUNTIFS(Data!$I:$I,$A28,Data!$C:$C,BK$1,Data!$D:$D,BK$2)+COUNTIFS(Data!$J:$J,$A28,Data!$C:$C,BK$1,Data!$D:$D,BK$2)</f>
        <v>0</v>
      </c>
      <c r="BL28" s="5">
        <f>COUNTIFS(Data!$I:$I,$A28,Data!$C:$C,BL$1,Data!$D:$D,BL$2)+COUNTIFS(Data!$J:$J,$A28,Data!$C:$C,BL$1,Data!$D:$D,BL$2)</f>
        <v>0</v>
      </c>
      <c r="BM28" s="5">
        <f>COUNTIFS(Data!$I:$I,$A28,Data!$C:$C,BM$1,Data!$D:$D,BM$2)+COUNTIFS(Data!$J:$J,$A28,Data!$C:$C,BM$1,Data!$D:$D,BM$2)</f>
        <v>0</v>
      </c>
      <c r="BN28" s="5">
        <f>COUNTIFS(Data!$I:$I,$A28,Data!$C:$C,BN$1,Data!$D:$D,BN$2)+COUNTIFS(Data!$J:$J,$A28,Data!$C:$C,BN$1,Data!$D:$D,BN$2)</f>
        <v>0</v>
      </c>
      <c r="BO28" s="5">
        <f>COUNTIFS(Data!$I:$I,$A28,Data!$C:$C,BO$1,Data!$D:$D,BO$2)+COUNTIFS(Data!$J:$J,$A28,Data!$C:$C,BO$1,Data!$D:$D,BO$2)</f>
        <v>0</v>
      </c>
      <c r="BP28" s="5">
        <f>COUNTIFS(Data!$I:$I,$A28,Data!$C:$C,BP$1,Data!$D:$D,BP$2)+COUNTIFS(Data!$J:$J,$A28,Data!$C:$C,BP$1,Data!$D:$D,BP$2)</f>
        <v>0</v>
      </c>
      <c r="BQ28" s="5">
        <f>COUNTIFS(Data!$I:$I,$A28,Data!$C:$C,BQ$1,Data!$D:$D,BQ$2)+COUNTIFS(Data!$J:$J,$A28,Data!$C:$C,BQ$1,Data!$D:$D,BQ$2)</f>
        <v>0</v>
      </c>
      <c r="BR28" s="5">
        <f>COUNTIFS(Data!$I:$I,$A28,Data!$C:$C,BR$1,Data!$D:$D,BR$2)+COUNTIFS(Data!$J:$J,$A28,Data!$C:$C,BR$1,Data!$D:$D,BR$2)</f>
        <v>0</v>
      </c>
      <c r="BS28" s="5">
        <f>COUNTIFS(Data!$I:$I,$A28,Data!$C:$C,BS$1,Data!$D:$D,BS$2)+COUNTIFS(Data!$J:$J,$A28,Data!$C:$C,BS$1,Data!$D:$D,BS$2)</f>
        <v>0</v>
      </c>
      <c r="BT28" s="5">
        <f>COUNTIFS(Data!$I:$I,$A28,Data!$C:$C,BT$1,Data!$D:$D,BT$2)+COUNTIFS(Data!$J:$J,$A28,Data!$C:$C,BT$1,Data!$D:$D,BT$2)</f>
        <v>0</v>
      </c>
      <c r="BU28" s="5">
        <f>COUNTIFS(Data!$I:$I,$A28,Data!$C:$C,BU$1,Data!$D:$D,BU$2)+COUNTIFS(Data!$J:$J,$A28,Data!$C:$C,BU$1,Data!$D:$D,BU$2)</f>
        <v>0</v>
      </c>
      <c r="BV28" s="5">
        <f>COUNTIFS(Data!$I:$I,$A28,Data!$C:$C,BV$1,Data!$D:$D,BV$2)+COUNTIFS(Data!$J:$J,$A28,Data!$C:$C,BV$1,Data!$D:$D,BV$2)</f>
        <v>0</v>
      </c>
      <c r="BW28" s="5">
        <f>COUNTIFS(Data!$I:$I,$A28,Data!$C:$C,BW$1,Data!$D:$D,BW$2)+COUNTIFS(Data!$J:$J,$A28,Data!$C:$C,BW$1,Data!$D:$D,BW$2)</f>
        <v>0</v>
      </c>
      <c r="BX28" s="5">
        <f>COUNTIFS(Data!$I:$I,$A28,Data!$C:$C,BX$1,Data!$D:$D,BX$2)+COUNTIFS(Data!$J:$J,$A28,Data!$C:$C,BX$1,Data!$D:$D,BX$2)</f>
        <v>0</v>
      </c>
      <c r="BY28" s="5">
        <f>COUNTIFS(Data!$I:$I,$A28,Data!$C:$C,BY$1,Data!$D:$D,BY$2)+COUNTIFS(Data!$J:$J,$A28,Data!$C:$C,BY$1,Data!$D:$D,BY$2)</f>
        <v>0</v>
      </c>
      <c r="BZ28" s="5">
        <f>COUNTIFS(Data!$I:$I,$A28,Data!$C:$C,BZ$1,Data!$D:$D,BZ$2)+COUNTIFS(Data!$J:$J,$A28,Data!$C:$C,BZ$1,Data!$D:$D,BZ$2)</f>
        <v>0</v>
      </c>
      <c r="CA28" s="5">
        <f>COUNTIFS(Data!$I:$I,$A28,Data!$C:$C,CA$1,Data!$D:$D,CA$2)+COUNTIFS(Data!$J:$J,$A28,Data!$C:$C,CA$1,Data!$D:$D,CA$2)</f>
        <v>0</v>
      </c>
      <c r="CB28" s="5">
        <f>COUNTIFS(Data!$I:$I,$A28,Data!$C:$C,CB$1,Data!$D:$D,CB$2)+COUNTIFS(Data!$J:$J,$A28,Data!$C:$C,CB$1,Data!$D:$D,CB$2)</f>
        <v>0</v>
      </c>
      <c r="CC28" s="5">
        <f>COUNTIFS(Data!$I:$I,$A28,Data!$C:$C,CC$1,Data!$D:$D,CC$2)+COUNTIFS(Data!$J:$J,$A28,Data!$C:$C,CC$1,Data!$D:$D,CC$2)</f>
        <v>0</v>
      </c>
      <c r="CD28" s="5">
        <f>COUNTIFS(Data!$I:$I,$A28,Data!$C:$C,CD$1,Data!$D:$D,CD$2)+COUNTIFS(Data!$J:$J,$A28,Data!$C:$C,CD$1,Data!$D:$D,CD$2)</f>
        <v>0</v>
      </c>
      <c r="CE28" s="5">
        <f>COUNTIFS(Data!$I:$I,$A28,Data!$C:$C,CE$1,Data!$D:$D,CE$2)+COUNTIFS(Data!$J:$J,$A28,Data!$C:$C,CE$1,Data!$D:$D,CE$2)</f>
        <v>1</v>
      </c>
      <c r="CF28" s="5">
        <f>COUNTIFS(Data!$I:$I,$A28,Data!$C:$C,CF$1,Data!$D:$D,CF$2)+COUNTIFS(Data!$J:$J,$A28,Data!$C:$C,CF$1,Data!$D:$D,CF$2)</f>
        <v>1</v>
      </c>
      <c r="CG28" s="5">
        <f>COUNTIFS(Data!$I:$I,$A28,Data!$C:$C,CG$1,Data!$D:$D,CG$2)+COUNTIFS(Data!$J:$J,$A28,Data!$C:$C,CG$1,Data!$D:$D,CG$2)</f>
        <v>0</v>
      </c>
      <c r="CH28" s="5">
        <f>COUNTIFS(Data!$I:$I,$A28,Data!$C:$C,CH$1,Data!$D:$D,CH$2)+COUNTIFS(Data!$J:$J,$A28,Data!$C:$C,CH$1,Data!$D:$D,CH$2)</f>
        <v>0</v>
      </c>
      <c r="CI28" s="5">
        <f>COUNTIFS(Data!$I:$I,$A28,Data!$C:$C,CI$1,Data!$D:$D,CI$2)+COUNTIFS(Data!$J:$J,$A28,Data!$C:$C,CI$1,Data!$D:$D,CI$2)</f>
        <v>0</v>
      </c>
      <c r="CJ28" s="5">
        <f>COUNTIFS(Data!$I:$I,$A28,Data!$C:$C,CJ$1,Data!$D:$D,CJ$2)+COUNTIFS(Data!$J:$J,$A28,Data!$C:$C,CJ$1,Data!$D:$D,CJ$2)</f>
        <v>0</v>
      </c>
      <c r="CK28" s="5">
        <f>COUNTIFS(Data!$I:$I,$A28,Data!$C:$C,CK$1,Data!$D:$D,CK$2)+COUNTIFS(Data!$J:$J,$A28,Data!$C:$C,CK$1,Data!$D:$D,CK$2)</f>
        <v>0</v>
      </c>
      <c r="CL28" s="5">
        <f>COUNTIFS(Data!$I:$I,$A28,Data!$C:$C,CL$1,Data!$D:$D,CL$2)+COUNTIFS(Data!$J:$J,$A28,Data!$C:$C,CL$1,Data!$D:$D,CL$2)</f>
        <v>0</v>
      </c>
      <c r="CM28" s="5">
        <f>COUNTIFS(Data!$I:$I,$A28,Data!$C:$C,CM$1,Data!$D:$D,CM$2)+COUNTIFS(Data!$J:$J,$A28,Data!$C:$C,CM$1,Data!$D:$D,CM$2)</f>
        <v>0</v>
      </c>
      <c r="CN28" s="5">
        <f>COUNTIFS(Data!$I:$I,$A28,Data!$C:$C,CN$1,Data!$D:$D,CN$2)+COUNTIFS(Data!$J:$J,$A28,Data!$C:$C,CN$1,Data!$D:$D,CN$2)</f>
        <v>0</v>
      </c>
      <c r="CO28" s="5">
        <f>COUNTIFS(Data!$I:$I,$A28,Data!$C:$C,CO$1,Data!$D:$D,CO$2)+COUNTIFS(Data!$J:$J,$A28,Data!$C:$C,CO$1,Data!$D:$D,CO$2)</f>
        <v>0</v>
      </c>
      <c r="CP28" s="5">
        <f>COUNTIFS(Data!$I:$I,$A28,Data!$C:$C,CP$1,Data!$D:$D,CP$2)+COUNTIFS(Data!$J:$J,$A28,Data!$C:$C,CP$1,Data!$D:$D,CP$2)</f>
        <v>0</v>
      </c>
      <c r="CQ28" s="5">
        <f>COUNTIFS(Data!$I:$I,$A28,Data!$C:$C,CQ$1,Data!$D:$D,CQ$2)+COUNTIFS(Data!$J:$J,$A28,Data!$C:$C,CQ$1,Data!$D:$D,CQ$2)</f>
        <v>0</v>
      </c>
      <c r="CR28" s="5">
        <f>COUNTIFS(Data!$I:$I,$A28,Data!$C:$C,CR$1,Data!$D:$D,CR$2)+COUNTIFS(Data!$J:$J,$A28,Data!$C:$C,CR$1,Data!$D:$D,CR$2)</f>
        <v>0</v>
      </c>
      <c r="CS28" s="5">
        <f>COUNTIFS(Data!$I:$I,$A28,Data!$C:$C,CS$1,Data!$D:$D,CS$2)+COUNTIFS(Data!$J:$J,$A28,Data!$C:$C,CS$1,Data!$D:$D,CS$2)</f>
        <v>0</v>
      </c>
      <c r="CT28" s="5">
        <f>COUNTIFS(Data!$I:$I,$A28,Data!$C:$C,CT$1,Data!$D:$D,CT$2)+COUNTIFS(Data!$J:$J,$A28,Data!$C:$C,CT$1,Data!$D:$D,CT$2)</f>
        <v>0</v>
      </c>
      <c r="CU28" s="5">
        <f>COUNTIFS(Data!$I:$I,$A28,Data!$C:$C,CU$1,Data!$D:$D,CU$2)+COUNTIFS(Data!$J:$J,$A28,Data!$C:$C,CU$1,Data!$D:$D,CU$2)</f>
        <v>1</v>
      </c>
      <c r="CV28" s="5">
        <f>COUNTIFS(Data!$I:$I,$A28,Data!$C:$C,CV$1,Data!$D:$D,CV$2)+COUNTIFS(Data!$J:$J,$A28,Data!$C:$C,CV$1,Data!$D:$D,CV$2)</f>
        <v>0</v>
      </c>
      <c r="CW28" s="5">
        <f t="shared" ref="CW28:CX28" si="27">SUMIF($B$2:$CV$2,CW$2, $B28:$CV28)</f>
        <v>2</v>
      </c>
      <c r="CX28" s="5">
        <f t="shared" si="27"/>
        <v>2</v>
      </c>
      <c r="CY28" s="5">
        <f t="shared" si="3"/>
        <v>4</v>
      </c>
    </row>
    <row r="29">
      <c r="A29" s="5" t="str">
        <f>Countries!A27</f>
        <v>ESP</v>
      </c>
      <c r="B29" s="5">
        <f>COUNTIFS(Data!$I:$I,$A29,Data!$C:$C,B$1,Data!$D:$D,B$2)+COUNTIFS(Data!$J:$J,$A29,Data!$C:$C,B$1,Data!$D:$D,B$2)</f>
        <v>0</v>
      </c>
      <c r="C29" s="5">
        <f>COUNTIFS(Data!$I:$I,$A29,Data!$C:$C,C$1,Data!$D:$D,C$2)+COUNTIFS(Data!$J:$J,$A29,Data!$C:$C,C$1,Data!$D:$D,C$2)</f>
        <v>0</v>
      </c>
      <c r="D29" s="5">
        <f>COUNTIFS(Data!$I:$I,$A29,Data!$C:$C,D$1,Data!$D:$D,D$2)+COUNTIFS(Data!$J:$J,$A29,Data!$C:$C,D$1,Data!$D:$D,D$2)</f>
        <v>0</v>
      </c>
      <c r="E29" s="5">
        <f>COUNTIFS(Data!$I:$I,$A29,Data!$C:$C,E$1,Data!$D:$D,E$2)+COUNTIFS(Data!$J:$J,$A29,Data!$C:$C,E$1,Data!$D:$D,E$2)</f>
        <v>0</v>
      </c>
      <c r="F29" s="5">
        <f>COUNTIFS(Data!$I:$I,$A29,Data!$C:$C,F$1,Data!$D:$D,F$2)+COUNTIFS(Data!$J:$J,$A29,Data!$C:$C,F$1,Data!$D:$D,F$2)</f>
        <v>0</v>
      </c>
      <c r="G29" s="5">
        <f>COUNTIFS(Data!$I:$I,$A29,Data!$C:$C,G$1,Data!$D:$D,G$2)+COUNTIFS(Data!$J:$J,$A29,Data!$C:$C,G$1,Data!$D:$D,G$2)</f>
        <v>0</v>
      </c>
      <c r="H29" s="5">
        <f>COUNTIFS(Data!$I:$I,$A29,Data!$C:$C,H$1,Data!$D:$D,H$2)+COUNTIFS(Data!$J:$J,$A29,Data!$C:$C,H$1,Data!$D:$D,H$2)</f>
        <v>0</v>
      </c>
      <c r="I29" s="5">
        <f>COUNTIFS(Data!$I:$I,$A29,Data!$C:$C,I$1,Data!$D:$D,I$2)+COUNTIFS(Data!$J:$J,$A29,Data!$C:$C,I$1,Data!$D:$D,I$2)</f>
        <v>0</v>
      </c>
      <c r="J29" s="5">
        <f>COUNTIFS(Data!$I:$I,$A29,Data!$C:$C,J$1,Data!$D:$D,J$2)+COUNTIFS(Data!$J:$J,$A29,Data!$C:$C,J$1,Data!$D:$D,J$2)</f>
        <v>0</v>
      </c>
      <c r="K29" s="5">
        <f>COUNTIFS(Data!$I:$I,$A29,Data!$C:$C,K$1,Data!$D:$D,K$2)+COUNTIFS(Data!$J:$J,$A29,Data!$C:$C,K$1,Data!$D:$D,K$2)</f>
        <v>0</v>
      </c>
      <c r="L29" s="5">
        <f>COUNTIFS(Data!$I:$I,$A29,Data!$C:$C,L$1,Data!$D:$D,L$2)+COUNTIFS(Data!$J:$J,$A29,Data!$C:$C,L$1,Data!$D:$D,L$2)</f>
        <v>1</v>
      </c>
      <c r="M29" s="5">
        <f>COUNTIFS(Data!$I:$I,$A29,Data!$C:$C,M$1,Data!$D:$D,M$2)+COUNTIFS(Data!$J:$J,$A29,Data!$C:$C,M$1,Data!$D:$D,M$2)</f>
        <v>0</v>
      </c>
      <c r="N29" s="5">
        <f>COUNTIFS(Data!$I:$I,$A29,Data!$C:$C,N$1,Data!$D:$D,N$2)+COUNTIFS(Data!$J:$J,$A29,Data!$C:$C,N$1,Data!$D:$D,N$2)</f>
        <v>0</v>
      </c>
      <c r="O29" s="5">
        <f>COUNTIFS(Data!$I:$I,$A29,Data!$C:$C,O$1,Data!$D:$D,O$2)+COUNTIFS(Data!$J:$J,$A29,Data!$C:$C,O$1,Data!$D:$D,O$2)</f>
        <v>0</v>
      </c>
      <c r="P29" s="5">
        <f>COUNTIFS(Data!$I:$I,$A29,Data!$C:$C,P$1,Data!$D:$D,P$2)+COUNTIFS(Data!$J:$J,$A29,Data!$C:$C,P$1,Data!$D:$D,P$2)</f>
        <v>0</v>
      </c>
      <c r="Q29" s="5">
        <f>COUNTIFS(Data!$I:$I,$A29,Data!$C:$C,Q$1,Data!$D:$D,Q$2)+COUNTIFS(Data!$J:$J,$A29,Data!$C:$C,Q$1,Data!$D:$D,Q$2)</f>
        <v>0</v>
      </c>
      <c r="R29" s="5">
        <f>COUNTIFS(Data!$I:$I,$A29,Data!$C:$C,R$1,Data!$D:$D,R$2)+COUNTIFS(Data!$J:$J,$A29,Data!$C:$C,R$1,Data!$D:$D,R$2)</f>
        <v>0</v>
      </c>
      <c r="S29" s="5">
        <f>COUNTIFS(Data!$I:$I,$A29,Data!$C:$C,S$1,Data!$D:$D,S$2)+COUNTIFS(Data!$J:$J,$A29,Data!$C:$C,S$1,Data!$D:$D,S$2)</f>
        <v>0</v>
      </c>
      <c r="T29" s="5">
        <f>COUNTIFS(Data!$I:$I,$A29,Data!$C:$C,T$1,Data!$D:$D,T$2)+COUNTIFS(Data!$J:$J,$A29,Data!$C:$C,T$1,Data!$D:$D,T$2)</f>
        <v>0</v>
      </c>
      <c r="U29" s="5">
        <f>COUNTIFS(Data!$I:$I,$A29,Data!$C:$C,U$1,Data!$D:$D,U$2)+COUNTIFS(Data!$J:$J,$A29,Data!$C:$C,U$1,Data!$D:$D,U$2)</f>
        <v>0</v>
      </c>
      <c r="V29" s="5">
        <f>COUNTIFS(Data!$I:$I,$A29,Data!$C:$C,V$1,Data!$D:$D,V$2)+COUNTIFS(Data!$J:$J,$A29,Data!$C:$C,V$1,Data!$D:$D,V$2)</f>
        <v>0</v>
      </c>
      <c r="W29" s="5">
        <f>COUNTIFS(Data!$I:$I,$A29,Data!$C:$C,W$1,Data!$D:$D,W$2)+COUNTIFS(Data!$J:$J,$A29,Data!$C:$C,W$1,Data!$D:$D,W$2)</f>
        <v>0</v>
      </c>
      <c r="X29" s="5">
        <f>COUNTIFS(Data!$I:$I,$A29,Data!$C:$C,X$1,Data!$D:$D,X$2)+COUNTIFS(Data!$J:$J,$A29,Data!$C:$C,X$1,Data!$D:$D,X$2)</f>
        <v>0</v>
      </c>
      <c r="Y29" s="5">
        <f>COUNTIFS(Data!$I:$I,$A29,Data!$C:$C,Y$1,Data!$D:$D,Y$2)+COUNTIFS(Data!$J:$J,$A29,Data!$C:$C,Y$1,Data!$D:$D,Y$2)</f>
        <v>0</v>
      </c>
      <c r="Z29" s="5">
        <f>COUNTIFS(Data!$I:$I,$A29,Data!$C:$C,Z$1,Data!$D:$D,Z$2)+COUNTIFS(Data!$J:$J,$A29,Data!$C:$C,Z$1,Data!$D:$D,Z$2)</f>
        <v>0</v>
      </c>
      <c r="AA29" s="5">
        <f>COUNTIFS(Data!$I:$I,$A29,Data!$C:$C,AA$1,Data!$D:$D,AA$2)+COUNTIFS(Data!$J:$J,$A29,Data!$C:$C,AA$1,Data!$D:$D,AA$2)</f>
        <v>0</v>
      </c>
      <c r="AB29" s="5">
        <f>COUNTIFS(Data!$I:$I,$A29,Data!$C:$C,AB$1,Data!$D:$D,AB$2)+COUNTIFS(Data!$J:$J,$A29,Data!$C:$C,AB$1,Data!$D:$D,AB$2)</f>
        <v>0</v>
      </c>
      <c r="AC29" s="5">
        <f>COUNTIFS(Data!$I:$I,$A29,Data!$C:$C,AC$1,Data!$D:$D,AC$2)+COUNTIFS(Data!$J:$J,$A29,Data!$C:$C,AC$1,Data!$D:$D,AC$2)</f>
        <v>0</v>
      </c>
      <c r="AD29" s="5">
        <f>COUNTIFS(Data!$I:$I,$A29,Data!$C:$C,AD$1,Data!$D:$D,AD$2)+COUNTIFS(Data!$J:$J,$A29,Data!$C:$C,AD$1,Data!$D:$D,AD$2)</f>
        <v>0</v>
      </c>
      <c r="AE29" s="5">
        <f>COUNTIFS(Data!$I:$I,$A29,Data!$C:$C,AE$1,Data!$D:$D,AE$2)+COUNTIFS(Data!$J:$J,$A29,Data!$C:$C,AE$1,Data!$D:$D,AE$2)</f>
        <v>0</v>
      </c>
      <c r="AF29" s="5">
        <f>COUNTIFS(Data!$I:$I,$A29,Data!$C:$C,AF$1,Data!$D:$D,AF$2)+COUNTIFS(Data!$J:$J,$A29,Data!$C:$C,AF$1,Data!$D:$D,AF$2)</f>
        <v>1</v>
      </c>
      <c r="AG29" s="5">
        <f>COUNTIFS(Data!$I:$I,$A29,Data!$C:$C,AG$1,Data!$D:$D,AG$2)+COUNTIFS(Data!$J:$J,$A29,Data!$C:$C,AG$1,Data!$D:$D,AG$2)</f>
        <v>0</v>
      </c>
      <c r="AH29" s="5">
        <f>COUNTIFS(Data!$I:$I,$A29,Data!$C:$C,AH$1,Data!$D:$D,AH$2)+COUNTIFS(Data!$J:$J,$A29,Data!$C:$C,AH$1,Data!$D:$D,AH$2)</f>
        <v>0</v>
      </c>
      <c r="AI29" s="5">
        <f>COUNTIFS(Data!$I:$I,$A29,Data!$C:$C,AI$1,Data!$D:$D,AI$2)+COUNTIFS(Data!$J:$J,$A29,Data!$C:$C,AI$1,Data!$D:$D,AI$2)</f>
        <v>0</v>
      </c>
      <c r="AJ29" s="5">
        <f>COUNTIFS(Data!$I:$I,$A29,Data!$C:$C,AJ$1,Data!$D:$D,AJ$2)+COUNTIFS(Data!$J:$J,$A29,Data!$C:$C,AJ$1,Data!$D:$D,AJ$2)</f>
        <v>0</v>
      </c>
      <c r="AK29" s="5">
        <f>COUNTIFS(Data!$I:$I,$A29,Data!$C:$C,AK$1,Data!$D:$D,AK$2)+COUNTIFS(Data!$J:$J,$A29,Data!$C:$C,AK$1,Data!$D:$D,AK$2)</f>
        <v>0</v>
      </c>
      <c r="AL29" s="5">
        <f>COUNTIFS(Data!$I:$I,$A29,Data!$C:$C,AL$1,Data!$D:$D,AL$2)+COUNTIFS(Data!$J:$J,$A29,Data!$C:$C,AL$1,Data!$D:$D,AL$2)</f>
        <v>0</v>
      </c>
      <c r="AM29" s="5">
        <f>COUNTIFS(Data!$I:$I,$A29,Data!$C:$C,AM$1,Data!$D:$D,AM$2)+COUNTIFS(Data!$J:$J,$A29,Data!$C:$C,AM$1,Data!$D:$D,AM$2)</f>
        <v>0</v>
      </c>
      <c r="AN29" s="5">
        <f>COUNTIFS(Data!$I:$I,$A29,Data!$C:$C,AN$1,Data!$D:$D,AN$2)+COUNTIFS(Data!$J:$J,$A29,Data!$C:$C,AN$1,Data!$D:$D,AN$2)</f>
        <v>0</v>
      </c>
      <c r="AO29" s="5">
        <f>COUNTIFS(Data!$I:$I,$A29,Data!$C:$C,AO$1,Data!$D:$D,AO$2)+COUNTIFS(Data!$J:$J,$A29,Data!$C:$C,AO$1,Data!$D:$D,AO$2)</f>
        <v>0</v>
      </c>
      <c r="AP29" s="5">
        <f>COUNTIFS(Data!$I:$I,$A29,Data!$C:$C,AP$1,Data!$D:$D,AP$2)+COUNTIFS(Data!$J:$J,$A29,Data!$C:$C,AP$1,Data!$D:$D,AP$2)</f>
        <v>0</v>
      </c>
      <c r="AQ29" s="5">
        <f>COUNTIFS(Data!$I:$I,$A29,Data!$C:$C,AQ$1,Data!$D:$D,AQ$2)+COUNTIFS(Data!$J:$J,$A29,Data!$C:$C,AQ$1,Data!$D:$D,AQ$2)</f>
        <v>0</v>
      </c>
      <c r="AR29" s="5">
        <f>COUNTIFS(Data!$I:$I,$A29,Data!$C:$C,AR$1,Data!$D:$D,AR$2)+COUNTIFS(Data!$J:$J,$A29,Data!$C:$C,AR$1,Data!$D:$D,AR$2)</f>
        <v>0</v>
      </c>
      <c r="AS29" s="5">
        <f>COUNTIFS(Data!$I:$I,$A29,Data!$C:$C,AS$1,Data!$D:$D,AS$2)+COUNTIFS(Data!$J:$J,$A29,Data!$C:$C,AS$1,Data!$D:$D,AS$2)</f>
        <v>0</v>
      </c>
      <c r="AT29" s="5">
        <f>COUNTIFS(Data!$I:$I,$A29,Data!$C:$C,AT$1,Data!$D:$D,AT$2)+COUNTIFS(Data!$J:$J,$A29,Data!$C:$C,AT$1,Data!$D:$D,AT$2)</f>
        <v>0</v>
      </c>
      <c r="AU29" s="5">
        <f>COUNTIFS(Data!$I:$I,$A29,Data!$C:$C,AU$1,Data!$D:$D,AU$2)+COUNTIFS(Data!$J:$J,$A29,Data!$C:$C,AU$1,Data!$D:$D,AU$2)</f>
        <v>1</v>
      </c>
      <c r="AV29" s="5">
        <f>COUNTIFS(Data!$I:$I,$A29,Data!$C:$C,AV$1,Data!$D:$D,AV$2)+COUNTIFS(Data!$J:$J,$A29,Data!$C:$C,AV$1,Data!$D:$D,AV$2)</f>
        <v>0</v>
      </c>
      <c r="AW29" s="5">
        <f>COUNTIFS(Data!$I:$I,$A29,Data!$C:$C,AW$1,Data!$D:$D,AW$2)+COUNTIFS(Data!$J:$J,$A29,Data!$C:$C,AW$1,Data!$D:$D,AW$2)</f>
        <v>0</v>
      </c>
      <c r="AX29" s="5">
        <f>COUNTIFS(Data!$I:$I,$A29,Data!$C:$C,AX$1,Data!$D:$D,AX$2)+COUNTIFS(Data!$J:$J,$A29,Data!$C:$C,AX$1,Data!$D:$D,AX$2)</f>
        <v>0</v>
      </c>
      <c r="AY29" s="5">
        <f>COUNTIFS(Data!$I:$I,$A29,Data!$C:$C,AY$1,Data!$D:$D,AY$2)+COUNTIFS(Data!$J:$J,$A29,Data!$C:$C,AY$1,Data!$D:$D,AY$2)</f>
        <v>0</v>
      </c>
      <c r="AZ29" s="5">
        <f>COUNTIFS(Data!$I:$I,$A29,Data!$C:$C,AZ$1,Data!$D:$D,AZ$2)+COUNTIFS(Data!$J:$J,$A29,Data!$C:$C,AZ$1,Data!$D:$D,AZ$2)</f>
        <v>0</v>
      </c>
      <c r="BA29" s="5">
        <f>COUNTIFS(Data!$I:$I,$A29,Data!$C:$C,BA$1,Data!$D:$D,BA$2)+COUNTIFS(Data!$J:$J,$A29,Data!$C:$C,BA$1,Data!$D:$D,BA$2)</f>
        <v>0</v>
      </c>
      <c r="BB29" s="5">
        <f>COUNTIFS(Data!$I:$I,$A29,Data!$C:$C,BB$1,Data!$D:$D,BB$2)+COUNTIFS(Data!$J:$J,$A29,Data!$C:$C,BB$1,Data!$D:$D,BB$2)</f>
        <v>0</v>
      </c>
      <c r="BC29" s="5">
        <f>COUNTIFS(Data!$I:$I,$A29,Data!$C:$C,BC$1,Data!$D:$D,BC$2)+COUNTIFS(Data!$J:$J,$A29,Data!$C:$C,BC$1,Data!$D:$D,BC$2)</f>
        <v>0</v>
      </c>
      <c r="BD29" s="5">
        <f>COUNTIFS(Data!$I:$I,$A29,Data!$C:$C,BD$1,Data!$D:$D,BD$2)+COUNTIFS(Data!$J:$J,$A29,Data!$C:$C,BD$1,Data!$D:$D,BD$2)</f>
        <v>0</v>
      </c>
      <c r="BE29" s="5">
        <f>COUNTIFS(Data!$I:$I,$A29,Data!$C:$C,BE$1,Data!$D:$D,BE$2)+COUNTIFS(Data!$J:$J,$A29,Data!$C:$C,BE$1,Data!$D:$D,BE$2)</f>
        <v>0</v>
      </c>
      <c r="BF29" s="5">
        <f>COUNTIFS(Data!$I:$I,$A29,Data!$C:$C,BF$1,Data!$D:$D,BF$2)+COUNTIFS(Data!$J:$J,$A29,Data!$C:$C,BF$1,Data!$D:$D,BF$2)</f>
        <v>0</v>
      </c>
      <c r="BG29" s="5">
        <f>COUNTIFS(Data!$I:$I,$A29,Data!$C:$C,BG$1,Data!$D:$D,BG$2)+COUNTIFS(Data!$J:$J,$A29,Data!$C:$C,BG$1,Data!$D:$D,BG$2)</f>
        <v>0</v>
      </c>
      <c r="BH29" s="5">
        <f>COUNTIFS(Data!$I:$I,$A29,Data!$C:$C,BH$1,Data!$D:$D,BH$2)+COUNTIFS(Data!$J:$J,$A29,Data!$C:$C,BH$1,Data!$D:$D,BH$2)</f>
        <v>0</v>
      </c>
      <c r="BI29" s="5">
        <f>COUNTIFS(Data!$I:$I,$A29,Data!$C:$C,BI$1,Data!$D:$D,BI$2)+COUNTIFS(Data!$J:$J,$A29,Data!$C:$C,BI$1,Data!$D:$D,BI$2)</f>
        <v>0</v>
      </c>
      <c r="BJ29" s="5">
        <f>COUNTIFS(Data!$I:$I,$A29,Data!$C:$C,BJ$1,Data!$D:$D,BJ$2)+COUNTIFS(Data!$J:$J,$A29,Data!$C:$C,BJ$1,Data!$D:$D,BJ$2)</f>
        <v>0</v>
      </c>
      <c r="BK29" s="5">
        <f>COUNTIFS(Data!$I:$I,$A29,Data!$C:$C,BK$1,Data!$D:$D,BK$2)+COUNTIFS(Data!$J:$J,$A29,Data!$C:$C,BK$1,Data!$D:$D,BK$2)</f>
        <v>0</v>
      </c>
      <c r="BL29" s="5">
        <f>COUNTIFS(Data!$I:$I,$A29,Data!$C:$C,BL$1,Data!$D:$D,BL$2)+COUNTIFS(Data!$J:$J,$A29,Data!$C:$C,BL$1,Data!$D:$D,BL$2)</f>
        <v>0</v>
      </c>
      <c r="BM29" s="5">
        <f>COUNTIFS(Data!$I:$I,$A29,Data!$C:$C,BM$1,Data!$D:$D,BM$2)+COUNTIFS(Data!$J:$J,$A29,Data!$C:$C,BM$1,Data!$D:$D,BM$2)</f>
        <v>2</v>
      </c>
      <c r="BN29" s="5">
        <f>COUNTIFS(Data!$I:$I,$A29,Data!$C:$C,BN$1,Data!$D:$D,BN$2)+COUNTIFS(Data!$J:$J,$A29,Data!$C:$C,BN$1,Data!$D:$D,BN$2)</f>
        <v>0</v>
      </c>
      <c r="BO29" s="5">
        <f>COUNTIFS(Data!$I:$I,$A29,Data!$C:$C,BO$1,Data!$D:$D,BO$2)+COUNTIFS(Data!$J:$J,$A29,Data!$C:$C,BO$1,Data!$D:$D,BO$2)</f>
        <v>0</v>
      </c>
      <c r="BP29" s="5">
        <f>COUNTIFS(Data!$I:$I,$A29,Data!$C:$C,BP$1,Data!$D:$D,BP$2)+COUNTIFS(Data!$J:$J,$A29,Data!$C:$C,BP$1,Data!$D:$D,BP$2)</f>
        <v>0</v>
      </c>
      <c r="BQ29" s="5">
        <f>COUNTIFS(Data!$I:$I,$A29,Data!$C:$C,BQ$1,Data!$D:$D,BQ$2)+COUNTIFS(Data!$J:$J,$A29,Data!$C:$C,BQ$1,Data!$D:$D,BQ$2)</f>
        <v>0</v>
      </c>
      <c r="BR29" s="5">
        <f>COUNTIFS(Data!$I:$I,$A29,Data!$C:$C,BR$1,Data!$D:$D,BR$2)+COUNTIFS(Data!$J:$J,$A29,Data!$C:$C,BR$1,Data!$D:$D,BR$2)</f>
        <v>0</v>
      </c>
      <c r="BS29" s="5">
        <f>COUNTIFS(Data!$I:$I,$A29,Data!$C:$C,BS$1,Data!$D:$D,BS$2)+COUNTIFS(Data!$J:$J,$A29,Data!$C:$C,BS$1,Data!$D:$D,BS$2)</f>
        <v>0</v>
      </c>
      <c r="BT29" s="5">
        <f>COUNTIFS(Data!$I:$I,$A29,Data!$C:$C,BT$1,Data!$D:$D,BT$2)+COUNTIFS(Data!$J:$J,$A29,Data!$C:$C,BT$1,Data!$D:$D,BT$2)</f>
        <v>0</v>
      </c>
      <c r="BU29" s="5">
        <f>COUNTIFS(Data!$I:$I,$A29,Data!$C:$C,BU$1,Data!$D:$D,BU$2)+COUNTIFS(Data!$J:$J,$A29,Data!$C:$C,BU$1,Data!$D:$D,BU$2)</f>
        <v>0</v>
      </c>
      <c r="BV29" s="5">
        <f>COUNTIFS(Data!$I:$I,$A29,Data!$C:$C,BV$1,Data!$D:$D,BV$2)+COUNTIFS(Data!$J:$J,$A29,Data!$C:$C,BV$1,Data!$D:$D,BV$2)</f>
        <v>0</v>
      </c>
      <c r="BW29" s="5">
        <f>COUNTIFS(Data!$I:$I,$A29,Data!$C:$C,BW$1,Data!$D:$D,BW$2)+COUNTIFS(Data!$J:$J,$A29,Data!$C:$C,BW$1,Data!$D:$D,BW$2)</f>
        <v>0</v>
      </c>
      <c r="BX29" s="5">
        <f>COUNTIFS(Data!$I:$I,$A29,Data!$C:$C,BX$1,Data!$D:$D,BX$2)+COUNTIFS(Data!$J:$J,$A29,Data!$C:$C,BX$1,Data!$D:$D,BX$2)</f>
        <v>0</v>
      </c>
      <c r="BY29" s="5">
        <f>COUNTIFS(Data!$I:$I,$A29,Data!$C:$C,BY$1,Data!$D:$D,BY$2)+COUNTIFS(Data!$J:$J,$A29,Data!$C:$C,BY$1,Data!$D:$D,BY$2)</f>
        <v>0</v>
      </c>
      <c r="BZ29" s="5">
        <f>COUNTIFS(Data!$I:$I,$A29,Data!$C:$C,BZ$1,Data!$D:$D,BZ$2)+COUNTIFS(Data!$J:$J,$A29,Data!$C:$C,BZ$1,Data!$D:$D,BZ$2)</f>
        <v>0</v>
      </c>
      <c r="CA29" s="5">
        <f>COUNTIFS(Data!$I:$I,$A29,Data!$C:$C,CA$1,Data!$D:$D,CA$2)+COUNTIFS(Data!$J:$J,$A29,Data!$C:$C,CA$1,Data!$D:$D,CA$2)</f>
        <v>0</v>
      </c>
      <c r="CB29" s="5">
        <f>COUNTIFS(Data!$I:$I,$A29,Data!$C:$C,CB$1,Data!$D:$D,CB$2)+COUNTIFS(Data!$J:$J,$A29,Data!$C:$C,CB$1,Data!$D:$D,CB$2)</f>
        <v>0</v>
      </c>
      <c r="CC29" s="5">
        <f>COUNTIFS(Data!$I:$I,$A29,Data!$C:$C,CC$1,Data!$D:$D,CC$2)+COUNTIFS(Data!$J:$J,$A29,Data!$C:$C,CC$1,Data!$D:$D,CC$2)</f>
        <v>0</v>
      </c>
      <c r="CD29" s="5">
        <f>COUNTIFS(Data!$I:$I,$A29,Data!$C:$C,CD$1,Data!$D:$D,CD$2)+COUNTIFS(Data!$J:$J,$A29,Data!$C:$C,CD$1,Data!$D:$D,CD$2)</f>
        <v>0</v>
      </c>
      <c r="CE29" s="5">
        <f>COUNTIFS(Data!$I:$I,$A29,Data!$C:$C,CE$1,Data!$D:$D,CE$2)+COUNTIFS(Data!$J:$J,$A29,Data!$C:$C,CE$1,Data!$D:$D,CE$2)</f>
        <v>0</v>
      </c>
      <c r="CF29" s="5">
        <f>COUNTIFS(Data!$I:$I,$A29,Data!$C:$C,CF$1,Data!$D:$D,CF$2)+COUNTIFS(Data!$J:$J,$A29,Data!$C:$C,CF$1,Data!$D:$D,CF$2)</f>
        <v>0</v>
      </c>
      <c r="CG29" s="5">
        <f>COUNTIFS(Data!$I:$I,$A29,Data!$C:$C,CG$1,Data!$D:$D,CG$2)+COUNTIFS(Data!$J:$J,$A29,Data!$C:$C,CG$1,Data!$D:$D,CG$2)</f>
        <v>1</v>
      </c>
      <c r="CH29" s="5">
        <f>COUNTIFS(Data!$I:$I,$A29,Data!$C:$C,CH$1,Data!$D:$D,CH$2)+COUNTIFS(Data!$J:$J,$A29,Data!$C:$C,CH$1,Data!$D:$D,CH$2)</f>
        <v>0</v>
      </c>
      <c r="CI29" s="5">
        <f>COUNTIFS(Data!$I:$I,$A29,Data!$C:$C,CI$1,Data!$D:$D,CI$2)+COUNTIFS(Data!$J:$J,$A29,Data!$C:$C,CI$1,Data!$D:$D,CI$2)</f>
        <v>0</v>
      </c>
      <c r="CJ29" s="5">
        <f>COUNTIFS(Data!$I:$I,$A29,Data!$C:$C,CJ$1,Data!$D:$D,CJ$2)+COUNTIFS(Data!$J:$J,$A29,Data!$C:$C,CJ$1,Data!$D:$D,CJ$2)</f>
        <v>0</v>
      </c>
      <c r="CK29" s="5">
        <f>COUNTIFS(Data!$I:$I,$A29,Data!$C:$C,CK$1,Data!$D:$D,CK$2)+COUNTIFS(Data!$J:$J,$A29,Data!$C:$C,CK$1,Data!$D:$D,CK$2)</f>
        <v>0</v>
      </c>
      <c r="CL29" s="5">
        <f>COUNTIFS(Data!$I:$I,$A29,Data!$C:$C,CL$1,Data!$D:$D,CL$2)+COUNTIFS(Data!$J:$J,$A29,Data!$C:$C,CL$1,Data!$D:$D,CL$2)</f>
        <v>0</v>
      </c>
      <c r="CM29" s="5">
        <f>COUNTIFS(Data!$I:$I,$A29,Data!$C:$C,CM$1,Data!$D:$D,CM$2)+COUNTIFS(Data!$J:$J,$A29,Data!$C:$C,CM$1,Data!$D:$D,CM$2)</f>
        <v>0</v>
      </c>
      <c r="CN29" s="5">
        <f>COUNTIFS(Data!$I:$I,$A29,Data!$C:$C,CN$1,Data!$D:$D,CN$2)+COUNTIFS(Data!$J:$J,$A29,Data!$C:$C,CN$1,Data!$D:$D,CN$2)</f>
        <v>0</v>
      </c>
      <c r="CO29" s="5">
        <f>COUNTIFS(Data!$I:$I,$A29,Data!$C:$C,CO$1,Data!$D:$D,CO$2)+COUNTIFS(Data!$J:$J,$A29,Data!$C:$C,CO$1,Data!$D:$D,CO$2)</f>
        <v>0</v>
      </c>
      <c r="CP29" s="5">
        <f>COUNTIFS(Data!$I:$I,$A29,Data!$C:$C,CP$1,Data!$D:$D,CP$2)+COUNTIFS(Data!$J:$J,$A29,Data!$C:$C,CP$1,Data!$D:$D,CP$2)</f>
        <v>0</v>
      </c>
      <c r="CQ29" s="5">
        <f>COUNTIFS(Data!$I:$I,$A29,Data!$C:$C,CQ$1,Data!$D:$D,CQ$2)+COUNTIFS(Data!$J:$J,$A29,Data!$C:$C,CQ$1,Data!$D:$D,CQ$2)</f>
        <v>0</v>
      </c>
      <c r="CR29" s="5">
        <f>COUNTIFS(Data!$I:$I,$A29,Data!$C:$C,CR$1,Data!$D:$D,CR$2)+COUNTIFS(Data!$J:$J,$A29,Data!$C:$C,CR$1,Data!$D:$D,CR$2)</f>
        <v>0</v>
      </c>
      <c r="CS29" s="5">
        <f>COUNTIFS(Data!$I:$I,$A29,Data!$C:$C,CS$1,Data!$D:$D,CS$2)+COUNTIFS(Data!$J:$J,$A29,Data!$C:$C,CS$1,Data!$D:$D,CS$2)</f>
        <v>0</v>
      </c>
      <c r="CT29" s="5">
        <f>COUNTIFS(Data!$I:$I,$A29,Data!$C:$C,CT$1,Data!$D:$D,CT$2)+COUNTIFS(Data!$J:$J,$A29,Data!$C:$C,CT$1,Data!$D:$D,CT$2)</f>
        <v>0</v>
      </c>
      <c r="CU29" s="5">
        <f>COUNTIFS(Data!$I:$I,$A29,Data!$C:$C,CU$1,Data!$D:$D,CU$2)+COUNTIFS(Data!$J:$J,$A29,Data!$C:$C,CU$1,Data!$D:$D,CU$2)</f>
        <v>0</v>
      </c>
      <c r="CV29" s="5">
        <f>COUNTIFS(Data!$I:$I,$A29,Data!$C:$C,CV$1,Data!$D:$D,CV$2)+COUNTIFS(Data!$J:$J,$A29,Data!$C:$C,CV$1,Data!$D:$D,CV$2)</f>
        <v>0</v>
      </c>
      <c r="CW29" s="5">
        <f t="shared" ref="CW29:CX29" si="28">SUMIF($B$2:$CV$2,CW$2, $B29:$CV29)</f>
        <v>5</v>
      </c>
      <c r="CX29" s="5">
        <f t="shared" si="28"/>
        <v>1</v>
      </c>
      <c r="CY29" s="5">
        <f t="shared" si="3"/>
        <v>6</v>
      </c>
    </row>
    <row r="30">
      <c r="A30" s="5" t="str">
        <f>Countries!A28</f>
        <v>EST</v>
      </c>
      <c r="B30" s="5">
        <f>COUNTIFS(Data!$I:$I,$A30,Data!$C:$C,B$1,Data!$D:$D,B$2)+COUNTIFS(Data!$J:$J,$A30,Data!$C:$C,B$1,Data!$D:$D,B$2)</f>
        <v>0</v>
      </c>
      <c r="C30" s="5">
        <f>COUNTIFS(Data!$I:$I,$A30,Data!$C:$C,C$1,Data!$D:$D,C$2)+COUNTIFS(Data!$J:$J,$A30,Data!$C:$C,C$1,Data!$D:$D,C$2)</f>
        <v>0</v>
      </c>
      <c r="D30" s="5">
        <f>COUNTIFS(Data!$I:$I,$A30,Data!$C:$C,D$1,Data!$D:$D,D$2)+COUNTIFS(Data!$J:$J,$A30,Data!$C:$C,D$1,Data!$D:$D,D$2)</f>
        <v>0</v>
      </c>
      <c r="E30" s="5">
        <f>COUNTIFS(Data!$I:$I,$A30,Data!$C:$C,E$1,Data!$D:$D,E$2)+COUNTIFS(Data!$J:$J,$A30,Data!$C:$C,E$1,Data!$D:$D,E$2)</f>
        <v>0</v>
      </c>
      <c r="F30" s="5">
        <f>COUNTIFS(Data!$I:$I,$A30,Data!$C:$C,F$1,Data!$D:$D,F$2)+COUNTIFS(Data!$J:$J,$A30,Data!$C:$C,F$1,Data!$D:$D,F$2)</f>
        <v>0</v>
      </c>
      <c r="G30" s="5">
        <f>COUNTIFS(Data!$I:$I,$A30,Data!$C:$C,G$1,Data!$D:$D,G$2)+COUNTIFS(Data!$J:$J,$A30,Data!$C:$C,G$1,Data!$D:$D,G$2)</f>
        <v>0</v>
      </c>
      <c r="H30" s="5">
        <f>COUNTIFS(Data!$I:$I,$A30,Data!$C:$C,H$1,Data!$D:$D,H$2)+COUNTIFS(Data!$J:$J,$A30,Data!$C:$C,H$1,Data!$D:$D,H$2)</f>
        <v>0</v>
      </c>
      <c r="I30" s="5">
        <f>COUNTIFS(Data!$I:$I,$A30,Data!$C:$C,I$1,Data!$D:$D,I$2)+COUNTIFS(Data!$J:$J,$A30,Data!$C:$C,I$1,Data!$D:$D,I$2)</f>
        <v>0</v>
      </c>
      <c r="J30" s="5">
        <f>COUNTIFS(Data!$I:$I,$A30,Data!$C:$C,J$1,Data!$D:$D,J$2)+COUNTIFS(Data!$J:$J,$A30,Data!$C:$C,J$1,Data!$D:$D,J$2)</f>
        <v>0</v>
      </c>
      <c r="K30" s="5">
        <f>COUNTIFS(Data!$I:$I,$A30,Data!$C:$C,K$1,Data!$D:$D,K$2)+COUNTIFS(Data!$J:$J,$A30,Data!$C:$C,K$1,Data!$D:$D,K$2)</f>
        <v>0</v>
      </c>
      <c r="L30" s="5">
        <f>COUNTIFS(Data!$I:$I,$A30,Data!$C:$C,L$1,Data!$D:$D,L$2)+COUNTIFS(Data!$J:$J,$A30,Data!$C:$C,L$1,Data!$D:$D,L$2)</f>
        <v>0</v>
      </c>
      <c r="M30" s="5">
        <f>COUNTIFS(Data!$I:$I,$A30,Data!$C:$C,M$1,Data!$D:$D,M$2)+COUNTIFS(Data!$J:$J,$A30,Data!$C:$C,M$1,Data!$D:$D,M$2)</f>
        <v>0</v>
      </c>
      <c r="N30" s="5">
        <f>COUNTIFS(Data!$I:$I,$A30,Data!$C:$C,N$1,Data!$D:$D,N$2)+COUNTIFS(Data!$J:$J,$A30,Data!$C:$C,N$1,Data!$D:$D,N$2)</f>
        <v>0</v>
      </c>
      <c r="O30" s="5">
        <f>COUNTIFS(Data!$I:$I,$A30,Data!$C:$C,O$1,Data!$D:$D,O$2)+COUNTIFS(Data!$J:$J,$A30,Data!$C:$C,O$1,Data!$D:$D,O$2)</f>
        <v>0</v>
      </c>
      <c r="P30" s="5">
        <f>COUNTIFS(Data!$I:$I,$A30,Data!$C:$C,P$1,Data!$D:$D,P$2)+COUNTIFS(Data!$J:$J,$A30,Data!$C:$C,P$1,Data!$D:$D,P$2)</f>
        <v>0</v>
      </c>
      <c r="Q30" s="5">
        <f>COUNTIFS(Data!$I:$I,$A30,Data!$C:$C,Q$1,Data!$D:$D,Q$2)+COUNTIFS(Data!$J:$J,$A30,Data!$C:$C,Q$1,Data!$D:$D,Q$2)</f>
        <v>0</v>
      </c>
      <c r="R30" s="5">
        <f>COUNTIFS(Data!$I:$I,$A30,Data!$C:$C,R$1,Data!$D:$D,R$2)+COUNTIFS(Data!$J:$J,$A30,Data!$C:$C,R$1,Data!$D:$D,R$2)</f>
        <v>0</v>
      </c>
      <c r="S30" s="5">
        <f>COUNTIFS(Data!$I:$I,$A30,Data!$C:$C,S$1,Data!$D:$D,S$2)+COUNTIFS(Data!$J:$J,$A30,Data!$C:$C,S$1,Data!$D:$D,S$2)</f>
        <v>0</v>
      </c>
      <c r="T30" s="5">
        <f>COUNTIFS(Data!$I:$I,$A30,Data!$C:$C,T$1,Data!$D:$D,T$2)+COUNTIFS(Data!$J:$J,$A30,Data!$C:$C,T$1,Data!$D:$D,T$2)</f>
        <v>0</v>
      </c>
      <c r="U30" s="5">
        <f>COUNTIFS(Data!$I:$I,$A30,Data!$C:$C,U$1,Data!$D:$D,U$2)+COUNTIFS(Data!$J:$J,$A30,Data!$C:$C,U$1,Data!$D:$D,U$2)</f>
        <v>0</v>
      </c>
      <c r="V30" s="5">
        <f>COUNTIFS(Data!$I:$I,$A30,Data!$C:$C,V$1,Data!$D:$D,V$2)+COUNTIFS(Data!$J:$J,$A30,Data!$C:$C,V$1,Data!$D:$D,V$2)</f>
        <v>0</v>
      </c>
      <c r="W30" s="5">
        <f>COUNTIFS(Data!$I:$I,$A30,Data!$C:$C,W$1,Data!$D:$D,W$2)+COUNTIFS(Data!$J:$J,$A30,Data!$C:$C,W$1,Data!$D:$D,W$2)</f>
        <v>0</v>
      </c>
      <c r="X30" s="5">
        <f>COUNTIFS(Data!$I:$I,$A30,Data!$C:$C,X$1,Data!$D:$D,X$2)+COUNTIFS(Data!$J:$J,$A30,Data!$C:$C,X$1,Data!$D:$D,X$2)</f>
        <v>0</v>
      </c>
      <c r="Y30" s="5">
        <f>COUNTIFS(Data!$I:$I,$A30,Data!$C:$C,Y$1,Data!$D:$D,Y$2)+COUNTIFS(Data!$J:$J,$A30,Data!$C:$C,Y$1,Data!$D:$D,Y$2)</f>
        <v>0</v>
      </c>
      <c r="Z30" s="5">
        <f>COUNTIFS(Data!$I:$I,$A30,Data!$C:$C,Z$1,Data!$D:$D,Z$2)+COUNTIFS(Data!$J:$J,$A30,Data!$C:$C,Z$1,Data!$D:$D,Z$2)</f>
        <v>0</v>
      </c>
      <c r="AA30" s="5">
        <f>COUNTIFS(Data!$I:$I,$A30,Data!$C:$C,AA$1,Data!$D:$D,AA$2)+COUNTIFS(Data!$J:$J,$A30,Data!$C:$C,AA$1,Data!$D:$D,AA$2)</f>
        <v>0</v>
      </c>
      <c r="AB30" s="5">
        <f>COUNTIFS(Data!$I:$I,$A30,Data!$C:$C,AB$1,Data!$D:$D,AB$2)+COUNTIFS(Data!$J:$J,$A30,Data!$C:$C,AB$1,Data!$D:$D,AB$2)</f>
        <v>0</v>
      </c>
      <c r="AC30" s="5">
        <f>COUNTIFS(Data!$I:$I,$A30,Data!$C:$C,AC$1,Data!$D:$D,AC$2)+COUNTIFS(Data!$J:$J,$A30,Data!$C:$C,AC$1,Data!$D:$D,AC$2)</f>
        <v>0</v>
      </c>
      <c r="AD30" s="5">
        <f>COUNTIFS(Data!$I:$I,$A30,Data!$C:$C,AD$1,Data!$D:$D,AD$2)+COUNTIFS(Data!$J:$J,$A30,Data!$C:$C,AD$1,Data!$D:$D,AD$2)</f>
        <v>0</v>
      </c>
      <c r="AE30" s="5">
        <f>COUNTIFS(Data!$I:$I,$A30,Data!$C:$C,AE$1,Data!$D:$D,AE$2)+COUNTIFS(Data!$J:$J,$A30,Data!$C:$C,AE$1,Data!$D:$D,AE$2)</f>
        <v>0</v>
      </c>
      <c r="AF30" s="5">
        <f>COUNTIFS(Data!$I:$I,$A30,Data!$C:$C,AF$1,Data!$D:$D,AF$2)+COUNTIFS(Data!$J:$J,$A30,Data!$C:$C,AF$1,Data!$D:$D,AF$2)</f>
        <v>0</v>
      </c>
      <c r="AG30" s="5">
        <f>COUNTIFS(Data!$I:$I,$A30,Data!$C:$C,AG$1,Data!$D:$D,AG$2)+COUNTIFS(Data!$J:$J,$A30,Data!$C:$C,AG$1,Data!$D:$D,AG$2)</f>
        <v>0</v>
      </c>
      <c r="AH30" s="5">
        <f>COUNTIFS(Data!$I:$I,$A30,Data!$C:$C,AH$1,Data!$D:$D,AH$2)+COUNTIFS(Data!$J:$J,$A30,Data!$C:$C,AH$1,Data!$D:$D,AH$2)</f>
        <v>0</v>
      </c>
      <c r="AI30" s="5">
        <f>COUNTIFS(Data!$I:$I,$A30,Data!$C:$C,AI$1,Data!$D:$D,AI$2)+COUNTIFS(Data!$J:$J,$A30,Data!$C:$C,AI$1,Data!$D:$D,AI$2)</f>
        <v>0</v>
      </c>
      <c r="AJ30" s="5">
        <f>COUNTIFS(Data!$I:$I,$A30,Data!$C:$C,AJ$1,Data!$D:$D,AJ$2)+COUNTIFS(Data!$J:$J,$A30,Data!$C:$C,AJ$1,Data!$D:$D,AJ$2)</f>
        <v>0</v>
      </c>
      <c r="AK30" s="5">
        <f>COUNTIFS(Data!$I:$I,$A30,Data!$C:$C,AK$1,Data!$D:$D,AK$2)+COUNTIFS(Data!$J:$J,$A30,Data!$C:$C,AK$1,Data!$D:$D,AK$2)</f>
        <v>0</v>
      </c>
      <c r="AL30" s="5">
        <f>COUNTIFS(Data!$I:$I,$A30,Data!$C:$C,AL$1,Data!$D:$D,AL$2)+COUNTIFS(Data!$J:$J,$A30,Data!$C:$C,AL$1,Data!$D:$D,AL$2)</f>
        <v>0</v>
      </c>
      <c r="AM30" s="5">
        <f>COUNTIFS(Data!$I:$I,$A30,Data!$C:$C,AM$1,Data!$D:$D,AM$2)+COUNTIFS(Data!$J:$J,$A30,Data!$C:$C,AM$1,Data!$D:$D,AM$2)</f>
        <v>0</v>
      </c>
      <c r="AN30" s="5">
        <f>COUNTIFS(Data!$I:$I,$A30,Data!$C:$C,AN$1,Data!$D:$D,AN$2)+COUNTIFS(Data!$J:$J,$A30,Data!$C:$C,AN$1,Data!$D:$D,AN$2)</f>
        <v>0</v>
      </c>
      <c r="AO30" s="5">
        <f>COUNTIFS(Data!$I:$I,$A30,Data!$C:$C,AO$1,Data!$D:$D,AO$2)+COUNTIFS(Data!$J:$J,$A30,Data!$C:$C,AO$1,Data!$D:$D,AO$2)</f>
        <v>0</v>
      </c>
      <c r="AP30" s="5">
        <f>COUNTIFS(Data!$I:$I,$A30,Data!$C:$C,AP$1,Data!$D:$D,AP$2)+COUNTIFS(Data!$J:$J,$A30,Data!$C:$C,AP$1,Data!$D:$D,AP$2)</f>
        <v>1</v>
      </c>
      <c r="AQ30" s="5">
        <f>COUNTIFS(Data!$I:$I,$A30,Data!$C:$C,AQ$1,Data!$D:$D,AQ$2)+COUNTIFS(Data!$J:$J,$A30,Data!$C:$C,AQ$1,Data!$D:$D,AQ$2)</f>
        <v>0</v>
      </c>
      <c r="AR30" s="5">
        <f>COUNTIFS(Data!$I:$I,$A30,Data!$C:$C,AR$1,Data!$D:$D,AR$2)+COUNTIFS(Data!$J:$J,$A30,Data!$C:$C,AR$1,Data!$D:$D,AR$2)</f>
        <v>0</v>
      </c>
      <c r="AS30" s="5">
        <f>COUNTIFS(Data!$I:$I,$A30,Data!$C:$C,AS$1,Data!$D:$D,AS$2)+COUNTIFS(Data!$J:$J,$A30,Data!$C:$C,AS$1,Data!$D:$D,AS$2)</f>
        <v>0</v>
      </c>
      <c r="AT30" s="5">
        <f>COUNTIFS(Data!$I:$I,$A30,Data!$C:$C,AT$1,Data!$D:$D,AT$2)+COUNTIFS(Data!$J:$J,$A30,Data!$C:$C,AT$1,Data!$D:$D,AT$2)</f>
        <v>0</v>
      </c>
      <c r="AU30" s="5">
        <f>COUNTIFS(Data!$I:$I,$A30,Data!$C:$C,AU$1,Data!$D:$D,AU$2)+COUNTIFS(Data!$J:$J,$A30,Data!$C:$C,AU$1,Data!$D:$D,AU$2)</f>
        <v>0</v>
      </c>
      <c r="AV30" s="5">
        <f>COUNTIFS(Data!$I:$I,$A30,Data!$C:$C,AV$1,Data!$D:$D,AV$2)+COUNTIFS(Data!$J:$J,$A30,Data!$C:$C,AV$1,Data!$D:$D,AV$2)</f>
        <v>0</v>
      </c>
      <c r="AW30" s="5">
        <f>COUNTIFS(Data!$I:$I,$A30,Data!$C:$C,AW$1,Data!$D:$D,AW$2)+COUNTIFS(Data!$J:$J,$A30,Data!$C:$C,AW$1,Data!$D:$D,AW$2)</f>
        <v>0</v>
      </c>
      <c r="AX30" s="5">
        <f>COUNTIFS(Data!$I:$I,$A30,Data!$C:$C,AX$1,Data!$D:$D,AX$2)+COUNTIFS(Data!$J:$J,$A30,Data!$C:$C,AX$1,Data!$D:$D,AX$2)</f>
        <v>0</v>
      </c>
      <c r="AY30" s="5">
        <f>COUNTIFS(Data!$I:$I,$A30,Data!$C:$C,AY$1,Data!$D:$D,AY$2)+COUNTIFS(Data!$J:$J,$A30,Data!$C:$C,AY$1,Data!$D:$D,AY$2)</f>
        <v>0</v>
      </c>
      <c r="AZ30" s="5">
        <f>COUNTIFS(Data!$I:$I,$A30,Data!$C:$C,AZ$1,Data!$D:$D,AZ$2)+COUNTIFS(Data!$J:$J,$A30,Data!$C:$C,AZ$1,Data!$D:$D,AZ$2)</f>
        <v>0</v>
      </c>
      <c r="BA30" s="5">
        <f>COUNTIFS(Data!$I:$I,$A30,Data!$C:$C,BA$1,Data!$D:$D,BA$2)+COUNTIFS(Data!$J:$J,$A30,Data!$C:$C,BA$1,Data!$D:$D,BA$2)</f>
        <v>0</v>
      </c>
      <c r="BB30" s="5">
        <f>COUNTIFS(Data!$I:$I,$A30,Data!$C:$C,BB$1,Data!$D:$D,BB$2)+COUNTIFS(Data!$J:$J,$A30,Data!$C:$C,BB$1,Data!$D:$D,BB$2)</f>
        <v>0</v>
      </c>
      <c r="BC30" s="5">
        <f>COUNTIFS(Data!$I:$I,$A30,Data!$C:$C,BC$1,Data!$D:$D,BC$2)+COUNTIFS(Data!$J:$J,$A30,Data!$C:$C,BC$1,Data!$D:$D,BC$2)</f>
        <v>0</v>
      </c>
      <c r="BD30" s="5">
        <f>COUNTIFS(Data!$I:$I,$A30,Data!$C:$C,BD$1,Data!$D:$D,BD$2)+COUNTIFS(Data!$J:$J,$A30,Data!$C:$C,BD$1,Data!$D:$D,BD$2)</f>
        <v>0</v>
      </c>
      <c r="BE30" s="5">
        <f>COUNTIFS(Data!$I:$I,$A30,Data!$C:$C,BE$1,Data!$D:$D,BE$2)+COUNTIFS(Data!$J:$J,$A30,Data!$C:$C,BE$1,Data!$D:$D,BE$2)</f>
        <v>0</v>
      </c>
      <c r="BF30" s="5">
        <f>COUNTIFS(Data!$I:$I,$A30,Data!$C:$C,BF$1,Data!$D:$D,BF$2)+COUNTIFS(Data!$J:$J,$A30,Data!$C:$C,BF$1,Data!$D:$D,BF$2)</f>
        <v>0</v>
      </c>
      <c r="BG30" s="5">
        <f>COUNTIFS(Data!$I:$I,$A30,Data!$C:$C,BG$1,Data!$D:$D,BG$2)+COUNTIFS(Data!$J:$J,$A30,Data!$C:$C,BG$1,Data!$D:$D,BG$2)</f>
        <v>0</v>
      </c>
      <c r="BH30" s="5">
        <f>COUNTIFS(Data!$I:$I,$A30,Data!$C:$C,BH$1,Data!$D:$D,BH$2)+COUNTIFS(Data!$J:$J,$A30,Data!$C:$C,BH$1,Data!$D:$D,BH$2)</f>
        <v>0</v>
      </c>
      <c r="BI30" s="5">
        <f>COUNTIFS(Data!$I:$I,$A30,Data!$C:$C,BI$1,Data!$D:$D,BI$2)+COUNTIFS(Data!$J:$J,$A30,Data!$C:$C,BI$1,Data!$D:$D,BI$2)</f>
        <v>0</v>
      </c>
      <c r="BJ30" s="5">
        <f>COUNTIFS(Data!$I:$I,$A30,Data!$C:$C,BJ$1,Data!$D:$D,BJ$2)+COUNTIFS(Data!$J:$J,$A30,Data!$C:$C,BJ$1,Data!$D:$D,BJ$2)</f>
        <v>0</v>
      </c>
      <c r="BK30" s="5">
        <f>COUNTIFS(Data!$I:$I,$A30,Data!$C:$C,BK$1,Data!$D:$D,BK$2)+COUNTIFS(Data!$J:$J,$A30,Data!$C:$C,BK$1,Data!$D:$D,BK$2)</f>
        <v>0</v>
      </c>
      <c r="BL30" s="5">
        <f>COUNTIFS(Data!$I:$I,$A30,Data!$C:$C,BL$1,Data!$D:$D,BL$2)+COUNTIFS(Data!$J:$J,$A30,Data!$C:$C,BL$1,Data!$D:$D,BL$2)</f>
        <v>0</v>
      </c>
      <c r="BM30" s="5">
        <f>COUNTIFS(Data!$I:$I,$A30,Data!$C:$C,BM$1,Data!$D:$D,BM$2)+COUNTIFS(Data!$J:$J,$A30,Data!$C:$C,BM$1,Data!$D:$D,BM$2)</f>
        <v>0</v>
      </c>
      <c r="BN30" s="5">
        <f>COUNTIFS(Data!$I:$I,$A30,Data!$C:$C,BN$1,Data!$D:$D,BN$2)+COUNTIFS(Data!$J:$J,$A30,Data!$C:$C,BN$1,Data!$D:$D,BN$2)</f>
        <v>0</v>
      </c>
      <c r="BO30" s="5">
        <f>COUNTIFS(Data!$I:$I,$A30,Data!$C:$C,BO$1,Data!$D:$D,BO$2)+COUNTIFS(Data!$J:$J,$A30,Data!$C:$C,BO$1,Data!$D:$D,BO$2)</f>
        <v>0</v>
      </c>
      <c r="BP30" s="5">
        <f>COUNTIFS(Data!$I:$I,$A30,Data!$C:$C,BP$1,Data!$D:$D,BP$2)+COUNTIFS(Data!$J:$J,$A30,Data!$C:$C,BP$1,Data!$D:$D,BP$2)</f>
        <v>0</v>
      </c>
      <c r="BQ30" s="5">
        <f>COUNTIFS(Data!$I:$I,$A30,Data!$C:$C,BQ$1,Data!$D:$D,BQ$2)+COUNTIFS(Data!$J:$J,$A30,Data!$C:$C,BQ$1,Data!$D:$D,BQ$2)</f>
        <v>0</v>
      </c>
      <c r="BR30" s="5">
        <f>COUNTIFS(Data!$I:$I,$A30,Data!$C:$C,BR$1,Data!$D:$D,BR$2)+COUNTIFS(Data!$J:$J,$A30,Data!$C:$C,BR$1,Data!$D:$D,BR$2)</f>
        <v>0</v>
      </c>
      <c r="BS30" s="5">
        <f>COUNTIFS(Data!$I:$I,$A30,Data!$C:$C,BS$1,Data!$D:$D,BS$2)+COUNTIFS(Data!$J:$J,$A30,Data!$C:$C,BS$1,Data!$D:$D,BS$2)</f>
        <v>0</v>
      </c>
      <c r="BT30" s="5">
        <f>COUNTIFS(Data!$I:$I,$A30,Data!$C:$C,BT$1,Data!$D:$D,BT$2)+COUNTIFS(Data!$J:$J,$A30,Data!$C:$C,BT$1,Data!$D:$D,BT$2)</f>
        <v>0</v>
      </c>
      <c r="BU30" s="5">
        <f>COUNTIFS(Data!$I:$I,$A30,Data!$C:$C,BU$1,Data!$D:$D,BU$2)+COUNTIFS(Data!$J:$J,$A30,Data!$C:$C,BU$1,Data!$D:$D,BU$2)</f>
        <v>0</v>
      </c>
      <c r="BV30" s="5">
        <f>COUNTIFS(Data!$I:$I,$A30,Data!$C:$C,BV$1,Data!$D:$D,BV$2)+COUNTIFS(Data!$J:$J,$A30,Data!$C:$C,BV$1,Data!$D:$D,BV$2)</f>
        <v>0</v>
      </c>
      <c r="BW30" s="5">
        <f>COUNTIFS(Data!$I:$I,$A30,Data!$C:$C,BW$1,Data!$D:$D,BW$2)+COUNTIFS(Data!$J:$J,$A30,Data!$C:$C,BW$1,Data!$D:$D,BW$2)</f>
        <v>0</v>
      </c>
      <c r="BX30" s="5">
        <f>COUNTIFS(Data!$I:$I,$A30,Data!$C:$C,BX$1,Data!$D:$D,BX$2)+COUNTIFS(Data!$J:$J,$A30,Data!$C:$C,BX$1,Data!$D:$D,BX$2)</f>
        <v>0</v>
      </c>
      <c r="BY30" s="5">
        <f>COUNTIFS(Data!$I:$I,$A30,Data!$C:$C,BY$1,Data!$D:$D,BY$2)+COUNTIFS(Data!$J:$J,$A30,Data!$C:$C,BY$1,Data!$D:$D,BY$2)</f>
        <v>0</v>
      </c>
      <c r="BZ30" s="5">
        <f>COUNTIFS(Data!$I:$I,$A30,Data!$C:$C,BZ$1,Data!$D:$D,BZ$2)+COUNTIFS(Data!$J:$J,$A30,Data!$C:$C,BZ$1,Data!$D:$D,BZ$2)</f>
        <v>0</v>
      </c>
      <c r="CA30" s="5">
        <f>COUNTIFS(Data!$I:$I,$A30,Data!$C:$C,CA$1,Data!$D:$D,CA$2)+COUNTIFS(Data!$J:$J,$A30,Data!$C:$C,CA$1,Data!$D:$D,CA$2)</f>
        <v>0</v>
      </c>
      <c r="CB30" s="5">
        <f>COUNTIFS(Data!$I:$I,$A30,Data!$C:$C,CB$1,Data!$D:$D,CB$2)+COUNTIFS(Data!$J:$J,$A30,Data!$C:$C,CB$1,Data!$D:$D,CB$2)</f>
        <v>0</v>
      </c>
      <c r="CC30" s="5">
        <f>COUNTIFS(Data!$I:$I,$A30,Data!$C:$C,CC$1,Data!$D:$D,CC$2)+COUNTIFS(Data!$J:$J,$A30,Data!$C:$C,CC$1,Data!$D:$D,CC$2)</f>
        <v>0</v>
      </c>
      <c r="CD30" s="5">
        <f>COUNTIFS(Data!$I:$I,$A30,Data!$C:$C,CD$1,Data!$D:$D,CD$2)+COUNTIFS(Data!$J:$J,$A30,Data!$C:$C,CD$1,Data!$D:$D,CD$2)</f>
        <v>0</v>
      </c>
      <c r="CE30" s="5">
        <f>COUNTIFS(Data!$I:$I,$A30,Data!$C:$C,CE$1,Data!$D:$D,CE$2)+COUNTIFS(Data!$J:$J,$A30,Data!$C:$C,CE$1,Data!$D:$D,CE$2)</f>
        <v>0</v>
      </c>
      <c r="CF30" s="5">
        <f>COUNTIFS(Data!$I:$I,$A30,Data!$C:$C,CF$1,Data!$D:$D,CF$2)+COUNTIFS(Data!$J:$J,$A30,Data!$C:$C,CF$1,Data!$D:$D,CF$2)</f>
        <v>0</v>
      </c>
      <c r="CG30" s="5">
        <f>COUNTIFS(Data!$I:$I,$A30,Data!$C:$C,CG$1,Data!$D:$D,CG$2)+COUNTIFS(Data!$J:$J,$A30,Data!$C:$C,CG$1,Data!$D:$D,CG$2)</f>
        <v>0</v>
      </c>
      <c r="CH30" s="5">
        <f>COUNTIFS(Data!$I:$I,$A30,Data!$C:$C,CH$1,Data!$D:$D,CH$2)+COUNTIFS(Data!$J:$J,$A30,Data!$C:$C,CH$1,Data!$D:$D,CH$2)</f>
        <v>0</v>
      </c>
      <c r="CI30" s="5">
        <f>COUNTIFS(Data!$I:$I,$A30,Data!$C:$C,CI$1,Data!$D:$D,CI$2)+COUNTIFS(Data!$J:$J,$A30,Data!$C:$C,CI$1,Data!$D:$D,CI$2)</f>
        <v>0</v>
      </c>
      <c r="CJ30" s="5">
        <f>COUNTIFS(Data!$I:$I,$A30,Data!$C:$C,CJ$1,Data!$D:$D,CJ$2)+COUNTIFS(Data!$J:$J,$A30,Data!$C:$C,CJ$1,Data!$D:$D,CJ$2)</f>
        <v>0</v>
      </c>
      <c r="CK30" s="5">
        <f>COUNTIFS(Data!$I:$I,$A30,Data!$C:$C,CK$1,Data!$D:$D,CK$2)+COUNTIFS(Data!$J:$J,$A30,Data!$C:$C,CK$1,Data!$D:$D,CK$2)</f>
        <v>0</v>
      </c>
      <c r="CL30" s="5">
        <f>COUNTIFS(Data!$I:$I,$A30,Data!$C:$C,CL$1,Data!$D:$D,CL$2)+COUNTIFS(Data!$J:$J,$A30,Data!$C:$C,CL$1,Data!$D:$D,CL$2)</f>
        <v>0</v>
      </c>
      <c r="CM30" s="5">
        <f>COUNTIFS(Data!$I:$I,$A30,Data!$C:$C,CM$1,Data!$D:$D,CM$2)+COUNTIFS(Data!$J:$J,$A30,Data!$C:$C,CM$1,Data!$D:$D,CM$2)</f>
        <v>0</v>
      </c>
      <c r="CN30" s="5">
        <f>COUNTIFS(Data!$I:$I,$A30,Data!$C:$C,CN$1,Data!$D:$D,CN$2)+COUNTIFS(Data!$J:$J,$A30,Data!$C:$C,CN$1,Data!$D:$D,CN$2)</f>
        <v>0</v>
      </c>
      <c r="CO30" s="5">
        <f>COUNTIFS(Data!$I:$I,$A30,Data!$C:$C,CO$1,Data!$D:$D,CO$2)+COUNTIFS(Data!$J:$J,$A30,Data!$C:$C,CO$1,Data!$D:$D,CO$2)</f>
        <v>0</v>
      </c>
      <c r="CP30" s="5">
        <f>COUNTIFS(Data!$I:$I,$A30,Data!$C:$C,CP$1,Data!$D:$D,CP$2)+COUNTIFS(Data!$J:$J,$A30,Data!$C:$C,CP$1,Data!$D:$D,CP$2)</f>
        <v>0</v>
      </c>
      <c r="CQ30" s="5">
        <f>COUNTIFS(Data!$I:$I,$A30,Data!$C:$C,CQ$1,Data!$D:$D,CQ$2)+COUNTIFS(Data!$J:$J,$A30,Data!$C:$C,CQ$1,Data!$D:$D,CQ$2)</f>
        <v>0</v>
      </c>
      <c r="CR30" s="5">
        <f>COUNTIFS(Data!$I:$I,$A30,Data!$C:$C,CR$1,Data!$D:$D,CR$2)+COUNTIFS(Data!$J:$J,$A30,Data!$C:$C,CR$1,Data!$D:$D,CR$2)</f>
        <v>0</v>
      </c>
      <c r="CS30" s="5">
        <f>COUNTIFS(Data!$I:$I,$A30,Data!$C:$C,CS$1,Data!$D:$D,CS$2)+COUNTIFS(Data!$J:$J,$A30,Data!$C:$C,CS$1,Data!$D:$D,CS$2)</f>
        <v>0</v>
      </c>
      <c r="CT30" s="5">
        <f>COUNTIFS(Data!$I:$I,$A30,Data!$C:$C,CT$1,Data!$D:$D,CT$2)+COUNTIFS(Data!$J:$J,$A30,Data!$C:$C,CT$1,Data!$D:$D,CT$2)</f>
        <v>0</v>
      </c>
      <c r="CU30" s="5">
        <f>COUNTIFS(Data!$I:$I,$A30,Data!$C:$C,CU$1,Data!$D:$D,CU$2)+COUNTIFS(Data!$J:$J,$A30,Data!$C:$C,CU$1,Data!$D:$D,CU$2)</f>
        <v>0</v>
      </c>
      <c r="CV30" s="5">
        <f>COUNTIFS(Data!$I:$I,$A30,Data!$C:$C,CV$1,Data!$D:$D,CV$2)+COUNTIFS(Data!$J:$J,$A30,Data!$C:$C,CV$1,Data!$D:$D,CV$2)</f>
        <v>0</v>
      </c>
      <c r="CW30" s="5">
        <f t="shared" ref="CW30:CX30" si="29">SUMIF($B$2:$CV$2,CW$2, $B30:$CV30)</f>
        <v>0</v>
      </c>
      <c r="CX30" s="5">
        <f t="shared" si="29"/>
        <v>1</v>
      </c>
      <c r="CY30" s="5">
        <f t="shared" si="3"/>
        <v>1</v>
      </c>
    </row>
    <row r="31">
      <c r="A31" s="5" t="str">
        <f>Countries!A29</f>
        <v>ETH</v>
      </c>
      <c r="B31" s="5">
        <f>COUNTIFS(Data!$I:$I,$A31,Data!$C:$C,B$1,Data!$D:$D,B$2)+COUNTIFS(Data!$J:$J,$A31,Data!$C:$C,B$1,Data!$D:$D,B$2)</f>
        <v>0</v>
      </c>
      <c r="C31" s="5">
        <f>COUNTIFS(Data!$I:$I,$A31,Data!$C:$C,C$1,Data!$D:$D,C$2)+COUNTIFS(Data!$J:$J,$A31,Data!$C:$C,C$1,Data!$D:$D,C$2)</f>
        <v>0</v>
      </c>
      <c r="D31" s="5">
        <f>COUNTIFS(Data!$I:$I,$A31,Data!$C:$C,D$1,Data!$D:$D,D$2)+COUNTIFS(Data!$J:$J,$A31,Data!$C:$C,D$1,Data!$D:$D,D$2)</f>
        <v>0</v>
      </c>
      <c r="E31" s="5">
        <f>COUNTIFS(Data!$I:$I,$A31,Data!$C:$C,E$1,Data!$D:$D,E$2)+COUNTIFS(Data!$J:$J,$A31,Data!$C:$C,E$1,Data!$D:$D,E$2)</f>
        <v>0</v>
      </c>
      <c r="F31" s="5">
        <f>COUNTIFS(Data!$I:$I,$A31,Data!$C:$C,F$1,Data!$D:$D,F$2)+COUNTIFS(Data!$J:$J,$A31,Data!$C:$C,F$1,Data!$D:$D,F$2)</f>
        <v>0</v>
      </c>
      <c r="G31" s="5">
        <f>COUNTIFS(Data!$I:$I,$A31,Data!$C:$C,G$1,Data!$D:$D,G$2)+COUNTIFS(Data!$J:$J,$A31,Data!$C:$C,G$1,Data!$D:$D,G$2)</f>
        <v>0</v>
      </c>
      <c r="H31" s="5">
        <f>COUNTIFS(Data!$I:$I,$A31,Data!$C:$C,H$1,Data!$D:$D,H$2)+COUNTIFS(Data!$J:$J,$A31,Data!$C:$C,H$1,Data!$D:$D,H$2)</f>
        <v>0</v>
      </c>
      <c r="I31" s="5">
        <f>COUNTIFS(Data!$I:$I,$A31,Data!$C:$C,I$1,Data!$D:$D,I$2)+COUNTIFS(Data!$J:$J,$A31,Data!$C:$C,I$1,Data!$D:$D,I$2)</f>
        <v>0</v>
      </c>
      <c r="J31" s="5">
        <f>COUNTIFS(Data!$I:$I,$A31,Data!$C:$C,J$1,Data!$D:$D,J$2)+COUNTIFS(Data!$J:$J,$A31,Data!$C:$C,J$1,Data!$D:$D,J$2)</f>
        <v>0</v>
      </c>
      <c r="K31" s="5">
        <f>COUNTIFS(Data!$I:$I,$A31,Data!$C:$C,K$1,Data!$D:$D,K$2)+COUNTIFS(Data!$J:$J,$A31,Data!$C:$C,K$1,Data!$D:$D,K$2)</f>
        <v>0</v>
      </c>
      <c r="L31" s="5">
        <f>COUNTIFS(Data!$I:$I,$A31,Data!$C:$C,L$1,Data!$D:$D,L$2)+COUNTIFS(Data!$J:$J,$A31,Data!$C:$C,L$1,Data!$D:$D,L$2)</f>
        <v>2</v>
      </c>
      <c r="M31" s="5">
        <f>COUNTIFS(Data!$I:$I,$A31,Data!$C:$C,M$1,Data!$D:$D,M$2)+COUNTIFS(Data!$J:$J,$A31,Data!$C:$C,M$1,Data!$D:$D,M$2)</f>
        <v>0</v>
      </c>
      <c r="N31" s="5">
        <f>COUNTIFS(Data!$I:$I,$A31,Data!$C:$C,N$1,Data!$D:$D,N$2)+COUNTIFS(Data!$J:$J,$A31,Data!$C:$C,N$1,Data!$D:$D,N$2)</f>
        <v>0</v>
      </c>
      <c r="O31" s="5">
        <f>COUNTIFS(Data!$I:$I,$A31,Data!$C:$C,O$1,Data!$D:$D,O$2)+COUNTIFS(Data!$J:$J,$A31,Data!$C:$C,O$1,Data!$D:$D,O$2)</f>
        <v>0</v>
      </c>
      <c r="P31" s="5">
        <f>COUNTIFS(Data!$I:$I,$A31,Data!$C:$C,P$1,Data!$D:$D,P$2)+COUNTIFS(Data!$J:$J,$A31,Data!$C:$C,P$1,Data!$D:$D,P$2)</f>
        <v>0</v>
      </c>
      <c r="Q31" s="5">
        <f>COUNTIFS(Data!$I:$I,$A31,Data!$C:$C,Q$1,Data!$D:$D,Q$2)+COUNTIFS(Data!$J:$J,$A31,Data!$C:$C,Q$1,Data!$D:$D,Q$2)</f>
        <v>0</v>
      </c>
      <c r="R31" s="5">
        <f>COUNTIFS(Data!$I:$I,$A31,Data!$C:$C,R$1,Data!$D:$D,R$2)+COUNTIFS(Data!$J:$J,$A31,Data!$C:$C,R$1,Data!$D:$D,R$2)</f>
        <v>0</v>
      </c>
      <c r="S31" s="5">
        <f>COUNTIFS(Data!$I:$I,$A31,Data!$C:$C,S$1,Data!$D:$D,S$2)+COUNTIFS(Data!$J:$J,$A31,Data!$C:$C,S$1,Data!$D:$D,S$2)</f>
        <v>0</v>
      </c>
      <c r="T31" s="5">
        <f>COUNTIFS(Data!$I:$I,$A31,Data!$C:$C,T$1,Data!$D:$D,T$2)+COUNTIFS(Data!$J:$J,$A31,Data!$C:$C,T$1,Data!$D:$D,T$2)</f>
        <v>0</v>
      </c>
      <c r="U31" s="5">
        <f>COUNTIFS(Data!$I:$I,$A31,Data!$C:$C,U$1,Data!$D:$D,U$2)+COUNTIFS(Data!$J:$J,$A31,Data!$C:$C,U$1,Data!$D:$D,U$2)</f>
        <v>0</v>
      </c>
      <c r="V31" s="5">
        <f>COUNTIFS(Data!$I:$I,$A31,Data!$C:$C,V$1,Data!$D:$D,V$2)+COUNTIFS(Data!$J:$J,$A31,Data!$C:$C,V$1,Data!$D:$D,V$2)</f>
        <v>0</v>
      </c>
      <c r="W31" s="5">
        <f>COUNTIFS(Data!$I:$I,$A31,Data!$C:$C,W$1,Data!$D:$D,W$2)+COUNTIFS(Data!$J:$J,$A31,Data!$C:$C,W$1,Data!$D:$D,W$2)</f>
        <v>0</v>
      </c>
      <c r="X31" s="5">
        <f>COUNTIFS(Data!$I:$I,$A31,Data!$C:$C,X$1,Data!$D:$D,X$2)+COUNTIFS(Data!$J:$J,$A31,Data!$C:$C,X$1,Data!$D:$D,X$2)</f>
        <v>0</v>
      </c>
      <c r="Y31" s="5">
        <f>COUNTIFS(Data!$I:$I,$A31,Data!$C:$C,Y$1,Data!$D:$D,Y$2)+COUNTIFS(Data!$J:$J,$A31,Data!$C:$C,Y$1,Data!$D:$D,Y$2)</f>
        <v>0</v>
      </c>
      <c r="Z31" s="5">
        <f>COUNTIFS(Data!$I:$I,$A31,Data!$C:$C,Z$1,Data!$D:$D,Z$2)+COUNTIFS(Data!$J:$J,$A31,Data!$C:$C,Z$1,Data!$D:$D,Z$2)</f>
        <v>0</v>
      </c>
      <c r="AA31" s="5">
        <f>COUNTIFS(Data!$I:$I,$A31,Data!$C:$C,AA$1,Data!$D:$D,AA$2)+COUNTIFS(Data!$J:$J,$A31,Data!$C:$C,AA$1,Data!$D:$D,AA$2)</f>
        <v>0</v>
      </c>
      <c r="AB31" s="5">
        <f>COUNTIFS(Data!$I:$I,$A31,Data!$C:$C,AB$1,Data!$D:$D,AB$2)+COUNTIFS(Data!$J:$J,$A31,Data!$C:$C,AB$1,Data!$D:$D,AB$2)</f>
        <v>0</v>
      </c>
      <c r="AC31" s="5">
        <f>COUNTIFS(Data!$I:$I,$A31,Data!$C:$C,AC$1,Data!$D:$D,AC$2)+COUNTIFS(Data!$J:$J,$A31,Data!$C:$C,AC$1,Data!$D:$D,AC$2)</f>
        <v>0</v>
      </c>
      <c r="AD31" s="5">
        <f>COUNTIFS(Data!$I:$I,$A31,Data!$C:$C,AD$1,Data!$D:$D,AD$2)+COUNTIFS(Data!$J:$J,$A31,Data!$C:$C,AD$1,Data!$D:$D,AD$2)</f>
        <v>0</v>
      </c>
      <c r="AE31" s="5">
        <f>COUNTIFS(Data!$I:$I,$A31,Data!$C:$C,AE$1,Data!$D:$D,AE$2)+COUNTIFS(Data!$J:$J,$A31,Data!$C:$C,AE$1,Data!$D:$D,AE$2)</f>
        <v>0</v>
      </c>
      <c r="AF31" s="5">
        <f>COUNTIFS(Data!$I:$I,$A31,Data!$C:$C,AF$1,Data!$D:$D,AF$2)+COUNTIFS(Data!$J:$J,$A31,Data!$C:$C,AF$1,Data!$D:$D,AF$2)</f>
        <v>0</v>
      </c>
      <c r="AG31" s="5">
        <f>COUNTIFS(Data!$I:$I,$A31,Data!$C:$C,AG$1,Data!$D:$D,AG$2)+COUNTIFS(Data!$J:$J,$A31,Data!$C:$C,AG$1,Data!$D:$D,AG$2)</f>
        <v>0</v>
      </c>
      <c r="AH31" s="5">
        <f>COUNTIFS(Data!$I:$I,$A31,Data!$C:$C,AH$1,Data!$D:$D,AH$2)+COUNTIFS(Data!$J:$J,$A31,Data!$C:$C,AH$1,Data!$D:$D,AH$2)</f>
        <v>0</v>
      </c>
      <c r="AI31" s="5">
        <f>COUNTIFS(Data!$I:$I,$A31,Data!$C:$C,AI$1,Data!$D:$D,AI$2)+COUNTIFS(Data!$J:$J,$A31,Data!$C:$C,AI$1,Data!$D:$D,AI$2)</f>
        <v>0</v>
      </c>
      <c r="AJ31" s="5">
        <f>COUNTIFS(Data!$I:$I,$A31,Data!$C:$C,AJ$1,Data!$D:$D,AJ$2)+COUNTIFS(Data!$J:$J,$A31,Data!$C:$C,AJ$1,Data!$D:$D,AJ$2)</f>
        <v>0</v>
      </c>
      <c r="AK31" s="5">
        <f>COUNTIFS(Data!$I:$I,$A31,Data!$C:$C,AK$1,Data!$D:$D,AK$2)+COUNTIFS(Data!$J:$J,$A31,Data!$C:$C,AK$1,Data!$D:$D,AK$2)</f>
        <v>0</v>
      </c>
      <c r="AL31" s="5">
        <f>COUNTIFS(Data!$I:$I,$A31,Data!$C:$C,AL$1,Data!$D:$D,AL$2)+COUNTIFS(Data!$J:$J,$A31,Data!$C:$C,AL$1,Data!$D:$D,AL$2)</f>
        <v>0</v>
      </c>
      <c r="AM31" s="5">
        <f>COUNTIFS(Data!$I:$I,$A31,Data!$C:$C,AM$1,Data!$D:$D,AM$2)+COUNTIFS(Data!$J:$J,$A31,Data!$C:$C,AM$1,Data!$D:$D,AM$2)</f>
        <v>0</v>
      </c>
      <c r="AN31" s="5">
        <f>COUNTIFS(Data!$I:$I,$A31,Data!$C:$C,AN$1,Data!$D:$D,AN$2)+COUNTIFS(Data!$J:$J,$A31,Data!$C:$C,AN$1,Data!$D:$D,AN$2)</f>
        <v>0</v>
      </c>
      <c r="AO31" s="5">
        <f>COUNTIFS(Data!$I:$I,$A31,Data!$C:$C,AO$1,Data!$D:$D,AO$2)+COUNTIFS(Data!$J:$J,$A31,Data!$C:$C,AO$1,Data!$D:$D,AO$2)</f>
        <v>0</v>
      </c>
      <c r="AP31" s="5">
        <f>COUNTIFS(Data!$I:$I,$A31,Data!$C:$C,AP$1,Data!$D:$D,AP$2)+COUNTIFS(Data!$J:$J,$A31,Data!$C:$C,AP$1,Data!$D:$D,AP$2)</f>
        <v>0</v>
      </c>
      <c r="AQ31" s="5">
        <f>COUNTIFS(Data!$I:$I,$A31,Data!$C:$C,AQ$1,Data!$D:$D,AQ$2)+COUNTIFS(Data!$J:$J,$A31,Data!$C:$C,AQ$1,Data!$D:$D,AQ$2)</f>
        <v>0</v>
      </c>
      <c r="AR31" s="5">
        <f>COUNTIFS(Data!$I:$I,$A31,Data!$C:$C,AR$1,Data!$D:$D,AR$2)+COUNTIFS(Data!$J:$J,$A31,Data!$C:$C,AR$1,Data!$D:$D,AR$2)</f>
        <v>0</v>
      </c>
      <c r="AS31" s="5">
        <f>COUNTIFS(Data!$I:$I,$A31,Data!$C:$C,AS$1,Data!$D:$D,AS$2)+COUNTIFS(Data!$J:$J,$A31,Data!$C:$C,AS$1,Data!$D:$D,AS$2)</f>
        <v>0</v>
      </c>
      <c r="AT31" s="5">
        <f>COUNTIFS(Data!$I:$I,$A31,Data!$C:$C,AT$1,Data!$D:$D,AT$2)+COUNTIFS(Data!$J:$J,$A31,Data!$C:$C,AT$1,Data!$D:$D,AT$2)</f>
        <v>0</v>
      </c>
      <c r="AU31" s="5">
        <f>COUNTIFS(Data!$I:$I,$A31,Data!$C:$C,AU$1,Data!$D:$D,AU$2)+COUNTIFS(Data!$J:$J,$A31,Data!$C:$C,AU$1,Data!$D:$D,AU$2)</f>
        <v>0</v>
      </c>
      <c r="AV31" s="5">
        <f>COUNTIFS(Data!$I:$I,$A31,Data!$C:$C,AV$1,Data!$D:$D,AV$2)+COUNTIFS(Data!$J:$J,$A31,Data!$C:$C,AV$1,Data!$D:$D,AV$2)</f>
        <v>0</v>
      </c>
      <c r="AW31" s="5">
        <f>COUNTIFS(Data!$I:$I,$A31,Data!$C:$C,AW$1,Data!$D:$D,AW$2)+COUNTIFS(Data!$J:$J,$A31,Data!$C:$C,AW$1,Data!$D:$D,AW$2)</f>
        <v>0</v>
      </c>
      <c r="AX31" s="5">
        <f>COUNTIFS(Data!$I:$I,$A31,Data!$C:$C,AX$1,Data!$D:$D,AX$2)+COUNTIFS(Data!$J:$J,$A31,Data!$C:$C,AX$1,Data!$D:$D,AX$2)</f>
        <v>0</v>
      </c>
      <c r="AY31" s="5">
        <f>COUNTIFS(Data!$I:$I,$A31,Data!$C:$C,AY$1,Data!$D:$D,AY$2)+COUNTIFS(Data!$J:$J,$A31,Data!$C:$C,AY$1,Data!$D:$D,AY$2)</f>
        <v>0</v>
      </c>
      <c r="AZ31" s="5">
        <f>COUNTIFS(Data!$I:$I,$A31,Data!$C:$C,AZ$1,Data!$D:$D,AZ$2)+COUNTIFS(Data!$J:$J,$A31,Data!$C:$C,AZ$1,Data!$D:$D,AZ$2)</f>
        <v>0</v>
      </c>
      <c r="BA31" s="5">
        <f>COUNTIFS(Data!$I:$I,$A31,Data!$C:$C,BA$1,Data!$D:$D,BA$2)+COUNTIFS(Data!$J:$J,$A31,Data!$C:$C,BA$1,Data!$D:$D,BA$2)</f>
        <v>0</v>
      </c>
      <c r="BB31" s="5">
        <f>COUNTIFS(Data!$I:$I,$A31,Data!$C:$C,BB$1,Data!$D:$D,BB$2)+COUNTIFS(Data!$J:$J,$A31,Data!$C:$C,BB$1,Data!$D:$D,BB$2)</f>
        <v>0</v>
      </c>
      <c r="BC31" s="5">
        <f>COUNTIFS(Data!$I:$I,$A31,Data!$C:$C,BC$1,Data!$D:$D,BC$2)+COUNTIFS(Data!$J:$J,$A31,Data!$C:$C,BC$1,Data!$D:$D,BC$2)</f>
        <v>0</v>
      </c>
      <c r="BD31" s="5">
        <f>COUNTIFS(Data!$I:$I,$A31,Data!$C:$C,BD$1,Data!$D:$D,BD$2)+COUNTIFS(Data!$J:$J,$A31,Data!$C:$C,BD$1,Data!$D:$D,BD$2)</f>
        <v>0</v>
      </c>
      <c r="BE31" s="5">
        <f>COUNTIFS(Data!$I:$I,$A31,Data!$C:$C,BE$1,Data!$D:$D,BE$2)+COUNTIFS(Data!$J:$J,$A31,Data!$C:$C,BE$1,Data!$D:$D,BE$2)</f>
        <v>0</v>
      </c>
      <c r="BF31" s="5">
        <f>COUNTIFS(Data!$I:$I,$A31,Data!$C:$C,BF$1,Data!$D:$D,BF$2)+COUNTIFS(Data!$J:$J,$A31,Data!$C:$C,BF$1,Data!$D:$D,BF$2)</f>
        <v>0</v>
      </c>
      <c r="BG31" s="5">
        <f>COUNTIFS(Data!$I:$I,$A31,Data!$C:$C,BG$1,Data!$D:$D,BG$2)+COUNTIFS(Data!$J:$J,$A31,Data!$C:$C,BG$1,Data!$D:$D,BG$2)</f>
        <v>0</v>
      </c>
      <c r="BH31" s="5">
        <f>COUNTIFS(Data!$I:$I,$A31,Data!$C:$C,BH$1,Data!$D:$D,BH$2)+COUNTIFS(Data!$J:$J,$A31,Data!$C:$C,BH$1,Data!$D:$D,BH$2)</f>
        <v>0</v>
      </c>
      <c r="BI31" s="5">
        <f>COUNTIFS(Data!$I:$I,$A31,Data!$C:$C,BI$1,Data!$D:$D,BI$2)+COUNTIFS(Data!$J:$J,$A31,Data!$C:$C,BI$1,Data!$D:$D,BI$2)</f>
        <v>0</v>
      </c>
      <c r="BJ31" s="5">
        <f>COUNTIFS(Data!$I:$I,$A31,Data!$C:$C,BJ$1,Data!$D:$D,BJ$2)+COUNTIFS(Data!$J:$J,$A31,Data!$C:$C,BJ$1,Data!$D:$D,BJ$2)</f>
        <v>0</v>
      </c>
      <c r="BK31" s="5">
        <f>COUNTIFS(Data!$I:$I,$A31,Data!$C:$C,BK$1,Data!$D:$D,BK$2)+COUNTIFS(Data!$J:$J,$A31,Data!$C:$C,BK$1,Data!$D:$D,BK$2)</f>
        <v>0</v>
      </c>
      <c r="BL31" s="5">
        <f>COUNTIFS(Data!$I:$I,$A31,Data!$C:$C,BL$1,Data!$D:$D,BL$2)+COUNTIFS(Data!$J:$J,$A31,Data!$C:$C,BL$1,Data!$D:$D,BL$2)</f>
        <v>0</v>
      </c>
      <c r="BM31" s="5">
        <f>COUNTIFS(Data!$I:$I,$A31,Data!$C:$C,BM$1,Data!$D:$D,BM$2)+COUNTIFS(Data!$J:$J,$A31,Data!$C:$C,BM$1,Data!$D:$D,BM$2)</f>
        <v>0</v>
      </c>
      <c r="BN31" s="5">
        <f>COUNTIFS(Data!$I:$I,$A31,Data!$C:$C,BN$1,Data!$D:$D,BN$2)+COUNTIFS(Data!$J:$J,$A31,Data!$C:$C,BN$1,Data!$D:$D,BN$2)</f>
        <v>0</v>
      </c>
      <c r="BO31" s="5">
        <f>COUNTIFS(Data!$I:$I,$A31,Data!$C:$C,BO$1,Data!$D:$D,BO$2)+COUNTIFS(Data!$J:$J,$A31,Data!$C:$C,BO$1,Data!$D:$D,BO$2)</f>
        <v>0</v>
      </c>
      <c r="BP31" s="5">
        <f>COUNTIFS(Data!$I:$I,$A31,Data!$C:$C,BP$1,Data!$D:$D,BP$2)+COUNTIFS(Data!$J:$J,$A31,Data!$C:$C,BP$1,Data!$D:$D,BP$2)</f>
        <v>0</v>
      </c>
      <c r="BQ31" s="5">
        <f>COUNTIFS(Data!$I:$I,$A31,Data!$C:$C,BQ$1,Data!$D:$D,BQ$2)+COUNTIFS(Data!$J:$J,$A31,Data!$C:$C,BQ$1,Data!$D:$D,BQ$2)</f>
        <v>0</v>
      </c>
      <c r="BR31" s="5">
        <f>COUNTIFS(Data!$I:$I,$A31,Data!$C:$C,BR$1,Data!$D:$D,BR$2)+COUNTIFS(Data!$J:$J,$A31,Data!$C:$C,BR$1,Data!$D:$D,BR$2)</f>
        <v>0</v>
      </c>
      <c r="BS31" s="5">
        <f>COUNTIFS(Data!$I:$I,$A31,Data!$C:$C,BS$1,Data!$D:$D,BS$2)+COUNTIFS(Data!$J:$J,$A31,Data!$C:$C,BS$1,Data!$D:$D,BS$2)</f>
        <v>0</v>
      </c>
      <c r="BT31" s="5">
        <f>COUNTIFS(Data!$I:$I,$A31,Data!$C:$C,BT$1,Data!$D:$D,BT$2)+COUNTIFS(Data!$J:$J,$A31,Data!$C:$C,BT$1,Data!$D:$D,BT$2)</f>
        <v>0</v>
      </c>
      <c r="BU31" s="5">
        <f>COUNTIFS(Data!$I:$I,$A31,Data!$C:$C,BU$1,Data!$D:$D,BU$2)+COUNTIFS(Data!$J:$J,$A31,Data!$C:$C,BU$1,Data!$D:$D,BU$2)</f>
        <v>0</v>
      </c>
      <c r="BV31" s="5">
        <f>COUNTIFS(Data!$I:$I,$A31,Data!$C:$C,BV$1,Data!$D:$D,BV$2)+COUNTIFS(Data!$J:$J,$A31,Data!$C:$C,BV$1,Data!$D:$D,BV$2)</f>
        <v>0</v>
      </c>
      <c r="BW31" s="5">
        <f>COUNTIFS(Data!$I:$I,$A31,Data!$C:$C,BW$1,Data!$D:$D,BW$2)+COUNTIFS(Data!$J:$J,$A31,Data!$C:$C,BW$1,Data!$D:$D,BW$2)</f>
        <v>0</v>
      </c>
      <c r="BX31" s="5">
        <f>COUNTIFS(Data!$I:$I,$A31,Data!$C:$C,BX$1,Data!$D:$D,BX$2)+COUNTIFS(Data!$J:$J,$A31,Data!$C:$C,BX$1,Data!$D:$D,BX$2)</f>
        <v>0</v>
      </c>
      <c r="BY31" s="5">
        <f>COUNTIFS(Data!$I:$I,$A31,Data!$C:$C,BY$1,Data!$D:$D,BY$2)+COUNTIFS(Data!$J:$J,$A31,Data!$C:$C,BY$1,Data!$D:$D,BY$2)</f>
        <v>0</v>
      </c>
      <c r="BZ31" s="5">
        <f>COUNTIFS(Data!$I:$I,$A31,Data!$C:$C,BZ$1,Data!$D:$D,BZ$2)+COUNTIFS(Data!$J:$J,$A31,Data!$C:$C,BZ$1,Data!$D:$D,BZ$2)</f>
        <v>0</v>
      </c>
      <c r="CA31" s="5">
        <f>COUNTIFS(Data!$I:$I,$A31,Data!$C:$C,CA$1,Data!$D:$D,CA$2)+COUNTIFS(Data!$J:$J,$A31,Data!$C:$C,CA$1,Data!$D:$D,CA$2)</f>
        <v>0</v>
      </c>
      <c r="CB31" s="5">
        <f>COUNTIFS(Data!$I:$I,$A31,Data!$C:$C,CB$1,Data!$D:$D,CB$2)+COUNTIFS(Data!$J:$J,$A31,Data!$C:$C,CB$1,Data!$D:$D,CB$2)</f>
        <v>0</v>
      </c>
      <c r="CC31" s="5">
        <f>COUNTIFS(Data!$I:$I,$A31,Data!$C:$C,CC$1,Data!$D:$D,CC$2)+COUNTIFS(Data!$J:$J,$A31,Data!$C:$C,CC$1,Data!$D:$D,CC$2)</f>
        <v>0</v>
      </c>
      <c r="CD31" s="5">
        <f>COUNTIFS(Data!$I:$I,$A31,Data!$C:$C,CD$1,Data!$D:$D,CD$2)+COUNTIFS(Data!$J:$J,$A31,Data!$C:$C,CD$1,Data!$D:$D,CD$2)</f>
        <v>0</v>
      </c>
      <c r="CE31" s="5">
        <f>COUNTIFS(Data!$I:$I,$A31,Data!$C:$C,CE$1,Data!$D:$D,CE$2)+COUNTIFS(Data!$J:$J,$A31,Data!$C:$C,CE$1,Data!$D:$D,CE$2)</f>
        <v>0</v>
      </c>
      <c r="CF31" s="5">
        <f>COUNTIFS(Data!$I:$I,$A31,Data!$C:$C,CF$1,Data!$D:$D,CF$2)+COUNTIFS(Data!$J:$J,$A31,Data!$C:$C,CF$1,Data!$D:$D,CF$2)</f>
        <v>0</v>
      </c>
      <c r="CG31" s="5">
        <f>COUNTIFS(Data!$I:$I,$A31,Data!$C:$C,CG$1,Data!$D:$D,CG$2)+COUNTIFS(Data!$J:$J,$A31,Data!$C:$C,CG$1,Data!$D:$D,CG$2)</f>
        <v>0</v>
      </c>
      <c r="CH31" s="5">
        <f>COUNTIFS(Data!$I:$I,$A31,Data!$C:$C,CH$1,Data!$D:$D,CH$2)+COUNTIFS(Data!$J:$J,$A31,Data!$C:$C,CH$1,Data!$D:$D,CH$2)</f>
        <v>0</v>
      </c>
      <c r="CI31" s="5">
        <f>COUNTIFS(Data!$I:$I,$A31,Data!$C:$C,CI$1,Data!$D:$D,CI$2)+COUNTIFS(Data!$J:$J,$A31,Data!$C:$C,CI$1,Data!$D:$D,CI$2)</f>
        <v>0</v>
      </c>
      <c r="CJ31" s="5">
        <f>COUNTIFS(Data!$I:$I,$A31,Data!$C:$C,CJ$1,Data!$D:$D,CJ$2)+COUNTIFS(Data!$J:$J,$A31,Data!$C:$C,CJ$1,Data!$D:$D,CJ$2)</f>
        <v>0</v>
      </c>
      <c r="CK31" s="5">
        <f>COUNTIFS(Data!$I:$I,$A31,Data!$C:$C,CK$1,Data!$D:$D,CK$2)+COUNTIFS(Data!$J:$J,$A31,Data!$C:$C,CK$1,Data!$D:$D,CK$2)</f>
        <v>0</v>
      </c>
      <c r="CL31" s="5">
        <f>COUNTIFS(Data!$I:$I,$A31,Data!$C:$C,CL$1,Data!$D:$D,CL$2)+COUNTIFS(Data!$J:$J,$A31,Data!$C:$C,CL$1,Data!$D:$D,CL$2)</f>
        <v>0</v>
      </c>
      <c r="CM31" s="5">
        <f>COUNTIFS(Data!$I:$I,$A31,Data!$C:$C,CM$1,Data!$D:$D,CM$2)+COUNTIFS(Data!$J:$J,$A31,Data!$C:$C,CM$1,Data!$D:$D,CM$2)</f>
        <v>0</v>
      </c>
      <c r="CN31" s="5">
        <f>COUNTIFS(Data!$I:$I,$A31,Data!$C:$C,CN$1,Data!$D:$D,CN$2)+COUNTIFS(Data!$J:$J,$A31,Data!$C:$C,CN$1,Data!$D:$D,CN$2)</f>
        <v>0</v>
      </c>
      <c r="CO31" s="5">
        <f>COUNTIFS(Data!$I:$I,$A31,Data!$C:$C,CO$1,Data!$D:$D,CO$2)+COUNTIFS(Data!$J:$J,$A31,Data!$C:$C,CO$1,Data!$D:$D,CO$2)</f>
        <v>0</v>
      </c>
      <c r="CP31" s="5">
        <f>COUNTIFS(Data!$I:$I,$A31,Data!$C:$C,CP$1,Data!$D:$D,CP$2)+COUNTIFS(Data!$J:$J,$A31,Data!$C:$C,CP$1,Data!$D:$D,CP$2)</f>
        <v>0</v>
      </c>
      <c r="CQ31" s="5">
        <f>COUNTIFS(Data!$I:$I,$A31,Data!$C:$C,CQ$1,Data!$D:$D,CQ$2)+COUNTIFS(Data!$J:$J,$A31,Data!$C:$C,CQ$1,Data!$D:$D,CQ$2)</f>
        <v>0</v>
      </c>
      <c r="CR31" s="5">
        <f>COUNTIFS(Data!$I:$I,$A31,Data!$C:$C,CR$1,Data!$D:$D,CR$2)+COUNTIFS(Data!$J:$J,$A31,Data!$C:$C,CR$1,Data!$D:$D,CR$2)</f>
        <v>0</v>
      </c>
      <c r="CS31" s="5">
        <f>COUNTIFS(Data!$I:$I,$A31,Data!$C:$C,CS$1,Data!$D:$D,CS$2)+COUNTIFS(Data!$J:$J,$A31,Data!$C:$C,CS$1,Data!$D:$D,CS$2)</f>
        <v>0</v>
      </c>
      <c r="CT31" s="5">
        <f>COUNTIFS(Data!$I:$I,$A31,Data!$C:$C,CT$1,Data!$D:$D,CT$2)+COUNTIFS(Data!$J:$J,$A31,Data!$C:$C,CT$1,Data!$D:$D,CT$2)</f>
        <v>0</v>
      </c>
      <c r="CU31" s="5">
        <f>COUNTIFS(Data!$I:$I,$A31,Data!$C:$C,CU$1,Data!$D:$D,CU$2)+COUNTIFS(Data!$J:$J,$A31,Data!$C:$C,CU$1,Data!$D:$D,CU$2)</f>
        <v>0</v>
      </c>
      <c r="CV31" s="5">
        <f>COUNTIFS(Data!$I:$I,$A31,Data!$C:$C,CV$1,Data!$D:$D,CV$2)+COUNTIFS(Data!$J:$J,$A31,Data!$C:$C,CV$1,Data!$D:$D,CV$2)</f>
        <v>0</v>
      </c>
      <c r="CW31" s="5">
        <f t="shared" ref="CW31:CX31" si="30">SUMIF($B$2:$CV$2,CW$2, $B31:$CV31)</f>
        <v>0</v>
      </c>
      <c r="CX31" s="5">
        <f t="shared" si="30"/>
        <v>2</v>
      </c>
      <c r="CY31" s="5">
        <f t="shared" si="3"/>
        <v>2</v>
      </c>
    </row>
    <row r="32">
      <c r="A32" s="5" t="str">
        <f>Countries!A30</f>
        <v>FIJ</v>
      </c>
      <c r="B32" s="5">
        <f>COUNTIFS(Data!$I:$I,$A32,Data!$C:$C,B$1,Data!$D:$D,B$2)+COUNTIFS(Data!$J:$J,$A32,Data!$C:$C,B$1,Data!$D:$D,B$2)</f>
        <v>0</v>
      </c>
      <c r="C32" s="5">
        <f>COUNTIFS(Data!$I:$I,$A32,Data!$C:$C,C$1,Data!$D:$D,C$2)+COUNTIFS(Data!$J:$J,$A32,Data!$C:$C,C$1,Data!$D:$D,C$2)</f>
        <v>0</v>
      </c>
      <c r="D32" s="5">
        <f>COUNTIFS(Data!$I:$I,$A32,Data!$C:$C,D$1,Data!$D:$D,D$2)+COUNTIFS(Data!$J:$J,$A32,Data!$C:$C,D$1,Data!$D:$D,D$2)</f>
        <v>0</v>
      </c>
      <c r="E32" s="5">
        <f>COUNTIFS(Data!$I:$I,$A32,Data!$C:$C,E$1,Data!$D:$D,E$2)+COUNTIFS(Data!$J:$J,$A32,Data!$C:$C,E$1,Data!$D:$D,E$2)</f>
        <v>0</v>
      </c>
      <c r="F32" s="5">
        <f>COUNTIFS(Data!$I:$I,$A32,Data!$C:$C,F$1,Data!$D:$D,F$2)+COUNTIFS(Data!$J:$J,$A32,Data!$C:$C,F$1,Data!$D:$D,F$2)</f>
        <v>0</v>
      </c>
      <c r="G32" s="5">
        <f>COUNTIFS(Data!$I:$I,$A32,Data!$C:$C,G$1,Data!$D:$D,G$2)+COUNTIFS(Data!$J:$J,$A32,Data!$C:$C,G$1,Data!$D:$D,G$2)</f>
        <v>0</v>
      </c>
      <c r="H32" s="5">
        <f>COUNTIFS(Data!$I:$I,$A32,Data!$C:$C,H$1,Data!$D:$D,H$2)+COUNTIFS(Data!$J:$J,$A32,Data!$C:$C,H$1,Data!$D:$D,H$2)</f>
        <v>0</v>
      </c>
      <c r="I32" s="5">
        <f>COUNTIFS(Data!$I:$I,$A32,Data!$C:$C,I$1,Data!$D:$D,I$2)+COUNTIFS(Data!$J:$J,$A32,Data!$C:$C,I$1,Data!$D:$D,I$2)</f>
        <v>0</v>
      </c>
      <c r="J32" s="5">
        <f>COUNTIFS(Data!$I:$I,$A32,Data!$C:$C,J$1,Data!$D:$D,J$2)+COUNTIFS(Data!$J:$J,$A32,Data!$C:$C,J$1,Data!$D:$D,J$2)</f>
        <v>0</v>
      </c>
      <c r="K32" s="5">
        <f>COUNTIFS(Data!$I:$I,$A32,Data!$C:$C,K$1,Data!$D:$D,K$2)+COUNTIFS(Data!$J:$J,$A32,Data!$C:$C,K$1,Data!$D:$D,K$2)</f>
        <v>0</v>
      </c>
      <c r="L32" s="5">
        <f>COUNTIFS(Data!$I:$I,$A32,Data!$C:$C,L$1,Data!$D:$D,L$2)+COUNTIFS(Data!$J:$J,$A32,Data!$C:$C,L$1,Data!$D:$D,L$2)</f>
        <v>0</v>
      </c>
      <c r="M32" s="5">
        <f>COUNTIFS(Data!$I:$I,$A32,Data!$C:$C,M$1,Data!$D:$D,M$2)+COUNTIFS(Data!$J:$J,$A32,Data!$C:$C,M$1,Data!$D:$D,M$2)</f>
        <v>0</v>
      </c>
      <c r="N32" s="5">
        <f>COUNTIFS(Data!$I:$I,$A32,Data!$C:$C,N$1,Data!$D:$D,N$2)+COUNTIFS(Data!$J:$J,$A32,Data!$C:$C,N$1,Data!$D:$D,N$2)</f>
        <v>0</v>
      </c>
      <c r="O32" s="5">
        <f>COUNTIFS(Data!$I:$I,$A32,Data!$C:$C,O$1,Data!$D:$D,O$2)+COUNTIFS(Data!$J:$J,$A32,Data!$C:$C,O$1,Data!$D:$D,O$2)</f>
        <v>0</v>
      </c>
      <c r="P32" s="5">
        <f>COUNTIFS(Data!$I:$I,$A32,Data!$C:$C,P$1,Data!$D:$D,P$2)+COUNTIFS(Data!$J:$J,$A32,Data!$C:$C,P$1,Data!$D:$D,P$2)</f>
        <v>0</v>
      </c>
      <c r="Q32" s="5">
        <f>COUNTIFS(Data!$I:$I,$A32,Data!$C:$C,Q$1,Data!$D:$D,Q$2)+COUNTIFS(Data!$J:$J,$A32,Data!$C:$C,Q$1,Data!$D:$D,Q$2)</f>
        <v>0</v>
      </c>
      <c r="R32" s="5">
        <f>COUNTIFS(Data!$I:$I,$A32,Data!$C:$C,R$1,Data!$D:$D,R$2)+COUNTIFS(Data!$J:$J,$A32,Data!$C:$C,R$1,Data!$D:$D,R$2)</f>
        <v>0</v>
      </c>
      <c r="S32" s="5">
        <f>COUNTIFS(Data!$I:$I,$A32,Data!$C:$C,S$1,Data!$D:$D,S$2)+COUNTIFS(Data!$J:$J,$A32,Data!$C:$C,S$1,Data!$D:$D,S$2)</f>
        <v>0</v>
      </c>
      <c r="T32" s="5">
        <f>COUNTIFS(Data!$I:$I,$A32,Data!$C:$C,T$1,Data!$D:$D,T$2)+COUNTIFS(Data!$J:$J,$A32,Data!$C:$C,T$1,Data!$D:$D,T$2)</f>
        <v>0</v>
      </c>
      <c r="U32" s="5">
        <f>COUNTIFS(Data!$I:$I,$A32,Data!$C:$C,U$1,Data!$D:$D,U$2)+COUNTIFS(Data!$J:$J,$A32,Data!$C:$C,U$1,Data!$D:$D,U$2)</f>
        <v>0</v>
      </c>
      <c r="V32" s="5">
        <f>COUNTIFS(Data!$I:$I,$A32,Data!$C:$C,V$1,Data!$D:$D,V$2)+COUNTIFS(Data!$J:$J,$A32,Data!$C:$C,V$1,Data!$D:$D,V$2)</f>
        <v>0</v>
      </c>
      <c r="W32" s="5">
        <f>COUNTIFS(Data!$I:$I,$A32,Data!$C:$C,W$1,Data!$D:$D,W$2)+COUNTIFS(Data!$J:$J,$A32,Data!$C:$C,W$1,Data!$D:$D,W$2)</f>
        <v>0</v>
      </c>
      <c r="X32" s="5">
        <f>COUNTIFS(Data!$I:$I,$A32,Data!$C:$C,X$1,Data!$D:$D,X$2)+COUNTIFS(Data!$J:$J,$A32,Data!$C:$C,X$1,Data!$D:$D,X$2)</f>
        <v>0</v>
      </c>
      <c r="Y32" s="5">
        <f>COUNTIFS(Data!$I:$I,$A32,Data!$C:$C,Y$1,Data!$D:$D,Y$2)+COUNTIFS(Data!$J:$J,$A32,Data!$C:$C,Y$1,Data!$D:$D,Y$2)</f>
        <v>0</v>
      </c>
      <c r="Z32" s="5">
        <f>COUNTIFS(Data!$I:$I,$A32,Data!$C:$C,Z$1,Data!$D:$D,Z$2)+COUNTIFS(Data!$J:$J,$A32,Data!$C:$C,Z$1,Data!$D:$D,Z$2)</f>
        <v>0</v>
      </c>
      <c r="AA32" s="5">
        <f>COUNTIFS(Data!$I:$I,$A32,Data!$C:$C,AA$1,Data!$D:$D,AA$2)+COUNTIFS(Data!$J:$J,$A32,Data!$C:$C,AA$1,Data!$D:$D,AA$2)</f>
        <v>0</v>
      </c>
      <c r="AB32" s="5">
        <f>COUNTIFS(Data!$I:$I,$A32,Data!$C:$C,AB$1,Data!$D:$D,AB$2)+COUNTIFS(Data!$J:$J,$A32,Data!$C:$C,AB$1,Data!$D:$D,AB$2)</f>
        <v>0</v>
      </c>
      <c r="AC32" s="5">
        <f>COUNTIFS(Data!$I:$I,$A32,Data!$C:$C,AC$1,Data!$D:$D,AC$2)+COUNTIFS(Data!$J:$J,$A32,Data!$C:$C,AC$1,Data!$D:$D,AC$2)</f>
        <v>0</v>
      </c>
      <c r="AD32" s="5">
        <f>COUNTIFS(Data!$I:$I,$A32,Data!$C:$C,AD$1,Data!$D:$D,AD$2)+COUNTIFS(Data!$J:$J,$A32,Data!$C:$C,AD$1,Data!$D:$D,AD$2)</f>
        <v>0</v>
      </c>
      <c r="AE32" s="5">
        <f>COUNTIFS(Data!$I:$I,$A32,Data!$C:$C,AE$1,Data!$D:$D,AE$2)+COUNTIFS(Data!$J:$J,$A32,Data!$C:$C,AE$1,Data!$D:$D,AE$2)</f>
        <v>0</v>
      </c>
      <c r="AF32" s="5">
        <f>COUNTIFS(Data!$I:$I,$A32,Data!$C:$C,AF$1,Data!$D:$D,AF$2)+COUNTIFS(Data!$J:$J,$A32,Data!$C:$C,AF$1,Data!$D:$D,AF$2)</f>
        <v>0</v>
      </c>
      <c r="AG32" s="5">
        <f>COUNTIFS(Data!$I:$I,$A32,Data!$C:$C,AG$1,Data!$D:$D,AG$2)+COUNTIFS(Data!$J:$J,$A32,Data!$C:$C,AG$1,Data!$D:$D,AG$2)</f>
        <v>0</v>
      </c>
      <c r="AH32" s="5">
        <f>COUNTIFS(Data!$I:$I,$A32,Data!$C:$C,AH$1,Data!$D:$D,AH$2)+COUNTIFS(Data!$J:$J,$A32,Data!$C:$C,AH$1,Data!$D:$D,AH$2)</f>
        <v>0</v>
      </c>
      <c r="AI32" s="5">
        <f>COUNTIFS(Data!$I:$I,$A32,Data!$C:$C,AI$1,Data!$D:$D,AI$2)+COUNTIFS(Data!$J:$J,$A32,Data!$C:$C,AI$1,Data!$D:$D,AI$2)</f>
        <v>0</v>
      </c>
      <c r="AJ32" s="5">
        <f>COUNTIFS(Data!$I:$I,$A32,Data!$C:$C,AJ$1,Data!$D:$D,AJ$2)+COUNTIFS(Data!$J:$J,$A32,Data!$C:$C,AJ$1,Data!$D:$D,AJ$2)</f>
        <v>0</v>
      </c>
      <c r="AK32" s="5">
        <f>COUNTIFS(Data!$I:$I,$A32,Data!$C:$C,AK$1,Data!$D:$D,AK$2)+COUNTIFS(Data!$J:$J,$A32,Data!$C:$C,AK$1,Data!$D:$D,AK$2)</f>
        <v>0</v>
      </c>
      <c r="AL32" s="5">
        <f>COUNTIFS(Data!$I:$I,$A32,Data!$C:$C,AL$1,Data!$D:$D,AL$2)+COUNTIFS(Data!$J:$J,$A32,Data!$C:$C,AL$1,Data!$D:$D,AL$2)</f>
        <v>0</v>
      </c>
      <c r="AM32" s="5">
        <f>COUNTIFS(Data!$I:$I,$A32,Data!$C:$C,AM$1,Data!$D:$D,AM$2)+COUNTIFS(Data!$J:$J,$A32,Data!$C:$C,AM$1,Data!$D:$D,AM$2)</f>
        <v>0</v>
      </c>
      <c r="AN32" s="5">
        <f>COUNTIFS(Data!$I:$I,$A32,Data!$C:$C,AN$1,Data!$D:$D,AN$2)+COUNTIFS(Data!$J:$J,$A32,Data!$C:$C,AN$1,Data!$D:$D,AN$2)</f>
        <v>0</v>
      </c>
      <c r="AO32" s="5">
        <f>COUNTIFS(Data!$I:$I,$A32,Data!$C:$C,AO$1,Data!$D:$D,AO$2)+COUNTIFS(Data!$J:$J,$A32,Data!$C:$C,AO$1,Data!$D:$D,AO$2)</f>
        <v>0</v>
      </c>
      <c r="AP32" s="5">
        <f>COUNTIFS(Data!$I:$I,$A32,Data!$C:$C,AP$1,Data!$D:$D,AP$2)+COUNTIFS(Data!$J:$J,$A32,Data!$C:$C,AP$1,Data!$D:$D,AP$2)</f>
        <v>0</v>
      </c>
      <c r="AQ32" s="5">
        <f>COUNTIFS(Data!$I:$I,$A32,Data!$C:$C,AQ$1,Data!$D:$D,AQ$2)+COUNTIFS(Data!$J:$J,$A32,Data!$C:$C,AQ$1,Data!$D:$D,AQ$2)</f>
        <v>0</v>
      </c>
      <c r="AR32" s="5">
        <f>COUNTIFS(Data!$I:$I,$A32,Data!$C:$C,AR$1,Data!$D:$D,AR$2)+COUNTIFS(Data!$J:$J,$A32,Data!$C:$C,AR$1,Data!$D:$D,AR$2)</f>
        <v>0</v>
      </c>
      <c r="AS32" s="5">
        <f>COUNTIFS(Data!$I:$I,$A32,Data!$C:$C,AS$1,Data!$D:$D,AS$2)+COUNTIFS(Data!$J:$J,$A32,Data!$C:$C,AS$1,Data!$D:$D,AS$2)</f>
        <v>0</v>
      </c>
      <c r="AT32" s="5">
        <f>COUNTIFS(Data!$I:$I,$A32,Data!$C:$C,AT$1,Data!$D:$D,AT$2)+COUNTIFS(Data!$J:$J,$A32,Data!$C:$C,AT$1,Data!$D:$D,AT$2)</f>
        <v>0</v>
      </c>
      <c r="AU32" s="5">
        <f>COUNTIFS(Data!$I:$I,$A32,Data!$C:$C,AU$1,Data!$D:$D,AU$2)+COUNTIFS(Data!$J:$J,$A32,Data!$C:$C,AU$1,Data!$D:$D,AU$2)</f>
        <v>0</v>
      </c>
      <c r="AV32" s="5">
        <f>COUNTIFS(Data!$I:$I,$A32,Data!$C:$C,AV$1,Data!$D:$D,AV$2)+COUNTIFS(Data!$J:$J,$A32,Data!$C:$C,AV$1,Data!$D:$D,AV$2)</f>
        <v>0</v>
      </c>
      <c r="AW32" s="5">
        <f>COUNTIFS(Data!$I:$I,$A32,Data!$C:$C,AW$1,Data!$D:$D,AW$2)+COUNTIFS(Data!$J:$J,$A32,Data!$C:$C,AW$1,Data!$D:$D,AW$2)</f>
        <v>0</v>
      </c>
      <c r="AX32" s="5">
        <f>COUNTIFS(Data!$I:$I,$A32,Data!$C:$C,AX$1,Data!$D:$D,AX$2)+COUNTIFS(Data!$J:$J,$A32,Data!$C:$C,AX$1,Data!$D:$D,AX$2)</f>
        <v>0</v>
      </c>
      <c r="AY32" s="5">
        <f>COUNTIFS(Data!$I:$I,$A32,Data!$C:$C,AY$1,Data!$D:$D,AY$2)+COUNTIFS(Data!$J:$J,$A32,Data!$C:$C,AY$1,Data!$D:$D,AY$2)</f>
        <v>0</v>
      </c>
      <c r="AZ32" s="5">
        <f>COUNTIFS(Data!$I:$I,$A32,Data!$C:$C,AZ$1,Data!$D:$D,AZ$2)+COUNTIFS(Data!$J:$J,$A32,Data!$C:$C,AZ$1,Data!$D:$D,AZ$2)</f>
        <v>0</v>
      </c>
      <c r="BA32" s="5">
        <f>COUNTIFS(Data!$I:$I,$A32,Data!$C:$C,BA$1,Data!$D:$D,BA$2)+COUNTIFS(Data!$J:$J,$A32,Data!$C:$C,BA$1,Data!$D:$D,BA$2)</f>
        <v>0</v>
      </c>
      <c r="BB32" s="5">
        <f>COUNTIFS(Data!$I:$I,$A32,Data!$C:$C,BB$1,Data!$D:$D,BB$2)+COUNTIFS(Data!$J:$J,$A32,Data!$C:$C,BB$1,Data!$D:$D,BB$2)</f>
        <v>0</v>
      </c>
      <c r="BC32" s="5">
        <f>COUNTIFS(Data!$I:$I,$A32,Data!$C:$C,BC$1,Data!$D:$D,BC$2)+COUNTIFS(Data!$J:$J,$A32,Data!$C:$C,BC$1,Data!$D:$D,BC$2)</f>
        <v>0</v>
      </c>
      <c r="BD32" s="5">
        <f>COUNTIFS(Data!$I:$I,$A32,Data!$C:$C,BD$1,Data!$D:$D,BD$2)+COUNTIFS(Data!$J:$J,$A32,Data!$C:$C,BD$1,Data!$D:$D,BD$2)</f>
        <v>0</v>
      </c>
      <c r="BE32" s="5">
        <f>COUNTIFS(Data!$I:$I,$A32,Data!$C:$C,BE$1,Data!$D:$D,BE$2)+COUNTIFS(Data!$J:$J,$A32,Data!$C:$C,BE$1,Data!$D:$D,BE$2)</f>
        <v>0</v>
      </c>
      <c r="BF32" s="5">
        <f>COUNTIFS(Data!$I:$I,$A32,Data!$C:$C,BF$1,Data!$D:$D,BF$2)+COUNTIFS(Data!$J:$J,$A32,Data!$C:$C,BF$1,Data!$D:$D,BF$2)</f>
        <v>0</v>
      </c>
      <c r="BG32" s="5">
        <f>COUNTIFS(Data!$I:$I,$A32,Data!$C:$C,BG$1,Data!$D:$D,BG$2)+COUNTIFS(Data!$J:$J,$A32,Data!$C:$C,BG$1,Data!$D:$D,BG$2)</f>
        <v>0</v>
      </c>
      <c r="BH32" s="5">
        <f>COUNTIFS(Data!$I:$I,$A32,Data!$C:$C,BH$1,Data!$D:$D,BH$2)+COUNTIFS(Data!$J:$J,$A32,Data!$C:$C,BH$1,Data!$D:$D,BH$2)</f>
        <v>0</v>
      </c>
      <c r="BI32" s="5">
        <f>COUNTIFS(Data!$I:$I,$A32,Data!$C:$C,BI$1,Data!$D:$D,BI$2)+COUNTIFS(Data!$J:$J,$A32,Data!$C:$C,BI$1,Data!$D:$D,BI$2)</f>
        <v>0</v>
      </c>
      <c r="BJ32" s="5">
        <f>COUNTIFS(Data!$I:$I,$A32,Data!$C:$C,BJ$1,Data!$D:$D,BJ$2)+COUNTIFS(Data!$J:$J,$A32,Data!$C:$C,BJ$1,Data!$D:$D,BJ$2)</f>
        <v>0</v>
      </c>
      <c r="BK32" s="5">
        <f>COUNTIFS(Data!$I:$I,$A32,Data!$C:$C,BK$1,Data!$D:$D,BK$2)+COUNTIFS(Data!$J:$J,$A32,Data!$C:$C,BK$1,Data!$D:$D,BK$2)</f>
        <v>0</v>
      </c>
      <c r="BL32" s="5">
        <f>COUNTIFS(Data!$I:$I,$A32,Data!$C:$C,BL$1,Data!$D:$D,BL$2)+COUNTIFS(Data!$J:$J,$A32,Data!$C:$C,BL$1,Data!$D:$D,BL$2)</f>
        <v>1</v>
      </c>
      <c r="BM32" s="5">
        <f>COUNTIFS(Data!$I:$I,$A32,Data!$C:$C,BM$1,Data!$D:$D,BM$2)+COUNTIFS(Data!$J:$J,$A32,Data!$C:$C,BM$1,Data!$D:$D,BM$2)</f>
        <v>0</v>
      </c>
      <c r="BN32" s="5">
        <f>COUNTIFS(Data!$I:$I,$A32,Data!$C:$C,BN$1,Data!$D:$D,BN$2)+COUNTIFS(Data!$J:$J,$A32,Data!$C:$C,BN$1,Data!$D:$D,BN$2)</f>
        <v>0</v>
      </c>
      <c r="BO32" s="5">
        <f>COUNTIFS(Data!$I:$I,$A32,Data!$C:$C,BO$1,Data!$D:$D,BO$2)+COUNTIFS(Data!$J:$J,$A32,Data!$C:$C,BO$1,Data!$D:$D,BO$2)</f>
        <v>0</v>
      </c>
      <c r="BP32" s="5">
        <f>COUNTIFS(Data!$I:$I,$A32,Data!$C:$C,BP$1,Data!$D:$D,BP$2)+COUNTIFS(Data!$J:$J,$A32,Data!$C:$C,BP$1,Data!$D:$D,BP$2)</f>
        <v>0</v>
      </c>
      <c r="BQ32" s="5">
        <f>COUNTIFS(Data!$I:$I,$A32,Data!$C:$C,BQ$1,Data!$D:$D,BQ$2)+COUNTIFS(Data!$J:$J,$A32,Data!$C:$C,BQ$1,Data!$D:$D,BQ$2)</f>
        <v>0</v>
      </c>
      <c r="BR32" s="5">
        <f>COUNTIFS(Data!$I:$I,$A32,Data!$C:$C,BR$1,Data!$D:$D,BR$2)+COUNTIFS(Data!$J:$J,$A32,Data!$C:$C,BR$1,Data!$D:$D,BR$2)</f>
        <v>0</v>
      </c>
      <c r="BS32" s="5">
        <f>COUNTIFS(Data!$I:$I,$A32,Data!$C:$C,BS$1,Data!$D:$D,BS$2)+COUNTIFS(Data!$J:$J,$A32,Data!$C:$C,BS$1,Data!$D:$D,BS$2)</f>
        <v>0</v>
      </c>
      <c r="BT32" s="5">
        <f>COUNTIFS(Data!$I:$I,$A32,Data!$C:$C,BT$1,Data!$D:$D,BT$2)+COUNTIFS(Data!$J:$J,$A32,Data!$C:$C,BT$1,Data!$D:$D,BT$2)</f>
        <v>0</v>
      </c>
      <c r="BU32" s="5">
        <f>COUNTIFS(Data!$I:$I,$A32,Data!$C:$C,BU$1,Data!$D:$D,BU$2)+COUNTIFS(Data!$J:$J,$A32,Data!$C:$C,BU$1,Data!$D:$D,BU$2)</f>
        <v>0</v>
      </c>
      <c r="BV32" s="5">
        <f>COUNTIFS(Data!$I:$I,$A32,Data!$C:$C,BV$1,Data!$D:$D,BV$2)+COUNTIFS(Data!$J:$J,$A32,Data!$C:$C,BV$1,Data!$D:$D,BV$2)</f>
        <v>0</v>
      </c>
      <c r="BW32" s="5">
        <f>COUNTIFS(Data!$I:$I,$A32,Data!$C:$C,BW$1,Data!$D:$D,BW$2)+COUNTIFS(Data!$J:$J,$A32,Data!$C:$C,BW$1,Data!$D:$D,BW$2)</f>
        <v>0</v>
      </c>
      <c r="BX32" s="5">
        <f>COUNTIFS(Data!$I:$I,$A32,Data!$C:$C,BX$1,Data!$D:$D,BX$2)+COUNTIFS(Data!$J:$J,$A32,Data!$C:$C,BX$1,Data!$D:$D,BX$2)</f>
        <v>0</v>
      </c>
      <c r="BY32" s="5">
        <f>COUNTIFS(Data!$I:$I,$A32,Data!$C:$C,BY$1,Data!$D:$D,BY$2)+COUNTIFS(Data!$J:$J,$A32,Data!$C:$C,BY$1,Data!$D:$D,BY$2)</f>
        <v>0</v>
      </c>
      <c r="BZ32" s="5">
        <f>COUNTIFS(Data!$I:$I,$A32,Data!$C:$C,BZ$1,Data!$D:$D,BZ$2)+COUNTIFS(Data!$J:$J,$A32,Data!$C:$C,BZ$1,Data!$D:$D,BZ$2)</f>
        <v>0</v>
      </c>
      <c r="CA32" s="5">
        <f>COUNTIFS(Data!$I:$I,$A32,Data!$C:$C,CA$1,Data!$D:$D,CA$2)+COUNTIFS(Data!$J:$J,$A32,Data!$C:$C,CA$1,Data!$D:$D,CA$2)</f>
        <v>0</v>
      </c>
      <c r="CB32" s="5">
        <f>COUNTIFS(Data!$I:$I,$A32,Data!$C:$C,CB$1,Data!$D:$D,CB$2)+COUNTIFS(Data!$J:$J,$A32,Data!$C:$C,CB$1,Data!$D:$D,CB$2)</f>
        <v>0</v>
      </c>
      <c r="CC32" s="5">
        <f>COUNTIFS(Data!$I:$I,$A32,Data!$C:$C,CC$1,Data!$D:$D,CC$2)+COUNTIFS(Data!$J:$J,$A32,Data!$C:$C,CC$1,Data!$D:$D,CC$2)</f>
        <v>0</v>
      </c>
      <c r="CD32" s="5">
        <f>COUNTIFS(Data!$I:$I,$A32,Data!$C:$C,CD$1,Data!$D:$D,CD$2)+COUNTIFS(Data!$J:$J,$A32,Data!$C:$C,CD$1,Data!$D:$D,CD$2)</f>
        <v>0</v>
      </c>
      <c r="CE32" s="5">
        <f>COUNTIFS(Data!$I:$I,$A32,Data!$C:$C,CE$1,Data!$D:$D,CE$2)+COUNTIFS(Data!$J:$J,$A32,Data!$C:$C,CE$1,Data!$D:$D,CE$2)</f>
        <v>0</v>
      </c>
      <c r="CF32" s="5">
        <f>COUNTIFS(Data!$I:$I,$A32,Data!$C:$C,CF$1,Data!$D:$D,CF$2)+COUNTIFS(Data!$J:$J,$A32,Data!$C:$C,CF$1,Data!$D:$D,CF$2)</f>
        <v>0</v>
      </c>
      <c r="CG32" s="5">
        <f>COUNTIFS(Data!$I:$I,$A32,Data!$C:$C,CG$1,Data!$D:$D,CG$2)+COUNTIFS(Data!$J:$J,$A32,Data!$C:$C,CG$1,Data!$D:$D,CG$2)</f>
        <v>0</v>
      </c>
      <c r="CH32" s="5">
        <f>COUNTIFS(Data!$I:$I,$A32,Data!$C:$C,CH$1,Data!$D:$D,CH$2)+COUNTIFS(Data!$J:$J,$A32,Data!$C:$C,CH$1,Data!$D:$D,CH$2)</f>
        <v>0</v>
      </c>
      <c r="CI32" s="5">
        <f>COUNTIFS(Data!$I:$I,$A32,Data!$C:$C,CI$1,Data!$D:$D,CI$2)+COUNTIFS(Data!$J:$J,$A32,Data!$C:$C,CI$1,Data!$D:$D,CI$2)</f>
        <v>0</v>
      </c>
      <c r="CJ32" s="5">
        <f>COUNTIFS(Data!$I:$I,$A32,Data!$C:$C,CJ$1,Data!$D:$D,CJ$2)+COUNTIFS(Data!$J:$J,$A32,Data!$C:$C,CJ$1,Data!$D:$D,CJ$2)</f>
        <v>0</v>
      </c>
      <c r="CK32" s="5">
        <f>COUNTIFS(Data!$I:$I,$A32,Data!$C:$C,CK$1,Data!$D:$D,CK$2)+COUNTIFS(Data!$J:$J,$A32,Data!$C:$C,CK$1,Data!$D:$D,CK$2)</f>
        <v>0</v>
      </c>
      <c r="CL32" s="5">
        <f>COUNTIFS(Data!$I:$I,$A32,Data!$C:$C,CL$1,Data!$D:$D,CL$2)+COUNTIFS(Data!$J:$J,$A32,Data!$C:$C,CL$1,Data!$D:$D,CL$2)</f>
        <v>0</v>
      </c>
      <c r="CM32" s="5">
        <f>COUNTIFS(Data!$I:$I,$A32,Data!$C:$C,CM$1,Data!$D:$D,CM$2)+COUNTIFS(Data!$J:$J,$A32,Data!$C:$C,CM$1,Data!$D:$D,CM$2)</f>
        <v>0</v>
      </c>
      <c r="CN32" s="5">
        <f>COUNTIFS(Data!$I:$I,$A32,Data!$C:$C,CN$1,Data!$D:$D,CN$2)+COUNTIFS(Data!$J:$J,$A32,Data!$C:$C,CN$1,Data!$D:$D,CN$2)</f>
        <v>0</v>
      </c>
      <c r="CO32" s="5">
        <f>COUNTIFS(Data!$I:$I,$A32,Data!$C:$C,CO$1,Data!$D:$D,CO$2)+COUNTIFS(Data!$J:$J,$A32,Data!$C:$C,CO$1,Data!$D:$D,CO$2)</f>
        <v>0</v>
      </c>
      <c r="CP32" s="5">
        <f>COUNTIFS(Data!$I:$I,$A32,Data!$C:$C,CP$1,Data!$D:$D,CP$2)+COUNTIFS(Data!$J:$J,$A32,Data!$C:$C,CP$1,Data!$D:$D,CP$2)</f>
        <v>0</v>
      </c>
      <c r="CQ32" s="5">
        <f>COUNTIFS(Data!$I:$I,$A32,Data!$C:$C,CQ$1,Data!$D:$D,CQ$2)+COUNTIFS(Data!$J:$J,$A32,Data!$C:$C,CQ$1,Data!$D:$D,CQ$2)</f>
        <v>0</v>
      </c>
      <c r="CR32" s="5">
        <f>COUNTIFS(Data!$I:$I,$A32,Data!$C:$C,CR$1,Data!$D:$D,CR$2)+COUNTIFS(Data!$J:$J,$A32,Data!$C:$C,CR$1,Data!$D:$D,CR$2)</f>
        <v>0</v>
      </c>
      <c r="CS32" s="5">
        <f>COUNTIFS(Data!$I:$I,$A32,Data!$C:$C,CS$1,Data!$D:$D,CS$2)+COUNTIFS(Data!$J:$J,$A32,Data!$C:$C,CS$1,Data!$D:$D,CS$2)</f>
        <v>0</v>
      </c>
      <c r="CT32" s="5">
        <f>COUNTIFS(Data!$I:$I,$A32,Data!$C:$C,CT$1,Data!$D:$D,CT$2)+COUNTIFS(Data!$J:$J,$A32,Data!$C:$C,CT$1,Data!$D:$D,CT$2)</f>
        <v>0</v>
      </c>
      <c r="CU32" s="5">
        <f>COUNTIFS(Data!$I:$I,$A32,Data!$C:$C,CU$1,Data!$D:$D,CU$2)+COUNTIFS(Data!$J:$J,$A32,Data!$C:$C,CU$1,Data!$D:$D,CU$2)</f>
        <v>0</v>
      </c>
      <c r="CV32" s="5">
        <f>COUNTIFS(Data!$I:$I,$A32,Data!$C:$C,CV$1,Data!$D:$D,CV$2)+COUNTIFS(Data!$J:$J,$A32,Data!$C:$C,CV$1,Data!$D:$D,CV$2)</f>
        <v>0</v>
      </c>
      <c r="CW32" s="5">
        <f t="shared" ref="CW32:CX32" si="31">SUMIF($B$2:$CV$2,CW$2, $B32:$CV32)</f>
        <v>0</v>
      </c>
      <c r="CX32" s="5">
        <f t="shared" si="31"/>
        <v>1</v>
      </c>
      <c r="CY32" s="5">
        <f t="shared" si="3"/>
        <v>1</v>
      </c>
    </row>
    <row r="33">
      <c r="A33" s="5" t="str">
        <f>Countries!A31</f>
        <v>FIN</v>
      </c>
      <c r="B33" s="5">
        <f>COUNTIFS(Data!$I:$I,$A33,Data!$C:$C,B$1,Data!$D:$D,B$2)+COUNTIFS(Data!$J:$J,$A33,Data!$C:$C,B$1,Data!$D:$D,B$2)</f>
        <v>0</v>
      </c>
      <c r="C33" s="5">
        <f>COUNTIFS(Data!$I:$I,$A33,Data!$C:$C,C$1,Data!$D:$D,C$2)+COUNTIFS(Data!$J:$J,$A33,Data!$C:$C,C$1,Data!$D:$D,C$2)</f>
        <v>0</v>
      </c>
      <c r="D33" s="5">
        <f>COUNTIFS(Data!$I:$I,$A33,Data!$C:$C,D$1,Data!$D:$D,D$2)+COUNTIFS(Data!$J:$J,$A33,Data!$C:$C,D$1,Data!$D:$D,D$2)</f>
        <v>0</v>
      </c>
      <c r="E33" s="5">
        <f>COUNTIFS(Data!$I:$I,$A33,Data!$C:$C,E$1,Data!$D:$D,E$2)+COUNTIFS(Data!$J:$J,$A33,Data!$C:$C,E$1,Data!$D:$D,E$2)</f>
        <v>0</v>
      </c>
      <c r="F33" s="5">
        <f>COUNTIFS(Data!$I:$I,$A33,Data!$C:$C,F$1,Data!$D:$D,F$2)+COUNTIFS(Data!$J:$J,$A33,Data!$C:$C,F$1,Data!$D:$D,F$2)</f>
        <v>0</v>
      </c>
      <c r="G33" s="5">
        <f>COUNTIFS(Data!$I:$I,$A33,Data!$C:$C,G$1,Data!$D:$D,G$2)+COUNTIFS(Data!$J:$J,$A33,Data!$C:$C,G$1,Data!$D:$D,G$2)</f>
        <v>0</v>
      </c>
      <c r="H33" s="5">
        <f>COUNTIFS(Data!$I:$I,$A33,Data!$C:$C,H$1,Data!$D:$D,H$2)+COUNTIFS(Data!$J:$J,$A33,Data!$C:$C,H$1,Data!$D:$D,H$2)</f>
        <v>0</v>
      </c>
      <c r="I33" s="5">
        <f>COUNTIFS(Data!$I:$I,$A33,Data!$C:$C,I$1,Data!$D:$D,I$2)+COUNTIFS(Data!$J:$J,$A33,Data!$C:$C,I$1,Data!$D:$D,I$2)</f>
        <v>0</v>
      </c>
      <c r="J33" s="5">
        <f>COUNTIFS(Data!$I:$I,$A33,Data!$C:$C,J$1,Data!$D:$D,J$2)+COUNTIFS(Data!$J:$J,$A33,Data!$C:$C,J$1,Data!$D:$D,J$2)</f>
        <v>0</v>
      </c>
      <c r="K33" s="5">
        <f>COUNTIFS(Data!$I:$I,$A33,Data!$C:$C,K$1,Data!$D:$D,K$2)+COUNTIFS(Data!$J:$J,$A33,Data!$C:$C,K$1,Data!$D:$D,K$2)</f>
        <v>0</v>
      </c>
      <c r="L33" s="5">
        <f>COUNTIFS(Data!$I:$I,$A33,Data!$C:$C,L$1,Data!$D:$D,L$2)+COUNTIFS(Data!$J:$J,$A33,Data!$C:$C,L$1,Data!$D:$D,L$2)</f>
        <v>0</v>
      </c>
      <c r="M33" s="5">
        <f>COUNTIFS(Data!$I:$I,$A33,Data!$C:$C,M$1,Data!$D:$D,M$2)+COUNTIFS(Data!$J:$J,$A33,Data!$C:$C,M$1,Data!$D:$D,M$2)</f>
        <v>0</v>
      </c>
      <c r="N33" s="5">
        <f>COUNTIFS(Data!$I:$I,$A33,Data!$C:$C,N$1,Data!$D:$D,N$2)+COUNTIFS(Data!$J:$J,$A33,Data!$C:$C,N$1,Data!$D:$D,N$2)</f>
        <v>0</v>
      </c>
      <c r="O33" s="5">
        <f>COUNTIFS(Data!$I:$I,$A33,Data!$C:$C,O$1,Data!$D:$D,O$2)+COUNTIFS(Data!$J:$J,$A33,Data!$C:$C,O$1,Data!$D:$D,O$2)</f>
        <v>0</v>
      </c>
      <c r="P33" s="5">
        <f>COUNTIFS(Data!$I:$I,$A33,Data!$C:$C,P$1,Data!$D:$D,P$2)+COUNTIFS(Data!$J:$J,$A33,Data!$C:$C,P$1,Data!$D:$D,P$2)</f>
        <v>0</v>
      </c>
      <c r="Q33" s="5">
        <f>COUNTIFS(Data!$I:$I,$A33,Data!$C:$C,Q$1,Data!$D:$D,Q$2)+COUNTIFS(Data!$J:$J,$A33,Data!$C:$C,Q$1,Data!$D:$D,Q$2)</f>
        <v>0</v>
      </c>
      <c r="R33" s="5">
        <f>COUNTIFS(Data!$I:$I,$A33,Data!$C:$C,R$1,Data!$D:$D,R$2)+COUNTIFS(Data!$J:$J,$A33,Data!$C:$C,R$1,Data!$D:$D,R$2)</f>
        <v>0</v>
      </c>
      <c r="S33" s="5">
        <f>COUNTIFS(Data!$I:$I,$A33,Data!$C:$C,S$1,Data!$D:$D,S$2)+COUNTIFS(Data!$J:$J,$A33,Data!$C:$C,S$1,Data!$D:$D,S$2)</f>
        <v>0</v>
      </c>
      <c r="T33" s="5">
        <f>COUNTIFS(Data!$I:$I,$A33,Data!$C:$C,T$1,Data!$D:$D,T$2)+COUNTIFS(Data!$J:$J,$A33,Data!$C:$C,T$1,Data!$D:$D,T$2)</f>
        <v>0</v>
      </c>
      <c r="U33" s="5">
        <f>COUNTIFS(Data!$I:$I,$A33,Data!$C:$C,U$1,Data!$D:$D,U$2)+COUNTIFS(Data!$J:$J,$A33,Data!$C:$C,U$1,Data!$D:$D,U$2)</f>
        <v>0</v>
      </c>
      <c r="V33" s="5">
        <f>COUNTIFS(Data!$I:$I,$A33,Data!$C:$C,V$1,Data!$D:$D,V$2)+COUNTIFS(Data!$J:$J,$A33,Data!$C:$C,V$1,Data!$D:$D,V$2)</f>
        <v>0</v>
      </c>
      <c r="W33" s="5">
        <f>COUNTIFS(Data!$I:$I,$A33,Data!$C:$C,W$1,Data!$D:$D,W$2)+COUNTIFS(Data!$J:$J,$A33,Data!$C:$C,W$1,Data!$D:$D,W$2)</f>
        <v>1</v>
      </c>
      <c r="X33" s="5">
        <f>COUNTIFS(Data!$I:$I,$A33,Data!$C:$C,X$1,Data!$D:$D,X$2)+COUNTIFS(Data!$J:$J,$A33,Data!$C:$C,X$1,Data!$D:$D,X$2)</f>
        <v>0</v>
      </c>
      <c r="Y33" s="5">
        <f>COUNTIFS(Data!$I:$I,$A33,Data!$C:$C,Y$1,Data!$D:$D,Y$2)+COUNTIFS(Data!$J:$J,$A33,Data!$C:$C,Y$1,Data!$D:$D,Y$2)</f>
        <v>0</v>
      </c>
      <c r="Z33" s="5">
        <f>COUNTIFS(Data!$I:$I,$A33,Data!$C:$C,Z$1,Data!$D:$D,Z$2)+COUNTIFS(Data!$J:$J,$A33,Data!$C:$C,Z$1,Data!$D:$D,Z$2)</f>
        <v>0</v>
      </c>
      <c r="AA33" s="5">
        <f>COUNTIFS(Data!$I:$I,$A33,Data!$C:$C,AA$1,Data!$D:$D,AA$2)+COUNTIFS(Data!$J:$J,$A33,Data!$C:$C,AA$1,Data!$D:$D,AA$2)</f>
        <v>0</v>
      </c>
      <c r="AB33" s="5">
        <f>COUNTIFS(Data!$I:$I,$A33,Data!$C:$C,AB$1,Data!$D:$D,AB$2)+COUNTIFS(Data!$J:$J,$A33,Data!$C:$C,AB$1,Data!$D:$D,AB$2)</f>
        <v>0</v>
      </c>
      <c r="AC33" s="5">
        <f>COUNTIFS(Data!$I:$I,$A33,Data!$C:$C,AC$1,Data!$D:$D,AC$2)+COUNTIFS(Data!$J:$J,$A33,Data!$C:$C,AC$1,Data!$D:$D,AC$2)</f>
        <v>0</v>
      </c>
      <c r="AD33" s="5">
        <f>COUNTIFS(Data!$I:$I,$A33,Data!$C:$C,AD$1,Data!$D:$D,AD$2)+COUNTIFS(Data!$J:$J,$A33,Data!$C:$C,AD$1,Data!$D:$D,AD$2)</f>
        <v>0</v>
      </c>
      <c r="AE33" s="5">
        <f>COUNTIFS(Data!$I:$I,$A33,Data!$C:$C,AE$1,Data!$D:$D,AE$2)+COUNTIFS(Data!$J:$J,$A33,Data!$C:$C,AE$1,Data!$D:$D,AE$2)</f>
        <v>0</v>
      </c>
      <c r="AF33" s="5">
        <f>COUNTIFS(Data!$I:$I,$A33,Data!$C:$C,AF$1,Data!$D:$D,AF$2)+COUNTIFS(Data!$J:$J,$A33,Data!$C:$C,AF$1,Data!$D:$D,AF$2)</f>
        <v>0</v>
      </c>
      <c r="AG33" s="5">
        <f>COUNTIFS(Data!$I:$I,$A33,Data!$C:$C,AG$1,Data!$D:$D,AG$2)+COUNTIFS(Data!$J:$J,$A33,Data!$C:$C,AG$1,Data!$D:$D,AG$2)</f>
        <v>0</v>
      </c>
      <c r="AH33" s="5">
        <f>COUNTIFS(Data!$I:$I,$A33,Data!$C:$C,AH$1,Data!$D:$D,AH$2)+COUNTIFS(Data!$J:$J,$A33,Data!$C:$C,AH$1,Data!$D:$D,AH$2)</f>
        <v>0</v>
      </c>
      <c r="AI33" s="5">
        <f>COUNTIFS(Data!$I:$I,$A33,Data!$C:$C,AI$1,Data!$D:$D,AI$2)+COUNTIFS(Data!$J:$J,$A33,Data!$C:$C,AI$1,Data!$D:$D,AI$2)</f>
        <v>0</v>
      </c>
      <c r="AJ33" s="5">
        <f>COUNTIFS(Data!$I:$I,$A33,Data!$C:$C,AJ$1,Data!$D:$D,AJ$2)+COUNTIFS(Data!$J:$J,$A33,Data!$C:$C,AJ$1,Data!$D:$D,AJ$2)</f>
        <v>0</v>
      </c>
      <c r="AK33" s="5">
        <f>COUNTIFS(Data!$I:$I,$A33,Data!$C:$C,AK$1,Data!$D:$D,AK$2)+COUNTIFS(Data!$J:$J,$A33,Data!$C:$C,AK$1,Data!$D:$D,AK$2)</f>
        <v>0</v>
      </c>
      <c r="AL33" s="5">
        <f>COUNTIFS(Data!$I:$I,$A33,Data!$C:$C,AL$1,Data!$D:$D,AL$2)+COUNTIFS(Data!$J:$J,$A33,Data!$C:$C,AL$1,Data!$D:$D,AL$2)</f>
        <v>0</v>
      </c>
      <c r="AM33" s="5">
        <f>COUNTIFS(Data!$I:$I,$A33,Data!$C:$C,AM$1,Data!$D:$D,AM$2)+COUNTIFS(Data!$J:$J,$A33,Data!$C:$C,AM$1,Data!$D:$D,AM$2)</f>
        <v>0</v>
      </c>
      <c r="AN33" s="5">
        <f>COUNTIFS(Data!$I:$I,$A33,Data!$C:$C,AN$1,Data!$D:$D,AN$2)+COUNTIFS(Data!$J:$J,$A33,Data!$C:$C,AN$1,Data!$D:$D,AN$2)</f>
        <v>0</v>
      </c>
      <c r="AO33" s="5">
        <f>COUNTIFS(Data!$I:$I,$A33,Data!$C:$C,AO$1,Data!$D:$D,AO$2)+COUNTIFS(Data!$J:$J,$A33,Data!$C:$C,AO$1,Data!$D:$D,AO$2)</f>
        <v>0</v>
      </c>
      <c r="AP33" s="5">
        <f>COUNTIFS(Data!$I:$I,$A33,Data!$C:$C,AP$1,Data!$D:$D,AP$2)+COUNTIFS(Data!$J:$J,$A33,Data!$C:$C,AP$1,Data!$D:$D,AP$2)</f>
        <v>0</v>
      </c>
      <c r="AQ33" s="5">
        <f>COUNTIFS(Data!$I:$I,$A33,Data!$C:$C,AQ$1,Data!$D:$D,AQ$2)+COUNTIFS(Data!$J:$J,$A33,Data!$C:$C,AQ$1,Data!$D:$D,AQ$2)</f>
        <v>0</v>
      </c>
      <c r="AR33" s="5">
        <f>COUNTIFS(Data!$I:$I,$A33,Data!$C:$C,AR$1,Data!$D:$D,AR$2)+COUNTIFS(Data!$J:$J,$A33,Data!$C:$C,AR$1,Data!$D:$D,AR$2)</f>
        <v>0</v>
      </c>
      <c r="AS33" s="5">
        <f>COUNTIFS(Data!$I:$I,$A33,Data!$C:$C,AS$1,Data!$D:$D,AS$2)+COUNTIFS(Data!$J:$J,$A33,Data!$C:$C,AS$1,Data!$D:$D,AS$2)</f>
        <v>0</v>
      </c>
      <c r="AT33" s="5">
        <f>COUNTIFS(Data!$I:$I,$A33,Data!$C:$C,AT$1,Data!$D:$D,AT$2)+COUNTIFS(Data!$J:$J,$A33,Data!$C:$C,AT$1,Data!$D:$D,AT$2)</f>
        <v>0</v>
      </c>
      <c r="AU33" s="5">
        <f>COUNTIFS(Data!$I:$I,$A33,Data!$C:$C,AU$1,Data!$D:$D,AU$2)+COUNTIFS(Data!$J:$J,$A33,Data!$C:$C,AU$1,Data!$D:$D,AU$2)</f>
        <v>0</v>
      </c>
      <c r="AV33" s="5">
        <f>COUNTIFS(Data!$I:$I,$A33,Data!$C:$C,AV$1,Data!$D:$D,AV$2)+COUNTIFS(Data!$J:$J,$A33,Data!$C:$C,AV$1,Data!$D:$D,AV$2)</f>
        <v>0</v>
      </c>
      <c r="AW33" s="5">
        <f>COUNTIFS(Data!$I:$I,$A33,Data!$C:$C,AW$1,Data!$D:$D,AW$2)+COUNTIFS(Data!$J:$J,$A33,Data!$C:$C,AW$1,Data!$D:$D,AW$2)</f>
        <v>0</v>
      </c>
      <c r="AX33" s="5">
        <f>COUNTIFS(Data!$I:$I,$A33,Data!$C:$C,AX$1,Data!$D:$D,AX$2)+COUNTIFS(Data!$J:$J,$A33,Data!$C:$C,AX$1,Data!$D:$D,AX$2)</f>
        <v>0</v>
      </c>
      <c r="AY33" s="5">
        <f>COUNTIFS(Data!$I:$I,$A33,Data!$C:$C,AY$1,Data!$D:$D,AY$2)+COUNTIFS(Data!$J:$J,$A33,Data!$C:$C,AY$1,Data!$D:$D,AY$2)</f>
        <v>0</v>
      </c>
      <c r="AZ33" s="5">
        <f>COUNTIFS(Data!$I:$I,$A33,Data!$C:$C,AZ$1,Data!$D:$D,AZ$2)+COUNTIFS(Data!$J:$J,$A33,Data!$C:$C,AZ$1,Data!$D:$D,AZ$2)</f>
        <v>0</v>
      </c>
      <c r="BA33" s="5">
        <f>COUNTIFS(Data!$I:$I,$A33,Data!$C:$C,BA$1,Data!$D:$D,BA$2)+COUNTIFS(Data!$J:$J,$A33,Data!$C:$C,BA$1,Data!$D:$D,BA$2)</f>
        <v>0</v>
      </c>
      <c r="BB33" s="5">
        <f>COUNTIFS(Data!$I:$I,$A33,Data!$C:$C,BB$1,Data!$D:$D,BB$2)+COUNTIFS(Data!$J:$J,$A33,Data!$C:$C,BB$1,Data!$D:$D,BB$2)</f>
        <v>0</v>
      </c>
      <c r="BC33" s="5">
        <f>COUNTIFS(Data!$I:$I,$A33,Data!$C:$C,BC$1,Data!$D:$D,BC$2)+COUNTIFS(Data!$J:$J,$A33,Data!$C:$C,BC$1,Data!$D:$D,BC$2)</f>
        <v>0</v>
      </c>
      <c r="BD33" s="5">
        <f>COUNTIFS(Data!$I:$I,$A33,Data!$C:$C,BD$1,Data!$D:$D,BD$2)+COUNTIFS(Data!$J:$J,$A33,Data!$C:$C,BD$1,Data!$D:$D,BD$2)</f>
        <v>0</v>
      </c>
      <c r="BE33" s="5">
        <f>COUNTIFS(Data!$I:$I,$A33,Data!$C:$C,BE$1,Data!$D:$D,BE$2)+COUNTIFS(Data!$J:$J,$A33,Data!$C:$C,BE$1,Data!$D:$D,BE$2)</f>
        <v>0</v>
      </c>
      <c r="BF33" s="5">
        <f>COUNTIFS(Data!$I:$I,$A33,Data!$C:$C,BF$1,Data!$D:$D,BF$2)+COUNTIFS(Data!$J:$J,$A33,Data!$C:$C,BF$1,Data!$D:$D,BF$2)</f>
        <v>0</v>
      </c>
      <c r="BG33" s="5">
        <f>COUNTIFS(Data!$I:$I,$A33,Data!$C:$C,BG$1,Data!$D:$D,BG$2)+COUNTIFS(Data!$J:$J,$A33,Data!$C:$C,BG$1,Data!$D:$D,BG$2)</f>
        <v>0</v>
      </c>
      <c r="BH33" s="5">
        <f>COUNTIFS(Data!$I:$I,$A33,Data!$C:$C,BH$1,Data!$D:$D,BH$2)+COUNTIFS(Data!$J:$J,$A33,Data!$C:$C,BH$1,Data!$D:$D,BH$2)</f>
        <v>0</v>
      </c>
      <c r="BI33" s="5">
        <f>COUNTIFS(Data!$I:$I,$A33,Data!$C:$C,BI$1,Data!$D:$D,BI$2)+COUNTIFS(Data!$J:$J,$A33,Data!$C:$C,BI$1,Data!$D:$D,BI$2)</f>
        <v>0</v>
      </c>
      <c r="BJ33" s="5">
        <f>COUNTIFS(Data!$I:$I,$A33,Data!$C:$C,BJ$1,Data!$D:$D,BJ$2)+COUNTIFS(Data!$J:$J,$A33,Data!$C:$C,BJ$1,Data!$D:$D,BJ$2)</f>
        <v>0</v>
      </c>
      <c r="BK33" s="5">
        <f>COUNTIFS(Data!$I:$I,$A33,Data!$C:$C,BK$1,Data!$D:$D,BK$2)+COUNTIFS(Data!$J:$J,$A33,Data!$C:$C,BK$1,Data!$D:$D,BK$2)</f>
        <v>0</v>
      </c>
      <c r="BL33" s="5">
        <f>COUNTIFS(Data!$I:$I,$A33,Data!$C:$C,BL$1,Data!$D:$D,BL$2)+COUNTIFS(Data!$J:$J,$A33,Data!$C:$C,BL$1,Data!$D:$D,BL$2)</f>
        <v>0</v>
      </c>
      <c r="BM33" s="5">
        <f>COUNTIFS(Data!$I:$I,$A33,Data!$C:$C,BM$1,Data!$D:$D,BM$2)+COUNTIFS(Data!$J:$J,$A33,Data!$C:$C,BM$1,Data!$D:$D,BM$2)</f>
        <v>0</v>
      </c>
      <c r="BN33" s="5">
        <f>COUNTIFS(Data!$I:$I,$A33,Data!$C:$C,BN$1,Data!$D:$D,BN$2)+COUNTIFS(Data!$J:$J,$A33,Data!$C:$C,BN$1,Data!$D:$D,BN$2)</f>
        <v>0</v>
      </c>
      <c r="BO33" s="5">
        <f>COUNTIFS(Data!$I:$I,$A33,Data!$C:$C,BO$1,Data!$D:$D,BO$2)+COUNTIFS(Data!$J:$J,$A33,Data!$C:$C,BO$1,Data!$D:$D,BO$2)</f>
        <v>0</v>
      </c>
      <c r="BP33" s="5">
        <f>COUNTIFS(Data!$I:$I,$A33,Data!$C:$C,BP$1,Data!$D:$D,BP$2)+COUNTIFS(Data!$J:$J,$A33,Data!$C:$C,BP$1,Data!$D:$D,BP$2)</f>
        <v>0</v>
      </c>
      <c r="BQ33" s="5">
        <f>COUNTIFS(Data!$I:$I,$A33,Data!$C:$C,BQ$1,Data!$D:$D,BQ$2)+COUNTIFS(Data!$J:$J,$A33,Data!$C:$C,BQ$1,Data!$D:$D,BQ$2)</f>
        <v>0</v>
      </c>
      <c r="BR33" s="5">
        <f>COUNTIFS(Data!$I:$I,$A33,Data!$C:$C,BR$1,Data!$D:$D,BR$2)+COUNTIFS(Data!$J:$J,$A33,Data!$C:$C,BR$1,Data!$D:$D,BR$2)</f>
        <v>0</v>
      </c>
      <c r="BS33" s="5">
        <f>COUNTIFS(Data!$I:$I,$A33,Data!$C:$C,BS$1,Data!$D:$D,BS$2)+COUNTIFS(Data!$J:$J,$A33,Data!$C:$C,BS$1,Data!$D:$D,BS$2)</f>
        <v>0</v>
      </c>
      <c r="BT33" s="5">
        <f>COUNTIFS(Data!$I:$I,$A33,Data!$C:$C,BT$1,Data!$D:$D,BT$2)+COUNTIFS(Data!$J:$J,$A33,Data!$C:$C,BT$1,Data!$D:$D,BT$2)</f>
        <v>0</v>
      </c>
      <c r="BU33" s="5">
        <f>COUNTIFS(Data!$I:$I,$A33,Data!$C:$C,BU$1,Data!$D:$D,BU$2)+COUNTIFS(Data!$J:$J,$A33,Data!$C:$C,BU$1,Data!$D:$D,BU$2)</f>
        <v>0</v>
      </c>
      <c r="BV33" s="5">
        <f>COUNTIFS(Data!$I:$I,$A33,Data!$C:$C,BV$1,Data!$D:$D,BV$2)+COUNTIFS(Data!$J:$J,$A33,Data!$C:$C,BV$1,Data!$D:$D,BV$2)</f>
        <v>0</v>
      </c>
      <c r="BW33" s="5">
        <f>COUNTIFS(Data!$I:$I,$A33,Data!$C:$C,BW$1,Data!$D:$D,BW$2)+COUNTIFS(Data!$J:$J,$A33,Data!$C:$C,BW$1,Data!$D:$D,BW$2)</f>
        <v>0</v>
      </c>
      <c r="BX33" s="5">
        <f>COUNTIFS(Data!$I:$I,$A33,Data!$C:$C,BX$1,Data!$D:$D,BX$2)+COUNTIFS(Data!$J:$J,$A33,Data!$C:$C,BX$1,Data!$D:$D,BX$2)</f>
        <v>0</v>
      </c>
      <c r="BY33" s="5">
        <f>COUNTIFS(Data!$I:$I,$A33,Data!$C:$C,BY$1,Data!$D:$D,BY$2)+COUNTIFS(Data!$J:$J,$A33,Data!$C:$C,BY$1,Data!$D:$D,BY$2)</f>
        <v>1</v>
      </c>
      <c r="BZ33" s="5">
        <f>COUNTIFS(Data!$I:$I,$A33,Data!$C:$C,BZ$1,Data!$D:$D,BZ$2)+COUNTIFS(Data!$J:$J,$A33,Data!$C:$C,BZ$1,Data!$D:$D,BZ$2)</f>
        <v>0</v>
      </c>
      <c r="CA33" s="5">
        <f>COUNTIFS(Data!$I:$I,$A33,Data!$C:$C,CA$1,Data!$D:$D,CA$2)+COUNTIFS(Data!$J:$J,$A33,Data!$C:$C,CA$1,Data!$D:$D,CA$2)</f>
        <v>0</v>
      </c>
      <c r="CB33" s="5">
        <f>COUNTIFS(Data!$I:$I,$A33,Data!$C:$C,CB$1,Data!$D:$D,CB$2)+COUNTIFS(Data!$J:$J,$A33,Data!$C:$C,CB$1,Data!$D:$D,CB$2)</f>
        <v>0</v>
      </c>
      <c r="CC33" s="5">
        <f>COUNTIFS(Data!$I:$I,$A33,Data!$C:$C,CC$1,Data!$D:$D,CC$2)+COUNTIFS(Data!$J:$J,$A33,Data!$C:$C,CC$1,Data!$D:$D,CC$2)</f>
        <v>0</v>
      </c>
      <c r="CD33" s="5">
        <f>COUNTIFS(Data!$I:$I,$A33,Data!$C:$C,CD$1,Data!$D:$D,CD$2)+COUNTIFS(Data!$J:$J,$A33,Data!$C:$C,CD$1,Data!$D:$D,CD$2)</f>
        <v>0</v>
      </c>
      <c r="CE33" s="5">
        <f>COUNTIFS(Data!$I:$I,$A33,Data!$C:$C,CE$1,Data!$D:$D,CE$2)+COUNTIFS(Data!$J:$J,$A33,Data!$C:$C,CE$1,Data!$D:$D,CE$2)</f>
        <v>0</v>
      </c>
      <c r="CF33" s="5">
        <f>COUNTIFS(Data!$I:$I,$A33,Data!$C:$C,CF$1,Data!$D:$D,CF$2)+COUNTIFS(Data!$J:$J,$A33,Data!$C:$C,CF$1,Data!$D:$D,CF$2)</f>
        <v>0</v>
      </c>
      <c r="CG33" s="5">
        <f>COUNTIFS(Data!$I:$I,$A33,Data!$C:$C,CG$1,Data!$D:$D,CG$2)+COUNTIFS(Data!$J:$J,$A33,Data!$C:$C,CG$1,Data!$D:$D,CG$2)</f>
        <v>0</v>
      </c>
      <c r="CH33" s="5">
        <f>COUNTIFS(Data!$I:$I,$A33,Data!$C:$C,CH$1,Data!$D:$D,CH$2)+COUNTIFS(Data!$J:$J,$A33,Data!$C:$C,CH$1,Data!$D:$D,CH$2)</f>
        <v>0</v>
      </c>
      <c r="CI33" s="5">
        <f>COUNTIFS(Data!$I:$I,$A33,Data!$C:$C,CI$1,Data!$D:$D,CI$2)+COUNTIFS(Data!$J:$J,$A33,Data!$C:$C,CI$1,Data!$D:$D,CI$2)</f>
        <v>0</v>
      </c>
      <c r="CJ33" s="5">
        <f>COUNTIFS(Data!$I:$I,$A33,Data!$C:$C,CJ$1,Data!$D:$D,CJ$2)+COUNTIFS(Data!$J:$J,$A33,Data!$C:$C,CJ$1,Data!$D:$D,CJ$2)</f>
        <v>0</v>
      </c>
      <c r="CK33" s="5">
        <f>COUNTIFS(Data!$I:$I,$A33,Data!$C:$C,CK$1,Data!$D:$D,CK$2)+COUNTIFS(Data!$J:$J,$A33,Data!$C:$C,CK$1,Data!$D:$D,CK$2)</f>
        <v>0</v>
      </c>
      <c r="CL33" s="5">
        <f>COUNTIFS(Data!$I:$I,$A33,Data!$C:$C,CL$1,Data!$D:$D,CL$2)+COUNTIFS(Data!$J:$J,$A33,Data!$C:$C,CL$1,Data!$D:$D,CL$2)</f>
        <v>0</v>
      </c>
      <c r="CM33" s="5">
        <f>COUNTIFS(Data!$I:$I,$A33,Data!$C:$C,CM$1,Data!$D:$D,CM$2)+COUNTIFS(Data!$J:$J,$A33,Data!$C:$C,CM$1,Data!$D:$D,CM$2)</f>
        <v>0</v>
      </c>
      <c r="CN33" s="5">
        <f>COUNTIFS(Data!$I:$I,$A33,Data!$C:$C,CN$1,Data!$D:$D,CN$2)+COUNTIFS(Data!$J:$J,$A33,Data!$C:$C,CN$1,Data!$D:$D,CN$2)</f>
        <v>0</v>
      </c>
      <c r="CO33" s="5">
        <f>COUNTIFS(Data!$I:$I,$A33,Data!$C:$C,CO$1,Data!$D:$D,CO$2)+COUNTIFS(Data!$J:$J,$A33,Data!$C:$C,CO$1,Data!$D:$D,CO$2)</f>
        <v>0</v>
      </c>
      <c r="CP33" s="5">
        <f>COUNTIFS(Data!$I:$I,$A33,Data!$C:$C,CP$1,Data!$D:$D,CP$2)+COUNTIFS(Data!$J:$J,$A33,Data!$C:$C,CP$1,Data!$D:$D,CP$2)</f>
        <v>0</v>
      </c>
      <c r="CQ33" s="5">
        <f>COUNTIFS(Data!$I:$I,$A33,Data!$C:$C,CQ$1,Data!$D:$D,CQ$2)+COUNTIFS(Data!$J:$J,$A33,Data!$C:$C,CQ$1,Data!$D:$D,CQ$2)</f>
        <v>0</v>
      </c>
      <c r="CR33" s="5">
        <f>COUNTIFS(Data!$I:$I,$A33,Data!$C:$C,CR$1,Data!$D:$D,CR$2)+COUNTIFS(Data!$J:$J,$A33,Data!$C:$C,CR$1,Data!$D:$D,CR$2)</f>
        <v>0</v>
      </c>
      <c r="CS33" s="5">
        <f>COUNTIFS(Data!$I:$I,$A33,Data!$C:$C,CS$1,Data!$D:$D,CS$2)+COUNTIFS(Data!$J:$J,$A33,Data!$C:$C,CS$1,Data!$D:$D,CS$2)</f>
        <v>0</v>
      </c>
      <c r="CT33" s="5">
        <f>COUNTIFS(Data!$I:$I,$A33,Data!$C:$C,CT$1,Data!$D:$D,CT$2)+COUNTIFS(Data!$J:$J,$A33,Data!$C:$C,CT$1,Data!$D:$D,CT$2)</f>
        <v>0</v>
      </c>
      <c r="CU33" s="5">
        <f>COUNTIFS(Data!$I:$I,$A33,Data!$C:$C,CU$1,Data!$D:$D,CU$2)+COUNTIFS(Data!$J:$J,$A33,Data!$C:$C,CU$1,Data!$D:$D,CU$2)</f>
        <v>0</v>
      </c>
      <c r="CV33" s="5">
        <f>COUNTIFS(Data!$I:$I,$A33,Data!$C:$C,CV$1,Data!$D:$D,CV$2)+COUNTIFS(Data!$J:$J,$A33,Data!$C:$C,CV$1,Data!$D:$D,CV$2)</f>
        <v>0</v>
      </c>
      <c r="CW33" s="5">
        <f t="shared" ref="CW33:CX33" si="32">SUMIF($B$2:$CV$2,CW$2, $B33:$CV33)</f>
        <v>1</v>
      </c>
      <c r="CX33" s="5">
        <f t="shared" si="32"/>
        <v>1</v>
      </c>
      <c r="CY33" s="5">
        <f t="shared" si="3"/>
        <v>2</v>
      </c>
    </row>
    <row r="34">
      <c r="A34" s="5" t="str">
        <f>Countries!A32</f>
        <v>FRA</v>
      </c>
      <c r="B34" s="5">
        <f>COUNTIFS(Data!$I:$I,$A34,Data!$C:$C,B$1,Data!$D:$D,B$2)+COUNTIFS(Data!$J:$J,$A34,Data!$C:$C,B$1,Data!$D:$D,B$2)</f>
        <v>0</v>
      </c>
      <c r="C34" s="5">
        <f>COUNTIFS(Data!$I:$I,$A34,Data!$C:$C,C$1,Data!$D:$D,C$2)+COUNTIFS(Data!$J:$J,$A34,Data!$C:$C,C$1,Data!$D:$D,C$2)</f>
        <v>0</v>
      </c>
      <c r="D34" s="5">
        <f>COUNTIFS(Data!$I:$I,$A34,Data!$C:$C,D$1,Data!$D:$D,D$2)+COUNTIFS(Data!$J:$J,$A34,Data!$C:$C,D$1,Data!$D:$D,D$2)</f>
        <v>0</v>
      </c>
      <c r="E34" s="5">
        <f>COUNTIFS(Data!$I:$I,$A34,Data!$C:$C,E$1,Data!$D:$D,E$2)+COUNTIFS(Data!$J:$J,$A34,Data!$C:$C,E$1,Data!$D:$D,E$2)</f>
        <v>0</v>
      </c>
      <c r="F34" s="5">
        <f>COUNTIFS(Data!$I:$I,$A34,Data!$C:$C,F$1,Data!$D:$D,F$2)+COUNTIFS(Data!$J:$J,$A34,Data!$C:$C,F$1,Data!$D:$D,F$2)</f>
        <v>0</v>
      </c>
      <c r="G34" s="5">
        <f>COUNTIFS(Data!$I:$I,$A34,Data!$C:$C,G$1,Data!$D:$D,G$2)+COUNTIFS(Data!$J:$J,$A34,Data!$C:$C,G$1,Data!$D:$D,G$2)</f>
        <v>0</v>
      </c>
      <c r="H34" s="5">
        <f>COUNTIFS(Data!$I:$I,$A34,Data!$C:$C,H$1,Data!$D:$D,H$2)+COUNTIFS(Data!$J:$J,$A34,Data!$C:$C,H$1,Data!$D:$D,H$2)</f>
        <v>0</v>
      </c>
      <c r="I34" s="5">
        <f>COUNTIFS(Data!$I:$I,$A34,Data!$C:$C,I$1,Data!$D:$D,I$2)+COUNTIFS(Data!$J:$J,$A34,Data!$C:$C,I$1,Data!$D:$D,I$2)</f>
        <v>0</v>
      </c>
      <c r="J34" s="5">
        <f>COUNTIFS(Data!$I:$I,$A34,Data!$C:$C,J$1,Data!$D:$D,J$2)+COUNTIFS(Data!$J:$J,$A34,Data!$C:$C,J$1,Data!$D:$D,J$2)</f>
        <v>0</v>
      </c>
      <c r="K34" s="5">
        <f>COUNTIFS(Data!$I:$I,$A34,Data!$C:$C,K$1,Data!$D:$D,K$2)+COUNTIFS(Data!$J:$J,$A34,Data!$C:$C,K$1,Data!$D:$D,K$2)</f>
        <v>0</v>
      </c>
      <c r="L34" s="5">
        <f>COUNTIFS(Data!$I:$I,$A34,Data!$C:$C,L$1,Data!$D:$D,L$2)+COUNTIFS(Data!$J:$J,$A34,Data!$C:$C,L$1,Data!$D:$D,L$2)</f>
        <v>0</v>
      </c>
      <c r="M34" s="5">
        <f>COUNTIFS(Data!$I:$I,$A34,Data!$C:$C,M$1,Data!$D:$D,M$2)+COUNTIFS(Data!$J:$J,$A34,Data!$C:$C,M$1,Data!$D:$D,M$2)</f>
        <v>0</v>
      </c>
      <c r="N34" s="5">
        <f>COUNTIFS(Data!$I:$I,$A34,Data!$C:$C,N$1,Data!$D:$D,N$2)+COUNTIFS(Data!$J:$J,$A34,Data!$C:$C,N$1,Data!$D:$D,N$2)</f>
        <v>0</v>
      </c>
      <c r="O34" s="5">
        <f>COUNTIFS(Data!$I:$I,$A34,Data!$C:$C,O$1,Data!$D:$D,O$2)+COUNTIFS(Data!$J:$J,$A34,Data!$C:$C,O$1,Data!$D:$D,O$2)</f>
        <v>0</v>
      </c>
      <c r="P34" s="5">
        <f>COUNTIFS(Data!$I:$I,$A34,Data!$C:$C,P$1,Data!$D:$D,P$2)+COUNTIFS(Data!$J:$J,$A34,Data!$C:$C,P$1,Data!$D:$D,P$2)</f>
        <v>0</v>
      </c>
      <c r="Q34" s="5">
        <f>COUNTIFS(Data!$I:$I,$A34,Data!$C:$C,Q$1,Data!$D:$D,Q$2)+COUNTIFS(Data!$J:$J,$A34,Data!$C:$C,Q$1,Data!$D:$D,Q$2)</f>
        <v>0</v>
      </c>
      <c r="R34" s="5">
        <f>COUNTIFS(Data!$I:$I,$A34,Data!$C:$C,R$1,Data!$D:$D,R$2)+COUNTIFS(Data!$J:$J,$A34,Data!$C:$C,R$1,Data!$D:$D,R$2)</f>
        <v>0</v>
      </c>
      <c r="S34" s="5">
        <f>COUNTIFS(Data!$I:$I,$A34,Data!$C:$C,S$1,Data!$D:$D,S$2)+COUNTIFS(Data!$J:$J,$A34,Data!$C:$C,S$1,Data!$D:$D,S$2)</f>
        <v>1</v>
      </c>
      <c r="T34" s="5">
        <f>COUNTIFS(Data!$I:$I,$A34,Data!$C:$C,T$1,Data!$D:$D,T$2)+COUNTIFS(Data!$J:$J,$A34,Data!$C:$C,T$1,Data!$D:$D,T$2)</f>
        <v>0</v>
      </c>
      <c r="U34" s="5">
        <f>COUNTIFS(Data!$I:$I,$A34,Data!$C:$C,U$1,Data!$D:$D,U$2)+COUNTIFS(Data!$J:$J,$A34,Data!$C:$C,U$1,Data!$D:$D,U$2)</f>
        <v>0</v>
      </c>
      <c r="V34" s="5">
        <f>COUNTIFS(Data!$I:$I,$A34,Data!$C:$C,V$1,Data!$D:$D,V$2)+COUNTIFS(Data!$J:$J,$A34,Data!$C:$C,V$1,Data!$D:$D,V$2)</f>
        <v>0</v>
      </c>
      <c r="W34" s="5">
        <f>COUNTIFS(Data!$I:$I,$A34,Data!$C:$C,W$1,Data!$D:$D,W$2)+COUNTIFS(Data!$J:$J,$A34,Data!$C:$C,W$1,Data!$D:$D,W$2)</f>
        <v>0</v>
      </c>
      <c r="X34" s="5">
        <f>COUNTIFS(Data!$I:$I,$A34,Data!$C:$C,X$1,Data!$D:$D,X$2)+COUNTIFS(Data!$J:$J,$A34,Data!$C:$C,X$1,Data!$D:$D,X$2)</f>
        <v>0</v>
      </c>
      <c r="Y34" s="5">
        <f>COUNTIFS(Data!$I:$I,$A34,Data!$C:$C,Y$1,Data!$D:$D,Y$2)+COUNTIFS(Data!$J:$J,$A34,Data!$C:$C,Y$1,Data!$D:$D,Y$2)</f>
        <v>0</v>
      </c>
      <c r="Z34" s="5">
        <f>COUNTIFS(Data!$I:$I,$A34,Data!$C:$C,Z$1,Data!$D:$D,Z$2)+COUNTIFS(Data!$J:$J,$A34,Data!$C:$C,Z$1,Data!$D:$D,Z$2)</f>
        <v>0</v>
      </c>
      <c r="AA34" s="5">
        <f>COUNTIFS(Data!$I:$I,$A34,Data!$C:$C,AA$1,Data!$D:$D,AA$2)+COUNTIFS(Data!$J:$J,$A34,Data!$C:$C,AA$1,Data!$D:$D,AA$2)</f>
        <v>0</v>
      </c>
      <c r="AB34" s="5">
        <f>COUNTIFS(Data!$I:$I,$A34,Data!$C:$C,AB$1,Data!$D:$D,AB$2)+COUNTIFS(Data!$J:$J,$A34,Data!$C:$C,AB$1,Data!$D:$D,AB$2)</f>
        <v>0</v>
      </c>
      <c r="AC34" s="5">
        <f>COUNTIFS(Data!$I:$I,$A34,Data!$C:$C,AC$1,Data!$D:$D,AC$2)+COUNTIFS(Data!$J:$J,$A34,Data!$C:$C,AC$1,Data!$D:$D,AC$2)</f>
        <v>0</v>
      </c>
      <c r="AD34" s="5">
        <f>COUNTIFS(Data!$I:$I,$A34,Data!$C:$C,AD$1,Data!$D:$D,AD$2)+COUNTIFS(Data!$J:$J,$A34,Data!$C:$C,AD$1,Data!$D:$D,AD$2)</f>
        <v>0</v>
      </c>
      <c r="AE34" s="5">
        <f>COUNTIFS(Data!$I:$I,$A34,Data!$C:$C,AE$1,Data!$D:$D,AE$2)+COUNTIFS(Data!$J:$J,$A34,Data!$C:$C,AE$1,Data!$D:$D,AE$2)</f>
        <v>0</v>
      </c>
      <c r="AF34" s="5">
        <f>COUNTIFS(Data!$I:$I,$A34,Data!$C:$C,AF$1,Data!$D:$D,AF$2)+COUNTIFS(Data!$J:$J,$A34,Data!$C:$C,AF$1,Data!$D:$D,AF$2)</f>
        <v>0</v>
      </c>
      <c r="AG34" s="5">
        <f>COUNTIFS(Data!$I:$I,$A34,Data!$C:$C,AG$1,Data!$D:$D,AG$2)+COUNTIFS(Data!$J:$J,$A34,Data!$C:$C,AG$1,Data!$D:$D,AG$2)</f>
        <v>0</v>
      </c>
      <c r="AH34" s="5">
        <f>COUNTIFS(Data!$I:$I,$A34,Data!$C:$C,AH$1,Data!$D:$D,AH$2)+COUNTIFS(Data!$J:$J,$A34,Data!$C:$C,AH$1,Data!$D:$D,AH$2)</f>
        <v>0</v>
      </c>
      <c r="AI34" s="5">
        <f>COUNTIFS(Data!$I:$I,$A34,Data!$C:$C,AI$1,Data!$D:$D,AI$2)+COUNTIFS(Data!$J:$J,$A34,Data!$C:$C,AI$1,Data!$D:$D,AI$2)</f>
        <v>0</v>
      </c>
      <c r="AJ34" s="5">
        <f>COUNTIFS(Data!$I:$I,$A34,Data!$C:$C,AJ$1,Data!$D:$D,AJ$2)+COUNTIFS(Data!$J:$J,$A34,Data!$C:$C,AJ$1,Data!$D:$D,AJ$2)</f>
        <v>2</v>
      </c>
      <c r="AK34" s="5">
        <f>COUNTIFS(Data!$I:$I,$A34,Data!$C:$C,AK$1,Data!$D:$D,AK$2)+COUNTIFS(Data!$J:$J,$A34,Data!$C:$C,AK$1,Data!$D:$D,AK$2)</f>
        <v>0</v>
      </c>
      <c r="AL34" s="5">
        <f>COUNTIFS(Data!$I:$I,$A34,Data!$C:$C,AL$1,Data!$D:$D,AL$2)+COUNTIFS(Data!$J:$J,$A34,Data!$C:$C,AL$1,Data!$D:$D,AL$2)</f>
        <v>0</v>
      </c>
      <c r="AM34" s="5">
        <f>COUNTIFS(Data!$I:$I,$A34,Data!$C:$C,AM$1,Data!$D:$D,AM$2)+COUNTIFS(Data!$J:$J,$A34,Data!$C:$C,AM$1,Data!$D:$D,AM$2)</f>
        <v>0</v>
      </c>
      <c r="AN34" s="5">
        <f>COUNTIFS(Data!$I:$I,$A34,Data!$C:$C,AN$1,Data!$D:$D,AN$2)+COUNTIFS(Data!$J:$J,$A34,Data!$C:$C,AN$1,Data!$D:$D,AN$2)</f>
        <v>1</v>
      </c>
      <c r="AO34" s="5">
        <f>COUNTIFS(Data!$I:$I,$A34,Data!$C:$C,AO$1,Data!$D:$D,AO$2)+COUNTIFS(Data!$J:$J,$A34,Data!$C:$C,AO$1,Data!$D:$D,AO$2)</f>
        <v>0</v>
      </c>
      <c r="AP34" s="5">
        <f>COUNTIFS(Data!$I:$I,$A34,Data!$C:$C,AP$1,Data!$D:$D,AP$2)+COUNTIFS(Data!$J:$J,$A34,Data!$C:$C,AP$1,Data!$D:$D,AP$2)</f>
        <v>1</v>
      </c>
      <c r="AQ34" s="5">
        <f>COUNTIFS(Data!$I:$I,$A34,Data!$C:$C,AQ$1,Data!$D:$D,AQ$2)+COUNTIFS(Data!$J:$J,$A34,Data!$C:$C,AQ$1,Data!$D:$D,AQ$2)</f>
        <v>0</v>
      </c>
      <c r="AR34" s="5">
        <f>COUNTIFS(Data!$I:$I,$A34,Data!$C:$C,AR$1,Data!$D:$D,AR$2)+COUNTIFS(Data!$J:$J,$A34,Data!$C:$C,AR$1,Data!$D:$D,AR$2)</f>
        <v>0</v>
      </c>
      <c r="AS34" s="5">
        <f>COUNTIFS(Data!$I:$I,$A34,Data!$C:$C,AS$1,Data!$D:$D,AS$2)+COUNTIFS(Data!$J:$J,$A34,Data!$C:$C,AS$1,Data!$D:$D,AS$2)</f>
        <v>0</v>
      </c>
      <c r="AT34" s="5">
        <f>COUNTIFS(Data!$I:$I,$A34,Data!$C:$C,AT$1,Data!$D:$D,AT$2)+COUNTIFS(Data!$J:$J,$A34,Data!$C:$C,AT$1,Data!$D:$D,AT$2)</f>
        <v>0</v>
      </c>
      <c r="AU34" s="5">
        <f>COUNTIFS(Data!$I:$I,$A34,Data!$C:$C,AU$1,Data!$D:$D,AU$2)+COUNTIFS(Data!$J:$J,$A34,Data!$C:$C,AU$1,Data!$D:$D,AU$2)</f>
        <v>0</v>
      </c>
      <c r="AV34" s="5">
        <f>COUNTIFS(Data!$I:$I,$A34,Data!$C:$C,AV$1,Data!$D:$D,AV$2)+COUNTIFS(Data!$J:$J,$A34,Data!$C:$C,AV$1,Data!$D:$D,AV$2)</f>
        <v>0</v>
      </c>
      <c r="AW34" s="5">
        <f>COUNTIFS(Data!$I:$I,$A34,Data!$C:$C,AW$1,Data!$D:$D,AW$2)+COUNTIFS(Data!$J:$J,$A34,Data!$C:$C,AW$1,Data!$D:$D,AW$2)</f>
        <v>0</v>
      </c>
      <c r="AX34" s="5">
        <f>COUNTIFS(Data!$I:$I,$A34,Data!$C:$C,AX$1,Data!$D:$D,AX$2)+COUNTIFS(Data!$J:$J,$A34,Data!$C:$C,AX$1,Data!$D:$D,AX$2)</f>
        <v>0</v>
      </c>
      <c r="AY34" s="5">
        <f>COUNTIFS(Data!$I:$I,$A34,Data!$C:$C,AY$1,Data!$D:$D,AY$2)+COUNTIFS(Data!$J:$J,$A34,Data!$C:$C,AY$1,Data!$D:$D,AY$2)</f>
        <v>2</v>
      </c>
      <c r="AZ34" s="5">
        <f>COUNTIFS(Data!$I:$I,$A34,Data!$C:$C,AZ$1,Data!$D:$D,AZ$2)+COUNTIFS(Data!$J:$J,$A34,Data!$C:$C,AZ$1,Data!$D:$D,AZ$2)</f>
        <v>0</v>
      </c>
      <c r="BA34" s="5">
        <f>COUNTIFS(Data!$I:$I,$A34,Data!$C:$C,BA$1,Data!$D:$D,BA$2)+COUNTIFS(Data!$J:$J,$A34,Data!$C:$C,BA$1,Data!$D:$D,BA$2)</f>
        <v>1</v>
      </c>
      <c r="BB34" s="5">
        <f>COUNTIFS(Data!$I:$I,$A34,Data!$C:$C,BB$1,Data!$D:$D,BB$2)+COUNTIFS(Data!$J:$J,$A34,Data!$C:$C,BB$1,Data!$D:$D,BB$2)</f>
        <v>0</v>
      </c>
      <c r="BC34" s="5">
        <f>COUNTIFS(Data!$I:$I,$A34,Data!$C:$C,BC$1,Data!$D:$D,BC$2)+COUNTIFS(Data!$J:$J,$A34,Data!$C:$C,BC$1,Data!$D:$D,BC$2)</f>
        <v>0</v>
      </c>
      <c r="BD34" s="5">
        <f>COUNTIFS(Data!$I:$I,$A34,Data!$C:$C,BD$1,Data!$D:$D,BD$2)+COUNTIFS(Data!$J:$J,$A34,Data!$C:$C,BD$1,Data!$D:$D,BD$2)</f>
        <v>0</v>
      </c>
      <c r="BE34" s="5">
        <f>COUNTIFS(Data!$I:$I,$A34,Data!$C:$C,BE$1,Data!$D:$D,BE$2)+COUNTIFS(Data!$J:$J,$A34,Data!$C:$C,BE$1,Data!$D:$D,BE$2)</f>
        <v>0</v>
      </c>
      <c r="BF34" s="5">
        <f>COUNTIFS(Data!$I:$I,$A34,Data!$C:$C,BF$1,Data!$D:$D,BF$2)+COUNTIFS(Data!$J:$J,$A34,Data!$C:$C,BF$1,Data!$D:$D,BF$2)</f>
        <v>0</v>
      </c>
      <c r="BG34" s="5">
        <f>COUNTIFS(Data!$I:$I,$A34,Data!$C:$C,BG$1,Data!$D:$D,BG$2)+COUNTIFS(Data!$J:$J,$A34,Data!$C:$C,BG$1,Data!$D:$D,BG$2)</f>
        <v>0</v>
      </c>
      <c r="BH34" s="5">
        <f>COUNTIFS(Data!$I:$I,$A34,Data!$C:$C,BH$1,Data!$D:$D,BH$2)+COUNTIFS(Data!$J:$J,$A34,Data!$C:$C,BH$1,Data!$D:$D,BH$2)</f>
        <v>0</v>
      </c>
      <c r="BI34" s="5">
        <f>COUNTIFS(Data!$I:$I,$A34,Data!$C:$C,BI$1,Data!$D:$D,BI$2)+COUNTIFS(Data!$J:$J,$A34,Data!$C:$C,BI$1,Data!$D:$D,BI$2)</f>
        <v>0</v>
      </c>
      <c r="BJ34" s="5">
        <f>COUNTIFS(Data!$I:$I,$A34,Data!$C:$C,BJ$1,Data!$D:$D,BJ$2)+COUNTIFS(Data!$J:$J,$A34,Data!$C:$C,BJ$1,Data!$D:$D,BJ$2)</f>
        <v>0</v>
      </c>
      <c r="BK34" s="5">
        <f>COUNTIFS(Data!$I:$I,$A34,Data!$C:$C,BK$1,Data!$D:$D,BK$2)+COUNTIFS(Data!$J:$J,$A34,Data!$C:$C,BK$1,Data!$D:$D,BK$2)</f>
        <v>0</v>
      </c>
      <c r="BL34" s="5">
        <f>COUNTIFS(Data!$I:$I,$A34,Data!$C:$C,BL$1,Data!$D:$D,BL$2)+COUNTIFS(Data!$J:$J,$A34,Data!$C:$C,BL$1,Data!$D:$D,BL$2)</f>
        <v>0</v>
      </c>
      <c r="BM34" s="5">
        <f>COUNTIFS(Data!$I:$I,$A34,Data!$C:$C,BM$1,Data!$D:$D,BM$2)+COUNTIFS(Data!$J:$J,$A34,Data!$C:$C,BM$1,Data!$D:$D,BM$2)</f>
        <v>0</v>
      </c>
      <c r="BN34" s="5">
        <f>COUNTIFS(Data!$I:$I,$A34,Data!$C:$C,BN$1,Data!$D:$D,BN$2)+COUNTIFS(Data!$J:$J,$A34,Data!$C:$C,BN$1,Data!$D:$D,BN$2)</f>
        <v>0</v>
      </c>
      <c r="BO34" s="5">
        <f>COUNTIFS(Data!$I:$I,$A34,Data!$C:$C,BO$1,Data!$D:$D,BO$2)+COUNTIFS(Data!$J:$J,$A34,Data!$C:$C,BO$1,Data!$D:$D,BO$2)</f>
        <v>1</v>
      </c>
      <c r="BP34" s="5">
        <f>COUNTIFS(Data!$I:$I,$A34,Data!$C:$C,BP$1,Data!$D:$D,BP$2)+COUNTIFS(Data!$J:$J,$A34,Data!$C:$C,BP$1,Data!$D:$D,BP$2)</f>
        <v>0</v>
      </c>
      <c r="BQ34" s="5">
        <f>COUNTIFS(Data!$I:$I,$A34,Data!$C:$C,BQ$1,Data!$D:$D,BQ$2)+COUNTIFS(Data!$J:$J,$A34,Data!$C:$C,BQ$1,Data!$D:$D,BQ$2)</f>
        <v>0</v>
      </c>
      <c r="BR34" s="5">
        <f>COUNTIFS(Data!$I:$I,$A34,Data!$C:$C,BR$1,Data!$D:$D,BR$2)+COUNTIFS(Data!$J:$J,$A34,Data!$C:$C,BR$1,Data!$D:$D,BR$2)</f>
        <v>0</v>
      </c>
      <c r="BS34" s="5">
        <f>COUNTIFS(Data!$I:$I,$A34,Data!$C:$C,BS$1,Data!$D:$D,BS$2)+COUNTIFS(Data!$J:$J,$A34,Data!$C:$C,BS$1,Data!$D:$D,BS$2)</f>
        <v>0</v>
      </c>
      <c r="BT34" s="5">
        <f>COUNTIFS(Data!$I:$I,$A34,Data!$C:$C,BT$1,Data!$D:$D,BT$2)+COUNTIFS(Data!$J:$J,$A34,Data!$C:$C,BT$1,Data!$D:$D,BT$2)</f>
        <v>0</v>
      </c>
      <c r="BU34" s="5">
        <f>COUNTIFS(Data!$I:$I,$A34,Data!$C:$C,BU$1,Data!$D:$D,BU$2)+COUNTIFS(Data!$J:$J,$A34,Data!$C:$C,BU$1,Data!$D:$D,BU$2)</f>
        <v>0</v>
      </c>
      <c r="BV34" s="5">
        <f>COUNTIFS(Data!$I:$I,$A34,Data!$C:$C,BV$1,Data!$D:$D,BV$2)+COUNTIFS(Data!$J:$J,$A34,Data!$C:$C,BV$1,Data!$D:$D,BV$2)</f>
        <v>0</v>
      </c>
      <c r="BW34" s="5">
        <f>COUNTIFS(Data!$I:$I,$A34,Data!$C:$C,BW$1,Data!$D:$D,BW$2)+COUNTIFS(Data!$J:$J,$A34,Data!$C:$C,BW$1,Data!$D:$D,BW$2)</f>
        <v>0</v>
      </c>
      <c r="BX34" s="5">
        <f>COUNTIFS(Data!$I:$I,$A34,Data!$C:$C,BX$1,Data!$D:$D,BX$2)+COUNTIFS(Data!$J:$J,$A34,Data!$C:$C,BX$1,Data!$D:$D,BX$2)</f>
        <v>0</v>
      </c>
      <c r="BY34" s="5">
        <f>COUNTIFS(Data!$I:$I,$A34,Data!$C:$C,BY$1,Data!$D:$D,BY$2)+COUNTIFS(Data!$J:$J,$A34,Data!$C:$C,BY$1,Data!$D:$D,BY$2)</f>
        <v>0</v>
      </c>
      <c r="BZ34" s="5">
        <f>COUNTIFS(Data!$I:$I,$A34,Data!$C:$C,BZ$1,Data!$D:$D,BZ$2)+COUNTIFS(Data!$J:$J,$A34,Data!$C:$C,BZ$1,Data!$D:$D,BZ$2)</f>
        <v>0</v>
      </c>
      <c r="CA34" s="5">
        <f>COUNTIFS(Data!$I:$I,$A34,Data!$C:$C,CA$1,Data!$D:$D,CA$2)+COUNTIFS(Data!$J:$J,$A34,Data!$C:$C,CA$1,Data!$D:$D,CA$2)</f>
        <v>0</v>
      </c>
      <c r="CB34" s="5">
        <f>COUNTIFS(Data!$I:$I,$A34,Data!$C:$C,CB$1,Data!$D:$D,CB$2)+COUNTIFS(Data!$J:$J,$A34,Data!$C:$C,CB$1,Data!$D:$D,CB$2)</f>
        <v>0</v>
      </c>
      <c r="CC34" s="5">
        <f>COUNTIFS(Data!$I:$I,$A34,Data!$C:$C,CC$1,Data!$D:$D,CC$2)+COUNTIFS(Data!$J:$J,$A34,Data!$C:$C,CC$1,Data!$D:$D,CC$2)</f>
        <v>0</v>
      </c>
      <c r="CD34" s="5">
        <f>COUNTIFS(Data!$I:$I,$A34,Data!$C:$C,CD$1,Data!$D:$D,CD$2)+COUNTIFS(Data!$J:$J,$A34,Data!$C:$C,CD$1,Data!$D:$D,CD$2)</f>
        <v>0</v>
      </c>
      <c r="CE34" s="5">
        <f>COUNTIFS(Data!$I:$I,$A34,Data!$C:$C,CE$1,Data!$D:$D,CE$2)+COUNTIFS(Data!$J:$J,$A34,Data!$C:$C,CE$1,Data!$D:$D,CE$2)</f>
        <v>0</v>
      </c>
      <c r="CF34" s="5">
        <f>COUNTIFS(Data!$I:$I,$A34,Data!$C:$C,CF$1,Data!$D:$D,CF$2)+COUNTIFS(Data!$J:$J,$A34,Data!$C:$C,CF$1,Data!$D:$D,CF$2)</f>
        <v>1</v>
      </c>
      <c r="CG34" s="5">
        <f>COUNTIFS(Data!$I:$I,$A34,Data!$C:$C,CG$1,Data!$D:$D,CG$2)+COUNTIFS(Data!$J:$J,$A34,Data!$C:$C,CG$1,Data!$D:$D,CG$2)</f>
        <v>0</v>
      </c>
      <c r="CH34" s="5">
        <f>COUNTIFS(Data!$I:$I,$A34,Data!$C:$C,CH$1,Data!$D:$D,CH$2)+COUNTIFS(Data!$J:$J,$A34,Data!$C:$C,CH$1,Data!$D:$D,CH$2)</f>
        <v>0</v>
      </c>
      <c r="CI34" s="5">
        <f>COUNTIFS(Data!$I:$I,$A34,Data!$C:$C,CI$1,Data!$D:$D,CI$2)+COUNTIFS(Data!$J:$J,$A34,Data!$C:$C,CI$1,Data!$D:$D,CI$2)</f>
        <v>0</v>
      </c>
      <c r="CJ34" s="5">
        <f>COUNTIFS(Data!$I:$I,$A34,Data!$C:$C,CJ$1,Data!$D:$D,CJ$2)+COUNTIFS(Data!$J:$J,$A34,Data!$C:$C,CJ$1,Data!$D:$D,CJ$2)</f>
        <v>0</v>
      </c>
      <c r="CK34" s="5">
        <f>COUNTIFS(Data!$I:$I,$A34,Data!$C:$C,CK$1,Data!$D:$D,CK$2)+COUNTIFS(Data!$J:$J,$A34,Data!$C:$C,CK$1,Data!$D:$D,CK$2)</f>
        <v>0</v>
      </c>
      <c r="CL34" s="5">
        <f>COUNTIFS(Data!$I:$I,$A34,Data!$C:$C,CL$1,Data!$D:$D,CL$2)+COUNTIFS(Data!$J:$J,$A34,Data!$C:$C,CL$1,Data!$D:$D,CL$2)</f>
        <v>0</v>
      </c>
      <c r="CM34" s="5">
        <f>COUNTIFS(Data!$I:$I,$A34,Data!$C:$C,CM$1,Data!$D:$D,CM$2)+COUNTIFS(Data!$J:$J,$A34,Data!$C:$C,CM$1,Data!$D:$D,CM$2)</f>
        <v>1</v>
      </c>
      <c r="CN34" s="5">
        <f>COUNTIFS(Data!$I:$I,$A34,Data!$C:$C,CN$1,Data!$D:$D,CN$2)+COUNTIFS(Data!$J:$J,$A34,Data!$C:$C,CN$1,Data!$D:$D,CN$2)</f>
        <v>0</v>
      </c>
      <c r="CO34" s="5">
        <f>COUNTIFS(Data!$I:$I,$A34,Data!$C:$C,CO$1,Data!$D:$D,CO$2)+COUNTIFS(Data!$J:$J,$A34,Data!$C:$C,CO$1,Data!$D:$D,CO$2)</f>
        <v>0</v>
      </c>
      <c r="CP34" s="5">
        <f>COUNTIFS(Data!$I:$I,$A34,Data!$C:$C,CP$1,Data!$D:$D,CP$2)+COUNTIFS(Data!$J:$J,$A34,Data!$C:$C,CP$1,Data!$D:$D,CP$2)</f>
        <v>0</v>
      </c>
      <c r="CQ34" s="5">
        <f>COUNTIFS(Data!$I:$I,$A34,Data!$C:$C,CQ$1,Data!$D:$D,CQ$2)+COUNTIFS(Data!$J:$J,$A34,Data!$C:$C,CQ$1,Data!$D:$D,CQ$2)</f>
        <v>0</v>
      </c>
      <c r="CR34" s="5">
        <f>COUNTIFS(Data!$I:$I,$A34,Data!$C:$C,CR$1,Data!$D:$D,CR$2)+COUNTIFS(Data!$J:$J,$A34,Data!$C:$C,CR$1,Data!$D:$D,CR$2)</f>
        <v>0</v>
      </c>
      <c r="CS34" s="5">
        <f>COUNTIFS(Data!$I:$I,$A34,Data!$C:$C,CS$1,Data!$D:$D,CS$2)+COUNTIFS(Data!$J:$J,$A34,Data!$C:$C,CS$1,Data!$D:$D,CS$2)</f>
        <v>0</v>
      </c>
      <c r="CT34" s="5">
        <f>COUNTIFS(Data!$I:$I,$A34,Data!$C:$C,CT$1,Data!$D:$D,CT$2)+COUNTIFS(Data!$J:$J,$A34,Data!$C:$C,CT$1,Data!$D:$D,CT$2)</f>
        <v>0</v>
      </c>
      <c r="CU34" s="5">
        <f>COUNTIFS(Data!$I:$I,$A34,Data!$C:$C,CU$1,Data!$D:$D,CU$2)+COUNTIFS(Data!$J:$J,$A34,Data!$C:$C,CU$1,Data!$D:$D,CU$2)</f>
        <v>0</v>
      </c>
      <c r="CV34" s="5">
        <f>COUNTIFS(Data!$I:$I,$A34,Data!$C:$C,CV$1,Data!$D:$D,CV$2)+COUNTIFS(Data!$J:$J,$A34,Data!$C:$C,CV$1,Data!$D:$D,CV$2)</f>
        <v>0</v>
      </c>
      <c r="CW34" s="5">
        <f t="shared" ref="CW34:CX34" si="33">SUMIF($B$2:$CV$2,CW$2, $B34:$CV34)</f>
        <v>4</v>
      </c>
      <c r="CX34" s="5">
        <f t="shared" si="33"/>
        <v>5</v>
      </c>
      <c r="CY34" s="5">
        <f t="shared" si="3"/>
        <v>11</v>
      </c>
    </row>
    <row r="35">
      <c r="A35" s="5" t="str">
        <f>Countries!A33</f>
        <v>GBR</v>
      </c>
      <c r="B35" s="5">
        <f>COUNTIFS(Data!$I:$I,$A35,Data!$C:$C,B$1,Data!$D:$D,B$2)+COUNTIFS(Data!$J:$J,$A35,Data!$C:$C,B$1,Data!$D:$D,B$2)</f>
        <v>0</v>
      </c>
      <c r="C35" s="5">
        <f>COUNTIFS(Data!$I:$I,$A35,Data!$C:$C,C$1,Data!$D:$D,C$2)+COUNTIFS(Data!$J:$J,$A35,Data!$C:$C,C$1,Data!$D:$D,C$2)</f>
        <v>0</v>
      </c>
      <c r="D35" s="5">
        <f>COUNTIFS(Data!$I:$I,$A35,Data!$C:$C,D$1,Data!$D:$D,D$2)+COUNTIFS(Data!$J:$J,$A35,Data!$C:$C,D$1,Data!$D:$D,D$2)</f>
        <v>0</v>
      </c>
      <c r="E35" s="5">
        <f>COUNTIFS(Data!$I:$I,$A35,Data!$C:$C,E$1,Data!$D:$D,E$2)+COUNTIFS(Data!$J:$J,$A35,Data!$C:$C,E$1,Data!$D:$D,E$2)</f>
        <v>0</v>
      </c>
      <c r="F35" s="5">
        <f>COUNTIFS(Data!$I:$I,$A35,Data!$C:$C,F$1,Data!$D:$D,F$2)+COUNTIFS(Data!$J:$J,$A35,Data!$C:$C,F$1,Data!$D:$D,F$2)</f>
        <v>0</v>
      </c>
      <c r="G35" s="5">
        <f>COUNTIFS(Data!$I:$I,$A35,Data!$C:$C,G$1,Data!$D:$D,G$2)+COUNTIFS(Data!$J:$J,$A35,Data!$C:$C,G$1,Data!$D:$D,G$2)</f>
        <v>0</v>
      </c>
      <c r="H35" s="5">
        <f>COUNTIFS(Data!$I:$I,$A35,Data!$C:$C,H$1,Data!$D:$D,H$2)+COUNTIFS(Data!$J:$J,$A35,Data!$C:$C,H$1,Data!$D:$D,H$2)</f>
        <v>1</v>
      </c>
      <c r="I35" s="5">
        <f>COUNTIFS(Data!$I:$I,$A35,Data!$C:$C,I$1,Data!$D:$D,I$2)+COUNTIFS(Data!$J:$J,$A35,Data!$C:$C,I$1,Data!$D:$D,I$2)</f>
        <v>0</v>
      </c>
      <c r="J35" s="5">
        <f>COUNTIFS(Data!$I:$I,$A35,Data!$C:$C,J$1,Data!$D:$D,J$2)+COUNTIFS(Data!$J:$J,$A35,Data!$C:$C,J$1,Data!$D:$D,J$2)</f>
        <v>1</v>
      </c>
      <c r="K35" s="5">
        <f>COUNTIFS(Data!$I:$I,$A35,Data!$C:$C,K$1,Data!$D:$D,K$2)+COUNTIFS(Data!$J:$J,$A35,Data!$C:$C,K$1,Data!$D:$D,K$2)</f>
        <v>0</v>
      </c>
      <c r="L35" s="5">
        <f>COUNTIFS(Data!$I:$I,$A35,Data!$C:$C,L$1,Data!$D:$D,L$2)+COUNTIFS(Data!$J:$J,$A35,Data!$C:$C,L$1,Data!$D:$D,L$2)</f>
        <v>2</v>
      </c>
      <c r="M35" s="5">
        <f>COUNTIFS(Data!$I:$I,$A35,Data!$C:$C,M$1,Data!$D:$D,M$2)+COUNTIFS(Data!$J:$J,$A35,Data!$C:$C,M$1,Data!$D:$D,M$2)</f>
        <v>0</v>
      </c>
      <c r="N35" s="5">
        <f>COUNTIFS(Data!$I:$I,$A35,Data!$C:$C,N$1,Data!$D:$D,N$2)+COUNTIFS(Data!$J:$J,$A35,Data!$C:$C,N$1,Data!$D:$D,N$2)</f>
        <v>0</v>
      </c>
      <c r="O35" s="5">
        <f>COUNTIFS(Data!$I:$I,$A35,Data!$C:$C,O$1,Data!$D:$D,O$2)+COUNTIFS(Data!$J:$J,$A35,Data!$C:$C,O$1,Data!$D:$D,O$2)</f>
        <v>0</v>
      </c>
      <c r="P35" s="5">
        <f>COUNTIFS(Data!$I:$I,$A35,Data!$C:$C,P$1,Data!$D:$D,P$2)+COUNTIFS(Data!$J:$J,$A35,Data!$C:$C,P$1,Data!$D:$D,P$2)</f>
        <v>0</v>
      </c>
      <c r="Q35" s="5">
        <f>COUNTIFS(Data!$I:$I,$A35,Data!$C:$C,Q$1,Data!$D:$D,Q$2)+COUNTIFS(Data!$J:$J,$A35,Data!$C:$C,Q$1,Data!$D:$D,Q$2)</f>
        <v>0</v>
      </c>
      <c r="R35" s="5">
        <f>COUNTIFS(Data!$I:$I,$A35,Data!$C:$C,R$1,Data!$D:$D,R$2)+COUNTIFS(Data!$J:$J,$A35,Data!$C:$C,R$1,Data!$D:$D,R$2)</f>
        <v>0</v>
      </c>
      <c r="S35" s="5">
        <f>COUNTIFS(Data!$I:$I,$A35,Data!$C:$C,S$1,Data!$D:$D,S$2)+COUNTIFS(Data!$J:$J,$A35,Data!$C:$C,S$1,Data!$D:$D,S$2)</f>
        <v>0</v>
      </c>
      <c r="T35" s="5">
        <f>COUNTIFS(Data!$I:$I,$A35,Data!$C:$C,T$1,Data!$D:$D,T$2)+COUNTIFS(Data!$J:$J,$A35,Data!$C:$C,T$1,Data!$D:$D,T$2)</f>
        <v>0</v>
      </c>
      <c r="U35" s="5">
        <f>COUNTIFS(Data!$I:$I,$A35,Data!$C:$C,U$1,Data!$D:$D,U$2)+COUNTIFS(Data!$J:$J,$A35,Data!$C:$C,U$1,Data!$D:$D,U$2)</f>
        <v>0</v>
      </c>
      <c r="V35" s="5">
        <f>COUNTIFS(Data!$I:$I,$A35,Data!$C:$C,V$1,Data!$D:$D,V$2)+COUNTIFS(Data!$J:$J,$A35,Data!$C:$C,V$1,Data!$D:$D,V$2)</f>
        <v>1</v>
      </c>
      <c r="W35" s="5">
        <f>COUNTIFS(Data!$I:$I,$A35,Data!$C:$C,W$1,Data!$D:$D,W$2)+COUNTIFS(Data!$J:$J,$A35,Data!$C:$C,W$1,Data!$D:$D,W$2)</f>
        <v>1</v>
      </c>
      <c r="X35" s="5">
        <f>COUNTIFS(Data!$I:$I,$A35,Data!$C:$C,X$1,Data!$D:$D,X$2)+COUNTIFS(Data!$J:$J,$A35,Data!$C:$C,X$1,Data!$D:$D,X$2)</f>
        <v>0</v>
      </c>
      <c r="Y35" s="5">
        <f>COUNTIFS(Data!$I:$I,$A35,Data!$C:$C,Y$1,Data!$D:$D,Y$2)+COUNTIFS(Data!$J:$J,$A35,Data!$C:$C,Y$1,Data!$D:$D,Y$2)</f>
        <v>0</v>
      </c>
      <c r="Z35" s="5">
        <f>COUNTIFS(Data!$I:$I,$A35,Data!$C:$C,Z$1,Data!$D:$D,Z$2)+COUNTIFS(Data!$J:$J,$A35,Data!$C:$C,Z$1,Data!$D:$D,Z$2)</f>
        <v>1</v>
      </c>
      <c r="AA35" s="5">
        <f>COUNTIFS(Data!$I:$I,$A35,Data!$C:$C,AA$1,Data!$D:$D,AA$2)+COUNTIFS(Data!$J:$J,$A35,Data!$C:$C,AA$1,Data!$D:$D,AA$2)</f>
        <v>0</v>
      </c>
      <c r="AB35" s="5">
        <f>COUNTIFS(Data!$I:$I,$A35,Data!$C:$C,AB$1,Data!$D:$D,AB$2)+COUNTIFS(Data!$J:$J,$A35,Data!$C:$C,AB$1,Data!$D:$D,AB$2)</f>
        <v>1</v>
      </c>
      <c r="AC35" s="5">
        <f>COUNTIFS(Data!$I:$I,$A35,Data!$C:$C,AC$1,Data!$D:$D,AC$2)+COUNTIFS(Data!$J:$J,$A35,Data!$C:$C,AC$1,Data!$D:$D,AC$2)</f>
        <v>0</v>
      </c>
      <c r="AD35" s="5">
        <f>COUNTIFS(Data!$I:$I,$A35,Data!$C:$C,AD$1,Data!$D:$D,AD$2)+COUNTIFS(Data!$J:$J,$A35,Data!$C:$C,AD$1,Data!$D:$D,AD$2)</f>
        <v>0</v>
      </c>
      <c r="AE35" s="5">
        <f>COUNTIFS(Data!$I:$I,$A35,Data!$C:$C,AE$1,Data!$D:$D,AE$2)+COUNTIFS(Data!$J:$J,$A35,Data!$C:$C,AE$1,Data!$D:$D,AE$2)</f>
        <v>0</v>
      </c>
      <c r="AF35" s="5">
        <f>COUNTIFS(Data!$I:$I,$A35,Data!$C:$C,AF$1,Data!$D:$D,AF$2)+COUNTIFS(Data!$J:$J,$A35,Data!$C:$C,AF$1,Data!$D:$D,AF$2)</f>
        <v>0</v>
      </c>
      <c r="AG35" s="5">
        <f>COUNTIFS(Data!$I:$I,$A35,Data!$C:$C,AG$1,Data!$D:$D,AG$2)+COUNTIFS(Data!$J:$J,$A35,Data!$C:$C,AG$1,Data!$D:$D,AG$2)</f>
        <v>0</v>
      </c>
      <c r="AH35" s="5">
        <f>COUNTIFS(Data!$I:$I,$A35,Data!$C:$C,AH$1,Data!$D:$D,AH$2)+COUNTIFS(Data!$J:$J,$A35,Data!$C:$C,AH$1,Data!$D:$D,AH$2)</f>
        <v>0</v>
      </c>
      <c r="AI35" s="5">
        <f>COUNTIFS(Data!$I:$I,$A35,Data!$C:$C,AI$1,Data!$D:$D,AI$2)+COUNTIFS(Data!$J:$J,$A35,Data!$C:$C,AI$1,Data!$D:$D,AI$2)</f>
        <v>0</v>
      </c>
      <c r="AJ35" s="5">
        <f>COUNTIFS(Data!$I:$I,$A35,Data!$C:$C,AJ$1,Data!$D:$D,AJ$2)+COUNTIFS(Data!$J:$J,$A35,Data!$C:$C,AJ$1,Data!$D:$D,AJ$2)</f>
        <v>1</v>
      </c>
      <c r="AK35" s="5">
        <f>COUNTIFS(Data!$I:$I,$A35,Data!$C:$C,AK$1,Data!$D:$D,AK$2)+COUNTIFS(Data!$J:$J,$A35,Data!$C:$C,AK$1,Data!$D:$D,AK$2)</f>
        <v>0</v>
      </c>
      <c r="AL35" s="5">
        <f>COUNTIFS(Data!$I:$I,$A35,Data!$C:$C,AL$1,Data!$D:$D,AL$2)+COUNTIFS(Data!$J:$J,$A35,Data!$C:$C,AL$1,Data!$D:$D,AL$2)</f>
        <v>2</v>
      </c>
      <c r="AM35" s="5">
        <f>COUNTIFS(Data!$I:$I,$A35,Data!$C:$C,AM$1,Data!$D:$D,AM$2)+COUNTIFS(Data!$J:$J,$A35,Data!$C:$C,AM$1,Data!$D:$D,AM$2)</f>
        <v>0</v>
      </c>
      <c r="AN35" s="5">
        <f>COUNTIFS(Data!$I:$I,$A35,Data!$C:$C,AN$1,Data!$D:$D,AN$2)+COUNTIFS(Data!$J:$J,$A35,Data!$C:$C,AN$1,Data!$D:$D,AN$2)</f>
        <v>2</v>
      </c>
      <c r="AO35" s="5">
        <f>COUNTIFS(Data!$I:$I,$A35,Data!$C:$C,AO$1,Data!$D:$D,AO$2)+COUNTIFS(Data!$J:$J,$A35,Data!$C:$C,AO$1,Data!$D:$D,AO$2)</f>
        <v>0</v>
      </c>
      <c r="AP35" s="5">
        <f>COUNTIFS(Data!$I:$I,$A35,Data!$C:$C,AP$1,Data!$D:$D,AP$2)+COUNTIFS(Data!$J:$J,$A35,Data!$C:$C,AP$1,Data!$D:$D,AP$2)</f>
        <v>0</v>
      </c>
      <c r="AQ35" s="5">
        <f>COUNTIFS(Data!$I:$I,$A35,Data!$C:$C,AQ$1,Data!$D:$D,AQ$2)+COUNTIFS(Data!$J:$J,$A35,Data!$C:$C,AQ$1,Data!$D:$D,AQ$2)</f>
        <v>0</v>
      </c>
      <c r="AR35" s="5">
        <f>COUNTIFS(Data!$I:$I,$A35,Data!$C:$C,AR$1,Data!$D:$D,AR$2)+COUNTIFS(Data!$J:$J,$A35,Data!$C:$C,AR$1,Data!$D:$D,AR$2)</f>
        <v>0</v>
      </c>
      <c r="AS35" s="5">
        <f>COUNTIFS(Data!$I:$I,$A35,Data!$C:$C,AS$1,Data!$D:$D,AS$2)+COUNTIFS(Data!$J:$J,$A35,Data!$C:$C,AS$1,Data!$D:$D,AS$2)</f>
        <v>0</v>
      </c>
      <c r="AT35" s="5">
        <f>COUNTIFS(Data!$I:$I,$A35,Data!$C:$C,AT$1,Data!$D:$D,AT$2)+COUNTIFS(Data!$J:$J,$A35,Data!$C:$C,AT$1,Data!$D:$D,AT$2)</f>
        <v>0</v>
      </c>
      <c r="AU35" s="5">
        <f>COUNTIFS(Data!$I:$I,$A35,Data!$C:$C,AU$1,Data!$D:$D,AU$2)+COUNTIFS(Data!$J:$J,$A35,Data!$C:$C,AU$1,Data!$D:$D,AU$2)</f>
        <v>0</v>
      </c>
      <c r="AV35" s="5">
        <f>COUNTIFS(Data!$I:$I,$A35,Data!$C:$C,AV$1,Data!$D:$D,AV$2)+COUNTIFS(Data!$J:$J,$A35,Data!$C:$C,AV$1,Data!$D:$D,AV$2)</f>
        <v>0</v>
      </c>
      <c r="AW35" s="5">
        <f>COUNTIFS(Data!$I:$I,$A35,Data!$C:$C,AW$1,Data!$D:$D,AW$2)+COUNTIFS(Data!$J:$J,$A35,Data!$C:$C,AW$1,Data!$D:$D,AW$2)</f>
        <v>0</v>
      </c>
      <c r="AX35" s="5">
        <f>COUNTIFS(Data!$I:$I,$A35,Data!$C:$C,AX$1,Data!$D:$D,AX$2)+COUNTIFS(Data!$J:$J,$A35,Data!$C:$C,AX$1,Data!$D:$D,AX$2)</f>
        <v>1</v>
      </c>
      <c r="AY35" s="5">
        <f>COUNTIFS(Data!$I:$I,$A35,Data!$C:$C,AY$1,Data!$D:$D,AY$2)+COUNTIFS(Data!$J:$J,$A35,Data!$C:$C,AY$1,Data!$D:$D,AY$2)</f>
        <v>0</v>
      </c>
      <c r="AZ35" s="5">
        <f>COUNTIFS(Data!$I:$I,$A35,Data!$C:$C,AZ$1,Data!$D:$D,AZ$2)+COUNTIFS(Data!$J:$J,$A35,Data!$C:$C,AZ$1,Data!$D:$D,AZ$2)</f>
        <v>0</v>
      </c>
      <c r="BA35" s="5">
        <f>COUNTIFS(Data!$I:$I,$A35,Data!$C:$C,BA$1,Data!$D:$D,BA$2)+COUNTIFS(Data!$J:$J,$A35,Data!$C:$C,BA$1,Data!$D:$D,BA$2)</f>
        <v>1</v>
      </c>
      <c r="BB35" s="5">
        <f>COUNTIFS(Data!$I:$I,$A35,Data!$C:$C,BB$1,Data!$D:$D,BB$2)+COUNTIFS(Data!$J:$J,$A35,Data!$C:$C,BB$1,Data!$D:$D,BB$2)</f>
        <v>0</v>
      </c>
      <c r="BC35" s="5">
        <f>COUNTIFS(Data!$I:$I,$A35,Data!$C:$C,BC$1,Data!$D:$D,BC$2)+COUNTIFS(Data!$J:$J,$A35,Data!$C:$C,BC$1,Data!$D:$D,BC$2)</f>
        <v>0</v>
      </c>
      <c r="BD35" s="5">
        <f>COUNTIFS(Data!$I:$I,$A35,Data!$C:$C,BD$1,Data!$D:$D,BD$2)+COUNTIFS(Data!$J:$J,$A35,Data!$C:$C,BD$1,Data!$D:$D,BD$2)</f>
        <v>0</v>
      </c>
      <c r="BE35" s="5">
        <f>COUNTIFS(Data!$I:$I,$A35,Data!$C:$C,BE$1,Data!$D:$D,BE$2)+COUNTIFS(Data!$J:$J,$A35,Data!$C:$C,BE$1,Data!$D:$D,BE$2)</f>
        <v>0</v>
      </c>
      <c r="BF35" s="5">
        <f>COUNTIFS(Data!$I:$I,$A35,Data!$C:$C,BF$1,Data!$D:$D,BF$2)+COUNTIFS(Data!$J:$J,$A35,Data!$C:$C,BF$1,Data!$D:$D,BF$2)</f>
        <v>0</v>
      </c>
      <c r="BG35" s="5">
        <f>COUNTIFS(Data!$I:$I,$A35,Data!$C:$C,BG$1,Data!$D:$D,BG$2)+COUNTIFS(Data!$J:$J,$A35,Data!$C:$C,BG$1,Data!$D:$D,BG$2)</f>
        <v>0</v>
      </c>
      <c r="BH35" s="5">
        <f>COUNTIFS(Data!$I:$I,$A35,Data!$C:$C,BH$1,Data!$D:$D,BH$2)+COUNTIFS(Data!$J:$J,$A35,Data!$C:$C,BH$1,Data!$D:$D,BH$2)</f>
        <v>0</v>
      </c>
      <c r="BI35" s="5">
        <f>COUNTIFS(Data!$I:$I,$A35,Data!$C:$C,BI$1,Data!$D:$D,BI$2)+COUNTIFS(Data!$J:$J,$A35,Data!$C:$C,BI$1,Data!$D:$D,BI$2)</f>
        <v>1</v>
      </c>
      <c r="BJ35" s="5">
        <f>COUNTIFS(Data!$I:$I,$A35,Data!$C:$C,BJ$1,Data!$D:$D,BJ$2)+COUNTIFS(Data!$J:$J,$A35,Data!$C:$C,BJ$1,Data!$D:$D,BJ$2)</f>
        <v>0</v>
      </c>
      <c r="BK35" s="5">
        <f>COUNTIFS(Data!$I:$I,$A35,Data!$C:$C,BK$1,Data!$D:$D,BK$2)+COUNTIFS(Data!$J:$J,$A35,Data!$C:$C,BK$1,Data!$D:$D,BK$2)</f>
        <v>0</v>
      </c>
      <c r="BL35" s="5">
        <f>COUNTIFS(Data!$I:$I,$A35,Data!$C:$C,BL$1,Data!$D:$D,BL$2)+COUNTIFS(Data!$J:$J,$A35,Data!$C:$C,BL$1,Data!$D:$D,BL$2)</f>
        <v>0</v>
      </c>
      <c r="BM35" s="5">
        <f>COUNTIFS(Data!$I:$I,$A35,Data!$C:$C,BM$1,Data!$D:$D,BM$2)+COUNTIFS(Data!$J:$J,$A35,Data!$C:$C,BM$1,Data!$D:$D,BM$2)</f>
        <v>0</v>
      </c>
      <c r="BN35" s="5">
        <f>COUNTIFS(Data!$I:$I,$A35,Data!$C:$C,BN$1,Data!$D:$D,BN$2)+COUNTIFS(Data!$J:$J,$A35,Data!$C:$C,BN$1,Data!$D:$D,BN$2)</f>
        <v>0</v>
      </c>
      <c r="BO35" s="5">
        <f>COUNTIFS(Data!$I:$I,$A35,Data!$C:$C,BO$1,Data!$D:$D,BO$2)+COUNTIFS(Data!$J:$J,$A35,Data!$C:$C,BO$1,Data!$D:$D,BO$2)</f>
        <v>1</v>
      </c>
      <c r="BP35" s="5">
        <f>COUNTIFS(Data!$I:$I,$A35,Data!$C:$C,BP$1,Data!$D:$D,BP$2)+COUNTIFS(Data!$J:$J,$A35,Data!$C:$C,BP$1,Data!$D:$D,BP$2)</f>
        <v>1</v>
      </c>
      <c r="BQ35" s="5">
        <f>COUNTIFS(Data!$I:$I,$A35,Data!$C:$C,BQ$1,Data!$D:$D,BQ$2)+COUNTIFS(Data!$J:$J,$A35,Data!$C:$C,BQ$1,Data!$D:$D,BQ$2)</f>
        <v>0</v>
      </c>
      <c r="BR35" s="5">
        <f>COUNTIFS(Data!$I:$I,$A35,Data!$C:$C,BR$1,Data!$D:$D,BR$2)+COUNTIFS(Data!$J:$J,$A35,Data!$C:$C,BR$1,Data!$D:$D,BR$2)</f>
        <v>0</v>
      </c>
      <c r="BS35" s="5">
        <f>COUNTIFS(Data!$I:$I,$A35,Data!$C:$C,BS$1,Data!$D:$D,BS$2)+COUNTIFS(Data!$J:$J,$A35,Data!$C:$C,BS$1,Data!$D:$D,BS$2)</f>
        <v>0</v>
      </c>
      <c r="BT35" s="5">
        <f>COUNTIFS(Data!$I:$I,$A35,Data!$C:$C,BT$1,Data!$D:$D,BT$2)+COUNTIFS(Data!$J:$J,$A35,Data!$C:$C,BT$1,Data!$D:$D,BT$2)</f>
        <v>1</v>
      </c>
      <c r="BU35" s="5">
        <f>COUNTIFS(Data!$I:$I,$A35,Data!$C:$C,BU$1,Data!$D:$D,BU$2)+COUNTIFS(Data!$J:$J,$A35,Data!$C:$C,BU$1,Data!$D:$D,BU$2)</f>
        <v>0</v>
      </c>
      <c r="BV35" s="5">
        <f>COUNTIFS(Data!$I:$I,$A35,Data!$C:$C,BV$1,Data!$D:$D,BV$2)+COUNTIFS(Data!$J:$J,$A35,Data!$C:$C,BV$1,Data!$D:$D,BV$2)</f>
        <v>0</v>
      </c>
      <c r="BW35" s="5">
        <f>COUNTIFS(Data!$I:$I,$A35,Data!$C:$C,BW$1,Data!$D:$D,BW$2)+COUNTIFS(Data!$J:$J,$A35,Data!$C:$C,BW$1,Data!$D:$D,BW$2)</f>
        <v>0</v>
      </c>
      <c r="BX35" s="5">
        <f>COUNTIFS(Data!$I:$I,$A35,Data!$C:$C,BX$1,Data!$D:$D,BX$2)+COUNTIFS(Data!$J:$J,$A35,Data!$C:$C,BX$1,Data!$D:$D,BX$2)</f>
        <v>0</v>
      </c>
      <c r="BY35" s="5">
        <f>COUNTIFS(Data!$I:$I,$A35,Data!$C:$C,BY$1,Data!$D:$D,BY$2)+COUNTIFS(Data!$J:$J,$A35,Data!$C:$C,BY$1,Data!$D:$D,BY$2)</f>
        <v>1</v>
      </c>
      <c r="BZ35" s="5">
        <f>COUNTIFS(Data!$I:$I,$A35,Data!$C:$C,BZ$1,Data!$D:$D,BZ$2)+COUNTIFS(Data!$J:$J,$A35,Data!$C:$C,BZ$1,Data!$D:$D,BZ$2)</f>
        <v>0</v>
      </c>
      <c r="CA35" s="5">
        <f>COUNTIFS(Data!$I:$I,$A35,Data!$C:$C,CA$1,Data!$D:$D,CA$2)+COUNTIFS(Data!$J:$J,$A35,Data!$C:$C,CA$1,Data!$D:$D,CA$2)</f>
        <v>0</v>
      </c>
      <c r="CB35" s="5">
        <f>COUNTIFS(Data!$I:$I,$A35,Data!$C:$C,CB$1,Data!$D:$D,CB$2)+COUNTIFS(Data!$J:$J,$A35,Data!$C:$C,CB$1,Data!$D:$D,CB$2)</f>
        <v>0</v>
      </c>
      <c r="CC35" s="5">
        <f>COUNTIFS(Data!$I:$I,$A35,Data!$C:$C,CC$1,Data!$D:$D,CC$2)+COUNTIFS(Data!$J:$J,$A35,Data!$C:$C,CC$1,Data!$D:$D,CC$2)</f>
        <v>0</v>
      </c>
      <c r="CD35" s="5">
        <f>COUNTIFS(Data!$I:$I,$A35,Data!$C:$C,CD$1,Data!$D:$D,CD$2)+COUNTIFS(Data!$J:$J,$A35,Data!$C:$C,CD$1,Data!$D:$D,CD$2)</f>
        <v>0</v>
      </c>
      <c r="CE35" s="5">
        <f>COUNTIFS(Data!$I:$I,$A35,Data!$C:$C,CE$1,Data!$D:$D,CE$2)+COUNTIFS(Data!$J:$J,$A35,Data!$C:$C,CE$1,Data!$D:$D,CE$2)</f>
        <v>0</v>
      </c>
      <c r="CF35" s="5">
        <f>COUNTIFS(Data!$I:$I,$A35,Data!$C:$C,CF$1,Data!$D:$D,CF$2)+COUNTIFS(Data!$J:$J,$A35,Data!$C:$C,CF$1,Data!$D:$D,CF$2)</f>
        <v>1</v>
      </c>
      <c r="CG35" s="5">
        <f>COUNTIFS(Data!$I:$I,$A35,Data!$C:$C,CG$1,Data!$D:$D,CG$2)+COUNTIFS(Data!$J:$J,$A35,Data!$C:$C,CG$1,Data!$D:$D,CG$2)</f>
        <v>0</v>
      </c>
      <c r="CH35" s="5">
        <f>COUNTIFS(Data!$I:$I,$A35,Data!$C:$C,CH$1,Data!$D:$D,CH$2)+COUNTIFS(Data!$J:$J,$A35,Data!$C:$C,CH$1,Data!$D:$D,CH$2)</f>
        <v>0</v>
      </c>
      <c r="CI35" s="5">
        <f>COUNTIFS(Data!$I:$I,$A35,Data!$C:$C,CI$1,Data!$D:$D,CI$2)+COUNTIFS(Data!$J:$J,$A35,Data!$C:$C,CI$1,Data!$D:$D,CI$2)</f>
        <v>0</v>
      </c>
      <c r="CJ35" s="5">
        <f>COUNTIFS(Data!$I:$I,$A35,Data!$C:$C,CJ$1,Data!$D:$D,CJ$2)+COUNTIFS(Data!$J:$J,$A35,Data!$C:$C,CJ$1,Data!$D:$D,CJ$2)</f>
        <v>0</v>
      </c>
      <c r="CK35" s="5">
        <f>COUNTIFS(Data!$I:$I,$A35,Data!$C:$C,CK$1,Data!$D:$D,CK$2)+COUNTIFS(Data!$J:$J,$A35,Data!$C:$C,CK$1,Data!$D:$D,CK$2)</f>
        <v>1</v>
      </c>
      <c r="CL35" s="5">
        <f>COUNTIFS(Data!$I:$I,$A35,Data!$C:$C,CL$1,Data!$D:$D,CL$2)+COUNTIFS(Data!$J:$J,$A35,Data!$C:$C,CL$1,Data!$D:$D,CL$2)</f>
        <v>0</v>
      </c>
      <c r="CM35" s="5">
        <f>COUNTIFS(Data!$I:$I,$A35,Data!$C:$C,CM$1,Data!$D:$D,CM$2)+COUNTIFS(Data!$J:$J,$A35,Data!$C:$C,CM$1,Data!$D:$D,CM$2)</f>
        <v>0</v>
      </c>
      <c r="CN35" s="5">
        <f>COUNTIFS(Data!$I:$I,$A35,Data!$C:$C,CN$1,Data!$D:$D,CN$2)+COUNTIFS(Data!$J:$J,$A35,Data!$C:$C,CN$1,Data!$D:$D,CN$2)</f>
        <v>0</v>
      </c>
      <c r="CO35" s="5">
        <f>COUNTIFS(Data!$I:$I,$A35,Data!$C:$C,CO$1,Data!$D:$D,CO$2)+COUNTIFS(Data!$J:$J,$A35,Data!$C:$C,CO$1,Data!$D:$D,CO$2)</f>
        <v>0</v>
      </c>
      <c r="CP35" s="5">
        <f>COUNTIFS(Data!$I:$I,$A35,Data!$C:$C,CP$1,Data!$D:$D,CP$2)+COUNTIFS(Data!$J:$J,$A35,Data!$C:$C,CP$1,Data!$D:$D,CP$2)</f>
        <v>0</v>
      </c>
      <c r="CQ35" s="5">
        <f>COUNTIFS(Data!$I:$I,$A35,Data!$C:$C,CQ$1,Data!$D:$D,CQ$2)+COUNTIFS(Data!$J:$J,$A35,Data!$C:$C,CQ$1,Data!$D:$D,CQ$2)</f>
        <v>0</v>
      </c>
      <c r="CR35" s="5">
        <f>COUNTIFS(Data!$I:$I,$A35,Data!$C:$C,CR$1,Data!$D:$D,CR$2)+COUNTIFS(Data!$J:$J,$A35,Data!$C:$C,CR$1,Data!$D:$D,CR$2)</f>
        <v>0</v>
      </c>
      <c r="CS35" s="5">
        <f>COUNTIFS(Data!$I:$I,$A35,Data!$C:$C,CS$1,Data!$D:$D,CS$2)+COUNTIFS(Data!$J:$J,$A35,Data!$C:$C,CS$1,Data!$D:$D,CS$2)</f>
        <v>0</v>
      </c>
      <c r="CT35" s="5">
        <f>COUNTIFS(Data!$I:$I,$A35,Data!$C:$C,CT$1,Data!$D:$D,CT$2)+COUNTIFS(Data!$J:$J,$A35,Data!$C:$C,CT$1,Data!$D:$D,CT$2)</f>
        <v>0</v>
      </c>
      <c r="CU35" s="5">
        <f>COUNTIFS(Data!$I:$I,$A35,Data!$C:$C,CU$1,Data!$D:$D,CU$2)+COUNTIFS(Data!$J:$J,$A35,Data!$C:$C,CU$1,Data!$D:$D,CU$2)</f>
        <v>0</v>
      </c>
      <c r="CV35" s="5">
        <f>COUNTIFS(Data!$I:$I,$A35,Data!$C:$C,CV$1,Data!$D:$D,CV$2)+COUNTIFS(Data!$J:$J,$A35,Data!$C:$C,CV$1,Data!$D:$D,CV$2)</f>
        <v>0</v>
      </c>
      <c r="CW35" s="5">
        <f t="shared" ref="CW35:CX35" si="34">SUMIF($B$2:$CV$2,CW$2, $B35:$CV35)</f>
        <v>10</v>
      </c>
      <c r="CX35" s="5">
        <f t="shared" si="34"/>
        <v>10</v>
      </c>
      <c r="CY35" s="5">
        <f t="shared" si="3"/>
        <v>22</v>
      </c>
    </row>
    <row r="36">
      <c r="A36" s="5" t="str">
        <f>Countries!A34</f>
        <v>GEO</v>
      </c>
      <c r="B36" s="5">
        <f>COUNTIFS(Data!$I:$I,$A36,Data!$C:$C,B$1,Data!$D:$D,B$2)+COUNTIFS(Data!$J:$J,$A36,Data!$C:$C,B$1,Data!$D:$D,B$2)</f>
        <v>0</v>
      </c>
      <c r="C36" s="5">
        <f>COUNTIFS(Data!$I:$I,$A36,Data!$C:$C,C$1,Data!$D:$D,C$2)+COUNTIFS(Data!$J:$J,$A36,Data!$C:$C,C$1,Data!$D:$D,C$2)</f>
        <v>0</v>
      </c>
      <c r="D36" s="5">
        <f>COUNTIFS(Data!$I:$I,$A36,Data!$C:$C,D$1,Data!$D:$D,D$2)+COUNTIFS(Data!$J:$J,$A36,Data!$C:$C,D$1,Data!$D:$D,D$2)</f>
        <v>0</v>
      </c>
      <c r="E36" s="5">
        <f>COUNTIFS(Data!$I:$I,$A36,Data!$C:$C,E$1,Data!$D:$D,E$2)+COUNTIFS(Data!$J:$J,$A36,Data!$C:$C,E$1,Data!$D:$D,E$2)</f>
        <v>0</v>
      </c>
      <c r="F36" s="5">
        <f>COUNTIFS(Data!$I:$I,$A36,Data!$C:$C,F$1,Data!$D:$D,F$2)+COUNTIFS(Data!$J:$J,$A36,Data!$C:$C,F$1,Data!$D:$D,F$2)</f>
        <v>0</v>
      </c>
      <c r="G36" s="5">
        <f>COUNTIFS(Data!$I:$I,$A36,Data!$C:$C,G$1,Data!$D:$D,G$2)+COUNTIFS(Data!$J:$J,$A36,Data!$C:$C,G$1,Data!$D:$D,G$2)</f>
        <v>0</v>
      </c>
      <c r="H36" s="5">
        <f>COUNTIFS(Data!$I:$I,$A36,Data!$C:$C,H$1,Data!$D:$D,H$2)+COUNTIFS(Data!$J:$J,$A36,Data!$C:$C,H$1,Data!$D:$D,H$2)</f>
        <v>0</v>
      </c>
      <c r="I36" s="5">
        <f>COUNTIFS(Data!$I:$I,$A36,Data!$C:$C,I$1,Data!$D:$D,I$2)+COUNTIFS(Data!$J:$J,$A36,Data!$C:$C,I$1,Data!$D:$D,I$2)</f>
        <v>0</v>
      </c>
      <c r="J36" s="5">
        <f>COUNTIFS(Data!$I:$I,$A36,Data!$C:$C,J$1,Data!$D:$D,J$2)+COUNTIFS(Data!$J:$J,$A36,Data!$C:$C,J$1,Data!$D:$D,J$2)</f>
        <v>0</v>
      </c>
      <c r="K36" s="5">
        <f>COUNTIFS(Data!$I:$I,$A36,Data!$C:$C,K$1,Data!$D:$D,K$2)+COUNTIFS(Data!$J:$J,$A36,Data!$C:$C,K$1,Data!$D:$D,K$2)</f>
        <v>0</v>
      </c>
      <c r="L36" s="5">
        <f>COUNTIFS(Data!$I:$I,$A36,Data!$C:$C,L$1,Data!$D:$D,L$2)+COUNTIFS(Data!$J:$J,$A36,Data!$C:$C,L$1,Data!$D:$D,L$2)</f>
        <v>0</v>
      </c>
      <c r="M36" s="5">
        <f>COUNTIFS(Data!$I:$I,$A36,Data!$C:$C,M$1,Data!$D:$D,M$2)+COUNTIFS(Data!$J:$J,$A36,Data!$C:$C,M$1,Data!$D:$D,M$2)</f>
        <v>0</v>
      </c>
      <c r="N36" s="5">
        <f>COUNTIFS(Data!$I:$I,$A36,Data!$C:$C,N$1,Data!$D:$D,N$2)+COUNTIFS(Data!$J:$J,$A36,Data!$C:$C,N$1,Data!$D:$D,N$2)</f>
        <v>0</v>
      </c>
      <c r="O36" s="5">
        <f>COUNTIFS(Data!$I:$I,$A36,Data!$C:$C,O$1,Data!$D:$D,O$2)+COUNTIFS(Data!$J:$J,$A36,Data!$C:$C,O$1,Data!$D:$D,O$2)</f>
        <v>0</v>
      </c>
      <c r="P36" s="5">
        <f>COUNTIFS(Data!$I:$I,$A36,Data!$C:$C,P$1,Data!$D:$D,P$2)+COUNTIFS(Data!$J:$J,$A36,Data!$C:$C,P$1,Data!$D:$D,P$2)</f>
        <v>0</v>
      </c>
      <c r="Q36" s="5">
        <f>COUNTIFS(Data!$I:$I,$A36,Data!$C:$C,Q$1,Data!$D:$D,Q$2)+COUNTIFS(Data!$J:$J,$A36,Data!$C:$C,Q$1,Data!$D:$D,Q$2)</f>
        <v>0</v>
      </c>
      <c r="R36" s="5">
        <f>COUNTIFS(Data!$I:$I,$A36,Data!$C:$C,R$1,Data!$D:$D,R$2)+COUNTIFS(Data!$J:$J,$A36,Data!$C:$C,R$1,Data!$D:$D,R$2)</f>
        <v>0</v>
      </c>
      <c r="S36" s="5">
        <f>COUNTIFS(Data!$I:$I,$A36,Data!$C:$C,S$1,Data!$D:$D,S$2)+COUNTIFS(Data!$J:$J,$A36,Data!$C:$C,S$1,Data!$D:$D,S$2)</f>
        <v>0</v>
      </c>
      <c r="T36" s="5">
        <f>COUNTIFS(Data!$I:$I,$A36,Data!$C:$C,T$1,Data!$D:$D,T$2)+COUNTIFS(Data!$J:$J,$A36,Data!$C:$C,T$1,Data!$D:$D,T$2)</f>
        <v>0</v>
      </c>
      <c r="U36" s="5">
        <f>COUNTIFS(Data!$I:$I,$A36,Data!$C:$C,U$1,Data!$D:$D,U$2)+COUNTIFS(Data!$J:$J,$A36,Data!$C:$C,U$1,Data!$D:$D,U$2)</f>
        <v>0</v>
      </c>
      <c r="V36" s="5">
        <f>COUNTIFS(Data!$I:$I,$A36,Data!$C:$C,V$1,Data!$D:$D,V$2)+COUNTIFS(Data!$J:$J,$A36,Data!$C:$C,V$1,Data!$D:$D,V$2)</f>
        <v>0</v>
      </c>
      <c r="W36" s="5">
        <f>COUNTIFS(Data!$I:$I,$A36,Data!$C:$C,W$1,Data!$D:$D,W$2)+COUNTIFS(Data!$J:$J,$A36,Data!$C:$C,W$1,Data!$D:$D,W$2)</f>
        <v>0</v>
      </c>
      <c r="X36" s="5">
        <f>COUNTIFS(Data!$I:$I,$A36,Data!$C:$C,X$1,Data!$D:$D,X$2)+COUNTIFS(Data!$J:$J,$A36,Data!$C:$C,X$1,Data!$D:$D,X$2)</f>
        <v>0</v>
      </c>
      <c r="Y36" s="5">
        <f>COUNTIFS(Data!$I:$I,$A36,Data!$C:$C,Y$1,Data!$D:$D,Y$2)+COUNTIFS(Data!$J:$J,$A36,Data!$C:$C,Y$1,Data!$D:$D,Y$2)</f>
        <v>0</v>
      </c>
      <c r="Z36" s="5">
        <f>COUNTIFS(Data!$I:$I,$A36,Data!$C:$C,Z$1,Data!$D:$D,Z$2)+COUNTIFS(Data!$J:$J,$A36,Data!$C:$C,Z$1,Data!$D:$D,Z$2)</f>
        <v>0</v>
      </c>
      <c r="AA36" s="5">
        <f>COUNTIFS(Data!$I:$I,$A36,Data!$C:$C,AA$1,Data!$D:$D,AA$2)+COUNTIFS(Data!$J:$J,$A36,Data!$C:$C,AA$1,Data!$D:$D,AA$2)</f>
        <v>0</v>
      </c>
      <c r="AB36" s="5">
        <f>COUNTIFS(Data!$I:$I,$A36,Data!$C:$C,AB$1,Data!$D:$D,AB$2)+COUNTIFS(Data!$J:$J,$A36,Data!$C:$C,AB$1,Data!$D:$D,AB$2)</f>
        <v>0</v>
      </c>
      <c r="AC36" s="5">
        <f>COUNTIFS(Data!$I:$I,$A36,Data!$C:$C,AC$1,Data!$D:$D,AC$2)+COUNTIFS(Data!$J:$J,$A36,Data!$C:$C,AC$1,Data!$D:$D,AC$2)</f>
        <v>0</v>
      </c>
      <c r="AD36" s="5">
        <f>COUNTIFS(Data!$I:$I,$A36,Data!$C:$C,AD$1,Data!$D:$D,AD$2)+COUNTIFS(Data!$J:$J,$A36,Data!$C:$C,AD$1,Data!$D:$D,AD$2)</f>
        <v>0</v>
      </c>
      <c r="AE36" s="5">
        <f>COUNTIFS(Data!$I:$I,$A36,Data!$C:$C,AE$1,Data!$D:$D,AE$2)+COUNTIFS(Data!$J:$J,$A36,Data!$C:$C,AE$1,Data!$D:$D,AE$2)</f>
        <v>0</v>
      </c>
      <c r="AF36" s="5">
        <f>COUNTIFS(Data!$I:$I,$A36,Data!$C:$C,AF$1,Data!$D:$D,AF$2)+COUNTIFS(Data!$J:$J,$A36,Data!$C:$C,AF$1,Data!$D:$D,AF$2)</f>
        <v>0</v>
      </c>
      <c r="AG36" s="5">
        <f>COUNTIFS(Data!$I:$I,$A36,Data!$C:$C,AG$1,Data!$D:$D,AG$2)+COUNTIFS(Data!$J:$J,$A36,Data!$C:$C,AG$1,Data!$D:$D,AG$2)</f>
        <v>0</v>
      </c>
      <c r="AH36" s="5">
        <f>COUNTIFS(Data!$I:$I,$A36,Data!$C:$C,AH$1,Data!$D:$D,AH$2)+COUNTIFS(Data!$J:$J,$A36,Data!$C:$C,AH$1,Data!$D:$D,AH$2)</f>
        <v>0</v>
      </c>
      <c r="AI36" s="5">
        <f>COUNTIFS(Data!$I:$I,$A36,Data!$C:$C,AI$1,Data!$D:$D,AI$2)+COUNTIFS(Data!$J:$J,$A36,Data!$C:$C,AI$1,Data!$D:$D,AI$2)</f>
        <v>0</v>
      </c>
      <c r="AJ36" s="5">
        <f>COUNTIFS(Data!$I:$I,$A36,Data!$C:$C,AJ$1,Data!$D:$D,AJ$2)+COUNTIFS(Data!$J:$J,$A36,Data!$C:$C,AJ$1,Data!$D:$D,AJ$2)</f>
        <v>0</v>
      </c>
      <c r="AK36" s="5">
        <f>COUNTIFS(Data!$I:$I,$A36,Data!$C:$C,AK$1,Data!$D:$D,AK$2)+COUNTIFS(Data!$J:$J,$A36,Data!$C:$C,AK$1,Data!$D:$D,AK$2)</f>
        <v>0</v>
      </c>
      <c r="AL36" s="5">
        <f>COUNTIFS(Data!$I:$I,$A36,Data!$C:$C,AL$1,Data!$D:$D,AL$2)+COUNTIFS(Data!$J:$J,$A36,Data!$C:$C,AL$1,Data!$D:$D,AL$2)</f>
        <v>0</v>
      </c>
      <c r="AM36" s="5">
        <f>COUNTIFS(Data!$I:$I,$A36,Data!$C:$C,AM$1,Data!$D:$D,AM$2)+COUNTIFS(Data!$J:$J,$A36,Data!$C:$C,AM$1,Data!$D:$D,AM$2)</f>
        <v>0</v>
      </c>
      <c r="AN36" s="5">
        <f>COUNTIFS(Data!$I:$I,$A36,Data!$C:$C,AN$1,Data!$D:$D,AN$2)+COUNTIFS(Data!$J:$J,$A36,Data!$C:$C,AN$1,Data!$D:$D,AN$2)</f>
        <v>0</v>
      </c>
      <c r="AO36" s="5">
        <f>COUNTIFS(Data!$I:$I,$A36,Data!$C:$C,AO$1,Data!$D:$D,AO$2)+COUNTIFS(Data!$J:$J,$A36,Data!$C:$C,AO$1,Data!$D:$D,AO$2)</f>
        <v>0</v>
      </c>
      <c r="AP36" s="5">
        <f>COUNTIFS(Data!$I:$I,$A36,Data!$C:$C,AP$1,Data!$D:$D,AP$2)+COUNTIFS(Data!$J:$J,$A36,Data!$C:$C,AP$1,Data!$D:$D,AP$2)</f>
        <v>0</v>
      </c>
      <c r="AQ36" s="5">
        <f>COUNTIFS(Data!$I:$I,$A36,Data!$C:$C,AQ$1,Data!$D:$D,AQ$2)+COUNTIFS(Data!$J:$J,$A36,Data!$C:$C,AQ$1,Data!$D:$D,AQ$2)</f>
        <v>0</v>
      </c>
      <c r="AR36" s="5">
        <f>COUNTIFS(Data!$I:$I,$A36,Data!$C:$C,AR$1,Data!$D:$D,AR$2)+COUNTIFS(Data!$J:$J,$A36,Data!$C:$C,AR$1,Data!$D:$D,AR$2)</f>
        <v>0</v>
      </c>
      <c r="AS36" s="5">
        <f>COUNTIFS(Data!$I:$I,$A36,Data!$C:$C,AS$1,Data!$D:$D,AS$2)+COUNTIFS(Data!$J:$J,$A36,Data!$C:$C,AS$1,Data!$D:$D,AS$2)</f>
        <v>0</v>
      </c>
      <c r="AT36" s="5">
        <f>COUNTIFS(Data!$I:$I,$A36,Data!$C:$C,AT$1,Data!$D:$D,AT$2)+COUNTIFS(Data!$J:$J,$A36,Data!$C:$C,AT$1,Data!$D:$D,AT$2)</f>
        <v>0</v>
      </c>
      <c r="AU36" s="5">
        <f>COUNTIFS(Data!$I:$I,$A36,Data!$C:$C,AU$1,Data!$D:$D,AU$2)+COUNTIFS(Data!$J:$J,$A36,Data!$C:$C,AU$1,Data!$D:$D,AU$2)</f>
        <v>0</v>
      </c>
      <c r="AV36" s="5">
        <f>COUNTIFS(Data!$I:$I,$A36,Data!$C:$C,AV$1,Data!$D:$D,AV$2)+COUNTIFS(Data!$J:$J,$A36,Data!$C:$C,AV$1,Data!$D:$D,AV$2)</f>
        <v>0</v>
      </c>
      <c r="AW36" s="5">
        <f>COUNTIFS(Data!$I:$I,$A36,Data!$C:$C,AW$1,Data!$D:$D,AW$2)+COUNTIFS(Data!$J:$J,$A36,Data!$C:$C,AW$1,Data!$D:$D,AW$2)</f>
        <v>0</v>
      </c>
      <c r="AX36" s="5">
        <f>COUNTIFS(Data!$I:$I,$A36,Data!$C:$C,AX$1,Data!$D:$D,AX$2)+COUNTIFS(Data!$J:$J,$A36,Data!$C:$C,AX$1,Data!$D:$D,AX$2)</f>
        <v>0</v>
      </c>
      <c r="AY36" s="5">
        <f>COUNTIFS(Data!$I:$I,$A36,Data!$C:$C,AY$1,Data!$D:$D,AY$2)+COUNTIFS(Data!$J:$J,$A36,Data!$C:$C,AY$1,Data!$D:$D,AY$2)</f>
        <v>0</v>
      </c>
      <c r="AZ36" s="5">
        <f>COUNTIFS(Data!$I:$I,$A36,Data!$C:$C,AZ$1,Data!$D:$D,AZ$2)+COUNTIFS(Data!$J:$J,$A36,Data!$C:$C,AZ$1,Data!$D:$D,AZ$2)</f>
        <v>0</v>
      </c>
      <c r="BA36" s="5">
        <f>COUNTIFS(Data!$I:$I,$A36,Data!$C:$C,BA$1,Data!$D:$D,BA$2)+COUNTIFS(Data!$J:$J,$A36,Data!$C:$C,BA$1,Data!$D:$D,BA$2)</f>
        <v>0</v>
      </c>
      <c r="BB36" s="5">
        <f>COUNTIFS(Data!$I:$I,$A36,Data!$C:$C,BB$1,Data!$D:$D,BB$2)+COUNTIFS(Data!$J:$J,$A36,Data!$C:$C,BB$1,Data!$D:$D,BB$2)</f>
        <v>0</v>
      </c>
      <c r="BC36" s="5">
        <f>COUNTIFS(Data!$I:$I,$A36,Data!$C:$C,BC$1,Data!$D:$D,BC$2)+COUNTIFS(Data!$J:$J,$A36,Data!$C:$C,BC$1,Data!$D:$D,BC$2)</f>
        <v>0</v>
      </c>
      <c r="BD36" s="5">
        <f>COUNTIFS(Data!$I:$I,$A36,Data!$C:$C,BD$1,Data!$D:$D,BD$2)+COUNTIFS(Data!$J:$J,$A36,Data!$C:$C,BD$1,Data!$D:$D,BD$2)</f>
        <v>0</v>
      </c>
      <c r="BE36" s="5">
        <f>COUNTIFS(Data!$I:$I,$A36,Data!$C:$C,BE$1,Data!$D:$D,BE$2)+COUNTIFS(Data!$J:$J,$A36,Data!$C:$C,BE$1,Data!$D:$D,BE$2)</f>
        <v>0</v>
      </c>
      <c r="BF36" s="5">
        <f>COUNTIFS(Data!$I:$I,$A36,Data!$C:$C,BF$1,Data!$D:$D,BF$2)+COUNTIFS(Data!$J:$J,$A36,Data!$C:$C,BF$1,Data!$D:$D,BF$2)</f>
        <v>0</v>
      </c>
      <c r="BG36" s="5">
        <f>COUNTIFS(Data!$I:$I,$A36,Data!$C:$C,BG$1,Data!$D:$D,BG$2)+COUNTIFS(Data!$J:$J,$A36,Data!$C:$C,BG$1,Data!$D:$D,BG$2)</f>
        <v>0</v>
      </c>
      <c r="BH36" s="5">
        <f>COUNTIFS(Data!$I:$I,$A36,Data!$C:$C,BH$1,Data!$D:$D,BH$2)+COUNTIFS(Data!$J:$J,$A36,Data!$C:$C,BH$1,Data!$D:$D,BH$2)</f>
        <v>0</v>
      </c>
      <c r="BI36" s="5">
        <f>COUNTIFS(Data!$I:$I,$A36,Data!$C:$C,BI$1,Data!$D:$D,BI$2)+COUNTIFS(Data!$J:$J,$A36,Data!$C:$C,BI$1,Data!$D:$D,BI$2)</f>
        <v>0</v>
      </c>
      <c r="BJ36" s="5">
        <f>COUNTIFS(Data!$I:$I,$A36,Data!$C:$C,BJ$1,Data!$D:$D,BJ$2)+COUNTIFS(Data!$J:$J,$A36,Data!$C:$C,BJ$1,Data!$D:$D,BJ$2)</f>
        <v>0</v>
      </c>
      <c r="BK36" s="5">
        <f>COUNTIFS(Data!$I:$I,$A36,Data!$C:$C,BK$1,Data!$D:$D,BK$2)+COUNTIFS(Data!$J:$J,$A36,Data!$C:$C,BK$1,Data!$D:$D,BK$2)</f>
        <v>0</v>
      </c>
      <c r="BL36" s="5">
        <f>COUNTIFS(Data!$I:$I,$A36,Data!$C:$C,BL$1,Data!$D:$D,BL$2)+COUNTIFS(Data!$J:$J,$A36,Data!$C:$C,BL$1,Data!$D:$D,BL$2)</f>
        <v>0</v>
      </c>
      <c r="BM36" s="5">
        <f>COUNTIFS(Data!$I:$I,$A36,Data!$C:$C,BM$1,Data!$D:$D,BM$2)+COUNTIFS(Data!$J:$J,$A36,Data!$C:$C,BM$1,Data!$D:$D,BM$2)</f>
        <v>0</v>
      </c>
      <c r="BN36" s="5">
        <f>COUNTIFS(Data!$I:$I,$A36,Data!$C:$C,BN$1,Data!$D:$D,BN$2)+COUNTIFS(Data!$J:$J,$A36,Data!$C:$C,BN$1,Data!$D:$D,BN$2)</f>
        <v>0</v>
      </c>
      <c r="BO36" s="5">
        <f>COUNTIFS(Data!$I:$I,$A36,Data!$C:$C,BO$1,Data!$D:$D,BO$2)+COUNTIFS(Data!$J:$J,$A36,Data!$C:$C,BO$1,Data!$D:$D,BO$2)</f>
        <v>0</v>
      </c>
      <c r="BP36" s="5">
        <f>COUNTIFS(Data!$I:$I,$A36,Data!$C:$C,BP$1,Data!$D:$D,BP$2)+COUNTIFS(Data!$J:$J,$A36,Data!$C:$C,BP$1,Data!$D:$D,BP$2)</f>
        <v>0</v>
      </c>
      <c r="BQ36" s="5">
        <f>COUNTIFS(Data!$I:$I,$A36,Data!$C:$C,BQ$1,Data!$D:$D,BQ$2)+COUNTIFS(Data!$J:$J,$A36,Data!$C:$C,BQ$1,Data!$D:$D,BQ$2)</f>
        <v>0</v>
      </c>
      <c r="BR36" s="5">
        <f>COUNTIFS(Data!$I:$I,$A36,Data!$C:$C,BR$1,Data!$D:$D,BR$2)+COUNTIFS(Data!$J:$J,$A36,Data!$C:$C,BR$1,Data!$D:$D,BR$2)</f>
        <v>0</v>
      </c>
      <c r="BS36" s="5">
        <f>COUNTIFS(Data!$I:$I,$A36,Data!$C:$C,BS$1,Data!$D:$D,BS$2)+COUNTIFS(Data!$J:$J,$A36,Data!$C:$C,BS$1,Data!$D:$D,BS$2)</f>
        <v>0</v>
      </c>
      <c r="BT36" s="5">
        <f>COUNTIFS(Data!$I:$I,$A36,Data!$C:$C,BT$1,Data!$D:$D,BT$2)+COUNTIFS(Data!$J:$J,$A36,Data!$C:$C,BT$1,Data!$D:$D,BT$2)</f>
        <v>0</v>
      </c>
      <c r="BU36" s="5">
        <f>COUNTIFS(Data!$I:$I,$A36,Data!$C:$C,BU$1,Data!$D:$D,BU$2)+COUNTIFS(Data!$J:$J,$A36,Data!$C:$C,BU$1,Data!$D:$D,BU$2)</f>
        <v>0</v>
      </c>
      <c r="BV36" s="5">
        <f>COUNTIFS(Data!$I:$I,$A36,Data!$C:$C,BV$1,Data!$D:$D,BV$2)+COUNTIFS(Data!$J:$J,$A36,Data!$C:$C,BV$1,Data!$D:$D,BV$2)</f>
        <v>0</v>
      </c>
      <c r="BW36" s="5">
        <f>COUNTIFS(Data!$I:$I,$A36,Data!$C:$C,BW$1,Data!$D:$D,BW$2)+COUNTIFS(Data!$J:$J,$A36,Data!$C:$C,BW$1,Data!$D:$D,BW$2)</f>
        <v>0</v>
      </c>
      <c r="BX36" s="5">
        <f>COUNTIFS(Data!$I:$I,$A36,Data!$C:$C,BX$1,Data!$D:$D,BX$2)+COUNTIFS(Data!$J:$J,$A36,Data!$C:$C,BX$1,Data!$D:$D,BX$2)</f>
        <v>0</v>
      </c>
      <c r="BY36" s="5">
        <f>COUNTIFS(Data!$I:$I,$A36,Data!$C:$C,BY$1,Data!$D:$D,BY$2)+COUNTIFS(Data!$J:$J,$A36,Data!$C:$C,BY$1,Data!$D:$D,BY$2)</f>
        <v>0</v>
      </c>
      <c r="BZ36" s="5">
        <f>COUNTIFS(Data!$I:$I,$A36,Data!$C:$C,BZ$1,Data!$D:$D,BZ$2)+COUNTIFS(Data!$J:$J,$A36,Data!$C:$C,BZ$1,Data!$D:$D,BZ$2)</f>
        <v>0</v>
      </c>
      <c r="CA36" s="5">
        <f>COUNTIFS(Data!$I:$I,$A36,Data!$C:$C,CA$1,Data!$D:$D,CA$2)+COUNTIFS(Data!$J:$J,$A36,Data!$C:$C,CA$1,Data!$D:$D,CA$2)</f>
        <v>0</v>
      </c>
      <c r="CB36" s="5">
        <f>COUNTIFS(Data!$I:$I,$A36,Data!$C:$C,CB$1,Data!$D:$D,CB$2)+COUNTIFS(Data!$J:$J,$A36,Data!$C:$C,CB$1,Data!$D:$D,CB$2)</f>
        <v>0</v>
      </c>
      <c r="CC36" s="5">
        <f>COUNTIFS(Data!$I:$I,$A36,Data!$C:$C,CC$1,Data!$D:$D,CC$2)+COUNTIFS(Data!$J:$J,$A36,Data!$C:$C,CC$1,Data!$D:$D,CC$2)</f>
        <v>0</v>
      </c>
      <c r="CD36" s="5">
        <f>COUNTIFS(Data!$I:$I,$A36,Data!$C:$C,CD$1,Data!$D:$D,CD$2)+COUNTIFS(Data!$J:$J,$A36,Data!$C:$C,CD$1,Data!$D:$D,CD$2)</f>
        <v>0</v>
      </c>
      <c r="CE36" s="5">
        <f>COUNTIFS(Data!$I:$I,$A36,Data!$C:$C,CE$1,Data!$D:$D,CE$2)+COUNTIFS(Data!$J:$J,$A36,Data!$C:$C,CE$1,Data!$D:$D,CE$2)</f>
        <v>0</v>
      </c>
      <c r="CF36" s="5">
        <f>COUNTIFS(Data!$I:$I,$A36,Data!$C:$C,CF$1,Data!$D:$D,CF$2)+COUNTIFS(Data!$J:$J,$A36,Data!$C:$C,CF$1,Data!$D:$D,CF$2)</f>
        <v>0</v>
      </c>
      <c r="CG36" s="5">
        <f>COUNTIFS(Data!$I:$I,$A36,Data!$C:$C,CG$1,Data!$D:$D,CG$2)+COUNTIFS(Data!$J:$J,$A36,Data!$C:$C,CG$1,Data!$D:$D,CG$2)</f>
        <v>0</v>
      </c>
      <c r="CH36" s="5">
        <f>COUNTIFS(Data!$I:$I,$A36,Data!$C:$C,CH$1,Data!$D:$D,CH$2)+COUNTIFS(Data!$J:$J,$A36,Data!$C:$C,CH$1,Data!$D:$D,CH$2)</f>
        <v>0</v>
      </c>
      <c r="CI36" s="5">
        <f>COUNTIFS(Data!$I:$I,$A36,Data!$C:$C,CI$1,Data!$D:$D,CI$2)+COUNTIFS(Data!$J:$J,$A36,Data!$C:$C,CI$1,Data!$D:$D,CI$2)</f>
        <v>0</v>
      </c>
      <c r="CJ36" s="5">
        <f>COUNTIFS(Data!$I:$I,$A36,Data!$C:$C,CJ$1,Data!$D:$D,CJ$2)+COUNTIFS(Data!$J:$J,$A36,Data!$C:$C,CJ$1,Data!$D:$D,CJ$2)</f>
        <v>0</v>
      </c>
      <c r="CK36" s="5">
        <f>COUNTIFS(Data!$I:$I,$A36,Data!$C:$C,CK$1,Data!$D:$D,CK$2)+COUNTIFS(Data!$J:$J,$A36,Data!$C:$C,CK$1,Data!$D:$D,CK$2)</f>
        <v>0</v>
      </c>
      <c r="CL36" s="5">
        <f>COUNTIFS(Data!$I:$I,$A36,Data!$C:$C,CL$1,Data!$D:$D,CL$2)+COUNTIFS(Data!$J:$J,$A36,Data!$C:$C,CL$1,Data!$D:$D,CL$2)</f>
        <v>0</v>
      </c>
      <c r="CM36" s="5">
        <f>COUNTIFS(Data!$I:$I,$A36,Data!$C:$C,CM$1,Data!$D:$D,CM$2)+COUNTIFS(Data!$J:$J,$A36,Data!$C:$C,CM$1,Data!$D:$D,CM$2)</f>
        <v>0</v>
      </c>
      <c r="CN36" s="5">
        <f>COUNTIFS(Data!$I:$I,$A36,Data!$C:$C,CN$1,Data!$D:$D,CN$2)+COUNTIFS(Data!$J:$J,$A36,Data!$C:$C,CN$1,Data!$D:$D,CN$2)</f>
        <v>0</v>
      </c>
      <c r="CO36" s="5">
        <f>COUNTIFS(Data!$I:$I,$A36,Data!$C:$C,CO$1,Data!$D:$D,CO$2)+COUNTIFS(Data!$J:$J,$A36,Data!$C:$C,CO$1,Data!$D:$D,CO$2)</f>
        <v>0</v>
      </c>
      <c r="CP36" s="5">
        <f>COUNTIFS(Data!$I:$I,$A36,Data!$C:$C,CP$1,Data!$D:$D,CP$2)+COUNTIFS(Data!$J:$J,$A36,Data!$C:$C,CP$1,Data!$D:$D,CP$2)</f>
        <v>0</v>
      </c>
      <c r="CQ36" s="5">
        <f>COUNTIFS(Data!$I:$I,$A36,Data!$C:$C,CQ$1,Data!$D:$D,CQ$2)+COUNTIFS(Data!$J:$J,$A36,Data!$C:$C,CQ$1,Data!$D:$D,CQ$2)</f>
        <v>0</v>
      </c>
      <c r="CR36" s="5">
        <f>COUNTIFS(Data!$I:$I,$A36,Data!$C:$C,CR$1,Data!$D:$D,CR$2)+COUNTIFS(Data!$J:$J,$A36,Data!$C:$C,CR$1,Data!$D:$D,CR$2)</f>
        <v>0</v>
      </c>
      <c r="CS36" s="5">
        <f>COUNTIFS(Data!$I:$I,$A36,Data!$C:$C,CS$1,Data!$D:$D,CS$2)+COUNTIFS(Data!$J:$J,$A36,Data!$C:$C,CS$1,Data!$D:$D,CS$2)</f>
        <v>1</v>
      </c>
      <c r="CT36" s="5">
        <f>COUNTIFS(Data!$I:$I,$A36,Data!$C:$C,CT$1,Data!$D:$D,CT$2)+COUNTIFS(Data!$J:$J,$A36,Data!$C:$C,CT$1,Data!$D:$D,CT$2)</f>
        <v>0</v>
      </c>
      <c r="CU36" s="5">
        <f>COUNTIFS(Data!$I:$I,$A36,Data!$C:$C,CU$1,Data!$D:$D,CU$2)+COUNTIFS(Data!$J:$J,$A36,Data!$C:$C,CU$1,Data!$D:$D,CU$2)</f>
        <v>0</v>
      </c>
      <c r="CV36" s="5">
        <f>COUNTIFS(Data!$I:$I,$A36,Data!$C:$C,CV$1,Data!$D:$D,CV$2)+COUNTIFS(Data!$J:$J,$A36,Data!$C:$C,CV$1,Data!$D:$D,CV$2)</f>
        <v>0</v>
      </c>
      <c r="CW36" s="5">
        <f t="shared" ref="CW36:CX36" si="35">SUMIF($B$2:$CV$2,CW$2, $B36:$CV36)</f>
        <v>1</v>
      </c>
      <c r="CX36" s="5">
        <f t="shared" si="35"/>
        <v>0</v>
      </c>
      <c r="CY36" s="5">
        <f t="shared" si="3"/>
        <v>1</v>
      </c>
    </row>
    <row r="37">
      <c r="A37" s="5" t="str">
        <f>Countries!A35</f>
        <v>GER</v>
      </c>
      <c r="B37" s="5">
        <f>COUNTIFS(Data!$I:$I,$A37,Data!$C:$C,B$1,Data!$D:$D,B$2)+COUNTIFS(Data!$J:$J,$A37,Data!$C:$C,B$1,Data!$D:$D,B$2)</f>
        <v>0</v>
      </c>
      <c r="C37" s="5">
        <f>COUNTIFS(Data!$I:$I,$A37,Data!$C:$C,C$1,Data!$D:$D,C$2)+COUNTIFS(Data!$J:$J,$A37,Data!$C:$C,C$1,Data!$D:$D,C$2)</f>
        <v>0</v>
      </c>
      <c r="D37" s="5">
        <f>COUNTIFS(Data!$I:$I,$A37,Data!$C:$C,D$1,Data!$D:$D,D$2)+COUNTIFS(Data!$J:$J,$A37,Data!$C:$C,D$1,Data!$D:$D,D$2)</f>
        <v>0</v>
      </c>
      <c r="E37" s="5">
        <f>COUNTIFS(Data!$I:$I,$A37,Data!$C:$C,E$1,Data!$D:$D,E$2)+COUNTIFS(Data!$J:$J,$A37,Data!$C:$C,E$1,Data!$D:$D,E$2)</f>
        <v>0</v>
      </c>
      <c r="F37" s="5">
        <f>COUNTIFS(Data!$I:$I,$A37,Data!$C:$C,F$1,Data!$D:$D,F$2)+COUNTIFS(Data!$J:$J,$A37,Data!$C:$C,F$1,Data!$D:$D,F$2)</f>
        <v>1</v>
      </c>
      <c r="G37" s="5">
        <f>COUNTIFS(Data!$I:$I,$A37,Data!$C:$C,G$1,Data!$D:$D,G$2)+COUNTIFS(Data!$J:$J,$A37,Data!$C:$C,G$1,Data!$D:$D,G$2)</f>
        <v>0</v>
      </c>
      <c r="H37" s="5">
        <f>COUNTIFS(Data!$I:$I,$A37,Data!$C:$C,H$1,Data!$D:$D,H$2)+COUNTIFS(Data!$J:$J,$A37,Data!$C:$C,H$1,Data!$D:$D,H$2)</f>
        <v>0</v>
      </c>
      <c r="I37" s="5">
        <f>COUNTIFS(Data!$I:$I,$A37,Data!$C:$C,I$1,Data!$D:$D,I$2)+COUNTIFS(Data!$J:$J,$A37,Data!$C:$C,I$1,Data!$D:$D,I$2)</f>
        <v>0</v>
      </c>
      <c r="J37" s="5">
        <f>COUNTIFS(Data!$I:$I,$A37,Data!$C:$C,J$1,Data!$D:$D,J$2)+COUNTIFS(Data!$J:$J,$A37,Data!$C:$C,J$1,Data!$D:$D,J$2)</f>
        <v>0</v>
      </c>
      <c r="K37" s="5">
        <f>COUNTIFS(Data!$I:$I,$A37,Data!$C:$C,K$1,Data!$D:$D,K$2)+COUNTIFS(Data!$J:$J,$A37,Data!$C:$C,K$1,Data!$D:$D,K$2)</f>
        <v>0</v>
      </c>
      <c r="L37" s="5">
        <f>COUNTIFS(Data!$I:$I,$A37,Data!$C:$C,L$1,Data!$D:$D,L$2)+COUNTIFS(Data!$J:$J,$A37,Data!$C:$C,L$1,Data!$D:$D,L$2)</f>
        <v>0</v>
      </c>
      <c r="M37" s="5">
        <f>COUNTIFS(Data!$I:$I,$A37,Data!$C:$C,M$1,Data!$D:$D,M$2)+COUNTIFS(Data!$J:$J,$A37,Data!$C:$C,M$1,Data!$D:$D,M$2)</f>
        <v>0</v>
      </c>
      <c r="N37" s="5">
        <f>COUNTIFS(Data!$I:$I,$A37,Data!$C:$C,N$1,Data!$D:$D,N$2)+COUNTIFS(Data!$J:$J,$A37,Data!$C:$C,N$1,Data!$D:$D,N$2)</f>
        <v>0</v>
      </c>
      <c r="O37" s="5">
        <f>COUNTIFS(Data!$I:$I,$A37,Data!$C:$C,O$1,Data!$D:$D,O$2)+COUNTIFS(Data!$J:$J,$A37,Data!$C:$C,O$1,Data!$D:$D,O$2)</f>
        <v>0</v>
      </c>
      <c r="P37" s="5">
        <f>COUNTIFS(Data!$I:$I,$A37,Data!$C:$C,P$1,Data!$D:$D,P$2)+COUNTIFS(Data!$J:$J,$A37,Data!$C:$C,P$1,Data!$D:$D,P$2)</f>
        <v>0</v>
      </c>
      <c r="Q37" s="5">
        <f>COUNTIFS(Data!$I:$I,$A37,Data!$C:$C,Q$1,Data!$D:$D,Q$2)+COUNTIFS(Data!$J:$J,$A37,Data!$C:$C,Q$1,Data!$D:$D,Q$2)</f>
        <v>0</v>
      </c>
      <c r="R37" s="5">
        <f>COUNTIFS(Data!$I:$I,$A37,Data!$C:$C,R$1,Data!$D:$D,R$2)+COUNTIFS(Data!$J:$J,$A37,Data!$C:$C,R$1,Data!$D:$D,R$2)</f>
        <v>0</v>
      </c>
      <c r="S37" s="5">
        <f>COUNTIFS(Data!$I:$I,$A37,Data!$C:$C,S$1,Data!$D:$D,S$2)+COUNTIFS(Data!$J:$J,$A37,Data!$C:$C,S$1,Data!$D:$D,S$2)</f>
        <v>0</v>
      </c>
      <c r="T37" s="5">
        <f>COUNTIFS(Data!$I:$I,$A37,Data!$C:$C,T$1,Data!$D:$D,T$2)+COUNTIFS(Data!$J:$J,$A37,Data!$C:$C,T$1,Data!$D:$D,T$2)</f>
        <v>0</v>
      </c>
      <c r="U37" s="5">
        <f>COUNTIFS(Data!$I:$I,$A37,Data!$C:$C,U$1,Data!$D:$D,U$2)+COUNTIFS(Data!$J:$J,$A37,Data!$C:$C,U$1,Data!$D:$D,U$2)</f>
        <v>0</v>
      </c>
      <c r="V37" s="5">
        <f>COUNTIFS(Data!$I:$I,$A37,Data!$C:$C,V$1,Data!$D:$D,V$2)+COUNTIFS(Data!$J:$J,$A37,Data!$C:$C,V$1,Data!$D:$D,V$2)</f>
        <v>0</v>
      </c>
      <c r="W37" s="5">
        <f>COUNTIFS(Data!$I:$I,$A37,Data!$C:$C,W$1,Data!$D:$D,W$2)+COUNTIFS(Data!$J:$J,$A37,Data!$C:$C,W$1,Data!$D:$D,W$2)</f>
        <v>0</v>
      </c>
      <c r="X37" s="5">
        <f>COUNTIFS(Data!$I:$I,$A37,Data!$C:$C,X$1,Data!$D:$D,X$2)+COUNTIFS(Data!$J:$J,$A37,Data!$C:$C,X$1,Data!$D:$D,X$2)</f>
        <v>2</v>
      </c>
      <c r="Y37" s="5">
        <f>COUNTIFS(Data!$I:$I,$A37,Data!$C:$C,Y$1,Data!$D:$D,Y$2)+COUNTIFS(Data!$J:$J,$A37,Data!$C:$C,Y$1,Data!$D:$D,Y$2)</f>
        <v>1</v>
      </c>
      <c r="Z37" s="5">
        <f>COUNTIFS(Data!$I:$I,$A37,Data!$C:$C,Z$1,Data!$D:$D,Z$2)+COUNTIFS(Data!$J:$J,$A37,Data!$C:$C,Z$1,Data!$D:$D,Z$2)</f>
        <v>1</v>
      </c>
      <c r="AA37" s="5">
        <f>COUNTIFS(Data!$I:$I,$A37,Data!$C:$C,AA$1,Data!$D:$D,AA$2)+COUNTIFS(Data!$J:$J,$A37,Data!$C:$C,AA$1,Data!$D:$D,AA$2)</f>
        <v>0</v>
      </c>
      <c r="AB37" s="5">
        <f>COUNTIFS(Data!$I:$I,$A37,Data!$C:$C,AB$1,Data!$D:$D,AB$2)+COUNTIFS(Data!$J:$J,$A37,Data!$C:$C,AB$1,Data!$D:$D,AB$2)</f>
        <v>0</v>
      </c>
      <c r="AC37" s="5">
        <f>COUNTIFS(Data!$I:$I,$A37,Data!$C:$C,AC$1,Data!$D:$D,AC$2)+COUNTIFS(Data!$J:$J,$A37,Data!$C:$C,AC$1,Data!$D:$D,AC$2)</f>
        <v>0</v>
      </c>
      <c r="AD37" s="5">
        <f>COUNTIFS(Data!$I:$I,$A37,Data!$C:$C,AD$1,Data!$D:$D,AD$2)+COUNTIFS(Data!$J:$J,$A37,Data!$C:$C,AD$1,Data!$D:$D,AD$2)</f>
        <v>0</v>
      </c>
      <c r="AE37" s="5">
        <f>COUNTIFS(Data!$I:$I,$A37,Data!$C:$C,AE$1,Data!$D:$D,AE$2)+COUNTIFS(Data!$J:$J,$A37,Data!$C:$C,AE$1,Data!$D:$D,AE$2)</f>
        <v>0</v>
      </c>
      <c r="AF37" s="5">
        <f>COUNTIFS(Data!$I:$I,$A37,Data!$C:$C,AF$1,Data!$D:$D,AF$2)+COUNTIFS(Data!$J:$J,$A37,Data!$C:$C,AF$1,Data!$D:$D,AF$2)</f>
        <v>0</v>
      </c>
      <c r="AG37" s="5">
        <f>COUNTIFS(Data!$I:$I,$A37,Data!$C:$C,AG$1,Data!$D:$D,AG$2)+COUNTIFS(Data!$J:$J,$A37,Data!$C:$C,AG$1,Data!$D:$D,AG$2)</f>
        <v>0</v>
      </c>
      <c r="AH37" s="5">
        <f>COUNTIFS(Data!$I:$I,$A37,Data!$C:$C,AH$1,Data!$D:$D,AH$2)+COUNTIFS(Data!$J:$J,$A37,Data!$C:$C,AH$1,Data!$D:$D,AH$2)</f>
        <v>0</v>
      </c>
      <c r="AI37" s="5">
        <f>COUNTIFS(Data!$I:$I,$A37,Data!$C:$C,AI$1,Data!$D:$D,AI$2)+COUNTIFS(Data!$J:$J,$A37,Data!$C:$C,AI$1,Data!$D:$D,AI$2)</f>
        <v>0</v>
      </c>
      <c r="AJ37" s="5">
        <f>COUNTIFS(Data!$I:$I,$A37,Data!$C:$C,AJ$1,Data!$D:$D,AJ$2)+COUNTIFS(Data!$J:$J,$A37,Data!$C:$C,AJ$1,Data!$D:$D,AJ$2)</f>
        <v>0</v>
      </c>
      <c r="AK37" s="5">
        <f>COUNTIFS(Data!$I:$I,$A37,Data!$C:$C,AK$1,Data!$D:$D,AK$2)+COUNTIFS(Data!$J:$J,$A37,Data!$C:$C,AK$1,Data!$D:$D,AK$2)</f>
        <v>0</v>
      </c>
      <c r="AL37" s="5">
        <f>COUNTIFS(Data!$I:$I,$A37,Data!$C:$C,AL$1,Data!$D:$D,AL$2)+COUNTIFS(Data!$J:$J,$A37,Data!$C:$C,AL$1,Data!$D:$D,AL$2)</f>
        <v>1</v>
      </c>
      <c r="AM37" s="5">
        <f>COUNTIFS(Data!$I:$I,$A37,Data!$C:$C,AM$1,Data!$D:$D,AM$2)+COUNTIFS(Data!$J:$J,$A37,Data!$C:$C,AM$1,Data!$D:$D,AM$2)</f>
        <v>1</v>
      </c>
      <c r="AN37" s="5">
        <f>COUNTIFS(Data!$I:$I,$A37,Data!$C:$C,AN$1,Data!$D:$D,AN$2)+COUNTIFS(Data!$J:$J,$A37,Data!$C:$C,AN$1,Data!$D:$D,AN$2)</f>
        <v>0</v>
      </c>
      <c r="AO37" s="5">
        <f>COUNTIFS(Data!$I:$I,$A37,Data!$C:$C,AO$1,Data!$D:$D,AO$2)+COUNTIFS(Data!$J:$J,$A37,Data!$C:$C,AO$1,Data!$D:$D,AO$2)</f>
        <v>0</v>
      </c>
      <c r="AP37" s="5">
        <f>COUNTIFS(Data!$I:$I,$A37,Data!$C:$C,AP$1,Data!$D:$D,AP$2)+COUNTIFS(Data!$J:$J,$A37,Data!$C:$C,AP$1,Data!$D:$D,AP$2)</f>
        <v>0</v>
      </c>
      <c r="AQ37" s="5">
        <f>COUNTIFS(Data!$I:$I,$A37,Data!$C:$C,AQ$1,Data!$D:$D,AQ$2)+COUNTIFS(Data!$J:$J,$A37,Data!$C:$C,AQ$1,Data!$D:$D,AQ$2)</f>
        <v>0</v>
      </c>
      <c r="AR37" s="5">
        <f>COUNTIFS(Data!$I:$I,$A37,Data!$C:$C,AR$1,Data!$D:$D,AR$2)+COUNTIFS(Data!$J:$J,$A37,Data!$C:$C,AR$1,Data!$D:$D,AR$2)</f>
        <v>0</v>
      </c>
      <c r="AS37" s="5">
        <f>COUNTIFS(Data!$I:$I,$A37,Data!$C:$C,AS$1,Data!$D:$D,AS$2)+COUNTIFS(Data!$J:$J,$A37,Data!$C:$C,AS$1,Data!$D:$D,AS$2)</f>
        <v>0</v>
      </c>
      <c r="AT37" s="5">
        <f>COUNTIFS(Data!$I:$I,$A37,Data!$C:$C,AT$1,Data!$D:$D,AT$2)+COUNTIFS(Data!$J:$J,$A37,Data!$C:$C,AT$1,Data!$D:$D,AT$2)</f>
        <v>0</v>
      </c>
      <c r="AU37" s="5">
        <f>COUNTIFS(Data!$I:$I,$A37,Data!$C:$C,AU$1,Data!$D:$D,AU$2)+COUNTIFS(Data!$J:$J,$A37,Data!$C:$C,AU$1,Data!$D:$D,AU$2)</f>
        <v>0</v>
      </c>
      <c r="AV37" s="5">
        <f>COUNTIFS(Data!$I:$I,$A37,Data!$C:$C,AV$1,Data!$D:$D,AV$2)+COUNTIFS(Data!$J:$J,$A37,Data!$C:$C,AV$1,Data!$D:$D,AV$2)</f>
        <v>0</v>
      </c>
      <c r="AW37" s="5">
        <f>COUNTIFS(Data!$I:$I,$A37,Data!$C:$C,AW$1,Data!$D:$D,AW$2)+COUNTIFS(Data!$J:$J,$A37,Data!$C:$C,AW$1,Data!$D:$D,AW$2)</f>
        <v>0</v>
      </c>
      <c r="AX37" s="5">
        <f>COUNTIFS(Data!$I:$I,$A37,Data!$C:$C,AX$1,Data!$D:$D,AX$2)+COUNTIFS(Data!$J:$J,$A37,Data!$C:$C,AX$1,Data!$D:$D,AX$2)</f>
        <v>0</v>
      </c>
      <c r="AY37" s="5">
        <f>COUNTIFS(Data!$I:$I,$A37,Data!$C:$C,AY$1,Data!$D:$D,AY$2)+COUNTIFS(Data!$J:$J,$A37,Data!$C:$C,AY$1,Data!$D:$D,AY$2)</f>
        <v>0</v>
      </c>
      <c r="AZ37" s="5">
        <f>COUNTIFS(Data!$I:$I,$A37,Data!$C:$C,AZ$1,Data!$D:$D,AZ$2)+COUNTIFS(Data!$J:$J,$A37,Data!$C:$C,AZ$1,Data!$D:$D,AZ$2)</f>
        <v>1</v>
      </c>
      <c r="BA37" s="5">
        <f>COUNTIFS(Data!$I:$I,$A37,Data!$C:$C,BA$1,Data!$D:$D,BA$2)+COUNTIFS(Data!$J:$J,$A37,Data!$C:$C,BA$1,Data!$D:$D,BA$2)</f>
        <v>1</v>
      </c>
      <c r="BB37" s="5">
        <f>COUNTIFS(Data!$I:$I,$A37,Data!$C:$C,BB$1,Data!$D:$D,BB$2)+COUNTIFS(Data!$J:$J,$A37,Data!$C:$C,BB$1,Data!$D:$D,BB$2)</f>
        <v>0</v>
      </c>
      <c r="BC37" s="5">
        <f>COUNTIFS(Data!$I:$I,$A37,Data!$C:$C,BC$1,Data!$D:$D,BC$2)+COUNTIFS(Data!$J:$J,$A37,Data!$C:$C,BC$1,Data!$D:$D,BC$2)</f>
        <v>0</v>
      </c>
      <c r="BD37" s="5">
        <f>COUNTIFS(Data!$I:$I,$A37,Data!$C:$C,BD$1,Data!$D:$D,BD$2)+COUNTIFS(Data!$J:$J,$A37,Data!$C:$C,BD$1,Data!$D:$D,BD$2)</f>
        <v>0</v>
      </c>
      <c r="BE37" s="5">
        <f>COUNTIFS(Data!$I:$I,$A37,Data!$C:$C,BE$1,Data!$D:$D,BE$2)+COUNTIFS(Data!$J:$J,$A37,Data!$C:$C,BE$1,Data!$D:$D,BE$2)</f>
        <v>0</v>
      </c>
      <c r="BF37" s="5">
        <f>COUNTIFS(Data!$I:$I,$A37,Data!$C:$C,BF$1,Data!$D:$D,BF$2)+COUNTIFS(Data!$J:$J,$A37,Data!$C:$C,BF$1,Data!$D:$D,BF$2)</f>
        <v>0</v>
      </c>
      <c r="BG37" s="5">
        <f>COUNTIFS(Data!$I:$I,$A37,Data!$C:$C,BG$1,Data!$D:$D,BG$2)+COUNTIFS(Data!$J:$J,$A37,Data!$C:$C,BG$1,Data!$D:$D,BG$2)</f>
        <v>0</v>
      </c>
      <c r="BH37" s="5">
        <f>COUNTIFS(Data!$I:$I,$A37,Data!$C:$C,BH$1,Data!$D:$D,BH$2)+COUNTIFS(Data!$J:$J,$A37,Data!$C:$C,BH$1,Data!$D:$D,BH$2)</f>
        <v>0</v>
      </c>
      <c r="BI37" s="5">
        <f>COUNTIFS(Data!$I:$I,$A37,Data!$C:$C,BI$1,Data!$D:$D,BI$2)+COUNTIFS(Data!$J:$J,$A37,Data!$C:$C,BI$1,Data!$D:$D,BI$2)</f>
        <v>0</v>
      </c>
      <c r="BJ37" s="5">
        <f>COUNTIFS(Data!$I:$I,$A37,Data!$C:$C,BJ$1,Data!$D:$D,BJ$2)+COUNTIFS(Data!$J:$J,$A37,Data!$C:$C,BJ$1,Data!$D:$D,BJ$2)</f>
        <v>0</v>
      </c>
      <c r="BK37" s="5">
        <f>COUNTIFS(Data!$I:$I,$A37,Data!$C:$C,BK$1,Data!$D:$D,BK$2)+COUNTIFS(Data!$J:$J,$A37,Data!$C:$C,BK$1,Data!$D:$D,BK$2)</f>
        <v>0</v>
      </c>
      <c r="BL37" s="5">
        <f>COUNTIFS(Data!$I:$I,$A37,Data!$C:$C,BL$1,Data!$D:$D,BL$2)+COUNTIFS(Data!$J:$J,$A37,Data!$C:$C,BL$1,Data!$D:$D,BL$2)</f>
        <v>0</v>
      </c>
      <c r="BM37" s="5">
        <f>COUNTIFS(Data!$I:$I,$A37,Data!$C:$C,BM$1,Data!$D:$D,BM$2)+COUNTIFS(Data!$J:$J,$A37,Data!$C:$C,BM$1,Data!$D:$D,BM$2)</f>
        <v>1</v>
      </c>
      <c r="BN37" s="5">
        <f>COUNTIFS(Data!$I:$I,$A37,Data!$C:$C,BN$1,Data!$D:$D,BN$2)+COUNTIFS(Data!$J:$J,$A37,Data!$C:$C,BN$1,Data!$D:$D,BN$2)</f>
        <v>1</v>
      </c>
      <c r="BO37" s="5">
        <f>COUNTIFS(Data!$I:$I,$A37,Data!$C:$C,BO$1,Data!$D:$D,BO$2)+COUNTIFS(Data!$J:$J,$A37,Data!$C:$C,BO$1,Data!$D:$D,BO$2)</f>
        <v>0</v>
      </c>
      <c r="BP37" s="5">
        <f>COUNTIFS(Data!$I:$I,$A37,Data!$C:$C,BP$1,Data!$D:$D,BP$2)+COUNTIFS(Data!$J:$J,$A37,Data!$C:$C,BP$1,Data!$D:$D,BP$2)</f>
        <v>0</v>
      </c>
      <c r="BQ37" s="5">
        <f>COUNTIFS(Data!$I:$I,$A37,Data!$C:$C,BQ$1,Data!$D:$D,BQ$2)+COUNTIFS(Data!$J:$J,$A37,Data!$C:$C,BQ$1,Data!$D:$D,BQ$2)</f>
        <v>0</v>
      </c>
      <c r="BR37" s="5">
        <f>COUNTIFS(Data!$I:$I,$A37,Data!$C:$C,BR$1,Data!$D:$D,BR$2)+COUNTIFS(Data!$J:$J,$A37,Data!$C:$C,BR$1,Data!$D:$D,BR$2)</f>
        <v>0</v>
      </c>
      <c r="BS37" s="5">
        <f>COUNTIFS(Data!$I:$I,$A37,Data!$C:$C,BS$1,Data!$D:$D,BS$2)+COUNTIFS(Data!$J:$J,$A37,Data!$C:$C,BS$1,Data!$D:$D,BS$2)</f>
        <v>0</v>
      </c>
      <c r="BT37" s="5">
        <f>COUNTIFS(Data!$I:$I,$A37,Data!$C:$C,BT$1,Data!$D:$D,BT$2)+COUNTIFS(Data!$J:$J,$A37,Data!$C:$C,BT$1,Data!$D:$D,BT$2)</f>
        <v>0</v>
      </c>
      <c r="BU37" s="5">
        <f>COUNTIFS(Data!$I:$I,$A37,Data!$C:$C,BU$1,Data!$D:$D,BU$2)+COUNTIFS(Data!$J:$J,$A37,Data!$C:$C,BU$1,Data!$D:$D,BU$2)</f>
        <v>0</v>
      </c>
      <c r="BV37" s="5">
        <f>COUNTIFS(Data!$I:$I,$A37,Data!$C:$C,BV$1,Data!$D:$D,BV$2)+COUNTIFS(Data!$J:$J,$A37,Data!$C:$C,BV$1,Data!$D:$D,BV$2)</f>
        <v>0</v>
      </c>
      <c r="BW37" s="5">
        <f>COUNTIFS(Data!$I:$I,$A37,Data!$C:$C,BW$1,Data!$D:$D,BW$2)+COUNTIFS(Data!$J:$J,$A37,Data!$C:$C,BW$1,Data!$D:$D,BW$2)</f>
        <v>0</v>
      </c>
      <c r="BX37" s="5">
        <f>COUNTIFS(Data!$I:$I,$A37,Data!$C:$C,BX$1,Data!$D:$D,BX$2)+COUNTIFS(Data!$J:$J,$A37,Data!$C:$C,BX$1,Data!$D:$D,BX$2)</f>
        <v>0</v>
      </c>
      <c r="BY37" s="5">
        <f>COUNTIFS(Data!$I:$I,$A37,Data!$C:$C,BY$1,Data!$D:$D,BY$2)+COUNTIFS(Data!$J:$J,$A37,Data!$C:$C,BY$1,Data!$D:$D,BY$2)</f>
        <v>1</v>
      </c>
      <c r="BZ37" s="5">
        <f>COUNTIFS(Data!$I:$I,$A37,Data!$C:$C,BZ$1,Data!$D:$D,BZ$2)+COUNTIFS(Data!$J:$J,$A37,Data!$C:$C,BZ$1,Data!$D:$D,BZ$2)</f>
        <v>0</v>
      </c>
      <c r="CA37" s="5">
        <f>COUNTIFS(Data!$I:$I,$A37,Data!$C:$C,CA$1,Data!$D:$D,CA$2)+COUNTIFS(Data!$J:$J,$A37,Data!$C:$C,CA$1,Data!$D:$D,CA$2)</f>
        <v>1</v>
      </c>
      <c r="CB37" s="5">
        <f>COUNTIFS(Data!$I:$I,$A37,Data!$C:$C,CB$1,Data!$D:$D,CB$2)+COUNTIFS(Data!$J:$J,$A37,Data!$C:$C,CB$1,Data!$D:$D,CB$2)</f>
        <v>1</v>
      </c>
      <c r="CC37" s="5">
        <f>COUNTIFS(Data!$I:$I,$A37,Data!$C:$C,CC$1,Data!$D:$D,CC$2)+COUNTIFS(Data!$J:$J,$A37,Data!$C:$C,CC$1,Data!$D:$D,CC$2)</f>
        <v>0</v>
      </c>
      <c r="CD37" s="5">
        <f>COUNTIFS(Data!$I:$I,$A37,Data!$C:$C,CD$1,Data!$D:$D,CD$2)+COUNTIFS(Data!$J:$J,$A37,Data!$C:$C,CD$1,Data!$D:$D,CD$2)</f>
        <v>0</v>
      </c>
      <c r="CE37" s="5">
        <f>COUNTIFS(Data!$I:$I,$A37,Data!$C:$C,CE$1,Data!$D:$D,CE$2)+COUNTIFS(Data!$J:$J,$A37,Data!$C:$C,CE$1,Data!$D:$D,CE$2)</f>
        <v>0</v>
      </c>
      <c r="CF37" s="5">
        <f>COUNTIFS(Data!$I:$I,$A37,Data!$C:$C,CF$1,Data!$D:$D,CF$2)+COUNTIFS(Data!$J:$J,$A37,Data!$C:$C,CF$1,Data!$D:$D,CF$2)</f>
        <v>0</v>
      </c>
      <c r="CG37" s="5">
        <f>COUNTIFS(Data!$I:$I,$A37,Data!$C:$C,CG$1,Data!$D:$D,CG$2)+COUNTIFS(Data!$J:$J,$A37,Data!$C:$C,CG$1,Data!$D:$D,CG$2)</f>
        <v>0</v>
      </c>
      <c r="CH37" s="5">
        <f>COUNTIFS(Data!$I:$I,$A37,Data!$C:$C,CH$1,Data!$D:$D,CH$2)+COUNTIFS(Data!$J:$J,$A37,Data!$C:$C,CH$1,Data!$D:$D,CH$2)</f>
        <v>0</v>
      </c>
      <c r="CI37" s="5">
        <f>COUNTIFS(Data!$I:$I,$A37,Data!$C:$C,CI$1,Data!$D:$D,CI$2)+COUNTIFS(Data!$J:$J,$A37,Data!$C:$C,CI$1,Data!$D:$D,CI$2)</f>
        <v>0</v>
      </c>
      <c r="CJ37" s="5">
        <f>COUNTIFS(Data!$I:$I,$A37,Data!$C:$C,CJ$1,Data!$D:$D,CJ$2)+COUNTIFS(Data!$J:$J,$A37,Data!$C:$C,CJ$1,Data!$D:$D,CJ$2)</f>
        <v>0</v>
      </c>
      <c r="CK37" s="5">
        <f>COUNTIFS(Data!$I:$I,$A37,Data!$C:$C,CK$1,Data!$D:$D,CK$2)+COUNTIFS(Data!$J:$J,$A37,Data!$C:$C,CK$1,Data!$D:$D,CK$2)</f>
        <v>0</v>
      </c>
      <c r="CL37" s="5">
        <f>COUNTIFS(Data!$I:$I,$A37,Data!$C:$C,CL$1,Data!$D:$D,CL$2)+COUNTIFS(Data!$J:$J,$A37,Data!$C:$C,CL$1,Data!$D:$D,CL$2)</f>
        <v>0</v>
      </c>
      <c r="CM37" s="5">
        <f>COUNTIFS(Data!$I:$I,$A37,Data!$C:$C,CM$1,Data!$D:$D,CM$2)+COUNTIFS(Data!$J:$J,$A37,Data!$C:$C,CM$1,Data!$D:$D,CM$2)</f>
        <v>0</v>
      </c>
      <c r="CN37" s="5">
        <f>COUNTIFS(Data!$I:$I,$A37,Data!$C:$C,CN$1,Data!$D:$D,CN$2)+COUNTIFS(Data!$J:$J,$A37,Data!$C:$C,CN$1,Data!$D:$D,CN$2)</f>
        <v>0</v>
      </c>
      <c r="CO37" s="5">
        <f>COUNTIFS(Data!$I:$I,$A37,Data!$C:$C,CO$1,Data!$D:$D,CO$2)+COUNTIFS(Data!$J:$J,$A37,Data!$C:$C,CO$1,Data!$D:$D,CO$2)</f>
        <v>0</v>
      </c>
      <c r="CP37" s="5">
        <f>COUNTIFS(Data!$I:$I,$A37,Data!$C:$C,CP$1,Data!$D:$D,CP$2)+COUNTIFS(Data!$J:$J,$A37,Data!$C:$C,CP$1,Data!$D:$D,CP$2)</f>
        <v>0</v>
      </c>
      <c r="CQ37" s="5">
        <f>COUNTIFS(Data!$I:$I,$A37,Data!$C:$C,CQ$1,Data!$D:$D,CQ$2)+COUNTIFS(Data!$J:$J,$A37,Data!$C:$C,CQ$1,Data!$D:$D,CQ$2)</f>
        <v>0</v>
      </c>
      <c r="CR37" s="5">
        <f>COUNTIFS(Data!$I:$I,$A37,Data!$C:$C,CR$1,Data!$D:$D,CR$2)+COUNTIFS(Data!$J:$J,$A37,Data!$C:$C,CR$1,Data!$D:$D,CR$2)</f>
        <v>0</v>
      </c>
      <c r="CS37" s="5">
        <f>COUNTIFS(Data!$I:$I,$A37,Data!$C:$C,CS$1,Data!$D:$D,CS$2)+COUNTIFS(Data!$J:$J,$A37,Data!$C:$C,CS$1,Data!$D:$D,CS$2)</f>
        <v>0</v>
      </c>
      <c r="CT37" s="5">
        <f>COUNTIFS(Data!$I:$I,$A37,Data!$C:$C,CT$1,Data!$D:$D,CT$2)+COUNTIFS(Data!$J:$J,$A37,Data!$C:$C,CT$1,Data!$D:$D,CT$2)</f>
        <v>0</v>
      </c>
      <c r="CU37" s="5">
        <f>COUNTIFS(Data!$I:$I,$A37,Data!$C:$C,CU$1,Data!$D:$D,CU$2)+COUNTIFS(Data!$J:$J,$A37,Data!$C:$C,CU$1,Data!$D:$D,CU$2)</f>
        <v>2</v>
      </c>
      <c r="CV37" s="5">
        <f>COUNTIFS(Data!$I:$I,$A37,Data!$C:$C,CV$1,Data!$D:$D,CV$2)+COUNTIFS(Data!$J:$J,$A37,Data!$C:$C,CV$1,Data!$D:$D,CV$2)</f>
        <v>0</v>
      </c>
      <c r="CW37" s="5">
        <f t="shared" ref="CW37:CX37" si="36">SUMIF($B$2:$CV$2,CW$2, $B37:$CV37)</f>
        <v>9</v>
      </c>
      <c r="CX37" s="5">
        <f t="shared" si="36"/>
        <v>5</v>
      </c>
      <c r="CY37" s="5">
        <f t="shared" si="3"/>
        <v>16</v>
      </c>
    </row>
    <row r="38">
      <c r="A38" s="5" t="str">
        <f>Countries!A36</f>
        <v>GHA</v>
      </c>
      <c r="B38" s="5">
        <f>COUNTIFS(Data!$I:$I,$A38,Data!$C:$C,B$1,Data!$D:$D,B$2)+COUNTIFS(Data!$J:$J,$A38,Data!$C:$C,B$1,Data!$D:$D,B$2)</f>
        <v>0</v>
      </c>
      <c r="C38" s="5">
        <f>COUNTIFS(Data!$I:$I,$A38,Data!$C:$C,C$1,Data!$D:$D,C$2)+COUNTIFS(Data!$J:$J,$A38,Data!$C:$C,C$1,Data!$D:$D,C$2)</f>
        <v>0</v>
      </c>
      <c r="D38" s="5">
        <f>COUNTIFS(Data!$I:$I,$A38,Data!$C:$C,D$1,Data!$D:$D,D$2)+COUNTIFS(Data!$J:$J,$A38,Data!$C:$C,D$1,Data!$D:$D,D$2)</f>
        <v>0</v>
      </c>
      <c r="E38" s="5">
        <f>COUNTIFS(Data!$I:$I,$A38,Data!$C:$C,E$1,Data!$D:$D,E$2)+COUNTIFS(Data!$J:$J,$A38,Data!$C:$C,E$1,Data!$D:$D,E$2)</f>
        <v>0</v>
      </c>
      <c r="F38" s="5">
        <f>COUNTIFS(Data!$I:$I,$A38,Data!$C:$C,F$1,Data!$D:$D,F$2)+COUNTIFS(Data!$J:$J,$A38,Data!$C:$C,F$1,Data!$D:$D,F$2)</f>
        <v>0</v>
      </c>
      <c r="G38" s="5">
        <f>COUNTIFS(Data!$I:$I,$A38,Data!$C:$C,G$1,Data!$D:$D,G$2)+COUNTIFS(Data!$J:$J,$A38,Data!$C:$C,G$1,Data!$D:$D,G$2)</f>
        <v>0</v>
      </c>
      <c r="H38" s="5">
        <f>COUNTIFS(Data!$I:$I,$A38,Data!$C:$C,H$1,Data!$D:$D,H$2)+COUNTIFS(Data!$J:$J,$A38,Data!$C:$C,H$1,Data!$D:$D,H$2)</f>
        <v>0</v>
      </c>
      <c r="I38" s="5">
        <f>COUNTIFS(Data!$I:$I,$A38,Data!$C:$C,I$1,Data!$D:$D,I$2)+COUNTIFS(Data!$J:$J,$A38,Data!$C:$C,I$1,Data!$D:$D,I$2)</f>
        <v>0</v>
      </c>
      <c r="J38" s="5">
        <f>COUNTIFS(Data!$I:$I,$A38,Data!$C:$C,J$1,Data!$D:$D,J$2)+COUNTIFS(Data!$J:$J,$A38,Data!$C:$C,J$1,Data!$D:$D,J$2)</f>
        <v>0</v>
      </c>
      <c r="K38" s="5">
        <f>COUNTIFS(Data!$I:$I,$A38,Data!$C:$C,K$1,Data!$D:$D,K$2)+COUNTIFS(Data!$J:$J,$A38,Data!$C:$C,K$1,Data!$D:$D,K$2)</f>
        <v>0</v>
      </c>
      <c r="L38" s="5">
        <f>COUNTIFS(Data!$I:$I,$A38,Data!$C:$C,L$1,Data!$D:$D,L$2)+COUNTIFS(Data!$J:$J,$A38,Data!$C:$C,L$1,Data!$D:$D,L$2)</f>
        <v>0</v>
      </c>
      <c r="M38" s="5">
        <f>COUNTIFS(Data!$I:$I,$A38,Data!$C:$C,M$1,Data!$D:$D,M$2)+COUNTIFS(Data!$J:$J,$A38,Data!$C:$C,M$1,Data!$D:$D,M$2)</f>
        <v>0</v>
      </c>
      <c r="N38" s="5">
        <f>COUNTIFS(Data!$I:$I,$A38,Data!$C:$C,N$1,Data!$D:$D,N$2)+COUNTIFS(Data!$J:$J,$A38,Data!$C:$C,N$1,Data!$D:$D,N$2)</f>
        <v>0</v>
      </c>
      <c r="O38" s="5">
        <f>COUNTIFS(Data!$I:$I,$A38,Data!$C:$C,O$1,Data!$D:$D,O$2)+COUNTIFS(Data!$J:$J,$A38,Data!$C:$C,O$1,Data!$D:$D,O$2)</f>
        <v>0</v>
      </c>
      <c r="P38" s="5">
        <f>COUNTIFS(Data!$I:$I,$A38,Data!$C:$C,P$1,Data!$D:$D,P$2)+COUNTIFS(Data!$J:$J,$A38,Data!$C:$C,P$1,Data!$D:$D,P$2)</f>
        <v>0</v>
      </c>
      <c r="Q38" s="5">
        <f>COUNTIFS(Data!$I:$I,$A38,Data!$C:$C,Q$1,Data!$D:$D,Q$2)+COUNTIFS(Data!$J:$J,$A38,Data!$C:$C,Q$1,Data!$D:$D,Q$2)</f>
        <v>0</v>
      </c>
      <c r="R38" s="5">
        <f>COUNTIFS(Data!$I:$I,$A38,Data!$C:$C,R$1,Data!$D:$D,R$2)+COUNTIFS(Data!$J:$J,$A38,Data!$C:$C,R$1,Data!$D:$D,R$2)</f>
        <v>0</v>
      </c>
      <c r="S38" s="5">
        <f>COUNTIFS(Data!$I:$I,$A38,Data!$C:$C,S$1,Data!$D:$D,S$2)+COUNTIFS(Data!$J:$J,$A38,Data!$C:$C,S$1,Data!$D:$D,S$2)</f>
        <v>0</v>
      </c>
      <c r="T38" s="5">
        <f>COUNTIFS(Data!$I:$I,$A38,Data!$C:$C,T$1,Data!$D:$D,T$2)+COUNTIFS(Data!$J:$J,$A38,Data!$C:$C,T$1,Data!$D:$D,T$2)</f>
        <v>0</v>
      </c>
      <c r="U38" s="5">
        <f>COUNTIFS(Data!$I:$I,$A38,Data!$C:$C,U$1,Data!$D:$D,U$2)+COUNTIFS(Data!$J:$J,$A38,Data!$C:$C,U$1,Data!$D:$D,U$2)</f>
        <v>0</v>
      </c>
      <c r="V38" s="5">
        <f>COUNTIFS(Data!$I:$I,$A38,Data!$C:$C,V$1,Data!$D:$D,V$2)+COUNTIFS(Data!$J:$J,$A38,Data!$C:$C,V$1,Data!$D:$D,V$2)</f>
        <v>1</v>
      </c>
      <c r="W38" s="5">
        <f>COUNTIFS(Data!$I:$I,$A38,Data!$C:$C,W$1,Data!$D:$D,W$2)+COUNTIFS(Data!$J:$J,$A38,Data!$C:$C,W$1,Data!$D:$D,W$2)</f>
        <v>0</v>
      </c>
      <c r="X38" s="5">
        <f>COUNTIFS(Data!$I:$I,$A38,Data!$C:$C,X$1,Data!$D:$D,X$2)+COUNTIFS(Data!$J:$J,$A38,Data!$C:$C,X$1,Data!$D:$D,X$2)</f>
        <v>0</v>
      </c>
      <c r="Y38" s="5">
        <f>COUNTIFS(Data!$I:$I,$A38,Data!$C:$C,Y$1,Data!$D:$D,Y$2)+COUNTIFS(Data!$J:$J,$A38,Data!$C:$C,Y$1,Data!$D:$D,Y$2)</f>
        <v>0</v>
      </c>
      <c r="Z38" s="5">
        <f>COUNTIFS(Data!$I:$I,$A38,Data!$C:$C,Z$1,Data!$D:$D,Z$2)+COUNTIFS(Data!$J:$J,$A38,Data!$C:$C,Z$1,Data!$D:$D,Z$2)</f>
        <v>0</v>
      </c>
      <c r="AA38" s="5">
        <f>COUNTIFS(Data!$I:$I,$A38,Data!$C:$C,AA$1,Data!$D:$D,AA$2)+COUNTIFS(Data!$J:$J,$A38,Data!$C:$C,AA$1,Data!$D:$D,AA$2)</f>
        <v>0</v>
      </c>
      <c r="AB38" s="5">
        <f>COUNTIFS(Data!$I:$I,$A38,Data!$C:$C,AB$1,Data!$D:$D,AB$2)+COUNTIFS(Data!$J:$J,$A38,Data!$C:$C,AB$1,Data!$D:$D,AB$2)</f>
        <v>0</v>
      </c>
      <c r="AC38" s="5">
        <f>COUNTIFS(Data!$I:$I,$A38,Data!$C:$C,AC$1,Data!$D:$D,AC$2)+COUNTIFS(Data!$J:$J,$A38,Data!$C:$C,AC$1,Data!$D:$D,AC$2)</f>
        <v>0</v>
      </c>
      <c r="AD38" s="5">
        <f>COUNTIFS(Data!$I:$I,$A38,Data!$C:$C,AD$1,Data!$D:$D,AD$2)+COUNTIFS(Data!$J:$J,$A38,Data!$C:$C,AD$1,Data!$D:$D,AD$2)</f>
        <v>0</v>
      </c>
      <c r="AE38" s="5">
        <f>COUNTIFS(Data!$I:$I,$A38,Data!$C:$C,AE$1,Data!$D:$D,AE$2)+COUNTIFS(Data!$J:$J,$A38,Data!$C:$C,AE$1,Data!$D:$D,AE$2)</f>
        <v>0</v>
      </c>
      <c r="AF38" s="5">
        <f>COUNTIFS(Data!$I:$I,$A38,Data!$C:$C,AF$1,Data!$D:$D,AF$2)+COUNTIFS(Data!$J:$J,$A38,Data!$C:$C,AF$1,Data!$D:$D,AF$2)</f>
        <v>0</v>
      </c>
      <c r="AG38" s="5">
        <f>COUNTIFS(Data!$I:$I,$A38,Data!$C:$C,AG$1,Data!$D:$D,AG$2)+COUNTIFS(Data!$J:$J,$A38,Data!$C:$C,AG$1,Data!$D:$D,AG$2)</f>
        <v>0</v>
      </c>
      <c r="AH38" s="5">
        <f>COUNTIFS(Data!$I:$I,$A38,Data!$C:$C,AH$1,Data!$D:$D,AH$2)+COUNTIFS(Data!$J:$J,$A38,Data!$C:$C,AH$1,Data!$D:$D,AH$2)</f>
        <v>0</v>
      </c>
      <c r="AI38" s="5">
        <f>COUNTIFS(Data!$I:$I,$A38,Data!$C:$C,AI$1,Data!$D:$D,AI$2)+COUNTIFS(Data!$J:$J,$A38,Data!$C:$C,AI$1,Data!$D:$D,AI$2)</f>
        <v>0</v>
      </c>
      <c r="AJ38" s="5">
        <f>COUNTIFS(Data!$I:$I,$A38,Data!$C:$C,AJ$1,Data!$D:$D,AJ$2)+COUNTIFS(Data!$J:$J,$A38,Data!$C:$C,AJ$1,Data!$D:$D,AJ$2)</f>
        <v>0</v>
      </c>
      <c r="AK38" s="5">
        <f>COUNTIFS(Data!$I:$I,$A38,Data!$C:$C,AK$1,Data!$D:$D,AK$2)+COUNTIFS(Data!$J:$J,$A38,Data!$C:$C,AK$1,Data!$D:$D,AK$2)</f>
        <v>0</v>
      </c>
      <c r="AL38" s="5">
        <f>COUNTIFS(Data!$I:$I,$A38,Data!$C:$C,AL$1,Data!$D:$D,AL$2)+COUNTIFS(Data!$J:$J,$A38,Data!$C:$C,AL$1,Data!$D:$D,AL$2)</f>
        <v>0</v>
      </c>
      <c r="AM38" s="5">
        <f>COUNTIFS(Data!$I:$I,$A38,Data!$C:$C,AM$1,Data!$D:$D,AM$2)+COUNTIFS(Data!$J:$J,$A38,Data!$C:$C,AM$1,Data!$D:$D,AM$2)</f>
        <v>0</v>
      </c>
      <c r="AN38" s="5">
        <f>COUNTIFS(Data!$I:$I,$A38,Data!$C:$C,AN$1,Data!$D:$D,AN$2)+COUNTIFS(Data!$J:$J,$A38,Data!$C:$C,AN$1,Data!$D:$D,AN$2)</f>
        <v>0</v>
      </c>
      <c r="AO38" s="5">
        <f>COUNTIFS(Data!$I:$I,$A38,Data!$C:$C,AO$1,Data!$D:$D,AO$2)+COUNTIFS(Data!$J:$J,$A38,Data!$C:$C,AO$1,Data!$D:$D,AO$2)</f>
        <v>0</v>
      </c>
      <c r="AP38" s="5">
        <f>COUNTIFS(Data!$I:$I,$A38,Data!$C:$C,AP$1,Data!$D:$D,AP$2)+COUNTIFS(Data!$J:$J,$A38,Data!$C:$C,AP$1,Data!$D:$D,AP$2)</f>
        <v>0</v>
      </c>
      <c r="AQ38" s="5">
        <f>COUNTIFS(Data!$I:$I,$A38,Data!$C:$C,AQ$1,Data!$D:$D,AQ$2)+COUNTIFS(Data!$J:$J,$A38,Data!$C:$C,AQ$1,Data!$D:$D,AQ$2)</f>
        <v>0</v>
      </c>
      <c r="AR38" s="5">
        <f>COUNTIFS(Data!$I:$I,$A38,Data!$C:$C,AR$1,Data!$D:$D,AR$2)+COUNTIFS(Data!$J:$J,$A38,Data!$C:$C,AR$1,Data!$D:$D,AR$2)</f>
        <v>0</v>
      </c>
      <c r="AS38" s="5">
        <f>COUNTIFS(Data!$I:$I,$A38,Data!$C:$C,AS$1,Data!$D:$D,AS$2)+COUNTIFS(Data!$J:$J,$A38,Data!$C:$C,AS$1,Data!$D:$D,AS$2)</f>
        <v>0</v>
      </c>
      <c r="AT38" s="5">
        <f>COUNTIFS(Data!$I:$I,$A38,Data!$C:$C,AT$1,Data!$D:$D,AT$2)+COUNTIFS(Data!$J:$J,$A38,Data!$C:$C,AT$1,Data!$D:$D,AT$2)</f>
        <v>0</v>
      </c>
      <c r="AU38" s="5">
        <f>COUNTIFS(Data!$I:$I,$A38,Data!$C:$C,AU$1,Data!$D:$D,AU$2)+COUNTIFS(Data!$J:$J,$A38,Data!$C:$C,AU$1,Data!$D:$D,AU$2)</f>
        <v>0</v>
      </c>
      <c r="AV38" s="5">
        <f>COUNTIFS(Data!$I:$I,$A38,Data!$C:$C,AV$1,Data!$D:$D,AV$2)+COUNTIFS(Data!$J:$J,$A38,Data!$C:$C,AV$1,Data!$D:$D,AV$2)</f>
        <v>0</v>
      </c>
      <c r="AW38" s="5">
        <f>COUNTIFS(Data!$I:$I,$A38,Data!$C:$C,AW$1,Data!$D:$D,AW$2)+COUNTIFS(Data!$J:$J,$A38,Data!$C:$C,AW$1,Data!$D:$D,AW$2)</f>
        <v>0</v>
      </c>
      <c r="AX38" s="5">
        <f>COUNTIFS(Data!$I:$I,$A38,Data!$C:$C,AX$1,Data!$D:$D,AX$2)+COUNTIFS(Data!$J:$J,$A38,Data!$C:$C,AX$1,Data!$D:$D,AX$2)</f>
        <v>0</v>
      </c>
      <c r="AY38" s="5">
        <f>COUNTIFS(Data!$I:$I,$A38,Data!$C:$C,AY$1,Data!$D:$D,AY$2)+COUNTIFS(Data!$J:$J,$A38,Data!$C:$C,AY$1,Data!$D:$D,AY$2)</f>
        <v>0</v>
      </c>
      <c r="AZ38" s="5">
        <f>COUNTIFS(Data!$I:$I,$A38,Data!$C:$C,AZ$1,Data!$D:$D,AZ$2)+COUNTIFS(Data!$J:$J,$A38,Data!$C:$C,AZ$1,Data!$D:$D,AZ$2)</f>
        <v>0</v>
      </c>
      <c r="BA38" s="5">
        <f>COUNTIFS(Data!$I:$I,$A38,Data!$C:$C,BA$1,Data!$D:$D,BA$2)+COUNTIFS(Data!$J:$J,$A38,Data!$C:$C,BA$1,Data!$D:$D,BA$2)</f>
        <v>0</v>
      </c>
      <c r="BB38" s="5">
        <f>COUNTIFS(Data!$I:$I,$A38,Data!$C:$C,BB$1,Data!$D:$D,BB$2)+COUNTIFS(Data!$J:$J,$A38,Data!$C:$C,BB$1,Data!$D:$D,BB$2)</f>
        <v>0</v>
      </c>
      <c r="BC38" s="5">
        <f>COUNTIFS(Data!$I:$I,$A38,Data!$C:$C,BC$1,Data!$D:$D,BC$2)+COUNTIFS(Data!$J:$J,$A38,Data!$C:$C,BC$1,Data!$D:$D,BC$2)</f>
        <v>0</v>
      </c>
      <c r="BD38" s="5">
        <f>COUNTIFS(Data!$I:$I,$A38,Data!$C:$C,BD$1,Data!$D:$D,BD$2)+COUNTIFS(Data!$J:$J,$A38,Data!$C:$C,BD$1,Data!$D:$D,BD$2)</f>
        <v>0</v>
      </c>
      <c r="BE38" s="5">
        <f>COUNTIFS(Data!$I:$I,$A38,Data!$C:$C,BE$1,Data!$D:$D,BE$2)+COUNTIFS(Data!$J:$J,$A38,Data!$C:$C,BE$1,Data!$D:$D,BE$2)</f>
        <v>0</v>
      </c>
      <c r="BF38" s="5">
        <f>COUNTIFS(Data!$I:$I,$A38,Data!$C:$C,BF$1,Data!$D:$D,BF$2)+COUNTIFS(Data!$J:$J,$A38,Data!$C:$C,BF$1,Data!$D:$D,BF$2)</f>
        <v>0</v>
      </c>
      <c r="BG38" s="5">
        <f>COUNTIFS(Data!$I:$I,$A38,Data!$C:$C,BG$1,Data!$D:$D,BG$2)+COUNTIFS(Data!$J:$J,$A38,Data!$C:$C,BG$1,Data!$D:$D,BG$2)</f>
        <v>0</v>
      </c>
      <c r="BH38" s="5">
        <f>COUNTIFS(Data!$I:$I,$A38,Data!$C:$C,BH$1,Data!$D:$D,BH$2)+COUNTIFS(Data!$J:$J,$A38,Data!$C:$C,BH$1,Data!$D:$D,BH$2)</f>
        <v>0</v>
      </c>
      <c r="BI38" s="5">
        <f>COUNTIFS(Data!$I:$I,$A38,Data!$C:$C,BI$1,Data!$D:$D,BI$2)+COUNTIFS(Data!$J:$J,$A38,Data!$C:$C,BI$1,Data!$D:$D,BI$2)</f>
        <v>0</v>
      </c>
      <c r="BJ38" s="5">
        <f>COUNTIFS(Data!$I:$I,$A38,Data!$C:$C,BJ$1,Data!$D:$D,BJ$2)+COUNTIFS(Data!$J:$J,$A38,Data!$C:$C,BJ$1,Data!$D:$D,BJ$2)</f>
        <v>0</v>
      </c>
      <c r="BK38" s="5">
        <f>COUNTIFS(Data!$I:$I,$A38,Data!$C:$C,BK$1,Data!$D:$D,BK$2)+COUNTIFS(Data!$J:$J,$A38,Data!$C:$C,BK$1,Data!$D:$D,BK$2)</f>
        <v>0</v>
      </c>
      <c r="BL38" s="5">
        <f>COUNTIFS(Data!$I:$I,$A38,Data!$C:$C,BL$1,Data!$D:$D,BL$2)+COUNTIFS(Data!$J:$J,$A38,Data!$C:$C,BL$1,Data!$D:$D,BL$2)</f>
        <v>0</v>
      </c>
      <c r="BM38" s="5">
        <f>COUNTIFS(Data!$I:$I,$A38,Data!$C:$C,BM$1,Data!$D:$D,BM$2)+COUNTIFS(Data!$J:$J,$A38,Data!$C:$C,BM$1,Data!$D:$D,BM$2)</f>
        <v>0</v>
      </c>
      <c r="BN38" s="5">
        <f>COUNTIFS(Data!$I:$I,$A38,Data!$C:$C,BN$1,Data!$D:$D,BN$2)+COUNTIFS(Data!$J:$J,$A38,Data!$C:$C,BN$1,Data!$D:$D,BN$2)</f>
        <v>0</v>
      </c>
      <c r="BO38" s="5">
        <f>COUNTIFS(Data!$I:$I,$A38,Data!$C:$C,BO$1,Data!$D:$D,BO$2)+COUNTIFS(Data!$J:$J,$A38,Data!$C:$C,BO$1,Data!$D:$D,BO$2)</f>
        <v>0</v>
      </c>
      <c r="BP38" s="5">
        <f>COUNTIFS(Data!$I:$I,$A38,Data!$C:$C,BP$1,Data!$D:$D,BP$2)+COUNTIFS(Data!$J:$J,$A38,Data!$C:$C,BP$1,Data!$D:$D,BP$2)</f>
        <v>0</v>
      </c>
      <c r="BQ38" s="5">
        <f>COUNTIFS(Data!$I:$I,$A38,Data!$C:$C,BQ$1,Data!$D:$D,BQ$2)+COUNTIFS(Data!$J:$J,$A38,Data!$C:$C,BQ$1,Data!$D:$D,BQ$2)</f>
        <v>0</v>
      </c>
      <c r="BR38" s="5">
        <f>COUNTIFS(Data!$I:$I,$A38,Data!$C:$C,BR$1,Data!$D:$D,BR$2)+COUNTIFS(Data!$J:$J,$A38,Data!$C:$C,BR$1,Data!$D:$D,BR$2)</f>
        <v>0</v>
      </c>
      <c r="BS38" s="5">
        <f>COUNTIFS(Data!$I:$I,$A38,Data!$C:$C,BS$1,Data!$D:$D,BS$2)+COUNTIFS(Data!$J:$J,$A38,Data!$C:$C,BS$1,Data!$D:$D,BS$2)</f>
        <v>0</v>
      </c>
      <c r="BT38" s="5">
        <f>COUNTIFS(Data!$I:$I,$A38,Data!$C:$C,BT$1,Data!$D:$D,BT$2)+COUNTIFS(Data!$J:$J,$A38,Data!$C:$C,BT$1,Data!$D:$D,BT$2)</f>
        <v>0</v>
      </c>
      <c r="BU38" s="5">
        <f>COUNTIFS(Data!$I:$I,$A38,Data!$C:$C,BU$1,Data!$D:$D,BU$2)+COUNTIFS(Data!$J:$J,$A38,Data!$C:$C,BU$1,Data!$D:$D,BU$2)</f>
        <v>0</v>
      </c>
      <c r="BV38" s="5">
        <f>COUNTIFS(Data!$I:$I,$A38,Data!$C:$C,BV$1,Data!$D:$D,BV$2)+COUNTIFS(Data!$J:$J,$A38,Data!$C:$C,BV$1,Data!$D:$D,BV$2)</f>
        <v>0</v>
      </c>
      <c r="BW38" s="5">
        <f>COUNTIFS(Data!$I:$I,$A38,Data!$C:$C,BW$1,Data!$D:$D,BW$2)+COUNTIFS(Data!$J:$J,$A38,Data!$C:$C,BW$1,Data!$D:$D,BW$2)</f>
        <v>0</v>
      </c>
      <c r="BX38" s="5">
        <f>COUNTIFS(Data!$I:$I,$A38,Data!$C:$C,BX$1,Data!$D:$D,BX$2)+COUNTIFS(Data!$J:$J,$A38,Data!$C:$C,BX$1,Data!$D:$D,BX$2)</f>
        <v>0</v>
      </c>
      <c r="BY38" s="5">
        <f>COUNTIFS(Data!$I:$I,$A38,Data!$C:$C,BY$1,Data!$D:$D,BY$2)+COUNTIFS(Data!$J:$J,$A38,Data!$C:$C,BY$1,Data!$D:$D,BY$2)</f>
        <v>0</v>
      </c>
      <c r="BZ38" s="5">
        <f>COUNTIFS(Data!$I:$I,$A38,Data!$C:$C,BZ$1,Data!$D:$D,BZ$2)+COUNTIFS(Data!$J:$J,$A38,Data!$C:$C,BZ$1,Data!$D:$D,BZ$2)</f>
        <v>0</v>
      </c>
      <c r="CA38" s="5">
        <f>COUNTIFS(Data!$I:$I,$A38,Data!$C:$C,CA$1,Data!$D:$D,CA$2)+COUNTIFS(Data!$J:$J,$A38,Data!$C:$C,CA$1,Data!$D:$D,CA$2)</f>
        <v>0</v>
      </c>
      <c r="CB38" s="5">
        <f>COUNTIFS(Data!$I:$I,$A38,Data!$C:$C,CB$1,Data!$D:$D,CB$2)+COUNTIFS(Data!$J:$J,$A38,Data!$C:$C,CB$1,Data!$D:$D,CB$2)</f>
        <v>0</v>
      </c>
      <c r="CC38" s="5">
        <f>COUNTIFS(Data!$I:$I,$A38,Data!$C:$C,CC$1,Data!$D:$D,CC$2)+COUNTIFS(Data!$J:$J,$A38,Data!$C:$C,CC$1,Data!$D:$D,CC$2)</f>
        <v>0</v>
      </c>
      <c r="CD38" s="5">
        <f>COUNTIFS(Data!$I:$I,$A38,Data!$C:$C,CD$1,Data!$D:$D,CD$2)+COUNTIFS(Data!$J:$J,$A38,Data!$C:$C,CD$1,Data!$D:$D,CD$2)</f>
        <v>0</v>
      </c>
      <c r="CE38" s="5">
        <f>COUNTIFS(Data!$I:$I,$A38,Data!$C:$C,CE$1,Data!$D:$D,CE$2)+COUNTIFS(Data!$J:$J,$A38,Data!$C:$C,CE$1,Data!$D:$D,CE$2)</f>
        <v>0</v>
      </c>
      <c r="CF38" s="5">
        <f>COUNTIFS(Data!$I:$I,$A38,Data!$C:$C,CF$1,Data!$D:$D,CF$2)+COUNTIFS(Data!$J:$J,$A38,Data!$C:$C,CF$1,Data!$D:$D,CF$2)</f>
        <v>0</v>
      </c>
      <c r="CG38" s="5">
        <f>COUNTIFS(Data!$I:$I,$A38,Data!$C:$C,CG$1,Data!$D:$D,CG$2)+COUNTIFS(Data!$J:$J,$A38,Data!$C:$C,CG$1,Data!$D:$D,CG$2)</f>
        <v>0</v>
      </c>
      <c r="CH38" s="5">
        <f>COUNTIFS(Data!$I:$I,$A38,Data!$C:$C,CH$1,Data!$D:$D,CH$2)+COUNTIFS(Data!$J:$J,$A38,Data!$C:$C,CH$1,Data!$D:$D,CH$2)</f>
        <v>0</v>
      </c>
      <c r="CI38" s="5">
        <f>COUNTIFS(Data!$I:$I,$A38,Data!$C:$C,CI$1,Data!$D:$D,CI$2)+COUNTIFS(Data!$J:$J,$A38,Data!$C:$C,CI$1,Data!$D:$D,CI$2)</f>
        <v>0</v>
      </c>
      <c r="CJ38" s="5">
        <f>COUNTIFS(Data!$I:$I,$A38,Data!$C:$C,CJ$1,Data!$D:$D,CJ$2)+COUNTIFS(Data!$J:$J,$A38,Data!$C:$C,CJ$1,Data!$D:$D,CJ$2)</f>
        <v>0</v>
      </c>
      <c r="CK38" s="5">
        <f>COUNTIFS(Data!$I:$I,$A38,Data!$C:$C,CK$1,Data!$D:$D,CK$2)+COUNTIFS(Data!$J:$J,$A38,Data!$C:$C,CK$1,Data!$D:$D,CK$2)</f>
        <v>0</v>
      </c>
      <c r="CL38" s="5">
        <f>COUNTIFS(Data!$I:$I,$A38,Data!$C:$C,CL$1,Data!$D:$D,CL$2)+COUNTIFS(Data!$J:$J,$A38,Data!$C:$C,CL$1,Data!$D:$D,CL$2)</f>
        <v>0</v>
      </c>
      <c r="CM38" s="5">
        <f>COUNTIFS(Data!$I:$I,$A38,Data!$C:$C,CM$1,Data!$D:$D,CM$2)+COUNTIFS(Data!$J:$J,$A38,Data!$C:$C,CM$1,Data!$D:$D,CM$2)</f>
        <v>0</v>
      </c>
      <c r="CN38" s="5">
        <f>COUNTIFS(Data!$I:$I,$A38,Data!$C:$C,CN$1,Data!$D:$D,CN$2)+COUNTIFS(Data!$J:$J,$A38,Data!$C:$C,CN$1,Data!$D:$D,CN$2)</f>
        <v>0</v>
      </c>
      <c r="CO38" s="5">
        <f>COUNTIFS(Data!$I:$I,$A38,Data!$C:$C,CO$1,Data!$D:$D,CO$2)+COUNTIFS(Data!$J:$J,$A38,Data!$C:$C,CO$1,Data!$D:$D,CO$2)</f>
        <v>0</v>
      </c>
      <c r="CP38" s="5">
        <f>COUNTIFS(Data!$I:$I,$A38,Data!$C:$C,CP$1,Data!$D:$D,CP$2)+COUNTIFS(Data!$J:$J,$A38,Data!$C:$C,CP$1,Data!$D:$D,CP$2)</f>
        <v>0</v>
      </c>
      <c r="CQ38" s="5">
        <f>COUNTIFS(Data!$I:$I,$A38,Data!$C:$C,CQ$1,Data!$D:$D,CQ$2)+COUNTIFS(Data!$J:$J,$A38,Data!$C:$C,CQ$1,Data!$D:$D,CQ$2)</f>
        <v>0</v>
      </c>
      <c r="CR38" s="5">
        <f>COUNTIFS(Data!$I:$I,$A38,Data!$C:$C,CR$1,Data!$D:$D,CR$2)+COUNTIFS(Data!$J:$J,$A38,Data!$C:$C,CR$1,Data!$D:$D,CR$2)</f>
        <v>0</v>
      </c>
      <c r="CS38" s="5">
        <f>COUNTIFS(Data!$I:$I,$A38,Data!$C:$C,CS$1,Data!$D:$D,CS$2)+COUNTIFS(Data!$J:$J,$A38,Data!$C:$C,CS$1,Data!$D:$D,CS$2)</f>
        <v>0</v>
      </c>
      <c r="CT38" s="5">
        <f>COUNTIFS(Data!$I:$I,$A38,Data!$C:$C,CT$1,Data!$D:$D,CT$2)+COUNTIFS(Data!$J:$J,$A38,Data!$C:$C,CT$1,Data!$D:$D,CT$2)</f>
        <v>0</v>
      </c>
      <c r="CU38" s="5">
        <f>COUNTIFS(Data!$I:$I,$A38,Data!$C:$C,CU$1,Data!$D:$D,CU$2)+COUNTIFS(Data!$J:$J,$A38,Data!$C:$C,CU$1,Data!$D:$D,CU$2)</f>
        <v>0</v>
      </c>
      <c r="CV38" s="5">
        <f>COUNTIFS(Data!$I:$I,$A38,Data!$C:$C,CV$1,Data!$D:$D,CV$2)+COUNTIFS(Data!$J:$J,$A38,Data!$C:$C,CV$1,Data!$D:$D,CV$2)</f>
        <v>0</v>
      </c>
      <c r="CW38" s="5">
        <f t="shared" ref="CW38:CX38" si="37">SUMIF($B$2:$CV$2,CW$2, $B38:$CV38)</f>
        <v>1</v>
      </c>
      <c r="CX38" s="5">
        <f t="shared" si="37"/>
        <v>0</v>
      </c>
      <c r="CY38" s="5">
        <f t="shared" si="3"/>
        <v>1</v>
      </c>
    </row>
    <row r="39">
      <c r="A39" s="5" t="str">
        <f>Countries!A37</f>
        <v>GRE</v>
      </c>
      <c r="B39" s="5">
        <f>COUNTIFS(Data!$I:$I,$A39,Data!$C:$C,B$1,Data!$D:$D,B$2)+COUNTIFS(Data!$J:$J,$A39,Data!$C:$C,B$1,Data!$D:$D,B$2)</f>
        <v>0</v>
      </c>
      <c r="C39" s="5">
        <f>COUNTIFS(Data!$I:$I,$A39,Data!$C:$C,C$1,Data!$D:$D,C$2)+COUNTIFS(Data!$J:$J,$A39,Data!$C:$C,C$1,Data!$D:$D,C$2)</f>
        <v>0</v>
      </c>
      <c r="D39" s="5">
        <f>COUNTIFS(Data!$I:$I,$A39,Data!$C:$C,D$1,Data!$D:$D,D$2)+COUNTIFS(Data!$J:$J,$A39,Data!$C:$C,D$1,Data!$D:$D,D$2)</f>
        <v>0</v>
      </c>
      <c r="E39" s="5">
        <f>COUNTIFS(Data!$I:$I,$A39,Data!$C:$C,E$1,Data!$D:$D,E$2)+COUNTIFS(Data!$J:$J,$A39,Data!$C:$C,E$1,Data!$D:$D,E$2)</f>
        <v>0</v>
      </c>
      <c r="F39" s="5">
        <f>COUNTIFS(Data!$I:$I,$A39,Data!$C:$C,F$1,Data!$D:$D,F$2)+COUNTIFS(Data!$J:$J,$A39,Data!$C:$C,F$1,Data!$D:$D,F$2)</f>
        <v>0</v>
      </c>
      <c r="G39" s="5">
        <f>COUNTIFS(Data!$I:$I,$A39,Data!$C:$C,G$1,Data!$D:$D,G$2)+COUNTIFS(Data!$J:$J,$A39,Data!$C:$C,G$1,Data!$D:$D,G$2)</f>
        <v>1</v>
      </c>
      <c r="H39" s="5">
        <f>COUNTIFS(Data!$I:$I,$A39,Data!$C:$C,H$1,Data!$D:$D,H$2)+COUNTIFS(Data!$J:$J,$A39,Data!$C:$C,H$1,Data!$D:$D,H$2)</f>
        <v>0</v>
      </c>
      <c r="I39" s="5">
        <f>COUNTIFS(Data!$I:$I,$A39,Data!$C:$C,I$1,Data!$D:$D,I$2)+COUNTIFS(Data!$J:$J,$A39,Data!$C:$C,I$1,Data!$D:$D,I$2)</f>
        <v>0</v>
      </c>
      <c r="J39" s="5">
        <f>COUNTIFS(Data!$I:$I,$A39,Data!$C:$C,J$1,Data!$D:$D,J$2)+COUNTIFS(Data!$J:$J,$A39,Data!$C:$C,J$1,Data!$D:$D,J$2)</f>
        <v>0</v>
      </c>
      <c r="K39" s="5">
        <f>COUNTIFS(Data!$I:$I,$A39,Data!$C:$C,K$1,Data!$D:$D,K$2)+COUNTIFS(Data!$J:$J,$A39,Data!$C:$C,K$1,Data!$D:$D,K$2)</f>
        <v>0</v>
      </c>
      <c r="L39" s="5">
        <f>COUNTIFS(Data!$I:$I,$A39,Data!$C:$C,L$1,Data!$D:$D,L$2)+COUNTIFS(Data!$J:$J,$A39,Data!$C:$C,L$1,Data!$D:$D,L$2)</f>
        <v>0</v>
      </c>
      <c r="M39" s="5">
        <f>COUNTIFS(Data!$I:$I,$A39,Data!$C:$C,M$1,Data!$D:$D,M$2)+COUNTIFS(Data!$J:$J,$A39,Data!$C:$C,M$1,Data!$D:$D,M$2)</f>
        <v>0</v>
      </c>
      <c r="N39" s="5">
        <f>COUNTIFS(Data!$I:$I,$A39,Data!$C:$C,N$1,Data!$D:$D,N$2)+COUNTIFS(Data!$J:$J,$A39,Data!$C:$C,N$1,Data!$D:$D,N$2)</f>
        <v>0</v>
      </c>
      <c r="O39" s="5">
        <f>COUNTIFS(Data!$I:$I,$A39,Data!$C:$C,O$1,Data!$D:$D,O$2)+COUNTIFS(Data!$J:$J,$A39,Data!$C:$C,O$1,Data!$D:$D,O$2)</f>
        <v>0</v>
      </c>
      <c r="P39" s="5">
        <f>COUNTIFS(Data!$I:$I,$A39,Data!$C:$C,P$1,Data!$D:$D,P$2)+COUNTIFS(Data!$J:$J,$A39,Data!$C:$C,P$1,Data!$D:$D,P$2)</f>
        <v>0</v>
      </c>
      <c r="Q39" s="5">
        <f>COUNTIFS(Data!$I:$I,$A39,Data!$C:$C,Q$1,Data!$D:$D,Q$2)+COUNTIFS(Data!$J:$J,$A39,Data!$C:$C,Q$1,Data!$D:$D,Q$2)</f>
        <v>0</v>
      </c>
      <c r="R39" s="5">
        <f>COUNTIFS(Data!$I:$I,$A39,Data!$C:$C,R$1,Data!$D:$D,R$2)+COUNTIFS(Data!$J:$J,$A39,Data!$C:$C,R$1,Data!$D:$D,R$2)</f>
        <v>0</v>
      </c>
      <c r="S39" s="5">
        <f>COUNTIFS(Data!$I:$I,$A39,Data!$C:$C,S$1,Data!$D:$D,S$2)+COUNTIFS(Data!$J:$J,$A39,Data!$C:$C,S$1,Data!$D:$D,S$2)</f>
        <v>0</v>
      </c>
      <c r="T39" s="5">
        <f>COUNTIFS(Data!$I:$I,$A39,Data!$C:$C,T$1,Data!$D:$D,T$2)+COUNTIFS(Data!$J:$J,$A39,Data!$C:$C,T$1,Data!$D:$D,T$2)</f>
        <v>0</v>
      </c>
      <c r="U39" s="5">
        <f>COUNTIFS(Data!$I:$I,$A39,Data!$C:$C,U$1,Data!$D:$D,U$2)+COUNTIFS(Data!$J:$J,$A39,Data!$C:$C,U$1,Data!$D:$D,U$2)</f>
        <v>0</v>
      </c>
      <c r="V39" s="5">
        <f>COUNTIFS(Data!$I:$I,$A39,Data!$C:$C,V$1,Data!$D:$D,V$2)+COUNTIFS(Data!$J:$J,$A39,Data!$C:$C,V$1,Data!$D:$D,V$2)</f>
        <v>0</v>
      </c>
      <c r="W39" s="5">
        <f>COUNTIFS(Data!$I:$I,$A39,Data!$C:$C,W$1,Data!$D:$D,W$2)+COUNTIFS(Data!$J:$J,$A39,Data!$C:$C,W$1,Data!$D:$D,W$2)</f>
        <v>0</v>
      </c>
      <c r="X39" s="5">
        <f>COUNTIFS(Data!$I:$I,$A39,Data!$C:$C,X$1,Data!$D:$D,X$2)+COUNTIFS(Data!$J:$J,$A39,Data!$C:$C,X$1,Data!$D:$D,X$2)</f>
        <v>0</v>
      </c>
      <c r="Y39" s="5">
        <f>COUNTIFS(Data!$I:$I,$A39,Data!$C:$C,Y$1,Data!$D:$D,Y$2)+COUNTIFS(Data!$J:$J,$A39,Data!$C:$C,Y$1,Data!$D:$D,Y$2)</f>
        <v>0</v>
      </c>
      <c r="Z39" s="5">
        <f>COUNTIFS(Data!$I:$I,$A39,Data!$C:$C,Z$1,Data!$D:$D,Z$2)+COUNTIFS(Data!$J:$J,$A39,Data!$C:$C,Z$1,Data!$D:$D,Z$2)</f>
        <v>0</v>
      </c>
      <c r="AA39" s="5">
        <f>COUNTIFS(Data!$I:$I,$A39,Data!$C:$C,AA$1,Data!$D:$D,AA$2)+COUNTIFS(Data!$J:$J,$A39,Data!$C:$C,AA$1,Data!$D:$D,AA$2)</f>
        <v>0</v>
      </c>
      <c r="AB39" s="5">
        <f>COUNTIFS(Data!$I:$I,$A39,Data!$C:$C,AB$1,Data!$D:$D,AB$2)+COUNTIFS(Data!$J:$J,$A39,Data!$C:$C,AB$1,Data!$D:$D,AB$2)</f>
        <v>0</v>
      </c>
      <c r="AC39" s="5">
        <f>COUNTIFS(Data!$I:$I,$A39,Data!$C:$C,AC$1,Data!$D:$D,AC$2)+COUNTIFS(Data!$J:$J,$A39,Data!$C:$C,AC$1,Data!$D:$D,AC$2)</f>
        <v>0</v>
      </c>
      <c r="AD39" s="5">
        <f>COUNTIFS(Data!$I:$I,$A39,Data!$C:$C,AD$1,Data!$D:$D,AD$2)+COUNTIFS(Data!$J:$J,$A39,Data!$C:$C,AD$1,Data!$D:$D,AD$2)</f>
        <v>0</v>
      </c>
      <c r="AE39" s="5">
        <f>COUNTIFS(Data!$I:$I,$A39,Data!$C:$C,AE$1,Data!$D:$D,AE$2)+COUNTIFS(Data!$J:$J,$A39,Data!$C:$C,AE$1,Data!$D:$D,AE$2)</f>
        <v>0</v>
      </c>
      <c r="AF39" s="5">
        <f>COUNTIFS(Data!$I:$I,$A39,Data!$C:$C,AF$1,Data!$D:$D,AF$2)+COUNTIFS(Data!$J:$J,$A39,Data!$C:$C,AF$1,Data!$D:$D,AF$2)</f>
        <v>0</v>
      </c>
      <c r="AG39" s="5">
        <f>COUNTIFS(Data!$I:$I,$A39,Data!$C:$C,AG$1,Data!$D:$D,AG$2)+COUNTIFS(Data!$J:$J,$A39,Data!$C:$C,AG$1,Data!$D:$D,AG$2)</f>
        <v>0</v>
      </c>
      <c r="AH39" s="5">
        <f>COUNTIFS(Data!$I:$I,$A39,Data!$C:$C,AH$1,Data!$D:$D,AH$2)+COUNTIFS(Data!$J:$J,$A39,Data!$C:$C,AH$1,Data!$D:$D,AH$2)</f>
        <v>0</v>
      </c>
      <c r="AI39" s="5">
        <f>COUNTIFS(Data!$I:$I,$A39,Data!$C:$C,AI$1,Data!$D:$D,AI$2)+COUNTIFS(Data!$J:$J,$A39,Data!$C:$C,AI$1,Data!$D:$D,AI$2)</f>
        <v>0</v>
      </c>
      <c r="AJ39" s="5">
        <f>COUNTIFS(Data!$I:$I,$A39,Data!$C:$C,AJ$1,Data!$D:$D,AJ$2)+COUNTIFS(Data!$J:$J,$A39,Data!$C:$C,AJ$1,Data!$D:$D,AJ$2)</f>
        <v>0</v>
      </c>
      <c r="AK39" s="5">
        <f>COUNTIFS(Data!$I:$I,$A39,Data!$C:$C,AK$1,Data!$D:$D,AK$2)+COUNTIFS(Data!$J:$J,$A39,Data!$C:$C,AK$1,Data!$D:$D,AK$2)</f>
        <v>0</v>
      </c>
      <c r="AL39" s="5">
        <f>COUNTIFS(Data!$I:$I,$A39,Data!$C:$C,AL$1,Data!$D:$D,AL$2)+COUNTIFS(Data!$J:$J,$A39,Data!$C:$C,AL$1,Data!$D:$D,AL$2)</f>
        <v>0</v>
      </c>
      <c r="AM39" s="5">
        <f>COUNTIFS(Data!$I:$I,$A39,Data!$C:$C,AM$1,Data!$D:$D,AM$2)+COUNTIFS(Data!$J:$J,$A39,Data!$C:$C,AM$1,Data!$D:$D,AM$2)</f>
        <v>0</v>
      </c>
      <c r="AN39" s="5">
        <f>COUNTIFS(Data!$I:$I,$A39,Data!$C:$C,AN$1,Data!$D:$D,AN$2)+COUNTIFS(Data!$J:$J,$A39,Data!$C:$C,AN$1,Data!$D:$D,AN$2)</f>
        <v>0</v>
      </c>
      <c r="AO39" s="5">
        <f>COUNTIFS(Data!$I:$I,$A39,Data!$C:$C,AO$1,Data!$D:$D,AO$2)+COUNTIFS(Data!$J:$J,$A39,Data!$C:$C,AO$1,Data!$D:$D,AO$2)</f>
        <v>0</v>
      </c>
      <c r="AP39" s="5">
        <f>COUNTIFS(Data!$I:$I,$A39,Data!$C:$C,AP$1,Data!$D:$D,AP$2)+COUNTIFS(Data!$J:$J,$A39,Data!$C:$C,AP$1,Data!$D:$D,AP$2)</f>
        <v>0</v>
      </c>
      <c r="AQ39" s="5">
        <f>COUNTIFS(Data!$I:$I,$A39,Data!$C:$C,AQ$1,Data!$D:$D,AQ$2)+COUNTIFS(Data!$J:$J,$A39,Data!$C:$C,AQ$1,Data!$D:$D,AQ$2)</f>
        <v>0</v>
      </c>
      <c r="AR39" s="5">
        <f>COUNTIFS(Data!$I:$I,$A39,Data!$C:$C,AR$1,Data!$D:$D,AR$2)+COUNTIFS(Data!$J:$J,$A39,Data!$C:$C,AR$1,Data!$D:$D,AR$2)</f>
        <v>0</v>
      </c>
      <c r="AS39" s="5">
        <f>COUNTIFS(Data!$I:$I,$A39,Data!$C:$C,AS$1,Data!$D:$D,AS$2)+COUNTIFS(Data!$J:$J,$A39,Data!$C:$C,AS$1,Data!$D:$D,AS$2)</f>
        <v>0</v>
      </c>
      <c r="AT39" s="5">
        <f>COUNTIFS(Data!$I:$I,$A39,Data!$C:$C,AT$1,Data!$D:$D,AT$2)+COUNTIFS(Data!$J:$J,$A39,Data!$C:$C,AT$1,Data!$D:$D,AT$2)</f>
        <v>0</v>
      </c>
      <c r="AU39" s="5">
        <f>COUNTIFS(Data!$I:$I,$A39,Data!$C:$C,AU$1,Data!$D:$D,AU$2)+COUNTIFS(Data!$J:$J,$A39,Data!$C:$C,AU$1,Data!$D:$D,AU$2)</f>
        <v>0</v>
      </c>
      <c r="AV39" s="5">
        <f>COUNTIFS(Data!$I:$I,$A39,Data!$C:$C,AV$1,Data!$D:$D,AV$2)+COUNTIFS(Data!$J:$J,$A39,Data!$C:$C,AV$1,Data!$D:$D,AV$2)</f>
        <v>0</v>
      </c>
      <c r="AW39" s="5">
        <f>COUNTIFS(Data!$I:$I,$A39,Data!$C:$C,AW$1,Data!$D:$D,AW$2)+COUNTIFS(Data!$J:$J,$A39,Data!$C:$C,AW$1,Data!$D:$D,AW$2)</f>
        <v>0</v>
      </c>
      <c r="AX39" s="5">
        <f>COUNTIFS(Data!$I:$I,$A39,Data!$C:$C,AX$1,Data!$D:$D,AX$2)+COUNTIFS(Data!$J:$J,$A39,Data!$C:$C,AX$1,Data!$D:$D,AX$2)</f>
        <v>0</v>
      </c>
      <c r="AY39" s="5">
        <f>COUNTIFS(Data!$I:$I,$A39,Data!$C:$C,AY$1,Data!$D:$D,AY$2)+COUNTIFS(Data!$J:$J,$A39,Data!$C:$C,AY$1,Data!$D:$D,AY$2)</f>
        <v>0</v>
      </c>
      <c r="AZ39" s="5">
        <f>COUNTIFS(Data!$I:$I,$A39,Data!$C:$C,AZ$1,Data!$D:$D,AZ$2)+COUNTIFS(Data!$J:$J,$A39,Data!$C:$C,AZ$1,Data!$D:$D,AZ$2)</f>
        <v>0</v>
      </c>
      <c r="BA39" s="5">
        <f>COUNTIFS(Data!$I:$I,$A39,Data!$C:$C,BA$1,Data!$D:$D,BA$2)+COUNTIFS(Data!$J:$J,$A39,Data!$C:$C,BA$1,Data!$D:$D,BA$2)</f>
        <v>0</v>
      </c>
      <c r="BB39" s="5">
        <f>COUNTIFS(Data!$I:$I,$A39,Data!$C:$C,BB$1,Data!$D:$D,BB$2)+COUNTIFS(Data!$J:$J,$A39,Data!$C:$C,BB$1,Data!$D:$D,BB$2)</f>
        <v>0</v>
      </c>
      <c r="BC39" s="5">
        <f>COUNTIFS(Data!$I:$I,$A39,Data!$C:$C,BC$1,Data!$D:$D,BC$2)+COUNTIFS(Data!$J:$J,$A39,Data!$C:$C,BC$1,Data!$D:$D,BC$2)</f>
        <v>0</v>
      </c>
      <c r="BD39" s="5">
        <f>COUNTIFS(Data!$I:$I,$A39,Data!$C:$C,BD$1,Data!$D:$D,BD$2)+COUNTIFS(Data!$J:$J,$A39,Data!$C:$C,BD$1,Data!$D:$D,BD$2)</f>
        <v>0</v>
      </c>
      <c r="BE39" s="5">
        <f>COUNTIFS(Data!$I:$I,$A39,Data!$C:$C,BE$1,Data!$D:$D,BE$2)+COUNTIFS(Data!$J:$J,$A39,Data!$C:$C,BE$1,Data!$D:$D,BE$2)</f>
        <v>0</v>
      </c>
      <c r="BF39" s="5">
        <f>COUNTIFS(Data!$I:$I,$A39,Data!$C:$C,BF$1,Data!$D:$D,BF$2)+COUNTIFS(Data!$J:$J,$A39,Data!$C:$C,BF$1,Data!$D:$D,BF$2)</f>
        <v>0</v>
      </c>
      <c r="BG39" s="5">
        <f>COUNTIFS(Data!$I:$I,$A39,Data!$C:$C,BG$1,Data!$D:$D,BG$2)+COUNTIFS(Data!$J:$J,$A39,Data!$C:$C,BG$1,Data!$D:$D,BG$2)</f>
        <v>0</v>
      </c>
      <c r="BH39" s="5">
        <f>COUNTIFS(Data!$I:$I,$A39,Data!$C:$C,BH$1,Data!$D:$D,BH$2)+COUNTIFS(Data!$J:$J,$A39,Data!$C:$C,BH$1,Data!$D:$D,BH$2)</f>
        <v>0</v>
      </c>
      <c r="BI39" s="5">
        <f>COUNTIFS(Data!$I:$I,$A39,Data!$C:$C,BI$1,Data!$D:$D,BI$2)+COUNTIFS(Data!$J:$J,$A39,Data!$C:$C,BI$1,Data!$D:$D,BI$2)</f>
        <v>0</v>
      </c>
      <c r="BJ39" s="5">
        <f>COUNTIFS(Data!$I:$I,$A39,Data!$C:$C,BJ$1,Data!$D:$D,BJ$2)+COUNTIFS(Data!$J:$J,$A39,Data!$C:$C,BJ$1,Data!$D:$D,BJ$2)</f>
        <v>0</v>
      </c>
      <c r="BK39" s="5">
        <f>COUNTIFS(Data!$I:$I,$A39,Data!$C:$C,BK$1,Data!$D:$D,BK$2)+COUNTIFS(Data!$J:$J,$A39,Data!$C:$C,BK$1,Data!$D:$D,BK$2)</f>
        <v>0</v>
      </c>
      <c r="BL39" s="5">
        <f>COUNTIFS(Data!$I:$I,$A39,Data!$C:$C,BL$1,Data!$D:$D,BL$2)+COUNTIFS(Data!$J:$J,$A39,Data!$C:$C,BL$1,Data!$D:$D,BL$2)</f>
        <v>0</v>
      </c>
      <c r="BM39" s="5">
        <f>COUNTIFS(Data!$I:$I,$A39,Data!$C:$C,BM$1,Data!$D:$D,BM$2)+COUNTIFS(Data!$J:$J,$A39,Data!$C:$C,BM$1,Data!$D:$D,BM$2)</f>
        <v>0</v>
      </c>
      <c r="BN39" s="5">
        <f>COUNTIFS(Data!$I:$I,$A39,Data!$C:$C,BN$1,Data!$D:$D,BN$2)+COUNTIFS(Data!$J:$J,$A39,Data!$C:$C,BN$1,Data!$D:$D,BN$2)</f>
        <v>0</v>
      </c>
      <c r="BO39" s="5">
        <f>COUNTIFS(Data!$I:$I,$A39,Data!$C:$C,BO$1,Data!$D:$D,BO$2)+COUNTIFS(Data!$J:$J,$A39,Data!$C:$C,BO$1,Data!$D:$D,BO$2)</f>
        <v>0</v>
      </c>
      <c r="BP39" s="5">
        <f>COUNTIFS(Data!$I:$I,$A39,Data!$C:$C,BP$1,Data!$D:$D,BP$2)+COUNTIFS(Data!$J:$J,$A39,Data!$C:$C,BP$1,Data!$D:$D,BP$2)</f>
        <v>0</v>
      </c>
      <c r="BQ39" s="5">
        <f>COUNTIFS(Data!$I:$I,$A39,Data!$C:$C,BQ$1,Data!$D:$D,BQ$2)+COUNTIFS(Data!$J:$J,$A39,Data!$C:$C,BQ$1,Data!$D:$D,BQ$2)</f>
        <v>0</v>
      </c>
      <c r="BR39" s="5">
        <f>COUNTIFS(Data!$I:$I,$A39,Data!$C:$C,BR$1,Data!$D:$D,BR$2)+COUNTIFS(Data!$J:$J,$A39,Data!$C:$C,BR$1,Data!$D:$D,BR$2)</f>
        <v>0</v>
      </c>
      <c r="BS39" s="5">
        <f>COUNTIFS(Data!$I:$I,$A39,Data!$C:$C,BS$1,Data!$D:$D,BS$2)+COUNTIFS(Data!$J:$J,$A39,Data!$C:$C,BS$1,Data!$D:$D,BS$2)</f>
        <v>0</v>
      </c>
      <c r="BT39" s="5">
        <f>COUNTIFS(Data!$I:$I,$A39,Data!$C:$C,BT$1,Data!$D:$D,BT$2)+COUNTIFS(Data!$J:$J,$A39,Data!$C:$C,BT$1,Data!$D:$D,BT$2)</f>
        <v>0</v>
      </c>
      <c r="BU39" s="5">
        <f>COUNTIFS(Data!$I:$I,$A39,Data!$C:$C,BU$1,Data!$D:$D,BU$2)+COUNTIFS(Data!$J:$J,$A39,Data!$C:$C,BU$1,Data!$D:$D,BU$2)</f>
        <v>0</v>
      </c>
      <c r="BV39" s="5">
        <f>COUNTIFS(Data!$I:$I,$A39,Data!$C:$C,BV$1,Data!$D:$D,BV$2)+COUNTIFS(Data!$J:$J,$A39,Data!$C:$C,BV$1,Data!$D:$D,BV$2)</f>
        <v>0</v>
      </c>
      <c r="BW39" s="5">
        <f>COUNTIFS(Data!$I:$I,$A39,Data!$C:$C,BW$1,Data!$D:$D,BW$2)+COUNTIFS(Data!$J:$J,$A39,Data!$C:$C,BW$1,Data!$D:$D,BW$2)</f>
        <v>0</v>
      </c>
      <c r="BX39" s="5">
        <f>COUNTIFS(Data!$I:$I,$A39,Data!$C:$C,BX$1,Data!$D:$D,BX$2)+COUNTIFS(Data!$J:$J,$A39,Data!$C:$C,BX$1,Data!$D:$D,BX$2)</f>
        <v>0</v>
      </c>
      <c r="BY39" s="5">
        <f>COUNTIFS(Data!$I:$I,$A39,Data!$C:$C,BY$1,Data!$D:$D,BY$2)+COUNTIFS(Data!$J:$J,$A39,Data!$C:$C,BY$1,Data!$D:$D,BY$2)</f>
        <v>0</v>
      </c>
      <c r="BZ39" s="5">
        <f>COUNTIFS(Data!$I:$I,$A39,Data!$C:$C,BZ$1,Data!$D:$D,BZ$2)+COUNTIFS(Data!$J:$J,$A39,Data!$C:$C,BZ$1,Data!$D:$D,BZ$2)</f>
        <v>0</v>
      </c>
      <c r="CA39" s="5">
        <f>COUNTIFS(Data!$I:$I,$A39,Data!$C:$C,CA$1,Data!$D:$D,CA$2)+COUNTIFS(Data!$J:$J,$A39,Data!$C:$C,CA$1,Data!$D:$D,CA$2)</f>
        <v>0</v>
      </c>
      <c r="CB39" s="5">
        <f>COUNTIFS(Data!$I:$I,$A39,Data!$C:$C,CB$1,Data!$D:$D,CB$2)+COUNTIFS(Data!$J:$J,$A39,Data!$C:$C,CB$1,Data!$D:$D,CB$2)</f>
        <v>0</v>
      </c>
      <c r="CC39" s="5">
        <f>COUNTIFS(Data!$I:$I,$A39,Data!$C:$C,CC$1,Data!$D:$D,CC$2)+COUNTIFS(Data!$J:$J,$A39,Data!$C:$C,CC$1,Data!$D:$D,CC$2)</f>
        <v>0</v>
      </c>
      <c r="CD39" s="5">
        <f>COUNTIFS(Data!$I:$I,$A39,Data!$C:$C,CD$1,Data!$D:$D,CD$2)+COUNTIFS(Data!$J:$J,$A39,Data!$C:$C,CD$1,Data!$D:$D,CD$2)</f>
        <v>0</v>
      </c>
      <c r="CE39" s="5">
        <f>COUNTIFS(Data!$I:$I,$A39,Data!$C:$C,CE$1,Data!$D:$D,CE$2)+COUNTIFS(Data!$J:$J,$A39,Data!$C:$C,CE$1,Data!$D:$D,CE$2)</f>
        <v>0</v>
      </c>
      <c r="CF39" s="5">
        <f>COUNTIFS(Data!$I:$I,$A39,Data!$C:$C,CF$1,Data!$D:$D,CF$2)+COUNTIFS(Data!$J:$J,$A39,Data!$C:$C,CF$1,Data!$D:$D,CF$2)</f>
        <v>0</v>
      </c>
      <c r="CG39" s="5">
        <f>COUNTIFS(Data!$I:$I,$A39,Data!$C:$C,CG$1,Data!$D:$D,CG$2)+COUNTIFS(Data!$J:$J,$A39,Data!$C:$C,CG$1,Data!$D:$D,CG$2)</f>
        <v>0</v>
      </c>
      <c r="CH39" s="5">
        <f>COUNTIFS(Data!$I:$I,$A39,Data!$C:$C,CH$1,Data!$D:$D,CH$2)+COUNTIFS(Data!$J:$J,$A39,Data!$C:$C,CH$1,Data!$D:$D,CH$2)</f>
        <v>0</v>
      </c>
      <c r="CI39" s="5">
        <f>COUNTIFS(Data!$I:$I,$A39,Data!$C:$C,CI$1,Data!$D:$D,CI$2)+COUNTIFS(Data!$J:$J,$A39,Data!$C:$C,CI$1,Data!$D:$D,CI$2)</f>
        <v>0</v>
      </c>
      <c r="CJ39" s="5">
        <f>COUNTIFS(Data!$I:$I,$A39,Data!$C:$C,CJ$1,Data!$D:$D,CJ$2)+COUNTIFS(Data!$J:$J,$A39,Data!$C:$C,CJ$1,Data!$D:$D,CJ$2)</f>
        <v>0</v>
      </c>
      <c r="CK39" s="5">
        <f>COUNTIFS(Data!$I:$I,$A39,Data!$C:$C,CK$1,Data!$D:$D,CK$2)+COUNTIFS(Data!$J:$J,$A39,Data!$C:$C,CK$1,Data!$D:$D,CK$2)</f>
        <v>0</v>
      </c>
      <c r="CL39" s="5">
        <f>COUNTIFS(Data!$I:$I,$A39,Data!$C:$C,CL$1,Data!$D:$D,CL$2)+COUNTIFS(Data!$J:$J,$A39,Data!$C:$C,CL$1,Data!$D:$D,CL$2)</f>
        <v>0</v>
      </c>
      <c r="CM39" s="5">
        <f>COUNTIFS(Data!$I:$I,$A39,Data!$C:$C,CM$1,Data!$D:$D,CM$2)+COUNTIFS(Data!$J:$J,$A39,Data!$C:$C,CM$1,Data!$D:$D,CM$2)</f>
        <v>0</v>
      </c>
      <c r="CN39" s="5">
        <f>COUNTIFS(Data!$I:$I,$A39,Data!$C:$C,CN$1,Data!$D:$D,CN$2)+COUNTIFS(Data!$J:$J,$A39,Data!$C:$C,CN$1,Data!$D:$D,CN$2)</f>
        <v>0</v>
      </c>
      <c r="CO39" s="5">
        <f>COUNTIFS(Data!$I:$I,$A39,Data!$C:$C,CO$1,Data!$D:$D,CO$2)+COUNTIFS(Data!$J:$J,$A39,Data!$C:$C,CO$1,Data!$D:$D,CO$2)</f>
        <v>0</v>
      </c>
      <c r="CP39" s="5">
        <f>COUNTIFS(Data!$I:$I,$A39,Data!$C:$C,CP$1,Data!$D:$D,CP$2)+COUNTIFS(Data!$J:$J,$A39,Data!$C:$C,CP$1,Data!$D:$D,CP$2)</f>
        <v>0</v>
      </c>
      <c r="CQ39" s="5">
        <f>COUNTIFS(Data!$I:$I,$A39,Data!$C:$C,CQ$1,Data!$D:$D,CQ$2)+COUNTIFS(Data!$J:$J,$A39,Data!$C:$C,CQ$1,Data!$D:$D,CQ$2)</f>
        <v>0</v>
      </c>
      <c r="CR39" s="5">
        <f>COUNTIFS(Data!$I:$I,$A39,Data!$C:$C,CR$1,Data!$D:$D,CR$2)+COUNTIFS(Data!$J:$J,$A39,Data!$C:$C,CR$1,Data!$D:$D,CR$2)</f>
        <v>0</v>
      </c>
      <c r="CS39" s="5">
        <f>COUNTIFS(Data!$I:$I,$A39,Data!$C:$C,CS$1,Data!$D:$D,CS$2)+COUNTIFS(Data!$J:$J,$A39,Data!$C:$C,CS$1,Data!$D:$D,CS$2)</f>
        <v>0</v>
      </c>
      <c r="CT39" s="5">
        <f>COUNTIFS(Data!$I:$I,$A39,Data!$C:$C,CT$1,Data!$D:$D,CT$2)+COUNTIFS(Data!$J:$J,$A39,Data!$C:$C,CT$1,Data!$D:$D,CT$2)</f>
        <v>0</v>
      </c>
      <c r="CU39" s="5">
        <f>COUNTIFS(Data!$I:$I,$A39,Data!$C:$C,CU$1,Data!$D:$D,CU$2)+COUNTIFS(Data!$J:$J,$A39,Data!$C:$C,CU$1,Data!$D:$D,CU$2)</f>
        <v>0</v>
      </c>
      <c r="CV39" s="5">
        <f>COUNTIFS(Data!$I:$I,$A39,Data!$C:$C,CV$1,Data!$D:$D,CV$2)+COUNTIFS(Data!$J:$J,$A39,Data!$C:$C,CV$1,Data!$D:$D,CV$2)</f>
        <v>0</v>
      </c>
      <c r="CW39" s="5">
        <f t="shared" ref="CW39:CX39" si="38">SUMIF($B$2:$CV$2,CW$2, $B39:$CV39)</f>
        <v>1</v>
      </c>
      <c r="CX39" s="5">
        <f t="shared" si="38"/>
        <v>0</v>
      </c>
      <c r="CY39" s="5">
        <f t="shared" si="3"/>
        <v>1</v>
      </c>
    </row>
    <row r="40">
      <c r="A40" s="5" t="str">
        <f>Countries!A38</f>
        <v>GRN</v>
      </c>
      <c r="B40" s="5">
        <f>COUNTIFS(Data!$I:$I,$A40,Data!$C:$C,B$1,Data!$D:$D,B$2)+COUNTIFS(Data!$J:$J,$A40,Data!$C:$C,B$1,Data!$D:$D,B$2)</f>
        <v>0</v>
      </c>
      <c r="C40" s="5">
        <f>COUNTIFS(Data!$I:$I,$A40,Data!$C:$C,C$1,Data!$D:$D,C$2)+COUNTIFS(Data!$J:$J,$A40,Data!$C:$C,C$1,Data!$D:$D,C$2)</f>
        <v>0</v>
      </c>
      <c r="D40" s="5">
        <f>COUNTIFS(Data!$I:$I,$A40,Data!$C:$C,D$1,Data!$D:$D,D$2)+COUNTIFS(Data!$J:$J,$A40,Data!$C:$C,D$1,Data!$D:$D,D$2)</f>
        <v>0</v>
      </c>
      <c r="E40" s="5">
        <f>COUNTIFS(Data!$I:$I,$A40,Data!$C:$C,E$1,Data!$D:$D,E$2)+COUNTIFS(Data!$J:$J,$A40,Data!$C:$C,E$1,Data!$D:$D,E$2)</f>
        <v>0</v>
      </c>
      <c r="F40" s="5">
        <f>COUNTIFS(Data!$I:$I,$A40,Data!$C:$C,F$1,Data!$D:$D,F$2)+COUNTIFS(Data!$J:$J,$A40,Data!$C:$C,F$1,Data!$D:$D,F$2)</f>
        <v>0</v>
      </c>
      <c r="G40" s="5">
        <f>COUNTIFS(Data!$I:$I,$A40,Data!$C:$C,G$1,Data!$D:$D,G$2)+COUNTIFS(Data!$J:$J,$A40,Data!$C:$C,G$1,Data!$D:$D,G$2)</f>
        <v>0</v>
      </c>
      <c r="H40" s="5">
        <f>COUNTIFS(Data!$I:$I,$A40,Data!$C:$C,H$1,Data!$D:$D,H$2)+COUNTIFS(Data!$J:$J,$A40,Data!$C:$C,H$1,Data!$D:$D,H$2)</f>
        <v>0</v>
      </c>
      <c r="I40" s="5">
        <f>COUNTIFS(Data!$I:$I,$A40,Data!$C:$C,I$1,Data!$D:$D,I$2)+COUNTIFS(Data!$J:$J,$A40,Data!$C:$C,I$1,Data!$D:$D,I$2)</f>
        <v>0</v>
      </c>
      <c r="J40" s="5">
        <f>COUNTIFS(Data!$I:$I,$A40,Data!$C:$C,J$1,Data!$D:$D,J$2)+COUNTIFS(Data!$J:$J,$A40,Data!$C:$C,J$1,Data!$D:$D,J$2)</f>
        <v>1</v>
      </c>
      <c r="K40" s="5">
        <f>COUNTIFS(Data!$I:$I,$A40,Data!$C:$C,K$1,Data!$D:$D,K$2)+COUNTIFS(Data!$J:$J,$A40,Data!$C:$C,K$1,Data!$D:$D,K$2)</f>
        <v>0</v>
      </c>
      <c r="L40" s="5">
        <f>COUNTIFS(Data!$I:$I,$A40,Data!$C:$C,L$1,Data!$D:$D,L$2)+COUNTIFS(Data!$J:$J,$A40,Data!$C:$C,L$1,Data!$D:$D,L$2)</f>
        <v>0</v>
      </c>
      <c r="M40" s="5">
        <f>COUNTIFS(Data!$I:$I,$A40,Data!$C:$C,M$1,Data!$D:$D,M$2)+COUNTIFS(Data!$J:$J,$A40,Data!$C:$C,M$1,Data!$D:$D,M$2)</f>
        <v>0</v>
      </c>
      <c r="N40" s="5">
        <f>COUNTIFS(Data!$I:$I,$A40,Data!$C:$C,N$1,Data!$D:$D,N$2)+COUNTIFS(Data!$J:$J,$A40,Data!$C:$C,N$1,Data!$D:$D,N$2)</f>
        <v>0</v>
      </c>
      <c r="O40" s="5">
        <f>COUNTIFS(Data!$I:$I,$A40,Data!$C:$C,O$1,Data!$D:$D,O$2)+COUNTIFS(Data!$J:$J,$A40,Data!$C:$C,O$1,Data!$D:$D,O$2)</f>
        <v>0</v>
      </c>
      <c r="P40" s="5">
        <f>COUNTIFS(Data!$I:$I,$A40,Data!$C:$C,P$1,Data!$D:$D,P$2)+COUNTIFS(Data!$J:$J,$A40,Data!$C:$C,P$1,Data!$D:$D,P$2)</f>
        <v>0</v>
      </c>
      <c r="Q40" s="5">
        <f>COUNTIFS(Data!$I:$I,$A40,Data!$C:$C,Q$1,Data!$D:$D,Q$2)+COUNTIFS(Data!$J:$J,$A40,Data!$C:$C,Q$1,Data!$D:$D,Q$2)</f>
        <v>0</v>
      </c>
      <c r="R40" s="5">
        <f>COUNTIFS(Data!$I:$I,$A40,Data!$C:$C,R$1,Data!$D:$D,R$2)+COUNTIFS(Data!$J:$J,$A40,Data!$C:$C,R$1,Data!$D:$D,R$2)</f>
        <v>0</v>
      </c>
      <c r="S40" s="5">
        <f>COUNTIFS(Data!$I:$I,$A40,Data!$C:$C,S$1,Data!$D:$D,S$2)+COUNTIFS(Data!$J:$J,$A40,Data!$C:$C,S$1,Data!$D:$D,S$2)</f>
        <v>0</v>
      </c>
      <c r="T40" s="5">
        <f>COUNTIFS(Data!$I:$I,$A40,Data!$C:$C,T$1,Data!$D:$D,T$2)+COUNTIFS(Data!$J:$J,$A40,Data!$C:$C,T$1,Data!$D:$D,T$2)</f>
        <v>0</v>
      </c>
      <c r="U40" s="5">
        <f>COUNTIFS(Data!$I:$I,$A40,Data!$C:$C,U$1,Data!$D:$D,U$2)+COUNTIFS(Data!$J:$J,$A40,Data!$C:$C,U$1,Data!$D:$D,U$2)</f>
        <v>0</v>
      </c>
      <c r="V40" s="5">
        <f>COUNTIFS(Data!$I:$I,$A40,Data!$C:$C,V$1,Data!$D:$D,V$2)+COUNTIFS(Data!$J:$J,$A40,Data!$C:$C,V$1,Data!$D:$D,V$2)</f>
        <v>0</v>
      </c>
      <c r="W40" s="5">
        <f>COUNTIFS(Data!$I:$I,$A40,Data!$C:$C,W$1,Data!$D:$D,W$2)+COUNTIFS(Data!$J:$J,$A40,Data!$C:$C,W$1,Data!$D:$D,W$2)</f>
        <v>0</v>
      </c>
      <c r="X40" s="5">
        <f>COUNTIFS(Data!$I:$I,$A40,Data!$C:$C,X$1,Data!$D:$D,X$2)+COUNTIFS(Data!$J:$J,$A40,Data!$C:$C,X$1,Data!$D:$D,X$2)</f>
        <v>0</v>
      </c>
      <c r="Y40" s="5">
        <f>COUNTIFS(Data!$I:$I,$A40,Data!$C:$C,Y$1,Data!$D:$D,Y$2)+COUNTIFS(Data!$J:$J,$A40,Data!$C:$C,Y$1,Data!$D:$D,Y$2)</f>
        <v>0</v>
      </c>
      <c r="Z40" s="5">
        <f>COUNTIFS(Data!$I:$I,$A40,Data!$C:$C,Z$1,Data!$D:$D,Z$2)+COUNTIFS(Data!$J:$J,$A40,Data!$C:$C,Z$1,Data!$D:$D,Z$2)</f>
        <v>0</v>
      </c>
      <c r="AA40" s="5">
        <f>COUNTIFS(Data!$I:$I,$A40,Data!$C:$C,AA$1,Data!$D:$D,AA$2)+COUNTIFS(Data!$J:$J,$A40,Data!$C:$C,AA$1,Data!$D:$D,AA$2)</f>
        <v>0</v>
      </c>
      <c r="AB40" s="5">
        <f>COUNTIFS(Data!$I:$I,$A40,Data!$C:$C,AB$1,Data!$D:$D,AB$2)+COUNTIFS(Data!$J:$J,$A40,Data!$C:$C,AB$1,Data!$D:$D,AB$2)</f>
        <v>0</v>
      </c>
      <c r="AC40" s="5">
        <f>COUNTIFS(Data!$I:$I,$A40,Data!$C:$C,AC$1,Data!$D:$D,AC$2)+COUNTIFS(Data!$J:$J,$A40,Data!$C:$C,AC$1,Data!$D:$D,AC$2)</f>
        <v>0</v>
      </c>
      <c r="AD40" s="5">
        <f>COUNTIFS(Data!$I:$I,$A40,Data!$C:$C,AD$1,Data!$D:$D,AD$2)+COUNTIFS(Data!$J:$J,$A40,Data!$C:$C,AD$1,Data!$D:$D,AD$2)</f>
        <v>0</v>
      </c>
      <c r="AE40" s="5">
        <f>COUNTIFS(Data!$I:$I,$A40,Data!$C:$C,AE$1,Data!$D:$D,AE$2)+COUNTIFS(Data!$J:$J,$A40,Data!$C:$C,AE$1,Data!$D:$D,AE$2)</f>
        <v>0</v>
      </c>
      <c r="AF40" s="5">
        <f>COUNTIFS(Data!$I:$I,$A40,Data!$C:$C,AF$1,Data!$D:$D,AF$2)+COUNTIFS(Data!$J:$J,$A40,Data!$C:$C,AF$1,Data!$D:$D,AF$2)</f>
        <v>0</v>
      </c>
      <c r="AG40" s="5">
        <f>COUNTIFS(Data!$I:$I,$A40,Data!$C:$C,AG$1,Data!$D:$D,AG$2)+COUNTIFS(Data!$J:$J,$A40,Data!$C:$C,AG$1,Data!$D:$D,AG$2)</f>
        <v>0</v>
      </c>
      <c r="AH40" s="5">
        <f>COUNTIFS(Data!$I:$I,$A40,Data!$C:$C,AH$1,Data!$D:$D,AH$2)+COUNTIFS(Data!$J:$J,$A40,Data!$C:$C,AH$1,Data!$D:$D,AH$2)</f>
        <v>0</v>
      </c>
      <c r="AI40" s="5">
        <f>COUNTIFS(Data!$I:$I,$A40,Data!$C:$C,AI$1,Data!$D:$D,AI$2)+COUNTIFS(Data!$J:$J,$A40,Data!$C:$C,AI$1,Data!$D:$D,AI$2)</f>
        <v>0</v>
      </c>
      <c r="AJ40" s="5">
        <f>COUNTIFS(Data!$I:$I,$A40,Data!$C:$C,AJ$1,Data!$D:$D,AJ$2)+COUNTIFS(Data!$J:$J,$A40,Data!$C:$C,AJ$1,Data!$D:$D,AJ$2)</f>
        <v>0</v>
      </c>
      <c r="AK40" s="5">
        <f>COUNTIFS(Data!$I:$I,$A40,Data!$C:$C,AK$1,Data!$D:$D,AK$2)+COUNTIFS(Data!$J:$J,$A40,Data!$C:$C,AK$1,Data!$D:$D,AK$2)</f>
        <v>0</v>
      </c>
      <c r="AL40" s="5">
        <f>COUNTIFS(Data!$I:$I,$A40,Data!$C:$C,AL$1,Data!$D:$D,AL$2)+COUNTIFS(Data!$J:$J,$A40,Data!$C:$C,AL$1,Data!$D:$D,AL$2)</f>
        <v>0</v>
      </c>
      <c r="AM40" s="5">
        <f>COUNTIFS(Data!$I:$I,$A40,Data!$C:$C,AM$1,Data!$D:$D,AM$2)+COUNTIFS(Data!$J:$J,$A40,Data!$C:$C,AM$1,Data!$D:$D,AM$2)</f>
        <v>0</v>
      </c>
      <c r="AN40" s="5">
        <f>COUNTIFS(Data!$I:$I,$A40,Data!$C:$C,AN$1,Data!$D:$D,AN$2)+COUNTIFS(Data!$J:$J,$A40,Data!$C:$C,AN$1,Data!$D:$D,AN$2)</f>
        <v>0</v>
      </c>
      <c r="AO40" s="5">
        <f>COUNTIFS(Data!$I:$I,$A40,Data!$C:$C,AO$1,Data!$D:$D,AO$2)+COUNTIFS(Data!$J:$J,$A40,Data!$C:$C,AO$1,Data!$D:$D,AO$2)</f>
        <v>0</v>
      </c>
      <c r="AP40" s="5">
        <f>COUNTIFS(Data!$I:$I,$A40,Data!$C:$C,AP$1,Data!$D:$D,AP$2)+COUNTIFS(Data!$J:$J,$A40,Data!$C:$C,AP$1,Data!$D:$D,AP$2)</f>
        <v>0</v>
      </c>
      <c r="AQ40" s="5">
        <f>COUNTIFS(Data!$I:$I,$A40,Data!$C:$C,AQ$1,Data!$D:$D,AQ$2)+COUNTIFS(Data!$J:$J,$A40,Data!$C:$C,AQ$1,Data!$D:$D,AQ$2)</f>
        <v>0</v>
      </c>
      <c r="AR40" s="5">
        <f>COUNTIFS(Data!$I:$I,$A40,Data!$C:$C,AR$1,Data!$D:$D,AR$2)+COUNTIFS(Data!$J:$J,$A40,Data!$C:$C,AR$1,Data!$D:$D,AR$2)</f>
        <v>0</v>
      </c>
      <c r="AS40" s="5">
        <f>COUNTIFS(Data!$I:$I,$A40,Data!$C:$C,AS$1,Data!$D:$D,AS$2)+COUNTIFS(Data!$J:$J,$A40,Data!$C:$C,AS$1,Data!$D:$D,AS$2)</f>
        <v>0</v>
      </c>
      <c r="AT40" s="5">
        <f>COUNTIFS(Data!$I:$I,$A40,Data!$C:$C,AT$1,Data!$D:$D,AT$2)+COUNTIFS(Data!$J:$J,$A40,Data!$C:$C,AT$1,Data!$D:$D,AT$2)</f>
        <v>0</v>
      </c>
      <c r="AU40" s="5">
        <f>COUNTIFS(Data!$I:$I,$A40,Data!$C:$C,AU$1,Data!$D:$D,AU$2)+COUNTIFS(Data!$J:$J,$A40,Data!$C:$C,AU$1,Data!$D:$D,AU$2)</f>
        <v>0</v>
      </c>
      <c r="AV40" s="5">
        <f>COUNTIFS(Data!$I:$I,$A40,Data!$C:$C,AV$1,Data!$D:$D,AV$2)+COUNTIFS(Data!$J:$J,$A40,Data!$C:$C,AV$1,Data!$D:$D,AV$2)</f>
        <v>0</v>
      </c>
      <c r="AW40" s="5">
        <f>COUNTIFS(Data!$I:$I,$A40,Data!$C:$C,AW$1,Data!$D:$D,AW$2)+COUNTIFS(Data!$J:$J,$A40,Data!$C:$C,AW$1,Data!$D:$D,AW$2)</f>
        <v>0</v>
      </c>
      <c r="AX40" s="5">
        <f>COUNTIFS(Data!$I:$I,$A40,Data!$C:$C,AX$1,Data!$D:$D,AX$2)+COUNTIFS(Data!$J:$J,$A40,Data!$C:$C,AX$1,Data!$D:$D,AX$2)</f>
        <v>0</v>
      </c>
      <c r="AY40" s="5">
        <f>COUNTIFS(Data!$I:$I,$A40,Data!$C:$C,AY$1,Data!$D:$D,AY$2)+COUNTIFS(Data!$J:$J,$A40,Data!$C:$C,AY$1,Data!$D:$D,AY$2)</f>
        <v>0</v>
      </c>
      <c r="AZ40" s="5">
        <f>COUNTIFS(Data!$I:$I,$A40,Data!$C:$C,AZ$1,Data!$D:$D,AZ$2)+COUNTIFS(Data!$J:$J,$A40,Data!$C:$C,AZ$1,Data!$D:$D,AZ$2)</f>
        <v>0</v>
      </c>
      <c r="BA40" s="5">
        <f>COUNTIFS(Data!$I:$I,$A40,Data!$C:$C,BA$1,Data!$D:$D,BA$2)+COUNTIFS(Data!$J:$J,$A40,Data!$C:$C,BA$1,Data!$D:$D,BA$2)</f>
        <v>0</v>
      </c>
      <c r="BB40" s="5">
        <f>COUNTIFS(Data!$I:$I,$A40,Data!$C:$C,BB$1,Data!$D:$D,BB$2)+COUNTIFS(Data!$J:$J,$A40,Data!$C:$C,BB$1,Data!$D:$D,BB$2)</f>
        <v>0</v>
      </c>
      <c r="BC40" s="5">
        <f>COUNTIFS(Data!$I:$I,$A40,Data!$C:$C,BC$1,Data!$D:$D,BC$2)+COUNTIFS(Data!$J:$J,$A40,Data!$C:$C,BC$1,Data!$D:$D,BC$2)</f>
        <v>0</v>
      </c>
      <c r="BD40" s="5">
        <f>COUNTIFS(Data!$I:$I,$A40,Data!$C:$C,BD$1,Data!$D:$D,BD$2)+COUNTIFS(Data!$J:$J,$A40,Data!$C:$C,BD$1,Data!$D:$D,BD$2)</f>
        <v>0</v>
      </c>
      <c r="BE40" s="5">
        <f>COUNTIFS(Data!$I:$I,$A40,Data!$C:$C,BE$1,Data!$D:$D,BE$2)+COUNTIFS(Data!$J:$J,$A40,Data!$C:$C,BE$1,Data!$D:$D,BE$2)</f>
        <v>0</v>
      </c>
      <c r="BF40" s="5">
        <f>COUNTIFS(Data!$I:$I,$A40,Data!$C:$C,BF$1,Data!$D:$D,BF$2)+COUNTIFS(Data!$J:$J,$A40,Data!$C:$C,BF$1,Data!$D:$D,BF$2)</f>
        <v>0</v>
      </c>
      <c r="BG40" s="5">
        <f>COUNTIFS(Data!$I:$I,$A40,Data!$C:$C,BG$1,Data!$D:$D,BG$2)+COUNTIFS(Data!$J:$J,$A40,Data!$C:$C,BG$1,Data!$D:$D,BG$2)</f>
        <v>0</v>
      </c>
      <c r="BH40" s="5">
        <f>COUNTIFS(Data!$I:$I,$A40,Data!$C:$C,BH$1,Data!$D:$D,BH$2)+COUNTIFS(Data!$J:$J,$A40,Data!$C:$C,BH$1,Data!$D:$D,BH$2)</f>
        <v>0</v>
      </c>
      <c r="BI40" s="5">
        <f>COUNTIFS(Data!$I:$I,$A40,Data!$C:$C,BI$1,Data!$D:$D,BI$2)+COUNTIFS(Data!$J:$J,$A40,Data!$C:$C,BI$1,Data!$D:$D,BI$2)</f>
        <v>0</v>
      </c>
      <c r="BJ40" s="5">
        <f>COUNTIFS(Data!$I:$I,$A40,Data!$C:$C,BJ$1,Data!$D:$D,BJ$2)+COUNTIFS(Data!$J:$J,$A40,Data!$C:$C,BJ$1,Data!$D:$D,BJ$2)</f>
        <v>0</v>
      </c>
      <c r="BK40" s="5">
        <f>COUNTIFS(Data!$I:$I,$A40,Data!$C:$C,BK$1,Data!$D:$D,BK$2)+COUNTIFS(Data!$J:$J,$A40,Data!$C:$C,BK$1,Data!$D:$D,BK$2)</f>
        <v>0</v>
      </c>
      <c r="BL40" s="5">
        <f>COUNTIFS(Data!$I:$I,$A40,Data!$C:$C,BL$1,Data!$D:$D,BL$2)+COUNTIFS(Data!$J:$J,$A40,Data!$C:$C,BL$1,Data!$D:$D,BL$2)</f>
        <v>0</v>
      </c>
      <c r="BM40" s="5">
        <f>COUNTIFS(Data!$I:$I,$A40,Data!$C:$C,BM$1,Data!$D:$D,BM$2)+COUNTIFS(Data!$J:$J,$A40,Data!$C:$C,BM$1,Data!$D:$D,BM$2)</f>
        <v>0</v>
      </c>
      <c r="BN40" s="5">
        <f>COUNTIFS(Data!$I:$I,$A40,Data!$C:$C,BN$1,Data!$D:$D,BN$2)+COUNTIFS(Data!$J:$J,$A40,Data!$C:$C,BN$1,Data!$D:$D,BN$2)</f>
        <v>0</v>
      </c>
      <c r="BO40" s="5">
        <f>COUNTIFS(Data!$I:$I,$A40,Data!$C:$C,BO$1,Data!$D:$D,BO$2)+COUNTIFS(Data!$J:$J,$A40,Data!$C:$C,BO$1,Data!$D:$D,BO$2)</f>
        <v>0</v>
      </c>
      <c r="BP40" s="5">
        <f>COUNTIFS(Data!$I:$I,$A40,Data!$C:$C,BP$1,Data!$D:$D,BP$2)+COUNTIFS(Data!$J:$J,$A40,Data!$C:$C,BP$1,Data!$D:$D,BP$2)</f>
        <v>0</v>
      </c>
      <c r="BQ40" s="5">
        <f>COUNTIFS(Data!$I:$I,$A40,Data!$C:$C,BQ$1,Data!$D:$D,BQ$2)+COUNTIFS(Data!$J:$J,$A40,Data!$C:$C,BQ$1,Data!$D:$D,BQ$2)</f>
        <v>0</v>
      </c>
      <c r="BR40" s="5">
        <f>COUNTIFS(Data!$I:$I,$A40,Data!$C:$C,BR$1,Data!$D:$D,BR$2)+COUNTIFS(Data!$J:$J,$A40,Data!$C:$C,BR$1,Data!$D:$D,BR$2)</f>
        <v>0</v>
      </c>
      <c r="BS40" s="5">
        <f>COUNTIFS(Data!$I:$I,$A40,Data!$C:$C,BS$1,Data!$D:$D,BS$2)+COUNTIFS(Data!$J:$J,$A40,Data!$C:$C,BS$1,Data!$D:$D,BS$2)</f>
        <v>0</v>
      </c>
      <c r="BT40" s="5">
        <f>COUNTIFS(Data!$I:$I,$A40,Data!$C:$C,BT$1,Data!$D:$D,BT$2)+COUNTIFS(Data!$J:$J,$A40,Data!$C:$C,BT$1,Data!$D:$D,BT$2)</f>
        <v>0</v>
      </c>
      <c r="BU40" s="5">
        <f>COUNTIFS(Data!$I:$I,$A40,Data!$C:$C,BU$1,Data!$D:$D,BU$2)+COUNTIFS(Data!$J:$J,$A40,Data!$C:$C,BU$1,Data!$D:$D,BU$2)</f>
        <v>0</v>
      </c>
      <c r="BV40" s="5">
        <f>COUNTIFS(Data!$I:$I,$A40,Data!$C:$C,BV$1,Data!$D:$D,BV$2)+COUNTIFS(Data!$J:$J,$A40,Data!$C:$C,BV$1,Data!$D:$D,BV$2)</f>
        <v>0</v>
      </c>
      <c r="BW40" s="5">
        <f>COUNTIFS(Data!$I:$I,$A40,Data!$C:$C,BW$1,Data!$D:$D,BW$2)+COUNTIFS(Data!$J:$J,$A40,Data!$C:$C,BW$1,Data!$D:$D,BW$2)</f>
        <v>0</v>
      </c>
      <c r="BX40" s="5">
        <f>COUNTIFS(Data!$I:$I,$A40,Data!$C:$C,BX$1,Data!$D:$D,BX$2)+COUNTIFS(Data!$J:$J,$A40,Data!$C:$C,BX$1,Data!$D:$D,BX$2)</f>
        <v>0</v>
      </c>
      <c r="BY40" s="5">
        <f>COUNTIFS(Data!$I:$I,$A40,Data!$C:$C,BY$1,Data!$D:$D,BY$2)+COUNTIFS(Data!$J:$J,$A40,Data!$C:$C,BY$1,Data!$D:$D,BY$2)</f>
        <v>0</v>
      </c>
      <c r="BZ40" s="5">
        <f>COUNTIFS(Data!$I:$I,$A40,Data!$C:$C,BZ$1,Data!$D:$D,BZ$2)+COUNTIFS(Data!$J:$J,$A40,Data!$C:$C,BZ$1,Data!$D:$D,BZ$2)</f>
        <v>0</v>
      </c>
      <c r="CA40" s="5">
        <f>COUNTIFS(Data!$I:$I,$A40,Data!$C:$C,CA$1,Data!$D:$D,CA$2)+COUNTIFS(Data!$J:$J,$A40,Data!$C:$C,CA$1,Data!$D:$D,CA$2)</f>
        <v>0</v>
      </c>
      <c r="CB40" s="5">
        <f>COUNTIFS(Data!$I:$I,$A40,Data!$C:$C,CB$1,Data!$D:$D,CB$2)+COUNTIFS(Data!$J:$J,$A40,Data!$C:$C,CB$1,Data!$D:$D,CB$2)</f>
        <v>0</v>
      </c>
      <c r="CC40" s="5">
        <f>COUNTIFS(Data!$I:$I,$A40,Data!$C:$C,CC$1,Data!$D:$D,CC$2)+COUNTIFS(Data!$J:$J,$A40,Data!$C:$C,CC$1,Data!$D:$D,CC$2)</f>
        <v>0</v>
      </c>
      <c r="CD40" s="5">
        <f>COUNTIFS(Data!$I:$I,$A40,Data!$C:$C,CD$1,Data!$D:$D,CD$2)+COUNTIFS(Data!$J:$J,$A40,Data!$C:$C,CD$1,Data!$D:$D,CD$2)</f>
        <v>0</v>
      </c>
      <c r="CE40" s="5">
        <f>COUNTIFS(Data!$I:$I,$A40,Data!$C:$C,CE$1,Data!$D:$D,CE$2)+COUNTIFS(Data!$J:$J,$A40,Data!$C:$C,CE$1,Data!$D:$D,CE$2)</f>
        <v>0</v>
      </c>
      <c r="CF40" s="5">
        <f>COUNTIFS(Data!$I:$I,$A40,Data!$C:$C,CF$1,Data!$D:$D,CF$2)+COUNTIFS(Data!$J:$J,$A40,Data!$C:$C,CF$1,Data!$D:$D,CF$2)</f>
        <v>0</v>
      </c>
      <c r="CG40" s="5">
        <f>COUNTIFS(Data!$I:$I,$A40,Data!$C:$C,CG$1,Data!$D:$D,CG$2)+COUNTIFS(Data!$J:$J,$A40,Data!$C:$C,CG$1,Data!$D:$D,CG$2)</f>
        <v>0</v>
      </c>
      <c r="CH40" s="5">
        <f>COUNTIFS(Data!$I:$I,$A40,Data!$C:$C,CH$1,Data!$D:$D,CH$2)+COUNTIFS(Data!$J:$J,$A40,Data!$C:$C,CH$1,Data!$D:$D,CH$2)</f>
        <v>0</v>
      </c>
      <c r="CI40" s="5">
        <f>COUNTIFS(Data!$I:$I,$A40,Data!$C:$C,CI$1,Data!$D:$D,CI$2)+COUNTIFS(Data!$J:$J,$A40,Data!$C:$C,CI$1,Data!$D:$D,CI$2)</f>
        <v>0</v>
      </c>
      <c r="CJ40" s="5">
        <f>COUNTIFS(Data!$I:$I,$A40,Data!$C:$C,CJ$1,Data!$D:$D,CJ$2)+COUNTIFS(Data!$J:$J,$A40,Data!$C:$C,CJ$1,Data!$D:$D,CJ$2)</f>
        <v>0</v>
      </c>
      <c r="CK40" s="5">
        <f>COUNTIFS(Data!$I:$I,$A40,Data!$C:$C,CK$1,Data!$D:$D,CK$2)+COUNTIFS(Data!$J:$J,$A40,Data!$C:$C,CK$1,Data!$D:$D,CK$2)</f>
        <v>0</v>
      </c>
      <c r="CL40" s="5">
        <f>COUNTIFS(Data!$I:$I,$A40,Data!$C:$C,CL$1,Data!$D:$D,CL$2)+COUNTIFS(Data!$J:$J,$A40,Data!$C:$C,CL$1,Data!$D:$D,CL$2)</f>
        <v>0</v>
      </c>
      <c r="CM40" s="5">
        <f>COUNTIFS(Data!$I:$I,$A40,Data!$C:$C,CM$1,Data!$D:$D,CM$2)+COUNTIFS(Data!$J:$J,$A40,Data!$C:$C,CM$1,Data!$D:$D,CM$2)</f>
        <v>0</v>
      </c>
      <c r="CN40" s="5">
        <f>COUNTIFS(Data!$I:$I,$A40,Data!$C:$C,CN$1,Data!$D:$D,CN$2)+COUNTIFS(Data!$J:$J,$A40,Data!$C:$C,CN$1,Data!$D:$D,CN$2)</f>
        <v>0</v>
      </c>
      <c r="CO40" s="5">
        <f>COUNTIFS(Data!$I:$I,$A40,Data!$C:$C,CO$1,Data!$D:$D,CO$2)+COUNTIFS(Data!$J:$J,$A40,Data!$C:$C,CO$1,Data!$D:$D,CO$2)</f>
        <v>0</v>
      </c>
      <c r="CP40" s="5">
        <f>COUNTIFS(Data!$I:$I,$A40,Data!$C:$C,CP$1,Data!$D:$D,CP$2)+COUNTIFS(Data!$J:$J,$A40,Data!$C:$C,CP$1,Data!$D:$D,CP$2)</f>
        <v>0</v>
      </c>
      <c r="CQ40" s="5">
        <f>COUNTIFS(Data!$I:$I,$A40,Data!$C:$C,CQ$1,Data!$D:$D,CQ$2)+COUNTIFS(Data!$J:$J,$A40,Data!$C:$C,CQ$1,Data!$D:$D,CQ$2)</f>
        <v>0</v>
      </c>
      <c r="CR40" s="5">
        <f>COUNTIFS(Data!$I:$I,$A40,Data!$C:$C,CR$1,Data!$D:$D,CR$2)+COUNTIFS(Data!$J:$J,$A40,Data!$C:$C,CR$1,Data!$D:$D,CR$2)</f>
        <v>0</v>
      </c>
      <c r="CS40" s="5">
        <f>COUNTIFS(Data!$I:$I,$A40,Data!$C:$C,CS$1,Data!$D:$D,CS$2)+COUNTIFS(Data!$J:$J,$A40,Data!$C:$C,CS$1,Data!$D:$D,CS$2)</f>
        <v>0</v>
      </c>
      <c r="CT40" s="5">
        <f>COUNTIFS(Data!$I:$I,$A40,Data!$C:$C,CT$1,Data!$D:$D,CT$2)+COUNTIFS(Data!$J:$J,$A40,Data!$C:$C,CT$1,Data!$D:$D,CT$2)</f>
        <v>0</v>
      </c>
      <c r="CU40" s="5">
        <f>COUNTIFS(Data!$I:$I,$A40,Data!$C:$C,CU$1,Data!$D:$D,CU$2)+COUNTIFS(Data!$J:$J,$A40,Data!$C:$C,CU$1,Data!$D:$D,CU$2)</f>
        <v>0</v>
      </c>
      <c r="CV40" s="5">
        <f>COUNTIFS(Data!$I:$I,$A40,Data!$C:$C,CV$1,Data!$D:$D,CV$2)+COUNTIFS(Data!$J:$J,$A40,Data!$C:$C,CV$1,Data!$D:$D,CV$2)</f>
        <v>0</v>
      </c>
      <c r="CW40" s="5">
        <f t="shared" ref="CW40:CX40" si="39">SUMIF($B$2:$CV$2,CW$2, $B40:$CV40)</f>
        <v>1</v>
      </c>
      <c r="CX40" s="5">
        <f t="shared" si="39"/>
        <v>0</v>
      </c>
      <c r="CY40" s="5">
        <f t="shared" si="3"/>
        <v>1</v>
      </c>
    </row>
    <row r="41">
      <c r="A41" s="5" t="str">
        <f>Countries!A39</f>
        <v>HKG</v>
      </c>
      <c r="B41" s="5">
        <f>COUNTIFS(Data!$I:$I,$A41,Data!$C:$C,B$1,Data!$D:$D,B$2)+COUNTIFS(Data!$J:$J,$A41,Data!$C:$C,B$1,Data!$D:$D,B$2)</f>
        <v>0</v>
      </c>
      <c r="C41" s="5">
        <f>COUNTIFS(Data!$I:$I,$A41,Data!$C:$C,C$1,Data!$D:$D,C$2)+COUNTIFS(Data!$J:$J,$A41,Data!$C:$C,C$1,Data!$D:$D,C$2)</f>
        <v>0</v>
      </c>
      <c r="D41" s="5">
        <f>COUNTIFS(Data!$I:$I,$A41,Data!$C:$C,D$1,Data!$D:$D,D$2)+COUNTIFS(Data!$J:$J,$A41,Data!$C:$C,D$1,Data!$D:$D,D$2)</f>
        <v>0</v>
      </c>
      <c r="E41" s="5">
        <f>COUNTIFS(Data!$I:$I,$A41,Data!$C:$C,E$1,Data!$D:$D,E$2)+COUNTIFS(Data!$J:$J,$A41,Data!$C:$C,E$1,Data!$D:$D,E$2)</f>
        <v>0</v>
      </c>
      <c r="F41" s="5">
        <f>COUNTIFS(Data!$I:$I,$A41,Data!$C:$C,F$1,Data!$D:$D,F$2)+COUNTIFS(Data!$J:$J,$A41,Data!$C:$C,F$1,Data!$D:$D,F$2)</f>
        <v>0</v>
      </c>
      <c r="G41" s="5">
        <f>COUNTIFS(Data!$I:$I,$A41,Data!$C:$C,G$1,Data!$D:$D,G$2)+COUNTIFS(Data!$J:$J,$A41,Data!$C:$C,G$1,Data!$D:$D,G$2)</f>
        <v>0</v>
      </c>
      <c r="H41" s="5">
        <f>COUNTIFS(Data!$I:$I,$A41,Data!$C:$C,H$1,Data!$D:$D,H$2)+COUNTIFS(Data!$J:$J,$A41,Data!$C:$C,H$1,Data!$D:$D,H$2)</f>
        <v>0</v>
      </c>
      <c r="I41" s="5">
        <f>COUNTIFS(Data!$I:$I,$A41,Data!$C:$C,I$1,Data!$D:$D,I$2)+COUNTIFS(Data!$J:$J,$A41,Data!$C:$C,I$1,Data!$D:$D,I$2)</f>
        <v>0</v>
      </c>
      <c r="J41" s="5">
        <f>COUNTIFS(Data!$I:$I,$A41,Data!$C:$C,J$1,Data!$D:$D,J$2)+COUNTIFS(Data!$J:$J,$A41,Data!$C:$C,J$1,Data!$D:$D,J$2)</f>
        <v>0</v>
      </c>
      <c r="K41" s="5">
        <f>COUNTIFS(Data!$I:$I,$A41,Data!$C:$C,K$1,Data!$D:$D,K$2)+COUNTIFS(Data!$J:$J,$A41,Data!$C:$C,K$1,Data!$D:$D,K$2)</f>
        <v>0</v>
      </c>
      <c r="L41" s="5">
        <f>COUNTIFS(Data!$I:$I,$A41,Data!$C:$C,L$1,Data!$D:$D,L$2)+COUNTIFS(Data!$J:$J,$A41,Data!$C:$C,L$1,Data!$D:$D,L$2)</f>
        <v>0</v>
      </c>
      <c r="M41" s="5">
        <f>COUNTIFS(Data!$I:$I,$A41,Data!$C:$C,M$1,Data!$D:$D,M$2)+COUNTIFS(Data!$J:$J,$A41,Data!$C:$C,M$1,Data!$D:$D,M$2)</f>
        <v>0</v>
      </c>
      <c r="N41" s="5">
        <f>COUNTIFS(Data!$I:$I,$A41,Data!$C:$C,N$1,Data!$D:$D,N$2)+COUNTIFS(Data!$J:$J,$A41,Data!$C:$C,N$1,Data!$D:$D,N$2)</f>
        <v>0</v>
      </c>
      <c r="O41" s="5">
        <f>COUNTIFS(Data!$I:$I,$A41,Data!$C:$C,O$1,Data!$D:$D,O$2)+COUNTIFS(Data!$J:$J,$A41,Data!$C:$C,O$1,Data!$D:$D,O$2)</f>
        <v>0</v>
      </c>
      <c r="P41" s="5">
        <f>COUNTIFS(Data!$I:$I,$A41,Data!$C:$C,P$1,Data!$D:$D,P$2)+COUNTIFS(Data!$J:$J,$A41,Data!$C:$C,P$1,Data!$D:$D,P$2)</f>
        <v>0</v>
      </c>
      <c r="Q41" s="5">
        <f>COUNTIFS(Data!$I:$I,$A41,Data!$C:$C,Q$1,Data!$D:$D,Q$2)+COUNTIFS(Data!$J:$J,$A41,Data!$C:$C,Q$1,Data!$D:$D,Q$2)</f>
        <v>0</v>
      </c>
      <c r="R41" s="5">
        <f>COUNTIFS(Data!$I:$I,$A41,Data!$C:$C,R$1,Data!$D:$D,R$2)+COUNTIFS(Data!$J:$J,$A41,Data!$C:$C,R$1,Data!$D:$D,R$2)</f>
        <v>0</v>
      </c>
      <c r="S41" s="5">
        <f>COUNTIFS(Data!$I:$I,$A41,Data!$C:$C,S$1,Data!$D:$D,S$2)+COUNTIFS(Data!$J:$J,$A41,Data!$C:$C,S$1,Data!$D:$D,S$2)</f>
        <v>0</v>
      </c>
      <c r="T41" s="5">
        <f>COUNTIFS(Data!$I:$I,$A41,Data!$C:$C,T$1,Data!$D:$D,T$2)+COUNTIFS(Data!$J:$J,$A41,Data!$C:$C,T$1,Data!$D:$D,T$2)</f>
        <v>0</v>
      </c>
      <c r="U41" s="5">
        <f>COUNTIFS(Data!$I:$I,$A41,Data!$C:$C,U$1,Data!$D:$D,U$2)+COUNTIFS(Data!$J:$J,$A41,Data!$C:$C,U$1,Data!$D:$D,U$2)</f>
        <v>0</v>
      </c>
      <c r="V41" s="5">
        <f>COUNTIFS(Data!$I:$I,$A41,Data!$C:$C,V$1,Data!$D:$D,V$2)+COUNTIFS(Data!$J:$J,$A41,Data!$C:$C,V$1,Data!$D:$D,V$2)</f>
        <v>0</v>
      </c>
      <c r="W41" s="5">
        <f>COUNTIFS(Data!$I:$I,$A41,Data!$C:$C,W$1,Data!$D:$D,W$2)+COUNTIFS(Data!$J:$J,$A41,Data!$C:$C,W$1,Data!$D:$D,W$2)</f>
        <v>0</v>
      </c>
      <c r="X41" s="5">
        <f>COUNTIFS(Data!$I:$I,$A41,Data!$C:$C,X$1,Data!$D:$D,X$2)+COUNTIFS(Data!$J:$J,$A41,Data!$C:$C,X$1,Data!$D:$D,X$2)</f>
        <v>0</v>
      </c>
      <c r="Y41" s="5">
        <f>COUNTIFS(Data!$I:$I,$A41,Data!$C:$C,Y$1,Data!$D:$D,Y$2)+COUNTIFS(Data!$J:$J,$A41,Data!$C:$C,Y$1,Data!$D:$D,Y$2)</f>
        <v>0</v>
      </c>
      <c r="Z41" s="5">
        <f>COUNTIFS(Data!$I:$I,$A41,Data!$C:$C,Z$1,Data!$D:$D,Z$2)+COUNTIFS(Data!$J:$J,$A41,Data!$C:$C,Z$1,Data!$D:$D,Z$2)</f>
        <v>0</v>
      </c>
      <c r="AA41" s="5">
        <f>COUNTIFS(Data!$I:$I,$A41,Data!$C:$C,AA$1,Data!$D:$D,AA$2)+COUNTIFS(Data!$J:$J,$A41,Data!$C:$C,AA$1,Data!$D:$D,AA$2)</f>
        <v>0</v>
      </c>
      <c r="AB41" s="5">
        <f>COUNTIFS(Data!$I:$I,$A41,Data!$C:$C,AB$1,Data!$D:$D,AB$2)+COUNTIFS(Data!$J:$J,$A41,Data!$C:$C,AB$1,Data!$D:$D,AB$2)</f>
        <v>0</v>
      </c>
      <c r="AC41" s="5">
        <f>COUNTIFS(Data!$I:$I,$A41,Data!$C:$C,AC$1,Data!$D:$D,AC$2)+COUNTIFS(Data!$J:$J,$A41,Data!$C:$C,AC$1,Data!$D:$D,AC$2)</f>
        <v>0</v>
      </c>
      <c r="AD41" s="5">
        <f>COUNTIFS(Data!$I:$I,$A41,Data!$C:$C,AD$1,Data!$D:$D,AD$2)+COUNTIFS(Data!$J:$J,$A41,Data!$C:$C,AD$1,Data!$D:$D,AD$2)</f>
        <v>0</v>
      </c>
      <c r="AE41" s="5">
        <f>COUNTIFS(Data!$I:$I,$A41,Data!$C:$C,AE$1,Data!$D:$D,AE$2)+COUNTIFS(Data!$J:$J,$A41,Data!$C:$C,AE$1,Data!$D:$D,AE$2)</f>
        <v>0</v>
      </c>
      <c r="AF41" s="5">
        <f>COUNTIFS(Data!$I:$I,$A41,Data!$C:$C,AF$1,Data!$D:$D,AF$2)+COUNTIFS(Data!$J:$J,$A41,Data!$C:$C,AF$1,Data!$D:$D,AF$2)</f>
        <v>0</v>
      </c>
      <c r="AG41" s="5">
        <f>COUNTIFS(Data!$I:$I,$A41,Data!$C:$C,AG$1,Data!$D:$D,AG$2)+COUNTIFS(Data!$J:$J,$A41,Data!$C:$C,AG$1,Data!$D:$D,AG$2)</f>
        <v>0</v>
      </c>
      <c r="AH41" s="5">
        <f>COUNTIFS(Data!$I:$I,$A41,Data!$C:$C,AH$1,Data!$D:$D,AH$2)+COUNTIFS(Data!$J:$J,$A41,Data!$C:$C,AH$1,Data!$D:$D,AH$2)</f>
        <v>0</v>
      </c>
      <c r="AI41" s="5">
        <f>COUNTIFS(Data!$I:$I,$A41,Data!$C:$C,AI$1,Data!$D:$D,AI$2)+COUNTIFS(Data!$J:$J,$A41,Data!$C:$C,AI$1,Data!$D:$D,AI$2)</f>
        <v>0</v>
      </c>
      <c r="AJ41" s="5">
        <f>COUNTIFS(Data!$I:$I,$A41,Data!$C:$C,AJ$1,Data!$D:$D,AJ$2)+COUNTIFS(Data!$J:$J,$A41,Data!$C:$C,AJ$1,Data!$D:$D,AJ$2)</f>
        <v>0</v>
      </c>
      <c r="AK41" s="5">
        <f>COUNTIFS(Data!$I:$I,$A41,Data!$C:$C,AK$1,Data!$D:$D,AK$2)+COUNTIFS(Data!$J:$J,$A41,Data!$C:$C,AK$1,Data!$D:$D,AK$2)</f>
        <v>1</v>
      </c>
      <c r="AL41" s="5">
        <f>COUNTIFS(Data!$I:$I,$A41,Data!$C:$C,AL$1,Data!$D:$D,AL$2)+COUNTIFS(Data!$J:$J,$A41,Data!$C:$C,AL$1,Data!$D:$D,AL$2)</f>
        <v>0</v>
      </c>
      <c r="AM41" s="5">
        <f>COUNTIFS(Data!$I:$I,$A41,Data!$C:$C,AM$1,Data!$D:$D,AM$2)+COUNTIFS(Data!$J:$J,$A41,Data!$C:$C,AM$1,Data!$D:$D,AM$2)</f>
        <v>0</v>
      </c>
      <c r="AN41" s="5">
        <f>COUNTIFS(Data!$I:$I,$A41,Data!$C:$C,AN$1,Data!$D:$D,AN$2)+COUNTIFS(Data!$J:$J,$A41,Data!$C:$C,AN$1,Data!$D:$D,AN$2)</f>
        <v>0</v>
      </c>
      <c r="AO41" s="5">
        <f>COUNTIFS(Data!$I:$I,$A41,Data!$C:$C,AO$1,Data!$D:$D,AO$2)+COUNTIFS(Data!$J:$J,$A41,Data!$C:$C,AO$1,Data!$D:$D,AO$2)</f>
        <v>0</v>
      </c>
      <c r="AP41" s="5">
        <f>COUNTIFS(Data!$I:$I,$A41,Data!$C:$C,AP$1,Data!$D:$D,AP$2)+COUNTIFS(Data!$J:$J,$A41,Data!$C:$C,AP$1,Data!$D:$D,AP$2)</f>
        <v>0</v>
      </c>
      <c r="AQ41" s="5">
        <f>COUNTIFS(Data!$I:$I,$A41,Data!$C:$C,AQ$1,Data!$D:$D,AQ$2)+COUNTIFS(Data!$J:$J,$A41,Data!$C:$C,AQ$1,Data!$D:$D,AQ$2)</f>
        <v>0</v>
      </c>
      <c r="AR41" s="5">
        <f>COUNTIFS(Data!$I:$I,$A41,Data!$C:$C,AR$1,Data!$D:$D,AR$2)+COUNTIFS(Data!$J:$J,$A41,Data!$C:$C,AR$1,Data!$D:$D,AR$2)</f>
        <v>0</v>
      </c>
      <c r="AS41" s="5">
        <f>COUNTIFS(Data!$I:$I,$A41,Data!$C:$C,AS$1,Data!$D:$D,AS$2)+COUNTIFS(Data!$J:$J,$A41,Data!$C:$C,AS$1,Data!$D:$D,AS$2)</f>
        <v>0</v>
      </c>
      <c r="AT41" s="5">
        <f>COUNTIFS(Data!$I:$I,$A41,Data!$C:$C,AT$1,Data!$D:$D,AT$2)+COUNTIFS(Data!$J:$J,$A41,Data!$C:$C,AT$1,Data!$D:$D,AT$2)</f>
        <v>0</v>
      </c>
      <c r="AU41" s="5">
        <f>COUNTIFS(Data!$I:$I,$A41,Data!$C:$C,AU$1,Data!$D:$D,AU$2)+COUNTIFS(Data!$J:$J,$A41,Data!$C:$C,AU$1,Data!$D:$D,AU$2)</f>
        <v>0</v>
      </c>
      <c r="AV41" s="5">
        <f>COUNTIFS(Data!$I:$I,$A41,Data!$C:$C,AV$1,Data!$D:$D,AV$2)+COUNTIFS(Data!$J:$J,$A41,Data!$C:$C,AV$1,Data!$D:$D,AV$2)</f>
        <v>0</v>
      </c>
      <c r="AW41" s="5">
        <f>COUNTIFS(Data!$I:$I,$A41,Data!$C:$C,AW$1,Data!$D:$D,AW$2)+COUNTIFS(Data!$J:$J,$A41,Data!$C:$C,AW$1,Data!$D:$D,AW$2)</f>
        <v>0</v>
      </c>
      <c r="AX41" s="5">
        <f>COUNTIFS(Data!$I:$I,$A41,Data!$C:$C,AX$1,Data!$D:$D,AX$2)+COUNTIFS(Data!$J:$J,$A41,Data!$C:$C,AX$1,Data!$D:$D,AX$2)</f>
        <v>0</v>
      </c>
      <c r="AY41" s="5">
        <f>COUNTIFS(Data!$I:$I,$A41,Data!$C:$C,AY$1,Data!$D:$D,AY$2)+COUNTIFS(Data!$J:$J,$A41,Data!$C:$C,AY$1,Data!$D:$D,AY$2)</f>
        <v>0</v>
      </c>
      <c r="AZ41" s="5">
        <f>COUNTIFS(Data!$I:$I,$A41,Data!$C:$C,AZ$1,Data!$D:$D,AZ$2)+COUNTIFS(Data!$J:$J,$A41,Data!$C:$C,AZ$1,Data!$D:$D,AZ$2)</f>
        <v>0</v>
      </c>
      <c r="BA41" s="5">
        <f>COUNTIFS(Data!$I:$I,$A41,Data!$C:$C,BA$1,Data!$D:$D,BA$2)+COUNTIFS(Data!$J:$J,$A41,Data!$C:$C,BA$1,Data!$D:$D,BA$2)</f>
        <v>0</v>
      </c>
      <c r="BB41" s="5">
        <f>COUNTIFS(Data!$I:$I,$A41,Data!$C:$C,BB$1,Data!$D:$D,BB$2)+COUNTIFS(Data!$J:$J,$A41,Data!$C:$C,BB$1,Data!$D:$D,BB$2)</f>
        <v>0</v>
      </c>
      <c r="BC41" s="5">
        <f>COUNTIFS(Data!$I:$I,$A41,Data!$C:$C,BC$1,Data!$D:$D,BC$2)+COUNTIFS(Data!$J:$J,$A41,Data!$C:$C,BC$1,Data!$D:$D,BC$2)</f>
        <v>1</v>
      </c>
      <c r="BD41" s="5">
        <f>COUNTIFS(Data!$I:$I,$A41,Data!$C:$C,BD$1,Data!$D:$D,BD$2)+COUNTIFS(Data!$J:$J,$A41,Data!$C:$C,BD$1,Data!$D:$D,BD$2)</f>
        <v>0</v>
      </c>
      <c r="BE41" s="5">
        <f>COUNTIFS(Data!$I:$I,$A41,Data!$C:$C,BE$1,Data!$D:$D,BE$2)+COUNTIFS(Data!$J:$J,$A41,Data!$C:$C,BE$1,Data!$D:$D,BE$2)</f>
        <v>0</v>
      </c>
      <c r="BF41" s="5">
        <f>COUNTIFS(Data!$I:$I,$A41,Data!$C:$C,BF$1,Data!$D:$D,BF$2)+COUNTIFS(Data!$J:$J,$A41,Data!$C:$C,BF$1,Data!$D:$D,BF$2)</f>
        <v>0</v>
      </c>
      <c r="BG41" s="5">
        <f>COUNTIFS(Data!$I:$I,$A41,Data!$C:$C,BG$1,Data!$D:$D,BG$2)+COUNTIFS(Data!$J:$J,$A41,Data!$C:$C,BG$1,Data!$D:$D,BG$2)</f>
        <v>0</v>
      </c>
      <c r="BH41" s="5">
        <f>COUNTIFS(Data!$I:$I,$A41,Data!$C:$C,BH$1,Data!$D:$D,BH$2)+COUNTIFS(Data!$J:$J,$A41,Data!$C:$C,BH$1,Data!$D:$D,BH$2)</f>
        <v>0</v>
      </c>
      <c r="BI41" s="5">
        <f>COUNTIFS(Data!$I:$I,$A41,Data!$C:$C,BI$1,Data!$D:$D,BI$2)+COUNTIFS(Data!$J:$J,$A41,Data!$C:$C,BI$1,Data!$D:$D,BI$2)</f>
        <v>0</v>
      </c>
      <c r="BJ41" s="5">
        <f>COUNTIFS(Data!$I:$I,$A41,Data!$C:$C,BJ$1,Data!$D:$D,BJ$2)+COUNTIFS(Data!$J:$J,$A41,Data!$C:$C,BJ$1,Data!$D:$D,BJ$2)</f>
        <v>0</v>
      </c>
      <c r="BK41" s="5">
        <f>COUNTIFS(Data!$I:$I,$A41,Data!$C:$C,BK$1,Data!$D:$D,BK$2)+COUNTIFS(Data!$J:$J,$A41,Data!$C:$C,BK$1,Data!$D:$D,BK$2)</f>
        <v>0</v>
      </c>
      <c r="BL41" s="5">
        <f>COUNTIFS(Data!$I:$I,$A41,Data!$C:$C,BL$1,Data!$D:$D,BL$2)+COUNTIFS(Data!$J:$J,$A41,Data!$C:$C,BL$1,Data!$D:$D,BL$2)</f>
        <v>0</v>
      </c>
      <c r="BM41" s="5">
        <f>COUNTIFS(Data!$I:$I,$A41,Data!$C:$C,BM$1,Data!$D:$D,BM$2)+COUNTIFS(Data!$J:$J,$A41,Data!$C:$C,BM$1,Data!$D:$D,BM$2)</f>
        <v>0</v>
      </c>
      <c r="BN41" s="5">
        <f>COUNTIFS(Data!$I:$I,$A41,Data!$C:$C,BN$1,Data!$D:$D,BN$2)+COUNTIFS(Data!$J:$J,$A41,Data!$C:$C,BN$1,Data!$D:$D,BN$2)</f>
        <v>0</v>
      </c>
      <c r="BO41" s="5">
        <f>COUNTIFS(Data!$I:$I,$A41,Data!$C:$C,BO$1,Data!$D:$D,BO$2)+COUNTIFS(Data!$J:$J,$A41,Data!$C:$C,BO$1,Data!$D:$D,BO$2)</f>
        <v>0</v>
      </c>
      <c r="BP41" s="5">
        <f>COUNTIFS(Data!$I:$I,$A41,Data!$C:$C,BP$1,Data!$D:$D,BP$2)+COUNTIFS(Data!$J:$J,$A41,Data!$C:$C,BP$1,Data!$D:$D,BP$2)</f>
        <v>0</v>
      </c>
      <c r="BQ41" s="5">
        <f>COUNTIFS(Data!$I:$I,$A41,Data!$C:$C,BQ$1,Data!$D:$D,BQ$2)+COUNTIFS(Data!$J:$J,$A41,Data!$C:$C,BQ$1,Data!$D:$D,BQ$2)</f>
        <v>0</v>
      </c>
      <c r="BR41" s="5">
        <f>COUNTIFS(Data!$I:$I,$A41,Data!$C:$C,BR$1,Data!$D:$D,BR$2)+COUNTIFS(Data!$J:$J,$A41,Data!$C:$C,BR$1,Data!$D:$D,BR$2)</f>
        <v>0</v>
      </c>
      <c r="BS41" s="5">
        <f>COUNTIFS(Data!$I:$I,$A41,Data!$C:$C,BS$1,Data!$D:$D,BS$2)+COUNTIFS(Data!$J:$J,$A41,Data!$C:$C,BS$1,Data!$D:$D,BS$2)</f>
        <v>0</v>
      </c>
      <c r="BT41" s="5">
        <f>COUNTIFS(Data!$I:$I,$A41,Data!$C:$C,BT$1,Data!$D:$D,BT$2)+COUNTIFS(Data!$J:$J,$A41,Data!$C:$C,BT$1,Data!$D:$D,BT$2)</f>
        <v>0</v>
      </c>
      <c r="BU41" s="5">
        <f>COUNTIFS(Data!$I:$I,$A41,Data!$C:$C,BU$1,Data!$D:$D,BU$2)+COUNTIFS(Data!$J:$J,$A41,Data!$C:$C,BU$1,Data!$D:$D,BU$2)</f>
        <v>0</v>
      </c>
      <c r="BV41" s="5">
        <f>COUNTIFS(Data!$I:$I,$A41,Data!$C:$C,BV$1,Data!$D:$D,BV$2)+COUNTIFS(Data!$J:$J,$A41,Data!$C:$C,BV$1,Data!$D:$D,BV$2)</f>
        <v>0</v>
      </c>
      <c r="BW41" s="5">
        <f>COUNTIFS(Data!$I:$I,$A41,Data!$C:$C,BW$1,Data!$D:$D,BW$2)+COUNTIFS(Data!$J:$J,$A41,Data!$C:$C,BW$1,Data!$D:$D,BW$2)</f>
        <v>0</v>
      </c>
      <c r="BX41" s="5">
        <f>COUNTIFS(Data!$I:$I,$A41,Data!$C:$C,BX$1,Data!$D:$D,BX$2)+COUNTIFS(Data!$J:$J,$A41,Data!$C:$C,BX$1,Data!$D:$D,BX$2)</f>
        <v>0</v>
      </c>
      <c r="BY41" s="5">
        <f>COUNTIFS(Data!$I:$I,$A41,Data!$C:$C,BY$1,Data!$D:$D,BY$2)+COUNTIFS(Data!$J:$J,$A41,Data!$C:$C,BY$1,Data!$D:$D,BY$2)</f>
        <v>0</v>
      </c>
      <c r="BZ41" s="5">
        <f>COUNTIFS(Data!$I:$I,$A41,Data!$C:$C,BZ$1,Data!$D:$D,BZ$2)+COUNTIFS(Data!$J:$J,$A41,Data!$C:$C,BZ$1,Data!$D:$D,BZ$2)</f>
        <v>0</v>
      </c>
      <c r="CA41" s="5">
        <f>COUNTIFS(Data!$I:$I,$A41,Data!$C:$C,CA$1,Data!$D:$D,CA$2)+COUNTIFS(Data!$J:$J,$A41,Data!$C:$C,CA$1,Data!$D:$D,CA$2)</f>
        <v>0</v>
      </c>
      <c r="CB41" s="5">
        <f>COUNTIFS(Data!$I:$I,$A41,Data!$C:$C,CB$1,Data!$D:$D,CB$2)+COUNTIFS(Data!$J:$J,$A41,Data!$C:$C,CB$1,Data!$D:$D,CB$2)</f>
        <v>0</v>
      </c>
      <c r="CC41" s="5">
        <f>COUNTIFS(Data!$I:$I,$A41,Data!$C:$C,CC$1,Data!$D:$D,CC$2)+COUNTIFS(Data!$J:$J,$A41,Data!$C:$C,CC$1,Data!$D:$D,CC$2)</f>
        <v>0</v>
      </c>
      <c r="CD41" s="5">
        <f>COUNTIFS(Data!$I:$I,$A41,Data!$C:$C,CD$1,Data!$D:$D,CD$2)+COUNTIFS(Data!$J:$J,$A41,Data!$C:$C,CD$1,Data!$D:$D,CD$2)</f>
        <v>1</v>
      </c>
      <c r="CE41" s="5">
        <f>COUNTIFS(Data!$I:$I,$A41,Data!$C:$C,CE$1,Data!$D:$D,CE$2)+COUNTIFS(Data!$J:$J,$A41,Data!$C:$C,CE$1,Data!$D:$D,CE$2)</f>
        <v>0</v>
      </c>
      <c r="CF41" s="5">
        <f>COUNTIFS(Data!$I:$I,$A41,Data!$C:$C,CF$1,Data!$D:$D,CF$2)+COUNTIFS(Data!$J:$J,$A41,Data!$C:$C,CF$1,Data!$D:$D,CF$2)</f>
        <v>0</v>
      </c>
      <c r="CG41" s="5">
        <f>COUNTIFS(Data!$I:$I,$A41,Data!$C:$C,CG$1,Data!$D:$D,CG$2)+COUNTIFS(Data!$J:$J,$A41,Data!$C:$C,CG$1,Data!$D:$D,CG$2)</f>
        <v>0</v>
      </c>
      <c r="CH41" s="5">
        <f>COUNTIFS(Data!$I:$I,$A41,Data!$C:$C,CH$1,Data!$D:$D,CH$2)+COUNTIFS(Data!$J:$J,$A41,Data!$C:$C,CH$1,Data!$D:$D,CH$2)</f>
        <v>0</v>
      </c>
      <c r="CI41" s="5">
        <f>COUNTIFS(Data!$I:$I,$A41,Data!$C:$C,CI$1,Data!$D:$D,CI$2)+COUNTIFS(Data!$J:$J,$A41,Data!$C:$C,CI$1,Data!$D:$D,CI$2)</f>
        <v>0</v>
      </c>
      <c r="CJ41" s="5">
        <f>COUNTIFS(Data!$I:$I,$A41,Data!$C:$C,CJ$1,Data!$D:$D,CJ$2)+COUNTIFS(Data!$J:$J,$A41,Data!$C:$C,CJ$1,Data!$D:$D,CJ$2)</f>
        <v>0</v>
      </c>
      <c r="CK41" s="5">
        <f>COUNTIFS(Data!$I:$I,$A41,Data!$C:$C,CK$1,Data!$D:$D,CK$2)+COUNTIFS(Data!$J:$J,$A41,Data!$C:$C,CK$1,Data!$D:$D,CK$2)</f>
        <v>0</v>
      </c>
      <c r="CL41" s="5">
        <f>COUNTIFS(Data!$I:$I,$A41,Data!$C:$C,CL$1,Data!$D:$D,CL$2)+COUNTIFS(Data!$J:$J,$A41,Data!$C:$C,CL$1,Data!$D:$D,CL$2)</f>
        <v>0</v>
      </c>
      <c r="CM41" s="5">
        <f>COUNTIFS(Data!$I:$I,$A41,Data!$C:$C,CM$1,Data!$D:$D,CM$2)+COUNTIFS(Data!$J:$J,$A41,Data!$C:$C,CM$1,Data!$D:$D,CM$2)</f>
        <v>0</v>
      </c>
      <c r="CN41" s="5">
        <f>COUNTIFS(Data!$I:$I,$A41,Data!$C:$C,CN$1,Data!$D:$D,CN$2)+COUNTIFS(Data!$J:$J,$A41,Data!$C:$C,CN$1,Data!$D:$D,CN$2)</f>
        <v>0</v>
      </c>
      <c r="CO41" s="5">
        <f>COUNTIFS(Data!$I:$I,$A41,Data!$C:$C,CO$1,Data!$D:$D,CO$2)+COUNTIFS(Data!$J:$J,$A41,Data!$C:$C,CO$1,Data!$D:$D,CO$2)</f>
        <v>0</v>
      </c>
      <c r="CP41" s="5">
        <f>COUNTIFS(Data!$I:$I,$A41,Data!$C:$C,CP$1,Data!$D:$D,CP$2)+COUNTIFS(Data!$J:$J,$A41,Data!$C:$C,CP$1,Data!$D:$D,CP$2)</f>
        <v>0</v>
      </c>
      <c r="CQ41" s="5">
        <f>COUNTIFS(Data!$I:$I,$A41,Data!$C:$C,CQ$1,Data!$D:$D,CQ$2)+COUNTIFS(Data!$J:$J,$A41,Data!$C:$C,CQ$1,Data!$D:$D,CQ$2)</f>
        <v>0</v>
      </c>
      <c r="CR41" s="5">
        <f>COUNTIFS(Data!$I:$I,$A41,Data!$C:$C,CR$1,Data!$D:$D,CR$2)+COUNTIFS(Data!$J:$J,$A41,Data!$C:$C,CR$1,Data!$D:$D,CR$2)</f>
        <v>0</v>
      </c>
      <c r="CS41" s="5">
        <f>COUNTIFS(Data!$I:$I,$A41,Data!$C:$C,CS$1,Data!$D:$D,CS$2)+COUNTIFS(Data!$J:$J,$A41,Data!$C:$C,CS$1,Data!$D:$D,CS$2)</f>
        <v>0</v>
      </c>
      <c r="CT41" s="5">
        <f>COUNTIFS(Data!$I:$I,$A41,Data!$C:$C,CT$1,Data!$D:$D,CT$2)+COUNTIFS(Data!$J:$J,$A41,Data!$C:$C,CT$1,Data!$D:$D,CT$2)</f>
        <v>0</v>
      </c>
      <c r="CU41" s="5">
        <f>COUNTIFS(Data!$I:$I,$A41,Data!$C:$C,CU$1,Data!$D:$D,CU$2)+COUNTIFS(Data!$J:$J,$A41,Data!$C:$C,CU$1,Data!$D:$D,CU$2)</f>
        <v>0</v>
      </c>
      <c r="CV41" s="5">
        <f>COUNTIFS(Data!$I:$I,$A41,Data!$C:$C,CV$1,Data!$D:$D,CV$2)+COUNTIFS(Data!$J:$J,$A41,Data!$C:$C,CV$1,Data!$D:$D,CV$2)</f>
        <v>0</v>
      </c>
      <c r="CW41" s="5">
        <f t="shared" ref="CW41:CX41" si="40">SUMIF($B$2:$CV$2,CW$2, $B41:$CV41)</f>
        <v>0</v>
      </c>
      <c r="CX41" s="5">
        <f t="shared" si="40"/>
        <v>3</v>
      </c>
      <c r="CY41" s="5">
        <f t="shared" si="3"/>
        <v>3</v>
      </c>
    </row>
    <row r="42">
      <c r="A42" s="5" t="str">
        <f>Countries!A40</f>
        <v>HUN</v>
      </c>
      <c r="B42" s="5">
        <f>COUNTIFS(Data!$I:$I,$A42,Data!$C:$C,B$1,Data!$D:$D,B$2)+COUNTIFS(Data!$J:$J,$A42,Data!$C:$C,B$1,Data!$D:$D,B$2)</f>
        <v>0</v>
      </c>
      <c r="C42" s="5">
        <f>COUNTIFS(Data!$I:$I,$A42,Data!$C:$C,C$1,Data!$D:$D,C$2)+COUNTIFS(Data!$J:$J,$A42,Data!$C:$C,C$1,Data!$D:$D,C$2)</f>
        <v>0</v>
      </c>
      <c r="D42" s="5">
        <f>COUNTIFS(Data!$I:$I,$A42,Data!$C:$C,D$1,Data!$D:$D,D$2)+COUNTIFS(Data!$J:$J,$A42,Data!$C:$C,D$1,Data!$D:$D,D$2)</f>
        <v>0</v>
      </c>
      <c r="E42" s="5">
        <f>COUNTIFS(Data!$I:$I,$A42,Data!$C:$C,E$1,Data!$D:$D,E$2)+COUNTIFS(Data!$J:$J,$A42,Data!$C:$C,E$1,Data!$D:$D,E$2)</f>
        <v>0</v>
      </c>
      <c r="F42" s="5">
        <f>COUNTIFS(Data!$I:$I,$A42,Data!$C:$C,F$1,Data!$D:$D,F$2)+COUNTIFS(Data!$J:$J,$A42,Data!$C:$C,F$1,Data!$D:$D,F$2)</f>
        <v>0</v>
      </c>
      <c r="G42" s="5">
        <f>COUNTIFS(Data!$I:$I,$A42,Data!$C:$C,G$1,Data!$D:$D,G$2)+COUNTIFS(Data!$J:$J,$A42,Data!$C:$C,G$1,Data!$D:$D,G$2)</f>
        <v>0</v>
      </c>
      <c r="H42" s="5">
        <f>COUNTIFS(Data!$I:$I,$A42,Data!$C:$C,H$1,Data!$D:$D,H$2)+COUNTIFS(Data!$J:$J,$A42,Data!$C:$C,H$1,Data!$D:$D,H$2)</f>
        <v>0</v>
      </c>
      <c r="I42" s="5">
        <f>COUNTIFS(Data!$I:$I,$A42,Data!$C:$C,I$1,Data!$D:$D,I$2)+COUNTIFS(Data!$J:$J,$A42,Data!$C:$C,I$1,Data!$D:$D,I$2)</f>
        <v>0</v>
      </c>
      <c r="J42" s="5">
        <f>COUNTIFS(Data!$I:$I,$A42,Data!$C:$C,J$1,Data!$D:$D,J$2)+COUNTIFS(Data!$J:$J,$A42,Data!$C:$C,J$1,Data!$D:$D,J$2)</f>
        <v>0</v>
      </c>
      <c r="K42" s="5">
        <f>COUNTIFS(Data!$I:$I,$A42,Data!$C:$C,K$1,Data!$D:$D,K$2)+COUNTIFS(Data!$J:$J,$A42,Data!$C:$C,K$1,Data!$D:$D,K$2)</f>
        <v>0</v>
      </c>
      <c r="L42" s="5">
        <f>COUNTIFS(Data!$I:$I,$A42,Data!$C:$C,L$1,Data!$D:$D,L$2)+COUNTIFS(Data!$J:$J,$A42,Data!$C:$C,L$1,Data!$D:$D,L$2)</f>
        <v>0</v>
      </c>
      <c r="M42" s="5">
        <f>COUNTIFS(Data!$I:$I,$A42,Data!$C:$C,M$1,Data!$D:$D,M$2)+COUNTIFS(Data!$J:$J,$A42,Data!$C:$C,M$1,Data!$D:$D,M$2)</f>
        <v>0</v>
      </c>
      <c r="N42" s="5">
        <f>COUNTIFS(Data!$I:$I,$A42,Data!$C:$C,N$1,Data!$D:$D,N$2)+COUNTIFS(Data!$J:$J,$A42,Data!$C:$C,N$1,Data!$D:$D,N$2)</f>
        <v>0</v>
      </c>
      <c r="O42" s="5">
        <f>COUNTIFS(Data!$I:$I,$A42,Data!$C:$C,O$1,Data!$D:$D,O$2)+COUNTIFS(Data!$J:$J,$A42,Data!$C:$C,O$1,Data!$D:$D,O$2)</f>
        <v>0</v>
      </c>
      <c r="P42" s="5">
        <f>COUNTIFS(Data!$I:$I,$A42,Data!$C:$C,P$1,Data!$D:$D,P$2)+COUNTIFS(Data!$J:$J,$A42,Data!$C:$C,P$1,Data!$D:$D,P$2)</f>
        <v>0</v>
      </c>
      <c r="Q42" s="5">
        <f>COUNTIFS(Data!$I:$I,$A42,Data!$C:$C,Q$1,Data!$D:$D,Q$2)+COUNTIFS(Data!$J:$J,$A42,Data!$C:$C,Q$1,Data!$D:$D,Q$2)</f>
        <v>0</v>
      </c>
      <c r="R42" s="5">
        <f>COUNTIFS(Data!$I:$I,$A42,Data!$C:$C,R$1,Data!$D:$D,R$2)+COUNTIFS(Data!$J:$J,$A42,Data!$C:$C,R$1,Data!$D:$D,R$2)</f>
        <v>0</v>
      </c>
      <c r="S42" s="5">
        <f>COUNTIFS(Data!$I:$I,$A42,Data!$C:$C,S$1,Data!$D:$D,S$2)+COUNTIFS(Data!$J:$J,$A42,Data!$C:$C,S$1,Data!$D:$D,S$2)</f>
        <v>0</v>
      </c>
      <c r="T42" s="5">
        <f>COUNTIFS(Data!$I:$I,$A42,Data!$C:$C,T$1,Data!$D:$D,T$2)+COUNTIFS(Data!$J:$J,$A42,Data!$C:$C,T$1,Data!$D:$D,T$2)</f>
        <v>0</v>
      </c>
      <c r="U42" s="5">
        <f>COUNTIFS(Data!$I:$I,$A42,Data!$C:$C,U$1,Data!$D:$D,U$2)+COUNTIFS(Data!$J:$J,$A42,Data!$C:$C,U$1,Data!$D:$D,U$2)</f>
        <v>0</v>
      </c>
      <c r="V42" s="5">
        <f>COUNTIFS(Data!$I:$I,$A42,Data!$C:$C,V$1,Data!$D:$D,V$2)+COUNTIFS(Data!$J:$J,$A42,Data!$C:$C,V$1,Data!$D:$D,V$2)</f>
        <v>0</v>
      </c>
      <c r="W42" s="5">
        <f>COUNTIFS(Data!$I:$I,$A42,Data!$C:$C,W$1,Data!$D:$D,W$2)+COUNTIFS(Data!$J:$J,$A42,Data!$C:$C,W$1,Data!$D:$D,W$2)</f>
        <v>0</v>
      </c>
      <c r="X42" s="5">
        <f>COUNTIFS(Data!$I:$I,$A42,Data!$C:$C,X$1,Data!$D:$D,X$2)+COUNTIFS(Data!$J:$J,$A42,Data!$C:$C,X$1,Data!$D:$D,X$2)</f>
        <v>0</v>
      </c>
      <c r="Y42" s="5">
        <f>COUNTIFS(Data!$I:$I,$A42,Data!$C:$C,Y$1,Data!$D:$D,Y$2)+COUNTIFS(Data!$J:$J,$A42,Data!$C:$C,Y$1,Data!$D:$D,Y$2)</f>
        <v>0</v>
      </c>
      <c r="Z42" s="5">
        <f>COUNTIFS(Data!$I:$I,$A42,Data!$C:$C,Z$1,Data!$D:$D,Z$2)+COUNTIFS(Data!$J:$J,$A42,Data!$C:$C,Z$1,Data!$D:$D,Z$2)</f>
        <v>0</v>
      </c>
      <c r="AA42" s="5">
        <f>COUNTIFS(Data!$I:$I,$A42,Data!$C:$C,AA$1,Data!$D:$D,AA$2)+COUNTIFS(Data!$J:$J,$A42,Data!$C:$C,AA$1,Data!$D:$D,AA$2)</f>
        <v>1</v>
      </c>
      <c r="AB42" s="5">
        <f>COUNTIFS(Data!$I:$I,$A42,Data!$C:$C,AB$1,Data!$D:$D,AB$2)+COUNTIFS(Data!$J:$J,$A42,Data!$C:$C,AB$1,Data!$D:$D,AB$2)</f>
        <v>0</v>
      </c>
      <c r="AC42" s="5">
        <f>COUNTIFS(Data!$I:$I,$A42,Data!$C:$C,AC$1,Data!$D:$D,AC$2)+COUNTIFS(Data!$J:$J,$A42,Data!$C:$C,AC$1,Data!$D:$D,AC$2)</f>
        <v>0</v>
      </c>
      <c r="AD42" s="5">
        <f>COUNTIFS(Data!$I:$I,$A42,Data!$C:$C,AD$1,Data!$D:$D,AD$2)+COUNTIFS(Data!$J:$J,$A42,Data!$C:$C,AD$1,Data!$D:$D,AD$2)</f>
        <v>0</v>
      </c>
      <c r="AE42" s="5">
        <f>COUNTIFS(Data!$I:$I,$A42,Data!$C:$C,AE$1,Data!$D:$D,AE$2)+COUNTIFS(Data!$J:$J,$A42,Data!$C:$C,AE$1,Data!$D:$D,AE$2)</f>
        <v>0</v>
      </c>
      <c r="AF42" s="5">
        <f>COUNTIFS(Data!$I:$I,$A42,Data!$C:$C,AF$1,Data!$D:$D,AF$2)+COUNTIFS(Data!$J:$J,$A42,Data!$C:$C,AF$1,Data!$D:$D,AF$2)</f>
        <v>0</v>
      </c>
      <c r="AG42" s="5">
        <f>COUNTIFS(Data!$I:$I,$A42,Data!$C:$C,AG$1,Data!$D:$D,AG$2)+COUNTIFS(Data!$J:$J,$A42,Data!$C:$C,AG$1,Data!$D:$D,AG$2)</f>
        <v>0</v>
      </c>
      <c r="AH42" s="5">
        <f>COUNTIFS(Data!$I:$I,$A42,Data!$C:$C,AH$1,Data!$D:$D,AH$2)+COUNTIFS(Data!$J:$J,$A42,Data!$C:$C,AH$1,Data!$D:$D,AH$2)</f>
        <v>0</v>
      </c>
      <c r="AI42" s="5">
        <f>COUNTIFS(Data!$I:$I,$A42,Data!$C:$C,AI$1,Data!$D:$D,AI$2)+COUNTIFS(Data!$J:$J,$A42,Data!$C:$C,AI$1,Data!$D:$D,AI$2)</f>
        <v>0</v>
      </c>
      <c r="AJ42" s="5">
        <f>COUNTIFS(Data!$I:$I,$A42,Data!$C:$C,AJ$1,Data!$D:$D,AJ$2)+COUNTIFS(Data!$J:$J,$A42,Data!$C:$C,AJ$1,Data!$D:$D,AJ$2)</f>
        <v>0</v>
      </c>
      <c r="AK42" s="5">
        <f>COUNTIFS(Data!$I:$I,$A42,Data!$C:$C,AK$1,Data!$D:$D,AK$2)+COUNTIFS(Data!$J:$J,$A42,Data!$C:$C,AK$1,Data!$D:$D,AK$2)</f>
        <v>0</v>
      </c>
      <c r="AL42" s="5">
        <f>COUNTIFS(Data!$I:$I,$A42,Data!$C:$C,AL$1,Data!$D:$D,AL$2)+COUNTIFS(Data!$J:$J,$A42,Data!$C:$C,AL$1,Data!$D:$D,AL$2)</f>
        <v>0</v>
      </c>
      <c r="AM42" s="5">
        <f>COUNTIFS(Data!$I:$I,$A42,Data!$C:$C,AM$1,Data!$D:$D,AM$2)+COUNTIFS(Data!$J:$J,$A42,Data!$C:$C,AM$1,Data!$D:$D,AM$2)</f>
        <v>0</v>
      </c>
      <c r="AN42" s="5">
        <f>COUNTIFS(Data!$I:$I,$A42,Data!$C:$C,AN$1,Data!$D:$D,AN$2)+COUNTIFS(Data!$J:$J,$A42,Data!$C:$C,AN$1,Data!$D:$D,AN$2)</f>
        <v>0</v>
      </c>
      <c r="AO42" s="5">
        <f>COUNTIFS(Data!$I:$I,$A42,Data!$C:$C,AO$1,Data!$D:$D,AO$2)+COUNTIFS(Data!$J:$J,$A42,Data!$C:$C,AO$1,Data!$D:$D,AO$2)</f>
        <v>1</v>
      </c>
      <c r="AP42" s="5">
        <f>COUNTIFS(Data!$I:$I,$A42,Data!$C:$C,AP$1,Data!$D:$D,AP$2)+COUNTIFS(Data!$J:$J,$A42,Data!$C:$C,AP$1,Data!$D:$D,AP$2)</f>
        <v>0</v>
      </c>
      <c r="AQ42" s="5">
        <f>COUNTIFS(Data!$I:$I,$A42,Data!$C:$C,AQ$1,Data!$D:$D,AQ$2)+COUNTIFS(Data!$J:$J,$A42,Data!$C:$C,AQ$1,Data!$D:$D,AQ$2)</f>
        <v>0</v>
      </c>
      <c r="AR42" s="5">
        <f>COUNTIFS(Data!$I:$I,$A42,Data!$C:$C,AR$1,Data!$D:$D,AR$2)+COUNTIFS(Data!$J:$J,$A42,Data!$C:$C,AR$1,Data!$D:$D,AR$2)</f>
        <v>0</v>
      </c>
      <c r="AS42" s="5">
        <f>COUNTIFS(Data!$I:$I,$A42,Data!$C:$C,AS$1,Data!$D:$D,AS$2)+COUNTIFS(Data!$J:$J,$A42,Data!$C:$C,AS$1,Data!$D:$D,AS$2)</f>
        <v>0</v>
      </c>
      <c r="AT42" s="5">
        <f>COUNTIFS(Data!$I:$I,$A42,Data!$C:$C,AT$1,Data!$D:$D,AT$2)+COUNTIFS(Data!$J:$J,$A42,Data!$C:$C,AT$1,Data!$D:$D,AT$2)</f>
        <v>0</v>
      </c>
      <c r="AU42" s="5">
        <f>COUNTIFS(Data!$I:$I,$A42,Data!$C:$C,AU$1,Data!$D:$D,AU$2)+COUNTIFS(Data!$J:$J,$A42,Data!$C:$C,AU$1,Data!$D:$D,AU$2)</f>
        <v>0</v>
      </c>
      <c r="AV42" s="5">
        <f>COUNTIFS(Data!$I:$I,$A42,Data!$C:$C,AV$1,Data!$D:$D,AV$2)+COUNTIFS(Data!$J:$J,$A42,Data!$C:$C,AV$1,Data!$D:$D,AV$2)</f>
        <v>0</v>
      </c>
      <c r="AW42" s="5">
        <f>COUNTIFS(Data!$I:$I,$A42,Data!$C:$C,AW$1,Data!$D:$D,AW$2)+COUNTIFS(Data!$J:$J,$A42,Data!$C:$C,AW$1,Data!$D:$D,AW$2)</f>
        <v>0</v>
      </c>
      <c r="AX42" s="5">
        <f>COUNTIFS(Data!$I:$I,$A42,Data!$C:$C,AX$1,Data!$D:$D,AX$2)+COUNTIFS(Data!$J:$J,$A42,Data!$C:$C,AX$1,Data!$D:$D,AX$2)</f>
        <v>0</v>
      </c>
      <c r="AY42" s="5">
        <f>COUNTIFS(Data!$I:$I,$A42,Data!$C:$C,AY$1,Data!$D:$D,AY$2)+COUNTIFS(Data!$J:$J,$A42,Data!$C:$C,AY$1,Data!$D:$D,AY$2)</f>
        <v>1</v>
      </c>
      <c r="AZ42" s="5">
        <f>COUNTIFS(Data!$I:$I,$A42,Data!$C:$C,AZ$1,Data!$D:$D,AZ$2)+COUNTIFS(Data!$J:$J,$A42,Data!$C:$C,AZ$1,Data!$D:$D,AZ$2)</f>
        <v>0</v>
      </c>
      <c r="BA42" s="5">
        <f>COUNTIFS(Data!$I:$I,$A42,Data!$C:$C,BA$1,Data!$D:$D,BA$2)+COUNTIFS(Data!$J:$J,$A42,Data!$C:$C,BA$1,Data!$D:$D,BA$2)</f>
        <v>0</v>
      </c>
      <c r="BB42" s="5">
        <f>COUNTIFS(Data!$I:$I,$A42,Data!$C:$C,BB$1,Data!$D:$D,BB$2)+COUNTIFS(Data!$J:$J,$A42,Data!$C:$C,BB$1,Data!$D:$D,BB$2)</f>
        <v>1</v>
      </c>
      <c r="BC42" s="5">
        <f>COUNTIFS(Data!$I:$I,$A42,Data!$C:$C,BC$1,Data!$D:$D,BC$2)+COUNTIFS(Data!$J:$J,$A42,Data!$C:$C,BC$1,Data!$D:$D,BC$2)</f>
        <v>0</v>
      </c>
      <c r="BD42" s="5">
        <f>COUNTIFS(Data!$I:$I,$A42,Data!$C:$C,BD$1,Data!$D:$D,BD$2)+COUNTIFS(Data!$J:$J,$A42,Data!$C:$C,BD$1,Data!$D:$D,BD$2)</f>
        <v>0</v>
      </c>
      <c r="BE42" s="5">
        <f>COUNTIFS(Data!$I:$I,$A42,Data!$C:$C,BE$1,Data!$D:$D,BE$2)+COUNTIFS(Data!$J:$J,$A42,Data!$C:$C,BE$1,Data!$D:$D,BE$2)</f>
        <v>0</v>
      </c>
      <c r="BF42" s="5">
        <f>COUNTIFS(Data!$I:$I,$A42,Data!$C:$C,BF$1,Data!$D:$D,BF$2)+COUNTIFS(Data!$J:$J,$A42,Data!$C:$C,BF$1,Data!$D:$D,BF$2)</f>
        <v>0</v>
      </c>
      <c r="BG42" s="5">
        <f>COUNTIFS(Data!$I:$I,$A42,Data!$C:$C,BG$1,Data!$D:$D,BG$2)+COUNTIFS(Data!$J:$J,$A42,Data!$C:$C,BG$1,Data!$D:$D,BG$2)</f>
        <v>1</v>
      </c>
      <c r="BH42" s="5">
        <f>COUNTIFS(Data!$I:$I,$A42,Data!$C:$C,BH$1,Data!$D:$D,BH$2)+COUNTIFS(Data!$J:$J,$A42,Data!$C:$C,BH$1,Data!$D:$D,BH$2)</f>
        <v>0</v>
      </c>
      <c r="BI42" s="5">
        <f>COUNTIFS(Data!$I:$I,$A42,Data!$C:$C,BI$1,Data!$D:$D,BI$2)+COUNTIFS(Data!$J:$J,$A42,Data!$C:$C,BI$1,Data!$D:$D,BI$2)</f>
        <v>0</v>
      </c>
      <c r="BJ42" s="5">
        <f>COUNTIFS(Data!$I:$I,$A42,Data!$C:$C,BJ$1,Data!$D:$D,BJ$2)+COUNTIFS(Data!$J:$J,$A42,Data!$C:$C,BJ$1,Data!$D:$D,BJ$2)</f>
        <v>0</v>
      </c>
      <c r="BK42" s="5">
        <f>COUNTIFS(Data!$I:$I,$A42,Data!$C:$C,BK$1,Data!$D:$D,BK$2)+COUNTIFS(Data!$J:$J,$A42,Data!$C:$C,BK$1,Data!$D:$D,BK$2)</f>
        <v>0</v>
      </c>
      <c r="BL42" s="5">
        <f>COUNTIFS(Data!$I:$I,$A42,Data!$C:$C,BL$1,Data!$D:$D,BL$2)+COUNTIFS(Data!$J:$J,$A42,Data!$C:$C,BL$1,Data!$D:$D,BL$2)</f>
        <v>0</v>
      </c>
      <c r="BM42" s="5">
        <f>COUNTIFS(Data!$I:$I,$A42,Data!$C:$C,BM$1,Data!$D:$D,BM$2)+COUNTIFS(Data!$J:$J,$A42,Data!$C:$C,BM$1,Data!$D:$D,BM$2)</f>
        <v>0</v>
      </c>
      <c r="BN42" s="5">
        <f>COUNTIFS(Data!$I:$I,$A42,Data!$C:$C,BN$1,Data!$D:$D,BN$2)+COUNTIFS(Data!$J:$J,$A42,Data!$C:$C,BN$1,Data!$D:$D,BN$2)</f>
        <v>0</v>
      </c>
      <c r="BO42" s="5">
        <f>COUNTIFS(Data!$I:$I,$A42,Data!$C:$C,BO$1,Data!$D:$D,BO$2)+COUNTIFS(Data!$J:$J,$A42,Data!$C:$C,BO$1,Data!$D:$D,BO$2)</f>
        <v>0</v>
      </c>
      <c r="BP42" s="5">
        <f>COUNTIFS(Data!$I:$I,$A42,Data!$C:$C,BP$1,Data!$D:$D,BP$2)+COUNTIFS(Data!$J:$J,$A42,Data!$C:$C,BP$1,Data!$D:$D,BP$2)</f>
        <v>0</v>
      </c>
      <c r="BQ42" s="5">
        <f>COUNTIFS(Data!$I:$I,$A42,Data!$C:$C,BQ$1,Data!$D:$D,BQ$2)+COUNTIFS(Data!$J:$J,$A42,Data!$C:$C,BQ$1,Data!$D:$D,BQ$2)</f>
        <v>0</v>
      </c>
      <c r="BR42" s="5">
        <f>COUNTIFS(Data!$I:$I,$A42,Data!$C:$C,BR$1,Data!$D:$D,BR$2)+COUNTIFS(Data!$J:$J,$A42,Data!$C:$C,BR$1,Data!$D:$D,BR$2)</f>
        <v>0</v>
      </c>
      <c r="BS42" s="5">
        <f>COUNTIFS(Data!$I:$I,$A42,Data!$C:$C,BS$1,Data!$D:$D,BS$2)+COUNTIFS(Data!$J:$J,$A42,Data!$C:$C,BS$1,Data!$D:$D,BS$2)</f>
        <v>0</v>
      </c>
      <c r="BT42" s="5">
        <f>COUNTIFS(Data!$I:$I,$A42,Data!$C:$C,BT$1,Data!$D:$D,BT$2)+COUNTIFS(Data!$J:$J,$A42,Data!$C:$C,BT$1,Data!$D:$D,BT$2)</f>
        <v>0</v>
      </c>
      <c r="BU42" s="5">
        <f>COUNTIFS(Data!$I:$I,$A42,Data!$C:$C,BU$1,Data!$D:$D,BU$2)+COUNTIFS(Data!$J:$J,$A42,Data!$C:$C,BU$1,Data!$D:$D,BU$2)</f>
        <v>0</v>
      </c>
      <c r="BV42" s="5">
        <f>COUNTIFS(Data!$I:$I,$A42,Data!$C:$C,BV$1,Data!$D:$D,BV$2)+COUNTIFS(Data!$J:$J,$A42,Data!$C:$C,BV$1,Data!$D:$D,BV$2)</f>
        <v>0</v>
      </c>
      <c r="BW42" s="5">
        <f>COUNTIFS(Data!$I:$I,$A42,Data!$C:$C,BW$1,Data!$D:$D,BW$2)+COUNTIFS(Data!$J:$J,$A42,Data!$C:$C,BW$1,Data!$D:$D,BW$2)</f>
        <v>0</v>
      </c>
      <c r="BX42" s="5">
        <f>COUNTIFS(Data!$I:$I,$A42,Data!$C:$C,BX$1,Data!$D:$D,BX$2)+COUNTIFS(Data!$J:$J,$A42,Data!$C:$C,BX$1,Data!$D:$D,BX$2)</f>
        <v>0</v>
      </c>
      <c r="BY42" s="5">
        <f>COUNTIFS(Data!$I:$I,$A42,Data!$C:$C,BY$1,Data!$D:$D,BY$2)+COUNTIFS(Data!$J:$J,$A42,Data!$C:$C,BY$1,Data!$D:$D,BY$2)</f>
        <v>0</v>
      </c>
      <c r="BZ42" s="5">
        <f>COUNTIFS(Data!$I:$I,$A42,Data!$C:$C,BZ$1,Data!$D:$D,BZ$2)+COUNTIFS(Data!$J:$J,$A42,Data!$C:$C,BZ$1,Data!$D:$D,BZ$2)</f>
        <v>0</v>
      </c>
      <c r="CA42" s="5">
        <f>COUNTIFS(Data!$I:$I,$A42,Data!$C:$C,CA$1,Data!$D:$D,CA$2)+COUNTIFS(Data!$J:$J,$A42,Data!$C:$C,CA$1,Data!$D:$D,CA$2)</f>
        <v>0</v>
      </c>
      <c r="CB42" s="5">
        <f>COUNTIFS(Data!$I:$I,$A42,Data!$C:$C,CB$1,Data!$D:$D,CB$2)+COUNTIFS(Data!$J:$J,$A42,Data!$C:$C,CB$1,Data!$D:$D,CB$2)</f>
        <v>0</v>
      </c>
      <c r="CC42" s="5">
        <f>COUNTIFS(Data!$I:$I,$A42,Data!$C:$C,CC$1,Data!$D:$D,CC$2)+COUNTIFS(Data!$J:$J,$A42,Data!$C:$C,CC$1,Data!$D:$D,CC$2)</f>
        <v>0</v>
      </c>
      <c r="CD42" s="5">
        <f>COUNTIFS(Data!$I:$I,$A42,Data!$C:$C,CD$1,Data!$D:$D,CD$2)+COUNTIFS(Data!$J:$J,$A42,Data!$C:$C,CD$1,Data!$D:$D,CD$2)</f>
        <v>0</v>
      </c>
      <c r="CE42" s="5">
        <f>COUNTIFS(Data!$I:$I,$A42,Data!$C:$C,CE$1,Data!$D:$D,CE$2)+COUNTIFS(Data!$J:$J,$A42,Data!$C:$C,CE$1,Data!$D:$D,CE$2)</f>
        <v>0</v>
      </c>
      <c r="CF42" s="5">
        <f>COUNTIFS(Data!$I:$I,$A42,Data!$C:$C,CF$1,Data!$D:$D,CF$2)+COUNTIFS(Data!$J:$J,$A42,Data!$C:$C,CF$1,Data!$D:$D,CF$2)</f>
        <v>0</v>
      </c>
      <c r="CG42" s="5">
        <f>COUNTIFS(Data!$I:$I,$A42,Data!$C:$C,CG$1,Data!$D:$D,CG$2)+COUNTIFS(Data!$J:$J,$A42,Data!$C:$C,CG$1,Data!$D:$D,CG$2)</f>
        <v>0</v>
      </c>
      <c r="CH42" s="5">
        <f>COUNTIFS(Data!$I:$I,$A42,Data!$C:$C,CH$1,Data!$D:$D,CH$2)+COUNTIFS(Data!$J:$J,$A42,Data!$C:$C,CH$1,Data!$D:$D,CH$2)</f>
        <v>0</v>
      </c>
      <c r="CI42" s="5">
        <f>COUNTIFS(Data!$I:$I,$A42,Data!$C:$C,CI$1,Data!$D:$D,CI$2)+COUNTIFS(Data!$J:$J,$A42,Data!$C:$C,CI$1,Data!$D:$D,CI$2)</f>
        <v>0</v>
      </c>
      <c r="CJ42" s="5">
        <f>COUNTIFS(Data!$I:$I,$A42,Data!$C:$C,CJ$1,Data!$D:$D,CJ$2)+COUNTIFS(Data!$J:$J,$A42,Data!$C:$C,CJ$1,Data!$D:$D,CJ$2)</f>
        <v>0</v>
      </c>
      <c r="CK42" s="5">
        <f>COUNTIFS(Data!$I:$I,$A42,Data!$C:$C,CK$1,Data!$D:$D,CK$2)+COUNTIFS(Data!$J:$J,$A42,Data!$C:$C,CK$1,Data!$D:$D,CK$2)</f>
        <v>0</v>
      </c>
      <c r="CL42" s="5">
        <f>COUNTIFS(Data!$I:$I,$A42,Data!$C:$C,CL$1,Data!$D:$D,CL$2)+COUNTIFS(Data!$J:$J,$A42,Data!$C:$C,CL$1,Data!$D:$D,CL$2)</f>
        <v>0</v>
      </c>
      <c r="CM42" s="5">
        <f>COUNTIFS(Data!$I:$I,$A42,Data!$C:$C,CM$1,Data!$D:$D,CM$2)+COUNTIFS(Data!$J:$J,$A42,Data!$C:$C,CM$1,Data!$D:$D,CM$2)</f>
        <v>0</v>
      </c>
      <c r="CN42" s="5">
        <f>COUNTIFS(Data!$I:$I,$A42,Data!$C:$C,CN$1,Data!$D:$D,CN$2)+COUNTIFS(Data!$J:$J,$A42,Data!$C:$C,CN$1,Data!$D:$D,CN$2)</f>
        <v>0</v>
      </c>
      <c r="CO42" s="5">
        <f>COUNTIFS(Data!$I:$I,$A42,Data!$C:$C,CO$1,Data!$D:$D,CO$2)+COUNTIFS(Data!$J:$J,$A42,Data!$C:$C,CO$1,Data!$D:$D,CO$2)</f>
        <v>0</v>
      </c>
      <c r="CP42" s="5">
        <f>COUNTIFS(Data!$I:$I,$A42,Data!$C:$C,CP$1,Data!$D:$D,CP$2)+COUNTIFS(Data!$J:$J,$A42,Data!$C:$C,CP$1,Data!$D:$D,CP$2)</f>
        <v>0</v>
      </c>
      <c r="CQ42" s="5">
        <f>COUNTIFS(Data!$I:$I,$A42,Data!$C:$C,CQ$1,Data!$D:$D,CQ$2)+COUNTIFS(Data!$J:$J,$A42,Data!$C:$C,CQ$1,Data!$D:$D,CQ$2)</f>
        <v>1</v>
      </c>
      <c r="CR42" s="5">
        <f>COUNTIFS(Data!$I:$I,$A42,Data!$C:$C,CR$1,Data!$D:$D,CR$2)+COUNTIFS(Data!$J:$J,$A42,Data!$C:$C,CR$1,Data!$D:$D,CR$2)</f>
        <v>1</v>
      </c>
      <c r="CS42" s="5">
        <f>COUNTIFS(Data!$I:$I,$A42,Data!$C:$C,CS$1,Data!$D:$D,CS$2)+COUNTIFS(Data!$J:$J,$A42,Data!$C:$C,CS$1,Data!$D:$D,CS$2)</f>
        <v>0</v>
      </c>
      <c r="CT42" s="5">
        <f>COUNTIFS(Data!$I:$I,$A42,Data!$C:$C,CT$1,Data!$D:$D,CT$2)+COUNTIFS(Data!$J:$J,$A42,Data!$C:$C,CT$1,Data!$D:$D,CT$2)</f>
        <v>0</v>
      </c>
      <c r="CU42" s="5">
        <f>COUNTIFS(Data!$I:$I,$A42,Data!$C:$C,CU$1,Data!$D:$D,CU$2)+COUNTIFS(Data!$J:$J,$A42,Data!$C:$C,CU$1,Data!$D:$D,CU$2)</f>
        <v>0</v>
      </c>
      <c r="CV42" s="5">
        <f>COUNTIFS(Data!$I:$I,$A42,Data!$C:$C,CV$1,Data!$D:$D,CV$2)+COUNTIFS(Data!$J:$J,$A42,Data!$C:$C,CV$1,Data!$D:$D,CV$2)</f>
        <v>0</v>
      </c>
      <c r="CW42" s="5">
        <f t="shared" ref="CW42:CX42" si="41">SUMIF($B$2:$CV$2,CW$2, $B42:$CV42)</f>
        <v>4</v>
      </c>
      <c r="CX42" s="5">
        <f t="shared" si="41"/>
        <v>3</v>
      </c>
      <c r="CY42" s="5">
        <f t="shared" si="3"/>
        <v>7</v>
      </c>
    </row>
    <row r="43">
      <c r="A43" s="5" t="str">
        <f>Countries!A41</f>
        <v>INA</v>
      </c>
      <c r="B43" s="5">
        <f>COUNTIFS(Data!$I:$I,$A43,Data!$C:$C,B$1,Data!$D:$D,B$2)+COUNTIFS(Data!$J:$J,$A43,Data!$C:$C,B$1,Data!$D:$D,B$2)</f>
        <v>0</v>
      </c>
      <c r="C43" s="5">
        <f>COUNTIFS(Data!$I:$I,$A43,Data!$C:$C,C$1,Data!$D:$D,C$2)+COUNTIFS(Data!$J:$J,$A43,Data!$C:$C,C$1,Data!$D:$D,C$2)</f>
        <v>0</v>
      </c>
      <c r="D43" s="5">
        <f>COUNTIFS(Data!$I:$I,$A43,Data!$C:$C,D$1,Data!$D:$D,D$2)+COUNTIFS(Data!$J:$J,$A43,Data!$C:$C,D$1,Data!$D:$D,D$2)</f>
        <v>0</v>
      </c>
      <c r="E43" s="5">
        <f>COUNTIFS(Data!$I:$I,$A43,Data!$C:$C,E$1,Data!$D:$D,E$2)+COUNTIFS(Data!$J:$J,$A43,Data!$C:$C,E$1,Data!$D:$D,E$2)</f>
        <v>0</v>
      </c>
      <c r="F43" s="5">
        <f>COUNTIFS(Data!$I:$I,$A43,Data!$C:$C,F$1,Data!$D:$D,F$2)+COUNTIFS(Data!$J:$J,$A43,Data!$C:$C,F$1,Data!$D:$D,F$2)</f>
        <v>0</v>
      </c>
      <c r="G43" s="5">
        <f>COUNTIFS(Data!$I:$I,$A43,Data!$C:$C,G$1,Data!$D:$D,G$2)+COUNTIFS(Data!$J:$J,$A43,Data!$C:$C,G$1,Data!$D:$D,G$2)</f>
        <v>0</v>
      </c>
      <c r="H43" s="5">
        <f>COUNTIFS(Data!$I:$I,$A43,Data!$C:$C,H$1,Data!$D:$D,H$2)+COUNTIFS(Data!$J:$J,$A43,Data!$C:$C,H$1,Data!$D:$D,H$2)</f>
        <v>0</v>
      </c>
      <c r="I43" s="5">
        <f>COUNTIFS(Data!$I:$I,$A43,Data!$C:$C,I$1,Data!$D:$D,I$2)+COUNTIFS(Data!$J:$J,$A43,Data!$C:$C,I$1,Data!$D:$D,I$2)</f>
        <v>0</v>
      </c>
      <c r="J43" s="5">
        <f>COUNTIFS(Data!$I:$I,$A43,Data!$C:$C,J$1,Data!$D:$D,J$2)+COUNTIFS(Data!$J:$J,$A43,Data!$C:$C,J$1,Data!$D:$D,J$2)</f>
        <v>0</v>
      </c>
      <c r="K43" s="5">
        <f>COUNTIFS(Data!$I:$I,$A43,Data!$C:$C,K$1,Data!$D:$D,K$2)+COUNTIFS(Data!$J:$J,$A43,Data!$C:$C,K$1,Data!$D:$D,K$2)</f>
        <v>0</v>
      </c>
      <c r="L43" s="5">
        <f>COUNTIFS(Data!$I:$I,$A43,Data!$C:$C,L$1,Data!$D:$D,L$2)+COUNTIFS(Data!$J:$J,$A43,Data!$C:$C,L$1,Data!$D:$D,L$2)</f>
        <v>0</v>
      </c>
      <c r="M43" s="5">
        <f>COUNTIFS(Data!$I:$I,$A43,Data!$C:$C,M$1,Data!$D:$D,M$2)+COUNTIFS(Data!$J:$J,$A43,Data!$C:$C,M$1,Data!$D:$D,M$2)</f>
        <v>1</v>
      </c>
      <c r="N43" s="5">
        <f>COUNTIFS(Data!$I:$I,$A43,Data!$C:$C,N$1,Data!$D:$D,N$2)+COUNTIFS(Data!$J:$J,$A43,Data!$C:$C,N$1,Data!$D:$D,N$2)</f>
        <v>0</v>
      </c>
      <c r="O43" s="5">
        <f>COUNTIFS(Data!$I:$I,$A43,Data!$C:$C,O$1,Data!$D:$D,O$2)+COUNTIFS(Data!$J:$J,$A43,Data!$C:$C,O$1,Data!$D:$D,O$2)</f>
        <v>0</v>
      </c>
      <c r="P43" s="5">
        <f>COUNTIFS(Data!$I:$I,$A43,Data!$C:$C,P$1,Data!$D:$D,P$2)+COUNTIFS(Data!$J:$J,$A43,Data!$C:$C,P$1,Data!$D:$D,P$2)</f>
        <v>0</v>
      </c>
      <c r="Q43" s="5">
        <f>COUNTIFS(Data!$I:$I,$A43,Data!$C:$C,Q$1,Data!$D:$D,Q$2)+COUNTIFS(Data!$J:$J,$A43,Data!$C:$C,Q$1,Data!$D:$D,Q$2)</f>
        <v>0</v>
      </c>
      <c r="R43" s="5">
        <f>COUNTIFS(Data!$I:$I,$A43,Data!$C:$C,R$1,Data!$D:$D,R$2)+COUNTIFS(Data!$J:$J,$A43,Data!$C:$C,R$1,Data!$D:$D,R$2)</f>
        <v>0</v>
      </c>
      <c r="S43" s="5">
        <f>COUNTIFS(Data!$I:$I,$A43,Data!$C:$C,S$1,Data!$D:$D,S$2)+COUNTIFS(Data!$J:$J,$A43,Data!$C:$C,S$1,Data!$D:$D,S$2)</f>
        <v>0</v>
      </c>
      <c r="T43" s="5">
        <f>COUNTIFS(Data!$I:$I,$A43,Data!$C:$C,T$1,Data!$D:$D,T$2)+COUNTIFS(Data!$J:$J,$A43,Data!$C:$C,T$1,Data!$D:$D,T$2)</f>
        <v>0</v>
      </c>
      <c r="U43" s="5">
        <f>COUNTIFS(Data!$I:$I,$A43,Data!$C:$C,U$1,Data!$D:$D,U$2)+COUNTIFS(Data!$J:$J,$A43,Data!$C:$C,U$1,Data!$D:$D,U$2)</f>
        <v>0</v>
      </c>
      <c r="V43" s="5">
        <f>COUNTIFS(Data!$I:$I,$A43,Data!$C:$C,V$1,Data!$D:$D,V$2)+COUNTIFS(Data!$J:$J,$A43,Data!$C:$C,V$1,Data!$D:$D,V$2)</f>
        <v>0</v>
      </c>
      <c r="W43" s="5">
        <f>COUNTIFS(Data!$I:$I,$A43,Data!$C:$C,W$1,Data!$D:$D,W$2)+COUNTIFS(Data!$J:$J,$A43,Data!$C:$C,W$1,Data!$D:$D,W$2)</f>
        <v>0</v>
      </c>
      <c r="X43" s="5">
        <f>COUNTIFS(Data!$I:$I,$A43,Data!$C:$C,X$1,Data!$D:$D,X$2)+COUNTIFS(Data!$J:$J,$A43,Data!$C:$C,X$1,Data!$D:$D,X$2)</f>
        <v>0</v>
      </c>
      <c r="Y43" s="5">
        <f>COUNTIFS(Data!$I:$I,$A43,Data!$C:$C,Y$1,Data!$D:$D,Y$2)+COUNTIFS(Data!$J:$J,$A43,Data!$C:$C,Y$1,Data!$D:$D,Y$2)</f>
        <v>0</v>
      </c>
      <c r="Z43" s="5">
        <f>COUNTIFS(Data!$I:$I,$A43,Data!$C:$C,Z$1,Data!$D:$D,Z$2)+COUNTIFS(Data!$J:$J,$A43,Data!$C:$C,Z$1,Data!$D:$D,Z$2)</f>
        <v>0</v>
      </c>
      <c r="AA43" s="5">
        <f>COUNTIFS(Data!$I:$I,$A43,Data!$C:$C,AA$1,Data!$D:$D,AA$2)+COUNTIFS(Data!$J:$J,$A43,Data!$C:$C,AA$1,Data!$D:$D,AA$2)</f>
        <v>0</v>
      </c>
      <c r="AB43" s="5">
        <f>COUNTIFS(Data!$I:$I,$A43,Data!$C:$C,AB$1,Data!$D:$D,AB$2)+COUNTIFS(Data!$J:$J,$A43,Data!$C:$C,AB$1,Data!$D:$D,AB$2)</f>
        <v>0</v>
      </c>
      <c r="AC43" s="5">
        <f>COUNTIFS(Data!$I:$I,$A43,Data!$C:$C,AC$1,Data!$D:$D,AC$2)+COUNTIFS(Data!$J:$J,$A43,Data!$C:$C,AC$1,Data!$D:$D,AC$2)</f>
        <v>0</v>
      </c>
      <c r="AD43" s="5">
        <f>COUNTIFS(Data!$I:$I,$A43,Data!$C:$C,AD$1,Data!$D:$D,AD$2)+COUNTIFS(Data!$J:$J,$A43,Data!$C:$C,AD$1,Data!$D:$D,AD$2)</f>
        <v>0</v>
      </c>
      <c r="AE43" s="5">
        <f>COUNTIFS(Data!$I:$I,$A43,Data!$C:$C,AE$1,Data!$D:$D,AE$2)+COUNTIFS(Data!$J:$J,$A43,Data!$C:$C,AE$1,Data!$D:$D,AE$2)</f>
        <v>0</v>
      </c>
      <c r="AF43" s="5">
        <f>COUNTIFS(Data!$I:$I,$A43,Data!$C:$C,AF$1,Data!$D:$D,AF$2)+COUNTIFS(Data!$J:$J,$A43,Data!$C:$C,AF$1,Data!$D:$D,AF$2)</f>
        <v>0</v>
      </c>
      <c r="AG43" s="5">
        <f>COUNTIFS(Data!$I:$I,$A43,Data!$C:$C,AG$1,Data!$D:$D,AG$2)+COUNTIFS(Data!$J:$J,$A43,Data!$C:$C,AG$1,Data!$D:$D,AG$2)</f>
        <v>0</v>
      </c>
      <c r="AH43" s="5">
        <f>COUNTIFS(Data!$I:$I,$A43,Data!$C:$C,AH$1,Data!$D:$D,AH$2)+COUNTIFS(Data!$J:$J,$A43,Data!$C:$C,AH$1,Data!$D:$D,AH$2)</f>
        <v>0</v>
      </c>
      <c r="AI43" s="5">
        <f>COUNTIFS(Data!$I:$I,$A43,Data!$C:$C,AI$1,Data!$D:$D,AI$2)+COUNTIFS(Data!$J:$J,$A43,Data!$C:$C,AI$1,Data!$D:$D,AI$2)</f>
        <v>0</v>
      </c>
      <c r="AJ43" s="5">
        <f>COUNTIFS(Data!$I:$I,$A43,Data!$C:$C,AJ$1,Data!$D:$D,AJ$2)+COUNTIFS(Data!$J:$J,$A43,Data!$C:$C,AJ$1,Data!$D:$D,AJ$2)</f>
        <v>0</v>
      </c>
      <c r="AK43" s="5">
        <f>COUNTIFS(Data!$I:$I,$A43,Data!$C:$C,AK$1,Data!$D:$D,AK$2)+COUNTIFS(Data!$J:$J,$A43,Data!$C:$C,AK$1,Data!$D:$D,AK$2)</f>
        <v>0</v>
      </c>
      <c r="AL43" s="5">
        <f>COUNTIFS(Data!$I:$I,$A43,Data!$C:$C,AL$1,Data!$D:$D,AL$2)+COUNTIFS(Data!$J:$J,$A43,Data!$C:$C,AL$1,Data!$D:$D,AL$2)</f>
        <v>0</v>
      </c>
      <c r="AM43" s="5">
        <f>COUNTIFS(Data!$I:$I,$A43,Data!$C:$C,AM$1,Data!$D:$D,AM$2)+COUNTIFS(Data!$J:$J,$A43,Data!$C:$C,AM$1,Data!$D:$D,AM$2)</f>
        <v>0</v>
      </c>
      <c r="AN43" s="5">
        <f>COUNTIFS(Data!$I:$I,$A43,Data!$C:$C,AN$1,Data!$D:$D,AN$2)+COUNTIFS(Data!$J:$J,$A43,Data!$C:$C,AN$1,Data!$D:$D,AN$2)</f>
        <v>0</v>
      </c>
      <c r="AO43" s="5">
        <f>COUNTIFS(Data!$I:$I,$A43,Data!$C:$C,AO$1,Data!$D:$D,AO$2)+COUNTIFS(Data!$J:$J,$A43,Data!$C:$C,AO$1,Data!$D:$D,AO$2)</f>
        <v>0</v>
      </c>
      <c r="AP43" s="5">
        <f>COUNTIFS(Data!$I:$I,$A43,Data!$C:$C,AP$1,Data!$D:$D,AP$2)+COUNTIFS(Data!$J:$J,$A43,Data!$C:$C,AP$1,Data!$D:$D,AP$2)</f>
        <v>0</v>
      </c>
      <c r="AQ43" s="5">
        <f>COUNTIFS(Data!$I:$I,$A43,Data!$C:$C,AQ$1,Data!$D:$D,AQ$2)+COUNTIFS(Data!$J:$J,$A43,Data!$C:$C,AQ$1,Data!$D:$D,AQ$2)</f>
        <v>0</v>
      </c>
      <c r="AR43" s="5">
        <f>COUNTIFS(Data!$I:$I,$A43,Data!$C:$C,AR$1,Data!$D:$D,AR$2)+COUNTIFS(Data!$J:$J,$A43,Data!$C:$C,AR$1,Data!$D:$D,AR$2)</f>
        <v>0</v>
      </c>
      <c r="AS43" s="5">
        <f>COUNTIFS(Data!$I:$I,$A43,Data!$C:$C,AS$1,Data!$D:$D,AS$2)+COUNTIFS(Data!$J:$J,$A43,Data!$C:$C,AS$1,Data!$D:$D,AS$2)</f>
        <v>0</v>
      </c>
      <c r="AT43" s="5">
        <f>COUNTIFS(Data!$I:$I,$A43,Data!$C:$C,AT$1,Data!$D:$D,AT$2)+COUNTIFS(Data!$J:$J,$A43,Data!$C:$C,AT$1,Data!$D:$D,AT$2)</f>
        <v>0</v>
      </c>
      <c r="AU43" s="5">
        <f>COUNTIFS(Data!$I:$I,$A43,Data!$C:$C,AU$1,Data!$D:$D,AU$2)+COUNTIFS(Data!$J:$J,$A43,Data!$C:$C,AU$1,Data!$D:$D,AU$2)</f>
        <v>0</v>
      </c>
      <c r="AV43" s="5">
        <f>COUNTIFS(Data!$I:$I,$A43,Data!$C:$C,AV$1,Data!$D:$D,AV$2)+COUNTIFS(Data!$J:$J,$A43,Data!$C:$C,AV$1,Data!$D:$D,AV$2)</f>
        <v>0</v>
      </c>
      <c r="AW43" s="5">
        <f>COUNTIFS(Data!$I:$I,$A43,Data!$C:$C,AW$1,Data!$D:$D,AW$2)+COUNTIFS(Data!$J:$J,$A43,Data!$C:$C,AW$1,Data!$D:$D,AW$2)</f>
        <v>0</v>
      </c>
      <c r="AX43" s="5">
        <f>COUNTIFS(Data!$I:$I,$A43,Data!$C:$C,AX$1,Data!$D:$D,AX$2)+COUNTIFS(Data!$J:$J,$A43,Data!$C:$C,AX$1,Data!$D:$D,AX$2)</f>
        <v>0</v>
      </c>
      <c r="AY43" s="5">
        <f>COUNTIFS(Data!$I:$I,$A43,Data!$C:$C,AY$1,Data!$D:$D,AY$2)+COUNTIFS(Data!$J:$J,$A43,Data!$C:$C,AY$1,Data!$D:$D,AY$2)</f>
        <v>0</v>
      </c>
      <c r="AZ43" s="5">
        <f>COUNTIFS(Data!$I:$I,$A43,Data!$C:$C,AZ$1,Data!$D:$D,AZ$2)+COUNTIFS(Data!$J:$J,$A43,Data!$C:$C,AZ$1,Data!$D:$D,AZ$2)</f>
        <v>0</v>
      </c>
      <c r="BA43" s="5">
        <f>COUNTIFS(Data!$I:$I,$A43,Data!$C:$C,BA$1,Data!$D:$D,BA$2)+COUNTIFS(Data!$J:$J,$A43,Data!$C:$C,BA$1,Data!$D:$D,BA$2)</f>
        <v>0</v>
      </c>
      <c r="BB43" s="5">
        <f>COUNTIFS(Data!$I:$I,$A43,Data!$C:$C,BB$1,Data!$D:$D,BB$2)+COUNTIFS(Data!$J:$J,$A43,Data!$C:$C,BB$1,Data!$D:$D,BB$2)</f>
        <v>0</v>
      </c>
      <c r="BC43" s="5">
        <f>COUNTIFS(Data!$I:$I,$A43,Data!$C:$C,BC$1,Data!$D:$D,BC$2)+COUNTIFS(Data!$J:$J,$A43,Data!$C:$C,BC$1,Data!$D:$D,BC$2)</f>
        <v>0</v>
      </c>
      <c r="BD43" s="5">
        <f>COUNTIFS(Data!$I:$I,$A43,Data!$C:$C,BD$1,Data!$D:$D,BD$2)+COUNTIFS(Data!$J:$J,$A43,Data!$C:$C,BD$1,Data!$D:$D,BD$2)</f>
        <v>0</v>
      </c>
      <c r="BE43" s="5">
        <f>COUNTIFS(Data!$I:$I,$A43,Data!$C:$C,BE$1,Data!$D:$D,BE$2)+COUNTIFS(Data!$J:$J,$A43,Data!$C:$C,BE$1,Data!$D:$D,BE$2)</f>
        <v>0</v>
      </c>
      <c r="BF43" s="5">
        <f>COUNTIFS(Data!$I:$I,$A43,Data!$C:$C,BF$1,Data!$D:$D,BF$2)+COUNTIFS(Data!$J:$J,$A43,Data!$C:$C,BF$1,Data!$D:$D,BF$2)</f>
        <v>0</v>
      </c>
      <c r="BG43" s="5">
        <f>COUNTIFS(Data!$I:$I,$A43,Data!$C:$C,BG$1,Data!$D:$D,BG$2)+COUNTIFS(Data!$J:$J,$A43,Data!$C:$C,BG$1,Data!$D:$D,BG$2)</f>
        <v>0</v>
      </c>
      <c r="BH43" s="5">
        <f>COUNTIFS(Data!$I:$I,$A43,Data!$C:$C,BH$1,Data!$D:$D,BH$2)+COUNTIFS(Data!$J:$J,$A43,Data!$C:$C,BH$1,Data!$D:$D,BH$2)</f>
        <v>0</v>
      </c>
      <c r="BI43" s="5">
        <f>COUNTIFS(Data!$I:$I,$A43,Data!$C:$C,BI$1,Data!$D:$D,BI$2)+COUNTIFS(Data!$J:$J,$A43,Data!$C:$C,BI$1,Data!$D:$D,BI$2)</f>
        <v>0</v>
      </c>
      <c r="BJ43" s="5">
        <f>COUNTIFS(Data!$I:$I,$A43,Data!$C:$C,BJ$1,Data!$D:$D,BJ$2)+COUNTIFS(Data!$J:$J,$A43,Data!$C:$C,BJ$1,Data!$D:$D,BJ$2)</f>
        <v>0</v>
      </c>
      <c r="BK43" s="5">
        <f>COUNTIFS(Data!$I:$I,$A43,Data!$C:$C,BK$1,Data!$D:$D,BK$2)+COUNTIFS(Data!$J:$J,$A43,Data!$C:$C,BK$1,Data!$D:$D,BK$2)</f>
        <v>0</v>
      </c>
      <c r="BL43" s="5">
        <f>COUNTIFS(Data!$I:$I,$A43,Data!$C:$C,BL$1,Data!$D:$D,BL$2)+COUNTIFS(Data!$J:$J,$A43,Data!$C:$C,BL$1,Data!$D:$D,BL$2)</f>
        <v>0</v>
      </c>
      <c r="BM43" s="5">
        <f>COUNTIFS(Data!$I:$I,$A43,Data!$C:$C,BM$1,Data!$D:$D,BM$2)+COUNTIFS(Data!$J:$J,$A43,Data!$C:$C,BM$1,Data!$D:$D,BM$2)</f>
        <v>0</v>
      </c>
      <c r="BN43" s="5">
        <f>COUNTIFS(Data!$I:$I,$A43,Data!$C:$C,BN$1,Data!$D:$D,BN$2)+COUNTIFS(Data!$J:$J,$A43,Data!$C:$C,BN$1,Data!$D:$D,BN$2)</f>
        <v>0</v>
      </c>
      <c r="BO43" s="5">
        <f>COUNTIFS(Data!$I:$I,$A43,Data!$C:$C,BO$1,Data!$D:$D,BO$2)+COUNTIFS(Data!$J:$J,$A43,Data!$C:$C,BO$1,Data!$D:$D,BO$2)</f>
        <v>0</v>
      </c>
      <c r="BP43" s="5">
        <f>COUNTIFS(Data!$I:$I,$A43,Data!$C:$C,BP$1,Data!$D:$D,BP$2)+COUNTIFS(Data!$J:$J,$A43,Data!$C:$C,BP$1,Data!$D:$D,BP$2)</f>
        <v>0</v>
      </c>
      <c r="BQ43" s="5">
        <f>COUNTIFS(Data!$I:$I,$A43,Data!$C:$C,BQ$1,Data!$D:$D,BQ$2)+COUNTIFS(Data!$J:$J,$A43,Data!$C:$C,BQ$1,Data!$D:$D,BQ$2)</f>
        <v>0</v>
      </c>
      <c r="BR43" s="5">
        <f>COUNTIFS(Data!$I:$I,$A43,Data!$C:$C,BR$1,Data!$D:$D,BR$2)+COUNTIFS(Data!$J:$J,$A43,Data!$C:$C,BR$1,Data!$D:$D,BR$2)</f>
        <v>0</v>
      </c>
      <c r="BS43" s="5">
        <f>COUNTIFS(Data!$I:$I,$A43,Data!$C:$C,BS$1,Data!$D:$D,BS$2)+COUNTIFS(Data!$J:$J,$A43,Data!$C:$C,BS$1,Data!$D:$D,BS$2)</f>
        <v>0</v>
      </c>
      <c r="BT43" s="5">
        <f>COUNTIFS(Data!$I:$I,$A43,Data!$C:$C,BT$1,Data!$D:$D,BT$2)+COUNTIFS(Data!$J:$J,$A43,Data!$C:$C,BT$1,Data!$D:$D,BT$2)</f>
        <v>0</v>
      </c>
      <c r="BU43" s="5">
        <f>COUNTIFS(Data!$I:$I,$A43,Data!$C:$C,BU$1,Data!$D:$D,BU$2)+COUNTIFS(Data!$J:$J,$A43,Data!$C:$C,BU$1,Data!$D:$D,BU$2)</f>
        <v>0</v>
      </c>
      <c r="BV43" s="5">
        <f>COUNTIFS(Data!$I:$I,$A43,Data!$C:$C,BV$1,Data!$D:$D,BV$2)+COUNTIFS(Data!$J:$J,$A43,Data!$C:$C,BV$1,Data!$D:$D,BV$2)</f>
        <v>0</v>
      </c>
      <c r="BW43" s="5">
        <f>COUNTIFS(Data!$I:$I,$A43,Data!$C:$C,BW$1,Data!$D:$D,BW$2)+COUNTIFS(Data!$J:$J,$A43,Data!$C:$C,BW$1,Data!$D:$D,BW$2)</f>
        <v>0</v>
      </c>
      <c r="BX43" s="5">
        <f>COUNTIFS(Data!$I:$I,$A43,Data!$C:$C,BX$1,Data!$D:$D,BX$2)+COUNTIFS(Data!$J:$J,$A43,Data!$C:$C,BX$1,Data!$D:$D,BX$2)</f>
        <v>0</v>
      </c>
      <c r="BY43" s="5">
        <f>COUNTIFS(Data!$I:$I,$A43,Data!$C:$C,BY$1,Data!$D:$D,BY$2)+COUNTIFS(Data!$J:$J,$A43,Data!$C:$C,BY$1,Data!$D:$D,BY$2)</f>
        <v>0</v>
      </c>
      <c r="BZ43" s="5">
        <f>COUNTIFS(Data!$I:$I,$A43,Data!$C:$C,BZ$1,Data!$D:$D,BZ$2)+COUNTIFS(Data!$J:$J,$A43,Data!$C:$C,BZ$1,Data!$D:$D,BZ$2)</f>
        <v>0</v>
      </c>
      <c r="CA43" s="5">
        <f>COUNTIFS(Data!$I:$I,$A43,Data!$C:$C,CA$1,Data!$D:$D,CA$2)+COUNTIFS(Data!$J:$J,$A43,Data!$C:$C,CA$1,Data!$D:$D,CA$2)</f>
        <v>0</v>
      </c>
      <c r="CB43" s="5">
        <f>COUNTIFS(Data!$I:$I,$A43,Data!$C:$C,CB$1,Data!$D:$D,CB$2)+COUNTIFS(Data!$J:$J,$A43,Data!$C:$C,CB$1,Data!$D:$D,CB$2)</f>
        <v>0</v>
      </c>
      <c r="CC43" s="5">
        <f>COUNTIFS(Data!$I:$I,$A43,Data!$C:$C,CC$1,Data!$D:$D,CC$2)+COUNTIFS(Data!$J:$J,$A43,Data!$C:$C,CC$1,Data!$D:$D,CC$2)</f>
        <v>0</v>
      </c>
      <c r="CD43" s="5">
        <f>COUNTIFS(Data!$I:$I,$A43,Data!$C:$C,CD$1,Data!$D:$D,CD$2)+COUNTIFS(Data!$J:$J,$A43,Data!$C:$C,CD$1,Data!$D:$D,CD$2)</f>
        <v>0</v>
      </c>
      <c r="CE43" s="5">
        <f>COUNTIFS(Data!$I:$I,$A43,Data!$C:$C,CE$1,Data!$D:$D,CE$2)+COUNTIFS(Data!$J:$J,$A43,Data!$C:$C,CE$1,Data!$D:$D,CE$2)</f>
        <v>0</v>
      </c>
      <c r="CF43" s="5">
        <f>COUNTIFS(Data!$I:$I,$A43,Data!$C:$C,CF$1,Data!$D:$D,CF$2)+COUNTIFS(Data!$J:$J,$A43,Data!$C:$C,CF$1,Data!$D:$D,CF$2)</f>
        <v>0</v>
      </c>
      <c r="CG43" s="5">
        <f>COUNTIFS(Data!$I:$I,$A43,Data!$C:$C,CG$1,Data!$D:$D,CG$2)+COUNTIFS(Data!$J:$J,$A43,Data!$C:$C,CG$1,Data!$D:$D,CG$2)</f>
        <v>0</v>
      </c>
      <c r="CH43" s="5">
        <f>COUNTIFS(Data!$I:$I,$A43,Data!$C:$C,CH$1,Data!$D:$D,CH$2)+COUNTIFS(Data!$J:$J,$A43,Data!$C:$C,CH$1,Data!$D:$D,CH$2)</f>
        <v>0</v>
      </c>
      <c r="CI43" s="5">
        <f>COUNTIFS(Data!$I:$I,$A43,Data!$C:$C,CI$1,Data!$D:$D,CI$2)+COUNTIFS(Data!$J:$J,$A43,Data!$C:$C,CI$1,Data!$D:$D,CI$2)</f>
        <v>0</v>
      </c>
      <c r="CJ43" s="5">
        <f>COUNTIFS(Data!$I:$I,$A43,Data!$C:$C,CJ$1,Data!$D:$D,CJ$2)+COUNTIFS(Data!$J:$J,$A43,Data!$C:$C,CJ$1,Data!$D:$D,CJ$2)</f>
        <v>0</v>
      </c>
      <c r="CK43" s="5">
        <f>COUNTIFS(Data!$I:$I,$A43,Data!$C:$C,CK$1,Data!$D:$D,CK$2)+COUNTIFS(Data!$J:$J,$A43,Data!$C:$C,CK$1,Data!$D:$D,CK$2)</f>
        <v>0</v>
      </c>
      <c r="CL43" s="5">
        <f>COUNTIFS(Data!$I:$I,$A43,Data!$C:$C,CL$1,Data!$D:$D,CL$2)+COUNTIFS(Data!$J:$J,$A43,Data!$C:$C,CL$1,Data!$D:$D,CL$2)</f>
        <v>0</v>
      </c>
      <c r="CM43" s="5">
        <f>COUNTIFS(Data!$I:$I,$A43,Data!$C:$C,CM$1,Data!$D:$D,CM$2)+COUNTIFS(Data!$J:$J,$A43,Data!$C:$C,CM$1,Data!$D:$D,CM$2)</f>
        <v>0</v>
      </c>
      <c r="CN43" s="5">
        <f>COUNTIFS(Data!$I:$I,$A43,Data!$C:$C,CN$1,Data!$D:$D,CN$2)+COUNTIFS(Data!$J:$J,$A43,Data!$C:$C,CN$1,Data!$D:$D,CN$2)</f>
        <v>0</v>
      </c>
      <c r="CO43" s="5">
        <f>COUNTIFS(Data!$I:$I,$A43,Data!$C:$C,CO$1,Data!$D:$D,CO$2)+COUNTIFS(Data!$J:$J,$A43,Data!$C:$C,CO$1,Data!$D:$D,CO$2)</f>
        <v>0</v>
      </c>
      <c r="CP43" s="5">
        <f>COUNTIFS(Data!$I:$I,$A43,Data!$C:$C,CP$1,Data!$D:$D,CP$2)+COUNTIFS(Data!$J:$J,$A43,Data!$C:$C,CP$1,Data!$D:$D,CP$2)</f>
        <v>0</v>
      </c>
      <c r="CQ43" s="5">
        <f>COUNTIFS(Data!$I:$I,$A43,Data!$C:$C,CQ$1,Data!$D:$D,CQ$2)+COUNTIFS(Data!$J:$J,$A43,Data!$C:$C,CQ$1,Data!$D:$D,CQ$2)</f>
        <v>0</v>
      </c>
      <c r="CR43" s="5">
        <f>COUNTIFS(Data!$I:$I,$A43,Data!$C:$C,CR$1,Data!$D:$D,CR$2)+COUNTIFS(Data!$J:$J,$A43,Data!$C:$C,CR$1,Data!$D:$D,CR$2)</f>
        <v>0</v>
      </c>
      <c r="CS43" s="5">
        <f>COUNTIFS(Data!$I:$I,$A43,Data!$C:$C,CS$1,Data!$D:$D,CS$2)+COUNTIFS(Data!$J:$J,$A43,Data!$C:$C,CS$1,Data!$D:$D,CS$2)</f>
        <v>1</v>
      </c>
      <c r="CT43" s="5">
        <f>COUNTIFS(Data!$I:$I,$A43,Data!$C:$C,CT$1,Data!$D:$D,CT$2)+COUNTIFS(Data!$J:$J,$A43,Data!$C:$C,CT$1,Data!$D:$D,CT$2)</f>
        <v>1</v>
      </c>
      <c r="CU43" s="5">
        <f>COUNTIFS(Data!$I:$I,$A43,Data!$C:$C,CU$1,Data!$D:$D,CU$2)+COUNTIFS(Data!$J:$J,$A43,Data!$C:$C,CU$1,Data!$D:$D,CU$2)</f>
        <v>0</v>
      </c>
      <c r="CV43" s="5">
        <f>COUNTIFS(Data!$I:$I,$A43,Data!$C:$C,CV$1,Data!$D:$D,CV$2)+COUNTIFS(Data!$J:$J,$A43,Data!$C:$C,CV$1,Data!$D:$D,CV$2)</f>
        <v>0</v>
      </c>
      <c r="CW43" s="5">
        <f t="shared" ref="CW43:CX43" si="42">SUMIF($B$2:$CV$2,CW$2, $B43:$CV43)</f>
        <v>2</v>
      </c>
      <c r="CX43" s="5">
        <f t="shared" si="42"/>
        <v>1</v>
      </c>
      <c r="CY43" s="5">
        <f t="shared" si="3"/>
        <v>3</v>
      </c>
    </row>
    <row r="44">
      <c r="A44" s="5" t="str">
        <f>Countries!A42</f>
        <v>IND</v>
      </c>
      <c r="B44" s="5">
        <f>COUNTIFS(Data!$I:$I,$A44,Data!$C:$C,B$1,Data!$D:$D,B$2)+COUNTIFS(Data!$J:$J,$A44,Data!$C:$C,B$1,Data!$D:$D,B$2)</f>
        <v>0</v>
      </c>
      <c r="C44" s="5">
        <f>COUNTIFS(Data!$I:$I,$A44,Data!$C:$C,C$1,Data!$D:$D,C$2)+COUNTIFS(Data!$J:$J,$A44,Data!$C:$C,C$1,Data!$D:$D,C$2)</f>
        <v>0</v>
      </c>
      <c r="D44" s="5">
        <f>COUNTIFS(Data!$I:$I,$A44,Data!$C:$C,D$1,Data!$D:$D,D$2)+COUNTIFS(Data!$J:$J,$A44,Data!$C:$C,D$1,Data!$D:$D,D$2)</f>
        <v>0</v>
      </c>
      <c r="E44" s="5">
        <f>COUNTIFS(Data!$I:$I,$A44,Data!$C:$C,E$1,Data!$D:$D,E$2)+COUNTIFS(Data!$J:$J,$A44,Data!$C:$C,E$1,Data!$D:$D,E$2)</f>
        <v>0</v>
      </c>
      <c r="F44" s="5">
        <f>COUNTIFS(Data!$I:$I,$A44,Data!$C:$C,F$1,Data!$D:$D,F$2)+COUNTIFS(Data!$J:$J,$A44,Data!$C:$C,F$1,Data!$D:$D,F$2)</f>
        <v>0</v>
      </c>
      <c r="G44" s="5">
        <f>COUNTIFS(Data!$I:$I,$A44,Data!$C:$C,G$1,Data!$D:$D,G$2)+COUNTIFS(Data!$J:$J,$A44,Data!$C:$C,G$1,Data!$D:$D,G$2)</f>
        <v>0</v>
      </c>
      <c r="H44" s="5">
        <f>COUNTIFS(Data!$I:$I,$A44,Data!$C:$C,H$1,Data!$D:$D,H$2)+COUNTIFS(Data!$J:$J,$A44,Data!$C:$C,H$1,Data!$D:$D,H$2)</f>
        <v>0</v>
      </c>
      <c r="I44" s="5">
        <f>COUNTIFS(Data!$I:$I,$A44,Data!$C:$C,I$1,Data!$D:$D,I$2)+COUNTIFS(Data!$J:$J,$A44,Data!$C:$C,I$1,Data!$D:$D,I$2)</f>
        <v>0</v>
      </c>
      <c r="J44" s="5">
        <f>COUNTIFS(Data!$I:$I,$A44,Data!$C:$C,J$1,Data!$D:$D,J$2)+COUNTIFS(Data!$J:$J,$A44,Data!$C:$C,J$1,Data!$D:$D,J$2)</f>
        <v>0</v>
      </c>
      <c r="K44" s="5">
        <f>COUNTIFS(Data!$I:$I,$A44,Data!$C:$C,K$1,Data!$D:$D,K$2)+COUNTIFS(Data!$J:$J,$A44,Data!$C:$C,K$1,Data!$D:$D,K$2)</f>
        <v>0</v>
      </c>
      <c r="L44" s="5">
        <f>COUNTIFS(Data!$I:$I,$A44,Data!$C:$C,L$1,Data!$D:$D,L$2)+COUNTIFS(Data!$J:$J,$A44,Data!$C:$C,L$1,Data!$D:$D,L$2)</f>
        <v>0</v>
      </c>
      <c r="M44" s="5">
        <f>COUNTIFS(Data!$I:$I,$A44,Data!$C:$C,M$1,Data!$D:$D,M$2)+COUNTIFS(Data!$J:$J,$A44,Data!$C:$C,M$1,Data!$D:$D,M$2)</f>
        <v>0</v>
      </c>
      <c r="N44" s="5">
        <f>COUNTIFS(Data!$I:$I,$A44,Data!$C:$C,N$1,Data!$D:$D,N$2)+COUNTIFS(Data!$J:$J,$A44,Data!$C:$C,N$1,Data!$D:$D,N$2)</f>
        <v>0</v>
      </c>
      <c r="O44" s="5">
        <f>COUNTIFS(Data!$I:$I,$A44,Data!$C:$C,O$1,Data!$D:$D,O$2)+COUNTIFS(Data!$J:$J,$A44,Data!$C:$C,O$1,Data!$D:$D,O$2)</f>
        <v>1</v>
      </c>
      <c r="P44" s="5">
        <f>COUNTIFS(Data!$I:$I,$A44,Data!$C:$C,P$1,Data!$D:$D,P$2)+COUNTIFS(Data!$J:$J,$A44,Data!$C:$C,P$1,Data!$D:$D,P$2)</f>
        <v>0</v>
      </c>
      <c r="Q44" s="5">
        <f>COUNTIFS(Data!$I:$I,$A44,Data!$C:$C,Q$1,Data!$D:$D,Q$2)+COUNTIFS(Data!$J:$J,$A44,Data!$C:$C,Q$1,Data!$D:$D,Q$2)</f>
        <v>0</v>
      </c>
      <c r="R44" s="5">
        <f>COUNTIFS(Data!$I:$I,$A44,Data!$C:$C,R$1,Data!$D:$D,R$2)+COUNTIFS(Data!$J:$J,$A44,Data!$C:$C,R$1,Data!$D:$D,R$2)</f>
        <v>0</v>
      </c>
      <c r="S44" s="5">
        <f>COUNTIFS(Data!$I:$I,$A44,Data!$C:$C,S$1,Data!$D:$D,S$2)+COUNTIFS(Data!$J:$J,$A44,Data!$C:$C,S$1,Data!$D:$D,S$2)</f>
        <v>0</v>
      </c>
      <c r="T44" s="5">
        <f>COUNTIFS(Data!$I:$I,$A44,Data!$C:$C,T$1,Data!$D:$D,T$2)+COUNTIFS(Data!$J:$J,$A44,Data!$C:$C,T$1,Data!$D:$D,T$2)</f>
        <v>0</v>
      </c>
      <c r="U44" s="5">
        <f>COUNTIFS(Data!$I:$I,$A44,Data!$C:$C,U$1,Data!$D:$D,U$2)+COUNTIFS(Data!$J:$J,$A44,Data!$C:$C,U$1,Data!$D:$D,U$2)</f>
        <v>0</v>
      </c>
      <c r="V44" s="5">
        <f>COUNTIFS(Data!$I:$I,$A44,Data!$C:$C,V$1,Data!$D:$D,V$2)+COUNTIFS(Data!$J:$J,$A44,Data!$C:$C,V$1,Data!$D:$D,V$2)</f>
        <v>0</v>
      </c>
      <c r="W44" s="5">
        <f>COUNTIFS(Data!$I:$I,$A44,Data!$C:$C,W$1,Data!$D:$D,W$2)+COUNTIFS(Data!$J:$J,$A44,Data!$C:$C,W$1,Data!$D:$D,W$2)</f>
        <v>1</v>
      </c>
      <c r="X44" s="5">
        <f>COUNTIFS(Data!$I:$I,$A44,Data!$C:$C,X$1,Data!$D:$D,X$2)+COUNTIFS(Data!$J:$J,$A44,Data!$C:$C,X$1,Data!$D:$D,X$2)</f>
        <v>0</v>
      </c>
      <c r="Y44" s="5">
        <f>COUNTIFS(Data!$I:$I,$A44,Data!$C:$C,Y$1,Data!$D:$D,Y$2)+COUNTIFS(Data!$J:$J,$A44,Data!$C:$C,Y$1,Data!$D:$D,Y$2)</f>
        <v>0</v>
      </c>
      <c r="Z44" s="5">
        <f>COUNTIFS(Data!$I:$I,$A44,Data!$C:$C,Z$1,Data!$D:$D,Z$2)+COUNTIFS(Data!$J:$J,$A44,Data!$C:$C,Z$1,Data!$D:$D,Z$2)</f>
        <v>0</v>
      </c>
      <c r="AA44" s="5">
        <f>COUNTIFS(Data!$I:$I,$A44,Data!$C:$C,AA$1,Data!$D:$D,AA$2)+COUNTIFS(Data!$J:$J,$A44,Data!$C:$C,AA$1,Data!$D:$D,AA$2)</f>
        <v>0</v>
      </c>
      <c r="AB44" s="5">
        <f>COUNTIFS(Data!$I:$I,$A44,Data!$C:$C,AB$1,Data!$D:$D,AB$2)+COUNTIFS(Data!$J:$J,$A44,Data!$C:$C,AB$1,Data!$D:$D,AB$2)</f>
        <v>0</v>
      </c>
      <c r="AC44" s="5">
        <f>COUNTIFS(Data!$I:$I,$A44,Data!$C:$C,AC$1,Data!$D:$D,AC$2)+COUNTIFS(Data!$J:$J,$A44,Data!$C:$C,AC$1,Data!$D:$D,AC$2)</f>
        <v>0</v>
      </c>
      <c r="AD44" s="5">
        <f>COUNTIFS(Data!$I:$I,$A44,Data!$C:$C,AD$1,Data!$D:$D,AD$2)+COUNTIFS(Data!$J:$J,$A44,Data!$C:$C,AD$1,Data!$D:$D,AD$2)</f>
        <v>0</v>
      </c>
      <c r="AE44" s="5">
        <f>COUNTIFS(Data!$I:$I,$A44,Data!$C:$C,AE$1,Data!$D:$D,AE$2)+COUNTIFS(Data!$J:$J,$A44,Data!$C:$C,AE$1,Data!$D:$D,AE$2)</f>
        <v>0</v>
      </c>
      <c r="AF44" s="5">
        <f>COUNTIFS(Data!$I:$I,$A44,Data!$C:$C,AF$1,Data!$D:$D,AF$2)+COUNTIFS(Data!$J:$J,$A44,Data!$C:$C,AF$1,Data!$D:$D,AF$2)</f>
        <v>0</v>
      </c>
      <c r="AG44" s="5">
        <f>COUNTIFS(Data!$I:$I,$A44,Data!$C:$C,AG$1,Data!$D:$D,AG$2)+COUNTIFS(Data!$J:$J,$A44,Data!$C:$C,AG$1,Data!$D:$D,AG$2)</f>
        <v>0</v>
      </c>
      <c r="AH44" s="5">
        <f>COUNTIFS(Data!$I:$I,$A44,Data!$C:$C,AH$1,Data!$D:$D,AH$2)+COUNTIFS(Data!$J:$J,$A44,Data!$C:$C,AH$1,Data!$D:$D,AH$2)</f>
        <v>0</v>
      </c>
      <c r="AI44" s="5">
        <f>COUNTIFS(Data!$I:$I,$A44,Data!$C:$C,AI$1,Data!$D:$D,AI$2)+COUNTIFS(Data!$J:$J,$A44,Data!$C:$C,AI$1,Data!$D:$D,AI$2)</f>
        <v>0</v>
      </c>
      <c r="AJ44" s="5">
        <f>COUNTIFS(Data!$I:$I,$A44,Data!$C:$C,AJ$1,Data!$D:$D,AJ$2)+COUNTIFS(Data!$J:$J,$A44,Data!$C:$C,AJ$1,Data!$D:$D,AJ$2)</f>
        <v>0</v>
      </c>
      <c r="AK44" s="5">
        <f>COUNTIFS(Data!$I:$I,$A44,Data!$C:$C,AK$1,Data!$D:$D,AK$2)+COUNTIFS(Data!$J:$J,$A44,Data!$C:$C,AK$1,Data!$D:$D,AK$2)</f>
        <v>0</v>
      </c>
      <c r="AL44" s="5">
        <f>COUNTIFS(Data!$I:$I,$A44,Data!$C:$C,AL$1,Data!$D:$D,AL$2)+COUNTIFS(Data!$J:$J,$A44,Data!$C:$C,AL$1,Data!$D:$D,AL$2)</f>
        <v>0</v>
      </c>
      <c r="AM44" s="5">
        <f>COUNTIFS(Data!$I:$I,$A44,Data!$C:$C,AM$1,Data!$D:$D,AM$2)+COUNTIFS(Data!$J:$J,$A44,Data!$C:$C,AM$1,Data!$D:$D,AM$2)</f>
        <v>0</v>
      </c>
      <c r="AN44" s="5">
        <f>COUNTIFS(Data!$I:$I,$A44,Data!$C:$C,AN$1,Data!$D:$D,AN$2)+COUNTIFS(Data!$J:$J,$A44,Data!$C:$C,AN$1,Data!$D:$D,AN$2)</f>
        <v>0</v>
      </c>
      <c r="AO44" s="5">
        <f>COUNTIFS(Data!$I:$I,$A44,Data!$C:$C,AO$1,Data!$D:$D,AO$2)+COUNTIFS(Data!$J:$J,$A44,Data!$C:$C,AO$1,Data!$D:$D,AO$2)</f>
        <v>0</v>
      </c>
      <c r="AP44" s="5">
        <f>COUNTIFS(Data!$I:$I,$A44,Data!$C:$C,AP$1,Data!$D:$D,AP$2)+COUNTIFS(Data!$J:$J,$A44,Data!$C:$C,AP$1,Data!$D:$D,AP$2)</f>
        <v>0</v>
      </c>
      <c r="AQ44" s="5">
        <f>COUNTIFS(Data!$I:$I,$A44,Data!$C:$C,AQ$1,Data!$D:$D,AQ$2)+COUNTIFS(Data!$J:$J,$A44,Data!$C:$C,AQ$1,Data!$D:$D,AQ$2)</f>
        <v>0</v>
      </c>
      <c r="AR44" s="5">
        <f>COUNTIFS(Data!$I:$I,$A44,Data!$C:$C,AR$1,Data!$D:$D,AR$2)+COUNTIFS(Data!$J:$J,$A44,Data!$C:$C,AR$1,Data!$D:$D,AR$2)</f>
        <v>0</v>
      </c>
      <c r="AS44" s="5">
        <f>COUNTIFS(Data!$I:$I,$A44,Data!$C:$C,AS$1,Data!$D:$D,AS$2)+COUNTIFS(Data!$J:$J,$A44,Data!$C:$C,AS$1,Data!$D:$D,AS$2)</f>
        <v>0</v>
      </c>
      <c r="AT44" s="5">
        <f>COUNTIFS(Data!$I:$I,$A44,Data!$C:$C,AT$1,Data!$D:$D,AT$2)+COUNTIFS(Data!$J:$J,$A44,Data!$C:$C,AT$1,Data!$D:$D,AT$2)</f>
        <v>0</v>
      </c>
      <c r="AU44" s="5">
        <f>COUNTIFS(Data!$I:$I,$A44,Data!$C:$C,AU$1,Data!$D:$D,AU$2)+COUNTIFS(Data!$J:$J,$A44,Data!$C:$C,AU$1,Data!$D:$D,AU$2)</f>
        <v>0</v>
      </c>
      <c r="AV44" s="5">
        <f>COUNTIFS(Data!$I:$I,$A44,Data!$C:$C,AV$1,Data!$D:$D,AV$2)+COUNTIFS(Data!$J:$J,$A44,Data!$C:$C,AV$1,Data!$D:$D,AV$2)</f>
        <v>0</v>
      </c>
      <c r="AW44" s="5">
        <f>COUNTIFS(Data!$I:$I,$A44,Data!$C:$C,AW$1,Data!$D:$D,AW$2)+COUNTIFS(Data!$J:$J,$A44,Data!$C:$C,AW$1,Data!$D:$D,AW$2)</f>
        <v>1</v>
      </c>
      <c r="AX44" s="5">
        <f>COUNTIFS(Data!$I:$I,$A44,Data!$C:$C,AX$1,Data!$D:$D,AX$2)+COUNTIFS(Data!$J:$J,$A44,Data!$C:$C,AX$1,Data!$D:$D,AX$2)</f>
        <v>0</v>
      </c>
      <c r="AY44" s="5">
        <f>COUNTIFS(Data!$I:$I,$A44,Data!$C:$C,AY$1,Data!$D:$D,AY$2)+COUNTIFS(Data!$J:$J,$A44,Data!$C:$C,AY$1,Data!$D:$D,AY$2)</f>
        <v>0</v>
      </c>
      <c r="AZ44" s="5">
        <f>COUNTIFS(Data!$I:$I,$A44,Data!$C:$C,AZ$1,Data!$D:$D,AZ$2)+COUNTIFS(Data!$J:$J,$A44,Data!$C:$C,AZ$1,Data!$D:$D,AZ$2)</f>
        <v>0</v>
      </c>
      <c r="BA44" s="5">
        <f>COUNTIFS(Data!$I:$I,$A44,Data!$C:$C,BA$1,Data!$D:$D,BA$2)+COUNTIFS(Data!$J:$J,$A44,Data!$C:$C,BA$1,Data!$D:$D,BA$2)</f>
        <v>0</v>
      </c>
      <c r="BB44" s="5">
        <f>COUNTIFS(Data!$I:$I,$A44,Data!$C:$C,BB$1,Data!$D:$D,BB$2)+COUNTIFS(Data!$J:$J,$A44,Data!$C:$C,BB$1,Data!$D:$D,BB$2)</f>
        <v>0</v>
      </c>
      <c r="BC44" s="5">
        <f>COUNTIFS(Data!$I:$I,$A44,Data!$C:$C,BC$1,Data!$D:$D,BC$2)+COUNTIFS(Data!$J:$J,$A44,Data!$C:$C,BC$1,Data!$D:$D,BC$2)</f>
        <v>0</v>
      </c>
      <c r="BD44" s="5">
        <f>COUNTIFS(Data!$I:$I,$A44,Data!$C:$C,BD$1,Data!$D:$D,BD$2)+COUNTIFS(Data!$J:$J,$A44,Data!$C:$C,BD$1,Data!$D:$D,BD$2)</f>
        <v>0</v>
      </c>
      <c r="BE44" s="5">
        <f>COUNTIFS(Data!$I:$I,$A44,Data!$C:$C,BE$1,Data!$D:$D,BE$2)+COUNTIFS(Data!$J:$J,$A44,Data!$C:$C,BE$1,Data!$D:$D,BE$2)</f>
        <v>0</v>
      </c>
      <c r="BF44" s="5">
        <f>COUNTIFS(Data!$I:$I,$A44,Data!$C:$C,BF$1,Data!$D:$D,BF$2)+COUNTIFS(Data!$J:$J,$A44,Data!$C:$C,BF$1,Data!$D:$D,BF$2)</f>
        <v>0</v>
      </c>
      <c r="BG44" s="5">
        <f>COUNTIFS(Data!$I:$I,$A44,Data!$C:$C,BG$1,Data!$D:$D,BG$2)+COUNTIFS(Data!$J:$J,$A44,Data!$C:$C,BG$1,Data!$D:$D,BG$2)</f>
        <v>0</v>
      </c>
      <c r="BH44" s="5">
        <f>COUNTIFS(Data!$I:$I,$A44,Data!$C:$C,BH$1,Data!$D:$D,BH$2)+COUNTIFS(Data!$J:$J,$A44,Data!$C:$C,BH$1,Data!$D:$D,BH$2)</f>
        <v>0</v>
      </c>
      <c r="BI44" s="5">
        <f>COUNTIFS(Data!$I:$I,$A44,Data!$C:$C,BI$1,Data!$D:$D,BI$2)+COUNTIFS(Data!$J:$J,$A44,Data!$C:$C,BI$1,Data!$D:$D,BI$2)</f>
        <v>0</v>
      </c>
      <c r="BJ44" s="5">
        <f>COUNTIFS(Data!$I:$I,$A44,Data!$C:$C,BJ$1,Data!$D:$D,BJ$2)+COUNTIFS(Data!$J:$J,$A44,Data!$C:$C,BJ$1,Data!$D:$D,BJ$2)</f>
        <v>0</v>
      </c>
      <c r="BK44" s="5">
        <f>COUNTIFS(Data!$I:$I,$A44,Data!$C:$C,BK$1,Data!$D:$D,BK$2)+COUNTIFS(Data!$J:$J,$A44,Data!$C:$C,BK$1,Data!$D:$D,BK$2)</f>
        <v>0</v>
      </c>
      <c r="BL44" s="5">
        <f>COUNTIFS(Data!$I:$I,$A44,Data!$C:$C,BL$1,Data!$D:$D,BL$2)+COUNTIFS(Data!$J:$J,$A44,Data!$C:$C,BL$1,Data!$D:$D,BL$2)</f>
        <v>0</v>
      </c>
      <c r="BM44" s="5">
        <f>COUNTIFS(Data!$I:$I,$A44,Data!$C:$C,BM$1,Data!$D:$D,BM$2)+COUNTIFS(Data!$J:$J,$A44,Data!$C:$C,BM$1,Data!$D:$D,BM$2)</f>
        <v>0</v>
      </c>
      <c r="BN44" s="5">
        <f>COUNTIFS(Data!$I:$I,$A44,Data!$C:$C,BN$1,Data!$D:$D,BN$2)+COUNTIFS(Data!$J:$J,$A44,Data!$C:$C,BN$1,Data!$D:$D,BN$2)</f>
        <v>0</v>
      </c>
      <c r="BO44" s="5">
        <f>COUNTIFS(Data!$I:$I,$A44,Data!$C:$C,BO$1,Data!$D:$D,BO$2)+COUNTIFS(Data!$J:$J,$A44,Data!$C:$C,BO$1,Data!$D:$D,BO$2)</f>
        <v>0</v>
      </c>
      <c r="BP44" s="5">
        <f>COUNTIFS(Data!$I:$I,$A44,Data!$C:$C,BP$1,Data!$D:$D,BP$2)+COUNTIFS(Data!$J:$J,$A44,Data!$C:$C,BP$1,Data!$D:$D,BP$2)</f>
        <v>0</v>
      </c>
      <c r="BQ44" s="5">
        <f>COUNTIFS(Data!$I:$I,$A44,Data!$C:$C,BQ$1,Data!$D:$D,BQ$2)+COUNTIFS(Data!$J:$J,$A44,Data!$C:$C,BQ$1,Data!$D:$D,BQ$2)</f>
        <v>0</v>
      </c>
      <c r="BR44" s="5">
        <f>COUNTIFS(Data!$I:$I,$A44,Data!$C:$C,BR$1,Data!$D:$D,BR$2)+COUNTIFS(Data!$J:$J,$A44,Data!$C:$C,BR$1,Data!$D:$D,BR$2)</f>
        <v>0</v>
      </c>
      <c r="BS44" s="5">
        <f>COUNTIFS(Data!$I:$I,$A44,Data!$C:$C,BS$1,Data!$D:$D,BS$2)+COUNTIFS(Data!$J:$J,$A44,Data!$C:$C,BS$1,Data!$D:$D,BS$2)</f>
        <v>0</v>
      </c>
      <c r="BT44" s="5">
        <f>COUNTIFS(Data!$I:$I,$A44,Data!$C:$C,BT$1,Data!$D:$D,BT$2)+COUNTIFS(Data!$J:$J,$A44,Data!$C:$C,BT$1,Data!$D:$D,BT$2)</f>
        <v>0</v>
      </c>
      <c r="BU44" s="5">
        <f>COUNTIFS(Data!$I:$I,$A44,Data!$C:$C,BU$1,Data!$D:$D,BU$2)+COUNTIFS(Data!$J:$J,$A44,Data!$C:$C,BU$1,Data!$D:$D,BU$2)</f>
        <v>0</v>
      </c>
      <c r="BV44" s="5">
        <f>COUNTIFS(Data!$I:$I,$A44,Data!$C:$C,BV$1,Data!$D:$D,BV$2)+COUNTIFS(Data!$J:$J,$A44,Data!$C:$C,BV$1,Data!$D:$D,BV$2)</f>
        <v>0</v>
      </c>
      <c r="BW44" s="5">
        <f>COUNTIFS(Data!$I:$I,$A44,Data!$C:$C,BW$1,Data!$D:$D,BW$2)+COUNTIFS(Data!$J:$J,$A44,Data!$C:$C,BW$1,Data!$D:$D,BW$2)</f>
        <v>0</v>
      </c>
      <c r="BX44" s="5">
        <f>COUNTIFS(Data!$I:$I,$A44,Data!$C:$C,BX$1,Data!$D:$D,BX$2)+COUNTIFS(Data!$J:$J,$A44,Data!$C:$C,BX$1,Data!$D:$D,BX$2)</f>
        <v>0</v>
      </c>
      <c r="BY44" s="5">
        <f>COUNTIFS(Data!$I:$I,$A44,Data!$C:$C,BY$1,Data!$D:$D,BY$2)+COUNTIFS(Data!$J:$J,$A44,Data!$C:$C,BY$1,Data!$D:$D,BY$2)</f>
        <v>0</v>
      </c>
      <c r="BZ44" s="5">
        <f>COUNTIFS(Data!$I:$I,$A44,Data!$C:$C,BZ$1,Data!$D:$D,BZ$2)+COUNTIFS(Data!$J:$J,$A44,Data!$C:$C,BZ$1,Data!$D:$D,BZ$2)</f>
        <v>0</v>
      </c>
      <c r="CA44" s="5">
        <f>COUNTIFS(Data!$I:$I,$A44,Data!$C:$C,CA$1,Data!$D:$D,CA$2)+COUNTIFS(Data!$J:$J,$A44,Data!$C:$C,CA$1,Data!$D:$D,CA$2)</f>
        <v>0</v>
      </c>
      <c r="CB44" s="5">
        <f>COUNTIFS(Data!$I:$I,$A44,Data!$C:$C,CB$1,Data!$D:$D,CB$2)+COUNTIFS(Data!$J:$J,$A44,Data!$C:$C,CB$1,Data!$D:$D,CB$2)</f>
        <v>0</v>
      </c>
      <c r="CC44" s="5">
        <f>COUNTIFS(Data!$I:$I,$A44,Data!$C:$C,CC$1,Data!$D:$D,CC$2)+COUNTIFS(Data!$J:$J,$A44,Data!$C:$C,CC$1,Data!$D:$D,CC$2)</f>
        <v>0</v>
      </c>
      <c r="CD44" s="5">
        <f>COUNTIFS(Data!$I:$I,$A44,Data!$C:$C,CD$1,Data!$D:$D,CD$2)+COUNTIFS(Data!$J:$J,$A44,Data!$C:$C,CD$1,Data!$D:$D,CD$2)</f>
        <v>0</v>
      </c>
      <c r="CE44" s="5">
        <f>COUNTIFS(Data!$I:$I,$A44,Data!$C:$C,CE$1,Data!$D:$D,CE$2)+COUNTIFS(Data!$J:$J,$A44,Data!$C:$C,CE$1,Data!$D:$D,CE$2)</f>
        <v>0</v>
      </c>
      <c r="CF44" s="5">
        <f>COUNTIFS(Data!$I:$I,$A44,Data!$C:$C,CF$1,Data!$D:$D,CF$2)+COUNTIFS(Data!$J:$J,$A44,Data!$C:$C,CF$1,Data!$D:$D,CF$2)</f>
        <v>0</v>
      </c>
      <c r="CG44" s="5">
        <f>COUNTIFS(Data!$I:$I,$A44,Data!$C:$C,CG$1,Data!$D:$D,CG$2)+COUNTIFS(Data!$J:$J,$A44,Data!$C:$C,CG$1,Data!$D:$D,CG$2)</f>
        <v>0</v>
      </c>
      <c r="CH44" s="5">
        <f>COUNTIFS(Data!$I:$I,$A44,Data!$C:$C,CH$1,Data!$D:$D,CH$2)+COUNTIFS(Data!$J:$J,$A44,Data!$C:$C,CH$1,Data!$D:$D,CH$2)</f>
        <v>0</v>
      </c>
      <c r="CI44" s="5">
        <f>COUNTIFS(Data!$I:$I,$A44,Data!$C:$C,CI$1,Data!$D:$D,CI$2)+COUNTIFS(Data!$J:$J,$A44,Data!$C:$C,CI$1,Data!$D:$D,CI$2)</f>
        <v>0</v>
      </c>
      <c r="CJ44" s="5">
        <f>COUNTIFS(Data!$I:$I,$A44,Data!$C:$C,CJ$1,Data!$D:$D,CJ$2)+COUNTIFS(Data!$J:$J,$A44,Data!$C:$C,CJ$1,Data!$D:$D,CJ$2)</f>
        <v>0</v>
      </c>
      <c r="CK44" s="5">
        <f>COUNTIFS(Data!$I:$I,$A44,Data!$C:$C,CK$1,Data!$D:$D,CK$2)+COUNTIFS(Data!$J:$J,$A44,Data!$C:$C,CK$1,Data!$D:$D,CK$2)</f>
        <v>0</v>
      </c>
      <c r="CL44" s="5">
        <f>COUNTIFS(Data!$I:$I,$A44,Data!$C:$C,CL$1,Data!$D:$D,CL$2)+COUNTIFS(Data!$J:$J,$A44,Data!$C:$C,CL$1,Data!$D:$D,CL$2)</f>
        <v>0</v>
      </c>
      <c r="CM44" s="5">
        <f>COUNTIFS(Data!$I:$I,$A44,Data!$C:$C,CM$1,Data!$D:$D,CM$2)+COUNTIFS(Data!$J:$J,$A44,Data!$C:$C,CM$1,Data!$D:$D,CM$2)</f>
        <v>0</v>
      </c>
      <c r="CN44" s="5">
        <f>COUNTIFS(Data!$I:$I,$A44,Data!$C:$C,CN$1,Data!$D:$D,CN$2)+COUNTIFS(Data!$J:$J,$A44,Data!$C:$C,CN$1,Data!$D:$D,CN$2)</f>
        <v>0</v>
      </c>
      <c r="CO44" s="5">
        <f>COUNTIFS(Data!$I:$I,$A44,Data!$C:$C,CO$1,Data!$D:$D,CO$2)+COUNTIFS(Data!$J:$J,$A44,Data!$C:$C,CO$1,Data!$D:$D,CO$2)</f>
        <v>0</v>
      </c>
      <c r="CP44" s="5">
        <f>COUNTIFS(Data!$I:$I,$A44,Data!$C:$C,CP$1,Data!$D:$D,CP$2)+COUNTIFS(Data!$J:$J,$A44,Data!$C:$C,CP$1,Data!$D:$D,CP$2)</f>
        <v>0</v>
      </c>
      <c r="CQ44" s="5">
        <f>COUNTIFS(Data!$I:$I,$A44,Data!$C:$C,CQ$1,Data!$D:$D,CQ$2)+COUNTIFS(Data!$J:$J,$A44,Data!$C:$C,CQ$1,Data!$D:$D,CQ$2)</f>
        <v>0</v>
      </c>
      <c r="CR44" s="5">
        <f>COUNTIFS(Data!$I:$I,$A44,Data!$C:$C,CR$1,Data!$D:$D,CR$2)+COUNTIFS(Data!$J:$J,$A44,Data!$C:$C,CR$1,Data!$D:$D,CR$2)</f>
        <v>0</v>
      </c>
      <c r="CS44" s="5">
        <f>COUNTIFS(Data!$I:$I,$A44,Data!$C:$C,CS$1,Data!$D:$D,CS$2)+COUNTIFS(Data!$J:$J,$A44,Data!$C:$C,CS$1,Data!$D:$D,CS$2)</f>
        <v>0</v>
      </c>
      <c r="CT44" s="5">
        <f>COUNTIFS(Data!$I:$I,$A44,Data!$C:$C,CT$1,Data!$D:$D,CT$2)+COUNTIFS(Data!$J:$J,$A44,Data!$C:$C,CT$1,Data!$D:$D,CT$2)</f>
        <v>0</v>
      </c>
      <c r="CU44" s="5">
        <f>COUNTIFS(Data!$I:$I,$A44,Data!$C:$C,CU$1,Data!$D:$D,CU$2)+COUNTIFS(Data!$J:$J,$A44,Data!$C:$C,CU$1,Data!$D:$D,CU$2)</f>
        <v>1</v>
      </c>
      <c r="CV44" s="5">
        <f>COUNTIFS(Data!$I:$I,$A44,Data!$C:$C,CV$1,Data!$D:$D,CV$2)+COUNTIFS(Data!$J:$J,$A44,Data!$C:$C,CV$1,Data!$D:$D,CV$2)</f>
        <v>0</v>
      </c>
      <c r="CW44" s="5">
        <f t="shared" ref="CW44:CX44" si="43">SUMIF($B$2:$CV$2,CW$2, $B44:$CV44)</f>
        <v>2</v>
      </c>
      <c r="CX44" s="5">
        <f t="shared" si="43"/>
        <v>2</v>
      </c>
      <c r="CY44" s="5">
        <f t="shared" si="3"/>
        <v>4</v>
      </c>
    </row>
    <row r="45">
      <c r="A45" s="5" t="str">
        <f>Countries!A43</f>
        <v>IRI</v>
      </c>
      <c r="B45" s="5">
        <f>COUNTIFS(Data!$I:$I,$A45,Data!$C:$C,B$1,Data!$D:$D,B$2)+COUNTIFS(Data!$J:$J,$A45,Data!$C:$C,B$1,Data!$D:$D,B$2)</f>
        <v>0</v>
      </c>
      <c r="C45" s="5">
        <f>COUNTIFS(Data!$I:$I,$A45,Data!$C:$C,C$1,Data!$D:$D,C$2)+COUNTIFS(Data!$J:$J,$A45,Data!$C:$C,C$1,Data!$D:$D,C$2)</f>
        <v>0</v>
      </c>
      <c r="D45" s="5">
        <f>COUNTIFS(Data!$I:$I,$A45,Data!$C:$C,D$1,Data!$D:$D,D$2)+COUNTIFS(Data!$J:$J,$A45,Data!$C:$C,D$1,Data!$D:$D,D$2)</f>
        <v>0</v>
      </c>
      <c r="E45" s="5">
        <f>COUNTIFS(Data!$I:$I,$A45,Data!$C:$C,E$1,Data!$D:$D,E$2)+COUNTIFS(Data!$J:$J,$A45,Data!$C:$C,E$1,Data!$D:$D,E$2)</f>
        <v>0</v>
      </c>
      <c r="F45" s="5">
        <f>COUNTIFS(Data!$I:$I,$A45,Data!$C:$C,F$1,Data!$D:$D,F$2)+COUNTIFS(Data!$J:$J,$A45,Data!$C:$C,F$1,Data!$D:$D,F$2)</f>
        <v>0</v>
      </c>
      <c r="G45" s="5">
        <f>COUNTIFS(Data!$I:$I,$A45,Data!$C:$C,G$1,Data!$D:$D,G$2)+COUNTIFS(Data!$J:$J,$A45,Data!$C:$C,G$1,Data!$D:$D,G$2)</f>
        <v>0</v>
      </c>
      <c r="H45" s="5">
        <f>COUNTIFS(Data!$I:$I,$A45,Data!$C:$C,H$1,Data!$D:$D,H$2)+COUNTIFS(Data!$J:$J,$A45,Data!$C:$C,H$1,Data!$D:$D,H$2)</f>
        <v>0</v>
      </c>
      <c r="I45" s="5">
        <f>COUNTIFS(Data!$I:$I,$A45,Data!$C:$C,I$1,Data!$D:$D,I$2)+COUNTIFS(Data!$J:$J,$A45,Data!$C:$C,I$1,Data!$D:$D,I$2)</f>
        <v>0</v>
      </c>
      <c r="J45" s="5">
        <f>COUNTIFS(Data!$I:$I,$A45,Data!$C:$C,J$1,Data!$D:$D,J$2)+COUNTIFS(Data!$J:$J,$A45,Data!$C:$C,J$1,Data!$D:$D,J$2)</f>
        <v>0</v>
      </c>
      <c r="K45" s="5">
        <f>COUNTIFS(Data!$I:$I,$A45,Data!$C:$C,K$1,Data!$D:$D,K$2)+COUNTIFS(Data!$J:$J,$A45,Data!$C:$C,K$1,Data!$D:$D,K$2)</f>
        <v>0</v>
      </c>
      <c r="L45" s="5">
        <f>COUNTIFS(Data!$I:$I,$A45,Data!$C:$C,L$1,Data!$D:$D,L$2)+COUNTIFS(Data!$J:$J,$A45,Data!$C:$C,L$1,Data!$D:$D,L$2)</f>
        <v>0</v>
      </c>
      <c r="M45" s="5">
        <f>COUNTIFS(Data!$I:$I,$A45,Data!$C:$C,M$1,Data!$D:$D,M$2)+COUNTIFS(Data!$J:$J,$A45,Data!$C:$C,M$1,Data!$D:$D,M$2)</f>
        <v>0</v>
      </c>
      <c r="N45" s="5">
        <f>COUNTIFS(Data!$I:$I,$A45,Data!$C:$C,N$1,Data!$D:$D,N$2)+COUNTIFS(Data!$J:$J,$A45,Data!$C:$C,N$1,Data!$D:$D,N$2)</f>
        <v>0</v>
      </c>
      <c r="O45" s="5">
        <f>COUNTIFS(Data!$I:$I,$A45,Data!$C:$C,O$1,Data!$D:$D,O$2)+COUNTIFS(Data!$J:$J,$A45,Data!$C:$C,O$1,Data!$D:$D,O$2)</f>
        <v>0</v>
      </c>
      <c r="P45" s="5">
        <f>COUNTIFS(Data!$I:$I,$A45,Data!$C:$C,P$1,Data!$D:$D,P$2)+COUNTIFS(Data!$J:$J,$A45,Data!$C:$C,P$1,Data!$D:$D,P$2)</f>
        <v>0</v>
      </c>
      <c r="Q45" s="5">
        <f>COUNTIFS(Data!$I:$I,$A45,Data!$C:$C,Q$1,Data!$D:$D,Q$2)+COUNTIFS(Data!$J:$J,$A45,Data!$C:$C,Q$1,Data!$D:$D,Q$2)</f>
        <v>0</v>
      </c>
      <c r="R45" s="5">
        <f>COUNTIFS(Data!$I:$I,$A45,Data!$C:$C,R$1,Data!$D:$D,R$2)+COUNTIFS(Data!$J:$J,$A45,Data!$C:$C,R$1,Data!$D:$D,R$2)</f>
        <v>0</v>
      </c>
      <c r="S45" s="5">
        <f>COUNTIFS(Data!$I:$I,$A45,Data!$C:$C,S$1,Data!$D:$D,S$2)+COUNTIFS(Data!$J:$J,$A45,Data!$C:$C,S$1,Data!$D:$D,S$2)</f>
        <v>0</v>
      </c>
      <c r="T45" s="5">
        <f>COUNTIFS(Data!$I:$I,$A45,Data!$C:$C,T$1,Data!$D:$D,T$2)+COUNTIFS(Data!$J:$J,$A45,Data!$C:$C,T$1,Data!$D:$D,T$2)</f>
        <v>0</v>
      </c>
      <c r="U45" s="5">
        <f>COUNTIFS(Data!$I:$I,$A45,Data!$C:$C,U$1,Data!$D:$D,U$2)+COUNTIFS(Data!$J:$J,$A45,Data!$C:$C,U$1,Data!$D:$D,U$2)</f>
        <v>0</v>
      </c>
      <c r="V45" s="5">
        <f>COUNTIFS(Data!$I:$I,$A45,Data!$C:$C,V$1,Data!$D:$D,V$2)+COUNTIFS(Data!$J:$J,$A45,Data!$C:$C,V$1,Data!$D:$D,V$2)</f>
        <v>0</v>
      </c>
      <c r="W45" s="5">
        <f>COUNTIFS(Data!$I:$I,$A45,Data!$C:$C,W$1,Data!$D:$D,W$2)+COUNTIFS(Data!$J:$J,$A45,Data!$C:$C,W$1,Data!$D:$D,W$2)</f>
        <v>0</v>
      </c>
      <c r="X45" s="5">
        <f>COUNTIFS(Data!$I:$I,$A45,Data!$C:$C,X$1,Data!$D:$D,X$2)+COUNTIFS(Data!$J:$J,$A45,Data!$C:$C,X$1,Data!$D:$D,X$2)</f>
        <v>0</v>
      </c>
      <c r="Y45" s="5">
        <f>COUNTIFS(Data!$I:$I,$A45,Data!$C:$C,Y$1,Data!$D:$D,Y$2)+COUNTIFS(Data!$J:$J,$A45,Data!$C:$C,Y$1,Data!$D:$D,Y$2)</f>
        <v>0</v>
      </c>
      <c r="Z45" s="5">
        <f>COUNTIFS(Data!$I:$I,$A45,Data!$C:$C,Z$1,Data!$D:$D,Z$2)+COUNTIFS(Data!$J:$J,$A45,Data!$C:$C,Z$1,Data!$D:$D,Z$2)</f>
        <v>0</v>
      </c>
      <c r="AA45" s="5">
        <f>COUNTIFS(Data!$I:$I,$A45,Data!$C:$C,AA$1,Data!$D:$D,AA$2)+COUNTIFS(Data!$J:$J,$A45,Data!$C:$C,AA$1,Data!$D:$D,AA$2)</f>
        <v>0</v>
      </c>
      <c r="AB45" s="5">
        <f>COUNTIFS(Data!$I:$I,$A45,Data!$C:$C,AB$1,Data!$D:$D,AB$2)+COUNTIFS(Data!$J:$J,$A45,Data!$C:$C,AB$1,Data!$D:$D,AB$2)</f>
        <v>0</v>
      </c>
      <c r="AC45" s="5">
        <f>COUNTIFS(Data!$I:$I,$A45,Data!$C:$C,AC$1,Data!$D:$D,AC$2)+COUNTIFS(Data!$J:$J,$A45,Data!$C:$C,AC$1,Data!$D:$D,AC$2)</f>
        <v>0</v>
      </c>
      <c r="AD45" s="5">
        <f>COUNTIFS(Data!$I:$I,$A45,Data!$C:$C,AD$1,Data!$D:$D,AD$2)+COUNTIFS(Data!$J:$J,$A45,Data!$C:$C,AD$1,Data!$D:$D,AD$2)</f>
        <v>0</v>
      </c>
      <c r="AE45" s="5">
        <f>COUNTIFS(Data!$I:$I,$A45,Data!$C:$C,AE$1,Data!$D:$D,AE$2)+COUNTIFS(Data!$J:$J,$A45,Data!$C:$C,AE$1,Data!$D:$D,AE$2)</f>
        <v>0</v>
      </c>
      <c r="AF45" s="5">
        <f>COUNTIFS(Data!$I:$I,$A45,Data!$C:$C,AF$1,Data!$D:$D,AF$2)+COUNTIFS(Data!$J:$J,$A45,Data!$C:$C,AF$1,Data!$D:$D,AF$2)</f>
        <v>0</v>
      </c>
      <c r="AG45" s="5">
        <f>COUNTIFS(Data!$I:$I,$A45,Data!$C:$C,AG$1,Data!$D:$D,AG$2)+COUNTIFS(Data!$J:$J,$A45,Data!$C:$C,AG$1,Data!$D:$D,AG$2)</f>
        <v>0</v>
      </c>
      <c r="AH45" s="5">
        <f>COUNTIFS(Data!$I:$I,$A45,Data!$C:$C,AH$1,Data!$D:$D,AH$2)+COUNTIFS(Data!$J:$J,$A45,Data!$C:$C,AH$1,Data!$D:$D,AH$2)</f>
        <v>0</v>
      </c>
      <c r="AI45" s="5">
        <f>COUNTIFS(Data!$I:$I,$A45,Data!$C:$C,AI$1,Data!$D:$D,AI$2)+COUNTIFS(Data!$J:$J,$A45,Data!$C:$C,AI$1,Data!$D:$D,AI$2)</f>
        <v>0</v>
      </c>
      <c r="AJ45" s="5">
        <f>COUNTIFS(Data!$I:$I,$A45,Data!$C:$C,AJ$1,Data!$D:$D,AJ$2)+COUNTIFS(Data!$J:$J,$A45,Data!$C:$C,AJ$1,Data!$D:$D,AJ$2)</f>
        <v>0</v>
      </c>
      <c r="AK45" s="5">
        <f>COUNTIFS(Data!$I:$I,$A45,Data!$C:$C,AK$1,Data!$D:$D,AK$2)+COUNTIFS(Data!$J:$J,$A45,Data!$C:$C,AK$1,Data!$D:$D,AK$2)</f>
        <v>0</v>
      </c>
      <c r="AL45" s="5">
        <f>COUNTIFS(Data!$I:$I,$A45,Data!$C:$C,AL$1,Data!$D:$D,AL$2)+COUNTIFS(Data!$J:$J,$A45,Data!$C:$C,AL$1,Data!$D:$D,AL$2)</f>
        <v>0</v>
      </c>
      <c r="AM45" s="5">
        <f>COUNTIFS(Data!$I:$I,$A45,Data!$C:$C,AM$1,Data!$D:$D,AM$2)+COUNTIFS(Data!$J:$J,$A45,Data!$C:$C,AM$1,Data!$D:$D,AM$2)</f>
        <v>0</v>
      </c>
      <c r="AN45" s="5">
        <f>COUNTIFS(Data!$I:$I,$A45,Data!$C:$C,AN$1,Data!$D:$D,AN$2)+COUNTIFS(Data!$J:$J,$A45,Data!$C:$C,AN$1,Data!$D:$D,AN$2)</f>
        <v>0</v>
      </c>
      <c r="AO45" s="5">
        <f>COUNTIFS(Data!$I:$I,$A45,Data!$C:$C,AO$1,Data!$D:$D,AO$2)+COUNTIFS(Data!$J:$J,$A45,Data!$C:$C,AO$1,Data!$D:$D,AO$2)</f>
        <v>0</v>
      </c>
      <c r="AP45" s="5">
        <f>COUNTIFS(Data!$I:$I,$A45,Data!$C:$C,AP$1,Data!$D:$D,AP$2)+COUNTIFS(Data!$J:$J,$A45,Data!$C:$C,AP$1,Data!$D:$D,AP$2)</f>
        <v>0</v>
      </c>
      <c r="AQ45" s="5">
        <f>COUNTIFS(Data!$I:$I,$A45,Data!$C:$C,AQ$1,Data!$D:$D,AQ$2)+COUNTIFS(Data!$J:$J,$A45,Data!$C:$C,AQ$1,Data!$D:$D,AQ$2)</f>
        <v>0</v>
      </c>
      <c r="AR45" s="5">
        <f>COUNTIFS(Data!$I:$I,$A45,Data!$C:$C,AR$1,Data!$D:$D,AR$2)+COUNTIFS(Data!$J:$J,$A45,Data!$C:$C,AR$1,Data!$D:$D,AR$2)</f>
        <v>0</v>
      </c>
      <c r="AS45" s="5">
        <f>COUNTIFS(Data!$I:$I,$A45,Data!$C:$C,AS$1,Data!$D:$D,AS$2)+COUNTIFS(Data!$J:$J,$A45,Data!$C:$C,AS$1,Data!$D:$D,AS$2)</f>
        <v>0</v>
      </c>
      <c r="AT45" s="5">
        <f>COUNTIFS(Data!$I:$I,$A45,Data!$C:$C,AT$1,Data!$D:$D,AT$2)+COUNTIFS(Data!$J:$J,$A45,Data!$C:$C,AT$1,Data!$D:$D,AT$2)</f>
        <v>0</v>
      </c>
      <c r="AU45" s="5">
        <f>COUNTIFS(Data!$I:$I,$A45,Data!$C:$C,AU$1,Data!$D:$D,AU$2)+COUNTIFS(Data!$J:$J,$A45,Data!$C:$C,AU$1,Data!$D:$D,AU$2)</f>
        <v>0</v>
      </c>
      <c r="AV45" s="5">
        <f>COUNTIFS(Data!$I:$I,$A45,Data!$C:$C,AV$1,Data!$D:$D,AV$2)+COUNTIFS(Data!$J:$J,$A45,Data!$C:$C,AV$1,Data!$D:$D,AV$2)</f>
        <v>0</v>
      </c>
      <c r="AW45" s="5">
        <f>COUNTIFS(Data!$I:$I,$A45,Data!$C:$C,AW$1,Data!$D:$D,AW$2)+COUNTIFS(Data!$J:$J,$A45,Data!$C:$C,AW$1,Data!$D:$D,AW$2)</f>
        <v>0</v>
      </c>
      <c r="AX45" s="5">
        <f>COUNTIFS(Data!$I:$I,$A45,Data!$C:$C,AX$1,Data!$D:$D,AX$2)+COUNTIFS(Data!$J:$J,$A45,Data!$C:$C,AX$1,Data!$D:$D,AX$2)</f>
        <v>0</v>
      </c>
      <c r="AY45" s="5">
        <f>COUNTIFS(Data!$I:$I,$A45,Data!$C:$C,AY$1,Data!$D:$D,AY$2)+COUNTIFS(Data!$J:$J,$A45,Data!$C:$C,AY$1,Data!$D:$D,AY$2)</f>
        <v>0</v>
      </c>
      <c r="AZ45" s="5">
        <f>COUNTIFS(Data!$I:$I,$A45,Data!$C:$C,AZ$1,Data!$D:$D,AZ$2)+COUNTIFS(Data!$J:$J,$A45,Data!$C:$C,AZ$1,Data!$D:$D,AZ$2)</f>
        <v>0</v>
      </c>
      <c r="BA45" s="5">
        <f>COUNTIFS(Data!$I:$I,$A45,Data!$C:$C,BA$1,Data!$D:$D,BA$2)+COUNTIFS(Data!$J:$J,$A45,Data!$C:$C,BA$1,Data!$D:$D,BA$2)</f>
        <v>0</v>
      </c>
      <c r="BB45" s="5">
        <f>COUNTIFS(Data!$I:$I,$A45,Data!$C:$C,BB$1,Data!$D:$D,BB$2)+COUNTIFS(Data!$J:$J,$A45,Data!$C:$C,BB$1,Data!$D:$D,BB$2)</f>
        <v>0</v>
      </c>
      <c r="BC45" s="5">
        <f>COUNTIFS(Data!$I:$I,$A45,Data!$C:$C,BC$1,Data!$D:$D,BC$2)+COUNTIFS(Data!$J:$J,$A45,Data!$C:$C,BC$1,Data!$D:$D,BC$2)</f>
        <v>0</v>
      </c>
      <c r="BD45" s="5">
        <f>COUNTIFS(Data!$I:$I,$A45,Data!$C:$C,BD$1,Data!$D:$D,BD$2)+COUNTIFS(Data!$J:$J,$A45,Data!$C:$C,BD$1,Data!$D:$D,BD$2)</f>
        <v>0</v>
      </c>
      <c r="BE45" s="5">
        <f>COUNTIFS(Data!$I:$I,$A45,Data!$C:$C,BE$1,Data!$D:$D,BE$2)+COUNTIFS(Data!$J:$J,$A45,Data!$C:$C,BE$1,Data!$D:$D,BE$2)</f>
        <v>0</v>
      </c>
      <c r="BF45" s="5">
        <f>COUNTIFS(Data!$I:$I,$A45,Data!$C:$C,BF$1,Data!$D:$D,BF$2)+COUNTIFS(Data!$J:$J,$A45,Data!$C:$C,BF$1,Data!$D:$D,BF$2)</f>
        <v>0</v>
      </c>
      <c r="BG45" s="5">
        <f>COUNTIFS(Data!$I:$I,$A45,Data!$C:$C,BG$1,Data!$D:$D,BG$2)+COUNTIFS(Data!$J:$J,$A45,Data!$C:$C,BG$1,Data!$D:$D,BG$2)</f>
        <v>0</v>
      </c>
      <c r="BH45" s="5">
        <f>COUNTIFS(Data!$I:$I,$A45,Data!$C:$C,BH$1,Data!$D:$D,BH$2)+COUNTIFS(Data!$J:$J,$A45,Data!$C:$C,BH$1,Data!$D:$D,BH$2)</f>
        <v>0</v>
      </c>
      <c r="BI45" s="5">
        <f>COUNTIFS(Data!$I:$I,$A45,Data!$C:$C,BI$1,Data!$D:$D,BI$2)+COUNTIFS(Data!$J:$J,$A45,Data!$C:$C,BI$1,Data!$D:$D,BI$2)</f>
        <v>0</v>
      </c>
      <c r="BJ45" s="5">
        <f>COUNTIFS(Data!$I:$I,$A45,Data!$C:$C,BJ$1,Data!$D:$D,BJ$2)+COUNTIFS(Data!$J:$J,$A45,Data!$C:$C,BJ$1,Data!$D:$D,BJ$2)</f>
        <v>0</v>
      </c>
      <c r="BK45" s="5">
        <f>COUNTIFS(Data!$I:$I,$A45,Data!$C:$C,BK$1,Data!$D:$D,BK$2)+COUNTIFS(Data!$J:$J,$A45,Data!$C:$C,BK$1,Data!$D:$D,BK$2)</f>
        <v>0</v>
      </c>
      <c r="BL45" s="5">
        <f>COUNTIFS(Data!$I:$I,$A45,Data!$C:$C,BL$1,Data!$D:$D,BL$2)+COUNTIFS(Data!$J:$J,$A45,Data!$C:$C,BL$1,Data!$D:$D,BL$2)</f>
        <v>0</v>
      </c>
      <c r="BM45" s="5">
        <f>COUNTIFS(Data!$I:$I,$A45,Data!$C:$C,BM$1,Data!$D:$D,BM$2)+COUNTIFS(Data!$J:$J,$A45,Data!$C:$C,BM$1,Data!$D:$D,BM$2)</f>
        <v>0</v>
      </c>
      <c r="BN45" s="5">
        <f>COUNTIFS(Data!$I:$I,$A45,Data!$C:$C,BN$1,Data!$D:$D,BN$2)+COUNTIFS(Data!$J:$J,$A45,Data!$C:$C,BN$1,Data!$D:$D,BN$2)</f>
        <v>0</v>
      </c>
      <c r="BO45" s="5">
        <f>COUNTIFS(Data!$I:$I,$A45,Data!$C:$C,BO$1,Data!$D:$D,BO$2)+COUNTIFS(Data!$J:$J,$A45,Data!$C:$C,BO$1,Data!$D:$D,BO$2)</f>
        <v>0</v>
      </c>
      <c r="BP45" s="5">
        <f>COUNTIFS(Data!$I:$I,$A45,Data!$C:$C,BP$1,Data!$D:$D,BP$2)+COUNTIFS(Data!$J:$J,$A45,Data!$C:$C,BP$1,Data!$D:$D,BP$2)</f>
        <v>0</v>
      </c>
      <c r="BQ45" s="5">
        <f>COUNTIFS(Data!$I:$I,$A45,Data!$C:$C,BQ$1,Data!$D:$D,BQ$2)+COUNTIFS(Data!$J:$J,$A45,Data!$C:$C,BQ$1,Data!$D:$D,BQ$2)</f>
        <v>0</v>
      </c>
      <c r="BR45" s="5">
        <f>COUNTIFS(Data!$I:$I,$A45,Data!$C:$C,BR$1,Data!$D:$D,BR$2)+COUNTIFS(Data!$J:$J,$A45,Data!$C:$C,BR$1,Data!$D:$D,BR$2)</f>
        <v>0</v>
      </c>
      <c r="BS45" s="5">
        <f>COUNTIFS(Data!$I:$I,$A45,Data!$C:$C,BS$1,Data!$D:$D,BS$2)+COUNTIFS(Data!$J:$J,$A45,Data!$C:$C,BS$1,Data!$D:$D,BS$2)</f>
        <v>0</v>
      </c>
      <c r="BT45" s="5">
        <f>COUNTIFS(Data!$I:$I,$A45,Data!$C:$C,BT$1,Data!$D:$D,BT$2)+COUNTIFS(Data!$J:$J,$A45,Data!$C:$C,BT$1,Data!$D:$D,BT$2)</f>
        <v>0</v>
      </c>
      <c r="BU45" s="5">
        <f>COUNTIFS(Data!$I:$I,$A45,Data!$C:$C,BU$1,Data!$D:$D,BU$2)+COUNTIFS(Data!$J:$J,$A45,Data!$C:$C,BU$1,Data!$D:$D,BU$2)</f>
        <v>0</v>
      </c>
      <c r="BV45" s="5">
        <f>COUNTIFS(Data!$I:$I,$A45,Data!$C:$C,BV$1,Data!$D:$D,BV$2)+COUNTIFS(Data!$J:$J,$A45,Data!$C:$C,BV$1,Data!$D:$D,BV$2)</f>
        <v>0</v>
      </c>
      <c r="BW45" s="5">
        <f>COUNTIFS(Data!$I:$I,$A45,Data!$C:$C,BW$1,Data!$D:$D,BW$2)+COUNTIFS(Data!$J:$J,$A45,Data!$C:$C,BW$1,Data!$D:$D,BW$2)</f>
        <v>0</v>
      </c>
      <c r="BX45" s="5">
        <f>COUNTIFS(Data!$I:$I,$A45,Data!$C:$C,BX$1,Data!$D:$D,BX$2)+COUNTIFS(Data!$J:$J,$A45,Data!$C:$C,BX$1,Data!$D:$D,BX$2)</f>
        <v>0</v>
      </c>
      <c r="BY45" s="5">
        <f>COUNTIFS(Data!$I:$I,$A45,Data!$C:$C,BY$1,Data!$D:$D,BY$2)+COUNTIFS(Data!$J:$J,$A45,Data!$C:$C,BY$1,Data!$D:$D,BY$2)</f>
        <v>0</v>
      </c>
      <c r="BZ45" s="5">
        <f>COUNTIFS(Data!$I:$I,$A45,Data!$C:$C,BZ$1,Data!$D:$D,BZ$2)+COUNTIFS(Data!$J:$J,$A45,Data!$C:$C,BZ$1,Data!$D:$D,BZ$2)</f>
        <v>0</v>
      </c>
      <c r="CA45" s="5">
        <f>COUNTIFS(Data!$I:$I,$A45,Data!$C:$C,CA$1,Data!$D:$D,CA$2)+COUNTIFS(Data!$J:$J,$A45,Data!$C:$C,CA$1,Data!$D:$D,CA$2)</f>
        <v>0</v>
      </c>
      <c r="CB45" s="5">
        <f>COUNTIFS(Data!$I:$I,$A45,Data!$C:$C,CB$1,Data!$D:$D,CB$2)+COUNTIFS(Data!$J:$J,$A45,Data!$C:$C,CB$1,Data!$D:$D,CB$2)</f>
        <v>0</v>
      </c>
      <c r="CC45" s="5">
        <f>COUNTIFS(Data!$I:$I,$A45,Data!$C:$C,CC$1,Data!$D:$D,CC$2)+COUNTIFS(Data!$J:$J,$A45,Data!$C:$C,CC$1,Data!$D:$D,CC$2)</f>
        <v>0</v>
      </c>
      <c r="CD45" s="5">
        <f>COUNTIFS(Data!$I:$I,$A45,Data!$C:$C,CD$1,Data!$D:$D,CD$2)+COUNTIFS(Data!$J:$J,$A45,Data!$C:$C,CD$1,Data!$D:$D,CD$2)</f>
        <v>0</v>
      </c>
      <c r="CE45" s="5">
        <f>COUNTIFS(Data!$I:$I,$A45,Data!$C:$C,CE$1,Data!$D:$D,CE$2)+COUNTIFS(Data!$J:$J,$A45,Data!$C:$C,CE$1,Data!$D:$D,CE$2)</f>
        <v>0</v>
      </c>
      <c r="CF45" s="5">
        <f>COUNTIFS(Data!$I:$I,$A45,Data!$C:$C,CF$1,Data!$D:$D,CF$2)+COUNTIFS(Data!$J:$J,$A45,Data!$C:$C,CF$1,Data!$D:$D,CF$2)</f>
        <v>0</v>
      </c>
      <c r="CG45" s="5">
        <f>COUNTIFS(Data!$I:$I,$A45,Data!$C:$C,CG$1,Data!$D:$D,CG$2)+COUNTIFS(Data!$J:$J,$A45,Data!$C:$C,CG$1,Data!$D:$D,CG$2)</f>
        <v>0</v>
      </c>
      <c r="CH45" s="5">
        <f>COUNTIFS(Data!$I:$I,$A45,Data!$C:$C,CH$1,Data!$D:$D,CH$2)+COUNTIFS(Data!$J:$J,$A45,Data!$C:$C,CH$1,Data!$D:$D,CH$2)</f>
        <v>0</v>
      </c>
      <c r="CI45" s="5">
        <f>COUNTIFS(Data!$I:$I,$A45,Data!$C:$C,CI$1,Data!$D:$D,CI$2)+COUNTIFS(Data!$J:$J,$A45,Data!$C:$C,CI$1,Data!$D:$D,CI$2)</f>
        <v>0</v>
      </c>
      <c r="CJ45" s="5">
        <f>COUNTIFS(Data!$I:$I,$A45,Data!$C:$C,CJ$1,Data!$D:$D,CJ$2)+COUNTIFS(Data!$J:$J,$A45,Data!$C:$C,CJ$1,Data!$D:$D,CJ$2)</f>
        <v>0</v>
      </c>
      <c r="CK45" s="5">
        <f>COUNTIFS(Data!$I:$I,$A45,Data!$C:$C,CK$1,Data!$D:$D,CK$2)+COUNTIFS(Data!$J:$J,$A45,Data!$C:$C,CK$1,Data!$D:$D,CK$2)</f>
        <v>0</v>
      </c>
      <c r="CL45" s="5">
        <f>COUNTIFS(Data!$I:$I,$A45,Data!$C:$C,CL$1,Data!$D:$D,CL$2)+COUNTIFS(Data!$J:$J,$A45,Data!$C:$C,CL$1,Data!$D:$D,CL$2)</f>
        <v>0</v>
      </c>
      <c r="CM45" s="5">
        <f>COUNTIFS(Data!$I:$I,$A45,Data!$C:$C,CM$1,Data!$D:$D,CM$2)+COUNTIFS(Data!$J:$J,$A45,Data!$C:$C,CM$1,Data!$D:$D,CM$2)</f>
        <v>0</v>
      </c>
      <c r="CN45" s="5">
        <f>COUNTIFS(Data!$I:$I,$A45,Data!$C:$C,CN$1,Data!$D:$D,CN$2)+COUNTIFS(Data!$J:$J,$A45,Data!$C:$C,CN$1,Data!$D:$D,CN$2)</f>
        <v>0</v>
      </c>
      <c r="CO45" s="5">
        <f>COUNTIFS(Data!$I:$I,$A45,Data!$C:$C,CO$1,Data!$D:$D,CO$2)+COUNTIFS(Data!$J:$J,$A45,Data!$C:$C,CO$1,Data!$D:$D,CO$2)</f>
        <v>0</v>
      </c>
      <c r="CP45" s="5">
        <f>COUNTIFS(Data!$I:$I,$A45,Data!$C:$C,CP$1,Data!$D:$D,CP$2)+COUNTIFS(Data!$J:$J,$A45,Data!$C:$C,CP$1,Data!$D:$D,CP$2)</f>
        <v>0</v>
      </c>
      <c r="CQ45" s="5">
        <f>COUNTIFS(Data!$I:$I,$A45,Data!$C:$C,CQ$1,Data!$D:$D,CQ$2)+COUNTIFS(Data!$J:$J,$A45,Data!$C:$C,CQ$1,Data!$D:$D,CQ$2)</f>
        <v>0</v>
      </c>
      <c r="CR45" s="5">
        <f>COUNTIFS(Data!$I:$I,$A45,Data!$C:$C,CR$1,Data!$D:$D,CR$2)+COUNTIFS(Data!$J:$J,$A45,Data!$C:$C,CR$1,Data!$D:$D,CR$2)</f>
        <v>0</v>
      </c>
      <c r="CS45" s="5">
        <f>COUNTIFS(Data!$I:$I,$A45,Data!$C:$C,CS$1,Data!$D:$D,CS$2)+COUNTIFS(Data!$J:$J,$A45,Data!$C:$C,CS$1,Data!$D:$D,CS$2)</f>
        <v>0</v>
      </c>
      <c r="CT45" s="5">
        <f>COUNTIFS(Data!$I:$I,$A45,Data!$C:$C,CT$1,Data!$D:$D,CT$2)+COUNTIFS(Data!$J:$J,$A45,Data!$C:$C,CT$1,Data!$D:$D,CT$2)</f>
        <v>0</v>
      </c>
      <c r="CU45" s="5">
        <f>COUNTIFS(Data!$I:$I,$A45,Data!$C:$C,CU$1,Data!$D:$D,CU$2)+COUNTIFS(Data!$J:$J,$A45,Data!$C:$C,CU$1,Data!$D:$D,CU$2)</f>
        <v>2</v>
      </c>
      <c r="CV45" s="5">
        <f>COUNTIFS(Data!$I:$I,$A45,Data!$C:$C,CV$1,Data!$D:$D,CV$2)+COUNTIFS(Data!$J:$J,$A45,Data!$C:$C,CV$1,Data!$D:$D,CV$2)</f>
        <v>0</v>
      </c>
      <c r="CW45" s="5">
        <f t="shared" ref="CW45:CX45" si="44">SUMIF($B$2:$CV$2,CW$2, $B45:$CV45)</f>
        <v>2</v>
      </c>
      <c r="CX45" s="5">
        <f t="shared" si="44"/>
        <v>0</v>
      </c>
      <c r="CY45" s="5">
        <f t="shared" si="3"/>
        <v>2</v>
      </c>
    </row>
    <row r="46">
      <c r="A46" s="5" t="str">
        <f>Countries!A44</f>
        <v>IRL</v>
      </c>
      <c r="B46" s="5">
        <f>COUNTIFS(Data!$I:$I,$A46,Data!$C:$C,B$1,Data!$D:$D,B$2)+COUNTIFS(Data!$J:$J,$A46,Data!$C:$C,B$1,Data!$D:$D,B$2)</f>
        <v>0</v>
      </c>
      <c r="C46" s="5">
        <f>COUNTIFS(Data!$I:$I,$A46,Data!$C:$C,C$1,Data!$D:$D,C$2)+COUNTIFS(Data!$J:$J,$A46,Data!$C:$C,C$1,Data!$D:$D,C$2)</f>
        <v>0</v>
      </c>
      <c r="D46" s="5">
        <f>COUNTIFS(Data!$I:$I,$A46,Data!$C:$C,D$1,Data!$D:$D,D$2)+COUNTIFS(Data!$J:$J,$A46,Data!$C:$C,D$1,Data!$D:$D,D$2)</f>
        <v>0</v>
      </c>
      <c r="E46" s="5">
        <f>COUNTIFS(Data!$I:$I,$A46,Data!$C:$C,E$1,Data!$D:$D,E$2)+COUNTIFS(Data!$J:$J,$A46,Data!$C:$C,E$1,Data!$D:$D,E$2)</f>
        <v>0</v>
      </c>
      <c r="F46" s="5">
        <f>COUNTIFS(Data!$I:$I,$A46,Data!$C:$C,F$1,Data!$D:$D,F$2)+COUNTIFS(Data!$J:$J,$A46,Data!$C:$C,F$1,Data!$D:$D,F$2)</f>
        <v>0</v>
      </c>
      <c r="G46" s="5">
        <f>COUNTIFS(Data!$I:$I,$A46,Data!$C:$C,G$1,Data!$D:$D,G$2)+COUNTIFS(Data!$J:$J,$A46,Data!$C:$C,G$1,Data!$D:$D,G$2)</f>
        <v>0</v>
      </c>
      <c r="H46" s="5">
        <f>COUNTIFS(Data!$I:$I,$A46,Data!$C:$C,H$1,Data!$D:$D,H$2)+COUNTIFS(Data!$J:$J,$A46,Data!$C:$C,H$1,Data!$D:$D,H$2)</f>
        <v>0</v>
      </c>
      <c r="I46" s="5">
        <f>COUNTIFS(Data!$I:$I,$A46,Data!$C:$C,I$1,Data!$D:$D,I$2)+COUNTIFS(Data!$J:$J,$A46,Data!$C:$C,I$1,Data!$D:$D,I$2)</f>
        <v>0</v>
      </c>
      <c r="J46" s="5">
        <f>COUNTIFS(Data!$I:$I,$A46,Data!$C:$C,J$1,Data!$D:$D,J$2)+COUNTIFS(Data!$J:$J,$A46,Data!$C:$C,J$1,Data!$D:$D,J$2)</f>
        <v>0</v>
      </c>
      <c r="K46" s="5">
        <f>COUNTIFS(Data!$I:$I,$A46,Data!$C:$C,K$1,Data!$D:$D,K$2)+COUNTIFS(Data!$J:$J,$A46,Data!$C:$C,K$1,Data!$D:$D,K$2)</f>
        <v>0</v>
      </c>
      <c r="L46" s="5">
        <f>COUNTIFS(Data!$I:$I,$A46,Data!$C:$C,L$1,Data!$D:$D,L$2)+COUNTIFS(Data!$J:$J,$A46,Data!$C:$C,L$1,Data!$D:$D,L$2)</f>
        <v>0</v>
      </c>
      <c r="M46" s="5">
        <f>COUNTIFS(Data!$I:$I,$A46,Data!$C:$C,M$1,Data!$D:$D,M$2)+COUNTIFS(Data!$J:$J,$A46,Data!$C:$C,M$1,Data!$D:$D,M$2)</f>
        <v>0</v>
      </c>
      <c r="N46" s="5">
        <f>COUNTIFS(Data!$I:$I,$A46,Data!$C:$C,N$1,Data!$D:$D,N$2)+COUNTIFS(Data!$J:$J,$A46,Data!$C:$C,N$1,Data!$D:$D,N$2)</f>
        <v>0</v>
      </c>
      <c r="O46" s="5">
        <f>COUNTIFS(Data!$I:$I,$A46,Data!$C:$C,O$1,Data!$D:$D,O$2)+COUNTIFS(Data!$J:$J,$A46,Data!$C:$C,O$1,Data!$D:$D,O$2)</f>
        <v>0</v>
      </c>
      <c r="P46" s="5">
        <f>COUNTIFS(Data!$I:$I,$A46,Data!$C:$C,P$1,Data!$D:$D,P$2)+COUNTIFS(Data!$J:$J,$A46,Data!$C:$C,P$1,Data!$D:$D,P$2)</f>
        <v>0</v>
      </c>
      <c r="Q46" s="5">
        <f>COUNTIFS(Data!$I:$I,$A46,Data!$C:$C,Q$1,Data!$D:$D,Q$2)+COUNTIFS(Data!$J:$J,$A46,Data!$C:$C,Q$1,Data!$D:$D,Q$2)</f>
        <v>0</v>
      </c>
      <c r="R46" s="5">
        <f>COUNTIFS(Data!$I:$I,$A46,Data!$C:$C,R$1,Data!$D:$D,R$2)+COUNTIFS(Data!$J:$J,$A46,Data!$C:$C,R$1,Data!$D:$D,R$2)</f>
        <v>0</v>
      </c>
      <c r="S46" s="5">
        <f>COUNTIFS(Data!$I:$I,$A46,Data!$C:$C,S$1,Data!$D:$D,S$2)+COUNTIFS(Data!$J:$J,$A46,Data!$C:$C,S$1,Data!$D:$D,S$2)</f>
        <v>0</v>
      </c>
      <c r="T46" s="5">
        <f>COUNTIFS(Data!$I:$I,$A46,Data!$C:$C,T$1,Data!$D:$D,T$2)+COUNTIFS(Data!$J:$J,$A46,Data!$C:$C,T$1,Data!$D:$D,T$2)</f>
        <v>0</v>
      </c>
      <c r="U46" s="5">
        <f>COUNTIFS(Data!$I:$I,$A46,Data!$C:$C,U$1,Data!$D:$D,U$2)+COUNTIFS(Data!$J:$J,$A46,Data!$C:$C,U$1,Data!$D:$D,U$2)</f>
        <v>0</v>
      </c>
      <c r="V46" s="5">
        <f>COUNTIFS(Data!$I:$I,$A46,Data!$C:$C,V$1,Data!$D:$D,V$2)+COUNTIFS(Data!$J:$J,$A46,Data!$C:$C,V$1,Data!$D:$D,V$2)</f>
        <v>1</v>
      </c>
      <c r="W46" s="5">
        <f>COUNTIFS(Data!$I:$I,$A46,Data!$C:$C,W$1,Data!$D:$D,W$2)+COUNTIFS(Data!$J:$J,$A46,Data!$C:$C,W$1,Data!$D:$D,W$2)</f>
        <v>0</v>
      </c>
      <c r="X46" s="5">
        <f>COUNTIFS(Data!$I:$I,$A46,Data!$C:$C,X$1,Data!$D:$D,X$2)+COUNTIFS(Data!$J:$J,$A46,Data!$C:$C,X$1,Data!$D:$D,X$2)</f>
        <v>0</v>
      </c>
      <c r="Y46" s="5">
        <f>COUNTIFS(Data!$I:$I,$A46,Data!$C:$C,Y$1,Data!$D:$D,Y$2)+COUNTIFS(Data!$J:$J,$A46,Data!$C:$C,Y$1,Data!$D:$D,Y$2)</f>
        <v>0</v>
      </c>
      <c r="Z46" s="5">
        <f>COUNTIFS(Data!$I:$I,$A46,Data!$C:$C,Z$1,Data!$D:$D,Z$2)+COUNTIFS(Data!$J:$J,$A46,Data!$C:$C,Z$1,Data!$D:$D,Z$2)</f>
        <v>0</v>
      </c>
      <c r="AA46" s="5">
        <f>COUNTIFS(Data!$I:$I,$A46,Data!$C:$C,AA$1,Data!$D:$D,AA$2)+COUNTIFS(Data!$J:$J,$A46,Data!$C:$C,AA$1,Data!$D:$D,AA$2)</f>
        <v>0</v>
      </c>
      <c r="AB46" s="5">
        <f>COUNTIFS(Data!$I:$I,$A46,Data!$C:$C,AB$1,Data!$D:$D,AB$2)+COUNTIFS(Data!$J:$J,$A46,Data!$C:$C,AB$1,Data!$D:$D,AB$2)</f>
        <v>0</v>
      </c>
      <c r="AC46" s="5">
        <f>COUNTIFS(Data!$I:$I,$A46,Data!$C:$C,AC$1,Data!$D:$D,AC$2)+COUNTIFS(Data!$J:$J,$A46,Data!$C:$C,AC$1,Data!$D:$D,AC$2)</f>
        <v>0</v>
      </c>
      <c r="AD46" s="5">
        <f>COUNTIFS(Data!$I:$I,$A46,Data!$C:$C,AD$1,Data!$D:$D,AD$2)+COUNTIFS(Data!$J:$J,$A46,Data!$C:$C,AD$1,Data!$D:$D,AD$2)</f>
        <v>0</v>
      </c>
      <c r="AE46" s="5">
        <f>COUNTIFS(Data!$I:$I,$A46,Data!$C:$C,AE$1,Data!$D:$D,AE$2)+COUNTIFS(Data!$J:$J,$A46,Data!$C:$C,AE$1,Data!$D:$D,AE$2)</f>
        <v>0</v>
      </c>
      <c r="AF46" s="5">
        <f>COUNTIFS(Data!$I:$I,$A46,Data!$C:$C,AF$1,Data!$D:$D,AF$2)+COUNTIFS(Data!$J:$J,$A46,Data!$C:$C,AF$1,Data!$D:$D,AF$2)</f>
        <v>0</v>
      </c>
      <c r="AG46" s="5">
        <f>COUNTIFS(Data!$I:$I,$A46,Data!$C:$C,AG$1,Data!$D:$D,AG$2)+COUNTIFS(Data!$J:$J,$A46,Data!$C:$C,AG$1,Data!$D:$D,AG$2)</f>
        <v>0</v>
      </c>
      <c r="AH46" s="5">
        <f>COUNTIFS(Data!$I:$I,$A46,Data!$C:$C,AH$1,Data!$D:$D,AH$2)+COUNTIFS(Data!$J:$J,$A46,Data!$C:$C,AH$1,Data!$D:$D,AH$2)</f>
        <v>0</v>
      </c>
      <c r="AI46" s="5">
        <f>COUNTIFS(Data!$I:$I,$A46,Data!$C:$C,AI$1,Data!$D:$D,AI$2)+COUNTIFS(Data!$J:$J,$A46,Data!$C:$C,AI$1,Data!$D:$D,AI$2)</f>
        <v>0</v>
      </c>
      <c r="AJ46" s="5">
        <f>COUNTIFS(Data!$I:$I,$A46,Data!$C:$C,AJ$1,Data!$D:$D,AJ$2)+COUNTIFS(Data!$J:$J,$A46,Data!$C:$C,AJ$1,Data!$D:$D,AJ$2)</f>
        <v>0</v>
      </c>
      <c r="AK46" s="5">
        <f>COUNTIFS(Data!$I:$I,$A46,Data!$C:$C,AK$1,Data!$D:$D,AK$2)+COUNTIFS(Data!$J:$J,$A46,Data!$C:$C,AK$1,Data!$D:$D,AK$2)</f>
        <v>0</v>
      </c>
      <c r="AL46" s="5">
        <f>COUNTIFS(Data!$I:$I,$A46,Data!$C:$C,AL$1,Data!$D:$D,AL$2)+COUNTIFS(Data!$J:$J,$A46,Data!$C:$C,AL$1,Data!$D:$D,AL$2)</f>
        <v>0</v>
      </c>
      <c r="AM46" s="5">
        <f>COUNTIFS(Data!$I:$I,$A46,Data!$C:$C,AM$1,Data!$D:$D,AM$2)+COUNTIFS(Data!$J:$J,$A46,Data!$C:$C,AM$1,Data!$D:$D,AM$2)</f>
        <v>0</v>
      </c>
      <c r="AN46" s="5">
        <f>COUNTIFS(Data!$I:$I,$A46,Data!$C:$C,AN$1,Data!$D:$D,AN$2)+COUNTIFS(Data!$J:$J,$A46,Data!$C:$C,AN$1,Data!$D:$D,AN$2)</f>
        <v>0</v>
      </c>
      <c r="AO46" s="5">
        <f>COUNTIFS(Data!$I:$I,$A46,Data!$C:$C,AO$1,Data!$D:$D,AO$2)+COUNTIFS(Data!$J:$J,$A46,Data!$C:$C,AO$1,Data!$D:$D,AO$2)</f>
        <v>0</v>
      </c>
      <c r="AP46" s="5">
        <f>COUNTIFS(Data!$I:$I,$A46,Data!$C:$C,AP$1,Data!$D:$D,AP$2)+COUNTIFS(Data!$J:$J,$A46,Data!$C:$C,AP$1,Data!$D:$D,AP$2)</f>
        <v>0</v>
      </c>
      <c r="AQ46" s="5">
        <f>COUNTIFS(Data!$I:$I,$A46,Data!$C:$C,AQ$1,Data!$D:$D,AQ$2)+COUNTIFS(Data!$J:$J,$A46,Data!$C:$C,AQ$1,Data!$D:$D,AQ$2)</f>
        <v>0</v>
      </c>
      <c r="AR46" s="5">
        <f>COUNTIFS(Data!$I:$I,$A46,Data!$C:$C,AR$1,Data!$D:$D,AR$2)+COUNTIFS(Data!$J:$J,$A46,Data!$C:$C,AR$1,Data!$D:$D,AR$2)</f>
        <v>0</v>
      </c>
      <c r="AS46" s="5">
        <f>COUNTIFS(Data!$I:$I,$A46,Data!$C:$C,AS$1,Data!$D:$D,AS$2)+COUNTIFS(Data!$J:$J,$A46,Data!$C:$C,AS$1,Data!$D:$D,AS$2)</f>
        <v>0</v>
      </c>
      <c r="AT46" s="5">
        <f>COUNTIFS(Data!$I:$I,$A46,Data!$C:$C,AT$1,Data!$D:$D,AT$2)+COUNTIFS(Data!$J:$J,$A46,Data!$C:$C,AT$1,Data!$D:$D,AT$2)</f>
        <v>0</v>
      </c>
      <c r="AU46" s="5">
        <f>COUNTIFS(Data!$I:$I,$A46,Data!$C:$C,AU$1,Data!$D:$D,AU$2)+COUNTIFS(Data!$J:$J,$A46,Data!$C:$C,AU$1,Data!$D:$D,AU$2)</f>
        <v>0</v>
      </c>
      <c r="AV46" s="5">
        <f>COUNTIFS(Data!$I:$I,$A46,Data!$C:$C,AV$1,Data!$D:$D,AV$2)+COUNTIFS(Data!$J:$J,$A46,Data!$C:$C,AV$1,Data!$D:$D,AV$2)</f>
        <v>0</v>
      </c>
      <c r="AW46" s="5">
        <f>COUNTIFS(Data!$I:$I,$A46,Data!$C:$C,AW$1,Data!$D:$D,AW$2)+COUNTIFS(Data!$J:$J,$A46,Data!$C:$C,AW$1,Data!$D:$D,AW$2)</f>
        <v>0</v>
      </c>
      <c r="AX46" s="5">
        <f>COUNTIFS(Data!$I:$I,$A46,Data!$C:$C,AX$1,Data!$D:$D,AX$2)+COUNTIFS(Data!$J:$J,$A46,Data!$C:$C,AX$1,Data!$D:$D,AX$2)</f>
        <v>0</v>
      </c>
      <c r="AY46" s="5">
        <f>COUNTIFS(Data!$I:$I,$A46,Data!$C:$C,AY$1,Data!$D:$D,AY$2)+COUNTIFS(Data!$J:$J,$A46,Data!$C:$C,AY$1,Data!$D:$D,AY$2)</f>
        <v>0</v>
      </c>
      <c r="AZ46" s="5">
        <f>COUNTIFS(Data!$I:$I,$A46,Data!$C:$C,AZ$1,Data!$D:$D,AZ$2)+COUNTIFS(Data!$J:$J,$A46,Data!$C:$C,AZ$1,Data!$D:$D,AZ$2)</f>
        <v>0</v>
      </c>
      <c r="BA46" s="5">
        <f>COUNTIFS(Data!$I:$I,$A46,Data!$C:$C,BA$1,Data!$D:$D,BA$2)+COUNTIFS(Data!$J:$J,$A46,Data!$C:$C,BA$1,Data!$D:$D,BA$2)</f>
        <v>0</v>
      </c>
      <c r="BB46" s="5">
        <f>COUNTIFS(Data!$I:$I,$A46,Data!$C:$C,BB$1,Data!$D:$D,BB$2)+COUNTIFS(Data!$J:$J,$A46,Data!$C:$C,BB$1,Data!$D:$D,BB$2)</f>
        <v>0</v>
      </c>
      <c r="BC46" s="5">
        <f>COUNTIFS(Data!$I:$I,$A46,Data!$C:$C,BC$1,Data!$D:$D,BC$2)+COUNTIFS(Data!$J:$J,$A46,Data!$C:$C,BC$1,Data!$D:$D,BC$2)</f>
        <v>0</v>
      </c>
      <c r="BD46" s="5">
        <f>COUNTIFS(Data!$I:$I,$A46,Data!$C:$C,BD$1,Data!$D:$D,BD$2)+COUNTIFS(Data!$J:$J,$A46,Data!$C:$C,BD$1,Data!$D:$D,BD$2)</f>
        <v>0</v>
      </c>
      <c r="BE46" s="5">
        <f>COUNTIFS(Data!$I:$I,$A46,Data!$C:$C,BE$1,Data!$D:$D,BE$2)+COUNTIFS(Data!$J:$J,$A46,Data!$C:$C,BE$1,Data!$D:$D,BE$2)</f>
        <v>0</v>
      </c>
      <c r="BF46" s="5">
        <f>COUNTIFS(Data!$I:$I,$A46,Data!$C:$C,BF$1,Data!$D:$D,BF$2)+COUNTIFS(Data!$J:$J,$A46,Data!$C:$C,BF$1,Data!$D:$D,BF$2)</f>
        <v>0</v>
      </c>
      <c r="BG46" s="5">
        <f>COUNTIFS(Data!$I:$I,$A46,Data!$C:$C,BG$1,Data!$D:$D,BG$2)+COUNTIFS(Data!$J:$J,$A46,Data!$C:$C,BG$1,Data!$D:$D,BG$2)</f>
        <v>0</v>
      </c>
      <c r="BH46" s="5">
        <f>COUNTIFS(Data!$I:$I,$A46,Data!$C:$C,BH$1,Data!$D:$D,BH$2)+COUNTIFS(Data!$J:$J,$A46,Data!$C:$C,BH$1,Data!$D:$D,BH$2)</f>
        <v>0</v>
      </c>
      <c r="BI46" s="5">
        <f>COUNTIFS(Data!$I:$I,$A46,Data!$C:$C,BI$1,Data!$D:$D,BI$2)+COUNTIFS(Data!$J:$J,$A46,Data!$C:$C,BI$1,Data!$D:$D,BI$2)</f>
        <v>0</v>
      </c>
      <c r="BJ46" s="5">
        <f>COUNTIFS(Data!$I:$I,$A46,Data!$C:$C,BJ$1,Data!$D:$D,BJ$2)+COUNTIFS(Data!$J:$J,$A46,Data!$C:$C,BJ$1,Data!$D:$D,BJ$2)</f>
        <v>1</v>
      </c>
      <c r="BK46" s="5">
        <f>COUNTIFS(Data!$I:$I,$A46,Data!$C:$C,BK$1,Data!$D:$D,BK$2)+COUNTIFS(Data!$J:$J,$A46,Data!$C:$C,BK$1,Data!$D:$D,BK$2)</f>
        <v>0</v>
      </c>
      <c r="BL46" s="5">
        <f>COUNTIFS(Data!$I:$I,$A46,Data!$C:$C,BL$1,Data!$D:$D,BL$2)+COUNTIFS(Data!$J:$J,$A46,Data!$C:$C,BL$1,Data!$D:$D,BL$2)</f>
        <v>0</v>
      </c>
      <c r="BM46" s="5">
        <f>COUNTIFS(Data!$I:$I,$A46,Data!$C:$C,BM$1,Data!$D:$D,BM$2)+COUNTIFS(Data!$J:$J,$A46,Data!$C:$C,BM$1,Data!$D:$D,BM$2)</f>
        <v>0</v>
      </c>
      <c r="BN46" s="5">
        <f>COUNTIFS(Data!$I:$I,$A46,Data!$C:$C,BN$1,Data!$D:$D,BN$2)+COUNTIFS(Data!$J:$J,$A46,Data!$C:$C,BN$1,Data!$D:$D,BN$2)</f>
        <v>0</v>
      </c>
      <c r="BO46" s="5">
        <f>COUNTIFS(Data!$I:$I,$A46,Data!$C:$C,BO$1,Data!$D:$D,BO$2)+COUNTIFS(Data!$J:$J,$A46,Data!$C:$C,BO$1,Data!$D:$D,BO$2)</f>
        <v>0</v>
      </c>
      <c r="BP46" s="5">
        <f>COUNTIFS(Data!$I:$I,$A46,Data!$C:$C,BP$1,Data!$D:$D,BP$2)+COUNTIFS(Data!$J:$J,$A46,Data!$C:$C,BP$1,Data!$D:$D,BP$2)</f>
        <v>0</v>
      </c>
      <c r="BQ46" s="5">
        <f>COUNTIFS(Data!$I:$I,$A46,Data!$C:$C,BQ$1,Data!$D:$D,BQ$2)+COUNTIFS(Data!$J:$J,$A46,Data!$C:$C,BQ$1,Data!$D:$D,BQ$2)</f>
        <v>0</v>
      </c>
      <c r="BR46" s="5">
        <f>COUNTIFS(Data!$I:$I,$A46,Data!$C:$C,BR$1,Data!$D:$D,BR$2)+COUNTIFS(Data!$J:$J,$A46,Data!$C:$C,BR$1,Data!$D:$D,BR$2)</f>
        <v>0</v>
      </c>
      <c r="BS46" s="5">
        <f>COUNTIFS(Data!$I:$I,$A46,Data!$C:$C,BS$1,Data!$D:$D,BS$2)+COUNTIFS(Data!$J:$J,$A46,Data!$C:$C,BS$1,Data!$D:$D,BS$2)</f>
        <v>0</v>
      </c>
      <c r="BT46" s="5">
        <f>COUNTIFS(Data!$I:$I,$A46,Data!$C:$C,BT$1,Data!$D:$D,BT$2)+COUNTIFS(Data!$J:$J,$A46,Data!$C:$C,BT$1,Data!$D:$D,BT$2)</f>
        <v>0</v>
      </c>
      <c r="BU46" s="5">
        <f>COUNTIFS(Data!$I:$I,$A46,Data!$C:$C,BU$1,Data!$D:$D,BU$2)+COUNTIFS(Data!$J:$J,$A46,Data!$C:$C,BU$1,Data!$D:$D,BU$2)</f>
        <v>0</v>
      </c>
      <c r="BV46" s="5">
        <f>COUNTIFS(Data!$I:$I,$A46,Data!$C:$C,BV$1,Data!$D:$D,BV$2)+COUNTIFS(Data!$J:$J,$A46,Data!$C:$C,BV$1,Data!$D:$D,BV$2)</f>
        <v>0</v>
      </c>
      <c r="BW46" s="5">
        <f>COUNTIFS(Data!$I:$I,$A46,Data!$C:$C,BW$1,Data!$D:$D,BW$2)+COUNTIFS(Data!$J:$J,$A46,Data!$C:$C,BW$1,Data!$D:$D,BW$2)</f>
        <v>0</v>
      </c>
      <c r="BX46" s="5">
        <f>COUNTIFS(Data!$I:$I,$A46,Data!$C:$C,BX$1,Data!$D:$D,BX$2)+COUNTIFS(Data!$J:$J,$A46,Data!$C:$C,BX$1,Data!$D:$D,BX$2)</f>
        <v>0</v>
      </c>
      <c r="BY46" s="5">
        <f>COUNTIFS(Data!$I:$I,$A46,Data!$C:$C,BY$1,Data!$D:$D,BY$2)+COUNTIFS(Data!$J:$J,$A46,Data!$C:$C,BY$1,Data!$D:$D,BY$2)</f>
        <v>0</v>
      </c>
      <c r="BZ46" s="5">
        <f>COUNTIFS(Data!$I:$I,$A46,Data!$C:$C,BZ$1,Data!$D:$D,BZ$2)+COUNTIFS(Data!$J:$J,$A46,Data!$C:$C,BZ$1,Data!$D:$D,BZ$2)</f>
        <v>0</v>
      </c>
      <c r="CA46" s="5">
        <f>COUNTIFS(Data!$I:$I,$A46,Data!$C:$C,CA$1,Data!$D:$D,CA$2)+COUNTIFS(Data!$J:$J,$A46,Data!$C:$C,CA$1,Data!$D:$D,CA$2)</f>
        <v>0</v>
      </c>
      <c r="CB46" s="5">
        <f>COUNTIFS(Data!$I:$I,$A46,Data!$C:$C,CB$1,Data!$D:$D,CB$2)+COUNTIFS(Data!$J:$J,$A46,Data!$C:$C,CB$1,Data!$D:$D,CB$2)</f>
        <v>0</v>
      </c>
      <c r="CC46" s="5">
        <f>COUNTIFS(Data!$I:$I,$A46,Data!$C:$C,CC$1,Data!$D:$D,CC$2)+COUNTIFS(Data!$J:$J,$A46,Data!$C:$C,CC$1,Data!$D:$D,CC$2)</f>
        <v>0</v>
      </c>
      <c r="CD46" s="5">
        <f>COUNTIFS(Data!$I:$I,$A46,Data!$C:$C,CD$1,Data!$D:$D,CD$2)+COUNTIFS(Data!$J:$J,$A46,Data!$C:$C,CD$1,Data!$D:$D,CD$2)</f>
        <v>0</v>
      </c>
      <c r="CE46" s="5">
        <f>COUNTIFS(Data!$I:$I,$A46,Data!$C:$C,CE$1,Data!$D:$D,CE$2)+COUNTIFS(Data!$J:$J,$A46,Data!$C:$C,CE$1,Data!$D:$D,CE$2)</f>
        <v>0</v>
      </c>
      <c r="CF46" s="5">
        <f>COUNTIFS(Data!$I:$I,$A46,Data!$C:$C,CF$1,Data!$D:$D,CF$2)+COUNTIFS(Data!$J:$J,$A46,Data!$C:$C,CF$1,Data!$D:$D,CF$2)</f>
        <v>0</v>
      </c>
      <c r="CG46" s="5">
        <f>COUNTIFS(Data!$I:$I,$A46,Data!$C:$C,CG$1,Data!$D:$D,CG$2)+COUNTIFS(Data!$J:$J,$A46,Data!$C:$C,CG$1,Data!$D:$D,CG$2)</f>
        <v>0</v>
      </c>
      <c r="CH46" s="5">
        <f>COUNTIFS(Data!$I:$I,$A46,Data!$C:$C,CH$1,Data!$D:$D,CH$2)+COUNTIFS(Data!$J:$J,$A46,Data!$C:$C,CH$1,Data!$D:$D,CH$2)</f>
        <v>0</v>
      </c>
      <c r="CI46" s="5">
        <f>COUNTIFS(Data!$I:$I,$A46,Data!$C:$C,CI$1,Data!$D:$D,CI$2)+COUNTIFS(Data!$J:$J,$A46,Data!$C:$C,CI$1,Data!$D:$D,CI$2)</f>
        <v>0</v>
      </c>
      <c r="CJ46" s="5">
        <f>COUNTIFS(Data!$I:$I,$A46,Data!$C:$C,CJ$1,Data!$D:$D,CJ$2)+COUNTIFS(Data!$J:$J,$A46,Data!$C:$C,CJ$1,Data!$D:$D,CJ$2)</f>
        <v>0</v>
      </c>
      <c r="CK46" s="5">
        <f>COUNTIFS(Data!$I:$I,$A46,Data!$C:$C,CK$1,Data!$D:$D,CK$2)+COUNTIFS(Data!$J:$J,$A46,Data!$C:$C,CK$1,Data!$D:$D,CK$2)</f>
        <v>0</v>
      </c>
      <c r="CL46" s="5">
        <f>COUNTIFS(Data!$I:$I,$A46,Data!$C:$C,CL$1,Data!$D:$D,CL$2)+COUNTIFS(Data!$J:$J,$A46,Data!$C:$C,CL$1,Data!$D:$D,CL$2)</f>
        <v>0</v>
      </c>
      <c r="CM46" s="5">
        <f>COUNTIFS(Data!$I:$I,$A46,Data!$C:$C,CM$1,Data!$D:$D,CM$2)+COUNTIFS(Data!$J:$J,$A46,Data!$C:$C,CM$1,Data!$D:$D,CM$2)</f>
        <v>0</v>
      </c>
      <c r="CN46" s="5">
        <f>COUNTIFS(Data!$I:$I,$A46,Data!$C:$C,CN$1,Data!$D:$D,CN$2)+COUNTIFS(Data!$J:$J,$A46,Data!$C:$C,CN$1,Data!$D:$D,CN$2)</f>
        <v>0</v>
      </c>
      <c r="CO46" s="5">
        <f>COUNTIFS(Data!$I:$I,$A46,Data!$C:$C,CO$1,Data!$D:$D,CO$2)+COUNTIFS(Data!$J:$J,$A46,Data!$C:$C,CO$1,Data!$D:$D,CO$2)</f>
        <v>0</v>
      </c>
      <c r="CP46" s="5">
        <f>COUNTIFS(Data!$I:$I,$A46,Data!$C:$C,CP$1,Data!$D:$D,CP$2)+COUNTIFS(Data!$J:$J,$A46,Data!$C:$C,CP$1,Data!$D:$D,CP$2)</f>
        <v>0</v>
      </c>
      <c r="CQ46" s="5">
        <f>COUNTIFS(Data!$I:$I,$A46,Data!$C:$C,CQ$1,Data!$D:$D,CQ$2)+COUNTIFS(Data!$J:$J,$A46,Data!$C:$C,CQ$1,Data!$D:$D,CQ$2)</f>
        <v>0</v>
      </c>
      <c r="CR46" s="5">
        <f>COUNTIFS(Data!$I:$I,$A46,Data!$C:$C,CR$1,Data!$D:$D,CR$2)+COUNTIFS(Data!$J:$J,$A46,Data!$C:$C,CR$1,Data!$D:$D,CR$2)</f>
        <v>0</v>
      </c>
      <c r="CS46" s="5">
        <f>COUNTIFS(Data!$I:$I,$A46,Data!$C:$C,CS$1,Data!$D:$D,CS$2)+COUNTIFS(Data!$J:$J,$A46,Data!$C:$C,CS$1,Data!$D:$D,CS$2)</f>
        <v>0</v>
      </c>
      <c r="CT46" s="5">
        <f>COUNTIFS(Data!$I:$I,$A46,Data!$C:$C,CT$1,Data!$D:$D,CT$2)+COUNTIFS(Data!$J:$J,$A46,Data!$C:$C,CT$1,Data!$D:$D,CT$2)</f>
        <v>0</v>
      </c>
      <c r="CU46" s="5">
        <f>COUNTIFS(Data!$I:$I,$A46,Data!$C:$C,CU$1,Data!$D:$D,CU$2)+COUNTIFS(Data!$J:$J,$A46,Data!$C:$C,CU$1,Data!$D:$D,CU$2)</f>
        <v>0</v>
      </c>
      <c r="CV46" s="5">
        <f>COUNTIFS(Data!$I:$I,$A46,Data!$C:$C,CV$1,Data!$D:$D,CV$2)+COUNTIFS(Data!$J:$J,$A46,Data!$C:$C,CV$1,Data!$D:$D,CV$2)</f>
        <v>0</v>
      </c>
      <c r="CW46" s="5">
        <f t="shared" ref="CW46:CX46" si="45">SUMIF($B$2:$CV$2,CW$2, $B46:$CV46)</f>
        <v>1</v>
      </c>
      <c r="CX46" s="5">
        <f t="shared" si="45"/>
        <v>1</v>
      </c>
      <c r="CY46" s="5">
        <f t="shared" si="3"/>
        <v>2</v>
      </c>
    </row>
    <row r="47">
      <c r="A47" s="5" t="str">
        <f>Countries!A45</f>
        <v>ISR</v>
      </c>
      <c r="B47" s="5">
        <f>COUNTIFS(Data!$I:$I,$A47,Data!$C:$C,B$1,Data!$D:$D,B$2)+COUNTIFS(Data!$J:$J,$A47,Data!$C:$C,B$1,Data!$D:$D,B$2)</f>
        <v>0</v>
      </c>
      <c r="C47" s="5">
        <f>COUNTIFS(Data!$I:$I,$A47,Data!$C:$C,C$1,Data!$D:$D,C$2)+COUNTIFS(Data!$J:$J,$A47,Data!$C:$C,C$1,Data!$D:$D,C$2)</f>
        <v>0</v>
      </c>
      <c r="D47" s="5">
        <f>COUNTIFS(Data!$I:$I,$A47,Data!$C:$C,D$1,Data!$D:$D,D$2)+COUNTIFS(Data!$J:$J,$A47,Data!$C:$C,D$1,Data!$D:$D,D$2)</f>
        <v>0</v>
      </c>
      <c r="E47" s="5">
        <f>COUNTIFS(Data!$I:$I,$A47,Data!$C:$C,E$1,Data!$D:$D,E$2)+COUNTIFS(Data!$J:$J,$A47,Data!$C:$C,E$1,Data!$D:$D,E$2)</f>
        <v>0</v>
      </c>
      <c r="F47" s="5">
        <f>COUNTIFS(Data!$I:$I,$A47,Data!$C:$C,F$1,Data!$D:$D,F$2)+COUNTIFS(Data!$J:$J,$A47,Data!$C:$C,F$1,Data!$D:$D,F$2)</f>
        <v>0</v>
      </c>
      <c r="G47" s="5">
        <f>COUNTIFS(Data!$I:$I,$A47,Data!$C:$C,G$1,Data!$D:$D,G$2)+COUNTIFS(Data!$J:$J,$A47,Data!$C:$C,G$1,Data!$D:$D,G$2)</f>
        <v>0</v>
      </c>
      <c r="H47" s="5">
        <f>COUNTIFS(Data!$I:$I,$A47,Data!$C:$C,H$1,Data!$D:$D,H$2)+COUNTIFS(Data!$J:$J,$A47,Data!$C:$C,H$1,Data!$D:$D,H$2)</f>
        <v>0</v>
      </c>
      <c r="I47" s="5">
        <f>COUNTIFS(Data!$I:$I,$A47,Data!$C:$C,I$1,Data!$D:$D,I$2)+COUNTIFS(Data!$J:$J,$A47,Data!$C:$C,I$1,Data!$D:$D,I$2)</f>
        <v>0</v>
      </c>
      <c r="J47" s="5">
        <f>COUNTIFS(Data!$I:$I,$A47,Data!$C:$C,J$1,Data!$D:$D,J$2)+COUNTIFS(Data!$J:$J,$A47,Data!$C:$C,J$1,Data!$D:$D,J$2)</f>
        <v>0</v>
      </c>
      <c r="K47" s="5">
        <f>COUNTIFS(Data!$I:$I,$A47,Data!$C:$C,K$1,Data!$D:$D,K$2)+COUNTIFS(Data!$J:$J,$A47,Data!$C:$C,K$1,Data!$D:$D,K$2)</f>
        <v>0</v>
      </c>
      <c r="L47" s="5">
        <f>COUNTIFS(Data!$I:$I,$A47,Data!$C:$C,L$1,Data!$D:$D,L$2)+COUNTIFS(Data!$J:$J,$A47,Data!$C:$C,L$1,Data!$D:$D,L$2)</f>
        <v>0</v>
      </c>
      <c r="M47" s="5">
        <f>COUNTIFS(Data!$I:$I,$A47,Data!$C:$C,M$1,Data!$D:$D,M$2)+COUNTIFS(Data!$J:$J,$A47,Data!$C:$C,M$1,Data!$D:$D,M$2)</f>
        <v>0</v>
      </c>
      <c r="N47" s="5">
        <f>COUNTIFS(Data!$I:$I,$A47,Data!$C:$C,N$1,Data!$D:$D,N$2)+COUNTIFS(Data!$J:$J,$A47,Data!$C:$C,N$1,Data!$D:$D,N$2)</f>
        <v>0</v>
      </c>
      <c r="O47" s="5">
        <f>COUNTIFS(Data!$I:$I,$A47,Data!$C:$C,O$1,Data!$D:$D,O$2)+COUNTIFS(Data!$J:$J,$A47,Data!$C:$C,O$1,Data!$D:$D,O$2)</f>
        <v>0</v>
      </c>
      <c r="P47" s="5">
        <f>COUNTIFS(Data!$I:$I,$A47,Data!$C:$C,P$1,Data!$D:$D,P$2)+COUNTIFS(Data!$J:$J,$A47,Data!$C:$C,P$1,Data!$D:$D,P$2)</f>
        <v>0</v>
      </c>
      <c r="Q47" s="5">
        <f>COUNTIFS(Data!$I:$I,$A47,Data!$C:$C,Q$1,Data!$D:$D,Q$2)+COUNTIFS(Data!$J:$J,$A47,Data!$C:$C,Q$1,Data!$D:$D,Q$2)</f>
        <v>0</v>
      </c>
      <c r="R47" s="5">
        <f>COUNTIFS(Data!$I:$I,$A47,Data!$C:$C,R$1,Data!$D:$D,R$2)+COUNTIFS(Data!$J:$J,$A47,Data!$C:$C,R$1,Data!$D:$D,R$2)</f>
        <v>0</v>
      </c>
      <c r="S47" s="5">
        <f>COUNTIFS(Data!$I:$I,$A47,Data!$C:$C,S$1,Data!$D:$D,S$2)+COUNTIFS(Data!$J:$J,$A47,Data!$C:$C,S$1,Data!$D:$D,S$2)</f>
        <v>0</v>
      </c>
      <c r="T47" s="5">
        <f>COUNTIFS(Data!$I:$I,$A47,Data!$C:$C,T$1,Data!$D:$D,T$2)+COUNTIFS(Data!$J:$J,$A47,Data!$C:$C,T$1,Data!$D:$D,T$2)</f>
        <v>0</v>
      </c>
      <c r="U47" s="5">
        <f>COUNTIFS(Data!$I:$I,$A47,Data!$C:$C,U$1,Data!$D:$D,U$2)+COUNTIFS(Data!$J:$J,$A47,Data!$C:$C,U$1,Data!$D:$D,U$2)</f>
        <v>0</v>
      </c>
      <c r="V47" s="5">
        <f>COUNTIFS(Data!$I:$I,$A47,Data!$C:$C,V$1,Data!$D:$D,V$2)+COUNTIFS(Data!$J:$J,$A47,Data!$C:$C,V$1,Data!$D:$D,V$2)</f>
        <v>0</v>
      </c>
      <c r="W47" s="5">
        <f>COUNTIFS(Data!$I:$I,$A47,Data!$C:$C,W$1,Data!$D:$D,W$2)+COUNTIFS(Data!$J:$J,$A47,Data!$C:$C,W$1,Data!$D:$D,W$2)</f>
        <v>0</v>
      </c>
      <c r="X47" s="5">
        <f>COUNTIFS(Data!$I:$I,$A47,Data!$C:$C,X$1,Data!$D:$D,X$2)+COUNTIFS(Data!$J:$J,$A47,Data!$C:$C,X$1,Data!$D:$D,X$2)</f>
        <v>0</v>
      </c>
      <c r="Y47" s="5">
        <f>COUNTIFS(Data!$I:$I,$A47,Data!$C:$C,Y$1,Data!$D:$D,Y$2)+COUNTIFS(Data!$J:$J,$A47,Data!$C:$C,Y$1,Data!$D:$D,Y$2)</f>
        <v>0</v>
      </c>
      <c r="Z47" s="5">
        <f>COUNTIFS(Data!$I:$I,$A47,Data!$C:$C,Z$1,Data!$D:$D,Z$2)+COUNTIFS(Data!$J:$J,$A47,Data!$C:$C,Z$1,Data!$D:$D,Z$2)</f>
        <v>0</v>
      </c>
      <c r="AA47" s="5">
        <f>COUNTIFS(Data!$I:$I,$A47,Data!$C:$C,AA$1,Data!$D:$D,AA$2)+COUNTIFS(Data!$J:$J,$A47,Data!$C:$C,AA$1,Data!$D:$D,AA$2)</f>
        <v>0</v>
      </c>
      <c r="AB47" s="5">
        <f>COUNTIFS(Data!$I:$I,$A47,Data!$C:$C,AB$1,Data!$D:$D,AB$2)+COUNTIFS(Data!$J:$J,$A47,Data!$C:$C,AB$1,Data!$D:$D,AB$2)</f>
        <v>0</v>
      </c>
      <c r="AC47" s="5">
        <f>COUNTIFS(Data!$I:$I,$A47,Data!$C:$C,AC$1,Data!$D:$D,AC$2)+COUNTIFS(Data!$J:$J,$A47,Data!$C:$C,AC$1,Data!$D:$D,AC$2)</f>
        <v>0</v>
      </c>
      <c r="AD47" s="5">
        <f>COUNTIFS(Data!$I:$I,$A47,Data!$C:$C,AD$1,Data!$D:$D,AD$2)+COUNTIFS(Data!$J:$J,$A47,Data!$C:$C,AD$1,Data!$D:$D,AD$2)</f>
        <v>0</v>
      </c>
      <c r="AE47" s="5">
        <f>COUNTIFS(Data!$I:$I,$A47,Data!$C:$C,AE$1,Data!$D:$D,AE$2)+COUNTIFS(Data!$J:$J,$A47,Data!$C:$C,AE$1,Data!$D:$D,AE$2)</f>
        <v>0</v>
      </c>
      <c r="AF47" s="5">
        <f>COUNTIFS(Data!$I:$I,$A47,Data!$C:$C,AF$1,Data!$D:$D,AF$2)+COUNTIFS(Data!$J:$J,$A47,Data!$C:$C,AF$1,Data!$D:$D,AF$2)</f>
        <v>0</v>
      </c>
      <c r="AG47" s="5">
        <f>COUNTIFS(Data!$I:$I,$A47,Data!$C:$C,AG$1,Data!$D:$D,AG$2)+COUNTIFS(Data!$J:$J,$A47,Data!$C:$C,AG$1,Data!$D:$D,AG$2)</f>
        <v>0</v>
      </c>
      <c r="AH47" s="5">
        <f>COUNTIFS(Data!$I:$I,$A47,Data!$C:$C,AH$1,Data!$D:$D,AH$2)+COUNTIFS(Data!$J:$J,$A47,Data!$C:$C,AH$1,Data!$D:$D,AH$2)</f>
        <v>0</v>
      </c>
      <c r="AI47" s="5">
        <f>COUNTIFS(Data!$I:$I,$A47,Data!$C:$C,AI$1,Data!$D:$D,AI$2)+COUNTIFS(Data!$J:$J,$A47,Data!$C:$C,AI$1,Data!$D:$D,AI$2)</f>
        <v>0</v>
      </c>
      <c r="AJ47" s="5">
        <f>COUNTIFS(Data!$I:$I,$A47,Data!$C:$C,AJ$1,Data!$D:$D,AJ$2)+COUNTIFS(Data!$J:$J,$A47,Data!$C:$C,AJ$1,Data!$D:$D,AJ$2)</f>
        <v>0</v>
      </c>
      <c r="AK47" s="5">
        <f>COUNTIFS(Data!$I:$I,$A47,Data!$C:$C,AK$1,Data!$D:$D,AK$2)+COUNTIFS(Data!$J:$J,$A47,Data!$C:$C,AK$1,Data!$D:$D,AK$2)</f>
        <v>0</v>
      </c>
      <c r="AL47" s="5">
        <f>COUNTIFS(Data!$I:$I,$A47,Data!$C:$C,AL$1,Data!$D:$D,AL$2)+COUNTIFS(Data!$J:$J,$A47,Data!$C:$C,AL$1,Data!$D:$D,AL$2)</f>
        <v>0</v>
      </c>
      <c r="AM47" s="5">
        <f>COUNTIFS(Data!$I:$I,$A47,Data!$C:$C,AM$1,Data!$D:$D,AM$2)+COUNTIFS(Data!$J:$J,$A47,Data!$C:$C,AM$1,Data!$D:$D,AM$2)</f>
        <v>0</v>
      </c>
      <c r="AN47" s="5">
        <f>COUNTIFS(Data!$I:$I,$A47,Data!$C:$C,AN$1,Data!$D:$D,AN$2)+COUNTIFS(Data!$J:$J,$A47,Data!$C:$C,AN$1,Data!$D:$D,AN$2)</f>
        <v>0</v>
      </c>
      <c r="AO47" s="5">
        <f>COUNTIFS(Data!$I:$I,$A47,Data!$C:$C,AO$1,Data!$D:$D,AO$2)+COUNTIFS(Data!$J:$J,$A47,Data!$C:$C,AO$1,Data!$D:$D,AO$2)</f>
        <v>0</v>
      </c>
      <c r="AP47" s="5">
        <f>COUNTIFS(Data!$I:$I,$A47,Data!$C:$C,AP$1,Data!$D:$D,AP$2)+COUNTIFS(Data!$J:$J,$A47,Data!$C:$C,AP$1,Data!$D:$D,AP$2)</f>
        <v>0</v>
      </c>
      <c r="AQ47" s="5">
        <f>COUNTIFS(Data!$I:$I,$A47,Data!$C:$C,AQ$1,Data!$D:$D,AQ$2)+COUNTIFS(Data!$J:$J,$A47,Data!$C:$C,AQ$1,Data!$D:$D,AQ$2)</f>
        <v>0</v>
      </c>
      <c r="AR47" s="5">
        <f>COUNTIFS(Data!$I:$I,$A47,Data!$C:$C,AR$1,Data!$D:$D,AR$2)+COUNTIFS(Data!$J:$J,$A47,Data!$C:$C,AR$1,Data!$D:$D,AR$2)</f>
        <v>0</v>
      </c>
      <c r="AS47" s="5">
        <f>COUNTIFS(Data!$I:$I,$A47,Data!$C:$C,AS$1,Data!$D:$D,AS$2)+COUNTIFS(Data!$J:$J,$A47,Data!$C:$C,AS$1,Data!$D:$D,AS$2)</f>
        <v>0</v>
      </c>
      <c r="AT47" s="5">
        <f>COUNTIFS(Data!$I:$I,$A47,Data!$C:$C,AT$1,Data!$D:$D,AT$2)+COUNTIFS(Data!$J:$J,$A47,Data!$C:$C,AT$1,Data!$D:$D,AT$2)</f>
        <v>0</v>
      </c>
      <c r="AU47" s="5">
        <f>COUNTIFS(Data!$I:$I,$A47,Data!$C:$C,AU$1,Data!$D:$D,AU$2)+COUNTIFS(Data!$J:$J,$A47,Data!$C:$C,AU$1,Data!$D:$D,AU$2)</f>
        <v>0</v>
      </c>
      <c r="AV47" s="5">
        <f>COUNTIFS(Data!$I:$I,$A47,Data!$C:$C,AV$1,Data!$D:$D,AV$2)+COUNTIFS(Data!$J:$J,$A47,Data!$C:$C,AV$1,Data!$D:$D,AV$2)</f>
        <v>0</v>
      </c>
      <c r="AW47" s="5">
        <f>COUNTIFS(Data!$I:$I,$A47,Data!$C:$C,AW$1,Data!$D:$D,AW$2)+COUNTIFS(Data!$J:$J,$A47,Data!$C:$C,AW$1,Data!$D:$D,AW$2)</f>
        <v>0</v>
      </c>
      <c r="AX47" s="5">
        <f>COUNTIFS(Data!$I:$I,$A47,Data!$C:$C,AX$1,Data!$D:$D,AX$2)+COUNTIFS(Data!$J:$J,$A47,Data!$C:$C,AX$1,Data!$D:$D,AX$2)</f>
        <v>0</v>
      </c>
      <c r="AY47" s="5">
        <f>COUNTIFS(Data!$I:$I,$A47,Data!$C:$C,AY$1,Data!$D:$D,AY$2)+COUNTIFS(Data!$J:$J,$A47,Data!$C:$C,AY$1,Data!$D:$D,AY$2)</f>
        <v>0</v>
      </c>
      <c r="AZ47" s="5">
        <f>COUNTIFS(Data!$I:$I,$A47,Data!$C:$C,AZ$1,Data!$D:$D,AZ$2)+COUNTIFS(Data!$J:$J,$A47,Data!$C:$C,AZ$1,Data!$D:$D,AZ$2)</f>
        <v>1</v>
      </c>
      <c r="BA47" s="5">
        <f>COUNTIFS(Data!$I:$I,$A47,Data!$C:$C,BA$1,Data!$D:$D,BA$2)+COUNTIFS(Data!$J:$J,$A47,Data!$C:$C,BA$1,Data!$D:$D,BA$2)</f>
        <v>0</v>
      </c>
      <c r="BB47" s="5">
        <f>COUNTIFS(Data!$I:$I,$A47,Data!$C:$C,BB$1,Data!$D:$D,BB$2)+COUNTIFS(Data!$J:$J,$A47,Data!$C:$C,BB$1,Data!$D:$D,BB$2)</f>
        <v>0</v>
      </c>
      <c r="BC47" s="5">
        <f>COUNTIFS(Data!$I:$I,$A47,Data!$C:$C,BC$1,Data!$D:$D,BC$2)+COUNTIFS(Data!$J:$J,$A47,Data!$C:$C,BC$1,Data!$D:$D,BC$2)</f>
        <v>0</v>
      </c>
      <c r="BD47" s="5">
        <f>COUNTIFS(Data!$I:$I,$A47,Data!$C:$C,BD$1,Data!$D:$D,BD$2)+COUNTIFS(Data!$J:$J,$A47,Data!$C:$C,BD$1,Data!$D:$D,BD$2)</f>
        <v>0</v>
      </c>
      <c r="BE47" s="5">
        <f>COUNTIFS(Data!$I:$I,$A47,Data!$C:$C,BE$1,Data!$D:$D,BE$2)+COUNTIFS(Data!$J:$J,$A47,Data!$C:$C,BE$1,Data!$D:$D,BE$2)</f>
        <v>0</v>
      </c>
      <c r="BF47" s="5">
        <f>COUNTIFS(Data!$I:$I,$A47,Data!$C:$C,BF$1,Data!$D:$D,BF$2)+COUNTIFS(Data!$J:$J,$A47,Data!$C:$C,BF$1,Data!$D:$D,BF$2)</f>
        <v>0</v>
      </c>
      <c r="BG47" s="5">
        <f>COUNTIFS(Data!$I:$I,$A47,Data!$C:$C,BG$1,Data!$D:$D,BG$2)+COUNTIFS(Data!$J:$J,$A47,Data!$C:$C,BG$1,Data!$D:$D,BG$2)</f>
        <v>0</v>
      </c>
      <c r="BH47" s="5">
        <f>COUNTIFS(Data!$I:$I,$A47,Data!$C:$C,BH$1,Data!$D:$D,BH$2)+COUNTIFS(Data!$J:$J,$A47,Data!$C:$C,BH$1,Data!$D:$D,BH$2)</f>
        <v>0</v>
      </c>
      <c r="BI47" s="5">
        <f>COUNTIFS(Data!$I:$I,$A47,Data!$C:$C,BI$1,Data!$D:$D,BI$2)+COUNTIFS(Data!$J:$J,$A47,Data!$C:$C,BI$1,Data!$D:$D,BI$2)</f>
        <v>0</v>
      </c>
      <c r="BJ47" s="5">
        <f>COUNTIFS(Data!$I:$I,$A47,Data!$C:$C,BJ$1,Data!$D:$D,BJ$2)+COUNTIFS(Data!$J:$J,$A47,Data!$C:$C,BJ$1,Data!$D:$D,BJ$2)</f>
        <v>0</v>
      </c>
      <c r="BK47" s="5">
        <f>COUNTIFS(Data!$I:$I,$A47,Data!$C:$C,BK$1,Data!$D:$D,BK$2)+COUNTIFS(Data!$J:$J,$A47,Data!$C:$C,BK$1,Data!$D:$D,BK$2)</f>
        <v>0</v>
      </c>
      <c r="BL47" s="5">
        <f>COUNTIFS(Data!$I:$I,$A47,Data!$C:$C,BL$1,Data!$D:$D,BL$2)+COUNTIFS(Data!$J:$J,$A47,Data!$C:$C,BL$1,Data!$D:$D,BL$2)</f>
        <v>0</v>
      </c>
      <c r="BM47" s="5">
        <f>COUNTIFS(Data!$I:$I,$A47,Data!$C:$C,BM$1,Data!$D:$D,BM$2)+COUNTIFS(Data!$J:$J,$A47,Data!$C:$C,BM$1,Data!$D:$D,BM$2)</f>
        <v>0</v>
      </c>
      <c r="BN47" s="5">
        <f>COUNTIFS(Data!$I:$I,$A47,Data!$C:$C,BN$1,Data!$D:$D,BN$2)+COUNTIFS(Data!$J:$J,$A47,Data!$C:$C,BN$1,Data!$D:$D,BN$2)</f>
        <v>0</v>
      </c>
      <c r="BO47" s="5">
        <f>COUNTIFS(Data!$I:$I,$A47,Data!$C:$C,BO$1,Data!$D:$D,BO$2)+COUNTIFS(Data!$J:$J,$A47,Data!$C:$C,BO$1,Data!$D:$D,BO$2)</f>
        <v>0</v>
      </c>
      <c r="BP47" s="5">
        <f>COUNTIFS(Data!$I:$I,$A47,Data!$C:$C,BP$1,Data!$D:$D,BP$2)+COUNTIFS(Data!$J:$J,$A47,Data!$C:$C,BP$1,Data!$D:$D,BP$2)</f>
        <v>0</v>
      </c>
      <c r="BQ47" s="5">
        <f>COUNTIFS(Data!$I:$I,$A47,Data!$C:$C,BQ$1,Data!$D:$D,BQ$2)+COUNTIFS(Data!$J:$J,$A47,Data!$C:$C,BQ$1,Data!$D:$D,BQ$2)</f>
        <v>0</v>
      </c>
      <c r="BR47" s="5">
        <f>COUNTIFS(Data!$I:$I,$A47,Data!$C:$C,BR$1,Data!$D:$D,BR$2)+COUNTIFS(Data!$J:$J,$A47,Data!$C:$C,BR$1,Data!$D:$D,BR$2)</f>
        <v>0</v>
      </c>
      <c r="BS47" s="5">
        <f>COUNTIFS(Data!$I:$I,$A47,Data!$C:$C,BS$1,Data!$D:$D,BS$2)+COUNTIFS(Data!$J:$J,$A47,Data!$C:$C,BS$1,Data!$D:$D,BS$2)</f>
        <v>0</v>
      </c>
      <c r="BT47" s="5">
        <f>COUNTIFS(Data!$I:$I,$A47,Data!$C:$C,BT$1,Data!$D:$D,BT$2)+COUNTIFS(Data!$J:$J,$A47,Data!$C:$C,BT$1,Data!$D:$D,BT$2)</f>
        <v>0</v>
      </c>
      <c r="BU47" s="5">
        <f>COUNTIFS(Data!$I:$I,$A47,Data!$C:$C,BU$1,Data!$D:$D,BU$2)+COUNTIFS(Data!$J:$J,$A47,Data!$C:$C,BU$1,Data!$D:$D,BU$2)</f>
        <v>0</v>
      </c>
      <c r="BV47" s="5">
        <f>COUNTIFS(Data!$I:$I,$A47,Data!$C:$C,BV$1,Data!$D:$D,BV$2)+COUNTIFS(Data!$J:$J,$A47,Data!$C:$C,BV$1,Data!$D:$D,BV$2)</f>
        <v>0</v>
      </c>
      <c r="BW47" s="5">
        <f>COUNTIFS(Data!$I:$I,$A47,Data!$C:$C,BW$1,Data!$D:$D,BW$2)+COUNTIFS(Data!$J:$J,$A47,Data!$C:$C,BW$1,Data!$D:$D,BW$2)</f>
        <v>0</v>
      </c>
      <c r="BX47" s="5">
        <f>COUNTIFS(Data!$I:$I,$A47,Data!$C:$C,BX$1,Data!$D:$D,BX$2)+COUNTIFS(Data!$J:$J,$A47,Data!$C:$C,BX$1,Data!$D:$D,BX$2)</f>
        <v>0</v>
      </c>
      <c r="BY47" s="5">
        <f>COUNTIFS(Data!$I:$I,$A47,Data!$C:$C,BY$1,Data!$D:$D,BY$2)+COUNTIFS(Data!$J:$J,$A47,Data!$C:$C,BY$1,Data!$D:$D,BY$2)</f>
        <v>0</v>
      </c>
      <c r="BZ47" s="5">
        <f>COUNTIFS(Data!$I:$I,$A47,Data!$C:$C,BZ$1,Data!$D:$D,BZ$2)+COUNTIFS(Data!$J:$J,$A47,Data!$C:$C,BZ$1,Data!$D:$D,BZ$2)</f>
        <v>0</v>
      </c>
      <c r="CA47" s="5">
        <f>COUNTIFS(Data!$I:$I,$A47,Data!$C:$C,CA$1,Data!$D:$D,CA$2)+COUNTIFS(Data!$J:$J,$A47,Data!$C:$C,CA$1,Data!$D:$D,CA$2)</f>
        <v>0</v>
      </c>
      <c r="CB47" s="5">
        <f>COUNTIFS(Data!$I:$I,$A47,Data!$C:$C,CB$1,Data!$D:$D,CB$2)+COUNTIFS(Data!$J:$J,$A47,Data!$C:$C,CB$1,Data!$D:$D,CB$2)</f>
        <v>0</v>
      </c>
      <c r="CC47" s="5">
        <f>COUNTIFS(Data!$I:$I,$A47,Data!$C:$C,CC$1,Data!$D:$D,CC$2)+COUNTIFS(Data!$J:$J,$A47,Data!$C:$C,CC$1,Data!$D:$D,CC$2)</f>
        <v>0</v>
      </c>
      <c r="CD47" s="5">
        <f>COUNTIFS(Data!$I:$I,$A47,Data!$C:$C,CD$1,Data!$D:$D,CD$2)+COUNTIFS(Data!$J:$J,$A47,Data!$C:$C,CD$1,Data!$D:$D,CD$2)</f>
        <v>0</v>
      </c>
      <c r="CE47" s="5">
        <f>COUNTIFS(Data!$I:$I,$A47,Data!$C:$C,CE$1,Data!$D:$D,CE$2)+COUNTIFS(Data!$J:$J,$A47,Data!$C:$C,CE$1,Data!$D:$D,CE$2)</f>
        <v>0</v>
      </c>
      <c r="CF47" s="5">
        <f>COUNTIFS(Data!$I:$I,$A47,Data!$C:$C,CF$1,Data!$D:$D,CF$2)+COUNTIFS(Data!$J:$J,$A47,Data!$C:$C,CF$1,Data!$D:$D,CF$2)</f>
        <v>1</v>
      </c>
      <c r="CG47" s="5">
        <f>COUNTIFS(Data!$I:$I,$A47,Data!$C:$C,CG$1,Data!$D:$D,CG$2)+COUNTIFS(Data!$J:$J,$A47,Data!$C:$C,CG$1,Data!$D:$D,CG$2)</f>
        <v>0</v>
      </c>
      <c r="CH47" s="5">
        <f>COUNTIFS(Data!$I:$I,$A47,Data!$C:$C,CH$1,Data!$D:$D,CH$2)+COUNTIFS(Data!$J:$J,$A47,Data!$C:$C,CH$1,Data!$D:$D,CH$2)</f>
        <v>0</v>
      </c>
      <c r="CI47" s="5">
        <f>COUNTIFS(Data!$I:$I,$A47,Data!$C:$C,CI$1,Data!$D:$D,CI$2)+COUNTIFS(Data!$J:$J,$A47,Data!$C:$C,CI$1,Data!$D:$D,CI$2)</f>
        <v>0</v>
      </c>
      <c r="CJ47" s="5">
        <f>COUNTIFS(Data!$I:$I,$A47,Data!$C:$C,CJ$1,Data!$D:$D,CJ$2)+COUNTIFS(Data!$J:$J,$A47,Data!$C:$C,CJ$1,Data!$D:$D,CJ$2)</f>
        <v>0</v>
      </c>
      <c r="CK47" s="5">
        <f>COUNTIFS(Data!$I:$I,$A47,Data!$C:$C,CK$1,Data!$D:$D,CK$2)+COUNTIFS(Data!$J:$J,$A47,Data!$C:$C,CK$1,Data!$D:$D,CK$2)</f>
        <v>0</v>
      </c>
      <c r="CL47" s="5">
        <f>COUNTIFS(Data!$I:$I,$A47,Data!$C:$C,CL$1,Data!$D:$D,CL$2)+COUNTIFS(Data!$J:$J,$A47,Data!$C:$C,CL$1,Data!$D:$D,CL$2)</f>
        <v>0</v>
      </c>
      <c r="CM47" s="5">
        <f>COUNTIFS(Data!$I:$I,$A47,Data!$C:$C,CM$1,Data!$D:$D,CM$2)+COUNTIFS(Data!$J:$J,$A47,Data!$C:$C,CM$1,Data!$D:$D,CM$2)</f>
        <v>0</v>
      </c>
      <c r="CN47" s="5">
        <f>COUNTIFS(Data!$I:$I,$A47,Data!$C:$C,CN$1,Data!$D:$D,CN$2)+COUNTIFS(Data!$J:$J,$A47,Data!$C:$C,CN$1,Data!$D:$D,CN$2)</f>
        <v>0</v>
      </c>
      <c r="CO47" s="5">
        <f>COUNTIFS(Data!$I:$I,$A47,Data!$C:$C,CO$1,Data!$D:$D,CO$2)+COUNTIFS(Data!$J:$J,$A47,Data!$C:$C,CO$1,Data!$D:$D,CO$2)</f>
        <v>0</v>
      </c>
      <c r="CP47" s="5">
        <f>COUNTIFS(Data!$I:$I,$A47,Data!$C:$C,CP$1,Data!$D:$D,CP$2)+COUNTIFS(Data!$J:$J,$A47,Data!$C:$C,CP$1,Data!$D:$D,CP$2)</f>
        <v>0</v>
      </c>
      <c r="CQ47" s="5">
        <f>COUNTIFS(Data!$I:$I,$A47,Data!$C:$C,CQ$1,Data!$D:$D,CQ$2)+COUNTIFS(Data!$J:$J,$A47,Data!$C:$C,CQ$1,Data!$D:$D,CQ$2)</f>
        <v>0</v>
      </c>
      <c r="CR47" s="5">
        <f>COUNTIFS(Data!$I:$I,$A47,Data!$C:$C,CR$1,Data!$D:$D,CR$2)+COUNTIFS(Data!$J:$J,$A47,Data!$C:$C,CR$1,Data!$D:$D,CR$2)</f>
        <v>0</v>
      </c>
      <c r="CS47" s="5">
        <f>COUNTIFS(Data!$I:$I,$A47,Data!$C:$C,CS$1,Data!$D:$D,CS$2)+COUNTIFS(Data!$J:$J,$A47,Data!$C:$C,CS$1,Data!$D:$D,CS$2)</f>
        <v>0</v>
      </c>
      <c r="CT47" s="5">
        <f>COUNTIFS(Data!$I:$I,$A47,Data!$C:$C,CT$1,Data!$D:$D,CT$2)+COUNTIFS(Data!$J:$J,$A47,Data!$C:$C,CT$1,Data!$D:$D,CT$2)</f>
        <v>0</v>
      </c>
      <c r="CU47" s="5">
        <f>COUNTIFS(Data!$I:$I,$A47,Data!$C:$C,CU$1,Data!$D:$D,CU$2)+COUNTIFS(Data!$J:$J,$A47,Data!$C:$C,CU$1,Data!$D:$D,CU$2)</f>
        <v>0</v>
      </c>
      <c r="CV47" s="5">
        <f>COUNTIFS(Data!$I:$I,$A47,Data!$C:$C,CV$1,Data!$D:$D,CV$2)+COUNTIFS(Data!$J:$J,$A47,Data!$C:$C,CV$1,Data!$D:$D,CV$2)</f>
        <v>0</v>
      </c>
      <c r="CW47" s="5">
        <f t="shared" ref="CW47:CX47" si="46">SUMIF($B$2:$CV$2,CW$2, $B47:$CV47)</f>
        <v>0</v>
      </c>
      <c r="CX47" s="5">
        <f t="shared" si="46"/>
        <v>1</v>
      </c>
      <c r="CY47" s="5">
        <f t="shared" si="3"/>
        <v>2</v>
      </c>
    </row>
    <row r="48">
      <c r="A48" s="5" t="str">
        <f>Countries!A46</f>
        <v>ITA</v>
      </c>
      <c r="B48" s="5">
        <f>COUNTIFS(Data!$I:$I,$A48,Data!$C:$C,B$1,Data!$D:$D,B$2)+COUNTIFS(Data!$J:$J,$A48,Data!$C:$C,B$1,Data!$D:$D,B$2)</f>
        <v>0</v>
      </c>
      <c r="C48" s="5">
        <f>COUNTIFS(Data!$I:$I,$A48,Data!$C:$C,C$1,Data!$D:$D,C$2)+COUNTIFS(Data!$J:$J,$A48,Data!$C:$C,C$1,Data!$D:$D,C$2)</f>
        <v>0</v>
      </c>
      <c r="D48" s="5">
        <f>COUNTIFS(Data!$I:$I,$A48,Data!$C:$C,D$1,Data!$D:$D,D$2)+COUNTIFS(Data!$J:$J,$A48,Data!$C:$C,D$1,Data!$D:$D,D$2)</f>
        <v>0</v>
      </c>
      <c r="E48" s="5">
        <f>COUNTIFS(Data!$I:$I,$A48,Data!$C:$C,E$1,Data!$D:$D,E$2)+COUNTIFS(Data!$J:$J,$A48,Data!$C:$C,E$1,Data!$D:$D,E$2)</f>
        <v>0</v>
      </c>
      <c r="F48" s="5">
        <f>COUNTIFS(Data!$I:$I,$A48,Data!$C:$C,F$1,Data!$D:$D,F$2)+COUNTIFS(Data!$J:$J,$A48,Data!$C:$C,F$1,Data!$D:$D,F$2)</f>
        <v>1</v>
      </c>
      <c r="G48" s="5">
        <f>COUNTIFS(Data!$I:$I,$A48,Data!$C:$C,G$1,Data!$D:$D,G$2)+COUNTIFS(Data!$J:$J,$A48,Data!$C:$C,G$1,Data!$D:$D,G$2)</f>
        <v>0</v>
      </c>
      <c r="H48" s="5">
        <f>COUNTIFS(Data!$I:$I,$A48,Data!$C:$C,H$1,Data!$D:$D,H$2)+COUNTIFS(Data!$J:$J,$A48,Data!$C:$C,H$1,Data!$D:$D,H$2)</f>
        <v>0</v>
      </c>
      <c r="I48" s="5">
        <f>COUNTIFS(Data!$I:$I,$A48,Data!$C:$C,I$1,Data!$D:$D,I$2)+COUNTIFS(Data!$J:$J,$A48,Data!$C:$C,I$1,Data!$D:$D,I$2)</f>
        <v>0</v>
      </c>
      <c r="J48" s="5">
        <f>COUNTIFS(Data!$I:$I,$A48,Data!$C:$C,J$1,Data!$D:$D,J$2)+COUNTIFS(Data!$J:$J,$A48,Data!$C:$C,J$1,Data!$D:$D,J$2)</f>
        <v>0</v>
      </c>
      <c r="K48" s="5">
        <f>COUNTIFS(Data!$I:$I,$A48,Data!$C:$C,K$1,Data!$D:$D,K$2)+COUNTIFS(Data!$J:$J,$A48,Data!$C:$C,K$1,Data!$D:$D,K$2)</f>
        <v>0</v>
      </c>
      <c r="L48" s="5">
        <f>COUNTIFS(Data!$I:$I,$A48,Data!$C:$C,L$1,Data!$D:$D,L$2)+COUNTIFS(Data!$J:$J,$A48,Data!$C:$C,L$1,Data!$D:$D,L$2)</f>
        <v>0</v>
      </c>
      <c r="M48" s="5">
        <f>COUNTIFS(Data!$I:$I,$A48,Data!$C:$C,M$1,Data!$D:$D,M$2)+COUNTIFS(Data!$J:$J,$A48,Data!$C:$C,M$1,Data!$D:$D,M$2)</f>
        <v>0</v>
      </c>
      <c r="N48" s="5">
        <f>COUNTIFS(Data!$I:$I,$A48,Data!$C:$C,N$1,Data!$D:$D,N$2)+COUNTIFS(Data!$J:$J,$A48,Data!$C:$C,N$1,Data!$D:$D,N$2)</f>
        <v>0</v>
      </c>
      <c r="O48" s="5">
        <f>COUNTIFS(Data!$I:$I,$A48,Data!$C:$C,O$1,Data!$D:$D,O$2)+COUNTIFS(Data!$J:$J,$A48,Data!$C:$C,O$1,Data!$D:$D,O$2)</f>
        <v>0</v>
      </c>
      <c r="P48" s="5">
        <f>COUNTIFS(Data!$I:$I,$A48,Data!$C:$C,P$1,Data!$D:$D,P$2)+COUNTIFS(Data!$J:$J,$A48,Data!$C:$C,P$1,Data!$D:$D,P$2)</f>
        <v>0</v>
      </c>
      <c r="Q48" s="5">
        <f>COUNTIFS(Data!$I:$I,$A48,Data!$C:$C,Q$1,Data!$D:$D,Q$2)+COUNTIFS(Data!$J:$J,$A48,Data!$C:$C,Q$1,Data!$D:$D,Q$2)</f>
        <v>0</v>
      </c>
      <c r="R48" s="5">
        <f>COUNTIFS(Data!$I:$I,$A48,Data!$C:$C,R$1,Data!$D:$D,R$2)+COUNTIFS(Data!$J:$J,$A48,Data!$C:$C,R$1,Data!$D:$D,R$2)</f>
        <v>0</v>
      </c>
      <c r="S48" s="5">
        <f>COUNTIFS(Data!$I:$I,$A48,Data!$C:$C,S$1,Data!$D:$D,S$2)+COUNTIFS(Data!$J:$J,$A48,Data!$C:$C,S$1,Data!$D:$D,S$2)</f>
        <v>0</v>
      </c>
      <c r="T48" s="5">
        <f>COUNTIFS(Data!$I:$I,$A48,Data!$C:$C,T$1,Data!$D:$D,T$2)+COUNTIFS(Data!$J:$J,$A48,Data!$C:$C,T$1,Data!$D:$D,T$2)</f>
        <v>0</v>
      </c>
      <c r="U48" s="5">
        <f>COUNTIFS(Data!$I:$I,$A48,Data!$C:$C,U$1,Data!$D:$D,U$2)+COUNTIFS(Data!$J:$J,$A48,Data!$C:$C,U$1,Data!$D:$D,U$2)</f>
        <v>0</v>
      </c>
      <c r="V48" s="5">
        <f>COUNTIFS(Data!$I:$I,$A48,Data!$C:$C,V$1,Data!$D:$D,V$2)+COUNTIFS(Data!$J:$J,$A48,Data!$C:$C,V$1,Data!$D:$D,V$2)</f>
        <v>0</v>
      </c>
      <c r="W48" s="5">
        <f>COUNTIFS(Data!$I:$I,$A48,Data!$C:$C,W$1,Data!$D:$D,W$2)+COUNTIFS(Data!$J:$J,$A48,Data!$C:$C,W$1,Data!$D:$D,W$2)</f>
        <v>1</v>
      </c>
      <c r="X48" s="5">
        <f>COUNTIFS(Data!$I:$I,$A48,Data!$C:$C,X$1,Data!$D:$D,X$2)+COUNTIFS(Data!$J:$J,$A48,Data!$C:$C,X$1,Data!$D:$D,X$2)</f>
        <v>0</v>
      </c>
      <c r="Y48" s="5">
        <f>COUNTIFS(Data!$I:$I,$A48,Data!$C:$C,Y$1,Data!$D:$D,Y$2)+COUNTIFS(Data!$J:$J,$A48,Data!$C:$C,Y$1,Data!$D:$D,Y$2)</f>
        <v>0</v>
      </c>
      <c r="Z48" s="5">
        <f>COUNTIFS(Data!$I:$I,$A48,Data!$C:$C,Z$1,Data!$D:$D,Z$2)+COUNTIFS(Data!$J:$J,$A48,Data!$C:$C,Z$1,Data!$D:$D,Z$2)</f>
        <v>0</v>
      </c>
      <c r="AA48" s="5">
        <f>COUNTIFS(Data!$I:$I,$A48,Data!$C:$C,AA$1,Data!$D:$D,AA$2)+COUNTIFS(Data!$J:$J,$A48,Data!$C:$C,AA$1,Data!$D:$D,AA$2)</f>
        <v>0</v>
      </c>
      <c r="AB48" s="5">
        <f>COUNTIFS(Data!$I:$I,$A48,Data!$C:$C,AB$1,Data!$D:$D,AB$2)+COUNTIFS(Data!$J:$J,$A48,Data!$C:$C,AB$1,Data!$D:$D,AB$2)</f>
        <v>0</v>
      </c>
      <c r="AC48" s="5">
        <f>COUNTIFS(Data!$I:$I,$A48,Data!$C:$C,AC$1,Data!$D:$D,AC$2)+COUNTIFS(Data!$J:$J,$A48,Data!$C:$C,AC$1,Data!$D:$D,AC$2)</f>
        <v>0</v>
      </c>
      <c r="AD48" s="5">
        <f>COUNTIFS(Data!$I:$I,$A48,Data!$C:$C,AD$1,Data!$D:$D,AD$2)+COUNTIFS(Data!$J:$J,$A48,Data!$C:$C,AD$1,Data!$D:$D,AD$2)</f>
        <v>0</v>
      </c>
      <c r="AE48" s="5">
        <f>COUNTIFS(Data!$I:$I,$A48,Data!$C:$C,AE$1,Data!$D:$D,AE$2)+COUNTIFS(Data!$J:$J,$A48,Data!$C:$C,AE$1,Data!$D:$D,AE$2)</f>
        <v>0</v>
      </c>
      <c r="AF48" s="5">
        <f>COUNTIFS(Data!$I:$I,$A48,Data!$C:$C,AF$1,Data!$D:$D,AF$2)+COUNTIFS(Data!$J:$J,$A48,Data!$C:$C,AF$1,Data!$D:$D,AF$2)</f>
        <v>0</v>
      </c>
      <c r="AG48" s="5">
        <f>COUNTIFS(Data!$I:$I,$A48,Data!$C:$C,AG$1,Data!$D:$D,AG$2)+COUNTIFS(Data!$J:$J,$A48,Data!$C:$C,AG$1,Data!$D:$D,AG$2)</f>
        <v>0</v>
      </c>
      <c r="AH48" s="5">
        <f>COUNTIFS(Data!$I:$I,$A48,Data!$C:$C,AH$1,Data!$D:$D,AH$2)+COUNTIFS(Data!$J:$J,$A48,Data!$C:$C,AH$1,Data!$D:$D,AH$2)</f>
        <v>0</v>
      </c>
      <c r="AI48" s="5">
        <f>COUNTIFS(Data!$I:$I,$A48,Data!$C:$C,AI$1,Data!$D:$D,AI$2)+COUNTIFS(Data!$J:$J,$A48,Data!$C:$C,AI$1,Data!$D:$D,AI$2)</f>
        <v>1</v>
      </c>
      <c r="AJ48" s="5">
        <f>COUNTIFS(Data!$I:$I,$A48,Data!$C:$C,AJ$1,Data!$D:$D,AJ$2)+COUNTIFS(Data!$J:$J,$A48,Data!$C:$C,AJ$1,Data!$D:$D,AJ$2)</f>
        <v>1</v>
      </c>
      <c r="AK48" s="5">
        <f>COUNTIFS(Data!$I:$I,$A48,Data!$C:$C,AK$1,Data!$D:$D,AK$2)+COUNTIFS(Data!$J:$J,$A48,Data!$C:$C,AK$1,Data!$D:$D,AK$2)</f>
        <v>0</v>
      </c>
      <c r="AL48" s="5">
        <f>COUNTIFS(Data!$I:$I,$A48,Data!$C:$C,AL$1,Data!$D:$D,AL$2)+COUNTIFS(Data!$J:$J,$A48,Data!$C:$C,AL$1,Data!$D:$D,AL$2)</f>
        <v>0</v>
      </c>
      <c r="AM48" s="5">
        <f>COUNTIFS(Data!$I:$I,$A48,Data!$C:$C,AM$1,Data!$D:$D,AM$2)+COUNTIFS(Data!$J:$J,$A48,Data!$C:$C,AM$1,Data!$D:$D,AM$2)</f>
        <v>0</v>
      </c>
      <c r="AN48" s="5">
        <f>COUNTIFS(Data!$I:$I,$A48,Data!$C:$C,AN$1,Data!$D:$D,AN$2)+COUNTIFS(Data!$J:$J,$A48,Data!$C:$C,AN$1,Data!$D:$D,AN$2)</f>
        <v>0</v>
      </c>
      <c r="AO48" s="5">
        <f>COUNTIFS(Data!$I:$I,$A48,Data!$C:$C,AO$1,Data!$D:$D,AO$2)+COUNTIFS(Data!$J:$J,$A48,Data!$C:$C,AO$1,Data!$D:$D,AO$2)</f>
        <v>0</v>
      </c>
      <c r="AP48" s="5">
        <f>COUNTIFS(Data!$I:$I,$A48,Data!$C:$C,AP$1,Data!$D:$D,AP$2)+COUNTIFS(Data!$J:$J,$A48,Data!$C:$C,AP$1,Data!$D:$D,AP$2)</f>
        <v>2</v>
      </c>
      <c r="AQ48" s="5">
        <f>COUNTIFS(Data!$I:$I,$A48,Data!$C:$C,AQ$1,Data!$D:$D,AQ$2)+COUNTIFS(Data!$J:$J,$A48,Data!$C:$C,AQ$1,Data!$D:$D,AQ$2)</f>
        <v>0</v>
      </c>
      <c r="AR48" s="5">
        <f>COUNTIFS(Data!$I:$I,$A48,Data!$C:$C,AR$1,Data!$D:$D,AR$2)+COUNTIFS(Data!$J:$J,$A48,Data!$C:$C,AR$1,Data!$D:$D,AR$2)</f>
        <v>0</v>
      </c>
      <c r="AS48" s="5">
        <f>COUNTIFS(Data!$I:$I,$A48,Data!$C:$C,AS$1,Data!$D:$D,AS$2)+COUNTIFS(Data!$J:$J,$A48,Data!$C:$C,AS$1,Data!$D:$D,AS$2)</f>
        <v>0</v>
      </c>
      <c r="AT48" s="5">
        <f>COUNTIFS(Data!$I:$I,$A48,Data!$C:$C,AT$1,Data!$D:$D,AT$2)+COUNTIFS(Data!$J:$J,$A48,Data!$C:$C,AT$1,Data!$D:$D,AT$2)</f>
        <v>0</v>
      </c>
      <c r="AU48" s="5">
        <f>COUNTIFS(Data!$I:$I,$A48,Data!$C:$C,AU$1,Data!$D:$D,AU$2)+COUNTIFS(Data!$J:$J,$A48,Data!$C:$C,AU$1,Data!$D:$D,AU$2)</f>
        <v>0</v>
      </c>
      <c r="AV48" s="5">
        <f>COUNTIFS(Data!$I:$I,$A48,Data!$C:$C,AV$1,Data!$D:$D,AV$2)+COUNTIFS(Data!$J:$J,$A48,Data!$C:$C,AV$1,Data!$D:$D,AV$2)</f>
        <v>0</v>
      </c>
      <c r="AW48" s="5">
        <f>COUNTIFS(Data!$I:$I,$A48,Data!$C:$C,AW$1,Data!$D:$D,AW$2)+COUNTIFS(Data!$J:$J,$A48,Data!$C:$C,AW$1,Data!$D:$D,AW$2)</f>
        <v>0</v>
      </c>
      <c r="AX48" s="5">
        <f>COUNTIFS(Data!$I:$I,$A48,Data!$C:$C,AX$1,Data!$D:$D,AX$2)+COUNTIFS(Data!$J:$J,$A48,Data!$C:$C,AX$1,Data!$D:$D,AX$2)</f>
        <v>0</v>
      </c>
      <c r="AY48" s="5">
        <f>COUNTIFS(Data!$I:$I,$A48,Data!$C:$C,AY$1,Data!$D:$D,AY$2)+COUNTIFS(Data!$J:$J,$A48,Data!$C:$C,AY$1,Data!$D:$D,AY$2)</f>
        <v>0</v>
      </c>
      <c r="AZ48" s="5">
        <f>COUNTIFS(Data!$I:$I,$A48,Data!$C:$C,AZ$1,Data!$D:$D,AZ$2)+COUNTIFS(Data!$J:$J,$A48,Data!$C:$C,AZ$1,Data!$D:$D,AZ$2)</f>
        <v>0</v>
      </c>
      <c r="BA48" s="5">
        <f>COUNTIFS(Data!$I:$I,$A48,Data!$C:$C,BA$1,Data!$D:$D,BA$2)+COUNTIFS(Data!$J:$J,$A48,Data!$C:$C,BA$1,Data!$D:$D,BA$2)</f>
        <v>2</v>
      </c>
      <c r="BB48" s="5">
        <f>COUNTIFS(Data!$I:$I,$A48,Data!$C:$C,BB$1,Data!$D:$D,BB$2)+COUNTIFS(Data!$J:$J,$A48,Data!$C:$C,BB$1,Data!$D:$D,BB$2)</f>
        <v>0</v>
      </c>
      <c r="BC48" s="5">
        <f>COUNTIFS(Data!$I:$I,$A48,Data!$C:$C,BC$1,Data!$D:$D,BC$2)+COUNTIFS(Data!$J:$J,$A48,Data!$C:$C,BC$1,Data!$D:$D,BC$2)</f>
        <v>1</v>
      </c>
      <c r="BD48" s="5">
        <f>COUNTIFS(Data!$I:$I,$A48,Data!$C:$C,BD$1,Data!$D:$D,BD$2)+COUNTIFS(Data!$J:$J,$A48,Data!$C:$C,BD$1,Data!$D:$D,BD$2)</f>
        <v>1</v>
      </c>
      <c r="BE48" s="5">
        <f>COUNTIFS(Data!$I:$I,$A48,Data!$C:$C,BE$1,Data!$D:$D,BE$2)+COUNTIFS(Data!$J:$J,$A48,Data!$C:$C,BE$1,Data!$D:$D,BE$2)</f>
        <v>0</v>
      </c>
      <c r="BF48" s="5">
        <f>COUNTIFS(Data!$I:$I,$A48,Data!$C:$C,BF$1,Data!$D:$D,BF$2)+COUNTIFS(Data!$J:$J,$A48,Data!$C:$C,BF$1,Data!$D:$D,BF$2)</f>
        <v>0</v>
      </c>
      <c r="BG48" s="5">
        <f>COUNTIFS(Data!$I:$I,$A48,Data!$C:$C,BG$1,Data!$D:$D,BG$2)+COUNTIFS(Data!$J:$J,$A48,Data!$C:$C,BG$1,Data!$D:$D,BG$2)</f>
        <v>0</v>
      </c>
      <c r="BH48" s="5">
        <f>COUNTIFS(Data!$I:$I,$A48,Data!$C:$C,BH$1,Data!$D:$D,BH$2)+COUNTIFS(Data!$J:$J,$A48,Data!$C:$C,BH$1,Data!$D:$D,BH$2)</f>
        <v>1</v>
      </c>
      <c r="BI48" s="5">
        <f>COUNTIFS(Data!$I:$I,$A48,Data!$C:$C,BI$1,Data!$D:$D,BI$2)+COUNTIFS(Data!$J:$J,$A48,Data!$C:$C,BI$1,Data!$D:$D,BI$2)</f>
        <v>2</v>
      </c>
      <c r="BJ48" s="5">
        <f>COUNTIFS(Data!$I:$I,$A48,Data!$C:$C,BJ$1,Data!$D:$D,BJ$2)+COUNTIFS(Data!$J:$J,$A48,Data!$C:$C,BJ$1,Data!$D:$D,BJ$2)</f>
        <v>0</v>
      </c>
      <c r="BK48" s="5">
        <f>COUNTIFS(Data!$I:$I,$A48,Data!$C:$C,BK$1,Data!$D:$D,BK$2)+COUNTIFS(Data!$J:$J,$A48,Data!$C:$C,BK$1,Data!$D:$D,BK$2)</f>
        <v>0</v>
      </c>
      <c r="BL48" s="5">
        <f>COUNTIFS(Data!$I:$I,$A48,Data!$C:$C,BL$1,Data!$D:$D,BL$2)+COUNTIFS(Data!$J:$J,$A48,Data!$C:$C,BL$1,Data!$D:$D,BL$2)</f>
        <v>0</v>
      </c>
      <c r="BM48" s="5">
        <f>COUNTIFS(Data!$I:$I,$A48,Data!$C:$C,BM$1,Data!$D:$D,BM$2)+COUNTIFS(Data!$J:$J,$A48,Data!$C:$C,BM$1,Data!$D:$D,BM$2)</f>
        <v>0</v>
      </c>
      <c r="BN48" s="5">
        <f>COUNTIFS(Data!$I:$I,$A48,Data!$C:$C,BN$1,Data!$D:$D,BN$2)+COUNTIFS(Data!$J:$J,$A48,Data!$C:$C,BN$1,Data!$D:$D,BN$2)</f>
        <v>0</v>
      </c>
      <c r="BO48" s="5">
        <f>COUNTIFS(Data!$I:$I,$A48,Data!$C:$C,BO$1,Data!$D:$D,BO$2)+COUNTIFS(Data!$J:$J,$A48,Data!$C:$C,BO$1,Data!$D:$D,BO$2)</f>
        <v>0</v>
      </c>
      <c r="BP48" s="5">
        <f>COUNTIFS(Data!$I:$I,$A48,Data!$C:$C,BP$1,Data!$D:$D,BP$2)+COUNTIFS(Data!$J:$J,$A48,Data!$C:$C,BP$1,Data!$D:$D,BP$2)</f>
        <v>0</v>
      </c>
      <c r="BQ48" s="5">
        <f>COUNTIFS(Data!$I:$I,$A48,Data!$C:$C,BQ$1,Data!$D:$D,BQ$2)+COUNTIFS(Data!$J:$J,$A48,Data!$C:$C,BQ$1,Data!$D:$D,BQ$2)</f>
        <v>0</v>
      </c>
      <c r="BR48" s="5">
        <f>COUNTIFS(Data!$I:$I,$A48,Data!$C:$C,BR$1,Data!$D:$D,BR$2)+COUNTIFS(Data!$J:$J,$A48,Data!$C:$C,BR$1,Data!$D:$D,BR$2)</f>
        <v>0</v>
      </c>
      <c r="BS48" s="5">
        <f>COUNTIFS(Data!$I:$I,$A48,Data!$C:$C,BS$1,Data!$D:$D,BS$2)+COUNTIFS(Data!$J:$J,$A48,Data!$C:$C,BS$1,Data!$D:$D,BS$2)</f>
        <v>0</v>
      </c>
      <c r="BT48" s="5">
        <f>COUNTIFS(Data!$I:$I,$A48,Data!$C:$C,BT$1,Data!$D:$D,BT$2)+COUNTIFS(Data!$J:$J,$A48,Data!$C:$C,BT$1,Data!$D:$D,BT$2)</f>
        <v>0</v>
      </c>
      <c r="BU48" s="5">
        <f>COUNTIFS(Data!$I:$I,$A48,Data!$C:$C,BU$1,Data!$D:$D,BU$2)+COUNTIFS(Data!$J:$J,$A48,Data!$C:$C,BU$1,Data!$D:$D,BU$2)</f>
        <v>0</v>
      </c>
      <c r="BV48" s="5">
        <f>COUNTIFS(Data!$I:$I,$A48,Data!$C:$C,BV$1,Data!$D:$D,BV$2)+COUNTIFS(Data!$J:$J,$A48,Data!$C:$C,BV$1,Data!$D:$D,BV$2)</f>
        <v>0</v>
      </c>
      <c r="BW48" s="5">
        <f>COUNTIFS(Data!$I:$I,$A48,Data!$C:$C,BW$1,Data!$D:$D,BW$2)+COUNTIFS(Data!$J:$J,$A48,Data!$C:$C,BW$1,Data!$D:$D,BW$2)</f>
        <v>0</v>
      </c>
      <c r="BX48" s="5">
        <f>COUNTIFS(Data!$I:$I,$A48,Data!$C:$C,BX$1,Data!$D:$D,BX$2)+COUNTIFS(Data!$J:$J,$A48,Data!$C:$C,BX$1,Data!$D:$D,BX$2)</f>
        <v>0</v>
      </c>
      <c r="BY48" s="5">
        <f>COUNTIFS(Data!$I:$I,$A48,Data!$C:$C,BY$1,Data!$D:$D,BY$2)+COUNTIFS(Data!$J:$J,$A48,Data!$C:$C,BY$1,Data!$D:$D,BY$2)</f>
        <v>3</v>
      </c>
      <c r="BZ48" s="5">
        <f>COUNTIFS(Data!$I:$I,$A48,Data!$C:$C,BZ$1,Data!$D:$D,BZ$2)+COUNTIFS(Data!$J:$J,$A48,Data!$C:$C,BZ$1,Data!$D:$D,BZ$2)</f>
        <v>0</v>
      </c>
      <c r="CA48" s="5">
        <f>COUNTIFS(Data!$I:$I,$A48,Data!$C:$C,CA$1,Data!$D:$D,CA$2)+COUNTIFS(Data!$J:$J,$A48,Data!$C:$C,CA$1,Data!$D:$D,CA$2)</f>
        <v>1</v>
      </c>
      <c r="CB48" s="5">
        <f>COUNTIFS(Data!$I:$I,$A48,Data!$C:$C,CB$1,Data!$D:$D,CB$2)+COUNTIFS(Data!$J:$J,$A48,Data!$C:$C,CB$1,Data!$D:$D,CB$2)</f>
        <v>0</v>
      </c>
      <c r="CC48" s="5">
        <f>COUNTIFS(Data!$I:$I,$A48,Data!$C:$C,CC$1,Data!$D:$D,CC$2)+COUNTIFS(Data!$J:$J,$A48,Data!$C:$C,CC$1,Data!$D:$D,CC$2)</f>
        <v>0</v>
      </c>
      <c r="CD48" s="5">
        <f>COUNTIFS(Data!$I:$I,$A48,Data!$C:$C,CD$1,Data!$D:$D,CD$2)+COUNTIFS(Data!$J:$J,$A48,Data!$C:$C,CD$1,Data!$D:$D,CD$2)</f>
        <v>0</v>
      </c>
      <c r="CE48" s="5">
        <f>COUNTIFS(Data!$I:$I,$A48,Data!$C:$C,CE$1,Data!$D:$D,CE$2)+COUNTIFS(Data!$J:$J,$A48,Data!$C:$C,CE$1,Data!$D:$D,CE$2)</f>
        <v>0</v>
      </c>
      <c r="CF48" s="5">
        <f>COUNTIFS(Data!$I:$I,$A48,Data!$C:$C,CF$1,Data!$D:$D,CF$2)+COUNTIFS(Data!$J:$J,$A48,Data!$C:$C,CF$1,Data!$D:$D,CF$2)</f>
        <v>0</v>
      </c>
      <c r="CG48" s="5">
        <f>COUNTIFS(Data!$I:$I,$A48,Data!$C:$C,CG$1,Data!$D:$D,CG$2)+COUNTIFS(Data!$J:$J,$A48,Data!$C:$C,CG$1,Data!$D:$D,CG$2)</f>
        <v>0</v>
      </c>
      <c r="CH48" s="5">
        <f>COUNTIFS(Data!$I:$I,$A48,Data!$C:$C,CH$1,Data!$D:$D,CH$2)+COUNTIFS(Data!$J:$J,$A48,Data!$C:$C,CH$1,Data!$D:$D,CH$2)</f>
        <v>0</v>
      </c>
      <c r="CI48" s="5">
        <f>COUNTIFS(Data!$I:$I,$A48,Data!$C:$C,CI$1,Data!$D:$D,CI$2)+COUNTIFS(Data!$J:$J,$A48,Data!$C:$C,CI$1,Data!$D:$D,CI$2)</f>
        <v>0</v>
      </c>
      <c r="CJ48" s="5">
        <f>COUNTIFS(Data!$I:$I,$A48,Data!$C:$C,CJ$1,Data!$D:$D,CJ$2)+COUNTIFS(Data!$J:$J,$A48,Data!$C:$C,CJ$1,Data!$D:$D,CJ$2)</f>
        <v>0</v>
      </c>
      <c r="CK48" s="5">
        <f>COUNTIFS(Data!$I:$I,$A48,Data!$C:$C,CK$1,Data!$D:$D,CK$2)+COUNTIFS(Data!$J:$J,$A48,Data!$C:$C,CK$1,Data!$D:$D,CK$2)</f>
        <v>0</v>
      </c>
      <c r="CL48" s="5">
        <f>COUNTIFS(Data!$I:$I,$A48,Data!$C:$C,CL$1,Data!$D:$D,CL$2)+COUNTIFS(Data!$J:$J,$A48,Data!$C:$C,CL$1,Data!$D:$D,CL$2)</f>
        <v>0</v>
      </c>
      <c r="CM48" s="5">
        <f>COUNTIFS(Data!$I:$I,$A48,Data!$C:$C,CM$1,Data!$D:$D,CM$2)+COUNTIFS(Data!$J:$J,$A48,Data!$C:$C,CM$1,Data!$D:$D,CM$2)</f>
        <v>0</v>
      </c>
      <c r="CN48" s="5">
        <f>COUNTIFS(Data!$I:$I,$A48,Data!$C:$C,CN$1,Data!$D:$D,CN$2)+COUNTIFS(Data!$J:$J,$A48,Data!$C:$C,CN$1,Data!$D:$D,CN$2)</f>
        <v>0</v>
      </c>
      <c r="CO48" s="5">
        <f>COUNTIFS(Data!$I:$I,$A48,Data!$C:$C,CO$1,Data!$D:$D,CO$2)+COUNTIFS(Data!$J:$J,$A48,Data!$C:$C,CO$1,Data!$D:$D,CO$2)</f>
        <v>0</v>
      </c>
      <c r="CP48" s="5">
        <f>COUNTIFS(Data!$I:$I,$A48,Data!$C:$C,CP$1,Data!$D:$D,CP$2)+COUNTIFS(Data!$J:$J,$A48,Data!$C:$C,CP$1,Data!$D:$D,CP$2)</f>
        <v>0</v>
      </c>
      <c r="CQ48" s="5">
        <f>COUNTIFS(Data!$I:$I,$A48,Data!$C:$C,CQ$1,Data!$D:$D,CQ$2)+COUNTIFS(Data!$J:$J,$A48,Data!$C:$C,CQ$1,Data!$D:$D,CQ$2)</f>
        <v>0</v>
      </c>
      <c r="CR48" s="5">
        <f>COUNTIFS(Data!$I:$I,$A48,Data!$C:$C,CR$1,Data!$D:$D,CR$2)+COUNTIFS(Data!$J:$J,$A48,Data!$C:$C,CR$1,Data!$D:$D,CR$2)</f>
        <v>0</v>
      </c>
      <c r="CS48" s="5">
        <f>COUNTIFS(Data!$I:$I,$A48,Data!$C:$C,CS$1,Data!$D:$D,CS$2)+COUNTIFS(Data!$J:$J,$A48,Data!$C:$C,CS$1,Data!$D:$D,CS$2)</f>
        <v>2</v>
      </c>
      <c r="CT48" s="5">
        <f>COUNTIFS(Data!$I:$I,$A48,Data!$C:$C,CT$1,Data!$D:$D,CT$2)+COUNTIFS(Data!$J:$J,$A48,Data!$C:$C,CT$1,Data!$D:$D,CT$2)</f>
        <v>0</v>
      </c>
      <c r="CU48" s="5">
        <f>COUNTIFS(Data!$I:$I,$A48,Data!$C:$C,CU$1,Data!$D:$D,CU$2)+COUNTIFS(Data!$J:$J,$A48,Data!$C:$C,CU$1,Data!$D:$D,CU$2)</f>
        <v>1</v>
      </c>
      <c r="CV48" s="5">
        <f>COUNTIFS(Data!$I:$I,$A48,Data!$C:$C,CV$1,Data!$D:$D,CV$2)+COUNTIFS(Data!$J:$J,$A48,Data!$C:$C,CV$1,Data!$D:$D,CV$2)</f>
        <v>0</v>
      </c>
      <c r="CW48" s="5">
        <f t="shared" ref="CW48:CX48" si="47">SUMIF($B$2:$CV$2,CW$2, $B48:$CV48)</f>
        <v>10</v>
      </c>
      <c r="CX48" s="5">
        <f t="shared" si="47"/>
        <v>9</v>
      </c>
      <c r="CY48" s="5">
        <f t="shared" si="3"/>
        <v>20</v>
      </c>
    </row>
    <row r="49">
      <c r="A49" s="5" t="str">
        <f>Countries!A47</f>
        <v>JAM</v>
      </c>
      <c r="B49" s="5">
        <f>COUNTIFS(Data!$I:$I,$A49,Data!$C:$C,B$1,Data!$D:$D,B$2)+COUNTIFS(Data!$J:$J,$A49,Data!$C:$C,B$1,Data!$D:$D,B$2)</f>
        <v>0</v>
      </c>
      <c r="C49" s="5">
        <f>COUNTIFS(Data!$I:$I,$A49,Data!$C:$C,C$1,Data!$D:$D,C$2)+COUNTIFS(Data!$J:$J,$A49,Data!$C:$C,C$1,Data!$D:$D,C$2)</f>
        <v>0</v>
      </c>
      <c r="D49" s="5">
        <f>COUNTIFS(Data!$I:$I,$A49,Data!$C:$C,D$1,Data!$D:$D,D$2)+COUNTIFS(Data!$J:$J,$A49,Data!$C:$C,D$1,Data!$D:$D,D$2)</f>
        <v>0</v>
      </c>
      <c r="E49" s="5">
        <f>COUNTIFS(Data!$I:$I,$A49,Data!$C:$C,E$1,Data!$D:$D,E$2)+COUNTIFS(Data!$J:$J,$A49,Data!$C:$C,E$1,Data!$D:$D,E$2)</f>
        <v>0</v>
      </c>
      <c r="F49" s="5">
        <f>COUNTIFS(Data!$I:$I,$A49,Data!$C:$C,F$1,Data!$D:$D,F$2)+COUNTIFS(Data!$J:$J,$A49,Data!$C:$C,F$1,Data!$D:$D,F$2)</f>
        <v>0</v>
      </c>
      <c r="G49" s="5">
        <f>COUNTIFS(Data!$I:$I,$A49,Data!$C:$C,G$1,Data!$D:$D,G$2)+COUNTIFS(Data!$J:$J,$A49,Data!$C:$C,G$1,Data!$D:$D,G$2)</f>
        <v>0</v>
      </c>
      <c r="H49" s="5">
        <f>COUNTIFS(Data!$I:$I,$A49,Data!$C:$C,H$1,Data!$D:$D,H$2)+COUNTIFS(Data!$J:$J,$A49,Data!$C:$C,H$1,Data!$D:$D,H$2)</f>
        <v>0</v>
      </c>
      <c r="I49" s="5">
        <f>COUNTIFS(Data!$I:$I,$A49,Data!$C:$C,I$1,Data!$D:$D,I$2)+COUNTIFS(Data!$J:$J,$A49,Data!$C:$C,I$1,Data!$D:$D,I$2)</f>
        <v>0</v>
      </c>
      <c r="J49" s="5">
        <f>COUNTIFS(Data!$I:$I,$A49,Data!$C:$C,J$1,Data!$D:$D,J$2)+COUNTIFS(Data!$J:$J,$A49,Data!$C:$C,J$1,Data!$D:$D,J$2)</f>
        <v>1</v>
      </c>
      <c r="K49" s="5">
        <f>COUNTIFS(Data!$I:$I,$A49,Data!$C:$C,K$1,Data!$D:$D,K$2)+COUNTIFS(Data!$J:$J,$A49,Data!$C:$C,K$1,Data!$D:$D,K$2)</f>
        <v>0</v>
      </c>
      <c r="L49" s="5">
        <f>COUNTIFS(Data!$I:$I,$A49,Data!$C:$C,L$1,Data!$D:$D,L$2)+COUNTIFS(Data!$J:$J,$A49,Data!$C:$C,L$1,Data!$D:$D,L$2)</f>
        <v>3</v>
      </c>
      <c r="M49" s="5">
        <f>COUNTIFS(Data!$I:$I,$A49,Data!$C:$C,M$1,Data!$D:$D,M$2)+COUNTIFS(Data!$J:$J,$A49,Data!$C:$C,M$1,Data!$D:$D,M$2)</f>
        <v>0</v>
      </c>
      <c r="N49" s="5">
        <f>COUNTIFS(Data!$I:$I,$A49,Data!$C:$C,N$1,Data!$D:$D,N$2)+COUNTIFS(Data!$J:$J,$A49,Data!$C:$C,N$1,Data!$D:$D,N$2)</f>
        <v>0</v>
      </c>
      <c r="O49" s="5">
        <f>COUNTIFS(Data!$I:$I,$A49,Data!$C:$C,O$1,Data!$D:$D,O$2)+COUNTIFS(Data!$J:$J,$A49,Data!$C:$C,O$1,Data!$D:$D,O$2)</f>
        <v>0</v>
      </c>
      <c r="P49" s="5">
        <f>COUNTIFS(Data!$I:$I,$A49,Data!$C:$C,P$1,Data!$D:$D,P$2)+COUNTIFS(Data!$J:$J,$A49,Data!$C:$C,P$1,Data!$D:$D,P$2)</f>
        <v>0</v>
      </c>
      <c r="Q49" s="5">
        <f>COUNTIFS(Data!$I:$I,$A49,Data!$C:$C,Q$1,Data!$D:$D,Q$2)+COUNTIFS(Data!$J:$J,$A49,Data!$C:$C,Q$1,Data!$D:$D,Q$2)</f>
        <v>0</v>
      </c>
      <c r="R49" s="5">
        <f>COUNTIFS(Data!$I:$I,$A49,Data!$C:$C,R$1,Data!$D:$D,R$2)+COUNTIFS(Data!$J:$J,$A49,Data!$C:$C,R$1,Data!$D:$D,R$2)</f>
        <v>0</v>
      </c>
      <c r="S49" s="5">
        <f>COUNTIFS(Data!$I:$I,$A49,Data!$C:$C,S$1,Data!$D:$D,S$2)+COUNTIFS(Data!$J:$J,$A49,Data!$C:$C,S$1,Data!$D:$D,S$2)</f>
        <v>0</v>
      </c>
      <c r="T49" s="5">
        <f>COUNTIFS(Data!$I:$I,$A49,Data!$C:$C,T$1,Data!$D:$D,T$2)+COUNTIFS(Data!$J:$J,$A49,Data!$C:$C,T$1,Data!$D:$D,T$2)</f>
        <v>0</v>
      </c>
      <c r="U49" s="5">
        <f>COUNTIFS(Data!$I:$I,$A49,Data!$C:$C,U$1,Data!$D:$D,U$2)+COUNTIFS(Data!$J:$J,$A49,Data!$C:$C,U$1,Data!$D:$D,U$2)</f>
        <v>0</v>
      </c>
      <c r="V49" s="5">
        <f>COUNTIFS(Data!$I:$I,$A49,Data!$C:$C,V$1,Data!$D:$D,V$2)+COUNTIFS(Data!$J:$J,$A49,Data!$C:$C,V$1,Data!$D:$D,V$2)</f>
        <v>0</v>
      </c>
      <c r="W49" s="5">
        <f>COUNTIFS(Data!$I:$I,$A49,Data!$C:$C,W$1,Data!$D:$D,W$2)+COUNTIFS(Data!$J:$J,$A49,Data!$C:$C,W$1,Data!$D:$D,W$2)</f>
        <v>0</v>
      </c>
      <c r="X49" s="5">
        <f>COUNTIFS(Data!$I:$I,$A49,Data!$C:$C,X$1,Data!$D:$D,X$2)+COUNTIFS(Data!$J:$J,$A49,Data!$C:$C,X$1,Data!$D:$D,X$2)</f>
        <v>0</v>
      </c>
      <c r="Y49" s="5">
        <f>COUNTIFS(Data!$I:$I,$A49,Data!$C:$C,Y$1,Data!$D:$D,Y$2)+COUNTIFS(Data!$J:$J,$A49,Data!$C:$C,Y$1,Data!$D:$D,Y$2)</f>
        <v>0</v>
      </c>
      <c r="Z49" s="5">
        <f>COUNTIFS(Data!$I:$I,$A49,Data!$C:$C,Z$1,Data!$D:$D,Z$2)+COUNTIFS(Data!$J:$J,$A49,Data!$C:$C,Z$1,Data!$D:$D,Z$2)</f>
        <v>0</v>
      </c>
      <c r="AA49" s="5">
        <f>COUNTIFS(Data!$I:$I,$A49,Data!$C:$C,AA$1,Data!$D:$D,AA$2)+COUNTIFS(Data!$J:$J,$A49,Data!$C:$C,AA$1,Data!$D:$D,AA$2)</f>
        <v>0</v>
      </c>
      <c r="AB49" s="5">
        <f>COUNTIFS(Data!$I:$I,$A49,Data!$C:$C,AB$1,Data!$D:$D,AB$2)+COUNTIFS(Data!$J:$J,$A49,Data!$C:$C,AB$1,Data!$D:$D,AB$2)</f>
        <v>0</v>
      </c>
      <c r="AC49" s="5">
        <f>COUNTIFS(Data!$I:$I,$A49,Data!$C:$C,AC$1,Data!$D:$D,AC$2)+COUNTIFS(Data!$J:$J,$A49,Data!$C:$C,AC$1,Data!$D:$D,AC$2)</f>
        <v>0</v>
      </c>
      <c r="AD49" s="5">
        <f>COUNTIFS(Data!$I:$I,$A49,Data!$C:$C,AD$1,Data!$D:$D,AD$2)+COUNTIFS(Data!$J:$J,$A49,Data!$C:$C,AD$1,Data!$D:$D,AD$2)</f>
        <v>0</v>
      </c>
      <c r="AE49" s="5">
        <f>COUNTIFS(Data!$I:$I,$A49,Data!$C:$C,AE$1,Data!$D:$D,AE$2)+COUNTIFS(Data!$J:$J,$A49,Data!$C:$C,AE$1,Data!$D:$D,AE$2)</f>
        <v>0</v>
      </c>
      <c r="AF49" s="5">
        <f>COUNTIFS(Data!$I:$I,$A49,Data!$C:$C,AF$1,Data!$D:$D,AF$2)+COUNTIFS(Data!$J:$J,$A49,Data!$C:$C,AF$1,Data!$D:$D,AF$2)</f>
        <v>0</v>
      </c>
      <c r="AG49" s="5">
        <f>COUNTIFS(Data!$I:$I,$A49,Data!$C:$C,AG$1,Data!$D:$D,AG$2)+COUNTIFS(Data!$J:$J,$A49,Data!$C:$C,AG$1,Data!$D:$D,AG$2)</f>
        <v>0</v>
      </c>
      <c r="AH49" s="5">
        <f>COUNTIFS(Data!$I:$I,$A49,Data!$C:$C,AH$1,Data!$D:$D,AH$2)+COUNTIFS(Data!$J:$J,$A49,Data!$C:$C,AH$1,Data!$D:$D,AH$2)</f>
        <v>0</v>
      </c>
      <c r="AI49" s="5">
        <f>COUNTIFS(Data!$I:$I,$A49,Data!$C:$C,AI$1,Data!$D:$D,AI$2)+COUNTIFS(Data!$J:$J,$A49,Data!$C:$C,AI$1,Data!$D:$D,AI$2)</f>
        <v>0</v>
      </c>
      <c r="AJ49" s="5">
        <f>COUNTIFS(Data!$I:$I,$A49,Data!$C:$C,AJ$1,Data!$D:$D,AJ$2)+COUNTIFS(Data!$J:$J,$A49,Data!$C:$C,AJ$1,Data!$D:$D,AJ$2)</f>
        <v>0</v>
      </c>
      <c r="AK49" s="5">
        <f>COUNTIFS(Data!$I:$I,$A49,Data!$C:$C,AK$1,Data!$D:$D,AK$2)+COUNTIFS(Data!$J:$J,$A49,Data!$C:$C,AK$1,Data!$D:$D,AK$2)</f>
        <v>0</v>
      </c>
      <c r="AL49" s="5">
        <f>COUNTIFS(Data!$I:$I,$A49,Data!$C:$C,AL$1,Data!$D:$D,AL$2)+COUNTIFS(Data!$J:$J,$A49,Data!$C:$C,AL$1,Data!$D:$D,AL$2)</f>
        <v>0</v>
      </c>
      <c r="AM49" s="5">
        <f>COUNTIFS(Data!$I:$I,$A49,Data!$C:$C,AM$1,Data!$D:$D,AM$2)+COUNTIFS(Data!$J:$J,$A49,Data!$C:$C,AM$1,Data!$D:$D,AM$2)</f>
        <v>0</v>
      </c>
      <c r="AN49" s="5">
        <f>COUNTIFS(Data!$I:$I,$A49,Data!$C:$C,AN$1,Data!$D:$D,AN$2)+COUNTIFS(Data!$J:$J,$A49,Data!$C:$C,AN$1,Data!$D:$D,AN$2)</f>
        <v>0</v>
      </c>
      <c r="AO49" s="5">
        <f>COUNTIFS(Data!$I:$I,$A49,Data!$C:$C,AO$1,Data!$D:$D,AO$2)+COUNTIFS(Data!$J:$J,$A49,Data!$C:$C,AO$1,Data!$D:$D,AO$2)</f>
        <v>0</v>
      </c>
      <c r="AP49" s="5">
        <f>COUNTIFS(Data!$I:$I,$A49,Data!$C:$C,AP$1,Data!$D:$D,AP$2)+COUNTIFS(Data!$J:$J,$A49,Data!$C:$C,AP$1,Data!$D:$D,AP$2)</f>
        <v>0</v>
      </c>
      <c r="AQ49" s="5">
        <f>COUNTIFS(Data!$I:$I,$A49,Data!$C:$C,AQ$1,Data!$D:$D,AQ$2)+COUNTIFS(Data!$J:$J,$A49,Data!$C:$C,AQ$1,Data!$D:$D,AQ$2)</f>
        <v>0</v>
      </c>
      <c r="AR49" s="5">
        <f>COUNTIFS(Data!$I:$I,$A49,Data!$C:$C,AR$1,Data!$D:$D,AR$2)+COUNTIFS(Data!$J:$J,$A49,Data!$C:$C,AR$1,Data!$D:$D,AR$2)</f>
        <v>0</v>
      </c>
      <c r="AS49" s="5">
        <f>COUNTIFS(Data!$I:$I,$A49,Data!$C:$C,AS$1,Data!$D:$D,AS$2)+COUNTIFS(Data!$J:$J,$A49,Data!$C:$C,AS$1,Data!$D:$D,AS$2)</f>
        <v>0</v>
      </c>
      <c r="AT49" s="5">
        <f>COUNTIFS(Data!$I:$I,$A49,Data!$C:$C,AT$1,Data!$D:$D,AT$2)+COUNTIFS(Data!$J:$J,$A49,Data!$C:$C,AT$1,Data!$D:$D,AT$2)</f>
        <v>0</v>
      </c>
      <c r="AU49" s="5">
        <f>COUNTIFS(Data!$I:$I,$A49,Data!$C:$C,AU$1,Data!$D:$D,AU$2)+COUNTIFS(Data!$J:$J,$A49,Data!$C:$C,AU$1,Data!$D:$D,AU$2)</f>
        <v>0</v>
      </c>
      <c r="AV49" s="5">
        <f>COUNTIFS(Data!$I:$I,$A49,Data!$C:$C,AV$1,Data!$D:$D,AV$2)+COUNTIFS(Data!$J:$J,$A49,Data!$C:$C,AV$1,Data!$D:$D,AV$2)</f>
        <v>0</v>
      </c>
      <c r="AW49" s="5">
        <f>COUNTIFS(Data!$I:$I,$A49,Data!$C:$C,AW$1,Data!$D:$D,AW$2)+COUNTIFS(Data!$J:$J,$A49,Data!$C:$C,AW$1,Data!$D:$D,AW$2)</f>
        <v>0</v>
      </c>
      <c r="AX49" s="5">
        <f>COUNTIFS(Data!$I:$I,$A49,Data!$C:$C,AX$1,Data!$D:$D,AX$2)+COUNTIFS(Data!$J:$J,$A49,Data!$C:$C,AX$1,Data!$D:$D,AX$2)</f>
        <v>0</v>
      </c>
      <c r="AY49" s="5">
        <f>COUNTIFS(Data!$I:$I,$A49,Data!$C:$C,AY$1,Data!$D:$D,AY$2)+COUNTIFS(Data!$J:$J,$A49,Data!$C:$C,AY$1,Data!$D:$D,AY$2)</f>
        <v>0</v>
      </c>
      <c r="AZ49" s="5">
        <f>COUNTIFS(Data!$I:$I,$A49,Data!$C:$C,AZ$1,Data!$D:$D,AZ$2)+COUNTIFS(Data!$J:$J,$A49,Data!$C:$C,AZ$1,Data!$D:$D,AZ$2)</f>
        <v>0</v>
      </c>
      <c r="BA49" s="5">
        <f>COUNTIFS(Data!$I:$I,$A49,Data!$C:$C,BA$1,Data!$D:$D,BA$2)+COUNTIFS(Data!$J:$J,$A49,Data!$C:$C,BA$1,Data!$D:$D,BA$2)</f>
        <v>0</v>
      </c>
      <c r="BB49" s="5">
        <f>COUNTIFS(Data!$I:$I,$A49,Data!$C:$C,BB$1,Data!$D:$D,BB$2)+COUNTIFS(Data!$J:$J,$A49,Data!$C:$C,BB$1,Data!$D:$D,BB$2)</f>
        <v>0</v>
      </c>
      <c r="BC49" s="5">
        <f>COUNTIFS(Data!$I:$I,$A49,Data!$C:$C,BC$1,Data!$D:$D,BC$2)+COUNTIFS(Data!$J:$J,$A49,Data!$C:$C,BC$1,Data!$D:$D,BC$2)</f>
        <v>0</v>
      </c>
      <c r="BD49" s="5">
        <f>COUNTIFS(Data!$I:$I,$A49,Data!$C:$C,BD$1,Data!$D:$D,BD$2)+COUNTIFS(Data!$J:$J,$A49,Data!$C:$C,BD$1,Data!$D:$D,BD$2)</f>
        <v>0</v>
      </c>
      <c r="BE49" s="5">
        <f>COUNTIFS(Data!$I:$I,$A49,Data!$C:$C,BE$1,Data!$D:$D,BE$2)+COUNTIFS(Data!$J:$J,$A49,Data!$C:$C,BE$1,Data!$D:$D,BE$2)</f>
        <v>0</v>
      </c>
      <c r="BF49" s="5">
        <f>COUNTIFS(Data!$I:$I,$A49,Data!$C:$C,BF$1,Data!$D:$D,BF$2)+COUNTIFS(Data!$J:$J,$A49,Data!$C:$C,BF$1,Data!$D:$D,BF$2)</f>
        <v>0</v>
      </c>
      <c r="BG49" s="5">
        <f>COUNTIFS(Data!$I:$I,$A49,Data!$C:$C,BG$1,Data!$D:$D,BG$2)+COUNTIFS(Data!$J:$J,$A49,Data!$C:$C,BG$1,Data!$D:$D,BG$2)</f>
        <v>0</v>
      </c>
      <c r="BH49" s="5">
        <f>COUNTIFS(Data!$I:$I,$A49,Data!$C:$C,BH$1,Data!$D:$D,BH$2)+COUNTIFS(Data!$J:$J,$A49,Data!$C:$C,BH$1,Data!$D:$D,BH$2)</f>
        <v>0</v>
      </c>
      <c r="BI49" s="5">
        <f>COUNTIFS(Data!$I:$I,$A49,Data!$C:$C,BI$1,Data!$D:$D,BI$2)+COUNTIFS(Data!$J:$J,$A49,Data!$C:$C,BI$1,Data!$D:$D,BI$2)</f>
        <v>0</v>
      </c>
      <c r="BJ49" s="5">
        <f>COUNTIFS(Data!$I:$I,$A49,Data!$C:$C,BJ$1,Data!$D:$D,BJ$2)+COUNTIFS(Data!$J:$J,$A49,Data!$C:$C,BJ$1,Data!$D:$D,BJ$2)</f>
        <v>0</v>
      </c>
      <c r="BK49" s="5">
        <f>COUNTIFS(Data!$I:$I,$A49,Data!$C:$C,BK$1,Data!$D:$D,BK$2)+COUNTIFS(Data!$J:$J,$A49,Data!$C:$C,BK$1,Data!$D:$D,BK$2)</f>
        <v>0</v>
      </c>
      <c r="BL49" s="5">
        <f>COUNTIFS(Data!$I:$I,$A49,Data!$C:$C,BL$1,Data!$D:$D,BL$2)+COUNTIFS(Data!$J:$J,$A49,Data!$C:$C,BL$1,Data!$D:$D,BL$2)</f>
        <v>0</v>
      </c>
      <c r="BM49" s="5">
        <f>COUNTIFS(Data!$I:$I,$A49,Data!$C:$C,BM$1,Data!$D:$D,BM$2)+COUNTIFS(Data!$J:$J,$A49,Data!$C:$C,BM$1,Data!$D:$D,BM$2)</f>
        <v>0</v>
      </c>
      <c r="BN49" s="5">
        <f>COUNTIFS(Data!$I:$I,$A49,Data!$C:$C,BN$1,Data!$D:$D,BN$2)+COUNTIFS(Data!$J:$J,$A49,Data!$C:$C,BN$1,Data!$D:$D,BN$2)</f>
        <v>0</v>
      </c>
      <c r="BO49" s="5">
        <f>COUNTIFS(Data!$I:$I,$A49,Data!$C:$C,BO$1,Data!$D:$D,BO$2)+COUNTIFS(Data!$J:$J,$A49,Data!$C:$C,BO$1,Data!$D:$D,BO$2)</f>
        <v>0</v>
      </c>
      <c r="BP49" s="5">
        <f>COUNTIFS(Data!$I:$I,$A49,Data!$C:$C,BP$1,Data!$D:$D,BP$2)+COUNTIFS(Data!$J:$J,$A49,Data!$C:$C,BP$1,Data!$D:$D,BP$2)</f>
        <v>0</v>
      </c>
      <c r="BQ49" s="5">
        <f>COUNTIFS(Data!$I:$I,$A49,Data!$C:$C,BQ$1,Data!$D:$D,BQ$2)+COUNTIFS(Data!$J:$J,$A49,Data!$C:$C,BQ$1,Data!$D:$D,BQ$2)</f>
        <v>0</v>
      </c>
      <c r="BR49" s="5">
        <f>COUNTIFS(Data!$I:$I,$A49,Data!$C:$C,BR$1,Data!$D:$D,BR$2)+COUNTIFS(Data!$J:$J,$A49,Data!$C:$C,BR$1,Data!$D:$D,BR$2)</f>
        <v>0</v>
      </c>
      <c r="BS49" s="5">
        <f>COUNTIFS(Data!$I:$I,$A49,Data!$C:$C,BS$1,Data!$D:$D,BS$2)+COUNTIFS(Data!$J:$J,$A49,Data!$C:$C,BS$1,Data!$D:$D,BS$2)</f>
        <v>0</v>
      </c>
      <c r="BT49" s="5">
        <f>COUNTIFS(Data!$I:$I,$A49,Data!$C:$C,BT$1,Data!$D:$D,BT$2)+COUNTIFS(Data!$J:$J,$A49,Data!$C:$C,BT$1,Data!$D:$D,BT$2)</f>
        <v>0</v>
      </c>
      <c r="BU49" s="5">
        <f>COUNTIFS(Data!$I:$I,$A49,Data!$C:$C,BU$1,Data!$D:$D,BU$2)+COUNTIFS(Data!$J:$J,$A49,Data!$C:$C,BU$1,Data!$D:$D,BU$2)</f>
        <v>0</v>
      </c>
      <c r="BV49" s="5">
        <f>COUNTIFS(Data!$I:$I,$A49,Data!$C:$C,BV$1,Data!$D:$D,BV$2)+COUNTIFS(Data!$J:$J,$A49,Data!$C:$C,BV$1,Data!$D:$D,BV$2)</f>
        <v>0</v>
      </c>
      <c r="BW49" s="5">
        <f>COUNTIFS(Data!$I:$I,$A49,Data!$C:$C,BW$1,Data!$D:$D,BW$2)+COUNTIFS(Data!$J:$J,$A49,Data!$C:$C,BW$1,Data!$D:$D,BW$2)</f>
        <v>0</v>
      </c>
      <c r="BX49" s="5">
        <f>COUNTIFS(Data!$I:$I,$A49,Data!$C:$C,BX$1,Data!$D:$D,BX$2)+COUNTIFS(Data!$J:$J,$A49,Data!$C:$C,BX$1,Data!$D:$D,BX$2)</f>
        <v>0</v>
      </c>
      <c r="BY49" s="5">
        <f>COUNTIFS(Data!$I:$I,$A49,Data!$C:$C,BY$1,Data!$D:$D,BY$2)+COUNTIFS(Data!$J:$J,$A49,Data!$C:$C,BY$1,Data!$D:$D,BY$2)</f>
        <v>0</v>
      </c>
      <c r="BZ49" s="5">
        <f>COUNTIFS(Data!$I:$I,$A49,Data!$C:$C,BZ$1,Data!$D:$D,BZ$2)+COUNTIFS(Data!$J:$J,$A49,Data!$C:$C,BZ$1,Data!$D:$D,BZ$2)</f>
        <v>0</v>
      </c>
      <c r="CA49" s="5">
        <f>COUNTIFS(Data!$I:$I,$A49,Data!$C:$C,CA$1,Data!$D:$D,CA$2)+COUNTIFS(Data!$J:$J,$A49,Data!$C:$C,CA$1,Data!$D:$D,CA$2)</f>
        <v>0</v>
      </c>
      <c r="CB49" s="5">
        <f>COUNTIFS(Data!$I:$I,$A49,Data!$C:$C,CB$1,Data!$D:$D,CB$2)+COUNTIFS(Data!$J:$J,$A49,Data!$C:$C,CB$1,Data!$D:$D,CB$2)</f>
        <v>0</v>
      </c>
      <c r="CC49" s="5">
        <f>COUNTIFS(Data!$I:$I,$A49,Data!$C:$C,CC$1,Data!$D:$D,CC$2)+COUNTIFS(Data!$J:$J,$A49,Data!$C:$C,CC$1,Data!$D:$D,CC$2)</f>
        <v>0</v>
      </c>
      <c r="CD49" s="5">
        <f>COUNTIFS(Data!$I:$I,$A49,Data!$C:$C,CD$1,Data!$D:$D,CD$2)+COUNTIFS(Data!$J:$J,$A49,Data!$C:$C,CD$1,Data!$D:$D,CD$2)</f>
        <v>0</v>
      </c>
      <c r="CE49" s="5">
        <f>COUNTIFS(Data!$I:$I,$A49,Data!$C:$C,CE$1,Data!$D:$D,CE$2)+COUNTIFS(Data!$J:$J,$A49,Data!$C:$C,CE$1,Data!$D:$D,CE$2)</f>
        <v>0</v>
      </c>
      <c r="CF49" s="5">
        <f>COUNTIFS(Data!$I:$I,$A49,Data!$C:$C,CF$1,Data!$D:$D,CF$2)+COUNTIFS(Data!$J:$J,$A49,Data!$C:$C,CF$1,Data!$D:$D,CF$2)</f>
        <v>0</v>
      </c>
      <c r="CG49" s="5">
        <f>COUNTIFS(Data!$I:$I,$A49,Data!$C:$C,CG$1,Data!$D:$D,CG$2)+COUNTIFS(Data!$J:$J,$A49,Data!$C:$C,CG$1,Data!$D:$D,CG$2)</f>
        <v>0</v>
      </c>
      <c r="CH49" s="5">
        <f>COUNTIFS(Data!$I:$I,$A49,Data!$C:$C,CH$1,Data!$D:$D,CH$2)+COUNTIFS(Data!$J:$J,$A49,Data!$C:$C,CH$1,Data!$D:$D,CH$2)</f>
        <v>0</v>
      </c>
      <c r="CI49" s="5">
        <f>COUNTIFS(Data!$I:$I,$A49,Data!$C:$C,CI$1,Data!$D:$D,CI$2)+COUNTIFS(Data!$J:$J,$A49,Data!$C:$C,CI$1,Data!$D:$D,CI$2)</f>
        <v>0</v>
      </c>
      <c r="CJ49" s="5">
        <f>COUNTIFS(Data!$I:$I,$A49,Data!$C:$C,CJ$1,Data!$D:$D,CJ$2)+COUNTIFS(Data!$J:$J,$A49,Data!$C:$C,CJ$1,Data!$D:$D,CJ$2)</f>
        <v>0</v>
      </c>
      <c r="CK49" s="5">
        <f>COUNTIFS(Data!$I:$I,$A49,Data!$C:$C,CK$1,Data!$D:$D,CK$2)+COUNTIFS(Data!$J:$J,$A49,Data!$C:$C,CK$1,Data!$D:$D,CK$2)</f>
        <v>0</v>
      </c>
      <c r="CL49" s="5">
        <f>COUNTIFS(Data!$I:$I,$A49,Data!$C:$C,CL$1,Data!$D:$D,CL$2)+COUNTIFS(Data!$J:$J,$A49,Data!$C:$C,CL$1,Data!$D:$D,CL$2)</f>
        <v>0</v>
      </c>
      <c r="CM49" s="5">
        <f>COUNTIFS(Data!$I:$I,$A49,Data!$C:$C,CM$1,Data!$D:$D,CM$2)+COUNTIFS(Data!$J:$J,$A49,Data!$C:$C,CM$1,Data!$D:$D,CM$2)</f>
        <v>0</v>
      </c>
      <c r="CN49" s="5">
        <f>COUNTIFS(Data!$I:$I,$A49,Data!$C:$C,CN$1,Data!$D:$D,CN$2)+COUNTIFS(Data!$J:$J,$A49,Data!$C:$C,CN$1,Data!$D:$D,CN$2)</f>
        <v>0</v>
      </c>
      <c r="CO49" s="5">
        <f>COUNTIFS(Data!$I:$I,$A49,Data!$C:$C,CO$1,Data!$D:$D,CO$2)+COUNTIFS(Data!$J:$J,$A49,Data!$C:$C,CO$1,Data!$D:$D,CO$2)</f>
        <v>0</v>
      </c>
      <c r="CP49" s="5">
        <f>COUNTIFS(Data!$I:$I,$A49,Data!$C:$C,CP$1,Data!$D:$D,CP$2)+COUNTIFS(Data!$J:$J,$A49,Data!$C:$C,CP$1,Data!$D:$D,CP$2)</f>
        <v>0</v>
      </c>
      <c r="CQ49" s="5">
        <f>COUNTIFS(Data!$I:$I,$A49,Data!$C:$C,CQ$1,Data!$D:$D,CQ$2)+COUNTIFS(Data!$J:$J,$A49,Data!$C:$C,CQ$1,Data!$D:$D,CQ$2)</f>
        <v>0</v>
      </c>
      <c r="CR49" s="5">
        <f>COUNTIFS(Data!$I:$I,$A49,Data!$C:$C,CR$1,Data!$D:$D,CR$2)+COUNTIFS(Data!$J:$J,$A49,Data!$C:$C,CR$1,Data!$D:$D,CR$2)</f>
        <v>0</v>
      </c>
      <c r="CS49" s="5">
        <f>COUNTIFS(Data!$I:$I,$A49,Data!$C:$C,CS$1,Data!$D:$D,CS$2)+COUNTIFS(Data!$J:$J,$A49,Data!$C:$C,CS$1,Data!$D:$D,CS$2)</f>
        <v>0</v>
      </c>
      <c r="CT49" s="5">
        <f>COUNTIFS(Data!$I:$I,$A49,Data!$C:$C,CT$1,Data!$D:$D,CT$2)+COUNTIFS(Data!$J:$J,$A49,Data!$C:$C,CT$1,Data!$D:$D,CT$2)</f>
        <v>0</v>
      </c>
      <c r="CU49" s="5">
        <f>COUNTIFS(Data!$I:$I,$A49,Data!$C:$C,CU$1,Data!$D:$D,CU$2)+COUNTIFS(Data!$J:$J,$A49,Data!$C:$C,CU$1,Data!$D:$D,CU$2)</f>
        <v>0</v>
      </c>
      <c r="CV49" s="5">
        <f>COUNTIFS(Data!$I:$I,$A49,Data!$C:$C,CV$1,Data!$D:$D,CV$2)+COUNTIFS(Data!$J:$J,$A49,Data!$C:$C,CV$1,Data!$D:$D,CV$2)</f>
        <v>0</v>
      </c>
      <c r="CW49" s="5">
        <f t="shared" ref="CW49:CX49" si="48">SUMIF($B$2:$CV$2,CW$2, $B49:$CV49)</f>
        <v>1</v>
      </c>
      <c r="CX49" s="5">
        <f t="shared" si="48"/>
        <v>3</v>
      </c>
      <c r="CY49" s="5">
        <f t="shared" si="3"/>
        <v>4</v>
      </c>
    </row>
    <row r="50">
      <c r="A50" s="5" t="str">
        <f>Countries!A48</f>
        <v>JOR</v>
      </c>
      <c r="B50" s="5">
        <f>COUNTIFS(Data!$I:$I,$A50,Data!$C:$C,B$1,Data!$D:$D,B$2)+COUNTIFS(Data!$J:$J,$A50,Data!$C:$C,B$1,Data!$D:$D,B$2)</f>
        <v>0</v>
      </c>
      <c r="C50" s="5">
        <f>COUNTIFS(Data!$I:$I,$A50,Data!$C:$C,C$1,Data!$D:$D,C$2)+COUNTIFS(Data!$J:$J,$A50,Data!$C:$C,C$1,Data!$D:$D,C$2)</f>
        <v>0</v>
      </c>
      <c r="D50" s="5">
        <f>COUNTIFS(Data!$I:$I,$A50,Data!$C:$C,D$1,Data!$D:$D,D$2)+COUNTIFS(Data!$J:$J,$A50,Data!$C:$C,D$1,Data!$D:$D,D$2)</f>
        <v>0</v>
      </c>
      <c r="E50" s="5">
        <f>COUNTIFS(Data!$I:$I,$A50,Data!$C:$C,E$1,Data!$D:$D,E$2)+COUNTIFS(Data!$J:$J,$A50,Data!$C:$C,E$1,Data!$D:$D,E$2)</f>
        <v>0</v>
      </c>
      <c r="F50" s="5">
        <f>COUNTIFS(Data!$I:$I,$A50,Data!$C:$C,F$1,Data!$D:$D,F$2)+COUNTIFS(Data!$J:$J,$A50,Data!$C:$C,F$1,Data!$D:$D,F$2)</f>
        <v>0</v>
      </c>
      <c r="G50" s="5">
        <f>COUNTIFS(Data!$I:$I,$A50,Data!$C:$C,G$1,Data!$D:$D,G$2)+COUNTIFS(Data!$J:$J,$A50,Data!$C:$C,G$1,Data!$D:$D,G$2)</f>
        <v>0</v>
      </c>
      <c r="H50" s="5">
        <f>COUNTIFS(Data!$I:$I,$A50,Data!$C:$C,H$1,Data!$D:$D,H$2)+COUNTIFS(Data!$J:$J,$A50,Data!$C:$C,H$1,Data!$D:$D,H$2)</f>
        <v>0</v>
      </c>
      <c r="I50" s="5">
        <f>COUNTIFS(Data!$I:$I,$A50,Data!$C:$C,I$1,Data!$D:$D,I$2)+COUNTIFS(Data!$J:$J,$A50,Data!$C:$C,I$1,Data!$D:$D,I$2)</f>
        <v>0</v>
      </c>
      <c r="J50" s="5">
        <f>COUNTIFS(Data!$I:$I,$A50,Data!$C:$C,J$1,Data!$D:$D,J$2)+COUNTIFS(Data!$J:$J,$A50,Data!$C:$C,J$1,Data!$D:$D,J$2)</f>
        <v>0</v>
      </c>
      <c r="K50" s="5">
        <f>COUNTIFS(Data!$I:$I,$A50,Data!$C:$C,K$1,Data!$D:$D,K$2)+COUNTIFS(Data!$J:$J,$A50,Data!$C:$C,K$1,Data!$D:$D,K$2)</f>
        <v>0</v>
      </c>
      <c r="L50" s="5">
        <f>COUNTIFS(Data!$I:$I,$A50,Data!$C:$C,L$1,Data!$D:$D,L$2)+COUNTIFS(Data!$J:$J,$A50,Data!$C:$C,L$1,Data!$D:$D,L$2)</f>
        <v>0</v>
      </c>
      <c r="M50" s="5">
        <f>COUNTIFS(Data!$I:$I,$A50,Data!$C:$C,M$1,Data!$D:$D,M$2)+COUNTIFS(Data!$J:$J,$A50,Data!$C:$C,M$1,Data!$D:$D,M$2)</f>
        <v>0</v>
      </c>
      <c r="N50" s="5">
        <f>COUNTIFS(Data!$I:$I,$A50,Data!$C:$C,N$1,Data!$D:$D,N$2)+COUNTIFS(Data!$J:$J,$A50,Data!$C:$C,N$1,Data!$D:$D,N$2)</f>
        <v>0</v>
      </c>
      <c r="O50" s="5">
        <f>COUNTIFS(Data!$I:$I,$A50,Data!$C:$C,O$1,Data!$D:$D,O$2)+COUNTIFS(Data!$J:$J,$A50,Data!$C:$C,O$1,Data!$D:$D,O$2)</f>
        <v>0</v>
      </c>
      <c r="P50" s="5">
        <f>COUNTIFS(Data!$I:$I,$A50,Data!$C:$C,P$1,Data!$D:$D,P$2)+COUNTIFS(Data!$J:$J,$A50,Data!$C:$C,P$1,Data!$D:$D,P$2)</f>
        <v>0</v>
      </c>
      <c r="Q50" s="5">
        <f>COUNTIFS(Data!$I:$I,$A50,Data!$C:$C,Q$1,Data!$D:$D,Q$2)+COUNTIFS(Data!$J:$J,$A50,Data!$C:$C,Q$1,Data!$D:$D,Q$2)</f>
        <v>0</v>
      </c>
      <c r="R50" s="5">
        <f>COUNTIFS(Data!$I:$I,$A50,Data!$C:$C,R$1,Data!$D:$D,R$2)+COUNTIFS(Data!$J:$J,$A50,Data!$C:$C,R$1,Data!$D:$D,R$2)</f>
        <v>0</v>
      </c>
      <c r="S50" s="5">
        <f>COUNTIFS(Data!$I:$I,$A50,Data!$C:$C,S$1,Data!$D:$D,S$2)+COUNTIFS(Data!$J:$J,$A50,Data!$C:$C,S$1,Data!$D:$D,S$2)</f>
        <v>0</v>
      </c>
      <c r="T50" s="5">
        <f>COUNTIFS(Data!$I:$I,$A50,Data!$C:$C,T$1,Data!$D:$D,T$2)+COUNTIFS(Data!$J:$J,$A50,Data!$C:$C,T$1,Data!$D:$D,T$2)</f>
        <v>0</v>
      </c>
      <c r="U50" s="5">
        <f>COUNTIFS(Data!$I:$I,$A50,Data!$C:$C,U$1,Data!$D:$D,U$2)+COUNTIFS(Data!$J:$J,$A50,Data!$C:$C,U$1,Data!$D:$D,U$2)</f>
        <v>0</v>
      </c>
      <c r="V50" s="5">
        <f>COUNTIFS(Data!$I:$I,$A50,Data!$C:$C,V$1,Data!$D:$D,V$2)+COUNTIFS(Data!$J:$J,$A50,Data!$C:$C,V$1,Data!$D:$D,V$2)</f>
        <v>0</v>
      </c>
      <c r="W50" s="5">
        <f>COUNTIFS(Data!$I:$I,$A50,Data!$C:$C,W$1,Data!$D:$D,W$2)+COUNTIFS(Data!$J:$J,$A50,Data!$C:$C,W$1,Data!$D:$D,W$2)</f>
        <v>0</v>
      </c>
      <c r="X50" s="5">
        <f>COUNTIFS(Data!$I:$I,$A50,Data!$C:$C,X$1,Data!$D:$D,X$2)+COUNTIFS(Data!$J:$J,$A50,Data!$C:$C,X$1,Data!$D:$D,X$2)</f>
        <v>0</v>
      </c>
      <c r="Y50" s="5">
        <f>COUNTIFS(Data!$I:$I,$A50,Data!$C:$C,Y$1,Data!$D:$D,Y$2)+COUNTIFS(Data!$J:$J,$A50,Data!$C:$C,Y$1,Data!$D:$D,Y$2)</f>
        <v>0</v>
      </c>
      <c r="Z50" s="5">
        <f>COUNTIFS(Data!$I:$I,$A50,Data!$C:$C,Z$1,Data!$D:$D,Z$2)+COUNTIFS(Data!$J:$J,$A50,Data!$C:$C,Z$1,Data!$D:$D,Z$2)</f>
        <v>0</v>
      </c>
      <c r="AA50" s="5">
        <f>COUNTIFS(Data!$I:$I,$A50,Data!$C:$C,AA$1,Data!$D:$D,AA$2)+COUNTIFS(Data!$J:$J,$A50,Data!$C:$C,AA$1,Data!$D:$D,AA$2)</f>
        <v>0</v>
      </c>
      <c r="AB50" s="5">
        <f>COUNTIFS(Data!$I:$I,$A50,Data!$C:$C,AB$1,Data!$D:$D,AB$2)+COUNTIFS(Data!$J:$J,$A50,Data!$C:$C,AB$1,Data!$D:$D,AB$2)</f>
        <v>0</v>
      </c>
      <c r="AC50" s="5">
        <f>COUNTIFS(Data!$I:$I,$A50,Data!$C:$C,AC$1,Data!$D:$D,AC$2)+COUNTIFS(Data!$J:$J,$A50,Data!$C:$C,AC$1,Data!$D:$D,AC$2)</f>
        <v>0</v>
      </c>
      <c r="AD50" s="5">
        <f>COUNTIFS(Data!$I:$I,$A50,Data!$C:$C,AD$1,Data!$D:$D,AD$2)+COUNTIFS(Data!$J:$J,$A50,Data!$C:$C,AD$1,Data!$D:$D,AD$2)</f>
        <v>0</v>
      </c>
      <c r="AE50" s="5">
        <f>COUNTIFS(Data!$I:$I,$A50,Data!$C:$C,AE$1,Data!$D:$D,AE$2)+COUNTIFS(Data!$J:$J,$A50,Data!$C:$C,AE$1,Data!$D:$D,AE$2)</f>
        <v>0</v>
      </c>
      <c r="AF50" s="5">
        <f>COUNTIFS(Data!$I:$I,$A50,Data!$C:$C,AF$1,Data!$D:$D,AF$2)+COUNTIFS(Data!$J:$J,$A50,Data!$C:$C,AF$1,Data!$D:$D,AF$2)</f>
        <v>0</v>
      </c>
      <c r="AG50" s="5">
        <f>COUNTIFS(Data!$I:$I,$A50,Data!$C:$C,AG$1,Data!$D:$D,AG$2)+COUNTIFS(Data!$J:$J,$A50,Data!$C:$C,AG$1,Data!$D:$D,AG$2)</f>
        <v>0</v>
      </c>
      <c r="AH50" s="5">
        <f>COUNTIFS(Data!$I:$I,$A50,Data!$C:$C,AH$1,Data!$D:$D,AH$2)+COUNTIFS(Data!$J:$J,$A50,Data!$C:$C,AH$1,Data!$D:$D,AH$2)</f>
        <v>0</v>
      </c>
      <c r="AI50" s="5">
        <f>COUNTIFS(Data!$I:$I,$A50,Data!$C:$C,AI$1,Data!$D:$D,AI$2)+COUNTIFS(Data!$J:$J,$A50,Data!$C:$C,AI$1,Data!$D:$D,AI$2)</f>
        <v>0</v>
      </c>
      <c r="AJ50" s="5">
        <f>COUNTIFS(Data!$I:$I,$A50,Data!$C:$C,AJ$1,Data!$D:$D,AJ$2)+COUNTIFS(Data!$J:$J,$A50,Data!$C:$C,AJ$1,Data!$D:$D,AJ$2)</f>
        <v>0</v>
      </c>
      <c r="AK50" s="5">
        <f>COUNTIFS(Data!$I:$I,$A50,Data!$C:$C,AK$1,Data!$D:$D,AK$2)+COUNTIFS(Data!$J:$J,$A50,Data!$C:$C,AK$1,Data!$D:$D,AK$2)</f>
        <v>0</v>
      </c>
      <c r="AL50" s="5">
        <f>COUNTIFS(Data!$I:$I,$A50,Data!$C:$C,AL$1,Data!$D:$D,AL$2)+COUNTIFS(Data!$J:$J,$A50,Data!$C:$C,AL$1,Data!$D:$D,AL$2)</f>
        <v>0</v>
      </c>
      <c r="AM50" s="5">
        <f>COUNTIFS(Data!$I:$I,$A50,Data!$C:$C,AM$1,Data!$D:$D,AM$2)+COUNTIFS(Data!$J:$J,$A50,Data!$C:$C,AM$1,Data!$D:$D,AM$2)</f>
        <v>0</v>
      </c>
      <c r="AN50" s="5">
        <f>COUNTIFS(Data!$I:$I,$A50,Data!$C:$C,AN$1,Data!$D:$D,AN$2)+COUNTIFS(Data!$J:$J,$A50,Data!$C:$C,AN$1,Data!$D:$D,AN$2)</f>
        <v>0</v>
      </c>
      <c r="AO50" s="5">
        <f>COUNTIFS(Data!$I:$I,$A50,Data!$C:$C,AO$1,Data!$D:$D,AO$2)+COUNTIFS(Data!$J:$J,$A50,Data!$C:$C,AO$1,Data!$D:$D,AO$2)</f>
        <v>0</v>
      </c>
      <c r="AP50" s="5">
        <f>COUNTIFS(Data!$I:$I,$A50,Data!$C:$C,AP$1,Data!$D:$D,AP$2)+COUNTIFS(Data!$J:$J,$A50,Data!$C:$C,AP$1,Data!$D:$D,AP$2)</f>
        <v>0</v>
      </c>
      <c r="AQ50" s="5">
        <f>COUNTIFS(Data!$I:$I,$A50,Data!$C:$C,AQ$1,Data!$D:$D,AQ$2)+COUNTIFS(Data!$J:$J,$A50,Data!$C:$C,AQ$1,Data!$D:$D,AQ$2)</f>
        <v>0</v>
      </c>
      <c r="AR50" s="5">
        <f>COUNTIFS(Data!$I:$I,$A50,Data!$C:$C,AR$1,Data!$D:$D,AR$2)+COUNTIFS(Data!$J:$J,$A50,Data!$C:$C,AR$1,Data!$D:$D,AR$2)</f>
        <v>0</v>
      </c>
      <c r="AS50" s="5">
        <f>COUNTIFS(Data!$I:$I,$A50,Data!$C:$C,AS$1,Data!$D:$D,AS$2)+COUNTIFS(Data!$J:$J,$A50,Data!$C:$C,AS$1,Data!$D:$D,AS$2)</f>
        <v>0</v>
      </c>
      <c r="AT50" s="5">
        <f>COUNTIFS(Data!$I:$I,$A50,Data!$C:$C,AT$1,Data!$D:$D,AT$2)+COUNTIFS(Data!$J:$J,$A50,Data!$C:$C,AT$1,Data!$D:$D,AT$2)</f>
        <v>0</v>
      </c>
      <c r="AU50" s="5">
        <f>COUNTIFS(Data!$I:$I,$A50,Data!$C:$C,AU$1,Data!$D:$D,AU$2)+COUNTIFS(Data!$J:$J,$A50,Data!$C:$C,AU$1,Data!$D:$D,AU$2)</f>
        <v>0</v>
      </c>
      <c r="AV50" s="5">
        <f>COUNTIFS(Data!$I:$I,$A50,Data!$C:$C,AV$1,Data!$D:$D,AV$2)+COUNTIFS(Data!$J:$J,$A50,Data!$C:$C,AV$1,Data!$D:$D,AV$2)</f>
        <v>0</v>
      </c>
      <c r="AW50" s="5">
        <f>COUNTIFS(Data!$I:$I,$A50,Data!$C:$C,AW$1,Data!$D:$D,AW$2)+COUNTIFS(Data!$J:$J,$A50,Data!$C:$C,AW$1,Data!$D:$D,AW$2)</f>
        <v>0</v>
      </c>
      <c r="AX50" s="5">
        <f>COUNTIFS(Data!$I:$I,$A50,Data!$C:$C,AX$1,Data!$D:$D,AX$2)+COUNTIFS(Data!$J:$J,$A50,Data!$C:$C,AX$1,Data!$D:$D,AX$2)</f>
        <v>0</v>
      </c>
      <c r="AY50" s="5">
        <f>COUNTIFS(Data!$I:$I,$A50,Data!$C:$C,AY$1,Data!$D:$D,AY$2)+COUNTIFS(Data!$J:$J,$A50,Data!$C:$C,AY$1,Data!$D:$D,AY$2)</f>
        <v>0</v>
      </c>
      <c r="AZ50" s="5">
        <f>COUNTIFS(Data!$I:$I,$A50,Data!$C:$C,AZ$1,Data!$D:$D,AZ$2)+COUNTIFS(Data!$J:$J,$A50,Data!$C:$C,AZ$1,Data!$D:$D,AZ$2)</f>
        <v>0</v>
      </c>
      <c r="BA50" s="5">
        <f>COUNTIFS(Data!$I:$I,$A50,Data!$C:$C,BA$1,Data!$D:$D,BA$2)+COUNTIFS(Data!$J:$J,$A50,Data!$C:$C,BA$1,Data!$D:$D,BA$2)</f>
        <v>0</v>
      </c>
      <c r="BB50" s="5">
        <f>COUNTIFS(Data!$I:$I,$A50,Data!$C:$C,BB$1,Data!$D:$D,BB$2)+COUNTIFS(Data!$J:$J,$A50,Data!$C:$C,BB$1,Data!$D:$D,BB$2)</f>
        <v>1</v>
      </c>
      <c r="BC50" s="5">
        <f>COUNTIFS(Data!$I:$I,$A50,Data!$C:$C,BC$1,Data!$D:$D,BC$2)+COUNTIFS(Data!$J:$J,$A50,Data!$C:$C,BC$1,Data!$D:$D,BC$2)</f>
        <v>0</v>
      </c>
      <c r="BD50" s="5">
        <f>COUNTIFS(Data!$I:$I,$A50,Data!$C:$C,BD$1,Data!$D:$D,BD$2)+COUNTIFS(Data!$J:$J,$A50,Data!$C:$C,BD$1,Data!$D:$D,BD$2)</f>
        <v>0</v>
      </c>
      <c r="BE50" s="5">
        <f>COUNTIFS(Data!$I:$I,$A50,Data!$C:$C,BE$1,Data!$D:$D,BE$2)+COUNTIFS(Data!$J:$J,$A50,Data!$C:$C,BE$1,Data!$D:$D,BE$2)</f>
        <v>0</v>
      </c>
      <c r="BF50" s="5">
        <f>COUNTIFS(Data!$I:$I,$A50,Data!$C:$C,BF$1,Data!$D:$D,BF$2)+COUNTIFS(Data!$J:$J,$A50,Data!$C:$C,BF$1,Data!$D:$D,BF$2)</f>
        <v>0</v>
      </c>
      <c r="BG50" s="5">
        <f>COUNTIFS(Data!$I:$I,$A50,Data!$C:$C,BG$1,Data!$D:$D,BG$2)+COUNTIFS(Data!$J:$J,$A50,Data!$C:$C,BG$1,Data!$D:$D,BG$2)</f>
        <v>0</v>
      </c>
      <c r="BH50" s="5">
        <f>COUNTIFS(Data!$I:$I,$A50,Data!$C:$C,BH$1,Data!$D:$D,BH$2)+COUNTIFS(Data!$J:$J,$A50,Data!$C:$C,BH$1,Data!$D:$D,BH$2)</f>
        <v>0</v>
      </c>
      <c r="BI50" s="5">
        <f>COUNTIFS(Data!$I:$I,$A50,Data!$C:$C,BI$1,Data!$D:$D,BI$2)+COUNTIFS(Data!$J:$J,$A50,Data!$C:$C,BI$1,Data!$D:$D,BI$2)</f>
        <v>0</v>
      </c>
      <c r="BJ50" s="5">
        <f>COUNTIFS(Data!$I:$I,$A50,Data!$C:$C,BJ$1,Data!$D:$D,BJ$2)+COUNTIFS(Data!$J:$J,$A50,Data!$C:$C,BJ$1,Data!$D:$D,BJ$2)</f>
        <v>0</v>
      </c>
      <c r="BK50" s="5">
        <f>COUNTIFS(Data!$I:$I,$A50,Data!$C:$C,BK$1,Data!$D:$D,BK$2)+COUNTIFS(Data!$J:$J,$A50,Data!$C:$C,BK$1,Data!$D:$D,BK$2)</f>
        <v>0</v>
      </c>
      <c r="BL50" s="5">
        <f>COUNTIFS(Data!$I:$I,$A50,Data!$C:$C,BL$1,Data!$D:$D,BL$2)+COUNTIFS(Data!$J:$J,$A50,Data!$C:$C,BL$1,Data!$D:$D,BL$2)</f>
        <v>0</v>
      </c>
      <c r="BM50" s="5">
        <f>COUNTIFS(Data!$I:$I,$A50,Data!$C:$C,BM$1,Data!$D:$D,BM$2)+COUNTIFS(Data!$J:$J,$A50,Data!$C:$C,BM$1,Data!$D:$D,BM$2)</f>
        <v>0</v>
      </c>
      <c r="BN50" s="5">
        <f>COUNTIFS(Data!$I:$I,$A50,Data!$C:$C,BN$1,Data!$D:$D,BN$2)+COUNTIFS(Data!$J:$J,$A50,Data!$C:$C,BN$1,Data!$D:$D,BN$2)</f>
        <v>0</v>
      </c>
      <c r="BO50" s="5">
        <f>COUNTIFS(Data!$I:$I,$A50,Data!$C:$C,BO$1,Data!$D:$D,BO$2)+COUNTIFS(Data!$J:$J,$A50,Data!$C:$C,BO$1,Data!$D:$D,BO$2)</f>
        <v>0</v>
      </c>
      <c r="BP50" s="5">
        <f>COUNTIFS(Data!$I:$I,$A50,Data!$C:$C,BP$1,Data!$D:$D,BP$2)+COUNTIFS(Data!$J:$J,$A50,Data!$C:$C,BP$1,Data!$D:$D,BP$2)</f>
        <v>0</v>
      </c>
      <c r="BQ50" s="5">
        <f>COUNTIFS(Data!$I:$I,$A50,Data!$C:$C,BQ$1,Data!$D:$D,BQ$2)+COUNTIFS(Data!$J:$J,$A50,Data!$C:$C,BQ$1,Data!$D:$D,BQ$2)</f>
        <v>0</v>
      </c>
      <c r="BR50" s="5">
        <f>COUNTIFS(Data!$I:$I,$A50,Data!$C:$C,BR$1,Data!$D:$D,BR$2)+COUNTIFS(Data!$J:$J,$A50,Data!$C:$C,BR$1,Data!$D:$D,BR$2)</f>
        <v>0</v>
      </c>
      <c r="BS50" s="5">
        <f>COUNTIFS(Data!$I:$I,$A50,Data!$C:$C,BS$1,Data!$D:$D,BS$2)+COUNTIFS(Data!$J:$J,$A50,Data!$C:$C,BS$1,Data!$D:$D,BS$2)</f>
        <v>0</v>
      </c>
      <c r="BT50" s="5">
        <f>COUNTIFS(Data!$I:$I,$A50,Data!$C:$C,BT$1,Data!$D:$D,BT$2)+COUNTIFS(Data!$J:$J,$A50,Data!$C:$C,BT$1,Data!$D:$D,BT$2)</f>
        <v>0</v>
      </c>
      <c r="BU50" s="5">
        <f>COUNTIFS(Data!$I:$I,$A50,Data!$C:$C,BU$1,Data!$D:$D,BU$2)+COUNTIFS(Data!$J:$J,$A50,Data!$C:$C,BU$1,Data!$D:$D,BU$2)</f>
        <v>0</v>
      </c>
      <c r="BV50" s="5">
        <f>COUNTIFS(Data!$I:$I,$A50,Data!$C:$C,BV$1,Data!$D:$D,BV$2)+COUNTIFS(Data!$J:$J,$A50,Data!$C:$C,BV$1,Data!$D:$D,BV$2)</f>
        <v>0</v>
      </c>
      <c r="BW50" s="5">
        <f>COUNTIFS(Data!$I:$I,$A50,Data!$C:$C,BW$1,Data!$D:$D,BW$2)+COUNTIFS(Data!$J:$J,$A50,Data!$C:$C,BW$1,Data!$D:$D,BW$2)</f>
        <v>0</v>
      </c>
      <c r="BX50" s="5">
        <f>COUNTIFS(Data!$I:$I,$A50,Data!$C:$C,BX$1,Data!$D:$D,BX$2)+COUNTIFS(Data!$J:$J,$A50,Data!$C:$C,BX$1,Data!$D:$D,BX$2)</f>
        <v>0</v>
      </c>
      <c r="BY50" s="5">
        <f>COUNTIFS(Data!$I:$I,$A50,Data!$C:$C,BY$1,Data!$D:$D,BY$2)+COUNTIFS(Data!$J:$J,$A50,Data!$C:$C,BY$1,Data!$D:$D,BY$2)</f>
        <v>0</v>
      </c>
      <c r="BZ50" s="5">
        <f>COUNTIFS(Data!$I:$I,$A50,Data!$C:$C,BZ$1,Data!$D:$D,BZ$2)+COUNTIFS(Data!$J:$J,$A50,Data!$C:$C,BZ$1,Data!$D:$D,BZ$2)</f>
        <v>0</v>
      </c>
      <c r="CA50" s="5">
        <f>COUNTIFS(Data!$I:$I,$A50,Data!$C:$C,CA$1,Data!$D:$D,CA$2)+COUNTIFS(Data!$J:$J,$A50,Data!$C:$C,CA$1,Data!$D:$D,CA$2)</f>
        <v>0</v>
      </c>
      <c r="CB50" s="5">
        <f>COUNTIFS(Data!$I:$I,$A50,Data!$C:$C,CB$1,Data!$D:$D,CB$2)+COUNTIFS(Data!$J:$J,$A50,Data!$C:$C,CB$1,Data!$D:$D,CB$2)</f>
        <v>0</v>
      </c>
      <c r="CC50" s="5">
        <f>COUNTIFS(Data!$I:$I,$A50,Data!$C:$C,CC$1,Data!$D:$D,CC$2)+COUNTIFS(Data!$J:$J,$A50,Data!$C:$C,CC$1,Data!$D:$D,CC$2)</f>
        <v>0</v>
      </c>
      <c r="CD50" s="5">
        <f>COUNTIFS(Data!$I:$I,$A50,Data!$C:$C,CD$1,Data!$D:$D,CD$2)+COUNTIFS(Data!$J:$J,$A50,Data!$C:$C,CD$1,Data!$D:$D,CD$2)</f>
        <v>0</v>
      </c>
      <c r="CE50" s="5">
        <f>COUNTIFS(Data!$I:$I,$A50,Data!$C:$C,CE$1,Data!$D:$D,CE$2)+COUNTIFS(Data!$J:$J,$A50,Data!$C:$C,CE$1,Data!$D:$D,CE$2)</f>
        <v>0</v>
      </c>
      <c r="CF50" s="5">
        <f>COUNTIFS(Data!$I:$I,$A50,Data!$C:$C,CF$1,Data!$D:$D,CF$2)+COUNTIFS(Data!$J:$J,$A50,Data!$C:$C,CF$1,Data!$D:$D,CF$2)</f>
        <v>0</v>
      </c>
      <c r="CG50" s="5">
        <f>COUNTIFS(Data!$I:$I,$A50,Data!$C:$C,CG$1,Data!$D:$D,CG$2)+COUNTIFS(Data!$J:$J,$A50,Data!$C:$C,CG$1,Data!$D:$D,CG$2)</f>
        <v>0</v>
      </c>
      <c r="CH50" s="5">
        <f>COUNTIFS(Data!$I:$I,$A50,Data!$C:$C,CH$1,Data!$D:$D,CH$2)+COUNTIFS(Data!$J:$J,$A50,Data!$C:$C,CH$1,Data!$D:$D,CH$2)</f>
        <v>0</v>
      </c>
      <c r="CI50" s="5">
        <f>COUNTIFS(Data!$I:$I,$A50,Data!$C:$C,CI$1,Data!$D:$D,CI$2)+COUNTIFS(Data!$J:$J,$A50,Data!$C:$C,CI$1,Data!$D:$D,CI$2)</f>
        <v>0</v>
      </c>
      <c r="CJ50" s="5">
        <f>COUNTIFS(Data!$I:$I,$A50,Data!$C:$C,CJ$1,Data!$D:$D,CJ$2)+COUNTIFS(Data!$J:$J,$A50,Data!$C:$C,CJ$1,Data!$D:$D,CJ$2)</f>
        <v>0</v>
      </c>
      <c r="CK50" s="5">
        <f>COUNTIFS(Data!$I:$I,$A50,Data!$C:$C,CK$1,Data!$D:$D,CK$2)+COUNTIFS(Data!$J:$J,$A50,Data!$C:$C,CK$1,Data!$D:$D,CK$2)</f>
        <v>0</v>
      </c>
      <c r="CL50" s="5">
        <f>COUNTIFS(Data!$I:$I,$A50,Data!$C:$C,CL$1,Data!$D:$D,CL$2)+COUNTIFS(Data!$J:$J,$A50,Data!$C:$C,CL$1,Data!$D:$D,CL$2)</f>
        <v>0</v>
      </c>
      <c r="CM50" s="5">
        <f>COUNTIFS(Data!$I:$I,$A50,Data!$C:$C,CM$1,Data!$D:$D,CM$2)+COUNTIFS(Data!$J:$J,$A50,Data!$C:$C,CM$1,Data!$D:$D,CM$2)</f>
        <v>0</v>
      </c>
      <c r="CN50" s="5">
        <f>COUNTIFS(Data!$I:$I,$A50,Data!$C:$C,CN$1,Data!$D:$D,CN$2)+COUNTIFS(Data!$J:$J,$A50,Data!$C:$C,CN$1,Data!$D:$D,CN$2)</f>
        <v>0</v>
      </c>
      <c r="CO50" s="5">
        <f>COUNTIFS(Data!$I:$I,$A50,Data!$C:$C,CO$1,Data!$D:$D,CO$2)+COUNTIFS(Data!$J:$J,$A50,Data!$C:$C,CO$1,Data!$D:$D,CO$2)</f>
        <v>0</v>
      </c>
      <c r="CP50" s="5">
        <f>COUNTIFS(Data!$I:$I,$A50,Data!$C:$C,CP$1,Data!$D:$D,CP$2)+COUNTIFS(Data!$J:$J,$A50,Data!$C:$C,CP$1,Data!$D:$D,CP$2)</f>
        <v>0</v>
      </c>
      <c r="CQ50" s="5">
        <f>COUNTIFS(Data!$I:$I,$A50,Data!$C:$C,CQ$1,Data!$D:$D,CQ$2)+COUNTIFS(Data!$J:$J,$A50,Data!$C:$C,CQ$1,Data!$D:$D,CQ$2)</f>
        <v>0</v>
      </c>
      <c r="CR50" s="5">
        <f>COUNTIFS(Data!$I:$I,$A50,Data!$C:$C,CR$1,Data!$D:$D,CR$2)+COUNTIFS(Data!$J:$J,$A50,Data!$C:$C,CR$1,Data!$D:$D,CR$2)</f>
        <v>0</v>
      </c>
      <c r="CS50" s="5">
        <f>COUNTIFS(Data!$I:$I,$A50,Data!$C:$C,CS$1,Data!$D:$D,CS$2)+COUNTIFS(Data!$J:$J,$A50,Data!$C:$C,CS$1,Data!$D:$D,CS$2)</f>
        <v>0</v>
      </c>
      <c r="CT50" s="5">
        <f>COUNTIFS(Data!$I:$I,$A50,Data!$C:$C,CT$1,Data!$D:$D,CT$2)+COUNTIFS(Data!$J:$J,$A50,Data!$C:$C,CT$1,Data!$D:$D,CT$2)</f>
        <v>0</v>
      </c>
      <c r="CU50" s="5">
        <f>COUNTIFS(Data!$I:$I,$A50,Data!$C:$C,CU$1,Data!$D:$D,CU$2)+COUNTIFS(Data!$J:$J,$A50,Data!$C:$C,CU$1,Data!$D:$D,CU$2)</f>
        <v>0</v>
      </c>
      <c r="CV50" s="5">
        <f>COUNTIFS(Data!$I:$I,$A50,Data!$C:$C,CV$1,Data!$D:$D,CV$2)+COUNTIFS(Data!$J:$J,$A50,Data!$C:$C,CV$1,Data!$D:$D,CV$2)</f>
        <v>0</v>
      </c>
      <c r="CW50" s="5">
        <f t="shared" ref="CW50:CX50" si="49">SUMIF($B$2:$CV$2,CW$2, $B50:$CV50)</f>
        <v>1</v>
      </c>
      <c r="CX50" s="5">
        <f t="shared" si="49"/>
        <v>0</v>
      </c>
      <c r="CY50" s="5">
        <f t="shared" si="3"/>
        <v>1</v>
      </c>
    </row>
    <row r="51">
      <c r="A51" s="5" t="str">
        <f>Countries!A49</f>
        <v>JPN</v>
      </c>
      <c r="B51" s="5">
        <f>COUNTIFS(Data!$I:$I,$A51,Data!$C:$C,B$1,Data!$D:$D,B$2)+COUNTIFS(Data!$J:$J,$A51,Data!$C:$C,B$1,Data!$D:$D,B$2)</f>
        <v>0</v>
      </c>
      <c r="C51" s="5">
        <f>COUNTIFS(Data!$I:$I,$A51,Data!$C:$C,C$1,Data!$D:$D,C$2)+COUNTIFS(Data!$J:$J,$A51,Data!$C:$C,C$1,Data!$D:$D,C$2)</f>
        <v>0</v>
      </c>
      <c r="D51" s="5">
        <f>COUNTIFS(Data!$I:$I,$A51,Data!$C:$C,D$1,Data!$D:$D,D$2)+COUNTIFS(Data!$J:$J,$A51,Data!$C:$C,D$1,Data!$D:$D,D$2)</f>
        <v>2</v>
      </c>
      <c r="E51" s="5">
        <f>COUNTIFS(Data!$I:$I,$A51,Data!$C:$C,E$1,Data!$D:$D,E$2)+COUNTIFS(Data!$J:$J,$A51,Data!$C:$C,E$1,Data!$D:$D,E$2)</f>
        <v>0</v>
      </c>
      <c r="F51" s="5">
        <f>COUNTIFS(Data!$I:$I,$A51,Data!$C:$C,F$1,Data!$D:$D,F$2)+COUNTIFS(Data!$J:$J,$A51,Data!$C:$C,F$1,Data!$D:$D,F$2)</f>
        <v>0</v>
      </c>
      <c r="G51" s="5">
        <f>COUNTIFS(Data!$I:$I,$A51,Data!$C:$C,G$1,Data!$D:$D,G$2)+COUNTIFS(Data!$J:$J,$A51,Data!$C:$C,G$1,Data!$D:$D,G$2)</f>
        <v>1</v>
      </c>
      <c r="H51" s="5">
        <f>COUNTIFS(Data!$I:$I,$A51,Data!$C:$C,H$1,Data!$D:$D,H$2)+COUNTIFS(Data!$J:$J,$A51,Data!$C:$C,H$1,Data!$D:$D,H$2)</f>
        <v>1</v>
      </c>
      <c r="I51" s="5">
        <f>COUNTIFS(Data!$I:$I,$A51,Data!$C:$C,I$1,Data!$D:$D,I$2)+COUNTIFS(Data!$J:$J,$A51,Data!$C:$C,I$1,Data!$D:$D,I$2)</f>
        <v>0</v>
      </c>
      <c r="J51" s="5">
        <f>COUNTIFS(Data!$I:$I,$A51,Data!$C:$C,J$1,Data!$D:$D,J$2)+COUNTIFS(Data!$J:$J,$A51,Data!$C:$C,J$1,Data!$D:$D,J$2)</f>
        <v>1</v>
      </c>
      <c r="K51" s="5">
        <f>COUNTIFS(Data!$I:$I,$A51,Data!$C:$C,K$1,Data!$D:$D,K$2)+COUNTIFS(Data!$J:$J,$A51,Data!$C:$C,K$1,Data!$D:$D,K$2)</f>
        <v>0</v>
      </c>
      <c r="L51" s="5">
        <f>COUNTIFS(Data!$I:$I,$A51,Data!$C:$C,L$1,Data!$D:$D,L$2)+COUNTIFS(Data!$J:$J,$A51,Data!$C:$C,L$1,Data!$D:$D,L$2)</f>
        <v>0</v>
      </c>
      <c r="M51" s="5">
        <f>COUNTIFS(Data!$I:$I,$A51,Data!$C:$C,M$1,Data!$D:$D,M$2)+COUNTIFS(Data!$J:$J,$A51,Data!$C:$C,M$1,Data!$D:$D,M$2)</f>
        <v>0</v>
      </c>
      <c r="N51" s="5">
        <f>COUNTIFS(Data!$I:$I,$A51,Data!$C:$C,N$1,Data!$D:$D,N$2)+COUNTIFS(Data!$J:$J,$A51,Data!$C:$C,N$1,Data!$D:$D,N$2)</f>
        <v>1</v>
      </c>
      <c r="O51" s="5">
        <f>COUNTIFS(Data!$I:$I,$A51,Data!$C:$C,O$1,Data!$D:$D,O$2)+COUNTIFS(Data!$J:$J,$A51,Data!$C:$C,O$1,Data!$D:$D,O$2)</f>
        <v>0</v>
      </c>
      <c r="P51" s="5">
        <f>COUNTIFS(Data!$I:$I,$A51,Data!$C:$C,P$1,Data!$D:$D,P$2)+COUNTIFS(Data!$J:$J,$A51,Data!$C:$C,P$1,Data!$D:$D,P$2)</f>
        <v>0</v>
      </c>
      <c r="Q51" s="5">
        <f>COUNTIFS(Data!$I:$I,$A51,Data!$C:$C,Q$1,Data!$D:$D,Q$2)+COUNTIFS(Data!$J:$J,$A51,Data!$C:$C,Q$1,Data!$D:$D,Q$2)</f>
        <v>0</v>
      </c>
      <c r="R51" s="5">
        <f>COUNTIFS(Data!$I:$I,$A51,Data!$C:$C,R$1,Data!$D:$D,R$2)+COUNTIFS(Data!$J:$J,$A51,Data!$C:$C,R$1,Data!$D:$D,R$2)</f>
        <v>0</v>
      </c>
      <c r="S51" s="5">
        <f>COUNTIFS(Data!$I:$I,$A51,Data!$C:$C,S$1,Data!$D:$D,S$2)+COUNTIFS(Data!$J:$J,$A51,Data!$C:$C,S$1,Data!$D:$D,S$2)</f>
        <v>0</v>
      </c>
      <c r="T51" s="5">
        <f>COUNTIFS(Data!$I:$I,$A51,Data!$C:$C,T$1,Data!$D:$D,T$2)+COUNTIFS(Data!$J:$J,$A51,Data!$C:$C,T$1,Data!$D:$D,T$2)</f>
        <v>0</v>
      </c>
      <c r="U51" s="5">
        <f>COUNTIFS(Data!$I:$I,$A51,Data!$C:$C,U$1,Data!$D:$D,U$2)+COUNTIFS(Data!$J:$J,$A51,Data!$C:$C,U$1,Data!$D:$D,U$2)</f>
        <v>0</v>
      </c>
      <c r="V51" s="5">
        <f>COUNTIFS(Data!$I:$I,$A51,Data!$C:$C,V$1,Data!$D:$D,V$2)+COUNTIFS(Data!$J:$J,$A51,Data!$C:$C,V$1,Data!$D:$D,V$2)</f>
        <v>1</v>
      </c>
      <c r="W51" s="5">
        <f>COUNTIFS(Data!$I:$I,$A51,Data!$C:$C,W$1,Data!$D:$D,W$2)+COUNTIFS(Data!$J:$J,$A51,Data!$C:$C,W$1,Data!$D:$D,W$2)</f>
        <v>1</v>
      </c>
      <c r="X51" s="5">
        <f>COUNTIFS(Data!$I:$I,$A51,Data!$C:$C,X$1,Data!$D:$D,X$2)+COUNTIFS(Data!$J:$J,$A51,Data!$C:$C,X$1,Data!$D:$D,X$2)</f>
        <v>0</v>
      </c>
      <c r="Y51" s="5">
        <f>COUNTIFS(Data!$I:$I,$A51,Data!$C:$C,Y$1,Data!$D:$D,Y$2)+COUNTIFS(Data!$J:$J,$A51,Data!$C:$C,Y$1,Data!$D:$D,Y$2)</f>
        <v>0</v>
      </c>
      <c r="Z51" s="5">
        <f>COUNTIFS(Data!$I:$I,$A51,Data!$C:$C,Z$1,Data!$D:$D,Z$2)+COUNTIFS(Data!$J:$J,$A51,Data!$C:$C,Z$1,Data!$D:$D,Z$2)</f>
        <v>0</v>
      </c>
      <c r="AA51" s="5">
        <f>COUNTIFS(Data!$I:$I,$A51,Data!$C:$C,AA$1,Data!$D:$D,AA$2)+COUNTIFS(Data!$J:$J,$A51,Data!$C:$C,AA$1,Data!$D:$D,AA$2)</f>
        <v>0</v>
      </c>
      <c r="AB51" s="5">
        <f>COUNTIFS(Data!$I:$I,$A51,Data!$C:$C,AB$1,Data!$D:$D,AB$2)+COUNTIFS(Data!$J:$J,$A51,Data!$C:$C,AB$1,Data!$D:$D,AB$2)</f>
        <v>0</v>
      </c>
      <c r="AC51" s="5">
        <f>COUNTIFS(Data!$I:$I,$A51,Data!$C:$C,AC$1,Data!$D:$D,AC$2)+COUNTIFS(Data!$J:$J,$A51,Data!$C:$C,AC$1,Data!$D:$D,AC$2)</f>
        <v>0</v>
      </c>
      <c r="AD51" s="5">
        <f>COUNTIFS(Data!$I:$I,$A51,Data!$C:$C,AD$1,Data!$D:$D,AD$2)+COUNTIFS(Data!$J:$J,$A51,Data!$C:$C,AD$1,Data!$D:$D,AD$2)</f>
        <v>0</v>
      </c>
      <c r="AE51" s="5">
        <f>COUNTIFS(Data!$I:$I,$A51,Data!$C:$C,AE$1,Data!$D:$D,AE$2)+COUNTIFS(Data!$J:$J,$A51,Data!$C:$C,AE$1,Data!$D:$D,AE$2)</f>
        <v>0</v>
      </c>
      <c r="AF51" s="5">
        <f>COUNTIFS(Data!$I:$I,$A51,Data!$C:$C,AF$1,Data!$D:$D,AF$2)+COUNTIFS(Data!$J:$J,$A51,Data!$C:$C,AF$1,Data!$D:$D,AF$2)</f>
        <v>0</v>
      </c>
      <c r="AG51" s="5">
        <f>COUNTIFS(Data!$I:$I,$A51,Data!$C:$C,AG$1,Data!$D:$D,AG$2)+COUNTIFS(Data!$J:$J,$A51,Data!$C:$C,AG$1,Data!$D:$D,AG$2)</f>
        <v>0</v>
      </c>
      <c r="AH51" s="5">
        <f>COUNTIFS(Data!$I:$I,$A51,Data!$C:$C,AH$1,Data!$D:$D,AH$2)+COUNTIFS(Data!$J:$J,$A51,Data!$C:$C,AH$1,Data!$D:$D,AH$2)</f>
        <v>0</v>
      </c>
      <c r="AI51" s="5">
        <f>COUNTIFS(Data!$I:$I,$A51,Data!$C:$C,AI$1,Data!$D:$D,AI$2)+COUNTIFS(Data!$J:$J,$A51,Data!$C:$C,AI$1,Data!$D:$D,AI$2)</f>
        <v>0</v>
      </c>
      <c r="AJ51" s="5">
        <f>COUNTIFS(Data!$I:$I,$A51,Data!$C:$C,AJ$1,Data!$D:$D,AJ$2)+COUNTIFS(Data!$J:$J,$A51,Data!$C:$C,AJ$1,Data!$D:$D,AJ$2)</f>
        <v>0</v>
      </c>
      <c r="AK51" s="5">
        <f>COUNTIFS(Data!$I:$I,$A51,Data!$C:$C,AK$1,Data!$D:$D,AK$2)+COUNTIFS(Data!$J:$J,$A51,Data!$C:$C,AK$1,Data!$D:$D,AK$2)</f>
        <v>0</v>
      </c>
      <c r="AL51" s="5">
        <f>COUNTIFS(Data!$I:$I,$A51,Data!$C:$C,AL$1,Data!$D:$D,AL$2)+COUNTIFS(Data!$J:$J,$A51,Data!$C:$C,AL$1,Data!$D:$D,AL$2)</f>
        <v>0</v>
      </c>
      <c r="AM51" s="5">
        <f>COUNTIFS(Data!$I:$I,$A51,Data!$C:$C,AM$1,Data!$D:$D,AM$2)+COUNTIFS(Data!$J:$J,$A51,Data!$C:$C,AM$1,Data!$D:$D,AM$2)</f>
        <v>0</v>
      </c>
      <c r="AN51" s="5">
        <f>COUNTIFS(Data!$I:$I,$A51,Data!$C:$C,AN$1,Data!$D:$D,AN$2)+COUNTIFS(Data!$J:$J,$A51,Data!$C:$C,AN$1,Data!$D:$D,AN$2)</f>
        <v>0</v>
      </c>
      <c r="AO51" s="5">
        <f>COUNTIFS(Data!$I:$I,$A51,Data!$C:$C,AO$1,Data!$D:$D,AO$2)+COUNTIFS(Data!$J:$J,$A51,Data!$C:$C,AO$1,Data!$D:$D,AO$2)</f>
        <v>0</v>
      </c>
      <c r="AP51" s="5">
        <f>COUNTIFS(Data!$I:$I,$A51,Data!$C:$C,AP$1,Data!$D:$D,AP$2)+COUNTIFS(Data!$J:$J,$A51,Data!$C:$C,AP$1,Data!$D:$D,AP$2)</f>
        <v>0</v>
      </c>
      <c r="AQ51" s="5">
        <f>COUNTIFS(Data!$I:$I,$A51,Data!$C:$C,AQ$1,Data!$D:$D,AQ$2)+COUNTIFS(Data!$J:$J,$A51,Data!$C:$C,AQ$1,Data!$D:$D,AQ$2)</f>
        <v>0</v>
      </c>
      <c r="AR51" s="5">
        <f>COUNTIFS(Data!$I:$I,$A51,Data!$C:$C,AR$1,Data!$D:$D,AR$2)+COUNTIFS(Data!$J:$J,$A51,Data!$C:$C,AR$1,Data!$D:$D,AR$2)</f>
        <v>0</v>
      </c>
      <c r="AS51" s="5">
        <f>COUNTIFS(Data!$I:$I,$A51,Data!$C:$C,AS$1,Data!$D:$D,AS$2)+COUNTIFS(Data!$J:$J,$A51,Data!$C:$C,AS$1,Data!$D:$D,AS$2)</f>
        <v>0</v>
      </c>
      <c r="AT51" s="5">
        <f>COUNTIFS(Data!$I:$I,$A51,Data!$C:$C,AT$1,Data!$D:$D,AT$2)+COUNTIFS(Data!$J:$J,$A51,Data!$C:$C,AT$1,Data!$D:$D,AT$2)</f>
        <v>0</v>
      </c>
      <c r="AU51" s="5">
        <f>COUNTIFS(Data!$I:$I,$A51,Data!$C:$C,AU$1,Data!$D:$D,AU$2)+COUNTIFS(Data!$J:$J,$A51,Data!$C:$C,AU$1,Data!$D:$D,AU$2)</f>
        <v>0</v>
      </c>
      <c r="AV51" s="5">
        <f>COUNTIFS(Data!$I:$I,$A51,Data!$C:$C,AV$1,Data!$D:$D,AV$2)+COUNTIFS(Data!$J:$J,$A51,Data!$C:$C,AV$1,Data!$D:$D,AV$2)</f>
        <v>0</v>
      </c>
      <c r="AW51" s="5">
        <f>COUNTIFS(Data!$I:$I,$A51,Data!$C:$C,AW$1,Data!$D:$D,AW$2)+COUNTIFS(Data!$J:$J,$A51,Data!$C:$C,AW$1,Data!$D:$D,AW$2)</f>
        <v>0</v>
      </c>
      <c r="AX51" s="5">
        <f>COUNTIFS(Data!$I:$I,$A51,Data!$C:$C,AX$1,Data!$D:$D,AX$2)+COUNTIFS(Data!$J:$J,$A51,Data!$C:$C,AX$1,Data!$D:$D,AX$2)</f>
        <v>0</v>
      </c>
      <c r="AY51" s="5">
        <f>COUNTIFS(Data!$I:$I,$A51,Data!$C:$C,AY$1,Data!$D:$D,AY$2)+COUNTIFS(Data!$J:$J,$A51,Data!$C:$C,AY$1,Data!$D:$D,AY$2)</f>
        <v>0</v>
      </c>
      <c r="AZ51" s="5">
        <f>COUNTIFS(Data!$I:$I,$A51,Data!$C:$C,AZ$1,Data!$D:$D,AZ$2)+COUNTIFS(Data!$J:$J,$A51,Data!$C:$C,AZ$1,Data!$D:$D,AZ$2)</f>
        <v>0</v>
      </c>
      <c r="BA51" s="5">
        <f>COUNTIFS(Data!$I:$I,$A51,Data!$C:$C,BA$1,Data!$D:$D,BA$2)+COUNTIFS(Data!$J:$J,$A51,Data!$C:$C,BA$1,Data!$D:$D,BA$2)</f>
        <v>1</v>
      </c>
      <c r="BB51" s="5">
        <f>COUNTIFS(Data!$I:$I,$A51,Data!$C:$C,BB$1,Data!$D:$D,BB$2)+COUNTIFS(Data!$J:$J,$A51,Data!$C:$C,BB$1,Data!$D:$D,BB$2)</f>
        <v>1</v>
      </c>
      <c r="BC51" s="5">
        <f>COUNTIFS(Data!$I:$I,$A51,Data!$C:$C,BC$1,Data!$D:$D,BC$2)+COUNTIFS(Data!$J:$J,$A51,Data!$C:$C,BC$1,Data!$D:$D,BC$2)</f>
        <v>0</v>
      </c>
      <c r="BD51" s="5">
        <f>COUNTIFS(Data!$I:$I,$A51,Data!$C:$C,BD$1,Data!$D:$D,BD$2)+COUNTIFS(Data!$J:$J,$A51,Data!$C:$C,BD$1,Data!$D:$D,BD$2)</f>
        <v>0</v>
      </c>
      <c r="BE51" s="5">
        <f>COUNTIFS(Data!$I:$I,$A51,Data!$C:$C,BE$1,Data!$D:$D,BE$2)+COUNTIFS(Data!$J:$J,$A51,Data!$C:$C,BE$1,Data!$D:$D,BE$2)</f>
        <v>0</v>
      </c>
      <c r="BF51" s="5">
        <f>COUNTIFS(Data!$I:$I,$A51,Data!$C:$C,BF$1,Data!$D:$D,BF$2)+COUNTIFS(Data!$J:$J,$A51,Data!$C:$C,BF$1,Data!$D:$D,BF$2)</f>
        <v>0</v>
      </c>
      <c r="BG51" s="5">
        <f>COUNTIFS(Data!$I:$I,$A51,Data!$C:$C,BG$1,Data!$D:$D,BG$2)+COUNTIFS(Data!$J:$J,$A51,Data!$C:$C,BG$1,Data!$D:$D,BG$2)</f>
        <v>0</v>
      </c>
      <c r="BH51" s="5">
        <f>COUNTIFS(Data!$I:$I,$A51,Data!$C:$C,BH$1,Data!$D:$D,BH$2)+COUNTIFS(Data!$J:$J,$A51,Data!$C:$C,BH$1,Data!$D:$D,BH$2)</f>
        <v>0</v>
      </c>
      <c r="BI51" s="5">
        <f>COUNTIFS(Data!$I:$I,$A51,Data!$C:$C,BI$1,Data!$D:$D,BI$2)+COUNTIFS(Data!$J:$J,$A51,Data!$C:$C,BI$1,Data!$D:$D,BI$2)</f>
        <v>0</v>
      </c>
      <c r="BJ51" s="5">
        <f>COUNTIFS(Data!$I:$I,$A51,Data!$C:$C,BJ$1,Data!$D:$D,BJ$2)+COUNTIFS(Data!$J:$J,$A51,Data!$C:$C,BJ$1,Data!$D:$D,BJ$2)</f>
        <v>0</v>
      </c>
      <c r="BK51" s="5">
        <f>COUNTIFS(Data!$I:$I,$A51,Data!$C:$C,BK$1,Data!$D:$D,BK$2)+COUNTIFS(Data!$J:$J,$A51,Data!$C:$C,BK$1,Data!$D:$D,BK$2)</f>
        <v>0</v>
      </c>
      <c r="BL51" s="5">
        <f>COUNTIFS(Data!$I:$I,$A51,Data!$C:$C,BL$1,Data!$D:$D,BL$2)+COUNTIFS(Data!$J:$J,$A51,Data!$C:$C,BL$1,Data!$D:$D,BL$2)</f>
        <v>0</v>
      </c>
      <c r="BM51" s="5">
        <f>COUNTIFS(Data!$I:$I,$A51,Data!$C:$C,BM$1,Data!$D:$D,BM$2)+COUNTIFS(Data!$J:$J,$A51,Data!$C:$C,BM$1,Data!$D:$D,BM$2)</f>
        <v>0</v>
      </c>
      <c r="BN51" s="5">
        <f>COUNTIFS(Data!$I:$I,$A51,Data!$C:$C,BN$1,Data!$D:$D,BN$2)+COUNTIFS(Data!$J:$J,$A51,Data!$C:$C,BN$1,Data!$D:$D,BN$2)</f>
        <v>0</v>
      </c>
      <c r="BO51" s="5">
        <f>COUNTIFS(Data!$I:$I,$A51,Data!$C:$C,BO$1,Data!$D:$D,BO$2)+COUNTIFS(Data!$J:$J,$A51,Data!$C:$C,BO$1,Data!$D:$D,BO$2)</f>
        <v>0</v>
      </c>
      <c r="BP51" s="5">
        <f>COUNTIFS(Data!$I:$I,$A51,Data!$C:$C,BP$1,Data!$D:$D,BP$2)+COUNTIFS(Data!$J:$J,$A51,Data!$C:$C,BP$1,Data!$D:$D,BP$2)</f>
        <v>0</v>
      </c>
      <c r="BQ51" s="5">
        <f>COUNTIFS(Data!$I:$I,$A51,Data!$C:$C,BQ$1,Data!$D:$D,BQ$2)+COUNTIFS(Data!$J:$J,$A51,Data!$C:$C,BQ$1,Data!$D:$D,BQ$2)</f>
        <v>0</v>
      </c>
      <c r="BR51" s="5">
        <f>COUNTIFS(Data!$I:$I,$A51,Data!$C:$C,BR$1,Data!$D:$D,BR$2)+COUNTIFS(Data!$J:$J,$A51,Data!$C:$C,BR$1,Data!$D:$D,BR$2)</f>
        <v>0</v>
      </c>
      <c r="BS51" s="5">
        <f>COUNTIFS(Data!$I:$I,$A51,Data!$C:$C,BS$1,Data!$D:$D,BS$2)+COUNTIFS(Data!$J:$J,$A51,Data!$C:$C,BS$1,Data!$D:$D,BS$2)</f>
        <v>0</v>
      </c>
      <c r="BT51" s="5">
        <f>COUNTIFS(Data!$I:$I,$A51,Data!$C:$C,BT$1,Data!$D:$D,BT$2)+COUNTIFS(Data!$J:$J,$A51,Data!$C:$C,BT$1,Data!$D:$D,BT$2)</f>
        <v>1</v>
      </c>
      <c r="BU51" s="5">
        <f>COUNTIFS(Data!$I:$I,$A51,Data!$C:$C,BU$1,Data!$D:$D,BU$2)+COUNTIFS(Data!$J:$J,$A51,Data!$C:$C,BU$1,Data!$D:$D,BU$2)</f>
        <v>0</v>
      </c>
      <c r="BV51" s="5">
        <f>COUNTIFS(Data!$I:$I,$A51,Data!$C:$C,BV$1,Data!$D:$D,BV$2)+COUNTIFS(Data!$J:$J,$A51,Data!$C:$C,BV$1,Data!$D:$D,BV$2)</f>
        <v>1</v>
      </c>
      <c r="BW51" s="5">
        <f>COUNTIFS(Data!$I:$I,$A51,Data!$C:$C,BW$1,Data!$D:$D,BW$2)+COUNTIFS(Data!$J:$J,$A51,Data!$C:$C,BW$1,Data!$D:$D,BW$2)</f>
        <v>0</v>
      </c>
      <c r="BX51" s="5">
        <f>COUNTIFS(Data!$I:$I,$A51,Data!$C:$C,BX$1,Data!$D:$D,BX$2)+COUNTIFS(Data!$J:$J,$A51,Data!$C:$C,BX$1,Data!$D:$D,BX$2)</f>
        <v>1</v>
      </c>
      <c r="BY51" s="5">
        <f>COUNTIFS(Data!$I:$I,$A51,Data!$C:$C,BY$1,Data!$D:$D,BY$2)+COUNTIFS(Data!$J:$J,$A51,Data!$C:$C,BY$1,Data!$D:$D,BY$2)</f>
        <v>0</v>
      </c>
      <c r="BZ51" s="5">
        <f>COUNTIFS(Data!$I:$I,$A51,Data!$C:$C,BZ$1,Data!$D:$D,BZ$2)+COUNTIFS(Data!$J:$J,$A51,Data!$C:$C,BZ$1,Data!$D:$D,BZ$2)</f>
        <v>0</v>
      </c>
      <c r="CA51" s="5">
        <f>COUNTIFS(Data!$I:$I,$A51,Data!$C:$C,CA$1,Data!$D:$D,CA$2)+COUNTIFS(Data!$J:$J,$A51,Data!$C:$C,CA$1,Data!$D:$D,CA$2)</f>
        <v>0</v>
      </c>
      <c r="CB51" s="5">
        <f>COUNTIFS(Data!$I:$I,$A51,Data!$C:$C,CB$1,Data!$D:$D,CB$2)+COUNTIFS(Data!$J:$J,$A51,Data!$C:$C,CB$1,Data!$D:$D,CB$2)</f>
        <v>1</v>
      </c>
      <c r="CC51" s="5">
        <f>COUNTIFS(Data!$I:$I,$A51,Data!$C:$C,CC$1,Data!$D:$D,CC$2)+COUNTIFS(Data!$J:$J,$A51,Data!$C:$C,CC$1,Data!$D:$D,CC$2)</f>
        <v>0</v>
      </c>
      <c r="CD51" s="5">
        <f>COUNTIFS(Data!$I:$I,$A51,Data!$C:$C,CD$1,Data!$D:$D,CD$2)+COUNTIFS(Data!$J:$J,$A51,Data!$C:$C,CD$1,Data!$D:$D,CD$2)</f>
        <v>1</v>
      </c>
      <c r="CE51" s="5">
        <f>COUNTIFS(Data!$I:$I,$A51,Data!$C:$C,CE$1,Data!$D:$D,CE$2)+COUNTIFS(Data!$J:$J,$A51,Data!$C:$C,CE$1,Data!$D:$D,CE$2)</f>
        <v>0</v>
      </c>
      <c r="CF51" s="5">
        <f>COUNTIFS(Data!$I:$I,$A51,Data!$C:$C,CF$1,Data!$D:$D,CF$2)+COUNTIFS(Data!$J:$J,$A51,Data!$C:$C,CF$1,Data!$D:$D,CF$2)</f>
        <v>0</v>
      </c>
      <c r="CG51" s="5">
        <f>COUNTIFS(Data!$I:$I,$A51,Data!$C:$C,CG$1,Data!$D:$D,CG$2)+COUNTIFS(Data!$J:$J,$A51,Data!$C:$C,CG$1,Data!$D:$D,CG$2)</f>
        <v>0</v>
      </c>
      <c r="CH51" s="5">
        <f>COUNTIFS(Data!$I:$I,$A51,Data!$C:$C,CH$1,Data!$D:$D,CH$2)+COUNTIFS(Data!$J:$J,$A51,Data!$C:$C,CH$1,Data!$D:$D,CH$2)</f>
        <v>0</v>
      </c>
      <c r="CI51" s="5">
        <f>COUNTIFS(Data!$I:$I,$A51,Data!$C:$C,CI$1,Data!$D:$D,CI$2)+COUNTIFS(Data!$J:$J,$A51,Data!$C:$C,CI$1,Data!$D:$D,CI$2)</f>
        <v>0</v>
      </c>
      <c r="CJ51" s="5">
        <f>COUNTIFS(Data!$I:$I,$A51,Data!$C:$C,CJ$1,Data!$D:$D,CJ$2)+COUNTIFS(Data!$J:$J,$A51,Data!$C:$C,CJ$1,Data!$D:$D,CJ$2)</f>
        <v>0</v>
      </c>
      <c r="CK51" s="5">
        <f>COUNTIFS(Data!$I:$I,$A51,Data!$C:$C,CK$1,Data!$D:$D,CK$2)+COUNTIFS(Data!$J:$J,$A51,Data!$C:$C,CK$1,Data!$D:$D,CK$2)</f>
        <v>0</v>
      </c>
      <c r="CL51" s="5">
        <f>COUNTIFS(Data!$I:$I,$A51,Data!$C:$C,CL$1,Data!$D:$D,CL$2)+COUNTIFS(Data!$J:$J,$A51,Data!$C:$C,CL$1,Data!$D:$D,CL$2)</f>
        <v>0</v>
      </c>
      <c r="CM51" s="5">
        <f>COUNTIFS(Data!$I:$I,$A51,Data!$C:$C,CM$1,Data!$D:$D,CM$2)+COUNTIFS(Data!$J:$J,$A51,Data!$C:$C,CM$1,Data!$D:$D,CM$2)</f>
        <v>0</v>
      </c>
      <c r="CN51" s="5">
        <f>COUNTIFS(Data!$I:$I,$A51,Data!$C:$C,CN$1,Data!$D:$D,CN$2)+COUNTIFS(Data!$J:$J,$A51,Data!$C:$C,CN$1,Data!$D:$D,CN$2)</f>
        <v>0</v>
      </c>
      <c r="CO51" s="5">
        <f>COUNTIFS(Data!$I:$I,$A51,Data!$C:$C,CO$1,Data!$D:$D,CO$2)+COUNTIFS(Data!$J:$J,$A51,Data!$C:$C,CO$1,Data!$D:$D,CO$2)</f>
        <v>0</v>
      </c>
      <c r="CP51" s="5">
        <f>COUNTIFS(Data!$I:$I,$A51,Data!$C:$C,CP$1,Data!$D:$D,CP$2)+COUNTIFS(Data!$J:$J,$A51,Data!$C:$C,CP$1,Data!$D:$D,CP$2)</f>
        <v>0</v>
      </c>
      <c r="CQ51" s="5">
        <f>COUNTIFS(Data!$I:$I,$A51,Data!$C:$C,CQ$1,Data!$D:$D,CQ$2)+COUNTIFS(Data!$J:$J,$A51,Data!$C:$C,CQ$1,Data!$D:$D,CQ$2)</f>
        <v>0</v>
      </c>
      <c r="CR51" s="5">
        <f>COUNTIFS(Data!$I:$I,$A51,Data!$C:$C,CR$1,Data!$D:$D,CR$2)+COUNTIFS(Data!$J:$J,$A51,Data!$C:$C,CR$1,Data!$D:$D,CR$2)</f>
        <v>0</v>
      </c>
      <c r="CS51" s="5">
        <f>COUNTIFS(Data!$I:$I,$A51,Data!$C:$C,CS$1,Data!$D:$D,CS$2)+COUNTIFS(Data!$J:$J,$A51,Data!$C:$C,CS$1,Data!$D:$D,CS$2)</f>
        <v>0</v>
      </c>
      <c r="CT51" s="5">
        <f>COUNTIFS(Data!$I:$I,$A51,Data!$C:$C,CT$1,Data!$D:$D,CT$2)+COUNTIFS(Data!$J:$J,$A51,Data!$C:$C,CT$1,Data!$D:$D,CT$2)</f>
        <v>1</v>
      </c>
      <c r="CU51" s="5">
        <f>COUNTIFS(Data!$I:$I,$A51,Data!$C:$C,CU$1,Data!$D:$D,CU$2)+COUNTIFS(Data!$J:$J,$A51,Data!$C:$C,CU$1,Data!$D:$D,CU$2)</f>
        <v>1</v>
      </c>
      <c r="CV51" s="5">
        <f>COUNTIFS(Data!$I:$I,$A51,Data!$C:$C,CV$1,Data!$D:$D,CV$2)+COUNTIFS(Data!$J:$J,$A51,Data!$C:$C,CV$1,Data!$D:$D,CV$2)</f>
        <v>0</v>
      </c>
      <c r="CW51" s="5">
        <f t="shared" ref="CW51:CX51" si="50">SUMIF($B$2:$CV$2,CW$2, $B51:$CV51)</f>
        <v>8</v>
      </c>
      <c r="CX51" s="5">
        <f t="shared" si="50"/>
        <v>8</v>
      </c>
      <c r="CY51" s="5">
        <f t="shared" si="3"/>
        <v>17</v>
      </c>
    </row>
    <row r="52">
      <c r="A52" s="5" t="str">
        <f>Countries!A50</f>
        <v>KAZ</v>
      </c>
      <c r="B52" s="5">
        <f>COUNTIFS(Data!$I:$I,$A52,Data!$C:$C,B$1,Data!$D:$D,B$2)+COUNTIFS(Data!$J:$J,$A52,Data!$C:$C,B$1,Data!$D:$D,B$2)</f>
        <v>0</v>
      </c>
      <c r="C52" s="5">
        <f>COUNTIFS(Data!$I:$I,$A52,Data!$C:$C,C$1,Data!$D:$D,C$2)+COUNTIFS(Data!$J:$J,$A52,Data!$C:$C,C$1,Data!$D:$D,C$2)</f>
        <v>0</v>
      </c>
      <c r="D52" s="5">
        <f>COUNTIFS(Data!$I:$I,$A52,Data!$C:$C,D$1,Data!$D:$D,D$2)+COUNTIFS(Data!$J:$J,$A52,Data!$C:$C,D$1,Data!$D:$D,D$2)</f>
        <v>0</v>
      </c>
      <c r="E52" s="5">
        <f>COUNTIFS(Data!$I:$I,$A52,Data!$C:$C,E$1,Data!$D:$D,E$2)+COUNTIFS(Data!$J:$J,$A52,Data!$C:$C,E$1,Data!$D:$D,E$2)</f>
        <v>0</v>
      </c>
      <c r="F52" s="5">
        <f>COUNTIFS(Data!$I:$I,$A52,Data!$C:$C,F$1,Data!$D:$D,F$2)+COUNTIFS(Data!$J:$J,$A52,Data!$C:$C,F$1,Data!$D:$D,F$2)</f>
        <v>0</v>
      </c>
      <c r="G52" s="5">
        <f>COUNTIFS(Data!$I:$I,$A52,Data!$C:$C,G$1,Data!$D:$D,G$2)+COUNTIFS(Data!$J:$J,$A52,Data!$C:$C,G$1,Data!$D:$D,G$2)</f>
        <v>0</v>
      </c>
      <c r="H52" s="5">
        <f>COUNTIFS(Data!$I:$I,$A52,Data!$C:$C,H$1,Data!$D:$D,H$2)+COUNTIFS(Data!$J:$J,$A52,Data!$C:$C,H$1,Data!$D:$D,H$2)</f>
        <v>0</v>
      </c>
      <c r="I52" s="5">
        <f>COUNTIFS(Data!$I:$I,$A52,Data!$C:$C,I$1,Data!$D:$D,I$2)+COUNTIFS(Data!$J:$J,$A52,Data!$C:$C,I$1,Data!$D:$D,I$2)</f>
        <v>0</v>
      </c>
      <c r="J52" s="5">
        <f>COUNTIFS(Data!$I:$I,$A52,Data!$C:$C,J$1,Data!$D:$D,J$2)+COUNTIFS(Data!$J:$J,$A52,Data!$C:$C,J$1,Data!$D:$D,J$2)</f>
        <v>0</v>
      </c>
      <c r="K52" s="5">
        <f>COUNTIFS(Data!$I:$I,$A52,Data!$C:$C,K$1,Data!$D:$D,K$2)+COUNTIFS(Data!$J:$J,$A52,Data!$C:$C,K$1,Data!$D:$D,K$2)</f>
        <v>0</v>
      </c>
      <c r="L52" s="5">
        <f>COUNTIFS(Data!$I:$I,$A52,Data!$C:$C,L$1,Data!$D:$D,L$2)+COUNTIFS(Data!$J:$J,$A52,Data!$C:$C,L$1,Data!$D:$D,L$2)</f>
        <v>0</v>
      </c>
      <c r="M52" s="5">
        <f>COUNTIFS(Data!$I:$I,$A52,Data!$C:$C,M$1,Data!$D:$D,M$2)+COUNTIFS(Data!$J:$J,$A52,Data!$C:$C,M$1,Data!$D:$D,M$2)</f>
        <v>0</v>
      </c>
      <c r="N52" s="5">
        <f>COUNTIFS(Data!$I:$I,$A52,Data!$C:$C,N$1,Data!$D:$D,N$2)+COUNTIFS(Data!$J:$J,$A52,Data!$C:$C,N$1,Data!$D:$D,N$2)</f>
        <v>0</v>
      </c>
      <c r="O52" s="5">
        <f>COUNTIFS(Data!$I:$I,$A52,Data!$C:$C,O$1,Data!$D:$D,O$2)+COUNTIFS(Data!$J:$J,$A52,Data!$C:$C,O$1,Data!$D:$D,O$2)</f>
        <v>0</v>
      </c>
      <c r="P52" s="5">
        <f>COUNTIFS(Data!$I:$I,$A52,Data!$C:$C,P$1,Data!$D:$D,P$2)+COUNTIFS(Data!$J:$J,$A52,Data!$C:$C,P$1,Data!$D:$D,P$2)</f>
        <v>0</v>
      </c>
      <c r="Q52" s="5">
        <f>COUNTIFS(Data!$I:$I,$A52,Data!$C:$C,Q$1,Data!$D:$D,Q$2)+COUNTIFS(Data!$J:$J,$A52,Data!$C:$C,Q$1,Data!$D:$D,Q$2)</f>
        <v>0</v>
      </c>
      <c r="R52" s="5">
        <f>COUNTIFS(Data!$I:$I,$A52,Data!$C:$C,R$1,Data!$D:$D,R$2)+COUNTIFS(Data!$J:$J,$A52,Data!$C:$C,R$1,Data!$D:$D,R$2)</f>
        <v>0</v>
      </c>
      <c r="S52" s="5">
        <f>COUNTIFS(Data!$I:$I,$A52,Data!$C:$C,S$1,Data!$D:$D,S$2)+COUNTIFS(Data!$J:$J,$A52,Data!$C:$C,S$1,Data!$D:$D,S$2)</f>
        <v>0</v>
      </c>
      <c r="T52" s="5">
        <f>COUNTIFS(Data!$I:$I,$A52,Data!$C:$C,T$1,Data!$D:$D,T$2)+COUNTIFS(Data!$J:$J,$A52,Data!$C:$C,T$1,Data!$D:$D,T$2)</f>
        <v>0</v>
      </c>
      <c r="U52" s="5">
        <f>COUNTIFS(Data!$I:$I,$A52,Data!$C:$C,U$1,Data!$D:$D,U$2)+COUNTIFS(Data!$J:$J,$A52,Data!$C:$C,U$1,Data!$D:$D,U$2)</f>
        <v>0</v>
      </c>
      <c r="V52" s="5">
        <f>COUNTIFS(Data!$I:$I,$A52,Data!$C:$C,V$1,Data!$D:$D,V$2)+COUNTIFS(Data!$J:$J,$A52,Data!$C:$C,V$1,Data!$D:$D,V$2)</f>
        <v>2</v>
      </c>
      <c r="W52" s="5">
        <f>COUNTIFS(Data!$I:$I,$A52,Data!$C:$C,W$1,Data!$D:$D,W$2)+COUNTIFS(Data!$J:$J,$A52,Data!$C:$C,W$1,Data!$D:$D,W$2)</f>
        <v>0</v>
      </c>
      <c r="X52" s="5">
        <f>COUNTIFS(Data!$I:$I,$A52,Data!$C:$C,X$1,Data!$D:$D,X$2)+COUNTIFS(Data!$J:$J,$A52,Data!$C:$C,X$1,Data!$D:$D,X$2)</f>
        <v>0</v>
      </c>
      <c r="Y52" s="5">
        <f>COUNTIFS(Data!$I:$I,$A52,Data!$C:$C,Y$1,Data!$D:$D,Y$2)+COUNTIFS(Data!$J:$J,$A52,Data!$C:$C,Y$1,Data!$D:$D,Y$2)</f>
        <v>0</v>
      </c>
      <c r="Z52" s="5">
        <f>COUNTIFS(Data!$I:$I,$A52,Data!$C:$C,Z$1,Data!$D:$D,Z$2)+COUNTIFS(Data!$J:$J,$A52,Data!$C:$C,Z$1,Data!$D:$D,Z$2)</f>
        <v>0</v>
      </c>
      <c r="AA52" s="5">
        <f>COUNTIFS(Data!$I:$I,$A52,Data!$C:$C,AA$1,Data!$D:$D,AA$2)+COUNTIFS(Data!$J:$J,$A52,Data!$C:$C,AA$1,Data!$D:$D,AA$2)</f>
        <v>0</v>
      </c>
      <c r="AB52" s="5">
        <f>COUNTIFS(Data!$I:$I,$A52,Data!$C:$C,AB$1,Data!$D:$D,AB$2)+COUNTIFS(Data!$J:$J,$A52,Data!$C:$C,AB$1,Data!$D:$D,AB$2)</f>
        <v>0</v>
      </c>
      <c r="AC52" s="5">
        <f>COUNTIFS(Data!$I:$I,$A52,Data!$C:$C,AC$1,Data!$D:$D,AC$2)+COUNTIFS(Data!$J:$J,$A52,Data!$C:$C,AC$1,Data!$D:$D,AC$2)</f>
        <v>0</v>
      </c>
      <c r="AD52" s="5">
        <f>COUNTIFS(Data!$I:$I,$A52,Data!$C:$C,AD$1,Data!$D:$D,AD$2)+COUNTIFS(Data!$J:$J,$A52,Data!$C:$C,AD$1,Data!$D:$D,AD$2)</f>
        <v>0</v>
      </c>
      <c r="AE52" s="5">
        <f>COUNTIFS(Data!$I:$I,$A52,Data!$C:$C,AE$1,Data!$D:$D,AE$2)+COUNTIFS(Data!$J:$J,$A52,Data!$C:$C,AE$1,Data!$D:$D,AE$2)</f>
        <v>0</v>
      </c>
      <c r="AF52" s="5">
        <f>COUNTIFS(Data!$I:$I,$A52,Data!$C:$C,AF$1,Data!$D:$D,AF$2)+COUNTIFS(Data!$J:$J,$A52,Data!$C:$C,AF$1,Data!$D:$D,AF$2)</f>
        <v>0</v>
      </c>
      <c r="AG52" s="5">
        <f>COUNTIFS(Data!$I:$I,$A52,Data!$C:$C,AG$1,Data!$D:$D,AG$2)+COUNTIFS(Data!$J:$J,$A52,Data!$C:$C,AG$1,Data!$D:$D,AG$2)</f>
        <v>0</v>
      </c>
      <c r="AH52" s="5">
        <f>COUNTIFS(Data!$I:$I,$A52,Data!$C:$C,AH$1,Data!$D:$D,AH$2)+COUNTIFS(Data!$J:$J,$A52,Data!$C:$C,AH$1,Data!$D:$D,AH$2)</f>
        <v>0</v>
      </c>
      <c r="AI52" s="5">
        <f>COUNTIFS(Data!$I:$I,$A52,Data!$C:$C,AI$1,Data!$D:$D,AI$2)+COUNTIFS(Data!$J:$J,$A52,Data!$C:$C,AI$1,Data!$D:$D,AI$2)</f>
        <v>0</v>
      </c>
      <c r="AJ52" s="5">
        <f>COUNTIFS(Data!$I:$I,$A52,Data!$C:$C,AJ$1,Data!$D:$D,AJ$2)+COUNTIFS(Data!$J:$J,$A52,Data!$C:$C,AJ$1,Data!$D:$D,AJ$2)</f>
        <v>0</v>
      </c>
      <c r="AK52" s="5">
        <f>COUNTIFS(Data!$I:$I,$A52,Data!$C:$C,AK$1,Data!$D:$D,AK$2)+COUNTIFS(Data!$J:$J,$A52,Data!$C:$C,AK$1,Data!$D:$D,AK$2)</f>
        <v>0</v>
      </c>
      <c r="AL52" s="5">
        <f>COUNTIFS(Data!$I:$I,$A52,Data!$C:$C,AL$1,Data!$D:$D,AL$2)+COUNTIFS(Data!$J:$J,$A52,Data!$C:$C,AL$1,Data!$D:$D,AL$2)</f>
        <v>0</v>
      </c>
      <c r="AM52" s="5">
        <f>COUNTIFS(Data!$I:$I,$A52,Data!$C:$C,AM$1,Data!$D:$D,AM$2)+COUNTIFS(Data!$J:$J,$A52,Data!$C:$C,AM$1,Data!$D:$D,AM$2)</f>
        <v>0</v>
      </c>
      <c r="AN52" s="5">
        <f>COUNTIFS(Data!$I:$I,$A52,Data!$C:$C,AN$1,Data!$D:$D,AN$2)+COUNTIFS(Data!$J:$J,$A52,Data!$C:$C,AN$1,Data!$D:$D,AN$2)</f>
        <v>0</v>
      </c>
      <c r="AO52" s="5">
        <f>COUNTIFS(Data!$I:$I,$A52,Data!$C:$C,AO$1,Data!$D:$D,AO$2)+COUNTIFS(Data!$J:$J,$A52,Data!$C:$C,AO$1,Data!$D:$D,AO$2)</f>
        <v>0</v>
      </c>
      <c r="AP52" s="5">
        <f>COUNTIFS(Data!$I:$I,$A52,Data!$C:$C,AP$1,Data!$D:$D,AP$2)+COUNTIFS(Data!$J:$J,$A52,Data!$C:$C,AP$1,Data!$D:$D,AP$2)</f>
        <v>0</v>
      </c>
      <c r="AQ52" s="5">
        <f>COUNTIFS(Data!$I:$I,$A52,Data!$C:$C,AQ$1,Data!$D:$D,AQ$2)+COUNTIFS(Data!$J:$J,$A52,Data!$C:$C,AQ$1,Data!$D:$D,AQ$2)</f>
        <v>0</v>
      </c>
      <c r="AR52" s="5">
        <f>COUNTIFS(Data!$I:$I,$A52,Data!$C:$C,AR$1,Data!$D:$D,AR$2)+COUNTIFS(Data!$J:$J,$A52,Data!$C:$C,AR$1,Data!$D:$D,AR$2)</f>
        <v>0</v>
      </c>
      <c r="AS52" s="5">
        <f>COUNTIFS(Data!$I:$I,$A52,Data!$C:$C,AS$1,Data!$D:$D,AS$2)+COUNTIFS(Data!$J:$J,$A52,Data!$C:$C,AS$1,Data!$D:$D,AS$2)</f>
        <v>0</v>
      </c>
      <c r="AT52" s="5">
        <f>COUNTIFS(Data!$I:$I,$A52,Data!$C:$C,AT$1,Data!$D:$D,AT$2)+COUNTIFS(Data!$J:$J,$A52,Data!$C:$C,AT$1,Data!$D:$D,AT$2)</f>
        <v>0</v>
      </c>
      <c r="AU52" s="5">
        <f>COUNTIFS(Data!$I:$I,$A52,Data!$C:$C,AU$1,Data!$D:$D,AU$2)+COUNTIFS(Data!$J:$J,$A52,Data!$C:$C,AU$1,Data!$D:$D,AU$2)</f>
        <v>0</v>
      </c>
      <c r="AV52" s="5">
        <f>COUNTIFS(Data!$I:$I,$A52,Data!$C:$C,AV$1,Data!$D:$D,AV$2)+COUNTIFS(Data!$J:$J,$A52,Data!$C:$C,AV$1,Data!$D:$D,AV$2)</f>
        <v>0</v>
      </c>
      <c r="AW52" s="5">
        <f>COUNTIFS(Data!$I:$I,$A52,Data!$C:$C,AW$1,Data!$D:$D,AW$2)+COUNTIFS(Data!$J:$J,$A52,Data!$C:$C,AW$1,Data!$D:$D,AW$2)</f>
        <v>0</v>
      </c>
      <c r="AX52" s="5">
        <f>COUNTIFS(Data!$I:$I,$A52,Data!$C:$C,AX$1,Data!$D:$D,AX$2)+COUNTIFS(Data!$J:$J,$A52,Data!$C:$C,AX$1,Data!$D:$D,AX$2)</f>
        <v>0</v>
      </c>
      <c r="AY52" s="5">
        <f>COUNTIFS(Data!$I:$I,$A52,Data!$C:$C,AY$1,Data!$D:$D,AY$2)+COUNTIFS(Data!$J:$J,$A52,Data!$C:$C,AY$1,Data!$D:$D,AY$2)</f>
        <v>1</v>
      </c>
      <c r="AZ52" s="5">
        <f>COUNTIFS(Data!$I:$I,$A52,Data!$C:$C,AZ$1,Data!$D:$D,AZ$2)+COUNTIFS(Data!$J:$J,$A52,Data!$C:$C,AZ$1,Data!$D:$D,AZ$2)</f>
        <v>0</v>
      </c>
      <c r="BA52" s="5">
        <f>COUNTIFS(Data!$I:$I,$A52,Data!$C:$C,BA$1,Data!$D:$D,BA$2)+COUNTIFS(Data!$J:$J,$A52,Data!$C:$C,BA$1,Data!$D:$D,BA$2)</f>
        <v>0</v>
      </c>
      <c r="BB52" s="5">
        <f>COUNTIFS(Data!$I:$I,$A52,Data!$C:$C,BB$1,Data!$D:$D,BB$2)+COUNTIFS(Data!$J:$J,$A52,Data!$C:$C,BB$1,Data!$D:$D,BB$2)</f>
        <v>1</v>
      </c>
      <c r="BC52" s="5">
        <f>COUNTIFS(Data!$I:$I,$A52,Data!$C:$C,BC$1,Data!$D:$D,BC$2)+COUNTIFS(Data!$J:$J,$A52,Data!$C:$C,BC$1,Data!$D:$D,BC$2)</f>
        <v>1</v>
      </c>
      <c r="BD52" s="5">
        <f>COUNTIFS(Data!$I:$I,$A52,Data!$C:$C,BD$1,Data!$D:$D,BD$2)+COUNTIFS(Data!$J:$J,$A52,Data!$C:$C,BD$1,Data!$D:$D,BD$2)</f>
        <v>0</v>
      </c>
      <c r="BE52" s="5">
        <f>COUNTIFS(Data!$I:$I,$A52,Data!$C:$C,BE$1,Data!$D:$D,BE$2)+COUNTIFS(Data!$J:$J,$A52,Data!$C:$C,BE$1,Data!$D:$D,BE$2)</f>
        <v>0</v>
      </c>
      <c r="BF52" s="5">
        <f>COUNTIFS(Data!$I:$I,$A52,Data!$C:$C,BF$1,Data!$D:$D,BF$2)+COUNTIFS(Data!$J:$J,$A52,Data!$C:$C,BF$1,Data!$D:$D,BF$2)</f>
        <v>0</v>
      </c>
      <c r="BG52" s="5">
        <f>COUNTIFS(Data!$I:$I,$A52,Data!$C:$C,BG$1,Data!$D:$D,BG$2)+COUNTIFS(Data!$J:$J,$A52,Data!$C:$C,BG$1,Data!$D:$D,BG$2)</f>
        <v>0</v>
      </c>
      <c r="BH52" s="5">
        <f>COUNTIFS(Data!$I:$I,$A52,Data!$C:$C,BH$1,Data!$D:$D,BH$2)+COUNTIFS(Data!$J:$J,$A52,Data!$C:$C,BH$1,Data!$D:$D,BH$2)</f>
        <v>0</v>
      </c>
      <c r="BI52" s="5">
        <f>COUNTIFS(Data!$I:$I,$A52,Data!$C:$C,BI$1,Data!$D:$D,BI$2)+COUNTIFS(Data!$J:$J,$A52,Data!$C:$C,BI$1,Data!$D:$D,BI$2)</f>
        <v>0</v>
      </c>
      <c r="BJ52" s="5">
        <f>COUNTIFS(Data!$I:$I,$A52,Data!$C:$C,BJ$1,Data!$D:$D,BJ$2)+COUNTIFS(Data!$J:$J,$A52,Data!$C:$C,BJ$1,Data!$D:$D,BJ$2)</f>
        <v>0</v>
      </c>
      <c r="BK52" s="5">
        <f>COUNTIFS(Data!$I:$I,$A52,Data!$C:$C,BK$1,Data!$D:$D,BK$2)+COUNTIFS(Data!$J:$J,$A52,Data!$C:$C,BK$1,Data!$D:$D,BK$2)</f>
        <v>0</v>
      </c>
      <c r="BL52" s="5">
        <f>COUNTIFS(Data!$I:$I,$A52,Data!$C:$C,BL$1,Data!$D:$D,BL$2)+COUNTIFS(Data!$J:$J,$A52,Data!$C:$C,BL$1,Data!$D:$D,BL$2)</f>
        <v>0</v>
      </c>
      <c r="BM52" s="5">
        <f>COUNTIFS(Data!$I:$I,$A52,Data!$C:$C,BM$1,Data!$D:$D,BM$2)+COUNTIFS(Data!$J:$J,$A52,Data!$C:$C,BM$1,Data!$D:$D,BM$2)</f>
        <v>0</v>
      </c>
      <c r="BN52" s="5">
        <f>COUNTIFS(Data!$I:$I,$A52,Data!$C:$C,BN$1,Data!$D:$D,BN$2)+COUNTIFS(Data!$J:$J,$A52,Data!$C:$C,BN$1,Data!$D:$D,BN$2)</f>
        <v>0</v>
      </c>
      <c r="BO52" s="5">
        <f>COUNTIFS(Data!$I:$I,$A52,Data!$C:$C,BO$1,Data!$D:$D,BO$2)+COUNTIFS(Data!$J:$J,$A52,Data!$C:$C,BO$1,Data!$D:$D,BO$2)</f>
        <v>0</v>
      </c>
      <c r="BP52" s="5">
        <f>COUNTIFS(Data!$I:$I,$A52,Data!$C:$C,BP$1,Data!$D:$D,BP$2)+COUNTIFS(Data!$J:$J,$A52,Data!$C:$C,BP$1,Data!$D:$D,BP$2)</f>
        <v>0</v>
      </c>
      <c r="BQ52" s="5">
        <f>COUNTIFS(Data!$I:$I,$A52,Data!$C:$C,BQ$1,Data!$D:$D,BQ$2)+COUNTIFS(Data!$J:$J,$A52,Data!$C:$C,BQ$1,Data!$D:$D,BQ$2)</f>
        <v>0</v>
      </c>
      <c r="BR52" s="5">
        <f>COUNTIFS(Data!$I:$I,$A52,Data!$C:$C,BR$1,Data!$D:$D,BR$2)+COUNTIFS(Data!$J:$J,$A52,Data!$C:$C,BR$1,Data!$D:$D,BR$2)</f>
        <v>0</v>
      </c>
      <c r="BS52" s="5">
        <f>COUNTIFS(Data!$I:$I,$A52,Data!$C:$C,BS$1,Data!$D:$D,BS$2)+COUNTIFS(Data!$J:$J,$A52,Data!$C:$C,BS$1,Data!$D:$D,BS$2)</f>
        <v>0</v>
      </c>
      <c r="BT52" s="5">
        <f>COUNTIFS(Data!$I:$I,$A52,Data!$C:$C,BT$1,Data!$D:$D,BT$2)+COUNTIFS(Data!$J:$J,$A52,Data!$C:$C,BT$1,Data!$D:$D,BT$2)</f>
        <v>0</v>
      </c>
      <c r="BU52" s="5">
        <f>COUNTIFS(Data!$I:$I,$A52,Data!$C:$C,BU$1,Data!$D:$D,BU$2)+COUNTIFS(Data!$J:$J,$A52,Data!$C:$C,BU$1,Data!$D:$D,BU$2)</f>
        <v>0</v>
      </c>
      <c r="BV52" s="5">
        <f>COUNTIFS(Data!$I:$I,$A52,Data!$C:$C,BV$1,Data!$D:$D,BV$2)+COUNTIFS(Data!$J:$J,$A52,Data!$C:$C,BV$1,Data!$D:$D,BV$2)</f>
        <v>0</v>
      </c>
      <c r="BW52" s="5">
        <f>COUNTIFS(Data!$I:$I,$A52,Data!$C:$C,BW$1,Data!$D:$D,BW$2)+COUNTIFS(Data!$J:$J,$A52,Data!$C:$C,BW$1,Data!$D:$D,BW$2)</f>
        <v>0</v>
      </c>
      <c r="BX52" s="5">
        <f>COUNTIFS(Data!$I:$I,$A52,Data!$C:$C,BX$1,Data!$D:$D,BX$2)+COUNTIFS(Data!$J:$J,$A52,Data!$C:$C,BX$1,Data!$D:$D,BX$2)</f>
        <v>0</v>
      </c>
      <c r="BY52" s="5">
        <f>COUNTIFS(Data!$I:$I,$A52,Data!$C:$C,BY$1,Data!$D:$D,BY$2)+COUNTIFS(Data!$J:$J,$A52,Data!$C:$C,BY$1,Data!$D:$D,BY$2)</f>
        <v>0</v>
      </c>
      <c r="BZ52" s="5">
        <f>COUNTIFS(Data!$I:$I,$A52,Data!$C:$C,BZ$1,Data!$D:$D,BZ$2)+COUNTIFS(Data!$J:$J,$A52,Data!$C:$C,BZ$1,Data!$D:$D,BZ$2)</f>
        <v>0</v>
      </c>
      <c r="CA52" s="5">
        <f>COUNTIFS(Data!$I:$I,$A52,Data!$C:$C,CA$1,Data!$D:$D,CA$2)+COUNTIFS(Data!$J:$J,$A52,Data!$C:$C,CA$1,Data!$D:$D,CA$2)</f>
        <v>0</v>
      </c>
      <c r="CB52" s="5">
        <f>COUNTIFS(Data!$I:$I,$A52,Data!$C:$C,CB$1,Data!$D:$D,CB$2)+COUNTIFS(Data!$J:$J,$A52,Data!$C:$C,CB$1,Data!$D:$D,CB$2)</f>
        <v>0</v>
      </c>
      <c r="CC52" s="5">
        <f>COUNTIFS(Data!$I:$I,$A52,Data!$C:$C,CC$1,Data!$D:$D,CC$2)+COUNTIFS(Data!$J:$J,$A52,Data!$C:$C,CC$1,Data!$D:$D,CC$2)</f>
        <v>0</v>
      </c>
      <c r="CD52" s="5">
        <f>COUNTIFS(Data!$I:$I,$A52,Data!$C:$C,CD$1,Data!$D:$D,CD$2)+COUNTIFS(Data!$J:$J,$A52,Data!$C:$C,CD$1,Data!$D:$D,CD$2)</f>
        <v>0</v>
      </c>
      <c r="CE52" s="5">
        <f>COUNTIFS(Data!$I:$I,$A52,Data!$C:$C,CE$1,Data!$D:$D,CE$2)+COUNTIFS(Data!$J:$J,$A52,Data!$C:$C,CE$1,Data!$D:$D,CE$2)</f>
        <v>0</v>
      </c>
      <c r="CF52" s="5">
        <f>COUNTIFS(Data!$I:$I,$A52,Data!$C:$C,CF$1,Data!$D:$D,CF$2)+COUNTIFS(Data!$J:$J,$A52,Data!$C:$C,CF$1,Data!$D:$D,CF$2)</f>
        <v>0</v>
      </c>
      <c r="CG52" s="5">
        <f>COUNTIFS(Data!$I:$I,$A52,Data!$C:$C,CG$1,Data!$D:$D,CG$2)+COUNTIFS(Data!$J:$J,$A52,Data!$C:$C,CG$1,Data!$D:$D,CG$2)</f>
        <v>0</v>
      </c>
      <c r="CH52" s="5">
        <f>COUNTIFS(Data!$I:$I,$A52,Data!$C:$C,CH$1,Data!$D:$D,CH$2)+COUNTIFS(Data!$J:$J,$A52,Data!$C:$C,CH$1,Data!$D:$D,CH$2)</f>
        <v>0</v>
      </c>
      <c r="CI52" s="5">
        <f>COUNTIFS(Data!$I:$I,$A52,Data!$C:$C,CI$1,Data!$D:$D,CI$2)+COUNTIFS(Data!$J:$J,$A52,Data!$C:$C,CI$1,Data!$D:$D,CI$2)</f>
        <v>0</v>
      </c>
      <c r="CJ52" s="5">
        <f>COUNTIFS(Data!$I:$I,$A52,Data!$C:$C,CJ$1,Data!$D:$D,CJ$2)+COUNTIFS(Data!$J:$J,$A52,Data!$C:$C,CJ$1,Data!$D:$D,CJ$2)</f>
        <v>0</v>
      </c>
      <c r="CK52" s="5">
        <f>COUNTIFS(Data!$I:$I,$A52,Data!$C:$C,CK$1,Data!$D:$D,CK$2)+COUNTIFS(Data!$J:$J,$A52,Data!$C:$C,CK$1,Data!$D:$D,CK$2)</f>
        <v>0</v>
      </c>
      <c r="CL52" s="5">
        <f>COUNTIFS(Data!$I:$I,$A52,Data!$C:$C,CL$1,Data!$D:$D,CL$2)+COUNTIFS(Data!$J:$J,$A52,Data!$C:$C,CL$1,Data!$D:$D,CL$2)</f>
        <v>0</v>
      </c>
      <c r="CM52" s="5">
        <f>COUNTIFS(Data!$I:$I,$A52,Data!$C:$C,CM$1,Data!$D:$D,CM$2)+COUNTIFS(Data!$J:$J,$A52,Data!$C:$C,CM$1,Data!$D:$D,CM$2)</f>
        <v>0</v>
      </c>
      <c r="CN52" s="5">
        <f>COUNTIFS(Data!$I:$I,$A52,Data!$C:$C,CN$1,Data!$D:$D,CN$2)+COUNTIFS(Data!$J:$J,$A52,Data!$C:$C,CN$1,Data!$D:$D,CN$2)</f>
        <v>0</v>
      </c>
      <c r="CO52" s="5">
        <f>COUNTIFS(Data!$I:$I,$A52,Data!$C:$C,CO$1,Data!$D:$D,CO$2)+COUNTIFS(Data!$J:$J,$A52,Data!$C:$C,CO$1,Data!$D:$D,CO$2)</f>
        <v>0</v>
      </c>
      <c r="CP52" s="5">
        <f>COUNTIFS(Data!$I:$I,$A52,Data!$C:$C,CP$1,Data!$D:$D,CP$2)+COUNTIFS(Data!$J:$J,$A52,Data!$C:$C,CP$1,Data!$D:$D,CP$2)</f>
        <v>0</v>
      </c>
      <c r="CQ52" s="5">
        <f>COUNTIFS(Data!$I:$I,$A52,Data!$C:$C,CQ$1,Data!$D:$D,CQ$2)+COUNTIFS(Data!$J:$J,$A52,Data!$C:$C,CQ$1,Data!$D:$D,CQ$2)</f>
        <v>0</v>
      </c>
      <c r="CR52" s="5">
        <f>COUNTIFS(Data!$I:$I,$A52,Data!$C:$C,CR$1,Data!$D:$D,CR$2)+COUNTIFS(Data!$J:$J,$A52,Data!$C:$C,CR$1,Data!$D:$D,CR$2)</f>
        <v>0</v>
      </c>
      <c r="CS52" s="5">
        <f>COUNTIFS(Data!$I:$I,$A52,Data!$C:$C,CS$1,Data!$D:$D,CS$2)+COUNTIFS(Data!$J:$J,$A52,Data!$C:$C,CS$1,Data!$D:$D,CS$2)</f>
        <v>1</v>
      </c>
      <c r="CT52" s="5">
        <f>COUNTIFS(Data!$I:$I,$A52,Data!$C:$C,CT$1,Data!$D:$D,CT$2)+COUNTIFS(Data!$J:$J,$A52,Data!$C:$C,CT$1,Data!$D:$D,CT$2)</f>
        <v>1</v>
      </c>
      <c r="CU52" s="5">
        <f>COUNTIFS(Data!$I:$I,$A52,Data!$C:$C,CU$1,Data!$D:$D,CU$2)+COUNTIFS(Data!$J:$J,$A52,Data!$C:$C,CU$1,Data!$D:$D,CU$2)</f>
        <v>1</v>
      </c>
      <c r="CV52" s="5">
        <f>COUNTIFS(Data!$I:$I,$A52,Data!$C:$C,CV$1,Data!$D:$D,CV$2)+COUNTIFS(Data!$J:$J,$A52,Data!$C:$C,CV$1,Data!$D:$D,CV$2)</f>
        <v>0</v>
      </c>
      <c r="CW52" s="5">
        <f t="shared" ref="CW52:CX52" si="51">SUMIF($B$2:$CV$2,CW$2, $B52:$CV52)</f>
        <v>6</v>
      </c>
      <c r="CX52" s="5">
        <f t="shared" si="51"/>
        <v>2</v>
      </c>
      <c r="CY52" s="5">
        <f t="shared" si="3"/>
        <v>8</v>
      </c>
    </row>
    <row r="53">
      <c r="A53" s="5" t="str">
        <f>Countries!A51</f>
        <v>KEN</v>
      </c>
      <c r="B53" s="5">
        <f>COUNTIFS(Data!$I:$I,$A53,Data!$C:$C,B$1,Data!$D:$D,B$2)+COUNTIFS(Data!$J:$J,$A53,Data!$C:$C,B$1,Data!$D:$D,B$2)</f>
        <v>0</v>
      </c>
      <c r="C53" s="5">
        <f>COUNTIFS(Data!$I:$I,$A53,Data!$C:$C,C$1,Data!$D:$D,C$2)+COUNTIFS(Data!$J:$J,$A53,Data!$C:$C,C$1,Data!$D:$D,C$2)</f>
        <v>0</v>
      </c>
      <c r="D53" s="5">
        <f>COUNTIFS(Data!$I:$I,$A53,Data!$C:$C,D$1,Data!$D:$D,D$2)+COUNTIFS(Data!$J:$J,$A53,Data!$C:$C,D$1,Data!$D:$D,D$2)</f>
        <v>0</v>
      </c>
      <c r="E53" s="5">
        <f>COUNTIFS(Data!$I:$I,$A53,Data!$C:$C,E$1,Data!$D:$D,E$2)+COUNTIFS(Data!$J:$J,$A53,Data!$C:$C,E$1,Data!$D:$D,E$2)</f>
        <v>0</v>
      </c>
      <c r="F53" s="5">
        <f>COUNTIFS(Data!$I:$I,$A53,Data!$C:$C,F$1,Data!$D:$D,F$2)+COUNTIFS(Data!$J:$J,$A53,Data!$C:$C,F$1,Data!$D:$D,F$2)</f>
        <v>0</v>
      </c>
      <c r="G53" s="5">
        <f>COUNTIFS(Data!$I:$I,$A53,Data!$C:$C,G$1,Data!$D:$D,G$2)+COUNTIFS(Data!$J:$J,$A53,Data!$C:$C,G$1,Data!$D:$D,G$2)</f>
        <v>0</v>
      </c>
      <c r="H53" s="5">
        <f>COUNTIFS(Data!$I:$I,$A53,Data!$C:$C,H$1,Data!$D:$D,H$2)+COUNTIFS(Data!$J:$J,$A53,Data!$C:$C,H$1,Data!$D:$D,H$2)</f>
        <v>0</v>
      </c>
      <c r="I53" s="5">
        <f>COUNTIFS(Data!$I:$I,$A53,Data!$C:$C,I$1,Data!$D:$D,I$2)+COUNTIFS(Data!$J:$J,$A53,Data!$C:$C,I$1,Data!$D:$D,I$2)</f>
        <v>0</v>
      </c>
      <c r="J53" s="5">
        <f>COUNTIFS(Data!$I:$I,$A53,Data!$C:$C,J$1,Data!$D:$D,J$2)+COUNTIFS(Data!$J:$J,$A53,Data!$C:$C,J$1,Data!$D:$D,J$2)</f>
        <v>1</v>
      </c>
      <c r="K53" s="5">
        <f>COUNTIFS(Data!$I:$I,$A53,Data!$C:$C,K$1,Data!$D:$D,K$2)+COUNTIFS(Data!$J:$J,$A53,Data!$C:$C,K$1,Data!$D:$D,K$2)</f>
        <v>0</v>
      </c>
      <c r="L53" s="5">
        <f>COUNTIFS(Data!$I:$I,$A53,Data!$C:$C,L$1,Data!$D:$D,L$2)+COUNTIFS(Data!$J:$J,$A53,Data!$C:$C,L$1,Data!$D:$D,L$2)</f>
        <v>1</v>
      </c>
      <c r="M53" s="5">
        <f>COUNTIFS(Data!$I:$I,$A53,Data!$C:$C,M$1,Data!$D:$D,M$2)+COUNTIFS(Data!$J:$J,$A53,Data!$C:$C,M$1,Data!$D:$D,M$2)</f>
        <v>0</v>
      </c>
      <c r="N53" s="5">
        <f>COUNTIFS(Data!$I:$I,$A53,Data!$C:$C,N$1,Data!$D:$D,N$2)+COUNTIFS(Data!$J:$J,$A53,Data!$C:$C,N$1,Data!$D:$D,N$2)</f>
        <v>0</v>
      </c>
      <c r="O53" s="5">
        <f>COUNTIFS(Data!$I:$I,$A53,Data!$C:$C,O$1,Data!$D:$D,O$2)+COUNTIFS(Data!$J:$J,$A53,Data!$C:$C,O$1,Data!$D:$D,O$2)</f>
        <v>0</v>
      </c>
      <c r="P53" s="5">
        <f>COUNTIFS(Data!$I:$I,$A53,Data!$C:$C,P$1,Data!$D:$D,P$2)+COUNTIFS(Data!$J:$J,$A53,Data!$C:$C,P$1,Data!$D:$D,P$2)</f>
        <v>0</v>
      </c>
      <c r="Q53" s="5">
        <f>COUNTIFS(Data!$I:$I,$A53,Data!$C:$C,Q$1,Data!$D:$D,Q$2)+COUNTIFS(Data!$J:$J,$A53,Data!$C:$C,Q$1,Data!$D:$D,Q$2)</f>
        <v>0</v>
      </c>
      <c r="R53" s="5">
        <f>COUNTIFS(Data!$I:$I,$A53,Data!$C:$C,R$1,Data!$D:$D,R$2)+COUNTIFS(Data!$J:$J,$A53,Data!$C:$C,R$1,Data!$D:$D,R$2)</f>
        <v>0</v>
      </c>
      <c r="S53" s="5">
        <f>COUNTIFS(Data!$I:$I,$A53,Data!$C:$C,S$1,Data!$D:$D,S$2)+COUNTIFS(Data!$J:$J,$A53,Data!$C:$C,S$1,Data!$D:$D,S$2)</f>
        <v>0</v>
      </c>
      <c r="T53" s="5">
        <f>COUNTIFS(Data!$I:$I,$A53,Data!$C:$C,T$1,Data!$D:$D,T$2)+COUNTIFS(Data!$J:$J,$A53,Data!$C:$C,T$1,Data!$D:$D,T$2)</f>
        <v>0</v>
      </c>
      <c r="U53" s="5">
        <f>COUNTIFS(Data!$I:$I,$A53,Data!$C:$C,U$1,Data!$D:$D,U$2)+COUNTIFS(Data!$J:$J,$A53,Data!$C:$C,U$1,Data!$D:$D,U$2)</f>
        <v>0</v>
      </c>
      <c r="V53" s="5">
        <f>COUNTIFS(Data!$I:$I,$A53,Data!$C:$C,V$1,Data!$D:$D,V$2)+COUNTIFS(Data!$J:$J,$A53,Data!$C:$C,V$1,Data!$D:$D,V$2)</f>
        <v>0</v>
      </c>
      <c r="W53" s="5">
        <f>COUNTIFS(Data!$I:$I,$A53,Data!$C:$C,W$1,Data!$D:$D,W$2)+COUNTIFS(Data!$J:$J,$A53,Data!$C:$C,W$1,Data!$D:$D,W$2)</f>
        <v>0</v>
      </c>
      <c r="X53" s="5">
        <f>COUNTIFS(Data!$I:$I,$A53,Data!$C:$C,X$1,Data!$D:$D,X$2)+COUNTIFS(Data!$J:$J,$A53,Data!$C:$C,X$1,Data!$D:$D,X$2)</f>
        <v>0</v>
      </c>
      <c r="Y53" s="5">
        <f>COUNTIFS(Data!$I:$I,$A53,Data!$C:$C,Y$1,Data!$D:$D,Y$2)+COUNTIFS(Data!$J:$J,$A53,Data!$C:$C,Y$1,Data!$D:$D,Y$2)</f>
        <v>0</v>
      </c>
      <c r="Z53" s="5">
        <f>COUNTIFS(Data!$I:$I,$A53,Data!$C:$C,Z$1,Data!$D:$D,Z$2)+COUNTIFS(Data!$J:$J,$A53,Data!$C:$C,Z$1,Data!$D:$D,Z$2)</f>
        <v>0</v>
      </c>
      <c r="AA53" s="5">
        <f>COUNTIFS(Data!$I:$I,$A53,Data!$C:$C,AA$1,Data!$D:$D,AA$2)+COUNTIFS(Data!$J:$J,$A53,Data!$C:$C,AA$1,Data!$D:$D,AA$2)</f>
        <v>0</v>
      </c>
      <c r="AB53" s="5">
        <f>COUNTIFS(Data!$I:$I,$A53,Data!$C:$C,AB$1,Data!$D:$D,AB$2)+COUNTIFS(Data!$J:$J,$A53,Data!$C:$C,AB$1,Data!$D:$D,AB$2)</f>
        <v>0</v>
      </c>
      <c r="AC53" s="5">
        <f>COUNTIFS(Data!$I:$I,$A53,Data!$C:$C,AC$1,Data!$D:$D,AC$2)+COUNTIFS(Data!$J:$J,$A53,Data!$C:$C,AC$1,Data!$D:$D,AC$2)</f>
        <v>0</v>
      </c>
      <c r="AD53" s="5">
        <f>COUNTIFS(Data!$I:$I,$A53,Data!$C:$C,AD$1,Data!$D:$D,AD$2)+COUNTIFS(Data!$J:$J,$A53,Data!$C:$C,AD$1,Data!$D:$D,AD$2)</f>
        <v>0</v>
      </c>
      <c r="AE53" s="5">
        <f>COUNTIFS(Data!$I:$I,$A53,Data!$C:$C,AE$1,Data!$D:$D,AE$2)+COUNTIFS(Data!$J:$J,$A53,Data!$C:$C,AE$1,Data!$D:$D,AE$2)</f>
        <v>0</v>
      </c>
      <c r="AF53" s="5">
        <f>COUNTIFS(Data!$I:$I,$A53,Data!$C:$C,AF$1,Data!$D:$D,AF$2)+COUNTIFS(Data!$J:$J,$A53,Data!$C:$C,AF$1,Data!$D:$D,AF$2)</f>
        <v>0</v>
      </c>
      <c r="AG53" s="5">
        <f>COUNTIFS(Data!$I:$I,$A53,Data!$C:$C,AG$1,Data!$D:$D,AG$2)+COUNTIFS(Data!$J:$J,$A53,Data!$C:$C,AG$1,Data!$D:$D,AG$2)</f>
        <v>0</v>
      </c>
      <c r="AH53" s="5">
        <f>COUNTIFS(Data!$I:$I,$A53,Data!$C:$C,AH$1,Data!$D:$D,AH$2)+COUNTIFS(Data!$J:$J,$A53,Data!$C:$C,AH$1,Data!$D:$D,AH$2)</f>
        <v>0</v>
      </c>
      <c r="AI53" s="5">
        <f>COUNTIFS(Data!$I:$I,$A53,Data!$C:$C,AI$1,Data!$D:$D,AI$2)+COUNTIFS(Data!$J:$J,$A53,Data!$C:$C,AI$1,Data!$D:$D,AI$2)</f>
        <v>0</v>
      </c>
      <c r="AJ53" s="5">
        <f>COUNTIFS(Data!$I:$I,$A53,Data!$C:$C,AJ$1,Data!$D:$D,AJ$2)+COUNTIFS(Data!$J:$J,$A53,Data!$C:$C,AJ$1,Data!$D:$D,AJ$2)</f>
        <v>0</v>
      </c>
      <c r="AK53" s="5">
        <f>COUNTIFS(Data!$I:$I,$A53,Data!$C:$C,AK$1,Data!$D:$D,AK$2)+COUNTIFS(Data!$J:$J,$A53,Data!$C:$C,AK$1,Data!$D:$D,AK$2)</f>
        <v>0</v>
      </c>
      <c r="AL53" s="5">
        <f>COUNTIFS(Data!$I:$I,$A53,Data!$C:$C,AL$1,Data!$D:$D,AL$2)+COUNTIFS(Data!$J:$J,$A53,Data!$C:$C,AL$1,Data!$D:$D,AL$2)</f>
        <v>0</v>
      </c>
      <c r="AM53" s="5">
        <f>COUNTIFS(Data!$I:$I,$A53,Data!$C:$C,AM$1,Data!$D:$D,AM$2)+COUNTIFS(Data!$J:$J,$A53,Data!$C:$C,AM$1,Data!$D:$D,AM$2)</f>
        <v>0</v>
      </c>
      <c r="AN53" s="5">
        <f>COUNTIFS(Data!$I:$I,$A53,Data!$C:$C,AN$1,Data!$D:$D,AN$2)+COUNTIFS(Data!$J:$J,$A53,Data!$C:$C,AN$1,Data!$D:$D,AN$2)</f>
        <v>0</v>
      </c>
      <c r="AO53" s="5">
        <f>COUNTIFS(Data!$I:$I,$A53,Data!$C:$C,AO$1,Data!$D:$D,AO$2)+COUNTIFS(Data!$J:$J,$A53,Data!$C:$C,AO$1,Data!$D:$D,AO$2)</f>
        <v>0</v>
      </c>
      <c r="AP53" s="5">
        <f>COUNTIFS(Data!$I:$I,$A53,Data!$C:$C,AP$1,Data!$D:$D,AP$2)+COUNTIFS(Data!$J:$J,$A53,Data!$C:$C,AP$1,Data!$D:$D,AP$2)</f>
        <v>0</v>
      </c>
      <c r="AQ53" s="5">
        <f>COUNTIFS(Data!$I:$I,$A53,Data!$C:$C,AQ$1,Data!$D:$D,AQ$2)+COUNTIFS(Data!$J:$J,$A53,Data!$C:$C,AQ$1,Data!$D:$D,AQ$2)</f>
        <v>0</v>
      </c>
      <c r="AR53" s="5">
        <f>COUNTIFS(Data!$I:$I,$A53,Data!$C:$C,AR$1,Data!$D:$D,AR$2)+COUNTIFS(Data!$J:$J,$A53,Data!$C:$C,AR$1,Data!$D:$D,AR$2)</f>
        <v>0</v>
      </c>
      <c r="AS53" s="5">
        <f>COUNTIFS(Data!$I:$I,$A53,Data!$C:$C,AS$1,Data!$D:$D,AS$2)+COUNTIFS(Data!$J:$J,$A53,Data!$C:$C,AS$1,Data!$D:$D,AS$2)</f>
        <v>0</v>
      </c>
      <c r="AT53" s="5">
        <f>COUNTIFS(Data!$I:$I,$A53,Data!$C:$C,AT$1,Data!$D:$D,AT$2)+COUNTIFS(Data!$J:$J,$A53,Data!$C:$C,AT$1,Data!$D:$D,AT$2)</f>
        <v>0</v>
      </c>
      <c r="AU53" s="5">
        <f>COUNTIFS(Data!$I:$I,$A53,Data!$C:$C,AU$1,Data!$D:$D,AU$2)+COUNTIFS(Data!$J:$J,$A53,Data!$C:$C,AU$1,Data!$D:$D,AU$2)</f>
        <v>0</v>
      </c>
      <c r="AV53" s="5">
        <f>COUNTIFS(Data!$I:$I,$A53,Data!$C:$C,AV$1,Data!$D:$D,AV$2)+COUNTIFS(Data!$J:$J,$A53,Data!$C:$C,AV$1,Data!$D:$D,AV$2)</f>
        <v>0</v>
      </c>
      <c r="AW53" s="5">
        <f>COUNTIFS(Data!$I:$I,$A53,Data!$C:$C,AW$1,Data!$D:$D,AW$2)+COUNTIFS(Data!$J:$J,$A53,Data!$C:$C,AW$1,Data!$D:$D,AW$2)</f>
        <v>0</v>
      </c>
      <c r="AX53" s="5">
        <f>COUNTIFS(Data!$I:$I,$A53,Data!$C:$C,AX$1,Data!$D:$D,AX$2)+COUNTIFS(Data!$J:$J,$A53,Data!$C:$C,AX$1,Data!$D:$D,AX$2)</f>
        <v>0</v>
      </c>
      <c r="AY53" s="5">
        <f>COUNTIFS(Data!$I:$I,$A53,Data!$C:$C,AY$1,Data!$D:$D,AY$2)+COUNTIFS(Data!$J:$J,$A53,Data!$C:$C,AY$1,Data!$D:$D,AY$2)</f>
        <v>0</v>
      </c>
      <c r="AZ53" s="5">
        <f>COUNTIFS(Data!$I:$I,$A53,Data!$C:$C,AZ$1,Data!$D:$D,AZ$2)+COUNTIFS(Data!$J:$J,$A53,Data!$C:$C,AZ$1,Data!$D:$D,AZ$2)</f>
        <v>0</v>
      </c>
      <c r="BA53" s="5">
        <f>COUNTIFS(Data!$I:$I,$A53,Data!$C:$C,BA$1,Data!$D:$D,BA$2)+COUNTIFS(Data!$J:$J,$A53,Data!$C:$C,BA$1,Data!$D:$D,BA$2)</f>
        <v>0</v>
      </c>
      <c r="BB53" s="5">
        <f>COUNTIFS(Data!$I:$I,$A53,Data!$C:$C,BB$1,Data!$D:$D,BB$2)+COUNTIFS(Data!$J:$J,$A53,Data!$C:$C,BB$1,Data!$D:$D,BB$2)</f>
        <v>0</v>
      </c>
      <c r="BC53" s="5">
        <f>COUNTIFS(Data!$I:$I,$A53,Data!$C:$C,BC$1,Data!$D:$D,BC$2)+COUNTIFS(Data!$J:$J,$A53,Data!$C:$C,BC$1,Data!$D:$D,BC$2)</f>
        <v>0</v>
      </c>
      <c r="BD53" s="5">
        <f>COUNTIFS(Data!$I:$I,$A53,Data!$C:$C,BD$1,Data!$D:$D,BD$2)+COUNTIFS(Data!$J:$J,$A53,Data!$C:$C,BD$1,Data!$D:$D,BD$2)</f>
        <v>0</v>
      </c>
      <c r="BE53" s="5">
        <f>COUNTIFS(Data!$I:$I,$A53,Data!$C:$C,BE$1,Data!$D:$D,BE$2)+COUNTIFS(Data!$J:$J,$A53,Data!$C:$C,BE$1,Data!$D:$D,BE$2)</f>
        <v>0</v>
      </c>
      <c r="BF53" s="5">
        <f>COUNTIFS(Data!$I:$I,$A53,Data!$C:$C,BF$1,Data!$D:$D,BF$2)+COUNTIFS(Data!$J:$J,$A53,Data!$C:$C,BF$1,Data!$D:$D,BF$2)</f>
        <v>0</v>
      </c>
      <c r="BG53" s="5">
        <f>COUNTIFS(Data!$I:$I,$A53,Data!$C:$C,BG$1,Data!$D:$D,BG$2)+COUNTIFS(Data!$J:$J,$A53,Data!$C:$C,BG$1,Data!$D:$D,BG$2)</f>
        <v>0</v>
      </c>
      <c r="BH53" s="5">
        <f>COUNTIFS(Data!$I:$I,$A53,Data!$C:$C,BH$1,Data!$D:$D,BH$2)+COUNTIFS(Data!$J:$J,$A53,Data!$C:$C,BH$1,Data!$D:$D,BH$2)</f>
        <v>0</v>
      </c>
      <c r="BI53" s="5">
        <f>COUNTIFS(Data!$I:$I,$A53,Data!$C:$C,BI$1,Data!$D:$D,BI$2)+COUNTIFS(Data!$J:$J,$A53,Data!$C:$C,BI$1,Data!$D:$D,BI$2)</f>
        <v>0</v>
      </c>
      <c r="BJ53" s="5">
        <f>COUNTIFS(Data!$I:$I,$A53,Data!$C:$C,BJ$1,Data!$D:$D,BJ$2)+COUNTIFS(Data!$J:$J,$A53,Data!$C:$C,BJ$1,Data!$D:$D,BJ$2)</f>
        <v>0</v>
      </c>
      <c r="BK53" s="5">
        <f>COUNTIFS(Data!$I:$I,$A53,Data!$C:$C,BK$1,Data!$D:$D,BK$2)+COUNTIFS(Data!$J:$J,$A53,Data!$C:$C,BK$1,Data!$D:$D,BK$2)</f>
        <v>0</v>
      </c>
      <c r="BL53" s="5">
        <f>COUNTIFS(Data!$I:$I,$A53,Data!$C:$C,BL$1,Data!$D:$D,BL$2)+COUNTIFS(Data!$J:$J,$A53,Data!$C:$C,BL$1,Data!$D:$D,BL$2)</f>
        <v>0</v>
      </c>
      <c r="BM53" s="5">
        <f>COUNTIFS(Data!$I:$I,$A53,Data!$C:$C,BM$1,Data!$D:$D,BM$2)+COUNTIFS(Data!$J:$J,$A53,Data!$C:$C,BM$1,Data!$D:$D,BM$2)</f>
        <v>0</v>
      </c>
      <c r="BN53" s="5">
        <f>COUNTIFS(Data!$I:$I,$A53,Data!$C:$C,BN$1,Data!$D:$D,BN$2)+COUNTIFS(Data!$J:$J,$A53,Data!$C:$C,BN$1,Data!$D:$D,BN$2)</f>
        <v>0</v>
      </c>
      <c r="BO53" s="5">
        <f>COUNTIFS(Data!$I:$I,$A53,Data!$C:$C,BO$1,Data!$D:$D,BO$2)+COUNTIFS(Data!$J:$J,$A53,Data!$C:$C,BO$1,Data!$D:$D,BO$2)</f>
        <v>0</v>
      </c>
      <c r="BP53" s="5">
        <f>COUNTIFS(Data!$I:$I,$A53,Data!$C:$C,BP$1,Data!$D:$D,BP$2)+COUNTIFS(Data!$J:$J,$A53,Data!$C:$C,BP$1,Data!$D:$D,BP$2)</f>
        <v>0</v>
      </c>
      <c r="BQ53" s="5">
        <f>COUNTIFS(Data!$I:$I,$A53,Data!$C:$C,BQ$1,Data!$D:$D,BQ$2)+COUNTIFS(Data!$J:$J,$A53,Data!$C:$C,BQ$1,Data!$D:$D,BQ$2)</f>
        <v>0</v>
      </c>
      <c r="BR53" s="5">
        <f>COUNTIFS(Data!$I:$I,$A53,Data!$C:$C,BR$1,Data!$D:$D,BR$2)+COUNTIFS(Data!$J:$J,$A53,Data!$C:$C,BR$1,Data!$D:$D,BR$2)</f>
        <v>0</v>
      </c>
      <c r="BS53" s="5">
        <f>COUNTIFS(Data!$I:$I,$A53,Data!$C:$C,BS$1,Data!$D:$D,BS$2)+COUNTIFS(Data!$J:$J,$A53,Data!$C:$C,BS$1,Data!$D:$D,BS$2)</f>
        <v>0</v>
      </c>
      <c r="BT53" s="5">
        <f>COUNTIFS(Data!$I:$I,$A53,Data!$C:$C,BT$1,Data!$D:$D,BT$2)+COUNTIFS(Data!$J:$J,$A53,Data!$C:$C,BT$1,Data!$D:$D,BT$2)</f>
        <v>0</v>
      </c>
      <c r="BU53" s="5">
        <f>COUNTIFS(Data!$I:$I,$A53,Data!$C:$C,BU$1,Data!$D:$D,BU$2)+COUNTIFS(Data!$J:$J,$A53,Data!$C:$C,BU$1,Data!$D:$D,BU$2)</f>
        <v>0</v>
      </c>
      <c r="BV53" s="5">
        <f>COUNTIFS(Data!$I:$I,$A53,Data!$C:$C,BV$1,Data!$D:$D,BV$2)+COUNTIFS(Data!$J:$J,$A53,Data!$C:$C,BV$1,Data!$D:$D,BV$2)</f>
        <v>0</v>
      </c>
      <c r="BW53" s="5">
        <f>COUNTIFS(Data!$I:$I,$A53,Data!$C:$C,BW$1,Data!$D:$D,BW$2)+COUNTIFS(Data!$J:$J,$A53,Data!$C:$C,BW$1,Data!$D:$D,BW$2)</f>
        <v>0</v>
      </c>
      <c r="BX53" s="5">
        <f>COUNTIFS(Data!$I:$I,$A53,Data!$C:$C,BX$1,Data!$D:$D,BX$2)+COUNTIFS(Data!$J:$J,$A53,Data!$C:$C,BX$1,Data!$D:$D,BX$2)</f>
        <v>0</v>
      </c>
      <c r="BY53" s="5">
        <f>COUNTIFS(Data!$I:$I,$A53,Data!$C:$C,BY$1,Data!$D:$D,BY$2)+COUNTIFS(Data!$J:$J,$A53,Data!$C:$C,BY$1,Data!$D:$D,BY$2)</f>
        <v>0</v>
      </c>
      <c r="BZ53" s="5">
        <f>COUNTIFS(Data!$I:$I,$A53,Data!$C:$C,BZ$1,Data!$D:$D,BZ$2)+COUNTIFS(Data!$J:$J,$A53,Data!$C:$C,BZ$1,Data!$D:$D,BZ$2)</f>
        <v>0</v>
      </c>
      <c r="CA53" s="5">
        <f>COUNTIFS(Data!$I:$I,$A53,Data!$C:$C,CA$1,Data!$D:$D,CA$2)+COUNTIFS(Data!$J:$J,$A53,Data!$C:$C,CA$1,Data!$D:$D,CA$2)</f>
        <v>0</v>
      </c>
      <c r="CB53" s="5">
        <f>COUNTIFS(Data!$I:$I,$A53,Data!$C:$C,CB$1,Data!$D:$D,CB$2)+COUNTIFS(Data!$J:$J,$A53,Data!$C:$C,CB$1,Data!$D:$D,CB$2)</f>
        <v>0</v>
      </c>
      <c r="CC53" s="5">
        <f>COUNTIFS(Data!$I:$I,$A53,Data!$C:$C,CC$1,Data!$D:$D,CC$2)+COUNTIFS(Data!$J:$J,$A53,Data!$C:$C,CC$1,Data!$D:$D,CC$2)</f>
        <v>0</v>
      </c>
      <c r="CD53" s="5">
        <f>COUNTIFS(Data!$I:$I,$A53,Data!$C:$C,CD$1,Data!$D:$D,CD$2)+COUNTIFS(Data!$J:$J,$A53,Data!$C:$C,CD$1,Data!$D:$D,CD$2)</f>
        <v>0</v>
      </c>
      <c r="CE53" s="5">
        <f>COUNTIFS(Data!$I:$I,$A53,Data!$C:$C,CE$1,Data!$D:$D,CE$2)+COUNTIFS(Data!$J:$J,$A53,Data!$C:$C,CE$1,Data!$D:$D,CE$2)</f>
        <v>0</v>
      </c>
      <c r="CF53" s="5">
        <f>COUNTIFS(Data!$I:$I,$A53,Data!$C:$C,CF$1,Data!$D:$D,CF$2)+COUNTIFS(Data!$J:$J,$A53,Data!$C:$C,CF$1,Data!$D:$D,CF$2)</f>
        <v>0</v>
      </c>
      <c r="CG53" s="5">
        <f>COUNTIFS(Data!$I:$I,$A53,Data!$C:$C,CG$1,Data!$D:$D,CG$2)+COUNTIFS(Data!$J:$J,$A53,Data!$C:$C,CG$1,Data!$D:$D,CG$2)</f>
        <v>0</v>
      </c>
      <c r="CH53" s="5">
        <f>COUNTIFS(Data!$I:$I,$A53,Data!$C:$C,CH$1,Data!$D:$D,CH$2)+COUNTIFS(Data!$J:$J,$A53,Data!$C:$C,CH$1,Data!$D:$D,CH$2)</f>
        <v>0</v>
      </c>
      <c r="CI53" s="5">
        <f>COUNTIFS(Data!$I:$I,$A53,Data!$C:$C,CI$1,Data!$D:$D,CI$2)+COUNTIFS(Data!$J:$J,$A53,Data!$C:$C,CI$1,Data!$D:$D,CI$2)</f>
        <v>0</v>
      </c>
      <c r="CJ53" s="5">
        <f>COUNTIFS(Data!$I:$I,$A53,Data!$C:$C,CJ$1,Data!$D:$D,CJ$2)+COUNTIFS(Data!$J:$J,$A53,Data!$C:$C,CJ$1,Data!$D:$D,CJ$2)</f>
        <v>0</v>
      </c>
      <c r="CK53" s="5">
        <f>COUNTIFS(Data!$I:$I,$A53,Data!$C:$C,CK$1,Data!$D:$D,CK$2)+COUNTIFS(Data!$J:$J,$A53,Data!$C:$C,CK$1,Data!$D:$D,CK$2)</f>
        <v>0</v>
      </c>
      <c r="CL53" s="5">
        <f>COUNTIFS(Data!$I:$I,$A53,Data!$C:$C,CL$1,Data!$D:$D,CL$2)+COUNTIFS(Data!$J:$J,$A53,Data!$C:$C,CL$1,Data!$D:$D,CL$2)</f>
        <v>0</v>
      </c>
      <c r="CM53" s="5">
        <f>COUNTIFS(Data!$I:$I,$A53,Data!$C:$C,CM$1,Data!$D:$D,CM$2)+COUNTIFS(Data!$J:$J,$A53,Data!$C:$C,CM$1,Data!$D:$D,CM$2)</f>
        <v>0</v>
      </c>
      <c r="CN53" s="5">
        <f>COUNTIFS(Data!$I:$I,$A53,Data!$C:$C,CN$1,Data!$D:$D,CN$2)+COUNTIFS(Data!$J:$J,$A53,Data!$C:$C,CN$1,Data!$D:$D,CN$2)</f>
        <v>0</v>
      </c>
      <c r="CO53" s="5">
        <f>COUNTIFS(Data!$I:$I,$A53,Data!$C:$C,CO$1,Data!$D:$D,CO$2)+COUNTIFS(Data!$J:$J,$A53,Data!$C:$C,CO$1,Data!$D:$D,CO$2)</f>
        <v>0</v>
      </c>
      <c r="CP53" s="5">
        <f>COUNTIFS(Data!$I:$I,$A53,Data!$C:$C,CP$1,Data!$D:$D,CP$2)+COUNTIFS(Data!$J:$J,$A53,Data!$C:$C,CP$1,Data!$D:$D,CP$2)</f>
        <v>0</v>
      </c>
      <c r="CQ53" s="5">
        <f>COUNTIFS(Data!$I:$I,$A53,Data!$C:$C,CQ$1,Data!$D:$D,CQ$2)+COUNTIFS(Data!$J:$J,$A53,Data!$C:$C,CQ$1,Data!$D:$D,CQ$2)</f>
        <v>0</v>
      </c>
      <c r="CR53" s="5">
        <f>COUNTIFS(Data!$I:$I,$A53,Data!$C:$C,CR$1,Data!$D:$D,CR$2)+COUNTIFS(Data!$J:$J,$A53,Data!$C:$C,CR$1,Data!$D:$D,CR$2)</f>
        <v>0</v>
      </c>
      <c r="CS53" s="5">
        <f>COUNTIFS(Data!$I:$I,$A53,Data!$C:$C,CS$1,Data!$D:$D,CS$2)+COUNTIFS(Data!$J:$J,$A53,Data!$C:$C,CS$1,Data!$D:$D,CS$2)</f>
        <v>0</v>
      </c>
      <c r="CT53" s="5">
        <f>COUNTIFS(Data!$I:$I,$A53,Data!$C:$C,CT$1,Data!$D:$D,CT$2)+COUNTIFS(Data!$J:$J,$A53,Data!$C:$C,CT$1,Data!$D:$D,CT$2)</f>
        <v>0</v>
      </c>
      <c r="CU53" s="5">
        <f>COUNTIFS(Data!$I:$I,$A53,Data!$C:$C,CU$1,Data!$D:$D,CU$2)+COUNTIFS(Data!$J:$J,$A53,Data!$C:$C,CU$1,Data!$D:$D,CU$2)</f>
        <v>0</v>
      </c>
      <c r="CV53" s="5">
        <f>COUNTIFS(Data!$I:$I,$A53,Data!$C:$C,CV$1,Data!$D:$D,CV$2)+COUNTIFS(Data!$J:$J,$A53,Data!$C:$C,CV$1,Data!$D:$D,CV$2)</f>
        <v>0</v>
      </c>
      <c r="CW53" s="5">
        <f t="shared" ref="CW53:CX53" si="52">SUMIF($B$2:$CV$2,CW$2, $B53:$CV53)</f>
        <v>1</v>
      </c>
      <c r="CX53" s="5">
        <f t="shared" si="52"/>
        <v>1</v>
      </c>
      <c r="CY53" s="5">
        <f t="shared" si="3"/>
        <v>2</v>
      </c>
    </row>
    <row r="54">
      <c r="A54" s="5" t="str">
        <f>Countries!A52</f>
        <v>KGZ</v>
      </c>
      <c r="B54" s="5">
        <f>COUNTIFS(Data!$I:$I,$A54,Data!$C:$C,B$1,Data!$D:$D,B$2)+COUNTIFS(Data!$J:$J,$A54,Data!$C:$C,B$1,Data!$D:$D,B$2)</f>
        <v>0</v>
      </c>
      <c r="C54" s="5">
        <f>COUNTIFS(Data!$I:$I,$A54,Data!$C:$C,C$1,Data!$D:$D,C$2)+COUNTIFS(Data!$J:$J,$A54,Data!$C:$C,C$1,Data!$D:$D,C$2)</f>
        <v>0</v>
      </c>
      <c r="D54" s="5">
        <f>COUNTIFS(Data!$I:$I,$A54,Data!$C:$C,D$1,Data!$D:$D,D$2)+COUNTIFS(Data!$J:$J,$A54,Data!$C:$C,D$1,Data!$D:$D,D$2)</f>
        <v>0</v>
      </c>
      <c r="E54" s="5">
        <f>COUNTIFS(Data!$I:$I,$A54,Data!$C:$C,E$1,Data!$D:$D,E$2)+COUNTIFS(Data!$J:$J,$A54,Data!$C:$C,E$1,Data!$D:$D,E$2)</f>
        <v>0</v>
      </c>
      <c r="F54" s="5">
        <f>COUNTIFS(Data!$I:$I,$A54,Data!$C:$C,F$1,Data!$D:$D,F$2)+COUNTIFS(Data!$J:$J,$A54,Data!$C:$C,F$1,Data!$D:$D,F$2)</f>
        <v>0</v>
      </c>
      <c r="G54" s="5">
        <f>COUNTIFS(Data!$I:$I,$A54,Data!$C:$C,G$1,Data!$D:$D,G$2)+COUNTIFS(Data!$J:$J,$A54,Data!$C:$C,G$1,Data!$D:$D,G$2)</f>
        <v>0</v>
      </c>
      <c r="H54" s="5">
        <f>COUNTIFS(Data!$I:$I,$A54,Data!$C:$C,H$1,Data!$D:$D,H$2)+COUNTIFS(Data!$J:$J,$A54,Data!$C:$C,H$1,Data!$D:$D,H$2)</f>
        <v>0</v>
      </c>
      <c r="I54" s="5">
        <f>COUNTIFS(Data!$I:$I,$A54,Data!$C:$C,I$1,Data!$D:$D,I$2)+COUNTIFS(Data!$J:$J,$A54,Data!$C:$C,I$1,Data!$D:$D,I$2)</f>
        <v>0</v>
      </c>
      <c r="J54" s="5">
        <f>COUNTIFS(Data!$I:$I,$A54,Data!$C:$C,J$1,Data!$D:$D,J$2)+COUNTIFS(Data!$J:$J,$A54,Data!$C:$C,J$1,Data!$D:$D,J$2)</f>
        <v>0</v>
      </c>
      <c r="K54" s="5">
        <f>COUNTIFS(Data!$I:$I,$A54,Data!$C:$C,K$1,Data!$D:$D,K$2)+COUNTIFS(Data!$J:$J,$A54,Data!$C:$C,K$1,Data!$D:$D,K$2)</f>
        <v>0</v>
      </c>
      <c r="L54" s="5">
        <f>COUNTIFS(Data!$I:$I,$A54,Data!$C:$C,L$1,Data!$D:$D,L$2)+COUNTIFS(Data!$J:$J,$A54,Data!$C:$C,L$1,Data!$D:$D,L$2)</f>
        <v>0</v>
      </c>
      <c r="M54" s="5">
        <f>COUNTIFS(Data!$I:$I,$A54,Data!$C:$C,M$1,Data!$D:$D,M$2)+COUNTIFS(Data!$J:$J,$A54,Data!$C:$C,M$1,Data!$D:$D,M$2)</f>
        <v>0</v>
      </c>
      <c r="N54" s="5">
        <f>COUNTIFS(Data!$I:$I,$A54,Data!$C:$C,N$1,Data!$D:$D,N$2)+COUNTIFS(Data!$J:$J,$A54,Data!$C:$C,N$1,Data!$D:$D,N$2)</f>
        <v>0</v>
      </c>
      <c r="O54" s="5">
        <f>COUNTIFS(Data!$I:$I,$A54,Data!$C:$C,O$1,Data!$D:$D,O$2)+COUNTIFS(Data!$J:$J,$A54,Data!$C:$C,O$1,Data!$D:$D,O$2)</f>
        <v>0</v>
      </c>
      <c r="P54" s="5">
        <f>COUNTIFS(Data!$I:$I,$A54,Data!$C:$C,P$1,Data!$D:$D,P$2)+COUNTIFS(Data!$J:$J,$A54,Data!$C:$C,P$1,Data!$D:$D,P$2)</f>
        <v>0</v>
      </c>
      <c r="Q54" s="5">
        <f>COUNTIFS(Data!$I:$I,$A54,Data!$C:$C,Q$1,Data!$D:$D,Q$2)+COUNTIFS(Data!$J:$J,$A54,Data!$C:$C,Q$1,Data!$D:$D,Q$2)</f>
        <v>0</v>
      </c>
      <c r="R54" s="5">
        <f>COUNTIFS(Data!$I:$I,$A54,Data!$C:$C,R$1,Data!$D:$D,R$2)+COUNTIFS(Data!$J:$J,$A54,Data!$C:$C,R$1,Data!$D:$D,R$2)</f>
        <v>0</v>
      </c>
      <c r="S54" s="5">
        <f>COUNTIFS(Data!$I:$I,$A54,Data!$C:$C,S$1,Data!$D:$D,S$2)+COUNTIFS(Data!$J:$J,$A54,Data!$C:$C,S$1,Data!$D:$D,S$2)</f>
        <v>0</v>
      </c>
      <c r="T54" s="5">
        <f>COUNTIFS(Data!$I:$I,$A54,Data!$C:$C,T$1,Data!$D:$D,T$2)+COUNTIFS(Data!$J:$J,$A54,Data!$C:$C,T$1,Data!$D:$D,T$2)</f>
        <v>0</v>
      </c>
      <c r="U54" s="5">
        <f>COUNTIFS(Data!$I:$I,$A54,Data!$C:$C,U$1,Data!$D:$D,U$2)+COUNTIFS(Data!$J:$J,$A54,Data!$C:$C,U$1,Data!$D:$D,U$2)</f>
        <v>0</v>
      </c>
      <c r="V54" s="5">
        <f>COUNTIFS(Data!$I:$I,$A54,Data!$C:$C,V$1,Data!$D:$D,V$2)+COUNTIFS(Data!$J:$J,$A54,Data!$C:$C,V$1,Data!$D:$D,V$2)</f>
        <v>0</v>
      </c>
      <c r="W54" s="5">
        <f>COUNTIFS(Data!$I:$I,$A54,Data!$C:$C,W$1,Data!$D:$D,W$2)+COUNTIFS(Data!$J:$J,$A54,Data!$C:$C,W$1,Data!$D:$D,W$2)</f>
        <v>0</v>
      </c>
      <c r="X54" s="5">
        <f>COUNTIFS(Data!$I:$I,$A54,Data!$C:$C,X$1,Data!$D:$D,X$2)+COUNTIFS(Data!$J:$J,$A54,Data!$C:$C,X$1,Data!$D:$D,X$2)</f>
        <v>0</v>
      </c>
      <c r="Y54" s="5">
        <f>COUNTIFS(Data!$I:$I,$A54,Data!$C:$C,Y$1,Data!$D:$D,Y$2)+COUNTIFS(Data!$J:$J,$A54,Data!$C:$C,Y$1,Data!$D:$D,Y$2)</f>
        <v>0</v>
      </c>
      <c r="Z54" s="5">
        <f>COUNTIFS(Data!$I:$I,$A54,Data!$C:$C,Z$1,Data!$D:$D,Z$2)+COUNTIFS(Data!$J:$J,$A54,Data!$C:$C,Z$1,Data!$D:$D,Z$2)</f>
        <v>0</v>
      </c>
      <c r="AA54" s="5">
        <f>COUNTIFS(Data!$I:$I,$A54,Data!$C:$C,AA$1,Data!$D:$D,AA$2)+COUNTIFS(Data!$J:$J,$A54,Data!$C:$C,AA$1,Data!$D:$D,AA$2)</f>
        <v>0</v>
      </c>
      <c r="AB54" s="5">
        <f>COUNTIFS(Data!$I:$I,$A54,Data!$C:$C,AB$1,Data!$D:$D,AB$2)+COUNTIFS(Data!$J:$J,$A54,Data!$C:$C,AB$1,Data!$D:$D,AB$2)</f>
        <v>0</v>
      </c>
      <c r="AC54" s="5">
        <f>COUNTIFS(Data!$I:$I,$A54,Data!$C:$C,AC$1,Data!$D:$D,AC$2)+COUNTIFS(Data!$J:$J,$A54,Data!$C:$C,AC$1,Data!$D:$D,AC$2)</f>
        <v>0</v>
      </c>
      <c r="AD54" s="5">
        <f>COUNTIFS(Data!$I:$I,$A54,Data!$C:$C,AD$1,Data!$D:$D,AD$2)+COUNTIFS(Data!$J:$J,$A54,Data!$C:$C,AD$1,Data!$D:$D,AD$2)</f>
        <v>0</v>
      </c>
      <c r="AE54" s="5">
        <f>COUNTIFS(Data!$I:$I,$A54,Data!$C:$C,AE$1,Data!$D:$D,AE$2)+COUNTIFS(Data!$J:$J,$A54,Data!$C:$C,AE$1,Data!$D:$D,AE$2)</f>
        <v>0</v>
      </c>
      <c r="AF54" s="5">
        <f>COUNTIFS(Data!$I:$I,$A54,Data!$C:$C,AF$1,Data!$D:$D,AF$2)+COUNTIFS(Data!$J:$J,$A54,Data!$C:$C,AF$1,Data!$D:$D,AF$2)</f>
        <v>0</v>
      </c>
      <c r="AG54" s="5">
        <f>COUNTIFS(Data!$I:$I,$A54,Data!$C:$C,AG$1,Data!$D:$D,AG$2)+COUNTIFS(Data!$J:$J,$A54,Data!$C:$C,AG$1,Data!$D:$D,AG$2)</f>
        <v>0</v>
      </c>
      <c r="AH54" s="5">
        <f>COUNTIFS(Data!$I:$I,$A54,Data!$C:$C,AH$1,Data!$D:$D,AH$2)+COUNTIFS(Data!$J:$J,$A54,Data!$C:$C,AH$1,Data!$D:$D,AH$2)</f>
        <v>0</v>
      </c>
      <c r="AI54" s="5">
        <f>COUNTIFS(Data!$I:$I,$A54,Data!$C:$C,AI$1,Data!$D:$D,AI$2)+COUNTIFS(Data!$J:$J,$A54,Data!$C:$C,AI$1,Data!$D:$D,AI$2)</f>
        <v>0</v>
      </c>
      <c r="AJ54" s="5">
        <f>COUNTIFS(Data!$I:$I,$A54,Data!$C:$C,AJ$1,Data!$D:$D,AJ$2)+COUNTIFS(Data!$J:$J,$A54,Data!$C:$C,AJ$1,Data!$D:$D,AJ$2)</f>
        <v>0</v>
      </c>
      <c r="AK54" s="5">
        <f>COUNTIFS(Data!$I:$I,$A54,Data!$C:$C,AK$1,Data!$D:$D,AK$2)+COUNTIFS(Data!$J:$J,$A54,Data!$C:$C,AK$1,Data!$D:$D,AK$2)</f>
        <v>0</v>
      </c>
      <c r="AL54" s="5">
        <f>COUNTIFS(Data!$I:$I,$A54,Data!$C:$C,AL$1,Data!$D:$D,AL$2)+COUNTIFS(Data!$J:$J,$A54,Data!$C:$C,AL$1,Data!$D:$D,AL$2)</f>
        <v>0</v>
      </c>
      <c r="AM54" s="5">
        <f>COUNTIFS(Data!$I:$I,$A54,Data!$C:$C,AM$1,Data!$D:$D,AM$2)+COUNTIFS(Data!$J:$J,$A54,Data!$C:$C,AM$1,Data!$D:$D,AM$2)</f>
        <v>0</v>
      </c>
      <c r="AN54" s="5">
        <f>COUNTIFS(Data!$I:$I,$A54,Data!$C:$C,AN$1,Data!$D:$D,AN$2)+COUNTIFS(Data!$J:$J,$A54,Data!$C:$C,AN$1,Data!$D:$D,AN$2)</f>
        <v>0</v>
      </c>
      <c r="AO54" s="5">
        <f>COUNTIFS(Data!$I:$I,$A54,Data!$C:$C,AO$1,Data!$D:$D,AO$2)+COUNTIFS(Data!$J:$J,$A54,Data!$C:$C,AO$1,Data!$D:$D,AO$2)</f>
        <v>0</v>
      </c>
      <c r="AP54" s="5">
        <f>COUNTIFS(Data!$I:$I,$A54,Data!$C:$C,AP$1,Data!$D:$D,AP$2)+COUNTIFS(Data!$J:$J,$A54,Data!$C:$C,AP$1,Data!$D:$D,AP$2)</f>
        <v>0</v>
      </c>
      <c r="AQ54" s="5">
        <f>COUNTIFS(Data!$I:$I,$A54,Data!$C:$C,AQ$1,Data!$D:$D,AQ$2)+COUNTIFS(Data!$J:$J,$A54,Data!$C:$C,AQ$1,Data!$D:$D,AQ$2)</f>
        <v>0</v>
      </c>
      <c r="AR54" s="5">
        <f>COUNTIFS(Data!$I:$I,$A54,Data!$C:$C,AR$1,Data!$D:$D,AR$2)+COUNTIFS(Data!$J:$J,$A54,Data!$C:$C,AR$1,Data!$D:$D,AR$2)</f>
        <v>0</v>
      </c>
      <c r="AS54" s="5">
        <f>COUNTIFS(Data!$I:$I,$A54,Data!$C:$C,AS$1,Data!$D:$D,AS$2)+COUNTIFS(Data!$J:$J,$A54,Data!$C:$C,AS$1,Data!$D:$D,AS$2)</f>
        <v>0</v>
      </c>
      <c r="AT54" s="5">
        <f>COUNTIFS(Data!$I:$I,$A54,Data!$C:$C,AT$1,Data!$D:$D,AT$2)+COUNTIFS(Data!$J:$J,$A54,Data!$C:$C,AT$1,Data!$D:$D,AT$2)</f>
        <v>0</v>
      </c>
      <c r="AU54" s="5">
        <f>COUNTIFS(Data!$I:$I,$A54,Data!$C:$C,AU$1,Data!$D:$D,AU$2)+COUNTIFS(Data!$J:$J,$A54,Data!$C:$C,AU$1,Data!$D:$D,AU$2)</f>
        <v>0</v>
      </c>
      <c r="AV54" s="5">
        <f>COUNTIFS(Data!$I:$I,$A54,Data!$C:$C,AV$1,Data!$D:$D,AV$2)+COUNTIFS(Data!$J:$J,$A54,Data!$C:$C,AV$1,Data!$D:$D,AV$2)</f>
        <v>0</v>
      </c>
      <c r="AW54" s="5">
        <f>COUNTIFS(Data!$I:$I,$A54,Data!$C:$C,AW$1,Data!$D:$D,AW$2)+COUNTIFS(Data!$J:$J,$A54,Data!$C:$C,AW$1,Data!$D:$D,AW$2)</f>
        <v>0</v>
      </c>
      <c r="AX54" s="5">
        <f>COUNTIFS(Data!$I:$I,$A54,Data!$C:$C,AX$1,Data!$D:$D,AX$2)+COUNTIFS(Data!$J:$J,$A54,Data!$C:$C,AX$1,Data!$D:$D,AX$2)</f>
        <v>0</v>
      </c>
      <c r="AY54" s="5">
        <f>COUNTIFS(Data!$I:$I,$A54,Data!$C:$C,AY$1,Data!$D:$D,AY$2)+COUNTIFS(Data!$J:$J,$A54,Data!$C:$C,AY$1,Data!$D:$D,AY$2)</f>
        <v>0</v>
      </c>
      <c r="AZ54" s="5">
        <f>COUNTIFS(Data!$I:$I,$A54,Data!$C:$C,AZ$1,Data!$D:$D,AZ$2)+COUNTIFS(Data!$J:$J,$A54,Data!$C:$C,AZ$1,Data!$D:$D,AZ$2)</f>
        <v>0</v>
      </c>
      <c r="BA54" s="5">
        <f>COUNTIFS(Data!$I:$I,$A54,Data!$C:$C,BA$1,Data!$D:$D,BA$2)+COUNTIFS(Data!$J:$J,$A54,Data!$C:$C,BA$1,Data!$D:$D,BA$2)</f>
        <v>0</v>
      </c>
      <c r="BB54" s="5">
        <f>COUNTIFS(Data!$I:$I,$A54,Data!$C:$C,BB$1,Data!$D:$D,BB$2)+COUNTIFS(Data!$J:$J,$A54,Data!$C:$C,BB$1,Data!$D:$D,BB$2)</f>
        <v>0</v>
      </c>
      <c r="BC54" s="5">
        <f>COUNTIFS(Data!$I:$I,$A54,Data!$C:$C,BC$1,Data!$D:$D,BC$2)+COUNTIFS(Data!$J:$J,$A54,Data!$C:$C,BC$1,Data!$D:$D,BC$2)</f>
        <v>0</v>
      </c>
      <c r="BD54" s="5">
        <f>COUNTIFS(Data!$I:$I,$A54,Data!$C:$C,BD$1,Data!$D:$D,BD$2)+COUNTIFS(Data!$J:$J,$A54,Data!$C:$C,BD$1,Data!$D:$D,BD$2)</f>
        <v>0</v>
      </c>
      <c r="BE54" s="5">
        <f>COUNTIFS(Data!$I:$I,$A54,Data!$C:$C,BE$1,Data!$D:$D,BE$2)+COUNTIFS(Data!$J:$J,$A54,Data!$C:$C,BE$1,Data!$D:$D,BE$2)</f>
        <v>0</v>
      </c>
      <c r="BF54" s="5">
        <f>COUNTIFS(Data!$I:$I,$A54,Data!$C:$C,BF$1,Data!$D:$D,BF$2)+COUNTIFS(Data!$J:$J,$A54,Data!$C:$C,BF$1,Data!$D:$D,BF$2)</f>
        <v>0</v>
      </c>
      <c r="BG54" s="5">
        <f>COUNTIFS(Data!$I:$I,$A54,Data!$C:$C,BG$1,Data!$D:$D,BG$2)+COUNTIFS(Data!$J:$J,$A54,Data!$C:$C,BG$1,Data!$D:$D,BG$2)</f>
        <v>0</v>
      </c>
      <c r="BH54" s="5">
        <f>COUNTIFS(Data!$I:$I,$A54,Data!$C:$C,BH$1,Data!$D:$D,BH$2)+COUNTIFS(Data!$J:$J,$A54,Data!$C:$C,BH$1,Data!$D:$D,BH$2)</f>
        <v>0</v>
      </c>
      <c r="BI54" s="5">
        <f>COUNTIFS(Data!$I:$I,$A54,Data!$C:$C,BI$1,Data!$D:$D,BI$2)+COUNTIFS(Data!$J:$J,$A54,Data!$C:$C,BI$1,Data!$D:$D,BI$2)</f>
        <v>0</v>
      </c>
      <c r="BJ54" s="5">
        <f>COUNTIFS(Data!$I:$I,$A54,Data!$C:$C,BJ$1,Data!$D:$D,BJ$2)+COUNTIFS(Data!$J:$J,$A54,Data!$C:$C,BJ$1,Data!$D:$D,BJ$2)</f>
        <v>0</v>
      </c>
      <c r="BK54" s="5">
        <f>COUNTIFS(Data!$I:$I,$A54,Data!$C:$C,BK$1,Data!$D:$D,BK$2)+COUNTIFS(Data!$J:$J,$A54,Data!$C:$C,BK$1,Data!$D:$D,BK$2)</f>
        <v>0</v>
      </c>
      <c r="BL54" s="5">
        <f>COUNTIFS(Data!$I:$I,$A54,Data!$C:$C,BL$1,Data!$D:$D,BL$2)+COUNTIFS(Data!$J:$J,$A54,Data!$C:$C,BL$1,Data!$D:$D,BL$2)</f>
        <v>0</v>
      </c>
      <c r="BM54" s="5">
        <f>COUNTIFS(Data!$I:$I,$A54,Data!$C:$C,BM$1,Data!$D:$D,BM$2)+COUNTIFS(Data!$J:$J,$A54,Data!$C:$C,BM$1,Data!$D:$D,BM$2)</f>
        <v>0</v>
      </c>
      <c r="BN54" s="5">
        <f>COUNTIFS(Data!$I:$I,$A54,Data!$C:$C,BN$1,Data!$D:$D,BN$2)+COUNTIFS(Data!$J:$J,$A54,Data!$C:$C,BN$1,Data!$D:$D,BN$2)</f>
        <v>0</v>
      </c>
      <c r="BO54" s="5">
        <f>COUNTIFS(Data!$I:$I,$A54,Data!$C:$C,BO$1,Data!$D:$D,BO$2)+COUNTIFS(Data!$J:$J,$A54,Data!$C:$C,BO$1,Data!$D:$D,BO$2)</f>
        <v>0</v>
      </c>
      <c r="BP54" s="5">
        <f>COUNTIFS(Data!$I:$I,$A54,Data!$C:$C,BP$1,Data!$D:$D,BP$2)+COUNTIFS(Data!$J:$J,$A54,Data!$C:$C,BP$1,Data!$D:$D,BP$2)</f>
        <v>0</v>
      </c>
      <c r="BQ54" s="5">
        <f>COUNTIFS(Data!$I:$I,$A54,Data!$C:$C,BQ$1,Data!$D:$D,BQ$2)+COUNTIFS(Data!$J:$J,$A54,Data!$C:$C,BQ$1,Data!$D:$D,BQ$2)</f>
        <v>0</v>
      </c>
      <c r="BR54" s="5">
        <f>COUNTIFS(Data!$I:$I,$A54,Data!$C:$C,BR$1,Data!$D:$D,BR$2)+COUNTIFS(Data!$J:$J,$A54,Data!$C:$C,BR$1,Data!$D:$D,BR$2)</f>
        <v>0</v>
      </c>
      <c r="BS54" s="5">
        <f>COUNTIFS(Data!$I:$I,$A54,Data!$C:$C,BS$1,Data!$D:$D,BS$2)+COUNTIFS(Data!$J:$J,$A54,Data!$C:$C,BS$1,Data!$D:$D,BS$2)</f>
        <v>0</v>
      </c>
      <c r="BT54" s="5">
        <f>COUNTIFS(Data!$I:$I,$A54,Data!$C:$C,BT$1,Data!$D:$D,BT$2)+COUNTIFS(Data!$J:$J,$A54,Data!$C:$C,BT$1,Data!$D:$D,BT$2)</f>
        <v>0</v>
      </c>
      <c r="BU54" s="5">
        <f>COUNTIFS(Data!$I:$I,$A54,Data!$C:$C,BU$1,Data!$D:$D,BU$2)+COUNTIFS(Data!$J:$J,$A54,Data!$C:$C,BU$1,Data!$D:$D,BU$2)</f>
        <v>0</v>
      </c>
      <c r="BV54" s="5">
        <f>COUNTIFS(Data!$I:$I,$A54,Data!$C:$C,BV$1,Data!$D:$D,BV$2)+COUNTIFS(Data!$J:$J,$A54,Data!$C:$C,BV$1,Data!$D:$D,BV$2)</f>
        <v>0</v>
      </c>
      <c r="BW54" s="5">
        <f>COUNTIFS(Data!$I:$I,$A54,Data!$C:$C,BW$1,Data!$D:$D,BW$2)+COUNTIFS(Data!$J:$J,$A54,Data!$C:$C,BW$1,Data!$D:$D,BW$2)</f>
        <v>0</v>
      </c>
      <c r="BX54" s="5">
        <f>COUNTIFS(Data!$I:$I,$A54,Data!$C:$C,BX$1,Data!$D:$D,BX$2)+COUNTIFS(Data!$J:$J,$A54,Data!$C:$C,BX$1,Data!$D:$D,BX$2)</f>
        <v>0</v>
      </c>
      <c r="BY54" s="5">
        <f>COUNTIFS(Data!$I:$I,$A54,Data!$C:$C,BY$1,Data!$D:$D,BY$2)+COUNTIFS(Data!$J:$J,$A54,Data!$C:$C,BY$1,Data!$D:$D,BY$2)</f>
        <v>0</v>
      </c>
      <c r="BZ54" s="5">
        <f>COUNTIFS(Data!$I:$I,$A54,Data!$C:$C,BZ$1,Data!$D:$D,BZ$2)+COUNTIFS(Data!$J:$J,$A54,Data!$C:$C,BZ$1,Data!$D:$D,BZ$2)</f>
        <v>0</v>
      </c>
      <c r="CA54" s="5">
        <f>COUNTIFS(Data!$I:$I,$A54,Data!$C:$C,CA$1,Data!$D:$D,CA$2)+COUNTIFS(Data!$J:$J,$A54,Data!$C:$C,CA$1,Data!$D:$D,CA$2)</f>
        <v>0</v>
      </c>
      <c r="CB54" s="5">
        <f>COUNTIFS(Data!$I:$I,$A54,Data!$C:$C,CB$1,Data!$D:$D,CB$2)+COUNTIFS(Data!$J:$J,$A54,Data!$C:$C,CB$1,Data!$D:$D,CB$2)</f>
        <v>0</v>
      </c>
      <c r="CC54" s="5">
        <f>COUNTIFS(Data!$I:$I,$A54,Data!$C:$C,CC$1,Data!$D:$D,CC$2)+COUNTIFS(Data!$J:$J,$A54,Data!$C:$C,CC$1,Data!$D:$D,CC$2)</f>
        <v>0</v>
      </c>
      <c r="CD54" s="5">
        <f>COUNTIFS(Data!$I:$I,$A54,Data!$C:$C,CD$1,Data!$D:$D,CD$2)+COUNTIFS(Data!$J:$J,$A54,Data!$C:$C,CD$1,Data!$D:$D,CD$2)</f>
        <v>0</v>
      </c>
      <c r="CE54" s="5">
        <f>COUNTIFS(Data!$I:$I,$A54,Data!$C:$C,CE$1,Data!$D:$D,CE$2)+COUNTIFS(Data!$J:$J,$A54,Data!$C:$C,CE$1,Data!$D:$D,CE$2)</f>
        <v>0</v>
      </c>
      <c r="CF54" s="5">
        <f>COUNTIFS(Data!$I:$I,$A54,Data!$C:$C,CF$1,Data!$D:$D,CF$2)+COUNTIFS(Data!$J:$J,$A54,Data!$C:$C,CF$1,Data!$D:$D,CF$2)</f>
        <v>0</v>
      </c>
      <c r="CG54" s="5">
        <f>COUNTIFS(Data!$I:$I,$A54,Data!$C:$C,CG$1,Data!$D:$D,CG$2)+COUNTIFS(Data!$J:$J,$A54,Data!$C:$C,CG$1,Data!$D:$D,CG$2)</f>
        <v>0</v>
      </c>
      <c r="CH54" s="5">
        <f>COUNTIFS(Data!$I:$I,$A54,Data!$C:$C,CH$1,Data!$D:$D,CH$2)+COUNTIFS(Data!$J:$J,$A54,Data!$C:$C,CH$1,Data!$D:$D,CH$2)</f>
        <v>0</v>
      </c>
      <c r="CI54" s="5">
        <f>COUNTIFS(Data!$I:$I,$A54,Data!$C:$C,CI$1,Data!$D:$D,CI$2)+COUNTIFS(Data!$J:$J,$A54,Data!$C:$C,CI$1,Data!$D:$D,CI$2)</f>
        <v>0</v>
      </c>
      <c r="CJ54" s="5">
        <f>COUNTIFS(Data!$I:$I,$A54,Data!$C:$C,CJ$1,Data!$D:$D,CJ$2)+COUNTIFS(Data!$J:$J,$A54,Data!$C:$C,CJ$1,Data!$D:$D,CJ$2)</f>
        <v>0</v>
      </c>
      <c r="CK54" s="5">
        <f>COUNTIFS(Data!$I:$I,$A54,Data!$C:$C,CK$1,Data!$D:$D,CK$2)+COUNTIFS(Data!$J:$J,$A54,Data!$C:$C,CK$1,Data!$D:$D,CK$2)</f>
        <v>0</v>
      </c>
      <c r="CL54" s="5">
        <f>COUNTIFS(Data!$I:$I,$A54,Data!$C:$C,CL$1,Data!$D:$D,CL$2)+COUNTIFS(Data!$J:$J,$A54,Data!$C:$C,CL$1,Data!$D:$D,CL$2)</f>
        <v>0</v>
      </c>
      <c r="CM54" s="5">
        <f>COUNTIFS(Data!$I:$I,$A54,Data!$C:$C,CM$1,Data!$D:$D,CM$2)+COUNTIFS(Data!$J:$J,$A54,Data!$C:$C,CM$1,Data!$D:$D,CM$2)</f>
        <v>0</v>
      </c>
      <c r="CN54" s="5">
        <f>COUNTIFS(Data!$I:$I,$A54,Data!$C:$C,CN$1,Data!$D:$D,CN$2)+COUNTIFS(Data!$J:$J,$A54,Data!$C:$C,CN$1,Data!$D:$D,CN$2)</f>
        <v>0</v>
      </c>
      <c r="CO54" s="5">
        <f>COUNTIFS(Data!$I:$I,$A54,Data!$C:$C,CO$1,Data!$D:$D,CO$2)+COUNTIFS(Data!$J:$J,$A54,Data!$C:$C,CO$1,Data!$D:$D,CO$2)</f>
        <v>0</v>
      </c>
      <c r="CP54" s="5">
        <f>COUNTIFS(Data!$I:$I,$A54,Data!$C:$C,CP$1,Data!$D:$D,CP$2)+COUNTIFS(Data!$J:$J,$A54,Data!$C:$C,CP$1,Data!$D:$D,CP$2)</f>
        <v>0</v>
      </c>
      <c r="CQ54" s="5">
        <f>COUNTIFS(Data!$I:$I,$A54,Data!$C:$C,CQ$1,Data!$D:$D,CQ$2)+COUNTIFS(Data!$J:$J,$A54,Data!$C:$C,CQ$1,Data!$D:$D,CQ$2)</f>
        <v>0</v>
      </c>
      <c r="CR54" s="5">
        <f>COUNTIFS(Data!$I:$I,$A54,Data!$C:$C,CR$1,Data!$D:$D,CR$2)+COUNTIFS(Data!$J:$J,$A54,Data!$C:$C,CR$1,Data!$D:$D,CR$2)</f>
        <v>0</v>
      </c>
      <c r="CS54" s="5">
        <f>COUNTIFS(Data!$I:$I,$A54,Data!$C:$C,CS$1,Data!$D:$D,CS$2)+COUNTIFS(Data!$J:$J,$A54,Data!$C:$C,CS$1,Data!$D:$D,CS$2)</f>
        <v>0</v>
      </c>
      <c r="CT54" s="5">
        <f>COUNTIFS(Data!$I:$I,$A54,Data!$C:$C,CT$1,Data!$D:$D,CT$2)+COUNTIFS(Data!$J:$J,$A54,Data!$C:$C,CT$1,Data!$D:$D,CT$2)</f>
        <v>0</v>
      </c>
      <c r="CU54" s="5">
        <f>COUNTIFS(Data!$I:$I,$A54,Data!$C:$C,CU$1,Data!$D:$D,CU$2)+COUNTIFS(Data!$J:$J,$A54,Data!$C:$C,CU$1,Data!$D:$D,CU$2)</f>
        <v>0</v>
      </c>
      <c r="CV54" s="5">
        <f>COUNTIFS(Data!$I:$I,$A54,Data!$C:$C,CV$1,Data!$D:$D,CV$2)+COUNTIFS(Data!$J:$J,$A54,Data!$C:$C,CV$1,Data!$D:$D,CV$2)</f>
        <v>1</v>
      </c>
      <c r="CW54" s="5">
        <f t="shared" ref="CW54:CX54" si="53">SUMIF($B$2:$CV$2,CW$2, $B54:$CV54)</f>
        <v>0</v>
      </c>
      <c r="CX54" s="5">
        <f t="shared" si="53"/>
        <v>1</v>
      </c>
      <c r="CY54" s="5">
        <f t="shared" si="3"/>
        <v>1</v>
      </c>
    </row>
    <row r="55">
      <c r="A55" s="5" t="str">
        <f>Countries!A53</f>
        <v>KOR</v>
      </c>
      <c r="B55" s="5">
        <f>COUNTIFS(Data!$I:$I,$A55,Data!$C:$C,B$1,Data!$D:$D,B$2)+COUNTIFS(Data!$J:$J,$A55,Data!$C:$C,B$1,Data!$D:$D,B$2)</f>
        <v>0</v>
      </c>
      <c r="C55" s="5">
        <f>COUNTIFS(Data!$I:$I,$A55,Data!$C:$C,C$1,Data!$D:$D,C$2)+COUNTIFS(Data!$J:$J,$A55,Data!$C:$C,C$1,Data!$D:$D,C$2)</f>
        <v>0</v>
      </c>
      <c r="D55" s="5">
        <f>COUNTIFS(Data!$I:$I,$A55,Data!$C:$C,D$1,Data!$D:$D,D$2)+COUNTIFS(Data!$J:$J,$A55,Data!$C:$C,D$1,Data!$D:$D,D$2)</f>
        <v>0</v>
      </c>
      <c r="E55" s="5">
        <f>COUNTIFS(Data!$I:$I,$A55,Data!$C:$C,E$1,Data!$D:$D,E$2)+COUNTIFS(Data!$J:$J,$A55,Data!$C:$C,E$1,Data!$D:$D,E$2)</f>
        <v>0</v>
      </c>
      <c r="F55" s="5">
        <f>COUNTIFS(Data!$I:$I,$A55,Data!$C:$C,F$1,Data!$D:$D,F$2)+COUNTIFS(Data!$J:$J,$A55,Data!$C:$C,F$1,Data!$D:$D,F$2)</f>
        <v>0</v>
      </c>
      <c r="G55" s="5">
        <f>COUNTIFS(Data!$I:$I,$A55,Data!$C:$C,G$1,Data!$D:$D,G$2)+COUNTIFS(Data!$J:$J,$A55,Data!$C:$C,G$1,Data!$D:$D,G$2)</f>
        <v>0</v>
      </c>
      <c r="H55" s="5">
        <f>COUNTIFS(Data!$I:$I,$A55,Data!$C:$C,H$1,Data!$D:$D,H$2)+COUNTIFS(Data!$J:$J,$A55,Data!$C:$C,H$1,Data!$D:$D,H$2)</f>
        <v>1</v>
      </c>
      <c r="I55" s="5">
        <f>COUNTIFS(Data!$I:$I,$A55,Data!$C:$C,I$1,Data!$D:$D,I$2)+COUNTIFS(Data!$J:$J,$A55,Data!$C:$C,I$1,Data!$D:$D,I$2)</f>
        <v>0</v>
      </c>
      <c r="J55" s="5">
        <f>COUNTIFS(Data!$I:$I,$A55,Data!$C:$C,J$1,Data!$D:$D,J$2)+COUNTIFS(Data!$J:$J,$A55,Data!$C:$C,J$1,Data!$D:$D,J$2)</f>
        <v>0</v>
      </c>
      <c r="K55" s="5">
        <f>COUNTIFS(Data!$I:$I,$A55,Data!$C:$C,K$1,Data!$D:$D,K$2)+COUNTIFS(Data!$J:$J,$A55,Data!$C:$C,K$1,Data!$D:$D,K$2)</f>
        <v>0</v>
      </c>
      <c r="L55" s="5">
        <f>COUNTIFS(Data!$I:$I,$A55,Data!$C:$C,L$1,Data!$D:$D,L$2)+COUNTIFS(Data!$J:$J,$A55,Data!$C:$C,L$1,Data!$D:$D,L$2)</f>
        <v>0</v>
      </c>
      <c r="M55" s="5">
        <f>COUNTIFS(Data!$I:$I,$A55,Data!$C:$C,M$1,Data!$D:$D,M$2)+COUNTIFS(Data!$J:$J,$A55,Data!$C:$C,M$1,Data!$D:$D,M$2)</f>
        <v>0</v>
      </c>
      <c r="N55" s="5">
        <f>COUNTIFS(Data!$I:$I,$A55,Data!$C:$C,N$1,Data!$D:$D,N$2)+COUNTIFS(Data!$J:$J,$A55,Data!$C:$C,N$1,Data!$D:$D,N$2)</f>
        <v>0</v>
      </c>
      <c r="O55" s="5">
        <f>COUNTIFS(Data!$I:$I,$A55,Data!$C:$C,O$1,Data!$D:$D,O$2)+COUNTIFS(Data!$J:$J,$A55,Data!$C:$C,O$1,Data!$D:$D,O$2)</f>
        <v>1</v>
      </c>
      <c r="P55" s="5">
        <f>COUNTIFS(Data!$I:$I,$A55,Data!$C:$C,P$1,Data!$D:$D,P$2)+COUNTIFS(Data!$J:$J,$A55,Data!$C:$C,P$1,Data!$D:$D,P$2)</f>
        <v>0</v>
      </c>
      <c r="Q55" s="5">
        <f>COUNTIFS(Data!$I:$I,$A55,Data!$C:$C,Q$1,Data!$D:$D,Q$2)+COUNTIFS(Data!$J:$J,$A55,Data!$C:$C,Q$1,Data!$D:$D,Q$2)</f>
        <v>0</v>
      </c>
      <c r="R55" s="5">
        <f>COUNTIFS(Data!$I:$I,$A55,Data!$C:$C,R$1,Data!$D:$D,R$2)+COUNTIFS(Data!$J:$J,$A55,Data!$C:$C,R$1,Data!$D:$D,R$2)</f>
        <v>0</v>
      </c>
      <c r="S55" s="5">
        <f>COUNTIFS(Data!$I:$I,$A55,Data!$C:$C,S$1,Data!$D:$D,S$2)+COUNTIFS(Data!$J:$J,$A55,Data!$C:$C,S$1,Data!$D:$D,S$2)</f>
        <v>0</v>
      </c>
      <c r="T55" s="5">
        <f>COUNTIFS(Data!$I:$I,$A55,Data!$C:$C,T$1,Data!$D:$D,T$2)+COUNTIFS(Data!$J:$J,$A55,Data!$C:$C,T$1,Data!$D:$D,T$2)</f>
        <v>0</v>
      </c>
      <c r="U55" s="5">
        <f>COUNTIFS(Data!$I:$I,$A55,Data!$C:$C,U$1,Data!$D:$D,U$2)+COUNTIFS(Data!$J:$J,$A55,Data!$C:$C,U$1,Data!$D:$D,U$2)</f>
        <v>0</v>
      </c>
      <c r="V55" s="5">
        <f>COUNTIFS(Data!$I:$I,$A55,Data!$C:$C,V$1,Data!$D:$D,V$2)+COUNTIFS(Data!$J:$J,$A55,Data!$C:$C,V$1,Data!$D:$D,V$2)</f>
        <v>0</v>
      </c>
      <c r="W55" s="5">
        <f>COUNTIFS(Data!$I:$I,$A55,Data!$C:$C,W$1,Data!$D:$D,W$2)+COUNTIFS(Data!$J:$J,$A55,Data!$C:$C,W$1,Data!$D:$D,W$2)</f>
        <v>0</v>
      </c>
      <c r="X55" s="5">
        <f>COUNTIFS(Data!$I:$I,$A55,Data!$C:$C,X$1,Data!$D:$D,X$2)+COUNTIFS(Data!$J:$J,$A55,Data!$C:$C,X$1,Data!$D:$D,X$2)</f>
        <v>0</v>
      </c>
      <c r="Y55" s="5">
        <f>COUNTIFS(Data!$I:$I,$A55,Data!$C:$C,Y$1,Data!$D:$D,Y$2)+COUNTIFS(Data!$J:$J,$A55,Data!$C:$C,Y$1,Data!$D:$D,Y$2)</f>
        <v>0</v>
      </c>
      <c r="Z55" s="5">
        <f>COUNTIFS(Data!$I:$I,$A55,Data!$C:$C,Z$1,Data!$D:$D,Z$2)+COUNTIFS(Data!$J:$J,$A55,Data!$C:$C,Z$1,Data!$D:$D,Z$2)</f>
        <v>0</v>
      </c>
      <c r="AA55" s="5">
        <f>COUNTIFS(Data!$I:$I,$A55,Data!$C:$C,AA$1,Data!$D:$D,AA$2)+COUNTIFS(Data!$J:$J,$A55,Data!$C:$C,AA$1,Data!$D:$D,AA$2)</f>
        <v>0</v>
      </c>
      <c r="AB55" s="5">
        <f>COUNTIFS(Data!$I:$I,$A55,Data!$C:$C,AB$1,Data!$D:$D,AB$2)+COUNTIFS(Data!$J:$J,$A55,Data!$C:$C,AB$1,Data!$D:$D,AB$2)</f>
        <v>0</v>
      </c>
      <c r="AC55" s="5">
        <f>COUNTIFS(Data!$I:$I,$A55,Data!$C:$C,AC$1,Data!$D:$D,AC$2)+COUNTIFS(Data!$J:$J,$A55,Data!$C:$C,AC$1,Data!$D:$D,AC$2)</f>
        <v>0</v>
      </c>
      <c r="AD55" s="5">
        <f>COUNTIFS(Data!$I:$I,$A55,Data!$C:$C,AD$1,Data!$D:$D,AD$2)+COUNTIFS(Data!$J:$J,$A55,Data!$C:$C,AD$1,Data!$D:$D,AD$2)</f>
        <v>0</v>
      </c>
      <c r="AE55" s="5">
        <f>COUNTIFS(Data!$I:$I,$A55,Data!$C:$C,AE$1,Data!$D:$D,AE$2)+COUNTIFS(Data!$J:$J,$A55,Data!$C:$C,AE$1,Data!$D:$D,AE$2)</f>
        <v>0</v>
      </c>
      <c r="AF55" s="5">
        <f>COUNTIFS(Data!$I:$I,$A55,Data!$C:$C,AF$1,Data!$D:$D,AF$2)+COUNTIFS(Data!$J:$J,$A55,Data!$C:$C,AF$1,Data!$D:$D,AF$2)</f>
        <v>0</v>
      </c>
      <c r="AG55" s="5">
        <f>COUNTIFS(Data!$I:$I,$A55,Data!$C:$C,AG$1,Data!$D:$D,AG$2)+COUNTIFS(Data!$J:$J,$A55,Data!$C:$C,AG$1,Data!$D:$D,AG$2)</f>
        <v>0</v>
      </c>
      <c r="AH55" s="5">
        <f>COUNTIFS(Data!$I:$I,$A55,Data!$C:$C,AH$1,Data!$D:$D,AH$2)+COUNTIFS(Data!$J:$J,$A55,Data!$C:$C,AH$1,Data!$D:$D,AH$2)</f>
        <v>0</v>
      </c>
      <c r="AI55" s="5">
        <f>COUNTIFS(Data!$I:$I,$A55,Data!$C:$C,AI$1,Data!$D:$D,AI$2)+COUNTIFS(Data!$J:$J,$A55,Data!$C:$C,AI$1,Data!$D:$D,AI$2)</f>
        <v>0</v>
      </c>
      <c r="AJ55" s="5">
        <f>COUNTIFS(Data!$I:$I,$A55,Data!$C:$C,AJ$1,Data!$D:$D,AJ$2)+COUNTIFS(Data!$J:$J,$A55,Data!$C:$C,AJ$1,Data!$D:$D,AJ$2)</f>
        <v>0</v>
      </c>
      <c r="AK55" s="5">
        <f>COUNTIFS(Data!$I:$I,$A55,Data!$C:$C,AK$1,Data!$D:$D,AK$2)+COUNTIFS(Data!$J:$J,$A55,Data!$C:$C,AK$1,Data!$D:$D,AK$2)</f>
        <v>0</v>
      </c>
      <c r="AL55" s="5">
        <f>COUNTIFS(Data!$I:$I,$A55,Data!$C:$C,AL$1,Data!$D:$D,AL$2)+COUNTIFS(Data!$J:$J,$A55,Data!$C:$C,AL$1,Data!$D:$D,AL$2)</f>
        <v>0</v>
      </c>
      <c r="AM55" s="5">
        <f>COUNTIFS(Data!$I:$I,$A55,Data!$C:$C,AM$1,Data!$D:$D,AM$2)+COUNTIFS(Data!$J:$J,$A55,Data!$C:$C,AM$1,Data!$D:$D,AM$2)</f>
        <v>0</v>
      </c>
      <c r="AN55" s="5">
        <f>COUNTIFS(Data!$I:$I,$A55,Data!$C:$C,AN$1,Data!$D:$D,AN$2)+COUNTIFS(Data!$J:$J,$A55,Data!$C:$C,AN$1,Data!$D:$D,AN$2)</f>
        <v>0</v>
      </c>
      <c r="AO55" s="5">
        <f>COUNTIFS(Data!$I:$I,$A55,Data!$C:$C,AO$1,Data!$D:$D,AO$2)+COUNTIFS(Data!$J:$J,$A55,Data!$C:$C,AO$1,Data!$D:$D,AO$2)</f>
        <v>2</v>
      </c>
      <c r="AP55" s="5">
        <f>COUNTIFS(Data!$I:$I,$A55,Data!$C:$C,AP$1,Data!$D:$D,AP$2)+COUNTIFS(Data!$J:$J,$A55,Data!$C:$C,AP$1,Data!$D:$D,AP$2)</f>
        <v>1</v>
      </c>
      <c r="AQ55" s="5">
        <f>COUNTIFS(Data!$I:$I,$A55,Data!$C:$C,AQ$1,Data!$D:$D,AQ$2)+COUNTIFS(Data!$J:$J,$A55,Data!$C:$C,AQ$1,Data!$D:$D,AQ$2)</f>
        <v>0</v>
      </c>
      <c r="AR55" s="5">
        <f>COUNTIFS(Data!$I:$I,$A55,Data!$C:$C,AR$1,Data!$D:$D,AR$2)+COUNTIFS(Data!$J:$J,$A55,Data!$C:$C,AR$1,Data!$D:$D,AR$2)</f>
        <v>0</v>
      </c>
      <c r="AS55" s="5">
        <f>COUNTIFS(Data!$I:$I,$A55,Data!$C:$C,AS$1,Data!$D:$D,AS$2)+COUNTIFS(Data!$J:$J,$A55,Data!$C:$C,AS$1,Data!$D:$D,AS$2)</f>
        <v>0</v>
      </c>
      <c r="AT55" s="5">
        <f>COUNTIFS(Data!$I:$I,$A55,Data!$C:$C,AT$1,Data!$D:$D,AT$2)+COUNTIFS(Data!$J:$J,$A55,Data!$C:$C,AT$1,Data!$D:$D,AT$2)</f>
        <v>0</v>
      </c>
      <c r="AU55" s="5">
        <f>COUNTIFS(Data!$I:$I,$A55,Data!$C:$C,AU$1,Data!$D:$D,AU$2)+COUNTIFS(Data!$J:$J,$A55,Data!$C:$C,AU$1,Data!$D:$D,AU$2)</f>
        <v>0</v>
      </c>
      <c r="AV55" s="5">
        <f>COUNTIFS(Data!$I:$I,$A55,Data!$C:$C,AV$1,Data!$D:$D,AV$2)+COUNTIFS(Data!$J:$J,$A55,Data!$C:$C,AV$1,Data!$D:$D,AV$2)</f>
        <v>0</v>
      </c>
      <c r="AW55" s="5">
        <f>COUNTIFS(Data!$I:$I,$A55,Data!$C:$C,AW$1,Data!$D:$D,AW$2)+COUNTIFS(Data!$J:$J,$A55,Data!$C:$C,AW$1,Data!$D:$D,AW$2)</f>
        <v>0</v>
      </c>
      <c r="AX55" s="5">
        <f>COUNTIFS(Data!$I:$I,$A55,Data!$C:$C,AX$1,Data!$D:$D,AX$2)+COUNTIFS(Data!$J:$J,$A55,Data!$C:$C,AX$1,Data!$D:$D,AX$2)</f>
        <v>0</v>
      </c>
      <c r="AY55" s="5">
        <f>COUNTIFS(Data!$I:$I,$A55,Data!$C:$C,AY$1,Data!$D:$D,AY$2)+COUNTIFS(Data!$J:$J,$A55,Data!$C:$C,AY$1,Data!$D:$D,AY$2)</f>
        <v>2</v>
      </c>
      <c r="AZ55" s="5">
        <f>COUNTIFS(Data!$I:$I,$A55,Data!$C:$C,AZ$1,Data!$D:$D,AZ$2)+COUNTIFS(Data!$J:$J,$A55,Data!$C:$C,AZ$1,Data!$D:$D,AZ$2)</f>
        <v>0</v>
      </c>
      <c r="BA55" s="5">
        <f>COUNTIFS(Data!$I:$I,$A55,Data!$C:$C,BA$1,Data!$D:$D,BA$2)+COUNTIFS(Data!$J:$J,$A55,Data!$C:$C,BA$1,Data!$D:$D,BA$2)</f>
        <v>0</v>
      </c>
      <c r="BB55" s="5">
        <f>COUNTIFS(Data!$I:$I,$A55,Data!$C:$C,BB$1,Data!$D:$D,BB$2)+COUNTIFS(Data!$J:$J,$A55,Data!$C:$C,BB$1,Data!$D:$D,BB$2)</f>
        <v>0</v>
      </c>
      <c r="BC55" s="5">
        <f>COUNTIFS(Data!$I:$I,$A55,Data!$C:$C,BC$1,Data!$D:$D,BC$2)+COUNTIFS(Data!$J:$J,$A55,Data!$C:$C,BC$1,Data!$D:$D,BC$2)</f>
        <v>0</v>
      </c>
      <c r="BD55" s="5">
        <f>COUNTIFS(Data!$I:$I,$A55,Data!$C:$C,BD$1,Data!$D:$D,BD$2)+COUNTIFS(Data!$J:$J,$A55,Data!$C:$C,BD$1,Data!$D:$D,BD$2)</f>
        <v>0</v>
      </c>
      <c r="BE55" s="5">
        <f>COUNTIFS(Data!$I:$I,$A55,Data!$C:$C,BE$1,Data!$D:$D,BE$2)+COUNTIFS(Data!$J:$J,$A55,Data!$C:$C,BE$1,Data!$D:$D,BE$2)</f>
        <v>0</v>
      </c>
      <c r="BF55" s="5">
        <f>COUNTIFS(Data!$I:$I,$A55,Data!$C:$C,BF$1,Data!$D:$D,BF$2)+COUNTIFS(Data!$J:$J,$A55,Data!$C:$C,BF$1,Data!$D:$D,BF$2)</f>
        <v>1</v>
      </c>
      <c r="BG55" s="5">
        <f>COUNTIFS(Data!$I:$I,$A55,Data!$C:$C,BG$1,Data!$D:$D,BG$2)+COUNTIFS(Data!$J:$J,$A55,Data!$C:$C,BG$1,Data!$D:$D,BG$2)</f>
        <v>0</v>
      </c>
      <c r="BH55" s="5">
        <f>COUNTIFS(Data!$I:$I,$A55,Data!$C:$C,BH$1,Data!$D:$D,BH$2)+COUNTIFS(Data!$J:$J,$A55,Data!$C:$C,BH$1,Data!$D:$D,BH$2)</f>
        <v>0</v>
      </c>
      <c r="BI55" s="5">
        <f>COUNTIFS(Data!$I:$I,$A55,Data!$C:$C,BI$1,Data!$D:$D,BI$2)+COUNTIFS(Data!$J:$J,$A55,Data!$C:$C,BI$1,Data!$D:$D,BI$2)</f>
        <v>0</v>
      </c>
      <c r="BJ55" s="5">
        <f>COUNTIFS(Data!$I:$I,$A55,Data!$C:$C,BJ$1,Data!$D:$D,BJ$2)+COUNTIFS(Data!$J:$J,$A55,Data!$C:$C,BJ$1,Data!$D:$D,BJ$2)</f>
        <v>0</v>
      </c>
      <c r="BK55" s="5">
        <f>COUNTIFS(Data!$I:$I,$A55,Data!$C:$C,BK$1,Data!$D:$D,BK$2)+COUNTIFS(Data!$J:$J,$A55,Data!$C:$C,BK$1,Data!$D:$D,BK$2)</f>
        <v>0</v>
      </c>
      <c r="BL55" s="5">
        <f>COUNTIFS(Data!$I:$I,$A55,Data!$C:$C,BL$1,Data!$D:$D,BL$2)+COUNTIFS(Data!$J:$J,$A55,Data!$C:$C,BL$1,Data!$D:$D,BL$2)</f>
        <v>0</v>
      </c>
      <c r="BM55" s="5">
        <f>COUNTIFS(Data!$I:$I,$A55,Data!$C:$C,BM$1,Data!$D:$D,BM$2)+COUNTIFS(Data!$J:$J,$A55,Data!$C:$C,BM$1,Data!$D:$D,BM$2)</f>
        <v>0</v>
      </c>
      <c r="BN55" s="5">
        <f>COUNTIFS(Data!$I:$I,$A55,Data!$C:$C,BN$1,Data!$D:$D,BN$2)+COUNTIFS(Data!$J:$J,$A55,Data!$C:$C,BN$1,Data!$D:$D,BN$2)</f>
        <v>0</v>
      </c>
      <c r="BO55" s="5">
        <f>COUNTIFS(Data!$I:$I,$A55,Data!$C:$C,BO$1,Data!$D:$D,BO$2)+COUNTIFS(Data!$J:$J,$A55,Data!$C:$C,BO$1,Data!$D:$D,BO$2)</f>
        <v>0</v>
      </c>
      <c r="BP55" s="5">
        <f>COUNTIFS(Data!$I:$I,$A55,Data!$C:$C,BP$1,Data!$D:$D,BP$2)+COUNTIFS(Data!$J:$J,$A55,Data!$C:$C,BP$1,Data!$D:$D,BP$2)</f>
        <v>0</v>
      </c>
      <c r="BQ55" s="5">
        <f>COUNTIFS(Data!$I:$I,$A55,Data!$C:$C,BQ$1,Data!$D:$D,BQ$2)+COUNTIFS(Data!$J:$J,$A55,Data!$C:$C,BQ$1,Data!$D:$D,BQ$2)</f>
        <v>0</v>
      </c>
      <c r="BR55" s="5">
        <f>COUNTIFS(Data!$I:$I,$A55,Data!$C:$C,BR$1,Data!$D:$D,BR$2)+COUNTIFS(Data!$J:$J,$A55,Data!$C:$C,BR$1,Data!$D:$D,BR$2)</f>
        <v>0</v>
      </c>
      <c r="BS55" s="5">
        <f>COUNTIFS(Data!$I:$I,$A55,Data!$C:$C,BS$1,Data!$D:$D,BS$2)+COUNTIFS(Data!$J:$J,$A55,Data!$C:$C,BS$1,Data!$D:$D,BS$2)</f>
        <v>0</v>
      </c>
      <c r="BT55" s="5">
        <f>COUNTIFS(Data!$I:$I,$A55,Data!$C:$C,BT$1,Data!$D:$D,BT$2)+COUNTIFS(Data!$J:$J,$A55,Data!$C:$C,BT$1,Data!$D:$D,BT$2)</f>
        <v>0</v>
      </c>
      <c r="BU55" s="5">
        <f>COUNTIFS(Data!$I:$I,$A55,Data!$C:$C,BU$1,Data!$D:$D,BU$2)+COUNTIFS(Data!$J:$J,$A55,Data!$C:$C,BU$1,Data!$D:$D,BU$2)</f>
        <v>0</v>
      </c>
      <c r="BV55" s="5">
        <f>COUNTIFS(Data!$I:$I,$A55,Data!$C:$C,BV$1,Data!$D:$D,BV$2)+COUNTIFS(Data!$J:$J,$A55,Data!$C:$C,BV$1,Data!$D:$D,BV$2)</f>
        <v>0</v>
      </c>
      <c r="BW55" s="5">
        <f>COUNTIFS(Data!$I:$I,$A55,Data!$C:$C,BW$1,Data!$D:$D,BW$2)+COUNTIFS(Data!$J:$J,$A55,Data!$C:$C,BW$1,Data!$D:$D,BW$2)</f>
        <v>0</v>
      </c>
      <c r="BX55" s="5">
        <f>COUNTIFS(Data!$I:$I,$A55,Data!$C:$C,BX$1,Data!$D:$D,BX$2)+COUNTIFS(Data!$J:$J,$A55,Data!$C:$C,BX$1,Data!$D:$D,BX$2)</f>
        <v>0</v>
      </c>
      <c r="BY55" s="5">
        <f>COUNTIFS(Data!$I:$I,$A55,Data!$C:$C,BY$1,Data!$D:$D,BY$2)+COUNTIFS(Data!$J:$J,$A55,Data!$C:$C,BY$1,Data!$D:$D,BY$2)</f>
        <v>0</v>
      </c>
      <c r="BZ55" s="5">
        <f>COUNTIFS(Data!$I:$I,$A55,Data!$C:$C,BZ$1,Data!$D:$D,BZ$2)+COUNTIFS(Data!$J:$J,$A55,Data!$C:$C,BZ$1,Data!$D:$D,BZ$2)</f>
        <v>0</v>
      </c>
      <c r="CA55" s="5">
        <f>COUNTIFS(Data!$I:$I,$A55,Data!$C:$C,CA$1,Data!$D:$D,CA$2)+COUNTIFS(Data!$J:$J,$A55,Data!$C:$C,CA$1,Data!$D:$D,CA$2)</f>
        <v>0</v>
      </c>
      <c r="CB55" s="5">
        <f>COUNTIFS(Data!$I:$I,$A55,Data!$C:$C,CB$1,Data!$D:$D,CB$2)+COUNTIFS(Data!$J:$J,$A55,Data!$C:$C,CB$1,Data!$D:$D,CB$2)</f>
        <v>0</v>
      </c>
      <c r="CC55" s="5">
        <f>COUNTIFS(Data!$I:$I,$A55,Data!$C:$C,CC$1,Data!$D:$D,CC$2)+COUNTIFS(Data!$J:$J,$A55,Data!$C:$C,CC$1,Data!$D:$D,CC$2)</f>
        <v>0</v>
      </c>
      <c r="CD55" s="5">
        <f>COUNTIFS(Data!$I:$I,$A55,Data!$C:$C,CD$1,Data!$D:$D,CD$2)+COUNTIFS(Data!$J:$J,$A55,Data!$C:$C,CD$1,Data!$D:$D,CD$2)</f>
        <v>0</v>
      </c>
      <c r="CE55" s="5">
        <f>COUNTIFS(Data!$I:$I,$A55,Data!$C:$C,CE$1,Data!$D:$D,CE$2)+COUNTIFS(Data!$J:$J,$A55,Data!$C:$C,CE$1,Data!$D:$D,CE$2)</f>
        <v>2</v>
      </c>
      <c r="CF55" s="5">
        <f>COUNTIFS(Data!$I:$I,$A55,Data!$C:$C,CF$1,Data!$D:$D,CF$2)+COUNTIFS(Data!$J:$J,$A55,Data!$C:$C,CF$1,Data!$D:$D,CF$2)</f>
        <v>0</v>
      </c>
      <c r="CG55" s="5">
        <f>COUNTIFS(Data!$I:$I,$A55,Data!$C:$C,CG$1,Data!$D:$D,CG$2)+COUNTIFS(Data!$J:$J,$A55,Data!$C:$C,CG$1,Data!$D:$D,CG$2)</f>
        <v>0</v>
      </c>
      <c r="CH55" s="5">
        <f>COUNTIFS(Data!$I:$I,$A55,Data!$C:$C,CH$1,Data!$D:$D,CH$2)+COUNTIFS(Data!$J:$J,$A55,Data!$C:$C,CH$1,Data!$D:$D,CH$2)</f>
        <v>0</v>
      </c>
      <c r="CI55" s="5">
        <f>COUNTIFS(Data!$I:$I,$A55,Data!$C:$C,CI$1,Data!$D:$D,CI$2)+COUNTIFS(Data!$J:$J,$A55,Data!$C:$C,CI$1,Data!$D:$D,CI$2)</f>
        <v>0</v>
      </c>
      <c r="CJ55" s="5">
        <f>COUNTIFS(Data!$I:$I,$A55,Data!$C:$C,CJ$1,Data!$D:$D,CJ$2)+COUNTIFS(Data!$J:$J,$A55,Data!$C:$C,CJ$1,Data!$D:$D,CJ$2)</f>
        <v>0</v>
      </c>
      <c r="CK55" s="5">
        <f>COUNTIFS(Data!$I:$I,$A55,Data!$C:$C,CK$1,Data!$D:$D,CK$2)+COUNTIFS(Data!$J:$J,$A55,Data!$C:$C,CK$1,Data!$D:$D,CK$2)</f>
        <v>0</v>
      </c>
      <c r="CL55" s="5">
        <f>COUNTIFS(Data!$I:$I,$A55,Data!$C:$C,CL$1,Data!$D:$D,CL$2)+COUNTIFS(Data!$J:$J,$A55,Data!$C:$C,CL$1,Data!$D:$D,CL$2)</f>
        <v>0</v>
      </c>
      <c r="CM55" s="5">
        <f>COUNTIFS(Data!$I:$I,$A55,Data!$C:$C,CM$1,Data!$D:$D,CM$2)+COUNTIFS(Data!$J:$J,$A55,Data!$C:$C,CM$1,Data!$D:$D,CM$2)</f>
        <v>0</v>
      </c>
      <c r="CN55" s="5">
        <f>COUNTIFS(Data!$I:$I,$A55,Data!$C:$C,CN$1,Data!$D:$D,CN$2)+COUNTIFS(Data!$J:$J,$A55,Data!$C:$C,CN$1,Data!$D:$D,CN$2)</f>
        <v>0</v>
      </c>
      <c r="CO55" s="5">
        <f>COUNTIFS(Data!$I:$I,$A55,Data!$C:$C,CO$1,Data!$D:$D,CO$2)+COUNTIFS(Data!$J:$J,$A55,Data!$C:$C,CO$1,Data!$D:$D,CO$2)</f>
        <v>0</v>
      </c>
      <c r="CP55" s="5">
        <f>COUNTIFS(Data!$I:$I,$A55,Data!$C:$C,CP$1,Data!$D:$D,CP$2)+COUNTIFS(Data!$J:$J,$A55,Data!$C:$C,CP$1,Data!$D:$D,CP$2)</f>
        <v>0</v>
      </c>
      <c r="CQ55" s="5">
        <f>COUNTIFS(Data!$I:$I,$A55,Data!$C:$C,CQ$1,Data!$D:$D,CQ$2)+COUNTIFS(Data!$J:$J,$A55,Data!$C:$C,CQ$1,Data!$D:$D,CQ$2)</f>
        <v>0</v>
      </c>
      <c r="CR55" s="5">
        <f>COUNTIFS(Data!$I:$I,$A55,Data!$C:$C,CR$1,Data!$D:$D,CR$2)+COUNTIFS(Data!$J:$J,$A55,Data!$C:$C,CR$1,Data!$D:$D,CR$2)</f>
        <v>0</v>
      </c>
      <c r="CS55" s="5">
        <f>COUNTIFS(Data!$I:$I,$A55,Data!$C:$C,CS$1,Data!$D:$D,CS$2)+COUNTIFS(Data!$J:$J,$A55,Data!$C:$C,CS$1,Data!$D:$D,CS$2)</f>
        <v>0</v>
      </c>
      <c r="CT55" s="5">
        <f>COUNTIFS(Data!$I:$I,$A55,Data!$C:$C,CT$1,Data!$D:$D,CT$2)+COUNTIFS(Data!$J:$J,$A55,Data!$C:$C,CT$1,Data!$D:$D,CT$2)</f>
        <v>0</v>
      </c>
      <c r="CU55" s="5">
        <f>COUNTIFS(Data!$I:$I,$A55,Data!$C:$C,CU$1,Data!$D:$D,CU$2)+COUNTIFS(Data!$J:$J,$A55,Data!$C:$C,CU$1,Data!$D:$D,CU$2)</f>
        <v>0</v>
      </c>
      <c r="CV55" s="5">
        <f>COUNTIFS(Data!$I:$I,$A55,Data!$C:$C,CV$1,Data!$D:$D,CV$2)+COUNTIFS(Data!$J:$J,$A55,Data!$C:$C,CV$1,Data!$D:$D,CV$2)</f>
        <v>0</v>
      </c>
      <c r="CW55" s="5">
        <f t="shared" ref="CW55:CX55" si="54">SUMIF($B$2:$CV$2,CW$2, $B55:$CV55)</f>
        <v>7</v>
      </c>
      <c r="CX55" s="5">
        <f t="shared" si="54"/>
        <v>3</v>
      </c>
      <c r="CY55" s="5">
        <f t="shared" si="3"/>
        <v>10</v>
      </c>
    </row>
    <row r="56">
      <c r="A56" s="5" t="str">
        <f>Countries!A54</f>
        <v>KOS</v>
      </c>
      <c r="B56" s="5">
        <f>COUNTIFS(Data!$I:$I,$A56,Data!$C:$C,B$1,Data!$D:$D,B$2)+COUNTIFS(Data!$J:$J,$A56,Data!$C:$C,B$1,Data!$D:$D,B$2)</f>
        <v>0</v>
      </c>
      <c r="C56" s="5">
        <f>COUNTIFS(Data!$I:$I,$A56,Data!$C:$C,C$1,Data!$D:$D,C$2)+COUNTIFS(Data!$J:$J,$A56,Data!$C:$C,C$1,Data!$D:$D,C$2)</f>
        <v>0</v>
      </c>
      <c r="D56" s="5">
        <f>COUNTIFS(Data!$I:$I,$A56,Data!$C:$C,D$1,Data!$D:$D,D$2)+COUNTIFS(Data!$J:$J,$A56,Data!$C:$C,D$1,Data!$D:$D,D$2)</f>
        <v>0</v>
      </c>
      <c r="E56" s="5">
        <f>COUNTIFS(Data!$I:$I,$A56,Data!$C:$C,E$1,Data!$D:$D,E$2)+COUNTIFS(Data!$J:$J,$A56,Data!$C:$C,E$1,Data!$D:$D,E$2)</f>
        <v>0</v>
      </c>
      <c r="F56" s="5">
        <f>COUNTIFS(Data!$I:$I,$A56,Data!$C:$C,F$1,Data!$D:$D,F$2)+COUNTIFS(Data!$J:$J,$A56,Data!$C:$C,F$1,Data!$D:$D,F$2)</f>
        <v>0</v>
      </c>
      <c r="G56" s="5">
        <f>COUNTIFS(Data!$I:$I,$A56,Data!$C:$C,G$1,Data!$D:$D,G$2)+COUNTIFS(Data!$J:$J,$A56,Data!$C:$C,G$1,Data!$D:$D,G$2)</f>
        <v>0</v>
      </c>
      <c r="H56" s="5">
        <f>COUNTIFS(Data!$I:$I,$A56,Data!$C:$C,H$1,Data!$D:$D,H$2)+COUNTIFS(Data!$J:$J,$A56,Data!$C:$C,H$1,Data!$D:$D,H$2)</f>
        <v>0</v>
      </c>
      <c r="I56" s="5">
        <f>COUNTIFS(Data!$I:$I,$A56,Data!$C:$C,I$1,Data!$D:$D,I$2)+COUNTIFS(Data!$J:$J,$A56,Data!$C:$C,I$1,Data!$D:$D,I$2)</f>
        <v>0</v>
      </c>
      <c r="J56" s="5">
        <f>COUNTIFS(Data!$I:$I,$A56,Data!$C:$C,J$1,Data!$D:$D,J$2)+COUNTIFS(Data!$J:$J,$A56,Data!$C:$C,J$1,Data!$D:$D,J$2)</f>
        <v>0</v>
      </c>
      <c r="K56" s="5">
        <f>COUNTIFS(Data!$I:$I,$A56,Data!$C:$C,K$1,Data!$D:$D,K$2)+COUNTIFS(Data!$J:$J,$A56,Data!$C:$C,K$1,Data!$D:$D,K$2)</f>
        <v>0</v>
      </c>
      <c r="L56" s="5">
        <f>COUNTIFS(Data!$I:$I,$A56,Data!$C:$C,L$1,Data!$D:$D,L$2)+COUNTIFS(Data!$J:$J,$A56,Data!$C:$C,L$1,Data!$D:$D,L$2)</f>
        <v>0</v>
      </c>
      <c r="M56" s="5">
        <f>COUNTIFS(Data!$I:$I,$A56,Data!$C:$C,M$1,Data!$D:$D,M$2)+COUNTIFS(Data!$J:$J,$A56,Data!$C:$C,M$1,Data!$D:$D,M$2)</f>
        <v>0</v>
      </c>
      <c r="N56" s="5">
        <f>COUNTIFS(Data!$I:$I,$A56,Data!$C:$C,N$1,Data!$D:$D,N$2)+COUNTIFS(Data!$J:$J,$A56,Data!$C:$C,N$1,Data!$D:$D,N$2)</f>
        <v>0</v>
      </c>
      <c r="O56" s="5">
        <f>COUNTIFS(Data!$I:$I,$A56,Data!$C:$C,O$1,Data!$D:$D,O$2)+COUNTIFS(Data!$J:$J,$A56,Data!$C:$C,O$1,Data!$D:$D,O$2)</f>
        <v>0</v>
      </c>
      <c r="P56" s="5">
        <f>COUNTIFS(Data!$I:$I,$A56,Data!$C:$C,P$1,Data!$D:$D,P$2)+COUNTIFS(Data!$J:$J,$A56,Data!$C:$C,P$1,Data!$D:$D,P$2)</f>
        <v>0</v>
      </c>
      <c r="Q56" s="5">
        <f>COUNTIFS(Data!$I:$I,$A56,Data!$C:$C,Q$1,Data!$D:$D,Q$2)+COUNTIFS(Data!$J:$J,$A56,Data!$C:$C,Q$1,Data!$D:$D,Q$2)</f>
        <v>0</v>
      </c>
      <c r="R56" s="5">
        <f>COUNTIFS(Data!$I:$I,$A56,Data!$C:$C,R$1,Data!$D:$D,R$2)+COUNTIFS(Data!$J:$J,$A56,Data!$C:$C,R$1,Data!$D:$D,R$2)</f>
        <v>0</v>
      </c>
      <c r="S56" s="5">
        <f>COUNTIFS(Data!$I:$I,$A56,Data!$C:$C,S$1,Data!$D:$D,S$2)+COUNTIFS(Data!$J:$J,$A56,Data!$C:$C,S$1,Data!$D:$D,S$2)</f>
        <v>0</v>
      </c>
      <c r="T56" s="5">
        <f>COUNTIFS(Data!$I:$I,$A56,Data!$C:$C,T$1,Data!$D:$D,T$2)+COUNTIFS(Data!$J:$J,$A56,Data!$C:$C,T$1,Data!$D:$D,T$2)</f>
        <v>0</v>
      </c>
      <c r="U56" s="5">
        <f>COUNTIFS(Data!$I:$I,$A56,Data!$C:$C,U$1,Data!$D:$D,U$2)+COUNTIFS(Data!$J:$J,$A56,Data!$C:$C,U$1,Data!$D:$D,U$2)</f>
        <v>0</v>
      </c>
      <c r="V56" s="5">
        <f>COUNTIFS(Data!$I:$I,$A56,Data!$C:$C,V$1,Data!$D:$D,V$2)+COUNTIFS(Data!$J:$J,$A56,Data!$C:$C,V$1,Data!$D:$D,V$2)</f>
        <v>0</v>
      </c>
      <c r="W56" s="5">
        <f>COUNTIFS(Data!$I:$I,$A56,Data!$C:$C,W$1,Data!$D:$D,W$2)+COUNTIFS(Data!$J:$J,$A56,Data!$C:$C,W$1,Data!$D:$D,W$2)</f>
        <v>0</v>
      </c>
      <c r="X56" s="5">
        <f>COUNTIFS(Data!$I:$I,$A56,Data!$C:$C,X$1,Data!$D:$D,X$2)+COUNTIFS(Data!$J:$J,$A56,Data!$C:$C,X$1,Data!$D:$D,X$2)</f>
        <v>0</v>
      </c>
      <c r="Y56" s="5">
        <f>COUNTIFS(Data!$I:$I,$A56,Data!$C:$C,Y$1,Data!$D:$D,Y$2)+COUNTIFS(Data!$J:$J,$A56,Data!$C:$C,Y$1,Data!$D:$D,Y$2)</f>
        <v>0</v>
      </c>
      <c r="Z56" s="5">
        <f>COUNTIFS(Data!$I:$I,$A56,Data!$C:$C,Z$1,Data!$D:$D,Z$2)+COUNTIFS(Data!$J:$J,$A56,Data!$C:$C,Z$1,Data!$D:$D,Z$2)</f>
        <v>0</v>
      </c>
      <c r="AA56" s="5">
        <f>COUNTIFS(Data!$I:$I,$A56,Data!$C:$C,AA$1,Data!$D:$D,AA$2)+COUNTIFS(Data!$J:$J,$A56,Data!$C:$C,AA$1,Data!$D:$D,AA$2)</f>
        <v>0</v>
      </c>
      <c r="AB56" s="5">
        <f>COUNTIFS(Data!$I:$I,$A56,Data!$C:$C,AB$1,Data!$D:$D,AB$2)+COUNTIFS(Data!$J:$J,$A56,Data!$C:$C,AB$1,Data!$D:$D,AB$2)</f>
        <v>0</v>
      </c>
      <c r="AC56" s="5">
        <f>COUNTIFS(Data!$I:$I,$A56,Data!$C:$C,AC$1,Data!$D:$D,AC$2)+COUNTIFS(Data!$J:$J,$A56,Data!$C:$C,AC$1,Data!$D:$D,AC$2)</f>
        <v>0</v>
      </c>
      <c r="AD56" s="5">
        <f>COUNTIFS(Data!$I:$I,$A56,Data!$C:$C,AD$1,Data!$D:$D,AD$2)+COUNTIFS(Data!$J:$J,$A56,Data!$C:$C,AD$1,Data!$D:$D,AD$2)</f>
        <v>0</v>
      </c>
      <c r="AE56" s="5">
        <f>COUNTIFS(Data!$I:$I,$A56,Data!$C:$C,AE$1,Data!$D:$D,AE$2)+COUNTIFS(Data!$J:$J,$A56,Data!$C:$C,AE$1,Data!$D:$D,AE$2)</f>
        <v>0</v>
      </c>
      <c r="AF56" s="5">
        <f>COUNTIFS(Data!$I:$I,$A56,Data!$C:$C,AF$1,Data!$D:$D,AF$2)+COUNTIFS(Data!$J:$J,$A56,Data!$C:$C,AF$1,Data!$D:$D,AF$2)</f>
        <v>0</v>
      </c>
      <c r="AG56" s="5">
        <f>COUNTIFS(Data!$I:$I,$A56,Data!$C:$C,AG$1,Data!$D:$D,AG$2)+COUNTIFS(Data!$J:$J,$A56,Data!$C:$C,AG$1,Data!$D:$D,AG$2)</f>
        <v>0</v>
      </c>
      <c r="AH56" s="5">
        <f>COUNTIFS(Data!$I:$I,$A56,Data!$C:$C,AH$1,Data!$D:$D,AH$2)+COUNTIFS(Data!$J:$J,$A56,Data!$C:$C,AH$1,Data!$D:$D,AH$2)</f>
        <v>0</v>
      </c>
      <c r="AI56" s="5">
        <f>COUNTIFS(Data!$I:$I,$A56,Data!$C:$C,AI$1,Data!$D:$D,AI$2)+COUNTIFS(Data!$J:$J,$A56,Data!$C:$C,AI$1,Data!$D:$D,AI$2)</f>
        <v>0</v>
      </c>
      <c r="AJ56" s="5">
        <f>COUNTIFS(Data!$I:$I,$A56,Data!$C:$C,AJ$1,Data!$D:$D,AJ$2)+COUNTIFS(Data!$J:$J,$A56,Data!$C:$C,AJ$1,Data!$D:$D,AJ$2)</f>
        <v>0</v>
      </c>
      <c r="AK56" s="5">
        <f>COUNTIFS(Data!$I:$I,$A56,Data!$C:$C,AK$1,Data!$D:$D,AK$2)+COUNTIFS(Data!$J:$J,$A56,Data!$C:$C,AK$1,Data!$D:$D,AK$2)</f>
        <v>0</v>
      </c>
      <c r="AL56" s="5">
        <f>COUNTIFS(Data!$I:$I,$A56,Data!$C:$C,AL$1,Data!$D:$D,AL$2)+COUNTIFS(Data!$J:$J,$A56,Data!$C:$C,AL$1,Data!$D:$D,AL$2)</f>
        <v>0</v>
      </c>
      <c r="AM56" s="5">
        <f>COUNTIFS(Data!$I:$I,$A56,Data!$C:$C,AM$1,Data!$D:$D,AM$2)+COUNTIFS(Data!$J:$J,$A56,Data!$C:$C,AM$1,Data!$D:$D,AM$2)</f>
        <v>0</v>
      </c>
      <c r="AN56" s="5">
        <f>COUNTIFS(Data!$I:$I,$A56,Data!$C:$C,AN$1,Data!$D:$D,AN$2)+COUNTIFS(Data!$J:$J,$A56,Data!$C:$C,AN$1,Data!$D:$D,AN$2)</f>
        <v>0</v>
      </c>
      <c r="AO56" s="5">
        <f>COUNTIFS(Data!$I:$I,$A56,Data!$C:$C,AO$1,Data!$D:$D,AO$2)+COUNTIFS(Data!$J:$J,$A56,Data!$C:$C,AO$1,Data!$D:$D,AO$2)</f>
        <v>0</v>
      </c>
      <c r="AP56" s="5">
        <f>COUNTIFS(Data!$I:$I,$A56,Data!$C:$C,AP$1,Data!$D:$D,AP$2)+COUNTIFS(Data!$J:$J,$A56,Data!$C:$C,AP$1,Data!$D:$D,AP$2)</f>
        <v>0</v>
      </c>
      <c r="AQ56" s="5">
        <f>COUNTIFS(Data!$I:$I,$A56,Data!$C:$C,AQ$1,Data!$D:$D,AQ$2)+COUNTIFS(Data!$J:$J,$A56,Data!$C:$C,AQ$1,Data!$D:$D,AQ$2)</f>
        <v>0</v>
      </c>
      <c r="AR56" s="5">
        <f>COUNTIFS(Data!$I:$I,$A56,Data!$C:$C,AR$1,Data!$D:$D,AR$2)+COUNTIFS(Data!$J:$J,$A56,Data!$C:$C,AR$1,Data!$D:$D,AR$2)</f>
        <v>0</v>
      </c>
      <c r="AS56" s="5">
        <f>COUNTIFS(Data!$I:$I,$A56,Data!$C:$C,AS$1,Data!$D:$D,AS$2)+COUNTIFS(Data!$J:$J,$A56,Data!$C:$C,AS$1,Data!$D:$D,AS$2)</f>
        <v>0</v>
      </c>
      <c r="AT56" s="5">
        <f>COUNTIFS(Data!$I:$I,$A56,Data!$C:$C,AT$1,Data!$D:$D,AT$2)+COUNTIFS(Data!$J:$J,$A56,Data!$C:$C,AT$1,Data!$D:$D,AT$2)</f>
        <v>0</v>
      </c>
      <c r="AU56" s="5">
        <f>COUNTIFS(Data!$I:$I,$A56,Data!$C:$C,AU$1,Data!$D:$D,AU$2)+COUNTIFS(Data!$J:$J,$A56,Data!$C:$C,AU$1,Data!$D:$D,AU$2)</f>
        <v>0</v>
      </c>
      <c r="AV56" s="5">
        <f>COUNTIFS(Data!$I:$I,$A56,Data!$C:$C,AV$1,Data!$D:$D,AV$2)+COUNTIFS(Data!$J:$J,$A56,Data!$C:$C,AV$1,Data!$D:$D,AV$2)</f>
        <v>0</v>
      </c>
      <c r="AW56" s="5">
        <f>COUNTIFS(Data!$I:$I,$A56,Data!$C:$C,AW$1,Data!$D:$D,AW$2)+COUNTIFS(Data!$J:$J,$A56,Data!$C:$C,AW$1,Data!$D:$D,AW$2)</f>
        <v>0</v>
      </c>
      <c r="AX56" s="5">
        <f>COUNTIFS(Data!$I:$I,$A56,Data!$C:$C,AX$1,Data!$D:$D,AX$2)+COUNTIFS(Data!$J:$J,$A56,Data!$C:$C,AX$1,Data!$D:$D,AX$2)</f>
        <v>0</v>
      </c>
      <c r="AY56" s="5">
        <f>COUNTIFS(Data!$I:$I,$A56,Data!$C:$C,AY$1,Data!$D:$D,AY$2)+COUNTIFS(Data!$J:$J,$A56,Data!$C:$C,AY$1,Data!$D:$D,AY$2)</f>
        <v>0</v>
      </c>
      <c r="AZ56" s="5">
        <f>COUNTIFS(Data!$I:$I,$A56,Data!$C:$C,AZ$1,Data!$D:$D,AZ$2)+COUNTIFS(Data!$J:$J,$A56,Data!$C:$C,AZ$1,Data!$D:$D,AZ$2)</f>
        <v>0</v>
      </c>
      <c r="BA56" s="5">
        <f>COUNTIFS(Data!$I:$I,$A56,Data!$C:$C,BA$1,Data!$D:$D,BA$2)+COUNTIFS(Data!$J:$J,$A56,Data!$C:$C,BA$1,Data!$D:$D,BA$2)</f>
        <v>0</v>
      </c>
      <c r="BB56" s="5">
        <f>COUNTIFS(Data!$I:$I,$A56,Data!$C:$C,BB$1,Data!$D:$D,BB$2)+COUNTIFS(Data!$J:$J,$A56,Data!$C:$C,BB$1,Data!$D:$D,BB$2)</f>
        <v>0</v>
      </c>
      <c r="BC56" s="5">
        <f>COUNTIFS(Data!$I:$I,$A56,Data!$C:$C,BC$1,Data!$D:$D,BC$2)+COUNTIFS(Data!$J:$J,$A56,Data!$C:$C,BC$1,Data!$D:$D,BC$2)</f>
        <v>0</v>
      </c>
      <c r="BD56" s="5">
        <f>COUNTIFS(Data!$I:$I,$A56,Data!$C:$C,BD$1,Data!$D:$D,BD$2)+COUNTIFS(Data!$J:$J,$A56,Data!$C:$C,BD$1,Data!$D:$D,BD$2)</f>
        <v>0</v>
      </c>
      <c r="BE56" s="5">
        <f>COUNTIFS(Data!$I:$I,$A56,Data!$C:$C,BE$1,Data!$D:$D,BE$2)+COUNTIFS(Data!$J:$J,$A56,Data!$C:$C,BE$1,Data!$D:$D,BE$2)</f>
        <v>0</v>
      </c>
      <c r="BF56" s="5">
        <f>COUNTIFS(Data!$I:$I,$A56,Data!$C:$C,BF$1,Data!$D:$D,BF$2)+COUNTIFS(Data!$J:$J,$A56,Data!$C:$C,BF$1,Data!$D:$D,BF$2)</f>
        <v>0</v>
      </c>
      <c r="BG56" s="5">
        <f>COUNTIFS(Data!$I:$I,$A56,Data!$C:$C,BG$1,Data!$D:$D,BG$2)+COUNTIFS(Data!$J:$J,$A56,Data!$C:$C,BG$1,Data!$D:$D,BG$2)</f>
        <v>0</v>
      </c>
      <c r="BH56" s="5">
        <f>COUNTIFS(Data!$I:$I,$A56,Data!$C:$C,BH$1,Data!$D:$D,BH$2)+COUNTIFS(Data!$J:$J,$A56,Data!$C:$C,BH$1,Data!$D:$D,BH$2)</f>
        <v>0</v>
      </c>
      <c r="BI56" s="5">
        <f>COUNTIFS(Data!$I:$I,$A56,Data!$C:$C,BI$1,Data!$D:$D,BI$2)+COUNTIFS(Data!$J:$J,$A56,Data!$C:$C,BI$1,Data!$D:$D,BI$2)</f>
        <v>0</v>
      </c>
      <c r="BJ56" s="5">
        <f>COUNTIFS(Data!$I:$I,$A56,Data!$C:$C,BJ$1,Data!$D:$D,BJ$2)+COUNTIFS(Data!$J:$J,$A56,Data!$C:$C,BJ$1,Data!$D:$D,BJ$2)</f>
        <v>0</v>
      </c>
      <c r="BK56" s="5">
        <f>COUNTIFS(Data!$I:$I,$A56,Data!$C:$C,BK$1,Data!$D:$D,BK$2)+COUNTIFS(Data!$J:$J,$A56,Data!$C:$C,BK$1,Data!$D:$D,BK$2)</f>
        <v>0</v>
      </c>
      <c r="BL56" s="5">
        <f>COUNTIFS(Data!$I:$I,$A56,Data!$C:$C,BL$1,Data!$D:$D,BL$2)+COUNTIFS(Data!$J:$J,$A56,Data!$C:$C,BL$1,Data!$D:$D,BL$2)</f>
        <v>0</v>
      </c>
      <c r="BM56" s="5">
        <f>COUNTIFS(Data!$I:$I,$A56,Data!$C:$C,BM$1,Data!$D:$D,BM$2)+COUNTIFS(Data!$J:$J,$A56,Data!$C:$C,BM$1,Data!$D:$D,BM$2)</f>
        <v>0</v>
      </c>
      <c r="BN56" s="5">
        <f>COUNTIFS(Data!$I:$I,$A56,Data!$C:$C,BN$1,Data!$D:$D,BN$2)+COUNTIFS(Data!$J:$J,$A56,Data!$C:$C,BN$1,Data!$D:$D,BN$2)</f>
        <v>0</v>
      </c>
      <c r="BO56" s="5">
        <f>COUNTIFS(Data!$I:$I,$A56,Data!$C:$C,BO$1,Data!$D:$D,BO$2)+COUNTIFS(Data!$J:$J,$A56,Data!$C:$C,BO$1,Data!$D:$D,BO$2)</f>
        <v>0</v>
      </c>
      <c r="BP56" s="5">
        <f>COUNTIFS(Data!$I:$I,$A56,Data!$C:$C,BP$1,Data!$D:$D,BP$2)+COUNTIFS(Data!$J:$J,$A56,Data!$C:$C,BP$1,Data!$D:$D,BP$2)</f>
        <v>0</v>
      </c>
      <c r="BQ56" s="5">
        <f>COUNTIFS(Data!$I:$I,$A56,Data!$C:$C,BQ$1,Data!$D:$D,BQ$2)+COUNTIFS(Data!$J:$J,$A56,Data!$C:$C,BQ$1,Data!$D:$D,BQ$2)</f>
        <v>0</v>
      </c>
      <c r="BR56" s="5">
        <f>COUNTIFS(Data!$I:$I,$A56,Data!$C:$C,BR$1,Data!$D:$D,BR$2)+COUNTIFS(Data!$J:$J,$A56,Data!$C:$C,BR$1,Data!$D:$D,BR$2)</f>
        <v>0</v>
      </c>
      <c r="BS56" s="5">
        <f>COUNTIFS(Data!$I:$I,$A56,Data!$C:$C,BS$1,Data!$D:$D,BS$2)+COUNTIFS(Data!$J:$J,$A56,Data!$C:$C,BS$1,Data!$D:$D,BS$2)</f>
        <v>0</v>
      </c>
      <c r="BT56" s="5">
        <f>COUNTIFS(Data!$I:$I,$A56,Data!$C:$C,BT$1,Data!$D:$D,BT$2)+COUNTIFS(Data!$J:$J,$A56,Data!$C:$C,BT$1,Data!$D:$D,BT$2)</f>
        <v>0</v>
      </c>
      <c r="BU56" s="5">
        <f>COUNTIFS(Data!$I:$I,$A56,Data!$C:$C,BU$1,Data!$D:$D,BU$2)+COUNTIFS(Data!$J:$J,$A56,Data!$C:$C,BU$1,Data!$D:$D,BU$2)</f>
        <v>0</v>
      </c>
      <c r="BV56" s="5">
        <f>COUNTIFS(Data!$I:$I,$A56,Data!$C:$C,BV$1,Data!$D:$D,BV$2)+COUNTIFS(Data!$J:$J,$A56,Data!$C:$C,BV$1,Data!$D:$D,BV$2)</f>
        <v>0</v>
      </c>
      <c r="BW56" s="5">
        <f>COUNTIFS(Data!$I:$I,$A56,Data!$C:$C,BW$1,Data!$D:$D,BW$2)+COUNTIFS(Data!$J:$J,$A56,Data!$C:$C,BW$1,Data!$D:$D,BW$2)</f>
        <v>0</v>
      </c>
      <c r="BX56" s="5">
        <f>COUNTIFS(Data!$I:$I,$A56,Data!$C:$C,BX$1,Data!$D:$D,BX$2)+COUNTIFS(Data!$J:$J,$A56,Data!$C:$C,BX$1,Data!$D:$D,BX$2)</f>
        <v>0</v>
      </c>
      <c r="BY56" s="5">
        <f>COUNTIFS(Data!$I:$I,$A56,Data!$C:$C,BY$1,Data!$D:$D,BY$2)+COUNTIFS(Data!$J:$J,$A56,Data!$C:$C,BY$1,Data!$D:$D,BY$2)</f>
        <v>0</v>
      </c>
      <c r="BZ56" s="5">
        <f>COUNTIFS(Data!$I:$I,$A56,Data!$C:$C,BZ$1,Data!$D:$D,BZ$2)+COUNTIFS(Data!$J:$J,$A56,Data!$C:$C,BZ$1,Data!$D:$D,BZ$2)</f>
        <v>0</v>
      </c>
      <c r="CA56" s="5">
        <f>COUNTIFS(Data!$I:$I,$A56,Data!$C:$C,CA$1,Data!$D:$D,CA$2)+COUNTIFS(Data!$J:$J,$A56,Data!$C:$C,CA$1,Data!$D:$D,CA$2)</f>
        <v>0</v>
      </c>
      <c r="CB56" s="5">
        <f>COUNTIFS(Data!$I:$I,$A56,Data!$C:$C,CB$1,Data!$D:$D,CB$2)+COUNTIFS(Data!$J:$J,$A56,Data!$C:$C,CB$1,Data!$D:$D,CB$2)</f>
        <v>0</v>
      </c>
      <c r="CC56" s="5">
        <f>COUNTIFS(Data!$I:$I,$A56,Data!$C:$C,CC$1,Data!$D:$D,CC$2)+COUNTIFS(Data!$J:$J,$A56,Data!$C:$C,CC$1,Data!$D:$D,CC$2)</f>
        <v>0</v>
      </c>
      <c r="CD56" s="5">
        <f>COUNTIFS(Data!$I:$I,$A56,Data!$C:$C,CD$1,Data!$D:$D,CD$2)+COUNTIFS(Data!$J:$J,$A56,Data!$C:$C,CD$1,Data!$D:$D,CD$2)</f>
        <v>0</v>
      </c>
      <c r="CE56" s="5">
        <f>COUNTIFS(Data!$I:$I,$A56,Data!$C:$C,CE$1,Data!$D:$D,CE$2)+COUNTIFS(Data!$J:$J,$A56,Data!$C:$C,CE$1,Data!$D:$D,CE$2)</f>
        <v>0</v>
      </c>
      <c r="CF56" s="5">
        <f>COUNTIFS(Data!$I:$I,$A56,Data!$C:$C,CF$1,Data!$D:$D,CF$2)+COUNTIFS(Data!$J:$J,$A56,Data!$C:$C,CF$1,Data!$D:$D,CF$2)</f>
        <v>0</v>
      </c>
      <c r="CG56" s="5">
        <f>COUNTIFS(Data!$I:$I,$A56,Data!$C:$C,CG$1,Data!$D:$D,CG$2)+COUNTIFS(Data!$J:$J,$A56,Data!$C:$C,CG$1,Data!$D:$D,CG$2)</f>
        <v>0</v>
      </c>
      <c r="CH56" s="5">
        <f>COUNTIFS(Data!$I:$I,$A56,Data!$C:$C,CH$1,Data!$D:$D,CH$2)+COUNTIFS(Data!$J:$J,$A56,Data!$C:$C,CH$1,Data!$D:$D,CH$2)</f>
        <v>0</v>
      </c>
      <c r="CI56" s="5">
        <f>COUNTIFS(Data!$I:$I,$A56,Data!$C:$C,CI$1,Data!$D:$D,CI$2)+COUNTIFS(Data!$J:$J,$A56,Data!$C:$C,CI$1,Data!$D:$D,CI$2)</f>
        <v>0</v>
      </c>
      <c r="CJ56" s="5">
        <f>COUNTIFS(Data!$I:$I,$A56,Data!$C:$C,CJ$1,Data!$D:$D,CJ$2)+COUNTIFS(Data!$J:$J,$A56,Data!$C:$C,CJ$1,Data!$D:$D,CJ$2)</f>
        <v>0</v>
      </c>
      <c r="CK56" s="5">
        <f>COUNTIFS(Data!$I:$I,$A56,Data!$C:$C,CK$1,Data!$D:$D,CK$2)+COUNTIFS(Data!$J:$J,$A56,Data!$C:$C,CK$1,Data!$D:$D,CK$2)</f>
        <v>0</v>
      </c>
      <c r="CL56" s="5">
        <f>COUNTIFS(Data!$I:$I,$A56,Data!$C:$C,CL$1,Data!$D:$D,CL$2)+COUNTIFS(Data!$J:$J,$A56,Data!$C:$C,CL$1,Data!$D:$D,CL$2)</f>
        <v>0</v>
      </c>
      <c r="CM56" s="5">
        <f>COUNTIFS(Data!$I:$I,$A56,Data!$C:$C,CM$1,Data!$D:$D,CM$2)+COUNTIFS(Data!$J:$J,$A56,Data!$C:$C,CM$1,Data!$D:$D,CM$2)</f>
        <v>0</v>
      </c>
      <c r="CN56" s="5">
        <f>COUNTIFS(Data!$I:$I,$A56,Data!$C:$C,CN$1,Data!$D:$D,CN$2)+COUNTIFS(Data!$J:$J,$A56,Data!$C:$C,CN$1,Data!$D:$D,CN$2)</f>
        <v>0</v>
      </c>
      <c r="CO56" s="5">
        <f>COUNTIFS(Data!$I:$I,$A56,Data!$C:$C,CO$1,Data!$D:$D,CO$2)+COUNTIFS(Data!$J:$J,$A56,Data!$C:$C,CO$1,Data!$D:$D,CO$2)</f>
        <v>0</v>
      </c>
      <c r="CP56" s="5">
        <f>COUNTIFS(Data!$I:$I,$A56,Data!$C:$C,CP$1,Data!$D:$D,CP$2)+COUNTIFS(Data!$J:$J,$A56,Data!$C:$C,CP$1,Data!$D:$D,CP$2)</f>
        <v>0</v>
      </c>
      <c r="CQ56" s="5">
        <f>COUNTIFS(Data!$I:$I,$A56,Data!$C:$C,CQ$1,Data!$D:$D,CQ$2)+COUNTIFS(Data!$J:$J,$A56,Data!$C:$C,CQ$1,Data!$D:$D,CQ$2)</f>
        <v>0</v>
      </c>
      <c r="CR56" s="5">
        <f>COUNTIFS(Data!$I:$I,$A56,Data!$C:$C,CR$1,Data!$D:$D,CR$2)+COUNTIFS(Data!$J:$J,$A56,Data!$C:$C,CR$1,Data!$D:$D,CR$2)</f>
        <v>0</v>
      </c>
      <c r="CS56" s="5">
        <f>COUNTIFS(Data!$I:$I,$A56,Data!$C:$C,CS$1,Data!$D:$D,CS$2)+COUNTIFS(Data!$J:$J,$A56,Data!$C:$C,CS$1,Data!$D:$D,CS$2)</f>
        <v>0</v>
      </c>
      <c r="CT56" s="5">
        <f>COUNTIFS(Data!$I:$I,$A56,Data!$C:$C,CT$1,Data!$D:$D,CT$2)+COUNTIFS(Data!$J:$J,$A56,Data!$C:$C,CT$1,Data!$D:$D,CT$2)</f>
        <v>0</v>
      </c>
      <c r="CU56" s="5">
        <f>COUNTIFS(Data!$I:$I,$A56,Data!$C:$C,CU$1,Data!$D:$D,CU$2)+COUNTIFS(Data!$J:$J,$A56,Data!$C:$C,CU$1,Data!$D:$D,CU$2)</f>
        <v>0</v>
      </c>
      <c r="CV56" s="5">
        <f>COUNTIFS(Data!$I:$I,$A56,Data!$C:$C,CV$1,Data!$D:$D,CV$2)+COUNTIFS(Data!$J:$J,$A56,Data!$C:$C,CV$1,Data!$D:$D,CV$2)</f>
        <v>0</v>
      </c>
      <c r="CW56" s="5">
        <f t="shared" ref="CW56:CX56" si="55">SUMIF($B$2:$CV$2,CW$2, $B56:$CV56)</f>
        <v>0</v>
      </c>
      <c r="CX56" s="5">
        <f t="shared" si="55"/>
        <v>0</v>
      </c>
      <c r="CY56" s="5">
        <f t="shared" si="3"/>
        <v>0</v>
      </c>
    </row>
    <row r="57">
      <c r="A57" s="5" t="str">
        <f>Countries!A55</f>
        <v>KSA</v>
      </c>
      <c r="B57" s="5">
        <f>COUNTIFS(Data!$I:$I,$A57,Data!$C:$C,B$1,Data!$D:$D,B$2)+COUNTIFS(Data!$J:$J,$A57,Data!$C:$C,B$1,Data!$D:$D,B$2)</f>
        <v>0</v>
      </c>
      <c r="C57" s="5">
        <f>COUNTIFS(Data!$I:$I,$A57,Data!$C:$C,C$1,Data!$D:$D,C$2)+COUNTIFS(Data!$J:$J,$A57,Data!$C:$C,C$1,Data!$D:$D,C$2)</f>
        <v>0</v>
      </c>
      <c r="D57" s="5">
        <f>COUNTIFS(Data!$I:$I,$A57,Data!$C:$C,D$1,Data!$D:$D,D$2)+COUNTIFS(Data!$J:$J,$A57,Data!$C:$C,D$1,Data!$D:$D,D$2)</f>
        <v>0</v>
      </c>
      <c r="E57" s="5">
        <f>COUNTIFS(Data!$I:$I,$A57,Data!$C:$C,E$1,Data!$D:$D,E$2)+COUNTIFS(Data!$J:$J,$A57,Data!$C:$C,E$1,Data!$D:$D,E$2)</f>
        <v>0</v>
      </c>
      <c r="F57" s="5">
        <f>COUNTIFS(Data!$I:$I,$A57,Data!$C:$C,F$1,Data!$D:$D,F$2)+COUNTIFS(Data!$J:$J,$A57,Data!$C:$C,F$1,Data!$D:$D,F$2)</f>
        <v>0</v>
      </c>
      <c r="G57" s="5">
        <f>COUNTIFS(Data!$I:$I,$A57,Data!$C:$C,G$1,Data!$D:$D,G$2)+COUNTIFS(Data!$J:$J,$A57,Data!$C:$C,G$1,Data!$D:$D,G$2)</f>
        <v>0</v>
      </c>
      <c r="H57" s="5">
        <f>COUNTIFS(Data!$I:$I,$A57,Data!$C:$C,H$1,Data!$D:$D,H$2)+COUNTIFS(Data!$J:$J,$A57,Data!$C:$C,H$1,Data!$D:$D,H$2)</f>
        <v>0</v>
      </c>
      <c r="I57" s="5">
        <f>COUNTIFS(Data!$I:$I,$A57,Data!$C:$C,I$1,Data!$D:$D,I$2)+COUNTIFS(Data!$J:$J,$A57,Data!$C:$C,I$1,Data!$D:$D,I$2)</f>
        <v>0</v>
      </c>
      <c r="J57" s="5">
        <f>COUNTIFS(Data!$I:$I,$A57,Data!$C:$C,J$1,Data!$D:$D,J$2)+COUNTIFS(Data!$J:$J,$A57,Data!$C:$C,J$1,Data!$D:$D,J$2)</f>
        <v>0</v>
      </c>
      <c r="K57" s="5">
        <f>COUNTIFS(Data!$I:$I,$A57,Data!$C:$C,K$1,Data!$D:$D,K$2)+COUNTIFS(Data!$J:$J,$A57,Data!$C:$C,K$1,Data!$D:$D,K$2)</f>
        <v>0</v>
      </c>
      <c r="L57" s="5">
        <f>COUNTIFS(Data!$I:$I,$A57,Data!$C:$C,L$1,Data!$D:$D,L$2)+COUNTIFS(Data!$J:$J,$A57,Data!$C:$C,L$1,Data!$D:$D,L$2)</f>
        <v>0</v>
      </c>
      <c r="M57" s="5">
        <f>COUNTIFS(Data!$I:$I,$A57,Data!$C:$C,M$1,Data!$D:$D,M$2)+COUNTIFS(Data!$J:$J,$A57,Data!$C:$C,M$1,Data!$D:$D,M$2)</f>
        <v>0</v>
      </c>
      <c r="N57" s="5">
        <f>COUNTIFS(Data!$I:$I,$A57,Data!$C:$C,N$1,Data!$D:$D,N$2)+COUNTIFS(Data!$J:$J,$A57,Data!$C:$C,N$1,Data!$D:$D,N$2)</f>
        <v>0</v>
      </c>
      <c r="O57" s="5">
        <f>COUNTIFS(Data!$I:$I,$A57,Data!$C:$C,O$1,Data!$D:$D,O$2)+COUNTIFS(Data!$J:$J,$A57,Data!$C:$C,O$1,Data!$D:$D,O$2)</f>
        <v>0</v>
      </c>
      <c r="P57" s="5">
        <f>COUNTIFS(Data!$I:$I,$A57,Data!$C:$C,P$1,Data!$D:$D,P$2)+COUNTIFS(Data!$J:$J,$A57,Data!$C:$C,P$1,Data!$D:$D,P$2)</f>
        <v>0</v>
      </c>
      <c r="Q57" s="5">
        <f>COUNTIFS(Data!$I:$I,$A57,Data!$C:$C,Q$1,Data!$D:$D,Q$2)+COUNTIFS(Data!$J:$J,$A57,Data!$C:$C,Q$1,Data!$D:$D,Q$2)</f>
        <v>0</v>
      </c>
      <c r="R57" s="5">
        <f>COUNTIFS(Data!$I:$I,$A57,Data!$C:$C,R$1,Data!$D:$D,R$2)+COUNTIFS(Data!$J:$J,$A57,Data!$C:$C,R$1,Data!$D:$D,R$2)</f>
        <v>0</v>
      </c>
      <c r="S57" s="5">
        <f>COUNTIFS(Data!$I:$I,$A57,Data!$C:$C,S$1,Data!$D:$D,S$2)+COUNTIFS(Data!$J:$J,$A57,Data!$C:$C,S$1,Data!$D:$D,S$2)</f>
        <v>0</v>
      </c>
      <c r="T57" s="5">
        <f>COUNTIFS(Data!$I:$I,$A57,Data!$C:$C,T$1,Data!$D:$D,T$2)+COUNTIFS(Data!$J:$J,$A57,Data!$C:$C,T$1,Data!$D:$D,T$2)</f>
        <v>0</v>
      </c>
      <c r="U57" s="5">
        <f>COUNTIFS(Data!$I:$I,$A57,Data!$C:$C,U$1,Data!$D:$D,U$2)+COUNTIFS(Data!$J:$J,$A57,Data!$C:$C,U$1,Data!$D:$D,U$2)</f>
        <v>0</v>
      </c>
      <c r="V57" s="5">
        <f>COUNTIFS(Data!$I:$I,$A57,Data!$C:$C,V$1,Data!$D:$D,V$2)+COUNTIFS(Data!$J:$J,$A57,Data!$C:$C,V$1,Data!$D:$D,V$2)</f>
        <v>0</v>
      </c>
      <c r="W57" s="5">
        <f>COUNTIFS(Data!$I:$I,$A57,Data!$C:$C,W$1,Data!$D:$D,W$2)+COUNTIFS(Data!$J:$J,$A57,Data!$C:$C,W$1,Data!$D:$D,W$2)</f>
        <v>0</v>
      </c>
      <c r="X57" s="5">
        <f>COUNTIFS(Data!$I:$I,$A57,Data!$C:$C,X$1,Data!$D:$D,X$2)+COUNTIFS(Data!$J:$J,$A57,Data!$C:$C,X$1,Data!$D:$D,X$2)</f>
        <v>0</v>
      </c>
      <c r="Y57" s="5">
        <f>COUNTIFS(Data!$I:$I,$A57,Data!$C:$C,Y$1,Data!$D:$D,Y$2)+COUNTIFS(Data!$J:$J,$A57,Data!$C:$C,Y$1,Data!$D:$D,Y$2)</f>
        <v>0</v>
      </c>
      <c r="Z57" s="5">
        <f>COUNTIFS(Data!$I:$I,$A57,Data!$C:$C,Z$1,Data!$D:$D,Z$2)+COUNTIFS(Data!$J:$J,$A57,Data!$C:$C,Z$1,Data!$D:$D,Z$2)</f>
        <v>0</v>
      </c>
      <c r="AA57" s="5">
        <f>COUNTIFS(Data!$I:$I,$A57,Data!$C:$C,AA$1,Data!$D:$D,AA$2)+COUNTIFS(Data!$J:$J,$A57,Data!$C:$C,AA$1,Data!$D:$D,AA$2)</f>
        <v>0</v>
      </c>
      <c r="AB57" s="5">
        <f>COUNTIFS(Data!$I:$I,$A57,Data!$C:$C,AB$1,Data!$D:$D,AB$2)+COUNTIFS(Data!$J:$J,$A57,Data!$C:$C,AB$1,Data!$D:$D,AB$2)</f>
        <v>0</v>
      </c>
      <c r="AC57" s="5">
        <f>COUNTIFS(Data!$I:$I,$A57,Data!$C:$C,AC$1,Data!$D:$D,AC$2)+COUNTIFS(Data!$J:$J,$A57,Data!$C:$C,AC$1,Data!$D:$D,AC$2)</f>
        <v>0</v>
      </c>
      <c r="AD57" s="5">
        <f>COUNTIFS(Data!$I:$I,$A57,Data!$C:$C,AD$1,Data!$D:$D,AD$2)+COUNTIFS(Data!$J:$J,$A57,Data!$C:$C,AD$1,Data!$D:$D,AD$2)</f>
        <v>0</v>
      </c>
      <c r="AE57" s="5">
        <f>COUNTIFS(Data!$I:$I,$A57,Data!$C:$C,AE$1,Data!$D:$D,AE$2)+COUNTIFS(Data!$J:$J,$A57,Data!$C:$C,AE$1,Data!$D:$D,AE$2)</f>
        <v>0</v>
      </c>
      <c r="AF57" s="5">
        <f>COUNTIFS(Data!$I:$I,$A57,Data!$C:$C,AF$1,Data!$D:$D,AF$2)+COUNTIFS(Data!$J:$J,$A57,Data!$C:$C,AF$1,Data!$D:$D,AF$2)</f>
        <v>0</v>
      </c>
      <c r="AG57" s="5">
        <f>COUNTIFS(Data!$I:$I,$A57,Data!$C:$C,AG$1,Data!$D:$D,AG$2)+COUNTIFS(Data!$J:$J,$A57,Data!$C:$C,AG$1,Data!$D:$D,AG$2)</f>
        <v>0</v>
      </c>
      <c r="AH57" s="5">
        <f>COUNTIFS(Data!$I:$I,$A57,Data!$C:$C,AH$1,Data!$D:$D,AH$2)+COUNTIFS(Data!$J:$J,$A57,Data!$C:$C,AH$1,Data!$D:$D,AH$2)</f>
        <v>0</v>
      </c>
      <c r="AI57" s="5">
        <f>COUNTIFS(Data!$I:$I,$A57,Data!$C:$C,AI$1,Data!$D:$D,AI$2)+COUNTIFS(Data!$J:$J,$A57,Data!$C:$C,AI$1,Data!$D:$D,AI$2)</f>
        <v>0</v>
      </c>
      <c r="AJ57" s="5">
        <f>COUNTIFS(Data!$I:$I,$A57,Data!$C:$C,AJ$1,Data!$D:$D,AJ$2)+COUNTIFS(Data!$J:$J,$A57,Data!$C:$C,AJ$1,Data!$D:$D,AJ$2)</f>
        <v>0</v>
      </c>
      <c r="AK57" s="5">
        <f>COUNTIFS(Data!$I:$I,$A57,Data!$C:$C,AK$1,Data!$D:$D,AK$2)+COUNTIFS(Data!$J:$J,$A57,Data!$C:$C,AK$1,Data!$D:$D,AK$2)</f>
        <v>0</v>
      </c>
      <c r="AL57" s="5">
        <f>COUNTIFS(Data!$I:$I,$A57,Data!$C:$C,AL$1,Data!$D:$D,AL$2)+COUNTIFS(Data!$J:$J,$A57,Data!$C:$C,AL$1,Data!$D:$D,AL$2)</f>
        <v>0</v>
      </c>
      <c r="AM57" s="5">
        <f>COUNTIFS(Data!$I:$I,$A57,Data!$C:$C,AM$1,Data!$D:$D,AM$2)+COUNTIFS(Data!$J:$J,$A57,Data!$C:$C,AM$1,Data!$D:$D,AM$2)</f>
        <v>0</v>
      </c>
      <c r="AN57" s="5">
        <f>COUNTIFS(Data!$I:$I,$A57,Data!$C:$C,AN$1,Data!$D:$D,AN$2)+COUNTIFS(Data!$J:$J,$A57,Data!$C:$C,AN$1,Data!$D:$D,AN$2)</f>
        <v>0</v>
      </c>
      <c r="AO57" s="5">
        <f>COUNTIFS(Data!$I:$I,$A57,Data!$C:$C,AO$1,Data!$D:$D,AO$2)+COUNTIFS(Data!$J:$J,$A57,Data!$C:$C,AO$1,Data!$D:$D,AO$2)</f>
        <v>0</v>
      </c>
      <c r="AP57" s="5">
        <f>COUNTIFS(Data!$I:$I,$A57,Data!$C:$C,AP$1,Data!$D:$D,AP$2)+COUNTIFS(Data!$J:$J,$A57,Data!$C:$C,AP$1,Data!$D:$D,AP$2)</f>
        <v>0</v>
      </c>
      <c r="AQ57" s="5">
        <f>COUNTIFS(Data!$I:$I,$A57,Data!$C:$C,AQ$1,Data!$D:$D,AQ$2)+COUNTIFS(Data!$J:$J,$A57,Data!$C:$C,AQ$1,Data!$D:$D,AQ$2)</f>
        <v>0</v>
      </c>
      <c r="AR57" s="5">
        <f>COUNTIFS(Data!$I:$I,$A57,Data!$C:$C,AR$1,Data!$D:$D,AR$2)+COUNTIFS(Data!$J:$J,$A57,Data!$C:$C,AR$1,Data!$D:$D,AR$2)</f>
        <v>0</v>
      </c>
      <c r="AS57" s="5">
        <f>COUNTIFS(Data!$I:$I,$A57,Data!$C:$C,AS$1,Data!$D:$D,AS$2)+COUNTIFS(Data!$J:$J,$A57,Data!$C:$C,AS$1,Data!$D:$D,AS$2)</f>
        <v>0</v>
      </c>
      <c r="AT57" s="5">
        <f>COUNTIFS(Data!$I:$I,$A57,Data!$C:$C,AT$1,Data!$D:$D,AT$2)+COUNTIFS(Data!$J:$J,$A57,Data!$C:$C,AT$1,Data!$D:$D,AT$2)</f>
        <v>0</v>
      </c>
      <c r="AU57" s="5">
        <f>COUNTIFS(Data!$I:$I,$A57,Data!$C:$C,AU$1,Data!$D:$D,AU$2)+COUNTIFS(Data!$J:$J,$A57,Data!$C:$C,AU$1,Data!$D:$D,AU$2)</f>
        <v>0</v>
      </c>
      <c r="AV57" s="5">
        <f>COUNTIFS(Data!$I:$I,$A57,Data!$C:$C,AV$1,Data!$D:$D,AV$2)+COUNTIFS(Data!$J:$J,$A57,Data!$C:$C,AV$1,Data!$D:$D,AV$2)</f>
        <v>0</v>
      </c>
      <c r="AW57" s="5">
        <f>COUNTIFS(Data!$I:$I,$A57,Data!$C:$C,AW$1,Data!$D:$D,AW$2)+COUNTIFS(Data!$J:$J,$A57,Data!$C:$C,AW$1,Data!$D:$D,AW$2)</f>
        <v>0</v>
      </c>
      <c r="AX57" s="5">
        <f>COUNTIFS(Data!$I:$I,$A57,Data!$C:$C,AX$1,Data!$D:$D,AX$2)+COUNTIFS(Data!$J:$J,$A57,Data!$C:$C,AX$1,Data!$D:$D,AX$2)</f>
        <v>0</v>
      </c>
      <c r="AY57" s="5">
        <f>COUNTIFS(Data!$I:$I,$A57,Data!$C:$C,AY$1,Data!$D:$D,AY$2)+COUNTIFS(Data!$J:$J,$A57,Data!$C:$C,AY$1,Data!$D:$D,AY$2)</f>
        <v>0</v>
      </c>
      <c r="AZ57" s="5">
        <f>COUNTIFS(Data!$I:$I,$A57,Data!$C:$C,AZ$1,Data!$D:$D,AZ$2)+COUNTIFS(Data!$J:$J,$A57,Data!$C:$C,AZ$1,Data!$D:$D,AZ$2)</f>
        <v>0</v>
      </c>
      <c r="BA57" s="5">
        <f>COUNTIFS(Data!$I:$I,$A57,Data!$C:$C,BA$1,Data!$D:$D,BA$2)+COUNTIFS(Data!$J:$J,$A57,Data!$C:$C,BA$1,Data!$D:$D,BA$2)</f>
        <v>0</v>
      </c>
      <c r="BB57" s="5">
        <f>COUNTIFS(Data!$I:$I,$A57,Data!$C:$C,BB$1,Data!$D:$D,BB$2)+COUNTIFS(Data!$J:$J,$A57,Data!$C:$C,BB$1,Data!$D:$D,BB$2)</f>
        <v>0</v>
      </c>
      <c r="BC57" s="5">
        <f>COUNTIFS(Data!$I:$I,$A57,Data!$C:$C,BC$1,Data!$D:$D,BC$2)+COUNTIFS(Data!$J:$J,$A57,Data!$C:$C,BC$1,Data!$D:$D,BC$2)</f>
        <v>0</v>
      </c>
      <c r="BD57" s="5">
        <f>COUNTIFS(Data!$I:$I,$A57,Data!$C:$C,BD$1,Data!$D:$D,BD$2)+COUNTIFS(Data!$J:$J,$A57,Data!$C:$C,BD$1,Data!$D:$D,BD$2)</f>
        <v>0</v>
      </c>
      <c r="BE57" s="5">
        <f>COUNTIFS(Data!$I:$I,$A57,Data!$C:$C,BE$1,Data!$D:$D,BE$2)+COUNTIFS(Data!$J:$J,$A57,Data!$C:$C,BE$1,Data!$D:$D,BE$2)</f>
        <v>0</v>
      </c>
      <c r="BF57" s="5">
        <f>COUNTIFS(Data!$I:$I,$A57,Data!$C:$C,BF$1,Data!$D:$D,BF$2)+COUNTIFS(Data!$J:$J,$A57,Data!$C:$C,BF$1,Data!$D:$D,BF$2)</f>
        <v>0</v>
      </c>
      <c r="BG57" s="5">
        <f>COUNTIFS(Data!$I:$I,$A57,Data!$C:$C,BG$1,Data!$D:$D,BG$2)+COUNTIFS(Data!$J:$J,$A57,Data!$C:$C,BG$1,Data!$D:$D,BG$2)</f>
        <v>0</v>
      </c>
      <c r="BH57" s="5">
        <f>COUNTIFS(Data!$I:$I,$A57,Data!$C:$C,BH$1,Data!$D:$D,BH$2)+COUNTIFS(Data!$J:$J,$A57,Data!$C:$C,BH$1,Data!$D:$D,BH$2)</f>
        <v>0</v>
      </c>
      <c r="BI57" s="5">
        <f>COUNTIFS(Data!$I:$I,$A57,Data!$C:$C,BI$1,Data!$D:$D,BI$2)+COUNTIFS(Data!$J:$J,$A57,Data!$C:$C,BI$1,Data!$D:$D,BI$2)</f>
        <v>0</v>
      </c>
      <c r="BJ57" s="5">
        <f>COUNTIFS(Data!$I:$I,$A57,Data!$C:$C,BJ$1,Data!$D:$D,BJ$2)+COUNTIFS(Data!$J:$J,$A57,Data!$C:$C,BJ$1,Data!$D:$D,BJ$2)</f>
        <v>0</v>
      </c>
      <c r="BK57" s="5">
        <f>COUNTIFS(Data!$I:$I,$A57,Data!$C:$C,BK$1,Data!$D:$D,BK$2)+COUNTIFS(Data!$J:$J,$A57,Data!$C:$C,BK$1,Data!$D:$D,BK$2)</f>
        <v>0</v>
      </c>
      <c r="BL57" s="5">
        <f>COUNTIFS(Data!$I:$I,$A57,Data!$C:$C,BL$1,Data!$D:$D,BL$2)+COUNTIFS(Data!$J:$J,$A57,Data!$C:$C,BL$1,Data!$D:$D,BL$2)</f>
        <v>0</v>
      </c>
      <c r="BM57" s="5">
        <f>COUNTIFS(Data!$I:$I,$A57,Data!$C:$C,BM$1,Data!$D:$D,BM$2)+COUNTIFS(Data!$J:$J,$A57,Data!$C:$C,BM$1,Data!$D:$D,BM$2)</f>
        <v>0</v>
      </c>
      <c r="BN57" s="5">
        <f>COUNTIFS(Data!$I:$I,$A57,Data!$C:$C,BN$1,Data!$D:$D,BN$2)+COUNTIFS(Data!$J:$J,$A57,Data!$C:$C,BN$1,Data!$D:$D,BN$2)</f>
        <v>0</v>
      </c>
      <c r="BO57" s="5">
        <f>COUNTIFS(Data!$I:$I,$A57,Data!$C:$C,BO$1,Data!$D:$D,BO$2)+COUNTIFS(Data!$J:$J,$A57,Data!$C:$C,BO$1,Data!$D:$D,BO$2)</f>
        <v>0</v>
      </c>
      <c r="BP57" s="5">
        <f>COUNTIFS(Data!$I:$I,$A57,Data!$C:$C,BP$1,Data!$D:$D,BP$2)+COUNTIFS(Data!$J:$J,$A57,Data!$C:$C,BP$1,Data!$D:$D,BP$2)</f>
        <v>0</v>
      </c>
      <c r="BQ57" s="5">
        <f>COUNTIFS(Data!$I:$I,$A57,Data!$C:$C,BQ$1,Data!$D:$D,BQ$2)+COUNTIFS(Data!$J:$J,$A57,Data!$C:$C,BQ$1,Data!$D:$D,BQ$2)</f>
        <v>0</v>
      </c>
      <c r="BR57" s="5">
        <f>COUNTIFS(Data!$I:$I,$A57,Data!$C:$C,BR$1,Data!$D:$D,BR$2)+COUNTIFS(Data!$J:$J,$A57,Data!$C:$C,BR$1,Data!$D:$D,BR$2)</f>
        <v>0</v>
      </c>
      <c r="BS57" s="5">
        <f>COUNTIFS(Data!$I:$I,$A57,Data!$C:$C,BS$1,Data!$D:$D,BS$2)+COUNTIFS(Data!$J:$J,$A57,Data!$C:$C,BS$1,Data!$D:$D,BS$2)</f>
        <v>0</v>
      </c>
      <c r="BT57" s="5">
        <f>COUNTIFS(Data!$I:$I,$A57,Data!$C:$C,BT$1,Data!$D:$D,BT$2)+COUNTIFS(Data!$J:$J,$A57,Data!$C:$C,BT$1,Data!$D:$D,BT$2)</f>
        <v>0</v>
      </c>
      <c r="BU57" s="5">
        <f>COUNTIFS(Data!$I:$I,$A57,Data!$C:$C,BU$1,Data!$D:$D,BU$2)+COUNTIFS(Data!$J:$J,$A57,Data!$C:$C,BU$1,Data!$D:$D,BU$2)</f>
        <v>0</v>
      </c>
      <c r="BV57" s="5">
        <f>COUNTIFS(Data!$I:$I,$A57,Data!$C:$C,BV$1,Data!$D:$D,BV$2)+COUNTIFS(Data!$J:$J,$A57,Data!$C:$C,BV$1,Data!$D:$D,BV$2)</f>
        <v>0</v>
      </c>
      <c r="BW57" s="5">
        <f>COUNTIFS(Data!$I:$I,$A57,Data!$C:$C,BW$1,Data!$D:$D,BW$2)+COUNTIFS(Data!$J:$J,$A57,Data!$C:$C,BW$1,Data!$D:$D,BW$2)</f>
        <v>0</v>
      </c>
      <c r="BX57" s="5">
        <f>COUNTIFS(Data!$I:$I,$A57,Data!$C:$C,BX$1,Data!$D:$D,BX$2)+COUNTIFS(Data!$J:$J,$A57,Data!$C:$C,BX$1,Data!$D:$D,BX$2)</f>
        <v>0</v>
      </c>
      <c r="BY57" s="5">
        <f>COUNTIFS(Data!$I:$I,$A57,Data!$C:$C,BY$1,Data!$D:$D,BY$2)+COUNTIFS(Data!$J:$J,$A57,Data!$C:$C,BY$1,Data!$D:$D,BY$2)</f>
        <v>0</v>
      </c>
      <c r="BZ57" s="5">
        <f>COUNTIFS(Data!$I:$I,$A57,Data!$C:$C,BZ$1,Data!$D:$D,BZ$2)+COUNTIFS(Data!$J:$J,$A57,Data!$C:$C,BZ$1,Data!$D:$D,BZ$2)</f>
        <v>0</v>
      </c>
      <c r="CA57" s="5">
        <f>COUNTIFS(Data!$I:$I,$A57,Data!$C:$C,CA$1,Data!$D:$D,CA$2)+COUNTIFS(Data!$J:$J,$A57,Data!$C:$C,CA$1,Data!$D:$D,CA$2)</f>
        <v>0</v>
      </c>
      <c r="CB57" s="5">
        <f>COUNTIFS(Data!$I:$I,$A57,Data!$C:$C,CB$1,Data!$D:$D,CB$2)+COUNTIFS(Data!$J:$J,$A57,Data!$C:$C,CB$1,Data!$D:$D,CB$2)</f>
        <v>0</v>
      </c>
      <c r="CC57" s="5">
        <f>COUNTIFS(Data!$I:$I,$A57,Data!$C:$C,CC$1,Data!$D:$D,CC$2)+COUNTIFS(Data!$J:$J,$A57,Data!$C:$C,CC$1,Data!$D:$D,CC$2)</f>
        <v>0</v>
      </c>
      <c r="CD57" s="5">
        <f>COUNTIFS(Data!$I:$I,$A57,Data!$C:$C,CD$1,Data!$D:$D,CD$2)+COUNTIFS(Data!$J:$J,$A57,Data!$C:$C,CD$1,Data!$D:$D,CD$2)</f>
        <v>0</v>
      </c>
      <c r="CE57" s="5">
        <f>COUNTIFS(Data!$I:$I,$A57,Data!$C:$C,CE$1,Data!$D:$D,CE$2)+COUNTIFS(Data!$J:$J,$A57,Data!$C:$C,CE$1,Data!$D:$D,CE$2)</f>
        <v>0</v>
      </c>
      <c r="CF57" s="5">
        <f>COUNTIFS(Data!$I:$I,$A57,Data!$C:$C,CF$1,Data!$D:$D,CF$2)+COUNTIFS(Data!$J:$J,$A57,Data!$C:$C,CF$1,Data!$D:$D,CF$2)</f>
        <v>0</v>
      </c>
      <c r="CG57" s="5">
        <f>COUNTIFS(Data!$I:$I,$A57,Data!$C:$C,CG$1,Data!$D:$D,CG$2)+COUNTIFS(Data!$J:$J,$A57,Data!$C:$C,CG$1,Data!$D:$D,CG$2)</f>
        <v>0</v>
      </c>
      <c r="CH57" s="5">
        <f>COUNTIFS(Data!$I:$I,$A57,Data!$C:$C,CH$1,Data!$D:$D,CH$2)+COUNTIFS(Data!$J:$J,$A57,Data!$C:$C,CH$1,Data!$D:$D,CH$2)</f>
        <v>0</v>
      </c>
      <c r="CI57" s="5">
        <f>COUNTIFS(Data!$I:$I,$A57,Data!$C:$C,CI$1,Data!$D:$D,CI$2)+COUNTIFS(Data!$J:$J,$A57,Data!$C:$C,CI$1,Data!$D:$D,CI$2)</f>
        <v>0</v>
      </c>
      <c r="CJ57" s="5">
        <f>COUNTIFS(Data!$I:$I,$A57,Data!$C:$C,CJ$1,Data!$D:$D,CJ$2)+COUNTIFS(Data!$J:$J,$A57,Data!$C:$C,CJ$1,Data!$D:$D,CJ$2)</f>
        <v>0</v>
      </c>
      <c r="CK57" s="5">
        <f>COUNTIFS(Data!$I:$I,$A57,Data!$C:$C,CK$1,Data!$D:$D,CK$2)+COUNTIFS(Data!$J:$J,$A57,Data!$C:$C,CK$1,Data!$D:$D,CK$2)</f>
        <v>0</v>
      </c>
      <c r="CL57" s="5">
        <f>COUNTIFS(Data!$I:$I,$A57,Data!$C:$C,CL$1,Data!$D:$D,CL$2)+COUNTIFS(Data!$J:$J,$A57,Data!$C:$C,CL$1,Data!$D:$D,CL$2)</f>
        <v>0</v>
      </c>
      <c r="CM57" s="5">
        <f>COUNTIFS(Data!$I:$I,$A57,Data!$C:$C,CM$1,Data!$D:$D,CM$2)+COUNTIFS(Data!$J:$J,$A57,Data!$C:$C,CM$1,Data!$D:$D,CM$2)</f>
        <v>0</v>
      </c>
      <c r="CN57" s="5">
        <f>COUNTIFS(Data!$I:$I,$A57,Data!$C:$C,CN$1,Data!$D:$D,CN$2)+COUNTIFS(Data!$J:$J,$A57,Data!$C:$C,CN$1,Data!$D:$D,CN$2)</f>
        <v>0</v>
      </c>
      <c r="CO57" s="5">
        <f>COUNTIFS(Data!$I:$I,$A57,Data!$C:$C,CO$1,Data!$D:$D,CO$2)+COUNTIFS(Data!$J:$J,$A57,Data!$C:$C,CO$1,Data!$D:$D,CO$2)</f>
        <v>0</v>
      </c>
      <c r="CP57" s="5">
        <f>COUNTIFS(Data!$I:$I,$A57,Data!$C:$C,CP$1,Data!$D:$D,CP$2)+COUNTIFS(Data!$J:$J,$A57,Data!$C:$C,CP$1,Data!$D:$D,CP$2)</f>
        <v>0</v>
      </c>
      <c r="CQ57" s="5">
        <f>COUNTIFS(Data!$I:$I,$A57,Data!$C:$C,CQ$1,Data!$D:$D,CQ$2)+COUNTIFS(Data!$J:$J,$A57,Data!$C:$C,CQ$1,Data!$D:$D,CQ$2)</f>
        <v>0</v>
      </c>
      <c r="CR57" s="5">
        <f>COUNTIFS(Data!$I:$I,$A57,Data!$C:$C,CR$1,Data!$D:$D,CR$2)+COUNTIFS(Data!$J:$J,$A57,Data!$C:$C,CR$1,Data!$D:$D,CR$2)</f>
        <v>0</v>
      </c>
      <c r="CS57" s="5">
        <f>COUNTIFS(Data!$I:$I,$A57,Data!$C:$C,CS$1,Data!$D:$D,CS$2)+COUNTIFS(Data!$J:$J,$A57,Data!$C:$C,CS$1,Data!$D:$D,CS$2)</f>
        <v>0</v>
      </c>
      <c r="CT57" s="5">
        <f>COUNTIFS(Data!$I:$I,$A57,Data!$C:$C,CT$1,Data!$D:$D,CT$2)+COUNTIFS(Data!$J:$J,$A57,Data!$C:$C,CT$1,Data!$D:$D,CT$2)</f>
        <v>0</v>
      </c>
      <c r="CU57" s="5">
        <f>COUNTIFS(Data!$I:$I,$A57,Data!$C:$C,CU$1,Data!$D:$D,CU$2)+COUNTIFS(Data!$J:$J,$A57,Data!$C:$C,CU$1,Data!$D:$D,CU$2)</f>
        <v>0</v>
      </c>
      <c r="CV57" s="5">
        <f>COUNTIFS(Data!$I:$I,$A57,Data!$C:$C,CV$1,Data!$D:$D,CV$2)+COUNTIFS(Data!$J:$J,$A57,Data!$C:$C,CV$1,Data!$D:$D,CV$2)</f>
        <v>0</v>
      </c>
      <c r="CW57" s="5">
        <f t="shared" ref="CW57:CX57" si="56">SUMIF($B$2:$CV$2,CW$2, $B57:$CV57)</f>
        <v>0</v>
      </c>
      <c r="CX57" s="5">
        <f t="shared" si="56"/>
        <v>0</v>
      </c>
      <c r="CY57" s="5">
        <f t="shared" si="3"/>
        <v>0</v>
      </c>
    </row>
    <row r="58">
      <c r="A58" s="5" t="str">
        <f>Countries!A56</f>
        <v>KUW</v>
      </c>
      <c r="B58" s="5">
        <f>COUNTIFS(Data!$I:$I,$A58,Data!$C:$C,B$1,Data!$D:$D,B$2)+COUNTIFS(Data!$J:$J,$A58,Data!$C:$C,B$1,Data!$D:$D,B$2)</f>
        <v>0</v>
      </c>
      <c r="C58" s="5">
        <f>COUNTIFS(Data!$I:$I,$A58,Data!$C:$C,C$1,Data!$D:$D,C$2)+COUNTIFS(Data!$J:$J,$A58,Data!$C:$C,C$1,Data!$D:$D,C$2)</f>
        <v>0</v>
      </c>
      <c r="D58" s="5">
        <f>COUNTIFS(Data!$I:$I,$A58,Data!$C:$C,D$1,Data!$D:$D,D$2)+COUNTIFS(Data!$J:$J,$A58,Data!$C:$C,D$1,Data!$D:$D,D$2)</f>
        <v>0</v>
      </c>
      <c r="E58" s="5">
        <f>COUNTIFS(Data!$I:$I,$A58,Data!$C:$C,E$1,Data!$D:$D,E$2)+COUNTIFS(Data!$J:$J,$A58,Data!$C:$C,E$1,Data!$D:$D,E$2)</f>
        <v>0</v>
      </c>
      <c r="F58" s="5">
        <f>COUNTIFS(Data!$I:$I,$A58,Data!$C:$C,F$1,Data!$D:$D,F$2)+COUNTIFS(Data!$J:$J,$A58,Data!$C:$C,F$1,Data!$D:$D,F$2)</f>
        <v>0</v>
      </c>
      <c r="G58" s="5">
        <f>COUNTIFS(Data!$I:$I,$A58,Data!$C:$C,G$1,Data!$D:$D,G$2)+COUNTIFS(Data!$J:$J,$A58,Data!$C:$C,G$1,Data!$D:$D,G$2)</f>
        <v>0</v>
      </c>
      <c r="H58" s="5">
        <f>COUNTIFS(Data!$I:$I,$A58,Data!$C:$C,H$1,Data!$D:$D,H$2)+COUNTIFS(Data!$J:$J,$A58,Data!$C:$C,H$1,Data!$D:$D,H$2)</f>
        <v>0</v>
      </c>
      <c r="I58" s="5">
        <f>COUNTIFS(Data!$I:$I,$A58,Data!$C:$C,I$1,Data!$D:$D,I$2)+COUNTIFS(Data!$J:$J,$A58,Data!$C:$C,I$1,Data!$D:$D,I$2)</f>
        <v>0</v>
      </c>
      <c r="J58" s="5">
        <f>COUNTIFS(Data!$I:$I,$A58,Data!$C:$C,J$1,Data!$D:$D,J$2)+COUNTIFS(Data!$J:$J,$A58,Data!$C:$C,J$1,Data!$D:$D,J$2)</f>
        <v>0</v>
      </c>
      <c r="K58" s="5">
        <f>COUNTIFS(Data!$I:$I,$A58,Data!$C:$C,K$1,Data!$D:$D,K$2)+COUNTIFS(Data!$J:$J,$A58,Data!$C:$C,K$1,Data!$D:$D,K$2)</f>
        <v>0</v>
      </c>
      <c r="L58" s="5">
        <f>COUNTIFS(Data!$I:$I,$A58,Data!$C:$C,L$1,Data!$D:$D,L$2)+COUNTIFS(Data!$J:$J,$A58,Data!$C:$C,L$1,Data!$D:$D,L$2)</f>
        <v>0</v>
      </c>
      <c r="M58" s="5">
        <f>COUNTIFS(Data!$I:$I,$A58,Data!$C:$C,M$1,Data!$D:$D,M$2)+COUNTIFS(Data!$J:$J,$A58,Data!$C:$C,M$1,Data!$D:$D,M$2)</f>
        <v>0</v>
      </c>
      <c r="N58" s="5">
        <f>COUNTIFS(Data!$I:$I,$A58,Data!$C:$C,N$1,Data!$D:$D,N$2)+COUNTIFS(Data!$J:$J,$A58,Data!$C:$C,N$1,Data!$D:$D,N$2)</f>
        <v>0</v>
      </c>
      <c r="O58" s="5">
        <f>COUNTIFS(Data!$I:$I,$A58,Data!$C:$C,O$1,Data!$D:$D,O$2)+COUNTIFS(Data!$J:$J,$A58,Data!$C:$C,O$1,Data!$D:$D,O$2)</f>
        <v>0</v>
      </c>
      <c r="P58" s="5">
        <f>COUNTIFS(Data!$I:$I,$A58,Data!$C:$C,P$1,Data!$D:$D,P$2)+COUNTIFS(Data!$J:$J,$A58,Data!$C:$C,P$1,Data!$D:$D,P$2)</f>
        <v>0</v>
      </c>
      <c r="Q58" s="5">
        <f>COUNTIFS(Data!$I:$I,$A58,Data!$C:$C,Q$1,Data!$D:$D,Q$2)+COUNTIFS(Data!$J:$J,$A58,Data!$C:$C,Q$1,Data!$D:$D,Q$2)</f>
        <v>0</v>
      </c>
      <c r="R58" s="5">
        <f>COUNTIFS(Data!$I:$I,$A58,Data!$C:$C,R$1,Data!$D:$D,R$2)+COUNTIFS(Data!$J:$J,$A58,Data!$C:$C,R$1,Data!$D:$D,R$2)</f>
        <v>0</v>
      </c>
      <c r="S58" s="5">
        <f>COUNTIFS(Data!$I:$I,$A58,Data!$C:$C,S$1,Data!$D:$D,S$2)+COUNTIFS(Data!$J:$J,$A58,Data!$C:$C,S$1,Data!$D:$D,S$2)</f>
        <v>0</v>
      </c>
      <c r="T58" s="5">
        <f>COUNTIFS(Data!$I:$I,$A58,Data!$C:$C,T$1,Data!$D:$D,T$2)+COUNTIFS(Data!$J:$J,$A58,Data!$C:$C,T$1,Data!$D:$D,T$2)</f>
        <v>0</v>
      </c>
      <c r="U58" s="5">
        <f>COUNTIFS(Data!$I:$I,$A58,Data!$C:$C,U$1,Data!$D:$D,U$2)+COUNTIFS(Data!$J:$J,$A58,Data!$C:$C,U$1,Data!$D:$D,U$2)</f>
        <v>0</v>
      </c>
      <c r="V58" s="5">
        <f>COUNTIFS(Data!$I:$I,$A58,Data!$C:$C,V$1,Data!$D:$D,V$2)+COUNTIFS(Data!$J:$J,$A58,Data!$C:$C,V$1,Data!$D:$D,V$2)</f>
        <v>0</v>
      </c>
      <c r="W58" s="5">
        <f>COUNTIFS(Data!$I:$I,$A58,Data!$C:$C,W$1,Data!$D:$D,W$2)+COUNTIFS(Data!$J:$J,$A58,Data!$C:$C,W$1,Data!$D:$D,W$2)</f>
        <v>0</v>
      </c>
      <c r="X58" s="5">
        <f>COUNTIFS(Data!$I:$I,$A58,Data!$C:$C,X$1,Data!$D:$D,X$2)+COUNTIFS(Data!$J:$J,$A58,Data!$C:$C,X$1,Data!$D:$D,X$2)</f>
        <v>0</v>
      </c>
      <c r="Y58" s="5">
        <f>COUNTIFS(Data!$I:$I,$A58,Data!$C:$C,Y$1,Data!$D:$D,Y$2)+COUNTIFS(Data!$J:$J,$A58,Data!$C:$C,Y$1,Data!$D:$D,Y$2)</f>
        <v>0</v>
      </c>
      <c r="Z58" s="5">
        <f>COUNTIFS(Data!$I:$I,$A58,Data!$C:$C,Z$1,Data!$D:$D,Z$2)+COUNTIFS(Data!$J:$J,$A58,Data!$C:$C,Z$1,Data!$D:$D,Z$2)</f>
        <v>0</v>
      </c>
      <c r="AA58" s="5">
        <f>COUNTIFS(Data!$I:$I,$A58,Data!$C:$C,AA$1,Data!$D:$D,AA$2)+COUNTIFS(Data!$J:$J,$A58,Data!$C:$C,AA$1,Data!$D:$D,AA$2)</f>
        <v>0</v>
      </c>
      <c r="AB58" s="5">
        <f>COUNTIFS(Data!$I:$I,$A58,Data!$C:$C,AB$1,Data!$D:$D,AB$2)+COUNTIFS(Data!$J:$J,$A58,Data!$C:$C,AB$1,Data!$D:$D,AB$2)</f>
        <v>0</v>
      </c>
      <c r="AC58" s="5">
        <f>COUNTIFS(Data!$I:$I,$A58,Data!$C:$C,AC$1,Data!$D:$D,AC$2)+COUNTIFS(Data!$J:$J,$A58,Data!$C:$C,AC$1,Data!$D:$D,AC$2)</f>
        <v>0</v>
      </c>
      <c r="AD58" s="5">
        <f>COUNTIFS(Data!$I:$I,$A58,Data!$C:$C,AD$1,Data!$D:$D,AD$2)+COUNTIFS(Data!$J:$J,$A58,Data!$C:$C,AD$1,Data!$D:$D,AD$2)</f>
        <v>0</v>
      </c>
      <c r="AE58" s="5">
        <f>COUNTIFS(Data!$I:$I,$A58,Data!$C:$C,AE$1,Data!$D:$D,AE$2)+COUNTIFS(Data!$J:$J,$A58,Data!$C:$C,AE$1,Data!$D:$D,AE$2)</f>
        <v>0</v>
      </c>
      <c r="AF58" s="5">
        <f>COUNTIFS(Data!$I:$I,$A58,Data!$C:$C,AF$1,Data!$D:$D,AF$2)+COUNTIFS(Data!$J:$J,$A58,Data!$C:$C,AF$1,Data!$D:$D,AF$2)</f>
        <v>0</v>
      </c>
      <c r="AG58" s="5">
        <f>COUNTIFS(Data!$I:$I,$A58,Data!$C:$C,AG$1,Data!$D:$D,AG$2)+COUNTIFS(Data!$J:$J,$A58,Data!$C:$C,AG$1,Data!$D:$D,AG$2)</f>
        <v>0</v>
      </c>
      <c r="AH58" s="5">
        <f>COUNTIFS(Data!$I:$I,$A58,Data!$C:$C,AH$1,Data!$D:$D,AH$2)+COUNTIFS(Data!$J:$J,$A58,Data!$C:$C,AH$1,Data!$D:$D,AH$2)</f>
        <v>0</v>
      </c>
      <c r="AI58" s="5">
        <f>COUNTIFS(Data!$I:$I,$A58,Data!$C:$C,AI$1,Data!$D:$D,AI$2)+COUNTIFS(Data!$J:$J,$A58,Data!$C:$C,AI$1,Data!$D:$D,AI$2)</f>
        <v>0</v>
      </c>
      <c r="AJ58" s="5">
        <f>COUNTIFS(Data!$I:$I,$A58,Data!$C:$C,AJ$1,Data!$D:$D,AJ$2)+COUNTIFS(Data!$J:$J,$A58,Data!$C:$C,AJ$1,Data!$D:$D,AJ$2)</f>
        <v>0</v>
      </c>
      <c r="AK58" s="5">
        <f>COUNTIFS(Data!$I:$I,$A58,Data!$C:$C,AK$1,Data!$D:$D,AK$2)+COUNTIFS(Data!$J:$J,$A58,Data!$C:$C,AK$1,Data!$D:$D,AK$2)</f>
        <v>0</v>
      </c>
      <c r="AL58" s="5">
        <f>COUNTIFS(Data!$I:$I,$A58,Data!$C:$C,AL$1,Data!$D:$D,AL$2)+COUNTIFS(Data!$J:$J,$A58,Data!$C:$C,AL$1,Data!$D:$D,AL$2)</f>
        <v>0</v>
      </c>
      <c r="AM58" s="5">
        <f>COUNTIFS(Data!$I:$I,$A58,Data!$C:$C,AM$1,Data!$D:$D,AM$2)+COUNTIFS(Data!$J:$J,$A58,Data!$C:$C,AM$1,Data!$D:$D,AM$2)</f>
        <v>0</v>
      </c>
      <c r="AN58" s="5">
        <f>COUNTIFS(Data!$I:$I,$A58,Data!$C:$C,AN$1,Data!$D:$D,AN$2)+COUNTIFS(Data!$J:$J,$A58,Data!$C:$C,AN$1,Data!$D:$D,AN$2)</f>
        <v>0</v>
      </c>
      <c r="AO58" s="5">
        <f>COUNTIFS(Data!$I:$I,$A58,Data!$C:$C,AO$1,Data!$D:$D,AO$2)+COUNTIFS(Data!$J:$J,$A58,Data!$C:$C,AO$1,Data!$D:$D,AO$2)</f>
        <v>0</v>
      </c>
      <c r="AP58" s="5">
        <f>COUNTIFS(Data!$I:$I,$A58,Data!$C:$C,AP$1,Data!$D:$D,AP$2)+COUNTIFS(Data!$J:$J,$A58,Data!$C:$C,AP$1,Data!$D:$D,AP$2)</f>
        <v>0</v>
      </c>
      <c r="AQ58" s="5">
        <f>COUNTIFS(Data!$I:$I,$A58,Data!$C:$C,AQ$1,Data!$D:$D,AQ$2)+COUNTIFS(Data!$J:$J,$A58,Data!$C:$C,AQ$1,Data!$D:$D,AQ$2)</f>
        <v>0</v>
      </c>
      <c r="AR58" s="5">
        <f>COUNTIFS(Data!$I:$I,$A58,Data!$C:$C,AR$1,Data!$D:$D,AR$2)+COUNTIFS(Data!$J:$J,$A58,Data!$C:$C,AR$1,Data!$D:$D,AR$2)</f>
        <v>0</v>
      </c>
      <c r="AS58" s="5">
        <f>COUNTIFS(Data!$I:$I,$A58,Data!$C:$C,AS$1,Data!$D:$D,AS$2)+COUNTIFS(Data!$J:$J,$A58,Data!$C:$C,AS$1,Data!$D:$D,AS$2)</f>
        <v>0</v>
      </c>
      <c r="AT58" s="5">
        <f>COUNTIFS(Data!$I:$I,$A58,Data!$C:$C,AT$1,Data!$D:$D,AT$2)+COUNTIFS(Data!$J:$J,$A58,Data!$C:$C,AT$1,Data!$D:$D,AT$2)</f>
        <v>0</v>
      </c>
      <c r="AU58" s="5">
        <f>COUNTIFS(Data!$I:$I,$A58,Data!$C:$C,AU$1,Data!$D:$D,AU$2)+COUNTIFS(Data!$J:$J,$A58,Data!$C:$C,AU$1,Data!$D:$D,AU$2)</f>
        <v>0</v>
      </c>
      <c r="AV58" s="5">
        <f>COUNTIFS(Data!$I:$I,$A58,Data!$C:$C,AV$1,Data!$D:$D,AV$2)+COUNTIFS(Data!$J:$J,$A58,Data!$C:$C,AV$1,Data!$D:$D,AV$2)</f>
        <v>0</v>
      </c>
      <c r="AW58" s="5">
        <f>COUNTIFS(Data!$I:$I,$A58,Data!$C:$C,AW$1,Data!$D:$D,AW$2)+COUNTIFS(Data!$J:$J,$A58,Data!$C:$C,AW$1,Data!$D:$D,AW$2)</f>
        <v>0</v>
      </c>
      <c r="AX58" s="5">
        <f>COUNTIFS(Data!$I:$I,$A58,Data!$C:$C,AX$1,Data!$D:$D,AX$2)+COUNTIFS(Data!$J:$J,$A58,Data!$C:$C,AX$1,Data!$D:$D,AX$2)</f>
        <v>0</v>
      </c>
      <c r="AY58" s="5">
        <f>COUNTIFS(Data!$I:$I,$A58,Data!$C:$C,AY$1,Data!$D:$D,AY$2)+COUNTIFS(Data!$J:$J,$A58,Data!$C:$C,AY$1,Data!$D:$D,AY$2)</f>
        <v>0</v>
      </c>
      <c r="AZ58" s="5">
        <f>COUNTIFS(Data!$I:$I,$A58,Data!$C:$C,AZ$1,Data!$D:$D,AZ$2)+COUNTIFS(Data!$J:$J,$A58,Data!$C:$C,AZ$1,Data!$D:$D,AZ$2)</f>
        <v>0</v>
      </c>
      <c r="BA58" s="5">
        <f>COUNTIFS(Data!$I:$I,$A58,Data!$C:$C,BA$1,Data!$D:$D,BA$2)+COUNTIFS(Data!$J:$J,$A58,Data!$C:$C,BA$1,Data!$D:$D,BA$2)</f>
        <v>0</v>
      </c>
      <c r="BB58" s="5">
        <f>COUNTIFS(Data!$I:$I,$A58,Data!$C:$C,BB$1,Data!$D:$D,BB$2)+COUNTIFS(Data!$J:$J,$A58,Data!$C:$C,BB$1,Data!$D:$D,BB$2)</f>
        <v>0</v>
      </c>
      <c r="BC58" s="5">
        <f>COUNTIFS(Data!$I:$I,$A58,Data!$C:$C,BC$1,Data!$D:$D,BC$2)+COUNTIFS(Data!$J:$J,$A58,Data!$C:$C,BC$1,Data!$D:$D,BC$2)</f>
        <v>0</v>
      </c>
      <c r="BD58" s="5">
        <f>COUNTIFS(Data!$I:$I,$A58,Data!$C:$C,BD$1,Data!$D:$D,BD$2)+COUNTIFS(Data!$J:$J,$A58,Data!$C:$C,BD$1,Data!$D:$D,BD$2)</f>
        <v>0</v>
      </c>
      <c r="BE58" s="5">
        <f>COUNTIFS(Data!$I:$I,$A58,Data!$C:$C,BE$1,Data!$D:$D,BE$2)+COUNTIFS(Data!$J:$J,$A58,Data!$C:$C,BE$1,Data!$D:$D,BE$2)</f>
        <v>0</v>
      </c>
      <c r="BF58" s="5">
        <f>COUNTIFS(Data!$I:$I,$A58,Data!$C:$C,BF$1,Data!$D:$D,BF$2)+COUNTIFS(Data!$J:$J,$A58,Data!$C:$C,BF$1,Data!$D:$D,BF$2)</f>
        <v>0</v>
      </c>
      <c r="BG58" s="5">
        <f>COUNTIFS(Data!$I:$I,$A58,Data!$C:$C,BG$1,Data!$D:$D,BG$2)+COUNTIFS(Data!$J:$J,$A58,Data!$C:$C,BG$1,Data!$D:$D,BG$2)</f>
        <v>0</v>
      </c>
      <c r="BH58" s="5">
        <f>COUNTIFS(Data!$I:$I,$A58,Data!$C:$C,BH$1,Data!$D:$D,BH$2)+COUNTIFS(Data!$J:$J,$A58,Data!$C:$C,BH$1,Data!$D:$D,BH$2)</f>
        <v>0</v>
      </c>
      <c r="BI58" s="5">
        <f>COUNTIFS(Data!$I:$I,$A58,Data!$C:$C,BI$1,Data!$D:$D,BI$2)+COUNTIFS(Data!$J:$J,$A58,Data!$C:$C,BI$1,Data!$D:$D,BI$2)</f>
        <v>0</v>
      </c>
      <c r="BJ58" s="5">
        <f>COUNTIFS(Data!$I:$I,$A58,Data!$C:$C,BJ$1,Data!$D:$D,BJ$2)+COUNTIFS(Data!$J:$J,$A58,Data!$C:$C,BJ$1,Data!$D:$D,BJ$2)</f>
        <v>0</v>
      </c>
      <c r="BK58" s="5">
        <f>COUNTIFS(Data!$I:$I,$A58,Data!$C:$C,BK$1,Data!$D:$D,BK$2)+COUNTIFS(Data!$J:$J,$A58,Data!$C:$C,BK$1,Data!$D:$D,BK$2)</f>
        <v>0</v>
      </c>
      <c r="BL58" s="5">
        <f>COUNTIFS(Data!$I:$I,$A58,Data!$C:$C,BL$1,Data!$D:$D,BL$2)+COUNTIFS(Data!$J:$J,$A58,Data!$C:$C,BL$1,Data!$D:$D,BL$2)</f>
        <v>0</v>
      </c>
      <c r="BM58" s="5">
        <f>COUNTIFS(Data!$I:$I,$A58,Data!$C:$C,BM$1,Data!$D:$D,BM$2)+COUNTIFS(Data!$J:$J,$A58,Data!$C:$C,BM$1,Data!$D:$D,BM$2)</f>
        <v>0</v>
      </c>
      <c r="BN58" s="5">
        <f>COUNTIFS(Data!$I:$I,$A58,Data!$C:$C,BN$1,Data!$D:$D,BN$2)+COUNTIFS(Data!$J:$J,$A58,Data!$C:$C,BN$1,Data!$D:$D,BN$2)</f>
        <v>0</v>
      </c>
      <c r="BO58" s="5">
        <f>COUNTIFS(Data!$I:$I,$A58,Data!$C:$C,BO$1,Data!$D:$D,BO$2)+COUNTIFS(Data!$J:$J,$A58,Data!$C:$C,BO$1,Data!$D:$D,BO$2)</f>
        <v>0</v>
      </c>
      <c r="BP58" s="5">
        <f>COUNTIFS(Data!$I:$I,$A58,Data!$C:$C,BP$1,Data!$D:$D,BP$2)+COUNTIFS(Data!$J:$J,$A58,Data!$C:$C,BP$1,Data!$D:$D,BP$2)</f>
        <v>1</v>
      </c>
      <c r="BQ58" s="5">
        <f>COUNTIFS(Data!$I:$I,$A58,Data!$C:$C,BQ$1,Data!$D:$D,BQ$2)+COUNTIFS(Data!$J:$J,$A58,Data!$C:$C,BQ$1,Data!$D:$D,BQ$2)</f>
        <v>0</v>
      </c>
      <c r="BR58" s="5">
        <f>COUNTIFS(Data!$I:$I,$A58,Data!$C:$C,BR$1,Data!$D:$D,BR$2)+COUNTIFS(Data!$J:$J,$A58,Data!$C:$C,BR$1,Data!$D:$D,BR$2)</f>
        <v>0</v>
      </c>
      <c r="BS58" s="5">
        <f>COUNTIFS(Data!$I:$I,$A58,Data!$C:$C,BS$1,Data!$D:$D,BS$2)+COUNTIFS(Data!$J:$J,$A58,Data!$C:$C,BS$1,Data!$D:$D,BS$2)</f>
        <v>0</v>
      </c>
      <c r="BT58" s="5">
        <f>COUNTIFS(Data!$I:$I,$A58,Data!$C:$C,BT$1,Data!$D:$D,BT$2)+COUNTIFS(Data!$J:$J,$A58,Data!$C:$C,BT$1,Data!$D:$D,BT$2)</f>
        <v>0</v>
      </c>
      <c r="BU58" s="5">
        <f>COUNTIFS(Data!$I:$I,$A58,Data!$C:$C,BU$1,Data!$D:$D,BU$2)+COUNTIFS(Data!$J:$J,$A58,Data!$C:$C,BU$1,Data!$D:$D,BU$2)</f>
        <v>0</v>
      </c>
      <c r="BV58" s="5">
        <f>COUNTIFS(Data!$I:$I,$A58,Data!$C:$C,BV$1,Data!$D:$D,BV$2)+COUNTIFS(Data!$J:$J,$A58,Data!$C:$C,BV$1,Data!$D:$D,BV$2)</f>
        <v>0</v>
      </c>
      <c r="BW58" s="5">
        <f>COUNTIFS(Data!$I:$I,$A58,Data!$C:$C,BW$1,Data!$D:$D,BW$2)+COUNTIFS(Data!$J:$J,$A58,Data!$C:$C,BW$1,Data!$D:$D,BW$2)</f>
        <v>0</v>
      </c>
      <c r="BX58" s="5">
        <f>COUNTIFS(Data!$I:$I,$A58,Data!$C:$C,BX$1,Data!$D:$D,BX$2)+COUNTIFS(Data!$J:$J,$A58,Data!$C:$C,BX$1,Data!$D:$D,BX$2)</f>
        <v>0</v>
      </c>
      <c r="BY58" s="5">
        <f>COUNTIFS(Data!$I:$I,$A58,Data!$C:$C,BY$1,Data!$D:$D,BY$2)+COUNTIFS(Data!$J:$J,$A58,Data!$C:$C,BY$1,Data!$D:$D,BY$2)</f>
        <v>0</v>
      </c>
      <c r="BZ58" s="5">
        <f>COUNTIFS(Data!$I:$I,$A58,Data!$C:$C,BZ$1,Data!$D:$D,BZ$2)+COUNTIFS(Data!$J:$J,$A58,Data!$C:$C,BZ$1,Data!$D:$D,BZ$2)</f>
        <v>0</v>
      </c>
      <c r="CA58" s="5">
        <f>COUNTIFS(Data!$I:$I,$A58,Data!$C:$C,CA$1,Data!$D:$D,CA$2)+COUNTIFS(Data!$J:$J,$A58,Data!$C:$C,CA$1,Data!$D:$D,CA$2)</f>
        <v>0</v>
      </c>
      <c r="CB58" s="5">
        <f>COUNTIFS(Data!$I:$I,$A58,Data!$C:$C,CB$1,Data!$D:$D,CB$2)+COUNTIFS(Data!$J:$J,$A58,Data!$C:$C,CB$1,Data!$D:$D,CB$2)</f>
        <v>0</v>
      </c>
      <c r="CC58" s="5">
        <f>COUNTIFS(Data!$I:$I,$A58,Data!$C:$C,CC$1,Data!$D:$D,CC$2)+COUNTIFS(Data!$J:$J,$A58,Data!$C:$C,CC$1,Data!$D:$D,CC$2)</f>
        <v>0</v>
      </c>
      <c r="CD58" s="5">
        <f>COUNTIFS(Data!$I:$I,$A58,Data!$C:$C,CD$1,Data!$D:$D,CD$2)+COUNTIFS(Data!$J:$J,$A58,Data!$C:$C,CD$1,Data!$D:$D,CD$2)</f>
        <v>0</v>
      </c>
      <c r="CE58" s="5">
        <f>COUNTIFS(Data!$I:$I,$A58,Data!$C:$C,CE$1,Data!$D:$D,CE$2)+COUNTIFS(Data!$J:$J,$A58,Data!$C:$C,CE$1,Data!$D:$D,CE$2)</f>
        <v>0</v>
      </c>
      <c r="CF58" s="5">
        <f>COUNTIFS(Data!$I:$I,$A58,Data!$C:$C,CF$1,Data!$D:$D,CF$2)+COUNTIFS(Data!$J:$J,$A58,Data!$C:$C,CF$1,Data!$D:$D,CF$2)</f>
        <v>0</v>
      </c>
      <c r="CG58" s="5">
        <f>COUNTIFS(Data!$I:$I,$A58,Data!$C:$C,CG$1,Data!$D:$D,CG$2)+COUNTIFS(Data!$J:$J,$A58,Data!$C:$C,CG$1,Data!$D:$D,CG$2)</f>
        <v>0</v>
      </c>
      <c r="CH58" s="5">
        <f>COUNTIFS(Data!$I:$I,$A58,Data!$C:$C,CH$1,Data!$D:$D,CH$2)+COUNTIFS(Data!$J:$J,$A58,Data!$C:$C,CH$1,Data!$D:$D,CH$2)</f>
        <v>0</v>
      </c>
      <c r="CI58" s="5">
        <f>COUNTIFS(Data!$I:$I,$A58,Data!$C:$C,CI$1,Data!$D:$D,CI$2)+COUNTIFS(Data!$J:$J,$A58,Data!$C:$C,CI$1,Data!$D:$D,CI$2)</f>
        <v>0</v>
      </c>
      <c r="CJ58" s="5">
        <f>COUNTIFS(Data!$I:$I,$A58,Data!$C:$C,CJ$1,Data!$D:$D,CJ$2)+COUNTIFS(Data!$J:$J,$A58,Data!$C:$C,CJ$1,Data!$D:$D,CJ$2)</f>
        <v>0</v>
      </c>
      <c r="CK58" s="5">
        <f>COUNTIFS(Data!$I:$I,$A58,Data!$C:$C,CK$1,Data!$D:$D,CK$2)+COUNTIFS(Data!$J:$J,$A58,Data!$C:$C,CK$1,Data!$D:$D,CK$2)</f>
        <v>0</v>
      </c>
      <c r="CL58" s="5">
        <f>COUNTIFS(Data!$I:$I,$A58,Data!$C:$C,CL$1,Data!$D:$D,CL$2)+COUNTIFS(Data!$J:$J,$A58,Data!$C:$C,CL$1,Data!$D:$D,CL$2)</f>
        <v>0</v>
      </c>
      <c r="CM58" s="5">
        <f>COUNTIFS(Data!$I:$I,$A58,Data!$C:$C,CM$1,Data!$D:$D,CM$2)+COUNTIFS(Data!$J:$J,$A58,Data!$C:$C,CM$1,Data!$D:$D,CM$2)</f>
        <v>0</v>
      </c>
      <c r="CN58" s="5">
        <f>COUNTIFS(Data!$I:$I,$A58,Data!$C:$C,CN$1,Data!$D:$D,CN$2)+COUNTIFS(Data!$J:$J,$A58,Data!$C:$C,CN$1,Data!$D:$D,CN$2)</f>
        <v>0</v>
      </c>
      <c r="CO58" s="5">
        <f>COUNTIFS(Data!$I:$I,$A58,Data!$C:$C,CO$1,Data!$D:$D,CO$2)+COUNTIFS(Data!$J:$J,$A58,Data!$C:$C,CO$1,Data!$D:$D,CO$2)</f>
        <v>0</v>
      </c>
      <c r="CP58" s="5">
        <f>COUNTIFS(Data!$I:$I,$A58,Data!$C:$C,CP$1,Data!$D:$D,CP$2)+COUNTIFS(Data!$J:$J,$A58,Data!$C:$C,CP$1,Data!$D:$D,CP$2)</f>
        <v>0</v>
      </c>
      <c r="CQ58" s="5">
        <f>COUNTIFS(Data!$I:$I,$A58,Data!$C:$C,CQ$1,Data!$D:$D,CQ$2)+COUNTIFS(Data!$J:$J,$A58,Data!$C:$C,CQ$1,Data!$D:$D,CQ$2)</f>
        <v>0</v>
      </c>
      <c r="CR58" s="5">
        <f>COUNTIFS(Data!$I:$I,$A58,Data!$C:$C,CR$1,Data!$D:$D,CR$2)+COUNTIFS(Data!$J:$J,$A58,Data!$C:$C,CR$1,Data!$D:$D,CR$2)</f>
        <v>0</v>
      </c>
      <c r="CS58" s="5">
        <f>COUNTIFS(Data!$I:$I,$A58,Data!$C:$C,CS$1,Data!$D:$D,CS$2)+COUNTIFS(Data!$J:$J,$A58,Data!$C:$C,CS$1,Data!$D:$D,CS$2)</f>
        <v>0</v>
      </c>
      <c r="CT58" s="5">
        <f>COUNTIFS(Data!$I:$I,$A58,Data!$C:$C,CT$1,Data!$D:$D,CT$2)+COUNTIFS(Data!$J:$J,$A58,Data!$C:$C,CT$1,Data!$D:$D,CT$2)</f>
        <v>0</v>
      </c>
      <c r="CU58" s="5">
        <f>COUNTIFS(Data!$I:$I,$A58,Data!$C:$C,CU$1,Data!$D:$D,CU$2)+COUNTIFS(Data!$J:$J,$A58,Data!$C:$C,CU$1,Data!$D:$D,CU$2)</f>
        <v>0</v>
      </c>
      <c r="CV58" s="5">
        <f>COUNTIFS(Data!$I:$I,$A58,Data!$C:$C,CV$1,Data!$D:$D,CV$2)+COUNTIFS(Data!$J:$J,$A58,Data!$C:$C,CV$1,Data!$D:$D,CV$2)</f>
        <v>0</v>
      </c>
      <c r="CW58" s="5">
        <f t="shared" ref="CW58:CX58" si="57">SUMIF($B$2:$CV$2,CW$2, $B58:$CV58)</f>
        <v>1</v>
      </c>
      <c r="CX58" s="5">
        <f t="shared" si="57"/>
        <v>0</v>
      </c>
      <c r="CY58" s="5">
        <f t="shared" si="3"/>
        <v>1</v>
      </c>
    </row>
    <row r="59">
      <c r="A59" s="5" t="str">
        <f>Countries!A57</f>
        <v>LAT</v>
      </c>
      <c r="B59" s="5">
        <f>COUNTIFS(Data!$I:$I,$A59,Data!$C:$C,B$1,Data!$D:$D,B$2)+COUNTIFS(Data!$J:$J,$A59,Data!$C:$C,B$1,Data!$D:$D,B$2)</f>
        <v>0</v>
      </c>
      <c r="C59" s="5">
        <f>COUNTIFS(Data!$I:$I,$A59,Data!$C:$C,C$1,Data!$D:$D,C$2)+COUNTIFS(Data!$J:$J,$A59,Data!$C:$C,C$1,Data!$D:$D,C$2)</f>
        <v>0</v>
      </c>
      <c r="D59" s="5">
        <f>COUNTIFS(Data!$I:$I,$A59,Data!$C:$C,D$1,Data!$D:$D,D$2)+COUNTIFS(Data!$J:$J,$A59,Data!$C:$C,D$1,Data!$D:$D,D$2)</f>
        <v>0</v>
      </c>
      <c r="E59" s="5">
        <f>COUNTIFS(Data!$I:$I,$A59,Data!$C:$C,E$1,Data!$D:$D,E$2)+COUNTIFS(Data!$J:$J,$A59,Data!$C:$C,E$1,Data!$D:$D,E$2)</f>
        <v>0</v>
      </c>
      <c r="F59" s="5">
        <f>COUNTIFS(Data!$I:$I,$A59,Data!$C:$C,F$1,Data!$D:$D,F$2)+COUNTIFS(Data!$J:$J,$A59,Data!$C:$C,F$1,Data!$D:$D,F$2)</f>
        <v>0</v>
      </c>
      <c r="G59" s="5">
        <f>COUNTIFS(Data!$I:$I,$A59,Data!$C:$C,G$1,Data!$D:$D,G$2)+COUNTIFS(Data!$J:$J,$A59,Data!$C:$C,G$1,Data!$D:$D,G$2)</f>
        <v>0</v>
      </c>
      <c r="H59" s="5">
        <f>COUNTIFS(Data!$I:$I,$A59,Data!$C:$C,H$1,Data!$D:$D,H$2)+COUNTIFS(Data!$J:$J,$A59,Data!$C:$C,H$1,Data!$D:$D,H$2)</f>
        <v>0</v>
      </c>
      <c r="I59" s="5">
        <f>COUNTIFS(Data!$I:$I,$A59,Data!$C:$C,I$1,Data!$D:$D,I$2)+COUNTIFS(Data!$J:$J,$A59,Data!$C:$C,I$1,Data!$D:$D,I$2)</f>
        <v>0</v>
      </c>
      <c r="J59" s="5">
        <f>COUNTIFS(Data!$I:$I,$A59,Data!$C:$C,J$1,Data!$D:$D,J$2)+COUNTIFS(Data!$J:$J,$A59,Data!$C:$C,J$1,Data!$D:$D,J$2)</f>
        <v>0</v>
      </c>
      <c r="K59" s="5">
        <f>COUNTIFS(Data!$I:$I,$A59,Data!$C:$C,K$1,Data!$D:$D,K$2)+COUNTIFS(Data!$J:$J,$A59,Data!$C:$C,K$1,Data!$D:$D,K$2)</f>
        <v>0</v>
      </c>
      <c r="L59" s="5">
        <f>COUNTIFS(Data!$I:$I,$A59,Data!$C:$C,L$1,Data!$D:$D,L$2)+COUNTIFS(Data!$J:$J,$A59,Data!$C:$C,L$1,Data!$D:$D,L$2)</f>
        <v>0</v>
      </c>
      <c r="M59" s="5">
        <f>COUNTIFS(Data!$I:$I,$A59,Data!$C:$C,M$1,Data!$D:$D,M$2)+COUNTIFS(Data!$J:$J,$A59,Data!$C:$C,M$1,Data!$D:$D,M$2)</f>
        <v>0</v>
      </c>
      <c r="N59" s="5">
        <f>COUNTIFS(Data!$I:$I,$A59,Data!$C:$C,N$1,Data!$D:$D,N$2)+COUNTIFS(Data!$J:$J,$A59,Data!$C:$C,N$1,Data!$D:$D,N$2)</f>
        <v>0</v>
      </c>
      <c r="O59" s="5">
        <f>COUNTIFS(Data!$I:$I,$A59,Data!$C:$C,O$1,Data!$D:$D,O$2)+COUNTIFS(Data!$J:$J,$A59,Data!$C:$C,O$1,Data!$D:$D,O$2)</f>
        <v>0</v>
      </c>
      <c r="P59" s="5">
        <f>COUNTIFS(Data!$I:$I,$A59,Data!$C:$C,P$1,Data!$D:$D,P$2)+COUNTIFS(Data!$J:$J,$A59,Data!$C:$C,P$1,Data!$D:$D,P$2)</f>
        <v>0</v>
      </c>
      <c r="Q59" s="5">
        <f>COUNTIFS(Data!$I:$I,$A59,Data!$C:$C,Q$1,Data!$D:$D,Q$2)+COUNTIFS(Data!$J:$J,$A59,Data!$C:$C,Q$1,Data!$D:$D,Q$2)</f>
        <v>0</v>
      </c>
      <c r="R59" s="5">
        <f>COUNTIFS(Data!$I:$I,$A59,Data!$C:$C,R$1,Data!$D:$D,R$2)+COUNTIFS(Data!$J:$J,$A59,Data!$C:$C,R$1,Data!$D:$D,R$2)</f>
        <v>0</v>
      </c>
      <c r="S59" s="5">
        <f>COUNTIFS(Data!$I:$I,$A59,Data!$C:$C,S$1,Data!$D:$D,S$2)+COUNTIFS(Data!$J:$J,$A59,Data!$C:$C,S$1,Data!$D:$D,S$2)</f>
        <v>0</v>
      </c>
      <c r="T59" s="5">
        <f>COUNTIFS(Data!$I:$I,$A59,Data!$C:$C,T$1,Data!$D:$D,T$2)+COUNTIFS(Data!$J:$J,$A59,Data!$C:$C,T$1,Data!$D:$D,T$2)</f>
        <v>0</v>
      </c>
      <c r="U59" s="5">
        <f>COUNTIFS(Data!$I:$I,$A59,Data!$C:$C,U$1,Data!$D:$D,U$2)+COUNTIFS(Data!$J:$J,$A59,Data!$C:$C,U$1,Data!$D:$D,U$2)</f>
        <v>0</v>
      </c>
      <c r="V59" s="5">
        <f>COUNTIFS(Data!$I:$I,$A59,Data!$C:$C,V$1,Data!$D:$D,V$2)+COUNTIFS(Data!$J:$J,$A59,Data!$C:$C,V$1,Data!$D:$D,V$2)</f>
        <v>0</v>
      </c>
      <c r="W59" s="5">
        <f>COUNTIFS(Data!$I:$I,$A59,Data!$C:$C,W$1,Data!$D:$D,W$2)+COUNTIFS(Data!$J:$J,$A59,Data!$C:$C,W$1,Data!$D:$D,W$2)</f>
        <v>0</v>
      </c>
      <c r="X59" s="5">
        <f>COUNTIFS(Data!$I:$I,$A59,Data!$C:$C,X$1,Data!$D:$D,X$2)+COUNTIFS(Data!$J:$J,$A59,Data!$C:$C,X$1,Data!$D:$D,X$2)</f>
        <v>0</v>
      </c>
      <c r="Y59" s="5">
        <f>COUNTIFS(Data!$I:$I,$A59,Data!$C:$C,Y$1,Data!$D:$D,Y$2)+COUNTIFS(Data!$J:$J,$A59,Data!$C:$C,Y$1,Data!$D:$D,Y$2)</f>
        <v>0</v>
      </c>
      <c r="Z59" s="5">
        <f>COUNTIFS(Data!$I:$I,$A59,Data!$C:$C,Z$1,Data!$D:$D,Z$2)+COUNTIFS(Data!$J:$J,$A59,Data!$C:$C,Z$1,Data!$D:$D,Z$2)</f>
        <v>0</v>
      </c>
      <c r="AA59" s="5">
        <f>COUNTIFS(Data!$I:$I,$A59,Data!$C:$C,AA$1,Data!$D:$D,AA$2)+COUNTIFS(Data!$J:$J,$A59,Data!$C:$C,AA$1,Data!$D:$D,AA$2)</f>
        <v>0</v>
      </c>
      <c r="AB59" s="5">
        <f>COUNTIFS(Data!$I:$I,$A59,Data!$C:$C,AB$1,Data!$D:$D,AB$2)+COUNTIFS(Data!$J:$J,$A59,Data!$C:$C,AB$1,Data!$D:$D,AB$2)</f>
        <v>0</v>
      </c>
      <c r="AC59" s="5">
        <f>COUNTIFS(Data!$I:$I,$A59,Data!$C:$C,AC$1,Data!$D:$D,AC$2)+COUNTIFS(Data!$J:$J,$A59,Data!$C:$C,AC$1,Data!$D:$D,AC$2)</f>
        <v>0</v>
      </c>
      <c r="AD59" s="5">
        <f>COUNTIFS(Data!$I:$I,$A59,Data!$C:$C,AD$1,Data!$D:$D,AD$2)+COUNTIFS(Data!$J:$J,$A59,Data!$C:$C,AD$1,Data!$D:$D,AD$2)</f>
        <v>0</v>
      </c>
      <c r="AE59" s="5">
        <f>COUNTIFS(Data!$I:$I,$A59,Data!$C:$C,AE$1,Data!$D:$D,AE$2)+COUNTIFS(Data!$J:$J,$A59,Data!$C:$C,AE$1,Data!$D:$D,AE$2)</f>
        <v>0</v>
      </c>
      <c r="AF59" s="5">
        <f>COUNTIFS(Data!$I:$I,$A59,Data!$C:$C,AF$1,Data!$D:$D,AF$2)+COUNTIFS(Data!$J:$J,$A59,Data!$C:$C,AF$1,Data!$D:$D,AF$2)</f>
        <v>0</v>
      </c>
      <c r="AG59" s="5">
        <f>COUNTIFS(Data!$I:$I,$A59,Data!$C:$C,AG$1,Data!$D:$D,AG$2)+COUNTIFS(Data!$J:$J,$A59,Data!$C:$C,AG$1,Data!$D:$D,AG$2)</f>
        <v>0</v>
      </c>
      <c r="AH59" s="5">
        <f>COUNTIFS(Data!$I:$I,$A59,Data!$C:$C,AH$1,Data!$D:$D,AH$2)+COUNTIFS(Data!$J:$J,$A59,Data!$C:$C,AH$1,Data!$D:$D,AH$2)</f>
        <v>0</v>
      </c>
      <c r="AI59" s="5">
        <f>COUNTIFS(Data!$I:$I,$A59,Data!$C:$C,AI$1,Data!$D:$D,AI$2)+COUNTIFS(Data!$J:$J,$A59,Data!$C:$C,AI$1,Data!$D:$D,AI$2)</f>
        <v>0</v>
      </c>
      <c r="AJ59" s="5">
        <f>COUNTIFS(Data!$I:$I,$A59,Data!$C:$C,AJ$1,Data!$D:$D,AJ$2)+COUNTIFS(Data!$J:$J,$A59,Data!$C:$C,AJ$1,Data!$D:$D,AJ$2)</f>
        <v>0</v>
      </c>
      <c r="AK59" s="5">
        <f>COUNTIFS(Data!$I:$I,$A59,Data!$C:$C,AK$1,Data!$D:$D,AK$2)+COUNTIFS(Data!$J:$J,$A59,Data!$C:$C,AK$1,Data!$D:$D,AK$2)</f>
        <v>0</v>
      </c>
      <c r="AL59" s="5">
        <f>COUNTIFS(Data!$I:$I,$A59,Data!$C:$C,AL$1,Data!$D:$D,AL$2)+COUNTIFS(Data!$J:$J,$A59,Data!$C:$C,AL$1,Data!$D:$D,AL$2)</f>
        <v>0</v>
      </c>
      <c r="AM59" s="5">
        <f>COUNTIFS(Data!$I:$I,$A59,Data!$C:$C,AM$1,Data!$D:$D,AM$2)+COUNTIFS(Data!$J:$J,$A59,Data!$C:$C,AM$1,Data!$D:$D,AM$2)</f>
        <v>0</v>
      </c>
      <c r="AN59" s="5">
        <f>COUNTIFS(Data!$I:$I,$A59,Data!$C:$C,AN$1,Data!$D:$D,AN$2)+COUNTIFS(Data!$J:$J,$A59,Data!$C:$C,AN$1,Data!$D:$D,AN$2)</f>
        <v>0</v>
      </c>
      <c r="AO59" s="5">
        <f>COUNTIFS(Data!$I:$I,$A59,Data!$C:$C,AO$1,Data!$D:$D,AO$2)+COUNTIFS(Data!$J:$J,$A59,Data!$C:$C,AO$1,Data!$D:$D,AO$2)</f>
        <v>0</v>
      </c>
      <c r="AP59" s="5">
        <f>COUNTIFS(Data!$I:$I,$A59,Data!$C:$C,AP$1,Data!$D:$D,AP$2)+COUNTIFS(Data!$J:$J,$A59,Data!$C:$C,AP$1,Data!$D:$D,AP$2)</f>
        <v>0</v>
      </c>
      <c r="AQ59" s="5">
        <f>COUNTIFS(Data!$I:$I,$A59,Data!$C:$C,AQ$1,Data!$D:$D,AQ$2)+COUNTIFS(Data!$J:$J,$A59,Data!$C:$C,AQ$1,Data!$D:$D,AQ$2)</f>
        <v>0</v>
      </c>
      <c r="AR59" s="5">
        <f>COUNTIFS(Data!$I:$I,$A59,Data!$C:$C,AR$1,Data!$D:$D,AR$2)+COUNTIFS(Data!$J:$J,$A59,Data!$C:$C,AR$1,Data!$D:$D,AR$2)</f>
        <v>0</v>
      </c>
      <c r="AS59" s="5">
        <f>COUNTIFS(Data!$I:$I,$A59,Data!$C:$C,AS$1,Data!$D:$D,AS$2)+COUNTIFS(Data!$J:$J,$A59,Data!$C:$C,AS$1,Data!$D:$D,AS$2)</f>
        <v>0</v>
      </c>
      <c r="AT59" s="5">
        <f>COUNTIFS(Data!$I:$I,$A59,Data!$C:$C,AT$1,Data!$D:$D,AT$2)+COUNTIFS(Data!$J:$J,$A59,Data!$C:$C,AT$1,Data!$D:$D,AT$2)</f>
        <v>0</v>
      </c>
      <c r="AU59" s="5">
        <f>COUNTIFS(Data!$I:$I,$A59,Data!$C:$C,AU$1,Data!$D:$D,AU$2)+COUNTIFS(Data!$J:$J,$A59,Data!$C:$C,AU$1,Data!$D:$D,AU$2)</f>
        <v>0</v>
      </c>
      <c r="AV59" s="5">
        <f>COUNTIFS(Data!$I:$I,$A59,Data!$C:$C,AV$1,Data!$D:$D,AV$2)+COUNTIFS(Data!$J:$J,$A59,Data!$C:$C,AV$1,Data!$D:$D,AV$2)</f>
        <v>0</v>
      </c>
      <c r="AW59" s="5">
        <f>COUNTIFS(Data!$I:$I,$A59,Data!$C:$C,AW$1,Data!$D:$D,AW$2)+COUNTIFS(Data!$J:$J,$A59,Data!$C:$C,AW$1,Data!$D:$D,AW$2)</f>
        <v>0</v>
      </c>
      <c r="AX59" s="5">
        <f>COUNTIFS(Data!$I:$I,$A59,Data!$C:$C,AX$1,Data!$D:$D,AX$2)+COUNTIFS(Data!$J:$J,$A59,Data!$C:$C,AX$1,Data!$D:$D,AX$2)</f>
        <v>0</v>
      </c>
      <c r="AY59" s="5">
        <f>COUNTIFS(Data!$I:$I,$A59,Data!$C:$C,AY$1,Data!$D:$D,AY$2)+COUNTIFS(Data!$J:$J,$A59,Data!$C:$C,AY$1,Data!$D:$D,AY$2)</f>
        <v>0</v>
      </c>
      <c r="AZ59" s="5">
        <f>COUNTIFS(Data!$I:$I,$A59,Data!$C:$C,AZ$1,Data!$D:$D,AZ$2)+COUNTIFS(Data!$J:$J,$A59,Data!$C:$C,AZ$1,Data!$D:$D,AZ$2)</f>
        <v>0</v>
      </c>
      <c r="BA59" s="5">
        <f>COUNTIFS(Data!$I:$I,$A59,Data!$C:$C,BA$1,Data!$D:$D,BA$2)+COUNTIFS(Data!$J:$J,$A59,Data!$C:$C,BA$1,Data!$D:$D,BA$2)</f>
        <v>0</v>
      </c>
      <c r="BB59" s="5">
        <f>COUNTIFS(Data!$I:$I,$A59,Data!$C:$C,BB$1,Data!$D:$D,BB$2)+COUNTIFS(Data!$J:$J,$A59,Data!$C:$C,BB$1,Data!$D:$D,BB$2)</f>
        <v>0</v>
      </c>
      <c r="BC59" s="5">
        <f>COUNTIFS(Data!$I:$I,$A59,Data!$C:$C,BC$1,Data!$D:$D,BC$2)+COUNTIFS(Data!$J:$J,$A59,Data!$C:$C,BC$1,Data!$D:$D,BC$2)</f>
        <v>0</v>
      </c>
      <c r="BD59" s="5">
        <f>COUNTIFS(Data!$I:$I,$A59,Data!$C:$C,BD$1,Data!$D:$D,BD$2)+COUNTIFS(Data!$J:$J,$A59,Data!$C:$C,BD$1,Data!$D:$D,BD$2)</f>
        <v>0</v>
      </c>
      <c r="BE59" s="5">
        <f>COUNTIFS(Data!$I:$I,$A59,Data!$C:$C,BE$1,Data!$D:$D,BE$2)+COUNTIFS(Data!$J:$J,$A59,Data!$C:$C,BE$1,Data!$D:$D,BE$2)</f>
        <v>0</v>
      </c>
      <c r="BF59" s="5">
        <f>COUNTIFS(Data!$I:$I,$A59,Data!$C:$C,BF$1,Data!$D:$D,BF$2)+COUNTIFS(Data!$J:$J,$A59,Data!$C:$C,BF$1,Data!$D:$D,BF$2)</f>
        <v>0</v>
      </c>
      <c r="BG59" s="5">
        <f>COUNTIFS(Data!$I:$I,$A59,Data!$C:$C,BG$1,Data!$D:$D,BG$2)+COUNTIFS(Data!$J:$J,$A59,Data!$C:$C,BG$1,Data!$D:$D,BG$2)</f>
        <v>0</v>
      </c>
      <c r="BH59" s="5">
        <f>COUNTIFS(Data!$I:$I,$A59,Data!$C:$C,BH$1,Data!$D:$D,BH$2)+COUNTIFS(Data!$J:$J,$A59,Data!$C:$C,BH$1,Data!$D:$D,BH$2)</f>
        <v>0</v>
      </c>
      <c r="BI59" s="5">
        <f>COUNTIFS(Data!$I:$I,$A59,Data!$C:$C,BI$1,Data!$D:$D,BI$2)+COUNTIFS(Data!$J:$J,$A59,Data!$C:$C,BI$1,Data!$D:$D,BI$2)</f>
        <v>0</v>
      </c>
      <c r="BJ59" s="5">
        <f>COUNTIFS(Data!$I:$I,$A59,Data!$C:$C,BJ$1,Data!$D:$D,BJ$2)+COUNTIFS(Data!$J:$J,$A59,Data!$C:$C,BJ$1,Data!$D:$D,BJ$2)</f>
        <v>0</v>
      </c>
      <c r="BK59" s="5">
        <f>COUNTIFS(Data!$I:$I,$A59,Data!$C:$C,BK$1,Data!$D:$D,BK$2)+COUNTIFS(Data!$J:$J,$A59,Data!$C:$C,BK$1,Data!$D:$D,BK$2)</f>
        <v>0</v>
      </c>
      <c r="BL59" s="5">
        <f>COUNTIFS(Data!$I:$I,$A59,Data!$C:$C,BL$1,Data!$D:$D,BL$2)+COUNTIFS(Data!$J:$J,$A59,Data!$C:$C,BL$1,Data!$D:$D,BL$2)</f>
        <v>0</v>
      </c>
      <c r="BM59" s="5">
        <f>COUNTIFS(Data!$I:$I,$A59,Data!$C:$C,BM$1,Data!$D:$D,BM$2)+COUNTIFS(Data!$J:$J,$A59,Data!$C:$C,BM$1,Data!$D:$D,BM$2)</f>
        <v>0</v>
      </c>
      <c r="BN59" s="5">
        <f>COUNTIFS(Data!$I:$I,$A59,Data!$C:$C,BN$1,Data!$D:$D,BN$2)+COUNTIFS(Data!$J:$J,$A59,Data!$C:$C,BN$1,Data!$D:$D,BN$2)</f>
        <v>0</v>
      </c>
      <c r="BO59" s="5">
        <f>COUNTIFS(Data!$I:$I,$A59,Data!$C:$C,BO$1,Data!$D:$D,BO$2)+COUNTIFS(Data!$J:$J,$A59,Data!$C:$C,BO$1,Data!$D:$D,BO$2)</f>
        <v>0</v>
      </c>
      <c r="BP59" s="5">
        <f>COUNTIFS(Data!$I:$I,$A59,Data!$C:$C,BP$1,Data!$D:$D,BP$2)+COUNTIFS(Data!$J:$J,$A59,Data!$C:$C,BP$1,Data!$D:$D,BP$2)</f>
        <v>0</v>
      </c>
      <c r="BQ59" s="5">
        <f>COUNTIFS(Data!$I:$I,$A59,Data!$C:$C,BQ$1,Data!$D:$D,BQ$2)+COUNTIFS(Data!$J:$J,$A59,Data!$C:$C,BQ$1,Data!$D:$D,BQ$2)</f>
        <v>0</v>
      </c>
      <c r="BR59" s="5">
        <f>COUNTIFS(Data!$I:$I,$A59,Data!$C:$C,BR$1,Data!$D:$D,BR$2)+COUNTIFS(Data!$J:$J,$A59,Data!$C:$C,BR$1,Data!$D:$D,BR$2)</f>
        <v>0</v>
      </c>
      <c r="BS59" s="5">
        <f>COUNTIFS(Data!$I:$I,$A59,Data!$C:$C,BS$1,Data!$D:$D,BS$2)+COUNTIFS(Data!$J:$J,$A59,Data!$C:$C,BS$1,Data!$D:$D,BS$2)</f>
        <v>0</v>
      </c>
      <c r="BT59" s="5">
        <f>COUNTIFS(Data!$I:$I,$A59,Data!$C:$C,BT$1,Data!$D:$D,BT$2)+COUNTIFS(Data!$J:$J,$A59,Data!$C:$C,BT$1,Data!$D:$D,BT$2)</f>
        <v>0</v>
      </c>
      <c r="BU59" s="5">
        <f>COUNTIFS(Data!$I:$I,$A59,Data!$C:$C,BU$1,Data!$D:$D,BU$2)+COUNTIFS(Data!$J:$J,$A59,Data!$C:$C,BU$1,Data!$D:$D,BU$2)</f>
        <v>0</v>
      </c>
      <c r="BV59" s="5">
        <f>COUNTIFS(Data!$I:$I,$A59,Data!$C:$C,BV$1,Data!$D:$D,BV$2)+COUNTIFS(Data!$J:$J,$A59,Data!$C:$C,BV$1,Data!$D:$D,BV$2)</f>
        <v>0</v>
      </c>
      <c r="BW59" s="5">
        <f>COUNTIFS(Data!$I:$I,$A59,Data!$C:$C,BW$1,Data!$D:$D,BW$2)+COUNTIFS(Data!$J:$J,$A59,Data!$C:$C,BW$1,Data!$D:$D,BW$2)</f>
        <v>0</v>
      </c>
      <c r="BX59" s="5">
        <f>COUNTIFS(Data!$I:$I,$A59,Data!$C:$C,BX$1,Data!$D:$D,BX$2)+COUNTIFS(Data!$J:$J,$A59,Data!$C:$C,BX$1,Data!$D:$D,BX$2)</f>
        <v>0</v>
      </c>
      <c r="BY59" s="5">
        <f>COUNTIFS(Data!$I:$I,$A59,Data!$C:$C,BY$1,Data!$D:$D,BY$2)+COUNTIFS(Data!$J:$J,$A59,Data!$C:$C,BY$1,Data!$D:$D,BY$2)</f>
        <v>0</v>
      </c>
      <c r="BZ59" s="5">
        <f>COUNTIFS(Data!$I:$I,$A59,Data!$C:$C,BZ$1,Data!$D:$D,BZ$2)+COUNTIFS(Data!$J:$J,$A59,Data!$C:$C,BZ$1,Data!$D:$D,BZ$2)</f>
        <v>0</v>
      </c>
      <c r="CA59" s="5">
        <f>COUNTIFS(Data!$I:$I,$A59,Data!$C:$C,CA$1,Data!$D:$D,CA$2)+COUNTIFS(Data!$J:$J,$A59,Data!$C:$C,CA$1,Data!$D:$D,CA$2)</f>
        <v>0</v>
      </c>
      <c r="CB59" s="5">
        <f>COUNTIFS(Data!$I:$I,$A59,Data!$C:$C,CB$1,Data!$D:$D,CB$2)+COUNTIFS(Data!$J:$J,$A59,Data!$C:$C,CB$1,Data!$D:$D,CB$2)</f>
        <v>0</v>
      </c>
      <c r="CC59" s="5">
        <f>COUNTIFS(Data!$I:$I,$A59,Data!$C:$C,CC$1,Data!$D:$D,CC$2)+COUNTIFS(Data!$J:$J,$A59,Data!$C:$C,CC$1,Data!$D:$D,CC$2)</f>
        <v>0</v>
      </c>
      <c r="CD59" s="5">
        <f>COUNTIFS(Data!$I:$I,$A59,Data!$C:$C,CD$1,Data!$D:$D,CD$2)+COUNTIFS(Data!$J:$J,$A59,Data!$C:$C,CD$1,Data!$D:$D,CD$2)</f>
        <v>0</v>
      </c>
      <c r="CE59" s="5">
        <f>COUNTIFS(Data!$I:$I,$A59,Data!$C:$C,CE$1,Data!$D:$D,CE$2)+COUNTIFS(Data!$J:$J,$A59,Data!$C:$C,CE$1,Data!$D:$D,CE$2)</f>
        <v>0</v>
      </c>
      <c r="CF59" s="5">
        <f>COUNTIFS(Data!$I:$I,$A59,Data!$C:$C,CF$1,Data!$D:$D,CF$2)+COUNTIFS(Data!$J:$J,$A59,Data!$C:$C,CF$1,Data!$D:$D,CF$2)</f>
        <v>0</v>
      </c>
      <c r="CG59" s="5">
        <f>COUNTIFS(Data!$I:$I,$A59,Data!$C:$C,CG$1,Data!$D:$D,CG$2)+COUNTIFS(Data!$J:$J,$A59,Data!$C:$C,CG$1,Data!$D:$D,CG$2)</f>
        <v>0</v>
      </c>
      <c r="CH59" s="5">
        <f>COUNTIFS(Data!$I:$I,$A59,Data!$C:$C,CH$1,Data!$D:$D,CH$2)+COUNTIFS(Data!$J:$J,$A59,Data!$C:$C,CH$1,Data!$D:$D,CH$2)</f>
        <v>0</v>
      </c>
      <c r="CI59" s="5">
        <f>COUNTIFS(Data!$I:$I,$A59,Data!$C:$C,CI$1,Data!$D:$D,CI$2)+COUNTIFS(Data!$J:$J,$A59,Data!$C:$C,CI$1,Data!$D:$D,CI$2)</f>
        <v>0</v>
      </c>
      <c r="CJ59" s="5">
        <f>COUNTIFS(Data!$I:$I,$A59,Data!$C:$C,CJ$1,Data!$D:$D,CJ$2)+COUNTIFS(Data!$J:$J,$A59,Data!$C:$C,CJ$1,Data!$D:$D,CJ$2)</f>
        <v>0</v>
      </c>
      <c r="CK59" s="5">
        <f>COUNTIFS(Data!$I:$I,$A59,Data!$C:$C,CK$1,Data!$D:$D,CK$2)+COUNTIFS(Data!$J:$J,$A59,Data!$C:$C,CK$1,Data!$D:$D,CK$2)</f>
        <v>0</v>
      </c>
      <c r="CL59" s="5">
        <f>COUNTIFS(Data!$I:$I,$A59,Data!$C:$C,CL$1,Data!$D:$D,CL$2)+COUNTIFS(Data!$J:$J,$A59,Data!$C:$C,CL$1,Data!$D:$D,CL$2)</f>
        <v>0</v>
      </c>
      <c r="CM59" s="5">
        <f>COUNTIFS(Data!$I:$I,$A59,Data!$C:$C,CM$1,Data!$D:$D,CM$2)+COUNTIFS(Data!$J:$J,$A59,Data!$C:$C,CM$1,Data!$D:$D,CM$2)</f>
        <v>0</v>
      </c>
      <c r="CN59" s="5">
        <f>COUNTIFS(Data!$I:$I,$A59,Data!$C:$C,CN$1,Data!$D:$D,CN$2)+COUNTIFS(Data!$J:$J,$A59,Data!$C:$C,CN$1,Data!$D:$D,CN$2)</f>
        <v>0</v>
      </c>
      <c r="CO59" s="5">
        <f>COUNTIFS(Data!$I:$I,$A59,Data!$C:$C,CO$1,Data!$D:$D,CO$2)+COUNTIFS(Data!$J:$J,$A59,Data!$C:$C,CO$1,Data!$D:$D,CO$2)</f>
        <v>0</v>
      </c>
      <c r="CP59" s="5">
        <f>COUNTIFS(Data!$I:$I,$A59,Data!$C:$C,CP$1,Data!$D:$D,CP$2)+COUNTIFS(Data!$J:$J,$A59,Data!$C:$C,CP$1,Data!$D:$D,CP$2)</f>
        <v>0</v>
      </c>
      <c r="CQ59" s="5">
        <f>COUNTIFS(Data!$I:$I,$A59,Data!$C:$C,CQ$1,Data!$D:$D,CQ$2)+COUNTIFS(Data!$J:$J,$A59,Data!$C:$C,CQ$1,Data!$D:$D,CQ$2)</f>
        <v>0</v>
      </c>
      <c r="CR59" s="5">
        <f>COUNTIFS(Data!$I:$I,$A59,Data!$C:$C,CR$1,Data!$D:$D,CR$2)+COUNTIFS(Data!$J:$J,$A59,Data!$C:$C,CR$1,Data!$D:$D,CR$2)</f>
        <v>0</v>
      </c>
      <c r="CS59" s="5">
        <f>COUNTIFS(Data!$I:$I,$A59,Data!$C:$C,CS$1,Data!$D:$D,CS$2)+COUNTIFS(Data!$J:$J,$A59,Data!$C:$C,CS$1,Data!$D:$D,CS$2)</f>
        <v>1</v>
      </c>
      <c r="CT59" s="5">
        <f>COUNTIFS(Data!$I:$I,$A59,Data!$C:$C,CT$1,Data!$D:$D,CT$2)+COUNTIFS(Data!$J:$J,$A59,Data!$C:$C,CT$1,Data!$D:$D,CT$2)</f>
        <v>0</v>
      </c>
      <c r="CU59" s="5">
        <f>COUNTIFS(Data!$I:$I,$A59,Data!$C:$C,CU$1,Data!$D:$D,CU$2)+COUNTIFS(Data!$J:$J,$A59,Data!$C:$C,CU$1,Data!$D:$D,CU$2)</f>
        <v>0</v>
      </c>
      <c r="CV59" s="5">
        <f>COUNTIFS(Data!$I:$I,$A59,Data!$C:$C,CV$1,Data!$D:$D,CV$2)+COUNTIFS(Data!$J:$J,$A59,Data!$C:$C,CV$1,Data!$D:$D,CV$2)</f>
        <v>0</v>
      </c>
      <c r="CW59" s="5">
        <f t="shared" ref="CW59:CX59" si="58">SUMIF($B$2:$CV$2,CW$2, $B59:$CV59)</f>
        <v>1</v>
      </c>
      <c r="CX59" s="5">
        <f t="shared" si="58"/>
        <v>0</v>
      </c>
      <c r="CY59" s="5">
        <f t="shared" si="3"/>
        <v>1</v>
      </c>
    </row>
    <row r="60">
      <c r="A60" s="5" t="str">
        <f>Countries!A58</f>
        <v>LTU</v>
      </c>
      <c r="B60" s="5">
        <f>COUNTIFS(Data!$I:$I,$A60,Data!$C:$C,B$1,Data!$D:$D,B$2)+COUNTIFS(Data!$J:$J,$A60,Data!$C:$C,B$1,Data!$D:$D,B$2)</f>
        <v>0</v>
      </c>
      <c r="C60" s="5">
        <f>COUNTIFS(Data!$I:$I,$A60,Data!$C:$C,C$1,Data!$D:$D,C$2)+COUNTIFS(Data!$J:$J,$A60,Data!$C:$C,C$1,Data!$D:$D,C$2)</f>
        <v>0</v>
      </c>
      <c r="D60" s="5">
        <f>COUNTIFS(Data!$I:$I,$A60,Data!$C:$C,D$1,Data!$D:$D,D$2)+COUNTIFS(Data!$J:$J,$A60,Data!$C:$C,D$1,Data!$D:$D,D$2)</f>
        <v>0</v>
      </c>
      <c r="E60" s="5">
        <f>COUNTIFS(Data!$I:$I,$A60,Data!$C:$C,E$1,Data!$D:$D,E$2)+COUNTIFS(Data!$J:$J,$A60,Data!$C:$C,E$1,Data!$D:$D,E$2)</f>
        <v>0</v>
      </c>
      <c r="F60" s="5">
        <f>COUNTIFS(Data!$I:$I,$A60,Data!$C:$C,F$1,Data!$D:$D,F$2)+COUNTIFS(Data!$J:$J,$A60,Data!$C:$C,F$1,Data!$D:$D,F$2)</f>
        <v>0</v>
      </c>
      <c r="G60" s="5">
        <f>COUNTIFS(Data!$I:$I,$A60,Data!$C:$C,G$1,Data!$D:$D,G$2)+COUNTIFS(Data!$J:$J,$A60,Data!$C:$C,G$1,Data!$D:$D,G$2)</f>
        <v>0</v>
      </c>
      <c r="H60" s="5">
        <f>COUNTIFS(Data!$I:$I,$A60,Data!$C:$C,H$1,Data!$D:$D,H$2)+COUNTIFS(Data!$J:$J,$A60,Data!$C:$C,H$1,Data!$D:$D,H$2)</f>
        <v>0</v>
      </c>
      <c r="I60" s="5">
        <f>COUNTIFS(Data!$I:$I,$A60,Data!$C:$C,I$1,Data!$D:$D,I$2)+COUNTIFS(Data!$J:$J,$A60,Data!$C:$C,I$1,Data!$D:$D,I$2)</f>
        <v>0</v>
      </c>
      <c r="J60" s="5">
        <f>COUNTIFS(Data!$I:$I,$A60,Data!$C:$C,J$1,Data!$D:$D,J$2)+COUNTIFS(Data!$J:$J,$A60,Data!$C:$C,J$1,Data!$D:$D,J$2)</f>
        <v>0</v>
      </c>
      <c r="K60" s="5">
        <f>COUNTIFS(Data!$I:$I,$A60,Data!$C:$C,K$1,Data!$D:$D,K$2)+COUNTIFS(Data!$J:$J,$A60,Data!$C:$C,K$1,Data!$D:$D,K$2)</f>
        <v>0</v>
      </c>
      <c r="L60" s="5">
        <f>COUNTIFS(Data!$I:$I,$A60,Data!$C:$C,L$1,Data!$D:$D,L$2)+COUNTIFS(Data!$J:$J,$A60,Data!$C:$C,L$1,Data!$D:$D,L$2)</f>
        <v>0</v>
      </c>
      <c r="M60" s="5">
        <f>COUNTIFS(Data!$I:$I,$A60,Data!$C:$C,M$1,Data!$D:$D,M$2)+COUNTIFS(Data!$J:$J,$A60,Data!$C:$C,M$1,Data!$D:$D,M$2)</f>
        <v>0</v>
      </c>
      <c r="N60" s="5">
        <f>COUNTIFS(Data!$I:$I,$A60,Data!$C:$C,N$1,Data!$D:$D,N$2)+COUNTIFS(Data!$J:$J,$A60,Data!$C:$C,N$1,Data!$D:$D,N$2)</f>
        <v>0</v>
      </c>
      <c r="O60" s="5">
        <f>COUNTIFS(Data!$I:$I,$A60,Data!$C:$C,O$1,Data!$D:$D,O$2)+COUNTIFS(Data!$J:$J,$A60,Data!$C:$C,O$1,Data!$D:$D,O$2)</f>
        <v>0</v>
      </c>
      <c r="P60" s="5">
        <f>COUNTIFS(Data!$I:$I,$A60,Data!$C:$C,P$1,Data!$D:$D,P$2)+COUNTIFS(Data!$J:$J,$A60,Data!$C:$C,P$1,Data!$D:$D,P$2)</f>
        <v>0</v>
      </c>
      <c r="Q60" s="5">
        <f>COUNTIFS(Data!$I:$I,$A60,Data!$C:$C,Q$1,Data!$D:$D,Q$2)+COUNTIFS(Data!$J:$J,$A60,Data!$C:$C,Q$1,Data!$D:$D,Q$2)</f>
        <v>0</v>
      </c>
      <c r="R60" s="5">
        <f>COUNTIFS(Data!$I:$I,$A60,Data!$C:$C,R$1,Data!$D:$D,R$2)+COUNTIFS(Data!$J:$J,$A60,Data!$C:$C,R$1,Data!$D:$D,R$2)</f>
        <v>0</v>
      </c>
      <c r="S60" s="5">
        <f>COUNTIFS(Data!$I:$I,$A60,Data!$C:$C,S$1,Data!$D:$D,S$2)+COUNTIFS(Data!$J:$J,$A60,Data!$C:$C,S$1,Data!$D:$D,S$2)</f>
        <v>0</v>
      </c>
      <c r="T60" s="5">
        <f>COUNTIFS(Data!$I:$I,$A60,Data!$C:$C,T$1,Data!$D:$D,T$2)+COUNTIFS(Data!$J:$J,$A60,Data!$C:$C,T$1,Data!$D:$D,T$2)</f>
        <v>0</v>
      </c>
      <c r="U60" s="5">
        <f>COUNTIFS(Data!$I:$I,$A60,Data!$C:$C,U$1,Data!$D:$D,U$2)+COUNTIFS(Data!$J:$J,$A60,Data!$C:$C,U$1,Data!$D:$D,U$2)</f>
        <v>0</v>
      </c>
      <c r="V60" s="5">
        <f>COUNTIFS(Data!$I:$I,$A60,Data!$C:$C,V$1,Data!$D:$D,V$2)+COUNTIFS(Data!$J:$J,$A60,Data!$C:$C,V$1,Data!$D:$D,V$2)</f>
        <v>0</v>
      </c>
      <c r="W60" s="5">
        <f>COUNTIFS(Data!$I:$I,$A60,Data!$C:$C,W$1,Data!$D:$D,W$2)+COUNTIFS(Data!$J:$J,$A60,Data!$C:$C,W$1,Data!$D:$D,W$2)</f>
        <v>0</v>
      </c>
      <c r="X60" s="5">
        <f>COUNTIFS(Data!$I:$I,$A60,Data!$C:$C,X$1,Data!$D:$D,X$2)+COUNTIFS(Data!$J:$J,$A60,Data!$C:$C,X$1,Data!$D:$D,X$2)</f>
        <v>0</v>
      </c>
      <c r="Y60" s="5">
        <f>COUNTIFS(Data!$I:$I,$A60,Data!$C:$C,Y$1,Data!$D:$D,Y$2)+COUNTIFS(Data!$J:$J,$A60,Data!$C:$C,Y$1,Data!$D:$D,Y$2)</f>
        <v>0</v>
      </c>
      <c r="Z60" s="5">
        <f>COUNTIFS(Data!$I:$I,$A60,Data!$C:$C,Z$1,Data!$D:$D,Z$2)+COUNTIFS(Data!$J:$J,$A60,Data!$C:$C,Z$1,Data!$D:$D,Z$2)</f>
        <v>0</v>
      </c>
      <c r="AA60" s="5">
        <f>COUNTIFS(Data!$I:$I,$A60,Data!$C:$C,AA$1,Data!$D:$D,AA$2)+COUNTIFS(Data!$J:$J,$A60,Data!$C:$C,AA$1,Data!$D:$D,AA$2)</f>
        <v>0</v>
      </c>
      <c r="AB60" s="5">
        <f>COUNTIFS(Data!$I:$I,$A60,Data!$C:$C,AB$1,Data!$D:$D,AB$2)+COUNTIFS(Data!$J:$J,$A60,Data!$C:$C,AB$1,Data!$D:$D,AB$2)</f>
        <v>0</v>
      </c>
      <c r="AC60" s="5">
        <f>COUNTIFS(Data!$I:$I,$A60,Data!$C:$C,AC$1,Data!$D:$D,AC$2)+COUNTIFS(Data!$J:$J,$A60,Data!$C:$C,AC$1,Data!$D:$D,AC$2)</f>
        <v>0</v>
      </c>
      <c r="AD60" s="5">
        <f>COUNTIFS(Data!$I:$I,$A60,Data!$C:$C,AD$1,Data!$D:$D,AD$2)+COUNTIFS(Data!$J:$J,$A60,Data!$C:$C,AD$1,Data!$D:$D,AD$2)</f>
        <v>0</v>
      </c>
      <c r="AE60" s="5">
        <f>COUNTIFS(Data!$I:$I,$A60,Data!$C:$C,AE$1,Data!$D:$D,AE$2)+COUNTIFS(Data!$J:$J,$A60,Data!$C:$C,AE$1,Data!$D:$D,AE$2)</f>
        <v>0</v>
      </c>
      <c r="AF60" s="5">
        <f>COUNTIFS(Data!$I:$I,$A60,Data!$C:$C,AF$1,Data!$D:$D,AF$2)+COUNTIFS(Data!$J:$J,$A60,Data!$C:$C,AF$1,Data!$D:$D,AF$2)</f>
        <v>0</v>
      </c>
      <c r="AG60" s="5">
        <f>COUNTIFS(Data!$I:$I,$A60,Data!$C:$C,AG$1,Data!$D:$D,AG$2)+COUNTIFS(Data!$J:$J,$A60,Data!$C:$C,AG$1,Data!$D:$D,AG$2)</f>
        <v>0</v>
      </c>
      <c r="AH60" s="5">
        <f>COUNTIFS(Data!$I:$I,$A60,Data!$C:$C,AH$1,Data!$D:$D,AH$2)+COUNTIFS(Data!$J:$J,$A60,Data!$C:$C,AH$1,Data!$D:$D,AH$2)</f>
        <v>0</v>
      </c>
      <c r="AI60" s="5">
        <f>COUNTIFS(Data!$I:$I,$A60,Data!$C:$C,AI$1,Data!$D:$D,AI$2)+COUNTIFS(Data!$J:$J,$A60,Data!$C:$C,AI$1,Data!$D:$D,AI$2)</f>
        <v>0</v>
      </c>
      <c r="AJ60" s="5">
        <f>COUNTIFS(Data!$I:$I,$A60,Data!$C:$C,AJ$1,Data!$D:$D,AJ$2)+COUNTIFS(Data!$J:$J,$A60,Data!$C:$C,AJ$1,Data!$D:$D,AJ$2)</f>
        <v>0</v>
      </c>
      <c r="AK60" s="5">
        <f>COUNTIFS(Data!$I:$I,$A60,Data!$C:$C,AK$1,Data!$D:$D,AK$2)+COUNTIFS(Data!$J:$J,$A60,Data!$C:$C,AK$1,Data!$D:$D,AK$2)</f>
        <v>0</v>
      </c>
      <c r="AL60" s="5">
        <f>COUNTIFS(Data!$I:$I,$A60,Data!$C:$C,AL$1,Data!$D:$D,AL$2)+COUNTIFS(Data!$J:$J,$A60,Data!$C:$C,AL$1,Data!$D:$D,AL$2)</f>
        <v>0</v>
      </c>
      <c r="AM60" s="5">
        <f>COUNTIFS(Data!$I:$I,$A60,Data!$C:$C,AM$1,Data!$D:$D,AM$2)+COUNTIFS(Data!$J:$J,$A60,Data!$C:$C,AM$1,Data!$D:$D,AM$2)</f>
        <v>0</v>
      </c>
      <c r="AN60" s="5">
        <f>COUNTIFS(Data!$I:$I,$A60,Data!$C:$C,AN$1,Data!$D:$D,AN$2)+COUNTIFS(Data!$J:$J,$A60,Data!$C:$C,AN$1,Data!$D:$D,AN$2)</f>
        <v>0</v>
      </c>
      <c r="AO60" s="5">
        <f>COUNTIFS(Data!$I:$I,$A60,Data!$C:$C,AO$1,Data!$D:$D,AO$2)+COUNTIFS(Data!$J:$J,$A60,Data!$C:$C,AO$1,Data!$D:$D,AO$2)</f>
        <v>0</v>
      </c>
      <c r="AP60" s="5">
        <f>COUNTIFS(Data!$I:$I,$A60,Data!$C:$C,AP$1,Data!$D:$D,AP$2)+COUNTIFS(Data!$J:$J,$A60,Data!$C:$C,AP$1,Data!$D:$D,AP$2)</f>
        <v>0</v>
      </c>
      <c r="AQ60" s="5">
        <f>COUNTIFS(Data!$I:$I,$A60,Data!$C:$C,AQ$1,Data!$D:$D,AQ$2)+COUNTIFS(Data!$J:$J,$A60,Data!$C:$C,AQ$1,Data!$D:$D,AQ$2)</f>
        <v>0</v>
      </c>
      <c r="AR60" s="5">
        <f>COUNTIFS(Data!$I:$I,$A60,Data!$C:$C,AR$1,Data!$D:$D,AR$2)+COUNTIFS(Data!$J:$J,$A60,Data!$C:$C,AR$1,Data!$D:$D,AR$2)</f>
        <v>0</v>
      </c>
      <c r="AS60" s="5">
        <f>COUNTIFS(Data!$I:$I,$A60,Data!$C:$C,AS$1,Data!$D:$D,AS$2)+COUNTIFS(Data!$J:$J,$A60,Data!$C:$C,AS$1,Data!$D:$D,AS$2)</f>
        <v>0</v>
      </c>
      <c r="AT60" s="5">
        <f>COUNTIFS(Data!$I:$I,$A60,Data!$C:$C,AT$1,Data!$D:$D,AT$2)+COUNTIFS(Data!$J:$J,$A60,Data!$C:$C,AT$1,Data!$D:$D,AT$2)</f>
        <v>0</v>
      </c>
      <c r="AU60" s="5">
        <f>COUNTIFS(Data!$I:$I,$A60,Data!$C:$C,AU$1,Data!$D:$D,AU$2)+COUNTIFS(Data!$J:$J,$A60,Data!$C:$C,AU$1,Data!$D:$D,AU$2)</f>
        <v>0</v>
      </c>
      <c r="AV60" s="5">
        <f>COUNTIFS(Data!$I:$I,$A60,Data!$C:$C,AV$1,Data!$D:$D,AV$2)+COUNTIFS(Data!$J:$J,$A60,Data!$C:$C,AV$1,Data!$D:$D,AV$2)</f>
        <v>0</v>
      </c>
      <c r="AW60" s="5">
        <f>COUNTIFS(Data!$I:$I,$A60,Data!$C:$C,AW$1,Data!$D:$D,AW$2)+COUNTIFS(Data!$J:$J,$A60,Data!$C:$C,AW$1,Data!$D:$D,AW$2)</f>
        <v>0</v>
      </c>
      <c r="AX60" s="5">
        <f>COUNTIFS(Data!$I:$I,$A60,Data!$C:$C,AX$1,Data!$D:$D,AX$2)+COUNTIFS(Data!$J:$J,$A60,Data!$C:$C,AX$1,Data!$D:$D,AX$2)</f>
        <v>0</v>
      </c>
      <c r="AY60" s="5">
        <f>COUNTIFS(Data!$I:$I,$A60,Data!$C:$C,AY$1,Data!$D:$D,AY$2)+COUNTIFS(Data!$J:$J,$A60,Data!$C:$C,AY$1,Data!$D:$D,AY$2)</f>
        <v>0</v>
      </c>
      <c r="AZ60" s="5">
        <f>COUNTIFS(Data!$I:$I,$A60,Data!$C:$C,AZ$1,Data!$D:$D,AZ$2)+COUNTIFS(Data!$J:$J,$A60,Data!$C:$C,AZ$1,Data!$D:$D,AZ$2)</f>
        <v>0</v>
      </c>
      <c r="BA60" s="5">
        <f>COUNTIFS(Data!$I:$I,$A60,Data!$C:$C,BA$1,Data!$D:$D,BA$2)+COUNTIFS(Data!$J:$J,$A60,Data!$C:$C,BA$1,Data!$D:$D,BA$2)</f>
        <v>0</v>
      </c>
      <c r="BB60" s="5">
        <f>COUNTIFS(Data!$I:$I,$A60,Data!$C:$C,BB$1,Data!$D:$D,BB$2)+COUNTIFS(Data!$J:$J,$A60,Data!$C:$C,BB$1,Data!$D:$D,BB$2)</f>
        <v>0</v>
      </c>
      <c r="BC60" s="5">
        <f>COUNTIFS(Data!$I:$I,$A60,Data!$C:$C,BC$1,Data!$D:$D,BC$2)+COUNTIFS(Data!$J:$J,$A60,Data!$C:$C,BC$1,Data!$D:$D,BC$2)</f>
        <v>0</v>
      </c>
      <c r="BD60" s="5">
        <f>COUNTIFS(Data!$I:$I,$A60,Data!$C:$C,BD$1,Data!$D:$D,BD$2)+COUNTIFS(Data!$J:$J,$A60,Data!$C:$C,BD$1,Data!$D:$D,BD$2)</f>
        <v>0</v>
      </c>
      <c r="BE60" s="5">
        <f>COUNTIFS(Data!$I:$I,$A60,Data!$C:$C,BE$1,Data!$D:$D,BE$2)+COUNTIFS(Data!$J:$J,$A60,Data!$C:$C,BE$1,Data!$D:$D,BE$2)</f>
        <v>0</v>
      </c>
      <c r="BF60" s="5">
        <f>COUNTIFS(Data!$I:$I,$A60,Data!$C:$C,BF$1,Data!$D:$D,BF$2)+COUNTIFS(Data!$J:$J,$A60,Data!$C:$C,BF$1,Data!$D:$D,BF$2)</f>
        <v>0</v>
      </c>
      <c r="BG60" s="5">
        <f>COUNTIFS(Data!$I:$I,$A60,Data!$C:$C,BG$1,Data!$D:$D,BG$2)+COUNTIFS(Data!$J:$J,$A60,Data!$C:$C,BG$1,Data!$D:$D,BG$2)</f>
        <v>0</v>
      </c>
      <c r="BH60" s="5">
        <f>COUNTIFS(Data!$I:$I,$A60,Data!$C:$C,BH$1,Data!$D:$D,BH$2)+COUNTIFS(Data!$J:$J,$A60,Data!$C:$C,BH$1,Data!$D:$D,BH$2)</f>
        <v>0</v>
      </c>
      <c r="BI60" s="5">
        <f>COUNTIFS(Data!$I:$I,$A60,Data!$C:$C,BI$1,Data!$D:$D,BI$2)+COUNTIFS(Data!$J:$J,$A60,Data!$C:$C,BI$1,Data!$D:$D,BI$2)</f>
        <v>0</v>
      </c>
      <c r="BJ60" s="5">
        <f>COUNTIFS(Data!$I:$I,$A60,Data!$C:$C,BJ$1,Data!$D:$D,BJ$2)+COUNTIFS(Data!$J:$J,$A60,Data!$C:$C,BJ$1,Data!$D:$D,BJ$2)</f>
        <v>0</v>
      </c>
      <c r="BK60" s="5">
        <f>COUNTIFS(Data!$I:$I,$A60,Data!$C:$C,BK$1,Data!$D:$D,BK$2)+COUNTIFS(Data!$J:$J,$A60,Data!$C:$C,BK$1,Data!$D:$D,BK$2)</f>
        <v>0</v>
      </c>
      <c r="BL60" s="5">
        <f>COUNTIFS(Data!$I:$I,$A60,Data!$C:$C,BL$1,Data!$D:$D,BL$2)+COUNTIFS(Data!$J:$J,$A60,Data!$C:$C,BL$1,Data!$D:$D,BL$2)</f>
        <v>0</v>
      </c>
      <c r="BM60" s="5">
        <f>COUNTIFS(Data!$I:$I,$A60,Data!$C:$C,BM$1,Data!$D:$D,BM$2)+COUNTIFS(Data!$J:$J,$A60,Data!$C:$C,BM$1,Data!$D:$D,BM$2)</f>
        <v>0</v>
      </c>
      <c r="BN60" s="5">
        <f>COUNTIFS(Data!$I:$I,$A60,Data!$C:$C,BN$1,Data!$D:$D,BN$2)+COUNTIFS(Data!$J:$J,$A60,Data!$C:$C,BN$1,Data!$D:$D,BN$2)</f>
        <v>0</v>
      </c>
      <c r="BO60" s="5">
        <f>COUNTIFS(Data!$I:$I,$A60,Data!$C:$C,BO$1,Data!$D:$D,BO$2)+COUNTIFS(Data!$J:$J,$A60,Data!$C:$C,BO$1,Data!$D:$D,BO$2)</f>
        <v>0</v>
      </c>
      <c r="BP60" s="5">
        <f>COUNTIFS(Data!$I:$I,$A60,Data!$C:$C,BP$1,Data!$D:$D,BP$2)+COUNTIFS(Data!$J:$J,$A60,Data!$C:$C,BP$1,Data!$D:$D,BP$2)</f>
        <v>0</v>
      </c>
      <c r="BQ60" s="5">
        <f>COUNTIFS(Data!$I:$I,$A60,Data!$C:$C,BQ$1,Data!$D:$D,BQ$2)+COUNTIFS(Data!$J:$J,$A60,Data!$C:$C,BQ$1,Data!$D:$D,BQ$2)</f>
        <v>0</v>
      </c>
      <c r="BR60" s="5">
        <f>COUNTIFS(Data!$I:$I,$A60,Data!$C:$C,BR$1,Data!$D:$D,BR$2)+COUNTIFS(Data!$J:$J,$A60,Data!$C:$C,BR$1,Data!$D:$D,BR$2)</f>
        <v>0</v>
      </c>
      <c r="BS60" s="5">
        <f>COUNTIFS(Data!$I:$I,$A60,Data!$C:$C,BS$1,Data!$D:$D,BS$2)+COUNTIFS(Data!$J:$J,$A60,Data!$C:$C,BS$1,Data!$D:$D,BS$2)</f>
        <v>0</v>
      </c>
      <c r="BT60" s="5">
        <f>COUNTIFS(Data!$I:$I,$A60,Data!$C:$C,BT$1,Data!$D:$D,BT$2)+COUNTIFS(Data!$J:$J,$A60,Data!$C:$C,BT$1,Data!$D:$D,BT$2)</f>
        <v>0</v>
      </c>
      <c r="BU60" s="5">
        <f>COUNTIFS(Data!$I:$I,$A60,Data!$C:$C,BU$1,Data!$D:$D,BU$2)+COUNTIFS(Data!$J:$J,$A60,Data!$C:$C,BU$1,Data!$D:$D,BU$2)</f>
        <v>0</v>
      </c>
      <c r="BV60" s="5">
        <f>COUNTIFS(Data!$I:$I,$A60,Data!$C:$C,BV$1,Data!$D:$D,BV$2)+COUNTIFS(Data!$J:$J,$A60,Data!$C:$C,BV$1,Data!$D:$D,BV$2)</f>
        <v>0</v>
      </c>
      <c r="BW60" s="5">
        <f>COUNTIFS(Data!$I:$I,$A60,Data!$C:$C,BW$1,Data!$D:$D,BW$2)+COUNTIFS(Data!$J:$J,$A60,Data!$C:$C,BW$1,Data!$D:$D,BW$2)</f>
        <v>0</v>
      </c>
      <c r="BX60" s="5">
        <f>COUNTIFS(Data!$I:$I,$A60,Data!$C:$C,BX$1,Data!$D:$D,BX$2)+COUNTIFS(Data!$J:$J,$A60,Data!$C:$C,BX$1,Data!$D:$D,BX$2)</f>
        <v>0</v>
      </c>
      <c r="BY60" s="5">
        <f>COUNTIFS(Data!$I:$I,$A60,Data!$C:$C,BY$1,Data!$D:$D,BY$2)+COUNTIFS(Data!$J:$J,$A60,Data!$C:$C,BY$1,Data!$D:$D,BY$2)</f>
        <v>0</v>
      </c>
      <c r="BZ60" s="5">
        <f>COUNTIFS(Data!$I:$I,$A60,Data!$C:$C,BZ$1,Data!$D:$D,BZ$2)+COUNTIFS(Data!$J:$J,$A60,Data!$C:$C,BZ$1,Data!$D:$D,BZ$2)</f>
        <v>0</v>
      </c>
      <c r="CA60" s="5">
        <f>COUNTIFS(Data!$I:$I,$A60,Data!$C:$C,CA$1,Data!$D:$D,CA$2)+COUNTIFS(Data!$J:$J,$A60,Data!$C:$C,CA$1,Data!$D:$D,CA$2)</f>
        <v>0</v>
      </c>
      <c r="CB60" s="5">
        <f>COUNTIFS(Data!$I:$I,$A60,Data!$C:$C,CB$1,Data!$D:$D,CB$2)+COUNTIFS(Data!$J:$J,$A60,Data!$C:$C,CB$1,Data!$D:$D,CB$2)</f>
        <v>0</v>
      </c>
      <c r="CC60" s="5">
        <f>COUNTIFS(Data!$I:$I,$A60,Data!$C:$C,CC$1,Data!$D:$D,CC$2)+COUNTIFS(Data!$J:$J,$A60,Data!$C:$C,CC$1,Data!$D:$D,CC$2)</f>
        <v>0</v>
      </c>
      <c r="CD60" s="5">
        <f>COUNTIFS(Data!$I:$I,$A60,Data!$C:$C,CD$1,Data!$D:$D,CD$2)+COUNTIFS(Data!$J:$J,$A60,Data!$C:$C,CD$1,Data!$D:$D,CD$2)</f>
        <v>0</v>
      </c>
      <c r="CE60" s="5">
        <f>COUNTIFS(Data!$I:$I,$A60,Data!$C:$C,CE$1,Data!$D:$D,CE$2)+COUNTIFS(Data!$J:$J,$A60,Data!$C:$C,CE$1,Data!$D:$D,CE$2)</f>
        <v>0</v>
      </c>
      <c r="CF60" s="5">
        <f>COUNTIFS(Data!$I:$I,$A60,Data!$C:$C,CF$1,Data!$D:$D,CF$2)+COUNTIFS(Data!$J:$J,$A60,Data!$C:$C,CF$1,Data!$D:$D,CF$2)</f>
        <v>0</v>
      </c>
      <c r="CG60" s="5">
        <f>COUNTIFS(Data!$I:$I,$A60,Data!$C:$C,CG$1,Data!$D:$D,CG$2)+COUNTIFS(Data!$J:$J,$A60,Data!$C:$C,CG$1,Data!$D:$D,CG$2)</f>
        <v>0</v>
      </c>
      <c r="CH60" s="5">
        <f>COUNTIFS(Data!$I:$I,$A60,Data!$C:$C,CH$1,Data!$D:$D,CH$2)+COUNTIFS(Data!$J:$J,$A60,Data!$C:$C,CH$1,Data!$D:$D,CH$2)</f>
        <v>0</v>
      </c>
      <c r="CI60" s="5">
        <f>COUNTIFS(Data!$I:$I,$A60,Data!$C:$C,CI$1,Data!$D:$D,CI$2)+COUNTIFS(Data!$J:$J,$A60,Data!$C:$C,CI$1,Data!$D:$D,CI$2)</f>
        <v>0</v>
      </c>
      <c r="CJ60" s="5">
        <f>COUNTIFS(Data!$I:$I,$A60,Data!$C:$C,CJ$1,Data!$D:$D,CJ$2)+COUNTIFS(Data!$J:$J,$A60,Data!$C:$C,CJ$1,Data!$D:$D,CJ$2)</f>
        <v>0</v>
      </c>
      <c r="CK60" s="5">
        <f>COUNTIFS(Data!$I:$I,$A60,Data!$C:$C,CK$1,Data!$D:$D,CK$2)+COUNTIFS(Data!$J:$J,$A60,Data!$C:$C,CK$1,Data!$D:$D,CK$2)</f>
        <v>0</v>
      </c>
      <c r="CL60" s="5">
        <f>COUNTIFS(Data!$I:$I,$A60,Data!$C:$C,CL$1,Data!$D:$D,CL$2)+COUNTIFS(Data!$J:$J,$A60,Data!$C:$C,CL$1,Data!$D:$D,CL$2)</f>
        <v>0</v>
      </c>
      <c r="CM60" s="5">
        <f>COUNTIFS(Data!$I:$I,$A60,Data!$C:$C,CM$1,Data!$D:$D,CM$2)+COUNTIFS(Data!$J:$J,$A60,Data!$C:$C,CM$1,Data!$D:$D,CM$2)</f>
        <v>0</v>
      </c>
      <c r="CN60" s="5">
        <f>COUNTIFS(Data!$I:$I,$A60,Data!$C:$C,CN$1,Data!$D:$D,CN$2)+COUNTIFS(Data!$J:$J,$A60,Data!$C:$C,CN$1,Data!$D:$D,CN$2)</f>
        <v>0</v>
      </c>
      <c r="CO60" s="5">
        <f>COUNTIFS(Data!$I:$I,$A60,Data!$C:$C,CO$1,Data!$D:$D,CO$2)+COUNTIFS(Data!$J:$J,$A60,Data!$C:$C,CO$1,Data!$D:$D,CO$2)</f>
        <v>0</v>
      </c>
      <c r="CP60" s="5">
        <f>COUNTIFS(Data!$I:$I,$A60,Data!$C:$C,CP$1,Data!$D:$D,CP$2)+COUNTIFS(Data!$J:$J,$A60,Data!$C:$C,CP$1,Data!$D:$D,CP$2)</f>
        <v>0</v>
      </c>
      <c r="CQ60" s="5">
        <f>COUNTIFS(Data!$I:$I,$A60,Data!$C:$C,CQ$1,Data!$D:$D,CQ$2)+COUNTIFS(Data!$J:$J,$A60,Data!$C:$C,CQ$1,Data!$D:$D,CQ$2)</f>
        <v>0</v>
      </c>
      <c r="CR60" s="5">
        <f>COUNTIFS(Data!$I:$I,$A60,Data!$C:$C,CR$1,Data!$D:$D,CR$2)+COUNTIFS(Data!$J:$J,$A60,Data!$C:$C,CR$1,Data!$D:$D,CR$2)</f>
        <v>0</v>
      </c>
      <c r="CS60" s="5">
        <f>COUNTIFS(Data!$I:$I,$A60,Data!$C:$C,CS$1,Data!$D:$D,CS$2)+COUNTIFS(Data!$J:$J,$A60,Data!$C:$C,CS$1,Data!$D:$D,CS$2)</f>
        <v>0</v>
      </c>
      <c r="CT60" s="5">
        <f>COUNTIFS(Data!$I:$I,$A60,Data!$C:$C,CT$1,Data!$D:$D,CT$2)+COUNTIFS(Data!$J:$J,$A60,Data!$C:$C,CT$1,Data!$D:$D,CT$2)</f>
        <v>0</v>
      </c>
      <c r="CU60" s="5">
        <f>COUNTIFS(Data!$I:$I,$A60,Data!$C:$C,CU$1,Data!$D:$D,CU$2)+COUNTIFS(Data!$J:$J,$A60,Data!$C:$C,CU$1,Data!$D:$D,CU$2)</f>
        <v>0</v>
      </c>
      <c r="CV60" s="5">
        <f>COUNTIFS(Data!$I:$I,$A60,Data!$C:$C,CV$1,Data!$D:$D,CV$2)+COUNTIFS(Data!$J:$J,$A60,Data!$C:$C,CV$1,Data!$D:$D,CV$2)</f>
        <v>0</v>
      </c>
      <c r="CW60" s="5">
        <f t="shared" ref="CW60:CX60" si="59">SUMIF($B$2:$CV$2,CW$2, $B60:$CV60)</f>
        <v>0</v>
      </c>
      <c r="CX60" s="5">
        <f t="shared" si="59"/>
        <v>0</v>
      </c>
      <c r="CY60" s="5">
        <f t="shared" si="3"/>
        <v>0</v>
      </c>
    </row>
    <row r="61">
      <c r="A61" s="5" t="str">
        <f>Countries!A59</f>
        <v>MAR</v>
      </c>
      <c r="B61" s="5">
        <f>COUNTIFS(Data!$I:$I,$A61,Data!$C:$C,B$1,Data!$D:$D,B$2)+COUNTIFS(Data!$J:$J,$A61,Data!$C:$C,B$1,Data!$D:$D,B$2)</f>
        <v>0</v>
      </c>
      <c r="C61" s="5">
        <f>COUNTIFS(Data!$I:$I,$A61,Data!$C:$C,C$1,Data!$D:$D,C$2)+COUNTIFS(Data!$J:$J,$A61,Data!$C:$C,C$1,Data!$D:$D,C$2)</f>
        <v>0</v>
      </c>
      <c r="D61" s="5">
        <f>COUNTIFS(Data!$I:$I,$A61,Data!$C:$C,D$1,Data!$D:$D,D$2)+COUNTIFS(Data!$J:$J,$A61,Data!$C:$C,D$1,Data!$D:$D,D$2)</f>
        <v>0</v>
      </c>
      <c r="E61" s="5">
        <f>COUNTIFS(Data!$I:$I,$A61,Data!$C:$C,E$1,Data!$D:$D,E$2)+COUNTIFS(Data!$J:$J,$A61,Data!$C:$C,E$1,Data!$D:$D,E$2)</f>
        <v>0</v>
      </c>
      <c r="F61" s="5">
        <f>COUNTIFS(Data!$I:$I,$A61,Data!$C:$C,F$1,Data!$D:$D,F$2)+COUNTIFS(Data!$J:$J,$A61,Data!$C:$C,F$1,Data!$D:$D,F$2)</f>
        <v>0</v>
      </c>
      <c r="G61" s="5">
        <f>COUNTIFS(Data!$I:$I,$A61,Data!$C:$C,G$1,Data!$D:$D,G$2)+COUNTIFS(Data!$J:$J,$A61,Data!$C:$C,G$1,Data!$D:$D,G$2)</f>
        <v>0</v>
      </c>
      <c r="H61" s="5">
        <f>COUNTIFS(Data!$I:$I,$A61,Data!$C:$C,H$1,Data!$D:$D,H$2)+COUNTIFS(Data!$J:$J,$A61,Data!$C:$C,H$1,Data!$D:$D,H$2)</f>
        <v>0</v>
      </c>
      <c r="I61" s="5">
        <f>COUNTIFS(Data!$I:$I,$A61,Data!$C:$C,I$1,Data!$D:$D,I$2)+COUNTIFS(Data!$J:$J,$A61,Data!$C:$C,I$1,Data!$D:$D,I$2)</f>
        <v>0</v>
      </c>
      <c r="J61" s="5">
        <f>COUNTIFS(Data!$I:$I,$A61,Data!$C:$C,J$1,Data!$D:$D,J$2)+COUNTIFS(Data!$J:$J,$A61,Data!$C:$C,J$1,Data!$D:$D,J$2)</f>
        <v>0</v>
      </c>
      <c r="K61" s="5">
        <f>COUNTIFS(Data!$I:$I,$A61,Data!$C:$C,K$1,Data!$D:$D,K$2)+COUNTIFS(Data!$J:$J,$A61,Data!$C:$C,K$1,Data!$D:$D,K$2)</f>
        <v>0</v>
      </c>
      <c r="L61" s="5">
        <f>COUNTIFS(Data!$I:$I,$A61,Data!$C:$C,L$1,Data!$D:$D,L$2)+COUNTIFS(Data!$J:$J,$A61,Data!$C:$C,L$1,Data!$D:$D,L$2)</f>
        <v>0</v>
      </c>
      <c r="M61" s="5">
        <f>COUNTIFS(Data!$I:$I,$A61,Data!$C:$C,M$1,Data!$D:$D,M$2)+COUNTIFS(Data!$J:$J,$A61,Data!$C:$C,M$1,Data!$D:$D,M$2)</f>
        <v>0</v>
      </c>
      <c r="N61" s="5">
        <f>COUNTIFS(Data!$I:$I,$A61,Data!$C:$C,N$1,Data!$D:$D,N$2)+COUNTIFS(Data!$J:$J,$A61,Data!$C:$C,N$1,Data!$D:$D,N$2)</f>
        <v>0</v>
      </c>
      <c r="O61" s="5">
        <f>COUNTIFS(Data!$I:$I,$A61,Data!$C:$C,O$1,Data!$D:$D,O$2)+COUNTIFS(Data!$J:$J,$A61,Data!$C:$C,O$1,Data!$D:$D,O$2)</f>
        <v>0</v>
      </c>
      <c r="P61" s="5">
        <f>COUNTIFS(Data!$I:$I,$A61,Data!$C:$C,P$1,Data!$D:$D,P$2)+COUNTIFS(Data!$J:$J,$A61,Data!$C:$C,P$1,Data!$D:$D,P$2)</f>
        <v>0</v>
      </c>
      <c r="Q61" s="5">
        <f>COUNTIFS(Data!$I:$I,$A61,Data!$C:$C,Q$1,Data!$D:$D,Q$2)+COUNTIFS(Data!$J:$J,$A61,Data!$C:$C,Q$1,Data!$D:$D,Q$2)</f>
        <v>0</v>
      </c>
      <c r="R61" s="5">
        <f>COUNTIFS(Data!$I:$I,$A61,Data!$C:$C,R$1,Data!$D:$D,R$2)+COUNTIFS(Data!$J:$J,$A61,Data!$C:$C,R$1,Data!$D:$D,R$2)</f>
        <v>0</v>
      </c>
      <c r="S61" s="5">
        <f>COUNTIFS(Data!$I:$I,$A61,Data!$C:$C,S$1,Data!$D:$D,S$2)+COUNTIFS(Data!$J:$J,$A61,Data!$C:$C,S$1,Data!$D:$D,S$2)</f>
        <v>0</v>
      </c>
      <c r="T61" s="5">
        <f>COUNTIFS(Data!$I:$I,$A61,Data!$C:$C,T$1,Data!$D:$D,T$2)+COUNTIFS(Data!$J:$J,$A61,Data!$C:$C,T$1,Data!$D:$D,T$2)</f>
        <v>0</v>
      </c>
      <c r="U61" s="5">
        <f>COUNTIFS(Data!$I:$I,$A61,Data!$C:$C,U$1,Data!$D:$D,U$2)+COUNTIFS(Data!$J:$J,$A61,Data!$C:$C,U$1,Data!$D:$D,U$2)</f>
        <v>0</v>
      </c>
      <c r="V61" s="5">
        <f>COUNTIFS(Data!$I:$I,$A61,Data!$C:$C,V$1,Data!$D:$D,V$2)+COUNTIFS(Data!$J:$J,$A61,Data!$C:$C,V$1,Data!$D:$D,V$2)</f>
        <v>0</v>
      </c>
      <c r="W61" s="5">
        <f>COUNTIFS(Data!$I:$I,$A61,Data!$C:$C,W$1,Data!$D:$D,W$2)+COUNTIFS(Data!$J:$J,$A61,Data!$C:$C,W$1,Data!$D:$D,W$2)</f>
        <v>0</v>
      </c>
      <c r="X61" s="5">
        <f>COUNTIFS(Data!$I:$I,$A61,Data!$C:$C,X$1,Data!$D:$D,X$2)+COUNTIFS(Data!$J:$J,$A61,Data!$C:$C,X$1,Data!$D:$D,X$2)</f>
        <v>0</v>
      </c>
      <c r="Y61" s="5">
        <f>COUNTIFS(Data!$I:$I,$A61,Data!$C:$C,Y$1,Data!$D:$D,Y$2)+COUNTIFS(Data!$J:$J,$A61,Data!$C:$C,Y$1,Data!$D:$D,Y$2)</f>
        <v>0</v>
      </c>
      <c r="Z61" s="5">
        <f>COUNTIFS(Data!$I:$I,$A61,Data!$C:$C,Z$1,Data!$D:$D,Z$2)+COUNTIFS(Data!$J:$J,$A61,Data!$C:$C,Z$1,Data!$D:$D,Z$2)</f>
        <v>0</v>
      </c>
      <c r="AA61" s="5">
        <f>COUNTIFS(Data!$I:$I,$A61,Data!$C:$C,AA$1,Data!$D:$D,AA$2)+COUNTIFS(Data!$J:$J,$A61,Data!$C:$C,AA$1,Data!$D:$D,AA$2)</f>
        <v>0</v>
      </c>
      <c r="AB61" s="5">
        <f>COUNTIFS(Data!$I:$I,$A61,Data!$C:$C,AB$1,Data!$D:$D,AB$2)+COUNTIFS(Data!$J:$J,$A61,Data!$C:$C,AB$1,Data!$D:$D,AB$2)</f>
        <v>0</v>
      </c>
      <c r="AC61" s="5">
        <f>COUNTIFS(Data!$I:$I,$A61,Data!$C:$C,AC$1,Data!$D:$D,AC$2)+COUNTIFS(Data!$J:$J,$A61,Data!$C:$C,AC$1,Data!$D:$D,AC$2)</f>
        <v>0</v>
      </c>
      <c r="AD61" s="5">
        <f>COUNTIFS(Data!$I:$I,$A61,Data!$C:$C,AD$1,Data!$D:$D,AD$2)+COUNTIFS(Data!$J:$J,$A61,Data!$C:$C,AD$1,Data!$D:$D,AD$2)</f>
        <v>0</v>
      </c>
      <c r="AE61" s="5">
        <f>COUNTIFS(Data!$I:$I,$A61,Data!$C:$C,AE$1,Data!$D:$D,AE$2)+COUNTIFS(Data!$J:$J,$A61,Data!$C:$C,AE$1,Data!$D:$D,AE$2)</f>
        <v>0</v>
      </c>
      <c r="AF61" s="5">
        <f>COUNTIFS(Data!$I:$I,$A61,Data!$C:$C,AF$1,Data!$D:$D,AF$2)+COUNTIFS(Data!$J:$J,$A61,Data!$C:$C,AF$1,Data!$D:$D,AF$2)</f>
        <v>0</v>
      </c>
      <c r="AG61" s="5">
        <f>COUNTIFS(Data!$I:$I,$A61,Data!$C:$C,AG$1,Data!$D:$D,AG$2)+COUNTIFS(Data!$J:$J,$A61,Data!$C:$C,AG$1,Data!$D:$D,AG$2)</f>
        <v>0</v>
      </c>
      <c r="AH61" s="5">
        <f>COUNTIFS(Data!$I:$I,$A61,Data!$C:$C,AH$1,Data!$D:$D,AH$2)+COUNTIFS(Data!$J:$J,$A61,Data!$C:$C,AH$1,Data!$D:$D,AH$2)</f>
        <v>0</v>
      </c>
      <c r="AI61" s="5">
        <f>COUNTIFS(Data!$I:$I,$A61,Data!$C:$C,AI$1,Data!$D:$D,AI$2)+COUNTIFS(Data!$J:$J,$A61,Data!$C:$C,AI$1,Data!$D:$D,AI$2)</f>
        <v>0</v>
      </c>
      <c r="AJ61" s="5">
        <f>COUNTIFS(Data!$I:$I,$A61,Data!$C:$C,AJ$1,Data!$D:$D,AJ$2)+COUNTIFS(Data!$J:$J,$A61,Data!$C:$C,AJ$1,Data!$D:$D,AJ$2)</f>
        <v>0</v>
      </c>
      <c r="AK61" s="5">
        <f>COUNTIFS(Data!$I:$I,$A61,Data!$C:$C,AK$1,Data!$D:$D,AK$2)+COUNTIFS(Data!$J:$J,$A61,Data!$C:$C,AK$1,Data!$D:$D,AK$2)</f>
        <v>0</v>
      </c>
      <c r="AL61" s="5">
        <f>COUNTIFS(Data!$I:$I,$A61,Data!$C:$C,AL$1,Data!$D:$D,AL$2)+COUNTIFS(Data!$J:$J,$A61,Data!$C:$C,AL$1,Data!$D:$D,AL$2)</f>
        <v>0</v>
      </c>
      <c r="AM61" s="5">
        <f>COUNTIFS(Data!$I:$I,$A61,Data!$C:$C,AM$1,Data!$D:$D,AM$2)+COUNTIFS(Data!$J:$J,$A61,Data!$C:$C,AM$1,Data!$D:$D,AM$2)</f>
        <v>0</v>
      </c>
      <c r="AN61" s="5">
        <f>COUNTIFS(Data!$I:$I,$A61,Data!$C:$C,AN$1,Data!$D:$D,AN$2)+COUNTIFS(Data!$J:$J,$A61,Data!$C:$C,AN$1,Data!$D:$D,AN$2)</f>
        <v>0</v>
      </c>
      <c r="AO61" s="5">
        <f>COUNTIFS(Data!$I:$I,$A61,Data!$C:$C,AO$1,Data!$D:$D,AO$2)+COUNTIFS(Data!$J:$J,$A61,Data!$C:$C,AO$1,Data!$D:$D,AO$2)</f>
        <v>0</v>
      </c>
      <c r="AP61" s="5">
        <f>COUNTIFS(Data!$I:$I,$A61,Data!$C:$C,AP$1,Data!$D:$D,AP$2)+COUNTIFS(Data!$J:$J,$A61,Data!$C:$C,AP$1,Data!$D:$D,AP$2)</f>
        <v>0</v>
      </c>
      <c r="AQ61" s="5">
        <f>COUNTIFS(Data!$I:$I,$A61,Data!$C:$C,AQ$1,Data!$D:$D,AQ$2)+COUNTIFS(Data!$J:$J,$A61,Data!$C:$C,AQ$1,Data!$D:$D,AQ$2)</f>
        <v>0</v>
      </c>
      <c r="AR61" s="5">
        <f>COUNTIFS(Data!$I:$I,$A61,Data!$C:$C,AR$1,Data!$D:$D,AR$2)+COUNTIFS(Data!$J:$J,$A61,Data!$C:$C,AR$1,Data!$D:$D,AR$2)</f>
        <v>0</v>
      </c>
      <c r="AS61" s="5">
        <f>COUNTIFS(Data!$I:$I,$A61,Data!$C:$C,AS$1,Data!$D:$D,AS$2)+COUNTIFS(Data!$J:$J,$A61,Data!$C:$C,AS$1,Data!$D:$D,AS$2)</f>
        <v>0</v>
      </c>
      <c r="AT61" s="5">
        <f>COUNTIFS(Data!$I:$I,$A61,Data!$C:$C,AT$1,Data!$D:$D,AT$2)+COUNTIFS(Data!$J:$J,$A61,Data!$C:$C,AT$1,Data!$D:$D,AT$2)</f>
        <v>0</v>
      </c>
      <c r="AU61" s="5">
        <f>COUNTIFS(Data!$I:$I,$A61,Data!$C:$C,AU$1,Data!$D:$D,AU$2)+COUNTIFS(Data!$J:$J,$A61,Data!$C:$C,AU$1,Data!$D:$D,AU$2)</f>
        <v>0</v>
      </c>
      <c r="AV61" s="5">
        <f>COUNTIFS(Data!$I:$I,$A61,Data!$C:$C,AV$1,Data!$D:$D,AV$2)+COUNTIFS(Data!$J:$J,$A61,Data!$C:$C,AV$1,Data!$D:$D,AV$2)</f>
        <v>0</v>
      </c>
      <c r="AW61" s="5">
        <f>COUNTIFS(Data!$I:$I,$A61,Data!$C:$C,AW$1,Data!$D:$D,AW$2)+COUNTIFS(Data!$J:$J,$A61,Data!$C:$C,AW$1,Data!$D:$D,AW$2)</f>
        <v>0</v>
      </c>
      <c r="AX61" s="5">
        <f>COUNTIFS(Data!$I:$I,$A61,Data!$C:$C,AX$1,Data!$D:$D,AX$2)+COUNTIFS(Data!$J:$J,$A61,Data!$C:$C,AX$1,Data!$D:$D,AX$2)</f>
        <v>0</v>
      </c>
      <c r="AY61" s="5">
        <f>COUNTIFS(Data!$I:$I,$A61,Data!$C:$C,AY$1,Data!$D:$D,AY$2)+COUNTIFS(Data!$J:$J,$A61,Data!$C:$C,AY$1,Data!$D:$D,AY$2)</f>
        <v>0</v>
      </c>
      <c r="AZ61" s="5">
        <f>COUNTIFS(Data!$I:$I,$A61,Data!$C:$C,AZ$1,Data!$D:$D,AZ$2)+COUNTIFS(Data!$J:$J,$A61,Data!$C:$C,AZ$1,Data!$D:$D,AZ$2)</f>
        <v>0</v>
      </c>
      <c r="BA61" s="5">
        <f>COUNTIFS(Data!$I:$I,$A61,Data!$C:$C,BA$1,Data!$D:$D,BA$2)+COUNTIFS(Data!$J:$J,$A61,Data!$C:$C,BA$1,Data!$D:$D,BA$2)</f>
        <v>0</v>
      </c>
      <c r="BB61" s="5">
        <f>COUNTIFS(Data!$I:$I,$A61,Data!$C:$C,BB$1,Data!$D:$D,BB$2)+COUNTIFS(Data!$J:$J,$A61,Data!$C:$C,BB$1,Data!$D:$D,BB$2)</f>
        <v>0</v>
      </c>
      <c r="BC61" s="5">
        <f>COUNTIFS(Data!$I:$I,$A61,Data!$C:$C,BC$1,Data!$D:$D,BC$2)+COUNTIFS(Data!$J:$J,$A61,Data!$C:$C,BC$1,Data!$D:$D,BC$2)</f>
        <v>0</v>
      </c>
      <c r="BD61" s="5">
        <f>COUNTIFS(Data!$I:$I,$A61,Data!$C:$C,BD$1,Data!$D:$D,BD$2)+COUNTIFS(Data!$J:$J,$A61,Data!$C:$C,BD$1,Data!$D:$D,BD$2)</f>
        <v>0</v>
      </c>
      <c r="BE61" s="5">
        <f>COUNTIFS(Data!$I:$I,$A61,Data!$C:$C,BE$1,Data!$D:$D,BE$2)+COUNTIFS(Data!$J:$J,$A61,Data!$C:$C,BE$1,Data!$D:$D,BE$2)</f>
        <v>0</v>
      </c>
      <c r="BF61" s="5">
        <f>COUNTIFS(Data!$I:$I,$A61,Data!$C:$C,BF$1,Data!$D:$D,BF$2)+COUNTIFS(Data!$J:$J,$A61,Data!$C:$C,BF$1,Data!$D:$D,BF$2)</f>
        <v>0</v>
      </c>
      <c r="BG61" s="5">
        <f>COUNTIFS(Data!$I:$I,$A61,Data!$C:$C,BG$1,Data!$D:$D,BG$2)+COUNTIFS(Data!$J:$J,$A61,Data!$C:$C,BG$1,Data!$D:$D,BG$2)</f>
        <v>0</v>
      </c>
      <c r="BH61" s="5">
        <f>COUNTIFS(Data!$I:$I,$A61,Data!$C:$C,BH$1,Data!$D:$D,BH$2)+COUNTIFS(Data!$J:$J,$A61,Data!$C:$C,BH$1,Data!$D:$D,BH$2)</f>
        <v>0</v>
      </c>
      <c r="BI61" s="5">
        <f>COUNTIFS(Data!$I:$I,$A61,Data!$C:$C,BI$1,Data!$D:$D,BI$2)+COUNTIFS(Data!$J:$J,$A61,Data!$C:$C,BI$1,Data!$D:$D,BI$2)</f>
        <v>0</v>
      </c>
      <c r="BJ61" s="5">
        <f>COUNTIFS(Data!$I:$I,$A61,Data!$C:$C,BJ$1,Data!$D:$D,BJ$2)+COUNTIFS(Data!$J:$J,$A61,Data!$C:$C,BJ$1,Data!$D:$D,BJ$2)</f>
        <v>0</v>
      </c>
      <c r="BK61" s="5">
        <f>COUNTIFS(Data!$I:$I,$A61,Data!$C:$C,BK$1,Data!$D:$D,BK$2)+COUNTIFS(Data!$J:$J,$A61,Data!$C:$C,BK$1,Data!$D:$D,BK$2)</f>
        <v>0</v>
      </c>
      <c r="BL61" s="5">
        <f>COUNTIFS(Data!$I:$I,$A61,Data!$C:$C,BL$1,Data!$D:$D,BL$2)+COUNTIFS(Data!$J:$J,$A61,Data!$C:$C,BL$1,Data!$D:$D,BL$2)</f>
        <v>0</v>
      </c>
      <c r="BM61" s="5">
        <f>COUNTIFS(Data!$I:$I,$A61,Data!$C:$C,BM$1,Data!$D:$D,BM$2)+COUNTIFS(Data!$J:$J,$A61,Data!$C:$C,BM$1,Data!$D:$D,BM$2)</f>
        <v>0</v>
      </c>
      <c r="BN61" s="5">
        <f>COUNTIFS(Data!$I:$I,$A61,Data!$C:$C,BN$1,Data!$D:$D,BN$2)+COUNTIFS(Data!$J:$J,$A61,Data!$C:$C,BN$1,Data!$D:$D,BN$2)</f>
        <v>0</v>
      </c>
      <c r="BO61" s="5">
        <f>COUNTIFS(Data!$I:$I,$A61,Data!$C:$C,BO$1,Data!$D:$D,BO$2)+COUNTIFS(Data!$J:$J,$A61,Data!$C:$C,BO$1,Data!$D:$D,BO$2)</f>
        <v>0</v>
      </c>
      <c r="BP61" s="5">
        <f>COUNTIFS(Data!$I:$I,$A61,Data!$C:$C,BP$1,Data!$D:$D,BP$2)+COUNTIFS(Data!$J:$J,$A61,Data!$C:$C,BP$1,Data!$D:$D,BP$2)</f>
        <v>0</v>
      </c>
      <c r="BQ61" s="5">
        <f>COUNTIFS(Data!$I:$I,$A61,Data!$C:$C,BQ$1,Data!$D:$D,BQ$2)+COUNTIFS(Data!$J:$J,$A61,Data!$C:$C,BQ$1,Data!$D:$D,BQ$2)</f>
        <v>0</v>
      </c>
      <c r="BR61" s="5">
        <f>COUNTIFS(Data!$I:$I,$A61,Data!$C:$C,BR$1,Data!$D:$D,BR$2)+COUNTIFS(Data!$J:$J,$A61,Data!$C:$C,BR$1,Data!$D:$D,BR$2)</f>
        <v>0</v>
      </c>
      <c r="BS61" s="5">
        <f>COUNTIFS(Data!$I:$I,$A61,Data!$C:$C,BS$1,Data!$D:$D,BS$2)+COUNTIFS(Data!$J:$J,$A61,Data!$C:$C,BS$1,Data!$D:$D,BS$2)</f>
        <v>0</v>
      </c>
      <c r="BT61" s="5">
        <f>COUNTIFS(Data!$I:$I,$A61,Data!$C:$C,BT$1,Data!$D:$D,BT$2)+COUNTIFS(Data!$J:$J,$A61,Data!$C:$C,BT$1,Data!$D:$D,BT$2)</f>
        <v>0</v>
      </c>
      <c r="BU61" s="5">
        <f>COUNTIFS(Data!$I:$I,$A61,Data!$C:$C,BU$1,Data!$D:$D,BU$2)+COUNTIFS(Data!$J:$J,$A61,Data!$C:$C,BU$1,Data!$D:$D,BU$2)</f>
        <v>0</v>
      </c>
      <c r="BV61" s="5">
        <f>COUNTIFS(Data!$I:$I,$A61,Data!$C:$C,BV$1,Data!$D:$D,BV$2)+COUNTIFS(Data!$J:$J,$A61,Data!$C:$C,BV$1,Data!$D:$D,BV$2)</f>
        <v>0</v>
      </c>
      <c r="BW61" s="5">
        <f>COUNTIFS(Data!$I:$I,$A61,Data!$C:$C,BW$1,Data!$D:$D,BW$2)+COUNTIFS(Data!$J:$J,$A61,Data!$C:$C,BW$1,Data!$D:$D,BW$2)</f>
        <v>0</v>
      </c>
      <c r="BX61" s="5">
        <f>COUNTIFS(Data!$I:$I,$A61,Data!$C:$C,BX$1,Data!$D:$D,BX$2)+COUNTIFS(Data!$J:$J,$A61,Data!$C:$C,BX$1,Data!$D:$D,BX$2)</f>
        <v>0</v>
      </c>
      <c r="BY61" s="5">
        <f>COUNTIFS(Data!$I:$I,$A61,Data!$C:$C,BY$1,Data!$D:$D,BY$2)+COUNTIFS(Data!$J:$J,$A61,Data!$C:$C,BY$1,Data!$D:$D,BY$2)</f>
        <v>0</v>
      </c>
      <c r="BZ61" s="5">
        <f>COUNTIFS(Data!$I:$I,$A61,Data!$C:$C,BZ$1,Data!$D:$D,BZ$2)+COUNTIFS(Data!$J:$J,$A61,Data!$C:$C,BZ$1,Data!$D:$D,BZ$2)</f>
        <v>0</v>
      </c>
      <c r="CA61" s="5">
        <f>COUNTIFS(Data!$I:$I,$A61,Data!$C:$C,CA$1,Data!$D:$D,CA$2)+COUNTIFS(Data!$J:$J,$A61,Data!$C:$C,CA$1,Data!$D:$D,CA$2)</f>
        <v>0</v>
      </c>
      <c r="CB61" s="5">
        <f>COUNTIFS(Data!$I:$I,$A61,Data!$C:$C,CB$1,Data!$D:$D,CB$2)+COUNTIFS(Data!$J:$J,$A61,Data!$C:$C,CB$1,Data!$D:$D,CB$2)</f>
        <v>0</v>
      </c>
      <c r="CC61" s="5">
        <f>COUNTIFS(Data!$I:$I,$A61,Data!$C:$C,CC$1,Data!$D:$D,CC$2)+COUNTIFS(Data!$J:$J,$A61,Data!$C:$C,CC$1,Data!$D:$D,CC$2)</f>
        <v>0</v>
      </c>
      <c r="CD61" s="5">
        <f>COUNTIFS(Data!$I:$I,$A61,Data!$C:$C,CD$1,Data!$D:$D,CD$2)+COUNTIFS(Data!$J:$J,$A61,Data!$C:$C,CD$1,Data!$D:$D,CD$2)</f>
        <v>0</v>
      </c>
      <c r="CE61" s="5">
        <f>COUNTIFS(Data!$I:$I,$A61,Data!$C:$C,CE$1,Data!$D:$D,CE$2)+COUNTIFS(Data!$J:$J,$A61,Data!$C:$C,CE$1,Data!$D:$D,CE$2)</f>
        <v>0</v>
      </c>
      <c r="CF61" s="5">
        <f>COUNTIFS(Data!$I:$I,$A61,Data!$C:$C,CF$1,Data!$D:$D,CF$2)+COUNTIFS(Data!$J:$J,$A61,Data!$C:$C,CF$1,Data!$D:$D,CF$2)</f>
        <v>0</v>
      </c>
      <c r="CG61" s="5">
        <f>COUNTIFS(Data!$I:$I,$A61,Data!$C:$C,CG$1,Data!$D:$D,CG$2)+COUNTIFS(Data!$J:$J,$A61,Data!$C:$C,CG$1,Data!$D:$D,CG$2)</f>
        <v>0</v>
      </c>
      <c r="CH61" s="5">
        <f>COUNTIFS(Data!$I:$I,$A61,Data!$C:$C,CH$1,Data!$D:$D,CH$2)+COUNTIFS(Data!$J:$J,$A61,Data!$C:$C,CH$1,Data!$D:$D,CH$2)</f>
        <v>0</v>
      </c>
      <c r="CI61" s="5">
        <f>COUNTIFS(Data!$I:$I,$A61,Data!$C:$C,CI$1,Data!$D:$D,CI$2)+COUNTIFS(Data!$J:$J,$A61,Data!$C:$C,CI$1,Data!$D:$D,CI$2)</f>
        <v>0</v>
      </c>
      <c r="CJ61" s="5">
        <f>COUNTIFS(Data!$I:$I,$A61,Data!$C:$C,CJ$1,Data!$D:$D,CJ$2)+COUNTIFS(Data!$J:$J,$A61,Data!$C:$C,CJ$1,Data!$D:$D,CJ$2)</f>
        <v>0</v>
      </c>
      <c r="CK61" s="5">
        <f>COUNTIFS(Data!$I:$I,$A61,Data!$C:$C,CK$1,Data!$D:$D,CK$2)+COUNTIFS(Data!$J:$J,$A61,Data!$C:$C,CK$1,Data!$D:$D,CK$2)</f>
        <v>0</v>
      </c>
      <c r="CL61" s="5">
        <f>COUNTIFS(Data!$I:$I,$A61,Data!$C:$C,CL$1,Data!$D:$D,CL$2)+COUNTIFS(Data!$J:$J,$A61,Data!$C:$C,CL$1,Data!$D:$D,CL$2)</f>
        <v>0</v>
      </c>
      <c r="CM61" s="5">
        <f>COUNTIFS(Data!$I:$I,$A61,Data!$C:$C,CM$1,Data!$D:$D,CM$2)+COUNTIFS(Data!$J:$J,$A61,Data!$C:$C,CM$1,Data!$D:$D,CM$2)</f>
        <v>0</v>
      </c>
      <c r="CN61" s="5">
        <f>COUNTIFS(Data!$I:$I,$A61,Data!$C:$C,CN$1,Data!$D:$D,CN$2)+COUNTIFS(Data!$J:$J,$A61,Data!$C:$C,CN$1,Data!$D:$D,CN$2)</f>
        <v>0</v>
      </c>
      <c r="CO61" s="5">
        <f>COUNTIFS(Data!$I:$I,$A61,Data!$C:$C,CO$1,Data!$D:$D,CO$2)+COUNTIFS(Data!$J:$J,$A61,Data!$C:$C,CO$1,Data!$D:$D,CO$2)</f>
        <v>0</v>
      </c>
      <c r="CP61" s="5">
        <f>COUNTIFS(Data!$I:$I,$A61,Data!$C:$C,CP$1,Data!$D:$D,CP$2)+COUNTIFS(Data!$J:$J,$A61,Data!$C:$C,CP$1,Data!$D:$D,CP$2)</f>
        <v>0</v>
      </c>
      <c r="CQ61" s="5">
        <f>COUNTIFS(Data!$I:$I,$A61,Data!$C:$C,CQ$1,Data!$D:$D,CQ$2)+COUNTIFS(Data!$J:$J,$A61,Data!$C:$C,CQ$1,Data!$D:$D,CQ$2)</f>
        <v>0</v>
      </c>
      <c r="CR61" s="5">
        <f>COUNTIFS(Data!$I:$I,$A61,Data!$C:$C,CR$1,Data!$D:$D,CR$2)+COUNTIFS(Data!$J:$J,$A61,Data!$C:$C,CR$1,Data!$D:$D,CR$2)</f>
        <v>0</v>
      </c>
      <c r="CS61" s="5">
        <f>COUNTIFS(Data!$I:$I,$A61,Data!$C:$C,CS$1,Data!$D:$D,CS$2)+COUNTIFS(Data!$J:$J,$A61,Data!$C:$C,CS$1,Data!$D:$D,CS$2)</f>
        <v>0</v>
      </c>
      <c r="CT61" s="5">
        <f>COUNTIFS(Data!$I:$I,$A61,Data!$C:$C,CT$1,Data!$D:$D,CT$2)+COUNTIFS(Data!$J:$J,$A61,Data!$C:$C,CT$1,Data!$D:$D,CT$2)</f>
        <v>0</v>
      </c>
      <c r="CU61" s="5">
        <f>COUNTIFS(Data!$I:$I,$A61,Data!$C:$C,CU$1,Data!$D:$D,CU$2)+COUNTIFS(Data!$J:$J,$A61,Data!$C:$C,CU$1,Data!$D:$D,CU$2)</f>
        <v>0</v>
      </c>
      <c r="CV61" s="5">
        <f>COUNTIFS(Data!$I:$I,$A61,Data!$C:$C,CV$1,Data!$D:$D,CV$2)+COUNTIFS(Data!$J:$J,$A61,Data!$C:$C,CV$1,Data!$D:$D,CV$2)</f>
        <v>0</v>
      </c>
      <c r="CW61" s="5">
        <f t="shared" ref="CW61:CX61" si="60">SUMIF($B$2:$CV$2,CW$2, $B61:$CV61)</f>
        <v>0</v>
      </c>
      <c r="CX61" s="5">
        <f t="shared" si="60"/>
        <v>0</v>
      </c>
      <c r="CY61" s="5">
        <f t="shared" si="3"/>
        <v>0</v>
      </c>
    </row>
    <row r="62">
      <c r="A62" s="5" t="str">
        <f>Countries!A60</f>
        <v>MAS</v>
      </c>
      <c r="B62" s="5">
        <f>COUNTIFS(Data!$I:$I,$A62,Data!$C:$C,B$1,Data!$D:$D,B$2)+COUNTIFS(Data!$J:$J,$A62,Data!$C:$C,B$1,Data!$D:$D,B$2)</f>
        <v>0</v>
      </c>
      <c r="C62" s="5">
        <f>COUNTIFS(Data!$I:$I,$A62,Data!$C:$C,C$1,Data!$D:$D,C$2)+COUNTIFS(Data!$J:$J,$A62,Data!$C:$C,C$1,Data!$D:$D,C$2)</f>
        <v>0</v>
      </c>
      <c r="D62" s="5">
        <f>COUNTIFS(Data!$I:$I,$A62,Data!$C:$C,D$1,Data!$D:$D,D$2)+COUNTIFS(Data!$J:$J,$A62,Data!$C:$C,D$1,Data!$D:$D,D$2)</f>
        <v>0</v>
      </c>
      <c r="E62" s="5">
        <f>COUNTIFS(Data!$I:$I,$A62,Data!$C:$C,E$1,Data!$D:$D,E$2)+COUNTIFS(Data!$J:$J,$A62,Data!$C:$C,E$1,Data!$D:$D,E$2)</f>
        <v>0</v>
      </c>
      <c r="F62" s="5">
        <f>COUNTIFS(Data!$I:$I,$A62,Data!$C:$C,F$1,Data!$D:$D,F$2)+COUNTIFS(Data!$J:$J,$A62,Data!$C:$C,F$1,Data!$D:$D,F$2)</f>
        <v>0</v>
      </c>
      <c r="G62" s="5">
        <f>COUNTIFS(Data!$I:$I,$A62,Data!$C:$C,G$1,Data!$D:$D,G$2)+COUNTIFS(Data!$J:$J,$A62,Data!$C:$C,G$1,Data!$D:$D,G$2)</f>
        <v>0</v>
      </c>
      <c r="H62" s="5">
        <f>COUNTIFS(Data!$I:$I,$A62,Data!$C:$C,H$1,Data!$D:$D,H$2)+COUNTIFS(Data!$J:$J,$A62,Data!$C:$C,H$1,Data!$D:$D,H$2)</f>
        <v>0</v>
      </c>
      <c r="I62" s="5">
        <f>COUNTIFS(Data!$I:$I,$A62,Data!$C:$C,I$1,Data!$D:$D,I$2)+COUNTIFS(Data!$J:$J,$A62,Data!$C:$C,I$1,Data!$D:$D,I$2)</f>
        <v>0</v>
      </c>
      <c r="J62" s="5">
        <f>COUNTIFS(Data!$I:$I,$A62,Data!$C:$C,J$1,Data!$D:$D,J$2)+COUNTIFS(Data!$J:$J,$A62,Data!$C:$C,J$1,Data!$D:$D,J$2)</f>
        <v>0</v>
      </c>
      <c r="K62" s="5">
        <f>COUNTIFS(Data!$I:$I,$A62,Data!$C:$C,K$1,Data!$D:$D,K$2)+COUNTIFS(Data!$J:$J,$A62,Data!$C:$C,K$1,Data!$D:$D,K$2)</f>
        <v>0</v>
      </c>
      <c r="L62" s="5">
        <f>COUNTIFS(Data!$I:$I,$A62,Data!$C:$C,L$1,Data!$D:$D,L$2)+COUNTIFS(Data!$J:$J,$A62,Data!$C:$C,L$1,Data!$D:$D,L$2)</f>
        <v>0</v>
      </c>
      <c r="M62" s="5">
        <f>COUNTIFS(Data!$I:$I,$A62,Data!$C:$C,M$1,Data!$D:$D,M$2)+COUNTIFS(Data!$J:$J,$A62,Data!$C:$C,M$1,Data!$D:$D,M$2)</f>
        <v>1</v>
      </c>
      <c r="N62" s="5">
        <f>COUNTIFS(Data!$I:$I,$A62,Data!$C:$C,N$1,Data!$D:$D,N$2)+COUNTIFS(Data!$J:$J,$A62,Data!$C:$C,N$1,Data!$D:$D,N$2)</f>
        <v>0</v>
      </c>
      <c r="O62" s="5">
        <f>COUNTIFS(Data!$I:$I,$A62,Data!$C:$C,O$1,Data!$D:$D,O$2)+COUNTIFS(Data!$J:$J,$A62,Data!$C:$C,O$1,Data!$D:$D,O$2)</f>
        <v>0</v>
      </c>
      <c r="P62" s="5">
        <f>COUNTIFS(Data!$I:$I,$A62,Data!$C:$C,P$1,Data!$D:$D,P$2)+COUNTIFS(Data!$J:$J,$A62,Data!$C:$C,P$1,Data!$D:$D,P$2)</f>
        <v>0</v>
      </c>
      <c r="Q62" s="5">
        <f>COUNTIFS(Data!$I:$I,$A62,Data!$C:$C,Q$1,Data!$D:$D,Q$2)+COUNTIFS(Data!$J:$J,$A62,Data!$C:$C,Q$1,Data!$D:$D,Q$2)</f>
        <v>0</v>
      </c>
      <c r="R62" s="5">
        <f>COUNTIFS(Data!$I:$I,$A62,Data!$C:$C,R$1,Data!$D:$D,R$2)+COUNTIFS(Data!$J:$J,$A62,Data!$C:$C,R$1,Data!$D:$D,R$2)</f>
        <v>0</v>
      </c>
      <c r="S62" s="5">
        <f>COUNTIFS(Data!$I:$I,$A62,Data!$C:$C,S$1,Data!$D:$D,S$2)+COUNTIFS(Data!$J:$J,$A62,Data!$C:$C,S$1,Data!$D:$D,S$2)</f>
        <v>0</v>
      </c>
      <c r="T62" s="5">
        <f>COUNTIFS(Data!$I:$I,$A62,Data!$C:$C,T$1,Data!$D:$D,T$2)+COUNTIFS(Data!$J:$J,$A62,Data!$C:$C,T$1,Data!$D:$D,T$2)</f>
        <v>0</v>
      </c>
      <c r="U62" s="5">
        <f>COUNTIFS(Data!$I:$I,$A62,Data!$C:$C,U$1,Data!$D:$D,U$2)+COUNTIFS(Data!$J:$J,$A62,Data!$C:$C,U$1,Data!$D:$D,U$2)</f>
        <v>0</v>
      </c>
      <c r="V62" s="5">
        <f>COUNTIFS(Data!$I:$I,$A62,Data!$C:$C,V$1,Data!$D:$D,V$2)+COUNTIFS(Data!$J:$J,$A62,Data!$C:$C,V$1,Data!$D:$D,V$2)</f>
        <v>0</v>
      </c>
      <c r="W62" s="5">
        <f>COUNTIFS(Data!$I:$I,$A62,Data!$C:$C,W$1,Data!$D:$D,W$2)+COUNTIFS(Data!$J:$J,$A62,Data!$C:$C,W$1,Data!$D:$D,W$2)</f>
        <v>0</v>
      </c>
      <c r="X62" s="5">
        <f>COUNTIFS(Data!$I:$I,$A62,Data!$C:$C,X$1,Data!$D:$D,X$2)+COUNTIFS(Data!$J:$J,$A62,Data!$C:$C,X$1,Data!$D:$D,X$2)</f>
        <v>0</v>
      </c>
      <c r="Y62" s="5">
        <f>COUNTIFS(Data!$I:$I,$A62,Data!$C:$C,Y$1,Data!$D:$D,Y$2)+COUNTIFS(Data!$J:$J,$A62,Data!$C:$C,Y$1,Data!$D:$D,Y$2)</f>
        <v>0</v>
      </c>
      <c r="Z62" s="5">
        <f>COUNTIFS(Data!$I:$I,$A62,Data!$C:$C,Z$1,Data!$D:$D,Z$2)+COUNTIFS(Data!$J:$J,$A62,Data!$C:$C,Z$1,Data!$D:$D,Z$2)</f>
        <v>0</v>
      </c>
      <c r="AA62" s="5">
        <f>COUNTIFS(Data!$I:$I,$A62,Data!$C:$C,AA$1,Data!$D:$D,AA$2)+COUNTIFS(Data!$J:$J,$A62,Data!$C:$C,AA$1,Data!$D:$D,AA$2)</f>
        <v>0</v>
      </c>
      <c r="AB62" s="5">
        <f>COUNTIFS(Data!$I:$I,$A62,Data!$C:$C,AB$1,Data!$D:$D,AB$2)+COUNTIFS(Data!$J:$J,$A62,Data!$C:$C,AB$1,Data!$D:$D,AB$2)</f>
        <v>0</v>
      </c>
      <c r="AC62" s="5">
        <f>COUNTIFS(Data!$I:$I,$A62,Data!$C:$C,AC$1,Data!$D:$D,AC$2)+COUNTIFS(Data!$J:$J,$A62,Data!$C:$C,AC$1,Data!$D:$D,AC$2)</f>
        <v>0</v>
      </c>
      <c r="AD62" s="5">
        <f>COUNTIFS(Data!$I:$I,$A62,Data!$C:$C,AD$1,Data!$D:$D,AD$2)+COUNTIFS(Data!$J:$J,$A62,Data!$C:$C,AD$1,Data!$D:$D,AD$2)</f>
        <v>0</v>
      </c>
      <c r="AE62" s="5">
        <f>COUNTIFS(Data!$I:$I,$A62,Data!$C:$C,AE$1,Data!$D:$D,AE$2)+COUNTIFS(Data!$J:$J,$A62,Data!$C:$C,AE$1,Data!$D:$D,AE$2)</f>
        <v>0</v>
      </c>
      <c r="AF62" s="5">
        <f>COUNTIFS(Data!$I:$I,$A62,Data!$C:$C,AF$1,Data!$D:$D,AF$2)+COUNTIFS(Data!$J:$J,$A62,Data!$C:$C,AF$1,Data!$D:$D,AF$2)</f>
        <v>0</v>
      </c>
      <c r="AG62" s="5">
        <f>COUNTIFS(Data!$I:$I,$A62,Data!$C:$C,AG$1,Data!$D:$D,AG$2)+COUNTIFS(Data!$J:$J,$A62,Data!$C:$C,AG$1,Data!$D:$D,AG$2)</f>
        <v>0</v>
      </c>
      <c r="AH62" s="5">
        <f>COUNTIFS(Data!$I:$I,$A62,Data!$C:$C,AH$1,Data!$D:$D,AH$2)+COUNTIFS(Data!$J:$J,$A62,Data!$C:$C,AH$1,Data!$D:$D,AH$2)</f>
        <v>0</v>
      </c>
      <c r="AI62" s="5">
        <f>COUNTIFS(Data!$I:$I,$A62,Data!$C:$C,AI$1,Data!$D:$D,AI$2)+COUNTIFS(Data!$J:$J,$A62,Data!$C:$C,AI$1,Data!$D:$D,AI$2)</f>
        <v>0</v>
      </c>
      <c r="AJ62" s="5">
        <f>COUNTIFS(Data!$I:$I,$A62,Data!$C:$C,AJ$1,Data!$D:$D,AJ$2)+COUNTIFS(Data!$J:$J,$A62,Data!$C:$C,AJ$1,Data!$D:$D,AJ$2)</f>
        <v>0</v>
      </c>
      <c r="AK62" s="5">
        <f>COUNTIFS(Data!$I:$I,$A62,Data!$C:$C,AK$1,Data!$D:$D,AK$2)+COUNTIFS(Data!$J:$J,$A62,Data!$C:$C,AK$1,Data!$D:$D,AK$2)</f>
        <v>0</v>
      </c>
      <c r="AL62" s="5">
        <f>COUNTIFS(Data!$I:$I,$A62,Data!$C:$C,AL$1,Data!$D:$D,AL$2)+COUNTIFS(Data!$J:$J,$A62,Data!$C:$C,AL$1,Data!$D:$D,AL$2)</f>
        <v>0</v>
      </c>
      <c r="AM62" s="5">
        <f>COUNTIFS(Data!$I:$I,$A62,Data!$C:$C,AM$1,Data!$D:$D,AM$2)+COUNTIFS(Data!$J:$J,$A62,Data!$C:$C,AM$1,Data!$D:$D,AM$2)</f>
        <v>0</v>
      </c>
      <c r="AN62" s="5">
        <f>COUNTIFS(Data!$I:$I,$A62,Data!$C:$C,AN$1,Data!$D:$D,AN$2)+COUNTIFS(Data!$J:$J,$A62,Data!$C:$C,AN$1,Data!$D:$D,AN$2)</f>
        <v>0</v>
      </c>
      <c r="AO62" s="5">
        <f>COUNTIFS(Data!$I:$I,$A62,Data!$C:$C,AO$1,Data!$D:$D,AO$2)+COUNTIFS(Data!$J:$J,$A62,Data!$C:$C,AO$1,Data!$D:$D,AO$2)</f>
        <v>0</v>
      </c>
      <c r="AP62" s="5">
        <f>COUNTIFS(Data!$I:$I,$A62,Data!$C:$C,AP$1,Data!$D:$D,AP$2)+COUNTIFS(Data!$J:$J,$A62,Data!$C:$C,AP$1,Data!$D:$D,AP$2)</f>
        <v>0</v>
      </c>
      <c r="AQ62" s="5">
        <f>COUNTIFS(Data!$I:$I,$A62,Data!$C:$C,AQ$1,Data!$D:$D,AQ$2)+COUNTIFS(Data!$J:$J,$A62,Data!$C:$C,AQ$1,Data!$D:$D,AQ$2)</f>
        <v>0</v>
      </c>
      <c r="AR62" s="5">
        <f>COUNTIFS(Data!$I:$I,$A62,Data!$C:$C,AR$1,Data!$D:$D,AR$2)+COUNTIFS(Data!$J:$J,$A62,Data!$C:$C,AR$1,Data!$D:$D,AR$2)</f>
        <v>0</v>
      </c>
      <c r="AS62" s="5">
        <f>COUNTIFS(Data!$I:$I,$A62,Data!$C:$C,AS$1,Data!$D:$D,AS$2)+COUNTIFS(Data!$J:$J,$A62,Data!$C:$C,AS$1,Data!$D:$D,AS$2)</f>
        <v>0</v>
      </c>
      <c r="AT62" s="5">
        <f>COUNTIFS(Data!$I:$I,$A62,Data!$C:$C,AT$1,Data!$D:$D,AT$2)+COUNTIFS(Data!$J:$J,$A62,Data!$C:$C,AT$1,Data!$D:$D,AT$2)</f>
        <v>0</v>
      </c>
      <c r="AU62" s="5">
        <f>COUNTIFS(Data!$I:$I,$A62,Data!$C:$C,AU$1,Data!$D:$D,AU$2)+COUNTIFS(Data!$J:$J,$A62,Data!$C:$C,AU$1,Data!$D:$D,AU$2)</f>
        <v>0</v>
      </c>
      <c r="AV62" s="5">
        <f>COUNTIFS(Data!$I:$I,$A62,Data!$C:$C,AV$1,Data!$D:$D,AV$2)+COUNTIFS(Data!$J:$J,$A62,Data!$C:$C,AV$1,Data!$D:$D,AV$2)</f>
        <v>0</v>
      </c>
      <c r="AW62" s="5">
        <f>COUNTIFS(Data!$I:$I,$A62,Data!$C:$C,AW$1,Data!$D:$D,AW$2)+COUNTIFS(Data!$J:$J,$A62,Data!$C:$C,AW$1,Data!$D:$D,AW$2)</f>
        <v>0</v>
      </c>
      <c r="AX62" s="5">
        <f>COUNTIFS(Data!$I:$I,$A62,Data!$C:$C,AX$1,Data!$D:$D,AX$2)+COUNTIFS(Data!$J:$J,$A62,Data!$C:$C,AX$1,Data!$D:$D,AX$2)</f>
        <v>0</v>
      </c>
      <c r="AY62" s="5">
        <f>COUNTIFS(Data!$I:$I,$A62,Data!$C:$C,AY$1,Data!$D:$D,AY$2)+COUNTIFS(Data!$J:$J,$A62,Data!$C:$C,AY$1,Data!$D:$D,AY$2)</f>
        <v>0</v>
      </c>
      <c r="AZ62" s="5">
        <f>COUNTIFS(Data!$I:$I,$A62,Data!$C:$C,AZ$1,Data!$D:$D,AZ$2)+COUNTIFS(Data!$J:$J,$A62,Data!$C:$C,AZ$1,Data!$D:$D,AZ$2)</f>
        <v>0</v>
      </c>
      <c r="BA62" s="5">
        <f>COUNTIFS(Data!$I:$I,$A62,Data!$C:$C,BA$1,Data!$D:$D,BA$2)+COUNTIFS(Data!$J:$J,$A62,Data!$C:$C,BA$1,Data!$D:$D,BA$2)</f>
        <v>0</v>
      </c>
      <c r="BB62" s="5">
        <f>COUNTIFS(Data!$I:$I,$A62,Data!$C:$C,BB$1,Data!$D:$D,BB$2)+COUNTIFS(Data!$J:$J,$A62,Data!$C:$C,BB$1,Data!$D:$D,BB$2)</f>
        <v>0</v>
      </c>
      <c r="BC62" s="5">
        <f>COUNTIFS(Data!$I:$I,$A62,Data!$C:$C,BC$1,Data!$D:$D,BC$2)+COUNTIFS(Data!$J:$J,$A62,Data!$C:$C,BC$1,Data!$D:$D,BC$2)</f>
        <v>0</v>
      </c>
      <c r="BD62" s="5">
        <f>COUNTIFS(Data!$I:$I,$A62,Data!$C:$C,BD$1,Data!$D:$D,BD$2)+COUNTIFS(Data!$J:$J,$A62,Data!$C:$C,BD$1,Data!$D:$D,BD$2)</f>
        <v>0</v>
      </c>
      <c r="BE62" s="5">
        <f>COUNTIFS(Data!$I:$I,$A62,Data!$C:$C,BE$1,Data!$D:$D,BE$2)+COUNTIFS(Data!$J:$J,$A62,Data!$C:$C,BE$1,Data!$D:$D,BE$2)</f>
        <v>0</v>
      </c>
      <c r="BF62" s="5">
        <f>COUNTIFS(Data!$I:$I,$A62,Data!$C:$C,BF$1,Data!$D:$D,BF$2)+COUNTIFS(Data!$J:$J,$A62,Data!$C:$C,BF$1,Data!$D:$D,BF$2)</f>
        <v>0</v>
      </c>
      <c r="BG62" s="5">
        <f>COUNTIFS(Data!$I:$I,$A62,Data!$C:$C,BG$1,Data!$D:$D,BG$2)+COUNTIFS(Data!$J:$J,$A62,Data!$C:$C,BG$1,Data!$D:$D,BG$2)</f>
        <v>0</v>
      </c>
      <c r="BH62" s="5">
        <f>COUNTIFS(Data!$I:$I,$A62,Data!$C:$C,BH$1,Data!$D:$D,BH$2)+COUNTIFS(Data!$J:$J,$A62,Data!$C:$C,BH$1,Data!$D:$D,BH$2)</f>
        <v>0</v>
      </c>
      <c r="BI62" s="5">
        <f>COUNTIFS(Data!$I:$I,$A62,Data!$C:$C,BI$1,Data!$D:$D,BI$2)+COUNTIFS(Data!$J:$J,$A62,Data!$C:$C,BI$1,Data!$D:$D,BI$2)</f>
        <v>0</v>
      </c>
      <c r="BJ62" s="5">
        <f>COUNTIFS(Data!$I:$I,$A62,Data!$C:$C,BJ$1,Data!$D:$D,BJ$2)+COUNTIFS(Data!$J:$J,$A62,Data!$C:$C,BJ$1,Data!$D:$D,BJ$2)</f>
        <v>0</v>
      </c>
      <c r="BK62" s="5">
        <f>COUNTIFS(Data!$I:$I,$A62,Data!$C:$C,BK$1,Data!$D:$D,BK$2)+COUNTIFS(Data!$J:$J,$A62,Data!$C:$C,BK$1,Data!$D:$D,BK$2)</f>
        <v>0</v>
      </c>
      <c r="BL62" s="5">
        <f>COUNTIFS(Data!$I:$I,$A62,Data!$C:$C,BL$1,Data!$D:$D,BL$2)+COUNTIFS(Data!$J:$J,$A62,Data!$C:$C,BL$1,Data!$D:$D,BL$2)</f>
        <v>0</v>
      </c>
      <c r="BM62" s="5">
        <f>COUNTIFS(Data!$I:$I,$A62,Data!$C:$C,BM$1,Data!$D:$D,BM$2)+COUNTIFS(Data!$J:$J,$A62,Data!$C:$C,BM$1,Data!$D:$D,BM$2)</f>
        <v>0</v>
      </c>
      <c r="BN62" s="5">
        <f>COUNTIFS(Data!$I:$I,$A62,Data!$C:$C,BN$1,Data!$D:$D,BN$2)+COUNTIFS(Data!$J:$J,$A62,Data!$C:$C,BN$1,Data!$D:$D,BN$2)</f>
        <v>0</v>
      </c>
      <c r="BO62" s="5">
        <f>COUNTIFS(Data!$I:$I,$A62,Data!$C:$C,BO$1,Data!$D:$D,BO$2)+COUNTIFS(Data!$J:$J,$A62,Data!$C:$C,BO$1,Data!$D:$D,BO$2)</f>
        <v>0</v>
      </c>
      <c r="BP62" s="5">
        <f>COUNTIFS(Data!$I:$I,$A62,Data!$C:$C,BP$1,Data!$D:$D,BP$2)+COUNTIFS(Data!$J:$J,$A62,Data!$C:$C,BP$1,Data!$D:$D,BP$2)</f>
        <v>0</v>
      </c>
      <c r="BQ62" s="5">
        <f>COUNTIFS(Data!$I:$I,$A62,Data!$C:$C,BQ$1,Data!$D:$D,BQ$2)+COUNTIFS(Data!$J:$J,$A62,Data!$C:$C,BQ$1,Data!$D:$D,BQ$2)</f>
        <v>0</v>
      </c>
      <c r="BR62" s="5">
        <f>COUNTIFS(Data!$I:$I,$A62,Data!$C:$C,BR$1,Data!$D:$D,BR$2)+COUNTIFS(Data!$J:$J,$A62,Data!$C:$C,BR$1,Data!$D:$D,BR$2)</f>
        <v>0</v>
      </c>
      <c r="BS62" s="5">
        <f>COUNTIFS(Data!$I:$I,$A62,Data!$C:$C,BS$1,Data!$D:$D,BS$2)+COUNTIFS(Data!$J:$J,$A62,Data!$C:$C,BS$1,Data!$D:$D,BS$2)</f>
        <v>0</v>
      </c>
      <c r="BT62" s="5">
        <f>COUNTIFS(Data!$I:$I,$A62,Data!$C:$C,BT$1,Data!$D:$D,BT$2)+COUNTIFS(Data!$J:$J,$A62,Data!$C:$C,BT$1,Data!$D:$D,BT$2)</f>
        <v>0</v>
      </c>
      <c r="BU62" s="5">
        <f>COUNTIFS(Data!$I:$I,$A62,Data!$C:$C,BU$1,Data!$D:$D,BU$2)+COUNTIFS(Data!$J:$J,$A62,Data!$C:$C,BU$1,Data!$D:$D,BU$2)</f>
        <v>0</v>
      </c>
      <c r="BV62" s="5">
        <f>COUNTIFS(Data!$I:$I,$A62,Data!$C:$C,BV$1,Data!$D:$D,BV$2)+COUNTIFS(Data!$J:$J,$A62,Data!$C:$C,BV$1,Data!$D:$D,BV$2)</f>
        <v>0</v>
      </c>
      <c r="BW62" s="5">
        <f>COUNTIFS(Data!$I:$I,$A62,Data!$C:$C,BW$1,Data!$D:$D,BW$2)+COUNTIFS(Data!$J:$J,$A62,Data!$C:$C,BW$1,Data!$D:$D,BW$2)</f>
        <v>0</v>
      </c>
      <c r="BX62" s="5">
        <f>COUNTIFS(Data!$I:$I,$A62,Data!$C:$C,BX$1,Data!$D:$D,BX$2)+COUNTIFS(Data!$J:$J,$A62,Data!$C:$C,BX$1,Data!$D:$D,BX$2)</f>
        <v>0</v>
      </c>
      <c r="BY62" s="5">
        <f>COUNTIFS(Data!$I:$I,$A62,Data!$C:$C,BY$1,Data!$D:$D,BY$2)+COUNTIFS(Data!$J:$J,$A62,Data!$C:$C,BY$1,Data!$D:$D,BY$2)</f>
        <v>0</v>
      </c>
      <c r="BZ62" s="5">
        <f>COUNTIFS(Data!$I:$I,$A62,Data!$C:$C,BZ$1,Data!$D:$D,BZ$2)+COUNTIFS(Data!$J:$J,$A62,Data!$C:$C,BZ$1,Data!$D:$D,BZ$2)</f>
        <v>0</v>
      </c>
      <c r="CA62" s="5">
        <f>COUNTIFS(Data!$I:$I,$A62,Data!$C:$C,CA$1,Data!$D:$D,CA$2)+COUNTIFS(Data!$J:$J,$A62,Data!$C:$C,CA$1,Data!$D:$D,CA$2)</f>
        <v>0</v>
      </c>
      <c r="CB62" s="5">
        <f>COUNTIFS(Data!$I:$I,$A62,Data!$C:$C,CB$1,Data!$D:$D,CB$2)+COUNTIFS(Data!$J:$J,$A62,Data!$C:$C,CB$1,Data!$D:$D,CB$2)</f>
        <v>0</v>
      </c>
      <c r="CC62" s="5">
        <f>COUNTIFS(Data!$I:$I,$A62,Data!$C:$C,CC$1,Data!$D:$D,CC$2)+COUNTIFS(Data!$J:$J,$A62,Data!$C:$C,CC$1,Data!$D:$D,CC$2)</f>
        <v>0</v>
      </c>
      <c r="CD62" s="5">
        <f>COUNTIFS(Data!$I:$I,$A62,Data!$C:$C,CD$1,Data!$D:$D,CD$2)+COUNTIFS(Data!$J:$J,$A62,Data!$C:$C,CD$1,Data!$D:$D,CD$2)</f>
        <v>0</v>
      </c>
      <c r="CE62" s="5">
        <f>COUNTIFS(Data!$I:$I,$A62,Data!$C:$C,CE$1,Data!$D:$D,CE$2)+COUNTIFS(Data!$J:$J,$A62,Data!$C:$C,CE$1,Data!$D:$D,CE$2)</f>
        <v>0</v>
      </c>
      <c r="CF62" s="5">
        <f>COUNTIFS(Data!$I:$I,$A62,Data!$C:$C,CF$1,Data!$D:$D,CF$2)+COUNTIFS(Data!$J:$J,$A62,Data!$C:$C,CF$1,Data!$D:$D,CF$2)</f>
        <v>0</v>
      </c>
      <c r="CG62" s="5">
        <f>COUNTIFS(Data!$I:$I,$A62,Data!$C:$C,CG$1,Data!$D:$D,CG$2)+COUNTIFS(Data!$J:$J,$A62,Data!$C:$C,CG$1,Data!$D:$D,CG$2)</f>
        <v>0</v>
      </c>
      <c r="CH62" s="5">
        <f>COUNTIFS(Data!$I:$I,$A62,Data!$C:$C,CH$1,Data!$D:$D,CH$2)+COUNTIFS(Data!$J:$J,$A62,Data!$C:$C,CH$1,Data!$D:$D,CH$2)</f>
        <v>0</v>
      </c>
      <c r="CI62" s="5">
        <f>COUNTIFS(Data!$I:$I,$A62,Data!$C:$C,CI$1,Data!$D:$D,CI$2)+COUNTIFS(Data!$J:$J,$A62,Data!$C:$C,CI$1,Data!$D:$D,CI$2)</f>
        <v>0</v>
      </c>
      <c r="CJ62" s="5">
        <f>COUNTIFS(Data!$I:$I,$A62,Data!$C:$C,CJ$1,Data!$D:$D,CJ$2)+COUNTIFS(Data!$J:$J,$A62,Data!$C:$C,CJ$1,Data!$D:$D,CJ$2)</f>
        <v>0</v>
      </c>
      <c r="CK62" s="5">
        <f>COUNTIFS(Data!$I:$I,$A62,Data!$C:$C,CK$1,Data!$D:$D,CK$2)+COUNTIFS(Data!$J:$J,$A62,Data!$C:$C,CK$1,Data!$D:$D,CK$2)</f>
        <v>0</v>
      </c>
      <c r="CL62" s="5">
        <f>COUNTIFS(Data!$I:$I,$A62,Data!$C:$C,CL$1,Data!$D:$D,CL$2)+COUNTIFS(Data!$J:$J,$A62,Data!$C:$C,CL$1,Data!$D:$D,CL$2)</f>
        <v>0</v>
      </c>
      <c r="CM62" s="5">
        <f>COUNTIFS(Data!$I:$I,$A62,Data!$C:$C,CM$1,Data!$D:$D,CM$2)+COUNTIFS(Data!$J:$J,$A62,Data!$C:$C,CM$1,Data!$D:$D,CM$2)</f>
        <v>0</v>
      </c>
      <c r="CN62" s="5">
        <f>COUNTIFS(Data!$I:$I,$A62,Data!$C:$C,CN$1,Data!$D:$D,CN$2)+COUNTIFS(Data!$J:$J,$A62,Data!$C:$C,CN$1,Data!$D:$D,CN$2)</f>
        <v>0</v>
      </c>
      <c r="CO62" s="5">
        <f>COUNTIFS(Data!$I:$I,$A62,Data!$C:$C,CO$1,Data!$D:$D,CO$2)+COUNTIFS(Data!$J:$J,$A62,Data!$C:$C,CO$1,Data!$D:$D,CO$2)</f>
        <v>0</v>
      </c>
      <c r="CP62" s="5">
        <f>COUNTIFS(Data!$I:$I,$A62,Data!$C:$C,CP$1,Data!$D:$D,CP$2)+COUNTIFS(Data!$J:$J,$A62,Data!$C:$C,CP$1,Data!$D:$D,CP$2)</f>
        <v>0</v>
      </c>
      <c r="CQ62" s="5">
        <f>COUNTIFS(Data!$I:$I,$A62,Data!$C:$C,CQ$1,Data!$D:$D,CQ$2)+COUNTIFS(Data!$J:$J,$A62,Data!$C:$C,CQ$1,Data!$D:$D,CQ$2)</f>
        <v>0</v>
      </c>
      <c r="CR62" s="5">
        <f>COUNTIFS(Data!$I:$I,$A62,Data!$C:$C,CR$1,Data!$D:$D,CR$2)+COUNTIFS(Data!$J:$J,$A62,Data!$C:$C,CR$1,Data!$D:$D,CR$2)</f>
        <v>0</v>
      </c>
      <c r="CS62" s="5">
        <f>COUNTIFS(Data!$I:$I,$A62,Data!$C:$C,CS$1,Data!$D:$D,CS$2)+COUNTIFS(Data!$J:$J,$A62,Data!$C:$C,CS$1,Data!$D:$D,CS$2)</f>
        <v>0</v>
      </c>
      <c r="CT62" s="5">
        <f>COUNTIFS(Data!$I:$I,$A62,Data!$C:$C,CT$1,Data!$D:$D,CT$2)+COUNTIFS(Data!$J:$J,$A62,Data!$C:$C,CT$1,Data!$D:$D,CT$2)</f>
        <v>0</v>
      </c>
      <c r="CU62" s="5">
        <f>COUNTIFS(Data!$I:$I,$A62,Data!$C:$C,CU$1,Data!$D:$D,CU$2)+COUNTIFS(Data!$J:$J,$A62,Data!$C:$C,CU$1,Data!$D:$D,CU$2)</f>
        <v>0</v>
      </c>
      <c r="CV62" s="5">
        <f>COUNTIFS(Data!$I:$I,$A62,Data!$C:$C,CV$1,Data!$D:$D,CV$2)+COUNTIFS(Data!$J:$J,$A62,Data!$C:$C,CV$1,Data!$D:$D,CV$2)</f>
        <v>0</v>
      </c>
      <c r="CW62" s="5">
        <f t="shared" ref="CW62:CX62" si="61">SUMIF($B$2:$CV$2,CW$2, $B62:$CV62)</f>
        <v>1</v>
      </c>
      <c r="CX62" s="5">
        <f t="shared" si="61"/>
        <v>0</v>
      </c>
      <c r="CY62" s="5">
        <f t="shared" si="3"/>
        <v>1</v>
      </c>
    </row>
    <row r="63">
      <c r="A63" s="5" t="str">
        <f>Countries!A61</f>
        <v>MDA</v>
      </c>
      <c r="B63" s="5">
        <f>COUNTIFS(Data!$I:$I,$A63,Data!$C:$C,B$1,Data!$D:$D,B$2)+COUNTIFS(Data!$J:$J,$A63,Data!$C:$C,B$1,Data!$D:$D,B$2)</f>
        <v>0</v>
      </c>
      <c r="C63" s="5">
        <f>COUNTIFS(Data!$I:$I,$A63,Data!$C:$C,C$1,Data!$D:$D,C$2)+COUNTIFS(Data!$J:$J,$A63,Data!$C:$C,C$1,Data!$D:$D,C$2)</f>
        <v>0</v>
      </c>
      <c r="D63" s="5">
        <f>COUNTIFS(Data!$I:$I,$A63,Data!$C:$C,D$1,Data!$D:$D,D$2)+COUNTIFS(Data!$J:$J,$A63,Data!$C:$C,D$1,Data!$D:$D,D$2)</f>
        <v>0</v>
      </c>
      <c r="E63" s="5">
        <f>COUNTIFS(Data!$I:$I,$A63,Data!$C:$C,E$1,Data!$D:$D,E$2)+COUNTIFS(Data!$J:$J,$A63,Data!$C:$C,E$1,Data!$D:$D,E$2)</f>
        <v>0</v>
      </c>
      <c r="F63" s="5">
        <f>COUNTIFS(Data!$I:$I,$A63,Data!$C:$C,F$1,Data!$D:$D,F$2)+COUNTIFS(Data!$J:$J,$A63,Data!$C:$C,F$1,Data!$D:$D,F$2)</f>
        <v>0</v>
      </c>
      <c r="G63" s="5">
        <f>COUNTIFS(Data!$I:$I,$A63,Data!$C:$C,G$1,Data!$D:$D,G$2)+COUNTIFS(Data!$J:$J,$A63,Data!$C:$C,G$1,Data!$D:$D,G$2)</f>
        <v>0</v>
      </c>
      <c r="H63" s="5">
        <f>COUNTIFS(Data!$I:$I,$A63,Data!$C:$C,H$1,Data!$D:$D,H$2)+COUNTIFS(Data!$J:$J,$A63,Data!$C:$C,H$1,Data!$D:$D,H$2)</f>
        <v>0</v>
      </c>
      <c r="I63" s="5">
        <f>COUNTIFS(Data!$I:$I,$A63,Data!$C:$C,I$1,Data!$D:$D,I$2)+COUNTIFS(Data!$J:$J,$A63,Data!$C:$C,I$1,Data!$D:$D,I$2)</f>
        <v>0</v>
      </c>
      <c r="J63" s="5">
        <f>COUNTIFS(Data!$I:$I,$A63,Data!$C:$C,J$1,Data!$D:$D,J$2)+COUNTIFS(Data!$J:$J,$A63,Data!$C:$C,J$1,Data!$D:$D,J$2)</f>
        <v>0</v>
      </c>
      <c r="K63" s="5">
        <f>COUNTIFS(Data!$I:$I,$A63,Data!$C:$C,K$1,Data!$D:$D,K$2)+COUNTIFS(Data!$J:$J,$A63,Data!$C:$C,K$1,Data!$D:$D,K$2)</f>
        <v>0</v>
      </c>
      <c r="L63" s="5">
        <f>COUNTIFS(Data!$I:$I,$A63,Data!$C:$C,L$1,Data!$D:$D,L$2)+COUNTIFS(Data!$J:$J,$A63,Data!$C:$C,L$1,Data!$D:$D,L$2)</f>
        <v>0</v>
      </c>
      <c r="M63" s="5">
        <f>COUNTIFS(Data!$I:$I,$A63,Data!$C:$C,M$1,Data!$D:$D,M$2)+COUNTIFS(Data!$J:$J,$A63,Data!$C:$C,M$1,Data!$D:$D,M$2)</f>
        <v>0</v>
      </c>
      <c r="N63" s="5">
        <f>COUNTIFS(Data!$I:$I,$A63,Data!$C:$C,N$1,Data!$D:$D,N$2)+COUNTIFS(Data!$J:$J,$A63,Data!$C:$C,N$1,Data!$D:$D,N$2)</f>
        <v>0</v>
      </c>
      <c r="O63" s="5">
        <f>COUNTIFS(Data!$I:$I,$A63,Data!$C:$C,O$1,Data!$D:$D,O$2)+COUNTIFS(Data!$J:$J,$A63,Data!$C:$C,O$1,Data!$D:$D,O$2)</f>
        <v>0</v>
      </c>
      <c r="P63" s="5">
        <f>COUNTIFS(Data!$I:$I,$A63,Data!$C:$C,P$1,Data!$D:$D,P$2)+COUNTIFS(Data!$J:$J,$A63,Data!$C:$C,P$1,Data!$D:$D,P$2)</f>
        <v>0</v>
      </c>
      <c r="Q63" s="5">
        <f>COUNTIFS(Data!$I:$I,$A63,Data!$C:$C,Q$1,Data!$D:$D,Q$2)+COUNTIFS(Data!$J:$J,$A63,Data!$C:$C,Q$1,Data!$D:$D,Q$2)</f>
        <v>0</v>
      </c>
      <c r="R63" s="5">
        <f>COUNTIFS(Data!$I:$I,$A63,Data!$C:$C,R$1,Data!$D:$D,R$2)+COUNTIFS(Data!$J:$J,$A63,Data!$C:$C,R$1,Data!$D:$D,R$2)</f>
        <v>0</v>
      </c>
      <c r="S63" s="5">
        <f>COUNTIFS(Data!$I:$I,$A63,Data!$C:$C,S$1,Data!$D:$D,S$2)+COUNTIFS(Data!$J:$J,$A63,Data!$C:$C,S$1,Data!$D:$D,S$2)</f>
        <v>0</v>
      </c>
      <c r="T63" s="5">
        <f>COUNTIFS(Data!$I:$I,$A63,Data!$C:$C,T$1,Data!$D:$D,T$2)+COUNTIFS(Data!$J:$J,$A63,Data!$C:$C,T$1,Data!$D:$D,T$2)</f>
        <v>0</v>
      </c>
      <c r="U63" s="5">
        <f>COUNTIFS(Data!$I:$I,$A63,Data!$C:$C,U$1,Data!$D:$D,U$2)+COUNTIFS(Data!$J:$J,$A63,Data!$C:$C,U$1,Data!$D:$D,U$2)</f>
        <v>0</v>
      </c>
      <c r="V63" s="5">
        <f>COUNTIFS(Data!$I:$I,$A63,Data!$C:$C,V$1,Data!$D:$D,V$2)+COUNTIFS(Data!$J:$J,$A63,Data!$C:$C,V$1,Data!$D:$D,V$2)</f>
        <v>0</v>
      </c>
      <c r="W63" s="5">
        <f>COUNTIFS(Data!$I:$I,$A63,Data!$C:$C,W$1,Data!$D:$D,W$2)+COUNTIFS(Data!$J:$J,$A63,Data!$C:$C,W$1,Data!$D:$D,W$2)</f>
        <v>0</v>
      </c>
      <c r="X63" s="5">
        <f>COUNTIFS(Data!$I:$I,$A63,Data!$C:$C,X$1,Data!$D:$D,X$2)+COUNTIFS(Data!$J:$J,$A63,Data!$C:$C,X$1,Data!$D:$D,X$2)</f>
        <v>0</v>
      </c>
      <c r="Y63" s="5">
        <f>COUNTIFS(Data!$I:$I,$A63,Data!$C:$C,Y$1,Data!$D:$D,Y$2)+COUNTIFS(Data!$J:$J,$A63,Data!$C:$C,Y$1,Data!$D:$D,Y$2)</f>
        <v>0</v>
      </c>
      <c r="Z63" s="5">
        <f>COUNTIFS(Data!$I:$I,$A63,Data!$C:$C,Z$1,Data!$D:$D,Z$2)+COUNTIFS(Data!$J:$J,$A63,Data!$C:$C,Z$1,Data!$D:$D,Z$2)</f>
        <v>1</v>
      </c>
      <c r="AA63" s="5">
        <f>COUNTIFS(Data!$I:$I,$A63,Data!$C:$C,AA$1,Data!$D:$D,AA$2)+COUNTIFS(Data!$J:$J,$A63,Data!$C:$C,AA$1,Data!$D:$D,AA$2)</f>
        <v>0</v>
      </c>
      <c r="AB63" s="5">
        <f>COUNTIFS(Data!$I:$I,$A63,Data!$C:$C,AB$1,Data!$D:$D,AB$2)+COUNTIFS(Data!$J:$J,$A63,Data!$C:$C,AB$1,Data!$D:$D,AB$2)</f>
        <v>0</v>
      </c>
      <c r="AC63" s="5">
        <f>COUNTIFS(Data!$I:$I,$A63,Data!$C:$C,AC$1,Data!$D:$D,AC$2)+COUNTIFS(Data!$J:$J,$A63,Data!$C:$C,AC$1,Data!$D:$D,AC$2)</f>
        <v>0</v>
      </c>
      <c r="AD63" s="5">
        <f>COUNTIFS(Data!$I:$I,$A63,Data!$C:$C,AD$1,Data!$D:$D,AD$2)+COUNTIFS(Data!$J:$J,$A63,Data!$C:$C,AD$1,Data!$D:$D,AD$2)</f>
        <v>0</v>
      </c>
      <c r="AE63" s="5">
        <f>COUNTIFS(Data!$I:$I,$A63,Data!$C:$C,AE$1,Data!$D:$D,AE$2)+COUNTIFS(Data!$J:$J,$A63,Data!$C:$C,AE$1,Data!$D:$D,AE$2)</f>
        <v>0</v>
      </c>
      <c r="AF63" s="5">
        <f>COUNTIFS(Data!$I:$I,$A63,Data!$C:$C,AF$1,Data!$D:$D,AF$2)+COUNTIFS(Data!$J:$J,$A63,Data!$C:$C,AF$1,Data!$D:$D,AF$2)</f>
        <v>0</v>
      </c>
      <c r="AG63" s="5">
        <f>COUNTIFS(Data!$I:$I,$A63,Data!$C:$C,AG$1,Data!$D:$D,AG$2)+COUNTIFS(Data!$J:$J,$A63,Data!$C:$C,AG$1,Data!$D:$D,AG$2)</f>
        <v>0</v>
      </c>
      <c r="AH63" s="5">
        <f>COUNTIFS(Data!$I:$I,$A63,Data!$C:$C,AH$1,Data!$D:$D,AH$2)+COUNTIFS(Data!$J:$J,$A63,Data!$C:$C,AH$1,Data!$D:$D,AH$2)</f>
        <v>0</v>
      </c>
      <c r="AI63" s="5">
        <f>COUNTIFS(Data!$I:$I,$A63,Data!$C:$C,AI$1,Data!$D:$D,AI$2)+COUNTIFS(Data!$J:$J,$A63,Data!$C:$C,AI$1,Data!$D:$D,AI$2)</f>
        <v>0</v>
      </c>
      <c r="AJ63" s="5">
        <f>COUNTIFS(Data!$I:$I,$A63,Data!$C:$C,AJ$1,Data!$D:$D,AJ$2)+COUNTIFS(Data!$J:$J,$A63,Data!$C:$C,AJ$1,Data!$D:$D,AJ$2)</f>
        <v>0</v>
      </c>
      <c r="AK63" s="5">
        <f>COUNTIFS(Data!$I:$I,$A63,Data!$C:$C,AK$1,Data!$D:$D,AK$2)+COUNTIFS(Data!$J:$J,$A63,Data!$C:$C,AK$1,Data!$D:$D,AK$2)</f>
        <v>0</v>
      </c>
      <c r="AL63" s="5">
        <f>COUNTIFS(Data!$I:$I,$A63,Data!$C:$C,AL$1,Data!$D:$D,AL$2)+COUNTIFS(Data!$J:$J,$A63,Data!$C:$C,AL$1,Data!$D:$D,AL$2)</f>
        <v>0</v>
      </c>
      <c r="AM63" s="5">
        <f>COUNTIFS(Data!$I:$I,$A63,Data!$C:$C,AM$1,Data!$D:$D,AM$2)+COUNTIFS(Data!$J:$J,$A63,Data!$C:$C,AM$1,Data!$D:$D,AM$2)</f>
        <v>0</v>
      </c>
      <c r="AN63" s="5">
        <f>COUNTIFS(Data!$I:$I,$A63,Data!$C:$C,AN$1,Data!$D:$D,AN$2)+COUNTIFS(Data!$J:$J,$A63,Data!$C:$C,AN$1,Data!$D:$D,AN$2)</f>
        <v>0</v>
      </c>
      <c r="AO63" s="5">
        <f>COUNTIFS(Data!$I:$I,$A63,Data!$C:$C,AO$1,Data!$D:$D,AO$2)+COUNTIFS(Data!$J:$J,$A63,Data!$C:$C,AO$1,Data!$D:$D,AO$2)</f>
        <v>0</v>
      </c>
      <c r="AP63" s="5">
        <f>COUNTIFS(Data!$I:$I,$A63,Data!$C:$C,AP$1,Data!$D:$D,AP$2)+COUNTIFS(Data!$J:$J,$A63,Data!$C:$C,AP$1,Data!$D:$D,AP$2)</f>
        <v>0</v>
      </c>
      <c r="AQ63" s="5">
        <f>COUNTIFS(Data!$I:$I,$A63,Data!$C:$C,AQ$1,Data!$D:$D,AQ$2)+COUNTIFS(Data!$J:$J,$A63,Data!$C:$C,AQ$1,Data!$D:$D,AQ$2)</f>
        <v>0</v>
      </c>
      <c r="AR63" s="5">
        <f>COUNTIFS(Data!$I:$I,$A63,Data!$C:$C,AR$1,Data!$D:$D,AR$2)+COUNTIFS(Data!$J:$J,$A63,Data!$C:$C,AR$1,Data!$D:$D,AR$2)</f>
        <v>0</v>
      </c>
      <c r="AS63" s="5">
        <f>COUNTIFS(Data!$I:$I,$A63,Data!$C:$C,AS$1,Data!$D:$D,AS$2)+COUNTIFS(Data!$J:$J,$A63,Data!$C:$C,AS$1,Data!$D:$D,AS$2)</f>
        <v>0</v>
      </c>
      <c r="AT63" s="5">
        <f>COUNTIFS(Data!$I:$I,$A63,Data!$C:$C,AT$1,Data!$D:$D,AT$2)+COUNTIFS(Data!$J:$J,$A63,Data!$C:$C,AT$1,Data!$D:$D,AT$2)</f>
        <v>0</v>
      </c>
      <c r="AU63" s="5">
        <f>COUNTIFS(Data!$I:$I,$A63,Data!$C:$C,AU$1,Data!$D:$D,AU$2)+COUNTIFS(Data!$J:$J,$A63,Data!$C:$C,AU$1,Data!$D:$D,AU$2)</f>
        <v>0</v>
      </c>
      <c r="AV63" s="5">
        <f>COUNTIFS(Data!$I:$I,$A63,Data!$C:$C,AV$1,Data!$D:$D,AV$2)+COUNTIFS(Data!$J:$J,$A63,Data!$C:$C,AV$1,Data!$D:$D,AV$2)</f>
        <v>0</v>
      </c>
      <c r="AW63" s="5">
        <f>COUNTIFS(Data!$I:$I,$A63,Data!$C:$C,AW$1,Data!$D:$D,AW$2)+COUNTIFS(Data!$J:$J,$A63,Data!$C:$C,AW$1,Data!$D:$D,AW$2)</f>
        <v>0</v>
      </c>
      <c r="AX63" s="5">
        <f>COUNTIFS(Data!$I:$I,$A63,Data!$C:$C,AX$1,Data!$D:$D,AX$2)+COUNTIFS(Data!$J:$J,$A63,Data!$C:$C,AX$1,Data!$D:$D,AX$2)</f>
        <v>0</v>
      </c>
      <c r="AY63" s="5">
        <f>COUNTIFS(Data!$I:$I,$A63,Data!$C:$C,AY$1,Data!$D:$D,AY$2)+COUNTIFS(Data!$J:$J,$A63,Data!$C:$C,AY$1,Data!$D:$D,AY$2)</f>
        <v>0</v>
      </c>
      <c r="AZ63" s="5">
        <f>COUNTIFS(Data!$I:$I,$A63,Data!$C:$C,AZ$1,Data!$D:$D,AZ$2)+COUNTIFS(Data!$J:$J,$A63,Data!$C:$C,AZ$1,Data!$D:$D,AZ$2)</f>
        <v>0</v>
      </c>
      <c r="BA63" s="5">
        <f>COUNTIFS(Data!$I:$I,$A63,Data!$C:$C,BA$1,Data!$D:$D,BA$2)+COUNTIFS(Data!$J:$J,$A63,Data!$C:$C,BA$1,Data!$D:$D,BA$2)</f>
        <v>0</v>
      </c>
      <c r="BB63" s="5">
        <f>COUNTIFS(Data!$I:$I,$A63,Data!$C:$C,BB$1,Data!$D:$D,BB$2)+COUNTIFS(Data!$J:$J,$A63,Data!$C:$C,BB$1,Data!$D:$D,BB$2)</f>
        <v>0</v>
      </c>
      <c r="BC63" s="5">
        <f>COUNTIFS(Data!$I:$I,$A63,Data!$C:$C,BC$1,Data!$D:$D,BC$2)+COUNTIFS(Data!$J:$J,$A63,Data!$C:$C,BC$1,Data!$D:$D,BC$2)</f>
        <v>0</v>
      </c>
      <c r="BD63" s="5">
        <f>COUNTIFS(Data!$I:$I,$A63,Data!$C:$C,BD$1,Data!$D:$D,BD$2)+COUNTIFS(Data!$J:$J,$A63,Data!$C:$C,BD$1,Data!$D:$D,BD$2)</f>
        <v>0</v>
      </c>
      <c r="BE63" s="5">
        <f>COUNTIFS(Data!$I:$I,$A63,Data!$C:$C,BE$1,Data!$D:$D,BE$2)+COUNTIFS(Data!$J:$J,$A63,Data!$C:$C,BE$1,Data!$D:$D,BE$2)</f>
        <v>0</v>
      </c>
      <c r="BF63" s="5">
        <f>COUNTIFS(Data!$I:$I,$A63,Data!$C:$C,BF$1,Data!$D:$D,BF$2)+COUNTIFS(Data!$J:$J,$A63,Data!$C:$C,BF$1,Data!$D:$D,BF$2)</f>
        <v>0</v>
      </c>
      <c r="BG63" s="5">
        <f>COUNTIFS(Data!$I:$I,$A63,Data!$C:$C,BG$1,Data!$D:$D,BG$2)+COUNTIFS(Data!$J:$J,$A63,Data!$C:$C,BG$1,Data!$D:$D,BG$2)</f>
        <v>0</v>
      </c>
      <c r="BH63" s="5">
        <f>COUNTIFS(Data!$I:$I,$A63,Data!$C:$C,BH$1,Data!$D:$D,BH$2)+COUNTIFS(Data!$J:$J,$A63,Data!$C:$C,BH$1,Data!$D:$D,BH$2)</f>
        <v>0</v>
      </c>
      <c r="BI63" s="5">
        <f>COUNTIFS(Data!$I:$I,$A63,Data!$C:$C,BI$1,Data!$D:$D,BI$2)+COUNTIFS(Data!$J:$J,$A63,Data!$C:$C,BI$1,Data!$D:$D,BI$2)</f>
        <v>0</v>
      </c>
      <c r="BJ63" s="5">
        <f>COUNTIFS(Data!$I:$I,$A63,Data!$C:$C,BJ$1,Data!$D:$D,BJ$2)+COUNTIFS(Data!$J:$J,$A63,Data!$C:$C,BJ$1,Data!$D:$D,BJ$2)</f>
        <v>0</v>
      </c>
      <c r="BK63" s="5">
        <f>COUNTIFS(Data!$I:$I,$A63,Data!$C:$C,BK$1,Data!$D:$D,BK$2)+COUNTIFS(Data!$J:$J,$A63,Data!$C:$C,BK$1,Data!$D:$D,BK$2)</f>
        <v>0</v>
      </c>
      <c r="BL63" s="5">
        <f>COUNTIFS(Data!$I:$I,$A63,Data!$C:$C,BL$1,Data!$D:$D,BL$2)+COUNTIFS(Data!$J:$J,$A63,Data!$C:$C,BL$1,Data!$D:$D,BL$2)</f>
        <v>0</v>
      </c>
      <c r="BM63" s="5">
        <f>COUNTIFS(Data!$I:$I,$A63,Data!$C:$C,BM$1,Data!$D:$D,BM$2)+COUNTIFS(Data!$J:$J,$A63,Data!$C:$C,BM$1,Data!$D:$D,BM$2)</f>
        <v>0</v>
      </c>
      <c r="BN63" s="5">
        <f>COUNTIFS(Data!$I:$I,$A63,Data!$C:$C,BN$1,Data!$D:$D,BN$2)+COUNTIFS(Data!$J:$J,$A63,Data!$C:$C,BN$1,Data!$D:$D,BN$2)</f>
        <v>0</v>
      </c>
      <c r="BO63" s="5">
        <f>COUNTIFS(Data!$I:$I,$A63,Data!$C:$C,BO$1,Data!$D:$D,BO$2)+COUNTIFS(Data!$J:$J,$A63,Data!$C:$C,BO$1,Data!$D:$D,BO$2)</f>
        <v>0</v>
      </c>
      <c r="BP63" s="5">
        <f>COUNTIFS(Data!$I:$I,$A63,Data!$C:$C,BP$1,Data!$D:$D,BP$2)+COUNTIFS(Data!$J:$J,$A63,Data!$C:$C,BP$1,Data!$D:$D,BP$2)</f>
        <v>0</v>
      </c>
      <c r="BQ63" s="5">
        <f>COUNTIFS(Data!$I:$I,$A63,Data!$C:$C,BQ$1,Data!$D:$D,BQ$2)+COUNTIFS(Data!$J:$J,$A63,Data!$C:$C,BQ$1,Data!$D:$D,BQ$2)</f>
        <v>0</v>
      </c>
      <c r="BR63" s="5">
        <f>COUNTIFS(Data!$I:$I,$A63,Data!$C:$C,BR$1,Data!$D:$D,BR$2)+COUNTIFS(Data!$J:$J,$A63,Data!$C:$C,BR$1,Data!$D:$D,BR$2)</f>
        <v>0</v>
      </c>
      <c r="BS63" s="5">
        <f>COUNTIFS(Data!$I:$I,$A63,Data!$C:$C,BS$1,Data!$D:$D,BS$2)+COUNTIFS(Data!$J:$J,$A63,Data!$C:$C,BS$1,Data!$D:$D,BS$2)</f>
        <v>0</v>
      </c>
      <c r="BT63" s="5">
        <f>COUNTIFS(Data!$I:$I,$A63,Data!$C:$C,BT$1,Data!$D:$D,BT$2)+COUNTIFS(Data!$J:$J,$A63,Data!$C:$C,BT$1,Data!$D:$D,BT$2)</f>
        <v>0</v>
      </c>
      <c r="BU63" s="5">
        <f>COUNTIFS(Data!$I:$I,$A63,Data!$C:$C,BU$1,Data!$D:$D,BU$2)+COUNTIFS(Data!$J:$J,$A63,Data!$C:$C,BU$1,Data!$D:$D,BU$2)</f>
        <v>0</v>
      </c>
      <c r="BV63" s="5">
        <f>COUNTIFS(Data!$I:$I,$A63,Data!$C:$C,BV$1,Data!$D:$D,BV$2)+COUNTIFS(Data!$J:$J,$A63,Data!$C:$C,BV$1,Data!$D:$D,BV$2)</f>
        <v>0</v>
      </c>
      <c r="BW63" s="5">
        <f>COUNTIFS(Data!$I:$I,$A63,Data!$C:$C,BW$1,Data!$D:$D,BW$2)+COUNTIFS(Data!$J:$J,$A63,Data!$C:$C,BW$1,Data!$D:$D,BW$2)</f>
        <v>0</v>
      </c>
      <c r="BX63" s="5">
        <f>COUNTIFS(Data!$I:$I,$A63,Data!$C:$C,BX$1,Data!$D:$D,BX$2)+COUNTIFS(Data!$J:$J,$A63,Data!$C:$C,BX$1,Data!$D:$D,BX$2)</f>
        <v>0</v>
      </c>
      <c r="BY63" s="5">
        <f>COUNTIFS(Data!$I:$I,$A63,Data!$C:$C,BY$1,Data!$D:$D,BY$2)+COUNTIFS(Data!$J:$J,$A63,Data!$C:$C,BY$1,Data!$D:$D,BY$2)</f>
        <v>0</v>
      </c>
      <c r="BZ63" s="5">
        <f>COUNTIFS(Data!$I:$I,$A63,Data!$C:$C,BZ$1,Data!$D:$D,BZ$2)+COUNTIFS(Data!$J:$J,$A63,Data!$C:$C,BZ$1,Data!$D:$D,BZ$2)</f>
        <v>0</v>
      </c>
      <c r="CA63" s="5">
        <f>COUNTIFS(Data!$I:$I,$A63,Data!$C:$C,CA$1,Data!$D:$D,CA$2)+COUNTIFS(Data!$J:$J,$A63,Data!$C:$C,CA$1,Data!$D:$D,CA$2)</f>
        <v>0</v>
      </c>
      <c r="CB63" s="5">
        <f>COUNTIFS(Data!$I:$I,$A63,Data!$C:$C,CB$1,Data!$D:$D,CB$2)+COUNTIFS(Data!$J:$J,$A63,Data!$C:$C,CB$1,Data!$D:$D,CB$2)</f>
        <v>0</v>
      </c>
      <c r="CC63" s="5">
        <f>COUNTIFS(Data!$I:$I,$A63,Data!$C:$C,CC$1,Data!$D:$D,CC$2)+COUNTIFS(Data!$J:$J,$A63,Data!$C:$C,CC$1,Data!$D:$D,CC$2)</f>
        <v>0</v>
      </c>
      <c r="CD63" s="5">
        <f>COUNTIFS(Data!$I:$I,$A63,Data!$C:$C,CD$1,Data!$D:$D,CD$2)+COUNTIFS(Data!$J:$J,$A63,Data!$C:$C,CD$1,Data!$D:$D,CD$2)</f>
        <v>0</v>
      </c>
      <c r="CE63" s="5">
        <f>COUNTIFS(Data!$I:$I,$A63,Data!$C:$C,CE$1,Data!$D:$D,CE$2)+COUNTIFS(Data!$J:$J,$A63,Data!$C:$C,CE$1,Data!$D:$D,CE$2)</f>
        <v>0</v>
      </c>
      <c r="CF63" s="5">
        <f>COUNTIFS(Data!$I:$I,$A63,Data!$C:$C,CF$1,Data!$D:$D,CF$2)+COUNTIFS(Data!$J:$J,$A63,Data!$C:$C,CF$1,Data!$D:$D,CF$2)</f>
        <v>0</v>
      </c>
      <c r="CG63" s="5">
        <f>COUNTIFS(Data!$I:$I,$A63,Data!$C:$C,CG$1,Data!$D:$D,CG$2)+COUNTIFS(Data!$J:$J,$A63,Data!$C:$C,CG$1,Data!$D:$D,CG$2)</f>
        <v>0</v>
      </c>
      <c r="CH63" s="5">
        <f>COUNTIFS(Data!$I:$I,$A63,Data!$C:$C,CH$1,Data!$D:$D,CH$2)+COUNTIFS(Data!$J:$J,$A63,Data!$C:$C,CH$1,Data!$D:$D,CH$2)</f>
        <v>0</v>
      </c>
      <c r="CI63" s="5">
        <f>COUNTIFS(Data!$I:$I,$A63,Data!$C:$C,CI$1,Data!$D:$D,CI$2)+COUNTIFS(Data!$J:$J,$A63,Data!$C:$C,CI$1,Data!$D:$D,CI$2)</f>
        <v>0</v>
      </c>
      <c r="CJ63" s="5">
        <f>COUNTIFS(Data!$I:$I,$A63,Data!$C:$C,CJ$1,Data!$D:$D,CJ$2)+COUNTIFS(Data!$J:$J,$A63,Data!$C:$C,CJ$1,Data!$D:$D,CJ$2)</f>
        <v>0</v>
      </c>
      <c r="CK63" s="5">
        <f>COUNTIFS(Data!$I:$I,$A63,Data!$C:$C,CK$1,Data!$D:$D,CK$2)+COUNTIFS(Data!$J:$J,$A63,Data!$C:$C,CK$1,Data!$D:$D,CK$2)</f>
        <v>0</v>
      </c>
      <c r="CL63" s="5">
        <f>COUNTIFS(Data!$I:$I,$A63,Data!$C:$C,CL$1,Data!$D:$D,CL$2)+COUNTIFS(Data!$J:$J,$A63,Data!$C:$C,CL$1,Data!$D:$D,CL$2)</f>
        <v>0</v>
      </c>
      <c r="CM63" s="5">
        <f>COUNTIFS(Data!$I:$I,$A63,Data!$C:$C,CM$1,Data!$D:$D,CM$2)+COUNTIFS(Data!$J:$J,$A63,Data!$C:$C,CM$1,Data!$D:$D,CM$2)</f>
        <v>0</v>
      </c>
      <c r="CN63" s="5">
        <f>COUNTIFS(Data!$I:$I,$A63,Data!$C:$C,CN$1,Data!$D:$D,CN$2)+COUNTIFS(Data!$J:$J,$A63,Data!$C:$C,CN$1,Data!$D:$D,CN$2)</f>
        <v>0</v>
      </c>
      <c r="CO63" s="5">
        <f>COUNTIFS(Data!$I:$I,$A63,Data!$C:$C,CO$1,Data!$D:$D,CO$2)+COUNTIFS(Data!$J:$J,$A63,Data!$C:$C,CO$1,Data!$D:$D,CO$2)</f>
        <v>0</v>
      </c>
      <c r="CP63" s="5">
        <f>COUNTIFS(Data!$I:$I,$A63,Data!$C:$C,CP$1,Data!$D:$D,CP$2)+COUNTIFS(Data!$J:$J,$A63,Data!$C:$C,CP$1,Data!$D:$D,CP$2)</f>
        <v>0</v>
      </c>
      <c r="CQ63" s="5">
        <f>COUNTIFS(Data!$I:$I,$A63,Data!$C:$C,CQ$1,Data!$D:$D,CQ$2)+COUNTIFS(Data!$J:$J,$A63,Data!$C:$C,CQ$1,Data!$D:$D,CQ$2)</f>
        <v>0</v>
      </c>
      <c r="CR63" s="5">
        <f>COUNTIFS(Data!$I:$I,$A63,Data!$C:$C,CR$1,Data!$D:$D,CR$2)+COUNTIFS(Data!$J:$J,$A63,Data!$C:$C,CR$1,Data!$D:$D,CR$2)</f>
        <v>0</v>
      </c>
      <c r="CS63" s="5">
        <f>COUNTIFS(Data!$I:$I,$A63,Data!$C:$C,CS$1,Data!$D:$D,CS$2)+COUNTIFS(Data!$J:$J,$A63,Data!$C:$C,CS$1,Data!$D:$D,CS$2)</f>
        <v>0</v>
      </c>
      <c r="CT63" s="5">
        <f>COUNTIFS(Data!$I:$I,$A63,Data!$C:$C,CT$1,Data!$D:$D,CT$2)+COUNTIFS(Data!$J:$J,$A63,Data!$C:$C,CT$1,Data!$D:$D,CT$2)</f>
        <v>0</v>
      </c>
      <c r="CU63" s="5">
        <f>COUNTIFS(Data!$I:$I,$A63,Data!$C:$C,CU$1,Data!$D:$D,CU$2)+COUNTIFS(Data!$J:$J,$A63,Data!$C:$C,CU$1,Data!$D:$D,CU$2)</f>
        <v>0</v>
      </c>
      <c r="CV63" s="5">
        <f>COUNTIFS(Data!$I:$I,$A63,Data!$C:$C,CV$1,Data!$D:$D,CV$2)+COUNTIFS(Data!$J:$J,$A63,Data!$C:$C,CV$1,Data!$D:$D,CV$2)</f>
        <v>0</v>
      </c>
      <c r="CW63" s="5">
        <f t="shared" ref="CW63:CX63" si="62">SUMIF($B$2:$CV$2,CW$2, $B63:$CV63)</f>
        <v>1</v>
      </c>
      <c r="CX63" s="5">
        <f t="shared" si="62"/>
        <v>0</v>
      </c>
      <c r="CY63" s="5">
        <f t="shared" si="3"/>
        <v>1</v>
      </c>
    </row>
    <row r="64">
      <c r="A64" s="5" t="str">
        <f>Countries!A62</f>
        <v>MEX</v>
      </c>
      <c r="B64" s="5">
        <f>COUNTIFS(Data!$I:$I,$A64,Data!$C:$C,B$1,Data!$D:$D,B$2)+COUNTIFS(Data!$J:$J,$A64,Data!$C:$C,B$1,Data!$D:$D,B$2)</f>
        <v>0</v>
      </c>
      <c r="C64" s="5">
        <f>COUNTIFS(Data!$I:$I,$A64,Data!$C:$C,C$1,Data!$D:$D,C$2)+COUNTIFS(Data!$J:$J,$A64,Data!$C:$C,C$1,Data!$D:$D,C$2)</f>
        <v>0</v>
      </c>
      <c r="D64" s="5">
        <f>COUNTIFS(Data!$I:$I,$A64,Data!$C:$C,D$1,Data!$D:$D,D$2)+COUNTIFS(Data!$J:$J,$A64,Data!$C:$C,D$1,Data!$D:$D,D$2)</f>
        <v>0</v>
      </c>
      <c r="E64" s="5">
        <f>COUNTIFS(Data!$I:$I,$A64,Data!$C:$C,E$1,Data!$D:$D,E$2)+COUNTIFS(Data!$J:$J,$A64,Data!$C:$C,E$1,Data!$D:$D,E$2)</f>
        <v>1</v>
      </c>
      <c r="F64" s="5">
        <f>COUNTIFS(Data!$I:$I,$A64,Data!$C:$C,F$1,Data!$D:$D,F$2)+COUNTIFS(Data!$J:$J,$A64,Data!$C:$C,F$1,Data!$D:$D,F$2)</f>
        <v>0</v>
      </c>
      <c r="G64" s="5">
        <f>COUNTIFS(Data!$I:$I,$A64,Data!$C:$C,G$1,Data!$D:$D,G$2)+COUNTIFS(Data!$J:$J,$A64,Data!$C:$C,G$1,Data!$D:$D,G$2)</f>
        <v>0</v>
      </c>
      <c r="H64" s="5">
        <f>COUNTIFS(Data!$I:$I,$A64,Data!$C:$C,H$1,Data!$D:$D,H$2)+COUNTIFS(Data!$J:$J,$A64,Data!$C:$C,H$1,Data!$D:$D,H$2)</f>
        <v>0</v>
      </c>
      <c r="I64" s="5">
        <f>COUNTIFS(Data!$I:$I,$A64,Data!$C:$C,I$1,Data!$D:$D,I$2)+COUNTIFS(Data!$J:$J,$A64,Data!$C:$C,I$1,Data!$D:$D,I$2)</f>
        <v>0</v>
      </c>
      <c r="J64" s="5">
        <f>COUNTIFS(Data!$I:$I,$A64,Data!$C:$C,J$1,Data!$D:$D,J$2)+COUNTIFS(Data!$J:$J,$A64,Data!$C:$C,J$1,Data!$D:$D,J$2)</f>
        <v>0</v>
      </c>
      <c r="K64" s="5">
        <f>COUNTIFS(Data!$I:$I,$A64,Data!$C:$C,K$1,Data!$D:$D,K$2)+COUNTIFS(Data!$J:$J,$A64,Data!$C:$C,K$1,Data!$D:$D,K$2)</f>
        <v>0</v>
      </c>
      <c r="L64" s="5">
        <f>COUNTIFS(Data!$I:$I,$A64,Data!$C:$C,L$1,Data!$D:$D,L$2)+COUNTIFS(Data!$J:$J,$A64,Data!$C:$C,L$1,Data!$D:$D,L$2)</f>
        <v>0</v>
      </c>
      <c r="M64" s="5">
        <f>COUNTIFS(Data!$I:$I,$A64,Data!$C:$C,M$1,Data!$D:$D,M$2)+COUNTIFS(Data!$J:$J,$A64,Data!$C:$C,M$1,Data!$D:$D,M$2)</f>
        <v>0</v>
      </c>
      <c r="N64" s="5">
        <f>COUNTIFS(Data!$I:$I,$A64,Data!$C:$C,N$1,Data!$D:$D,N$2)+COUNTIFS(Data!$J:$J,$A64,Data!$C:$C,N$1,Data!$D:$D,N$2)</f>
        <v>0</v>
      </c>
      <c r="O64" s="5">
        <f>COUNTIFS(Data!$I:$I,$A64,Data!$C:$C,O$1,Data!$D:$D,O$2)+COUNTIFS(Data!$J:$J,$A64,Data!$C:$C,O$1,Data!$D:$D,O$2)</f>
        <v>0</v>
      </c>
      <c r="P64" s="5">
        <f>COUNTIFS(Data!$I:$I,$A64,Data!$C:$C,P$1,Data!$D:$D,P$2)+COUNTIFS(Data!$J:$J,$A64,Data!$C:$C,P$1,Data!$D:$D,P$2)</f>
        <v>0</v>
      </c>
      <c r="Q64" s="5">
        <f>COUNTIFS(Data!$I:$I,$A64,Data!$C:$C,Q$1,Data!$D:$D,Q$2)+COUNTIFS(Data!$J:$J,$A64,Data!$C:$C,Q$1,Data!$D:$D,Q$2)</f>
        <v>0</v>
      </c>
      <c r="R64" s="5">
        <f>COUNTIFS(Data!$I:$I,$A64,Data!$C:$C,R$1,Data!$D:$D,R$2)+COUNTIFS(Data!$J:$J,$A64,Data!$C:$C,R$1,Data!$D:$D,R$2)</f>
        <v>0</v>
      </c>
      <c r="S64" s="5">
        <f>COUNTIFS(Data!$I:$I,$A64,Data!$C:$C,S$1,Data!$D:$D,S$2)+COUNTIFS(Data!$J:$J,$A64,Data!$C:$C,S$1,Data!$D:$D,S$2)</f>
        <v>0</v>
      </c>
      <c r="T64" s="5">
        <f>COUNTIFS(Data!$I:$I,$A64,Data!$C:$C,T$1,Data!$D:$D,T$2)+COUNTIFS(Data!$J:$J,$A64,Data!$C:$C,T$1,Data!$D:$D,T$2)</f>
        <v>0</v>
      </c>
      <c r="U64" s="5">
        <f>COUNTIFS(Data!$I:$I,$A64,Data!$C:$C,U$1,Data!$D:$D,U$2)+COUNTIFS(Data!$J:$J,$A64,Data!$C:$C,U$1,Data!$D:$D,U$2)</f>
        <v>0</v>
      </c>
      <c r="V64" s="5">
        <f>COUNTIFS(Data!$I:$I,$A64,Data!$C:$C,V$1,Data!$D:$D,V$2)+COUNTIFS(Data!$J:$J,$A64,Data!$C:$C,V$1,Data!$D:$D,V$2)</f>
        <v>0</v>
      </c>
      <c r="W64" s="5">
        <f>COUNTIFS(Data!$I:$I,$A64,Data!$C:$C,W$1,Data!$D:$D,W$2)+COUNTIFS(Data!$J:$J,$A64,Data!$C:$C,W$1,Data!$D:$D,W$2)</f>
        <v>0</v>
      </c>
      <c r="X64" s="5">
        <f>COUNTIFS(Data!$I:$I,$A64,Data!$C:$C,X$1,Data!$D:$D,X$2)+COUNTIFS(Data!$J:$J,$A64,Data!$C:$C,X$1,Data!$D:$D,X$2)</f>
        <v>0</v>
      </c>
      <c r="Y64" s="5">
        <f>COUNTIFS(Data!$I:$I,$A64,Data!$C:$C,Y$1,Data!$D:$D,Y$2)+COUNTIFS(Data!$J:$J,$A64,Data!$C:$C,Y$1,Data!$D:$D,Y$2)</f>
        <v>0</v>
      </c>
      <c r="Z64" s="5">
        <f>COUNTIFS(Data!$I:$I,$A64,Data!$C:$C,Z$1,Data!$D:$D,Z$2)+COUNTIFS(Data!$J:$J,$A64,Data!$C:$C,Z$1,Data!$D:$D,Z$2)</f>
        <v>0</v>
      </c>
      <c r="AA64" s="5">
        <f>COUNTIFS(Data!$I:$I,$A64,Data!$C:$C,AA$1,Data!$D:$D,AA$2)+COUNTIFS(Data!$J:$J,$A64,Data!$C:$C,AA$1,Data!$D:$D,AA$2)</f>
        <v>0</v>
      </c>
      <c r="AB64" s="5">
        <f>COUNTIFS(Data!$I:$I,$A64,Data!$C:$C,AB$1,Data!$D:$D,AB$2)+COUNTIFS(Data!$J:$J,$A64,Data!$C:$C,AB$1,Data!$D:$D,AB$2)</f>
        <v>0</v>
      </c>
      <c r="AC64" s="5">
        <f>COUNTIFS(Data!$I:$I,$A64,Data!$C:$C,AC$1,Data!$D:$D,AC$2)+COUNTIFS(Data!$J:$J,$A64,Data!$C:$C,AC$1,Data!$D:$D,AC$2)</f>
        <v>0</v>
      </c>
      <c r="AD64" s="5">
        <f>COUNTIFS(Data!$I:$I,$A64,Data!$C:$C,AD$1,Data!$D:$D,AD$2)+COUNTIFS(Data!$J:$J,$A64,Data!$C:$C,AD$1,Data!$D:$D,AD$2)</f>
        <v>0</v>
      </c>
      <c r="AE64" s="5">
        <f>COUNTIFS(Data!$I:$I,$A64,Data!$C:$C,AE$1,Data!$D:$D,AE$2)+COUNTIFS(Data!$J:$J,$A64,Data!$C:$C,AE$1,Data!$D:$D,AE$2)</f>
        <v>0</v>
      </c>
      <c r="AF64" s="5">
        <f>COUNTIFS(Data!$I:$I,$A64,Data!$C:$C,AF$1,Data!$D:$D,AF$2)+COUNTIFS(Data!$J:$J,$A64,Data!$C:$C,AF$1,Data!$D:$D,AF$2)</f>
        <v>0</v>
      </c>
      <c r="AG64" s="5">
        <f>COUNTIFS(Data!$I:$I,$A64,Data!$C:$C,AG$1,Data!$D:$D,AG$2)+COUNTIFS(Data!$J:$J,$A64,Data!$C:$C,AG$1,Data!$D:$D,AG$2)</f>
        <v>0</v>
      </c>
      <c r="AH64" s="5">
        <f>COUNTIFS(Data!$I:$I,$A64,Data!$C:$C,AH$1,Data!$D:$D,AH$2)+COUNTIFS(Data!$J:$J,$A64,Data!$C:$C,AH$1,Data!$D:$D,AH$2)</f>
        <v>0</v>
      </c>
      <c r="AI64" s="5">
        <f>COUNTIFS(Data!$I:$I,$A64,Data!$C:$C,AI$1,Data!$D:$D,AI$2)+COUNTIFS(Data!$J:$J,$A64,Data!$C:$C,AI$1,Data!$D:$D,AI$2)</f>
        <v>0</v>
      </c>
      <c r="AJ64" s="5">
        <f>COUNTIFS(Data!$I:$I,$A64,Data!$C:$C,AJ$1,Data!$D:$D,AJ$2)+COUNTIFS(Data!$J:$J,$A64,Data!$C:$C,AJ$1,Data!$D:$D,AJ$2)</f>
        <v>0</v>
      </c>
      <c r="AK64" s="5">
        <f>COUNTIFS(Data!$I:$I,$A64,Data!$C:$C,AK$1,Data!$D:$D,AK$2)+COUNTIFS(Data!$J:$J,$A64,Data!$C:$C,AK$1,Data!$D:$D,AK$2)</f>
        <v>0</v>
      </c>
      <c r="AL64" s="5">
        <f>COUNTIFS(Data!$I:$I,$A64,Data!$C:$C,AL$1,Data!$D:$D,AL$2)+COUNTIFS(Data!$J:$J,$A64,Data!$C:$C,AL$1,Data!$D:$D,AL$2)</f>
        <v>0</v>
      </c>
      <c r="AM64" s="5">
        <f>COUNTIFS(Data!$I:$I,$A64,Data!$C:$C,AM$1,Data!$D:$D,AM$2)+COUNTIFS(Data!$J:$J,$A64,Data!$C:$C,AM$1,Data!$D:$D,AM$2)</f>
        <v>1</v>
      </c>
      <c r="AN64" s="5">
        <f>COUNTIFS(Data!$I:$I,$A64,Data!$C:$C,AN$1,Data!$D:$D,AN$2)+COUNTIFS(Data!$J:$J,$A64,Data!$C:$C,AN$1,Data!$D:$D,AN$2)</f>
        <v>0</v>
      </c>
      <c r="AO64" s="5">
        <f>COUNTIFS(Data!$I:$I,$A64,Data!$C:$C,AO$1,Data!$D:$D,AO$2)+COUNTIFS(Data!$J:$J,$A64,Data!$C:$C,AO$1,Data!$D:$D,AO$2)</f>
        <v>0</v>
      </c>
      <c r="AP64" s="5">
        <f>COUNTIFS(Data!$I:$I,$A64,Data!$C:$C,AP$1,Data!$D:$D,AP$2)+COUNTIFS(Data!$J:$J,$A64,Data!$C:$C,AP$1,Data!$D:$D,AP$2)</f>
        <v>0</v>
      </c>
      <c r="AQ64" s="5">
        <f>COUNTIFS(Data!$I:$I,$A64,Data!$C:$C,AQ$1,Data!$D:$D,AQ$2)+COUNTIFS(Data!$J:$J,$A64,Data!$C:$C,AQ$1,Data!$D:$D,AQ$2)</f>
        <v>1</v>
      </c>
      <c r="AR64" s="5">
        <f>COUNTIFS(Data!$I:$I,$A64,Data!$C:$C,AR$1,Data!$D:$D,AR$2)+COUNTIFS(Data!$J:$J,$A64,Data!$C:$C,AR$1,Data!$D:$D,AR$2)</f>
        <v>0</v>
      </c>
      <c r="AS64" s="5">
        <f>COUNTIFS(Data!$I:$I,$A64,Data!$C:$C,AS$1,Data!$D:$D,AS$2)+COUNTIFS(Data!$J:$J,$A64,Data!$C:$C,AS$1,Data!$D:$D,AS$2)</f>
        <v>0</v>
      </c>
      <c r="AT64" s="5">
        <f>COUNTIFS(Data!$I:$I,$A64,Data!$C:$C,AT$1,Data!$D:$D,AT$2)+COUNTIFS(Data!$J:$J,$A64,Data!$C:$C,AT$1,Data!$D:$D,AT$2)</f>
        <v>0</v>
      </c>
      <c r="AU64" s="5">
        <f>COUNTIFS(Data!$I:$I,$A64,Data!$C:$C,AU$1,Data!$D:$D,AU$2)+COUNTIFS(Data!$J:$J,$A64,Data!$C:$C,AU$1,Data!$D:$D,AU$2)</f>
        <v>0</v>
      </c>
      <c r="AV64" s="5">
        <f>COUNTIFS(Data!$I:$I,$A64,Data!$C:$C,AV$1,Data!$D:$D,AV$2)+COUNTIFS(Data!$J:$J,$A64,Data!$C:$C,AV$1,Data!$D:$D,AV$2)</f>
        <v>0</v>
      </c>
      <c r="AW64" s="5">
        <f>COUNTIFS(Data!$I:$I,$A64,Data!$C:$C,AW$1,Data!$D:$D,AW$2)+COUNTIFS(Data!$J:$J,$A64,Data!$C:$C,AW$1,Data!$D:$D,AW$2)</f>
        <v>0</v>
      </c>
      <c r="AX64" s="5">
        <f>COUNTIFS(Data!$I:$I,$A64,Data!$C:$C,AX$1,Data!$D:$D,AX$2)+COUNTIFS(Data!$J:$J,$A64,Data!$C:$C,AX$1,Data!$D:$D,AX$2)</f>
        <v>0</v>
      </c>
      <c r="AY64" s="5">
        <f>COUNTIFS(Data!$I:$I,$A64,Data!$C:$C,AY$1,Data!$D:$D,AY$2)+COUNTIFS(Data!$J:$J,$A64,Data!$C:$C,AY$1,Data!$D:$D,AY$2)</f>
        <v>0</v>
      </c>
      <c r="AZ64" s="5">
        <f>COUNTIFS(Data!$I:$I,$A64,Data!$C:$C,AZ$1,Data!$D:$D,AZ$2)+COUNTIFS(Data!$J:$J,$A64,Data!$C:$C,AZ$1,Data!$D:$D,AZ$2)</f>
        <v>0</v>
      </c>
      <c r="BA64" s="5">
        <f>COUNTIFS(Data!$I:$I,$A64,Data!$C:$C,BA$1,Data!$D:$D,BA$2)+COUNTIFS(Data!$J:$J,$A64,Data!$C:$C,BA$1,Data!$D:$D,BA$2)</f>
        <v>0</v>
      </c>
      <c r="BB64" s="5">
        <f>COUNTIFS(Data!$I:$I,$A64,Data!$C:$C,BB$1,Data!$D:$D,BB$2)+COUNTIFS(Data!$J:$J,$A64,Data!$C:$C,BB$1,Data!$D:$D,BB$2)</f>
        <v>0</v>
      </c>
      <c r="BC64" s="5">
        <f>COUNTIFS(Data!$I:$I,$A64,Data!$C:$C,BC$1,Data!$D:$D,BC$2)+COUNTIFS(Data!$J:$J,$A64,Data!$C:$C,BC$1,Data!$D:$D,BC$2)</f>
        <v>0</v>
      </c>
      <c r="BD64" s="5">
        <f>COUNTIFS(Data!$I:$I,$A64,Data!$C:$C,BD$1,Data!$D:$D,BD$2)+COUNTIFS(Data!$J:$J,$A64,Data!$C:$C,BD$1,Data!$D:$D,BD$2)</f>
        <v>0</v>
      </c>
      <c r="BE64" s="5">
        <f>COUNTIFS(Data!$I:$I,$A64,Data!$C:$C,BE$1,Data!$D:$D,BE$2)+COUNTIFS(Data!$J:$J,$A64,Data!$C:$C,BE$1,Data!$D:$D,BE$2)</f>
        <v>0</v>
      </c>
      <c r="BF64" s="5">
        <f>COUNTIFS(Data!$I:$I,$A64,Data!$C:$C,BF$1,Data!$D:$D,BF$2)+COUNTIFS(Data!$J:$J,$A64,Data!$C:$C,BF$1,Data!$D:$D,BF$2)</f>
        <v>0</v>
      </c>
      <c r="BG64" s="5">
        <f>COUNTIFS(Data!$I:$I,$A64,Data!$C:$C,BG$1,Data!$D:$D,BG$2)+COUNTIFS(Data!$J:$J,$A64,Data!$C:$C,BG$1,Data!$D:$D,BG$2)</f>
        <v>0</v>
      </c>
      <c r="BH64" s="5">
        <f>COUNTIFS(Data!$I:$I,$A64,Data!$C:$C,BH$1,Data!$D:$D,BH$2)+COUNTIFS(Data!$J:$J,$A64,Data!$C:$C,BH$1,Data!$D:$D,BH$2)</f>
        <v>0</v>
      </c>
      <c r="BI64" s="5">
        <f>COUNTIFS(Data!$I:$I,$A64,Data!$C:$C,BI$1,Data!$D:$D,BI$2)+COUNTIFS(Data!$J:$J,$A64,Data!$C:$C,BI$1,Data!$D:$D,BI$2)</f>
        <v>0</v>
      </c>
      <c r="BJ64" s="5">
        <f>COUNTIFS(Data!$I:$I,$A64,Data!$C:$C,BJ$1,Data!$D:$D,BJ$2)+COUNTIFS(Data!$J:$J,$A64,Data!$C:$C,BJ$1,Data!$D:$D,BJ$2)</f>
        <v>0</v>
      </c>
      <c r="BK64" s="5">
        <f>COUNTIFS(Data!$I:$I,$A64,Data!$C:$C,BK$1,Data!$D:$D,BK$2)+COUNTIFS(Data!$J:$J,$A64,Data!$C:$C,BK$1,Data!$D:$D,BK$2)</f>
        <v>0</v>
      </c>
      <c r="BL64" s="5">
        <f>COUNTIFS(Data!$I:$I,$A64,Data!$C:$C,BL$1,Data!$D:$D,BL$2)+COUNTIFS(Data!$J:$J,$A64,Data!$C:$C,BL$1,Data!$D:$D,BL$2)</f>
        <v>0</v>
      </c>
      <c r="BM64" s="5">
        <f>COUNTIFS(Data!$I:$I,$A64,Data!$C:$C,BM$1,Data!$D:$D,BM$2)+COUNTIFS(Data!$J:$J,$A64,Data!$C:$C,BM$1,Data!$D:$D,BM$2)</f>
        <v>0</v>
      </c>
      <c r="BN64" s="5">
        <f>COUNTIFS(Data!$I:$I,$A64,Data!$C:$C,BN$1,Data!$D:$D,BN$2)+COUNTIFS(Data!$J:$J,$A64,Data!$C:$C,BN$1,Data!$D:$D,BN$2)</f>
        <v>0</v>
      </c>
      <c r="BO64" s="5">
        <f>COUNTIFS(Data!$I:$I,$A64,Data!$C:$C,BO$1,Data!$D:$D,BO$2)+COUNTIFS(Data!$J:$J,$A64,Data!$C:$C,BO$1,Data!$D:$D,BO$2)</f>
        <v>0</v>
      </c>
      <c r="BP64" s="5">
        <f>COUNTIFS(Data!$I:$I,$A64,Data!$C:$C,BP$1,Data!$D:$D,BP$2)+COUNTIFS(Data!$J:$J,$A64,Data!$C:$C,BP$1,Data!$D:$D,BP$2)</f>
        <v>0</v>
      </c>
      <c r="BQ64" s="5">
        <f>COUNTIFS(Data!$I:$I,$A64,Data!$C:$C,BQ$1,Data!$D:$D,BQ$2)+COUNTIFS(Data!$J:$J,$A64,Data!$C:$C,BQ$1,Data!$D:$D,BQ$2)</f>
        <v>0</v>
      </c>
      <c r="BR64" s="5">
        <f>COUNTIFS(Data!$I:$I,$A64,Data!$C:$C,BR$1,Data!$D:$D,BR$2)+COUNTIFS(Data!$J:$J,$A64,Data!$C:$C,BR$1,Data!$D:$D,BR$2)</f>
        <v>0</v>
      </c>
      <c r="BS64" s="5">
        <f>COUNTIFS(Data!$I:$I,$A64,Data!$C:$C,BS$1,Data!$D:$D,BS$2)+COUNTIFS(Data!$J:$J,$A64,Data!$C:$C,BS$1,Data!$D:$D,BS$2)</f>
        <v>0</v>
      </c>
      <c r="BT64" s="5">
        <f>COUNTIFS(Data!$I:$I,$A64,Data!$C:$C,BT$1,Data!$D:$D,BT$2)+COUNTIFS(Data!$J:$J,$A64,Data!$C:$C,BT$1,Data!$D:$D,BT$2)</f>
        <v>0</v>
      </c>
      <c r="BU64" s="5">
        <f>COUNTIFS(Data!$I:$I,$A64,Data!$C:$C,BU$1,Data!$D:$D,BU$2)+COUNTIFS(Data!$J:$J,$A64,Data!$C:$C,BU$1,Data!$D:$D,BU$2)</f>
        <v>0</v>
      </c>
      <c r="BV64" s="5">
        <f>COUNTIFS(Data!$I:$I,$A64,Data!$C:$C,BV$1,Data!$D:$D,BV$2)+COUNTIFS(Data!$J:$J,$A64,Data!$C:$C,BV$1,Data!$D:$D,BV$2)</f>
        <v>0</v>
      </c>
      <c r="BW64" s="5">
        <f>COUNTIFS(Data!$I:$I,$A64,Data!$C:$C,BW$1,Data!$D:$D,BW$2)+COUNTIFS(Data!$J:$J,$A64,Data!$C:$C,BW$1,Data!$D:$D,BW$2)</f>
        <v>0</v>
      </c>
      <c r="BX64" s="5">
        <f>COUNTIFS(Data!$I:$I,$A64,Data!$C:$C,BX$1,Data!$D:$D,BX$2)+COUNTIFS(Data!$J:$J,$A64,Data!$C:$C,BX$1,Data!$D:$D,BX$2)</f>
        <v>0</v>
      </c>
      <c r="BY64" s="5">
        <f>COUNTIFS(Data!$I:$I,$A64,Data!$C:$C,BY$1,Data!$D:$D,BY$2)+COUNTIFS(Data!$J:$J,$A64,Data!$C:$C,BY$1,Data!$D:$D,BY$2)</f>
        <v>0</v>
      </c>
      <c r="BZ64" s="5">
        <f>COUNTIFS(Data!$I:$I,$A64,Data!$C:$C,BZ$1,Data!$D:$D,BZ$2)+COUNTIFS(Data!$J:$J,$A64,Data!$C:$C,BZ$1,Data!$D:$D,BZ$2)</f>
        <v>0</v>
      </c>
      <c r="CA64" s="5">
        <f>COUNTIFS(Data!$I:$I,$A64,Data!$C:$C,CA$1,Data!$D:$D,CA$2)+COUNTIFS(Data!$J:$J,$A64,Data!$C:$C,CA$1,Data!$D:$D,CA$2)</f>
        <v>0</v>
      </c>
      <c r="CB64" s="5">
        <f>COUNTIFS(Data!$I:$I,$A64,Data!$C:$C,CB$1,Data!$D:$D,CB$2)+COUNTIFS(Data!$J:$J,$A64,Data!$C:$C,CB$1,Data!$D:$D,CB$2)</f>
        <v>0</v>
      </c>
      <c r="CC64" s="5">
        <f>COUNTIFS(Data!$I:$I,$A64,Data!$C:$C,CC$1,Data!$D:$D,CC$2)+COUNTIFS(Data!$J:$J,$A64,Data!$C:$C,CC$1,Data!$D:$D,CC$2)</f>
        <v>0</v>
      </c>
      <c r="CD64" s="5">
        <f>COUNTIFS(Data!$I:$I,$A64,Data!$C:$C,CD$1,Data!$D:$D,CD$2)+COUNTIFS(Data!$J:$J,$A64,Data!$C:$C,CD$1,Data!$D:$D,CD$2)</f>
        <v>0</v>
      </c>
      <c r="CE64" s="5">
        <f>COUNTIFS(Data!$I:$I,$A64,Data!$C:$C,CE$1,Data!$D:$D,CE$2)+COUNTIFS(Data!$J:$J,$A64,Data!$C:$C,CE$1,Data!$D:$D,CE$2)</f>
        <v>0</v>
      </c>
      <c r="CF64" s="5">
        <f>COUNTIFS(Data!$I:$I,$A64,Data!$C:$C,CF$1,Data!$D:$D,CF$2)+COUNTIFS(Data!$J:$J,$A64,Data!$C:$C,CF$1,Data!$D:$D,CF$2)</f>
        <v>0</v>
      </c>
      <c r="CG64" s="5">
        <f>COUNTIFS(Data!$I:$I,$A64,Data!$C:$C,CG$1,Data!$D:$D,CG$2)+COUNTIFS(Data!$J:$J,$A64,Data!$C:$C,CG$1,Data!$D:$D,CG$2)</f>
        <v>0</v>
      </c>
      <c r="CH64" s="5">
        <f>COUNTIFS(Data!$I:$I,$A64,Data!$C:$C,CH$1,Data!$D:$D,CH$2)+COUNTIFS(Data!$J:$J,$A64,Data!$C:$C,CH$1,Data!$D:$D,CH$2)</f>
        <v>0</v>
      </c>
      <c r="CI64" s="5">
        <f>COUNTIFS(Data!$I:$I,$A64,Data!$C:$C,CI$1,Data!$D:$D,CI$2)+COUNTIFS(Data!$J:$J,$A64,Data!$C:$C,CI$1,Data!$D:$D,CI$2)</f>
        <v>0</v>
      </c>
      <c r="CJ64" s="5">
        <f>COUNTIFS(Data!$I:$I,$A64,Data!$C:$C,CJ$1,Data!$D:$D,CJ$2)+COUNTIFS(Data!$J:$J,$A64,Data!$C:$C,CJ$1,Data!$D:$D,CJ$2)</f>
        <v>0</v>
      </c>
      <c r="CK64" s="5">
        <f>COUNTIFS(Data!$I:$I,$A64,Data!$C:$C,CK$1,Data!$D:$D,CK$2)+COUNTIFS(Data!$J:$J,$A64,Data!$C:$C,CK$1,Data!$D:$D,CK$2)</f>
        <v>0</v>
      </c>
      <c r="CL64" s="5">
        <f>COUNTIFS(Data!$I:$I,$A64,Data!$C:$C,CL$1,Data!$D:$D,CL$2)+COUNTIFS(Data!$J:$J,$A64,Data!$C:$C,CL$1,Data!$D:$D,CL$2)</f>
        <v>0</v>
      </c>
      <c r="CM64" s="5">
        <f>COUNTIFS(Data!$I:$I,$A64,Data!$C:$C,CM$1,Data!$D:$D,CM$2)+COUNTIFS(Data!$J:$J,$A64,Data!$C:$C,CM$1,Data!$D:$D,CM$2)</f>
        <v>0</v>
      </c>
      <c r="CN64" s="5">
        <f>COUNTIFS(Data!$I:$I,$A64,Data!$C:$C,CN$1,Data!$D:$D,CN$2)+COUNTIFS(Data!$J:$J,$A64,Data!$C:$C,CN$1,Data!$D:$D,CN$2)</f>
        <v>0</v>
      </c>
      <c r="CO64" s="5">
        <f>COUNTIFS(Data!$I:$I,$A64,Data!$C:$C,CO$1,Data!$D:$D,CO$2)+COUNTIFS(Data!$J:$J,$A64,Data!$C:$C,CO$1,Data!$D:$D,CO$2)</f>
        <v>0</v>
      </c>
      <c r="CP64" s="5">
        <f>COUNTIFS(Data!$I:$I,$A64,Data!$C:$C,CP$1,Data!$D:$D,CP$2)+COUNTIFS(Data!$J:$J,$A64,Data!$C:$C,CP$1,Data!$D:$D,CP$2)</f>
        <v>0</v>
      </c>
      <c r="CQ64" s="5">
        <f>COUNTIFS(Data!$I:$I,$A64,Data!$C:$C,CQ$1,Data!$D:$D,CQ$2)+COUNTIFS(Data!$J:$J,$A64,Data!$C:$C,CQ$1,Data!$D:$D,CQ$2)</f>
        <v>0</v>
      </c>
      <c r="CR64" s="5">
        <f>COUNTIFS(Data!$I:$I,$A64,Data!$C:$C,CR$1,Data!$D:$D,CR$2)+COUNTIFS(Data!$J:$J,$A64,Data!$C:$C,CR$1,Data!$D:$D,CR$2)</f>
        <v>0</v>
      </c>
      <c r="CS64" s="5">
        <f>COUNTIFS(Data!$I:$I,$A64,Data!$C:$C,CS$1,Data!$D:$D,CS$2)+COUNTIFS(Data!$J:$J,$A64,Data!$C:$C,CS$1,Data!$D:$D,CS$2)</f>
        <v>0</v>
      </c>
      <c r="CT64" s="5">
        <f>COUNTIFS(Data!$I:$I,$A64,Data!$C:$C,CT$1,Data!$D:$D,CT$2)+COUNTIFS(Data!$J:$J,$A64,Data!$C:$C,CT$1,Data!$D:$D,CT$2)</f>
        <v>1</v>
      </c>
      <c r="CU64" s="5">
        <f>COUNTIFS(Data!$I:$I,$A64,Data!$C:$C,CU$1,Data!$D:$D,CU$2)+COUNTIFS(Data!$J:$J,$A64,Data!$C:$C,CU$1,Data!$D:$D,CU$2)</f>
        <v>0</v>
      </c>
      <c r="CV64" s="5">
        <f>COUNTIFS(Data!$I:$I,$A64,Data!$C:$C,CV$1,Data!$D:$D,CV$2)+COUNTIFS(Data!$J:$J,$A64,Data!$C:$C,CV$1,Data!$D:$D,CV$2)</f>
        <v>0</v>
      </c>
      <c r="CW64" s="5">
        <f t="shared" ref="CW64:CX64" si="63">SUMIF($B$2:$CV$2,CW$2, $B64:$CV64)</f>
        <v>1</v>
      </c>
      <c r="CX64" s="5">
        <f t="shared" si="63"/>
        <v>2</v>
      </c>
      <c r="CY64" s="5">
        <f t="shared" si="3"/>
        <v>4</v>
      </c>
    </row>
    <row r="65">
      <c r="A65" s="5" t="str">
        <f>Countries!A63</f>
        <v>MGL</v>
      </c>
      <c r="B65" s="5">
        <f>COUNTIFS(Data!$I:$I,$A65,Data!$C:$C,B$1,Data!$D:$D,B$2)+COUNTIFS(Data!$J:$J,$A65,Data!$C:$C,B$1,Data!$D:$D,B$2)</f>
        <v>0</v>
      </c>
      <c r="C65" s="5">
        <f>COUNTIFS(Data!$I:$I,$A65,Data!$C:$C,C$1,Data!$D:$D,C$2)+COUNTIFS(Data!$J:$J,$A65,Data!$C:$C,C$1,Data!$D:$D,C$2)</f>
        <v>0</v>
      </c>
      <c r="D65" s="5">
        <f>COUNTIFS(Data!$I:$I,$A65,Data!$C:$C,D$1,Data!$D:$D,D$2)+COUNTIFS(Data!$J:$J,$A65,Data!$C:$C,D$1,Data!$D:$D,D$2)</f>
        <v>0</v>
      </c>
      <c r="E65" s="5">
        <f>COUNTIFS(Data!$I:$I,$A65,Data!$C:$C,E$1,Data!$D:$D,E$2)+COUNTIFS(Data!$J:$J,$A65,Data!$C:$C,E$1,Data!$D:$D,E$2)</f>
        <v>0</v>
      </c>
      <c r="F65" s="5">
        <f>COUNTIFS(Data!$I:$I,$A65,Data!$C:$C,F$1,Data!$D:$D,F$2)+COUNTIFS(Data!$J:$J,$A65,Data!$C:$C,F$1,Data!$D:$D,F$2)</f>
        <v>0</v>
      </c>
      <c r="G65" s="5">
        <f>COUNTIFS(Data!$I:$I,$A65,Data!$C:$C,G$1,Data!$D:$D,G$2)+COUNTIFS(Data!$J:$J,$A65,Data!$C:$C,G$1,Data!$D:$D,G$2)</f>
        <v>0</v>
      </c>
      <c r="H65" s="5">
        <f>COUNTIFS(Data!$I:$I,$A65,Data!$C:$C,H$1,Data!$D:$D,H$2)+COUNTIFS(Data!$J:$J,$A65,Data!$C:$C,H$1,Data!$D:$D,H$2)</f>
        <v>0</v>
      </c>
      <c r="I65" s="5">
        <f>COUNTIFS(Data!$I:$I,$A65,Data!$C:$C,I$1,Data!$D:$D,I$2)+COUNTIFS(Data!$J:$J,$A65,Data!$C:$C,I$1,Data!$D:$D,I$2)</f>
        <v>0</v>
      </c>
      <c r="J65" s="5">
        <f>COUNTIFS(Data!$I:$I,$A65,Data!$C:$C,J$1,Data!$D:$D,J$2)+COUNTIFS(Data!$J:$J,$A65,Data!$C:$C,J$1,Data!$D:$D,J$2)</f>
        <v>0</v>
      </c>
      <c r="K65" s="5">
        <f>COUNTIFS(Data!$I:$I,$A65,Data!$C:$C,K$1,Data!$D:$D,K$2)+COUNTIFS(Data!$J:$J,$A65,Data!$C:$C,K$1,Data!$D:$D,K$2)</f>
        <v>0</v>
      </c>
      <c r="L65" s="5">
        <f>COUNTIFS(Data!$I:$I,$A65,Data!$C:$C,L$1,Data!$D:$D,L$2)+COUNTIFS(Data!$J:$J,$A65,Data!$C:$C,L$1,Data!$D:$D,L$2)</f>
        <v>0</v>
      </c>
      <c r="M65" s="5">
        <f>COUNTIFS(Data!$I:$I,$A65,Data!$C:$C,M$1,Data!$D:$D,M$2)+COUNTIFS(Data!$J:$J,$A65,Data!$C:$C,M$1,Data!$D:$D,M$2)</f>
        <v>0</v>
      </c>
      <c r="N65" s="5">
        <f>COUNTIFS(Data!$I:$I,$A65,Data!$C:$C,N$1,Data!$D:$D,N$2)+COUNTIFS(Data!$J:$J,$A65,Data!$C:$C,N$1,Data!$D:$D,N$2)</f>
        <v>0</v>
      </c>
      <c r="O65" s="5">
        <f>COUNTIFS(Data!$I:$I,$A65,Data!$C:$C,O$1,Data!$D:$D,O$2)+COUNTIFS(Data!$J:$J,$A65,Data!$C:$C,O$1,Data!$D:$D,O$2)</f>
        <v>0</v>
      </c>
      <c r="P65" s="5">
        <f>COUNTIFS(Data!$I:$I,$A65,Data!$C:$C,P$1,Data!$D:$D,P$2)+COUNTIFS(Data!$J:$J,$A65,Data!$C:$C,P$1,Data!$D:$D,P$2)</f>
        <v>0</v>
      </c>
      <c r="Q65" s="5">
        <f>COUNTIFS(Data!$I:$I,$A65,Data!$C:$C,Q$1,Data!$D:$D,Q$2)+COUNTIFS(Data!$J:$J,$A65,Data!$C:$C,Q$1,Data!$D:$D,Q$2)</f>
        <v>0</v>
      </c>
      <c r="R65" s="5">
        <f>COUNTIFS(Data!$I:$I,$A65,Data!$C:$C,R$1,Data!$D:$D,R$2)+COUNTIFS(Data!$J:$J,$A65,Data!$C:$C,R$1,Data!$D:$D,R$2)</f>
        <v>0</v>
      </c>
      <c r="S65" s="5">
        <f>COUNTIFS(Data!$I:$I,$A65,Data!$C:$C,S$1,Data!$D:$D,S$2)+COUNTIFS(Data!$J:$J,$A65,Data!$C:$C,S$1,Data!$D:$D,S$2)</f>
        <v>0</v>
      </c>
      <c r="T65" s="5">
        <f>COUNTIFS(Data!$I:$I,$A65,Data!$C:$C,T$1,Data!$D:$D,T$2)+COUNTIFS(Data!$J:$J,$A65,Data!$C:$C,T$1,Data!$D:$D,T$2)</f>
        <v>0</v>
      </c>
      <c r="U65" s="5">
        <f>COUNTIFS(Data!$I:$I,$A65,Data!$C:$C,U$1,Data!$D:$D,U$2)+COUNTIFS(Data!$J:$J,$A65,Data!$C:$C,U$1,Data!$D:$D,U$2)</f>
        <v>0</v>
      </c>
      <c r="V65" s="5">
        <f>COUNTIFS(Data!$I:$I,$A65,Data!$C:$C,V$1,Data!$D:$D,V$2)+COUNTIFS(Data!$J:$J,$A65,Data!$C:$C,V$1,Data!$D:$D,V$2)</f>
        <v>0</v>
      </c>
      <c r="W65" s="5">
        <f>COUNTIFS(Data!$I:$I,$A65,Data!$C:$C,W$1,Data!$D:$D,W$2)+COUNTIFS(Data!$J:$J,$A65,Data!$C:$C,W$1,Data!$D:$D,W$2)</f>
        <v>0</v>
      </c>
      <c r="X65" s="5">
        <f>COUNTIFS(Data!$I:$I,$A65,Data!$C:$C,X$1,Data!$D:$D,X$2)+COUNTIFS(Data!$J:$J,$A65,Data!$C:$C,X$1,Data!$D:$D,X$2)</f>
        <v>0</v>
      </c>
      <c r="Y65" s="5">
        <f>COUNTIFS(Data!$I:$I,$A65,Data!$C:$C,Y$1,Data!$D:$D,Y$2)+COUNTIFS(Data!$J:$J,$A65,Data!$C:$C,Y$1,Data!$D:$D,Y$2)</f>
        <v>0</v>
      </c>
      <c r="Z65" s="5">
        <f>COUNTIFS(Data!$I:$I,$A65,Data!$C:$C,Z$1,Data!$D:$D,Z$2)+COUNTIFS(Data!$J:$J,$A65,Data!$C:$C,Z$1,Data!$D:$D,Z$2)</f>
        <v>0</v>
      </c>
      <c r="AA65" s="5">
        <f>COUNTIFS(Data!$I:$I,$A65,Data!$C:$C,AA$1,Data!$D:$D,AA$2)+COUNTIFS(Data!$J:$J,$A65,Data!$C:$C,AA$1,Data!$D:$D,AA$2)</f>
        <v>0</v>
      </c>
      <c r="AB65" s="5">
        <f>COUNTIFS(Data!$I:$I,$A65,Data!$C:$C,AB$1,Data!$D:$D,AB$2)+COUNTIFS(Data!$J:$J,$A65,Data!$C:$C,AB$1,Data!$D:$D,AB$2)</f>
        <v>0</v>
      </c>
      <c r="AC65" s="5">
        <f>COUNTIFS(Data!$I:$I,$A65,Data!$C:$C,AC$1,Data!$D:$D,AC$2)+COUNTIFS(Data!$J:$J,$A65,Data!$C:$C,AC$1,Data!$D:$D,AC$2)</f>
        <v>0</v>
      </c>
      <c r="AD65" s="5">
        <f>COUNTIFS(Data!$I:$I,$A65,Data!$C:$C,AD$1,Data!$D:$D,AD$2)+COUNTIFS(Data!$J:$J,$A65,Data!$C:$C,AD$1,Data!$D:$D,AD$2)</f>
        <v>0</v>
      </c>
      <c r="AE65" s="5">
        <f>COUNTIFS(Data!$I:$I,$A65,Data!$C:$C,AE$1,Data!$D:$D,AE$2)+COUNTIFS(Data!$J:$J,$A65,Data!$C:$C,AE$1,Data!$D:$D,AE$2)</f>
        <v>0</v>
      </c>
      <c r="AF65" s="5">
        <f>COUNTIFS(Data!$I:$I,$A65,Data!$C:$C,AF$1,Data!$D:$D,AF$2)+COUNTIFS(Data!$J:$J,$A65,Data!$C:$C,AF$1,Data!$D:$D,AF$2)</f>
        <v>0</v>
      </c>
      <c r="AG65" s="5">
        <f>COUNTIFS(Data!$I:$I,$A65,Data!$C:$C,AG$1,Data!$D:$D,AG$2)+COUNTIFS(Data!$J:$J,$A65,Data!$C:$C,AG$1,Data!$D:$D,AG$2)</f>
        <v>0</v>
      </c>
      <c r="AH65" s="5">
        <f>COUNTIFS(Data!$I:$I,$A65,Data!$C:$C,AH$1,Data!$D:$D,AH$2)+COUNTIFS(Data!$J:$J,$A65,Data!$C:$C,AH$1,Data!$D:$D,AH$2)</f>
        <v>0</v>
      </c>
      <c r="AI65" s="5">
        <f>COUNTIFS(Data!$I:$I,$A65,Data!$C:$C,AI$1,Data!$D:$D,AI$2)+COUNTIFS(Data!$J:$J,$A65,Data!$C:$C,AI$1,Data!$D:$D,AI$2)</f>
        <v>0</v>
      </c>
      <c r="AJ65" s="5">
        <f>COUNTIFS(Data!$I:$I,$A65,Data!$C:$C,AJ$1,Data!$D:$D,AJ$2)+COUNTIFS(Data!$J:$J,$A65,Data!$C:$C,AJ$1,Data!$D:$D,AJ$2)</f>
        <v>0</v>
      </c>
      <c r="AK65" s="5">
        <f>COUNTIFS(Data!$I:$I,$A65,Data!$C:$C,AK$1,Data!$D:$D,AK$2)+COUNTIFS(Data!$J:$J,$A65,Data!$C:$C,AK$1,Data!$D:$D,AK$2)</f>
        <v>0</v>
      </c>
      <c r="AL65" s="5">
        <f>COUNTIFS(Data!$I:$I,$A65,Data!$C:$C,AL$1,Data!$D:$D,AL$2)+COUNTIFS(Data!$J:$J,$A65,Data!$C:$C,AL$1,Data!$D:$D,AL$2)</f>
        <v>0</v>
      </c>
      <c r="AM65" s="5">
        <f>COUNTIFS(Data!$I:$I,$A65,Data!$C:$C,AM$1,Data!$D:$D,AM$2)+COUNTIFS(Data!$J:$J,$A65,Data!$C:$C,AM$1,Data!$D:$D,AM$2)</f>
        <v>0</v>
      </c>
      <c r="AN65" s="5">
        <f>COUNTIFS(Data!$I:$I,$A65,Data!$C:$C,AN$1,Data!$D:$D,AN$2)+COUNTIFS(Data!$J:$J,$A65,Data!$C:$C,AN$1,Data!$D:$D,AN$2)</f>
        <v>0</v>
      </c>
      <c r="AO65" s="5">
        <f>COUNTIFS(Data!$I:$I,$A65,Data!$C:$C,AO$1,Data!$D:$D,AO$2)+COUNTIFS(Data!$J:$J,$A65,Data!$C:$C,AO$1,Data!$D:$D,AO$2)</f>
        <v>0</v>
      </c>
      <c r="AP65" s="5">
        <f>COUNTIFS(Data!$I:$I,$A65,Data!$C:$C,AP$1,Data!$D:$D,AP$2)+COUNTIFS(Data!$J:$J,$A65,Data!$C:$C,AP$1,Data!$D:$D,AP$2)</f>
        <v>0</v>
      </c>
      <c r="AQ65" s="5">
        <f>COUNTIFS(Data!$I:$I,$A65,Data!$C:$C,AQ$1,Data!$D:$D,AQ$2)+COUNTIFS(Data!$J:$J,$A65,Data!$C:$C,AQ$1,Data!$D:$D,AQ$2)</f>
        <v>0</v>
      </c>
      <c r="AR65" s="5">
        <f>COUNTIFS(Data!$I:$I,$A65,Data!$C:$C,AR$1,Data!$D:$D,AR$2)+COUNTIFS(Data!$J:$J,$A65,Data!$C:$C,AR$1,Data!$D:$D,AR$2)</f>
        <v>0</v>
      </c>
      <c r="AS65" s="5">
        <f>COUNTIFS(Data!$I:$I,$A65,Data!$C:$C,AS$1,Data!$D:$D,AS$2)+COUNTIFS(Data!$J:$J,$A65,Data!$C:$C,AS$1,Data!$D:$D,AS$2)</f>
        <v>0</v>
      </c>
      <c r="AT65" s="5">
        <f>COUNTIFS(Data!$I:$I,$A65,Data!$C:$C,AT$1,Data!$D:$D,AT$2)+COUNTIFS(Data!$J:$J,$A65,Data!$C:$C,AT$1,Data!$D:$D,AT$2)</f>
        <v>0</v>
      </c>
      <c r="AU65" s="5">
        <f>COUNTIFS(Data!$I:$I,$A65,Data!$C:$C,AU$1,Data!$D:$D,AU$2)+COUNTIFS(Data!$J:$J,$A65,Data!$C:$C,AU$1,Data!$D:$D,AU$2)</f>
        <v>0</v>
      </c>
      <c r="AV65" s="5">
        <f>COUNTIFS(Data!$I:$I,$A65,Data!$C:$C,AV$1,Data!$D:$D,AV$2)+COUNTIFS(Data!$J:$J,$A65,Data!$C:$C,AV$1,Data!$D:$D,AV$2)</f>
        <v>0</v>
      </c>
      <c r="AW65" s="5">
        <f>COUNTIFS(Data!$I:$I,$A65,Data!$C:$C,AW$1,Data!$D:$D,AW$2)+COUNTIFS(Data!$J:$J,$A65,Data!$C:$C,AW$1,Data!$D:$D,AW$2)</f>
        <v>0</v>
      </c>
      <c r="AX65" s="5">
        <f>COUNTIFS(Data!$I:$I,$A65,Data!$C:$C,AX$1,Data!$D:$D,AX$2)+COUNTIFS(Data!$J:$J,$A65,Data!$C:$C,AX$1,Data!$D:$D,AX$2)</f>
        <v>0</v>
      </c>
      <c r="AY65" s="5">
        <f>COUNTIFS(Data!$I:$I,$A65,Data!$C:$C,AY$1,Data!$D:$D,AY$2)+COUNTIFS(Data!$J:$J,$A65,Data!$C:$C,AY$1,Data!$D:$D,AY$2)</f>
        <v>1</v>
      </c>
      <c r="AZ65" s="5">
        <f>COUNTIFS(Data!$I:$I,$A65,Data!$C:$C,AZ$1,Data!$D:$D,AZ$2)+COUNTIFS(Data!$J:$J,$A65,Data!$C:$C,AZ$1,Data!$D:$D,AZ$2)</f>
        <v>0</v>
      </c>
      <c r="BA65" s="5">
        <f>COUNTIFS(Data!$I:$I,$A65,Data!$C:$C,BA$1,Data!$D:$D,BA$2)+COUNTIFS(Data!$J:$J,$A65,Data!$C:$C,BA$1,Data!$D:$D,BA$2)</f>
        <v>1</v>
      </c>
      <c r="BB65" s="5">
        <f>COUNTIFS(Data!$I:$I,$A65,Data!$C:$C,BB$1,Data!$D:$D,BB$2)+COUNTIFS(Data!$J:$J,$A65,Data!$C:$C,BB$1,Data!$D:$D,BB$2)</f>
        <v>0</v>
      </c>
      <c r="BC65" s="5">
        <f>COUNTIFS(Data!$I:$I,$A65,Data!$C:$C,BC$1,Data!$D:$D,BC$2)+COUNTIFS(Data!$J:$J,$A65,Data!$C:$C,BC$1,Data!$D:$D,BC$2)</f>
        <v>0</v>
      </c>
      <c r="BD65" s="5">
        <f>COUNTIFS(Data!$I:$I,$A65,Data!$C:$C,BD$1,Data!$D:$D,BD$2)+COUNTIFS(Data!$J:$J,$A65,Data!$C:$C,BD$1,Data!$D:$D,BD$2)</f>
        <v>0</v>
      </c>
      <c r="BE65" s="5">
        <f>COUNTIFS(Data!$I:$I,$A65,Data!$C:$C,BE$1,Data!$D:$D,BE$2)+COUNTIFS(Data!$J:$J,$A65,Data!$C:$C,BE$1,Data!$D:$D,BE$2)</f>
        <v>0</v>
      </c>
      <c r="BF65" s="5">
        <f>COUNTIFS(Data!$I:$I,$A65,Data!$C:$C,BF$1,Data!$D:$D,BF$2)+COUNTIFS(Data!$J:$J,$A65,Data!$C:$C,BF$1,Data!$D:$D,BF$2)</f>
        <v>0</v>
      </c>
      <c r="BG65" s="5">
        <f>COUNTIFS(Data!$I:$I,$A65,Data!$C:$C,BG$1,Data!$D:$D,BG$2)+COUNTIFS(Data!$J:$J,$A65,Data!$C:$C,BG$1,Data!$D:$D,BG$2)</f>
        <v>0</v>
      </c>
      <c r="BH65" s="5">
        <f>COUNTIFS(Data!$I:$I,$A65,Data!$C:$C,BH$1,Data!$D:$D,BH$2)+COUNTIFS(Data!$J:$J,$A65,Data!$C:$C,BH$1,Data!$D:$D,BH$2)</f>
        <v>0</v>
      </c>
      <c r="BI65" s="5">
        <f>COUNTIFS(Data!$I:$I,$A65,Data!$C:$C,BI$1,Data!$D:$D,BI$2)+COUNTIFS(Data!$J:$J,$A65,Data!$C:$C,BI$1,Data!$D:$D,BI$2)</f>
        <v>0</v>
      </c>
      <c r="BJ65" s="5">
        <f>COUNTIFS(Data!$I:$I,$A65,Data!$C:$C,BJ$1,Data!$D:$D,BJ$2)+COUNTIFS(Data!$J:$J,$A65,Data!$C:$C,BJ$1,Data!$D:$D,BJ$2)</f>
        <v>0</v>
      </c>
      <c r="BK65" s="5">
        <f>COUNTIFS(Data!$I:$I,$A65,Data!$C:$C,BK$1,Data!$D:$D,BK$2)+COUNTIFS(Data!$J:$J,$A65,Data!$C:$C,BK$1,Data!$D:$D,BK$2)</f>
        <v>0</v>
      </c>
      <c r="BL65" s="5">
        <f>COUNTIFS(Data!$I:$I,$A65,Data!$C:$C,BL$1,Data!$D:$D,BL$2)+COUNTIFS(Data!$J:$J,$A65,Data!$C:$C,BL$1,Data!$D:$D,BL$2)</f>
        <v>0</v>
      </c>
      <c r="BM65" s="5">
        <f>COUNTIFS(Data!$I:$I,$A65,Data!$C:$C,BM$1,Data!$D:$D,BM$2)+COUNTIFS(Data!$J:$J,$A65,Data!$C:$C,BM$1,Data!$D:$D,BM$2)</f>
        <v>0</v>
      </c>
      <c r="BN65" s="5">
        <f>COUNTIFS(Data!$I:$I,$A65,Data!$C:$C,BN$1,Data!$D:$D,BN$2)+COUNTIFS(Data!$J:$J,$A65,Data!$C:$C,BN$1,Data!$D:$D,BN$2)</f>
        <v>0</v>
      </c>
      <c r="BO65" s="5">
        <f>COUNTIFS(Data!$I:$I,$A65,Data!$C:$C,BO$1,Data!$D:$D,BO$2)+COUNTIFS(Data!$J:$J,$A65,Data!$C:$C,BO$1,Data!$D:$D,BO$2)</f>
        <v>0</v>
      </c>
      <c r="BP65" s="5">
        <f>COUNTIFS(Data!$I:$I,$A65,Data!$C:$C,BP$1,Data!$D:$D,BP$2)+COUNTIFS(Data!$J:$J,$A65,Data!$C:$C,BP$1,Data!$D:$D,BP$2)</f>
        <v>0</v>
      </c>
      <c r="BQ65" s="5">
        <f>COUNTIFS(Data!$I:$I,$A65,Data!$C:$C,BQ$1,Data!$D:$D,BQ$2)+COUNTIFS(Data!$J:$J,$A65,Data!$C:$C,BQ$1,Data!$D:$D,BQ$2)</f>
        <v>0</v>
      </c>
      <c r="BR65" s="5">
        <f>COUNTIFS(Data!$I:$I,$A65,Data!$C:$C,BR$1,Data!$D:$D,BR$2)+COUNTIFS(Data!$J:$J,$A65,Data!$C:$C,BR$1,Data!$D:$D,BR$2)</f>
        <v>0</v>
      </c>
      <c r="BS65" s="5">
        <f>COUNTIFS(Data!$I:$I,$A65,Data!$C:$C,BS$1,Data!$D:$D,BS$2)+COUNTIFS(Data!$J:$J,$A65,Data!$C:$C,BS$1,Data!$D:$D,BS$2)</f>
        <v>0</v>
      </c>
      <c r="BT65" s="5">
        <f>COUNTIFS(Data!$I:$I,$A65,Data!$C:$C,BT$1,Data!$D:$D,BT$2)+COUNTIFS(Data!$J:$J,$A65,Data!$C:$C,BT$1,Data!$D:$D,BT$2)</f>
        <v>0</v>
      </c>
      <c r="BU65" s="5">
        <f>COUNTIFS(Data!$I:$I,$A65,Data!$C:$C,BU$1,Data!$D:$D,BU$2)+COUNTIFS(Data!$J:$J,$A65,Data!$C:$C,BU$1,Data!$D:$D,BU$2)</f>
        <v>0</v>
      </c>
      <c r="BV65" s="5">
        <f>COUNTIFS(Data!$I:$I,$A65,Data!$C:$C,BV$1,Data!$D:$D,BV$2)+COUNTIFS(Data!$J:$J,$A65,Data!$C:$C,BV$1,Data!$D:$D,BV$2)</f>
        <v>0</v>
      </c>
      <c r="BW65" s="5">
        <f>COUNTIFS(Data!$I:$I,$A65,Data!$C:$C,BW$1,Data!$D:$D,BW$2)+COUNTIFS(Data!$J:$J,$A65,Data!$C:$C,BW$1,Data!$D:$D,BW$2)</f>
        <v>0</v>
      </c>
      <c r="BX65" s="5">
        <f>COUNTIFS(Data!$I:$I,$A65,Data!$C:$C,BX$1,Data!$D:$D,BX$2)+COUNTIFS(Data!$J:$J,$A65,Data!$C:$C,BX$1,Data!$D:$D,BX$2)</f>
        <v>0</v>
      </c>
      <c r="BY65" s="5">
        <f>COUNTIFS(Data!$I:$I,$A65,Data!$C:$C,BY$1,Data!$D:$D,BY$2)+COUNTIFS(Data!$J:$J,$A65,Data!$C:$C,BY$1,Data!$D:$D,BY$2)</f>
        <v>0</v>
      </c>
      <c r="BZ65" s="5">
        <f>COUNTIFS(Data!$I:$I,$A65,Data!$C:$C,BZ$1,Data!$D:$D,BZ$2)+COUNTIFS(Data!$J:$J,$A65,Data!$C:$C,BZ$1,Data!$D:$D,BZ$2)</f>
        <v>0</v>
      </c>
      <c r="CA65" s="5">
        <f>COUNTIFS(Data!$I:$I,$A65,Data!$C:$C,CA$1,Data!$D:$D,CA$2)+COUNTIFS(Data!$J:$J,$A65,Data!$C:$C,CA$1,Data!$D:$D,CA$2)</f>
        <v>0</v>
      </c>
      <c r="CB65" s="5">
        <f>COUNTIFS(Data!$I:$I,$A65,Data!$C:$C,CB$1,Data!$D:$D,CB$2)+COUNTIFS(Data!$J:$J,$A65,Data!$C:$C,CB$1,Data!$D:$D,CB$2)</f>
        <v>0</v>
      </c>
      <c r="CC65" s="5">
        <f>COUNTIFS(Data!$I:$I,$A65,Data!$C:$C,CC$1,Data!$D:$D,CC$2)+COUNTIFS(Data!$J:$J,$A65,Data!$C:$C,CC$1,Data!$D:$D,CC$2)</f>
        <v>0</v>
      </c>
      <c r="CD65" s="5">
        <f>COUNTIFS(Data!$I:$I,$A65,Data!$C:$C,CD$1,Data!$D:$D,CD$2)+COUNTIFS(Data!$J:$J,$A65,Data!$C:$C,CD$1,Data!$D:$D,CD$2)</f>
        <v>0</v>
      </c>
      <c r="CE65" s="5">
        <f>COUNTIFS(Data!$I:$I,$A65,Data!$C:$C,CE$1,Data!$D:$D,CE$2)+COUNTIFS(Data!$J:$J,$A65,Data!$C:$C,CE$1,Data!$D:$D,CE$2)</f>
        <v>0</v>
      </c>
      <c r="CF65" s="5">
        <f>COUNTIFS(Data!$I:$I,$A65,Data!$C:$C,CF$1,Data!$D:$D,CF$2)+COUNTIFS(Data!$J:$J,$A65,Data!$C:$C,CF$1,Data!$D:$D,CF$2)</f>
        <v>0</v>
      </c>
      <c r="CG65" s="5">
        <f>COUNTIFS(Data!$I:$I,$A65,Data!$C:$C,CG$1,Data!$D:$D,CG$2)+COUNTIFS(Data!$J:$J,$A65,Data!$C:$C,CG$1,Data!$D:$D,CG$2)</f>
        <v>0</v>
      </c>
      <c r="CH65" s="5">
        <f>COUNTIFS(Data!$I:$I,$A65,Data!$C:$C,CH$1,Data!$D:$D,CH$2)+COUNTIFS(Data!$J:$J,$A65,Data!$C:$C,CH$1,Data!$D:$D,CH$2)</f>
        <v>0</v>
      </c>
      <c r="CI65" s="5">
        <f>COUNTIFS(Data!$I:$I,$A65,Data!$C:$C,CI$1,Data!$D:$D,CI$2)+COUNTIFS(Data!$J:$J,$A65,Data!$C:$C,CI$1,Data!$D:$D,CI$2)</f>
        <v>0</v>
      </c>
      <c r="CJ65" s="5">
        <f>COUNTIFS(Data!$I:$I,$A65,Data!$C:$C,CJ$1,Data!$D:$D,CJ$2)+COUNTIFS(Data!$J:$J,$A65,Data!$C:$C,CJ$1,Data!$D:$D,CJ$2)</f>
        <v>0</v>
      </c>
      <c r="CK65" s="5">
        <f>COUNTIFS(Data!$I:$I,$A65,Data!$C:$C,CK$1,Data!$D:$D,CK$2)+COUNTIFS(Data!$J:$J,$A65,Data!$C:$C,CK$1,Data!$D:$D,CK$2)</f>
        <v>0</v>
      </c>
      <c r="CL65" s="5">
        <f>COUNTIFS(Data!$I:$I,$A65,Data!$C:$C,CL$1,Data!$D:$D,CL$2)+COUNTIFS(Data!$J:$J,$A65,Data!$C:$C,CL$1,Data!$D:$D,CL$2)</f>
        <v>0</v>
      </c>
      <c r="CM65" s="5">
        <f>COUNTIFS(Data!$I:$I,$A65,Data!$C:$C,CM$1,Data!$D:$D,CM$2)+COUNTIFS(Data!$J:$J,$A65,Data!$C:$C,CM$1,Data!$D:$D,CM$2)</f>
        <v>0</v>
      </c>
      <c r="CN65" s="5">
        <f>COUNTIFS(Data!$I:$I,$A65,Data!$C:$C,CN$1,Data!$D:$D,CN$2)+COUNTIFS(Data!$J:$J,$A65,Data!$C:$C,CN$1,Data!$D:$D,CN$2)</f>
        <v>0</v>
      </c>
      <c r="CO65" s="5">
        <f>COUNTIFS(Data!$I:$I,$A65,Data!$C:$C,CO$1,Data!$D:$D,CO$2)+COUNTIFS(Data!$J:$J,$A65,Data!$C:$C,CO$1,Data!$D:$D,CO$2)</f>
        <v>0</v>
      </c>
      <c r="CP65" s="5">
        <f>COUNTIFS(Data!$I:$I,$A65,Data!$C:$C,CP$1,Data!$D:$D,CP$2)+COUNTIFS(Data!$J:$J,$A65,Data!$C:$C,CP$1,Data!$D:$D,CP$2)</f>
        <v>0</v>
      </c>
      <c r="CQ65" s="5">
        <f>COUNTIFS(Data!$I:$I,$A65,Data!$C:$C,CQ$1,Data!$D:$D,CQ$2)+COUNTIFS(Data!$J:$J,$A65,Data!$C:$C,CQ$1,Data!$D:$D,CQ$2)</f>
        <v>0</v>
      </c>
      <c r="CR65" s="5">
        <f>COUNTIFS(Data!$I:$I,$A65,Data!$C:$C,CR$1,Data!$D:$D,CR$2)+COUNTIFS(Data!$J:$J,$A65,Data!$C:$C,CR$1,Data!$D:$D,CR$2)</f>
        <v>0</v>
      </c>
      <c r="CS65" s="5">
        <f>COUNTIFS(Data!$I:$I,$A65,Data!$C:$C,CS$1,Data!$D:$D,CS$2)+COUNTIFS(Data!$J:$J,$A65,Data!$C:$C,CS$1,Data!$D:$D,CS$2)</f>
        <v>0</v>
      </c>
      <c r="CT65" s="5">
        <f>COUNTIFS(Data!$I:$I,$A65,Data!$C:$C,CT$1,Data!$D:$D,CT$2)+COUNTIFS(Data!$J:$J,$A65,Data!$C:$C,CT$1,Data!$D:$D,CT$2)</f>
        <v>0</v>
      </c>
      <c r="CU65" s="5">
        <f>COUNTIFS(Data!$I:$I,$A65,Data!$C:$C,CU$1,Data!$D:$D,CU$2)+COUNTIFS(Data!$J:$J,$A65,Data!$C:$C,CU$1,Data!$D:$D,CU$2)</f>
        <v>1</v>
      </c>
      <c r="CV65" s="5">
        <f>COUNTIFS(Data!$I:$I,$A65,Data!$C:$C,CV$1,Data!$D:$D,CV$2)+COUNTIFS(Data!$J:$J,$A65,Data!$C:$C,CV$1,Data!$D:$D,CV$2)</f>
        <v>1</v>
      </c>
      <c r="CW65" s="5">
        <f t="shared" ref="CW65:CX65" si="64">SUMIF($B$2:$CV$2,CW$2, $B65:$CV65)</f>
        <v>2</v>
      </c>
      <c r="CX65" s="5">
        <f t="shared" si="64"/>
        <v>2</v>
      </c>
      <c r="CY65" s="5">
        <f t="shared" si="3"/>
        <v>4</v>
      </c>
    </row>
    <row r="66">
      <c r="A66" s="5" t="str">
        <f>Countries!A64</f>
        <v>MKD</v>
      </c>
      <c r="B66" s="5">
        <f>COUNTIFS(Data!$I:$I,$A66,Data!$C:$C,B$1,Data!$D:$D,B$2)+COUNTIFS(Data!$J:$J,$A66,Data!$C:$C,B$1,Data!$D:$D,B$2)</f>
        <v>0</v>
      </c>
      <c r="C66" s="5">
        <f>COUNTIFS(Data!$I:$I,$A66,Data!$C:$C,C$1,Data!$D:$D,C$2)+COUNTIFS(Data!$J:$J,$A66,Data!$C:$C,C$1,Data!$D:$D,C$2)</f>
        <v>0</v>
      </c>
      <c r="D66" s="5">
        <f>COUNTIFS(Data!$I:$I,$A66,Data!$C:$C,D$1,Data!$D:$D,D$2)+COUNTIFS(Data!$J:$J,$A66,Data!$C:$C,D$1,Data!$D:$D,D$2)</f>
        <v>0</v>
      </c>
      <c r="E66" s="5">
        <f>COUNTIFS(Data!$I:$I,$A66,Data!$C:$C,E$1,Data!$D:$D,E$2)+COUNTIFS(Data!$J:$J,$A66,Data!$C:$C,E$1,Data!$D:$D,E$2)</f>
        <v>0</v>
      </c>
      <c r="F66" s="5">
        <f>COUNTIFS(Data!$I:$I,$A66,Data!$C:$C,F$1,Data!$D:$D,F$2)+COUNTIFS(Data!$J:$J,$A66,Data!$C:$C,F$1,Data!$D:$D,F$2)</f>
        <v>0</v>
      </c>
      <c r="G66" s="5">
        <f>COUNTIFS(Data!$I:$I,$A66,Data!$C:$C,G$1,Data!$D:$D,G$2)+COUNTIFS(Data!$J:$J,$A66,Data!$C:$C,G$1,Data!$D:$D,G$2)</f>
        <v>0</v>
      </c>
      <c r="H66" s="5">
        <f>COUNTIFS(Data!$I:$I,$A66,Data!$C:$C,H$1,Data!$D:$D,H$2)+COUNTIFS(Data!$J:$J,$A66,Data!$C:$C,H$1,Data!$D:$D,H$2)</f>
        <v>0</v>
      </c>
      <c r="I66" s="5">
        <f>COUNTIFS(Data!$I:$I,$A66,Data!$C:$C,I$1,Data!$D:$D,I$2)+COUNTIFS(Data!$J:$J,$A66,Data!$C:$C,I$1,Data!$D:$D,I$2)</f>
        <v>0</v>
      </c>
      <c r="J66" s="5">
        <f>COUNTIFS(Data!$I:$I,$A66,Data!$C:$C,J$1,Data!$D:$D,J$2)+COUNTIFS(Data!$J:$J,$A66,Data!$C:$C,J$1,Data!$D:$D,J$2)</f>
        <v>0</v>
      </c>
      <c r="K66" s="5">
        <f>COUNTIFS(Data!$I:$I,$A66,Data!$C:$C,K$1,Data!$D:$D,K$2)+COUNTIFS(Data!$J:$J,$A66,Data!$C:$C,K$1,Data!$D:$D,K$2)</f>
        <v>0</v>
      </c>
      <c r="L66" s="5">
        <f>COUNTIFS(Data!$I:$I,$A66,Data!$C:$C,L$1,Data!$D:$D,L$2)+COUNTIFS(Data!$J:$J,$A66,Data!$C:$C,L$1,Data!$D:$D,L$2)</f>
        <v>0</v>
      </c>
      <c r="M66" s="5">
        <f>COUNTIFS(Data!$I:$I,$A66,Data!$C:$C,M$1,Data!$D:$D,M$2)+COUNTIFS(Data!$J:$J,$A66,Data!$C:$C,M$1,Data!$D:$D,M$2)</f>
        <v>0</v>
      </c>
      <c r="N66" s="5">
        <f>COUNTIFS(Data!$I:$I,$A66,Data!$C:$C,N$1,Data!$D:$D,N$2)+COUNTIFS(Data!$J:$J,$A66,Data!$C:$C,N$1,Data!$D:$D,N$2)</f>
        <v>0</v>
      </c>
      <c r="O66" s="5">
        <f>COUNTIFS(Data!$I:$I,$A66,Data!$C:$C,O$1,Data!$D:$D,O$2)+COUNTIFS(Data!$J:$J,$A66,Data!$C:$C,O$1,Data!$D:$D,O$2)</f>
        <v>0</v>
      </c>
      <c r="P66" s="5">
        <f>COUNTIFS(Data!$I:$I,$A66,Data!$C:$C,P$1,Data!$D:$D,P$2)+COUNTIFS(Data!$J:$J,$A66,Data!$C:$C,P$1,Data!$D:$D,P$2)</f>
        <v>0</v>
      </c>
      <c r="Q66" s="5">
        <f>COUNTIFS(Data!$I:$I,$A66,Data!$C:$C,Q$1,Data!$D:$D,Q$2)+COUNTIFS(Data!$J:$J,$A66,Data!$C:$C,Q$1,Data!$D:$D,Q$2)</f>
        <v>0</v>
      </c>
      <c r="R66" s="5">
        <f>COUNTIFS(Data!$I:$I,$A66,Data!$C:$C,R$1,Data!$D:$D,R$2)+COUNTIFS(Data!$J:$J,$A66,Data!$C:$C,R$1,Data!$D:$D,R$2)</f>
        <v>0</v>
      </c>
      <c r="S66" s="5">
        <f>COUNTIFS(Data!$I:$I,$A66,Data!$C:$C,S$1,Data!$D:$D,S$2)+COUNTIFS(Data!$J:$J,$A66,Data!$C:$C,S$1,Data!$D:$D,S$2)</f>
        <v>0</v>
      </c>
      <c r="T66" s="5">
        <f>COUNTIFS(Data!$I:$I,$A66,Data!$C:$C,T$1,Data!$D:$D,T$2)+COUNTIFS(Data!$J:$J,$A66,Data!$C:$C,T$1,Data!$D:$D,T$2)</f>
        <v>0</v>
      </c>
      <c r="U66" s="5">
        <f>COUNTIFS(Data!$I:$I,$A66,Data!$C:$C,U$1,Data!$D:$D,U$2)+COUNTIFS(Data!$J:$J,$A66,Data!$C:$C,U$1,Data!$D:$D,U$2)</f>
        <v>0</v>
      </c>
      <c r="V66" s="5">
        <f>COUNTIFS(Data!$I:$I,$A66,Data!$C:$C,V$1,Data!$D:$D,V$2)+COUNTIFS(Data!$J:$J,$A66,Data!$C:$C,V$1,Data!$D:$D,V$2)</f>
        <v>0</v>
      </c>
      <c r="W66" s="5">
        <f>COUNTIFS(Data!$I:$I,$A66,Data!$C:$C,W$1,Data!$D:$D,W$2)+COUNTIFS(Data!$J:$J,$A66,Data!$C:$C,W$1,Data!$D:$D,W$2)</f>
        <v>0</v>
      </c>
      <c r="X66" s="5">
        <f>COUNTIFS(Data!$I:$I,$A66,Data!$C:$C,X$1,Data!$D:$D,X$2)+COUNTIFS(Data!$J:$J,$A66,Data!$C:$C,X$1,Data!$D:$D,X$2)</f>
        <v>0</v>
      </c>
      <c r="Y66" s="5">
        <f>COUNTIFS(Data!$I:$I,$A66,Data!$C:$C,Y$1,Data!$D:$D,Y$2)+COUNTIFS(Data!$J:$J,$A66,Data!$C:$C,Y$1,Data!$D:$D,Y$2)</f>
        <v>0</v>
      </c>
      <c r="Z66" s="5">
        <f>COUNTIFS(Data!$I:$I,$A66,Data!$C:$C,Z$1,Data!$D:$D,Z$2)+COUNTIFS(Data!$J:$J,$A66,Data!$C:$C,Z$1,Data!$D:$D,Z$2)</f>
        <v>0</v>
      </c>
      <c r="AA66" s="5">
        <f>COUNTIFS(Data!$I:$I,$A66,Data!$C:$C,AA$1,Data!$D:$D,AA$2)+COUNTIFS(Data!$J:$J,$A66,Data!$C:$C,AA$1,Data!$D:$D,AA$2)</f>
        <v>0</v>
      </c>
      <c r="AB66" s="5">
        <f>COUNTIFS(Data!$I:$I,$A66,Data!$C:$C,AB$1,Data!$D:$D,AB$2)+COUNTIFS(Data!$J:$J,$A66,Data!$C:$C,AB$1,Data!$D:$D,AB$2)</f>
        <v>0</v>
      </c>
      <c r="AC66" s="5">
        <f>COUNTIFS(Data!$I:$I,$A66,Data!$C:$C,AC$1,Data!$D:$D,AC$2)+COUNTIFS(Data!$J:$J,$A66,Data!$C:$C,AC$1,Data!$D:$D,AC$2)</f>
        <v>0</v>
      </c>
      <c r="AD66" s="5">
        <f>COUNTIFS(Data!$I:$I,$A66,Data!$C:$C,AD$1,Data!$D:$D,AD$2)+COUNTIFS(Data!$J:$J,$A66,Data!$C:$C,AD$1,Data!$D:$D,AD$2)</f>
        <v>0</v>
      </c>
      <c r="AE66" s="5">
        <f>COUNTIFS(Data!$I:$I,$A66,Data!$C:$C,AE$1,Data!$D:$D,AE$2)+COUNTIFS(Data!$J:$J,$A66,Data!$C:$C,AE$1,Data!$D:$D,AE$2)</f>
        <v>0</v>
      </c>
      <c r="AF66" s="5">
        <f>COUNTIFS(Data!$I:$I,$A66,Data!$C:$C,AF$1,Data!$D:$D,AF$2)+COUNTIFS(Data!$J:$J,$A66,Data!$C:$C,AF$1,Data!$D:$D,AF$2)</f>
        <v>0</v>
      </c>
      <c r="AG66" s="5">
        <f>COUNTIFS(Data!$I:$I,$A66,Data!$C:$C,AG$1,Data!$D:$D,AG$2)+COUNTIFS(Data!$J:$J,$A66,Data!$C:$C,AG$1,Data!$D:$D,AG$2)</f>
        <v>0</v>
      </c>
      <c r="AH66" s="5">
        <f>COUNTIFS(Data!$I:$I,$A66,Data!$C:$C,AH$1,Data!$D:$D,AH$2)+COUNTIFS(Data!$J:$J,$A66,Data!$C:$C,AH$1,Data!$D:$D,AH$2)</f>
        <v>0</v>
      </c>
      <c r="AI66" s="5">
        <f>COUNTIFS(Data!$I:$I,$A66,Data!$C:$C,AI$1,Data!$D:$D,AI$2)+COUNTIFS(Data!$J:$J,$A66,Data!$C:$C,AI$1,Data!$D:$D,AI$2)</f>
        <v>0</v>
      </c>
      <c r="AJ66" s="5">
        <f>COUNTIFS(Data!$I:$I,$A66,Data!$C:$C,AJ$1,Data!$D:$D,AJ$2)+COUNTIFS(Data!$J:$J,$A66,Data!$C:$C,AJ$1,Data!$D:$D,AJ$2)</f>
        <v>0</v>
      </c>
      <c r="AK66" s="5">
        <f>COUNTIFS(Data!$I:$I,$A66,Data!$C:$C,AK$1,Data!$D:$D,AK$2)+COUNTIFS(Data!$J:$J,$A66,Data!$C:$C,AK$1,Data!$D:$D,AK$2)</f>
        <v>0</v>
      </c>
      <c r="AL66" s="5">
        <f>COUNTIFS(Data!$I:$I,$A66,Data!$C:$C,AL$1,Data!$D:$D,AL$2)+COUNTIFS(Data!$J:$J,$A66,Data!$C:$C,AL$1,Data!$D:$D,AL$2)</f>
        <v>0</v>
      </c>
      <c r="AM66" s="5">
        <f>COUNTIFS(Data!$I:$I,$A66,Data!$C:$C,AM$1,Data!$D:$D,AM$2)+COUNTIFS(Data!$J:$J,$A66,Data!$C:$C,AM$1,Data!$D:$D,AM$2)</f>
        <v>0</v>
      </c>
      <c r="AN66" s="5">
        <f>COUNTIFS(Data!$I:$I,$A66,Data!$C:$C,AN$1,Data!$D:$D,AN$2)+COUNTIFS(Data!$J:$J,$A66,Data!$C:$C,AN$1,Data!$D:$D,AN$2)</f>
        <v>0</v>
      </c>
      <c r="AO66" s="5">
        <f>COUNTIFS(Data!$I:$I,$A66,Data!$C:$C,AO$1,Data!$D:$D,AO$2)+COUNTIFS(Data!$J:$J,$A66,Data!$C:$C,AO$1,Data!$D:$D,AO$2)</f>
        <v>0</v>
      </c>
      <c r="AP66" s="5">
        <f>COUNTIFS(Data!$I:$I,$A66,Data!$C:$C,AP$1,Data!$D:$D,AP$2)+COUNTIFS(Data!$J:$J,$A66,Data!$C:$C,AP$1,Data!$D:$D,AP$2)</f>
        <v>0</v>
      </c>
      <c r="AQ66" s="5">
        <f>COUNTIFS(Data!$I:$I,$A66,Data!$C:$C,AQ$1,Data!$D:$D,AQ$2)+COUNTIFS(Data!$J:$J,$A66,Data!$C:$C,AQ$1,Data!$D:$D,AQ$2)</f>
        <v>0</v>
      </c>
      <c r="AR66" s="5">
        <f>COUNTIFS(Data!$I:$I,$A66,Data!$C:$C,AR$1,Data!$D:$D,AR$2)+COUNTIFS(Data!$J:$J,$A66,Data!$C:$C,AR$1,Data!$D:$D,AR$2)</f>
        <v>0</v>
      </c>
      <c r="AS66" s="5">
        <f>COUNTIFS(Data!$I:$I,$A66,Data!$C:$C,AS$1,Data!$D:$D,AS$2)+COUNTIFS(Data!$J:$J,$A66,Data!$C:$C,AS$1,Data!$D:$D,AS$2)</f>
        <v>0</v>
      </c>
      <c r="AT66" s="5">
        <f>COUNTIFS(Data!$I:$I,$A66,Data!$C:$C,AT$1,Data!$D:$D,AT$2)+COUNTIFS(Data!$J:$J,$A66,Data!$C:$C,AT$1,Data!$D:$D,AT$2)</f>
        <v>0</v>
      </c>
      <c r="AU66" s="5">
        <f>COUNTIFS(Data!$I:$I,$A66,Data!$C:$C,AU$1,Data!$D:$D,AU$2)+COUNTIFS(Data!$J:$J,$A66,Data!$C:$C,AU$1,Data!$D:$D,AU$2)</f>
        <v>0</v>
      </c>
      <c r="AV66" s="5">
        <f>COUNTIFS(Data!$I:$I,$A66,Data!$C:$C,AV$1,Data!$D:$D,AV$2)+COUNTIFS(Data!$J:$J,$A66,Data!$C:$C,AV$1,Data!$D:$D,AV$2)</f>
        <v>0</v>
      </c>
      <c r="AW66" s="5">
        <f>COUNTIFS(Data!$I:$I,$A66,Data!$C:$C,AW$1,Data!$D:$D,AW$2)+COUNTIFS(Data!$J:$J,$A66,Data!$C:$C,AW$1,Data!$D:$D,AW$2)</f>
        <v>0</v>
      </c>
      <c r="AX66" s="5">
        <f>COUNTIFS(Data!$I:$I,$A66,Data!$C:$C,AX$1,Data!$D:$D,AX$2)+COUNTIFS(Data!$J:$J,$A66,Data!$C:$C,AX$1,Data!$D:$D,AX$2)</f>
        <v>0</v>
      </c>
      <c r="AY66" s="5">
        <f>COUNTIFS(Data!$I:$I,$A66,Data!$C:$C,AY$1,Data!$D:$D,AY$2)+COUNTIFS(Data!$J:$J,$A66,Data!$C:$C,AY$1,Data!$D:$D,AY$2)</f>
        <v>0</v>
      </c>
      <c r="AZ66" s="5">
        <f>COUNTIFS(Data!$I:$I,$A66,Data!$C:$C,AZ$1,Data!$D:$D,AZ$2)+COUNTIFS(Data!$J:$J,$A66,Data!$C:$C,AZ$1,Data!$D:$D,AZ$2)</f>
        <v>0</v>
      </c>
      <c r="BA66" s="5">
        <f>COUNTIFS(Data!$I:$I,$A66,Data!$C:$C,BA$1,Data!$D:$D,BA$2)+COUNTIFS(Data!$J:$J,$A66,Data!$C:$C,BA$1,Data!$D:$D,BA$2)</f>
        <v>0</v>
      </c>
      <c r="BB66" s="5">
        <f>COUNTIFS(Data!$I:$I,$A66,Data!$C:$C,BB$1,Data!$D:$D,BB$2)+COUNTIFS(Data!$J:$J,$A66,Data!$C:$C,BB$1,Data!$D:$D,BB$2)</f>
        <v>0</v>
      </c>
      <c r="BC66" s="5">
        <f>COUNTIFS(Data!$I:$I,$A66,Data!$C:$C,BC$1,Data!$D:$D,BC$2)+COUNTIFS(Data!$J:$J,$A66,Data!$C:$C,BC$1,Data!$D:$D,BC$2)</f>
        <v>0</v>
      </c>
      <c r="BD66" s="5">
        <f>COUNTIFS(Data!$I:$I,$A66,Data!$C:$C,BD$1,Data!$D:$D,BD$2)+COUNTIFS(Data!$J:$J,$A66,Data!$C:$C,BD$1,Data!$D:$D,BD$2)</f>
        <v>0</v>
      </c>
      <c r="BE66" s="5">
        <f>COUNTIFS(Data!$I:$I,$A66,Data!$C:$C,BE$1,Data!$D:$D,BE$2)+COUNTIFS(Data!$J:$J,$A66,Data!$C:$C,BE$1,Data!$D:$D,BE$2)</f>
        <v>0</v>
      </c>
      <c r="BF66" s="5">
        <f>COUNTIFS(Data!$I:$I,$A66,Data!$C:$C,BF$1,Data!$D:$D,BF$2)+COUNTIFS(Data!$J:$J,$A66,Data!$C:$C,BF$1,Data!$D:$D,BF$2)</f>
        <v>0</v>
      </c>
      <c r="BG66" s="5">
        <f>COUNTIFS(Data!$I:$I,$A66,Data!$C:$C,BG$1,Data!$D:$D,BG$2)+COUNTIFS(Data!$J:$J,$A66,Data!$C:$C,BG$1,Data!$D:$D,BG$2)</f>
        <v>0</v>
      </c>
      <c r="BH66" s="5">
        <f>COUNTIFS(Data!$I:$I,$A66,Data!$C:$C,BH$1,Data!$D:$D,BH$2)+COUNTIFS(Data!$J:$J,$A66,Data!$C:$C,BH$1,Data!$D:$D,BH$2)</f>
        <v>0</v>
      </c>
      <c r="BI66" s="5">
        <f>COUNTIFS(Data!$I:$I,$A66,Data!$C:$C,BI$1,Data!$D:$D,BI$2)+COUNTIFS(Data!$J:$J,$A66,Data!$C:$C,BI$1,Data!$D:$D,BI$2)</f>
        <v>0</v>
      </c>
      <c r="BJ66" s="5">
        <f>COUNTIFS(Data!$I:$I,$A66,Data!$C:$C,BJ$1,Data!$D:$D,BJ$2)+COUNTIFS(Data!$J:$J,$A66,Data!$C:$C,BJ$1,Data!$D:$D,BJ$2)</f>
        <v>0</v>
      </c>
      <c r="BK66" s="5">
        <f>COUNTIFS(Data!$I:$I,$A66,Data!$C:$C,BK$1,Data!$D:$D,BK$2)+COUNTIFS(Data!$J:$J,$A66,Data!$C:$C,BK$1,Data!$D:$D,BK$2)</f>
        <v>0</v>
      </c>
      <c r="BL66" s="5">
        <f>COUNTIFS(Data!$I:$I,$A66,Data!$C:$C,BL$1,Data!$D:$D,BL$2)+COUNTIFS(Data!$J:$J,$A66,Data!$C:$C,BL$1,Data!$D:$D,BL$2)</f>
        <v>0</v>
      </c>
      <c r="BM66" s="5">
        <f>COUNTIFS(Data!$I:$I,$A66,Data!$C:$C,BM$1,Data!$D:$D,BM$2)+COUNTIFS(Data!$J:$J,$A66,Data!$C:$C,BM$1,Data!$D:$D,BM$2)</f>
        <v>0</v>
      </c>
      <c r="BN66" s="5">
        <f>COUNTIFS(Data!$I:$I,$A66,Data!$C:$C,BN$1,Data!$D:$D,BN$2)+COUNTIFS(Data!$J:$J,$A66,Data!$C:$C,BN$1,Data!$D:$D,BN$2)</f>
        <v>0</v>
      </c>
      <c r="BO66" s="5">
        <f>COUNTIFS(Data!$I:$I,$A66,Data!$C:$C,BO$1,Data!$D:$D,BO$2)+COUNTIFS(Data!$J:$J,$A66,Data!$C:$C,BO$1,Data!$D:$D,BO$2)</f>
        <v>0</v>
      </c>
      <c r="BP66" s="5">
        <f>COUNTIFS(Data!$I:$I,$A66,Data!$C:$C,BP$1,Data!$D:$D,BP$2)+COUNTIFS(Data!$J:$J,$A66,Data!$C:$C,BP$1,Data!$D:$D,BP$2)</f>
        <v>0</v>
      </c>
      <c r="BQ66" s="5">
        <f>COUNTIFS(Data!$I:$I,$A66,Data!$C:$C,BQ$1,Data!$D:$D,BQ$2)+COUNTIFS(Data!$J:$J,$A66,Data!$C:$C,BQ$1,Data!$D:$D,BQ$2)</f>
        <v>0</v>
      </c>
      <c r="BR66" s="5">
        <f>COUNTIFS(Data!$I:$I,$A66,Data!$C:$C,BR$1,Data!$D:$D,BR$2)+COUNTIFS(Data!$J:$J,$A66,Data!$C:$C,BR$1,Data!$D:$D,BR$2)</f>
        <v>0</v>
      </c>
      <c r="BS66" s="5">
        <f>COUNTIFS(Data!$I:$I,$A66,Data!$C:$C,BS$1,Data!$D:$D,BS$2)+COUNTIFS(Data!$J:$J,$A66,Data!$C:$C,BS$1,Data!$D:$D,BS$2)</f>
        <v>0</v>
      </c>
      <c r="BT66" s="5">
        <f>COUNTIFS(Data!$I:$I,$A66,Data!$C:$C,BT$1,Data!$D:$D,BT$2)+COUNTIFS(Data!$J:$J,$A66,Data!$C:$C,BT$1,Data!$D:$D,BT$2)</f>
        <v>0</v>
      </c>
      <c r="BU66" s="5">
        <f>COUNTIFS(Data!$I:$I,$A66,Data!$C:$C,BU$1,Data!$D:$D,BU$2)+COUNTIFS(Data!$J:$J,$A66,Data!$C:$C,BU$1,Data!$D:$D,BU$2)</f>
        <v>0</v>
      </c>
      <c r="BV66" s="5">
        <f>COUNTIFS(Data!$I:$I,$A66,Data!$C:$C,BV$1,Data!$D:$D,BV$2)+COUNTIFS(Data!$J:$J,$A66,Data!$C:$C,BV$1,Data!$D:$D,BV$2)</f>
        <v>0</v>
      </c>
      <c r="BW66" s="5">
        <f>COUNTIFS(Data!$I:$I,$A66,Data!$C:$C,BW$1,Data!$D:$D,BW$2)+COUNTIFS(Data!$J:$J,$A66,Data!$C:$C,BW$1,Data!$D:$D,BW$2)</f>
        <v>0</v>
      </c>
      <c r="BX66" s="5">
        <f>COUNTIFS(Data!$I:$I,$A66,Data!$C:$C,BX$1,Data!$D:$D,BX$2)+COUNTIFS(Data!$J:$J,$A66,Data!$C:$C,BX$1,Data!$D:$D,BX$2)</f>
        <v>0</v>
      </c>
      <c r="BY66" s="5">
        <f>COUNTIFS(Data!$I:$I,$A66,Data!$C:$C,BY$1,Data!$D:$D,BY$2)+COUNTIFS(Data!$J:$J,$A66,Data!$C:$C,BY$1,Data!$D:$D,BY$2)</f>
        <v>0</v>
      </c>
      <c r="BZ66" s="5">
        <f>COUNTIFS(Data!$I:$I,$A66,Data!$C:$C,BZ$1,Data!$D:$D,BZ$2)+COUNTIFS(Data!$J:$J,$A66,Data!$C:$C,BZ$1,Data!$D:$D,BZ$2)</f>
        <v>0</v>
      </c>
      <c r="CA66" s="5">
        <f>COUNTIFS(Data!$I:$I,$A66,Data!$C:$C,CA$1,Data!$D:$D,CA$2)+COUNTIFS(Data!$J:$J,$A66,Data!$C:$C,CA$1,Data!$D:$D,CA$2)</f>
        <v>0</v>
      </c>
      <c r="CB66" s="5">
        <f>COUNTIFS(Data!$I:$I,$A66,Data!$C:$C,CB$1,Data!$D:$D,CB$2)+COUNTIFS(Data!$J:$J,$A66,Data!$C:$C,CB$1,Data!$D:$D,CB$2)</f>
        <v>0</v>
      </c>
      <c r="CC66" s="5">
        <f>COUNTIFS(Data!$I:$I,$A66,Data!$C:$C,CC$1,Data!$D:$D,CC$2)+COUNTIFS(Data!$J:$J,$A66,Data!$C:$C,CC$1,Data!$D:$D,CC$2)</f>
        <v>0</v>
      </c>
      <c r="CD66" s="5">
        <f>COUNTIFS(Data!$I:$I,$A66,Data!$C:$C,CD$1,Data!$D:$D,CD$2)+COUNTIFS(Data!$J:$J,$A66,Data!$C:$C,CD$1,Data!$D:$D,CD$2)</f>
        <v>0</v>
      </c>
      <c r="CE66" s="5">
        <f>COUNTIFS(Data!$I:$I,$A66,Data!$C:$C,CE$1,Data!$D:$D,CE$2)+COUNTIFS(Data!$J:$J,$A66,Data!$C:$C,CE$1,Data!$D:$D,CE$2)</f>
        <v>0</v>
      </c>
      <c r="CF66" s="5">
        <f>COUNTIFS(Data!$I:$I,$A66,Data!$C:$C,CF$1,Data!$D:$D,CF$2)+COUNTIFS(Data!$J:$J,$A66,Data!$C:$C,CF$1,Data!$D:$D,CF$2)</f>
        <v>0</v>
      </c>
      <c r="CG66" s="5">
        <f>COUNTIFS(Data!$I:$I,$A66,Data!$C:$C,CG$1,Data!$D:$D,CG$2)+COUNTIFS(Data!$J:$J,$A66,Data!$C:$C,CG$1,Data!$D:$D,CG$2)</f>
        <v>0</v>
      </c>
      <c r="CH66" s="5">
        <f>COUNTIFS(Data!$I:$I,$A66,Data!$C:$C,CH$1,Data!$D:$D,CH$2)+COUNTIFS(Data!$J:$J,$A66,Data!$C:$C,CH$1,Data!$D:$D,CH$2)</f>
        <v>0</v>
      </c>
      <c r="CI66" s="5">
        <f>COUNTIFS(Data!$I:$I,$A66,Data!$C:$C,CI$1,Data!$D:$D,CI$2)+COUNTIFS(Data!$J:$J,$A66,Data!$C:$C,CI$1,Data!$D:$D,CI$2)</f>
        <v>0</v>
      </c>
      <c r="CJ66" s="5">
        <f>COUNTIFS(Data!$I:$I,$A66,Data!$C:$C,CJ$1,Data!$D:$D,CJ$2)+COUNTIFS(Data!$J:$J,$A66,Data!$C:$C,CJ$1,Data!$D:$D,CJ$2)</f>
        <v>0</v>
      </c>
      <c r="CK66" s="5">
        <f>COUNTIFS(Data!$I:$I,$A66,Data!$C:$C,CK$1,Data!$D:$D,CK$2)+COUNTIFS(Data!$J:$J,$A66,Data!$C:$C,CK$1,Data!$D:$D,CK$2)</f>
        <v>0</v>
      </c>
      <c r="CL66" s="5">
        <f>COUNTIFS(Data!$I:$I,$A66,Data!$C:$C,CL$1,Data!$D:$D,CL$2)+COUNTIFS(Data!$J:$J,$A66,Data!$C:$C,CL$1,Data!$D:$D,CL$2)</f>
        <v>0</v>
      </c>
      <c r="CM66" s="5">
        <f>COUNTIFS(Data!$I:$I,$A66,Data!$C:$C,CM$1,Data!$D:$D,CM$2)+COUNTIFS(Data!$J:$J,$A66,Data!$C:$C,CM$1,Data!$D:$D,CM$2)</f>
        <v>0</v>
      </c>
      <c r="CN66" s="5">
        <f>COUNTIFS(Data!$I:$I,$A66,Data!$C:$C,CN$1,Data!$D:$D,CN$2)+COUNTIFS(Data!$J:$J,$A66,Data!$C:$C,CN$1,Data!$D:$D,CN$2)</f>
        <v>0</v>
      </c>
      <c r="CO66" s="5">
        <f>COUNTIFS(Data!$I:$I,$A66,Data!$C:$C,CO$1,Data!$D:$D,CO$2)+COUNTIFS(Data!$J:$J,$A66,Data!$C:$C,CO$1,Data!$D:$D,CO$2)</f>
        <v>0</v>
      </c>
      <c r="CP66" s="5">
        <f>COUNTIFS(Data!$I:$I,$A66,Data!$C:$C,CP$1,Data!$D:$D,CP$2)+COUNTIFS(Data!$J:$J,$A66,Data!$C:$C,CP$1,Data!$D:$D,CP$2)</f>
        <v>0</v>
      </c>
      <c r="CQ66" s="5">
        <f>COUNTIFS(Data!$I:$I,$A66,Data!$C:$C,CQ$1,Data!$D:$D,CQ$2)+COUNTIFS(Data!$J:$J,$A66,Data!$C:$C,CQ$1,Data!$D:$D,CQ$2)</f>
        <v>0</v>
      </c>
      <c r="CR66" s="5">
        <f>COUNTIFS(Data!$I:$I,$A66,Data!$C:$C,CR$1,Data!$D:$D,CR$2)+COUNTIFS(Data!$J:$J,$A66,Data!$C:$C,CR$1,Data!$D:$D,CR$2)</f>
        <v>0</v>
      </c>
      <c r="CS66" s="5">
        <f>COUNTIFS(Data!$I:$I,$A66,Data!$C:$C,CS$1,Data!$D:$D,CS$2)+COUNTIFS(Data!$J:$J,$A66,Data!$C:$C,CS$1,Data!$D:$D,CS$2)</f>
        <v>0</v>
      </c>
      <c r="CT66" s="5">
        <f>COUNTIFS(Data!$I:$I,$A66,Data!$C:$C,CT$1,Data!$D:$D,CT$2)+COUNTIFS(Data!$J:$J,$A66,Data!$C:$C,CT$1,Data!$D:$D,CT$2)</f>
        <v>0</v>
      </c>
      <c r="CU66" s="5">
        <f>COUNTIFS(Data!$I:$I,$A66,Data!$C:$C,CU$1,Data!$D:$D,CU$2)+COUNTIFS(Data!$J:$J,$A66,Data!$C:$C,CU$1,Data!$D:$D,CU$2)</f>
        <v>0</v>
      </c>
      <c r="CV66" s="5">
        <f>COUNTIFS(Data!$I:$I,$A66,Data!$C:$C,CV$1,Data!$D:$D,CV$2)+COUNTIFS(Data!$J:$J,$A66,Data!$C:$C,CV$1,Data!$D:$D,CV$2)</f>
        <v>0</v>
      </c>
      <c r="CW66" s="5">
        <f t="shared" ref="CW66:CX66" si="65">SUMIF($B$2:$CV$2,CW$2, $B66:$CV66)</f>
        <v>0</v>
      </c>
      <c r="CX66" s="5">
        <f t="shared" si="65"/>
        <v>0</v>
      </c>
      <c r="CY66" s="5">
        <f t="shared" si="3"/>
        <v>0</v>
      </c>
    </row>
    <row r="67">
      <c r="A67" s="5" t="str">
        <f>Countries!A65</f>
        <v>NAM</v>
      </c>
      <c r="B67" s="5">
        <f>COUNTIFS(Data!$I:$I,$A67,Data!$C:$C,B$1,Data!$D:$D,B$2)+COUNTIFS(Data!$J:$J,$A67,Data!$C:$C,B$1,Data!$D:$D,B$2)</f>
        <v>0</v>
      </c>
      <c r="C67" s="5">
        <f>COUNTIFS(Data!$I:$I,$A67,Data!$C:$C,C$1,Data!$D:$D,C$2)+COUNTIFS(Data!$J:$J,$A67,Data!$C:$C,C$1,Data!$D:$D,C$2)</f>
        <v>0</v>
      </c>
      <c r="D67" s="5">
        <f>COUNTIFS(Data!$I:$I,$A67,Data!$C:$C,D$1,Data!$D:$D,D$2)+COUNTIFS(Data!$J:$J,$A67,Data!$C:$C,D$1,Data!$D:$D,D$2)</f>
        <v>0</v>
      </c>
      <c r="E67" s="5">
        <f>COUNTIFS(Data!$I:$I,$A67,Data!$C:$C,E$1,Data!$D:$D,E$2)+COUNTIFS(Data!$J:$J,$A67,Data!$C:$C,E$1,Data!$D:$D,E$2)</f>
        <v>0</v>
      </c>
      <c r="F67" s="5">
        <f>COUNTIFS(Data!$I:$I,$A67,Data!$C:$C,F$1,Data!$D:$D,F$2)+COUNTIFS(Data!$J:$J,$A67,Data!$C:$C,F$1,Data!$D:$D,F$2)</f>
        <v>0</v>
      </c>
      <c r="G67" s="5">
        <f>COUNTIFS(Data!$I:$I,$A67,Data!$C:$C,G$1,Data!$D:$D,G$2)+COUNTIFS(Data!$J:$J,$A67,Data!$C:$C,G$1,Data!$D:$D,G$2)</f>
        <v>0</v>
      </c>
      <c r="H67" s="5">
        <f>COUNTIFS(Data!$I:$I,$A67,Data!$C:$C,H$1,Data!$D:$D,H$2)+COUNTIFS(Data!$J:$J,$A67,Data!$C:$C,H$1,Data!$D:$D,H$2)</f>
        <v>0</v>
      </c>
      <c r="I67" s="5">
        <f>COUNTIFS(Data!$I:$I,$A67,Data!$C:$C,I$1,Data!$D:$D,I$2)+COUNTIFS(Data!$J:$J,$A67,Data!$C:$C,I$1,Data!$D:$D,I$2)</f>
        <v>0</v>
      </c>
      <c r="J67" s="5">
        <f>COUNTIFS(Data!$I:$I,$A67,Data!$C:$C,J$1,Data!$D:$D,J$2)+COUNTIFS(Data!$J:$J,$A67,Data!$C:$C,J$1,Data!$D:$D,J$2)</f>
        <v>0</v>
      </c>
      <c r="K67" s="5">
        <f>COUNTIFS(Data!$I:$I,$A67,Data!$C:$C,K$1,Data!$D:$D,K$2)+COUNTIFS(Data!$J:$J,$A67,Data!$C:$C,K$1,Data!$D:$D,K$2)</f>
        <v>0</v>
      </c>
      <c r="L67" s="5">
        <f>COUNTIFS(Data!$I:$I,$A67,Data!$C:$C,L$1,Data!$D:$D,L$2)+COUNTIFS(Data!$J:$J,$A67,Data!$C:$C,L$1,Data!$D:$D,L$2)</f>
        <v>0</v>
      </c>
      <c r="M67" s="5">
        <f>COUNTIFS(Data!$I:$I,$A67,Data!$C:$C,M$1,Data!$D:$D,M$2)+COUNTIFS(Data!$J:$J,$A67,Data!$C:$C,M$1,Data!$D:$D,M$2)</f>
        <v>0</v>
      </c>
      <c r="N67" s="5">
        <f>COUNTIFS(Data!$I:$I,$A67,Data!$C:$C,N$1,Data!$D:$D,N$2)+COUNTIFS(Data!$J:$J,$A67,Data!$C:$C,N$1,Data!$D:$D,N$2)</f>
        <v>0</v>
      </c>
      <c r="O67" s="5">
        <f>COUNTIFS(Data!$I:$I,$A67,Data!$C:$C,O$1,Data!$D:$D,O$2)+COUNTIFS(Data!$J:$J,$A67,Data!$C:$C,O$1,Data!$D:$D,O$2)</f>
        <v>0</v>
      </c>
      <c r="P67" s="5">
        <f>COUNTIFS(Data!$I:$I,$A67,Data!$C:$C,P$1,Data!$D:$D,P$2)+COUNTIFS(Data!$J:$J,$A67,Data!$C:$C,P$1,Data!$D:$D,P$2)</f>
        <v>0</v>
      </c>
      <c r="Q67" s="5">
        <f>COUNTIFS(Data!$I:$I,$A67,Data!$C:$C,Q$1,Data!$D:$D,Q$2)+COUNTIFS(Data!$J:$J,$A67,Data!$C:$C,Q$1,Data!$D:$D,Q$2)</f>
        <v>0</v>
      </c>
      <c r="R67" s="5">
        <f>COUNTIFS(Data!$I:$I,$A67,Data!$C:$C,R$1,Data!$D:$D,R$2)+COUNTIFS(Data!$J:$J,$A67,Data!$C:$C,R$1,Data!$D:$D,R$2)</f>
        <v>0</v>
      </c>
      <c r="S67" s="5">
        <f>COUNTIFS(Data!$I:$I,$A67,Data!$C:$C,S$1,Data!$D:$D,S$2)+COUNTIFS(Data!$J:$J,$A67,Data!$C:$C,S$1,Data!$D:$D,S$2)</f>
        <v>0</v>
      </c>
      <c r="T67" s="5">
        <f>COUNTIFS(Data!$I:$I,$A67,Data!$C:$C,T$1,Data!$D:$D,T$2)+COUNTIFS(Data!$J:$J,$A67,Data!$C:$C,T$1,Data!$D:$D,T$2)</f>
        <v>0</v>
      </c>
      <c r="U67" s="5">
        <f>COUNTIFS(Data!$I:$I,$A67,Data!$C:$C,U$1,Data!$D:$D,U$2)+COUNTIFS(Data!$J:$J,$A67,Data!$C:$C,U$1,Data!$D:$D,U$2)</f>
        <v>0</v>
      </c>
      <c r="V67" s="5">
        <f>COUNTIFS(Data!$I:$I,$A67,Data!$C:$C,V$1,Data!$D:$D,V$2)+COUNTIFS(Data!$J:$J,$A67,Data!$C:$C,V$1,Data!$D:$D,V$2)</f>
        <v>0</v>
      </c>
      <c r="W67" s="5">
        <f>COUNTIFS(Data!$I:$I,$A67,Data!$C:$C,W$1,Data!$D:$D,W$2)+COUNTIFS(Data!$J:$J,$A67,Data!$C:$C,W$1,Data!$D:$D,W$2)</f>
        <v>0</v>
      </c>
      <c r="X67" s="5">
        <f>COUNTIFS(Data!$I:$I,$A67,Data!$C:$C,X$1,Data!$D:$D,X$2)+COUNTIFS(Data!$J:$J,$A67,Data!$C:$C,X$1,Data!$D:$D,X$2)</f>
        <v>0</v>
      </c>
      <c r="Y67" s="5">
        <f>COUNTIFS(Data!$I:$I,$A67,Data!$C:$C,Y$1,Data!$D:$D,Y$2)+COUNTIFS(Data!$J:$J,$A67,Data!$C:$C,Y$1,Data!$D:$D,Y$2)</f>
        <v>0</v>
      </c>
      <c r="Z67" s="5">
        <f>COUNTIFS(Data!$I:$I,$A67,Data!$C:$C,Z$1,Data!$D:$D,Z$2)+COUNTIFS(Data!$J:$J,$A67,Data!$C:$C,Z$1,Data!$D:$D,Z$2)</f>
        <v>0</v>
      </c>
      <c r="AA67" s="5">
        <f>COUNTIFS(Data!$I:$I,$A67,Data!$C:$C,AA$1,Data!$D:$D,AA$2)+COUNTIFS(Data!$J:$J,$A67,Data!$C:$C,AA$1,Data!$D:$D,AA$2)</f>
        <v>0</v>
      </c>
      <c r="AB67" s="5">
        <f>COUNTIFS(Data!$I:$I,$A67,Data!$C:$C,AB$1,Data!$D:$D,AB$2)+COUNTIFS(Data!$J:$J,$A67,Data!$C:$C,AB$1,Data!$D:$D,AB$2)</f>
        <v>0</v>
      </c>
      <c r="AC67" s="5">
        <f>COUNTIFS(Data!$I:$I,$A67,Data!$C:$C,AC$1,Data!$D:$D,AC$2)+COUNTIFS(Data!$J:$J,$A67,Data!$C:$C,AC$1,Data!$D:$D,AC$2)</f>
        <v>0</v>
      </c>
      <c r="AD67" s="5">
        <f>COUNTIFS(Data!$I:$I,$A67,Data!$C:$C,AD$1,Data!$D:$D,AD$2)+COUNTIFS(Data!$J:$J,$A67,Data!$C:$C,AD$1,Data!$D:$D,AD$2)</f>
        <v>0</v>
      </c>
      <c r="AE67" s="5">
        <f>COUNTIFS(Data!$I:$I,$A67,Data!$C:$C,AE$1,Data!$D:$D,AE$2)+COUNTIFS(Data!$J:$J,$A67,Data!$C:$C,AE$1,Data!$D:$D,AE$2)</f>
        <v>0</v>
      </c>
      <c r="AF67" s="5">
        <f>COUNTIFS(Data!$I:$I,$A67,Data!$C:$C,AF$1,Data!$D:$D,AF$2)+COUNTIFS(Data!$J:$J,$A67,Data!$C:$C,AF$1,Data!$D:$D,AF$2)</f>
        <v>0</v>
      </c>
      <c r="AG67" s="5">
        <f>COUNTIFS(Data!$I:$I,$A67,Data!$C:$C,AG$1,Data!$D:$D,AG$2)+COUNTIFS(Data!$J:$J,$A67,Data!$C:$C,AG$1,Data!$D:$D,AG$2)</f>
        <v>0</v>
      </c>
      <c r="AH67" s="5">
        <f>COUNTIFS(Data!$I:$I,$A67,Data!$C:$C,AH$1,Data!$D:$D,AH$2)+COUNTIFS(Data!$J:$J,$A67,Data!$C:$C,AH$1,Data!$D:$D,AH$2)</f>
        <v>0</v>
      </c>
      <c r="AI67" s="5">
        <f>COUNTIFS(Data!$I:$I,$A67,Data!$C:$C,AI$1,Data!$D:$D,AI$2)+COUNTIFS(Data!$J:$J,$A67,Data!$C:$C,AI$1,Data!$D:$D,AI$2)</f>
        <v>0</v>
      </c>
      <c r="AJ67" s="5">
        <f>COUNTIFS(Data!$I:$I,$A67,Data!$C:$C,AJ$1,Data!$D:$D,AJ$2)+COUNTIFS(Data!$J:$J,$A67,Data!$C:$C,AJ$1,Data!$D:$D,AJ$2)</f>
        <v>0</v>
      </c>
      <c r="AK67" s="5">
        <f>COUNTIFS(Data!$I:$I,$A67,Data!$C:$C,AK$1,Data!$D:$D,AK$2)+COUNTIFS(Data!$J:$J,$A67,Data!$C:$C,AK$1,Data!$D:$D,AK$2)</f>
        <v>0</v>
      </c>
      <c r="AL67" s="5">
        <f>COUNTIFS(Data!$I:$I,$A67,Data!$C:$C,AL$1,Data!$D:$D,AL$2)+COUNTIFS(Data!$J:$J,$A67,Data!$C:$C,AL$1,Data!$D:$D,AL$2)</f>
        <v>0</v>
      </c>
      <c r="AM67" s="5">
        <f>COUNTIFS(Data!$I:$I,$A67,Data!$C:$C,AM$1,Data!$D:$D,AM$2)+COUNTIFS(Data!$J:$J,$A67,Data!$C:$C,AM$1,Data!$D:$D,AM$2)</f>
        <v>0</v>
      </c>
      <c r="AN67" s="5">
        <f>COUNTIFS(Data!$I:$I,$A67,Data!$C:$C,AN$1,Data!$D:$D,AN$2)+COUNTIFS(Data!$J:$J,$A67,Data!$C:$C,AN$1,Data!$D:$D,AN$2)</f>
        <v>0</v>
      </c>
      <c r="AO67" s="5">
        <f>COUNTIFS(Data!$I:$I,$A67,Data!$C:$C,AO$1,Data!$D:$D,AO$2)+COUNTIFS(Data!$J:$J,$A67,Data!$C:$C,AO$1,Data!$D:$D,AO$2)</f>
        <v>0</v>
      </c>
      <c r="AP67" s="5">
        <f>COUNTIFS(Data!$I:$I,$A67,Data!$C:$C,AP$1,Data!$D:$D,AP$2)+COUNTIFS(Data!$J:$J,$A67,Data!$C:$C,AP$1,Data!$D:$D,AP$2)</f>
        <v>0</v>
      </c>
      <c r="AQ67" s="5">
        <f>COUNTIFS(Data!$I:$I,$A67,Data!$C:$C,AQ$1,Data!$D:$D,AQ$2)+COUNTIFS(Data!$J:$J,$A67,Data!$C:$C,AQ$1,Data!$D:$D,AQ$2)</f>
        <v>0</v>
      </c>
      <c r="AR67" s="5">
        <f>COUNTIFS(Data!$I:$I,$A67,Data!$C:$C,AR$1,Data!$D:$D,AR$2)+COUNTIFS(Data!$J:$J,$A67,Data!$C:$C,AR$1,Data!$D:$D,AR$2)</f>
        <v>0</v>
      </c>
      <c r="AS67" s="5">
        <f>COUNTIFS(Data!$I:$I,$A67,Data!$C:$C,AS$1,Data!$D:$D,AS$2)+COUNTIFS(Data!$J:$J,$A67,Data!$C:$C,AS$1,Data!$D:$D,AS$2)</f>
        <v>0</v>
      </c>
      <c r="AT67" s="5">
        <f>COUNTIFS(Data!$I:$I,$A67,Data!$C:$C,AT$1,Data!$D:$D,AT$2)+COUNTIFS(Data!$J:$J,$A67,Data!$C:$C,AT$1,Data!$D:$D,AT$2)</f>
        <v>0</v>
      </c>
      <c r="AU67" s="5">
        <f>COUNTIFS(Data!$I:$I,$A67,Data!$C:$C,AU$1,Data!$D:$D,AU$2)+COUNTIFS(Data!$J:$J,$A67,Data!$C:$C,AU$1,Data!$D:$D,AU$2)</f>
        <v>0</v>
      </c>
      <c r="AV67" s="5">
        <f>COUNTIFS(Data!$I:$I,$A67,Data!$C:$C,AV$1,Data!$D:$D,AV$2)+COUNTIFS(Data!$J:$J,$A67,Data!$C:$C,AV$1,Data!$D:$D,AV$2)</f>
        <v>0</v>
      </c>
      <c r="AW67" s="5">
        <f>COUNTIFS(Data!$I:$I,$A67,Data!$C:$C,AW$1,Data!$D:$D,AW$2)+COUNTIFS(Data!$J:$J,$A67,Data!$C:$C,AW$1,Data!$D:$D,AW$2)</f>
        <v>0</v>
      </c>
      <c r="AX67" s="5">
        <f>COUNTIFS(Data!$I:$I,$A67,Data!$C:$C,AX$1,Data!$D:$D,AX$2)+COUNTIFS(Data!$J:$J,$A67,Data!$C:$C,AX$1,Data!$D:$D,AX$2)</f>
        <v>0</v>
      </c>
      <c r="AY67" s="5">
        <f>COUNTIFS(Data!$I:$I,$A67,Data!$C:$C,AY$1,Data!$D:$D,AY$2)+COUNTIFS(Data!$J:$J,$A67,Data!$C:$C,AY$1,Data!$D:$D,AY$2)</f>
        <v>0</v>
      </c>
      <c r="AZ67" s="5">
        <f>COUNTIFS(Data!$I:$I,$A67,Data!$C:$C,AZ$1,Data!$D:$D,AZ$2)+COUNTIFS(Data!$J:$J,$A67,Data!$C:$C,AZ$1,Data!$D:$D,AZ$2)</f>
        <v>0</v>
      </c>
      <c r="BA67" s="5">
        <f>COUNTIFS(Data!$I:$I,$A67,Data!$C:$C,BA$1,Data!$D:$D,BA$2)+COUNTIFS(Data!$J:$J,$A67,Data!$C:$C,BA$1,Data!$D:$D,BA$2)</f>
        <v>0</v>
      </c>
      <c r="BB67" s="5">
        <f>COUNTIFS(Data!$I:$I,$A67,Data!$C:$C,BB$1,Data!$D:$D,BB$2)+COUNTIFS(Data!$J:$J,$A67,Data!$C:$C,BB$1,Data!$D:$D,BB$2)</f>
        <v>0</v>
      </c>
      <c r="BC67" s="5">
        <f>COUNTIFS(Data!$I:$I,$A67,Data!$C:$C,BC$1,Data!$D:$D,BC$2)+COUNTIFS(Data!$J:$J,$A67,Data!$C:$C,BC$1,Data!$D:$D,BC$2)</f>
        <v>0</v>
      </c>
      <c r="BD67" s="5">
        <f>COUNTIFS(Data!$I:$I,$A67,Data!$C:$C,BD$1,Data!$D:$D,BD$2)+COUNTIFS(Data!$J:$J,$A67,Data!$C:$C,BD$1,Data!$D:$D,BD$2)</f>
        <v>0</v>
      </c>
      <c r="BE67" s="5">
        <f>COUNTIFS(Data!$I:$I,$A67,Data!$C:$C,BE$1,Data!$D:$D,BE$2)+COUNTIFS(Data!$J:$J,$A67,Data!$C:$C,BE$1,Data!$D:$D,BE$2)</f>
        <v>0</v>
      </c>
      <c r="BF67" s="5">
        <f>COUNTIFS(Data!$I:$I,$A67,Data!$C:$C,BF$1,Data!$D:$D,BF$2)+COUNTIFS(Data!$J:$J,$A67,Data!$C:$C,BF$1,Data!$D:$D,BF$2)</f>
        <v>0</v>
      </c>
      <c r="BG67" s="5">
        <f>COUNTIFS(Data!$I:$I,$A67,Data!$C:$C,BG$1,Data!$D:$D,BG$2)+COUNTIFS(Data!$J:$J,$A67,Data!$C:$C,BG$1,Data!$D:$D,BG$2)</f>
        <v>0</v>
      </c>
      <c r="BH67" s="5">
        <f>COUNTIFS(Data!$I:$I,$A67,Data!$C:$C,BH$1,Data!$D:$D,BH$2)+COUNTIFS(Data!$J:$J,$A67,Data!$C:$C,BH$1,Data!$D:$D,BH$2)</f>
        <v>0</v>
      </c>
      <c r="BI67" s="5">
        <f>COUNTIFS(Data!$I:$I,$A67,Data!$C:$C,BI$1,Data!$D:$D,BI$2)+COUNTIFS(Data!$J:$J,$A67,Data!$C:$C,BI$1,Data!$D:$D,BI$2)</f>
        <v>0</v>
      </c>
      <c r="BJ67" s="5">
        <f>COUNTIFS(Data!$I:$I,$A67,Data!$C:$C,BJ$1,Data!$D:$D,BJ$2)+COUNTIFS(Data!$J:$J,$A67,Data!$C:$C,BJ$1,Data!$D:$D,BJ$2)</f>
        <v>0</v>
      </c>
      <c r="BK67" s="5">
        <f>COUNTIFS(Data!$I:$I,$A67,Data!$C:$C,BK$1,Data!$D:$D,BK$2)+COUNTIFS(Data!$J:$J,$A67,Data!$C:$C,BK$1,Data!$D:$D,BK$2)</f>
        <v>0</v>
      </c>
      <c r="BL67" s="5">
        <f>COUNTIFS(Data!$I:$I,$A67,Data!$C:$C,BL$1,Data!$D:$D,BL$2)+COUNTIFS(Data!$J:$J,$A67,Data!$C:$C,BL$1,Data!$D:$D,BL$2)</f>
        <v>0</v>
      </c>
      <c r="BM67" s="5">
        <f>COUNTIFS(Data!$I:$I,$A67,Data!$C:$C,BM$1,Data!$D:$D,BM$2)+COUNTIFS(Data!$J:$J,$A67,Data!$C:$C,BM$1,Data!$D:$D,BM$2)</f>
        <v>0</v>
      </c>
      <c r="BN67" s="5">
        <f>COUNTIFS(Data!$I:$I,$A67,Data!$C:$C,BN$1,Data!$D:$D,BN$2)+COUNTIFS(Data!$J:$J,$A67,Data!$C:$C,BN$1,Data!$D:$D,BN$2)</f>
        <v>0</v>
      </c>
      <c r="BO67" s="5">
        <f>COUNTIFS(Data!$I:$I,$A67,Data!$C:$C,BO$1,Data!$D:$D,BO$2)+COUNTIFS(Data!$J:$J,$A67,Data!$C:$C,BO$1,Data!$D:$D,BO$2)</f>
        <v>0</v>
      </c>
      <c r="BP67" s="5">
        <f>COUNTIFS(Data!$I:$I,$A67,Data!$C:$C,BP$1,Data!$D:$D,BP$2)+COUNTIFS(Data!$J:$J,$A67,Data!$C:$C,BP$1,Data!$D:$D,BP$2)</f>
        <v>0</v>
      </c>
      <c r="BQ67" s="5">
        <f>COUNTIFS(Data!$I:$I,$A67,Data!$C:$C,BQ$1,Data!$D:$D,BQ$2)+COUNTIFS(Data!$J:$J,$A67,Data!$C:$C,BQ$1,Data!$D:$D,BQ$2)</f>
        <v>0</v>
      </c>
      <c r="BR67" s="5">
        <f>COUNTIFS(Data!$I:$I,$A67,Data!$C:$C,BR$1,Data!$D:$D,BR$2)+COUNTIFS(Data!$J:$J,$A67,Data!$C:$C,BR$1,Data!$D:$D,BR$2)</f>
        <v>0</v>
      </c>
      <c r="BS67" s="5">
        <f>COUNTIFS(Data!$I:$I,$A67,Data!$C:$C,BS$1,Data!$D:$D,BS$2)+COUNTIFS(Data!$J:$J,$A67,Data!$C:$C,BS$1,Data!$D:$D,BS$2)</f>
        <v>0</v>
      </c>
      <c r="BT67" s="5">
        <f>COUNTIFS(Data!$I:$I,$A67,Data!$C:$C,BT$1,Data!$D:$D,BT$2)+COUNTIFS(Data!$J:$J,$A67,Data!$C:$C,BT$1,Data!$D:$D,BT$2)</f>
        <v>0</v>
      </c>
      <c r="BU67" s="5">
        <f>COUNTIFS(Data!$I:$I,$A67,Data!$C:$C,BU$1,Data!$D:$D,BU$2)+COUNTIFS(Data!$J:$J,$A67,Data!$C:$C,BU$1,Data!$D:$D,BU$2)</f>
        <v>0</v>
      </c>
      <c r="BV67" s="5">
        <f>COUNTIFS(Data!$I:$I,$A67,Data!$C:$C,BV$1,Data!$D:$D,BV$2)+COUNTIFS(Data!$J:$J,$A67,Data!$C:$C,BV$1,Data!$D:$D,BV$2)</f>
        <v>0</v>
      </c>
      <c r="BW67" s="5">
        <f>COUNTIFS(Data!$I:$I,$A67,Data!$C:$C,BW$1,Data!$D:$D,BW$2)+COUNTIFS(Data!$J:$J,$A67,Data!$C:$C,BW$1,Data!$D:$D,BW$2)</f>
        <v>0</v>
      </c>
      <c r="BX67" s="5">
        <f>COUNTIFS(Data!$I:$I,$A67,Data!$C:$C,BX$1,Data!$D:$D,BX$2)+COUNTIFS(Data!$J:$J,$A67,Data!$C:$C,BX$1,Data!$D:$D,BX$2)</f>
        <v>0</v>
      </c>
      <c r="BY67" s="5">
        <f>COUNTIFS(Data!$I:$I,$A67,Data!$C:$C,BY$1,Data!$D:$D,BY$2)+COUNTIFS(Data!$J:$J,$A67,Data!$C:$C,BY$1,Data!$D:$D,BY$2)</f>
        <v>0</v>
      </c>
      <c r="BZ67" s="5">
        <f>COUNTIFS(Data!$I:$I,$A67,Data!$C:$C,BZ$1,Data!$D:$D,BZ$2)+COUNTIFS(Data!$J:$J,$A67,Data!$C:$C,BZ$1,Data!$D:$D,BZ$2)</f>
        <v>0</v>
      </c>
      <c r="CA67" s="5">
        <f>COUNTIFS(Data!$I:$I,$A67,Data!$C:$C,CA$1,Data!$D:$D,CA$2)+COUNTIFS(Data!$J:$J,$A67,Data!$C:$C,CA$1,Data!$D:$D,CA$2)</f>
        <v>0</v>
      </c>
      <c r="CB67" s="5">
        <f>COUNTIFS(Data!$I:$I,$A67,Data!$C:$C,CB$1,Data!$D:$D,CB$2)+COUNTIFS(Data!$J:$J,$A67,Data!$C:$C,CB$1,Data!$D:$D,CB$2)</f>
        <v>0</v>
      </c>
      <c r="CC67" s="5">
        <f>COUNTIFS(Data!$I:$I,$A67,Data!$C:$C,CC$1,Data!$D:$D,CC$2)+COUNTIFS(Data!$J:$J,$A67,Data!$C:$C,CC$1,Data!$D:$D,CC$2)</f>
        <v>0</v>
      </c>
      <c r="CD67" s="5">
        <f>COUNTIFS(Data!$I:$I,$A67,Data!$C:$C,CD$1,Data!$D:$D,CD$2)+COUNTIFS(Data!$J:$J,$A67,Data!$C:$C,CD$1,Data!$D:$D,CD$2)</f>
        <v>0</v>
      </c>
      <c r="CE67" s="5">
        <f>COUNTIFS(Data!$I:$I,$A67,Data!$C:$C,CE$1,Data!$D:$D,CE$2)+COUNTIFS(Data!$J:$J,$A67,Data!$C:$C,CE$1,Data!$D:$D,CE$2)</f>
        <v>0</v>
      </c>
      <c r="CF67" s="5">
        <f>COUNTIFS(Data!$I:$I,$A67,Data!$C:$C,CF$1,Data!$D:$D,CF$2)+COUNTIFS(Data!$J:$J,$A67,Data!$C:$C,CF$1,Data!$D:$D,CF$2)</f>
        <v>0</v>
      </c>
      <c r="CG67" s="5">
        <f>COUNTIFS(Data!$I:$I,$A67,Data!$C:$C,CG$1,Data!$D:$D,CG$2)+COUNTIFS(Data!$J:$J,$A67,Data!$C:$C,CG$1,Data!$D:$D,CG$2)</f>
        <v>0</v>
      </c>
      <c r="CH67" s="5">
        <f>COUNTIFS(Data!$I:$I,$A67,Data!$C:$C,CH$1,Data!$D:$D,CH$2)+COUNTIFS(Data!$J:$J,$A67,Data!$C:$C,CH$1,Data!$D:$D,CH$2)</f>
        <v>0</v>
      </c>
      <c r="CI67" s="5">
        <f>COUNTIFS(Data!$I:$I,$A67,Data!$C:$C,CI$1,Data!$D:$D,CI$2)+COUNTIFS(Data!$J:$J,$A67,Data!$C:$C,CI$1,Data!$D:$D,CI$2)</f>
        <v>0</v>
      </c>
      <c r="CJ67" s="5">
        <f>COUNTIFS(Data!$I:$I,$A67,Data!$C:$C,CJ$1,Data!$D:$D,CJ$2)+COUNTIFS(Data!$J:$J,$A67,Data!$C:$C,CJ$1,Data!$D:$D,CJ$2)</f>
        <v>0</v>
      </c>
      <c r="CK67" s="5">
        <f>COUNTIFS(Data!$I:$I,$A67,Data!$C:$C,CK$1,Data!$D:$D,CK$2)+COUNTIFS(Data!$J:$J,$A67,Data!$C:$C,CK$1,Data!$D:$D,CK$2)</f>
        <v>0</v>
      </c>
      <c r="CL67" s="5">
        <f>COUNTIFS(Data!$I:$I,$A67,Data!$C:$C,CL$1,Data!$D:$D,CL$2)+COUNTIFS(Data!$J:$J,$A67,Data!$C:$C,CL$1,Data!$D:$D,CL$2)</f>
        <v>0</v>
      </c>
      <c r="CM67" s="5">
        <f>COUNTIFS(Data!$I:$I,$A67,Data!$C:$C,CM$1,Data!$D:$D,CM$2)+COUNTIFS(Data!$J:$J,$A67,Data!$C:$C,CM$1,Data!$D:$D,CM$2)</f>
        <v>0</v>
      </c>
      <c r="CN67" s="5">
        <f>COUNTIFS(Data!$I:$I,$A67,Data!$C:$C,CN$1,Data!$D:$D,CN$2)+COUNTIFS(Data!$J:$J,$A67,Data!$C:$C,CN$1,Data!$D:$D,CN$2)</f>
        <v>0</v>
      </c>
      <c r="CO67" s="5">
        <f>COUNTIFS(Data!$I:$I,$A67,Data!$C:$C,CO$1,Data!$D:$D,CO$2)+COUNTIFS(Data!$J:$J,$A67,Data!$C:$C,CO$1,Data!$D:$D,CO$2)</f>
        <v>0</v>
      </c>
      <c r="CP67" s="5">
        <f>COUNTIFS(Data!$I:$I,$A67,Data!$C:$C,CP$1,Data!$D:$D,CP$2)+COUNTIFS(Data!$J:$J,$A67,Data!$C:$C,CP$1,Data!$D:$D,CP$2)</f>
        <v>0</v>
      </c>
      <c r="CQ67" s="5">
        <f>COUNTIFS(Data!$I:$I,$A67,Data!$C:$C,CQ$1,Data!$D:$D,CQ$2)+COUNTIFS(Data!$J:$J,$A67,Data!$C:$C,CQ$1,Data!$D:$D,CQ$2)</f>
        <v>0</v>
      </c>
      <c r="CR67" s="5">
        <f>COUNTIFS(Data!$I:$I,$A67,Data!$C:$C,CR$1,Data!$D:$D,CR$2)+COUNTIFS(Data!$J:$J,$A67,Data!$C:$C,CR$1,Data!$D:$D,CR$2)</f>
        <v>0</v>
      </c>
      <c r="CS67" s="5">
        <f>COUNTIFS(Data!$I:$I,$A67,Data!$C:$C,CS$1,Data!$D:$D,CS$2)+COUNTIFS(Data!$J:$J,$A67,Data!$C:$C,CS$1,Data!$D:$D,CS$2)</f>
        <v>0</v>
      </c>
      <c r="CT67" s="5">
        <f>COUNTIFS(Data!$I:$I,$A67,Data!$C:$C,CT$1,Data!$D:$D,CT$2)+COUNTIFS(Data!$J:$J,$A67,Data!$C:$C,CT$1,Data!$D:$D,CT$2)</f>
        <v>0</v>
      </c>
      <c r="CU67" s="5">
        <f>COUNTIFS(Data!$I:$I,$A67,Data!$C:$C,CU$1,Data!$D:$D,CU$2)+COUNTIFS(Data!$J:$J,$A67,Data!$C:$C,CU$1,Data!$D:$D,CU$2)</f>
        <v>0</v>
      </c>
      <c r="CV67" s="5">
        <f>COUNTIFS(Data!$I:$I,$A67,Data!$C:$C,CV$1,Data!$D:$D,CV$2)+COUNTIFS(Data!$J:$J,$A67,Data!$C:$C,CV$1,Data!$D:$D,CV$2)</f>
        <v>0</v>
      </c>
      <c r="CW67" s="5">
        <f t="shared" ref="CW67:CX67" si="66">SUMIF($B$2:$CV$2,CW$2, $B67:$CV67)</f>
        <v>0</v>
      </c>
      <c r="CX67" s="5">
        <f t="shared" si="66"/>
        <v>0</v>
      </c>
      <c r="CY67" s="5">
        <f t="shared" si="3"/>
        <v>0</v>
      </c>
    </row>
    <row r="68">
      <c r="A68" s="5" t="str">
        <f>Countries!A66</f>
        <v>NED</v>
      </c>
      <c r="B68" s="5">
        <f>COUNTIFS(Data!$I:$I,$A68,Data!$C:$C,B$1,Data!$D:$D,B$2)+COUNTIFS(Data!$J:$J,$A68,Data!$C:$C,B$1,Data!$D:$D,B$2)</f>
        <v>0</v>
      </c>
      <c r="C68" s="5">
        <f>COUNTIFS(Data!$I:$I,$A68,Data!$C:$C,C$1,Data!$D:$D,C$2)+COUNTIFS(Data!$J:$J,$A68,Data!$C:$C,C$1,Data!$D:$D,C$2)</f>
        <v>0</v>
      </c>
      <c r="D68" s="5">
        <f>COUNTIFS(Data!$I:$I,$A68,Data!$C:$C,D$1,Data!$D:$D,D$2)+COUNTIFS(Data!$J:$J,$A68,Data!$C:$C,D$1,Data!$D:$D,D$2)</f>
        <v>0</v>
      </c>
      <c r="E68" s="5">
        <f>COUNTIFS(Data!$I:$I,$A68,Data!$C:$C,E$1,Data!$D:$D,E$2)+COUNTIFS(Data!$J:$J,$A68,Data!$C:$C,E$1,Data!$D:$D,E$2)</f>
        <v>0</v>
      </c>
      <c r="F68" s="5">
        <f>COUNTIFS(Data!$I:$I,$A68,Data!$C:$C,F$1,Data!$D:$D,F$2)+COUNTIFS(Data!$J:$J,$A68,Data!$C:$C,F$1,Data!$D:$D,F$2)</f>
        <v>0</v>
      </c>
      <c r="G68" s="5">
        <f>COUNTIFS(Data!$I:$I,$A68,Data!$C:$C,G$1,Data!$D:$D,G$2)+COUNTIFS(Data!$J:$J,$A68,Data!$C:$C,G$1,Data!$D:$D,G$2)</f>
        <v>0</v>
      </c>
      <c r="H68" s="5">
        <f>COUNTIFS(Data!$I:$I,$A68,Data!$C:$C,H$1,Data!$D:$D,H$2)+COUNTIFS(Data!$J:$J,$A68,Data!$C:$C,H$1,Data!$D:$D,H$2)</f>
        <v>0</v>
      </c>
      <c r="I68" s="5">
        <f>COUNTIFS(Data!$I:$I,$A68,Data!$C:$C,I$1,Data!$D:$D,I$2)+COUNTIFS(Data!$J:$J,$A68,Data!$C:$C,I$1,Data!$D:$D,I$2)</f>
        <v>0</v>
      </c>
      <c r="J68" s="5">
        <f>COUNTIFS(Data!$I:$I,$A68,Data!$C:$C,J$1,Data!$D:$D,J$2)+COUNTIFS(Data!$J:$J,$A68,Data!$C:$C,J$1,Data!$D:$D,J$2)</f>
        <v>0</v>
      </c>
      <c r="K68" s="5">
        <f>COUNTIFS(Data!$I:$I,$A68,Data!$C:$C,K$1,Data!$D:$D,K$2)+COUNTIFS(Data!$J:$J,$A68,Data!$C:$C,K$1,Data!$D:$D,K$2)</f>
        <v>0</v>
      </c>
      <c r="L68" s="5">
        <f>COUNTIFS(Data!$I:$I,$A68,Data!$C:$C,L$1,Data!$D:$D,L$2)+COUNTIFS(Data!$J:$J,$A68,Data!$C:$C,L$1,Data!$D:$D,L$2)</f>
        <v>3</v>
      </c>
      <c r="M68" s="5">
        <f>COUNTIFS(Data!$I:$I,$A68,Data!$C:$C,M$1,Data!$D:$D,M$2)+COUNTIFS(Data!$J:$J,$A68,Data!$C:$C,M$1,Data!$D:$D,M$2)</f>
        <v>0</v>
      </c>
      <c r="N68" s="5">
        <f>COUNTIFS(Data!$I:$I,$A68,Data!$C:$C,N$1,Data!$D:$D,N$2)+COUNTIFS(Data!$J:$J,$A68,Data!$C:$C,N$1,Data!$D:$D,N$2)</f>
        <v>0</v>
      </c>
      <c r="O68" s="5">
        <f>COUNTIFS(Data!$I:$I,$A68,Data!$C:$C,O$1,Data!$D:$D,O$2)+COUNTIFS(Data!$J:$J,$A68,Data!$C:$C,O$1,Data!$D:$D,O$2)</f>
        <v>0</v>
      </c>
      <c r="P68" s="5">
        <f>COUNTIFS(Data!$I:$I,$A68,Data!$C:$C,P$1,Data!$D:$D,P$2)+COUNTIFS(Data!$J:$J,$A68,Data!$C:$C,P$1,Data!$D:$D,P$2)</f>
        <v>0</v>
      </c>
      <c r="Q68" s="5">
        <f>COUNTIFS(Data!$I:$I,$A68,Data!$C:$C,Q$1,Data!$D:$D,Q$2)+COUNTIFS(Data!$J:$J,$A68,Data!$C:$C,Q$1,Data!$D:$D,Q$2)</f>
        <v>0</v>
      </c>
      <c r="R68" s="5">
        <f>COUNTIFS(Data!$I:$I,$A68,Data!$C:$C,R$1,Data!$D:$D,R$2)+COUNTIFS(Data!$J:$J,$A68,Data!$C:$C,R$1,Data!$D:$D,R$2)</f>
        <v>0</v>
      </c>
      <c r="S68" s="5">
        <f>COUNTIFS(Data!$I:$I,$A68,Data!$C:$C,S$1,Data!$D:$D,S$2)+COUNTIFS(Data!$J:$J,$A68,Data!$C:$C,S$1,Data!$D:$D,S$2)</f>
        <v>0</v>
      </c>
      <c r="T68" s="5">
        <f>COUNTIFS(Data!$I:$I,$A68,Data!$C:$C,T$1,Data!$D:$D,T$2)+COUNTIFS(Data!$J:$J,$A68,Data!$C:$C,T$1,Data!$D:$D,T$2)</f>
        <v>0</v>
      </c>
      <c r="U68" s="5">
        <f>COUNTIFS(Data!$I:$I,$A68,Data!$C:$C,U$1,Data!$D:$D,U$2)+COUNTIFS(Data!$J:$J,$A68,Data!$C:$C,U$1,Data!$D:$D,U$2)</f>
        <v>0</v>
      </c>
      <c r="V68" s="5">
        <f>COUNTIFS(Data!$I:$I,$A68,Data!$C:$C,V$1,Data!$D:$D,V$2)+COUNTIFS(Data!$J:$J,$A68,Data!$C:$C,V$1,Data!$D:$D,V$2)</f>
        <v>0</v>
      </c>
      <c r="W68" s="5">
        <f>COUNTIFS(Data!$I:$I,$A68,Data!$C:$C,W$1,Data!$D:$D,W$2)+COUNTIFS(Data!$J:$J,$A68,Data!$C:$C,W$1,Data!$D:$D,W$2)</f>
        <v>1</v>
      </c>
      <c r="X68" s="5">
        <f>COUNTIFS(Data!$I:$I,$A68,Data!$C:$C,X$1,Data!$D:$D,X$2)+COUNTIFS(Data!$J:$J,$A68,Data!$C:$C,X$1,Data!$D:$D,X$2)</f>
        <v>0</v>
      </c>
      <c r="Y68" s="5">
        <f>COUNTIFS(Data!$I:$I,$A68,Data!$C:$C,Y$1,Data!$D:$D,Y$2)+COUNTIFS(Data!$J:$J,$A68,Data!$C:$C,Y$1,Data!$D:$D,Y$2)</f>
        <v>0</v>
      </c>
      <c r="Z68" s="5">
        <f>COUNTIFS(Data!$I:$I,$A68,Data!$C:$C,Z$1,Data!$D:$D,Z$2)+COUNTIFS(Data!$J:$J,$A68,Data!$C:$C,Z$1,Data!$D:$D,Z$2)</f>
        <v>0</v>
      </c>
      <c r="AA68" s="5">
        <f>COUNTIFS(Data!$I:$I,$A68,Data!$C:$C,AA$1,Data!$D:$D,AA$2)+COUNTIFS(Data!$J:$J,$A68,Data!$C:$C,AA$1,Data!$D:$D,AA$2)</f>
        <v>0</v>
      </c>
      <c r="AB68" s="5">
        <f>COUNTIFS(Data!$I:$I,$A68,Data!$C:$C,AB$1,Data!$D:$D,AB$2)+COUNTIFS(Data!$J:$J,$A68,Data!$C:$C,AB$1,Data!$D:$D,AB$2)</f>
        <v>0</v>
      </c>
      <c r="AC68" s="5">
        <f>COUNTIFS(Data!$I:$I,$A68,Data!$C:$C,AC$1,Data!$D:$D,AC$2)+COUNTIFS(Data!$J:$J,$A68,Data!$C:$C,AC$1,Data!$D:$D,AC$2)</f>
        <v>0</v>
      </c>
      <c r="AD68" s="5">
        <f>COUNTIFS(Data!$I:$I,$A68,Data!$C:$C,AD$1,Data!$D:$D,AD$2)+COUNTIFS(Data!$J:$J,$A68,Data!$C:$C,AD$1,Data!$D:$D,AD$2)</f>
        <v>0</v>
      </c>
      <c r="AE68" s="5">
        <f>COUNTIFS(Data!$I:$I,$A68,Data!$C:$C,AE$1,Data!$D:$D,AE$2)+COUNTIFS(Data!$J:$J,$A68,Data!$C:$C,AE$1,Data!$D:$D,AE$2)</f>
        <v>1</v>
      </c>
      <c r="AF68" s="5">
        <f>COUNTIFS(Data!$I:$I,$A68,Data!$C:$C,AF$1,Data!$D:$D,AF$2)+COUNTIFS(Data!$J:$J,$A68,Data!$C:$C,AF$1,Data!$D:$D,AF$2)</f>
        <v>0</v>
      </c>
      <c r="AG68" s="5">
        <f>COUNTIFS(Data!$I:$I,$A68,Data!$C:$C,AG$1,Data!$D:$D,AG$2)+COUNTIFS(Data!$J:$J,$A68,Data!$C:$C,AG$1,Data!$D:$D,AG$2)</f>
        <v>0</v>
      </c>
      <c r="AH68" s="5">
        <f>COUNTIFS(Data!$I:$I,$A68,Data!$C:$C,AH$1,Data!$D:$D,AH$2)+COUNTIFS(Data!$J:$J,$A68,Data!$C:$C,AH$1,Data!$D:$D,AH$2)</f>
        <v>0</v>
      </c>
      <c r="AI68" s="5">
        <f>COUNTIFS(Data!$I:$I,$A68,Data!$C:$C,AI$1,Data!$D:$D,AI$2)+COUNTIFS(Data!$J:$J,$A68,Data!$C:$C,AI$1,Data!$D:$D,AI$2)</f>
        <v>1</v>
      </c>
      <c r="AJ68" s="5">
        <f>COUNTIFS(Data!$I:$I,$A68,Data!$C:$C,AJ$1,Data!$D:$D,AJ$2)+COUNTIFS(Data!$J:$J,$A68,Data!$C:$C,AJ$1,Data!$D:$D,AJ$2)</f>
        <v>1</v>
      </c>
      <c r="AK68" s="5">
        <f>COUNTIFS(Data!$I:$I,$A68,Data!$C:$C,AK$1,Data!$D:$D,AK$2)+COUNTIFS(Data!$J:$J,$A68,Data!$C:$C,AK$1,Data!$D:$D,AK$2)</f>
        <v>1</v>
      </c>
      <c r="AL68" s="5">
        <f>COUNTIFS(Data!$I:$I,$A68,Data!$C:$C,AL$1,Data!$D:$D,AL$2)+COUNTIFS(Data!$J:$J,$A68,Data!$C:$C,AL$1,Data!$D:$D,AL$2)</f>
        <v>0</v>
      </c>
      <c r="AM68" s="5">
        <f>COUNTIFS(Data!$I:$I,$A68,Data!$C:$C,AM$1,Data!$D:$D,AM$2)+COUNTIFS(Data!$J:$J,$A68,Data!$C:$C,AM$1,Data!$D:$D,AM$2)</f>
        <v>0</v>
      </c>
      <c r="AN68" s="5">
        <f>COUNTIFS(Data!$I:$I,$A68,Data!$C:$C,AN$1,Data!$D:$D,AN$2)+COUNTIFS(Data!$J:$J,$A68,Data!$C:$C,AN$1,Data!$D:$D,AN$2)</f>
        <v>1</v>
      </c>
      <c r="AO68" s="5">
        <f>COUNTIFS(Data!$I:$I,$A68,Data!$C:$C,AO$1,Data!$D:$D,AO$2)+COUNTIFS(Data!$J:$J,$A68,Data!$C:$C,AO$1,Data!$D:$D,AO$2)</f>
        <v>0</v>
      </c>
      <c r="AP68" s="5">
        <f>COUNTIFS(Data!$I:$I,$A68,Data!$C:$C,AP$1,Data!$D:$D,AP$2)+COUNTIFS(Data!$J:$J,$A68,Data!$C:$C,AP$1,Data!$D:$D,AP$2)</f>
        <v>0</v>
      </c>
      <c r="AQ68" s="5">
        <f>COUNTIFS(Data!$I:$I,$A68,Data!$C:$C,AQ$1,Data!$D:$D,AQ$2)+COUNTIFS(Data!$J:$J,$A68,Data!$C:$C,AQ$1,Data!$D:$D,AQ$2)</f>
        <v>0</v>
      </c>
      <c r="AR68" s="5">
        <f>COUNTIFS(Data!$I:$I,$A68,Data!$C:$C,AR$1,Data!$D:$D,AR$2)+COUNTIFS(Data!$J:$J,$A68,Data!$C:$C,AR$1,Data!$D:$D,AR$2)</f>
        <v>0</v>
      </c>
      <c r="AS68" s="5">
        <f>COUNTIFS(Data!$I:$I,$A68,Data!$C:$C,AS$1,Data!$D:$D,AS$2)+COUNTIFS(Data!$J:$J,$A68,Data!$C:$C,AS$1,Data!$D:$D,AS$2)</f>
        <v>0</v>
      </c>
      <c r="AT68" s="5">
        <f>COUNTIFS(Data!$I:$I,$A68,Data!$C:$C,AT$1,Data!$D:$D,AT$2)+COUNTIFS(Data!$J:$J,$A68,Data!$C:$C,AT$1,Data!$D:$D,AT$2)</f>
        <v>0</v>
      </c>
      <c r="AU68" s="5">
        <f>COUNTIFS(Data!$I:$I,$A68,Data!$C:$C,AU$1,Data!$D:$D,AU$2)+COUNTIFS(Data!$J:$J,$A68,Data!$C:$C,AU$1,Data!$D:$D,AU$2)</f>
        <v>0</v>
      </c>
      <c r="AV68" s="5">
        <f>COUNTIFS(Data!$I:$I,$A68,Data!$C:$C,AV$1,Data!$D:$D,AV$2)+COUNTIFS(Data!$J:$J,$A68,Data!$C:$C,AV$1,Data!$D:$D,AV$2)</f>
        <v>0</v>
      </c>
      <c r="AW68" s="5">
        <f>COUNTIFS(Data!$I:$I,$A68,Data!$C:$C,AW$1,Data!$D:$D,AW$2)+COUNTIFS(Data!$J:$J,$A68,Data!$C:$C,AW$1,Data!$D:$D,AW$2)</f>
        <v>0</v>
      </c>
      <c r="AX68" s="5">
        <f>COUNTIFS(Data!$I:$I,$A68,Data!$C:$C,AX$1,Data!$D:$D,AX$2)+COUNTIFS(Data!$J:$J,$A68,Data!$C:$C,AX$1,Data!$D:$D,AX$2)</f>
        <v>0</v>
      </c>
      <c r="AY68" s="5">
        <f>COUNTIFS(Data!$I:$I,$A68,Data!$C:$C,AY$1,Data!$D:$D,AY$2)+COUNTIFS(Data!$J:$J,$A68,Data!$C:$C,AY$1,Data!$D:$D,AY$2)</f>
        <v>0</v>
      </c>
      <c r="AZ68" s="5">
        <f>COUNTIFS(Data!$I:$I,$A68,Data!$C:$C,AZ$1,Data!$D:$D,AZ$2)+COUNTIFS(Data!$J:$J,$A68,Data!$C:$C,AZ$1,Data!$D:$D,AZ$2)</f>
        <v>0</v>
      </c>
      <c r="BA68" s="5">
        <f>COUNTIFS(Data!$I:$I,$A68,Data!$C:$C,BA$1,Data!$D:$D,BA$2)+COUNTIFS(Data!$J:$J,$A68,Data!$C:$C,BA$1,Data!$D:$D,BA$2)</f>
        <v>1</v>
      </c>
      <c r="BB68" s="5">
        <f>COUNTIFS(Data!$I:$I,$A68,Data!$C:$C,BB$1,Data!$D:$D,BB$2)+COUNTIFS(Data!$J:$J,$A68,Data!$C:$C,BB$1,Data!$D:$D,BB$2)</f>
        <v>0</v>
      </c>
      <c r="BC68" s="5">
        <f>COUNTIFS(Data!$I:$I,$A68,Data!$C:$C,BC$1,Data!$D:$D,BC$2)+COUNTIFS(Data!$J:$J,$A68,Data!$C:$C,BC$1,Data!$D:$D,BC$2)</f>
        <v>0</v>
      </c>
      <c r="BD68" s="5">
        <f>COUNTIFS(Data!$I:$I,$A68,Data!$C:$C,BD$1,Data!$D:$D,BD$2)+COUNTIFS(Data!$J:$J,$A68,Data!$C:$C,BD$1,Data!$D:$D,BD$2)</f>
        <v>0</v>
      </c>
      <c r="BE68" s="5">
        <f>COUNTIFS(Data!$I:$I,$A68,Data!$C:$C,BE$1,Data!$D:$D,BE$2)+COUNTIFS(Data!$J:$J,$A68,Data!$C:$C,BE$1,Data!$D:$D,BE$2)</f>
        <v>0</v>
      </c>
      <c r="BF68" s="5">
        <f>COUNTIFS(Data!$I:$I,$A68,Data!$C:$C,BF$1,Data!$D:$D,BF$2)+COUNTIFS(Data!$J:$J,$A68,Data!$C:$C,BF$1,Data!$D:$D,BF$2)</f>
        <v>0</v>
      </c>
      <c r="BG68" s="5">
        <f>COUNTIFS(Data!$I:$I,$A68,Data!$C:$C,BG$1,Data!$D:$D,BG$2)+COUNTIFS(Data!$J:$J,$A68,Data!$C:$C,BG$1,Data!$D:$D,BG$2)</f>
        <v>0</v>
      </c>
      <c r="BH68" s="5">
        <f>COUNTIFS(Data!$I:$I,$A68,Data!$C:$C,BH$1,Data!$D:$D,BH$2)+COUNTIFS(Data!$J:$J,$A68,Data!$C:$C,BH$1,Data!$D:$D,BH$2)</f>
        <v>0</v>
      </c>
      <c r="BI68" s="5">
        <f>COUNTIFS(Data!$I:$I,$A68,Data!$C:$C,BI$1,Data!$D:$D,BI$2)+COUNTIFS(Data!$J:$J,$A68,Data!$C:$C,BI$1,Data!$D:$D,BI$2)</f>
        <v>0</v>
      </c>
      <c r="BJ68" s="5">
        <f>COUNTIFS(Data!$I:$I,$A68,Data!$C:$C,BJ$1,Data!$D:$D,BJ$2)+COUNTIFS(Data!$J:$J,$A68,Data!$C:$C,BJ$1,Data!$D:$D,BJ$2)</f>
        <v>2</v>
      </c>
      <c r="BK68" s="5">
        <f>COUNTIFS(Data!$I:$I,$A68,Data!$C:$C,BK$1,Data!$D:$D,BK$2)+COUNTIFS(Data!$J:$J,$A68,Data!$C:$C,BK$1,Data!$D:$D,BK$2)</f>
        <v>0</v>
      </c>
      <c r="BL68" s="5">
        <f>COUNTIFS(Data!$I:$I,$A68,Data!$C:$C,BL$1,Data!$D:$D,BL$2)+COUNTIFS(Data!$J:$J,$A68,Data!$C:$C,BL$1,Data!$D:$D,BL$2)</f>
        <v>0</v>
      </c>
      <c r="BM68" s="5">
        <f>COUNTIFS(Data!$I:$I,$A68,Data!$C:$C,BM$1,Data!$D:$D,BM$2)+COUNTIFS(Data!$J:$J,$A68,Data!$C:$C,BM$1,Data!$D:$D,BM$2)</f>
        <v>0</v>
      </c>
      <c r="BN68" s="5">
        <f>COUNTIFS(Data!$I:$I,$A68,Data!$C:$C,BN$1,Data!$D:$D,BN$2)+COUNTIFS(Data!$J:$J,$A68,Data!$C:$C,BN$1,Data!$D:$D,BN$2)</f>
        <v>0</v>
      </c>
      <c r="BO68" s="5">
        <f>COUNTIFS(Data!$I:$I,$A68,Data!$C:$C,BO$1,Data!$D:$D,BO$2)+COUNTIFS(Data!$J:$J,$A68,Data!$C:$C,BO$1,Data!$D:$D,BO$2)</f>
        <v>2</v>
      </c>
      <c r="BP68" s="5">
        <f>COUNTIFS(Data!$I:$I,$A68,Data!$C:$C,BP$1,Data!$D:$D,BP$2)+COUNTIFS(Data!$J:$J,$A68,Data!$C:$C,BP$1,Data!$D:$D,BP$2)</f>
        <v>0</v>
      </c>
      <c r="BQ68" s="5">
        <f>COUNTIFS(Data!$I:$I,$A68,Data!$C:$C,BQ$1,Data!$D:$D,BQ$2)+COUNTIFS(Data!$J:$J,$A68,Data!$C:$C,BQ$1,Data!$D:$D,BQ$2)</f>
        <v>0</v>
      </c>
      <c r="BR68" s="5">
        <f>COUNTIFS(Data!$I:$I,$A68,Data!$C:$C,BR$1,Data!$D:$D,BR$2)+COUNTIFS(Data!$J:$J,$A68,Data!$C:$C,BR$1,Data!$D:$D,BR$2)</f>
        <v>0</v>
      </c>
      <c r="BS68" s="5">
        <f>COUNTIFS(Data!$I:$I,$A68,Data!$C:$C,BS$1,Data!$D:$D,BS$2)+COUNTIFS(Data!$J:$J,$A68,Data!$C:$C,BS$1,Data!$D:$D,BS$2)</f>
        <v>0</v>
      </c>
      <c r="BT68" s="5">
        <f>COUNTIFS(Data!$I:$I,$A68,Data!$C:$C,BT$1,Data!$D:$D,BT$2)+COUNTIFS(Data!$J:$J,$A68,Data!$C:$C,BT$1,Data!$D:$D,BT$2)</f>
        <v>0</v>
      </c>
      <c r="BU68" s="5">
        <f>COUNTIFS(Data!$I:$I,$A68,Data!$C:$C,BU$1,Data!$D:$D,BU$2)+COUNTIFS(Data!$J:$J,$A68,Data!$C:$C,BU$1,Data!$D:$D,BU$2)</f>
        <v>0</v>
      </c>
      <c r="BV68" s="5">
        <f>COUNTIFS(Data!$I:$I,$A68,Data!$C:$C,BV$1,Data!$D:$D,BV$2)+COUNTIFS(Data!$J:$J,$A68,Data!$C:$C,BV$1,Data!$D:$D,BV$2)</f>
        <v>0</v>
      </c>
      <c r="BW68" s="5">
        <f>COUNTIFS(Data!$I:$I,$A68,Data!$C:$C,BW$1,Data!$D:$D,BW$2)+COUNTIFS(Data!$J:$J,$A68,Data!$C:$C,BW$1,Data!$D:$D,BW$2)</f>
        <v>0</v>
      </c>
      <c r="BX68" s="5">
        <f>COUNTIFS(Data!$I:$I,$A68,Data!$C:$C,BX$1,Data!$D:$D,BX$2)+COUNTIFS(Data!$J:$J,$A68,Data!$C:$C,BX$1,Data!$D:$D,BX$2)</f>
        <v>0</v>
      </c>
      <c r="BY68" s="5">
        <f>COUNTIFS(Data!$I:$I,$A68,Data!$C:$C,BY$1,Data!$D:$D,BY$2)+COUNTIFS(Data!$J:$J,$A68,Data!$C:$C,BY$1,Data!$D:$D,BY$2)</f>
        <v>0</v>
      </c>
      <c r="BZ68" s="5">
        <f>COUNTIFS(Data!$I:$I,$A68,Data!$C:$C,BZ$1,Data!$D:$D,BZ$2)+COUNTIFS(Data!$J:$J,$A68,Data!$C:$C,BZ$1,Data!$D:$D,BZ$2)</f>
        <v>0</v>
      </c>
      <c r="CA68" s="5">
        <f>COUNTIFS(Data!$I:$I,$A68,Data!$C:$C,CA$1,Data!$D:$D,CA$2)+COUNTIFS(Data!$J:$J,$A68,Data!$C:$C,CA$1,Data!$D:$D,CA$2)</f>
        <v>0</v>
      </c>
      <c r="CB68" s="5">
        <f>COUNTIFS(Data!$I:$I,$A68,Data!$C:$C,CB$1,Data!$D:$D,CB$2)+COUNTIFS(Data!$J:$J,$A68,Data!$C:$C,CB$1,Data!$D:$D,CB$2)</f>
        <v>0</v>
      </c>
      <c r="CC68" s="5">
        <f>COUNTIFS(Data!$I:$I,$A68,Data!$C:$C,CC$1,Data!$D:$D,CC$2)+COUNTIFS(Data!$J:$J,$A68,Data!$C:$C,CC$1,Data!$D:$D,CC$2)</f>
        <v>0</v>
      </c>
      <c r="CD68" s="5">
        <f>COUNTIFS(Data!$I:$I,$A68,Data!$C:$C,CD$1,Data!$D:$D,CD$2)+COUNTIFS(Data!$J:$J,$A68,Data!$C:$C,CD$1,Data!$D:$D,CD$2)</f>
        <v>0</v>
      </c>
      <c r="CE68" s="5">
        <f>COUNTIFS(Data!$I:$I,$A68,Data!$C:$C,CE$1,Data!$D:$D,CE$2)+COUNTIFS(Data!$J:$J,$A68,Data!$C:$C,CE$1,Data!$D:$D,CE$2)</f>
        <v>0</v>
      </c>
      <c r="CF68" s="5">
        <f>COUNTIFS(Data!$I:$I,$A68,Data!$C:$C,CF$1,Data!$D:$D,CF$2)+COUNTIFS(Data!$J:$J,$A68,Data!$C:$C,CF$1,Data!$D:$D,CF$2)</f>
        <v>0</v>
      </c>
      <c r="CG68" s="5">
        <f>COUNTIFS(Data!$I:$I,$A68,Data!$C:$C,CG$1,Data!$D:$D,CG$2)+COUNTIFS(Data!$J:$J,$A68,Data!$C:$C,CG$1,Data!$D:$D,CG$2)</f>
        <v>0</v>
      </c>
      <c r="CH68" s="5">
        <f>COUNTIFS(Data!$I:$I,$A68,Data!$C:$C,CH$1,Data!$D:$D,CH$2)+COUNTIFS(Data!$J:$J,$A68,Data!$C:$C,CH$1,Data!$D:$D,CH$2)</f>
        <v>0</v>
      </c>
      <c r="CI68" s="5">
        <f>COUNTIFS(Data!$I:$I,$A68,Data!$C:$C,CI$1,Data!$D:$D,CI$2)+COUNTIFS(Data!$J:$J,$A68,Data!$C:$C,CI$1,Data!$D:$D,CI$2)</f>
        <v>0</v>
      </c>
      <c r="CJ68" s="5">
        <f>COUNTIFS(Data!$I:$I,$A68,Data!$C:$C,CJ$1,Data!$D:$D,CJ$2)+COUNTIFS(Data!$J:$J,$A68,Data!$C:$C,CJ$1,Data!$D:$D,CJ$2)</f>
        <v>0</v>
      </c>
      <c r="CK68" s="5">
        <f>COUNTIFS(Data!$I:$I,$A68,Data!$C:$C,CK$1,Data!$D:$D,CK$2)+COUNTIFS(Data!$J:$J,$A68,Data!$C:$C,CK$1,Data!$D:$D,CK$2)</f>
        <v>0</v>
      </c>
      <c r="CL68" s="5">
        <f>COUNTIFS(Data!$I:$I,$A68,Data!$C:$C,CL$1,Data!$D:$D,CL$2)+COUNTIFS(Data!$J:$J,$A68,Data!$C:$C,CL$1,Data!$D:$D,CL$2)</f>
        <v>0</v>
      </c>
      <c r="CM68" s="5">
        <f>COUNTIFS(Data!$I:$I,$A68,Data!$C:$C,CM$1,Data!$D:$D,CM$2)+COUNTIFS(Data!$J:$J,$A68,Data!$C:$C,CM$1,Data!$D:$D,CM$2)</f>
        <v>0</v>
      </c>
      <c r="CN68" s="5">
        <f>COUNTIFS(Data!$I:$I,$A68,Data!$C:$C,CN$1,Data!$D:$D,CN$2)+COUNTIFS(Data!$J:$J,$A68,Data!$C:$C,CN$1,Data!$D:$D,CN$2)</f>
        <v>0</v>
      </c>
      <c r="CO68" s="5">
        <f>COUNTIFS(Data!$I:$I,$A68,Data!$C:$C,CO$1,Data!$D:$D,CO$2)+COUNTIFS(Data!$J:$J,$A68,Data!$C:$C,CO$1,Data!$D:$D,CO$2)</f>
        <v>0</v>
      </c>
      <c r="CP68" s="5">
        <f>COUNTIFS(Data!$I:$I,$A68,Data!$C:$C,CP$1,Data!$D:$D,CP$2)+COUNTIFS(Data!$J:$J,$A68,Data!$C:$C,CP$1,Data!$D:$D,CP$2)</f>
        <v>0</v>
      </c>
      <c r="CQ68" s="5">
        <f>COUNTIFS(Data!$I:$I,$A68,Data!$C:$C,CQ$1,Data!$D:$D,CQ$2)+COUNTIFS(Data!$J:$J,$A68,Data!$C:$C,CQ$1,Data!$D:$D,CQ$2)</f>
        <v>0</v>
      </c>
      <c r="CR68" s="5">
        <f>COUNTIFS(Data!$I:$I,$A68,Data!$C:$C,CR$1,Data!$D:$D,CR$2)+COUNTIFS(Data!$J:$J,$A68,Data!$C:$C,CR$1,Data!$D:$D,CR$2)</f>
        <v>0</v>
      </c>
      <c r="CS68" s="5">
        <f>COUNTIFS(Data!$I:$I,$A68,Data!$C:$C,CS$1,Data!$D:$D,CS$2)+COUNTIFS(Data!$J:$J,$A68,Data!$C:$C,CS$1,Data!$D:$D,CS$2)</f>
        <v>0</v>
      </c>
      <c r="CT68" s="5">
        <f>COUNTIFS(Data!$I:$I,$A68,Data!$C:$C,CT$1,Data!$D:$D,CT$2)+COUNTIFS(Data!$J:$J,$A68,Data!$C:$C,CT$1,Data!$D:$D,CT$2)</f>
        <v>0</v>
      </c>
      <c r="CU68" s="5">
        <f>COUNTIFS(Data!$I:$I,$A68,Data!$C:$C,CU$1,Data!$D:$D,CU$2)+COUNTIFS(Data!$J:$J,$A68,Data!$C:$C,CU$1,Data!$D:$D,CU$2)</f>
        <v>0</v>
      </c>
      <c r="CV68" s="5">
        <f>COUNTIFS(Data!$I:$I,$A68,Data!$C:$C,CV$1,Data!$D:$D,CV$2)+COUNTIFS(Data!$J:$J,$A68,Data!$C:$C,CV$1,Data!$D:$D,CV$2)</f>
        <v>0</v>
      </c>
      <c r="CW68" s="5">
        <f t="shared" ref="CW68:CX68" si="67">SUMIF($B$2:$CV$2,CW$2, $B68:$CV68)</f>
        <v>1</v>
      </c>
      <c r="CX68" s="5">
        <f t="shared" si="67"/>
        <v>12</v>
      </c>
      <c r="CY68" s="5">
        <f t="shared" si="3"/>
        <v>14</v>
      </c>
    </row>
    <row r="69">
      <c r="A69" s="5" t="str">
        <f>Countries!A67</f>
        <v>NGR</v>
      </c>
      <c r="B69" s="5">
        <f>COUNTIFS(Data!$I:$I,$A69,Data!$C:$C,B$1,Data!$D:$D,B$2)+COUNTIFS(Data!$J:$J,$A69,Data!$C:$C,B$1,Data!$D:$D,B$2)</f>
        <v>0</v>
      </c>
      <c r="C69" s="5">
        <f>COUNTIFS(Data!$I:$I,$A69,Data!$C:$C,C$1,Data!$D:$D,C$2)+COUNTIFS(Data!$J:$J,$A69,Data!$C:$C,C$1,Data!$D:$D,C$2)</f>
        <v>0</v>
      </c>
      <c r="D69" s="5">
        <f>COUNTIFS(Data!$I:$I,$A69,Data!$C:$C,D$1,Data!$D:$D,D$2)+COUNTIFS(Data!$J:$J,$A69,Data!$C:$C,D$1,Data!$D:$D,D$2)</f>
        <v>0</v>
      </c>
      <c r="E69" s="5">
        <f>COUNTIFS(Data!$I:$I,$A69,Data!$C:$C,E$1,Data!$D:$D,E$2)+COUNTIFS(Data!$J:$J,$A69,Data!$C:$C,E$1,Data!$D:$D,E$2)</f>
        <v>0</v>
      </c>
      <c r="F69" s="5">
        <f>COUNTIFS(Data!$I:$I,$A69,Data!$C:$C,F$1,Data!$D:$D,F$2)+COUNTIFS(Data!$J:$J,$A69,Data!$C:$C,F$1,Data!$D:$D,F$2)</f>
        <v>0</v>
      </c>
      <c r="G69" s="5">
        <f>COUNTIFS(Data!$I:$I,$A69,Data!$C:$C,G$1,Data!$D:$D,G$2)+COUNTIFS(Data!$J:$J,$A69,Data!$C:$C,G$1,Data!$D:$D,G$2)</f>
        <v>0</v>
      </c>
      <c r="H69" s="5">
        <f>COUNTIFS(Data!$I:$I,$A69,Data!$C:$C,H$1,Data!$D:$D,H$2)+COUNTIFS(Data!$J:$J,$A69,Data!$C:$C,H$1,Data!$D:$D,H$2)</f>
        <v>0</v>
      </c>
      <c r="I69" s="5">
        <f>COUNTIFS(Data!$I:$I,$A69,Data!$C:$C,I$1,Data!$D:$D,I$2)+COUNTIFS(Data!$J:$J,$A69,Data!$C:$C,I$1,Data!$D:$D,I$2)</f>
        <v>0</v>
      </c>
      <c r="J69" s="5">
        <f>COUNTIFS(Data!$I:$I,$A69,Data!$C:$C,J$1,Data!$D:$D,J$2)+COUNTIFS(Data!$J:$J,$A69,Data!$C:$C,J$1,Data!$D:$D,J$2)</f>
        <v>0</v>
      </c>
      <c r="K69" s="5">
        <f>COUNTIFS(Data!$I:$I,$A69,Data!$C:$C,K$1,Data!$D:$D,K$2)+COUNTIFS(Data!$J:$J,$A69,Data!$C:$C,K$1,Data!$D:$D,K$2)</f>
        <v>0</v>
      </c>
      <c r="L69" s="5">
        <f>COUNTIFS(Data!$I:$I,$A69,Data!$C:$C,L$1,Data!$D:$D,L$2)+COUNTIFS(Data!$J:$J,$A69,Data!$C:$C,L$1,Data!$D:$D,L$2)</f>
        <v>1</v>
      </c>
      <c r="M69" s="5">
        <f>COUNTIFS(Data!$I:$I,$A69,Data!$C:$C,M$1,Data!$D:$D,M$2)+COUNTIFS(Data!$J:$J,$A69,Data!$C:$C,M$1,Data!$D:$D,M$2)</f>
        <v>0</v>
      </c>
      <c r="N69" s="5">
        <f>COUNTIFS(Data!$I:$I,$A69,Data!$C:$C,N$1,Data!$D:$D,N$2)+COUNTIFS(Data!$J:$J,$A69,Data!$C:$C,N$1,Data!$D:$D,N$2)</f>
        <v>0</v>
      </c>
      <c r="O69" s="5">
        <f>COUNTIFS(Data!$I:$I,$A69,Data!$C:$C,O$1,Data!$D:$D,O$2)+COUNTIFS(Data!$J:$J,$A69,Data!$C:$C,O$1,Data!$D:$D,O$2)</f>
        <v>0</v>
      </c>
      <c r="P69" s="5">
        <f>COUNTIFS(Data!$I:$I,$A69,Data!$C:$C,P$1,Data!$D:$D,P$2)+COUNTIFS(Data!$J:$J,$A69,Data!$C:$C,P$1,Data!$D:$D,P$2)</f>
        <v>0</v>
      </c>
      <c r="Q69" s="5">
        <f>COUNTIFS(Data!$I:$I,$A69,Data!$C:$C,Q$1,Data!$D:$D,Q$2)+COUNTIFS(Data!$J:$J,$A69,Data!$C:$C,Q$1,Data!$D:$D,Q$2)</f>
        <v>0</v>
      </c>
      <c r="R69" s="5">
        <f>COUNTIFS(Data!$I:$I,$A69,Data!$C:$C,R$1,Data!$D:$D,R$2)+COUNTIFS(Data!$J:$J,$A69,Data!$C:$C,R$1,Data!$D:$D,R$2)</f>
        <v>0</v>
      </c>
      <c r="S69" s="5">
        <f>COUNTIFS(Data!$I:$I,$A69,Data!$C:$C,S$1,Data!$D:$D,S$2)+COUNTIFS(Data!$J:$J,$A69,Data!$C:$C,S$1,Data!$D:$D,S$2)</f>
        <v>0</v>
      </c>
      <c r="T69" s="5">
        <f>COUNTIFS(Data!$I:$I,$A69,Data!$C:$C,T$1,Data!$D:$D,T$2)+COUNTIFS(Data!$J:$J,$A69,Data!$C:$C,T$1,Data!$D:$D,T$2)</f>
        <v>0</v>
      </c>
      <c r="U69" s="5">
        <f>COUNTIFS(Data!$I:$I,$A69,Data!$C:$C,U$1,Data!$D:$D,U$2)+COUNTIFS(Data!$J:$J,$A69,Data!$C:$C,U$1,Data!$D:$D,U$2)</f>
        <v>0</v>
      </c>
      <c r="V69" s="5">
        <f>COUNTIFS(Data!$I:$I,$A69,Data!$C:$C,V$1,Data!$D:$D,V$2)+COUNTIFS(Data!$J:$J,$A69,Data!$C:$C,V$1,Data!$D:$D,V$2)</f>
        <v>0</v>
      </c>
      <c r="W69" s="5">
        <f>COUNTIFS(Data!$I:$I,$A69,Data!$C:$C,W$1,Data!$D:$D,W$2)+COUNTIFS(Data!$J:$J,$A69,Data!$C:$C,W$1,Data!$D:$D,W$2)</f>
        <v>0</v>
      </c>
      <c r="X69" s="5">
        <f>COUNTIFS(Data!$I:$I,$A69,Data!$C:$C,X$1,Data!$D:$D,X$2)+COUNTIFS(Data!$J:$J,$A69,Data!$C:$C,X$1,Data!$D:$D,X$2)</f>
        <v>0</v>
      </c>
      <c r="Y69" s="5">
        <f>COUNTIFS(Data!$I:$I,$A69,Data!$C:$C,Y$1,Data!$D:$D,Y$2)+COUNTIFS(Data!$J:$J,$A69,Data!$C:$C,Y$1,Data!$D:$D,Y$2)</f>
        <v>0</v>
      </c>
      <c r="Z69" s="5">
        <f>COUNTIFS(Data!$I:$I,$A69,Data!$C:$C,Z$1,Data!$D:$D,Z$2)+COUNTIFS(Data!$J:$J,$A69,Data!$C:$C,Z$1,Data!$D:$D,Z$2)</f>
        <v>0</v>
      </c>
      <c r="AA69" s="5">
        <f>COUNTIFS(Data!$I:$I,$A69,Data!$C:$C,AA$1,Data!$D:$D,AA$2)+COUNTIFS(Data!$J:$J,$A69,Data!$C:$C,AA$1,Data!$D:$D,AA$2)</f>
        <v>0</v>
      </c>
      <c r="AB69" s="5">
        <f>COUNTIFS(Data!$I:$I,$A69,Data!$C:$C,AB$1,Data!$D:$D,AB$2)+COUNTIFS(Data!$J:$J,$A69,Data!$C:$C,AB$1,Data!$D:$D,AB$2)</f>
        <v>0</v>
      </c>
      <c r="AC69" s="5">
        <f>COUNTIFS(Data!$I:$I,$A69,Data!$C:$C,AC$1,Data!$D:$D,AC$2)+COUNTIFS(Data!$J:$J,$A69,Data!$C:$C,AC$1,Data!$D:$D,AC$2)</f>
        <v>0</v>
      </c>
      <c r="AD69" s="5">
        <f>COUNTIFS(Data!$I:$I,$A69,Data!$C:$C,AD$1,Data!$D:$D,AD$2)+COUNTIFS(Data!$J:$J,$A69,Data!$C:$C,AD$1,Data!$D:$D,AD$2)</f>
        <v>0</v>
      </c>
      <c r="AE69" s="5">
        <f>COUNTIFS(Data!$I:$I,$A69,Data!$C:$C,AE$1,Data!$D:$D,AE$2)+COUNTIFS(Data!$J:$J,$A69,Data!$C:$C,AE$1,Data!$D:$D,AE$2)</f>
        <v>0</v>
      </c>
      <c r="AF69" s="5">
        <f>COUNTIFS(Data!$I:$I,$A69,Data!$C:$C,AF$1,Data!$D:$D,AF$2)+COUNTIFS(Data!$J:$J,$A69,Data!$C:$C,AF$1,Data!$D:$D,AF$2)</f>
        <v>0</v>
      </c>
      <c r="AG69" s="5">
        <f>COUNTIFS(Data!$I:$I,$A69,Data!$C:$C,AG$1,Data!$D:$D,AG$2)+COUNTIFS(Data!$J:$J,$A69,Data!$C:$C,AG$1,Data!$D:$D,AG$2)</f>
        <v>0</v>
      </c>
      <c r="AH69" s="5">
        <f>COUNTIFS(Data!$I:$I,$A69,Data!$C:$C,AH$1,Data!$D:$D,AH$2)+COUNTIFS(Data!$J:$J,$A69,Data!$C:$C,AH$1,Data!$D:$D,AH$2)</f>
        <v>0</v>
      </c>
      <c r="AI69" s="5">
        <f>COUNTIFS(Data!$I:$I,$A69,Data!$C:$C,AI$1,Data!$D:$D,AI$2)+COUNTIFS(Data!$J:$J,$A69,Data!$C:$C,AI$1,Data!$D:$D,AI$2)</f>
        <v>0</v>
      </c>
      <c r="AJ69" s="5">
        <f>COUNTIFS(Data!$I:$I,$A69,Data!$C:$C,AJ$1,Data!$D:$D,AJ$2)+COUNTIFS(Data!$J:$J,$A69,Data!$C:$C,AJ$1,Data!$D:$D,AJ$2)</f>
        <v>0</v>
      </c>
      <c r="AK69" s="5">
        <f>COUNTIFS(Data!$I:$I,$A69,Data!$C:$C,AK$1,Data!$D:$D,AK$2)+COUNTIFS(Data!$J:$J,$A69,Data!$C:$C,AK$1,Data!$D:$D,AK$2)</f>
        <v>0</v>
      </c>
      <c r="AL69" s="5">
        <f>COUNTIFS(Data!$I:$I,$A69,Data!$C:$C,AL$1,Data!$D:$D,AL$2)+COUNTIFS(Data!$J:$J,$A69,Data!$C:$C,AL$1,Data!$D:$D,AL$2)</f>
        <v>0</v>
      </c>
      <c r="AM69" s="5">
        <f>COUNTIFS(Data!$I:$I,$A69,Data!$C:$C,AM$1,Data!$D:$D,AM$2)+COUNTIFS(Data!$J:$J,$A69,Data!$C:$C,AM$1,Data!$D:$D,AM$2)</f>
        <v>0</v>
      </c>
      <c r="AN69" s="5">
        <f>COUNTIFS(Data!$I:$I,$A69,Data!$C:$C,AN$1,Data!$D:$D,AN$2)+COUNTIFS(Data!$J:$J,$A69,Data!$C:$C,AN$1,Data!$D:$D,AN$2)</f>
        <v>0</v>
      </c>
      <c r="AO69" s="5">
        <f>COUNTIFS(Data!$I:$I,$A69,Data!$C:$C,AO$1,Data!$D:$D,AO$2)+COUNTIFS(Data!$J:$J,$A69,Data!$C:$C,AO$1,Data!$D:$D,AO$2)</f>
        <v>0</v>
      </c>
      <c r="AP69" s="5">
        <f>COUNTIFS(Data!$I:$I,$A69,Data!$C:$C,AP$1,Data!$D:$D,AP$2)+COUNTIFS(Data!$J:$J,$A69,Data!$C:$C,AP$1,Data!$D:$D,AP$2)</f>
        <v>0</v>
      </c>
      <c r="AQ69" s="5">
        <f>COUNTIFS(Data!$I:$I,$A69,Data!$C:$C,AQ$1,Data!$D:$D,AQ$2)+COUNTIFS(Data!$J:$J,$A69,Data!$C:$C,AQ$1,Data!$D:$D,AQ$2)</f>
        <v>0</v>
      </c>
      <c r="AR69" s="5">
        <f>COUNTIFS(Data!$I:$I,$A69,Data!$C:$C,AR$1,Data!$D:$D,AR$2)+COUNTIFS(Data!$J:$J,$A69,Data!$C:$C,AR$1,Data!$D:$D,AR$2)</f>
        <v>0</v>
      </c>
      <c r="AS69" s="5">
        <f>COUNTIFS(Data!$I:$I,$A69,Data!$C:$C,AS$1,Data!$D:$D,AS$2)+COUNTIFS(Data!$J:$J,$A69,Data!$C:$C,AS$1,Data!$D:$D,AS$2)</f>
        <v>0</v>
      </c>
      <c r="AT69" s="5">
        <f>COUNTIFS(Data!$I:$I,$A69,Data!$C:$C,AT$1,Data!$D:$D,AT$2)+COUNTIFS(Data!$J:$J,$A69,Data!$C:$C,AT$1,Data!$D:$D,AT$2)</f>
        <v>0</v>
      </c>
      <c r="AU69" s="5">
        <f>COUNTIFS(Data!$I:$I,$A69,Data!$C:$C,AU$1,Data!$D:$D,AU$2)+COUNTIFS(Data!$J:$J,$A69,Data!$C:$C,AU$1,Data!$D:$D,AU$2)</f>
        <v>0</v>
      </c>
      <c r="AV69" s="5">
        <f>COUNTIFS(Data!$I:$I,$A69,Data!$C:$C,AV$1,Data!$D:$D,AV$2)+COUNTIFS(Data!$J:$J,$A69,Data!$C:$C,AV$1,Data!$D:$D,AV$2)</f>
        <v>0</v>
      </c>
      <c r="AW69" s="5">
        <f>COUNTIFS(Data!$I:$I,$A69,Data!$C:$C,AW$1,Data!$D:$D,AW$2)+COUNTIFS(Data!$J:$J,$A69,Data!$C:$C,AW$1,Data!$D:$D,AW$2)</f>
        <v>0</v>
      </c>
      <c r="AX69" s="5">
        <f>COUNTIFS(Data!$I:$I,$A69,Data!$C:$C,AX$1,Data!$D:$D,AX$2)+COUNTIFS(Data!$J:$J,$A69,Data!$C:$C,AX$1,Data!$D:$D,AX$2)</f>
        <v>0</v>
      </c>
      <c r="AY69" s="5">
        <f>COUNTIFS(Data!$I:$I,$A69,Data!$C:$C,AY$1,Data!$D:$D,AY$2)+COUNTIFS(Data!$J:$J,$A69,Data!$C:$C,AY$1,Data!$D:$D,AY$2)</f>
        <v>0</v>
      </c>
      <c r="AZ69" s="5">
        <f>COUNTIFS(Data!$I:$I,$A69,Data!$C:$C,AZ$1,Data!$D:$D,AZ$2)+COUNTIFS(Data!$J:$J,$A69,Data!$C:$C,AZ$1,Data!$D:$D,AZ$2)</f>
        <v>0</v>
      </c>
      <c r="BA69" s="5">
        <f>COUNTIFS(Data!$I:$I,$A69,Data!$C:$C,BA$1,Data!$D:$D,BA$2)+COUNTIFS(Data!$J:$J,$A69,Data!$C:$C,BA$1,Data!$D:$D,BA$2)</f>
        <v>0</v>
      </c>
      <c r="BB69" s="5">
        <f>COUNTIFS(Data!$I:$I,$A69,Data!$C:$C,BB$1,Data!$D:$D,BB$2)+COUNTIFS(Data!$J:$J,$A69,Data!$C:$C,BB$1,Data!$D:$D,BB$2)</f>
        <v>0</v>
      </c>
      <c r="BC69" s="5">
        <f>COUNTIFS(Data!$I:$I,$A69,Data!$C:$C,BC$1,Data!$D:$D,BC$2)+COUNTIFS(Data!$J:$J,$A69,Data!$C:$C,BC$1,Data!$D:$D,BC$2)</f>
        <v>0</v>
      </c>
      <c r="BD69" s="5">
        <f>COUNTIFS(Data!$I:$I,$A69,Data!$C:$C,BD$1,Data!$D:$D,BD$2)+COUNTIFS(Data!$J:$J,$A69,Data!$C:$C,BD$1,Data!$D:$D,BD$2)</f>
        <v>0</v>
      </c>
      <c r="BE69" s="5">
        <f>COUNTIFS(Data!$I:$I,$A69,Data!$C:$C,BE$1,Data!$D:$D,BE$2)+COUNTIFS(Data!$J:$J,$A69,Data!$C:$C,BE$1,Data!$D:$D,BE$2)</f>
        <v>0</v>
      </c>
      <c r="BF69" s="5">
        <f>COUNTIFS(Data!$I:$I,$A69,Data!$C:$C,BF$1,Data!$D:$D,BF$2)+COUNTIFS(Data!$J:$J,$A69,Data!$C:$C,BF$1,Data!$D:$D,BF$2)</f>
        <v>0</v>
      </c>
      <c r="BG69" s="5">
        <f>COUNTIFS(Data!$I:$I,$A69,Data!$C:$C,BG$1,Data!$D:$D,BG$2)+COUNTIFS(Data!$J:$J,$A69,Data!$C:$C,BG$1,Data!$D:$D,BG$2)</f>
        <v>0</v>
      </c>
      <c r="BH69" s="5">
        <f>COUNTIFS(Data!$I:$I,$A69,Data!$C:$C,BH$1,Data!$D:$D,BH$2)+COUNTIFS(Data!$J:$J,$A69,Data!$C:$C,BH$1,Data!$D:$D,BH$2)</f>
        <v>0</v>
      </c>
      <c r="BI69" s="5">
        <f>COUNTIFS(Data!$I:$I,$A69,Data!$C:$C,BI$1,Data!$D:$D,BI$2)+COUNTIFS(Data!$J:$J,$A69,Data!$C:$C,BI$1,Data!$D:$D,BI$2)</f>
        <v>0</v>
      </c>
      <c r="BJ69" s="5">
        <f>COUNTIFS(Data!$I:$I,$A69,Data!$C:$C,BJ$1,Data!$D:$D,BJ$2)+COUNTIFS(Data!$J:$J,$A69,Data!$C:$C,BJ$1,Data!$D:$D,BJ$2)</f>
        <v>0</v>
      </c>
      <c r="BK69" s="5">
        <f>COUNTIFS(Data!$I:$I,$A69,Data!$C:$C,BK$1,Data!$D:$D,BK$2)+COUNTIFS(Data!$J:$J,$A69,Data!$C:$C,BK$1,Data!$D:$D,BK$2)</f>
        <v>0</v>
      </c>
      <c r="BL69" s="5">
        <f>COUNTIFS(Data!$I:$I,$A69,Data!$C:$C,BL$1,Data!$D:$D,BL$2)+COUNTIFS(Data!$J:$J,$A69,Data!$C:$C,BL$1,Data!$D:$D,BL$2)</f>
        <v>0</v>
      </c>
      <c r="BM69" s="5">
        <f>COUNTIFS(Data!$I:$I,$A69,Data!$C:$C,BM$1,Data!$D:$D,BM$2)+COUNTIFS(Data!$J:$J,$A69,Data!$C:$C,BM$1,Data!$D:$D,BM$2)</f>
        <v>0</v>
      </c>
      <c r="BN69" s="5">
        <f>COUNTIFS(Data!$I:$I,$A69,Data!$C:$C,BN$1,Data!$D:$D,BN$2)+COUNTIFS(Data!$J:$J,$A69,Data!$C:$C,BN$1,Data!$D:$D,BN$2)</f>
        <v>0</v>
      </c>
      <c r="BO69" s="5">
        <f>COUNTIFS(Data!$I:$I,$A69,Data!$C:$C,BO$1,Data!$D:$D,BO$2)+COUNTIFS(Data!$J:$J,$A69,Data!$C:$C,BO$1,Data!$D:$D,BO$2)</f>
        <v>0</v>
      </c>
      <c r="BP69" s="5">
        <f>COUNTIFS(Data!$I:$I,$A69,Data!$C:$C,BP$1,Data!$D:$D,BP$2)+COUNTIFS(Data!$J:$J,$A69,Data!$C:$C,BP$1,Data!$D:$D,BP$2)</f>
        <v>0</v>
      </c>
      <c r="BQ69" s="5">
        <f>COUNTIFS(Data!$I:$I,$A69,Data!$C:$C,BQ$1,Data!$D:$D,BQ$2)+COUNTIFS(Data!$J:$J,$A69,Data!$C:$C,BQ$1,Data!$D:$D,BQ$2)</f>
        <v>0</v>
      </c>
      <c r="BR69" s="5">
        <f>COUNTIFS(Data!$I:$I,$A69,Data!$C:$C,BR$1,Data!$D:$D,BR$2)+COUNTIFS(Data!$J:$J,$A69,Data!$C:$C,BR$1,Data!$D:$D,BR$2)</f>
        <v>0</v>
      </c>
      <c r="BS69" s="5">
        <f>COUNTIFS(Data!$I:$I,$A69,Data!$C:$C,BS$1,Data!$D:$D,BS$2)+COUNTIFS(Data!$J:$J,$A69,Data!$C:$C,BS$1,Data!$D:$D,BS$2)</f>
        <v>0</v>
      </c>
      <c r="BT69" s="5">
        <f>COUNTIFS(Data!$I:$I,$A69,Data!$C:$C,BT$1,Data!$D:$D,BT$2)+COUNTIFS(Data!$J:$J,$A69,Data!$C:$C,BT$1,Data!$D:$D,BT$2)</f>
        <v>0</v>
      </c>
      <c r="BU69" s="5">
        <f>COUNTIFS(Data!$I:$I,$A69,Data!$C:$C,BU$1,Data!$D:$D,BU$2)+COUNTIFS(Data!$J:$J,$A69,Data!$C:$C,BU$1,Data!$D:$D,BU$2)</f>
        <v>0</v>
      </c>
      <c r="BV69" s="5">
        <f>COUNTIFS(Data!$I:$I,$A69,Data!$C:$C,BV$1,Data!$D:$D,BV$2)+COUNTIFS(Data!$J:$J,$A69,Data!$C:$C,BV$1,Data!$D:$D,BV$2)</f>
        <v>0</v>
      </c>
      <c r="BW69" s="5">
        <f>COUNTIFS(Data!$I:$I,$A69,Data!$C:$C,BW$1,Data!$D:$D,BW$2)+COUNTIFS(Data!$J:$J,$A69,Data!$C:$C,BW$1,Data!$D:$D,BW$2)</f>
        <v>0</v>
      </c>
      <c r="BX69" s="5">
        <f>COUNTIFS(Data!$I:$I,$A69,Data!$C:$C,BX$1,Data!$D:$D,BX$2)+COUNTIFS(Data!$J:$J,$A69,Data!$C:$C,BX$1,Data!$D:$D,BX$2)</f>
        <v>0</v>
      </c>
      <c r="BY69" s="5">
        <f>COUNTIFS(Data!$I:$I,$A69,Data!$C:$C,BY$1,Data!$D:$D,BY$2)+COUNTIFS(Data!$J:$J,$A69,Data!$C:$C,BY$1,Data!$D:$D,BY$2)</f>
        <v>0</v>
      </c>
      <c r="BZ69" s="5">
        <f>COUNTIFS(Data!$I:$I,$A69,Data!$C:$C,BZ$1,Data!$D:$D,BZ$2)+COUNTIFS(Data!$J:$J,$A69,Data!$C:$C,BZ$1,Data!$D:$D,BZ$2)</f>
        <v>0</v>
      </c>
      <c r="CA69" s="5">
        <f>COUNTIFS(Data!$I:$I,$A69,Data!$C:$C,CA$1,Data!$D:$D,CA$2)+COUNTIFS(Data!$J:$J,$A69,Data!$C:$C,CA$1,Data!$D:$D,CA$2)</f>
        <v>0</v>
      </c>
      <c r="CB69" s="5">
        <f>COUNTIFS(Data!$I:$I,$A69,Data!$C:$C,CB$1,Data!$D:$D,CB$2)+COUNTIFS(Data!$J:$J,$A69,Data!$C:$C,CB$1,Data!$D:$D,CB$2)</f>
        <v>0</v>
      </c>
      <c r="CC69" s="5">
        <f>COUNTIFS(Data!$I:$I,$A69,Data!$C:$C,CC$1,Data!$D:$D,CC$2)+COUNTIFS(Data!$J:$J,$A69,Data!$C:$C,CC$1,Data!$D:$D,CC$2)</f>
        <v>0</v>
      </c>
      <c r="CD69" s="5">
        <f>COUNTIFS(Data!$I:$I,$A69,Data!$C:$C,CD$1,Data!$D:$D,CD$2)+COUNTIFS(Data!$J:$J,$A69,Data!$C:$C,CD$1,Data!$D:$D,CD$2)</f>
        <v>0</v>
      </c>
      <c r="CE69" s="5">
        <f>COUNTIFS(Data!$I:$I,$A69,Data!$C:$C,CE$1,Data!$D:$D,CE$2)+COUNTIFS(Data!$J:$J,$A69,Data!$C:$C,CE$1,Data!$D:$D,CE$2)</f>
        <v>0</v>
      </c>
      <c r="CF69" s="5">
        <f>COUNTIFS(Data!$I:$I,$A69,Data!$C:$C,CF$1,Data!$D:$D,CF$2)+COUNTIFS(Data!$J:$J,$A69,Data!$C:$C,CF$1,Data!$D:$D,CF$2)</f>
        <v>0</v>
      </c>
      <c r="CG69" s="5">
        <f>COUNTIFS(Data!$I:$I,$A69,Data!$C:$C,CG$1,Data!$D:$D,CG$2)+COUNTIFS(Data!$J:$J,$A69,Data!$C:$C,CG$1,Data!$D:$D,CG$2)</f>
        <v>0</v>
      </c>
      <c r="CH69" s="5">
        <f>COUNTIFS(Data!$I:$I,$A69,Data!$C:$C,CH$1,Data!$D:$D,CH$2)+COUNTIFS(Data!$J:$J,$A69,Data!$C:$C,CH$1,Data!$D:$D,CH$2)</f>
        <v>0</v>
      </c>
      <c r="CI69" s="5">
        <f>COUNTIFS(Data!$I:$I,$A69,Data!$C:$C,CI$1,Data!$D:$D,CI$2)+COUNTIFS(Data!$J:$J,$A69,Data!$C:$C,CI$1,Data!$D:$D,CI$2)</f>
        <v>0</v>
      </c>
      <c r="CJ69" s="5">
        <f>COUNTIFS(Data!$I:$I,$A69,Data!$C:$C,CJ$1,Data!$D:$D,CJ$2)+COUNTIFS(Data!$J:$J,$A69,Data!$C:$C,CJ$1,Data!$D:$D,CJ$2)</f>
        <v>0</v>
      </c>
      <c r="CK69" s="5">
        <f>COUNTIFS(Data!$I:$I,$A69,Data!$C:$C,CK$1,Data!$D:$D,CK$2)+COUNTIFS(Data!$J:$J,$A69,Data!$C:$C,CK$1,Data!$D:$D,CK$2)</f>
        <v>0</v>
      </c>
      <c r="CL69" s="5">
        <f>COUNTIFS(Data!$I:$I,$A69,Data!$C:$C,CL$1,Data!$D:$D,CL$2)+COUNTIFS(Data!$J:$J,$A69,Data!$C:$C,CL$1,Data!$D:$D,CL$2)</f>
        <v>0</v>
      </c>
      <c r="CM69" s="5">
        <f>COUNTIFS(Data!$I:$I,$A69,Data!$C:$C,CM$1,Data!$D:$D,CM$2)+COUNTIFS(Data!$J:$J,$A69,Data!$C:$C,CM$1,Data!$D:$D,CM$2)</f>
        <v>0</v>
      </c>
      <c r="CN69" s="5">
        <f>COUNTIFS(Data!$I:$I,$A69,Data!$C:$C,CN$1,Data!$D:$D,CN$2)+COUNTIFS(Data!$J:$J,$A69,Data!$C:$C,CN$1,Data!$D:$D,CN$2)</f>
        <v>0</v>
      </c>
      <c r="CO69" s="5">
        <f>COUNTIFS(Data!$I:$I,$A69,Data!$C:$C,CO$1,Data!$D:$D,CO$2)+COUNTIFS(Data!$J:$J,$A69,Data!$C:$C,CO$1,Data!$D:$D,CO$2)</f>
        <v>0</v>
      </c>
      <c r="CP69" s="5">
        <f>COUNTIFS(Data!$I:$I,$A69,Data!$C:$C,CP$1,Data!$D:$D,CP$2)+COUNTIFS(Data!$J:$J,$A69,Data!$C:$C,CP$1,Data!$D:$D,CP$2)</f>
        <v>0</v>
      </c>
      <c r="CQ69" s="5">
        <f>COUNTIFS(Data!$I:$I,$A69,Data!$C:$C,CQ$1,Data!$D:$D,CQ$2)+COUNTIFS(Data!$J:$J,$A69,Data!$C:$C,CQ$1,Data!$D:$D,CQ$2)</f>
        <v>0</v>
      </c>
      <c r="CR69" s="5">
        <f>COUNTIFS(Data!$I:$I,$A69,Data!$C:$C,CR$1,Data!$D:$D,CR$2)+COUNTIFS(Data!$J:$J,$A69,Data!$C:$C,CR$1,Data!$D:$D,CR$2)</f>
        <v>0</v>
      </c>
      <c r="CS69" s="5">
        <f>COUNTIFS(Data!$I:$I,$A69,Data!$C:$C,CS$1,Data!$D:$D,CS$2)+COUNTIFS(Data!$J:$J,$A69,Data!$C:$C,CS$1,Data!$D:$D,CS$2)</f>
        <v>0</v>
      </c>
      <c r="CT69" s="5">
        <f>COUNTIFS(Data!$I:$I,$A69,Data!$C:$C,CT$1,Data!$D:$D,CT$2)+COUNTIFS(Data!$J:$J,$A69,Data!$C:$C,CT$1,Data!$D:$D,CT$2)</f>
        <v>0</v>
      </c>
      <c r="CU69" s="5">
        <f>COUNTIFS(Data!$I:$I,$A69,Data!$C:$C,CU$1,Data!$D:$D,CU$2)+COUNTIFS(Data!$J:$J,$A69,Data!$C:$C,CU$1,Data!$D:$D,CU$2)</f>
        <v>0</v>
      </c>
      <c r="CV69" s="5">
        <f>COUNTIFS(Data!$I:$I,$A69,Data!$C:$C,CV$1,Data!$D:$D,CV$2)+COUNTIFS(Data!$J:$J,$A69,Data!$C:$C,CV$1,Data!$D:$D,CV$2)</f>
        <v>0</v>
      </c>
      <c r="CW69" s="5">
        <f t="shared" ref="CW69:CX69" si="68">SUMIF($B$2:$CV$2,CW$2, $B69:$CV69)</f>
        <v>0</v>
      </c>
      <c r="CX69" s="5">
        <f t="shared" si="68"/>
        <v>1</v>
      </c>
      <c r="CY69" s="5">
        <f t="shared" si="3"/>
        <v>1</v>
      </c>
    </row>
    <row r="70">
      <c r="A70" s="5" t="str">
        <f>Countries!A68</f>
        <v>NOR</v>
      </c>
      <c r="B70" s="5">
        <f>COUNTIFS(Data!$I:$I,$A70,Data!$C:$C,B$1,Data!$D:$D,B$2)+COUNTIFS(Data!$J:$J,$A70,Data!$C:$C,B$1,Data!$D:$D,B$2)</f>
        <v>0</v>
      </c>
      <c r="C70" s="5">
        <f>COUNTIFS(Data!$I:$I,$A70,Data!$C:$C,C$1,Data!$D:$D,C$2)+COUNTIFS(Data!$J:$J,$A70,Data!$C:$C,C$1,Data!$D:$D,C$2)</f>
        <v>0</v>
      </c>
      <c r="D70" s="5">
        <f>COUNTIFS(Data!$I:$I,$A70,Data!$C:$C,D$1,Data!$D:$D,D$2)+COUNTIFS(Data!$J:$J,$A70,Data!$C:$C,D$1,Data!$D:$D,D$2)</f>
        <v>0</v>
      </c>
      <c r="E70" s="5">
        <f>COUNTIFS(Data!$I:$I,$A70,Data!$C:$C,E$1,Data!$D:$D,E$2)+COUNTIFS(Data!$J:$J,$A70,Data!$C:$C,E$1,Data!$D:$D,E$2)</f>
        <v>0</v>
      </c>
      <c r="F70" s="5">
        <f>COUNTIFS(Data!$I:$I,$A70,Data!$C:$C,F$1,Data!$D:$D,F$2)+COUNTIFS(Data!$J:$J,$A70,Data!$C:$C,F$1,Data!$D:$D,F$2)</f>
        <v>0</v>
      </c>
      <c r="G70" s="5">
        <f>COUNTIFS(Data!$I:$I,$A70,Data!$C:$C,G$1,Data!$D:$D,G$2)+COUNTIFS(Data!$J:$J,$A70,Data!$C:$C,G$1,Data!$D:$D,G$2)</f>
        <v>0</v>
      </c>
      <c r="H70" s="5">
        <f>COUNTIFS(Data!$I:$I,$A70,Data!$C:$C,H$1,Data!$D:$D,H$2)+COUNTIFS(Data!$J:$J,$A70,Data!$C:$C,H$1,Data!$D:$D,H$2)</f>
        <v>0</v>
      </c>
      <c r="I70" s="5">
        <f>COUNTIFS(Data!$I:$I,$A70,Data!$C:$C,I$1,Data!$D:$D,I$2)+COUNTIFS(Data!$J:$J,$A70,Data!$C:$C,I$1,Data!$D:$D,I$2)</f>
        <v>0</v>
      </c>
      <c r="J70" s="5">
        <f>COUNTIFS(Data!$I:$I,$A70,Data!$C:$C,J$1,Data!$D:$D,J$2)+COUNTIFS(Data!$J:$J,$A70,Data!$C:$C,J$1,Data!$D:$D,J$2)</f>
        <v>0</v>
      </c>
      <c r="K70" s="5">
        <f>COUNTIFS(Data!$I:$I,$A70,Data!$C:$C,K$1,Data!$D:$D,K$2)+COUNTIFS(Data!$J:$J,$A70,Data!$C:$C,K$1,Data!$D:$D,K$2)</f>
        <v>0</v>
      </c>
      <c r="L70" s="5">
        <f>COUNTIFS(Data!$I:$I,$A70,Data!$C:$C,L$1,Data!$D:$D,L$2)+COUNTIFS(Data!$J:$J,$A70,Data!$C:$C,L$1,Data!$D:$D,L$2)</f>
        <v>0</v>
      </c>
      <c r="M70" s="5">
        <f>COUNTIFS(Data!$I:$I,$A70,Data!$C:$C,M$1,Data!$D:$D,M$2)+COUNTIFS(Data!$J:$J,$A70,Data!$C:$C,M$1,Data!$D:$D,M$2)</f>
        <v>0</v>
      </c>
      <c r="N70" s="5">
        <f>COUNTIFS(Data!$I:$I,$A70,Data!$C:$C,N$1,Data!$D:$D,N$2)+COUNTIFS(Data!$J:$J,$A70,Data!$C:$C,N$1,Data!$D:$D,N$2)</f>
        <v>0</v>
      </c>
      <c r="O70" s="5">
        <f>COUNTIFS(Data!$I:$I,$A70,Data!$C:$C,O$1,Data!$D:$D,O$2)+COUNTIFS(Data!$J:$J,$A70,Data!$C:$C,O$1,Data!$D:$D,O$2)</f>
        <v>0</v>
      </c>
      <c r="P70" s="5">
        <f>COUNTIFS(Data!$I:$I,$A70,Data!$C:$C,P$1,Data!$D:$D,P$2)+COUNTIFS(Data!$J:$J,$A70,Data!$C:$C,P$1,Data!$D:$D,P$2)</f>
        <v>0</v>
      </c>
      <c r="Q70" s="5">
        <f>COUNTIFS(Data!$I:$I,$A70,Data!$C:$C,Q$1,Data!$D:$D,Q$2)+COUNTIFS(Data!$J:$J,$A70,Data!$C:$C,Q$1,Data!$D:$D,Q$2)</f>
        <v>0</v>
      </c>
      <c r="R70" s="5">
        <f>COUNTIFS(Data!$I:$I,$A70,Data!$C:$C,R$1,Data!$D:$D,R$2)+COUNTIFS(Data!$J:$J,$A70,Data!$C:$C,R$1,Data!$D:$D,R$2)</f>
        <v>0</v>
      </c>
      <c r="S70" s="5">
        <f>COUNTIFS(Data!$I:$I,$A70,Data!$C:$C,S$1,Data!$D:$D,S$2)+COUNTIFS(Data!$J:$J,$A70,Data!$C:$C,S$1,Data!$D:$D,S$2)</f>
        <v>0</v>
      </c>
      <c r="T70" s="5">
        <f>COUNTIFS(Data!$I:$I,$A70,Data!$C:$C,T$1,Data!$D:$D,T$2)+COUNTIFS(Data!$J:$J,$A70,Data!$C:$C,T$1,Data!$D:$D,T$2)</f>
        <v>0</v>
      </c>
      <c r="U70" s="5">
        <f>COUNTIFS(Data!$I:$I,$A70,Data!$C:$C,U$1,Data!$D:$D,U$2)+COUNTIFS(Data!$J:$J,$A70,Data!$C:$C,U$1,Data!$D:$D,U$2)</f>
        <v>0</v>
      </c>
      <c r="V70" s="5">
        <f>COUNTIFS(Data!$I:$I,$A70,Data!$C:$C,V$1,Data!$D:$D,V$2)+COUNTIFS(Data!$J:$J,$A70,Data!$C:$C,V$1,Data!$D:$D,V$2)</f>
        <v>0</v>
      </c>
      <c r="W70" s="5">
        <f>COUNTIFS(Data!$I:$I,$A70,Data!$C:$C,W$1,Data!$D:$D,W$2)+COUNTIFS(Data!$J:$J,$A70,Data!$C:$C,W$1,Data!$D:$D,W$2)</f>
        <v>0</v>
      </c>
      <c r="X70" s="5">
        <f>COUNTIFS(Data!$I:$I,$A70,Data!$C:$C,X$1,Data!$D:$D,X$2)+COUNTIFS(Data!$J:$J,$A70,Data!$C:$C,X$1,Data!$D:$D,X$2)</f>
        <v>0</v>
      </c>
      <c r="Y70" s="5">
        <f>COUNTIFS(Data!$I:$I,$A70,Data!$C:$C,Y$1,Data!$D:$D,Y$2)+COUNTIFS(Data!$J:$J,$A70,Data!$C:$C,Y$1,Data!$D:$D,Y$2)</f>
        <v>0</v>
      </c>
      <c r="Z70" s="5">
        <f>COUNTIFS(Data!$I:$I,$A70,Data!$C:$C,Z$1,Data!$D:$D,Z$2)+COUNTIFS(Data!$J:$J,$A70,Data!$C:$C,Z$1,Data!$D:$D,Z$2)</f>
        <v>0</v>
      </c>
      <c r="AA70" s="5">
        <f>COUNTIFS(Data!$I:$I,$A70,Data!$C:$C,AA$1,Data!$D:$D,AA$2)+COUNTIFS(Data!$J:$J,$A70,Data!$C:$C,AA$1,Data!$D:$D,AA$2)</f>
        <v>0</v>
      </c>
      <c r="AB70" s="5">
        <f>COUNTIFS(Data!$I:$I,$A70,Data!$C:$C,AB$1,Data!$D:$D,AB$2)+COUNTIFS(Data!$J:$J,$A70,Data!$C:$C,AB$1,Data!$D:$D,AB$2)</f>
        <v>0</v>
      </c>
      <c r="AC70" s="5">
        <f>COUNTIFS(Data!$I:$I,$A70,Data!$C:$C,AC$1,Data!$D:$D,AC$2)+COUNTIFS(Data!$J:$J,$A70,Data!$C:$C,AC$1,Data!$D:$D,AC$2)</f>
        <v>0</v>
      </c>
      <c r="AD70" s="5">
        <f>COUNTIFS(Data!$I:$I,$A70,Data!$C:$C,AD$1,Data!$D:$D,AD$2)+COUNTIFS(Data!$J:$J,$A70,Data!$C:$C,AD$1,Data!$D:$D,AD$2)</f>
        <v>0</v>
      </c>
      <c r="AE70" s="5">
        <f>COUNTIFS(Data!$I:$I,$A70,Data!$C:$C,AE$1,Data!$D:$D,AE$2)+COUNTIFS(Data!$J:$J,$A70,Data!$C:$C,AE$1,Data!$D:$D,AE$2)</f>
        <v>0</v>
      </c>
      <c r="AF70" s="5">
        <f>COUNTIFS(Data!$I:$I,$A70,Data!$C:$C,AF$1,Data!$D:$D,AF$2)+COUNTIFS(Data!$J:$J,$A70,Data!$C:$C,AF$1,Data!$D:$D,AF$2)</f>
        <v>0</v>
      </c>
      <c r="AG70" s="5">
        <f>COUNTIFS(Data!$I:$I,$A70,Data!$C:$C,AG$1,Data!$D:$D,AG$2)+COUNTIFS(Data!$J:$J,$A70,Data!$C:$C,AG$1,Data!$D:$D,AG$2)</f>
        <v>0</v>
      </c>
      <c r="AH70" s="5">
        <f>COUNTIFS(Data!$I:$I,$A70,Data!$C:$C,AH$1,Data!$D:$D,AH$2)+COUNTIFS(Data!$J:$J,$A70,Data!$C:$C,AH$1,Data!$D:$D,AH$2)</f>
        <v>0</v>
      </c>
      <c r="AI70" s="5">
        <f>COUNTIFS(Data!$I:$I,$A70,Data!$C:$C,AI$1,Data!$D:$D,AI$2)+COUNTIFS(Data!$J:$J,$A70,Data!$C:$C,AI$1,Data!$D:$D,AI$2)</f>
        <v>0</v>
      </c>
      <c r="AJ70" s="5">
        <f>COUNTIFS(Data!$I:$I,$A70,Data!$C:$C,AJ$1,Data!$D:$D,AJ$2)+COUNTIFS(Data!$J:$J,$A70,Data!$C:$C,AJ$1,Data!$D:$D,AJ$2)</f>
        <v>0</v>
      </c>
      <c r="AK70" s="5">
        <f>COUNTIFS(Data!$I:$I,$A70,Data!$C:$C,AK$1,Data!$D:$D,AK$2)+COUNTIFS(Data!$J:$J,$A70,Data!$C:$C,AK$1,Data!$D:$D,AK$2)</f>
        <v>0</v>
      </c>
      <c r="AL70" s="5">
        <f>COUNTIFS(Data!$I:$I,$A70,Data!$C:$C,AL$1,Data!$D:$D,AL$2)+COUNTIFS(Data!$J:$J,$A70,Data!$C:$C,AL$1,Data!$D:$D,AL$2)</f>
        <v>0</v>
      </c>
      <c r="AM70" s="5">
        <f>COUNTIFS(Data!$I:$I,$A70,Data!$C:$C,AM$1,Data!$D:$D,AM$2)+COUNTIFS(Data!$J:$J,$A70,Data!$C:$C,AM$1,Data!$D:$D,AM$2)</f>
        <v>0</v>
      </c>
      <c r="AN70" s="5">
        <f>COUNTIFS(Data!$I:$I,$A70,Data!$C:$C,AN$1,Data!$D:$D,AN$2)+COUNTIFS(Data!$J:$J,$A70,Data!$C:$C,AN$1,Data!$D:$D,AN$2)</f>
        <v>0</v>
      </c>
      <c r="AO70" s="5">
        <f>COUNTIFS(Data!$I:$I,$A70,Data!$C:$C,AO$1,Data!$D:$D,AO$2)+COUNTIFS(Data!$J:$J,$A70,Data!$C:$C,AO$1,Data!$D:$D,AO$2)</f>
        <v>0</v>
      </c>
      <c r="AP70" s="5">
        <f>COUNTIFS(Data!$I:$I,$A70,Data!$C:$C,AP$1,Data!$D:$D,AP$2)+COUNTIFS(Data!$J:$J,$A70,Data!$C:$C,AP$1,Data!$D:$D,AP$2)</f>
        <v>0</v>
      </c>
      <c r="AQ70" s="5">
        <f>COUNTIFS(Data!$I:$I,$A70,Data!$C:$C,AQ$1,Data!$D:$D,AQ$2)+COUNTIFS(Data!$J:$J,$A70,Data!$C:$C,AQ$1,Data!$D:$D,AQ$2)</f>
        <v>0</v>
      </c>
      <c r="AR70" s="5">
        <f>COUNTIFS(Data!$I:$I,$A70,Data!$C:$C,AR$1,Data!$D:$D,AR$2)+COUNTIFS(Data!$J:$J,$A70,Data!$C:$C,AR$1,Data!$D:$D,AR$2)</f>
        <v>0</v>
      </c>
      <c r="AS70" s="5">
        <f>COUNTIFS(Data!$I:$I,$A70,Data!$C:$C,AS$1,Data!$D:$D,AS$2)+COUNTIFS(Data!$J:$J,$A70,Data!$C:$C,AS$1,Data!$D:$D,AS$2)</f>
        <v>0</v>
      </c>
      <c r="AT70" s="5">
        <f>COUNTIFS(Data!$I:$I,$A70,Data!$C:$C,AT$1,Data!$D:$D,AT$2)+COUNTIFS(Data!$J:$J,$A70,Data!$C:$C,AT$1,Data!$D:$D,AT$2)</f>
        <v>0</v>
      </c>
      <c r="AU70" s="5">
        <f>COUNTIFS(Data!$I:$I,$A70,Data!$C:$C,AU$1,Data!$D:$D,AU$2)+COUNTIFS(Data!$J:$J,$A70,Data!$C:$C,AU$1,Data!$D:$D,AU$2)</f>
        <v>0</v>
      </c>
      <c r="AV70" s="5">
        <f>COUNTIFS(Data!$I:$I,$A70,Data!$C:$C,AV$1,Data!$D:$D,AV$2)+COUNTIFS(Data!$J:$J,$A70,Data!$C:$C,AV$1,Data!$D:$D,AV$2)</f>
        <v>1</v>
      </c>
      <c r="AW70" s="5">
        <f>COUNTIFS(Data!$I:$I,$A70,Data!$C:$C,AW$1,Data!$D:$D,AW$2)+COUNTIFS(Data!$J:$J,$A70,Data!$C:$C,AW$1,Data!$D:$D,AW$2)</f>
        <v>0</v>
      </c>
      <c r="AX70" s="5">
        <f>COUNTIFS(Data!$I:$I,$A70,Data!$C:$C,AX$1,Data!$D:$D,AX$2)+COUNTIFS(Data!$J:$J,$A70,Data!$C:$C,AX$1,Data!$D:$D,AX$2)</f>
        <v>0</v>
      </c>
      <c r="AY70" s="5">
        <f>COUNTIFS(Data!$I:$I,$A70,Data!$C:$C,AY$1,Data!$D:$D,AY$2)+COUNTIFS(Data!$J:$J,$A70,Data!$C:$C,AY$1,Data!$D:$D,AY$2)</f>
        <v>0</v>
      </c>
      <c r="AZ70" s="5">
        <f>COUNTIFS(Data!$I:$I,$A70,Data!$C:$C,AZ$1,Data!$D:$D,AZ$2)+COUNTIFS(Data!$J:$J,$A70,Data!$C:$C,AZ$1,Data!$D:$D,AZ$2)</f>
        <v>0</v>
      </c>
      <c r="BA70" s="5">
        <f>COUNTIFS(Data!$I:$I,$A70,Data!$C:$C,BA$1,Data!$D:$D,BA$2)+COUNTIFS(Data!$J:$J,$A70,Data!$C:$C,BA$1,Data!$D:$D,BA$2)</f>
        <v>0</v>
      </c>
      <c r="BB70" s="5">
        <f>COUNTIFS(Data!$I:$I,$A70,Data!$C:$C,BB$1,Data!$D:$D,BB$2)+COUNTIFS(Data!$J:$J,$A70,Data!$C:$C,BB$1,Data!$D:$D,BB$2)</f>
        <v>0</v>
      </c>
      <c r="BC70" s="5">
        <f>COUNTIFS(Data!$I:$I,$A70,Data!$C:$C,BC$1,Data!$D:$D,BC$2)+COUNTIFS(Data!$J:$J,$A70,Data!$C:$C,BC$1,Data!$D:$D,BC$2)</f>
        <v>0</v>
      </c>
      <c r="BD70" s="5">
        <f>COUNTIFS(Data!$I:$I,$A70,Data!$C:$C,BD$1,Data!$D:$D,BD$2)+COUNTIFS(Data!$J:$J,$A70,Data!$C:$C,BD$1,Data!$D:$D,BD$2)</f>
        <v>0</v>
      </c>
      <c r="BE70" s="5">
        <f>COUNTIFS(Data!$I:$I,$A70,Data!$C:$C,BE$1,Data!$D:$D,BE$2)+COUNTIFS(Data!$J:$J,$A70,Data!$C:$C,BE$1,Data!$D:$D,BE$2)</f>
        <v>0</v>
      </c>
      <c r="BF70" s="5">
        <f>COUNTIFS(Data!$I:$I,$A70,Data!$C:$C,BF$1,Data!$D:$D,BF$2)+COUNTIFS(Data!$J:$J,$A70,Data!$C:$C,BF$1,Data!$D:$D,BF$2)</f>
        <v>0</v>
      </c>
      <c r="BG70" s="5">
        <f>COUNTIFS(Data!$I:$I,$A70,Data!$C:$C,BG$1,Data!$D:$D,BG$2)+COUNTIFS(Data!$J:$J,$A70,Data!$C:$C,BG$1,Data!$D:$D,BG$2)</f>
        <v>0</v>
      </c>
      <c r="BH70" s="5">
        <f>COUNTIFS(Data!$I:$I,$A70,Data!$C:$C,BH$1,Data!$D:$D,BH$2)+COUNTIFS(Data!$J:$J,$A70,Data!$C:$C,BH$1,Data!$D:$D,BH$2)</f>
        <v>0</v>
      </c>
      <c r="BI70" s="5">
        <f>COUNTIFS(Data!$I:$I,$A70,Data!$C:$C,BI$1,Data!$D:$D,BI$2)+COUNTIFS(Data!$J:$J,$A70,Data!$C:$C,BI$1,Data!$D:$D,BI$2)</f>
        <v>0</v>
      </c>
      <c r="BJ70" s="5">
        <f>COUNTIFS(Data!$I:$I,$A70,Data!$C:$C,BJ$1,Data!$D:$D,BJ$2)+COUNTIFS(Data!$J:$J,$A70,Data!$C:$C,BJ$1,Data!$D:$D,BJ$2)</f>
        <v>0</v>
      </c>
      <c r="BK70" s="5">
        <f>COUNTIFS(Data!$I:$I,$A70,Data!$C:$C,BK$1,Data!$D:$D,BK$2)+COUNTIFS(Data!$J:$J,$A70,Data!$C:$C,BK$1,Data!$D:$D,BK$2)</f>
        <v>0</v>
      </c>
      <c r="BL70" s="5">
        <f>COUNTIFS(Data!$I:$I,$A70,Data!$C:$C,BL$1,Data!$D:$D,BL$2)+COUNTIFS(Data!$J:$J,$A70,Data!$C:$C,BL$1,Data!$D:$D,BL$2)</f>
        <v>0</v>
      </c>
      <c r="BM70" s="5">
        <f>COUNTIFS(Data!$I:$I,$A70,Data!$C:$C,BM$1,Data!$D:$D,BM$2)+COUNTIFS(Data!$J:$J,$A70,Data!$C:$C,BM$1,Data!$D:$D,BM$2)</f>
        <v>1</v>
      </c>
      <c r="BN70" s="5">
        <f>COUNTIFS(Data!$I:$I,$A70,Data!$C:$C,BN$1,Data!$D:$D,BN$2)+COUNTIFS(Data!$J:$J,$A70,Data!$C:$C,BN$1,Data!$D:$D,BN$2)</f>
        <v>0</v>
      </c>
      <c r="BO70" s="5">
        <f>COUNTIFS(Data!$I:$I,$A70,Data!$C:$C,BO$1,Data!$D:$D,BO$2)+COUNTIFS(Data!$J:$J,$A70,Data!$C:$C,BO$1,Data!$D:$D,BO$2)</f>
        <v>0</v>
      </c>
      <c r="BP70" s="5">
        <f>COUNTIFS(Data!$I:$I,$A70,Data!$C:$C,BP$1,Data!$D:$D,BP$2)+COUNTIFS(Data!$J:$J,$A70,Data!$C:$C,BP$1,Data!$D:$D,BP$2)</f>
        <v>0</v>
      </c>
      <c r="BQ70" s="5">
        <f>COUNTIFS(Data!$I:$I,$A70,Data!$C:$C,BQ$1,Data!$D:$D,BQ$2)+COUNTIFS(Data!$J:$J,$A70,Data!$C:$C,BQ$1,Data!$D:$D,BQ$2)</f>
        <v>0</v>
      </c>
      <c r="BR70" s="5">
        <f>COUNTIFS(Data!$I:$I,$A70,Data!$C:$C,BR$1,Data!$D:$D,BR$2)+COUNTIFS(Data!$J:$J,$A70,Data!$C:$C,BR$1,Data!$D:$D,BR$2)</f>
        <v>0</v>
      </c>
      <c r="BS70" s="5">
        <f>COUNTIFS(Data!$I:$I,$A70,Data!$C:$C,BS$1,Data!$D:$D,BS$2)+COUNTIFS(Data!$J:$J,$A70,Data!$C:$C,BS$1,Data!$D:$D,BS$2)</f>
        <v>0</v>
      </c>
      <c r="BT70" s="5">
        <f>COUNTIFS(Data!$I:$I,$A70,Data!$C:$C,BT$1,Data!$D:$D,BT$2)+COUNTIFS(Data!$J:$J,$A70,Data!$C:$C,BT$1,Data!$D:$D,BT$2)</f>
        <v>0</v>
      </c>
      <c r="BU70" s="5">
        <f>COUNTIFS(Data!$I:$I,$A70,Data!$C:$C,BU$1,Data!$D:$D,BU$2)+COUNTIFS(Data!$J:$J,$A70,Data!$C:$C,BU$1,Data!$D:$D,BU$2)</f>
        <v>0</v>
      </c>
      <c r="BV70" s="5">
        <f>COUNTIFS(Data!$I:$I,$A70,Data!$C:$C,BV$1,Data!$D:$D,BV$2)+COUNTIFS(Data!$J:$J,$A70,Data!$C:$C,BV$1,Data!$D:$D,BV$2)</f>
        <v>0</v>
      </c>
      <c r="BW70" s="5">
        <f>COUNTIFS(Data!$I:$I,$A70,Data!$C:$C,BW$1,Data!$D:$D,BW$2)+COUNTIFS(Data!$J:$J,$A70,Data!$C:$C,BW$1,Data!$D:$D,BW$2)</f>
        <v>0</v>
      </c>
      <c r="BX70" s="5">
        <f>COUNTIFS(Data!$I:$I,$A70,Data!$C:$C,BX$1,Data!$D:$D,BX$2)+COUNTIFS(Data!$J:$J,$A70,Data!$C:$C,BX$1,Data!$D:$D,BX$2)</f>
        <v>0</v>
      </c>
      <c r="BY70" s="5">
        <f>COUNTIFS(Data!$I:$I,$A70,Data!$C:$C,BY$1,Data!$D:$D,BY$2)+COUNTIFS(Data!$J:$J,$A70,Data!$C:$C,BY$1,Data!$D:$D,BY$2)</f>
        <v>0</v>
      </c>
      <c r="BZ70" s="5">
        <f>COUNTIFS(Data!$I:$I,$A70,Data!$C:$C,BZ$1,Data!$D:$D,BZ$2)+COUNTIFS(Data!$J:$J,$A70,Data!$C:$C,BZ$1,Data!$D:$D,BZ$2)</f>
        <v>0</v>
      </c>
      <c r="CA70" s="5">
        <f>COUNTIFS(Data!$I:$I,$A70,Data!$C:$C,CA$1,Data!$D:$D,CA$2)+COUNTIFS(Data!$J:$J,$A70,Data!$C:$C,CA$1,Data!$D:$D,CA$2)</f>
        <v>0</v>
      </c>
      <c r="CB70" s="5">
        <f>COUNTIFS(Data!$I:$I,$A70,Data!$C:$C,CB$1,Data!$D:$D,CB$2)+COUNTIFS(Data!$J:$J,$A70,Data!$C:$C,CB$1,Data!$D:$D,CB$2)</f>
        <v>0</v>
      </c>
      <c r="CC70" s="5">
        <f>COUNTIFS(Data!$I:$I,$A70,Data!$C:$C,CC$1,Data!$D:$D,CC$2)+COUNTIFS(Data!$J:$J,$A70,Data!$C:$C,CC$1,Data!$D:$D,CC$2)</f>
        <v>0</v>
      </c>
      <c r="CD70" s="5">
        <f>COUNTIFS(Data!$I:$I,$A70,Data!$C:$C,CD$1,Data!$D:$D,CD$2)+COUNTIFS(Data!$J:$J,$A70,Data!$C:$C,CD$1,Data!$D:$D,CD$2)</f>
        <v>0</v>
      </c>
      <c r="CE70" s="5">
        <f>COUNTIFS(Data!$I:$I,$A70,Data!$C:$C,CE$1,Data!$D:$D,CE$2)+COUNTIFS(Data!$J:$J,$A70,Data!$C:$C,CE$1,Data!$D:$D,CE$2)</f>
        <v>0</v>
      </c>
      <c r="CF70" s="5">
        <f>COUNTIFS(Data!$I:$I,$A70,Data!$C:$C,CF$1,Data!$D:$D,CF$2)+COUNTIFS(Data!$J:$J,$A70,Data!$C:$C,CF$1,Data!$D:$D,CF$2)</f>
        <v>0</v>
      </c>
      <c r="CG70" s="5">
        <f>COUNTIFS(Data!$I:$I,$A70,Data!$C:$C,CG$1,Data!$D:$D,CG$2)+COUNTIFS(Data!$J:$J,$A70,Data!$C:$C,CG$1,Data!$D:$D,CG$2)</f>
        <v>0</v>
      </c>
      <c r="CH70" s="5">
        <f>COUNTIFS(Data!$I:$I,$A70,Data!$C:$C,CH$1,Data!$D:$D,CH$2)+COUNTIFS(Data!$J:$J,$A70,Data!$C:$C,CH$1,Data!$D:$D,CH$2)</f>
        <v>0</v>
      </c>
      <c r="CI70" s="5">
        <f>COUNTIFS(Data!$I:$I,$A70,Data!$C:$C,CI$1,Data!$D:$D,CI$2)+COUNTIFS(Data!$J:$J,$A70,Data!$C:$C,CI$1,Data!$D:$D,CI$2)</f>
        <v>0</v>
      </c>
      <c r="CJ70" s="5">
        <f>COUNTIFS(Data!$I:$I,$A70,Data!$C:$C,CJ$1,Data!$D:$D,CJ$2)+COUNTIFS(Data!$J:$J,$A70,Data!$C:$C,CJ$1,Data!$D:$D,CJ$2)</f>
        <v>0</v>
      </c>
      <c r="CK70" s="5">
        <f>COUNTIFS(Data!$I:$I,$A70,Data!$C:$C,CK$1,Data!$D:$D,CK$2)+COUNTIFS(Data!$J:$J,$A70,Data!$C:$C,CK$1,Data!$D:$D,CK$2)</f>
        <v>0</v>
      </c>
      <c r="CL70" s="5">
        <f>COUNTIFS(Data!$I:$I,$A70,Data!$C:$C,CL$1,Data!$D:$D,CL$2)+COUNTIFS(Data!$J:$J,$A70,Data!$C:$C,CL$1,Data!$D:$D,CL$2)</f>
        <v>0</v>
      </c>
      <c r="CM70" s="5">
        <f>COUNTIFS(Data!$I:$I,$A70,Data!$C:$C,CM$1,Data!$D:$D,CM$2)+COUNTIFS(Data!$J:$J,$A70,Data!$C:$C,CM$1,Data!$D:$D,CM$2)</f>
        <v>0</v>
      </c>
      <c r="CN70" s="5">
        <f>COUNTIFS(Data!$I:$I,$A70,Data!$C:$C,CN$1,Data!$D:$D,CN$2)+COUNTIFS(Data!$J:$J,$A70,Data!$C:$C,CN$1,Data!$D:$D,CN$2)</f>
        <v>0</v>
      </c>
      <c r="CO70" s="5">
        <f>COUNTIFS(Data!$I:$I,$A70,Data!$C:$C,CO$1,Data!$D:$D,CO$2)+COUNTIFS(Data!$J:$J,$A70,Data!$C:$C,CO$1,Data!$D:$D,CO$2)</f>
        <v>0</v>
      </c>
      <c r="CP70" s="5">
        <f>COUNTIFS(Data!$I:$I,$A70,Data!$C:$C,CP$1,Data!$D:$D,CP$2)+COUNTIFS(Data!$J:$J,$A70,Data!$C:$C,CP$1,Data!$D:$D,CP$2)</f>
        <v>0</v>
      </c>
      <c r="CQ70" s="5">
        <f>COUNTIFS(Data!$I:$I,$A70,Data!$C:$C,CQ$1,Data!$D:$D,CQ$2)+COUNTIFS(Data!$J:$J,$A70,Data!$C:$C,CQ$1,Data!$D:$D,CQ$2)</f>
        <v>0</v>
      </c>
      <c r="CR70" s="5">
        <f>COUNTIFS(Data!$I:$I,$A70,Data!$C:$C,CR$1,Data!$D:$D,CR$2)+COUNTIFS(Data!$J:$J,$A70,Data!$C:$C,CR$1,Data!$D:$D,CR$2)</f>
        <v>0</v>
      </c>
      <c r="CS70" s="5">
        <f>COUNTIFS(Data!$I:$I,$A70,Data!$C:$C,CS$1,Data!$D:$D,CS$2)+COUNTIFS(Data!$J:$J,$A70,Data!$C:$C,CS$1,Data!$D:$D,CS$2)</f>
        <v>0</v>
      </c>
      <c r="CT70" s="5">
        <f>COUNTIFS(Data!$I:$I,$A70,Data!$C:$C,CT$1,Data!$D:$D,CT$2)+COUNTIFS(Data!$J:$J,$A70,Data!$C:$C,CT$1,Data!$D:$D,CT$2)</f>
        <v>0</v>
      </c>
      <c r="CU70" s="5">
        <f>COUNTIFS(Data!$I:$I,$A70,Data!$C:$C,CU$1,Data!$D:$D,CU$2)+COUNTIFS(Data!$J:$J,$A70,Data!$C:$C,CU$1,Data!$D:$D,CU$2)</f>
        <v>0</v>
      </c>
      <c r="CV70" s="5">
        <f>COUNTIFS(Data!$I:$I,$A70,Data!$C:$C,CV$1,Data!$D:$D,CV$2)+COUNTIFS(Data!$J:$J,$A70,Data!$C:$C,CV$1,Data!$D:$D,CV$2)</f>
        <v>0</v>
      </c>
      <c r="CW70" s="5">
        <f t="shared" ref="CW70:CX70" si="69">SUMIF($B$2:$CV$2,CW$2, $B70:$CV70)</f>
        <v>1</v>
      </c>
      <c r="CX70" s="5">
        <f t="shared" si="69"/>
        <v>1</v>
      </c>
      <c r="CY70" s="5">
        <f t="shared" si="3"/>
        <v>2</v>
      </c>
    </row>
    <row r="71">
      <c r="A71" s="5" t="str">
        <f>Countries!A69</f>
        <v>NZL</v>
      </c>
      <c r="B71" s="5">
        <f>COUNTIFS(Data!$I:$I,$A71,Data!$C:$C,B$1,Data!$D:$D,B$2)+COUNTIFS(Data!$J:$J,$A71,Data!$C:$C,B$1,Data!$D:$D,B$2)</f>
        <v>0</v>
      </c>
      <c r="C71" s="5">
        <f>COUNTIFS(Data!$I:$I,$A71,Data!$C:$C,C$1,Data!$D:$D,C$2)+COUNTIFS(Data!$J:$J,$A71,Data!$C:$C,C$1,Data!$D:$D,C$2)</f>
        <v>0</v>
      </c>
      <c r="D71" s="5">
        <f>COUNTIFS(Data!$I:$I,$A71,Data!$C:$C,D$1,Data!$D:$D,D$2)+COUNTIFS(Data!$J:$J,$A71,Data!$C:$C,D$1,Data!$D:$D,D$2)</f>
        <v>0</v>
      </c>
      <c r="E71" s="5">
        <f>COUNTIFS(Data!$I:$I,$A71,Data!$C:$C,E$1,Data!$D:$D,E$2)+COUNTIFS(Data!$J:$J,$A71,Data!$C:$C,E$1,Data!$D:$D,E$2)</f>
        <v>0</v>
      </c>
      <c r="F71" s="5">
        <f>COUNTIFS(Data!$I:$I,$A71,Data!$C:$C,F$1,Data!$D:$D,F$2)+COUNTIFS(Data!$J:$J,$A71,Data!$C:$C,F$1,Data!$D:$D,F$2)</f>
        <v>0</v>
      </c>
      <c r="G71" s="5">
        <f>COUNTIFS(Data!$I:$I,$A71,Data!$C:$C,G$1,Data!$D:$D,G$2)+COUNTIFS(Data!$J:$J,$A71,Data!$C:$C,G$1,Data!$D:$D,G$2)</f>
        <v>0</v>
      </c>
      <c r="H71" s="5">
        <f>COUNTIFS(Data!$I:$I,$A71,Data!$C:$C,H$1,Data!$D:$D,H$2)+COUNTIFS(Data!$J:$J,$A71,Data!$C:$C,H$1,Data!$D:$D,H$2)</f>
        <v>0</v>
      </c>
      <c r="I71" s="5">
        <f>COUNTIFS(Data!$I:$I,$A71,Data!$C:$C,I$1,Data!$D:$D,I$2)+COUNTIFS(Data!$J:$J,$A71,Data!$C:$C,I$1,Data!$D:$D,I$2)</f>
        <v>0</v>
      </c>
      <c r="J71" s="5">
        <f>COUNTIFS(Data!$I:$I,$A71,Data!$C:$C,J$1,Data!$D:$D,J$2)+COUNTIFS(Data!$J:$J,$A71,Data!$C:$C,J$1,Data!$D:$D,J$2)</f>
        <v>1</v>
      </c>
      <c r="K71" s="5">
        <f>COUNTIFS(Data!$I:$I,$A71,Data!$C:$C,K$1,Data!$D:$D,K$2)+COUNTIFS(Data!$J:$J,$A71,Data!$C:$C,K$1,Data!$D:$D,K$2)</f>
        <v>0</v>
      </c>
      <c r="L71" s="5">
        <f>COUNTIFS(Data!$I:$I,$A71,Data!$C:$C,L$1,Data!$D:$D,L$2)+COUNTIFS(Data!$J:$J,$A71,Data!$C:$C,L$1,Data!$D:$D,L$2)</f>
        <v>1</v>
      </c>
      <c r="M71" s="5">
        <f>COUNTIFS(Data!$I:$I,$A71,Data!$C:$C,M$1,Data!$D:$D,M$2)+COUNTIFS(Data!$J:$J,$A71,Data!$C:$C,M$1,Data!$D:$D,M$2)</f>
        <v>0</v>
      </c>
      <c r="N71" s="5">
        <f>COUNTIFS(Data!$I:$I,$A71,Data!$C:$C,N$1,Data!$D:$D,N$2)+COUNTIFS(Data!$J:$J,$A71,Data!$C:$C,N$1,Data!$D:$D,N$2)</f>
        <v>0</v>
      </c>
      <c r="O71" s="5">
        <f>COUNTIFS(Data!$I:$I,$A71,Data!$C:$C,O$1,Data!$D:$D,O$2)+COUNTIFS(Data!$J:$J,$A71,Data!$C:$C,O$1,Data!$D:$D,O$2)</f>
        <v>0</v>
      </c>
      <c r="P71" s="5">
        <f>COUNTIFS(Data!$I:$I,$A71,Data!$C:$C,P$1,Data!$D:$D,P$2)+COUNTIFS(Data!$J:$J,$A71,Data!$C:$C,P$1,Data!$D:$D,P$2)</f>
        <v>0</v>
      </c>
      <c r="Q71" s="5">
        <f>COUNTIFS(Data!$I:$I,$A71,Data!$C:$C,Q$1,Data!$D:$D,Q$2)+COUNTIFS(Data!$J:$J,$A71,Data!$C:$C,Q$1,Data!$D:$D,Q$2)</f>
        <v>0</v>
      </c>
      <c r="R71" s="5">
        <f>COUNTIFS(Data!$I:$I,$A71,Data!$C:$C,R$1,Data!$D:$D,R$2)+COUNTIFS(Data!$J:$J,$A71,Data!$C:$C,R$1,Data!$D:$D,R$2)</f>
        <v>0</v>
      </c>
      <c r="S71" s="5">
        <f>COUNTIFS(Data!$I:$I,$A71,Data!$C:$C,S$1,Data!$D:$D,S$2)+COUNTIFS(Data!$J:$J,$A71,Data!$C:$C,S$1,Data!$D:$D,S$2)</f>
        <v>0</v>
      </c>
      <c r="T71" s="5">
        <f>COUNTIFS(Data!$I:$I,$A71,Data!$C:$C,T$1,Data!$D:$D,T$2)+COUNTIFS(Data!$J:$J,$A71,Data!$C:$C,T$1,Data!$D:$D,T$2)</f>
        <v>0</v>
      </c>
      <c r="U71" s="5">
        <f>COUNTIFS(Data!$I:$I,$A71,Data!$C:$C,U$1,Data!$D:$D,U$2)+COUNTIFS(Data!$J:$J,$A71,Data!$C:$C,U$1,Data!$D:$D,U$2)</f>
        <v>0</v>
      </c>
      <c r="V71" s="5">
        <f>COUNTIFS(Data!$I:$I,$A71,Data!$C:$C,V$1,Data!$D:$D,V$2)+COUNTIFS(Data!$J:$J,$A71,Data!$C:$C,V$1,Data!$D:$D,V$2)</f>
        <v>1</v>
      </c>
      <c r="W71" s="5">
        <f>COUNTIFS(Data!$I:$I,$A71,Data!$C:$C,W$1,Data!$D:$D,W$2)+COUNTIFS(Data!$J:$J,$A71,Data!$C:$C,W$1,Data!$D:$D,W$2)</f>
        <v>0</v>
      </c>
      <c r="X71" s="5">
        <f>COUNTIFS(Data!$I:$I,$A71,Data!$C:$C,X$1,Data!$D:$D,X$2)+COUNTIFS(Data!$J:$J,$A71,Data!$C:$C,X$1,Data!$D:$D,X$2)</f>
        <v>0</v>
      </c>
      <c r="Y71" s="5">
        <f>COUNTIFS(Data!$I:$I,$A71,Data!$C:$C,Y$1,Data!$D:$D,Y$2)+COUNTIFS(Data!$J:$J,$A71,Data!$C:$C,Y$1,Data!$D:$D,Y$2)</f>
        <v>0</v>
      </c>
      <c r="Z71" s="5">
        <f>COUNTIFS(Data!$I:$I,$A71,Data!$C:$C,Z$1,Data!$D:$D,Z$2)+COUNTIFS(Data!$J:$J,$A71,Data!$C:$C,Z$1,Data!$D:$D,Z$2)</f>
        <v>0</v>
      </c>
      <c r="AA71" s="5">
        <f>COUNTIFS(Data!$I:$I,$A71,Data!$C:$C,AA$1,Data!$D:$D,AA$2)+COUNTIFS(Data!$J:$J,$A71,Data!$C:$C,AA$1,Data!$D:$D,AA$2)</f>
        <v>0</v>
      </c>
      <c r="AB71" s="5">
        <f>COUNTIFS(Data!$I:$I,$A71,Data!$C:$C,AB$1,Data!$D:$D,AB$2)+COUNTIFS(Data!$J:$J,$A71,Data!$C:$C,AB$1,Data!$D:$D,AB$2)</f>
        <v>0</v>
      </c>
      <c r="AC71" s="5">
        <f>COUNTIFS(Data!$I:$I,$A71,Data!$C:$C,AC$1,Data!$D:$D,AC$2)+COUNTIFS(Data!$J:$J,$A71,Data!$C:$C,AC$1,Data!$D:$D,AC$2)</f>
        <v>0</v>
      </c>
      <c r="AD71" s="5">
        <f>COUNTIFS(Data!$I:$I,$A71,Data!$C:$C,AD$1,Data!$D:$D,AD$2)+COUNTIFS(Data!$J:$J,$A71,Data!$C:$C,AD$1,Data!$D:$D,AD$2)</f>
        <v>0</v>
      </c>
      <c r="AE71" s="5">
        <f>COUNTIFS(Data!$I:$I,$A71,Data!$C:$C,AE$1,Data!$D:$D,AE$2)+COUNTIFS(Data!$J:$J,$A71,Data!$C:$C,AE$1,Data!$D:$D,AE$2)</f>
        <v>0</v>
      </c>
      <c r="AF71" s="5">
        <f>COUNTIFS(Data!$I:$I,$A71,Data!$C:$C,AF$1,Data!$D:$D,AF$2)+COUNTIFS(Data!$J:$J,$A71,Data!$C:$C,AF$1,Data!$D:$D,AF$2)</f>
        <v>0</v>
      </c>
      <c r="AG71" s="5">
        <f>COUNTIFS(Data!$I:$I,$A71,Data!$C:$C,AG$1,Data!$D:$D,AG$2)+COUNTIFS(Data!$J:$J,$A71,Data!$C:$C,AG$1,Data!$D:$D,AG$2)</f>
        <v>0</v>
      </c>
      <c r="AH71" s="5">
        <f>COUNTIFS(Data!$I:$I,$A71,Data!$C:$C,AH$1,Data!$D:$D,AH$2)+COUNTIFS(Data!$J:$J,$A71,Data!$C:$C,AH$1,Data!$D:$D,AH$2)</f>
        <v>0</v>
      </c>
      <c r="AI71" s="5">
        <f>COUNTIFS(Data!$I:$I,$A71,Data!$C:$C,AI$1,Data!$D:$D,AI$2)+COUNTIFS(Data!$J:$J,$A71,Data!$C:$C,AI$1,Data!$D:$D,AI$2)</f>
        <v>0</v>
      </c>
      <c r="AJ71" s="5">
        <f>COUNTIFS(Data!$I:$I,$A71,Data!$C:$C,AJ$1,Data!$D:$D,AJ$2)+COUNTIFS(Data!$J:$J,$A71,Data!$C:$C,AJ$1,Data!$D:$D,AJ$2)</f>
        <v>0</v>
      </c>
      <c r="AK71" s="5">
        <f>COUNTIFS(Data!$I:$I,$A71,Data!$C:$C,AK$1,Data!$D:$D,AK$2)+COUNTIFS(Data!$J:$J,$A71,Data!$C:$C,AK$1,Data!$D:$D,AK$2)</f>
        <v>0</v>
      </c>
      <c r="AL71" s="5">
        <f>COUNTIFS(Data!$I:$I,$A71,Data!$C:$C,AL$1,Data!$D:$D,AL$2)+COUNTIFS(Data!$J:$J,$A71,Data!$C:$C,AL$1,Data!$D:$D,AL$2)</f>
        <v>0</v>
      </c>
      <c r="AM71" s="5">
        <f>COUNTIFS(Data!$I:$I,$A71,Data!$C:$C,AM$1,Data!$D:$D,AM$2)+COUNTIFS(Data!$J:$J,$A71,Data!$C:$C,AM$1,Data!$D:$D,AM$2)</f>
        <v>0</v>
      </c>
      <c r="AN71" s="5">
        <f>COUNTIFS(Data!$I:$I,$A71,Data!$C:$C,AN$1,Data!$D:$D,AN$2)+COUNTIFS(Data!$J:$J,$A71,Data!$C:$C,AN$1,Data!$D:$D,AN$2)</f>
        <v>0</v>
      </c>
      <c r="AO71" s="5">
        <f>COUNTIFS(Data!$I:$I,$A71,Data!$C:$C,AO$1,Data!$D:$D,AO$2)+COUNTIFS(Data!$J:$J,$A71,Data!$C:$C,AO$1,Data!$D:$D,AO$2)</f>
        <v>0</v>
      </c>
      <c r="AP71" s="5">
        <f>COUNTIFS(Data!$I:$I,$A71,Data!$C:$C,AP$1,Data!$D:$D,AP$2)+COUNTIFS(Data!$J:$J,$A71,Data!$C:$C,AP$1,Data!$D:$D,AP$2)</f>
        <v>0</v>
      </c>
      <c r="AQ71" s="5">
        <f>COUNTIFS(Data!$I:$I,$A71,Data!$C:$C,AQ$1,Data!$D:$D,AQ$2)+COUNTIFS(Data!$J:$J,$A71,Data!$C:$C,AQ$1,Data!$D:$D,AQ$2)</f>
        <v>0</v>
      </c>
      <c r="AR71" s="5">
        <f>COUNTIFS(Data!$I:$I,$A71,Data!$C:$C,AR$1,Data!$D:$D,AR$2)+COUNTIFS(Data!$J:$J,$A71,Data!$C:$C,AR$1,Data!$D:$D,AR$2)</f>
        <v>0</v>
      </c>
      <c r="AS71" s="5">
        <f>COUNTIFS(Data!$I:$I,$A71,Data!$C:$C,AS$1,Data!$D:$D,AS$2)+COUNTIFS(Data!$J:$J,$A71,Data!$C:$C,AS$1,Data!$D:$D,AS$2)</f>
        <v>0</v>
      </c>
      <c r="AT71" s="5">
        <f>COUNTIFS(Data!$I:$I,$A71,Data!$C:$C,AT$1,Data!$D:$D,AT$2)+COUNTIFS(Data!$J:$J,$A71,Data!$C:$C,AT$1,Data!$D:$D,AT$2)</f>
        <v>1</v>
      </c>
      <c r="AU71" s="5">
        <f>COUNTIFS(Data!$I:$I,$A71,Data!$C:$C,AU$1,Data!$D:$D,AU$2)+COUNTIFS(Data!$J:$J,$A71,Data!$C:$C,AU$1,Data!$D:$D,AU$2)</f>
        <v>0</v>
      </c>
      <c r="AV71" s="5">
        <f>COUNTIFS(Data!$I:$I,$A71,Data!$C:$C,AV$1,Data!$D:$D,AV$2)+COUNTIFS(Data!$J:$J,$A71,Data!$C:$C,AV$1,Data!$D:$D,AV$2)</f>
        <v>0</v>
      </c>
      <c r="AW71" s="5">
        <f>COUNTIFS(Data!$I:$I,$A71,Data!$C:$C,AW$1,Data!$D:$D,AW$2)+COUNTIFS(Data!$J:$J,$A71,Data!$C:$C,AW$1,Data!$D:$D,AW$2)</f>
        <v>0</v>
      </c>
      <c r="AX71" s="5">
        <f>COUNTIFS(Data!$I:$I,$A71,Data!$C:$C,AX$1,Data!$D:$D,AX$2)+COUNTIFS(Data!$J:$J,$A71,Data!$C:$C,AX$1,Data!$D:$D,AX$2)</f>
        <v>0</v>
      </c>
      <c r="AY71" s="5">
        <f>COUNTIFS(Data!$I:$I,$A71,Data!$C:$C,AY$1,Data!$D:$D,AY$2)+COUNTIFS(Data!$J:$J,$A71,Data!$C:$C,AY$1,Data!$D:$D,AY$2)</f>
        <v>0</v>
      </c>
      <c r="AZ71" s="5">
        <f>COUNTIFS(Data!$I:$I,$A71,Data!$C:$C,AZ$1,Data!$D:$D,AZ$2)+COUNTIFS(Data!$J:$J,$A71,Data!$C:$C,AZ$1,Data!$D:$D,AZ$2)</f>
        <v>0</v>
      </c>
      <c r="BA71" s="5">
        <f>COUNTIFS(Data!$I:$I,$A71,Data!$C:$C,BA$1,Data!$D:$D,BA$2)+COUNTIFS(Data!$J:$J,$A71,Data!$C:$C,BA$1,Data!$D:$D,BA$2)</f>
        <v>0</v>
      </c>
      <c r="BB71" s="5">
        <f>COUNTIFS(Data!$I:$I,$A71,Data!$C:$C,BB$1,Data!$D:$D,BB$2)+COUNTIFS(Data!$J:$J,$A71,Data!$C:$C,BB$1,Data!$D:$D,BB$2)</f>
        <v>0</v>
      </c>
      <c r="BC71" s="5">
        <f>COUNTIFS(Data!$I:$I,$A71,Data!$C:$C,BC$1,Data!$D:$D,BC$2)+COUNTIFS(Data!$J:$J,$A71,Data!$C:$C,BC$1,Data!$D:$D,BC$2)</f>
        <v>0</v>
      </c>
      <c r="BD71" s="5">
        <f>COUNTIFS(Data!$I:$I,$A71,Data!$C:$C,BD$1,Data!$D:$D,BD$2)+COUNTIFS(Data!$J:$J,$A71,Data!$C:$C,BD$1,Data!$D:$D,BD$2)</f>
        <v>0</v>
      </c>
      <c r="BE71" s="5">
        <f>COUNTIFS(Data!$I:$I,$A71,Data!$C:$C,BE$1,Data!$D:$D,BE$2)+COUNTIFS(Data!$J:$J,$A71,Data!$C:$C,BE$1,Data!$D:$D,BE$2)</f>
        <v>0</v>
      </c>
      <c r="BF71" s="5">
        <f>COUNTIFS(Data!$I:$I,$A71,Data!$C:$C,BF$1,Data!$D:$D,BF$2)+COUNTIFS(Data!$J:$J,$A71,Data!$C:$C,BF$1,Data!$D:$D,BF$2)</f>
        <v>0</v>
      </c>
      <c r="BG71" s="5">
        <f>COUNTIFS(Data!$I:$I,$A71,Data!$C:$C,BG$1,Data!$D:$D,BG$2)+COUNTIFS(Data!$J:$J,$A71,Data!$C:$C,BG$1,Data!$D:$D,BG$2)</f>
        <v>0</v>
      </c>
      <c r="BH71" s="5">
        <f>COUNTIFS(Data!$I:$I,$A71,Data!$C:$C,BH$1,Data!$D:$D,BH$2)+COUNTIFS(Data!$J:$J,$A71,Data!$C:$C,BH$1,Data!$D:$D,BH$2)</f>
        <v>0</v>
      </c>
      <c r="BI71" s="5">
        <f>COUNTIFS(Data!$I:$I,$A71,Data!$C:$C,BI$1,Data!$D:$D,BI$2)+COUNTIFS(Data!$J:$J,$A71,Data!$C:$C,BI$1,Data!$D:$D,BI$2)</f>
        <v>0</v>
      </c>
      <c r="BJ71" s="5">
        <f>COUNTIFS(Data!$I:$I,$A71,Data!$C:$C,BJ$1,Data!$D:$D,BJ$2)+COUNTIFS(Data!$J:$J,$A71,Data!$C:$C,BJ$1,Data!$D:$D,BJ$2)</f>
        <v>0</v>
      </c>
      <c r="BK71" s="5">
        <f>COUNTIFS(Data!$I:$I,$A71,Data!$C:$C,BK$1,Data!$D:$D,BK$2)+COUNTIFS(Data!$J:$J,$A71,Data!$C:$C,BK$1,Data!$D:$D,BK$2)</f>
        <v>0</v>
      </c>
      <c r="BL71" s="5">
        <f>COUNTIFS(Data!$I:$I,$A71,Data!$C:$C,BL$1,Data!$D:$D,BL$2)+COUNTIFS(Data!$J:$J,$A71,Data!$C:$C,BL$1,Data!$D:$D,BL$2)</f>
        <v>0</v>
      </c>
      <c r="BM71" s="5">
        <f>COUNTIFS(Data!$I:$I,$A71,Data!$C:$C,BM$1,Data!$D:$D,BM$2)+COUNTIFS(Data!$J:$J,$A71,Data!$C:$C,BM$1,Data!$D:$D,BM$2)</f>
        <v>0</v>
      </c>
      <c r="BN71" s="5">
        <f>COUNTIFS(Data!$I:$I,$A71,Data!$C:$C,BN$1,Data!$D:$D,BN$2)+COUNTIFS(Data!$J:$J,$A71,Data!$C:$C,BN$1,Data!$D:$D,BN$2)</f>
        <v>0</v>
      </c>
      <c r="BO71" s="5">
        <f>COUNTIFS(Data!$I:$I,$A71,Data!$C:$C,BO$1,Data!$D:$D,BO$2)+COUNTIFS(Data!$J:$J,$A71,Data!$C:$C,BO$1,Data!$D:$D,BO$2)</f>
        <v>0</v>
      </c>
      <c r="BP71" s="5">
        <f>COUNTIFS(Data!$I:$I,$A71,Data!$C:$C,BP$1,Data!$D:$D,BP$2)+COUNTIFS(Data!$J:$J,$A71,Data!$C:$C,BP$1,Data!$D:$D,BP$2)</f>
        <v>0</v>
      </c>
      <c r="BQ71" s="5">
        <f>COUNTIFS(Data!$I:$I,$A71,Data!$C:$C,BQ$1,Data!$D:$D,BQ$2)+COUNTIFS(Data!$J:$J,$A71,Data!$C:$C,BQ$1,Data!$D:$D,BQ$2)</f>
        <v>0</v>
      </c>
      <c r="BR71" s="5">
        <f>COUNTIFS(Data!$I:$I,$A71,Data!$C:$C,BR$1,Data!$D:$D,BR$2)+COUNTIFS(Data!$J:$J,$A71,Data!$C:$C,BR$1,Data!$D:$D,BR$2)</f>
        <v>0</v>
      </c>
      <c r="BS71" s="5">
        <f>COUNTIFS(Data!$I:$I,$A71,Data!$C:$C,BS$1,Data!$D:$D,BS$2)+COUNTIFS(Data!$J:$J,$A71,Data!$C:$C,BS$1,Data!$D:$D,BS$2)</f>
        <v>0</v>
      </c>
      <c r="BT71" s="5">
        <f>COUNTIFS(Data!$I:$I,$A71,Data!$C:$C,BT$1,Data!$D:$D,BT$2)+COUNTIFS(Data!$J:$J,$A71,Data!$C:$C,BT$1,Data!$D:$D,BT$2)</f>
        <v>0</v>
      </c>
      <c r="BU71" s="5">
        <f>COUNTIFS(Data!$I:$I,$A71,Data!$C:$C,BU$1,Data!$D:$D,BU$2)+COUNTIFS(Data!$J:$J,$A71,Data!$C:$C,BU$1,Data!$D:$D,BU$2)</f>
        <v>0</v>
      </c>
      <c r="BV71" s="5">
        <f>COUNTIFS(Data!$I:$I,$A71,Data!$C:$C,BV$1,Data!$D:$D,BV$2)+COUNTIFS(Data!$J:$J,$A71,Data!$C:$C,BV$1,Data!$D:$D,BV$2)</f>
        <v>0</v>
      </c>
      <c r="BW71" s="5">
        <f>COUNTIFS(Data!$I:$I,$A71,Data!$C:$C,BW$1,Data!$D:$D,BW$2)+COUNTIFS(Data!$J:$J,$A71,Data!$C:$C,BW$1,Data!$D:$D,BW$2)</f>
        <v>0</v>
      </c>
      <c r="BX71" s="5">
        <f>COUNTIFS(Data!$I:$I,$A71,Data!$C:$C,BX$1,Data!$D:$D,BX$2)+COUNTIFS(Data!$J:$J,$A71,Data!$C:$C,BX$1,Data!$D:$D,BX$2)</f>
        <v>0</v>
      </c>
      <c r="BY71" s="5">
        <f>COUNTIFS(Data!$I:$I,$A71,Data!$C:$C,BY$1,Data!$D:$D,BY$2)+COUNTIFS(Data!$J:$J,$A71,Data!$C:$C,BY$1,Data!$D:$D,BY$2)</f>
        <v>0</v>
      </c>
      <c r="BZ71" s="5">
        <f>COUNTIFS(Data!$I:$I,$A71,Data!$C:$C,BZ$1,Data!$D:$D,BZ$2)+COUNTIFS(Data!$J:$J,$A71,Data!$C:$C,BZ$1,Data!$D:$D,BZ$2)</f>
        <v>0</v>
      </c>
      <c r="CA71" s="5">
        <f>COUNTIFS(Data!$I:$I,$A71,Data!$C:$C,CA$1,Data!$D:$D,CA$2)+COUNTIFS(Data!$J:$J,$A71,Data!$C:$C,CA$1,Data!$D:$D,CA$2)</f>
        <v>0</v>
      </c>
      <c r="CB71" s="5">
        <f>COUNTIFS(Data!$I:$I,$A71,Data!$C:$C,CB$1,Data!$D:$D,CB$2)+COUNTIFS(Data!$J:$J,$A71,Data!$C:$C,CB$1,Data!$D:$D,CB$2)</f>
        <v>0</v>
      </c>
      <c r="CC71" s="5">
        <f>COUNTIFS(Data!$I:$I,$A71,Data!$C:$C,CC$1,Data!$D:$D,CC$2)+COUNTIFS(Data!$J:$J,$A71,Data!$C:$C,CC$1,Data!$D:$D,CC$2)</f>
        <v>0</v>
      </c>
      <c r="CD71" s="5">
        <f>COUNTIFS(Data!$I:$I,$A71,Data!$C:$C,CD$1,Data!$D:$D,CD$2)+COUNTIFS(Data!$J:$J,$A71,Data!$C:$C,CD$1,Data!$D:$D,CD$2)</f>
        <v>0</v>
      </c>
      <c r="CE71" s="5">
        <f>COUNTIFS(Data!$I:$I,$A71,Data!$C:$C,CE$1,Data!$D:$D,CE$2)+COUNTIFS(Data!$J:$J,$A71,Data!$C:$C,CE$1,Data!$D:$D,CE$2)</f>
        <v>0</v>
      </c>
      <c r="CF71" s="5">
        <f>COUNTIFS(Data!$I:$I,$A71,Data!$C:$C,CF$1,Data!$D:$D,CF$2)+COUNTIFS(Data!$J:$J,$A71,Data!$C:$C,CF$1,Data!$D:$D,CF$2)</f>
        <v>0</v>
      </c>
      <c r="CG71" s="5">
        <f>COUNTIFS(Data!$I:$I,$A71,Data!$C:$C,CG$1,Data!$D:$D,CG$2)+COUNTIFS(Data!$J:$J,$A71,Data!$C:$C,CG$1,Data!$D:$D,CG$2)</f>
        <v>1</v>
      </c>
      <c r="CH71" s="5">
        <f>COUNTIFS(Data!$I:$I,$A71,Data!$C:$C,CH$1,Data!$D:$D,CH$2)+COUNTIFS(Data!$J:$J,$A71,Data!$C:$C,CH$1,Data!$D:$D,CH$2)</f>
        <v>0</v>
      </c>
      <c r="CI71" s="5">
        <f>COUNTIFS(Data!$I:$I,$A71,Data!$C:$C,CI$1,Data!$D:$D,CI$2)+COUNTIFS(Data!$J:$J,$A71,Data!$C:$C,CI$1,Data!$D:$D,CI$2)</f>
        <v>0</v>
      </c>
      <c r="CJ71" s="5">
        <f>COUNTIFS(Data!$I:$I,$A71,Data!$C:$C,CJ$1,Data!$D:$D,CJ$2)+COUNTIFS(Data!$J:$J,$A71,Data!$C:$C,CJ$1,Data!$D:$D,CJ$2)</f>
        <v>1</v>
      </c>
      <c r="CK71" s="5">
        <f>COUNTIFS(Data!$I:$I,$A71,Data!$C:$C,CK$1,Data!$D:$D,CK$2)+COUNTIFS(Data!$J:$J,$A71,Data!$C:$C,CK$1,Data!$D:$D,CK$2)</f>
        <v>0</v>
      </c>
      <c r="CL71" s="5">
        <f>COUNTIFS(Data!$I:$I,$A71,Data!$C:$C,CL$1,Data!$D:$D,CL$2)+COUNTIFS(Data!$J:$J,$A71,Data!$C:$C,CL$1,Data!$D:$D,CL$2)</f>
        <v>1</v>
      </c>
      <c r="CM71" s="5">
        <f>COUNTIFS(Data!$I:$I,$A71,Data!$C:$C,CM$1,Data!$D:$D,CM$2)+COUNTIFS(Data!$J:$J,$A71,Data!$C:$C,CM$1,Data!$D:$D,CM$2)</f>
        <v>0</v>
      </c>
      <c r="CN71" s="5">
        <f>COUNTIFS(Data!$I:$I,$A71,Data!$C:$C,CN$1,Data!$D:$D,CN$2)+COUNTIFS(Data!$J:$J,$A71,Data!$C:$C,CN$1,Data!$D:$D,CN$2)</f>
        <v>0</v>
      </c>
      <c r="CO71" s="5">
        <f>COUNTIFS(Data!$I:$I,$A71,Data!$C:$C,CO$1,Data!$D:$D,CO$2)+COUNTIFS(Data!$J:$J,$A71,Data!$C:$C,CO$1,Data!$D:$D,CO$2)</f>
        <v>0</v>
      </c>
      <c r="CP71" s="5">
        <f>COUNTIFS(Data!$I:$I,$A71,Data!$C:$C,CP$1,Data!$D:$D,CP$2)+COUNTIFS(Data!$J:$J,$A71,Data!$C:$C,CP$1,Data!$D:$D,CP$2)</f>
        <v>0</v>
      </c>
      <c r="CQ71" s="5">
        <f>COUNTIFS(Data!$I:$I,$A71,Data!$C:$C,CQ$1,Data!$D:$D,CQ$2)+COUNTIFS(Data!$J:$J,$A71,Data!$C:$C,CQ$1,Data!$D:$D,CQ$2)</f>
        <v>0</v>
      </c>
      <c r="CR71" s="5">
        <f>COUNTIFS(Data!$I:$I,$A71,Data!$C:$C,CR$1,Data!$D:$D,CR$2)+COUNTIFS(Data!$J:$J,$A71,Data!$C:$C,CR$1,Data!$D:$D,CR$2)</f>
        <v>0</v>
      </c>
      <c r="CS71" s="5">
        <f>COUNTIFS(Data!$I:$I,$A71,Data!$C:$C,CS$1,Data!$D:$D,CS$2)+COUNTIFS(Data!$J:$J,$A71,Data!$C:$C,CS$1,Data!$D:$D,CS$2)</f>
        <v>0</v>
      </c>
      <c r="CT71" s="5">
        <f>COUNTIFS(Data!$I:$I,$A71,Data!$C:$C,CT$1,Data!$D:$D,CT$2)+COUNTIFS(Data!$J:$J,$A71,Data!$C:$C,CT$1,Data!$D:$D,CT$2)</f>
        <v>0</v>
      </c>
      <c r="CU71" s="5">
        <f>COUNTIFS(Data!$I:$I,$A71,Data!$C:$C,CU$1,Data!$D:$D,CU$2)+COUNTIFS(Data!$J:$J,$A71,Data!$C:$C,CU$1,Data!$D:$D,CU$2)</f>
        <v>0</v>
      </c>
      <c r="CV71" s="5">
        <f>COUNTIFS(Data!$I:$I,$A71,Data!$C:$C,CV$1,Data!$D:$D,CV$2)+COUNTIFS(Data!$J:$J,$A71,Data!$C:$C,CV$1,Data!$D:$D,CV$2)</f>
        <v>0</v>
      </c>
      <c r="CW71" s="5">
        <f t="shared" ref="CW71:CX71" si="70">SUMIF($B$2:$CV$2,CW$2, $B71:$CV71)</f>
        <v>5</v>
      </c>
      <c r="CX71" s="5">
        <f t="shared" si="70"/>
        <v>2</v>
      </c>
      <c r="CY71" s="5">
        <f t="shared" si="3"/>
        <v>7</v>
      </c>
    </row>
    <row r="72">
      <c r="A72" s="5" t="str">
        <f>Countries!A70</f>
        <v>PHI</v>
      </c>
      <c r="B72" s="5">
        <f>COUNTIFS(Data!$I:$I,$A72,Data!$C:$C,B$1,Data!$D:$D,B$2)+COUNTIFS(Data!$J:$J,$A72,Data!$C:$C,B$1,Data!$D:$D,B$2)</f>
        <v>0</v>
      </c>
      <c r="C72" s="5">
        <f>COUNTIFS(Data!$I:$I,$A72,Data!$C:$C,C$1,Data!$D:$D,C$2)+COUNTIFS(Data!$J:$J,$A72,Data!$C:$C,C$1,Data!$D:$D,C$2)</f>
        <v>0</v>
      </c>
      <c r="D72" s="5">
        <f>COUNTIFS(Data!$I:$I,$A72,Data!$C:$C,D$1,Data!$D:$D,D$2)+COUNTIFS(Data!$J:$J,$A72,Data!$C:$C,D$1,Data!$D:$D,D$2)</f>
        <v>0</v>
      </c>
      <c r="E72" s="5">
        <f>COUNTIFS(Data!$I:$I,$A72,Data!$C:$C,E$1,Data!$D:$D,E$2)+COUNTIFS(Data!$J:$J,$A72,Data!$C:$C,E$1,Data!$D:$D,E$2)</f>
        <v>0</v>
      </c>
      <c r="F72" s="5">
        <f>COUNTIFS(Data!$I:$I,$A72,Data!$C:$C,F$1,Data!$D:$D,F$2)+COUNTIFS(Data!$J:$J,$A72,Data!$C:$C,F$1,Data!$D:$D,F$2)</f>
        <v>0</v>
      </c>
      <c r="G72" s="5">
        <f>COUNTIFS(Data!$I:$I,$A72,Data!$C:$C,G$1,Data!$D:$D,G$2)+COUNTIFS(Data!$J:$J,$A72,Data!$C:$C,G$1,Data!$D:$D,G$2)</f>
        <v>0</v>
      </c>
      <c r="H72" s="5">
        <f>COUNTIFS(Data!$I:$I,$A72,Data!$C:$C,H$1,Data!$D:$D,H$2)+COUNTIFS(Data!$J:$J,$A72,Data!$C:$C,H$1,Data!$D:$D,H$2)</f>
        <v>0</v>
      </c>
      <c r="I72" s="5">
        <f>COUNTIFS(Data!$I:$I,$A72,Data!$C:$C,I$1,Data!$D:$D,I$2)+COUNTIFS(Data!$J:$J,$A72,Data!$C:$C,I$1,Data!$D:$D,I$2)</f>
        <v>0</v>
      </c>
      <c r="J72" s="5">
        <f>COUNTIFS(Data!$I:$I,$A72,Data!$C:$C,J$1,Data!$D:$D,J$2)+COUNTIFS(Data!$J:$J,$A72,Data!$C:$C,J$1,Data!$D:$D,J$2)</f>
        <v>0</v>
      </c>
      <c r="K72" s="5">
        <f>COUNTIFS(Data!$I:$I,$A72,Data!$C:$C,K$1,Data!$D:$D,K$2)+COUNTIFS(Data!$J:$J,$A72,Data!$C:$C,K$1,Data!$D:$D,K$2)</f>
        <v>0</v>
      </c>
      <c r="L72" s="5">
        <f>COUNTIFS(Data!$I:$I,$A72,Data!$C:$C,L$1,Data!$D:$D,L$2)+COUNTIFS(Data!$J:$J,$A72,Data!$C:$C,L$1,Data!$D:$D,L$2)</f>
        <v>0</v>
      </c>
      <c r="M72" s="5">
        <f>COUNTIFS(Data!$I:$I,$A72,Data!$C:$C,M$1,Data!$D:$D,M$2)+COUNTIFS(Data!$J:$J,$A72,Data!$C:$C,M$1,Data!$D:$D,M$2)</f>
        <v>0</v>
      </c>
      <c r="N72" s="5">
        <f>COUNTIFS(Data!$I:$I,$A72,Data!$C:$C,N$1,Data!$D:$D,N$2)+COUNTIFS(Data!$J:$J,$A72,Data!$C:$C,N$1,Data!$D:$D,N$2)</f>
        <v>0</v>
      </c>
      <c r="O72" s="5">
        <f>COUNTIFS(Data!$I:$I,$A72,Data!$C:$C,O$1,Data!$D:$D,O$2)+COUNTIFS(Data!$J:$J,$A72,Data!$C:$C,O$1,Data!$D:$D,O$2)</f>
        <v>0</v>
      </c>
      <c r="P72" s="5">
        <f>COUNTIFS(Data!$I:$I,$A72,Data!$C:$C,P$1,Data!$D:$D,P$2)+COUNTIFS(Data!$J:$J,$A72,Data!$C:$C,P$1,Data!$D:$D,P$2)</f>
        <v>0</v>
      </c>
      <c r="Q72" s="5">
        <f>COUNTIFS(Data!$I:$I,$A72,Data!$C:$C,Q$1,Data!$D:$D,Q$2)+COUNTIFS(Data!$J:$J,$A72,Data!$C:$C,Q$1,Data!$D:$D,Q$2)</f>
        <v>0</v>
      </c>
      <c r="R72" s="5">
        <f>COUNTIFS(Data!$I:$I,$A72,Data!$C:$C,R$1,Data!$D:$D,R$2)+COUNTIFS(Data!$J:$J,$A72,Data!$C:$C,R$1,Data!$D:$D,R$2)</f>
        <v>0</v>
      </c>
      <c r="S72" s="5">
        <f>COUNTIFS(Data!$I:$I,$A72,Data!$C:$C,S$1,Data!$D:$D,S$2)+COUNTIFS(Data!$J:$J,$A72,Data!$C:$C,S$1,Data!$D:$D,S$2)</f>
        <v>0</v>
      </c>
      <c r="T72" s="5">
        <f>COUNTIFS(Data!$I:$I,$A72,Data!$C:$C,T$1,Data!$D:$D,T$2)+COUNTIFS(Data!$J:$J,$A72,Data!$C:$C,T$1,Data!$D:$D,T$2)</f>
        <v>0</v>
      </c>
      <c r="U72" s="5">
        <f>COUNTIFS(Data!$I:$I,$A72,Data!$C:$C,U$1,Data!$D:$D,U$2)+COUNTIFS(Data!$J:$J,$A72,Data!$C:$C,U$1,Data!$D:$D,U$2)</f>
        <v>0</v>
      </c>
      <c r="V72" s="5">
        <f>COUNTIFS(Data!$I:$I,$A72,Data!$C:$C,V$1,Data!$D:$D,V$2)+COUNTIFS(Data!$J:$J,$A72,Data!$C:$C,V$1,Data!$D:$D,V$2)</f>
        <v>1</v>
      </c>
      <c r="W72" s="5">
        <f>COUNTIFS(Data!$I:$I,$A72,Data!$C:$C,W$1,Data!$D:$D,W$2)+COUNTIFS(Data!$J:$J,$A72,Data!$C:$C,W$1,Data!$D:$D,W$2)</f>
        <v>0</v>
      </c>
      <c r="X72" s="5">
        <f>COUNTIFS(Data!$I:$I,$A72,Data!$C:$C,X$1,Data!$D:$D,X$2)+COUNTIFS(Data!$J:$J,$A72,Data!$C:$C,X$1,Data!$D:$D,X$2)</f>
        <v>0</v>
      </c>
      <c r="Y72" s="5">
        <f>COUNTIFS(Data!$I:$I,$A72,Data!$C:$C,Y$1,Data!$D:$D,Y$2)+COUNTIFS(Data!$J:$J,$A72,Data!$C:$C,Y$1,Data!$D:$D,Y$2)</f>
        <v>0</v>
      </c>
      <c r="Z72" s="5">
        <f>COUNTIFS(Data!$I:$I,$A72,Data!$C:$C,Z$1,Data!$D:$D,Z$2)+COUNTIFS(Data!$J:$J,$A72,Data!$C:$C,Z$1,Data!$D:$D,Z$2)</f>
        <v>0</v>
      </c>
      <c r="AA72" s="5">
        <f>COUNTIFS(Data!$I:$I,$A72,Data!$C:$C,AA$1,Data!$D:$D,AA$2)+COUNTIFS(Data!$J:$J,$A72,Data!$C:$C,AA$1,Data!$D:$D,AA$2)</f>
        <v>0</v>
      </c>
      <c r="AB72" s="5">
        <f>COUNTIFS(Data!$I:$I,$A72,Data!$C:$C,AB$1,Data!$D:$D,AB$2)+COUNTIFS(Data!$J:$J,$A72,Data!$C:$C,AB$1,Data!$D:$D,AB$2)</f>
        <v>0</v>
      </c>
      <c r="AC72" s="5">
        <f>COUNTIFS(Data!$I:$I,$A72,Data!$C:$C,AC$1,Data!$D:$D,AC$2)+COUNTIFS(Data!$J:$J,$A72,Data!$C:$C,AC$1,Data!$D:$D,AC$2)</f>
        <v>0</v>
      </c>
      <c r="AD72" s="5">
        <f>COUNTIFS(Data!$I:$I,$A72,Data!$C:$C,AD$1,Data!$D:$D,AD$2)+COUNTIFS(Data!$J:$J,$A72,Data!$C:$C,AD$1,Data!$D:$D,AD$2)</f>
        <v>0</v>
      </c>
      <c r="AE72" s="5">
        <f>COUNTIFS(Data!$I:$I,$A72,Data!$C:$C,AE$1,Data!$D:$D,AE$2)+COUNTIFS(Data!$J:$J,$A72,Data!$C:$C,AE$1,Data!$D:$D,AE$2)</f>
        <v>0</v>
      </c>
      <c r="AF72" s="5">
        <f>COUNTIFS(Data!$I:$I,$A72,Data!$C:$C,AF$1,Data!$D:$D,AF$2)+COUNTIFS(Data!$J:$J,$A72,Data!$C:$C,AF$1,Data!$D:$D,AF$2)</f>
        <v>0</v>
      </c>
      <c r="AG72" s="5">
        <f>COUNTIFS(Data!$I:$I,$A72,Data!$C:$C,AG$1,Data!$D:$D,AG$2)+COUNTIFS(Data!$J:$J,$A72,Data!$C:$C,AG$1,Data!$D:$D,AG$2)</f>
        <v>0</v>
      </c>
      <c r="AH72" s="5">
        <f>COUNTIFS(Data!$I:$I,$A72,Data!$C:$C,AH$1,Data!$D:$D,AH$2)+COUNTIFS(Data!$J:$J,$A72,Data!$C:$C,AH$1,Data!$D:$D,AH$2)</f>
        <v>0</v>
      </c>
      <c r="AI72" s="5">
        <f>COUNTIFS(Data!$I:$I,$A72,Data!$C:$C,AI$1,Data!$D:$D,AI$2)+COUNTIFS(Data!$J:$J,$A72,Data!$C:$C,AI$1,Data!$D:$D,AI$2)</f>
        <v>0</v>
      </c>
      <c r="AJ72" s="5">
        <f>COUNTIFS(Data!$I:$I,$A72,Data!$C:$C,AJ$1,Data!$D:$D,AJ$2)+COUNTIFS(Data!$J:$J,$A72,Data!$C:$C,AJ$1,Data!$D:$D,AJ$2)</f>
        <v>0</v>
      </c>
      <c r="AK72" s="5">
        <f>COUNTIFS(Data!$I:$I,$A72,Data!$C:$C,AK$1,Data!$D:$D,AK$2)+COUNTIFS(Data!$J:$J,$A72,Data!$C:$C,AK$1,Data!$D:$D,AK$2)</f>
        <v>0</v>
      </c>
      <c r="AL72" s="5">
        <f>COUNTIFS(Data!$I:$I,$A72,Data!$C:$C,AL$1,Data!$D:$D,AL$2)+COUNTIFS(Data!$J:$J,$A72,Data!$C:$C,AL$1,Data!$D:$D,AL$2)</f>
        <v>0</v>
      </c>
      <c r="AM72" s="5">
        <f>COUNTIFS(Data!$I:$I,$A72,Data!$C:$C,AM$1,Data!$D:$D,AM$2)+COUNTIFS(Data!$J:$J,$A72,Data!$C:$C,AM$1,Data!$D:$D,AM$2)</f>
        <v>0</v>
      </c>
      <c r="AN72" s="5">
        <f>COUNTIFS(Data!$I:$I,$A72,Data!$C:$C,AN$1,Data!$D:$D,AN$2)+COUNTIFS(Data!$J:$J,$A72,Data!$C:$C,AN$1,Data!$D:$D,AN$2)</f>
        <v>0</v>
      </c>
      <c r="AO72" s="5">
        <f>COUNTIFS(Data!$I:$I,$A72,Data!$C:$C,AO$1,Data!$D:$D,AO$2)+COUNTIFS(Data!$J:$J,$A72,Data!$C:$C,AO$1,Data!$D:$D,AO$2)</f>
        <v>0</v>
      </c>
      <c r="AP72" s="5">
        <f>COUNTIFS(Data!$I:$I,$A72,Data!$C:$C,AP$1,Data!$D:$D,AP$2)+COUNTIFS(Data!$J:$J,$A72,Data!$C:$C,AP$1,Data!$D:$D,AP$2)</f>
        <v>0</v>
      </c>
      <c r="AQ72" s="5">
        <f>COUNTIFS(Data!$I:$I,$A72,Data!$C:$C,AQ$1,Data!$D:$D,AQ$2)+COUNTIFS(Data!$J:$J,$A72,Data!$C:$C,AQ$1,Data!$D:$D,AQ$2)</f>
        <v>0</v>
      </c>
      <c r="AR72" s="5">
        <f>COUNTIFS(Data!$I:$I,$A72,Data!$C:$C,AR$1,Data!$D:$D,AR$2)+COUNTIFS(Data!$J:$J,$A72,Data!$C:$C,AR$1,Data!$D:$D,AR$2)</f>
        <v>0</v>
      </c>
      <c r="AS72" s="5">
        <f>COUNTIFS(Data!$I:$I,$A72,Data!$C:$C,AS$1,Data!$D:$D,AS$2)+COUNTIFS(Data!$J:$J,$A72,Data!$C:$C,AS$1,Data!$D:$D,AS$2)</f>
        <v>0</v>
      </c>
      <c r="AT72" s="5">
        <f>COUNTIFS(Data!$I:$I,$A72,Data!$C:$C,AT$1,Data!$D:$D,AT$2)+COUNTIFS(Data!$J:$J,$A72,Data!$C:$C,AT$1,Data!$D:$D,AT$2)</f>
        <v>0</v>
      </c>
      <c r="AU72" s="5">
        <f>COUNTIFS(Data!$I:$I,$A72,Data!$C:$C,AU$1,Data!$D:$D,AU$2)+COUNTIFS(Data!$J:$J,$A72,Data!$C:$C,AU$1,Data!$D:$D,AU$2)</f>
        <v>0</v>
      </c>
      <c r="AV72" s="5">
        <f>COUNTIFS(Data!$I:$I,$A72,Data!$C:$C,AV$1,Data!$D:$D,AV$2)+COUNTIFS(Data!$J:$J,$A72,Data!$C:$C,AV$1,Data!$D:$D,AV$2)</f>
        <v>0</v>
      </c>
      <c r="AW72" s="5">
        <f>COUNTIFS(Data!$I:$I,$A72,Data!$C:$C,AW$1,Data!$D:$D,AW$2)+COUNTIFS(Data!$J:$J,$A72,Data!$C:$C,AW$1,Data!$D:$D,AW$2)</f>
        <v>0</v>
      </c>
      <c r="AX72" s="5">
        <f>COUNTIFS(Data!$I:$I,$A72,Data!$C:$C,AX$1,Data!$D:$D,AX$2)+COUNTIFS(Data!$J:$J,$A72,Data!$C:$C,AX$1,Data!$D:$D,AX$2)</f>
        <v>0</v>
      </c>
      <c r="AY72" s="5">
        <f>COUNTIFS(Data!$I:$I,$A72,Data!$C:$C,AY$1,Data!$D:$D,AY$2)+COUNTIFS(Data!$J:$J,$A72,Data!$C:$C,AY$1,Data!$D:$D,AY$2)</f>
        <v>0</v>
      </c>
      <c r="AZ72" s="5">
        <f>COUNTIFS(Data!$I:$I,$A72,Data!$C:$C,AZ$1,Data!$D:$D,AZ$2)+COUNTIFS(Data!$J:$J,$A72,Data!$C:$C,AZ$1,Data!$D:$D,AZ$2)</f>
        <v>0</v>
      </c>
      <c r="BA72" s="5">
        <f>COUNTIFS(Data!$I:$I,$A72,Data!$C:$C,BA$1,Data!$D:$D,BA$2)+COUNTIFS(Data!$J:$J,$A72,Data!$C:$C,BA$1,Data!$D:$D,BA$2)</f>
        <v>0</v>
      </c>
      <c r="BB72" s="5">
        <f>COUNTIFS(Data!$I:$I,$A72,Data!$C:$C,BB$1,Data!$D:$D,BB$2)+COUNTIFS(Data!$J:$J,$A72,Data!$C:$C,BB$1,Data!$D:$D,BB$2)</f>
        <v>0</v>
      </c>
      <c r="BC72" s="5">
        <f>COUNTIFS(Data!$I:$I,$A72,Data!$C:$C,BC$1,Data!$D:$D,BC$2)+COUNTIFS(Data!$J:$J,$A72,Data!$C:$C,BC$1,Data!$D:$D,BC$2)</f>
        <v>0</v>
      </c>
      <c r="BD72" s="5">
        <f>COUNTIFS(Data!$I:$I,$A72,Data!$C:$C,BD$1,Data!$D:$D,BD$2)+COUNTIFS(Data!$J:$J,$A72,Data!$C:$C,BD$1,Data!$D:$D,BD$2)</f>
        <v>0</v>
      </c>
      <c r="BE72" s="5">
        <f>COUNTIFS(Data!$I:$I,$A72,Data!$C:$C,BE$1,Data!$D:$D,BE$2)+COUNTIFS(Data!$J:$J,$A72,Data!$C:$C,BE$1,Data!$D:$D,BE$2)</f>
        <v>0</v>
      </c>
      <c r="BF72" s="5">
        <f>COUNTIFS(Data!$I:$I,$A72,Data!$C:$C,BF$1,Data!$D:$D,BF$2)+COUNTIFS(Data!$J:$J,$A72,Data!$C:$C,BF$1,Data!$D:$D,BF$2)</f>
        <v>0</v>
      </c>
      <c r="BG72" s="5">
        <f>COUNTIFS(Data!$I:$I,$A72,Data!$C:$C,BG$1,Data!$D:$D,BG$2)+COUNTIFS(Data!$J:$J,$A72,Data!$C:$C,BG$1,Data!$D:$D,BG$2)</f>
        <v>0</v>
      </c>
      <c r="BH72" s="5">
        <f>COUNTIFS(Data!$I:$I,$A72,Data!$C:$C,BH$1,Data!$D:$D,BH$2)+COUNTIFS(Data!$J:$J,$A72,Data!$C:$C,BH$1,Data!$D:$D,BH$2)</f>
        <v>0</v>
      </c>
      <c r="BI72" s="5">
        <f>COUNTIFS(Data!$I:$I,$A72,Data!$C:$C,BI$1,Data!$D:$D,BI$2)+COUNTIFS(Data!$J:$J,$A72,Data!$C:$C,BI$1,Data!$D:$D,BI$2)</f>
        <v>0</v>
      </c>
      <c r="BJ72" s="5">
        <f>COUNTIFS(Data!$I:$I,$A72,Data!$C:$C,BJ$1,Data!$D:$D,BJ$2)+COUNTIFS(Data!$J:$J,$A72,Data!$C:$C,BJ$1,Data!$D:$D,BJ$2)</f>
        <v>0</v>
      </c>
      <c r="BK72" s="5">
        <f>COUNTIFS(Data!$I:$I,$A72,Data!$C:$C,BK$1,Data!$D:$D,BK$2)+COUNTIFS(Data!$J:$J,$A72,Data!$C:$C,BK$1,Data!$D:$D,BK$2)</f>
        <v>0</v>
      </c>
      <c r="BL72" s="5">
        <f>COUNTIFS(Data!$I:$I,$A72,Data!$C:$C,BL$1,Data!$D:$D,BL$2)+COUNTIFS(Data!$J:$J,$A72,Data!$C:$C,BL$1,Data!$D:$D,BL$2)</f>
        <v>0</v>
      </c>
      <c r="BM72" s="5">
        <f>COUNTIFS(Data!$I:$I,$A72,Data!$C:$C,BM$1,Data!$D:$D,BM$2)+COUNTIFS(Data!$J:$J,$A72,Data!$C:$C,BM$1,Data!$D:$D,BM$2)</f>
        <v>0</v>
      </c>
      <c r="BN72" s="5">
        <f>COUNTIFS(Data!$I:$I,$A72,Data!$C:$C,BN$1,Data!$D:$D,BN$2)+COUNTIFS(Data!$J:$J,$A72,Data!$C:$C,BN$1,Data!$D:$D,BN$2)</f>
        <v>0</v>
      </c>
      <c r="BO72" s="5">
        <f>COUNTIFS(Data!$I:$I,$A72,Data!$C:$C,BO$1,Data!$D:$D,BO$2)+COUNTIFS(Data!$J:$J,$A72,Data!$C:$C,BO$1,Data!$D:$D,BO$2)</f>
        <v>0</v>
      </c>
      <c r="BP72" s="5">
        <f>COUNTIFS(Data!$I:$I,$A72,Data!$C:$C,BP$1,Data!$D:$D,BP$2)+COUNTIFS(Data!$J:$J,$A72,Data!$C:$C,BP$1,Data!$D:$D,BP$2)</f>
        <v>0</v>
      </c>
      <c r="BQ72" s="5">
        <f>COUNTIFS(Data!$I:$I,$A72,Data!$C:$C,BQ$1,Data!$D:$D,BQ$2)+COUNTIFS(Data!$J:$J,$A72,Data!$C:$C,BQ$1,Data!$D:$D,BQ$2)</f>
        <v>0</v>
      </c>
      <c r="BR72" s="5">
        <f>COUNTIFS(Data!$I:$I,$A72,Data!$C:$C,BR$1,Data!$D:$D,BR$2)+COUNTIFS(Data!$J:$J,$A72,Data!$C:$C,BR$1,Data!$D:$D,BR$2)</f>
        <v>0</v>
      </c>
      <c r="BS72" s="5">
        <f>COUNTIFS(Data!$I:$I,$A72,Data!$C:$C,BS$1,Data!$D:$D,BS$2)+COUNTIFS(Data!$J:$J,$A72,Data!$C:$C,BS$1,Data!$D:$D,BS$2)</f>
        <v>0</v>
      </c>
      <c r="BT72" s="5">
        <f>COUNTIFS(Data!$I:$I,$A72,Data!$C:$C,BT$1,Data!$D:$D,BT$2)+COUNTIFS(Data!$J:$J,$A72,Data!$C:$C,BT$1,Data!$D:$D,BT$2)</f>
        <v>0</v>
      </c>
      <c r="BU72" s="5">
        <f>COUNTIFS(Data!$I:$I,$A72,Data!$C:$C,BU$1,Data!$D:$D,BU$2)+COUNTIFS(Data!$J:$J,$A72,Data!$C:$C,BU$1,Data!$D:$D,BU$2)</f>
        <v>0</v>
      </c>
      <c r="BV72" s="5">
        <f>COUNTIFS(Data!$I:$I,$A72,Data!$C:$C,BV$1,Data!$D:$D,BV$2)+COUNTIFS(Data!$J:$J,$A72,Data!$C:$C,BV$1,Data!$D:$D,BV$2)</f>
        <v>0</v>
      </c>
      <c r="BW72" s="5">
        <f>COUNTIFS(Data!$I:$I,$A72,Data!$C:$C,BW$1,Data!$D:$D,BW$2)+COUNTIFS(Data!$J:$J,$A72,Data!$C:$C,BW$1,Data!$D:$D,BW$2)</f>
        <v>0</v>
      </c>
      <c r="BX72" s="5">
        <f>COUNTIFS(Data!$I:$I,$A72,Data!$C:$C,BX$1,Data!$D:$D,BX$2)+COUNTIFS(Data!$J:$J,$A72,Data!$C:$C,BX$1,Data!$D:$D,BX$2)</f>
        <v>0</v>
      </c>
      <c r="BY72" s="5">
        <f>COUNTIFS(Data!$I:$I,$A72,Data!$C:$C,BY$1,Data!$D:$D,BY$2)+COUNTIFS(Data!$J:$J,$A72,Data!$C:$C,BY$1,Data!$D:$D,BY$2)</f>
        <v>0</v>
      </c>
      <c r="BZ72" s="5">
        <f>COUNTIFS(Data!$I:$I,$A72,Data!$C:$C,BZ$1,Data!$D:$D,BZ$2)+COUNTIFS(Data!$J:$J,$A72,Data!$C:$C,BZ$1,Data!$D:$D,BZ$2)</f>
        <v>0</v>
      </c>
      <c r="CA72" s="5">
        <f>COUNTIFS(Data!$I:$I,$A72,Data!$C:$C,CA$1,Data!$D:$D,CA$2)+COUNTIFS(Data!$J:$J,$A72,Data!$C:$C,CA$1,Data!$D:$D,CA$2)</f>
        <v>0</v>
      </c>
      <c r="CB72" s="5">
        <f>COUNTIFS(Data!$I:$I,$A72,Data!$C:$C,CB$1,Data!$D:$D,CB$2)+COUNTIFS(Data!$J:$J,$A72,Data!$C:$C,CB$1,Data!$D:$D,CB$2)</f>
        <v>0</v>
      </c>
      <c r="CC72" s="5">
        <f>COUNTIFS(Data!$I:$I,$A72,Data!$C:$C,CC$1,Data!$D:$D,CC$2)+COUNTIFS(Data!$J:$J,$A72,Data!$C:$C,CC$1,Data!$D:$D,CC$2)</f>
        <v>0</v>
      </c>
      <c r="CD72" s="5">
        <f>COUNTIFS(Data!$I:$I,$A72,Data!$C:$C,CD$1,Data!$D:$D,CD$2)+COUNTIFS(Data!$J:$J,$A72,Data!$C:$C,CD$1,Data!$D:$D,CD$2)</f>
        <v>0</v>
      </c>
      <c r="CE72" s="5">
        <f>COUNTIFS(Data!$I:$I,$A72,Data!$C:$C,CE$1,Data!$D:$D,CE$2)+COUNTIFS(Data!$J:$J,$A72,Data!$C:$C,CE$1,Data!$D:$D,CE$2)</f>
        <v>0</v>
      </c>
      <c r="CF72" s="5">
        <f>COUNTIFS(Data!$I:$I,$A72,Data!$C:$C,CF$1,Data!$D:$D,CF$2)+COUNTIFS(Data!$J:$J,$A72,Data!$C:$C,CF$1,Data!$D:$D,CF$2)</f>
        <v>0</v>
      </c>
      <c r="CG72" s="5">
        <f>COUNTIFS(Data!$I:$I,$A72,Data!$C:$C,CG$1,Data!$D:$D,CG$2)+COUNTIFS(Data!$J:$J,$A72,Data!$C:$C,CG$1,Data!$D:$D,CG$2)</f>
        <v>0</v>
      </c>
      <c r="CH72" s="5">
        <f>COUNTIFS(Data!$I:$I,$A72,Data!$C:$C,CH$1,Data!$D:$D,CH$2)+COUNTIFS(Data!$J:$J,$A72,Data!$C:$C,CH$1,Data!$D:$D,CH$2)</f>
        <v>0</v>
      </c>
      <c r="CI72" s="5">
        <f>COUNTIFS(Data!$I:$I,$A72,Data!$C:$C,CI$1,Data!$D:$D,CI$2)+COUNTIFS(Data!$J:$J,$A72,Data!$C:$C,CI$1,Data!$D:$D,CI$2)</f>
        <v>0</v>
      </c>
      <c r="CJ72" s="5">
        <f>COUNTIFS(Data!$I:$I,$A72,Data!$C:$C,CJ$1,Data!$D:$D,CJ$2)+COUNTIFS(Data!$J:$J,$A72,Data!$C:$C,CJ$1,Data!$D:$D,CJ$2)</f>
        <v>0</v>
      </c>
      <c r="CK72" s="5">
        <f>COUNTIFS(Data!$I:$I,$A72,Data!$C:$C,CK$1,Data!$D:$D,CK$2)+COUNTIFS(Data!$J:$J,$A72,Data!$C:$C,CK$1,Data!$D:$D,CK$2)</f>
        <v>0</v>
      </c>
      <c r="CL72" s="5">
        <f>COUNTIFS(Data!$I:$I,$A72,Data!$C:$C,CL$1,Data!$D:$D,CL$2)+COUNTIFS(Data!$J:$J,$A72,Data!$C:$C,CL$1,Data!$D:$D,CL$2)</f>
        <v>0</v>
      </c>
      <c r="CM72" s="5">
        <f>COUNTIFS(Data!$I:$I,$A72,Data!$C:$C,CM$1,Data!$D:$D,CM$2)+COUNTIFS(Data!$J:$J,$A72,Data!$C:$C,CM$1,Data!$D:$D,CM$2)</f>
        <v>0</v>
      </c>
      <c r="CN72" s="5">
        <f>COUNTIFS(Data!$I:$I,$A72,Data!$C:$C,CN$1,Data!$D:$D,CN$2)+COUNTIFS(Data!$J:$J,$A72,Data!$C:$C,CN$1,Data!$D:$D,CN$2)</f>
        <v>0</v>
      </c>
      <c r="CO72" s="5">
        <f>COUNTIFS(Data!$I:$I,$A72,Data!$C:$C,CO$1,Data!$D:$D,CO$2)+COUNTIFS(Data!$J:$J,$A72,Data!$C:$C,CO$1,Data!$D:$D,CO$2)</f>
        <v>0</v>
      </c>
      <c r="CP72" s="5">
        <f>COUNTIFS(Data!$I:$I,$A72,Data!$C:$C,CP$1,Data!$D:$D,CP$2)+COUNTIFS(Data!$J:$J,$A72,Data!$C:$C,CP$1,Data!$D:$D,CP$2)</f>
        <v>0</v>
      </c>
      <c r="CQ72" s="5">
        <f>COUNTIFS(Data!$I:$I,$A72,Data!$C:$C,CQ$1,Data!$D:$D,CQ$2)+COUNTIFS(Data!$J:$J,$A72,Data!$C:$C,CQ$1,Data!$D:$D,CQ$2)</f>
        <v>0</v>
      </c>
      <c r="CR72" s="5">
        <f>COUNTIFS(Data!$I:$I,$A72,Data!$C:$C,CR$1,Data!$D:$D,CR$2)+COUNTIFS(Data!$J:$J,$A72,Data!$C:$C,CR$1,Data!$D:$D,CR$2)</f>
        <v>0</v>
      </c>
      <c r="CS72" s="5">
        <f>COUNTIFS(Data!$I:$I,$A72,Data!$C:$C,CS$1,Data!$D:$D,CS$2)+COUNTIFS(Data!$J:$J,$A72,Data!$C:$C,CS$1,Data!$D:$D,CS$2)</f>
        <v>0</v>
      </c>
      <c r="CT72" s="5">
        <f>COUNTIFS(Data!$I:$I,$A72,Data!$C:$C,CT$1,Data!$D:$D,CT$2)+COUNTIFS(Data!$J:$J,$A72,Data!$C:$C,CT$1,Data!$D:$D,CT$2)</f>
        <v>0</v>
      </c>
      <c r="CU72" s="5">
        <f>COUNTIFS(Data!$I:$I,$A72,Data!$C:$C,CU$1,Data!$D:$D,CU$2)+COUNTIFS(Data!$J:$J,$A72,Data!$C:$C,CU$1,Data!$D:$D,CU$2)</f>
        <v>0</v>
      </c>
      <c r="CV72" s="5">
        <f>COUNTIFS(Data!$I:$I,$A72,Data!$C:$C,CV$1,Data!$D:$D,CV$2)+COUNTIFS(Data!$J:$J,$A72,Data!$C:$C,CV$1,Data!$D:$D,CV$2)</f>
        <v>0</v>
      </c>
      <c r="CW72" s="5">
        <f t="shared" ref="CW72:CX72" si="71">SUMIF($B$2:$CV$2,CW$2, $B72:$CV72)</f>
        <v>1</v>
      </c>
      <c r="CX72" s="5">
        <f t="shared" si="71"/>
        <v>0</v>
      </c>
      <c r="CY72" s="5">
        <f t="shared" si="3"/>
        <v>1</v>
      </c>
    </row>
    <row r="73">
      <c r="A73" s="5" t="str">
        <f>Countries!A71</f>
        <v>POL</v>
      </c>
      <c r="B73" s="5">
        <f>COUNTIFS(Data!$I:$I,$A73,Data!$C:$C,B$1,Data!$D:$D,B$2)+COUNTIFS(Data!$J:$J,$A73,Data!$C:$C,B$1,Data!$D:$D,B$2)</f>
        <v>0</v>
      </c>
      <c r="C73" s="5">
        <f>COUNTIFS(Data!$I:$I,$A73,Data!$C:$C,C$1,Data!$D:$D,C$2)+COUNTIFS(Data!$J:$J,$A73,Data!$C:$C,C$1,Data!$D:$D,C$2)</f>
        <v>0</v>
      </c>
      <c r="D73" s="5">
        <f>COUNTIFS(Data!$I:$I,$A73,Data!$C:$C,D$1,Data!$D:$D,D$2)+COUNTIFS(Data!$J:$J,$A73,Data!$C:$C,D$1,Data!$D:$D,D$2)</f>
        <v>0</v>
      </c>
      <c r="E73" s="5">
        <f>COUNTIFS(Data!$I:$I,$A73,Data!$C:$C,E$1,Data!$D:$D,E$2)+COUNTIFS(Data!$J:$J,$A73,Data!$C:$C,E$1,Data!$D:$D,E$2)</f>
        <v>0</v>
      </c>
      <c r="F73" s="5">
        <f>COUNTIFS(Data!$I:$I,$A73,Data!$C:$C,F$1,Data!$D:$D,F$2)+COUNTIFS(Data!$J:$J,$A73,Data!$C:$C,F$1,Data!$D:$D,F$2)</f>
        <v>0</v>
      </c>
      <c r="G73" s="5">
        <f>COUNTIFS(Data!$I:$I,$A73,Data!$C:$C,G$1,Data!$D:$D,G$2)+COUNTIFS(Data!$J:$J,$A73,Data!$C:$C,G$1,Data!$D:$D,G$2)</f>
        <v>0</v>
      </c>
      <c r="H73" s="5">
        <f>COUNTIFS(Data!$I:$I,$A73,Data!$C:$C,H$1,Data!$D:$D,H$2)+COUNTIFS(Data!$J:$J,$A73,Data!$C:$C,H$1,Data!$D:$D,H$2)</f>
        <v>0</v>
      </c>
      <c r="I73" s="5">
        <f>COUNTIFS(Data!$I:$I,$A73,Data!$C:$C,I$1,Data!$D:$D,I$2)+COUNTIFS(Data!$J:$J,$A73,Data!$C:$C,I$1,Data!$D:$D,I$2)</f>
        <v>0</v>
      </c>
      <c r="J73" s="5">
        <f>COUNTIFS(Data!$I:$I,$A73,Data!$C:$C,J$1,Data!$D:$D,J$2)+COUNTIFS(Data!$J:$J,$A73,Data!$C:$C,J$1,Data!$D:$D,J$2)</f>
        <v>2</v>
      </c>
      <c r="K73" s="5">
        <f>COUNTIFS(Data!$I:$I,$A73,Data!$C:$C,K$1,Data!$D:$D,K$2)+COUNTIFS(Data!$J:$J,$A73,Data!$C:$C,K$1,Data!$D:$D,K$2)</f>
        <v>0</v>
      </c>
      <c r="L73" s="5">
        <f>COUNTIFS(Data!$I:$I,$A73,Data!$C:$C,L$1,Data!$D:$D,L$2)+COUNTIFS(Data!$J:$J,$A73,Data!$C:$C,L$1,Data!$D:$D,L$2)</f>
        <v>1</v>
      </c>
      <c r="M73" s="5">
        <f>COUNTIFS(Data!$I:$I,$A73,Data!$C:$C,M$1,Data!$D:$D,M$2)+COUNTIFS(Data!$J:$J,$A73,Data!$C:$C,M$1,Data!$D:$D,M$2)</f>
        <v>0</v>
      </c>
      <c r="N73" s="5">
        <f>COUNTIFS(Data!$I:$I,$A73,Data!$C:$C,N$1,Data!$D:$D,N$2)+COUNTIFS(Data!$J:$J,$A73,Data!$C:$C,N$1,Data!$D:$D,N$2)</f>
        <v>0</v>
      </c>
      <c r="O73" s="5">
        <f>COUNTIFS(Data!$I:$I,$A73,Data!$C:$C,O$1,Data!$D:$D,O$2)+COUNTIFS(Data!$J:$J,$A73,Data!$C:$C,O$1,Data!$D:$D,O$2)</f>
        <v>0</v>
      </c>
      <c r="P73" s="5">
        <f>COUNTIFS(Data!$I:$I,$A73,Data!$C:$C,P$1,Data!$D:$D,P$2)+COUNTIFS(Data!$J:$J,$A73,Data!$C:$C,P$1,Data!$D:$D,P$2)</f>
        <v>0</v>
      </c>
      <c r="Q73" s="5">
        <f>COUNTIFS(Data!$I:$I,$A73,Data!$C:$C,Q$1,Data!$D:$D,Q$2)+COUNTIFS(Data!$J:$J,$A73,Data!$C:$C,Q$1,Data!$D:$D,Q$2)</f>
        <v>0</v>
      </c>
      <c r="R73" s="5">
        <f>COUNTIFS(Data!$I:$I,$A73,Data!$C:$C,R$1,Data!$D:$D,R$2)+COUNTIFS(Data!$J:$J,$A73,Data!$C:$C,R$1,Data!$D:$D,R$2)</f>
        <v>0</v>
      </c>
      <c r="S73" s="5">
        <f>COUNTIFS(Data!$I:$I,$A73,Data!$C:$C,S$1,Data!$D:$D,S$2)+COUNTIFS(Data!$J:$J,$A73,Data!$C:$C,S$1,Data!$D:$D,S$2)</f>
        <v>0</v>
      </c>
      <c r="T73" s="5">
        <f>COUNTIFS(Data!$I:$I,$A73,Data!$C:$C,T$1,Data!$D:$D,T$2)+COUNTIFS(Data!$J:$J,$A73,Data!$C:$C,T$1,Data!$D:$D,T$2)</f>
        <v>0</v>
      </c>
      <c r="U73" s="5">
        <f>COUNTIFS(Data!$I:$I,$A73,Data!$C:$C,U$1,Data!$D:$D,U$2)+COUNTIFS(Data!$J:$J,$A73,Data!$C:$C,U$1,Data!$D:$D,U$2)</f>
        <v>0</v>
      </c>
      <c r="V73" s="5">
        <f>COUNTIFS(Data!$I:$I,$A73,Data!$C:$C,V$1,Data!$D:$D,V$2)+COUNTIFS(Data!$J:$J,$A73,Data!$C:$C,V$1,Data!$D:$D,V$2)</f>
        <v>0</v>
      </c>
      <c r="W73" s="5">
        <f>COUNTIFS(Data!$I:$I,$A73,Data!$C:$C,W$1,Data!$D:$D,W$2)+COUNTIFS(Data!$J:$J,$A73,Data!$C:$C,W$1,Data!$D:$D,W$2)</f>
        <v>0</v>
      </c>
      <c r="X73" s="5">
        <f>COUNTIFS(Data!$I:$I,$A73,Data!$C:$C,X$1,Data!$D:$D,X$2)+COUNTIFS(Data!$J:$J,$A73,Data!$C:$C,X$1,Data!$D:$D,X$2)</f>
        <v>0</v>
      </c>
      <c r="Y73" s="5">
        <f>COUNTIFS(Data!$I:$I,$A73,Data!$C:$C,Y$1,Data!$D:$D,Y$2)+COUNTIFS(Data!$J:$J,$A73,Data!$C:$C,Y$1,Data!$D:$D,Y$2)</f>
        <v>0</v>
      </c>
      <c r="Z73" s="5">
        <f>COUNTIFS(Data!$I:$I,$A73,Data!$C:$C,Z$1,Data!$D:$D,Z$2)+COUNTIFS(Data!$J:$J,$A73,Data!$C:$C,Z$1,Data!$D:$D,Z$2)</f>
        <v>0</v>
      </c>
      <c r="AA73" s="5">
        <f>COUNTIFS(Data!$I:$I,$A73,Data!$C:$C,AA$1,Data!$D:$D,AA$2)+COUNTIFS(Data!$J:$J,$A73,Data!$C:$C,AA$1,Data!$D:$D,AA$2)</f>
        <v>1</v>
      </c>
      <c r="AB73" s="5">
        <f>COUNTIFS(Data!$I:$I,$A73,Data!$C:$C,AB$1,Data!$D:$D,AB$2)+COUNTIFS(Data!$J:$J,$A73,Data!$C:$C,AB$1,Data!$D:$D,AB$2)</f>
        <v>0</v>
      </c>
      <c r="AC73" s="5">
        <f>COUNTIFS(Data!$I:$I,$A73,Data!$C:$C,AC$1,Data!$D:$D,AC$2)+COUNTIFS(Data!$J:$J,$A73,Data!$C:$C,AC$1,Data!$D:$D,AC$2)</f>
        <v>0</v>
      </c>
      <c r="AD73" s="5">
        <f>COUNTIFS(Data!$I:$I,$A73,Data!$C:$C,AD$1,Data!$D:$D,AD$2)+COUNTIFS(Data!$J:$J,$A73,Data!$C:$C,AD$1,Data!$D:$D,AD$2)</f>
        <v>0</v>
      </c>
      <c r="AE73" s="5">
        <f>COUNTIFS(Data!$I:$I,$A73,Data!$C:$C,AE$1,Data!$D:$D,AE$2)+COUNTIFS(Data!$J:$J,$A73,Data!$C:$C,AE$1,Data!$D:$D,AE$2)</f>
        <v>0</v>
      </c>
      <c r="AF73" s="5">
        <f>COUNTIFS(Data!$I:$I,$A73,Data!$C:$C,AF$1,Data!$D:$D,AF$2)+COUNTIFS(Data!$J:$J,$A73,Data!$C:$C,AF$1,Data!$D:$D,AF$2)</f>
        <v>0</v>
      </c>
      <c r="AG73" s="5">
        <f>COUNTIFS(Data!$I:$I,$A73,Data!$C:$C,AG$1,Data!$D:$D,AG$2)+COUNTIFS(Data!$J:$J,$A73,Data!$C:$C,AG$1,Data!$D:$D,AG$2)</f>
        <v>0</v>
      </c>
      <c r="AH73" s="5">
        <f>COUNTIFS(Data!$I:$I,$A73,Data!$C:$C,AH$1,Data!$D:$D,AH$2)+COUNTIFS(Data!$J:$J,$A73,Data!$C:$C,AH$1,Data!$D:$D,AH$2)</f>
        <v>0</v>
      </c>
      <c r="AI73" s="5">
        <f>COUNTIFS(Data!$I:$I,$A73,Data!$C:$C,AI$1,Data!$D:$D,AI$2)+COUNTIFS(Data!$J:$J,$A73,Data!$C:$C,AI$1,Data!$D:$D,AI$2)</f>
        <v>0</v>
      </c>
      <c r="AJ73" s="5">
        <f>COUNTIFS(Data!$I:$I,$A73,Data!$C:$C,AJ$1,Data!$D:$D,AJ$2)+COUNTIFS(Data!$J:$J,$A73,Data!$C:$C,AJ$1,Data!$D:$D,AJ$2)</f>
        <v>0</v>
      </c>
      <c r="AK73" s="5">
        <f>COUNTIFS(Data!$I:$I,$A73,Data!$C:$C,AK$1,Data!$D:$D,AK$2)+COUNTIFS(Data!$J:$J,$A73,Data!$C:$C,AK$1,Data!$D:$D,AK$2)</f>
        <v>0</v>
      </c>
      <c r="AL73" s="5">
        <f>COUNTIFS(Data!$I:$I,$A73,Data!$C:$C,AL$1,Data!$D:$D,AL$2)+COUNTIFS(Data!$J:$J,$A73,Data!$C:$C,AL$1,Data!$D:$D,AL$2)</f>
        <v>0</v>
      </c>
      <c r="AM73" s="5">
        <f>COUNTIFS(Data!$I:$I,$A73,Data!$C:$C,AM$1,Data!$D:$D,AM$2)+COUNTIFS(Data!$J:$J,$A73,Data!$C:$C,AM$1,Data!$D:$D,AM$2)</f>
        <v>0</v>
      </c>
      <c r="AN73" s="5">
        <f>COUNTIFS(Data!$I:$I,$A73,Data!$C:$C,AN$1,Data!$D:$D,AN$2)+COUNTIFS(Data!$J:$J,$A73,Data!$C:$C,AN$1,Data!$D:$D,AN$2)</f>
        <v>0</v>
      </c>
      <c r="AO73" s="5">
        <f>COUNTIFS(Data!$I:$I,$A73,Data!$C:$C,AO$1,Data!$D:$D,AO$2)+COUNTIFS(Data!$J:$J,$A73,Data!$C:$C,AO$1,Data!$D:$D,AO$2)</f>
        <v>0</v>
      </c>
      <c r="AP73" s="5">
        <f>COUNTIFS(Data!$I:$I,$A73,Data!$C:$C,AP$1,Data!$D:$D,AP$2)+COUNTIFS(Data!$J:$J,$A73,Data!$C:$C,AP$1,Data!$D:$D,AP$2)</f>
        <v>0</v>
      </c>
      <c r="AQ73" s="5">
        <f>COUNTIFS(Data!$I:$I,$A73,Data!$C:$C,AQ$1,Data!$D:$D,AQ$2)+COUNTIFS(Data!$J:$J,$A73,Data!$C:$C,AQ$1,Data!$D:$D,AQ$2)</f>
        <v>0</v>
      </c>
      <c r="AR73" s="5">
        <f>COUNTIFS(Data!$I:$I,$A73,Data!$C:$C,AR$1,Data!$D:$D,AR$2)+COUNTIFS(Data!$J:$J,$A73,Data!$C:$C,AR$1,Data!$D:$D,AR$2)</f>
        <v>0</v>
      </c>
      <c r="AS73" s="5">
        <f>COUNTIFS(Data!$I:$I,$A73,Data!$C:$C,AS$1,Data!$D:$D,AS$2)+COUNTIFS(Data!$J:$J,$A73,Data!$C:$C,AS$1,Data!$D:$D,AS$2)</f>
        <v>0</v>
      </c>
      <c r="AT73" s="5">
        <f>COUNTIFS(Data!$I:$I,$A73,Data!$C:$C,AT$1,Data!$D:$D,AT$2)+COUNTIFS(Data!$J:$J,$A73,Data!$C:$C,AT$1,Data!$D:$D,AT$2)</f>
        <v>0</v>
      </c>
      <c r="AU73" s="5">
        <f>COUNTIFS(Data!$I:$I,$A73,Data!$C:$C,AU$1,Data!$D:$D,AU$2)+COUNTIFS(Data!$J:$J,$A73,Data!$C:$C,AU$1,Data!$D:$D,AU$2)</f>
        <v>0</v>
      </c>
      <c r="AV73" s="5">
        <f>COUNTIFS(Data!$I:$I,$A73,Data!$C:$C,AV$1,Data!$D:$D,AV$2)+COUNTIFS(Data!$J:$J,$A73,Data!$C:$C,AV$1,Data!$D:$D,AV$2)</f>
        <v>0</v>
      </c>
      <c r="AW73" s="5">
        <f>COUNTIFS(Data!$I:$I,$A73,Data!$C:$C,AW$1,Data!$D:$D,AW$2)+COUNTIFS(Data!$J:$J,$A73,Data!$C:$C,AW$1,Data!$D:$D,AW$2)</f>
        <v>0</v>
      </c>
      <c r="AX73" s="5">
        <f>COUNTIFS(Data!$I:$I,$A73,Data!$C:$C,AX$1,Data!$D:$D,AX$2)+COUNTIFS(Data!$J:$J,$A73,Data!$C:$C,AX$1,Data!$D:$D,AX$2)</f>
        <v>0</v>
      </c>
      <c r="AY73" s="5">
        <f>COUNTIFS(Data!$I:$I,$A73,Data!$C:$C,AY$1,Data!$D:$D,AY$2)+COUNTIFS(Data!$J:$J,$A73,Data!$C:$C,AY$1,Data!$D:$D,AY$2)</f>
        <v>0</v>
      </c>
      <c r="AZ73" s="5">
        <f>COUNTIFS(Data!$I:$I,$A73,Data!$C:$C,AZ$1,Data!$D:$D,AZ$2)+COUNTIFS(Data!$J:$J,$A73,Data!$C:$C,AZ$1,Data!$D:$D,AZ$2)</f>
        <v>0</v>
      </c>
      <c r="BA73" s="5">
        <f>COUNTIFS(Data!$I:$I,$A73,Data!$C:$C,BA$1,Data!$D:$D,BA$2)+COUNTIFS(Data!$J:$J,$A73,Data!$C:$C,BA$1,Data!$D:$D,BA$2)</f>
        <v>0</v>
      </c>
      <c r="BB73" s="5">
        <f>COUNTIFS(Data!$I:$I,$A73,Data!$C:$C,BB$1,Data!$D:$D,BB$2)+COUNTIFS(Data!$J:$J,$A73,Data!$C:$C,BB$1,Data!$D:$D,BB$2)</f>
        <v>0</v>
      </c>
      <c r="BC73" s="5">
        <f>COUNTIFS(Data!$I:$I,$A73,Data!$C:$C,BC$1,Data!$D:$D,BC$2)+COUNTIFS(Data!$J:$J,$A73,Data!$C:$C,BC$1,Data!$D:$D,BC$2)</f>
        <v>0</v>
      </c>
      <c r="BD73" s="5">
        <f>COUNTIFS(Data!$I:$I,$A73,Data!$C:$C,BD$1,Data!$D:$D,BD$2)+COUNTIFS(Data!$J:$J,$A73,Data!$C:$C,BD$1,Data!$D:$D,BD$2)</f>
        <v>0</v>
      </c>
      <c r="BE73" s="5">
        <f>COUNTIFS(Data!$I:$I,$A73,Data!$C:$C,BE$1,Data!$D:$D,BE$2)+COUNTIFS(Data!$J:$J,$A73,Data!$C:$C,BE$1,Data!$D:$D,BE$2)</f>
        <v>0</v>
      </c>
      <c r="BF73" s="5">
        <f>COUNTIFS(Data!$I:$I,$A73,Data!$C:$C,BF$1,Data!$D:$D,BF$2)+COUNTIFS(Data!$J:$J,$A73,Data!$C:$C,BF$1,Data!$D:$D,BF$2)</f>
        <v>0</v>
      </c>
      <c r="BG73" s="5">
        <f>COUNTIFS(Data!$I:$I,$A73,Data!$C:$C,BG$1,Data!$D:$D,BG$2)+COUNTIFS(Data!$J:$J,$A73,Data!$C:$C,BG$1,Data!$D:$D,BG$2)</f>
        <v>0</v>
      </c>
      <c r="BH73" s="5">
        <f>COUNTIFS(Data!$I:$I,$A73,Data!$C:$C,BH$1,Data!$D:$D,BH$2)+COUNTIFS(Data!$J:$J,$A73,Data!$C:$C,BH$1,Data!$D:$D,BH$2)</f>
        <v>0</v>
      </c>
      <c r="BI73" s="5">
        <f>COUNTIFS(Data!$I:$I,$A73,Data!$C:$C,BI$1,Data!$D:$D,BI$2)+COUNTIFS(Data!$J:$J,$A73,Data!$C:$C,BI$1,Data!$D:$D,BI$2)</f>
        <v>0</v>
      </c>
      <c r="BJ73" s="5">
        <f>COUNTIFS(Data!$I:$I,$A73,Data!$C:$C,BJ$1,Data!$D:$D,BJ$2)+COUNTIFS(Data!$J:$J,$A73,Data!$C:$C,BJ$1,Data!$D:$D,BJ$2)</f>
        <v>0</v>
      </c>
      <c r="BK73" s="5">
        <f>COUNTIFS(Data!$I:$I,$A73,Data!$C:$C,BK$1,Data!$D:$D,BK$2)+COUNTIFS(Data!$J:$J,$A73,Data!$C:$C,BK$1,Data!$D:$D,BK$2)</f>
        <v>0</v>
      </c>
      <c r="BL73" s="5">
        <f>COUNTIFS(Data!$I:$I,$A73,Data!$C:$C,BL$1,Data!$D:$D,BL$2)+COUNTIFS(Data!$J:$J,$A73,Data!$C:$C,BL$1,Data!$D:$D,BL$2)</f>
        <v>0</v>
      </c>
      <c r="BM73" s="5">
        <f>COUNTIFS(Data!$I:$I,$A73,Data!$C:$C,BM$1,Data!$D:$D,BM$2)+COUNTIFS(Data!$J:$J,$A73,Data!$C:$C,BM$1,Data!$D:$D,BM$2)</f>
        <v>0</v>
      </c>
      <c r="BN73" s="5">
        <f>COUNTIFS(Data!$I:$I,$A73,Data!$C:$C,BN$1,Data!$D:$D,BN$2)+COUNTIFS(Data!$J:$J,$A73,Data!$C:$C,BN$1,Data!$D:$D,BN$2)</f>
        <v>0</v>
      </c>
      <c r="BO73" s="5">
        <f>COUNTIFS(Data!$I:$I,$A73,Data!$C:$C,BO$1,Data!$D:$D,BO$2)+COUNTIFS(Data!$J:$J,$A73,Data!$C:$C,BO$1,Data!$D:$D,BO$2)</f>
        <v>0</v>
      </c>
      <c r="BP73" s="5">
        <f>COUNTIFS(Data!$I:$I,$A73,Data!$C:$C,BP$1,Data!$D:$D,BP$2)+COUNTIFS(Data!$J:$J,$A73,Data!$C:$C,BP$1,Data!$D:$D,BP$2)</f>
        <v>0</v>
      </c>
      <c r="BQ73" s="5">
        <f>COUNTIFS(Data!$I:$I,$A73,Data!$C:$C,BQ$1,Data!$D:$D,BQ$2)+COUNTIFS(Data!$J:$J,$A73,Data!$C:$C,BQ$1,Data!$D:$D,BQ$2)</f>
        <v>0</v>
      </c>
      <c r="BR73" s="5">
        <f>COUNTIFS(Data!$I:$I,$A73,Data!$C:$C,BR$1,Data!$D:$D,BR$2)+COUNTIFS(Data!$J:$J,$A73,Data!$C:$C,BR$1,Data!$D:$D,BR$2)</f>
        <v>0</v>
      </c>
      <c r="BS73" s="5">
        <f>COUNTIFS(Data!$I:$I,$A73,Data!$C:$C,BS$1,Data!$D:$D,BS$2)+COUNTIFS(Data!$J:$J,$A73,Data!$C:$C,BS$1,Data!$D:$D,BS$2)</f>
        <v>0</v>
      </c>
      <c r="BT73" s="5">
        <f>COUNTIFS(Data!$I:$I,$A73,Data!$C:$C,BT$1,Data!$D:$D,BT$2)+COUNTIFS(Data!$J:$J,$A73,Data!$C:$C,BT$1,Data!$D:$D,BT$2)</f>
        <v>0</v>
      </c>
      <c r="BU73" s="5">
        <f>COUNTIFS(Data!$I:$I,$A73,Data!$C:$C,BU$1,Data!$D:$D,BU$2)+COUNTIFS(Data!$J:$J,$A73,Data!$C:$C,BU$1,Data!$D:$D,BU$2)</f>
        <v>0</v>
      </c>
      <c r="BV73" s="5">
        <f>COUNTIFS(Data!$I:$I,$A73,Data!$C:$C,BV$1,Data!$D:$D,BV$2)+COUNTIFS(Data!$J:$J,$A73,Data!$C:$C,BV$1,Data!$D:$D,BV$2)</f>
        <v>0</v>
      </c>
      <c r="BW73" s="5">
        <f>COUNTIFS(Data!$I:$I,$A73,Data!$C:$C,BW$1,Data!$D:$D,BW$2)+COUNTIFS(Data!$J:$J,$A73,Data!$C:$C,BW$1,Data!$D:$D,BW$2)</f>
        <v>0</v>
      </c>
      <c r="BX73" s="5">
        <f>COUNTIFS(Data!$I:$I,$A73,Data!$C:$C,BX$1,Data!$D:$D,BX$2)+COUNTIFS(Data!$J:$J,$A73,Data!$C:$C,BX$1,Data!$D:$D,BX$2)</f>
        <v>0</v>
      </c>
      <c r="BY73" s="5">
        <f>COUNTIFS(Data!$I:$I,$A73,Data!$C:$C,BY$1,Data!$D:$D,BY$2)+COUNTIFS(Data!$J:$J,$A73,Data!$C:$C,BY$1,Data!$D:$D,BY$2)</f>
        <v>0</v>
      </c>
      <c r="BZ73" s="5">
        <f>COUNTIFS(Data!$I:$I,$A73,Data!$C:$C,BZ$1,Data!$D:$D,BZ$2)+COUNTIFS(Data!$J:$J,$A73,Data!$C:$C,BZ$1,Data!$D:$D,BZ$2)</f>
        <v>0</v>
      </c>
      <c r="CA73" s="5">
        <f>COUNTIFS(Data!$I:$I,$A73,Data!$C:$C,CA$1,Data!$D:$D,CA$2)+COUNTIFS(Data!$J:$J,$A73,Data!$C:$C,CA$1,Data!$D:$D,CA$2)</f>
        <v>0</v>
      </c>
      <c r="CB73" s="5">
        <f>COUNTIFS(Data!$I:$I,$A73,Data!$C:$C,CB$1,Data!$D:$D,CB$2)+COUNTIFS(Data!$J:$J,$A73,Data!$C:$C,CB$1,Data!$D:$D,CB$2)</f>
        <v>0</v>
      </c>
      <c r="CC73" s="5">
        <f>COUNTIFS(Data!$I:$I,$A73,Data!$C:$C,CC$1,Data!$D:$D,CC$2)+COUNTIFS(Data!$J:$J,$A73,Data!$C:$C,CC$1,Data!$D:$D,CC$2)</f>
        <v>0</v>
      </c>
      <c r="CD73" s="5">
        <f>COUNTIFS(Data!$I:$I,$A73,Data!$C:$C,CD$1,Data!$D:$D,CD$2)+COUNTIFS(Data!$J:$J,$A73,Data!$C:$C,CD$1,Data!$D:$D,CD$2)</f>
        <v>0</v>
      </c>
      <c r="CE73" s="5">
        <f>COUNTIFS(Data!$I:$I,$A73,Data!$C:$C,CE$1,Data!$D:$D,CE$2)+COUNTIFS(Data!$J:$J,$A73,Data!$C:$C,CE$1,Data!$D:$D,CE$2)</f>
        <v>0</v>
      </c>
      <c r="CF73" s="5">
        <f>COUNTIFS(Data!$I:$I,$A73,Data!$C:$C,CF$1,Data!$D:$D,CF$2)+COUNTIFS(Data!$J:$J,$A73,Data!$C:$C,CF$1,Data!$D:$D,CF$2)</f>
        <v>0</v>
      </c>
      <c r="CG73" s="5">
        <f>COUNTIFS(Data!$I:$I,$A73,Data!$C:$C,CG$1,Data!$D:$D,CG$2)+COUNTIFS(Data!$J:$J,$A73,Data!$C:$C,CG$1,Data!$D:$D,CG$2)</f>
        <v>0</v>
      </c>
      <c r="CH73" s="5">
        <f>COUNTIFS(Data!$I:$I,$A73,Data!$C:$C,CH$1,Data!$D:$D,CH$2)+COUNTIFS(Data!$J:$J,$A73,Data!$C:$C,CH$1,Data!$D:$D,CH$2)</f>
        <v>0</v>
      </c>
      <c r="CI73" s="5">
        <f>COUNTIFS(Data!$I:$I,$A73,Data!$C:$C,CI$1,Data!$D:$D,CI$2)+COUNTIFS(Data!$J:$J,$A73,Data!$C:$C,CI$1,Data!$D:$D,CI$2)</f>
        <v>0</v>
      </c>
      <c r="CJ73" s="5">
        <f>COUNTIFS(Data!$I:$I,$A73,Data!$C:$C,CJ$1,Data!$D:$D,CJ$2)+COUNTIFS(Data!$J:$J,$A73,Data!$C:$C,CJ$1,Data!$D:$D,CJ$2)</f>
        <v>0</v>
      </c>
      <c r="CK73" s="5">
        <f>COUNTIFS(Data!$I:$I,$A73,Data!$C:$C,CK$1,Data!$D:$D,CK$2)+COUNTIFS(Data!$J:$J,$A73,Data!$C:$C,CK$1,Data!$D:$D,CK$2)</f>
        <v>0</v>
      </c>
      <c r="CL73" s="5">
        <f>COUNTIFS(Data!$I:$I,$A73,Data!$C:$C,CL$1,Data!$D:$D,CL$2)+COUNTIFS(Data!$J:$J,$A73,Data!$C:$C,CL$1,Data!$D:$D,CL$2)</f>
        <v>0</v>
      </c>
      <c r="CM73" s="5">
        <f>COUNTIFS(Data!$I:$I,$A73,Data!$C:$C,CM$1,Data!$D:$D,CM$2)+COUNTIFS(Data!$J:$J,$A73,Data!$C:$C,CM$1,Data!$D:$D,CM$2)</f>
        <v>0</v>
      </c>
      <c r="CN73" s="5">
        <f>COUNTIFS(Data!$I:$I,$A73,Data!$C:$C,CN$1,Data!$D:$D,CN$2)+COUNTIFS(Data!$J:$J,$A73,Data!$C:$C,CN$1,Data!$D:$D,CN$2)</f>
        <v>0</v>
      </c>
      <c r="CO73" s="5">
        <f>COUNTIFS(Data!$I:$I,$A73,Data!$C:$C,CO$1,Data!$D:$D,CO$2)+COUNTIFS(Data!$J:$J,$A73,Data!$C:$C,CO$1,Data!$D:$D,CO$2)</f>
        <v>0</v>
      </c>
      <c r="CP73" s="5">
        <f>COUNTIFS(Data!$I:$I,$A73,Data!$C:$C,CP$1,Data!$D:$D,CP$2)+COUNTIFS(Data!$J:$J,$A73,Data!$C:$C,CP$1,Data!$D:$D,CP$2)</f>
        <v>0</v>
      </c>
      <c r="CQ73" s="5">
        <f>COUNTIFS(Data!$I:$I,$A73,Data!$C:$C,CQ$1,Data!$D:$D,CQ$2)+COUNTIFS(Data!$J:$J,$A73,Data!$C:$C,CQ$1,Data!$D:$D,CQ$2)</f>
        <v>0</v>
      </c>
      <c r="CR73" s="5">
        <f>COUNTIFS(Data!$I:$I,$A73,Data!$C:$C,CR$1,Data!$D:$D,CR$2)+COUNTIFS(Data!$J:$J,$A73,Data!$C:$C,CR$1,Data!$D:$D,CR$2)</f>
        <v>0</v>
      </c>
      <c r="CS73" s="5">
        <f>COUNTIFS(Data!$I:$I,$A73,Data!$C:$C,CS$1,Data!$D:$D,CS$2)+COUNTIFS(Data!$J:$J,$A73,Data!$C:$C,CS$1,Data!$D:$D,CS$2)</f>
        <v>0</v>
      </c>
      <c r="CT73" s="5">
        <f>COUNTIFS(Data!$I:$I,$A73,Data!$C:$C,CT$1,Data!$D:$D,CT$2)+COUNTIFS(Data!$J:$J,$A73,Data!$C:$C,CT$1,Data!$D:$D,CT$2)</f>
        <v>0</v>
      </c>
      <c r="CU73" s="5">
        <f>COUNTIFS(Data!$I:$I,$A73,Data!$C:$C,CU$1,Data!$D:$D,CU$2)+COUNTIFS(Data!$J:$J,$A73,Data!$C:$C,CU$1,Data!$D:$D,CU$2)</f>
        <v>1</v>
      </c>
      <c r="CV73" s="5">
        <f>COUNTIFS(Data!$I:$I,$A73,Data!$C:$C,CV$1,Data!$D:$D,CV$2)+COUNTIFS(Data!$J:$J,$A73,Data!$C:$C,CV$1,Data!$D:$D,CV$2)</f>
        <v>0</v>
      </c>
      <c r="CW73" s="5">
        <f t="shared" ref="CW73:CX73" si="72">SUMIF($B$2:$CV$2,CW$2, $B73:$CV73)</f>
        <v>3</v>
      </c>
      <c r="CX73" s="5">
        <f t="shared" si="72"/>
        <v>2</v>
      </c>
      <c r="CY73" s="5">
        <f t="shared" si="3"/>
        <v>5</v>
      </c>
    </row>
    <row r="74">
      <c r="A74" s="5" t="str">
        <f>Countries!A72</f>
        <v>POR</v>
      </c>
      <c r="B74" s="5">
        <f>COUNTIFS(Data!$I:$I,$A74,Data!$C:$C,B$1,Data!$D:$D,B$2)+COUNTIFS(Data!$J:$J,$A74,Data!$C:$C,B$1,Data!$D:$D,B$2)</f>
        <v>0</v>
      </c>
      <c r="C74" s="5">
        <f>COUNTIFS(Data!$I:$I,$A74,Data!$C:$C,C$1,Data!$D:$D,C$2)+COUNTIFS(Data!$J:$J,$A74,Data!$C:$C,C$1,Data!$D:$D,C$2)</f>
        <v>0</v>
      </c>
      <c r="D74" s="5">
        <f>COUNTIFS(Data!$I:$I,$A74,Data!$C:$C,D$1,Data!$D:$D,D$2)+COUNTIFS(Data!$J:$J,$A74,Data!$C:$C,D$1,Data!$D:$D,D$2)</f>
        <v>0</v>
      </c>
      <c r="E74" s="5">
        <f>COUNTIFS(Data!$I:$I,$A74,Data!$C:$C,E$1,Data!$D:$D,E$2)+COUNTIFS(Data!$J:$J,$A74,Data!$C:$C,E$1,Data!$D:$D,E$2)</f>
        <v>0</v>
      </c>
      <c r="F74" s="5">
        <f>COUNTIFS(Data!$I:$I,$A74,Data!$C:$C,F$1,Data!$D:$D,F$2)+COUNTIFS(Data!$J:$J,$A74,Data!$C:$C,F$1,Data!$D:$D,F$2)</f>
        <v>0</v>
      </c>
      <c r="G74" s="5">
        <f>COUNTIFS(Data!$I:$I,$A74,Data!$C:$C,G$1,Data!$D:$D,G$2)+COUNTIFS(Data!$J:$J,$A74,Data!$C:$C,G$1,Data!$D:$D,G$2)</f>
        <v>0</v>
      </c>
      <c r="H74" s="5">
        <f>COUNTIFS(Data!$I:$I,$A74,Data!$C:$C,H$1,Data!$D:$D,H$2)+COUNTIFS(Data!$J:$J,$A74,Data!$C:$C,H$1,Data!$D:$D,H$2)</f>
        <v>0</v>
      </c>
      <c r="I74" s="5">
        <f>COUNTIFS(Data!$I:$I,$A74,Data!$C:$C,I$1,Data!$D:$D,I$2)+COUNTIFS(Data!$J:$J,$A74,Data!$C:$C,I$1,Data!$D:$D,I$2)</f>
        <v>0</v>
      </c>
      <c r="J74" s="5">
        <f>COUNTIFS(Data!$I:$I,$A74,Data!$C:$C,J$1,Data!$D:$D,J$2)+COUNTIFS(Data!$J:$J,$A74,Data!$C:$C,J$1,Data!$D:$D,J$2)</f>
        <v>0</v>
      </c>
      <c r="K74" s="5">
        <f>COUNTIFS(Data!$I:$I,$A74,Data!$C:$C,K$1,Data!$D:$D,K$2)+COUNTIFS(Data!$J:$J,$A74,Data!$C:$C,K$1,Data!$D:$D,K$2)</f>
        <v>0</v>
      </c>
      <c r="L74" s="5">
        <f>COUNTIFS(Data!$I:$I,$A74,Data!$C:$C,L$1,Data!$D:$D,L$2)+COUNTIFS(Data!$J:$J,$A74,Data!$C:$C,L$1,Data!$D:$D,L$2)</f>
        <v>0</v>
      </c>
      <c r="M74" s="5">
        <f>COUNTIFS(Data!$I:$I,$A74,Data!$C:$C,M$1,Data!$D:$D,M$2)+COUNTIFS(Data!$J:$J,$A74,Data!$C:$C,M$1,Data!$D:$D,M$2)</f>
        <v>0</v>
      </c>
      <c r="N74" s="5">
        <f>COUNTIFS(Data!$I:$I,$A74,Data!$C:$C,N$1,Data!$D:$D,N$2)+COUNTIFS(Data!$J:$J,$A74,Data!$C:$C,N$1,Data!$D:$D,N$2)</f>
        <v>0</v>
      </c>
      <c r="O74" s="5">
        <f>COUNTIFS(Data!$I:$I,$A74,Data!$C:$C,O$1,Data!$D:$D,O$2)+COUNTIFS(Data!$J:$J,$A74,Data!$C:$C,O$1,Data!$D:$D,O$2)</f>
        <v>0</v>
      </c>
      <c r="P74" s="5">
        <f>COUNTIFS(Data!$I:$I,$A74,Data!$C:$C,P$1,Data!$D:$D,P$2)+COUNTIFS(Data!$J:$J,$A74,Data!$C:$C,P$1,Data!$D:$D,P$2)</f>
        <v>0</v>
      </c>
      <c r="Q74" s="5">
        <f>COUNTIFS(Data!$I:$I,$A74,Data!$C:$C,Q$1,Data!$D:$D,Q$2)+COUNTIFS(Data!$J:$J,$A74,Data!$C:$C,Q$1,Data!$D:$D,Q$2)</f>
        <v>0</v>
      </c>
      <c r="R74" s="5">
        <f>COUNTIFS(Data!$I:$I,$A74,Data!$C:$C,R$1,Data!$D:$D,R$2)+COUNTIFS(Data!$J:$J,$A74,Data!$C:$C,R$1,Data!$D:$D,R$2)</f>
        <v>0</v>
      </c>
      <c r="S74" s="5">
        <f>COUNTIFS(Data!$I:$I,$A74,Data!$C:$C,S$1,Data!$D:$D,S$2)+COUNTIFS(Data!$J:$J,$A74,Data!$C:$C,S$1,Data!$D:$D,S$2)</f>
        <v>0</v>
      </c>
      <c r="T74" s="5">
        <f>COUNTIFS(Data!$I:$I,$A74,Data!$C:$C,T$1,Data!$D:$D,T$2)+COUNTIFS(Data!$J:$J,$A74,Data!$C:$C,T$1,Data!$D:$D,T$2)</f>
        <v>0</v>
      </c>
      <c r="U74" s="5">
        <f>COUNTIFS(Data!$I:$I,$A74,Data!$C:$C,U$1,Data!$D:$D,U$2)+COUNTIFS(Data!$J:$J,$A74,Data!$C:$C,U$1,Data!$D:$D,U$2)</f>
        <v>0</v>
      </c>
      <c r="V74" s="5">
        <f>COUNTIFS(Data!$I:$I,$A74,Data!$C:$C,V$1,Data!$D:$D,V$2)+COUNTIFS(Data!$J:$J,$A74,Data!$C:$C,V$1,Data!$D:$D,V$2)</f>
        <v>0</v>
      </c>
      <c r="W74" s="5">
        <f>COUNTIFS(Data!$I:$I,$A74,Data!$C:$C,W$1,Data!$D:$D,W$2)+COUNTIFS(Data!$J:$J,$A74,Data!$C:$C,W$1,Data!$D:$D,W$2)</f>
        <v>0</v>
      </c>
      <c r="X74" s="5">
        <f>COUNTIFS(Data!$I:$I,$A74,Data!$C:$C,X$1,Data!$D:$D,X$2)+COUNTIFS(Data!$J:$J,$A74,Data!$C:$C,X$1,Data!$D:$D,X$2)</f>
        <v>0</v>
      </c>
      <c r="Y74" s="5">
        <f>COUNTIFS(Data!$I:$I,$A74,Data!$C:$C,Y$1,Data!$D:$D,Y$2)+COUNTIFS(Data!$J:$J,$A74,Data!$C:$C,Y$1,Data!$D:$D,Y$2)</f>
        <v>0</v>
      </c>
      <c r="Z74" s="5">
        <f>COUNTIFS(Data!$I:$I,$A74,Data!$C:$C,Z$1,Data!$D:$D,Z$2)+COUNTIFS(Data!$J:$J,$A74,Data!$C:$C,Z$1,Data!$D:$D,Z$2)</f>
        <v>1</v>
      </c>
      <c r="AA74" s="5">
        <f>COUNTIFS(Data!$I:$I,$A74,Data!$C:$C,AA$1,Data!$D:$D,AA$2)+COUNTIFS(Data!$J:$J,$A74,Data!$C:$C,AA$1,Data!$D:$D,AA$2)</f>
        <v>0</v>
      </c>
      <c r="AB74" s="5">
        <f>COUNTIFS(Data!$I:$I,$A74,Data!$C:$C,AB$1,Data!$D:$D,AB$2)+COUNTIFS(Data!$J:$J,$A74,Data!$C:$C,AB$1,Data!$D:$D,AB$2)</f>
        <v>0</v>
      </c>
      <c r="AC74" s="5">
        <f>COUNTIFS(Data!$I:$I,$A74,Data!$C:$C,AC$1,Data!$D:$D,AC$2)+COUNTIFS(Data!$J:$J,$A74,Data!$C:$C,AC$1,Data!$D:$D,AC$2)</f>
        <v>0</v>
      </c>
      <c r="AD74" s="5">
        <f>COUNTIFS(Data!$I:$I,$A74,Data!$C:$C,AD$1,Data!$D:$D,AD$2)+COUNTIFS(Data!$J:$J,$A74,Data!$C:$C,AD$1,Data!$D:$D,AD$2)</f>
        <v>0</v>
      </c>
      <c r="AE74" s="5">
        <f>COUNTIFS(Data!$I:$I,$A74,Data!$C:$C,AE$1,Data!$D:$D,AE$2)+COUNTIFS(Data!$J:$J,$A74,Data!$C:$C,AE$1,Data!$D:$D,AE$2)</f>
        <v>0</v>
      </c>
      <c r="AF74" s="5">
        <f>COUNTIFS(Data!$I:$I,$A74,Data!$C:$C,AF$1,Data!$D:$D,AF$2)+COUNTIFS(Data!$J:$J,$A74,Data!$C:$C,AF$1,Data!$D:$D,AF$2)</f>
        <v>0</v>
      </c>
      <c r="AG74" s="5">
        <f>COUNTIFS(Data!$I:$I,$A74,Data!$C:$C,AG$1,Data!$D:$D,AG$2)+COUNTIFS(Data!$J:$J,$A74,Data!$C:$C,AG$1,Data!$D:$D,AG$2)</f>
        <v>0</v>
      </c>
      <c r="AH74" s="5">
        <f>COUNTIFS(Data!$I:$I,$A74,Data!$C:$C,AH$1,Data!$D:$D,AH$2)+COUNTIFS(Data!$J:$J,$A74,Data!$C:$C,AH$1,Data!$D:$D,AH$2)</f>
        <v>0</v>
      </c>
      <c r="AI74" s="5">
        <f>COUNTIFS(Data!$I:$I,$A74,Data!$C:$C,AI$1,Data!$D:$D,AI$2)+COUNTIFS(Data!$J:$J,$A74,Data!$C:$C,AI$1,Data!$D:$D,AI$2)</f>
        <v>0</v>
      </c>
      <c r="AJ74" s="5">
        <f>COUNTIFS(Data!$I:$I,$A74,Data!$C:$C,AJ$1,Data!$D:$D,AJ$2)+COUNTIFS(Data!$J:$J,$A74,Data!$C:$C,AJ$1,Data!$D:$D,AJ$2)</f>
        <v>0</v>
      </c>
      <c r="AK74" s="5">
        <f>COUNTIFS(Data!$I:$I,$A74,Data!$C:$C,AK$1,Data!$D:$D,AK$2)+COUNTIFS(Data!$J:$J,$A74,Data!$C:$C,AK$1,Data!$D:$D,AK$2)</f>
        <v>0</v>
      </c>
      <c r="AL74" s="5">
        <f>COUNTIFS(Data!$I:$I,$A74,Data!$C:$C,AL$1,Data!$D:$D,AL$2)+COUNTIFS(Data!$J:$J,$A74,Data!$C:$C,AL$1,Data!$D:$D,AL$2)</f>
        <v>0</v>
      </c>
      <c r="AM74" s="5">
        <f>COUNTIFS(Data!$I:$I,$A74,Data!$C:$C,AM$1,Data!$D:$D,AM$2)+COUNTIFS(Data!$J:$J,$A74,Data!$C:$C,AM$1,Data!$D:$D,AM$2)</f>
        <v>0</v>
      </c>
      <c r="AN74" s="5">
        <f>COUNTIFS(Data!$I:$I,$A74,Data!$C:$C,AN$1,Data!$D:$D,AN$2)+COUNTIFS(Data!$J:$J,$A74,Data!$C:$C,AN$1,Data!$D:$D,AN$2)</f>
        <v>0</v>
      </c>
      <c r="AO74" s="5">
        <f>COUNTIFS(Data!$I:$I,$A74,Data!$C:$C,AO$1,Data!$D:$D,AO$2)+COUNTIFS(Data!$J:$J,$A74,Data!$C:$C,AO$1,Data!$D:$D,AO$2)</f>
        <v>0</v>
      </c>
      <c r="AP74" s="5">
        <f>COUNTIFS(Data!$I:$I,$A74,Data!$C:$C,AP$1,Data!$D:$D,AP$2)+COUNTIFS(Data!$J:$J,$A74,Data!$C:$C,AP$1,Data!$D:$D,AP$2)</f>
        <v>0</v>
      </c>
      <c r="AQ74" s="5">
        <f>COUNTIFS(Data!$I:$I,$A74,Data!$C:$C,AQ$1,Data!$D:$D,AQ$2)+COUNTIFS(Data!$J:$J,$A74,Data!$C:$C,AQ$1,Data!$D:$D,AQ$2)</f>
        <v>0</v>
      </c>
      <c r="AR74" s="5">
        <f>COUNTIFS(Data!$I:$I,$A74,Data!$C:$C,AR$1,Data!$D:$D,AR$2)+COUNTIFS(Data!$J:$J,$A74,Data!$C:$C,AR$1,Data!$D:$D,AR$2)</f>
        <v>0</v>
      </c>
      <c r="AS74" s="5">
        <f>COUNTIFS(Data!$I:$I,$A74,Data!$C:$C,AS$1,Data!$D:$D,AS$2)+COUNTIFS(Data!$J:$J,$A74,Data!$C:$C,AS$1,Data!$D:$D,AS$2)</f>
        <v>0</v>
      </c>
      <c r="AT74" s="5">
        <f>COUNTIFS(Data!$I:$I,$A74,Data!$C:$C,AT$1,Data!$D:$D,AT$2)+COUNTIFS(Data!$J:$J,$A74,Data!$C:$C,AT$1,Data!$D:$D,AT$2)</f>
        <v>0</v>
      </c>
      <c r="AU74" s="5">
        <f>COUNTIFS(Data!$I:$I,$A74,Data!$C:$C,AU$1,Data!$D:$D,AU$2)+COUNTIFS(Data!$J:$J,$A74,Data!$C:$C,AU$1,Data!$D:$D,AU$2)</f>
        <v>0</v>
      </c>
      <c r="AV74" s="5">
        <f>COUNTIFS(Data!$I:$I,$A74,Data!$C:$C,AV$1,Data!$D:$D,AV$2)+COUNTIFS(Data!$J:$J,$A74,Data!$C:$C,AV$1,Data!$D:$D,AV$2)</f>
        <v>0</v>
      </c>
      <c r="AW74" s="5">
        <f>COUNTIFS(Data!$I:$I,$A74,Data!$C:$C,AW$1,Data!$D:$D,AW$2)+COUNTIFS(Data!$J:$J,$A74,Data!$C:$C,AW$1,Data!$D:$D,AW$2)</f>
        <v>0</v>
      </c>
      <c r="AX74" s="5">
        <f>COUNTIFS(Data!$I:$I,$A74,Data!$C:$C,AX$1,Data!$D:$D,AX$2)+COUNTIFS(Data!$J:$J,$A74,Data!$C:$C,AX$1,Data!$D:$D,AX$2)</f>
        <v>0</v>
      </c>
      <c r="AY74" s="5">
        <f>COUNTIFS(Data!$I:$I,$A74,Data!$C:$C,AY$1,Data!$D:$D,AY$2)+COUNTIFS(Data!$J:$J,$A74,Data!$C:$C,AY$1,Data!$D:$D,AY$2)</f>
        <v>1</v>
      </c>
      <c r="AZ74" s="5">
        <f>COUNTIFS(Data!$I:$I,$A74,Data!$C:$C,AZ$1,Data!$D:$D,AZ$2)+COUNTIFS(Data!$J:$J,$A74,Data!$C:$C,AZ$1,Data!$D:$D,AZ$2)</f>
        <v>0</v>
      </c>
      <c r="BA74" s="5">
        <f>COUNTIFS(Data!$I:$I,$A74,Data!$C:$C,BA$1,Data!$D:$D,BA$2)+COUNTIFS(Data!$J:$J,$A74,Data!$C:$C,BA$1,Data!$D:$D,BA$2)</f>
        <v>0</v>
      </c>
      <c r="BB74" s="5">
        <f>COUNTIFS(Data!$I:$I,$A74,Data!$C:$C,BB$1,Data!$D:$D,BB$2)+COUNTIFS(Data!$J:$J,$A74,Data!$C:$C,BB$1,Data!$D:$D,BB$2)</f>
        <v>0</v>
      </c>
      <c r="BC74" s="5">
        <f>COUNTIFS(Data!$I:$I,$A74,Data!$C:$C,BC$1,Data!$D:$D,BC$2)+COUNTIFS(Data!$J:$J,$A74,Data!$C:$C,BC$1,Data!$D:$D,BC$2)</f>
        <v>0</v>
      </c>
      <c r="BD74" s="5">
        <f>COUNTIFS(Data!$I:$I,$A74,Data!$C:$C,BD$1,Data!$D:$D,BD$2)+COUNTIFS(Data!$J:$J,$A74,Data!$C:$C,BD$1,Data!$D:$D,BD$2)</f>
        <v>0</v>
      </c>
      <c r="BE74" s="5">
        <f>COUNTIFS(Data!$I:$I,$A74,Data!$C:$C,BE$1,Data!$D:$D,BE$2)+COUNTIFS(Data!$J:$J,$A74,Data!$C:$C,BE$1,Data!$D:$D,BE$2)</f>
        <v>0</v>
      </c>
      <c r="BF74" s="5">
        <f>COUNTIFS(Data!$I:$I,$A74,Data!$C:$C,BF$1,Data!$D:$D,BF$2)+COUNTIFS(Data!$J:$J,$A74,Data!$C:$C,BF$1,Data!$D:$D,BF$2)</f>
        <v>0</v>
      </c>
      <c r="BG74" s="5">
        <f>COUNTIFS(Data!$I:$I,$A74,Data!$C:$C,BG$1,Data!$D:$D,BG$2)+COUNTIFS(Data!$J:$J,$A74,Data!$C:$C,BG$1,Data!$D:$D,BG$2)</f>
        <v>0</v>
      </c>
      <c r="BH74" s="5">
        <f>COUNTIFS(Data!$I:$I,$A74,Data!$C:$C,BH$1,Data!$D:$D,BH$2)+COUNTIFS(Data!$J:$J,$A74,Data!$C:$C,BH$1,Data!$D:$D,BH$2)</f>
        <v>0</v>
      </c>
      <c r="BI74" s="5">
        <f>COUNTIFS(Data!$I:$I,$A74,Data!$C:$C,BI$1,Data!$D:$D,BI$2)+COUNTIFS(Data!$J:$J,$A74,Data!$C:$C,BI$1,Data!$D:$D,BI$2)</f>
        <v>0</v>
      </c>
      <c r="BJ74" s="5">
        <f>COUNTIFS(Data!$I:$I,$A74,Data!$C:$C,BJ$1,Data!$D:$D,BJ$2)+COUNTIFS(Data!$J:$J,$A74,Data!$C:$C,BJ$1,Data!$D:$D,BJ$2)</f>
        <v>0</v>
      </c>
      <c r="BK74" s="5">
        <f>COUNTIFS(Data!$I:$I,$A74,Data!$C:$C,BK$1,Data!$D:$D,BK$2)+COUNTIFS(Data!$J:$J,$A74,Data!$C:$C,BK$1,Data!$D:$D,BK$2)</f>
        <v>0</v>
      </c>
      <c r="BL74" s="5">
        <f>COUNTIFS(Data!$I:$I,$A74,Data!$C:$C,BL$1,Data!$D:$D,BL$2)+COUNTIFS(Data!$J:$J,$A74,Data!$C:$C,BL$1,Data!$D:$D,BL$2)</f>
        <v>0</v>
      </c>
      <c r="BM74" s="5">
        <f>COUNTIFS(Data!$I:$I,$A74,Data!$C:$C,BM$1,Data!$D:$D,BM$2)+COUNTIFS(Data!$J:$J,$A74,Data!$C:$C,BM$1,Data!$D:$D,BM$2)</f>
        <v>0</v>
      </c>
      <c r="BN74" s="5">
        <f>COUNTIFS(Data!$I:$I,$A74,Data!$C:$C,BN$1,Data!$D:$D,BN$2)+COUNTIFS(Data!$J:$J,$A74,Data!$C:$C,BN$1,Data!$D:$D,BN$2)</f>
        <v>0</v>
      </c>
      <c r="BO74" s="5">
        <f>COUNTIFS(Data!$I:$I,$A74,Data!$C:$C,BO$1,Data!$D:$D,BO$2)+COUNTIFS(Data!$J:$J,$A74,Data!$C:$C,BO$1,Data!$D:$D,BO$2)</f>
        <v>0</v>
      </c>
      <c r="BP74" s="5">
        <f>COUNTIFS(Data!$I:$I,$A74,Data!$C:$C,BP$1,Data!$D:$D,BP$2)+COUNTIFS(Data!$J:$J,$A74,Data!$C:$C,BP$1,Data!$D:$D,BP$2)</f>
        <v>0</v>
      </c>
      <c r="BQ74" s="5">
        <f>COUNTIFS(Data!$I:$I,$A74,Data!$C:$C,BQ$1,Data!$D:$D,BQ$2)+COUNTIFS(Data!$J:$J,$A74,Data!$C:$C,BQ$1,Data!$D:$D,BQ$2)</f>
        <v>0</v>
      </c>
      <c r="BR74" s="5">
        <f>COUNTIFS(Data!$I:$I,$A74,Data!$C:$C,BR$1,Data!$D:$D,BR$2)+COUNTIFS(Data!$J:$J,$A74,Data!$C:$C,BR$1,Data!$D:$D,BR$2)</f>
        <v>0</v>
      </c>
      <c r="BS74" s="5">
        <f>COUNTIFS(Data!$I:$I,$A74,Data!$C:$C,BS$1,Data!$D:$D,BS$2)+COUNTIFS(Data!$J:$J,$A74,Data!$C:$C,BS$1,Data!$D:$D,BS$2)</f>
        <v>0</v>
      </c>
      <c r="BT74" s="5">
        <f>COUNTIFS(Data!$I:$I,$A74,Data!$C:$C,BT$1,Data!$D:$D,BT$2)+COUNTIFS(Data!$J:$J,$A74,Data!$C:$C,BT$1,Data!$D:$D,BT$2)</f>
        <v>0</v>
      </c>
      <c r="BU74" s="5">
        <f>COUNTIFS(Data!$I:$I,$A74,Data!$C:$C,BU$1,Data!$D:$D,BU$2)+COUNTIFS(Data!$J:$J,$A74,Data!$C:$C,BU$1,Data!$D:$D,BU$2)</f>
        <v>0</v>
      </c>
      <c r="BV74" s="5">
        <f>COUNTIFS(Data!$I:$I,$A74,Data!$C:$C,BV$1,Data!$D:$D,BV$2)+COUNTIFS(Data!$J:$J,$A74,Data!$C:$C,BV$1,Data!$D:$D,BV$2)</f>
        <v>0</v>
      </c>
      <c r="BW74" s="5">
        <f>COUNTIFS(Data!$I:$I,$A74,Data!$C:$C,BW$1,Data!$D:$D,BW$2)+COUNTIFS(Data!$J:$J,$A74,Data!$C:$C,BW$1,Data!$D:$D,BW$2)</f>
        <v>0</v>
      </c>
      <c r="BX74" s="5">
        <f>COUNTIFS(Data!$I:$I,$A74,Data!$C:$C,BX$1,Data!$D:$D,BX$2)+COUNTIFS(Data!$J:$J,$A74,Data!$C:$C,BX$1,Data!$D:$D,BX$2)</f>
        <v>0</v>
      </c>
      <c r="BY74" s="5">
        <f>COUNTIFS(Data!$I:$I,$A74,Data!$C:$C,BY$1,Data!$D:$D,BY$2)+COUNTIFS(Data!$J:$J,$A74,Data!$C:$C,BY$1,Data!$D:$D,BY$2)</f>
        <v>0</v>
      </c>
      <c r="BZ74" s="5">
        <f>COUNTIFS(Data!$I:$I,$A74,Data!$C:$C,BZ$1,Data!$D:$D,BZ$2)+COUNTIFS(Data!$J:$J,$A74,Data!$C:$C,BZ$1,Data!$D:$D,BZ$2)</f>
        <v>0</v>
      </c>
      <c r="CA74" s="5">
        <f>COUNTIFS(Data!$I:$I,$A74,Data!$C:$C,CA$1,Data!$D:$D,CA$2)+COUNTIFS(Data!$J:$J,$A74,Data!$C:$C,CA$1,Data!$D:$D,CA$2)</f>
        <v>0</v>
      </c>
      <c r="CB74" s="5">
        <f>COUNTIFS(Data!$I:$I,$A74,Data!$C:$C,CB$1,Data!$D:$D,CB$2)+COUNTIFS(Data!$J:$J,$A74,Data!$C:$C,CB$1,Data!$D:$D,CB$2)</f>
        <v>0</v>
      </c>
      <c r="CC74" s="5">
        <f>COUNTIFS(Data!$I:$I,$A74,Data!$C:$C,CC$1,Data!$D:$D,CC$2)+COUNTIFS(Data!$J:$J,$A74,Data!$C:$C,CC$1,Data!$D:$D,CC$2)</f>
        <v>0</v>
      </c>
      <c r="CD74" s="5">
        <f>COUNTIFS(Data!$I:$I,$A74,Data!$C:$C,CD$1,Data!$D:$D,CD$2)+COUNTIFS(Data!$J:$J,$A74,Data!$C:$C,CD$1,Data!$D:$D,CD$2)</f>
        <v>0</v>
      </c>
      <c r="CE74" s="5">
        <f>COUNTIFS(Data!$I:$I,$A74,Data!$C:$C,CE$1,Data!$D:$D,CE$2)+COUNTIFS(Data!$J:$J,$A74,Data!$C:$C,CE$1,Data!$D:$D,CE$2)</f>
        <v>0</v>
      </c>
      <c r="CF74" s="5">
        <f>COUNTIFS(Data!$I:$I,$A74,Data!$C:$C,CF$1,Data!$D:$D,CF$2)+COUNTIFS(Data!$J:$J,$A74,Data!$C:$C,CF$1,Data!$D:$D,CF$2)</f>
        <v>0</v>
      </c>
      <c r="CG74" s="5">
        <f>COUNTIFS(Data!$I:$I,$A74,Data!$C:$C,CG$1,Data!$D:$D,CG$2)+COUNTIFS(Data!$J:$J,$A74,Data!$C:$C,CG$1,Data!$D:$D,CG$2)</f>
        <v>0</v>
      </c>
      <c r="CH74" s="5">
        <f>COUNTIFS(Data!$I:$I,$A74,Data!$C:$C,CH$1,Data!$D:$D,CH$2)+COUNTIFS(Data!$J:$J,$A74,Data!$C:$C,CH$1,Data!$D:$D,CH$2)</f>
        <v>0</v>
      </c>
      <c r="CI74" s="5">
        <f>COUNTIFS(Data!$I:$I,$A74,Data!$C:$C,CI$1,Data!$D:$D,CI$2)+COUNTIFS(Data!$J:$J,$A74,Data!$C:$C,CI$1,Data!$D:$D,CI$2)</f>
        <v>0</v>
      </c>
      <c r="CJ74" s="5">
        <f>COUNTIFS(Data!$I:$I,$A74,Data!$C:$C,CJ$1,Data!$D:$D,CJ$2)+COUNTIFS(Data!$J:$J,$A74,Data!$C:$C,CJ$1,Data!$D:$D,CJ$2)</f>
        <v>0</v>
      </c>
      <c r="CK74" s="5">
        <f>COUNTIFS(Data!$I:$I,$A74,Data!$C:$C,CK$1,Data!$D:$D,CK$2)+COUNTIFS(Data!$J:$J,$A74,Data!$C:$C,CK$1,Data!$D:$D,CK$2)</f>
        <v>0</v>
      </c>
      <c r="CL74" s="5">
        <f>COUNTIFS(Data!$I:$I,$A74,Data!$C:$C,CL$1,Data!$D:$D,CL$2)+COUNTIFS(Data!$J:$J,$A74,Data!$C:$C,CL$1,Data!$D:$D,CL$2)</f>
        <v>0</v>
      </c>
      <c r="CM74" s="5">
        <f>COUNTIFS(Data!$I:$I,$A74,Data!$C:$C,CM$1,Data!$D:$D,CM$2)+COUNTIFS(Data!$J:$J,$A74,Data!$C:$C,CM$1,Data!$D:$D,CM$2)</f>
        <v>0</v>
      </c>
      <c r="CN74" s="5">
        <f>COUNTIFS(Data!$I:$I,$A74,Data!$C:$C,CN$1,Data!$D:$D,CN$2)+COUNTIFS(Data!$J:$J,$A74,Data!$C:$C,CN$1,Data!$D:$D,CN$2)</f>
        <v>0</v>
      </c>
      <c r="CO74" s="5">
        <f>COUNTIFS(Data!$I:$I,$A74,Data!$C:$C,CO$1,Data!$D:$D,CO$2)+COUNTIFS(Data!$J:$J,$A74,Data!$C:$C,CO$1,Data!$D:$D,CO$2)</f>
        <v>0</v>
      </c>
      <c r="CP74" s="5">
        <f>COUNTIFS(Data!$I:$I,$A74,Data!$C:$C,CP$1,Data!$D:$D,CP$2)+COUNTIFS(Data!$J:$J,$A74,Data!$C:$C,CP$1,Data!$D:$D,CP$2)</f>
        <v>0</v>
      </c>
      <c r="CQ74" s="5">
        <f>COUNTIFS(Data!$I:$I,$A74,Data!$C:$C,CQ$1,Data!$D:$D,CQ$2)+COUNTIFS(Data!$J:$J,$A74,Data!$C:$C,CQ$1,Data!$D:$D,CQ$2)</f>
        <v>0</v>
      </c>
      <c r="CR74" s="5">
        <f>COUNTIFS(Data!$I:$I,$A74,Data!$C:$C,CR$1,Data!$D:$D,CR$2)+COUNTIFS(Data!$J:$J,$A74,Data!$C:$C,CR$1,Data!$D:$D,CR$2)</f>
        <v>0</v>
      </c>
      <c r="CS74" s="5">
        <f>COUNTIFS(Data!$I:$I,$A74,Data!$C:$C,CS$1,Data!$D:$D,CS$2)+COUNTIFS(Data!$J:$J,$A74,Data!$C:$C,CS$1,Data!$D:$D,CS$2)</f>
        <v>0</v>
      </c>
      <c r="CT74" s="5">
        <f>COUNTIFS(Data!$I:$I,$A74,Data!$C:$C,CT$1,Data!$D:$D,CT$2)+COUNTIFS(Data!$J:$J,$A74,Data!$C:$C,CT$1,Data!$D:$D,CT$2)</f>
        <v>0</v>
      </c>
      <c r="CU74" s="5">
        <f>COUNTIFS(Data!$I:$I,$A74,Data!$C:$C,CU$1,Data!$D:$D,CU$2)+COUNTIFS(Data!$J:$J,$A74,Data!$C:$C,CU$1,Data!$D:$D,CU$2)</f>
        <v>0</v>
      </c>
      <c r="CV74" s="5">
        <f>COUNTIFS(Data!$I:$I,$A74,Data!$C:$C,CV$1,Data!$D:$D,CV$2)+COUNTIFS(Data!$J:$J,$A74,Data!$C:$C,CV$1,Data!$D:$D,CV$2)</f>
        <v>0</v>
      </c>
      <c r="CW74" s="5">
        <f t="shared" ref="CW74:CX74" si="73">SUMIF($B$2:$CV$2,CW$2, $B74:$CV74)</f>
        <v>2</v>
      </c>
      <c r="CX74" s="5">
        <f t="shared" si="73"/>
        <v>0</v>
      </c>
      <c r="CY74" s="5">
        <f t="shared" si="3"/>
        <v>2</v>
      </c>
    </row>
    <row r="75">
      <c r="A75" s="5" t="str">
        <f>Countries!A73</f>
        <v>PUR</v>
      </c>
      <c r="B75" s="5">
        <f>COUNTIFS(Data!$I:$I,$A75,Data!$C:$C,B$1,Data!$D:$D,B$2)+COUNTIFS(Data!$J:$J,$A75,Data!$C:$C,B$1,Data!$D:$D,B$2)</f>
        <v>0</v>
      </c>
      <c r="C75" s="5">
        <f>COUNTIFS(Data!$I:$I,$A75,Data!$C:$C,C$1,Data!$D:$D,C$2)+COUNTIFS(Data!$J:$J,$A75,Data!$C:$C,C$1,Data!$D:$D,C$2)</f>
        <v>0</v>
      </c>
      <c r="D75" s="5">
        <f>COUNTIFS(Data!$I:$I,$A75,Data!$C:$C,D$1,Data!$D:$D,D$2)+COUNTIFS(Data!$J:$J,$A75,Data!$C:$C,D$1,Data!$D:$D,D$2)</f>
        <v>0</v>
      </c>
      <c r="E75" s="5">
        <f>COUNTIFS(Data!$I:$I,$A75,Data!$C:$C,E$1,Data!$D:$D,E$2)+COUNTIFS(Data!$J:$J,$A75,Data!$C:$C,E$1,Data!$D:$D,E$2)</f>
        <v>0</v>
      </c>
      <c r="F75" s="5">
        <f>COUNTIFS(Data!$I:$I,$A75,Data!$C:$C,F$1,Data!$D:$D,F$2)+COUNTIFS(Data!$J:$J,$A75,Data!$C:$C,F$1,Data!$D:$D,F$2)</f>
        <v>0</v>
      </c>
      <c r="G75" s="5">
        <f>COUNTIFS(Data!$I:$I,$A75,Data!$C:$C,G$1,Data!$D:$D,G$2)+COUNTIFS(Data!$J:$J,$A75,Data!$C:$C,G$1,Data!$D:$D,G$2)</f>
        <v>0</v>
      </c>
      <c r="H75" s="5">
        <f>COUNTIFS(Data!$I:$I,$A75,Data!$C:$C,H$1,Data!$D:$D,H$2)+COUNTIFS(Data!$J:$J,$A75,Data!$C:$C,H$1,Data!$D:$D,H$2)</f>
        <v>0</v>
      </c>
      <c r="I75" s="5">
        <f>COUNTIFS(Data!$I:$I,$A75,Data!$C:$C,I$1,Data!$D:$D,I$2)+COUNTIFS(Data!$J:$J,$A75,Data!$C:$C,I$1,Data!$D:$D,I$2)</f>
        <v>0</v>
      </c>
      <c r="J75" s="5">
        <f>COUNTIFS(Data!$I:$I,$A75,Data!$C:$C,J$1,Data!$D:$D,J$2)+COUNTIFS(Data!$J:$J,$A75,Data!$C:$C,J$1,Data!$D:$D,J$2)</f>
        <v>0</v>
      </c>
      <c r="K75" s="5">
        <f>COUNTIFS(Data!$I:$I,$A75,Data!$C:$C,K$1,Data!$D:$D,K$2)+COUNTIFS(Data!$J:$J,$A75,Data!$C:$C,K$1,Data!$D:$D,K$2)</f>
        <v>0</v>
      </c>
      <c r="L75" s="5">
        <f>COUNTIFS(Data!$I:$I,$A75,Data!$C:$C,L$1,Data!$D:$D,L$2)+COUNTIFS(Data!$J:$J,$A75,Data!$C:$C,L$1,Data!$D:$D,L$2)</f>
        <v>0</v>
      </c>
      <c r="M75" s="5">
        <f>COUNTIFS(Data!$I:$I,$A75,Data!$C:$C,M$1,Data!$D:$D,M$2)+COUNTIFS(Data!$J:$J,$A75,Data!$C:$C,M$1,Data!$D:$D,M$2)</f>
        <v>0</v>
      </c>
      <c r="N75" s="5">
        <f>COUNTIFS(Data!$I:$I,$A75,Data!$C:$C,N$1,Data!$D:$D,N$2)+COUNTIFS(Data!$J:$J,$A75,Data!$C:$C,N$1,Data!$D:$D,N$2)</f>
        <v>0</v>
      </c>
      <c r="O75" s="5">
        <f>COUNTIFS(Data!$I:$I,$A75,Data!$C:$C,O$1,Data!$D:$D,O$2)+COUNTIFS(Data!$J:$J,$A75,Data!$C:$C,O$1,Data!$D:$D,O$2)</f>
        <v>0</v>
      </c>
      <c r="P75" s="5">
        <f>COUNTIFS(Data!$I:$I,$A75,Data!$C:$C,P$1,Data!$D:$D,P$2)+COUNTIFS(Data!$J:$J,$A75,Data!$C:$C,P$1,Data!$D:$D,P$2)</f>
        <v>0</v>
      </c>
      <c r="Q75" s="5">
        <f>COUNTIFS(Data!$I:$I,$A75,Data!$C:$C,Q$1,Data!$D:$D,Q$2)+COUNTIFS(Data!$J:$J,$A75,Data!$C:$C,Q$1,Data!$D:$D,Q$2)</f>
        <v>0</v>
      </c>
      <c r="R75" s="5">
        <f>COUNTIFS(Data!$I:$I,$A75,Data!$C:$C,R$1,Data!$D:$D,R$2)+COUNTIFS(Data!$J:$J,$A75,Data!$C:$C,R$1,Data!$D:$D,R$2)</f>
        <v>0</v>
      </c>
      <c r="S75" s="5">
        <f>COUNTIFS(Data!$I:$I,$A75,Data!$C:$C,S$1,Data!$D:$D,S$2)+COUNTIFS(Data!$J:$J,$A75,Data!$C:$C,S$1,Data!$D:$D,S$2)</f>
        <v>0</v>
      </c>
      <c r="T75" s="5">
        <f>COUNTIFS(Data!$I:$I,$A75,Data!$C:$C,T$1,Data!$D:$D,T$2)+COUNTIFS(Data!$J:$J,$A75,Data!$C:$C,T$1,Data!$D:$D,T$2)</f>
        <v>0</v>
      </c>
      <c r="U75" s="5">
        <f>COUNTIFS(Data!$I:$I,$A75,Data!$C:$C,U$1,Data!$D:$D,U$2)+COUNTIFS(Data!$J:$J,$A75,Data!$C:$C,U$1,Data!$D:$D,U$2)</f>
        <v>0</v>
      </c>
      <c r="V75" s="5">
        <f>COUNTIFS(Data!$I:$I,$A75,Data!$C:$C,V$1,Data!$D:$D,V$2)+COUNTIFS(Data!$J:$J,$A75,Data!$C:$C,V$1,Data!$D:$D,V$2)</f>
        <v>0</v>
      </c>
      <c r="W75" s="5">
        <f>COUNTIFS(Data!$I:$I,$A75,Data!$C:$C,W$1,Data!$D:$D,W$2)+COUNTIFS(Data!$J:$J,$A75,Data!$C:$C,W$1,Data!$D:$D,W$2)</f>
        <v>0</v>
      </c>
      <c r="X75" s="5">
        <f>COUNTIFS(Data!$I:$I,$A75,Data!$C:$C,X$1,Data!$D:$D,X$2)+COUNTIFS(Data!$J:$J,$A75,Data!$C:$C,X$1,Data!$D:$D,X$2)</f>
        <v>0</v>
      </c>
      <c r="Y75" s="5">
        <f>COUNTIFS(Data!$I:$I,$A75,Data!$C:$C,Y$1,Data!$D:$D,Y$2)+COUNTIFS(Data!$J:$J,$A75,Data!$C:$C,Y$1,Data!$D:$D,Y$2)</f>
        <v>0</v>
      </c>
      <c r="Z75" s="5">
        <f>COUNTIFS(Data!$I:$I,$A75,Data!$C:$C,Z$1,Data!$D:$D,Z$2)+COUNTIFS(Data!$J:$J,$A75,Data!$C:$C,Z$1,Data!$D:$D,Z$2)</f>
        <v>0</v>
      </c>
      <c r="AA75" s="5">
        <f>COUNTIFS(Data!$I:$I,$A75,Data!$C:$C,AA$1,Data!$D:$D,AA$2)+COUNTIFS(Data!$J:$J,$A75,Data!$C:$C,AA$1,Data!$D:$D,AA$2)</f>
        <v>0</v>
      </c>
      <c r="AB75" s="5">
        <f>COUNTIFS(Data!$I:$I,$A75,Data!$C:$C,AB$1,Data!$D:$D,AB$2)+COUNTIFS(Data!$J:$J,$A75,Data!$C:$C,AB$1,Data!$D:$D,AB$2)</f>
        <v>0</v>
      </c>
      <c r="AC75" s="5">
        <f>COUNTIFS(Data!$I:$I,$A75,Data!$C:$C,AC$1,Data!$D:$D,AC$2)+COUNTIFS(Data!$J:$J,$A75,Data!$C:$C,AC$1,Data!$D:$D,AC$2)</f>
        <v>0</v>
      </c>
      <c r="AD75" s="5">
        <f>COUNTIFS(Data!$I:$I,$A75,Data!$C:$C,AD$1,Data!$D:$D,AD$2)+COUNTIFS(Data!$J:$J,$A75,Data!$C:$C,AD$1,Data!$D:$D,AD$2)</f>
        <v>0</v>
      </c>
      <c r="AE75" s="5">
        <f>COUNTIFS(Data!$I:$I,$A75,Data!$C:$C,AE$1,Data!$D:$D,AE$2)+COUNTIFS(Data!$J:$J,$A75,Data!$C:$C,AE$1,Data!$D:$D,AE$2)</f>
        <v>0</v>
      </c>
      <c r="AF75" s="5">
        <f>COUNTIFS(Data!$I:$I,$A75,Data!$C:$C,AF$1,Data!$D:$D,AF$2)+COUNTIFS(Data!$J:$J,$A75,Data!$C:$C,AF$1,Data!$D:$D,AF$2)</f>
        <v>0</v>
      </c>
      <c r="AG75" s="5">
        <f>COUNTIFS(Data!$I:$I,$A75,Data!$C:$C,AG$1,Data!$D:$D,AG$2)+COUNTIFS(Data!$J:$J,$A75,Data!$C:$C,AG$1,Data!$D:$D,AG$2)</f>
        <v>0</v>
      </c>
      <c r="AH75" s="5">
        <f>COUNTIFS(Data!$I:$I,$A75,Data!$C:$C,AH$1,Data!$D:$D,AH$2)+COUNTIFS(Data!$J:$J,$A75,Data!$C:$C,AH$1,Data!$D:$D,AH$2)</f>
        <v>0</v>
      </c>
      <c r="AI75" s="5">
        <f>COUNTIFS(Data!$I:$I,$A75,Data!$C:$C,AI$1,Data!$D:$D,AI$2)+COUNTIFS(Data!$J:$J,$A75,Data!$C:$C,AI$1,Data!$D:$D,AI$2)</f>
        <v>0</v>
      </c>
      <c r="AJ75" s="5">
        <f>COUNTIFS(Data!$I:$I,$A75,Data!$C:$C,AJ$1,Data!$D:$D,AJ$2)+COUNTIFS(Data!$J:$J,$A75,Data!$C:$C,AJ$1,Data!$D:$D,AJ$2)</f>
        <v>0</v>
      </c>
      <c r="AK75" s="5">
        <f>COUNTIFS(Data!$I:$I,$A75,Data!$C:$C,AK$1,Data!$D:$D,AK$2)+COUNTIFS(Data!$J:$J,$A75,Data!$C:$C,AK$1,Data!$D:$D,AK$2)</f>
        <v>0</v>
      </c>
      <c r="AL75" s="5">
        <f>COUNTIFS(Data!$I:$I,$A75,Data!$C:$C,AL$1,Data!$D:$D,AL$2)+COUNTIFS(Data!$J:$J,$A75,Data!$C:$C,AL$1,Data!$D:$D,AL$2)</f>
        <v>0</v>
      </c>
      <c r="AM75" s="5">
        <f>COUNTIFS(Data!$I:$I,$A75,Data!$C:$C,AM$1,Data!$D:$D,AM$2)+COUNTIFS(Data!$J:$J,$A75,Data!$C:$C,AM$1,Data!$D:$D,AM$2)</f>
        <v>0</v>
      </c>
      <c r="AN75" s="5">
        <f>COUNTIFS(Data!$I:$I,$A75,Data!$C:$C,AN$1,Data!$D:$D,AN$2)+COUNTIFS(Data!$J:$J,$A75,Data!$C:$C,AN$1,Data!$D:$D,AN$2)</f>
        <v>0</v>
      </c>
      <c r="AO75" s="5">
        <f>COUNTIFS(Data!$I:$I,$A75,Data!$C:$C,AO$1,Data!$D:$D,AO$2)+COUNTIFS(Data!$J:$J,$A75,Data!$C:$C,AO$1,Data!$D:$D,AO$2)</f>
        <v>0</v>
      </c>
      <c r="AP75" s="5">
        <f>COUNTIFS(Data!$I:$I,$A75,Data!$C:$C,AP$1,Data!$D:$D,AP$2)+COUNTIFS(Data!$J:$J,$A75,Data!$C:$C,AP$1,Data!$D:$D,AP$2)</f>
        <v>0</v>
      </c>
      <c r="AQ75" s="5">
        <f>COUNTIFS(Data!$I:$I,$A75,Data!$C:$C,AQ$1,Data!$D:$D,AQ$2)+COUNTIFS(Data!$J:$J,$A75,Data!$C:$C,AQ$1,Data!$D:$D,AQ$2)</f>
        <v>0</v>
      </c>
      <c r="AR75" s="5">
        <f>COUNTIFS(Data!$I:$I,$A75,Data!$C:$C,AR$1,Data!$D:$D,AR$2)+COUNTIFS(Data!$J:$J,$A75,Data!$C:$C,AR$1,Data!$D:$D,AR$2)</f>
        <v>0</v>
      </c>
      <c r="AS75" s="5">
        <f>COUNTIFS(Data!$I:$I,$A75,Data!$C:$C,AS$1,Data!$D:$D,AS$2)+COUNTIFS(Data!$J:$J,$A75,Data!$C:$C,AS$1,Data!$D:$D,AS$2)</f>
        <v>0</v>
      </c>
      <c r="AT75" s="5">
        <f>COUNTIFS(Data!$I:$I,$A75,Data!$C:$C,AT$1,Data!$D:$D,AT$2)+COUNTIFS(Data!$J:$J,$A75,Data!$C:$C,AT$1,Data!$D:$D,AT$2)</f>
        <v>0</v>
      </c>
      <c r="AU75" s="5">
        <f>COUNTIFS(Data!$I:$I,$A75,Data!$C:$C,AU$1,Data!$D:$D,AU$2)+COUNTIFS(Data!$J:$J,$A75,Data!$C:$C,AU$1,Data!$D:$D,AU$2)</f>
        <v>0</v>
      </c>
      <c r="AV75" s="5">
        <f>COUNTIFS(Data!$I:$I,$A75,Data!$C:$C,AV$1,Data!$D:$D,AV$2)+COUNTIFS(Data!$J:$J,$A75,Data!$C:$C,AV$1,Data!$D:$D,AV$2)</f>
        <v>0</v>
      </c>
      <c r="AW75" s="5">
        <f>COUNTIFS(Data!$I:$I,$A75,Data!$C:$C,AW$1,Data!$D:$D,AW$2)+COUNTIFS(Data!$J:$J,$A75,Data!$C:$C,AW$1,Data!$D:$D,AW$2)</f>
        <v>0</v>
      </c>
      <c r="AX75" s="5">
        <f>COUNTIFS(Data!$I:$I,$A75,Data!$C:$C,AX$1,Data!$D:$D,AX$2)+COUNTIFS(Data!$J:$J,$A75,Data!$C:$C,AX$1,Data!$D:$D,AX$2)</f>
        <v>0</v>
      </c>
      <c r="AY75" s="5">
        <f>COUNTIFS(Data!$I:$I,$A75,Data!$C:$C,AY$1,Data!$D:$D,AY$2)+COUNTIFS(Data!$J:$J,$A75,Data!$C:$C,AY$1,Data!$D:$D,AY$2)</f>
        <v>0</v>
      </c>
      <c r="AZ75" s="5">
        <f>COUNTIFS(Data!$I:$I,$A75,Data!$C:$C,AZ$1,Data!$D:$D,AZ$2)+COUNTIFS(Data!$J:$J,$A75,Data!$C:$C,AZ$1,Data!$D:$D,AZ$2)</f>
        <v>0</v>
      </c>
      <c r="BA75" s="5">
        <f>COUNTIFS(Data!$I:$I,$A75,Data!$C:$C,BA$1,Data!$D:$D,BA$2)+COUNTIFS(Data!$J:$J,$A75,Data!$C:$C,BA$1,Data!$D:$D,BA$2)</f>
        <v>0</v>
      </c>
      <c r="BB75" s="5">
        <f>COUNTIFS(Data!$I:$I,$A75,Data!$C:$C,BB$1,Data!$D:$D,BB$2)+COUNTIFS(Data!$J:$J,$A75,Data!$C:$C,BB$1,Data!$D:$D,BB$2)</f>
        <v>0</v>
      </c>
      <c r="BC75" s="5">
        <f>COUNTIFS(Data!$I:$I,$A75,Data!$C:$C,BC$1,Data!$D:$D,BC$2)+COUNTIFS(Data!$J:$J,$A75,Data!$C:$C,BC$1,Data!$D:$D,BC$2)</f>
        <v>0</v>
      </c>
      <c r="BD75" s="5">
        <f>COUNTIFS(Data!$I:$I,$A75,Data!$C:$C,BD$1,Data!$D:$D,BD$2)+COUNTIFS(Data!$J:$J,$A75,Data!$C:$C,BD$1,Data!$D:$D,BD$2)</f>
        <v>0</v>
      </c>
      <c r="BE75" s="5">
        <f>COUNTIFS(Data!$I:$I,$A75,Data!$C:$C,BE$1,Data!$D:$D,BE$2)+COUNTIFS(Data!$J:$J,$A75,Data!$C:$C,BE$1,Data!$D:$D,BE$2)</f>
        <v>0</v>
      </c>
      <c r="BF75" s="5">
        <f>COUNTIFS(Data!$I:$I,$A75,Data!$C:$C,BF$1,Data!$D:$D,BF$2)+COUNTIFS(Data!$J:$J,$A75,Data!$C:$C,BF$1,Data!$D:$D,BF$2)</f>
        <v>0</v>
      </c>
      <c r="BG75" s="5">
        <f>COUNTIFS(Data!$I:$I,$A75,Data!$C:$C,BG$1,Data!$D:$D,BG$2)+COUNTIFS(Data!$J:$J,$A75,Data!$C:$C,BG$1,Data!$D:$D,BG$2)</f>
        <v>0</v>
      </c>
      <c r="BH75" s="5">
        <f>COUNTIFS(Data!$I:$I,$A75,Data!$C:$C,BH$1,Data!$D:$D,BH$2)+COUNTIFS(Data!$J:$J,$A75,Data!$C:$C,BH$1,Data!$D:$D,BH$2)</f>
        <v>0</v>
      </c>
      <c r="BI75" s="5">
        <f>COUNTIFS(Data!$I:$I,$A75,Data!$C:$C,BI$1,Data!$D:$D,BI$2)+COUNTIFS(Data!$J:$J,$A75,Data!$C:$C,BI$1,Data!$D:$D,BI$2)</f>
        <v>0</v>
      </c>
      <c r="BJ75" s="5">
        <f>COUNTIFS(Data!$I:$I,$A75,Data!$C:$C,BJ$1,Data!$D:$D,BJ$2)+COUNTIFS(Data!$J:$J,$A75,Data!$C:$C,BJ$1,Data!$D:$D,BJ$2)</f>
        <v>0</v>
      </c>
      <c r="BK75" s="5">
        <f>COUNTIFS(Data!$I:$I,$A75,Data!$C:$C,BK$1,Data!$D:$D,BK$2)+COUNTIFS(Data!$J:$J,$A75,Data!$C:$C,BK$1,Data!$D:$D,BK$2)</f>
        <v>0</v>
      </c>
      <c r="BL75" s="5">
        <f>COUNTIFS(Data!$I:$I,$A75,Data!$C:$C,BL$1,Data!$D:$D,BL$2)+COUNTIFS(Data!$J:$J,$A75,Data!$C:$C,BL$1,Data!$D:$D,BL$2)</f>
        <v>0</v>
      </c>
      <c r="BM75" s="5">
        <f>COUNTIFS(Data!$I:$I,$A75,Data!$C:$C,BM$1,Data!$D:$D,BM$2)+COUNTIFS(Data!$J:$J,$A75,Data!$C:$C,BM$1,Data!$D:$D,BM$2)</f>
        <v>0</v>
      </c>
      <c r="BN75" s="5">
        <f>COUNTIFS(Data!$I:$I,$A75,Data!$C:$C,BN$1,Data!$D:$D,BN$2)+COUNTIFS(Data!$J:$J,$A75,Data!$C:$C,BN$1,Data!$D:$D,BN$2)</f>
        <v>0</v>
      </c>
      <c r="BO75" s="5">
        <f>COUNTIFS(Data!$I:$I,$A75,Data!$C:$C,BO$1,Data!$D:$D,BO$2)+COUNTIFS(Data!$J:$J,$A75,Data!$C:$C,BO$1,Data!$D:$D,BO$2)</f>
        <v>0</v>
      </c>
      <c r="BP75" s="5">
        <f>COUNTIFS(Data!$I:$I,$A75,Data!$C:$C,BP$1,Data!$D:$D,BP$2)+COUNTIFS(Data!$J:$J,$A75,Data!$C:$C,BP$1,Data!$D:$D,BP$2)</f>
        <v>0</v>
      </c>
      <c r="BQ75" s="5">
        <f>COUNTIFS(Data!$I:$I,$A75,Data!$C:$C,BQ$1,Data!$D:$D,BQ$2)+COUNTIFS(Data!$J:$J,$A75,Data!$C:$C,BQ$1,Data!$D:$D,BQ$2)</f>
        <v>0</v>
      </c>
      <c r="BR75" s="5">
        <f>COUNTIFS(Data!$I:$I,$A75,Data!$C:$C,BR$1,Data!$D:$D,BR$2)+COUNTIFS(Data!$J:$J,$A75,Data!$C:$C,BR$1,Data!$D:$D,BR$2)</f>
        <v>0</v>
      </c>
      <c r="BS75" s="5">
        <f>COUNTIFS(Data!$I:$I,$A75,Data!$C:$C,BS$1,Data!$D:$D,BS$2)+COUNTIFS(Data!$J:$J,$A75,Data!$C:$C,BS$1,Data!$D:$D,BS$2)</f>
        <v>0</v>
      </c>
      <c r="BT75" s="5">
        <f>COUNTIFS(Data!$I:$I,$A75,Data!$C:$C,BT$1,Data!$D:$D,BT$2)+COUNTIFS(Data!$J:$J,$A75,Data!$C:$C,BT$1,Data!$D:$D,BT$2)</f>
        <v>0</v>
      </c>
      <c r="BU75" s="5">
        <f>COUNTIFS(Data!$I:$I,$A75,Data!$C:$C,BU$1,Data!$D:$D,BU$2)+COUNTIFS(Data!$J:$J,$A75,Data!$C:$C,BU$1,Data!$D:$D,BU$2)</f>
        <v>0</v>
      </c>
      <c r="BV75" s="5">
        <f>COUNTIFS(Data!$I:$I,$A75,Data!$C:$C,BV$1,Data!$D:$D,BV$2)+COUNTIFS(Data!$J:$J,$A75,Data!$C:$C,BV$1,Data!$D:$D,BV$2)</f>
        <v>0</v>
      </c>
      <c r="BW75" s="5">
        <f>COUNTIFS(Data!$I:$I,$A75,Data!$C:$C,BW$1,Data!$D:$D,BW$2)+COUNTIFS(Data!$J:$J,$A75,Data!$C:$C,BW$1,Data!$D:$D,BW$2)</f>
        <v>0</v>
      </c>
      <c r="BX75" s="5">
        <f>COUNTIFS(Data!$I:$I,$A75,Data!$C:$C,BX$1,Data!$D:$D,BX$2)+COUNTIFS(Data!$J:$J,$A75,Data!$C:$C,BX$1,Data!$D:$D,BX$2)</f>
        <v>0</v>
      </c>
      <c r="BY75" s="5">
        <f>COUNTIFS(Data!$I:$I,$A75,Data!$C:$C,BY$1,Data!$D:$D,BY$2)+COUNTIFS(Data!$J:$J,$A75,Data!$C:$C,BY$1,Data!$D:$D,BY$2)</f>
        <v>0</v>
      </c>
      <c r="BZ75" s="5">
        <f>COUNTIFS(Data!$I:$I,$A75,Data!$C:$C,BZ$1,Data!$D:$D,BZ$2)+COUNTIFS(Data!$J:$J,$A75,Data!$C:$C,BZ$1,Data!$D:$D,BZ$2)</f>
        <v>0</v>
      </c>
      <c r="CA75" s="5">
        <f>COUNTIFS(Data!$I:$I,$A75,Data!$C:$C,CA$1,Data!$D:$D,CA$2)+COUNTIFS(Data!$J:$J,$A75,Data!$C:$C,CA$1,Data!$D:$D,CA$2)</f>
        <v>0</v>
      </c>
      <c r="CB75" s="5">
        <f>COUNTIFS(Data!$I:$I,$A75,Data!$C:$C,CB$1,Data!$D:$D,CB$2)+COUNTIFS(Data!$J:$J,$A75,Data!$C:$C,CB$1,Data!$D:$D,CB$2)</f>
        <v>0</v>
      </c>
      <c r="CC75" s="5">
        <f>COUNTIFS(Data!$I:$I,$A75,Data!$C:$C,CC$1,Data!$D:$D,CC$2)+COUNTIFS(Data!$J:$J,$A75,Data!$C:$C,CC$1,Data!$D:$D,CC$2)</f>
        <v>0</v>
      </c>
      <c r="CD75" s="5">
        <f>COUNTIFS(Data!$I:$I,$A75,Data!$C:$C,CD$1,Data!$D:$D,CD$2)+COUNTIFS(Data!$J:$J,$A75,Data!$C:$C,CD$1,Data!$D:$D,CD$2)</f>
        <v>0</v>
      </c>
      <c r="CE75" s="5">
        <f>COUNTIFS(Data!$I:$I,$A75,Data!$C:$C,CE$1,Data!$D:$D,CE$2)+COUNTIFS(Data!$J:$J,$A75,Data!$C:$C,CE$1,Data!$D:$D,CE$2)</f>
        <v>0</v>
      </c>
      <c r="CF75" s="5">
        <f>COUNTIFS(Data!$I:$I,$A75,Data!$C:$C,CF$1,Data!$D:$D,CF$2)+COUNTIFS(Data!$J:$J,$A75,Data!$C:$C,CF$1,Data!$D:$D,CF$2)</f>
        <v>0</v>
      </c>
      <c r="CG75" s="5">
        <f>COUNTIFS(Data!$I:$I,$A75,Data!$C:$C,CG$1,Data!$D:$D,CG$2)+COUNTIFS(Data!$J:$J,$A75,Data!$C:$C,CG$1,Data!$D:$D,CG$2)</f>
        <v>0</v>
      </c>
      <c r="CH75" s="5">
        <f>COUNTIFS(Data!$I:$I,$A75,Data!$C:$C,CH$1,Data!$D:$D,CH$2)+COUNTIFS(Data!$J:$J,$A75,Data!$C:$C,CH$1,Data!$D:$D,CH$2)</f>
        <v>0</v>
      </c>
      <c r="CI75" s="5">
        <f>COUNTIFS(Data!$I:$I,$A75,Data!$C:$C,CI$1,Data!$D:$D,CI$2)+COUNTIFS(Data!$J:$J,$A75,Data!$C:$C,CI$1,Data!$D:$D,CI$2)</f>
        <v>0</v>
      </c>
      <c r="CJ75" s="5">
        <f>COUNTIFS(Data!$I:$I,$A75,Data!$C:$C,CJ$1,Data!$D:$D,CJ$2)+COUNTIFS(Data!$J:$J,$A75,Data!$C:$C,CJ$1,Data!$D:$D,CJ$2)</f>
        <v>0</v>
      </c>
      <c r="CK75" s="5">
        <f>COUNTIFS(Data!$I:$I,$A75,Data!$C:$C,CK$1,Data!$D:$D,CK$2)+COUNTIFS(Data!$J:$J,$A75,Data!$C:$C,CK$1,Data!$D:$D,CK$2)</f>
        <v>0</v>
      </c>
      <c r="CL75" s="5">
        <f>COUNTIFS(Data!$I:$I,$A75,Data!$C:$C,CL$1,Data!$D:$D,CL$2)+COUNTIFS(Data!$J:$J,$A75,Data!$C:$C,CL$1,Data!$D:$D,CL$2)</f>
        <v>0</v>
      </c>
      <c r="CM75" s="5">
        <f>COUNTIFS(Data!$I:$I,$A75,Data!$C:$C,CM$1,Data!$D:$D,CM$2)+COUNTIFS(Data!$J:$J,$A75,Data!$C:$C,CM$1,Data!$D:$D,CM$2)</f>
        <v>0</v>
      </c>
      <c r="CN75" s="5">
        <f>COUNTIFS(Data!$I:$I,$A75,Data!$C:$C,CN$1,Data!$D:$D,CN$2)+COUNTIFS(Data!$J:$J,$A75,Data!$C:$C,CN$1,Data!$D:$D,CN$2)</f>
        <v>0</v>
      </c>
      <c r="CO75" s="5">
        <f>COUNTIFS(Data!$I:$I,$A75,Data!$C:$C,CO$1,Data!$D:$D,CO$2)+COUNTIFS(Data!$J:$J,$A75,Data!$C:$C,CO$1,Data!$D:$D,CO$2)</f>
        <v>0</v>
      </c>
      <c r="CP75" s="5">
        <f>COUNTIFS(Data!$I:$I,$A75,Data!$C:$C,CP$1,Data!$D:$D,CP$2)+COUNTIFS(Data!$J:$J,$A75,Data!$C:$C,CP$1,Data!$D:$D,CP$2)</f>
        <v>0</v>
      </c>
      <c r="CQ75" s="5">
        <f>COUNTIFS(Data!$I:$I,$A75,Data!$C:$C,CQ$1,Data!$D:$D,CQ$2)+COUNTIFS(Data!$J:$J,$A75,Data!$C:$C,CQ$1,Data!$D:$D,CQ$2)</f>
        <v>0</v>
      </c>
      <c r="CR75" s="5">
        <f>COUNTIFS(Data!$I:$I,$A75,Data!$C:$C,CR$1,Data!$D:$D,CR$2)+COUNTIFS(Data!$J:$J,$A75,Data!$C:$C,CR$1,Data!$D:$D,CR$2)</f>
        <v>0</v>
      </c>
      <c r="CS75" s="5">
        <f>COUNTIFS(Data!$I:$I,$A75,Data!$C:$C,CS$1,Data!$D:$D,CS$2)+COUNTIFS(Data!$J:$J,$A75,Data!$C:$C,CS$1,Data!$D:$D,CS$2)</f>
        <v>0</v>
      </c>
      <c r="CT75" s="5">
        <f>COUNTIFS(Data!$I:$I,$A75,Data!$C:$C,CT$1,Data!$D:$D,CT$2)+COUNTIFS(Data!$J:$J,$A75,Data!$C:$C,CT$1,Data!$D:$D,CT$2)</f>
        <v>0</v>
      </c>
      <c r="CU75" s="5">
        <f>COUNTIFS(Data!$I:$I,$A75,Data!$C:$C,CU$1,Data!$D:$D,CU$2)+COUNTIFS(Data!$J:$J,$A75,Data!$C:$C,CU$1,Data!$D:$D,CU$2)</f>
        <v>0</v>
      </c>
      <c r="CV75" s="5">
        <f>COUNTIFS(Data!$I:$I,$A75,Data!$C:$C,CV$1,Data!$D:$D,CV$2)+COUNTIFS(Data!$J:$J,$A75,Data!$C:$C,CV$1,Data!$D:$D,CV$2)</f>
        <v>0</v>
      </c>
      <c r="CW75" s="5">
        <f t="shared" ref="CW75:CX75" si="74">SUMIF($B$2:$CV$2,CW$2, $B75:$CV75)</f>
        <v>0</v>
      </c>
      <c r="CX75" s="5">
        <f t="shared" si="74"/>
        <v>0</v>
      </c>
      <c r="CY75" s="5">
        <f t="shared" si="3"/>
        <v>0</v>
      </c>
    </row>
    <row r="76">
      <c r="A76" s="5" t="str">
        <f>Countries!A74</f>
        <v>QAT</v>
      </c>
      <c r="B76" s="5">
        <f>COUNTIFS(Data!$I:$I,$A76,Data!$C:$C,B$1,Data!$D:$D,B$2)+COUNTIFS(Data!$J:$J,$A76,Data!$C:$C,B$1,Data!$D:$D,B$2)</f>
        <v>0</v>
      </c>
      <c r="C76" s="5">
        <f>COUNTIFS(Data!$I:$I,$A76,Data!$C:$C,C$1,Data!$D:$D,C$2)+COUNTIFS(Data!$J:$J,$A76,Data!$C:$C,C$1,Data!$D:$D,C$2)</f>
        <v>0</v>
      </c>
      <c r="D76" s="5">
        <f>COUNTIFS(Data!$I:$I,$A76,Data!$C:$C,D$1,Data!$D:$D,D$2)+COUNTIFS(Data!$J:$J,$A76,Data!$C:$C,D$1,Data!$D:$D,D$2)</f>
        <v>0</v>
      </c>
      <c r="E76" s="5">
        <f>COUNTIFS(Data!$I:$I,$A76,Data!$C:$C,E$1,Data!$D:$D,E$2)+COUNTIFS(Data!$J:$J,$A76,Data!$C:$C,E$1,Data!$D:$D,E$2)</f>
        <v>0</v>
      </c>
      <c r="F76" s="5">
        <f>COUNTIFS(Data!$I:$I,$A76,Data!$C:$C,F$1,Data!$D:$D,F$2)+COUNTIFS(Data!$J:$J,$A76,Data!$C:$C,F$1,Data!$D:$D,F$2)</f>
        <v>0</v>
      </c>
      <c r="G76" s="5">
        <f>COUNTIFS(Data!$I:$I,$A76,Data!$C:$C,G$1,Data!$D:$D,G$2)+COUNTIFS(Data!$J:$J,$A76,Data!$C:$C,G$1,Data!$D:$D,G$2)</f>
        <v>0</v>
      </c>
      <c r="H76" s="5">
        <f>COUNTIFS(Data!$I:$I,$A76,Data!$C:$C,H$1,Data!$D:$D,H$2)+COUNTIFS(Data!$J:$J,$A76,Data!$C:$C,H$1,Data!$D:$D,H$2)</f>
        <v>0</v>
      </c>
      <c r="I76" s="5">
        <f>COUNTIFS(Data!$I:$I,$A76,Data!$C:$C,I$1,Data!$D:$D,I$2)+COUNTIFS(Data!$J:$J,$A76,Data!$C:$C,I$1,Data!$D:$D,I$2)</f>
        <v>0</v>
      </c>
      <c r="J76" s="5">
        <f>COUNTIFS(Data!$I:$I,$A76,Data!$C:$C,J$1,Data!$D:$D,J$2)+COUNTIFS(Data!$J:$J,$A76,Data!$C:$C,J$1,Data!$D:$D,J$2)</f>
        <v>0</v>
      </c>
      <c r="K76" s="5">
        <f>COUNTIFS(Data!$I:$I,$A76,Data!$C:$C,K$1,Data!$D:$D,K$2)+COUNTIFS(Data!$J:$J,$A76,Data!$C:$C,K$1,Data!$D:$D,K$2)</f>
        <v>0</v>
      </c>
      <c r="L76" s="5">
        <f>COUNTIFS(Data!$I:$I,$A76,Data!$C:$C,L$1,Data!$D:$D,L$2)+COUNTIFS(Data!$J:$J,$A76,Data!$C:$C,L$1,Data!$D:$D,L$2)</f>
        <v>0</v>
      </c>
      <c r="M76" s="5">
        <f>COUNTIFS(Data!$I:$I,$A76,Data!$C:$C,M$1,Data!$D:$D,M$2)+COUNTIFS(Data!$J:$J,$A76,Data!$C:$C,M$1,Data!$D:$D,M$2)</f>
        <v>0</v>
      </c>
      <c r="N76" s="5">
        <f>COUNTIFS(Data!$I:$I,$A76,Data!$C:$C,N$1,Data!$D:$D,N$2)+COUNTIFS(Data!$J:$J,$A76,Data!$C:$C,N$1,Data!$D:$D,N$2)</f>
        <v>0</v>
      </c>
      <c r="O76" s="5">
        <f>COUNTIFS(Data!$I:$I,$A76,Data!$C:$C,O$1,Data!$D:$D,O$2)+COUNTIFS(Data!$J:$J,$A76,Data!$C:$C,O$1,Data!$D:$D,O$2)</f>
        <v>0</v>
      </c>
      <c r="P76" s="5">
        <f>COUNTIFS(Data!$I:$I,$A76,Data!$C:$C,P$1,Data!$D:$D,P$2)+COUNTIFS(Data!$J:$J,$A76,Data!$C:$C,P$1,Data!$D:$D,P$2)</f>
        <v>0</v>
      </c>
      <c r="Q76" s="5">
        <f>COUNTIFS(Data!$I:$I,$A76,Data!$C:$C,Q$1,Data!$D:$D,Q$2)+COUNTIFS(Data!$J:$J,$A76,Data!$C:$C,Q$1,Data!$D:$D,Q$2)</f>
        <v>0</v>
      </c>
      <c r="R76" s="5">
        <f>COUNTIFS(Data!$I:$I,$A76,Data!$C:$C,R$1,Data!$D:$D,R$2)+COUNTIFS(Data!$J:$J,$A76,Data!$C:$C,R$1,Data!$D:$D,R$2)</f>
        <v>0</v>
      </c>
      <c r="S76" s="5">
        <f>COUNTIFS(Data!$I:$I,$A76,Data!$C:$C,S$1,Data!$D:$D,S$2)+COUNTIFS(Data!$J:$J,$A76,Data!$C:$C,S$1,Data!$D:$D,S$2)</f>
        <v>0</v>
      </c>
      <c r="T76" s="5">
        <f>COUNTIFS(Data!$I:$I,$A76,Data!$C:$C,T$1,Data!$D:$D,T$2)+COUNTIFS(Data!$J:$J,$A76,Data!$C:$C,T$1,Data!$D:$D,T$2)</f>
        <v>1</v>
      </c>
      <c r="U76" s="5">
        <f>COUNTIFS(Data!$I:$I,$A76,Data!$C:$C,U$1,Data!$D:$D,U$2)+COUNTIFS(Data!$J:$J,$A76,Data!$C:$C,U$1,Data!$D:$D,U$2)</f>
        <v>0</v>
      </c>
      <c r="V76" s="5">
        <f>COUNTIFS(Data!$I:$I,$A76,Data!$C:$C,V$1,Data!$D:$D,V$2)+COUNTIFS(Data!$J:$J,$A76,Data!$C:$C,V$1,Data!$D:$D,V$2)</f>
        <v>0</v>
      </c>
      <c r="W76" s="5">
        <f>COUNTIFS(Data!$I:$I,$A76,Data!$C:$C,W$1,Data!$D:$D,W$2)+COUNTIFS(Data!$J:$J,$A76,Data!$C:$C,W$1,Data!$D:$D,W$2)</f>
        <v>0</v>
      </c>
      <c r="X76" s="5">
        <f>COUNTIFS(Data!$I:$I,$A76,Data!$C:$C,X$1,Data!$D:$D,X$2)+COUNTIFS(Data!$J:$J,$A76,Data!$C:$C,X$1,Data!$D:$D,X$2)</f>
        <v>0</v>
      </c>
      <c r="Y76" s="5">
        <f>COUNTIFS(Data!$I:$I,$A76,Data!$C:$C,Y$1,Data!$D:$D,Y$2)+COUNTIFS(Data!$J:$J,$A76,Data!$C:$C,Y$1,Data!$D:$D,Y$2)</f>
        <v>0</v>
      </c>
      <c r="Z76" s="5">
        <f>COUNTIFS(Data!$I:$I,$A76,Data!$C:$C,Z$1,Data!$D:$D,Z$2)+COUNTIFS(Data!$J:$J,$A76,Data!$C:$C,Z$1,Data!$D:$D,Z$2)</f>
        <v>0</v>
      </c>
      <c r="AA76" s="5">
        <f>COUNTIFS(Data!$I:$I,$A76,Data!$C:$C,AA$1,Data!$D:$D,AA$2)+COUNTIFS(Data!$J:$J,$A76,Data!$C:$C,AA$1,Data!$D:$D,AA$2)</f>
        <v>0</v>
      </c>
      <c r="AB76" s="5">
        <f>COUNTIFS(Data!$I:$I,$A76,Data!$C:$C,AB$1,Data!$D:$D,AB$2)+COUNTIFS(Data!$J:$J,$A76,Data!$C:$C,AB$1,Data!$D:$D,AB$2)</f>
        <v>0</v>
      </c>
      <c r="AC76" s="5">
        <f>COUNTIFS(Data!$I:$I,$A76,Data!$C:$C,AC$1,Data!$D:$D,AC$2)+COUNTIFS(Data!$J:$J,$A76,Data!$C:$C,AC$1,Data!$D:$D,AC$2)</f>
        <v>0</v>
      </c>
      <c r="AD76" s="5">
        <f>COUNTIFS(Data!$I:$I,$A76,Data!$C:$C,AD$1,Data!$D:$D,AD$2)+COUNTIFS(Data!$J:$J,$A76,Data!$C:$C,AD$1,Data!$D:$D,AD$2)</f>
        <v>0</v>
      </c>
      <c r="AE76" s="5">
        <f>COUNTIFS(Data!$I:$I,$A76,Data!$C:$C,AE$1,Data!$D:$D,AE$2)+COUNTIFS(Data!$J:$J,$A76,Data!$C:$C,AE$1,Data!$D:$D,AE$2)</f>
        <v>0</v>
      </c>
      <c r="AF76" s="5">
        <f>COUNTIFS(Data!$I:$I,$A76,Data!$C:$C,AF$1,Data!$D:$D,AF$2)+COUNTIFS(Data!$J:$J,$A76,Data!$C:$C,AF$1,Data!$D:$D,AF$2)</f>
        <v>0</v>
      </c>
      <c r="AG76" s="5">
        <f>COUNTIFS(Data!$I:$I,$A76,Data!$C:$C,AG$1,Data!$D:$D,AG$2)+COUNTIFS(Data!$J:$J,$A76,Data!$C:$C,AG$1,Data!$D:$D,AG$2)</f>
        <v>0</v>
      </c>
      <c r="AH76" s="5">
        <f>COUNTIFS(Data!$I:$I,$A76,Data!$C:$C,AH$1,Data!$D:$D,AH$2)+COUNTIFS(Data!$J:$J,$A76,Data!$C:$C,AH$1,Data!$D:$D,AH$2)</f>
        <v>0</v>
      </c>
      <c r="AI76" s="5">
        <f>COUNTIFS(Data!$I:$I,$A76,Data!$C:$C,AI$1,Data!$D:$D,AI$2)+COUNTIFS(Data!$J:$J,$A76,Data!$C:$C,AI$1,Data!$D:$D,AI$2)</f>
        <v>0</v>
      </c>
      <c r="AJ76" s="5">
        <f>COUNTIFS(Data!$I:$I,$A76,Data!$C:$C,AJ$1,Data!$D:$D,AJ$2)+COUNTIFS(Data!$J:$J,$A76,Data!$C:$C,AJ$1,Data!$D:$D,AJ$2)</f>
        <v>0</v>
      </c>
      <c r="AK76" s="5">
        <f>COUNTIFS(Data!$I:$I,$A76,Data!$C:$C,AK$1,Data!$D:$D,AK$2)+COUNTIFS(Data!$J:$J,$A76,Data!$C:$C,AK$1,Data!$D:$D,AK$2)</f>
        <v>0</v>
      </c>
      <c r="AL76" s="5">
        <f>COUNTIFS(Data!$I:$I,$A76,Data!$C:$C,AL$1,Data!$D:$D,AL$2)+COUNTIFS(Data!$J:$J,$A76,Data!$C:$C,AL$1,Data!$D:$D,AL$2)</f>
        <v>0</v>
      </c>
      <c r="AM76" s="5">
        <f>COUNTIFS(Data!$I:$I,$A76,Data!$C:$C,AM$1,Data!$D:$D,AM$2)+COUNTIFS(Data!$J:$J,$A76,Data!$C:$C,AM$1,Data!$D:$D,AM$2)</f>
        <v>0</v>
      </c>
      <c r="AN76" s="5">
        <f>COUNTIFS(Data!$I:$I,$A76,Data!$C:$C,AN$1,Data!$D:$D,AN$2)+COUNTIFS(Data!$J:$J,$A76,Data!$C:$C,AN$1,Data!$D:$D,AN$2)</f>
        <v>0</v>
      </c>
      <c r="AO76" s="5">
        <f>COUNTIFS(Data!$I:$I,$A76,Data!$C:$C,AO$1,Data!$D:$D,AO$2)+COUNTIFS(Data!$J:$J,$A76,Data!$C:$C,AO$1,Data!$D:$D,AO$2)</f>
        <v>0</v>
      </c>
      <c r="AP76" s="5">
        <f>COUNTIFS(Data!$I:$I,$A76,Data!$C:$C,AP$1,Data!$D:$D,AP$2)+COUNTIFS(Data!$J:$J,$A76,Data!$C:$C,AP$1,Data!$D:$D,AP$2)</f>
        <v>0</v>
      </c>
      <c r="AQ76" s="5">
        <f>COUNTIFS(Data!$I:$I,$A76,Data!$C:$C,AQ$1,Data!$D:$D,AQ$2)+COUNTIFS(Data!$J:$J,$A76,Data!$C:$C,AQ$1,Data!$D:$D,AQ$2)</f>
        <v>0</v>
      </c>
      <c r="AR76" s="5">
        <f>COUNTIFS(Data!$I:$I,$A76,Data!$C:$C,AR$1,Data!$D:$D,AR$2)+COUNTIFS(Data!$J:$J,$A76,Data!$C:$C,AR$1,Data!$D:$D,AR$2)</f>
        <v>0</v>
      </c>
      <c r="AS76" s="5">
        <f>COUNTIFS(Data!$I:$I,$A76,Data!$C:$C,AS$1,Data!$D:$D,AS$2)+COUNTIFS(Data!$J:$J,$A76,Data!$C:$C,AS$1,Data!$D:$D,AS$2)</f>
        <v>0</v>
      </c>
      <c r="AT76" s="5">
        <f>COUNTIFS(Data!$I:$I,$A76,Data!$C:$C,AT$1,Data!$D:$D,AT$2)+COUNTIFS(Data!$J:$J,$A76,Data!$C:$C,AT$1,Data!$D:$D,AT$2)</f>
        <v>0</v>
      </c>
      <c r="AU76" s="5">
        <f>COUNTIFS(Data!$I:$I,$A76,Data!$C:$C,AU$1,Data!$D:$D,AU$2)+COUNTIFS(Data!$J:$J,$A76,Data!$C:$C,AU$1,Data!$D:$D,AU$2)</f>
        <v>0</v>
      </c>
      <c r="AV76" s="5">
        <f>COUNTIFS(Data!$I:$I,$A76,Data!$C:$C,AV$1,Data!$D:$D,AV$2)+COUNTIFS(Data!$J:$J,$A76,Data!$C:$C,AV$1,Data!$D:$D,AV$2)</f>
        <v>0</v>
      </c>
      <c r="AW76" s="5">
        <f>COUNTIFS(Data!$I:$I,$A76,Data!$C:$C,AW$1,Data!$D:$D,AW$2)+COUNTIFS(Data!$J:$J,$A76,Data!$C:$C,AW$1,Data!$D:$D,AW$2)</f>
        <v>0</v>
      </c>
      <c r="AX76" s="5">
        <f>COUNTIFS(Data!$I:$I,$A76,Data!$C:$C,AX$1,Data!$D:$D,AX$2)+COUNTIFS(Data!$J:$J,$A76,Data!$C:$C,AX$1,Data!$D:$D,AX$2)</f>
        <v>0</v>
      </c>
      <c r="AY76" s="5">
        <f>COUNTIFS(Data!$I:$I,$A76,Data!$C:$C,AY$1,Data!$D:$D,AY$2)+COUNTIFS(Data!$J:$J,$A76,Data!$C:$C,AY$1,Data!$D:$D,AY$2)</f>
        <v>0</v>
      </c>
      <c r="AZ76" s="5">
        <f>COUNTIFS(Data!$I:$I,$A76,Data!$C:$C,AZ$1,Data!$D:$D,AZ$2)+COUNTIFS(Data!$J:$J,$A76,Data!$C:$C,AZ$1,Data!$D:$D,AZ$2)</f>
        <v>0</v>
      </c>
      <c r="BA76" s="5">
        <f>COUNTIFS(Data!$I:$I,$A76,Data!$C:$C,BA$1,Data!$D:$D,BA$2)+COUNTIFS(Data!$J:$J,$A76,Data!$C:$C,BA$1,Data!$D:$D,BA$2)</f>
        <v>0</v>
      </c>
      <c r="BB76" s="5">
        <f>COUNTIFS(Data!$I:$I,$A76,Data!$C:$C,BB$1,Data!$D:$D,BB$2)+COUNTIFS(Data!$J:$J,$A76,Data!$C:$C,BB$1,Data!$D:$D,BB$2)</f>
        <v>0</v>
      </c>
      <c r="BC76" s="5">
        <f>COUNTIFS(Data!$I:$I,$A76,Data!$C:$C,BC$1,Data!$D:$D,BC$2)+COUNTIFS(Data!$J:$J,$A76,Data!$C:$C,BC$1,Data!$D:$D,BC$2)</f>
        <v>0</v>
      </c>
      <c r="BD76" s="5">
        <f>COUNTIFS(Data!$I:$I,$A76,Data!$C:$C,BD$1,Data!$D:$D,BD$2)+COUNTIFS(Data!$J:$J,$A76,Data!$C:$C,BD$1,Data!$D:$D,BD$2)</f>
        <v>0</v>
      </c>
      <c r="BE76" s="5">
        <f>COUNTIFS(Data!$I:$I,$A76,Data!$C:$C,BE$1,Data!$D:$D,BE$2)+COUNTIFS(Data!$J:$J,$A76,Data!$C:$C,BE$1,Data!$D:$D,BE$2)</f>
        <v>0</v>
      </c>
      <c r="BF76" s="5">
        <f>COUNTIFS(Data!$I:$I,$A76,Data!$C:$C,BF$1,Data!$D:$D,BF$2)+COUNTIFS(Data!$J:$J,$A76,Data!$C:$C,BF$1,Data!$D:$D,BF$2)</f>
        <v>0</v>
      </c>
      <c r="BG76" s="5">
        <f>COUNTIFS(Data!$I:$I,$A76,Data!$C:$C,BG$1,Data!$D:$D,BG$2)+COUNTIFS(Data!$J:$J,$A76,Data!$C:$C,BG$1,Data!$D:$D,BG$2)</f>
        <v>0</v>
      </c>
      <c r="BH76" s="5">
        <f>COUNTIFS(Data!$I:$I,$A76,Data!$C:$C,BH$1,Data!$D:$D,BH$2)+COUNTIFS(Data!$J:$J,$A76,Data!$C:$C,BH$1,Data!$D:$D,BH$2)</f>
        <v>0</v>
      </c>
      <c r="BI76" s="5">
        <f>COUNTIFS(Data!$I:$I,$A76,Data!$C:$C,BI$1,Data!$D:$D,BI$2)+COUNTIFS(Data!$J:$J,$A76,Data!$C:$C,BI$1,Data!$D:$D,BI$2)</f>
        <v>0</v>
      </c>
      <c r="BJ76" s="5">
        <f>COUNTIFS(Data!$I:$I,$A76,Data!$C:$C,BJ$1,Data!$D:$D,BJ$2)+COUNTIFS(Data!$J:$J,$A76,Data!$C:$C,BJ$1,Data!$D:$D,BJ$2)</f>
        <v>0</v>
      </c>
      <c r="BK76" s="5">
        <f>COUNTIFS(Data!$I:$I,$A76,Data!$C:$C,BK$1,Data!$D:$D,BK$2)+COUNTIFS(Data!$J:$J,$A76,Data!$C:$C,BK$1,Data!$D:$D,BK$2)</f>
        <v>0</v>
      </c>
      <c r="BL76" s="5">
        <f>COUNTIFS(Data!$I:$I,$A76,Data!$C:$C,BL$1,Data!$D:$D,BL$2)+COUNTIFS(Data!$J:$J,$A76,Data!$C:$C,BL$1,Data!$D:$D,BL$2)</f>
        <v>0</v>
      </c>
      <c r="BM76" s="5">
        <f>COUNTIFS(Data!$I:$I,$A76,Data!$C:$C,BM$1,Data!$D:$D,BM$2)+COUNTIFS(Data!$J:$J,$A76,Data!$C:$C,BM$1,Data!$D:$D,BM$2)</f>
        <v>0</v>
      </c>
      <c r="BN76" s="5">
        <f>COUNTIFS(Data!$I:$I,$A76,Data!$C:$C,BN$1,Data!$D:$D,BN$2)+COUNTIFS(Data!$J:$J,$A76,Data!$C:$C,BN$1,Data!$D:$D,BN$2)</f>
        <v>0</v>
      </c>
      <c r="BO76" s="5">
        <f>COUNTIFS(Data!$I:$I,$A76,Data!$C:$C,BO$1,Data!$D:$D,BO$2)+COUNTIFS(Data!$J:$J,$A76,Data!$C:$C,BO$1,Data!$D:$D,BO$2)</f>
        <v>0</v>
      </c>
      <c r="BP76" s="5">
        <f>COUNTIFS(Data!$I:$I,$A76,Data!$C:$C,BP$1,Data!$D:$D,BP$2)+COUNTIFS(Data!$J:$J,$A76,Data!$C:$C,BP$1,Data!$D:$D,BP$2)</f>
        <v>0</v>
      </c>
      <c r="BQ76" s="5">
        <f>COUNTIFS(Data!$I:$I,$A76,Data!$C:$C,BQ$1,Data!$D:$D,BQ$2)+COUNTIFS(Data!$J:$J,$A76,Data!$C:$C,BQ$1,Data!$D:$D,BQ$2)</f>
        <v>0</v>
      </c>
      <c r="BR76" s="5">
        <f>COUNTIFS(Data!$I:$I,$A76,Data!$C:$C,BR$1,Data!$D:$D,BR$2)+COUNTIFS(Data!$J:$J,$A76,Data!$C:$C,BR$1,Data!$D:$D,BR$2)</f>
        <v>0</v>
      </c>
      <c r="BS76" s="5">
        <f>COUNTIFS(Data!$I:$I,$A76,Data!$C:$C,BS$1,Data!$D:$D,BS$2)+COUNTIFS(Data!$J:$J,$A76,Data!$C:$C,BS$1,Data!$D:$D,BS$2)</f>
        <v>0</v>
      </c>
      <c r="BT76" s="5">
        <f>COUNTIFS(Data!$I:$I,$A76,Data!$C:$C,BT$1,Data!$D:$D,BT$2)+COUNTIFS(Data!$J:$J,$A76,Data!$C:$C,BT$1,Data!$D:$D,BT$2)</f>
        <v>0</v>
      </c>
      <c r="BU76" s="5">
        <f>COUNTIFS(Data!$I:$I,$A76,Data!$C:$C,BU$1,Data!$D:$D,BU$2)+COUNTIFS(Data!$J:$J,$A76,Data!$C:$C,BU$1,Data!$D:$D,BU$2)</f>
        <v>0</v>
      </c>
      <c r="BV76" s="5">
        <f>COUNTIFS(Data!$I:$I,$A76,Data!$C:$C,BV$1,Data!$D:$D,BV$2)+COUNTIFS(Data!$J:$J,$A76,Data!$C:$C,BV$1,Data!$D:$D,BV$2)</f>
        <v>0</v>
      </c>
      <c r="BW76" s="5">
        <f>COUNTIFS(Data!$I:$I,$A76,Data!$C:$C,BW$1,Data!$D:$D,BW$2)+COUNTIFS(Data!$J:$J,$A76,Data!$C:$C,BW$1,Data!$D:$D,BW$2)</f>
        <v>0</v>
      </c>
      <c r="BX76" s="5">
        <f>COUNTIFS(Data!$I:$I,$A76,Data!$C:$C,BX$1,Data!$D:$D,BX$2)+COUNTIFS(Data!$J:$J,$A76,Data!$C:$C,BX$1,Data!$D:$D,BX$2)</f>
        <v>0</v>
      </c>
      <c r="BY76" s="5">
        <f>COUNTIFS(Data!$I:$I,$A76,Data!$C:$C,BY$1,Data!$D:$D,BY$2)+COUNTIFS(Data!$J:$J,$A76,Data!$C:$C,BY$1,Data!$D:$D,BY$2)</f>
        <v>0</v>
      </c>
      <c r="BZ76" s="5">
        <f>COUNTIFS(Data!$I:$I,$A76,Data!$C:$C,BZ$1,Data!$D:$D,BZ$2)+COUNTIFS(Data!$J:$J,$A76,Data!$C:$C,BZ$1,Data!$D:$D,BZ$2)</f>
        <v>0</v>
      </c>
      <c r="CA76" s="5">
        <f>COUNTIFS(Data!$I:$I,$A76,Data!$C:$C,CA$1,Data!$D:$D,CA$2)+COUNTIFS(Data!$J:$J,$A76,Data!$C:$C,CA$1,Data!$D:$D,CA$2)</f>
        <v>0</v>
      </c>
      <c r="CB76" s="5">
        <f>COUNTIFS(Data!$I:$I,$A76,Data!$C:$C,CB$1,Data!$D:$D,CB$2)+COUNTIFS(Data!$J:$J,$A76,Data!$C:$C,CB$1,Data!$D:$D,CB$2)</f>
        <v>0</v>
      </c>
      <c r="CC76" s="5">
        <f>COUNTIFS(Data!$I:$I,$A76,Data!$C:$C,CC$1,Data!$D:$D,CC$2)+COUNTIFS(Data!$J:$J,$A76,Data!$C:$C,CC$1,Data!$D:$D,CC$2)</f>
        <v>0</v>
      </c>
      <c r="CD76" s="5">
        <f>COUNTIFS(Data!$I:$I,$A76,Data!$C:$C,CD$1,Data!$D:$D,CD$2)+COUNTIFS(Data!$J:$J,$A76,Data!$C:$C,CD$1,Data!$D:$D,CD$2)</f>
        <v>0</v>
      </c>
      <c r="CE76" s="5">
        <f>COUNTIFS(Data!$I:$I,$A76,Data!$C:$C,CE$1,Data!$D:$D,CE$2)+COUNTIFS(Data!$J:$J,$A76,Data!$C:$C,CE$1,Data!$D:$D,CE$2)</f>
        <v>0</v>
      </c>
      <c r="CF76" s="5">
        <f>COUNTIFS(Data!$I:$I,$A76,Data!$C:$C,CF$1,Data!$D:$D,CF$2)+COUNTIFS(Data!$J:$J,$A76,Data!$C:$C,CF$1,Data!$D:$D,CF$2)</f>
        <v>0</v>
      </c>
      <c r="CG76" s="5">
        <f>COUNTIFS(Data!$I:$I,$A76,Data!$C:$C,CG$1,Data!$D:$D,CG$2)+COUNTIFS(Data!$J:$J,$A76,Data!$C:$C,CG$1,Data!$D:$D,CG$2)</f>
        <v>0</v>
      </c>
      <c r="CH76" s="5">
        <f>COUNTIFS(Data!$I:$I,$A76,Data!$C:$C,CH$1,Data!$D:$D,CH$2)+COUNTIFS(Data!$J:$J,$A76,Data!$C:$C,CH$1,Data!$D:$D,CH$2)</f>
        <v>0</v>
      </c>
      <c r="CI76" s="5">
        <f>COUNTIFS(Data!$I:$I,$A76,Data!$C:$C,CI$1,Data!$D:$D,CI$2)+COUNTIFS(Data!$J:$J,$A76,Data!$C:$C,CI$1,Data!$D:$D,CI$2)</f>
        <v>0</v>
      </c>
      <c r="CJ76" s="5">
        <f>COUNTIFS(Data!$I:$I,$A76,Data!$C:$C,CJ$1,Data!$D:$D,CJ$2)+COUNTIFS(Data!$J:$J,$A76,Data!$C:$C,CJ$1,Data!$D:$D,CJ$2)</f>
        <v>0</v>
      </c>
      <c r="CK76" s="5">
        <f>COUNTIFS(Data!$I:$I,$A76,Data!$C:$C,CK$1,Data!$D:$D,CK$2)+COUNTIFS(Data!$J:$J,$A76,Data!$C:$C,CK$1,Data!$D:$D,CK$2)</f>
        <v>0</v>
      </c>
      <c r="CL76" s="5">
        <f>COUNTIFS(Data!$I:$I,$A76,Data!$C:$C,CL$1,Data!$D:$D,CL$2)+COUNTIFS(Data!$J:$J,$A76,Data!$C:$C,CL$1,Data!$D:$D,CL$2)</f>
        <v>0</v>
      </c>
      <c r="CM76" s="5">
        <f>COUNTIFS(Data!$I:$I,$A76,Data!$C:$C,CM$1,Data!$D:$D,CM$2)+COUNTIFS(Data!$J:$J,$A76,Data!$C:$C,CM$1,Data!$D:$D,CM$2)</f>
        <v>0</v>
      </c>
      <c r="CN76" s="5">
        <f>COUNTIFS(Data!$I:$I,$A76,Data!$C:$C,CN$1,Data!$D:$D,CN$2)+COUNTIFS(Data!$J:$J,$A76,Data!$C:$C,CN$1,Data!$D:$D,CN$2)</f>
        <v>0</v>
      </c>
      <c r="CO76" s="5">
        <f>COUNTIFS(Data!$I:$I,$A76,Data!$C:$C,CO$1,Data!$D:$D,CO$2)+COUNTIFS(Data!$J:$J,$A76,Data!$C:$C,CO$1,Data!$D:$D,CO$2)</f>
        <v>0</v>
      </c>
      <c r="CP76" s="5">
        <f>COUNTIFS(Data!$I:$I,$A76,Data!$C:$C,CP$1,Data!$D:$D,CP$2)+COUNTIFS(Data!$J:$J,$A76,Data!$C:$C,CP$1,Data!$D:$D,CP$2)</f>
        <v>0</v>
      </c>
      <c r="CQ76" s="5">
        <f>COUNTIFS(Data!$I:$I,$A76,Data!$C:$C,CQ$1,Data!$D:$D,CQ$2)+COUNTIFS(Data!$J:$J,$A76,Data!$C:$C,CQ$1,Data!$D:$D,CQ$2)</f>
        <v>0</v>
      </c>
      <c r="CR76" s="5">
        <f>COUNTIFS(Data!$I:$I,$A76,Data!$C:$C,CR$1,Data!$D:$D,CR$2)+COUNTIFS(Data!$J:$J,$A76,Data!$C:$C,CR$1,Data!$D:$D,CR$2)</f>
        <v>0</v>
      </c>
      <c r="CS76" s="5">
        <f>COUNTIFS(Data!$I:$I,$A76,Data!$C:$C,CS$1,Data!$D:$D,CS$2)+COUNTIFS(Data!$J:$J,$A76,Data!$C:$C,CS$1,Data!$D:$D,CS$2)</f>
        <v>0</v>
      </c>
      <c r="CT76" s="5">
        <f>COUNTIFS(Data!$I:$I,$A76,Data!$C:$C,CT$1,Data!$D:$D,CT$2)+COUNTIFS(Data!$J:$J,$A76,Data!$C:$C,CT$1,Data!$D:$D,CT$2)</f>
        <v>0</v>
      </c>
      <c r="CU76" s="5">
        <f>COUNTIFS(Data!$I:$I,$A76,Data!$C:$C,CU$1,Data!$D:$D,CU$2)+COUNTIFS(Data!$J:$J,$A76,Data!$C:$C,CU$1,Data!$D:$D,CU$2)</f>
        <v>0</v>
      </c>
      <c r="CV76" s="5">
        <f>COUNTIFS(Data!$I:$I,$A76,Data!$C:$C,CV$1,Data!$D:$D,CV$2)+COUNTIFS(Data!$J:$J,$A76,Data!$C:$C,CV$1,Data!$D:$D,CV$2)</f>
        <v>0</v>
      </c>
      <c r="CW76" s="5">
        <f t="shared" ref="CW76:CX76" si="75">SUMIF($B$2:$CV$2,CW$2, $B76:$CV76)</f>
        <v>1</v>
      </c>
      <c r="CX76" s="5">
        <f t="shared" si="75"/>
        <v>0</v>
      </c>
      <c r="CY76" s="5">
        <f t="shared" si="3"/>
        <v>1</v>
      </c>
    </row>
    <row r="77">
      <c r="A77" s="5" t="str">
        <f>Countries!A75</f>
        <v>ROC</v>
      </c>
      <c r="B77" s="5">
        <f>COUNTIFS(Data!$I:$I,$A77,Data!$C:$C,B$1,Data!$D:$D,B$2)+COUNTIFS(Data!$J:$J,$A77,Data!$C:$C,B$1,Data!$D:$D,B$2)</f>
        <v>0</v>
      </c>
      <c r="C77" s="5">
        <f>COUNTIFS(Data!$I:$I,$A77,Data!$C:$C,C$1,Data!$D:$D,C$2)+COUNTIFS(Data!$J:$J,$A77,Data!$C:$C,C$1,Data!$D:$D,C$2)</f>
        <v>0</v>
      </c>
      <c r="D77" s="5">
        <f>COUNTIFS(Data!$I:$I,$A77,Data!$C:$C,D$1,Data!$D:$D,D$2)+COUNTIFS(Data!$J:$J,$A77,Data!$C:$C,D$1,Data!$D:$D,D$2)</f>
        <v>0</v>
      </c>
      <c r="E77" s="5">
        <f>COUNTIFS(Data!$I:$I,$A77,Data!$C:$C,E$1,Data!$D:$D,E$2)+COUNTIFS(Data!$J:$J,$A77,Data!$C:$C,E$1,Data!$D:$D,E$2)</f>
        <v>0</v>
      </c>
      <c r="F77" s="5">
        <f>COUNTIFS(Data!$I:$I,$A77,Data!$C:$C,F$1,Data!$D:$D,F$2)+COUNTIFS(Data!$J:$J,$A77,Data!$C:$C,F$1,Data!$D:$D,F$2)</f>
        <v>0</v>
      </c>
      <c r="G77" s="5">
        <f>COUNTIFS(Data!$I:$I,$A77,Data!$C:$C,G$1,Data!$D:$D,G$2)+COUNTIFS(Data!$J:$J,$A77,Data!$C:$C,G$1,Data!$D:$D,G$2)</f>
        <v>2</v>
      </c>
      <c r="H77" s="5">
        <f>COUNTIFS(Data!$I:$I,$A77,Data!$C:$C,H$1,Data!$D:$D,H$2)+COUNTIFS(Data!$J:$J,$A77,Data!$C:$C,H$1,Data!$D:$D,H$2)</f>
        <v>2</v>
      </c>
      <c r="I77" s="5">
        <f>COUNTIFS(Data!$I:$I,$A77,Data!$C:$C,I$1,Data!$D:$D,I$2)+COUNTIFS(Data!$J:$J,$A77,Data!$C:$C,I$1,Data!$D:$D,I$2)</f>
        <v>0</v>
      </c>
      <c r="J77" s="5">
        <f>COUNTIFS(Data!$I:$I,$A77,Data!$C:$C,J$1,Data!$D:$D,J$2)+COUNTIFS(Data!$J:$J,$A77,Data!$C:$C,J$1,Data!$D:$D,J$2)</f>
        <v>0</v>
      </c>
      <c r="K77" s="5">
        <f>COUNTIFS(Data!$I:$I,$A77,Data!$C:$C,K$1,Data!$D:$D,K$2)+COUNTIFS(Data!$J:$J,$A77,Data!$C:$C,K$1,Data!$D:$D,K$2)</f>
        <v>0</v>
      </c>
      <c r="L77" s="5">
        <f>COUNTIFS(Data!$I:$I,$A77,Data!$C:$C,L$1,Data!$D:$D,L$2)+COUNTIFS(Data!$J:$J,$A77,Data!$C:$C,L$1,Data!$D:$D,L$2)</f>
        <v>0</v>
      </c>
      <c r="M77" s="5">
        <f>COUNTIFS(Data!$I:$I,$A77,Data!$C:$C,M$1,Data!$D:$D,M$2)+COUNTIFS(Data!$J:$J,$A77,Data!$C:$C,M$1,Data!$D:$D,M$2)</f>
        <v>0</v>
      </c>
      <c r="N77" s="5">
        <f>COUNTIFS(Data!$I:$I,$A77,Data!$C:$C,N$1,Data!$D:$D,N$2)+COUNTIFS(Data!$J:$J,$A77,Data!$C:$C,N$1,Data!$D:$D,N$2)</f>
        <v>0</v>
      </c>
      <c r="O77" s="5">
        <f>COUNTIFS(Data!$I:$I,$A77,Data!$C:$C,O$1,Data!$D:$D,O$2)+COUNTIFS(Data!$J:$J,$A77,Data!$C:$C,O$1,Data!$D:$D,O$2)</f>
        <v>0</v>
      </c>
      <c r="P77" s="5">
        <f>COUNTIFS(Data!$I:$I,$A77,Data!$C:$C,P$1,Data!$D:$D,P$2)+COUNTIFS(Data!$J:$J,$A77,Data!$C:$C,P$1,Data!$D:$D,P$2)</f>
        <v>0</v>
      </c>
      <c r="Q77" s="5">
        <f>COUNTIFS(Data!$I:$I,$A77,Data!$C:$C,Q$1,Data!$D:$D,Q$2)+COUNTIFS(Data!$J:$J,$A77,Data!$C:$C,Q$1,Data!$D:$D,Q$2)</f>
        <v>0</v>
      </c>
      <c r="R77" s="5">
        <f>COUNTIFS(Data!$I:$I,$A77,Data!$C:$C,R$1,Data!$D:$D,R$2)+COUNTIFS(Data!$J:$J,$A77,Data!$C:$C,R$1,Data!$D:$D,R$2)</f>
        <v>0</v>
      </c>
      <c r="S77" s="5">
        <f>COUNTIFS(Data!$I:$I,$A77,Data!$C:$C,S$1,Data!$D:$D,S$2)+COUNTIFS(Data!$J:$J,$A77,Data!$C:$C,S$1,Data!$D:$D,S$2)</f>
        <v>0</v>
      </c>
      <c r="T77" s="5">
        <f>COUNTIFS(Data!$I:$I,$A77,Data!$C:$C,T$1,Data!$D:$D,T$2)+COUNTIFS(Data!$J:$J,$A77,Data!$C:$C,T$1,Data!$D:$D,T$2)</f>
        <v>0</v>
      </c>
      <c r="U77" s="5">
        <f>COUNTIFS(Data!$I:$I,$A77,Data!$C:$C,U$1,Data!$D:$D,U$2)+COUNTIFS(Data!$J:$J,$A77,Data!$C:$C,U$1,Data!$D:$D,U$2)</f>
        <v>0</v>
      </c>
      <c r="V77" s="5">
        <f>COUNTIFS(Data!$I:$I,$A77,Data!$C:$C,V$1,Data!$D:$D,V$2)+COUNTIFS(Data!$J:$J,$A77,Data!$C:$C,V$1,Data!$D:$D,V$2)</f>
        <v>3</v>
      </c>
      <c r="W77" s="5">
        <f>COUNTIFS(Data!$I:$I,$A77,Data!$C:$C,W$1,Data!$D:$D,W$2)+COUNTIFS(Data!$J:$J,$A77,Data!$C:$C,W$1,Data!$D:$D,W$2)</f>
        <v>1</v>
      </c>
      <c r="X77" s="5">
        <f>COUNTIFS(Data!$I:$I,$A77,Data!$C:$C,X$1,Data!$D:$D,X$2)+COUNTIFS(Data!$J:$J,$A77,Data!$C:$C,X$1,Data!$D:$D,X$2)</f>
        <v>0</v>
      </c>
      <c r="Y77" s="5">
        <f>COUNTIFS(Data!$I:$I,$A77,Data!$C:$C,Y$1,Data!$D:$D,Y$2)+COUNTIFS(Data!$J:$J,$A77,Data!$C:$C,Y$1,Data!$D:$D,Y$2)</f>
        <v>0</v>
      </c>
      <c r="Z77" s="5">
        <f>COUNTIFS(Data!$I:$I,$A77,Data!$C:$C,Z$1,Data!$D:$D,Z$2)+COUNTIFS(Data!$J:$J,$A77,Data!$C:$C,Z$1,Data!$D:$D,Z$2)</f>
        <v>0</v>
      </c>
      <c r="AA77" s="5">
        <f>COUNTIFS(Data!$I:$I,$A77,Data!$C:$C,AA$1,Data!$D:$D,AA$2)+COUNTIFS(Data!$J:$J,$A77,Data!$C:$C,AA$1,Data!$D:$D,AA$2)</f>
        <v>0</v>
      </c>
      <c r="AB77" s="5">
        <f>COUNTIFS(Data!$I:$I,$A77,Data!$C:$C,AB$1,Data!$D:$D,AB$2)+COUNTIFS(Data!$J:$J,$A77,Data!$C:$C,AB$1,Data!$D:$D,AB$2)</f>
        <v>0</v>
      </c>
      <c r="AC77" s="5">
        <f>COUNTIFS(Data!$I:$I,$A77,Data!$C:$C,AC$1,Data!$D:$D,AC$2)+COUNTIFS(Data!$J:$J,$A77,Data!$C:$C,AC$1,Data!$D:$D,AC$2)</f>
        <v>0</v>
      </c>
      <c r="AD77" s="5">
        <f>COUNTIFS(Data!$I:$I,$A77,Data!$C:$C,AD$1,Data!$D:$D,AD$2)+COUNTIFS(Data!$J:$J,$A77,Data!$C:$C,AD$1,Data!$D:$D,AD$2)</f>
        <v>0</v>
      </c>
      <c r="AE77" s="5">
        <f>COUNTIFS(Data!$I:$I,$A77,Data!$C:$C,AE$1,Data!$D:$D,AE$2)+COUNTIFS(Data!$J:$J,$A77,Data!$C:$C,AE$1,Data!$D:$D,AE$2)</f>
        <v>0</v>
      </c>
      <c r="AF77" s="5">
        <f>COUNTIFS(Data!$I:$I,$A77,Data!$C:$C,AF$1,Data!$D:$D,AF$2)+COUNTIFS(Data!$J:$J,$A77,Data!$C:$C,AF$1,Data!$D:$D,AF$2)</f>
        <v>0</v>
      </c>
      <c r="AG77" s="5">
        <f>COUNTIFS(Data!$I:$I,$A77,Data!$C:$C,AG$1,Data!$D:$D,AG$2)+COUNTIFS(Data!$J:$J,$A77,Data!$C:$C,AG$1,Data!$D:$D,AG$2)</f>
        <v>0</v>
      </c>
      <c r="AH77" s="5">
        <f>COUNTIFS(Data!$I:$I,$A77,Data!$C:$C,AH$1,Data!$D:$D,AH$2)+COUNTIFS(Data!$J:$J,$A77,Data!$C:$C,AH$1,Data!$D:$D,AH$2)</f>
        <v>0</v>
      </c>
      <c r="AI77" s="5">
        <f>COUNTIFS(Data!$I:$I,$A77,Data!$C:$C,AI$1,Data!$D:$D,AI$2)+COUNTIFS(Data!$J:$J,$A77,Data!$C:$C,AI$1,Data!$D:$D,AI$2)</f>
        <v>0</v>
      </c>
      <c r="AJ77" s="5">
        <f>COUNTIFS(Data!$I:$I,$A77,Data!$C:$C,AJ$1,Data!$D:$D,AJ$2)+COUNTIFS(Data!$J:$J,$A77,Data!$C:$C,AJ$1,Data!$D:$D,AJ$2)</f>
        <v>0</v>
      </c>
      <c r="AK77" s="5">
        <f>COUNTIFS(Data!$I:$I,$A77,Data!$C:$C,AK$1,Data!$D:$D,AK$2)+COUNTIFS(Data!$J:$J,$A77,Data!$C:$C,AK$1,Data!$D:$D,AK$2)</f>
        <v>2</v>
      </c>
      <c r="AL77" s="5">
        <f>COUNTIFS(Data!$I:$I,$A77,Data!$C:$C,AL$1,Data!$D:$D,AL$2)+COUNTIFS(Data!$J:$J,$A77,Data!$C:$C,AL$1,Data!$D:$D,AL$2)</f>
        <v>1</v>
      </c>
      <c r="AM77" s="5">
        <f>COUNTIFS(Data!$I:$I,$A77,Data!$C:$C,AM$1,Data!$D:$D,AM$2)+COUNTIFS(Data!$J:$J,$A77,Data!$C:$C,AM$1,Data!$D:$D,AM$2)</f>
        <v>0</v>
      </c>
      <c r="AN77" s="5">
        <f>COUNTIFS(Data!$I:$I,$A77,Data!$C:$C,AN$1,Data!$D:$D,AN$2)+COUNTIFS(Data!$J:$J,$A77,Data!$C:$C,AN$1,Data!$D:$D,AN$2)</f>
        <v>0</v>
      </c>
      <c r="AO77" s="5">
        <f>COUNTIFS(Data!$I:$I,$A77,Data!$C:$C,AO$1,Data!$D:$D,AO$2)+COUNTIFS(Data!$J:$J,$A77,Data!$C:$C,AO$1,Data!$D:$D,AO$2)</f>
        <v>0</v>
      </c>
      <c r="AP77" s="5">
        <f>COUNTIFS(Data!$I:$I,$A77,Data!$C:$C,AP$1,Data!$D:$D,AP$2)+COUNTIFS(Data!$J:$J,$A77,Data!$C:$C,AP$1,Data!$D:$D,AP$2)</f>
        <v>1</v>
      </c>
      <c r="AQ77" s="5">
        <f>COUNTIFS(Data!$I:$I,$A77,Data!$C:$C,AQ$1,Data!$D:$D,AQ$2)+COUNTIFS(Data!$J:$J,$A77,Data!$C:$C,AQ$1,Data!$D:$D,AQ$2)</f>
        <v>0</v>
      </c>
      <c r="AR77" s="5">
        <f>COUNTIFS(Data!$I:$I,$A77,Data!$C:$C,AR$1,Data!$D:$D,AR$2)+COUNTIFS(Data!$J:$J,$A77,Data!$C:$C,AR$1,Data!$D:$D,AR$2)</f>
        <v>0</v>
      </c>
      <c r="AS77" s="5">
        <f>COUNTIFS(Data!$I:$I,$A77,Data!$C:$C,AS$1,Data!$D:$D,AS$2)+COUNTIFS(Data!$J:$J,$A77,Data!$C:$C,AS$1,Data!$D:$D,AS$2)</f>
        <v>0</v>
      </c>
      <c r="AT77" s="5">
        <f>COUNTIFS(Data!$I:$I,$A77,Data!$C:$C,AT$1,Data!$D:$D,AT$2)+COUNTIFS(Data!$J:$J,$A77,Data!$C:$C,AT$1,Data!$D:$D,AT$2)</f>
        <v>0</v>
      </c>
      <c r="AU77" s="5">
        <f>COUNTIFS(Data!$I:$I,$A77,Data!$C:$C,AU$1,Data!$D:$D,AU$2)+COUNTIFS(Data!$J:$J,$A77,Data!$C:$C,AU$1,Data!$D:$D,AU$2)</f>
        <v>0</v>
      </c>
      <c r="AV77" s="5">
        <f>COUNTIFS(Data!$I:$I,$A77,Data!$C:$C,AV$1,Data!$D:$D,AV$2)+COUNTIFS(Data!$J:$J,$A77,Data!$C:$C,AV$1,Data!$D:$D,AV$2)</f>
        <v>0</v>
      </c>
      <c r="AW77" s="5">
        <f>COUNTIFS(Data!$I:$I,$A77,Data!$C:$C,AW$1,Data!$D:$D,AW$2)+COUNTIFS(Data!$J:$J,$A77,Data!$C:$C,AW$1,Data!$D:$D,AW$2)</f>
        <v>0</v>
      </c>
      <c r="AX77" s="5">
        <f>COUNTIFS(Data!$I:$I,$A77,Data!$C:$C,AX$1,Data!$D:$D,AX$2)+COUNTIFS(Data!$J:$J,$A77,Data!$C:$C,AX$1,Data!$D:$D,AX$2)</f>
        <v>0</v>
      </c>
      <c r="AY77" s="5">
        <f>COUNTIFS(Data!$I:$I,$A77,Data!$C:$C,AY$1,Data!$D:$D,AY$2)+COUNTIFS(Data!$J:$J,$A77,Data!$C:$C,AY$1,Data!$D:$D,AY$2)</f>
        <v>2</v>
      </c>
      <c r="AZ77" s="5">
        <f>COUNTIFS(Data!$I:$I,$A77,Data!$C:$C,AZ$1,Data!$D:$D,AZ$2)+COUNTIFS(Data!$J:$J,$A77,Data!$C:$C,AZ$1,Data!$D:$D,AZ$2)</f>
        <v>0</v>
      </c>
      <c r="BA77" s="5">
        <f>COUNTIFS(Data!$I:$I,$A77,Data!$C:$C,BA$1,Data!$D:$D,BA$2)+COUNTIFS(Data!$J:$J,$A77,Data!$C:$C,BA$1,Data!$D:$D,BA$2)</f>
        <v>1</v>
      </c>
      <c r="BB77" s="5">
        <f>COUNTIFS(Data!$I:$I,$A77,Data!$C:$C,BB$1,Data!$D:$D,BB$2)+COUNTIFS(Data!$J:$J,$A77,Data!$C:$C,BB$1,Data!$D:$D,BB$2)</f>
        <v>0</v>
      </c>
      <c r="BC77" s="5">
        <f>COUNTIFS(Data!$I:$I,$A77,Data!$C:$C,BC$1,Data!$D:$D,BC$2)+COUNTIFS(Data!$J:$J,$A77,Data!$C:$C,BC$1,Data!$D:$D,BC$2)</f>
        <v>0</v>
      </c>
      <c r="BD77" s="5">
        <f>COUNTIFS(Data!$I:$I,$A77,Data!$C:$C,BD$1,Data!$D:$D,BD$2)+COUNTIFS(Data!$J:$J,$A77,Data!$C:$C,BD$1,Data!$D:$D,BD$2)</f>
        <v>0</v>
      </c>
      <c r="BE77" s="5">
        <f>COUNTIFS(Data!$I:$I,$A77,Data!$C:$C,BE$1,Data!$D:$D,BE$2)+COUNTIFS(Data!$J:$J,$A77,Data!$C:$C,BE$1,Data!$D:$D,BE$2)</f>
        <v>0</v>
      </c>
      <c r="BF77" s="5">
        <f>COUNTIFS(Data!$I:$I,$A77,Data!$C:$C,BF$1,Data!$D:$D,BF$2)+COUNTIFS(Data!$J:$J,$A77,Data!$C:$C,BF$1,Data!$D:$D,BF$2)</f>
        <v>0</v>
      </c>
      <c r="BG77" s="5">
        <f>COUNTIFS(Data!$I:$I,$A77,Data!$C:$C,BG$1,Data!$D:$D,BG$2)+COUNTIFS(Data!$J:$J,$A77,Data!$C:$C,BG$1,Data!$D:$D,BG$2)</f>
        <v>0</v>
      </c>
      <c r="BH77" s="5">
        <f>COUNTIFS(Data!$I:$I,$A77,Data!$C:$C,BH$1,Data!$D:$D,BH$2)+COUNTIFS(Data!$J:$J,$A77,Data!$C:$C,BH$1,Data!$D:$D,BH$2)</f>
        <v>0</v>
      </c>
      <c r="BI77" s="5">
        <f>COUNTIFS(Data!$I:$I,$A77,Data!$C:$C,BI$1,Data!$D:$D,BI$2)+COUNTIFS(Data!$J:$J,$A77,Data!$C:$C,BI$1,Data!$D:$D,BI$2)</f>
        <v>0</v>
      </c>
      <c r="BJ77" s="5">
        <f>COUNTIFS(Data!$I:$I,$A77,Data!$C:$C,BJ$1,Data!$D:$D,BJ$2)+COUNTIFS(Data!$J:$J,$A77,Data!$C:$C,BJ$1,Data!$D:$D,BJ$2)</f>
        <v>0</v>
      </c>
      <c r="BK77" s="5">
        <f>COUNTIFS(Data!$I:$I,$A77,Data!$C:$C,BK$1,Data!$D:$D,BK$2)+COUNTIFS(Data!$J:$J,$A77,Data!$C:$C,BK$1,Data!$D:$D,BK$2)</f>
        <v>0</v>
      </c>
      <c r="BL77" s="5">
        <f>COUNTIFS(Data!$I:$I,$A77,Data!$C:$C,BL$1,Data!$D:$D,BL$2)+COUNTIFS(Data!$J:$J,$A77,Data!$C:$C,BL$1,Data!$D:$D,BL$2)</f>
        <v>0</v>
      </c>
      <c r="BM77" s="5">
        <f>COUNTIFS(Data!$I:$I,$A77,Data!$C:$C,BM$1,Data!$D:$D,BM$2)+COUNTIFS(Data!$J:$J,$A77,Data!$C:$C,BM$1,Data!$D:$D,BM$2)</f>
        <v>0</v>
      </c>
      <c r="BN77" s="5">
        <f>COUNTIFS(Data!$I:$I,$A77,Data!$C:$C,BN$1,Data!$D:$D,BN$2)+COUNTIFS(Data!$J:$J,$A77,Data!$C:$C,BN$1,Data!$D:$D,BN$2)</f>
        <v>0</v>
      </c>
      <c r="BO77" s="5">
        <f>COUNTIFS(Data!$I:$I,$A77,Data!$C:$C,BO$1,Data!$D:$D,BO$2)+COUNTIFS(Data!$J:$J,$A77,Data!$C:$C,BO$1,Data!$D:$D,BO$2)</f>
        <v>0</v>
      </c>
      <c r="BP77" s="5">
        <f>COUNTIFS(Data!$I:$I,$A77,Data!$C:$C,BP$1,Data!$D:$D,BP$2)+COUNTIFS(Data!$J:$J,$A77,Data!$C:$C,BP$1,Data!$D:$D,BP$2)</f>
        <v>0</v>
      </c>
      <c r="BQ77" s="5">
        <f>COUNTIFS(Data!$I:$I,$A77,Data!$C:$C,BQ$1,Data!$D:$D,BQ$2)+COUNTIFS(Data!$J:$J,$A77,Data!$C:$C,BQ$1,Data!$D:$D,BQ$2)</f>
        <v>1</v>
      </c>
      <c r="BR77" s="5">
        <f>COUNTIFS(Data!$I:$I,$A77,Data!$C:$C,BR$1,Data!$D:$D,BR$2)+COUNTIFS(Data!$J:$J,$A77,Data!$C:$C,BR$1,Data!$D:$D,BR$2)</f>
        <v>1</v>
      </c>
      <c r="BS77" s="5">
        <f>COUNTIFS(Data!$I:$I,$A77,Data!$C:$C,BS$1,Data!$D:$D,BS$2)+COUNTIFS(Data!$J:$J,$A77,Data!$C:$C,BS$1,Data!$D:$D,BS$2)</f>
        <v>0</v>
      </c>
      <c r="BT77" s="5">
        <f>COUNTIFS(Data!$I:$I,$A77,Data!$C:$C,BT$1,Data!$D:$D,BT$2)+COUNTIFS(Data!$J:$J,$A77,Data!$C:$C,BT$1,Data!$D:$D,BT$2)</f>
        <v>0</v>
      </c>
      <c r="BU77" s="5">
        <f>COUNTIFS(Data!$I:$I,$A77,Data!$C:$C,BU$1,Data!$D:$D,BU$2)+COUNTIFS(Data!$J:$J,$A77,Data!$C:$C,BU$1,Data!$D:$D,BU$2)</f>
        <v>0</v>
      </c>
      <c r="BV77" s="5">
        <f>COUNTIFS(Data!$I:$I,$A77,Data!$C:$C,BV$1,Data!$D:$D,BV$2)+COUNTIFS(Data!$J:$J,$A77,Data!$C:$C,BV$1,Data!$D:$D,BV$2)</f>
        <v>0</v>
      </c>
      <c r="BW77" s="5">
        <f>COUNTIFS(Data!$I:$I,$A77,Data!$C:$C,BW$1,Data!$D:$D,BW$2)+COUNTIFS(Data!$J:$J,$A77,Data!$C:$C,BW$1,Data!$D:$D,BW$2)</f>
        <v>0</v>
      </c>
      <c r="BX77" s="5">
        <f>COUNTIFS(Data!$I:$I,$A77,Data!$C:$C,BX$1,Data!$D:$D,BX$2)+COUNTIFS(Data!$J:$J,$A77,Data!$C:$C,BX$1,Data!$D:$D,BX$2)</f>
        <v>0</v>
      </c>
      <c r="BY77" s="5">
        <f>COUNTIFS(Data!$I:$I,$A77,Data!$C:$C,BY$1,Data!$D:$D,BY$2)+COUNTIFS(Data!$J:$J,$A77,Data!$C:$C,BY$1,Data!$D:$D,BY$2)</f>
        <v>1</v>
      </c>
      <c r="BZ77" s="5">
        <f>COUNTIFS(Data!$I:$I,$A77,Data!$C:$C,BZ$1,Data!$D:$D,BZ$2)+COUNTIFS(Data!$J:$J,$A77,Data!$C:$C,BZ$1,Data!$D:$D,BZ$2)</f>
        <v>0</v>
      </c>
      <c r="CA77" s="5">
        <f>COUNTIFS(Data!$I:$I,$A77,Data!$C:$C,CA$1,Data!$D:$D,CA$2)+COUNTIFS(Data!$J:$J,$A77,Data!$C:$C,CA$1,Data!$D:$D,CA$2)</f>
        <v>0</v>
      </c>
      <c r="CB77" s="5">
        <f>COUNTIFS(Data!$I:$I,$A77,Data!$C:$C,CB$1,Data!$D:$D,CB$2)+COUNTIFS(Data!$J:$J,$A77,Data!$C:$C,CB$1,Data!$D:$D,CB$2)</f>
        <v>0</v>
      </c>
      <c r="CC77" s="5">
        <f>COUNTIFS(Data!$I:$I,$A77,Data!$C:$C,CC$1,Data!$D:$D,CC$2)+COUNTIFS(Data!$J:$J,$A77,Data!$C:$C,CC$1,Data!$D:$D,CC$2)</f>
        <v>0</v>
      </c>
      <c r="CD77" s="5">
        <f>COUNTIFS(Data!$I:$I,$A77,Data!$C:$C,CD$1,Data!$D:$D,CD$2)+COUNTIFS(Data!$J:$J,$A77,Data!$C:$C,CD$1,Data!$D:$D,CD$2)</f>
        <v>0</v>
      </c>
      <c r="CE77" s="5">
        <f>COUNTIFS(Data!$I:$I,$A77,Data!$C:$C,CE$1,Data!$D:$D,CE$2)+COUNTIFS(Data!$J:$J,$A77,Data!$C:$C,CE$1,Data!$D:$D,CE$2)</f>
        <v>1</v>
      </c>
      <c r="CF77" s="5">
        <f>COUNTIFS(Data!$I:$I,$A77,Data!$C:$C,CF$1,Data!$D:$D,CF$2)+COUNTIFS(Data!$J:$J,$A77,Data!$C:$C,CF$1,Data!$D:$D,CF$2)</f>
        <v>0</v>
      </c>
      <c r="CG77" s="5">
        <f>COUNTIFS(Data!$I:$I,$A77,Data!$C:$C,CG$1,Data!$D:$D,CG$2)+COUNTIFS(Data!$J:$J,$A77,Data!$C:$C,CG$1,Data!$D:$D,CG$2)</f>
        <v>0</v>
      </c>
      <c r="CH77" s="5">
        <f>COUNTIFS(Data!$I:$I,$A77,Data!$C:$C,CH$1,Data!$D:$D,CH$2)+COUNTIFS(Data!$J:$J,$A77,Data!$C:$C,CH$1,Data!$D:$D,CH$2)</f>
        <v>0</v>
      </c>
      <c r="CI77" s="5">
        <f>COUNTIFS(Data!$I:$I,$A77,Data!$C:$C,CI$1,Data!$D:$D,CI$2)+COUNTIFS(Data!$J:$J,$A77,Data!$C:$C,CI$1,Data!$D:$D,CI$2)</f>
        <v>0</v>
      </c>
      <c r="CJ77" s="5">
        <f>COUNTIFS(Data!$I:$I,$A77,Data!$C:$C,CJ$1,Data!$D:$D,CJ$2)+COUNTIFS(Data!$J:$J,$A77,Data!$C:$C,CJ$1,Data!$D:$D,CJ$2)</f>
        <v>0</v>
      </c>
      <c r="CK77" s="5">
        <f>COUNTIFS(Data!$I:$I,$A77,Data!$C:$C,CK$1,Data!$D:$D,CK$2)+COUNTIFS(Data!$J:$J,$A77,Data!$C:$C,CK$1,Data!$D:$D,CK$2)</f>
        <v>0</v>
      </c>
      <c r="CL77" s="5">
        <f>COUNTIFS(Data!$I:$I,$A77,Data!$C:$C,CL$1,Data!$D:$D,CL$2)+COUNTIFS(Data!$J:$J,$A77,Data!$C:$C,CL$1,Data!$D:$D,CL$2)</f>
        <v>0</v>
      </c>
      <c r="CM77" s="5">
        <f>COUNTIFS(Data!$I:$I,$A77,Data!$C:$C,CM$1,Data!$D:$D,CM$2)+COUNTIFS(Data!$J:$J,$A77,Data!$C:$C,CM$1,Data!$D:$D,CM$2)</f>
        <v>0</v>
      </c>
      <c r="CN77" s="5">
        <f>COUNTIFS(Data!$I:$I,$A77,Data!$C:$C,CN$1,Data!$D:$D,CN$2)+COUNTIFS(Data!$J:$J,$A77,Data!$C:$C,CN$1,Data!$D:$D,CN$2)</f>
        <v>0</v>
      </c>
      <c r="CO77" s="5">
        <f>COUNTIFS(Data!$I:$I,$A77,Data!$C:$C,CO$1,Data!$D:$D,CO$2)+COUNTIFS(Data!$J:$J,$A77,Data!$C:$C,CO$1,Data!$D:$D,CO$2)</f>
        <v>0</v>
      </c>
      <c r="CP77" s="5">
        <f>COUNTIFS(Data!$I:$I,$A77,Data!$C:$C,CP$1,Data!$D:$D,CP$2)+COUNTIFS(Data!$J:$J,$A77,Data!$C:$C,CP$1,Data!$D:$D,CP$2)</f>
        <v>0</v>
      </c>
      <c r="CQ77" s="5">
        <f>COUNTIFS(Data!$I:$I,$A77,Data!$C:$C,CQ$1,Data!$D:$D,CQ$2)+COUNTIFS(Data!$J:$J,$A77,Data!$C:$C,CQ$1,Data!$D:$D,CQ$2)</f>
        <v>0</v>
      </c>
      <c r="CR77" s="5">
        <f>COUNTIFS(Data!$I:$I,$A77,Data!$C:$C,CR$1,Data!$D:$D,CR$2)+COUNTIFS(Data!$J:$J,$A77,Data!$C:$C,CR$1,Data!$D:$D,CR$2)</f>
        <v>0</v>
      </c>
      <c r="CS77" s="5">
        <f>COUNTIFS(Data!$I:$I,$A77,Data!$C:$C,CS$1,Data!$D:$D,CS$2)+COUNTIFS(Data!$J:$J,$A77,Data!$C:$C,CS$1,Data!$D:$D,CS$2)</f>
        <v>0</v>
      </c>
      <c r="CT77" s="5">
        <f>COUNTIFS(Data!$I:$I,$A77,Data!$C:$C,CT$1,Data!$D:$D,CT$2)+COUNTIFS(Data!$J:$J,$A77,Data!$C:$C,CT$1,Data!$D:$D,CT$2)</f>
        <v>0</v>
      </c>
      <c r="CU77" s="5">
        <f>COUNTIFS(Data!$I:$I,$A77,Data!$C:$C,CU$1,Data!$D:$D,CU$2)+COUNTIFS(Data!$J:$J,$A77,Data!$C:$C,CU$1,Data!$D:$D,CU$2)</f>
        <v>4</v>
      </c>
      <c r="CV77" s="5">
        <f>COUNTIFS(Data!$I:$I,$A77,Data!$C:$C,CV$1,Data!$D:$D,CV$2)+COUNTIFS(Data!$J:$J,$A77,Data!$C:$C,CV$1,Data!$D:$D,CV$2)</f>
        <v>0</v>
      </c>
      <c r="CW77" s="5">
        <f t="shared" ref="CW77:CX77" si="76">SUMIF($B$2:$CV$2,CW$2, $B77:$CV77)</f>
        <v>14</v>
      </c>
      <c r="CX77" s="5">
        <f t="shared" si="76"/>
        <v>8</v>
      </c>
      <c r="CY77" s="5">
        <f t="shared" si="3"/>
        <v>23</v>
      </c>
    </row>
    <row r="78">
      <c r="A78" s="5" t="str">
        <f>Countries!A76</f>
        <v>ROU</v>
      </c>
      <c r="B78" s="5">
        <f>COUNTIFS(Data!$I:$I,$A78,Data!$C:$C,B$1,Data!$D:$D,B$2)+COUNTIFS(Data!$J:$J,$A78,Data!$C:$C,B$1,Data!$D:$D,B$2)</f>
        <v>0</v>
      </c>
      <c r="C78" s="5">
        <f>COUNTIFS(Data!$I:$I,$A78,Data!$C:$C,C$1,Data!$D:$D,C$2)+COUNTIFS(Data!$J:$J,$A78,Data!$C:$C,C$1,Data!$D:$D,C$2)</f>
        <v>0</v>
      </c>
      <c r="D78" s="5">
        <f>COUNTIFS(Data!$I:$I,$A78,Data!$C:$C,D$1,Data!$D:$D,D$2)+COUNTIFS(Data!$J:$J,$A78,Data!$C:$C,D$1,Data!$D:$D,D$2)</f>
        <v>0</v>
      </c>
      <c r="E78" s="5">
        <f>COUNTIFS(Data!$I:$I,$A78,Data!$C:$C,E$1,Data!$D:$D,E$2)+COUNTIFS(Data!$J:$J,$A78,Data!$C:$C,E$1,Data!$D:$D,E$2)</f>
        <v>0</v>
      </c>
      <c r="F78" s="5">
        <f>COUNTIFS(Data!$I:$I,$A78,Data!$C:$C,F$1,Data!$D:$D,F$2)+COUNTIFS(Data!$J:$J,$A78,Data!$C:$C,F$1,Data!$D:$D,F$2)</f>
        <v>0</v>
      </c>
      <c r="G78" s="5">
        <f>COUNTIFS(Data!$I:$I,$A78,Data!$C:$C,G$1,Data!$D:$D,G$2)+COUNTIFS(Data!$J:$J,$A78,Data!$C:$C,G$1,Data!$D:$D,G$2)</f>
        <v>0</v>
      </c>
      <c r="H78" s="5">
        <f>COUNTIFS(Data!$I:$I,$A78,Data!$C:$C,H$1,Data!$D:$D,H$2)+COUNTIFS(Data!$J:$J,$A78,Data!$C:$C,H$1,Data!$D:$D,H$2)</f>
        <v>0</v>
      </c>
      <c r="I78" s="5">
        <f>COUNTIFS(Data!$I:$I,$A78,Data!$C:$C,I$1,Data!$D:$D,I$2)+COUNTIFS(Data!$J:$J,$A78,Data!$C:$C,I$1,Data!$D:$D,I$2)</f>
        <v>0</v>
      </c>
      <c r="J78" s="5">
        <f>COUNTIFS(Data!$I:$I,$A78,Data!$C:$C,J$1,Data!$D:$D,J$2)+COUNTIFS(Data!$J:$J,$A78,Data!$C:$C,J$1,Data!$D:$D,J$2)</f>
        <v>0</v>
      </c>
      <c r="K78" s="5">
        <f>COUNTIFS(Data!$I:$I,$A78,Data!$C:$C,K$1,Data!$D:$D,K$2)+COUNTIFS(Data!$J:$J,$A78,Data!$C:$C,K$1,Data!$D:$D,K$2)</f>
        <v>0</v>
      </c>
      <c r="L78" s="5">
        <f>COUNTIFS(Data!$I:$I,$A78,Data!$C:$C,L$1,Data!$D:$D,L$2)+COUNTIFS(Data!$J:$J,$A78,Data!$C:$C,L$1,Data!$D:$D,L$2)</f>
        <v>0</v>
      </c>
      <c r="M78" s="5">
        <f>COUNTIFS(Data!$I:$I,$A78,Data!$C:$C,M$1,Data!$D:$D,M$2)+COUNTIFS(Data!$J:$J,$A78,Data!$C:$C,M$1,Data!$D:$D,M$2)</f>
        <v>0</v>
      </c>
      <c r="N78" s="5">
        <f>COUNTIFS(Data!$I:$I,$A78,Data!$C:$C,N$1,Data!$D:$D,N$2)+COUNTIFS(Data!$J:$J,$A78,Data!$C:$C,N$1,Data!$D:$D,N$2)</f>
        <v>0</v>
      </c>
      <c r="O78" s="5">
        <f>COUNTIFS(Data!$I:$I,$A78,Data!$C:$C,O$1,Data!$D:$D,O$2)+COUNTIFS(Data!$J:$J,$A78,Data!$C:$C,O$1,Data!$D:$D,O$2)</f>
        <v>0</v>
      </c>
      <c r="P78" s="5">
        <f>COUNTIFS(Data!$I:$I,$A78,Data!$C:$C,P$1,Data!$D:$D,P$2)+COUNTIFS(Data!$J:$J,$A78,Data!$C:$C,P$1,Data!$D:$D,P$2)</f>
        <v>0</v>
      </c>
      <c r="Q78" s="5">
        <f>COUNTIFS(Data!$I:$I,$A78,Data!$C:$C,Q$1,Data!$D:$D,Q$2)+COUNTIFS(Data!$J:$J,$A78,Data!$C:$C,Q$1,Data!$D:$D,Q$2)</f>
        <v>0</v>
      </c>
      <c r="R78" s="5">
        <f>COUNTIFS(Data!$I:$I,$A78,Data!$C:$C,R$1,Data!$D:$D,R$2)+COUNTIFS(Data!$J:$J,$A78,Data!$C:$C,R$1,Data!$D:$D,R$2)</f>
        <v>0</v>
      </c>
      <c r="S78" s="5">
        <f>COUNTIFS(Data!$I:$I,$A78,Data!$C:$C,S$1,Data!$D:$D,S$2)+COUNTIFS(Data!$J:$J,$A78,Data!$C:$C,S$1,Data!$D:$D,S$2)</f>
        <v>0</v>
      </c>
      <c r="T78" s="5">
        <f>COUNTIFS(Data!$I:$I,$A78,Data!$C:$C,T$1,Data!$D:$D,T$2)+COUNTIFS(Data!$J:$J,$A78,Data!$C:$C,T$1,Data!$D:$D,T$2)</f>
        <v>0</v>
      </c>
      <c r="U78" s="5">
        <f>COUNTIFS(Data!$I:$I,$A78,Data!$C:$C,U$1,Data!$D:$D,U$2)+COUNTIFS(Data!$J:$J,$A78,Data!$C:$C,U$1,Data!$D:$D,U$2)</f>
        <v>0</v>
      </c>
      <c r="V78" s="5">
        <f>COUNTIFS(Data!$I:$I,$A78,Data!$C:$C,V$1,Data!$D:$D,V$2)+COUNTIFS(Data!$J:$J,$A78,Data!$C:$C,V$1,Data!$D:$D,V$2)</f>
        <v>0</v>
      </c>
      <c r="W78" s="5">
        <f>COUNTIFS(Data!$I:$I,$A78,Data!$C:$C,W$1,Data!$D:$D,W$2)+COUNTIFS(Data!$J:$J,$A78,Data!$C:$C,W$1,Data!$D:$D,W$2)</f>
        <v>0</v>
      </c>
      <c r="X78" s="5">
        <f>COUNTIFS(Data!$I:$I,$A78,Data!$C:$C,X$1,Data!$D:$D,X$2)+COUNTIFS(Data!$J:$J,$A78,Data!$C:$C,X$1,Data!$D:$D,X$2)</f>
        <v>0</v>
      </c>
      <c r="Y78" s="5">
        <f>COUNTIFS(Data!$I:$I,$A78,Data!$C:$C,Y$1,Data!$D:$D,Y$2)+COUNTIFS(Data!$J:$J,$A78,Data!$C:$C,Y$1,Data!$D:$D,Y$2)</f>
        <v>0</v>
      </c>
      <c r="Z78" s="5">
        <f>COUNTIFS(Data!$I:$I,$A78,Data!$C:$C,Z$1,Data!$D:$D,Z$2)+COUNTIFS(Data!$J:$J,$A78,Data!$C:$C,Z$1,Data!$D:$D,Z$2)</f>
        <v>0</v>
      </c>
      <c r="AA78" s="5">
        <f>COUNTIFS(Data!$I:$I,$A78,Data!$C:$C,AA$1,Data!$D:$D,AA$2)+COUNTIFS(Data!$J:$J,$A78,Data!$C:$C,AA$1,Data!$D:$D,AA$2)</f>
        <v>0</v>
      </c>
      <c r="AB78" s="5">
        <f>COUNTIFS(Data!$I:$I,$A78,Data!$C:$C,AB$1,Data!$D:$D,AB$2)+COUNTIFS(Data!$J:$J,$A78,Data!$C:$C,AB$1,Data!$D:$D,AB$2)</f>
        <v>0</v>
      </c>
      <c r="AC78" s="5">
        <f>COUNTIFS(Data!$I:$I,$A78,Data!$C:$C,AC$1,Data!$D:$D,AC$2)+COUNTIFS(Data!$J:$J,$A78,Data!$C:$C,AC$1,Data!$D:$D,AC$2)</f>
        <v>0</v>
      </c>
      <c r="AD78" s="5">
        <f>COUNTIFS(Data!$I:$I,$A78,Data!$C:$C,AD$1,Data!$D:$D,AD$2)+COUNTIFS(Data!$J:$J,$A78,Data!$C:$C,AD$1,Data!$D:$D,AD$2)</f>
        <v>0</v>
      </c>
      <c r="AE78" s="5">
        <f>COUNTIFS(Data!$I:$I,$A78,Data!$C:$C,AE$1,Data!$D:$D,AE$2)+COUNTIFS(Data!$J:$J,$A78,Data!$C:$C,AE$1,Data!$D:$D,AE$2)</f>
        <v>0</v>
      </c>
      <c r="AF78" s="5">
        <f>COUNTIFS(Data!$I:$I,$A78,Data!$C:$C,AF$1,Data!$D:$D,AF$2)+COUNTIFS(Data!$J:$J,$A78,Data!$C:$C,AF$1,Data!$D:$D,AF$2)</f>
        <v>0</v>
      </c>
      <c r="AG78" s="5">
        <f>COUNTIFS(Data!$I:$I,$A78,Data!$C:$C,AG$1,Data!$D:$D,AG$2)+COUNTIFS(Data!$J:$J,$A78,Data!$C:$C,AG$1,Data!$D:$D,AG$2)</f>
        <v>0</v>
      </c>
      <c r="AH78" s="5">
        <f>COUNTIFS(Data!$I:$I,$A78,Data!$C:$C,AH$1,Data!$D:$D,AH$2)+COUNTIFS(Data!$J:$J,$A78,Data!$C:$C,AH$1,Data!$D:$D,AH$2)</f>
        <v>0</v>
      </c>
      <c r="AI78" s="5">
        <f>COUNTIFS(Data!$I:$I,$A78,Data!$C:$C,AI$1,Data!$D:$D,AI$2)+COUNTIFS(Data!$J:$J,$A78,Data!$C:$C,AI$1,Data!$D:$D,AI$2)</f>
        <v>0</v>
      </c>
      <c r="AJ78" s="5">
        <f>COUNTIFS(Data!$I:$I,$A78,Data!$C:$C,AJ$1,Data!$D:$D,AJ$2)+COUNTIFS(Data!$J:$J,$A78,Data!$C:$C,AJ$1,Data!$D:$D,AJ$2)</f>
        <v>0</v>
      </c>
      <c r="AK78" s="5">
        <f>COUNTIFS(Data!$I:$I,$A78,Data!$C:$C,AK$1,Data!$D:$D,AK$2)+COUNTIFS(Data!$J:$J,$A78,Data!$C:$C,AK$1,Data!$D:$D,AK$2)</f>
        <v>0</v>
      </c>
      <c r="AL78" s="5">
        <f>COUNTIFS(Data!$I:$I,$A78,Data!$C:$C,AL$1,Data!$D:$D,AL$2)+COUNTIFS(Data!$J:$J,$A78,Data!$C:$C,AL$1,Data!$D:$D,AL$2)</f>
        <v>0</v>
      </c>
      <c r="AM78" s="5">
        <f>COUNTIFS(Data!$I:$I,$A78,Data!$C:$C,AM$1,Data!$D:$D,AM$2)+COUNTIFS(Data!$J:$J,$A78,Data!$C:$C,AM$1,Data!$D:$D,AM$2)</f>
        <v>0</v>
      </c>
      <c r="AN78" s="5">
        <f>COUNTIFS(Data!$I:$I,$A78,Data!$C:$C,AN$1,Data!$D:$D,AN$2)+COUNTIFS(Data!$J:$J,$A78,Data!$C:$C,AN$1,Data!$D:$D,AN$2)</f>
        <v>0</v>
      </c>
      <c r="AO78" s="5">
        <f>COUNTIFS(Data!$I:$I,$A78,Data!$C:$C,AO$1,Data!$D:$D,AO$2)+COUNTIFS(Data!$J:$J,$A78,Data!$C:$C,AO$1,Data!$D:$D,AO$2)</f>
        <v>0</v>
      </c>
      <c r="AP78" s="5">
        <f>COUNTIFS(Data!$I:$I,$A78,Data!$C:$C,AP$1,Data!$D:$D,AP$2)+COUNTIFS(Data!$J:$J,$A78,Data!$C:$C,AP$1,Data!$D:$D,AP$2)</f>
        <v>0</v>
      </c>
      <c r="AQ78" s="5">
        <f>COUNTIFS(Data!$I:$I,$A78,Data!$C:$C,AQ$1,Data!$D:$D,AQ$2)+COUNTIFS(Data!$J:$J,$A78,Data!$C:$C,AQ$1,Data!$D:$D,AQ$2)</f>
        <v>0</v>
      </c>
      <c r="AR78" s="5">
        <f>COUNTIFS(Data!$I:$I,$A78,Data!$C:$C,AR$1,Data!$D:$D,AR$2)+COUNTIFS(Data!$J:$J,$A78,Data!$C:$C,AR$1,Data!$D:$D,AR$2)</f>
        <v>0</v>
      </c>
      <c r="AS78" s="5">
        <f>COUNTIFS(Data!$I:$I,$A78,Data!$C:$C,AS$1,Data!$D:$D,AS$2)+COUNTIFS(Data!$J:$J,$A78,Data!$C:$C,AS$1,Data!$D:$D,AS$2)</f>
        <v>0</v>
      </c>
      <c r="AT78" s="5">
        <f>COUNTIFS(Data!$I:$I,$A78,Data!$C:$C,AT$1,Data!$D:$D,AT$2)+COUNTIFS(Data!$J:$J,$A78,Data!$C:$C,AT$1,Data!$D:$D,AT$2)</f>
        <v>0</v>
      </c>
      <c r="AU78" s="5">
        <f>COUNTIFS(Data!$I:$I,$A78,Data!$C:$C,AU$1,Data!$D:$D,AU$2)+COUNTIFS(Data!$J:$J,$A78,Data!$C:$C,AU$1,Data!$D:$D,AU$2)</f>
        <v>0</v>
      </c>
      <c r="AV78" s="5">
        <f>COUNTIFS(Data!$I:$I,$A78,Data!$C:$C,AV$1,Data!$D:$D,AV$2)+COUNTIFS(Data!$J:$J,$A78,Data!$C:$C,AV$1,Data!$D:$D,AV$2)</f>
        <v>0</v>
      </c>
      <c r="AW78" s="5">
        <f>COUNTIFS(Data!$I:$I,$A78,Data!$C:$C,AW$1,Data!$D:$D,AW$2)+COUNTIFS(Data!$J:$J,$A78,Data!$C:$C,AW$1,Data!$D:$D,AW$2)</f>
        <v>0</v>
      </c>
      <c r="AX78" s="5">
        <f>COUNTIFS(Data!$I:$I,$A78,Data!$C:$C,AX$1,Data!$D:$D,AX$2)+COUNTIFS(Data!$J:$J,$A78,Data!$C:$C,AX$1,Data!$D:$D,AX$2)</f>
        <v>0</v>
      </c>
      <c r="AY78" s="5">
        <f>COUNTIFS(Data!$I:$I,$A78,Data!$C:$C,AY$1,Data!$D:$D,AY$2)+COUNTIFS(Data!$J:$J,$A78,Data!$C:$C,AY$1,Data!$D:$D,AY$2)</f>
        <v>0</v>
      </c>
      <c r="AZ78" s="5">
        <f>COUNTIFS(Data!$I:$I,$A78,Data!$C:$C,AZ$1,Data!$D:$D,AZ$2)+COUNTIFS(Data!$J:$J,$A78,Data!$C:$C,AZ$1,Data!$D:$D,AZ$2)</f>
        <v>0</v>
      </c>
      <c r="BA78" s="5">
        <f>COUNTIFS(Data!$I:$I,$A78,Data!$C:$C,BA$1,Data!$D:$D,BA$2)+COUNTIFS(Data!$J:$J,$A78,Data!$C:$C,BA$1,Data!$D:$D,BA$2)</f>
        <v>0</v>
      </c>
      <c r="BB78" s="5">
        <f>COUNTIFS(Data!$I:$I,$A78,Data!$C:$C,BB$1,Data!$D:$D,BB$2)+COUNTIFS(Data!$J:$J,$A78,Data!$C:$C,BB$1,Data!$D:$D,BB$2)</f>
        <v>0</v>
      </c>
      <c r="BC78" s="5">
        <f>COUNTIFS(Data!$I:$I,$A78,Data!$C:$C,BC$1,Data!$D:$D,BC$2)+COUNTIFS(Data!$J:$J,$A78,Data!$C:$C,BC$1,Data!$D:$D,BC$2)</f>
        <v>0</v>
      </c>
      <c r="BD78" s="5">
        <f>COUNTIFS(Data!$I:$I,$A78,Data!$C:$C,BD$1,Data!$D:$D,BD$2)+COUNTIFS(Data!$J:$J,$A78,Data!$C:$C,BD$1,Data!$D:$D,BD$2)</f>
        <v>0</v>
      </c>
      <c r="BE78" s="5">
        <f>COUNTIFS(Data!$I:$I,$A78,Data!$C:$C,BE$1,Data!$D:$D,BE$2)+COUNTIFS(Data!$J:$J,$A78,Data!$C:$C,BE$1,Data!$D:$D,BE$2)</f>
        <v>0</v>
      </c>
      <c r="BF78" s="5">
        <f>COUNTIFS(Data!$I:$I,$A78,Data!$C:$C,BF$1,Data!$D:$D,BF$2)+COUNTIFS(Data!$J:$J,$A78,Data!$C:$C,BF$1,Data!$D:$D,BF$2)</f>
        <v>0</v>
      </c>
      <c r="BG78" s="5">
        <f>COUNTIFS(Data!$I:$I,$A78,Data!$C:$C,BG$1,Data!$D:$D,BG$2)+COUNTIFS(Data!$J:$J,$A78,Data!$C:$C,BG$1,Data!$D:$D,BG$2)</f>
        <v>0</v>
      </c>
      <c r="BH78" s="5">
        <f>COUNTIFS(Data!$I:$I,$A78,Data!$C:$C,BH$1,Data!$D:$D,BH$2)+COUNTIFS(Data!$J:$J,$A78,Data!$C:$C,BH$1,Data!$D:$D,BH$2)</f>
        <v>0</v>
      </c>
      <c r="BI78" s="5">
        <f>COUNTIFS(Data!$I:$I,$A78,Data!$C:$C,BI$1,Data!$D:$D,BI$2)+COUNTIFS(Data!$J:$J,$A78,Data!$C:$C,BI$1,Data!$D:$D,BI$2)</f>
        <v>0</v>
      </c>
      <c r="BJ78" s="5">
        <f>COUNTIFS(Data!$I:$I,$A78,Data!$C:$C,BJ$1,Data!$D:$D,BJ$2)+COUNTIFS(Data!$J:$J,$A78,Data!$C:$C,BJ$1,Data!$D:$D,BJ$2)</f>
        <v>0</v>
      </c>
      <c r="BK78" s="5">
        <f>COUNTIFS(Data!$I:$I,$A78,Data!$C:$C,BK$1,Data!$D:$D,BK$2)+COUNTIFS(Data!$J:$J,$A78,Data!$C:$C,BK$1,Data!$D:$D,BK$2)</f>
        <v>0</v>
      </c>
      <c r="BL78" s="5">
        <f>COUNTIFS(Data!$I:$I,$A78,Data!$C:$C,BL$1,Data!$D:$D,BL$2)+COUNTIFS(Data!$J:$J,$A78,Data!$C:$C,BL$1,Data!$D:$D,BL$2)</f>
        <v>0</v>
      </c>
      <c r="BM78" s="5">
        <f>COUNTIFS(Data!$I:$I,$A78,Data!$C:$C,BM$1,Data!$D:$D,BM$2)+COUNTIFS(Data!$J:$J,$A78,Data!$C:$C,BM$1,Data!$D:$D,BM$2)</f>
        <v>0</v>
      </c>
      <c r="BN78" s="5">
        <f>COUNTIFS(Data!$I:$I,$A78,Data!$C:$C,BN$1,Data!$D:$D,BN$2)+COUNTIFS(Data!$J:$J,$A78,Data!$C:$C,BN$1,Data!$D:$D,BN$2)</f>
        <v>0</v>
      </c>
      <c r="BO78" s="5">
        <f>COUNTIFS(Data!$I:$I,$A78,Data!$C:$C,BO$1,Data!$D:$D,BO$2)+COUNTIFS(Data!$J:$J,$A78,Data!$C:$C,BO$1,Data!$D:$D,BO$2)</f>
        <v>0</v>
      </c>
      <c r="BP78" s="5">
        <f>COUNTIFS(Data!$I:$I,$A78,Data!$C:$C,BP$1,Data!$D:$D,BP$2)+COUNTIFS(Data!$J:$J,$A78,Data!$C:$C,BP$1,Data!$D:$D,BP$2)</f>
        <v>0</v>
      </c>
      <c r="BQ78" s="5">
        <f>COUNTIFS(Data!$I:$I,$A78,Data!$C:$C,BQ$1,Data!$D:$D,BQ$2)+COUNTIFS(Data!$J:$J,$A78,Data!$C:$C,BQ$1,Data!$D:$D,BQ$2)</f>
        <v>0</v>
      </c>
      <c r="BR78" s="5">
        <f>COUNTIFS(Data!$I:$I,$A78,Data!$C:$C,BR$1,Data!$D:$D,BR$2)+COUNTIFS(Data!$J:$J,$A78,Data!$C:$C,BR$1,Data!$D:$D,BR$2)</f>
        <v>0</v>
      </c>
      <c r="BS78" s="5">
        <f>COUNTIFS(Data!$I:$I,$A78,Data!$C:$C,BS$1,Data!$D:$D,BS$2)+COUNTIFS(Data!$J:$J,$A78,Data!$C:$C,BS$1,Data!$D:$D,BS$2)</f>
        <v>0</v>
      </c>
      <c r="BT78" s="5">
        <f>COUNTIFS(Data!$I:$I,$A78,Data!$C:$C,BT$1,Data!$D:$D,BT$2)+COUNTIFS(Data!$J:$J,$A78,Data!$C:$C,BT$1,Data!$D:$D,BT$2)</f>
        <v>0</v>
      </c>
      <c r="BU78" s="5">
        <f>COUNTIFS(Data!$I:$I,$A78,Data!$C:$C,BU$1,Data!$D:$D,BU$2)+COUNTIFS(Data!$J:$J,$A78,Data!$C:$C,BU$1,Data!$D:$D,BU$2)</f>
        <v>0</v>
      </c>
      <c r="BV78" s="5">
        <f>COUNTIFS(Data!$I:$I,$A78,Data!$C:$C,BV$1,Data!$D:$D,BV$2)+COUNTIFS(Data!$J:$J,$A78,Data!$C:$C,BV$1,Data!$D:$D,BV$2)</f>
        <v>0</v>
      </c>
      <c r="BW78" s="5">
        <f>COUNTIFS(Data!$I:$I,$A78,Data!$C:$C,BW$1,Data!$D:$D,BW$2)+COUNTIFS(Data!$J:$J,$A78,Data!$C:$C,BW$1,Data!$D:$D,BW$2)</f>
        <v>0</v>
      </c>
      <c r="BX78" s="5">
        <f>COUNTIFS(Data!$I:$I,$A78,Data!$C:$C,BX$1,Data!$D:$D,BX$2)+COUNTIFS(Data!$J:$J,$A78,Data!$C:$C,BX$1,Data!$D:$D,BX$2)</f>
        <v>0</v>
      </c>
      <c r="BY78" s="5">
        <f>COUNTIFS(Data!$I:$I,$A78,Data!$C:$C,BY$1,Data!$D:$D,BY$2)+COUNTIFS(Data!$J:$J,$A78,Data!$C:$C,BY$1,Data!$D:$D,BY$2)</f>
        <v>0</v>
      </c>
      <c r="BZ78" s="5">
        <f>COUNTIFS(Data!$I:$I,$A78,Data!$C:$C,BZ$1,Data!$D:$D,BZ$2)+COUNTIFS(Data!$J:$J,$A78,Data!$C:$C,BZ$1,Data!$D:$D,BZ$2)</f>
        <v>0</v>
      </c>
      <c r="CA78" s="5">
        <f>COUNTIFS(Data!$I:$I,$A78,Data!$C:$C,CA$1,Data!$D:$D,CA$2)+COUNTIFS(Data!$J:$J,$A78,Data!$C:$C,CA$1,Data!$D:$D,CA$2)</f>
        <v>0</v>
      </c>
      <c r="CB78" s="5">
        <f>COUNTIFS(Data!$I:$I,$A78,Data!$C:$C,CB$1,Data!$D:$D,CB$2)+COUNTIFS(Data!$J:$J,$A78,Data!$C:$C,CB$1,Data!$D:$D,CB$2)</f>
        <v>0</v>
      </c>
      <c r="CC78" s="5">
        <f>COUNTIFS(Data!$I:$I,$A78,Data!$C:$C,CC$1,Data!$D:$D,CC$2)+COUNTIFS(Data!$J:$J,$A78,Data!$C:$C,CC$1,Data!$D:$D,CC$2)</f>
        <v>0</v>
      </c>
      <c r="CD78" s="5">
        <f>COUNTIFS(Data!$I:$I,$A78,Data!$C:$C,CD$1,Data!$D:$D,CD$2)+COUNTIFS(Data!$J:$J,$A78,Data!$C:$C,CD$1,Data!$D:$D,CD$2)</f>
        <v>0</v>
      </c>
      <c r="CE78" s="5">
        <f>COUNTIFS(Data!$I:$I,$A78,Data!$C:$C,CE$1,Data!$D:$D,CE$2)+COUNTIFS(Data!$J:$J,$A78,Data!$C:$C,CE$1,Data!$D:$D,CE$2)</f>
        <v>0</v>
      </c>
      <c r="CF78" s="5">
        <f>COUNTIFS(Data!$I:$I,$A78,Data!$C:$C,CF$1,Data!$D:$D,CF$2)+COUNTIFS(Data!$J:$J,$A78,Data!$C:$C,CF$1,Data!$D:$D,CF$2)</f>
        <v>0</v>
      </c>
      <c r="CG78" s="5">
        <f>COUNTIFS(Data!$I:$I,$A78,Data!$C:$C,CG$1,Data!$D:$D,CG$2)+COUNTIFS(Data!$J:$J,$A78,Data!$C:$C,CG$1,Data!$D:$D,CG$2)</f>
        <v>0</v>
      </c>
      <c r="CH78" s="5">
        <f>COUNTIFS(Data!$I:$I,$A78,Data!$C:$C,CH$1,Data!$D:$D,CH$2)+COUNTIFS(Data!$J:$J,$A78,Data!$C:$C,CH$1,Data!$D:$D,CH$2)</f>
        <v>0</v>
      </c>
      <c r="CI78" s="5">
        <f>COUNTIFS(Data!$I:$I,$A78,Data!$C:$C,CI$1,Data!$D:$D,CI$2)+COUNTIFS(Data!$J:$J,$A78,Data!$C:$C,CI$1,Data!$D:$D,CI$2)</f>
        <v>0</v>
      </c>
      <c r="CJ78" s="5">
        <f>COUNTIFS(Data!$I:$I,$A78,Data!$C:$C,CJ$1,Data!$D:$D,CJ$2)+COUNTIFS(Data!$J:$J,$A78,Data!$C:$C,CJ$1,Data!$D:$D,CJ$2)</f>
        <v>0</v>
      </c>
      <c r="CK78" s="5">
        <f>COUNTIFS(Data!$I:$I,$A78,Data!$C:$C,CK$1,Data!$D:$D,CK$2)+COUNTIFS(Data!$J:$J,$A78,Data!$C:$C,CK$1,Data!$D:$D,CK$2)</f>
        <v>0</v>
      </c>
      <c r="CL78" s="5">
        <f>COUNTIFS(Data!$I:$I,$A78,Data!$C:$C,CL$1,Data!$D:$D,CL$2)+COUNTIFS(Data!$J:$J,$A78,Data!$C:$C,CL$1,Data!$D:$D,CL$2)</f>
        <v>0</v>
      </c>
      <c r="CM78" s="5">
        <f>COUNTIFS(Data!$I:$I,$A78,Data!$C:$C,CM$1,Data!$D:$D,CM$2)+COUNTIFS(Data!$J:$J,$A78,Data!$C:$C,CM$1,Data!$D:$D,CM$2)</f>
        <v>0</v>
      </c>
      <c r="CN78" s="5">
        <f>COUNTIFS(Data!$I:$I,$A78,Data!$C:$C,CN$1,Data!$D:$D,CN$2)+COUNTIFS(Data!$J:$J,$A78,Data!$C:$C,CN$1,Data!$D:$D,CN$2)</f>
        <v>0</v>
      </c>
      <c r="CO78" s="5">
        <f>COUNTIFS(Data!$I:$I,$A78,Data!$C:$C,CO$1,Data!$D:$D,CO$2)+COUNTIFS(Data!$J:$J,$A78,Data!$C:$C,CO$1,Data!$D:$D,CO$2)</f>
        <v>0</v>
      </c>
      <c r="CP78" s="5">
        <f>COUNTIFS(Data!$I:$I,$A78,Data!$C:$C,CP$1,Data!$D:$D,CP$2)+COUNTIFS(Data!$J:$J,$A78,Data!$C:$C,CP$1,Data!$D:$D,CP$2)</f>
        <v>0</v>
      </c>
      <c r="CQ78" s="5">
        <f>COUNTIFS(Data!$I:$I,$A78,Data!$C:$C,CQ$1,Data!$D:$D,CQ$2)+COUNTIFS(Data!$J:$J,$A78,Data!$C:$C,CQ$1,Data!$D:$D,CQ$2)</f>
        <v>0</v>
      </c>
      <c r="CR78" s="5">
        <f>COUNTIFS(Data!$I:$I,$A78,Data!$C:$C,CR$1,Data!$D:$D,CR$2)+COUNTIFS(Data!$J:$J,$A78,Data!$C:$C,CR$1,Data!$D:$D,CR$2)</f>
        <v>0</v>
      </c>
      <c r="CS78" s="5">
        <f>COUNTIFS(Data!$I:$I,$A78,Data!$C:$C,CS$1,Data!$D:$D,CS$2)+COUNTIFS(Data!$J:$J,$A78,Data!$C:$C,CS$1,Data!$D:$D,CS$2)</f>
        <v>0</v>
      </c>
      <c r="CT78" s="5">
        <f>COUNTIFS(Data!$I:$I,$A78,Data!$C:$C,CT$1,Data!$D:$D,CT$2)+COUNTIFS(Data!$J:$J,$A78,Data!$C:$C,CT$1,Data!$D:$D,CT$2)</f>
        <v>0</v>
      </c>
      <c r="CU78" s="5">
        <f>COUNTIFS(Data!$I:$I,$A78,Data!$C:$C,CU$1,Data!$D:$D,CU$2)+COUNTIFS(Data!$J:$J,$A78,Data!$C:$C,CU$1,Data!$D:$D,CU$2)</f>
        <v>0</v>
      </c>
      <c r="CV78" s="5">
        <f>COUNTIFS(Data!$I:$I,$A78,Data!$C:$C,CV$1,Data!$D:$D,CV$2)+COUNTIFS(Data!$J:$J,$A78,Data!$C:$C,CV$1,Data!$D:$D,CV$2)</f>
        <v>0</v>
      </c>
      <c r="CW78" s="5">
        <f t="shared" ref="CW78:CX78" si="77">SUMIF($B$2:$CV$2,CW$2, $B78:$CV78)</f>
        <v>0</v>
      </c>
      <c r="CX78" s="5">
        <f t="shared" si="77"/>
        <v>0</v>
      </c>
      <c r="CY78" s="5">
        <f t="shared" si="3"/>
        <v>0</v>
      </c>
    </row>
    <row r="79">
      <c r="A79" s="5" t="str">
        <f>Countries!A77</f>
        <v>RSA</v>
      </c>
      <c r="B79" s="5">
        <f>COUNTIFS(Data!$I:$I,$A79,Data!$C:$C,B$1,Data!$D:$D,B$2)+COUNTIFS(Data!$J:$J,$A79,Data!$C:$C,B$1,Data!$D:$D,B$2)</f>
        <v>0</v>
      </c>
      <c r="C79" s="5">
        <f>COUNTIFS(Data!$I:$I,$A79,Data!$C:$C,C$1,Data!$D:$D,C$2)+COUNTIFS(Data!$J:$J,$A79,Data!$C:$C,C$1,Data!$D:$D,C$2)</f>
        <v>0</v>
      </c>
      <c r="D79" s="5">
        <f>COUNTIFS(Data!$I:$I,$A79,Data!$C:$C,D$1,Data!$D:$D,D$2)+COUNTIFS(Data!$J:$J,$A79,Data!$C:$C,D$1,Data!$D:$D,D$2)</f>
        <v>0</v>
      </c>
      <c r="E79" s="5">
        <f>COUNTIFS(Data!$I:$I,$A79,Data!$C:$C,E$1,Data!$D:$D,E$2)+COUNTIFS(Data!$J:$J,$A79,Data!$C:$C,E$1,Data!$D:$D,E$2)</f>
        <v>0</v>
      </c>
      <c r="F79" s="5">
        <f>COUNTIFS(Data!$I:$I,$A79,Data!$C:$C,F$1,Data!$D:$D,F$2)+COUNTIFS(Data!$J:$J,$A79,Data!$C:$C,F$1,Data!$D:$D,F$2)</f>
        <v>0</v>
      </c>
      <c r="G79" s="5">
        <f>COUNTIFS(Data!$I:$I,$A79,Data!$C:$C,G$1,Data!$D:$D,G$2)+COUNTIFS(Data!$J:$J,$A79,Data!$C:$C,G$1,Data!$D:$D,G$2)</f>
        <v>0</v>
      </c>
      <c r="H79" s="5">
        <f>COUNTIFS(Data!$I:$I,$A79,Data!$C:$C,H$1,Data!$D:$D,H$2)+COUNTIFS(Data!$J:$J,$A79,Data!$C:$C,H$1,Data!$D:$D,H$2)</f>
        <v>0</v>
      </c>
      <c r="I79" s="5">
        <f>COUNTIFS(Data!$I:$I,$A79,Data!$C:$C,I$1,Data!$D:$D,I$2)+COUNTIFS(Data!$J:$J,$A79,Data!$C:$C,I$1,Data!$D:$D,I$2)</f>
        <v>0</v>
      </c>
      <c r="J79" s="5">
        <f>COUNTIFS(Data!$I:$I,$A79,Data!$C:$C,J$1,Data!$D:$D,J$2)+COUNTIFS(Data!$J:$J,$A79,Data!$C:$C,J$1,Data!$D:$D,J$2)</f>
        <v>0</v>
      </c>
      <c r="K79" s="5">
        <f>COUNTIFS(Data!$I:$I,$A79,Data!$C:$C,K$1,Data!$D:$D,K$2)+COUNTIFS(Data!$J:$J,$A79,Data!$C:$C,K$1,Data!$D:$D,K$2)</f>
        <v>0</v>
      </c>
      <c r="L79" s="5">
        <f>COUNTIFS(Data!$I:$I,$A79,Data!$C:$C,L$1,Data!$D:$D,L$2)+COUNTIFS(Data!$J:$J,$A79,Data!$C:$C,L$1,Data!$D:$D,L$2)</f>
        <v>0</v>
      </c>
      <c r="M79" s="5">
        <f>COUNTIFS(Data!$I:$I,$A79,Data!$C:$C,M$1,Data!$D:$D,M$2)+COUNTIFS(Data!$J:$J,$A79,Data!$C:$C,M$1,Data!$D:$D,M$2)</f>
        <v>0</v>
      </c>
      <c r="N79" s="5">
        <f>COUNTIFS(Data!$I:$I,$A79,Data!$C:$C,N$1,Data!$D:$D,N$2)+COUNTIFS(Data!$J:$J,$A79,Data!$C:$C,N$1,Data!$D:$D,N$2)</f>
        <v>0</v>
      </c>
      <c r="O79" s="5">
        <f>COUNTIFS(Data!$I:$I,$A79,Data!$C:$C,O$1,Data!$D:$D,O$2)+COUNTIFS(Data!$J:$J,$A79,Data!$C:$C,O$1,Data!$D:$D,O$2)</f>
        <v>0</v>
      </c>
      <c r="P79" s="5">
        <f>COUNTIFS(Data!$I:$I,$A79,Data!$C:$C,P$1,Data!$D:$D,P$2)+COUNTIFS(Data!$J:$J,$A79,Data!$C:$C,P$1,Data!$D:$D,P$2)</f>
        <v>0</v>
      </c>
      <c r="Q79" s="5">
        <f>COUNTIFS(Data!$I:$I,$A79,Data!$C:$C,Q$1,Data!$D:$D,Q$2)+COUNTIFS(Data!$J:$J,$A79,Data!$C:$C,Q$1,Data!$D:$D,Q$2)</f>
        <v>0</v>
      </c>
      <c r="R79" s="5">
        <f>COUNTIFS(Data!$I:$I,$A79,Data!$C:$C,R$1,Data!$D:$D,R$2)+COUNTIFS(Data!$J:$J,$A79,Data!$C:$C,R$1,Data!$D:$D,R$2)</f>
        <v>0</v>
      </c>
      <c r="S79" s="5">
        <f>COUNTIFS(Data!$I:$I,$A79,Data!$C:$C,S$1,Data!$D:$D,S$2)+COUNTIFS(Data!$J:$J,$A79,Data!$C:$C,S$1,Data!$D:$D,S$2)</f>
        <v>0</v>
      </c>
      <c r="T79" s="5">
        <f>COUNTIFS(Data!$I:$I,$A79,Data!$C:$C,T$1,Data!$D:$D,T$2)+COUNTIFS(Data!$J:$J,$A79,Data!$C:$C,T$1,Data!$D:$D,T$2)</f>
        <v>0</v>
      </c>
      <c r="U79" s="5">
        <f>COUNTIFS(Data!$I:$I,$A79,Data!$C:$C,U$1,Data!$D:$D,U$2)+COUNTIFS(Data!$J:$J,$A79,Data!$C:$C,U$1,Data!$D:$D,U$2)</f>
        <v>0</v>
      </c>
      <c r="V79" s="5">
        <f>COUNTIFS(Data!$I:$I,$A79,Data!$C:$C,V$1,Data!$D:$D,V$2)+COUNTIFS(Data!$J:$J,$A79,Data!$C:$C,V$1,Data!$D:$D,V$2)</f>
        <v>0</v>
      </c>
      <c r="W79" s="5">
        <f>COUNTIFS(Data!$I:$I,$A79,Data!$C:$C,W$1,Data!$D:$D,W$2)+COUNTIFS(Data!$J:$J,$A79,Data!$C:$C,W$1,Data!$D:$D,W$2)</f>
        <v>0</v>
      </c>
      <c r="X79" s="5">
        <f>COUNTIFS(Data!$I:$I,$A79,Data!$C:$C,X$1,Data!$D:$D,X$2)+COUNTIFS(Data!$J:$J,$A79,Data!$C:$C,X$1,Data!$D:$D,X$2)</f>
        <v>0</v>
      </c>
      <c r="Y79" s="5">
        <f>COUNTIFS(Data!$I:$I,$A79,Data!$C:$C,Y$1,Data!$D:$D,Y$2)+COUNTIFS(Data!$J:$J,$A79,Data!$C:$C,Y$1,Data!$D:$D,Y$2)</f>
        <v>0</v>
      </c>
      <c r="Z79" s="5">
        <f>COUNTIFS(Data!$I:$I,$A79,Data!$C:$C,Z$1,Data!$D:$D,Z$2)+COUNTIFS(Data!$J:$J,$A79,Data!$C:$C,Z$1,Data!$D:$D,Z$2)</f>
        <v>0</v>
      </c>
      <c r="AA79" s="5">
        <f>COUNTIFS(Data!$I:$I,$A79,Data!$C:$C,AA$1,Data!$D:$D,AA$2)+COUNTIFS(Data!$J:$J,$A79,Data!$C:$C,AA$1,Data!$D:$D,AA$2)</f>
        <v>0</v>
      </c>
      <c r="AB79" s="5">
        <f>COUNTIFS(Data!$I:$I,$A79,Data!$C:$C,AB$1,Data!$D:$D,AB$2)+COUNTIFS(Data!$J:$J,$A79,Data!$C:$C,AB$1,Data!$D:$D,AB$2)</f>
        <v>0</v>
      </c>
      <c r="AC79" s="5">
        <f>COUNTIFS(Data!$I:$I,$A79,Data!$C:$C,AC$1,Data!$D:$D,AC$2)+COUNTIFS(Data!$J:$J,$A79,Data!$C:$C,AC$1,Data!$D:$D,AC$2)</f>
        <v>0</v>
      </c>
      <c r="AD79" s="5">
        <f>COUNTIFS(Data!$I:$I,$A79,Data!$C:$C,AD$1,Data!$D:$D,AD$2)+COUNTIFS(Data!$J:$J,$A79,Data!$C:$C,AD$1,Data!$D:$D,AD$2)</f>
        <v>0</v>
      </c>
      <c r="AE79" s="5">
        <f>COUNTIFS(Data!$I:$I,$A79,Data!$C:$C,AE$1,Data!$D:$D,AE$2)+COUNTIFS(Data!$J:$J,$A79,Data!$C:$C,AE$1,Data!$D:$D,AE$2)</f>
        <v>0</v>
      </c>
      <c r="AF79" s="5">
        <f>COUNTIFS(Data!$I:$I,$A79,Data!$C:$C,AF$1,Data!$D:$D,AF$2)+COUNTIFS(Data!$J:$J,$A79,Data!$C:$C,AF$1,Data!$D:$D,AF$2)</f>
        <v>0</v>
      </c>
      <c r="AG79" s="5">
        <f>COUNTIFS(Data!$I:$I,$A79,Data!$C:$C,AG$1,Data!$D:$D,AG$2)+COUNTIFS(Data!$J:$J,$A79,Data!$C:$C,AG$1,Data!$D:$D,AG$2)</f>
        <v>0</v>
      </c>
      <c r="AH79" s="5">
        <f>COUNTIFS(Data!$I:$I,$A79,Data!$C:$C,AH$1,Data!$D:$D,AH$2)+COUNTIFS(Data!$J:$J,$A79,Data!$C:$C,AH$1,Data!$D:$D,AH$2)</f>
        <v>0</v>
      </c>
      <c r="AI79" s="5">
        <f>COUNTIFS(Data!$I:$I,$A79,Data!$C:$C,AI$1,Data!$D:$D,AI$2)+COUNTIFS(Data!$J:$J,$A79,Data!$C:$C,AI$1,Data!$D:$D,AI$2)</f>
        <v>0</v>
      </c>
      <c r="AJ79" s="5">
        <f>COUNTIFS(Data!$I:$I,$A79,Data!$C:$C,AJ$1,Data!$D:$D,AJ$2)+COUNTIFS(Data!$J:$J,$A79,Data!$C:$C,AJ$1,Data!$D:$D,AJ$2)</f>
        <v>0</v>
      </c>
      <c r="AK79" s="5">
        <f>COUNTIFS(Data!$I:$I,$A79,Data!$C:$C,AK$1,Data!$D:$D,AK$2)+COUNTIFS(Data!$J:$J,$A79,Data!$C:$C,AK$1,Data!$D:$D,AK$2)</f>
        <v>0</v>
      </c>
      <c r="AL79" s="5">
        <f>COUNTIFS(Data!$I:$I,$A79,Data!$C:$C,AL$1,Data!$D:$D,AL$2)+COUNTIFS(Data!$J:$J,$A79,Data!$C:$C,AL$1,Data!$D:$D,AL$2)</f>
        <v>0</v>
      </c>
      <c r="AM79" s="5">
        <f>COUNTIFS(Data!$I:$I,$A79,Data!$C:$C,AM$1,Data!$D:$D,AM$2)+COUNTIFS(Data!$J:$J,$A79,Data!$C:$C,AM$1,Data!$D:$D,AM$2)</f>
        <v>0</v>
      </c>
      <c r="AN79" s="5">
        <f>COUNTIFS(Data!$I:$I,$A79,Data!$C:$C,AN$1,Data!$D:$D,AN$2)+COUNTIFS(Data!$J:$J,$A79,Data!$C:$C,AN$1,Data!$D:$D,AN$2)</f>
        <v>0</v>
      </c>
      <c r="AO79" s="5">
        <f>COUNTIFS(Data!$I:$I,$A79,Data!$C:$C,AO$1,Data!$D:$D,AO$2)+COUNTIFS(Data!$J:$J,$A79,Data!$C:$C,AO$1,Data!$D:$D,AO$2)</f>
        <v>0</v>
      </c>
      <c r="AP79" s="5">
        <f>COUNTIFS(Data!$I:$I,$A79,Data!$C:$C,AP$1,Data!$D:$D,AP$2)+COUNTIFS(Data!$J:$J,$A79,Data!$C:$C,AP$1,Data!$D:$D,AP$2)</f>
        <v>0</v>
      </c>
      <c r="AQ79" s="5">
        <f>COUNTIFS(Data!$I:$I,$A79,Data!$C:$C,AQ$1,Data!$D:$D,AQ$2)+COUNTIFS(Data!$J:$J,$A79,Data!$C:$C,AQ$1,Data!$D:$D,AQ$2)</f>
        <v>0</v>
      </c>
      <c r="AR79" s="5">
        <f>COUNTIFS(Data!$I:$I,$A79,Data!$C:$C,AR$1,Data!$D:$D,AR$2)+COUNTIFS(Data!$J:$J,$A79,Data!$C:$C,AR$1,Data!$D:$D,AR$2)</f>
        <v>0</v>
      </c>
      <c r="AS79" s="5">
        <f>COUNTIFS(Data!$I:$I,$A79,Data!$C:$C,AS$1,Data!$D:$D,AS$2)+COUNTIFS(Data!$J:$J,$A79,Data!$C:$C,AS$1,Data!$D:$D,AS$2)</f>
        <v>0</v>
      </c>
      <c r="AT79" s="5">
        <f>COUNTIFS(Data!$I:$I,$A79,Data!$C:$C,AT$1,Data!$D:$D,AT$2)+COUNTIFS(Data!$J:$J,$A79,Data!$C:$C,AT$1,Data!$D:$D,AT$2)</f>
        <v>0</v>
      </c>
      <c r="AU79" s="5">
        <f>COUNTIFS(Data!$I:$I,$A79,Data!$C:$C,AU$1,Data!$D:$D,AU$2)+COUNTIFS(Data!$J:$J,$A79,Data!$C:$C,AU$1,Data!$D:$D,AU$2)</f>
        <v>0</v>
      </c>
      <c r="AV79" s="5">
        <f>COUNTIFS(Data!$I:$I,$A79,Data!$C:$C,AV$1,Data!$D:$D,AV$2)+COUNTIFS(Data!$J:$J,$A79,Data!$C:$C,AV$1,Data!$D:$D,AV$2)</f>
        <v>0</v>
      </c>
      <c r="AW79" s="5">
        <f>COUNTIFS(Data!$I:$I,$A79,Data!$C:$C,AW$1,Data!$D:$D,AW$2)+COUNTIFS(Data!$J:$J,$A79,Data!$C:$C,AW$1,Data!$D:$D,AW$2)</f>
        <v>0</v>
      </c>
      <c r="AX79" s="5">
        <f>COUNTIFS(Data!$I:$I,$A79,Data!$C:$C,AX$1,Data!$D:$D,AX$2)+COUNTIFS(Data!$J:$J,$A79,Data!$C:$C,AX$1,Data!$D:$D,AX$2)</f>
        <v>0</v>
      </c>
      <c r="AY79" s="5">
        <f>COUNTIFS(Data!$I:$I,$A79,Data!$C:$C,AY$1,Data!$D:$D,AY$2)+COUNTIFS(Data!$J:$J,$A79,Data!$C:$C,AY$1,Data!$D:$D,AY$2)</f>
        <v>0</v>
      </c>
      <c r="AZ79" s="5">
        <f>COUNTIFS(Data!$I:$I,$A79,Data!$C:$C,AZ$1,Data!$D:$D,AZ$2)+COUNTIFS(Data!$J:$J,$A79,Data!$C:$C,AZ$1,Data!$D:$D,AZ$2)</f>
        <v>0</v>
      </c>
      <c r="BA79" s="5">
        <f>COUNTIFS(Data!$I:$I,$A79,Data!$C:$C,BA$1,Data!$D:$D,BA$2)+COUNTIFS(Data!$J:$J,$A79,Data!$C:$C,BA$1,Data!$D:$D,BA$2)</f>
        <v>0</v>
      </c>
      <c r="BB79" s="5">
        <f>COUNTIFS(Data!$I:$I,$A79,Data!$C:$C,BB$1,Data!$D:$D,BB$2)+COUNTIFS(Data!$J:$J,$A79,Data!$C:$C,BB$1,Data!$D:$D,BB$2)</f>
        <v>0</v>
      </c>
      <c r="BC79" s="5">
        <f>COUNTIFS(Data!$I:$I,$A79,Data!$C:$C,BC$1,Data!$D:$D,BC$2)+COUNTIFS(Data!$J:$J,$A79,Data!$C:$C,BC$1,Data!$D:$D,BC$2)</f>
        <v>0</v>
      </c>
      <c r="BD79" s="5">
        <f>COUNTIFS(Data!$I:$I,$A79,Data!$C:$C,BD$1,Data!$D:$D,BD$2)+COUNTIFS(Data!$J:$J,$A79,Data!$C:$C,BD$1,Data!$D:$D,BD$2)</f>
        <v>0</v>
      </c>
      <c r="BE79" s="5">
        <f>COUNTIFS(Data!$I:$I,$A79,Data!$C:$C,BE$1,Data!$D:$D,BE$2)+COUNTIFS(Data!$J:$J,$A79,Data!$C:$C,BE$1,Data!$D:$D,BE$2)</f>
        <v>0</v>
      </c>
      <c r="BF79" s="5">
        <f>COUNTIFS(Data!$I:$I,$A79,Data!$C:$C,BF$1,Data!$D:$D,BF$2)+COUNTIFS(Data!$J:$J,$A79,Data!$C:$C,BF$1,Data!$D:$D,BF$2)</f>
        <v>0</v>
      </c>
      <c r="BG79" s="5">
        <f>COUNTIFS(Data!$I:$I,$A79,Data!$C:$C,BG$1,Data!$D:$D,BG$2)+COUNTIFS(Data!$J:$J,$A79,Data!$C:$C,BG$1,Data!$D:$D,BG$2)</f>
        <v>0</v>
      </c>
      <c r="BH79" s="5">
        <f>COUNTIFS(Data!$I:$I,$A79,Data!$C:$C,BH$1,Data!$D:$D,BH$2)+COUNTIFS(Data!$J:$J,$A79,Data!$C:$C,BH$1,Data!$D:$D,BH$2)</f>
        <v>0</v>
      </c>
      <c r="BI79" s="5">
        <f>COUNTIFS(Data!$I:$I,$A79,Data!$C:$C,BI$1,Data!$D:$D,BI$2)+COUNTIFS(Data!$J:$J,$A79,Data!$C:$C,BI$1,Data!$D:$D,BI$2)</f>
        <v>0</v>
      </c>
      <c r="BJ79" s="5">
        <f>COUNTIFS(Data!$I:$I,$A79,Data!$C:$C,BJ$1,Data!$D:$D,BJ$2)+COUNTIFS(Data!$J:$J,$A79,Data!$C:$C,BJ$1,Data!$D:$D,BJ$2)</f>
        <v>0</v>
      </c>
      <c r="BK79" s="5">
        <f>COUNTIFS(Data!$I:$I,$A79,Data!$C:$C,BK$1,Data!$D:$D,BK$2)+COUNTIFS(Data!$J:$J,$A79,Data!$C:$C,BK$1,Data!$D:$D,BK$2)</f>
        <v>0</v>
      </c>
      <c r="BL79" s="5">
        <f>COUNTIFS(Data!$I:$I,$A79,Data!$C:$C,BL$1,Data!$D:$D,BL$2)+COUNTIFS(Data!$J:$J,$A79,Data!$C:$C,BL$1,Data!$D:$D,BL$2)</f>
        <v>0</v>
      </c>
      <c r="BM79" s="5">
        <f>COUNTIFS(Data!$I:$I,$A79,Data!$C:$C,BM$1,Data!$D:$D,BM$2)+COUNTIFS(Data!$J:$J,$A79,Data!$C:$C,BM$1,Data!$D:$D,BM$2)</f>
        <v>0</v>
      </c>
      <c r="BN79" s="5">
        <f>COUNTIFS(Data!$I:$I,$A79,Data!$C:$C,BN$1,Data!$D:$D,BN$2)+COUNTIFS(Data!$J:$J,$A79,Data!$C:$C,BN$1,Data!$D:$D,BN$2)</f>
        <v>0</v>
      </c>
      <c r="BO79" s="5">
        <f>COUNTIFS(Data!$I:$I,$A79,Data!$C:$C,BO$1,Data!$D:$D,BO$2)+COUNTIFS(Data!$J:$J,$A79,Data!$C:$C,BO$1,Data!$D:$D,BO$2)</f>
        <v>0</v>
      </c>
      <c r="BP79" s="5">
        <f>COUNTIFS(Data!$I:$I,$A79,Data!$C:$C,BP$1,Data!$D:$D,BP$2)+COUNTIFS(Data!$J:$J,$A79,Data!$C:$C,BP$1,Data!$D:$D,BP$2)</f>
        <v>0</v>
      </c>
      <c r="BQ79" s="5">
        <f>COUNTIFS(Data!$I:$I,$A79,Data!$C:$C,BQ$1,Data!$D:$D,BQ$2)+COUNTIFS(Data!$J:$J,$A79,Data!$C:$C,BQ$1,Data!$D:$D,BQ$2)</f>
        <v>0</v>
      </c>
      <c r="BR79" s="5">
        <f>COUNTIFS(Data!$I:$I,$A79,Data!$C:$C,BR$1,Data!$D:$D,BR$2)+COUNTIFS(Data!$J:$J,$A79,Data!$C:$C,BR$1,Data!$D:$D,BR$2)</f>
        <v>0</v>
      </c>
      <c r="BS79" s="5">
        <f>COUNTIFS(Data!$I:$I,$A79,Data!$C:$C,BS$1,Data!$D:$D,BS$2)+COUNTIFS(Data!$J:$J,$A79,Data!$C:$C,BS$1,Data!$D:$D,BS$2)</f>
        <v>0</v>
      </c>
      <c r="BT79" s="5">
        <f>COUNTIFS(Data!$I:$I,$A79,Data!$C:$C,BT$1,Data!$D:$D,BT$2)+COUNTIFS(Data!$J:$J,$A79,Data!$C:$C,BT$1,Data!$D:$D,BT$2)</f>
        <v>0</v>
      </c>
      <c r="BU79" s="5">
        <f>COUNTIFS(Data!$I:$I,$A79,Data!$C:$C,BU$1,Data!$D:$D,BU$2)+COUNTIFS(Data!$J:$J,$A79,Data!$C:$C,BU$1,Data!$D:$D,BU$2)</f>
        <v>0</v>
      </c>
      <c r="BV79" s="5">
        <f>COUNTIFS(Data!$I:$I,$A79,Data!$C:$C,BV$1,Data!$D:$D,BV$2)+COUNTIFS(Data!$J:$J,$A79,Data!$C:$C,BV$1,Data!$D:$D,BV$2)</f>
        <v>0</v>
      </c>
      <c r="BW79" s="5">
        <f>COUNTIFS(Data!$I:$I,$A79,Data!$C:$C,BW$1,Data!$D:$D,BW$2)+COUNTIFS(Data!$J:$J,$A79,Data!$C:$C,BW$1,Data!$D:$D,BW$2)</f>
        <v>0</v>
      </c>
      <c r="BX79" s="5">
        <f>COUNTIFS(Data!$I:$I,$A79,Data!$C:$C,BX$1,Data!$D:$D,BX$2)+COUNTIFS(Data!$J:$J,$A79,Data!$C:$C,BX$1,Data!$D:$D,BX$2)</f>
        <v>0</v>
      </c>
      <c r="BY79" s="5">
        <f>COUNTIFS(Data!$I:$I,$A79,Data!$C:$C,BY$1,Data!$D:$D,BY$2)+COUNTIFS(Data!$J:$J,$A79,Data!$C:$C,BY$1,Data!$D:$D,BY$2)</f>
        <v>0</v>
      </c>
      <c r="BZ79" s="5">
        <f>COUNTIFS(Data!$I:$I,$A79,Data!$C:$C,BZ$1,Data!$D:$D,BZ$2)+COUNTIFS(Data!$J:$J,$A79,Data!$C:$C,BZ$1,Data!$D:$D,BZ$2)</f>
        <v>0</v>
      </c>
      <c r="CA79" s="5">
        <f>COUNTIFS(Data!$I:$I,$A79,Data!$C:$C,CA$1,Data!$D:$D,CA$2)+COUNTIFS(Data!$J:$J,$A79,Data!$C:$C,CA$1,Data!$D:$D,CA$2)</f>
        <v>0</v>
      </c>
      <c r="CB79" s="5">
        <f>COUNTIFS(Data!$I:$I,$A79,Data!$C:$C,CB$1,Data!$D:$D,CB$2)+COUNTIFS(Data!$J:$J,$A79,Data!$C:$C,CB$1,Data!$D:$D,CB$2)</f>
        <v>0</v>
      </c>
      <c r="CC79" s="5">
        <f>COUNTIFS(Data!$I:$I,$A79,Data!$C:$C,CC$1,Data!$D:$D,CC$2)+COUNTIFS(Data!$J:$J,$A79,Data!$C:$C,CC$1,Data!$D:$D,CC$2)</f>
        <v>0</v>
      </c>
      <c r="CD79" s="5">
        <f>COUNTIFS(Data!$I:$I,$A79,Data!$C:$C,CD$1,Data!$D:$D,CD$2)+COUNTIFS(Data!$J:$J,$A79,Data!$C:$C,CD$1,Data!$D:$D,CD$2)</f>
        <v>0</v>
      </c>
      <c r="CE79" s="5">
        <f>COUNTIFS(Data!$I:$I,$A79,Data!$C:$C,CE$1,Data!$D:$D,CE$2)+COUNTIFS(Data!$J:$J,$A79,Data!$C:$C,CE$1,Data!$D:$D,CE$2)</f>
        <v>0</v>
      </c>
      <c r="CF79" s="5">
        <f>COUNTIFS(Data!$I:$I,$A79,Data!$C:$C,CF$1,Data!$D:$D,CF$2)+COUNTIFS(Data!$J:$J,$A79,Data!$C:$C,CF$1,Data!$D:$D,CF$2)</f>
        <v>0</v>
      </c>
      <c r="CG79" s="5">
        <f>COUNTIFS(Data!$I:$I,$A79,Data!$C:$C,CG$1,Data!$D:$D,CG$2)+COUNTIFS(Data!$J:$J,$A79,Data!$C:$C,CG$1,Data!$D:$D,CG$2)</f>
        <v>0</v>
      </c>
      <c r="CH79" s="5">
        <f>COUNTIFS(Data!$I:$I,$A79,Data!$C:$C,CH$1,Data!$D:$D,CH$2)+COUNTIFS(Data!$J:$J,$A79,Data!$C:$C,CH$1,Data!$D:$D,CH$2)</f>
        <v>0</v>
      </c>
      <c r="CI79" s="5">
        <f>COUNTIFS(Data!$I:$I,$A79,Data!$C:$C,CI$1,Data!$D:$D,CI$2)+COUNTIFS(Data!$J:$J,$A79,Data!$C:$C,CI$1,Data!$D:$D,CI$2)</f>
        <v>0</v>
      </c>
      <c r="CJ79" s="5">
        <f>COUNTIFS(Data!$I:$I,$A79,Data!$C:$C,CJ$1,Data!$D:$D,CJ$2)+COUNTIFS(Data!$J:$J,$A79,Data!$C:$C,CJ$1,Data!$D:$D,CJ$2)</f>
        <v>0</v>
      </c>
      <c r="CK79" s="5">
        <f>COUNTIFS(Data!$I:$I,$A79,Data!$C:$C,CK$1,Data!$D:$D,CK$2)+COUNTIFS(Data!$J:$J,$A79,Data!$C:$C,CK$1,Data!$D:$D,CK$2)</f>
        <v>0</v>
      </c>
      <c r="CL79" s="5">
        <f>COUNTIFS(Data!$I:$I,$A79,Data!$C:$C,CL$1,Data!$D:$D,CL$2)+COUNTIFS(Data!$J:$J,$A79,Data!$C:$C,CL$1,Data!$D:$D,CL$2)</f>
        <v>0</v>
      </c>
      <c r="CM79" s="5">
        <f>COUNTIFS(Data!$I:$I,$A79,Data!$C:$C,CM$1,Data!$D:$D,CM$2)+COUNTIFS(Data!$J:$J,$A79,Data!$C:$C,CM$1,Data!$D:$D,CM$2)</f>
        <v>0</v>
      </c>
      <c r="CN79" s="5">
        <f>COUNTIFS(Data!$I:$I,$A79,Data!$C:$C,CN$1,Data!$D:$D,CN$2)+COUNTIFS(Data!$J:$J,$A79,Data!$C:$C,CN$1,Data!$D:$D,CN$2)</f>
        <v>0</v>
      </c>
      <c r="CO79" s="5">
        <f>COUNTIFS(Data!$I:$I,$A79,Data!$C:$C,CO$1,Data!$D:$D,CO$2)+COUNTIFS(Data!$J:$J,$A79,Data!$C:$C,CO$1,Data!$D:$D,CO$2)</f>
        <v>0</v>
      </c>
      <c r="CP79" s="5">
        <f>COUNTIFS(Data!$I:$I,$A79,Data!$C:$C,CP$1,Data!$D:$D,CP$2)+COUNTIFS(Data!$J:$J,$A79,Data!$C:$C,CP$1,Data!$D:$D,CP$2)</f>
        <v>0</v>
      </c>
      <c r="CQ79" s="5">
        <f>COUNTIFS(Data!$I:$I,$A79,Data!$C:$C,CQ$1,Data!$D:$D,CQ$2)+COUNTIFS(Data!$J:$J,$A79,Data!$C:$C,CQ$1,Data!$D:$D,CQ$2)</f>
        <v>0</v>
      </c>
      <c r="CR79" s="5">
        <f>COUNTIFS(Data!$I:$I,$A79,Data!$C:$C,CR$1,Data!$D:$D,CR$2)+COUNTIFS(Data!$J:$J,$A79,Data!$C:$C,CR$1,Data!$D:$D,CR$2)</f>
        <v>0</v>
      </c>
      <c r="CS79" s="5">
        <f>COUNTIFS(Data!$I:$I,$A79,Data!$C:$C,CS$1,Data!$D:$D,CS$2)+COUNTIFS(Data!$J:$J,$A79,Data!$C:$C,CS$1,Data!$D:$D,CS$2)</f>
        <v>0</v>
      </c>
      <c r="CT79" s="5">
        <f>COUNTIFS(Data!$I:$I,$A79,Data!$C:$C,CT$1,Data!$D:$D,CT$2)+COUNTIFS(Data!$J:$J,$A79,Data!$C:$C,CT$1,Data!$D:$D,CT$2)</f>
        <v>0</v>
      </c>
      <c r="CU79" s="5">
        <f>COUNTIFS(Data!$I:$I,$A79,Data!$C:$C,CU$1,Data!$D:$D,CU$2)+COUNTIFS(Data!$J:$J,$A79,Data!$C:$C,CU$1,Data!$D:$D,CU$2)</f>
        <v>0</v>
      </c>
      <c r="CV79" s="5">
        <f>COUNTIFS(Data!$I:$I,$A79,Data!$C:$C,CV$1,Data!$D:$D,CV$2)+COUNTIFS(Data!$J:$J,$A79,Data!$C:$C,CV$1,Data!$D:$D,CV$2)</f>
        <v>0</v>
      </c>
      <c r="CW79" s="5">
        <f t="shared" ref="CW79:CX79" si="78">SUMIF($B$2:$CV$2,CW$2, $B79:$CV79)</f>
        <v>0</v>
      </c>
      <c r="CX79" s="5">
        <f t="shared" si="78"/>
        <v>0</v>
      </c>
      <c r="CY79" s="5">
        <f t="shared" si="3"/>
        <v>0</v>
      </c>
    </row>
    <row r="80">
      <c r="A80" s="5" t="str">
        <f>Countries!A78</f>
        <v>SLO</v>
      </c>
      <c r="B80" s="5">
        <f>COUNTIFS(Data!$I:$I,$A80,Data!$C:$C,B$1,Data!$D:$D,B$2)+COUNTIFS(Data!$J:$J,$A80,Data!$C:$C,B$1,Data!$D:$D,B$2)</f>
        <v>0</v>
      </c>
      <c r="C80" s="5">
        <f>COUNTIFS(Data!$I:$I,$A80,Data!$C:$C,C$1,Data!$D:$D,C$2)+COUNTIFS(Data!$J:$J,$A80,Data!$C:$C,C$1,Data!$D:$D,C$2)</f>
        <v>0</v>
      </c>
      <c r="D80" s="5">
        <f>COUNTIFS(Data!$I:$I,$A80,Data!$C:$C,D$1,Data!$D:$D,D$2)+COUNTIFS(Data!$J:$J,$A80,Data!$C:$C,D$1,Data!$D:$D,D$2)</f>
        <v>0</v>
      </c>
      <c r="E80" s="5">
        <f>COUNTIFS(Data!$I:$I,$A80,Data!$C:$C,E$1,Data!$D:$D,E$2)+COUNTIFS(Data!$J:$J,$A80,Data!$C:$C,E$1,Data!$D:$D,E$2)</f>
        <v>0</v>
      </c>
      <c r="F80" s="5">
        <f>COUNTIFS(Data!$I:$I,$A80,Data!$C:$C,F$1,Data!$D:$D,F$2)+COUNTIFS(Data!$J:$J,$A80,Data!$C:$C,F$1,Data!$D:$D,F$2)</f>
        <v>0</v>
      </c>
      <c r="G80" s="5">
        <f>COUNTIFS(Data!$I:$I,$A80,Data!$C:$C,G$1,Data!$D:$D,G$2)+COUNTIFS(Data!$J:$J,$A80,Data!$C:$C,G$1,Data!$D:$D,G$2)</f>
        <v>0</v>
      </c>
      <c r="H80" s="5">
        <f>COUNTIFS(Data!$I:$I,$A80,Data!$C:$C,H$1,Data!$D:$D,H$2)+COUNTIFS(Data!$J:$J,$A80,Data!$C:$C,H$1,Data!$D:$D,H$2)</f>
        <v>0</v>
      </c>
      <c r="I80" s="5">
        <f>COUNTIFS(Data!$I:$I,$A80,Data!$C:$C,I$1,Data!$D:$D,I$2)+COUNTIFS(Data!$J:$J,$A80,Data!$C:$C,I$1,Data!$D:$D,I$2)</f>
        <v>0</v>
      </c>
      <c r="J80" s="5">
        <f>COUNTIFS(Data!$I:$I,$A80,Data!$C:$C,J$1,Data!$D:$D,J$2)+COUNTIFS(Data!$J:$J,$A80,Data!$C:$C,J$1,Data!$D:$D,J$2)</f>
        <v>0</v>
      </c>
      <c r="K80" s="5">
        <f>COUNTIFS(Data!$I:$I,$A80,Data!$C:$C,K$1,Data!$D:$D,K$2)+COUNTIFS(Data!$J:$J,$A80,Data!$C:$C,K$1,Data!$D:$D,K$2)</f>
        <v>0</v>
      </c>
      <c r="L80" s="5">
        <f>COUNTIFS(Data!$I:$I,$A80,Data!$C:$C,L$1,Data!$D:$D,L$2)+COUNTIFS(Data!$J:$J,$A80,Data!$C:$C,L$1,Data!$D:$D,L$2)</f>
        <v>0</v>
      </c>
      <c r="M80" s="5">
        <f>COUNTIFS(Data!$I:$I,$A80,Data!$C:$C,M$1,Data!$D:$D,M$2)+COUNTIFS(Data!$J:$J,$A80,Data!$C:$C,M$1,Data!$D:$D,M$2)</f>
        <v>0</v>
      </c>
      <c r="N80" s="5">
        <f>COUNTIFS(Data!$I:$I,$A80,Data!$C:$C,N$1,Data!$D:$D,N$2)+COUNTIFS(Data!$J:$J,$A80,Data!$C:$C,N$1,Data!$D:$D,N$2)</f>
        <v>0</v>
      </c>
      <c r="O80" s="5">
        <f>COUNTIFS(Data!$I:$I,$A80,Data!$C:$C,O$1,Data!$D:$D,O$2)+COUNTIFS(Data!$J:$J,$A80,Data!$C:$C,O$1,Data!$D:$D,O$2)</f>
        <v>0</v>
      </c>
      <c r="P80" s="5">
        <f>COUNTIFS(Data!$I:$I,$A80,Data!$C:$C,P$1,Data!$D:$D,P$2)+COUNTIFS(Data!$J:$J,$A80,Data!$C:$C,P$1,Data!$D:$D,P$2)</f>
        <v>0</v>
      </c>
      <c r="Q80" s="5">
        <f>COUNTIFS(Data!$I:$I,$A80,Data!$C:$C,Q$1,Data!$D:$D,Q$2)+COUNTIFS(Data!$J:$J,$A80,Data!$C:$C,Q$1,Data!$D:$D,Q$2)</f>
        <v>0</v>
      </c>
      <c r="R80" s="5">
        <f>COUNTIFS(Data!$I:$I,$A80,Data!$C:$C,R$1,Data!$D:$D,R$2)+COUNTIFS(Data!$J:$J,$A80,Data!$C:$C,R$1,Data!$D:$D,R$2)</f>
        <v>0</v>
      </c>
      <c r="S80" s="5">
        <f>COUNTIFS(Data!$I:$I,$A80,Data!$C:$C,S$1,Data!$D:$D,S$2)+COUNTIFS(Data!$J:$J,$A80,Data!$C:$C,S$1,Data!$D:$D,S$2)</f>
        <v>0</v>
      </c>
      <c r="T80" s="5">
        <f>COUNTIFS(Data!$I:$I,$A80,Data!$C:$C,T$1,Data!$D:$D,T$2)+COUNTIFS(Data!$J:$J,$A80,Data!$C:$C,T$1,Data!$D:$D,T$2)</f>
        <v>0</v>
      </c>
      <c r="U80" s="5">
        <f>COUNTIFS(Data!$I:$I,$A80,Data!$C:$C,U$1,Data!$D:$D,U$2)+COUNTIFS(Data!$J:$J,$A80,Data!$C:$C,U$1,Data!$D:$D,U$2)</f>
        <v>0</v>
      </c>
      <c r="V80" s="5">
        <f>COUNTIFS(Data!$I:$I,$A80,Data!$C:$C,V$1,Data!$D:$D,V$2)+COUNTIFS(Data!$J:$J,$A80,Data!$C:$C,V$1,Data!$D:$D,V$2)</f>
        <v>0</v>
      </c>
      <c r="W80" s="5">
        <f>COUNTIFS(Data!$I:$I,$A80,Data!$C:$C,W$1,Data!$D:$D,W$2)+COUNTIFS(Data!$J:$J,$A80,Data!$C:$C,W$1,Data!$D:$D,W$2)</f>
        <v>0</v>
      </c>
      <c r="X80" s="5">
        <f>COUNTIFS(Data!$I:$I,$A80,Data!$C:$C,X$1,Data!$D:$D,X$2)+COUNTIFS(Data!$J:$J,$A80,Data!$C:$C,X$1,Data!$D:$D,X$2)</f>
        <v>0</v>
      </c>
      <c r="Y80" s="5">
        <f>COUNTIFS(Data!$I:$I,$A80,Data!$C:$C,Y$1,Data!$D:$D,Y$2)+COUNTIFS(Data!$J:$J,$A80,Data!$C:$C,Y$1,Data!$D:$D,Y$2)</f>
        <v>0</v>
      </c>
      <c r="Z80" s="5">
        <f>COUNTIFS(Data!$I:$I,$A80,Data!$C:$C,Z$1,Data!$D:$D,Z$2)+COUNTIFS(Data!$J:$J,$A80,Data!$C:$C,Z$1,Data!$D:$D,Z$2)</f>
        <v>0</v>
      </c>
      <c r="AA80" s="5">
        <f>COUNTIFS(Data!$I:$I,$A80,Data!$C:$C,AA$1,Data!$D:$D,AA$2)+COUNTIFS(Data!$J:$J,$A80,Data!$C:$C,AA$1,Data!$D:$D,AA$2)</f>
        <v>0</v>
      </c>
      <c r="AB80" s="5">
        <f>COUNTIFS(Data!$I:$I,$A80,Data!$C:$C,AB$1,Data!$D:$D,AB$2)+COUNTIFS(Data!$J:$J,$A80,Data!$C:$C,AB$1,Data!$D:$D,AB$2)</f>
        <v>0</v>
      </c>
      <c r="AC80" s="5">
        <f>COUNTIFS(Data!$I:$I,$A80,Data!$C:$C,AC$1,Data!$D:$D,AC$2)+COUNTIFS(Data!$J:$J,$A80,Data!$C:$C,AC$1,Data!$D:$D,AC$2)</f>
        <v>0</v>
      </c>
      <c r="AD80" s="5">
        <f>COUNTIFS(Data!$I:$I,$A80,Data!$C:$C,AD$1,Data!$D:$D,AD$2)+COUNTIFS(Data!$J:$J,$A80,Data!$C:$C,AD$1,Data!$D:$D,AD$2)</f>
        <v>0</v>
      </c>
      <c r="AE80" s="5">
        <f>COUNTIFS(Data!$I:$I,$A80,Data!$C:$C,AE$1,Data!$D:$D,AE$2)+COUNTIFS(Data!$J:$J,$A80,Data!$C:$C,AE$1,Data!$D:$D,AE$2)</f>
        <v>0</v>
      </c>
      <c r="AF80" s="5">
        <f>COUNTIFS(Data!$I:$I,$A80,Data!$C:$C,AF$1,Data!$D:$D,AF$2)+COUNTIFS(Data!$J:$J,$A80,Data!$C:$C,AF$1,Data!$D:$D,AF$2)</f>
        <v>0</v>
      </c>
      <c r="AG80" s="5">
        <f>COUNTIFS(Data!$I:$I,$A80,Data!$C:$C,AG$1,Data!$D:$D,AG$2)+COUNTIFS(Data!$J:$J,$A80,Data!$C:$C,AG$1,Data!$D:$D,AG$2)</f>
        <v>0</v>
      </c>
      <c r="AH80" s="5">
        <f>COUNTIFS(Data!$I:$I,$A80,Data!$C:$C,AH$1,Data!$D:$D,AH$2)+COUNTIFS(Data!$J:$J,$A80,Data!$C:$C,AH$1,Data!$D:$D,AH$2)</f>
        <v>1</v>
      </c>
      <c r="AI80" s="5">
        <f>COUNTIFS(Data!$I:$I,$A80,Data!$C:$C,AI$1,Data!$D:$D,AI$2)+COUNTIFS(Data!$J:$J,$A80,Data!$C:$C,AI$1,Data!$D:$D,AI$2)</f>
        <v>0</v>
      </c>
      <c r="AJ80" s="5">
        <f>COUNTIFS(Data!$I:$I,$A80,Data!$C:$C,AJ$1,Data!$D:$D,AJ$2)+COUNTIFS(Data!$J:$J,$A80,Data!$C:$C,AJ$1,Data!$D:$D,AJ$2)</f>
        <v>0</v>
      </c>
      <c r="AK80" s="5">
        <f>COUNTIFS(Data!$I:$I,$A80,Data!$C:$C,AK$1,Data!$D:$D,AK$2)+COUNTIFS(Data!$J:$J,$A80,Data!$C:$C,AK$1,Data!$D:$D,AK$2)</f>
        <v>0</v>
      </c>
      <c r="AL80" s="5">
        <f>COUNTIFS(Data!$I:$I,$A80,Data!$C:$C,AL$1,Data!$D:$D,AL$2)+COUNTIFS(Data!$J:$J,$A80,Data!$C:$C,AL$1,Data!$D:$D,AL$2)</f>
        <v>0</v>
      </c>
      <c r="AM80" s="5">
        <f>COUNTIFS(Data!$I:$I,$A80,Data!$C:$C,AM$1,Data!$D:$D,AM$2)+COUNTIFS(Data!$J:$J,$A80,Data!$C:$C,AM$1,Data!$D:$D,AM$2)</f>
        <v>0</v>
      </c>
      <c r="AN80" s="5">
        <f>COUNTIFS(Data!$I:$I,$A80,Data!$C:$C,AN$1,Data!$D:$D,AN$2)+COUNTIFS(Data!$J:$J,$A80,Data!$C:$C,AN$1,Data!$D:$D,AN$2)</f>
        <v>0</v>
      </c>
      <c r="AO80" s="5">
        <f>COUNTIFS(Data!$I:$I,$A80,Data!$C:$C,AO$1,Data!$D:$D,AO$2)+COUNTIFS(Data!$J:$J,$A80,Data!$C:$C,AO$1,Data!$D:$D,AO$2)</f>
        <v>0</v>
      </c>
      <c r="AP80" s="5">
        <f>COUNTIFS(Data!$I:$I,$A80,Data!$C:$C,AP$1,Data!$D:$D,AP$2)+COUNTIFS(Data!$J:$J,$A80,Data!$C:$C,AP$1,Data!$D:$D,AP$2)</f>
        <v>0</v>
      </c>
      <c r="AQ80" s="5">
        <f>COUNTIFS(Data!$I:$I,$A80,Data!$C:$C,AQ$1,Data!$D:$D,AQ$2)+COUNTIFS(Data!$J:$J,$A80,Data!$C:$C,AQ$1,Data!$D:$D,AQ$2)</f>
        <v>0</v>
      </c>
      <c r="AR80" s="5">
        <f>COUNTIFS(Data!$I:$I,$A80,Data!$C:$C,AR$1,Data!$D:$D,AR$2)+COUNTIFS(Data!$J:$J,$A80,Data!$C:$C,AR$1,Data!$D:$D,AR$2)</f>
        <v>0</v>
      </c>
      <c r="AS80" s="5">
        <f>COUNTIFS(Data!$I:$I,$A80,Data!$C:$C,AS$1,Data!$D:$D,AS$2)+COUNTIFS(Data!$J:$J,$A80,Data!$C:$C,AS$1,Data!$D:$D,AS$2)</f>
        <v>0</v>
      </c>
      <c r="AT80" s="5">
        <f>COUNTIFS(Data!$I:$I,$A80,Data!$C:$C,AT$1,Data!$D:$D,AT$2)+COUNTIFS(Data!$J:$J,$A80,Data!$C:$C,AT$1,Data!$D:$D,AT$2)</f>
        <v>0</v>
      </c>
      <c r="AU80" s="5">
        <f>COUNTIFS(Data!$I:$I,$A80,Data!$C:$C,AU$1,Data!$D:$D,AU$2)+COUNTIFS(Data!$J:$J,$A80,Data!$C:$C,AU$1,Data!$D:$D,AU$2)</f>
        <v>0</v>
      </c>
      <c r="AV80" s="5">
        <f>COUNTIFS(Data!$I:$I,$A80,Data!$C:$C,AV$1,Data!$D:$D,AV$2)+COUNTIFS(Data!$J:$J,$A80,Data!$C:$C,AV$1,Data!$D:$D,AV$2)</f>
        <v>0</v>
      </c>
      <c r="AW80" s="5">
        <f>COUNTIFS(Data!$I:$I,$A80,Data!$C:$C,AW$1,Data!$D:$D,AW$2)+COUNTIFS(Data!$J:$J,$A80,Data!$C:$C,AW$1,Data!$D:$D,AW$2)</f>
        <v>0</v>
      </c>
      <c r="AX80" s="5">
        <f>COUNTIFS(Data!$I:$I,$A80,Data!$C:$C,AX$1,Data!$D:$D,AX$2)+COUNTIFS(Data!$J:$J,$A80,Data!$C:$C,AX$1,Data!$D:$D,AX$2)</f>
        <v>0</v>
      </c>
      <c r="AY80" s="5">
        <f>COUNTIFS(Data!$I:$I,$A80,Data!$C:$C,AY$1,Data!$D:$D,AY$2)+COUNTIFS(Data!$J:$J,$A80,Data!$C:$C,AY$1,Data!$D:$D,AY$2)</f>
        <v>0</v>
      </c>
      <c r="AZ80" s="5">
        <f>COUNTIFS(Data!$I:$I,$A80,Data!$C:$C,AZ$1,Data!$D:$D,AZ$2)+COUNTIFS(Data!$J:$J,$A80,Data!$C:$C,AZ$1,Data!$D:$D,AZ$2)</f>
        <v>0</v>
      </c>
      <c r="BA80" s="5">
        <f>COUNTIFS(Data!$I:$I,$A80,Data!$C:$C,BA$1,Data!$D:$D,BA$2)+COUNTIFS(Data!$J:$J,$A80,Data!$C:$C,BA$1,Data!$D:$D,BA$2)</f>
        <v>0</v>
      </c>
      <c r="BB80" s="5">
        <f>COUNTIFS(Data!$I:$I,$A80,Data!$C:$C,BB$1,Data!$D:$D,BB$2)+COUNTIFS(Data!$J:$J,$A80,Data!$C:$C,BB$1,Data!$D:$D,BB$2)</f>
        <v>0</v>
      </c>
      <c r="BC80" s="5">
        <f>COUNTIFS(Data!$I:$I,$A80,Data!$C:$C,BC$1,Data!$D:$D,BC$2)+COUNTIFS(Data!$J:$J,$A80,Data!$C:$C,BC$1,Data!$D:$D,BC$2)</f>
        <v>0</v>
      </c>
      <c r="BD80" s="5">
        <f>COUNTIFS(Data!$I:$I,$A80,Data!$C:$C,BD$1,Data!$D:$D,BD$2)+COUNTIFS(Data!$J:$J,$A80,Data!$C:$C,BD$1,Data!$D:$D,BD$2)</f>
        <v>0</v>
      </c>
      <c r="BE80" s="5">
        <f>COUNTIFS(Data!$I:$I,$A80,Data!$C:$C,BE$1,Data!$D:$D,BE$2)+COUNTIFS(Data!$J:$J,$A80,Data!$C:$C,BE$1,Data!$D:$D,BE$2)</f>
        <v>0</v>
      </c>
      <c r="BF80" s="5">
        <f>COUNTIFS(Data!$I:$I,$A80,Data!$C:$C,BF$1,Data!$D:$D,BF$2)+COUNTIFS(Data!$J:$J,$A80,Data!$C:$C,BF$1,Data!$D:$D,BF$2)</f>
        <v>0</v>
      </c>
      <c r="BG80" s="5">
        <f>COUNTIFS(Data!$I:$I,$A80,Data!$C:$C,BG$1,Data!$D:$D,BG$2)+COUNTIFS(Data!$J:$J,$A80,Data!$C:$C,BG$1,Data!$D:$D,BG$2)</f>
        <v>0</v>
      </c>
      <c r="BH80" s="5">
        <f>COUNTIFS(Data!$I:$I,$A80,Data!$C:$C,BH$1,Data!$D:$D,BH$2)+COUNTIFS(Data!$J:$J,$A80,Data!$C:$C,BH$1,Data!$D:$D,BH$2)</f>
        <v>0</v>
      </c>
      <c r="BI80" s="5">
        <f>COUNTIFS(Data!$I:$I,$A80,Data!$C:$C,BI$1,Data!$D:$D,BI$2)+COUNTIFS(Data!$J:$J,$A80,Data!$C:$C,BI$1,Data!$D:$D,BI$2)</f>
        <v>0</v>
      </c>
      <c r="BJ80" s="5">
        <f>COUNTIFS(Data!$I:$I,$A80,Data!$C:$C,BJ$1,Data!$D:$D,BJ$2)+COUNTIFS(Data!$J:$J,$A80,Data!$C:$C,BJ$1,Data!$D:$D,BJ$2)</f>
        <v>0</v>
      </c>
      <c r="BK80" s="5">
        <f>COUNTIFS(Data!$I:$I,$A80,Data!$C:$C,BK$1,Data!$D:$D,BK$2)+COUNTIFS(Data!$J:$J,$A80,Data!$C:$C,BK$1,Data!$D:$D,BK$2)</f>
        <v>0</v>
      </c>
      <c r="BL80" s="5">
        <f>COUNTIFS(Data!$I:$I,$A80,Data!$C:$C,BL$1,Data!$D:$D,BL$2)+COUNTIFS(Data!$J:$J,$A80,Data!$C:$C,BL$1,Data!$D:$D,BL$2)</f>
        <v>0</v>
      </c>
      <c r="BM80" s="5">
        <f>COUNTIFS(Data!$I:$I,$A80,Data!$C:$C,BM$1,Data!$D:$D,BM$2)+COUNTIFS(Data!$J:$J,$A80,Data!$C:$C,BM$1,Data!$D:$D,BM$2)</f>
        <v>0</v>
      </c>
      <c r="BN80" s="5">
        <f>COUNTIFS(Data!$I:$I,$A80,Data!$C:$C,BN$1,Data!$D:$D,BN$2)+COUNTIFS(Data!$J:$J,$A80,Data!$C:$C,BN$1,Data!$D:$D,BN$2)</f>
        <v>0</v>
      </c>
      <c r="BO80" s="5">
        <f>COUNTIFS(Data!$I:$I,$A80,Data!$C:$C,BO$1,Data!$D:$D,BO$2)+COUNTIFS(Data!$J:$J,$A80,Data!$C:$C,BO$1,Data!$D:$D,BO$2)</f>
        <v>0</v>
      </c>
      <c r="BP80" s="5">
        <f>COUNTIFS(Data!$I:$I,$A80,Data!$C:$C,BP$1,Data!$D:$D,BP$2)+COUNTIFS(Data!$J:$J,$A80,Data!$C:$C,BP$1,Data!$D:$D,BP$2)</f>
        <v>0</v>
      </c>
      <c r="BQ80" s="5">
        <f>COUNTIFS(Data!$I:$I,$A80,Data!$C:$C,BQ$1,Data!$D:$D,BQ$2)+COUNTIFS(Data!$J:$J,$A80,Data!$C:$C,BQ$1,Data!$D:$D,BQ$2)</f>
        <v>0</v>
      </c>
      <c r="BR80" s="5">
        <f>COUNTIFS(Data!$I:$I,$A80,Data!$C:$C,BR$1,Data!$D:$D,BR$2)+COUNTIFS(Data!$J:$J,$A80,Data!$C:$C,BR$1,Data!$D:$D,BR$2)</f>
        <v>0</v>
      </c>
      <c r="BS80" s="5">
        <f>COUNTIFS(Data!$I:$I,$A80,Data!$C:$C,BS$1,Data!$D:$D,BS$2)+COUNTIFS(Data!$J:$J,$A80,Data!$C:$C,BS$1,Data!$D:$D,BS$2)</f>
        <v>0</v>
      </c>
      <c r="BT80" s="5">
        <f>COUNTIFS(Data!$I:$I,$A80,Data!$C:$C,BT$1,Data!$D:$D,BT$2)+COUNTIFS(Data!$J:$J,$A80,Data!$C:$C,BT$1,Data!$D:$D,BT$2)</f>
        <v>0</v>
      </c>
      <c r="BU80" s="5">
        <f>COUNTIFS(Data!$I:$I,$A80,Data!$C:$C,BU$1,Data!$D:$D,BU$2)+COUNTIFS(Data!$J:$J,$A80,Data!$C:$C,BU$1,Data!$D:$D,BU$2)</f>
        <v>0</v>
      </c>
      <c r="BV80" s="5">
        <f>COUNTIFS(Data!$I:$I,$A80,Data!$C:$C,BV$1,Data!$D:$D,BV$2)+COUNTIFS(Data!$J:$J,$A80,Data!$C:$C,BV$1,Data!$D:$D,BV$2)</f>
        <v>0</v>
      </c>
      <c r="BW80" s="5">
        <f>COUNTIFS(Data!$I:$I,$A80,Data!$C:$C,BW$1,Data!$D:$D,BW$2)+COUNTIFS(Data!$J:$J,$A80,Data!$C:$C,BW$1,Data!$D:$D,BW$2)</f>
        <v>0</v>
      </c>
      <c r="BX80" s="5">
        <f>COUNTIFS(Data!$I:$I,$A80,Data!$C:$C,BX$1,Data!$D:$D,BX$2)+COUNTIFS(Data!$J:$J,$A80,Data!$C:$C,BX$1,Data!$D:$D,BX$2)</f>
        <v>0</v>
      </c>
      <c r="BY80" s="5">
        <f>COUNTIFS(Data!$I:$I,$A80,Data!$C:$C,BY$1,Data!$D:$D,BY$2)+COUNTIFS(Data!$J:$J,$A80,Data!$C:$C,BY$1,Data!$D:$D,BY$2)</f>
        <v>0</v>
      </c>
      <c r="BZ80" s="5">
        <f>COUNTIFS(Data!$I:$I,$A80,Data!$C:$C,BZ$1,Data!$D:$D,BZ$2)+COUNTIFS(Data!$J:$J,$A80,Data!$C:$C,BZ$1,Data!$D:$D,BZ$2)</f>
        <v>0</v>
      </c>
      <c r="CA80" s="5">
        <f>COUNTIFS(Data!$I:$I,$A80,Data!$C:$C,CA$1,Data!$D:$D,CA$2)+COUNTIFS(Data!$J:$J,$A80,Data!$C:$C,CA$1,Data!$D:$D,CA$2)</f>
        <v>0</v>
      </c>
      <c r="CB80" s="5">
        <f>COUNTIFS(Data!$I:$I,$A80,Data!$C:$C,CB$1,Data!$D:$D,CB$2)+COUNTIFS(Data!$J:$J,$A80,Data!$C:$C,CB$1,Data!$D:$D,CB$2)</f>
        <v>0</v>
      </c>
      <c r="CC80" s="5">
        <f>COUNTIFS(Data!$I:$I,$A80,Data!$C:$C,CC$1,Data!$D:$D,CC$2)+COUNTIFS(Data!$J:$J,$A80,Data!$C:$C,CC$1,Data!$D:$D,CC$2)</f>
        <v>0</v>
      </c>
      <c r="CD80" s="5">
        <f>COUNTIFS(Data!$I:$I,$A80,Data!$C:$C,CD$1,Data!$D:$D,CD$2)+COUNTIFS(Data!$J:$J,$A80,Data!$C:$C,CD$1,Data!$D:$D,CD$2)</f>
        <v>0</v>
      </c>
      <c r="CE80" s="5">
        <f>COUNTIFS(Data!$I:$I,$A80,Data!$C:$C,CE$1,Data!$D:$D,CE$2)+COUNTIFS(Data!$J:$J,$A80,Data!$C:$C,CE$1,Data!$D:$D,CE$2)</f>
        <v>0</v>
      </c>
      <c r="CF80" s="5">
        <f>COUNTIFS(Data!$I:$I,$A80,Data!$C:$C,CF$1,Data!$D:$D,CF$2)+COUNTIFS(Data!$J:$J,$A80,Data!$C:$C,CF$1,Data!$D:$D,CF$2)</f>
        <v>0</v>
      </c>
      <c r="CG80" s="5">
        <f>COUNTIFS(Data!$I:$I,$A80,Data!$C:$C,CG$1,Data!$D:$D,CG$2)+COUNTIFS(Data!$J:$J,$A80,Data!$C:$C,CG$1,Data!$D:$D,CG$2)</f>
        <v>0</v>
      </c>
      <c r="CH80" s="5">
        <f>COUNTIFS(Data!$I:$I,$A80,Data!$C:$C,CH$1,Data!$D:$D,CH$2)+COUNTIFS(Data!$J:$J,$A80,Data!$C:$C,CH$1,Data!$D:$D,CH$2)</f>
        <v>0</v>
      </c>
      <c r="CI80" s="5">
        <f>COUNTIFS(Data!$I:$I,$A80,Data!$C:$C,CI$1,Data!$D:$D,CI$2)+COUNTIFS(Data!$J:$J,$A80,Data!$C:$C,CI$1,Data!$D:$D,CI$2)</f>
        <v>0</v>
      </c>
      <c r="CJ80" s="5">
        <f>COUNTIFS(Data!$I:$I,$A80,Data!$C:$C,CJ$1,Data!$D:$D,CJ$2)+COUNTIFS(Data!$J:$J,$A80,Data!$C:$C,CJ$1,Data!$D:$D,CJ$2)</f>
        <v>0</v>
      </c>
      <c r="CK80" s="5">
        <f>COUNTIFS(Data!$I:$I,$A80,Data!$C:$C,CK$1,Data!$D:$D,CK$2)+COUNTIFS(Data!$J:$J,$A80,Data!$C:$C,CK$1,Data!$D:$D,CK$2)</f>
        <v>0</v>
      </c>
      <c r="CL80" s="5">
        <f>COUNTIFS(Data!$I:$I,$A80,Data!$C:$C,CL$1,Data!$D:$D,CL$2)+COUNTIFS(Data!$J:$J,$A80,Data!$C:$C,CL$1,Data!$D:$D,CL$2)</f>
        <v>0</v>
      </c>
      <c r="CM80" s="5">
        <f>COUNTIFS(Data!$I:$I,$A80,Data!$C:$C,CM$1,Data!$D:$D,CM$2)+COUNTIFS(Data!$J:$J,$A80,Data!$C:$C,CM$1,Data!$D:$D,CM$2)</f>
        <v>0</v>
      </c>
      <c r="CN80" s="5">
        <f>COUNTIFS(Data!$I:$I,$A80,Data!$C:$C,CN$1,Data!$D:$D,CN$2)+COUNTIFS(Data!$J:$J,$A80,Data!$C:$C,CN$1,Data!$D:$D,CN$2)</f>
        <v>0</v>
      </c>
      <c r="CO80" s="5">
        <f>COUNTIFS(Data!$I:$I,$A80,Data!$C:$C,CO$1,Data!$D:$D,CO$2)+COUNTIFS(Data!$J:$J,$A80,Data!$C:$C,CO$1,Data!$D:$D,CO$2)</f>
        <v>0</v>
      </c>
      <c r="CP80" s="5">
        <f>COUNTIFS(Data!$I:$I,$A80,Data!$C:$C,CP$1,Data!$D:$D,CP$2)+COUNTIFS(Data!$J:$J,$A80,Data!$C:$C,CP$1,Data!$D:$D,CP$2)</f>
        <v>0</v>
      </c>
      <c r="CQ80" s="5">
        <f>COUNTIFS(Data!$I:$I,$A80,Data!$C:$C,CQ$1,Data!$D:$D,CQ$2)+COUNTIFS(Data!$J:$J,$A80,Data!$C:$C,CQ$1,Data!$D:$D,CQ$2)</f>
        <v>0</v>
      </c>
      <c r="CR80" s="5">
        <f>COUNTIFS(Data!$I:$I,$A80,Data!$C:$C,CR$1,Data!$D:$D,CR$2)+COUNTIFS(Data!$J:$J,$A80,Data!$C:$C,CR$1,Data!$D:$D,CR$2)</f>
        <v>0</v>
      </c>
      <c r="CS80" s="5">
        <f>COUNTIFS(Data!$I:$I,$A80,Data!$C:$C,CS$1,Data!$D:$D,CS$2)+COUNTIFS(Data!$J:$J,$A80,Data!$C:$C,CS$1,Data!$D:$D,CS$2)</f>
        <v>0</v>
      </c>
      <c r="CT80" s="5">
        <f>COUNTIFS(Data!$I:$I,$A80,Data!$C:$C,CT$1,Data!$D:$D,CT$2)+COUNTIFS(Data!$J:$J,$A80,Data!$C:$C,CT$1,Data!$D:$D,CT$2)</f>
        <v>0</v>
      </c>
      <c r="CU80" s="5">
        <f>COUNTIFS(Data!$I:$I,$A80,Data!$C:$C,CU$1,Data!$D:$D,CU$2)+COUNTIFS(Data!$J:$J,$A80,Data!$C:$C,CU$1,Data!$D:$D,CU$2)</f>
        <v>0</v>
      </c>
      <c r="CV80" s="5">
        <f>COUNTIFS(Data!$I:$I,$A80,Data!$C:$C,CV$1,Data!$D:$D,CV$2)+COUNTIFS(Data!$J:$J,$A80,Data!$C:$C,CV$1,Data!$D:$D,CV$2)</f>
        <v>0</v>
      </c>
      <c r="CW80" s="5">
        <f t="shared" ref="CW80:CX80" si="79">SUMIF($B$2:$CV$2,CW$2, $B80:$CV80)</f>
        <v>1</v>
      </c>
      <c r="CX80" s="5">
        <f t="shared" si="79"/>
        <v>0</v>
      </c>
      <c r="CY80" s="5">
        <f t="shared" si="3"/>
        <v>1</v>
      </c>
    </row>
    <row r="81">
      <c r="A81" s="5" t="str">
        <f>Countries!A79</f>
        <v>SMR</v>
      </c>
      <c r="B81" s="5">
        <f>COUNTIFS(Data!$I:$I,$A81,Data!$C:$C,B$1,Data!$D:$D,B$2)+COUNTIFS(Data!$J:$J,$A81,Data!$C:$C,B$1,Data!$D:$D,B$2)</f>
        <v>0</v>
      </c>
      <c r="C81" s="5">
        <f>COUNTIFS(Data!$I:$I,$A81,Data!$C:$C,C$1,Data!$D:$D,C$2)+COUNTIFS(Data!$J:$J,$A81,Data!$C:$C,C$1,Data!$D:$D,C$2)</f>
        <v>0</v>
      </c>
      <c r="D81" s="5">
        <f>COUNTIFS(Data!$I:$I,$A81,Data!$C:$C,D$1,Data!$D:$D,D$2)+COUNTIFS(Data!$J:$J,$A81,Data!$C:$C,D$1,Data!$D:$D,D$2)</f>
        <v>0</v>
      </c>
      <c r="E81" s="5">
        <f>COUNTIFS(Data!$I:$I,$A81,Data!$C:$C,E$1,Data!$D:$D,E$2)+COUNTIFS(Data!$J:$J,$A81,Data!$C:$C,E$1,Data!$D:$D,E$2)</f>
        <v>0</v>
      </c>
      <c r="F81" s="5">
        <f>COUNTIFS(Data!$I:$I,$A81,Data!$C:$C,F$1,Data!$D:$D,F$2)+COUNTIFS(Data!$J:$J,$A81,Data!$C:$C,F$1,Data!$D:$D,F$2)</f>
        <v>0</v>
      </c>
      <c r="G81" s="5">
        <f>COUNTIFS(Data!$I:$I,$A81,Data!$C:$C,G$1,Data!$D:$D,G$2)+COUNTIFS(Data!$J:$J,$A81,Data!$C:$C,G$1,Data!$D:$D,G$2)</f>
        <v>0</v>
      </c>
      <c r="H81" s="5">
        <f>COUNTIFS(Data!$I:$I,$A81,Data!$C:$C,H$1,Data!$D:$D,H$2)+COUNTIFS(Data!$J:$J,$A81,Data!$C:$C,H$1,Data!$D:$D,H$2)</f>
        <v>0</v>
      </c>
      <c r="I81" s="5">
        <f>COUNTIFS(Data!$I:$I,$A81,Data!$C:$C,I$1,Data!$D:$D,I$2)+COUNTIFS(Data!$J:$J,$A81,Data!$C:$C,I$1,Data!$D:$D,I$2)</f>
        <v>0</v>
      </c>
      <c r="J81" s="5">
        <f>COUNTIFS(Data!$I:$I,$A81,Data!$C:$C,J$1,Data!$D:$D,J$2)+COUNTIFS(Data!$J:$J,$A81,Data!$C:$C,J$1,Data!$D:$D,J$2)</f>
        <v>0</v>
      </c>
      <c r="K81" s="5">
        <f>COUNTIFS(Data!$I:$I,$A81,Data!$C:$C,K$1,Data!$D:$D,K$2)+COUNTIFS(Data!$J:$J,$A81,Data!$C:$C,K$1,Data!$D:$D,K$2)</f>
        <v>0</v>
      </c>
      <c r="L81" s="5">
        <f>COUNTIFS(Data!$I:$I,$A81,Data!$C:$C,L$1,Data!$D:$D,L$2)+COUNTIFS(Data!$J:$J,$A81,Data!$C:$C,L$1,Data!$D:$D,L$2)</f>
        <v>0</v>
      </c>
      <c r="M81" s="5">
        <f>COUNTIFS(Data!$I:$I,$A81,Data!$C:$C,M$1,Data!$D:$D,M$2)+COUNTIFS(Data!$J:$J,$A81,Data!$C:$C,M$1,Data!$D:$D,M$2)</f>
        <v>0</v>
      </c>
      <c r="N81" s="5">
        <f>COUNTIFS(Data!$I:$I,$A81,Data!$C:$C,N$1,Data!$D:$D,N$2)+COUNTIFS(Data!$J:$J,$A81,Data!$C:$C,N$1,Data!$D:$D,N$2)</f>
        <v>0</v>
      </c>
      <c r="O81" s="5">
        <f>COUNTIFS(Data!$I:$I,$A81,Data!$C:$C,O$1,Data!$D:$D,O$2)+COUNTIFS(Data!$J:$J,$A81,Data!$C:$C,O$1,Data!$D:$D,O$2)</f>
        <v>0</v>
      </c>
      <c r="P81" s="5">
        <f>COUNTIFS(Data!$I:$I,$A81,Data!$C:$C,P$1,Data!$D:$D,P$2)+COUNTIFS(Data!$J:$J,$A81,Data!$C:$C,P$1,Data!$D:$D,P$2)</f>
        <v>0</v>
      </c>
      <c r="Q81" s="5">
        <f>COUNTIFS(Data!$I:$I,$A81,Data!$C:$C,Q$1,Data!$D:$D,Q$2)+COUNTIFS(Data!$J:$J,$A81,Data!$C:$C,Q$1,Data!$D:$D,Q$2)</f>
        <v>0</v>
      </c>
      <c r="R81" s="5">
        <f>COUNTIFS(Data!$I:$I,$A81,Data!$C:$C,R$1,Data!$D:$D,R$2)+COUNTIFS(Data!$J:$J,$A81,Data!$C:$C,R$1,Data!$D:$D,R$2)</f>
        <v>0</v>
      </c>
      <c r="S81" s="5">
        <f>COUNTIFS(Data!$I:$I,$A81,Data!$C:$C,S$1,Data!$D:$D,S$2)+COUNTIFS(Data!$J:$J,$A81,Data!$C:$C,S$1,Data!$D:$D,S$2)</f>
        <v>0</v>
      </c>
      <c r="T81" s="5">
        <f>COUNTIFS(Data!$I:$I,$A81,Data!$C:$C,T$1,Data!$D:$D,T$2)+COUNTIFS(Data!$J:$J,$A81,Data!$C:$C,T$1,Data!$D:$D,T$2)</f>
        <v>0</v>
      </c>
      <c r="U81" s="5">
        <f>COUNTIFS(Data!$I:$I,$A81,Data!$C:$C,U$1,Data!$D:$D,U$2)+COUNTIFS(Data!$J:$J,$A81,Data!$C:$C,U$1,Data!$D:$D,U$2)</f>
        <v>0</v>
      </c>
      <c r="V81" s="5">
        <f>COUNTIFS(Data!$I:$I,$A81,Data!$C:$C,V$1,Data!$D:$D,V$2)+COUNTIFS(Data!$J:$J,$A81,Data!$C:$C,V$1,Data!$D:$D,V$2)</f>
        <v>0</v>
      </c>
      <c r="W81" s="5">
        <f>COUNTIFS(Data!$I:$I,$A81,Data!$C:$C,W$1,Data!$D:$D,W$2)+COUNTIFS(Data!$J:$J,$A81,Data!$C:$C,W$1,Data!$D:$D,W$2)</f>
        <v>0</v>
      </c>
      <c r="X81" s="5">
        <f>COUNTIFS(Data!$I:$I,$A81,Data!$C:$C,X$1,Data!$D:$D,X$2)+COUNTIFS(Data!$J:$J,$A81,Data!$C:$C,X$1,Data!$D:$D,X$2)</f>
        <v>0</v>
      </c>
      <c r="Y81" s="5">
        <f>COUNTIFS(Data!$I:$I,$A81,Data!$C:$C,Y$1,Data!$D:$D,Y$2)+COUNTIFS(Data!$J:$J,$A81,Data!$C:$C,Y$1,Data!$D:$D,Y$2)</f>
        <v>0</v>
      </c>
      <c r="Z81" s="5">
        <f>COUNTIFS(Data!$I:$I,$A81,Data!$C:$C,Z$1,Data!$D:$D,Z$2)+COUNTIFS(Data!$J:$J,$A81,Data!$C:$C,Z$1,Data!$D:$D,Z$2)</f>
        <v>0</v>
      </c>
      <c r="AA81" s="5">
        <f>COUNTIFS(Data!$I:$I,$A81,Data!$C:$C,AA$1,Data!$D:$D,AA$2)+COUNTIFS(Data!$J:$J,$A81,Data!$C:$C,AA$1,Data!$D:$D,AA$2)</f>
        <v>0</v>
      </c>
      <c r="AB81" s="5">
        <f>COUNTIFS(Data!$I:$I,$A81,Data!$C:$C,AB$1,Data!$D:$D,AB$2)+COUNTIFS(Data!$J:$J,$A81,Data!$C:$C,AB$1,Data!$D:$D,AB$2)</f>
        <v>0</v>
      </c>
      <c r="AC81" s="5">
        <f>COUNTIFS(Data!$I:$I,$A81,Data!$C:$C,AC$1,Data!$D:$D,AC$2)+COUNTIFS(Data!$J:$J,$A81,Data!$C:$C,AC$1,Data!$D:$D,AC$2)</f>
        <v>0</v>
      </c>
      <c r="AD81" s="5">
        <f>COUNTIFS(Data!$I:$I,$A81,Data!$C:$C,AD$1,Data!$D:$D,AD$2)+COUNTIFS(Data!$J:$J,$A81,Data!$C:$C,AD$1,Data!$D:$D,AD$2)</f>
        <v>0</v>
      </c>
      <c r="AE81" s="5">
        <f>COUNTIFS(Data!$I:$I,$A81,Data!$C:$C,AE$1,Data!$D:$D,AE$2)+COUNTIFS(Data!$J:$J,$A81,Data!$C:$C,AE$1,Data!$D:$D,AE$2)</f>
        <v>0</v>
      </c>
      <c r="AF81" s="5">
        <f>COUNTIFS(Data!$I:$I,$A81,Data!$C:$C,AF$1,Data!$D:$D,AF$2)+COUNTIFS(Data!$J:$J,$A81,Data!$C:$C,AF$1,Data!$D:$D,AF$2)</f>
        <v>0</v>
      </c>
      <c r="AG81" s="5">
        <f>COUNTIFS(Data!$I:$I,$A81,Data!$C:$C,AG$1,Data!$D:$D,AG$2)+COUNTIFS(Data!$J:$J,$A81,Data!$C:$C,AG$1,Data!$D:$D,AG$2)</f>
        <v>0</v>
      </c>
      <c r="AH81" s="5">
        <f>COUNTIFS(Data!$I:$I,$A81,Data!$C:$C,AH$1,Data!$D:$D,AH$2)+COUNTIFS(Data!$J:$J,$A81,Data!$C:$C,AH$1,Data!$D:$D,AH$2)</f>
        <v>0</v>
      </c>
      <c r="AI81" s="5">
        <f>COUNTIFS(Data!$I:$I,$A81,Data!$C:$C,AI$1,Data!$D:$D,AI$2)+COUNTIFS(Data!$J:$J,$A81,Data!$C:$C,AI$1,Data!$D:$D,AI$2)</f>
        <v>0</v>
      </c>
      <c r="AJ81" s="5">
        <f>COUNTIFS(Data!$I:$I,$A81,Data!$C:$C,AJ$1,Data!$D:$D,AJ$2)+COUNTIFS(Data!$J:$J,$A81,Data!$C:$C,AJ$1,Data!$D:$D,AJ$2)</f>
        <v>0</v>
      </c>
      <c r="AK81" s="5">
        <f>COUNTIFS(Data!$I:$I,$A81,Data!$C:$C,AK$1,Data!$D:$D,AK$2)+COUNTIFS(Data!$J:$J,$A81,Data!$C:$C,AK$1,Data!$D:$D,AK$2)</f>
        <v>0</v>
      </c>
      <c r="AL81" s="5">
        <f>COUNTIFS(Data!$I:$I,$A81,Data!$C:$C,AL$1,Data!$D:$D,AL$2)+COUNTIFS(Data!$J:$J,$A81,Data!$C:$C,AL$1,Data!$D:$D,AL$2)</f>
        <v>0</v>
      </c>
      <c r="AM81" s="5">
        <f>COUNTIFS(Data!$I:$I,$A81,Data!$C:$C,AM$1,Data!$D:$D,AM$2)+COUNTIFS(Data!$J:$J,$A81,Data!$C:$C,AM$1,Data!$D:$D,AM$2)</f>
        <v>0</v>
      </c>
      <c r="AN81" s="5">
        <f>COUNTIFS(Data!$I:$I,$A81,Data!$C:$C,AN$1,Data!$D:$D,AN$2)+COUNTIFS(Data!$J:$J,$A81,Data!$C:$C,AN$1,Data!$D:$D,AN$2)</f>
        <v>0</v>
      </c>
      <c r="AO81" s="5">
        <f>COUNTIFS(Data!$I:$I,$A81,Data!$C:$C,AO$1,Data!$D:$D,AO$2)+COUNTIFS(Data!$J:$J,$A81,Data!$C:$C,AO$1,Data!$D:$D,AO$2)</f>
        <v>0</v>
      </c>
      <c r="AP81" s="5">
        <f>COUNTIFS(Data!$I:$I,$A81,Data!$C:$C,AP$1,Data!$D:$D,AP$2)+COUNTIFS(Data!$J:$J,$A81,Data!$C:$C,AP$1,Data!$D:$D,AP$2)</f>
        <v>0</v>
      </c>
      <c r="AQ81" s="5">
        <f>COUNTIFS(Data!$I:$I,$A81,Data!$C:$C,AQ$1,Data!$D:$D,AQ$2)+COUNTIFS(Data!$J:$J,$A81,Data!$C:$C,AQ$1,Data!$D:$D,AQ$2)</f>
        <v>0</v>
      </c>
      <c r="AR81" s="5">
        <f>COUNTIFS(Data!$I:$I,$A81,Data!$C:$C,AR$1,Data!$D:$D,AR$2)+COUNTIFS(Data!$J:$J,$A81,Data!$C:$C,AR$1,Data!$D:$D,AR$2)</f>
        <v>0</v>
      </c>
      <c r="AS81" s="5">
        <f>COUNTIFS(Data!$I:$I,$A81,Data!$C:$C,AS$1,Data!$D:$D,AS$2)+COUNTIFS(Data!$J:$J,$A81,Data!$C:$C,AS$1,Data!$D:$D,AS$2)</f>
        <v>0</v>
      </c>
      <c r="AT81" s="5">
        <f>COUNTIFS(Data!$I:$I,$A81,Data!$C:$C,AT$1,Data!$D:$D,AT$2)+COUNTIFS(Data!$J:$J,$A81,Data!$C:$C,AT$1,Data!$D:$D,AT$2)</f>
        <v>0</v>
      </c>
      <c r="AU81" s="5">
        <f>COUNTIFS(Data!$I:$I,$A81,Data!$C:$C,AU$1,Data!$D:$D,AU$2)+COUNTIFS(Data!$J:$J,$A81,Data!$C:$C,AU$1,Data!$D:$D,AU$2)</f>
        <v>0</v>
      </c>
      <c r="AV81" s="5">
        <f>COUNTIFS(Data!$I:$I,$A81,Data!$C:$C,AV$1,Data!$D:$D,AV$2)+COUNTIFS(Data!$J:$J,$A81,Data!$C:$C,AV$1,Data!$D:$D,AV$2)</f>
        <v>0</v>
      </c>
      <c r="AW81" s="5">
        <f>COUNTIFS(Data!$I:$I,$A81,Data!$C:$C,AW$1,Data!$D:$D,AW$2)+COUNTIFS(Data!$J:$J,$A81,Data!$C:$C,AW$1,Data!$D:$D,AW$2)</f>
        <v>0</v>
      </c>
      <c r="AX81" s="5">
        <f>COUNTIFS(Data!$I:$I,$A81,Data!$C:$C,AX$1,Data!$D:$D,AX$2)+COUNTIFS(Data!$J:$J,$A81,Data!$C:$C,AX$1,Data!$D:$D,AX$2)</f>
        <v>0</v>
      </c>
      <c r="AY81" s="5">
        <f>COUNTIFS(Data!$I:$I,$A81,Data!$C:$C,AY$1,Data!$D:$D,AY$2)+COUNTIFS(Data!$J:$J,$A81,Data!$C:$C,AY$1,Data!$D:$D,AY$2)</f>
        <v>0</v>
      </c>
      <c r="AZ81" s="5">
        <f>COUNTIFS(Data!$I:$I,$A81,Data!$C:$C,AZ$1,Data!$D:$D,AZ$2)+COUNTIFS(Data!$J:$J,$A81,Data!$C:$C,AZ$1,Data!$D:$D,AZ$2)</f>
        <v>0</v>
      </c>
      <c r="BA81" s="5">
        <f>COUNTIFS(Data!$I:$I,$A81,Data!$C:$C,BA$1,Data!$D:$D,BA$2)+COUNTIFS(Data!$J:$J,$A81,Data!$C:$C,BA$1,Data!$D:$D,BA$2)</f>
        <v>0</v>
      </c>
      <c r="BB81" s="5">
        <f>COUNTIFS(Data!$I:$I,$A81,Data!$C:$C,BB$1,Data!$D:$D,BB$2)+COUNTIFS(Data!$J:$J,$A81,Data!$C:$C,BB$1,Data!$D:$D,BB$2)</f>
        <v>0</v>
      </c>
      <c r="BC81" s="5">
        <f>COUNTIFS(Data!$I:$I,$A81,Data!$C:$C,BC$1,Data!$D:$D,BC$2)+COUNTIFS(Data!$J:$J,$A81,Data!$C:$C,BC$1,Data!$D:$D,BC$2)</f>
        <v>0</v>
      </c>
      <c r="BD81" s="5">
        <f>COUNTIFS(Data!$I:$I,$A81,Data!$C:$C,BD$1,Data!$D:$D,BD$2)+COUNTIFS(Data!$J:$J,$A81,Data!$C:$C,BD$1,Data!$D:$D,BD$2)</f>
        <v>0</v>
      </c>
      <c r="BE81" s="5">
        <f>COUNTIFS(Data!$I:$I,$A81,Data!$C:$C,BE$1,Data!$D:$D,BE$2)+COUNTIFS(Data!$J:$J,$A81,Data!$C:$C,BE$1,Data!$D:$D,BE$2)</f>
        <v>0</v>
      </c>
      <c r="BF81" s="5">
        <f>COUNTIFS(Data!$I:$I,$A81,Data!$C:$C,BF$1,Data!$D:$D,BF$2)+COUNTIFS(Data!$J:$J,$A81,Data!$C:$C,BF$1,Data!$D:$D,BF$2)</f>
        <v>0</v>
      </c>
      <c r="BG81" s="5">
        <f>COUNTIFS(Data!$I:$I,$A81,Data!$C:$C,BG$1,Data!$D:$D,BG$2)+COUNTIFS(Data!$J:$J,$A81,Data!$C:$C,BG$1,Data!$D:$D,BG$2)</f>
        <v>0</v>
      </c>
      <c r="BH81" s="5">
        <f>COUNTIFS(Data!$I:$I,$A81,Data!$C:$C,BH$1,Data!$D:$D,BH$2)+COUNTIFS(Data!$J:$J,$A81,Data!$C:$C,BH$1,Data!$D:$D,BH$2)</f>
        <v>0</v>
      </c>
      <c r="BI81" s="5">
        <f>COUNTIFS(Data!$I:$I,$A81,Data!$C:$C,BI$1,Data!$D:$D,BI$2)+COUNTIFS(Data!$J:$J,$A81,Data!$C:$C,BI$1,Data!$D:$D,BI$2)</f>
        <v>0</v>
      </c>
      <c r="BJ81" s="5">
        <f>COUNTIFS(Data!$I:$I,$A81,Data!$C:$C,BJ$1,Data!$D:$D,BJ$2)+COUNTIFS(Data!$J:$J,$A81,Data!$C:$C,BJ$1,Data!$D:$D,BJ$2)</f>
        <v>0</v>
      </c>
      <c r="BK81" s="5">
        <f>COUNTIFS(Data!$I:$I,$A81,Data!$C:$C,BK$1,Data!$D:$D,BK$2)+COUNTIFS(Data!$J:$J,$A81,Data!$C:$C,BK$1,Data!$D:$D,BK$2)</f>
        <v>0</v>
      </c>
      <c r="BL81" s="5">
        <f>COUNTIFS(Data!$I:$I,$A81,Data!$C:$C,BL$1,Data!$D:$D,BL$2)+COUNTIFS(Data!$J:$J,$A81,Data!$C:$C,BL$1,Data!$D:$D,BL$2)</f>
        <v>0</v>
      </c>
      <c r="BM81" s="5">
        <f>COUNTIFS(Data!$I:$I,$A81,Data!$C:$C,BM$1,Data!$D:$D,BM$2)+COUNTIFS(Data!$J:$J,$A81,Data!$C:$C,BM$1,Data!$D:$D,BM$2)</f>
        <v>0</v>
      </c>
      <c r="BN81" s="5">
        <f>COUNTIFS(Data!$I:$I,$A81,Data!$C:$C,BN$1,Data!$D:$D,BN$2)+COUNTIFS(Data!$J:$J,$A81,Data!$C:$C,BN$1,Data!$D:$D,BN$2)</f>
        <v>0</v>
      </c>
      <c r="BO81" s="5">
        <f>COUNTIFS(Data!$I:$I,$A81,Data!$C:$C,BO$1,Data!$D:$D,BO$2)+COUNTIFS(Data!$J:$J,$A81,Data!$C:$C,BO$1,Data!$D:$D,BO$2)</f>
        <v>0</v>
      </c>
      <c r="BP81" s="5">
        <f>COUNTIFS(Data!$I:$I,$A81,Data!$C:$C,BP$1,Data!$D:$D,BP$2)+COUNTIFS(Data!$J:$J,$A81,Data!$C:$C,BP$1,Data!$D:$D,BP$2)</f>
        <v>0</v>
      </c>
      <c r="BQ81" s="5">
        <f>COUNTIFS(Data!$I:$I,$A81,Data!$C:$C,BQ$1,Data!$D:$D,BQ$2)+COUNTIFS(Data!$J:$J,$A81,Data!$C:$C,BQ$1,Data!$D:$D,BQ$2)</f>
        <v>0</v>
      </c>
      <c r="BR81" s="5">
        <f>COUNTIFS(Data!$I:$I,$A81,Data!$C:$C,BR$1,Data!$D:$D,BR$2)+COUNTIFS(Data!$J:$J,$A81,Data!$C:$C,BR$1,Data!$D:$D,BR$2)</f>
        <v>1</v>
      </c>
      <c r="BS81" s="5">
        <f>COUNTIFS(Data!$I:$I,$A81,Data!$C:$C,BS$1,Data!$D:$D,BS$2)+COUNTIFS(Data!$J:$J,$A81,Data!$C:$C,BS$1,Data!$D:$D,BS$2)</f>
        <v>0</v>
      </c>
      <c r="BT81" s="5">
        <f>COUNTIFS(Data!$I:$I,$A81,Data!$C:$C,BT$1,Data!$D:$D,BT$2)+COUNTIFS(Data!$J:$J,$A81,Data!$C:$C,BT$1,Data!$D:$D,BT$2)</f>
        <v>0</v>
      </c>
      <c r="BU81" s="5">
        <f>COUNTIFS(Data!$I:$I,$A81,Data!$C:$C,BU$1,Data!$D:$D,BU$2)+COUNTIFS(Data!$J:$J,$A81,Data!$C:$C,BU$1,Data!$D:$D,BU$2)</f>
        <v>0</v>
      </c>
      <c r="BV81" s="5">
        <f>COUNTIFS(Data!$I:$I,$A81,Data!$C:$C,BV$1,Data!$D:$D,BV$2)+COUNTIFS(Data!$J:$J,$A81,Data!$C:$C,BV$1,Data!$D:$D,BV$2)</f>
        <v>0</v>
      </c>
      <c r="BW81" s="5">
        <f>COUNTIFS(Data!$I:$I,$A81,Data!$C:$C,BW$1,Data!$D:$D,BW$2)+COUNTIFS(Data!$J:$J,$A81,Data!$C:$C,BW$1,Data!$D:$D,BW$2)</f>
        <v>0</v>
      </c>
      <c r="BX81" s="5">
        <f>COUNTIFS(Data!$I:$I,$A81,Data!$C:$C,BX$1,Data!$D:$D,BX$2)+COUNTIFS(Data!$J:$J,$A81,Data!$C:$C,BX$1,Data!$D:$D,BX$2)</f>
        <v>0</v>
      </c>
      <c r="BY81" s="5">
        <f>COUNTIFS(Data!$I:$I,$A81,Data!$C:$C,BY$1,Data!$D:$D,BY$2)+COUNTIFS(Data!$J:$J,$A81,Data!$C:$C,BY$1,Data!$D:$D,BY$2)</f>
        <v>0</v>
      </c>
      <c r="BZ81" s="5">
        <f>COUNTIFS(Data!$I:$I,$A81,Data!$C:$C,BZ$1,Data!$D:$D,BZ$2)+COUNTIFS(Data!$J:$J,$A81,Data!$C:$C,BZ$1,Data!$D:$D,BZ$2)</f>
        <v>0</v>
      </c>
      <c r="CA81" s="5">
        <f>COUNTIFS(Data!$I:$I,$A81,Data!$C:$C,CA$1,Data!$D:$D,CA$2)+COUNTIFS(Data!$J:$J,$A81,Data!$C:$C,CA$1,Data!$D:$D,CA$2)</f>
        <v>0</v>
      </c>
      <c r="CB81" s="5">
        <f>COUNTIFS(Data!$I:$I,$A81,Data!$C:$C,CB$1,Data!$D:$D,CB$2)+COUNTIFS(Data!$J:$J,$A81,Data!$C:$C,CB$1,Data!$D:$D,CB$2)</f>
        <v>0</v>
      </c>
      <c r="CC81" s="5">
        <f>COUNTIFS(Data!$I:$I,$A81,Data!$C:$C,CC$1,Data!$D:$D,CC$2)+COUNTIFS(Data!$J:$J,$A81,Data!$C:$C,CC$1,Data!$D:$D,CC$2)</f>
        <v>0</v>
      </c>
      <c r="CD81" s="5">
        <f>COUNTIFS(Data!$I:$I,$A81,Data!$C:$C,CD$1,Data!$D:$D,CD$2)+COUNTIFS(Data!$J:$J,$A81,Data!$C:$C,CD$1,Data!$D:$D,CD$2)</f>
        <v>0</v>
      </c>
      <c r="CE81" s="5">
        <f>COUNTIFS(Data!$I:$I,$A81,Data!$C:$C,CE$1,Data!$D:$D,CE$2)+COUNTIFS(Data!$J:$J,$A81,Data!$C:$C,CE$1,Data!$D:$D,CE$2)</f>
        <v>0</v>
      </c>
      <c r="CF81" s="5">
        <f>COUNTIFS(Data!$I:$I,$A81,Data!$C:$C,CF$1,Data!$D:$D,CF$2)+COUNTIFS(Data!$J:$J,$A81,Data!$C:$C,CF$1,Data!$D:$D,CF$2)</f>
        <v>0</v>
      </c>
      <c r="CG81" s="5">
        <f>COUNTIFS(Data!$I:$I,$A81,Data!$C:$C,CG$1,Data!$D:$D,CG$2)+COUNTIFS(Data!$J:$J,$A81,Data!$C:$C,CG$1,Data!$D:$D,CG$2)</f>
        <v>0</v>
      </c>
      <c r="CH81" s="5">
        <f>COUNTIFS(Data!$I:$I,$A81,Data!$C:$C,CH$1,Data!$D:$D,CH$2)+COUNTIFS(Data!$J:$J,$A81,Data!$C:$C,CH$1,Data!$D:$D,CH$2)</f>
        <v>0</v>
      </c>
      <c r="CI81" s="5">
        <f>COUNTIFS(Data!$I:$I,$A81,Data!$C:$C,CI$1,Data!$D:$D,CI$2)+COUNTIFS(Data!$J:$J,$A81,Data!$C:$C,CI$1,Data!$D:$D,CI$2)</f>
        <v>0</v>
      </c>
      <c r="CJ81" s="5">
        <f>COUNTIFS(Data!$I:$I,$A81,Data!$C:$C,CJ$1,Data!$D:$D,CJ$2)+COUNTIFS(Data!$J:$J,$A81,Data!$C:$C,CJ$1,Data!$D:$D,CJ$2)</f>
        <v>0</v>
      </c>
      <c r="CK81" s="5">
        <f>COUNTIFS(Data!$I:$I,$A81,Data!$C:$C,CK$1,Data!$D:$D,CK$2)+COUNTIFS(Data!$J:$J,$A81,Data!$C:$C,CK$1,Data!$D:$D,CK$2)</f>
        <v>0</v>
      </c>
      <c r="CL81" s="5">
        <f>COUNTIFS(Data!$I:$I,$A81,Data!$C:$C,CL$1,Data!$D:$D,CL$2)+COUNTIFS(Data!$J:$J,$A81,Data!$C:$C,CL$1,Data!$D:$D,CL$2)</f>
        <v>0</v>
      </c>
      <c r="CM81" s="5">
        <f>COUNTIFS(Data!$I:$I,$A81,Data!$C:$C,CM$1,Data!$D:$D,CM$2)+COUNTIFS(Data!$J:$J,$A81,Data!$C:$C,CM$1,Data!$D:$D,CM$2)</f>
        <v>0</v>
      </c>
      <c r="CN81" s="5">
        <f>COUNTIFS(Data!$I:$I,$A81,Data!$C:$C,CN$1,Data!$D:$D,CN$2)+COUNTIFS(Data!$J:$J,$A81,Data!$C:$C,CN$1,Data!$D:$D,CN$2)</f>
        <v>0</v>
      </c>
      <c r="CO81" s="5">
        <f>COUNTIFS(Data!$I:$I,$A81,Data!$C:$C,CO$1,Data!$D:$D,CO$2)+COUNTIFS(Data!$J:$J,$A81,Data!$C:$C,CO$1,Data!$D:$D,CO$2)</f>
        <v>0</v>
      </c>
      <c r="CP81" s="5">
        <f>COUNTIFS(Data!$I:$I,$A81,Data!$C:$C,CP$1,Data!$D:$D,CP$2)+COUNTIFS(Data!$J:$J,$A81,Data!$C:$C,CP$1,Data!$D:$D,CP$2)</f>
        <v>0</v>
      </c>
      <c r="CQ81" s="5">
        <f>COUNTIFS(Data!$I:$I,$A81,Data!$C:$C,CQ$1,Data!$D:$D,CQ$2)+COUNTIFS(Data!$J:$J,$A81,Data!$C:$C,CQ$1,Data!$D:$D,CQ$2)</f>
        <v>0</v>
      </c>
      <c r="CR81" s="5">
        <f>COUNTIFS(Data!$I:$I,$A81,Data!$C:$C,CR$1,Data!$D:$D,CR$2)+COUNTIFS(Data!$J:$J,$A81,Data!$C:$C,CR$1,Data!$D:$D,CR$2)</f>
        <v>0</v>
      </c>
      <c r="CS81" s="5">
        <f>COUNTIFS(Data!$I:$I,$A81,Data!$C:$C,CS$1,Data!$D:$D,CS$2)+COUNTIFS(Data!$J:$J,$A81,Data!$C:$C,CS$1,Data!$D:$D,CS$2)</f>
        <v>0</v>
      </c>
      <c r="CT81" s="5">
        <f>COUNTIFS(Data!$I:$I,$A81,Data!$C:$C,CT$1,Data!$D:$D,CT$2)+COUNTIFS(Data!$J:$J,$A81,Data!$C:$C,CT$1,Data!$D:$D,CT$2)</f>
        <v>0</v>
      </c>
      <c r="CU81" s="5">
        <f>COUNTIFS(Data!$I:$I,$A81,Data!$C:$C,CU$1,Data!$D:$D,CU$2)+COUNTIFS(Data!$J:$J,$A81,Data!$C:$C,CU$1,Data!$D:$D,CU$2)</f>
        <v>1</v>
      </c>
      <c r="CV81" s="5">
        <f>COUNTIFS(Data!$I:$I,$A81,Data!$C:$C,CV$1,Data!$D:$D,CV$2)+COUNTIFS(Data!$J:$J,$A81,Data!$C:$C,CV$1,Data!$D:$D,CV$2)</f>
        <v>0</v>
      </c>
      <c r="CW81" s="5">
        <f t="shared" ref="CW81:CX81" si="80">SUMIF($B$2:$CV$2,CW$2, $B81:$CV81)</f>
        <v>1</v>
      </c>
      <c r="CX81" s="5">
        <f t="shared" si="80"/>
        <v>1</v>
      </c>
      <c r="CY81" s="5">
        <f t="shared" si="3"/>
        <v>2</v>
      </c>
    </row>
    <row r="82">
      <c r="A82" s="5" t="str">
        <f>Countries!A80</f>
        <v>SRB</v>
      </c>
      <c r="B82" s="5">
        <f>COUNTIFS(Data!$I:$I,$A82,Data!$C:$C,B$1,Data!$D:$D,B$2)+COUNTIFS(Data!$J:$J,$A82,Data!$C:$C,B$1,Data!$D:$D,B$2)</f>
        <v>1</v>
      </c>
      <c r="C82" s="5">
        <f>COUNTIFS(Data!$I:$I,$A82,Data!$C:$C,C$1,Data!$D:$D,C$2)+COUNTIFS(Data!$J:$J,$A82,Data!$C:$C,C$1,Data!$D:$D,C$2)</f>
        <v>0</v>
      </c>
      <c r="D82" s="5">
        <f>COUNTIFS(Data!$I:$I,$A82,Data!$C:$C,D$1,Data!$D:$D,D$2)+COUNTIFS(Data!$J:$J,$A82,Data!$C:$C,D$1,Data!$D:$D,D$2)</f>
        <v>0</v>
      </c>
      <c r="E82" s="5">
        <f>COUNTIFS(Data!$I:$I,$A82,Data!$C:$C,E$1,Data!$D:$D,E$2)+COUNTIFS(Data!$J:$J,$A82,Data!$C:$C,E$1,Data!$D:$D,E$2)</f>
        <v>0</v>
      </c>
      <c r="F82" s="5">
        <f>COUNTIFS(Data!$I:$I,$A82,Data!$C:$C,F$1,Data!$D:$D,F$2)+COUNTIFS(Data!$J:$J,$A82,Data!$C:$C,F$1,Data!$D:$D,F$2)</f>
        <v>0</v>
      </c>
      <c r="G82" s="5">
        <f>COUNTIFS(Data!$I:$I,$A82,Data!$C:$C,G$1,Data!$D:$D,G$2)+COUNTIFS(Data!$J:$J,$A82,Data!$C:$C,G$1,Data!$D:$D,G$2)</f>
        <v>0</v>
      </c>
      <c r="H82" s="5">
        <f>COUNTIFS(Data!$I:$I,$A82,Data!$C:$C,H$1,Data!$D:$D,H$2)+COUNTIFS(Data!$J:$J,$A82,Data!$C:$C,H$1,Data!$D:$D,H$2)</f>
        <v>0</v>
      </c>
      <c r="I82" s="5">
        <f>COUNTIFS(Data!$I:$I,$A82,Data!$C:$C,I$1,Data!$D:$D,I$2)+COUNTIFS(Data!$J:$J,$A82,Data!$C:$C,I$1,Data!$D:$D,I$2)</f>
        <v>0</v>
      </c>
      <c r="J82" s="5">
        <f>COUNTIFS(Data!$I:$I,$A82,Data!$C:$C,J$1,Data!$D:$D,J$2)+COUNTIFS(Data!$J:$J,$A82,Data!$C:$C,J$1,Data!$D:$D,J$2)</f>
        <v>0</v>
      </c>
      <c r="K82" s="5">
        <f>COUNTIFS(Data!$I:$I,$A82,Data!$C:$C,K$1,Data!$D:$D,K$2)+COUNTIFS(Data!$J:$J,$A82,Data!$C:$C,K$1,Data!$D:$D,K$2)</f>
        <v>0</v>
      </c>
      <c r="L82" s="5">
        <f>COUNTIFS(Data!$I:$I,$A82,Data!$C:$C,L$1,Data!$D:$D,L$2)+COUNTIFS(Data!$J:$J,$A82,Data!$C:$C,L$1,Data!$D:$D,L$2)</f>
        <v>0</v>
      </c>
      <c r="M82" s="5">
        <f>COUNTIFS(Data!$I:$I,$A82,Data!$C:$C,M$1,Data!$D:$D,M$2)+COUNTIFS(Data!$J:$J,$A82,Data!$C:$C,M$1,Data!$D:$D,M$2)</f>
        <v>0</v>
      </c>
      <c r="N82" s="5">
        <f>COUNTIFS(Data!$I:$I,$A82,Data!$C:$C,N$1,Data!$D:$D,N$2)+COUNTIFS(Data!$J:$J,$A82,Data!$C:$C,N$1,Data!$D:$D,N$2)</f>
        <v>0</v>
      </c>
      <c r="O82" s="5">
        <f>COUNTIFS(Data!$I:$I,$A82,Data!$C:$C,O$1,Data!$D:$D,O$2)+COUNTIFS(Data!$J:$J,$A82,Data!$C:$C,O$1,Data!$D:$D,O$2)</f>
        <v>0</v>
      </c>
      <c r="P82" s="5">
        <f>COUNTIFS(Data!$I:$I,$A82,Data!$C:$C,P$1,Data!$D:$D,P$2)+COUNTIFS(Data!$J:$J,$A82,Data!$C:$C,P$1,Data!$D:$D,P$2)</f>
        <v>0</v>
      </c>
      <c r="Q82" s="5">
        <f>COUNTIFS(Data!$I:$I,$A82,Data!$C:$C,Q$1,Data!$D:$D,Q$2)+COUNTIFS(Data!$J:$J,$A82,Data!$C:$C,Q$1,Data!$D:$D,Q$2)</f>
        <v>0</v>
      </c>
      <c r="R82" s="5">
        <f>COUNTIFS(Data!$I:$I,$A82,Data!$C:$C,R$1,Data!$D:$D,R$2)+COUNTIFS(Data!$J:$J,$A82,Data!$C:$C,R$1,Data!$D:$D,R$2)</f>
        <v>0</v>
      </c>
      <c r="S82" s="5">
        <f>COUNTIFS(Data!$I:$I,$A82,Data!$C:$C,S$1,Data!$D:$D,S$2)+COUNTIFS(Data!$J:$J,$A82,Data!$C:$C,S$1,Data!$D:$D,S$2)</f>
        <v>0</v>
      </c>
      <c r="T82" s="5">
        <f>COUNTIFS(Data!$I:$I,$A82,Data!$C:$C,T$1,Data!$D:$D,T$2)+COUNTIFS(Data!$J:$J,$A82,Data!$C:$C,T$1,Data!$D:$D,T$2)</f>
        <v>0</v>
      </c>
      <c r="U82" s="5">
        <f>COUNTIFS(Data!$I:$I,$A82,Data!$C:$C,U$1,Data!$D:$D,U$2)+COUNTIFS(Data!$J:$J,$A82,Data!$C:$C,U$1,Data!$D:$D,U$2)</f>
        <v>0</v>
      </c>
      <c r="V82" s="5">
        <f>COUNTIFS(Data!$I:$I,$A82,Data!$C:$C,V$1,Data!$D:$D,V$2)+COUNTIFS(Data!$J:$J,$A82,Data!$C:$C,V$1,Data!$D:$D,V$2)</f>
        <v>0</v>
      </c>
      <c r="W82" s="5">
        <f>COUNTIFS(Data!$I:$I,$A82,Data!$C:$C,W$1,Data!$D:$D,W$2)+COUNTIFS(Data!$J:$J,$A82,Data!$C:$C,W$1,Data!$D:$D,W$2)</f>
        <v>0</v>
      </c>
      <c r="X82" s="5">
        <f>COUNTIFS(Data!$I:$I,$A82,Data!$C:$C,X$1,Data!$D:$D,X$2)+COUNTIFS(Data!$J:$J,$A82,Data!$C:$C,X$1,Data!$D:$D,X$2)</f>
        <v>0</v>
      </c>
      <c r="Y82" s="5">
        <f>COUNTIFS(Data!$I:$I,$A82,Data!$C:$C,Y$1,Data!$D:$D,Y$2)+COUNTIFS(Data!$J:$J,$A82,Data!$C:$C,Y$1,Data!$D:$D,Y$2)</f>
        <v>0</v>
      </c>
      <c r="Z82" s="5">
        <f>COUNTIFS(Data!$I:$I,$A82,Data!$C:$C,Z$1,Data!$D:$D,Z$2)+COUNTIFS(Data!$J:$J,$A82,Data!$C:$C,Z$1,Data!$D:$D,Z$2)</f>
        <v>0</v>
      </c>
      <c r="AA82" s="5">
        <f>COUNTIFS(Data!$I:$I,$A82,Data!$C:$C,AA$1,Data!$D:$D,AA$2)+COUNTIFS(Data!$J:$J,$A82,Data!$C:$C,AA$1,Data!$D:$D,AA$2)</f>
        <v>0</v>
      </c>
      <c r="AB82" s="5">
        <f>COUNTIFS(Data!$I:$I,$A82,Data!$C:$C,AB$1,Data!$D:$D,AB$2)+COUNTIFS(Data!$J:$J,$A82,Data!$C:$C,AB$1,Data!$D:$D,AB$2)</f>
        <v>0</v>
      </c>
      <c r="AC82" s="5">
        <f>COUNTIFS(Data!$I:$I,$A82,Data!$C:$C,AC$1,Data!$D:$D,AC$2)+COUNTIFS(Data!$J:$J,$A82,Data!$C:$C,AC$1,Data!$D:$D,AC$2)</f>
        <v>0</v>
      </c>
      <c r="AD82" s="5">
        <f>COUNTIFS(Data!$I:$I,$A82,Data!$C:$C,AD$1,Data!$D:$D,AD$2)+COUNTIFS(Data!$J:$J,$A82,Data!$C:$C,AD$1,Data!$D:$D,AD$2)</f>
        <v>0</v>
      </c>
      <c r="AE82" s="5">
        <f>COUNTIFS(Data!$I:$I,$A82,Data!$C:$C,AE$1,Data!$D:$D,AE$2)+COUNTIFS(Data!$J:$J,$A82,Data!$C:$C,AE$1,Data!$D:$D,AE$2)</f>
        <v>0</v>
      </c>
      <c r="AF82" s="5">
        <f>COUNTIFS(Data!$I:$I,$A82,Data!$C:$C,AF$1,Data!$D:$D,AF$2)+COUNTIFS(Data!$J:$J,$A82,Data!$C:$C,AF$1,Data!$D:$D,AF$2)</f>
        <v>0</v>
      </c>
      <c r="AG82" s="5">
        <f>COUNTIFS(Data!$I:$I,$A82,Data!$C:$C,AG$1,Data!$D:$D,AG$2)+COUNTIFS(Data!$J:$J,$A82,Data!$C:$C,AG$1,Data!$D:$D,AG$2)</f>
        <v>0</v>
      </c>
      <c r="AH82" s="5">
        <f>COUNTIFS(Data!$I:$I,$A82,Data!$C:$C,AH$1,Data!$D:$D,AH$2)+COUNTIFS(Data!$J:$J,$A82,Data!$C:$C,AH$1,Data!$D:$D,AH$2)</f>
        <v>0</v>
      </c>
      <c r="AI82" s="5">
        <f>COUNTIFS(Data!$I:$I,$A82,Data!$C:$C,AI$1,Data!$D:$D,AI$2)+COUNTIFS(Data!$J:$J,$A82,Data!$C:$C,AI$1,Data!$D:$D,AI$2)</f>
        <v>0</v>
      </c>
      <c r="AJ82" s="5">
        <f>COUNTIFS(Data!$I:$I,$A82,Data!$C:$C,AJ$1,Data!$D:$D,AJ$2)+COUNTIFS(Data!$J:$J,$A82,Data!$C:$C,AJ$1,Data!$D:$D,AJ$2)</f>
        <v>0</v>
      </c>
      <c r="AK82" s="5">
        <f>COUNTIFS(Data!$I:$I,$A82,Data!$C:$C,AK$1,Data!$D:$D,AK$2)+COUNTIFS(Data!$J:$J,$A82,Data!$C:$C,AK$1,Data!$D:$D,AK$2)</f>
        <v>0</v>
      </c>
      <c r="AL82" s="5">
        <f>COUNTIFS(Data!$I:$I,$A82,Data!$C:$C,AL$1,Data!$D:$D,AL$2)+COUNTIFS(Data!$J:$J,$A82,Data!$C:$C,AL$1,Data!$D:$D,AL$2)</f>
        <v>0</v>
      </c>
      <c r="AM82" s="5">
        <f>COUNTIFS(Data!$I:$I,$A82,Data!$C:$C,AM$1,Data!$D:$D,AM$2)+COUNTIFS(Data!$J:$J,$A82,Data!$C:$C,AM$1,Data!$D:$D,AM$2)</f>
        <v>0</v>
      </c>
      <c r="AN82" s="5">
        <f>COUNTIFS(Data!$I:$I,$A82,Data!$C:$C,AN$1,Data!$D:$D,AN$2)+COUNTIFS(Data!$J:$J,$A82,Data!$C:$C,AN$1,Data!$D:$D,AN$2)</f>
        <v>0</v>
      </c>
      <c r="AO82" s="5">
        <f>COUNTIFS(Data!$I:$I,$A82,Data!$C:$C,AO$1,Data!$D:$D,AO$2)+COUNTIFS(Data!$J:$J,$A82,Data!$C:$C,AO$1,Data!$D:$D,AO$2)</f>
        <v>0</v>
      </c>
      <c r="AP82" s="5">
        <f>COUNTIFS(Data!$I:$I,$A82,Data!$C:$C,AP$1,Data!$D:$D,AP$2)+COUNTIFS(Data!$J:$J,$A82,Data!$C:$C,AP$1,Data!$D:$D,AP$2)</f>
        <v>0</v>
      </c>
      <c r="AQ82" s="5">
        <f>COUNTIFS(Data!$I:$I,$A82,Data!$C:$C,AQ$1,Data!$D:$D,AQ$2)+COUNTIFS(Data!$J:$J,$A82,Data!$C:$C,AQ$1,Data!$D:$D,AQ$2)</f>
        <v>0</v>
      </c>
      <c r="AR82" s="5">
        <f>COUNTIFS(Data!$I:$I,$A82,Data!$C:$C,AR$1,Data!$D:$D,AR$2)+COUNTIFS(Data!$J:$J,$A82,Data!$C:$C,AR$1,Data!$D:$D,AR$2)</f>
        <v>0</v>
      </c>
      <c r="AS82" s="5">
        <f>COUNTIFS(Data!$I:$I,$A82,Data!$C:$C,AS$1,Data!$D:$D,AS$2)+COUNTIFS(Data!$J:$J,$A82,Data!$C:$C,AS$1,Data!$D:$D,AS$2)</f>
        <v>0</v>
      </c>
      <c r="AT82" s="5">
        <f>COUNTIFS(Data!$I:$I,$A82,Data!$C:$C,AT$1,Data!$D:$D,AT$2)+COUNTIFS(Data!$J:$J,$A82,Data!$C:$C,AT$1,Data!$D:$D,AT$2)</f>
        <v>0</v>
      </c>
      <c r="AU82" s="5">
        <f>COUNTIFS(Data!$I:$I,$A82,Data!$C:$C,AU$1,Data!$D:$D,AU$2)+COUNTIFS(Data!$J:$J,$A82,Data!$C:$C,AU$1,Data!$D:$D,AU$2)</f>
        <v>0</v>
      </c>
      <c r="AV82" s="5">
        <f>COUNTIFS(Data!$I:$I,$A82,Data!$C:$C,AV$1,Data!$D:$D,AV$2)+COUNTIFS(Data!$J:$J,$A82,Data!$C:$C,AV$1,Data!$D:$D,AV$2)</f>
        <v>0</v>
      </c>
      <c r="AW82" s="5">
        <f>COUNTIFS(Data!$I:$I,$A82,Data!$C:$C,AW$1,Data!$D:$D,AW$2)+COUNTIFS(Data!$J:$J,$A82,Data!$C:$C,AW$1,Data!$D:$D,AW$2)</f>
        <v>0</v>
      </c>
      <c r="AX82" s="5">
        <f>COUNTIFS(Data!$I:$I,$A82,Data!$C:$C,AX$1,Data!$D:$D,AX$2)+COUNTIFS(Data!$J:$J,$A82,Data!$C:$C,AX$1,Data!$D:$D,AX$2)</f>
        <v>0</v>
      </c>
      <c r="AY82" s="5">
        <f>COUNTIFS(Data!$I:$I,$A82,Data!$C:$C,AY$1,Data!$D:$D,AY$2)+COUNTIFS(Data!$J:$J,$A82,Data!$C:$C,AY$1,Data!$D:$D,AY$2)</f>
        <v>0</v>
      </c>
      <c r="AZ82" s="5">
        <f>COUNTIFS(Data!$I:$I,$A82,Data!$C:$C,AZ$1,Data!$D:$D,AZ$2)+COUNTIFS(Data!$J:$J,$A82,Data!$C:$C,AZ$1,Data!$D:$D,AZ$2)</f>
        <v>0</v>
      </c>
      <c r="BA82" s="5">
        <f>COUNTIFS(Data!$I:$I,$A82,Data!$C:$C,BA$1,Data!$D:$D,BA$2)+COUNTIFS(Data!$J:$J,$A82,Data!$C:$C,BA$1,Data!$D:$D,BA$2)</f>
        <v>0</v>
      </c>
      <c r="BB82" s="5">
        <f>COUNTIFS(Data!$I:$I,$A82,Data!$C:$C,BB$1,Data!$D:$D,BB$2)+COUNTIFS(Data!$J:$J,$A82,Data!$C:$C,BB$1,Data!$D:$D,BB$2)</f>
        <v>0</v>
      </c>
      <c r="BC82" s="5">
        <f>COUNTIFS(Data!$I:$I,$A82,Data!$C:$C,BC$1,Data!$D:$D,BC$2)+COUNTIFS(Data!$J:$J,$A82,Data!$C:$C,BC$1,Data!$D:$D,BC$2)</f>
        <v>0</v>
      </c>
      <c r="BD82" s="5">
        <f>COUNTIFS(Data!$I:$I,$A82,Data!$C:$C,BD$1,Data!$D:$D,BD$2)+COUNTIFS(Data!$J:$J,$A82,Data!$C:$C,BD$1,Data!$D:$D,BD$2)</f>
        <v>0</v>
      </c>
      <c r="BE82" s="5">
        <f>COUNTIFS(Data!$I:$I,$A82,Data!$C:$C,BE$1,Data!$D:$D,BE$2)+COUNTIFS(Data!$J:$J,$A82,Data!$C:$C,BE$1,Data!$D:$D,BE$2)</f>
        <v>0</v>
      </c>
      <c r="BF82" s="5">
        <f>COUNTIFS(Data!$I:$I,$A82,Data!$C:$C,BF$1,Data!$D:$D,BF$2)+COUNTIFS(Data!$J:$J,$A82,Data!$C:$C,BF$1,Data!$D:$D,BF$2)</f>
        <v>0</v>
      </c>
      <c r="BG82" s="5">
        <f>COUNTIFS(Data!$I:$I,$A82,Data!$C:$C,BG$1,Data!$D:$D,BG$2)+COUNTIFS(Data!$J:$J,$A82,Data!$C:$C,BG$1,Data!$D:$D,BG$2)</f>
        <v>0</v>
      </c>
      <c r="BH82" s="5">
        <f>COUNTIFS(Data!$I:$I,$A82,Data!$C:$C,BH$1,Data!$D:$D,BH$2)+COUNTIFS(Data!$J:$J,$A82,Data!$C:$C,BH$1,Data!$D:$D,BH$2)</f>
        <v>0</v>
      </c>
      <c r="BI82" s="5">
        <f>COUNTIFS(Data!$I:$I,$A82,Data!$C:$C,BI$1,Data!$D:$D,BI$2)+COUNTIFS(Data!$J:$J,$A82,Data!$C:$C,BI$1,Data!$D:$D,BI$2)</f>
        <v>0</v>
      </c>
      <c r="BJ82" s="5">
        <f>COUNTIFS(Data!$I:$I,$A82,Data!$C:$C,BJ$1,Data!$D:$D,BJ$2)+COUNTIFS(Data!$J:$J,$A82,Data!$C:$C,BJ$1,Data!$D:$D,BJ$2)</f>
        <v>0</v>
      </c>
      <c r="BK82" s="5">
        <f>COUNTIFS(Data!$I:$I,$A82,Data!$C:$C,BK$1,Data!$D:$D,BK$2)+COUNTIFS(Data!$J:$J,$A82,Data!$C:$C,BK$1,Data!$D:$D,BK$2)</f>
        <v>0</v>
      </c>
      <c r="BL82" s="5">
        <f>COUNTIFS(Data!$I:$I,$A82,Data!$C:$C,BL$1,Data!$D:$D,BL$2)+COUNTIFS(Data!$J:$J,$A82,Data!$C:$C,BL$1,Data!$D:$D,BL$2)</f>
        <v>0</v>
      </c>
      <c r="BM82" s="5">
        <f>COUNTIFS(Data!$I:$I,$A82,Data!$C:$C,BM$1,Data!$D:$D,BM$2)+COUNTIFS(Data!$J:$J,$A82,Data!$C:$C,BM$1,Data!$D:$D,BM$2)</f>
        <v>0</v>
      </c>
      <c r="BN82" s="5">
        <f>COUNTIFS(Data!$I:$I,$A82,Data!$C:$C,BN$1,Data!$D:$D,BN$2)+COUNTIFS(Data!$J:$J,$A82,Data!$C:$C,BN$1,Data!$D:$D,BN$2)</f>
        <v>0</v>
      </c>
      <c r="BO82" s="5">
        <f>COUNTIFS(Data!$I:$I,$A82,Data!$C:$C,BO$1,Data!$D:$D,BO$2)+COUNTIFS(Data!$J:$J,$A82,Data!$C:$C,BO$1,Data!$D:$D,BO$2)</f>
        <v>0</v>
      </c>
      <c r="BP82" s="5">
        <f>COUNTIFS(Data!$I:$I,$A82,Data!$C:$C,BP$1,Data!$D:$D,BP$2)+COUNTIFS(Data!$J:$J,$A82,Data!$C:$C,BP$1,Data!$D:$D,BP$2)</f>
        <v>1</v>
      </c>
      <c r="BQ82" s="5">
        <f>COUNTIFS(Data!$I:$I,$A82,Data!$C:$C,BQ$1,Data!$D:$D,BQ$2)+COUNTIFS(Data!$J:$J,$A82,Data!$C:$C,BQ$1,Data!$D:$D,BQ$2)</f>
        <v>0</v>
      </c>
      <c r="BR82" s="5">
        <f>COUNTIFS(Data!$I:$I,$A82,Data!$C:$C,BR$1,Data!$D:$D,BR$2)+COUNTIFS(Data!$J:$J,$A82,Data!$C:$C,BR$1,Data!$D:$D,BR$2)</f>
        <v>0</v>
      </c>
      <c r="BS82" s="5">
        <f>COUNTIFS(Data!$I:$I,$A82,Data!$C:$C,BS$1,Data!$D:$D,BS$2)+COUNTIFS(Data!$J:$J,$A82,Data!$C:$C,BS$1,Data!$D:$D,BS$2)</f>
        <v>0</v>
      </c>
      <c r="BT82" s="5">
        <f>COUNTIFS(Data!$I:$I,$A82,Data!$C:$C,BT$1,Data!$D:$D,BT$2)+COUNTIFS(Data!$J:$J,$A82,Data!$C:$C,BT$1,Data!$D:$D,BT$2)</f>
        <v>0</v>
      </c>
      <c r="BU82" s="5">
        <f>COUNTIFS(Data!$I:$I,$A82,Data!$C:$C,BU$1,Data!$D:$D,BU$2)+COUNTIFS(Data!$J:$J,$A82,Data!$C:$C,BU$1,Data!$D:$D,BU$2)</f>
        <v>0</v>
      </c>
      <c r="BV82" s="5">
        <f>COUNTIFS(Data!$I:$I,$A82,Data!$C:$C,BV$1,Data!$D:$D,BV$2)+COUNTIFS(Data!$J:$J,$A82,Data!$C:$C,BV$1,Data!$D:$D,BV$2)</f>
        <v>0</v>
      </c>
      <c r="BW82" s="5">
        <f>COUNTIFS(Data!$I:$I,$A82,Data!$C:$C,BW$1,Data!$D:$D,BW$2)+COUNTIFS(Data!$J:$J,$A82,Data!$C:$C,BW$1,Data!$D:$D,BW$2)</f>
        <v>0</v>
      </c>
      <c r="BX82" s="5">
        <f>COUNTIFS(Data!$I:$I,$A82,Data!$C:$C,BX$1,Data!$D:$D,BX$2)+COUNTIFS(Data!$J:$J,$A82,Data!$C:$C,BX$1,Data!$D:$D,BX$2)</f>
        <v>0</v>
      </c>
      <c r="BY82" s="5">
        <f>COUNTIFS(Data!$I:$I,$A82,Data!$C:$C,BY$1,Data!$D:$D,BY$2)+COUNTIFS(Data!$J:$J,$A82,Data!$C:$C,BY$1,Data!$D:$D,BY$2)</f>
        <v>0</v>
      </c>
      <c r="BZ82" s="5">
        <f>COUNTIFS(Data!$I:$I,$A82,Data!$C:$C,BZ$1,Data!$D:$D,BZ$2)+COUNTIFS(Data!$J:$J,$A82,Data!$C:$C,BZ$1,Data!$D:$D,BZ$2)</f>
        <v>0</v>
      </c>
      <c r="CA82" s="5">
        <f>COUNTIFS(Data!$I:$I,$A82,Data!$C:$C,CA$1,Data!$D:$D,CA$2)+COUNTIFS(Data!$J:$J,$A82,Data!$C:$C,CA$1,Data!$D:$D,CA$2)</f>
        <v>0</v>
      </c>
      <c r="CB82" s="5">
        <f>COUNTIFS(Data!$I:$I,$A82,Data!$C:$C,CB$1,Data!$D:$D,CB$2)+COUNTIFS(Data!$J:$J,$A82,Data!$C:$C,CB$1,Data!$D:$D,CB$2)</f>
        <v>0</v>
      </c>
      <c r="CC82" s="5">
        <f>COUNTIFS(Data!$I:$I,$A82,Data!$C:$C,CC$1,Data!$D:$D,CC$2)+COUNTIFS(Data!$J:$J,$A82,Data!$C:$C,CC$1,Data!$D:$D,CC$2)</f>
        <v>0</v>
      </c>
      <c r="CD82" s="5">
        <f>COUNTIFS(Data!$I:$I,$A82,Data!$C:$C,CD$1,Data!$D:$D,CD$2)+COUNTIFS(Data!$J:$J,$A82,Data!$C:$C,CD$1,Data!$D:$D,CD$2)</f>
        <v>0</v>
      </c>
      <c r="CE82" s="5">
        <f>COUNTIFS(Data!$I:$I,$A82,Data!$C:$C,CE$1,Data!$D:$D,CE$2)+COUNTIFS(Data!$J:$J,$A82,Data!$C:$C,CE$1,Data!$D:$D,CE$2)</f>
        <v>0</v>
      </c>
      <c r="CF82" s="5">
        <f>COUNTIFS(Data!$I:$I,$A82,Data!$C:$C,CF$1,Data!$D:$D,CF$2)+COUNTIFS(Data!$J:$J,$A82,Data!$C:$C,CF$1,Data!$D:$D,CF$2)</f>
        <v>1</v>
      </c>
      <c r="CG82" s="5">
        <f>COUNTIFS(Data!$I:$I,$A82,Data!$C:$C,CG$1,Data!$D:$D,CG$2)+COUNTIFS(Data!$J:$J,$A82,Data!$C:$C,CG$1,Data!$D:$D,CG$2)</f>
        <v>0</v>
      </c>
      <c r="CH82" s="5">
        <f>COUNTIFS(Data!$I:$I,$A82,Data!$C:$C,CH$1,Data!$D:$D,CH$2)+COUNTIFS(Data!$J:$J,$A82,Data!$C:$C,CH$1,Data!$D:$D,CH$2)</f>
        <v>0</v>
      </c>
      <c r="CI82" s="5">
        <f>COUNTIFS(Data!$I:$I,$A82,Data!$C:$C,CI$1,Data!$D:$D,CI$2)+COUNTIFS(Data!$J:$J,$A82,Data!$C:$C,CI$1,Data!$D:$D,CI$2)</f>
        <v>0</v>
      </c>
      <c r="CJ82" s="5">
        <f>COUNTIFS(Data!$I:$I,$A82,Data!$C:$C,CJ$1,Data!$D:$D,CJ$2)+COUNTIFS(Data!$J:$J,$A82,Data!$C:$C,CJ$1,Data!$D:$D,CJ$2)</f>
        <v>0</v>
      </c>
      <c r="CK82" s="5">
        <f>COUNTIFS(Data!$I:$I,$A82,Data!$C:$C,CK$1,Data!$D:$D,CK$2)+COUNTIFS(Data!$J:$J,$A82,Data!$C:$C,CK$1,Data!$D:$D,CK$2)</f>
        <v>0</v>
      </c>
      <c r="CL82" s="5">
        <f>COUNTIFS(Data!$I:$I,$A82,Data!$C:$C,CL$1,Data!$D:$D,CL$2)+COUNTIFS(Data!$J:$J,$A82,Data!$C:$C,CL$1,Data!$D:$D,CL$2)</f>
        <v>0</v>
      </c>
      <c r="CM82" s="5">
        <f>COUNTIFS(Data!$I:$I,$A82,Data!$C:$C,CM$1,Data!$D:$D,CM$2)+COUNTIFS(Data!$J:$J,$A82,Data!$C:$C,CM$1,Data!$D:$D,CM$2)</f>
        <v>0</v>
      </c>
      <c r="CN82" s="5">
        <f>COUNTIFS(Data!$I:$I,$A82,Data!$C:$C,CN$1,Data!$D:$D,CN$2)+COUNTIFS(Data!$J:$J,$A82,Data!$C:$C,CN$1,Data!$D:$D,CN$2)</f>
        <v>0</v>
      </c>
      <c r="CO82" s="5">
        <f>COUNTIFS(Data!$I:$I,$A82,Data!$C:$C,CO$1,Data!$D:$D,CO$2)+COUNTIFS(Data!$J:$J,$A82,Data!$C:$C,CO$1,Data!$D:$D,CO$2)</f>
        <v>0</v>
      </c>
      <c r="CP82" s="5">
        <f>COUNTIFS(Data!$I:$I,$A82,Data!$C:$C,CP$1,Data!$D:$D,CP$2)+COUNTIFS(Data!$J:$J,$A82,Data!$C:$C,CP$1,Data!$D:$D,CP$2)</f>
        <v>1</v>
      </c>
      <c r="CQ82" s="5">
        <f>COUNTIFS(Data!$I:$I,$A82,Data!$C:$C,CQ$1,Data!$D:$D,CQ$2)+COUNTIFS(Data!$J:$J,$A82,Data!$C:$C,CQ$1,Data!$D:$D,CQ$2)</f>
        <v>0</v>
      </c>
      <c r="CR82" s="5">
        <f>COUNTIFS(Data!$I:$I,$A82,Data!$C:$C,CR$1,Data!$D:$D,CR$2)+COUNTIFS(Data!$J:$J,$A82,Data!$C:$C,CR$1,Data!$D:$D,CR$2)</f>
        <v>0</v>
      </c>
      <c r="CS82" s="5">
        <f>COUNTIFS(Data!$I:$I,$A82,Data!$C:$C,CS$1,Data!$D:$D,CS$2)+COUNTIFS(Data!$J:$J,$A82,Data!$C:$C,CS$1,Data!$D:$D,CS$2)</f>
        <v>0</v>
      </c>
      <c r="CT82" s="5">
        <f>COUNTIFS(Data!$I:$I,$A82,Data!$C:$C,CT$1,Data!$D:$D,CT$2)+COUNTIFS(Data!$J:$J,$A82,Data!$C:$C,CT$1,Data!$D:$D,CT$2)</f>
        <v>0</v>
      </c>
      <c r="CU82" s="5">
        <f>COUNTIFS(Data!$I:$I,$A82,Data!$C:$C,CU$1,Data!$D:$D,CU$2)+COUNTIFS(Data!$J:$J,$A82,Data!$C:$C,CU$1,Data!$D:$D,CU$2)</f>
        <v>1</v>
      </c>
      <c r="CV82" s="5">
        <f>COUNTIFS(Data!$I:$I,$A82,Data!$C:$C,CV$1,Data!$D:$D,CV$2)+COUNTIFS(Data!$J:$J,$A82,Data!$C:$C,CV$1,Data!$D:$D,CV$2)</f>
        <v>0</v>
      </c>
      <c r="CW82" s="5">
        <f t="shared" ref="CW82:CX82" si="81">SUMIF($B$2:$CV$2,CW$2, $B82:$CV82)</f>
        <v>3</v>
      </c>
      <c r="CX82" s="5">
        <f t="shared" si="81"/>
        <v>2</v>
      </c>
      <c r="CY82" s="5">
        <f t="shared" si="3"/>
        <v>5</v>
      </c>
    </row>
    <row r="83">
      <c r="A83" s="5" t="str">
        <f>Countries!A81</f>
        <v>SUI</v>
      </c>
      <c r="B83" s="5">
        <f>COUNTIFS(Data!$I:$I,$A83,Data!$C:$C,B$1,Data!$D:$D,B$2)+COUNTIFS(Data!$J:$J,$A83,Data!$C:$C,B$1,Data!$D:$D,B$2)</f>
        <v>0</v>
      </c>
      <c r="C83" s="5">
        <f>COUNTIFS(Data!$I:$I,$A83,Data!$C:$C,C$1,Data!$D:$D,C$2)+COUNTIFS(Data!$J:$J,$A83,Data!$C:$C,C$1,Data!$D:$D,C$2)</f>
        <v>0</v>
      </c>
      <c r="D83" s="5">
        <f>COUNTIFS(Data!$I:$I,$A83,Data!$C:$C,D$1,Data!$D:$D,D$2)+COUNTIFS(Data!$J:$J,$A83,Data!$C:$C,D$1,Data!$D:$D,D$2)</f>
        <v>0</v>
      </c>
      <c r="E83" s="5">
        <f>COUNTIFS(Data!$I:$I,$A83,Data!$C:$C,E$1,Data!$D:$D,E$2)+COUNTIFS(Data!$J:$J,$A83,Data!$C:$C,E$1,Data!$D:$D,E$2)</f>
        <v>0</v>
      </c>
      <c r="F83" s="5">
        <f>COUNTIFS(Data!$I:$I,$A83,Data!$C:$C,F$1,Data!$D:$D,F$2)+COUNTIFS(Data!$J:$J,$A83,Data!$C:$C,F$1,Data!$D:$D,F$2)</f>
        <v>0</v>
      </c>
      <c r="G83" s="5">
        <f>COUNTIFS(Data!$I:$I,$A83,Data!$C:$C,G$1,Data!$D:$D,G$2)+COUNTIFS(Data!$J:$J,$A83,Data!$C:$C,G$1,Data!$D:$D,G$2)</f>
        <v>0</v>
      </c>
      <c r="H83" s="5">
        <f>COUNTIFS(Data!$I:$I,$A83,Data!$C:$C,H$1,Data!$D:$D,H$2)+COUNTIFS(Data!$J:$J,$A83,Data!$C:$C,H$1,Data!$D:$D,H$2)</f>
        <v>0</v>
      </c>
      <c r="I83" s="5">
        <f>COUNTIFS(Data!$I:$I,$A83,Data!$C:$C,I$1,Data!$D:$D,I$2)+COUNTIFS(Data!$J:$J,$A83,Data!$C:$C,I$1,Data!$D:$D,I$2)</f>
        <v>0</v>
      </c>
      <c r="J83" s="5">
        <f>COUNTIFS(Data!$I:$I,$A83,Data!$C:$C,J$1,Data!$D:$D,J$2)+COUNTIFS(Data!$J:$J,$A83,Data!$C:$C,J$1,Data!$D:$D,J$2)</f>
        <v>0</v>
      </c>
      <c r="K83" s="5">
        <f>COUNTIFS(Data!$I:$I,$A83,Data!$C:$C,K$1,Data!$D:$D,K$2)+COUNTIFS(Data!$J:$J,$A83,Data!$C:$C,K$1,Data!$D:$D,K$2)</f>
        <v>0</v>
      </c>
      <c r="L83" s="5">
        <f>COUNTIFS(Data!$I:$I,$A83,Data!$C:$C,L$1,Data!$D:$D,L$2)+COUNTIFS(Data!$J:$J,$A83,Data!$C:$C,L$1,Data!$D:$D,L$2)</f>
        <v>0</v>
      </c>
      <c r="M83" s="5">
        <f>COUNTIFS(Data!$I:$I,$A83,Data!$C:$C,M$1,Data!$D:$D,M$2)+COUNTIFS(Data!$J:$J,$A83,Data!$C:$C,M$1,Data!$D:$D,M$2)</f>
        <v>0</v>
      </c>
      <c r="N83" s="5">
        <f>COUNTIFS(Data!$I:$I,$A83,Data!$C:$C,N$1,Data!$D:$D,N$2)+COUNTIFS(Data!$J:$J,$A83,Data!$C:$C,N$1,Data!$D:$D,N$2)</f>
        <v>0</v>
      </c>
      <c r="O83" s="5">
        <f>COUNTIFS(Data!$I:$I,$A83,Data!$C:$C,O$1,Data!$D:$D,O$2)+COUNTIFS(Data!$J:$J,$A83,Data!$C:$C,O$1,Data!$D:$D,O$2)</f>
        <v>0</v>
      </c>
      <c r="P83" s="5">
        <f>COUNTIFS(Data!$I:$I,$A83,Data!$C:$C,P$1,Data!$D:$D,P$2)+COUNTIFS(Data!$J:$J,$A83,Data!$C:$C,P$1,Data!$D:$D,P$2)</f>
        <v>0</v>
      </c>
      <c r="Q83" s="5">
        <f>COUNTIFS(Data!$I:$I,$A83,Data!$C:$C,Q$1,Data!$D:$D,Q$2)+COUNTIFS(Data!$J:$J,$A83,Data!$C:$C,Q$1,Data!$D:$D,Q$2)</f>
        <v>0</v>
      </c>
      <c r="R83" s="5">
        <f>COUNTIFS(Data!$I:$I,$A83,Data!$C:$C,R$1,Data!$D:$D,R$2)+COUNTIFS(Data!$J:$J,$A83,Data!$C:$C,R$1,Data!$D:$D,R$2)</f>
        <v>0</v>
      </c>
      <c r="S83" s="5">
        <f>COUNTIFS(Data!$I:$I,$A83,Data!$C:$C,S$1,Data!$D:$D,S$2)+COUNTIFS(Data!$J:$J,$A83,Data!$C:$C,S$1,Data!$D:$D,S$2)</f>
        <v>0</v>
      </c>
      <c r="T83" s="5">
        <f>COUNTIFS(Data!$I:$I,$A83,Data!$C:$C,T$1,Data!$D:$D,T$2)+COUNTIFS(Data!$J:$J,$A83,Data!$C:$C,T$1,Data!$D:$D,T$2)</f>
        <v>0</v>
      </c>
      <c r="U83" s="5">
        <f>COUNTIFS(Data!$I:$I,$A83,Data!$C:$C,U$1,Data!$D:$D,U$2)+COUNTIFS(Data!$J:$J,$A83,Data!$C:$C,U$1,Data!$D:$D,U$2)</f>
        <v>1</v>
      </c>
      <c r="V83" s="5">
        <f>COUNTIFS(Data!$I:$I,$A83,Data!$C:$C,V$1,Data!$D:$D,V$2)+COUNTIFS(Data!$J:$J,$A83,Data!$C:$C,V$1,Data!$D:$D,V$2)</f>
        <v>0</v>
      </c>
      <c r="W83" s="5">
        <f>COUNTIFS(Data!$I:$I,$A83,Data!$C:$C,W$1,Data!$D:$D,W$2)+COUNTIFS(Data!$J:$J,$A83,Data!$C:$C,W$1,Data!$D:$D,W$2)</f>
        <v>0</v>
      </c>
      <c r="X83" s="5">
        <f>COUNTIFS(Data!$I:$I,$A83,Data!$C:$C,X$1,Data!$D:$D,X$2)+COUNTIFS(Data!$J:$J,$A83,Data!$C:$C,X$1,Data!$D:$D,X$2)</f>
        <v>0</v>
      </c>
      <c r="Y83" s="5">
        <f>COUNTIFS(Data!$I:$I,$A83,Data!$C:$C,Y$1,Data!$D:$D,Y$2)+COUNTIFS(Data!$J:$J,$A83,Data!$C:$C,Y$1,Data!$D:$D,Y$2)</f>
        <v>0</v>
      </c>
      <c r="Z83" s="5">
        <f>COUNTIFS(Data!$I:$I,$A83,Data!$C:$C,Z$1,Data!$D:$D,Z$2)+COUNTIFS(Data!$J:$J,$A83,Data!$C:$C,Z$1,Data!$D:$D,Z$2)</f>
        <v>0</v>
      </c>
      <c r="AA83" s="5">
        <f>COUNTIFS(Data!$I:$I,$A83,Data!$C:$C,AA$1,Data!$D:$D,AA$2)+COUNTIFS(Data!$J:$J,$A83,Data!$C:$C,AA$1,Data!$D:$D,AA$2)</f>
        <v>0</v>
      </c>
      <c r="AB83" s="5">
        <f>COUNTIFS(Data!$I:$I,$A83,Data!$C:$C,AB$1,Data!$D:$D,AB$2)+COUNTIFS(Data!$J:$J,$A83,Data!$C:$C,AB$1,Data!$D:$D,AB$2)</f>
        <v>0</v>
      </c>
      <c r="AC83" s="5">
        <f>COUNTIFS(Data!$I:$I,$A83,Data!$C:$C,AC$1,Data!$D:$D,AC$2)+COUNTIFS(Data!$J:$J,$A83,Data!$C:$C,AC$1,Data!$D:$D,AC$2)</f>
        <v>1</v>
      </c>
      <c r="AD83" s="5">
        <f>COUNTIFS(Data!$I:$I,$A83,Data!$C:$C,AD$1,Data!$D:$D,AD$2)+COUNTIFS(Data!$J:$J,$A83,Data!$C:$C,AD$1,Data!$D:$D,AD$2)</f>
        <v>0</v>
      </c>
      <c r="AE83" s="5">
        <f>COUNTIFS(Data!$I:$I,$A83,Data!$C:$C,AE$1,Data!$D:$D,AE$2)+COUNTIFS(Data!$J:$J,$A83,Data!$C:$C,AE$1,Data!$D:$D,AE$2)</f>
        <v>0</v>
      </c>
      <c r="AF83" s="5">
        <f>COUNTIFS(Data!$I:$I,$A83,Data!$C:$C,AF$1,Data!$D:$D,AF$2)+COUNTIFS(Data!$J:$J,$A83,Data!$C:$C,AF$1,Data!$D:$D,AF$2)</f>
        <v>0</v>
      </c>
      <c r="AG83" s="5">
        <f>COUNTIFS(Data!$I:$I,$A83,Data!$C:$C,AG$1,Data!$D:$D,AG$2)+COUNTIFS(Data!$J:$J,$A83,Data!$C:$C,AG$1,Data!$D:$D,AG$2)</f>
        <v>1</v>
      </c>
      <c r="AH83" s="5">
        <f>COUNTIFS(Data!$I:$I,$A83,Data!$C:$C,AH$1,Data!$D:$D,AH$2)+COUNTIFS(Data!$J:$J,$A83,Data!$C:$C,AH$1,Data!$D:$D,AH$2)</f>
        <v>0</v>
      </c>
      <c r="AI83" s="5">
        <f>COUNTIFS(Data!$I:$I,$A83,Data!$C:$C,AI$1,Data!$D:$D,AI$2)+COUNTIFS(Data!$J:$J,$A83,Data!$C:$C,AI$1,Data!$D:$D,AI$2)</f>
        <v>0</v>
      </c>
      <c r="AJ83" s="5">
        <f>COUNTIFS(Data!$I:$I,$A83,Data!$C:$C,AJ$1,Data!$D:$D,AJ$2)+COUNTIFS(Data!$J:$J,$A83,Data!$C:$C,AJ$1,Data!$D:$D,AJ$2)</f>
        <v>0</v>
      </c>
      <c r="AK83" s="5">
        <f>COUNTIFS(Data!$I:$I,$A83,Data!$C:$C,AK$1,Data!$D:$D,AK$2)+COUNTIFS(Data!$J:$J,$A83,Data!$C:$C,AK$1,Data!$D:$D,AK$2)</f>
        <v>0</v>
      </c>
      <c r="AL83" s="5">
        <f>COUNTIFS(Data!$I:$I,$A83,Data!$C:$C,AL$1,Data!$D:$D,AL$2)+COUNTIFS(Data!$J:$J,$A83,Data!$C:$C,AL$1,Data!$D:$D,AL$2)</f>
        <v>0</v>
      </c>
      <c r="AM83" s="5">
        <f>COUNTIFS(Data!$I:$I,$A83,Data!$C:$C,AM$1,Data!$D:$D,AM$2)+COUNTIFS(Data!$J:$J,$A83,Data!$C:$C,AM$1,Data!$D:$D,AM$2)</f>
        <v>0</v>
      </c>
      <c r="AN83" s="5">
        <f>COUNTIFS(Data!$I:$I,$A83,Data!$C:$C,AN$1,Data!$D:$D,AN$2)+COUNTIFS(Data!$J:$J,$A83,Data!$C:$C,AN$1,Data!$D:$D,AN$2)</f>
        <v>0</v>
      </c>
      <c r="AO83" s="5">
        <f>COUNTIFS(Data!$I:$I,$A83,Data!$C:$C,AO$1,Data!$D:$D,AO$2)+COUNTIFS(Data!$J:$J,$A83,Data!$C:$C,AO$1,Data!$D:$D,AO$2)</f>
        <v>0</v>
      </c>
      <c r="AP83" s="5">
        <f>COUNTIFS(Data!$I:$I,$A83,Data!$C:$C,AP$1,Data!$D:$D,AP$2)+COUNTIFS(Data!$J:$J,$A83,Data!$C:$C,AP$1,Data!$D:$D,AP$2)</f>
        <v>0</v>
      </c>
      <c r="AQ83" s="5">
        <f>COUNTIFS(Data!$I:$I,$A83,Data!$C:$C,AQ$1,Data!$D:$D,AQ$2)+COUNTIFS(Data!$J:$J,$A83,Data!$C:$C,AQ$1,Data!$D:$D,AQ$2)</f>
        <v>0</v>
      </c>
      <c r="AR83" s="5">
        <f>COUNTIFS(Data!$I:$I,$A83,Data!$C:$C,AR$1,Data!$D:$D,AR$2)+COUNTIFS(Data!$J:$J,$A83,Data!$C:$C,AR$1,Data!$D:$D,AR$2)</f>
        <v>0</v>
      </c>
      <c r="AS83" s="5">
        <f>COUNTIFS(Data!$I:$I,$A83,Data!$C:$C,AS$1,Data!$D:$D,AS$2)+COUNTIFS(Data!$J:$J,$A83,Data!$C:$C,AS$1,Data!$D:$D,AS$2)</f>
        <v>0</v>
      </c>
      <c r="AT83" s="5">
        <f>COUNTIFS(Data!$I:$I,$A83,Data!$C:$C,AT$1,Data!$D:$D,AT$2)+COUNTIFS(Data!$J:$J,$A83,Data!$C:$C,AT$1,Data!$D:$D,AT$2)</f>
        <v>0</v>
      </c>
      <c r="AU83" s="5">
        <f>COUNTIFS(Data!$I:$I,$A83,Data!$C:$C,AU$1,Data!$D:$D,AU$2)+COUNTIFS(Data!$J:$J,$A83,Data!$C:$C,AU$1,Data!$D:$D,AU$2)</f>
        <v>0</v>
      </c>
      <c r="AV83" s="5">
        <f>COUNTIFS(Data!$I:$I,$A83,Data!$C:$C,AV$1,Data!$D:$D,AV$2)+COUNTIFS(Data!$J:$J,$A83,Data!$C:$C,AV$1,Data!$D:$D,AV$2)</f>
        <v>0</v>
      </c>
      <c r="AW83" s="5">
        <f>COUNTIFS(Data!$I:$I,$A83,Data!$C:$C,AW$1,Data!$D:$D,AW$2)+COUNTIFS(Data!$J:$J,$A83,Data!$C:$C,AW$1,Data!$D:$D,AW$2)</f>
        <v>0</v>
      </c>
      <c r="AX83" s="5">
        <f>COUNTIFS(Data!$I:$I,$A83,Data!$C:$C,AX$1,Data!$D:$D,AX$2)+COUNTIFS(Data!$J:$J,$A83,Data!$C:$C,AX$1,Data!$D:$D,AX$2)</f>
        <v>0</v>
      </c>
      <c r="AY83" s="5">
        <f>COUNTIFS(Data!$I:$I,$A83,Data!$C:$C,AY$1,Data!$D:$D,AY$2)+COUNTIFS(Data!$J:$J,$A83,Data!$C:$C,AY$1,Data!$D:$D,AY$2)</f>
        <v>0</v>
      </c>
      <c r="AZ83" s="5">
        <f>COUNTIFS(Data!$I:$I,$A83,Data!$C:$C,AZ$1,Data!$D:$D,AZ$2)+COUNTIFS(Data!$J:$J,$A83,Data!$C:$C,AZ$1,Data!$D:$D,AZ$2)</f>
        <v>0</v>
      </c>
      <c r="BA83" s="5">
        <f>COUNTIFS(Data!$I:$I,$A83,Data!$C:$C,BA$1,Data!$D:$D,BA$2)+COUNTIFS(Data!$J:$J,$A83,Data!$C:$C,BA$1,Data!$D:$D,BA$2)</f>
        <v>0</v>
      </c>
      <c r="BB83" s="5">
        <f>COUNTIFS(Data!$I:$I,$A83,Data!$C:$C,BB$1,Data!$D:$D,BB$2)+COUNTIFS(Data!$J:$J,$A83,Data!$C:$C,BB$1,Data!$D:$D,BB$2)</f>
        <v>0</v>
      </c>
      <c r="BC83" s="5">
        <f>COUNTIFS(Data!$I:$I,$A83,Data!$C:$C,BC$1,Data!$D:$D,BC$2)+COUNTIFS(Data!$J:$J,$A83,Data!$C:$C,BC$1,Data!$D:$D,BC$2)</f>
        <v>0</v>
      </c>
      <c r="BD83" s="5">
        <f>COUNTIFS(Data!$I:$I,$A83,Data!$C:$C,BD$1,Data!$D:$D,BD$2)+COUNTIFS(Data!$J:$J,$A83,Data!$C:$C,BD$1,Data!$D:$D,BD$2)</f>
        <v>0</v>
      </c>
      <c r="BE83" s="5">
        <f>COUNTIFS(Data!$I:$I,$A83,Data!$C:$C,BE$1,Data!$D:$D,BE$2)+COUNTIFS(Data!$J:$J,$A83,Data!$C:$C,BE$1,Data!$D:$D,BE$2)</f>
        <v>0</v>
      </c>
      <c r="BF83" s="5">
        <f>COUNTIFS(Data!$I:$I,$A83,Data!$C:$C,BF$1,Data!$D:$D,BF$2)+COUNTIFS(Data!$J:$J,$A83,Data!$C:$C,BF$1,Data!$D:$D,BF$2)</f>
        <v>0</v>
      </c>
      <c r="BG83" s="5">
        <f>COUNTIFS(Data!$I:$I,$A83,Data!$C:$C,BG$1,Data!$D:$D,BG$2)+COUNTIFS(Data!$J:$J,$A83,Data!$C:$C,BG$1,Data!$D:$D,BG$2)</f>
        <v>0</v>
      </c>
      <c r="BH83" s="5">
        <f>COUNTIFS(Data!$I:$I,$A83,Data!$C:$C,BH$1,Data!$D:$D,BH$2)+COUNTIFS(Data!$J:$J,$A83,Data!$C:$C,BH$1,Data!$D:$D,BH$2)</f>
        <v>0</v>
      </c>
      <c r="BI83" s="5">
        <f>COUNTIFS(Data!$I:$I,$A83,Data!$C:$C,BI$1,Data!$D:$D,BI$2)+COUNTIFS(Data!$J:$J,$A83,Data!$C:$C,BI$1,Data!$D:$D,BI$2)</f>
        <v>0</v>
      </c>
      <c r="BJ83" s="5">
        <f>COUNTIFS(Data!$I:$I,$A83,Data!$C:$C,BJ$1,Data!$D:$D,BJ$2)+COUNTIFS(Data!$J:$J,$A83,Data!$C:$C,BJ$1,Data!$D:$D,BJ$2)</f>
        <v>0</v>
      </c>
      <c r="BK83" s="5">
        <f>COUNTIFS(Data!$I:$I,$A83,Data!$C:$C,BK$1,Data!$D:$D,BK$2)+COUNTIFS(Data!$J:$J,$A83,Data!$C:$C,BK$1,Data!$D:$D,BK$2)</f>
        <v>0</v>
      </c>
      <c r="BL83" s="5">
        <f>COUNTIFS(Data!$I:$I,$A83,Data!$C:$C,BL$1,Data!$D:$D,BL$2)+COUNTIFS(Data!$J:$J,$A83,Data!$C:$C,BL$1,Data!$D:$D,BL$2)</f>
        <v>0</v>
      </c>
      <c r="BM83" s="5">
        <f>COUNTIFS(Data!$I:$I,$A83,Data!$C:$C,BM$1,Data!$D:$D,BM$2)+COUNTIFS(Data!$J:$J,$A83,Data!$C:$C,BM$1,Data!$D:$D,BM$2)</f>
        <v>0</v>
      </c>
      <c r="BN83" s="5">
        <f>COUNTIFS(Data!$I:$I,$A83,Data!$C:$C,BN$1,Data!$D:$D,BN$2)+COUNTIFS(Data!$J:$J,$A83,Data!$C:$C,BN$1,Data!$D:$D,BN$2)</f>
        <v>0</v>
      </c>
      <c r="BO83" s="5">
        <f>COUNTIFS(Data!$I:$I,$A83,Data!$C:$C,BO$1,Data!$D:$D,BO$2)+COUNTIFS(Data!$J:$J,$A83,Data!$C:$C,BO$1,Data!$D:$D,BO$2)</f>
        <v>0</v>
      </c>
      <c r="BP83" s="5">
        <f>COUNTIFS(Data!$I:$I,$A83,Data!$C:$C,BP$1,Data!$D:$D,BP$2)+COUNTIFS(Data!$J:$J,$A83,Data!$C:$C,BP$1,Data!$D:$D,BP$2)</f>
        <v>0</v>
      </c>
      <c r="BQ83" s="5">
        <f>COUNTIFS(Data!$I:$I,$A83,Data!$C:$C,BQ$1,Data!$D:$D,BQ$2)+COUNTIFS(Data!$J:$J,$A83,Data!$C:$C,BQ$1,Data!$D:$D,BQ$2)</f>
        <v>0</v>
      </c>
      <c r="BR83" s="5">
        <f>COUNTIFS(Data!$I:$I,$A83,Data!$C:$C,BR$1,Data!$D:$D,BR$2)+COUNTIFS(Data!$J:$J,$A83,Data!$C:$C,BR$1,Data!$D:$D,BR$2)</f>
        <v>1</v>
      </c>
      <c r="BS83" s="5">
        <f>COUNTIFS(Data!$I:$I,$A83,Data!$C:$C,BS$1,Data!$D:$D,BS$2)+COUNTIFS(Data!$J:$J,$A83,Data!$C:$C,BS$1,Data!$D:$D,BS$2)</f>
        <v>0</v>
      </c>
      <c r="BT83" s="5">
        <f>COUNTIFS(Data!$I:$I,$A83,Data!$C:$C,BT$1,Data!$D:$D,BT$2)+COUNTIFS(Data!$J:$J,$A83,Data!$C:$C,BT$1,Data!$D:$D,BT$2)</f>
        <v>0</v>
      </c>
      <c r="BU83" s="5">
        <f>COUNTIFS(Data!$I:$I,$A83,Data!$C:$C,BU$1,Data!$D:$D,BU$2)+COUNTIFS(Data!$J:$J,$A83,Data!$C:$C,BU$1,Data!$D:$D,BU$2)</f>
        <v>0</v>
      </c>
      <c r="BV83" s="5">
        <f>COUNTIFS(Data!$I:$I,$A83,Data!$C:$C,BV$1,Data!$D:$D,BV$2)+COUNTIFS(Data!$J:$J,$A83,Data!$C:$C,BV$1,Data!$D:$D,BV$2)</f>
        <v>0</v>
      </c>
      <c r="BW83" s="5">
        <f>COUNTIFS(Data!$I:$I,$A83,Data!$C:$C,BW$1,Data!$D:$D,BW$2)+COUNTIFS(Data!$J:$J,$A83,Data!$C:$C,BW$1,Data!$D:$D,BW$2)</f>
        <v>0</v>
      </c>
      <c r="BX83" s="5">
        <f>COUNTIFS(Data!$I:$I,$A83,Data!$C:$C,BX$1,Data!$D:$D,BX$2)+COUNTIFS(Data!$J:$J,$A83,Data!$C:$C,BX$1,Data!$D:$D,BX$2)</f>
        <v>0</v>
      </c>
      <c r="BY83" s="5">
        <f>COUNTIFS(Data!$I:$I,$A83,Data!$C:$C,BY$1,Data!$D:$D,BY$2)+COUNTIFS(Data!$J:$J,$A83,Data!$C:$C,BY$1,Data!$D:$D,BY$2)</f>
        <v>2</v>
      </c>
      <c r="BZ83" s="5">
        <f>COUNTIFS(Data!$I:$I,$A83,Data!$C:$C,BZ$1,Data!$D:$D,BZ$2)+COUNTIFS(Data!$J:$J,$A83,Data!$C:$C,BZ$1,Data!$D:$D,BZ$2)</f>
        <v>0</v>
      </c>
      <c r="CA83" s="5">
        <f>COUNTIFS(Data!$I:$I,$A83,Data!$C:$C,CA$1,Data!$D:$D,CA$2)+COUNTIFS(Data!$J:$J,$A83,Data!$C:$C,CA$1,Data!$D:$D,CA$2)</f>
        <v>0</v>
      </c>
      <c r="CB83" s="5">
        <f>COUNTIFS(Data!$I:$I,$A83,Data!$C:$C,CB$1,Data!$D:$D,CB$2)+COUNTIFS(Data!$J:$J,$A83,Data!$C:$C,CB$1,Data!$D:$D,CB$2)</f>
        <v>0</v>
      </c>
      <c r="CC83" s="5">
        <f>COUNTIFS(Data!$I:$I,$A83,Data!$C:$C,CC$1,Data!$D:$D,CC$2)+COUNTIFS(Data!$J:$J,$A83,Data!$C:$C,CC$1,Data!$D:$D,CC$2)</f>
        <v>0</v>
      </c>
      <c r="CD83" s="5">
        <f>COUNTIFS(Data!$I:$I,$A83,Data!$C:$C,CD$1,Data!$D:$D,CD$2)+COUNTIFS(Data!$J:$J,$A83,Data!$C:$C,CD$1,Data!$D:$D,CD$2)</f>
        <v>0</v>
      </c>
      <c r="CE83" s="5">
        <f>COUNTIFS(Data!$I:$I,$A83,Data!$C:$C,CE$1,Data!$D:$D,CE$2)+COUNTIFS(Data!$J:$J,$A83,Data!$C:$C,CE$1,Data!$D:$D,CE$2)</f>
        <v>0</v>
      </c>
      <c r="CF83" s="5">
        <f>COUNTIFS(Data!$I:$I,$A83,Data!$C:$C,CF$1,Data!$D:$D,CF$2)+COUNTIFS(Data!$J:$J,$A83,Data!$C:$C,CF$1,Data!$D:$D,CF$2)</f>
        <v>0</v>
      </c>
      <c r="CG83" s="5">
        <f>COUNTIFS(Data!$I:$I,$A83,Data!$C:$C,CG$1,Data!$D:$D,CG$2)+COUNTIFS(Data!$J:$J,$A83,Data!$C:$C,CG$1,Data!$D:$D,CG$2)</f>
        <v>0</v>
      </c>
      <c r="CH83" s="5">
        <f>COUNTIFS(Data!$I:$I,$A83,Data!$C:$C,CH$1,Data!$D:$D,CH$2)+COUNTIFS(Data!$J:$J,$A83,Data!$C:$C,CH$1,Data!$D:$D,CH$2)</f>
        <v>0</v>
      </c>
      <c r="CI83" s="5">
        <f>COUNTIFS(Data!$I:$I,$A83,Data!$C:$C,CI$1,Data!$D:$D,CI$2)+COUNTIFS(Data!$J:$J,$A83,Data!$C:$C,CI$1,Data!$D:$D,CI$2)</f>
        <v>0</v>
      </c>
      <c r="CJ83" s="5">
        <f>COUNTIFS(Data!$I:$I,$A83,Data!$C:$C,CJ$1,Data!$D:$D,CJ$2)+COUNTIFS(Data!$J:$J,$A83,Data!$C:$C,CJ$1,Data!$D:$D,CJ$2)</f>
        <v>0</v>
      </c>
      <c r="CK83" s="5">
        <f>COUNTIFS(Data!$I:$I,$A83,Data!$C:$C,CK$1,Data!$D:$D,CK$2)+COUNTIFS(Data!$J:$J,$A83,Data!$C:$C,CK$1,Data!$D:$D,CK$2)</f>
        <v>0</v>
      </c>
      <c r="CL83" s="5">
        <f>COUNTIFS(Data!$I:$I,$A83,Data!$C:$C,CL$1,Data!$D:$D,CL$2)+COUNTIFS(Data!$J:$J,$A83,Data!$C:$C,CL$1,Data!$D:$D,CL$2)</f>
        <v>0</v>
      </c>
      <c r="CM83" s="5">
        <f>COUNTIFS(Data!$I:$I,$A83,Data!$C:$C,CM$1,Data!$D:$D,CM$2)+COUNTIFS(Data!$J:$J,$A83,Data!$C:$C,CM$1,Data!$D:$D,CM$2)</f>
        <v>0</v>
      </c>
      <c r="CN83" s="5">
        <f>COUNTIFS(Data!$I:$I,$A83,Data!$C:$C,CN$1,Data!$D:$D,CN$2)+COUNTIFS(Data!$J:$J,$A83,Data!$C:$C,CN$1,Data!$D:$D,CN$2)</f>
        <v>0</v>
      </c>
      <c r="CO83" s="5">
        <f>COUNTIFS(Data!$I:$I,$A83,Data!$C:$C,CO$1,Data!$D:$D,CO$2)+COUNTIFS(Data!$J:$J,$A83,Data!$C:$C,CO$1,Data!$D:$D,CO$2)</f>
        <v>0</v>
      </c>
      <c r="CP83" s="5">
        <f>COUNTIFS(Data!$I:$I,$A83,Data!$C:$C,CP$1,Data!$D:$D,CP$2)+COUNTIFS(Data!$J:$J,$A83,Data!$C:$C,CP$1,Data!$D:$D,CP$2)</f>
        <v>0</v>
      </c>
      <c r="CQ83" s="5">
        <f>COUNTIFS(Data!$I:$I,$A83,Data!$C:$C,CQ$1,Data!$D:$D,CQ$2)+COUNTIFS(Data!$J:$J,$A83,Data!$C:$C,CQ$1,Data!$D:$D,CQ$2)</f>
        <v>0</v>
      </c>
      <c r="CR83" s="5">
        <f>COUNTIFS(Data!$I:$I,$A83,Data!$C:$C,CR$1,Data!$D:$D,CR$2)+COUNTIFS(Data!$J:$J,$A83,Data!$C:$C,CR$1,Data!$D:$D,CR$2)</f>
        <v>0</v>
      </c>
      <c r="CS83" s="5">
        <f>COUNTIFS(Data!$I:$I,$A83,Data!$C:$C,CS$1,Data!$D:$D,CS$2)+COUNTIFS(Data!$J:$J,$A83,Data!$C:$C,CS$1,Data!$D:$D,CS$2)</f>
        <v>0</v>
      </c>
      <c r="CT83" s="5">
        <f>COUNTIFS(Data!$I:$I,$A83,Data!$C:$C,CT$1,Data!$D:$D,CT$2)+COUNTIFS(Data!$J:$J,$A83,Data!$C:$C,CT$1,Data!$D:$D,CT$2)</f>
        <v>0</v>
      </c>
      <c r="CU83" s="5">
        <f>COUNTIFS(Data!$I:$I,$A83,Data!$C:$C,CU$1,Data!$D:$D,CU$2)+COUNTIFS(Data!$J:$J,$A83,Data!$C:$C,CU$1,Data!$D:$D,CU$2)</f>
        <v>0</v>
      </c>
      <c r="CV83" s="5">
        <f>COUNTIFS(Data!$I:$I,$A83,Data!$C:$C,CV$1,Data!$D:$D,CV$2)+COUNTIFS(Data!$J:$J,$A83,Data!$C:$C,CV$1,Data!$D:$D,CV$2)</f>
        <v>0</v>
      </c>
      <c r="CW83" s="5">
        <f t="shared" ref="CW83:CX83" si="82">SUMIF($B$2:$CV$2,CW$2, $B83:$CV83)</f>
        <v>2</v>
      </c>
      <c r="CX83" s="5">
        <f t="shared" si="82"/>
        <v>4</v>
      </c>
      <c r="CY83" s="5">
        <f t="shared" si="3"/>
        <v>6</v>
      </c>
    </row>
    <row r="84">
      <c r="A84" s="5" t="str">
        <f>Countries!A82</f>
        <v>SVK</v>
      </c>
      <c r="B84" s="5">
        <f>COUNTIFS(Data!$I:$I,$A84,Data!$C:$C,B$1,Data!$D:$D,B$2)+COUNTIFS(Data!$J:$J,$A84,Data!$C:$C,B$1,Data!$D:$D,B$2)</f>
        <v>0</v>
      </c>
      <c r="C84" s="5">
        <f>COUNTIFS(Data!$I:$I,$A84,Data!$C:$C,C$1,Data!$D:$D,C$2)+COUNTIFS(Data!$J:$J,$A84,Data!$C:$C,C$1,Data!$D:$D,C$2)</f>
        <v>0</v>
      </c>
      <c r="D84" s="5">
        <f>COUNTIFS(Data!$I:$I,$A84,Data!$C:$C,D$1,Data!$D:$D,D$2)+COUNTIFS(Data!$J:$J,$A84,Data!$C:$C,D$1,Data!$D:$D,D$2)</f>
        <v>0</v>
      </c>
      <c r="E84" s="5">
        <f>COUNTIFS(Data!$I:$I,$A84,Data!$C:$C,E$1,Data!$D:$D,E$2)+COUNTIFS(Data!$J:$J,$A84,Data!$C:$C,E$1,Data!$D:$D,E$2)</f>
        <v>0</v>
      </c>
      <c r="F84" s="5">
        <f>COUNTIFS(Data!$I:$I,$A84,Data!$C:$C,F$1,Data!$D:$D,F$2)+COUNTIFS(Data!$J:$J,$A84,Data!$C:$C,F$1,Data!$D:$D,F$2)</f>
        <v>0</v>
      </c>
      <c r="G84" s="5">
        <f>COUNTIFS(Data!$I:$I,$A84,Data!$C:$C,G$1,Data!$D:$D,G$2)+COUNTIFS(Data!$J:$J,$A84,Data!$C:$C,G$1,Data!$D:$D,G$2)</f>
        <v>0</v>
      </c>
      <c r="H84" s="5">
        <f>COUNTIFS(Data!$I:$I,$A84,Data!$C:$C,H$1,Data!$D:$D,H$2)+COUNTIFS(Data!$J:$J,$A84,Data!$C:$C,H$1,Data!$D:$D,H$2)</f>
        <v>0</v>
      </c>
      <c r="I84" s="5">
        <f>COUNTIFS(Data!$I:$I,$A84,Data!$C:$C,I$1,Data!$D:$D,I$2)+COUNTIFS(Data!$J:$J,$A84,Data!$C:$C,I$1,Data!$D:$D,I$2)</f>
        <v>0</v>
      </c>
      <c r="J84" s="5">
        <f>COUNTIFS(Data!$I:$I,$A84,Data!$C:$C,J$1,Data!$D:$D,J$2)+COUNTIFS(Data!$J:$J,$A84,Data!$C:$C,J$1,Data!$D:$D,J$2)</f>
        <v>0</v>
      </c>
      <c r="K84" s="5">
        <f>COUNTIFS(Data!$I:$I,$A84,Data!$C:$C,K$1,Data!$D:$D,K$2)+COUNTIFS(Data!$J:$J,$A84,Data!$C:$C,K$1,Data!$D:$D,K$2)</f>
        <v>0</v>
      </c>
      <c r="L84" s="5">
        <f>COUNTIFS(Data!$I:$I,$A84,Data!$C:$C,L$1,Data!$D:$D,L$2)+COUNTIFS(Data!$J:$J,$A84,Data!$C:$C,L$1,Data!$D:$D,L$2)</f>
        <v>0</v>
      </c>
      <c r="M84" s="5">
        <f>COUNTIFS(Data!$I:$I,$A84,Data!$C:$C,M$1,Data!$D:$D,M$2)+COUNTIFS(Data!$J:$J,$A84,Data!$C:$C,M$1,Data!$D:$D,M$2)</f>
        <v>0</v>
      </c>
      <c r="N84" s="5">
        <f>COUNTIFS(Data!$I:$I,$A84,Data!$C:$C,N$1,Data!$D:$D,N$2)+COUNTIFS(Data!$J:$J,$A84,Data!$C:$C,N$1,Data!$D:$D,N$2)</f>
        <v>0</v>
      </c>
      <c r="O84" s="5">
        <f>COUNTIFS(Data!$I:$I,$A84,Data!$C:$C,O$1,Data!$D:$D,O$2)+COUNTIFS(Data!$J:$J,$A84,Data!$C:$C,O$1,Data!$D:$D,O$2)</f>
        <v>0</v>
      </c>
      <c r="P84" s="5">
        <f>COUNTIFS(Data!$I:$I,$A84,Data!$C:$C,P$1,Data!$D:$D,P$2)+COUNTIFS(Data!$J:$J,$A84,Data!$C:$C,P$1,Data!$D:$D,P$2)</f>
        <v>0</v>
      </c>
      <c r="Q84" s="5">
        <f>COUNTIFS(Data!$I:$I,$A84,Data!$C:$C,Q$1,Data!$D:$D,Q$2)+COUNTIFS(Data!$J:$J,$A84,Data!$C:$C,Q$1,Data!$D:$D,Q$2)</f>
        <v>0</v>
      </c>
      <c r="R84" s="5">
        <f>COUNTIFS(Data!$I:$I,$A84,Data!$C:$C,R$1,Data!$D:$D,R$2)+COUNTIFS(Data!$J:$J,$A84,Data!$C:$C,R$1,Data!$D:$D,R$2)</f>
        <v>0</v>
      </c>
      <c r="S84" s="5">
        <f>COUNTIFS(Data!$I:$I,$A84,Data!$C:$C,S$1,Data!$D:$D,S$2)+COUNTIFS(Data!$J:$J,$A84,Data!$C:$C,S$1,Data!$D:$D,S$2)</f>
        <v>0</v>
      </c>
      <c r="T84" s="5">
        <f>COUNTIFS(Data!$I:$I,$A84,Data!$C:$C,T$1,Data!$D:$D,T$2)+COUNTIFS(Data!$J:$J,$A84,Data!$C:$C,T$1,Data!$D:$D,T$2)</f>
        <v>0</v>
      </c>
      <c r="U84" s="5">
        <f>COUNTIFS(Data!$I:$I,$A84,Data!$C:$C,U$1,Data!$D:$D,U$2)+COUNTIFS(Data!$J:$J,$A84,Data!$C:$C,U$1,Data!$D:$D,U$2)</f>
        <v>0</v>
      </c>
      <c r="V84" s="5">
        <f>COUNTIFS(Data!$I:$I,$A84,Data!$C:$C,V$1,Data!$D:$D,V$2)+COUNTIFS(Data!$J:$J,$A84,Data!$C:$C,V$1,Data!$D:$D,V$2)</f>
        <v>0</v>
      </c>
      <c r="W84" s="5">
        <f>COUNTIFS(Data!$I:$I,$A84,Data!$C:$C,W$1,Data!$D:$D,W$2)+COUNTIFS(Data!$J:$J,$A84,Data!$C:$C,W$1,Data!$D:$D,W$2)</f>
        <v>0</v>
      </c>
      <c r="X84" s="5">
        <f>COUNTIFS(Data!$I:$I,$A84,Data!$C:$C,X$1,Data!$D:$D,X$2)+COUNTIFS(Data!$J:$J,$A84,Data!$C:$C,X$1,Data!$D:$D,X$2)</f>
        <v>0</v>
      </c>
      <c r="Y84" s="5">
        <f>COUNTIFS(Data!$I:$I,$A84,Data!$C:$C,Y$1,Data!$D:$D,Y$2)+COUNTIFS(Data!$J:$J,$A84,Data!$C:$C,Y$1,Data!$D:$D,Y$2)</f>
        <v>0</v>
      </c>
      <c r="Z84" s="5">
        <f>COUNTIFS(Data!$I:$I,$A84,Data!$C:$C,Z$1,Data!$D:$D,Z$2)+COUNTIFS(Data!$J:$J,$A84,Data!$C:$C,Z$1,Data!$D:$D,Z$2)</f>
        <v>1</v>
      </c>
      <c r="AA84" s="5">
        <f>COUNTIFS(Data!$I:$I,$A84,Data!$C:$C,AA$1,Data!$D:$D,AA$2)+COUNTIFS(Data!$J:$J,$A84,Data!$C:$C,AA$1,Data!$D:$D,AA$2)</f>
        <v>0</v>
      </c>
      <c r="AB84" s="5">
        <f>COUNTIFS(Data!$I:$I,$A84,Data!$C:$C,AB$1,Data!$D:$D,AB$2)+COUNTIFS(Data!$J:$J,$A84,Data!$C:$C,AB$1,Data!$D:$D,AB$2)</f>
        <v>0</v>
      </c>
      <c r="AC84" s="5">
        <f>COUNTIFS(Data!$I:$I,$A84,Data!$C:$C,AC$1,Data!$D:$D,AC$2)+COUNTIFS(Data!$J:$J,$A84,Data!$C:$C,AC$1,Data!$D:$D,AC$2)</f>
        <v>0</v>
      </c>
      <c r="AD84" s="5">
        <f>COUNTIFS(Data!$I:$I,$A84,Data!$C:$C,AD$1,Data!$D:$D,AD$2)+COUNTIFS(Data!$J:$J,$A84,Data!$C:$C,AD$1,Data!$D:$D,AD$2)</f>
        <v>0</v>
      </c>
      <c r="AE84" s="5">
        <f>COUNTIFS(Data!$I:$I,$A84,Data!$C:$C,AE$1,Data!$D:$D,AE$2)+COUNTIFS(Data!$J:$J,$A84,Data!$C:$C,AE$1,Data!$D:$D,AE$2)</f>
        <v>0</v>
      </c>
      <c r="AF84" s="5">
        <f>COUNTIFS(Data!$I:$I,$A84,Data!$C:$C,AF$1,Data!$D:$D,AF$2)+COUNTIFS(Data!$J:$J,$A84,Data!$C:$C,AF$1,Data!$D:$D,AF$2)</f>
        <v>0</v>
      </c>
      <c r="AG84" s="5">
        <f>COUNTIFS(Data!$I:$I,$A84,Data!$C:$C,AG$1,Data!$D:$D,AG$2)+COUNTIFS(Data!$J:$J,$A84,Data!$C:$C,AG$1,Data!$D:$D,AG$2)</f>
        <v>0</v>
      </c>
      <c r="AH84" s="5">
        <f>COUNTIFS(Data!$I:$I,$A84,Data!$C:$C,AH$1,Data!$D:$D,AH$2)+COUNTIFS(Data!$J:$J,$A84,Data!$C:$C,AH$1,Data!$D:$D,AH$2)</f>
        <v>0</v>
      </c>
      <c r="AI84" s="5">
        <f>COUNTIFS(Data!$I:$I,$A84,Data!$C:$C,AI$1,Data!$D:$D,AI$2)+COUNTIFS(Data!$J:$J,$A84,Data!$C:$C,AI$1,Data!$D:$D,AI$2)</f>
        <v>0</v>
      </c>
      <c r="AJ84" s="5">
        <f>COUNTIFS(Data!$I:$I,$A84,Data!$C:$C,AJ$1,Data!$D:$D,AJ$2)+COUNTIFS(Data!$J:$J,$A84,Data!$C:$C,AJ$1,Data!$D:$D,AJ$2)</f>
        <v>0</v>
      </c>
      <c r="AK84" s="5">
        <f>COUNTIFS(Data!$I:$I,$A84,Data!$C:$C,AK$1,Data!$D:$D,AK$2)+COUNTIFS(Data!$J:$J,$A84,Data!$C:$C,AK$1,Data!$D:$D,AK$2)</f>
        <v>0</v>
      </c>
      <c r="AL84" s="5">
        <f>COUNTIFS(Data!$I:$I,$A84,Data!$C:$C,AL$1,Data!$D:$D,AL$2)+COUNTIFS(Data!$J:$J,$A84,Data!$C:$C,AL$1,Data!$D:$D,AL$2)</f>
        <v>0</v>
      </c>
      <c r="AM84" s="5">
        <f>COUNTIFS(Data!$I:$I,$A84,Data!$C:$C,AM$1,Data!$D:$D,AM$2)+COUNTIFS(Data!$J:$J,$A84,Data!$C:$C,AM$1,Data!$D:$D,AM$2)</f>
        <v>0</v>
      </c>
      <c r="AN84" s="5">
        <f>COUNTIFS(Data!$I:$I,$A84,Data!$C:$C,AN$1,Data!$D:$D,AN$2)+COUNTIFS(Data!$J:$J,$A84,Data!$C:$C,AN$1,Data!$D:$D,AN$2)</f>
        <v>0</v>
      </c>
      <c r="AO84" s="5">
        <f>COUNTIFS(Data!$I:$I,$A84,Data!$C:$C,AO$1,Data!$D:$D,AO$2)+COUNTIFS(Data!$J:$J,$A84,Data!$C:$C,AO$1,Data!$D:$D,AO$2)</f>
        <v>0</v>
      </c>
      <c r="AP84" s="5">
        <f>COUNTIFS(Data!$I:$I,$A84,Data!$C:$C,AP$1,Data!$D:$D,AP$2)+COUNTIFS(Data!$J:$J,$A84,Data!$C:$C,AP$1,Data!$D:$D,AP$2)</f>
        <v>0</v>
      </c>
      <c r="AQ84" s="5">
        <f>COUNTIFS(Data!$I:$I,$A84,Data!$C:$C,AQ$1,Data!$D:$D,AQ$2)+COUNTIFS(Data!$J:$J,$A84,Data!$C:$C,AQ$1,Data!$D:$D,AQ$2)</f>
        <v>0</v>
      </c>
      <c r="AR84" s="5">
        <f>COUNTIFS(Data!$I:$I,$A84,Data!$C:$C,AR$1,Data!$D:$D,AR$2)+COUNTIFS(Data!$J:$J,$A84,Data!$C:$C,AR$1,Data!$D:$D,AR$2)</f>
        <v>0</v>
      </c>
      <c r="AS84" s="5">
        <f>COUNTIFS(Data!$I:$I,$A84,Data!$C:$C,AS$1,Data!$D:$D,AS$2)+COUNTIFS(Data!$J:$J,$A84,Data!$C:$C,AS$1,Data!$D:$D,AS$2)</f>
        <v>0</v>
      </c>
      <c r="AT84" s="5">
        <f>COUNTIFS(Data!$I:$I,$A84,Data!$C:$C,AT$1,Data!$D:$D,AT$2)+COUNTIFS(Data!$J:$J,$A84,Data!$C:$C,AT$1,Data!$D:$D,AT$2)</f>
        <v>0</v>
      </c>
      <c r="AU84" s="5">
        <f>COUNTIFS(Data!$I:$I,$A84,Data!$C:$C,AU$1,Data!$D:$D,AU$2)+COUNTIFS(Data!$J:$J,$A84,Data!$C:$C,AU$1,Data!$D:$D,AU$2)</f>
        <v>0</v>
      </c>
      <c r="AV84" s="5">
        <f>COUNTIFS(Data!$I:$I,$A84,Data!$C:$C,AV$1,Data!$D:$D,AV$2)+COUNTIFS(Data!$J:$J,$A84,Data!$C:$C,AV$1,Data!$D:$D,AV$2)</f>
        <v>0</v>
      </c>
      <c r="AW84" s="5">
        <f>COUNTIFS(Data!$I:$I,$A84,Data!$C:$C,AW$1,Data!$D:$D,AW$2)+COUNTIFS(Data!$J:$J,$A84,Data!$C:$C,AW$1,Data!$D:$D,AW$2)</f>
        <v>0</v>
      </c>
      <c r="AX84" s="5">
        <f>COUNTIFS(Data!$I:$I,$A84,Data!$C:$C,AX$1,Data!$D:$D,AX$2)+COUNTIFS(Data!$J:$J,$A84,Data!$C:$C,AX$1,Data!$D:$D,AX$2)</f>
        <v>0</v>
      </c>
      <c r="AY84" s="5">
        <f>COUNTIFS(Data!$I:$I,$A84,Data!$C:$C,AY$1,Data!$D:$D,AY$2)+COUNTIFS(Data!$J:$J,$A84,Data!$C:$C,AY$1,Data!$D:$D,AY$2)</f>
        <v>0</v>
      </c>
      <c r="AZ84" s="5">
        <f>COUNTIFS(Data!$I:$I,$A84,Data!$C:$C,AZ$1,Data!$D:$D,AZ$2)+COUNTIFS(Data!$J:$J,$A84,Data!$C:$C,AZ$1,Data!$D:$D,AZ$2)</f>
        <v>0</v>
      </c>
      <c r="BA84" s="5">
        <f>COUNTIFS(Data!$I:$I,$A84,Data!$C:$C,BA$1,Data!$D:$D,BA$2)+COUNTIFS(Data!$J:$J,$A84,Data!$C:$C,BA$1,Data!$D:$D,BA$2)</f>
        <v>0</v>
      </c>
      <c r="BB84" s="5">
        <f>COUNTIFS(Data!$I:$I,$A84,Data!$C:$C,BB$1,Data!$D:$D,BB$2)+COUNTIFS(Data!$J:$J,$A84,Data!$C:$C,BB$1,Data!$D:$D,BB$2)</f>
        <v>0</v>
      </c>
      <c r="BC84" s="5">
        <f>COUNTIFS(Data!$I:$I,$A84,Data!$C:$C,BC$1,Data!$D:$D,BC$2)+COUNTIFS(Data!$J:$J,$A84,Data!$C:$C,BC$1,Data!$D:$D,BC$2)</f>
        <v>0</v>
      </c>
      <c r="BD84" s="5">
        <f>COUNTIFS(Data!$I:$I,$A84,Data!$C:$C,BD$1,Data!$D:$D,BD$2)+COUNTIFS(Data!$J:$J,$A84,Data!$C:$C,BD$1,Data!$D:$D,BD$2)</f>
        <v>0</v>
      </c>
      <c r="BE84" s="5">
        <f>COUNTIFS(Data!$I:$I,$A84,Data!$C:$C,BE$1,Data!$D:$D,BE$2)+COUNTIFS(Data!$J:$J,$A84,Data!$C:$C,BE$1,Data!$D:$D,BE$2)</f>
        <v>0</v>
      </c>
      <c r="BF84" s="5">
        <f>COUNTIFS(Data!$I:$I,$A84,Data!$C:$C,BF$1,Data!$D:$D,BF$2)+COUNTIFS(Data!$J:$J,$A84,Data!$C:$C,BF$1,Data!$D:$D,BF$2)</f>
        <v>0</v>
      </c>
      <c r="BG84" s="5">
        <f>COUNTIFS(Data!$I:$I,$A84,Data!$C:$C,BG$1,Data!$D:$D,BG$2)+COUNTIFS(Data!$J:$J,$A84,Data!$C:$C,BG$1,Data!$D:$D,BG$2)</f>
        <v>0</v>
      </c>
      <c r="BH84" s="5">
        <f>COUNTIFS(Data!$I:$I,$A84,Data!$C:$C,BH$1,Data!$D:$D,BH$2)+COUNTIFS(Data!$J:$J,$A84,Data!$C:$C,BH$1,Data!$D:$D,BH$2)</f>
        <v>0</v>
      </c>
      <c r="BI84" s="5">
        <f>COUNTIFS(Data!$I:$I,$A84,Data!$C:$C,BI$1,Data!$D:$D,BI$2)+COUNTIFS(Data!$J:$J,$A84,Data!$C:$C,BI$1,Data!$D:$D,BI$2)</f>
        <v>0</v>
      </c>
      <c r="BJ84" s="5">
        <f>COUNTIFS(Data!$I:$I,$A84,Data!$C:$C,BJ$1,Data!$D:$D,BJ$2)+COUNTIFS(Data!$J:$J,$A84,Data!$C:$C,BJ$1,Data!$D:$D,BJ$2)</f>
        <v>0</v>
      </c>
      <c r="BK84" s="5">
        <f>COUNTIFS(Data!$I:$I,$A84,Data!$C:$C,BK$1,Data!$D:$D,BK$2)+COUNTIFS(Data!$J:$J,$A84,Data!$C:$C,BK$1,Data!$D:$D,BK$2)</f>
        <v>0</v>
      </c>
      <c r="BL84" s="5">
        <f>COUNTIFS(Data!$I:$I,$A84,Data!$C:$C,BL$1,Data!$D:$D,BL$2)+COUNTIFS(Data!$J:$J,$A84,Data!$C:$C,BL$1,Data!$D:$D,BL$2)</f>
        <v>0</v>
      </c>
      <c r="BM84" s="5">
        <f>COUNTIFS(Data!$I:$I,$A84,Data!$C:$C,BM$1,Data!$D:$D,BM$2)+COUNTIFS(Data!$J:$J,$A84,Data!$C:$C,BM$1,Data!$D:$D,BM$2)</f>
        <v>0</v>
      </c>
      <c r="BN84" s="5">
        <f>COUNTIFS(Data!$I:$I,$A84,Data!$C:$C,BN$1,Data!$D:$D,BN$2)+COUNTIFS(Data!$J:$J,$A84,Data!$C:$C,BN$1,Data!$D:$D,BN$2)</f>
        <v>0</v>
      </c>
      <c r="BO84" s="5">
        <f>COUNTIFS(Data!$I:$I,$A84,Data!$C:$C,BO$1,Data!$D:$D,BO$2)+COUNTIFS(Data!$J:$J,$A84,Data!$C:$C,BO$1,Data!$D:$D,BO$2)</f>
        <v>0</v>
      </c>
      <c r="BP84" s="5">
        <f>COUNTIFS(Data!$I:$I,$A84,Data!$C:$C,BP$1,Data!$D:$D,BP$2)+COUNTIFS(Data!$J:$J,$A84,Data!$C:$C,BP$1,Data!$D:$D,BP$2)</f>
        <v>0</v>
      </c>
      <c r="BQ84" s="5">
        <f>COUNTIFS(Data!$I:$I,$A84,Data!$C:$C,BQ$1,Data!$D:$D,BQ$2)+COUNTIFS(Data!$J:$J,$A84,Data!$C:$C,BQ$1,Data!$D:$D,BQ$2)</f>
        <v>0</v>
      </c>
      <c r="BR84" s="5">
        <f>COUNTIFS(Data!$I:$I,$A84,Data!$C:$C,BR$1,Data!$D:$D,BR$2)+COUNTIFS(Data!$J:$J,$A84,Data!$C:$C,BR$1,Data!$D:$D,BR$2)</f>
        <v>0</v>
      </c>
      <c r="BS84" s="5">
        <f>COUNTIFS(Data!$I:$I,$A84,Data!$C:$C,BS$1,Data!$D:$D,BS$2)+COUNTIFS(Data!$J:$J,$A84,Data!$C:$C,BS$1,Data!$D:$D,BS$2)</f>
        <v>0</v>
      </c>
      <c r="BT84" s="5">
        <f>COUNTIFS(Data!$I:$I,$A84,Data!$C:$C,BT$1,Data!$D:$D,BT$2)+COUNTIFS(Data!$J:$J,$A84,Data!$C:$C,BT$1,Data!$D:$D,BT$2)</f>
        <v>0</v>
      </c>
      <c r="BU84" s="5">
        <f>COUNTIFS(Data!$I:$I,$A84,Data!$C:$C,BU$1,Data!$D:$D,BU$2)+COUNTIFS(Data!$J:$J,$A84,Data!$C:$C,BU$1,Data!$D:$D,BU$2)</f>
        <v>0</v>
      </c>
      <c r="BV84" s="5">
        <f>COUNTIFS(Data!$I:$I,$A84,Data!$C:$C,BV$1,Data!$D:$D,BV$2)+COUNTIFS(Data!$J:$J,$A84,Data!$C:$C,BV$1,Data!$D:$D,BV$2)</f>
        <v>0</v>
      </c>
      <c r="BW84" s="5">
        <f>COUNTIFS(Data!$I:$I,$A84,Data!$C:$C,BW$1,Data!$D:$D,BW$2)+COUNTIFS(Data!$J:$J,$A84,Data!$C:$C,BW$1,Data!$D:$D,BW$2)</f>
        <v>0</v>
      </c>
      <c r="BX84" s="5">
        <f>COUNTIFS(Data!$I:$I,$A84,Data!$C:$C,BX$1,Data!$D:$D,BX$2)+COUNTIFS(Data!$J:$J,$A84,Data!$C:$C,BX$1,Data!$D:$D,BX$2)</f>
        <v>0</v>
      </c>
      <c r="BY84" s="5">
        <f>COUNTIFS(Data!$I:$I,$A84,Data!$C:$C,BY$1,Data!$D:$D,BY$2)+COUNTIFS(Data!$J:$J,$A84,Data!$C:$C,BY$1,Data!$D:$D,BY$2)</f>
        <v>0</v>
      </c>
      <c r="BZ84" s="5">
        <f>COUNTIFS(Data!$I:$I,$A84,Data!$C:$C,BZ$1,Data!$D:$D,BZ$2)+COUNTIFS(Data!$J:$J,$A84,Data!$C:$C,BZ$1,Data!$D:$D,BZ$2)</f>
        <v>0</v>
      </c>
      <c r="CA84" s="5">
        <f>COUNTIFS(Data!$I:$I,$A84,Data!$C:$C,CA$1,Data!$D:$D,CA$2)+COUNTIFS(Data!$J:$J,$A84,Data!$C:$C,CA$1,Data!$D:$D,CA$2)</f>
        <v>0</v>
      </c>
      <c r="CB84" s="5">
        <f>COUNTIFS(Data!$I:$I,$A84,Data!$C:$C,CB$1,Data!$D:$D,CB$2)+COUNTIFS(Data!$J:$J,$A84,Data!$C:$C,CB$1,Data!$D:$D,CB$2)</f>
        <v>0</v>
      </c>
      <c r="CC84" s="5">
        <f>COUNTIFS(Data!$I:$I,$A84,Data!$C:$C,CC$1,Data!$D:$D,CC$2)+COUNTIFS(Data!$J:$J,$A84,Data!$C:$C,CC$1,Data!$D:$D,CC$2)</f>
        <v>0</v>
      </c>
      <c r="CD84" s="5">
        <f>COUNTIFS(Data!$I:$I,$A84,Data!$C:$C,CD$1,Data!$D:$D,CD$2)+COUNTIFS(Data!$J:$J,$A84,Data!$C:$C,CD$1,Data!$D:$D,CD$2)</f>
        <v>0</v>
      </c>
      <c r="CE84" s="5">
        <f>COUNTIFS(Data!$I:$I,$A84,Data!$C:$C,CE$1,Data!$D:$D,CE$2)+COUNTIFS(Data!$J:$J,$A84,Data!$C:$C,CE$1,Data!$D:$D,CE$2)</f>
        <v>0</v>
      </c>
      <c r="CF84" s="5">
        <f>COUNTIFS(Data!$I:$I,$A84,Data!$C:$C,CF$1,Data!$D:$D,CF$2)+COUNTIFS(Data!$J:$J,$A84,Data!$C:$C,CF$1,Data!$D:$D,CF$2)</f>
        <v>0</v>
      </c>
      <c r="CG84" s="5">
        <f>COUNTIFS(Data!$I:$I,$A84,Data!$C:$C,CG$1,Data!$D:$D,CG$2)+COUNTIFS(Data!$J:$J,$A84,Data!$C:$C,CG$1,Data!$D:$D,CG$2)</f>
        <v>0</v>
      </c>
      <c r="CH84" s="5">
        <f>COUNTIFS(Data!$I:$I,$A84,Data!$C:$C,CH$1,Data!$D:$D,CH$2)+COUNTIFS(Data!$J:$J,$A84,Data!$C:$C,CH$1,Data!$D:$D,CH$2)</f>
        <v>0</v>
      </c>
      <c r="CI84" s="5">
        <f>COUNTIFS(Data!$I:$I,$A84,Data!$C:$C,CI$1,Data!$D:$D,CI$2)+COUNTIFS(Data!$J:$J,$A84,Data!$C:$C,CI$1,Data!$D:$D,CI$2)</f>
        <v>0</v>
      </c>
      <c r="CJ84" s="5">
        <f>COUNTIFS(Data!$I:$I,$A84,Data!$C:$C,CJ$1,Data!$D:$D,CJ$2)+COUNTIFS(Data!$J:$J,$A84,Data!$C:$C,CJ$1,Data!$D:$D,CJ$2)</f>
        <v>0</v>
      </c>
      <c r="CK84" s="5">
        <f>COUNTIFS(Data!$I:$I,$A84,Data!$C:$C,CK$1,Data!$D:$D,CK$2)+COUNTIFS(Data!$J:$J,$A84,Data!$C:$C,CK$1,Data!$D:$D,CK$2)</f>
        <v>0</v>
      </c>
      <c r="CL84" s="5">
        <f>COUNTIFS(Data!$I:$I,$A84,Data!$C:$C,CL$1,Data!$D:$D,CL$2)+COUNTIFS(Data!$J:$J,$A84,Data!$C:$C,CL$1,Data!$D:$D,CL$2)</f>
        <v>0</v>
      </c>
      <c r="CM84" s="5">
        <f>COUNTIFS(Data!$I:$I,$A84,Data!$C:$C,CM$1,Data!$D:$D,CM$2)+COUNTIFS(Data!$J:$J,$A84,Data!$C:$C,CM$1,Data!$D:$D,CM$2)</f>
        <v>0</v>
      </c>
      <c r="CN84" s="5">
        <f>COUNTIFS(Data!$I:$I,$A84,Data!$C:$C,CN$1,Data!$D:$D,CN$2)+COUNTIFS(Data!$J:$J,$A84,Data!$C:$C,CN$1,Data!$D:$D,CN$2)</f>
        <v>0</v>
      </c>
      <c r="CO84" s="5">
        <f>COUNTIFS(Data!$I:$I,$A84,Data!$C:$C,CO$1,Data!$D:$D,CO$2)+COUNTIFS(Data!$J:$J,$A84,Data!$C:$C,CO$1,Data!$D:$D,CO$2)</f>
        <v>0</v>
      </c>
      <c r="CP84" s="5">
        <f>COUNTIFS(Data!$I:$I,$A84,Data!$C:$C,CP$1,Data!$D:$D,CP$2)+COUNTIFS(Data!$J:$J,$A84,Data!$C:$C,CP$1,Data!$D:$D,CP$2)</f>
        <v>0</v>
      </c>
      <c r="CQ84" s="5">
        <f>COUNTIFS(Data!$I:$I,$A84,Data!$C:$C,CQ$1,Data!$D:$D,CQ$2)+COUNTIFS(Data!$J:$J,$A84,Data!$C:$C,CQ$1,Data!$D:$D,CQ$2)</f>
        <v>0</v>
      </c>
      <c r="CR84" s="5">
        <f>COUNTIFS(Data!$I:$I,$A84,Data!$C:$C,CR$1,Data!$D:$D,CR$2)+COUNTIFS(Data!$J:$J,$A84,Data!$C:$C,CR$1,Data!$D:$D,CR$2)</f>
        <v>0</v>
      </c>
      <c r="CS84" s="5">
        <f>COUNTIFS(Data!$I:$I,$A84,Data!$C:$C,CS$1,Data!$D:$D,CS$2)+COUNTIFS(Data!$J:$J,$A84,Data!$C:$C,CS$1,Data!$D:$D,CS$2)</f>
        <v>0</v>
      </c>
      <c r="CT84" s="5">
        <f>COUNTIFS(Data!$I:$I,$A84,Data!$C:$C,CT$1,Data!$D:$D,CT$2)+COUNTIFS(Data!$J:$J,$A84,Data!$C:$C,CT$1,Data!$D:$D,CT$2)</f>
        <v>0</v>
      </c>
      <c r="CU84" s="5">
        <f>COUNTIFS(Data!$I:$I,$A84,Data!$C:$C,CU$1,Data!$D:$D,CU$2)+COUNTIFS(Data!$J:$J,$A84,Data!$C:$C,CU$1,Data!$D:$D,CU$2)</f>
        <v>0</v>
      </c>
      <c r="CV84" s="5">
        <f>COUNTIFS(Data!$I:$I,$A84,Data!$C:$C,CV$1,Data!$D:$D,CV$2)+COUNTIFS(Data!$J:$J,$A84,Data!$C:$C,CV$1,Data!$D:$D,CV$2)</f>
        <v>0</v>
      </c>
      <c r="CW84" s="5">
        <f t="shared" ref="CW84:CX84" si="83">SUMIF($B$2:$CV$2,CW$2, $B84:$CV84)</f>
        <v>1</v>
      </c>
      <c r="CX84" s="5">
        <f t="shared" si="83"/>
        <v>0</v>
      </c>
      <c r="CY84" s="5">
        <f t="shared" si="3"/>
        <v>1</v>
      </c>
    </row>
    <row r="85">
      <c r="A85" s="5" t="str">
        <f>Countries!A83</f>
        <v>SWE</v>
      </c>
      <c r="B85" s="5">
        <f>COUNTIFS(Data!$I:$I,$A85,Data!$C:$C,B$1,Data!$D:$D,B$2)+COUNTIFS(Data!$J:$J,$A85,Data!$C:$C,B$1,Data!$D:$D,B$2)</f>
        <v>0</v>
      </c>
      <c r="C85" s="5">
        <f>COUNTIFS(Data!$I:$I,$A85,Data!$C:$C,C$1,Data!$D:$D,C$2)+COUNTIFS(Data!$J:$J,$A85,Data!$C:$C,C$1,Data!$D:$D,C$2)</f>
        <v>0</v>
      </c>
      <c r="D85" s="5">
        <f>COUNTIFS(Data!$I:$I,$A85,Data!$C:$C,D$1,Data!$D:$D,D$2)+COUNTIFS(Data!$J:$J,$A85,Data!$C:$C,D$1,Data!$D:$D,D$2)</f>
        <v>0</v>
      </c>
      <c r="E85" s="5">
        <f>COUNTIFS(Data!$I:$I,$A85,Data!$C:$C,E$1,Data!$D:$D,E$2)+COUNTIFS(Data!$J:$J,$A85,Data!$C:$C,E$1,Data!$D:$D,E$2)</f>
        <v>0</v>
      </c>
      <c r="F85" s="5">
        <f>COUNTIFS(Data!$I:$I,$A85,Data!$C:$C,F$1,Data!$D:$D,F$2)+COUNTIFS(Data!$J:$J,$A85,Data!$C:$C,F$1,Data!$D:$D,F$2)</f>
        <v>0</v>
      </c>
      <c r="G85" s="5">
        <f>COUNTIFS(Data!$I:$I,$A85,Data!$C:$C,G$1,Data!$D:$D,G$2)+COUNTIFS(Data!$J:$J,$A85,Data!$C:$C,G$1,Data!$D:$D,G$2)</f>
        <v>0</v>
      </c>
      <c r="H85" s="5">
        <f>COUNTIFS(Data!$I:$I,$A85,Data!$C:$C,H$1,Data!$D:$D,H$2)+COUNTIFS(Data!$J:$J,$A85,Data!$C:$C,H$1,Data!$D:$D,H$2)</f>
        <v>0</v>
      </c>
      <c r="I85" s="5">
        <f>COUNTIFS(Data!$I:$I,$A85,Data!$C:$C,I$1,Data!$D:$D,I$2)+COUNTIFS(Data!$J:$J,$A85,Data!$C:$C,I$1,Data!$D:$D,I$2)</f>
        <v>0</v>
      </c>
      <c r="J85" s="5">
        <f>COUNTIFS(Data!$I:$I,$A85,Data!$C:$C,J$1,Data!$D:$D,J$2)+COUNTIFS(Data!$J:$J,$A85,Data!$C:$C,J$1,Data!$D:$D,J$2)</f>
        <v>0</v>
      </c>
      <c r="K85" s="5">
        <f>COUNTIFS(Data!$I:$I,$A85,Data!$C:$C,K$1,Data!$D:$D,K$2)+COUNTIFS(Data!$J:$J,$A85,Data!$C:$C,K$1,Data!$D:$D,K$2)</f>
        <v>0</v>
      </c>
      <c r="L85" s="5">
        <f>COUNTIFS(Data!$I:$I,$A85,Data!$C:$C,L$1,Data!$D:$D,L$2)+COUNTIFS(Data!$J:$J,$A85,Data!$C:$C,L$1,Data!$D:$D,L$2)</f>
        <v>0</v>
      </c>
      <c r="M85" s="5">
        <f>COUNTIFS(Data!$I:$I,$A85,Data!$C:$C,M$1,Data!$D:$D,M$2)+COUNTIFS(Data!$J:$J,$A85,Data!$C:$C,M$1,Data!$D:$D,M$2)</f>
        <v>0</v>
      </c>
      <c r="N85" s="5">
        <f>COUNTIFS(Data!$I:$I,$A85,Data!$C:$C,N$1,Data!$D:$D,N$2)+COUNTIFS(Data!$J:$J,$A85,Data!$C:$C,N$1,Data!$D:$D,N$2)</f>
        <v>0</v>
      </c>
      <c r="O85" s="5">
        <f>COUNTIFS(Data!$I:$I,$A85,Data!$C:$C,O$1,Data!$D:$D,O$2)+COUNTIFS(Data!$J:$J,$A85,Data!$C:$C,O$1,Data!$D:$D,O$2)</f>
        <v>0</v>
      </c>
      <c r="P85" s="5">
        <f>COUNTIFS(Data!$I:$I,$A85,Data!$C:$C,P$1,Data!$D:$D,P$2)+COUNTIFS(Data!$J:$J,$A85,Data!$C:$C,P$1,Data!$D:$D,P$2)</f>
        <v>0</v>
      </c>
      <c r="Q85" s="5">
        <f>COUNTIFS(Data!$I:$I,$A85,Data!$C:$C,Q$1,Data!$D:$D,Q$2)+COUNTIFS(Data!$J:$J,$A85,Data!$C:$C,Q$1,Data!$D:$D,Q$2)</f>
        <v>0</v>
      </c>
      <c r="R85" s="5">
        <f>COUNTIFS(Data!$I:$I,$A85,Data!$C:$C,R$1,Data!$D:$D,R$2)+COUNTIFS(Data!$J:$J,$A85,Data!$C:$C,R$1,Data!$D:$D,R$2)</f>
        <v>0</v>
      </c>
      <c r="S85" s="5">
        <f>COUNTIFS(Data!$I:$I,$A85,Data!$C:$C,S$1,Data!$D:$D,S$2)+COUNTIFS(Data!$J:$J,$A85,Data!$C:$C,S$1,Data!$D:$D,S$2)</f>
        <v>0</v>
      </c>
      <c r="T85" s="5">
        <f>COUNTIFS(Data!$I:$I,$A85,Data!$C:$C,T$1,Data!$D:$D,T$2)+COUNTIFS(Data!$J:$J,$A85,Data!$C:$C,T$1,Data!$D:$D,T$2)</f>
        <v>0</v>
      </c>
      <c r="U85" s="5">
        <f>COUNTIFS(Data!$I:$I,$A85,Data!$C:$C,U$1,Data!$D:$D,U$2)+COUNTIFS(Data!$J:$J,$A85,Data!$C:$C,U$1,Data!$D:$D,U$2)</f>
        <v>0</v>
      </c>
      <c r="V85" s="5">
        <f>COUNTIFS(Data!$I:$I,$A85,Data!$C:$C,V$1,Data!$D:$D,V$2)+COUNTIFS(Data!$J:$J,$A85,Data!$C:$C,V$1,Data!$D:$D,V$2)</f>
        <v>0</v>
      </c>
      <c r="W85" s="5">
        <f>COUNTIFS(Data!$I:$I,$A85,Data!$C:$C,W$1,Data!$D:$D,W$2)+COUNTIFS(Data!$J:$J,$A85,Data!$C:$C,W$1,Data!$D:$D,W$2)</f>
        <v>0</v>
      </c>
      <c r="X85" s="5">
        <f>COUNTIFS(Data!$I:$I,$A85,Data!$C:$C,X$1,Data!$D:$D,X$2)+COUNTIFS(Data!$J:$J,$A85,Data!$C:$C,X$1,Data!$D:$D,X$2)</f>
        <v>0</v>
      </c>
      <c r="Y85" s="5">
        <f>COUNTIFS(Data!$I:$I,$A85,Data!$C:$C,Y$1,Data!$D:$D,Y$2)+COUNTIFS(Data!$J:$J,$A85,Data!$C:$C,Y$1,Data!$D:$D,Y$2)</f>
        <v>0</v>
      </c>
      <c r="Z85" s="5">
        <f>COUNTIFS(Data!$I:$I,$A85,Data!$C:$C,Z$1,Data!$D:$D,Z$2)+COUNTIFS(Data!$J:$J,$A85,Data!$C:$C,Z$1,Data!$D:$D,Z$2)</f>
        <v>0</v>
      </c>
      <c r="AA85" s="5">
        <f>COUNTIFS(Data!$I:$I,$A85,Data!$C:$C,AA$1,Data!$D:$D,AA$2)+COUNTIFS(Data!$J:$J,$A85,Data!$C:$C,AA$1,Data!$D:$D,AA$2)</f>
        <v>0</v>
      </c>
      <c r="AB85" s="5">
        <f>COUNTIFS(Data!$I:$I,$A85,Data!$C:$C,AB$1,Data!$D:$D,AB$2)+COUNTIFS(Data!$J:$J,$A85,Data!$C:$C,AB$1,Data!$D:$D,AB$2)</f>
        <v>0</v>
      </c>
      <c r="AC85" s="5">
        <f>COUNTIFS(Data!$I:$I,$A85,Data!$C:$C,AC$1,Data!$D:$D,AC$2)+COUNTIFS(Data!$J:$J,$A85,Data!$C:$C,AC$1,Data!$D:$D,AC$2)</f>
        <v>0</v>
      </c>
      <c r="AD85" s="5">
        <f>COUNTIFS(Data!$I:$I,$A85,Data!$C:$C,AD$1,Data!$D:$D,AD$2)+COUNTIFS(Data!$J:$J,$A85,Data!$C:$C,AD$1,Data!$D:$D,AD$2)</f>
        <v>0</v>
      </c>
      <c r="AE85" s="5">
        <f>COUNTIFS(Data!$I:$I,$A85,Data!$C:$C,AE$1,Data!$D:$D,AE$2)+COUNTIFS(Data!$J:$J,$A85,Data!$C:$C,AE$1,Data!$D:$D,AE$2)</f>
        <v>0</v>
      </c>
      <c r="AF85" s="5">
        <f>COUNTIFS(Data!$I:$I,$A85,Data!$C:$C,AF$1,Data!$D:$D,AF$2)+COUNTIFS(Data!$J:$J,$A85,Data!$C:$C,AF$1,Data!$D:$D,AF$2)</f>
        <v>0</v>
      </c>
      <c r="AG85" s="5">
        <f>COUNTIFS(Data!$I:$I,$A85,Data!$C:$C,AG$1,Data!$D:$D,AG$2)+COUNTIFS(Data!$J:$J,$A85,Data!$C:$C,AG$1,Data!$D:$D,AG$2)</f>
        <v>0</v>
      </c>
      <c r="AH85" s="5">
        <f>COUNTIFS(Data!$I:$I,$A85,Data!$C:$C,AH$1,Data!$D:$D,AH$2)+COUNTIFS(Data!$J:$J,$A85,Data!$C:$C,AH$1,Data!$D:$D,AH$2)</f>
        <v>0</v>
      </c>
      <c r="AI85" s="5">
        <f>COUNTIFS(Data!$I:$I,$A85,Data!$C:$C,AI$1,Data!$D:$D,AI$2)+COUNTIFS(Data!$J:$J,$A85,Data!$C:$C,AI$1,Data!$D:$D,AI$2)</f>
        <v>0</v>
      </c>
      <c r="AJ85" s="5">
        <f>COUNTIFS(Data!$I:$I,$A85,Data!$C:$C,AJ$1,Data!$D:$D,AJ$2)+COUNTIFS(Data!$J:$J,$A85,Data!$C:$C,AJ$1,Data!$D:$D,AJ$2)</f>
        <v>0</v>
      </c>
      <c r="AK85" s="5">
        <f>COUNTIFS(Data!$I:$I,$A85,Data!$C:$C,AK$1,Data!$D:$D,AK$2)+COUNTIFS(Data!$J:$J,$A85,Data!$C:$C,AK$1,Data!$D:$D,AK$2)</f>
        <v>0</v>
      </c>
      <c r="AL85" s="5">
        <f>COUNTIFS(Data!$I:$I,$A85,Data!$C:$C,AL$1,Data!$D:$D,AL$2)+COUNTIFS(Data!$J:$J,$A85,Data!$C:$C,AL$1,Data!$D:$D,AL$2)</f>
        <v>0</v>
      </c>
      <c r="AM85" s="5">
        <f>COUNTIFS(Data!$I:$I,$A85,Data!$C:$C,AM$1,Data!$D:$D,AM$2)+COUNTIFS(Data!$J:$J,$A85,Data!$C:$C,AM$1,Data!$D:$D,AM$2)</f>
        <v>0</v>
      </c>
      <c r="AN85" s="5">
        <f>COUNTIFS(Data!$I:$I,$A85,Data!$C:$C,AN$1,Data!$D:$D,AN$2)+COUNTIFS(Data!$J:$J,$A85,Data!$C:$C,AN$1,Data!$D:$D,AN$2)</f>
        <v>0</v>
      </c>
      <c r="AO85" s="5">
        <f>COUNTIFS(Data!$I:$I,$A85,Data!$C:$C,AO$1,Data!$D:$D,AO$2)+COUNTIFS(Data!$J:$J,$A85,Data!$C:$C,AO$1,Data!$D:$D,AO$2)</f>
        <v>0</v>
      </c>
      <c r="AP85" s="5">
        <f>COUNTIFS(Data!$I:$I,$A85,Data!$C:$C,AP$1,Data!$D:$D,AP$2)+COUNTIFS(Data!$J:$J,$A85,Data!$C:$C,AP$1,Data!$D:$D,AP$2)</f>
        <v>0</v>
      </c>
      <c r="AQ85" s="5">
        <f>COUNTIFS(Data!$I:$I,$A85,Data!$C:$C,AQ$1,Data!$D:$D,AQ$2)+COUNTIFS(Data!$J:$J,$A85,Data!$C:$C,AQ$1,Data!$D:$D,AQ$2)</f>
        <v>0</v>
      </c>
      <c r="AR85" s="5">
        <f>COUNTIFS(Data!$I:$I,$A85,Data!$C:$C,AR$1,Data!$D:$D,AR$2)+COUNTIFS(Data!$J:$J,$A85,Data!$C:$C,AR$1,Data!$D:$D,AR$2)</f>
        <v>0</v>
      </c>
      <c r="AS85" s="5">
        <f>COUNTIFS(Data!$I:$I,$A85,Data!$C:$C,AS$1,Data!$D:$D,AS$2)+COUNTIFS(Data!$J:$J,$A85,Data!$C:$C,AS$1,Data!$D:$D,AS$2)</f>
        <v>0</v>
      </c>
      <c r="AT85" s="5">
        <f>COUNTIFS(Data!$I:$I,$A85,Data!$C:$C,AT$1,Data!$D:$D,AT$2)+COUNTIFS(Data!$J:$J,$A85,Data!$C:$C,AT$1,Data!$D:$D,AT$2)</f>
        <v>0</v>
      </c>
      <c r="AU85" s="5">
        <f>COUNTIFS(Data!$I:$I,$A85,Data!$C:$C,AU$1,Data!$D:$D,AU$2)+COUNTIFS(Data!$J:$J,$A85,Data!$C:$C,AU$1,Data!$D:$D,AU$2)</f>
        <v>0</v>
      </c>
      <c r="AV85" s="5">
        <f>COUNTIFS(Data!$I:$I,$A85,Data!$C:$C,AV$1,Data!$D:$D,AV$2)+COUNTIFS(Data!$J:$J,$A85,Data!$C:$C,AV$1,Data!$D:$D,AV$2)</f>
        <v>0</v>
      </c>
      <c r="AW85" s="5">
        <f>COUNTIFS(Data!$I:$I,$A85,Data!$C:$C,AW$1,Data!$D:$D,AW$2)+COUNTIFS(Data!$J:$J,$A85,Data!$C:$C,AW$1,Data!$D:$D,AW$2)</f>
        <v>0</v>
      </c>
      <c r="AX85" s="5">
        <f>COUNTIFS(Data!$I:$I,$A85,Data!$C:$C,AX$1,Data!$D:$D,AX$2)+COUNTIFS(Data!$J:$J,$A85,Data!$C:$C,AX$1,Data!$D:$D,AX$2)</f>
        <v>0</v>
      </c>
      <c r="AY85" s="5">
        <f>COUNTIFS(Data!$I:$I,$A85,Data!$C:$C,AY$1,Data!$D:$D,AY$2)+COUNTIFS(Data!$J:$J,$A85,Data!$C:$C,AY$1,Data!$D:$D,AY$2)</f>
        <v>0</v>
      </c>
      <c r="AZ85" s="5">
        <f>COUNTIFS(Data!$I:$I,$A85,Data!$C:$C,AZ$1,Data!$D:$D,AZ$2)+COUNTIFS(Data!$J:$J,$A85,Data!$C:$C,AZ$1,Data!$D:$D,AZ$2)</f>
        <v>0</v>
      </c>
      <c r="BA85" s="5">
        <f>COUNTIFS(Data!$I:$I,$A85,Data!$C:$C,BA$1,Data!$D:$D,BA$2)+COUNTIFS(Data!$J:$J,$A85,Data!$C:$C,BA$1,Data!$D:$D,BA$2)</f>
        <v>0</v>
      </c>
      <c r="BB85" s="5">
        <f>COUNTIFS(Data!$I:$I,$A85,Data!$C:$C,BB$1,Data!$D:$D,BB$2)+COUNTIFS(Data!$J:$J,$A85,Data!$C:$C,BB$1,Data!$D:$D,BB$2)</f>
        <v>0</v>
      </c>
      <c r="BC85" s="5">
        <f>COUNTIFS(Data!$I:$I,$A85,Data!$C:$C,BC$1,Data!$D:$D,BC$2)+COUNTIFS(Data!$J:$J,$A85,Data!$C:$C,BC$1,Data!$D:$D,BC$2)</f>
        <v>0</v>
      </c>
      <c r="BD85" s="5">
        <f>COUNTIFS(Data!$I:$I,$A85,Data!$C:$C,BD$1,Data!$D:$D,BD$2)+COUNTIFS(Data!$J:$J,$A85,Data!$C:$C,BD$1,Data!$D:$D,BD$2)</f>
        <v>0</v>
      </c>
      <c r="BE85" s="5">
        <f>COUNTIFS(Data!$I:$I,$A85,Data!$C:$C,BE$1,Data!$D:$D,BE$2)+COUNTIFS(Data!$J:$J,$A85,Data!$C:$C,BE$1,Data!$D:$D,BE$2)</f>
        <v>0</v>
      </c>
      <c r="BF85" s="5">
        <f>COUNTIFS(Data!$I:$I,$A85,Data!$C:$C,BF$1,Data!$D:$D,BF$2)+COUNTIFS(Data!$J:$J,$A85,Data!$C:$C,BF$1,Data!$D:$D,BF$2)</f>
        <v>0</v>
      </c>
      <c r="BG85" s="5">
        <f>COUNTIFS(Data!$I:$I,$A85,Data!$C:$C,BG$1,Data!$D:$D,BG$2)+COUNTIFS(Data!$J:$J,$A85,Data!$C:$C,BG$1,Data!$D:$D,BG$2)</f>
        <v>0</v>
      </c>
      <c r="BH85" s="5">
        <f>COUNTIFS(Data!$I:$I,$A85,Data!$C:$C,BH$1,Data!$D:$D,BH$2)+COUNTIFS(Data!$J:$J,$A85,Data!$C:$C,BH$1,Data!$D:$D,BH$2)</f>
        <v>0</v>
      </c>
      <c r="BI85" s="5">
        <f>COUNTIFS(Data!$I:$I,$A85,Data!$C:$C,BI$1,Data!$D:$D,BI$2)+COUNTIFS(Data!$J:$J,$A85,Data!$C:$C,BI$1,Data!$D:$D,BI$2)</f>
        <v>0</v>
      </c>
      <c r="BJ85" s="5">
        <f>COUNTIFS(Data!$I:$I,$A85,Data!$C:$C,BJ$1,Data!$D:$D,BJ$2)+COUNTIFS(Data!$J:$J,$A85,Data!$C:$C,BJ$1,Data!$D:$D,BJ$2)</f>
        <v>0</v>
      </c>
      <c r="BK85" s="5">
        <f>COUNTIFS(Data!$I:$I,$A85,Data!$C:$C,BK$1,Data!$D:$D,BK$2)+COUNTIFS(Data!$J:$J,$A85,Data!$C:$C,BK$1,Data!$D:$D,BK$2)</f>
        <v>0</v>
      </c>
      <c r="BL85" s="5">
        <f>COUNTIFS(Data!$I:$I,$A85,Data!$C:$C,BL$1,Data!$D:$D,BL$2)+COUNTIFS(Data!$J:$J,$A85,Data!$C:$C,BL$1,Data!$D:$D,BL$2)</f>
        <v>0</v>
      </c>
      <c r="BM85" s="5">
        <f>COUNTIFS(Data!$I:$I,$A85,Data!$C:$C,BM$1,Data!$D:$D,BM$2)+COUNTIFS(Data!$J:$J,$A85,Data!$C:$C,BM$1,Data!$D:$D,BM$2)</f>
        <v>0</v>
      </c>
      <c r="BN85" s="5">
        <f>COUNTIFS(Data!$I:$I,$A85,Data!$C:$C,BN$1,Data!$D:$D,BN$2)+COUNTIFS(Data!$J:$J,$A85,Data!$C:$C,BN$1,Data!$D:$D,BN$2)</f>
        <v>0</v>
      </c>
      <c r="BO85" s="5">
        <f>COUNTIFS(Data!$I:$I,$A85,Data!$C:$C,BO$1,Data!$D:$D,BO$2)+COUNTIFS(Data!$J:$J,$A85,Data!$C:$C,BO$1,Data!$D:$D,BO$2)</f>
        <v>0</v>
      </c>
      <c r="BP85" s="5">
        <f>COUNTIFS(Data!$I:$I,$A85,Data!$C:$C,BP$1,Data!$D:$D,BP$2)+COUNTIFS(Data!$J:$J,$A85,Data!$C:$C,BP$1,Data!$D:$D,BP$2)</f>
        <v>0</v>
      </c>
      <c r="BQ85" s="5">
        <f>COUNTIFS(Data!$I:$I,$A85,Data!$C:$C,BQ$1,Data!$D:$D,BQ$2)+COUNTIFS(Data!$J:$J,$A85,Data!$C:$C,BQ$1,Data!$D:$D,BQ$2)</f>
        <v>0</v>
      </c>
      <c r="BR85" s="5">
        <f>COUNTIFS(Data!$I:$I,$A85,Data!$C:$C,BR$1,Data!$D:$D,BR$2)+COUNTIFS(Data!$J:$J,$A85,Data!$C:$C,BR$1,Data!$D:$D,BR$2)</f>
        <v>0</v>
      </c>
      <c r="BS85" s="5">
        <f>COUNTIFS(Data!$I:$I,$A85,Data!$C:$C,BS$1,Data!$D:$D,BS$2)+COUNTIFS(Data!$J:$J,$A85,Data!$C:$C,BS$1,Data!$D:$D,BS$2)</f>
        <v>0</v>
      </c>
      <c r="BT85" s="5">
        <f>COUNTIFS(Data!$I:$I,$A85,Data!$C:$C,BT$1,Data!$D:$D,BT$2)+COUNTIFS(Data!$J:$J,$A85,Data!$C:$C,BT$1,Data!$D:$D,BT$2)</f>
        <v>0</v>
      </c>
      <c r="BU85" s="5">
        <f>COUNTIFS(Data!$I:$I,$A85,Data!$C:$C,BU$1,Data!$D:$D,BU$2)+COUNTIFS(Data!$J:$J,$A85,Data!$C:$C,BU$1,Data!$D:$D,BU$2)</f>
        <v>0</v>
      </c>
      <c r="BV85" s="5">
        <f>COUNTIFS(Data!$I:$I,$A85,Data!$C:$C,BV$1,Data!$D:$D,BV$2)+COUNTIFS(Data!$J:$J,$A85,Data!$C:$C,BV$1,Data!$D:$D,BV$2)</f>
        <v>0</v>
      </c>
      <c r="BW85" s="5">
        <f>COUNTIFS(Data!$I:$I,$A85,Data!$C:$C,BW$1,Data!$D:$D,BW$2)+COUNTIFS(Data!$J:$J,$A85,Data!$C:$C,BW$1,Data!$D:$D,BW$2)</f>
        <v>0</v>
      </c>
      <c r="BX85" s="5">
        <f>COUNTIFS(Data!$I:$I,$A85,Data!$C:$C,BX$1,Data!$D:$D,BX$2)+COUNTIFS(Data!$J:$J,$A85,Data!$C:$C,BX$1,Data!$D:$D,BX$2)</f>
        <v>0</v>
      </c>
      <c r="BY85" s="5">
        <f>COUNTIFS(Data!$I:$I,$A85,Data!$C:$C,BY$1,Data!$D:$D,BY$2)+COUNTIFS(Data!$J:$J,$A85,Data!$C:$C,BY$1,Data!$D:$D,BY$2)</f>
        <v>0</v>
      </c>
      <c r="BZ85" s="5">
        <f>COUNTIFS(Data!$I:$I,$A85,Data!$C:$C,BZ$1,Data!$D:$D,BZ$2)+COUNTIFS(Data!$J:$J,$A85,Data!$C:$C,BZ$1,Data!$D:$D,BZ$2)</f>
        <v>0</v>
      </c>
      <c r="CA85" s="5">
        <f>COUNTIFS(Data!$I:$I,$A85,Data!$C:$C,CA$1,Data!$D:$D,CA$2)+COUNTIFS(Data!$J:$J,$A85,Data!$C:$C,CA$1,Data!$D:$D,CA$2)</f>
        <v>0</v>
      </c>
      <c r="CB85" s="5">
        <f>COUNTIFS(Data!$I:$I,$A85,Data!$C:$C,CB$1,Data!$D:$D,CB$2)+COUNTIFS(Data!$J:$J,$A85,Data!$C:$C,CB$1,Data!$D:$D,CB$2)</f>
        <v>0</v>
      </c>
      <c r="CC85" s="5">
        <f>COUNTIFS(Data!$I:$I,$A85,Data!$C:$C,CC$1,Data!$D:$D,CC$2)+COUNTIFS(Data!$J:$J,$A85,Data!$C:$C,CC$1,Data!$D:$D,CC$2)</f>
        <v>0</v>
      </c>
      <c r="CD85" s="5">
        <f>COUNTIFS(Data!$I:$I,$A85,Data!$C:$C,CD$1,Data!$D:$D,CD$2)+COUNTIFS(Data!$J:$J,$A85,Data!$C:$C,CD$1,Data!$D:$D,CD$2)</f>
        <v>0</v>
      </c>
      <c r="CE85" s="5">
        <f>COUNTIFS(Data!$I:$I,$A85,Data!$C:$C,CE$1,Data!$D:$D,CE$2)+COUNTIFS(Data!$J:$J,$A85,Data!$C:$C,CE$1,Data!$D:$D,CE$2)</f>
        <v>0</v>
      </c>
      <c r="CF85" s="5">
        <f>COUNTIFS(Data!$I:$I,$A85,Data!$C:$C,CF$1,Data!$D:$D,CF$2)+COUNTIFS(Data!$J:$J,$A85,Data!$C:$C,CF$1,Data!$D:$D,CF$2)</f>
        <v>0</v>
      </c>
      <c r="CG85" s="5">
        <f>COUNTIFS(Data!$I:$I,$A85,Data!$C:$C,CG$1,Data!$D:$D,CG$2)+COUNTIFS(Data!$J:$J,$A85,Data!$C:$C,CG$1,Data!$D:$D,CG$2)</f>
        <v>0</v>
      </c>
      <c r="CH85" s="5">
        <f>COUNTIFS(Data!$I:$I,$A85,Data!$C:$C,CH$1,Data!$D:$D,CH$2)+COUNTIFS(Data!$J:$J,$A85,Data!$C:$C,CH$1,Data!$D:$D,CH$2)</f>
        <v>0</v>
      </c>
      <c r="CI85" s="5">
        <f>COUNTIFS(Data!$I:$I,$A85,Data!$C:$C,CI$1,Data!$D:$D,CI$2)+COUNTIFS(Data!$J:$J,$A85,Data!$C:$C,CI$1,Data!$D:$D,CI$2)</f>
        <v>0</v>
      </c>
      <c r="CJ85" s="5">
        <f>COUNTIFS(Data!$I:$I,$A85,Data!$C:$C,CJ$1,Data!$D:$D,CJ$2)+COUNTIFS(Data!$J:$J,$A85,Data!$C:$C,CJ$1,Data!$D:$D,CJ$2)</f>
        <v>0</v>
      </c>
      <c r="CK85" s="5">
        <f>COUNTIFS(Data!$I:$I,$A85,Data!$C:$C,CK$1,Data!$D:$D,CK$2)+COUNTIFS(Data!$J:$J,$A85,Data!$C:$C,CK$1,Data!$D:$D,CK$2)</f>
        <v>0</v>
      </c>
      <c r="CL85" s="5">
        <f>COUNTIFS(Data!$I:$I,$A85,Data!$C:$C,CL$1,Data!$D:$D,CL$2)+COUNTIFS(Data!$J:$J,$A85,Data!$C:$C,CL$1,Data!$D:$D,CL$2)</f>
        <v>0</v>
      </c>
      <c r="CM85" s="5">
        <f>COUNTIFS(Data!$I:$I,$A85,Data!$C:$C,CM$1,Data!$D:$D,CM$2)+COUNTIFS(Data!$J:$J,$A85,Data!$C:$C,CM$1,Data!$D:$D,CM$2)</f>
        <v>0</v>
      </c>
      <c r="CN85" s="5">
        <f>COUNTIFS(Data!$I:$I,$A85,Data!$C:$C,CN$1,Data!$D:$D,CN$2)+COUNTIFS(Data!$J:$J,$A85,Data!$C:$C,CN$1,Data!$D:$D,CN$2)</f>
        <v>0</v>
      </c>
      <c r="CO85" s="5">
        <f>COUNTIFS(Data!$I:$I,$A85,Data!$C:$C,CO$1,Data!$D:$D,CO$2)+COUNTIFS(Data!$J:$J,$A85,Data!$C:$C,CO$1,Data!$D:$D,CO$2)</f>
        <v>0</v>
      </c>
      <c r="CP85" s="5">
        <f>COUNTIFS(Data!$I:$I,$A85,Data!$C:$C,CP$1,Data!$D:$D,CP$2)+COUNTIFS(Data!$J:$J,$A85,Data!$C:$C,CP$1,Data!$D:$D,CP$2)</f>
        <v>0</v>
      </c>
      <c r="CQ85" s="5">
        <f>COUNTIFS(Data!$I:$I,$A85,Data!$C:$C,CQ$1,Data!$D:$D,CQ$2)+COUNTIFS(Data!$J:$J,$A85,Data!$C:$C,CQ$1,Data!$D:$D,CQ$2)</f>
        <v>0</v>
      </c>
      <c r="CR85" s="5">
        <f>COUNTIFS(Data!$I:$I,$A85,Data!$C:$C,CR$1,Data!$D:$D,CR$2)+COUNTIFS(Data!$J:$J,$A85,Data!$C:$C,CR$1,Data!$D:$D,CR$2)</f>
        <v>0</v>
      </c>
      <c r="CS85" s="5">
        <f>COUNTIFS(Data!$I:$I,$A85,Data!$C:$C,CS$1,Data!$D:$D,CS$2)+COUNTIFS(Data!$J:$J,$A85,Data!$C:$C,CS$1,Data!$D:$D,CS$2)</f>
        <v>0</v>
      </c>
      <c r="CT85" s="5">
        <f>COUNTIFS(Data!$I:$I,$A85,Data!$C:$C,CT$1,Data!$D:$D,CT$2)+COUNTIFS(Data!$J:$J,$A85,Data!$C:$C,CT$1,Data!$D:$D,CT$2)</f>
        <v>0</v>
      </c>
      <c r="CU85" s="5">
        <f>COUNTIFS(Data!$I:$I,$A85,Data!$C:$C,CU$1,Data!$D:$D,CU$2)+COUNTIFS(Data!$J:$J,$A85,Data!$C:$C,CU$1,Data!$D:$D,CU$2)</f>
        <v>0</v>
      </c>
      <c r="CV85" s="5">
        <f>COUNTIFS(Data!$I:$I,$A85,Data!$C:$C,CV$1,Data!$D:$D,CV$2)+COUNTIFS(Data!$J:$J,$A85,Data!$C:$C,CV$1,Data!$D:$D,CV$2)</f>
        <v>0</v>
      </c>
      <c r="CW85" s="5">
        <f t="shared" ref="CW85:CX85" si="84">SUMIF($B$2:$CV$2,CW$2, $B85:$CV85)</f>
        <v>0</v>
      </c>
      <c r="CX85" s="5">
        <f t="shared" si="84"/>
        <v>0</v>
      </c>
      <c r="CY85" s="5">
        <f t="shared" si="3"/>
        <v>0</v>
      </c>
    </row>
    <row r="86">
      <c r="A86" s="5" t="str">
        <f>Countries!A84</f>
        <v>SYR</v>
      </c>
      <c r="B86" s="5">
        <f>COUNTIFS(Data!$I:$I,$A86,Data!$C:$C,B$1,Data!$D:$D,B$2)+COUNTIFS(Data!$J:$J,$A86,Data!$C:$C,B$1,Data!$D:$D,B$2)</f>
        <v>0</v>
      </c>
      <c r="C86" s="5">
        <f>COUNTIFS(Data!$I:$I,$A86,Data!$C:$C,C$1,Data!$D:$D,C$2)+COUNTIFS(Data!$J:$J,$A86,Data!$C:$C,C$1,Data!$D:$D,C$2)</f>
        <v>0</v>
      </c>
      <c r="D86" s="5">
        <f>COUNTIFS(Data!$I:$I,$A86,Data!$C:$C,D$1,Data!$D:$D,D$2)+COUNTIFS(Data!$J:$J,$A86,Data!$C:$C,D$1,Data!$D:$D,D$2)</f>
        <v>0</v>
      </c>
      <c r="E86" s="5">
        <f>COUNTIFS(Data!$I:$I,$A86,Data!$C:$C,E$1,Data!$D:$D,E$2)+COUNTIFS(Data!$J:$J,$A86,Data!$C:$C,E$1,Data!$D:$D,E$2)</f>
        <v>0</v>
      </c>
      <c r="F86" s="5">
        <f>COUNTIFS(Data!$I:$I,$A86,Data!$C:$C,F$1,Data!$D:$D,F$2)+COUNTIFS(Data!$J:$J,$A86,Data!$C:$C,F$1,Data!$D:$D,F$2)</f>
        <v>0</v>
      </c>
      <c r="G86" s="5">
        <f>COUNTIFS(Data!$I:$I,$A86,Data!$C:$C,G$1,Data!$D:$D,G$2)+COUNTIFS(Data!$J:$J,$A86,Data!$C:$C,G$1,Data!$D:$D,G$2)</f>
        <v>0</v>
      </c>
      <c r="H86" s="5">
        <f>COUNTIFS(Data!$I:$I,$A86,Data!$C:$C,H$1,Data!$D:$D,H$2)+COUNTIFS(Data!$J:$J,$A86,Data!$C:$C,H$1,Data!$D:$D,H$2)</f>
        <v>0</v>
      </c>
      <c r="I86" s="5">
        <f>COUNTIFS(Data!$I:$I,$A86,Data!$C:$C,I$1,Data!$D:$D,I$2)+COUNTIFS(Data!$J:$J,$A86,Data!$C:$C,I$1,Data!$D:$D,I$2)</f>
        <v>0</v>
      </c>
      <c r="J86" s="5">
        <f>COUNTIFS(Data!$I:$I,$A86,Data!$C:$C,J$1,Data!$D:$D,J$2)+COUNTIFS(Data!$J:$J,$A86,Data!$C:$C,J$1,Data!$D:$D,J$2)</f>
        <v>0</v>
      </c>
      <c r="K86" s="5">
        <f>COUNTIFS(Data!$I:$I,$A86,Data!$C:$C,K$1,Data!$D:$D,K$2)+COUNTIFS(Data!$J:$J,$A86,Data!$C:$C,K$1,Data!$D:$D,K$2)</f>
        <v>0</v>
      </c>
      <c r="L86" s="5">
        <f>COUNTIFS(Data!$I:$I,$A86,Data!$C:$C,L$1,Data!$D:$D,L$2)+COUNTIFS(Data!$J:$J,$A86,Data!$C:$C,L$1,Data!$D:$D,L$2)</f>
        <v>0</v>
      </c>
      <c r="M86" s="5">
        <f>COUNTIFS(Data!$I:$I,$A86,Data!$C:$C,M$1,Data!$D:$D,M$2)+COUNTIFS(Data!$J:$J,$A86,Data!$C:$C,M$1,Data!$D:$D,M$2)</f>
        <v>0</v>
      </c>
      <c r="N86" s="5">
        <f>COUNTIFS(Data!$I:$I,$A86,Data!$C:$C,N$1,Data!$D:$D,N$2)+COUNTIFS(Data!$J:$J,$A86,Data!$C:$C,N$1,Data!$D:$D,N$2)</f>
        <v>0</v>
      </c>
      <c r="O86" s="5">
        <f>COUNTIFS(Data!$I:$I,$A86,Data!$C:$C,O$1,Data!$D:$D,O$2)+COUNTIFS(Data!$J:$J,$A86,Data!$C:$C,O$1,Data!$D:$D,O$2)</f>
        <v>0</v>
      </c>
      <c r="P86" s="5">
        <f>COUNTIFS(Data!$I:$I,$A86,Data!$C:$C,P$1,Data!$D:$D,P$2)+COUNTIFS(Data!$J:$J,$A86,Data!$C:$C,P$1,Data!$D:$D,P$2)</f>
        <v>0</v>
      </c>
      <c r="Q86" s="5">
        <f>COUNTIFS(Data!$I:$I,$A86,Data!$C:$C,Q$1,Data!$D:$D,Q$2)+COUNTIFS(Data!$J:$J,$A86,Data!$C:$C,Q$1,Data!$D:$D,Q$2)</f>
        <v>0</v>
      </c>
      <c r="R86" s="5">
        <f>COUNTIFS(Data!$I:$I,$A86,Data!$C:$C,R$1,Data!$D:$D,R$2)+COUNTIFS(Data!$J:$J,$A86,Data!$C:$C,R$1,Data!$D:$D,R$2)</f>
        <v>0</v>
      </c>
      <c r="S86" s="5">
        <f>COUNTIFS(Data!$I:$I,$A86,Data!$C:$C,S$1,Data!$D:$D,S$2)+COUNTIFS(Data!$J:$J,$A86,Data!$C:$C,S$1,Data!$D:$D,S$2)</f>
        <v>0</v>
      </c>
      <c r="T86" s="5">
        <f>COUNTIFS(Data!$I:$I,$A86,Data!$C:$C,T$1,Data!$D:$D,T$2)+COUNTIFS(Data!$J:$J,$A86,Data!$C:$C,T$1,Data!$D:$D,T$2)</f>
        <v>0</v>
      </c>
      <c r="U86" s="5">
        <f>COUNTIFS(Data!$I:$I,$A86,Data!$C:$C,U$1,Data!$D:$D,U$2)+COUNTIFS(Data!$J:$J,$A86,Data!$C:$C,U$1,Data!$D:$D,U$2)</f>
        <v>0</v>
      </c>
      <c r="V86" s="5">
        <f>COUNTIFS(Data!$I:$I,$A86,Data!$C:$C,V$1,Data!$D:$D,V$2)+COUNTIFS(Data!$J:$J,$A86,Data!$C:$C,V$1,Data!$D:$D,V$2)</f>
        <v>0</v>
      </c>
      <c r="W86" s="5">
        <f>COUNTIFS(Data!$I:$I,$A86,Data!$C:$C,W$1,Data!$D:$D,W$2)+COUNTIFS(Data!$J:$J,$A86,Data!$C:$C,W$1,Data!$D:$D,W$2)</f>
        <v>0</v>
      </c>
      <c r="X86" s="5">
        <f>COUNTIFS(Data!$I:$I,$A86,Data!$C:$C,X$1,Data!$D:$D,X$2)+COUNTIFS(Data!$J:$J,$A86,Data!$C:$C,X$1,Data!$D:$D,X$2)</f>
        <v>0</v>
      </c>
      <c r="Y86" s="5">
        <f>COUNTIFS(Data!$I:$I,$A86,Data!$C:$C,Y$1,Data!$D:$D,Y$2)+COUNTIFS(Data!$J:$J,$A86,Data!$C:$C,Y$1,Data!$D:$D,Y$2)</f>
        <v>0</v>
      </c>
      <c r="Z86" s="5">
        <f>COUNTIFS(Data!$I:$I,$A86,Data!$C:$C,Z$1,Data!$D:$D,Z$2)+COUNTIFS(Data!$J:$J,$A86,Data!$C:$C,Z$1,Data!$D:$D,Z$2)</f>
        <v>0</v>
      </c>
      <c r="AA86" s="5">
        <f>COUNTIFS(Data!$I:$I,$A86,Data!$C:$C,AA$1,Data!$D:$D,AA$2)+COUNTIFS(Data!$J:$J,$A86,Data!$C:$C,AA$1,Data!$D:$D,AA$2)</f>
        <v>0</v>
      </c>
      <c r="AB86" s="5">
        <f>COUNTIFS(Data!$I:$I,$A86,Data!$C:$C,AB$1,Data!$D:$D,AB$2)+COUNTIFS(Data!$J:$J,$A86,Data!$C:$C,AB$1,Data!$D:$D,AB$2)</f>
        <v>0</v>
      </c>
      <c r="AC86" s="5">
        <f>COUNTIFS(Data!$I:$I,$A86,Data!$C:$C,AC$1,Data!$D:$D,AC$2)+COUNTIFS(Data!$J:$J,$A86,Data!$C:$C,AC$1,Data!$D:$D,AC$2)</f>
        <v>0</v>
      </c>
      <c r="AD86" s="5">
        <f>COUNTIFS(Data!$I:$I,$A86,Data!$C:$C,AD$1,Data!$D:$D,AD$2)+COUNTIFS(Data!$J:$J,$A86,Data!$C:$C,AD$1,Data!$D:$D,AD$2)</f>
        <v>0</v>
      </c>
      <c r="AE86" s="5">
        <f>COUNTIFS(Data!$I:$I,$A86,Data!$C:$C,AE$1,Data!$D:$D,AE$2)+COUNTIFS(Data!$J:$J,$A86,Data!$C:$C,AE$1,Data!$D:$D,AE$2)</f>
        <v>0</v>
      </c>
      <c r="AF86" s="5">
        <f>COUNTIFS(Data!$I:$I,$A86,Data!$C:$C,AF$1,Data!$D:$D,AF$2)+COUNTIFS(Data!$J:$J,$A86,Data!$C:$C,AF$1,Data!$D:$D,AF$2)</f>
        <v>0</v>
      </c>
      <c r="AG86" s="5">
        <f>COUNTIFS(Data!$I:$I,$A86,Data!$C:$C,AG$1,Data!$D:$D,AG$2)+COUNTIFS(Data!$J:$J,$A86,Data!$C:$C,AG$1,Data!$D:$D,AG$2)</f>
        <v>0</v>
      </c>
      <c r="AH86" s="5">
        <f>COUNTIFS(Data!$I:$I,$A86,Data!$C:$C,AH$1,Data!$D:$D,AH$2)+COUNTIFS(Data!$J:$J,$A86,Data!$C:$C,AH$1,Data!$D:$D,AH$2)</f>
        <v>0</v>
      </c>
      <c r="AI86" s="5">
        <f>COUNTIFS(Data!$I:$I,$A86,Data!$C:$C,AI$1,Data!$D:$D,AI$2)+COUNTIFS(Data!$J:$J,$A86,Data!$C:$C,AI$1,Data!$D:$D,AI$2)</f>
        <v>0</v>
      </c>
      <c r="AJ86" s="5">
        <f>COUNTIFS(Data!$I:$I,$A86,Data!$C:$C,AJ$1,Data!$D:$D,AJ$2)+COUNTIFS(Data!$J:$J,$A86,Data!$C:$C,AJ$1,Data!$D:$D,AJ$2)</f>
        <v>0</v>
      </c>
      <c r="AK86" s="5">
        <f>COUNTIFS(Data!$I:$I,$A86,Data!$C:$C,AK$1,Data!$D:$D,AK$2)+COUNTIFS(Data!$J:$J,$A86,Data!$C:$C,AK$1,Data!$D:$D,AK$2)</f>
        <v>0</v>
      </c>
      <c r="AL86" s="5">
        <f>COUNTIFS(Data!$I:$I,$A86,Data!$C:$C,AL$1,Data!$D:$D,AL$2)+COUNTIFS(Data!$J:$J,$A86,Data!$C:$C,AL$1,Data!$D:$D,AL$2)</f>
        <v>0</v>
      </c>
      <c r="AM86" s="5">
        <f>COUNTIFS(Data!$I:$I,$A86,Data!$C:$C,AM$1,Data!$D:$D,AM$2)+COUNTIFS(Data!$J:$J,$A86,Data!$C:$C,AM$1,Data!$D:$D,AM$2)</f>
        <v>0</v>
      </c>
      <c r="AN86" s="5">
        <f>COUNTIFS(Data!$I:$I,$A86,Data!$C:$C,AN$1,Data!$D:$D,AN$2)+COUNTIFS(Data!$J:$J,$A86,Data!$C:$C,AN$1,Data!$D:$D,AN$2)</f>
        <v>0</v>
      </c>
      <c r="AO86" s="5">
        <f>COUNTIFS(Data!$I:$I,$A86,Data!$C:$C,AO$1,Data!$D:$D,AO$2)+COUNTIFS(Data!$J:$J,$A86,Data!$C:$C,AO$1,Data!$D:$D,AO$2)</f>
        <v>0</v>
      </c>
      <c r="AP86" s="5">
        <f>COUNTIFS(Data!$I:$I,$A86,Data!$C:$C,AP$1,Data!$D:$D,AP$2)+COUNTIFS(Data!$J:$J,$A86,Data!$C:$C,AP$1,Data!$D:$D,AP$2)</f>
        <v>0</v>
      </c>
      <c r="AQ86" s="5">
        <f>COUNTIFS(Data!$I:$I,$A86,Data!$C:$C,AQ$1,Data!$D:$D,AQ$2)+COUNTIFS(Data!$J:$J,$A86,Data!$C:$C,AQ$1,Data!$D:$D,AQ$2)</f>
        <v>0</v>
      </c>
      <c r="AR86" s="5">
        <f>COUNTIFS(Data!$I:$I,$A86,Data!$C:$C,AR$1,Data!$D:$D,AR$2)+COUNTIFS(Data!$J:$J,$A86,Data!$C:$C,AR$1,Data!$D:$D,AR$2)</f>
        <v>0</v>
      </c>
      <c r="AS86" s="5">
        <f>COUNTIFS(Data!$I:$I,$A86,Data!$C:$C,AS$1,Data!$D:$D,AS$2)+COUNTIFS(Data!$J:$J,$A86,Data!$C:$C,AS$1,Data!$D:$D,AS$2)</f>
        <v>0</v>
      </c>
      <c r="AT86" s="5">
        <f>COUNTIFS(Data!$I:$I,$A86,Data!$C:$C,AT$1,Data!$D:$D,AT$2)+COUNTIFS(Data!$J:$J,$A86,Data!$C:$C,AT$1,Data!$D:$D,AT$2)</f>
        <v>0</v>
      </c>
      <c r="AU86" s="5">
        <f>COUNTIFS(Data!$I:$I,$A86,Data!$C:$C,AU$1,Data!$D:$D,AU$2)+COUNTIFS(Data!$J:$J,$A86,Data!$C:$C,AU$1,Data!$D:$D,AU$2)</f>
        <v>0</v>
      </c>
      <c r="AV86" s="5">
        <f>COUNTIFS(Data!$I:$I,$A86,Data!$C:$C,AV$1,Data!$D:$D,AV$2)+COUNTIFS(Data!$J:$J,$A86,Data!$C:$C,AV$1,Data!$D:$D,AV$2)</f>
        <v>0</v>
      </c>
      <c r="AW86" s="5">
        <f>COUNTIFS(Data!$I:$I,$A86,Data!$C:$C,AW$1,Data!$D:$D,AW$2)+COUNTIFS(Data!$J:$J,$A86,Data!$C:$C,AW$1,Data!$D:$D,AW$2)</f>
        <v>0</v>
      </c>
      <c r="AX86" s="5">
        <f>COUNTIFS(Data!$I:$I,$A86,Data!$C:$C,AX$1,Data!$D:$D,AX$2)+COUNTIFS(Data!$J:$J,$A86,Data!$C:$C,AX$1,Data!$D:$D,AX$2)</f>
        <v>0</v>
      </c>
      <c r="AY86" s="5">
        <f>COUNTIFS(Data!$I:$I,$A86,Data!$C:$C,AY$1,Data!$D:$D,AY$2)+COUNTIFS(Data!$J:$J,$A86,Data!$C:$C,AY$1,Data!$D:$D,AY$2)</f>
        <v>0</v>
      </c>
      <c r="AZ86" s="5">
        <f>COUNTIFS(Data!$I:$I,$A86,Data!$C:$C,AZ$1,Data!$D:$D,AZ$2)+COUNTIFS(Data!$J:$J,$A86,Data!$C:$C,AZ$1,Data!$D:$D,AZ$2)</f>
        <v>0</v>
      </c>
      <c r="BA86" s="5">
        <f>COUNTIFS(Data!$I:$I,$A86,Data!$C:$C,BA$1,Data!$D:$D,BA$2)+COUNTIFS(Data!$J:$J,$A86,Data!$C:$C,BA$1,Data!$D:$D,BA$2)</f>
        <v>0</v>
      </c>
      <c r="BB86" s="5">
        <f>COUNTIFS(Data!$I:$I,$A86,Data!$C:$C,BB$1,Data!$D:$D,BB$2)+COUNTIFS(Data!$J:$J,$A86,Data!$C:$C,BB$1,Data!$D:$D,BB$2)</f>
        <v>0</v>
      </c>
      <c r="BC86" s="5">
        <f>COUNTIFS(Data!$I:$I,$A86,Data!$C:$C,BC$1,Data!$D:$D,BC$2)+COUNTIFS(Data!$J:$J,$A86,Data!$C:$C,BC$1,Data!$D:$D,BC$2)</f>
        <v>0</v>
      </c>
      <c r="BD86" s="5">
        <f>COUNTIFS(Data!$I:$I,$A86,Data!$C:$C,BD$1,Data!$D:$D,BD$2)+COUNTIFS(Data!$J:$J,$A86,Data!$C:$C,BD$1,Data!$D:$D,BD$2)</f>
        <v>0</v>
      </c>
      <c r="BE86" s="5">
        <f>COUNTIFS(Data!$I:$I,$A86,Data!$C:$C,BE$1,Data!$D:$D,BE$2)+COUNTIFS(Data!$J:$J,$A86,Data!$C:$C,BE$1,Data!$D:$D,BE$2)</f>
        <v>0</v>
      </c>
      <c r="BF86" s="5">
        <f>COUNTIFS(Data!$I:$I,$A86,Data!$C:$C,BF$1,Data!$D:$D,BF$2)+COUNTIFS(Data!$J:$J,$A86,Data!$C:$C,BF$1,Data!$D:$D,BF$2)</f>
        <v>0</v>
      </c>
      <c r="BG86" s="5">
        <f>COUNTIFS(Data!$I:$I,$A86,Data!$C:$C,BG$1,Data!$D:$D,BG$2)+COUNTIFS(Data!$J:$J,$A86,Data!$C:$C,BG$1,Data!$D:$D,BG$2)</f>
        <v>0</v>
      </c>
      <c r="BH86" s="5">
        <f>COUNTIFS(Data!$I:$I,$A86,Data!$C:$C,BH$1,Data!$D:$D,BH$2)+COUNTIFS(Data!$J:$J,$A86,Data!$C:$C,BH$1,Data!$D:$D,BH$2)</f>
        <v>0</v>
      </c>
      <c r="BI86" s="5">
        <f>COUNTIFS(Data!$I:$I,$A86,Data!$C:$C,BI$1,Data!$D:$D,BI$2)+COUNTIFS(Data!$J:$J,$A86,Data!$C:$C,BI$1,Data!$D:$D,BI$2)</f>
        <v>0</v>
      </c>
      <c r="BJ86" s="5">
        <f>COUNTIFS(Data!$I:$I,$A86,Data!$C:$C,BJ$1,Data!$D:$D,BJ$2)+COUNTIFS(Data!$J:$J,$A86,Data!$C:$C,BJ$1,Data!$D:$D,BJ$2)</f>
        <v>0</v>
      </c>
      <c r="BK86" s="5">
        <f>COUNTIFS(Data!$I:$I,$A86,Data!$C:$C,BK$1,Data!$D:$D,BK$2)+COUNTIFS(Data!$J:$J,$A86,Data!$C:$C,BK$1,Data!$D:$D,BK$2)</f>
        <v>0</v>
      </c>
      <c r="BL86" s="5">
        <f>COUNTIFS(Data!$I:$I,$A86,Data!$C:$C,BL$1,Data!$D:$D,BL$2)+COUNTIFS(Data!$J:$J,$A86,Data!$C:$C,BL$1,Data!$D:$D,BL$2)</f>
        <v>0</v>
      </c>
      <c r="BM86" s="5">
        <f>COUNTIFS(Data!$I:$I,$A86,Data!$C:$C,BM$1,Data!$D:$D,BM$2)+COUNTIFS(Data!$J:$J,$A86,Data!$C:$C,BM$1,Data!$D:$D,BM$2)</f>
        <v>0</v>
      </c>
      <c r="BN86" s="5">
        <f>COUNTIFS(Data!$I:$I,$A86,Data!$C:$C,BN$1,Data!$D:$D,BN$2)+COUNTIFS(Data!$J:$J,$A86,Data!$C:$C,BN$1,Data!$D:$D,BN$2)</f>
        <v>0</v>
      </c>
      <c r="BO86" s="5">
        <f>COUNTIFS(Data!$I:$I,$A86,Data!$C:$C,BO$1,Data!$D:$D,BO$2)+COUNTIFS(Data!$J:$J,$A86,Data!$C:$C,BO$1,Data!$D:$D,BO$2)</f>
        <v>0</v>
      </c>
      <c r="BP86" s="5">
        <f>COUNTIFS(Data!$I:$I,$A86,Data!$C:$C,BP$1,Data!$D:$D,BP$2)+COUNTIFS(Data!$J:$J,$A86,Data!$C:$C,BP$1,Data!$D:$D,BP$2)</f>
        <v>0</v>
      </c>
      <c r="BQ86" s="5">
        <f>COUNTIFS(Data!$I:$I,$A86,Data!$C:$C,BQ$1,Data!$D:$D,BQ$2)+COUNTIFS(Data!$J:$J,$A86,Data!$C:$C,BQ$1,Data!$D:$D,BQ$2)</f>
        <v>0</v>
      </c>
      <c r="BR86" s="5">
        <f>COUNTIFS(Data!$I:$I,$A86,Data!$C:$C,BR$1,Data!$D:$D,BR$2)+COUNTIFS(Data!$J:$J,$A86,Data!$C:$C,BR$1,Data!$D:$D,BR$2)</f>
        <v>0</v>
      </c>
      <c r="BS86" s="5">
        <f>COUNTIFS(Data!$I:$I,$A86,Data!$C:$C,BS$1,Data!$D:$D,BS$2)+COUNTIFS(Data!$J:$J,$A86,Data!$C:$C,BS$1,Data!$D:$D,BS$2)</f>
        <v>0</v>
      </c>
      <c r="BT86" s="5">
        <f>COUNTIFS(Data!$I:$I,$A86,Data!$C:$C,BT$1,Data!$D:$D,BT$2)+COUNTIFS(Data!$J:$J,$A86,Data!$C:$C,BT$1,Data!$D:$D,BT$2)</f>
        <v>0</v>
      </c>
      <c r="BU86" s="5">
        <f>COUNTIFS(Data!$I:$I,$A86,Data!$C:$C,BU$1,Data!$D:$D,BU$2)+COUNTIFS(Data!$J:$J,$A86,Data!$C:$C,BU$1,Data!$D:$D,BU$2)</f>
        <v>0</v>
      </c>
      <c r="BV86" s="5">
        <f>COUNTIFS(Data!$I:$I,$A86,Data!$C:$C,BV$1,Data!$D:$D,BV$2)+COUNTIFS(Data!$J:$J,$A86,Data!$C:$C,BV$1,Data!$D:$D,BV$2)</f>
        <v>0</v>
      </c>
      <c r="BW86" s="5">
        <f>COUNTIFS(Data!$I:$I,$A86,Data!$C:$C,BW$1,Data!$D:$D,BW$2)+COUNTIFS(Data!$J:$J,$A86,Data!$C:$C,BW$1,Data!$D:$D,BW$2)</f>
        <v>0</v>
      </c>
      <c r="BX86" s="5">
        <f>COUNTIFS(Data!$I:$I,$A86,Data!$C:$C,BX$1,Data!$D:$D,BX$2)+COUNTIFS(Data!$J:$J,$A86,Data!$C:$C,BX$1,Data!$D:$D,BX$2)</f>
        <v>0</v>
      </c>
      <c r="BY86" s="5">
        <f>COUNTIFS(Data!$I:$I,$A86,Data!$C:$C,BY$1,Data!$D:$D,BY$2)+COUNTIFS(Data!$J:$J,$A86,Data!$C:$C,BY$1,Data!$D:$D,BY$2)</f>
        <v>0</v>
      </c>
      <c r="BZ86" s="5">
        <f>COUNTIFS(Data!$I:$I,$A86,Data!$C:$C,BZ$1,Data!$D:$D,BZ$2)+COUNTIFS(Data!$J:$J,$A86,Data!$C:$C,BZ$1,Data!$D:$D,BZ$2)</f>
        <v>0</v>
      </c>
      <c r="CA86" s="5">
        <f>COUNTIFS(Data!$I:$I,$A86,Data!$C:$C,CA$1,Data!$D:$D,CA$2)+COUNTIFS(Data!$J:$J,$A86,Data!$C:$C,CA$1,Data!$D:$D,CA$2)</f>
        <v>0</v>
      </c>
      <c r="CB86" s="5">
        <f>COUNTIFS(Data!$I:$I,$A86,Data!$C:$C,CB$1,Data!$D:$D,CB$2)+COUNTIFS(Data!$J:$J,$A86,Data!$C:$C,CB$1,Data!$D:$D,CB$2)</f>
        <v>0</v>
      </c>
      <c r="CC86" s="5">
        <f>COUNTIFS(Data!$I:$I,$A86,Data!$C:$C,CC$1,Data!$D:$D,CC$2)+COUNTIFS(Data!$J:$J,$A86,Data!$C:$C,CC$1,Data!$D:$D,CC$2)</f>
        <v>0</v>
      </c>
      <c r="CD86" s="5">
        <f>COUNTIFS(Data!$I:$I,$A86,Data!$C:$C,CD$1,Data!$D:$D,CD$2)+COUNTIFS(Data!$J:$J,$A86,Data!$C:$C,CD$1,Data!$D:$D,CD$2)</f>
        <v>0</v>
      </c>
      <c r="CE86" s="5">
        <f>COUNTIFS(Data!$I:$I,$A86,Data!$C:$C,CE$1,Data!$D:$D,CE$2)+COUNTIFS(Data!$J:$J,$A86,Data!$C:$C,CE$1,Data!$D:$D,CE$2)</f>
        <v>0</v>
      </c>
      <c r="CF86" s="5">
        <f>COUNTIFS(Data!$I:$I,$A86,Data!$C:$C,CF$1,Data!$D:$D,CF$2)+COUNTIFS(Data!$J:$J,$A86,Data!$C:$C,CF$1,Data!$D:$D,CF$2)</f>
        <v>0</v>
      </c>
      <c r="CG86" s="5">
        <f>COUNTIFS(Data!$I:$I,$A86,Data!$C:$C,CG$1,Data!$D:$D,CG$2)+COUNTIFS(Data!$J:$J,$A86,Data!$C:$C,CG$1,Data!$D:$D,CG$2)</f>
        <v>0</v>
      </c>
      <c r="CH86" s="5">
        <f>COUNTIFS(Data!$I:$I,$A86,Data!$C:$C,CH$1,Data!$D:$D,CH$2)+COUNTIFS(Data!$J:$J,$A86,Data!$C:$C,CH$1,Data!$D:$D,CH$2)</f>
        <v>0</v>
      </c>
      <c r="CI86" s="5">
        <f>COUNTIFS(Data!$I:$I,$A86,Data!$C:$C,CI$1,Data!$D:$D,CI$2)+COUNTIFS(Data!$J:$J,$A86,Data!$C:$C,CI$1,Data!$D:$D,CI$2)</f>
        <v>0</v>
      </c>
      <c r="CJ86" s="5">
        <f>COUNTIFS(Data!$I:$I,$A86,Data!$C:$C,CJ$1,Data!$D:$D,CJ$2)+COUNTIFS(Data!$J:$J,$A86,Data!$C:$C,CJ$1,Data!$D:$D,CJ$2)</f>
        <v>0</v>
      </c>
      <c r="CK86" s="5">
        <f>COUNTIFS(Data!$I:$I,$A86,Data!$C:$C,CK$1,Data!$D:$D,CK$2)+COUNTIFS(Data!$J:$J,$A86,Data!$C:$C,CK$1,Data!$D:$D,CK$2)</f>
        <v>0</v>
      </c>
      <c r="CL86" s="5">
        <f>COUNTIFS(Data!$I:$I,$A86,Data!$C:$C,CL$1,Data!$D:$D,CL$2)+COUNTIFS(Data!$J:$J,$A86,Data!$C:$C,CL$1,Data!$D:$D,CL$2)</f>
        <v>0</v>
      </c>
      <c r="CM86" s="5">
        <f>COUNTIFS(Data!$I:$I,$A86,Data!$C:$C,CM$1,Data!$D:$D,CM$2)+COUNTIFS(Data!$J:$J,$A86,Data!$C:$C,CM$1,Data!$D:$D,CM$2)</f>
        <v>0</v>
      </c>
      <c r="CN86" s="5">
        <f>COUNTIFS(Data!$I:$I,$A86,Data!$C:$C,CN$1,Data!$D:$D,CN$2)+COUNTIFS(Data!$J:$J,$A86,Data!$C:$C,CN$1,Data!$D:$D,CN$2)</f>
        <v>0</v>
      </c>
      <c r="CO86" s="5">
        <f>COUNTIFS(Data!$I:$I,$A86,Data!$C:$C,CO$1,Data!$D:$D,CO$2)+COUNTIFS(Data!$J:$J,$A86,Data!$C:$C,CO$1,Data!$D:$D,CO$2)</f>
        <v>0</v>
      </c>
      <c r="CP86" s="5">
        <f>COUNTIFS(Data!$I:$I,$A86,Data!$C:$C,CP$1,Data!$D:$D,CP$2)+COUNTIFS(Data!$J:$J,$A86,Data!$C:$C,CP$1,Data!$D:$D,CP$2)</f>
        <v>0</v>
      </c>
      <c r="CQ86" s="5">
        <f>COUNTIFS(Data!$I:$I,$A86,Data!$C:$C,CQ$1,Data!$D:$D,CQ$2)+COUNTIFS(Data!$J:$J,$A86,Data!$C:$C,CQ$1,Data!$D:$D,CQ$2)</f>
        <v>0</v>
      </c>
      <c r="CR86" s="5">
        <f>COUNTIFS(Data!$I:$I,$A86,Data!$C:$C,CR$1,Data!$D:$D,CR$2)+COUNTIFS(Data!$J:$J,$A86,Data!$C:$C,CR$1,Data!$D:$D,CR$2)</f>
        <v>0</v>
      </c>
      <c r="CS86" s="5">
        <f>COUNTIFS(Data!$I:$I,$A86,Data!$C:$C,CS$1,Data!$D:$D,CS$2)+COUNTIFS(Data!$J:$J,$A86,Data!$C:$C,CS$1,Data!$D:$D,CS$2)</f>
        <v>1</v>
      </c>
      <c r="CT86" s="5">
        <f>COUNTIFS(Data!$I:$I,$A86,Data!$C:$C,CT$1,Data!$D:$D,CT$2)+COUNTIFS(Data!$J:$J,$A86,Data!$C:$C,CT$1,Data!$D:$D,CT$2)</f>
        <v>0</v>
      </c>
      <c r="CU86" s="5">
        <f>COUNTIFS(Data!$I:$I,$A86,Data!$C:$C,CU$1,Data!$D:$D,CU$2)+COUNTIFS(Data!$J:$J,$A86,Data!$C:$C,CU$1,Data!$D:$D,CU$2)</f>
        <v>0</v>
      </c>
      <c r="CV86" s="5">
        <f>COUNTIFS(Data!$I:$I,$A86,Data!$C:$C,CV$1,Data!$D:$D,CV$2)+COUNTIFS(Data!$J:$J,$A86,Data!$C:$C,CV$1,Data!$D:$D,CV$2)</f>
        <v>0</v>
      </c>
      <c r="CW86" s="5">
        <f t="shared" ref="CW86:CX86" si="85">SUMIF($B$2:$CV$2,CW$2, $B86:$CV86)</f>
        <v>1</v>
      </c>
      <c r="CX86" s="5">
        <f t="shared" si="85"/>
        <v>0</v>
      </c>
      <c r="CY86" s="5">
        <f t="shared" si="3"/>
        <v>1</v>
      </c>
    </row>
    <row r="87">
      <c r="A87" s="5" t="str">
        <f>Countries!A85</f>
        <v>THA</v>
      </c>
      <c r="B87" s="5">
        <f>COUNTIFS(Data!$I:$I,$A87,Data!$C:$C,B$1,Data!$D:$D,B$2)+COUNTIFS(Data!$J:$J,$A87,Data!$C:$C,B$1,Data!$D:$D,B$2)</f>
        <v>0</v>
      </c>
      <c r="C87" s="5">
        <f>COUNTIFS(Data!$I:$I,$A87,Data!$C:$C,C$1,Data!$D:$D,C$2)+COUNTIFS(Data!$J:$J,$A87,Data!$C:$C,C$1,Data!$D:$D,C$2)</f>
        <v>0</v>
      </c>
      <c r="D87" s="5">
        <f>COUNTIFS(Data!$I:$I,$A87,Data!$C:$C,D$1,Data!$D:$D,D$2)+COUNTIFS(Data!$J:$J,$A87,Data!$C:$C,D$1,Data!$D:$D,D$2)</f>
        <v>0</v>
      </c>
      <c r="E87" s="5">
        <f>COUNTIFS(Data!$I:$I,$A87,Data!$C:$C,E$1,Data!$D:$D,E$2)+COUNTIFS(Data!$J:$J,$A87,Data!$C:$C,E$1,Data!$D:$D,E$2)</f>
        <v>0</v>
      </c>
      <c r="F87" s="5">
        <f>COUNTIFS(Data!$I:$I,$A87,Data!$C:$C,F$1,Data!$D:$D,F$2)+COUNTIFS(Data!$J:$J,$A87,Data!$C:$C,F$1,Data!$D:$D,F$2)</f>
        <v>0</v>
      </c>
      <c r="G87" s="5">
        <f>COUNTIFS(Data!$I:$I,$A87,Data!$C:$C,G$1,Data!$D:$D,G$2)+COUNTIFS(Data!$J:$J,$A87,Data!$C:$C,G$1,Data!$D:$D,G$2)</f>
        <v>0</v>
      </c>
      <c r="H87" s="5">
        <f>COUNTIFS(Data!$I:$I,$A87,Data!$C:$C,H$1,Data!$D:$D,H$2)+COUNTIFS(Data!$J:$J,$A87,Data!$C:$C,H$1,Data!$D:$D,H$2)</f>
        <v>0</v>
      </c>
      <c r="I87" s="5">
        <f>COUNTIFS(Data!$I:$I,$A87,Data!$C:$C,I$1,Data!$D:$D,I$2)+COUNTIFS(Data!$J:$J,$A87,Data!$C:$C,I$1,Data!$D:$D,I$2)</f>
        <v>0</v>
      </c>
      <c r="J87" s="5">
        <f>COUNTIFS(Data!$I:$I,$A87,Data!$C:$C,J$1,Data!$D:$D,J$2)+COUNTIFS(Data!$J:$J,$A87,Data!$C:$C,J$1,Data!$D:$D,J$2)</f>
        <v>0</v>
      </c>
      <c r="K87" s="5">
        <f>COUNTIFS(Data!$I:$I,$A87,Data!$C:$C,K$1,Data!$D:$D,K$2)+COUNTIFS(Data!$J:$J,$A87,Data!$C:$C,K$1,Data!$D:$D,K$2)</f>
        <v>0</v>
      </c>
      <c r="L87" s="5">
        <f>COUNTIFS(Data!$I:$I,$A87,Data!$C:$C,L$1,Data!$D:$D,L$2)+COUNTIFS(Data!$J:$J,$A87,Data!$C:$C,L$1,Data!$D:$D,L$2)</f>
        <v>0</v>
      </c>
      <c r="M87" s="5">
        <f>COUNTIFS(Data!$I:$I,$A87,Data!$C:$C,M$1,Data!$D:$D,M$2)+COUNTIFS(Data!$J:$J,$A87,Data!$C:$C,M$1,Data!$D:$D,M$2)</f>
        <v>0</v>
      </c>
      <c r="N87" s="5">
        <f>COUNTIFS(Data!$I:$I,$A87,Data!$C:$C,N$1,Data!$D:$D,N$2)+COUNTIFS(Data!$J:$J,$A87,Data!$C:$C,N$1,Data!$D:$D,N$2)</f>
        <v>0</v>
      </c>
      <c r="O87" s="5">
        <f>COUNTIFS(Data!$I:$I,$A87,Data!$C:$C,O$1,Data!$D:$D,O$2)+COUNTIFS(Data!$J:$J,$A87,Data!$C:$C,O$1,Data!$D:$D,O$2)</f>
        <v>0</v>
      </c>
      <c r="P87" s="5">
        <f>COUNTIFS(Data!$I:$I,$A87,Data!$C:$C,P$1,Data!$D:$D,P$2)+COUNTIFS(Data!$J:$J,$A87,Data!$C:$C,P$1,Data!$D:$D,P$2)</f>
        <v>0</v>
      </c>
      <c r="Q87" s="5">
        <f>COUNTIFS(Data!$I:$I,$A87,Data!$C:$C,Q$1,Data!$D:$D,Q$2)+COUNTIFS(Data!$J:$J,$A87,Data!$C:$C,Q$1,Data!$D:$D,Q$2)</f>
        <v>0</v>
      </c>
      <c r="R87" s="5">
        <f>COUNTIFS(Data!$I:$I,$A87,Data!$C:$C,R$1,Data!$D:$D,R$2)+COUNTIFS(Data!$J:$J,$A87,Data!$C:$C,R$1,Data!$D:$D,R$2)</f>
        <v>0</v>
      </c>
      <c r="S87" s="5">
        <f>COUNTIFS(Data!$I:$I,$A87,Data!$C:$C,S$1,Data!$D:$D,S$2)+COUNTIFS(Data!$J:$J,$A87,Data!$C:$C,S$1,Data!$D:$D,S$2)</f>
        <v>0</v>
      </c>
      <c r="T87" s="5">
        <f>COUNTIFS(Data!$I:$I,$A87,Data!$C:$C,T$1,Data!$D:$D,T$2)+COUNTIFS(Data!$J:$J,$A87,Data!$C:$C,T$1,Data!$D:$D,T$2)</f>
        <v>0</v>
      </c>
      <c r="U87" s="5">
        <f>COUNTIFS(Data!$I:$I,$A87,Data!$C:$C,U$1,Data!$D:$D,U$2)+COUNTIFS(Data!$J:$J,$A87,Data!$C:$C,U$1,Data!$D:$D,U$2)</f>
        <v>0</v>
      </c>
      <c r="V87" s="5">
        <f>COUNTIFS(Data!$I:$I,$A87,Data!$C:$C,V$1,Data!$D:$D,V$2)+COUNTIFS(Data!$J:$J,$A87,Data!$C:$C,V$1,Data!$D:$D,V$2)</f>
        <v>0</v>
      </c>
      <c r="W87" s="5">
        <f>COUNTIFS(Data!$I:$I,$A87,Data!$C:$C,W$1,Data!$D:$D,W$2)+COUNTIFS(Data!$J:$J,$A87,Data!$C:$C,W$1,Data!$D:$D,W$2)</f>
        <v>1</v>
      </c>
      <c r="X87" s="5">
        <f>COUNTIFS(Data!$I:$I,$A87,Data!$C:$C,X$1,Data!$D:$D,X$2)+COUNTIFS(Data!$J:$J,$A87,Data!$C:$C,X$1,Data!$D:$D,X$2)</f>
        <v>0</v>
      </c>
      <c r="Y87" s="5">
        <f>COUNTIFS(Data!$I:$I,$A87,Data!$C:$C,Y$1,Data!$D:$D,Y$2)+COUNTIFS(Data!$J:$J,$A87,Data!$C:$C,Y$1,Data!$D:$D,Y$2)</f>
        <v>0</v>
      </c>
      <c r="Z87" s="5">
        <f>COUNTIFS(Data!$I:$I,$A87,Data!$C:$C,Z$1,Data!$D:$D,Z$2)+COUNTIFS(Data!$J:$J,$A87,Data!$C:$C,Z$1,Data!$D:$D,Z$2)</f>
        <v>0</v>
      </c>
      <c r="AA87" s="5">
        <f>COUNTIFS(Data!$I:$I,$A87,Data!$C:$C,AA$1,Data!$D:$D,AA$2)+COUNTIFS(Data!$J:$J,$A87,Data!$C:$C,AA$1,Data!$D:$D,AA$2)</f>
        <v>0</v>
      </c>
      <c r="AB87" s="5">
        <f>COUNTIFS(Data!$I:$I,$A87,Data!$C:$C,AB$1,Data!$D:$D,AB$2)+COUNTIFS(Data!$J:$J,$A87,Data!$C:$C,AB$1,Data!$D:$D,AB$2)</f>
        <v>0</v>
      </c>
      <c r="AC87" s="5">
        <f>COUNTIFS(Data!$I:$I,$A87,Data!$C:$C,AC$1,Data!$D:$D,AC$2)+COUNTIFS(Data!$J:$J,$A87,Data!$C:$C,AC$1,Data!$D:$D,AC$2)</f>
        <v>0</v>
      </c>
      <c r="AD87" s="5">
        <f>COUNTIFS(Data!$I:$I,$A87,Data!$C:$C,AD$1,Data!$D:$D,AD$2)+COUNTIFS(Data!$J:$J,$A87,Data!$C:$C,AD$1,Data!$D:$D,AD$2)</f>
        <v>0</v>
      </c>
      <c r="AE87" s="5">
        <f>COUNTIFS(Data!$I:$I,$A87,Data!$C:$C,AE$1,Data!$D:$D,AE$2)+COUNTIFS(Data!$J:$J,$A87,Data!$C:$C,AE$1,Data!$D:$D,AE$2)</f>
        <v>0</v>
      </c>
      <c r="AF87" s="5">
        <f>COUNTIFS(Data!$I:$I,$A87,Data!$C:$C,AF$1,Data!$D:$D,AF$2)+COUNTIFS(Data!$J:$J,$A87,Data!$C:$C,AF$1,Data!$D:$D,AF$2)</f>
        <v>0</v>
      </c>
      <c r="AG87" s="5">
        <f>COUNTIFS(Data!$I:$I,$A87,Data!$C:$C,AG$1,Data!$D:$D,AG$2)+COUNTIFS(Data!$J:$J,$A87,Data!$C:$C,AG$1,Data!$D:$D,AG$2)</f>
        <v>0</v>
      </c>
      <c r="AH87" s="5">
        <f>COUNTIFS(Data!$I:$I,$A87,Data!$C:$C,AH$1,Data!$D:$D,AH$2)+COUNTIFS(Data!$J:$J,$A87,Data!$C:$C,AH$1,Data!$D:$D,AH$2)</f>
        <v>0</v>
      </c>
      <c r="AI87" s="5">
        <f>COUNTIFS(Data!$I:$I,$A87,Data!$C:$C,AI$1,Data!$D:$D,AI$2)+COUNTIFS(Data!$J:$J,$A87,Data!$C:$C,AI$1,Data!$D:$D,AI$2)</f>
        <v>0</v>
      </c>
      <c r="AJ87" s="5">
        <f>COUNTIFS(Data!$I:$I,$A87,Data!$C:$C,AJ$1,Data!$D:$D,AJ$2)+COUNTIFS(Data!$J:$J,$A87,Data!$C:$C,AJ$1,Data!$D:$D,AJ$2)</f>
        <v>0</v>
      </c>
      <c r="AK87" s="5">
        <f>COUNTIFS(Data!$I:$I,$A87,Data!$C:$C,AK$1,Data!$D:$D,AK$2)+COUNTIFS(Data!$J:$J,$A87,Data!$C:$C,AK$1,Data!$D:$D,AK$2)</f>
        <v>0</v>
      </c>
      <c r="AL87" s="5">
        <f>COUNTIFS(Data!$I:$I,$A87,Data!$C:$C,AL$1,Data!$D:$D,AL$2)+COUNTIFS(Data!$J:$J,$A87,Data!$C:$C,AL$1,Data!$D:$D,AL$2)</f>
        <v>0</v>
      </c>
      <c r="AM87" s="5">
        <f>COUNTIFS(Data!$I:$I,$A87,Data!$C:$C,AM$1,Data!$D:$D,AM$2)+COUNTIFS(Data!$J:$J,$A87,Data!$C:$C,AM$1,Data!$D:$D,AM$2)</f>
        <v>0</v>
      </c>
      <c r="AN87" s="5">
        <f>COUNTIFS(Data!$I:$I,$A87,Data!$C:$C,AN$1,Data!$D:$D,AN$2)+COUNTIFS(Data!$J:$J,$A87,Data!$C:$C,AN$1,Data!$D:$D,AN$2)</f>
        <v>0</v>
      </c>
      <c r="AO87" s="5">
        <f>COUNTIFS(Data!$I:$I,$A87,Data!$C:$C,AO$1,Data!$D:$D,AO$2)+COUNTIFS(Data!$J:$J,$A87,Data!$C:$C,AO$1,Data!$D:$D,AO$2)</f>
        <v>0</v>
      </c>
      <c r="AP87" s="5">
        <f>COUNTIFS(Data!$I:$I,$A87,Data!$C:$C,AP$1,Data!$D:$D,AP$2)+COUNTIFS(Data!$J:$J,$A87,Data!$C:$C,AP$1,Data!$D:$D,AP$2)</f>
        <v>0</v>
      </c>
      <c r="AQ87" s="5">
        <f>COUNTIFS(Data!$I:$I,$A87,Data!$C:$C,AQ$1,Data!$D:$D,AQ$2)+COUNTIFS(Data!$J:$J,$A87,Data!$C:$C,AQ$1,Data!$D:$D,AQ$2)</f>
        <v>0</v>
      </c>
      <c r="AR87" s="5">
        <f>COUNTIFS(Data!$I:$I,$A87,Data!$C:$C,AR$1,Data!$D:$D,AR$2)+COUNTIFS(Data!$J:$J,$A87,Data!$C:$C,AR$1,Data!$D:$D,AR$2)</f>
        <v>0</v>
      </c>
      <c r="AS87" s="5">
        <f>COUNTIFS(Data!$I:$I,$A87,Data!$C:$C,AS$1,Data!$D:$D,AS$2)+COUNTIFS(Data!$J:$J,$A87,Data!$C:$C,AS$1,Data!$D:$D,AS$2)</f>
        <v>0</v>
      </c>
      <c r="AT87" s="5">
        <f>COUNTIFS(Data!$I:$I,$A87,Data!$C:$C,AT$1,Data!$D:$D,AT$2)+COUNTIFS(Data!$J:$J,$A87,Data!$C:$C,AT$1,Data!$D:$D,AT$2)</f>
        <v>0</v>
      </c>
      <c r="AU87" s="5">
        <f>COUNTIFS(Data!$I:$I,$A87,Data!$C:$C,AU$1,Data!$D:$D,AU$2)+COUNTIFS(Data!$J:$J,$A87,Data!$C:$C,AU$1,Data!$D:$D,AU$2)</f>
        <v>0</v>
      </c>
      <c r="AV87" s="5">
        <f>COUNTIFS(Data!$I:$I,$A87,Data!$C:$C,AV$1,Data!$D:$D,AV$2)+COUNTIFS(Data!$J:$J,$A87,Data!$C:$C,AV$1,Data!$D:$D,AV$2)</f>
        <v>0</v>
      </c>
      <c r="AW87" s="5">
        <f>COUNTIFS(Data!$I:$I,$A87,Data!$C:$C,AW$1,Data!$D:$D,AW$2)+COUNTIFS(Data!$J:$J,$A87,Data!$C:$C,AW$1,Data!$D:$D,AW$2)</f>
        <v>0</v>
      </c>
      <c r="AX87" s="5">
        <f>COUNTIFS(Data!$I:$I,$A87,Data!$C:$C,AX$1,Data!$D:$D,AX$2)+COUNTIFS(Data!$J:$J,$A87,Data!$C:$C,AX$1,Data!$D:$D,AX$2)</f>
        <v>0</v>
      </c>
      <c r="AY87" s="5">
        <f>COUNTIFS(Data!$I:$I,$A87,Data!$C:$C,AY$1,Data!$D:$D,AY$2)+COUNTIFS(Data!$J:$J,$A87,Data!$C:$C,AY$1,Data!$D:$D,AY$2)</f>
        <v>0</v>
      </c>
      <c r="AZ87" s="5">
        <f>COUNTIFS(Data!$I:$I,$A87,Data!$C:$C,AZ$1,Data!$D:$D,AZ$2)+COUNTIFS(Data!$J:$J,$A87,Data!$C:$C,AZ$1,Data!$D:$D,AZ$2)</f>
        <v>0</v>
      </c>
      <c r="BA87" s="5">
        <f>COUNTIFS(Data!$I:$I,$A87,Data!$C:$C,BA$1,Data!$D:$D,BA$2)+COUNTIFS(Data!$J:$J,$A87,Data!$C:$C,BA$1,Data!$D:$D,BA$2)</f>
        <v>0</v>
      </c>
      <c r="BB87" s="5">
        <f>COUNTIFS(Data!$I:$I,$A87,Data!$C:$C,BB$1,Data!$D:$D,BB$2)+COUNTIFS(Data!$J:$J,$A87,Data!$C:$C,BB$1,Data!$D:$D,BB$2)</f>
        <v>0</v>
      </c>
      <c r="BC87" s="5">
        <f>COUNTIFS(Data!$I:$I,$A87,Data!$C:$C,BC$1,Data!$D:$D,BC$2)+COUNTIFS(Data!$J:$J,$A87,Data!$C:$C,BC$1,Data!$D:$D,BC$2)</f>
        <v>0</v>
      </c>
      <c r="BD87" s="5">
        <f>COUNTIFS(Data!$I:$I,$A87,Data!$C:$C,BD$1,Data!$D:$D,BD$2)+COUNTIFS(Data!$J:$J,$A87,Data!$C:$C,BD$1,Data!$D:$D,BD$2)</f>
        <v>0</v>
      </c>
      <c r="BE87" s="5">
        <f>COUNTIFS(Data!$I:$I,$A87,Data!$C:$C,BE$1,Data!$D:$D,BE$2)+COUNTIFS(Data!$J:$J,$A87,Data!$C:$C,BE$1,Data!$D:$D,BE$2)</f>
        <v>0</v>
      </c>
      <c r="BF87" s="5">
        <f>COUNTIFS(Data!$I:$I,$A87,Data!$C:$C,BF$1,Data!$D:$D,BF$2)+COUNTIFS(Data!$J:$J,$A87,Data!$C:$C,BF$1,Data!$D:$D,BF$2)</f>
        <v>0</v>
      </c>
      <c r="BG87" s="5">
        <f>COUNTIFS(Data!$I:$I,$A87,Data!$C:$C,BG$1,Data!$D:$D,BG$2)+COUNTIFS(Data!$J:$J,$A87,Data!$C:$C,BG$1,Data!$D:$D,BG$2)</f>
        <v>0</v>
      </c>
      <c r="BH87" s="5">
        <f>COUNTIFS(Data!$I:$I,$A87,Data!$C:$C,BH$1,Data!$D:$D,BH$2)+COUNTIFS(Data!$J:$J,$A87,Data!$C:$C,BH$1,Data!$D:$D,BH$2)</f>
        <v>0</v>
      </c>
      <c r="BI87" s="5">
        <f>COUNTIFS(Data!$I:$I,$A87,Data!$C:$C,BI$1,Data!$D:$D,BI$2)+COUNTIFS(Data!$J:$J,$A87,Data!$C:$C,BI$1,Data!$D:$D,BI$2)</f>
        <v>0</v>
      </c>
      <c r="BJ87" s="5">
        <f>COUNTIFS(Data!$I:$I,$A87,Data!$C:$C,BJ$1,Data!$D:$D,BJ$2)+COUNTIFS(Data!$J:$J,$A87,Data!$C:$C,BJ$1,Data!$D:$D,BJ$2)</f>
        <v>0</v>
      </c>
      <c r="BK87" s="5">
        <f>COUNTIFS(Data!$I:$I,$A87,Data!$C:$C,BK$1,Data!$D:$D,BK$2)+COUNTIFS(Data!$J:$J,$A87,Data!$C:$C,BK$1,Data!$D:$D,BK$2)</f>
        <v>0</v>
      </c>
      <c r="BL87" s="5">
        <f>COUNTIFS(Data!$I:$I,$A87,Data!$C:$C,BL$1,Data!$D:$D,BL$2)+COUNTIFS(Data!$J:$J,$A87,Data!$C:$C,BL$1,Data!$D:$D,BL$2)</f>
        <v>0</v>
      </c>
      <c r="BM87" s="5">
        <f>COUNTIFS(Data!$I:$I,$A87,Data!$C:$C,BM$1,Data!$D:$D,BM$2)+COUNTIFS(Data!$J:$J,$A87,Data!$C:$C,BM$1,Data!$D:$D,BM$2)</f>
        <v>0</v>
      </c>
      <c r="BN87" s="5">
        <f>COUNTIFS(Data!$I:$I,$A87,Data!$C:$C,BN$1,Data!$D:$D,BN$2)+COUNTIFS(Data!$J:$J,$A87,Data!$C:$C,BN$1,Data!$D:$D,BN$2)</f>
        <v>0</v>
      </c>
      <c r="BO87" s="5">
        <f>COUNTIFS(Data!$I:$I,$A87,Data!$C:$C,BO$1,Data!$D:$D,BO$2)+COUNTIFS(Data!$J:$J,$A87,Data!$C:$C,BO$1,Data!$D:$D,BO$2)</f>
        <v>0</v>
      </c>
      <c r="BP87" s="5">
        <f>COUNTIFS(Data!$I:$I,$A87,Data!$C:$C,BP$1,Data!$D:$D,BP$2)+COUNTIFS(Data!$J:$J,$A87,Data!$C:$C,BP$1,Data!$D:$D,BP$2)</f>
        <v>0</v>
      </c>
      <c r="BQ87" s="5">
        <f>COUNTIFS(Data!$I:$I,$A87,Data!$C:$C,BQ$1,Data!$D:$D,BQ$2)+COUNTIFS(Data!$J:$J,$A87,Data!$C:$C,BQ$1,Data!$D:$D,BQ$2)</f>
        <v>0</v>
      </c>
      <c r="BR87" s="5">
        <f>COUNTIFS(Data!$I:$I,$A87,Data!$C:$C,BR$1,Data!$D:$D,BR$2)+COUNTIFS(Data!$J:$J,$A87,Data!$C:$C,BR$1,Data!$D:$D,BR$2)</f>
        <v>0</v>
      </c>
      <c r="BS87" s="5">
        <f>COUNTIFS(Data!$I:$I,$A87,Data!$C:$C,BS$1,Data!$D:$D,BS$2)+COUNTIFS(Data!$J:$J,$A87,Data!$C:$C,BS$1,Data!$D:$D,BS$2)</f>
        <v>0</v>
      </c>
      <c r="BT87" s="5">
        <f>COUNTIFS(Data!$I:$I,$A87,Data!$C:$C,BT$1,Data!$D:$D,BT$2)+COUNTIFS(Data!$J:$J,$A87,Data!$C:$C,BT$1,Data!$D:$D,BT$2)</f>
        <v>0</v>
      </c>
      <c r="BU87" s="5">
        <f>COUNTIFS(Data!$I:$I,$A87,Data!$C:$C,BU$1,Data!$D:$D,BU$2)+COUNTIFS(Data!$J:$J,$A87,Data!$C:$C,BU$1,Data!$D:$D,BU$2)</f>
        <v>0</v>
      </c>
      <c r="BV87" s="5">
        <f>COUNTIFS(Data!$I:$I,$A87,Data!$C:$C,BV$1,Data!$D:$D,BV$2)+COUNTIFS(Data!$J:$J,$A87,Data!$C:$C,BV$1,Data!$D:$D,BV$2)</f>
        <v>0</v>
      </c>
      <c r="BW87" s="5">
        <f>COUNTIFS(Data!$I:$I,$A87,Data!$C:$C,BW$1,Data!$D:$D,BW$2)+COUNTIFS(Data!$J:$J,$A87,Data!$C:$C,BW$1,Data!$D:$D,BW$2)</f>
        <v>0</v>
      </c>
      <c r="BX87" s="5">
        <f>COUNTIFS(Data!$I:$I,$A87,Data!$C:$C,BX$1,Data!$D:$D,BX$2)+COUNTIFS(Data!$J:$J,$A87,Data!$C:$C,BX$1,Data!$D:$D,BX$2)</f>
        <v>0</v>
      </c>
      <c r="BY87" s="5">
        <f>COUNTIFS(Data!$I:$I,$A87,Data!$C:$C,BY$1,Data!$D:$D,BY$2)+COUNTIFS(Data!$J:$J,$A87,Data!$C:$C,BY$1,Data!$D:$D,BY$2)</f>
        <v>0</v>
      </c>
      <c r="BZ87" s="5">
        <f>COUNTIFS(Data!$I:$I,$A87,Data!$C:$C,BZ$1,Data!$D:$D,BZ$2)+COUNTIFS(Data!$J:$J,$A87,Data!$C:$C,BZ$1,Data!$D:$D,BZ$2)</f>
        <v>0</v>
      </c>
      <c r="CA87" s="5">
        <f>COUNTIFS(Data!$I:$I,$A87,Data!$C:$C,CA$1,Data!$D:$D,CA$2)+COUNTIFS(Data!$J:$J,$A87,Data!$C:$C,CA$1,Data!$D:$D,CA$2)</f>
        <v>0</v>
      </c>
      <c r="CB87" s="5">
        <f>COUNTIFS(Data!$I:$I,$A87,Data!$C:$C,CB$1,Data!$D:$D,CB$2)+COUNTIFS(Data!$J:$J,$A87,Data!$C:$C,CB$1,Data!$D:$D,CB$2)</f>
        <v>0</v>
      </c>
      <c r="CC87" s="5">
        <f>COUNTIFS(Data!$I:$I,$A87,Data!$C:$C,CC$1,Data!$D:$D,CC$2)+COUNTIFS(Data!$J:$J,$A87,Data!$C:$C,CC$1,Data!$D:$D,CC$2)</f>
        <v>0</v>
      </c>
      <c r="CD87" s="5">
        <f>COUNTIFS(Data!$I:$I,$A87,Data!$C:$C,CD$1,Data!$D:$D,CD$2)+COUNTIFS(Data!$J:$J,$A87,Data!$C:$C,CD$1,Data!$D:$D,CD$2)</f>
        <v>0</v>
      </c>
      <c r="CE87" s="5">
        <f>COUNTIFS(Data!$I:$I,$A87,Data!$C:$C,CE$1,Data!$D:$D,CE$2)+COUNTIFS(Data!$J:$J,$A87,Data!$C:$C,CE$1,Data!$D:$D,CE$2)</f>
        <v>0</v>
      </c>
      <c r="CF87" s="5">
        <f>COUNTIFS(Data!$I:$I,$A87,Data!$C:$C,CF$1,Data!$D:$D,CF$2)+COUNTIFS(Data!$J:$J,$A87,Data!$C:$C,CF$1,Data!$D:$D,CF$2)</f>
        <v>0</v>
      </c>
      <c r="CG87" s="5">
        <f>COUNTIFS(Data!$I:$I,$A87,Data!$C:$C,CG$1,Data!$D:$D,CG$2)+COUNTIFS(Data!$J:$J,$A87,Data!$C:$C,CG$1,Data!$D:$D,CG$2)</f>
        <v>0</v>
      </c>
      <c r="CH87" s="5">
        <f>COUNTIFS(Data!$I:$I,$A87,Data!$C:$C,CH$1,Data!$D:$D,CH$2)+COUNTIFS(Data!$J:$J,$A87,Data!$C:$C,CH$1,Data!$D:$D,CH$2)</f>
        <v>0</v>
      </c>
      <c r="CI87" s="5">
        <f>COUNTIFS(Data!$I:$I,$A87,Data!$C:$C,CI$1,Data!$D:$D,CI$2)+COUNTIFS(Data!$J:$J,$A87,Data!$C:$C,CI$1,Data!$D:$D,CI$2)</f>
        <v>0</v>
      </c>
      <c r="CJ87" s="5">
        <f>COUNTIFS(Data!$I:$I,$A87,Data!$C:$C,CJ$1,Data!$D:$D,CJ$2)+COUNTIFS(Data!$J:$J,$A87,Data!$C:$C,CJ$1,Data!$D:$D,CJ$2)</f>
        <v>0</v>
      </c>
      <c r="CK87" s="5">
        <f>COUNTIFS(Data!$I:$I,$A87,Data!$C:$C,CK$1,Data!$D:$D,CK$2)+COUNTIFS(Data!$J:$J,$A87,Data!$C:$C,CK$1,Data!$D:$D,CK$2)</f>
        <v>0</v>
      </c>
      <c r="CL87" s="5">
        <f>COUNTIFS(Data!$I:$I,$A87,Data!$C:$C,CL$1,Data!$D:$D,CL$2)+COUNTIFS(Data!$J:$J,$A87,Data!$C:$C,CL$1,Data!$D:$D,CL$2)</f>
        <v>0</v>
      </c>
      <c r="CM87" s="5">
        <f>COUNTIFS(Data!$I:$I,$A87,Data!$C:$C,CM$1,Data!$D:$D,CM$2)+COUNTIFS(Data!$J:$J,$A87,Data!$C:$C,CM$1,Data!$D:$D,CM$2)</f>
        <v>0</v>
      </c>
      <c r="CN87" s="5">
        <f>COUNTIFS(Data!$I:$I,$A87,Data!$C:$C,CN$1,Data!$D:$D,CN$2)+COUNTIFS(Data!$J:$J,$A87,Data!$C:$C,CN$1,Data!$D:$D,CN$2)</f>
        <v>0</v>
      </c>
      <c r="CO87" s="5">
        <f>COUNTIFS(Data!$I:$I,$A87,Data!$C:$C,CO$1,Data!$D:$D,CO$2)+COUNTIFS(Data!$J:$J,$A87,Data!$C:$C,CO$1,Data!$D:$D,CO$2)</f>
        <v>0</v>
      </c>
      <c r="CP87" s="5">
        <f>COUNTIFS(Data!$I:$I,$A87,Data!$C:$C,CP$1,Data!$D:$D,CP$2)+COUNTIFS(Data!$J:$J,$A87,Data!$C:$C,CP$1,Data!$D:$D,CP$2)</f>
        <v>0</v>
      </c>
      <c r="CQ87" s="5">
        <f>COUNTIFS(Data!$I:$I,$A87,Data!$C:$C,CQ$1,Data!$D:$D,CQ$2)+COUNTIFS(Data!$J:$J,$A87,Data!$C:$C,CQ$1,Data!$D:$D,CQ$2)</f>
        <v>0</v>
      </c>
      <c r="CR87" s="5">
        <f>COUNTIFS(Data!$I:$I,$A87,Data!$C:$C,CR$1,Data!$D:$D,CR$2)+COUNTIFS(Data!$J:$J,$A87,Data!$C:$C,CR$1,Data!$D:$D,CR$2)</f>
        <v>0</v>
      </c>
      <c r="CS87" s="5">
        <f>COUNTIFS(Data!$I:$I,$A87,Data!$C:$C,CS$1,Data!$D:$D,CS$2)+COUNTIFS(Data!$J:$J,$A87,Data!$C:$C,CS$1,Data!$D:$D,CS$2)</f>
        <v>0</v>
      </c>
      <c r="CT87" s="5">
        <f>COUNTIFS(Data!$I:$I,$A87,Data!$C:$C,CT$1,Data!$D:$D,CT$2)+COUNTIFS(Data!$J:$J,$A87,Data!$C:$C,CT$1,Data!$D:$D,CT$2)</f>
        <v>0</v>
      </c>
      <c r="CU87" s="5">
        <f>COUNTIFS(Data!$I:$I,$A87,Data!$C:$C,CU$1,Data!$D:$D,CU$2)+COUNTIFS(Data!$J:$J,$A87,Data!$C:$C,CU$1,Data!$D:$D,CU$2)</f>
        <v>0</v>
      </c>
      <c r="CV87" s="5">
        <f>COUNTIFS(Data!$I:$I,$A87,Data!$C:$C,CV$1,Data!$D:$D,CV$2)+COUNTIFS(Data!$J:$J,$A87,Data!$C:$C,CV$1,Data!$D:$D,CV$2)</f>
        <v>0</v>
      </c>
      <c r="CW87" s="5">
        <f t="shared" ref="CW87:CX87" si="86">SUMIF($B$2:$CV$2,CW$2, $B87:$CV87)</f>
        <v>0</v>
      </c>
      <c r="CX87" s="5">
        <f t="shared" si="86"/>
        <v>1</v>
      </c>
      <c r="CY87" s="5">
        <f t="shared" si="3"/>
        <v>1</v>
      </c>
    </row>
    <row r="88">
      <c r="A88" s="5" t="str">
        <f>Countries!A86</f>
        <v>TKM</v>
      </c>
      <c r="B88" s="5">
        <f>COUNTIFS(Data!$I:$I,$A88,Data!$C:$C,B$1,Data!$D:$D,B$2)+COUNTIFS(Data!$J:$J,$A88,Data!$C:$C,B$1,Data!$D:$D,B$2)</f>
        <v>0</v>
      </c>
      <c r="C88" s="5">
        <f>COUNTIFS(Data!$I:$I,$A88,Data!$C:$C,C$1,Data!$D:$D,C$2)+COUNTIFS(Data!$J:$J,$A88,Data!$C:$C,C$1,Data!$D:$D,C$2)</f>
        <v>0</v>
      </c>
      <c r="D88" s="5">
        <f>COUNTIFS(Data!$I:$I,$A88,Data!$C:$C,D$1,Data!$D:$D,D$2)+COUNTIFS(Data!$J:$J,$A88,Data!$C:$C,D$1,Data!$D:$D,D$2)</f>
        <v>0</v>
      </c>
      <c r="E88" s="5">
        <f>COUNTIFS(Data!$I:$I,$A88,Data!$C:$C,E$1,Data!$D:$D,E$2)+COUNTIFS(Data!$J:$J,$A88,Data!$C:$C,E$1,Data!$D:$D,E$2)</f>
        <v>0</v>
      </c>
      <c r="F88" s="5">
        <f>COUNTIFS(Data!$I:$I,$A88,Data!$C:$C,F$1,Data!$D:$D,F$2)+COUNTIFS(Data!$J:$J,$A88,Data!$C:$C,F$1,Data!$D:$D,F$2)</f>
        <v>0</v>
      </c>
      <c r="G88" s="5">
        <f>COUNTIFS(Data!$I:$I,$A88,Data!$C:$C,G$1,Data!$D:$D,G$2)+COUNTIFS(Data!$J:$J,$A88,Data!$C:$C,G$1,Data!$D:$D,G$2)</f>
        <v>0</v>
      </c>
      <c r="H88" s="5">
        <f>COUNTIFS(Data!$I:$I,$A88,Data!$C:$C,H$1,Data!$D:$D,H$2)+COUNTIFS(Data!$J:$J,$A88,Data!$C:$C,H$1,Data!$D:$D,H$2)</f>
        <v>0</v>
      </c>
      <c r="I88" s="5">
        <f>COUNTIFS(Data!$I:$I,$A88,Data!$C:$C,I$1,Data!$D:$D,I$2)+COUNTIFS(Data!$J:$J,$A88,Data!$C:$C,I$1,Data!$D:$D,I$2)</f>
        <v>0</v>
      </c>
      <c r="J88" s="5">
        <f>COUNTIFS(Data!$I:$I,$A88,Data!$C:$C,J$1,Data!$D:$D,J$2)+COUNTIFS(Data!$J:$J,$A88,Data!$C:$C,J$1,Data!$D:$D,J$2)</f>
        <v>0</v>
      </c>
      <c r="K88" s="5">
        <f>COUNTIFS(Data!$I:$I,$A88,Data!$C:$C,K$1,Data!$D:$D,K$2)+COUNTIFS(Data!$J:$J,$A88,Data!$C:$C,K$1,Data!$D:$D,K$2)</f>
        <v>0</v>
      </c>
      <c r="L88" s="5">
        <f>COUNTIFS(Data!$I:$I,$A88,Data!$C:$C,L$1,Data!$D:$D,L$2)+COUNTIFS(Data!$J:$J,$A88,Data!$C:$C,L$1,Data!$D:$D,L$2)</f>
        <v>0</v>
      </c>
      <c r="M88" s="5">
        <f>COUNTIFS(Data!$I:$I,$A88,Data!$C:$C,M$1,Data!$D:$D,M$2)+COUNTIFS(Data!$J:$J,$A88,Data!$C:$C,M$1,Data!$D:$D,M$2)</f>
        <v>0</v>
      </c>
      <c r="N88" s="5">
        <f>COUNTIFS(Data!$I:$I,$A88,Data!$C:$C,N$1,Data!$D:$D,N$2)+COUNTIFS(Data!$J:$J,$A88,Data!$C:$C,N$1,Data!$D:$D,N$2)</f>
        <v>0</v>
      </c>
      <c r="O88" s="5">
        <f>COUNTIFS(Data!$I:$I,$A88,Data!$C:$C,O$1,Data!$D:$D,O$2)+COUNTIFS(Data!$J:$J,$A88,Data!$C:$C,O$1,Data!$D:$D,O$2)</f>
        <v>0</v>
      </c>
      <c r="P88" s="5">
        <f>COUNTIFS(Data!$I:$I,$A88,Data!$C:$C,P$1,Data!$D:$D,P$2)+COUNTIFS(Data!$J:$J,$A88,Data!$C:$C,P$1,Data!$D:$D,P$2)</f>
        <v>0</v>
      </c>
      <c r="Q88" s="5">
        <f>COUNTIFS(Data!$I:$I,$A88,Data!$C:$C,Q$1,Data!$D:$D,Q$2)+COUNTIFS(Data!$J:$J,$A88,Data!$C:$C,Q$1,Data!$D:$D,Q$2)</f>
        <v>0</v>
      </c>
      <c r="R88" s="5">
        <f>COUNTIFS(Data!$I:$I,$A88,Data!$C:$C,R$1,Data!$D:$D,R$2)+COUNTIFS(Data!$J:$J,$A88,Data!$C:$C,R$1,Data!$D:$D,R$2)</f>
        <v>0</v>
      </c>
      <c r="S88" s="5">
        <f>COUNTIFS(Data!$I:$I,$A88,Data!$C:$C,S$1,Data!$D:$D,S$2)+COUNTIFS(Data!$J:$J,$A88,Data!$C:$C,S$1,Data!$D:$D,S$2)</f>
        <v>0</v>
      </c>
      <c r="T88" s="5">
        <f>COUNTIFS(Data!$I:$I,$A88,Data!$C:$C,T$1,Data!$D:$D,T$2)+COUNTIFS(Data!$J:$J,$A88,Data!$C:$C,T$1,Data!$D:$D,T$2)</f>
        <v>0</v>
      </c>
      <c r="U88" s="5">
        <f>COUNTIFS(Data!$I:$I,$A88,Data!$C:$C,U$1,Data!$D:$D,U$2)+COUNTIFS(Data!$J:$J,$A88,Data!$C:$C,U$1,Data!$D:$D,U$2)</f>
        <v>0</v>
      </c>
      <c r="V88" s="5">
        <f>COUNTIFS(Data!$I:$I,$A88,Data!$C:$C,V$1,Data!$D:$D,V$2)+COUNTIFS(Data!$J:$J,$A88,Data!$C:$C,V$1,Data!$D:$D,V$2)</f>
        <v>0</v>
      </c>
      <c r="W88" s="5">
        <f>COUNTIFS(Data!$I:$I,$A88,Data!$C:$C,W$1,Data!$D:$D,W$2)+COUNTIFS(Data!$J:$J,$A88,Data!$C:$C,W$1,Data!$D:$D,W$2)</f>
        <v>0</v>
      </c>
      <c r="X88" s="5">
        <f>COUNTIFS(Data!$I:$I,$A88,Data!$C:$C,X$1,Data!$D:$D,X$2)+COUNTIFS(Data!$J:$J,$A88,Data!$C:$C,X$1,Data!$D:$D,X$2)</f>
        <v>0</v>
      </c>
      <c r="Y88" s="5">
        <f>COUNTIFS(Data!$I:$I,$A88,Data!$C:$C,Y$1,Data!$D:$D,Y$2)+COUNTIFS(Data!$J:$J,$A88,Data!$C:$C,Y$1,Data!$D:$D,Y$2)</f>
        <v>0</v>
      </c>
      <c r="Z88" s="5">
        <f>COUNTIFS(Data!$I:$I,$A88,Data!$C:$C,Z$1,Data!$D:$D,Z$2)+COUNTIFS(Data!$J:$J,$A88,Data!$C:$C,Z$1,Data!$D:$D,Z$2)</f>
        <v>0</v>
      </c>
      <c r="AA88" s="5">
        <f>COUNTIFS(Data!$I:$I,$A88,Data!$C:$C,AA$1,Data!$D:$D,AA$2)+COUNTIFS(Data!$J:$J,$A88,Data!$C:$C,AA$1,Data!$D:$D,AA$2)</f>
        <v>0</v>
      </c>
      <c r="AB88" s="5">
        <f>COUNTIFS(Data!$I:$I,$A88,Data!$C:$C,AB$1,Data!$D:$D,AB$2)+COUNTIFS(Data!$J:$J,$A88,Data!$C:$C,AB$1,Data!$D:$D,AB$2)</f>
        <v>0</v>
      </c>
      <c r="AC88" s="5">
        <f>COUNTIFS(Data!$I:$I,$A88,Data!$C:$C,AC$1,Data!$D:$D,AC$2)+COUNTIFS(Data!$J:$J,$A88,Data!$C:$C,AC$1,Data!$D:$D,AC$2)</f>
        <v>0</v>
      </c>
      <c r="AD88" s="5">
        <f>COUNTIFS(Data!$I:$I,$A88,Data!$C:$C,AD$1,Data!$D:$D,AD$2)+COUNTIFS(Data!$J:$J,$A88,Data!$C:$C,AD$1,Data!$D:$D,AD$2)</f>
        <v>0</v>
      </c>
      <c r="AE88" s="5">
        <f>COUNTIFS(Data!$I:$I,$A88,Data!$C:$C,AE$1,Data!$D:$D,AE$2)+COUNTIFS(Data!$J:$J,$A88,Data!$C:$C,AE$1,Data!$D:$D,AE$2)</f>
        <v>0</v>
      </c>
      <c r="AF88" s="5">
        <f>COUNTIFS(Data!$I:$I,$A88,Data!$C:$C,AF$1,Data!$D:$D,AF$2)+COUNTIFS(Data!$J:$J,$A88,Data!$C:$C,AF$1,Data!$D:$D,AF$2)</f>
        <v>0</v>
      </c>
      <c r="AG88" s="5">
        <f>COUNTIFS(Data!$I:$I,$A88,Data!$C:$C,AG$1,Data!$D:$D,AG$2)+COUNTIFS(Data!$J:$J,$A88,Data!$C:$C,AG$1,Data!$D:$D,AG$2)</f>
        <v>0</v>
      </c>
      <c r="AH88" s="5">
        <f>COUNTIFS(Data!$I:$I,$A88,Data!$C:$C,AH$1,Data!$D:$D,AH$2)+COUNTIFS(Data!$J:$J,$A88,Data!$C:$C,AH$1,Data!$D:$D,AH$2)</f>
        <v>0</v>
      </c>
      <c r="AI88" s="5">
        <f>COUNTIFS(Data!$I:$I,$A88,Data!$C:$C,AI$1,Data!$D:$D,AI$2)+COUNTIFS(Data!$J:$J,$A88,Data!$C:$C,AI$1,Data!$D:$D,AI$2)</f>
        <v>0</v>
      </c>
      <c r="AJ88" s="5">
        <f>COUNTIFS(Data!$I:$I,$A88,Data!$C:$C,AJ$1,Data!$D:$D,AJ$2)+COUNTIFS(Data!$J:$J,$A88,Data!$C:$C,AJ$1,Data!$D:$D,AJ$2)</f>
        <v>0</v>
      </c>
      <c r="AK88" s="5">
        <f>COUNTIFS(Data!$I:$I,$A88,Data!$C:$C,AK$1,Data!$D:$D,AK$2)+COUNTIFS(Data!$J:$J,$A88,Data!$C:$C,AK$1,Data!$D:$D,AK$2)</f>
        <v>0</v>
      </c>
      <c r="AL88" s="5">
        <f>COUNTIFS(Data!$I:$I,$A88,Data!$C:$C,AL$1,Data!$D:$D,AL$2)+COUNTIFS(Data!$J:$J,$A88,Data!$C:$C,AL$1,Data!$D:$D,AL$2)</f>
        <v>0</v>
      </c>
      <c r="AM88" s="5">
        <f>COUNTIFS(Data!$I:$I,$A88,Data!$C:$C,AM$1,Data!$D:$D,AM$2)+COUNTIFS(Data!$J:$J,$A88,Data!$C:$C,AM$1,Data!$D:$D,AM$2)</f>
        <v>0</v>
      </c>
      <c r="AN88" s="5">
        <f>COUNTIFS(Data!$I:$I,$A88,Data!$C:$C,AN$1,Data!$D:$D,AN$2)+COUNTIFS(Data!$J:$J,$A88,Data!$C:$C,AN$1,Data!$D:$D,AN$2)</f>
        <v>0</v>
      </c>
      <c r="AO88" s="5">
        <f>COUNTIFS(Data!$I:$I,$A88,Data!$C:$C,AO$1,Data!$D:$D,AO$2)+COUNTIFS(Data!$J:$J,$A88,Data!$C:$C,AO$1,Data!$D:$D,AO$2)</f>
        <v>0</v>
      </c>
      <c r="AP88" s="5">
        <f>COUNTIFS(Data!$I:$I,$A88,Data!$C:$C,AP$1,Data!$D:$D,AP$2)+COUNTIFS(Data!$J:$J,$A88,Data!$C:$C,AP$1,Data!$D:$D,AP$2)</f>
        <v>0</v>
      </c>
      <c r="AQ88" s="5">
        <f>COUNTIFS(Data!$I:$I,$A88,Data!$C:$C,AQ$1,Data!$D:$D,AQ$2)+COUNTIFS(Data!$J:$J,$A88,Data!$C:$C,AQ$1,Data!$D:$D,AQ$2)</f>
        <v>0</v>
      </c>
      <c r="AR88" s="5">
        <f>COUNTIFS(Data!$I:$I,$A88,Data!$C:$C,AR$1,Data!$D:$D,AR$2)+COUNTIFS(Data!$J:$J,$A88,Data!$C:$C,AR$1,Data!$D:$D,AR$2)</f>
        <v>0</v>
      </c>
      <c r="AS88" s="5">
        <f>COUNTIFS(Data!$I:$I,$A88,Data!$C:$C,AS$1,Data!$D:$D,AS$2)+COUNTIFS(Data!$J:$J,$A88,Data!$C:$C,AS$1,Data!$D:$D,AS$2)</f>
        <v>0</v>
      </c>
      <c r="AT88" s="5">
        <f>COUNTIFS(Data!$I:$I,$A88,Data!$C:$C,AT$1,Data!$D:$D,AT$2)+COUNTIFS(Data!$J:$J,$A88,Data!$C:$C,AT$1,Data!$D:$D,AT$2)</f>
        <v>0</v>
      </c>
      <c r="AU88" s="5">
        <f>COUNTIFS(Data!$I:$I,$A88,Data!$C:$C,AU$1,Data!$D:$D,AU$2)+COUNTIFS(Data!$J:$J,$A88,Data!$C:$C,AU$1,Data!$D:$D,AU$2)</f>
        <v>0</v>
      </c>
      <c r="AV88" s="5">
        <f>COUNTIFS(Data!$I:$I,$A88,Data!$C:$C,AV$1,Data!$D:$D,AV$2)+COUNTIFS(Data!$J:$J,$A88,Data!$C:$C,AV$1,Data!$D:$D,AV$2)</f>
        <v>0</v>
      </c>
      <c r="AW88" s="5">
        <f>COUNTIFS(Data!$I:$I,$A88,Data!$C:$C,AW$1,Data!$D:$D,AW$2)+COUNTIFS(Data!$J:$J,$A88,Data!$C:$C,AW$1,Data!$D:$D,AW$2)</f>
        <v>0</v>
      </c>
      <c r="AX88" s="5">
        <f>COUNTIFS(Data!$I:$I,$A88,Data!$C:$C,AX$1,Data!$D:$D,AX$2)+COUNTIFS(Data!$J:$J,$A88,Data!$C:$C,AX$1,Data!$D:$D,AX$2)</f>
        <v>0</v>
      </c>
      <c r="AY88" s="5">
        <f>COUNTIFS(Data!$I:$I,$A88,Data!$C:$C,AY$1,Data!$D:$D,AY$2)+COUNTIFS(Data!$J:$J,$A88,Data!$C:$C,AY$1,Data!$D:$D,AY$2)</f>
        <v>0</v>
      </c>
      <c r="AZ88" s="5">
        <f>COUNTIFS(Data!$I:$I,$A88,Data!$C:$C,AZ$1,Data!$D:$D,AZ$2)+COUNTIFS(Data!$J:$J,$A88,Data!$C:$C,AZ$1,Data!$D:$D,AZ$2)</f>
        <v>0</v>
      </c>
      <c r="BA88" s="5">
        <f>COUNTIFS(Data!$I:$I,$A88,Data!$C:$C,BA$1,Data!$D:$D,BA$2)+COUNTIFS(Data!$J:$J,$A88,Data!$C:$C,BA$1,Data!$D:$D,BA$2)</f>
        <v>0</v>
      </c>
      <c r="BB88" s="5">
        <f>COUNTIFS(Data!$I:$I,$A88,Data!$C:$C,BB$1,Data!$D:$D,BB$2)+COUNTIFS(Data!$J:$J,$A88,Data!$C:$C,BB$1,Data!$D:$D,BB$2)</f>
        <v>0</v>
      </c>
      <c r="BC88" s="5">
        <f>COUNTIFS(Data!$I:$I,$A88,Data!$C:$C,BC$1,Data!$D:$D,BC$2)+COUNTIFS(Data!$J:$J,$A88,Data!$C:$C,BC$1,Data!$D:$D,BC$2)</f>
        <v>0</v>
      </c>
      <c r="BD88" s="5">
        <f>COUNTIFS(Data!$I:$I,$A88,Data!$C:$C,BD$1,Data!$D:$D,BD$2)+COUNTIFS(Data!$J:$J,$A88,Data!$C:$C,BD$1,Data!$D:$D,BD$2)</f>
        <v>0</v>
      </c>
      <c r="BE88" s="5">
        <f>COUNTIFS(Data!$I:$I,$A88,Data!$C:$C,BE$1,Data!$D:$D,BE$2)+COUNTIFS(Data!$J:$J,$A88,Data!$C:$C,BE$1,Data!$D:$D,BE$2)</f>
        <v>0</v>
      </c>
      <c r="BF88" s="5">
        <f>COUNTIFS(Data!$I:$I,$A88,Data!$C:$C,BF$1,Data!$D:$D,BF$2)+COUNTIFS(Data!$J:$J,$A88,Data!$C:$C,BF$1,Data!$D:$D,BF$2)</f>
        <v>0</v>
      </c>
      <c r="BG88" s="5">
        <f>COUNTIFS(Data!$I:$I,$A88,Data!$C:$C,BG$1,Data!$D:$D,BG$2)+COUNTIFS(Data!$J:$J,$A88,Data!$C:$C,BG$1,Data!$D:$D,BG$2)</f>
        <v>0</v>
      </c>
      <c r="BH88" s="5">
        <f>COUNTIFS(Data!$I:$I,$A88,Data!$C:$C,BH$1,Data!$D:$D,BH$2)+COUNTIFS(Data!$J:$J,$A88,Data!$C:$C,BH$1,Data!$D:$D,BH$2)</f>
        <v>0</v>
      </c>
      <c r="BI88" s="5">
        <f>COUNTIFS(Data!$I:$I,$A88,Data!$C:$C,BI$1,Data!$D:$D,BI$2)+COUNTIFS(Data!$J:$J,$A88,Data!$C:$C,BI$1,Data!$D:$D,BI$2)</f>
        <v>0</v>
      </c>
      <c r="BJ88" s="5">
        <f>COUNTIFS(Data!$I:$I,$A88,Data!$C:$C,BJ$1,Data!$D:$D,BJ$2)+COUNTIFS(Data!$J:$J,$A88,Data!$C:$C,BJ$1,Data!$D:$D,BJ$2)</f>
        <v>0</v>
      </c>
      <c r="BK88" s="5">
        <f>COUNTIFS(Data!$I:$I,$A88,Data!$C:$C,BK$1,Data!$D:$D,BK$2)+COUNTIFS(Data!$J:$J,$A88,Data!$C:$C,BK$1,Data!$D:$D,BK$2)</f>
        <v>0</v>
      </c>
      <c r="BL88" s="5">
        <f>COUNTIFS(Data!$I:$I,$A88,Data!$C:$C,BL$1,Data!$D:$D,BL$2)+COUNTIFS(Data!$J:$J,$A88,Data!$C:$C,BL$1,Data!$D:$D,BL$2)</f>
        <v>0</v>
      </c>
      <c r="BM88" s="5">
        <f>COUNTIFS(Data!$I:$I,$A88,Data!$C:$C,BM$1,Data!$D:$D,BM$2)+COUNTIFS(Data!$J:$J,$A88,Data!$C:$C,BM$1,Data!$D:$D,BM$2)</f>
        <v>0</v>
      </c>
      <c r="BN88" s="5">
        <f>COUNTIFS(Data!$I:$I,$A88,Data!$C:$C,BN$1,Data!$D:$D,BN$2)+COUNTIFS(Data!$J:$J,$A88,Data!$C:$C,BN$1,Data!$D:$D,BN$2)</f>
        <v>0</v>
      </c>
      <c r="BO88" s="5">
        <f>COUNTIFS(Data!$I:$I,$A88,Data!$C:$C,BO$1,Data!$D:$D,BO$2)+COUNTIFS(Data!$J:$J,$A88,Data!$C:$C,BO$1,Data!$D:$D,BO$2)</f>
        <v>0</v>
      </c>
      <c r="BP88" s="5">
        <f>COUNTIFS(Data!$I:$I,$A88,Data!$C:$C,BP$1,Data!$D:$D,BP$2)+COUNTIFS(Data!$J:$J,$A88,Data!$C:$C,BP$1,Data!$D:$D,BP$2)</f>
        <v>0</v>
      </c>
      <c r="BQ88" s="5">
        <f>COUNTIFS(Data!$I:$I,$A88,Data!$C:$C,BQ$1,Data!$D:$D,BQ$2)+COUNTIFS(Data!$J:$J,$A88,Data!$C:$C,BQ$1,Data!$D:$D,BQ$2)</f>
        <v>0</v>
      </c>
      <c r="BR88" s="5">
        <f>COUNTIFS(Data!$I:$I,$A88,Data!$C:$C,BR$1,Data!$D:$D,BR$2)+COUNTIFS(Data!$J:$J,$A88,Data!$C:$C,BR$1,Data!$D:$D,BR$2)</f>
        <v>0</v>
      </c>
      <c r="BS88" s="5">
        <f>COUNTIFS(Data!$I:$I,$A88,Data!$C:$C,BS$1,Data!$D:$D,BS$2)+COUNTIFS(Data!$J:$J,$A88,Data!$C:$C,BS$1,Data!$D:$D,BS$2)</f>
        <v>0</v>
      </c>
      <c r="BT88" s="5">
        <f>COUNTIFS(Data!$I:$I,$A88,Data!$C:$C,BT$1,Data!$D:$D,BT$2)+COUNTIFS(Data!$J:$J,$A88,Data!$C:$C,BT$1,Data!$D:$D,BT$2)</f>
        <v>0</v>
      </c>
      <c r="BU88" s="5">
        <f>COUNTIFS(Data!$I:$I,$A88,Data!$C:$C,BU$1,Data!$D:$D,BU$2)+COUNTIFS(Data!$J:$J,$A88,Data!$C:$C,BU$1,Data!$D:$D,BU$2)</f>
        <v>0</v>
      </c>
      <c r="BV88" s="5">
        <f>COUNTIFS(Data!$I:$I,$A88,Data!$C:$C,BV$1,Data!$D:$D,BV$2)+COUNTIFS(Data!$J:$J,$A88,Data!$C:$C,BV$1,Data!$D:$D,BV$2)</f>
        <v>0</v>
      </c>
      <c r="BW88" s="5">
        <f>COUNTIFS(Data!$I:$I,$A88,Data!$C:$C,BW$1,Data!$D:$D,BW$2)+COUNTIFS(Data!$J:$J,$A88,Data!$C:$C,BW$1,Data!$D:$D,BW$2)</f>
        <v>0</v>
      </c>
      <c r="BX88" s="5">
        <f>COUNTIFS(Data!$I:$I,$A88,Data!$C:$C,BX$1,Data!$D:$D,BX$2)+COUNTIFS(Data!$J:$J,$A88,Data!$C:$C,BX$1,Data!$D:$D,BX$2)</f>
        <v>0</v>
      </c>
      <c r="BY88" s="5">
        <f>COUNTIFS(Data!$I:$I,$A88,Data!$C:$C,BY$1,Data!$D:$D,BY$2)+COUNTIFS(Data!$J:$J,$A88,Data!$C:$C,BY$1,Data!$D:$D,BY$2)</f>
        <v>0</v>
      </c>
      <c r="BZ88" s="5">
        <f>COUNTIFS(Data!$I:$I,$A88,Data!$C:$C,BZ$1,Data!$D:$D,BZ$2)+COUNTIFS(Data!$J:$J,$A88,Data!$C:$C,BZ$1,Data!$D:$D,BZ$2)</f>
        <v>0</v>
      </c>
      <c r="CA88" s="5">
        <f>COUNTIFS(Data!$I:$I,$A88,Data!$C:$C,CA$1,Data!$D:$D,CA$2)+COUNTIFS(Data!$J:$J,$A88,Data!$C:$C,CA$1,Data!$D:$D,CA$2)</f>
        <v>0</v>
      </c>
      <c r="CB88" s="5">
        <f>COUNTIFS(Data!$I:$I,$A88,Data!$C:$C,CB$1,Data!$D:$D,CB$2)+COUNTIFS(Data!$J:$J,$A88,Data!$C:$C,CB$1,Data!$D:$D,CB$2)</f>
        <v>0</v>
      </c>
      <c r="CC88" s="5">
        <f>COUNTIFS(Data!$I:$I,$A88,Data!$C:$C,CC$1,Data!$D:$D,CC$2)+COUNTIFS(Data!$J:$J,$A88,Data!$C:$C,CC$1,Data!$D:$D,CC$2)</f>
        <v>0</v>
      </c>
      <c r="CD88" s="5">
        <f>COUNTIFS(Data!$I:$I,$A88,Data!$C:$C,CD$1,Data!$D:$D,CD$2)+COUNTIFS(Data!$J:$J,$A88,Data!$C:$C,CD$1,Data!$D:$D,CD$2)</f>
        <v>0</v>
      </c>
      <c r="CE88" s="5">
        <f>COUNTIFS(Data!$I:$I,$A88,Data!$C:$C,CE$1,Data!$D:$D,CE$2)+COUNTIFS(Data!$J:$J,$A88,Data!$C:$C,CE$1,Data!$D:$D,CE$2)</f>
        <v>0</v>
      </c>
      <c r="CF88" s="5">
        <f>COUNTIFS(Data!$I:$I,$A88,Data!$C:$C,CF$1,Data!$D:$D,CF$2)+COUNTIFS(Data!$J:$J,$A88,Data!$C:$C,CF$1,Data!$D:$D,CF$2)</f>
        <v>0</v>
      </c>
      <c r="CG88" s="5">
        <f>COUNTIFS(Data!$I:$I,$A88,Data!$C:$C,CG$1,Data!$D:$D,CG$2)+COUNTIFS(Data!$J:$J,$A88,Data!$C:$C,CG$1,Data!$D:$D,CG$2)</f>
        <v>0</v>
      </c>
      <c r="CH88" s="5">
        <f>COUNTIFS(Data!$I:$I,$A88,Data!$C:$C,CH$1,Data!$D:$D,CH$2)+COUNTIFS(Data!$J:$J,$A88,Data!$C:$C,CH$1,Data!$D:$D,CH$2)</f>
        <v>0</v>
      </c>
      <c r="CI88" s="5">
        <f>COUNTIFS(Data!$I:$I,$A88,Data!$C:$C,CI$1,Data!$D:$D,CI$2)+COUNTIFS(Data!$J:$J,$A88,Data!$C:$C,CI$1,Data!$D:$D,CI$2)</f>
        <v>0</v>
      </c>
      <c r="CJ88" s="5">
        <f>COUNTIFS(Data!$I:$I,$A88,Data!$C:$C,CJ$1,Data!$D:$D,CJ$2)+COUNTIFS(Data!$J:$J,$A88,Data!$C:$C,CJ$1,Data!$D:$D,CJ$2)</f>
        <v>0</v>
      </c>
      <c r="CK88" s="5">
        <f>COUNTIFS(Data!$I:$I,$A88,Data!$C:$C,CK$1,Data!$D:$D,CK$2)+COUNTIFS(Data!$J:$J,$A88,Data!$C:$C,CK$1,Data!$D:$D,CK$2)</f>
        <v>0</v>
      </c>
      <c r="CL88" s="5">
        <f>COUNTIFS(Data!$I:$I,$A88,Data!$C:$C,CL$1,Data!$D:$D,CL$2)+COUNTIFS(Data!$J:$J,$A88,Data!$C:$C,CL$1,Data!$D:$D,CL$2)</f>
        <v>0</v>
      </c>
      <c r="CM88" s="5">
        <f>COUNTIFS(Data!$I:$I,$A88,Data!$C:$C,CM$1,Data!$D:$D,CM$2)+COUNTIFS(Data!$J:$J,$A88,Data!$C:$C,CM$1,Data!$D:$D,CM$2)</f>
        <v>0</v>
      </c>
      <c r="CN88" s="5">
        <f>COUNTIFS(Data!$I:$I,$A88,Data!$C:$C,CN$1,Data!$D:$D,CN$2)+COUNTIFS(Data!$J:$J,$A88,Data!$C:$C,CN$1,Data!$D:$D,CN$2)</f>
        <v>0</v>
      </c>
      <c r="CO88" s="5">
        <f>COUNTIFS(Data!$I:$I,$A88,Data!$C:$C,CO$1,Data!$D:$D,CO$2)+COUNTIFS(Data!$J:$J,$A88,Data!$C:$C,CO$1,Data!$D:$D,CO$2)</f>
        <v>0</v>
      </c>
      <c r="CP88" s="5">
        <f>COUNTIFS(Data!$I:$I,$A88,Data!$C:$C,CP$1,Data!$D:$D,CP$2)+COUNTIFS(Data!$J:$J,$A88,Data!$C:$C,CP$1,Data!$D:$D,CP$2)</f>
        <v>0</v>
      </c>
      <c r="CQ88" s="5">
        <f>COUNTIFS(Data!$I:$I,$A88,Data!$C:$C,CQ$1,Data!$D:$D,CQ$2)+COUNTIFS(Data!$J:$J,$A88,Data!$C:$C,CQ$1,Data!$D:$D,CQ$2)</f>
        <v>0</v>
      </c>
      <c r="CR88" s="5">
        <f>COUNTIFS(Data!$I:$I,$A88,Data!$C:$C,CR$1,Data!$D:$D,CR$2)+COUNTIFS(Data!$J:$J,$A88,Data!$C:$C,CR$1,Data!$D:$D,CR$2)</f>
        <v>0</v>
      </c>
      <c r="CS88" s="5">
        <f>COUNTIFS(Data!$I:$I,$A88,Data!$C:$C,CS$1,Data!$D:$D,CS$2)+COUNTIFS(Data!$J:$J,$A88,Data!$C:$C,CS$1,Data!$D:$D,CS$2)</f>
        <v>0</v>
      </c>
      <c r="CT88" s="5">
        <f>COUNTIFS(Data!$I:$I,$A88,Data!$C:$C,CT$1,Data!$D:$D,CT$2)+COUNTIFS(Data!$J:$J,$A88,Data!$C:$C,CT$1,Data!$D:$D,CT$2)</f>
        <v>0</v>
      </c>
      <c r="CU88" s="5">
        <f>COUNTIFS(Data!$I:$I,$A88,Data!$C:$C,CU$1,Data!$D:$D,CU$2)+COUNTIFS(Data!$J:$J,$A88,Data!$C:$C,CU$1,Data!$D:$D,CU$2)</f>
        <v>0</v>
      </c>
      <c r="CV88" s="5">
        <f>COUNTIFS(Data!$I:$I,$A88,Data!$C:$C,CV$1,Data!$D:$D,CV$2)+COUNTIFS(Data!$J:$J,$A88,Data!$C:$C,CV$1,Data!$D:$D,CV$2)</f>
        <v>0</v>
      </c>
      <c r="CW88" s="5">
        <f t="shared" ref="CW88:CX88" si="87">SUMIF($B$2:$CV$2,CW$2, $B88:$CV88)</f>
        <v>0</v>
      </c>
      <c r="CX88" s="5">
        <f t="shared" si="87"/>
        <v>0</v>
      </c>
      <c r="CY88" s="5">
        <f t="shared" si="3"/>
        <v>0</v>
      </c>
    </row>
    <row r="89">
      <c r="A89" s="5" t="str">
        <f>Countries!A87</f>
        <v>TPE</v>
      </c>
      <c r="B89" s="5">
        <f>COUNTIFS(Data!$I:$I,$A89,Data!$C:$C,B$1,Data!$D:$D,B$2)+COUNTIFS(Data!$J:$J,$A89,Data!$C:$C,B$1,Data!$D:$D,B$2)</f>
        <v>0</v>
      </c>
      <c r="C89" s="5">
        <f>COUNTIFS(Data!$I:$I,$A89,Data!$C:$C,C$1,Data!$D:$D,C$2)+COUNTIFS(Data!$J:$J,$A89,Data!$C:$C,C$1,Data!$D:$D,C$2)</f>
        <v>0</v>
      </c>
      <c r="D89" s="5">
        <f>COUNTIFS(Data!$I:$I,$A89,Data!$C:$C,D$1,Data!$D:$D,D$2)+COUNTIFS(Data!$J:$J,$A89,Data!$C:$C,D$1,Data!$D:$D,D$2)</f>
        <v>0</v>
      </c>
      <c r="E89" s="5">
        <f>COUNTIFS(Data!$I:$I,$A89,Data!$C:$C,E$1,Data!$D:$D,E$2)+COUNTIFS(Data!$J:$J,$A89,Data!$C:$C,E$1,Data!$D:$D,E$2)</f>
        <v>0</v>
      </c>
      <c r="F89" s="5">
        <f>COUNTIFS(Data!$I:$I,$A89,Data!$C:$C,F$1,Data!$D:$D,F$2)+COUNTIFS(Data!$J:$J,$A89,Data!$C:$C,F$1,Data!$D:$D,F$2)</f>
        <v>0</v>
      </c>
      <c r="G89" s="5">
        <f>COUNTIFS(Data!$I:$I,$A89,Data!$C:$C,G$1,Data!$D:$D,G$2)+COUNTIFS(Data!$J:$J,$A89,Data!$C:$C,G$1,Data!$D:$D,G$2)</f>
        <v>0</v>
      </c>
      <c r="H89" s="5">
        <f>COUNTIFS(Data!$I:$I,$A89,Data!$C:$C,H$1,Data!$D:$D,H$2)+COUNTIFS(Data!$J:$J,$A89,Data!$C:$C,H$1,Data!$D:$D,H$2)</f>
        <v>0</v>
      </c>
      <c r="I89" s="5">
        <f>COUNTIFS(Data!$I:$I,$A89,Data!$C:$C,I$1,Data!$D:$D,I$2)+COUNTIFS(Data!$J:$J,$A89,Data!$C:$C,I$1,Data!$D:$D,I$2)</f>
        <v>0</v>
      </c>
      <c r="J89" s="5">
        <f>COUNTIFS(Data!$I:$I,$A89,Data!$C:$C,J$1,Data!$D:$D,J$2)+COUNTIFS(Data!$J:$J,$A89,Data!$C:$C,J$1,Data!$D:$D,J$2)</f>
        <v>0</v>
      </c>
      <c r="K89" s="5">
        <f>COUNTIFS(Data!$I:$I,$A89,Data!$C:$C,K$1,Data!$D:$D,K$2)+COUNTIFS(Data!$J:$J,$A89,Data!$C:$C,K$1,Data!$D:$D,K$2)</f>
        <v>0</v>
      </c>
      <c r="L89" s="5">
        <f>COUNTIFS(Data!$I:$I,$A89,Data!$C:$C,L$1,Data!$D:$D,L$2)+COUNTIFS(Data!$J:$J,$A89,Data!$C:$C,L$1,Data!$D:$D,L$2)</f>
        <v>0</v>
      </c>
      <c r="M89" s="5">
        <f>COUNTIFS(Data!$I:$I,$A89,Data!$C:$C,M$1,Data!$D:$D,M$2)+COUNTIFS(Data!$J:$J,$A89,Data!$C:$C,M$1,Data!$D:$D,M$2)</f>
        <v>0</v>
      </c>
      <c r="N89" s="5">
        <f>COUNTIFS(Data!$I:$I,$A89,Data!$C:$C,N$1,Data!$D:$D,N$2)+COUNTIFS(Data!$J:$J,$A89,Data!$C:$C,N$1,Data!$D:$D,N$2)</f>
        <v>0</v>
      </c>
      <c r="O89" s="5">
        <f>COUNTIFS(Data!$I:$I,$A89,Data!$C:$C,O$1,Data!$D:$D,O$2)+COUNTIFS(Data!$J:$J,$A89,Data!$C:$C,O$1,Data!$D:$D,O$2)</f>
        <v>0</v>
      </c>
      <c r="P89" s="5">
        <f>COUNTIFS(Data!$I:$I,$A89,Data!$C:$C,P$1,Data!$D:$D,P$2)+COUNTIFS(Data!$J:$J,$A89,Data!$C:$C,P$1,Data!$D:$D,P$2)</f>
        <v>0</v>
      </c>
      <c r="Q89" s="5">
        <f>COUNTIFS(Data!$I:$I,$A89,Data!$C:$C,Q$1,Data!$D:$D,Q$2)+COUNTIFS(Data!$J:$J,$A89,Data!$C:$C,Q$1,Data!$D:$D,Q$2)</f>
        <v>0</v>
      </c>
      <c r="R89" s="5">
        <f>COUNTIFS(Data!$I:$I,$A89,Data!$C:$C,R$1,Data!$D:$D,R$2)+COUNTIFS(Data!$J:$J,$A89,Data!$C:$C,R$1,Data!$D:$D,R$2)</f>
        <v>0</v>
      </c>
      <c r="S89" s="5">
        <f>COUNTIFS(Data!$I:$I,$A89,Data!$C:$C,S$1,Data!$D:$D,S$2)+COUNTIFS(Data!$J:$J,$A89,Data!$C:$C,S$1,Data!$D:$D,S$2)</f>
        <v>0</v>
      </c>
      <c r="T89" s="5">
        <f>COUNTIFS(Data!$I:$I,$A89,Data!$C:$C,T$1,Data!$D:$D,T$2)+COUNTIFS(Data!$J:$J,$A89,Data!$C:$C,T$1,Data!$D:$D,T$2)</f>
        <v>0</v>
      </c>
      <c r="U89" s="5">
        <f>COUNTIFS(Data!$I:$I,$A89,Data!$C:$C,U$1,Data!$D:$D,U$2)+COUNTIFS(Data!$J:$J,$A89,Data!$C:$C,U$1,Data!$D:$D,U$2)</f>
        <v>0</v>
      </c>
      <c r="V89" s="5">
        <f>COUNTIFS(Data!$I:$I,$A89,Data!$C:$C,V$1,Data!$D:$D,V$2)+COUNTIFS(Data!$J:$J,$A89,Data!$C:$C,V$1,Data!$D:$D,V$2)</f>
        <v>0</v>
      </c>
      <c r="W89" s="5">
        <f>COUNTIFS(Data!$I:$I,$A89,Data!$C:$C,W$1,Data!$D:$D,W$2)+COUNTIFS(Data!$J:$J,$A89,Data!$C:$C,W$1,Data!$D:$D,W$2)</f>
        <v>1</v>
      </c>
      <c r="X89" s="5">
        <f>COUNTIFS(Data!$I:$I,$A89,Data!$C:$C,X$1,Data!$D:$D,X$2)+COUNTIFS(Data!$J:$J,$A89,Data!$C:$C,X$1,Data!$D:$D,X$2)</f>
        <v>0</v>
      </c>
      <c r="Y89" s="5">
        <f>COUNTIFS(Data!$I:$I,$A89,Data!$C:$C,Y$1,Data!$D:$D,Y$2)+COUNTIFS(Data!$J:$J,$A89,Data!$C:$C,Y$1,Data!$D:$D,Y$2)</f>
        <v>0</v>
      </c>
      <c r="Z89" s="5">
        <f>COUNTIFS(Data!$I:$I,$A89,Data!$C:$C,Z$1,Data!$D:$D,Z$2)+COUNTIFS(Data!$J:$J,$A89,Data!$C:$C,Z$1,Data!$D:$D,Z$2)</f>
        <v>0</v>
      </c>
      <c r="AA89" s="5">
        <f>COUNTIFS(Data!$I:$I,$A89,Data!$C:$C,AA$1,Data!$D:$D,AA$2)+COUNTIFS(Data!$J:$J,$A89,Data!$C:$C,AA$1,Data!$D:$D,AA$2)</f>
        <v>0</v>
      </c>
      <c r="AB89" s="5">
        <f>COUNTIFS(Data!$I:$I,$A89,Data!$C:$C,AB$1,Data!$D:$D,AB$2)+COUNTIFS(Data!$J:$J,$A89,Data!$C:$C,AB$1,Data!$D:$D,AB$2)</f>
        <v>0</v>
      </c>
      <c r="AC89" s="5">
        <f>COUNTIFS(Data!$I:$I,$A89,Data!$C:$C,AC$1,Data!$D:$D,AC$2)+COUNTIFS(Data!$J:$J,$A89,Data!$C:$C,AC$1,Data!$D:$D,AC$2)</f>
        <v>0</v>
      </c>
      <c r="AD89" s="5">
        <f>COUNTIFS(Data!$I:$I,$A89,Data!$C:$C,AD$1,Data!$D:$D,AD$2)+COUNTIFS(Data!$J:$J,$A89,Data!$C:$C,AD$1,Data!$D:$D,AD$2)</f>
        <v>0</v>
      </c>
      <c r="AE89" s="5">
        <f>COUNTIFS(Data!$I:$I,$A89,Data!$C:$C,AE$1,Data!$D:$D,AE$2)+COUNTIFS(Data!$J:$J,$A89,Data!$C:$C,AE$1,Data!$D:$D,AE$2)</f>
        <v>0</v>
      </c>
      <c r="AF89" s="5">
        <f>COUNTIFS(Data!$I:$I,$A89,Data!$C:$C,AF$1,Data!$D:$D,AF$2)+COUNTIFS(Data!$J:$J,$A89,Data!$C:$C,AF$1,Data!$D:$D,AF$2)</f>
        <v>0</v>
      </c>
      <c r="AG89" s="5">
        <f>COUNTIFS(Data!$I:$I,$A89,Data!$C:$C,AG$1,Data!$D:$D,AG$2)+COUNTIFS(Data!$J:$J,$A89,Data!$C:$C,AG$1,Data!$D:$D,AG$2)</f>
        <v>0</v>
      </c>
      <c r="AH89" s="5">
        <f>COUNTIFS(Data!$I:$I,$A89,Data!$C:$C,AH$1,Data!$D:$D,AH$2)+COUNTIFS(Data!$J:$J,$A89,Data!$C:$C,AH$1,Data!$D:$D,AH$2)</f>
        <v>0</v>
      </c>
      <c r="AI89" s="5">
        <f>COUNTIFS(Data!$I:$I,$A89,Data!$C:$C,AI$1,Data!$D:$D,AI$2)+COUNTIFS(Data!$J:$J,$A89,Data!$C:$C,AI$1,Data!$D:$D,AI$2)</f>
        <v>0</v>
      </c>
      <c r="AJ89" s="5">
        <f>COUNTIFS(Data!$I:$I,$A89,Data!$C:$C,AJ$1,Data!$D:$D,AJ$2)+COUNTIFS(Data!$J:$J,$A89,Data!$C:$C,AJ$1,Data!$D:$D,AJ$2)</f>
        <v>0</v>
      </c>
      <c r="AK89" s="5">
        <f>COUNTIFS(Data!$I:$I,$A89,Data!$C:$C,AK$1,Data!$D:$D,AK$2)+COUNTIFS(Data!$J:$J,$A89,Data!$C:$C,AK$1,Data!$D:$D,AK$2)</f>
        <v>0</v>
      </c>
      <c r="AL89" s="5">
        <f>COUNTIFS(Data!$I:$I,$A89,Data!$C:$C,AL$1,Data!$D:$D,AL$2)+COUNTIFS(Data!$J:$J,$A89,Data!$C:$C,AL$1,Data!$D:$D,AL$2)</f>
        <v>0</v>
      </c>
      <c r="AM89" s="5">
        <f>COUNTIFS(Data!$I:$I,$A89,Data!$C:$C,AM$1,Data!$D:$D,AM$2)+COUNTIFS(Data!$J:$J,$A89,Data!$C:$C,AM$1,Data!$D:$D,AM$2)</f>
        <v>0</v>
      </c>
      <c r="AN89" s="5">
        <f>COUNTIFS(Data!$I:$I,$A89,Data!$C:$C,AN$1,Data!$D:$D,AN$2)+COUNTIFS(Data!$J:$J,$A89,Data!$C:$C,AN$1,Data!$D:$D,AN$2)</f>
        <v>0</v>
      </c>
      <c r="AO89" s="5">
        <f>COUNTIFS(Data!$I:$I,$A89,Data!$C:$C,AO$1,Data!$D:$D,AO$2)+COUNTIFS(Data!$J:$J,$A89,Data!$C:$C,AO$1,Data!$D:$D,AO$2)</f>
        <v>0</v>
      </c>
      <c r="AP89" s="5">
        <f>COUNTIFS(Data!$I:$I,$A89,Data!$C:$C,AP$1,Data!$D:$D,AP$2)+COUNTIFS(Data!$J:$J,$A89,Data!$C:$C,AP$1,Data!$D:$D,AP$2)</f>
        <v>0</v>
      </c>
      <c r="AQ89" s="5">
        <f>COUNTIFS(Data!$I:$I,$A89,Data!$C:$C,AQ$1,Data!$D:$D,AQ$2)+COUNTIFS(Data!$J:$J,$A89,Data!$C:$C,AQ$1,Data!$D:$D,AQ$2)</f>
        <v>0</v>
      </c>
      <c r="AR89" s="5">
        <f>COUNTIFS(Data!$I:$I,$A89,Data!$C:$C,AR$1,Data!$D:$D,AR$2)+COUNTIFS(Data!$J:$J,$A89,Data!$C:$C,AR$1,Data!$D:$D,AR$2)</f>
        <v>0</v>
      </c>
      <c r="AS89" s="5">
        <f>COUNTIFS(Data!$I:$I,$A89,Data!$C:$C,AS$1,Data!$D:$D,AS$2)+COUNTIFS(Data!$J:$J,$A89,Data!$C:$C,AS$1,Data!$D:$D,AS$2)</f>
        <v>1</v>
      </c>
      <c r="AT89" s="5">
        <f>COUNTIFS(Data!$I:$I,$A89,Data!$C:$C,AT$1,Data!$D:$D,AT$2)+COUNTIFS(Data!$J:$J,$A89,Data!$C:$C,AT$1,Data!$D:$D,AT$2)</f>
        <v>0</v>
      </c>
      <c r="AU89" s="5">
        <f>COUNTIFS(Data!$I:$I,$A89,Data!$C:$C,AU$1,Data!$D:$D,AU$2)+COUNTIFS(Data!$J:$J,$A89,Data!$C:$C,AU$1,Data!$D:$D,AU$2)</f>
        <v>0</v>
      </c>
      <c r="AV89" s="5">
        <f>COUNTIFS(Data!$I:$I,$A89,Data!$C:$C,AV$1,Data!$D:$D,AV$2)+COUNTIFS(Data!$J:$J,$A89,Data!$C:$C,AV$1,Data!$D:$D,AV$2)</f>
        <v>0</v>
      </c>
      <c r="AW89" s="5">
        <f>COUNTIFS(Data!$I:$I,$A89,Data!$C:$C,AW$1,Data!$D:$D,AW$2)+COUNTIFS(Data!$J:$J,$A89,Data!$C:$C,AW$1,Data!$D:$D,AW$2)</f>
        <v>0</v>
      </c>
      <c r="AX89" s="5">
        <f>COUNTIFS(Data!$I:$I,$A89,Data!$C:$C,AX$1,Data!$D:$D,AX$2)+COUNTIFS(Data!$J:$J,$A89,Data!$C:$C,AX$1,Data!$D:$D,AX$2)</f>
        <v>0</v>
      </c>
      <c r="AY89" s="5">
        <f>COUNTIFS(Data!$I:$I,$A89,Data!$C:$C,AY$1,Data!$D:$D,AY$2)+COUNTIFS(Data!$J:$J,$A89,Data!$C:$C,AY$1,Data!$D:$D,AY$2)</f>
        <v>0</v>
      </c>
      <c r="AZ89" s="5">
        <f>COUNTIFS(Data!$I:$I,$A89,Data!$C:$C,AZ$1,Data!$D:$D,AZ$2)+COUNTIFS(Data!$J:$J,$A89,Data!$C:$C,AZ$1,Data!$D:$D,AZ$2)</f>
        <v>0</v>
      </c>
      <c r="BA89" s="5">
        <f>COUNTIFS(Data!$I:$I,$A89,Data!$C:$C,BA$1,Data!$D:$D,BA$2)+COUNTIFS(Data!$J:$J,$A89,Data!$C:$C,BA$1,Data!$D:$D,BA$2)</f>
        <v>0</v>
      </c>
      <c r="BB89" s="5">
        <f>COUNTIFS(Data!$I:$I,$A89,Data!$C:$C,BB$1,Data!$D:$D,BB$2)+COUNTIFS(Data!$J:$J,$A89,Data!$C:$C,BB$1,Data!$D:$D,BB$2)</f>
        <v>0</v>
      </c>
      <c r="BC89" s="5">
        <f>COUNTIFS(Data!$I:$I,$A89,Data!$C:$C,BC$1,Data!$D:$D,BC$2)+COUNTIFS(Data!$J:$J,$A89,Data!$C:$C,BC$1,Data!$D:$D,BC$2)</f>
        <v>1</v>
      </c>
      <c r="BD89" s="5">
        <f>COUNTIFS(Data!$I:$I,$A89,Data!$C:$C,BD$1,Data!$D:$D,BD$2)+COUNTIFS(Data!$J:$J,$A89,Data!$C:$C,BD$1,Data!$D:$D,BD$2)</f>
        <v>0</v>
      </c>
      <c r="BE89" s="5">
        <f>COUNTIFS(Data!$I:$I,$A89,Data!$C:$C,BE$1,Data!$D:$D,BE$2)+COUNTIFS(Data!$J:$J,$A89,Data!$C:$C,BE$1,Data!$D:$D,BE$2)</f>
        <v>0</v>
      </c>
      <c r="BF89" s="5">
        <f>COUNTIFS(Data!$I:$I,$A89,Data!$C:$C,BF$1,Data!$D:$D,BF$2)+COUNTIFS(Data!$J:$J,$A89,Data!$C:$C,BF$1,Data!$D:$D,BF$2)</f>
        <v>0</v>
      </c>
      <c r="BG89" s="5">
        <f>COUNTIFS(Data!$I:$I,$A89,Data!$C:$C,BG$1,Data!$D:$D,BG$2)+COUNTIFS(Data!$J:$J,$A89,Data!$C:$C,BG$1,Data!$D:$D,BG$2)</f>
        <v>0</v>
      </c>
      <c r="BH89" s="5">
        <f>COUNTIFS(Data!$I:$I,$A89,Data!$C:$C,BH$1,Data!$D:$D,BH$2)+COUNTIFS(Data!$J:$J,$A89,Data!$C:$C,BH$1,Data!$D:$D,BH$2)</f>
        <v>0</v>
      </c>
      <c r="BI89" s="5">
        <f>COUNTIFS(Data!$I:$I,$A89,Data!$C:$C,BI$1,Data!$D:$D,BI$2)+COUNTIFS(Data!$J:$J,$A89,Data!$C:$C,BI$1,Data!$D:$D,BI$2)</f>
        <v>0</v>
      </c>
      <c r="BJ89" s="5">
        <f>COUNTIFS(Data!$I:$I,$A89,Data!$C:$C,BJ$1,Data!$D:$D,BJ$2)+COUNTIFS(Data!$J:$J,$A89,Data!$C:$C,BJ$1,Data!$D:$D,BJ$2)</f>
        <v>0</v>
      </c>
      <c r="BK89" s="5">
        <f>COUNTIFS(Data!$I:$I,$A89,Data!$C:$C,BK$1,Data!$D:$D,BK$2)+COUNTIFS(Data!$J:$J,$A89,Data!$C:$C,BK$1,Data!$D:$D,BK$2)</f>
        <v>0</v>
      </c>
      <c r="BL89" s="5">
        <f>COUNTIFS(Data!$I:$I,$A89,Data!$C:$C,BL$1,Data!$D:$D,BL$2)+COUNTIFS(Data!$J:$J,$A89,Data!$C:$C,BL$1,Data!$D:$D,BL$2)</f>
        <v>0</v>
      </c>
      <c r="BM89" s="5">
        <f>COUNTIFS(Data!$I:$I,$A89,Data!$C:$C,BM$1,Data!$D:$D,BM$2)+COUNTIFS(Data!$J:$J,$A89,Data!$C:$C,BM$1,Data!$D:$D,BM$2)</f>
        <v>0</v>
      </c>
      <c r="BN89" s="5">
        <f>COUNTIFS(Data!$I:$I,$A89,Data!$C:$C,BN$1,Data!$D:$D,BN$2)+COUNTIFS(Data!$J:$J,$A89,Data!$C:$C,BN$1,Data!$D:$D,BN$2)</f>
        <v>0</v>
      </c>
      <c r="BO89" s="5">
        <f>COUNTIFS(Data!$I:$I,$A89,Data!$C:$C,BO$1,Data!$D:$D,BO$2)+COUNTIFS(Data!$J:$J,$A89,Data!$C:$C,BO$1,Data!$D:$D,BO$2)</f>
        <v>0</v>
      </c>
      <c r="BP89" s="5">
        <f>COUNTIFS(Data!$I:$I,$A89,Data!$C:$C,BP$1,Data!$D:$D,BP$2)+COUNTIFS(Data!$J:$J,$A89,Data!$C:$C,BP$1,Data!$D:$D,BP$2)</f>
        <v>0</v>
      </c>
      <c r="BQ89" s="5">
        <f>COUNTIFS(Data!$I:$I,$A89,Data!$C:$C,BQ$1,Data!$D:$D,BQ$2)+COUNTIFS(Data!$J:$J,$A89,Data!$C:$C,BQ$1,Data!$D:$D,BQ$2)</f>
        <v>0</v>
      </c>
      <c r="BR89" s="5">
        <f>COUNTIFS(Data!$I:$I,$A89,Data!$C:$C,BR$1,Data!$D:$D,BR$2)+COUNTIFS(Data!$J:$J,$A89,Data!$C:$C,BR$1,Data!$D:$D,BR$2)</f>
        <v>0</v>
      </c>
      <c r="BS89" s="5">
        <f>COUNTIFS(Data!$I:$I,$A89,Data!$C:$C,BS$1,Data!$D:$D,BS$2)+COUNTIFS(Data!$J:$J,$A89,Data!$C:$C,BS$1,Data!$D:$D,BS$2)</f>
        <v>0</v>
      </c>
      <c r="BT89" s="5">
        <f>COUNTIFS(Data!$I:$I,$A89,Data!$C:$C,BT$1,Data!$D:$D,BT$2)+COUNTIFS(Data!$J:$J,$A89,Data!$C:$C,BT$1,Data!$D:$D,BT$2)</f>
        <v>0</v>
      </c>
      <c r="BU89" s="5">
        <f>COUNTIFS(Data!$I:$I,$A89,Data!$C:$C,BU$1,Data!$D:$D,BU$2)+COUNTIFS(Data!$J:$J,$A89,Data!$C:$C,BU$1,Data!$D:$D,BU$2)</f>
        <v>0</v>
      </c>
      <c r="BV89" s="5">
        <f>COUNTIFS(Data!$I:$I,$A89,Data!$C:$C,BV$1,Data!$D:$D,BV$2)+COUNTIFS(Data!$J:$J,$A89,Data!$C:$C,BV$1,Data!$D:$D,BV$2)</f>
        <v>0</v>
      </c>
      <c r="BW89" s="5">
        <f>COUNTIFS(Data!$I:$I,$A89,Data!$C:$C,BW$1,Data!$D:$D,BW$2)+COUNTIFS(Data!$J:$J,$A89,Data!$C:$C,BW$1,Data!$D:$D,BW$2)</f>
        <v>0</v>
      </c>
      <c r="BX89" s="5">
        <f>COUNTIFS(Data!$I:$I,$A89,Data!$C:$C,BX$1,Data!$D:$D,BX$2)+COUNTIFS(Data!$J:$J,$A89,Data!$C:$C,BX$1,Data!$D:$D,BX$2)</f>
        <v>0</v>
      </c>
      <c r="BY89" s="5">
        <f>COUNTIFS(Data!$I:$I,$A89,Data!$C:$C,BY$1,Data!$D:$D,BY$2)+COUNTIFS(Data!$J:$J,$A89,Data!$C:$C,BY$1,Data!$D:$D,BY$2)</f>
        <v>0</v>
      </c>
      <c r="BZ89" s="5">
        <f>COUNTIFS(Data!$I:$I,$A89,Data!$C:$C,BZ$1,Data!$D:$D,BZ$2)+COUNTIFS(Data!$J:$J,$A89,Data!$C:$C,BZ$1,Data!$D:$D,BZ$2)</f>
        <v>0</v>
      </c>
      <c r="CA89" s="5">
        <f>COUNTIFS(Data!$I:$I,$A89,Data!$C:$C,CA$1,Data!$D:$D,CA$2)+COUNTIFS(Data!$J:$J,$A89,Data!$C:$C,CA$1,Data!$D:$D,CA$2)</f>
        <v>0</v>
      </c>
      <c r="CB89" s="5">
        <f>COUNTIFS(Data!$I:$I,$A89,Data!$C:$C,CB$1,Data!$D:$D,CB$2)+COUNTIFS(Data!$J:$J,$A89,Data!$C:$C,CB$1,Data!$D:$D,CB$2)</f>
        <v>0</v>
      </c>
      <c r="CC89" s="5">
        <f>COUNTIFS(Data!$I:$I,$A89,Data!$C:$C,CC$1,Data!$D:$D,CC$2)+COUNTIFS(Data!$J:$J,$A89,Data!$C:$C,CC$1,Data!$D:$D,CC$2)</f>
        <v>1</v>
      </c>
      <c r="CD89" s="5">
        <f>COUNTIFS(Data!$I:$I,$A89,Data!$C:$C,CD$1,Data!$D:$D,CD$2)+COUNTIFS(Data!$J:$J,$A89,Data!$C:$C,CD$1,Data!$D:$D,CD$2)</f>
        <v>0</v>
      </c>
      <c r="CE89" s="5">
        <f>COUNTIFS(Data!$I:$I,$A89,Data!$C:$C,CE$1,Data!$D:$D,CE$2)+COUNTIFS(Data!$J:$J,$A89,Data!$C:$C,CE$1,Data!$D:$D,CE$2)</f>
        <v>0</v>
      </c>
      <c r="CF89" s="5">
        <f>COUNTIFS(Data!$I:$I,$A89,Data!$C:$C,CF$1,Data!$D:$D,CF$2)+COUNTIFS(Data!$J:$J,$A89,Data!$C:$C,CF$1,Data!$D:$D,CF$2)</f>
        <v>1</v>
      </c>
      <c r="CG89" s="5">
        <f>COUNTIFS(Data!$I:$I,$A89,Data!$C:$C,CG$1,Data!$D:$D,CG$2)+COUNTIFS(Data!$J:$J,$A89,Data!$C:$C,CG$1,Data!$D:$D,CG$2)</f>
        <v>0</v>
      </c>
      <c r="CH89" s="5">
        <f>COUNTIFS(Data!$I:$I,$A89,Data!$C:$C,CH$1,Data!$D:$D,CH$2)+COUNTIFS(Data!$J:$J,$A89,Data!$C:$C,CH$1,Data!$D:$D,CH$2)</f>
        <v>0</v>
      </c>
      <c r="CI89" s="5">
        <f>COUNTIFS(Data!$I:$I,$A89,Data!$C:$C,CI$1,Data!$D:$D,CI$2)+COUNTIFS(Data!$J:$J,$A89,Data!$C:$C,CI$1,Data!$D:$D,CI$2)</f>
        <v>0</v>
      </c>
      <c r="CJ89" s="5">
        <f>COUNTIFS(Data!$I:$I,$A89,Data!$C:$C,CJ$1,Data!$D:$D,CJ$2)+COUNTIFS(Data!$J:$J,$A89,Data!$C:$C,CJ$1,Data!$D:$D,CJ$2)</f>
        <v>0</v>
      </c>
      <c r="CK89" s="5">
        <f>COUNTIFS(Data!$I:$I,$A89,Data!$C:$C,CK$1,Data!$D:$D,CK$2)+COUNTIFS(Data!$J:$J,$A89,Data!$C:$C,CK$1,Data!$D:$D,CK$2)</f>
        <v>0</v>
      </c>
      <c r="CL89" s="5">
        <f>COUNTIFS(Data!$I:$I,$A89,Data!$C:$C,CL$1,Data!$D:$D,CL$2)+COUNTIFS(Data!$J:$J,$A89,Data!$C:$C,CL$1,Data!$D:$D,CL$2)</f>
        <v>0</v>
      </c>
      <c r="CM89" s="5">
        <f>COUNTIFS(Data!$I:$I,$A89,Data!$C:$C,CM$1,Data!$D:$D,CM$2)+COUNTIFS(Data!$J:$J,$A89,Data!$C:$C,CM$1,Data!$D:$D,CM$2)</f>
        <v>0</v>
      </c>
      <c r="CN89" s="5">
        <f>COUNTIFS(Data!$I:$I,$A89,Data!$C:$C,CN$1,Data!$D:$D,CN$2)+COUNTIFS(Data!$J:$J,$A89,Data!$C:$C,CN$1,Data!$D:$D,CN$2)</f>
        <v>0</v>
      </c>
      <c r="CO89" s="5">
        <f>COUNTIFS(Data!$I:$I,$A89,Data!$C:$C,CO$1,Data!$D:$D,CO$2)+COUNTIFS(Data!$J:$J,$A89,Data!$C:$C,CO$1,Data!$D:$D,CO$2)</f>
        <v>0</v>
      </c>
      <c r="CP89" s="5">
        <f>COUNTIFS(Data!$I:$I,$A89,Data!$C:$C,CP$1,Data!$D:$D,CP$2)+COUNTIFS(Data!$J:$J,$A89,Data!$C:$C,CP$1,Data!$D:$D,CP$2)</f>
        <v>0</v>
      </c>
      <c r="CQ89" s="5">
        <f>COUNTIFS(Data!$I:$I,$A89,Data!$C:$C,CQ$1,Data!$D:$D,CQ$2)+COUNTIFS(Data!$J:$J,$A89,Data!$C:$C,CQ$1,Data!$D:$D,CQ$2)</f>
        <v>0</v>
      </c>
      <c r="CR89" s="5">
        <f>COUNTIFS(Data!$I:$I,$A89,Data!$C:$C,CR$1,Data!$D:$D,CR$2)+COUNTIFS(Data!$J:$J,$A89,Data!$C:$C,CR$1,Data!$D:$D,CR$2)</f>
        <v>0</v>
      </c>
      <c r="CS89" s="5">
        <f>COUNTIFS(Data!$I:$I,$A89,Data!$C:$C,CS$1,Data!$D:$D,CS$2)+COUNTIFS(Data!$J:$J,$A89,Data!$C:$C,CS$1,Data!$D:$D,CS$2)</f>
        <v>0</v>
      </c>
      <c r="CT89" s="5">
        <f>COUNTIFS(Data!$I:$I,$A89,Data!$C:$C,CT$1,Data!$D:$D,CT$2)+COUNTIFS(Data!$J:$J,$A89,Data!$C:$C,CT$1,Data!$D:$D,CT$2)</f>
        <v>1</v>
      </c>
      <c r="CU89" s="5">
        <f>COUNTIFS(Data!$I:$I,$A89,Data!$C:$C,CU$1,Data!$D:$D,CU$2)+COUNTIFS(Data!$J:$J,$A89,Data!$C:$C,CU$1,Data!$D:$D,CU$2)</f>
        <v>0</v>
      </c>
      <c r="CV89" s="5">
        <f>COUNTIFS(Data!$I:$I,$A89,Data!$C:$C,CV$1,Data!$D:$D,CV$2)+COUNTIFS(Data!$J:$J,$A89,Data!$C:$C,CV$1,Data!$D:$D,CV$2)</f>
        <v>0</v>
      </c>
      <c r="CW89" s="5">
        <f t="shared" ref="CW89:CX89" si="88">SUMIF($B$2:$CV$2,CW$2, $B89:$CV89)</f>
        <v>1</v>
      </c>
      <c r="CX89" s="5">
        <f t="shared" si="88"/>
        <v>4</v>
      </c>
      <c r="CY89" s="5">
        <f t="shared" si="3"/>
        <v>6</v>
      </c>
    </row>
    <row r="90">
      <c r="A90" s="5" t="str">
        <f>Countries!A88</f>
        <v>TUN</v>
      </c>
      <c r="B90" s="5">
        <f>COUNTIFS(Data!$I:$I,$A90,Data!$C:$C,B$1,Data!$D:$D,B$2)+COUNTIFS(Data!$J:$J,$A90,Data!$C:$C,B$1,Data!$D:$D,B$2)</f>
        <v>0</v>
      </c>
      <c r="C90" s="5">
        <f>COUNTIFS(Data!$I:$I,$A90,Data!$C:$C,C$1,Data!$D:$D,C$2)+COUNTIFS(Data!$J:$J,$A90,Data!$C:$C,C$1,Data!$D:$D,C$2)</f>
        <v>0</v>
      </c>
      <c r="D90" s="5">
        <f>COUNTIFS(Data!$I:$I,$A90,Data!$C:$C,D$1,Data!$D:$D,D$2)+COUNTIFS(Data!$J:$J,$A90,Data!$C:$C,D$1,Data!$D:$D,D$2)</f>
        <v>0</v>
      </c>
      <c r="E90" s="5">
        <f>COUNTIFS(Data!$I:$I,$A90,Data!$C:$C,E$1,Data!$D:$D,E$2)+COUNTIFS(Data!$J:$J,$A90,Data!$C:$C,E$1,Data!$D:$D,E$2)</f>
        <v>0</v>
      </c>
      <c r="F90" s="5">
        <f>COUNTIFS(Data!$I:$I,$A90,Data!$C:$C,F$1,Data!$D:$D,F$2)+COUNTIFS(Data!$J:$J,$A90,Data!$C:$C,F$1,Data!$D:$D,F$2)</f>
        <v>0</v>
      </c>
      <c r="G90" s="5">
        <f>COUNTIFS(Data!$I:$I,$A90,Data!$C:$C,G$1,Data!$D:$D,G$2)+COUNTIFS(Data!$J:$J,$A90,Data!$C:$C,G$1,Data!$D:$D,G$2)</f>
        <v>0</v>
      </c>
      <c r="H90" s="5">
        <f>COUNTIFS(Data!$I:$I,$A90,Data!$C:$C,H$1,Data!$D:$D,H$2)+COUNTIFS(Data!$J:$J,$A90,Data!$C:$C,H$1,Data!$D:$D,H$2)</f>
        <v>0</v>
      </c>
      <c r="I90" s="5">
        <f>COUNTIFS(Data!$I:$I,$A90,Data!$C:$C,I$1,Data!$D:$D,I$2)+COUNTIFS(Data!$J:$J,$A90,Data!$C:$C,I$1,Data!$D:$D,I$2)</f>
        <v>0</v>
      </c>
      <c r="J90" s="5">
        <f>COUNTIFS(Data!$I:$I,$A90,Data!$C:$C,J$1,Data!$D:$D,J$2)+COUNTIFS(Data!$J:$J,$A90,Data!$C:$C,J$1,Data!$D:$D,J$2)</f>
        <v>0</v>
      </c>
      <c r="K90" s="5">
        <f>COUNTIFS(Data!$I:$I,$A90,Data!$C:$C,K$1,Data!$D:$D,K$2)+COUNTIFS(Data!$J:$J,$A90,Data!$C:$C,K$1,Data!$D:$D,K$2)</f>
        <v>0</v>
      </c>
      <c r="L90" s="5">
        <f>COUNTIFS(Data!$I:$I,$A90,Data!$C:$C,L$1,Data!$D:$D,L$2)+COUNTIFS(Data!$J:$J,$A90,Data!$C:$C,L$1,Data!$D:$D,L$2)</f>
        <v>0</v>
      </c>
      <c r="M90" s="5">
        <f>COUNTIFS(Data!$I:$I,$A90,Data!$C:$C,M$1,Data!$D:$D,M$2)+COUNTIFS(Data!$J:$J,$A90,Data!$C:$C,M$1,Data!$D:$D,M$2)</f>
        <v>0</v>
      </c>
      <c r="N90" s="5">
        <f>COUNTIFS(Data!$I:$I,$A90,Data!$C:$C,N$1,Data!$D:$D,N$2)+COUNTIFS(Data!$J:$J,$A90,Data!$C:$C,N$1,Data!$D:$D,N$2)</f>
        <v>0</v>
      </c>
      <c r="O90" s="5">
        <f>COUNTIFS(Data!$I:$I,$A90,Data!$C:$C,O$1,Data!$D:$D,O$2)+COUNTIFS(Data!$J:$J,$A90,Data!$C:$C,O$1,Data!$D:$D,O$2)</f>
        <v>0</v>
      </c>
      <c r="P90" s="5">
        <f>COUNTIFS(Data!$I:$I,$A90,Data!$C:$C,P$1,Data!$D:$D,P$2)+COUNTIFS(Data!$J:$J,$A90,Data!$C:$C,P$1,Data!$D:$D,P$2)</f>
        <v>0</v>
      </c>
      <c r="Q90" s="5">
        <f>COUNTIFS(Data!$I:$I,$A90,Data!$C:$C,Q$1,Data!$D:$D,Q$2)+COUNTIFS(Data!$J:$J,$A90,Data!$C:$C,Q$1,Data!$D:$D,Q$2)</f>
        <v>0</v>
      </c>
      <c r="R90" s="5">
        <f>COUNTIFS(Data!$I:$I,$A90,Data!$C:$C,R$1,Data!$D:$D,R$2)+COUNTIFS(Data!$J:$J,$A90,Data!$C:$C,R$1,Data!$D:$D,R$2)</f>
        <v>0</v>
      </c>
      <c r="S90" s="5">
        <f>COUNTIFS(Data!$I:$I,$A90,Data!$C:$C,S$1,Data!$D:$D,S$2)+COUNTIFS(Data!$J:$J,$A90,Data!$C:$C,S$1,Data!$D:$D,S$2)</f>
        <v>0</v>
      </c>
      <c r="T90" s="5">
        <f>COUNTIFS(Data!$I:$I,$A90,Data!$C:$C,T$1,Data!$D:$D,T$2)+COUNTIFS(Data!$J:$J,$A90,Data!$C:$C,T$1,Data!$D:$D,T$2)</f>
        <v>0</v>
      </c>
      <c r="U90" s="5">
        <f>COUNTIFS(Data!$I:$I,$A90,Data!$C:$C,U$1,Data!$D:$D,U$2)+COUNTIFS(Data!$J:$J,$A90,Data!$C:$C,U$1,Data!$D:$D,U$2)</f>
        <v>0</v>
      </c>
      <c r="V90" s="5">
        <f>COUNTIFS(Data!$I:$I,$A90,Data!$C:$C,V$1,Data!$D:$D,V$2)+COUNTIFS(Data!$J:$J,$A90,Data!$C:$C,V$1,Data!$D:$D,V$2)</f>
        <v>0</v>
      </c>
      <c r="W90" s="5">
        <f>COUNTIFS(Data!$I:$I,$A90,Data!$C:$C,W$1,Data!$D:$D,W$2)+COUNTIFS(Data!$J:$J,$A90,Data!$C:$C,W$1,Data!$D:$D,W$2)</f>
        <v>0</v>
      </c>
      <c r="X90" s="5">
        <f>COUNTIFS(Data!$I:$I,$A90,Data!$C:$C,X$1,Data!$D:$D,X$2)+COUNTIFS(Data!$J:$J,$A90,Data!$C:$C,X$1,Data!$D:$D,X$2)</f>
        <v>0</v>
      </c>
      <c r="Y90" s="5">
        <f>COUNTIFS(Data!$I:$I,$A90,Data!$C:$C,Y$1,Data!$D:$D,Y$2)+COUNTIFS(Data!$J:$J,$A90,Data!$C:$C,Y$1,Data!$D:$D,Y$2)</f>
        <v>0</v>
      </c>
      <c r="Z90" s="5">
        <f>COUNTIFS(Data!$I:$I,$A90,Data!$C:$C,Z$1,Data!$D:$D,Z$2)+COUNTIFS(Data!$J:$J,$A90,Data!$C:$C,Z$1,Data!$D:$D,Z$2)</f>
        <v>0</v>
      </c>
      <c r="AA90" s="5">
        <f>COUNTIFS(Data!$I:$I,$A90,Data!$C:$C,AA$1,Data!$D:$D,AA$2)+COUNTIFS(Data!$J:$J,$A90,Data!$C:$C,AA$1,Data!$D:$D,AA$2)</f>
        <v>0</v>
      </c>
      <c r="AB90" s="5">
        <f>COUNTIFS(Data!$I:$I,$A90,Data!$C:$C,AB$1,Data!$D:$D,AB$2)+COUNTIFS(Data!$J:$J,$A90,Data!$C:$C,AB$1,Data!$D:$D,AB$2)</f>
        <v>0</v>
      </c>
      <c r="AC90" s="5">
        <f>COUNTIFS(Data!$I:$I,$A90,Data!$C:$C,AC$1,Data!$D:$D,AC$2)+COUNTIFS(Data!$J:$J,$A90,Data!$C:$C,AC$1,Data!$D:$D,AC$2)</f>
        <v>0</v>
      </c>
      <c r="AD90" s="5">
        <f>COUNTIFS(Data!$I:$I,$A90,Data!$C:$C,AD$1,Data!$D:$D,AD$2)+COUNTIFS(Data!$J:$J,$A90,Data!$C:$C,AD$1,Data!$D:$D,AD$2)</f>
        <v>0</v>
      </c>
      <c r="AE90" s="5">
        <f>COUNTIFS(Data!$I:$I,$A90,Data!$C:$C,AE$1,Data!$D:$D,AE$2)+COUNTIFS(Data!$J:$J,$A90,Data!$C:$C,AE$1,Data!$D:$D,AE$2)</f>
        <v>0</v>
      </c>
      <c r="AF90" s="5">
        <f>COUNTIFS(Data!$I:$I,$A90,Data!$C:$C,AF$1,Data!$D:$D,AF$2)+COUNTIFS(Data!$J:$J,$A90,Data!$C:$C,AF$1,Data!$D:$D,AF$2)</f>
        <v>0</v>
      </c>
      <c r="AG90" s="5">
        <f>COUNTIFS(Data!$I:$I,$A90,Data!$C:$C,AG$1,Data!$D:$D,AG$2)+COUNTIFS(Data!$J:$J,$A90,Data!$C:$C,AG$1,Data!$D:$D,AG$2)</f>
        <v>0</v>
      </c>
      <c r="AH90" s="5">
        <f>COUNTIFS(Data!$I:$I,$A90,Data!$C:$C,AH$1,Data!$D:$D,AH$2)+COUNTIFS(Data!$J:$J,$A90,Data!$C:$C,AH$1,Data!$D:$D,AH$2)</f>
        <v>0</v>
      </c>
      <c r="AI90" s="5">
        <f>COUNTIFS(Data!$I:$I,$A90,Data!$C:$C,AI$1,Data!$D:$D,AI$2)+COUNTIFS(Data!$J:$J,$A90,Data!$C:$C,AI$1,Data!$D:$D,AI$2)</f>
        <v>0</v>
      </c>
      <c r="AJ90" s="5">
        <f>COUNTIFS(Data!$I:$I,$A90,Data!$C:$C,AJ$1,Data!$D:$D,AJ$2)+COUNTIFS(Data!$J:$J,$A90,Data!$C:$C,AJ$1,Data!$D:$D,AJ$2)</f>
        <v>0</v>
      </c>
      <c r="AK90" s="5">
        <f>COUNTIFS(Data!$I:$I,$A90,Data!$C:$C,AK$1,Data!$D:$D,AK$2)+COUNTIFS(Data!$J:$J,$A90,Data!$C:$C,AK$1,Data!$D:$D,AK$2)</f>
        <v>0</v>
      </c>
      <c r="AL90" s="5">
        <f>COUNTIFS(Data!$I:$I,$A90,Data!$C:$C,AL$1,Data!$D:$D,AL$2)+COUNTIFS(Data!$J:$J,$A90,Data!$C:$C,AL$1,Data!$D:$D,AL$2)</f>
        <v>0</v>
      </c>
      <c r="AM90" s="5">
        <f>COUNTIFS(Data!$I:$I,$A90,Data!$C:$C,AM$1,Data!$D:$D,AM$2)+COUNTIFS(Data!$J:$J,$A90,Data!$C:$C,AM$1,Data!$D:$D,AM$2)</f>
        <v>0</v>
      </c>
      <c r="AN90" s="5">
        <f>COUNTIFS(Data!$I:$I,$A90,Data!$C:$C,AN$1,Data!$D:$D,AN$2)+COUNTIFS(Data!$J:$J,$A90,Data!$C:$C,AN$1,Data!$D:$D,AN$2)</f>
        <v>0</v>
      </c>
      <c r="AO90" s="5">
        <f>COUNTIFS(Data!$I:$I,$A90,Data!$C:$C,AO$1,Data!$D:$D,AO$2)+COUNTIFS(Data!$J:$J,$A90,Data!$C:$C,AO$1,Data!$D:$D,AO$2)</f>
        <v>0</v>
      </c>
      <c r="AP90" s="5">
        <f>COUNTIFS(Data!$I:$I,$A90,Data!$C:$C,AP$1,Data!$D:$D,AP$2)+COUNTIFS(Data!$J:$J,$A90,Data!$C:$C,AP$1,Data!$D:$D,AP$2)</f>
        <v>0</v>
      </c>
      <c r="AQ90" s="5">
        <f>COUNTIFS(Data!$I:$I,$A90,Data!$C:$C,AQ$1,Data!$D:$D,AQ$2)+COUNTIFS(Data!$J:$J,$A90,Data!$C:$C,AQ$1,Data!$D:$D,AQ$2)</f>
        <v>0</v>
      </c>
      <c r="AR90" s="5">
        <f>COUNTIFS(Data!$I:$I,$A90,Data!$C:$C,AR$1,Data!$D:$D,AR$2)+COUNTIFS(Data!$J:$J,$A90,Data!$C:$C,AR$1,Data!$D:$D,AR$2)</f>
        <v>0</v>
      </c>
      <c r="AS90" s="5">
        <f>COUNTIFS(Data!$I:$I,$A90,Data!$C:$C,AS$1,Data!$D:$D,AS$2)+COUNTIFS(Data!$J:$J,$A90,Data!$C:$C,AS$1,Data!$D:$D,AS$2)</f>
        <v>0</v>
      </c>
      <c r="AT90" s="5">
        <f>COUNTIFS(Data!$I:$I,$A90,Data!$C:$C,AT$1,Data!$D:$D,AT$2)+COUNTIFS(Data!$J:$J,$A90,Data!$C:$C,AT$1,Data!$D:$D,AT$2)</f>
        <v>0</v>
      </c>
      <c r="AU90" s="5">
        <f>COUNTIFS(Data!$I:$I,$A90,Data!$C:$C,AU$1,Data!$D:$D,AU$2)+COUNTIFS(Data!$J:$J,$A90,Data!$C:$C,AU$1,Data!$D:$D,AU$2)</f>
        <v>0</v>
      </c>
      <c r="AV90" s="5">
        <f>COUNTIFS(Data!$I:$I,$A90,Data!$C:$C,AV$1,Data!$D:$D,AV$2)+COUNTIFS(Data!$J:$J,$A90,Data!$C:$C,AV$1,Data!$D:$D,AV$2)</f>
        <v>0</v>
      </c>
      <c r="AW90" s="5">
        <f>COUNTIFS(Data!$I:$I,$A90,Data!$C:$C,AW$1,Data!$D:$D,AW$2)+COUNTIFS(Data!$J:$J,$A90,Data!$C:$C,AW$1,Data!$D:$D,AW$2)</f>
        <v>0</v>
      </c>
      <c r="AX90" s="5">
        <f>COUNTIFS(Data!$I:$I,$A90,Data!$C:$C,AX$1,Data!$D:$D,AX$2)+COUNTIFS(Data!$J:$J,$A90,Data!$C:$C,AX$1,Data!$D:$D,AX$2)</f>
        <v>0</v>
      </c>
      <c r="AY90" s="5">
        <f>COUNTIFS(Data!$I:$I,$A90,Data!$C:$C,AY$1,Data!$D:$D,AY$2)+COUNTIFS(Data!$J:$J,$A90,Data!$C:$C,AY$1,Data!$D:$D,AY$2)</f>
        <v>0</v>
      </c>
      <c r="AZ90" s="5">
        <f>COUNTIFS(Data!$I:$I,$A90,Data!$C:$C,AZ$1,Data!$D:$D,AZ$2)+COUNTIFS(Data!$J:$J,$A90,Data!$C:$C,AZ$1,Data!$D:$D,AZ$2)</f>
        <v>0</v>
      </c>
      <c r="BA90" s="5">
        <f>COUNTIFS(Data!$I:$I,$A90,Data!$C:$C,BA$1,Data!$D:$D,BA$2)+COUNTIFS(Data!$J:$J,$A90,Data!$C:$C,BA$1,Data!$D:$D,BA$2)</f>
        <v>0</v>
      </c>
      <c r="BB90" s="5">
        <f>COUNTIFS(Data!$I:$I,$A90,Data!$C:$C,BB$1,Data!$D:$D,BB$2)+COUNTIFS(Data!$J:$J,$A90,Data!$C:$C,BB$1,Data!$D:$D,BB$2)</f>
        <v>0</v>
      </c>
      <c r="BC90" s="5">
        <f>COUNTIFS(Data!$I:$I,$A90,Data!$C:$C,BC$1,Data!$D:$D,BC$2)+COUNTIFS(Data!$J:$J,$A90,Data!$C:$C,BC$1,Data!$D:$D,BC$2)</f>
        <v>0</v>
      </c>
      <c r="BD90" s="5">
        <f>COUNTIFS(Data!$I:$I,$A90,Data!$C:$C,BD$1,Data!$D:$D,BD$2)+COUNTIFS(Data!$J:$J,$A90,Data!$C:$C,BD$1,Data!$D:$D,BD$2)</f>
        <v>0</v>
      </c>
      <c r="BE90" s="5">
        <f>COUNTIFS(Data!$I:$I,$A90,Data!$C:$C,BE$1,Data!$D:$D,BE$2)+COUNTIFS(Data!$J:$J,$A90,Data!$C:$C,BE$1,Data!$D:$D,BE$2)</f>
        <v>0</v>
      </c>
      <c r="BF90" s="5">
        <f>COUNTIFS(Data!$I:$I,$A90,Data!$C:$C,BF$1,Data!$D:$D,BF$2)+COUNTIFS(Data!$J:$J,$A90,Data!$C:$C,BF$1,Data!$D:$D,BF$2)</f>
        <v>0</v>
      </c>
      <c r="BG90" s="5">
        <f>COUNTIFS(Data!$I:$I,$A90,Data!$C:$C,BG$1,Data!$D:$D,BG$2)+COUNTIFS(Data!$J:$J,$A90,Data!$C:$C,BG$1,Data!$D:$D,BG$2)</f>
        <v>0</v>
      </c>
      <c r="BH90" s="5">
        <f>COUNTIFS(Data!$I:$I,$A90,Data!$C:$C,BH$1,Data!$D:$D,BH$2)+COUNTIFS(Data!$J:$J,$A90,Data!$C:$C,BH$1,Data!$D:$D,BH$2)</f>
        <v>0</v>
      </c>
      <c r="BI90" s="5">
        <f>COUNTIFS(Data!$I:$I,$A90,Data!$C:$C,BI$1,Data!$D:$D,BI$2)+COUNTIFS(Data!$J:$J,$A90,Data!$C:$C,BI$1,Data!$D:$D,BI$2)</f>
        <v>0</v>
      </c>
      <c r="BJ90" s="5">
        <f>COUNTIFS(Data!$I:$I,$A90,Data!$C:$C,BJ$1,Data!$D:$D,BJ$2)+COUNTIFS(Data!$J:$J,$A90,Data!$C:$C,BJ$1,Data!$D:$D,BJ$2)</f>
        <v>0</v>
      </c>
      <c r="BK90" s="5">
        <f>COUNTIFS(Data!$I:$I,$A90,Data!$C:$C,BK$1,Data!$D:$D,BK$2)+COUNTIFS(Data!$J:$J,$A90,Data!$C:$C,BK$1,Data!$D:$D,BK$2)</f>
        <v>0</v>
      </c>
      <c r="BL90" s="5">
        <f>COUNTIFS(Data!$I:$I,$A90,Data!$C:$C,BL$1,Data!$D:$D,BL$2)+COUNTIFS(Data!$J:$J,$A90,Data!$C:$C,BL$1,Data!$D:$D,BL$2)</f>
        <v>0</v>
      </c>
      <c r="BM90" s="5">
        <f>COUNTIFS(Data!$I:$I,$A90,Data!$C:$C,BM$1,Data!$D:$D,BM$2)+COUNTIFS(Data!$J:$J,$A90,Data!$C:$C,BM$1,Data!$D:$D,BM$2)</f>
        <v>0</v>
      </c>
      <c r="BN90" s="5">
        <f>COUNTIFS(Data!$I:$I,$A90,Data!$C:$C,BN$1,Data!$D:$D,BN$2)+COUNTIFS(Data!$J:$J,$A90,Data!$C:$C,BN$1,Data!$D:$D,BN$2)</f>
        <v>0</v>
      </c>
      <c r="BO90" s="5">
        <f>COUNTIFS(Data!$I:$I,$A90,Data!$C:$C,BO$1,Data!$D:$D,BO$2)+COUNTIFS(Data!$J:$J,$A90,Data!$C:$C,BO$1,Data!$D:$D,BO$2)</f>
        <v>0</v>
      </c>
      <c r="BP90" s="5">
        <f>COUNTIFS(Data!$I:$I,$A90,Data!$C:$C,BP$1,Data!$D:$D,BP$2)+COUNTIFS(Data!$J:$J,$A90,Data!$C:$C,BP$1,Data!$D:$D,BP$2)</f>
        <v>0</v>
      </c>
      <c r="BQ90" s="5">
        <f>COUNTIFS(Data!$I:$I,$A90,Data!$C:$C,BQ$1,Data!$D:$D,BQ$2)+COUNTIFS(Data!$J:$J,$A90,Data!$C:$C,BQ$1,Data!$D:$D,BQ$2)</f>
        <v>0</v>
      </c>
      <c r="BR90" s="5">
        <f>COUNTIFS(Data!$I:$I,$A90,Data!$C:$C,BR$1,Data!$D:$D,BR$2)+COUNTIFS(Data!$J:$J,$A90,Data!$C:$C,BR$1,Data!$D:$D,BR$2)</f>
        <v>0</v>
      </c>
      <c r="BS90" s="5">
        <f>COUNTIFS(Data!$I:$I,$A90,Data!$C:$C,BS$1,Data!$D:$D,BS$2)+COUNTIFS(Data!$J:$J,$A90,Data!$C:$C,BS$1,Data!$D:$D,BS$2)</f>
        <v>0</v>
      </c>
      <c r="BT90" s="5">
        <f>COUNTIFS(Data!$I:$I,$A90,Data!$C:$C,BT$1,Data!$D:$D,BT$2)+COUNTIFS(Data!$J:$J,$A90,Data!$C:$C,BT$1,Data!$D:$D,BT$2)</f>
        <v>0</v>
      </c>
      <c r="BU90" s="5">
        <f>COUNTIFS(Data!$I:$I,$A90,Data!$C:$C,BU$1,Data!$D:$D,BU$2)+COUNTIFS(Data!$J:$J,$A90,Data!$C:$C,BU$1,Data!$D:$D,BU$2)</f>
        <v>0</v>
      </c>
      <c r="BV90" s="5">
        <f>COUNTIFS(Data!$I:$I,$A90,Data!$C:$C,BV$1,Data!$D:$D,BV$2)+COUNTIFS(Data!$J:$J,$A90,Data!$C:$C,BV$1,Data!$D:$D,BV$2)</f>
        <v>0</v>
      </c>
      <c r="BW90" s="5">
        <f>COUNTIFS(Data!$I:$I,$A90,Data!$C:$C,BW$1,Data!$D:$D,BW$2)+COUNTIFS(Data!$J:$J,$A90,Data!$C:$C,BW$1,Data!$D:$D,BW$2)</f>
        <v>0</v>
      </c>
      <c r="BX90" s="5">
        <f>COUNTIFS(Data!$I:$I,$A90,Data!$C:$C,BX$1,Data!$D:$D,BX$2)+COUNTIFS(Data!$J:$J,$A90,Data!$C:$C,BX$1,Data!$D:$D,BX$2)</f>
        <v>0</v>
      </c>
      <c r="BY90" s="5">
        <f>COUNTIFS(Data!$I:$I,$A90,Data!$C:$C,BY$1,Data!$D:$D,BY$2)+COUNTIFS(Data!$J:$J,$A90,Data!$C:$C,BY$1,Data!$D:$D,BY$2)</f>
        <v>0</v>
      </c>
      <c r="BZ90" s="5">
        <f>COUNTIFS(Data!$I:$I,$A90,Data!$C:$C,BZ$1,Data!$D:$D,BZ$2)+COUNTIFS(Data!$J:$J,$A90,Data!$C:$C,BZ$1,Data!$D:$D,BZ$2)</f>
        <v>0</v>
      </c>
      <c r="CA90" s="5">
        <f>COUNTIFS(Data!$I:$I,$A90,Data!$C:$C,CA$1,Data!$D:$D,CA$2)+COUNTIFS(Data!$J:$J,$A90,Data!$C:$C,CA$1,Data!$D:$D,CA$2)</f>
        <v>0</v>
      </c>
      <c r="CB90" s="5">
        <f>COUNTIFS(Data!$I:$I,$A90,Data!$C:$C,CB$1,Data!$D:$D,CB$2)+COUNTIFS(Data!$J:$J,$A90,Data!$C:$C,CB$1,Data!$D:$D,CB$2)</f>
        <v>0</v>
      </c>
      <c r="CC90" s="5">
        <f>COUNTIFS(Data!$I:$I,$A90,Data!$C:$C,CC$1,Data!$D:$D,CC$2)+COUNTIFS(Data!$J:$J,$A90,Data!$C:$C,CC$1,Data!$D:$D,CC$2)</f>
        <v>0</v>
      </c>
      <c r="CD90" s="5">
        <f>COUNTIFS(Data!$I:$I,$A90,Data!$C:$C,CD$1,Data!$D:$D,CD$2)+COUNTIFS(Data!$J:$J,$A90,Data!$C:$C,CD$1,Data!$D:$D,CD$2)</f>
        <v>0</v>
      </c>
      <c r="CE90" s="5">
        <f>COUNTIFS(Data!$I:$I,$A90,Data!$C:$C,CE$1,Data!$D:$D,CE$2)+COUNTIFS(Data!$J:$J,$A90,Data!$C:$C,CE$1,Data!$D:$D,CE$2)</f>
        <v>0</v>
      </c>
      <c r="CF90" s="5">
        <f>COUNTIFS(Data!$I:$I,$A90,Data!$C:$C,CF$1,Data!$D:$D,CF$2)+COUNTIFS(Data!$J:$J,$A90,Data!$C:$C,CF$1,Data!$D:$D,CF$2)</f>
        <v>0</v>
      </c>
      <c r="CG90" s="5">
        <f>COUNTIFS(Data!$I:$I,$A90,Data!$C:$C,CG$1,Data!$D:$D,CG$2)+COUNTIFS(Data!$J:$J,$A90,Data!$C:$C,CG$1,Data!$D:$D,CG$2)</f>
        <v>0</v>
      </c>
      <c r="CH90" s="5">
        <f>COUNTIFS(Data!$I:$I,$A90,Data!$C:$C,CH$1,Data!$D:$D,CH$2)+COUNTIFS(Data!$J:$J,$A90,Data!$C:$C,CH$1,Data!$D:$D,CH$2)</f>
        <v>0</v>
      </c>
      <c r="CI90" s="5">
        <f>COUNTIFS(Data!$I:$I,$A90,Data!$C:$C,CI$1,Data!$D:$D,CI$2)+COUNTIFS(Data!$J:$J,$A90,Data!$C:$C,CI$1,Data!$D:$D,CI$2)</f>
        <v>0</v>
      </c>
      <c r="CJ90" s="5">
        <f>COUNTIFS(Data!$I:$I,$A90,Data!$C:$C,CJ$1,Data!$D:$D,CJ$2)+COUNTIFS(Data!$J:$J,$A90,Data!$C:$C,CJ$1,Data!$D:$D,CJ$2)</f>
        <v>0</v>
      </c>
      <c r="CK90" s="5">
        <f>COUNTIFS(Data!$I:$I,$A90,Data!$C:$C,CK$1,Data!$D:$D,CK$2)+COUNTIFS(Data!$J:$J,$A90,Data!$C:$C,CK$1,Data!$D:$D,CK$2)</f>
        <v>0</v>
      </c>
      <c r="CL90" s="5">
        <f>COUNTIFS(Data!$I:$I,$A90,Data!$C:$C,CL$1,Data!$D:$D,CL$2)+COUNTIFS(Data!$J:$J,$A90,Data!$C:$C,CL$1,Data!$D:$D,CL$2)</f>
        <v>0</v>
      </c>
      <c r="CM90" s="5">
        <f>COUNTIFS(Data!$I:$I,$A90,Data!$C:$C,CM$1,Data!$D:$D,CM$2)+COUNTIFS(Data!$J:$J,$A90,Data!$C:$C,CM$1,Data!$D:$D,CM$2)</f>
        <v>0</v>
      </c>
      <c r="CN90" s="5">
        <f>COUNTIFS(Data!$I:$I,$A90,Data!$C:$C,CN$1,Data!$D:$D,CN$2)+COUNTIFS(Data!$J:$J,$A90,Data!$C:$C,CN$1,Data!$D:$D,CN$2)</f>
        <v>0</v>
      </c>
      <c r="CO90" s="5">
        <f>COUNTIFS(Data!$I:$I,$A90,Data!$C:$C,CO$1,Data!$D:$D,CO$2)+COUNTIFS(Data!$J:$J,$A90,Data!$C:$C,CO$1,Data!$D:$D,CO$2)</f>
        <v>0</v>
      </c>
      <c r="CP90" s="5">
        <f>COUNTIFS(Data!$I:$I,$A90,Data!$C:$C,CP$1,Data!$D:$D,CP$2)+COUNTIFS(Data!$J:$J,$A90,Data!$C:$C,CP$1,Data!$D:$D,CP$2)</f>
        <v>0</v>
      </c>
      <c r="CQ90" s="5">
        <f>COUNTIFS(Data!$I:$I,$A90,Data!$C:$C,CQ$1,Data!$D:$D,CQ$2)+COUNTIFS(Data!$J:$J,$A90,Data!$C:$C,CQ$1,Data!$D:$D,CQ$2)</f>
        <v>0</v>
      </c>
      <c r="CR90" s="5">
        <f>COUNTIFS(Data!$I:$I,$A90,Data!$C:$C,CR$1,Data!$D:$D,CR$2)+COUNTIFS(Data!$J:$J,$A90,Data!$C:$C,CR$1,Data!$D:$D,CR$2)</f>
        <v>0</v>
      </c>
      <c r="CS90" s="5">
        <f>COUNTIFS(Data!$I:$I,$A90,Data!$C:$C,CS$1,Data!$D:$D,CS$2)+COUNTIFS(Data!$J:$J,$A90,Data!$C:$C,CS$1,Data!$D:$D,CS$2)</f>
        <v>0</v>
      </c>
      <c r="CT90" s="5">
        <f>COUNTIFS(Data!$I:$I,$A90,Data!$C:$C,CT$1,Data!$D:$D,CT$2)+COUNTIFS(Data!$J:$J,$A90,Data!$C:$C,CT$1,Data!$D:$D,CT$2)</f>
        <v>0</v>
      </c>
      <c r="CU90" s="5">
        <f>COUNTIFS(Data!$I:$I,$A90,Data!$C:$C,CU$1,Data!$D:$D,CU$2)+COUNTIFS(Data!$J:$J,$A90,Data!$C:$C,CU$1,Data!$D:$D,CU$2)</f>
        <v>0</v>
      </c>
      <c r="CV90" s="5">
        <f>COUNTIFS(Data!$I:$I,$A90,Data!$C:$C,CV$1,Data!$D:$D,CV$2)+COUNTIFS(Data!$J:$J,$A90,Data!$C:$C,CV$1,Data!$D:$D,CV$2)</f>
        <v>0</v>
      </c>
      <c r="CW90" s="5">
        <f t="shared" ref="CW90:CX90" si="89">SUMIF($B$2:$CV$2,CW$2, $B90:$CV90)</f>
        <v>0</v>
      </c>
      <c r="CX90" s="5">
        <f t="shared" si="89"/>
        <v>0</v>
      </c>
      <c r="CY90" s="5">
        <f t="shared" si="3"/>
        <v>0</v>
      </c>
    </row>
    <row r="91">
      <c r="A91" s="5" t="str">
        <f>Countries!A89</f>
        <v>TUR</v>
      </c>
      <c r="B91" s="5">
        <f>COUNTIFS(Data!$I:$I,$A91,Data!$C:$C,B$1,Data!$D:$D,B$2)+COUNTIFS(Data!$J:$J,$A91,Data!$C:$C,B$1,Data!$D:$D,B$2)</f>
        <v>0</v>
      </c>
      <c r="C91" s="5">
        <f>COUNTIFS(Data!$I:$I,$A91,Data!$C:$C,C$1,Data!$D:$D,C$2)+COUNTIFS(Data!$J:$J,$A91,Data!$C:$C,C$1,Data!$D:$D,C$2)</f>
        <v>0</v>
      </c>
      <c r="D91" s="5">
        <f>COUNTIFS(Data!$I:$I,$A91,Data!$C:$C,D$1,Data!$D:$D,D$2)+COUNTIFS(Data!$J:$J,$A91,Data!$C:$C,D$1,Data!$D:$D,D$2)</f>
        <v>0</v>
      </c>
      <c r="E91" s="5">
        <f>COUNTIFS(Data!$I:$I,$A91,Data!$C:$C,E$1,Data!$D:$D,E$2)+COUNTIFS(Data!$J:$J,$A91,Data!$C:$C,E$1,Data!$D:$D,E$2)</f>
        <v>0</v>
      </c>
      <c r="F91" s="5">
        <f>COUNTIFS(Data!$I:$I,$A91,Data!$C:$C,F$1,Data!$D:$D,F$2)+COUNTIFS(Data!$J:$J,$A91,Data!$C:$C,F$1,Data!$D:$D,F$2)</f>
        <v>0</v>
      </c>
      <c r="G91" s="5">
        <f>COUNTIFS(Data!$I:$I,$A91,Data!$C:$C,G$1,Data!$D:$D,G$2)+COUNTIFS(Data!$J:$J,$A91,Data!$C:$C,G$1,Data!$D:$D,G$2)</f>
        <v>1</v>
      </c>
      <c r="H91" s="5">
        <f>COUNTIFS(Data!$I:$I,$A91,Data!$C:$C,H$1,Data!$D:$D,H$2)+COUNTIFS(Data!$J:$J,$A91,Data!$C:$C,H$1,Data!$D:$D,H$2)</f>
        <v>0</v>
      </c>
      <c r="I91" s="5">
        <f>COUNTIFS(Data!$I:$I,$A91,Data!$C:$C,I$1,Data!$D:$D,I$2)+COUNTIFS(Data!$J:$J,$A91,Data!$C:$C,I$1,Data!$D:$D,I$2)</f>
        <v>0</v>
      </c>
      <c r="J91" s="5">
        <f>COUNTIFS(Data!$I:$I,$A91,Data!$C:$C,J$1,Data!$D:$D,J$2)+COUNTIFS(Data!$J:$J,$A91,Data!$C:$C,J$1,Data!$D:$D,J$2)</f>
        <v>0</v>
      </c>
      <c r="K91" s="5">
        <f>COUNTIFS(Data!$I:$I,$A91,Data!$C:$C,K$1,Data!$D:$D,K$2)+COUNTIFS(Data!$J:$J,$A91,Data!$C:$C,K$1,Data!$D:$D,K$2)</f>
        <v>0</v>
      </c>
      <c r="L91" s="5">
        <f>COUNTIFS(Data!$I:$I,$A91,Data!$C:$C,L$1,Data!$D:$D,L$2)+COUNTIFS(Data!$J:$J,$A91,Data!$C:$C,L$1,Data!$D:$D,L$2)</f>
        <v>0</v>
      </c>
      <c r="M91" s="5">
        <f>COUNTIFS(Data!$I:$I,$A91,Data!$C:$C,M$1,Data!$D:$D,M$2)+COUNTIFS(Data!$J:$J,$A91,Data!$C:$C,M$1,Data!$D:$D,M$2)</f>
        <v>0</v>
      </c>
      <c r="N91" s="5">
        <f>COUNTIFS(Data!$I:$I,$A91,Data!$C:$C,N$1,Data!$D:$D,N$2)+COUNTIFS(Data!$J:$J,$A91,Data!$C:$C,N$1,Data!$D:$D,N$2)</f>
        <v>0</v>
      </c>
      <c r="O91" s="5">
        <f>COUNTIFS(Data!$I:$I,$A91,Data!$C:$C,O$1,Data!$D:$D,O$2)+COUNTIFS(Data!$J:$J,$A91,Data!$C:$C,O$1,Data!$D:$D,O$2)</f>
        <v>0</v>
      </c>
      <c r="P91" s="5">
        <f>COUNTIFS(Data!$I:$I,$A91,Data!$C:$C,P$1,Data!$D:$D,P$2)+COUNTIFS(Data!$J:$J,$A91,Data!$C:$C,P$1,Data!$D:$D,P$2)</f>
        <v>0</v>
      </c>
      <c r="Q91" s="5">
        <f>COUNTIFS(Data!$I:$I,$A91,Data!$C:$C,Q$1,Data!$D:$D,Q$2)+COUNTIFS(Data!$J:$J,$A91,Data!$C:$C,Q$1,Data!$D:$D,Q$2)</f>
        <v>0</v>
      </c>
      <c r="R91" s="5">
        <f>COUNTIFS(Data!$I:$I,$A91,Data!$C:$C,R$1,Data!$D:$D,R$2)+COUNTIFS(Data!$J:$J,$A91,Data!$C:$C,R$1,Data!$D:$D,R$2)</f>
        <v>0</v>
      </c>
      <c r="S91" s="5">
        <f>COUNTIFS(Data!$I:$I,$A91,Data!$C:$C,S$1,Data!$D:$D,S$2)+COUNTIFS(Data!$J:$J,$A91,Data!$C:$C,S$1,Data!$D:$D,S$2)</f>
        <v>0</v>
      </c>
      <c r="T91" s="5">
        <f>COUNTIFS(Data!$I:$I,$A91,Data!$C:$C,T$1,Data!$D:$D,T$2)+COUNTIFS(Data!$J:$J,$A91,Data!$C:$C,T$1,Data!$D:$D,T$2)</f>
        <v>0</v>
      </c>
      <c r="U91" s="5">
        <f>COUNTIFS(Data!$I:$I,$A91,Data!$C:$C,U$1,Data!$D:$D,U$2)+COUNTIFS(Data!$J:$J,$A91,Data!$C:$C,U$1,Data!$D:$D,U$2)</f>
        <v>0</v>
      </c>
      <c r="V91" s="5">
        <f>COUNTIFS(Data!$I:$I,$A91,Data!$C:$C,V$1,Data!$D:$D,V$2)+COUNTIFS(Data!$J:$J,$A91,Data!$C:$C,V$1,Data!$D:$D,V$2)</f>
        <v>0</v>
      </c>
      <c r="W91" s="5">
        <f>COUNTIFS(Data!$I:$I,$A91,Data!$C:$C,W$1,Data!$D:$D,W$2)+COUNTIFS(Data!$J:$J,$A91,Data!$C:$C,W$1,Data!$D:$D,W$2)</f>
        <v>0</v>
      </c>
      <c r="X91" s="5">
        <f>COUNTIFS(Data!$I:$I,$A91,Data!$C:$C,X$1,Data!$D:$D,X$2)+COUNTIFS(Data!$J:$J,$A91,Data!$C:$C,X$1,Data!$D:$D,X$2)</f>
        <v>0</v>
      </c>
      <c r="Y91" s="5">
        <f>COUNTIFS(Data!$I:$I,$A91,Data!$C:$C,Y$1,Data!$D:$D,Y$2)+COUNTIFS(Data!$J:$J,$A91,Data!$C:$C,Y$1,Data!$D:$D,Y$2)</f>
        <v>0</v>
      </c>
      <c r="Z91" s="5">
        <f>COUNTIFS(Data!$I:$I,$A91,Data!$C:$C,Z$1,Data!$D:$D,Z$2)+COUNTIFS(Data!$J:$J,$A91,Data!$C:$C,Z$1,Data!$D:$D,Z$2)</f>
        <v>0</v>
      </c>
      <c r="AA91" s="5">
        <f>COUNTIFS(Data!$I:$I,$A91,Data!$C:$C,AA$1,Data!$D:$D,AA$2)+COUNTIFS(Data!$J:$J,$A91,Data!$C:$C,AA$1,Data!$D:$D,AA$2)</f>
        <v>0</v>
      </c>
      <c r="AB91" s="5">
        <f>COUNTIFS(Data!$I:$I,$A91,Data!$C:$C,AB$1,Data!$D:$D,AB$2)+COUNTIFS(Data!$J:$J,$A91,Data!$C:$C,AB$1,Data!$D:$D,AB$2)</f>
        <v>0</v>
      </c>
      <c r="AC91" s="5">
        <f>COUNTIFS(Data!$I:$I,$A91,Data!$C:$C,AC$1,Data!$D:$D,AC$2)+COUNTIFS(Data!$J:$J,$A91,Data!$C:$C,AC$1,Data!$D:$D,AC$2)</f>
        <v>0</v>
      </c>
      <c r="AD91" s="5">
        <f>COUNTIFS(Data!$I:$I,$A91,Data!$C:$C,AD$1,Data!$D:$D,AD$2)+COUNTIFS(Data!$J:$J,$A91,Data!$C:$C,AD$1,Data!$D:$D,AD$2)</f>
        <v>0</v>
      </c>
      <c r="AE91" s="5">
        <f>COUNTIFS(Data!$I:$I,$A91,Data!$C:$C,AE$1,Data!$D:$D,AE$2)+COUNTIFS(Data!$J:$J,$A91,Data!$C:$C,AE$1,Data!$D:$D,AE$2)</f>
        <v>0</v>
      </c>
      <c r="AF91" s="5">
        <f>COUNTIFS(Data!$I:$I,$A91,Data!$C:$C,AF$1,Data!$D:$D,AF$2)+COUNTIFS(Data!$J:$J,$A91,Data!$C:$C,AF$1,Data!$D:$D,AF$2)</f>
        <v>0</v>
      </c>
      <c r="AG91" s="5">
        <f>COUNTIFS(Data!$I:$I,$A91,Data!$C:$C,AG$1,Data!$D:$D,AG$2)+COUNTIFS(Data!$J:$J,$A91,Data!$C:$C,AG$1,Data!$D:$D,AG$2)</f>
        <v>0</v>
      </c>
      <c r="AH91" s="5">
        <f>COUNTIFS(Data!$I:$I,$A91,Data!$C:$C,AH$1,Data!$D:$D,AH$2)+COUNTIFS(Data!$J:$J,$A91,Data!$C:$C,AH$1,Data!$D:$D,AH$2)</f>
        <v>0</v>
      </c>
      <c r="AI91" s="5">
        <f>COUNTIFS(Data!$I:$I,$A91,Data!$C:$C,AI$1,Data!$D:$D,AI$2)+COUNTIFS(Data!$J:$J,$A91,Data!$C:$C,AI$1,Data!$D:$D,AI$2)</f>
        <v>0</v>
      </c>
      <c r="AJ91" s="5">
        <f>COUNTIFS(Data!$I:$I,$A91,Data!$C:$C,AJ$1,Data!$D:$D,AJ$2)+COUNTIFS(Data!$J:$J,$A91,Data!$C:$C,AJ$1,Data!$D:$D,AJ$2)</f>
        <v>0</v>
      </c>
      <c r="AK91" s="5">
        <f>COUNTIFS(Data!$I:$I,$A91,Data!$C:$C,AK$1,Data!$D:$D,AK$2)+COUNTIFS(Data!$J:$J,$A91,Data!$C:$C,AK$1,Data!$D:$D,AK$2)</f>
        <v>0</v>
      </c>
      <c r="AL91" s="5">
        <f>COUNTIFS(Data!$I:$I,$A91,Data!$C:$C,AL$1,Data!$D:$D,AL$2)+COUNTIFS(Data!$J:$J,$A91,Data!$C:$C,AL$1,Data!$D:$D,AL$2)</f>
        <v>0</v>
      </c>
      <c r="AM91" s="5">
        <f>COUNTIFS(Data!$I:$I,$A91,Data!$C:$C,AM$1,Data!$D:$D,AM$2)+COUNTIFS(Data!$J:$J,$A91,Data!$C:$C,AM$1,Data!$D:$D,AM$2)</f>
        <v>0</v>
      </c>
      <c r="AN91" s="5">
        <f>COUNTIFS(Data!$I:$I,$A91,Data!$C:$C,AN$1,Data!$D:$D,AN$2)+COUNTIFS(Data!$J:$J,$A91,Data!$C:$C,AN$1,Data!$D:$D,AN$2)</f>
        <v>0</v>
      </c>
      <c r="AO91" s="5">
        <f>COUNTIFS(Data!$I:$I,$A91,Data!$C:$C,AO$1,Data!$D:$D,AO$2)+COUNTIFS(Data!$J:$J,$A91,Data!$C:$C,AO$1,Data!$D:$D,AO$2)</f>
        <v>0</v>
      </c>
      <c r="AP91" s="5">
        <f>COUNTIFS(Data!$I:$I,$A91,Data!$C:$C,AP$1,Data!$D:$D,AP$2)+COUNTIFS(Data!$J:$J,$A91,Data!$C:$C,AP$1,Data!$D:$D,AP$2)</f>
        <v>0</v>
      </c>
      <c r="AQ91" s="5">
        <f>COUNTIFS(Data!$I:$I,$A91,Data!$C:$C,AQ$1,Data!$D:$D,AQ$2)+COUNTIFS(Data!$J:$J,$A91,Data!$C:$C,AQ$1,Data!$D:$D,AQ$2)</f>
        <v>0</v>
      </c>
      <c r="AR91" s="5">
        <f>COUNTIFS(Data!$I:$I,$A91,Data!$C:$C,AR$1,Data!$D:$D,AR$2)+COUNTIFS(Data!$J:$J,$A91,Data!$C:$C,AR$1,Data!$D:$D,AR$2)</f>
        <v>0</v>
      </c>
      <c r="AS91" s="5">
        <f>COUNTIFS(Data!$I:$I,$A91,Data!$C:$C,AS$1,Data!$D:$D,AS$2)+COUNTIFS(Data!$J:$J,$A91,Data!$C:$C,AS$1,Data!$D:$D,AS$2)</f>
        <v>0</v>
      </c>
      <c r="AT91" s="5">
        <f>COUNTIFS(Data!$I:$I,$A91,Data!$C:$C,AT$1,Data!$D:$D,AT$2)+COUNTIFS(Data!$J:$J,$A91,Data!$C:$C,AT$1,Data!$D:$D,AT$2)</f>
        <v>0</v>
      </c>
      <c r="AU91" s="5">
        <f>COUNTIFS(Data!$I:$I,$A91,Data!$C:$C,AU$1,Data!$D:$D,AU$2)+COUNTIFS(Data!$J:$J,$A91,Data!$C:$C,AU$1,Data!$D:$D,AU$2)</f>
        <v>0</v>
      </c>
      <c r="AV91" s="5">
        <f>COUNTIFS(Data!$I:$I,$A91,Data!$C:$C,AV$1,Data!$D:$D,AV$2)+COUNTIFS(Data!$J:$J,$A91,Data!$C:$C,AV$1,Data!$D:$D,AV$2)</f>
        <v>0</v>
      </c>
      <c r="AW91" s="5">
        <f>COUNTIFS(Data!$I:$I,$A91,Data!$C:$C,AW$1,Data!$D:$D,AW$2)+COUNTIFS(Data!$J:$J,$A91,Data!$C:$C,AW$1,Data!$D:$D,AW$2)</f>
        <v>0</v>
      </c>
      <c r="AX91" s="5">
        <f>COUNTIFS(Data!$I:$I,$A91,Data!$C:$C,AX$1,Data!$D:$D,AX$2)+COUNTIFS(Data!$J:$J,$A91,Data!$C:$C,AX$1,Data!$D:$D,AX$2)</f>
        <v>0</v>
      </c>
      <c r="AY91" s="5">
        <f>COUNTIFS(Data!$I:$I,$A91,Data!$C:$C,AY$1,Data!$D:$D,AY$2)+COUNTIFS(Data!$J:$J,$A91,Data!$C:$C,AY$1,Data!$D:$D,AY$2)</f>
        <v>0</v>
      </c>
      <c r="AZ91" s="5">
        <f>COUNTIFS(Data!$I:$I,$A91,Data!$C:$C,AZ$1,Data!$D:$D,AZ$2)+COUNTIFS(Data!$J:$J,$A91,Data!$C:$C,AZ$1,Data!$D:$D,AZ$2)</f>
        <v>0</v>
      </c>
      <c r="BA91" s="5">
        <f>COUNTIFS(Data!$I:$I,$A91,Data!$C:$C,BA$1,Data!$D:$D,BA$2)+COUNTIFS(Data!$J:$J,$A91,Data!$C:$C,BA$1,Data!$D:$D,BA$2)</f>
        <v>0</v>
      </c>
      <c r="BB91" s="5">
        <f>COUNTIFS(Data!$I:$I,$A91,Data!$C:$C,BB$1,Data!$D:$D,BB$2)+COUNTIFS(Data!$J:$J,$A91,Data!$C:$C,BB$1,Data!$D:$D,BB$2)</f>
        <v>2</v>
      </c>
      <c r="BC91" s="5">
        <f>COUNTIFS(Data!$I:$I,$A91,Data!$C:$C,BC$1,Data!$D:$D,BC$2)+COUNTIFS(Data!$J:$J,$A91,Data!$C:$C,BC$1,Data!$D:$D,BC$2)</f>
        <v>1</v>
      </c>
      <c r="BD91" s="5">
        <f>COUNTIFS(Data!$I:$I,$A91,Data!$C:$C,BD$1,Data!$D:$D,BD$2)+COUNTIFS(Data!$J:$J,$A91,Data!$C:$C,BD$1,Data!$D:$D,BD$2)</f>
        <v>0</v>
      </c>
      <c r="BE91" s="5">
        <f>COUNTIFS(Data!$I:$I,$A91,Data!$C:$C,BE$1,Data!$D:$D,BE$2)+COUNTIFS(Data!$J:$J,$A91,Data!$C:$C,BE$1,Data!$D:$D,BE$2)</f>
        <v>0</v>
      </c>
      <c r="BF91" s="5">
        <f>COUNTIFS(Data!$I:$I,$A91,Data!$C:$C,BF$1,Data!$D:$D,BF$2)+COUNTIFS(Data!$J:$J,$A91,Data!$C:$C,BF$1,Data!$D:$D,BF$2)</f>
        <v>0</v>
      </c>
      <c r="BG91" s="5">
        <f>COUNTIFS(Data!$I:$I,$A91,Data!$C:$C,BG$1,Data!$D:$D,BG$2)+COUNTIFS(Data!$J:$J,$A91,Data!$C:$C,BG$1,Data!$D:$D,BG$2)</f>
        <v>0</v>
      </c>
      <c r="BH91" s="5">
        <f>COUNTIFS(Data!$I:$I,$A91,Data!$C:$C,BH$1,Data!$D:$D,BH$2)+COUNTIFS(Data!$J:$J,$A91,Data!$C:$C,BH$1,Data!$D:$D,BH$2)</f>
        <v>0</v>
      </c>
      <c r="BI91" s="5">
        <f>COUNTIFS(Data!$I:$I,$A91,Data!$C:$C,BI$1,Data!$D:$D,BI$2)+COUNTIFS(Data!$J:$J,$A91,Data!$C:$C,BI$1,Data!$D:$D,BI$2)</f>
        <v>0</v>
      </c>
      <c r="BJ91" s="5">
        <f>COUNTIFS(Data!$I:$I,$A91,Data!$C:$C,BJ$1,Data!$D:$D,BJ$2)+COUNTIFS(Data!$J:$J,$A91,Data!$C:$C,BJ$1,Data!$D:$D,BJ$2)</f>
        <v>0</v>
      </c>
      <c r="BK91" s="5">
        <f>COUNTIFS(Data!$I:$I,$A91,Data!$C:$C,BK$1,Data!$D:$D,BK$2)+COUNTIFS(Data!$J:$J,$A91,Data!$C:$C,BK$1,Data!$D:$D,BK$2)</f>
        <v>0</v>
      </c>
      <c r="BL91" s="5">
        <f>COUNTIFS(Data!$I:$I,$A91,Data!$C:$C,BL$1,Data!$D:$D,BL$2)+COUNTIFS(Data!$J:$J,$A91,Data!$C:$C,BL$1,Data!$D:$D,BL$2)</f>
        <v>0</v>
      </c>
      <c r="BM91" s="5">
        <f>COUNTIFS(Data!$I:$I,$A91,Data!$C:$C,BM$1,Data!$D:$D,BM$2)+COUNTIFS(Data!$J:$J,$A91,Data!$C:$C,BM$1,Data!$D:$D,BM$2)</f>
        <v>0</v>
      </c>
      <c r="BN91" s="5">
        <f>COUNTIFS(Data!$I:$I,$A91,Data!$C:$C,BN$1,Data!$D:$D,BN$2)+COUNTIFS(Data!$J:$J,$A91,Data!$C:$C,BN$1,Data!$D:$D,BN$2)</f>
        <v>0</v>
      </c>
      <c r="BO91" s="5">
        <f>COUNTIFS(Data!$I:$I,$A91,Data!$C:$C,BO$1,Data!$D:$D,BO$2)+COUNTIFS(Data!$J:$J,$A91,Data!$C:$C,BO$1,Data!$D:$D,BO$2)</f>
        <v>0</v>
      </c>
      <c r="BP91" s="5">
        <f>COUNTIFS(Data!$I:$I,$A91,Data!$C:$C,BP$1,Data!$D:$D,BP$2)+COUNTIFS(Data!$J:$J,$A91,Data!$C:$C,BP$1,Data!$D:$D,BP$2)</f>
        <v>0</v>
      </c>
      <c r="BQ91" s="5">
        <f>COUNTIFS(Data!$I:$I,$A91,Data!$C:$C,BQ$1,Data!$D:$D,BQ$2)+COUNTIFS(Data!$J:$J,$A91,Data!$C:$C,BQ$1,Data!$D:$D,BQ$2)</f>
        <v>0</v>
      </c>
      <c r="BR91" s="5">
        <f>COUNTIFS(Data!$I:$I,$A91,Data!$C:$C,BR$1,Data!$D:$D,BR$2)+COUNTIFS(Data!$J:$J,$A91,Data!$C:$C,BR$1,Data!$D:$D,BR$2)</f>
        <v>0</v>
      </c>
      <c r="BS91" s="5">
        <f>COUNTIFS(Data!$I:$I,$A91,Data!$C:$C,BS$1,Data!$D:$D,BS$2)+COUNTIFS(Data!$J:$J,$A91,Data!$C:$C,BS$1,Data!$D:$D,BS$2)</f>
        <v>0</v>
      </c>
      <c r="BT91" s="5">
        <f>COUNTIFS(Data!$I:$I,$A91,Data!$C:$C,BT$1,Data!$D:$D,BT$2)+COUNTIFS(Data!$J:$J,$A91,Data!$C:$C,BT$1,Data!$D:$D,BT$2)</f>
        <v>0</v>
      </c>
      <c r="BU91" s="5">
        <f>COUNTIFS(Data!$I:$I,$A91,Data!$C:$C,BU$1,Data!$D:$D,BU$2)+COUNTIFS(Data!$J:$J,$A91,Data!$C:$C,BU$1,Data!$D:$D,BU$2)</f>
        <v>0</v>
      </c>
      <c r="BV91" s="5">
        <f>COUNTIFS(Data!$I:$I,$A91,Data!$C:$C,BV$1,Data!$D:$D,BV$2)+COUNTIFS(Data!$J:$J,$A91,Data!$C:$C,BV$1,Data!$D:$D,BV$2)</f>
        <v>0</v>
      </c>
      <c r="BW91" s="5">
        <f>COUNTIFS(Data!$I:$I,$A91,Data!$C:$C,BW$1,Data!$D:$D,BW$2)+COUNTIFS(Data!$J:$J,$A91,Data!$C:$C,BW$1,Data!$D:$D,BW$2)</f>
        <v>0</v>
      </c>
      <c r="BX91" s="5">
        <f>COUNTIFS(Data!$I:$I,$A91,Data!$C:$C,BX$1,Data!$D:$D,BX$2)+COUNTIFS(Data!$J:$J,$A91,Data!$C:$C,BX$1,Data!$D:$D,BX$2)</f>
        <v>0</v>
      </c>
      <c r="BY91" s="5">
        <f>COUNTIFS(Data!$I:$I,$A91,Data!$C:$C,BY$1,Data!$D:$D,BY$2)+COUNTIFS(Data!$J:$J,$A91,Data!$C:$C,BY$1,Data!$D:$D,BY$2)</f>
        <v>0</v>
      </c>
      <c r="BZ91" s="5">
        <f>COUNTIFS(Data!$I:$I,$A91,Data!$C:$C,BZ$1,Data!$D:$D,BZ$2)+COUNTIFS(Data!$J:$J,$A91,Data!$C:$C,BZ$1,Data!$D:$D,BZ$2)</f>
        <v>0</v>
      </c>
      <c r="CA91" s="5">
        <f>COUNTIFS(Data!$I:$I,$A91,Data!$C:$C,CA$1,Data!$D:$D,CA$2)+COUNTIFS(Data!$J:$J,$A91,Data!$C:$C,CA$1,Data!$D:$D,CA$2)</f>
        <v>0</v>
      </c>
      <c r="CB91" s="5">
        <f>COUNTIFS(Data!$I:$I,$A91,Data!$C:$C,CB$1,Data!$D:$D,CB$2)+COUNTIFS(Data!$J:$J,$A91,Data!$C:$C,CB$1,Data!$D:$D,CB$2)</f>
        <v>0</v>
      </c>
      <c r="CC91" s="5">
        <f>COUNTIFS(Data!$I:$I,$A91,Data!$C:$C,CC$1,Data!$D:$D,CC$2)+COUNTIFS(Data!$J:$J,$A91,Data!$C:$C,CC$1,Data!$D:$D,CC$2)</f>
        <v>0</v>
      </c>
      <c r="CD91" s="5">
        <f>COUNTIFS(Data!$I:$I,$A91,Data!$C:$C,CD$1,Data!$D:$D,CD$2)+COUNTIFS(Data!$J:$J,$A91,Data!$C:$C,CD$1,Data!$D:$D,CD$2)</f>
        <v>0</v>
      </c>
      <c r="CE91" s="5">
        <f>COUNTIFS(Data!$I:$I,$A91,Data!$C:$C,CE$1,Data!$D:$D,CE$2)+COUNTIFS(Data!$J:$J,$A91,Data!$C:$C,CE$1,Data!$D:$D,CE$2)</f>
        <v>1</v>
      </c>
      <c r="CF91" s="5">
        <f>COUNTIFS(Data!$I:$I,$A91,Data!$C:$C,CF$1,Data!$D:$D,CF$2)+COUNTIFS(Data!$J:$J,$A91,Data!$C:$C,CF$1,Data!$D:$D,CF$2)</f>
        <v>1</v>
      </c>
      <c r="CG91" s="5">
        <f>COUNTIFS(Data!$I:$I,$A91,Data!$C:$C,CG$1,Data!$D:$D,CG$2)+COUNTIFS(Data!$J:$J,$A91,Data!$C:$C,CG$1,Data!$D:$D,CG$2)</f>
        <v>0</v>
      </c>
      <c r="CH91" s="5">
        <f>COUNTIFS(Data!$I:$I,$A91,Data!$C:$C,CH$1,Data!$D:$D,CH$2)+COUNTIFS(Data!$J:$J,$A91,Data!$C:$C,CH$1,Data!$D:$D,CH$2)</f>
        <v>0</v>
      </c>
      <c r="CI91" s="5">
        <f>COUNTIFS(Data!$I:$I,$A91,Data!$C:$C,CI$1,Data!$D:$D,CI$2)+COUNTIFS(Data!$J:$J,$A91,Data!$C:$C,CI$1,Data!$D:$D,CI$2)</f>
        <v>0</v>
      </c>
      <c r="CJ91" s="5">
        <f>COUNTIFS(Data!$I:$I,$A91,Data!$C:$C,CJ$1,Data!$D:$D,CJ$2)+COUNTIFS(Data!$J:$J,$A91,Data!$C:$C,CJ$1,Data!$D:$D,CJ$2)</f>
        <v>0</v>
      </c>
      <c r="CK91" s="5">
        <f>COUNTIFS(Data!$I:$I,$A91,Data!$C:$C,CK$1,Data!$D:$D,CK$2)+COUNTIFS(Data!$J:$J,$A91,Data!$C:$C,CK$1,Data!$D:$D,CK$2)</f>
        <v>0</v>
      </c>
      <c r="CL91" s="5">
        <f>COUNTIFS(Data!$I:$I,$A91,Data!$C:$C,CL$1,Data!$D:$D,CL$2)+COUNTIFS(Data!$J:$J,$A91,Data!$C:$C,CL$1,Data!$D:$D,CL$2)</f>
        <v>0</v>
      </c>
      <c r="CM91" s="5">
        <f>COUNTIFS(Data!$I:$I,$A91,Data!$C:$C,CM$1,Data!$D:$D,CM$2)+COUNTIFS(Data!$J:$J,$A91,Data!$C:$C,CM$1,Data!$D:$D,CM$2)</f>
        <v>0</v>
      </c>
      <c r="CN91" s="5">
        <f>COUNTIFS(Data!$I:$I,$A91,Data!$C:$C,CN$1,Data!$D:$D,CN$2)+COUNTIFS(Data!$J:$J,$A91,Data!$C:$C,CN$1,Data!$D:$D,CN$2)</f>
        <v>0</v>
      </c>
      <c r="CO91" s="5">
        <f>COUNTIFS(Data!$I:$I,$A91,Data!$C:$C,CO$1,Data!$D:$D,CO$2)+COUNTIFS(Data!$J:$J,$A91,Data!$C:$C,CO$1,Data!$D:$D,CO$2)</f>
        <v>0</v>
      </c>
      <c r="CP91" s="5">
        <f>COUNTIFS(Data!$I:$I,$A91,Data!$C:$C,CP$1,Data!$D:$D,CP$2)+COUNTIFS(Data!$J:$J,$A91,Data!$C:$C,CP$1,Data!$D:$D,CP$2)</f>
        <v>0</v>
      </c>
      <c r="CQ91" s="5">
        <f>COUNTIFS(Data!$I:$I,$A91,Data!$C:$C,CQ$1,Data!$D:$D,CQ$2)+COUNTIFS(Data!$J:$J,$A91,Data!$C:$C,CQ$1,Data!$D:$D,CQ$2)</f>
        <v>0</v>
      </c>
      <c r="CR91" s="5">
        <f>COUNTIFS(Data!$I:$I,$A91,Data!$C:$C,CR$1,Data!$D:$D,CR$2)+COUNTIFS(Data!$J:$J,$A91,Data!$C:$C,CR$1,Data!$D:$D,CR$2)</f>
        <v>0</v>
      </c>
      <c r="CS91" s="5">
        <f>COUNTIFS(Data!$I:$I,$A91,Data!$C:$C,CS$1,Data!$D:$D,CS$2)+COUNTIFS(Data!$J:$J,$A91,Data!$C:$C,CS$1,Data!$D:$D,CS$2)</f>
        <v>0</v>
      </c>
      <c r="CT91" s="5">
        <f>COUNTIFS(Data!$I:$I,$A91,Data!$C:$C,CT$1,Data!$D:$D,CT$2)+COUNTIFS(Data!$J:$J,$A91,Data!$C:$C,CT$1,Data!$D:$D,CT$2)</f>
        <v>0</v>
      </c>
      <c r="CU91" s="5">
        <f>COUNTIFS(Data!$I:$I,$A91,Data!$C:$C,CU$1,Data!$D:$D,CU$2)+COUNTIFS(Data!$J:$J,$A91,Data!$C:$C,CU$1,Data!$D:$D,CU$2)</f>
        <v>1</v>
      </c>
      <c r="CV91" s="5">
        <f>COUNTIFS(Data!$I:$I,$A91,Data!$C:$C,CV$1,Data!$D:$D,CV$2)+COUNTIFS(Data!$J:$J,$A91,Data!$C:$C,CV$1,Data!$D:$D,CV$2)</f>
        <v>0</v>
      </c>
      <c r="CW91" s="5">
        <f t="shared" ref="CW91:CX91" si="90">SUMIF($B$2:$CV$2,CW$2, $B91:$CV91)</f>
        <v>5</v>
      </c>
      <c r="CX91" s="5">
        <f t="shared" si="90"/>
        <v>2</v>
      </c>
      <c r="CY91" s="5">
        <f t="shared" si="3"/>
        <v>7</v>
      </c>
    </row>
    <row r="92">
      <c r="A92" s="5" t="str">
        <f>Countries!A90</f>
        <v>UGA</v>
      </c>
      <c r="B92" s="5">
        <f>COUNTIFS(Data!$I:$I,$A92,Data!$C:$C,B$1,Data!$D:$D,B$2)+COUNTIFS(Data!$J:$J,$A92,Data!$C:$C,B$1,Data!$D:$D,B$2)</f>
        <v>0</v>
      </c>
      <c r="C92" s="5">
        <f>COUNTIFS(Data!$I:$I,$A92,Data!$C:$C,C$1,Data!$D:$D,C$2)+COUNTIFS(Data!$J:$J,$A92,Data!$C:$C,C$1,Data!$D:$D,C$2)</f>
        <v>0</v>
      </c>
      <c r="D92" s="5">
        <f>COUNTIFS(Data!$I:$I,$A92,Data!$C:$C,D$1,Data!$D:$D,D$2)+COUNTIFS(Data!$J:$J,$A92,Data!$C:$C,D$1,Data!$D:$D,D$2)</f>
        <v>0</v>
      </c>
      <c r="E92" s="5">
        <f>COUNTIFS(Data!$I:$I,$A92,Data!$C:$C,E$1,Data!$D:$D,E$2)+COUNTIFS(Data!$J:$J,$A92,Data!$C:$C,E$1,Data!$D:$D,E$2)</f>
        <v>0</v>
      </c>
      <c r="F92" s="5">
        <f>COUNTIFS(Data!$I:$I,$A92,Data!$C:$C,F$1,Data!$D:$D,F$2)+COUNTIFS(Data!$J:$J,$A92,Data!$C:$C,F$1,Data!$D:$D,F$2)</f>
        <v>0</v>
      </c>
      <c r="G92" s="5">
        <f>COUNTIFS(Data!$I:$I,$A92,Data!$C:$C,G$1,Data!$D:$D,G$2)+COUNTIFS(Data!$J:$J,$A92,Data!$C:$C,G$1,Data!$D:$D,G$2)</f>
        <v>0</v>
      </c>
      <c r="H92" s="5">
        <f>COUNTIFS(Data!$I:$I,$A92,Data!$C:$C,H$1,Data!$D:$D,H$2)+COUNTIFS(Data!$J:$J,$A92,Data!$C:$C,H$1,Data!$D:$D,H$2)</f>
        <v>0</v>
      </c>
      <c r="I92" s="5">
        <f>COUNTIFS(Data!$I:$I,$A92,Data!$C:$C,I$1,Data!$D:$D,I$2)+COUNTIFS(Data!$J:$J,$A92,Data!$C:$C,I$1,Data!$D:$D,I$2)</f>
        <v>0</v>
      </c>
      <c r="J92" s="5">
        <f>COUNTIFS(Data!$I:$I,$A92,Data!$C:$C,J$1,Data!$D:$D,J$2)+COUNTIFS(Data!$J:$J,$A92,Data!$C:$C,J$1,Data!$D:$D,J$2)</f>
        <v>1</v>
      </c>
      <c r="K92" s="5">
        <f>COUNTIFS(Data!$I:$I,$A92,Data!$C:$C,K$1,Data!$D:$D,K$2)+COUNTIFS(Data!$J:$J,$A92,Data!$C:$C,K$1,Data!$D:$D,K$2)</f>
        <v>0</v>
      </c>
      <c r="L92" s="5">
        <f>COUNTIFS(Data!$I:$I,$A92,Data!$C:$C,L$1,Data!$D:$D,L$2)+COUNTIFS(Data!$J:$J,$A92,Data!$C:$C,L$1,Data!$D:$D,L$2)</f>
        <v>0</v>
      </c>
      <c r="M92" s="5">
        <f>COUNTIFS(Data!$I:$I,$A92,Data!$C:$C,M$1,Data!$D:$D,M$2)+COUNTIFS(Data!$J:$J,$A92,Data!$C:$C,M$1,Data!$D:$D,M$2)</f>
        <v>0</v>
      </c>
      <c r="N92" s="5">
        <f>COUNTIFS(Data!$I:$I,$A92,Data!$C:$C,N$1,Data!$D:$D,N$2)+COUNTIFS(Data!$J:$J,$A92,Data!$C:$C,N$1,Data!$D:$D,N$2)</f>
        <v>0</v>
      </c>
      <c r="O92" s="5">
        <f>COUNTIFS(Data!$I:$I,$A92,Data!$C:$C,O$1,Data!$D:$D,O$2)+COUNTIFS(Data!$J:$J,$A92,Data!$C:$C,O$1,Data!$D:$D,O$2)</f>
        <v>0</v>
      </c>
      <c r="P92" s="5">
        <f>COUNTIFS(Data!$I:$I,$A92,Data!$C:$C,P$1,Data!$D:$D,P$2)+COUNTIFS(Data!$J:$J,$A92,Data!$C:$C,P$1,Data!$D:$D,P$2)</f>
        <v>0</v>
      </c>
      <c r="Q92" s="5">
        <f>COUNTIFS(Data!$I:$I,$A92,Data!$C:$C,Q$1,Data!$D:$D,Q$2)+COUNTIFS(Data!$J:$J,$A92,Data!$C:$C,Q$1,Data!$D:$D,Q$2)</f>
        <v>0</v>
      </c>
      <c r="R92" s="5">
        <f>COUNTIFS(Data!$I:$I,$A92,Data!$C:$C,R$1,Data!$D:$D,R$2)+COUNTIFS(Data!$J:$J,$A92,Data!$C:$C,R$1,Data!$D:$D,R$2)</f>
        <v>0</v>
      </c>
      <c r="S92" s="5">
        <f>COUNTIFS(Data!$I:$I,$A92,Data!$C:$C,S$1,Data!$D:$D,S$2)+COUNTIFS(Data!$J:$J,$A92,Data!$C:$C,S$1,Data!$D:$D,S$2)</f>
        <v>0</v>
      </c>
      <c r="T92" s="5">
        <f>COUNTIFS(Data!$I:$I,$A92,Data!$C:$C,T$1,Data!$D:$D,T$2)+COUNTIFS(Data!$J:$J,$A92,Data!$C:$C,T$1,Data!$D:$D,T$2)</f>
        <v>0</v>
      </c>
      <c r="U92" s="5">
        <f>COUNTIFS(Data!$I:$I,$A92,Data!$C:$C,U$1,Data!$D:$D,U$2)+COUNTIFS(Data!$J:$J,$A92,Data!$C:$C,U$1,Data!$D:$D,U$2)</f>
        <v>0</v>
      </c>
      <c r="V92" s="5">
        <f>COUNTIFS(Data!$I:$I,$A92,Data!$C:$C,V$1,Data!$D:$D,V$2)+COUNTIFS(Data!$J:$J,$A92,Data!$C:$C,V$1,Data!$D:$D,V$2)</f>
        <v>0</v>
      </c>
      <c r="W92" s="5">
        <f>COUNTIFS(Data!$I:$I,$A92,Data!$C:$C,W$1,Data!$D:$D,W$2)+COUNTIFS(Data!$J:$J,$A92,Data!$C:$C,W$1,Data!$D:$D,W$2)</f>
        <v>0</v>
      </c>
      <c r="X92" s="5">
        <f>COUNTIFS(Data!$I:$I,$A92,Data!$C:$C,X$1,Data!$D:$D,X$2)+COUNTIFS(Data!$J:$J,$A92,Data!$C:$C,X$1,Data!$D:$D,X$2)</f>
        <v>0</v>
      </c>
      <c r="Y92" s="5">
        <f>COUNTIFS(Data!$I:$I,$A92,Data!$C:$C,Y$1,Data!$D:$D,Y$2)+COUNTIFS(Data!$J:$J,$A92,Data!$C:$C,Y$1,Data!$D:$D,Y$2)</f>
        <v>0</v>
      </c>
      <c r="Z92" s="5">
        <f>COUNTIFS(Data!$I:$I,$A92,Data!$C:$C,Z$1,Data!$D:$D,Z$2)+COUNTIFS(Data!$J:$J,$A92,Data!$C:$C,Z$1,Data!$D:$D,Z$2)</f>
        <v>0</v>
      </c>
      <c r="AA92" s="5">
        <f>COUNTIFS(Data!$I:$I,$A92,Data!$C:$C,AA$1,Data!$D:$D,AA$2)+COUNTIFS(Data!$J:$J,$A92,Data!$C:$C,AA$1,Data!$D:$D,AA$2)</f>
        <v>0</v>
      </c>
      <c r="AB92" s="5">
        <f>COUNTIFS(Data!$I:$I,$A92,Data!$C:$C,AB$1,Data!$D:$D,AB$2)+COUNTIFS(Data!$J:$J,$A92,Data!$C:$C,AB$1,Data!$D:$D,AB$2)</f>
        <v>0</v>
      </c>
      <c r="AC92" s="5">
        <f>COUNTIFS(Data!$I:$I,$A92,Data!$C:$C,AC$1,Data!$D:$D,AC$2)+COUNTIFS(Data!$J:$J,$A92,Data!$C:$C,AC$1,Data!$D:$D,AC$2)</f>
        <v>0</v>
      </c>
      <c r="AD92" s="5">
        <f>COUNTIFS(Data!$I:$I,$A92,Data!$C:$C,AD$1,Data!$D:$D,AD$2)+COUNTIFS(Data!$J:$J,$A92,Data!$C:$C,AD$1,Data!$D:$D,AD$2)</f>
        <v>0</v>
      </c>
      <c r="AE92" s="5">
        <f>COUNTIFS(Data!$I:$I,$A92,Data!$C:$C,AE$1,Data!$D:$D,AE$2)+COUNTIFS(Data!$J:$J,$A92,Data!$C:$C,AE$1,Data!$D:$D,AE$2)</f>
        <v>0</v>
      </c>
      <c r="AF92" s="5">
        <f>COUNTIFS(Data!$I:$I,$A92,Data!$C:$C,AF$1,Data!$D:$D,AF$2)+COUNTIFS(Data!$J:$J,$A92,Data!$C:$C,AF$1,Data!$D:$D,AF$2)</f>
        <v>0</v>
      </c>
      <c r="AG92" s="5">
        <f>COUNTIFS(Data!$I:$I,$A92,Data!$C:$C,AG$1,Data!$D:$D,AG$2)+COUNTIFS(Data!$J:$J,$A92,Data!$C:$C,AG$1,Data!$D:$D,AG$2)</f>
        <v>0</v>
      </c>
      <c r="AH92" s="5">
        <f>COUNTIFS(Data!$I:$I,$A92,Data!$C:$C,AH$1,Data!$D:$D,AH$2)+COUNTIFS(Data!$J:$J,$A92,Data!$C:$C,AH$1,Data!$D:$D,AH$2)</f>
        <v>0</v>
      </c>
      <c r="AI92" s="5">
        <f>COUNTIFS(Data!$I:$I,$A92,Data!$C:$C,AI$1,Data!$D:$D,AI$2)+COUNTIFS(Data!$J:$J,$A92,Data!$C:$C,AI$1,Data!$D:$D,AI$2)</f>
        <v>0</v>
      </c>
      <c r="AJ92" s="5">
        <f>COUNTIFS(Data!$I:$I,$A92,Data!$C:$C,AJ$1,Data!$D:$D,AJ$2)+COUNTIFS(Data!$J:$J,$A92,Data!$C:$C,AJ$1,Data!$D:$D,AJ$2)</f>
        <v>0</v>
      </c>
      <c r="AK92" s="5">
        <f>COUNTIFS(Data!$I:$I,$A92,Data!$C:$C,AK$1,Data!$D:$D,AK$2)+COUNTIFS(Data!$J:$J,$A92,Data!$C:$C,AK$1,Data!$D:$D,AK$2)</f>
        <v>0</v>
      </c>
      <c r="AL92" s="5">
        <f>COUNTIFS(Data!$I:$I,$A92,Data!$C:$C,AL$1,Data!$D:$D,AL$2)+COUNTIFS(Data!$J:$J,$A92,Data!$C:$C,AL$1,Data!$D:$D,AL$2)</f>
        <v>0</v>
      </c>
      <c r="AM92" s="5">
        <f>COUNTIFS(Data!$I:$I,$A92,Data!$C:$C,AM$1,Data!$D:$D,AM$2)+COUNTIFS(Data!$J:$J,$A92,Data!$C:$C,AM$1,Data!$D:$D,AM$2)</f>
        <v>0</v>
      </c>
      <c r="AN92" s="5">
        <f>COUNTIFS(Data!$I:$I,$A92,Data!$C:$C,AN$1,Data!$D:$D,AN$2)+COUNTIFS(Data!$J:$J,$A92,Data!$C:$C,AN$1,Data!$D:$D,AN$2)</f>
        <v>0</v>
      </c>
      <c r="AO92" s="5">
        <f>COUNTIFS(Data!$I:$I,$A92,Data!$C:$C,AO$1,Data!$D:$D,AO$2)+COUNTIFS(Data!$J:$J,$A92,Data!$C:$C,AO$1,Data!$D:$D,AO$2)</f>
        <v>0</v>
      </c>
      <c r="AP92" s="5">
        <f>COUNTIFS(Data!$I:$I,$A92,Data!$C:$C,AP$1,Data!$D:$D,AP$2)+COUNTIFS(Data!$J:$J,$A92,Data!$C:$C,AP$1,Data!$D:$D,AP$2)</f>
        <v>0</v>
      </c>
      <c r="AQ92" s="5">
        <f>COUNTIFS(Data!$I:$I,$A92,Data!$C:$C,AQ$1,Data!$D:$D,AQ$2)+COUNTIFS(Data!$J:$J,$A92,Data!$C:$C,AQ$1,Data!$D:$D,AQ$2)</f>
        <v>0</v>
      </c>
      <c r="AR92" s="5">
        <f>COUNTIFS(Data!$I:$I,$A92,Data!$C:$C,AR$1,Data!$D:$D,AR$2)+COUNTIFS(Data!$J:$J,$A92,Data!$C:$C,AR$1,Data!$D:$D,AR$2)</f>
        <v>0</v>
      </c>
      <c r="AS92" s="5">
        <f>COUNTIFS(Data!$I:$I,$A92,Data!$C:$C,AS$1,Data!$D:$D,AS$2)+COUNTIFS(Data!$J:$J,$A92,Data!$C:$C,AS$1,Data!$D:$D,AS$2)</f>
        <v>0</v>
      </c>
      <c r="AT92" s="5">
        <f>COUNTIFS(Data!$I:$I,$A92,Data!$C:$C,AT$1,Data!$D:$D,AT$2)+COUNTIFS(Data!$J:$J,$A92,Data!$C:$C,AT$1,Data!$D:$D,AT$2)</f>
        <v>0</v>
      </c>
      <c r="AU92" s="5">
        <f>COUNTIFS(Data!$I:$I,$A92,Data!$C:$C,AU$1,Data!$D:$D,AU$2)+COUNTIFS(Data!$J:$J,$A92,Data!$C:$C,AU$1,Data!$D:$D,AU$2)</f>
        <v>0</v>
      </c>
      <c r="AV92" s="5">
        <f>COUNTIFS(Data!$I:$I,$A92,Data!$C:$C,AV$1,Data!$D:$D,AV$2)+COUNTIFS(Data!$J:$J,$A92,Data!$C:$C,AV$1,Data!$D:$D,AV$2)</f>
        <v>0</v>
      </c>
      <c r="AW92" s="5">
        <f>COUNTIFS(Data!$I:$I,$A92,Data!$C:$C,AW$1,Data!$D:$D,AW$2)+COUNTIFS(Data!$J:$J,$A92,Data!$C:$C,AW$1,Data!$D:$D,AW$2)</f>
        <v>0</v>
      </c>
      <c r="AX92" s="5">
        <f>COUNTIFS(Data!$I:$I,$A92,Data!$C:$C,AX$1,Data!$D:$D,AX$2)+COUNTIFS(Data!$J:$J,$A92,Data!$C:$C,AX$1,Data!$D:$D,AX$2)</f>
        <v>0</v>
      </c>
      <c r="AY92" s="5">
        <f>COUNTIFS(Data!$I:$I,$A92,Data!$C:$C,AY$1,Data!$D:$D,AY$2)+COUNTIFS(Data!$J:$J,$A92,Data!$C:$C,AY$1,Data!$D:$D,AY$2)</f>
        <v>0</v>
      </c>
      <c r="AZ92" s="5">
        <f>COUNTIFS(Data!$I:$I,$A92,Data!$C:$C,AZ$1,Data!$D:$D,AZ$2)+COUNTIFS(Data!$J:$J,$A92,Data!$C:$C,AZ$1,Data!$D:$D,AZ$2)</f>
        <v>0</v>
      </c>
      <c r="BA92" s="5">
        <f>COUNTIFS(Data!$I:$I,$A92,Data!$C:$C,BA$1,Data!$D:$D,BA$2)+COUNTIFS(Data!$J:$J,$A92,Data!$C:$C,BA$1,Data!$D:$D,BA$2)</f>
        <v>0</v>
      </c>
      <c r="BB92" s="5">
        <f>COUNTIFS(Data!$I:$I,$A92,Data!$C:$C,BB$1,Data!$D:$D,BB$2)+COUNTIFS(Data!$J:$J,$A92,Data!$C:$C,BB$1,Data!$D:$D,BB$2)</f>
        <v>0</v>
      </c>
      <c r="BC92" s="5">
        <f>COUNTIFS(Data!$I:$I,$A92,Data!$C:$C,BC$1,Data!$D:$D,BC$2)+COUNTIFS(Data!$J:$J,$A92,Data!$C:$C,BC$1,Data!$D:$D,BC$2)</f>
        <v>0</v>
      </c>
      <c r="BD92" s="5">
        <f>COUNTIFS(Data!$I:$I,$A92,Data!$C:$C,BD$1,Data!$D:$D,BD$2)+COUNTIFS(Data!$J:$J,$A92,Data!$C:$C,BD$1,Data!$D:$D,BD$2)</f>
        <v>0</v>
      </c>
      <c r="BE92" s="5">
        <f>COUNTIFS(Data!$I:$I,$A92,Data!$C:$C,BE$1,Data!$D:$D,BE$2)+COUNTIFS(Data!$J:$J,$A92,Data!$C:$C,BE$1,Data!$D:$D,BE$2)</f>
        <v>0</v>
      </c>
      <c r="BF92" s="5">
        <f>COUNTIFS(Data!$I:$I,$A92,Data!$C:$C,BF$1,Data!$D:$D,BF$2)+COUNTIFS(Data!$J:$J,$A92,Data!$C:$C,BF$1,Data!$D:$D,BF$2)</f>
        <v>0</v>
      </c>
      <c r="BG92" s="5">
        <f>COUNTIFS(Data!$I:$I,$A92,Data!$C:$C,BG$1,Data!$D:$D,BG$2)+COUNTIFS(Data!$J:$J,$A92,Data!$C:$C,BG$1,Data!$D:$D,BG$2)</f>
        <v>0</v>
      </c>
      <c r="BH92" s="5">
        <f>COUNTIFS(Data!$I:$I,$A92,Data!$C:$C,BH$1,Data!$D:$D,BH$2)+COUNTIFS(Data!$J:$J,$A92,Data!$C:$C,BH$1,Data!$D:$D,BH$2)</f>
        <v>0</v>
      </c>
      <c r="BI92" s="5">
        <f>COUNTIFS(Data!$I:$I,$A92,Data!$C:$C,BI$1,Data!$D:$D,BI$2)+COUNTIFS(Data!$J:$J,$A92,Data!$C:$C,BI$1,Data!$D:$D,BI$2)</f>
        <v>0</v>
      </c>
      <c r="BJ92" s="5">
        <f>COUNTIFS(Data!$I:$I,$A92,Data!$C:$C,BJ$1,Data!$D:$D,BJ$2)+COUNTIFS(Data!$J:$J,$A92,Data!$C:$C,BJ$1,Data!$D:$D,BJ$2)</f>
        <v>0</v>
      </c>
      <c r="BK92" s="5">
        <f>COUNTIFS(Data!$I:$I,$A92,Data!$C:$C,BK$1,Data!$D:$D,BK$2)+COUNTIFS(Data!$J:$J,$A92,Data!$C:$C,BK$1,Data!$D:$D,BK$2)</f>
        <v>0</v>
      </c>
      <c r="BL92" s="5">
        <f>COUNTIFS(Data!$I:$I,$A92,Data!$C:$C,BL$1,Data!$D:$D,BL$2)+COUNTIFS(Data!$J:$J,$A92,Data!$C:$C,BL$1,Data!$D:$D,BL$2)</f>
        <v>0</v>
      </c>
      <c r="BM92" s="5">
        <f>COUNTIFS(Data!$I:$I,$A92,Data!$C:$C,BM$1,Data!$D:$D,BM$2)+COUNTIFS(Data!$J:$J,$A92,Data!$C:$C,BM$1,Data!$D:$D,BM$2)</f>
        <v>0</v>
      </c>
      <c r="BN92" s="5">
        <f>COUNTIFS(Data!$I:$I,$A92,Data!$C:$C,BN$1,Data!$D:$D,BN$2)+COUNTIFS(Data!$J:$J,$A92,Data!$C:$C,BN$1,Data!$D:$D,BN$2)</f>
        <v>0</v>
      </c>
      <c r="BO92" s="5">
        <f>COUNTIFS(Data!$I:$I,$A92,Data!$C:$C,BO$1,Data!$D:$D,BO$2)+COUNTIFS(Data!$J:$J,$A92,Data!$C:$C,BO$1,Data!$D:$D,BO$2)</f>
        <v>0</v>
      </c>
      <c r="BP92" s="5">
        <f>COUNTIFS(Data!$I:$I,$A92,Data!$C:$C,BP$1,Data!$D:$D,BP$2)+COUNTIFS(Data!$J:$J,$A92,Data!$C:$C,BP$1,Data!$D:$D,BP$2)</f>
        <v>0</v>
      </c>
      <c r="BQ92" s="5">
        <f>COUNTIFS(Data!$I:$I,$A92,Data!$C:$C,BQ$1,Data!$D:$D,BQ$2)+COUNTIFS(Data!$J:$J,$A92,Data!$C:$C,BQ$1,Data!$D:$D,BQ$2)</f>
        <v>0</v>
      </c>
      <c r="BR92" s="5">
        <f>COUNTIFS(Data!$I:$I,$A92,Data!$C:$C,BR$1,Data!$D:$D,BR$2)+COUNTIFS(Data!$J:$J,$A92,Data!$C:$C,BR$1,Data!$D:$D,BR$2)</f>
        <v>0</v>
      </c>
      <c r="BS92" s="5">
        <f>COUNTIFS(Data!$I:$I,$A92,Data!$C:$C,BS$1,Data!$D:$D,BS$2)+COUNTIFS(Data!$J:$J,$A92,Data!$C:$C,BS$1,Data!$D:$D,BS$2)</f>
        <v>0</v>
      </c>
      <c r="BT92" s="5">
        <f>COUNTIFS(Data!$I:$I,$A92,Data!$C:$C,BT$1,Data!$D:$D,BT$2)+COUNTIFS(Data!$J:$J,$A92,Data!$C:$C,BT$1,Data!$D:$D,BT$2)</f>
        <v>0</v>
      </c>
      <c r="BU92" s="5">
        <f>COUNTIFS(Data!$I:$I,$A92,Data!$C:$C,BU$1,Data!$D:$D,BU$2)+COUNTIFS(Data!$J:$J,$A92,Data!$C:$C,BU$1,Data!$D:$D,BU$2)</f>
        <v>0</v>
      </c>
      <c r="BV92" s="5">
        <f>COUNTIFS(Data!$I:$I,$A92,Data!$C:$C,BV$1,Data!$D:$D,BV$2)+COUNTIFS(Data!$J:$J,$A92,Data!$C:$C,BV$1,Data!$D:$D,BV$2)</f>
        <v>0</v>
      </c>
      <c r="BW92" s="5">
        <f>COUNTIFS(Data!$I:$I,$A92,Data!$C:$C,BW$1,Data!$D:$D,BW$2)+COUNTIFS(Data!$J:$J,$A92,Data!$C:$C,BW$1,Data!$D:$D,BW$2)</f>
        <v>0</v>
      </c>
      <c r="BX92" s="5">
        <f>COUNTIFS(Data!$I:$I,$A92,Data!$C:$C,BX$1,Data!$D:$D,BX$2)+COUNTIFS(Data!$J:$J,$A92,Data!$C:$C,BX$1,Data!$D:$D,BX$2)</f>
        <v>0</v>
      </c>
      <c r="BY92" s="5">
        <f>COUNTIFS(Data!$I:$I,$A92,Data!$C:$C,BY$1,Data!$D:$D,BY$2)+COUNTIFS(Data!$J:$J,$A92,Data!$C:$C,BY$1,Data!$D:$D,BY$2)</f>
        <v>0</v>
      </c>
      <c r="BZ92" s="5">
        <f>COUNTIFS(Data!$I:$I,$A92,Data!$C:$C,BZ$1,Data!$D:$D,BZ$2)+COUNTIFS(Data!$J:$J,$A92,Data!$C:$C,BZ$1,Data!$D:$D,BZ$2)</f>
        <v>0</v>
      </c>
      <c r="CA92" s="5">
        <f>COUNTIFS(Data!$I:$I,$A92,Data!$C:$C,CA$1,Data!$D:$D,CA$2)+COUNTIFS(Data!$J:$J,$A92,Data!$C:$C,CA$1,Data!$D:$D,CA$2)</f>
        <v>0</v>
      </c>
      <c r="CB92" s="5">
        <f>COUNTIFS(Data!$I:$I,$A92,Data!$C:$C,CB$1,Data!$D:$D,CB$2)+COUNTIFS(Data!$J:$J,$A92,Data!$C:$C,CB$1,Data!$D:$D,CB$2)</f>
        <v>0</v>
      </c>
      <c r="CC92" s="5">
        <f>COUNTIFS(Data!$I:$I,$A92,Data!$C:$C,CC$1,Data!$D:$D,CC$2)+COUNTIFS(Data!$J:$J,$A92,Data!$C:$C,CC$1,Data!$D:$D,CC$2)</f>
        <v>0</v>
      </c>
      <c r="CD92" s="5">
        <f>COUNTIFS(Data!$I:$I,$A92,Data!$C:$C,CD$1,Data!$D:$D,CD$2)+COUNTIFS(Data!$J:$J,$A92,Data!$C:$C,CD$1,Data!$D:$D,CD$2)</f>
        <v>0</v>
      </c>
      <c r="CE92" s="5">
        <f>COUNTIFS(Data!$I:$I,$A92,Data!$C:$C,CE$1,Data!$D:$D,CE$2)+COUNTIFS(Data!$J:$J,$A92,Data!$C:$C,CE$1,Data!$D:$D,CE$2)</f>
        <v>0</v>
      </c>
      <c r="CF92" s="5">
        <f>COUNTIFS(Data!$I:$I,$A92,Data!$C:$C,CF$1,Data!$D:$D,CF$2)+COUNTIFS(Data!$J:$J,$A92,Data!$C:$C,CF$1,Data!$D:$D,CF$2)</f>
        <v>0</v>
      </c>
      <c r="CG92" s="5">
        <f>COUNTIFS(Data!$I:$I,$A92,Data!$C:$C,CG$1,Data!$D:$D,CG$2)+COUNTIFS(Data!$J:$J,$A92,Data!$C:$C,CG$1,Data!$D:$D,CG$2)</f>
        <v>0</v>
      </c>
      <c r="CH92" s="5">
        <f>COUNTIFS(Data!$I:$I,$A92,Data!$C:$C,CH$1,Data!$D:$D,CH$2)+COUNTIFS(Data!$J:$J,$A92,Data!$C:$C,CH$1,Data!$D:$D,CH$2)</f>
        <v>0</v>
      </c>
      <c r="CI92" s="5">
        <f>COUNTIFS(Data!$I:$I,$A92,Data!$C:$C,CI$1,Data!$D:$D,CI$2)+COUNTIFS(Data!$J:$J,$A92,Data!$C:$C,CI$1,Data!$D:$D,CI$2)</f>
        <v>0</v>
      </c>
      <c r="CJ92" s="5">
        <f>COUNTIFS(Data!$I:$I,$A92,Data!$C:$C,CJ$1,Data!$D:$D,CJ$2)+COUNTIFS(Data!$J:$J,$A92,Data!$C:$C,CJ$1,Data!$D:$D,CJ$2)</f>
        <v>0</v>
      </c>
      <c r="CK92" s="5">
        <f>COUNTIFS(Data!$I:$I,$A92,Data!$C:$C,CK$1,Data!$D:$D,CK$2)+COUNTIFS(Data!$J:$J,$A92,Data!$C:$C,CK$1,Data!$D:$D,CK$2)</f>
        <v>0</v>
      </c>
      <c r="CL92" s="5">
        <f>COUNTIFS(Data!$I:$I,$A92,Data!$C:$C,CL$1,Data!$D:$D,CL$2)+COUNTIFS(Data!$J:$J,$A92,Data!$C:$C,CL$1,Data!$D:$D,CL$2)</f>
        <v>0</v>
      </c>
      <c r="CM92" s="5">
        <f>COUNTIFS(Data!$I:$I,$A92,Data!$C:$C,CM$1,Data!$D:$D,CM$2)+COUNTIFS(Data!$J:$J,$A92,Data!$C:$C,CM$1,Data!$D:$D,CM$2)</f>
        <v>0</v>
      </c>
      <c r="CN92" s="5">
        <f>COUNTIFS(Data!$I:$I,$A92,Data!$C:$C,CN$1,Data!$D:$D,CN$2)+COUNTIFS(Data!$J:$J,$A92,Data!$C:$C,CN$1,Data!$D:$D,CN$2)</f>
        <v>0</v>
      </c>
      <c r="CO92" s="5">
        <f>COUNTIFS(Data!$I:$I,$A92,Data!$C:$C,CO$1,Data!$D:$D,CO$2)+COUNTIFS(Data!$J:$J,$A92,Data!$C:$C,CO$1,Data!$D:$D,CO$2)</f>
        <v>0</v>
      </c>
      <c r="CP92" s="5">
        <f>COUNTIFS(Data!$I:$I,$A92,Data!$C:$C,CP$1,Data!$D:$D,CP$2)+COUNTIFS(Data!$J:$J,$A92,Data!$C:$C,CP$1,Data!$D:$D,CP$2)</f>
        <v>0</v>
      </c>
      <c r="CQ92" s="5">
        <f>COUNTIFS(Data!$I:$I,$A92,Data!$C:$C,CQ$1,Data!$D:$D,CQ$2)+COUNTIFS(Data!$J:$J,$A92,Data!$C:$C,CQ$1,Data!$D:$D,CQ$2)</f>
        <v>0</v>
      </c>
      <c r="CR92" s="5">
        <f>COUNTIFS(Data!$I:$I,$A92,Data!$C:$C,CR$1,Data!$D:$D,CR$2)+COUNTIFS(Data!$J:$J,$A92,Data!$C:$C,CR$1,Data!$D:$D,CR$2)</f>
        <v>0</v>
      </c>
      <c r="CS92" s="5">
        <f>COUNTIFS(Data!$I:$I,$A92,Data!$C:$C,CS$1,Data!$D:$D,CS$2)+COUNTIFS(Data!$J:$J,$A92,Data!$C:$C,CS$1,Data!$D:$D,CS$2)</f>
        <v>0</v>
      </c>
      <c r="CT92" s="5">
        <f>COUNTIFS(Data!$I:$I,$A92,Data!$C:$C,CT$1,Data!$D:$D,CT$2)+COUNTIFS(Data!$J:$J,$A92,Data!$C:$C,CT$1,Data!$D:$D,CT$2)</f>
        <v>0</v>
      </c>
      <c r="CU92" s="5">
        <f>COUNTIFS(Data!$I:$I,$A92,Data!$C:$C,CU$1,Data!$D:$D,CU$2)+COUNTIFS(Data!$J:$J,$A92,Data!$C:$C,CU$1,Data!$D:$D,CU$2)</f>
        <v>0</v>
      </c>
      <c r="CV92" s="5">
        <f>COUNTIFS(Data!$I:$I,$A92,Data!$C:$C,CV$1,Data!$D:$D,CV$2)+COUNTIFS(Data!$J:$J,$A92,Data!$C:$C,CV$1,Data!$D:$D,CV$2)</f>
        <v>0</v>
      </c>
      <c r="CW92" s="5">
        <f t="shared" ref="CW92:CX92" si="91">SUMIF($B$2:$CV$2,CW$2, $B92:$CV92)</f>
        <v>1</v>
      </c>
      <c r="CX92" s="5">
        <f t="shared" si="91"/>
        <v>0</v>
      </c>
      <c r="CY92" s="5">
        <f t="shared" si="3"/>
        <v>1</v>
      </c>
    </row>
    <row r="93">
      <c r="A93" s="5" t="str">
        <f>Countries!A91</f>
        <v>UKR</v>
      </c>
      <c r="B93" s="5">
        <f>COUNTIFS(Data!$I:$I,$A93,Data!$C:$C,B$1,Data!$D:$D,B$2)+COUNTIFS(Data!$J:$J,$A93,Data!$C:$C,B$1,Data!$D:$D,B$2)</f>
        <v>0</v>
      </c>
      <c r="C93" s="5">
        <f>COUNTIFS(Data!$I:$I,$A93,Data!$C:$C,C$1,Data!$D:$D,C$2)+COUNTIFS(Data!$J:$J,$A93,Data!$C:$C,C$1,Data!$D:$D,C$2)</f>
        <v>0</v>
      </c>
      <c r="D93" s="5">
        <f>COUNTIFS(Data!$I:$I,$A93,Data!$C:$C,D$1,Data!$D:$D,D$2)+COUNTIFS(Data!$J:$J,$A93,Data!$C:$C,D$1,Data!$D:$D,D$2)</f>
        <v>0</v>
      </c>
      <c r="E93" s="5">
        <f>COUNTIFS(Data!$I:$I,$A93,Data!$C:$C,E$1,Data!$D:$D,E$2)+COUNTIFS(Data!$J:$J,$A93,Data!$C:$C,E$1,Data!$D:$D,E$2)</f>
        <v>0</v>
      </c>
      <c r="F93" s="5">
        <f>COUNTIFS(Data!$I:$I,$A93,Data!$C:$C,F$1,Data!$D:$D,F$2)+COUNTIFS(Data!$J:$J,$A93,Data!$C:$C,F$1,Data!$D:$D,F$2)</f>
        <v>0</v>
      </c>
      <c r="G93" s="5">
        <f>COUNTIFS(Data!$I:$I,$A93,Data!$C:$C,G$1,Data!$D:$D,G$2)+COUNTIFS(Data!$J:$J,$A93,Data!$C:$C,G$1,Data!$D:$D,G$2)</f>
        <v>0</v>
      </c>
      <c r="H93" s="5">
        <f>COUNTIFS(Data!$I:$I,$A93,Data!$C:$C,H$1,Data!$D:$D,H$2)+COUNTIFS(Data!$J:$J,$A93,Data!$C:$C,H$1,Data!$D:$D,H$2)</f>
        <v>0</v>
      </c>
      <c r="I93" s="5">
        <f>COUNTIFS(Data!$I:$I,$A93,Data!$C:$C,I$1,Data!$D:$D,I$2)+COUNTIFS(Data!$J:$J,$A93,Data!$C:$C,I$1,Data!$D:$D,I$2)</f>
        <v>2</v>
      </c>
      <c r="J93" s="5">
        <f>COUNTIFS(Data!$I:$I,$A93,Data!$C:$C,J$1,Data!$D:$D,J$2)+COUNTIFS(Data!$J:$J,$A93,Data!$C:$C,J$1,Data!$D:$D,J$2)</f>
        <v>0</v>
      </c>
      <c r="K93" s="5">
        <f>COUNTIFS(Data!$I:$I,$A93,Data!$C:$C,K$1,Data!$D:$D,K$2)+COUNTIFS(Data!$J:$J,$A93,Data!$C:$C,K$1,Data!$D:$D,K$2)</f>
        <v>0</v>
      </c>
      <c r="L93" s="5">
        <f>COUNTIFS(Data!$I:$I,$A93,Data!$C:$C,L$1,Data!$D:$D,L$2)+COUNTIFS(Data!$J:$J,$A93,Data!$C:$C,L$1,Data!$D:$D,L$2)</f>
        <v>1</v>
      </c>
      <c r="M93" s="5">
        <f>COUNTIFS(Data!$I:$I,$A93,Data!$C:$C,M$1,Data!$D:$D,M$2)+COUNTIFS(Data!$J:$J,$A93,Data!$C:$C,M$1,Data!$D:$D,M$2)</f>
        <v>0</v>
      </c>
      <c r="N93" s="5">
        <f>COUNTIFS(Data!$I:$I,$A93,Data!$C:$C,N$1,Data!$D:$D,N$2)+COUNTIFS(Data!$J:$J,$A93,Data!$C:$C,N$1,Data!$D:$D,N$2)</f>
        <v>0</v>
      </c>
      <c r="O93" s="5">
        <f>COUNTIFS(Data!$I:$I,$A93,Data!$C:$C,O$1,Data!$D:$D,O$2)+COUNTIFS(Data!$J:$J,$A93,Data!$C:$C,O$1,Data!$D:$D,O$2)</f>
        <v>0</v>
      </c>
      <c r="P93" s="5">
        <f>COUNTIFS(Data!$I:$I,$A93,Data!$C:$C,P$1,Data!$D:$D,P$2)+COUNTIFS(Data!$J:$J,$A93,Data!$C:$C,P$1,Data!$D:$D,P$2)</f>
        <v>0</v>
      </c>
      <c r="Q93" s="5">
        <f>COUNTIFS(Data!$I:$I,$A93,Data!$C:$C,Q$1,Data!$D:$D,Q$2)+COUNTIFS(Data!$J:$J,$A93,Data!$C:$C,Q$1,Data!$D:$D,Q$2)</f>
        <v>0</v>
      </c>
      <c r="R93" s="5">
        <f>COUNTIFS(Data!$I:$I,$A93,Data!$C:$C,R$1,Data!$D:$D,R$2)+COUNTIFS(Data!$J:$J,$A93,Data!$C:$C,R$1,Data!$D:$D,R$2)</f>
        <v>0</v>
      </c>
      <c r="S93" s="5">
        <f>COUNTIFS(Data!$I:$I,$A93,Data!$C:$C,S$1,Data!$D:$D,S$2)+COUNTIFS(Data!$J:$J,$A93,Data!$C:$C,S$1,Data!$D:$D,S$2)</f>
        <v>0</v>
      </c>
      <c r="T93" s="5">
        <f>COUNTIFS(Data!$I:$I,$A93,Data!$C:$C,T$1,Data!$D:$D,T$2)+COUNTIFS(Data!$J:$J,$A93,Data!$C:$C,T$1,Data!$D:$D,T$2)</f>
        <v>0</v>
      </c>
      <c r="U93" s="5">
        <f>COUNTIFS(Data!$I:$I,$A93,Data!$C:$C,U$1,Data!$D:$D,U$2)+COUNTIFS(Data!$J:$J,$A93,Data!$C:$C,U$1,Data!$D:$D,U$2)</f>
        <v>0</v>
      </c>
      <c r="V93" s="5">
        <f>COUNTIFS(Data!$I:$I,$A93,Data!$C:$C,V$1,Data!$D:$D,V$2)+COUNTIFS(Data!$J:$J,$A93,Data!$C:$C,V$1,Data!$D:$D,V$2)</f>
        <v>0</v>
      </c>
      <c r="W93" s="5">
        <f>COUNTIFS(Data!$I:$I,$A93,Data!$C:$C,W$1,Data!$D:$D,W$2)+COUNTIFS(Data!$J:$J,$A93,Data!$C:$C,W$1,Data!$D:$D,W$2)</f>
        <v>0</v>
      </c>
      <c r="X93" s="5">
        <f>COUNTIFS(Data!$I:$I,$A93,Data!$C:$C,X$1,Data!$D:$D,X$2)+COUNTIFS(Data!$J:$J,$A93,Data!$C:$C,X$1,Data!$D:$D,X$2)</f>
        <v>0</v>
      </c>
      <c r="Y93" s="5">
        <f>COUNTIFS(Data!$I:$I,$A93,Data!$C:$C,Y$1,Data!$D:$D,Y$2)+COUNTIFS(Data!$J:$J,$A93,Data!$C:$C,Y$1,Data!$D:$D,Y$2)</f>
        <v>0</v>
      </c>
      <c r="Z93" s="5">
        <f>COUNTIFS(Data!$I:$I,$A93,Data!$C:$C,Z$1,Data!$D:$D,Z$2)+COUNTIFS(Data!$J:$J,$A93,Data!$C:$C,Z$1,Data!$D:$D,Z$2)</f>
        <v>0</v>
      </c>
      <c r="AA93" s="5">
        <f>COUNTIFS(Data!$I:$I,$A93,Data!$C:$C,AA$1,Data!$D:$D,AA$2)+COUNTIFS(Data!$J:$J,$A93,Data!$C:$C,AA$1,Data!$D:$D,AA$2)</f>
        <v>1</v>
      </c>
      <c r="AB93" s="5">
        <f>COUNTIFS(Data!$I:$I,$A93,Data!$C:$C,AB$1,Data!$D:$D,AB$2)+COUNTIFS(Data!$J:$J,$A93,Data!$C:$C,AB$1,Data!$D:$D,AB$2)</f>
        <v>0</v>
      </c>
      <c r="AC93" s="5">
        <f>COUNTIFS(Data!$I:$I,$A93,Data!$C:$C,AC$1,Data!$D:$D,AC$2)+COUNTIFS(Data!$J:$J,$A93,Data!$C:$C,AC$1,Data!$D:$D,AC$2)</f>
        <v>0</v>
      </c>
      <c r="AD93" s="5">
        <f>COUNTIFS(Data!$I:$I,$A93,Data!$C:$C,AD$1,Data!$D:$D,AD$2)+COUNTIFS(Data!$J:$J,$A93,Data!$C:$C,AD$1,Data!$D:$D,AD$2)</f>
        <v>0</v>
      </c>
      <c r="AE93" s="5">
        <f>COUNTIFS(Data!$I:$I,$A93,Data!$C:$C,AE$1,Data!$D:$D,AE$2)+COUNTIFS(Data!$J:$J,$A93,Data!$C:$C,AE$1,Data!$D:$D,AE$2)</f>
        <v>0</v>
      </c>
      <c r="AF93" s="5">
        <f>COUNTIFS(Data!$I:$I,$A93,Data!$C:$C,AF$1,Data!$D:$D,AF$2)+COUNTIFS(Data!$J:$J,$A93,Data!$C:$C,AF$1,Data!$D:$D,AF$2)</f>
        <v>0</v>
      </c>
      <c r="AG93" s="5">
        <f>COUNTIFS(Data!$I:$I,$A93,Data!$C:$C,AG$1,Data!$D:$D,AG$2)+COUNTIFS(Data!$J:$J,$A93,Data!$C:$C,AG$1,Data!$D:$D,AG$2)</f>
        <v>0</v>
      </c>
      <c r="AH93" s="5">
        <f>COUNTIFS(Data!$I:$I,$A93,Data!$C:$C,AH$1,Data!$D:$D,AH$2)+COUNTIFS(Data!$J:$J,$A93,Data!$C:$C,AH$1,Data!$D:$D,AH$2)</f>
        <v>0</v>
      </c>
      <c r="AI93" s="5">
        <f>COUNTIFS(Data!$I:$I,$A93,Data!$C:$C,AI$1,Data!$D:$D,AI$2)+COUNTIFS(Data!$J:$J,$A93,Data!$C:$C,AI$1,Data!$D:$D,AI$2)</f>
        <v>0</v>
      </c>
      <c r="AJ93" s="5">
        <f>COUNTIFS(Data!$I:$I,$A93,Data!$C:$C,AJ$1,Data!$D:$D,AJ$2)+COUNTIFS(Data!$J:$J,$A93,Data!$C:$C,AJ$1,Data!$D:$D,AJ$2)</f>
        <v>0</v>
      </c>
      <c r="AK93" s="5">
        <f>COUNTIFS(Data!$I:$I,$A93,Data!$C:$C,AK$1,Data!$D:$D,AK$2)+COUNTIFS(Data!$J:$J,$A93,Data!$C:$C,AK$1,Data!$D:$D,AK$2)</f>
        <v>0</v>
      </c>
      <c r="AL93" s="5">
        <f>COUNTIFS(Data!$I:$I,$A93,Data!$C:$C,AL$1,Data!$D:$D,AL$2)+COUNTIFS(Data!$J:$J,$A93,Data!$C:$C,AL$1,Data!$D:$D,AL$2)</f>
        <v>0</v>
      </c>
      <c r="AM93" s="5">
        <f>COUNTIFS(Data!$I:$I,$A93,Data!$C:$C,AM$1,Data!$D:$D,AM$2)+COUNTIFS(Data!$J:$J,$A93,Data!$C:$C,AM$1,Data!$D:$D,AM$2)</f>
        <v>0</v>
      </c>
      <c r="AN93" s="5">
        <f>COUNTIFS(Data!$I:$I,$A93,Data!$C:$C,AN$1,Data!$D:$D,AN$2)+COUNTIFS(Data!$J:$J,$A93,Data!$C:$C,AN$1,Data!$D:$D,AN$2)</f>
        <v>0</v>
      </c>
      <c r="AO93" s="5">
        <f>COUNTIFS(Data!$I:$I,$A93,Data!$C:$C,AO$1,Data!$D:$D,AO$2)+COUNTIFS(Data!$J:$J,$A93,Data!$C:$C,AO$1,Data!$D:$D,AO$2)</f>
        <v>1</v>
      </c>
      <c r="AP93" s="5">
        <f>COUNTIFS(Data!$I:$I,$A93,Data!$C:$C,AP$1,Data!$D:$D,AP$2)+COUNTIFS(Data!$J:$J,$A93,Data!$C:$C,AP$1,Data!$D:$D,AP$2)</f>
        <v>0</v>
      </c>
      <c r="AQ93" s="5">
        <f>COUNTIFS(Data!$I:$I,$A93,Data!$C:$C,AQ$1,Data!$D:$D,AQ$2)+COUNTIFS(Data!$J:$J,$A93,Data!$C:$C,AQ$1,Data!$D:$D,AQ$2)</f>
        <v>0</v>
      </c>
      <c r="AR93" s="5">
        <f>COUNTIFS(Data!$I:$I,$A93,Data!$C:$C,AR$1,Data!$D:$D,AR$2)+COUNTIFS(Data!$J:$J,$A93,Data!$C:$C,AR$1,Data!$D:$D,AR$2)</f>
        <v>0</v>
      </c>
      <c r="AS93" s="5">
        <f>COUNTIFS(Data!$I:$I,$A93,Data!$C:$C,AS$1,Data!$D:$D,AS$2)+COUNTIFS(Data!$J:$J,$A93,Data!$C:$C,AS$1,Data!$D:$D,AS$2)</f>
        <v>0</v>
      </c>
      <c r="AT93" s="5">
        <f>COUNTIFS(Data!$I:$I,$A93,Data!$C:$C,AT$1,Data!$D:$D,AT$2)+COUNTIFS(Data!$J:$J,$A93,Data!$C:$C,AT$1,Data!$D:$D,AT$2)</f>
        <v>0</v>
      </c>
      <c r="AU93" s="5">
        <f>COUNTIFS(Data!$I:$I,$A93,Data!$C:$C,AU$1,Data!$D:$D,AU$2)+COUNTIFS(Data!$J:$J,$A93,Data!$C:$C,AU$1,Data!$D:$D,AU$2)</f>
        <v>0</v>
      </c>
      <c r="AV93" s="5">
        <f>COUNTIFS(Data!$I:$I,$A93,Data!$C:$C,AV$1,Data!$D:$D,AV$2)+COUNTIFS(Data!$J:$J,$A93,Data!$C:$C,AV$1,Data!$D:$D,AV$2)</f>
        <v>0</v>
      </c>
      <c r="AW93" s="5">
        <f>COUNTIFS(Data!$I:$I,$A93,Data!$C:$C,AW$1,Data!$D:$D,AW$2)+COUNTIFS(Data!$J:$J,$A93,Data!$C:$C,AW$1,Data!$D:$D,AW$2)</f>
        <v>0</v>
      </c>
      <c r="AX93" s="5">
        <f>COUNTIFS(Data!$I:$I,$A93,Data!$C:$C,AX$1,Data!$D:$D,AX$2)+COUNTIFS(Data!$J:$J,$A93,Data!$C:$C,AX$1,Data!$D:$D,AX$2)</f>
        <v>0</v>
      </c>
      <c r="AY93" s="5">
        <f>COUNTIFS(Data!$I:$I,$A93,Data!$C:$C,AY$1,Data!$D:$D,AY$2)+COUNTIFS(Data!$J:$J,$A93,Data!$C:$C,AY$1,Data!$D:$D,AY$2)</f>
        <v>0</v>
      </c>
      <c r="AZ93" s="5">
        <f>COUNTIFS(Data!$I:$I,$A93,Data!$C:$C,AZ$1,Data!$D:$D,AZ$2)+COUNTIFS(Data!$J:$J,$A93,Data!$C:$C,AZ$1,Data!$D:$D,AZ$2)</f>
        <v>0</v>
      </c>
      <c r="BA93" s="5">
        <f>COUNTIFS(Data!$I:$I,$A93,Data!$C:$C,BA$1,Data!$D:$D,BA$2)+COUNTIFS(Data!$J:$J,$A93,Data!$C:$C,BA$1,Data!$D:$D,BA$2)</f>
        <v>1</v>
      </c>
      <c r="BB93" s="5">
        <f>COUNTIFS(Data!$I:$I,$A93,Data!$C:$C,BB$1,Data!$D:$D,BB$2)+COUNTIFS(Data!$J:$J,$A93,Data!$C:$C,BB$1,Data!$D:$D,BB$2)</f>
        <v>1</v>
      </c>
      <c r="BC93" s="5">
        <f>COUNTIFS(Data!$I:$I,$A93,Data!$C:$C,BC$1,Data!$D:$D,BC$2)+COUNTIFS(Data!$J:$J,$A93,Data!$C:$C,BC$1,Data!$D:$D,BC$2)</f>
        <v>0</v>
      </c>
      <c r="BD93" s="5">
        <f>COUNTIFS(Data!$I:$I,$A93,Data!$C:$C,BD$1,Data!$D:$D,BD$2)+COUNTIFS(Data!$J:$J,$A93,Data!$C:$C,BD$1,Data!$D:$D,BD$2)</f>
        <v>0</v>
      </c>
      <c r="BE93" s="5">
        <f>COUNTIFS(Data!$I:$I,$A93,Data!$C:$C,BE$1,Data!$D:$D,BE$2)+COUNTIFS(Data!$J:$J,$A93,Data!$C:$C,BE$1,Data!$D:$D,BE$2)</f>
        <v>0</v>
      </c>
      <c r="BF93" s="5">
        <f>COUNTIFS(Data!$I:$I,$A93,Data!$C:$C,BF$1,Data!$D:$D,BF$2)+COUNTIFS(Data!$J:$J,$A93,Data!$C:$C,BF$1,Data!$D:$D,BF$2)</f>
        <v>0</v>
      </c>
      <c r="BG93" s="5">
        <f>COUNTIFS(Data!$I:$I,$A93,Data!$C:$C,BG$1,Data!$D:$D,BG$2)+COUNTIFS(Data!$J:$J,$A93,Data!$C:$C,BG$1,Data!$D:$D,BG$2)</f>
        <v>0</v>
      </c>
      <c r="BH93" s="5">
        <f>COUNTIFS(Data!$I:$I,$A93,Data!$C:$C,BH$1,Data!$D:$D,BH$2)+COUNTIFS(Data!$J:$J,$A93,Data!$C:$C,BH$1,Data!$D:$D,BH$2)</f>
        <v>0</v>
      </c>
      <c r="BI93" s="5">
        <f>COUNTIFS(Data!$I:$I,$A93,Data!$C:$C,BI$1,Data!$D:$D,BI$2)+COUNTIFS(Data!$J:$J,$A93,Data!$C:$C,BI$1,Data!$D:$D,BI$2)</f>
        <v>0</v>
      </c>
      <c r="BJ93" s="5">
        <f>COUNTIFS(Data!$I:$I,$A93,Data!$C:$C,BJ$1,Data!$D:$D,BJ$2)+COUNTIFS(Data!$J:$J,$A93,Data!$C:$C,BJ$1,Data!$D:$D,BJ$2)</f>
        <v>0</v>
      </c>
      <c r="BK93" s="5">
        <f>COUNTIFS(Data!$I:$I,$A93,Data!$C:$C,BK$1,Data!$D:$D,BK$2)+COUNTIFS(Data!$J:$J,$A93,Data!$C:$C,BK$1,Data!$D:$D,BK$2)</f>
        <v>0</v>
      </c>
      <c r="BL93" s="5">
        <f>COUNTIFS(Data!$I:$I,$A93,Data!$C:$C,BL$1,Data!$D:$D,BL$2)+COUNTIFS(Data!$J:$J,$A93,Data!$C:$C,BL$1,Data!$D:$D,BL$2)</f>
        <v>0</v>
      </c>
      <c r="BM93" s="5">
        <f>COUNTIFS(Data!$I:$I,$A93,Data!$C:$C,BM$1,Data!$D:$D,BM$2)+COUNTIFS(Data!$J:$J,$A93,Data!$C:$C,BM$1,Data!$D:$D,BM$2)</f>
        <v>0</v>
      </c>
      <c r="BN93" s="5">
        <f>COUNTIFS(Data!$I:$I,$A93,Data!$C:$C,BN$1,Data!$D:$D,BN$2)+COUNTIFS(Data!$J:$J,$A93,Data!$C:$C,BN$1,Data!$D:$D,BN$2)</f>
        <v>0</v>
      </c>
      <c r="BO93" s="5">
        <f>COUNTIFS(Data!$I:$I,$A93,Data!$C:$C,BO$1,Data!$D:$D,BO$2)+COUNTIFS(Data!$J:$J,$A93,Data!$C:$C,BO$1,Data!$D:$D,BO$2)</f>
        <v>0</v>
      </c>
      <c r="BP93" s="5">
        <f>COUNTIFS(Data!$I:$I,$A93,Data!$C:$C,BP$1,Data!$D:$D,BP$2)+COUNTIFS(Data!$J:$J,$A93,Data!$C:$C,BP$1,Data!$D:$D,BP$2)</f>
        <v>0</v>
      </c>
      <c r="BQ93" s="5">
        <f>COUNTIFS(Data!$I:$I,$A93,Data!$C:$C,BQ$1,Data!$D:$D,BQ$2)+COUNTIFS(Data!$J:$J,$A93,Data!$C:$C,BQ$1,Data!$D:$D,BQ$2)</f>
        <v>1</v>
      </c>
      <c r="BR93" s="5">
        <f>COUNTIFS(Data!$I:$I,$A93,Data!$C:$C,BR$1,Data!$D:$D,BR$2)+COUNTIFS(Data!$J:$J,$A93,Data!$C:$C,BR$1,Data!$D:$D,BR$2)</f>
        <v>0</v>
      </c>
      <c r="BS93" s="5">
        <f>COUNTIFS(Data!$I:$I,$A93,Data!$C:$C,BS$1,Data!$D:$D,BS$2)+COUNTIFS(Data!$J:$J,$A93,Data!$C:$C,BS$1,Data!$D:$D,BS$2)</f>
        <v>0</v>
      </c>
      <c r="BT93" s="5">
        <f>COUNTIFS(Data!$I:$I,$A93,Data!$C:$C,BT$1,Data!$D:$D,BT$2)+COUNTIFS(Data!$J:$J,$A93,Data!$C:$C,BT$1,Data!$D:$D,BT$2)</f>
        <v>0</v>
      </c>
      <c r="BU93" s="5">
        <f>COUNTIFS(Data!$I:$I,$A93,Data!$C:$C,BU$1,Data!$D:$D,BU$2)+COUNTIFS(Data!$J:$J,$A93,Data!$C:$C,BU$1,Data!$D:$D,BU$2)</f>
        <v>0</v>
      </c>
      <c r="BV93" s="5">
        <f>COUNTIFS(Data!$I:$I,$A93,Data!$C:$C,BV$1,Data!$D:$D,BV$2)+COUNTIFS(Data!$J:$J,$A93,Data!$C:$C,BV$1,Data!$D:$D,BV$2)</f>
        <v>0</v>
      </c>
      <c r="BW93" s="5">
        <f>COUNTIFS(Data!$I:$I,$A93,Data!$C:$C,BW$1,Data!$D:$D,BW$2)+COUNTIFS(Data!$J:$J,$A93,Data!$C:$C,BW$1,Data!$D:$D,BW$2)</f>
        <v>0</v>
      </c>
      <c r="BX93" s="5">
        <f>COUNTIFS(Data!$I:$I,$A93,Data!$C:$C,BX$1,Data!$D:$D,BX$2)+COUNTIFS(Data!$J:$J,$A93,Data!$C:$C,BX$1,Data!$D:$D,BX$2)</f>
        <v>0</v>
      </c>
      <c r="BY93" s="5">
        <f>COUNTIFS(Data!$I:$I,$A93,Data!$C:$C,BY$1,Data!$D:$D,BY$2)+COUNTIFS(Data!$J:$J,$A93,Data!$C:$C,BY$1,Data!$D:$D,BY$2)</f>
        <v>1</v>
      </c>
      <c r="BZ93" s="5">
        <f>COUNTIFS(Data!$I:$I,$A93,Data!$C:$C,BZ$1,Data!$D:$D,BZ$2)+COUNTIFS(Data!$J:$J,$A93,Data!$C:$C,BZ$1,Data!$D:$D,BZ$2)</f>
        <v>0</v>
      </c>
      <c r="CA93" s="5">
        <f>COUNTIFS(Data!$I:$I,$A93,Data!$C:$C,CA$1,Data!$D:$D,CA$2)+COUNTIFS(Data!$J:$J,$A93,Data!$C:$C,CA$1,Data!$D:$D,CA$2)</f>
        <v>0</v>
      </c>
      <c r="CB93" s="5">
        <f>COUNTIFS(Data!$I:$I,$A93,Data!$C:$C,CB$1,Data!$D:$D,CB$2)+COUNTIFS(Data!$J:$J,$A93,Data!$C:$C,CB$1,Data!$D:$D,CB$2)</f>
        <v>0</v>
      </c>
      <c r="CC93" s="5">
        <f>COUNTIFS(Data!$I:$I,$A93,Data!$C:$C,CC$1,Data!$D:$D,CC$2)+COUNTIFS(Data!$J:$J,$A93,Data!$C:$C,CC$1,Data!$D:$D,CC$2)</f>
        <v>0</v>
      </c>
      <c r="CD93" s="5">
        <f>COUNTIFS(Data!$I:$I,$A93,Data!$C:$C,CD$1,Data!$D:$D,CD$2)+COUNTIFS(Data!$J:$J,$A93,Data!$C:$C,CD$1,Data!$D:$D,CD$2)</f>
        <v>0</v>
      </c>
      <c r="CE93" s="5">
        <f>COUNTIFS(Data!$I:$I,$A93,Data!$C:$C,CE$1,Data!$D:$D,CE$2)+COUNTIFS(Data!$J:$J,$A93,Data!$C:$C,CE$1,Data!$D:$D,CE$2)</f>
        <v>0</v>
      </c>
      <c r="CF93" s="5">
        <f>COUNTIFS(Data!$I:$I,$A93,Data!$C:$C,CF$1,Data!$D:$D,CF$2)+COUNTIFS(Data!$J:$J,$A93,Data!$C:$C,CF$1,Data!$D:$D,CF$2)</f>
        <v>0</v>
      </c>
      <c r="CG93" s="5">
        <f>COUNTIFS(Data!$I:$I,$A93,Data!$C:$C,CG$1,Data!$D:$D,CG$2)+COUNTIFS(Data!$J:$J,$A93,Data!$C:$C,CG$1,Data!$D:$D,CG$2)</f>
        <v>0</v>
      </c>
      <c r="CH93" s="5">
        <f>COUNTIFS(Data!$I:$I,$A93,Data!$C:$C,CH$1,Data!$D:$D,CH$2)+COUNTIFS(Data!$J:$J,$A93,Data!$C:$C,CH$1,Data!$D:$D,CH$2)</f>
        <v>0</v>
      </c>
      <c r="CI93" s="5">
        <f>COUNTIFS(Data!$I:$I,$A93,Data!$C:$C,CI$1,Data!$D:$D,CI$2)+COUNTIFS(Data!$J:$J,$A93,Data!$C:$C,CI$1,Data!$D:$D,CI$2)</f>
        <v>1</v>
      </c>
      <c r="CJ93" s="5">
        <f>COUNTIFS(Data!$I:$I,$A93,Data!$C:$C,CJ$1,Data!$D:$D,CJ$2)+COUNTIFS(Data!$J:$J,$A93,Data!$C:$C,CJ$1,Data!$D:$D,CJ$2)</f>
        <v>0</v>
      </c>
      <c r="CK93" s="5">
        <f>COUNTIFS(Data!$I:$I,$A93,Data!$C:$C,CK$1,Data!$D:$D,CK$2)+COUNTIFS(Data!$J:$J,$A93,Data!$C:$C,CK$1,Data!$D:$D,CK$2)</f>
        <v>0</v>
      </c>
      <c r="CL93" s="5">
        <f>COUNTIFS(Data!$I:$I,$A93,Data!$C:$C,CL$1,Data!$D:$D,CL$2)+COUNTIFS(Data!$J:$J,$A93,Data!$C:$C,CL$1,Data!$D:$D,CL$2)</f>
        <v>0</v>
      </c>
      <c r="CM93" s="5">
        <f>COUNTIFS(Data!$I:$I,$A93,Data!$C:$C,CM$1,Data!$D:$D,CM$2)+COUNTIFS(Data!$J:$J,$A93,Data!$C:$C,CM$1,Data!$D:$D,CM$2)</f>
        <v>0</v>
      </c>
      <c r="CN93" s="5">
        <f>COUNTIFS(Data!$I:$I,$A93,Data!$C:$C,CN$1,Data!$D:$D,CN$2)+COUNTIFS(Data!$J:$J,$A93,Data!$C:$C,CN$1,Data!$D:$D,CN$2)</f>
        <v>0</v>
      </c>
      <c r="CO93" s="5">
        <f>COUNTIFS(Data!$I:$I,$A93,Data!$C:$C,CO$1,Data!$D:$D,CO$2)+COUNTIFS(Data!$J:$J,$A93,Data!$C:$C,CO$1,Data!$D:$D,CO$2)</f>
        <v>0</v>
      </c>
      <c r="CP93" s="5">
        <f>COUNTIFS(Data!$I:$I,$A93,Data!$C:$C,CP$1,Data!$D:$D,CP$2)+COUNTIFS(Data!$J:$J,$A93,Data!$C:$C,CP$1,Data!$D:$D,CP$2)</f>
        <v>0</v>
      </c>
      <c r="CQ93" s="5">
        <f>COUNTIFS(Data!$I:$I,$A93,Data!$C:$C,CQ$1,Data!$D:$D,CQ$2)+COUNTIFS(Data!$J:$J,$A93,Data!$C:$C,CQ$1,Data!$D:$D,CQ$2)</f>
        <v>0</v>
      </c>
      <c r="CR93" s="5">
        <f>COUNTIFS(Data!$I:$I,$A93,Data!$C:$C,CR$1,Data!$D:$D,CR$2)+COUNTIFS(Data!$J:$J,$A93,Data!$C:$C,CR$1,Data!$D:$D,CR$2)</f>
        <v>0</v>
      </c>
      <c r="CS93" s="5">
        <f>COUNTIFS(Data!$I:$I,$A93,Data!$C:$C,CS$1,Data!$D:$D,CS$2)+COUNTIFS(Data!$J:$J,$A93,Data!$C:$C,CS$1,Data!$D:$D,CS$2)</f>
        <v>0</v>
      </c>
      <c r="CT93" s="5">
        <f>COUNTIFS(Data!$I:$I,$A93,Data!$C:$C,CT$1,Data!$D:$D,CT$2)+COUNTIFS(Data!$J:$J,$A93,Data!$C:$C,CT$1,Data!$D:$D,CT$2)</f>
        <v>0</v>
      </c>
      <c r="CU93" s="5">
        <f>COUNTIFS(Data!$I:$I,$A93,Data!$C:$C,CU$1,Data!$D:$D,CU$2)+COUNTIFS(Data!$J:$J,$A93,Data!$C:$C,CU$1,Data!$D:$D,CU$2)</f>
        <v>0</v>
      </c>
      <c r="CV93" s="5">
        <f>COUNTIFS(Data!$I:$I,$A93,Data!$C:$C,CV$1,Data!$D:$D,CV$2)+COUNTIFS(Data!$J:$J,$A93,Data!$C:$C,CV$1,Data!$D:$D,CV$2)</f>
        <v>2</v>
      </c>
      <c r="CW93" s="5">
        <f t="shared" ref="CW93:CX93" si="92">SUMIF($B$2:$CV$2,CW$2, $B93:$CV93)</f>
        <v>3</v>
      </c>
      <c r="CX93" s="5">
        <f t="shared" si="92"/>
        <v>6</v>
      </c>
      <c r="CY93" s="5">
        <f t="shared" si="3"/>
        <v>12</v>
      </c>
    </row>
    <row r="94">
      <c r="A94" s="5" t="str">
        <f>Countries!A92</f>
        <v>USA</v>
      </c>
      <c r="B94" s="5">
        <f>COUNTIFS(Data!$I:$I,$A94,Data!$C:$C,B$1,Data!$D:$D,B$2)+COUNTIFS(Data!$J:$J,$A94,Data!$C:$C,B$1,Data!$D:$D,B$2)</f>
        <v>0</v>
      </c>
      <c r="C94" s="5">
        <f>COUNTIFS(Data!$I:$I,$A94,Data!$C:$C,C$1,Data!$D:$D,C$2)+COUNTIFS(Data!$J:$J,$A94,Data!$C:$C,C$1,Data!$D:$D,C$2)</f>
        <v>0</v>
      </c>
      <c r="D94" s="5">
        <f>COUNTIFS(Data!$I:$I,$A94,Data!$C:$C,D$1,Data!$D:$D,D$2)+COUNTIFS(Data!$J:$J,$A94,Data!$C:$C,D$1,Data!$D:$D,D$2)</f>
        <v>0</v>
      </c>
      <c r="E94" s="5">
        <f>COUNTIFS(Data!$I:$I,$A94,Data!$C:$C,E$1,Data!$D:$D,E$2)+COUNTIFS(Data!$J:$J,$A94,Data!$C:$C,E$1,Data!$D:$D,E$2)</f>
        <v>0</v>
      </c>
      <c r="F94" s="5">
        <f>COUNTIFS(Data!$I:$I,$A94,Data!$C:$C,F$1,Data!$D:$D,F$2)+COUNTIFS(Data!$J:$J,$A94,Data!$C:$C,F$1,Data!$D:$D,F$2)</f>
        <v>0</v>
      </c>
      <c r="G94" s="5">
        <f>COUNTIFS(Data!$I:$I,$A94,Data!$C:$C,G$1,Data!$D:$D,G$2)+COUNTIFS(Data!$J:$J,$A94,Data!$C:$C,G$1,Data!$D:$D,G$2)</f>
        <v>0</v>
      </c>
      <c r="H94" s="5">
        <f>COUNTIFS(Data!$I:$I,$A94,Data!$C:$C,H$1,Data!$D:$D,H$2)+COUNTIFS(Data!$J:$J,$A94,Data!$C:$C,H$1,Data!$D:$D,H$2)</f>
        <v>2</v>
      </c>
      <c r="I94" s="5">
        <f>COUNTIFS(Data!$I:$I,$A94,Data!$C:$C,I$1,Data!$D:$D,I$2)+COUNTIFS(Data!$J:$J,$A94,Data!$C:$C,I$1,Data!$D:$D,I$2)</f>
        <v>0</v>
      </c>
      <c r="J94" s="5">
        <f>COUNTIFS(Data!$I:$I,$A94,Data!$C:$C,J$1,Data!$D:$D,J$2)+COUNTIFS(Data!$J:$J,$A94,Data!$C:$C,J$1,Data!$D:$D,J$2)</f>
        <v>2</v>
      </c>
      <c r="K94" s="5">
        <f>COUNTIFS(Data!$I:$I,$A94,Data!$C:$C,K$1,Data!$D:$D,K$2)+COUNTIFS(Data!$J:$J,$A94,Data!$C:$C,K$1,Data!$D:$D,K$2)</f>
        <v>1</v>
      </c>
      <c r="L94" s="5">
        <f>COUNTIFS(Data!$I:$I,$A94,Data!$C:$C,L$1,Data!$D:$D,L$2)+COUNTIFS(Data!$J:$J,$A94,Data!$C:$C,L$1,Data!$D:$D,L$2)</f>
        <v>3</v>
      </c>
      <c r="M94" s="5">
        <f>COUNTIFS(Data!$I:$I,$A94,Data!$C:$C,M$1,Data!$D:$D,M$2)+COUNTIFS(Data!$J:$J,$A94,Data!$C:$C,M$1,Data!$D:$D,M$2)</f>
        <v>0</v>
      </c>
      <c r="N94" s="5">
        <f>COUNTIFS(Data!$I:$I,$A94,Data!$C:$C,N$1,Data!$D:$D,N$2)+COUNTIFS(Data!$J:$J,$A94,Data!$C:$C,N$1,Data!$D:$D,N$2)</f>
        <v>0</v>
      </c>
      <c r="O94" s="5">
        <f>COUNTIFS(Data!$I:$I,$A94,Data!$C:$C,O$1,Data!$D:$D,O$2)+COUNTIFS(Data!$J:$J,$A94,Data!$C:$C,O$1,Data!$D:$D,O$2)</f>
        <v>0</v>
      </c>
      <c r="P94" s="5">
        <f>COUNTIFS(Data!$I:$I,$A94,Data!$C:$C,P$1,Data!$D:$D,P$2)+COUNTIFS(Data!$J:$J,$A94,Data!$C:$C,P$1,Data!$D:$D,P$2)</f>
        <v>0</v>
      </c>
      <c r="Q94" s="5">
        <f>COUNTIFS(Data!$I:$I,$A94,Data!$C:$C,Q$1,Data!$D:$D,Q$2)+COUNTIFS(Data!$J:$J,$A94,Data!$C:$C,Q$1,Data!$D:$D,Q$2)</f>
        <v>0</v>
      </c>
      <c r="R94" s="5">
        <f>COUNTIFS(Data!$I:$I,$A94,Data!$C:$C,R$1,Data!$D:$D,R$2)+COUNTIFS(Data!$J:$J,$A94,Data!$C:$C,R$1,Data!$D:$D,R$2)</f>
        <v>0</v>
      </c>
      <c r="S94" s="5">
        <f>COUNTIFS(Data!$I:$I,$A94,Data!$C:$C,S$1,Data!$D:$D,S$2)+COUNTIFS(Data!$J:$J,$A94,Data!$C:$C,S$1,Data!$D:$D,S$2)</f>
        <v>0</v>
      </c>
      <c r="T94" s="5">
        <f>COUNTIFS(Data!$I:$I,$A94,Data!$C:$C,T$1,Data!$D:$D,T$2)+COUNTIFS(Data!$J:$J,$A94,Data!$C:$C,T$1,Data!$D:$D,T$2)</f>
        <v>0</v>
      </c>
      <c r="U94" s="5">
        <f>COUNTIFS(Data!$I:$I,$A94,Data!$C:$C,U$1,Data!$D:$D,U$2)+COUNTIFS(Data!$J:$J,$A94,Data!$C:$C,U$1,Data!$D:$D,U$2)</f>
        <v>0</v>
      </c>
      <c r="V94" s="5">
        <f>COUNTIFS(Data!$I:$I,$A94,Data!$C:$C,V$1,Data!$D:$D,V$2)+COUNTIFS(Data!$J:$J,$A94,Data!$C:$C,V$1,Data!$D:$D,V$2)</f>
        <v>0</v>
      </c>
      <c r="W94" s="5">
        <f>COUNTIFS(Data!$I:$I,$A94,Data!$C:$C,W$1,Data!$D:$D,W$2)+COUNTIFS(Data!$J:$J,$A94,Data!$C:$C,W$1,Data!$D:$D,W$2)</f>
        <v>1</v>
      </c>
      <c r="X94" s="5">
        <f>COUNTIFS(Data!$I:$I,$A94,Data!$C:$C,X$1,Data!$D:$D,X$2)+COUNTIFS(Data!$J:$J,$A94,Data!$C:$C,X$1,Data!$D:$D,X$2)</f>
        <v>0</v>
      </c>
      <c r="Y94" s="5">
        <f>COUNTIFS(Data!$I:$I,$A94,Data!$C:$C,Y$1,Data!$D:$D,Y$2)+COUNTIFS(Data!$J:$J,$A94,Data!$C:$C,Y$1,Data!$D:$D,Y$2)</f>
        <v>0</v>
      </c>
      <c r="Z94" s="5">
        <f>COUNTIFS(Data!$I:$I,$A94,Data!$C:$C,Z$1,Data!$D:$D,Z$2)+COUNTIFS(Data!$J:$J,$A94,Data!$C:$C,Z$1,Data!$D:$D,Z$2)</f>
        <v>0</v>
      </c>
      <c r="AA94" s="5">
        <f>COUNTIFS(Data!$I:$I,$A94,Data!$C:$C,AA$1,Data!$D:$D,AA$2)+COUNTIFS(Data!$J:$J,$A94,Data!$C:$C,AA$1,Data!$D:$D,AA$2)</f>
        <v>0</v>
      </c>
      <c r="AB94" s="5">
        <f>COUNTIFS(Data!$I:$I,$A94,Data!$C:$C,AB$1,Data!$D:$D,AB$2)+COUNTIFS(Data!$J:$J,$A94,Data!$C:$C,AB$1,Data!$D:$D,AB$2)</f>
        <v>0</v>
      </c>
      <c r="AC94" s="5">
        <f>COUNTIFS(Data!$I:$I,$A94,Data!$C:$C,AC$1,Data!$D:$D,AC$2)+COUNTIFS(Data!$J:$J,$A94,Data!$C:$C,AC$1,Data!$D:$D,AC$2)</f>
        <v>0</v>
      </c>
      <c r="AD94" s="5">
        <f>COUNTIFS(Data!$I:$I,$A94,Data!$C:$C,AD$1,Data!$D:$D,AD$2)+COUNTIFS(Data!$J:$J,$A94,Data!$C:$C,AD$1,Data!$D:$D,AD$2)</f>
        <v>0</v>
      </c>
      <c r="AE94" s="5">
        <f>COUNTIFS(Data!$I:$I,$A94,Data!$C:$C,AE$1,Data!$D:$D,AE$2)+COUNTIFS(Data!$J:$J,$A94,Data!$C:$C,AE$1,Data!$D:$D,AE$2)</f>
        <v>0</v>
      </c>
      <c r="AF94" s="5">
        <f>COUNTIFS(Data!$I:$I,$A94,Data!$C:$C,AF$1,Data!$D:$D,AF$2)+COUNTIFS(Data!$J:$J,$A94,Data!$C:$C,AF$1,Data!$D:$D,AF$2)</f>
        <v>0</v>
      </c>
      <c r="AG94" s="5">
        <f>COUNTIFS(Data!$I:$I,$A94,Data!$C:$C,AG$1,Data!$D:$D,AG$2)+COUNTIFS(Data!$J:$J,$A94,Data!$C:$C,AG$1,Data!$D:$D,AG$2)</f>
        <v>0</v>
      </c>
      <c r="AH94" s="5">
        <f>COUNTIFS(Data!$I:$I,$A94,Data!$C:$C,AH$1,Data!$D:$D,AH$2)+COUNTIFS(Data!$J:$J,$A94,Data!$C:$C,AH$1,Data!$D:$D,AH$2)</f>
        <v>0</v>
      </c>
      <c r="AI94" s="5">
        <f>COUNTIFS(Data!$I:$I,$A94,Data!$C:$C,AI$1,Data!$D:$D,AI$2)+COUNTIFS(Data!$J:$J,$A94,Data!$C:$C,AI$1,Data!$D:$D,AI$2)</f>
        <v>0</v>
      </c>
      <c r="AJ94" s="5">
        <f>COUNTIFS(Data!$I:$I,$A94,Data!$C:$C,AJ$1,Data!$D:$D,AJ$2)+COUNTIFS(Data!$J:$J,$A94,Data!$C:$C,AJ$1,Data!$D:$D,AJ$2)</f>
        <v>0</v>
      </c>
      <c r="AK94" s="5">
        <f>COUNTIFS(Data!$I:$I,$A94,Data!$C:$C,AK$1,Data!$D:$D,AK$2)+COUNTIFS(Data!$J:$J,$A94,Data!$C:$C,AK$1,Data!$D:$D,AK$2)</f>
        <v>1</v>
      </c>
      <c r="AL94" s="5">
        <f>COUNTIFS(Data!$I:$I,$A94,Data!$C:$C,AL$1,Data!$D:$D,AL$2)+COUNTIFS(Data!$J:$J,$A94,Data!$C:$C,AL$1,Data!$D:$D,AL$2)</f>
        <v>0</v>
      </c>
      <c r="AM94" s="5">
        <f>COUNTIFS(Data!$I:$I,$A94,Data!$C:$C,AM$1,Data!$D:$D,AM$2)+COUNTIFS(Data!$J:$J,$A94,Data!$C:$C,AM$1,Data!$D:$D,AM$2)</f>
        <v>1</v>
      </c>
      <c r="AN94" s="5">
        <f>COUNTIFS(Data!$I:$I,$A94,Data!$C:$C,AN$1,Data!$D:$D,AN$2)+COUNTIFS(Data!$J:$J,$A94,Data!$C:$C,AN$1,Data!$D:$D,AN$2)</f>
        <v>0</v>
      </c>
      <c r="AO94" s="5">
        <f>COUNTIFS(Data!$I:$I,$A94,Data!$C:$C,AO$1,Data!$D:$D,AO$2)+COUNTIFS(Data!$J:$J,$A94,Data!$C:$C,AO$1,Data!$D:$D,AO$2)</f>
        <v>1</v>
      </c>
      <c r="AP94" s="5">
        <f>COUNTIFS(Data!$I:$I,$A94,Data!$C:$C,AP$1,Data!$D:$D,AP$2)+COUNTIFS(Data!$J:$J,$A94,Data!$C:$C,AP$1,Data!$D:$D,AP$2)</f>
        <v>0</v>
      </c>
      <c r="AQ94" s="5">
        <f>COUNTIFS(Data!$I:$I,$A94,Data!$C:$C,AQ$1,Data!$D:$D,AQ$2)+COUNTIFS(Data!$J:$J,$A94,Data!$C:$C,AQ$1,Data!$D:$D,AQ$2)</f>
        <v>0</v>
      </c>
      <c r="AR94" s="5">
        <f>COUNTIFS(Data!$I:$I,$A94,Data!$C:$C,AR$1,Data!$D:$D,AR$2)+COUNTIFS(Data!$J:$J,$A94,Data!$C:$C,AR$1,Data!$D:$D,AR$2)</f>
        <v>1</v>
      </c>
      <c r="AS94" s="5">
        <f>COUNTIFS(Data!$I:$I,$A94,Data!$C:$C,AS$1,Data!$D:$D,AS$2)+COUNTIFS(Data!$J:$J,$A94,Data!$C:$C,AS$1,Data!$D:$D,AS$2)</f>
        <v>0</v>
      </c>
      <c r="AT94" s="5">
        <f>COUNTIFS(Data!$I:$I,$A94,Data!$C:$C,AT$1,Data!$D:$D,AT$2)+COUNTIFS(Data!$J:$J,$A94,Data!$C:$C,AT$1,Data!$D:$D,AT$2)</f>
        <v>0</v>
      </c>
      <c r="AU94" s="5">
        <f>COUNTIFS(Data!$I:$I,$A94,Data!$C:$C,AU$1,Data!$D:$D,AU$2)+COUNTIFS(Data!$J:$J,$A94,Data!$C:$C,AU$1,Data!$D:$D,AU$2)</f>
        <v>0</v>
      </c>
      <c r="AV94" s="5">
        <f>COUNTIFS(Data!$I:$I,$A94,Data!$C:$C,AV$1,Data!$D:$D,AV$2)+COUNTIFS(Data!$J:$J,$A94,Data!$C:$C,AV$1,Data!$D:$D,AV$2)</f>
        <v>0</v>
      </c>
      <c r="AW94" s="5">
        <f>COUNTIFS(Data!$I:$I,$A94,Data!$C:$C,AW$1,Data!$D:$D,AW$2)+COUNTIFS(Data!$J:$J,$A94,Data!$C:$C,AW$1,Data!$D:$D,AW$2)</f>
        <v>0</v>
      </c>
      <c r="AX94" s="5">
        <f>COUNTIFS(Data!$I:$I,$A94,Data!$C:$C,AX$1,Data!$D:$D,AX$2)+COUNTIFS(Data!$J:$J,$A94,Data!$C:$C,AX$1,Data!$D:$D,AX$2)</f>
        <v>0</v>
      </c>
      <c r="AY94" s="5">
        <f>COUNTIFS(Data!$I:$I,$A94,Data!$C:$C,AY$1,Data!$D:$D,AY$2)+COUNTIFS(Data!$J:$J,$A94,Data!$C:$C,AY$1,Data!$D:$D,AY$2)</f>
        <v>0</v>
      </c>
      <c r="AZ94" s="5">
        <f>COUNTIFS(Data!$I:$I,$A94,Data!$C:$C,AZ$1,Data!$D:$D,AZ$2)+COUNTIFS(Data!$J:$J,$A94,Data!$C:$C,AZ$1,Data!$D:$D,AZ$2)</f>
        <v>0</v>
      </c>
      <c r="BA94" s="5">
        <f>COUNTIFS(Data!$I:$I,$A94,Data!$C:$C,BA$1,Data!$D:$D,BA$2)+COUNTIFS(Data!$J:$J,$A94,Data!$C:$C,BA$1,Data!$D:$D,BA$2)</f>
        <v>0</v>
      </c>
      <c r="BB94" s="5">
        <f>COUNTIFS(Data!$I:$I,$A94,Data!$C:$C,BB$1,Data!$D:$D,BB$2)+COUNTIFS(Data!$J:$J,$A94,Data!$C:$C,BB$1,Data!$D:$D,BB$2)</f>
        <v>1</v>
      </c>
      <c r="BC94" s="5">
        <f>COUNTIFS(Data!$I:$I,$A94,Data!$C:$C,BC$1,Data!$D:$D,BC$2)+COUNTIFS(Data!$J:$J,$A94,Data!$C:$C,BC$1,Data!$D:$D,BC$2)</f>
        <v>0</v>
      </c>
      <c r="BD94" s="5">
        <f>COUNTIFS(Data!$I:$I,$A94,Data!$C:$C,BD$1,Data!$D:$D,BD$2)+COUNTIFS(Data!$J:$J,$A94,Data!$C:$C,BD$1,Data!$D:$D,BD$2)</f>
        <v>0</v>
      </c>
      <c r="BE94" s="5">
        <f>COUNTIFS(Data!$I:$I,$A94,Data!$C:$C,BE$1,Data!$D:$D,BE$2)+COUNTIFS(Data!$J:$J,$A94,Data!$C:$C,BE$1,Data!$D:$D,BE$2)</f>
        <v>0</v>
      </c>
      <c r="BF94" s="5">
        <f>COUNTIFS(Data!$I:$I,$A94,Data!$C:$C,BF$1,Data!$D:$D,BF$2)+COUNTIFS(Data!$J:$J,$A94,Data!$C:$C,BF$1,Data!$D:$D,BF$2)</f>
        <v>0</v>
      </c>
      <c r="BG94" s="5">
        <f>COUNTIFS(Data!$I:$I,$A94,Data!$C:$C,BG$1,Data!$D:$D,BG$2)+COUNTIFS(Data!$J:$J,$A94,Data!$C:$C,BG$1,Data!$D:$D,BG$2)</f>
        <v>0</v>
      </c>
      <c r="BH94" s="5">
        <f>COUNTIFS(Data!$I:$I,$A94,Data!$C:$C,BH$1,Data!$D:$D,BH$2)+COUNTIFS(Data!$J:$J,$A94,Data!$C:$C,BH$1,Data!$D:$D,BH$2)</f>
        <v>0</v>
      </c>
      <c r="BI94" s="5">
        <f>COUNTIFS(Data!$I:$I,$A94,Data!$C:$C,BI$1,Data!$D:$D,BI$2)+COUNTIFS(Data!$J:$J,$A94,Data!$C:$C,BI$1,Data!$D:$D,BI$2)</f>
        <v>0</v>
      </c>
      <c r="BJ94" s="5">
        <f>COUNTIFS(Data!$I:$I,$A94,Data!$C:$C,BJ$1,Data!$D:$D,BJ$2)+COUNTIFS(Data!$J:$J,$A94,Data!$C:$C,BJ$1,Data!$D:$D,BJ$2)</f>
        <v>0</v>
      </c>
      <c r="BK94" s="5">
        <f>COUNTIFS(Data!$I:$I,$A94,Data!$C:$C,BK$1,Data!$D:$D,BK$2)+COUNTIFS(Data!$J:$J,$A94,Data!$C:$C,BK$1,Data!$D:$D,BK$2)</f>
        <v>0</v>
      </c>
      <c r="BL94" s="5">
        <f>COUNTIFS(Data!$I:$I,$A94,Data!$C:$C,BL$1,Data!$D:$D,BL$2)+COUNTIFS(Data!$J:$J,$A94,Data!$C:$C,BL$1,Data!$D:$D,BL$2)</f>
        <v>0</v>
      </c>
      <c r="BM94" s="5">
        <f>COUNTIFS(Data!$I:$I,$A94,Data!$C:$C,BM$1,Data!$D:$D,BM$2)+COUNTIFS(Data!$J:$J,$A94,Data!$C:$C,BM$1,Data!$D:$D,BM$2)</f>
        <v>0</v>
      </c>
      <c r="BN94" s="5">
        <f>COUNTIFS(Data!$I:$I,$A94,Data!$C:$C,BN$1,Data!$D:$D,BN$2)+COUNTIFS(Data!$J:$J,$A94,Data!$C:$C,BN$1,Data!$D:$D,BN$2)</f>
        <v>0</v>
      </c>
      <c r="BO94" s="5">
        <f>COUNTIFS(Data!$I:$I,$A94,Data!$C:$C,BO$1,Data!$D:$D,BO$2)+COUNTIFS(Data!$J:$J,$A94,Data!$C:$C,BO$1,Data!$D:$D,BO$2)</f>
        <v>0</v>
      </c>
      <c r="BP94" s="5">
        <f>COUNTIFS(Data!$I:$I,$A94,Data!$C:$C,BP$1,Data!$D:$D,BP$2)+COUNTIFS(Data!$J:$J,$A94,Data!$C:$C,BP$1,Data!$D:$D,BP$2)</f>
        <v>0</v>
      </c>
      <c r="BQ94" s="5">
        <f>COUNTIFS(Data!$I:$I,$A94,Data!$C:$C,BQ$1,Data!$D:$D,BQ$2)+COUNTIFS(Data!$J:$J,$A94,Data!$C:$C,BQ$1,Data!$D:$D,BQ$2)</f>
        <v>1</v>
      </c>
      <c r="BR94" s="5">
        <f>COUNTIFS(Data!$I:$I,$A94,Data!$C:$C,BR$1,Data!$D:$D,BR$2)+COUNTIFS(Data!$J:$J,$A94,Data!$C:$C,BR$1,Data!$D:$D,BR$2)</f>
        <v>0</v>
      </c>
      <c r="BS94" s="5">
        <f>COUNTIFS(Data!$I:$I,$A94,Data!$C:$C,BS$1,Data!$D:$D,BS$2)+COUNTIFS(Data!$J:$J,$A94,Data!$C:$C,BS$1,Data!$D:$D,BS$2)</f>
        <v>2</v>
      </c>
      <c r="BT94" s="5">
        <f>COUNTIFS(Data!$I:$I,$A94,Data!$C:$C,BT$1,Data!$D:$D,BT$2)+COUNTIFS(Data!$J:$J,$A94,Data!$C:$C,BT$1,Data!$D:$D,BT$2)</f>
        <v>0</v>
      </c>
      <c r="BU94" s="5">
        <f>COUNTIFS(Data!$I:$I,$A94,Data!$C:$C,BU$1,Data!$D:$D,BU$2)+COUNTIFS(Data!$J:$J,$A94,Data!$C:$C,BU$1,Data!$D:$D,BU$2)</f>
        <v>0</v>
      </c>
      <c r="BV94" s="5">
        <f>COUNTIFS(Data!$I:$I,$A94,Data!$C:$C,BV$1,Data!$D:$D,BV$2)+COUNTIFS(Data!$J:$J,$A94,Data!$C:$C,BV$1,Data!$D:$D,BV$2)</f>
        <v>0</v>
      </c>
      <c r="BW94" s="5">
        <f>COUNTIFS(Data!$I:$I,$A94,Data!$C:$C,BW$1,Data!$D:$D,BW$2)+COUNTIFS(Data!$J:$J,$A94,Data!$C:$C,BW$1,Data!$D:$D,BW$2)</f>
        <v>0</v>
      </c>
      <c r="BX94" s="5">
        <f>COUNTIFS(Data!$I:$I,$A94,Data!$C:$C,BX$1,Data!$D:$D,BX$2)+COUNTIFS(Data!$J:$J,$A94,Data!$C:$C,BX$1,Data!$D:$D,BX$2)</f>
        <v>0</v>
      </c>
      <c r="BY94" s="5">
        <f>COUNTIFS(Data!$I:$I,$A94,Data!$C:$C,BY$1,Data!$D:$D,BY$2)+COUNTIFS(Data!$J:$J,$A94,Data!$C:$C,BY$1,Data!$D:$D,BY$2)</f>
        <v>2</v>
      </c>
      <c r="BZ94" s="5">
        <f>COUNTIFS(Data!$I:$I,$A94,Data!$C:$C,BZ$1,Data!$D:$D,BZ$2)+COUNTIFS(Data!$J:$J,$A94,Data!$C:$C,BZ$1,Data!$D:$D,BZ$2)</f>
        <v>0</v>
      </c>
      <c r="CA94" s="5">
        <f>COUNTIFS(Data!$I:$I,$A94,Data!$C:$C,CA$1,Data!$D:$D,CA$2)+COUNTIFS(Data!$J:$J,$A94,Data!$C:$C,CA$1,Data!$D:$D,CA$2)</f>
        <v>7</v>
      </c>
      <c r="CB94" s="5">
        <f>COUNTIFS(Data!$I:$I,$A94,Data!$C:$C,CB$1,Data!$D:$D,CB$2)+COUNTIFS(Data!$J:$J,$A94,Data!$C:$C,CB$1,Data!$D:$D,CB$2)</f>
        <v>0</v>
      </c>
      <c r="CC94" s="5">
        <f>COUNTIFS(Data!$I:$I,$A94,Data!$C:$C,CC$1,Data!$D:$D,CC$2)+COUNTIFS(Data!$J:$J,$A94,Data!$C:$C,CC$1,Data!$D:$D,CC$2)</f>
        <v>0</v>
      </c>
      <c r="CD94" s="5">
        <f>COUNTIFS(Data!$I:$I,$A94,Data!$C:$C,CD$1,Data!$D:$D,CD$2)+COUNTIFS(Data!$J:$J,$A94,Data!$C:$C,CD$1,Data!$D:$D,CD$2)</f>
        <v>0</v>
      </c>
      <c r="CE94" s="5">
        <f>COUNTIFS(Data!$I:$I,$A94,Data!$C:$C,CE$1,Data!$D:$D,CE$2)+COUNTIFS(Data!$J:$J,$A94,Data!$C:$C,CE$1,Data!$D:$D,CE$2)</f>
        <v>0</v>
      </c>
      <c r="CF94" s="5">
        <f>COUNTIFS(Data!$I:$I,$A94,Data!$C:$C,CF$1,Data!$D:$D,CF$2)+COUNTIFS(Data!$J:$J,$A94,Data!$C:$C,CF$1,Data!$D:$D,CF$2)</f>
        <v>0</v>
      </c>
      <c r="CG94" s="5">
        <f>COUNTIFS(Data!$I:$I,$A94,Data!$C:$C,CG$1,Data!$D:$D,CG$2)+COUNTIFS(Data!$J:$J,$A94,Data!$C:$C,CG$1,Data!$D:$D,CG$2)</f>
        <v>0</v>
      </c>
      <c r="CH94" s="5">
        <f>COUNTIFS(Data!$I:$I,$A94,Data!$C:$C,CH$1,Data!$D:$D,CH$2)+COUNTIFS(Data!$J:$J,$A94,Data!$C:$C,CH$1,Data!$D:$D,CH$2)</f>
        <v>0</v>
      </c>
      <c r="CI94" s="5">
        <f>COUNTIFS(Data!$I:$I,$A94,Data!$C:$C,CI$1,Data!$D:$D,CI$2)+COUNTIFS(Data!$J:$J,$A94,Data!$C:$C,CI$1,Data!$D:$D,CI$2)</f>
        <v>0</v>
      </c>
      <c r="CJ94" s="5">
        <f>COUNTIFS(Data!$I:$I,$A94,Data!$C:$C,CJ$1,Data!$D:$D,CJ$2)+COUNTIFS(Data!$J:$J,$A94,Data!$C:$C,CJ$1,Data!$D:$D,CJ$2)</f>
        <v>0</v>
      </c>
      <c r="CK94" s="5">
        <f>COUNTIFS(Data!$I:$I,$A94,Data!$C:$C,CK$1,Data!$D:$D,CK$2)+COUNTIFS(Data!$J:$J,$A94,Data!$C:$C,CK$1,Data!$D:$D,CK$2)</f>
        <v>0</v>
      </c>
      <c r="CL94" s="5">
        <f>COUNTIFS(Data!$I:$I,$A94,Data!$C:$C,CL$1,Data!$D:$D,CL$2)+COUNTIFS(Data!$J:$J,$A94,Data!$C:$C,CL$1,Data!$D:$D,CL$2)</f>
        <v>0</v>
      </c>
      <c r="CM94" s="5">
        <f>COUNTIFS(Data!$I:$I,$A94,Data!$C:$C,CM$1,Data!$D:$D,CM$2)+COUNTIFS(Data!$J:$J,$A94,Data!$C:$C,CM$1,Data!$D:$D,CM$2)</f>
        <v>0</v>
      </c>
      <c r="CN94" s="5">
        <f>COUNTIFS(Data!$I:$I,$A94,Data!$C:$C,CN$1,Data!$D:$D,CN$2)+COUNTIFS(Data!$J:$J,$A94,Data!$C:$C,CN$1,Data!$D:$D,CN$2)</f>
        <v>1</v>
      </c>
      <c r="CO94" s="5">
        <f>COUNTIFS(Data!$I:$I,$A94,Data!$C:$C,CO$1,Data!$D:$D,CO$2)+COUNTIFS(Data!$J:$J,$A94,Data!$C:$C,CO$1,Data!$D:$D,CO$2)</f>
        <v>0</v>
      </c>
      <c r="CP94" s="5">
        <f>COUNTIFS(Data!$I:$I,$A94,Data!$C:$C,CP$1,Data!$D:$D,CP$2)+COUNTIFS(Data!$J:$J,$A94,Data!$C:$C,CP$1,Data!$D:$D,CP$2)</f>
        <v>0</v>
      </c>
      <c r="CQ94" s="5">
        <f>COUNTIFS(Data!$I:$I,$A94,Data!$C:$C,CQ$1,Data!$D:$D,CQ$2)+COUNTIFS(Data!$J:$J,$A94,Data!$C:$C,CQ$1,Data!$D:$D,CQ$2)</f>
        <v>0</v>
      </c>
      <c r="CR94" s="5">
        <f>COUNTIFS(Data!$I:$I,$A94,Data!$C:$C,CR$1,Data!$D:$D,CR$2)+COUNTIFS(Data!$J:$J,$A94,Data!$C:$C,CR$1,Data!$D:$D,CR$2)</f>
        <v>0</v>
      </c>
      <c r="CS94" s="5">
        <f>COUNTIFS(Data!$I:$I,$A94,Data!$C:$C,CS$1,Data!$D:$D,CS$2)+COUNTIFS(Data!$J:$J,$A94,Data!$C:$C,CS$1,Data!$D:$D,CS$2)</f>
        <v>0</v>
      </c>
      <c r="CT94" s="5">
        <f>COUNTIFS(Data!$I:$I,$A94,Data!$C:$C,CT$1,Data!$D:$D,CT$2)+COUNTIFS(Data!$J:$J,$A94,Data!$C:$C,CT$1,Data!$D:$D,CT$2)</f>
        <v>1</v>
      </c>
      <c r="CU94" s="5">
        <f>COUNTIFS(Data!$I:$I,$A94,Data!$C:$C,CU$1,Data!$D:$D,CU$2)+COUNTIFS(Data!$J:$J,$A94,Data!$C:$C,CU$1,Data!$D:$D,CU$2)</f>
        <v>2</v>
      </c>
      <c r="CV94" s="5">
        <f>COUNTIFS(Data!$I:$I,$A94,Data!$C:$C,CV$1,Data!$D:$D,CV$2)+COUNTIFS(Data!$J:$J,$A94,Data!$C:$C,CV$1,Data!$D:$D,CV$2)</f>
        <v>2</v>
      </c>
      <c r="CW94" s="5">
        <f t="shared" ref="CW94:CX94" si="93">SUMIF($B$2:$CV$2,CW$2, $B94:$CV94)</f>
        <v>10</v>
      </c>
      <c r="CX94" s="5">
        <f t="shared" si="93"/>
        <v>20</v>
      </c>
      <c r="CY94" s="5">
        <f t="shared" si="3"/>
        <v>32</v>
      </c>
    </row>
    <row r="95">
      <c r="A95" s="5" t="str">
        <f>Countries!A93</f>
        <v>UZB</v>
      </c>
      <c r="B95" s="5">
        <f>COUNTIFS(Data!$I:$I,$A95,Data!$C:$C,B$1,Data!$D:$D,B$2)+COUNTIFS(Data!$J:$J,$A95,Data!$C:$C,B$1,Data!$D:$D,B$2)</f>
        <v>0</v>
      </c>
      <c r="C95" s="5">
        <f>COUNTIFS(Data!$I:$I,$A95,Data!$C:$C,C$1,Data!$D:$D,C$2)+COUNTIFS(Data!$J:$J,$A95,Data!$C:$C,C$1,Data!$D:$D,C$2)</f>
        <v>0</v>
      </c>
      <c r="D95" s="5">
        <f>COUNTIFS(Data!$I:$I,$A95,Data!$C:$C,D$1,Data!$D:$D,D$2)+COUNTIFS(Data!$J:$J,$A95,Data!$C:$C,D$1,Data!$D:$D,D$2)</f>
        <v>0</v>
      </c>
      <c r="E95" s="5">
        <f>COUNTIFS(Data!$I:$I,$A95,Data!$C:$C,E$1,Data!$D:$D,E$2)+COUNTIFS(Data!$J:$J,$A95,Data!$C:$C,E$1,Data!$D:$D,E$2)</f>
        <v>0</v>
      </c>
      <c r="F95" s="5">
        <f>COUNTIFS(Data!$I:$I,$A95,Data!$C:$C,F$1,Data!$D:$D,F$2)+COUNTIFS(Data!$J:$J,$A95,Data!$C:$C,F$1,Data!$D:$D,F$2)</f>
        <v>0</v>
      </c>
      <c r="G95" s="5">
        <f>COUNTIFS(Data!$I:$I,$A95,Data!$C:$C,G$1,Data!$D:$D,G$2)+COUNTIFS(Data!$J:$J,$A95,Data!$C:$C,G$1,Data!$D:$D,G$2)</f>
        <v>0</v>
      </c>
      <c r="H95" s="5">
        <f>COUNTIFS(Data!$I:$I,$A95,Data!$C:$C,H$1,Data!$D:$D,H$2)+COUNTIFS(Data!$J:$J,$A95,Data!$C:$C,H$1,Data!$D:$D,H$2)</f>
        <v>0</v>
      </c>
      <c r="I95" s="5">
        <f>COUNTIFS(Data!$I:$I,$A95,Data!$C:$C,I$1,Data!$D:$D,I$2)+COUNTIFS(Data!$J:$J,$A95,Data!$C:$C,I$1,Data!$D:$D,I$2)</f>
        <v>0</v>
      </c>
      <c r="J95" s="5">
        <f>COUNTIFS(Data!$I:$I,$A95,Data!$C:$C,J$1,Data!$D:$D,J$2)+COUNTIFS(Data!$J:$J,$A95,Data!$C:$C,J$1,Data!$D:$D,J$2)</f>
        <v>0</v>
      </c>
      <c r="K95" s="5">
        <f>COUNTIFS(Data!$I:$I,$A95,Data!$C:$C,K$1,Data!$D:$D,K$2)+COUNTIFS(Data!$J:$J,$A95,Data!$C:$C,K$1,Data!$D:$D,K$2)</f>
        <v>0</v>
      </c>
      <c r="L95" s="5">
        <f>COUNTIFS(Data!$I:$I,$A95,Data!$C:$C,L$1,Data!$D:$D,L$2)+COUNTIFS(Data!$J:$J,$A95,Data!$C:$C,L$1,Data!$D:$D,L$2)</f>
        <v>0</v>
      </c>
      <c r="M95" s="5">
        <f>COUNTIFS(Data!$I:$I,$A95,Data!$C:$C,M$1,Data!$D:$D,M$2)+COUNTIFS(Data!$J:$J,$A95,Data!$C:$C,M$1,Data!$D:$D,M$2)</f>
        <v>0</v>
      </c>
      <c r="N95" s="5">
        <f>COUNTIFS(Data!$I:$I,$A95,Data!$C:$C,N$1,Data!$D:$D,N$2)+COUNTIFS(Data!$J:$J,$A95,Data!$C:$C,N$1,Data!$D:$D,N$2)</f>
        <v>0</v>
      </c>
      <c r="O95" s="5">
        <f>COUNTIFS(Data!$I:$I,$A95,Data!$C:$C,O$1,Data!$D:$D,O$2)+COUNTIFS(Data!$J:$J,$A95,Data!$C:$C,O$1,Data!$D:$D,O$2)</f>
        <v>0</v>
      </c>
      <c r="P95" s="5">
        <f>COUNTIFS(Data!$I:$I,$A95,Data!$C:$C,P$1,Data!$D:$D,P$2)+COUNTIFS(Data!$J:$J,$A95,Data!$C:$C,P$1,Data!$D:$D,P$2)</f>
        <v>0</v>
      </c>
      <c r="Q95" s="5">
        <f>COUNTIFS(Data!$I:$I,$A95,Data!$C:$C,Q$1,Data!$D:$D,Q$2)+COUNTIFS(Data!$J:$J,$A95,Data!$C:$C,Q$1,Data!$D:$D,Q$2)</f>
        <v>0</v>
      </c>
      <c r="R95" s="5">
        <f>COUNTIFS(Data!$I:$I,$A95,Data!$C:$C,R$1,Data!$D:$D,R$2)+COUNTIFS(Data!$J:$J,$A95,Data!$C:$C,R$1,Data!$D:$D,R$2)</f>
        <v>0</v>
      </c>
      <c r="S95" s="5">
        <f>COUNTIFS(Data!$I:$I,$A95,Data!$C:$C,S$1,Data!$D:$D,S$2)+COUNTIFS(Data!$J:$J,$A95,Data!$C:$C,S$1,Data!$D:$D,S$2)</f>
        <v>0</v>
      </c>
      <c r="T95" s="5">
        <f>COUNTIFS(Data!$I:$I,$A95,Data!$C:$C,T$1,Data!$D:$D,T$2)+COUNTIFS(Data!$J:$J,$A95,Data!$C:$C,T$1,Data!$D:$D,T$2)</f>
        <v>0</v>
      </c>
      <c r="U95" s="5">
        <f>COUNTIFS(Data!$I:$I,$A95,Data!$C:$C,U$1,Data!$D:$D,U$2)+COUNTIFS(Data!$J:$J,$A95,Data!$C:$C,U$1,Data!$D:$D,U$2)</f>
        <v>0</v>
      </c>
      <c r="V95" s="5">
        <f>COUNTIFS(Data!$I:$I,$A95,Data!$C:$C,V$1,Data!$D:$D,V$2)+COUNTIFS(Data!$J:$J,$A95,Data!$C:$C,V$1,Data!$D:$D,V$2)</f>
        <v>0</v>
      </c>
      <c r="W95" s="5">
        <f>COUNTIFS(Data!$I:$I,$A95,Data!$C:$C,W$1,Data!$D:$D,W$2)+COUNTIFS(Data!$J:$J,$A95,Data!$C:$C,W$1,Data!$D:$D,W$2)</f>
        <v>0</v>
      </c>
      <c r="X95" s="5">
        <f>COUNTIFS(Data!$I:$I,$A95,Data!$C:$C,X$1,Data!$D:$D,X$2)+COUNTIFS(Data!$J:$J,$A95,Data!$C:$C,X$1,Data!$D:$D,X$2)</f>
        <v>0</v>
      </c>
      <c r="Y95" s="5">
        <f>COUNTIFS(Data!$I:$I,$A95,Data!$C:$C,Y$1,Data!$D:$D,Y$2)+COUNTIFS(Data!$J:$J,$A95,Data!$C:$C,Y$1,Data!$D:$D,Y$2)</f>
        <v>0</v>
      </c>
      <c r="Z95" s="5">
        <f>COUNTIFS(Data!$I:$I,$A95,Data!$C:$C,Z$1,Data!$D:$D,Z$2)+COUNTIFS(Data!$J:$J,$A95,Data!$C:$C,Z$1,Data!$D:$D,Z$2)</f>
        <v>0</v>
      </c>
      <c r="AA95" s="5">
        <f>COUNTIFS(Data!$I:$I,$A95,Data!$C:$C,AA$1,Data!$D:$D,AA$2)+COUNTIFS(Data!$J:$J,$A95,Data!$C:$C,AA$1,Data!$D:$D,AA$2)</f>
        <v>0</v>
      </c>
      <c r="AB95" s="5">
        <f>COUNTIFS(Data!$I:$I,$A95,Data!$C:$C,AB$1,Data!$D:$D,AB$2)+COUNTIFS(Data!$J:$J,$A95,Data!$C:$C,AB$1,Data!$D:$D,AB$2)</f>
        <v>0</v>
      </c>
      <c r="AC95" s="5">
        <f>COUNTIFS(Data!$I:$I,$A95,Data!$C:$C,AC$1,Data!$D:$D,AC$2)+COUNTIFS(Data!$J:$J,$A95,Data!$C:$C,AC$1,Data!$D:$D,AC$2)</f>
        <v>0</v>
      </c>
      <c r="AD95" s="5">
        <f>COUNTIFS(Data!$I:$I,$A95,Data!$C:$C,AD$1,Data!$D:$D,AD$2)+COUNTIFS(Data!$J:$J,$A95,Data!$C:$C,AD$1,Data!$D:$D,AD$2)</f>
        <v>0</v>
      </c>
      <c r="AE95" s="5">
        <f>COUNTIFS(Data!$I:$I,$A95,Data!$C:$C,AE$1,Data!$D:$D,AE$2)+COUNTIFS(Data!$J:$J,$A95,Data!$C:$C,AE$1,Data!$D:$D,AE$2)</f>
        <v>0</v>
      </c>
      <c r="AF95" s="5">
        <f>COUNTIFS(Data!$I:$I,$A95,Data!$C:$C,AF$1,Data!$D:$D,AF$2)+COUNTIFS(Data!$J:$J,$A95,Data!$C:$C,AF$1,Data!$D:$D,AF$2)</f>
        <v>0</v>
      </c>
      <c r="AG95" s="5">
        <f>COUNTIFS(Data!$I:$I,$A95,Data!$C:$C,AG$1,Data!$D:$D,AG$2)+COUNTIFS(Data!$J:$J,$A95,Data!$C:$C,AG$1,Data!$D:$D,AG$2)</f>
        <v>0</v>
      </c>
      <c r="AH95" s="5">
        <f>COUNTIFS(Data!$I:$I,$A95,Data!$C:$C,AH$1,Data!$D:$D,AH$2)+COUNTIFS(Data!$J:$J,$A95,Data!$C:$C,AH$1,Data!$D:$D,AH$2)</f>
        <v>0</v>
      </c>
      <c r="AI95" s="5">
        <f>COUNTIFS(Data!$I:$I,$A95,Data!$C:$C,AI$1,Data!$D:$D,AI$2)+COUNTIFS(Data!$J:$J,$A95,Data!$C:$C,AI$1,Data!$D:$D,AI$2)</f>
        <v>0</v>
      </c>
      <c r="AJ95" s="5">
        <f>COUNTIFS(Data!$I:$I,$A95,Data!$C:$C,AJ$1,Data!$D:$D,AJ$2)+COUNTIFS(Data!$J:$J,$A95,Data!$C:$C,AJ$1,Data!$D:$D,AJ$2)</f>
        <v>0</v>
      </c>
      <c r="AK95" s="5">
        <f>COUNTIFS(Data!$I:$I,$A95,Data!$C:$C,AK$1,Data!$D:$D,AK$2)+COUNTIFS(Data!$J:$J,$A95,Data!$C:$C,AK$1,Data!$D:$D,AK$2)</f>
        <v>0</v>
      </c>
      <c r="AL95" s="5">
        <f>COUNTIFS(Data!$I:$I,$A95,Data!$C:$C,AL$1,Data!$D:$D,AL$2)+COUNTIFS(Data!$J:$J,$A95,Data!$C:$C,AL$1,Data!$D:$D,AL$2)</f>
        <v>0</v>
      </c>
      <c r="AM95" s="5">
        <f>COUNTIFS(Data!$I:$I,$A95,Data!$C:$C,AM$1,Data!$D:$D,AM$2)+COUNTIFS(Data!$J:$J,$A95,Data!$C:$C,AM$1,Data!$D:$D,AM$2)</f>
        <v>0</v>
      </c>
      <c r="AN95" s="5">
        <f>COUNTIFS(Data!$I:$I,$A95,Data!$C:$C,AN$1,Data!$D:$D,AN$2)+COUNTIFS(Data!$J:$J,$A95,Data!$C:$C,AN$1,Data!$D:$D,AN$2)</f>
        <v>0</v>
      </c>
      <c r="AO95" s="5">
        <f>COUNTIFS(Data!$I:$I,$A95,Data!$C:$C,AO$1,Data!$D:$D,AO$2)+COUNTIFS(Data!$J:$J,$A95,Data!$C:$C,AO$1,Data!$D:$D,AO$2)</f>
        <v>0</v>
      </c>
      <c r="AP95" s="5">
        <f>COUNTIFS(Data!$I:$I,$A95,Data!$C:$C,AP$1,Data!$D:$D,AP$2)+COUNTIFS(Data!$J:$J,$A95,Data!$C:$C,AP$1,Data!$D:$D,AP$2)</f>
        <v>0</v>
      </c>
      <c r="AQ95" s="5">
        <f>COUNTIFS(Data!$I:$I,$A95,Data!$C:$C,AQ$1,Data!$D:$D,AQ$2)+COUNTIFS(Data!$J:$J,$A95,Data!$C:$C,AQ$1,Data!$D:$D,AQ$2)</f>
        <v>0</v>
      </c>
      <c r="AR95" s="5">
        <f>COUNTIFS(Data!$I:$I,$A95,Data!$C:$C,AR$1,Data!$D:$D,AR$2)+COUNTIFS(Data!$J:$J,$A95,Data!$C:$C,AR$1,Data!$D:$D,AR$2)</f>
        <v>0</v>
      </c>
      <c r="AS95" s="5">
        <f>COUNTIFS(Data!$I:$I,$A95,Data!$C:$C,AS$1,Data!$D:$D,AS$2)+COUNTIFS(Data!$J:$J,$A95,Data!$C:$C,AS$1,Data!$D:$D,AS$2)</f>
        <v>0</v>
      </c>
      <c r="AT95" s="5">
        <f>COUNTIFS(Data!$I:$I,$A95,Data!$C:$C,AT$1,Data!$D:$D,AT$2)+COUNTIFS(Data!$J:$J,$A95,Data!$C:$C,AT$1,Data!$D:$D,AT$2)</f>
        <v>0</v>
      </c>
      <c r="AU95" s="5">
        <f>COUNTIFS(Data!$I:$I,$A95,Data!$C:$C,AU$1,Data!$D:$D,AU$2)+COUNTIFS(Data!$J:$J,$A95,Data!$C:$C,AU$1,Data!$D:$D,AU$2)</f>
        <v>0</v>
      </c>
      <c r="AV95" s="5">
        <f>COUNTIFS(Data!$I:$I,$A95,Data!$C:$C,AV$1,Data!$D:$D,AV$2)+COUNTIFS(Data!$J:$J,$A95,Data!$C:$C,AV$1,Data!$D:$D,AV$2)</f>
        <v>0</v>
      </c>
      <c r="AW95" s="5">
        <f>COUNTIFS(Data!$I:$I,$A95,Data!$C:$C,AW$1,Data!$D:$D,AW$2)+COUNTIFS(Data!$J:$J,$A95,Data!$C:$C,AW$1,Data!$D:$D,AW$2)</f>
        <v>0</v>
      </c>
      <c r="AX95" s="5">
        <f>COUNTIFS(Data!$I:$I,$A95,Data!$C:$C,AX$1,Data!$D:$D,AX$2)+COUNTIFS(Data!$J:$J,$A95,Data!$C:$C,AX$1,Data!$D:$D,AX$2)</f>
        <v>0</v>
      </c>
      <c r="AY95" s="5">
        <f>COUNTIFS(Data!$I:$I,$A95,Data!$C:$C,AY$1,Data!$D:$D,AY$2)+COUNTIFS(Data!$J:$J,$A95,Data!$C:$C,AY$1,Data!$D:$D,AY$2)</f>
        <v>1</v>
      </c>
      <c r="AZ95" s="5">
        <f>COUNTIFS(Data!$I:$I,$A95,Data!$C:$C,AZ$1,Data!$D:$D,AZ$2)+COUNTIFS(Data!$J:$J,$A95,Data!$C:$C,AZ$1,Data!$D:$D,AZ$2)</f>
        <v>0</v>
      </c>
      <c r="BA95" s="5">
        <f>COUNTIFS(Data!$I:$I,$A95,Data!$C:$C,BA$1,Data!$D:$D,BA$2)+COUNTIFS(Data!$J:$J,$A95,Data!$C:$C,BA$1,Data!$D:$D,BA$2)</f>
        <v>0</v>
      </c>
      <c r="BB95" s="5">
        <f>COUNTIFS(Data!$I:$I,$A95,Data!$C:$C,BB$1,Data!$D:$D,BB$2)+COUNTIFS(Data!$J:$J,$A95,Data!$C:$C,BB$1,Data!$D:$D,BB$2)</f>
        <v>0</v>
      </c>
      <c r="BC95" s="5">
        <f>COUNTIFS(Data!$I:$I,$A95,Data!$C:$C,BC$1,Data!$D:$D,BC$2)+COUNTIFS(Data!$J:$J,$A95,Data!$C:$C,BC$1,Data!$D:$D,BC$2)</f>
        <v>0</v>
      </c>
      <c r="BD95" s="5">
        <f>COUNTIFS(Data!$I:$I,$A95,Data!$C:$C,BD$1,Data!$D:$D,BD$2)+COUNTIFS(Data!$J:$J,$A95,Data!$C:$C,BD$1,Data!$D:$D,BD$2)</f>
        <v>0</v>
      </c>
      <c r="BE95" s="5">
        <f>COUNTIFS(Data!$I:$I,$A95,Data!$C:$C,BE$1,Data!$D:$D,BE$2)+COUNTIFS(Data!$J:$J,$A95,Data!$C:$C,BE$1,Data!$D:$D,BE$2)</f>
        <v>0</v>
      </c>
      <c r="BF95" s="5">
        <f>COUNTIFS(Data!$I:$I,$A95,Data!$C:$C,BF$1,Data!$D:$D,BF$2)+COUNTIFS(Data!$J:$J,$A95,Data!$C:$C,BF$1,Data!$D:$D,BF$2)</f>
        <v>0</v>
      </c>
      <c r="BG95" s="5">
        <f>COUNTIFS(Data!$I:$I,$A95,Data!$C:$C,BG$1,Data!$D:$D,BG$2)+COUNTIFS(Data!$J:$J,$A95,Data!$C:$C,BG$1,Data!$D:$D,BG$2)</f>
        <v>0</v>
      </c>
      <c r="BH95" s="5">
        <f>COUNTIFS(Data!$I:$I,$A95,Data!$C:$C,BH$1,Data!$D:$D,BH$2)+COUNTIFS(Data!$J:$J,$A95,Data!$C:$C,BH$1,Data!$D:$D,BH$2)</f>
        <v>0</v>
      </c>
      <c r="BI95" s="5">
        <f>COUNTIFS(Data!$I:$I,$A95,Data!$C:$C,BI$1,Data!$D:$D,BI$2)+COUNTIFS(Data!$J:$J,$A95,Data!$C:$C,BI$1,Data!$D:$D,BI$2)</f>
        <v>0</v>
      </c>
      <c r="BJ95" s="5">
        <f>COUNTIFS(Data!$I:$I,$A95,Data!$C:$C,BJ$1,Data!$D:$D,BJ$2)+COUNTIFS(Data!$J:$J,$A95,Data!$C:$C,BJ$1,Data!$D:$D,BJ$2)</f>
        <v>0</v>
      </c>
      <c r="BK95" s="5">
        <f>COUNTIFS(Data!$I:$I,$A95,Data!$C:$C,BK$1,Data!$D:$D,BK$2)+COUNTIFS(Data!$J:$J,$A95,Data!$C:$C,BK$1,Data!$D:$D,BK$2)</f>
        <v>0</v>
      </c>
      <c r="BL95" s="5">
        <f>COUNTIFS(Data!$I:$I,$A95,Data!$C:$C,BL$1,Data!$D:$D,BL$2)+COUNTIFS(Data!$J:$J,$A95,Data!$C:$C,BL$1,Data!$D:$D,BL$2)</f>
        <v>0</v>
      </c>
      <c r="BM95" s="5">
        <f>COUNTIFS(Data!$I:$I,$A95,Data!$C:$C,BM$1,Data!$D:$D,BM$2)+COUNTIFS(Data!$J:$J,$A95,Data!$C:$C,BM$1,Data!$D:$D,BM$2)</f>
        <v>0</v>
      </c>
      <c r="BN95" s="5">
        <f>COUNTIFS(Data!$I:$I,$A95,Data!$C:$C,BN$1,Data!$D:$D,BN$2)+COUNTIFS(Data!$J:$J,$A95,Data!$C:$C,BN$1,Data!$D:$D,BN$2)</f>
        <v>0</v>
      </c>
      <c r="BO95" s="5">
        <f>COUNTIFS(Data!$I:$I,$A95,Data!$C:$C,BO$1,Data!$D:$D,BO$2)+COUNTIFS(Data!$J:$J,$A95,Data!$C:$C,BO$1,Data!$D:$D,BO$2)</f>
        <v>0</v>
      </c>
      <c r="BP95" s="5">
        <f>COUNTIFS(Data!$I:$I,$A95,Data!$C:$C,BP$1,Data!$D:$D,BP$2)+COUNTIFS(Data!$J:$J,$A95,Data!$C:$C,BP$1,Data!$D:$D,BP$2)</f>
        <v>0</v>
      </c>
      <c r="BQ95" s="5">
        <f>COUNTIFS(Data!$I:$I,$A95,Data!$C:$C,BQ$1,Data!$D:$D,BQ$2)+COUNTIFS(Data!$J:$J,$A95,Data!$C:$C,BQ$1,Data!$D:$D,BQ$2)</f>
        <v>0</v>
      </c>
      <c r="BR95" s="5">
        <f>COUNTIFS(Data!$I:$I,$A95,Data!$C:$C,BR$1,Data!$D:$D,BR$2)+COUNTIFS(Data!$J:$J,$A95,Data!$C:$C,BR$1,Data!$D:$D,BR$2)</f>
        <v>0</v>
      </c>
      <c r="BS95" s="5">
        <f>COUNTIFS(Data!$I:$I,$A95,Data!$C:$C,BS$1,Data!$D:$D,BS$2)+COUNTIFS(Data!$J:$J,$A95,Data!$C:$C,BS$1,Data!$D:$D,BS$2)</f>
        <v>0</v>
      </c>
      <c r="BT95" s="5">
        <f>COUNTIFS(Data!$I:$I,$A95,Data!$C:$C,BT$1,Data!$D:$D,BT$2)+COUNTIFS(Data!$J:$J,$A95,Data!$C:$C,BT$1,Data!$D:$D,BT$2)</f>
        <v>0</v>
      </c>
      <c r="BU95" s="5">
        <f>COUNTIFS(Data!$I:$I,$A95,Data!$C:$C,BU$1,Data!$D:$D,BU$2)+COUNTIFS(Data!$J:$J,$A95,Data!$C:$C,BU$1,Data!$D:$D,BU$2)</f>
        <v>0</v>
      </c>
      <c r="BV95" s="5">
        <f>COUNTIFS(Data!$I:$I,$A95,Data!$C:$C,BV$1,Data!$D:$D,BV$2)+COUNTIFS(Data!$J:$J,$A95,Data!$C:$C,BV$1,Data!$D:$D,BV$2)</f>
        <v>0</v>
      </c>
      <c r="BW95" s="5">
        <f>COUNTIFS(Data!$I:$I,$A95,Data!$C:$C,BW$1,Data!$D:$D,BW$2)+COUNTIFS(Data!$J:$J,$A95,Data!$C:$C,BW$1,Data!$D:$D,BW$2)</f>
        <v>0</v>
      </c>
      <c r="BX95" s="5">
        <f>COUNTIFS(Data!$I:$I,$A95,Data!$C:$C,BX$1,Data!$D:$D,BX$2)+COUNTIFS(Data!$J:$J,$A95,Data!$C:$C,BX$1,Data!$D:$D,BX$2)</f>
        <v>0</v>
      </c>
      <c r="BY95" s="5">
        <f>COUNTIFS(Data!$I:$I,$A95,Data!$C:$C,BY$1,Data!$D:$D,BY$2)+COUNTIFS(Data!$J:$J,$A95,Data!$C:$C,BY$1,Data!$D:$D,BY$2)</f>
        <v>0</v>
      </c>
      <c r="BZ95" s="5">
        <f>COUNTIFS(Data!$I:$I,$A95,Data!$C:$C,BZ$1,Data!$D:$D,BZ$2)+COUNTIFS(Data!$J:$J,$A95,Data!$C:$C,BZ$1,Data!$D:$D,BZ$2)</f>
        <v>0</v>
      </c>
      <c r="CA95" s="5">
        <f>COUNTIFS(Data!$I:$I,$A95,Data!$C:$C,CA$1,Data!$D:$D,CA$2)+COUNTIFS(Data!$J:$J,$A95,Data!$C:$C,CA$1,Data!$D:$D,CA$2)</f>
        <v>0</v>
      </c>
      <c r="CB95" s="5">
        <f>COUNTIFS(Data!$I:$I,$A95,Data!$C:$C,CB$1,Data!$D:$D,CB$2)+COUNTIFS(Data!$J:$J,$A95,Data!$C:$C,CB$1,Data!$D:$D,CB$2)</f>
        <v>0</v>
      </c>
      <c r="CC95" s="5">
        <f>COUNTIFS(Data!$I:$I,$A95,Data!$C:$C,CC$1,Data!$D:$D,CC$2)+COUNTIFS(Data!$J:$J,$A95,Data!$C:$C,CC$1,Data!$D:$D,CC$2)</f>
        <v>0</v>
      </c>
      <c r="CD95" s="5">
        <f>COUNTIFS(Data!$I:$I,$A95,Data!$C:$C,CD$1,Data!$D:$D,CD$2)+COUNTIFS(Data!$J:$J,$A95,Data!$C:$C,CD$1,Data!$D:$D,CD$2)</f>
        <v>0</v>
      </c>
      <c r="CE95" s="5">
        <f>COUNTIFS(Data!$I:$I,$A95,Data!$C:$C,CE$1,Data!$D:$D,CE$2)+COUNTIFS(Data!$J:$J,$A95,Data!$C:$C,CE$1,Data!$D:$D,CE$2)</f>
        <v>0</v>
      </c>
      <c r="CF95" s="5">
        <f>COUNTIFS(Data!$I:$I,$A95,Data!$C:$C,CF$1,Data!$D:$D,CF$2)+COUNTIFS(Data!$J:$J,$A95,Data!$C:$C,CF$1,Data!$D:$D,CF$2)</f>
        <v>0</v>
      </c>
      <c r="CG95" s="5">
        <f>COUNTIFS(Data!$I:$I,$A95,Data!$C:$C,CG$1,Data!$D:$D,CG$2)+COUNTIFS(Data!$J:$J,$A95,Data!$C:$C,CG$1,Data!$D:$D,CG$2)</f>
        <v>0</v>
      </c>
      <c r="CH95" s="5">
        <f>COUNTIFS(Data!$I:$I,$A95,Data!$C:$C,CH$1,Data!$D:$D,CH$2)+COUNTIFS(Data!$J:$J,$A95,Data!$C:$C,CH$1,Data!$D:$D,CH$2)</f>
        <v>0</v>
      </c>
      <c r="CI95" s="5">
        <f>COUNTIFS(Data!$I:$I,$A95,Data!$C:$C,CI$1,Data!$D:$D,CI$2)+COUNTIFS(Data!$J:$J,$A95,Data!$C:$C,CI$1,Data!$D:$D,CI$2)</f>
        <v>0</v>
      </c>
      <c r="CJ95" s="5">
        <f>COUNTIFS(Data!$I:$I,$A95,Data!$C:$C,CJ$1,Data!$D:$D,CJ$2)+COUNTIFS(Data!$J:$J,$A95,Data!$C:$C,CJ$1,Data!$D:$D,CJ$2)</f>
        <v>0</v>
      </c>
      <c r="CK95" s="5">
        <f>COUNTIFS(Data!$I:$I,$A95,Data!$C:$C,CK$1,Data!$D:$D,CK$2)+COUNTIFS(Data!$J:$J,$A95,Data!$C:$C,CK$1,Data!$D:$D,CK$2)</f>
        <v>0</v>
      </c>
      <c r="CL95" s="5">
        <f>COUNTIFS(Data!$I:$I,$A95,Data!$C:$C,CL$1,Data!$D:$D,CL$2)+COUNTIFS(Data!$J:$J,$A95,Data!$C:$C,CL$1,Data!$D:$D,CL$2)</f>
        <v>0</v>
      </c>
      <c r="CM95" s="5">
        <f>COUNTIFS(Data!$I:$I,$A95,Data!$C:$C,CM$1,Data!$D:$D,CM$2)+COUNTIFS(Data!$J:$J,$A95,Data!$C:$C,CM$1,Data!$D:$D,CM$2)</f>
        <v>0</v>
      </c>
      <c r="CN95" s="5">
        <f>COUNTIFS(Data!$I:$I,$A95,Data!$C:$C,CN$1,Data!$D:$D,CN$2)+COUNTIFS(Data!$J:$J,$A95,Data!$C:$C,CN$1,Data!$D:$D,CN$2)</f>
        <v>0</v>
      </c>
      <c r="CO95" s="5">
        <f>COUNTIFS(Data!$I:$I,$A95,Data!$C:$C,CO$1,Data!$D:$D,CO$2)+COUNTIFS(Data!$J:$J,$A95,Data!$C:$C,CO$1,Data!$D:$D,CO$2)</f>
        <v>0</v>
      </c>
      <c r="CP95" s="5">
        <f>COUNTIFS(Data!$I:$I,$A95,Data!$C:$C,CP$1,Data!$D:$D,CP$2)+COUNTIFS(Data!$J:$J,$A95,Data!$C:$C,CP$1,Data!$D:$D,CP$2)</f>
        <v>0</v>
      </c>
      <c r="CQ95" s="5">
        <f>COUNTIFS(Data!$I:$I,$A95,Data!$C:$C,CQ$1,Data!$D:$D,CQ$2)+COUNTIFS(Data!$J:$J,$A95,Data!$C:$C,CQ$1,Data!$D:$D,CQ$2)</f>
        <v>0</v>
      </c>
      <c r="CR95" s="5">
        <f>COUNTIFS(Data!$I:$I,$A95,Data!$C:$C,CR$1,Data!$D:$D,CR$2)+COUNTIFS(Data!$J:$J,$A95,Data!$C:$C,CR$1,Data!$D:$D,CR$2)</f>
        <v>0</v>
      </c>
      <c r="CS95" s="5">
        <f>COUNTIFS(Data!$I:$I,$A95,Data!$C:$C,CS$1,Data!$D:$D,CS$2)+COUNTIFS(Data!$J:$J,$A95,Data!$C:$C,CS$1,Data!$D:$D,CS$2)</f>
        <v>0</v>
      </c>
      <c r="CT95" s="5">
        <f>COUNTIFS(Data!$I:$I,$A95,Data!$C:$C,CT$1,Data!$D:$D,CT$2)+COUNTIFS(Data!$J:$J,$A95,Data!$C:$C,CT$1,Data!$D:$D,CT$2)</f>
        <v>0</v>
      </c>
      <c r="CU95" s="5">
        <f>COUNTIFS(Data!$I:$I,$A95,Data!$C:$C,CU$1,Data!$D:$D,CU$2)+COUNTIFS(Data!$J:$J,$A95,Data!$C:$C,CU$1,Data!$D:$D,CU$2)</f>
        <v>1</v>
      </c>
      <c r="CV95" s="5">
        <f>COUNTIFS(Data!$I:$I,$A95,Data!$C:$C,CV$1,Data!$D:$D,CV$2)+COUNTIFS(Data!$J:$J,$A95,Data!$C:$C,CV$1,Data!$D:$D,CV$2)</f>
        <v>0</v>
      </c>
      <c r="CW95" s="5">
        <f t="shared" ref="CW95:CX95" si="94">SUMIF($B$2:$CV$2,CW$2, $B95:$CV95)</f>
        <v>2</v>
      </c>
      <c r="CX95" s="5">
        <f t="shared" si="94"/>
        <v>0</v>
      </c>
      <c r="CY95" s="5">
        <f t="shared" si="3"/>
        <v>2</v>
      </c>
    </row>
    <row r="96">
      <c r="A96" s="5" t="str">
        <f>Countries!A94</f>
        <v>VEN</v>
      </c>
      <c r="B96" s="5">
        <f>COUNTIFS(Data!$I:$I,$A96,Data!$C:$C,B$1,Data!$D:$D,B$2)+COUNTIFS(Data!$J:$J,$A96,Data!$C:$C,B$1,Data!$D:$D,B$2)</f>
        <v>0</v>
      </c>
      <c r="C96" s="5">
        <f>COUNTIFS(Data!$I:$I,$A96,Data!$C:$C,C$1,Data!$D:$D,C$2)+COUNTIFS(Data!$J:$J,$A96,Data!$C:$C,C$1,Data!$D:$D,C$2)</f>
        <v>0</v>
      </c>
      <c r="D96" s="5">
        <f>COUNTIFS(Data!$I:$I,$A96,Data!$C:$C,D$1,Data!$D:$D,D$2)+COUNTIFS(Data!$J:$J,$A96,Data!$C:$C,D$1,Data!$D:$D,D$2)</f>
        <v>0</v>
      </c>
      <c r="E96" s="5">
        <f>COUNTIFS(Data!$I:$I,$A96,Data!$C:$C,E$1,Data!$D:$D,E$2)+COUNTIFS(Data!$J:$J,$A96,Data!$C:$C,E$1,Data!$D:$D,E$2)</f>
        <v>0</v>
      </c>
      <c r="F96" s="5">
        <f>COUNTIFS(Data!$I:$I,$A96,Data!$C:$C,F$1,Data!$D:$D,F$2)+COUNTIFS(Data!$J:$J,$A96,Data!$C:$C,F$1,Data!$D:$D,F$2)</f>
        <v>0</v>
      </c>
      <c r="G96" s="5">
        <f>COUNTIFS(Data!$I:$I,$A96,Data!$C:$C,G$1,Data!$D:$D,G$2)+COUNTIFS(Data!$J:$J,$A96,Data!$C:$C,G$1,Data!$D:$D,G$2)</f>
        <v>0</v>
      </c>
      <c r="H96" s="5">
        <f>COUNTIFS(Data!$I:$I,$A96,Data!$C:$C,H$1,Data!$D:$D,H$2)+COUNTIFS(Data!$J:$J,$A96,Data!$C:$C,H$1,Data!$D:$D,H$2)</f>
        <v>0</v>
      </c>
      <c r="I96" s="5">
        <f>COUNTIFS(Data!$I:$I,$A96,Data!$C:$C,I$1,Data!$D:$D,I$2)+COUNTIFS(Data!$J:$J,$A96,Data!$C:$C,I$1,Data!$D:$D,I$2)</f>
        <v>0</v>
      </c>
      <c r="J96" s="5">
        <f>COUNTIFS(Data!$I:$I,$A96,Data!$C:$C,J$1,Data!$D:$D,J$2)+COUNTIFS(Data!$J:$J,$A96,Data!$C:$C,J$1,Data!$D:$D,J$2)</f>
        <v>0</v>
      </c>
      <c r="K96" s="5">
        <f>COUNTIFS(Data!$I:$I,$A96,Data!$C:$C,K$1,Data!$D:$D,K$2)+COUNTIFS(Data!$J:$J,$A96,Data!$C:$C,K$1,Data!$D:$D,K$2)</f>
        <v>0</v>
      </c>
      <c r="L96" s="5">
        <f>COUNTIFS(Data!$I:$I,$A96,Data!$C:$C,L$1,Data!$D:$D,L$2)+COUNTIFS(Data!$J:$J,$A96,Data!$C:$C,L$1,Data!$D:$D,L$2)</f>
        <v>0</v>
      </c>
      <c r="M96" s="5">
        <f>COUNTIFS(Data!$I:$I,$A96,Data!$C:$C,M$1,Data!$D:$D,M$2)+COUNTIFS(Data!$J:$J,$A96,Data!$C:$C,M$1,Data!$D:$D,M$2)</f>
        <v>0</v>
      </c>
      <c r="N96" s="5">
        <f>COUNTIFS(Data!$I:$I,$A96,Data!$C:$C,N$1,Data!$D:$D,N$2)+COUNTIFS(Data!$J:$J,$A96,Data!$C:$C,N$1,Data!$D:$D,N$2)</f>
        <v>0</v>
      </c>
      <c r="O96" s="5">
        <f>COUNTIFS(Data!$I:$I,$A96,Data!$C:$C,O$1,Data!$D:$D,O$2)+COUNTIFS(Data!$J:$J,$A96,Data!$C:$C,O$1,Data!$D:$D,O$2)</f>
        <v>0</v>
      </c>
      <c r="P96" s="5">
        <f>COUNTIFS(Data!$I:$I,$A96,Data!$C:$C,P$1,Data!$D:$D,P$2)+COUNTIFS(Data!$J:$J,$A96,Data!$C:$C,P$1,Data!$D:$D,P$2)</f>
        <v>0</v>
      </c>
      <c r="Q96" s="5">
        <f>COUNTIFS(Data!$I:$I,$A96,Data!$C:$C,Q$1,Data!$D:$D,Q$2)+COUNTIFS(Data!$J:$J,$A96,Data!$C:$C,Q$1,Data!$D:$D,Q$2)</f>
        <v>0</v>
      </c>
      <c r="R96" s="5">
        <f>COUNTIFS(Data!$I:$I,$A96,Data!$C:$C,R$1,Data!$D:$D,R$2)+COUNTIFS(Data!$J:$J,$A96,Data!$C:$C,R$1,Data!$D:$D,R$2)</f>
        <v>0</v>
      </c>
      <c r="S96" s="5">
        <f>COUNTIFS(Data!$I:$I,$A96,Data!$C:$C,S$1,Data!$D:$D,S$2)+COUNTIFS(Data!$J:$J,$A96,Data!$C:$C,S$1,Data!$D:$D,S$2)</f>
        <v>0</v>
      </c>
      <c r="T96" s="5">
        <f>COUNTIFS(Data!$I:$I,$A96,Data!$C:$C,T$1,Data!$D:$D,T$2)+COUNTIFS(Data!$J:$J,$A96,Data!$C:$C,T$1,Data!$D:$D,T$2)</f>
        <v>0</v>
      </c>
      <c r="U96" s="5">
        <f>COUNTIFS(Data!$I:$I,$A96,Data!$C:$C,U$1,Data!$D:$D,U$2)+COUNTIFS(Data!$J:$J,$A96,Data!$C:$C,U$1,Data!$D:$D,U$2)</f>
        <v>0</v>
      </c>
      <c r="V96" s="5">
        <f>COUNTIFS(Data!$I:$I,$A96,Data!$C:$C,V$1,Data!$D:$D,V$2)+COUNTIFS(Data!$J:$J,$A96,Data!$C:$C,V$1,Data!$D:$D,V$2)</f>
        <v>0</v>
      </c>
      <c r="W96" s="5">
        <f>COUNTIFS(Data!$I:$I,$A96,Data!$C:$C,W$1,Data!$D:$D,W$2)+COUNTIFS(Data!$J:$J,$A96,Data!$C:$C,W$1,Data!$D:$D,W$2)</f>
        <v>0</v>
      </c>
      <c r="X96" s="5">
        <f>COUNTIFS(Data!$I:$I,$A96,Data!$C:$C,X$1,Data!$D:$D,X$2)+COUNTIFS(Data!$J:$J,$A96,Data!$C:$C,X$1,Data!$D:$D,X$2)</f>
        <v>0</v>
      </c>
      <c r="Y96" s="5">
        <f>COUNTIFS(Data!$I:$I,$A96,Data!$C:$C,Y$1,Data!$D:$D,Y$2)+COUNTIFS(Data!$J:$J,$A96,Data!$C:$C,Y$1,Data!$D:$D,Y$2)</f>
        <v>0</v>
      </c>
      <c r="Z96" s="5">
        <f>COUNTIFS(Data!$I:$I,$A96,Data!$C:$C,Z$1,Data!$D:$D,Z$2)+COUNTIFS(Data!$J:$J,$A96,Data!$C:$C,Z$1,Data!$D:$D,Z$2)</f>
        <v>0</v>
      </c>
      <c r="AA96" s="5">
        <f>COUNTIFS(Data!$I:$I,$A96,Data!$C:$C,AA$1,Data!$D:$D,AA$2)+COUNTIFS(Data!$J:$J,$A96,Data!$C:$C,AA$1,Data!$D:$D,AA$2)</f>
        <v>0</v>
      </c>
      <c r="AB96" s="5">
        <f>COUNTIFS(Data!$I:$I,$A96,Data!$C:$C,AB$1,Data!$D:$D,AB$2)+COUNTIFS(Data!$J:$J,$A96,Data!$C:$C,AB$1,Data!$D:$D,AB$2)</f>
        <v>0</v>
      </c>
      <c r="AC96" s="5">
        <f>COUNTIFS(Data!$I:$I,$A96,Data!$C:$C,AC$1,Data!$D:$D,AC$2)+COUNTIFS(Data!$J:$J,$A96,Data!$C:$C,AC$1,Data!$D:$D,AC$2)</f>
        <v>0</v>
      </c>
      <c r="AD96" s="5">
        <f>COUNTIFS(Data!$I:$I,$A96,Data!$C:$C,AD$1,Data!$D:$D,AD$2)+COUNTIFS(Data!$J:$J,$A96,Data!$C:$C,AD$1,Data!$D:$D,AD$2)</f>
        <v>0</v>
      </c>
      <c r="AE96" s="5">
        <f>COUNTIFS(Data!$I:$I,$A96,Data!$C:$C,AE$1,Data!$D:$D,AE$2)+COUNTIFS(Data!$J:$J,$A96,Data!$C:$C,AE$1,Data!$D:$D,AE$2)</f>
        <v>0</v>
      </c>
      <c r="AF96" s="5">
        <f>COUNTIFS(Data!$I:$I,$A96,Data!$C:$C,AF$1,Data!$D:$D,AF$2)+COUNTIFS(Data!$J:$J,$A96,Data!$C:$C,AF$1,Data!$D:$D,AF$2)</f>
        <v>0</v>
      </c>
      <c r="AG96" s="5">
        <f>COUNTIFS(Data!$I:$I,$A96,Data!$C:$C,AG$1,Data!$D:$D,AG$2)+COUNTIFS(Data!$J:$J,$A96,Data!$C:$C,AG$1,Data!$D:$D,AG$2)</f>
        <v>0</v>
      </c>
      <c r="AH96" s="5">
        <f>COUNTIFS(Data!$I:$I,$A96,Data!$C:$C,AH$1,Data!$D:$D,AH$2)+COUNTIFS(Data!$J:$J,$A96,Data!$C:$C,AH$1,Data!$D:$D,AH$2)</f>
        <v>0</v>
      </c>
      <c r="AI96" s="5">
        <f>COUNTIFS(Data!$I:$I,$A96,Data!$C:$C,AI$1,Data!$D:$D,AI$2)+COUNTIFS(Data!$J:$J,$A96,Data!$C:$C,AI$1,Data!$D:$D,AI$2)</f>
        <v>0</v>
      </c>
      <c r="AJ96" s="5">
        <f>COUNTIFS(Data!$I:$I,$A96,Data!$C:$C,AJ$1,Data!$D:$D,AJ$2)+COUNTIFS(Data!$J:$J,$A96,Data!$C:$C,AJ$1,Data!$D:$D,AJ$2)</f>
        <v>0</v>
      </c>
      <c r="AK96" s="5">
        <f>COUNTIFS(Data!$I:$I,$A96,Data!$C:$C,AK$1,Data!$D:$D,AK$2)+COUNTIFS(Data!$J:$J,$A96,Data!$C:$C,AK$1,Data!$D:$D,AK$2)</f>
        <v>0</v>
      </c>
      <c r="AL96" s="5">
        <f>COUNTIFS(Data!$I:$I,$A96,Data!$C:$C,AL$1,Data!$D:$D,AL$2)+COUNTIFS(Data!$J:$J,$A96,Data!$C:$C,AL$1,Data!$D:$D,AL$2)</f>
        <v>0</v>
      </c>
      <c r="AM96" s="5">
        <f>COUNTIFS(Data!$I:$I,$A96,Data!$C:$C,AM$1,Data!$D:$D,AM$2)+COUNTIFS(Data!$J:$J,$A96,Data!$C:$C,AM$1,Data!$D:$D,AM$2)</f>
        <v>0</v>
      </c>
      <c r="AN96" s="5">
        <f>COUNTIFS(Data!$I:$I,$A96,Data!$C:$C,AN$1,Data!$D:$D,AN$2)+COUNTIFS(Data!$J:$J,$A96,Data!$C:$C,AN$1,Data!$D:$D,AN$2)</f>
        <v>0</v>
      </c>
      <c r="AO96" s="5">
        <f>COUNTIFS(Data!$I:$I,$A96,Data!$C:$C,AO$1,Data!$D:$D,AO$2)+COUNTIFS(Data!$J:$J,$A96,Data!$C:$C,AO$1,Data!$D:$D,AO$2)</f>
        <v>0</v>
      </c>
      <c r="AP96" s="5">
        <f>COUNTIFS(Data!$I:$I,$A96,Data!$C:$C,AP$1,Data!$D:$D,AP$2)+COUNTIFS(Data!$J:$J,$A96,Data!$C:$C,AP$1,Data!$D:$D,AP$2)</f>
        <v>0</v>
      </c>
      <c r="AQ96" s="5">
        <f>COUNTIFS(Data!$I:$I,$A96,Data!$C:$C,AQ$1,Data!$D:$D,AQ$2)+COUNTIFS(Data!$J:$J,$A96,Data!$C:$C,AQ$1,Data!$D:$D,AQ$2)</f>
        <v>0</v>
      </c>
      <c r="AR96" s="5">
        <f>COUNTIFS(Data!$I:$I,$A96,Data!$C:$C,AR$1,Data!$D:$D,AR$2)+COUNTIFS(Data!$J:$J,$A96,Data!$C:$C,AR$1,Data!$D:$D,AR$2)</f>
        <v>0</v>
      </c>
      <c r="AS96" s="5">
        <f>COUNTIFS(Data!$I:$I,$A96,Data!$C:$C,AS$1,Data!$D:$D,AS$2)+COUNTIFS(Data!$J:$J,$A96,Data!$C:$C,AS$1,Data!$D:$D,AS$2)</f>
        <v>0</v>
      </c>
      <c r="AT96" s="5">
        <f>COUNTIFS(Data!$I:$I,$A96,Data!$C:$C,AT$1,Data!$D:$D,AT$2)+COUNTIFS(Data!$J:$J,$A96,Data!$C:$C,AT$1,Data!$D:$D,AT$2)</f>
        <v>0</v>
      </c>
      <c r="AU96" s="5">
        <f>COUNTIFS(Data!$I:$I,$A96,Data!$C:$C,AU$1,Data!$D:$D,AU$2)+COUNTIFS(Data!$J:$J,$A96,Data!$C:$C,AU$1,Data!$D:$D,AU$2)</f>
        <v>0</v>
      </c>
      <c r="AV96" s="5">
        <f>COUNTIFS(Data!$I:$I,$A96,Data!$C:$C,AV$1,Data!$D:$D,AV$2)+COUNTIFS(Data!$J:$J,$A96,Data!$C:$C,AV$1,Data!$D:$D,AV$2)</f>
        <v>0</v>
      </c>
      <c r="AW96" s="5">
        <f>COUNTIFS(Data!$I:$I,$A96,Data!$C:$C,AW$1,Data!$D:$D,AW$2)+COUNTIFS(Data!$J:$J,$A96,Data!$C:$C,AW$1,Data!$D:$D,AW$2)</f>
        <v>0</v>
      </c>
      <c r="AX96" s="5">
        <f>COUNTIFS(Data!$I:$I,$A96,Data!$C:$C,AX$1,Data!$D:$D,AX$2)+COUNTIFS(Data!$J:$J,$A96,Data!$C:$C,AX$1,Data!$D:$D,AX$2)</f>
        <v>0</v>
      </c>
      <c r="AY96" s="5">
        <f>COUNTIFS(Data!$I:$I,$A96,Data!$C:$C,AY$1,Data!$D:$D,AY$2)+COUNTIFS(Data!$J:$J,$A96,Data!$C:$C,AY$1,Data!$D:$D,AY$2)</f>
        <v>0</v>
      </c>
      <c r="AZ96" s="5">
        <f>COUNTIFS(Data!$I:$I,$A96,Data!$C:$C,AZ$1,Data!$D:$D,AZ$2)+COUNTIFS(Data!$J:$J,$A96,Data!$C:$C,AZ$1,Data!$D:$D,AZ$2)</f>
        <v>0</v>
      </c>
      <c r="BA96" s="5">
        <f>COUNTIFS(Data!$I:$I,$A96,Data!$C:$C,BA$1,Data!$D:$D,BA$2)+COUNTIFS(Data!$J:$J,$A96,Data!$C:$C,BA$1,Data!$D:$D,BA$2)</f>
        <v>0</v>
      </c>
      <c r="BB96" s="5">
        <f>COUNTIFS(Data!$I:$I,$A96,Data!$C:$C,BB$1,Data!$D:$D,BB$2)+COUNTIFS(Data!$J:$J,$A96,Data!$C:$C,BB$1,Data!$D:$D,BB$2)</f>
        <v>0</v>
      </c>
      <c r="BC96" s="5">
        <f>COUNTIFS(Data!$I:$I,$A96,Data!$C:$C,BC$1,Data!$D:$D,BC$2)+COUNTIFS(Data!$J:$J,$A96,Data!$C:$C,BC$1,Data!$D:$D,BC$2)</f>
        <v>0</v>
      </c>
      <c r="BD96" s="5">
        <f>COUNTIFS(Data!$I:$I,$A96,Data!$C:$C,BD$1,Data!$D:$D,BD$2)+COUNTIFS(Data!$J:$J,$A96,Data!$C:$C,BD$1,Data!$D:$D,BD$2)</f>
        <v>0</v>
      </c>
      <c r="BE96" s="5">
        <f>COUNTIFS(Data!$I:$I,$A96,Data!$C:$C,BE$1,Data!$D:$D,BE$2)+COUNTIFS(Data!$J:$J,$A96,Data!$C:$C,BE$1,Data!$D:$D,BE$2)</f>
        <v>0</v>
      </c>
      <c r="BF96" s="5">
        <f>COUNTIFS(Data!$I:$I,$A96,Data!$C:$C,BF$1,Data!$D:$D,BF$2)+COUNTIFS(Data!$J:$J,$A96,Data!$C:$C,BF$1,Data!$D:$D,BF$2)</f>
        <v>0</v>
      </c>
      <c r="BG96" s="5">
        <f>COUNTIFS(Data!$I:$I,$A96,Data!$C:$C,BG$1,Data!$D:$D,BG$2)+COUNTIFS(Data!$J:$J,$A96,Data!$C:$C,BG$1,Data!$D:$D,BG$2)</f>
        <v>0</v>
      </c>
      <c r="BH96" s="5">
        <f>COUNTIFS(Data!$I:$I,$A96,Data!$C:$C,BH$1,Data!$D:$D,BH$2)+COUNTIFS(Data!$J:$J,$A96,Data!$C:$C,BH$1,Data!$D:$D,BH$2)</f>
        <v>0</v>
      </c>
      <c r="BI96" s="5">
        <f>COUNTIFS(Data!$I:$I,$A96,Data!$C:$C,BI$1,Data!$D:$D,BI$2)+COUNTIFS(Data!$J:$J,$A96,Data!$C:$C,BI$1,Data!$D:$D,BI$2)</f>
        <v>0</v>
      </c>
      <c r="BJ96" s="5">
        <f>COUNTIFS(Data!$I:$I,$A96,Data!$C:$C,BJ$1,Data!$D:$D,BJ$2)+COUNTIFS(Data!$J:$J,$A96,Data!$C:$C,BJ$1,Data!$D:$D,BJ$2)</f>
        <v>0</v>
      </c>
      <c r="BK96" s="5">
        <f>COUNTIFS(Data!$I:$I,$A96,Data!$C:$C,BK$1,Data!$D:$D,BK$2)+COUNTIFS(Data!$J:$J,$A96,Data!$C:$C,BK$1,Data!$D:$D,BK$2)</f>
        <v>0</v>
      </c>
      <c r="BL96" s="5">
        <f>COUNTIFS(Data!$I:$I,$A96,Data!$C:$C,BL$1,Data!$D:$D,BL$2)+COUNTIFS(Data!$J:$J,$A96,Data!$C:$C,BL$1,Data!$D:$D,BL$2)</f>
        <v>0</v>
      </c>
      <c r="BM96" s="5">
        <f>COUNTIFS(Data!$I:$I,$A96,Data!$C:$C,BM$1,Data!$D:$D,BM$2)+COUNTIFS(Data!$J:$J,$A96,Data!$C:$C,BM$1,Data!$D:$D,BM$2)</f>
        <v>0</v>
      </c>
      <c r="BN96" s="5">
        <f>COUNTIFS(Data!$I:$I,$A96,Data!$C:$C,BN$1,Data!$D:$D,BN$2)+COUNTIFS(Data!$J:$J,$A96,Data!$C:$C,BN$1,Data!$D:$D,BN$2)</f>
        <v>0</v>
      </c>
      <c r="BO96" s="5">
        <f>COUNTIFS(Data!$I:$I,$A96,Data!$C:$C,BO$1,Data!$D:$D,BO$2)+COUNTIFS(Data!$J:$J,$A96,Data!$C:$C,BO$1,Data!$D:$D,BO$2)</f>
        <v>0</v>
      </c>
      <c r="BP96" s="5">
        <f>COUNTIFS(Data!$I:$I,$A96,Data!$C:$C,BP$1,Data!$D:$D,BP$2)+COUNTIFS(Data!$J:$J,$A96,Data!$C:$C,BP$1,Data!$D:$D,BP$2)</f>
        <v>0</v>
      </c>
      <c r="BQ96" s="5">
        <f>COUNTIFS(Data!$I:$I,$A96,Data!$C:$C,BQ$1,Data!$D:$D,BQ$2)+COUNTIFS(Data!$J:$J,$A96,Data!$C:$C,BQ$1,Data!$D:$D,BQ$2)</f>
        <v>0</v>
      </c>
      <c r="BR96" s="5">
        <f>COUNTIFS(Data!$I:$I,$A96,Data!$C:$C,BR$1,Data!$D:$D,BR$2)+COUNTIFS(Data!$J:$J,$A96,Data!$C:$C,BR$1,Data!$D:$D,BR$2)</f>
        <v>0</v>
      </c>
      <c r="BS96" s="5">
        <f>COUNTIFS(Data!$I:$I,$A96,Data!$C:$C,BS$1,Data!$D:$D,BS$2)+COUNTIFS(Data!$J:$J,$A96,Data!$C:$C,BS$1,Data!$D:$D,BS$2)</f>
        <v>0</v>
      </c>
      <c r="BT96" s="5">
        <f>COUNTIFS(Data!$I:$I,$A96,Data!$C:$C,BT$1,Data!$D:$D,BT$2)+COUNTIFS(Data!$J:$J,$A96,Data!$C:$C,BT$1,Data!$D:$D,BT$2)</f>
        <v>0</v>
      </c>
      <c r="BU96" s="5">
        <f>COUNTIFS(Data!$I:$I,$A96,Data!$C:$C,BU$1,Data!$D:$D,BU$2)+COUNTIFS(Data!$J:$J,$A96,Data!$C:$C,BU$1,Data!$D:$D,BU$2)</f>
        <v>0</v>
      </c>
      <c r="BV96" s="5">
        <f>COUNTIFS(Data!$I:$I,$A96,Data!$C:$C,BV$1,Data!$D:$D,BV$2)+COUNTIFS(Data!$J:$J,$A96,Data!$C:$C,BV$1,Data!$D:$D,BV$2)</f>
        <v>0</v>
      </c>
      <c r="BW96" s="5">
        <f>COUNTIFS(Data!$I:$I,$A96,Data!$C:$C,BW$1,Data!$D:$D,BW$2)+COUNTIFS(Data!$J:$J,$A96,Data!$C:$C,BW$1,Data!$D:$D,BW$2)</f>
        <v>0</v>
      </c>
      <c r="BX96" s="5">
        <f>COUNTIFS(Data!$I:$I,$A96,Data!$C:$C,BX$1,Data!$D:$D,BX$2)+COUNTIFS(Data!$J:$J,$A96,Data!$C:$C,BX$1,Data!$D:$D,BX$2)</f>
        <v>0</v>
      </c>
      <c r="BY96" s="5">
        <f>COUNTIFS(Data!$I:$I,$A96,Data!$C:$C,BY$1,Data!$D:$D,BY$2)+COUNTIFS(Data!$J:$J,$A96,Data!$C:$C,BY$1,Data!$D:$D,BY$2)</f>
        <v>0</v>
      </c>
      <c r="BZ96" s="5">
        <f>COUNTIFS(Data!$I:$I,$A96,Data!$C:$C,BZ$1,Data!$D:$D,BZ$2)+COUNTIFS(Data!$J:$J,$A96,Data!$C:$C,BZ$1,Data!$D:$D,BZ$2)</f>
        <v>0</v>
      </c>
      <c r="CA96" s="5">
        <f>COUNTIFS(Data!$I:$I,$A96,Data!$C:$C,CA$1,Data!$D:$D,CA$2)+COUNTIFS(Data!$J:$J,$A96,Data!$C:$C,CA$1,Data!$D:$D,CA$2)</f>
        <v>0</v>
      </c>
      <c r="CB96" s="5">
        <f>COUNTIFS(Data!$I:$I,$A96,Data!$C:$C,CB$1,Data!$D:$D,CB$2)+COUNTIFS(Data!$J:$J,$A96,Data!$C:$C,CB$1,Data!$D:$D,CB$2)</f>
        <v>0</v>
      </c>
      <c r="CC96" s="5">
        <f>COUNTIFS(Data!$I:$I,$A96,Data!$C:$C,CC$1,Data!$D:$D,CC$2)+COUNTIFS(Data!$J:$J,$A96,Data!$C:$C,CC$1,Data!$D:$D,CC$2)</f>
        <v>0</v>
      </c>
      <c r="CD96" s="5">
        <f>COUNTIFS(Data!$I:$I,$A96,Data!$C:$C,CD$1,Data!$D:$D,CD$2)+COUNTIFS(Data!$J:$J,$A96,Data!$C:$C,CD$1,Data!$D:$D,CD$2)</f>
        <v>0</v>
      </c>
      <c r="CE96" s="5">
        <f>COUNTIFS(Data!$I:$I,$A96,Data!$C:$C,CE$1,Data!$D:$D,CE$2)+COUNTIFS(Data!$J:$J,$A96,Data!$C:$C,CE$1,Data!$D:$D,CE$2)</f>
        <v>0</v>
      </c>
      <c r="CF96" s="5">
        <f>COUNTIFS(Data!$I:$I,$A96,Data!$C:$C,CF$1,Data!$D:$D,CF$2)+COUNTIFS(Data!$J:$J,$A96,Data!$C:$C,CF$1,Data!$D:$D,CF$2)</f>
        <v>0</v>
      </c>
      <c r="CG96" s="5">
        <f>COUNTIFS(Data!$I:$I,$A96,Data!$C:$C,CG$1,Data!$D:$D,CG$2)+COUNTIFS(Data!$J:$J,$A96,Data!$C:$C,CG$1,Data!$D:$D,CG$2)</f>
        <v>0</v>
      </c>
      <c r="CH96" s="5">
        <f>COUNTIFS(Data!$I:$I,$A96,Data!$C:$C,CH$1,Data!$D:$D,CH$2)+COUNTIFS(Data!$J:$J,$A96,Data!$C:$C,CH$1,Data!$D:$D,CH$2)</f>
        <v>0</v>
      </c>
      <c r="CI96" s="5">
        <f>COUNTIFS(Data!$I:$I,$A96,Data!$C:$C,CI$1,Data!$D:$D,CI$2)+COUNTIFS(Data!$J:$J,$A96,Data!$C:$C,CI$1,Data!$D:$D,CI$2)</f>
        <v>0</v>
      </c>
      <c r="CJ96" s="5">
        <f>COUNTIFS(Data!$I:$I,$A96,Data!$C:$C,CJ$1,Data!$D:$D,CJ$2)+COUNTIFS(Data!$J:$J,$A96,Data!$C:$C,CJ$1,Data!$D:$D,CJ$2)</f>
        <v>0</v>
      </c>
      <c r="CK96" s="5">
        <f>COUNTIFS(Data!$I:$I,$A96,Data!$C:$C,CK$1,Data!$D:$D,CK$2)+COUNTIFS(Data!$J:$J,$A96,Data!$C:$C,CK$1,Data!$D:$D,CK$2)</f>
        <v>0</v>
      </c>
      <c r="CL96" s="5">
        <f>COUNTIFS(Data!$I:$I,$A96,Data!$C:$C,CL$1,Data!$D:$D,CL$2)+COUNTIFS(Data!$J:$J,$A96,Data!$C:$C,CL$1,Data!$D:$D,CL$2)</f>
        <v>0</v>
      </c>
      <c r="CM96" s="5">
        <f>COUNTIFS(Data!$I:$I,$A96,Data!$C:$C,CM$1,Data!$D:$D,CM$2)+COUNTIFS(Data!$J:$J,$A96,Data!$C:$C,CM$1,Data!$D:$D,CM$2)</f>
        <v>0</v>
      </c>
      <c r="CN96" s="5">
        <f>COUNTIFS(Data!$I:$I,$A96,Data!$C:$C,CN$1,Data!$D:$D,CN$2)+COUNTIFS(Data!$J:$J,$A96,Data!$C:$C,CN$1,Data!$D:$D,CN$2)</f>
        <v>0</v>
      </c>
      <c r="CO96" s="5">
        <f>COUNTIFS(Data!$I:$I,$A96,Data!$C:$C,CO$1,Data!$D:$D,CO$2)+COUNTIFS(Data!$J:$J,$A96,Data!$C:$C,CO$1,Data!$D:$D,CO$2)</f>
        <v>0</v>
      </c>
      <c r="CP96" s="5">
        <f>COUNTIFS(Data!$I:$I,$A96,Data!$C:$C,CP$1,Data!$D:$D,CP$2)+COUNTIFS(Data!$J:$J,$A96,Data!$C:$C,CP$1,Data!$D:$D,CP$2)</f>
        <v>0</v>
      </c>
      <c r="CQ96" s="5">
        <f>COUNTIFS(Data!$I:$I,$A96,Data!$C:$C,CQ$1,Data!$D:$D,CQ$2)+COUNTIFS(Data!$J:$J,$A96,Data!$C:$C,CQ$1,Data!$D:$D,CQ$2)</f>
        <v>0</v>
      </c>
      <c r="CR96" s="5">
        <f>COUNTIFS(Data!$I:$I,$A96,Data!$C:$C,CR$1,Data!$D:$D,CR$2)+COUNTIFS(Data!$J:$J,$A96,Data!$C:$C,CR$1,Data!$D:$D,CR$2)</f>
        <v>0</v>
      </c>
      <c r="CS96" s="5">
        <f>COUNTIFS(Data!$I:$I,$A96,Data!$C:$C,CS$1,Data!$D:$D,CS$2)+COUNTIFS(Data!$J:$J,$A96,Data!$C:$C,CS$1,Data!$D:$D,CS$2)</f>
        <v>0</v>
      </c>
      <c r="CT96" s="5">
        <f>COUNTIFS(Data!$I:$I,$A96,Data!$C:$C,CT$1,Data!$D:$D,CT$2)+COUNTIFS(Data!$J:$J,$A96,Data!$C:$C,CT$1,Data!$D:$D,CT$2)</f>
        <v>0</v>
      </c>
      <c r="CU96" s="5">
        <f>COUNTIFS(Data!$I:$I,$A96,Data!$C:$C,CU$1,Data!$D:$D,CU$2)+COUNTIFS(Data!$J:$J,$A96,Data!$C:$C,CU$1,Data!$D:$D,CU$2)</f>
        <v>0</v>
      </c>
      <c r="CV96" s="5">
        <f>COUNTIFS(Data!$I:$I,$A96,Data!$C:$C,CV$1,Data!$D:$D,CV$2)+COUNTIFS(Data!$J:$J,$A96,Data!$C:$C,CV$1,Data!$D:$D,CV$2)</f>
        <v>0</v>
      </c>
      <c r="CW96" s="5">
        <f t="shared" ref="CW96:CX96" si="95">SUMIF($B$2:$CV$2,CW$2, $B96:$CV96)</f>
        <v>0</v>
      </c>
      <c r="CX96" s="5">
        <f t="shared" si="95"/>
        <v>0</v>
      </c>
      <c r="CY96" s="5">
        <f t="shared" si="3"/>
        <v>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43"/>
    <col customWidth="1" min="2" max="2" width="20.0"/>
    <col customWidth="1" min="3" max="3" width="18.57"/>
  </cols>
  <sheetData>
    <row r="1">
      <c r="A1" s="1" t="s">
        <v>376</v>
      </c>
      <c r="B1" s="27" t="s">
        <v>155</v>
      </c>
      <c r="C1" s="1" t="s">
        <v>157</v>
      </c>
      <c r="D1" s="1" t="s">
        <v>156</v>
      </c>
      <c r="E1" s="1" t="s">
        <v>377</v>
      </c>
      <c r="F1" s="1" t="s">
        <v>378</v>
      </c>
      <c r="G1" s="1" t="s">
        <v>379</v>
      </c>
      <c r="H1" s="1" t="s">
        <v>379</v>
      </c>
      <c r="I1" s="1" t="s">
        <v>380</v>
      </c>
    </row>
    <row r="2">
      <c r="A2" s="1" t="str">
        <f t="shared" ref="A2:A340" si="1">B2&amp;C2&amp;D2</f>
        <v>3x3 Basketball3x3 BasketballW</v>
      </c>
      <c r="B2" s="27" t="s">
        <v>86</v>
      </c>
      <c r="C2" s="1" t="s">
        <v>86</v>
      </c>
      <c r="D2" s="1" t="s">
        <v>133</v>
      </c>
      <c r="E2" s="1" t="s">
        <v>10</v>
      </c>
      <c r="F2" s="1" t="s">
        <v>14</v>
      </c>
      <c r="G2" s="1" t="s">
        <v>12</v>
      </c>
    </row>
    <row r="3">
      <c r="A3" s="1" t="str">
        <f t="shared" si="1"/>
        <v>3x3 Basketball3x3 BasketballM</v>
      </c>
      <c r="B3" s="27" t="s">
        <v>86</v>
      </c>
      <c r="C3" s="1" t="s">
        <v>86</v>
      </c>
      <c r="D3" s="1" t="s">
        <v>132</v>
      </c>
      <c r="E3" s="1" t="s">
        <v>43</v>
      </c>
      <c r="F3" s="1" t="s">
        <v>14</v>
      </c>
      <c r="G3" s="1" t="s">
        <v>24</v>
      </c>
    </row>
    <row r="4">
      <c r="A4" s="1" t="str">
        <f t="shared" si="1"/>
        <v>ArcheryTeamMixed</v>
      </c>
      <c r="B4" s="27" t="s">
        <v>87</v>
      </c>
      <c r="C4" s="1" t="s">
        <v>163</v>
      </c>
      <c r="D4" s="1" t="s">
        <v>134</v>
      </c>
      <c r="E4" s="1" t="s">
        <v>26</v>
      </c>
      <c r="F4" s="1" t="s">
        <v>17</v>
      </c>
      <c r="G4" s="1" t="s">
        <v>65</v>
      </c>
    </row>
    <row r="5">
      <c r="A5" s="1" t="str">
        <f t="shared" si="1"/>
        <v>ArcheryTeamW</v>
      </c>
      <c r="B5" s="27" t="s">
        <v>87</v>
      </c>
      <c r="C5" s="1" t="s">
        <v>163</v>
      </c>
      <c r="D5" s="1" t="s">
        <v>133</v>
      </c>
      <c r="E5" s="1" t="s">
        <v>26</v>
      </c>
      <c r="F5" s="1" t="s">
        <v>14</v>
      </c>
      <c r="G5" s="1" t="s">
        <v>19</v>
      </c>
    </row>
    <row r="6">
      <c r="A6" s="1" t="str">
        <f t="shared" si="1"/>
        <v>ArcheryTeamM</v>
      </c>
      <c r="B6" s="27" t="s">
        <v>87</v>
      </c>
      <c r="C6" s="1" t="s">
        <v>163</v>
      </c>
      <c r="D6" s="1" t="s">
        <v>132</v>
      </c>
      <c r="E6" s="1" t="s">
        <v>26</v>
      </c>
      <c r="F6" s="1" t="s">
        <v>35</v>
      </c>
      <c r="G6" s="1" t="s">
        <v>13</v>
      </c>
    </row>
    <row r="7">
      <c r="A7" s="1" t="str">
        <f t="shared" si="1"/>
        <v>ArcheryIndividualW</v>
      </c>
      <c r="B7" s="27" t="s">
        <v>87</v>
      </c>
      <c r="C7" s="1" t="s">
        <v>162</v>
      </c>
      <c r="D7" s="1" t="s">
        <v>133</v>
      </c>
      <c r="E7" s="1" t="s">
        <v>26</v>
      </c>
      <c r="F7" s="1" t="s">
        <v>14</v>
      </c>
      <c r="G7" s="1" t="s">
        <v>30</v>
      </c>
    </row>
    <row r="8">
      <c r="A8" s="1" t="str">
        <f t="shared" si="1"/>
        <v>ArcheryIndividualM</v>
      </c>
      <c r="B8" s="27" t="s">
        <v>87</v>
      </c>
      <c r="C8" s="1" t="s">
        <v>162</v>
      </c>
      <c r="D8" s="1" t="s">
        <v>132</v>
      </c>
      <c r="E8" s="1" t="s">
        <v>28</v>
      </c>
      <c r="F8" s="1" t="s">
        <v>30</v>
      </c>
      <c r="G8" s="1" t="s">
        <v>13</v>
      </c>
    </row>
    <row r="9">
      <c r="A9" s="1" t="str">
        <f t="shared" si="1"/>
        <v>Artistic SwimmingDuet Free Routine</v>
      </c>
      <c r="B9" s="27" t="s">
        <v>89</v>
      </c>
      <c r="C9" s="1" t="s">
        <v>175</v>
      </c>
      <c r="E9" s="1" t="s">
        <v>14</v>
      </c>
      <c r="F9" s="1" t="s">
        <v>12</v>
      </c>
      <c r="G9" s="1" t="s">
        <v>58</v>
      </c>
    </row>
    <row r="10">
      <c r="A10" s="1" t="str">
        <f t="shared" si="1"/>
        <v>Artistic SwimmingTeam Free Routine</v>
      </c>
      <c r="B10" s="27" t="s">
        <v>89</v>
      </c>
      <c r="C10" s="1" t="s">
        <v>176</v>
      </c>
      <c r="E10" s="1" t="s">
        <v>14</v>
      </c>
      <c r="F10" s="1" t="s">
        <v>12</v>
      </c>
      <c r="G10" s="1" t="s">
        <v>58</v>
      </c>
    </row>
    <row r="11">
      <c r="A11" s="1" t="str">
        <f t="shared" si="1"/>
        <v>Athletics10000mM</v>
      </c>
      <c r="B11" s="27" t="s">
        <v>90</v>
      </c>
      <c r="C11" s="1" t="s">
        <v>178</v>
      </c>
      <c r="D11" s="1" t="s">
        <v>132</v>
      </c>
      <c r="E11" s="1" t="s">
        <v>75</v>
      </c>
      <c r="F11" s="1" t="s">
        <v>69</v>
      </c>
      <c r="G11" s="1" t="s">
        <v>69</v>
      </c>
    </row>
    <row r="12">
      <c r="A12" s="1" t="str">
        <f t="shared" si="1"/>
        <v>AthleticsDiscus ThrowM</v>
      </c>
      <c r="B12" s="27" t="s">
        <v>90</v>
      </c>
      <c r="C12" s="1" t="s">
        <v>196</v>
      </c>
      <c r="D12" s="1" t="s">
        <v>132</v>
      </c>
      <c r="E12" s="1" t="s">
        <v>45</v>
      </c>
      <c r="F12" s="1" t="s">
        <v>45</v>
      </c>
      <c r="G12" s="1" t="s">
        <v>47</v>
      </c>
    </row>
    <row r="13">
      <c r="A13" s="1" t="str">
        <f t="shared" si="1"/>
        <v>Athletics4x400m RelayMixed</v>
      </c>
      <c r="B13" s="27" t="s">
        <v>90</v>
      </c>
      <c r="C13" s="1" t="s">
        <v>206</v>
      </c>
      <c r="D13" s="1" t="s">
        <v>134</v>
      </c>
      <c r="E13" s="1" t="s">
        <v>67</v>
      </c>
      <c r="F13" s="1" t="s">
        <v>59</v>
      </c>
      <c r="G13" s="1" t="s">
        <v>10</v>
      </c>
    </row>
    <row r="14">
      <c r="A14" s="1" t="str">
        <f t="shared" si="1"/>
        <v>Athletics100mW</v>
      </c>
      <c r="B14" s="27" t="s">
        <v>90</v>
      </c>
      <c r="C14" s="1" t="s">
        <v>180</v>
      </c>
      <c r="D14" s="1" t="s">
        <v>133</v>
      </c>
      <c r="E14" s="1" t="s">
        <v>53</v>
      </c>
      <c r="F14" s="1" t="s">
        <v>53</v>
      </c>
      <c r="G14" s="1" t="s">
        <v>53</v>
      </c>
    </row>
    <row r="15">
      <c r="A15" s="1" t="str">
        <f t="shared" si="1"/>
        <v>AthleticsShot PutW</v>
      </c>
      <c r="B15" s="27" t="s">
        <v>90</v>
      </c>
      <c r="C15" s="1" t="s">
        <v>204</v>
      </c>
      <c r="D15" s="1" t="s">
        <v>133</v>
      </c>
      <c r="E15" s="1" t="s">
        <v>12</v>
      </c>
      <c r="F15" s="1" t="s">
        <v>10</v>
      </c>
      <c r="G15" s="1" t="s">
        <v>20</v>
      </c>
    </row>
    <row r="16">
      <c r="A16" s="1" t="str">
        <f t="shared" si="1"/>
        <v>AthleticsHigh JumpM</v>
      </c>
      <c r="B16" s="27" t="s">
        <v>90</v>
      </c>
      <c r="C16" s="1" t="s">
        <v>199</v>
      </c>
      <c r="D16" s="1" t="s">
        <v>132</v>
      </c>
      <c r="E16" s="1" t="s">
        <v>62</v>
      </c>
      <c r="F16" s="1" t="s">
        <v>30</v>
      </c>
      <c r="G16" s="1" t="s">
        <v>42</v>
      </c>
      <c r="I16" s="1" t="s">
        <v>381</v>
      </c>
    </row>
    <row r="17">
      <c r="A17" s="1" t="str">
        <f t="shared" si="1"/>
        <v>AthleticsTriple JumpW</v>
      </c>
      <c r="B17" s="27" t="s">
        <v>90</v>
      </c>
      <c r="C17" s="1" t="s">
        <v>205</v>
      </c>
      <c r="D17" s="1" t="s">
        <v>133</v>
      </c>
      <c r="E17" s="1" t="s">
        <v>48</v>
      </c>
      <c r="F17" s="1" t="s">
        <v>74</v>
      </c>
      <c r="G17" s="1" t="s">
        <v>23</v>
      </c>
    </row>
    <row r="18">
      <c r="A18" s="1" t="str">
        <f t="shared" si="1"/>
        <v>Athletics100mM</v>
      </c>
      <c r="B18" s="27" t="s">
        <v>90</v>
      </c>
      <c r="C18" s="1" t="s">
        <v>180</v>
      </c>
      <c r="D18" s="1" t="s">
        <v>132</v>
      </c>
      <c r="E18" s="1" t="s">
        <v>30</v>
      </c>
      <c r="F18" s="1" t="s">
        <v>10</v>
      </c>
      <c r="G18" s="1" t="s">
        <v>27</v>
      </c>
    </row>
    <row r="19">
      <c r="A19" s="1" t="str">
        <f t="shared" si="1"/>
        <v>AthleticsLong JumpM</v>
      </c>
      <c r="B19" s="27" t="s">
        <v>90</v>
      </c>
      <c r="C19" s="1" t="s">
        <v>201</v>
      </c>
      <c r="D19" s="1" t="s">
        <v>132</v>
      </c>
      <c r="E19" s="1" t="s">
        <v>52</v>
      </c>
      <c r="F19" s="1" t="s">
        <v>36</v>
      </c>
      <c r="G19" s="1" t="s">
        <v>36</v>
      </c>
    </row>
    <row r="20">
      <c r="A20" s="1" t="str">
        <f t="shared" si="1"/>
        <v>Athletics100m HurdlesW</v>
      </c>
      <c r="B20" s="27" t="s">
        <v>90</v>
      </c>
      <c r="C20" s="1" t="s">
        <v>207</v>
      </c>
      <c r="D20" s="1" t="s">
        <v>133</v>
      </c>
      <c r="E20" s="1" t="s">
        <v>382</v>
      </c>
      <c r="F20" s="1" t="s">
        <v>10</v>
      </c>
      <c r="G20" s="1" t="s">
        <v>53</v>
      </c>
    </row>
    <row r="21">
      <c r="A21" s="1" t="str">
        <f t="shared" si="1"/>
        <v>AthleticsDiscus ThrowW</v>
      </c>
      <c r="B21" s="27" t="s">
        <v>90</v>
      </c>
      <c r="C21" s="1" t="s">
        <v>196</v>
      </c>
      <c r="D21" s="1" t="s">
        <v>133</v>
      </c>
      <c r="E21" s="1" t="s">
        <v>10</v>
      </c>
      <c r="F21" s="1" t="s">
        <v>19</v>
      </c>
      <c r="G21" s="1" t="s">
        <v>36</v>
      </c>
    </row>
    <row r="22">
      <c r="A22" s="1" t="str">
        <f t="shared" si="1"/>
        <v>Athletics3000m SteeplechaseM</v>
      </c>
      <c r="B22" s="27" t="s">
        <v>90</v>
      </c>
      <c r="C22" s="1" t="s">
        <v>185</v>
      </c>
      <c r="D22" s="1" t="s">
        <v>132</v>
      </c>
      <c r="E22" s="1" t="s">
        <v>383</v>
      </c>
      <c r="F22" s="1" t="s">
        <v>75</v>
      </c>
      <c r="G22" s="1" t="s">
        <v>384</v>
      </c>
    </row>
    <row r="23">
      <c r="A23" s="1" t="str">
        <f t="shared" si="1"/>
        <v>Athletics5000mW</v>
      </c>
      <c r="B23" s="27" t="s">
        <v>90</v>
      </c>
      <c r="C23" s="1" t="s">
        <v>190</v>
      </c>
      <c r="D23" s="1" t="s">
        <v>133</v>
      </c>
      <c r="E23" s="1" t="s">
        <v>17</v>
      </c>
      <c r="F23" s="1" t="s">
        <v>384</v>
      </c>
      <c r="G23" s="1" t="s">
        <v>75</v>
      </c>
    </row>
    <row r="24">
      <c r="A24" s="1" t="str">
        <f t="shared" si="1"/>
        <v>AthleticsLong JumpW</v>
      </c>
      <c r="B24" s="27" t="s">
        <v>90</v>
      </c>
      <c r="C24" s="1" t="s">
        <v>201</v>
      </c>
      <c r="D24" s="1" t="s">
        <v>133</v>
      </c>
      <c r="E24" s="1" t="s">
        <v>19</v>
      </c>
      <c r="F24" s="1" t="s">
        <v>10</v>
      </c>
      <c r="G24" s="1" t="s">
        <v>385</v>
      </c>
    </row>
    <row r="25">
      <c r="A25" s="1" t="str">
        <f t="shared" si="1"/>
        <v>Athletics400m HurdlesM</v>
      </c>
      <c r="B25" s="27" t="s">
        <v>90</v>
      </c>
      <c r="C25" s="1" t="s">
        <v>187</v>
      </c>
      <c r="D25" s="1" t="s">
        <v>132</v>
      </c>
      <c r="E25" s="1" t="s">
        <v>31</v>
      </c>
      <c r="F25" s="1" t="s">
        <v>10</v>
      </c>
      <c r="G25" s="1" t="s">
        <v>18</v>
      </c>
    </row>
    <row r="26">
      <c r="A26" s="1" t="str">
        <f t="shared" si="1"/>
        <v>AthleticsPole VaultM</v>
      </c>
      <c r="B26" s="27" t="s">
        <v>90</v>
      </c>
      <c r="C26" s="1" t="s">
        <v>203</v>
      </c>
      <c r="D26" s="1" t="s">
        <v>132</v>
      </c>
      <c r="E26" s="1" t="s">
        <v>45</v>
      </c>
      <c r="F26" s="1" t="s">
        <v>10</v>
      </c>
      <c r="G26" s="1" t="s">
        <v>18</v>
      </c>
    </row>
    <row r="27">
      <c r="A27" s="1" t="str">
        <f t="shared" si="1"/>
        <v>AthleticsHammer ThrowW</v>
      </c>
      <c r="B27" s="27" t="s">
        <v>90</v>
      </c>
      <c r="C27" s="1" t="s">
        <v>197</v>
      </c>
      <c r="D27" s="1" t="s">
        <v>133</v>
      </c>
      <c r="E27" s="1" t="s">
        <v>67</v>
      </c>
      <c r="F27" s="1" t="s">
        <v>12</v>
      </c>
      <c r="G27" s="1" t="s">
        <v>67</v>
      </c>
    </row>
    <row r="28">
      <c r="A28" s="1" t="str">
        <f t="shared" si="1"/>
        <v>Athletics800mW</v>
      </c>
      <c r="B28" s="27" t="s">
        <v>90</v>
      </c>
      <c r="C28" s="1" t="s">
        <v>192</v>
      </c>
      <c r="D28" s="1" t="s">
        <v>133</v>
      </c>
      <c r="E28" s="1" t="s">
        <v>10</v>
      </c>
      <c r="F28" s="1" t="s">
        <v>11</v>
      </c>
      <c r="G28" s="1" t="s">
        <v>10</v>
      </c>
    </row>
    <row r="29">
      <c r="A29" s="1" t="str">
        <f t="shared" si="1"/>
        <v>Athletics200mW</v>
      </c>
      <c r="B29" s="27" t="s">
        <v>90</v>
      </c>
      <c r="C29" s="1" t="s">
        <v>183</v>
      </c>
      <c r="D29" s="1" t="s">
        <v>133</v>
      </c>
      <c r="E29" s="1" t="s">
        <v>53</v>
      </c>
      <c r="F29" s="1" t="s">
        <v>386</v>
      </c>
      <c r="G29" s="1" t="s">
        <v>10</v>
      </c>
    </row>
    <row r="30">
      <c r="A30" s="1" t="str">
        <f t="shared" si="1"/>
        <v>Athletics400mW</v>
      </c>
      <c r="B30" s="27" t="s">
        <v>90</v>
      </c>
      <c r="C30" s="1" t="s">
        <v>186</v>
      </c>
      <c r="D30" s="1" t="s">
        <v>133</v>
      </c>
      <c r="E30" s="1" t="s">
        <v>10</v>
      </c>
      <c r="F30" s="1" t="s">
        <v>10</v>
      </c>
      <c r="G30" s="1" t="s">
        <v>17</v>
      </c>
    </row>
    <row r="31">
      <c r="A31" s="1" t="str">
        <f t="shared" si="1"/>
        <v>Athletics3000m SteeplechaseW</v>
      </c>
      <c r="B31" s="27" t="s">
        <v>90</v>
      </c>
      <c r="C31" s="1" t="s">
        <v>185</v>
      </c>
      <c r="D31" s="1" t="s">
        <v>133</v>
      </c>
      <c r="E31" s="1" t="s">
        <v>69</v>
      </c>
      <c r="F31" s="1" t="s">
        <v>10</v>
      </c>
      <c r="G31" s="1" t="s">
        <v>384</v>
      </c>
    </row>
    <row r="32">
      <c r="A32" s="1" t="str">
        <f t="shared" si="1"/>
        <v>AthleticsHammer ThrowM</v>
      </c>
      <c r="B32" s="27" t="s">
        <v>90</v>
      </c>
      <c r="C32" s="1" t="s">
        <v>197</v>
      </c>
      <c r="D32" s="1" t="s">
        <v>132</v>
      </c>
      <c r="E32" s="1" t="s">
        <v>67</v>
      </c>
      <c r="F32" s="1" t="s">
        <v>31</v>
      </c>
      <c r="G32" s="1" t="s">
        <v>67</v>
      </c>
    </row>
    <row r="33">
      <c r="A33" s="1" t="str">
        <f t="shared" si="1"/>
        <v>Athletics800mM</v>
      </c>
      <c r="B33" s="27" t="s">
        <v>90</v>
      </c>
      <c r="C33" s="1" t="s">
        <v>192</v>
      </c>
      <c r="D33" s="1" t="s">
        <v>132</v>
      </c>
      <c r="E33" s="1" t="s">
        <v>384</v>
      </c>
      <c r="F33" s="1" t="s">
        <v>384</v>
      </c>
      <c r="G33" s="1" t="s">
        <v>67</v>
      </c>
    </row>
    <row r="34">
      <c r="A34" s="1" t="str">
        <f t="shared" si="1"/>
        <v>Athletics200mM</v>
      </c>
      <c r="B34" s="27" t="s">
        <v>90</v>
      </c>
      <c r="C34" s="1" t="s">
        <v>183</v>
      </c>
      <c r="D34" s="1" t="s">
        <v>132</v>
      </c>
      <c r="E34" s="1" t="s">
        <v>27</v>
      </c>
      <c r="F34" s="1" t="s">
        <v>10</v>
      </c>
      <c r="G34" s="1" t="s">
        <v>10</v>
      </c>
    </row>
    <row r="35">
      <c r="A35" s="1" t="str">
        <f t="shared" si="1"/>
        <v>AthleticsTriple JumpM</v>
      </c>
      <c r="B35" s="27" t="s">
        <v>90</v>
      </c>
      <c r="C35" s="1" t="s">
        <v>205</v>
      </c>
      <c r="D35" s="1" t="s">
        <v>132</v>
      </c>
      <c r="E35" s="1" t="s">
        <v>74</v>
      </c>
      <c r="F35" s="1" t="s">
        <v>12</v>
      </c>
      <c r="G35" s="1" t="s">
        <v>387</v>
      </c>
    </row>
    <row r="36">
      <c r="A36" s="1" t="str">
        <f t="shared" si="1"/>
        <v>AthleticsShot PutM</v>
      </c>
      <c r="B36" s="27" t="s">
        <v>90</v>
      </c>
      <c r="C36" s="1" t="s">
        <v>204</v>
      </c>
      <c r="D36" s="1" t="s">
        <v>132</v>
      </c>
      <c r="E36" s="1" t="s">
        <v>10</v>
      </c>
      <c r="F36" s="1" t="s">
        <v>10</v>
      </c>
      <c r="G36" s="1" t="s">
        <v>20</v>
      </c>
    </row>
    <row r="37">
      <c r="A37" s="1" t="str">
        <f t="shared" si="1"/>
        <v>Athletics110m HurdlesM</v>
      </c>
      <c r="B37" s="27" t="s">
        <v>90</v>
      </c>
      <c r="C37" s="1" t="s">
        <v>181</v>
      </c>
      <c r="D37" s="1" t="s">
        <v>132</v>
      </c>
      <c r="E37" s="1" t="s">
        <v>53</v>
      </c>
      <c r="F37" s="1" t="s">
        <v>10</v>
      </c>
      <c r="G37" s="1" t="s">
        <v>53</v>
      </c>
    </row>
    <row r="38">
      <c r="A38" s="1" t="str">
        <f t="shared" si="1"/>
        <v>Athletics20km Race WalkM</v>
      </c>
      <c r="B38" s="27" t="s">
        <v>90</v>
      </c>
      <c r="C38" s="1" t="s">
        <v>184</v>
      </c>
      <c r="D38" s="1" t="s">
        <v>132</v>
      </c>
      <c r="E38" s="1" t="s">
        <v>30</v>
      </c>
      <c r="F38" s="1" t="s">
        <v>13</v>
      </c>
      <c r="G38" s="1" t="s">
        <v>13</v>
      </c>
    </row>
    <row r="39">
      <c r="A39" s="1" t="str">
        <f t="shared" si="1"/>
        <v>AthleticsPole VaultW</v>
      </c>
      <c r="B39" s="27" t="s">
        <v>90</v>
      </c>
      <c r="C39" s="1" t="s">
        <v>203</v>
      </c>
      <c r="D39" s="1" t="s">
        <v>133</v>
      </c>
      <c r="E39" s="1" t="s">
        <v>10</v>
      </c>
      <c r="F39" s="1" t="s">
        <v>14</v>
      </c>
      <c r="G39" s="1" t="s">
        <v>11</v>
      </c>
    </row>
    <row r="40">
      <c r="A40" s="1" t="str">
        <f t="shared" si="1"/>
        <v>Athletics400mM</v>
      </c>
      <c r="B40" s="27" t="s">
        <v>90</v>
      </c>
      <c r="C40" s="1" t="s">
        <v>186</v>
      </c>
      <c r="D40" s="1" t="s">
        <v>132</v>
      </c>
      <c r="E40" s="1" t="s">
        <v>388</v>
      </c>
      <c r="F40" s="1" t="s">
        <v>46</v>
      </c>
      <c r="G40" s="1" t="s">
        <v>389</v>
      </c>
    </row>
    <row r="41">
      <c r="A41" s="1" t="str">
        <f t="shared" si="1"/>
        <v>AthleticsHeptathlonW</v>
      </c>
      <c r="B41" s="27" t="s">
        <v>90</v>
      </c>
      <c r="C41" s="1" t="s">
        <v>208</v>
      </c>
      <c r="D41" s="1" t="s">
        <v>133</v>
      </c>
      <c r="E41" s="1" t="s">
        <v>41</v>
      </c>
      <c r="F41" s="1" t="s">
        <v>17</v>
      </c>
      <c r="G41" s="1" t="s">
        <v>17</v>
      </c>
    </row>
    <row r="42">
      <c r="A42" s="1" t="str">
        <f t="shared" si="1"/>
        <v>AthleticsDecathlonM</v>
      </c>
      <c r="B42" s="27" t="s">
        <v>90</v>
      </c>
      <c r="C42" s="1" t="s">
        <v>194</v>
      </c>
      <c r="D42" s="1" t="s">
        <v>132</v>
      </c>
      <c r="E42" s="1" t="s">
        <v>27</v>
      </c>
      <c r="F42" s="1" t="s">
        <v>15</v>
      </c>
      <c r="G42" s="1" t="s">
        <v>16</v>
      </c>
    </row>
    <row r="43">
      <c r="A43" s="1" t="str">
        <f t="shared" si="1"/>
        <v>Athletics50km Race WalkM</v>
      </c>
      <c r="B43" s="27" t="s">
        <v>90</v>
      </c>
      <c r="C43" s="1" t="s">
        <v>191</v>
      </c>
      <c r="D43" s="1" t="s">
        <v>132</v>
      </c>
      <c r="E43" s="1" t="s">
        <v>67</v>
      </c>
      <c r="F43" s="1" t="s">
        <v>19</v>
      </c>
      <c r="G43" s="1" t="s">
        <v>27</v>
      </c>
    </row>
    <row r="44">
      <c r="A44" s="1" t="str">
        <f t="shared" si="1"/>
        <v>Athletics20km Race WalkW</v>
      </c>
      <c r="B44" s="27" t="s">
        <v>90</v>
      </c>
      <c r="C44" s="1" t="s">
        <v>184</v>
      </c>
      <c r="D44" s="1" t="s">
        <v>133</v>
      </c>
      <c r="E44" s="1" t="s">
        <v>30</v>
      </c>
      <c r="F44" s="1" t="s">
        <v>46</v>
      </c>
      <c r="G44" s="1" t="s">
        <v>12</v>
      </c>
    </row>
    <row r="45">
      <c r="A45" s="1" t="str">
        <f t="shared" si="1"/>
        <v>AthleticsJavelin ThrowW</v>
      </c>
      <c r="B45" s="27" t="s">
        <v>90</v>
      </c>
      <c r="C45" s="1" t="s">
        <v>200</v>
      </c>
      <c r="D45" s="1" t="s">
        <v>133</v>
      </c>
      <c r="E45" s="1" t="s">
        <v>12</v>
      </c>
      <c r="F45" s="1" t="s">
        <v>67</v>
      </c>
      <c r="G45" s="1" t="s">
        <v>16</v>
      </c>
    </row>
    <row r="46">
      <c r="A46" s="1" t="str">
        <f t="shared" si="1"/>
        <v>Athletics5000mM</v>
      </c>
      <c r="B46" s="27" t="s">
        <v>90</v>
      </c>
      <c r="C46" s="1" t="s">
        <v>190</v>
      </c>
      <c r="D46" s="1" t="s">
        <v>132</v>
      </c>
      <c r="E46" s="1" t="s">
        <v>69</v>
      </c>
      <c r="F46" s="1" t="s">
        <v>27</v>
      </c>
      <c r="G46" s="1" t="s">
        <v>10</v>
      </c>
    </row>
    <row r="47">
      <c r="A47" s="1" t="str">
        <f t="shared" si="1"/>
        <v>Athletics400mW</v>
      </c>
      <c r="B47" s="27" t="s">
        <v>90</v>
      </c>
      <c r="C47" s="1" t="s">
        <v>186</v>
      </c>
      <c r="D47" s="1" t="s">
        <v>133</v>
      </c>
      <c r="E47" s="1" t="s">
        <v>388</v>
      </c>
      <c r="F47" s="1" t="s">
        <v>59</v>
      </c>
      <c r="G47" s="1" t="s">
        <v>10</v>
      </c>
    </row>
    <row r="48">
      <c r="A48" s="1" t="str">
        <f t="shared" si="1"/>
        <v>Athletics1500mW</v>
      </c>
      <c r="B48" s="27" t="s">
        <v>90</v>
      </c>
      <c r="C48" s="1" t="s">
        <v>182</v>
      </c>
      <c r="D48" s="1" t="s">
        <v>133</v>
      </c>
      <c r="E48" s="1" t="s">
        <v>384</v>
      </c>
      <c r="F48" s="1" t="s">
        <v>11</v>
      </c>
      <c r="G48" s="1" t="s">
        <v>17</v>
      </c>
    </row>
    <row r="49">
      <c r="A49" s="1" t="str">
        <f t="shared" si="1"/>
        <v>Athletics4x100mW</v>
      </c>
      <c r="B49" s="27" t="s">
        <v>90</v>
      </c>
      <c r="C49" s="1" t="s">
        <v>188</v>
      </c>
      <c r="D49" s="1" t="s">
        <v>133</v>
      </c>
      <c r="E49" s="1" t="s">
        <v>53</v>
      </c>
      <c r="F49" s="1" t="s">
        <v>10</v>
      </c>
      <c r="G49" s="1" t="s">
        <v>11</v>
      </c>
    </row>
    <row r="50">
      <c r="A50" s="1" t="str">
        <f t="shared" si="1"/>
        <v>Athletics4x100mM</v>
      </c>
      <c r="B50" s="27" t="s">
        <v>90</v>
      </c>
      <c r="C50" s="1" t="s">
        <v>188</v>
      </c>
      <c r="D50" s="1" t="s">
        <v>132</v>
      </c>
      <c r="E50" s="1" t="s">
        <v>30</v>
      </c>
      <c r="F50" s="1" t="s">
        <v>11</v>
      </c>
      <c r="G50" s="1" t="s">
        <v>27</v>
      </c>
    </row>
    <row r="51">
      <c r="A51" s="1" t="str">
        <f t="shared" si="1"/>
        <v>AthleticsMarathonW</v>
      </c>
      <c r="B51" s="27" t="s">
        <v>90</v>
      </c>
      <c r="C51" s="1" t="s">
        <v>202</v>
      </c>
      <c r="D51" s="1" t="s">
        <v>133</v>
      </c>
      <c r="E51" s="1" t="s">
        <v>384</v>
      </c>
      <c r="F51" s="1" t="s">
        <v>384</v>
      </c>
      <c r="G51" s="1" t="s">
        <v>10</v>
      </c>
    </row>
    <row r="52">
      <c r="A52" s="1" t="str">
        <f t="shared" si="1"/>
        <v>AthleticsHigh JumpW</v>
      </c>
      <c r="B52" s="27" t="s">
        <v>90</v>
      </c>
      <c r="C52" s="1" t="s">
        <v>199</v>
      </c>
      <c r="D52" s="1" t="s">
        <v>133</v>
      </c>
      <c r="E52" s="1" t="s">
        <v>14</v>
      </c>
      <c r="F52" s="1" t="s">
        <v>16</v>
      </c>
      <c r="G52" s="1" t="s">
        <v>58</v>
      </c>
    </row>
    <row r="53">
      <c r="A53" s="1" t="str">
        <f t="shared" si="1"/>
        <v>Athletics10000mW</v>
      </c>
      <c r="B53" s="27" t="s">
        <v>90</v>
      </c>
      <c r="C53" s="1" t="s">
        <v>178</v>
      </c>
      <c r="D53" s="1" t="s">
        <v>133</v>
      </c>
      <c r="E53" s="1" t="s">
        <v>17</v>
      </c>
      <c r="F53" s="1" t="s">
        <v>390</v>
      </c>
      <c r="G53" s="1" t="s">
        <v>75</v>
      </c>
    </row>
    <row r="54">
      <c r="A54" s="1" t="str">
        <f t="shared" si="1"/>
        <v>AthleticsJavelin ThrowM</v>
      </c>
      <c r="B54" s="27" t="s">
        <v>90</v>
      </c>
      <c r="C54" s="1" t="s">
        <v>200</v>
      </c>
      <c r="D54" s="1" t="s">
        <v>132</v>
      </c>
      <c r="E54" s="1" t="s">
        <v>60</v>
      </c>
      <c r="F54" s="1" t="s">
        <v>29</v>
      </c>
      <c r="G54" s="1" t="s">
        <v>29</v>
      </c>
    </row>
    <row r="55">
      <c r="A55" s="1" t="str">
        <f t="shared" si="1"/>
        <v>Athletics1500mM</v>
      </c>
      <c r="B55" s="27" t="s">
        <v>90</v>
      </c>
      <c r="C55" s="1" t="s">
        <v>182</v>
      </c>
      <c r="D55" s="1" t="s">
        <v>132</v>
      </c>
      <c r="E55" s="1" t="s">
        <v>31</v>
      </c>
      <c r="F55" s="1" t="s">
        <v>384</v>
      </c>
      <c r="G55" s="1" t="s">
        <v>11</v>
      </c>
    </row>
    <row r="56">
      <c r="A56" s="1" t="str">
        <f t="shared" si="1"/>
        <v>Athletics4x400mW</v>
      </c>
      <c r="B56" s="27" t="s">
        <v>90</v>
      </c>
      <c r="C56" s="1" t="s">
        <v>189</v>
      </c>
      <c r="D56" s="1" t="s">
        <v>133</v>
      </c>
      <c r="E56" s="1" t="s">
        <v>10</v>
      </c>
      <c r="F56" s="1" t="s">
        <v>67</v>
      </c>
      <c r="G56" s="1" t="s">
        <v>53</v>
      </c>
    </row>
    <row r="57">
      <c r="A57" s="1" t="str">
        <f t="shared" si="1"/>
        <v>Athletics4x400mM</v>
      </c>
      <c r="B57" s="27" t="s">
        <v>90</v>
      </c>
      <c r="C57" s="1" t="s">
        <v>189</v>
      </c>
      <c r="D57" s="1" t="s">
        <v>132</v>
      </c>
      <c r="E57" s="1" t="s">
        <v>10</v>
      </c>
      <c r="F57" s="1" t="s">
        <v>17</v>
      </c>
      <c r="G57" s="1" t="s">
        <v>391</v>
      </c>
    </row>
    <row r="58">
      <c r="A58" s="1" t="str">
        <f t="shared" si="1"/>
        <v>AthleticsMarathonM</v>
      </c>
      <c r="B58" s="27" t="s">
        <v>90</v>
      </c>
      <c r="C58" s="1" t="s">
        <v>202</v>
      </c>
      <c r="D58" s="1" t="s">
        <v>132</v>
      </c>
      <c r="E58" s="1" t="s">
        <v>384</v>
      </c>
      <c r="F58" s="1" t="s">
        <v>17</v>
      </c>
      <c r="G58" s="1" t="s">
        <v>41</v>
      </c>
    </row>
    <row r="59">
      <c r="A59" s="1" t="str">
        <f t="shared" si="1"/>
        <v>BasketballBasketballM</v>
      </c>
      <c r="B59" s="27" t="s">
        <v>93</v>
      </c>
      <c r="C59" s="1" t="s">
        <v>93</v>
      </c>
      <c r="D59" s="1" t="s">
        <v>132</v>
      </c>
      <c r="E59" s="1" t="s">
        <v>10</v>
      </c>
      <c r="F59" s="1" t="s">
        <v>15</v>
      </c>
      <c r="G59" s="1" t="s">
        <v>16</v>
      </c>
    </row>
    <row r="60">
      <c r="A60" s="1" t="str">
        <f t="shared" si="1"/>
        <v>BasketballBasketballW</v>
      </c>
      <c r="B60" s="27" t="s">
        <v>93</v>
      </c>
      <c r="C60" s="1" t="s">
        <v>93</v>
      </c>
      <c r="D60" s="1" t="s">
        <v>133</v>
      </c>
      <c r="E60" s="1" t="s">
        <v>10</v>
      </c>
      <c r="F60" s="1" t="s">
        <v>13</v>
      </c>
      <c r="G60" s="1" t="s">
        <v>15</v>
      </c>
    </row>
    <row r="61">
      <c r="A61" s="1" t="str">
        <f t="shared" si="1"/>
        <v>BaseballSoftballW</v>
      </c>
      <c r="B61" s="27" t="s">
        <v>92</v>
      </c>
      <c r="C61" s="1" t="s">
        <v>211</v>
      </c>
      <c r="D61" s="1" t="s">
        <v>133</v>
      </c>
      <c r="E61" s="1" t="s">
        <v>13</v>
      </c>
      <c r="F61" s="1" t="s">
        <v>10</v>
      </c>
      <c r="G61" s="1" t="s">
        <v>27</v>
      </c>
    </row>
    <row r="62">
      <c r="A62" s="1" t="str">
        <f t="shared" si="1"/>
        <v>BaseballBaseballM</v>
      </c>
      <c r="B62" s="27" t="s">
        <v>92</v>
      </c>
      <c r="C62" s="1" t="s">
        <v>92</v>
      </c>
      <c r="D62" s="1" t="s">
        <v>132</v>
      </c>
      <c r="E62" s="1" t="s">
        <v>13</v>
      </c>
      <c r="F62" s="1" t="s">
        <v>10</v>
      </c>
      <c r="G62" s="1" t="s">
        <v>59</v>
      </c>
    </row>
    <row r="63">
      <c r="A63" s="1" t="str">
        <f t="shared" si="1"/>
        <v>Beach VolleyballBeach VolleyballW</v>
      </c>
      <c r="B63" s="27" t="s">
        <v>94</v>
      </c>
      <c r="C63" s="1" t="s">
        <v>94</v>
      </c>
      <c r="D63" s="1" t="s">
        <v>133</v>
      </c>
      <c r="E63" s="1" t="s">
        <v>10</v>
      </c>
      <c r="F63" s="1" t="s">
        <v>16</v>
      </c>
      <c r="G63" s="1" t="s">
        <v>22</v>
      </c>
    </row>
    <row r="64">
      <c r="A64" s="1" t="str">
        <f t="shared" si="1"/>
        <v>Beach VolleyballBeach VolleyballM</v>
      </c>
      <c r="B64" s="27" t="s">
        <v>94</v>
      </c>
      <c r="C64" s="1" t="s">
        <v>94</v>
      </c>
      <c r="D64" s="1" t="s">
        <v>132</v>
      </c>
      <c r="E64" s="1" t="s">
        <v>31</v>
      </c>
      <c r="F64" s="1" t="s">
        <v>14</v>
      </c>
      <c r="G64" s="28" t="s">
        <v>62</v>
      </c>
      <c r="H64" s="29"/>
    </row>
    <row r="65">
      <c r="A65" s="1" t="str">
        <f t="shared" si="1"/>
        <v>BoxingFeatherW</v>
      </c>
      <c r="B65" s="27" t="s">
        <v>95</v>
      </c>
      <c r="C65" s="1" t="s">
        <v>212</v>
      </c>
      <c r="D65" s="1" t="s">
        <v>133</v>
      </c>
      <c r="E65" s="1" t="s">
        <v>13</v>
      </c>
      <c r="F65" s="1" t="s">
        <v>72</v>
      </c>
      <c r="G65" s="1" t="s">
        <v>30</v>
      </c>
      <c r="H65" s="1" t="s">
        <v>11</v>
      </c>
    </row>
    <row r="66">
      <c r="A66" s="1" t="str">
        <f t="shared" si="1"/>
        <v>BoxingWelterM</v>
      </c>
      <c r="B66" s="27" t="s">
        <v>95</v>
      </c>
      <c r="C66" s="1" t="s">
        <v>219</v>
      </c>
      <c r="D66" s="1" t="s">
        <v>132</v>
      </c>
      <c r="E66" s="1" t="s">
        <v>36</v>
      </c>
      <c r="F66" s="1" t="s">
        <v>11</v>
      </c>
      <c r="G66" s="1" t="s">
        <v>71</v>
      </c>
      <c r="H66" s="1" t="s">
        <v>14</v>
      </c>
    </row>
    <row r="67">
      <c r="A67" s="1" t="str">
        <f t="shared" si="1"/>
        <v>BoxingLight HeavyM</v>
      </c>
      <c r="B67" s="27" t="s">
        <v>95</v>
      </c>
      <c r="C67" s="1" t="s">
        <v>216</v>
      </c>
      <c r="D67" s="1" t="s">
        <v>132</v>
      </c>
      <c r="E67" s="1" t="s">
        <v>36</v>
      </c>
      <c r="F67" s="1" t="s">
        <v>11</v>
      </c>
      <c r="G67" s="1" t="s">
        <v>14</v>
      </c>
      <c r="H67" s="1" t="s">
        <v>68</v>
      </c>
    </row>
    <row r="68">
      <c r="A68" s="1" t="str">
        <f t="shared" si="1"/>
        <v>BoxingFeatherM</v>
      </c>
      <c r="B68" s="27" t="s">
        <v>95</v>
      </c>
      <c r="C68" s="1" t="s">
        <v>212</v>
      </c>
      <c r="D68" s="1" t="s">
        <v>132</v>
      </c>
      <c r="E68" s="1" t="s">
        <v>14</v>
      </c>
      <c r="F68" s="1" t="s">
        <v>10</v>
      </c>
      <c r="G68" s="1" t="s">
        <v>392</v>
      </c>
      <c r="H68" s="1" t="s">
        <v>36</v>
      </c>
    </row>
    <row r="69">
      <c r="A69" s="1" t="str">
        <f t="shared" si="1"/>
        <v>BoxingHeavyM</v>
      </c>
      <c r="B69" s="27" t="s">
        <v>95</v>
      </c>
      <c r="C69" s="1" t="s">
        <v>214</v>
      </c>
      <c r="D69" s="1" t="s">
        <v>132</v>
      </c>
      <c r="E69" s="1" t="s">
        <v>36</v>
      </c>
      <c r="F69" s="1" t="s">
        <v>14</v>
      </c>
      <c r="G69" s="1" t="s">
        <v>20</v>
      </c>
      <c r="H69" s="1" t="s">
        <v>18</v>
      </c>
    </row>
    <row r="70">
      <c r="A70" s="1" t="str">
        <f t="shared" si="1"/>
        <v>BoxingFlyW</v>
      </c>
      <c r="B70" s="27" t="s">
        <v>95</v>
      </c>
      <c r="C70" s="1" t="s">
        <v>213</v>
      </c>
      <c r="D70" s="1" t="s">
        <v>133</v>
      </c>
      <c r="E70" s="1" t="s">
        <v>49</v>
      </c>
      <c r="F70" s="1" t="s">
        <v>28</v>
      </c>
      <c r="G70" s="1" t="s">
        <v>35</v>
      </c>
      <c r="H70" s="1" t="s">
        <v>13</v>
      </c>
    </row>
    <row r="71">
      <c r="A71" s="1" t="str">
        <f t="shared" si="1"/>
        <v>BoxingWelterW</v>
      </c>
      <c r="B71" s="27" t="s">
        <v>95</v>
      </c>
      <c r="C71" s="1" t="s">
        <v>219</v>
      </c>
      <c r="D71" s="1" t="s">
        <v>133</v>
      </c>
      <c r="E71" s="1" t="s">
        <v>28</v>
      </c>
      <c r="F71" s="1" t="s">
        <v>12</v>
      </c>
      <c r="G71" s="1" t="s">
        <v>60</v>
      </c>
      <c r="H71" s="1" t="s">
        <v>10</v>
      </c>
    </row>
    <row r="72">
      <c r="A72" s="1" t="str">
        <f t="shared" si="1"/>
        <v>BoxingSuper HeavyM</v>
      </c>
      <c r="B72" s="27" t="s">
        <v>95</v>
      </c>
      <c r="C72" s="1" t="s">
        <v>218</v>
      </c>
      <c r="D72" s="1" t="s">
        <v>132</v>
      </c>
      <c r="E72" s="1" t="s">
        <v>56</v>
      </c>
      <c r="F72" s="1" t="s">
        <v>10</v>
      </c>
      <c r="G72" s="1" t="s">
        <v>11</v>
      </c>
      <c r="H72" s="1" t="s">
        <v>73</v>
      </c>
    </row>
    <row r="73">
      <c r="A73" s="1" t="str">
        <f t="shared" si="1"/>
        <v>BoxingLightW</v>
      </c>
      <c r="B73" s="27" t="s">
        <v>95</v>
      </c>
      <c r="C73" s="1" t="s">
        <v>215</v>
      </c>
      <c r="D73" s="1" t="s">
        <v>133</v>
      </c>
      <c r="E73" s="1" t="s">
        <v>71</v>
      </c>
      <c r="F73" s="1" t="s">
        <v>18</v>
      </c>
      <c r="G73" s="1" t="s">
        <v>57</v>
      </c>
      <c r="H73" s="1" t="s">
        <v>83</v>
      </c>
    </row>
    <row r="74">
      <c r="A74" s="1" t="str">
        <f t="shared" si="1"/>
        <v>BoxingFlyM</v>
      </c>
      <c r="B74" s="27" t="s">
        <v>95</v>
      </c>
      <c r="C74" s="1" t="s">
        <v>213</v>
      </c>
      <c r="D74" s="1" t="s">
        <v>132</v>
      </c>
      <c r="E74" s="1" t="s">
        <v>11</v>
      </c>
      <c r="F74" s="1" t="s">
        <v>72</v>
      </c>
      <c r="G74" s="1" t="s">
        <v>13</v>
      </c>
      <c r="H74" s="1" t="s">
        <v>73</v>
      </c>
    </row>
    <row r="75">
      <c r="A75" s="1" t="str">
        <f t="shared" si="1"/>
        <v>BoxingMiddleM</v>
      </c>
      <c r="B75" s="27" t="s">
        <v>95</v>
      </c>
      <c r="C75" s="1" t="s">
        <v>217</v>
      </c>
      <c r="D75" s="1" t="s">
        <v>132</v>
      </c>
      <c r="E75" s="1" t="s">
        <v>18</v>
      </c>
      <c r="F75" s="1" t="s">
        <v>58</v>
      </c>
      <c r="G75" s="1" t="s">
        <v>72</v>
      </c>
      <c r="H75" s="1" t="s">
        <v>14</v>
      </c>
    </row>
    <row r="76">
      <c r="A76" s="1" t="str">
        <f t="shared" si="1"/>
        <v>BoxingMiddleW</v>
      </c>
      <c r="B76" s="27" t="s">
        <v>95</v>
      </c>
      <c r="C76" s="1" t="s">
        <v>217</v>
      </c>
      <c r="D76" s="1" t="s">
        <v>133</v>
      </c>
      <c r="E76" s="1" t="s">
        <v>11</v>
      </c>
      <c r="F76" s="1" t="s">
        <v>12</v>
      </c>
      <c r="G76" s="1" t="s">
        <v>17</v>
      </c>
      <c r="H76" s="1" t="s">
        <v>14</v>
      </c>
    </row>
    <row r="77">
      <c r="A77" s="1" t="str">
        <f t="shared" si="1"/>
        <v>BoxingLightM</v>
      </c>
      <c r="B77" s="27" t="s">
        <v>95</v>
      </c>
      <c r="C77" s="1" t="s">
        <v>215</v>
      </c>
      <c r="D77" s="1" t="s">
        <v>132</v>
      </c>
      <c r="E77" s="1" t="s">
        <v>36</v>
      </c>
      <c r="F77" s="1" t="s">
        <v>10</v>
      </c>
      <c r="G77" s="1" t="s">
        <v>393</v>
      </c>
      <c r="H77" s="1" t="s">
        <v>16</v>
      </c>
    </row>
    <row r="78">
      <c r="A78" s="1" t="str">
        <f t="shared" si="1"/>
        <v>Cycling TrackTeam SprintW</v>
      </c>
      <c r="B78" s="27" t="s">
        <v>102</v>
      </c>
      <c r="C78" s="1" t="s">
        <v>245</v>
      </c>
      <c r="D78" s="1" t="s">
        <v>133</v>
      </c>
      <c r="E78" s="1" t="s">
        <v>12</v>
      </c>
      <c r="F78" s="1" t="s">
        <v>19</v>
      </c>
      <c r="G78" s="1" t="s">
        <v>14</v>
      </c>
    </row>
    <row r="79">
      <c r="A79" s="1" t="str">
        <f t="shared" si="1"/>
        <v>Cycling TrackTeam PursuitW</v>
      </c>
      <c r="B79" s="27" t="s">
        <v>102</v>
      </c>
      <c r="C79" s="1" t="s">
        <v>244</v>
      </c>
      <c r="D79" s="1" t="s">
        <v>133</v>
      </c>
      <c r="E79" s="1" t="s">
        <v>19</v>
      </c>
      <c r="F79" s="1" t="s">
        <v>11</v>
      </c>
      <c r="G79" s="1" t="s">
        <v>10</v>
      </c>
    </row>
    <row r="80">
      <c r="A80" s="1" t="str">
        <f t="shared" si="1"/>
        <v>Cycling TrackTeam SprintM</v>
      </c>
      <c r="B80" s="27" t="s">
        <v>102</v>
      </c>
      <c r="C80" s="1" t="s">
        <v>245</v>
      </c>
      <c r="D80" s="1" t="s">
        <v>132</v>
      </c>
      <c r="E80" s="1" t="s">
        <v>17</v>
      </c>
      <c r="F80" s="1" t="s">
        <v>11</v>
      </c>
      <c r="G80" s="1" t="s">
        <v>15</v>
      </c>
    </row>
    <row r="81">
      <c r="A81" s="1" t="str">
        <f t="shared" si="1"/>
        <v>Cycling TrackTeam PursuitM</v>
      </c>
      <c r="B81" s="27" t="s">
        <v>102</v>
      </c>
      <c r="C81" s="1" t="s">
        <v>244</v>
      </c>
      <c r="D81" s="1" t="s">
        <v>132</v>
      </c>
      <c r="E81" s="1" t="s">
        <v>30</v>
      </c>
      <c r="F81" s="1" t="s">
        <v>33</v>
      </c>
      <c r="G81" s="1" t="s">
        <v>16</v>
      </c>
    </row>
    <row r="82">
      <c r="A82" s="1" t="str">
        <f t="shared" si="1"/>
        <v>Cycling TrackKeirinW</v>
      </c>
      <c r="B82" s="27" t="s">
        <v>102</v>
      </c>
      <c r="C82" s="1" t="s">
        <v>240</v>
      </c>
      <c r="D82" s="1" t="s">
        <v>133</v>
      </c>
      <c r="E82" s="1" t="s">
        <v>17</v>
      </c>
      <c r="F82" s="1" t="s">
        <v>20</v>
      </c>
      <c r="G82" s="1" t="s">
        <v>27</v>
      </c>
    </row>
    <row r="83">
      <c r="A83" s="1" t="str">
        <f t="shared" si="1"/>
        <v>Cycling TrackOmnium PointsM</v>
      </c>
      <c r="B83" s="27" t="s">
        <v>102</v>
      </c>
      <c r="C83" s="1" t="s">
        <v>242</v>
      </c>
      <c r="D83" s="1" t="s">
        <v>132</v>
      </c>
      <c r="E83" s="1" t="s">
        <v>11</v>
      </c>
      <c r="F83" s="1" t="s">
        <v>20</v>
      </c>
      <c r="G83" s="1" t="s">
        <v>30</v>
      </c>
    </row>
    <row r="84">
      <c r="A84" s="1" t="str">
        <f t="shared" si="1"/>
        <v>Cycling TrackMadisonW</v>
      </c>
      <c r="B84" s="27" t="s">
        <v>102</v>
      </c>
      <c r="C84" s="1" t="s">
        <v>241</v>
      </c>
      <c r="D84" s="1" t="s">
        <v>133</v>
      </c>
      <c r="E84" s="1" t="s">
        <v>11</v>
      </c>
      <c r="F84" s="1" t="s">
        <v>33</v>
      </c>
      <c r="G84" s="1" t="s">
        <v>14</v>
      </c>
    </row>
    <row r="85">
      <c r="A85" s="1" t="str">
        <f t="shared" si="1"/>
        <v>Cycling TrackSprintM</v>
      </c>
      <c r="B85" s="27" t="s">
        <v>102</v>
      </c>
      <c r="C85" s="1" t="s">
        <v>243</v>
      </c>
      <c r="D85" s="1" t="s">
        <v>132</v>
      </c>
      <c r="E85" s="1" t="s">
        <v>17</v>
      </c>
      <c r="F85" s="1" t="s">
        <v>17</v>
      </c>
      <c r="G85" s="1" t="s">
        <v>11</v>
      </c>
    </row>
    <row r="86">
      <c r="A86" s="1" t="str">
        <f t="shared" si="1"/>
        <v>Cycling TrackMadisonM</v>
      </c>
      <c r="B86" s="27" t="s">
        <v>102</v>
      </c>
      <c r="C86" s="1" t="s">
        <v>241</v>
      </c>
      <c r="D86" s="1" t="s">
        <v>132</v>
      </c>
      <c r="E86" s="1" t="s">
        <v>33</v>
      </c>
      <c r="F86" s="1" t="s">
        <v>11</v>
      </c>
      <c r="G86" s="1" t="s">
        <v>15</v>
      </c>
    </row>
    <row r="87">
      <c r="A87" s="1" t="str">
        <f t="shared" si="1"/>
        <v>Cycling TrackSprintW</v>
      </c>
      <c r="B87" s="27" t="s">
        <v>102</v>
      </c>
      <c r="C87" s="1" t="s">
        <v>243</v>
      </c>
      <c r="D87" s="1" t="s">
        <v>133</v>
      </c>
      <c r="E87" s="1" t="s">
        <v>27</v>
      </c>
      <c r="F87" s="1" t="s">
        <v>58</v>
      </c>
      <c r="G87" s="1" t="s">
        <v>61</v>
      </c>
    </row>
    <row r="88">
      <c r="A88" s="1" t="str">
        <f t="shared" si="1"/>
        <v>Cycling TrackKeirinM</v>
      </c>
      <c r="B88" s="27" t="s">
        <v>102</v>
      </c>
      <c r="C88" s="1" t="s">
        <v>240</v>
      </c>
      <c r="D88" s="1" t="s">
        <v>132</v>
      </c>
      <c r="E88" s="1" t="s">
        <v>11</v>
      </c>
      <c r="F88" s="1" t="s">
        <v>80</v>
      </c>
      <c r="G88" s="1" t="s">
        <v>17</v>
      </c>
    </row>
    <row r="89">
      <c r="A89" s="1" t="str">
        <f t="shared" si="1"/>
        <v>Cycling TrackOmnium PointsW</v>
      </c>
      <c r="B89" s="27" t="s">
        <v>102</v>
      </c>
      <c r="C89" s="1" t="s">
        <v>242</v>
      </c>
      <c r="D89" s="1" t="s">
        <v>133</v>
      </c>
      <c r="E89" s="1" t="s">
        <v>10</v>
      </c>
      <c r="F89" s="1" t="s">
        <v>13</v>
      </c>
      <c r="G89" s="1" t="s">
        <v>17</v>
      </c>
    </row>
    <row r="90">
      <c r="A90" s="1" t="str">
        <f t="shared" si="1"/>
        <v>HandballHandballM</v>
      </c>
      <c r="B90" s="27" t="s">
        <v>108</v>
      </c>
      <c r="C90" s="1" t="s">
        <v>108</v>
      </c>
      <c r="D90" s="1" t="s">
        <v>132</v>
      </c>
      <c r="E90" s="1" t="s">
        <v>15</v>
      </c>
      <c r="F90" s="1" t="s">
        <v>33</v>
      </c>
      <c r="G90" s="1" t="s">
        <v>23</v>
      </c>
    </row>
    <row r="91">
      <c r="A91" s="1" t="str">
        <f t="shared" si="1"/>
        <v>HandballHandballW</v>
      </c>
      <c r="B91" s="27" t="s">
        <v>108</v>
      </c>
      <c r="C91" s="1" t="s">
        <v>108</v>
      </c>
      <c r="D91" s="1" t="s">
        <v>133</v>
      </c>
      <c r="E91" s="1" t="s">
        <v>15</v>
      </c>
      <c r="F91" s="1" t="s">
        <v>14</v>
      </c>
      <c r="G91" s="1" t="s">
        <v>31</v>
      </c>
    </row>
    <row r="92">
      <c r="A92" s="1" t="str">
        <f t="shared" si="1"/>
        <v>Rhythmic GymnasticsIndividual All-Around</v>
      </c>
      <c r="B92" s="27" t="s">
        <v>114</v>
      </c>
      <c r="C92" s="1" t="s">
        <v>288</v>
      </c>
      <c r="E92" s="1" t="s">
        <v>55</v>
      </c>
      <c r="F92" s="1" t="s">
        <v>14</v>
      </c>
      <c r="G92" s="1" t="s">
        <v>42</v>
      </c>
    </row>
    <row r="93">
      <c r="A93" s="1" t="str">
        <f t="shared" si="1"/>
        <v>Rhythmic GymnasticsGroup All-Around</v>
      </c>
      <c r="B93" s="27" t="s">
        <v>114</v>
      </c>
      <c r="C93" s="1" t="s">
        <v>287</v>
      </c>
      <c r="E93" s="1" t="s">
        <v>49</v>
      </c>
      <c r="F93" s="1" t="s">
        <v>14</v>
      </c>
      <c r="G93" s="1" t="s">
        <v>30</v>
      </c>
    </row>
    <row r="94">
      <c r="A94" s="1" t="str">
        <f t="shared" si="1"/>
        <v>Artistic GymnasticsTeamM</v>
      </c>
      <c r="B94" s="27" t="s">
        <v>88</v>
      </c>
      <c r="C94" s="1" t="s">
        <v>163</v>
      </c>
      <c r="D94" s="1" t="s">
        <v>132</v>
      </c>
      <c r="E94" s="1" t="s">
        <v>14</v>
      </c>
      <c r="F94" s="1" t="s">
        <v>13</v>
      </c>
      <c r="G94" s="1" t="s">
        <v>12</v>
      </c>
    </row>
    <row r="95">
      <c r="A95" s="1" t="str">
        <f t="shared" si="1"/>
        <v>Artistic GymnasticsTeamW</v>
      </c>
      <c r="B95" s="27" t="s">
        <v>88</v>
      </c>
      <c r="C95" s="1" t="s">
        <v>163</v>
      </c>
      <c r="D95" s="1" t="s">
        <v>133</v>
      </c>
      <c r="E95" s="1" t="s">
        <v>14</v>
      </c>
      <c r="F95" s="1" t="s">
        <v>10</v>
      </c>
      <c r="G95" s="1" t="s">
        <v>11</v>
      </c>
    </row>
    <row r="96">
      <c r="A96" s="1" t="str">
        <f t="shared" si="1"/>
        <v>Artistic GymnasticsAll-AroundM</v>
      </c>
      <c r="B96" s="27" t="s">
        <v>88</v>
      </c>
      <c r="C96" s="1" t="s">
        <v>165</v>
      </c>
      <c r="D96" s="1" t="s">
        <v>132</v>
      </c>
      <c r="E96" s="1" t="s">
        <v>13</v>
      </c>
      <c r="F96" s="1" t="s">
        <v>12</v>
      </c>
      <c r="G96" s="1" t="s">
        <v>14</v>
      </c>
    </row>
    <row r="97">
      <c r="A97" s="1" t="str">
        <f t="shared" si="1"/>
        <v>Artistic GymnasticsAll-AroundW</v>
      </c>
      <c r="B97" s="27" t="s">
        <v>88</v>
      </c>
      <c r="C97" s="1" t="s">
        <v>165</v>
      </c>
      <c r="D97" s="1" t="s">
        <v>133</v>
      </c>
      <c r="E97" s="1" t="s">
        <v>10</v>
      </c>
      <c r="F97" s="1" t="s">
        <v>18</v>
      </c>
      <c r="G97" s="1" t="s">
        <v>14</v>
      </c>
    </row>
    <row r="98">
      <c r="A98" s="1" t="str">
        <f t="shared" si="1"/>
        <v>Artistic GymnasticsFloor ExerciseM</v>
      </c>
      <c r="B98" s="27" t="s">
        <v>88</v>
      </c>
      <c r="C98" s="1" t="s">
        <v>166</v>
      </c>
      <c r="D98" s="1" t="s">
        <v>132</v>
      </c>
      <c r="E98" s="1" t="s">
        <v>55</v>
      </c>
      <c r="F98" s="1" t="s">
        <v>23</v>
      </c>
      <c r="G98" s="1" t="s">
        <v>12</v>
      </c>
    </row>
    <row r="99">
      <c r="A99" s="1" t="str">
        <f t="shared" si="1"/>
        <v>Artistic GymnasticsVaultW</v>
      </c>
      <c r="B99" s="27" t="s">
        <v>88</v>
      </c>
      <c r="C99" s="1" t="s">
        <v>171</v>
      </c>
      <c r="D99" s="1" t="s">
        <v>133</v>
      </c>
      <c r="E99" s="1" t="s">
        <v>18</v>
      </c>
      <c r="F99" s="1" t="s">
        <v>10</v>
      </c>
      <c r="G99" s="1" t="s">
        <v>26</v>
      </c>
    </row>
    <row r="100">
      <c r="A100" s="1" t="str">
        <f t="shared" si="1"/>
        <v>Artistic GymnasticsPommel HorseM</v>
      </c>
      <c r="B100" s="27" t="s">
        <v>88</v>
      </c>
      <c r="C100" s="1" t="s">
        <v>169</v>
      </c>
      <c r="D100" s="1" t="s">
        <v>132</v>
      </c>
      <c r="E100" s="1" t="s">
        <v>11</v>
      </c>
      <c r="F100" s="1" t="s">
        <v>35</v>
      </c>
      <c r="G100" s="1" t="s">
        <v>13</v>
      </c>
    </row>
    <row r="101">
      <c r="A101" s="1" t="str">
        <f t="shared" si="1"/>
        <v>Artistic GymnasticsUneven BarsW</v>
      </c>
      <c r="B101" s="27" t="s">
        <v>88</v>
      </c>
      <c r="C101" s="1" t="s">
        <v>173</v>
      </c>
      <c r="D101" s="1" t="s">
        <v>133</v>
      </c>
      <c r="E101" s="1" t="s">
        <v>41</v>
      </c>
      <c r="F101" s="1" t="s">
        <v>14</v>
      </c>
      <c r="G101" s="1" t="s">
        <v>10</v>
      </c>
    </row>
    <row r="102">
      <c r="A102" s="1" t="str">
        <f t="shared" si="1"/>
        <v>Artistic GymnasticsRingsM</v>
      </c>
      <c r="B102" s="27" t="s">
        <v>88</v>
      </c>
      <c r="C102" s="1" t="s">
        <v>170</v>
      </c>
      <c r="D102" s="1" t="s">
        <v>132</v>
      </c>
      <c r="E102" s="1" t="s">
        <v>12</v>
      </c>
      <c r="F102" s="1" t="s">
        <v>12</v>
      </c>
      <c r="G102" s="1" t="s">
        <v>52</v>
      </c>
    </row>
    <row r="103">
      <c r="A103" s="1" t="str">
        <f t="shared" si="1"/>
        <v>Artistic GymnasticsFloor ExerciseW</v>
      </c>
      <c r="B103" s="27" t="s">
        <v>88</v>
      </c>
      <c r="C103" s="1" t="s">
        <v>166</v>
      </c>
      <c r="D103" s="1" t="s">
        <v>133</v>
      </c>
      <c r="E103" s="1" t="s">
        <v>10</v>
      </c>
      <c r="F103" s="1" t="s">
        <v>30</v>
      </c>
      <c r="G103" s="1" t="s">
        <v>13</v>
      </c>
      <c r="H103" s="1" t="s">
        <v>14</v>
      </c>
    </row>
    <row r="104">
      <c r="A104" s="1" t="str">
        <f t="shared" si="1"/>
        <v>Artistic GymnasticsVaultM</v>
      </c>
      <c r="B104" s="27" t="s">
        <v>88</v>
      </c>
      <c r="C104" s="1" t="s">
        <v>171</v>
      </c>
      <c r="D104" s="1" t="s">
        <v>132</v>
      </c>
      <c r="E104" s="1" t="s">
        <v>26</v>
      </c>
      <c r="F104" s="1" t="s">
        <v>14</v>
      </c>
      <c r="G104" s="1" t="s">
        <v>393</v>
      </c>
    </row>
    <row r="105">
      <c r="A105" s="1" t="str">
        <f t="shared" si="1"/>
        <v>Artistic GymnasticsParallel BarsM</v>
      </c>
      <c r="B105" s="27" t="s">
        <v>88</v>
      </c>
      <c r="C105" s="1" t="s">
        <v>168</v>
      </c>
      <c r="D105" s="1" t="s">
        <v>132</v>
      </c>
      <c r="E105" s="1" t="s">
        <v>12</v>
      </c>
      <c r="F105" s="1" t="s">
        <v>19</v>
      </c>
      <c r="G105" s="1" t="s">
        <v>28</v>
      </c>
    </row>
    <row r="106">
      <c r="A106" s="1" t="str">
        <f t="shared" si="1"/>
        <v>Artistic GymnasticsBalance BeamW</v>
      </c>
      <c r="B106" s="27" t="s">
        <v>88</v>
      </c>
      <c r="C106" s="1" t="s">
        <v>172</v>
      </c>
      <c r="D106" s="1" t="s">
        <v>133</v>
      </c>
      <c r="E106" s="1" t="s">
        <v>12</v>
      </c>
      <c r="F106" s="1" t="s">
        <v>12</v>
      </c>
      <c r="G106" s="1" t="s">
        <v>10</v>
      </c>
    </row>
    <row r="107">
      <c r="A107" s="1" t="str">
        <f t="shared" si="1"/>
        <v>Artistic GymnasticsHorizontal BarM</v>
      </c>
      <c r="B107" s="27" t="s">
        <v>88</v>
      </c>
      <c r="C107" s="1" t="s">
        <v>167</v>
      </c>
      <c r="D107" s="1" t="s">
        <v>132</v>
      </c>
      <c r="E107" s="1" t="s">
        <v>13</v>
      </c>
      <c r="F107" s="1" t="s">
        <v>32</v>
      </c>
      <c r="G107" s="1" t="s">
        <v>14</v>
      </c>
    </row>
    <row r="108">
      <c r="A108" s="1" t="str">
        <f t="shared" si="1"/>
        <v>BadmintonDoublesMixed</v>
      </c>
      <c r="B108" s="27" t="s">
        <v>91</v>
      </c>
      <c r="C108" s="1" t="s">
        <v>209</v>
      </c>
      <c r="D108" s="1" t="s">
        <v>134</v>
      </c>
      <c r="E108" s="1" t="s">
        <v>12</v>
      </c>
      <c r="F108" s="1" t="s">
        <v>12</v>
      </c>
      <c r="G108" s="1" t="s">
        <v>13</v>
      </c>
    </row>
    <row r="109">
      <c r="A109" s="1" t="str">
        <f t="shared" si="1"/>
        <v>BadmintonDoublesM</v>
      </c>
      <c r="B109" s="27" t="s">
        <v>91</v>
      </c>
      <c r="C109" s="1" t="s">
        <v>209</v>
      </c>
      <c r="D109" s="1" t="s">
        <v>132</v>
      </c>
      <c r="E109" s="1" t="s">
        <v>35</v>
      </c>
      <c r="F109" s="1" t="s">
        <v>12</v>
      </c>
      <c r="G109" s="1" t="s">
        <v>80</v>
      </c>
    </row>
    <row r="110">
      <c r="A110" s="1" t="str">
        <f t="shared" si="1"/>
        <v>BadmintonSinglesW</v>
      </c>
      <c r="B110" s="27" t="s">
        <v>91</v>
      </c>
      <c r="C110" s="1" t="s">
        <v>210</v>
      </c>
      <c r="D110" s="1" t="s">
        <v>133</v>
      </c>
      <c r="E110" s="1" t="s">
        <v>12</v>
      </c>
      <c r="F110" s="1" t="s">
        <v>35</v>
      </c>
      <c r="G110" s="1" t="s">
        <v>60</v>
      </c>
    </row>
    <row r="111">
      <c r="A111" s="1" t="str">
        <f t="shared" si="1"/>
        <v>BadmintonDoublesW</v>
      </c>
      <c r="B111" s="27" t="s">
        <v>91</v>
      </c>
      <c r="C111" s="1" t="s">
        <v>209</v>
      </c>
      <c r="D111" s="1" t="s">
        <v>133</v>
      </c>
      <c r="E111" s="1" t="s">
        <v>51</v>
      </c>
      <c r="F111" s="1" t="s">
        <v>12</v>
      </c>
      <c r="G111" s="1" t="s">
        <v>26</v>
      </c>
    </row>
    <row r="112">
      <c r="A112" s="1" t="str">
        <f t="shared" si="1"/>
        <v>BadmintonSinglesM</v>
      </c>
      <c r="B112" s="27" t="s">
        <v>91</v>
      </c>
      <c r="C112" s="1" t="s">
        <v>210</v>
      </c>
      <c r="D112" s="1" t="s">
        <v>132</v>
      </c>
      <c r="E112" s="1" t="s">
        <v>33</v>
      </c>
      <c r="F112" s="1" t="s">
        <v>12</v>
      </c>
      <c r="G112" s="1" t="s">
        <v>51</v>
      </c>
    </row>
    <row r="113">
      <c r="A113" s="1" t="str">
        <f t="shared" si="1"/>
        <v>Canoe SlalomCanoeM</v>
      </c>
      <c r="B113" s="27" t="s">
        <v>96</v>
      </c>
      <c r="C113" s="1" t="s">
        <v>221</v>
      </c>
      <c r="D113" s="1" t="s">
        <v>132</v>
      </c>
      <c r="E113" s="1" t="s">
        <v>25</v>
      </c>
      <c r="F113" s="1" t="s">
        <v>29</v>
      </c>
      <c r="G113" s="1" t="s">
        <v>19</v>
      </c>
    </row>
    <row r="114">
      <c r="A114" s="1" t="str">
        <f t="shared" si="1"/>
        <v>Canoe SlalomKayakW</v>
      </c>
      <c r="B114" s="27" t="s">
        <v>96</v>
      </c>
      <c r="C114" s="1" t="s">
        <v>222</v>
      </c>
      <c r="D114" s="1" t="s">
        <v>133</v>
      </c>
      <c r="E114" s="1" t="s">
        <v>19</v>
      </c>
      <c r="F114" s="1" t="s">
        <v>23</v>
      </c>
      <c r="G114" s="1" t="s">
        <v>16</v>
      </c>
    </row>
    <row r="115">
      <c r="A115" s="1" t="str">
        <f t="shared" si="1"/>
        <v>Canoe SlalomCanoeW</v>
      </c>
      <c r="B115" s="27" t="s">
        <v>96</v>
      </c>
      <c r="C115" s="1" t="s">
        <v>221</v>
      </c>
      <c r="D115" s="1" t="s">
        <v>133</v>
      </c>
      <c r="E115" s="1" t="s">
        <v>16</v>
      </c>
      <c r="F115" s="1" t="s">
        <v>11</v>
      </c>
      <c r="G115" s="1" t="s">
        <v>19</v>
      </c>
    </row>
    <row r="116">
      <c r="A116" s="1" t="str">
        <f t="shared" si="1"/>
        <v>Canoe SlalomKayakM</v>
      </c>
      <c r="B116" s="27" t="s">
        <v>96</v>
      </c>
      <c r="C116" s="1" t="s">
        <v>222</v>
      </c>
      <c r="D116" s="1" t="s">
        <v>132</v>
      </c>
      <c r="E116" s="1" t="s">
        <v>29</v>
      </c>
      <c r="F116" s="1" t="s">
        <v>44</v>
      </c>
      <c r="G116" s="1" t="s">
        <v>19</v>
      </c>
    </row>
    <row r="117">
      <c r="A117" s="1" t="str">
        <f t="shared" si="1"/>
        <v>Canoe SprintKayak Single 200mW</v>
      </c>
      <c r="B117" s="27" t="s">
        <v>97</v>
      </c>
      <c r="C117" s="1" t="s">
        <v>229</v>
      </c>
      <c r="D117" s="1" t="s">
        <v>133</v>
      </c>
      <c r="E117" s="1" t="s">
        <v>20</v>
      </c>
      <c r="F117" s="1" t="s">
        <v>23</v>
      </c>
      <c r="G117" s="1" t="s">
        <v>33</v>
      </c>
    </row>
    <row r="118">
      <c r="A118" s="1" t="str">
        <f t="shared" si="1"/>
        <v>Canoe SprintCanoe Double 1000mM</v>
      </c>
      <c r="B118" s="27" t="s">
        <v>97</v>
      </c>
      <c r="C118" s="1" t="s">
        <v>224</v>
      </c>
      <c r="D118" s="1" t="s">
        <v>132</v>
      </c>
      <c r="E118" s="1" t="s">
        <v>36</v>
      </c>
      <c r="F118" s="1" t="s">
        <v>12</v>
      </c>
      <c r="G118" s="1" t="s">
        <v>19</v>
      </c>
    </row>
    <row r="119">
      <c r="A119" s="1" t="str">
        <f t="shared" si="1"/>
        <v>Canoe SprintKayak Single 1000mM</v>
      </c>
      <c r="B119" s="27" t="s">
        <v>97</v>
      </c>
      <c r="C119" s="1" t="s">
        <v>228</v>
      </c>
      <c r="D119" s="1" t="s">
        <v>132</v>
      </c>
      <c r="E119" s="1" t="s">
        <v>21</v>
      </c>
      <c r="F119" s="1" t="s">
        <v>21</v>
      </c>
      <c r="G119" s="1" t="s">
        <v>74</v>
      </c>
    </row>
    <row r="120">
      <c r="A120" s="1" t="str">
        <f t="shared" si="1"/>
        <v>Canoe SprintKayak Double 500mW</v>
      </c>
      <c r="B120" s="27" t="s">
        <v>97</v>
      </c>
      <c r="C120" s="1" t="s">
        <v>232</v>
      </c>
      <c r="D120" s="1" t="s">
        <v>133</v>
      </c>
      <c r="E120" s="1" t="s">
        <v>20</v>
      </c>
      <c r="F120" s="1" t="s">
        <v>67</v>
      </c>
      <c r="G120" s="1" t="s">
        <v>21</v>
      </c>
    </row>
    <row r="121">
      <c r="A121" s="1" t="str">
        <f t="shared" si="1"/>
        <v>Canoe SprintKayak Single 200mM</v>
      </c>
      <c r="B121" s="27" t="s">
        <v>97</v>
      </c>
      <c r="C121" s="1" t="s">
        <v>229</v>
      </c>
      <c r="D121" s="1" t="s">
        <v>132</v>
      </c>
      <c r="E121" s="1" t="s">
        <v>21</v>
      </c>
      <c r="F121" s="1" t="s">
        <v>30</v>
      </c>
      <c r="G121" s="1" t="s">
        <v>11</v>
      </c>
    </row>
    <row r="122">
      <c r="A122" s="1" t="str">
        <f t="shared" si="1"/>
        <v>Canoe SprintCanoe Single 200mW</v>
      </c>
      <c r="B122" s="27" t="s">
        <v>97</v>
      </c>
      <c r="C122" s="1" t="s">
        <v>231</v>
      </c>
      <c r="D122" s="1" t="s">
        <v>133</v>
      </c>
      <c r="E122" s="1" t="s">
        <v>10</v>
      </c>
      <c r="F122" s="1" t="s">
        <v>27</v>
      </c>
      <c r="G122" s="1" t="s">
        <v>58</v>
      </c>
    </row>
    <row r="123">
      <c r="A123" s="1" t="str">
        <f t="shared" si="1"/>
        <v>Canoe SprintKayak Single 500mW</v>
      </c>
      <c r="B123" s="27" t="s">
        <v>97</v>
      </c>
      <c r="C123" s="1" t="s">
        <v>233</v>
      </c>
      <c r="D123" s="1" t="s">
        <v>133</v>
      </c>
      <c r="E123" s="1" t="s">
        <v>20</v>
      </c>
      <c r="F123" s="1" t="s">
        <v>21</v>
      </c>
      <c r="G123" s="1" t="s">
        <v>33</v>
      </c>
    </row>
    <row r="124">
      <c r="A124" s="1" t="str">
        <f t="shared" si="1"/>
        <v>Canoe SprintKayak Double 1000mM</v>
      </c>
      <c r="B124" s="27" t="s">
        <v>97</v>
      </c>
      <c r="C124" s="1" t="s">
        <v>226</v>
      </c>
      <c r="D124" s="1" t="s">
        <v>132</v>
      </c>
      <c r="E124" s="1" t="s">
        <v>16</v>
      </c>
      <c r="F124" s="1" t="s">
        <v>19</v>
      </c>
      <c r="G124" s="1" t="s">
        <v>29</v>
      </c>
    </row>
    <row r="125">
      <c r="A125" s="1" t="str">
        <f t="shared" si="1"/>
        <v>Canoe SprintCanoe Double 500mW</v>
      </c>
      <c r="B125" s="27" t="s">
        <v>97</v>
      </c>
      <c r="C125" s="1" t="s">
        <v>230</v>
      </c>
      <c r="D125" s="1" t="s">
        <v>133</v>
      </c>
      <c r="E125" s="1" t="s">
        <v>12</v>
      </c>
      <c r="F125" s="1" t="s">
        <v>58</v>
      </c>
      <c r="G125" s="1" t="s">
        <v>27</v>
      </c>
    </row>
    <row r="126">
      <c r="A126" s="1" t="str">
        <f t="shared" si="1"/>
        <v>Canoe SprintCanoe Single 1000mM</v>
      </c>
      <c r="B126" s="27" t="s">
        <v>97</v>
      </c>
      <c r="C126" s="1" t="s">
        <v>225</v>
      </c>
      <c r="D126" s="1" t="s">
        <v>132</v>
      </c>
      <c r="E126" s="1" t="s">
        <v>18</v>
      </c>
      <c r="F126" s="1" t="s">
        <v>12</v>
      </c>
      <c r="G126" s="1" t="s">
        <v>394</v>
      </c>
    </row>
    <row r="127">
      <c r="A127" s="1" t="str">
        <f t="shared" si="1"/>
        <v>Canoe SprintKayak Four 500mW</v>
      </c>
      <c r="B127" s="27" t="s">
        <v>97</v>
      </c>
      <c r="C127" s="1" t="s">
        <v>227</v>
      </c>
      <c r="D127" s="1" t="s">
        <v>133</v>
      </c>
      <c r="E127" s="1" t="s">
        <v>21</v>
      </c>
      <c r="F127" s="1" t="s">
        <v>42</v>
      </c>
      <c r="G127" s="1" t="s">
        <v>67</v>
      </c>
    </row>
    <row r="128">
      <c r="A128" s="1" t="str">
        <f t="shared" si="1"/>
        <v>Canoe SprintKayak Four 500mM</v>
      </c>
      <c r="B128" s="27" t="s">
        <v>97</v>
      </c>
      <c r="C128" s="1" t="s">
        <v>227</v>
      </c>
      <c r="D128" s="1" t="s">
        <v>132</v>
      </c>
      <c r="E128" s="1" t="s">
        <v>19</v>
      </c>
      <c r="F128" s="1" t="s">
        <v>23</v>
      </c>
      <c r="G128" s="1" t="s">
        <v>44</v>
      </c>
    </row>
    <row r="129">
      <c r="A129" s="1" t="str">
        <f t="shared" si="1"/>
        <v>Cycling BMX FreestyleParkW</v>
      </c>
      <c r="B129" s="27" t="s">
        <v>98</v>
      </c>
      <c r="C129" s="1" t="s">
        <v>235</v>
      </c>
      <c r="D129" s="1" t="s">
        <v>133</v>
      </c>
      <c r="E129" s="1" t="s">
        <v>11</v>
      </c>
      <c r="F129" s="1" t="s">
        <v>10</v>
      </c>
      <c r="G129" s="1" t="s">
        <v>22</v>
      </c>
    </row>
    <row r="130">
      <c r="A130" s="1" t="str">
        <f t="shared" si="1"/>
        <v>Cycling BMX FreestyleParkM</v>
      </c>
      <c r="B130" s="27" t="s">
        <v>98</v>
      </c>
      <c r="C130" s="1" t="s">
        <v>235</v>
      </c>
      <c r="D130" s="1" t="s">
        <v>132</v>
      </c>
      <c r="E130" s="1" t="s">
        <v>16</v>
      </c>
      <c r="F130" s="1" t="s">
        <v>48</v>
      </c>
      <c r="G130" s="1" t="s">
        <v>11</v>
      </c>
    </row>
    <row r="131">
      <c r="A131" s="1" t="str">
        <f t="shared" si="1"/>
        <v>Cycling BMX RacingCycling BMX RacingM</v>
      </c>
      <c r="B131" s="27" t="s">
        <v>99</v>
      </c>
      <c r="C131" s="1" t="s">
        <v>99</v>
      </c>
      <c r="D131" s="1" t="s">
        <v>132</v>
      </c>
      <c r="E131" s="1" t="s">
        <v>17</v>
      </c>
      <c r="F131" s="1" t="s">
        <v>11</v>
      </c>
      <c r="G131" s="1" t="s">
        <v>46</v>
      </c>
    </row>
    <row r="132">
      <c r="A132" s="1" t="str">
        <f t="shared" si="1"/>
        <v>Cycling BMX RacingCycling BMX RacingW</v>
      </c>
      <c r="B132" s="27" t="s">
        <v>99</v>
      </c>
      <c r="C132" s="1" t="s">
        <v>99</v>
      </c>
      <c r="D132" s="1" t="s">
        <v>133</v>
      </c>
      <c r="E132" s="1" t="s">
        <v>11</v>
      </c>
      <c r="F132" s="1" t="s">
        <v>46</v>
      </c>
      <c r="G132" s="1" t="s">
        <v>17</v>
      </c>
    </row>
    <row r="133">
      <c r="A133" s="1" t="str">
        <f t="shared" si="1"/>
        <v>Cycling Mountain BikeCross-countryM</v>
      </c>
      <c r="B133" s="27" t="s">
        <v>100</v>
      </c>
      <c r="C133" s="1" t="s">
        <v>237</v>
      </c>
      <c r="D133" s="1" t="s">
        <v>132</v>
      </c>
      <c r="E133" s="1" t="s">
        <v>11</v>
      </c>
      <c r="F133" s="1" t="s">
        <v>22</v>
      </c>
      <c r="G133" s="1" t="s">
        <v>23</v>
      </c>
    </row>
    <row r="134">
      <c r="A134" s="1" t="str">
        <f t="shared" si="1"/>
        <v>Cycling Mountain BikeCross-countryW</v>
      </c>
      <c r="B134" s="27" t="s">
        <v>100</v>
      </c>
      <c r="C134" s="1" t="s">
        <v>237</v>
      </c>
      <c r="D134" s="1" t="s">
        <v>133</v>
      </c>
      <c r="E134" s="1" t="s">
        <v>22</v>
      </c>
      <c r="F134" s="1" t="s">
        <v>22</v>
      </c>
      <c r="G134" s="1" t="s">
        <v>22</v>
      </c>
    </row>
    <row r="135">
      <c r="A135" s="1" t="str">
        <f t="shared" si="1"/>
        <v>Cycling RoadRoadM</v>
      </c>
      <c r="B135" s="27" t="s">
        <v>101</v>
      </c>
      <c r="C135" s="1" t="s">
        <v>239</v>
      </c>
      <c r="D135" s="1" t="s">
        <v>132</v>
      </c>
      <c r="E135" s="1" t="s">
        <v>38</v>
      </c>
      <c r="F135" s="1" t="s">
        <v>41</v>
      </c>
      <c r="G135" s="1" t="s">
        <v>25</v>
      </c>
    </row>
    <row r="136">
      <c r="A136" s="1" t="str">
        <f t="shared" si="1"/>
        <v>Cycling RoadRoadW</v>
      </c>
      <c r="B136" s="27" t="s">
        <v>101</v>
      </c>
      <c r="C136" s="1" t="s">
        <v>239</v>
      </c>
      <c r="D136" s="1" t="s">
        <v>133</v>
      </c>
      <c r="E136" s="1" t="s">
        <v>47</v>
      </c>
      <c r="F136" s="1" t="s">
        <v>17</v>
      </c>
      <c r="G136" s="1" t="s">
        <v>30</v>
      </c>
    </row>
    <row r="137">
      <c r="A137" s="1" t="str">
        <f t="shared" si="1"/>
        <v>Cycling RoadIndividual Time TrialW</v>
      </c>
      <c r="B137" s="27" t="s">
        <v>101</v>
      </c>
      <c r="C137" s="1" t="s">
        <v>238</v>
      </c>
      <c r="D137" s="1" t="s">
        <v>133</v>
      </c>
      <c r="E137" s="1" t="s">
        <v>17</v>
      </c>
      <c r="F137" s="1" t="s">
        <v>22</v>
      </c>
      <c r="G137" s="1" t="s">
        <v>17</v>
      </c>
    </row>
    <row r="138">
      <c r="A138" s="1" t="str">
        <f t="shared" si="1"/>
        <v>Cycling RoadIndividual Time TrialM</v>
      </c>
      <c r="B138" s="27" t="s">
        <v>101</v>
      </c>
      <c r="C138" s="1" t="s">
        <v>238</v>
      </c>
      <c r="D138" s="1" t="s">
        <v>132</v>
      </c>
      <c r="E138" s="1" t="s">
        <v>25</v>
      </c>
      <c r="F138" s="1" t="s">
        <v>17</v>
      </c>
      <c r="G138" s="1" t="s">
        <v>16</v>
      </c>
    </row>
    <row r="139">
      <c r="A139" s="1" t="str">
        <f t="shared" si="1"/>
        <v>DivingSynchronised 3m SpringboardW</v>
      </c>
      <c r="B139" s="27" t="s">
        <v>103</v>
      </c>
      <c r="C139" s="1" t="s">
        <v>249</v>
      </c>
      <c r="D139" s="1" t="s">
        <v>133</v>
      </c>
      <c r="E139" s="1" t="s">
        <v>12</v>
      </c>
      <c r="F139" s="1" t="s">
        <v>27</v>
      </c>
      <c r="G139" s="1" t="s">
        <v>19</v>
      </c>
    </row>
    <row r="140">
      <c r="A140" s="1" t="str">
        <f t="shared" si="1"/>
        <v>DivingSynchronised 10m PlatformM</v>
      </c>
      <c r="B140" s="27" t="s">
        <v>103</v>
      </c>
      <c r="C140" s="1" t="s">
        <v>248</v>
      </c>
      <c r="D140" s="1" t="s">
        <v>132</v>
      </c>
      <c r="E140" s="1" t="s">
        <v>11</v>
      </c>
      <c r="F140" s="1" t="s">
        <v>12</v>
      </c>
      <c r="G140" s="1" t="s">
        <v>14</v>
      </c>
    </row>
    <row r="141">
      <c r="A141" s="1" t="str">
        <f t="shared" si="1"/>
        <v>DivingSynchronised 10m PlatformW</v>
      </c>
      <c r="B141" s="27" t="s">
        <v>103</v>
      </c>
      <c r="C141" s="1" t="s">
        <v>248</v>
      </c>
      <c r="D141" s="1" t="s">
        <v>133</v>
      </c>
      <c r="E141" s="1" t="s">
        <v>12</v>
      </c>
      <c r="F141" s="1" t="s">
        <v>10</v>
      </c>
      <c r="G141" s="1" t="s">
        <v>65</v>
      </c>
    </row>
    <row r="142">
      <c r="A142" s="1" t="str">
        <f t="shared" si="1"/>
        <v>DivingSynchronised 3m SpringboardM</v>
      </c>
      <c r="B142" s="27" t="s">
        <v>103</v>
      </c>
      <c r="C142" s="1" t="s">
        <v>249</v>
      </c>
      <c r="D142" s="1" t="s">
        <v>132</v>
      </c>
      <c r="E142" s="1" t="s">
        <v>12</v>
      </c>
      <c r="F142" s="1" t="s">
        <v>10</v>
      </c>
      <c r="G142" s="1" t="s">
        <v>19</v>
      </c>
    </row>
    <row r="143">
      <c r="A143" s="1" t="str">
        <f t="shared" si="1"/>
        <v>Diving3m SpringboardW</v>
      </c>
      <c r="B143" s="27" t="s">
        <v>103</v>
      </c>
      <c r="C143" s="1" t="s">
        <v>247</v>
      </c>
      <c r="D143" s="1" t="s">
        <v>133</v>
      </c>
      <c r="E143" s="1" t="s">
        <v>12</v>
      </c>
      <c r="F143" s="1" t="s">
        <v>12</v>
      </c>
      <c r="G143" s="1" t="s">
        <v>10</v>
      </c>
    </row>
    <row r="144">
      <c r="A144" s="1" t="str">
        <f t="shared" si="1"/>
        <v>Diving3m SpringboardM</v>
      </c>
      <c r="B144" s="27" t="s">
        <v>103</v>
      </c>
      <c r="C144" s="1" t="s">
        <v>247</v>
      </c>
      <c r="D144" s="1" t="s">
        <v>132</v>
      </c>
      <c r="E144" s="1" t="s">
        <v>12</v>
      </c>
      <c r="F144" s="1" t="s">
        <v>12</v>
      </c>
      <c r="G144" s="1" t="s">
        <v>11</v>
      </c>
    </row>
    <row r="145">
      <c r="A145" s="1" t="str">
        <f t="shared" si="1"/>
        <v>Diving10m PlatformW</v>
      </c>
      <c r="B145" s="27" t="s">
        <v>103</v>
      </c>
      <c r="C145" s="1" t="s">
        <v>246</v>
      </c>
      <c r="D145" s="1" t="s">
        <v>133</v>
      </c>
      <c r="E145" s="1" t="s">
        <v>12</v>
      </c>
      <c r="F145" s="1" t="s">
        <v>12</v>
      </c>
      <c r="G145" s="1" t="s">
        <v>16</v>
      </c>
    </row>
    <row r="146">
      <c r="A146" s="1" t="str">
        <f t="shared" si="1"/>
        <v>Diving10m PlatformM</v>
      </c>
      <c r="B146" s="27" t="s">
        <v>103</v>
      </c>
      <c r="C146" s="1" t="s">
        <v>246</v>
      </c>
      <c r="D146" s="1" t="s">
        <v>132</v>
      </c>
      <c r="E146" s="1" t="s">
        <v>12</v>
      </c>
      <c r="F146" s="1" t="s">
        <v>12</v>
      </c>
      <c r="G146" s="1" t="s">
        <v>11</v>
      </c>
    </row>
    <row r="147">
      <c r="A147" s="1" t="str">
        <f t="shared" si="1"/>
        <v>EquestrianDressage Team Grand Prix Special</v>
      </c>
      <c r="B147" s="27" t="s">
        <v>104</v>
      </c>
      <c r="C147" s="1" t="s">
        <v>251</v>
      </c>
      <c r="E147" s="1" t="s">
        <v>19</v>
      </c>
      <c r="F147" s="1" t="s">
        <v>10</v>
      </c>
      <c r="G147" s="1" t="s">
        <v>11</v>
      </c>
    </row>
    <row r="148">
      <c r="A148" s="1" t="str">
        <f t="shared" si="1"/>
        <v>EquestrianDressage Individual Grand Prix Freestyle</v>
      </c>
      <c r="B148" s="27" t="s">
        <v>104</v>
      </c>
      <c r="C148" s="1" t="s">
        <v>250</v>
      </c>
      <c r="E148" s="1" t="s">
        <v>19</v>
      </c>
      <c r="F148" s="1" t="s">
        <v>19</v>
      </c>
      <c r="G148" s="1" t="s">
        <v>11</v>
      </c>
    </row>
    <row r="149">
      <c r="A149" s="1" t="str">
        <f t="shared" si="1"/>
        <v>EquestrianEventing Jumping Team</v>
      </c>
      <c r="B149" s="27" t="s">
        <v>104</v>
      </c>
      <c r="C149" s="1" t="s">
        <v>253</v>
      </c>
      <c r="E149" s="1" t="s">
        <v>11</v>
      </c>
      <c r="F149" s="1" t="s">
        <v>16</v>
      </c>
      <c r="G149" s="1" t="s">
        <v>15</v>
      </c>
    </row>
    <row r="150">
      <c r="A150" s="1" t="str">
        <f t="shared" si="1"/>
        <v>EquestrianEventing Individual Jumping</v>
      </c>
      <c r="B150" s="27" t="s">
        <v>104</v>
      </c>
      <c r="C150" s="1" t="s">
        <v>252</v>
      </c>
      <c r="E150" s="1" t="s">
        <v>19</v>
      </c>
      <c r="F150" s="1" t="s">
        <v>11</v>
      </c>
      <c r="G150" s="1" t="s">
        <v>16</v>
      </c>
    </row>
    <row r="151">
      <c r="A151" s="1" t="str">
        <f t="shared" si="1"/>
        <v>EquestrianJumping Individual</v>
      </c>
      <c r="B151" s="27" t="s">
        <v>104</v>
      </c>
      <c r="C151" s="1" t="s">
        <v>254</v>
      </c>
      <c r="E151" s="1" t="s">
        <v>11</v>
      </c>
      <c r="F151" s="1" t="s">
        <v>45</v>
      </c>
      <c r="G151" s="1" t="s">
        <v>17</v>
      </c>
    </row>
    <row r="152">
      <c r="A152" s="1" t="str">
        <f t="shared" si="1"/>
        <v>EquestrianJumping Team</v>
      </c>
      <c r="B152" s="27" t="s">
        <v>104</v>
      </c>
      <c r="C152" s="1" t="s">
        <v>255</v>
      </c>
      <c r="E152" s="1" t="s">
        <v>45</v>
      </c>
      <c r="F152" s="1" t="s">
        <v>10</v>
      </c>
      <c r="G152" s="1" t="s">
        <v>41</v>
      </c>
    </row>
    <row r="153">
      <c r="A153" s="1" t="str">
        <f t="shared" si="1"/>
        <v>FencingFoil IndividualW</v>
      </c>
      <c r="B153" s="27" t="s">
        <v>105</v>
      </c>
      <c r="C153" s="1" t="s">
        <v>258</v>
      </c>
      <c r="D153" s="1" t="s">
        <v>133</v>
      </c>
      <c r="E153" s="1" t="s">
        <v>10</v>
      </c>
      <c r="F153" s="1" t="s">
        <v>14</v>
      </c>
      <c r="G153" s="1" t="s">
        <v>14</v>
      </c>
    </row>
    <row r="154">
      <c r="A154" s="1" t="str">
        <f t="shared" si="1"/>
        <v>FencingEpee IndividualM</v>
      </c>
      <c r="B154" s="27" t="s">
        <v>105</v>
      </c>
      <c r="C154" s="1" t="s">
        <v>256</v>
      </c>
      <c r="D154" s="1" t="s">
        <v>132</v>
      </c>
      <c r="E154" s="1" t="s">
        <v>15</v>
      </c>
      <c r="F154" s="1" t="s">
        <v>21</v>
      </c>
      <c r="G154" s="1" t="s">
        <v>58</v>
      </c>
    </row>
    <row r="155">
      <c r="A155" s="1" t="str">
        <f t="shared" si="1"/>
        <v>FencingSabre IndividualW</v>
      </c>
      <c r="B155" s="27" t="s">
        <v>105</v>
      </c>
      <c r="C155" s="1" t="s">
        <v>260</v>
      </c>
      <c r="D155" s="1" t="s">
        <v>133</v>
      </c>
      <c r="E155" s="1" t="s">
        <v>14</v>
      </c>
      <c r="F155" s="1" t="s">
        <v>14</v>
      </c>
      <c r="G155" s="1" t="s">
        <v>15</v>
      </c>
    </row>
    <row r="156">
      <c r="A156" s="1" t="str">
        <f t="shared" si="1"/>
        <v>FencingFoil IndividualM</v>
      </c>
      <c r="B156" s="27" t="s">
        <v>105</v>
      </c>
      <c r="C156" s="1" t="s">
        <v>258</v>
      </c>
      <c r="D156" s="1" t="s">
        <v>132</v>
      </c>
      <c r="E156" s="1" t="s">
        <v>61</v>
      </c>
      <c r="F156" s="1" t="s">
        <v>30</v>
      </c>
      <c r="G156" s="1" t="s">
        <v>29</v>
      </c>
    </row>
    <row r="157">
      <c r="A157" s="1" t="str">
        <f t="shared" si="1"/>
        <v>FencingEpee TeamW</v>
      </c>
      <c r="B157" s="27" t="s">
        <v>105</v>
      </c>
      <c r="C157" s="1" t="s">
        <v>257</v>
      </c>
      <c r="D157" s="1" t="s">
        <v>133</v>
      </c>
      <c r="E157" s="1" t="s">
        <v>64</v>
      </c>
      <c r="F157" s="1" t="s">
        <v>26</v>
      </c>
      <c r="G157" s="1" t="s">
        <v>30</v>
      </c>
    </row>
    <row r="158">
      <c r="A158" s="1" t="str">
        <f t="shared" si="1"/>
        <v>FencingSabre TeamM</v>
      </c>
      <c r="B158" s="27" t="s">
        <v>105</v>
      </c>
      <c r="C158" s="1" t="s">
        <v>261</v>
      </c>
      <c r="D158" s="1" t="s">
        <v>132</v>
      </c>
      <c r="E158" s="1" t="s">
        <v>26</v>
      </c>
      <c r="F158" s="1" t="s">
        <v>30</v>
      </c>
      <c r="G158" s="1" t="s">
        <v>21</v>
      </c>
    </row>
    <row r="159">
      <c r="A159" s="1" t="str">
        <f t="shared" si="1"/>
        <v>FencingFoil TeamW</v>
      </c>
      <c r="B159" s="27" t="s">
        <v>105</v>
      </c>
      <c r="C159" s="1" t="s">
        <v>259</v>
      </c>
      <c r="D159" s="1" t="s">
        <v>133</v>
      </c>
      <c r="E159" s="1" t="s">
        <v>14</v>
      </c>
      <c r="F159" s="1" t="s">
        <v>15</v>
      </c>
      <c r="G159" s="1" t="s">
        <v>30</v>
      </c>
    </row>
    <row r="160">
      <c r="A160" s="1" t="str">
        <f t="shared" si="1"/>
        <v>FencingEpee TeamM</v>
      </c>
      <c r="B160" s="27" t="s">
        <v>105</v>
      </c>
      <c r="C160" s="1" t="s">
        <v>257</v>
      </c>
      <c r="D160" s="1" t="s">
        <v>132</v>
      </c>
      <c r="E160" s="1" t="s">
        <v>13</v>
      </c>
      <c r="F160" s="1" t="s">
        <v>14</v>
      </c>
      <c r="G160" s="1" t="s">
        <v>26</v>
      </c>
    </row>
    <row r="161">
      <c r="A161" s="1" t="str">
        <f t="shared" si="1"/>
        <v>FencingSabre TeamW</v>
      </c>
      <c r="B161" s="27" t="s">
        <v>105</v>
      </c>
      <c r="C161" s="1" t="s">
        <v>261</v>
      </c>
      <c r="D161" s="1" t="s">
        <v>133</v>
      </c>
      <c r="E161" s="1" t="s">
        <v>14</v>
      </c>
      <c r="F161" s="1" t="s">
        <v>15</v>
      </c>
      <c r="G161" s="1" t="s">
        <v>26</v>
      </c>
    </row>
    <row r="162">
      <c r="A162" s="1" t="str">
        <f t="shared" si="1"/>
        <v>FencingFoil TeamM</v>
      </c>
      <c r="B162" s="27" t="s">
        <v>105</v>
      </c>
      <c r="C162" s="1" t="s">
        <v>259</v>
      </c>
      <c r="D162" s="1" t="s">
        <v>132</v>
      </c>
      <c r="E162" s="1" t="s">
        <v>15</v>
      </c>
      <c r="F162" s="1" t="s">
        <v>14</v>
      </c>
      <c r="G162" s="1" t="s">
        <v>10</v>
      </c>
    </row>
    <row r="163">
      <c r="A163" s="1" t="str">
        <f t="shared" si="1"/>
        <v>FencingSabre IndividualM</v>
      </c>
      <c r="B163" s="27" t="s">
        <v>105</v>
      </c>
      <c r="C163" s="1" t="s">
        <v>260</v>
      </c>
      <c r="D163" s="1" t="s">
        <v>132</v>
      </c>
      <c r="E163" s="1" t="s">
        <v>21</v>
      </c>
      <c r="F163" s="1" t="s">
        <v>30</v>
      </c>
      <c r="G163" s="1" t="s">
        <v>26</v>
      </c>
    </row>
    <row r="164">
      <c r="A164" s="1" t="str">
        <f t="shared" si="1"/>
        <v>FencingEpee IndividualW</v>
      </c>
      <c r="B164" s="27" t="s">
        <v>105</v>
      </c>
      <c r="C164" s="1" t="s">
        <v>256</v>
      </c>
      <c r="D164" s="1" t="s">
        <v>133</v>
      </c>
      <c r="E164" s="1" t="s">
        <v>12</v>
      </c>
      <c r="F164" s="1" t="s">
        <v>70</v>
      </c>
      <c r="G164" s="1" t="s">
        <v>64</v>
      </c>
    </row>
    <row r="165">
      <c r="A165" s="1" t="str">
        <f t="shared" si="1"/>
        <v>FootballFootballM</v>
      </c>
      <c r="B165" s="27" t="s">
        <v>106</v>
      </c>
      <c r="C165" s="1" t="s">
        <v>106</v>
      </c>
      <c r="D165" s="1" t="s">
        <v>132</v>
      </c>
      <c r="E165" s="1" t="s">
        <v>18</v>
      </c>
      <c r="F165" s="1" t="s">
        <v>23</v>
      </c>
      <c r="G165" s="1" t="s">
        <v>65</v>
      </c>
    </row>
    <row r="166">
      <c r="A166" s="1" t="str">
        <f t="shared" si="1"/>
        <v>FootballFootballW</v>
      </c>
      <c r="B166" s="27" t="s">
        <v>106</v>
      </c>
      <c r="C166" s="1" t="s">
        <v>106</v>
      </c>
      <c r="D166" s="1" t="s">
        <v>133</v>
      </c>
      <c r="E166" s="1" t="s">
        <v>27</v>
      </c>
      <c r="F166" s="1" t="s">
        <v>45</v>
      </c>
      <c r="G166" s="1" t="s">
        <v>10</v>
      </c>
    </row>
    <row r="167">
      <c r="A167" s="1" t="str">
        <f t="shared" si="1"/>
        <v>GolfIndividual Stroke PlayM</v>
      </c>
      <c r="B167" s="27" t="s">
        <v>107</v>
      </c>
      <c r="C167" s="1" t="s">
        <v>262</v>
      </c>
      <c r="D167" s="1" t="s">
        <v>132</v>
      </c>
      <c r="E167" s="1" t="s">
        <v>10</v>
      </c>
      <c r="F167" s="1" t="s">
        <v>44</v>
      </c>
      <c r="G167" s="1" t="s">
        <v>35</v>
      </c>
    </row>
    <row r="168">
      <c r="A168" s="1" t="str">
        <f t="shared" si="1"/>
        <v>GolfIndividual Stroke PlayW</v>
      </c>
      <c r="B168" s="27" t="s">
        <v>107</v>
      </c>
      <c r="C168" s="1" t="s">
        <v>262</v>
      </c>
      <c r="D168" s="1" t="s">
        <v>133</v>
      </c>
      <c r="E168" s="1" t="s">
        <v>10</v>
      </c>
      <c r="F168" s="1" t="s">
        <v>13</v>
      </c>
      <c r="G168" s="1" t="s">
        <v>20</v>
      </c>
    </row>
    <row r="169">
      <c r="A169" s="1" t="str">
        <f t="shared" si="1"/>
        <v>HockeyHockeyM</v>
      </c>
      <c r="B169" s="27" t="s">
        <v>109</v>
      </c>
      <c r="C169" s="1" t="s">
        <v>109</v>
      </c>
      <c r="D169" s="1" t="s">
        <v>132</v>
      </c>
      <c r="E169" s="1" t="s">
        <v>41</v>
      </c>
      <c r="F169" s="1" t="s">
        <v>16</v>
      </c>
      <c r="G169" s="1" t="s">
        <v>60</v>
      </c>
    </row>
    <row r="170">
      <c r="A170" s="1" t="str">
        <f t="shared" si="1"/>
        <v>HockeyHockeyW</v>
      </c>
      <c r="B170" s="27" t="s">
        <v>109</v>
      </c>
      <c r="C170" s="1" t="s">
        <v>109</v>
      </c>
      <c r="D170" s="1" t="s">
        <v>133</v>
      </c>
      <c r="E170" s="1" t="s">
        <v>17</v>
      </c>
      <c r="F170" s="1" t="s">
        <v>40</v>
      </c>
      <c r="G170" s="1" t="s">
        <v>11</v>
      </c>
    </row>
    <row r="171">
      <c r="A171" s="1" t="str">
        <f t="shared" si="1"/>
        <v>Judo-48 kgW</v>
      </c>
      <c r="B171" s="27" t="s">
        <v>110</v>
      </c>
      <c r="C171" s="30" t="s">
        <v>270</v>
      </c>
      <c r="D171" s="1" t="s">
        <v>133</v>
      </c>
      <c r="E171" s="1" t="s">
        <v>63</v>
      </c>
      <c r="F171" s="1" t="s">
        <v>13</v>
      </c>
      <c r="G171" s="1" t="s">
        <v>76</v>
      </c>
      <c r="H171" s="1" t="s">
        <v>58</v>
      </c>
    </row>
    <row r="172">
      <c r="A172" s="1" t="str">
        <f t="shared" si="1"/>
        <v>Judo-60 kgM</v>
      </c>
      <c r="B172" s="27" t="s">
        <v>110</v>
      </c>
      <c r="C172" s="30" t="s">
        <v>264</v>
      </c>
      <c r="D172" s="1" t="s">
        <v>132</v>
      </c>
      <c r="E172" s="1" t="s">
        <v>13</v>
      </c>
      <c r="F172" s="1" t="s">
        <v>35</v>
      </c>
      <c r="G172" s="1" t="s">
        <v>15</v>
      </c>
      <c r="H172" s="1" t="s">
        <v>73</v>
      </c>
    </row>
    <row r="173">
      <c r="A173" s="1" t="str">
        <f t="shared" si="1"/>
        <v>Judo-52 kgW</v>
      </c>
      <c r="B173" s="27" t="s">
        <v>110</v>
      </c>
      <c r="C173" s="30" t="s">
        <v>271</v>
      </c>
      <c r="D173" s="1" t="s">
        <v>133</v>
      </c>
      <c r="E173" s="1" t="s">
        <v>13</v>
      </c>
      <c r="F173" s="1" t="s">
        <v>15</v>
      </c>
      <c r="G173" s="1" t="s">
        <v>11</v>
      </c>
      <c r="H173" s="1" t="s">
        <v>30</v>
      </c>
    </row>
    <row r="174">
      <c r="A174" s="1" t="str">
        <f t="shared" si="1"/>
        <v>Judo-66 kgM</v>
      </c>
      <c r="B174" s="27" t="s">
        <v>110</v>
      </c>
      <c r="C174" s="30" t="s">
        <v>265</v>
      </c>
      <c r="D174" s="1" t="s">
        <v>132</v>
      </c>
      <c r="E174" s="1" t="s">
        <v>13</v>
      </c>
      <c r="F174" s="1" t="s">
        <v>39</v>
      </c>
      <c r="G174" s="1" t="s">
        <v>18</v>
      </c>
      <c r="H174" s="1" t="s">
        <v>26</v>
      </c>
    </row>
    <row r="175">
      <c r="A175" s="1" t="str">
        <f t="shared" si="1"/>
        <v>Judo-57 kgW</v>
      </c>
      <c r="B175" s="27" t="s">
        <v>110</v>
      </c>
      <c r="C175" s="30" t="s">
        <v>272</v>
      </c>
      <c r="D175" s="1" t="s">
        <v>133</v>
      </c>
      <c r="E175" s="1" t="s">
        <v>63</v>
      </c>
      <c r="F175" s="1" t="s">
        <v>15</v>
      </c>
      <c r="G175" s="1" t="s">
        <v>27</v>
      </c>
      <c r="H175" s="1" t="s">
        <v>13</v>
      </c>
    </row>
    <row r="176">
      <c r="A176" s="1" t="str">
        <f t="shared" si="1"/>
        <v>Judo-73 kgM</v>
      </c>
      <c r="B176" s="27" t="s">
        <v>110</v>
      </c>
      <c r="C176" s="30" t="s">
        <v>266</v>
      </c>
      <c r="D176" s="1" t="s">
        <v>132</v>
      </c>
      <c r="E176" s="1" t="s">
        <v>13</v>
      </c>
      <c r="F176" s="1" t="s">
        <v>39</v>
      </c>
      <c r="G176" s="1" t="s">
        <v>76</v>
      </c>
      <c r="H176" s="1" t="s">
        <v>26</v>
      </c>
    </row>
    <row r="177">
      <c r="A177" s="1" t="str">
        <f t="shared" si="1"/>
        <v>Judo-63 kgW</v>
      </c>
      <c r="B177" s="27" t="s">
        <v>110</v>
      </c>
      <c r="C177" s="30" t="s">
        <v>273</v>
      </c>
      <c r="D177" s="1" t="s">
        <v>133</v>
      </c>
      <c r="E177" s="1" t="s">
        <v>15</v>
      </c>
      <c r="F177" s="1" t="s">
        <v>25</v>
      </c>
      <c r="G177" s="1" t="s">
        <v>27</v>
      </c>
      <c r="H177" s="1" t="s">
        <v>30</v>
      </c>
    </row>
    <row r="178">
      <c r="A178" s="1" t="str">
        <f t="shared" si="1"/>
        <v>Judo-81 kgM</v>
      </c>
      <c r="B178" s="27" t="s">
        <v>110</v>
      </c>
      <c r="C178" s="30" t="s">
        <v>267</v>
      </c>
      <c r="D178" s="1" t="s">
        <v>132</v>
      </c>
      <c r="E178" s="1" t="s">
        <v>13</v>
      </c>
      <c r="F178" s="1" t="s">
        <v>76</v>
      </c>
      <c r="G178" s="1" t="s">
        <v>41</v>
      </c>
      <c r="H178" s="1" t="s">
        <v>47</v>
      </c>
    </row>
    <row r="179">
      <c r="A179" s="1" t="str">
        <f t="shared" si="1"/>
        <v>Judo-70 kgW</v>
      </c>
      <c r="B179" s="27" t="s">
        <v>110</v>
      </c>
      <c r="C179" s="30" t="s">
        <v>274</v>
      </c>
      <c r="D179" s="1" t="s">
        <v>133</v>
      </c>
      <c r="E179" s="1" t="s">
        <v>13</v>
      </c>
      <c r="F179" s="1" t="s">
        <v>47</v>
      </c>
      <c r="G179" s="1" t="s">
        <v>17</v>
      </c>
      <c r="H179" s="1" t="s">
        <v>14</v>
      </c>
    </row>
    <row r="180">
      <c r="A180" s="1" t="str">
        <f t="shared" si="1"/>
        <v>Judo-90 kgM</v>
      </c>
      <c r="B180" s="27" t="s">
        <v>110</v>
      </c>
      <c r="C180" s="30" t="s">
        <v>268</v>
      </c>
      <c r="D180" s="1" t="s">
        <v>132</v>
      </c>
      <c r="E180" s="1" t="s">
        <v>39</v>
      </c>
      <c r="F180" s="1" t="s">
        <v>19</v>
      </c>
      <c r="G180" s="1" t="s">
        <v>21</v>
      </c>
      <c r="H180" s="1" t="s">
        <v>56</v>
      </c>
    </row>
    <row r="181">
      <c r="A181" s="1" t="str">
        <f t="shared" si="1"/>
        <v>Judo-78 kgW</v>
      </c>
      <c r="B181" s="27" t="s">
        <v>110</v>
      </c>
      <c r="C181" s="30" t="s">
        <v>275</v>
      </c>
      <c r="D181" s="1" t="s">
        <v>133</v>
      </c>
      <c r="E181" s="1" t="s">
        <v>13</v>
      </c>
      <c r="F181" s="1" t="s">
        <v>15</v>
      </c>
      <c r="G181" s="1" t="s">
        <v>18</v>
      </c>
      <c r="H181" s="1" t="s">
        <v>19</v>
      </c>
    </row>
    <row r="182">
      <c r="A182" s="1" t="str">
        <f t="shared" si="1"/>
        <v>Judo-100 kgM</v>
      </c>
      <c r="B182" s="27" t="s">
        <v>110</v>
      </c>
      <c r="C182" s="30" t="s">
        <v>263</v>
      </c>
      <c r="D182" s="1" t="s">
        <v>132</v>
      </c>
      <c r="E182" s="1" t="s">
        <v>13</v>
      </c>
      <c r="F182" s="1" t="s">
        <v>26</v>
      </c>
      <c r="G182" s="1" t="s">
        <v>14</v>
      </c>
      <c r="H182" s="1" t="s">
        <v>74</v>
      </c>
    </row>
    <row r="183">
      <c r="A183" s="1" t="str">
        <f t="shared" si="1"/>
        <v>Judo+78 kgW</v>
      </c>
      <c r="B183" s="27" t="s">
        <v>110</v>
      </c>
      <c r="C183" s="30" t="s">
        <v>276</v>
      </c>
      <c r="D183" s="1" t="s">
        <v>133</v>
      </c>
      <c r="E183" s="1" t="s">
        <v>13</v>
      </c>
      <c r="F183" s="1" t="s">
        <v>36</v>
      </c>
      <c r="G183" s="1" t="s">
        <v>15</v>
      </c>
      <c r="H183" s="1" t="s">
        <v>68</v>
      </c>
    </row>
    <row r="184">
      <c r="A184" s="1" t="str">
        <f t="shared" si="1"/>
        <v>Judo+100 kgM</v>
      </c>
      <c r="B184" s="27" t="s">
        <v>110</v>
      </c>
      <c r="C184" s="30" t="s">
        <v>269</v>
      </c>
      <c r="D184" s="1" t="s">
        <v>132</v>
      </c>
      <c r="E184" s="1" t="s">
        <v>29</v>
      </c>
      <c r="F184" s="1" t="s">
        <v>39</v>
      </c>
      <c r="G184" s="1" t="s">
        <v>14</v>
      </c>
      <c r="H184" s="1" t="s">
        <v>15</v>
      </c>
    </row>
    <row r="185">
      <c r="A185" s="1" t="str">
        <f t="shared" si="1"/>
        <v>JudoTeamMixed</v>
      </c>
      <c r="B185" s="27" t="s">
        <v>110</v>
      </c>
      <c r="C185" s="1" t="s">
        <v>163</v>
      </c>
      <c r="D185" s="1" t="s">
        <v>134</v>
      </c>
      <c r="E185" s="1" t="s">
        <v>15</v>
      </c>
      <c r="F185" s="1" t="s">
        <v>13</v>
      </c>
      <c r="G185" s="1" t="s">
        <v>55</v>
      </c>
      <c r="H185" s="1" t="s">
        <v>19</v>
      </c>
    </row>
    <row r="186">
      <c r="A186" s="1" t="str">
        <f t="shared" si="1"/>
        <v>KarateKataW</v>
      </c>
      <c r="B186" s="27" t="s">
        <v>111</v>
      </c>
      <c r="C186" s="1" t="s">
        <v>277</v>
      </c>
      <c r="D186" s="1" t="s">
        <v>133</v>
      </c>
      <c r="E186" s="1" t="s">
        <v>23</v>
      </c>
      <c r="F186" s="1" t="s">
        <v>13</v>
      </c>
      <c r="G186" s="1" t="s">
        <v>61</v>
      </c>
      <c r="H186" s="1" t="s">
        <v>30</v>
      </c>
    </row>
    <row r="187">
      <c r="A187" s="1" t="str">
        <f t="shared" si="1"/>
        <v>KarateKumite -67kgM</v>
      </c>
      <c r="B187" s="27" t="s">
        <v>111</v>
      </c>
      <c r="C187" s="1" t="s">
        <v>279</v>
      </c>
      <c r="D187" s="1" t="s">
        <v>132</v>
      </c>
      <c r="E187" s="1" t="s">
        <v>15</v>
      </c>
      <c r="F187" s="1" t="s">
        <v>28</v>
      </c>
      <c r="G187" s="1" t="s">
        <v>73</v>
      </c>
      <c r="H187" s="1" t="s">
        <v>79</v>
      </c>
    </row>
    <row r="188">
      <c r="A188" s="1" t="str">
        <f t="shared" si="1"/>
        <v>KarateKumite -55kgW</v>
      </c>
      <c r="B188" s="27" t="s">
        <v>111</v>
      </c>
      <c r="C188" s="1" t="s">
        <v>282</v>
      </c>
      <c r="D188" s="1" t="s">
        <v>133</v>
      </c>
      <c r="E188" s="1" t="s">
        <v>49</v>
      </c>
      <c r="F188" s="1" t="s">
        <v>58</v>
      </c>
      <c r="G188" s="1" t="s">
        <v>47</v>
      </c>
      <c r="H188" s="1" t="s">
        <v>35</v>
      </c>
    </row>
    <row r="189">
      <c r="A189" s="1" t="str">
        <f t="shared" si="1"/>
        <v>KarateKataM</v>
      </c>
      <c r="B189" s="27" t="s">
        <v>111</v>
      </c>
      <c r="C189" s="1" t="s">
        <v>277</v>
      </c>
      <c r="D189" s="1" t="s">
        <v>132</v>
      </c>
      <c r="E189" s="1" t="s">
        <v>13</v>
      </c>
      <c r="F189" s="1" t="s">
        <v>23</v>
      </c>
      <c r="G189" s="1" t="s">
        <v>28</v>
      </c>
      <c r="H189" s="1" t="s">
        <v>10</v>
      </c>
    </row>
    <row r="190">
      <c r="A190" s="1" t="str">
        <f t="shared" si="1"/>
        <v>KarateKumite -61kgW</v>
      </c>
      <c r="B190" s="27" t="s">
        <v>111</v>
      </c>
      <c r="C190" s="1" t="s">
        <v>283</v>
      </c>
      <c r="D190" s="1" t="s">
        <v>133</v>
      </c>
      <c r="E190" s="1" t="s">
        <v>24</v>
      </c>
      <c r="F190" s="1" t="s">
        <v>12</v>
      </c>
      <c r="G190" s="1" t="s">
        <v>34</v>
      </c>
      <c r="H190" s="1" t="s">
        <v>28</v>
      </c>
    </row>
    <row r="191">
      <c r="A191" s="1" t="str">
        <f t="shared" si="1"/>
        <v>KarateKumite -75kgM</v>
      </c>
      <c r="B191" s="27" t="s">
        <v>111</v>
      </c>
      <c r="C191" s="1" t="s">
        <v>280</v>
      </c>
      <c r="D191" s="1" t="s">
        <v>132</v>
      </c>
      <c r="E191" s="1" t="s">
        <v>30</v>
      </c>
      <c r="F191" s="1" t="s">
        <v>68</v>
      </c>
      <c r="G191" s="1" t="s">
        <v>21</v>
      </c>
      <c r="H191" s="1" t="s">
        <v>58</v>
      </c>
    </row>
    <row r="192">
      <c r="A192" s="1" t="str">
        <f t="shared" si="1"/>
        <v>KarateKumite +61kgW</v>
      </c>
      <c r="B192" s="27" t="s">
        <v>111</v>
      </c>
      <c r="C192" s="1" t="s">
        <v>284</v>
      </c>
      <c r="D192" s="1" t="s">
        <v>133</v>
      </c>
      <c r="E192" s="1" t="s">
        <v>34</v>
      </c>
      <c r="F192" s="1" t="s">
        <v>68</v>
      </c>
      <c r="G192" s="1" t="s">
        <v>12</v>
      </c>
      <c r="H192" s="1" t="s">
        <v>73</v>
      </c>
    </row>
    <row r="193">
      <c r="A193" s="1" t="str">
        <f t="shared" si="1"/>
        <v>KarateKumite +75kgM</v>
      </c>
      <c r="B193" s="27" t="s">
        <v>111</v>
      </c>
      <c r="C193" s="1" t="s">
        <v>281</v>
      </c>
      <c r="D193" s="1" t="s">
        <v>132</v>
      </c>
      <c r="E193" s="1" t="s">
        <v>66</v>
      </c>
      <c r="F193" s="1" t="s">
        <v>395</v>
      </c>
      <c r="G193" s="1" t="s">
        <v>13</v>
      </c>
      <c r="H193" s="1" t="s">
        <v>28</v>
      </c>
    </row>
    <row r="194">
      <c r="A194" s="1" t="str">
        <f t="shared" si="1"/>
        <v>Marathon Swimming10kmW</v>
      </c>
      <c r="B194" s="27" t="s">
        <v>112</v>
      </c>
      <c r="C194" s="1" t="s">
        <v>286</v>
      </c>
      <c r="D194" s="1" t="s">
        <v>133</v>
      </c>
      <c r="E194" s="1" t="s">
        <v>18</v>
      </c>
      <c r="F194" s="1" t="s">
        <v>17</v>
      </c>
      <c r="G194" s="1" t="s">
        <v>16</v>
      </c>
    </row>
    <row r="195">
      <c r="A195" s="1" t="str">
        <f t="shared" si="1"/>
        <v>Marathon Swimming10kmM</v>
      </c>
      <c r="B195" s="27" t="s">
        <v>112</v>
      </c>
      <c r="C195" s="1" t="s">
        <v>286</v>
      </c>
      <c r="D195" s="1" t="s">
        <v>132</v>
      </c>
      <c r="E195" s="1" t="s">
        <v>19</v>
      </c>
      <c r="F195" s="1" t="s">
        <v>21</v>
      </c>
      <c r="G195" s="1" t="s">
        <v>30</v>
      </c>
    </row>
    <row r="196">
      <c r="A196" s="1" t="str">
        <f t="shared" si="1"/>
        <v>Modern PentathlonIndividualW</v>
      </c>
      <c r="B196" s="27" t="s">
        <v>113</v>
      </c>
      <c r="C196" s="1" t="s">
        <v>162</v>
      </c>
      <c r="D196" s="1" t="s">
        <v>133</v>
      </c>
      <c r="E196" s="1" t="s">
        <v>11</v>
      </c>
      <c r="F196" s="1" t="s">
        <v>396</v>
      </c>
      <c r="G196" s="1" t="s">
        <v>21</v>
      </c>
    </row>
    <row r="197">
      <c r="A197" s="1" t="str">
        <f t="shared" si="1"/>
        <v>Modern PentathlonIndividualM</v>
      </c>
      <c r="B197" s="27" t="s">
        <v>113</v>
      </c>
      <c r="C197" s="1" t="s">
        <v>162</v>
      </c>
      <c r="D197" s="1" t="s">
        <v>132</v>
      </c>
      <c r="E197" s="1" t="s">
        <v>11</v>
      </c>
      <c r="F197" s="1" t="s">
        <v>34</v>
      </c>
      <c r="G197" s="1" t="s">
        <v>26</v>
      </c>
    </row>
    <row r="198">
      <c r="A198" s="1" t="str">
        <f t="shared" si="1"/>
        <v>RowingDouble ScullsW</v>
      </c>
      <c r="B198" s="27" t="s">
        <v>115</v>
      </c>
      <c r="C198" s="1" t="s">
        <v>289</v>
      </c>
      <c r="D198" s="1" t="s">
        <v>133</v>
      </c>
      <c r="E198" s="1" t="s">
        <v>70</v>
      </c>
      <c r="F198" s="1" t="s">
        <v>20</v>
      </c>
      <c r="G198" s="1" t="s">
        <v>17</v>
      </c>
    </row>
    <row r="199">
      <c r="A199" s="1" t="str">
        <f t="shared" si="1"/>
        <v>RowingDouble ScullsM</v>
      </c>
      <c r="B199" s="27" t="s">
        <v>115</v>
      </c>
      <c r="C199" s="1" t="s">
        <v>289</v>
      </c>
      <c r="D199" s="1" t="s">
        <v>132</v>
      </c>
      <c r="E199" s="1" t="s">
        <v>15</v>
      </c>
      <c r="F199" s="1" t="s">
        <v>17</v>
      </c>
      <c r="G199" s="1" t="s">
        <v>12</v>
      </c>
    </row>
    <row r="200">
      <c r="A200" s="1" t="str">
        <f t="shared" si="1"/>
        <v>RowingFourW</v>
      </c>
      <c r="B200" s="27" t="s">
        <v>115</v>
      </c>
      <c r="C200" s="1" t="s">
        <v>291</v>
      </c>
      <c r="D200" s="1" t="s">
        <v>133</v>
      </c>
      <c r="E200" s="1" t="s">
        <v>16</v>
      </c>
      <c r="F200" s="1" t="s">
        <v>17</v>
      </c>
      <c r="G200" s="1" t="s">
        <v>71</v>
      </c>
    </row>
    <row r="201">
      <c r="A201" s="1" t="str">
        <f t="shared" si="1"/>
        <v>RowingFourM</v>
      </c>
      <c r="B201" s="27" t="s">
        <v>115</v>
      </c>
      <c r="C201" s="1" t="s">
        <v>291</v>
      </c>
      <c r="D201" s="1" t="s">
        <v>132</v>
      </c>
      <c r="E201" s="1" t="s">
        <v>16</v>
      </c>
      <c r="F201" s="1" t="s">
        <v>70</v>
      </c>
      <c r="G201" s="1" t="s">
        <v>30</v>
      </c>
    </row>
    <row r="202">
      <c r="A202" s="1" t="str">
        <f t="shared" si="1"/>
        <v>RowingQuadruple ScullsM</v>
      </c>
      <c r="B202" s="27" t="s">
        <v>115</v>
      </c>
      <c r="C202" s="1" t="s">
        <v>294</v>
      </c>
      <c r="D202" s="1" t="s">
        <v>132</v>
      </c>
      <c r="E202" s="1" t="s">
        <v>17</v>
      </c>
      <c r="F202" s="1" t="s">
        <v>11</v>
      </c>
      <c r="G202" s="1" t="s">
        <v>16</v>
      </c>
    </row>
    <row r="203">
      <c r="A203" s="1" t="str">
        <f t="shared" si="1"/>
        <v>RowingQuadruple ScullsW</v>
      </c>
      <c r="B203" s="27" t="s">
        <v>115</v>
      </c>
      <c r="C203" s="1" t="s">
        <v>294</v>
      </c>
      <c r="D203" s="1" t="s">
        <v>133</v>
      </c>
      <c r="E203" s="1" t="s">
        <v>12</v>
      </c>
      <c r="F203" s="1" t="s">
        <v>67</v>
      </c>
      <c r="G203" s="1" t="s">
        <v>16</v>
      </c>
    </row>
    <row r="204">
      <c r="A204" s="1" t="str">
        <f t="shared" si="1"/>
        <v>RowingPairM</v>
      </c>
      <c r="B204" s="27" t="s">
        <v>115</v>
      </c>
      <c r="C204" s="1" t="s">
        <v>293</v>
      </c>
      <c r="D204" s="1" t="s">
        <v>132</v>
      </c>
      <c r="E204" s="1" t="s">
        <v>32</v>
      </c>
      <c r="F204" s="1" t="s">
        <v>70</v>
      </c>
      <c r="G204" s="1" t="s">
        <v>33</v>
      </c>
    </row>
    <row r="205">
      <c r="A205" s="1" t="str">
        <f t="shared" si="1"/>
        <v>RowingPairW</v>
      </c>
      <c r="B205" s="27" t="s">
        <v>115</v>
      </c>
      <c r="C205" s="1" t="s">
        <v>293</v>
      </c>
      <c r="D205" s="1" t="s">
        <v>133</v>
      </c>
      <c r="E205" s="1" t="s">
        <v>20</v>
      </c>
      <c r="F205" s="1" t="s">
        <v>14</v>
      </c>
      <c r="G205" s="1" t="s">
        <v>27</v>
      </c>
    </row>
    <row r="206">
      <c r="A206" s="1" t="str">
        <f t="shared" si="1"/>
        <v>RowingLightweight Double ScullsM</v>
      </c>
      <c r="B206" s="27" t="s">
        <v>115</v>
      </c>
      <c r="C206" s="1" t="s">
        <v>292</v>
      </c>
      <c r="D206" s="1" t="s">
        <v>132</v>
      </c>
      <c r="E206" s="1" t="s">
        <v>71</v>
      </c>
      <c r="F206" s="1" t="s">
        <v>19</v>
      </c>
      <c r="G206" s="1" t="s">
        <v>30</v>
      </c>
    </row>
    <row r="207">
      <c r="A207" s="1" t="str">
        <f t="shared" si="1"/>
        <v>RowingLightweight Double ScullsW</v>
      </c>
      <c r="B207" s="27" t="s">
        <v>115</v>
      </c>
      <c r="C207" s="1" t="s">
        <v>292</v>
      </c>
      <c r="D207" s="1" t="s">
        <v>133</v>
      </c>
      <c r="E207" s="1" t="s">
        <v>30</v>
      </c>
      <c r="F207" s="1" t="s">
        <v>15</v>
      </c>
      <c r="G207" s="1" t="s">
        <v>17</v>
      </c>
    </row>
    <row r="208">
      <c r="A208" s="1" t="str">
        <f t="shared" si="1"/>
        <v>RowingSingle ScullsW</v>
      </c>
      <c r="B208" s="27" t="s">
        <v>115</v>
      </c>
      <c r="C208" s="1" t="s">
        <v>295</v>
      </c>
      <c r="D208" s="1" t="s">
        <v>133</v>
      </c>
      <c r="E208" s="1" t="s">
        <v>20</v>
      </c>
      <c r="F208" s="1" t="s">
        <v>14</v>
      </c>
      <c r="G208" s="1" t="s">
        <v>47</v>
      </c>
    </row>
    <row r="209">
      <c r="A209" s="1" t="str">
        <f t="shared" si="1"/>
        <v>RowingSingle ScullsM</v>
      </c>
      <c r="B209" s="27" t="s">
        <v>115</v>
      </c>
      <c r="C209" s="1" t="s">
        <v>295</v>
      </c>
      <c r="D209" s="1" t="s">
        <v>132</v>
      </c>
      <c r="E209" s="1" t="s">
        <v>52</v>
      </c>
      <c r="F209" s="1" t="s">
        <v>31</v>
      </c>
      <c r="G209" s="1" t="s">
        <v>397</v>
      </c>
    </row>
    <row r="210">
      <c r="A210" s="1" t="str">
        <f t="shared" si="1"/>
        <v>RowingEightW</v>
      </c>
      <c r="B210" s="27" t="s">
        <v>115</v>
      </c>
      <c r="C210" s="1" t="s">
        <v>290</v>
      </c>
      <c r="D210" s="1" t="s">
        <v>133</v>
      </c>
      <c r="E210" s="1" t="s">
        <v>27</v>
      </c>
      <c r="F210" s="1" t="s">
        <v>20</v>
      </c>
      <c r="G210" s="1" t="s">
        <v>12</v>
      </c>
    </row>
    <row r="211">
      <c r="A211" s="1" t="str">
        <f t="shared" si="1"/>
        <v>RowingEightM</v>
      </c>
      <c r="B211" s="27" t="s">
        <v>115</v>
      </c>
      <c r="C211" s="1" t="s">
        <v>290</v>
      </c>
      <c r="D211" s="1" t="s">
        <v>132</v>
      </c>
      <c r="E211" s="1" t="s">
        <v>20</v>
      </c>
      <c r="F211" s="1" t="s">
        <v>19</v>
      </c>
      <c r="G211" s="1" t="s">
        <v>11</v>
      </c>
    </row>
    <row r="212">
      <c r="A212" s="1" t="str">
        <f t="shared" si="1"/>
        <v>Rugby SevensRugby SevensM</v>
      </c>
      <c r="B212" s="27" t="s">
        <v>116</v>
      </c>
      <c r="C212" s="1" t="s">
        <v>116</v>
      </c>
      <c r="D212" s="1" t="s">
        <v>132</v>
      </c>
      <c r="E212" s="1" t="s">
        <v>37</v>
      </c>
      <c r="F212" s="1" t="s">
        <v>20</v>
      </c>
      <c r="G212" s="1" t="s">
        <v>40</v>
      </c>
    </row>
    <row r="213">
      <c r="A213" s="1" t="str">
        <f t="shared" si="1"/>
        <v>Rugby SevensRugby SevensW</v>
      </c>
      <c r="B213" s="27" t="s">
        <v>116</v>
      </c>
      <c r="C213" s="1" t="s">
        <v>116</v>
      </c>
      <c r="D213" s="1" t="s">
        <v>133</v>
      </c>
      <c r="E213" s="1" t="s">
        <v>20</v>
      </c>
      <c r="F213" s="1" t="s">
        <v>15</v>
      </c>
      <c r="G213" s="1" t="s">
        <v>37</v>
      </c>
    </row>
    <row r="214">
      <c r="A214" s="1" t="str">
        <f t="shared" si="1"/>
        <v>SailingWindsurfer - RS:XW</v>
      </c>
      <c r="B214" s="27" t="s">
        <v>117</v>
      </c>
      <c r="C214" s="1" t="s">
        <v>301</v>
      </c>
      <c r="D214" s="1" t="s">
        <v>133</v>
      </c>
      <c r="E214" s="1" t="s">
        <v>12</v>
      </c>
      <c r="F214" s="1" t="s">
        <v>15</v>
      </c>
      <c r="G214" s="1" t="s">
        <v>11</v>
      </c>
    </row>
    <row r="215">
      <c r="A215" s="1" t="str">
        <f t="shared" si="1"/>
        <v>SailingWindsurfer - RS:XM</v>
      </c>
      <c r="B215" s="27" t="s">
        <v>117</v>
      </c>
      <c r="C215" s="1" t="s">
        <v>301</v>
      </c>
      <c r="D215" s="1" t="s">
        <v>132</v>
      </c>
      <c r="E215" s="1" t="s">
        <v>17</v>
      </c>
      <c r="F215" s="1" t="s">
        <v>15</v>
      </c>
      <c r="G215" s="1" t="s">
        <v>12</v>
      </c>
    </row>
    <row r="216">
      <c r="A216" s="1" t="str">
        <f t="shared" si="1"/>
        <v>SailingOne Person Dinghy - LaserM</v>
      </c>
      <c r="B216" s="27" t="s">
        <v>117</v>
      </c>
      <c r="C216" s="1" t="s">
        <v>297</v>
      </c>
      <c r="D216" s="1" t="s">
        <v>132</v>
      </c>
      <c r="E216" s="1" t="s">
        <v>16</v>
      </c>
      <c r="F216" s="1" t="s">
        <v>32</v>
      </c>
      <c r="G216" s="1" t="s">
        <v>31</v>
      </c>
    </row>
    <row r="217">
      <c r="A217" s="1" t="str">
        <f t="shared" si="1"/>
        <v>SailingOne Person Dinghy - LaserW</v>
      </c>
      <c r="B217" s="27" t="s">
        <v>117</v>
      </c>
      <c r="C217" s="1" t="s">
        <v>297</v>
      </c>
      <c r="D217" s="1" t="s">
        <v>133</v>
      </c>
      <c r="E217" s="1" t="s">
        <v>33</v>
      </c>
      <c r="F217" s="1" t="s">
        <v>45</v>
      </c>
      <c r="G217" s="1" t="s">
        <v>17</v>
      </c>
    </row>
    <row r="218">
      <c r="A218" s="1" t="str">
        <f t="shared" si="1"/>
        <v>SailingSkiff - 49er FXW</v>
      </c>
      <c r="B218" s="27" t="s">
        <v>117</v>
      </c>
      <c r="C218" s="1" t="s">
        <v>299</v>
      </c>
      <c r="D218" s="1" t="s">
        <v>133</v>
      </c>
      <c r="E218" s="1" t="s">
        <v>18</v>
      </c>
      <c r="F218" s="1" t="s">
        <v>19</v>
      </c>
      <c r="G218" s="1" t="s">
        <v>17</v>
      </c>
    </row>
    <row r="219">
      <c r="A219" s="1" t="str">
        <f t="shared" si="1"/>
        <v>SailingSkiff - 49er FXM</v>
      </c>
      <c r="B219" s="27" t="s">
        <v>117</v>
      </c>
      <c r="C219" s="1" t="s">
        <v>299</v>
      </c>
      <c r="D219" s="1" t="s">
        <v>132</v>
      </c>
      <c r="E219" s="1" t="s">
        <v>11</v>
      </c>
      <c r="F219" s="1" t="s">
        <v>20</v>
      </c>
      <c r="G219" s="1" t="s">
        <v>19</v>
      </c>
    </row>
    <row r="220">
      <c r="A220" s="1" t="str">
        <f t="shared" si="1"/>
        <v>SailingOne Person Dinghy (Heavyweight) - FinnM</v>
      </c>
      <c r="B220" s="27" t="s">
        <v>117</v>
      </c>
      <c r="C220" s="1" t="s">
        <v>298</v>
      </c>
      <c r="D220" s="1" t="s">
        <v>132</v>
      </c>
      <c r="E220" s="1" t="s">
        <v>11</v>
      </c>
      <c r="F220" s="1" t="s">
        <v>21</v>
      </c>
      <c r="G220" s="1" t="s">
        <v>23</v>
      </c>
    </row>
    <row r="221">
      <c r="A221" s="1" t="str">
        <f t="shared" si="1"/>
        <v>SailingMultihull - Nacra 17 FoilingMixed</v>
      </c>
      <c r="B221" s="27" t="s">
        <v>117</v>
      </c>
      <c r="C221" s="1" t="s">
        <v>302</v>
      </c>
      <c r="D221" s="1" t="s">
        <v>134</v>
      </c>
      <c r="E221" s="1" t="s">
        <v>30</v>
      </c>
      <c r="F221" s="1" t="s">
        <v>11</v>
      </c>
      <c r="G221" s="1" t="s">
        <v>19</v>
      </c>
    </row>
    <row r="222">
      <c r="A222" s="1" t="str">
        <f t="shared" si="1"/>
        <v>SailingTwo Person Dinghy - 470M</v>
      </c>
      <c r="B222" s="27" t="s">
        <v>117</v>
      </c>
      <c r="C222" s="1" t="s">
        <v>300</v>
      </c>
      <c r="D222" s="1" t="s">
        <v>132</v>
      </c>
      <c r="E222" s="1" t="s">
        <v>16</v>
      </c>
      <c r="F222" s="1" t="s">
        <v>45</v>
      </c>
      <c r="G222" s="1" t="s">
        <v>23</v>
      </c>
    </row>
    <row r="223">
      <c r="A223" s="1" t="str">
        <f t="shared" si="1"/>
        <v>SailingTwo Person Dinghy - 470W</v>
      </c>
      <c r="B223" s="27" t="s">
        <v>117</v>
      </c>
      <c r="C223" s="1" t="s">
        <v>300</v>
      </c>
      <c r="D223" s="1" t="s">
        <v>133</v>
      </c>
      <c r="E223" s="1" t="s">
        <v>11</v>
      </c>
      <c r="F223" s="1" t="s">
        <v>67</v>
      </c>
      <c r="G223" s="1" t="s">
        <v>15</v>
      </c>
    </row>
    <row r="224">
      <c r="A224" s="1" t="str">
        <f t="shared" si="1"/>
        <v>Shooting10m Air RifleW</v>
      </c>
      <c r="B224" s="27" t="s">
        <v>118</v>
      </c>
      <c r="C224" s="1" t="s">
        <v>304</v>
      </c>
      <c r="D224" s="1" t="s">
        <v>133</v>
      </c>
      <c r="E224" s="1" t="s">
        <v>12</v>
      </c>
      <c r="F224" s="1" t="s">
        <v>14</v>
      </c>
      <c r="G224" s="1" t="s">
        <v>22</v>
      </c>
    </row>
    <row r="225">
      <c r="A225" s="1" t="str">
        <f t="shared" si="1"/>
        <v>Shooting10m Air PistolM</v>
      </c>
      <c r="B225" s="27" t="s">
        <v>118</v>
      </c>
      <c r="C225" s="1" t="s">
        <v>303</v>
      </c>
      <c r="D225" s="1" t="s">
        <v>132</v>
      </c>
      <c r="E225" s="1" t="s">
        <v>66</v>
      </c>
      <c r="F225" s="1" t="s">
        <v>24</v>
      </c>
      <c r="G225" s="1" t="s">
        <v>12</v>
      </c>
    </row>
    <row r="226">
      <c r="A226" s="1" t="str">
        <f t="shared" si="1"/>
        <v>Shooting10m Air PistolW</v>
      </c>
      <c r="B226" s="27" t="s">
        <v>118</v>
      </c>
      <c r="C226" s="1" t="s">
        <v>303</v>
      </c>
      <c r="D226" s="1" t="s">
        <v>133</v>
      </c>
      <c r="E226" s="1" t="s">
        <v>14</v>
      </c>
      <c r="F226" s="1" t="s">
        <v>49</v>
      </c>
      <c r="G226" s="1" t="s">
        <v>12</v>
      </c>
    </row>
    <row r="227">
      <c r="A227" s="1" t="str">
        <f t="shared" si="1"/>
        <v>Shooting10m Air RifleM</v>
      </c>
      <c r="B227" s="27" t="s">
        <v>118</v>
      </c>
      <c r="C227" s="1" t="s">
        <v>304</v>
      </c>
      <c r="D227" s="1" t="s">
        <v>132</v>
      </c>
      <c r="E227" s="1" t="s">
        <v>10</v>
      </c>
      <c r="F227" s="1" t="s">
        <v>12</v>
      </c>
      <c r="G227" s="1" t="s">
        <v>12</v>
      </c>
    </row>
    <row r="228">
      <c r="A228" s="1" t="str">
        <f t="shared" si="1"/>
        <v>ShootingSkeetW</v>
      </c>
      <c r="B228" s="27" t="s">
        <v>118</v>
      </c>
      <c r="C228" s="1" t="s">
        <v>307</v>
      </c>
      <c r="D228" s="1" t="s">
        <v>133</v>
      </c>
      <c r="E228" s="1" t="s">
        <v>10</v>
      </c>
      <c r="F228" s="1" t="s">
        <v>30</v>
      </c>
      <c r="G228" s="1" t="s">
        <v>12</v>
      </c>
    </row>
    <row r="229">
      <c r="A229" s="1" t="str">
        <f t="shared" si="1"/>
        <v>ShootingSkeetM</v>
      </c>
      <c r="B229" s="27" t="s">
        <v>118</v>
      </c>
      <c r="C229" s="1" t="s">
        <v>307</v>
      </c>
      <c r="D229" s="1" t="s">
        <v>132</v>
      </c>
      <c r="E229" s="1" t="s">
        <v>10</v>
      </c>
      <c r="F229" s="1" t="s">
        <v>33</v>
      </c>
      <c r="G229" s="1" t="s">
        <v>84</v>
      </c>
    </row>
    <row r="230">
      <c r="A230" s="1" t="str">
        <f t="shared" si="1"/>
        <v>Shooting10m Air Pistol TeamMixed</v>
      </c>
      <c r="B230" s="27" t="s">
        <v>118</v>
      </c>
      <c r="C230" s="1" t="s">
        <v>309</v>
      </c>
      <c r="D230" s="1" t="s">
        <v>134</v>
      </c>
      <c r="E230" s="1" t="s">
        <v>12</v>
      </c>
      <c r="F230" s="1" t="s">
        <v>14</v>
      </c>
      <c r="G230" s="1" t="s">
        <v>58</v>
      </c>
    </row>
    <row r="231">
      <c r="A231" s="1" t="str">
        <f t="shared" si="1"/>
        <v>Shooting10m Air Rifle TeamMixed</v>
      </c>
      <c r="B231" s="27" t="s">
        <v>118</v>
      </c>
      <c r="C231" s="1" t="s">
        <v>310</v>
      </c>
      <c r="D231" s="1" t="s">
        <v>134</v>
      </c>
      <c r="E231" s="1" t="s">
        <v>12</v>
      </c>
      <c r="F231" s="1" t="s">
        <v>10</v>
      </c>
      <c r="G231" s="1" t="s">
        <v>14</v>
      </c>
    </row>
    <row r="232">
      <c r="A232" s="1" t="str">
        <f t="shared" si="1"/>
        <v>ShootingTrapW</v>
      </c>
      <c r="B232" s="27" t="s">
        <v>118</v>
      </c>
      <c r="C232" s="1" t="s">
        <v>308</v>
      </c>
      <c r="D232" s="1" t="s">
        <v>133</v>
      </c>
      <c r="E232" s="1" t="s">
        <v>44</v>
      </c>
      <c r="F232" s="1" t="s">
        <v>10</v>
      </c>
      <c r="G232" s="1" t="s">
        <v>78</v>
      </c>
    </row>
    <row r="233">
      <c r="A233" s="1" t="str">
        <f t="shared" si="1"/>
        <v>ShootingTrapM</v>
      </c>
      <c r="B233" s="27" t="s">
        <v>118</v>
      </c>
      <c r="C233" s="1" t="s">
        <v>308</v>
      </c>
      <c r="D233" s="1" t="s">
        <v>132</v>
      </c>
      <c r="E233" s="1" t="s">
        <v>29</v>
      </c>
      <c r="F233" s="1" t="s">
        <v>29</v>
      </c>
      <c r="G233" s="1" t="s">
        <v>11</v>
      </c>
    </row>
    <row r="234">
      <c r="A234" s="1" t="str">
        <f t="shared" si="1"/>
        <v>Shooting25m PistolW</v>
      </c>
      <c r="B234" s="27" t="s">
        <v>118</v>
      </c>
      <c r="C234" s="1" t="s">
        <v>312</v>
      </c>
      <c r="D234" s="1" t="s">
        <v>133</v>
      </c>
      <c r="E234" s="1" t="s">
        <v>14</v>
      </c>
      <c r="F234" s="1" t="s">
        <v>26</v>
      </c>
      <c r="G234" s="1" t="s">
        <v>12</v>
      </c>
    </row>
    <row r="235">
      <c r="A235" s="1" t="str">
        <f t="shared" si="1"/>
        <v>ShootingTrap TeamMixed</v>
      </c>
      <c r="B235" s="27" t="s">
        <v>118</v>
      </c>
      <c r="C235" s="1" t="s">
        <v>311</v>
      </c>
      <c r="D235" s="1" t="s">
        <v>134</v>
      </c>
      <c r="E235" s="1" t="s">
        <v>23</v>
      </c>
      <c r="F235" s="1" t="s">
        <v>78</v>
      </c>
      <c r="G235" s="1" t="s">
        <v>10</v>
      </c>
    </row>
    <row r="236">
      <c r="A236" s="1" t="str">
        <f t="shared" si="1"/>
        <v>Shooting50m Rifle 3 PositionsW</v>
      </c>
      <c r="B236" s="27" t="s">
        <v>118</v>
      </c>
      <c r="C236" s="1" t="s">
        <v>306</v>
      </c>
      <c r="D236" s="1" t="s">
        <v>133</v>
      </c>
      <c r="E236" s="1" t="s">
        <v>22</v>
      </c>
      <c r="F236" s="1" t="s">
        <v>14</v>
      </c>
      <c r="G236" s="1" t="s">
        <v>14</v>
      </c>
    </row>
    <row r="237">
      <c r="A237" s="1" t="str">
        <f t="shared" si="1"/>
        <v>Shooting25m Rapid Fire PistolM</v>
      </c>
      <c r="B237" s="27" t="s">
        <v>118</v>
      </c>
      <c r="C237" s="1" t="s">
        <v>305</v>
      </c>
      <c r="D237" s="1" t="s">
        <v>132</v>
      </c>
      <c r="E237" s="1" t="s">
        <v>15</v>
      </c>
      <c r="F237" s="1" t="s">
        <v>36</v>
      </c>
      <c r="G237" s="1" t="s">
        <v>12</v>
      </c>
    </row>
    <row r="238">
      <c r="A238" s="1" t="str">
        <f t="shared" si="1"/>
        <v>Shooting50m Rifle 3 PositionsM</v>
      </c>
      <c r="B238" s="27" t="s">
        <v>118</v>
      </c>
      <c r="C238" s="1" t="s">
        <v>306</v>
      </c>
      <c r="D238" s="1" t="s">
        <v>132</v>
      </c>
      <c r="E238" s="1" t="s">
        <v>12</v>
      </c>
      <c r="F238" s="1" t="s">
        <v>14</v>
      </c>
      <c r="G238" s="1" t="s">
        <v>24</v>
      </c>
    </row>
    <row r="239">
      <c r="A239" s="1" t="str">
        <f t="shared" si="1"/>
        <v>SkateboardingStreetM</v>
      </c>
      <c r="B239" s="27" t="s">
        <v>119</v>
      </c>
      <c r="C239" s="1" t="s">
        <v>313</v>
      </c>
      <c r="D239" s="1" t="s">
        <v>132</v>
      </c>
      <c r="E239" s="1" t="s">
        <v>13</v>
      </c>
      <c r="F239" s="1" t="s">
        <v>18</v>
      </c>
      <c r="G239" s="1" t="s">
        <v>10</v>
      </c>
    </row>
    <row r="240">
      <c r="A240" s="1" t="str">
        <f t="shared" si="1"/>
        <v>SkateboardingStreetW</v>
      </c>
      <c r="B240" s="27" t="s">
        <v>119</v>
      </c>
      <c r="C240" s="1" t="s">
        <v>313</v>
      </c>
      <c r="D240" s="1" t="s">
        <v>133</v>
      </c>
      <c r="E240" s="1" t="s">
        <v>13</v>
      </c>
      <c r="F240" s="1" t="s">
        <v>18</v>
      </c>
      <c r="G240" s="1" t="s">
        <v>13</v>
      </c>
    </row>
    <row r="241">
      <c r="A241" s="1" t="str">
        <f t="shared" si="1"/>
        <v>SkateboardingParkW</v>
      </c>
      <c r="B241" s="27" t="s">
        <v>119</v>
      </c>
      <c r="C241" s="1" t="s">
        <v>235</v>
      </c>
      <c r="D241" s="1" t="s">
        <v>133</v>
      </c>
      <c r="E241" s="1" t="s">
        <v>13</v>
      </c>
      <c r="F241" s="1" t="s">
        <v>13</v>
      </c>
      <c r="G241" s="1" t="s">
        <v>11</v>
      </c>
    </row>
    <row r="242">
      <c r="A242" s="1" t="str">
        <f t="shared" si="1"/>
        <v>SkateboardingParkM</v>
      </c>
      <c r="B242" s="27" t="s">
        <v>119</v>
      </c>
      <c r="C242" s="1" t="s">
        <v>235</v>
      </c>
      <c r="D242" s="1" t="s">
        <v>132</v>
      </c>
      <c r="E242" s="1" t="s">
        <v>16</v>
      </c>
      <c r="F242" s="1" t="s">
        <v>18</v>
      </c>
      <c r="G242" s="1" t="s">
        <v>10</v>
      </c>
    </row>
    <row r="243">
      <c r="A243" s="1" t="str">
        <f t="shared" si="1"/>
        <v>Sport ClimbingCombinedM</v>
      </c>
      <c r="B243" s="27" t="s">
        <v>120</v>
      </c>
      <c r="C243" s="1" t="s">
        <v>314</v>
      </c>
      <c r="D243" s="1" t="s">
        <v>132</v>
      </c>
      <c r="E243" s="1" t="s">
        <v>23</v>
      </c>
      <c r="F243" s="1" t="s">
        <v>10</v>
      </c>
      <c r="G243" s="1" t="s">
        <v>47</v>
      </c>
    </row>
    <row r="244">
      <c r="A244" s="1" t="str">
        <f t="shared" si="1"/>
        <v>Sport ClimbingCombinedW</v>
      </c>
      <c r="B244" s="27" t="s">
        <v>120</v>
      </c>
      <c r="C244" s="1" t="s">
        <v>314</v>
      </c>
      <c r="D244" s="1" t="s">
        <v>133</v>
      </c>
      <c r="E244" s="1" t="s">
        <v>25</v>
      </c>
      <c r="F244" s="1" t="s">
        <v>13</v>
      </c>
      <c r="G244" s="1" t="s">
        <v>13</v>
      </c>
    </row>
    <row r="245">
      <c r="A245" s="1" t="str">
        <f t="shared" si="1"/>
        <v>SurfingSurfingM</v>
      </c>
      <c r="B245" s="27" t="s">
        <v>121</v>
      </c>
      <c r="C245" s="1" t="s">
        <v>121</v>
      </c>
      <c r="D245" s="1" t="s">
        <v>132</v>
      </c>
      <c r="E245" s="1" t="s">
        <v>18</v>
      </c>
      <c r="F245" s="1" t="s">
        <v>13</v>
      </c>
      <c r="G245" s="1" t="s">
        <v>16</v>
      </c>
    </row>
    <row r="246">
      <c r="A246" s="1" t="str">
        <f t="shared" si="1"/>
        <v>SurfingSurfingW</v>
      </c>
      <c r="B246" s="27" t="s">
        <v>121</v>
      </c>
      <c r="C246" s="1" t="s">
        <v>121</v>
      </c>
      <c r="D246" s="1" t="s">
        <v>133</v>
      </c>
      <c r="E246" s="1" t="s">
        <v>10</v>
      </c>
      <c r="F246" s="1" t="s">
        <v>54</v>
      </c>
      <c r="G246" s="1" t="s">
        <v>13</v>
      </c>
    </row>
    <row r="247">
      <c r="A247" s="1" t="str">
        <f t="shared" si="1"/>
        <v>Swimming400m Individual MedleyM</v>
      </c>
      <c r="B247" s="27" t="s">
        <v>122</v>
      </c>
      <c r="C247" s="1" t="s">
        <v>329</v>
      </c>
      <c r="D247" s="1" t="s">
        <v>132</v>
      </c>
      <c r="E247" s="1" t="s">
        <v>10</v>
      </c>
      <c r="F247" s="1" t="s">
        <v>10</v>
      </c>
      <c r="G247" s="1" t="s">
        <v>16</v>
      </c>
    </row>
    <row r="248">
      <c r="A248" s="1" t="str">
        <f t="shared" si="1"/>
        <v>Swimming400m FreestyleM</v>
      </c>
      <c r="B248" s="27" t="s">
        <v>122</v>
      </c>
      <c r="C248" s="1" t="s">
        <v>328</v>
      </c>
      <c r="D248" s="1" t="s">
        <v>132</v>
      </c>
      <c r="E248" s="1" t="s">
        <v>77</v>
      </c>
      <c r="F248" s="1" t="s">
        <v>16</v>
      </c>
      <c r="G248" s="1" t="s">
        <v>10</v>
      </c>
    </row>
    <row r="249">
      <c r="A249" s="1" t="str">
        <f t="shared" si="1"/>
        <v>Swimming400m Individual MedleyW</v>
      </c>
      <c r="B249" s="27" t="s">
        <v>122</v>
      </c>
      <c r="C249" s="1" t="s">
        <v>329</v>
      </c>
      <c r="D249" s="1" t="s">
        <v>133</v>
      </c>
      <c r="E249" s="1" t="s">
        <v>13</v>
      </c>
      <c r="F249" s="1" t="s">
        <v>10</v>
      </c>
      <c r="G249" s="1" t="s">
        <v>10</v>
      </c>
    </row>
    <row r="250">
      <c r="A250" s="1" t="str">
        <f t="shared" si="1"/>
        <v>Swimming4 x 100m Freestyle RelayW</v>
      </c>
      <c r="B250" s="27" t="s">
        <v>122</v>
      </c>
      <c r="C250" s="1" t="s">
        <v>332</v>
      </c>
      <c r="D250" s="1" t="s">
        <v>133</v>
      </c>
      <c r="E250" s="1" t="s">
        <v>16</v>
      </c>
      <c r="F250" s="1" t="s">
        <v>27</v>
      </c>
      <c r="G250" s="1" t="s">
        <v>10</v>
      </c>
    </row>
    <row r="251">
      <c r="A251" s="1" t="str">
        <f t="shared" si="1"/>
        <v>Swimming100m ButterflyW</v>
      </c>
      <c r="B251" s="27" t="s">
        <v>122</v>
      </c>
      <c r="C251" s="1" t="s">
        <v>317</v>
      </c>
      <c r="D251" s="1" t="s">
        <v>133</v>
      </c>
      <c r="E251" s="1" t="s">
        <v>27</v>
      </c>
      <c r="F251" s="1" t="s">
        <v>12</v>
      </c>
      <c r="G251" s="1" t="s">
        <v>16</v>
      </c>
    </row>
    <row r="252">
      <c r="A252" s="1" t="str">
        <f t="shared" si="1"/>
        <v>Swimming100m BreaststrokeM</v>
      </c>
      <c r="B252" s="27" t="s">
        <v>122</v>
      </c>
      <c r="C252" s="1" t="s">
        <v>316</v>
      </c>
      <c r="D252" s="1" t="s">
        <v>132</v>
      </c>
      <c r="E252" s="1" t="s">
        <v>11</v>
      </c>
      <c r="F252" s="1" t="s">
        <v>17</v>
      </c>
      <c r="G252" s="1" t="s">
        <v>30</v>
      </c>
    </row>
    <row r="253">
      <c r="A253" s="1" t="str">
        <f t="shared" si="1"/>
        <v>Swimming400m FreestyleW</v>
      </c>
      <c r="B253" s="27" t="s">
        <v>122</v>
      </c>
      <c r="C253" s="1" t="s">
        <v>328</v>
      </c>
      <c r="D253" s="1" t="s">
        <v>133</v>
      </c>
      <c r="E253" s="1" t="s">
        <v>16</v>
      </c>
      <c r="F253" s="1" t="s">
        <v>10</v>
      </c>
      <c r="G253" s="1" t="s">
        <v>12</v>
      </c>
    </row>
    <row r="254">
      <c r="A254" s="1" t="str">
        <f t="shared" si="1"/>
        <v>Swimming4 x 100m FreestyleM</v>
      </c>
      <c r="B254" s="27" t="s">
        <v>122</v>
      </c>
      <c r="C254" s="1" t="s">
        <v>325</v>
      </c>
      <c r="D254" s="1" t="s">
        <v>132</v>
      </c>
      <c r="E254" s="1" t="s">
        <v>10</v>
      </c>
      <c r="F254" s="1" t="s">
        <v>30</v>
      </c>
      <c r="G254" s="1" t="s">
        <v>16</v>
      </c>
    </row>
    <row r="255">
      <c r="A255" s="1" t="str">
        <f t="shared" si="1"/>
        <v>Swimming200m FreestyleM</v>
      </c>
      <c r="B255" s="27" t="s">
        <v>122</v>
      </c>
      <c r="C255" s="1" t="s">
        <v>323</v>
      </c>
      <c r="D255" s="1" t="s">
        <v>132</v>
      </c>
      <c r="E255" s="1" t="s">
        <v>11</v>
      </c>
      <c r="F255" s="1" t="s">
        <v>11</v>
      </c>
      <c r="G255" s="1" t="s">
        <v>18</v>
      </c>
    </row>
    <row r="256">
      <c r="A256" s="1" t="str">
        <f t="shared" si="1"/>
        <v>Swimming100m BackstrokeW</v>
      </c>
      <c r="B256" s="27" t="s">
        <v>122</v>
      </c>
      <c r="C256" s="1" t="s">
        <v>315</v>
      </c>
      <c r="D256" s="1" t="s">
        <v>133</v>
      </c>
      <c r="E256" s="1" t="s">
        <v>16</v>
      </c>
      <c r="F256" s="1" t="s">
        <v>27</v>
      </c>
      <c r="G256" s="1" t="s">
        <v>10</v>
      </c>
    </row>
    <row r="257">
      <c r="A257" s="1" t="str">
        <f t="shared" si="1"/>
        <v>Swimming100m BackstrokeM</v>
      </c>
      <c r="B257" s="27" t="s">
        <v>122</v>
      </c>
      <c r="C257" s="1" t="s">
        <v>315</v>
      </c>
      <c r="D257" s="1" t="s">
        <v>132</v>
      </c>
      <c r="E257" s="1" t="s">
        <v>14</v>
      </c>
      <c r="F257" s="1" t="s">
        <v>14</v>
      </c>
      <c r="G257" s="1" t="s">
        <v>10</v>
      </c>
    </row>
    <row r="258">
      <c r="A258" s="1" t="str">
        <f t="shared" si="1"/>
        <v>Swimming100m BreaststrokeW</v>
      </c>
      <c r="B258" s="27" t="s">
        <v>122</v>
      </c>
      <c r="C258" s="1" t="s">
        <v>316</v>
      </c>
      <c r="D258" s="1" t="s">
        <v>133</v>
      </c>
      <c r="E258" s="1" t="s">
        <v>10</v>
      </c>
      <c r="F258" s="1" t="s">
        <v>54</v>
      </c>
      <c r="G258" s="1" t="s">
        <v>10</v>
      </c>
    </row>
    <row r="259">
      <c r="A259" s="1" t="str">
        <f t="shared" si="1"/>
        <v>Swimming200m FreestyleW</v>
      </c>
      <c r="B259" s="27" t="s">
        <v>122</v>
      </c>
      <c r="C259" s="1" t="s">
        <v>323</v>
      </c>
      <c r="D259" s="1" t="s">
        <v>133</v>
      </c>
      <c r="E259" s="1" t="s">
        <v>16</v>
      </c>
      <c r="F259" s="1" t="s">
        <v>61</v>
      </c>
      <c r="G259" s="1" t="s">
        <v>27</v>
      </c>
    </row>
    <row r="260">
      <c r="A260" s="1" t="str">
        <f t="shared" si="1"/>
        <v>Swimming200m ButterflyM</v>
      </c>
      <c r="B260" s="27" t="s">
        <v>122</v>
      </c>
      <c r="C260" s="1" t="s">
        <v>322</v>
      </c>
      <c r="D260" s="1" t="s">
        <v>132</v>
      </c>
      <c r="E260" s="1" t="s">
        <v>21</v>
      </c>
      <c r="F260" s="1" t="s">
        <v>13</v>
      </c>
      <c r="G260" s="1" t="s">
        <v>30</v>
      </c>
    </row>
    <row r="261">
      <c r="A261" s="1" t="str">
        <f t="shared" si="1"/>
        <v>Swimming200m Individual MedleyW</v>
      </c>
      <c r="B261" s="27" t="s">
        <v>122</v>
      </c>
      <c r="C261" s="1" t="s">
        <v>324</v>
      </c>
      <c r="D261" s="1" t="s">
        <v>133</v>
      </c>
      <c r="E261" s="1" t="s">
        <v>13</v>
      </c>
      <c r="F261" s="1" t="s">
        <v>10</v>
      </c>
      <c r="G261" s="1" t="s">
        <v>10</v>
      </c>
    </row>
    <row r="262">
      <c r="A262" s="1" t="str">
        <f t="shared" si="1"/>
        <v>Swimming1500m FreestyleW</v>
      </c>
      <c r="B262" s="27" t="s">
        <v>122</v>
      </c>
      <c r="C262" s="1" t="s">
        <v>319</v>
      </c>
      <c r="D262" s="1" t="s">
        <v>133</v>
      </c>
      <c r="E262" s="1" t="s">
        <v>10</v>
      </c>
      <c r="F262" s="1" t="s">
        <v>10</v>
      </c>
      <c r="G262" s="1" t="s">
        <v>19</v>
      </c>
    </row>
    <row r="263">
      <c r="A263" s="1" t="str">
        <f t="shared" si="1"/>
        <v>Swimming4 x 200m Freestyle RelayM</v>
      </c>
      <c r="B263" s="27" t="s">
        <v>122</v>
      </c>
      <c r="C263" s="1" t="s">
        <v>327</v>
      </c>
      <c r="D263" s="1" t="s">
        <v>132</v>
      </c>
      <c r="E263" s="1" t="s">
        <v>11</v>
      </c>
      <c r="F263" s="1" t="s">
        <v>14</v>
      </c>
      <c r="G263" s="1" t="s">
        <v>16</v>
      </c>
    </row>
    <row r="264">
      <c r="A264" s="1" t="str">
        <f t="shared" si="1"/>
        <v>Swimming800m FreestyleM</v>
      </c>
      <c r="B264" s="27" t="s">
        <v>122</v>
      </c>
      <c r="C264" s="1" t="s">
        <v>331</v>
      </c>
      <c r="D264" s="1" t="s">
        <v>132</v>
      </c>
      <c r="E264" s="1" t="s">
        <v>10</v>
      </c>
      <c r="F264" s="1" t="s">
        <v>30</v>
      </c>
      <c r="G264" s="1" t="s">
        <v>58</v>
      </c>
    </row>
    <row r="265">
      <c r="A265" s="1" t="str">
        <f t="shared" si="1"/>
        <v>Swimming200m BreaststrokeM</v>
      </c>
      <c r="B265" s="27" t="s">
        <v>122</v>
      </c>
      <c r="C265" s="1" t="s">
        <v>321</v>
      </c>
      <c r="D265" s="1" t="s">
        <v>132</v>
      </c>
      <c r="E265" s="1" t="s">
        <v>16</v>
      </c>
      <c r="F265" s="1" t="s">
        <v>17</v>
      </c>
      <c r="G265" s="1" t="s">
        <v>83</v>
      </c>
    </row>
    <row r="266">
      <c r="A266" s="1" t="str">
        <f t="shared" si="1"/>
        <v>Swimming200m ButterflyW</v>
      </c>
      <c r="B266" s="27" t="s">
        <v>122</v>
      </c>
      <c r="C266" s="1" t="s">
        <v>322</v>
      </c>
      <c r="D266" s="1" t="s">
        <v>133</v>
      </c>
      <c r="E266" s="1" t="s">
        <v>12</v>
      </c>
      <c r="F266" s="1" t="s">
        <v>10</v>
      </c>
      <c r="G266" s="1" t="s">
        <v>10</v>
      </c>
    </row>
    <row r="267">
      <c r="A267" s="1" t="str">
        <f t="shared" si="1"/>
        <v>Swimming100m FreestyleM</v>
      </c>
      <c r="B267" s="27" t="s">
        <v>122</v>
      </c>
      <c r="C267" s="1" t="s">
        <v>318</v>
      </c>
      <c r="D267" s="1" t="s">
        <v>132</v>
      </c>
      <c r="E267" s="1" t="s">
        <v>10</v>
      </c>
      <c r="F267" s="1" t="s">
        <v>16</v>
      </c>
      <c r="G267" s="1" t="s">
        <v>14</v>
      </c>
    </row>
    <row r="268">
      <c r="A268" s="1" t="str">
        <f t="shared" si="1"/>
        <v>Swimming4 x 200m FreestyleW</v>
      </c>
      <c r="B268" s="27" t="s">
        <v>122</v>
      </c>
      <c r="C268" s="1" t="s">
        <v>333</v>
      </c>
      <c r="D268" s="1" t="s">
        <v>133</v>
      </c>
      <c r="E268" s="1" t="s">
        <v>12</v>
      </c>
      <c r="F268" s="1" t="s">
        <v>10</v>
      </c>
      <c r="G268" s="1" t="s">
        <v>16</v>
      </c>
    </row>
    <row r="269">
      <c r="A269" s="1" t="str">
        <f t="shared" si="1"/>
        <v>Swimming200m BreaststrokeW</v>
      </c>
      <c r="B269" s="27" t="s">
        <v>122</v>
      </c>
      <c r="C269" s="1" t="s">
        <v>321</v>
      </c>
      <c r="D269" s="1" t="s">
        <v>133</v>
      </c>
      <c r="E269" s="1" t="s">
        <v>54</v>
      </c>
      <c r="F269" s="1" t="s">
        <v>10</v>
      </c>
      <c r="G269" s="1" t="s">
        <v>10</v>
      </c>
    </row>
    <row r="270">
      <c r="A270" s="1" t="str">
        <f t="shared" si="1"/>
        <v>Swimming200m BackstrokeM</v>
      </c>
      <c r="B270" s="27" t="s">
        <v>122</v>
      </c>
      <c r="C270" s="1" t="s">
        <v>320</v>
      </c>
      <c r="D270" s="1" t="s">
        <v>132</v>
      </c>
      <c r="E270" s="1" t="s">
        <v>14</v>
      </c>
      <c r="F270" s="1" t="s">
        <v>10</v>
      </c>
      <c r="G270" s="1" t="s">
        <v>11</v>
      </c>
    </row>
    <row r="271">
      <c r="A271" s="1" t="str">
        <f t="shared" si="1"/>
        <v>Swimming100m FreestyleW</v>
      </c>
      <c r="B271" s="27" t="s">
        <v>122</v>
      </c>
      <c r="C271" s="1" t="s">
        <v>318</v>
      </c>
      <c r="D271" s="1" t="s">
        <v>133</v>
      </c>
      <c r="E271" s="1" t="s">
        <v>16</v>
      </c>
      <c r="F271" s="1" t="s">
        <v>61</v>
      </c>
      <c r="G271" s="1" t="s">
        <v>16</v>
      </c>
    </row>
    <row r="272">
      <c r="A272" s="1" t="str">
        <f t="shared" si="1"/>
        <v>Swimming200m Individual MedleyM</v>
      </c>
      <c r="B272" s="27" t="s">
        <v>122</v>
      </c>
      <c r="C272" s="1" t="s">
        <v>324</v>
      </c>
      <c r="D272" s="1" t="s">
        <v>132</v>
      </c>
      <c r="E272" s="1" t="s">
        <v>12</v>
      </c>
      <c r="F272" s="1" t="s">
        <v>11</v>
      </c>
      <c r="G272" s="1" t="s">
        <v>22</v>
      </c>
    </row>
    <row r="273">
      <c r="A273" s="1" t="str">
        <f t="shared" si="1"/>
        <v>Swimming100m ButterflyM</v>
      </c>
      <c r="B273" s="27" t="s">
        <v>122</v>
      </c>
      <c r="C273" s="1" t="s">
        <v>317</v>
      </c>
      <c r="D273" s="1" t="s">
        <v>132</v>
      </c>
      <c r="E273" s="1" t="s">
        <v>10</v>
      </c>
      <c r="F273" s="1" t="s">
        <v>21</v>
      </c>
      <c r="G273" s="1" t="s">
        <v>22</v>
      </c>
    </row>
    <row r="274">
      <c r="A274" s="1" t="str">
        <f t="shared" si="1"/>
        <v>Swimming200m BackstrokeW</v>
      </c>
      <c r="B274" s="27" t="s">
        <v>122</v>
      </c>
      <c r="C274" s="1" t="s">
        <v>320</v>
      </c>
      <c r="D274" s="1" t="s">
        <v>133</v>
      </c>
      <c r="E274" s="1" t="s">
        <v>16</v>
      </c>
      <c r="F274" s="1" t="s">
        <v>27</v>
      </c>
      <c r="G274" s="1" t="s">
        <v>16</v>
      </c>
    </row>
    <row r="275">
      <c r="A275" s="1" t="str">
        <f t="shared" si="1"/>
        <v>Swimming800m FreestyleW</v>
      </c>
      <c r="B275" s="27" t="s">
        <v>122</v>
      </c>
      <c r="C275" s="1" t="s">
        <v>331</v>
      </c>
      <c r="D275" s="1" t="s">
        <v>133</v>
      </c>
      <c r="E275" s="1" t="s">
        <v>10</v>
      </c>
      <c r="F275" s="1" t="s">
        <v>16</v>
      </c>
      <c r="G275" s="1" t="s">
        <v>30</v>
      </c>
    </row>
    <row r="276">
      <c r="A276" s="1" t="str">
        <f t="shared" si="1"/>
        <v>Swimming4 x 100m Medley RelayMixed</v>
      </c>
      <c r="B276" s="27" t="s">
        <v>122</v>
      </c>
      <c r="C276" s="1" t="s">
        <v>326</v>
      </c>
      <c r="D276" s="1" t="s">
        <v>134</v>
      </c>
      <c r="E276" s="1" t="s">
        <v>11</v>
      </c>
      <c r="F276" s="1" t="s">
        <v>12</v>
      </c>
      <c r="G276" s="1" t="s">
        <v>16</v>
      </c>
    </row>
    <row r="277">
      <c r="A277" s="1" t="str">
        <f t="shared" si="1"/>
        <v>Swimming50m FreestyleM</v>
      </c>
      <c r="B277" s="27" t="s">
        <v>122</v>
      </c>
      <c r="C277" s="1" t="s">
        <v>330</v>
      </c>
      <c r="D277" s="1" t="s">
        <v>132</v>
      </c>
      <c r="E277" s="1" t="s">
        <v>10</v>
      </c>
      <c r="F277" s="1" t="s">
        <v>15</v>
      </c>
      <c r="G277" s="1" t="s">
        <v>18</v>
      </c>
    </row>
    <row r="278">
      <c r="A278" s="1" t="str">
        <f t="shared" si="1"/>
        <v>Swimming50m FreestyleW</v>
      </c>
      <c r="B278" s="27" t="s">
        <v>122</v>
      </c>
      <c r="C278" s="1" t="s">
        <v>330</v>
      </c>
      <c r="D278" s="1" t="s">
        <v>133</v>
      </c>
      <c r="E278" s="1" t="s">
        <v>16</v>
      </c>
      <c r="F278" s="1" t="s">
        <v>45</v>
      </c>
      <c r="G278" s="1" t="s">
        <v>33</v>
      </c>
    </row>
    <row r="279">
      <c r="A279" s="1" t="str">
        <f t="shared" si="1"/>
        <v>Swimming1500m FreestyleM</v>
      </c>
      <c r="B279" s="27" t="s">
        <v>122</v>
      </c>
      <c r="C279" s="1" t="s">
        <v>319</v>
      </c>
      <c r="D279" s="1" t="s">
        <v>132</v>
      </c>
      <c r="E279" s="1" t="s">
        <v>10</v>
      </c>
      <c r="F279" s="1" t="s">
        <v>58</v>
      </c>
      <c r="G279" s="1" t="s">
        <v>19</v>
      </c>
    </row>
    <row r="280">
      <c r="A280" s="1" t="str">
        <f t="shared" si="1"/>
        <v>Swimming4 x 100m Medley RelayW</v>
      </c>
      <c r="B280" s="27" t="s">
        <v>122</v>
      </c>
      <c r="C280" s="1" t="s">
        <v>326</v>
      </c>
      <c r="D280" s="1" t="s">
        <v>133</v>
      </c>
      <c r="E280" s="1" t="s">
        <v>16</v>
      </c>
      <c r="F280" s="1" t="s">
        <v>10</v>
      </c>
      <c r="G280" s="1" t="s">
        <v>27</v>
      </c>
    </row>
    <row r="281">
      <c r="A281" s="1" t="str">
        <f t="shared" si="1"/>
        <v>Swimming4 x 100m Medley RelayM</v>
      </c>
      <c r="B281" s="27" t="s">
        <v>122</v>
      </c>
      <c r="C281" s="1" t="s">
        <v>326</v>
      </c>
      <c r="D281" s="1" t="s">
        <v>132</v>
      </c>
      <c r="E281" s="1" t="s">
        <v>10</v>
      </c>
      <c r="F281" s="1" t="s">
        <v>11</v>
      </c>
      <c r="G281" s="1" t="s">
        <v>30</v>
      </c>
    </row>
    <row r="282">
      <c r="A282" s="1" t="str">
        <f t="shared" si="1"/>
        <v>Table TennisDoublesMixed</v>
      </c>
      <c r="B282" s="27" t="s">
        <v>123</v>
      </c>
      <c r="C282" s="1" t="s">
        <v>209</v>
      </c>
      <c r="D282" s="1" t="s">
        <v>134</v>
      </c>
      <c r="E282" s="1" t="s">
        <v>13</v>
      </c>
      <c r="F282" s="1" t="s">
        <v>12</v>
      </c>
      <c r="G282" s="1" t="s">
        <v>35</v>
      </c>
    </row>
    <row r="283">
      <c r="A283" s="1" t="str">
        <f t="shared" si="1"/>
        <v>Table TennisSinglesW</v>
      </c>
      <c r="B283" s="27" t="s">
        <v>123</v>
      </c>
      <c r="C283" s="1" t="s">
        <v>210</v>
      </c>
      <c r="D283" s="1" t="s">
        <v>133</v>
      </c>
      <c r="E283" s="1" t="s">
        <v>12</v>
      </c>
      <c r="F283" s="1" t="s">
        <v>12</v>
      </c>
      <c r="G283" s="1" t="s">
        <v>13</v>
      </c>
    </row>
    <row r="284">
      <c r="A284" s="1" t="str">
        <f t="shared" si="1"/>
        <v>Table TennisSinglesM</v>
      </c>
      <c r="B284" s="27" t="s">
        <v>123</v>
      </c>
      <c r="C284" s="1" t="s">
        <v>210</v>
      </c>
      <c r="D284" s="1" t="s">
        <v>132</v>
      </c>
      <c r="E284" s="1" t="s">
        <v>12</v>
      </c>
      <c r="F284" s="1" t="s">
        <v>12</v>
      </c>
      <c r="G284" s="1" t="s">
        <v>19</v>
      </c>
    </row>
    <row r="285">
      <c r="A285" s="1" t="str">
        <f t="shared" si="1"/>
        <v>Table TennisTeamW</v>
      </c>
      <c r="B285" s="27" t="s">
        <v>123</v>
      </c>
      <c r="C285" s="1" t="s">
        <v>163</v>
      </c>
      <c r="D285" s="1" t="s">
        <v>133</v>
      </c>
      <c r="E285" s="1" t="s">
        <v>12</v>
      </c>
      <c r="F285" s="1" t="s">
        <v>13</v>
      </c>
      <c r="G285" s="1" t="s">
        <v>61</v>
      </c>
    </row>
    <row r="286">
      <c r="A286" s="1" t="str">
        <f t="shared" si="1"/>
        <v>Table TennisTeamM</v>
      </c>
      <c r="B286" s="27" t="s">
        <v>123</v>
      </c>
      <c r="C286" s="1" t="s">
        <v>163</v>
      </c>
      <c r="D286" s="1" t="s">
        <v>132</v>
      </c>
      <c r="E286" s="1" t="s">
        <v>12</v>
      </c>
      <c r="F286" s="1" t="s">
        <v>19</v>
      </c>
      <c r="G286" s="1" t="s">
        <v>13</v>
      </c>
    </row>
    <row r="287">
      <c r="A287" s="1" t="str">
        <f t="shared" si="1"/>
        <v>Taekwondo-49kgW</v>
      </c>
      <c r="B287" s="27" t="s">
        <v>124</v>
      </c>
      <c r="C287" s="1" t="s">
        <v>338</v>
      </c>
      <c r="D287" s="1" t="s">
        <v>133</v>
      </c>
      <c r="E287" s="1" t="s">
        <v>57</v>
      </c>
      <c r="F287" s="1" t="s">
        <v>23</v>
      </c>
      <c r="G287" s="1" t="s">
        <v>24</v>
      </c>
      <c r="H287" s="1" t="s">
        <v>55</v>
      </c>
    </row>
    <row r="288">
      <c r="A288" s="1" t="str">
        <f t="shared" si="1"/>
        <v>Taekwondo-58kgM</v>
      </c>
      <c r="B288" s="27" t="s">
        <v>124</v>
      </c>
      <c r="C288" s="1" t="s">
        <v>334</v>
      </c>
      <c r="D288" s="1" t="s">
        <v>132</v>
      </c>
      <c r="E288" s="1" t="s">
        <v>30</v>
      </c>
      <c r="F288" s="1" t="s">
        <v>77</v>
      </c>
      <c r="G288" s="1" t="s">
        <v>26</v>
      </c>
      <c r="H288" s="1" t="s">
        <v>14</v>
      </c>
    </row>
    <row r="289">
      <c r="A289" s="1" t="str">
        <f t="shared" si="1"/>
        <v>Taekwondo-57kgW</v>
      </c>
      <c r="B289" s="27" t="s">
        <v>124</v>
      </c>
      <c r="C289" s="1" t="s">
        <v>339</v>
      </c>
      <c r="D289" s="1" t="s">
        <v>133</v>
      </c>
      <c r="E289" s="1" t="s">
        <v>10</v>
      </c>
      <c r="F289" s="1" t="s">
        <v>14</v>
      </c>
      <c r="G289" s="1" t="s">
        <v>28</v>
      </c>
      <c r="H289" s="1" t="s">
        <v>35</v>
      </c>
    </row>
    <row r="290">
      <c r="A290" s="1" t="str">
        <f t="shared" si="1"/>
        <v>Taekwondo-68kgM</v>
      </c>
      <c r="B290" s="27" t="s">
        <v>124</v>
      </c>
      <c r="C290" s="1" t="s">
        <v>335</v>
      </c>
      <c r="D290" s="1" t="s">
        <v>132</v>
      </c>
      <c r="E290" s="1" t="s">
        <v>56</v>
      </c>
      <c r="F290" s="1" t="s">
        <v>11</v>
      </c>
      <c r="G290" s="1" t="s">
        <v>12</v>
      </c>
      <c r="H290" s="1" t="s">
        <v>28</v>
      </c>
    </row>
    <row r="291">
      <c r="A291" s="1" t="str">
        <f t="shared" si="1"/>
        <v>Taekwondo-67kgW</v>
      </c>
      <c r="B291" s="27" t="s">
        <v>124</v>
      </c>
      <c r="C291" s="1" t="s">
        <v>340</v>
      </c>
      <c r="D291" s="1" t="s">
        <v>133</v>
      </c>
      <c r="E291" s="1" t="s">
        <v>32</v>
      </c>
      <c r="F291" s="1" t="s">
        <v>11</v>
      </c>
      <c r="G291" s="1" t="s">
        <v>34</v>
      </c>
      <c r="H291" s="1" t="s">
        <v>398</v>
      </c>
    </row>
    <row r="292">
      <c r="A292" s="1" t="str">
        <f t="shared" si="1"/>
        <v>Taekwondo-80kgM</v>
      </c>
      <c r="B292" s="27" t="s">
        <v>124</v>
      </c>
      <c r="C292" s="1" t="s">
        <v>336</v>
      </c>
      <c r="D292" s="1" t="s">
        <v>132</v>
      </c>
      <c r="E292" s="1" t="s">
        <v>14</v>
      </c>
      <c r="F292" s="1" t="s">
        <v>79</v>
      </c>
      <c r="G292" s="1" t="s">
        <v>34</v>
      </c>
      <c r="H292" s="1" t="s">
        <v>32</v>
      </c>
    </row>
    <row r="293">
      <c r="A293" s="1" t="str">
        <f t="shared" si="1"/>
        <v>Taekwondo+67kgW</v>
      </c>
      <c r="B293" s="27" t="s">
        <v>124</v>
      </c>
      <c r="C293" s="30" t="s">
        <v>341</v>
      </c>
      <c r="D293" s="1" t="s">
        <v>133</v>
      </c>
      <c r="E293" s="1" t="s">
        <v>24</v>
      </c>
      <c r="F293" s="1" t="s">
        <v>26</v>
      </c>
      <c r="G293" s="1" t="s">
        <v>11</v>
      </c>
      <c r="H293" s="1" t="s">
        <v>15</v>
      </c>
    </row>
    <row r="294">
      <c r="A294" s="1" t="str">
        <f t="shared" si="1"/>
        <v>Taekwondo+80kgM</v>
      </c>
      <c r="B294" s="27" t="s">
        <v>124</v>
      </c>
      <c r="C294" s="30" t="s">
        <v>337</v>
      </c>
      <c r="D294" s="1" t="s">
        <v>132</v>
      </c>
      <c r="E294" s="1" t="s">
        <v>14</v>
      </c>
      <c r="F294" s="1" t="s">
        <v>81</v>
      </c>
      <c r="G294" s="1" t="s">
        <v>36</v>
      </c>
      <c r="H294" s="1" t="s">
        <v>26</v>
      </c>
    </row>
    <row r="295">
      <c r="A295" s="1" t="str">
        <f t="shared" si="1"/>
        <v>TennisDoublesM</v>
      </c>
      <c r="B295" s="27" t="s">
        <v>125</v>
      </c>
      <c r="C295" s="1" t="s">
        <v>209</v>
      </c>
      <c r="D295" s="1" t="s">
        <v>132</v>
      </c>
      <c r="E295" s="1" t="s">
        <v>32</v>
      </c>
      <c r="F295" s="1" t="s">
        <v>32</v>
      </c>
      <c r="G295" s="1" t="s">
        <v>20</v>
      </c>
    </row>
    <row r="296">
      <c r="A296" s="1" t="str">
        <f t="shared" si="1"/>
        <v>TennisSinglesM</v>
      </c>
      <c r="B296" s="27" t="s">
        <v>125</v>
      </c>
      <c r="C296" s="1" t="s">
        <v>210</v>
      </c>
      <c r="D296" s="1" t="s">
        <v>132</v>
      </c>
      <c r="E296" s="1" t="s">
        <v>19</v>
      </c>
      <c r="F296" s="1" t="s">
        <v>14</v>
      </c>
      <c r="G296" s="1" t="s">
        <v>23</v>
      </c>
    </row>
    <row r="297">
      <c r="A297" s="1" t="str">
        <f t="shared" si="1"/>
        <v>TennisSinglesW</v>
      </c>
      <c r="B297" s="27" t="s">
        <v>125</v>
      </c>
      <c r="C297" s="1" t="s">
        <v>210</v>
      </c>
      <c r="D297" s="1" t="s">
        <v>133</v>
      </c>
      <c r="E297" s="1" t="s">
        <v>22</v>
      </c>
      <c r="F297" s="1" t="s">
        <v>29</v>
      </c>
      <c r="G297" s="1" t="s">
        <v>58</v>
      </c>
    </row>
    <row r="298">
      <c r="A298" s="1" t="str">
        <f t="shared" si="1"/>
        <v>TennisDoublesW</v>
      </c>
      <c r="B298" s="27" t="s">
        <v>125</v>
      </c>
      <c r="C298" s="1" t="s">
        <v>209</v>
      </c>
      <c r="D298" s="1" t="s">
        <v>133</v>
      </c>
      <c r="E298" s="1" t="s">
        <v>29</v>
      </c>
      <c r="F298" s="1" t="s">
        <v>22</v>
      </c>
      <c r="G298" s="1" t="s">
        <v>18</v>
      </c>
    </row>
    <row r="299">
      <c r="A299" s="1" t="str">
        <f t="shared" si="1"/>
        <v>TennisDoublesMixed</v>
      </c>
      <c r="B299" s="27" t="s">
        <v>125</v>
      </c>
      <c r="C299" s="1" t="s">
        <v>209</v>
      </c>
      <c r="D299" s="1" t="s">
        <v>134</v>
      </c>
      <c r="E299" s="1" t="s">
        <v>14</v>
      </c>
      <c r="F299" s="1" t="s">
        <v>14</v>
      </c>
      <c r="G299" s="1" t="s">
        <v>16</v>
      </c>
    </row>
    <row r="300">
      <c r="A300" s="1" t="str">
        <f t="shared" si="1"/>
        <v>TrampolineTrampolineW</v>
      </c>
      <c r="B300" s="27" t="s">
        <v>126</v>
      </c>
      <c r="C300" s="1" t="s">
        <v>126</v>
      </c>
      <c r="D300" s="1" t="s">
        <v>133</v>
      </c>
      <c r="E300" s="1" t="s">
        <v>12</v>
      </c>
      <c r="F300" s="1" t="s">
        <v>12</v>
      </c>
      <c r="G300" s="1" t="s">
        <v>11</v>
      </c>
    </row>
    <row r="301">
      <c r="A301" s="1" t="str">
        <f t="shared" si="1"/>
        <v>TrampolineTrampolineM</v>
      </c>
      <c r="B301" s="27" t="s">
        <v>126</v>
      </c>
      <c r="C301" s="1" t="s">
        <v>126</v>
      </c>
      <c r="D301" s="1" t="s">
        <v>132</v>
      </c>
      <c r="E301" s="1" t="s">
        <v>42</v>
      </c>
      <c r="F301" s="1" t="s">
        <v>12</v>
      </c>
      <c r="G301" s="1" t="s">
        <v>20</v>
      </c>
    </row>
    <row r="302">
      <c r="A302" s="1" t="str">
        <f t="shared" si="1"/>
        <v>TriathlonIndividualM</v>
      </c>
      <c r="B302" s="27" t="s">
        <v>127</v>
      </c>
      <c r="C302" s="1" t="s">
        <v>162</v>
      </c>
      <c r="D302" s="1" t="s">
        <v>132</v>
      </c>
      <c r="E302" s="1" t="s">
        <v>31</v>
      </c>
      <c r="F302" s="1" t="s">
        <v>11</v>
      </c>
      <c r="G302" s="1" t="s">
        <v>20</v>
      </c>
    </row>
    <row r="303">
      <c r="A303" s="1" t="str">
        <f t="shared" si="1"/>
        <v>TriathlonIndividualW</v>
      </c>
      <c r="B303" s="27" t="s">
        <v>127</v>
      </c>
      <c r="C303" s="1" t="s">
        <v>162</v>
      </c>
      <c r="D303" s="1" t="s">
        <v>133</v>
      </c>
      <c r="E303" s="1" t="s">
        <v>50</v>
      </c>
      <c r="F303" s="1" t="s">
        <v>11</v>
      </c>
      <c r="G303" s="1" t="s">
        <v>10</v>
      </c>
    </row>
    <row r="304">
      <c r="A304" s="1" t="str">
        <f t="shared" si="1"/>
        <v>TriathlonRelayMixed</v>
      </c>
      <c r="B304" s="27" t="s">
        <v>127</v>
      </c>
      <c r="C304" s="1" t="s">
        <v>342</v>
      </c>
      <c r="D304" s="1" t="s">
        <v>134</v>
      </c>
      <c r="E304" s="1" t="s">
        <v>11</v>
      </c>
      <c r="F304" s="1" t="s">
        <v>10</v>
      </c>
      <c r="G304" s="1" t="s">
        <v>15</v>
      </c>
    </row>
    <row r="305">
      <c r="A305" s="1" t="str">
        <f t="shared" si="1"/>
        <v>VolleyballVolleyballM</v>
      </c>
      <c r="B305" s="27" t="s">
        <v>128</v>
      </c>
      <c r="C305" s="1" t="s">
        <v>128</v>
      </c>
      <c r="D305" s="1" t="s">
        <v>132</v>
      </c>
      <c r="E305" s="1" t="s">
        <v>15</v>
      </c>
      <c r="F305" s="1" t="s">
        <v>14</v>
      </c>
      <c r="G305" s="1" t="s">
        <v>40</v>
      </c>
    </row>
    <row r="306">
      <c r="A306" s="1" t="str">
        <f t="shared" si="1"/>
        <v>VolleyballVolleyballW</v>
      </c>
      <c r="B306" s="27" t="s">
        <v>128</v>
      </c>
      <c r="C306" s="1" t="s">
        <v>128</v>
      </c>
      <c r="D306" s="1" t="s">
        <v>133</v>
      </c>
      <c r="E306" s="1" t="s">
        <v>10</v>
      </c>
      <c r="F306" s="1" t="s">
        <v>18</v>
      </c>
      <c r="G306" s="1" t="s">
        <v>24</v>
      </c>
    </row>
    <row r="307">
      <c r="A307" s="1" t="str">
        <f t="shared" si="1"/>
        <v>Water PoloWater PoloW</v>
      </c>
      <c r="B307" s="27" t="s">
        <v>129</v>
      </c>
      <c r="C307" s="1" t="s">
        <v>129</v>
      </c>
      <c r="D307" s="1" t="s">
        <v>133</v>
      </c>
      <c r="E307" s="1" t="s">
        <v>10</v>
      </c>
      <c r="F307" s="1" t="s">
        <v>23</v>
      </c>
      <c r="G307" s="1" t="s">
        <v>21</v>
      </c>
    </row>
    <row r="308">
      <c r="A308" s="1" t="str">
        <f t="shared" si="1"/>
        <v>Water PoloWater PoloM</v>
      </c>
      <c r="B308" s="27" t="s">
        <v>129</v>
      </c>
      <c r="C308" s="1" t="s">
        <v>129</v>
      </c>
      <c r="D308" s="1" t="s">
        <v>132</v>
      </c>
      <c r="E308" s="1" t="s">
        <v>24</v>
      </c>
      <c r="F308" s="1" t="s">
        <v>52</v>
      </c>
      <c r="G308" s="1" t="s">
        <v>21</v>
      </c>
    </row>
    <row r="309">
      <c r="A309" s="1" t="str">
        <f t="shared" si="1"/>
        <v>Weightlifting49kgW</v>
      </c>
      <c r="B309" s="27" t="s">
        <v>130</v>
      </c>
      <c r="C309" s="1" t="s">
        <v>351</v>
      </c>
      <c r="D309" s="1" t="s">
        <v>133</v>
      </c>
      <c r="E309" s="1" t="s">
        <v>12</v>
      </c>
      <c r="F309" s="1" t="s">
        <v>60</v>
      </c>
      <c r="G309" s="1" t="s">
        <v>51</v>
      </c>
    </row>
    <row r="310">
      <c r="A310" s="1" t="str">
        <f t="shared" si="1"/>
        <v>Weightlifting61kgM</v>
      </c>
      <c r="B310" s="27" t="s">
        <v>130</v>
      </c>
      <c r="C310" s="1" t="s">
        <v>345</v>
      </c>
      <c r="D310" s="1" t="s">
        <v>132</v>
      </c>
      <c r="E310" s="1" t="s">
        <v>12</v>
      </c>
      <c r="F310" s="1" t="s">
        <v>51</v>
      </c>
      <c r="G310" s="1" t="s">
        <v>73</v>
      </c>
    </row>
    <row r="311">
      <c r="A311" s="1" t="str">
        <f t="shared" si="1"/>
        <v>Weightlifting67kgM</v>
      </c>
      <c r="B311" s="27" t="s">
        <v>130</v>
      </c>
      <c r="C311" s="1" t="s">
        <v>346</v>
      </c>
      <c r="D311" s="1" t="s">
        <v>132</v>
      </c>
      <c r="E311" s="1" t="s">
        <v>12</v>
      </c>
      <c r="F311" s="1" t="s">
        <v>46</v>
      </c>
      <c r="G311" s="1" t="s">
        <v>30</v>
      </c>
    </row>
    <row r="312">
      <c r="A312" s="1" t="str">
        <f t="shared" si="1"/>
        <v>Weightlifting55kgW</v>
      </c>
      <c r="B312" s="27" t="s">
        <v>130</v>
      </c>
      <c r="C312" s="1" t="s">
        <v>352</v>
      </c>
      <c r="D312" s="1" t="s">
        <v>133</v>
      </c>
      <c r="E312" s="1" t="s">
        <v>72</v>
      </c>
      <c r="F312" s="1" t="s">
        <v>12</v>
      </c>
      <c r="G312" s="1" t="s">
        <v>73</v>
      </c>
    </row>
    <row r="313">
      <c r="A313" s="1" t="str">
        <f t="shared" si="1"/>
        <v>Weightlifting59kgW</v>
      </c>
      <c r="B313" s="27" t="s">
        <v>130</v>
      </c>
      <c r="C313" s="1" t="s">
        <v>353</v>
      </c>
      <c r="D313" s="1" t="s">
        <v>133</v>
      </c>
      <c r="E313" s="1" t="s">
        <v>35</v>
      </c>
      <c r="F313" s="1" t="s">
        <v>82</v>
      </c>
      <c r="G313" s="1" t="s">
        <v>13</v>
      </c>
    </row>
    <row r="314">
      <c r="A314" s="1" t="str">
        <f t="shared" si="1"/>
        <v>Weightlifting64kgW</v>
      </c>
      <c r="B314" s="27" t="s">
        <v>130</v>
      </c>
      <c r="C314" s="1" t="s">
        <v>354</v>
      </c>
      <c r="D314" s="1" t="s">
        <v>133</v>
      </c>
      <c r="E314" s="1" t="s">
        <v>27</v>
      </c>
      <c r="F314" s="1" t="s">
        <v>30</v>
      </c>
      <c r="G314" s="1" t="s">
        <v>35</v>
      </c>
    </row>
    <row r="315">
      <c r="A315" s="1" t="str">
        <f t="shared" si="1"/>
        <v>Weightlifting73kgM</v>
      </c>
      <c r="B315" s="27" t="s">
        <v>130</v>
      </c>
      <c r="C315" s="1" t="s">
        <v>347</v>
      </c>
      <c r="D315" s="1" t="s">
        <v>132</v>
      </c>
      <c r="E315" s="1" t="s">
        <v>12</v>
      </c>
      <c r="F315" s="1" t="s">
        <v>48</v>
      </c>
      <c r="G315" s="1" t="s">
        <v>51</v>
      </c>
    </row>
    <row r="316">
      <c r="A316" s="1" t="str">
        <f t="shared" si="1"/>
        <v>Weightlifting81kgM</v>
      </c>
      <c r="B316" s="27" t="s">
        <v>130</v>
      </c>
      <c r="C316" s="1" t="s">
        <v>348</v>
      </c>
      <c r="D316" s="1" t="s">
        <v>132</v>
      </c>
      <c r="E316" s="1" t="s">
        <v>12</v>
      </c>
      <c r="F316" s="1" t="s">
        <v>59</v>
      </c>
      <c r="G316" s="1" t="s">
        <v>30</v>
      </c>
    </row>
    <row r="317">
      <c r="A317" s="1" t="str">
        <f t="shared" si="1"/>
        <v>Weightlifting96kgM</v>
      </c>
      <c r="B317" s="27" t="s">
        <v>130</v>
      </c>
      <c r="C317" s="1" t="s">
        <v>349</v>
      </c>
      <c r="D317" s="1" t="s">
        <v>132</v>
      </c>
      <c r="E317" s="1" t="s">
        <v>62</v>
      </c>
      <c r="F317" s="1" t="s">
        <v>48</v>
      </c>
      <c r="G317" s="1" t="s">
        <v>39</v>
      </c>
    </row>
    <row r="318">
      <c r="A318" s="1" t="str">
        <f t="shared" si="1"/>
        <v>Weightlifting76kgW</v>
      </c>
      <c r="B318" s="27" t="s">
        <v>130</v>
      </c>
      <c r="C318" s="1" t="s">
        <v>355</v>
      </c>
      <c r="D318" s="1" t="s">
        <v>133</v>
      </c>
      <c r="E318" s="1" t="s">
        <v>38</v>
      </c>
      <c r="F318" s="1" t="s">
        <v>10</v>
      </c>
      <c r="G318" s="1" t="s">
        <v>65</v>
      </c>
    </row>
    <row r="319">
      <c r="A319" s="1" t="str">
        <f t="shared" si="1"/>
        <v>Weightlifting87kgW</v>
      </c>
      <c r="B319" s="27" t="s">
        <v>130</v>
      </c>
      <c r="C319" s="1" t="s">
        <v>356</v>
      </c>
      <c r="D319" s="1" t="s">
        <v>133</v>
      </c>
      <c r="E319" s="1" t="s">
        <v>12</v>
      </c>
      <c r="F319" s="1" t="s">
        <v>38</v>
      </c>
      <c r="G319" s="1" t="s">
        <v>59</v>
      </c>
    </row>
    <row r="320">
      <c r="A320" s="1" t="str">
        <f t="shared" si="1"/>
        <v>Weightlifting+87kgW</v>
      </c>
      <c r="B320" s="27" t="s">
        <v>130</v>
      </c>
      <c r="C320" s="30" t="s">
        <v>350</v>
      </c>
      <c r="D320" s="1" t="s">
        <v>133</v>
      </c>
      <c r="E320" s="1" t="s">
        <v>12</v>
      </c>
      <c r="F320" s="1" t="s">
        <v>11</v>
      </c>
      <c r="G320" s="1" t="s">
        <v>10</v>
      </c>
    </row>
    <row r="321">
      <c r="A321" s="1" t="str">
        <f t="shared" si="1"/>
        <v>Weightlifting109kgM</v>
      </c>
      <c r="B321" s="27" t="s">
        <v>130</v>
      </c>
      <c r="C321" s="1" t="s">
        <v>344</v>
      </c>
      <c r="D321" s="1" t="s">
        <v>132</v>
      </c>
      <c r="E321" s="1" t="s">
        <v>56</v>
      </c>
      <c r="F321" s="1" t="s">
        <v>393</v>
      </c>
      <c r="G321" s="1" t="s">
        <v>43</v>
      </c>
    </row>
    <row r="322">
      <c r="A322" s="1" t="str">
        <f t="shared" si="1"/>
        <v>Weightlifting+109kgM</v>
      </c>
      <c r="B322" s="27" t="s">
        <v>130</v>
      </c>
      <c r="C322" s="30" t="s">
        <v>343</v>
      </c>
      <c r="D322" s="1" t="s">
        <v>132</v>
      </c>
      <c r="E322" s="1" t="s">
        <v>39</v>
      </c>
      <c r="F322" s="1" t="s">
        <v>66</v>
      </c>
      <c r="G322" s="1" t="s">
        <v>399</v>
      </c>
    </row>
    <row r="323">
      <c r="A323" s="1" t="str">
        <f t="shared" si="1"/>
        <v>WrestlingGreco-Roman 60kgM</v>
      </c>
      <c r="B323" s="27" t="s">
        <v>131</v>
      </c>
      <c r="C323" s="1" t="s">
        <v>365</v>
      </c>
      <c r="D323" s="1" t="s">
        <v>132</v>
      </c>
      <c r="E323" s="1" t="s">
        <v>36</v>
      </c>
      <c r="F323" s="1" t="s">
        <v>13</v>
      </c>
      <c r="G323" s="1" t="s">
        <v>12</v>
      </c>
      <c r="H323" s="1" t="s">
        <v>14</v>
      </c>
    </row>
    <row r="324">
      <c r="A324" s="1" t="str">
        <f t="shared" si="1"/>
        <v>WrestlingGreco-Roman 130kgM</v>
      </c>
      <c r="B324" s="27" t="s">
        <v>131</v>
      </c>
      <c r="C324" s="1" t="s">
        <v>364</v>
      </c>
      <c r="D324" s="1" t="s">
        <v>132</v>
      </c>
      <c r="E324" s="1" t="s">
        <v>36</v>
      </c>
      <c r="F324" s="1" t="s">
        <v>39</v>
      </c>
      <c r="G324" s="1" t="s">
        <v>28</v>
      </c>
      <c r="H324" s="1" t="s">
        <v>14</v>
      </c>
    </row>
    <row r="325">
      <c r="A325" s="1" t="str">
        <f t="shared" si="1"/>
        <v>WrestlingFreestyle 76kgW</v>
      </c>
      <c r="B325" s="27" t="s">
        <v>131</v>
      </c>
      <c r="C325" s="1" t="s">
        <v>374</v>
      </c>
      <c r="D325" s="1" t="s">
        <v>133</v>
      </c>
      <c r="E325" s="1" t="s">
        <v>19</v>
      </c>
      <c r="F325" s="1" t="s">
        <v>10</v>
      </c>
      <c r="G325" s="1" t="s">
        <v>28</v>
      </c>
      <c r="H325" s="1" t="s">
        <v>12</v>
      </c>
    </row>
    <row r="326">
      <c r="A326" s="1" t="str">
        <f t="shared" si="1"/>
        <v>WrestlingGreco-Roman 77kgM</v>
      </c>
      <c r="B326" s="27" t="s">
        <v>131</v>
      </c>
      <c r="C326" s="1" t="s">
        <v>367</v>
      </c>
      <c r="D326" s="1" t="s">
        <v>132</v>
      </c>
      <c r="E326" s="1" t="s">
        <v>21</v>
      </c>
      <c r="F326" s="1" t="s">
        <v>400</v>
      </c>
      <c r="G326" s="1" t="s">
        <v>13</v>
      </c>
      <c r="H326" s="1" t="s">
        <v>68</v>
      </c>
    </row>
    <row r="327">
      <c r="A327" s="1" t="str">
        <f t="shared" si="1"/>
        <v>WrestlingGreco-Roman 97kgM</v>
      </c>
      <c r="B327" s="27" t="s">
        <v>131</v>
      </c>
      <c r="C327" s="1" t="s">
        <v>369</v>
      </c>
      <c r="D327" s="1" t="s">
        <v>132</v>
      </c>
      <c r="E327" s="1" t="s">
        <v>14</v>
      </c>
      <c r="F327" s="1" t="s">
        <v>393</v>
      </c>
      <c r="G327" s="1" t="s">
        <v>67</v>
      </c>
      <c r="H327" s="1" t="s">
        <v>66</v>
      </c>
    </row>
    <row r="328">
      <c r="A328" s="1" t="str">
        <f t="shared" si="1"/>
        <v>WrestlingFreestyle 68kgW</v>
      </c>
      <c r="B328" s="27" t="s">
        <v>131</v>
      </c>
      <c r="C328" s="1" t="s">
        <v>373</v>
      </c>
      <c r="D328" s="1" t="s">
        <v>133</v>
      </c>
      <c r="E328" s="1" t="s">
        <v>10</v>
      </c>
      <c r="F328" s="1" t="s">
        <v>385</v>
      </c>
      <c r="G328" s="1" t="s">
        <v>58</v>
      </c>
      <c r="H328" s="1" t="s">
        <v>400</v>
      </c>
    </row>
    <row r="329">
      <c r="A329" s="1" t="str">
        <f t="shared" si="1"/>
        <v>WrestlingGreco-Roman 67kgM</v>
      </c>
      <c r="B329" s="27" t="s">
        <v>131</v>
      </c>
      <c r="C329" s="1" t="s">
        <v>366</v>
      </c>
      <c r="D329" s="1" t="s">
        <v>132</v>
      </c>
      <c r="E329" s="1" t="s">
        <v>66</v>
      </c>
      <c r="F329" s="1" t="s">
        <v>58</v>
      </c>
      <c r="G329" s="1" t="s">
        <v>19</v>
      </c>
      <c r="H329" s="1" t="s">
        <v>34</v>
      </c>
    </row>
    <row r="330">
      <c r="A330" s="1" t="str">
        <f t="shared" si="1"/>
        <v>WrestlingGreco-Roman 87kgM</v>
      </c>
      <c r="B330" s="27" t="s">
        <v>131</v>
      </c>
      <c r="C330" s="1" t="s">
        <v>368</v>
      </c>
      <c r="D330" s="1" t="s">
        <v>132</v>
      </c>
      <c r="E330" s="1" t="s">
        <v>58</v>
      </c>
      <c r="F330" s="1" t="s">
        <v>21</v>
      </c>
      <c r="G330" s="1" t="s">
        <v>19</v>
      </c>
      <c r="H330" s="1" t="s">
        <v>24</v>
      </c>
    </row>
    <row r="331">
      <c r="A331" s="1" t="str">
        <f t="shared" si="1"/>
        <v>WrestlingFreestyle 62kgW</v>
      </c>
      <c r="B331" s="27" t="s">
        <v>131</v>
      </c>
      <c r="C331" s="1" t="s">
        <v>372</v>
      </c>
      <c r="D331" s="1" t="s">
        <v>133</v>
      </c>
      <c r="E331" s="1" t="s">
        <v>13</v>
      </c>
      <c r="F331" s="1" t="s">
        <v>400</v>
      </c>
      <c r="G331" s="1" t="s">
        <v>58</v>
      </c>
      <c r="H331" s="1" t="s">
        <v>49</v>
      </c>
    </row>
    <row r="332">
      <c r="A332" s="1" t="str">
        <f t="shared" si="1"/>
        <v>WrestlingFreestyle 57kgM</v>
      </c>
      <c r="B332" s="27" t="s">
        <v>131</v>
      </c>
      <c r="C332" s="1" t="s">
        <v>359</v>
      </c>
      <c r="D332" s="1" t="s">
        <v>132</v>
      </c>
      <c r="E332" s="1" t="s">
        <v>14</v>
      </c>
      <c r="F332" s="1" t="s">
        <v>60</v>
      </c>
      <c r="G332" s="1" t="s">
        <v>73</v>
      </c>
      <c r="H332" s="1" t="s">
        <v>10</v>
      </c>
    </row>
    <row r="333">
      <c r="A333" s="1" t="str">
        <f t="shared" si="1"/>
        <v>WrestlingFreestyle 86kgM</v>
      </c>
      <c r="B333" s="27" t="s">
        <v>131</v>
      </c>
      <c r="C333" s="1" t="s">
        <v>362</v>
      </c>
      <c r="D333" s="1" t="s">
        <v>132</v>
      </c>
      <c r="E333" s="1" t="s">
        <v>10</v>
      </c>
      <c r="F333" s="1" t="s">
        <v>66</v>
      </c>
      <c r="G333" s="1" t="s">
        <v>14</v>
      </c>
      <c r="H333" s="1" t="s">
        <v>78</v>
      </c>
    </row>
    <row r="334">
      <c r="A334" s="1" t="str">
        <f t="shared" si="1"/>
        <v>WrestlingFreestyle 57kgW</v>
      </c>
      <c r="B334" s="27" t="s">
        <v>131</v>
      </c>
      <c r="C334" s="1" t="s">
        <v>359</v>
      </c>
      <c r="D334" s="1" t="s">
        <v>133</v>
      </c>
      <c r="E334" s="1" t="s">
        <v>13</v>
      </c>
      <c r="F334" s="1" t="s">
        <v>42</v>
      </c>
      <c r="G334" s="1" t="s">
        <v>10</v>
      </c>
      <c r="H334" s="1" t="s">
        <v>49</v>
      </c>
    </row>
    <row r="335">
      <c r="A335" s="1" t="str">
        <f t="shared" si="1"/>
        <v>WrestlingFreestyle 74kgM</v>
      </c>
      <c r="B335" s="27" t="s">
        <v>131</v>
      </c>
      <c r="C335" s="1" t="s">
        <v>361</v>
      </c>
      <c r="D335" s="1" t="s">
        <v>132</v>
      </c>
      <c r="E335" s="1" t="s">
        <v>14</v>
      </c>
      <c r="F335" s="1" t="s">
        <v>42</v>
      </c>
      <c r="G335" s="1" t="s">
        <v>10</v>
      </c>
      <c r="H335" s="1" t="s">
        <v>56</v>
      </c>
    </row>
    <row r="336">
      <c r="A336" s="1" t="str">
        <f t="shared" si="1"/>
        <v>WrestlingFreestyle 125kgM</v>
      </c>
      <c r="B336" s="27" t="s">
        <v>131</v>
      </c>
      <c r="C336" s="1" t="s">
        <v>358</v>
      </c>
      <c r="D336" s="1" t="s">
        <v>132</v>
      </c>
      <c r="E336" s="1" t="s">
        <v>10</v>
      </c>
      <c r="F336" s="1" t="s">
        <v>39</v>
      </c>
      <c r="G336" s="1" t="s">
        <v>66</v>
      </c>
      <c r="H336" s="1" t="s">
        <v>76</v>
      </c>
    </row>
    <row r="337">
      <c r="A337" s="1" t="str">
        <f t="shared" si="1"/>
        <v>WrestlingFreestyle 53kgW</v>
      </c>
      <c r="B337" s="27" t="s">
        <v>131</v>
      </c>
      <c r="C337" s="1" t="s">
        <v>371</v>
      </c>
      <c r="D337" s="1" t="s">
        <v>133</v>
      </c>
      <c r="E337" s="1" t="s">
        <v>13</v>
      </c>
      <c r="F337" s="1" t="s">
        <v>12</v>
      </c>
      <c r="G337" s="1" t="s">
        <v>42</v>
      </c>
      <c r="H337" s="1" t="s">
        <v>76</v>
      </c>
    </row>
    <row r="338">
      <c r="A338" s="1" t="str">
        <f t="shared" si="1"/>
        <v>WrestlingFreestyle 65kgM</v>
      </c>
      <c r="B338" s="27" t="s">
        <v>131</v>
      </c>
      <c r="C338" s="1" t="s">
        <v>360</v>
      </c>
      <c r="D338" s="1" t="s">
        <v>132</v>
      </c>
      <c r="E338" s="1" t="s">
        <v>13</v>
      </c>
      <c r="F338" s="1" t="s">
        <v>68</v>
      </c>
      <c r="G338" s="1" t="s">
        <v>14</v>
      </c>
      <c r="H338" s="1" t="s">
        <v>60</v>
      </c>
    </row>
    <row r="339">
      <c r="A339" s="1" t="str">
        <f t="shared" si="1"/>
        <v>WrestlingFreestyle 97kgM</v>
      </c>
      <c r="B339" s="27" t="s">
        <v>131</v>
      </c>
      <c r="C339" s="1" t="s">
        <v>363</v>
      </c>
      <c r="D339" s="1" t="s">
        <v>132</v>
      </c>
      <c r="E339" s="1" t="s">
        <v>14</v>
      </c>
      <c r="F339" s="1" t="s">
        <v>10</v>
      </c>
      <c r="G339" s="1" t="s">
        <v>36</v>
      </c>
      <c r="H339" s="1" t="s">
        <v>30</v>
      </c>
    </row>
    <row r="340">
      <c r="A340" s="1" t="str">
        <f t="shared" si="1"/>
        <v>WrestlingFreestyle 50kgW</v>
      </c>
      <c r="B340" s="27" t="s">
        <v>131</v>
      </c>
      <c r="C340" s="1" t="s">
        <v>370</v>
      </c>
      <c r="D340" s="1" t="s">
        <v>133</v>
      </c>
      <c r="E340" s="1" t="s">
        <v>13</v>
      </c>
      <c r="F340" s="1" t="s">
        <v>12</v>
      </c>
      <c r="G340" s="1" t="s">
        <v>68</v>
      </c>
      <c r="H340" s="1" t="s">
        <v>10</v>
      </c>
    </row>
    <row r="341">
      <c r="B341" s="3"/>
    </row>
    <row r="342">
      <c r="B342" s="3"/>
    </row>
    <row r="343">
      <c r="B343" s="3"/>
    </row>
    <row r="344">
      <c r="B344" s="3"/>
    </row>
    <row r="345">
      <c r="B345" s="3"/>
    </row>
    <row r="346">
      <c r="B346" s="3"/>
    </row>
    <row r="347">
      <c r="B347" s="3"/>
    </row>
    <row r="348">
      <c r="B348" s="3"/>
    </row>
    <row r="349">
      <c r="B349" s="3"/>
    </row>
    <row r="350">
      <c r="B350" s="3"/>
    </row>
    <row r="351">
      <c r="B351" s="3"/>
    </row>
    <row r="352">
      <c r="B352" s="3"/>
    </row>
    <row r="353">
      <c r="B353" s="3"/>
    </row>
    <row r="354">
      <c r="B354" s="3"/>
    </row>
    <row r="355">
      <c r="B355" s="3"/>
    </row>
    <row r="356">
      <c r="B356" s="3"/>
    </row>
    <row r="357">
      <c r="B357" s="3"/>
    </row>
    <row r="358">
      <c r="B358" s="3"/>
    </row>
    <row r="359">
      <c r="B359" s="3"/>
    </row>
    <row r="360">
      <c r="B360" s="3"/>
    </row>
    <row r="361">
      <c r="B361" s="3"/>
    </row>
    <row r="362">
      <c r="B362" s="3"/>
    </row>
    <row r="363">
      <c r="B363" s="3"/>
    </row>
    <row r="364">
      <c r="B364" s="3"/>
    </row>
    <row r="365">
      <c r="B365" s="3"/>
    </row>
    <row r="366">
      <c r="B366" s="3"/>
    </row>
    <row r="367">
      <c r="B367" s="3"/>
    </row>
    <row r="368">
      <c r="B368" s="3"/>
    </row>
    <row r="369">
      <c r="B369" s="3"/>
    </row>
    <row r="370">
      <c r="B370" s="3"/>
    </row>
    <row r="371">
      <c r="B371" s="3"/>
    </row>
    <row r="372">
      <c r="B372" s="3"/>
    </row>
    <row r="373">
      <c r="B373" s="3"/>
    </row>
    <row r="374">
      <c r="B374" s="3"/>
    </row>
    <row r="375">
      <c r="B375" s="3"/>
    </row>
    <row r="376">
      <c r="B376" s="3"/>
    </row>
    <row r="377">
      <c r="B377" s="3"/>
    </row>
    <row r="378">
      <c r="B378" s="3"/>
    </row>
    <row r="379">
      <c r="B379" s="3"/>
    </row>
    <row r="380">
      <c r="B380" s="3"/>
    </row>
    <row r="381">
      <c r="B381" s="3"/>
    </row>
    <row r="382">
      <c r="B382" s="3"/>
    </row>
    <row r="383">
      <c r="B383" s="3"/>
    </row>
    <row r="384">
      <c r="B384" s="3"/>
    </row>
    <row r="385">
      <c r="B385" s="3"/>
    </row>
    <row r="386">
      <c r="B386" s="3"/>
    </row>
    <row r="387">
      <c r="B387" s="3"/>
    </row>
    <row r="388">
      <c r="B388" s="3"/>
    </row>
    <row r="389">
      <c r="B389" s="3"/>
    </row>
    <row r="390">
      <c r="B390" s="3"/>
    </row>
    <row r="391">
      <c r="B391" s="3"/>
    </row>
    <row r="392">
      <c r="B392" s="3"/>
    </row>
    <row r="393">
      <c r="B393" s="3"/>
    </row>
    <row r="394">
      <c r="B394" s="3"/>
    </row>
    <row r="395">
      <c r="B395" s="3"/>
    </row>
    <row r="396">
      <c r="B396" s="3"/>
    </row>
    <row r="397">
      <c r="B397" s="3"/>
    </row>
    <row r="398">
      <c r="B398" s="3"/>
    </row>
    <row r="399">
      <c r="B399" s="3"/>
    </row>
    <row r="400">
      <c r="B400" s="3"/>
    </row>
    <row r="401">
      <c r="B401" s="3"/>
    </row>
    <row r="402">
      <c r="B402" s="3"/>
    </row>
    <row r="403">
      <c r="B403" s="3"/>
    </row>
    <row r="404">
      <c r="B404" s="3"/>
    </row>
    <row r="405">
      <c r="B405" s="3"/>
    </row>
    <row r="406">
      <c r="B406" s="3"/>
    </row>
    <row r="407">
      <c r="B407" s="3"/>
    </row>
    <row r="408">
      <c r="B408" s="3"/>
    </row>
    <row r="409">
      <c r="B409" s="3"/>
    </row>
    <row r="410">
      <c r="B410" s="3"/>
    </row>
    <row r="411">
      <c r="B411" s="3"/>
    </row>
    <row r="412">
      <c r="B412" s="3"/>
    </row>
    <row r="413">
      <c r="B413" s="3"/>
    </row>
    <row r="414">
      <c r="B414" s="3"/>
    </row>
    <row r="415">
      <c r="B415" s="3"/>
    </row>
    <row r="416">
      <c r="B416" s="3"/>
    </row>
    <row r="417">
      <c r="B417" s="3"/>
    </row>
    <row r="418">
      <c r="B418" s="3"/>
    </row>
    <row r="419">
      <c r="B419" s="3"/>
    </row>
    <row r="420">
      <c r="B420" s="3"/>
    </row>
    <row r="421">
      <c r="B421" s="3"/>
    </row>
    <row r="422">
      <c r="B422" s="3"/>
    </row>
    <row r="423">
      <c r="B423" s="3"/>
    </row>
    <row r="424">
      <c r="B424" s="3"/>
    </row>
    <row r="425">
      <c r="B425" s="3"/>
    </row>
    <row r="426">
      <c r="B426" s="3"/>
    </row>
    <row r="427">
      <c r="B427" s="3"/>
    </row>
    <row r="428">
      <c r="B428" s="3"/>
    </row>
    <row r="429">
      <c r="B429" s="3"/>
    </row>
    <row r="430">
      <c r="B430" s="3"/>
    </row>
    <row r="431">
      <c r="B431" s="3"/>
    </row>
    <row r="432">
      <c r="B432" s="3"/>
    </row>
    <row r="433">
      <c r="B433" s="3"/>
    </row>
    <row r="434">
      <c r="B434" s="3"/>
    </row>
    <row r="435">
      <c r="B435" s="3"/>
    </row>
    <row r="436">
      <c r="B436" s="3"/>
    </row>
    <row r="437">
      <c r="B437" s="3"/>
    </row>
    <row r="438">
      <c r="B438" s="3"/>
    </row>
    <row r="439">
      <c r="B439" s="3"/>
    </row>
    <row r="440">
      <c r="B440" s="3"/>
    </row>
    <row r="441">
      <c r="B441" s="3"/>
    </row>
    <row r="442">
      <c r="B442" s="3"/>
    </row>
    <row r="443">
      <c r="B443" s="3"/>
    </row>
    <row r="444">
      <c r="B444" s="3"/>
    </row>
    <row r="445">
      <c r="B445" s="3"/>
    </row>
    <row r="446">
      <c r="B446" s="3"/>
    </row>
    <row r="447">
      <c r="B447" s="3"/>
    </row>
    <row r="448">
      <c r="B448" s="3"/>
    </row>
    <row r="449">
      <c r="B449" s="3"/>
    </row>
    <row r="450">
      <c r="B450" s="3"/>
    </row>
    <row r="451">
      <c r="B451" s="3"/>
    </row>
    <row r="452">
      <c r="B452" s="3"/>
    </row>
    <row r="453">
      <c r="B453" s="3"/>
    </row>
    <row r="454">
      <c r="B454" s="3"/>
    </row>
    <row r="455">
      <c r="B455" s="3"/>
    </row>
    <row r="456">
      <c r="B456" s="3"/>
    </row>
    <row r="457">
      <c r="B457" s="3"/>
    </row>
    <row r="458">
      <c r="B458" s="3"/>
    </row>
    <row r="459">
      <c r="B459" s="3"/>
    </row>
    <row r="460">
      <c r="B460" s="3"/>
    </row>
    <row r="461">
      <c r="B461" s="3"/>
    </row>
    <row r="462">
      <c r="B462" s="3"/>
    </row>
    <row r="463">
      <c r="B463" s="3"/>
    </row>
    <row r="464">
      <c r="B464" s="3"/>
    </row>
    <row r="465">
      <c r="B465" s="3"/>
    </row>
    <row r="466">
      <c r="B466" s="3"/>
    </row>
    <row r="467">
      <c r="B467" s="3"/>
    </row>
    <row r="468">
      <c r="B468" s="3"/>
    </row>
    <row r="469">
      <c r="B469" s="3"/>
    </row>
    <row r="470">
      <c r="B470" s="3"/>
    </row>
    <row r="471">
      <c r="B471" s="3"/>
    </row>
    <row r="472">
      <c r="B472" s="3"/>
    </row>
    <row r="473">
      <c r="B473" s="3"/>
    </row>
    <row r="474">
      <c r="B474" s="3"/>
    </row>
    <row r="475">
      <c r="B475" s="3"/>
    </row>
    <row r="476">
      <c r="B476" s="3"/>
    </row>
    <row r="477">
      <c r="B477" s="3"/>
    </row>
    <row r="478">
      <c r="B478" s="3"/>
    </row>
    <row r="479">
      <c r="B479" s="3"/>
    </row>
    <row r="480">
      <c r="B480" s="3"/>
    </row>
    <row r="481">
      <c r="B481" s="3"/>
    </row>
    <row r="482">
      <c r="B482" s="3"/>
    </row>
    <row r="483">
      <c r="B483" s="3"/>
    </row>
    <row r="484">
      <c r="B484" s="3"/>
    </row>
    <row r="485">
      <c r="B485" s="3"/>
    </row>
    <row r="486">
      <c r="B486" s="3"/>
    </row>
    <row r="487">
      <c r="B487" s="3"/>
    </row>
    <row r="488">
      <c r="B488" s="3"/>
    </row>
    <row r="489">
      <c r="B489" s="3"/>
    </row>
    <row r="490">
      <c r="B490" s="3"/>
    </row>
    <row r="491">
      <c r="B491" s="3"/>
    </row>
    <row r="492">
      <c r="B492" s="3"/>
    </row>
    <row r="493">
      <c r="B493" s="3"/>
    </row>
    <row r="494">
      <c r="B494" s="3"/>
    </row>
    <row r="495">
      <c r="B495" s="3"/>
    </row>
    <row r="496">
      <c r="B496" s="3"/>
    </row>
    <row r="497">
      <c r="B497" s="3"/>
    </row>
    <row r="498">
      <c r="B498" s="3"/>
    </row>
    <row r="499">
      <c r="B499" s="3"/>
    </row>
    <row r="500">
      <c r="B500" s="3"/>
    </row>
    <row r="501">
      <c r="B501" s="3"/>
    </row>
    <row r="502">
      <c r="B502" s="3"/>
    </row>
    <row r="503">
      <c r="B503" s="3"/>
    </row>
    <row r="504">
      <c r="B504" s="3"/>
    </row>
    <row r="505">
      <c r="B505" s="3"/>
    </row>
    <row r="506">
      <c r="B506" s="3"/>
    </row>
    <row r="507">
      <c r="B507" s="3"/>
    </row>
    <row r="508">
      <c r="B508" s="3"/>
    </row>
    <row r="509">
      <c r="B509" s="3"/>
    </row>
    <row r="510">
      <c r="B510" s="3"/>
    </row>
    <row r="511">
      <c r="B511" s="3"/>
    </row>
    <row r="512">
      <c r="B512" s="3"/>
    </row>
    <row r="513">
      <c r="B513" s="3"/>
    </row>
    <row r="514">
      <c r="B514" s="3"/>
    </row>
    <row r="515">
      <c r="B515" s="3"/>
    </row>
    <row r="516">
      <c r="B516" s="3"/>
    </row>
    <row r="517">
      <c r="B517" s="3"/>
    </row>
    <row r="518">
      <c r="B518" s="3"/>
    </row>
    <row r="519">
      <c r="B519" s="3"/>
    </row>
    <row r="520">
      <c r="B520" s="3"/>
    </row>
    <row r="521">
      <c r="B521" s="3"/>
    </row>
    <row r="522">
      <c r="B522" s="3"/>
    </row>
    <row r="523">
      <c r="B523" s="3"/>
    </row>
    <row r="524">
      <c r="B524" s="3"/>
    </row>
    <row r="525">
      <c r="B525" s="3"/>
    </row>
    <row r="526">
      <c r="B526" s="3"/>
    </row>
    <row r="527">
      <c r="B527" s="3"/>
    </row>
    <row r="528">
      <c r="B528" s="3"/>
    </row>
    <row r="529">
      <c r="B529" s="3"/>
    </row>
    <row r="530">
      <c r="B530" s="3"/>
    </row>
    <row r="531">
      <c r="B531" s="3"/>
    </row>
    <row r="532">
      <c r="B532" s="3"/>
    </row>
    <row r="533">
      <c r="B533" s="3"/>
    </row>
    <row r="534">
      <c r="B534" s="3"/>
    </row>
    <row r="535">
      <c r="B535" s="3"/>
    </row>
    <row r="536">
      <c r="B536" s="3"/>
    </row>
    <row r="537">
      <c r="B537" s="3"/>
    </row>
    <row r="538">
      <c r="B538" s="3"/>
    </row>
    <row r="539">
      <c r="B539" s="3"/>
    </row>
    <row r="540">
      <c r="B540" s="3"/>
    </row>
    <row r="541">
      <c r="B541" s="3"/>
    </row>
    <row r="542">
      <c r="B542" s="3"/>
    </row>
    <row r="543">
      <c r="B543" s="3"/>
    </row>
    <row r="544">
      <c r="B544" s="3"/>
    </row>
    <row r="545">
      <c r="B545" s="3"/>
    </row>
    <row r="546">
      <c r="B546" s="3"/>
    </row>
    <row r="547">
      <c r="B547" s="3"/>
    </row>
    <row r="548">
      <c r="B548" s="3"/>
    </row>
    <row r="549">
      <c r="B549" s="3"/>
    </row>
    <row r="550">
      <c r="B550" s="3"/>
    </row>
    <row r="551">
      <c r="B551" s="3"/>
    </row>
    <row r="552">
      <c r="B552" s="3"/>
    </row>
    <row r="553">
      <c r="B553" s="3"/>
    </row>
    <row r="554">
      <c r="B554" s="3"/>
    </row>
    <row r="555">
      <c r="B555" s="3"/>
    </row>
    <row r="556">
      <c r="B556" s="3"/>
    </row>
    <row r="557">
      <c r="B557" s="3"/>
    </row>
    <row r="558">
      <c r="B558" s="3"/>
    </row>
    <row r="559">
      <c r="B559" s="3"/>
    </row>
    <row r="560">
      <c r="B560" s="3"/>
    </row>
    <row r="561">
      <c r="B561" s="3"/>
    </row>
    <row r="562">
      <c r="B562" s="3"/>
    </row>
    <row r="563">
      <c r="B563" s="3"/>
    </row>
    <row r="564">
      <c r="B564" s="3"/>
    </row>
    <row r="565">
      <c r="B565" s="3"/>
    </row>
    <row r="566">
      <c r="B566" s="3"/>
    </row>
    <row r="567">
      <c r="B567" s="3"/>
    </row>
    <row r="568">
      <c r="B568" s="3"/>
    </row>
    <row r="569">
      <c r="B569" s="3"/>
    </row>
    <row r="570">
      <c r="B570" s="3"/>
    </row>
    <row r="571">
      <c r="B571" s="3"/>
    </row>
    <row r="572">
      <c r="B572" s="3"/>
    </row>
    <row r="573">
      <c r="B573" s="3"/>
    </row>
    <row r="574">
      <c r="B574" s="3"/>
    </row>
    <row r="575">
      <c r="B575" s="3"/>
    </row>
    <row r="576">
      <c r="B576" s="3"/>
    </row>
    <row r="577">
      <c r="B577" s="3"/>
    </row>
    <row r="578">
      <c r="B578" s="3"/>
    </row>
    <row r="579">
      <c r="B579" s="3"/>
    </row>
    <row r="580">
      <c r="B580" s="3"/>
    </row>
    <row r="581">
      <c r="B581" s="3"/>
    </row>
    <row r="582">
      <c r="B582" s="3"/>
    </row>
    <row r="583">
      <c r="B583" s="3"/>
    </row>
    <row r="584">
      <c r="B584" s="3"/>
    </row>
    <row r="585">
      <c r="B585" s="3"/>
    </row>
    <row r="586">
      <c r="B586" s="3"/>
    </row>
    <row r="587">
      <c r="B587" s="3"/>
    </row>
    <row r="588">
      <c r="B588" s="3"/>
    </row>
    <row r="589">
      <c r="B589" s="3"/>
    </row>
    <row r="590">
      <c r="B590" s="3"/>
    </row>
    <row r="591">
      <c r="B591" s="3"/>
    </row>
    <row r="592">
      <c r="B592" s="3"/>
    </row>
    <row r="593">
      <c r="B593" s="3"/>
    </row>
    <row r="594">
      <c r="B594" s="3"/>
    </row>
    <row r="595">
      <c r="B595" s="3"/>
    </row>
    <row r="596">
      <c r="B596" s="3"/>
    </row>
    <row r="597">
      <c r="B597" s="3"/>
    </row>
    <row r="598">
      <c r="B598" s="3"/>
    </row>
    <row r="599">
      <c r="B599" s="3"/>
    </row>
    <row r="600">
      <c r="B600" s="3"/>
    </row>
    <row r="601">
      <c r="B601" s="3"/>
    </row>
    <row r="602">
      <c r="B602" s="3"/>
    </row>
    <row r="603">
      <c r="B603" s="3"/>
    </row>
    <row r="604">
      <c r="B604" s="3"/>
    </row>
    <row r="605">
      <c r="B605" s="3"/>
    </row>
    <row r="606">
      <c r="B606" s="3"/>
    </row>
    <row r="607">
      <c r="B607" s="3"/>
    </row>
    <row r="608">
      <c r="B608" s="3"/>
    </row>
    <row r="609">
      <c r="B609" s="3"/>
    </row>
    <row r="610">
      <c r="B610" s="3"/>
    </row>
    <row r="611">
      <c r="B611" s="3"/>
    </row>
    <row r="612">
      <c r="B612" s="3"/>
    </row>
    <row r="613">
      <c r="B613" s="3"/>
    </row>
    <row r="614">
      <c r="B614" s="3"/>
    </row>
    <row r="615">
      <c r="B615" s="3"/>
    </row>
    <row r="616">
      <c r="B616" s="3"/>
    </row>
    <row r="617">
      <c r="B617" s="3"/>
    </row>
    <row r="618">
      <c r="B618" s="3"/>
    </row>
    <row r="619">
      <c r="B619" s="3"/>
    </row>
    <row r="620">
      <c r="B620" s="3"/>
    </row>
    <row r="621">
      <c r="B621" s="3"/>
    </row>
    <row r="622">
      <c r="B622" s="3"/>
    </row>
    <row r="623">
      <c r="B623" s="3"/>
    </row>
    <row r="624">
      <c r="B624" s="3"/>
    </row>
    <row r="625">
      <c r="B625" s="3"/>
    </row>
    <row r="626">
      <c r="B626" s="3"/>
    </row>
    <row r="627">
      <c r="B627" s="3"/>
    </row>
    <row r="628">
      <c r="B628" s="3"/>
    </row>
    <row r="629">
      <c r="B629" s="3"/>
    </row>
    <row r="630">
      <c r="B630" s="3"/>
    </row>
    <row r="631">
      <c r="B631" s="3"/>
    </row>
    <row r="632">
      <c r="B632" s="3"/>
    </row>
    <row r="633">
      <c r="B633" s="3"/>
    </row>
    <row r="634">
      <c r="B634" s="3"/>
    </row>
    <row r="635">
      <c r="B635" s="3"/>
    </row>
    <row r="636">
      <c r="B636" s="3"/>
    </row>
    <row r="637">
      <c r="B637" s="3"/>
    </row>
    <row r="638">
      <c r="B638" s="3"/>
    </row>
    <row r="639">
      <c r="B639" s="3"/>
    </row>
    <row r="640">
      <c r="B640" s="3"/>
    </row>
    <row r="641">
      <c r="B641" s="3"/>
    </row>
    <row r="642">
      <c r="B642" s="3"/>
    </row>
    <row r="643">
      <c r="B643" s="3"/>
    </row>
    <row r="644">
      <c r="B644" s="3"/>
    </row>
    <row r="645">
      <c r="B645" s="3"/>
    </row>
    <row r="646">
      <c r="B646" s="3"/>
    </row>
    <row r="647">
      <c r="B647" s="3"/>
    </row>
    <row r="648">
      <c r="B648" s="3"/>
    </row>
    <row r="649">
      <c r="B649" s="3"/>
    </row>
    <row r="650">
      <c r="B650" s="3"/>
    </row>
    <row r="651">
      <c r="B651" s="3"/>
    </row>
    <row r="652">
      <c r="B652" s="3"/>
    </row>
    <row r="653">
      <c r="B653" s="3"/>
    </row>
    <row r="654">
      <c r="B654" s="3"/>
    </row>
    <row r="655">
      <c r="B655" s="3"/>
    </row>
    <row r="656">
      <c r="B656" s="3"/>
    </row>
    <row r="657">
      <c r="B657" s="3"/>
    </row>
    <row r="658">
      <c r="B658" s="3"/>
    </row>
    <row r="659">
      <c r="B659" s="3"/>
    </row>
    <row r="660">
      <c r="B660" s="3"/>
    </row>
    <row r="661">
      <c r="B661" s="3"/>
    </row>
    <row r="662">
      <c r="B662" s="3"/>
    </row>
    <row r="663">
      <c r="B663" s="3"/>
    </row>
    <row r="664">
      <c r="B664" s="3"/>
    </row>
    <row r="665">
      <c r="B665" s="3"/>
    </row>
    <row r="666">
      <c r="B666" s="3"/>
    </row>
    <row r="667">
      <c r="B667" s="3"/>
    </row>
    <row r="668">
      <c r="B668" s="3"/>
    </row>
    <row r="669">
      <c r="B669" s="3"/>
    </row>
    <row r="670">
      <c r="B670" s="3"/>
    </row>
    <row r="671">
      <c r="B671" s="3"/>
    </row>
    <row r="672">
      <c r="B672" s="3"/>
    </row>
    <row r="673">
      <c r="B673" s="3"/>
    </row>
    <row r="674">
      <c r="B674" s="3"/>
    </row>
    <row r="675">
      <c r="B675" s="3"/>
    </row>
    <row r="676">
      <c r="B676" s="3"/>
    </row>
    <row r="677">
      <c r="B677" s="3"/>
    </row>
    <row r="678">
      <c r="B678" s="3"/>
    </row>
    <row r="679">
      <c r="B679" s="3"/>
    </row>
    <row r="680">
      <c r="B680" s="3"/>
    </row>
    <row r="681">
      <c r="B681" s="3"/>
    </row>
    <row r="682">
      <c r="B682" s="3"/>
    </row>
    <row r="683">
      <c r="B683" s="3"/>
    </row>
    <row r="684">
      <c r="B684" s="3"/>
    </row>
    <row r="685">
      <c r="B685" s="3"/>
    </row>
    <row r="686">
      <c r="B686" s="3"/>
    </row>
    <row r="687">
      <c r="B687" s="3"/>
    </row>
    <row r="688">
      <c r="B688" s="3"/>
    </row>
    <row r="689">
      <c r="B689" s="3"/>
    </row>
    <row r="690">
      <c r="B690" s="3"/>
    </row>
    <row r="691">
      <c r="B691" s="3"/>
    </row>
    <row r="692">
      <c r="B692" s="3"/>
    </row>
    <row r="693">
      <c r="B693" s="3"/>
    </row>
    <row r="694">
      <c r="B694" s="3"/>
    </row>
    <row r="695">
      <c r="B695" s="3"/>
    </row>
    <row r="696">
      <c r="B696" s="3"/>
    </row>
    <row r="697">
      <c r="B697" s="3"/>
    </row>
    <row r="698">
      <c r="B698" s="3"/>
    </row>
    <row r="699">
      <c r="B699" s="3"/>
    </row>
    <row r="700">
      <c r="B700" s="3"/>
    </row>
    <row r="701">
      <c r="B701" s="3"/>
    </row>
    <row r="702">
      <c r="B702" s="3"/>
    </row>
    <row r="703">
      <c r="B703" s="3"/>
    </row>
    <row r="704">
      <c r="B704" s="3"/>
    </row>
    <row r="705">
      <c r="B705" s="3"/>
    </row>
    <row r="706">
      <c r="B706" s="3"/>
    </row>
    <row r="707">
      <c r="B707" s="3"/>
    </row>
    <row r="708">
      <c r="B708" s="3"/>
    </row>
    <row r="709">
      <c r="B709" s="3"/>
    </row>
    <row r="710">
      <c r="B710" s="3"/>
    </row>
    <row r="711">
      <c r="B711" s="3"/>
    </row>
    <row r="712">
      <c r="B712" s="3"/>
    </row>
    <row r="713">
      <c r="B713" s="3"/>
    </row>
    <row r="714">
      <c r="B714" s="3"/>
    </row>
    <row r="715">
      <c r="B715" s="3"/>
    </row>
    <row r="716">
      <c r="B716" s="3"/>
    </row>
    <row r="717">
      <c r="B717" s="3"/>
    </row>
    <row r="718">
      <c r="B718" s="3"/>
    </row>
    <row r="719">
      <c r="B719" s="3"/>
    </row>
    <row r="720">
      <c r="B720" s="3"/>
    </row>
    <row r="721">
      <c r="B721" s="3"/>
    </row>
    <row r="722">
      <c r="B722" s="3"/>
    </row>
    <row r="723">
      <c r="B723" s="3"/>
    </row>
    <row r="724">
      <c r="B724" s="3"/>
    </row>
    <row r="725">
      <c r="B725" s="3"/>
    </row>
    <row r="726">
      <c r="B726" s="3"/>
    </row>
    <row r="727">
      <c r="B727" s="3"/>
    </row>
    <row r="728">
      <c r="B728" s="3"/>
    </row>
    <row r="729">
      <c r="B729" s="3"/>
    </row>
    <row r="730">
      <c r="B730" s="3"/>
    </row>
    <row r="731">
      <c r="B731" s="3"/>
    </row>
    <row r="732">
      <c r="B732" s="3"/>
    </row>
    <row r="733">
      <c r="B733" s="3"/>
    </row>
    <row r="734">
      <c r="B734" s="3"/>
    </row>
    <row r="735">
      <c r="B735" s="3"/>
    </row>
    <row r="736">
      <c r="B736" s="3"/>
    </row>
    <row r="737">
      <c r="B737" s="3"/>
    </row>
    <row r="738">
      <c r="B738" s="3"/>
    </row>
    <row r="739">
      <c r="B739" s="3"/>
    </row>
    <row r="740">
      <c r="B740" s="3"/>
    </row>
    <row r="741">
      <c r="B741" s="3"/>
    </row>
    <row r="742">
      <c r="B742" s="3"/>
    </row>
    <row r="743">
      <c r="B743" s="3"/>
    </row>
    <row r="744">
      <c r="B744" s="3"/>
    </row>
    <row r="745">
      <c r="B745" s="3"/>
    </row>
    <row r="746">
      <c r="B746" s="3"/>
    </row>
    <row r="747">
      <c r="B747" s="3"/>
    </row>
    <row r="748">
      <c r="B748" s="3"/>
    </row>
    <row r="749">
      <c r="B749" s="3"/>
    </row>
    <row r="750">
      <c r="B750" s="3"/>
    </row>
    <row r="751">
      <c r="B751" s="3"/>
    </row>
    <row r="752">
      <c r="B752" s="3"/>
    </row>
    <row r="753">
      <c r="B753" s="3"/>
    </row>
    <row r="754">
      <c r="B754" s="3"/>
    </row>
    <row r="755">
      <c r="B755" s="3"/>
    </row>
    <row r="756">
      <c r="B756" s="3"/>
    </row>
    <row r="757">
      <c r="B757" s="3"/>
    </row>
    <row r="758">
      <c r="B758" s="3"/>
    </row>
    <row r="759">
      <c r="B759" s="3"/>
    </row>
    <row r="760">
      <c r="B760" s="3"/>
    </row>
    <row r="761">
      <c r="B761" s="3"/>
    </row>
    <row r="762">
      <c r="B762" s="3"/>
    </row>
    <row r="763">
      <c r="B763" s="3"/>
    </row>
    <row r="764">
      <c r="B764" s="3"/>
    </row>
    <row r="765">
      <c r="B765" s="3"/>
    </row>
    <row r="766">
      <c r="B766" s="3"/>
    </row>
    <row r="767">
      <c r="B767" s="3"/>
    </row>
    <row r="768">
      <c r="B768" s="3"/>
    </row>
    <row r="769">
      <c r="B769" s="3"/>
    </row>
    <row r="770">
      <c r="B770" s="3"/>
    </row>
    <row r="771">
      <c r="B771" s="3"/>
    </row>
    <row r="772">
      <c r="B772" s="3"/>
    </row>
    <row r="773">
      <c r="B773" s="3"/>
    </row>
    <row r="774">
      <c r="B774" s="3"/>
    </row>
    <row r="775">
      <c r="B775" s="3"/>
    </row>
    <row r="776">
      <c r="B776" s="3"/>
    </row>
    <row r="777">
      <c r="B777" s="3"/>
    </row>
    <row r="778">
      <c r="B778" s="3"/>
    </row>
    <row r="779">
      <c r="B779" s="3"/>
    </row>
    <row r="780">
      <c r="B780" s="3"/>
    </row>
    <row r="781">
      <c r="B781" s="3"/>
    </row>
    <row r="782">
      <c r="B782" s="3"/>
    </row>
    <row r="783">
      <c r="B783" s="3"/>
    </row>
    <row r="784">
      <c r="B784" s="3"/>
    </row>
    <row r="785">
      <c r="B785" s="3"/>
    </row>
    <row r="786">
      <c r="B786" s="3"/>
    </row>
    <row r="787">
      <c r="B787" s="3"/>
    </row>
    <row r="788">
      <c r="B788" s="3"/>
    </row>
    <row r="789">
      <c r="B789" s="3"/>
    </row>
    <row r="790">
      <c r="B790" s="3"/>
    </row>
    <row r="791">
      <c r="B791" s="3"/>
    </row>
    <row r="792">
      <c r="B792" s="3"/>
    </row>
    <row r="793">
      <c r="B793" s="3"/>
    </row>
    <row r="794">
      <c r="B794" s="3"/>
    </row>
    <row r="795">
      <c r="B795" s="3"/>
    </row>
    <row r="796">
      <c r="B796" s="3"/>
    </row>
    <row r="797">
      <c r="B797" s="3"/>
    </row>
    <row r="798">
      <c r="B798" s="3"/>
    </row>
    <row r="799">
      <c r="B799" s="3"/>
    </row>
    <row r="800">
      <c r="B800" s="3"/>
    </row>
    <row r="801">
      <c r="B801" s="3"/>
    </row>
    <row r="802">
      <c r="B802" s="3"/>
    </row>
    <row r="803">
      <c r="B803" s="3"/>
    </row>
    <row r="804">
      <c r="B804" s="3"/>
    </row>
    <row r="805">
      <c r="B805" s="3"/>
    </row>
    <row r="806">
      <c r="B806" s="3"/>
    </row>
    <row r="807">
      <c r="B807" s="3"/>
    </row>
    <row r="808">
      <c r="B808" s="3"/>
    </row>
    <row r="809">
      <c r="B809" s="3"/>
    </row>
    <row r="810">
      <c r="B810" s="3"/>
    </row>
    <row r="811">
      <c r="B811" s="3"/>
    </row>
    <row r="812">
      <c r="B812" s="3"/>
    </row>
    <row r="813">
      <c r="B813" s="3"/>
    </row>
    <row r="814">
      <c r="B814" s="3"/>
    </row>
    <row r="815">
      <c r="B815" s="3"/>
    </row>
    <row r="816">
      <c r="B816" s="3"/>
    </row>
    <row r="817">
      <c r="B817" s="3"/>
    </row>
    <row r="818">
      <c r="B818" s="3"/>
    </row>
    <row r="819">
      <c r="B819" s="3"/>
    </row>
    <row r="820">
      <c r="B820" s="3"/>
    </row>
    <row r="821">
      <c r="B821" s="3"/>
    </row>
    <row r="822">
      <c r="B822" s="3"/>
    </row>
    <row r="823">
      <c r="B823" s="3"/>
    </row>
    <row r="824">
      <c r="B824" s="3"/>
    </row>
    <row r="825">
      <c r="B825" s="3"/>
    </row>
    <row r="826">
      <c r="B826" s="3"/>
    </row>
    <row r="827">
      <c r="B827" s="3"/>
    </row>
    <row r="828">
      <c r="B828" s="3"/>
    </row>
    <row r="829">
      <c r="B829" s="3"/>
    </row>
    <row r="830">
      <c r="B830" s="3"/>
    </row>
    <row r="831">
      <c r="B831" s="3"/>
    </row>
    <row r="832">
      <c r="B832" s="3"/>
    </row>
    <row r="833">
      <c r="B833" s="3"/>
    </row>
    <row r="834">
      <c r="B834" s="3"/>
    </row>
    <row r="835">
      <c r="B835" s="3"/>
    </row>
    <row r="836">
      <c r="B836" s="3"/>
    </row>
    <row r="837">
      <c r="B837" s="3"/>
    </row>
    <row r="838">
      <c r="B838" s="3"/>
    </row>
    <row r="839">
      <c r="B839" s="3"/>
    </row>
    <row r="840">
      <c r="B840" s="3"/>
    </row>
    <row r="841">
      <c r="B841" s="3"/>
    </row>
    <row r="842">
      <c r="B842" s="3"/>
    </row>
    <row r="843">
      <c r="B843" s="3"/>
    </row>
    <row r="844">
      <c r="B844" s="3"/>
    </row>
    <row r="845">
      <c r="B845" s="3"/>
    </row>
    <row r="846">
      <c r="B846" s="3"/>
    </row>
    <row r="847">
      <c r="B847" s="3"/>
    </row>
    <row r="848">
      <c r="B848" s="3"/>
    </row>
    <row r="849">
      <c r="B849" s="3"/>
    </row>
    <row r="850">
      <c r="B850" s="3"/>
    </row>
    <row r="851">
      <c r="B851" s="3"/>
    </row>
    <row r="852">
      <c r="B852" s="3"/>
    </row>
    <row r="853">
      <c r="B853" s="3"/>
    </row>
    <row r="854">
      <c r="B854" s="3"/>
    </row>
    <row r="855">
      <c r="B855" s="3"/>
    </row>
    <row r="856">
      <c r="B856" s="3"/>
    </row>
    <row r="857">
      <c r="B857" s="3"/>
    </row>
    <row r="858">
      <c r="B858" s="3"/>
    </row>
    <row r="859">
      <c r="B859" s="3"/>
    </row>
    <row r="860">
      <c r="B860" s="3"/>
    </row>
    <row r="861">
      <c r="B861" s="3"/>
    </row>
    <row r="862">
      <c r="B862" s="3"/>
    </row>
    <row r="863">
      <c r="B863" s="3"/>
    </row>
    <row r="864">
      <c r="B864" s="3"/>
    </row>
    <row r="865">
      <c r="B865" s="3"/>
    </row>
    <row r="866">
      <c r="B866" s="3"/>
    </row>
    <row r="867">
      <c r="B867" s="3"/>
    </row>
    <row r="868">
      <c r="B868" s="3"/>
    </row>
    <row r="869">
      <c r="B869" s="3"/>
    </row>
    <row r="870">
      <c r="B870" s="3"/>
    </row>
    <row r="871">
      <c r="B871" s="3"/>
    </row>
    <row r="872">
      <c r="B872" s="3"/>
    </row>
    <row r="873">
      <c r="B873" s="3"/>
    </row>
    <row r="874">
      <c r="B874" s="3"/>
    </row>
    <row r="875">
      <c r="B875" s="3"/>
    </row>
    <row r="876">
      <c r="B876" s="3"/>
    </row>
    <row r="877">
      <c r="B877" s="3"/>
    </row>
    <row r="878">
      <c r="B878" s="3"/>
    </row>
    <row r="879">
      <c r="B879" s="3"/>
    </row>
    <row r="880">
      <c r="B880" s="3"/>
    </row>
    <row r="881">
      <c r="B881" s="3"/>
    </row>
    <row r="882">
      <c r="B882" s="3"/>
    </row>
    <row r="883">
      <c r="B883" s="3"/>
    </row>
    <row r="884">
      <c r="B884" s="3"/>
    </row>
    <row r="885">
      <c r="B885" s="3"/>
    </row>
    <row r="886">
      <c r="B886" s="3"/>
    </row>
    <row r="887">
      <c r="B887" s="3"/>
    </row>
    <row r="888">
      <c r="B888" s="3"/>
    </row>
    <row r="889">
      <c r="B889" s="3"/>
    </row>
    <row r="890">
      <c r="B890" s="3"/>
    </row>
    <row r="891">
      <c r="B891" s="3"/>
    </row>
    <row r="892">
      <c r="B892" s="3"/>
    </row>
    <row r="893">
      <c r="B893" s="3"/>
    </row>
    <row r="894">
      <c r="B894" s="3"/>
    </row>
    <row r="895">
      <c r="B895" s="3"/>
    </row>
    <row r="896">
      <c r="B896" s="3"/>
    </row>
    <row r="897">
      <c r="B897" s="3"/>
    </row>
    <row r="898">
      <c r="B898" s="3"/>
    </row>
    <row r="899">
      <c r="B899" s="3"/>
    </row>
    <row r="900">
      <c r="B900" s="3"/>
    </row>
    <row r="901">
      <c r="B901" s="3"/>
    </row>
    <row r="902">
      <c r="B902" s="3"/>
    </row>
    <row r="903">
      <c r="B903" s="3"/>
    </row>
    <row r="904">
      <c r="B904" s="3"/>
    </row>
    <row r="905">
      <c r="B905" s="3"/>
    </row>
    <row r="906">
      <c r="B906" s="3"/>
    </row>
    <row r="907">
      <c r="B907" s="3"/>
    </row>
    <row r="908">
      <c r="B908" s="3"/>
    </row>
    <row r="909">
      <c r="B909" s="3"/>
    </row>
    <row r="910">
      <c r="B910" s="3"/>
    </row>
    <row r="911">
      <c r="B911" s="3"/>
    </row>
    <row r="912">
      <c r="B912" s="3"/>
    </row>
    <row r="913">
      <c r="B913" s="3"/>
    </row>
    <row r="914">
      <c r="B914" s="3"/>
    </row>
    <row r="915">
      <c r="B915" s="3"/>
    </row>
    <row r="916">
      <c r="B916" s="3"/>
    </row>
    <row r="917">
      <c r="B917" s="3"/>
    </row>
    <row r="918">
      <c r="B918" s="3"/>
    </row>
    <row r="919">
      <c r="B919" s="3"/>
    </row>
    <row r="920">
      <c r="B920" s="3"/>
    </row>
    <row r="921">
      <c r="B921" s="3"/>
    </row>
    <row r="922">
      <c r="B922" s="3"/>
    </row>
    <row r="923">
      <c r="B923" s="3"/>
    </row>
    <row r="924">
      <c r="B924" s="3"/>
    </row>
    <row r="925">
      <c r="B925" s="3"/>
    </row>
    <row r="926">
      <c r="B926" s="3"/>
    </row>
    <row r="927">
      <c r="B927" s="3"/>
    </row>
    <row r="928">
      <c r="B928" s="3"/>
    </row>
    <row r="929">
      <c r="B929" s="3"/>
    </row>
    <row r="930">
      <c r="B930" s="3"/>
    </row>
    <row r="931">
      <c r="B931" s="3"/>
    </row>
    <row r="932">
      <c r="B932" s="3"/>
    </row>
    <row r="933">
      <c r="B933" s="3"/>
    </row>
    <row r="934">
      <c r="B934" s="3"/>
    </row>
    <row r="935">
      <c r="B935" s="3"/>
    </row>
    <row r="936">
      <c r="B936" s="3"/>
    </row>
    <row r="937">
      <c r="B937" s="3"/>
    </row>
    <row r="938">
      <c r="B938" s="3"/>
    </row>
    <row r="939">
      <c r="B939" s="3"/>
    </row>
    <row r="940">
      <c r="B940" s="3"/>
    </row>
    <row r="941">
      <c r="B941" s="3"/>
    </row>
    <row r="942">
      <c r="B942" s="3"/>
    </row>
    <row r="943">
      <c r="B943" s="3"/>
    </row>
    <row r="944">
      <c r="B944" s="3"/>
    </row>
    <row r="945">
      <c r="B945" s="3"/>
    </row>
    <row r="946">
      <c r="B946" s="3"/>
    </row>
    <row r="947">
      <c r="B947" s="3"/>
    </row>
    <row r="948">
      <c r="B948" s="3"/>
    </row>
    <row r="949">
      <c r="B949" s="3"/>
    </row>
    <row r="950">
      <c r="B950" s="3"/>
    </row>
    <row r="951">
      <c r="B951" s="3"/>
    </row>
    <row r="952">
      <c r="B952" s="3"/>
    </row>
    <row r="953">
      <c r="B953" s="3"/>
    </row>
    <row r="954">
      <c r="B954" s="3"/>
    </row>
    <row r="955">
      <c r="B955" s="3"/>
    </row>
    <row r="956">
      <c r="B956" s="3"/>
    </row>
    <row r="957">
      <c r="B957" s="3"/>
    </row>
    <row r="958">
      <c r="B958" s="3"/>
    </row>
    <row r="959">
      <c r="B959" s="3"/>
    </row>
    <row r="960">
      <c r="B960" s="3"/>
    </row>
    <row r="961">
      <c r="B961" s="3"/>
    </row>
    <row r="962">
      <c r="B962" s="3"/>
    </row>
    <row r="963">
      <c r="B963" s="3"/>
    </row>
    <row r="964">
      <c r="B964" s="3"/>
    </row>
    <row r="965">
      <c r="B965" s="3"/>
    </row>
    <row r="966">
      <c r="B966" s="3"/>
    </row>
    <row r="967">
      <c r="B967" s="3"/>
    </row>
    <row r="968">
      <c r="B968" s="3"/>
    </row>
    <row r="969">
      <c r="B969" s="3"/>
    </row>
    <row r="970">
      <c r="B970" s="3"/>
    </row>
    <row r="971">
      <c r="B971" s="3"/>
    </row>
    <row r="972">
      <c r="B972" s="3"/>
    </row>
    <row r="973">
      <c r="B973" s="3"/>
    </row>
    <row r="974">
      <c r="B974" s="3"/>
    </row>
    <row r="975">
      <c r="B975" s="3"/>
    </row>
    <row r="976">
      <c r="B976" s="3"/>
    </row>
    <row r="977">
      <c r="B977" s="3"/>
    </row>
    <row r="978">
      <c r="B978" s="3"/>
    </row>
    <row r="979">
      <c r="B979" s="3"/>
    </row>
    <row r="980">
      <c r="B980" s="3"/>
    </row>
    <row r="981">
      <c r="B981" s="3"/>
    </row>
    <row r="982">
      <c r="B982" s="3"/>
    </row>
    <row r="983">
      <c r="B983" s="3"/>
    </row>
    <row r="984">
      <c r="B984" s="3"/>
    </row>
    <row r="985">
      <c r="B985" s="3"/>
    </row>
    <row r="986">
      <c r="B986" s="3"/>
    </row>
    <row r="987">
      <c r="B987" s="3"/>
    </row>
    <row r="988">
      <c r="B988" s="3"/>
    </row>
    <row r="989">
      <c r="B989" s="3"/>
    </row>
    <row r="990">
      <c r="B990" s="3"/>
    </row>
    <row r="991">
      <c r="B991" s="3"/>
    </row>
    <row r="992">
      <c r="B992" s="3"/>
    </row>
    <row r="993">
      <c r="B993" s="3"/>
    </row>
    <row r="994">
      <c r="B994" s="3"/>
    </row>
    <row r="995">
      <c r="B995" s="3"/>
    </row>
    <row r="996">
      <c r="B996" s="3"/>
    </row>
    <row r="997">
      <c r="B997" s="3"/>
    </row>
    <row r="998">
      <c r="B998" s="3"/>
    </row>
    <row r="999">
      <c r="B999" s="3"/>
    </row>
    <row r="1000">
      <c r="B1000" s="3"/>
    </row>
    <row r="1001">
      <c r="B1001" s="3"/>
    </row>
    <row r="1002">
      <c r="B1002" s="3"/>
    </row>
    <row r="1003">
      <c r="B1003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40</v>
      </c>
    </row>
    <row r="2">
      <c r="A2" s="1" t="s">
        <v>393</v>
      </c>
    </row>
    <row r="3">
      <c r="A3" s="1" t="s">
        <v>16</v>
      </c>
    </row>
    <row r="4">
      <c r="A4" s="1" t="s">
        <v>47</v>
      </c>
    </row>
    <row r="5">
      <c r="A5" s="1" t="s">
        <v>68</v>
      </c>
    </row>
    <row r="6">
      <c r="A6" s="1" t="s">
        <v>388</v>
      </c>
    </row>
    <row r="7">
      <c r="A7" s="1" t="s">
        <v>41</v>
      </c>
    </row>
    <row r="8">
      <c r="A8" s="1" t="s">
        <v>50</v>
      </c>
    </row>
    <row r="9">
      <c r="A9" s="1" t="s">
        <v>42</v>
      </c>
    </row>
    <row r="10">
      <c r="A10" s="1" t="s">
        <v>391</v>
      </c>
    </row>
    <row r="11">
      <c r="A11" s="1" t="s">
        <v>18</v>
      </c>
    </row>
    <row r="12">
      <c r="A12" s="1" t="s">
        <v>390</v>
      </c>
    </row>
    <row r="13">
      <c r="A13" s="1" t="s">
        <v>49</v>
      </c>
    </row>
    <row r="14">
      <c r="A14" s="1" t="s">
        <v>387</v>
      </c>
    </row>
    <row r="15">
      <c r="A15" s="1" t="s">
        <v>27</v>
      </c>
    </row>
    <row r="16">
      <c r="A16" s="1" t="s">
        <v>12</v>
      </c>
    </row>
    <row r="17">
      <c r="A17" s="1" t="s">
        <v>398</v>
      </c>
    </row>
    <row r="18">
      <c r="A18" s="1" t="s">
        <v>46</v>
      </c>
    </row>
    <row r="19">
      <c r="A19" s="1" t="s">
        <v>397</v>
      </c>
    </row>
    <row r="20">
      <c r="A20" s="1" t="s">
        <v>32</v>
      </c>
    </row>
    <row r="21">
      <c r="A21" s="1" t="s">
        <v>36</v>
      </c>
    </row>
    <row r="22">
      <c r="A22" s="1" t="s">
        <v>29</v>
      </c>
    </row>
    <row r="23">
      <c r="A23" s="1" t="s">
        <v>33</v>
      </c>
    </row>
    <row r="24">
      <c r="A24" s="1" t="s">
        <v>59</v>
      </c>
    </row>
    <row r="25">
      <c r="A25" s="1" t="s">
        <v>38</v>
      </c>
    </row>
    <row r="26">
      <c r="A26" s="1" t="s">
        <v>34</v>
      </c>
    </row>
    <row r="27">
      <c r="A27" s="1" t="s">
        <v>23</v>
      </c>
    </row>
    <row r="28">
      <c r="A28" s="1" t="s">
        <v>64</v>
      </c>
    </row>
    <row r="29">
      <c r="A29" s="1" t="s">
        <v>75</v>
      </c>
    </row>
    <row r="30">
      <c r="A30" s="1" t="s">
        <v>37</v>
      </c>
    </row>
    <row r="31">
      <c r="A31" s="1" t="s">
        <v>83</v>
      </c>
    </row>
    <row r="32">
      <c r="A32" s="1" t="s">
        <v>15</v>
      </c>
    </row>
    <row r="33">
      <c r="A33" s="1" t="s">
        <v>11</v>
      </c>
    </row>
    <row r="34">
      <c r="A34" s="1" t="s">
        <v>39</v>
      </c>
    </row>
    <row r="35">
      <c r="A35" s="1" t="s">
        <v>19</v>
      </c>
    </row>
    <row r="36">
      <c r="A36" s="1" t="s">
        <v>392</v>
      </c>
    </row>
    <row r="37">
      <c r="A37" s="1" t="s">
        <v>52</v>
      </c>
    </row>
    <row r="38">
      <c r="A38" s="1" t="s">
        <v>389</v>
      </c>
    </row>
    <row r="39">
      <c r="A39" s="1" t="s">
        <v>61</v>
      </c>
    </row>
    <row r="40">
      <c r="A40" s="1" t="s">
        <v>21</v>
      </c>
    </row>
    <row r="41">
      <c r="A41" s="1" t="s">
        <v>51</v>
      </c>
    </row>
    <row r="42">
      <c r="A42" s="1" t="s">
        <v>60</v>
      </c>
    </row>
    <row r="43">
      <c r="A43" s="1" t="s">
        <v>66</v>
      </c>
    </row>
    <row r="44">
      <c r="A44" s="1" t="s">
        <v>71</v>
      </c>
    </row>
    <row r="45">
      <c r="A45" s="1" t="s">
        <v>55</v>
      </c>
    </row>
    <row r="46">
      <c r="A46" s="1" t="s">
        <v>30</v>
      </c>
    </row>
    <row r="47">
      <c r="A47" s="1" t="s">
        <v>53</v>
      </c>
    </row>
    <row r="48">
      <c r="A48" s="1" t="s">
        <v>79</v>
      </c>
    </row>
    <row r="49">
      <c r="A49" s="1" t="s">
        <v>13</v>
      </c>
    </row>
    <row r="50">
      <c r="A50" s="1" t="s">
        <v>73</v>
      </c>
    </row>
    <row r="51">
      <c r="A51" s="1" t="s">
        <v>384</v>
      </c>
    </row>
    <row r="52">
      <c r="A52" s="1" t="s">
        <v>400</v>
      </c>
    </row>
    <row r="53">
      <c r="A53" s="1" t="s">
        <v>26</v>
      </c>
    </row>
    <row r="54">
      <c r="A54" s="1" t="s">
        <v>63</v>
      </c>
    </row>
    <row r="55">
      <c r="A55" s="1" t="s">
        <v>395</v>
      </c>
    </row>
    <row r="56">
      <c r="A56" s="1" t="s">
        <v>84</v>
      </c>
    </row>
    <row r="57">
      <c r="A57" s="1" t="s">
        <v>43</v>
      </c>
    </row>
    <row r="58">
      <c r="A58" s="1" t="s">
        <v>396</v>
      </c>
    </row>
    <row r="59">
      <c r="A59" s="1" t="s">
        <v>383</v>
      </c>
    </row>
    <row r="60">
      <c r="A60" s="1" t="s">
        <v>80</v>
      </c>
    </row>
    <row r="61">
      <c r="A61" s="1" t="s">
        <v>394</v>
      </c>
    </row>
    <row r="62">
      <c r="A62" s="1" t="s">
        <v>65</v>
      </c>
    </row>
    <row r="63">
      <c r="A63" s="1" t="s">
        <v>76</v>
      </c>
    </row>
    <row r="64">
      <c r="A64" s="1" t="s">
        <v>81</v>
      </c>
    </row>
    <row r="65">
      <c r="A65" s="1" t="s">
        <v>386</v>
      </c>
    </row>
    <row r="66">
      <c r="A66" s="1" t="s">
        <v>17</v>
      </c>
    </row>
    <row r="67">
      <c r="A67" s="1" t="s">
        <v>385</v>
      </c>
    </row>
    <row r="68">
      <c r="A68" s="1" t="s">
        <v>31</v>
      </c>
    </row>
    <row r="69">
      <c r="A69" s="1" t="s">
        <v>20</v>
      </c>
    </row>
    <row r="70">
      <c r="A70" s="1" t="s">
        <v>72</v>
      </c>
    </row>
    <row r="71">
      <c r="A71" s="1" t="s">
        <v>67</v>
      </c>
    </row>
    <row r="72">
      <c r="A72" s="1" t="s">
        <v>74</v>
      </c>
    </row>
    <row r="73">
      <c r="A73" s="1" t="s">
        <v>382</v>
      </c>
    </row>
    <row r="74">
      <c r="A74" s="1" t="s">
        <v>62</v>
      </c>
    </row>
    <row r="75">
      <c r="A75" s="1" t="s">
        <v>14</v>
      </c>
    </row>
    <row r="76">
      <c r="A76" s="1" t="s">
        <v>70</v>
      </c>
    </row>
    <row r="77">
      <c r="A77" s="1" t="s">
        <v>54</v>
      </c>
    </row>
    <row r="78">
      <c r="A78" s="1" t="s">
        <v>25</v>
      </c>
    </row>
    <row r="79">
      <c r="A79" s="1" t="s">
        <v>78</v>
      </c>
    </row>
    <row r="80">
      <c r="A80" s="1" t="s">
        <v>24</v>
      </c>
    </row>
    <row r="81">
      <c r="A81" s="1" t="s">
        <v>22</v>
      </c>
    </row>
    <row r="82">
      <c r="A82" s="1" t="s">
        <v>44</v>
      </c>
    </row>
    <row r="83">
      <c r="A83" s="1" t="s">
        <v>45</v>
      </c>
    </row>
    <row r="84">
      <c r="A84" s="1" t="s">
        <v>399</v>
      </c>
    </row>
    <row r="85">
      <c r="A85" s="1" t="s">
        <v>57</v>
      </c>
    </row>
    <row r="86">
      <c r="A86" s="1" t="s">
        <v>82</v>
      </c>
    </row>
    <row r="87">
      <c r="A87" s="1" t="s">
        <v>35</v>
      </c>
    </row>
    <row r="88">
      <c r="A88" s="1" t="s">
        <v>77</v>
      </c>
    </row>
    <row r="89">
      <c r="A89" s="1" t="s">
        <v>28</v>
      </c>
    </row>
    <row r="90">
      <c r="A90" s="1" t="s">
        <v>69</v>
      </c>
    </row>
    <row r="91">
      <c r="A91" s="1" t="s">
        <v>58</v>
      </c>
    </row>
    <row r="92">
      <c r="A92" s="1" t="s">
        <v>10</v>
      </c>
    </row>
    <row r="93">
      <c r="A93" s="1" t="s">
        <v>56</v>
      </c>
    </row>
    <row r="94">
      <c r="A94" s="1" t="s">
        <v>48</v>
      </c>
    </row>
    <row r="1349">
      <c r="B1349" s="1"/>
    </row>
    <row r="1350">
      <c r="B1350" s="1"/>
    </row>
    <row r="1351">
      <c r="B1351" s="1"/>
    </row>
    <row r="1352">
      <c r="B1352" s="1"/>
    </row>
    <row r="1353">
      <c r="B1353" s="1"/>
    </row>
    <row r="1354">
      <c r="B1354" s="1"/>
    </row>
    <row r="1355">
      <c r="B1355" s="1"/>
    </row>
    <row r="1356">
      <c r="B1356" s="1"/>
    </row>
    <row r="1357">
      <c r="B1357" s="1"/>
    </row>
    <row r="1358">
      <c r="B1358" s="1"/>
    </row>
    <row r="1359">
      <c r="B1359" s="1"/>
    </row>
    <row r="1360">
      <c r="B1360" s="1"/>
    </row>
    <row r="1361">
      <c r="B1361" s="1"/>
    </row>
    <row r="1362">
      <c r="B1362" s="1"/>
    </row>
    <row r="1363">
      <c r="B1363" s="1"/>
    </row>
    <row r="1364">
      <c r="B1364" s="1"/>
    </row>
    <row r="1365">
      <c r="B1365" s="1"/>
    </row>
    <row r="1366">
      <c r="B1366" s="1"/>
    </row>
    <row r="1367">
      <c r="B1367" s="1"/>
    </row>
    <row r="1368">
      <c r="B1368" s="1"/>
    </row>
    <row r="1369">
      <c r="B1369" s="1"/>
    </row>
    <row r="1370">
      <c r="B1370" s="1"/>
    </row>
    <row r="1371">
      <c r="B1371" s="1"/>
    </row>
    <row r="1372">
      <c r="B1372" s="1"/>
    </row>
    <row r="1373">
      <c r="B1373" s="1"/>
    </row>
    <row r="1374">
      <c r="B1374" s="1"/>
    </row>
    <row r="1375">
      <c r="B1375" s="1"/>
    </row>
    <row r="1376">
      <c r="B1376" s="1"/>
    </row>
    <row r="1377">
      <c r="B1377" s="1"/>
    </row>
    <row r="1378">
      <c r="B1378" s="1"/>
    </row>
    <row r="1379">
      <c r="B1379" s="1"/>
    </row>
    <row r="1380">
      <c r="B1380" s="1"/>
    </row>
    <row r="1381">
      <c r="B1381" s="1"/>
    </row>
    <row r="1382">
      <c r="B1382" s="1"/>
    </row>
    <row r="1383">
      <c r="B1383" s="1"/>
    </row>
    <row r="1384">
      <c r="B1384" s="1"/>
    </row>
    <row r="1385">
      <c r="B1385" s="1"/>
    </row>
    <row r="1386">
      <c r="B1386" s="1"/>
    </row>
    <row r="1387">
      <c r="B1387" s="1"/>
    </row>
    <row r="1388">
      <c r="B1388" s="1"/>
    </row>
    <row r="1389">
      <c r="B1389" s="1"/>
    </row>
    <row r="1390">
      <c r="B1390" s="1"/>
    </row>
    <row r="1391">
      <c r="B1391" s="1"/>
    </row>
    <row r="1392">
      <c r="B1392" s="1"/>
    </row>
    <row r="1393">
      <c r="B1393" s="1"/>
    </row>
    <row r="1394">
      <c r="B1394" s="1"/>
    </row>
    <row r="1395">
      <c r="B1395" s="1"/>
    </row>
    <row r="1396">
      <c r="B1396" s="1"/>
    </row>
    <row r="1397">
      <c r="B1397" s="1"/>
    </row>
    <row r="1398">
      <c r="B1398" s="1"/>
    </row>
    <row r="1399">
      <c r="B1399" s="1"/>
    </row>
    <row r="1400">
      <c r="B1400" s="1"/>
    </row>
    <row r="1401">
      <c r="B1401" s="1"/>
    </row>
    <row r="1402">
      <c r="B1402" s="1"/>
    </row>
    <row r="1403">
      <c r="B1403" s="1"/>
    </row>
    <row r="1404">
      <c r="B1404" s="1"/>
    </row>
    <row r="1405">
      <c r="B1405" s="1"/>
    </row>
    <row r="1406">
      <c r="B1406" s="1"/>
    </row>
    <row r="1407">
      <c r="B1407" s="1"/>
    </row>
    <row r="1408">
      <c r="B1408" s="1"/>
    </row>
    <row r="1409">
      <c r="B1409" s="1"/>
    </row>
    <row r="1410">
      <c r="B1410" s="1"/>
    </row>
    <row r="1411">
      <c r="B1411" s="1"/>
    </row>
    <row r="1412">
      <c r="B1412" s="1"/>
    </row>
    <row r="1413">
      <c r="B1413" s="1"/>
    </row>
    <row r="1414">
      <c r="B1414" s="1"/>
    </row>
    <row r="1415">
      <c r="B1415" s="1"/>
    </row>
    <row r="1416">
      <c r="B1416" s="1"/>
    </row>
    <row r="1417">
      <c r="B1417" s="1"/>
    </row>
    <row r="1418">
      <c r="B1418" s="1"/>
    </row>
    <row r="1419">
      <c r="B1419" s="1"/>
    </row>
    <row r="1420">
      <c r="B1420" s="1"/>
    </row>
    <row r="1421">
      <c r="B1421" s="1"/>
    </row>
    <row r="1422">
      <c r="B1422" s="1"/>
    </row>
    <row r="1423">
      <c r="B1423" s="1"/>
    </row>
    <row r="1424">
      <c r="B1424" s="1"/>
    </row>
    <row r="1425">
      <c r="B1425" s="1"/>
    </row>
    <row r="1426">
      <c r="B1426" s="1"/>
    </row>
    <row r="1427">
      <c r="B1427" s="1"/>
    </row>
    <row r="1428">
      <c r="B1428" s="1"/>
    </row>
    <row r="1429">
      <c r="B1429" s="1"/>
    </row>
    <row r="1430">
      <c r="B1430" s="1"/>
    </row>
    <row r="1431">
      <c r="B1431" s="1"/>
    </row>
    <row r="1432">
      <c r="B1432" s="1"/>
    </row>
    <row r="1433">
      <c r="B1433" s="1"/>
    </row>
    <row r="1434">
      <c r="B1434" s="1"/>
    </row>
    <row r="1435">
      <c r="B1435" s="1"/>
    </row>
    <row r="1436">
      <c r="B1436" s="1"/>
    </row>
    <row r="1437">
      <c r="B1437" s="1"/>
    </row>
    <row r="1438">
      <c r="B1438" s="1"/>
    </row>
    <row r="1439">
      <c r="B1439" s="1"/>
    </row>
    <row r="1440">
      <c r="B1440" s="1"/>
    </row>
    <row r="1441">
      <c r="B1441" s="1"/>
    </row>
    <row r="1442">
      <c r="B1442" s="1"/>
    </row>
    <row r="1443">
      <c r="B1443" s="1"/>
    </row>
    <row r="1444">
      <c r="B1444" s="1"/>
    </row>
    <row r="1445">
      <c r="B1445" s="1"/>
    </row>
    <row r="1446">
      <c r="B1446" s="1"/>
    </row>
    <row r="1447">
      <c r="B1447" s="1"/>
    </row>
    <row r="1448">
      <c r="B1448" s="1"/>
    </row>
    <row r="1449">
      <c r="B1449" s="1"/>
    </row>
    <row r="1450">
      <c r="B1450" s="1"/>
    </row>
    <row r="1451">
      <c r="B1451" s="1"/>
    </row>
    <row r="1452">
      <c r="B1452" s="1"/>
    </row>
    <row r="1453">
      <c r="B1453" s="1"/>
    </row>
    <row r="1454">
      <c r="B1454" s="1"/>
    </row>
    <row r="1455">
      <c r="B1455" s="1"/>
    </row>
    <row r="1456">
      <c r="B1456" s="1"/>
    </row>
    <row r="1457">
      <c r="B1457" s="1"/>
    </row>
    <row r="1458">
      <c r="B1458" s="1"/>
    </row>
    <row r="1459">
      <c r="B1459" s="1"/>
    </row>
    <row r="1460">
      <c r="B1460" s="1"/>
    </row>
    <row r="1461">
      <c r="B1461" s="1"/>
    </row>
    <row r="1462">
      <c r="B1462" s="1"/>
    </row>
    <row r="1463">
      <c r="B1463" s="1"/>
    </row>
    <row r="1464">
      <c r="B1464" s="1"/>
    </row>
    <row r="1465">
      <c r="B1465" s="1"/>
    </row>
    <row r="1466">
      <c r="B1466" s="1"/>
    </row>
    <row r="1467">
      <c r="B1467" s="1"/>
    </row>
    <row r="1468">
      <c r="B1468" s="1"/>
    </row>
    <row r="1469">
      <c r="B1469" s="1"/>
    </row>
    <row r="1470">
      <c r="B1470" s="1"/>
    </row>
    <row r="1471">
      <c r="B1471" s="1"/>
    </row>
    <row r="1472">
      <c r="B1472" s="1"/>
    </row>
    <row r="1473">
      <c r="B1473" s="1"/>
    </row>
    <row r="1474">
      <c r="B1474" s="1"/>
    </row>
    <row r="1475">
      <c r="B1475" s="1"/>
    </row>
    <row r="1476">
      <c r="B1476" s="1"/>
    </row>
    <row r="1477">
      <c r="B1477" s="1"/>
    </row>
    <row r="1478">
      <c r="B1478" s="1"/>
    </row>
    <row r="1479">
      <c r="B1479" s="1"/>
    </row>
    <row r="1480">
      <c r="B1480" s="1"/>
    </row>
    <row r="1481">
      <c r="B1481" s="1"/>
    </row>
    <row r="1482">
      <c r="B1482" s="1"/>
    </row>
    <row r="1483">
      <c r="B1483" s="1"/>
    </row>
    <row r="1484">
      <c r="B1484" s="1"/>
    </row>
    <row r="1485">
      <c r="B1485" s="1"/>
    </row>
    <row r="1486">
      <c r="B1486" s="1"/>
    </row>
    <row r="1487">
      <c r="B1487" s="1"/>
    </row>
    <row r="1488">
      <c r="B1488" s="1"/>
    </row>
    <row r="1489">
      <c r="B1489" s="1"/>
    </row>
    <row r="1490">
      <c r="B1490" s="1"/>
    </row>
    <row r="1491">
      <c r="B1491" s="1"/>
    </row>
    <row r="1492">
      <c r="B1492" s="1"/>
    </row>
    <row r="1493">
      <c r="B1493" s="1"/>
    </row>
    <row r="1494">
      <c r="B1494" s="1"/>
    </row>
    <row r="1495">
      <c r="B1495" s="1"/>
    </row>
    <row r="1496">
      <c r="B1496" s="1"/>
    </row>
    <row r="1497">
      <c r="B1497" s="1"/>
    </row>
    <row r="1498">
      <c r="B1498" s="1"/>
    </row>
    <row r="1499">
      <c r="B1499" s="1"/>
    </row>
    <row r="1500">
      <c r="B1500" s="1"/>
    </row>
    <row r="1501">
      <c r="B1501" s="1"/>
    </row>
    <row r="1502">
      <c r="B1502" s="1"/>
    </row>
    <row r="1503">
      <c r="B1503" s="1"/>
    </row>
    <row r="1504">
      <c r="B1504" s="1"/>
    </row>
    <row r="1505">
      <c r="B1505" s="1"/>
    </row>
    <row r="1506">
      <c r="B1506" s="1"/>
    </row>
    <row r="1507">
      <c r="B1507" s="1"/>
    </row>
    <row r="1508">
      <c r="B1508" s="1"/>
    </row>
    <row r="1509">
      <c r="B1509" s="1"/>
    </row>
    <row r="1510">
      <c r="B1510" s="1"/>
    </row>
    <row r="1511">
      <c r="B1511" s="1"/>
    </row>
    <row r="1512">
      <c r="B1512" s="1"/>
    </row>
    <row r="1513">
      <c r="B1513" s="1"/>
    </row>
    <row r="1514">
      <c r="B1514" s="1"/>
    </row>
    <row r="1515">
      <c r="B1515" s="1"/>
    </row>
    <row r="1516">
      <c r="B1516" s="1"/>
    </row>
    <row r="1517">
      <c r="B1517" s="1"/>
    </row>
    <row r="1518">
      <c r="B1518" s="1"/>
    </row>
    <row r="1519">
      <c r="B1519" s="1"/>
    </row>
    <row r="1520">
      <c r="B1520" s="1"/>
    </row>
    <row r="1521">
      <c r="B1521" s="1"/>
    </row>
    <row r="1522">
      <c r="B1522" s="1"/>
    </row>
    <row r="1523">
      <c r="B1523" s="1"/>
    </row>
    <row r="1524">
      <c r="B1524" s="1"/>
    </row>
    <row r="1525">
      <c r="B1525" s="1"/>
    </row>
    <row r="1526">
      <c r="B1526" s="1"/>
    </row>
    <row r="1527">
      <c r="B1527" s="1"/>
    </row>
    <row r="1528">
      <c r="B1528" s="1"/>
    </row>
    <row r="1529">
      <c r="B1529" s="1"/>
    </row>
    <row r="1530">
      <c r="B1530" s="1"/>
    </row>
    <row r="1531">
      <c r="B1531" s="1"/>
    </row>
    <row r="1532">
      <c r="B1532" s="1"/>
    </row>
    <row r="1533">
      <c r="B1533" s="1"/>
    </row>
    <row r="1534">
      <c r="B1534" s="1"/>
    </row>
    <row r="1535">
      <c r="B1535" s="1"/>
    </row>
    <row r="1536">
      <c r="B1536" s="1"/>
    </row>
    <row r="1537">
      <c r="B1537" s="1"/>
    </row>
    <row r="1538">
      <c r="B1538" s="1"/>
    </row>
    <row r="1539">
      <c r="B1539" s="1"/>
    </row>
    <row r="1540">
      <c r="B1540" s="1"/>
    </row>
    <row r="1541">
      <c r="B1541" s="1"/>
    </row>
    <row r="1542">
      <c r="B1542" s="1"/>
    </row>
    <row r="1543">
      <c r="B1543" s="1"/>
    </row>
    <row r="1544">
      <c r="B1544" s="1"/>
    </row>
    <row r="1545">
      <c r="B1545" s="1"/>
    </row>
    <row r="1546">
      <c r="B1546" s="1"/>
    </row>
    <row r="1547">
      <c r="B1547" s="1"/>
    </row>
    <row r="1548">
      <c r="B1548" s="1"/>
    </row>
    <row r="1549">
      <c r="B1549" s="1"/>
    </row>
    <row r="1550">
      <c r="B1550" s="1"/>
    </row>
    <row r="1551">
      <c r="B1551" s="1"/>
    </row>
    <row r="1552">
      <c r="B1552" s="1"/>
    </row>
    <row r="1553">
      <c r="B1553" s="1"/>
    </row>
    <row r="1554">
      <c r="B1554" s="1"/>
    </row>
    <row r="1555">
      <c r="B1555" s="1"/>
    </row>
    <row r="1556">
      <c r="B1556" s="1"/>
    </row>
    <row r="1557">
      <c r="B1557" s="1"/>
    </row>
    <row r="1558">
      <c r="B1558" s="1"/>
    </row>
    <row r="1559">
      <c r="B1559" s="1"/>
    </row>
    <row r="1560">
      <c r="B1560" s="1"/>
    </row>
    <row r="1561">
      <c r="B1561" s="1"/>
    </row>
    <row r="1562">
      <c r="B1562" s="1"/>
    </row>
    <row r="1563">
      <c r="B1563" s="1"/>
    </row>
    <row r="1564">
      <c r="B1564" s="1"/>
    </row>
    <row r="1565">
      <c r="B1565" s="1"/>
    </row>
    <row r="1566">
      <c r="B1566" s="1"/>
    </row>
    <row r="1567">
      <c r="B1567" s="1"/>
    </row>
    <row r="1568">
      <c r="B1568" s="1"/>
    </row>
    <row r="1569">
      <c r="B1569" s="1"/>
    </row>
    <row r="1570">
      <c r="B1570" s="1"/>
    </row>
    <row r="1571">
      <c r="B1571" s="1"/>
    </row>
    <row r="1572">
      <c r="B1572" s="1"/>
    </row>
    <row r="1573">
      <c r="B1573" s="1"/>
    </row>
    <row r="1574">
      <c r="B1574" s="1"/>
    </row>
    <row r="1575">
      <c r="B1575" s="1"/>
    </row>
    <row r="1576">
      <c r="B1576" s="1"/>
    </row>
    <row r="1577">
      <c r="B1577" s="1"/>
    </row>
    <row r="1578">
      <c r="B1578" s="1"/>
    </row>
    <row r="1579">
      <c r="B1579" s="1"/>
    </row>
    <row r="1580">
      <c r="B1580" s="1"/>
    </row>
    <row r="1581">
      <c r="B1581" s="1"/>
    </row>
    <row r="1582">
      <c r="B1582" s="1"/>
    </row>
    <row r="1583">
      <c r="B1583" s="1"/>
    </row>
    <row r="1584">
      <c r="B1584" s="1"/>
    </row>
    <row r="1585">
      <c r="B1585" s="1"/>
    </row>
    <row r="1586">
      <c r="B1586" s="1"/>
    </row>
    <row r="1587">
      <c r="B1587" s="1"/>
    </row>
    <row r="1588">
      <c r="B1588" s="1"/>
    </row>
    <row r="1589">
      <c r="B1589" s="1"/>
    </row>
    <row r="1590">
      <c r="B1590" s="1"/>
    </row>
    <row r="1591">
      <c r="B1591" s="1"/>
    </row>
    <row r="1592">
      <c r="B1592" s="1"/>
    </row>
    <row r="1593">
      <c r="B1593" s="1"/>
    </row>
    <row r="1594">
      <c r="B1594" s="1"/>
    </row>
    <row r="1595">
      <c r="B1595" s="1"/>
    </row>
    <row r="1596">
      <c r="B1596" s="1"/>
    </row>
    <row r="1597">
      <c r="B1597" s="1"/>
    </row>
    <row r="1598">
      <c r="B1598" s="1"/>
    </row>
    <row r="1599">
      <c r="B1599" s="1"/>
    </row>
    <row r="1600">
      <c r="B1600" s="1"/>
    </row>
    <row r="1601">
      <c r="B1601" s="1"/>
    </row>
    <row r="1602">
      <c r="B1602" s="1"/>
    </row>
    <row r="1603">
      <c r="B1603" s="1"/>
    </row>
    <row r="1604">
      <c r="B1604" s="1"/>
    </row>
    <row r="1605">
      <c r="B1605" s="1"/>
    </row>
    <row r="1606">
      <c r="B1606" s="1"/>
    </row>
    <row r="1607">
      <c r="B1607" s="1"/>
    </row>
    <row r="1608">
      <c r="B1608" s="1"/>
    </row>
    <row r="1609">
      <c r="B1609" s="1"/>
    </row>
    <row r="1610">
      <c r="B1610" s="1"/>
    </row>
    <row r="1611">
      <c r="B1611" s="1"/>
    </row>
    <row r="1612">
      <c r="B1612" s="1"/>
    </row>
    <row r="1613">
      <c r="B1613" s="1"/>
    </row>
    <row r="1614">
      <c r="B1614" s="1"/>
    </row>
    <row r="1615">
      <c r="B1615" s="1"/>
    </row>
    <row r="1616">
      <c r="B1616" s="1"/>
    </row>
    <row r="1617">
      <c r="B1617" s="1"/>
    </row>
    <row r="1618">
      <c r="B1618" s="1"/>
    </row>
    <row r="1619">
      <c r="B1619" s="1"/>
    </row>
    <row r="1620">
      <c r="B1620" s="1"/>
    </row>
    <row r="1621">
      <c r="B1621" s="1"/>
    </row>
    <row r="1622">
      <c r="B1622" s="1"/>
    </row>
    <row r="1623">
      <c r="B1623" s="1"/>
    </row>
    <row r="1624">
      <c r="B1624" s="1"/>
    </row>
    <row r="1625">
      <c r="B1625" s="1"/>
    </row>
    <row r="1626">
      <c r="B1626" s="1"/>
    </row>
    <row r="1627">
      <c r="B1627" s="1"/>
    </row>
    <row r="1628">
      <c r="B1628" s="1"/>
    </row>
    <row r="1629">
      <c r="B1629" s="1"/>
    </row>
    <row r="1630">
      <c r="B1630" s="1"/>
    </row>
    <row r="1631">
      <c r="B1631" s="1"/>
    </row>
    <row r="1632">
      <c r="B1632" s="1"/>
    </row>
    <row r="1633">
      <c r="B1633" s="1"/>
    </row>
    <row r="1634">
      <c r="B1634" s="1"/>
    </row>
    <row r="1635">
      <c r="B1635" s="1"/>
    </row>
    <row r="1636">
      <c r="B1636" s="1"/>
    </row>
    <row r="1637">
      <c r="B1637" s="1"/>
    </row>
    <row r="1638">
      <c r="B1638" s="1"/>
    </row>
    <row r="1639">
      <c r="B1639" s="1"/>
    </row>
    <row r="1640">
      <c r="B1640" s="1"/>
    </row>
    <row r="1641">
      <c r="B1641" s="1"/>
    </row>
    <row r="1642">
      <c r="B1642" s="1"/>
    </row>
    <row r="1643">
      <c r="B1643" s="1"/>
    </row>
    <row r="1644">
      <c r="B1644" s="1"/>
    </row>
    <row r="1645">
      <c r="B1645" s="1"/>
    </row>
    <row r="1646">
      <c r="B1646" s="1"/>
    </row>
    <row r="1647">
      <c r="B1647" s="1"/>
    </row>
    <row r="1648">
      <c r="B1648" s="1"/>
    </row>
    <row r="1649">
      <c r="B1649" s="1"/>
    </row>
    <row r="1650">
      <c r="B1650" s="1"/>
    </row>
    <row r="1651">
      <c r="B1651" s="1"/>
    </row>
    <row r="1652">
      <c r="B1652" s="1"/>
    </row>
    <row r="1653">
      <c r="B1653" s="1"/>
    </row>
    <row r="1654">
      <c r="B1654" s="1"/>
    </row>
    <row r="1655">
      <c r="B1655" s="1"/>
    </row>
    <row r="1656">
      <c r="B1656" s="1"/>
    </row>
    <row r="1657">
      <c r="B1657" s="1"/>
    </row>
    <row r="1658">
      <c r="B1658" s="1"/>
    </row>
    <row r="1659">
      <c r="B1659" s="1"/>
    </row>
    <row r="1660">
      <c r="B1660" s="1"/>
    </row>
    <row r="1661">
      <c r="B1661" s="1"/>
    </row>
    <row r="1662">
      <c r="B1662" s="1"/>
    </row>
    <row r="1663">
      <c r="B1663" s="1"/>
    </row>
    <row r="1664">
      <c r="B1664" s="1"/>
    </row>
    <row r="1665">
      <c r="B1665" s="1"/>
    </row>
    <row r="1666">
      <c r="B1666" s="1"/>
    </row>
    <row r="1667">
      <c r="B1667" s="1"/>
    </row>
    <row r="1668">
      <c r="B1668" s="1"/>
    </row>
    <row r="1669">
      <c r="B1669" s="1"/>
    </row>
    <row r="1670">
      <c r="B1670" s="1"/>
    </row>
    <row r="1671">
      <c r="B1671" s="1"/>
    </row>
    <row r="1672">
      <c r="B1672" s="1"/>
    </row>
    <row r="1673">
      <c r="B1673" s="1"/>
    </row>
    <row r="1674">
      <c r="B1674" s="1"/>
    </row>
    <row r="1675">
      <c r="B1675" s="1"/>
    </row>
    <row r="1676">
      <c r="B1676" s="1"/>
    </row>
    <row r="1677">
      <c r="B1677" s="1"/>
    </row>
    <row r="1678">
      <c r="B1678" s="1"/>
    </row>
    <row r="1679">
      <c r="B1679" s="1"/>
    </row>
    <row r="1680">
      <c r="B1680" s="1"/>
    </row>
    <row r="1681">
      <c r="B1681" s="1"/>
    </row>
    <row r="1682">
      <c r="B1682" s="1"/>
    </row>
    <row r="1683">
      <c r="B1683" s="1"/>
    </row>
    <row r="1684">
      <c r="B1684" s="1"/>
    </row>
    <row r="1685">
      <c r="B1685" s="1"/>
    </row>
    <row r="1686">
      <c r="B1686" s="1"/>
    </row>
    <row r="1687">
      <c r="B1687" s="1"/>
    </row>
    <row r="1688">
      <c r="B1688" s="1"/>
    </row>
    <row r="1689">
      <c r="B1689" s="1"/>
    </row>
    <row r="1690">
      <c r="B1690" s="1"/>
    </row>
    <row r="1691">
      <c r="B1691" s="1"/>
    </row>
    <row r="1692">
      <c r="B1692" s="1"/>
    </row>
    <row r="1693">
      <c r="B1693" s="1"/>
    </row>
    <row r="1694">
      <c r="B1694" s="1"/>
    </row>
    <row r="1695">
      <c r="B1695" s="1"/>
    </row>
    <row r="1696">
      <c r="B1696" s="1"/>
    </row>
    <row r="1697">
      <c r="B1697" s="1"/>
    </row>
    <row r="1698">
      <c r="B1698" s="1"/>
    </row>
    <row r="1699">
      <c r="B1699" s="1"/>
    </row>
    <row r="1700">
      <c r="B1700" s="1"/>
    </row>
    <row r="1701">
      <c r="B1701" s="1"/>
    </row>
    <row r="1702">
      <c r="B1702" s="1"/>
    </row>
    <row r="1703">
      <c r="B1703" s="1"/>
    </row>
    <row r="1704">
      <c r="B1704" s="1"/>
    </row>
    <row r="1705">
      <c r="B1705" s="1"/>
    </row>
    <row r="1706">
      <c r="B1706" s="1"/>
    </row>
    <row r="1707">
      <c r="B1707" s="1"/>
    </row>
    <row r="1708">
      <c r="B1708" s="1"/>
    </row>
    <row r="1709">
      <c r="B1709" s="1"/>
    </row>
    <row r="1710">
      <c r="B1710" s="1"/>
    </row>
    <row r="1711">
      <c r="B1711" s="1"/>
    </row>
    <row r="1712">
      <c r="B1712" s="1"/>
    </row>
    <row r="1713">
      <c r="B1713" s="1"/>
    </row>
    <row r="1714">
      <c r="B1714" s="1"/>
    </row>
    <row r="1715">
      <c r="B1715" s="1"/>
    </row>
    <row r="1716">
      <c r="B1716" s="1"/>
    </row>
    <row r="1717">
      <c r="B1717" s="1"/>
    </row>
    <row r="1718">
      <c r="B1718" s="1"/>
    </row>
    <row r="1719">
      <c r="B1719" s="1"/>
    </row>
    <row r="1720">
      <c r="B1720" s="1"/>
    </row>
    <row r="1721">
      <c r="B1721" s="1"/>
    </row>
    <row r="1722">
      <c r="B1722" s="1"/>
    </row>
    <row r="1723">
      <c r="B1723" s="1"/>
    </row>
    <row r="1724">
      <c r="B1724" s="1"/>
    </row>
    <row r="1725">
      <c r="B1725" s="1"/>
    </row>
    <row r="1726">
      <c r="B1726" s="1"/>
    </row>
    <row r="1727">
      <c r="B1727" s="1"/>
    </row>
    <row r="1728">
      <c r="B1728" s="1"/>
    </row>
    <row r="1729">
      <c r="B1729" s="1"/>
    </row>
    <row r="1730">
      <c r="B1730" s="1"/>
    </row>
    <row r="1731">
      <c r="B1731" s="1"/>
    </row>
    <row r="1732">
      <c r="B1732" s="1"/>
    </row>
    <row r="1733">
      <c r="B1733" s="1"/>
    </row>
    <row r="1734">
      <c r="B1734" s="1"/>
    </row>
    <row r="1735">
      <c r="B1735" s="1"/>
    </row>
    <row r="1736">
      <c r="B1736" s="1"/>
    </row>
    <row r="1737">
      <c r="B1737" s="1"/>
    </row>
    <row r="1738">
      <c r="B1738" s="1"/>
    </row>
    <row r="1739">
      <c r="B1739" s="1"/>
    </row>
    <row r="1740">
      <c r="B1740" s="1"/>
    </row>
    <row r="1741">
      <c r="B1741" s="1"/>
    </row>
    <row r="1742">
      <c r="B1742" s="1"/>
    </row>
    <row r="1743">
      <c r="B1743" s="1"/>
    </row>
    <row r="1744">
      <c r="B1744" s="1"/>
    </row>
    <row r="1745">
      <c r="B1745" s="1"/>
    </row>
    <row r="1746">
      <c r="B1746" s="1"/>
    </row>
    <row r="1747">
      <c r="B1747" s="1"/>
    </row>
    <row r="1748">
      <c r="B1748" s="1"/>
    </row>
    <row r="1749">
      <c r="B1749" s="1"/>
    </row>
    <row r="1750">
      <c r="B1750" s="1"/>
    </row>
    <row r="1751">
      <c r="B1751" s="1"/>
    </row>
    <row r="1752">
      <c r="B1752" s="1"/>
    </row>
    <row r="1753">
      <c r="B1753" s="1"/>
    </row>
    <row r="1754">
      <c r="B1754" s="1"/>
    </row>
    <row r="1755">
      <c r="B1755" s="1"/>
    </row>
    <row r="1756">
      <c r="B1756" s="1"/>
    </row>
    <row r="1757">
      <c r="B1757" s="1"/>
    </row>
    <row r="1758">
      <c r="B1758" s="1"/>
    </row>
    <row r="1759">
      <c r="B1759" s="1"/>
    </row>
    <row r="1760">
      <c r="B1760" s="1"/>
    </row>
    <row r="1761">
      <c r="B1761" s="1"/>
    </row>
    <row r="1762">
      <c r="B1762" s="1"/>
    </row>
    <row r="1763">
      <c r="B1763" s="1"/>
    </row>
    <row r="1764">
      <c r="B1764" s="1"/>
    </row>
    <row r="1765">
      <c r="B1765" s="1"/>
    </row>
    <row r="1766">
      <c r="B1766" s="1"/>
    </row>
    <row r="1767">
      <c r="B1767" s="1"/>
    </row>
    <row r="1768">
      <c r="B1768" s="1"/>
    </row>
    <row r="1769">
      <c r="B1769" s="1"/>
    </row>
    <row r="1770">
      <c r="B1770" s="1"/>
    </row>
    <row r="1771">
      <c r="B1771" s="1"/>
    </row>
    <row r="1772">
      <c r="B1772" s="1"/>
    </row>
    <row r="1773">
      <c r="B1773" s="1"/>
    </row>
    <row r="1774">
      <c r="B1774" s="1"/>
    </row>
    <row r="1775">
      <c r="B1775" s="1"/>
    </row>
    <row r="1776">
      <c r="B1776" s="1"/>
    </row>
    <row r="1777">
      <c r="B1777" s="1"/>
    </row>
    <row r="1778">
      <c r="B1778" s="1"/>
    </row>
    <row r="1779">
      <c r="B1779" s="1"/>
    </row>
    <row r="1780">
      <c r="B1780" s="1"/>
    </row>
    <row r="1781">
      <c r="B1781" s="1"/>
    </row>
    <row r="1782">
      <c r="B1782" s="1"/>
    </row>
    <row r="1783">
      <c r="B1783" s="1"/>
    </row>
    <row r="1784">
      <c r="B1784" s="1"/>
    </row>
    <row r="1785">
      <c r="B1785" s="1"/>
    </row>
    <row r="1786">
      <c r="B1786" s="1"/>
    </row>
    <row r="1787">
      <c r="B1787" s="1"/>
    </row>
    <row r="1788">
      <c r="B1788" s="1"/>
    </row>
    <row r="1789">
      <c r="B1789" s="1"/>
    </row>
    <row r="1790">
      <c r="B1790" s="1"/>
    </row>
    <row r="1791">
      <c r="B1791" s="1"/>
    </row>
    <row r="1792">
      <c r="B1792" s="1"/>
    </row>
    <row r="1793">
      <c r="B1793" s="1"/>
    </row>
    <row r="1794">
      <c r="B1794" s="1"/>
    </row>
    <row r="1795">
      <c r="B1795" s="1"/>
    </row>
    <row r="1796">
      <c r="B1796" s="1"/>
    </row>
    <row r="1797">
      <c r="B1797" s="1"/>
    </row>
    <row r="1798">
      <c r="B1798" s="1"/>
    </row>
    <row r="1799">
      <c r="B1799" s="1"/>
    </row>
    <row r="1800">
      <c r="B1800" s="1"/>
    </row>
    <row r="1801">
      <c r="B1801" s="1"/>
    </row>
    <row r="1802">
      <c r="B1802" s="1"/>
    </row>
    <row r="1803">
      <c r="B1803" s="1"/>
    </row>
    <row r="1804">
      <c r="B1804" s="1"/>
    </row>
    <row r="1805">
      <c r="B1805" s="1"/>
    </row>
    <row r="1806">
      <c r="B1806" s="1"/>
    </row>
    <row r="1807">
      <c r="B1807" s="1"/>
    </row>
    <row r="1808">
      <c r="B1808" s="1"/>
    </row>
    <row r="1809">
      <c r="B1809" s="1"/>
    </row>
    <row r="1810">
      <c r="B1810" s="1"/>
    </row>
    <row r="1811">
      <c r="B1811" s="1"/>
    </row>
    <row r="1812">
      <c r="B1812" s="1"/>
    </row>
    <row r="1813">
      <c r="B1813" s="1"/>
    </row>
    <row r="1814">
      <c r="B1814" s="1"/>
    </row>
    <row r="1815">
      <c r="B1815" s="1"/>
    </row>
    <row r="1816">
      <c r="B1816" s="1"/>
    </row>
    <row r="1817">
      <c r="B1817" s="1"/>
    </row>
    <row r="1818">
      <c r="B1818" s="1"/>
    </row>
    <row r="1819">
      <c r="B1819" s="1"/>
    </row>
    <row r="1820">
      <c r="B1820" s="1"/>
    </row>
    <row r="1821">
      <c r="B1821" s="1"/>
    </row>
    <row r="1822">
      <c r="B1822" s="1"/>
    </row>
    <row r="1823">
      <c r="B1823" s="1"/>
    </row>
    <row r="1824">
      <c r="B1824" s="1"/>
    </row>
    <row r="1825">
      <c r="B1825" s="1"/>
    </row>
    <row r="1826">
      <c r="B1826" s="1"/>
    </row>
    <row r="1827">
      <c r="B1827" s="1"/>
    </row>
    <row r="1828">
      <c r="B1828" s="1"/>
    </row>
    <row r="1829">
      <c r="B1829" s="1"/>
    </row>
    <row r="1830">
      <c r="B1830" s="1"/>
    </row>
    <row r="1831">
      <c r="B1831" s="1"/>
    </row>
    <row r="1832">
      <c r="B1832" s="1"/>
    </row>
    <row r="1833">
      <c r="B1833" s="1"/>
    </row>
    <row r="1834">
      <c r="B1834" s="1"/>
    </row>
    <row r="1835">
      <c r="B1835" s="1"/>
    </row>
    <row r="1836">
      <c r="B1836" s="1"/>
    </row>
    <row r="1837">
      <c r="B1837" s="1"/>
    </row>
    <row r="1838">
      <c r="B1838" s="1"/>
    </row>
    <row r="1839">
      <c r="B1839" s="1"/>
    </row>
    <row r="1840">
      <c r="B1840" s="1"/>
    </row>
    <row r="1841">
      <c r="B1841" s="1"/>
    </row>
    <row r="1842">
      <c r="B1842" s="1"/>
    </row>
    <row r="1843">
      <c r="B1843" s="1"/>
    </row>
    <row r="1844">
      <c r="B1844" s="1"/>
    </row>
    <row r="1845">
      <c r="B1845" s="1"/>
    </row>
    <row r="1846">
      <c r="B1846" s="1"/>
    </row>
    <row r="1847">
      <c r="B1847" s="1"/>
    </row>
    <row r="1848">
      <c r="B1848" s="1"/>
    </row>
    <row r="1849">
      <c r="B1849" s="1"/>
    </row>
    <row r="1850">
      <c r="B1850" s="1"/>
    </row>
    <row r="1851">
      <c r="B1851" s="1"/>
    </row>
    <row r="1852">
      <c r="B1852" s="1"/>
    </row>
    <row r="1853">
      <c r="B1853" s="1"/>
    </row>
    <row r="1854">
      <c r="B1854" s="1"/>
    </row>
    <row r="1855">
      <c r="B1855" s="1"/>
    </row>
    <row r="1856">
      <c r="B1856" s="1"/>
    </row>
    <row r="1857">
      <c r="B1857" s="1"/>
    </row>
    <row r="1858">
      <c r="B1858" s="1"/>
    </row>
    <row r="1859">
      <c r="B1859" s="1"/>
    </row>
    <row r="1860">
      <c r="B1860" s="1"/>
    </row>
    <row r="1861">
      <c r="B1861" s="1"/>
    </row>
    <row r="1862">
      <c r="B1862" s="1"/>
    </row>
    <row r="1863">
      <c r="B1863" s="1"/>
    </row>
    <row r="1864">
      <c r="B1864" s="1"/>
    </row>
    <row r="1865">
      <c r="B1865" s="1"/>
    </row>
    <row r="1866">
      <c r="B1866" s="1"/>
    </row>
    <row r="1867">
      <c r="B1867" s="1"/>
    </row>
    <row r="1868">
      <c r="B1868" s="1"/>
    </row>
    <row r="1869">
      <c r="B1869" s="1"/>
    </row>
    <row r="1870">
      <c r="B1870" s="1"/>
    </row>
    <row r="1871">
      <c r="B1871" s="1"/>
    </row>
    <row r="1872">
      <c r="B1872" s="1"/>
    </row>
    <row r="1873">
      <c r="B1873" s="1"/>
    </row>
    <row r="1874">
      <c r="B1874" s="1"/>
    </row>
    <row r="1875">
      <c r="B1875" s="1"/>
    </row>
    <row r="1876">
      <c r="B1876" s="1"/>
    </row>
    <row r="1877">
      <c r="B1877" s="1"/>
    </row>
    <row r="1878">
      <c r="B1878" s="1"/>
    </row>
    <row r="1879">
      <c r="B1879" s="1"/>
    </row>
    <row r="1880">
      <c r="B1880" s="1"/>
    </row>
    <row r="1881">
      <c r="B1881" s="1"/>
    </row>
    <row r="1882">
      <c r="B1882" s="1"/>
    </row>
    <row r="1883">
      <c r="B1883" s="1"/>
    </row>
    <row r="1884">
      <c r="B1884" s="1"/>
    </row>
    <row r="1885">
      <c r="B1885" s="1"/>
    </row>
    <row r="1886">
      <c r="B1886" s="1"/>
    </row>
    <row r="1887">
      <c r="B1887" s="1"/>
    </row>
    <row r="1888">
      <c r="B1888" s="1"/>
    </row>
    <row r="1889">
      <c r="B1889" s="1"/>
    </row>
    <row r="1890">
      <c r="B1890" s="1"/>
    </row>
    <row r="1891">
      <c r="B1891" s="1"/>
    </row>
    <row r="1892">
      <c r="B1892" s="1"/>
    </row>
    <row r="1893">
      <c r="B1893" s="1"/>
    </row>
    <row r="1894">
      <c r="B1894" s="1"/>
    </row>
    <row r="1895">
      <c r="B1895" s="1"/>
    </row>
    <row r="1896">
      <c r="B1896" s="1"/>
    </row>
    <row r="1897">
      <c r="B1897" s="1"/>
    </row>
    <row r="1898">
      <c r="B1898" s="1"/>
    </row>
    <row r="1899">
      <c r="B1899" s="1"/>
    </row>
    <row r="1900">
      <c r="B1900" s="1"/>
    </row>
    <row r="1901">
      <c r="B1901" s="1"/>
    </row>
    <row r="1902">
      <c r="B1902" s="1"/>
    </row>
    <row r="1903">
      <c r="B1903" s="1"/>
    </row>
    <row r="1904">
      <c r="B1904" s="1"/>
    </row>
    <row r="1905">
      <c r="B1905" s="1"/>
    </row>
    <row r="1906">
      <c r="B1906" s="1"/>
    </row>
    <row r="1907">
      <c r="B1907" s="1"/>
    </row>
    <row r="1908">
      <c r="B1908" s="1"/>
    </row>
    <row r="1909">
      <c r="B1909" s="1"/>
    </row>
    <row r="1910">
      <c r="B1910" s="1"/>
    </row>
    <row r="1911">
      <c r="B1911" s="1"/>
    </row>
    <row r="1912">
      <c r="B1912" s="1"/>
    </row>
    <row r="1913">
      <c r="B1913" s="1"/>
    </row>
    <row r="1914">
      <c r="B1914" s="1"/>
    </row>
    <row r="1915">
      <c r="B1915" s="1"/>
    </row>
    <row r="1916">
      <c r="B1916" s="1"/>
    </row>
    <row r="1917">
      <c r="B1917" s="1"/>
    </row>
    <row r="1918">
      <c r="B1918" s="1"/>
    </row>
    <row r="1919">
      <c r="B1919" s="1"/>
    </row>
    <row r="1920">
      <c r="B1920" s="1"/>
    </row>
    <row r="1921">
      <c r="B1921" s="1"/>
    </row>
    <row r="1922">
      <c r="B1922" s="1"/>
    </row>
    <row r="1923">
      <c r="B1923" s="1"/>
    </row>
    <row r="1924">
      <c r="B1924" s="1"/>
    </row>
    <row r="1925">
      <c r="B1925" s="1"/>
    </row>
    <row r="1926">
      <c r="B1926" s="1"/>
    </row>
    <row r="1927">
      <c r="B1927" s="1"/>
    </row>
    <row r="1928">
      <c r="B1928" s="1"/>
    </row>
    <row r="1929">
      <c r="B1929" s="1"/>
    </row>
    <row r="1930">
      <c r="B1930" s="1"/>
    </row>
    <row r="1931">
      <c r="B1931" s="1"/>
    </row>
    <row r="1932">
      <c r="B1932" s="1"/>
    </row>
    <row r="1933">
      <c r="B1933" s="1"/>
    </row>
    <row r="1934">
      <c r="B1934" s="1"/>
    </row>
    <row r="1935">
      <c r="B1935" s="1"/>
    </row>
    <row r="1936">
      <c r="B1936" s="1"/>
    </row>
    <row r="1937">
      <c r="B1937" s="1"/>
    </row>
    <row r="1938">
      <c r="B1938" s="1"/>
    </row>
    <row r="1939">
      <c r="B1939" s="1"/>
    </row>
    <row r="1940">
      <c r="B1940" s="1"/>
    </row>
    <row r="1941">
      <c r="B1941" s="1"/>
    </row>
    <row r="1942">
      <c r="B1942" s="1"/>
    </row>
    <row r="1943">
      <c r="B1943" s="1"/>
    </row>
    <row r="1944">
      <c r="B1944" s="1"/>
    </row>
    <row r="1945">
      <c r="B1945" s="1"/>
    </row>
    <row r="1946">
      <c r="B1946" s="1"/>
    </row>
    <row r="1947">
      <c r="B1947" s="1"/>
    </row>
    <row r="1948">
      <c r="B1948" s="1"/>
    </row>
    <row r="1949">
      <c r="B1949" s="1"/>
    </row>
    <row r="1950">
      <c r="B1950" s="1"/>
    </row>
    <row r="1951">
      <c r="B1951" s="1"/>
    </row>
    <row r="1952">
      <c r="B1952" s="1"/>
    </row>
    <row r="1953">
      <c r="B1953" s="1"/>
    </row>
    <row r="1954">
      <c r="B1954" s="1"/>
    </row>
    <row r="1955">
      <c r="B1955" s="1"/>
    </row>
    <row r="1956">
      <c r="B1956" s="1"/>
    </row>
    <row r="1957">
      <c r="B1957" s="1"/>
    </row>
    <row r="1958">
      <c r="B1958" s="1"/>
    </row>
    <row r="1959">
      <c r="B1959" s="1"/>
    </row>
    <row r="1960">
      <c r="B1960" s="1"/>
    </row>
    <row r="1961">
      <c r="B1961" s="1"/>
    </row>
    <row r="1962">
      <c r="B1962" s="1"/>
    </row>
    <row r="1963">
      <c r="B1963" s="1"/>
    </row>
    <row r="1964">
      <c r="B1964" s="1"/>
    </row>
    <row r="1965">
      <c r="B1965" s="1"/>
    </row>
    <row r="1966">
      <c r="B1966" s="1"/>
    </row>
    <row r="1967">
      <c r="B1967" s="1"/>
    </row>
    <row r="1968">
      <c r="B1968" s="1"/>
    </row>
    <row r="1969">
      <c r="B1969" s="1"/>
    </row>
    <row r="1970">
      <c r="B1970" s="1"/>
    </row>
    <row r="1971">
      <c r="B1971" s="1"/>
    </row>
    <row r="1972">
      <c r="B1972" s="1"/>
    </row>
    <row r="1973">
      <c r="B1973" s="1"/>
    </row>
    <row r="1974">
      <c r="B1974" s="1"/>
    </row>
    <row r="1975">
      <c r="B1975" s="1"/>
    </row>
    <row r="1976">
      <c r="B1976" s="1"/>
    </row>
    <row r="1977">
      <c r="B1977" s="1"/>
    </row>
    <row r="1978">
      <c r="B1978" s="1"/>
    </row>
    <row r="1979">
      <c r="B1979" s="1"/>
    </row>
    <row r="1980">
      <c r="B1980" s="1"/>
    </row>
    <row r="1981">
      <c r="B1981" s="1"/>
    </row>
    <row r="1982">
      <c r="B1982" s="1"/>
    </row>
    <row r="1983">
      <c r="B1983" s="1"/>
    </row>
    <row r="1984">
      <c r="B1984" s="1"/>
    </row>
    <row r="1985">
      <c r="B1985" s="1"/>
    </row>
    <row r="1986">
      <c r="B1986" s="1"/>
    </row>
    <row r="1987">
      <c r="B1987" s="1"/>
    </row>
    <row r="1988">
      <c r="B1988" s="1"/>
    </row>
    <row r="1989">
      <c r="B1989" s="1"/>
    </row>
    <row r="1990">
      <c r="B1990" s="1"/>
    </row>
    <row r="1991">
      <c r="B1991" s="1"/>
    </row>
    <row r="1992">
      <c r="B1992" s="1"/>
    </row>
    <row r="1993">
      <c r="B1993" s="1"/>
    </row>
    <row r="1994">
      <c r="B1994" s="1"/>
    </row>
    <row r="1995">
      <c r="B1995" s="1"/>
    </row>
    <row r="1996">
      <c r="B1996" s="1"/>
    </row>
    <row r="1997">
      <c r="B1997" s="1"/>
    </row>
    <row r="1998">
      <c r="B1998" s="1"/>
    </row>
    <row r="1999">
      <c r="B1999" s="1"/>
    </row>
    <row r="2000">
      <c r="B2000" s="1"/>
    </row>
    <row r="2001">
      <c r="B2001" s="1"/>
    </row>
    <row r="2002">
      <c r="B2002" s="1"/>
    </row>
    <row r="2003">
      <c r="B2003" s="1"/>
    </row>
    <row r="2004">
      <c r="B2004" s="1"/>
    </row>
    <row r="2005">
      <c r="B2005" s="1"/>
    </row>
    <row r="2006">
      <c r="B2006" s="1"/>
    </row>
    <row r="2007">
      <c r="B2007" s="1"/>
    </row>
    <row r="2008">
      <c r="B2008" s="1"/>
    </row>
    <row r="2009">
      <c r="B2009" s="1"/>
    </row>
    <row r="2010">
      <c r="B2010" s="1"/>
    </row>
    <row r="2011">
      <c r="B2011" s="1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86</v>
      </c>
      <c r="C1" s="5" t="s">
        <v>86</v>
      </c>
      <c r="D1" s="5" t="s">
        <v>87</v>
      </c>
      <c r="E1" s="5" t="s">
        <v>87</v>
      </c>
      <c r="F1" s="5" t="s">
        <v>87</v>
      </c>
      <c r="G1" s="5" t="s">
        <v>88</v>
      </c>
      <c r="H1" s="5" t="s">
        <v>88</v>
      </c>
      <c r="I1" s="5" t="s">
        <v>89</v>
      </c>
      <c r="J1" s="5" t="s">
        <v>90</v>
      </c>
      <c r="K1" s="5" t="s">
        <v>90</v>
      </c>
      <c r="L1" s="5" t="s">
        <v>90</v>
      </c>
      <c r="M1" s="5" t="s">
        <v>91</v>
      </c>
      <c r="N1" s="5" t="s">
        <v>91</v>
      </c>
      <c r="O1" s="5" t="s">
        <v>91</v>
      </c>
      <c r="P1" s="5" t="s">
        <v>92</v>
      </c>
      <c r="Q1" s="5" t="s">
        <v>92</v>
      </c>
      <c r="R1" s="5" t="s">
        <v>93</v>
      </c>
      <c r="S1" s="5" t="s">
        <v>93</v>
      </c>
      <c r="T1" s="5" t="s">
        <v>94</v>
      </c>
      <c r="U1" s="5" t="s">
        <v>94</v>
      </c>
      <c r="V1" s="5" t="s">
        <v>95</v>
      </c>
      <c r="W1" s="5" t="s">
        <v>95</v>
      </c>
      <c r="X1" s="5" t="s">
        <v>96</v>
      </c>
      <c r="Y1" s="5" t="s">
        <v>96</v>
      </c>
      <c r="Z1" s="5" t="s">
        <v>97</v>
      </c>
      <c r="AA1" s="5" t="s">
        <v>97</v>
      </c>
      <c r="AB1" s="5" t="s">
        <v>98</v>
      </c>
      <c r="AC1" s="5" t="s">
        <v>98</v>
      </c>
      <c r="AD1" s="5" t="s">
        <v>99</v>
      </c>
      <c r="AE1" s="5" t="s">
        <v>99</v>
      </c>
      <c r="AF1" s="5" t="s">
        <v>100</v>
      </c>
      <c r="AG1" s="5" t="s">
        <v>100</v>
      </c>
      <c r="AH1" s="5" t="s">
        <v>101</v>
      </c>
      <c r="AI1" s="5" t="s">
        <v>101</v>
      </c>
      <c r="AJ1" s="5" t="s">
        <v>102</v>
      </c>
      <c r="AK1" s="5" t="s">
        <v>102</v>
      </c>
      <c r="AL1" s="5" t="s">
        <v>103</v>
      </c>
      <c r="AM1" s="5" t="s">
        <v>103</v>
      </c>
      <c r="AN1" s="5" t="s">
        <v>104</v>
      </c>
      <c r="AO1" s="5" t="s">
        <v>105</v>
      </c>
      <c r="AP1" s="5" t="s">
        <v>105</v>
      </c>
      <c r="AQ1" s="5" t="s">
        <v>106</v>
      </c>
      <c r="AR1" s="5" t="s">
        <v>106</v>
      </c>
      <c r="AS1" s="5" t="s">
        <v>107</v>
      </c>
      <c r="AT1" s="5" t="s">
        <v>107</v>
      </c>
      <c r="AU1" s="5" t="s">
        <v>108</v>
      </c>
      <c r="AV1" s="5" t="s">
        <v>108</v>
      </c>
      <c r="AW1" s="5" t="s">
        <v>109</v>
      </c>
      <c r="AX1" s="5" t="s">
        <v>109</v>
      </c>
      <c r="AY1" s="5" t="s">
        <v>110</v>
      </c>
      <c r="AZ1" s="5" t="s">
        <v>110</v>
      </c>
      <c r="BA1" s="5" t="s">
        <v>110</v>
      </c>
      <c r="BB1" s="5" t="s">
        <v>111</v>
      </c>
      <c r="BC1" s="5" t="s">
        <v>111</v>
      </c>
      <c r="BD1" s="5" t="s">
        <v>112</v>
      </c>
      <c r="BE1" s="5" t="s">
        <v>112</v>
      </c>
      <c r="BF1" s="5" t="s">
        <v>113</v>
      </c>
      <c r="BG1" s="5" t="s">
        <v>113</v>
      </c>
      <c r="BH1" s="5" t="s">
        <v>114</v>
      </c>
      <c r="BI1" s="5" t="s">
        <v>115</v>
      </c>
      <c r="BJ1" s="5" t="s">
        <v>115</v>
      </c>
      <c r="BK1" s="5" t="s">
        <v>116</v>
      </c>
      <c r="BL1" s="5" t="s">
        <v>116</v>
      </c>
      <c r="BM1" s="5" t="s">
        <v>117</v>
      </c>
      <c r="BN1" s="5" t="s">
        <v>117</v>
      </c>
      <c r="BO1" s="5" t="s">
        <v>117</v>
      </c>
      <c r="BP1" s="5" t="s">
        <v>118</v>
      </c>
      <c r="BQ1" s="5" t="s">
        <v>118</v>
      </c>
      <c r="BR1" s="5" t="s">
        <v>118</v>
      </c>
      <c r="BS1" s="5" t="s">
        <v>119</v>
      </c>
      <c r="BT1" s="5" t="s">
        <v>119</v>
      </c>
      <c r="BU1" s="5" t="s">
        <v>120</v>
      </c>
      <c r="BV1" s="5" t="s">
        <v>120</v>
      </c>
      <c r="BW1" s="5" t="s">
        <v>121</v>
      </c>
      <c r="BX1" s="5" t="s">
        <v>121</v>
      </c>
      <c r="BY1" s="5" t="s">
        <v>122</v>
      </c>
      <c r="BZ1" s="5" t="s">
        <v>122</v>
      </c>
      <c r="CA1" s="5" t="s">
        <v>122</v>
      </c>
      <c r="CB1" s="5" t="s">
        <v>123</v>
      </c>
      <c r="CC1" s="5" t="s">
        <v>123</v>
      </c>
      <c r="CD1" s="5" t="s">
        <v>123</v>
      </c>
      <c r="CE1" s="5" t="s">
        <v>124</v>
      </c>
      <c r="CF1" s="5" t="s">
        <v>124</v>
      </c>
      <c r="CG1" s="5" t="s">
        <v>125</v>
      </c>
      <c r="CH1" s="5" t="s">
        <v>125</v>
      </c>
      <c r="CI1" s="5" t="s">
        <v>125</v>
      </c>
      <c r="CJ1" s="5" t="s">
        <v>126</v>
      </c>
      <c r="CK1" s="5" t="s">
        <v>126</v>
      </c>
      <c r="CL1" s="5" t="s">
        <v>127</v>
      </c>
      <c r="CM1" s="5" t="s">
        <v>127</v>
      </c>
      <c r="CN1" s="5" t="s">
        <v>127</v>
      </c>
      <c r="CO1" s="5" t="s">
        <v>128</v>
      </c>
      <c r="CP1" s="5" t="s">
        <v>128</v>
      </c>
      <c r="CQ1" s="5" t="s">
        <v>129</v>
      </c>
      <c r="CR1" s="5" t="s">
        <v>129</v>
      </c>
      <c r="CS1" s="5" t="s">
        <v>130</v>
      </c>
      <c r="CT1" s="5" t="s">
        <v>130</v>
      </c>
      <c r="CU1" s="5" t="s">
        <v>131</v>
      </c>
      <c r="CV1" s="5" t="s">
        <v>131</v>
      </c>
      <c r="CW1" s="1" t="s">
        <v>85</v>
      </c>
      <c r="CX1" s="1" t="s">
        <v>85</v>
      </c>
    </row>
    <row r="2">
      <c r="B2" s="5" t="s">
        <v>132</v>
      </c>
      <c r="C2" s="5" t="s">
        <v>133</v>
      </c>
      <c r="D2" s="5" t="s">
        <v>132</v>
      </c>
      <c r="E2" s="5" t="s">
        <v>134</v>
      </c>
      <c r="F2" s="5" t="s">
        <v>133</v>
      </c>
      <c r="G2" s="5" t="s">
        <v>132</v>
      </c>
      <c r="H2" s="5" t="s">
        <v>133</v>
      </c>
      <c r="I2" s="1" t="str">
        <f>""</f>
        <v/>
      </c>
      <c r="J2" s="5" t="s">
        <v>132</v>
      </c>
      <c r="K2" s="5" t="s">
        <v>134</v>
      </c>
      <c r="L2" s="5" t="s">
        <v>133</v>
      </c>
      <c r="M2" s="5" t="s">
        <v>132</v>
      </c>
      <c r="N2" s="5" t="s">
        <v>134</v>
      </c>
      <c r="O2" s="5" t="s">
        <v>133</v>
      </c>
      <c r="P2" s="5" t="s">
        <v>132</v>
      </c>
      <c r="Q2" s="5" t="s">
        <v>133</v>
      </c>
      <c r="R2" s="5" t="s">
        <v>132</v>
      </c>
      <c r="S2" s="5" t="s">
        <v>133</v>
      </c>
      <c r="T2" s="5" t="s">
        <v>132</v>
      </c>
      <c r="U2" s="5" t="s">
        <v>133</v>
      </c>
      <c r="V2" s="5" t="s">
        <v>132</v>
      </c>
      <c r="W2" s="5" t="s">
        <v>133</v>
      </c>
      <c r="X2" s="5" t="s">
        <v>132</v>
      </c>
      <c r="Y2" s="5" t="s">
        <v>133</v>
      </c>
      <c r="Z2" s="5" t="s">
        <v>132</v>
      </c>
      <c r="AA2" s="5" t="s">
        <v>133</v>
      </c>
      <c r="AB2" s="5" t="s">
        <v>132</v>
      </c>
      <c r="AC2" s="5" t="s">
        <v>133</v>
      </c>
      <c r="AD2" s="5" t="s">
        <v>132</v>
      </c>
      <c r="AE2" s="5" t="s">
        <v>133</v>
      </c>
      <c r="AF2" s="5" t="s">
        <v>132</v>
      </c>
      <c r="AG2" s="5" t="s">
        <v>133</v>
      </c>
      <c r="AH2" s="5" t="s">
        <v>132</v>
      </c>
      <c r="AI2" s="5" t="s">
        <v>133</v>
      </c>
      <c r="AJ2" s="5" t="s">
        <v>132</v>
      </c>
      <c r="AK2" s="5" t="s">
        <v>133</v>
      </c>
      <c r="AL2" s="5" t="s">
        <v>132</v>
      </c>
      <c r="AM2" s="5" t="s">
        <v>133</v>
      </c>
      <c r="AN2" s="5" t="str">
        <f>""</f>
        <v/>
      </c>
      <c r="AO2" s="5" t="s">
        <v>132</v>
      </c>
      <c r="AP2" s="5" t="s">
        <v>133</v>
      </c>
      <c r="AQ2" s="5" t="s">
        <v>132</v>
      </c>
      <c r="AR2" s="5" t="s">
        <v>133</v>
      </c>
      <c r="AS2" s="5" t="s">
        <v>132</v>
      </c>
      <c r="AT2" s="5" t="s">
        <v>133</v>
      </c>
      <c r="AU2" s="5" t="s">
        <v>132</v>
      </c>
      <c r="AV2" s="5" t="s">
        <v>133</v>
      </c>
      <c r="AW2" s="5" t="s">
        <v>132</v>
      </c>
      <c r="AX2" s="5" t="s">
        <v>133</v>
      </c>
      <c r="AY2" s="5" t="s">
        <v>132</v>
      </c>
      <c r="AZ2" s="5" t="s">
        <v>134</v>
      </c>
      <c r="BA2" s="5" t="s">
        <v>133</v>
      </c>
      <c r="BB2" s="5" t="s">
        <v>132</v>
      </c>
      <c r="BC2" s="5" t="s">
        <v>133</v>
      </c>
      <c r="BD2" s="5" t="s">
        <v>132</v>
      </c>
      <c r="BE2" s="5" t="s">
        <v>133</v>
      </c>
      <c r="BF2" s="5" t="s">
        <v>132</v>
      </c>
      <c r="BG2" s="5" t="s">
        <v>133</v>
      </c>
      <c r="BH2" s="5" t="str">
        <f>""</f>
        <v/>
      </c>
      <c r="BI2" s="5" t="s">
        <v>132</v>
      </c>
      <c r="BJ2" s="5" t="s">
        <v>133</v>
      </c>
      <c r="BK2" s="5" t="s">
        <v>132</v>
      </c>
      <c r="BL2" s="5" t="s">
        <v>133</v>
      </c>
      <c r="BM2" s="5" t="s">
        <v>132</v>
      </c>
      <c r="BN2" s="5" t="s">
        <v>134</v>
      </c>
      <c r="BO2" s="5" t="s">
        <v>133</v>
      </c>
      <c r="BP2" s="5" t="s">
        <v>132</v>
      </c>
      <c r="BQ2" s="5" t="s">
        <v>134</v>
      </c>
      <c r="BR2" s="5" t="s">
        <v>133</v>
      </c>
      <c r="BS2" s="5" t="s">
        <v>132</v>
      </c>
      <c r="BT2" s="5" t="s">
        <v>133</v>
      </c>
      <c r="BU2" s="5" t="s">
        <v>132</v>
      </c>
      <c r="BV2" s="5" t="s">
        <v>133</v>
      </c>
      <c r="BW2" s="5" t="s">
        <v>132</v>
      </c>
      <c r="BX2" s="5" t="s">
        <v>133</v>
      </c>
      <c r="BY2" s="5" t="s">
        <v>132</v>
      </c>
      <c r="BZ2" s="5" t="s">
        <v>134</v>
      </c>
      <c r="CA2" s="5" t="s">
        <v>133</v>
      </c>
      <c r="CB2" s="5" t="s">
        <v>132</v>
      </c>
      <c r="CC2" s="5" t="s">
        <v>134</v>
      </c>
      <c r="CD2" s="5" t="s">
        <v>133</v>
      </c>
      <c r="CE2" s="5" t="s">
        <v>132</v>
      </c>
      <c r="CF2" s="5" t="s">
        <v>133</v>
      </c>
      <c r="CG2" s="5" t="s">
        <v>132</v>
      </c>
      <c r="CH2" s="5" t="s">
        <v>134</v>
      </c>
      <c r="CI2" s="5" t="s">
        <v>133</v>
      </c>
      <c r="CJ2" s="5" t="s">
        <v>132</v>
      </c>
      <c r="CK2" s="5" t="s">
        <v>133</v>
      </c>
      <c r="CL2" s="5" t="s">
        <v>132</v>
      </c>
      <c r="CM2" s="5" t="s">
        <v>134</v>
      </c>
      <c r="CN2" s="5" t="s">
        <v>133</v>
      </c>
      <c r="CO2" s="5" t="s">
        <v>132</v>
      </c>
      <c r="CP2" s="5" t="s">
        <v>133</v>
      </c>
      <c r="CQ2" s="5" t="s">
        <v>132</v>
      </c>
      <c r="CR2" s="5" t="s">
        <v>133</v>
      </c>
      <c r="CS2" s="5" t="s">
        <v>132</v>
      </c>
      <c r="CT2" s="5" t="s">
        <v>133</v>
      </c>
      <c r="CU2" s="5" t="s">
        <v>132</v>
      </c>
      <c r="CV2" s="5" t="s">
        <v>133</v>
      </c>
      <c r="CW2" s="1" t="s">
        <v>132</v>
      </c>
      <c r="CX2" s="1" t="s">
        <v>133</v>
      </c>
    </row>
    <row r="3">
      <c r="A3" s="5" t="str">
        <f>Countries!A1</f>
        <v>ARG</v>
      </c>
      <c r="B3" s="5">
        <f>IF('Each Gender - Gold'!B3+'Each Gender - Silver'!B3+'Each Gender - Bronze'!B3 &gt; 0, 'Each Gender - Gold'!B3*'Medal values'!$B$1+'Each Gender - Silver'!B3*'Medal values'!$B$2+'Each Gender - Bronze'!B3*'Medal values'!$B$3, "") + IF(AND(B$1 = A$1, A$2 = "Mixed"), 0.5*A3, 0) + IF(AND(B$1 = C$1, C$2 = "Mixed"), 0.5*C3, 0)</f>
        <v>0</v>
      </c>
      <c r="C3" s="5">
        <f>IF('Each Gender - Gold'!C3+'Each Gender - Silver'!C3+'Each Gender - Bronze'!C3 &gt; 0, 'Each Gender - Gold'!C3*'Medal values'!$B$1+'Each Gender - Silver'!C3*'Medal values'!$B$2+'Each Gender - Bronze'!C3*'Medal values'!$B$3, "") + IF(AND(C$1 = B$1, B$2 = "Mixed"), 0.5*B3, 0) + IF(AND(C$1 = D$1, D$2 = "Mixed"), 0.5*D3, 0)</f>
        <v>0</v>
      </c>
      <c r="D3" s="5">
        <f>IF('Each Gender - Gold'!D3+'Each Gender - Silver'!D3+'Each Gender - Bronze'!D3 &gt; 0, 'Each Gender - Gold'!D3*'Medal values'!$B$1+'Each Gender - Silver'!D3*'Medal values'!$B$2+'Each Gender - Bronze'!D3*'Medal values'!$B$3, "") + IF(AND(D$1 = C$1, C$2 = "Mixed"), 0.5*C3, 0) + IF(AND(D$1 = E$1, E$2 = "Mixed"), 0.5*E3, 0)</f>
        <v>0</v>
      </c>
      <c r="E3" s="5">
        <f>IF('Each Gender - Gold'!E3+'Each Gender - Silver'!E3+'Each Gender - Bronze'!E3 &gt; 0, 'Each Gender - Gold'!E3*'Medal values'!$B$1+'Each Gender - Silver'!E3*'Medal values'!$B$2+'Each Gender - Bronze'!E3*'Medal values'!$B$3, "") + IF(AND(E$1 = D$1, D$2 = "Mixed"), 0.5*D3, 0) + IF(AND(E$1 = F$1, F$2 = "Mixed"), 0.5*F3, 0)</f>
        <v>0</v>
      </c>
      <c r="F3" s="5">
        <f>IF('Each Gender - Gold'!F3+'Each Gender - Silver'!F3+'Each Gender - Bronze'!F3 &gt; 0, 'Each Gender - Gold'!F3*'Medal values'!$B$1+'Each Gender - Silver'!F3*'Medal values'!$B$2+'Each Gender - Bronze'!F3*'Medal values'!$B$3, "") + IF(AND(F$1 = E$1, E$2 = "Mixed"), 0.5*E3, 0) + IF(AND(F$1 = G$1, G$2 = "Mixed"), 0.5*G3, 0)</f>
        <v>0</v>
      </c>
      <c r="G3" s="5">
        <f>IF('Each Gender - Gold'!G3+'Each Gender - Silver'!G3+'Each Gender - Bronze'!G3 &gt; 0, 'Each Gender - Gold'!G3*'Medal values'!$B$1+'Each Gender - Silver'!G3*'Medal values'!$B$2+'Each Gender - Bronze'!G3*'Medal values'!$B$3, "") + IF(AND(G$1 = F$1, F$2 = "Mixed"), 0.5*F3, 0) + IF(AND(G$1 = H$1, H$2 = "Mixed"), 0.5*H3, 0)</f>
        <v>0</v>
      </c>
      <c r="H3" s="5">
        <f>IF('Each Gender - Gold'!H3+'Each Gender - Silver'!H3+'Each Gender - Bronze'!H3 &gt; 0, 'Each Gender - Gold'!H3*'Medal values'!$B$1+'Each Gender - Silver'!H3*'Medal values'!$B$2+'Each Gender - Bronze'!H3*'Medal values'!$B$3, "") + IF(AND(H$1 = G$1, G$2 = "Mixed"), 0.5*G3, 0) + IF(AND(H$1 = I$1, I$2 = "Mixed"), 0.5*I3, 0)</f>
        <v>0</v>
      </c>
      <c r="I3" s="5">
        <f>IF('Each Gender - Gold'!I3+'Each Gender - Silver'!I3+'Each Gender - Bronze'!I3 &gt; 0, 'Each Gender - Gold'!I3*'Medal values'!$B$1+'Each Gender - Silver'!I3*'Medal values'!$B$2+'Each Gender - Bronze'!I3*'Medal values'!$B$3, "") + IF(AND(I$1 = H$1, H$2 = "Mixed"), 0.5*H3, 0) + IF(AND(I$1 = J$1, J$2 = "Mixed"), 0.5*J3, 0)</f>
        <v>0</v>
      </c>
      <c r="J3" s="5">
        <f>IF('Each Gender - Gold'!J3+'Each Gender - Silver'!J3+'Each Gender - Bronze'!J3 &gt; 0, 'Each Gender - Gold'!J3*'Medal values'!$B$1+'Each Gender - Silver'!J3*'Medal values'!$B$2+'Each Gender - Bronze'!J3*'Medal values'!$B$3, "") + IF(AND(J$1 = I$1, I$2 = "Mixed"), 0.5*I3, 0) + IF(AND(J$1 = K$1, K$2 = "Mixed"), 0.5*K3, 0)</f>
        <v>0</v>
      </c>
      <c r="K3" s="5">
        <f>IF('Each Gender - Gold'!K3+'Each Gender - Silver'!K3+'Each Gender - Bronze'!K3 &gt; 0, 'Each Gender - Gold'!K3*'Medal values'!$B$1+'Each Gender - Silver'!K3*'Medal values'!$B$2+'Each Gender - Bronze'!K3*'Medal values'!$B$3, "") + IF(AND(K$1 = J$1, J$2 = "Mixed"), 0.5*J3, 0) + IF(AND(K$1 = L$1, L$2 = "Mixed"), 0.5*L3, 0)</f>
        <v>0</v>
      </c>
      <c r="L3" s="5">
        <f>IF('Each Gender - Gold'!L3+'Each Gender - Silver'!L3+'Each Gender - Bronze'!L3 &gt; 0, 'Each Gender - Gold'!L3*'Medal values'!$B$1+'Each Gender - Silver'!L3*'Medal values'!$B$2+'Each Gender - Bronze'!L3*'Medal values'!$B$3, "") + IF(AND(L$1 = K$1, K$2 = "Mixed"), 0.5*K3, 0) + IF(AND(L$1 = M$1, M$2 = "Mixed"), 0.5*M3, 0)</f>
        <v>0</v>
      </c>
      <c r="M3" s="5">
        <f>IF('Each Gender - Gold'!M3+'Each Gender - Silver'!M3+'Each Gender - Bronze'!M3 &gt; 0, 'Each Gender - Gold'!M3*'Medal values'!$B$1+'Each Gender - Silver'!M3*'Medal values'!$B$2+'Each Gender - Bronze'!M3*'Medal values'!$B$3, "") + IF(AND(M$1 = L$1, L$2 = "Mixed"), 0.5*L3, 0) + IF(AND(M$1 = N$1, N$2 = "Mixed"), 0.5*N3, 0)</f>
        <v>0</v>
      </c>
      <c r="N3" s="5">
        <f>IF('Each Gender - Gold'!N3+'Each Gender - Silver'!N3+'Each Gender - Bronze'!N3 &gt; 0, 'Each Gender - Gold'!N3*'Medal values'!$B$1+'Each Gender - Silver'!N3*'Medal values'!$B$2+'Each Gender - Bronze'!N3*'Medal values'!$B$3, "") + IF(AND(N$1 = M$1, M$2 = "Mixed"), 0.5*M3, 0) + IF(AND(N$1 = O$1, O$2 = "Mixed"), 0.5*O3, 0)</f>
        <v>0</v>
      </c>
      <c r="O3" s="5">
        <f>IF('Each Gender - Gold'!O3+'Each Gender - Silver'!O3+'Each Gender - Bronze'!O3 &gt; 0, 'Each Gender - Gold'!O3*'Medal values'!$B$1+'Each Gender - Silver'!O3*'Medal values'!$B$2+'Each Gender - Bronze'!O3*'Medal values'!$B$3, "") + IF(AND(O$1 = N$1, N$2 = "Mixed"), 0.5*N3, 0) + IF(AND(O$1 = P$1, P$2 = "Mixed"), 0.5*P3, 0)</f>
        <v>0</v>
      </c>
      <c r="P3" s="5">
        <f>IF('Each Gender - Gold'!P3+'Each Gender - Silver'!P3+'Each Gender - Bronze'!P3 &gt; 0, 'Each Gender - Gold'!P3*'Medal values'!$B$1+'Each Gender - Silver'!P3*'Medal values'!$B$2+'Each Gender - Bronze'!P3*'Medal values'!$B$3, "") + IF(AND(P$1 = O$1, O$2 = "Mixed"), 0.5*O3, 0) + IF(AND(P$1 = Q$1, Q$2 = "Mixed"), 0.5*Q3, 0)</f>
        <v>0</v>
      </c>
      <c r="Q3" s="5">
        <f>IF('Each Gender - Gold'!Q3+'Each Gender - Silver'!Q3+'Each Gender - Bronze'!Q3 &gt; 0, 'Each Gender - Gold'!Q3*'Medal values'!$B$1+'Each Gender - Silver'!Q3*'Medal values'!$B$2+'Each Gender - Bronze'!Q3*'Medal values'!$B$3, "") + IF(AND(Q$1 = P$1, P$2 = "Mixed"), 0.5*P3, 0) + IF(AND(Q$1 = R$1, R$2 = "Mixed"), 0.5*R3, 0)</f>
        <v>0</v>
      </c>
      <c r="R3" s="5">
        <f>IF('Each Gender - Gold'!R3+'Each Gender - Silver'!R3+'Each Gender - Bronze'!R3 &gt; 0, 'Each Gender - Gold'!R3*'Medal values'!$B$1+'Each Gender - Silver'!R3*'Medal values'!$B$2+'Each Gender - Bronze'!R3*'Medal values'!$B$3, "") + IF(AND(R$1 = Q$1, Q$2 = "Mixed"), 0.5*Q3, 0) + IF(AND(R$1 = S$1, S$2 = "Mixed"), 0.5*S3, 0)</f>
        <v>0</v>
      </c>
      <c r="S3" s="5">
        <f>IF('Each Gender - Gold'!S3+'Each Gender - Silver'!S3+'Each Gender - Bronze'!S3 &gt; 0, 'Each Gender - Gold'!S3*'Medal values'!$B$1+'Each Gender - Silver'!S3*'Medal values'!$B$2+'Each Gender - Bronze'!S3*'Medal values'!$B$3, "") + IF(AND(S$1 = R$1, R$2 = "Mixed"), 0.5*R3, 0) + IF(AND(S$1 = T$1, T$2 = "Mixed"), 0.5*T3, 0)</f>
        <v>0</v>
      </c>
      <c r="T3" s="5">
        <f>IF('Each Gender - Gold'!T3+'Each Gender - Silver'!T3+'Each Gender - Bronze'!T3 &gt; 0, 'Each Gender - Gold'!T3*'Medal values'!$B$1+'Each Gender - Silver'!T3*'Medal values'!$B$2+'Each Gender - Bronze'!T3*'Medal values'!$B$3, "") + IF(AND(T$1 = S$1, S$2 = "Mixed"), 0.5*S3, 0) + IF(AND(T$1 = U$1, U$2 = "Mixed"), 0.5*U3, 0)</f>
        <v>0</v>
      </c>
      <c r="U3" s="5">
        <f>IF('Each Gender - Gold'!U3+'Each Gender - Silver'!U3+'Each Gender - Bronze'!U3 &gt; 0, 'Each Gender - Gold'!U3*'Medal values'!$B$1+'Each Gender - Silver'!U3*'Medal values'!$B$2+'Each Gender - Bronze'!U3*'Medal values'!$B$3, "") + IF(AND(U$1 = T$1, T$2 = "Mixed"), 0.5*T3, 0) + IF(AND(U$1 = V$1, V$2 = "Mixed"), 0.5*V3, 0)</f>
        <v>0</v>
      </c>
      <c r="V3" s="5">
        <f>IF('Each Gender - Gold'!V3+'Each Gender - Silver'!V3+'Each Gender - Bronze'!V3 &gt; 0, 'Each Gender - Gold'!V3*'Medal values'!$B$1+'Each Gender - Silver'!V3*'Medal values'!$B$2+'Each Gender - Bronze'!V3*'Medal values'!$B$3, "") + IF(AND(V$1 = U$1, U$2 = "Mixed"), 0.5*U3, 0) + IF(AND(V$1 = W$1, W$2 = "Mixed"), 0.5*W3, 0)</f>
        <v>0</v>
      </c>
      <c r="W3" s="5">
        <f>IF('Each Gender - Gold'!W3+'Each Gender - Silver'!W3+'Each Gender - Bronze'!W3 &gt; 0, 'Each Gender - Gold'!W3*'Medal values'!$B$1+'Each Gender - Silver'!W3*'Medal values'!$B$2+'Each Gender - Bronze'!W3*'Medal values'!$B$3, "") + IF(AND(W$1 = V$1, V$2 = "Mixed"), 0.5*V3, 0) + IF(AND(W$1 = X$1, X$2 = "Mixed"), 0.5*X3, 0)</f>
        <v>0</v>
      </c>
      <c r="X3" s="5">
        <f>IF('Each Gender - Gold'!X3+'Each Gender - Silver'!X3+'Each Gender - Bronze'!X3 &gt; 0, 'Each Gender - Gold'!X3*'Medal values'!$B$1+'Each Gender - Silver'!X3*'Medal values'!$B$2+'Each Gender - Bronze'!X3*'Medal values'!$B$3, "") + IF(AND(X$1 = W$1, W$2 = "Mixed"), 0.5*W3, 0) + IF(AND(X$1 = Y$1, Y$2 = "Mixed"), 0.5*Y3, 0)</f>
        <v>0</v>
      </c>
      <c r="Y3" s="5">
        <f>IF('Each Gender - Gold'!Y3+'Each Gender - Silver'!Y3+'Each Gender - Bronze'!Y3 &gt; 0, 'Each Gender - Gold'!Y3*'Medal values'!$B$1+'Each Gender - Silver'!Y3*'Medal values'!$B$2+'Each Gender - Bronze'!Y3*'Medal values'!$B$3, "") + IF(AND(Y$1 = X$1, X$2 = "Mixed"), 0.5*X3, 0) + IF(AND(Y$1 = Z$1, Z$2 = "Mixed"), 0.5*Z3, 0)</f>
        <v>0</v>
      </c>
      <c r="Z3" s="5">
        <f>IF('Each Gender - Gold'!Z3+'Each Gender - Silver'!Z3+'Each Gender - Bronze'!Z3 &gt; 0, 'Each Gender - Gold'!Z3*'Medal values'!$B$1+'Each Gender - Silver'!Z3*'Medal values'!$B$2+'Each Gender - Bronze'!Z3*'Medal values'!$B$3, "") + IF(AND(Z$1 = Y$1, Y$2 = "Mixed"), 0.5*Y3, 0) + IF(AND(Z$1 = AA$1, AA$2 = "Mixed"), 0.5*AA3, 0)</f>
        <v>0</v>
      </c>
      <c r="AA3" s="5">
        <f>IF('Each Gender - Gold'!AA3+'Each Gender - Silver'!AA3+'Each Gender - Bronze'!AA3 &gt; 0, 'Each Gender - Gold'!AA3*'Medal values'!$B$1+'Each Gender - Silver'!AA3*'Medal values'!$B$2+'Each Gender - Bronze'!AA3*'Medal values'!$B$3, "") + IF(AND(AA$1 = Z$1, Z$2 = "Mixed"), 0.5*Z3, 0) + IF(AND(AA$1 = AB$1, AB$2 = "Mixed"), 0.5*AB3, 0)</f>
        <v>0</v>
      </c>
      <c r="AB3" s="5">
        <f>IF('Each Gender - Gold'!AB3+'Each Gender - Silver'!AB3+'Each Gender - Bronze'!AB3 &gt; 0, 'Each Gender - Gold'!AB3*'Medal values'!$B$1+'Each Gender - Silver'!AB3*'Medal values'!$B$2+'Each Gender - Bronze'!AB3*'Medal values'!$B$3, "") + IF(AND(AB$1 = AA$1, AA$2 = "Mixed"), 0.5*AA3, 0) + IF(AND(AB$1 = AC$1, AC$2 = "Mixed"), 0.5*AC3, 0)</f>
        <v>0</v>
      </c>
      <c r="AC3" s="5">
        <f>IF('Each Gender - Gold'!AC3+'Each Gender - Silver'!AC3+'Each Gender - Bronze'!AC3 &gt; 0, 'Each Gender - Gold'!AC3*'Medal values'!$B$1+'Each Gender - Silver'!AC3*'Medal values'!$B$2+'Each Gender - Bronze'!AC3*'Medal values'!$B$3, "") + IF(AND(AC$1 = AB$1, AB$2 = "Mixed"), 0.5*AB3, 0) + IF(AND(AC$1 = AD$1, AD$2 = "Mixed"), 0.5*AD3, 0)</f>
        <v>0</v>
      </c>
      <c r="AD3" s="5">
        <f>IF('Each Gender - Gold'!AD3+'Each Gender - Silver'!AD3+'Each Gender - Bronze'!AD3 &gt; 0, 'Each Gender - Gold'!AD3*'Medal values'!$B$1+'Each Gender - Silver'!AD3*'Medal values'!$B$2+'Each Gender - Bronze'!AD3*'Medal values'!$B$3, "") + IF(AND(AD$1 = AC$1, AC$2 = "Mixed"), 0.5*AC3, 0) + IF(AND(AD$1 = AE$1, AE$2 = "Mixed"), 0.5*AE3, 0)</f>
        <v>0</v>
      </c>
      <c r="AE3" s="5">
        <f>IF('Each Gender - Gold'!AE3+'Each Gender - Silver'!AE3+'Each Gender - Bronze'!AE3 &gt; 0, 'Each Gender - Gold'!AE3*'Medal values'!$B$1+'Each Gender - Silver'!AE3*'Medal values'!$B$2+'Each Gender - Bronze'!AE3*'Medal values'!$B$3, "") + IF(AND(AE$1 = AD$1, AD$2 = "Mixed"), 0.5*AD3, 0) + IF(AND(AE$1 = AF$1, AF$2 = "Mixed"), 0.5*AF3, 0)</f>
        <v>0</v>
      </c>
      <c r="AF3" s="5">
        <f>IF('Each Gender - Gold'!AF3+'Each Gender - Silver'!AF3+'Each Gender - Bronze'!AF3 &gt; 0, 'Each Gender - Gold'!AF3*'Medal values'!$B$1+'Each Gender - Silver'!AF3*'Medal values'!$B$2+'Each Gender - Bronze'!AF3*'Medal values'!$B$3, "") + IF(AND(AF$1 = AE$1, AE$2 = "Mixed"), 0.5*AE3, 0) + IF(AND(AF$1 = AG$1, AG$2 = "Mixed"), 0.5*AG3, 0)</f>
        <v>0</v>
      </c>
      <c r="AG3" s="5">
        <f>IF('Each Gender - Gold'!AG3+'Each Gender - Silver'!AG3+'Each Gender - Bronze'!AG3 &gt; 0, 'Each Gender - Gold'!AG3*'Medal values'!$B$1+'Each Gender - Silver'!AG3*'Medal values'!$B$2+'Each Gender - Bronze'!AG3*'Medal values'!$B$3, "") + IF(AND(AG$1 = AF$1, AF$2 = "Mixed"), 0.5*AF3, 0) + IF(AND(AG$1 = AH$1, AH$2 = "Mixed"), 0.5*AH3, 0)</f>
        <v>0</v>
      </c>
      <c r="AH3" s="5">
        <f>IF('Each Gender - Gold'!AH3+'Each Gender - Silver'!AH3+'Each Gender - Bronze'!AH3 &gt; 0, 'Each Gender - Gold'!AH3*'Medal values'!$B$1+'Each Gender - Silver'!AH3*'Medal values'!$B$2+'Each Gender - Bronze'!AH3*'Medal values'!$B$3, "") + IF(AND(AH$1 = AG$1, AG$2 = "Mixed"), 0.5*AG3, 0) + IF(AND(AH$1 = AI$1, AI$2 = "Mixed"), 0.5*AI3, 0)</f>
        <v>0</v>
      </c>
      <c r="AI3" s="5">
        <f>IF('Each Gender - Gold'!AI3+'Each Gender - Silver'!AI3+'Each Gender - Bronze'!AI3 &gt; 0, 'Each Gender - Gold'!AI3*'Medal values'!$B$1+'Each Gender - Silver'!AI3*'Medal values'!$B$2+'Each Gender - Bronze'!AI3*'Medal values'!$B$3, "") + IF(AND(AI$1 = AH$1, AH$2 = "Mixed"), 0.5*AH3, 0) + IF(AND(AI$1 = AJ$1, AJ$2 = "Mixed"), 0.5*AJ3, 0)</f>
        <v>0</v>
      </c>
      <c r="AJ3" s="5">
        <f>IF('Each Gender - Gold'!AJ3+'Each Gender - Silver'!AJ3+'Each Gender - Bronze'!AJ3 &gt; 0, 'Each Gender - Gold'!AJ3*'Medal values'!$B$1+'Each Gender - Silver'!AJ3*'Medal values'!$B$2+'Each Gender - Bronze'!AJ3*'Medal values'!$B$3, "") + IF(AND(AJ$1 = AI$1, AI$2 = "Mixed"), 0.5*AI3, 0) + IF(AND(AJ$1 = AK$1, AK$2 = "Mixed"), 0.5*AK3, 0)</f>
        <v>0</v>
      </c>
      <c r="AK3" s="5">
        <f>IF('Each Gender - Gold'!AK3+'Each Gender - Silver'!AK3+'Each Gender - Bronze'!AK3 &gt; 0, 'Each Gender - Gold'!AK3*'Medal values'!$B$1+'Each Gender - Silver'!AK3*'Medal values'!$B$2+'Each Gender - Bronze'!AK3*'Medal values'!$B$3, "") + IF(AND(AK$1 = AJ$1, AJ$2 = "Mixed"), 0.5*AJ3, 0) + IF(AND(AK$1 = AL$1, AL$2 = "Mixed"), 0.5*AL3, 0)</f>
        <v>0</v>
      </c>
      <c r="AL3" s="5">
        <f>IF('Each Gender - Gold'!AL3+'Each Gender - Silver'!AL3+'Each Gender - Bronze'!AL3 &gt; 0, 'Each Gender - Gold'!AL3*'Medal values'!$B$1+'Each Gender - Silver'!AL3*'Medal values'!$B$2+'Each Gender - Bronze'!AL3*'Medal values'!$B$3, "") + IF(AND(AL$1 = AK$1, AK$2 = "Mixed"), 0.5*AK3, 0) + IF(AND(AL$1 = AM$1, AM$2 = "Mixed"), 0.5*AM3, 0)</f>
        <v>0</v>
      </c>
      <c r="AM3" s="5">
        <f>IF('Each Gender - Gold'!AM3+'Each Gender - Silver'!AM3+'Each Gender - Bronze'!AM3 &gt; 0, 'Each Gender - Gold'!AM3*'Medal values'!$B$1+'Each Gender - Silver'!AM3*'Medal values'!$B$2+'Each Gender - Bronze'!AM3*'Medal values'!$B$3, "") + IF(AND(AM$1 = AL$1, AL$2 = "Mixed"), 0.5*AL3, 0) + IF(AND(AM$1 = AN$1, AN$2 = "Mixed"), 0.5*AN3, 0)</f>
        <v>0</v>
      </c>
      <c r="AN3" s="5">
        <f>IF('Each Gender - Gold'!AN3+'Each Gender - Silver'!AN3+'Each Gender - Bronze'!AN3 &gt; 0, 'Each Gender - Gold'!AN3*'Medal values'!$B$1+'Each Gender - Silver'!AN3*'Medal values'!$B$2+'Each Gender - Bronze'!AN3*'Medal values'!$B$3, "") + IF(AND(AN$1 = AM$1, AM$2 = "Mixed"), 0.5*AM3, 0) + IF(AND(AN$1 = AO$1, AO$2 = "Mixed"), 0.5*AO3, 0)</f>
        <v>0</v>
      </c>
      <c r="AO3" s="5">
        <f>IF('Each Gender - Gold'!AO3+'Each Gender - Silver'!AO3+'Each Gender - Bronze'!AO3 &gt; 0, 'Each Gender - Gold'!AO3*'Medal values'!$B$1+'Each Gender - Silver'!AO3*'Medal values'!$B$2+'Each Gender - Bronze'!AO3*'Medal values'!$B$3, "") + IF(AND(AO$1 = AN$1, AN$2 = "Mixed"), 0.5*AN3, 0) + IF(AND(AO$1 = AP$1, AP$2 = "Mixed"), 0.5*AP3, 0)</f>
        <v>0</v>
      </c>
      <c r="AP3" s="5">
        <f>IF('Each Gender - Gold'!AP3+'Each Gender - Silver'!AP3+'Each Gender - Bronze'!AP3 &gt; 0, 'Each Gender - Gold'!AP3*'Medal values'!$B$1+'Each Gender - Silver'!AP3*'Medal values'!$B$2+'Each Gender - Bronze'!AP3*'Medal values'!$B$3, "") + IF(AND(AP$1 = AO$1, AO$2 = "Mixed"), 0.5*AO3, 0) + IF(AND(AP$1 = AQ$1, AQ$2 = "Mixed"), 0.5*AQ3, 0)</f>
        <v>0</v>
      </c>
      <c r="AQ3" s="5">
        <f>IF('Each Gender - Gold'!AQ3+'Each Gender - Silver'!AQ3+'Each Gender - Bronze'!AQ3 &gt; 0, 'Each Gender - Gold'!AQ3*'Medal values'!$B$1+'Each Gender - Silver'!AQ3*'Medal values'!$B$2+'Each Gender - Bronze'!AQ3*'Medal values'!$B$3, "") + IF(AND(AQ$1 = AP$1, AP$2 = "Mixed"), 0.5*AP3, 0) + IF(AND(AQ$1 = AR$1, AR$2 = "Mixed"), 0.5*AR3, 0)</f>
        <v>0</v>
      </c>
      <c r="AR3" s="5">
        <f>IF('Each Gender - Gold'!AR3+'Each Gender - Silver'!AR3+'Each Gender - Bronze'!AR3 &gt; 0, 'Each Gender - Gold'!AR3*'Medal values'!$B$1+'Each Gender - Silver'!AR3*'Medal values'!$B$2+'Each Gender - Bronze'!AR3*'Medal values'!$B$3, "") + IF(AND(AR$1 = AQ$1, AQ$2 = "Mixed"), 0.5*AQ3, 0) + IF(AND(AR$1 = AS$1, AS$2 = "Mixed"), 0.5*AS3, 0)</f>
        <v>0</v>
      </c>
      <c r="AS3" s="5">
        <f>IF('Each Gender - Gold'!AS3+'Each Gender - Silver'!AS3+'Each Gender - Bronze'!AS3 &gt; 0, 'Each Gender - Gold'!AS3*'Medal values'!$B$1+'Each Gender - Silver'!AS3*'Medal values'!$B$2+'Each Gender - Bronze'!AS3*'Medal values'!$B$3, "") + IF(AND(AS$1 = AR$1, AR$2 = "Mixed"), 0.5*AR3, 0) + IF(AND(AS$1 = AT$1, AT$2 = "Mixed"), 0.5*AT3, 0)</f>
        <v>0</v>
      </c>
      <c r="AT3" s="5">
        <f>IF('Each Gender - Gold'!AT3+'Each Gender - Silver'!AT3+'Each Gender - Bronze'!AT3 &gt; 0, 'Each Gender - Gold'!AT3*'Medal values'!$B$1+'Each Gender - Silver'!AT3*'Medal values'!$B$2+'Each Gender - Bronze'!AT3*'Medal values'!$B$3, "") + IF(AND(AT$1 = AS$1, AS$2 = "Mixed"), 0.5*AS3, 0) + IF(AND(AT$1 = AU$1, AU$2 = "Mixed"), 0.5*AU3, 0)</f>
        <v>0</v>
      </c>
      <c r="AU3" s="5">
        <f>IF('Each Gender - Gold'!AU3+'Each Gender - Silver'!AU3+'Each Gender - Bronze'!AU3 &gt; 0, 'Each Gender - Gold'!AU3*'Medal values'!$B$1+'Each Gender - Silver'!AU3*'Medal values'!$B$2+'Each Gender - Bronze'!AU3*'Medal values'!$B$3, "") + IF(AND(AU$1 = AT$1, AT$2 = "Mixed"), 0.5*AT3, 0) + IF(AND(AU$1 = AV$1, AV$2 = "Mixed"), 0.5*AV3, 0)</f>
        <v>0</v>
      </c>
      <c r="AV3" s="5">
        <f>IF('Each Gender - Gold'!AV3+'Each Gender - Silver'!AV3+'Each Gender - Bronze'!AV3 &gt; 0, 'Each Gender - Gold'!AV3*'Medal values'!$B$1+'Each Gender - Silver'!AV3*'Medal values'!$B$2+'Each Gender - Bronze'!AV3*'Medal values'!$B$3, "") + IF(AND(AV$1 = AU$1, AU$2 = "Mixed"), 0.5*AU3, 0) + IF(AND(AV$1 = AW$1, AW$2 = "Mixed"), 0.5*AW3, 0)</f>
        <v>0</v>
      </c>
      <c r="AW3" s="5">
        <f>IF('Each Gender - Gold'!AW3+'Each Gender - Silver'!AW3+'Each Gender - Bronze'!AW3 &gt; 0, 'Each Gender - Gold'!AW3*'Medal values'!$B$1+'Each Gender - Silver'!AW3*'Medal values'!$B$2+'Each Gender - Bronze'!AW3*'Medal values'!$B$3, "") + IF(AND(AW$1 = AV$1, AV$2 = "Mixed"), 0.5*AV3, 0) + IF(AND(AW$1 = AX$1, AX$2 = "Mixed"), 0.5*AX3, 0)</f>
        <v>0</v>
      </c>
      <c r="AX3" s="5">
        <f>IF('Each Gender - Gold'!AX3+'Each Gender - Silver'!AX3+'Each Gender - Bronze'!AX3 &gt; 0, 'Each Gender - Gold'!AX3*'Medal values'!$B$1+'Each Gender - Silver'!AX3*'Medal values'!$B$2+'Each Gender - Bronze'!AX3*'Medal values'!$B$3, "") + IF(AND(AX$1 = AW$1, AW$2 = "Mixed"), 0.5*AW3, 0) + IF(AND(AX$1 = AY$1, AY$2 = "Mixed"), 0.5*AY3, 0)</f>
        <v>2.000001</v>
      </c>
      <c r="AY3" s="5">
        <f>IF('Each Gender - Gold'!AY3+'Each Gender - Silver'!AY3+'Each Gender - Bronze'!AY3 &gt; 0, 'Each Gender - Gold'!AY3*'Medal values'!$B$1+'Each Gender - Silver'!AY3*'Medal values'!$B$2+'Each Gender - Bronze'!AY3*'Medal values'!$B$3, "") + IF(AND(AY$1 = AX$1, AX$2 = "Mixed"), 0.5*AX3, 0) + IF(AND(AY$1 = AZ$1, AZ$2 = "Mixed"), 0.5*AZ3, 0)</f>
        <v>0</v>
      </c>
      <c r="AZ3" s="5">
        <f>IF('Each Gender - Gold'!AZ3+'Each Gender - Silver'!AZ3+'Each Gender - Bronze'!AZ3 &gt; 0, 'Each Gender - Gold'!AZ3*'Medal values'!$B$1+'Each Gender - Silver'!AZ3*'Medal values'!$B$2+'Each Gender - Bronze'!AZ3*'Medal values'!$B$3, "") + IF(AND(AZ$1 = AY$1, AY$2 = "Mixed"), 0.5*AY3, 0) + IF(AND(AZ$1 = BA$1, BA$2 = "Mixed"), 0.5*BA3, 0)</f>
        <v>0</v>
      </c>
      <c r="BA3" s="5">
        <f>IF('Each Gender - Gold'!BA3+'Each Gender - Silver'!BA3+'Each Gender - Bronze'!BA3 &gt; 0, 'Each Gender - Gold'!BA3*'Medal values'!$B$1+'Each Gender - Silver'!BA3*'Medal values'!$B$2+'Each Gender - Bronze'!BA3*'Medal values'!$B$3, "") + IF(AND(BA$1 = AZ$1, AZ$2 = "Mixed"), 0.5*AZ3, 0) + IF(AND(BA$1 = BB$1, BB$2 = "Mixed"), 0.5*BB3, 0)</f>
        <v>0</v>
      </c>
      <c r="BB3" s="5">
        <f>IF('Each Gender - Gold'!BB3+'Each Gender - Silver'!BB3+'Each Gender - Bronze'!BB3 &gt; 0, 'Each Gender - Gold'!BB3*'Medal values'!$B$1+'Each Gender - Silver'!BB3*'Medal values'!$B$2+'Each Gender - Bronze'!BB3*'Medal values'!$B$3, "") + IF(AND(BB$1 = BA$1, BA$2 = "Mixed"), 0.5*BA3, 0) + IF(AND(BB$1 = BC$1, BC$2 = "Mixed"), 0.5*BC3, 0)</f>
        <v>0</v>
      </c>
      <c r="BC3" s="5">
        <f>IF('Each Gender - Gold'!BC3+'Each Gender - Silver'!BC3+'Each Gender - Bronze'!BC3 &gt; 0, 'Each Gender - Gold'!BC3*'Medal values'!$B$1+'Each Gender - Silver'!BC3*'Medal values'!$B$2+'Each Gender - Bronze'!BC3*'Medal values'!$B$3, "") + IF(AND(BC$1 = BB$1, BB$2 = "Mixed"), 0.5*BB3, 0) + IF(AND(BC$1 = BD$1, BD$2 = "Mixed"), 0.5*BD3, 0)</f>
        <v>0</v>
      </c>
      <c r="BD3" s="5">
        <f>IF('Each Gender - Gold'!BD3+'Each Gender - Silver'!BD3+'Each Gender - Bronze'!BD3 &gt; 0, 'Each Gender - Gold'!BD3*'Medal values'!$B$1+'Each Gender - Silver'!BD3*'Medal values'!$B$2+'Each Gender - Bronze'!BD3*'Medal values'!$B$3, "") + IF(AND(BD$1 = BC$1, BC$2 = "Mixed"), 0.5*BC3, 0) + IF(AND(BD$1 = BE$1, BE$2 = "Mixed"), 0.5*BE3, 0)</f>
        <v>0</v>
      </c>
      <c r="BE3" s="5">
        <f>IF('Each Gender - Gold'!BE3+'Each Gender - Silver'!BE3+'Each Gender - Bronze'!BE3 &gt; 0, 'Each Gender - Gold'!BE3*'Medal values'!$B$1+'Each Gender - Silver'!BE3*'Medal values'!$B$2+'Each Gender - Bronze'!BE3*'Medal values'!$B$3, "") + IF(AND(BE$1 = BD$1, BD$2 = "Mixed"), 0.5*BD3, 0) + IF(AND(BE$1 = BF$1, BF$2 = "Mixed"), 0.5*BF3, 0)</f>
        <v>0</v>
      </c>
      <c r="BF3" s="5">
        <f>IF('Each Gender - Gold'!BF3+'Each Gender - Silver'!BF3+'Each Gender - Bronze'!BF3 &gt; 0, 'Each Gender - Gold'!BF3*'Medal values'!$B$1+'Each Gender - Silver'!BF3*'Medal values'!$B$2+'Each Gender - Bronze'!BF3*'Medal values'!$B$3, "") + IF(AND(BF$1 = BE$1, BE$2 = "Mixed"), 0.5*BE3, 0) + IF(AND(BF$1 = BG$1, BG$2 = "Mixed"), 0.5*BG3, 0)</f>
        <v>0</v>
      </c>
      <c r="BG3" s="5">
        <f>IF('Each Gender - Gold'!BG3+'Each Gender - Silver'!BG3+'Each Gender - Bronze'!BG3 &gt; 0, 'Each Gender - Gold'!BG3*'Medal values'!$B$1+'Each Gender - Silver'!BG3*'Medal values'!$B$2+'Each Gender - Bronze'!BG3*'Medal values'!$B$3, "") + IF(AND(BG$1 = BF$1, BF$2 = "Mixed"), 0.5*BF3, 0) + IF(AND(BG$1 = BH$1, BH$2 = "Mixed"), 0.5*BH3, 0)</f>
        <v>0</v>
      </c>
      <c r="BH3" s="5">
        <f>IF('Each Gender - Gold'!BH3+'Each Gender - Silver'!BH3+'Each Gender - Bronze'!BH3 &gt; 0, 'Each Gender - Gold'!BH3*'Medal values'!$B$1+'Each Gender - Silver'!BH3*'Medal values'!$B$2+'Each Gender - Bronze'!BH3*'Medal values'!$B$3, "") + IF(AND(BH$1 = BG$1, BG$2 = "Mixed"), 0.5*BG3, 0) + IF(AND(BH$1 = BI$1, BI$2 = "Mixed"), 0.5*BI3, 0)</f>
        <v>0</v>
      </c>
      <c r="BI3" s="5">
        <f>IF('Each Gender - Gold'!BI3+'Each Gender - Silver'!BI3+'Each Gender - Bronze'!BI3 &gt; 0, 'Each Gender - Gold'!BI3*'Medal values'!$B$1+'Each Gender - Silver'!BI3*'Medal values'!$B$2+'Each Gender - Bronze'!BI3*'Medal values'!$B$3, "") + IF(AND(BI$1 = BH$1, BH$2 = "Mixed"), 0.5*BH3, 0) + IF(AND(BI$1 = BJ$1, BJ$2 = "Mixed"), 0.5*BJ3, 0)</f>
        <v>0</v>
      </c>
      <c r="BJ3" s="5">
        <f>IF('Each Gender - Gold'!BJ3+'Each Gender - Silver'!BJ3+'Each Gender - Bronze'!BJ3 &gt; 0, 'Each Gender - Gold'!BJ3*'Medal values'!$B$1+'Each Gender - Silver'!BJ3*'Medal values'!$B$2+'Each Gender - Bronze'!BJ3*'Medal values'!$B$3, "") + IF(AND(BJ$1 = BI$1, BI$2 = "Mixed"), 0.5*BI3, 0) + IF(AND(BJ$1 = BK$1, BK$2 = "Mixed"), 0.5*BK3, 0)</f>
        <v>0</v>
      </c>
      <c r="BK3" s="5">
        <f>IF('Each Gender - Gold'!BK3+'Each Gender - Silver'!BK3+'Each Gender - Bronze'!BK3 &gt; 0, 'Each Gender - Gold'!BK3*'Medal values'!$B$1+'Each Gender - Silver'!BK3*'Medal values'!$B$2+'Each Gender - Bronze'!BK3*'Medal values'!$B$3, "") + IF(AND(BK$1 = BJ$1, BJ$2 = "Mixed"), 0.5*BJ3, 0) + IF(AND(BK$1 = BL$1, BL$2 = "Mixed"), 0.5*BL3, 0)</f>
        <v>1</v>
      </c>
      <c r="BL3" s="5">
        <f>IF('Each Gender - Gold'!BL3+'Each Gender - Silver'!BL3+'Each Gender - Bronze'!BL3 &gt; 0, 'Each Gender - Gold'!BL3*'Medal values'!$B$1+'Each Gender - Silver'!BL3*'Medal values'!$B$2+'Each Gender - Bronze'!BL3*'Medal values'!$B$3, "") + IF(AND(BL$1 = BK$1, BK$2 = "Mixed"), 0.5*BK3, 0) + IF(AND(BL$1 = BM$1, BM$2 = "Mixed"), 0.5*BM3, 0)</f>
        <v>0</v>
      </c>
      <c r="BM3" s="5">
        <f>IF('Each Gender - Gold'!BM3+'Each Gender - Silver'!BM3+'Each Gender - Bronze'!BM3 &gt; 0, 'Each Gender - Gold'!BM3*'Medal values'!$B$1+'Each Gender - Silver'!BM3*'Medal values'!$B$2+'Each Gender - Bronze'!BM3*'Medal values'!$B$3, "") + IF(AND(BM$1 = BL$1, BL$2 = "Mixed"), 0.5*BL3, 0) + IF(AND(BM$1 = BN$1, BN$2 = "Mixed"), 0.5*BN3, 0)</f>
        <v>0</v>
      </c>
      <c r="BN3" s="5">
        <f>IF('Each Gender - Gold'!BN3+'Each Gender - Silver'!BN3+'Each Gender - Bronze'!BN3 &gt; 0, 'Each Gender - Gold'!BN3*'Medal values'!$B$1+'Each Gender - Silver'!BN3*'Medal values'!$B$2+'Each Gender - Bronze'!BN3*'Medal values'!$B$3, "") + IF(AND(BN$1 = BM$1, BM$2 = "Mixed"), 0.5*BM3, 0) + IF(AND(BN$1 = BO$1, BO$2 = "Mixed"), 0.5*BO3, 0)</f>
        <v>0</v>
      </c>
      <c r="BO3" s="5">
        <f>IF('Each Gender - Gold'!BO3+'Each Gender - Silver'!BO3+'Each Gender - Bronze'!BO3 &gt; 0, 'Each Gender - Gold'!BO3*'Medal values'!$B$1+'Each Gender - Silver'!BO3*'Medal values'!$B$2+'Each Gender - Bronze'!BO3*'Medal values'!$B$3, "") + IF(AND(BO$1 = BN$1, BN$2 = "Mixed"), 0.5*BN3, 0) + IF(AND(BO$1 = BP$1, BP$2 = "Mixed"), 0.5*BP3, 0)</f>
        <v>0</v>
      </c>
      <c r="BP3" s="5">
        <f>IF('Each Gender - Gold'!BP3+'Each Gender - Silver'!BP3+'Each Gender - Bronze'!BP3 &gt; 0, 'Each Gender - Gold'!BP3*'Medal values'!$B$1+'Each Gender - Silver'!BP3*'Medal values'!$B$2+'Each Gender - Bronze'!BP3*'Medal values'!$B$3, "") + IF(AND(BP$1 = BO$1, BO$2 = "Mixed"), 0.5*BO3, 0) + IF(AND(BP$1 = BQ$1, BQ$2 = "Mixed"), 0.5*BQ3, 0)</f>
        <v>0</v>
      </c>
      <c r="BQ3" s="5">
        <f>IF('Each Gender - Gold'!BQ3+'Each Gender - Silver'!BQ3+'Each Gender - Bronze'!BQ3 &gt; 0, 'Each Gender - Gold'!BQ3*'Medal values'!$B$1+'Each Gender - Silver'!BQ3*'Medal values'!$B$2+'Each Gender - Bronze'!BQ3*'Medal values'!$B$3, "") + IF(AND(BQ$1 = BP$1, BP$2 = "Mixed"), 0.5*BP3, 0) + IF(AND(BQ$1 = BR$1, BR$2 = "Mixed"), 0.5*BR3, 0)</f>
        <v>0</v>
      </c>
      <c r="BR3" s="5">
        <f>IF('Each Gender - Gold'!BR3+'Each Gender - Silver'!BR3+'Each Gender - Bronze'!BR3 &gt; 0, 'Each Gender - Gold'!BR3*'Medal values'!$B$1+'Each Gender - Silver'!BR3*'Medal values'!$B$2+'Each Gender - Bronze'!BR3*'Medal values'!$B$3, "") + IF(AND(BR$1 = BQ$1, BQ$2 = "Mixed"), 0.5*BQ3, 0) + IF(AND(BR$1 = BS$1, BS$2 = "Mixed"), 0.5*BS3, 0)</f>
        <v>0</v>
      </c>
      <c r="BS3" s="5">
        <f>IF('Each Gender - Gold'!BS3+'Each Gender - Silver'!BS3+'Each Gender - Bronze'!BS3 &gt; 0, 'Each Gender - Gold'!BS3*'Medal values'!$B$1+'Each Gender - Silver'!BS3*'Medal values'!$B$2+'Each Gender - Bronze'!BS3*'Medal values'!$B$3, "") + IF(AND(BS$1 = BR$1, BR$2 = "Mixed"), 0.5*BR3, 0) + IF(AND(BS$1 = BT$1, BT$2 = "Mixed"), 0.5*BT3, 0)</f>
        <v>0</v>
      </c>
      <c r="BT3" s="5">
        <f>IF('Each Gender - Gold'!BT3+'Each Gender - Silver'!BT3+'Each Gender - Bronze'!BT3 &gt; 0, 'Each Gender - Gold'!BT3*'Medal values'!$B$1+'Each Gender - Silver'!BT3*'Medal values'!$B$2+'Each Gender - Bronze'!BT3*'Medal values'!$B$3, "") + IF(AND(BT$1 = BS$1, BS$2 = "Mixed"), 0.5*BS3, 0) + IF(AND(BT$1 = BU$1, BU$2 = "Mixed"), 0.5*BU3, 0)</f>
        <v>0</v>
      </c>
      <c r="BU3" s="5">
        <f>IF('Each Gender - Gold'!BU3+'Each Gender - Silver'!BU3+'Each Gender - Bronze'!BU3 &gt; 0, 'Each Gender - Gold'!BU3*'Medal values'!$B$1+'Each Gender - Silver'!BU3*'Medal values'!$B$2+'Each Gender - Bronze'!BU3*'Medal values'!$B$3, "") + IF(AND(BU$1 = BT$1, BT$2 = "Mixed"), 0.5*BT3, 0) + IF(AND(BU$1 = BV$1, BV$2 = "Mixed"), 0.5*BV3, 0)</f>
        <v>0</v>
      </c>
      <c r="BV3" s="5">
        <f>IF('Each Gender - Gold'!BV3+'Each Gender - Silver'!BV3+'Each Gender - Bronze'!BV3 &gt; 0, 'Each Gender - Gold'!BV3*'Medal values'!$B$1+'Each Gender - Silver'!BV3*'Medal values'!$B$2+'Each Gender - Bronze'!BV3*'Medal values'!$B$3, "") + IF(AND(BV$1 = BU$1, BU$2 = "Mixed"), 0.5*BU3, 0) + IF(AND(BV$1 = BW$1, BW$2 = "Mixed"), 0.5*BW3, 0)</f>
        <v>0</v>
      </c>
      <c r="BW3" s="5">
        <f>IF('Each Gender - Gold'!BW3+'Each Gender - Silver'!BW3+'Each Gender - Bronze'!BW3 &gt; 0, 'Each Gender - Gold'!BW3*'Medal values'!$B$1+'Each Gender - Silver'!BW3*'Medal values'!$B$2+'Each Gender - Bronze'!BW3*'Medal values'!$B$3, "") + IF(AND(BW$1 = BV$1, BV$2 = "Mixed"), 0.5*BV3, 0) + IF(AND(BW$1 = BX$1, BX$2 = "Mixed"), 0.5*BX3, 0)</f>
        <v>0</v>
      </c>
      <c r="BX3" s="5">
        <f>IF('Each Gender - Gold'!BX3+'Each Gender - Silver'!BX3+'Each Gender - Bronze'!BX3 &gt; 0, 'Each Gender - Gold'!BX3*'Medal values'!$B$1+'Each Gender - Silver'!BX3*'Medal values'!$B$2+'Each Gender - Bronze'!BX3*'Medal values'!$B$3, "") + IF(AND(BX$1 = BW$1, BW$2 = "Mixed"), 0.5*BW3, 0) + IF(AND(BX$1 = BY$1, BY$2 = "Mixed"), 0.5*BY3, 0)</f>
        <v>0</v>
      </c>
      <c r="BY3" s="5">
        <f>IF('Each Gender - Gold'!BY3+'Each Gender - Silver'!BY3+'Each Gender - Bronze'!BY3 &gt; 0, 'Each Gender - Gold'!BY3*'Medal values'!$B$1+'Each Gender - Silver'!BY3*'Medal values'!$B$2+'Each Gender - Bronze'!BY3*'Medal values'!$B$3, "") + IF(AND(BY$1 = BX$1, BX$2 = "Mixed"), 0.5*BX3, 0) + IF(AND(BY$1 = BZ$1, BZ$2 = "Mixed"), 0.5*BZ3, 0)</f>
        <v>0</v>
      </c>
      <c r="BZ3" s="5">
        <f>IF('Each Gender - Gold'!BZ3+'Each Gender - Silver'!BZ3+'Each Gender - Bronze'!BZ3 &gt; 0, 'Each Gender - Gold'!BZ3*'Medal values'!$B$1+'Each Gender - Silver'!BZ3*'Medal values'!$B$2+'Each Gender - Bronze'!BZ3*'Medal values'!$B$3, "") + IF(AND(BZ$1 = BY$1, BY$2 = "Mixed"), 0.5*BY3, 0) + IF(AND(BZ$1 = CA$1, CA$2 = "Mixed"), 0.5*CA3, 0)</f>
        <v>0</v>
      </c>
      <c r="CA3" s="5">
        <f>IF('Each Gender - Gold'!CA3+'Each Gender - Silver'!CA3+'Each Gender - Bronze'!CA3 &gt; 0, 'Each Gender - Gold'!CA3*'Medal values'!$B$1+'Each Gender - Silver'!CA3*'Medal values'!$B$2+'Each Gender - Bronze'!CA3*'Medal values'!$B$3, "") + IF(AND(CA$1 = BZ$1, BZ$2 = "Mixed"), 0.5*BZ3, 0) + IF(AND(CA$1 = CB$1, CB$2 = "Mixed"), 0.5*CB3, 0)</f>
        <v>0</v>
      </c>
      <c r="CB3" s="5">
        <f>IF('Each Gender - Gold'!CB3+'Each Gender - Silver'!CB3+'Each Gender - Bronze'!CB3 &gt; 0, 'Each Gender - Gold'!CB3*'Medal values'!$B$1+'Each Gender - Silver'!CB3*'Medal values'!$B$2+'Each Gender - Bronze'!CB3*'Medal values'!$B$3, "") + IF(AND(CB$1 = CA$1, CA$2 = "Mixed"), 0.5*CA3, 0) + IF(AND(CB$1 = CC$1, CC$2 = "Mixed"), 0.5*CC3, 0)</f>
        <v>0</v>
      </c>
      <c r="CC3" s="5">
        <f>IF('Each Gender - Gold'!CC3+'Each Gender - Silver'!CC3+'Each Gender - Bronze'!CC3 &gt; 0, 'Each Gender - Gold'!CC3*'Medal values'!$B$1+'Each Gender - Silver'!CC3*'Medal values'!$B$2+'Each Gender - Bronze'!CC3*'Medal values'!$B$3, "") + IF(AND(CC$1 = CB$1, CB$2 = "Mixed"), 0.5*CB3, 0) + IF(AND(CC$1 = CD$1, CD$2 = "Mixed"), 0.5*CD3, 0)</f>
        <v>0</v>
      </c>
      <c r="CD3" s="5">
        <f>IF('Each Gender - Gold'!CD3+'Each Gender - Silver'!CD3+'Each Gender - Bronze'!CD3 &gt; 0, 'Each Gender - Gold'!CD3*'Medal values'!$B$1+'Each Gender - Silver'!CD3*'Medal values'!$B$2+'Each Gender - Bronze'!CD3*'Medal values'!$B$3, "") + IF(AND(CD$1 = CC$1, CC$2 = "Mixed"), 0.5*CC3, 0) + IF(AND(CD$1 = CE$1, CE$2 = "Mixed"), 0.5*CE3, 0)</f>
        <v>0</v>
      </c>
      <c r="CE3" s="5">
        <f>IF('Each Gender - Gold'!CE3+'Each Gender - Silver'!CE3+'Each Gender - Bronze'!CE3 &gt; 0, 'Each Gender - Gold'!CE3*'Medal values'!$B$1+'Each Gender - Silver'!CE3*'Medal values'!$B$2+'Each Gender - Bronze'!CE3*'Medal values'!$B$3, "") + IF(AND(CE$1 = CD$1, CD$2 = "Mixed"), 0.5*CD3, 0) + IF(AND(CE$1 = CF$1, CF$2 = "Mixed"), 0.5*CF3, 0)</f>
        <v>0</v>
      </c>
      <c r="CF3" s="5">
        <f>IF('Each Gender - Gold'!CF3+'Each Gender - Silver'!CF3+'Each Gender - Bronze'!CF3 &gt; 0, 'Each Gender - Gold'!CF3*'Medal values'!$B$1+'Each Gender - Silver'!CF3*'Medal values'!$B$2+'Each Gender - Bronze'!CF3*'Medal values'!$B$3, "") + IF(AND(CF$1 = CE$1, CE$2 = "Mixed"), 0.5*CE3, 0) + IF(AND(CF$1 = CG$1, CG$2 = "Mixed"), 0.5*CG3, 0)</f>
        <v>0</v>
      </c>
      <c r="CG3" s="5">
        <f>IF('Each Gender - Gold'!CG3+'Each Gender - Silver'!CG3+'Each Gender - Bronze'!CG3 &gt; 0, 'Each Gender - Gold'!CG3*'Medal values'!$B$1+'Each Gender - Silver'!CG3*'Medal values'!$B$2+'Each Gender - Bronze'!CG3*'Medal values'!$B$3, "") + IF(AND(CG$1 = CF$1, CF$2 = "Mixed"), 0.5*CF3, 0) + IF(AND(CG$1 = CH$1, CH$2 = "Mixed"), 0.5*CH3, 0)</f>
        <v>0</v>
      </c>
      <c r="CH3" s="5">
        <f>IF('Each Gender - Gold'!CH3+'Each Gender - Silver'!CH3+'Each Gender - Bronze'!CH3 &gt; 0, 'Each Gender - Gold'!CH3*'Medal values'!$B$1+'Each Gender - Silver'!CH3*'Medal values'!$B$2+'Each Gender - Bronze'!CH3*'Medal values'!$B$3, "") + IF(AND(CH$1 = CG$1, CG$2 = "Mixed"), 0.5*CG3, 0) + IF(AND(CH$1 = CI$1, CI$2 = "Mixed"), 0.5*CI3, 0)</f>
        <v>0</v>
      </c>
      <c r="CI3" s="5">
        <f>IF('Each Gender - Gold'!CI3+'Each Gender - Silver'!CI3+'Each Gender - Bronze'!CI3 &gt; 0, 'Each Gender - Gold'!CI3*'Medal values'!$B$1+'Each Gender - Silver'!CI3*'Medal values'!$B$2+'Each Gender - Bronze'!CI3*'Medal values'!$B$3, "") + IF(AND(CI$1 = CH$1, CH$2 = "Mixed"), 0.5*CH3, 0) + IF(AND(CI$1 = CJ$1, CJ$2 = "Mixed"), 0.5*CJ3, 0)</f>
        <v>0</v>
      </c>
      <c r="CJ3" s="5">
        <f>IF('Each Gender - Gold'!CJ3+'Each Gender - Silver'!CJ3+'Each Gender - Bronze'!CJ3 &gt; 0, 'Each Gender - Gold'!CJ3*'Medal values'!$B$1+'Each Gender - Silver'!CJ3*'Medal values'!$B$2+'Each Gender - Bronze'!CJ3*'Medal values'!$B$3, "") + IF(AND(CJ$1 = CI$1, CI$2 = "Mixed"), 0.5*CI3, 0) + IF(AND(CJ$1 = CK$1, CK$2 = "Mixed"), 0.5*CK3, 0)</f>
        <v>0</v>
      </c>
      <c r="CK3" s="5">
        <f>IF('Each Gender - Gold'!CK3+'Each Gender - Silver'!CK3+'Each Gender - Bronze'!CK3 &gt; 0, 'Each Gender - Gold'!CK3*'Medal values'!$B$1+'Each Gender - Silver'!CK3*'Medal values'!$B$2+'Each Gender - Bronze'!CK3*'Medal values'!$B$3, "") + IF(AND(CK$1 = CJ$1, CJ$2 = "Mixed"), 0.5*CJ3, 0) + IF(AND(CK$1 = CL$1, CL$2 = "Mixed"), 0.5*CL3, 0)</f>
        <v>0</v>
      </c>
      <c r="CL3" s="5">
        <f>IF('Each Gender - Gold'!CL3+'Each Gender - Silver'!CL3+'Each Gender - Bronze'!CL3 &gt; 0, 'Each Gender - Gold'!CL3*'Medal values'!$B$1+'Each Gender - Silver'!CL3*'Medal values'!$B$2+'Each Gender - Bronze'!CL3*'Medal values'!$B$3, "") + IF(AND(CL$1 = CK$1, CK$2 = "Mixed"), 0.5*CK3, 0) + IF(AND(CL$1 = CM$1, CM$2 = "Mixed"), 0.5*CM3, 0)</f>
        <v>0</v>
      </c>
      <c r="CM3" s="5">
        <f>IF('Each Gender - Gold'!CM3+'Each Gender - Silver'!CM3+'Each Gender - Bronze'!CM3 &gt; 0, 'Each Gender - Gold'!CM3*'Medal values'!$B$1+'Each Gender - Silver'!CM3*'Medal values'!$B$2+'Each Gender - Bronze'!CM3*'Medal values'!$B$3, "") + IF(AND(CM$1 = CL$1, CL$2 = "Mixed"), 0.5*CL3, 0) + IF(AND(CM$1 = CN$1, CN$2 = "Mixed"), 0.5*CN3, 0)</f>
        <v>0</v>
      </c>
      <c r="CN3" s="5">
        <f>IF('Each Gender - Gold'!CN3+'Each Gender - Silver'!CN3+'Each Gender - Bronze'!CN3 &gt; 0, 'Each Gender - Gold'!CN3*'Medal values'!$B$1+'Each Gender - Silver'!CN3*'Medal values'!$B$2+'Each Gender - Bronze'!CN3*'Medal values'!$B$3, "") + IF(AND(CN$1 = CM$1, CM$2 = "Mixed"), 0.5*CM3, 0) + IF(AND(CN$1 = CO$1, CO$2 = "Mixed"), 0.5*CO3, 0)</f>
        <v>0</v>
      </c>
      <c r="CO3" s="5">
        <f>IF('Each Gender - Gold'!CO3+'Each Gender - Silver'!CO3+'Each Gender - Bronze'!CO3 &gt; 0, 'Each Gender - Gold'!CO3*'Medal values'!$B$1+'Each Gender - Silver'!CO3*'Medal values'!$B$2+'Each Gender - Bronze'!CO3*'Medal values'!$B$3, "") + IF(AND(CO$1 = CN$1, CN$2 = "Mixed"), 0.5*CN3, 0) + IF(AND(CO$1 = CP$1, CP$2 = "Mixed"), 0.5*CP3, 0)</f>
        <v>1</v>
      </c>
      <c r="CP3" s="5">
        <f>IF('Each Gender - Gold'!CP3+'Each Gender - Silver'!CP3+'Each Gender - Bronze'!CP3 &gt; 0, 'Each Gender - Gold'!CP3*'Medal values'!$B$1+'Each Gender - Silver'!CP3*'Medal values'!$B$2+'Each Gender - Bronze'!CP3*'Medal values'!$B$3, "") + IF(AND(CP$1 = CO$1, CO$2 = "Mixed"), 0.5*CO3, 0) + IF(AND(CP$1 = CQ$1, CQ$2 = "Mixed"), 0.5*CQ3, 0)</f>
        <v>0</v>
      </c>
      <c r="CQ3" s="5">
        <f>IF('Each Gender - Gold'!CQ3+'Each Gender - Silver'!CQ3+'Each Gender - Bronze'!CQ3 &gt; 0, 'Each Gender - Gold'!CQ3*'Medal values'!$B$1+'Each Gender - Silver'!CQ3*'Medal values'!$B$2+'Each Gender - Bronze'!CQ3*'Medal values'!$B$3, "") + IF(AND(CQ$1 = CP$1, CP$2 = "Mixed"), 0.5*CP3, 0) + IF(AND(CQ$1 = CR$1, CR$2 = "Mixed"), 0.5*CR3, 0)</f>
        <v>0</v>
      </c>
      <c r="CR3" s="5">
        <f>IF('Each Gender - Gold'!CR3+'Each Gender - Silver'!CR3+'Each Gender - Bronze'!CR3 &gt; 0, 'Each Gender - Gold'!CR3*'Medal values'!$B$1+'Each Gender - Silver'!CR3*'Medal values'!$B$2+'Each Gender - Bronze'!CR3*'Medal values'!$B$3, "") + IF(AND(CR$1 = CQ$1, CQ$2 = "Mixed"), 0.5*CQ3, 0) + IF(AND(CR$1 = CS$1, CS$2 = "Mixed"), 0.5*CS3, 0)</f>
        <v>0</v>
      </c>
      <c r="CS3" s="5">
        <f>IF('Each Gender - Gold'!CS3+'Each Gender - Silver'!CS3+'Each Gender - Bronze'!CS3 &gt; 0, 'Each Gender - Gold'!CS3*'Medal values'!$B$1+'Each Gender - Silver'!CS3*'Medal values'!$B$2+'Each Gender - Bronze'!CS3*'Medal values'!$B$3, "") + IF(AND(CS$1 = CR$1, CR$2 = "Mixed"), 0.5*CR3, 0) + IF(AND(CS$1 = CT$1, CT$2 = "Mixed"), 0.5*CT3, 0)</f>
        <v>0</v>
      </c>
      <c r="CT3" s="5">
        <f>IF('Each Gender - Gold'!CT3+'Each Gender - Silver'!CT3+'Each Gender - Bronze'!CT3 &gt; 0, 'Each Gender - Gold'!CT3*'Medal values'!$B$1+'Each Gender - Silver'!CT3*'Medal values'!$B$2+'Each Gender - Bronze'!CT3*'Medal values'!$B$3, "") + IF(AND(CT$1 = CS$1, CS$2 = "Mixed"), 0.5*CS3, 0) + IF(AND(CT$1 = CU$1, CU$2 = "Mixed"), 0.5*CU3, 0)</f>
        <v>0</v>
      </c>
      <c r="CU3" s="5">
        <f>IF('Each Gender - Gold'!CU3+'Each Gender - Silver'!CU3+'Each Gender - Bronze'!CU3 &gt; 0, 'Each Gender - Gold'!CU3*'Medal values'!$B$1+'Each Gender - Silver'!CU3*'Medal values'!$B$2+'Each Gender - Bronze'!CU3*'Medal values'!$B$3, "") + IF(AND(CU$1 = CT$1, CT$2 = "Mixed"), 0.5*CT3, 0) + IF(AND(CU$1 = CV$1, CV$2 = "Mixed"), 0.5*CV3, 0)</f>
        <v>0</v>
      </c>
      <c r="CV3" s="5">
        <f>IF('Each Gender - Gold'!CV3+'Each Gender - Silver'!CV3+'Each Gender - Bronze'!CV3 &gt; 0, 'Each Gender - Gold'!CV3*'Medal values'!$B$1+'Each Gender - Silver'!CV3*'Medal values'!$B$2+'Each Gender - Bronze'!CV3*'Medal values'!$B$3, "") + IF(AND(CV$1 = CU$1, CU$2 = "Mixed"), 0.5*CU3, 0) + IF(AND(CV$1 = CW$1, CW$2 = "Mixed"), 0.5*CW3, 0)</f>
        <v>0</v>
      </c>
      <c r="CW3" s="5">
        <f t="shared" ref="CW3:CX3" si="1">SUMIF($B$2:$CV$2,CW$2, $B3:$CV3)</f>
        <v>2</v>
      </c>
      <c r="CX3" s="5">
        <f t="shared" si="1"/>
        <v>2.000001</v>
      </c>
    </row>
    <row r="4">
      <c r="A4" s="5" t="str">
        <f>Countries!A2</f>
        <v>ARM</v>
      </c>
      <c r="B4" s="5">
        <f>IF('Each Gender - Gold'!B4+'Each Gender - Silver'!B4+'Each Gender - Bronze'!B4 &gt; 0, 'Each Gender - Gold'!B4*'Medal values'!$B$1+'Each Gender - Silver'!B4*'Medal values'!$B$2+'Each Gender - Bronze'!B4*'Medal values'!$B$3, "") + IF(AND(B$1 = A$1, A$2 = "Mixed"), 0.5*A4, 0) + IF(AND(B$1 = C$1, C$2 = "Mixed"), 0.5*C4, 0)</f>
        <v>0</v>
      </c>
      <c r="C4" s="5">
        <f>IF('Each Gender - Gold'!C4+'Each Gender - Silver'!C4+'Each Gender - Bronze'!C4 &gt; 0, 'Each Gender - Gold'!C4*'Medal values'!$B$1+'Each Gender - Silver'!C4*'Medal values'!$B$2+'Each Gender - Bronze'!C4*'Medal values'!$B$3, "") + IF(AND(C$1 = B$1, B$2 = "Mixed"), 0.5*B4, 0) + IF(AND(C$1 = D$1, D$2 = "Mixed"), 0.5*D4, 0)</f>
        <v>0</v>
      </c>
      <c r="D4" s="5">
        <f>IF('Each Gender - Gold'!D4+'Each Gender - Silver'!D4+'Each Gender - Bronze'!D4 &gt; 0, 'Each Gender - Gold'!D4*'Medal values'!$B$1+'Each Gender - Silver'!D4*'Medal values'!$B$2+'Each Gender - Bronze'!D4*'Medal values'!$B$3, "") + IF(AND(D$1 = C$1, C$2 = "Mixed"), 0.5*C4, 0) + IF(AND(D$1 = E$1, E$2 = "Mixed"), 0.5*E4, 0)</f>
        <v>0</v>
      </c>
      <c r="E4" s="5">
        <f>IF('Each Gender - Gold'!E4+'Each Gender - Silver'!E4+'Each Gender - Bronze'!E4 &gt; 0, 'Each Gender - Gold'!E4*'Medal values'!$B$1+'Each Gender - Silver'!E4*'Medal values'!$B$2+'Each Gender - Bronze'!E4*'Medal values'!$B$3, "") + IF(AND(E$1 = D$1, D$2 = "Mixed"), 0.5*D4, 0) + IF(AND(E$1 = F$1, F$2 = "Mixed"), 0.5*F4, 0)</f>
        <v>0</v>
      </c>
      <c r="F4" s="5">
        <f>IF('Each Gender - Gold'!F4+'Each Gender - Silver'!F4+'Each Gender - Bronze'!F4 &gt; 0, 'Each Gender - Gold'!F4*'Medal values'!$B$1+'Each Gender - Silver'!F4*'Medal values'!$B$2+'Each Gender - Bronze'!F4*'Medal values'!$B$3, "") + IF(AND(F$1 = E$1, E$2 = "Mixed"), 0.5*E4, 0) + IF(AND(F$1 = G$1, G$2 = "Mixed"), 0.5*G4, 0)</f>
        <v>0</v>
      </c>
      <c r="G4" s="5">
        <f>IF('Each Gender - Gold'!G4+'Each Gender - Silver'!G4+'Each Gender - Bronze'!G4 &gt; 0, 'Each Gender - Gold'!G4*'Medal values'!$B$1+'Each Gender - Silver'!G4*'Medal values'!$B$2+'Each Gender - Bronze'!G4*'Medal values'!$B$3, "") + IF(AND(G$1 = F$1, F$2 = "Mixed"), 0.5*F4, 0) + IF(AND(G$1 = H$1, H$2 = "Mixed"), 0.5*H4, 0)</f>
        <v>1</v>
      </c>
      <c r="H4" s="5">
        <f>IF('Each Gender - Gold'!H4+'Each Gender - Silver'!H4+'Each Gender - Bronze'!H4 &gt; 0, 'Each Gender - Gold'!H4*'Medal values'!$B$1+'Each Gender - Silver'!H4*'Medal values'!$B$2+'Each Gender - Bronze'!H4*'Medal values'!$B$3, "") + IF(AND(H$1 = G$1, G$2 = "Mixed"), 0.5*G4, 0) + IF(AND(H$1 = I$1, I$2 = "Mixed"), 0.5*I4, 0)</f>
        <v>0</v>
      </c>
      <c r="I4" s="5">
        <f>IF('Each Gender - Gold'!I4+'Each Gender - Silver'!I4+'Each Gender - Bronze'!I4 &gt; 0, 'Each Gender - Gold'!I4*'Medal values'!$B$1+'Each Gender - Silver'!I4*'Medal values'!$B$2+'Each Gender - Bronze'!I4*'Medal values'!$B$3, "") + IF(AND(I$1 = H$1, H$2 = "Mixed"), 0.5*H4, 0) + IF(AND(I$1 = J$1, J$2 = "Mixed"), 0.5*J4, 0)</f>
        <v>0</v>
      </c>
      <c r="J4" s="5">
        <f>IF('Each Gender - Gold'!J4+'Each Gender - Silver'!J4+'Each Gender - Bronze'!J4 &gt; 0, 'Each Gender - Gold'!J4*'Medal values'!$B$1+'Each Gender - Silver'!J4*'Medal values'!$B$2+'Each Gender - Bronze'!J4*'Medal values'!$B$3, "") + IF(AND(J$1 = I$1, I$2 = "Mixed"), 0.5*I4, 0) + IF(AND(J$1 = K$1, K$2 = "Mixed"), 0.5*K4, 0)</f>
        <v>0</v>
      </c>
      <c r="K4" s="5">
        <f>IF('Each Gender - Gold'!K4+'Each Gender - Silver'!K4+'Each Gender - Bronze'!K4 &gt; 0, 'Each Gender - Gold'!K4*'Medal values'!$B$1+'Each Gender - Silver'!K4*'Medal values'!$B$2+'Each Gender - Bronze'!K4*'Medal values'!$B$3, "") + IF(AND(K$1 = J$1, J$2 = "Mixed"), 0.5*J4, 0) + IF(AND(K$1 = L$1, L$2 = "Mixed"), 0.5*L4, 0)</f>
        <v>0</v>
      </c>
      <c r="L4" s="5">
        <f>IF('Each Gender - Gold'!L4+'Each Gender - Silver'!L4+'Each Gender - Bronze'!L4 &gt; 0, 'Each Gender - Gold'!L4*'Medal values'!$B$1+'Each Gender - Silver'!L4*'Medal values'!$B$2+'Each Gender - Bronze'!L4*'Medal values'!$B$3, "") + IF(AND(L$1 = K$1, K$2 = "Mixed"), 0.5*K4, 0) + IF(AND(L$1 = M$1, M$2 = "Mixed"), 0.5*M4, 0)</f>
        <v>0</v>
      </c>
      <c r="M4" s="5">
        <f>IF('Each Gender - Gold'!M4+'Each Gender - Silver'!M4+'Each Gender - Bronze'!M4 &gt; 0, 'Each Gender - Gold'!M4*'Medal values'!$B$1+'Each Gender - Silver'!M4*'Medal values'!$B$2+'Each Gender - Bronze'!M4*'Medal values'!$B$3, "") + IF(AND(M$1 = L$1, L$2 = "Mixed"), 0.5*L4, 0) + IF(AND(M$1 = N$1, N$2 = "Mixed"), 0.5*N4, 0)</f>
        <v>0</v>
      </c>
      <c r="N4" s="5">
        <f>IF('Each Gender - Gold'!N4+'Each Gender - Silver'!N4+'Each Gender - Bronze'!N4 &gt; 0, 'Each Gender - Gold'!N4*'Medal values'!$B$1+'Each Gender - Silver'!N4*'Medal values'!$B$2+'Each Gender - Bronze'!N4*'Medal values'!$B$3, "") + IF(AND(N$1 = M$1, M$2 = "Mixed"), 0.5*M4, 0) + IF(AND(N$1 = O$1, O$2 = "Mixed"), 0.5*O4, 0)</f>
        <v>0</v>
      </c>
      <c r="O4" s="5">
        <f>IF('Each Gender - Gold'!O4+'Each Gender - Silver'!O4+'Each Gender - Bronze'!O4 &gt; 0, 'Each Gender - Gold'!O4*'Medal values'!$B$1+'Each Gender - Silver'!O4*'Medal values'!$B$2+'Each Gender - Bronze'!O4*'Medal values'!$B$3, "") + IF(AND(O$1 = N$1, N$2 = "Mixed"), 0.5*N4, 0) + IF(AND(O$1 = P$1, P$2 = "Mixed"), 0.5*P4, 0)</f>
        <v>0</v>
      </c>
      <c r="P4" s="5">
        <f>IF('Each Gender - Gold'!P4+'Each Gender - Silver'!P4+'Each Gender - Bronze'!P4 &gt; 0, 'Each Gender - Gold'!P4*'Medal values'!$B$1+'Each Gender - Silver'!P4*'Medal values'!$B$2+'Each Gender - Bronze'!P4*'Medal values'!$B$3, "") + IF(AND(P$1 = O$1, O$2 = "Mixed"), 0.5*O4, 0) + IF(AND(P$1 = Q$1, Q$2 = "Mixed"), 0.5*Q4, 0)</f>
        <v>0</v>
      </c>
      <c r="Q4" s="5">
        <f>IF('Each Gender - Gold'!Q4+'Each Gender - Silver'!Q4+'Each Gender - Bronze'!Q4 &gt; 0, 'Each Gender - Gold'!Q4*'Medal values'!$B$1+'Each Gender - Silver'!Q4*'Medal values'!$B$2+'Each Gender - Bronze'!Q4*'Medal values'!$B$3, "") + IF(AND(Q$1 = P$1, P$2 = "Mixed"), 0.5*P4, 0) + IF(AND(Q$1 = R$1, R$2 = "Mixed"), 0.5*R4, 0)</f>
        <v>0</v>
      </c>
      <c r="R4" s="5">
        <f>IF('Each Gender - Gold'!R4+'Each Gender - Silver'!R4+'Each Gender - Bronze'!R4 &gt; 0, 'Each Gender - Gold'!R4*'Medal values'!$B$1+'Each Gender - Silver'!R4*'Medal values'!$B$2+'Each Gender - Bronze'!R4*'Medal values'!$B$3, "") + IF(AND(R$1 = Q$1, Q$2 = "Mixed"), 0.5*Q4, 0) + IF(AND(R$1 = S$1, S$2 = "Mixed"), 0.5*S4, 0)</f>
        <v>0</v>
      </c>
      <c r="S4" s="5">
        <f>IF('Each Gender - Gold'!S4+'Each Gender - Silver'!S4+'Each Gender - Bronze'!S4 &gt; 0, 'Each Gender - Gold'!S4*'Medal values'!$B$1+'Each Gender - Silver'!S4*'Medal values'!$B$2+'Each Gender - Bronze'!S4*'Medal values'!$B$3, "") + IF(AND(S$1 = R$1, R$2 = "Mixed"), 0.5*R4, 0) + IF(AND(S$1 = T$1, T$2 = "Mixed"), 0.5*T4, 0)</f>
        <v>0</v>
      </c>
      <c r="T4" s="5">
        <f>IF('Each Gender - Gold'!T4+'Each Gender - Silver'!T4+'Each Gender - Bronze'!T4 &gt; 0, 'Each Gender - Gold'!T4*'Medal values'!$B$1+'Each Gender - Silver'!T4*'Medal values'!$B$2+'Each Gender - Bronze'!T4*'Medal values'!$B$3, "") + IF(AND(T$1 = S$1, S$2 = "Mixed"), 0.5*S4, 0) + IF(AND(T$1 = U$1, U$2 = "Mixed"), 0.5*U4, 0)</f>
        <v>0</v>
      </c>
      <c r="U4" s="5">
        <f>IF('Each Gender - Gold'!U4+'Each Gender - Silver'!U4+'Each Gender - Bronze'!U4 &gt; 0, 'Each Gender - Gold'!U4*'Medal values'!$B$1+'Each Gender - Silver'!U4*'Medal values'!$B$2+'Each Gender - Bronze'!U4*'Medal values'!$B$3, "") + IF(AND(U$1 = T$1, T$2 = "Mixed"), 0.5*T4, 0) + IF(AND(U$1 = V$1, V$2 = "Mixed"), 0.5*V4, 0)</f>
        <v>0</v>
      </c>
      <c r="V4" s="5">
        <f>IF('Each Gender - Gold'!V4+'Each Gender - Silver'!V4+'Each Gender - Bronze'!V4 &gt; 0, 'Each Gender - Gold'!V4*'Medal values'!$B$1+'Each Gender - Silver'!V4*'Medal values'!$B$2+'Each Gender - Bronze'!V4*'Medal values'!$B$3, "") + IF(AND(V$1 = U$1, U$2 = "Mixed"), 0.5*U4, 0) + IF(AND(V$1 = W$1, W$2 = "Mixed"), 0.5*W4, 0)</f>
        <v>1</v>
      </c>
      <c r="W4" s="5">
        <f>IF('Each Gender - Gold'!W4+'Each Gender - Silver'!W4+'Each Gender - Bronze'!W4 &gt; 0, 'Each Gender - Gold'!W4*'Medal values'!$B$1+'Each Gender - Silver'!W4*'Medal values'!$B$2+'Each Gender - Bronze'!W4*'Medal values'!$B$3, "") + IF(AND(W$1 = V$1, V$2 = "Mixed"), 0.5*V4, 0) + IF(AND(W$1 = X$1, X$2 = "Mixed"), 0.5*X4, 0)</f>
        <v>0</v>
      </c>
      <c r="X4" s="5">
        <f>IF('Each Gender - Gold'!X4+'Each Gender - Silver'!X4+'Each Gender - Bronze'!X4 &gt; 0, 'Each Gender - Gold'!X4*'Medal values'!$B$1+'Each Gender - Silver'!X4*'Medal values'!$B$2+'Each Gender - Bronze'!X4*'Medal values'!$B$3, "") + IF(AND(X$1 = W$1, W$2 = "Mixed"), 0.5*W4, 0) + IF(AND(X$1 = Y$1, Y$2 = "Mixed"), 0.5*Y4, 0)</f>
        <v>0</v>
      </c>
      <c r="Y4" s="5">
        <f>IF('Each Gender - Gold'!Y4+'Each Gender - Silver'!Y4+'Each Gender - Bronze'!Y4 &gt; 0, 'Each Gender - Gold'!Y4*'Medal values'!$B$1+'Each Gender - Silver'!Y4*'Medal values'!$B$2+'Each Gender - Bronze'!Y4*'Medal values'!$B$3, "") + IF(AND(Y$1 = X$1, X$2 = "Mixed"), 0.5*X4, 0) + IF(AND(Y$1 = Z$1, Z$2 = "Mixed"), 0.5*Z4, 0)</f>
        <v>0</v>
      </c>
      <c r="Z4" s="5">
        <f>IF('Each Gender - Gold'!Z4+'Each Gender - Silver'!Z4+'Each Gender - Bronze'!Z4 &gt; 0, 'Each Gender - Gold'!Z4*'Medal values'!$B$1+'Each Gender - Silver'!Z4*'Medal values'!$B$2+'Each Gender - Bronze'!Z4*'Medal values'!$B$3, "") + IF(AND(Z$1 = Y$1, Y$2 = "Mixed"), 0.5*Y4, 0) + IF(AND(Z$1 = AA$1, AA$2 = "Mixed"), 0.5*AA4, 0)</f>
        <v>0</v>
      </c>
      <c r="AA4" s="5">
        <f>IF('Each Gender - Gold'!AA4+'Each Gender - Silver'!AA4+'Each Gender - Bronze'!AA4 &gt; 0, 'Each Gender - Gold'!AA4*'Medal values'!$B$1+'Each Gender - Silver'!AA4*'Medal values'!$B$2+'Each Gender - Bronze'!AA4*'Medal values'!$B$3, "") + IF(AND(AA$1 = Z$1, Z$2 = "Mixed"), 0.5*Z4, 0) + IF(AND(AA$1 = AB$1, AB$2 = "Mixed"), 0.5*AB4, 0)</f>
        <v>0</v>
      </c>
      <c r="AB4" s="5">
        <f>IF('Each Gender - Gold'!AB4+'Each Gender - Silver'!AB4+'Each Gender - Bronze'!AB4 &gt; 0, 'Each Gender - Gold'!AB4*'Medal values'!$B$1+'Each Gender - Silver'!AB4*'Medal values'!$B$2+'Each Gender - Bronze'!AB4*'Medal values'!$B$3, "") + IF(AND(AB$1 = AA$1, AA$2 = "Mixed"), 0.5*AA4, 0) + IF(AND(AB$1 = AC$1, AC$2 = "Mixed"), 0.5*AC4, 0)</f>
        <v>0</v>
      </c>
      <c r="AC4" s="5">
        <f>IF('Each Gender - Gold'!AC4+'Each Gender - Silver'!AC4+'Each Gender - Bronze'!AC4 &gt; 0, 'Each Gender - Gold'!AC4*'Medal values'!$B$1+'Each Gender - Silver'!AC4*'Medal values'!$B$2+'Each Gender - Bronze'!AC4*'Medal values'!$B$3, "") + IF(AND(AC$1 = AB$1, AB$2 = "Mixed"), 0.5*AB4, 0) + IF(AND(AC$1 = AD$1, AD$2 = "Mixed"), 0.5*AD4, 0)</f>
        <v>0</v>
      </c>
      <c r="AD4" s="5">
        <f>IF('Each Gender - Gold'!AD4+'Each Gender - Silver'!AD4+'Each Gender - Bronze'!AD4 &gt; 0, 'Each Gender - Gold'!AD4*'Medal values'!$B$1+'Each Gender - Silver'!AD4*'Medal values'!$B$2+'Each Gender - Bronze'!AD4*'Medal values'!$B$3, "") + IF(AND(AD$1 = AC$1, AC$2 = "Mixed"), 0.5*AC4, 0) + IF(AND(AD$1 = AE$1, AE$2 = "Mixed"), 0.5*AE4, 0)</f>
        <v>0</v>
      </c>
      <c r="AE4" s="5">
        <f>IF('Each Gender - Gold'!AE4+'Each Gender - Silver'!AE4+'Each Gender - Bronze'!AE4 &gt; 0, 'Each Gender - Gold'!AE4*'Medal values'!$B$1+'Each Gender - Silver'!AE4*'Medal values'!$B$2+'Each Gender - Bronze'!AE4*'Medal values'!$B$3, "") + IF(AND(AE$1 = AD$1, AD$2 = "Mixed"), 0.5*AD4, 0) + IF(AND(AE$1 = AF$1, AF$2 = "Mixed"), 0.5*AF4, 0)</f>
        <v>0</v>
      </c>
      <c r="AF4" s="5">
        <f>IF('Each Gender - Gold'!AF4+'Each Gender - Silver'!AF4+'Each Gender - Bronze'!AF4 &gt; 0, 'Each Gender - Gold'!AF4*'Medal values'!$B$1+'Each Gender - Silver'!AF4*'Medal values'!$B$2+'Each Gender - Bronze'!AF4*'Medal values'!$B$3, "") + IF(AND(AF$1 = AE$1, AE$2 = "Mixed"), 0.5*AE4, 0) + IF(AND(AF$1 = AG$1, AG$2 = "Mixed"), 0.5*AG4, 0)</f>
        <v>0</v>
      </c>
      <c r="AG4" s="5">
        <f>IF('Each Gender - Gold'!AG4+'Each Gender - Silver'!AG4+'Each Gender - Bronze'!AG4 &gt; 0, 'Each Gender - Gold'!AG4*'Medal values'!$B$1+'Each Gender - Silver'!AG4*'Medal values'!$B$2+'Each Gender - Bronze'!AG4*'Medal values'!$B$3, "") + IF(AND(AG$1 = AF$1, AF$2 = "Mixed"), 0.5*AF4, 0) + IF(AND(AG$1 = AH$1, AH$2 = "Mixed"), 0.5*AH4, 0)</f>
        <v>0</v>
      </c>
      <c r="AH4" s="5">
        <f>IF('Each Gender - Gold'!AH4+'Each Gender - Silver'!AH4+'Each Gender - Bronze'!AH4 &gt; 0, 'Each Gender - Gold'!AH4*'Medal values'!$B$1+'Each Gender - Silver'!AH4*'Medal values'!$B$2+'Each Gender - Bronze'!AH4*'Medal values'!$B$3, "") + IF(AND(AH$1 = AG$1, AG$2 = "Mixed"), 0.5*AG4, 0) + IF(AND(AH$1 = AI$1, AI$2 = "Mixed"), 0.5*AI4, 0)</f>
        <v>0</v>
      </c>
      <c r="AI4" s="5">
        <f>IF('Each Gender - Gold'!AI4+'Each Gender - Silver'!AI4+'Each Gender - Bronze'!AI4 &gt; 0, 'Each Gender - Gold'!AI4*'Medal values'!$B$1+'Each Gender - Silver'!AI4*'Medal values'!$B$2+'Each Gender - Bronze'!AI4*'Medal values'!$B$3, "") + IF(AND(AI$1 = AH$1, AH$2 = "Mixed"), 0.5*AH4, 0) + IF(AND(AI$1 = AJ$1, AJ$2 = "Mixed"), 0.5*AJ4, 0)</f>
        <v>0</v>
      </c>
      <c r="AJ4" s="5">
        <f>IF('Each Gender - Gold'!AJ4+'Each Gender - Silver'!AJ4+'Each Gender - Bronze'!AJ4 &gt; 0, 'Each Gender - Gold'!AJ4*'Medal values'!$B$1+'Each Gender - Silver'!AJ4*'Medal values'!$B$2+'Each Gender - Bronze'!AJ4*'Medal values'!$B$3, "") + IF(AND(AJ$1 = AI$1, AI$2 = "Mixed"), 0.5*AI4, 0) + IF(AND(AJ$1 = AK$1, AK$2 = "Mixed"), 0.5*AK4, 0)</f>
        <v>0</v>
      </c>
      <c r="AK4" s="5">
        <f>IF('Each Gender - Gold'!AK4+'Each Gender - Silver'!AK4+'Each Gender - Bronze'!AK4 &gt; 0, 'Each Gender - Gold'!AK4*'Medal values'!$B$1+'Each Gender - Silver'!AK4*'Medal values'!$B$2+'Each Gender - Bronze'!AK4*'Medal values'!$B$3, "") + IF(AND(AK$1 = AJ$1, AJ$2 = "Mixed"), 0.5*AJ4, 0) + IF(AND(AK$1 = AL$1, AL$2 = "Mixed"), 0.5*AL4, 0)</f>
        <v>0</v>
      </c>
      <c r="AL4" s="5">
        <f>IF('Each Gender - Gold'!AL4+'Each Gender - Silver'!AL4+'Each Gender - Bronze'!AL4 &gt; 0, 'Each Gender - Gold'!AL4*'Medal values'!$B$1+'Each Gender - Silver'!AL4*'Medal values'!$B$2+'Each Gender - Bronze'!AL4*'Medal values'!$B$3, "") + IF(AND(AL$1 = AK$1, AK$2 = "Mixed"), 0.5*AK4, 0) + IF(AND(AL$1 = AM$1, AM$2 = "Mixed"), 0.5*AM4, 0)</f>
        <v>0</v>
      </c>
      <c r="AM4" s="5">
        <f>IF('Each Gender - Gold'!AM4+'Each Gender - Silver'!AM4+'Each Gender - Bronze'!AM4 &gt; 0, 'Each Gender - Gold'!AM4*'Medal values'!$B$1+'Each Gender - Silver'!AM4*'Medal values'!$B$2+'Each Gender - Bronze'!AM4*'Medal values'!$B$3, "") + IF(AND(AM$1 = AL$1, AL$2 = "Mixed"), 0.5*AL4, 0) + IF(AND(AM$1 = AN$1, AN$2 = "Mixed"), 0.5*AN4, 0)</f>
        <v>0</v>
      </c>
      <c r="AN4" s="5">
        <f>IF('Each Gender - Gold'!AN4+'Each Gender - Silver'!AN4+'Each Gender - Bronze'!AN4 &gt; 0, 'Each Gender - Gold'!AN4*'Medal values'!$B$1+'Each Gender - Silver'!AN4*'Medal values'!$B$2+'Each Gender - Bronze'!AN4*'Medal values'!$B$3, "") + IF(AND(AN$1 = AM$1, AM$2 = "Mixed"), 0.5*AM4, 0) + IF(AND(AN$1 = AO$1, AO$2 = "Mixed"), 0.5*AO4, 0)</f>
        <v>0</v>
      </c>
      <c r="AO4" s="5">
        <f>IF('Each Gender - Gold'!AO4+'Each Gender - Silver'!AO4+'Each Gender - Bronze'!AO4 &gt; 0, 'Each Gender - Gold'!AO4*'Medal values'!$B$1+'Each Gender - Silver'!AO4*'Medal values'!$B$2+'Each Gender - Bronze'!AO4*'Medal values'!$B$3, "") + IF(AND(AO$1 = AN$1, AN$2 = "Mixed"), 0.5*AN4, 0) + IF(AND(AO$1 = AP$1, AP$2 = "Mixed"), 0.5*AP4, 0)</f>
        <v>0</v>
      </c>
      <c r="AP4" s="5">
        <f>IF('Each Gender - Gold'!AP4+'Each Gender - Silver'!AP4+'Each Gender - Bronze'!AP4 &gt; 0, 'Each Gender - Gold'!AP4*'Medal values'!$B$1+'Each Gender - Silver'!AP4*'Medal values'!$B$2+'Each Gender - Bronze'!AP4*'Medal values'!$B$3, "") + IF(AND(AP$1 = AO$1, AO$2 = "Mixed"), 0.5*AO4, 0) + IF(AND(AP$1 = AQ$1, AQ$2 = "Mixed"), 0.5*AQ4, 0)</f>
        <v>0</v>
      </c>
      <c r="AQ4" s="5">
        <f>IF('Each Gender - Gold'!AQ4+'Each Gender - Silver'!AQ4+'Each Gender - Bronze'!AQ4 &gt; 0, 'Each Gender - Gold'!AQ4*'Medal values'!$B$1+'Each Gender - Silver'!AQ4*'Medal values'!$B$2+'Each Gender - Bronze'!AQ4*'Medal values'!$B$3, "") + IF(AND(AQ$1 = AP$1, AP$2 = "Mixed"), 0.5*AP4, 0) + IF(AND(AQ$1 = AR$1, AR$2 = "Mixed"), 0.5*AR4, 0)</f>
        <v>0</v>
      </c>
      <c r="AR4" s="5">
        <f>IF('Each Gender - Gold'!AR4+'Each Gender - Silver'!AR4+'Each Gender - Bronze'!AR4 &gt; 0, 'Each Gender - Gold'!AR4*'Medal values'!$B$1+'Each Gender - Silver'!AR4*'Medal values'!$B$2+'Each Gender - Bronze'!AR4*'Medal values'!$B$3, "") + IF(AND(AR$1 = AQ$1, AQ$2 = "Mixed"), 0.5*AQ4, 0) + IF(AND(AR$1 = AS$1, AS$2 = "Mixed"), 0.5*AS4, 0)</f>
        <v>0</v>
      </c>
      <c r="AS4" s="5">
        <f>IF('Each Gender - Gold'!AS4+'Each Gender - Silver'!AS4+'Each Gender - Bronze'!AS4 &gt; 0, 'Each Gender - Gold'!AS4*'Medal values'!$B$1+'Each Gender - Silver'!AS4*'Medal values'!$B$2+'Each Gender - Bronze'!AS4*'Medal values'!$B$3, "") + IF(AND(AS$1 = AR$1, AR$2 = "Mixed"), 0.5*AR4, 0) + IF(AND(AS$1 = AT$1, AT$2 = "Mixed"), 0.5*AT4, 0)</f>
        <v>0</v>
      </c>
      <c r="AT4" s="5">
        <f>IF('Each Gender - Gold'!AT4+'Each Gender - Silver'!AT4+'Each Gender - Bronze'!AT4 &gt; 0, 'Each Gender - Gold'!AT4*'Medal values'!$B$1+'Each Gender - Silver'!AT4*'Medal values'!$B$2+'Each Gender - Bronze'!AT4*'Medal values'!$B$3, "") + IF(AND(AT$1 = AS$1, AS$2 = "Mixed"), 0.5*AS4, 0) + IF(AND(AT$1 = AU$1, AU$2 = "Mixed"), 0.5*AU4, 0)</f>
        <v>0</v>
      </c>
      <c r="AU4" s="5">
        <f>IF('Each Gender - Gold'!AU4+'Each Gender - Silver'!AU4+'Each Gender - Bronze'!AU4 &gt; 0, 'Each Gender - Gold'!AU4*'Medal values'!$B$1+'Each Gender - Silver'!AU4*'Medal values'!$B$2+'Each Gender - Bronze'!AU4*'Medal values'!$B$3, "") + IF(AND(AU$1 = AT$1, AT$2 = "Mixed"), 0.5*AT4, 0) + IF(AND(AU$1 = AV$1, AV$2 = "Mixed"), 0.5*AV4, 0)</f>
        <v>0</v>
      </c>
      <c r="AV4" s="5">
        <f>IF('Each Gender - Gold'!AV4+'Each Gender - Silver'!AV4+'Each Gender - Bronze'!AV4 &gt; 0, 'Each Gender - Gold'!AV4*'Medal values'!$B$1+'Each Gender - Silver'!AV4*'Medal values'!$B$2+'Each Gender - Bronze'!AV4*'Medal values'!$B$3, "") + IF(AND(AV$1 = AU$1, AU$2 = "Mixed"), 0.5*AU4, 0) + IF(AND(AV$1 = AW$1, AW$2 = "Mixed"), 0.5*AW4, 0)</f>
        <v>0</v>
      </c>
      <c r="AW4" s="5">
        <f>IF('Each Gender - Gold'!AW4+'Each Gender - Silver'!AW4+'Each Gender - Bronze'!AW4 &gt; 0, 'Each Gender - Gold'!AW4*'Medal values'!$B$1+'Each Gender - Silver'!AW4*'Medal values'!$B$2+'Each Gender - Bronze'!AW4*'Medal values'!$B$3, "") + IF(AND(AW$1 = AV$1, AV$2 = "Mixed"), 0.5*AV4, 0) + IF(AND(AW$1 = AX$1, AX$2 = "Mixed"), 0.5*AX4, 0)</f>
        <v>0</v>
      </c>
      <c r="AX4" s="5">
        <f>IF('Each Gender - Gold'!AX4+'Each Gender - Silver'!AX4+'Each Gender - Bronze'!AX4 &gt; 0, 'Each Gender - Gold'!AX4*'Medal values'!$B$1+'Each Gender - Silver'!AX4*'Medal values'!$B$2+'Each Gender - Bronze'!AX4*'Medal values'!$B$3, "") + IF(AND(AX$1 = AW$1, AW$2 = "Mixed"), 0.5*AW4, 0) + IF(AND(AX$1 = AY$1, AY$2 = "Mixed"), 0.5*AY4, 0)</f>
        <v>0</v>
      </c>
      <c r="AY4" s="5">
        <f>IF('Each Gender - Gold'!AY4+'Each Gender - Silver'!AY4+'Each Gender - Bronze'!AY4 &gt; 0, 'Each Gender - Gold'!AY4*'Medal values'!$B$1+'Each Gender - Silver'!AY4*'Medal values'!$B$2+'Each Gender - Bronze'!AY4*'Medal values'!$B$3, "") + IF(AND(AY$1 = AX$1, AX$2 = "Mixed"), 0.5*AX4, 0) + IF(AND(AY$1 = AZ$1, AZ$2 = "Mixed"), 0.5*AZ4, 0)</f>
        <v>0</v>
      </c>
      <c r="AZ4" s="5">
        <f>IF('Each Gender - Gold'!AZ4+'Each Gender - Silver'!AZ4+'Each Gender - Bronze'!AZ4 &gt; 0, 'Each Gender - Gold'!AZ4*'Medal values'!$B$1+'Each Gender - Silver'!AZ4*'Medal values'!$B$2+'Each Gender - Bronze'!AZ4*'Medal values'!$B$3, "") + IF(AND(AZ$1 = AY$1, AY$2 = "Mixed"), 0.5*AY4, 0) + IF(AND(AZ$1 = BA$1, BA$2 = "Mixed"), 0.5*BA4, 0)</f>
        <v>0</v>
      </c>
      <c r="BA4" s="5">
        <f>IF('Each Gender - Gold'!BA4+'Each Gender - Silver'!BA4+'Each Gender - Bronze'!BA4 &gt; 0, 'Each Gender - Gold'!BA4*'Medal values'!$B$1+'Each Gender - Silver'!BA4*'Medal values'!$B$2+'Each Gender - Bronze'!BA4*'Medal values'!$B$3, "") + IF(AND(BA$1 = AZ$1, AZ$2 = "Mixed"), 0.5*AZ4, 0) + IF(AND(BA$1 = BB$1, BB$2 = "Mixed"), 0.5*BB4, 0)</f>
        <v>0</v>
      </c>
      <c r="BB4" s="5">
        <f>IF('Each Gender - Gold'!BB4+'Each Gender - Silver'!BB4+'Each Gender - Bronze'!BB4 &gt; 0, 'Each Gender - Gold'!BB4*'Medal values'!$B$1+'Each Gender - Silver'!BB4*'Medal values'!$B$2+'Each Gender - Bronze'!BB4*'Medal values'!$B$3, "") + IF(AND(BB$1 = BA$1, BA$2 = "Mixed"), 0.5*BA4, 0) + IF(AND(BB$1 = BC$1, BC$2 = "Mixed"), 0.5*BC4, 0)</f>
        <v>0</v>
      </c>
      <c r="BC4" s="5">
        <f>IF('Each Gender - Gold'!BC4+'Each Gender - Silver'!BC4+'Each Gender - Bronze'!BC4 &gt; 0, 'Each Gender - Gold'!BC4*'Medal values'!$B$1+'Each Gender - Silver'!BC4*'Medal values'!$B$2+'Each Gender - Bronze'!BC4*'Medal values'!$B$3, "") + IF(AND(BC$1 = BB$1, BB$2 = "Mixed"), 0.5*BB4, 0) + IF(AND(BC$1 = BD$1, BD$2 = "Mixed"), 0.5*BD4, 0)</f>
        <v>0</v>
      </c>
      <c r="BD4" s="5">
        <f>IF('Each Gender - Gold'!BD4+'Each Gender - Silver'!BD4+'Each Gender - Bronze'!BD4 &gt; 0, 'Each Gender - Gold'!BD4*'Medal values'!$B$1+'Each Gender - Silver'!BD4*'Medal values'!$B$2+'Each Gender - Bronze'!BD4*'Medal values'!$B$3, "") + IF(AND(BD$1 = BC$1, BC$2 = "Mixed"), 0.5*BC4, 0) + IF(AND(BD$1 = BE$1, BE$2 = "Mixed"), 0.5*BE4, 0)</f>
        <v>0</v>
      </c>
      <c r="BE4" s="5">
        <f>IF('Each Gender - Gold'!BE4+'Each Gender - Silver'!BE4+'Each Gender - Bronze'!BE4 &gt; 0, 'Each Gender - Gold'!BE4*'Medal values'!$B$1+'Each Gender - Silver'!BE4*'Medal values'!$B$2+'Each Gender - Bronze'!BE4*'Medal values'!$B$3, "") + IF(AND(BE$1 = BD$1, BD$2 = "Mixed"), 0.5*BD4, 0) + IF(AND(BE$1 = BF$1, BF$2 = "Mixed"), 0.5*BF4, 0)</f>
        <v>0</v>
      </c>
      <c r="BF4" s="5">
        <f>IF('Each Gender - Gold'!BF4+'Each Gender - Silver'!BF4+'Each Gender - Bronze'!BF4 &gt; 0, 'Each Gender - Gold'!BF4*'Medal values'!$B$1+'Each Gender - Silver'!BF4*'Medal values'!$B$2+'Each Gender - Bronze'!BF4*'Medal values'!$B$3, "") + IF(AND(BF$1 = BE$1, BE$2 = "Mixed"), 0.5*BE4, 0) + IF(AND(BF$1 = BG$1, BG$2 = "Mixed"), 0.5*BG4, 0)</f>
        <v>0</v>
      </c>
      <c r="BG4" s="5">
        <f>IF('Each Gender - Gold'!BG4+'Each Gender - Silver'!BG4+'Each Gender - Bronze'!BG4 &gt; 0, 'Each Gender - Gold'!BG4*'Medal values'!$B$1+'Each Gender - Silver'!BG4*'Medal values'!$B$2+'Each Gender - Bronze'!BG4*'Medal values'!$B$3, "") + IF(AND(BG$1 = BF$1, BF$2 = "Mixed"), 0.5*BF4, 0) + IF(AND(BG$1 = BH$1, BH$2 = "Mixed"), 0.5*BH4, 0)</f>
        <v>0</v>
      </c>
      <c r="BH4" s="5">
        <f>IF('Each Gender - Gold'!BH4+'Each Gender - Silver'!BH4+'Each Gender - Bronze'!BH4 &gt; 0, 'Each Gender - Gold'!BH4*'Medal values'!$B$1+'Each Gender - Silver'!BH4*'Medal values'!$B$2+'Each Gender - Bronze'!BH4*'Medal values'!$B$3, "") + IF(AND(BH$1 = BG$1, BG$2 = "Mixed"), 0.5*BG4, 0) + IF(AND(BH$1 = BI$1, BI$2 = "Mixed"), 0.5*BI4, 0)</f>
        <v>0</v>
      </c>
      <c r="BI4" s="5">
        <f>IF('Each Gender - Gold'!BI4+'Each Gender - Silver'!BI4+'Each Gender - Bronze'!BI4 &gt; 0, 'Each Gender - Gold'!BI4*'Medal values'!$B$1+'Each Gender - Silver'!BI4*'Medal values'!$B$2+'Each Gender - Bronze'!BI4*'Medal values'!$B$3, "") + IF(AND(BI$1 = BH$1, BH$2 = "Mixed"), 0.5*BH4, 0) + IF(AND(BI$1 = BJ$1, BJ$2 = "Mixed"), 0.5*BJ4, 0)</f>
        <v>0</v>
      </c>
      <c r="BJ4" s="5">
        <f>IF('Each Gender - Gold'!BJ4+'Each Gender - Silver'!BJ4+'Each Gender - Bronze'!BJ4 &gt; 0, 'Each Gender - Gold'!BJ4*'Medal values'!$B$1+'Each Gender - Silver'!BJ4*'Medal values'!$B$2+'Each Gender - Bronze'!BJ4*'Medal values'!$B$3, "") + IF(AND(BJ$1 = BI$1, BI$2 = "Mixed"), 0.5*BI4, 0) + IF(AND(BJ$1 = BK$1, BK$2 = "Mixed"), 0.5*BK4, 0)</f>
        <v>0</v>
      </c>
      <c r="BK4" s="5">
        <f>IF('Each Gender - Gold'!BK4+'Each Gender - Silver'!BK4+'Each Gender - Bronze'!BK4 &gt; 0, 'Each Gender - Gold'!BK4*'Medal values'!$B$1+'Each Gender - Silver'!BK4*'Medal values'!$B$2+'Each Gender - Bronze'!BK4*'Medal values'!$B$3, "") + IF(AND(BK$1 = BJ$1, BJ$2 = "Mixed"), 0.5*BJ4, 0) + IF(AND(BK$1 = BL$1, BL$2 = "Mixed"), 0.5*BL4, 0)</f>
        <v>0</v>
      </c>
      <c r="BL4" s="5">
        <f>IF('Each Gender - Gold'!BL4+'Each Gender - Silver'!BL4+'Each Gender - Bronze'!BL4 &gt; 0, 'Each Gender - Gold'!BL4*'Medal values'!$B$1+'Each Gender - Silver'!BL4*'Medal values'!$B$2+'Each Gender - Bronze'!BL4*'Medal values'!$B$3, "") + IF(AND(BL$1 = BK$1, BK$2 = "Mixed"), 0.5*BK4, 0) + IF(AND(BL$1 = BM$1, BM$2 = "Mixed"), 0.5*BM4, 0)</f>
        <v>0</v>
      </c>
      <c r="BM4" s="5">
        <f>IF('Each Gender - Gold'!BM4+'Each Gender - Silver'!BM4+'Each Gender - Bronze'!BM4 &gt; 0, 'Each Gender - Gold'!BM4*'Medal values'!$B$1+'Each Gender - Silver'!BM4*'Medal values'!$B$2+'Each Gender - Bronze'!BM4*'Medal values'!$B$3, "") + IF(AND(BM$1 = BL$1, BL$2 = "Mixed"), 0.5*BL4, 0) + IF(AND(BM$1 = BN$1, BN$2 = "Mixed"), 0.5*BN4, 0)</f>
        <v>0</v>
      </c>
      <c r="BN4" s="5">
        <f>IF('Each Gender - Gold'!BN4+'Each Gender - Silver'!BN4+'Each Gender - Bronze'!BN4 &gt; 0, 'Each Gender - Gold'!BN4*'Medal values'!$B$1+'Each Gender - Silver'!BN4*'Medal values'!$B$2+'Each Gender - Bronze'!BN4*'Medal values'!$B$3, "") + IF(AND(BN$1 = BM$1, BM$2 = "Mixed"), 0.5*BM4, 0) + IF(AND(BN$1 = BO$1, BO$2 = "Mixed"), 0.5*BO4, 0)</f>
        <v>0</v>
      </c>
      <c r="BO4" s="5">
        <f>IF('Each Gender - Gold'!BO4+'Each Gender - Silver'!BO4+'Each Gender - Bronze'!BO4 &gt; 0, 'Each Gender - Gold'!BO4*'Medal values'!$B$1+'Each Gender - Silver'!BO4*'Medal values'!$B$2+'Each Gender - Bronze'!BO4*'Medal values'!$B$3, "") + IF(AND(BO$1 = BN$1, BN$2 = "Mixed"), 0.5*BN4, 0) + IF(AND(BO$1 = BP$1, BP$2 = "Mixed"), 0.5*BP4, 0)</f>
        <v>0</v>
      </c>
      <c r="BP4" s="5">
        <f>IF('Each Gender - Gold'!BP4+'Each Gender - Silver'!BP4+'Each Gender - Bronze'!BP4 &gt; 0, 'Each Gender - Gold'!BP4*'Medal values'!$B$1+'Each Gender - Silver'!BP4*'Medal values'!$B$2+'Each Gender - Bronze'!BP4*'Medal values'!$B$3, "") + IF(AND(BP$1 = BO$1, BO$2 = "Mixed"), 0.5*BO4, 0) + IF(AND(BP$1 = BQ$1, BQ$2 = "Mixed"), 0.5*BQ4, 0)</f>
        <v>0</v>
      </c>
      <c r="BQ4" s="5">
        <f>IF('Each Gender - Gold'!BQ4+'Each Gender - Silver'!BQ4+'Each Gender - Bronze'!BQ4 &gt; 0, 'Each Gender - Gold'!BQ4*'Medal values'!$B$1+'Each Gender - Silver'!BQ4*'Medal values'!$B$2+'Each Gender - Bronze'!BQ4*'Medal values'!$B$3, "") + IF(AND(BQ$1 = BP$1, BP$2 = "Mixed"), 0.5*BP4, 0) + IF(AND(BQ$1 = BR$1, BR$2 = "Mixed"), 0.5*BR4, 0)</f>
        <v>0</v>
      </c>
      <c r="BR4" s="5">
        <f>IF('Each Gender - Gold'!BR4+'Each Gender - Silver'!BR4+'Each Gender - Bronze'!BR4 &gt; 0, 'Each Gender - Gold'!BR4*'Medal values'!$B$1+'Each Gender - Silver'!BR4*'Medal values'!$B$2+'Each Gender - Bronze'!BR4*'Medal values'!$B$3, "") + IF(AND(BR$1 = BQ$1, BQ$2 = "Mixed"), 0.5*BQ4, 0) + IF(AND(BR$1 = BS$1, BS$2 = "Mixed"), 0.5*BS4, 0)</f>
        <v>0</v>
      </c>
      <c r="BS4" s="5">
        <f>IF('Each Gender - Gold'!BS4+'Each Gender - Silver'!BS4+'Each Gender - Bronze'!BS4 &gt; 0, 'Each Gender - Gold'!BS4*'Medal values'!$B$1+'Each Gender - Silver'!BS4*'Medal values'!$B$2+'Each Gender - Bronze'!BS4*'Medal values'!$B$3, "") + IF(AND(BS$1 = BR$1, BR$2 = "Mixed"), 0.5*BR4, 0) + IF(AND(BS$1 = BT$1, BT$2 = "Mixed"), 0.5*BT4, 0)</f>
        <v>0</v>
      </c>
      <c r="BT4" s="5">
        <f>IF('Each Gender - Gold'!BT4+'Each Gender - Silver'!BT4+'Each Gender - Bronze'!BT4 &gt; 0, 'Each Gender - Gold'!BT4*'Medal values'!$B$1+'Each Gender - Silver'!BT4*'Medal values'!$B$2+'Each Gender - Bronze'!BT4*'Medal values'!$B$3, "") + IF(AND(BT$1 = BS$1, BS$2 = "Mixed"), 0.5*BS4, 0) + IF(AND(BT$1 = BU$1, BU$2 = "Mixed"), 0.5*BU4, 0)</f>
        <v>0</v>
      </c>
      <c r="BU4" s="5">
        <f>IF('Each Gender - Gold'!BU4+'Each Gender - Silver'!BU4+'Each Gender - Bronze'!BU4 &gt; 0, 'Each Gender - Gold'!BU4*'Medal values'!$B$1+'Each Gender - Silver'!BU4*'Medal values'!$B$2+'Each Gender - Bronze'!BU4*'Medal values'!$B$3, "") + IF(AND(BU$1 = BT$1, BT$2 = "Mixed"), 0.5*BT4, 0) + IF(AND(BU$1 = BV$1, BV$2 = "Mixed"), 0.5*BV4, 0)</f>
        <v>0</v>
      </c>
      <c r="BV4" s="5">
        <f>IF('Each Gender - Gold'!BV4+'Each Gender - Silver'!BV4+'Each Gender - Bronze'!BV4 &gt; 0, 'Each Gender - Gold'!BV4*'Medal values'!$B$1+'Each Gender - Silver'!BV4*'Medal values'!$B$2+'Each Gender - Bronze'!BV4*'Medal values'!$B$3, "") + IF(AND(BV$1 = BU$1, BU$2 = "Mixed"), 0.5*BU4, 0) + IF(AND(BV$1 = BW$1, BW$2 = "Mixed"), 0.5*BW4, 0)</f>
        <v>0</v>
      </c>
      <c r="BW4" s="5">
        <f>IF('Each Gender - Gold'!BW4+'Each Gender - Silver'!BW4+'Each Gender - Bronze'!BW4 &gt; 0, 'Each Gender - Gold'!BW4*'Medal values'!$B$1+'Each Gender - Silver'!BW4*'Medal values'!$B$2+'Each Gender - Bronze'!BW4*'Medal values'!$B$3, "") + IF(AND(BW$1 = BV$1, BV$2 = "Mixed"), 0.5*BV4, 0) + IF(AND(BW$1 = BX$1, BX$2 = "Mixed"), 0.5*BX4, 0)</f>
        <v>0</v>
      </c>
      <c r="BX4" s="5">
        <f>IF('Each Gender - Gold'!BX4+'Each Gender - Silver'!BX4+'Each Gender - Bronze'!BX4 &gt; 0, 'Each Gender - Gold'!BX4*'Medal values'!$B$1+'Each Gender - Silver'!BX4*'Medal values'!$B$2+'Each Gender - Bronze'!BX4*'Medal values'!$B$3, "") + IF(AND(BX$1 = BW$1, BW$2 = "Mixed"), 0.5*BW4, 0) + IF(AND(BX$1 = BY$1, BY$2 = "Mixed"), 0.5*BY4, 0)</f>
        <v>0</v>
      </c>
      <c r="BY4" s="5">
        <f>IF('Each Gender - Gold'!BY4+'Each Gender - Silver'!BY4+'Each Gender - Bronze'!BY4 &gt; 0, 'Each Gender - Gold'!BY4*'Medal values'!$B$1+'Each Gender - Silver'!BY4*'Medal values'!$B$2+'Each Gender - Bronze'!BY4*'Medal values'!$B$3, "") + IF(AND(BY$1 = BX$1, BX$2 = "Mixed"), 0.5*BX4, 0) + IF(AND(BY$1 = BZ$1, BZ$2 = "Mixed"), 0.5*BZ4, 0)</f>
        <v>0</v>
      </c>
      <c r="BZ4" s="5">
        <f>IF('Each Gender - Gold'!BZ4+'Each Gender - Silver'!BZ4+'Each Gender - Bronze'!BZ4 &gt; 0, 'Each Gender - Gold'!BZ4*'Medal values'!$B$1+'Each Gender - Silver'!BZ4*'Medal values'!$B$2+'Each Gender - Bronze'!BZ4*'Medal values'!$B$3, "") + IF(AND(BZ$1 = BY$1, BY$2 = "Mixed"), 0.5*BY4, 0) + IF(AND(BZ$1 = CA$1, CA$2 = "Mixed"), 0.5*CA4, 0)</f>
        <v>0</v>
      </c>
      <c r="CA4" s="5">
        <f>IF('Each Gender - Gold'!CA4+'Each Gender - Silver'!CA4+'Each Gender - Bronze'!CA4 &gt; 0, 'Each Gender - Gold'!CA4*'Medal values'!$B$1+'Each Gender - Silver'!CA4*'Medal values'!$B$2+'Each Gender - Bronze'!CA4*'Medal values'!$B$3, "") + IF(AND(CA$1 = BZ$1, BZ$2 = "Mixed"), 0.5*BZ4, 0) + IF(AND(CA$1 = CB$1, CB$2 = "Mixed"), 0.5*CB4, 0)</f>
        <v>0</v>
      </c>
      <c r="CB4" s="5">
        <f>IF('Each Gender - Gold'!CB4+'Each Gender - Silver'!CB4+'Each Gender - Bronze'!CB4 &gt; 0, 'Each Gender - Gold'!CB4*'Medal values'!$B$1+'Each Gender - Silver'!CB4*'Medal values'!$B$2+'Each Gender - Bronze'!CB4*'Medal values'!$B$3, "") + IF(AND(CB$1 = CA$1, CA$2 = "Mixed"), 0.5*CA4, 0) + IF(AND(CB$1 = CC$1, CC$2 = "Mixed"), 0.5*CC4, 0)</f>
        <v>0</v>
      </c>
      <c r="CC4" s="5">
        <f>IF('Each Gender - Gold'!CC4+'Each Gender - Silver'!CC4+'Each Gender - Bronze'!CC4 &gt; 0, 'Each Gender - Gold'!CC4*'Medal values'!$B$1+'Each Gender - Silver'!CC4*'Medal values'!$B$2+'Each Gender - Bronze'!CC4*'Medal values'!$B$3, "") + IF(AND(CC$1 = CB$1, CB$2 = "Mixed"), 0.5*CB4, 0) + IF(AND(CC$1 = CD$1, CD$2 = "Mixed"), 0.5*CD4, 0)</f>
        <v>0</v>
      </c>
      <c r="CD4" s="5">
        <f>IF('Each Gender - Gold'!CD4+'Each Gender - Silver'!CD4+'Each Gender - Bronze'!CD4 &gt; 0, 'Each Gender - Gold'!CD4*'Medal values'!$B$1+'Each Gender - Silver'!CD4*'Medal values'!$B$2+'Each Gender - Bronze'!CD4*'Medal values'!$B$3, "") + IF(AND(CD$1 = CC$1, CC$2 = "Mixed"), 0.5*CC4, 0) + IF(AND(CD$1 = CE$1, CE$2 = "Mixed"), 0.5*CE4, 0)</f>
        <v>0</v>
      </c>
      <c r="CE4" s="5">
        <f>IF('Each Gender - Gold'!CE4+'Each Gender - Silver'!CE4+'Each Gender - Bronze'!CE4 &gt; 0, 'Each Gender - Gold'!CE4*'Medal values'!$B$1+'Each Gender - Silver'!CE4*'Medal values'!$B$2+'Each Gender - Bronze'!CE4*'Medal values'!$B$3, "") + IF(AND(CE$1 = CD$1, CD$2 = "Mixed"), 0.5*CD4, 0) + IF(AND(CE$1 = CF$1, CF$2 = "Mixed"), 0.5*CF4, 0)</f>
        <v>0</v>
      </c>
      <c r="CF4" s="5">
        <f>IF('Each Gender - Gold'!CF4+'Each Gender - Silver'!CF4+'Each Gender - Bronze'!CF4 &gt; 0, 'Each Gender - Gold'!CF4*'Medal values'!$B$1+'Each Gender - Silver'!CF4*'Medal values'!$B$2+'Each Gender - Bronze'!CF4*'Medal values'!$B$3, "") + IF(AND(CF$1 = CE$1, CE$2 = "Mixed"), 0.5*CE4, 0) + IF(AND(CF$1 = CG$1, CG$2 = "Mixed"), 0.5*CG4, 0)</f>
        <v>0</v>
      </c>
      <c r="CG4" s="5">
        <f>IF('Each Gender - Gold'!CG4+'Each Gender - Silver'!CG4+'Each Gender - Bronze'!CG4 &gt; 0, 'Each Gender - Gold'!CG4*'Medal values'!$B$1+'Each Gender - Silver'!CG4*'Medal values'!$B$2+'Each Gender - Bronze'!CG4*'Medal values'!$B$3, "") + IF(AND(CG$1 = CF$1, CF$2 = "Mixed"), 0.5*CF4, 0) + IF(AND(CG$1 = CH$1, CH$2 = "Mixed"), 0.5*CH4, 0)</f>
        <v>0</v>
      </c>
      <c r="CH4" s="5">
        <f>IF('Each Gender - Gold'!CH4+'Each Gender - Silver'!CH4+'Each Gender - Bronze'!CH4 &gt; 0, 'Each Gender - Gold'!CH4*'Medal values'!$B$1+'Each Gender - Silver'!CH4*'Medal values'!$B$2+'Each Gender - Bronze'!CH4*'Medal values'!$B$3, "") + IF(AND(CH$1 = CG$1, CG$2 = "Mixed"), 0.5*CG4, 0) + IF(AND(CH$1 = CI$1, CI$2 = "Mixed"), 0.5*CI4, 0)</f>
        <v>0</v>
      </c>
      <c r="CI4" s="5">
        <f>IF('Each Gender - Gold'!CI4+'Each Gender - Silver'!CI4+'Each Gender - Bronze'!CI4 &gt; 0, 'Each Gender - Gold'!CI4*'Medal values'!$B$1+'Each Gender - Silver'!CI4*'Medal values'!$B$2+'Each Gender - Bronze'!CI4*'Medal values'!$B$3, "") + IF(AND(CI$1 = CH$1, CH$2 = "Mixed"), 0.5*CH4, 0) + IF(AND(CI$1 = CJ$1, CJ$2 = "Mixed"), 0.5*CJ4, 0)</f>
        <v>0</v>
      </c>
      <c r="CJ4" s="5">
        <f>IF('Each Gender - Gold'!CJ4+'Each Gender - Silver'!CJ4+'Each Gender - Bronze'!CJ4 &gt; 0, 'Each Gender - Gold'!CJ4*'Medal values'!$B$1+'Each Gender - Silver'!CJ4*'Medal values'!$B$2+'Each Gender - Bronze'!CJ4*'Medal values'!$B$3, "") + IF(AND(CJ$1 = CI$1, CI$2 = "Mixed"), 0.5*CI4, 0) + IF(AND(CJ$1 = CK$1, CK$2 = "Mixed"), 0.5*CK4, 0)</f>
        <v>0</v>
      </c>
      <c r="CK4" s="5">
        <f>IF('Each Gender - Gold'!CK4+'Each Gender - Silver'!CK4+'Each Gender - Bronze'!CK4 &gt; 0, 'Each Gender - Gold'!CK4*'Medal values'!$B$1+'Each Gender - Silver'!CK4*'Medal values'!$B$2+'Each Gender - Bronze'!CK4*'Medal values'!$B$3, "") + IF(AND(CK$1 = CJ$1, CJ$2 = "Mixed"), 0.5*CJ4, 0) + IF(AND(CK$1 = CL$1, CL$2 = "Mixed"), 0.5*CL4, 0)</f>
        <v>0</v>
      </c>
      <c r="CL4" s="5">
        <f>IF('Each Gender - Gold'!CL4+'Each Gender - Silver'!CL4+'Each Gender - Bronze'!CL4 &gt; 0, 'Each Gender - Gold'!CL4*'Medal values'!$B$1+'Each Gender - Silver'!CL4*'Medal values'!$B$2+'Each Gender - Bronze'!CL4*'Medal values'!$B$3, "") + IF(AND(CL$1 = CK$1, CK$2 = "Mixed"), 0.5*CK4, 0) + IF(AND(CL$1 = CM$1, CM$2 = "Mixed"), 0.5*CM4, 0)</f>
        <v>0</v>
      </c>
      <c r="CM4" s="5">
        <f>IF('Each Gender - Gold'!CM4+'Each Gender - Silver'!CM4+'Each Gender - Bronze'!CM4 &gt; 0, 'Each Gender - Gold'!CM4*'Medal values'!$B$1+'Each Gender - Silver'!CM4*'Medal values'!$B$2+'Each Gender - Bronze'!CM4*'Medal values'!$B$3, "") + IF(AND(CM$1 = CL$1, CL$2 = "Mixed"), 0.5*CL4, 0) + IF(AND(CM$1 = CN$1, CN$2 = "Mixed"), 0.5*CN4, 0)</f>
        <v>0</v>
      </c>
      <c r="CN4" s="5">
        <f>IF('Each Gender - Gold'!CN4+'Each Gender - Silver'!CN4+'Each Gender - Bronze'!CN4 &gt; 0, 'Each Gender - Gold'!CN4*'Medal values'!$B$1+'Each Gender - Silver'!CN4*'Medal values'!$B$2+'Each Gender - Bronze'!CN4*'Medal values'!$B$3, "") + IF(AND(CN$1 = CM$1, CM$2 = "Mixed"), 0.5*CM4, 0) + IF(AND(CN$1 = CO$1, CO$2 = "Mixed"), 0.5*CO4, 0)</f>
        <v>0</v>
      </c>
      <c r="CO4" s="5">
        <f>IF('Each Gender - Gold'!CO4+'Each Gender - Silver'!CO4+'Each Gender - Bronze'!CO4 &gt; 0, 'Each Gender - Gold'!CO4*'Medal values'!$B$1+'Each Gender - Silver'!CO4*'Medal values'!$B$2+'Each Gender - Bronze'!CO4*'Medal values'!$B$3, "") + IF(AND(CO$1 = CN$1, CN$2 = "Mixed"), 0.5*CN4, 0) + IF(AND(CO$1 = CP$1, CP$2 = "Mixed"), 0.5*CP4, 0)</f>
        <v>0</v>
      </c>
      <c r="CP4" s="5">
        <f>IF('Each Gender - Gold'!CP4+'Each Gender - Silver'!CP4+'Each Gender - Bronze'!CP4 &gt; 0, 'Each Gender - Gold'!CP4*'Medal values'!$B$1+'Each Gender - Silver'!CP4*'Medal values'!$B$2+'Each Gender - Bronze'!CP4*'Medal values'!$B$3, "") + IF(AND(CP$1 = CO$1, CO$2 = "Mixed"), 0.5*CO4, 0) + IF(AND(CP$1 = CQ$1, CQ$2 = "Mixed"), 0.5*CQ4, 0)</f>
        <v>0</v>
      </c>
      <c r="CQ4" s="5">
        <f>IF('Each Gender - Gold'!CQ4+'Each Gender - Silver'!CQ4+'Each Gender - Bronze'!CQ4 &gt; 0, 'Each Gender - Gold'!CQ4*'Medal values'!$B$1+'Each Gender - Silver'!CQ4*'Medal values'!$B$2+'Each Gender - Bronze'!CQ4*'Medal values'!$B$3, "") + IF(AND(CQ$1 = CP$1, CP$2 = "Mixed"), 0.5*CP4, 0) + IF(AND(CQ$1 = CR$1, CR$2 = "Mixed"), 0.5*CR4, 0)</f>
        <v>0</v>
      </c>
      <c r="CR4" s="5">
        <f>IF('Each Gender - Gold'!CR4+'Each Gender - Silver'!CR4+'Each Gender - Bronze'!CR4 &gt; 0, 'Each Gender - Gold'!CR4*'Medal values'!$B$1+'Each Gender - Silver'!CR4*'Medal values'!$B$2+'Each Gender - Bronze'!CR4*'Medal values'!$B$3, "") + IF(AND(CR$1 = CQ$1, CQ$2 = "Mixed"), 0.5*CQ4, 0) + IF(AND(CR$1 = CS$1, CS$2 = "Mixed"), 0.5*CS4, 0)</f>
        <v>0</v>
      </c>
      <c r="CS4" s="5">
        <f>IF('Each Gender - Gold'!CS4+'Each Gender - Silver'!CS4+'Each Gender - Bronze'!CS4 &gt; 0, 'Each Gender - Gold'!CS4*'Medal values'!$B$1+'Each Gender - Silver'!CS4*'Medal values'!$B$2+'Each Gender - Bronze'!CS4*'Medal values'!$B$3, "") + IF(AND(CS$1 = CR$1, CR$2 = "Mixed"), 0.5*CR4, 0) + IF(AND(CS$1 = CT$1, CT$2 = "Mixed"), 0.5*CT4, 0)</f>
        <v>2.000001</v>
      </c>
      <c r="CT4" s="5">
        <f>IF('Each Gender - Gold'!CT4+'Each Gender - Silver'!CT4+'Each Gender - Bronze'!CT4 &gt; 0, 'Each Gender - Gold'!CT4*'Medal values'!$B$1+'Each Gender - Silver'!CT4*'Medal values'!$B$2+'Each Gender - Bronze'!CT4*'Medal values'!$B$3, "") + IF(AND(CT$1 = CS$1, CS$2 = "Mixed"), 0.5*CS4, 0) + IF(AND(CT$1 = CU$1, CU$2 = "Mixed"), 0.5*CU4, 0)</f>
        <v>0</v>
      </c>
      <c r="CU4" s="5">
        <f>IF('Each Gender - Gold'!CU4+'Each Gender - Silver'!CU4+'Each Gender - Bronze'!CU4 &gt; 0, 'Each Gender - Gold'!CU4*'Medal values'!$B$1+'Each Gender - Silver'!CU4*'Medal values'!$B$2+'Each Gender - Bronze'!CU4*'Medal values'!$B$3, "") + IF(AND(CU$1 = CT$1, CT$2 = "Mixed"), 0.5*CT4, 0) + IF(AND(CU$1 = CV$1, CV$2 = "Mixed"), 0.5*CV4, 0)</f>
        <v>2.000001</v>
      </c>
      <c r="CV4" s="5">
        <f>IF('Each Gender - Gold'!CV4+'Each Gender - Silver'!CV4+'Each Gender - Bronze'!CV4 &gt; 0, 'Each Gender - Gold'!CV4*'Medal values'!$B$1+'Each Gender - Silver'!CV4*'Medal values'!$B$2+'Each Gender - Bronze'!CV4*'Medal values'!$B$3, "") + IF(AND(CV$1 = CU$1, CU$2 = "Mixed"), 0.5*CU4, 0) + IF(AND(CV$1 = CW$1, CW$2 = "Mixed"), 0.5*CW4, 0)</f>
        <v>0</v>
      </c>
      <c r="CW4" s="5">
        <f t="shared" ref="CW4:CX4" si="2">SUMIF($B$2:$CV$2,CW$2, $B4:$CV4)</f>
        <v>6.000002</v>
      </c>
      <c r="CX4" s="5">
        <f t="shared" si="2"/>
        <v>0</v>
      </c>
    </row>
    <row r="5">
      <c r="A5" s="5" t="str">
        <f>Countries!A3</f>
        <v>AUS</v>
      </c>
      <c r="B5" s="5">
        <f>IF('Each Gender - Gold'!B5+'Each Gender - Silver'!B5+'Each Gender - Bronze'!B5 &gt; 0, 'Each Gender - Gold'!B5*'Medal values'!$B$1+'Each Gender - Silver'!B5*'Medal values'!$B$2+'Each Gender - Bronze'!B5*'Medal values'!$B$3, "") + IF(AND(B$1 = A$1, A$2 = "Mixed"), 0.5*A5, 0) + IF(AND(B$1 = C$1, C$2 = "Mixed"), 0.5*C5, 0)</f>
        <v>0</v>
      </c>
      <c r="C5" s="5">
        <f>IF('Each Gender - Gold'!C5+'Each Gender - Silver'!C5+'Each Gender - Bronze'!C5 &gt; 0, 'Each Gender - Gold'!C5*'Medal values'!$B$1+'Each Gender - Silver'!C5*'Medal values'!$B$2+'Each Gender - Bronze'!C5*'Medal values'!$B$3, "") + IF(AND(C$1 = B$1, B$2 = "Mixed"), 0.5*B5, 0) + IF(AND(C$1 = D$1, D$2 = "Mixed"), 0.5*D5, 0)</f>
        <v>0</v>
      </c>
      <c r="D5" s="5">
        <f>IF('Each Gender - Gold'!D5+'Each Gender - Silver'!D5+'Each Gender - Bronze'!D5 &gt; 0, 'Each Gender - Gold'!D5*'Medal values'!$B$1+'Each Gender - Silver'!D5*'Medal values'!$B$2+'Each Gender - Bronze'!D5*'Medal values'!$B$3, "") + IF(AND(D$1 = C$1, C$2 = "Mixed"), 0.5*C5, 0) + IF(AND(D$1 = E$1, E$2 = "Mixed"), 0.5*E5, 0)</f>
        <v>0</v>
      </c>
      <c r="E5" s="5">
        <f>IF('Each Gender - Gold'!E5+'Each Gender - Silver'!E5+'Each Gender - Bronze'!E5 &gt; 0, 'Each Gender - Gold'!E5*'Medal values'!$B$1+'Each Gender - Silver'!E5*'Medal values'!$B$2+'Each Gender - Bronze'!E5*'Medal values'!$B$3, "") + IF(AND(E$1 = D$1, D$2 = "Mixed"), 0.5*D5, 0) + IF(AND(E$1 = F$1, F$2 = "Mixed"), 0.5*F5, 0)</f>
        <v>0</v>
      </c>
      <c r="F5" s="5">
        <f>IF('Each Gender - Gold'!F5+'Each Gender - Silver'!F5+'Each Gender - Bronze'!F5 &gt; 0, 'Each Gender - Gold'!F5*'Medal values'!$B$1+'Each Gender - Silver'!F5*'Medal values'!$B$2+'Each Gender - Bronze'!F5*'Medal values'!$B$3, "") + IF(AND(F$1 = E$1, E$2 = "Mixed"), 0.5*E5, 0) + IF(AND(F$1 = G$1, G$2 = "Mixed"), 0.5*G5, 0)</f>
        <v>0</v>
      </c>
      <c r="G5" s="5">
        <f>IF('Each Gender - Gold'!G5+'Each Gender - Silver'!G5+'Each Gender - Bronze'!G5 &gt; 0, 'Each Gender - Gold'!G5*'Medal values'!$B$1+'Each Gender - Silver'!G5*'Medal values'!$B$2+'Each Gender - Bronze'!G5*'Medal values'!$B$3, "") + IF(AND(G$1 = F$1, F$2 = "Mixed"), 0.5*F5, 0) + IF(AND(G$1 = H$1, H$2 = "Mixed"), 0.5*H5, 0)</f>
        <v>0</v>
      </c>
      <c r="H5" s="5">
        <f>IF('Each Gender - Gold'!H5+'Each Gender - Silver'!H5+'Each Gender - Bronze'!H5 &gt; 0, 'Each Gender - Gold'!H5*'Medal values'!$B$1+'Each Gender - Silver'!H5*'Medal values'!$B$2+'Each Gender - Bronze'!H5*'Medal values'!$B$3, "") + IF(AND(H$1 = G$1, G$2 = "Mixed"), 0.5*G5, 0) + IF(AND(H$1 = I$1, I$2 = "Mixed"), 0.5*I5, 0)</f>
        <v>0</v>
      </c>
      <c r="I5" s="5">
        <f>IF('Each Gender - Gold'!I5+'Each Gender - Silver'!I5+'Each Gender - Bronze'!I5 &gt; 0, 'Each Gender - Gold'!I5*'Medal values'!$B$1+'Each Gender - Silver'!I5*'Medal values'!$B$2+'Each Gender - Bronze'!I5*'Medal values'!$B$3, "") + IF(AND(I$1 = H$1, H$2 = "Mixed"), 0.5*H5, 0) + IF(AND(I$1 = J$1, J$2 = "Mixed"), 0.5*J5, 0)</f>
        <v>0</v>
      </c>
      <c r="J5" s="5">
        <f>IF('Each Gender - Gold'!J5+'Each Gender - Silver'!J5+'Each Gender - Bronze'!J5 &gt; 0, 'Each Gender - Gold'!J5*'Medal values'!$B$1+'Each Gender - Silver'!J5*'Medal values'!$B$2+'Each Gender - Bronze'!J5*'Medal values'!$B$3, "") + IF(AND(J$1 = I$1, I$2 = "Mixed"), 0.5*I5, 0) + IF(AND(J$1 = K$1, K$2 = "Mixed"), 0.5*K5, 0)</f>
        <v>1</v>
      </c>
      <c r="K5" s="5">
        <f>IF('Each Gender - Gold'!K5+'Each Gender - Silver'!K5+'Each Gender - Bronze'!K5 &gt; 0, 'Each Gender - Gold'!K5*'Medal values'!$B$1+'Each Gender - Silver'!K5*'Medal values'!$B$2+'Each Gender - Bronze'!K5*'Medal values'!$B$3, "") + IF(AND(K$1 = J$1, J$2 = "Mixed"), 0.5*J5, 0) + IF(AND(K$1 = L$1, L$2 = "Mixed"), 0.5*L5, 0)</f>
        <v>0</v>
      </c>
      <c r="L5" s="5">
        <f>IF('Each Gender - Gold'!L5+'Each Gender - Silver'!L5+'Each Gender - Bronze'!L5 &gt; 0, 'Each Gender - Gold'!L5*'Medal values'!$B$1+'Each Gender - Silver'!L5*'Medal values'!$B$2+'Each Gender - Bronze'!L5*'Medal values'!$B$3, "") + IF(AND(L$1 = K$1, K$2 = "Mixed"), 0.5*K5, 0) + IF(AND(L$1 = M$1, M$2 = "Mixed"), 0.5*M5, 0)</f>
        <v>3.000001</v>
      </c>
      <c r="M5" s="5">
        <f>IF('Each Gender - Gold'!M5+'Each Gender - Silver'!M5+'Each Gender - Bronze'!M5 &gt; 0, 'Each Gender - Gold'!M5*'Medal values'!$B$1+'Each Gender - Silver'!M5*'Medal values'!$B$2+'Each Gender - Bronze'!M5*'Medal values'!$B$3, "") + IF(AND(M$1 = L$1, L$2 = "Mixed"), 0.5*L5, 0) + IF(AND(M$1 = N$1, N$2 = "Mixed"), 0.5*N5, 0)</f>
        <v>0</v>
      </c>
      <c r="N5" s="5">
        <f>IF('Each Gender - Gold'!N5+'Each Gender - Silver'!N5+'Each Gender - Bronze'!N5 &gt; 0, 'Each Gender - Gold'!N5*'Medal values'!$B$1+'Each Gender - Silver'!N5*'Medal values'!$B$2+'Each Gender - Bronze'!N5*'Medal values'!$B$3, "") + IF(AND(N$1 = M$1, M$2 = "Mixed"), 0.5*M5, 0) + IF(AND(N$1 = O$1, O$2 = "Mixed"), 0.5*O5, 0)</f>
        <v>0</v>
      </c>
      <c r="O5" s="5">
        <f>IF('Each Gender - Gold'!O5+'Each Gender - Silver'!O5+'Each Gender - Bronze'!O5 &gt; 0, 'Each Gender - Gold'!O5*'Medal values'!$B$1+'Each Gender - Silver'!O5*'Medal values'!$B$2+'Each Gender - Bronze'!O5*'Medal values'!$B$3, "") + IF(AND(O$1 = N$1, N$2 = "Mixed"), 0.5*N5, 0) + IF(AND(O$1 = P$1, P$2 = "Mixed"), 0.5*P5, 0)</f>
        <v>0</v>
      </c>
      <c r="P5" s="5">
        <f>IF('Each Gender - Gold'!P5+'Each Gender - Silver'!P5+'Each Gender - Bronze'!P5 &gt; 0, 'Each Gender - Gold'!P5*'Medal values'!$B$1+'Each Gender - Silver'!P5*'Medal values'!$B$2+'Each Gender - Bronze'!P5*'Medal values'!$B$3, "") + IF(AND(P$1 = O$1, O$2 = "Mixed"), 0.5*O5, 0) + IF(AND(P$1 = Q$1, Q$2 = "Mixed"), 0.5*Q5, 0)</f>
        <v>0</v>
      </c>
      <c r="Q5" s="5">
        <f>IF('Each Gender - Gold'!Q5+'Each Gender - Silver'!Q5+'Each Gender - Bronze'!Q5 &gt; 0, 'Each Gender - Gold'!Q5*'Medal values'!$B$1+'Each Gender - Silver'!Q5*'Medal values'!$B$2+'Each Gender - Bronze'!Q5*'Medal values'!$B$3, "") + IF(AND(Q$1 = P$1, P$2 = "Mixed"), 0.5*P5, 0) + IF(AND(Q$1 = R$1, R$2 = "Mixed"), 0.5*R5, 0)</f>
        <v>0</v>
      </c>
      <c r="R5" s="5">
        <f>IF('Each Gender - Gold'!R5+'Each Gender - Silver'!R5+'Each Gender - Bronze'!R5 &gt; 0, 'Each Gender - Gold'!R5*'Medal values'!$B$1+'Each Gender - Silver'!R5*'Medal values'!$B$2+'Each Gender - Bronze'!R5*'Medal values'!$B$3, "") + IF(AND(R$1 = Q$1, Q$2 = "Mixed"), 0.5*Q5, 0) + IF(AND(R$1 = S$1, S$2 = "Mixed"), 0.5*S5, 0)</f>
        <v>1</v>
      </c>
      <c r="S5" s="5">
        <f>IF('Each Gender - Gold'!S5+'Each Gender - Silver'!S5+'Each Gender - Bronze'!S5 &gt; 0, 'Each Gender - Gold'!S5*'Medal values'!$B$1+'Each Gender - Silver'!S5*'Medal values'!$B$2+'Each Gender - Bronze'!S5*'Medal values'!$B$3, "") + IF(AND(S$1 = R$1, R$2 = "Mixed"), 0.5*R5, 0) + IF(AND(S$1 = T$1, T$2 = "Mixed"), 0.5*T5, 0)</f>
        <v>0</v>
      </c>
      <c r="T5" s="5">
        <f>IF('Each Gender - Gold'!T5+'Each Gender - Silver'!T5+'Each Gender - Bronze'!T5 &gt; 0, 'Each Gender - Gold'!T5*'Medal values'!$B$1+'Each Gender - Silver'!T5*'Medal values'!$B$2+'Each Gender - Bronze'!T5*'Medal values'!$B$3, "") + IF(AND(T$1 = S$1, S$2 = "Mixed"), 0.5*S5, 0) + IF(AND(T$1 = U$1, U$2 = "Mixed"), 0.5*U5, 0)</f>
        <v>0</v>
      </c>
      <c r="U5" s="5">
        <f>IF('Each Gender - Gold'!U5+'Each Gender - Silver'!U5+'Each Gender - Bronze'!U5 &gt; 0, 'Each Gender - Gold'!U5*'Medal values'!$B$1+'Each Gender - Silver'!U5*'Medal values'!$B$2+'Each Gender - Bronze'!U5*'Medal values'!$B$3, "") + IF(AND(U$1 = T$1, T$2 = "Mixed"), 0.5*T5, 0) + IF(AND(U$1 = V$1, V$2 = "Mixed"), 0.5*V5, 0)</f>
        <v>2.000001</v>
      </c>
      <c r="V5" s="5">
        <f>IF('Each Gender - Gold'!V5+'Each Gender - Silver'!V5+'Each Gender - Bronze'!V5 &gt; 0, 'Each Gender - Gold'!V5*'Medal values'!$B$1+'Each Gender - Silver'!V5*'Medal values'!$B$2+'Each Gender - Bronze'!V5*'Medal values'!$B$3, "") + IF(AND(V$1 = U$1, U$2 = "Mixed"), 0.5*U5, 0) + IF(AND(V$1 = W$1, W$2 = "Mixed"), 0.5*W5, 0)</f>
        <v>1</v>
      </c>
      <c r="W5" s="5">
        <f>IF('Each Gender - Gold'!W5+'Each Gender - Silver'!W5+'Each Gender - Bronze'!W5 &gt; 0, 'Each Gender - Gold'!W5*'Medal values'!$B$1+'Each Gender - Silver'!W5*'Medal values'!$B$2+'Each Gender - Bronze'!W5*'Medal values'!$B$3, "") + IF(AND(W$1 = V$1, V$2 = "Mixed"), 0.5*V5, 0) + IF(AND(W$1 = X$1, X$2 = "Mixed"), 0.5*X5, 0)</f>
        <v>0</v>
      </c>
      <c r="X5" s="5">
        <f>IF('Each Gender - Gold'!X5+'Each Gender - Silver'!X5+'Each Gender - Bronze'!X5 &gt; 0, 'Each Gender - Gold'!X5*'Medal values'!$B$1+'Each Gender - Silver'!X5*'Medal values'!$B$2+'Each Gender - Bronze'!X5*'Medal values'!$B$3, "") + IF(AND(X$1 = W$1, W$2 = "Mixed"), 0.5*W5, 0) + IF(AND(X$1 = Y$1, Y$2 = "Mixed"), 0.5*Y5, 0)</f>
        <v>0</v>
      </c>
      <c r="Y5" s="5">
        <f>IF('Each Gender - Gold'!Y5+'Each Gender - Silver'!Y5+'Each Gender - Bronze'!Y5 &gt; 0, 'Each Gender - Gold'!Y5*'Medal values'!$B$1+'Each Gender - Silver'!Y5*'Medal values'!$B$2+'Each Gender - Bronze'!Y5*'Medal values'!$B$3, "") + IF(AND(Y$1 = X$1, X$2 = "Mixed"), 0.5*X5, 0) + IF(AND(Y$1 = Z$1, Z$2 = "Mixed"), 0.5*Z5, 0)</f>
        <v>4.001</v>
      </c>
      <c r="Z5" s="5">
        <f>IF('Each Gender - Gold'!Z5+'Each Gender - Silver'!Z5+'Each Gender - Bronze'!Z5 &gt; 0, 'Each Gender - Gold'!Z5*'Medal values'!$B$1+'Each Gender - Silver'!Z5*'Medal values'!$B$2+'Each Gender - Bronze'!Z5*'Medal values'!$B$3, "") + IF(AND(Z$1 = Y$1, Y$2 = "Mixed"), 0.5*Y5, 0) + IF(AND(Z$1 = AA$1, AA$2 = "Mixed"), 0.5*AA5, 0)</f>
        <v>3.001</v>
      </c>
      <c r="AA5" s="5">
        <f>IF('Each Gender - Gold'!AA5+'Each Gender - Silver'!AA5+'Each Gender - Bronze'!AA5 &gt; 0, 'Each Gender - Gold'!AA5*'Medal values'!$B$1+'Each Gender - Silver'!AA5*'Medal values'!$B$2+'Each Gender - Bronze'!AA5*'Medal values'!$B$3, "") + IF(AND(AA$1 = Z$1, Z$2 = "Mixed"), 0.5*Z5, 0) + IF(AND(AA$1 = AB$1, AB$2 = "Mixed"), 0.5*AB5, 0)</f>
        <v>0</v>
      </c>
      <c r="AB5" s="5">
        <f>IF('Each Gender - Gold'!AB5+'Each Gender - Silver'!AB5+'Each Gender - Bronze'!AB5 &gt; 0, 'Each Gender - Gold'!AB5*'Medal values'!$B$1+'Each Gender - Silver'!AB5*'Medal values'!$B$2+'Each Gender - Bronze'!AB5*'Medal values'!$B$3, "") + IF(AND(AB$1 = AA$1, AA$2 = "Mixed"), 0.5*AA5, 0) + IF(AND(AB$1 = AC$1, AC$2 = "Mixed"), 0.5*AC5, 0)</f>
        <v>3.001</v>
      </c>
      <c r="AC5" s="5">
        <f>IF('Each Gender - Gold'!AC5+'Each Gender - Silver'!AC5+'Each Gender - Bronze'!AC5 &gt; 0, 'Each Gender - Gold'!AC5*'Medal values'!$B$1+'Each Gender - Silver'!AC5*'Medal values'!$B$2+'Each Gender - Bronze'!AC5*'Medal values'!$B$3, "") + IF(AND(AC$1 = AB$1, AB$2 = "Mixed"), 0.5*AB5, 0) + IF(AND(AC$1 = AD$1, AD$2 = "Mixed"), 0.5*AD5, 0)</f>
        <v>0</v>
      </c>
      <c r="AD5" s="5">
        <f>IF('Each Gender - Gold'!AD5+'Each Gender - Silver'!AD5+'Each Gender - Bronze'!AD5 &gt; 0, 'Each Gender - Gold'!AD5*'Medal values'!$B$1+'Each Gender - Silver'!AD5*'Medal values'!$B$2+'Each Gender - Bronze'!AD5*'Medal values'!$B$3, "") + IF(AND(AD$1 = AC$1, AC$2 = "Mixed"), 0.5*AC5, 0) + IF(AND(AD$1 = AE$1, AE$2 = "Mixed"), 0.5*AE5, 0)</f>
        <v>0</v>
      </c>
      <c r="AE5" s="5">
        <f>IF('Each Gender - Gold'!AE5+'Each Gender - Silver'!AE5+'Each Gender - Bronze'!AE5 &gt; 0, 'Each Gender - Gold'!AE5*'Medal values'!$B$1+'Each Gender - Silver'!AE5*'Medal values'!$B$2+'Each Gender - Bronze'!AE5*'Medal values'!$B$3, "") + IF(AND(AE$1 = AD$1, AD$2 = "Mixed"), 0.5*AD5, 0) + IF(AND(AE$1 = AF$1, AF$2 = "Mixed"), 0.5*AF5, 0)</f>
        <v>0</v>
      </c>
      <c r="AF5" s="5">
        <f>IF('Each Gender - Gold'!AF5+'Each Gender - Silver'!AF5+'Each Gender - Bronze'!AF5 &gt; 0, 'Each Gender - Gold'!AF5*'Medal values'!$B$1+'Each Gender - Silver'!AF5*'Medal values'!$B$2+'Each Gender - Bronze'!AF5*'Medal values'!$B$3, "") + IF(AND(AF$1 = AE$1, AE$2 = "Mixed"), 0.5*AE5, 0) + IF(AND(AF$1 = AG$1, AG$2 = "Mixed"), 0.5*AG5, 0)</f>
        <v>0</v>
      </c>
      <c r="AG5" s="5">
        <f>IF('Each Gender - Gold'!AG5+'Each Gender - Silver'!AG5+'Each Gender - Bronze'!AG5 &gt; 0, 'Each Gender - Gold'!AG5*'Medal values'!$B$1+'Each Gender - Silver'!AG5*'Medal values'!$B$2+'Each Gender - Bronze'!AG5*'Medal values'!$B$3, "") + IF(AND(AG$1 = AF$1, AF$2 = "Mixed"), 0.5*AF5, 0) + IF(AND(AG$1 = AH$1, AH$2 = "Mixed"), 0.5*AH5, 0)</f>
        <v>0</v>
      </c>
      <c r="AH5" s="5">
        <f>IF('Each Gender - Gold'!AH5+'Each Gender - Silver'!AH5+'Each Gender - Bronze'!AH5 &gt; 0, 'Each Gender - Gold'!AH5*'Medal values'!$B$1+'Each Gender - Silver'!AH5*'Medal values'!$B$2+'Each Gender - Bronze'!AH5*'Medal values'!$B$3, "") + IF(AND(AH$1 = AG$1, AG$2 = "Mixed"), 0.5*AG5, 0) + IF(AND(AH$1 = AI$1, AI$2 = "Mixed"), 0.5*AI5, 0)</f>
        <v>1</v>
      </c>
      <c r="AI5" s="5">
        <f>IF('Each Gender - Gold'!AI5+'Each Gender - Silver'!AI5+'Each Gender - Bronze'!AI5 &gt; 0, 'Each Gender - Gold'!AI5*'Medal values'!$B$1+'Each Gender - Silver'!AI5*'Medal values'!$B$2+'Each Gender - Bronze'!AI5*'Medal values'!$B$3, "") + IF(AND(AI$1 = AH$1, AH$2 = "Mixed"), 0.5*AH5, 0) + IF(AND(AI$1 = AJ$1, AJ$2 = "Mixed"), 0.5*AJ5, 0)</f>
        <v>0</v>
      </c>
      <c r="AJ5" s="5">
        <f>IF('Each Gender - Gold'!AJ5+'Each Gender - Silver'!AJ5+'Each Gender - Bronze'!AJ5 &gt; 0, 'Each Gender - Gold'!AJ5*'Medal values'!$B$1+'Each Gender - Silver'!AJ5*'Medal values'!$B$2+'Each Gender - Bronze'!AJ5*'Medal values'!$B$3, "") + IF(AND(AJ$1 = AI$1, AI$2 = "Mixed"), 0.5*AI5, 0) + IF(AND(AJ$1 = AK$1, AK$2 = "Mixed"), 0.5*AK5, 0)</f>
        <v>1</v>
      </c>
      <c r="AK5" s="5">
        <f>IF('Each Gender - Gold'!AK5+'Each Gender - Silver'!AK5+'Each Gender - Bronze'!AK5 &gt; 0, 'Each Gender - Gold'!AK5*'Medal values'!$B$1+'Each Gender - Silver'!AK5*'Medal values'!$B$2+'Each Gender - Bronze'!AK5*'Medal values'!$B$3, "") + IF(AND(AK$1 = AJ$1, AJ$2 = "Mixed"), 0.5*AJ5, 0) + IF(AND(AK$1 = AL$1, AL$2 = "Mixed"), 0.5*AL5, 0)</f>
        <v>0</v>
      </c>
      <c r="AL5" s="5">
        <f>IF('Each Gender - Gold'!AL5+'Each Gender - Silver'!AL5+'Each Gender - Bronze'!AL5 &gt; 0, 'Each Gender - Gold'!AL5*'Medal values'!$B$1+'Each Gender - Silver'!AL5*'Medal values'!$B$2+'Each Gender - Bronze'!AL5*'Medal values'!$B$3, "") + IF(AND(AL$1 = AK$1, AK$2 = "Mixed"), 0.5*AK5, 0) + IF(AND(AL$1 = AM$1, AM$2 = "Mixed"), 0.5*AM5, 0)</f>
        <v>0</v>
      </c>
      <c r="AM5" s="5">
        <f>IF('Each Gender - Gold'!AM5+'Each Gender - Silver'!AM5+'Each Gender - Bronze'!AM5 &gt; 0, 'Each Gender - Gold'!AM5*'Medal values'!$B$1+'Each Gender - Silver'!AM5*'Medal values'!$B$2+'Each Gender - Bronze'!AM5*'Medal values'!$B$3, "") + IF(AND(AM$1 = AL$1, AL$2 = "Mixed"), 0.5*AL5, 0) + IF(AND(AM$1 = AN$1, AN$2 = "Mixed"), 0.5*AN5, 0)</f>
        <v>1</v>
      </c>
      <c r="AN5" s="5">
        <f>IF('Each Gender - Gold'!AN5+'Each Gender - Silver'!AN5+'Each Gender - Bronze'!AN5 &gt; 0, 'Each Gender - Gold'!AN5*'Medal values'!$B$1+'Each Gender - Silver'!AN5*'Medal values'!$B$2+'Each Gender - Bronze'!AN5*'Medal values'!$B$3, "") + IF(AND(AN$1 = AM$1, AM$2 = "Mixed"), 0.5*AM5, 0) + IF(AND(AN$1 = AO$1, AO$2 = "Mixed"), 0.5*AO5, 0)</f>
        <v>3.000001</v>
      </c>
      <c r="AO5" s="5">
        <f>IF('Each Gender - Gold'!AO5+'Each Gender - Silver'!AO5+'Each Gender - Bronze'!AO5 &gt; 0, 'Each Gender - Gold'!AO5*'Medal values'!$B$1+'Each Gender - Silver'!AO5*'Medal values'!$B$2+'Each Gender - Bronze'!AO5*'Medal values'!$B$3, "") + IF(AND(AO$1 = AN$1, AN$2 = "Mixed"), 0.5*AN5, 0) + IF(AND(AO$1 = AP$1, AP$2 = "Mixed"), 0.5*AP5, 0)</f>
        <v>0</v>
      </c>
      <c r="AP5" s="5">
        <f>IF('Each Gender - Gold'!AP5+'Each Gender - Silver'!AP5+'Each Gender - Bronze'!AP5 &gt; 0, 'Each Gender - Gold'!AP5*'Medal values'!$B$1+'Each Gender - Silver'!AP5*'Medal values'!$B$2+'Each Gender - Bronze'!AP5*'Medal values'!$B$3, "") + IF(AND(AP$1 = AO$1, AO$2 = "Mixed"), 0.5*AO5, 0) + IF(AND(AP$1 = AQ$1, AQ$2 = "Mixed"), 0.5*AQ5, 0)</f>
        <v>0</v>
      </c>
      <c r="AQ5" s="5">
        <f>IF('Each Gender - Gold'!AQ5+'Each Gender - Silver'!AQ5+'Each Gender - Bronze'!AQ5 &gt; 0, 'Each Gender - Gold'!AQ5*'Medal values'!$B$1+'Each Gender - Silver'!AQ5*'Medal values'!$B$2+'Each Gender - Bronze'!AQ5*'Medal values'!$B$3, "") + IF(AND(AQ$1 = AP$1, AP$2 = "Mixed"), 0.5*AP5, 0) + IF(AND(AQ$1 = AR$1, AR$2 = "Mixed"), 0.5*AR5, 0)</f>
        <v>0</v>
      </c>
      <c r="AR5" s="5">
        <f>IF('Each Gender - Gold'!AR5+'Each Gender - Silver'!AR5+'Each Gender - Bronze'!AR5 &gt; 0, 'Each Gender - Gold'!AR5*'Medal values'!$B$1+'Each Gender - Silver'!AR5*'Medal values'!$B$2+'Each Gender - Bronze'!AR5*'Medal values'!$B$3, "") + IF(AND(AR$1 = AQ$1, AQ$2 = "Mixed"), 0.5*AQ5, 0) + IF(AND(AR$1 = AS$1, AS$2 = "Mixed"), 0.5*AS5, 0)</f>
        <v>0</v>
      </c>
      <c r="AS5" s="5">
        <f>IF('Each Gender - Gold'!AS5+'Each Gender - Silver'!AS5+'Each Gender - Bronze'!AS5 &gt; 0, 'Each Gender - Gold'!AS5*'Medal values'!$B$1+'Each Gender - Silver'!AS5*'Medal values'!$B$2+'Each Gender - Bronze'!AS5*'Medal values'!$B$3, "") + IF(AND(AS$1 = AR$1, AR$2 = "Mixed"), 0.5*AR5, 0) + IF(AND(AS$1 = AT$1, AT$2 = "Mixed"), 0.5*AT5, 0)</f>
        <v>0</v>
      </c>
      <c r="AT5" s="5">
        <f>IF('Each Gender - Gold'!AT5+'Each Gender - Silver'!AT5+'Each Gender - Bronze'!AT5 &gt; 0, 'Each Gender - Gold'!AT5*'Medal values'!$B$1+'Each Gender - Silver'!AT5*'Medal values'!$B$2+'Each Gender - Bronze'!AT5*'Medal values'!$B$3, "") + IF(AND(AT$1 = AS$1, AS$2 = "Mixed"), 0.5*AS5, 0) + IF(AND(AT$1 = AU$1, AU$2 = "Mixed"), 0.5*AU5, 0)</f>
        <v>0</v>
      </c>
      <c r="AU5" s="5">
        <f>IF('Each Gender - Gold'!AU5+'Each Gender - Silver'!AU5+'Each Gender - Bronze'!AU5 &gt; 0, 'Each Gender - Gold'!AU5*'Medal values'!$B$1+'Each Gender - Silver'!AU5*'Medal values'!$B$2+'Each Gender - Bronze'!AU5*'Medal values'!$B$3, "") + IF(AND(AU$1 = AT$1, AT$2 = "Mixed"), 0.5*AT5, 0) + IF(AND(AU$1 = AV$1, AV$2 = "Mixed"), 0.5*AV5, 0)</f>
        <v>0</v>
      </c>
      <c r="AV5" s="5">
        <f>IF('Each Gender - Gold'!AV5+'Each Gender - Silver'!AV5+'Each Gender - Bronze'!AV5 &gt; 0, 'Each Gender - Gold'!AV5*'Medal values'!$B$1+'Each Gender - Silver'!AV5*'Medal values'!$B$2+'Each Gender - Bronze'!AV5*'Medal values'!$B$3, "") + IF(AND(AV$1 = AU$1, AU$2 = "Mixed"), 0.5*AU5, 0) + IF(AND(AV$1 = AW$1, AW$2 = "Mixed"), 0.5*AW5, 0)</f>
        <v>0</v>
      </c>
      <c r="AW5" s="5">
        <f>IF('Each Gender - Gold'!AW5+'Each Gender - Silver'!AW5+'Each Gender - Bronze'!AW5 &gt; 0, 'Each Gender - Gold'!AW5*'Medal values'!$B$1+'Each Gender - Silver'!AW5*'Medal values'!$B$2+'Each Gender - Bronze'!AW5*'Medal values'!$B$3, "") + IF(AND(AW$1 = AV$1, AV$2 = "Mixed"), 0.5*AV5, 0) + IF(AND(AW$1 = AX$1, AX$2 = "Mixed"), 0.5*AX5, 0)</f>
        <v>2.000001</v>
      </c>
      <c r="AX5" s="5">
        <f>IF('Each Gender - Gold'!AX5+'Each Gender - Silver'!AX5+'Each Gender - Bronze'!AX5 &gt; 0, 'Each Gender - Gold'!AX5*'Medal values'!$B$1+'Each Gender - Silver'!AX5*'Medal values'!$B$2+'Each Gender - Bronze'!AX5*'Medal values'!$B$3, "") + IF(AND(AX$1 = AW$1, AW$2 = "Mixed"), 0.5*AW5, 0) + IF(AND(AX$1 = AY$1, AY$2 = "Mixed"), 0.5*AY5, 0)</f>
        <v>0</v>
      </c>
      <c r="AY5" s="5">
        <f>IF('Each Gender - Gold'!AY5+'Each Gender - Silver'!AY5+'Each Gender - Bronze'!AY5 &gt; 0, 'Each Gender - Gold'!AY5*'Medal values'!$B$1+'Each Gender - Silver'!AY5*'Medal values'!$B$2+'Each Gender - Bronze'!AY5*'Medal values'!$B$3, "") + IF(AND(AY$1 = AX$1, AX$2 = "Mixed"), 0.5*AX5, 0) + IF(AND(AY$1 = AZ$1, AZ$2 = "Mixed"), 0.5*AZ5, 0)</f>
        <v>0</v>
      </c>
      <c r="AZ5" s="5">
        <f>IF('Each Gender - Gold'!AZ5+'Each Gender - Silver'!AZ5+'Each Gender - Bronze'!AZ5 &gt; 0, 'Each Gender - Gold'!AZ5*'Medal values'!$B$1+'Each Gender - Silver'!AZ5*'Medal values'!$B$2+'Each Gender - Bronze'!AZ5*'Medal values'!$B$3, "") + IF(AND(AZ$1 = AY$1, AY$2 = "Mixed"), 0.5*AY5, 0) + IF(AND(AZ$1 = BA$1, BA$2 = "Mixed"), 0.5*BA5, 0)</f>
        <v>0</v>
      </c>
      <c r="BA5" s="5">
        <f>IF('Each Gender - Gold'!BA5+'Each Gender - Silver'!BA5+'Each Gender - Bronze'!BA5 &gt; 0, 'Each Gender - Gold'!BA5*'Medal values'!$B$1+'Each Gender - Silver'!BA5*'Medal values'!$B$2+'Each Gender - Bronze'!BA5*'Medal values'!$B$3, "") + IF(AND(BA$1 = AZ$1, AZ$2 = "Mixed"), 0.5*AZ5, 0) + IF(AND(BA$1 = BB$1, BB$2 = "Mixed"), 0.5*BB5, 0)</f>
        <v>0</v>
      </c>
      <c r="BB5" s="5">
        <f>IF('Each Gender - Gold'!BB5+'Each Gender - Silver'!BB5+'Each Gender - Bronze'!BB5 &gt; 0, 'Each Gender - Gold'!BB5*'Medal values'!$B$1+'Each Gender - Silver'!BB5*'Medal values'!$B$2+'Each Gender - Bronze'!BB5*'Medal values'!$B$3, "") + IF(AND(BB$1 = BA$1, BA$2 = "Mixed"), 0.5*BA5, 0) + IF(AND(BB$1 = BC$1, BC$2 = "Mixed"), 0.5*BC5, 0)</f>
        <v>0</v>
      </c>
      <c r="BC5" s="5">
        <f>IF('Each Gender - Gold'!BC5+'Each Gender - Silver'!BC5+'Each Gender - Bronze'!BC5 &gt; 0, 'Each Gender - Gold'!BC5*'Medal values'!$B$1+'Each Gender - Silver'!BC5*'Medal values'!$B$2+'Each Gender - Bronze'!BC5*'Medal values'!$B$3, "") + IF(AND(BC$1 = BB$1, BB$2 = "Mixed"), 0.5*BB5, 0) + IF(AND(BC$1 = BD$1, BD$2 = "Mixed"), 0.5*BD5, 0)</f>
        <v>0</v>
      </c>
      <c r="BD5" s="5">
        <f>IF('Each Gender - Gold'!BD5+'Each Gender - Silver'!BD5+'Each Gender - Bronze'!BD5 &gt; 0, 'Each Gender - Gold'!BD5*'Medal values'!$B$1+'Each Gender - Silver'!BD5*'Medal values'!$B$2+'Each Gender - Bronze'!BD5*'Medal values'!$B$3, "") + IF(AND(BD$1 = BC$1, BC$2 = "Mixed"), 0.5*BC5, 0) + IF(AND(BD$1 = BE$1, BE$2 = "Mixed"), 0.5*BE5, 0)</f>
        <v>0</v>
      </c>
      <c r="BE5" s="5">
        <f>IF('Each Gender - Gold'!BE5+'Each Gender - Silver'!BE5+'Each Gender - Bronze'!BE5 &gt; 0, 'Each Gender - Gold'!BE5*'Medal values'!$B$1+'Each Gender - Silver'!BE5*'Medal values'!$B$2+'Each Gender - Bronze'!BE5*'Medal values'!$B$3, "") + IF(AND(BE$1 = BD$1, BD$2 = "Mixed"), 0.5*BD5, 0) + IF(AND(BE$1 = BF$1, BF$2 = "Mixed"), 0.5*BF5, 0)</f>
        <v>1</v>
      </c>
      <c r="BF5" s="5">
        <f>IF('Each Gender - Gold'!BF5+'Each Gender - Silver'!BF5+'Each Gender - Bronze'!BF5 &gt; 0, 'Each Gender - Gold'!BF5*'Medal values'!$B$1+'Each Gender - Silver'!BF5*'Medal values'!$B$2+'Each Gender - Bronze'!BF5*'Medal values'!$B$3, "") + IF(AND(BF$1 = BE$1, BE$2 = "Mixed"), 0.5*BE5, 0) + IF(AND(BF$1 = BG$1, BG$2 = "Mixed"), 0.5*BG5, 0)</f>
        <v>0</v>
      </c>
      <c r="BG5" s="5">
        <f>IF('Each Gender - Gold'!BG5+'Each Gender - Silver'!BG5+'Each Gender - Bronze'!BG5 &gt; 0, 'Each Gender - Gold'!BG5*'Medal values'!$B$1+'Each Gender - Silver'!BG5*'Medal values'!$B$2+'Each Gender - Bronze'!BG5*'Medal values'!$B$3, "") + IF(AND(BG$1 = BF$1, BF$2 = "Mixed"), 0.5*BF5, 0) + IF(AND(BG$1 = BH$1, BH$2 = "Mixed"), 0.5*BH5, 0)</f>
        <v>0</v>
      </c>
      <c r="BH5" s="5">
        <f>IF('Each Gender - Gold'!BH5+'Each Gender - Silver'!BH5+'Each Gender - Bronze'!BH5 &gt; 0, 'Each Gender - Gold'!BH5*'Medal values'!$B$1+'Each Gender - Silver'!BH5*'Medal values'!$B$2+'Each Gender - Bronze'!BH5*'Medal values'!$B$3, "") + IF(AND(BH$1 = BG$1, BG$2 = "Mixed"), 0.5*BG5, 0) + IF(AND(BH$1 = BI$1, BI$2 = "Mixed"), 0.5*BI5, 0)</f>
        <v>0</v>
      </c>
      <c r="BI5" s="5">
        <f>IF('Each Gender - Gold'!BI5+'Each Gender - Silver'!BI5+'Each Gender - Bronze'!BI5 &gt; 0, 'Each Gender - Gold'!BI5*'Medal values'!$B$1+'Each Gender - Silver'!BI5*'Medal values'!$B$2+'Each Gender - Bronze'!BI5*'Medal values'!$B$3, "") + IF(AND(BI$1 = BH$1, BH$2 = "Mixed"), 0.5*BH5, 0) + IF(AND(BI$1 = BJ$1, BJ$2 = "Mixed"), 0.5*BJ5, 0)</f>
        <v>4.001</v>
      </c>
      <c r="BJ5" s="5">
        <f>IF('Each Gender - Gold'!BJ5+'Each Gender - Silver'!BJ5+'Each Gender - Bronze'!BJ5 &gt; 0, 'Each Gender - Gold'!BJ5*'Medal values'!$B$1+'Each Gender - Silver'!BJ5*'Medal values'!$B$2+'Each Gender - Bronze'!BJ5*'Medal values'!$B$3, "") + IF(AND(BJ$1 = BI$1, BI$2 = "Mixed"), 0.5*BI5, 0) + IF(AND(BJ$1 = BK$1, BK$2 = "Mixed"), 0.5*BK5, 0)</f>
        <v>4.001</v>
      </c>
      <c r="BK5" s="5">
        <f>IF('Each Gender - Gold'!BK5+'Each Gender - Silver'!BK5+'Each Gender - Bronze'!BK5 &gt; 0, 'Each Gender - Gold'!BK5*'Medal values'!$B$1+'Each Gender - Silver'!BK5*'Medal values'!$B$2+'Each Gender - Bronze'!BK5*'Medal values'!$B$3, "") + IF(AND(BK$1 = BJ$1, BJ$2 = "Mixed"), 0.5*BJ5, 0) + IF(AND(BK$1 = BL$1, BL$2 = "Mixed"), 0.5*BL5, 0)</f>
        <v>0</v>
      </c>
      <c r="BL5" s="5">
        <f>IF('Each Gender - Gold'!BL5+'Each Gender - Silver'!BL5+'Each Gender - Bronze'!BL5 &gt; 0, 'Each Gender - Gold'!BL5*'Medal values'!$B$1+'Each Gender - Silver'!BL5*'Medal values'!$B$2+'Each Gender - Bronze'!BL5*'Medal values'!$B$3, "") + IF(AND(BL$1 = BK$1, BK$2 = "Mixed"), 0.5*BK5, 0) + IF(AND(BL$1 = BM$1, BM$2 = "Mixed"), 0.5*BM5, 0)</f>
        <v>0</v>
      </c>
      <c r="BM5" s="5">
        <f>IF('Each Gender - Gold'!BM5+'Each Gender - Silver'!BM5+'Each Gender - Bronze'!BM5 &gt; 0, 'Each Gender - Gold'!BM5*'Medal values'!$B$1+'Each Gender - Silver'!BM5*'Medal values'!$B$2+'Each Gender - Bronze'!BM5*'Medal values'!$B$3, "") + IF(AND(BM$1 = BL$1, BL$2 = "Mixed"), 0.5*BL5, 0) + IF(AND(BM$1 = BN$1, BN$2 = "Mixed"), 0.5*BN5, 0)</f>
        <v>6.002</v>
      </c>
      <c r="BN5" s="5">
        <f>IF('Each Gender - Gold'!BN5+'Each Gender - Silver'!BN5+'Each Gender - Bronze'!BN5 &gt; 0, 'Each Gender - Gold'!BN5*'Medal values'!$B$1+'Each Gender - Silver'!BN5*'Medal values'!$B$2+'Each Gender - Bronze'!BN5*'Medal values'!$B$3, "") + IF(AND(BN$1 = BM$1, BM$2 = "Mixed"), 0.5*BM5, 0) + IF(AND(BN$1 = BO$1, BO$2 = "Mixed"), 0.5*BO5, 0)</f>
        <v>0</v>
      </c>
      <c r="BO5" s="5">
        <f>IF('Each Gender - Gold'!BO5+'Each Gender - Silver'!BO5+'Each Gender - Bronze'!BO5 &gt; 0, 'Each Gender - Gold'!BO5*'Medal values'!$B$1+'Each Gender - Silver'!BO5*'Medal values'!$B$2+'Each Gender - Bronze'!BO5*'Medal values'!$B$3, "") + IF(AND(BO$1 = BN$1, BN$2 = "Mixed"), 0.5*BN5, 0) + IF(AND(BO$1 = BP$1, BP$2 = "Mixed"), 0.5*BP5, 0)</f>
        <v>0</v>
      </c>
      <c r="BP5" s="5">
        <f>IF('Each Gender - Gold'!BP5+'Each Gender - Silver'!BP5+'Each Gender - Bronze'!BP5 &gt; 0, 'Each Gender - Gold'!BP5*'Medal values'!$B$1+'Each Gender - Silver'!BP5*'Medal values'!$B$2+'Each Gender - Bronze'!BP5*'Medal values'!$B$3, "") + IF(AND(BP$1 = BO$1, BO$2 = "Mixed"), 0.5*BO5, 0) + IF(AND(BP$1 = BQ$1, BQ$2 = "Mixed"), 0.5*BQ5, 0)</f>
        <v>0</v>
      </c>
      <c r="BQ5" s="5">
        <f>IF('Each Gender - Gold'!BQ5+'Each Gender - Silver'!BQ5+'Each Gender - Bronze'!BQ5 &gt; 0, 'Each Gender - Gold'!BQ5*'Medal values'!$B$1+'Each Gender - Silver'!BQ5*'Medal values'!$B$2+'Each Gender - Bronze'!BQ5*'Medal values'!$B$3, "") + IF(AND(BQ$1 = BP$1, BP$2 = "Mixed"), 0.5*BP5, 0) + IF(AND(BQ$1 = BR$1, BR$2 = "Mixed"), 0.5*BR5, 0)</f>
        <v>0</v>
      </c>
      <c r="BR5" s="5">
        <f>IF('Each Gender - Gold'!BR5+'Each Gender - Silver'!BR5+'Each Gender - Bronze'!BR5 &gt; 0, 'Each Gender - Gold'!BR5*'Medal values'!$B$1+'Each Gender - Silver'!BR5*'Medal values'!$B$2+'Each Gender - Bronze'!BR5*'Medal values'!$B$3, "") + IF(AND(BR$1 = BQ$1, BQ$2 = "Mixed"), 0.5*BQ5, 0) + IF(AND(BR$1 = BS$1, BS$2 = "Mixed"), 0.5*BS5, 0)</f>
        <v>0</v>
      </c>
      <c r="BS5" s="5">
        <f>IF('Each Gender - Gold'!BS5+'Each Gender - Silver'!BS5+'Each Gender - Bronze'!BS5 &gt; 0, 'Each Gender - Gold'!BS5*'Medal values'!$B$1+'Each Gender - Silver'!BS5*'Medal values'!$B$2+'Each Gender - Bronze'!BS5*'Medal values'!$B$3, "") + IF(AND(BS$1 = BR$1, BR$2 = "Mixed"), 0.5*BR5, 0) + IF(AND(BS$1 = BT$1, BT$2 = "Mixed"), 0.5*BT5, 0)</f>
        <v>3.001</v>
      </c>
      <c r="BT5" s="5">
        <f>IF('Each Gender - Gold'!BT5+'Each Gender - Silver'!BT5+'Each Gender - Bronze'!BT5 &gt; 0, 'Each Gender - Gold'!BT5*'Medal values'!$B$1+'Each Gender - Silver'!BT5*'Medal values'!$B$2+'Each Gender - Bronze'!BT5*'Medal values'!$B$3, "") + IF(AND(BT$1 = BS$1, BS$2 = "Mixed"), 0.5*BS5, 0) + IF(AND(BT$1 = BU$1, BU$2 = "Mixed"), 0.5*BU5, 0)</f>
        <v>0</v>
      </c>
      <c r="BU5" s="5">
        <f>IF('Each Gender - Gold'!BU5+'Each Gender - Silver'!BU5+'Each Gender - Bronze'!BU5 &gt; 0, 'Each Gender - Gold'!BU5*'Medal values'!$B$1+'Each Gender - Silver'!BU5*'Medal values'!$B$2+'Each Gender - Bronze'!BU5*'Medal values'!$B$3, "") + IF(AND(BU$1 = BT$1, BT$2 = "Mixed"), 0.5*BT5, 0) + IF(AND(BU$1 = BV$1, BV$2 = "Mixed"), 0.5*BV5, 0)</f>
        <v>0</v>
      </c>
      <c r="BV5" s="5">
        <f>IF('Each Gender - Gold'!BV5+'Each Gender - Silver'!BV5+'Each Gender - Bronze'!BV5 &gt; 0, 'Each Gender - Gold'!BV5*'Medal values'!$B$1+'Each Gender - Silver'!BV5*'Medal values'!$B$2+'Each Gender - Bronze'!BV5*'Medal values'!$B$3, "") + IF(AND(BV$1 = BU$1, BU$2 = "Mixed"), 0.5*BU5, 0) + IF(AND(BV$1 = BW$1, BW$2 = "Mixed"), 0.5*BW5, 0)</f>
        <v>0</v>
      </c>
      <c r="BW5" s="5">
        <f>IF('Each Gender - Gold'!BW5+'Each Gender - Silver'!BW5+'Each Gender - Bronze'!BW5 &gt; 0, 'Each Gender - Gold'!BW5*'Medal values'!$B$1+'Each Gender - Silver'!BW5*'Medal values'!$B$2+'Each Gender - Bronze'!BW5*'Medal values'!$B$3, "") + IF(AND(BW$1 = BV$1, BV$2 = "Mixed"), 0.5*BV5, 0) + IF(AND(BW$1 = BX$1, BX$2 = "Mixed"), 0.5*BX5, 0)</f>
        <v>1</v>
      </c>
      <c r="BX5" s="5">
        <f>IF('Each Gender - Gold'!BX5+'Each Gender - Silver'!BX5+'Each Gender - Bronze'!BX5 &gt; 0, 'Each Gender - Gold'!BX5*'Medal values'!$B$1+'Each Gender - Silver'!BX5*'Medal values'!$B$2+'Each Gender - Bronze'!BX5*'Medal values'!$B$3, "") + IF(AND(BX$1 = BW$1, BW$2 = "Mixed"), 0.5*BW5, 0) + IF(AND(BX$1 = BY$1, BY$2 = "Mixed"), 0.5*BY5, 0)</f>
        <v>0</v>
      </c>
      <c r="BY5" s="5">
        <f>IF('Each Gender - Gold'!BY5+'Each Gender - Silver'!BY5+'Each Gender - Bronze'!BY5 &gt; 0, 'Each Gender - Gold'!BY5*'Medal values'!$B$1+'Each Gender - Silver'!BY5*'Medal values'!$B$2+'Each Gender - Bronze'!BY5*'Medal values'!$B$3, "") + IF(AND(BY$1 = BX$1, BX$2 = "Mixed"), 0.5*BX5, 0) + IF(AND(BY$1 = BZ$1, BZ$2 = "Mixed"), 0.5*BZ5, 0)</f>
        <v>10.501002</v>
      </c>
      <c r="BZ5" s="5">
        <f>IF('Each Gender - Gold'!BZ5+'Each Gender - Silver'!BZ5+'Each Gender - Bronze'!BZ5 &gt; 0, 'Each Gender - Gold'!BZ5*'Medal values'!$B$1+'Each Gender - Silver'!BZ5*'Medal values'!$B$2+'Each Gender - Bronze'!BZ5*'Medal values'!$B$3, "") + IF(AND(BZ$1 = BY$1, BY$2 = "Mixed"), 0.5*BY5, 0) + IF(AND(BZ$1 = CA$1, CA$2 = "Mixed"), 0.5*CA5, 0)</f>
        <v>1</v>
      </c>
      <c r="CA5" s="5">
        <f>IF('Each Gender - Gold'!CA5+'Each Gender - Silver'!CA5+'Each Gender - Bronze'!CA5 &gt; 0, 'Each Gender - Gold'!CA5*'Medal values'!$B$1+'Each Gender - Silver'!CA5*'Medal values'!$B$2+'Each Gender - Bronze'!CA5*'Medal values'!$B$3, "") + IF(AND(CA$1 = BZ$1, BZ$2 = "Mixed"), 0.5*BZ5, 0) + IF(AND(CA$1 = CB$1, CB$2 = "Mixed"), 0.5*CB5, 0)</f>
        <v>30.508001</v>
      </c>
      <c r="CB5" s="5">
        <f>IF('Each Gender - Gold'!CB5+'Each Gender - Silver'!CB5+'Each Gender - Bronze'!CB5 &gt; 0, 'Each Gender - Gold'!CB5*'Medal values'!$B$1+'Each Gender - Silver'!CB5*'Medal values'!$B$2+'Each Gender - Bronze'!CB5*'Medal values'!$B$3, "") + IF(AND(CB$1 = CA$1, CA$2 = "Mixed"), 0.5*CA5, 0) + IF(AND(CB$1 = CC$1, CC$2 = "Mixed"), 0.5*CC5, 0)</f>
        <v>0</v>
      </c>
      <c r="CC5" s="5">
        <f>IF('Each Gender - Gold'!CC5+'Each Gender - Silver'!CC5+'Each Gender - Bronze'!CC5 &gt; 0, 'Each Gender - Gold'!CC5*'Medal values'!$B$1+'Each Gender - Silver'!CC5*'Medal values'!$B$2+'Each Gender - Bronze'!CC5*'Medal values'!$B$3, "") + IF(AND(CC$1 = CB$1, CB$2 = "Mixed"), 0.5*CB5, 0) + IF(AND(CC$1 = CD$1, CD$2 = "Mixed"), 0.5*CD5, 0)</f>
        <v>0</v>
      </c>
      <c r="CD5" s="5">
        <f>IF('Each Gender - Gold'!CD5+'Each Gender - Silver'!CD5+'Each Gender - Bronze'!CD5 &gt; 0, 'Each Gender - Gold'!CD5*'Medal values'!$B$1+'Each Gender - Silver'!CD5*'Medal values'!$B$2+'Each Gender - Bronze'!CD5*'Medal values'!$B$3, "") + IF(AND(CD$1 = CC$1, CC$2 = "Mixed"), 0.5*CC5, 0) + IF(AND(CD$1 = CE$1, CE$2 = "Mixed"), 0.5*CE5, 0)</f>
        <v>0</v>
      </c>
      <c r="CE5" s="5">
        <f>IF('Each Gender - Gold'!CE5+'Each Gender - Silver'!CE5+'Each Gender - Bronze'!CE5 &gt; 0, 'Each Gender - Gold'!CE5*'Medal values'!$B$1+'Each Gender - Silver'!CE5*'Medal values'!$B$2+'Each Gender - Bronze'!CE5*'Medal values'!$B$3, "") + IF(AND(CE$1 = CD$1, CD$2 = "Mixed"), 0.5*CD5, 0) + IF(AND(CE$1 = CF$1, CF$2 = "Mixed"), 0.5*CF5, 0)</f>
        <v>0</v>
      </c>
      <c r="CF5" s="5">
        <f>IF('Each Gender - Gold'!CF5+'Each Gender - Silver'!CF5+'Each Gender - Bronze'!CF5 &gt; 0, 'Each Gender - Gold'!CF5*'Medal values'!$B$1+'Each Gender - Silver'!CF5*'Medal values'!$B$2+'Each Gender - Bronze'!CF5*'Medal values'!$B$3, "") + IF(AND(CF$1 = CE$1, CE$2 = "Mixed"), 0.5*CE5, 0) + IF(AND(CF$1 = CG$1, CG$2 = "Mixed"), 0.5*CG5, 0)</f>
        <v>0</v>
      </c>
      <c r="CG5" s="5">
        <f>IF('Each Gender - Gold'!CG5+'Each Gender - Silver'!CG5+'Each Gender - Bronze'!CG5 &gt; 0, 'Each Gender - Gold'!CG5*'Medal values'!$B$1+'Each Gender - Silver'!CG5*'Medal values'!$B$2+'Each Gender - Bronze'!CG5*'Medal values'!$B$3, "") + IF(AND(CG$1 = CF$1, CF$2 = "Mixed"), 0.5*CF5, 0) + IF(AND(CG$1 = CH$1, CH$2 = "Mixed"), 0.5*CH5, 0)</f>
        <v>0.5</v>
      </c>
      <c r="CH5" s="5">
        <f>IF('Each Gender - Gold'!CH5+'Each Gender - Silver'!CH5+'Each Gender - Bronze'!CH5 &gt; 0, 'Each Gender - Gold'!CH5*'Medal values'!$B$1+'Each Gender - Silver'!CH5*'Medal values'!$B$2+'Each Gender - Bronze'!CH5*'Medal values'!$B$3, "") + IF(AND(CH$1 = CG$1, CG$2 = "Mixed"), 0.5*CG5, 0) + IF(AND(CH$1 = CI$1, CI$2 = "Mixed"), 0.5*CI5, 0)</f>
        <v>1</v>
      </c>
      <c r="CI5" s="5">
        <f>IF('Each Gender - Gold'!CI5+'Each Gender - Silver'!CI5+'Each Gender - Bronze'!CI5 &gt; 0, 'Each Gender - Gold'!CI5*'Medal values'!$B$1+'Each Gender - Silver'!CI5*'Medal values'!$B$2+'Each Gender - Bronze'!CI5*'Medal values'!$B$3, "") + IF(AND(CI$1 = CH$1, CH$2 = "Mixed"), 0.5*CH5, 0) + IF(AND(CI$1 = CJ$1, CJ$2 = "Mixed"), 0.5*CJ5, 0)</f>
        <v>0.5</v>
      </c>
      <c r="CJ5" s="5">
        <f>IF('Each Gender - Gold'!CJ5+'Each Gender - Silver'!CJ5+'Each Gender - Bronze'!CJ5 &gt; 0, 'Each Gender - Gold'!CJ5*'Medal values'!$B$1+'Each Gender - Silver'!CJ5*'Medal values'!$B$2+'Each Gender - Bronze'!CJ5*'Medal values'!$B$3, "") + IF(AND(CJ$1 = CI$1, CI$2 = "Mixed"), 0.5*CI5, 0) + IF(AND(CJ$1 = CK$1, CK$2 = "Mixed"), 0.5*CK5, 0)</f>
        <v>0</v>
      </c>
      <c r="CK5" s="5">
        <f>IF('Each Gender - Gold'!CK5+'Each Gender - Silver'!CK5+'Each Gender - Bronze'!CK5 &gt; 0, 'Each Gender - Gold'!CK5*'Medal values'!$B$1+'Each Gender - Silver'!CK5*'Medal values'!$B$2+'Each Gender - Bronze'!CK5*'Medal values'!$B$3, "") + IF(AND(CK$1 = CJ$1, CJ$2 = "Mixed"), 0.5*CJ5, 0) + IF(AND(CK$1 = CL$1, CL$2 = "Mixed"), 0.5*CL5, 0)</f>
        <v>0</v>
      </c>
      <c r="CL5" s="5">
        <f>IF('Each Gender - Gold'!CL5+'Each Gender - Silver'!CL5+'Each Gender - Bronze'!CL5 &gt; 0, 'Each Gender - Gold'!CL5*'Medal values'!$B$1+'Each Gender - Silver'!CL5*'Medal values'!$B$2+'Each Gender - Bronze'!CL5*'Medal values'!$B$3, "") + IF(AND(CL$1 = CK$1, CK$2 = "Mixed"), 0.5*CK5, 0) + IF(AND(CL$1 = CM$1, CM$2 = "Mixed"), 0.5*CM5, 0)</f>
        <v>0</v>
      </c>
      <c r="CM5" s="5">
        <f>IF('Each Gender - Gold'!CM5+'Each Gender - Silver'!CM5+'Each Gender - Bronze'!CM5 &gt; 0, 'Each Gender - Gold'!CM5*'Medal values'!$B$1+'Each Gender - Silver'!CM5*'Medal values'!$B$2+'Each Gender - Bronze'!CM5*'Medal values'!$B$3, "") + IF(AND(CM$1 = CL$1, CL$2 = "Mixed"), 0.5*CL5, 0) + IF(AND(CM$1 = CN$1, CN$2 = "Mixed"), 0.5*CN5, 0)</f>
        <v>0</v>
      </c>
      <c r="CN5" s="5">
        <f>IF('Each Gender - Gold'!CN5+'Each Gender - Silver'!CN5+'Each Gender - Bronze'!CN5 &gt; 0, 'Each Gender - Gold'!CN5*'Medal values'!$B$1+'Each Gender - Silver'!CN5*'Medal values'!$B$2+'Each Gender - Bronze'!CN5*'Medal values'!$B$3, "") + IF(AND(CN$1 = CM$1, CM$2 = "Mixed"), 0.5*CM5, 0) + IF(AND(CN$1 = CO$1, CO$2 = "Mixed"), 0.5*CO5, 0)</f>
        <v>0</v>
      </c>
      <c r="CO5" s="5">
        <f>IF('Each Gender - Gold'!CO5+'Each Gender - Silver'!CO5+'Each Gender - Bronze'!CO5 &gt; 0, 'Each Gender - Gold'!CO5*'Medal values'!$B$1+'Each Gender - Silver'!CO5*'Medal values'!$B$2+'Each Gender - Bronze'!CO5*'Medal values'!$B$3, "") + IF(AND(CO$1 = CN$1, CN$2 = "Mixed"), 0.5*CN5, 0) + IF(AND(CO$1 = CP$1, CP$2 = "Mixed"), 0.5*CP5, 0)</f>
        <v>0</v>
      </c>
      <c r="CP5" s="5">
        <f>IF('Each Gender - Gold'!CP5+'Each Gender - Silver'!CP5+'Each Gender - Bronze'!CP5 &gt; 0, 'Each Gender - Gold'!CP5*'Medal values'!$B$1+'Each Gender - Silver'!CP5*'Medal values'!$B$2+'Each Gender - Bronze'!CP5*'Medal values'!$B$3, "") + IF(AND(CP$1 = CO$1, CO$2 = "Mixed"), 0.5*CO5, 0) + IF(AND(CP$1 = CQ$1, CQ$2 = "Mixed"), 0.5*CQ5, 0)</f>
        <v>0</v>
      </c>
      <c r="CQ5" s="5">
        <f>IF('Each Gender - Gold'!CQ5+'Each Gender - Silver'!CQ5+'Each Gender - Bronze'!CQ5 &gt; 0, 'Each Gender - Gold'!CQ5*'Medal values'!$B$1+'Each Gender - Silver'!CQ5*'Medal values'!$B$2+'Each Gender - Bronze'!CQ5*'Medal values'!$B$3, "") + IF(AND(CQ$1 = CP$1, CP$2 = "Mixed"), 0.5*CP5, 0) + IF(AND(CQ$1 = CR$1, CR$2 = "Mixed"), 0.5*CR5, 0)</f>
        <v>0</v>
      </c>
      <c r="CR5" s="5">
        <f>IF('Each Gender - Gold'!CR5+'Each Gender - Silver'!CR5+'Each Gender - Bronze'!CR5 &gt; 0, 'Each Gender - Gold'!CR5*'Medal values'!$B$1+'Each Gender - Silver'!CR5*'Medal values'!$B$2+'Each Gender - Bronze'!CR5*'Medal values'!$B$3, "") + IF(AND(CR$1 = CQ$1, CQ$2 = "Mixed"), 0.5*CQ5, 0) + IF(AND(CR$1 = CS$1, CS$2 = "Mixed"), 0.5*CS5, 0)</f>
        <v>0</v>
      </c>
      <c r="CS5" s="5">
        <f>IF('Each Gender - Gold'!CS5+'Each Gender - Silver'!CS5+'Each Gender - Bronze'!CS5 &gt; 0, 'Each Gender - Gold'!CS5*'Medal values'!$B$1+'Each Gender - Silver'!CS5*'Medal values'!$B$2+'Each Gender - Bronze'!CS5*'Medal values'!$B$3, "") + IF(AND(CS$1 = CR$1, CR$2 = "Mixed"), 0.5*CR5, 0) + IF(AND(CS$1 = CT$1, CT$2 = "Mixed"), 0.5*CT5, 0)</f>
        <v>0</v>
      </c>
      <c r="CT5" s="5">
        <f>IF('Each Gender - Gold'!CT5+'Each Gender - Silver'!CT5+'Each Gender - Bronze'!CT5 &gt; 0, 'Each Gender - Gold'!CT5*'Medal values'!$B$1+'Each Gender - Silver'!CT5*'Medal values'!$B$2+'Each Gender - Bronze'!CT5*'Medal values'!$B$3, "") + IF(AND(CT$1 = CS$1, CS$2 = "Mixed"), 0.5*CS5, 0) + IF(AND(CT$1 = CU$1, CU$2 = "Mixed"), 0.5*CU5, 0)</f>
        <v>0</v>
      </c>
      <c r="CU5" s="5">
        <f>IF('Each Gender - Gold'!CU5+'Each Gender - Silver'!CU5+'Each Gender - Bronze'!CU5 &gt; 0, 'Each Gender - Gold'!CU5*'Medal values'!$B$1+'Each Gender - Silver'!CU5*'Medal values'!$B$2+'Each Gender - Bronze'!CU5*'Medal values'!$B$3, "") + IF(AND(CU$1 = CT$1, CT$2 = "Mixed"), 0.5*CT5, 0) + IF(AND(CU$1 = CV$1, CV$2 = "Mixed"), 0.5*CV5, 0)</f>
        <v>0</v>
      </c>
      <c r="CV5" s="5">
        <f>IF('Each Gender - Gold'!CV5+'Each Gender - Silver'!CV5+'Each Gender - Bronze'!CV5 &gt; 0, 'Each Gender - Gold'!CV5*'Medal values'!$B$1+'Each Gender - Silver'!CV5*'Medal values'!$B$2+'Each Gender - Bronze'!CV5*'Medal values'!$B$3, "") + IF(AND(CV$1 = CU$1, CU$2 = "Mixed"), 0.5*CU5, 0) + IF(AND(CV$1 = CW$1, CW$2 = "Mixed"), 0.5*CW5, 0)</f>
        <v>0</v>
      </c>
      <c r="CW5" s="5">
        <f t="shared" ref="CW5:CX5" si="3">SUMIF($B$2:$CV$2,CW$2, $B5:$CV5)</f>
        <v>38.007003</v>
      </c>
      <c r="CX5" s="5">
        <f t="shared" si="3"/>
        <v>46.010003</v>
      </c>
    </row>
    <row r="6">
      <c r="A6" s="5" t="str">
        <f>Countries!A4</f>
        <v>AUT</v>
      </c>
      <c r="B6" s="5">
        <f>IF('Each Gender - Gold'!B6+'Each Gender - Silver'!B6+'Each Gender - Bronze'!B6 &gt; 0, 'Each Gender - Gold'!B6*'Medal values'!$B$1+'Each Gender - Silver'!B6*'Medal values'!$B$2+'Each Gender - Bronze'!B6*'Medal values'!$B$3, "") + IF(AND(B$1 = A$1, A$2 = "Mixed"), 0.5*A6, 0) + IF(AND(B$1 = C$1, C$2 = "Mixed"), 0.5*C6, 0)</f>
        <v>0</v>
      </c>
      <c r="C6" s="5">
        <f>IF('Each Gender - Gold'!C6+'Each Gender - Silver'!C6+'Each Gender - Bronze'!C6 &gt; 0, 'Each Gender - Gold'!C6*'Medal values'!$B$1+'Each Gender - Silver'!C6*'Medal values'!$B$2+'Each Gender - Bronze'!C6*'Medal values'!$B$3, "") + IF(AND(C$1 = B$1, B$2 = "Mixed"), 0.5*B6, 0) + IF(AND(C$1 = D$1, D$2 = "Mixed"), 0.5*D6, 0)</f>
        <v>0</v>
      </c>
      <c r="D6" s="5">
        <f>IF('Each Gender - Gold'!D6+'Each Gender - Silver'!D6+'Each Gender - Bronze'!D6 &gt; 0, 'Each Gender - Gold'!D6*'Medal values'!$B$1+'Each Gender - Silver'!D6*'Medal values'!$B$2+'Each Gender - Bronze'!D6*'Medal values'!$B$3, "") + IF(AND(D$1 = C$1, C$2 = "Mixed"), 0.5*C6, 0) + IF(AND(D$1 = E$1, E$2 = "Mixed"), 0.5*E6, 0)</f>
        <v>0</v>
      </c>
      <c r="E6" s="5">
        <f>IF('Each Gender - Gold'!E6+'Each Gender - Silver'!E6+'Each Gender - Bronze'!E6 &gt; 0, 'Each Gender - Gold'!E6*'Medal values'!$B$1+'Each Gender - Silver'!E6*'Medal values'!$B$2+'Each Gender - Bronze'!E6*'Medal values'!$B$3, "") + IF(AND(E$1 = D$1, D$2 = "Mixed"), 0.5*D6, 0) + IF(AND(E$1 = F$1, F$2 = "Mixed"), 0.5*F6, 0)</f>
        <v>0</v>
      </c>
      <c r="F6" s="5">
        <f>IF('Each Gender - Gold'!F6+'Each Gender - Silver'!F6+'Each Gender - Bronze'!F6 &gt; 0, 'Each Gender - Gold'!F6*'Medal values'!$B$1+'Each Gender - Silver'!F6*'Medal values'!$B$2+'Each Gender - Bronze'!F6*'Medal values'!$B$3, "") + IF(AND(F$1 = E$1, E$2 = "Mixed"), 0.5*E6, 0) + IF(AND(F$1 = G$1, G$2 = "Mixed"), 0.5*G6, 0)</f>
        <v>0</v>
      </c>
      <c r="G6" s="5">
        <f>IF('Each Gender - Gold'!G6+'Each Gender - Silver'!G6+'Each Gender - Bronze'!G6 &gt; 0, 'Each Gender - Gold'!G6*'Medal values'!$B$1+'Each Gender - Silver'!G6*'Medal values'!$B$2+'Each Gender - Bronze'!G6*'Medal values'!$B$3, "") + IF(AND(G$1 = F$1, F$2 = "Mixed"), 0.5*F6, 0) + IF(AND(G$1 = H$1, H$2 = "Mixed"), 0.5*H6, 0)</f>
        <v>0</v>
      </c>
      <c r="H6" s="5">
        <f>IF('Each Gender - Gold'!H6+'Each Gender - Silver'!H6+'Each Gender - Bronze'!H6 &gt; 0, 'Each Gender - Gold'!H6*'Medal values'!$B$1+'Each Gender - Silver'!H6*'Medal values'!$B$2+'Each Gender - Bronze'!H6*'Medal values'!$B$3, "") + IF(AND(H$1 = G$1, G$2 = "Mixed"), 0.5*G6, 0) + IF(AND(H$1 = I$1, I$2 = "Mixed"), 0.5*I6, 0)</f>
        <v>0</v>
      </c>
      <c r="I6" s="5">
        <f>IF('Each Gender - Gold'!I6+'Each Gender - Silver'!I6+'Each Gender - Bronze'!I6 &gt; 0, 'Each Gender - Gold'!I6*'Medal values'!$B$1+'Each Gender - Silver'!I6*'Medal values'!$B$2+'Each Gender - Bronze'!I6*'Medal values'!$B$3, "") + IF(AND(I$1 = H$1, H$2 = "Mixed"), 0.5*H6, 0) + IF(AND(I$1 = J$1, J$2 = "Mixed"), 0.5*J6, 0)</f>
        <v>0</v>
      </c>
      <c r="J6" s="5">
        <f>IF('Each Gender - Gold'!J6+'Each Gender - Silver'!J6+'Each Gender - Bronze'!J6 &gt; 0, 'Each Gender - Gold'!J6*'Medal values'!$B$1+'Each Gender - Silver'!J6*'Medal values'!$B$2+'Each Gender - Bronze'!J6*'Medal values'!$B$3, "") + IF(AND(J$1 = I$1, I$2 = "Mixed"), 0.5*I6, 0) + IF(AND(J$1 = K$1, K$2 = "Mixed"), 0.5*K6, 0)</f>
        <v>1</v>
      </c>
      <c r="K6" s="5">
        <f>IF('Each Gender - Gold'!K6+'Each Gender - Silver'!K6+'Each Gender - Bronze'!K6 &gt; 0, 'Each Gender - Gold'!K6*'Medal values'!$B$1+'Each Gender - Silver'!K6*'Medal values'!$B$2+'Each Gender - Bronze'!K6*'Medal values'!$B$3, "") + IF(AND(K$1 = J$1, J$2 = "Mixed"), 0.5*J6, 0) + IF(AND(K$1 = L$1, L$2 = "Mixed"), 0.5*L6, 0)</f>
        <v>0</v>
      </c>
      <c r="L6" s="5">
        <f>IF('Each Gender - Gold'!L6+'Each Gender - Silver'!L6+'Each Gender - Bronze'!L6 &gt; 0, 'Each Gender - Gold'!L6*'Medal values'!$B$1+'Each Gender - Silver'!L6*'Medal values'!$B$2+'Each Gender - Bronze'!L6*'Medal values'!$B$3, "") + IF(AND(L$1 = K$1, K$2 = "Mixed"), 0.5*K6, 0) + IF(AND(L$1 = M$1, M$2 = "Mixed"), 0.5*M6, 0)</f>
        <v>0</v>
      </c>
      <c r="M6" s="5">
        <f>IF('Each Gender - Gold'!M6+'Each Gender - Silver'!M6+'Each Gender - Bronze'!M6 &gt; 0, 'Each Gender - Gold'!M6*'Medal values'!$B$1+'Each Gender - Silver'!M6*'Medal values'!$B$2+'Each Gender - Bronze'!M6*'Medal values'!$B$3, "") + IF(AND(M$1 = L$1, L$2 = "Mixed"), 0.5*L6, 0) + IF(AND(M$1 = N$1, N$2 = "Mixed"), 0.5*N6, 0)</f>
        <v>0</v>
      </c>
      <c r="N6" s="5">
        <f>IF('Each Gender - Gold'!N6+'Each Gender - Silver'!N6+'Each Gender - Bronze'!N6 &gt; 0, 'Each Gender - Gold'!N6*'Medal values'!$B$1+'Each Gender - Silver'!N6*'Medal values'!$B$2+'Each Gender - Bronze'!N6*'Medal values'!$B$3, "") + IF(AND(N$1 = M$1, M$2 = "Mixed"), 0.5*M6, 0) + IF(AND(N$1 = O$1, O$2 = "Mixed"), 0.5*O6, 0)</f>
        <v>0</v>
      </c>
      <c r="O6" s="5">
        <f>IF('Each Gender - Gold'!O6+'Each Gender - Silver'!O6+'Each Gender - Bronze'!O6 &gt; 0, 'Each Gender - Gold'!O6*'Medal values'!$B$1+'Each Gender - Silver'!O6*'Medal values'!$B$2+'Each Gender - Bronze'!O6*'Medal values'!$B$3, "") + IF(AND(O$1 = N$1, N$2 = "Mixed"), 0.5*N6, 0) + IF(AND(O$1 = P$1, P$2 = "Mixed"), 0.5*P6, 0)</f>
        <v>0</v>
      </c>
      <c r="P6" s="5">
        <f>IF('Each Gender - Gold'!P6+'Each Gender - Silver'!P6+'Each Gender - Bronze'!P6 &gt; 0, 'Each Gender - Gold'!P6*'Medal values'!$B$1+'Each Gender - Silver'!P6*'Medal values'!$B$2+'Each Gender - Bronze'!P6*'Medal values'!$B$3, "") + IF(AND(P$1 = O$1, O$2 = "Mixed"), 0.5*O6, 0) + IF(AND(P$1 = Q$1, Q$2 = "Mixed"), 0.5*Q6, 0)</f>
        <v>0</v>
      </c>
      <c r="Q6" s="5">
        <f>IF('Each Gender - Gold'!Q6+'Each Gender - Silver'!Q6+'Each Gender - Bronze'!Q6 &gt; 0, 'Each Gender - Gold'!Q6*'Medal values'!$B$1+'Each Gender - Silver'!Q6*'Medal values'!$B$2+'Each Gender - Bronze'!Q6*'Medal values'!$B$3, "") + IF(AND(Q$1 = P$1, P$2 = "Mixed"), 0.5*P6, 0) + IF(AND(Q$1 = R$1, R$2 = "Mixed"), 0.5*R6, 0)</f>
        <v>0</v>
      </c>
      <c r="R6" s="5">
        <f>IF('Each Gender - Gold'!R6+'Each Gender - Silver'!R6+'Each Gender - Bronze'!R6 &gt; 0, 'Each Gender - Gold'!R6*'Medal values'!$B$1+'Each Gender - Silver'!R6*'Medal values'!$B$2+'Each Gender - Bronze'!R6*'Medal values'!$B$3, "") + IF(AND(R$1 = Q$1, Q$2 = "Mixed"), 0.5*Q6, 0) + IF(AND(R$1 = S$1, S$2 = "Mixed"), 0.5*S6, 0)</f>
        <v>0</v>
      </c>
      <c r="S6" s="5">
        <f>IF('Each Gender - Gold'!S6+'Each Gender - Silver'!S6+'Each Gender - Bronze'!S6 &gt; 0, 'Each Gender - Gold'!S6*'Medal values'!$B$1+'Each Gender - Silver'!S6*'Medal values'!$B$2+'Each Gender - Bronze'!S6*'Medal values'!$B$3, "") + IF(AND(S$1 = R$1, R$2 = "Mixed"), 0.5*R6, 0) + IF(AND(S$1 = T$1, T$2 = "Mixed"), 0.5*T6, 0)</f>
        <v>0</v>
      </c>
      <c r="T6" s="5">
        <f>IF('Each Gender - Gold'!T6+'Each Gender - Silver'!T6+'Each Gender - Bronze'!T6 &gt; 0, 'Each Gender - Gold'!T6*'Medal values'!$B$1+'Each Gender - Silver'!T6*'Medal values'!$B$2+'Each Gender - Bronze'!T6*'Medal values'!$B$3, "") + IF(AND(T$1 = S$1, S$2 = "Mixed"), 0.5*S6, 0) + IF(AND(T$1 = U$1, U$2 = "Mixed"), 0.5*U6, 0)</f>
        <v>0</v>
      </c>
      <c r="U6" s="5">
        <f>IF('Each Gender - Gold'!U6+'Each Gender - Silver'!U6+'Each Gender - Bronze'!U6 &gt; 0, 'Each Gender - Gold'!U6*'Medal values'!$B$1+'Each Gender - Silver'!U6*'Medal values'!$B$2+'Each Gender - Bronze'!U6*'Medal values'!$B$3, "") + IF(AND(U$1 = T$1, T$2 = "Mixed"), 0.5*T6, 0) + IF(AND(U$1 = V$1, V$2 = "Mixed"), 0.5*V6, 0)</f>
        <v>0</v>
      </c>
      <c r="V6" s="5">
        <f>IF('Each Gender - Gold'!V6+'Each Gender - Silver'!V6+'Each Gender - Bronze'!V6 &gt; 0, 'Each Gender - Gold'!V6*'Medal values'!$B$1+'Each Gender - Silver'!V6*'Medal values'!$B$2+'Each Gender - Bronze'!V6*'Medal values'!$B$3, "") + IF(AND(V$1 = U$1, U$2 = "Mixed"), 0.5*U6, 0) + IF(AND(V$1 = W$1, W$2 = "Mixed"), 0.5*W6, 0)</f>
        <v>0</v>
      </c>
      <c r="W6" s="5">
        <f>IF('Each Gender - Gold'!W6+'Each Gender - Silver'!W6+'Each Gender - Bronze'!W6 &gt; 0, 'Each Gender - Gold'!W6*'Medal values'!$B$1+'Each Gender - Silver'!W6*'Medal values'!$B$2+'Each Gender - Bronze'!W6*'Medal values'!$B$3, "") + IF(AND(W$1 = V$1, V$2 = "Mixed"), 0.5*V6, 0) + IF(AND(W$1 = X$1, X$2 = "Mixed"), 0.5*X6, 0)</f>
        <v>0</v>
      </c>
      <c r="X6" s="5">
        <f>IF('Each Gender - Gold'!X6+'Each Gender - Silver'!X6+'Each Gender - Bronze'!X6 &gt; 0, 'Each Gender - Gold'!X6*'Medal values'!$B$1+'Each Gender - Silver'!X6*'Medal values'!$B$2+'Each Gender - Bronze'!X6*'Medal values'!$B$3, "") + IF(AND(X$1 = W$1, W$2 = "Mixed"), 0.5*W6, 0) + IF(AND(X$1 = Y$1, Y$2 = "Mixed"), 0.5*Y6, 0)</f>
        <v>0</v>
      </c>
      <c r="Y6" s="5">
        <f>IF('Each Gender - Gold'!Y6+'Each Gender - Silver'!Y6+'Each Gender - Bronze'!Y6 &gt; 0, 'Each Gender - Gold'!Y6*'Medal values'!$B$1+'Each Gender - Silver'!Y6*'Medal values'!$B$2+'Each Gender - Bronze'!Y6*'Medal values'!$B$3, "") + IF(AND(Y$1 = X$1, X$2 = "Mixed"), 0.5*X6, 0) + IF(AND(Y$1 = Z$1, Z$2 = "Mixed"), 0.5*Z6, 0)</f>
        <v>0</v>
      </c>
      <c r="Z6" s="5">
        <f>IF('Each Gender - Gold'!Z6+'Each Gender - Silver'!Z6+'Each Gender - Bronze'!Z6 &gt; 0, 'Each Gender - Gold'!Z6*'Medal values'!$B$1+'Each Gender - Silver'!Z6*'Medal values'!$B$2+'Each Gender - Bronze'!Z6*'Medal values'!$B$3, "") + IF(AND(Z$1 = Y$1, Y$2 = "Mixed"), 0.5*Y6, 0) + IF(AND(Z$1 = AA$1, AA$2 = "Mixed"), 0.5*AA6, 0)</f>
        <v>0</v>
      </c>
      <c r="AA6" s="5">
        <f>IF('Each Gender - Gold'!AA6+'Each Gender - Silver'!AA6+'Each Gender - Bronze'!AA6 &gt; 0, 'Each Gender - Gold'!AA6*'Medal values'!$B$1+'Each Gender - Silver'!AA6*'Medal values'!$B$2+'Each Gender - Bronze'!AA6*'Medal values'!$B$3, "") + IF(AND(AA$1 = Z$1, Z$2 = "Mixed"), 0.5*Z6, 0) + IF(AND(AA$1 = AB$1, AB$2 = "Mixed"), 0.5*AB6, 0)</f>
        <v>0</v>
      </c>
      <c r="AB6" s="5">
        <f>IF('Each Gender - Gold'!AB6+'Each Gender - Silver'!AB6+'Each Gender - Bronze'!AB6 &gt; 0, 'Each Gender - Gold'!AB6*'Medal values'!$B$1+'Each Gender - Silver'!AB6*'Medal values'!$B$2+'Each Gender - Bronze'!AB6*'Medal values'!$B$3, "") + IF(AND(AB$1 = AA$1, AA$2 = "Mixed"), 0.5*AA6, 0) + IF(AND(AB$1 = AC$1, AC$2 = "Mixed"), 0.5*AC6, 0)</f>
        <v>0</v>
      </c>
      <c r="AC6" s="5">
        <f>IF('Each Gender - Gold'!AC6+'Each Gender - Silver'!AC6+'Each Gender - Bronze'!AC6 &gt; 0, 'Each Gender - Gold'!AC6*'Medal values'!$B$1+'Each Gender - Silver'!AC6*'Medal values'!$B$2+'Each Gender - Bronze'!AC6*'Medal values'!$B$3, "") + IF(AND(AC$1 = AB$1, AB$2 = "Mixed"), 0.5*AB6, 0) + IF(AND(AC$1 = AD$1, AD$2 = "Mixed"), 0.5*AD6, 0)</f>
        <v>0</v>
      </c>
      <c r="AD6" s="5">
        <f>IF('Each Gender - Gold'!AD6+'Each Gender - Silver'!AD6+'Each Gender - Bronze'!AD6 &gt; 0, 'Each Gender - Gold'!AD6*'Medal values'!$B$1+'Each Gender - Silver'!AD6*'Medal values'!$B$2+'Each Gender - Bronze'!AD6*'Medal values'!$B$3, "") + IF(AND(AD$1 = AC$1, AC$2 = "Mixed"), 0.5*AC6, 0) + IF(AND(AD$1 = AE$1, AE$2 = "Mixed"), 0.5*AE6, 0)</f>
        <v>0</v>
      </c>
      <c r="AE6" s="5">
        <f>IF('Each Gender - Gold'!AE6+'Each Gender - Silver'!AE6+'Each Gender - Bronze'!AE6 &gt; 0, 'Each Gender - Gold'!AE6*'Medal values'!$B$1+'Each Gender - Silver'!AE6*'Medal values'!$B$2+'Each Gender - Bronze'!AE6*'Medal values'!$B$3, "") + IF(AND(AE$1 = AD$1, AD$2 = "Mixed"), 0.5*AD6, 0) + IF(AND(AE$1 = AF$1, AF$2 = "Mixed"), 0.5*AF6, 0)</f>
        <v>0</v>
      </c>
      <c r="AF6" s="5">
        <f>IF('Each Gender - Gold'!AF6+'Each Gender - Silver'!AF6+'Each Gender - Bronze'!AF6 &gt; 0, 'Each Gender - Gold'!AF6*'Medal values'!$B$1+'Each Gender - Silver'!AF6*'Medal values'!$B$2+'Each Gender - Bronze'!AF6*'Medal values'!$B$3, "") + IF(AND(AF$1 = AE$1, AE$2 = "Mixed"), 0.5*AE6, 0) + IF(AND(AF$1 = AG$1, AG$2 = "Mixed"), 0.5*AG6, 0)</f>
        <v>0</v>
      </c>
      <c r="AG6" s="5">
        <f>IF('Each Gender - Gold'!AG6+'Each Gender - Silver'!AG6+'Each Gender - Bronze'!AG6 &gt; 0, 'Each Gender - Gold'!AG6*'Medal values'!$B$1+'Each Gender - Silver'!AG6*'Medal values'!$B$2+'Each Gender - Bronze'!AG6*'Medal values'!$B$3, "") + IF(AND(AG$1 = AF$1, AF$2 = "Mixed"), 0.5*AF6, 0) + IF(AND(AG$1 = AH$1, AH$2 = "Mixed"), 0.5*AH6, 0)</f>
        <v>0</v>
      </c>
      <c r="AH6" s="5">
        <f>IF('Each Gender - Gold'!AH6+'Each Gender - Silver'!AH6+'Each Gender - Bronze'!AH6 &gt; 0, 'Each Gender - Gold'!AH6*'Medal values'!$B$1+'Each Gender - Silver'!AH6*'Medal values'!$B$2+'Each Gender - Bronze'!AH6*'Medal values'!$B$3, "") + IF(AND(AH$1 = AG$1, AG$2 = "Mixed"), 0.5*AG6, 0) + IF(AND(AH$1 = AI$1, AI$2 = "Mixed"), 0.5*AI6, 0)</f>
        <v>0</v>
      </c>
      <c r="AI6" s="5">
        <f>IF('Each Gender - Gold'!AI6+'Each Gender - Silver'!AI6+'Each Gender - Bronze'!AI6 &gt; 0, 'Each Gender - Gold'!AI6*'Medal values'!$B$1+'Each Gender - Silver'!AI6*'Medal values'!$B$2+'Each Gender - Bronze'!AI6*'Medal values'!$B$3, "") + IF(AND(AI$1 = AH$1, AH$2 = "Mixed"), 0.5*AH6, 0) + IF(AND(AI$1 = AJ$1, AJ$2 = "Mixed"), 0.5*AJ6, 0)</f>
        <v>3.001</v>
      </c>
      <c r="AJ6" s="5">
        <f>IF('Each Gender - Gold'!AJ6+'Each Gender - Silver'!AJ6+'Each Gender - Bronze'!AJ6 &gt; 0, 'Each Gender - Gold'!AJ6*'Medal values'!$B$1+'Each Gender - Silver'!AJ6*'Medal values'!$B$2+'Each Gender - Bronze'!AJ6*'Medal values'!$B$3, "") + IF(AND(AJ$1 = AI$1, AI$2 = "Mixed"), 0.5*AI6, 0) + IF(AND(AJ$1 = AK$1, AK$2 = "Mixed"), 0.5*AK6, 0)</f>
        <v>0</v>
      </c>
      <c r="AK6" s="5">
        <f>IF('Each Gender - Gold'!AK6+'Each Gender - Silver'!AK6+'Each Gender - Bronze'!AK6 &gt; 0, 'Each Gender - Gold'!AK6*'Medal values'!$B$1+'Each Gender - Silver'!AK6*'Medal values'!$B$2+'Each Gender - Bronze'!AK6*'Medal values'!$B$3, "") + IF(AND(AK$1 = AJ$1, AJ$2 = "Mixed"), 0.5*AJ6, 0) + IF(AND(AK$1 = AL$1, AL$2 = "Mixed"), 0.5*AL6, 0)</f>
        <v>0</v>
      </c>
      <c r="AL6" s="5">
        <f>IF('Each Gender - Gold'!AL6+'Each Gender - Silver'!AL6+'Each Gender - Bronze'!AL6 &gt; 0, 'Each Gender - Gold'!AL6*'Medal values'!$B$1+'Each Gender - Silver'!AL6*'Medal values'!$B$2+'Each Gender - Bronze'!AL6*'Medal values'!$B$3, "") + IF(AND(AL$1 = AK$1, AK$2 = "Mixed"), 0.5*AK6, 0) + IF(AND(AL$1 = AM$1, AM$2 = "Mixed"), 0.5*AM6, 0)</f>
        <v>0</v>
      </c>
      <c r="AM6" s="5">
        <f>IF('Each Gender - Gold'!AM6+'Each Gender - Silver'!AM6+'Each Gender - Bronze'!AM6 &gt; 0, 'Each Gender - Gold'!AM6*'Medal values'!$B$1+'Each Gender - Silver'!AM6*'Medal values'!$B$2+'Each Gender - Bronze'!AM6*'Medal values'!$B$3, "") + IF(AND(AM$1 = AL$1, AL$2 = "Mixed"), 0.5*AL6, 0) + IF(AND(AM$1 = AN$1, AN$2 = "Mixed"), 0.5*AN6, 0)</f>
        <v>0</v>
      </c>
      <c r="AN6" s="5">
        <f>IF('Each Gender - Gold'!AN6+'Each Gender - Silver'!AN6+'Each Gender - Bronze'!AN6 &gt; 0, 'Each Gender - Gold'!AN6*'Medal values'!$B$1+'Each Gender - Silver'!AN6*'Medal values'!$B$2+'Each Gender - Bronze'!AN6*'Medal values'!$B$3, "") + IF(AND(AN$1 = AM$1, AM$2 = "Mixed"), 0.5*AM6, 0) + IF(AND(AN$1 = AO$1, AO$2 = "Mixed"), 0.5*AO6, 0)</f>
        <v>0</v>
      </c>
      <c r="AO6" s="5">
        <f>IF('Each Gender - Gold'!AO6+'Each Gender - Silver'!AO6+'Each Gender - Bronze'!AO6 &gt; 0, 'Each Gender - Gold'!AO6*'Medal values'!$B$1+'Each Gender - Silver'!AO6*'Medal values'!$B$2+'Each Gender - Bronze'!AO6*'Medal values'!$B$3, "") + IF(AND(AO$1 = AN$1, AN$2 = "Mixed"), 0.5*AN6, 0) + IF(AND(AO$1 = AP$1, AP$2 = "Mixed"), 0.5*AP6, 0)</f>
        <v>0</v>
      </c>
      <c r="AP6" s="5">
        <f>IF('Each Gender - Gold'!AP6+'Each Gender - Silver'!AP6+'Each Gender - Bronze'!AP6 &gt; 0, 'Each Gender - Gold'!AP6*'Medal values'!$B$1+'Each Gender - Silver'!AP6*'Medal values'!$B$2+'Each Gender - Bronze'!AP6*'Medal values'!$B$3, "") + IF(AND(AP$1 = AO$1, AO$2 = "Mixed"), 0.5*AO6, 0) + IF(AND(AP$1 = AQ$1, AQ$2 = "Mixed"), 0.5*AQ6, 0)</f>
        <v>0</v>
      </c>
      <c r="AQ6" s="5">
        <f>IF('Each Gender - Gold'!AQ6+'Each Gender - Silver'!AQ6+'Each Gender - Bronze'!AQ6 &gt; 0, 'Each Gender - Gold'!AQ6*'Medal values'!$B$1+'Each Gender - Silver'!AQ6*'Medal values'!$B$2+'Each Gender - Bronze'!AQ6*'Medal values'!$B$3, "") + IF(AND(AQ$1 = AP$1, AP$2 = "Mixed"), 0.5*AP6, 0) + IF(AND(AQ$1 = AR$1, AR$2 = "Mixed"), 0.5*AR6, 0)</f>
        <v>0</v>
      </c>
      <c r="AR6" s="5">
        <f>IF('Each Gender - Gold'!AR6+'Each Gender - Silver'!AR6+'Each Gender - Bronze'!AR6 &gt; 0, 'Each Gender - Gold'!AR6*'Medal values'!$B$1+'Each Gender - Silver'!AR6*'Medal values'!$B$2+'Each Gender - Bronze'!AR6*'Medal values'!$B$3, "") + IF(AND(AR$1 = AQ$1, AQ$2 = "Mixed"), 0.5*AQ6, 0) + IF(AND(AR$1 = AS$1, AS$2 = "Mixed"), 0.5*AS6, 0)</f>
        <v>0</v>
      </c>
      <c r="AS6" s="5">
        <f>IF('Each Gender - Gold'!AS6+'Each Gender - Silver'!AS6+'Each Gender - Bronze'!AS6 &gt; 0, 'Each Gender - Gold'!AS6*'Medal values'!$B$1+'Each Gender - Silver'!AS6*'Medal values'!$B$2+'Each Gender - Bronze'!AS6*'Medal values'!$B$3, "") + IF(AND(AS$1 = AR$1, AR$2 = "Mixed"), 0.5*AR6, 0) + IF(AND(AS$1 = AT$1, AT$2 = "Mixed"), 0.5*AT6, 0)</f>
        <v>0</v>
      </c>
      <c r="AT6" s="5">
        <f>IF('Each Gender - Gold'!AT6+'Each Gender - Silver'!AT6+'Each Gender - Bronze'!AT6 &gt; 0, 'Each Gender - Gold'!AT6*'Medal values'!$B$1+'Each Gender - Silver'!AT6*'Medal values'!$B$2+'Each Gender - Bronze'!AT6*'Medal values'!$B$3, "") + IF(AND(AT$1 = AS$1, AS$2 = "Mixed"), 0.5*AS6, 0) + IF(AND(AT$1 = AU$1, AU$2 = "Mixed"), 0.5*AU6, 0)</f>
        <v>0</v>
      </c>
      <c r="AU6" s="5">
        <f>IF('Each Gender - Gold'!AU6+'Each Gender - Silver'!AU6+'Each Gender - Bronze'!AU6 &gt; 0, 'Each Gender - Gold'!AU6*'Medal values'!$B$1+'Each Gender - Silver'!AU6*'Medal values'!$B$2+'Each Gender - Bronze'!AU6*'Medal values'!$B$3, "") + IF(AND(AU$1 = AT$1, AT$2 = "Mixed"), 0.5*AT6, 0) + IF(AND(AU$1 = AV$1, AV$2 = "Mixed"), 0.5*AV6, 0)</f>
        <v>0</v>
      </c>
      <c r="AV6" s="5">
        <f>IF('Each Gender - Gold'!AV6+'Each Gender - Silver'!AV6+'Each Gender - Bronze'!AV6 &gt; 0, 'Each Gender - Gold'!AV6*'Medal values'!$B$1+'Each Gender - Silver'!AV6*'Medal values'!$B$2+'Each Gender - Bronze'!AV6*'Medal values'!$B$3, "") + IF(AND(AV$1 = AU$1, AU$2 = "Mixed"), 0.5*AU6, 0) + IF(AND(AV$1 = AW$1, AW$2 = "Mixed"), 0.5*AW6, 0)</f>
        <v>0</v>
      </c>
      <c r="AW6" s="5">
        <f>IF('Each Gender - Gold'!AW6+'Each Gender - Silver'!AW6+'Each Gender - Bronze'!AW6 &gt; 0, 'Each Gender - Gold'!AW6*'Medal values'!$B$1+'Each Gender - Silver'!AW6*'Medal values'!$B$2+'Each Gender - Bronze'!AW6*'Medal values'!$B$3, "") + IF(AND(AW$1 = AV$1, AV$2 = "Mixed"), 0.5*AV6, 0) + IF(AND(AW$1 = AX$1, AX$2 = "Mixed"), 0.5*AX6, 0)</f>
        <v>0</v>
      </c>
      <c r="AX6" s="5">
        <f>IF('Each Gender - Gold'!AX6+'Each Gender - Silver'!AX6+'Each Gender - Bronze'!AX6 &gt; 0, 'Each Gender - Gold'!AX6*'Medal values'!$B$1+'Each Gender - Silver'!AX6*'Medal values'!$B$2+'Each Gender - Bronze'!AX6*'Medal values'!$B$3, "") + IF(AND(AX$1 = AW$1, AW$2 = "Mixed"), 0.5*AW6, 0) + IF(AND(AX$1 = AY$1, AY$2 = "Mixed"), 0.5*AY6, 0)</f>
        <v>0</v>
      </c>
      <c r="AY6" s="5">
        <f>IF('Each Gender - Gold'!AY6+'Each Gender - Silver'!AY6+'Each Gender - Bronze'!AY6 &gt; 0, 'Each Gender - Gold'!AY6*'Medal values'!$B$1+'Each Gender - Silver'!AY6*'Medal values'!$B$2+'Each Gender - Bronze'!AY6*'Medal values'!$B$3, "") + IF(AND(AY$1 = AX$1, AX$2 = "Mixed"), 0.5*AX6, 0) + IF(AND(AY$1 = AZ$1, AZ$2 = "Mixed"), 0.5*AZ6, 0)</f>
        <v>1</v>
      </c>
      <c r="AZ6" s="5">
        <f>IF('Each Gender - Gold'!AZ6+'Each Gender - Silver'!AZ6+'Each Gender - Bronze'!AZ6 &gt; 0, 'Each Gender - Gold'!AZ6*'Medal values'!$B$1+'Each Gender - Silver'!AZ6*'Medal values'!$B$2+'Each Gender - Bronze'!AZ6*'Medal values'!$B$3, "") + IF(AND(AZ$1 = AY$1, AY$2 = "Mixed"), 0.5*AY6, 0) + IF(AND(AZ$1 = BA$1, BA$2 = "Mixed"), 0.5*BA6, 0)</f>
        <v>0</v>
      </c>
      <c r="BA6" s="5">
        <f>IF('Each Gender - Gold'!BA6+'Each Gender - Silver'!BA6+'Each Gender - Bronze'!BA6 &gt; 0, 'Each Gender - Gold'!BA6*'Medal values'!$B$1+'Each Gender - Silver'!BA6*'Medal values'!$B$2+'Each Gender - Bronze'!BA6*'Medal values'!$B$3, "") + IF(AND(BA$1 = AZ$1, AZ$2 = "Mixed"), 0.5*AZ6, 0) + IF(AND(BA$1 = BB$1, BB$2 = "Mixed"), 0.5*BB6, 0)</f>
        <v>2.000001</v>
      </c>
      <c r="BB6" s="5">
        <f>IF('Each Gender - Gold'!BB6+'Each Gender - Silver'!BB6+'Each Gender - Bronze'!BB6 &gt; 0, 'Each Gender - Gold'!BB6*'Medal values'!$B$1+'Each Gender - Silver'!BB6*'Medal values'!$B$2+'Each Gender - Bronze'!BB6*'Medal values'!$B$3, "") + IF(AND(BB$1 = BA$1, BA$2 = "Mixed"), 0.5*BA6, 0) + IF(AND(BB$1 = BC$1, BC$2 = "Mixed"), 0.5*BC6, 0)</f>
        <v>0</v>
      </c>
      <c r="BC6" s="5">
        <f>IF('Each Gender - Gold'!BC6+'Each Gender - Silver'!BC6+'Each Gender - Bronze'!BC6 &gt; 0, 'Each Gender - Gold'!BC6*'Medal values'!$B$1+'Each Gender - Silver'!BC6*'Medal values'!$B$2+'Each Gender - Bronze'!BC6*'Medal values'!$B$3, "") + IF(AND(BC$1 = BB$1, BB$2 = "Mixed"), 0.5*BB6, 0) + IF(AND(BC$1 = BD$1, BD$2 = "Mixed"), 0.5*BD6, 0)</f>
        <v>1</v>
      </c>
      <c r="BD6" s="5">
        <f>IF('Each Gender - Gold'!BD6+'Each Gender - Silver'!BD6+'Each Gender - Bronze'!BD6 &gt; 0, 'Each Gender - Gold'!BD6*'Medal values'!$B$1+'Each Gender - Silver'!BD6*'Medal values'!$B$2+'Each Gender - Bronze'!BD6*'Medal values'!$B$3, "") + IF(AND(BD$1 = BC$1, BC$2 = "Mixed"), 0.5*BC6, 0) + IF(AND(BD$1 = BE$1, BE$2 = "Mixed"), 0.5*BE6, 0)</f>
        <v>0</v>
      </c>
      <c r="BE6" s="5">
        <f>IF('Each Gender - Gold'!BE6+'Each Gender - Silver'!BE6+'Each Gender - Bronze'!BE6 &gt; 0, 'Each Gender - Gold'!BE6*'Medal values'!$B$1+'Each Gender - Silver'!BE6*'Medal values'!$B$2+'Each Gender - Bronze'!BE6*'Medal values'!$B$3, "") + IF(AND(BE$1 = BD$1, BD$2 = "Mixed"), 0.5*BD6, 0) + IF(AND(BE$1 = BF$1, BF$2 = "Mixed"), 0.5*BF6, 0)</f>
        <v>0</v>
      </c>
      <c r="BF6" s="5">
        <f>IF('Each Gender - Gold'!BF6+'Each Gender - Silver'!BF6+'Each Gender - Bronze'!BF6 &gt; 0, 'Each Gender - Gold'!BF6*'Medal values'!$B$1+'Each Gender - Silver'!BF6*'Medal values'!$B$2+'Each Gender - Bronze'!BF6*'Medal values'!$B$3, "") + IF(AND(BF$1 = BE$1, BE$2 = "Mixed"), 0.5*BE6, 0) + IF(AND(BF$1 = BG$1, BG$2 = "Mixed"), 0.5*BG6, 0)</f>
        <v>0</v>
      </c>
      <c r="BG6" s="5">
        <f>IF('Each Gender - Gold'!BG6+'Each Gender - Silver'!BG6+'Each Gender - Bronze'!BG6 &gt; 0, 'Each Gender - Gold'!BG6*'Medal values'!$B$1+'Each Gender - Silver'!BG6*'Medal values'!$B$2+'Each Gender - Bronze'!BG6*'Medal values'!$B$3, "") + IF(AND(BG$1 = BF$1, BF$2 = "Mixed"), 0.5*BF6, 0) + IF(AND(BG$1 = BH$1, BH$2 = "Mixed"), 0.5*BH6, 0)</f>
        <v>0</v>
      </c>
      <c r="BH6" s="5">
        <f>IF('Each Gender - Gold'!BH6+'Each Gender - Silver'!BH6+'Each Gender - Bronze'!BH6 &gt; 0, 'Each Gender - Gold'!BH6*'Medal values'!$B$1+'Each Gender - Silver'!BH6*'Medal values'!$B$2+'Each Gender - Bronze'!BH6*'Medal values'!$B$3, "") + IF(AND(BH$1 = BG$1, BG$2 = "Mixed"), 0.5*BG6, 0) + IF(AND(BH$1 = BI$1, BI$2 = "Mixed"), 0.5*BI6, 0)</f>
        <v>0</v>
      </c>
      <c r="BI6" s="5">
        <f>IF('Each Gender - Gold'!BI6+'Each Gender - Silver'!BI6+'Each Gender - Bronze'!BI6 &gt; 0, 'Each Gender - Gold'!BI6*'Medal values'!$B$1+'Each Gender - Silver'!BI6*'Medal values'!$B$2+'Each Gender - Bronze'!BI6*'Medal values'!$B$3, "") + IF(AND(BI$1 = BH$1, BH$2 = "Mixed"), 0.5*BH6, 0) + IF(AND(BI$1 = BJ$1, BJ$2 = "Mixed"), 0.5*BJ6, 0)</f>
        <v>0</v>
      </c>
      <c r="BJ6" s="5">
        <f>IF('Each Gender - Gold'!BJ6+'Each Gender - Silver'!BJ6+'Each Gender - Bronze'!BJ6 &gt; 0, 'Each Gender - Gold'!BJ6*'Medal values'!$B$1+'Each Gender - Silver'!BJ6*'Medal values'!$B$2+'Each Gender - Bronze'!BJ6*'Medal values'!$B$3, "") + IF(AND(BJ$1 = BI$1, BI$2 = "Mixed"), 0.5*BI6, 0) + IF(AND(BJ$1 = BK$1, BK$2 = "Mixed"), 0.5*BK6, 0)</f>
        <v>1</v>
      </c>
      <c r="BK6" s="5">
        <f>IF('Each Gender - Gold'!BK6+'Each Gender - Silver'!BK6+'Each Gender - Bronze'!BK6 &gt; 0, 'Each Gender - Gold'!BK6*'Medal values'!$B$1+'Each Gender - Silver'!BK6*'Medal values'!$B$2+'Each Gender - Bronze'!BK6*'Medal values'!$B$3, "") + IF(AND(BK$1 = BJ$1, BJ$2 = "Mixed"), 0.5*BJ6, 0) + IF(AND(BK$1 = BL$1, BL$2 = "Mixed"), 0.5*BL6, 0)</f>
        <v>0</v>
      </c>
      <c r="BL6" s="5">
        <f>IF('Each Gender - Gold'!BL6+'Each Gender - Silver'!BL6+'Each Gender - Bronze'!BL6 &gt; 0, 'Each Gender - Gold'!BL6*'Medal values'!$B$1+'Each Gender - Silver'!BL6*'Medal values'!$B$2+'Each Gender - Bronze'!BL6*'Medal values'!$B$3, "") + IF(AND(BL$1 = BK$1, BK$2 = "Mixed"), 0.5*BK6, 0) + IF(AND(BL$1 = BM$1, BM$2 = "Mixed"), 0.5*BM6, 0)</f>
        <v>0</v>
      </c>
      <c r="BM6" s="5">
        <f>IF('Each Gender - Gold'!BM6+'Each Gender - Silver'!BM6+'Each Gender - Bronze'!BM6 &gt; 0, 'Each Gender - Gold'!BM6*'Medal values'!$B$1+'Each Gender - Silver'!BM6*'Medal values'!$B$2+'Each Gender - Bronze'!BM6*'Medal values'!$B$3, "") + IF(AND(BM$1 = BL$1, BL$2 = "Mixed"), 0.5*BL6, 0) + IF(AND(BM$1 = BN$1, BN$2 = "Mixed"), 0.5*BN6, 0)</f>
        <v>0</v>
      </c>
      <c r="BN6" s="5">
        <f>IF('Each Gender - Gold'!BN6+'Each Gender - Silver'!BN6+'Each Gender - Bronze'!BN6 &gt; 0, 'Each Gender - Gold'!BN6*'Medal values'!$B$1+'Each Gender - Silver'!BN6*'Medal values'!$B$2+'Each Gender - Bronze'!BN6*'Medal values'!$B$3, "") + IF(AND(BN$1 = BM$1, BM$2 = "Mixed"), 0.5*BM6, 0) + IF(AND(BN$1 = BO$1, BO$2 = "Mixed"), 0.5*BO6, 0)</f>
        <v>0</v>
      </c>
      <c r="BO6" s="5">
        <f>IF('Each Gender - Gold'!BO6+'Each Gender - Silver'!BO6+'Each Gender - Bronze'!BO6 &gt; 0, 'Each Gender - Gold'!BO6*'Medal values'!$B$1+'Each Gender - Silver'!BO6*'Medal values'!$B$2+'Each Gender - Bronze'!BO6*'Medal values'!$B$3, "") + IF(AND(BO$1 = BN$1, BN$2 = "Mixed"), 0.5*BN6, 0) + IF(AND(BO$1 = BP$1, BP$2 = "Mixed"), 0.5*BP6, 0)</f>
        <v>0</v>
      </c>
      <c r="BP6" s="5">
        <f>IF('Each Gender - Gold'!BP6+'Each Gender - Silver'!BP6+'Each Gender - Bronze'!BP6 &gt; 0, 'Each Gender - Gold'!BP6*'Medal values'!$B$1+'Each Gender - Silver'!BP6*'Medal values'!$B$2+'Each Gender - Bronze'!BP6*'Medal values'!$B$3, "") + IF(AND(BP$1 = BO$1, BO$2 = "Mixed"), 0.5*BO6, 0) + IF(AND(BP$1 = BQ$1, BQ$2 = "Mixed"), 0.5*BQ6, 0)</f>
        <v>0</v>
      </c>
      <c r="BQ6" s="5">
        <f>IF('Each Gender - Gold'!BQ6+'Each Gender - Silver'!BQ6+'Each Gender - Bronze'!BQ6 &gt; 0, 'Each Gender - Gold'!BQ6*'Medal values'!$B$1+'Each Gender - Silver'!BQ6*'Medal values'!$B$2+'Each Gender - Bronze'!BQ6*'Medal values'!$B$3, "") + IF(AND(BQ$1 = BP$1, BP$2 = "Mixed"), 0.5*BP6, 0) + IF(AND(BQ$1 = BR$1, BR$2 = "Mixed"), 0.5*BR6, 0)</f>
        <v>0</v>
      </c>
      <c r="BR6" s="5">
        <f>IF('Each Gender - Gold'!BR6+'Each Gender - Silver'!BR6+'Each Gender - Bronze'!BR6 &gt; 0, 'Each Gender - Gold'!BR6*'Medal values'!$B$1+'Each Gender - Silver'!BR6*'Medal values'!$B$2+'Each Gender - Bronze'!BR6*'Medal values'!$B$3, "") + IF(AND(BR$1 = BQ$1, BQ$2 = "Mixed"), 0.5*BQ6, 0) + IF(AND(BR$1 = BS$1, BS$2 = "Mixed"), 0.5*BS6, 0)</f>
        <v>0</v>
      </c>
      <c r="BS6" s="5">
        <f>IF('Each Gender - Gold'!BS6+'Each Gender - Silver'!BS6+'Each Gender - Bronze'!BS6 &gt; 0, 'Each Gender - Gold'!BS6*'Medal values'!$B$1+'Each Gender - Silver'!BS6*'Medal values'!$B$2+'Each Gender - Bronze'!BS6*'Medal values'!$B$3, "") + IF(AND(BS$1 = BR$1, BR$2 = "Mixed"), 0.5*BR6, 0) + IF(AND(BS$1 = BT$1, BT$2 = "Mixed"), 0.5*BT6, 0)</f>
        <v>0</v>
      </c>
      <c r="BT6" s="5">
        <f>IF('Each Gender - Gold'!BT6+'Each Gender - Silver'!BT6+'Each Gender - Bronze'!BT6 &gt; 0, 'Each Gender - Gold'!BT6*'Medal values'!$B$1+'Each Gender - Silver'!BT6*'Medal values'!$B$2+'Each Gender - Bronze'!BT6*'Medal values'!$B$3, "") + IF(AND(BT$1 = BS$1, BS$2 = "Mixed"), 0.5*BS6, 0) + IF(AND(BT$1 = BU$1, BU$2 = "Mixed"), 0.5*BU6, 0)</f>
        <v>0</v>
      </c>
      <c r="BU6" s="5">
        <f>IF('Each Gender - Gold'!BU6+'Each Gender - Silver'!BU6+'Each Gender - Bronze'!BU6 &gt; 0, 'Each Gender - Gold'!BU6*'Medal values'!$B$1+'Each Gender - Silver'!BU6*'Medal values'!$B$2+'Each Gender - Bronze'!BU6*'Medal values'!$B$3, "") + IF(AND(BU$1 = BT$1, BT$2 = "Mixed"), 0.5*BT6, 0) + IF(AND(BU$1 = BV$1, BV$2 = "Mixed"), 0.5*BV6, 0)</f>
        <v>1</v>
      </c>
      <c r="BV6" s="5">
        <f>IF('Each Gender - Gold'!BV6+'Each Gender - Silver'!BV6+'Each Gender - Bronze'!BV6 &gt; 0, 'Each Gender - Gold'!BV6*'Medal values'!$B$1+'Each Gender - Silver'!BV6*'Medal values'!$B$2+'Each Gender - Bronze'!BV6*'Medal values'!$B$3, "") + IF(AND(BV$1 = BU$1, BU$2 = "Mixed"), 0.5*BU6, 0) + IF(AND(BV$1 = BW$1, BW$2 = "Mixed"), 0.5*BW6, 0)</f>
        <v>0</v>
      </c>
      <c r="BW6" s="5">
        <f>IF('Each Gender - Gold'!BW6+'Each Gender - Silver'!BW6+'Each Gender - Bronze'!BW6 &gt; 0, 'Each Gender - Gold'!BW6*'Medal values'!$B$1+'Each Gender - Silver'!BW6*'Medal values'!$B$2+'Each Gender - Bronze'!BW6*'Medal values'!$B$3, "") + IF(AND(BW$1 = BV$1, BV$2 = "Mixed"), 0.5*BV6, 0) + IF(AND(BW$1 = BX$1, BX$2 = "Mixed"), 0.5*BX6, 0)</f>
        <v>0</v>
      </c>
      <c r="BX6" s="5">
        <f>IF('Each Gender - Gold'!BX6+'Each Gender - Silver'!BX6+'Each Gender - Bronze'!BX6 &gt; 0, 'Each Gender - Gold'!BX6*'Medal values'!$B$1+'Each Gender - Silver'!BX6*'Medal values'!$B$2+'Each Gender - Bronze'!BX6*'Medal values'!$B$3, "") + IF(AND(BX$1 = BW$1, BW$2 = "Mixed"), 0.5*BW6, 0) + IF(AND(BX$1 = BY$1, BY$2 = "Mixed"), 0.5*BY6, 0)</f>
        <v>0</v>
      </c>
      <c r="BY6" s="5">
        <f>IF('Each Gender - Gold'!BY6+'Each Gender - Silver'!BY6+'Each Gender - Bronze'!BY6 &gt; 0, 'Each Gender - Gold'!BY6*'Medal values'!$B$1+'Each Gender - Silver'!BY6*'Medal values'!$B$2+'Each Gender - Bronze'!BY6*'Medal values'!$B$3, "") + IF(AND(BY$1 = BX$1, BX$2 = "Mixed"), 0.5*BX6, 0) + IF(AND(BY$1 = BZ$1, BZ$2 = "Mixed"), 0.5*BZ6, 0)</f>
        <v>0</v>
      </c>
      <c r="BZ6" s="5">
        <f>IF('Each Gender - Gold'!BZ6+'Each Gender - Silver'!BZ6+'Each Gender - Bronze'!BZ6 &gt; 0, 'Each Gender - Gold'!BZ6*'Medal values'!$B$1+'Each Gender - Silver'!BZ6*'Medal values'!$B$2+'Each Gender - Bronze'!BZ6*'Medal values'!$B$3, "") + IF(AND(BZ$1 = BY$1, BY$2 = "Mixed"), 0.5*BY6, 0) + IF(AND(BZ$1 = CA$1, CA$2 = "Mixed"), 0.5*CA6, 0)</f>
        <v>0</v>
      </c>
      <c r="CA6" s="5">
        <f>IF('Each Gender - Gold'!CA6+'Each Gender - Silver'!CA6+'Each Gender - Bronze'!CA6 &gt; 0, 'Each Gender - Gold'!CA6*'Medal values'!$B$1+'Each Gender - Silver'!CA6*'Medal values'!$B$2+'Each Gender - Bronze'!CA6*'Medal values'!$B$3, "") + IF(AND(CA$1 = BZ$1, BZ$2 = "Mixed"), 0.5*BZ6, 0) + IF(AND(CA$1 = CB$1, CB$2 = "Mixed"), 0.5*CB6, 0)</f>
        <v>0</v>
      </c>
      <c r="CB6" s="5">
        <f>IF('Each Gender - Gold'!CB6+'Each Gender - Silver'!CB6+'Each Gender - Bronze'!CB6 &gt; 0, 'Each Gender - Gold'!CB6*'Medal values'!$B$1+'Each Gender - Silver'!CB6*'Medal values'!$B$2+'Each Gender - Bronze'!CB6*'Medal values'!$B$3, "") + IF(AND(CB$1 = CA$1, CA$2 = "Mixed"), 0.5*CA6, 0) + IF(AND(CB$1 = CC$1, CC$2 = "Mixed"), 0.5*CC6, 0)</f>
        <v>0</v>
      </c>
      <c r="CC6" s="5">
        <f>IF('Each Gender - Gold'!CC6+'Each Gender - Silver'!CC6+'Each Gender - Bronze'!CC6 &gt; 0, 'Each Gender - Gold'!CC6*'Medal values'!$B$1+'Each Gender - Silver'!CC6*'Medal values'!$B$2+'Each Gender - Bronze'!CC6*'Medal values'!$B$3, "") + IF(AND(CC$1 = CB$1, CB$2 = "Mixed"), 0.5*CB6, 0) + IF(AND(CC$1 = CD$1, CD$2 = "Mixed"), 0.5*CD6, 0)</f>
        <v>0</v>
      </c>
      <c r="CD6" s="5">
        <f>IF('Each Gender - Gold'!CD6+'Each Gender - Silver'!CD6+'Each Gender - Bronze'!CD6 &gt; 0, 'Each Gender - Gold'!CD6*'Medal values'!$B$1+'Each Gender - Silver'!CD6*'Medal values'!$B$2+'Each Gender - Bronze'!CD6*'Medal values'!$B$3, "") + IF(AND(CD$1 = CC$1, CC$2 = "Mixed"), 0.5*CC6, 0) + IF(AND(CD$1 = CE$1, CE$2 = "Mixed"), 0.5*CE6, 0)</f>
        <v>0</v>
      </c>
      <c r="CE6" s="5">
        <f>IF('Each Gender - Gold'!CE6+'Each Gender - Silver'!CE6+'Each Gender - Bronze'!CE6 &gt; 0, 'Each Gender - Gold'!CE6*'Medal values'!$B$1+'Each Gender - Silver'!CE6*'Medal values'!$B$2+'Each Gender - Bronze'!CE6*'Medal values'!$B$3, "") + IF(AND(CE$1 = CD$1, CD$2 = "Mixed"), 0.5*CD6, 0) + IF(AND(CE$1 = CF$1, CF$2 = "Mixed"), 0.5*CF6, 0)</f>
        <v>0</v>
      </c>
      <c r="CF6" s="5">
        <f>IF('Each Gender - Gold'!CF6+'Each Gender - Silver'!CF6+'Each Gender - Bronze'!CF6 &gt; 0, 'Each Gender - Gold'!CF6*'Medal values'!$B$1+'Each Gender - Silver'!CF6*'Medal values'!$B$2+'Each Gender - Bronze'!CF6*'Medal values'!$B$3, "") + IF(AND(CF$1 = CE$1, CE$2 = "Mixed"), 0.5*CE6, 0) + IF(AND(CF$1 = CG$1, CG$2 = "Mixed"), 0.5*CG6, 0)</f>
        <v>0</v>
      </c>
      <c r="CG6" s="5">
        <f>IF('Each Gender - Gold'!CG6+'Each Gender - Silver'!CG6+'Each Gender - Bronze'!CG6 &gt; 0, 'Each Gender - Gold'!CG6*'Medal values'!$B$1+'Each Gender - Silver'!CG6*'Medal values'!$B$2+'Each Gender - Bronze'!CG6*'Medal values'!$B$3, "") + IF(AND(CG$1 = CF$1, CF$2 = "Mixed"), 0.5*CF6, 0) + IF(AND(CG$1 = CH$1, CH$2 = "Mixed"), 0.5*CH6, 0)</f>
        <v>0</v>
      </c>
      <c r="CH6" s="5">
        <f>IF('Each Gender - Gold'!CH6+'Each Gender - Silver'!CH6+'Each Gender - Bronze'!CH6 &gt; 0, 'Each Gender - Gold'!CH6*'Medal values'!$B$1+'Each Gender - Silver'!CH6*'Medal values'!$B$2+'Each Gender - Bronze'!CH6*'Medal values'!$B$3, "") + IF(AND(CH$1 = CG$1, CG$2 = "Mixed"), 0.5*CG6, 0) + IF(AND(CH$1 = CI$1, CI$2 = "Mixed"), 0.5*CI6, 0)</f>
        <v>0</v>
      </c>
      <c r="CI6" s="5">
        <f>IF('Each Gender - Gold'!CI6+'Each Gender - Silver'!CI6+'Each Gender - Bronze'!CI6 &gt; 0, 'Each Gender - Gold'!CI6*'Medal values'!$B$1+'Each Gender - Silver'!CI6*'Medal values'!$B$2+'Each Gender - Bronze'!CI6*'Medal values'!$B$3, "") + IF(AND(CI$1 = CH$1, CH$2 = "Mixed"), 0.5*CH6, 0) + IF(AND(CI$1 = CJ$1, CJ$2 = "Mixed"), 0.5*CJ6, 0)</f>
        <v>0</v>
      </c>
      <c r="CJ6" s="5">
        <f>IF('Each Gender - Gold'!CJ6+'Each Gender - Silver'!CJ6+'Each Gender - Bronze'!CJ6 &gt; 0, 'Each Gender - Gold'!CJ6*'Medal values'!$B$1+'Each Gender - Silver'!CJ6*'Medal values'!$B$2+'Each Gender - Bronze'!CJ6*'Medal values'!$B$3, "") + IF(AND(CJ$1 = CI$1, CI$2 = "Mixed"), 0.5*CI6, 0) + IF(AND(CJ$1 = CK$1, CK$2 = "Mixed"), 0.5*CK6, 0)</f>
        <v>0</v>
      </c>
      <c r="CK6" s="5">
        <f>IF('Each Gender - Gold'!CK6+'Each Gender - Silver'!CK6+'Each Gender - Bronze'!CK6 &gt; 0, 'Each Gender - Gold'!CK6*'Medal values'!$B$1+'Each Gender - Silver'!CK6*'Medal values'!$B$2+'Each Gender - Bronze'!CK6*'Medal values'!$B$3, "") + IF(AND(CK$1 = CJ$1, CJ$2 = "Mixed"), 0.5*CJ6, 0) + IF(AND(CK$1 = CL$1, CL$2 = "Mixed"), 0.5*CL6, 0)</f>
        <v>0</v>
      </c>
      <c r="CL6" s="5">
        <f>IF('Each Gender - Gold'!CL6+'Each Gender - Silver'!CL6+'Each Gender - Bronze'!CL6 &gt; 0, 'Each Gender - Gold'!CL6*'Medal values'!$B$1+'Each Gender - Silver'!CL6*'Medal values'!$B$2+'Each Gender - Bronze'!CL6*'Medal values'!$B$3, "") + IF(AND(CL$1 = CK$1, CK$2 = "Mixed"), 0.5*CK6, 0) + IF(AND(CL$1 = CM$1, CM$2 = "Mixed"), 0.5*CM6, 0)</f>
        <v>0</v>
      </c>
      <c r="CM6" s="5">
        <f>IF('Each Gender - Gold'!CM6+'Each Gender - Silver'!CM6+'Each Gender - Bronze'!CM6 &gt; 0, 'Each Gender - Gold'!CM6*'Medal values'!$B$1+'Each Gender - Silver'!CM6*'Medal values'!$B$2+'Each Gender - Bronze'!CM6*'Medal values'!$B$3, "") + IF(AND(CM$1 = CL$1, CL$2 = "Mixed"), 0.5*CL6, 0) + IF(AND(CM$1 = CN$1, CN$2 = "Mixed"), 0.5*CN6, 0)</f>
        <v>0</v>
      </c>
      <c r="CN6" s="5">
        <f>IF('Each Gender - Gold'!CN6+'Each Gender - Silver'!CN6+'Each Gender - Bronze'!CN6 &gt; 0, 'Each Gender - Gold'!CN6*'Medal values'!$B$1+'Each Gender - Silver'!CN6*'Medal values'!$B$2+'Each Gender - Bronze'!CN6*'Medal values'!$B$3, "") + IF(AND(CN$1 = CM$1, CM$2 = "Mixed"), 0.5*CM6, 0) + IF(AND(CN$1 = CO$1, CO$2 = "Mixed"), 0.5*CO6, 0)</f>
        <v>0</v>
      </c>
      <c r="CO6" s="5">
        <f>IF('Each Gender - Gold'!CO6+'Each Gender - Silver'!CO6+'Each Gender - Bronze'!CO6 &gt; 0, 'Each Gender - Gold'!CO6*'Medal values'!$B$1+'Each Gender - Silver'!CO6*'Medal values'!$B$2+'Each Gender - Bronze'!CO6*'Medal values'!$B$3, "") + IF(AND(CO$1 = CN$1, CN$2 = "Mixed"), 0.5*CN6, 0) + IF(AND(CO$1 = CP$1, CP$2 = "Mixed"), 0.5*CP6, 0)</f>
        <v>0</v>
      </c>
      <c r="CP6" s="5">
        <f>IF('Each Gender - Gold'!CP6+'Each Gender - Silver'!CP6+'Each Gender - Bronze'!CP6 &gt; 0, 'Each Gender - Gold'!CP6*'Medal values'!$B$1+'Each Gender - Silver'!CP6*'Medal values'!$B$2+'Each Gender - Bronze'!CP6*'Medal values'!$B$3, "") + IF(AND(CP$1 = CO$1, CO$2 = "Mixed"), 0.5*CO6, 0) + IF(AND(CP$1 = CQ$1, CQ$2 = "Mixed"), 0.5*CQ6, 0)</f>
        <v>0</v>
      </c>
      <c r="CQ6" s="5">
        <f>IF('Each Gender - Gold'!CQ6+'Each Gender - Silver'!CQ6+'Each Gender - Bronze'!CQ6 &gt; 0, 'Each Gender - Gold'!CQ6*'Medal values'!$B$1+'Each Gender - Silver'!CQ6*'Medal values'!$B$2+'Each Gender - Bronze'!CQ6*'Medal values'!$B$3, "") + IF(AND(CQ$1 = CP$1, CP$2 = "Mixed"), 0.5*CP6, 0) + IF(AND(CQ$1 = CR$1, CR$2 = "Mixed"), 0.5*CR6, 0)</f>
        <v>0</v>
      </c>
      <c r="CR6" s="5">
        <f>IF('Each Gender - Gold'!CR6+'Each Gender - Silver'!CR6+'Each Gender - Bronze'!CR6 &gt; 0, 'Each Gender - Gold'!CR6*'Medal values'!$B$1+'Each Gender - Silver'!CR6*'Medal values'!$B$2+'Each Gender - Bronze'!CR6*'Medal values'!$B$3, "") + IF(AND(CR$1 = CQ$1, CQ$2 = "Mixed"), 0.5*CQ6, 0) + IF(AND(CR$1 = CS$1, CS$2 = "Mixed"), 0.5*CS6, 0)</f>
        <v>0</v>
      </c>
      <c r="CS6" s="5">
        <f>IF('Each Gender - Gold'!CS6+'Each Gender - Silver'!CS6+'Each Gender - Bronze'!CS6 &gt; 0, 'Each Gender - Gold'!CS6*'Medal values'!$B$1+'Each Gender - Silver'!CS6*'Medal values'!$B$2+'Each Gender - Bronze'!CS6*'Medal values'!$B$3, "") + IF(AND(CS$1 = CR$1, CR$2 = "Mixed"), 0.5*CR6, 0) + IF(AND(CS$1 = CT$1, CT$2 = "Mixed"), 0.5*CT6, 0)</f>
        <v>0</v>
      </c>
      <c r="CT6" s="5">
        <f>IF('Each Gender - Gold'!CT6+'Each Gender - Silver'!CT6+'Each Gender - Bronze'!CT6 &gt; 0, 'Each Gender - Gold'!CT6*'Medal values'!$B$1+'Each Gender - Silver'!CT6*'Medal values'!$B$2+'Each Gender - Bronze'!CT6*'Medal values'!$B$3, "") + IF(AND(CT$1 = CS$1, CS$2 = "Mixed"), 0.5*CS6, 0) + IF(AND(CT$1 = CU$1, CU$2 = "Mixed"), 0.5*CU6, 0)</f>
        <v>0</v>
      </c>
      <c r="CU6" s="5">
        <f>IF('Each Gender - Gold'!CU6+'Each Gender - Silver'!CU6+'Each Gender - Bronze'!CU6 &gt; 0, 'Each Gender - Gold'!CU6*'Medal values'!$B$1+'Each Gender - Silver'!CU6*'Medal values'!$B$2+'Each Gender - Bronze'!CU6*'Medal values'!$B$3, "") + IF(AND(CU$1 = CT$1, CT$2 = "Mixed"), 0.5*CT6, 0) + IF(AND(CU$1 = CV$1, CV$2 = "Mixed"), 0.5*CV6, 0)</f>
        <v>0</v>
      </c>
      <c r="CV6" s="5">
        <f>IF('Each Gender - Gold'!CV6+'Each Gender - Silver'!CV6+'Each Gender - Bronze'!CV6 &gt; 0, 'Each Gender - Gold'!CV6*'Medal values'!$B$1+'Each Gender - Silver'!CV6*'Medal values'!$B$2+'Each Gender - Bronze'!CV6*'Medal values'!$B$3, "") + IF(AND(CV$1 = CU$1, CU$2 = "Mixed"), 0.5*CU6, 0) + IF(AND(CV$1 = CW$1, CW$2 = "Mixed"), 0.5*CW6, 0)</f>
        <v>0</v>
      </c>
      <c r="CW6" s="5">
        <f t="shared" ref="CW6:CX6" si="4">SUMIF($B$2:$CV$2,CW$2, $B6:$CV6)</f>
        <v>3</v>
      </c>
      <c r="CX6" s="5">
        <f t="shared" si="4"/>
        <v>7.001001</v>
      </c>
    </row>
    <row r="7">
      <c r="A7" s="5" t="str">
        <f>Countries!A5</f>
        <v>AZE</v>
      </c>
      <c r="B7" s="5">
        <f>IF('Each Gender - Gold'!B7+'Each Gender - Silver'!B7+'Each Gender - Bronze'!B7 &gt; 0, 'Each Gender - Gold'!B7*'Medal values'!$B$1+'Each Gender - Silver'!B7*'Medal values'!$B$2+'Each Gender - Bronze'!B7*'Medal values'!$B$3, "") + IF(AND(B$1 = A$1, A$2 = "Mixed"), 0.5*A7, 0) + IF(AND(B$1 = C$1, C$2 = "Mixed"), 0.5*C7, 0)</f>
        <v>0</v>
      </c>
      <c r="C7" s="5">
        <f>IF('Each Gender - Gold'!C7+'Each Gender - Silver'!C7+'Each Gender - Bronze'!C7 &gt; 0, 'Each Gender - Gold'!C7*'Medal values'!$B$1+'Each Gender - Silver'!C7*'Medal values'!$B$2+'Each Gender - Bronze'!C7*'Medal values'!$B$3, "") + IF(AND(C$1 = B$1, B$2 = "Mixed"), 0.5*B7, 0) + IF(AND(C$1 = D$1, D$2 = "Mixed"), 0.5*D7, 0)</f>
        <v>0</v>
      </c>
      <c r="D7" s="5">
        <f>IF('Each Gender - Gold'!D7+'Each Gender - Silver'!D7+'Each Gender - Bronze'!D7 &gt; 0, 'Each Gender - Gold'!D7*'Medal values'!$B$1+'Each Gender - Silver'!D7*'Medal values'!$B$2+'Each Gender - Bronze'!D7*'Medal values'!$B$3, "") + IF(AND(D$1 = C$1, C$2 = "Mixed"), 0.5*C7, 0) + IF(AND(D$1 = E$1, E$2 = "Mixed"), 0.5*E7, 0)</f>
        <v>0</v>
      </c>
      <c r="E7" s="5">
        <f>IF('Each Gender - Gold'!E7+'Each Gender - Silver'!E7+'Each Gender - Bronze'!E7 &gt; 0, 'Each Gender - Gold'!E7*'Medal values'!$B$1+'Each Gender - Silver'!E7*'Medal values'!$B$2+'Each Gender - Bronze'!E7*'Medal values'!$B$3, "") + IF(AND(E$1 = D$1, D$2 = "Mixed"), 0.5*D7, 0) + IF(AND(E$1 = F$1, F$2 = "Mixed"), 0.5*F7, 0)</f>
        <v>0</v>
      </c>
      <c r="F7" s="5">
        <f>IF('Each Gender - Gold'!F7+'Each Gender - Silver'!F7+'Each Gender - Bronze'!F7 &gt; 0, 'Each Gender - Gold'!F7*'Medal values'!$B$1+'Each Gender - Silver'!F7*'Medal values'!$B$2+'Each Gender - Bronze'!F7*'Medal values'!$B$3, "") + IF(AND(F$1 = E$1, E$2 = "Mixed"), 0.5*E7, 0) + IF(AND(F$1 = G$1, G$2 = "Mixed"), 0.5*G7, 0)</f>
        <v>0</v>
      </c>
      <c r="G7" s="5">
        <f>IF('Each Gender - Gold'!G7+'Each Gender - Silver'!G7+'Each Gender - Bronze'!G7 &gt; 0, 'Each Gender - Gold'!G7*'Medal values'!$B$1+'Each Gender - Silver'!G7*'Medal values'!$B$2+'Each Gender - Bronze'!G7*'Medal values'!$B$3, "") + IF(AND(G$1 = F$1, F$2 = "Mixed"), 0.5*F7, 0) + IF(AND(G$1 = H$1, H$2 = "Mixed"), 0.5*H7, 0)</f>
        <v>0</v>
      </c>
      <c r="H7" s="5">
        <f>IF('Each Gender - Gold'!H7+'Each Gender - Silver'!H7+'Each Gender - Bronze'!H7 &gt; 0, 'Each Gender - Gold'!H7*'Medal values'!$B$1+'Each Gender - Silver'!H7*'Medal values'!$B$2+'Each Gender - Bronze'!H7*'Medal values'!$B$3, "") + IF(AND(H$1 = G$1, G$2 = "Mixed"), 0.5*G7, 0) + IF(AND(H$1 = I$1, I$2 = "Mixed"), 0.5*I7, 0)</f>
        <v>0</v>
      </c>
      <c r="I7" s="5">
        <f>IF('Each Gender - Gold'!I7+'Each Gender - Silver'!I7+'Each Gender - Bronze'!I7 &gt; 0, 'Each Gender - Gold'!I7*'Medal values'!$B$1+'Each Gender - Silver'!I7*'Medal values'!$B$2+'Each Gender - Bronze'!I7*'Medal values'!$B$3, "") + IF(AND(I$1 = H$1, H$2 = "Mixed"), 0.5*H7, 0) + IF(AND(I$1 = J$1, J$2 = "Mixed"), 0.5*J7, 0)</f>
        <v>0</v>
      </c>
      <c r="J7" s="5">
        <f>IF('Each Gender - Gold'!J7+'Each Gender - Silver'!J7+'Each Gender - Bronze'!J7 &gt; 0, 'Each Gender - Gold'!J7*'Medal values'!$B$1+'Each Gender - Silver'!J7*'Medal values'!$B$2+'Each Gender - Bronze'!J7*'Medal values'!$B$3, "") + IF(AND(J$1 = I$1, I$2 = "Mixed"), 0.5*I7, 0) + IF(AND(J$1 = K$1, K$2 = "Mixed"), 0.5*K7, 0)</f>
        <v>0</v>
      </c>
      <c r="K7" s="5">
        <f>IF('Each Gender - Gold'!K7+'Each Gender - Silver'!K7+'Each Gender - Bronze'!K7 &gt; 0, 'Each Gender - Gold'!K7*'Medal values'!$B$1+'Each Gender - Silver'!K7*'Medal values'!$B$2+'Each Gender - Bronze'!K7*'Medal values'!$B$3, "") + IF(AND(K$1 = J$1, J$2 = "Mixed"), 0.5*J7, 0) + IF(AND(K$1 = L$1, L$2 = "Mixed"), 0.5*L7, 0)</f>
        <v>0</v>
      </c>
      <c r="L7" s="5">
        <f>IF('Each Gender - Gold'!L7+'Each Gender - Silver'!L7+'Each Gender - Bronze'!L7 &gt; 0, 'Each Gender - Gold'!L7*'Medal values'!$B$1+'Each Gender - Silver'!L7*'Medal values'!$B$2+'Each Gender - Bronze'!L7*'Medal values'!$B$3, "") + IF(AND(L$1 = K$1, K$2 = "Mixed"), 0.5*K7, 0) + IF(AND(L$1 = M$1, M$2 = "Mixed"), 0.5*M7, 0)</f>
        <v>0</v>
      </c>
      <c r="M7" s="5">
        <f>IF('Each Gender - Gold'!M7+'Each Gender - Silver'!M7+'Each Gender - Bronze'!M7 &gt; 0, 'Each Gender - Gold'!M7*'Medal values'!$B$1+'Each Gender - Silver'!M7*'Medal values'!$B$2+'Each Gender - Bronze'!M7*'Medal values'!$B$3, "") + IF(AND(M$1 = L$1, L$2 = "Mixed"), 0.5*L7, 0) + IF(AND(M$1 = N$1, N$2 = "Mixed"), 0.5*N7, 0)</f>
        <v>0</v>
      </c>
      <c r="N7" s="5">
        <f>IF('Each Gender - Gold'!N7+'Each Gender - Silver'!N7+'Each Gender - Bronze'!N7 &gt; 0, 'Each Gender - Gold'!N7*'Medal values'!$B$1+'Each Gender - Silver'!N7*'Medal values'!$B$2+'Each Gender - Bronze'!N7*'Medal values'!$B$3, "") + IF(AND(N$1 = M$1, M$2 = "Mixed"), 0.5*M7, 0) + IF(AND(N$1 = O$1, O$2 = "Mixed"), 0.5*O7, 0)</f>
        <v>0</v>
      </c>
      <c r="O7" s="5">
        <f>IF('Each Gender - Gold'!O7+'Each Gender - Silver'!O7+'Each Gender - Bronze'!O7 &gt; 0, 'Each Gender - Gold'!O7*'Medal values'!$B$1+'Each Gender - Silver'!O7*'Medal values'!$B$2+'Each Gender - Bronze'!O7*'Medal values'!$B$3, "") + IF(AND(O$1 = N$1, N$2 = "Mixed"), 0.5*N7, 0) + IF(AND(O$1 = P$1, P$2 = "Mixed"), 0.5*P7, 0)</f>
        <v>0</v>
      </c>
      <c r="P7" s="5">
        <f>IF('Each Gender - Gold'!P7+'Each Gender - Silver'!P7+'Each Gender - Bronze'!P7 &gt; 0, 'Each Gender - Gold'!P7*'Medal values'!$B$1+'Each Gender - Silver'!P7*'Medal values'!$B$2+'Each Gender - Bronze'!P7*'Medal values'!$B$3, "") + IF(AND(P$1 = O$1, O$2 = "Mixed"), 0.5*O7, 0) + IF(AND(P$1 = Q$1, Q$2 = "Mixed"), 0.5*Q7, 0)</f>
        <v>0</v>
      </c>
      <c r="Q7" s="5">
        <f>IF('Each Gender - Gold'!Q7+'Each Gender - Silver'!Q7+'Each Gender - Bronze'!Q7 &gt; 0, 'Each Gender - Gold'!Q7*'Medal values'!$B$1+'Each Gender - Silver'!Q7*'Medal values'!$B$2+'Each Gender - Bronze'!Q7*'Medal values'!$B$3, "") + IF(AND(Q$1 = P$1, P$2 = "Mixed"), 0.5*P7, 0) + IF(AND(Q$1 = R$1, R$2 = "Mixed"), 0.5*R7, 0)</f>
        <v>0</v>
      </c>
      <c r="R7" s="5">
        <f>IF('Each Gender - Gold'!R7+'Each Gender - Silver'!R7+'Each Gender - Bronze'!R7 &gt; 0, 'Each Gender - Gold'!R7*'Medal values'!$B$1+'Each Gender - Silver'!R7*'Medal values'!$B$2+'Each Gender - Bronze'!R7*'Medal values'!$B$3, "") + IF(AND(R$1 = Q$1, Q$2 = "Mixed"), 0.5*Q7, 0) + IF(AND(R$1 = S$1, S$2 = "Mixed"), 0.5*S7, 0)</f>
        <v>0</v>
      </c>
      <c r="S7" s="5">
        <f>IF('Each Gender - Gold'!S7+'Each Gender - Silver'!S7+'Each Gender - Bronze'!S7 &gt; 0, 'Each Gender - Gold'!S7*'Medal values'!$B$1+'Each Gender - Silver'!S7*'Medal values'!$B$2+'Each Gender - Bronze'!S7*'Medal values'!$B$3, "") + IF(AND(S$1 = R$1, R$2 = "Mixed"), 0.5*R7, 0) + IF(AND(S$1 = T$1, T$2 = "Mixed"), 0.5*T7, 0)</f>
        <v>0</v>
      </c>
      <c r="T7" s="5">
        <f>IF('Each Gender - Gold'!T7+'Each Gender - Silver'!T7+'Each Gender - Bronze'!T7 &gt; 0, 'Each Gender - Gold'!T7*'Medal values'!$B$1+'Each Gender - Silver'!T7*'Medal values'!$B$2+'Each Gender - Bronze'!T7*'Medal values'!$B$3, "") + IF(AND(T$1 = S$1, S$2 = "Mixed"), 0.5*S7, 0) + IF(AND(T$1 = U$1, U$2 = "Mixed"), 0.5*U7, 0)</f>
        <v>0</v>
      </c>
      <c r="U7" s="5">
        <f>IF('Each Gender - Gold'!U7+'Each Gender - Silver'!U7+'Each Gender - Bronze'!U7 &gt; 0, 'Each Gender - Gold'!U7*'Medal values'!$B$1+'Each Gender - Silver'!U7*'Medal values'!$B$2+'Each Gender - Bronze'!U7*'Medal values'!$B$3, "") + IF(AND(U$1 = T$1, T$2 = "Mixed"), 0.5*T7, 0) + IF(AND(U$1 = V$1, V$2 = "Mixed"), 0.5*V7, 0)</f>
        <v>0</v>
      </c>
      <c r="V7" s="5">
        <f>IF('Each Gender - Gold'!V7+'Each Gender - Silver'!V7+'Each Gender - Bronze'!V7 &gt; 0, 'Each Gender - Gold'!V7*'Medal values'!$B$1+'Each Gender - Silver'!V7*'Medal values'!$B$2+'Each Gender - Bronze'!V7*'Medal values'!$B$3, "") + IF(AND(V$1 = U$1, U$2 = "Mixed"), 0.5*U7, 0) + IF(AND(V$1 = W$1, W$2 = "Mixed"), 0.5*W7, 0)</f>
        <v>1</v>
      </c>
      <c r="W7" s="5">
        <f>IF('Each Gender - Gold'!W7+'Each Gender - Silver'!W7+'Each Gender - Bronze'!W7 &gt; 0, 'Each Gender - Gold'!W7*'Medal values'!$B$1+'Each Gender - Silver'!W7*'Medal values'!$B$2+'Each Gender - Bronze'!W7*'Medal values'!$B$3, "") + IF(AND(W$1 = V$1, V$2 = "Mixed"), 0.5*V7, 0) + IF(AND(W$1 = X$1, X$2 = "Mixed"), 0.5*X7, 0)</f>
        <v>0</v>
      </c>
      <c r="X7" s="5">
        <f>IF('Each Gender - Gold'!X7+'Each Gender - Silver'!X7+'Each Gender - Bronze'!X7 &gt; 0, 'Each Gender - Gold'!X7*'Medal values'!$B$1+'Each Gender - Silver'!X7*'Medal values'!$B$2+'Each Gender - Bronze'!X7*'Medal values'!$B$3, "") + IF(AND(X$1 = W$1, W$2 = "Mixed"), 0.5*W7, 0) + IF(AND(X$1 = Y$1, Y$2 = "Mixed"), 0.5*Y7, 0)</f>
        <v>0</v>
      </c>
      <c r="Y7" s="5">
        <f>IF('Each Gender - Gold'!Y7+'Each Gender - Silver'!Y7+'Each Gender - Bronze'!Y7 &gt; 0, 'Each Gender - Gold'!Y7*'Medal values'!$B$1+'Each Gender - Silver'!Y7*'Medal values'!$B$2+'Each Gender - Bronze'!Y7*'Medal values'!$B$3, "") + IF(AND(Y$1 = X$1, X$2 = "Mixed"), 0.5*X7, 0) + IF(AND(Y$1 = Z$1, Z$2 = "Mixed"), 0.5*Z7, 0)</f>
        <v>0</v>
      </c>
      <c r="Z7" s="5">
        <f>IF('Each Gender - Gold'!Z7+'Each Gender - Silver'!Z7+'Each Gender - Bronze'!Z7 &gt; 0, 'Each Gender - Gold'!Z7*'Medal values'!$B$1+'Each Gender - Silver'!Z7*'Medal values'!$B$2+'Each Gender - Bronze'!Z7*'Medal values'!$B$3, "") + IF(AND(Z$1 = Y$1, Y$2 = "Mixed"), 0.5*Y7, 0) + IF(AND(Z$1 = AA$1, AA$2 = "Mixed"), 0.5*AA7, 0)</f>
        <v>0</v>
      </c>
      <c r="AA7" s="5">
        <f>IF('Each Gender - Gold'!AA7+'Each Gender - Silver'!AA7+'Each Gender - Bronze'!AA7 &gt; 0, 'Each Gender - Gold'!AA7*'Medal values'!$B$1+'Each Gender - Silver'!AA7*'Medal values'!$B$2+'Each Gender - Bronze'!AA7*'Medal values'!$B$3, "") + IF(AND(AA$1 = Z$1, Z$2 = "Mixed"), 0.5*Z7, 0) + IF(AND(AA$1 = AB$1, AB$2 = "Mixed"), 0.5*AB7, 0)</f>
        <v>0</v>
      </c>
      <c r="AB7" s="5">
        <f>IF('Each Gender - Gold'!AB7+'Each Gender - Silver'!AB7+'Each Gender - Bronze'!AB7 &gt; 0, 'Each Gender - Gold'!AB7*'Medal values'!$B$1+'Each Gender - Silver'!AB7*'Medal values'!$B$2+'Each Gender - Bronze'!AB7*'Medal values'!$B$3, "") + IF(AND(AB$1 = AA$1, AA$2 = "Mixed"), 0.5*AA7, 0) + IF(AND(AB$1 = AC$1, AC$2 = "Mixed"), 0.5*AC7, 0)</f>
        <v>0</v>
      </c>
      <c r="AC7" s="5">
        <f>IF('Each Gender - Gold'!AC7+'Each Gender - Silver'!AC7+'Each Gender - Bronze'!AC7 &gt; 0, 'Each Gender - Gold'!AC7*'Medal values'!$B$1+'Each Gender - Silver'!AC7*'Medal values'!$B$2+'Each Gender - Bronze'!AC7*'Medal values'!$B$3, "") + IF(AND(AC$1 = AB$1, AB$2 = "Mixed"), 0.5*AB7, 0) + IF(AND(AC$1 = AD$1, AD$2 = "Mixed"), 0.5*AD7, 0)</f>
        <v>0</v>
      </c>
      <c r="AD7" s="5">
        <f>IF('Each Gender - Gold'!AD7+'Each Gender - Silver'!AD7+'Each Gender - Bronze'!AD7 &gt; 0, 'Each Gender - Gold'!AD7*'Medal values'!$B$1+'Each Gender - Silver'!AD7*'Medal values'!$B$2+'Each Gender - Bronze'!AD7*'Medal values'!$B$3, "") + IF(AND(AD$1 = AC$1, AC$2 = "Mixed"), 0.5*AC7, 0) + IF(AND(AD$1 = AE$1, AE$2 = "Mixed"), 0.5*AE7, 0)</f>
        <v>0</v>
      </c>
      <c r="AE7" s="5">
        <f>IF('Each Gender - Gold'!AE7+'Each Gender - Silver'!AE7+'Each Gender - Bronze'!AE7 &gt; 0, 'Each Gender - Gold'!AE7*'Medal values'!$B$1+'Each Gender - Silver'!AE7*'Medal values'!$B$2+'Each Gender - Bronze'!AE7*'Medal values'!$B$3, "") + IF(AND(AE$1 = AD$1, AD$2 = "Mixed"), 0.5*AD7, 0) + IF(AND(AE$1 = AF$1, AF$2 = "Mixed"), 0.5*AF7, 0)</f>
        <v>0</v>
      </c>
      <c r="AF7" s="5">
        <f>IF('Each Gender - Gold'!AF7+'Each Gender - Silver'!AF7+'Each Gender - Bronze'!AF7 &gt; 0, 'Each Gender - Gold'!AF7*'Medal values'!$B$1+'Each Gender - Silver'!AF7*'Medal values'!$B$2+'Each Gender - Bronze'!AF7*'Medal values'!$B$3, "") + IF(AND(AF$1 = AE$1, AE$2 = "Mixed"), 0.5*AE7, 0) + IF(AND(AF$1 = AG$1, AG$2 = "Mixed"), 0.5*AG7, 0)</f>
        <v>0</v>
      </c>
      <c r="AG7" s="5">
        <f>IF('Each Gender - Gold'!AG7+'Each Gender - Silver'!AG7+'Each Gender - Bronze'!AG7 &gt; 0, 'Each Gender - Gold'!AG7*'Medal values'!$B$1+'Each Gender - Silver'!AG7*'Medal values'!$B$2+'Each Gender - Bronze'!AG7*'Medal values'!$B$3, "") + IF(AND(AG$1 = AF$1, AF$2 = "Mixed"), 0.5*AF7, 0) + IF(AND(AG$1 = AH$1, AH$2 = "Mixed"), 0.5*AH7, 0)</f>
        <v>0</v>
      </c>
      <c r="AH7" s="5">
        <f>IF('Each Gender - Gold'!AH7+'Each Gender - Silver'!AH7+'Each Gender - Bronze'!AH7 &gt; 0, 'Each Gender - Gold'!AH7*'Medal values'!$B$1+'Each Gender - Silver'!AH7*'Medal values'!$B$2+'Each Gender - Bronze'!AH7*'Medal values'!$B$3, "") + IF(AND(AH$1 = AG$1, AG$2 = "Mixed"), 0.5*AG7, 0) + IF(AND(AH$1 = AI$1, AI$2 = "Mixed"), 0.5*AI7, 0)</f>
        <v>0</v>
      </c>
      <c r="AI7" s="5">
        <f>IF('Each Gender - Gold'!AI7+'Each Gender - Silver'!AI7+'Each Gender - Bronze'!AI7 &gt; 0, 'Each Gender - Gold'!AI7*'Medal values'!$B$1+'Each Gender - Silver'!AI7*'Medal values'!$B$2+'Each Gender - Bronze'!AI7*'Medal values'!$B$3, "") + IF(AND(AI$1 = AH$1, AH$2 = "Mixed"), 0.5*AH7, 0) + IF(AND(AI$1 = AJ$1, AJ$2 = "Mixed"), 0.5*AJ7, 0)</f>
        <v>0</v>
      </c>
      <c r="AJ7" s="5">
        <f>IF('Each Gender - Gold'!AJ7+'Each Gender - Silver'!AJ7+'Each Gender - Bronze'!AJ7 &gt; 0, 'Each Gender - Gold'!AJ7*'Medal values'!$B$1+'Each Gender - Silver'!AJ7*'Medal values'!$B$2+'Each Gender - Bronze'!AJ7*'Medal values'!$B$3, "") + IF(AND(AJ$1 = AI$1, AI$2 = "Mixed"), 0.5*AI7, 0) + IF(AND(AJ$1 = AK$1, AK$2 = "Mixed"), 0.5*AK7, 0)</f>
        <v>0</v>
      </c>
      <c r="AK7" s="5">
        <f>IF('Each Gender - Gold'!AK7+'Each Gender - Silver'!AK7+'Each Gender - Bronze'!AK7 &gt; 0, 'Each Gender - Gold'!AK7*'Medal values'!$B$1+'Each Gender - Silver'!AK7*'Medal values'!$B$2+'Each Gender - Bronze'!AK7*'Medal values'!$B$3, "") + IF(AND(AK$1 = AJ$1, AJ$2 = "Mixed"), 0.5*AJ7, 0) + IF(AND(AK$1 = AL$1, AL$2 = "Mixed"), 0.5*AL7, 0)</f>
        <v>0</v>
      </c>
      <c r="AL7" s="5">
        <f>IF('Each Gender - Gold'!AL7+'Each Gender - Silver'!AL7+'Each Gender - Bronze'!AL7 &gt; 0, 'Each Gender - Gold'!AL7*'Medal values'!$B$1+'Each Gender - Silver'!AL7*'Medal values'!$B$2+'Each Gender - Bronze'!AL7*'Medal values'!$B$3, "") + IF(AND(AL$1 = AK$1, AK$2 = "Mixed"), 0.5*AK7, 0) + IF(AND(AL$1 = AM$1, AM$2 = "Mixed"), 0.5*AM7, 0)</f>
        <v>0</v>
      </c>
      <c r="AM7" s="5">
        <f>IF('Each Gender - Gold'!AM7+'Each Gender - Silver'!AM7+'Each Gender - Bronze'!AM7 &gt; 0, 'Each Gender - Gold'!AM7*'Medal values'!$B$1+'Each Gender - Silver'!AM7*'Medal values'!$B$2+'Each Gender - Bronze'!AM7*'Medal values'!$B$3, "") + IF(AND(AM$1 = AL$1, AL$2 = "Mixed"), 0.5*AL7, 0) + IF(AND(AM$1 = AN$1, AN$2 = "Mixed"), 0.5*AN7, 0)</f>
        <v>0</v>
      </c>
      <c r="AN7" s="5">
        <f>IF('Each Gender - Gold'!AN7+'Each Gender - Silver'!AN7+'Each Gender - Bronze'!AN7 &gt; 0, 'Each Gender - Gold'!AN7*'Medal values'!$B$1+'Each Gender - Silver'!AN7*'Medal values'!$B$2+'Each Gender - Bronze'!AN7*'Medal values'!$B$3, "") + IF(AND(AN$1 = AM$1, AM$2 = "Mixed"), 0.5*AM7, 0) + IF(AND(AN$1 = AO$1, AO$2 = "Mixed"), 0.5*AO7, 0)</f>
        <v>0</v>
      </c>
      <c r="AO7" s="5">
        <f>IF('Each Gender - Gold'!AO7+'Each Gender - Silver'!AO7+'Each Gender - Bronze'!AO7 &gt; 0, 'Each Gender - Gold'!AO7*'Medal values'!$B$1+'Each Gender - Silver'!AO7*'Medal values'!$B$2+'Each Gender - Bronze'!AO7*'Medal values'!$B$3, "") + IF(AND(AO$1 = AN$1, AN$2 = "Mixed"), 0.5*AN7, 0) + IF(AND(AO$1 = AP$1, AP$2 = "Mixed"), 0.5*AP7, 0)</f>
        <v>0</v>
      </c>
      <c r="AP7" s="5">
        <f>IF('Each Gender - Gold'!AP7+'Each Gender - Silver'!AP7+'Each Gender - Bronze'!AP7 &gt; 0, 'Each Gender - Gold'!AP7*'Medal values'!$B$1+'Each Gender - Silver'!AP7*'Medal values'!$B$2+'Each Gender - Bronze'!AP7*'Medal values'!$B$3, "") + IF(AND(AP$1 = AO$1, AO$2 = "Mixed"), 0.5*AO7, 0) + IF(AND(AP$1 = AQ$1, AQ$2 = "Mixed"), 0.5*AQ7, 0)</f>
        <v>0</v>
      </c>
      <c r="AQ7" s="5">
        <f>IF('Each Gender - Gold'!AQ7+'Each Gender - Silver'!AQ7+'Each Gender - Bronze'!AQ7 &gt; 0, 'Each Gender - Gold'!AQ7*'Medal values'!$B$1+'Each Gender - Silver'!AQ7*'Medal values'!$B$2+'Each Gender - Bronze'!AQ7*'Medal values'!$B$3, "") + IF(AND(AQ$1 = AP$1, AP$2 = "Mixed"), 0.5*AP7, 0) + IF(AND(AQ$1 = AR$1, AR$2 = "Mixed"), 0.5*AR7, 0)</f>
        <v>0</v>
      </c>
      <c r="AR7" s="5">
        <f>IF('Each Gender - Gold'!AR7+'Each Gender - Silver'!AR7+'Each Gender - Bronze'!AR7 &gt; 0, 'Each Gender - Gold'!AR7*'Medal values'!$B$1+'Each Gender - Silver'!AR7*'Medal values'!$B$2+'Each Gender - Bronze'!AR7*'Medal values'!$B$3, "") + IF(AND(AR$1 = AQ$1, AQ$2 = "Mixed"), 0.5*AQ7, 0) + IF(AND(AR$1 = AS$1, AS$2 = "Mixed"), 0.5*AS7, 0)</f>
        <v>0</v>
      </c>
      <c r="AS7" s="5">
        <f>IF('Each Gender - Gold'!AS7+'Each Gender - Silver'!AS7+'Each Gender - Bronze'!AS7 &gt; 0, 'Each Gender - Gold'!AS7*'Medal values'!$B$1+'Each Gender - Silver'!AS7*'Medal values'!$B$2+'Each Gender - Bronze'!AS7*'Medal values'!$B$3, "") + IF(AND(AS$1 = AR$1, AR$2 = "Mixed"), 0.5*AR7, 0) + IF(AND(AS$1 = AT$1, AT$2 = "Mixed"), 0.5*AT7, 0)</f>
        <v>0</v>
      </c>
      <c r="AT7" s="5">
        <f>IF('Each Gender - Gold'!AT7+'Each Gender - Silver'!AT7+'Each Gender - Bronze'!AT7 &gt; 0, 'Each Gender - Gold'!AT7*'Medal values'!$B$1+'Each Gender - Silver'!AT7*'Medal values'!$B$2+'Each Gender - Bronze'!AT7*'Medal values'!$B$3, "") + IF(AND(AT$1 = AS$1, AS$2 = "Mixed"), 0.5*AS7, 0) + IF(AND(AT$1 = AU$1, AU$2 = "Mixed"), 0.5*AU7, 0)</f>
        <v>0</v>
      </c>
      <c r="AU7" s="5">
        <f>IF('Each Gender - Gold'!AU7+'Each Gender - Silver'!AU7+'Each Gender - Bronze'!AU7 &gt; 0, 'Each Gender - Gold'!AU7*'Medal values'!$B$1+'Each Gender - Silver'!AU7*'Medal values'!$B$2+'Each Gender - Bronze'!AU7*'Medal values'!$B$3, "") + IF(AND(AU$1 = AT$1, AT$2 = "Mixed"), 0.5*AT7, 0) + IF(AND(AU$1 = AV$1, AV$2 = "Mixed"), 0.5*AV7, 0)</f>
        <v>0</v>
      </c>
      <c r="AV7" s="5">
        <f>IF('Each Gender - Gold'!AV7+'Each Gender - Silver'!AV7+'Each Gender - Bronze'!AV7 &gt; 0, 'Each Gender - Gold'!AV7*'Medal values'!$B$1+'Each Gender - Silver'!AV7*'Medal values'!$B$2+'Each Gender - Bronze'!AV7*'Medal values'!$B$3, "") + IF(AND(AV$1 = AU$1, AU$2 = "Mixed"), 0.5*AU7, 0) + IF(AND(AV$1 = AW$1, AW$2 = "Mixed"), 0.5*AW7, 0)</f>
        <v>0</v>
      </c>
      <c r="AW7" s="5">
        <f>IF('Each Gender - Gold'!AW7+'Each Gender - Silver'!AW7+'Each Gender - Bronze'!AW7 &gt; 0, 'Each Gender - Gold'!AW7*'Medal values'!$B$1+'Each Gender - Silver'!AW7*'Medal values'!$B$2+'Each Gender - Bronze'!AW7*'Medal values'!$B$3, "") + IF(AND(AW$1 = AV$1, AV$2 = "Mixed"), 0.5*AV7, 0) + IF(AND(AW$1 = AX$1, AX$2 = "Mixed"), 0.5*AX7, 0)</f>
        <v>0</v>
      </c>
      <c r="AX7" s="5">
        <f>IF('Each Gender - Gold'!AX7+'Each Gender - Silver'!AX7+'Each Gender - Bronze'!AX7 &gt; 0, 'Each Gender - Gold'!AX7*'Medal values'!$B$1+'Each Gender - Silver'!AX7*'Medal values'!$B$2+'Each Gender - Bronze'!AX7*'Medal values'!$B$3, "") + IF(AND(AX$1 = AW$1, AW$2 = "Mixed"), 0.5*AW7, 0) + IF(AND(AX$1 = AY$1, AY$2 = "Mixed"), 0.5*AY7, 0)</f>
        <v>0</v>
      </c>
      <c r="AY7" s="5">
        <f>IF('Each Gender - Gold'!AY7+'Each Gender - Silver'!AY7+'Each Gender - Bronze'!AY7 &gt; 0, 'Each Gender - Gold'!AY7*'Medal values'!$B$1+'Each Gender - Silver'!AY7*'Medal values'!$B$2+'Each Gender - Bronze'!AY7*'Medal values'!$B$3, "") + IF(AND(AY$1 = AX$1, AX$2 = "Mixed"), 0.5*AX7, 0) + IF(AND(AY$1 = AZ$1, AZ$2 = "Mixed"), 0.5*AZ7, 0)</f>
        <v>0</v>
      </c>
      <c r="AZ7" s="5">
        <f>IF('Each Gender - Gold'!AZ7+'Each Gender - Silver'!AZ7+'Each Gender - Bronze'!AZ7 &gt; 0, 'Each Gender - Gold'!AZ7*'Medal values'!$B$1+'Each Gender - Silver'!AZ7*'Medal values'!$B$2+'Each Gender - Bronze'!AZ7*'Medal values'!$B$3, "") + IF(AND(AZ$1 = AY$1, AY$2 = "Mixed"), 0.5*AY7, 0) + IF(AND(AZ$1 = BA$1, BA$2 = "Mixed"), 0.5*BA7, 0)</f>
        <v>0</v>
      </c>
      <c r="BA7" s="5">
        <f>IF('Each Gender - Gold'!BA7+'Each Gender - Silver'!BA7+'Each Gender - Bronze'!BA7 &gt; 0, 'Each Gender - Gold'!BA7*'Medal values'!$B$1+'Each Gender - Silver'!BA7*'Medal values'!$B$2+'Each Gender - Bronze'!BA7*'Medal values'!$B$3, "") + IF(AND(BA$1 = AZ$1, AZ$2 = "Mixed"), 0.5*AZ7, 0) + IF(AND(BA$1 = BB$1, BB$2 = "Mixed"), 0.5*BB7, 0)</f>
        <v>1</v>
      </c>
      <c r="BB7" s="5">
        <f>IF('Each Gender - Gold'!BB7+'Each Gender - Silver'!BB7+'Each Gender - Bronze'!BB7 &gt; 0, 'Each Gender - Gold'!BB7*'Medal values'!$B$1+'Each Gender - Silver'!BB7*'Medal values'!$B$2+'Each Gender - Bronze'!BB7*'Medal values'!$B$3, "") + IF(AND(BB$1 = BA$1, BA$2 = "Mixed"), 0.5*BA7, 0) + IF(AND(BB$1 = BC$1, BC$2 = "Mixed"), 0.5*BC7, 0)</f>
        <v>2.000001</v>
      </c>
      <c r="BC7" s="5">
        <f>IF('Each Gender - Gold'!BC7+'Each Gender - Silver'!BC7+'Each Gender - Bronze'!BC7 &gt; 0, 'Each Gender - Gold'!BC7*'Medal values'!$B$1+'Each Gender - Silver'!BC7*'Medal values'!$B$2+'Each Gender - Bronze'!BC7*'Medal values'!$B$3, "") + IF(AND(BC$1 = BB$1, BB$2 = "Mixed"), 0.5*BB7, 0) + IF(AND(BC$1 = BD$1, BD$2 = "Mixed"), 0.5*BD7, 0)</f>
        <v>2.000001</v>
      </c>
      <c r="BD7" s="5">
        <f>IF('Each Gender - Gold'!BD7+'Each Gender - Silver'!BD7+'Each Gender - Bronze'!BD7 &gt; 0, 'Each Gender - Gold'!BD7*'Medal values'!$B$1+'Each Gender - Silver'!BD7*'Medal values'!$B$2+'Each Gender - Bronze'!BD7*'Medal values'!$B$3, "") + IF(AND(BD$1 = BC$1, BC$2 = "Mixed"), 0.5*BC7, 0) + IF(AND(BD$1 = BE$1, BE$2 = "Mixed"), 0.5*BE7, 0)</f>
        <v>0</v>
      </c>
      <c r="BE7" s="5">
        <f>IF('Each Gender - Gold'!BE7+'Each Gender - Silver'!BE7+'Each Gender - Bronze'!BE7 &gt; 0, 'Each Gender - Gold'!BE7*'Medal values'!$B$1+'Each Gender - Silver'!BE7*'Medal values'!$B$2+'Each Gender - Bronze'!BE7*'Medal values'!$B$3, "") + IF(AND(BE$1 = BD$1, BD$2 = "Mixed"), 0.5*BD7, 0) + IF(AND(BE$1 = BF$1, BF$2 = "Mixed"), 0.5*BF7, 0)</f>
        <v>0</v>
      </c>
      <c r="BF7" s="5">
        <f>IF('Each Gender - Gold'!BF7+'Each Gender - Silver'!BF7+'Each Gender - Bronze'!BF7 &gt; 0, 'Each Gender - Gold'!BF7*'Medal values'!$B$1+'Each Gender - Silver'!BF7*'Medal values'!$B$2+'Each Gender - Bronze'!BF7*'Medal values'!$B$3, "") + IF(AND(BF$1 = BE$1, BE$2 = "Mixed"), 0.5*BE7, 0) + IF(AND(BF$1 = BG$1, BG$2 = "Mixed"), 0.5*BG7, 0)</f>
        <v>0</v>
      </c>
      <c r="BG7" s="5">
        <f>IF('Each Gender - Gold'!BG7+'Each Gender - Silver'!BG7+'Each Gender - Bronze'!BG7 &gt; 0, 'Each Gender - Gold'!BG7*'Medal values'!$B$1+'Each Gender - Silver'!BG7*'Medal values'!$B$2+'Each Gender - Bronze'!BG7*'Medal values'!$B$3, "") + IF(AND(BG$1 = BF$1, BF$2 = "Mixed"), 0.5*BF7, 0) + IF(AND(BG$1 = BH$1, BH$2 = "Mixed"), 0.5*BH7, 0)</f>
        <v>0</v>
      </c>
      <c r="BH7" s="5">
        <f>IF('Each Gender - Gold'!BH7+'Each Gender - Silver'!BH7+'Each Gender - Bronze'!BH7 &gt; 0, 'Each Gender - Gold'!BH7*'Medal values'!$B$1+'Each Gender - Silver'!BH7*'Medal values'!$B$2+'Each Gender - Bronze'!BH7*'Medal values'!$B$3, "") + IF(AND(BH$1 = BG$1, BG$2 = "Mixed"), 0.5*BG7, 0) + IF(AND(BH$1 = BI$1, BI$2 = "Mixed"), 0.5*BI7, 0)</f>
        <v>0</v>
      </c>
      <c r="BI7" s="5">
        <f>IF('Each Gender - Gold'!BI7+'Each Gender - Silver'!BI7+'Each Gender - Bronze'!BI7 &gt; 0, 'Each Gender - Gold'!BI7*'Medal values'!$B$1+'Each Gender - Silver'!BI7*'Medal values'!$B$2+'Each Gender - Bronze'!BI7*'Medal values'!$B$3, "") + IF(AND(BI$1 = BH$1, BH$2 = "Mixed"), 0.5*BH7, 0) + IF(AND(BI$1 = BJ$1, BJ$2 = "Mixed"), 0.5*BJ7, 0)</f>
        <v>0</v>
      </c>
      <c r="BJ7" s="5">
        <f>IF('Each Gender - Gold'!BJ7+'Each Gender - Silver'!BJ7+'Each Gender - Bronze'!BJ7 &gt; 0, 'Each Gender - Gold'!BJ7*'Medal values'!$B$1+'Each Gender - Silver'!BJ7*'Medal values'!$B$2+'Each Gender - Bronze'!BJ7*'Medal values'!$B$3, "") + IF(AND(BJ$1 = BI$1, BI$2 = "Mixed"), 0.5*BI7, 0) + IF(AND(BJ$1 = BK$1, BK$2 = "Mixed"), 0.5*BK7, 0)</f>
        <v>0</v>
      </c>
      <c r="BK7" s="5">
        <f>IF('Each Gender - Gold'!BK7+'Each Gender - Silver'!BK7+'Each Gender - Bronze'!BK7 &gt; 0, 'Each Gender - Gold'!BK7*'Medal values'!$B$1+'Each Gender - Silver'!BK7*'Medal values'!$B$2+'Each Gender - Bronze'!BK7*'Medal values'!$B$3, "") + IF(AND(BK$1 = BJ$1, BJ$2 = "Mixed"), 0.5*BJ7, 0) + IF(AND(BK$1 = BL$1, BL$2 = "Mixed"), 0.5*BL7, 0)</f>
        <v>0</v>
      </c>
      <c r="BL7" s="5">
        <f>IF('Each Gender - Gold'!BL7+'Each Gender - Silver'!BL7+'Each Gender - Bronze'!BL7 &gt; 0, 'Each Gender - Gold'!BL7*'Medal values'!$B$1+'Each Gender - Silver'!BL7*'Medal values'!$B$2+'Each Gender - Bronze'!BL7*'Medal values'!$B$3, "") + IF(AND(BL$1 = BK$1, BK$2 = "Mixed"), 0.5*BK7, 0) + IF(AND(BL$1 = BM$1, BM$2 = "Mixed"), 0.5*BM7, 0)</f>
        <v>0</v>
      </c>
      <c r="BM7" s="5">
        <f>IF('Each Gender - Gold'!BM7+'Each Gender - Silver'!BM7+'Each Gender - Bronze'!BM7 &gt; 0, 'Each Gender - Gold'!BM7*'Medal values'!$B$1+'Each Gender - Silver'!BM7*'Medal values'!$B$2+'Each Gender - Bronze'!BM7*'Medal values'!$B$3, "") + IF(AND(BM$1 = BL$1, BL$2 = "Mixed"), 0.5*BL7, 0) + IF(AND(BM$1 = BN$1, BN$2 = "Mixed"), 0.5*BN7, 0)</f>
        <v>0</v>
      </c>
      <c r="BN7" s="5">
        <f>IF('Each Gender - Gold'!BN7+'Each Gender - Silver'!BN7+'Each Gender - Bronze'!BN7 &gt; 0, 'Each Gender - Gold'!BN7*'Medal values'!$B$1+'Each Gender - Silver'!BN7*'Medal values'!$B$2+'Each Gender - Bronze'!BN7*'Medal values'!$B$3, "") + IF(AND(BN$1 = BM$1, BM$2 = "Mixed"), 0.5*BM7, 0) + IF(AND(BN$1 = BO$1, BO$2 = "Mixed"), 0.5*BO7, 0)</f>
        <v>0</v>
      </c>
      <c r="BO7" s="5">
        <f>IF('Each Gender - Gold'!BO7+'Each Gender - Silver'!BO7+'Each Gender - Bronze'!BO7 &gt; 0, 'Each Gender - Gold'!BO7*'Medal values'!$B$1+'Each Gender - Silver'!BO7*'Medal values'!$B$2+'Each Gender - Bronze'!BO7*'Medal values'!$B$3, "") + IF(AND(BO$1 = BN$1, BN$2 = "Mixed"), 0.5*BN7, 0) + IF(AND(BO$1 = BP$1, BP$2 = "Mixed"), 0.5*BP7, 0)</f>
        <v>0</v>
      </c>
      <c r="BP7" s="5">
        <f>IF('Each Gender - Gold'!BP7+'Each Gender - Silver'!BP7+'Each Gender - Bronze'!BP7 &gt; 0, 'Each Gender - Gold'!BP7*'Medal values'!$B$1+'Each Gender - Silver'!BP7*'Medal values'!$B$2+'Each Gender - Bronze'!BP7*'Medal values'!$B$3, "") + IF(AND(BP$1 = BO$1, BO$2 = "Mixed"), 0.5*BO7, 0) + IF(AND(BP$1 = BQ$1, BQ$2 = "Mixed"), 0.5*BQ7, 0)</f>
        <v>0</v>
      </c>
      <c r="BQ7" s="5">
        <f>IF('Each Gender - Gold'!BQ7+'Each Gender - Silver'!BQ7+'Each Gender - Bronze'!BQ7 &gt; 0, 'Each Gender - Gold'!BQ7*'Medal values'!$B$1+'Each Gender - Silver'!BQ7*'Medal values'!$B$2+'Each Gender - Bronze'!BQ7*'Medal values'!$B$3, "") + IF(AND(BQ$1 = BP$1, BP$2 = "Mixed"), 0.5*BP7, 0) + IF(AND(BQ$1 = BR$1, BR$2 = "Mixed"), 0.5*BR7, 0)</f>
        <v>0</v>
      </c>
      <c r="BR7" s="5">
        <f>IF('Each Gender - Gold'!BR7+'Each Gender - Silver'!BR7+'Each Gender - Bronze'!BR7 &gt; 0, 'Each Gender - Gold'!BR7*'Medal values'!$B$1+'Each Gender - Silver'!BR7*'Medal values'!$B$2+'Each Gender - Bronze'!BR7*'Medal values'!$B$3, "") + IF(AND(BR$1 = BQ$1, BQ$2 = "Mixed"), 0.5*BQ7, 0) + IF(AND(BR$1 = BS$1, BS$2 = "Mixed"), 0.5*BS7, 0)</f>
        <v>0</v>
      </c>
      <c r="BS7" s="5">
        <f>IF('Each Gender - Gold'!BS7+'Each Gender - Silver'!BS7+'Each Gender - Bronze'!BS7 &gt; 0, 'Each Gender - Gold'!BS7*'Medal values'!$B$1+'Each Gender - Silver'!BS7*'Medal values'!$B$2+'Each Gender - Bronze'!BS7*'Medal values'!$B$3, "") + IF(AND(BS$1 = BR$1, BR$2 = "Mixed"), 0.5*BR7, 0) + IF(AND(BS$1 = BT$1, BT$2 = "Mixed"), 0.5*BT7, 0)</f>
        <v>0</v>
      </c>
      <c r="BT7" s="5">
        <f>IF('Each Gender - Gold'!BT7+'Each Gender - Silver'!BT7+'Each Gender - Bronze'!BT7 &gt; 0, 'Each Gender - Gold'!BT7*'Medal values'!$B$1+'Each Gender - Silver'!BT7*'Medal values'!$B$2+'Each Gender - Bronze'!BT7*'Medal values'!$B$3, "") + IF(AND(BT$1 = BS$1, BS$2 = "Mixed"), 0.5*BS7, 0) + IF(AND(BT$1 = BU$1, BU$2 = "Mixed"), 0.5*BU7, 0)</f>
        <v>0</v>
      </c>
      <c r="BU7" s="5">
        <f>IF('Each Gender - Gold'!BU7+'Each Gender - Silver'!BU7+'Each Gender - Bronze'!BU7 &gt; 0, 'Each Gender - Gold'!BU7*'Medal values'!$B$1+'Each Gender - Silver'!BU7*'Medal values'!$B$2+'Each Gender - Bronze'!BU7*'Medal values'!$B$3, "") + IF(AND(BU$1 = BT$1, BT$2 = "Mixed"), 0.5*BT7, 0) + IF(AND(BU$1 = BV$1, BV$2 = "Mixed"), 0.5*BV7, 0)</f>
        <v>0</v>
      </c>
      <c r="BV7" s="5">
        <f>IF('Each Gender - Gold'!BV7+'Each Gender - Silver'!BV7+'Each Gender - Bronze'!BV7 &gt; 0, 'Each Gender - Gold'!BV7*'Medal values'!$B$1+'Each Gender - Silver'!BV7*'Medal values'!$B$2+'Each Gender - Bronze'!BV7*'Medal values'!$B$3, "") + IF(AND(BV$1 = BU$1, BU$2 = "Mixed"), 0.5*BU7, 0) + IF(AND(BV$1 = BW$1, BW$2 = "Mixed"), 0.5*BW7, 0)</f>
        <v>0</v>
      </c>
      <c r="BW7" s="5">
        <f>IF('Each Gender - Gold'!BW7+'Each Gender - Silver'!BW7+'Each Gender - Bronze'!BW7 &gt; 0, 'Each Gender - Gold'!BW7*'Medal values'!$B$1+'Each Gender - Silver'!BW7*'Medal values'!$B$2+'Each Gender - Bronze'!BW7*'Medal values'!$B$3, "") + IF(AND(BW$1 = BV$1, BV$2 = "Mixed"), 0.5*BV7, 0) + IF(AND(BW$1 = BX$1, BX$2 = "Mixed"), 0.5*BX7, 0)</f>
        <v>0</v>
      </c>
      <c r="BX7" s="5">
        <f>IF('Each Gender - Gold'!BX7+'Each Gender - Silver'!BX7+'Each Gender - Bronze'!BX7 &gt; 0, 'Each Gender - Gold'!BX7*'Medal values'!$B$1+'Each Gender - Silver'!BX7*'Medal values'!$B$2+'Each Gender - Bronze'!BX7*'Medal values'!$B$3, "") + IF(AND(BX$1 = BW$1, BW$2 = "Mixed"), 0.5*BW7, 0) + IF(AND(BX$1 = BY$1, BY$2 = "Mixed"), 0.5*BY7, 0)</f>
        <v>0</v>
      </c>
      <c r="BY7" s="5">
        <f>IF('Each Gender - Gold'!BY7+'Each Gender - Silver'!BY7+'Each Gender - Bronze'!BY7 &gt; 0, 'Each Gender - Gold'!BY7*'Medal values'!$B$1+'Each Gender - Silver'!BY7*'Medal values'!$B$2+'Each Gender - Bronze'!BY7*'Medal values'!$B$3, "") + IF(AND(BY$1 = BX$1, BX$2 = "Mixed"), 0.5*BX7, 0) + IF(AND(BY$1 = BZ$1, BZ$2 = "Mixed"), 0.5*BZ7, 0)</f>
        <v>0</v>
      </c>
      <c r="BZ7" s="5">
        <f>IF('Each Gender - Gold'!BZ7+'Each Gender - Silver'!BZ7+'Each Gender - Bronze'!BZ7 &gt; 0, 'Each Gender - Gold'!BZ7*'Medal values'!$B$1+'Each Gender - Silver'!BZ7*'Medal values'!$B$2+'Each Gender - Bronze'!BZ7*'Medal values'!$B$3, "") + IF(AND(BZ$1 = BY$1, BY$2 = "Mixed"), 0.5*BY7, 0) + IF(AND(BZ$1 = CA$1, CA$2 = "Mixed"), 0.5*CA7, 0)</f>
        <v>0</v>
      </c>
      <c r="CA7" s="5">
        <f>IF('Each Gender - Gold'!CA7+'Each Gender - Silver'!CA7+'Each Gender - Bronze'!CA7 &gt; 0, 'Each Gender - Gold'!CA7*'Medal values'!$B$1+'Each Gender - Silver'!CA7*'Medal values'!$B$2+'Each Gender - Bronze'!CA7*'Medal values'!$B$3, "") + IF(AND(CA$1 = BZ$1, BZ$2 = "Mixed"), 0.5*BZ7, 0) + IF(AND(CA$1 = CB$1, CB$2 = "Mixed"), 0.5*CB7, 0)</f>
        <v>0</v>
      </c>
      <c r="CB7" s="5">
        <f>IF('Each Gender - Gold'!CB7+'Each Gender - Silver'!CB7+'Each Gender - Bronze'!CB7 &gt; 0, 'Each Gender - Gold'!CB7*'Medal values'!$B$1+'Each Gender - Silver'!CB7*'Medal values'!$B$2+'Each Gender - Bronze'!CB7*'Medal values'!$B$3, "") + IF(AND(CB$1 = CA$1, CA$2 = "Mixed"), 0.5*CA7, 0) + IF(AND(CB$1 = CC$1, CC$2 = "Mixed"), 0.5*CC7, 0)</f>
        <v>0</v>
      </c>
      <c r="CC7" s="5">
        <f>IF('Each Gender - Gold'!CC7+'Each Gender - Silver'!CC7+'Each Gender - Bronze'!CC7 &gt; 0, 'Each Gender - Gold'!CC7*'Medal values'!$B$1+'Each Gender - Silver'!CC7*'Medal values'!$B$2+'Each Gender - Bronze'!CC7*'Medal values'!$B$3, "") + IF(AND(CC$1 = CB$1, CB$2 = "Mixed"), 0.5*CB7, 0) + IF(AND(CC$1 = CD$1, CD$2 = "Mixed"), 0.5*CD7, 0)</f>
        <v>0</v>
      </c>
      <c r="CD7" s="5">
        <f>IF('Each Gender - Gold'!CD7+'Each Gender - Silver'!CD7+'Each Gender - Bronze'!CD7 &gt; 0, 'Each Gender - Gold'!CD7*'Medal values'!$B$1+'Each Gender - Silver'!CD7*'Medal values'!$B$2+'Each Gender - Bronze'!CD7*'Medal values'!$B$3, "") + IF(AND(CD$1 = CC$1, CC$2 = "Mixed"), 0.5*CC7, 0) + IF(AND(CD$1 = CE$1, CE$2 = "Mixed"), 0.5*CE7, 0)</f>
        <v>0</v>
      </c>
      <c r="CE7" s="5">
        <f>IF('Each Gender - Gold'!CE7+'Each Gender - Silver'!CE7+'Each Gender - Bronze'!CE7 &gt; 0, 'Each Gender - Gold'!CE7*'Medal values'!$B$1+'Each Gender - Silver'!CE7*'Medal values'!$B$2+'Each Gender - Bronze'!CE7*'Medal values'!$B$3, "") + IF(AND(CE$1 = CD$1, CD$2 = "Mixed"), 0.5*CD7, 0) + IF(AND(CE$1 = CF$1, CF$2 = "Mixed"), 0.5*CF7, 0)</f>
        <v>0</v>
      </c>
      <c r="CF7" s="5">
        <f>IF('Each Gender - Gold'!CF7+'Each Gender - Silver'!CF7+'Each Gender - Bronze'!CF7 &gt; 0, 'Each Gender - Gold'!CF7*'Medal values'!$B$1+'Each Gender - Silver'!CF7*'Medal values'!$B$2+'Each Gender - Bronze'!CF7*'Medal values'!$B$3, "") + IF(AND(CF$1 = CE$1, CE$2 = "Mixed"), 0.5*CE7, 0) + IF(AND(CF$1 = CG$1, CG$2 = "Mixed"), 0.5*CG7, 0)</f>
        <v>0</v>
      </c>
      <c r="CG7" s="5">
        <f>IF('Each Gender - Gold'!CG7+'Each Gender - Silver'!CG7+'Each Gender - Bronze'!CG7 &gt; 0, 'Each Gender - Gold'!CG7*'Medal values'!$B$1+'Each Gender - Silver'!CG7*'Medal values'!$B$2+'Each Gender - Bronze'!CG7*'Medal values'!$B$3, "") + IF(AND(CG$1 = CF$1, CF$2 = "Mixed"), 0.5*CF7, 0) + IF(AND(CG$1 = CH$1, CH$2 = "Mixed"), 0.5*CH7, 0)</f>
        <v>0</v>
      </c>
      <c r="CH7" s="5">
        <f>IF('Each Gender - Gold'!CH7+'Each Gender - Silver'!CH7+'Each Gender - Bronze'!CH7 &gt; 0, 'Each Gender - Gold'!CH7*'Medal values'!$B$1+'Each Gender - Silver'!CH7*'Medal values'!$B$2+'Each Gender - Bronze'!CH7*'Medal values'!$B$3, "") + IF(AND(CH$1 = CG$1, CG$2 = "Mixed"), 0.5*CG7, 0) + IF(AND(CH$1 = CI$1, CI$2 = "Mixed"), 0.5*CI7, 0)</f>
        <v>0</v>
      </c>
      <c r="CI7" s="5">
        <f>IF('Each Gender - Gold'!CI7+'Each Gender - Silver'!CI7+'Each Gender - Bronze'!CI7 &gt; 0, 'Each Gender - Gold'!CI7*'Medal values'!$B$1+'Each Gender - Silver'!CI7*'Medal values'!$B$2+'Each Gender - Bronze'!CI7*'Medal values'!$B$3, "") + IF(AND(CI$1 = CH$1, CH$2 = "Mixed"), 0.5*CH7, 0) + IF(AND(CI$1 = CJ$1, CJ$2 = "Mixed"), 0.5*CJ7, 0)</f>
        <v>0</v>
      </c>
      <c r="CJ7" s="5">
        <f>IF('Each Gender - Gold'!CJ7+'Each Gender - Silver'!CJ7+'Each Gender - Bronze'!CJ7 &gt; 0, 'Each Gender - Gold'!CJ7*'Medal values'!$B$1+'Each Gender - Silver'!CJ7*'Medal values'!$B$2+'Each Gender - Bronze'!CJ7*'Medal values'!$B$3, "") + IF(AND(CJ$1 = CI$1, CI$2 = "Mixed"), 0.5*CI7, 0) + IF(AND(CJ$1 = CK$1, CK$2 = "Mixed"), 0.5*CK7, 0)</f>
        <v>0</v>
      </c>
      <c r="CK7" s="5">
        <f>IF('Each Gender - Gold'!CK7+'Each Gender - Silver'!CK7+'Each Gender - Bronze'!CK7 &gt; 0, 'Each Gender - Gold'!CK7*'Medal values'!$B$1+'Each Gender - Silver'!CK7*'Medal values'!$B$2+'Each Gender - Bronze'!CK7*'Medal values'!$B$3, "") + IF(AND(CK$1 = CJ$1, CJ$2 = "Mixed"), 0.5*CJ7, 0) + IF(AND(CK$1 = CL$1, CL$2 = "Mixed"), 0.5*CL7, 0)</f>
        <v>0</v>
      </c>
      <c r="CL7" s="5">
        <f>IF('Each Gender - Gold'!CL7+'Each Gender - Silver'!CL7+'Each Gender - Bronze'!CL7 &gt; 0, 'Each Gender - Gold'!CL7*'Medal values'!$B$1+'Each Gender - Silver'!CL7*'Medal values'!$B$2+'Each Gender - Bronze'!CL7*'Medal values'!$B$3, "") + IF(AND(CL$1 = CK$1, CK$2 = "Mixed"), 0.5*CK7, 0) + IF(AND(CL$1 = CM$1, CM$2 = "Mixed"), 0.5*CM7, 0)</f>
        <v>0</v>
      </c>
      <c r="CM7" s="5">
        <f>IF('Each Gender - Gold'!CM7+'Each Gender - Silver'!CM7+'Each Gender - Bronze'!CM7 &gt; 0, 'Each Gender - Gold'!CM7*'Medal values'!$B$1+'Each Gender - Silver'!CM7*'Medal values'!$B$2+'Each Gender - Bronze'!CM7*'Medal values'!$B$3, "") + IF(AND(CM$1 = CL$1, CL$2 = "Mixed"), 0.5*CL7, 0) + IF(AND(CM$1 = CN$1, CN$2 = "Mixed"), 0.5*CN7, 0)</f>
        <v>0</v>
      </c>
      <c r="CN7" s="5">
        <f>IF('Each Gender - Gold'!CN7+'Each Gender - Silver'!CN7+'Each Gender - Bronze'!CN7 &gt; 0, 'Each Gender - Gold'!CN7*'Medal values'!$B$1+'Each Gender - Silver'!CN7*'Medal values'!$B$2+'Each Gender - Bronze'!CN7*'Medal values'!$B$3, "") + IF(AND(CN$1 = CM$1, CM$2 = "Mixed"), 0.5*CM7, 0) + IF(AND(CN$1 = CO$1, CO$2 = "Mixed"), 0.5*CO7, 0)</f>
        <v>0</v>
      </c>
      <c r="CO7" s="5">
        <f>IF('Each Gender - Gold'!CO7+'Each Gender - Silver'!CO7+'Each Gender - Bronze'!CO7 &gt; 0, 'Each Gender - Gold'!CO7*'Medal values'!$B$1+'Each Gender - Silver'!CO7*'Medal values'!$B$2+'Each Gender - Bronze'!CO7*'Medal values'!$B$3, "") + IF(AND(CO$1 = CN$1, CN$2 = "Mixed"), 0.5*CN7, 0) + IF(AND(CO$1 = CP$1, CP$2 = "Mixed"), 0.5*CP7, 0)</f>
        <v>0</v>
      </c>
      <c r="CP7" s="5">
        <f>IF('Each Gender - Gold'!CP7+'Each Gender - Silver'!CP7+'Each Gender - Bronze'!CP7 &gt; 0, 'Each Gender - Gold'!CP7*'Medal values'!$B$1+'Each Gender - Silver'!CP7*'Medal values'!$B$2+'Each Gender - Bronze'!CP7*'Medal values'!$B$3, "") + IF(AND(CP$1 = CO$1, CO$2 = "Mixed"), 0.5*CO7, 0) + IF(AND(CP$1 = CQ$1, CQ$2 = "Mixed"), 0.5*CQ7, 0)</f>
        <v>0</v>
      </c>
      <c r="CQ7" s="5">
        <f>IF('Each Gender - Gold'!CQ7+'Each Gender - Silver'!CQ7+'Each Gender - Bronze'!CQ7 &gt; 0, 'Each Gender - Gold'!CQ7*'Medal values'!$B$1+'Each Gender - Silver'!CQ7*'Medal values'!$B$2+'Each Gender - Bronze'!CQ7*'Medal values'!$B$3, "") + IF(AND(CQ$1 = CP$1, CP$2 = "Mixed"), 0.5*CP7, 0) + IF(AND(CQ$1 = CR$1, CR$2 = "Mixed"), 0.5*CR7, 0)</f>
        <v>0</v>
      </c>
      <c r="CR7" s="5">
        <f>IF('Each Gender - Gold'!CR7+'Each Gender - Silver'!CR7+'Each Gender - Bronze'!CR7 &gt; 0, 'Each Gender - Gold'!CR7*'Medal values'!$B$1+'Each Gender - Silver'!CR7*'Medal values'!$B$2+'Each Gender - Bronze'!CR7*'Medal values'!$B$3, "") + IF(AND(CR$1 = CQ$1, CQ$2 = "Mixed"), 0.5*CQ7, 0) + IF(AND(CR$1 = CS$1, CS$2 = "Mixed"), 0.5*CS7, 0)</f>
        <v>0</v>
      </c>
      <c r="CS7" s="5">
        <f>IF('Each Gender - Gold'!CS7+'Each Gender - Silver'!CS7+'Each Gender - Bronze'!CS7 &gt; 0, 'Each Gender - Gold'!CS7*'Medal values'!$B$1+'Each Gender - Silver'!CS7*'Medal values'!$B$2+'Each Gender - Bronze'!CS7*'Medal values'!$B$3, "") + IF(AND(CS$1 = CR$1, CR$2 = "Mixed"), 0.5*CR7, 0) + IF(AND(CS$1 = CT$1, CT$2 = "Mixed"), 0.5*CT7, 0)</f>
        <v>0</v>
      </c>
      <c r="CT7" s="5">
        <f>IF('Each Gender - Gold'!CT7+'Each Gender - Silver'!CT7+'Each Gender - Bronze'!CT7 &gt; 0, 'Each Gender - Gold'!CT7*'Medal values'!$B$1+'Each Gender - Silver'!CT7*'Medal values'!$B$2+'Each Gender - Bronze'!CT7*'Medal values'!$B$3, "") + IF(AND(CT$1 = CS$1, CS$2 = "Mixed"), 0.5*CS7, 0) + IF(AND(CT$1 = CU$1, CU$2 = "Mixed"), 0.5*CU7, 0)</f>
        <v>0</v>
      </c>
      <c r="CU7" s="5">
        <f>IF('Each Gender - Gold'!CU7+'Each Gender - Silver'!CU7+'Each Gender - Bronze'!CU7 &gt; 0, 'Each Gender - Gold'!CU7*'Medal values'!$B$1+'Each Gender - Silver'!CU7*'Medal values'!$B$2+'Each Gender - Bronze'!CU7*'Medal values'!$B$3, "") + IF(AND(CU$1 = CT$1, CT$2 = "Mixed"), 0.5*CT7, 0) + IF(AND(CU$1 = CV$1, CV$2 = "Mixed"), 0.5*CV7, 0)</f>
        <v>3.000001</v>
      </c>
      <c r="CV7" s="5">
        <f>IF('Each Gender - Gold'!CV7+'Each Gender - Silver'!CV7+'Each Gender - Bronze'!CV7 &gt; 0, 'Each Gender - Gold'!CV7*'Medal values'!$B$1+'Each Gender - Silver'!CV7*'Medal values'!$B$2+'Each Gender - Bronze'!CV7*'Medal values'!$B$3, "") + IF(AND(CV$1 = CU$1, CU$2 = "Mixed"), 0.5*CU7, 0) + IF(AND(CV$1 = CW$1, CW$2 = "Mixed"), 0.5*CW7, 0)</f>
        <v>1</v>
      </c>
      <c r="CW7" s="5">
        <f t="shared" ref="CW7:CX7" si="5">SUMIF($B$2:$CV$2,CW$2, $B7:$CV7)</f>
        <v>6.000002</v>
      </c>
      <c r="CX7" s="5">
        <f t="shared" si="5"/>
        <v>4.000001</v>
      </c>
    </row>
    <row r="8">
      <c r="A8" s="5" t="str">
        <f>Countries!A6</f>
        <v>BAH</v>
      </c>
      <c r="B8" s="5">
        <f>IF('Each Gender - Gold'!B8+'Each Gender - Silver'!B8+'Each Gender - Bronze'!B8 &gt; 0, 'Each Gender - Gold'!B8*'Medal values'!$B$1+'Each Gender - Silver'!B8*'Medal values'!$B$2+'Each Gender - Bronze'!B8*'Medal values'!$B$3, "") + IF(AND(B$1 = A$1, A$2 = "Mixed"), 0.5*A8, 0) + IF(AND(B$1 = C$1, C$2 = "Mixed"), 0.5*C8, 0)</f>
        <v>0</v>
      </c>
      <c r="C8" s="5">
        <f>IF('Each Gender - Gold'!C8+'Each Gender - Silver'!C8+'Each Gender - Bronze'!C8 &gt; 0, 'Each Gender - Gold'!C8*'Medal values'!$B$1+'Each Gender - Silver'!C8*'Medal values'!$B$2+'Each Gender - Bronze'!C8*'Medal values'!$B$3, "") + IF(AND(C$1 = B$1, B$2 = "Mixed"), 0.5*B8, 0) + IF(AND(C$1 = D$1, D$2 = "Mixed"), 0.5*D8, 0)</f>
        <v>0</v>
      </c>
      <c r="D8" s="5">
        <f>IF('Each Gender - Gold'!D8+'Each Gender - Silver'!D8+'Each Gender - Bronze'!D8 &gt; 0, 'Each Gender - Gold'!D8*'Medal values'!$B$1+'Each Gender - Silver'!D8*'Medal values'!$B$2+'Each Gender - Bronze'!D8*'Medal values'!$B$3, "") + IF(AND(D$1 = C$1, C$2 = "Mixed"), 0.5*C8, 0) + IF(AND(D$1 = E$1, E$2 = "Mixed"), 0.5*E8, 0)</f>
        <v>0</v>
      </c>
      <c r="E8" s="5">
        <f>IF('Each Gender - Gold'!E8+'Each Gender - Silver'!E8+'Each Gender - Bronze'!E8 &gt; 0, 'Each Gender - Gold'!E8*'Medal values'!$B$1+'Each Gender - Silver'!E8*'Medal values'!$B$2+'Each Gender - Bronze'!E8*'Medal values'!$B$3, "") + IF(AND(E$1 = D$1, D$2 = "Mixed"), 0.5*D8, 0) + IF(AND(E$1 = F$1, F$2 = "Mixed"), 0.5*F8, 0)</f>
        <v>0</v>
      </c>
      <c r="F8" s="5">
        <f>IF('Each Gender - Gold'!F8+'Each Gender - Silver'!F8+'Each Gender - Bronze'!F8 &gt; 0, 'Each Gender - Gold'!F8*'Medal values'!$B$1+'Each Gender - Silver'!F8*'Medal values'!$B$2+'Each Gender - Bronze'!F8*'Medal values'!$B$3, "") + IF(AND(F$1 = E$1, E$2 = "Mixed"), 0.5*E8, 0) + IF(AND(F$1 = G$1, G$2 = "Mixed"), 0.5*G8, 0)</f>
        <v>0</v>
      </c>
      <c r="G8" s="5">
        <f>IF('Each Gender - Gold'!G8+'Each Gender - Silver'!G8+'Each Gender - Bronze'!G8 &gt; 0, 'Each Gender - Gold'!G8*'Medal values'!$B$1+'Each Gender - Silver'!G8*'Medal values'!$B$2+'Each Gender - Bronze'!G8*'Medal values'!$B$3, "") + IF(AND(G$1 = F$1, F$2 = "Mixed"), 0.5*F8, 0) + IF(AND(G$1 = H$1, H$2 = "Mixed"), 0.5*H8, 0)</f>
        <v>0</v>
      </c>
      <c r="H8" s="5">
        <f>IF('Each Gender - Gold'!H8+'Each Gender - Silver'!H8+'Each Gender - Bronze'!H8 &gt; 0, 'Each Gender - Gold'!H8*'Medal values'!$B$1+'Each Gender - Silver'!H8*'Medal values'!$B$2+'Each Gender - Bronze'!H8*'Medal values'!$B$3, "") + IF(AND(H$1 = G$1, G$2 = "Mixed"), 0.5*G8, 0) + IF(AND(H$1 = I$1, I$2 = "Mixed"), 0.5*I8, 0)</f>
        <v>0</v>
      </c>
      <c r="I8" s="5">
        <f>IF('Each Gender - Gold'!I8+'Each Gender - Silver'!I8+'Each Gender - Bronze'!I8 &gt; 0, 'Each Gender - Gold'!I8*'Medal values'!$B$1+'Each Gender - Silver'!I8*'Medal values'!$B$2+'Each Gender - Bronze'!I8*'Medal values'!$B$3, "") + IF(AND(I$1 = H$1, H$2 = "Mixed"), 0.5*H8, 0) + IF(AND(I$1 = J$1, J$2 = "Mixed"), 0.5*J8, 0)</f>
        <v>0</v>
      </c>
      <c r="J8" s="5">
        <f>IF('Each Gender - Gold'!J8+'Each Gender - Silver'!J8+'Each Gender - Bronze'!J8 &gt; 0, 'Each Gender - Gold'!J8*'Medal values'!$B$1+'Each Gender - Silver'!J8*'Medal values'!$B$2+'Each Gender - Bronze'!J8*'Medal values'!$B$3, "") + IF(AND(J$1 = I$1, I$2 = "Mixed"), 0.5*I8, 0) + IF(AND(J$1 = K$1, K$2 = "Mixed"), 0.5*K8, 0)</f>
        <v>3.001</v>
      </c>
      <c r="K8" s="5">
        <f>IF('Each Gender - Gold'!K8+'Each Gender - Silver'!K8+'Each Gender - Bronze'!K8 &gt; 0, 'Each Gender - Gold'!K8*'Medal values'!$B$1+'Each Gender - Silver'!K8*'Medal values'!$B$2+'Each Gender - Bronze'!K8*'Medal values'!$B$3, "") + IF(AND(K$1 = J$1, J$2 = "Mixed"), 0.5*J8, 0) + IF(AND(K$1 = L$1, L$2 = "Mixed"), 0.5*L8, 0)</f>
        <v>0</v>
      </c>
      <c r="L8" s="5">
        <f>IF('Each Gender - Gold'!L8+'Each Gender - Silver'!L8+'Each Gender - Bronze'!L8 &gt; 0, 'Each Gender - Gold'!L8*'Medal values'!$B$1+'Each Gender - Silver'!L8*'Medal values'!$B$2+'Each Gender - Bronze'!L8*'Medal values'!$B$3, "") + IF(AND(L$1 = K$1, K$2 = "Mixed"), 0.5*K8, 0) + IF(AND(L$1 = M$1, M$2 = "Mixed"), 0.5*M8, 0)</f>
        <v>0</v>
      </c>
      <c r="M8" s="5">
        <f>IF('Each Gender - Gold'!M8+'Each Gender - Silver'!M8+'Each Gender - Bronze'!M8 &gt; 0, 'Each Gender - Gold'!M8*'Medal values'!$B$1+'Each Gender - Silver'!M8*'Medal values'!$B$2+'Each Gender - Bronze'!M8*'Medal values'!$B$3, "") + IF(AND(M$1 = L$1, L$2 = "Mixed"), 0.5*L8, 0) + IF(AND(M$1 = N$1, N$2 = "Mixed"), 0.5*N8, 0)</f>
        <v>0</v>
      </c>
      <c r="N8" s="5">
        <f>IF('Each Gender - Gold'!N8+'Each Gender - Silver'!N8+'Each Gender - Bronze'!N8 &gt; 0, 'Each Gender - Gold'!N8*'Medal values'!$B$1+'Each Gender - Silver'!N8*'Medal values'!$B$2+'Each Gender - Bronze'!N8*'Medal values'!$B$3, "") + IF(AND(N$1 = M$1, M$2 = "Mixed"), 0.5*M8, 0) + IF(AND(N$1 = O$1, O$2 = "Mixed"), 0.5*O8, 0)</f>
        <v>0</v>
      </c>
      <c r="O8" s="5">
        <f>IF('Each Gender - Gold'!O8+'Each Gender - Silver'!O8+'Each Gender - Bronze'!O8 &gt; 0, 'Each Gender - Gold'!O8*'Medal values'!$B$1+'Each Gender - Silver'!O8*'Medal values'!$B$2+'Each Gender - Bronze'!O8*'Medal values'!$B$3, "") + IF(AND(O$1 = N$1, N$2 = "Mixed"), 0.5*N8, 0) + IF(AND(O$1 = P$1, P$2 = "Mixed"), 0.5*P8, 0)</f>
        <v>0</v>
      </c>
      <c r="P8" s="5">
        <f>IF('Each Gender - Gold'!P8+'Each Gender - Silver'!P8+'Each Gender - Bronze'!P8 &gt; 0, 'Each Gender - Gold'!P8*'Medal values'!$B$1+'Each Gender - Silver'!P8*'Medal values'!$B$2+'Each Gender - Bronze'!P8*'Medal values'!$B$3, "") + IF(AND(P$1 = O$1, O$2 = "Mixed"), 0.5*O8, 0) + IF(AND(P$1 = Q$1, Q$2 = "Mixed"), 0.5*Q8, 0)</f>
        <v>0</v>
      </c>
      <c r="Q8" s="5">
        <f>IF('Each Gender - Gold'!Q8+'Each Gender - Silver'!Q8+'Each Gender - Bronze'!Q8 &gt; 0, 'Each Gender - Gold'!Q8*'Medal values'!$B$1+'Each Gender - Silver'!Q8*'Medal values'!$B$2+'Each Gender - Bronze'!Q8*'Medal values'!$B$3, "") + IF(AND(Q$1 = P$1, P$2 = "Mixed"), 0.5*P8, 0) + IF(AND(Q$1 = R$1, R$2 = "Mixed"), 0.5*R8, 0)</f>
        <v>0</v>
      </c>
      <c r="R8" s="5">
        <f>IF('Each Gender - Gold'!R8+'Each Gender - Silver'!R8+'Each Gender - Bronze'!R8 &gt; 0, 'Each Gender - Gold'!R8*'Medal values'!$B$1+'Each Gender - Silver'!R8*'Medal values'!$B$2+'Each Gender - Bronze'!R8*'Medal values'!$B$3, "") + IF(AND(R$1 = Q$1, Q$2 = "Mixed"), 0.5*Q8, 0) + IF(AND(R$1 = S$1, S$2 = "Mixed"), 0.5*S8, 0)</f>
        <v>0</v>
      </c>
      <c r="S8" s="5">
        <f>IF('Each Gender - Gold'!S8+'Each Gender - Silver'!S8+'Each Gender - Bronze'!S8 &gt; 0, 'Each Gender - Gold'!S8*'Medal values'!$B$1+'Each Gender - Silver'!S8*'Medal values'!$B$2+'Each Gender - Bronze'!S8*'Medal values'!$B$3, "") + IF(AND(S$1 = R$1, R$2 = "Mixed"), 0.5*R8, 0) + IF(AND(S$1 = T$1, T$2 = "Mixed"), 0.5*T8, 0)</f>
        <v>0</v>
      </c>
      <c r="T8" s="5">
        <f>IF('Each Gender - Gold'!T8+'Each Gender - Silver'!T8+'Each Gender - Bronze'!T8 &gt; 0, 'Each Gender - Gold'!T8*'Medal values'!$B$1+'Each Gender - Silver'!T8*'Medal values'!$B$2+'Each Gender - Bronze'!T8*'Medal values'!$B$3, "") + IF(AND(T$1 = S$1, S$2 = "Mixed"), 0.5*S8, 0) + IF(AND(T$1 = U$1, U$2 = "Mixed"), 0.5*U8, 0)</f>
        <v>0</v>
      </c>
      <c r="U8" s="5">
        <f>IF('Each Gender - Gold'!U8+'Each Gender - Silver'!U8+'Each Gender - Bronze'!U8 &gt; 0, 'Each Gender - Gold'!U8*'Medal values'!$B$1+'Each Gender - Silver'!U8*'Medal values'!$B$2+'Each Gender - Bronze'!U8*'Medal values'!$B$3, "") + IF(AND(U$1 = T$1, T$2 = "Mixed"), 0.5*T8, 0) + IF(AND(U$1 = V$1, V$2 = "Mixed"), 0.5*V8, 0)</f>
        <v>0</v>
      </c>
      <c r="V8" s="5">
        <f>IF('Each Gender - Gold'!V8+'Each Gender - Silver'!V8+'Each Gender - Bronze'!V8 &gt; 0, 'Each Gender - Gold'!V8*'Medal values'!$B$1+'Each Gender - Silver'!V8*'Medal values'!$B$2+'Each Gender - Bronze'!V8*'Medal values'!$B$3, "") + IF(AND(V$1 = U$1, U$2 = "Mixed"), 0.5*U8, 0) + IF(AND(V$1 = W$1, W$2 = "Mixed"), 0.5*W8, 0)</f>
        <v>0</v>
      </c>
      <c r="W8" s="5">
        <f>IF('Each Gender - Gold'!W8+'Each Gender - Silver'!W8+'Each Gender - Bronze'!W8 &gt; 0, 'Each Gender - Gold'!W8*'Medal values'!$B$1+'Each Gender - Silver'!W8*'Medal values'!$B$2+'Each Gender - Bronze'!W8*'Medal values'!$B$3, "") + IF(AND(W$1 = V$1, V$2 = "Mixed"), 0.5*V8, 0) + IF(AND(W$1 = X$1, X$2 = "Mixed"), 0.5*X8, 0)</f>
        <v>0</v>
      </c>
      <c r="X8" s="5">
        <f>IF('Each Gender - Gold'!X8+'Each Gender - Silver'!X8+'Each Gender - Bronze'!X8 &gt; 0, 'Each Gender - Gold'!X8*'Medal values'!$B$1+'Each Gender - Silver'!X8*'Medal values'!$B$2+'Each Gender - Bronze'!X8*'Medal values'!$B$3, "") + IF(AND(X$1 = W$1, W$2 = "Mixed"), 0.5*W8, 0) + IF(AND(X$1 = Y$1, Y$2 = "Mixed"), 0.5*Y8, 0)</f>
        <v>0</v>
      </c>
      <c r="Y8" s="5">
        <f>IF('Each Gender - Gold'!Y8+'Each Gender - Silver'!Y8+'Each Gender - Bronze'!Y8 &gt; 0, 'Each Gender - Gold'!Y8*'Medal values'!$B$1+'Each Gender - Silver'!Y8*'Medal values'!$B$2+'Each Gender - Bronze'!Y8*'Medal values'!$B$3, "") + IF(AND(Y$1 = X$1, X$2 = "Mixed"), 0.5*X8, 0) + IF(AND(Y$1 = Z$1, Z$2 = "Mixed"), 0.5*Z8, 0)</f>
        <v>0</v>
      </c>
      <c r="Z8" s="5">
        <f>IF('Each Gender - Gold'!Z8+'Each Gender - Silver'!Z8+'Each Gender - Bronze'!Z8 &gt; 0, 'Each Gender - Gold'!Z8*'Medal values'!$B$1+'Each Gender - Silver'!Z8*'Medal values'!$B$2+'Each Gender - Bronze'!Z8*'Medal values'!$B$3, "") + IF(AND(Z$1 = Y$1, Y$2 = "Mixed"), 0.5*Y8, 0) + IF(AND(Z$1 = AA$1, AA$2 = "Mixed"), 0.5*AA8, 0)</f>
        <v>0</v>
      </c>
      <c r="AA8" s="5">
        <f>IF('Each Gender - Gold'!AA8+'Each Gender - Silver'!AA8+'Each Gender - Bronze'!AA8 &gt; 0, 'Each Gender - Gold'!AA8*'Medal values'!$B$1+'Each Gender - Silver'!AA8*'Medal values'!$B$2+'Each Gender - Bronze'!AA8*'Medal values'!$B$3, "") + IF(AND(AA$1 = Z$1, Z$2 = "Mixed"), 0.5*Z8, 0) + IF(AND(AA$1 = AB$1, AB$2 = "Mixed"), 0.5*AB8, 0)</f>
        <v>0</v>
      </c>
      <c r="AB8" s="5">
        <f>IF('Each Gender - Gold'!AB8+'Each Gender - Silver'!AB8+'Each Gender - Bronze'!AB8 &gt; 0, 'Each Gender - Gold'!AB8*'Medal values'!$B$1+'Each Gender - Silver'!AB8*'Medal values'!$B$2+'Each Gender - Bronze'!AB8*'Medal values'!$B$3, "") + IF(AND(AB$1 = AA$1, AA$2 = "Mixed"), 0.5*AA8, 0) + IF(AND(AB$1 = AC$1, AC$2 = "Mixed"), 0.5*AC8, 0)</f>
        <v>0</v>
      </c>
      <c r="AC8" s="5">
        <f>IF('Each Gender - Gold'!AC8+'Each Gender - Silver'!AC8+'Each Gender - Bronze'!AC8 &gt; 0, 'Each Gender - Gold'!AC8*'Medal values'!$B$1+'Each Gender - Silver'!AC8*'Medal values'!$B$2+'Each Gender - Bronze'!AC8*'Medal values'!$B$3, "") + IF(AND(AC$1 = AB$1, AB$2 = "Mixed"), 0.5*AB8, 0) + IF(AND(AC$1 = AD$1, AD$2 = "Mixed"), 0.5*AD8, 0)</f>
        <v>0</v>
      </c>
      <c r="AD8" s="5">
        <f>IF('Each Gender - Gold'!AD8+'Each Gender - Silver'!AD8+'Each Gender - Bronze'!AD8 &gt; 0, 'Each Gender - Gold'!AD8*'Medal values'!$B$1+'Each Gender - Silver'!AD8*'Medal values'!$B$2+'Each Gender - Bronze'!AD8*'Medal values'!$B$3, "") + IF(AND(AD$1 = AC$1, AC$2 = "Mixed"), 0.5*AC8, 0) + IF(AND(AD$1 = AE$1, AE$2 = "Mixed"), 0.5*AE8, 0)</f>
        <v>0</v>
      </c>
      <c r="AE8" s="5">
        <f>IF('Each Gender - Gold'!AE8+'Each Gender - Silver'!AE8+'Each Gender - Bronze'!AE8 &gt; 0, 'Each Gender - Gold'!AE8*'Medal values'!$B$1+'Each Gender - Silver'!AE8*'Medal values'!$B$2+'Each Gender - Bronze'!AE8*'Medal values'!$B$3, "") + IF(AND(AE$1 = AD$1, AD$2 = "Mixed"), 0.5*AD8, 0) + IF(AND(AE$1 = AF$1, AF$2 = "Mixed"), 0.5*AF8, 0)</f>
        <v>0</v>
      </c>
      <c r="AF8" s="5">
        <f>IF('Each Gender - Gold'!AF8+'Each Gender - Silver'!AF8+'Each Gender - Bronze'!AF8 &gt; 0, 'Each Gender - Gold'!AF8*'Medal values'!$B$1+'Each Gender - Silver'!AF8*'Medal values'!$B$2+'Each Gender - Bronze'!AF8*'Medal values'!$B$3, "") + IF(AND(AF$1 = AE$1, AE$2 = "Mixed"), 0.5*AE8, 0) + IF(AND(AF$1 = AG$1, AG$2 = "Mixed"), 0.5*AG8, 0)</f>
        <v>0</v>
      </c>
      <c r="AG8" s="5">
        <f>IF('Each Gender - Gold'!AG8+'Each Gender - Silver'!AG8+'Each Gender - Bronze'!AG8 &gt; 0, 'Each Gender - Gold'!AG8*'Medal values'!$B$1+'Each Gender - Silver'!AG8*'Medal values'!$B$2+'Each Gender - Bronze'!AG8*'Medal values'!$B$3, "") + IF(AND(AG$1 = AF$1, AF$2 = "Mixed"), 0.5*AF8, 0) + IF(AND(AG$1 = AH$1, AH$2 = "Mixed"), 0.5*AH8, 0)</f>
        <v>0</v>
      </c>
      <c r="AH8" s="5">
        <f>IF('Each Gender - Gold'!AH8+'Each Gender - Silver'!AH8+'Each Gender - Bronze'!AH8 &gt; 0, 'Each Gender - Gold'!AH8*'Medal values'!$B$1+'Each Gender - Silver'!AH8*'Medal values'!$B$2+'Each Gender - Bronze'!AH8*'Medal values'!$B$3, "") + IF(AND(AH$1 = AG$1, AG$2 = "Mixed"), 0.5*AG8, 0) + IF(AND(AH$1 = AI$1, AI$2 = "Mixed"), 0.5*AI8, 0)</f>
        <v>0</v>
      </c>
      <c r="AI8" s="5">
        <f>IF('Each Gender - Gold'!AI8+'Each Gender - Silver'!AI8+'Each Gender - Bronze'!AI8 &gt; 0, 'Each Gender - Gold'!AI8*'Medal values'!$B$1+'Each Gender - Silver'!AI8*'Medal values'!$B$2+'Each Gender - Bronze'!AI8*'Medal values'!$B$3, "") + IF(AND(AI$1 = AH$1, AH$2 = "Mixed"), 0.5*AH8, 0) + IF(AND(AI$1 = AJ$1, AJ$2 = "Mixed"), 0.5*AJ8, 0)</f>
        <v>0</v>
      </c>
      <c r="AJ8" s="5">
        <f>IF('Each Gender - Gold'!AJ8+'Each Gender - Silver'!AJ8+'Each Gender - Bronze'!AJ8 &gt; 0, 'Each Gender - Gold'!AJ8*'Medal values'!$B$1+'Each Gender - Silver'!AJ8*'Medal values'!$B$2+'Each Gender - Bronze'!AJ8*'Medal values'!$B$3, "") + IF(AND(AJ$1 = AI$1, AI$2 = "Mixed"), 0.5*AI8, 0) + IF(AND(AJ$1 = AK$1, AK$2 = "Mixed"), 0.5*AK8, 0)</f>
        <v>0</v>
      </c>
      <c r="AK8" s="5">
        <f>IF('Each Gender - Gold'!AK8+'Each Gender - Silver'!AK8+'Each Gender - Bronze'!AK8 &gt; 0, 'Each Gender - Gold'!AK8*'Medal values'!$B$1+'Each Gender - Silver'!AK8*'Medal values'!$B$2+'Each Gender - Bronze'!AK8*'Medal values'!$B$3, "") + IF(AND(AK$1 = AJ$1, AJ$2 = "Mixed"), 0.5*AJ8, 0) + IF(AND(AK$1 = AL$1, AL$2 = "Mixed"), 0.5*AL8, 0)</f>
        <v>0</v>
      </c>
      <c r="AL8" s="5">
        <f>IF('Each Gender - Gold'!AL8+'Each Gender - Silver'!AL8+'Each Gender - Bronze'!AL8 &gt; 0, 'Each Gender - Gold'!AL8*'Medal values'!$B$1+'Each Gender - Silver'!AL8*'Medal values'!$B$2+'Each Gender - Bronze'!AL8*'Medal values'!$B$3, "") + IF(AND(AL$1 = AK$1, AK$2 = "Mixed"), 0.5*AK8, 0) + IF(AND(AL$1 = AM$1, AM$2 = "Mixed"), 0.5*AM8, 0)</f>
        <v>0</v>
      </c>
      <c r="AM8" s="5">
        <f>IF('Each Gender - Gold'!AM8+'Each Gender - Silver'!AM8+'Each Gender - Bronze'!AM8 &gt; 0, 'Each Gender - Gold'!AM8*'Medal values'!$B$1+'Each Gender - Silver'!AM8*'Medal values'!$B$2+'Each Gender - Bronze'!AM8*'Medal values'!$B$3, "") + IF(AND(AM$1 = AL$1, AL$2 = "Mixed"), 0.5*AL8, 0) + IF(AND(AM$1 = AN$1, AN$2 = "Mixed"), 0.5*AN8, 0)</f>
        <v>0</v>
      </c>
      <c r="AN8" s="5">
        <f>IF('Each Gender - Gold'!AN8+'Each Gender - Silver'!AN8+'Each Gender - Bronze'!AN8 &gt; 0, 'Each Gender - Gold'!AN8*'Medal values'!$B$1+'Each Gender - Silver'!AN8*'Medal values'!$B$2+'Each Gender - Bronze'!AN8*'Medal values'!$B$3, "") + IF(AND(AN$1 = AM$1, AM$2 = "Mixed"), 0.5*AM8, 0) + IF(AND(AN$1 = AO$1, AO$2 = "Mixed"), 0.5*AO8, 0)</f>
        <v>0</v>
      </c>
      <c r="AO8" s="5">
        <f>IF('Each Gender - Gold'!AO8+'Each Gender - Silver'!AO8+'Each Gender - Bronze'!AO8 &gt; 0, 'Each Gender - Gold'!AO8*'Medal values'!$B$1+'Each Gender - Silver'!AO8*'Medal values'!$B$2+'Each Gender - Bronze'!AO8*'Medal values'!$B$3, "") + IF(AND(AO$1 = AN$1, AN$2 = "Mixed"), 0.5*AN8, 0) + IF(AND(AO$1 = AP$1, AP$2 = "Mixed"), 0.5*AP8, 0)</f>
        <v>0</v>
      </c>
      <c r="AP8" s="5">
        <f>IF('Each Gender - Gold'!AP8+'Each Gender - Silver'!AP8+'Each Gender - Bronze'!AP8 &gt; 0, 'Each Gender - Gold'!AP8*'Medal values'!$B$1+'Each Gender - Silver'!AP8*'Medal values'!$B$2+'Each Gender - Bronze'!AP8*'Medal values'!$B$3, "") + IF(AND(AP$1 = AO$1, AO$2 = "Mixed"), 0.5*AO8, 0) + IF(AND(AP$1 = AQ$1, AQ$2 = "Mixed"), 0.5*AQ8, 0)</f>
        <v>0</v>
      </c>
      <c r="AQ8" s="5">
        <f>IF('Each Gender - Gold'!AQ8+'Each Gender - Silver'!AQ8+'Each Gender - Bronze'!AQ8 &gt; 0, 'Each Gender - Gold'!AQ8*'Medal values'!$B$1+'Each Gender - Silver'!AQ8*'Medal values'!$B$2+'Each Gender - Bronze'!AQ8*'Medal values'!$B$3, "") + IF(AND(AQ$1 = AP$1, AP$2 = "Mixed"), 0.5*AP8, 0) + IF(AND(AQ$1 = AR$1, AR$2 = "Mixed"), 0.5*AR8, 0)</f>
        <v>0</v>
      </c>
      <c r="AR8" s="5">
        <f>IF('Each Gender - Gold'!AR8+'Each Gender - Silver'!AR8+'Each Gender - Bronze'!AR8 &gt; 0, 'Each Gender - Gold'!AR8*'Medal values'!$B$1+'Each Gender - Silver'!AR8*'Medal values'!$B$2+'Each Gender - Bronze'!AR8*'Medal values'!$B$3, "") + IF(AND(AR$1 = AQ$1, AQ$2 = "Mixed"), 0.5*AQ8, 0) + IF(AND(AR$1 = AS$1, AS$2 = "Mixed"), 0.5*AS8, 0)</f>
        <v>0</v>
      </c>
      <c r="AS8" s="5">
        <f>IF('Each Gender - Gold'!AS8+'Each Gender - Silver'!AS8+'Each Gender - Bronze'!AS8 &gt; 0, 'Each Gender - Gold'!AS8*'Medal values'!$B$1+'Each Gender - Silver'!AS8*'Medal values'!$B$2+'Each Gender - Bronze'!AS8*'Medal values'!$B$3, "") + IF(AND(AS$1 = AR$1, AR$2 = "Mixed"), 0.5*AR8, 0) + IF(AND(AS$1 = AT$1, AT$2 = "Mixed"), 0.5*AT8, 0)</f>
        <v>0</v>
      </c>
      <c r="AT8" s="5">
        <f>IF('Each Gender - Gold'!AT8+'Each Gender - Silver'!AT8+'Each Gender - Bronze'!AT8 &gt; 0, 'Each Gender - Gold'!AT8*'Medal values'!$B$1+'Each Gender - Silver'!AT8*'Medal values'!$B$2+'Each Gender - Bronze'!AT8*'Medal values'!$B$3, "") + IF(AND(AT$1 = AS$1, AS$2 = "Mixed"), 0.5*AS8, 0) + IF(AND(AT$1 = AU$1, AU$2 = "Mixed"), 0.5*AU8, 0)</f>
        <v>0</v>
      </c>
      <c r="AU8" s="5">
        <f>IF('Each Gender - Gold'!AU8+'Each Gender - Silver'!AU8+'Each Gender - Bronze'!AU8 &gt; 0, 'Each Gender - Gold'!AU8*'Medal values'!$B$1+'Each Gender - Silver'!AU8*'Medal values'!$B$2+'Each Gender - Bronze'!AU8*'Medal values'!$B$3, "") + IF(AND(AU$1 = AT$1, AT$2 = "Mixed"), 0.5*AT8, 0) + IF(AND(AU$1 = AV$1, AV$2 = "Mixed"), 0.5*AV8, 0)</f>
        <v>0</v>
      </c>
      <c r="AV8" s="5">
        <f>IF('Each Gender - Gold'!AV8+'Each Gender - Silver'!AV8+'Each Gender - Bronze'!AV8 &gt; 0, 'Each Gender - Gold'!AV8*'Medal values'!$B$1+'Each Gender - Silver'!AV8*'Medal values'!$B$2+'Each Gender - Bronze'!AV8*'Medal values'!$B$3, "") + IF(AND(AV$1 = AU$1, AU$2 = "Mixed"), 0.5*AU8, 0) + IF(AND(AV$1 = AW$1, AW$2 = "Mixed"), 0.5*AW8, 0)</f>
        <v>0</v>
      </c>
      <c r="AW8" s="5">
        <f>IF('Each Gender - Gold'!AW8+'Each Gender - Silver'!AW8+'Each Gender - Bronze'!AW8 &gt; 0, 'Each Gender - Gold'!AW8*'Medal values'!$B$1+'Each Gender - Silver'!AW8*'Medal values'!$B$2+'Each Gender - Bronze'!AW8*'Medal values'!$B$3, "") + IF(AND(AW$1 = AV$1, AV$2 = "Mixed"), 0.5*AV8, 0) + IF(AND(AW$1 = AX$1, AX$2 = "Mixed"), 0.5*AX8, 0)</f>
        <v>0</v>
      </c>
      <c r="AX8" s="5">
        <f>IF('Each Gender - Gold'!AX8+'Each Gender - Silver'!AX8+'Each Gender - Bronze'!AX8 &gt; 0, 'Each Gender - Gold'!AX8*'Medal values'!$B$1+'Each Gender - Silver'!AX8*'Medal values'!$B$2+'Each Gender - Bronze'!AX8*'Medal values'!$B$3, "") + IF(AND(AX$1 = AW$1, AW$2 = "Mixed"), 0.5*AW8, 0) + IF(AND(AX$1 = AY$1, AY$2 = "Mixed"), 0.5*AY8, 0)</f>
        <v>0</v>
      </c>
      <c r="AY8" s="5">
        <f>IF('Each Gender - Gold'!AY8+'Each Gender - Silver'!AY8+'Each Gender - Bronze'!AY8 &gt; 0, 'Each Gender - Gold'!AY8*'Medal values'!$B$1+'Each Gender - Silver'!AY8*'Medal values'!$B$2+'Each Gender - Bronze'!AY8*'Medal values'!$B$3, "") + IF(AND(AY$1 = AX$1, AX$2 = "Mixed"), 0.5*AX8, 0) + IF(AND(AY$1 = AZ$1, AZ$2 = "Mixed"), 0.5*AZ8, 0)</f>
        <v>0</v>
      </c>
      <c r="AZ8" s="5">
        <f>IF('Each Gender - Gold'!AZ8+'Each Gender - Silver'!AZ8+'Each Gender - Bronze'!AZ8 &gt; 0, 'Each Gender - Gold'!AZ8*'Medal values'!$B$1+'Each Gender - Silver'!AZ8*'Medal values'!$B$2+'Each Gender - Bronze'!AZ8*'Medal values'!$B$3, "") + IF(AND(AZ$1 = AY$1, AY$2 = "Mixed"), 0.5*AY8, 0) + IF(AND(AZ$1 = BA$1, BA$2 = "Mixed"), 0.5*BA8, 0)</f>
        <v>0</v>
      </c>
      <c r="BA8" s="5">
        <f>IF('Each Gender - Gold'!BA8+'Each Gender - Silver'!BA8+'Each Gender - Bronze'!BA8 &gt; 0, 'Each Gender - Gold'!BA8*'Medal values'!$B$1+'Each Gender - Silver'!BA8*'Medal values'!$B$2+'Each Gender - Bronze'!BA8*'Medal values'!$B$3, "") + IF(AND(BA$1 = AZ$1, AZ$2 = "Mixed"), 0.5*AZ8, 0) + IF(AND(BA$1 = BB$1, BB$2 = "Mixed"), 0.5*BB8, 0)</f>
        <v>0</v>
      </c>
      <c r="BB8" s="5">
        <f>IF('Each Gender - Gold'!BB8+'Each Gender - Silver'!BB8+'Each Gender - Bronze'!BB8 &gt; 0, 'Each Gender - Gold'!BB8*'Medal values'!$B$1+'Each Gender - Silver'!BB8*'Medal values'!$B$2+'Each Gender - Bronze'!BB8*'Medal values'!$B$3, "") + IF(AND(BB$1 = BA$1, BA$2 = "Mixed"), 0.5*BA8, 0) + IF(AND(BB$1 = BC$1, BC$2 = "Mixed"), 0.5*BC8, 0)</f>
        <v>0</v>
      </c>
      <c r="BC8" s="5">
        <f>IF('Each Gender - Gold'!BC8+'Each Gender - Silver'!BC8+'Each Gender - Bronze'!BC8 &gt; 0, 'Each Gender - Gold'!BC8*'Medal values'!$B$1+'Each Gender - Silver'!BC8*'Medal values'!$B$2+'Each Gender - Bronze'!BC8*'Medal values'!$B$3, "") + IF(AND(BC$1 = BB$1, BB$2 = "Mixed"), 0.5*BB8, 0) + IF(AND(BC$1 = BD$1, BD$2 = "Mixed"), 0.5*BD8, 0)</f>
        <v>0</v>
      </c>
      <c r="BD8" s="5">
        <f>IF('Each Gender - Gold'!BD8+'Each Gender - Silver'!BD8+'Each Gender - Bronze'!BD8 &gt; 0, 'Each Gender - Gold'!BD8*'Medal values'!$B$1+'Each Gender - Silver'!BD8*'Medal values'!$B$2+'Each Gender - Bronze'!BD8*'Medal values'!$B$3, "") + IF(AND(BD$1 = BC$1, BC$2 = "Mixed"), 0.5*BC8, 0) + IF(AND(BD$1 = BE$1, BE$2 = "Mixed"), 0.5*BE8, 0)</f>
        <v>0</v>
      </c>
      <c r="BE8" s="5">
        <f>IF('Each Gender - Gold'!BE8+'Each Gender - Silver'!BE8+'Each Gender - Bronze'!BE8 &gt; 0, 'Each Gender - Gold'!BE8*'Medal values'!$B$1+'Each Gender - Silver'!BE8*'Medal values'!$B$2+'Each Gender - Bronze'!BE8*'Medal values'!$B$3, "") + IF(AND(BE$1 = BD$1, BD$2 = "Mixed"), 0.5*BD8, 0) + IF(AND(BE$1 = BF$1, BF$2 = "Mixed"), 0.5*BF8, 0)</f>
        <v>0</v>
      </c>
      <c r="BF8" s="5">
        <f>IF('Each Gender - Gold'!BF8+'Each Gender - Silver'!BF8+'Each Gender - Bronze'!BF8 &gt; 0, 'Each Gender - Gold'!BF8*'Medal values'!$B$1+'Each Gender - Silver'!BF8*'Medal values'!$B$2+'Each Gender - Bronze'!BF8*'Medal values'!$B$3, "") + IF(AND(BF$1 = BE$1, BE$2 = "Mixed"), 0.5*BE8, 0) + IF(AND(BF$1 = BG$1, BG$2 = "Mixed"), 0.5*BG8, 0)</f>
        <v>0</v>
      </c>
      <c r="BG8" s="5">
        <f>IF('Each Gender - Gold'!BG8+'Each Gender - Silver'!BG8+'Each Gender - Bronze'!BG8 &gt; 0, 'Each Gender - Gold'!BG8*'Medal values'!$B$1+'Each Gender - Silver'!BG8*'Medal values'!$B$2+'Each Gender - Bronze'!BG8*'Medal values'!$B$3, "") + IF(AND(BG$1 = BF$1, BF$2 = "Mixed"), 0.5*BF8, 0) + IF(AND(BG$1 = BH$1, BH$2 = "Mixed"), 0.5*BH8, 0)</f>
        <v>0</v>
      </c>
      <c r="BH8" s="5">
        <f>IF('Each Gender - Gold'!BH8+'Each Gender - Silver'!BH8+'Each Gender - Bronze'!BH8 &gt; 0, 'Each Gender - Gold'!BH8*'Medal values'!$B$1+'Each Gender - Silver'!BH8*'Medal values'!$B$2+'Each Gender - Bronze'!BH8*'Medal values'!$B$3, "") + IF(AND(BH$1 = BG$1, BG$2 = "Mixed"), 0.5*BG8, 0) + IF(AND(BH$1 = BI$1, BI$2 = "Mixed"), 0.5*BI8, 0)</f>
        <v>0</v>
      </c>
      <c r="BI8" s="5">
        <f>IF('Each Gender - Gold'!BI8+'Each Gender - Silver'!BI8+'Each Gender - Bronze'!BI8 &gt; 0, 'Each Gender - Gold'!BI8*'Medal values'!$B$1+'Each Gender - Silver'!BI8*'Medal values'!$B$2+'Each Gender - Bronze'!BI8*'Medal values'!$B$3, "") + IF(AND(BI$1 = BH$1, BH$2 = "Mixed"), 0.5*BH8, 0) + IF(AND(BI$1 = BJ$1, BJ$2 = "Mixed"), 0.5*BJ8, 0)</f>
        <v>0</v>
      </c>
      <c r="BJ8" s="5">
        <f>IF('Each Gender - Gold'!BJ8+'Each Gender - Silver'!BJ8+'Each Gender - Bronze'!BJ8 &gt; 0, 'Each Gender - Gold'!BJ8*'Medal values'!$B$1+'Each Gender - Silver'!BJ8*'Medal values'!$B$2+'Each Gender - Bronze'!BJ8*'Medal values'!$B$3, "") + IF(AND(BJ$1 = BI$1, BI$2 = "Mixed"), 0.5*BI8, 0) + IF(AND(BJ$1 = BK$1, BK$2 = "Mixed"), 0.5*BK8, 0)</f>
        <v>0</v>
      </c>
      <c r="BK8" s="5">
        <f>IF('Each Gender - Gold'!BK8+'Each Gender - Silver'!BK8+'Each Gender - Bronze'!BK8 &gt; 0, 'Each Gender - Gold'!BK8*'Medal values'!$B$1+'Each Gender - Silver'!BK8*'Medal values'!$B$2+'Each Gender - Bronze'!BK8*'Medal values'!$B$3, "") + IF(AND(BK$1 = BJ$1, BJ$2 = "Mixed"), 0.5*BJ8, 0) + IF(AND(BK$1 = BL$1, BL$2 = "Mixed"), 0.5*BL8, 0)</f>
        <v>0</v>
      </c>
      <c r="BL8" s="5">
        <f>IF('Each Gender - Gold'!BL8+'Each Gender - Silver'!BL8+'Each Gender - Bronze'!BL8 &gt; 0, 'Each Gender - Gold'!BL8*'Medal values'!$B$1+'Each Gender - Silver'!BL8*'Medal values'!$B$2+'Each Gender - Bronze'!BL8*'Medal values'!$B$3, "") + IF(AND(BL$1 = BK$1, BK$2 = "Mixed"), 0.5*BK8, 0) + IF(AND(BL$1 = BM$1, BM$2 = "Mixed"), 0.5*BM8, 0)</f>
        <v>0</v>
      </c>
      <c r="BM8" s="5">
        <f>IF('Each Gender - Gold'!BM8+'Each Gender - Silver'!BM8+'Each Gender - Bronze'!BM8 &gt; 0, 'Each Gender - Gold'!BM8*'Medal values'!$B$1+'Each Gender - Silver'!BM8*'Medal values'!$B$2+'Each Gender - Bronze'!BM8*'Medal values'!$B$3, "") + IF(AND(BM$1 = BL$1, BL$2 = "Mixed"), 0.5*BL8, 0) + IF(AND(BM$1 = BN$1, BN$2 = "Mixed"), 0.5*BN8, 0)</f>
        <v>0</v>
      </c>
      <c r="BN8" s="5">
        <f>IF('Each Gender - Gold'!BN8+'Each Gender - Silver'!BN8+'Each Gender - Bronze'!BN8 &gt; 0, 'Each Gender - Gold'!BN8*'Medal values'!$B$1+'Each Gender - Silver'!BN8*'Medal values'!$B$2+'Each Gender - Bronze'!BN8*'Medal values'!$B$3, "") + IF(AND(BN$1 = BM$1, BM$2 = "Mixed"), 0.5*BM8, 0) + IF(AND(BN$1 = BO$1, BO$2 = "Mixed"), 0.5*BO8, 0)</f>
        <v>0</v>
      </c>
      <c r="BO8" s="5">
        <f>IF('Each Gender - Gold'!BO8+'Each Gender - Silver'!BO8+'Each Gender - Bronze'!BO8 &gt; 0, 'Each Gender - Gold'!BO8*'Medal values'!$B$1+'Each Gender - Silver'!BO8*'Medal values'!$B$2+'Each Gender - Bronze'!BO8*'Medal values'!$B$3, "") + IF(AND(BO$1 = BN$1, BN$2 = "Mixed"), 0.5*BN8, 0) + IF(AND(BO$1 = BP$1, BP$2 = "Mixed"), 0.5*BP8, 0)</f>
        <v>0</v>
      </c>
      <c r="BP8" s="5">
        <f>IF('Each Gender - Gold'!BP8+'Each Gender - Silver'!BP8+'Each Gender - Bronze'!BP8 &gt; 0, 'Each Gender - Gold'!BP8*'Medal values'!$B$1+'Each Gender - Silver'!BP8*'Medal values'!$B$2+'Each Gender - Bronze'!BP8*'Medal values'!$B$3, "") + IF(AND(BP$1 = BO$1, BO$2 = "Mixed"), 0.5*BO8, 0) + IF(AND(BP$1 = BQ$1, BQ$2 = "Mixed"), 0.5*BQ8, 0)</f>
        <v>0</v>
      </c>
      <c r="BQ8" s="5">
        <f>IF('Each Gender - Gold'!BQ8+'Each Gender - Silver'!BQ8+'Each Gender - Bronze'!BQ8 &gt; 0, 'Each Gender - Gold'!BQ8*'Medal values'!$B$1+'Each Gender - Silver'!BQ8*'Medal values'!$B$2+'Each Gender - Bronze'!BQ8*'Medal values'!$B$3, "") + IF(AND(BQ$1 = BP$1, BP$2 = "Mixed"), 0.5*BP8, 0) + IF(AND(BQ$1 = BR$1, BR$2 = "Mixed"), 0.5*BR8, 0)</f>
        <v>0</v>
      </c>
      <c r="BR8" s="5">
        <f>IF('Each Gender - Gold'!BR8+'Each Gender - Silver'!BR8+'Each Gender - Bronze'!BR8 &gt; 0, 'Each Gender - Gold'!BR8*'Medal values'!$B$1+'Each Gender - Silver'!BR8*'Medal values'!$B$2+'Each Gender - Bronze'!BR8*'Medal values'!$B$3, "") + IF(AND(BR$1 = BQ$1, BQ$2 = "Mixed"), 0.5*BQ8, 0) + IF(AND(BR$1 = BS$1, BS$2 = "Mixed"), 0.5*BS8, 0)</f>
        <v>0</v>
      </c>
      <c r="BS8" s="5">
        <f>IF('Each Gender - Gold'!BS8+'Each Gender - Silver'!BS8+'Each Gender - Bronze'!BS8 &gt; 0, 'Each Gender - Gold'!BS8*'Medal values'!$B$1+'Each Gender - Silver'!BS8*'Medal values'!$B$2+'Each Gender - Bronze'!BS8*'Medal values'!$B$3, "") + IF(AND(BS$1 = BR$1, BR$2 = "Mixed"), 0.5*BR8, 0) + IF(AND(BS$1 = BT$1, BT$2 = "Mixed"), 0.5*BT8, 0)</f>
        <v>0</v>
      </c>
      <c r="BT8" s="5">
        <f>IF('Each Gender - Gold'!BT8+'Each Gender - Silver'!BT8+'Each Gender - Bronze'!BT8 &gt; 0, 'Each Gender - Gold'!BT8*'Medal values'!$B$1+'Each Gender - Silver'!BT8*'Medal values'!$B$2+'Each Gender - Bronze'!BT8*'Medal values'!$B$3, "") + IF(AND(BT$1 = BS$1, BS$2 = "Mixed"), 0.5*BS8, 0) + IF(AND(BT$1 = BU$1, BU$2 = "Mixed"), 0.5*BU8, 0)</f>
        <v>0</v>
      </c>
      <c r="BU8" s="5">
        <f>IF('Each Gender - Gold'!BU8+'Each Gender - Silver'!BU8+'Each Gender - Bronze'!BU8 &gt; 0, 'Each Gender - Gold'!BU8*'Medal values'!$B$1+'Each Gender - Silver'!BU8*'Medal values'!$B$2+'Each Gender - Bronze'!BU8*'Medal values'!$B$3, "") + IF(AND(BU$1 = BT$1, BT$2 = "Mixed"), 0.5*BT8, 0) + IF(AND(BU$1 = BV$1, BV$2 = "Mixed"), 0.5*BV8, 0)</f>
        <v>0</v>
      </c>
      <c r="BV8" s="5">
        <f>IF('Each Gender - Gold'!BV8+'Each Gender - Silver'!BV8+'Each Gender - Bronze'!BV8 &gt; 0, 'Each Gender - Gold'!BV8*'Medal values'!$B$1+'Each Gender - Silver'!BV8*'Medal values'!$B$2+'Each Gender - Bronze'!BV8*'Medal values'!$B$3, "") + IF(AND(BV$1 = BU$1, BU$2 = "Mixed"), 0.5*BU8, 0) + IF(AND(BV$1 = BW$1, BW$2 = "Mixed"), 0.5*BW8, 0)</f>
        <v>0</v>
      </c>
      <c r="BW8" s="5">
        <f>IF('Each Gender - Gold'!BW8+'Each Gender - Silver'!BW8+'Each Gender - Bronze'!BW8 &gt; 0, 'Each Gender - Gold'!BW8*'Medal values'!$B$1+'Each Gender - Silver'!BW8*'Medal values'!$B$2+'Each Gender - Bronze'!BW8*'Medal values'!$B$3, "") + IF(AND(BW$1 = BV$1, BV$2 = "Mixed"), 0.5*BV8, 0) + IF(AND(BW$1 = BX$1, BX$2 = "Mixed"), 0.5*BX8, 0)</f>
        <v>0</v>
      </c>
      <c r="BX8" s="5">
        <f>IF('Each Gender - Gold'!BX8+'Each Gender - Silver'!BX8+'Each Gender - Bronze'!BX8 &gt; 0, 'Each Gender - Gold'!BX8*'Medal values'!$B$1+'Each Gender - Silver'!BX8*'Medal values'!$B$2+'Each Gender - Bronze'!BX8*'Medal values'!$B$3, "") + IF(AND(BX$1 = BW$1, BW$2 = "Mixed"), 0.5*BW8, 0) + IF(AND(BX$1 = BY$1, BY$2 = "Mixed"), 0.5*BY8, 0)</f>
        <v>0</v>
      </c>
      <c r="BY8" s="5">
        <f>IF('Each Gender - Gold'!BY8+'Each Gender - Silver'!BY8+'Each Gender - Bronze'!BY8 &gt; 0, 'Each Gender - Gold'!BY8*'Medal values'!$B$1+'Each Gender - Silver'!BY8*'Medal values'!$B$2+'Each Gender - Bronze'!BY8*'Medal values'!$B$3, "") + IF(AND(BY$1 = BX$1, BX$2 = "Mixed"), 0.5*BX8, 0) + IF(AND(BY$1 = BZ$1, BZ$2 = "Mixed"), 0.5*BZ8, 0)</f>
        <v>0</v>
      </c>
      <c r="BZ8" s="5">
        <f>IF('Each Gender - Gold'!BZ8+'Each Gender - Silver'!BZ8+'Each Gender - Bronze'!BZ8 &gt; 0, 'Each Gender - Gold'!BZ8*'Medal values'!$B$1+'Each Gender - Silver'!BZ8*'Medal values'!$B$2+'Each Gender - Bronze'!BZ8*'Medal values'!$B$3, "") + IF(AND(BZ$1 = BY$1, BY$2 = "Mixed"), 0.5*BY8, 0) + IF(AND(BZ$1 = CA$1, CA$2 = "Mixed"), 0.5*CA8, 0)</f>
        <v>0</v>
      </c>
      <c r="CA8" s="5">
        <f>IF('Each Gender - Gold'!CA8+'Each Gender - Silver'!CA8+'Each Gender - Bronze'!CA8 &gt; 0, 'Each Gender - Gold'!CA8*'Medal values'!$B$1+'Each Gender - Silver'!CA8*'Medal values'!$B$2+'Each Gender - Bronze'!CA8*'Medal values'!$B$3, "") + IF(AND(CA$1 = BZ$1, BZ$2 = "Mixed"), 0.5*BZ8, 0) + IF(AND(CA$1 = CB$1, CB$2 = "Mixed"), 0.5*CB8, 0)</f>
        <v>0</v>
      </c>
      <c r="CB8" s="5">
        <f>IF('Each Gender - Gold'!CB8+'Each Gender - Silver'!CB8+'Each Gender - Bronze'!CB8 &gt; 0, 'Each Gender - Gold'!CB8*'Medal values'!$B$1+'Each Gender - Silver'!CB8*'Medal values'!$B$2+'Each Gender - Bronze'!CB8*'Medal values'!$B$3, "") + IF(AND(CB$1 = CA$1, CA$2 = "Mixed"), 0.5*CA8, 0) + IF(AND(CB$1 = CC$1, CC$2 = "Mixed"), 0.5*CC8, 0)</f>
        <v>0</v>
      </c>
      <c r="CC8" s="5">
        <f>IF('Each Gender - Gold'!CC8+'Each Gender - Silver'!CC8+'Each Gender - Bronze'!CC8 &gt; 0, 'Each Gender - Gold'!CC8*'Medal values'!$B$1+'Each Gender - Silver'!CC8*'Medal values'!$B$2+'Each Gender - Bronze'!CC8*'Medal values'!$B$3, "") + IF(AND(CC$1 = CB$1, CB$2 = "Mixed"), 0.5*CB8, 0) + IF(AND(CC$1 = CD$1, CD$2 = "Mixed"), 0.5*CD8, 0)</f>
        <v>0</v>
      </c>
      <c r="CD8" s="5">
        <f>IF('Each Gender - Gold'!CD8+'Each Gender - Silver'!CD8+'Each Gender - Bronze'!CD8 &gt; 0, 'Each Gender - Gold'!CD8*'Medal values'!$B$1+'Each Gender - Silver'!CD8*'Medal values'!$B$2+'Each Gender - Bronze'!CD8*'Medal values'!$B$3, "") + IF(AND(CD$1 = CC$1, CC$2 = "Mixed"), 0.5*CC8, 0) + IF(AND(CD$1 = CE$1, CE$2 = "Mixed"), 0.5*CE8, 0)</f>
        <v>0</v>
      </c>
      <c r="CE8" s="5">
        <f>IF('Each Gender - Gold'!CE8+'Each Gender - Silver'!CE8+'Each Gender - Bronze'!CE8 &gt; 0, 'Each Gender - Gold'!CE8*'Medal values'!$B$1+'Each Gender - Silver'!CE8*'Medal values'!$B$2+'Each Gender - Bronze'!CE8*'Medal values'!$B$3, "") + IF(AND(CE$1 = CD$1, CD$2 = "Mixed"), 0.5*CD8, 0) + IF(AND(CE$1 = CF$1, CF$2 = "Mixed"), 0.5*CF8, 0)</f>
        <v>0</v>
      </c>
      <c r="CF8" s="5">
        <f>IF('Each Gender - Gold'!CF8+'Each Gender - Silver'!CF8+'Each Gender - Bronze'!CF8 &gt; 0, 'Each Gender - Gold'!CF8*'Medal values'!$B$1+'Each Gender - Silver'!CF8*'Medal values'!$B$2+'Each Gender - Bronze'!CF8*'Medal values'!$B$3, "") + IF(AND(CF$1 = CE$1, CE$2 = "Mixed"), 0.5*CE8, 0) + IF(AND(CF$1 = CG$1, CG$2 = "Mixed"), 0.5*CG8, 0)</f>
        <v>0</v>
      </c>
      <c r="CG8" s="5">
        <f>IF('Each Gender - Gold'!CG8+'Each Gender - Silver'!CG8+'Each Gender - Bronze'!CG8 &gt; 0, 'Each Gender - Gold'!CG8*'Medal values'!$B$1+'Each Gender - Silver'!CG8*'Medal values'!$B$2+'Each Gender - Bronze'!CG8*'Medal values'!$B$3, "") + IF(AND(CG$1 = CF$1, CF$2 = "Mixed"), 0.5*CF8, 0) + IF(AND(CG$1 = CH$1, CH$2 = "Mixed"), 0.5*CH8, 0)</f>
        <v>0</v>
      </c>
      <c r="CH8" s="5">
        <f>IF('Each Gender - Gold'!CH8+'Each Gender - Silver'!CH8+'Each Gender - Bronze'!CH8 &gt; 0, 'Each Gender - Gold'!CH8*'Medal values'!$B$1+'Each Gender - Silver'!CH8*'Medal values'!$B$2+'Each Gender - Bronze'!CH8*'Medal values'!$B$3, "") + IF(AND(CH$1 = CG$1, CG$2 = "Mixed"), 0.5*CG8, 0) + IF(AND(CH$1 = CI$1, CI$2 = "Mixed"), 0.5*CI8, 0)</f>
        <v>0</v>
      </c>
      <c r="CI8" s="5">
        <f>IF('Each Gender - Gold'!CI8+'Each Gender - Silver'!CI8+'Each Gender - Bronze'!CI8 &gt; 0, 'Each Gender - Gold'!CI8*'Medal values'!$B$1+'Each Gender - Silver'!CI8*'Medal values'!$B$2+'Each Gender - Bronze'!CI8*'Medal values'!$B$3, "") + IF(AND(CI$1 = CH$1, CH$2 = "Mixed"), 0.5*CH8, 0) + IF(AND(CI$1 = CJ$1, CJ$2 = "Mixed"), 0.5*CJ8, 0)</f>
        <v>0</v>
      </c>
      <c r="CJ8" s="5">
        <f>IF('Each Gender - Gold'!CJ8+'Each Gender - Silver'!CJ8+'Each Gender - Bronze'!CJ8 &gt; 0, 'Each Gender - Gold'!CJ8*'Medal values'!$B$1+'Each Gender - Silver'!CJ8*'Medal values'!$B$2+'Each Gender - Bronze'!CJ8*'Medal values'!$B$3, "") + IF(AND(CJ$1 = CI$1, CI$2 = "Mixed"), 0.5*CI8, 0) + IF(AND(CJ$1 = CK$1, CK$2 = "Mixed"), 0.5*CK8, 0)</f>
        <v>0</v>
      </c>
      <c r="CK8" s="5">
        <f>IF('Each Gender - Gold'!CK8+'Each Gender - Silver'!CK8+'Each Gender - Bronze'!CK8 &gt; 0, 'Each Gender - Gold'!CK8*'Medal values'!$B$1+'Each Gender - Silver'!CK8*'Medal values'!$B$2+'Each Gender - Bronze'!CK8*'Medal values'!$B$3, "") + IF(AND(CK$1 = CJ$1, CJ$2 = "Mixed"), 0.5*CJ8, 0) + IF(AND(CK$1 = CL$1, CL$2 = "Mixed"), 0.5*CL8, 0)</f>
        <v>0</v>
      </c>
      <c r="CL8" s="5">
        <f>IF('Each Gender - Gold'!CL8+'Each Gender - Silver'!CL8+'Each Gender - Bronze'!CL8 &gt; 0, 'Each Gender - Gold'!CL8*'Medal values'!$B$1+'Each Gender - Silver'!CL8*'Medal values'!$B$2+'Each Gender - Bronze'!CL8*'Medal values'!$B$3, "") + IF(AND(CL$1 = CK$1, CK$2 = "Mixed"), 0.5*CK8, 0) + IF(AND(CL$1 = CM$1, CM$2 = "Mixed"), 0.5*CM8, 0)</f>
        <v>0</v>
      </c>
      <c r="CM8" s="5">
        <f>IF('Each Gender - Gold'!CM8+'Each Gender - Silver'!CM8+'Each Gender - Bronze'!CM8 &gt; 0, 'Each Gender - Gold'!CM8*'Medal values'!$B$1+'Each Gender - Silver'!CM8*'Medal values'!$B$2+'Each Gender - Bronze'!CM8*'Medal values'!$B$3, "") + IF(AND(CM$1 = CL$1, CL$2 = "Mixed"), 0.5*CL8, 0) + IF(AND(CM$1 = CN$1, CN$2 = "Mixed"), 0.5*CN8, 0)</f>
        <v>0</v>
      </c>
      <c r="CN8" s="5">
        <f>IF('Each Gender - Gold'!CN8+'Each Gender - Silver'!CN8+'Each Gender - Bronze'!CN8 &gt; 0, 'Each Gender - Gold'!CN8*'Medal values'!$B$1+'Each Gender - Silver'!CN8*'Medal values'!$B$2+'Each Gender - Bronze'!CN8*'Medal values'!$B$3, "") + IF(AND(CN$1 = CM$1, CM$2 = "Mixed"), 0.5*CM8, 0) + IF(AND(CN$1 = CO$1, CO$2 = "Mixed"), 0.5*CO8, 0)</f>
        <v>0</v>
      </c>
      <c r="CO8" s="5">
        <f>IF('Each Gender - Gold'!CO8+'Each Gender - Silver'!CO8+'Each Gender - Bronze'!CO8 &gt; 0, 'Each Gender - Gold'!CO8*'Medal values'!$B$1+'Each Gender - Silver'!CO8*'Medal values'!$B$2+'Each Gender - Bronze'!CO8*'Medal values'!$B$3, "") + IF(AND(CO$1 = CN$1, CN$2 = "Mixed"), 0.5*CN8, 0) + IF(AND(CO$1 = CP$1, CP$2 = "Mixed"), 0.5*CP8, 0)</f>
        <v>0</v>
      </c>
      <c r="CP8" s="5">
        <f>IF('Each Gender - Gold'!CP8+'Each Gender - Silver'!CP8+'Each Gender - Bronze'!CP8 &gt; 0, 'Each Gender - Gold'!CP8*'Medal values'!$B$1+'Each Gender - Silver'!CP8*'Medal values'!$B$2+'Each Gender - Bronze'!CP8*'Medal values'!$B$3, "") + IF(AND(CP$1 = CO$1, CO$2 = "Mixed"), 0.5*CO8, 0) + IF(AND(CP$1 = CQ$1, CQ$2 = "Mixed"), 0.5*CQ8, 0)</f>
        <v>0</v>
      </c>
      <c r="CQ8" s="5">
        <f>IF('Each Gender - Gold'!CQ8+'Each Gender - Silver'!CQ8+'Each Gender - Bronze'!CQ8 &gt; 0, 'Each Gender - Gold'!CQ8*'Medal values'!$B$1+'Each Gender - Silver'!CQ8*'Medal values'!$B$2+'Each Gender - Bronze'!CQ8*'Medal values'!$B$3, "") + IF(AND(CQ$1 = CP$1, CP$2 = "Mixed"), 0.5*CP8, 0) + IF(AND(CQ$1 = CR$1, CR$2 = "Mixed"), 0.5*CR8, 0)</f>
        <v>0</v>
      </c>
      <c r="CR8" s="5">
        <f>IF('Each Gender - Gold'!CR8+'Each Gender - Silver'!CR8+'Each Gender - Bronze'!CR8 &gt; 0, 'Each Gender - Gold'!CR8*'Medal values'!$B$1+'Each Gender - Silver'!CR8*'Medal values'!$B$2+'Each Gender - Bronze'!CR8*'Medal values'!$B$3, "") + IF(AND(CR$1 = CQ$1, CQ$2 = "Mixed"), 0.5*CQ8, 0) + IF(AND(CR$1 = CS$1, CS$2 = "Mixed"), 0.5*CS8, 0)</f>
        <v>0</v>
      </c>
      <c r="CS8" s="5">
        <f>IF('Each Gender - Gold'!CS8+'Each Gender - Silver'!CS8+'Each Gender - Bronze'!CS8 &gt; 0, 'Each Gender - Gold'!CS8*'Medal values'!$B$1+'Each Gender - Silver'!CS8*'Medal values'!$B$2+'Each Gender - Bronze'!CS8*'Medal values'!$B$3, "") + IF(AND(CS$1 = CR$1, CR$2 = "Mixed"), 0.5*CR8, 0) + IF(AND(CS$1 = CT$1, CT$2 = "Mixed"), 0.5*CT8, 0)</f>
        <v>0</v>
      </c>
      <c r="CT8" s="5">
        <f>IF('Each Gender - Gold'!CT8+'Each Gender - Silver'!CT8+'Each Gender - Bronze'!CT8 &gt; 0, 'Each Gender - Gold'!CT8*'Medal values'!$B$1+'Each Gender - Silver'!CT8*'Medal values'!$B$2+'Each Gender - Bronze'!CT8*'Medal values'!$B$3, "") + IF(AND(CT$1 = CS$1, CS$2 = "Mixed"), 0.5*CS8, 0) + IF(AND(CT$1 = CU$1, CU$2 = "Mixed"), 0.5*CU8, 0)</f>
        <v>0</v>
      </c>
      <c r="CU8" s="5">
        <f>IF('Each Gender - Gold'!CU8+'Each Gender - Silver'!CU8+'Each Gender - Bronze'!CU8 &gt; 0, 'Each Gender - Gold'!CU8*'Medal values'!$B$1+'Each Gender - Silver'!CU8*'Medal values'!$B$2+'Each Gender - Bronze'!CU8*'Medal values'!$B$3, "") + IF(AND(CU$1 = CT$1, CT$2 = "Mixed"), 0.5*CT8, 0) + IF(AND(CU$1 = CV$1, CV$2 = "Mixed"), 0.5*CV8, 0)</f>
        <v>0</v>
      </c>
      <c r="CV8" s="5">
        <f>IF('Each Gender - Gold'!CV8+'Each Gender - Silver'!CV8+'Each Gender - Bronze'!CV8 &gt; 0, 'Each Gender - Gold'!CV8*'Medal values'!$B$1+'Each Gender - Silver'!CV8*'Medal values'!$B$2+'Each Gender - Bronze'!CV8*'Medal values'!$B$3, "") + IF(AND(CV$1 = CU$1, CU$2 = "Mixed"), 0.5*CU8, 0) + IF(AND(CV$1 = CW$1, CW$2 = "Mixed"), 0.5*CW8, 0)</f>
        <v>0</v>
      </c>
      <c r="CW8" s="5">
        <f t="shared" ref="CW8:CX8" si="6">SUMIF($B$2:$CV$2,CW$2, $B8:$CV8)</f>
        <v>3.001</v>
      </c>
      <c r="CX8" s="5">
        <f t="shared" si="6"/>
        <v>0</v>
      </c>
    </row>
    <row r="9">
      <c r="A9" s="5" t="str">
        <f>Countries!A7</f>
        <v>BEL</v>
      </c>
      <c r="B9" s="5">
        <f>IF('Each Gender - Gold'!B9+'Each Gender - Silver'!B9+'Each Gender - Bronze'!B9 &gt; 0, 'Each Gender - Gold'!B9*'Medal values'!$B$1+'Each Gender - Silver'!B9*'Medal values'!$B$2+'Each Gender - Bronze'!B9*'Medal values'!$B$3, "") + IF(AND(B$1 = A$1, A$2 = "Mixed"), 0.5*A9, 0) + IF(AND(B$1 = C$1, C$2 = "Mixed"), 0.5*C9, 0)</f>
        <v>0</v>
      </c>
      <c r="C9" s="5">
        <f>IF('Each Gender - Gold'!C9+'Each Gender - Silver'!C9+'Each Gender - Bronze'!C9 &gt; 0, 'Each Gender - Gold'!C9*'Medal values'!$B$1+'Each Gender - Silver'!C9*'Medal values'!$B$2+'Each Gender - Bronze'!C9*'Medal values'!$B$3, "") + IF(AND(C$1 = B$1, B$2 = "Mixed"), 0.5*B9, 0) + IF(AND(C$1 = D$1, D$2 = "Mixed"), 0.5*D9, 0)</f>
        <v>0</v>
      </c>
      <c r="D9" s="5">
        <f>IF('Each Gender - Gold'!D9+'Each Gender - Silver'!D9+'Each Gender - Bronze'!D9 &gt; 0, 'Each Gender - Gold'!D9*'Medal values'!$B$1+'Each Gender - Silver'!D9*'Medal values'!$B$2+'Each Gender - Bronze'!D9*'Medal values'!$B$3, "") + IF(AND(D$1 = C$1, C$2 = "Mixed"), 0.5*C9, 0) + IF(AND(D$1 = E$1, E$2 = "Mixed"), 0.5*E9, 0)</f>
        <v>0</v>
      </c>
      <c r="E9" s="5">
        <f>IF('Each Gender - Gold'!E9+'Each Gender - Silver'!E9+'Each Gender - Bronze'!E9 &gt; 0, 'Each Gender - Gold'!E9*'Medal values'!$B$1+'Each Gender - Silver'!E9*'Medal values'!$B$2+'Each Gender - Bronze'!E9*'Medal values'!$B$3, "") + IF(AND(E$1 = D$1, D$2 = "Mixed"), 0.5*D9, 0) + IF(AND(E$1 = F$1, F$2 = "Mixed"), 0.5*F9, 0)</f>
        <v>0</v>
      </c>
      <c r="F9" s="5">
        <f>IF('Each Gender - Gold'!F9+'Each Gender - Silver'!F9+'Each Gender - Bronze'!F9 &gt; 0, 'Each Gender - Gold'!F9*'Medal values'!$B$1+'Each Gender - Silver'!F9*'Medal values'!$B$2+'Each Gender - Bronze'!F9*'Medal values'!$B$3, "") + IF(AND(F$1 = E$1, E$2 = "Mixed"), 0.5*E9, 0) + IF(AND(F$1 = G$1, G$2 = "Mixed"), 0.5*G9, 0)</f>
        <v>0</v>
      </c>
      <c r="G9" s="5">
        <f>IF('Each Gender - Gold'!G9+'Each Gender - Silver'!G9+'Each Gender - Bronze'!G9 &gt; 0, 'Each Gender - Gold'!G9*'Medal values'!$B$1+'Each Gender - Silver'!G9*'Medal values'!$B$2+'Each Gender - Bronze'!G9*'Medal values'!$B$3, "") + IF(AND(G$1 = F$1, F$2 = "Mixed"), 0.5*F9, 0) + IF(AND(G$1 = H$1, H$2 = "Mixed"), 0.5*H9, 0)</f>
        <v>0</v>
      </c>
      <c r="H9" s="5">
        <f>IF('Each Gender - Gold'!H9+'Each Gender - Silver'!H9+'Each Gender - Bronze'!H9 &gt; 0, 'Each Gender - Gold'!H9*'Medal values'!$B$1+'Each Gender - Silver'!H9*'Medal values'!$B$2+'Each Gender - Bronze'!H9*'Medal values'!$B$3, "") + IF(AND(H$1 = G$1, G$2 = "Mixed"), 0.5*G9, 0) + IF(AND(H$1 = I$1, I$2 = "Mixed"), 0.5*I9, 0)</f>
        <v>3.001</v>
      </c>
      <c r="I9" s="5">
        <f>IF('Each Gender - Gold'!I9+'Each Gender - Silver'!I9+'Each Gender - Bronze'!I9 &gt; 0, 'Each Gender - Gold'!I9*'Medal values'!$B$1+'Each Gender - Silver'!I9*'Medal values'!$B$2+'Each Gender - Bronze'!I9*'Medal values'!$B$3, "") + IF(AND(I$1 = H$1, H$2 = "Mixed"), 0.5*H9, 0) + IF(AND(I$1 = J$1, J$2 = "Mixed"), 0.5*J9, 0)</f>
        <v>0</v>
      </c>
      <c r="J9" s="5">
        <f>IF('Each Gender - Gold'!J9+'Each Gender - Silver'!J9+'Each Gender - Bronze'!J9 &gt; 0, 'Each Gender - Gold'!J9*'Medal values'!$B$1+'Each Gender - Silver'!J9*'Medal values'!$B$2+'Each Gender - Bronze'!J9*'Medal values'!$B$3, "") + IF(AND(J$1 = I$1, I$2 = "Mixed"), 0.5*I9, 0) + IF(AND(J$1 = K$1, K$2 = "Mixed"), 0.5*K9, 0)</f>
        <v>1</v>
      </c>
      <c r="K9" s="5">
        <f>IF('Each Gender - Gold'!K9+'Each Gender - Silver'!K9+'Each Gender - Bronze'!K9 &gt; 0, 'Each Gender - Gold'!K9*'Medal values'!$B$1+'Each Gender - Silver'!K9*'Medal values'!$B$2+'Each Gender - Bronze'!K9*'Medal values'!$B$3, "") + IF(AND(K$1 = J$1, J$2 = "Mixed"), 0.5*J9, 0) + IF(AND(K$1 = L$1, L$2 = "Mixed"), 0.5*L9, 0)</f>
        <v>0</v>
      </c>
      <c r="L9" s="5">
        <f>IF('Each Gender - Gold'!L9+'Each Gender - Silver'!L9+'Each Gender - Bronze'!L9 &gt; 0, 'Each Gender - Gold'!L9*'Medal values'!$B$1+'Each Gender - Silver'!L9*'Medal values'!$B$2+'Each Gender - Bronze'!L9*'Medal values'!$B$3, "") + IF(AND(L$1 = K$1, K$2 = "Mixed"), 0.5*K9, 0) + IF(AND(L$1 = M$1, M$2 = "Mixed"), 0.5*M9, 0)</f>
        <v>3.001</v>
      </c>
      <c r="M9" s="5">
        <f>IF('Each Gender - Gold'!M9+'Each Gender - Silver'!M9+'Each Gender - Bronze'!M9 &gt; 0, 'Each Gender - Gold'!M9*'Medal values'!$B$1+'Each Gender - Silver'!M9*'Medal values'!$B$2+'Each Gender - Bronze'!M9*'Medal values'!$B$3, "") + IF(AND(M$1 = L$1, L$2 = "Mixed"), 0.5*L9, 0) + IF(AND(M$1 = N$1, N$2 = "Mixed"), 0.5*N9, 0)</f>
        <v>0</v>
      </c>
      <c r="N9" s="5">
        <f>IF('Each Gender - Gold'!N9+'Each Gender - Silver'!N9+'Each Gender - Bronze'!N9 &gt; 0, 'Each Gender - Gold'!N9*'Medal values'!$B$1+'Each Gender - Silver'!N9*'Medal values'!$B$2+'Each Gender - Bronze'!N9*'Medal values'!$B$3, "") + IF(AND(N$1 = M$1, M$2 = "Mixed"), 0.5*M9, 0) + IF(AND(N$1 = O$1, O$2 = "Mixed"), 0.5*O9, 0)</f>
        <v>0</v>
      </c>
      <c r="O9" s="5">
        <f>IF('Each Gender - Gold'!O9+'Each Gender - Silver'!O9+'Each Gender - Bronze'!O9 &gt; 0, 'Each Gender - Gold'!O9*'Medal values'!$B$1+'Each Gender - Silver'!O9*'Medal values'!$B$2+'Each Gender - Bronze'!O9*'Medal values'!$B$3, "") + IF(AND(O$1 = N$1, N$2 = "Mixed"), 0.5*N9, 0) + IF(AND(O$1 = P$1, P$2 = "Mixed"), 0.5*P9, 0)</f>
        <v>0</v>
      </c>
      <c r="P9" s="5">
        <f>IF('Each Gender - Gold'!P9+'Each Gender - Silver'!P9+'Each Gender - Bronze'!P9 &gt; 0, 'Each Gender - Gold'!P9*'Medal values'!$B$1+'Each Gender - Silver'!P9*'Medal values'!$B$2+'Each Gender - Bronze'!P9*'Medal values'!$B$3, "") + IF(AND(P$1 = O$1, O$2 = "Mixed"), 0.5*O9, 0) + IF(AND(P$1 = Q$1, Q$2 = "Mixed"), 0.5*Q9, 0)</f>
        <v>0</v>
      </c>
      <c r="Q9" s="5">
        <f>IF('Each Gender - Gold'!Q9+'Each Gender - Silver'!Q9+'Each Gender - Bronze'!Q9 &gt; 0, 'Each Gender - Gold'!Q9*'Medal values'!$B$1+'Each Gender - Silver'!Q9*'Medal values'!$B$2+'Each Gender - Bronze'!Q9*'Medal values'!$B$3, "") + IF(AND(Q$1 = P$1, P$2 = "Mixed"), 0.5*P9, 0) + IF(AND(Q$1 = R$1, R$2 = "Mixed"), 0.5*R9, 0)</f>
        <v>0</v>
      </c>
      <c r="R9" s="5">
        <f>IF('Each Gender - Gold'!R9+'Each Gender - Silver'!R9+'Each Gender - Bronze'!R9 &gt; 0, 'Each Gender - Gold'!R9*'Medal values'!$B$1+'Each Gender - Silver'!R9*'Medal values'!$B$2+'Each Gender - Bronze'!R9*'Medal values'!$B$3, "") + IF(AND(R$1 = Q$1, Q$2 = "Mixed"), 0.5*Q9, 0) + IF(AND(R$1 = S$1, S$2 = "Mixed"), 0.5*S9, 0)</f>
        <v>0</v>
      </c>
      <c r="S9" s="5">
        <f>IF('Each Gender - Gold'!S9+'Each Gender - Silver'!S9+'Each Gender - Bronze'!S9 &gt; 0, 'Each Gender - Gold'!S9*'Medal values'!$B$1+'Each Gender - Silver'!S9*'Medal values'!$B$2+'Each Gender - Bronze'!S9*'Medal values'!$B$3, "") + IF(AND(S$1 = R$1, R$2 = "Mixed"), 0.5*R9, 0) + IF(AND(S$1 = T$1, T$2 = "Mixed"), 0.5*T9, 0)</f>
        <v>0</v>
      </c>
      <c r="T9" s="5">
        <f>IF('Each Gender - Gold'!T9+'Each Gender - Silver'!T9+'Each Gender - Bronze'!T9 &gt; 0, 'Each Gender - Gold'!T9*'Medal values'!$B$1+'Each Gender - Silver'!T9*'Medal values'!$B$2+'Each Gender - Bronze'!T9*'Medal values'!$B$3, "") + IF(AND(T$1 = S$1, S$2 = "Mixed"), 0.5*S9, 0) + IF(AND(T$1 = U$1, U$2 = "Mixed"), 0.5*U9, 0)</f>
        <v>0</v>
      </c>
      <c r="U9" s="5">
        <f>IF('Each Gender - Gold'!U9+'Each Gender - Silver'!U9+'Each Gender - Bronze'!U9 &gt; 0, 'Each Gender - Gold'!U9*'Medal values'!$B$1+'Each Gender - Silver'!U9*'Medal values'!$B$2+'Each Gender - Bronze'!U9*'Medal values'!$B$3, "") + IF(AND(U$1 = T$1, T$2 = "Mixed"), 0.5*T9, 0) + IF(AND(U$1 = V$1, V$2 = "Mixed"), 0.5*V9, 0)</f>
        <v>0</v>
      </c>
      <c r="V9" s="5">
        <f>IF('Each Gender - Gold'!V9+'Each Gender - Silver'!V9+'Each Gender - Bronze'!V9 &gt; 0, 'Each Gender - Gold'!V9*'Medal values'!$B$1+'Each Gender - Silver'!V9*'Medal values'!$B$2+'Each Gender - Bronze'!V9*'Medal values'!$B$3, "") + IF(AND(V$1 = U$1, U$2 = "Mixed"), 0.5*U9, 0) + IF(AND(V$1 = W$1, W$2 = "Mixed"), 0.5*W9, 0)</f>
        <v>0</v>
      </c>
      <c r="W9" s="5">
        <f>IF('Each Gender - Gold'!W9+'Each Gender - Silver'!W9+'Each Gender - Bronze'!W9 &gt; 0, 'Each Gender - Gold'!W9*'Medal values'!$B$1+'Each Gender - Silver'!W9*'Medal values'!$B$2+'Each Gender - Bronze'!W9*'Medal values'!$B$3, "") + IF(AND(W$1 = V$1, V$2 = "Mixed"), 0.5*V9, 0) + IF(AND(W$1 = X$1, X$2 = "Mixed"), 0.5*X9, 0)</f>
        <v>0</v>
      </c>
      <c r="X9" s="5">
        <f>IF('Each Gender - Gold'!X9+'Each Gender - Silver'!X9+'Each Gender - Bronze'!X9 &gt; 0, 'Each Gender - Gold'!X9*'Medal values'!$B$1+'Each Gender - Silver'!X9*'Medal values'!$B$2+'Each Gender - Bronze'!X9*'Medal values'!$B$3, "") + IF(AND(X$1 = W$1, W$2 = "Mixed"), 0.5*W9, 0) + IF(AND(X$1 = Y$1, Y$2 = "Mixed"), 0.5*Y9, 0)</f>
        <v>0</v>
      </c>
      <c r="Y9" s="5">
        <f>IF('Each Gender - Gold'!Y9+'Each Gender - Silver'!Y9+'Each Gender - Bronze'!Y9 &gt; 0, 'Each Gender - Gold'!Y9*'Medal values'!$B$1+'Each Gender - Silver'!Y9*'Medal values'!$B$2+'Each Gender - Bronze'!Y9*'Medal values'!$B$3, "") + IF(AND(Y$1 = X$1, X$2 = "Mixed"), 0.5*X9, 0) + IF(AND(Y$1 = Z$1, Z$2 = "Mixed"), 0.5*Z9, 0)</f>
        <v>0</v>
      </c>
      <c r="Z9" s="5">
        <f>IF('Each Gender - Gold'!Z9+'Each Gender - Silver'!Z9+'Each Gender - Bronze'!Z9 &gt; 0, 'Each Gender - Gold'!Z9*'Medal values'!$B$1+'Each Gender - Silver'!Z9*'Medal values'!$B$2+'Each Gender - Bronze'!Z9*'Medal values'!$B$3, "") + IF(AND(Z$1 = Y$1, Y$2 = "Mixed"), 0.5*Y9, 0) + IF(AND(Z$1 = AA$1, AA$2 = "Mixed"), 0.5*AA9, 0)</f>
        <v>0</v>
      </c>
      <c r="AA9" s="5">
        <f>IF('Each Gender - Gold'!AA9+'Each Gender - Silver'!AA9+'Each Gender - Bronze'!AA9 &gt; 0, 'Each Gender - Gold'!AA9*'Medal values'!$B$1+'Each Gender - Silver'!AA9*'Medal values'!$B$2+'Each Gender - Bronze'!AA9*'Medal values'!$B$3, "") + IF(AND(AA$1 = Z$1, Z$2 = "Mixed"), 0.5*Z9, 0) + IF(AND(AA$1 = AB$1, AB$2 = "Mixed"), 0.5*AB9, 0)</f>
        <v>0</v>
      </c>
      <c r="AB9" s="5">
        <f>IF('Each Gender - Gold'!AB9+'Each Gender - Silver'!AB9+'Each Gender - Bronze'!AB9 &gt; 0, 'Each Gender - Gold'!AB9*'Medal values'!$B$1+'Each Gender - Silver'!AB9*'Medal values'!$B$2+'Each Gender - Bronze'!AB9*'Medal values'!$B$3, "") + IF(AND(AB$1 = AA$1, AA$2 = "Mixed"), 0.5*AA9, 0) + IF(AND(AB$1 = AC$1, AC$2 = "Mixed"), 0.5*AC9, 0)</f>
        <v>0</v>
      </c>
      <c r="AC9" s="5">
        <f>IF('Each Gender - Gold'!AC9+'Each Gender - Silver'!AC9+'Each Gender - Bronze'!AC9 &gt; 0, 'Each Gender - Gold'!AC9*'Medal values'!$B$1+'Each Gender - Silver'!AC9*'Medal values'!$B$2+'Each Gender - Bronze'!AC9*'Medal values'!$B$3, "") + IF(AND(AC$1 = AB$1, AB$2 = "Mixed"), 0.5*AB9, 0) + IF(AND(AC$1 = AD$1, AD$2 = "Mixed"), 0.5*AD9, 0)</f>
        <v>0</v>
      </c>
      <c r="AD9" s="5">
        <f>IF('Each Gender - Gold'!AD9+'Each Gender - Silver'!AD9+'Each Gender - Bronze'!AD9 &gt; 0, 'Each Gender - Gold'!AD9*'Medal values'!$B$1+'Each Gender - Silver'!AD9*'Medal values'!$B$2+'Each Gender - Bronze'!AD9*'Medal values'!$B$3, "") + IF(AND(AD$1 = AC$1, AC$2 = "Mixed"), 0.5*AC9, 0) + IF(AND(AD$1 = AE$1, AE$2 = "Mixed"), 0.5*AE9, 0)</f>
        <v>0</v>
      </c>
      <c r="AE9" s="5">
        <f>IF('Each Gender - Gold'!AE9+'Each Gender - Silver'!AE9+'Each Gender - Bronze'!AE9 &gt; 0, 'Each Gender - Gold'!AE9*'Medal values'!$B$1+'Each Gender - Silver'!AE9*'Medal values'!$B$2+'Each Gender - Bronze'!AE9*'Medal values'!$B$3, "") + IF(AND(AE$1 = AD$1, AD$2 = "Mixed"), 0.5*AD9, 0) + IF(AND(AE$1 = AF$1, AF$2 = "Mixed"), 0.5*AF9, 0)</f>
        <v>0</v>
      </c>
      <c r="AF9" s="5">
        <f>IF('Each Gender - Gold'!AF9+'Each Gender - Silver'!AF9+'Each Gender - Bronze'!AF9 &gt; 0, 'Each Gender - Gold'!AF9*'Medal values'!$B$1+'Each Gender - Silver'!AF9*'Medal values'!$B$2+'Each Gender - Bronze'!AF9*'Medal values'!$B$3, "") + IF(AND(AF$1 = AE$1, AE$2 = "Mixed"), 0.5*AE9, 0) + IF(AND(AF$1 = AG$1, AG$2 = "Mixed"), 0.5*AG9, 0)</f>
        <v>0</v>
      </c>
      <c r="AG9" s="5">
        <f>IF('Each Gender - Gold'!AG9+'Each Gender - Silver'!AG9+'Each Gender - Bronze'!AG9 &gt; 0, 'Each Gender - Gold'!AG9*'Medal values'!$B$1+'Each Gender - Silver'!AG9*'Medal values'!$B$2+'Each Gender - Bronze'!AG9*'Medal values'!$B$3, "") + IF(AND(AG$1 = AF$1, AF$2 = "Mixed"), 0.5*AF9, 0) + IF(AND(AG$1 = AH$1, AH$2 = "Mixed"), 0.5*AH9, 0)</f>
        <v>0</v>
      </c>
      <c r="AH9" s="5">
        <f>IF('Each Gender - Gold'!AH9+'Each Gender - Silver'!AH9+'Each Gender - Bronze'!AH9 &gt; 0, 'Each Gender - Gold'!AH9*'Medal values'!$B$1+'Each Gender - Silver'!AH9*'Medal values'!$B$2+'Each Gender - Bronze'!AH9*'Medal values'!$B$3, "") + IF(AND(AH$1 = AG$1, AG$2 = "Mixed"), 0.5*AG9, 0) + IF(AND(AH$1 = AI$1, AI$2 = "Mixed"), 0.5*AI9, 0)</f>
        <v>2.000001</v>
      </c>
      <c r="AI9" s="5">
        <f>IF('Each Gender - Gold'!AI9+'Each Gender - Silver'!AI9+'Each Gender - Bronze'!AI9 &gt; 0, 'Each Gender - Gold'!AI9*'Medal values'!$B$1+'Each Gender - Silver'!AI9*'Medal values'!$B$2+'Each Gender - Bronze'!AI9*'Medal values'!$B$3, "") + IF(AND(AI$1 = AH$1, AH$2 = "Mixed"), 0.5*AH9, 0) + IF(AND(AI$1 = AJ$1, AJ$2 = "Mixed"), 0.5*AJ9, 0)</f>
        <v>0</v>
      </c>
      <c r="AJ9" s="5">
        <f>IF('Each Gender - Gold'!AJ9+'Each Gender - Silver'!AJ9+'Each Gender - Bronze'!AJ9 &gt; 0, 'Each Gender - Gold'!AJ9*'Medal values'!$B$1+'Each Gender - Silver'!AJ9*'Medal values'!$B$2+'Each Gender - Bronze'!AJ9*'Medal values'!$B$3, "") + IF(AND(AJ$1 = AI$1, AI$2 = "Mixed"), 0.5*AI9, 0) + IF(AND(AJ$1 = AK$1, AK$2 = "Mixed"), 0.5*AK9, 0)</f>
        <v>0</v>
      </c>
      <c r="AK9" s="5">
        <f>IF('Each Gender - Gold'!AK9+'Each Gender - Silver'!AK9+'Each Gender - Bronze'!AK9 &gt; 0, 'Each Gender - Gold'!AK9*'Medal values'!$B$1+'Each Gender - Silver'!AK9*'Medal values'!$B$2+'Each Gender - Bronze'!AK9*'Medal values'!$B$3, "") + IF(AND(AK$1 = AJ$1, AJ$2 = "Mixed"), 0.5*AJ9, 0) + IF(AND(AK$1 = AL$1, AL$2 = "Mixed"), 0.5*AL9, 0)</f>
        <v>0</v>
      </c>
      <c r="AL9" s="5">
        <f>IF('Each Gender - Gold'!AL9+'Each Gender - Silver'!AL9+'Each Gender - Bronze'!AL9 &gt; 0, 'Each Gender - Gold'!AL9*'Medal values'!$B$1+'Each Gender - Silver'!AL9*'Medal values'!$B$2+'Each Gender - Bronze'!AL9*'Medal values'!$B$3, "") + IF(AND(AL$1 = AK$1, AK$2 = "Mixed"), 0.5*AK9, 0) + IF(AND(AL$1 = AM$1, AM$2 = "Mixed"), 0.5*AM9, 0)</f>
        <v>0</v>
      </c>
      <c r="AM9" s="5">
        <f>IF('Each Gender - Gold'!AM9+'Each Gender - Silver'!AM9+'Each Gender - Bronze'!AM9 &gt; 0, 'Each Gender - Gold'!AM9*'Medal values'!$B$1+'Each Gender - Silver'!AM9*'Medal values'!$B$2+'Each Gender - Bronze'!AM9*'Medal values'!$B$3, "") + IF(AND(AM$1 = AL$1, AL$2 = "Mixed"), 0.5*AL9, 0) + IF(AND(AM$1 = AN$1, AN$2 = "Mixed"), 0.5*AN9, 0)</f>
        <v>0</v>
      </c>
      <c r="AN9" s="5">
        <f>IF('Each Gender - Gold'!AN9+'Each Gender - Silver'!AN9+'Each Gender - Bronze'!AN9 &gt; 0, 'Each Gender - Gold'!AN9*'Medal values'!$B$1+'Each Gender - Silver'!AN9*'Medal values'!$B$2+'Each Gender - Bronze'!AN9*'Medal values'!$B$3, "") + IF(AND(AN$1 = AM$1, AM$2 = "Mixed"), 0.5*AM9, 0) + IF(AND(AN$1 = AO$1, AO$2 = "Mixed"), 0.5*AO9, 0)</f>
        <v>1</v>
      </c>
      <c r="AO9" s="5">
        <f>IF('Each Gender - Gold'!AO9+'Each Gender - Silver'!AO9+'Each Gender - Bronze'!AO9 &gt; 0, 'Each Gender - Gold'!AO9*'Medal values'!$B$1+'Each Gender - Silver'!AO9*'Medal values'!$B$2+'Each Gender - Bronze'!AO9*'Medal values'!$B$3, "") + IF(AND(AO$1 = AN$1, AN$2 = "Mixed"), 0.5*AN9, 0) + IF(AND(AO$1 = AP$1, AP$2 = "Mixed"), 0.5*AP9, 0)</f>
        <v>0</v>
      </c>
      <c r="AP9" s="5">
        <f>IF('Each Gender - Gold'!AP9+'Each Gender - Silver'!AP9+'Each Gender - Bronze'!AP9 &gt; 0, 'Each Gender - Gold'!AP9*'Medal values'!$B$1+'Each Gender - Silver'!AP9*'Medal values'!$B$2+'Each Gender - Bronze'!AP9*'Medal values'!$B$3, "") + IF(AND(AP$1 = AO$1, AO$2 = "Mixed"), 0.5*AO9, 0) + IF(AND(AP$1 = AQ$1, AQ$2 = "Mixed"), 0.5*AQ9, 0)</f>
        <v>0</v>
      </c>
      <c r="AQ9" s="5">
        <f>IF('Each Gender - Gold'!AQ9+'Each Gender - Silver'!AQ9+'Each Gender - Bronze'!AQ9 &gt; 0, 'Each Gender - Gold'!AQ9*'Medal values'!$B$1+'Each Gender - Silver'!AQ9*'Medal values'!$B$2+'Each Gender - Bronze'!AQ9*'Medal values'!$B$3, "") + IF(AND(AQ$1 = AP$1, AP$2 = "Mixed"), 0.5*AP9, 0) + IF(AND(AQ$1 = AR$1, AR$2 = "Mixed"), 0.5*AR9, 0)</f>
        <v>0</v>
      </c>
      <c r="AR9" s="5">
        <f>IF('Each Gender - Gold'!AR9+'Each Gender - Silver'!AR9+'Each Gender - Bronze'!AR9 &gt; 0, 'Each Gender - Gold'!AR9*'Medal values'!$B$1+'Each Gender - Silver'!AR9*'Medal values'!$B$2+'Each Gender - Bronze'!AR9*'Medal values'!$B$3, "") + IF(AND(AR$1 = AQ$1, AQ$2 = "Mixed"), 0.5*AQ9, 0) + IF(AND(AR$1 = AS$1, AS$2 = "Mixed"), 0.5*AS9, 0)</f>
        <v>0</v>
      </c>
      <c r="AS9" s="5">
        <f>IF('Each Gender - Gold'!AS9+'Each Gender - Silver'!AS9+'Each Gender - Bronze'!AS9 &gt; 0, 'Each Gender - Gold'!AS9*'Medal values'!$B$1+'Each Gender - Silver'!AS9*'Medal values'!$B$2+'Each Gender - Bronze'!AS9*'Medal values'!$B$3, "") + IF(AND(AS$1 = AR$1, AR$2 = "Mixed"), 0.5*AR9, 0) + IF(AND(AS$1 = AT$1, AT$2 = "Mixed"), 0.5*AT9, 0)</f>
        <v>0</v>
      </c>
      <c r="AT9" s="5">
        <f>IF('Each Gender - Gold'!AT9+'Each Gender - Silver'!AT9+'Each Gender - Bronze'!AT9 &gt; 0, 'Each Gender - Gold'!AT9*'Medal values'!$B$1+'Each Gender - Silver'!AT9*'Medal values'!$B$2+'Each Gender - Bronze'!AT9*'Medal values'!$B$3, "") + IF(AND(AT$1 = AS$1, AS$2 = "Mixed"), 0.5*AS9, 0) + IF(AND(AT$1 = AU$1, AU$2 = "Mixed"), 0.5*AU9, 0)</f>
        <v>0</v>
      </c>
      <c r="AU9" s="5">
        <f>IF('Each Gender - Gold'!AU9+'Each Gender - Silver'!AU9+'Each Gender - Bronze'!AU9 &gt; 0, 'Each Gender - Gold'!AU9*'Medal values'!$B$1+'Each Gender - Silver'!AU9*'Medal values'!$B$2+'Each Gender - Bronze'!AU9*'Medal values'!$B$3, "") + IF(AND(AU$1 = AT$1, AT$2 = "Mixed"), 0.5*AT9, 0) + IF(AND(AU$1 = AV$1, AV$2 = "Mixed"), 0.5*AV9, 0)</f>
        <v>0</v>
      </c>
      <c r="AV9" s="5">
        <f>IF('Each Gender - Gold'!AV9+'Each Gender - Silver'!AV9+'Each Gender - Bronze'!AV9 &gt; 0, 'Each Gender - Gold'!AV9*'Medal values'!$B$1+'Each Gender - Silver'!AV9*'Medal values'!$B$2+'Each Gender - Bronze'!AV9*'Medal values'!$B$3, "") + IF(AND(AV$1 = AU$1, AU$2 = "Mixed"), 0.5*AU9, 0) + IF(AND(AV$1 = AW$1, AW$2 = "Mixed"), 0.5*AW9, 0)</f>
        <v>0</v>
      </c>
      <c r="AW9" s="5">
        <f>IF('Each Gender - Gold'!AW9+'Each Gender - Silver'!AW9+'Each Gender - Bronze'!AW9 &gt; 0, 'Each Gender - Gold'!AW9*'Medal values'!$B$1+'Each Gender - Silver'!AW9*'Medal values'!$B$2+'Each Gender - Bronze'!AW9*'Medal values'!$B$3, "") + IF(AND(AW$1 = AV$1, AV$2 = "Mixed"), 0.5*AV9, 0) + IF(AND(AW$1 = AX$1, AX$2 = "Mixed"), 0.5*AX9, 0)</f>
        <v>3.001</v>
      </c>
      <c r="AX9" s="5">
        <f>IF('Each Gender - Gold'!AX9+'Each Gender - Silver'!AX9+'Each Gender - Bronze'!AX9 &gt; 0, 'Each Gender - Gold'!AX9*'Medal values'!$B$1+'Each Gender - Silver'!AX9*'Medal values'!$B$2+'Each Gender - Bronze'!AX9*'Medal values'!$B$3, "") + IF(AND(AX$1 = AW$1, AW$2 = "Mixed"), 0.5*AW9, 0) + IF(AND(AX$1 = AY$1, AY$2 = "Mixed"), 0.5*AY9, 0)</f>
        <v>0</v>
      </c>
      <c r="AY9" s="5">
        <f>IF('Each Gender - Gold'!AY9+'Each Gender - Silver'!AY9+'Each Gender - Bronze'!AY9 &gt; 0, 'Each Gender - Gold'!AY9*'Medal values'!$B$1+'Each Gender - Silver'!AY9*'Medal values'!$B$2+'Each Gender - Bronze'!AY9*'Medal values'!$B$3, "") + IF(AND(AY$1 = AX$1, AX$2 = "Mixed"), 0.5*AX9, 0) + IF(AND(AY$1 = AZ$1, AZ$2 = "Mixed"), 0.5*AZ9, 0)</f>
        <v>1</v>
      </c>
      <c r="AZ9" s="5">
        <f>IF('Each Gender - Gold'!AZ9+'Each Gender - Silver'!AZ9+'Each Gender - Bronze'!AZ9 &gt; 0, 'Each Gender - Gold'!AZ9*'Medal values'!$B$1+'Each Gender - Silver'!AZ9*'Medal values'!$B$2+'Each Gender - Bronze'!AZ9*'Medal values'!$B$3, "") + IF(AND(AZ$1 = AY$1, AY$2 = "Mixed"), 0.5*AY9, 0) + IF(AND(AZ$1 = BA$1, BA$2 = "Mixed"), 0.5*BA9, 0)</f>
        <v>0</v>
      </c>
      <c r="BA9" s="5">
        <f>IF('Each Gender - Gold'!BA9+'Each Gender - Silver'!BA9+'Each Gender - Bronze'!BA9 &gt; 0, 'Each Gender - Gold'!BA9*'Medal values'!$B$1+'Each Gender - Silver'!BA9*'Medal values'!$B$2+'Each Gender - Bronze'!BA9*'Medal values'!$B$3, "") + IF(AND(BA$1 = AZ$1, AZ$2 = "Mixed"), 0.5*AZ9, 0) + IF(AND(BA$1 = BB$1, BB$2 = "Mixed"), 0.5*BB9, 0)</f>
        <v>0</v>
      </c>
      <c r="BB9" s="5">
        <f>IF('Each Gender - Gold'!BB9+'Each Gender - Silver'!BB9+'Each Gender - Bronze'!BB9 &gt; 0, 'Each Gender - Gold'!BB9*'Medal values'!$B$1+'Each Gender - Silver'!BB9*'Medal values'!$B$2+'Each Gender - Bronze'!BB9*'Medal values'!$B$3, "") + IF(AND(BB$1 = BA$1, BA$2 = "Mixed"), 0.5*BA9, 0) + IF(AND(BB$1 = BC$1, BC$2 = "Mixed"), 0.5*BC9, 0)</f>
        <v>0</v>
      </c>
      <c r="BC9" s="5">
        <f>IF('Each Gender - Gold'!BC9+'Each Gender - Silver'!BC9+'Each Gender - Bronze'!BC9 &gt; 0, 'Each Gender - Gold'!BC9*'Medal values'!$B$1+'Each Gender - Silver'!BC9*'Medal values'!$B$2+'Each Gender - Bronze'!BC9*'Medal values'!$B$3, "") + IF(AND(BC$1 = BB$1, BB$2 = "Mixed"), 0.5*BB9, 0) + IF(AND(BC$1 = BD$1, BD$2 = "Mixed"), 0.5*BD9, 0)</f>
        <v>0</v>
      </c>
      <c r="BD9" s="5">
        <f>IF('Each Gender - Gold'!BD9+'Each Gender - Silver'!BD9+'Each Gender - Bronze'!BD9 &gt; 0, 'Each Gender - Gold'!BD9*'Medal values'!$B$1+'Each Gender - Silver'!BD9*'Medal values'!$B$2+'Each Gender - Bronze'!BD9*'Medal values'!$B$3, "") + IF(AND(BD$1 = BC$1, BC$2 = "Mixed"), 0.5*BC9, 0) + IF(AND(BD$1 = BE$1, BE$2 = "Mixed"), 0.5*BE9, 0)</f>
        <v>0</v>
      </c>
      <c r="BE9" s="5">
        <f>IF('Each Gender - Gold'!BE9+'Each Gender - Silver'!BE9+'Each Gender - Bronze'!BE9 &gt; 0, 'Each Gender - Gold'!BE9*'Medal values'!$B$1+'Each Gender - Silver'!BE9*'Medal values'!$B$2+'Each Gender - Bronze'!BE9*'Medal values'!$B$3, "") + IF(AND(BE$1 = BD$1, BD$2 = "Mixed"), 0.5*BD9, 0) + IF(AND(BE$1 = BF$1, BF$2 = "Mixed"), 0.5*BF9, 0)</f>
        <v>0</v>
      </c>
      <c r="BF9" s="5">
        <f>IF('Each Gender - Gold'!BF9+'Each Gender - Silver'!BF9+'Each Gender - Bronze'!BF9 &gt; 0, 'Each Gender - Gold'!BF9*'Medal values'!$B$1+'Each Gender - Silver'!BF9*'Medal values'!$B$2+'Each Gender - Bronze'!BF9*'Medal values'!$B$3, "") + IF(AND(BF$1 = BE$1, BE$2 = "Mixed"), 0.5*BE9, 0) + IF(AND(BF$1 = BG$1, BG$2 = "Mixed"), 0.5*BG9, 0)</f>
        <v>0</v>
      </c>
      <c r="BG9" s="5">
        <f>IF('Each Gender - Gold'!BG9+'Each Gender - Silver'!BG9+'Each Gender - Bronze'!BG9 &gt; 0, 'Each Gender - Gold'!BG9*'Medal values'!$B$1+'Each Gender - Silver'!BG9*'Medal values'!$B$2+'Each Gender - Bronze'!BG9*'Medal values'!$B$3, "") + IF(AND(BG$1 = BF$1, BF$2 = "Mixed"), 0.5*BF9, 0) + IF(AND(BG$1 = BH$1, BH$2 = "Mixed"), 0.5*BH9, 0)</f>
        <v>0</v>
      </c>
      <c r="BH9" s="5">
        <f>IF('Each Gender - Gold'!BH9+'Each Gender - Silver'!BH9+'Each Gender - Bronze'!BH9 &gt; 0, 'Each Gender - Gold'!BH9*'Medal values'!$B$1+'Each Gender - Silver'!BH9*'Medal values'!$B$2+'Each Gender - Bronze'!BH9*'Medal values'!$B$3, "") + IF(AND(BH$1 = BG$1, BG$2 = "Mixed"), 0.5*BG9, 0) + IF(AND(BH$1 = BI$1, BI$2 = "Mixed"), 0.5*BI9, 0)</f>
        <v>0</v>
      </c>
      <c r="BI9" s="5">
        <f>IF('Each Gender - Gold'!BI9+'Each Gender - Silver'!BI9+'Each Gender - Bronze'!BI9 &gt; 0, 'Each Gender - Gold'!BI9*'Medal values'!$B$1+'Each Gender - Silver'!BI9*'Medal values'!$B$2+'Each Gender - Bronze'!BI9*'Medal values'!$B$3, "") + IF(AND(BI$1 = BH$1, BH$2 = "Mixed"), 0.5*BH9, 0) + IF(AND(BI$1 = BJ$1, BJ$2 = "Mixed"), 0.5*BJ9, 0)</f>
        <v>0</v>
      </c>
      <c r="BJ9" s="5">
        <f>IF('Each Gender - Gold'!BJ9+'Each Gender - Silver'!BJ9+'Each Gender - Bronze'!BJ9 &gt; 0, 'Each Gender - Gold'!BJ9*'Medal values'!$B$1+'Each Gender - Silver'!BJ9*'Medal values'!$B$2+'Each Gender - Bronze'!BJ9*'Medal values'!$B$3, "") + IF(AND(BJ$1 = BI$1, BI$2 = "Mixed"), 0.5*BI9, 0) + IF(AND(BJ$1 = BK$1, BK$2 = "Mixed"), 0.5*BK9, 0)</f>
        <v>0</v>
      </c>
      <c r="BK9" s="5">
        <f>IF('Each Gender - Gold'!BK9+'Each Gender - Silver'!BK9+'Each Gender - Bronze'!BK9 &gt; 0, 'Each Gender - Gold'!BK9*'Medal values'!$B$1+'Each Gender - Silver'!BK9*'Medal values'!$B$2+'Each Gender - Bronze'!BK9*'Medal values'!$B$3, "") + IF(AND(BK$1 = BJ$1, BJ$2 = "Mixed"), 0.5*BJ9, 0) + IF(AND(BK$1 = BL$1, BL$2 = "Mixed"), 0.5*BL9, 0)</f>
        <v>0</v>
      </c>
      <c r="BL9" s="5">
        <f>IF('Each Gender - Gold'!BL9+'Each Gender - Silver'!BL9+'Each Gender - Bronze'!BL9 &gt; 0, 'Each Gender - Gold'!BL9*'Medal values'!$B$1+'Each Gender - Silver'!BL9*'Medal values'!$B$2+'Each Gender - Bronze'!BL9*'Medal values'!$B$3, "") + IF(AND(BL$1 = BK$1, BK$2 = "Mixed"), 0.5*BK9, 0) + IF(AND(BL$1 = BM$1, BM$2 = "Mixed"), 0.5*BM9, 0)</f>
        <v>0</v>
      </c>
      <c r="BM9" s="5">
        <f>IF('Each Gender - Gold'!BM9+'Each Gender - Silver'!BM9+'Each Gender - Bronze'!BM9 &gt; 0, 'Each Gender - Gold'!BM9*'Medal values'!$B$1+'Each Gender - Silver'!BM9*'Medal values'!$B$2+'Each Gender - Bronze'!BM9*'Medal values'!$B$3, "") + IF(AND(BM$1 = BL$1, BL$2 = "Mixed"), 0.5*BL9, 0) + IF(AND(BM$1 = BN$1, BN$2 = "Mixed"), 0.5*BN9, 0)</f>
        <v>0</v>
      </c>
      <c r="BN9" s="5">
        <f>IF('Each Gender - Gold'!BN9+'Each Gender - Silver'!BN9+'Each Gender - Bronze'!BN9 &gt; 0, 'Each Gender - Gold'!BN9*'Medal values'!$B$1+'Each Gender - Silver'!BN9*'Medal values'!$B$2+'Each Gender - Bronze'!BN9*'Medal values'!$B$3, "") + IF(AND(BN$1 = BM$1, BM$2 = "Mixed"), 0.5*BM9, 0) + IF(AND(BN$1 = BO$1, BO$2 = "Mixed"), 0.5*BO9, 0)</f>
        <v>0</v>
      </c>
      <c r="BO9" s="5">
        <f>IF('Each Gender - Gold'!BO9+'Each Gender - Silver'!BO9+'Each Gender - Bronze'!BO9 &gt; 0, 'Each Gender - Gold'!BO9*'Medal values'!$B$1+'Each Gender - Silver'!BO9*'Medal values'!$B$2+'Each Gender - Bronze'!BO9*'Medal values'!$B$3, "") + IF(AND(BO$1 = BN$1, BN$2 = "Mixed"), 0.5*BN9, 0) + IF(AND(BO$1 = BP$1, BP$2 = "Mixed"), 0.5*BP9, 0)</f>
        <v>0</v>
      </c>
      <c r="BP9" s="5">
        <f>IF('Each Gender - Gold'!BP9+'Each Gender - Silver'!BP9+'Each Gender - Bronze'!BP9 &gt; 0, 'Each Gender - Gold'!BP9*'Medal values'!$B$1+'Each Gender - Silver'!BP9*'Medal values'!$B$2+'Each Gender - Bronze'!BP9*'Medal values'!$B$3, "") + IF(AND(BP$1 = BO$1, BO$2 = "Mixed"), 0.5*BO9, 0) + IF(AND(BP$1 = BQ$1, BQ$2 = "Mixed"), 0.5*BQ9, 0)</f>
        <v>0</v>
      </c>
      <c r="BQ9" s="5">
        <f>IF('Each Gender - Gold'!BQ9+'Each Gender - Silver'!BQ9+'Each Gender - Bronze'!BQ9 &gt; 0, 'Each Gender - Gold'!BQ9*'Medal values'!$B$1+'Each Gender - Silver'!BQ9*'Medal values'!$B$2+'Each Gender - Bronze'!BQ9*'Medal values'!$B$3, "") + IF(AND(BQ$1 = BP$1, BP$2 = "Mixed"), 0.5*BP9, 0) + IF(AND(BQ$1 = BR$1, BR$2 = "Mixed"), 0.5*BR9, 0)</f>
        <v>0</v>
      </c>
      <c r="BR9" s="5">
        <f>IF('Each Gender - Gold'!BR9+'Each Gender - Silver'!BR9+'Each Gender - Bronze'!BR9 &gt; 0, 'Each Gender - Gold'!BR9*'Medal values'!$B$1+'Each Gender - Silver'!BR9*'Medal values'!$B$2+'Each Gender - Bronze'!BR9*'Medal values'!$B$3, "") + IF(AND(BR$1 = BQ$1, BQ$2 = "Mixed"), 0.5*BQ9, 0) + IF(AND(BR$1 = BS$1, BS$2 = "Mixed"), 0.5*BS9, 0)</f>
        <v>0</v>
      </c>
      <c r="BS9" s="5">
        <f>IF('Each Gender - Gold'!BS9+'Each Gender - Silver'!BS9+'Each Gender - Bronze'!BS9 &gt; 0, 'Each Gender - Gold'!BS9*'Medal values'!$B$1+'Each Gender - Silver'!BS9*'Medal values'!$B$2+'Each Gender - Bronze'!BS9*'Medal values'!$B$3, "") + IF(AND(BS$1 = BR$1, BR$2 = "Mixed"), 0.5*BR9, 0) + IF(AND(BS$1 = BT$1, BT$2 = "Mixed"), 0.5*BT9, 0)</f>
        <v>0</v>
      </c>
      <c r="BT9" s="5">
        <f>IF('Each Gender - Gold'!BT9+'Each Gender - Silver'!BT9+'Each Gender - Bronze'!BT9 &gt; 0, 'Each Gender - Gold'!BT9*'Medal values'!$B$1+'Each Gender - Silver'!BT9*'Medal values'!$B$2+'Each Gender - Bronze'!BT9*'Medal values'!$B$3, "") + IF(AND(BT$1 = BS$1, BS$2 = "Mixed"), 0.5*BS9, 0) + IF(AND(BT$1 = BU$1, BU$2 = "Mixed"), 0.5*BU9, 0)</f>
        <v>0</v>
      </c>
      <c r="BU9" s="5">
        <f>IF('Each Gender - Gold'!BU9+'Each Gender - Silver'!BU9+'Each Gender - Bronze'!BU9 &gt; 0, 'Each Gender - Gold'!BU9*'Medal values'!$B$1+'Each Gender - Silver'!BU9*'Medal values'!$B$2+'Each Gender - Bronze'!BU9*'Medal values'!$B$3, "") + IF(AND(BU$1 = BT$1, BT$2 = "Mixed"), 0.5*BT9, 0) + IF(AND(BU$1 = BV$1, BV$2 = "Mixed"), 0.5*BV9, 0)</f>
        <v>0</v>
      </c>
      <c r="BV9" s="5">
        <f>IF('Each Gender - Gold'!BV9+'Each Gender - Silver'!BV9+'Each Gender - Bronze'!BV9 &gt; 0, 'Each Gender - Gold'!BV9*'Medal values'!$B$1+'Each Gender - Silver'!BV9*'Medal values'!$B$2+'Each Gender - Bronze'!BV9*'Medal values'!$B$3, "") + IF(AND(BV$1 = BU$1, BU$2 = "Mixed"), 0.5*BU9, 0) + IF(AND(BV$1 = BW$1, BW$2 = "Mixed"), 0.5*BW9, 0)</f>
        <v>0</v>
      </c>
      <c r="BW9" s="5">
        <f>IF('Each Gender - Gold'!BW9+'Each Gender - Silver'!BW9+'Each Gender - Bronze'!BW9 &gt; 0, 'Each Gender - Gold'!BW9*'Medal values'!$B$1+'Each Gender - Silver'!BW9*'Medal values'!$B$2+'Each Gender - Bronze'!BW9*'Medal values'!$B$3, "") + IF(AND(BW$1 = BV$1, BV$2 = "Mixed"), 0.5*BV9, 0) + IF(AND(BW$1 = BX$1, BX$2 = "Mixed"), 0.5*BX9, 0)</f>
        <v>0</v>
      </c>
      <c r="BX9" s="5">
        <f>IF('Each Gender - Gold'!BX9+'Each Gender - Silver'!BX9+'Each Gender - Bronze'!BX9 &gt; 0, 'Each Gender - Gold'!BX9*'Medal values'!$B$1+'Each Gender - Silver'!BX9*'Medal values'!$B$2+'Each Gender - Bronze'!BX9*'Medal values'!$B$3, "") + IF(AND(BX$1 = BW$1, BW$2 = "Mixed"), 0.5*BW9, 0) + IF(AND(BX$1 = BY$1, BY$2 = "Mixed"), 0.5*BY9, 0)</f>
        <v>0</v>
      </c>
      <c r="BY9" s="5">
        <f>IF('Each Gender - Gold'!BY9+'Each Gender - Silver'!BY9+'Each Gender - Bronze'!BY9 &gt; 0, 'Each Gender - Gold'!BY9*'Medal values'!$B$1+'Each Gender - Silver'!BY9*'Medal values'!$B$2+'Each Gender - Bronze'!BY9*'Medal values'!$B$3, "") + IF(AND(BY$1 = BX$1, BX$2 = "Mixed"), 0.5*BX9, 0) + IF(AND(BY$1 = BZ$1, BZ$2 = "Mixed"), 0.5*BZ9, 0)</f>
        <v>0</v>
      </c>
      <c r="BZ9" s="5">
        <f>IF('Each Gender - Gold'!BZ9+'Each Gender - Silver'!BZ9+'Each Gender - Bronze'!BZ9 &gt; 0, 'Each Gender - Gold'!BZ9*'Medal values'!$B$1+'Each Gender - Silver'!BZ9*'Medal values'!$B$2+'Each Gender - Bronze'!BZ9*'Medal values'!$B$3, "") + IF(AND(BZ$1 = BY$1, BY$2 = "Mixed"), 0.5*BY9, 0) + IF(AND(BZ$1 = CA$1, CA$2 = "Mixed"), 0.5*CA9, 0)</f>
        <v>0</v>
      </c>
      <c r="CA9" s="5">
        <f>IF('Each Gender - Gold'!CA9+'Each Gender - Silver'!CA9+'Each Gender - Bronze'!CA9 &gt; 0, 'Each Gender - Gold'!CA9*'Medal values'!$B$1+'Each Gender - Silver'!CA9*'Medal values'!$B$2+'Each Gender - Bronze'!CA9*'Medal values'!$B$3, "") + IF(AND(CA$1 = BZ$1, BZ$2 = "Mixed"), 0.5*BZ9, 0) + IF(AND(CA$1 = CB$1, CB$2 = "Mixed"), 0.5*CB9, 0)</f>
        <v>0</v>
      </c>
      <c r="CB9" s="5">
        <f>IF('Each Gender - Gold'!CB9+'Each Gender - Silver'!CB9+'Each Gender - Bronze'!CB9 &gt; 0, 'Each Gender - Gold'!CB9*'Medal values'!$B$1+'Each Gender - Silver'!CB9*'Medal values'!$B$2+'Each Gender - Bronze'!CB9*'Medal values'!$B$3, "") + IF(AND(CB$1 = CA$1, CA$2 = "Mixed"), 0.5*CA9, 0) + IF(AND(CB$1 = CC$1, CC$2 = "Mixed"), 0.5*CC9, 0)</f>
        <v>0</v>
      </c>
      <c r="CC9" s="5">
        <f>IF('Each Gender - Gold'!CC9+'Each Gender - Silver'!CC9+'Each Gender - Bronze'!CC9 &gt; 0, 'Each Gender - Gold'!CC9*'Medal values'!$B$1+'Each Gender - Silver'!CC9*'Medal values'!$B$2+'Each Gender - Bronze'!CC9*'Medal values'!$B$3, "") + IF(AND(CC$1 = CB$1, CB$2 = "Mixed"), 0.5*CB9, 0) + IF(AND(CC$1 = CD$1, CD$2 = "Mixed"), 0.5*CD9, 0)</f>
        <v>0</v>
      </c>
      <c r="CD9" s="5">
        <f>IF('Each Gender - Gold'!CD9+'Each Gender - Silver'!CD9+'Each Gender - Bronze'!CD9 &gt; 0, 'Each Gender - Gold'!CD9*'Medal values'!$B$1+'Each Gender - Silver'!CD9*'Medal values'!$B$2+'Each Gender - Bronze'!CD9*'Medal values'!$B$3, "") + IF(AND(CD$1 = CC$1, CC$2 = "Mixed"), 0.5*CC9, 0) + IF(AND(CD$1 = CE$1, CE$2 = "Mixed"), 0.5*CE9, 0)</f>
        <v>0</v>
      </c>
      <c r="CE9" s="5">
        <f>IF('Each Gender - Gold'!CE9+'Each Gender - Silver'!CE9+'Each Gender - Bronze'!CE9 &gt; 0, 'Each Gender - Gold'!CE9*'Medal values'!$B$1+'Each Gender - Silver'!CE9*'Medal values'!$B$2+'Each Gender - Bronze'!CE9*'Medal values'!$B$3, "") + IF(AND(CE$1 = CD$1, CD$2 = "Mixed"), 0.5*CD9, 0) + IF(AND(CE$1 = CF$1, CF$2 = "Mixed"), 0.5*CF9, 0)</f>
        <v>0</v>
      </c>
      <c r="CF9" s="5">
        <f>IF('Each Gender - Gold'!CF9+'Each Gender - Silver'!CF9+'Each Gender - Bronze'!CF9 &gt; 0, 'Each Gender - Gold'!CF9*'Medal values'!$B$1+'Each Gender - Silver'!CF9*'Medal values'!$B$2+'Each Gender - Bronze'!CF9*'Medal values'!$B$3, "") + IF(AND(CF$1 = CE$1, CE$2 = "Mixed"), 0.5*CE9, 0) + IF(AND(CF$1 = CG$1, CG$2 = "Mixed"), 0.5*CG9, 0)</f>
        <v>0</v>
      </c>
      <c r="CG9" s="5">
        <f>IF('Each Gender - Gold'!CG9+'Each Gender - Silver'!CG9+'Each Gender - Bronze'!CG9 &gt; 0, 'Each Gender - Gold'!CG9*'Medal values'!$B$1+'Each Gender - Silver'!CG9*'Medal values'!$B$2+'Each Gender - Bronze'!CG9*'Medal values'!$B$3, "") + IF(AND(CG$1 = CF$1, CF$2 = "Mixed"), 0.5*CF9, 0) + IF(AND(CG$1 = CH$1, CH$2 = "Mixed"), 0.5*CH9, 0)</f>
        <v>0</v>
      </c>
      <c r="CH9" s="5">
        <f>IF('Each Gender - Gold'!CH9+'Each Gender - Silver'!CH9+'Each Gender - Bronze'!CH9 &gt; 0, 'Each Gender - Gold'!CH9*'Medal values'!$B$1+'Each Gender - Silver'!CH9*'Medal values'!$B$2+'Each Gender - Bronze'!CH9*'Medal values'!$B$3, "") + IF(AND(CH$1 = CG$1, CG$2 = "Mixed"), 0.5*CG9, 0) + IF(AND(CH$1 = CI$1, CI$2 = "Mixed"), 0.5*CI9, 0)</f>
        <v>0</v>
      </c>
      <c r="CI9" s="5">
        <f>IF('Each Gender - Gold'!CI9+'Each Gender - Silver'!CI9+'Each Gender - Bronze'!CI9 &gt; 0, 'Each Gender - Gold'!CI9*'Medal values'!$B$1+'Each Gender - Silver'!CI9*'Medal values'!$B$2+'Each Gender - Bronze'!CI9*'Medal values'!$B$3, "") + IF(AND(CI$1 = CH$1, CH$2 = "Mixed"), 0.5*CH9, 0) + IF(AND(CI$1 = CJ$1, CJ$2 = "Mixed"), 0.5*CJ9, 0)</f>
        <v>0</v>
      </c>
      <c r="CJ9" s="5">
        <f>IF('Each Gender - Gold'!CJ9+'Each Gender - Silver'!CJ9+'Each Gender - Bronze'!CJ9 &gt; 0, 'Each Gender - Gold'!CJ9*'Medal values'!$B$1+'Each Gender - Silver'!CJ9*'Medal values'!$B$2+'Each Gender - Bronze'!CJ9*'Medal values'!$B$3, "") + IF(AND(CJ$1 = CI$1, CI$2 = "Mixed"), 0.5*CI9, 0) + IF(AND(CJ$1 = CK$1, CK$2 = "Mixed"), 0.5*CK9, 0)</f>
        <v>0</v>
      </c>
      <c r="CK9" s="5">
        <f>IF('Each Gender - Gold'!CK9+'Each Gender - Silver'!CK9+'Each Gender - Bronze'!CK9 &gt; 0, 'Each Gender - Gold'!CK9*'Medal values'!$B$1+'Each Gender - Silver'!CK9*'Medal values'!$B$2+'Each Gender - Bronze'!CK9*'Medal values'!$B$3, "") + IF(AND(CK$1 = CJ$1, CJ$2 = "Mixed"), 0.5*CJ9, 0) + IF(AND(CK$1 = CL$1, CL$2 = "Mixed"), 0.5*CL9, 0)</f>
        <v>0</v>
      </c>
      <c r="CL9" s="5">
        <f>IF('Each Gender - Gold'!CL9+'Each Gender - Silver'!CL9+'Each Gender - Bronze'!CL9 &gt; 0, 'Each Gender - Gold'!CL9*'Medal values'!$B$1+'Each Gender - Silver'!CL9*'Medal values'!$B$2+'Each Gender - Bronze'!CL9*'Medal values'!$B$3, "") + IF(AND(CL$1 = CK$1, CK$2 = "Mixed"), 0.5*CK9, 0) + IF(AND(CL$1 = CM$1, CM$2 = "Mixed"), 0.5*CM9, 0)</f>
        <v>0</v>
      </c>
      <c r="CM9" s="5">
        <f>IF('Each Gender - Gold'!CM9+'Each Gender - Silver'!CM9+'Each Gender - Bronze'!CM9 &gt; 0, 'Each Gender - Gold'!CM9*'Medal values'!$B$1+'Each Gender - Silver'!CM9*'Medal values'!$B$2+'Each Gender - Bronze'!CM9*'Medal values'!$B$3, "") + IF(AND(CM$1 = CL$1, CL$2 = "Mixed"), 0.5*CL9, 0) + IF(AND(CM$1 = CN$1, CN$2 = "Mixed"), 0.5*CN9, 0)</f>
        <v>0</v>
      </c>
      <c r="CN9" s="5">
        <f>IF('Each Gender - Gold'!CN9+'Each Gender - Silver'!CN9+'Each Gender - Bronze'!CN9 &gt; 0, 'Each Gender - Gold'!CN9*'Medal values'!$B$1+'Each Gender - Silver'!CN9*'Medal values'!$B$2+'Each Gender - Bronze'!CN9*'Medal values'!$B$3, "") + IF(AND(CN$1 = CM$1, CM$2 = "Mixed"), 0.5*CM9, 0) + IF(AND(CN$1 = CO$1, CO$2 = "Mixed"), 0.5*CO9, 0)</f>
        <v>0</v>
      </c>
      <c r="CO9" s="5">
        <f>IF('Each Gender - Gold'!CO9+'Each Gender - Silver'!CO9+'Each Gender - Bronze'!CO9 &gt; 0, 'Each Gender - Gold'!CO9*'Medal values'!$B$1+'Each Gender - Silver'!CO9*'Medal values'!$B$2+'Each Gender - Bronze'!CO9*'Medal values'!$B$3, "") + IF(AND(CO$1 = CN$1, CN$2 = "Mixed"), 0.5*CN9, 0) + IF(AND(CO$1 = CP$1, CP$2 = "Mixed"), 0.5*CP9, 0)</f>
        <v>0</v>
      </c>
      <c r="CP9" s="5">
        <f>IF('Each Gender - Gold'!CP9+'Each Gender - Silver'!CP9+'Each Gender - Bronze'!CP9 &gt; 0, 'Each Gender - Gold'!CP9*'Medal values'!$B$1+'Each Gender - Silver'!CP9*'Medal values'!$B$2+'Each Gender - Bronze'!CP9*'Medal values'!$B$3, "") + IF(AND(CP$1 = CO$1, CO$2 = "Mixed"), 0.5*CO9, 0) + IF(AND(CP$1 = CQ$1, CQ$2 = "Mixed"), 0.5*CQ9, 0)</f>
        <v>0</v>
      </c>
      <c r="CQ9" s="5">
        <f>IF('Each Gender - Gold'!CQ9+'Each Gender - Silver'!CQ9+'Each Gender - Bronze'!CQ9 &gt; 0, 'Each Gender - Gold'!CQ9*'Medal values'!$B$1+'Each Gender - Silver'!CQ9*'Medal values'!$B$2+'Each Gender - Bronze'!CQ9*'Medal values'!$B$3, "") + IF(AND(CQ$1 = CP$1, CP$2 = "Mixed"), 0.5*CP9, 0) + IF(AND(CQ$1 = CR$1, CR$2 = "Mixed"), 0.5*CR9, 0)</f>
        <v>0</v>
      </c>
      <c r="CR9" s="5">
        <f>IF('Each Gender - Gold'!CR9+'Each Gender - Silver'!CR9+'Each Gender - Bronze'!CR9 &gt; 0, 'Each Gender - Gold'!CR9*'Medal values'!$B$1+'Each Gender - Silver'!CR9*'Medal values'!$B$2+'Each Gender - Bronze'!CR9*'Medal values'!$B$3, "") + IF(AND(CR$1 = CQ$1, CQ$2 = "Mixed"), 0.5*CQ9, 0) + IF(AND(CR$1 = CS$1, CS$2 = "Mixed"), 0.5*CS9, 0)</f>
        <v>0</v>
      </c>
      <c r="CS9" s="5">
        <f>IF('Each Gender - Gold'!CS9+'Each Gender - Silver'!CS9+'Each Gender - Bronze'!CS9 &gt; 0, 'Each Gender - Gold'!CS9*'Medal values'!$B$1+'Each Gender - Silver'!CS9*'Medal values'!$B$2+'Each Gender - Bronze'!CS9*'Medal values'!$B$3, "") + IF(AND(CS$1 = CR$1, CR$2 = "Mixed"), 0.5*CR9, 0) + IF(AND(CS$1 = CT$1, CT$2 = "Mixed"), 0.5*CT9, 0)</f>
        <v>0</v>
      </c>
      <c r="CT9" s="5">
        <f>IF('Each Gender - Gold'!CT9+'Each Gender - Silver'!CT9+'Each Gender - Bronze'!CT9 &gt; 0, 'Each Gender - Gold'!CT9*'Medal values'!$B$1+'Each Gender - Silver'!CT9*'Medal values'!$B$2+'Each Gender - Bronze'!CT9*'Medal values'!$B$3, "") + IF(AND(CT$1 = CS$1, CS$2 = "Mixed"), 0.5*CS9, 0) + IF(AND(CT$1 = CU$1, CU$2 = "Mixed"), 0.5*CU9, 0)</f>
        <v>0</v>
      </c>
      <c r="CU9" s="5">
        <f>IF('Each Gender - Gold'!CU9+'Each Gender - Silver'!CU9+'Each Gender - Bronze'!CU9 &gt; 0, 'Each Gender - Gold'!CU9*'Medal values'!$B$1+'Each Gender - Silver'!CU9*'Medal values'!$B$2+'Each Gender - Bronze'!CU9*'Medal values'!$B$3, "") + IF(AND(CU$1 = CT$1, CT$2 = "Mixed"), 0.5*CT9, 0) + IF(AND(CU$1 = CV$1, CV$2 = "Mixed"), 0.5*CV9, 0)</f>
        <v>0</v>
      </c>
      <c r="CV9" s="5">
        <f>IF('Each Gender - Gold'!CV9+'Each Gender - Silver'!CV9+'Each Gender - Bronze'!CV9 &gt; 0, 'Each Gender - Gold'!CV9*'Medal values'!$B$1+'Each Gender - Silver'!CV9*'Medal values'!$B$2+'Each Gender - Bronze'!CV9*'Medal values'!$B$3, "") + IF(AND(CV$1 = CU$1, CU$2 = "Mixed"), 0.5*CU9, 0) + IF(AND(CV$1 = CW$1, CW$2 = "Mixed"), 0.5*CW9, 0)</f>
        <v>0</v>
      </c>
      <c r="CW9" s="5">
        <f t="shared" ref="CW9:CX9" si="7">SUMIF($B$2:$CV$2,CW$2, $B9:$CV9)</f>
        <v>7.001001</v>
      </c>
      <c r="CX9" s="5">
        <f t="shared" si="7"/>
        <v>6.002</v>
      </c>
    </row>
    <row r="10">
      <c r="A10" s="5" t="str">
        <f>Countries!A8</f>
        <v>BER</v>
      </c>
      <c r="B10" s="5">
        <f>IF('Each Gender - Gold'!B10+'Each Gender - Silver'!B10+'Each Gender - Bronze'!B10 &gt; 0, 'Each Gender - Gold'!B10*'Medal values'!$B$1+'Each Gender - Silver'!B10*'Medal values'!$B$2+'Each Gender - Bronze'!B10*'Medal values'!$B$3, "") + IF(AND(B$1 = A$1, A$2 = "Mixed"), 0.5*A10, 0) + IF(AND(B$1 = C$1, C$2 = "Mixed"), 0.5*C10, 0)</f>
        <v>0</v>
      </c>
      <c r="C10" s="5">
        <f>IF('Each Gender - Gold'!C10+'Each Gender - Silver'!C10+'Each Gender - Bronze'!C10 &gt; 0, 'Each Gender - Gold'!C10*'Medal values'!$B$1+'Each Gender - Silver'!C10*'Medal values'!$B$2+'Each Gender - Bronze'!C10*'Medal values'!$B$3, "") + IF(AND(C$1 = B$1, B$2 = "Mixed"), 0.5*B10, 0) + IF(AND(C$1 = D$1, D$2 = "Mixed"), 0.5*D10, 0)</f>
        <v>0</v>
      </c>
      <c r="D10" s="5">
        <f>IF('Each Gender - Gold'!D10+'Each Gender - Silver'!D10+'Each Gender - Bronze'!D10 &gt; 0, 'Each Gender - Gold'!D10*'Medal values'!$B$1+'Each Gender - Silver'!D10*'Medal values'!$B$2+'Each Gender - Bronze'!D10*'Medal values'!$B$3, "") + IF(AND(D$1 = C$1, C$2 = "Mixed"), 0.5*C10, 0) + IF(AND(D$1 = E$1, E$2 = "Mixed"), 0.5*E10, 0)</f>
        <v>0</v>
      </c>
      <c r="E10" s="5">
        <f>IF('Each Gender - Gold'!E10+'Each Gender - Silver'!E10+'Each Gender - Bronze'!E10 &gt; 0, 'Each Gender - Gold'!E10*'Medal values'!$B$1+'Each Gender - Silver'!E10*'Medal values'!$B$2+'Each Gender - Bronze'!E10*'Medal values'!$B$3, "") + IF(AND(E$1 = D$1, D$2 = "Mixed"), 0.5*D10, 0) + IF(AND(E$1 = F$1, F$2 = "Mixed"), 0.5*F10, 0)</f>
        <v>0</v>
      </c>
      <c r="F10" s="5">
        <f>IF('Each Gender - Gold'!F10+'Each Gender - Silver'!F10+'Each Gender - Bronze'!F10 &gt; 0, 'Each Gender - Gold'!F10*'Medal values'!$B$1+'Each Gender - Silver'!F10*'Medal values'!$B$2+'Each Gender - Bronze'!F10*'Medal values'!$B$3, "") + IF(AND(F$1 = E$1, E$2 = "Mixed"), 0.5*E10, 0) + IF(AND(F$1 = G$1, G$2 = "Mixed"), 0.5*G10, 0)</f>
        <v>0</v>
      </c>
      <c r="G10" s="5">
        <f>IF('Each Gender - Gold'!G10+'Each Gender - Silver'!G10+'Each Gender - Bronze'!G10 &gt; 0, 'Each Gender - Gold'!G10*'Medal values'!$B$1+'Each Gender - Silver'!G10*'Medal values'!$B$2+'Each Gender - Bronze'!G10*'Medal values'!$B$3, "") + IF(AND(G$1 = F$1, F$2 = "Mixed"), 0.5*F10, 0) + IF(AND(G$1 = H$1, H$2 = "Mixed"), 0.5*H10, 0)</f>
        <v>0</v>
      </c>
      <c r="H10" s="5">
        <f>IF('Each Gender - Gold'!H10+'Each Gender - Silver'!H10+'Each Gender - Bronze'!H10 &gt; 0, 'Each Gender - Gold'!H10*'Medal values'!$B$1+'Each Gender - Silver'!H10*'Medal values'!$B$2+'Each Gender - Bronze'!H10*'Medal values'!$B$3, "") + IF(AND(H$1 = G$1, G$2 = "Mixed"), 0.5*G10, 0) + IF(AND(H$1 = I$1, I$2 = "Mixed"), 0.5*I10, 0)</f>
        <v>0</v>
      </c>
      <c r="I10" s="5">
        <f>IF('Each Gender - Gold'!I10+'Each Gender - Silver'!I10+'Each Gender - Bronze'!I10 &gt; 0, 'Each Gender - Gold'!I10*'Medal values'!$B$1+'Each Gender - Silver'!I10*'Medal values'!$B$2+'Each Gender - Bronze'!I10*'Medal values'!$B$3, "") + IF(AND(I$1 = H$1, H$2 = "Mixed"), 0.5*H10, 0) + IF(AND(I$1 = J$1, J$2 = "Mixed"), 0.5*J10, 0)</f>
        <v>0</v>
      </c>
      <c r="J10" s="5">
        <f>IF('Each Gender - Gold'!J10+'Each Gender - Silver'!J10+'Each Gender - Bronze'!J10 &gt; 0, 'Each Gender - Gold'!J10*'Medal values'!$B$1+'Each Gender - Silver'!J10*'Medal values'!$B$2+'Each Gender - Bronze'!J10*'Medal values'!$B$3, "") + IF(AND(J$1 = I$1, I$2 = "Mixed"), 0.5*I10, 0) + IF(AND(J$1 = K$1, K$2 = "Mixed"), 0.5*K10, 0)</f>
        <v>0</v>
      </c>
      <c r="K10" s="5">
        <f>IF('Each Gender - Gold'!K10+'Each Gender - Silver'!K10+'Each Gender - Bronze'!K10 &gt; 0, 'Each Gender - Gold'!K10*'Medal values'!$B$1+'Each Gender - Silver'!K10*'Medal values'!$B$2+'Each Gender - Bronze'!K10*'Medal values'!$B$3, "") + IF(AND(K$1 = J$1, J$2 = "Mixed"), 0.5*J10, 0) + IF(AND(K$1 = L$1, L$2 = "Mixed"), 0.5*L10, 0)</f>
        <v>0</v>
      </c>
      <c r="L10" s="5">
        <f>IF('Each Gender - Gold'!L10+'Each Gender - Silver'!L10+'Each Gender - Bronze'!L10 &gt; 0, 'Each Gender - Gold'!L10*'Medal values'!$B$1+'Each Gender - Silver'!L10*'Medal values'!$B$2+'Each Gender - Bronze'!L10*'Medal values'!$B$3, "") + IF(AND(L$1 = K$1, K$2 = "Mixed"), 0.5*K10, 0) + IF(AND(L$1 = M$1, M$2 = "Mixed"), 0.5*M10, 0)</f>
        <v>0</v>
      </c>
      <c r="M10" s="5">
        <f>IF('Each Gender - Gold'!M10+'Each Gender - Silver'!M10+'Each Gender - Bronze'!M10 &gt; 0, 'Each Gender - Gold'!M10*'Medal values'!$B$1+'Each Gender - Silver'!M10*'Medal values'!$B$2+'Each Gender - Bronze'!M10*'Medal values'!$B$3, "") + IF(AND(M$1 = L$1, L$2 = "Mixed"), 0.5*L10, 0) + IF(AND(M$1 = N$1, N$2 = "Mixed"), 0.5*N10, 0)</f>
        <v>0</v>
      </c>
      <c r="N10" s="5">
        <f>IF('Each Gender - Gold'!N10+'Each Gender - Silver'!N10+'Each Gender - Bronze'!N10 &gt; 0, 'Each Gender - Gold'!N10*'Medal values'!$B$1+'Each Gender - Silver'!N10*'Medal values'!$B$2+'Each Gender - Bronze'!N10*'Medal values'!$B$3, "") + IF(AND(N$1 = M$1, M$2 = "Mixed"), 0.5*M10, 0) + IF(AND(N$1 = O$1, O$2 = "Mixed"), 0.5*O10, 0)</f>
        <v>0</v>
      </c>
      <c r="O10" s="5">
        <f>IF('Each Gender - Gold'!O10+'Each Gender - Silver'!O10+'Each Gender - Bronze'!O10 &gt; 0, 'Each Gender - Gold'!O10*'Medal values'!$B$1+'Each Gender - Silver'!O10*'Medal values'!$B$2+'Each Gender - Bronze'!O10*'Medal values'!$B$3, "") + IF(AND(O$1 = N$1, N$2 = "Mixed"), 0.5*N10, 0) + IF(AND(O$1 = P$1, P$2 = "Mixed"), 0.5*P10, 0)</f>
        <v>0</v>
      </c>
      <c r="P10" s="5">
        <f>IF('Each Gender - Gold'!P10+'Each Gender - Silver'!P10+'Each Gender - Bronze'!P10 &gt; 0, 'Each Gender - Gold'!P10*'Medal values'!$B$1+'Each Gender - Silver'!P10*'Medal values'!$B$2+'Each Gender - Bronze'!P10*'Medal values'!$B$3, "") + IF(AND(P$1 = O$1, O$2 = "Mixed"), 0.5*O10, 0) + IF(AND(P$1 = Q$1, Q$2 = "Mixed"), 0.5*Q10, 0)</f>
        <v>0</v>
      </c>
      <c r="Q10" s="5">
        <f>IF('Each Gender - Gold'!Q10+'Each Gender - Silver'!Q10+'Each Gender - Bronze'!Q10 &gt; 0, 'Each Gender - Gold'!Q10*'Medal values'!$B$1+'Each Gender - Silver'!Q10*'Medal values'!$B$2+'Each Gender - Bronze'!Q10*'Medal values'!$B$3, "") + IF(AND(Q$1 = P$1, P$2 = "Mixed"), 0.5*P10, 0) + IF(AND(Q$1 = R$1, R$2 = "Mixed"), 0.5*R10, 0)</f>
        <v>0</v>
      </c>
      <c r="R10" s="5">
        <f>IF('Each Gender - Gold'!R10+'Each Gender - Silver'!R10+'Each Gender - Bronze'!R10 &gt; 0, 'Each Gender - Gold'!R10*'Medal values'!$B$1+'Each Gender - Silver'!R10*'Medal values'!$B$2+'Each Gender - Bronze'!R10*'Medal values'!$B$3, "") + IF(AND(R$1 = Q$1, Q$2 = "Mixed"), 0.5*Q10, 0) + IF(AND(R$1 = S$1, S$2 = "Mixed"), 0.5*S10, 0)</f>
        <v>0</v>
      </c>
      <c r="S10" s="5">
        <f>IF('Each Gender - Gold'!S10+'Each Gender - Silver'!S10+'Each Gender - Bronze'!S10 &gt; 0, 'Each Gender - Gold'!S10*'Medal values'!$B$1+'Each Gender - Silver'!S10*'Medal values'!$B$2+'Each Gender - Bronze'!S10*'Medal values'!$B$3, "") + IF(AND(S$1 = R$1, R$2 = "Mixed"), 0.5*R10, 0) + IF(AND(S$1 = T$1, T$2 = "Mixed"), 0.5*T10, 0)</f>
        <v>0</v>
      </c>
      <c r="T10" s="5">
        <f>IF('Each Gender - Gold'!T10+'Each Gender - Silver'!T10+'Each Gender - Bronze'!T10 &gt; 0, 'Each Gender - Gold'!T10*'Medal values'!$B$1+'Each Gender - Silver'!T10*'Medal values'!$B$2+'Each Gender - Bronze'!T10*'Medal values'!$B$3, "") + IF(AND(T$1 = S$1, S$2 = "Mixed"), 0.5*S10, 0) + IF(AND(T$1 = U$1, U$2 = "Mixed"), 0.5*U10, 0)</f>
        <v>0</v>
      </c>
      <c r="U10" s="5">
        <f>IF('Each Gender - Gold'!U10+'Each Gender - Silver'!U10+'Each Gender - Bronze'!U10 &gt; 0, 'Each Gender - Gold'!U10*'Medal values'!$B$1+'Each Gender - Silver'!U10*'Medal values'!$B$2+'Each Gender - Bronze'!U10*'Medal values'!$B$3, "") + IF(AND(U$1 = T$1, T$2 = "Mixed"), 0.5*T10, 0) + IF(AND(U$1 = V$1, V$2 = "Mixed"), 0.5*V10, 0)</f>
        <v>0</v>
      </c>
      <c r="V10" s="5">
        <f>IF('Each Gender - Gold'!V10+'Each Gender - Silver'!V10+'Each Gender - Bronze'!V10 &gt; 0, 'Each Gender - Gold'!V10*'Medal values'!$B$1+'Each Gender - Silver'!V10*'Medal values'!$B$2+'Each Gender - Bronze'!V10*'Medal values'!$B$3, "") + IF(AND(V$1 = U$1, U$2 = "Mixed"), 0.5*U10, 0) + IF(AND(V$1 = W$1, W$2 = "Mixed"), 0.5*W10, 0)</f>
        <v>0</v>
      </c>
      <c r="W10" s="5">
        <f>IF('Each Gender - Gold'!W10+'Each Gender - Silver'!W10+'Each Gender - Bronze'!W10 &gt; 0, 'Each Gender - Gold'!W10*'Medal values'!$B$1+'Each Gender - Silver'!W10*'Medal values'!$B$2+'Each Gender - Bronze'!W10*'Medal values'!$B$3, "") + IF(AND(W$1 = V$1, V$2 = "Mixed"), 0.5*V10, 0) + IF(AND(W$1 = X$1, X$2 = "Mixed"), 0.5*X10, 0)</f>
        <v>0</v>
      </c>
      <c r="X10" s="5">
        <f>IF('Each Gender - Gold'!X10+'Each Gender - Silver'!X10+'Each Gender - Bronze'!X10 &gt; 0, 'Each Gender - Gold'!X10*'Medal values'!$B$1+'Each Gender - Silver'!X10*'Medal values'!$B$2+'Each Gender - Bronze'!X10*'Medal values'!$B$3, "") + IF(AND(X$1 = W$1, W$2 = "Mixed"), 0.5*W10, 0) + IF(AND(X$1 = Y$1, Y$2 = "Mixed"), 0.5*Y10, 0)</f>
        <v>0</v>
      </c>
      <c r="Y10" s="5">
        <f>IF('Each Gender - Gold'!Y10+'Each Gender - Silver'!Y10+'Each Gender - Bronze'!Y10 &gt; 0, 'Each Gender - Gold'!Y10*'Medal values'!$B$1+'Each Gender - Silver'!Y10*'Medal values'!$B$2+'Each Gender - Bronze'!Y10*'Medal values'!$B$3, "") + IF(AND(Y$1 = X$1, X$2 = "Mixed"), 0.5*X10, 0) + IF(AND(Y$1 = Z$1, Z$2 = "Mixed"), 0.5*Z10, 0)</f>
        <v>0</v>
      </c>
      <c r="Z10" s="5">
        <f>IF('Each Gender - Gold'!Z10+'Each Gender - Silver'!Z10+'Each Gender - Bronze'!Z10 &gt; 0, 'Each Gender - Gold'!Z10*'Medal values'!$B$1+'Each Gender - Silver'!Z10*'Medal values'!$B$2+'Each Gender - Bronze'!Z10*'Medal values'!$B$3, "") + IF(AND(Z$1 = Y$1, Y$2 = "Mixed"), 0.5*Y10, 0) + IF(AND(Z$1 = AA$1, AA$2 = "Mixed"), 0.5*AA10, 0)</f>
        <v>0</v>
      </c>
      <c r="AA10" s="5">
        <f>IF('Each Gender - Gold'!AA10+'Each Gender - Silver'!AA10+'Each Gender - Bronze'!AA10 &gt; 0, 'Each Gender - Gold'!AA10*'Medal values'!$B$1+'Each Gender - Silver'!AA10*'Medal values'!$B$2+'Each Gender - Bronze'!AA10*'Medal values'!$B$3, "") + IF(AND(AA$1 = Z$1, Z$2 = "Mixed"), 0.5*Z10, 0) + IF(AND(AA$1 = AB$1, AB$2 = "Mixed"), 0.5*AB10, 0)</f>
        <v>0</v>
      </c>
      <c r="AB10" s="5">
        <f>IF('Each Gender - Gold'!AB10+'Each Gender - Silver'!AB10+'Each Gender - Bronze'!AB10 &gt; 0, 'Each Gender - Gold'!AB10*'Medal values'!$B$1+'Each Gender - Silver'!AB10*'Medal values'!$B$2+'Each Gender - Bronze'!AB10*'Medal values'!$B$3, "") + IF(AND(AB$1 = AA$1, AA$2 = "Mixed"), 0.5*AA10, 0) + IF(AND(AB$1 = AC$1, AC$2 = "Mixed"), 0.5*AC10, 0)</f>
        <v>0</v>
      </c>
      <c r="AC10" s="5">
        <f>IF('Each Gender - Gold'!AC10+'Each Gender - Silver'!AC10+'Each Gender - Bronze'!AC10 &gt; 0, 'Each Gender - Gold'!AC10*'Medal values'!$B$1+'Each Gender - Silver'!AC10*'Medal values'!$B$2+'Each Gender - Bronze'!AC10*'Medal values'!$B$3, "") + IF(AND(AC$1 = AB$1, AB$2 = "Mixed"), 0.5*AB10, 0) + IF(AND(AC$1 = AD$1, AD$2 = "Mixed"), 0.5*AD10, 0)</f>
        <v>0</v>
      </c>
      <c r="AD10" s="5">
        <f>IF('Each Gender - Gold'!AD10+'Each Gender - Silver'!AD10+'Each Gender - Bronze'!AD10 &gt; 0, 'Each Gender - Gold'!AD10*'Medal values'!$B$1+'Each Gender - Silver'!AD10*'Medal values'!$B$2+'Each Gender - Bronze'!AD10*'Medal values'!$B$3, "") + IF(AND(AD$1 = AC$1, AC$2 = "Mixed"), 0.5*AC10, 0) + IF(AND(AD$1 = AE$1, AE$2 = "Mixed"), 0.5*AE10, 0)</f>
        <v>0</v>
      </c>
      <c r="AE10" s="5">
        <f>IF('Each Gender - Gold'!AE10+'Each Gender - Silver'!AE10+'Each Gender - Bronze'!AE10 &gt; 0, 'Each Gender - Gold'!AE10*'Medal values'!$B$1+'Each Gender - Silver'!AE10*'Medal values'!$B$2+'Each Gender - Bronze'!AE10*'Medal values'!$B$3, "") + IF(AND(AE$1 = AD$1, AD$2 = "Mixed"), 0.5*AD10, 0) + IF(AND(AE$1 = AF$1, AF$2 = "Mixed"), 0.5*AF10, 0)</f>
        <v>0</v>
      </c>
      <c r="AF10" s="5">
        <f>IF('Each Gender - Gold'!AF10+'Each Gender - Silver'!AF10+'Each Gender - Bronze'!AF10 &gt; 0, 'Each Gender - Gold'!AF10*'Medal values'!$B$1+'Each Gender - Silver'!AF10*'Medal values'!$B$2+'Each Gender - Bronze'!AF10*'Medal values'!$B$3, "") + IF(AND(AF$1 = AE$1, AE$2 = "Mixed"), 0.5*AE10, 0) + IF(AND(AF$1 = AG$1, AG$2 = "Mixed"), 0.5*AG10, 0)</f>
        <v>0</v>
      </c>
      <c r="AG10" s="5">
        <f>IF('Each Gender - Gold'!AG10+'Each Gender - Silver'!AG10+'Each Gender - Bronze'!AG10 &gt; 0, 'Each Gender - Gold'!AG10*'Medal values'!$B$1+'Each Gender - Silver'!AG10*'Medal values'!$B$2+'Each Gender - Bronze'!AG10*'Medal values'!$B$3, "") + IF(AND(AG$1 = AF$1, AF$2 = "Mixed"), 0.5*AF10, 0) + IF(AND(AG$1 = AH$1, AH$2 = "Mixed"), 0.5*AH10, 0)</f>
        <v>0</v>
      </c>
      <c r="AH10" s="5">
        <f>IF('Each Gender - Gold'!AH10+'Each Gender - Silver'!AH10+'Each Gender - Bronze'!AH10 &gt; 0, 'Each Gender - Gold'!AH10*'Medal values'!$B$1+'Each Gender - Silver'!AH10*'Medal values'!$B$2+'Each Gender - Bronze'!AH10*'Medal values'!$B$3, "") + IF(AND(AH$1 = AG$1, AG$2 = "Mixed"), 0.5*AG10, 0) + IF(AND(AH$1 = AI$1, AI$2 = "Mixed"), 0.5*AI10, 0)</f>
        <v>0</v>
      </c>
      <c r="AI10" s="5">
        <f>IF('Each Gender - Gold'!AI10+'Each Gender - Silver'!AI10+'Each Gender - Bronze'!AI10 &gt; 0, 'Each Gender - Gold'!AI10*'Medal values'!$B$1+'Each Gender - Silver'!AI10*'Medal values'!$B$2+'Each Gender - Bronze'!AI10*'Medal values'!$B$3, "") + IF(AND(AI$1 = AH$1, AH$2 = "Mixed"), 0.5*AH10, 0) + IF(AND(AI$1 = AJ$1, AJ$2 = "Mixed"), 0.5*AJ10, 0)</f>
        <v>0</v>
      </c>
      <c r="AJ10" s="5">
        <f>IF('Each Gender - Gold'!AJ10+'Each Gender - Silver'!AJ10+'Each Gender - Bronze'!AJ10 &gt; 0, 'Each Gender - Gold'!AJ10*'Medal values'!$B$1+'Each Gender - Silver'!AJ10*'Medal values'!$B$2+'Each Gender - Bronze'!AJ10*'Medal values'!$B$3, "") + IF(AND(AJ$1 = AI$1, AI$2 = "Mixed"), 0.5*AI10, 0) + IF(AND(AJ$1 = AK$1, AK$2 = "Mixed"), 0.5*AK10, 0)</f>
        <v>0</v>
      </c>
      <c r="AK10" s="5">
        <f>IF('Each Gender - Gold'!AK10+'Each Gender - Silver'!AK10+'Each Gender - Bronze'!AK10 &gt; 0, 'Each Gender - Gold'!AK10*'Medal values'!$B$1+'Each Gender - Silver'!AK10*'Medal values'!$B$2+'Each Gender - Bronze'!AK10*'Medal values'!$B$3, "") + IF(AND(AK$1 = AJ$1, AJ$2 = "Mixed"), 0.5*AJ10, 0) + IF(AND(AK$1 = AL$1, AL$2 = "Mixed"), 0.5*AL10, 0)</f>
        <v>0</v>
      </c>
      <c r="AL10" s="5">
        <f>IF('Each Gender - Gold'!AL10+'Each Gender - Silver'!AL10+'Each Gender - Bronze'!AL10 &gt; 0, 'Each Gender - Gold'!AL10*'Medal values'!$B$1+'Each Gender - Silver'!AL10*'Medal values'!$B$2+'Each Gender - Bronze'!AL10*'Medal values'!$B$3, "") + IF(AND(AL$1 = AK$1, AK$2 = "Mixed"), 0.5*AK10, 0) + IF(AND(AL$1 = AM$1, AM$2 = "Mixed"), 0.5*AM10, 0)</f>
        <v>0</v>
      </c>
      <c r="AM10" s="5">
        <f>IF('Each Gender - Gold'!AM10+'Each Gender - Silver'!AM10+'Each Gender - Bronze'!AM10 &gt; 0, 'Each Gender - Gold'!AM10*'Medal values'!$B$1+'Each Gender - Silver'!AM10*'Medal values'!$B$2+'Each Gender - Bronze'!AM10*'Medal values'!$B$3, "") + IF(AND(AM$1 = AL$1, AL$2 = "Mixed"), 0.5*AL10, 0) + IF(AND(AM$1 = AN$1, AN$2 = "Mixed"), 0.5*AN10, 0)</f>
        <v>0</v>
      </c>
      <c r="AN10" s="5">
        <f>IF('Each Gender - Gold'!AN10+'Each Gender - Silver'!AN10+'Each Gender - Bronze'!AN10 &gt; 0, 'Each Gender - Gold'!AN10*'Medal values'!$B$1+'Each Gender - Silver'!AN10*'Medal values'!$B$2+'Each Gender - Bronze'!AN10*'Medal values'!$B$3, "") + IF(AND(AN$1 = AM$1, AM$2 = "Mixed"), 0.5*AM10, 0) + IF(AND(AN$1 = AO$1, AO$2 = "Mixed"), 0.5*AO10, 0)</f>
        <v>0</v>
      </c>
      <c r="AO10" s="5">
        <f>IF('Each Gender - Gold'!AO10+'Each Gender - Silver'!AO10+'Each Gender - Bronze'!AO10 &gt; 0, 'Each Gender - Gold'!AO10*'Medal values'!$B$1+'Each Gender - Silver'!AO10*'Medal values'!$B$2+'Each Gender - Bronze'!AO10*'Medal values'!$B$3, "") + IF(AND(AO$1 = AN$1, AN$2 = "Mixed"), 0.5*AN10, 0) + IF(AND(AO$1 = AP$1, AP$2 = "Mixed"), 0.5*AP10, 0)</f>
        <v>0</v>
      </c>
      <c r="AP10" s="5">
        <f>IF('Each Gender - Gold'!AP10+'Each Gender - Silver'!AP10+'Each Gender - Bronze'!AP10 &gt; 0, 'Each Gender - Gold'!AP10*'Medal values'!$B$1+'Each Gender - Silver'!AP10*'Medal values'!$B$2+'Each Gender - Bronze'!AP10*'Medal values'!$B$3, "") + IF(AND(AP$1 = AO$1, AO$2 = "Mixed"), 0.5*AO10, 0) + IF(AND(AP$1 = AQ$1, AQ$2 = "Mixed"), 0.5*AQ10, 0)</f>
        <v>0</v>
      </c>
      <c r="AQ10" s="5">
        <f>IF('Each Gender - Gold'!AQ10+'Each Gender - Silver'!AQ10+'Each Gender - Bronze'!AQ10 &gt; 0, 'Each Gender - Gold'!AQ10*'Medal values'!$B$1+'Each Gender - Silver'!AQ10*'Medal values'!$B$2+'Each Gender - Bronze'!AQ10*'Medal values'!$B$3, "") + IF(AND(AQ$1 = AP$1, AP$2 = "Mixed"), 0.5*AP10, 0) + IF(AND(AQ$1 = AR$1, AR$2 = "Mixed"), 0.5*AR10, 0)</f>
        <v>0</v>
      </c>
      <c r="AR10" s="5">
        <f>IF('Each Gender - Gold'!AR10+'Each Gender - Silver'!AR10+'Each Gender - Bronze'!AR10 &gt; 0, 'Each Gender - Gold'!AR10*'Medal values'!$B$1+'Each Gender - Silver'!AR10*'Medal values'!$B$2+'Each Gender - Bronze'!AR10*'Medal values'!$B$3, "") + IF(AND(AR$1 = AQ$1, AQ$2 = "Mixed"), 0.5*AQ10, 0) + IF(AND(AR$1 = AS$1, AS$2 = "Mixed"), 0.5*AS10, 0)</f>
        <v>0</v>
      </c>
      <c r="AS10" s="5">
        <f>IF('Each Gender - Gold'!AS10+'Each Gender - Silver'!AS10+'Each Gender - Bronze'!AS10 &gt; 0, 'Each Gender - Gold'!AS10*'Medal values'!$B$1+'Each Gender - Silver'!AS10*'Medal values'!$B$2+'Each Gender - Bronze'!AS10*'Medal values'!$B$3, "") + IF(AND(AS$1 = AR$1, AR$2 = "Mixed"), 0.5*AR10, 0) + IF(AND(AS$1 = AT$1, AT$2 = "Mixed"), 0.5*AT10, 0)</f>
        <v>0</v>
      </c>
      <c r="AT10" s="5">
        <f>IF('Each Gender - Gold'!AT10+'Each Gender - Silver'!AT10+'Each Gender - Bronze'!AT10 &gt; 0, 'Each Gender - Gold'!AT10*'Medal values'!$B$1+'Each Gender - Silver'!AT10*'Medal values'!$B$2+'Each Gender - Bronze'!AT10*'Medal values'!$B$3, "") + IF(AND(AT$1 = AS$1, AS$2 = "Mixed"), 0.5*AS10, 0) + IF(AND(AT$1 = AU$1, AU$2 = "Mixed"), 0.5*AU10, 0)</f>
        <v>0</v>
      </c>
      <c r="AU10" s="5">
        <f>IF('Each Gender - Gold'!AU10+'Each Gender - Silver'!AU10+'Each Gender - Bronze'!AU10 &gt; 0, 'Each Gender - Gold'!AU10*'Medal values'!$B$1+'Each Gender - Silver'!AU10*'Medal values'!$B$2+'Each Gender - Bronze'!AU10*'Medal values'!$B$3, "") + IF(AND(AU$1 = AT$1, AT$2 = "Mixed"), 0.5*AT10, 0) + IF(AND(AU$1 = AV$1, AV$2 = "Mixed"), 0.5*AV10, 0)</f>
        <v>0</v>
      </c>
      <c r="AV10" s="5">
        <f>IF('Each Gender - Gold'!AV10+'Each Gender - Silver'!AV10+'Each Gender - Bronze'!AV10 &gt; 0, 'Each Gender - Gold'!AV10*'Medal values'!$B$1+'Each Gender - Silver'!AV10*'Medal values'!$B$2+'Each Gender - Bronze'!AV10*'Medal values'!$B$3, "") + IF(AND(AV$1 = AU$1, AU$2 = "Mixed"), 0.5*AU10, 0) + IF(AND(AV$1 = AW$1, AW$2 = "Mixed"), 0.5*AW10, 0)</f>
        <v>0</v>
      </c>
      <c r="AW10" s="5">
        <f>IF('Each Gender - Gold'!AW10+'Each Gender - Silver'!AW10+'Each Gender - Bronze'!AW10 &gt; 0, 'Each Gender - Gold'!AW10*'Medal values'!$B$1+'Each Gender - Silver'!AW10*'Medal values'!$B$2+'Each Gender - Bronze'!AW10*'Medal values'!$B$3, "") + IF(AND(AW$1 = AV$1, AV$2 = "Mixed"), 0.5*AV10, 0) + IF(AND(AW$1 = AX$1, AX$2 = "Mixed"), 0.5*AX10, 0)</f>
        <v>0</v>
      </c>
      <c r="AX10" s="5">
        <f>IF('Each Gender - Gold'!AX10+'Each Gender - Silver'!AX10+'Each Gender - Bronze'!AX10 &gt; 0, 'Each Gender - Gold'!AX10*'Medal values'!$B$1+'Each Gender - Silver'!AX10*'Medal values'!$B$2+'Each Gender - Bronze'!AX10*'Medal values'!$B$3, "") + IF(AND(AX$1 = AW$1, AW$2 = "Mixed"), 0.5*AW10, 0) + IF(AND(AX$1 = AY$1, AY$2 = "Mixed"), 0.5*AY10, 0)</f>
        <v>0</v>
      </c>
      <c r="AY10" s="5">
        <f>IF('Each Gender - Gold'!AY10+'Each Gender - Silver'!AY10+'Each Gender - Bronze'!AY10 &gt; 0, 'Each Gender - Gold'!AY10*'Medal values'!$B$1+'Each Gender - Silver'!AY10*'Medal values'!$B$2+'Each Gender - Bronze'!AY10*'Medal values'!$B$3, "") + IF(AND(AY$1 = AX$1, AX$2 = "Mixed"), 0.5*AX10, 0) + IF(AND(AY$1 = AZ$1, AZ$2 = "Mixed"), 0.5*AZ10, 0)</f>
        <v>0</v>
      </c>
      <c r="AZ10" s="5">
        <f>IF('Each Gender - Gold'!AZ10+'Each Gender - Silver'!AZ10+'Each Gender - Bronze'!AZ10 &gt; 0, 'Each Gender - Gold'!AZ10*'Medal values'!$B$1+'Each Gender - Silver'!AZ10*'Medal values'!$B$2+'Each Gender - Bronze'!AZ10*'Medal values'!$B$3, "") + IF(AND(AZ$1 = AY$1, AY$2 = "Mixed"), 0.5*AY10, 0) + IF(AND(AZ$1 = BA$1, BA$2 = "Mixed"), 0.5*BA10, 0)</f>
        <v>0</v>
      </c>
      <c r="BA10" s="5">
        <f>IF('Each Gender - Gold'!BA10+'Each Gender - Silver'!BA10+'Each Gender - Bronze'!BA10 &gt; 0, 'Each Gender - Gold'!BA10*'Medal values'!$B$1+'Each Gender - Silver'!BA10*'Medal values'!$B$2+'Each Gender - Bronze'!BA10*'Medal values'!$B$3, "") + IF(AND(BA$1 = AZ$1, AZ$2 = "Mixed"), 0.5*AZ10, 0) + IF(AND(BA$1 = BB$1, BB$2 = "Mixed"), 0.5*BB10, 0)</f>
        <v>0</v>
      </c>
      <c r="BB10" s="5">
        <f>IF('Each Gender - Gold'!BB10+'Each Gender - Silver'!BB10+'Each Gender - Bronze'!BB10 &gt; 0, 'Each Gender - Gold'!BB10*'Medal values'!$B$1+'Each Gender - Silver'!BB10*'Medal values'!$B$2+'Each Gender - Bronze'!BB10*'Medal values'!$B$3, "") + IF(AND(BB$1 = BA$1, BA$2 = "Mixed"), 0.5*BA10, 0) + IF(AND(BB$1 = BC$1, BC$2 = "Mixed"), 0.5*BC10, 0)</f>
        <v>0</v>
      </c>
      <c r="BC10" s="5">
        <f>IF('Each Gender - Gold'!BC10+'Each Gender - Silver'!BC10+'Each Gender - Bronze'!BC10 &gt; 0, 'Each Gender - Gold'!BC10*'Medal values'!$B$1+'Each Gender - Silver'!BC10*'Medal values'!$B$2+'Each Gender - Bronze'!BC10*'Medal values'!$B$3, "") + IF(AND(BC$1 = BB$1, BB$2 = "Mixed"), 0.5*BB10, 0) + IF(AND(BC$1 = BD$1, BD$2 = "Mixed"), 0.5*BD10, 0)</f>
        <v>0</v>
      </c>
      <c r="BD10" s="5">
        <f>IF('Each Gender - Gold'!BD10+'Each Gender - Silver'!BD10+'Each Gender - Bronze'!BD10 &gt; 0, 'Each Gender - Gold'!BD10*'Medal values'!$B$1+'Each Gender - Silver'!BD10*'Medal values'!$B$2+'Each Gender - Bronze'!BD10*'Medal values'!$B$3, "") + IF(AND(BD$1 = BC$1, BC$2 = "Mixed"), 0.5*BC10, 0) + IF(AND(BD$1 = BE$1, BE$2 = "Mixed"), 0.5*BE10, 0)</f>
        <v>0</v>
      </c>
      <c r="BE10" s="5">
        <f>IF('Each Gender - Gold'!BE10+'Each Gender - Silver'!BE10+'Each Gender - Bronze'!BE10 &gt; 0, 'Each Gender - Gold'!BE10*'Medal values'!$B$1+'Each Gender - Silver'!BE10*'Medal values'!$B$2+'Each Gender - Bronze'!BE10*'Medal values'!$B$3, "") + IF(AND(BE$1 = BD$1, BD$2 = "Mixed"), 0.5*BD10, 0) + IF(AND(BE$1 = BF$1, BF$2 = "Mixed"), 0.5*BF10, 0)</f>
        <v>0</v>
      </c>
      <c r="BF10" s="5">
        <f>IF('Each Gender - Gold'!BF10+'Each Gender - Silver'!BF10+'Each Gender - Bronze'!BF10 &gt; 0, 'Each Gender - Gold'!BF10*'Medal values'!$B$1+'Each Gender - Silver'!BF10*'Medal values'!$B$2+'Each Gender - Bronze'!BF10*'Medal values'!$B$3, "") + IF(AND(BF$1 = BE$1, BE$2 = "Mixed"), 0.5*BE10, 0) + IF(AND(BF$1 = BG$1, BG$2 = "Mixed"), 0.5*BG10, 0)</f>
        <v>0</v>
      </c>
      <c r="BG10" s="5">
        <f>IF('Each Gender - Gold'!BG10+'Each Gender - Silver'!BG10+'Each Gender - Bronze'!BG10 &gt; 0, 'Each Gender - Gold'!BG10*'Medal values'!$B$1+'Each Gender - Silver'!BG10*'Medal values'!$B$2+'Each Gender - Bronze'!BG10*'Medal values'!$B$3, "") + IF(AND(BG$1 = BF$1, BF$2 = "Mixed"), 0.5*BF10, 0) + IF(AND(BG$1 = BH$1, BH$2 = "Mixed"), 0.5*BH10, 0)</f>
        <v>0</v>
      </c>
      <c r="BH10" s="5">
        <f>IF('Each Gender - Gold'!BH10+'Each Gender - Silver'!BH10+'Each Gender - Bronze'!BH10 &gt; 0, 'Each Gender - Gold'!BH10*'Medal values'!$B$1+'Each Gender - Silver'!BH10*'Medal values'!$B$2+'Each Gender - Bronze'!BH10*'Medal values'!$B$3, "") + IF(AND(BH$1 = BG$1, BG$2 = "Mixed"), 0.5*BG10, 0) + IF(AND(BH$1 = BI$1, BI$2 = "Mixed"), 0.5*BI10, 0)</f>
        <v>0</v>
      </c>
      <c r="BI10" s="5">
        <f>IF('Each Gender - Gold'!BI10+'Each Gender - Silver'!BI10+'Each Gender - Bronze'!BI10 &gt; 0, 'Each Gender - Gold'!BI10*'Medal values'!$B$1+'Each Gender - Silver'!BI10*'Medal values'!$B$2+'Each Gender - Bronze'!BI10*'Medal values'!$B$3, "") + IF(AND(BI$1 = BH$1, BH$2 = "Mixed"), 0.5*BH10, 0) + IF(AND(BI$1 = BJ$1, BJ$2 = "Mixed"), 0.5*BJ10, 0)</f>
        <v>0</v>
      </c>
      <c r="BJ10" s="5">
        <f>IF('Each Gender - Gold'!BJ10+'Each Gender - Silver'!BJ10+'Each Gender - Bronze'!BJ10 &gt; 0, 'Each Gender - Gold'!BJ10*'Medal values'!$B$1+'Each Gender - Silver'!BJ10*'Medal values'!$B$2+'Each Gender - Bronze'!BJ10*'Medal values'!$B$3, "") + IF(AND(BJ$1 = BI$1, BI$2 = "Mixed"), 0.5*BI10, 0) + IF(AND(BJ$1 = BK$1, BK$2 = "Mixed"), 0.5*BK10, 0)</f>
        <v>0</v>
      </c>
      <c r="BK10" s="5">
        <f>IF('Each Gender - Gold'!BK10+'Each Gender - Silver'!BK10+'Each Gender - Bronze'!BK10 &gt; 0, 'Each Gender - Gold'!BK10*'Medal values'!$B$1+'Each Gender - Silver'!BK10*'Medal values'!$B$2+'Each Gender - Bronze'!BK10*'Medal values'!$B$3, "") + IF(AND(BK$1 = BJ$1, BJ$2 = "Mixed"), 0.5*BJ10, 0) + IF(AND(BK$1 = BL$1, BL$2 = "Mixed"), 0.5*BL10, 0)</f>
        <v>0</v>
      </c>
      <c r="BL10" s="5">
        <f>IF('Each Gender - Gold'!BL10+'Each Gender - Silver'!BL10+'Each Gender - Bronze'!BL10 &gt; 0, 'Each Gender - Gold'!BL10*'Medal values'!$B$1+'Each Gender - Silver'!BL10*'Medal values'!$B$2+'Each Gender - Bronze'!BL10*'Medal values'!$B$3, "") + IF(AND(BL$1 = BK$1, BK$2 = "Mixed"), 0.5*BK10, 0) + IF(AND(BL$1 = BM$1, BM$2 = "Mixed"), 0.5*BM10, 0)</f>
        <v>0</v>
      </c>
      <c r="BM10" s="5">
        <f>IF('Each Gender - Gold'!BM10+'Each Gender - Silver'!BM10+'Each Gender - Bronze'!BM10 &gt; 0, 'Each Gender - Gold'!BM10*'Medal values'!$B$1+'Each Gender - Silver'!BM10*'Medal values'!$B$2+'Each Gender - Bronze'!BM10*'Medal values'!$B$3, "") + IF(AND(BM$1 = BL$1, BL$2 = "Mixed"), 0.5*BL10, 0) + IF(AND(BM$1 = BN$1, BN$2 = "Mixed"), 0.5*BN10, 0)</f>
        <v>0</v>
      </c>
      <c r="BN10" s="5">
        <f>IF('Each Gender - Gold'!BN10+'Each Gender - Silver'!BN10+'Each Gender - Bronze'!BN10 &gt; 0, 'Each Gender - Gold'!BN10*'Medal values'!$B$1+'Each Gender - Silver'!BN10*'Medal values'!$B$2+'Each Gender - Bronze'!BN10*'Medal values'!$B$3, "") + IF(AND(BN$1 = BM$1, BM$2 = "Mixed"), 0.5*BM10, 0) + IF(AND(BN$1 = BO$1, BO$2 = "Mixed"), 0.5*BO10, 0)</f>
        <v>0</v>
      </c>
      <c r="BO10" s="5">
        <f>IF('Each Gender - Gold'!BO10+'Each Gender - Silver'!BO10+'Each Gender - Bronze'!BO10 &gt; 0, 'Each Gender - Gold'!BO10*'Medal values'!$B$1+'Each Gender - Silver'!BO10*'Medal values'!$B$2+'Each Gender - Bronze'!BO10*'Medal values'!$B$3, "") + IF(AND(BO$1 = BN$1, BN$2 = "Mixed"), 0.5*BN10, 0) + IF(AND(BO$1 = BP$1, BP$2 = "Mixed"), 0.5*BP10, 0)</f>
        <v>0</v>
      </c>
      <c r="BP10" s="5">
        <f>IF('Each Gender - Gold'!BP10+'Each Gender - Silver'!BP10+'Each Gender - Bronze'!BP10 &gt; 0, 'Each Gender - Gold'!BP10*'Medal values'!$B$1+'Each Gender - Silver'!BP10*'Medal values'!$B$2+'Each Gender - Bronze'!BP10*'Medal values'!$B$3, "") + IF(AND(BP$1 = BO$1, BO$2 = "Mixed"), 0.5*BO10, 0) + IF(AND(BP$1 = BQ$1, BQ$2 = "Mixed"), 0.5*BQ10, 0)</f>
        <v>0</v>
      </c>
      <c r="BQ10" s="5">
        <f>IF('Each Gender - Gold'!BQ10+'Each Gender - Silver'!BQ10+'Each Gender - Bronze'!BQ10 &gt; 0, 'Each Gender - Gold'!BQ10*'Medal values'!$B$1+'Each Gender - Silver'!BQ10*'Medal values'!$B$2+'Each Gender - Bronze'!BQ10*'Medal values'!$B$3, "") + IF(AND(BQ$1 = BP$1, BP$2 = "Mixed"), 0.5*BP10, 0) + IF(AND(BQ$1 = BR$1, BR$2 = "Mixed"), 0.5*BR10, 0)</f>
        <v>0</v>
      </c>
      <c r="BR10" s="5">
        <f>IF('Each Gender - Gold'!BR10+'Each Gender - Silver'!BR10+'Each Gender - Bronze'!BR10 &gt; 0, 'Each Gender - Gold'!BR10*'Medal values'!$B$1+'Each Gender - Silver'!BR10*'Medal values'!$B$2+'Each Gender - Bronze'!BR10*'Medal values'!$B$3, "") + IF(AND(BR$1 = BQ$1, BQ$2 = "Mixed"), 0.5*BQ10, 0) + IF(AND(BR$1 = BS$1, BS$2 = "Mixed"), 0.5*BS10, 0)</f>
        <v>0</v>
      </c>
      <c r="BS10" s="5">
        <f>IF('Each Gender - Gold'!BS10+'Each Gender - Silver'!BS10+'Each Gender - Bronze'!BS10 &gt; 0, 'Each Gender - Gold'!BS10*'Medal values'!$B$1+'Each Gender - Silver'!BS10*'Medal values'!$B$2+'Each Gender - Bronze'!BS10*'Medal values'!$B$3, "") + IF(AND(BS$1 = BR$1, BR$2 = "Mixed"), 0.5*BR10, 0) + IF(AND(BS$1 = BT$1, BT$2 = "Mixed"), 0.5*BT10, 0)</f>
        <v>0</v>
      </c>
      <c r="BT10" s="5">
        <f>IF('Each Gender - Gold'!BT10+'Each Gender - Silver'!BT10+'Each Gender - Bronze'!BT10 &gt; 0, 'Each Gender - Gold'!BT10*'Medal values'!$B$1+'Each Gender - Silver'!BT10*'Medal values'!$B$2+'Each Gender - Bronze'!BT10*'Medal values'!$B$3, "") + IF(AND(BT$1 = BS$1, BS$2 = "Mixed"), 0.5*BS10, 0) + IF(AND(BT$1 = BU$1, BU$2 = "Mixed"), 0.5*BU10, 0)</f>
        <v>0</v>
      </c>
      <c r="BU10" s="5">
        <f>IF('Each Gender - Gold'!BU10+'Each Gender - Silver'!BU10+'Each Gender - Bronze'!BU10 &gt; 0, 'Each Gender - Gold'!BU10*'Medal values'!$B$1+'Each Gender - Silver'!BU10*'Medal values'!$B$2+'Each Gender - Bronze'!BU10*'Medal values'!$B$3, "") + IF(AND(BU$1 = BT$1, BT$2 = "Mixed"), 0.5*BT10, 0) + IF(AND(BU$1 = BV$1, BV$2 = "Mixed"), 0.5*BV10, 0)</f>
        <v>0</v>
      </c>
      <c r="BV10" s="5">
        <f>IF('Each Gender - Gold'!BV10+'Each Gender - Silver'!BV10+'Each Gender - Bronze'!BV10 &gt; 0, 'Each Gender - Gold'!BV10*'Medal values'!$B$1+'Each Gender - Silver'!BV10*'Medal values'!$B$2+'Each Gender - Bronze'!BV10*'Medal values'!$B$3, "") + IF(AND(BV$1 = BU$1, BU$2 = "Mixed"), 0.5*BU10, 0) + IF(AND(BV$1 = BW$1, BW$2 = "Mixed"), 0.5*BW10, 0)</f>
        <v>0</v>
      </c>
      <c r="BW10" s="5">
        <f>IF('Each Gender - Gold'!BW10+'Each Gender - Silver'!BW10+'Each Gender - Bronze'!BW10 &gt; 0, 'Each Gender - Gold'!BW10*'Medal values'!$B$1+'Each Gender - Silver'!BW10*'Medal values'!$B$2+'Each Gender - Bronze'!BW10*'Medal values'!$B$3, "") + IF(AND(BW$1 = BV$1, BV$2 = "Mixed"), 0.5*BV10, 0) + IF(AND(BW$1 = BX$1, BX$2 = "Mixed"), 0.5*BX10, 0)</f>
        <v>0</v>
      </c>
      <c r="BX10" s="5">
        <f>IF('Each Gender - Gold'!BX10+'Each Gender - Silver'!BX10+'Each Gender - Bronze'!BX10 &gt; 0, 'Each Gender - Gold'!BX10*'Medal values'!$B$1+'Each Gender - Silver'!BX10*'Medal values'!$B$2+'Each Gender - Bronze'!BX10*'Medal values'!$B$3, "") + IF(AND(BX$1 = BW$1, BW$2 = "Mixed"), 0.5*BW10, 0) + IF(AND(BX$1 = BY$1, BY$2 = "Mixed"), 0.5*BY10, 0)</f>
        <v>0</v>
      </c>
      <c r="BY10" s="5">
        <f>IF('Each Gender - Gold'!BY10+'Each Gender - Silver'!BY10+'Each Gender - Bronze'!BY10 &gt; 0, 'Each Gender - Gold'!BY10*'Medal values'!$B$1+'Each Gender - Silver'!BY10*'Medal values'!$B$2+'Each Gender - Bronze'!BY10*'Medal values'!$B$3, "") + IF(AND(BY$1 = BX$1, BX$2 = "Mixed"), 0.5*BX10, 0) + IF(AND(BY$1 = BZ$1, BZ$2 = "Mixed"), 0.5*BZ10, 0)</f>
        <v>0</v>
      </c>
      <c r="BZ10" s="5">
        <f>IF('Each Gender - Gold'!BZ10+'Each Gender - Silver'!BZ10+'Each Gender - Bronze'!BZ10 &gt; 0, 'Each Gender - Gold'!BZ10*'Medal values'!$B$1+'Each Gender - Silver'!BZ10*'Medal values'!$B$2+'Each Gender - Bronze'!BZ10*'Medal values'!$B$3, "") + IF(AND(BZ$1 = BY$1, BY$2 = "Mixed"), 0.5*BY10, 0) + IF(AND(BZ$1 = CA$1, CA$2 = "Mixed"), 0.5*CA10, 0)</f>
        <v>0</v>
      </c>
      <c r="CA10" s="5">
        <f>IF('Each Gender - Gold'!CA10+'Each Gender - Silver'!CA10+'Each Gender - Bronze'!CA10 &gt; 0, 'Each Gender - Gold'!CA10*'Medal values'!$B$1+'Each Gender - Silver'!CA10*'Medal values'!$B$2+'Each Gender - Bronze'!CA10*'Medal values'!$B$3, "") + IF(AND(CA$1 = BZ$1, BZ$2 = "Mixed"), 0.5*BZ10, 0) + IF(AND(CA$1 = CB$1, CB$2 = "Mixed"), 0.5*CB10, 0)</f>
        <v>0</v>
      </c>
      <c r="CB10" s="5">
        <f>IF('Each Gender - Gold'!CB10+'Each Gender - Silver'!CB10+'Each Gender - Bronze'!CB10 &gt; 0, 'Each Gender - Gold'!CB10*'Medal values'!$B$1+'Each Gender - Silver'!CB10*'Medal values'!$B$2+'Each Gender - Bronze'!CB10*'Medal values'!$B$3, "") + IF(AND(CB$1 = CA$1, CA$2 = "Mixed"), 0.5*CA10, 0) + IF(AND(CB$1 = CC$1, CC$2 = "Mixed"), 0.5*CC10, 0)</f>
        <v>0</v>
      </c>
      <c r="CC10" s="5">
        <f>IF('Each Gender - Gold'!CC10+'Each Gender - Silver'!CC10+'Each Gender - Bronze'!CC10 &gt; 0, 'Each Gender - Gold'!CC10*'Medal values'!$B$1+'Each Gender - Silver'!CC10*'Medal values'!$B$2+'Each Gender - Bronze'!CC10*'Medal values'!$B$3, "") + IF(AND(CC$1 = CB$1, CB$2 = "Mixed"), 0.5*CB10, 0) + IF(AND(CC$1 = CD$1, CD$2 = "Mixed"), 0.5*CD10, 0)</f>
        <v>0</v>
      </c>
      <c r="CD10" s="5">
        <f>IF('Each Gender - Gold'!CD10+'Each Gender - Silver'!CD10+'Each Gender - Bronze'!CD10 &gt; 0, 'Each Gender - Gold'!CD10*'Medal values'!$B$1+'Each Gender - Silver'!CD10*'Medal values'!$B$2+'Each Gender - Bronze'!CD10*'Medal values'!$B$3, "") + IF(AND(CD$1 = CC$1, CC$2 = "Mixed"), 0.5*CC10, 0) + IF(AND(CD$1 = CE$1, CE$2 = "Mixed"), 0.5*CE10, 0)</f>
        <v>0</v>
      </c>
      <c r="CE10" s="5">
        <f>IF('Each Gender - Gold'!CE10+'Each Gender - Silver'!CE10+'Each Gender - Bronze'!CE10 &gt; 0, 'Each Gender - Gold'!CE10*'Medal values'!$B$1+'Each Gender - Silver'!CE10*'Medal values'!$B$2+'Each Gender - Bronze'!CE10*'Medal values'!$B$3, "") + IF(AND(CE$1 = CD$1, CD$2 = "Mixed"), 0.5*CD10, 0) + IF(AND(CE$1 = CF$1, CF$2 = "Mixed"), 0.5*CF10, 0)</f>
        <v>0</v>
      </c>
      <c r="CF10" s="5">
        <f>IF('Each Gender - Gold'!CF10+'Each Gender - Silver'!CF10+'Each Gender - Bronze'!CF10 &gt; 0, 'Each Gender - Gold'!CF10*'Medal values'!$B$1+'Each Gender - Silver'!CF10*'Medal values'!$B$2+'Each Gender - Bronze'!CF10*'Medal values'!$B$3, "") + IF(AND(CF$1 = CE$1, CE$2 = "Mixed"), 0.5*CE10, 0) + IF(AND(CF$1 = CG$1, CG$2 = "Mixed"), 0.5*CG10, 0)</f>
        <v>0</v>
      </c>
      <c r="CG10" s="5">
        <f>IF('Each Gender - Gold'!CG10+'Each Gender - Silver'!CG10+'Each Gender - Bronze'!CG10 &gt; 0, 'Each Gender - Gold'!CG10*'Medal values'!$B$1+'Each Gender - Silver'!CG10*'Medal values'!$B$2+'Each Gender - Bronze'!CG10*'Medal values'!$B$3, "") + IF(AND(CG$1 = CF$1, CF$2 = "Mixed"), 0.5*CF10, 0) + IF(AND(CG$1 = CH$1, CH$2 = "Mixed"), 0.5*CH10, 0)</f>
        <v>0</v>
      </c>
      <c r="CH10" s="5">
        <f>IF('Each Gender - Gold'!CH10+'Each Gender - Silver'!CH10+'Each Gender - Bronze'!CH10 &gt; 0, 'Each Gender - Gold'!CH10*'Medal values'!$B$1+'Each Gender - Silver'!CH10*'Medal values'!$B$2+'Each Gender - Bronze'!CH10*'Medal values'!$B$3, "") + IF(AND(CH$1 = CG$1, CG$2 = "Mixed"), 0.5*CG10, 0) + IF(AND(CH$1 = CI$1, CI$2 = "Mixed"), 0.5*CI10, 0)</f>
        <v>0</v>
      </c>
      <c r="CI10" s="5">
        <f>IF('Each Gender - Gold'!CI10+'Each Gender - Silver'!CI10+'Each Gender - Bronze'!CI10 &gt; 0, 'Each Gender - Gold'!CI10*'Medal values'!$B$1+'Each Gender - Silver'!CI10*'Medal values'!$B$2+'Each Gender - Bronze'!CI10*'Medal values'!$B$3, "") + IF(AND(CI$1 = CH$1, CH$2 = "Mixed"), 0.5*CH10, 0) + IF(AND(CI$1 = CJ$1, CJ$2 = "Mixed"), 0.5*CJ10, 0)</f>
        <v>0</v>
      </c>
      <c r="CJ10" s="5">
        <f>IF('Each Gender - Gold'!CJ10+'Each Gender - Silver'!CJ10+'Each Gender - Bronze'!CJ10 &gt; 0, 'Each Gender - Gold'!CJ10*'Medal values'!$B$1+'Each Gender - Silver'!CJ10*'Medal values'!$B$2+'Each Gender - Bronze'!CJ10*'Medal values'!$B$3, "") + IF(AND(CJ$1 = CI$1, CI$2 = "Mixed"), 0.5*CI10, 0) + IF(AND(CJ$1 = CK$1, CK$2 = "Mixed"), 0.5*CK10, 0)</f>
        <v>0</v>
      </c>
      <c r="CK10" s="5">
        <f>IF('Each Gender - Gold'!CK10+'Each Gender - Silver'!CK10+'Each Gender - Bronze'!CK10 &gt; 0, 'Each Gender - Gold'!CK10*'Medal values'!$B$1+'Each Gender - Silver'!CK10*'Medal values'!$B$2+'Each Gender - Bronze'!CK10*'Medal values'!$B$3, "") + IF(AND(CK$1 = CJ$1, CJ$2 = "Mixed"), 0.5*CJ10, 0) + IF(AND(CK$1 = CL$1, CL$2 = "Mixed"), 0.5*CL10, 0)</f>
        <v>0</v>
      </c>
      <c r="CL10" s="5">
        <f>IF('Each Gender - Gold'!CL10+'Each Gender - Silver'!CL10+'Each Gender - Bronze'!CL10 &gt; 0, 'Each Gender - Gold'!CL10*'Medal values'!$B$1+'Each Gender - Silver'!CL10*'Medal values'!$B$2+'Each Gender - Bronze'!CL10*'Medal values'!$B$3, "") + IF(AND(CL$1 = CK$1, CK$2 = "Mixed"), 0.5*CK10, 0) + IF(AND(CL$1 = CM$1, CM$2 = "Mixed"), 0.5*CM10, 0)</f>
        <v>0</v>
      </c>
      <c r="CM10" s="5">
        <f>IF('Each Gender - Gold'!CM10+'Each Gender - Silver'!CM10+'Each Gender - Bronze'!CM10 &gt; 0, 'Each Gender - Gold'!CM10*'Medal values'!$B$1+'Each Gender - Silver'!CM10*'Medal values'!$B$2+'Each Gender - Bronze'!CM10*'Medal values'!$B$3, "") + IF(AND(CM$1 = CL$1, CL$2 = "Mixed"), 0.5*CL10, 0) + IF(AND(CM$1 = CN$1, CN$2 = "Mixed"), 0.5*CN10, 0)</f>
        <v>0</v>
      </c>
      <c r="CN10" s="5">
        <f>IF('Each Gender - Gold'!CN10+'Each Gender - Silver'!CN10+'Each Gender - Bronze'!CN10 &gt; 0, 'Each Gender - Gold'!CN10*'Medal values'!$B$1+'Each Gender - Silver'!CN10*'Medal values'!$B$2+'Each Gender - Bronze'!CN10*'Medal values'!$B$3, "") + IF(AND(CN$1 = CM$1, CM$2 = "Mixed"), 0.5*CM10, 0) + IF(AND(CN$1 = CO$1, CO$2 = "Mixed"), 0.5*CO10, 0)</f>
        <v>3.001</v>
      </c>
      <c r="CO10" s="5">
        <f>IF('Each Gender - Gold'!CO10+'Each Gender - Silver'!CO10+'Each Gender - Bronze'!CO10 &gt; 0, 'Each Gender - Gold'!CO10*'Medal values'!$B$1+'Each Gender - Silver'!CO10*'Medal values'!$B$2+'Each Gender - Bronze'!CO10*'Medal values'!$B$3, "") + IF(AND(CO$1 = CN$1, CN$2 = "Mixed"), 0.5*CN10, 0) + IF(AND(CO$1 = CP$1, CP$2 = "Mixed"), 0.5*CP10, 0)</f>
        <v>0</v>
      </c>
      <c r="CP10" s="5">
        <f>IF('Each Gender - Gold'!CP10+'Each Gender - Silver'!CP10+'Each Gender - Bronze'!CP10 &gt; 0, 'Each Gender - Gold'!CP10*'Medal values'!$B$1+'Each Gender - Silver'!CP10*'Medal values'!$B$2+'Each Gender - Bronze'!CP10*'Medal values'!$B$3, "") + IF(AND(CP$1 = CO$1, CO$2 = "Mixed"), 0.5*CO10, 0) + IF(AND(CP$1 = CQ$1, CQ$2 = "Mixed"), 0.5*CQ10, 0)</f>
        <v>0</v>
      </c>
      <c r="CQ10" s="5">
        <f>IF('Each Gender - Gold'!CQ10+'Each Gender - Silver'!CQ10+'Each Gender - Bronze'!CQ10 &gt; 0, 'Each Gender - Gold'!CQ10*'Medal values'!$B$1+'Each Gender - Silver'!CQ10*'Medal values'!$B$2+'Each Gender - Bronze'!CQ10*'Medal values'!$B$3, "") + IF(AND(CQ$1 = CP$1, CP$2 = "Mixed"), 0.5*CP10, 0) + IF(AND(CQ$1 = CR$1, CR$2 = "Mixed"), 0.5*CR10, 0)</f>
        <v>0</v>
      </c>
      <c r="CR10" s="5">
        <f>IF('Each Gender - Gold'!CR10+'Each Gender - Silver'!CR10+'Each Gender - Bronze'!CR10 &gt; 0, 'Each Gender - Gold'!CR10*'Medal values'!$B$1+'Each Gender - Silver'!CR10*'Medal values'!$B$2+'Each Gender - Bronze'!CR10*'Medal values'!$B$3, "") + IF(AND(CR$1 = CQ$1, CQ$2 = "Mixed"), 0.5*CQ10, 0) + IF(AND(CR$1 = CS$1, CS$2 = "Mixed"), 0.5*CS10, 0)</f>
        <v>0</v>
      </c>
      <c r="CS10" s="5">
        <f>IF('Each Gender - Gold'!CS10+'Each Gender - Silver'!CS10+'Each Gender - Bronze'!CS10 &gt; 0, 'Each Gender - Gold'!CS10*'Medal values'!$B$1+'Each Gender - Silver'!CS10*'Medal values'!$B$2+'Each Gender - Bronze'!CS10*'Medal values'!$B$3, "") + IF(AND(CS$1 = CR$1, CR$2 = "Mixed"), 0.5*CR10, 0) + IF(AND(CS$1 = CT$1, CT$2 = "Mixed"), 0.5*CT10, 0)</f>
        <v>0</v>
      </c>
      <c r="CT10" s="5">
        <f>IF('Each Gender - Gold'!CT10+'Each Gender - Silver'!CT10+'Each Gender - Bronze'!CT10 &gt; 0, 'Each Gender - Gold'!CT10*'Medal values'!$B$1+'Each Gender - Silver'!CT10*'Medal values'!$B$2+'Each Gender - Bronze'!CT10*'Medal values'!$B$3, "") + IF(AND(CT$1 = CS$1, CS$2 = "Mixed"), 0.5*CS10, 0) + IF(AND(CT$1 = CU$1, CU$2 = "Mixed"), 0.5*CU10, 0)</f>
        <v>0</v>
      </c>
      <c r="CU10" s="5">
        <f>IF('Each Gender - Gold'!CU10+'Each Gender - Silver'!CU10+'Each Gender - Bronze'!CU10 &gt; 0, 'Each Gender - Gold'!CU10*'Medal values'!$B$1+'Each Gender - Silver'!CU10*'Medal values'!$B$2+'Each Gender - Bronze'!CU10*'Medal values'!$B$3, "") + IF(AND(CU$1 = CT$1, CT$2 = "Mixed"), 0.5*CT10, 0) + IF(AND(CU$1 = CV$1, CV$2 = "Mixed"), 0.5*CV10, 0)</f>
        <v>0</v>
      </c>
      <c r="CV10" s="5">
        <f>IF('Each Gender - Gold'!CV10+'Each Gender - Silver'!CV10+'Each Gender - Bronze'!CV10 &gt; 0, 'Each Gender - Gold'!CV10*'Medal values'!$B$1+'Each Gender - Silver'!CV10*'Medal values'!$B$2+'Each Gender - Bronze'!CV10*'Medal values'!$B$3, "") + IF(AND(CV$1 = CU$1, CU$2 = "Mixed"), 0.5*CU10, 0) + IF(AND(CV$1 = CW$1, CW$2 = "Mixed"), 0.5*CW10, 0)</f>
        <v>0</v>
      </c>
      <c r="CW10" s="5">
        <f t="shared" ref="CW10:CX10" si="8">SUMIF($B$2:$CV$2,CW$2, $B10:$CV10)</f>
        <v>0</v>
      </c>
      <c r="CX10" s="5">
        <f t="shared" si="8"/>
        <v>3.001</v>
      </c>
    </row>
    <row r="11">
      <c r="A11" s="5" t="str">
        <f>Countries!A9</f>
        <v>BLR</v>
      </c>
      <c r="B11" s="5">
        <f>IF('Each Gender - Gold'!B11+'Each Gender - Silver'!B11+'Each Gender - Bronze'!B11 &gt; 0, 'Each Gender - Gold'!B11*'Medal values'!$B$1+'Each Gender - Silver'!B11*'Medal values'!$B$2+'Each Gender - Bronze'!B11*'Medal values'!$B$3, "") + IF(AND(B$1 = A$1, A$2 = "Mixed"), 0.5*A11, 0) + IF(AND(B$1 = C$1, C$2 = "Mixed"), 0.5*C11, 0)</f>
        <v>0</v>
      </c>
      <c r="C11" s="5">
        <f>IF('Each Gender - Gold'!C11+'Each Gender - Silver'!C11+'Each Gender - Bronze'!C11 &gt; 0, 'Each Gender - Gold'!C11*'Medal values'!$B$1+'Each Gender - Silver'!C11*'Medal values'!$B$2+'Each Gender - Bronze'!C11*'Medal values'!$B$3, "") + IF(AND(C$1 = B$1, B$2 = "Mixed"), 0.5*B11, 0) + IF(AND(C$1 = D$1, D$2 = "Mixed"), 0.5*D11, 0)</f>
        <v>0</v>
      </c>
      <c r="D11" s="5">
        <f>IF('Each Gender - Gold'!D11+'Each Gender - Silver'!D11+'Each Gender - Bronze'!D11 &gt; 0, 'Each Gender - Gold'!D11*'Medal values'!$B$1+'Each Gender - Silver'!D11*'Medal values'!$B$2+'Each Gender - Bronze'!D11*'Medal values'!$B$3, "") + IF(AND(D$1 = C$1, C$2 = "Mixed"), 0.5*C11, 0) + IF(AND(D$1 = E$1, E$2 = "Mixed"), 0.5*E11, 0)</f>
        <v>0</v>
      </c>
      <c r="E11" s="5">
        <f>IF('Each Gender - Gold'!E11+'Each Gender - Silver'!E11+'Each Gender - Bronze'!E11 &gt; 0, 'Each Gender - Gold'!E11*'Medal values'!$B$1+'Each Gender - Silver'!E11*'Medal values'!$B$2+'Each Gender - Bronze'!E11*'Medal values'!$B$3, "") + IF(AND(E$1 = D$1, D$2 = "Mixed"), 0.5*D11, 0) + IF(AND(E$1 = F$1, F$2 = "Mixed"), 0.5*F11, 0)</f>
        <v>0</v>
      </c>
      <c r="F11" s="5">
        <f>IF('Each Gender - Gold'!F11+'Each Gender - Silver'!F11+'Each Gender - Bronze'!F11 &gt; 0, 'Each Gender - Gold'!F11*'Medal values'!$B$1+'Each Gender - Silver'!F11*'Medal values'!$B$2+'Each Gender - Bronze'!F11*'Medal values'!$B$3, "") + IF(AND(F$1 = E$1, E$2 = "Mixed"), 0.5*E11, 0) + IF(AND(F$1 = G$1, G$2 = "Mixed"), 0.5*G11, 0)</f>
        <v>0</v>
      </c>
      <c r="G11" s="5">
        <f>IF('Each Gender - Gold'!G11+'Each Gender - Silver'!G11+'Each Gender - Bronze'!G11 &gt; 0, 'Each Gender - Gold'!G11*'Medal values'!$B$1+'Each Gender - Silver'!G11*'Medal values'!$B$2+'Each Gender - Bronze'!G11*'Medal values'!$B$3, "") + IF(AND(G$1 = F$1, F$2 = "Mixed"), 0.5*F11, 0) + IF(AND(G$1 = H$1, H$2 = "Mixed"), 0.5*H11, 0)</f>
        <v>0</v>
      </c>
      <c r="H11" s="5">
        <f>IF('Each Gender - Gold'!H11+'Each Gender - Silver'!H11+'Each Gender - Bronze'!H11 &gt; 0, 'Each Gender - Gold'!H11*'Medal values'!$B$1+'Each Gender - Silver'!H11*'Medal values'!$B$2+'Each Gender - Bronze'!H11*'Medal values'!$B$3, "") + IF(AND(H$1 = G$1, G$2 = "Mixed"), 0.5*G11, 0) + IF(AND(H$1 = I$1, I$2 = "Mixed"), 0.5*I11, 0)</f>
        <v>0</v>
      </c>
      <c r="I11" s="5">
        <f>IF('Each Gender - Gold'!I11+'Each Gender - Silver'!I11+'Each Gender - Bronze'!I11 &gt; 0, 'Each Gender - Gold'!I11*'Medal values'!$B$1+'Each Gender - Silver'!I11*'Medal values'!$B$2+'Each Gender - Bronze'!I11*'Medal values'!$B$3, "") + IF(AND(I$1 = H$1, H$2 = "Mixed"), 0.5*H11, 0) + IF(AND(I$1 = J$1, J$2 = "Mixed"), 0.5*J11, 0)</f>
        <v>0</v>
      </c>
      <c r="J11" s="5">
        <f>IF('Each Gender - Gold'!J11+'Each Gender - Silver'!J11+'Each Gender - Bronze'!J11 &gt; 0, 'Each Gender - Gold'!J11*'Medal values'!$B$1+'Each Gender - Silver'!J11*'Medal values'!$B$2+'Each Gender - Bronze'!J11*'Medal values'!$B$3, "") + IF(AND(J$1 = I$1, I$2 = "Mixed"), 0.5*I11, 0) + IF(AND(J$1 = K$1, K$2 = "Mixed"), 0.5*K11, 0)</f>
        <v>1</v>
      </c>
      <c r="K11" s="5">
        <f>IF('Each Gender - Gold'!K11+'Each Gender - Silver'!K11+'Each Gender - Bronze'!K11 &gt; 0, 'Each Gender - Gold'!K11*'Medal values'!$B$1+'Each Gender - Silver'!K11*'Medal values'!$B$2+'Each Gender - Bronze'!K11*'Medal values'!$B$3, "") + IF(AND(K$1 = J$1, J$2 = "Mixed"), 0.5*J11, 0) + IF(AND(K$1 = L$1, L$2 = "Mixed"), 0.5*L11, 0)</f>
        <v>0</v>
      </c>
      <c r="L11" s="5">
        <f>IF('Each Gender - Gold'!L11+'Each Gender - Silver'!L11+'Each Gender - Bronze'!L11 &gt; 0, 'Each Gender - Gold'!L11*'Medal values'!$B$1+'Each Gender - Silver'!L11*'Medal values'!$B$2+'Each Gender - Bronze'!L11*'Medal values'!$B$3, "") + IF(AND(L$1 = K$1, K$2 = "Mixed"), 0.5*K11, 0) + IF(AND(L$1 = M$1, M$2 = "Mixed"), 0.5*M11, 0)</f>
        <v>0</v>
      </c>
      <c r="M11" s="5">
        <f>IF('Each Gender - Gold'!M11+'Each Gender - Silver'!M11+'Each Gender - Bronze'!M11 &gt; 0, 'Each Gender - Gold'!M11*'Medal values'!$B$1+'Each Gender - Silver'!M11*'Medal values'!$B$2+'Each Gender - Bronze'!M11*'Medal values'!$B$3, "") + IF(AND(M$1 = L$1, L$2 = "Mixed"), 0.5*L11, 0) + IF(AND(M$1 = N$1, N$2 = "Mixed"), 0.5*N11, 0)</f>
        <v>0</v>
      </c>
      <c r="N11" s="5">
        <f>IF('Each Gender - Gold'!N11+'Each Gender - Silver'!N11+'Each Gender - Bronze'!N11 &gt; 0, 'Each Gender - Gold'!N11*'Medal values'!$B$1+'Each Gender - Silver'!N11*'Medal values'!$B$2+'Each Gender - Bronze'!N11*'Medal values'!$B$3, "") + IF(AND(N$1 = M$1, M$2 = "Mixed"), 0.5*M11, 0) + IF(AND(N$1 = O$1, O$2 = "Mixed"), 0.5*O11, 0)</f>
        <v>0</v>
      </c>
      <c r="O11" s="5">
        <f>IF('Each Gender - Gold'!O11+'Each Gender - Silver'!O11+'Each Gender - Bronze'!O11 &gt; 0, 'Each Gender - Gold'!O11*'Medal values'!$B$1+'Each Gender - Silver'!O11*'Medal values'!$B$2+'Each Gender - Bronze'!O11*'Medal values'!$B$3, "") + IF(AND(O$1 = N$1, N$2 = "Mixed"), 0.5*N11, 0) + IF(AND(O$1 = P$1, P$2 = "Mixed"), 0.5*P11, 0)</f>
        <v>0</v>
      </c>
      <c r="P11" s="5">
        <f>IF('Each Gender - Gold'!P11+'Each Gender - Silver'!P11+'Each Gender - Bronze'!P11 &gt; 0, 'Each Gender - Gold'!P11*'Medal values'!$B$1+'Each Gender - Silver'!P11*'Medal values'!$B$2+'Each Gender - Bronze'!P11*'Medal values'!$B$3, "") + IF(AND(P$1 = O$1, O$2 = "Mixed"), 0.5*O11, 0) + IF(AND(P$1 = Q$1, Q$2 = "Mixed"), 0.5*Q11, 0)</f>
        <v>0</v>
      </c>
      <c r="Q11" s="5">
        <f>IF('Each Gender - Gold'!Q11+'Each Gender - Silver'!Q11+'Each Gender - Bronze'!Q11 &gt; 0, 'Each Gender - Gold'!Q11*'Medal values'!$B$1+'Each Gender - Silver'!Q11*'Medal values'!$B$2+'Each Gender - Bronze'!Q11*'Medal values'!$B$3, "") + IF(AND(Q$1 = P$1, P$2 = "Mixed"), 0.5*P11, 0) + IF(AND(Q$1 = R$1, R$2 = "Mixed"), 0.5*R11, 0)</f>
        <v>0</v>
      </c>
      <c r="R11" s="5">
        <f>IF('Each Gender - Gold'!R11+'Each Gender - Silver'!R11+'Each Gender - Bronze'!R11 &gt; 0, 'Each Gender - Gold'!R11*'Medal values'!$B$1+'Each Gender - Silver'!R11*'Medal values'!$B$2+'Each Gender - Bronze'!R11*'Medal values'!$B$3, "") + IF(AND(R$1 = Q$1, Q$2 = "Mixed"), 0.5*Q11, 0) + IF(AND(R$1 = S$1, S$2 = "Mixed"), 0.5*S11, 0)</f>
        <v>0</v>
      </c>
      <c r="S11" s="5">
        <f>IF('Each Gender - Gold'!S11+'Each Gender - Silver'!S11+'Each Gender - Bronze'!S11 &gt; 0, 'Each Gender - Gold'!S11*'Medal values'!$B$1+'Each Gender - Silver'!S11*'Medal values'!$B$2+'Each Gender - Bronze'!S11*'Medal values'!$B$3, "") + IF(AND(S$1 = R$1, R$2 = "Mixed"), 0.5*R11, 0) + IF(AND(S$1 = T$1, T$2 = "Mixed"), 0.5*T11, 0)</f>
        <v>0</v>
      </c>
      <c r="T11" s="5">
        <f>IF('Each Gender - Gold'!T11+'Each Gender - Silver'!T11+'Each Gender - Bronze'!T11 &gt; 0, 'Each Gender - Gold'!T11*'Medal values'!$B$1+'Each Gender - Silver'!T11*'Medal values'!$B$2+'Each Gender - Bronze'!T11*'Medal values'!$B$3, "") + IF(AND(T$1 = S$1, S$2 = "Mixed"), 0.5*S11, 0) + IF(AND(T$1 = U$1, U$2 = "Mixed"), 0.5*U11, 0)</f>
        <v>0</v>
      </c>
      <c r="U11" s="5">
        <f>IF('Each Gender - Gold'!U11+'Each Gender - Silver'!U11+'Each Gender - Bronze'!U11 &gt; 0, 'Each Gender - Gold'!U11*'Medal values'!$B$1+'Each Gender - Silver'!U11*'Medal values'!$B$2+'Each Gender - Bronze'!U11*'Medal values'!$B$3, "") + IF(AND(U$1 = T$1, T$2 = "Mixed"), 0.5*T11, 0) + IF(AND(U$1 = V$1, V$2 = "Mixed"), 0.5*V11, 0)</f>
        <v>0</v>
      </c>
      <c r="V11" s="5">
        <f>IF('Each Gender - Gold'!V11+'Each Gender - Silver'!V11+'Each Gender - Bronze'!V11 &gt; 0, 'Each Gender - Gold'!V11*'Medal values'!$B$1+'Each Gender - Silver'!V11*'Medal values'!$B$2+'Each Gender - Bronze'!V11*'Medal values'!$B$3, "") + IF(AND(V$1 = U$1, U$2 = "Mixed"), 0.5*U11, 0) + IF(AND(V$1 = W$1, W$2 = "Mixed"), 0.5*W11, 0)</f>
        <v>0</v>
      </c>
      <c r="W11" s="5">
        <f>IF('Each Gender - Gold'!W11+'Each Gender - Silver'!W11+'Each Gender - Bronze'!W11 &gt; 0, 'Each Gender - Gold'!W11*'Medal values'!$B$1+'Each Gender - Silver'!W11*'Medal values'!$B$2+'Each Gender - Bronze'!W11*'Medal values'!$B$3, "") + IF(AND(W$1 = V$1, V$2 = "Mixed"), 0.5*V11, 0) + IF(AND(W$1 = X$1, X$2 = "Mixed"), 0.5*X11, 0)</f>
        <v>0</v>
      </c>
      <c r="X11" s="5">
        <f>IF('Each Gender - Gold'!X11+'Each Gender - Silver'!X11+'Each Gender - Bronze'!X11 &gt; 0, 'Each Gender - Gold'!X11*'Medal values'!$B$1+'Each Gender - Silver'!X11*'Medal values'!$B$2+'Each Gender - Bronze'!X11*'Medal values'!$B$3, "") + IF(AND(X$1 = W$1, W$2 = "Mixed"), 0.5*W11, 0) + IF(AND(X$1 = Y$1, Y$2 = "Mixed"), 0.5*Y11, 0)</f>
        <v>0</v>
      </c>
      <c r="Y11" s="5">
        <f>IF('Each Gender - Gold'!Y11+'Each Gender - Silver'!Y11+'Each Gender - Bronze'!Y11 &gt; 0, 'Each Gender - Gold'!Y11*'Medal values'!$B$1+'Each Gender - Silver'!Y11*'Medal values'!$B$2+'Each Gender - Bronze'!Y11*'Medal values'!$B$3, "") + IF(AND(Y$1 = X$1, X$2 = "Mixed"), 0.5*X11, 0) + IF(AND(Y$1 = Z$1, Z$2 = "Mixed"), 0.5*Z11, 0)</f>
        <v>0</v>
      </c>
      <c r="Z11" s="5">
        <f>IF('Each Gender - Gold'!Z11+'Each Gender - Silver'!Z11+'Each Gender - Bronze'!Z11 &gt; 0, 'Each Gender - Gold'!Z11*'Medal values'!$B$1+'Each Gender - Silver'!Z11*'Medal values'!$B$2+'Each Gender - Bronze'!Z11*'Medal values'!$B$3, "") + IF(AND(Z$1 = Y$1, Y$2 = "Mixed"), 0.5*Y11, 0) + IF(AND(Z$1 = AA$1, AA$2 = "Mixed"), 0.5*AA11, 0)</f>
        <v>0</v>
      </c>
      <c r="AA11" s="5">
        <f>IF('Each Gender - Gold'!AA11+'Each Gender - Silver'!AA11+'Each Gender - Bronze'!AA11 &gt; 0, 'Each Gender - Gold'!AA11*'Medal values'!$B$1+'Each Gender - Silver'!AA11*'Medal values'!$B$2+'Each Gender - Bronze'!AA11*'Medal values'!$B$3, "") + IF(AND(AA$1 = Z$1, Z$2 = "Mixed"), 0.5*Z11, 0) + IF(AND(AA$1 = AB$1, AB$2 = "Mixed"), 0.5*AB11, 0)</f>
        <v>2.000001</v>
      </c>
      <c r="AB11" s="5">
        <f>IF('Each Gender - Gold'!AB11+'Each Gender - Silver'!AB11+'Each Gender - Bronze'!AB11 &gt; 0, 'Each Gender - Gold'!AB11*'Medal values'!$B$1+'Each Gender - Silver'!AB11*'Medal values'!$B$2+'Each Gender - Bronze'!AB11*'Medal values'!$B$3, "") + IF(AND(AB$1 = AA$1, AA$2 = "Mixed"), 0.5*AA11, 0) + IF(AND(AB$1 = AC$1, AC$2 = "Mixed"), 0.5*AC11, 0)</f>
        <v>0</v>
      </c>
      <c r="AC11" s="5">
        <f>IF('Each Gender - Gold'!AC11+'Each Gender - Silver'!AC11+'Each Gender - Bronze'!AC11 &gt; 0, 'Each Gender - Gold'!AC11*'Medal values'!$B$1+'Each Gender - Silver'!AC11*'Medal values'!$B$2+'Each Gender - Bronze'!AC11*'Medal values'!$B$3, "") + IF(AND(AC$1 = AB$1, AB$2 = "Mixed"), 0.5*AB11, 0) + IF(AND(AC$1 = AD$1, AD$2 = "Mixed"), 0.5*AD11, 0)</f>
        <v>0</v>
      </c>
      <c r="AD11" s="5">
        <f>IF('Each Gender - Gold'!AD11+'Each Gender - Silver'!AD11+'Each Gender - Bronze'!AD11 &gt; 0, 'Each Gender - Gold'!AD11*'Medal values'!$B$1+'Each Gender - Silver'!AD11*'Medal values'!$B$2+'Each Gender - Bronze'!AD11*'Medal values'!$B$3, "") + IF(AND(AD$1 = AC$1, AC$2 = "Mixed"), 0.5*AC11, 0) + IF(AND(AD$1 = AE$1, AE$2 = "Mixed"), 0.5*AE11, 0)</f>
        <v>0</v>
      </c>
      <c r="AE11" s="5">
        <f>IF('Each Gender - Gold'!AE11+'Each Gender - Silver'!AE11+'Each Gender - Bronze'!AE11 &gt; 0, 'Each Gender - Gold'!AE11*'Medal values'!$B$1+'Each Gender - Silver'!AE11*'Medal values'!$B$2+'Each Gender - Bronze'!AE11*'Medal values'!$B$3, "") + IF(AND(AE$1 = AD$1, AD$2 = "Mixed"), 0.5*AD11, 0) + IF(AND(AE$1 = AF$1, AF$2 = "Mixed"), 0.5*AF11, 0)</f>
        <v>0</v>
      </c>
      <c r="AF11" s="5">
        <f>IF('Each Gender - Gold'!AF11+'Each Gender - Silver'!AF11+'Each Gender - Bronze'!AF11 &gt; 0, 'Each Gender - Gold'!AF11*'Medal values'!$B$1+'Each Gender - Silver'!AF11*'Medal values'!$B$2+'Each Gender - Bronze'!AF11*'Medal values'!$B$3, "") + IF(AND(AF$1 = AE$1, AE$2 = "Mixed"), 0.5*AE11, 0) + IF(AND(AF$1 = AG$1, AG$2 = "Mixed"), 0.5*AG11, 0)</f>
        <v>0</v>
      </c>
      <c r="AG11" s="5">
        <f>IF('Each Gender - Gold'!AG11+'Each Gender - Silver'!AG11+'Each Gender - Bronze'!AG11 &gt; 0, 'Each Gender - Gold'!AG11*'Medal values'!$B$1+'Each Gender - Silver'!AG11*'Medal values'!$B$2+'Each Gender - Bronze'!AG11*'Medal values'!$B$3, "") + IF(AND(AG$1 = AF$1, AF$2 = "Mixed"), 0.5*AF11, 0) + IF(AND(AG$1 = AH$1, AH$2 = "Mixed"), 0.5*AH11, 0)</f>
        <v>0</v>
      </c>
      <c r="AH11" s="5">
        <f>IF('Each Gender - Gold'!AH11+'Each Gender - Silver'!AH11+'Each Gender - Bronze'!AH11 &gt; 0, 'Each Gender - Gold'!AH11*'Medal values'!$B$1+'Each Gender - Silver'!AH11*'Medal values'!$B$2+'Each Gender - Bronze'!AH11*'Medal values'!$B$3, "") + IF(AND(AH$1 = AG$1, AG$2 = "Mixed"), 0.5*AG11, 0) + IF(AND(AH$1 = AI$1, AI$2 = "Mixed"), 0.5*AI11, 0)</f>
        <v>0</v>
      </c>
      <c r="AI11" s="5">
        <f>IF('Each Gender - Gold'!AI11+'Each Gender - Silver'!AI11+'Each Gender - Bronze'!AI11 &gt; 0, 'Each Gender - Gold'!AI11*'Medal values'!$B$1+'Each Gender - Silver'!AI11*'Medal values'!$B$2+'Each Gender - Bronze'!AI11*'Medal values'!$B$3, "") + IF(AND(AI$1 = AH$1, AH$2 = "Mixed"), 0.5*AH11, 0) + IF(AND(AI$1 = AJ$1, AJ$2 = "Mixed"), 0.5*AJ11, 0)</f>
        <v>0</v>
      </c>
      <c r="AJ11" s="5">
        <f>IF('Each Gender - Gold'!AJ11+'Each Gender - Silver'!AJ11+'Each Gender - Bronze'!AJ11 &gt; 0, 'Each Gender - Gold'!AJ11*'Medal values'!$B$1+'Each Gender - Silver'!AJ11*'Medal values'!$B$2+'Each Gender - Bronze'!AJ11*'Medal values'!$B$3, "") + IF(AND(AJ$1 = AI$1, AI$2 = "Mixed"), 0.5*AI11, 0) + IF(AND(AJ$1 = AK$1, AK$2 = "Mixed"), 0.5*AK11, 0)</f>
        <v>0</v>
      </c>
      <c r="AK11" s="5">
        <f>IF('Each Gender - Gold'!AK11+'Each Gender - Silver'!AK11+'Each Gender - Bronze'!AK11 &gt; 0, 'Each Gender - Gold'!AK11*'Medal values'!$B$1+'Each Gender - Silver'!AK11*'Medal values'!$B$2+'Each Gender - Bronze'!AK11*'Medal values'!$B$3, "") + IF(AND(AK$1 = AJ$1, AJ$2 = "Mixed"), 0.5*AJ11, 0) + IF(AND(AK$1 = AL$1, AL$2 = "Mixed"), 0.5*AL11, 0)</f>
        <v>0</v>
      </c>
      <c r="AL11" s="5">
        <f>IF('Each Gender - Gold'!AL11+'Each Gender - Silver'!AL11+'Each Gender - Bronze'!AL11 &gt; 0, 'Each Gender - Gold'!AL11*'Medal values'!$B$1+'Each Gender - Silver'!AL11*'Medal values'!$B$2+'Each Gender - Bronze'!AL11*'Medal values'!$B$3, "") + IF(AND(AL$1 = AK$1, AK$2 = "Mixed"), 0.5*AK11, 0) + IF(AND(AL$1 = AM$1, AM$2 = "Mixed"), 0.5*AM11, 0)</f>
        <v>0</v>
      </c>
      <c r="AM11" s="5">
        <f>IF('Each Gender - Gold'!AM11+'Each Gender - Silver'!AM11+'Each Gender - Bronze'!AM11 &gt; 0, 'Each Gender - Gold'!AM11*'Medal values'!$B$1+'Each Gender - Silver'!AM11*'Medal values'!$B$2+'Each Gender - Bronze'!AM11*'Medal values'!$B$3, "") + IF(AND(AM$1 = AL$1, AL$2 = "Mixed"), 0.5*AL11, 0) + IF(AND(AM$1 = AN$1, AN$2 = "Mixed"), 0.5*AN11, 0)</f>
        <v>0</v>
      </c>
      <c r="AN11" s="5">
        <f>IF('Each Gender - Gold'!AN11+'Each Gender - Silver'!AN11+'Each Gender - Bronze'!AN11 &gt; 0, 'Each Gender - Gold'!AN11*'Medal values'!$B$1+'Each Gender - Silver'!AN11*'Medal values'!$B$2+'Each Gender - Bronze'!AN11*'Medal values'!$B$3, "") + IF(AND(AN$1 = AM$1, AM$2 = "Mixed"), 0.5*AM11, 0) + IF(AND(AN$1 = AO$1, AO$2 = "Mixed"), 0.5*AO11, 0)</f>
        <v>0</v>
      </c>
      <c r="AO11" s="5">
        <f>IF('Each Gender - Gold'!AO11+'Each Gender - Silver'!AO11+'Each Gender - Bronze'!AO11 &gt; 0, 'Each Gender - Gold'!AO11*'Medal values'!$B$1+'Each Gender - Silver'!AO11*'Medal values'!$B$2+'Each Gender - Bronze'!AO11*'Medal values'!$B$3, "") + IF(AND(AO$1 = AN$1, AN$2 = "Mixed"), 0.5*AN11, 0) + IF(AND(AO$1 = AP$1, AP$2 = "Mixed"), 0.5*AP11, 0)</f>
        <v>0</v>
      </c>
      <c r="AP11" s="5">
        <f>IF('Each Gender - Gold'!AP11+'Each Gender - Silver'!AP11+'Each Gender - Bronze'!AP11 &gt; 0, 'Each Gender - Gold'!AP11*'Medal values'!$B$1+'Each Gender - Silver'!AP11*'Medal values'!$B$2+'Each Gender - Bronze'!AP11*'Medal values'!$B$3, "") + IF(AND(AP$1 = AO$1, AO$2 = "Mixed"), 0.5*AO11, 0) + IF(AND(AP$1 = AQ$1, AQ$2 = "Mixed"), 0.5*AQ11, 0)</f>
        <v>0</v>
      </c>
      <c r="AQ11" s="5">
        <f>IF('Each Gender - Gold'!AQ11+'Each Gender - Silver'!AQ11+'Each Gender - Bronze'!AQ11 &gt; 0, 'Each Gender - Gold'!AQ11*'Medal values'!$B$1+'Each Gender - Silver'!AQ11*'Medal values'!$B$2+'Each Gender - Bronze'!AQ11*'Medal values'!$B$3, "") + IF(AND(AQ$1 = AP$1, AP$2 = "Mixed"), 0.5*AP11, 0) + IF(AND(AQ$1 = AR$1, AR$2 = "Mixed"), 0.5*AR11, 0)</f>
        <v>0</v>
      </c>
      <c r="AR11" s="5">
        <f>IF('Each Gender - Gold'!AR11+'Each Gender - Silver'!AR11+'Each Gender - Bronze'!AR11 &gt; 0, 'Each Gender - Gold'!AR11*'Medal values'!$B$1+'Each Gender - Silver'!AR11*'Medal values'!$B$2+'Each Gender - Bronze'!AR11*'Medal values'!$B$3, "") + IF(AND(AR$1 = AQ$1, AQ$2 = "Mixed"), 0.5*AQ11, 0) + IF(AND(AR$1 = AS$1, AS$2 = "Mixed"), 0.5*AS11, 0)</f>
        <v>0</v>
      </c>
      <c r="AS11" s="5">
        <f>IF('Each Gender - Gold'!AS11+'Each Gender - Silver'!AS11+'Each Gender - Bronze'!AS11 &gt; 0, 'Each Gender - Gold'!AS11*'Medal values'!$B$1+'Each Gender - Silver'!AS11*'Medal values'!$B$2+'Each Gender - Bronze'!AS11*'Medal values'!$B$3, "") + IF(AND(AS$1 = AR$1, AR$2 = "Mixed"), 0.5*AR11, 0) + IF(AND(AS$1 = AT$1, AT$2 = "Mixed"), 0.5*AT11, 0)</f>
        <v>0</v>
      </c>
      <c r="AT11" s="5">
        <f>IF('Each Gender - Gold'!AT11+'Each Gender - Silver'!AT11+'Each Gender - Bronze'!AT11 &gt; 0, 'Each Gender - Gold'!AT11*'Medal values'!$B$1+'Each Gender - Silver'!AT11*'Medal values'!$B$2+'Each Gender - Bronze'!AT11*'Medal values'!$B$3, "") + IF(AND(AT$1 = AS$1, AS$2 = "Mixed"), 0.5*AS11, 0) + IF(AND(AT$1 = AU$1, AU$2 = "Mixed"), 0.5*AU11, 0)</f>
        <v>0</v>
      </c>
      <c r="AU11" s="5">
        <f>IF('Each Gender - Gold'!AU11+'Each Gender - Silver'!AU11+'Each Gender - Bronze'!AU11 &gt; 0, 'Each Gender - Gold'!AU11*'Medal values'!$B$1+'Each Gender - Silver'!AU11*'Medal values'!$B$2+'Each Gender - Bronze'!AU11*'Medal values'!$B$3, "") + IF(AND(AU$1 = AT$1, AT$2 = "Mixed"), 0.5*AT11, 0) + IF(AND(AU$1 = AV$1, AV$2 = "Mixed"), 0.5*AV11, 0)</f>
        <v>0</v>
      </c>
      <c r="AV11" s="5">
        <f>IF('Each Gender - Gold'!AV11+'Each Gender - Silver'!AV11+'Each Gender - Bronze'!AV11 &gt; 0, 'Each Gender - Gold'!AV11*'Medal values'!$B$1+'Each Gender - Silver'!AV11*'Medal values'!$B$2+'Each Gender - Bronze'!AV11*'Medal values'!$B$3, "") + IF(AND(AV$1 = AU$1, AU$2 = "Mixed"), 0.5*AU11, 0) + IF(AND(AV$1 = AW$1, AW$2 = "Mixed"), 0.5*AW11, 0)</f>
        <v>0</v>
      </c>
      <c r="AW11" s="5">
        <f>IF('Each Gender - Gold'!AW11+'Each Gender - Silver'!AW11+'Each Gender - Bronze'!AW11 &gt; 0, 'Each Gender - Gold'!AW11*'Medal values'!$B$1+'Each Gender - Silver'!AW11*'Medal values'!$B$2+'Each Gender - Bronze'!AW11*'Medal values'!$B$3, "") + IF(AND(AW$1 = AV$1, AV$2 = "Mixed"), 0.5*AV11, 0) + IF(AND(AW$1 = AX$1, AX$2 = "Mixed"), 0.5*AX11, 0)</f>
        <v>0</v>
      </c>
      <c r="AX11" s="5">
        <f>IF('Each Gender - Gold'!AX11+'Each Gender - Silver'!AX11+'Each Gender - Bronze'!AX11 &gt; 0, 'Each Gender - Gold'!AX11*'Medal values'!$B$1+'Each Gender - Silver'!AX11*'Medal values'!$B$2+'Each Gender - Bronze'!AX11*'Medal values'!$B$3, "") + IF(AND(AX$1 = AW$1, AW$2 = "Mixed"), 0.5*AW11, 0) + IF(AND(AX$1 = AY$1, AY$2 = "Mixed"), 0.5*AY11, 0)</f>
        <v>0</v>
      </c>
      <c r="AY11" s="5">
        <f>IF('Each Gender - Gold'!AY11+'Each Gender - Silver'!AY11+'Each Gender - Bronze'!AY11 &gt; 0, 'Each Gender - Gold'!AY11*'Medal values'!$B$1+'Each Gender - Silver'!AY11*'Medal values'!$B$2+'Each Gender - Bronze'!AY11*'Medal values'!$B$3, "") + IF(AND(AY$1 = AX$1, AX$2 = "Mixed"), 0.5*AX11, 0) + IF(AND(AY$1 = AZ$1, AZ$2 = "Mixed"), 0.5*AZ11, 0)</f>
        <v>0</v>
      </c>
      <c r="AZ11" s="5">
        <f>IF('Each Gender - Gold'!AZ11+'Each Gender - Silver'!AZ11+'Each Gender - Bronze'!AZ11 &gt; 0, 'Each Gender - Gold'!AZ11*'Medal values'!$B$1+'Each Gender - Silver'!AZ11*'Medal values'!$B$2+'Each Gender - Bronze'!AZ11*'Medal values'!$B$3, "") + IF(AND(AZ$1 = AY$1, AY$2 = "Mixed"), 0.5*AY11, 0) + IF(AND(AZ$1 = BA$1, BA$2 = "Mixed"), 0.5*BA11, 0)</f>
        <v>0</v>
      </c>
      <c r="BA11" s="5">
        <f>IF('Each Gender - Gold'!BA11+'Each Gender - Silver'!BA11+'Each Gender - Bronze'!BA11 &gt; 0, 'Each Gender - Gold'!BA11*'Medal values'!$B$1+'Each Gender - Silver'!BA11*'Medal values'!$B$2+'Each Gender - Bronze'!BA11*'Medal values'!$B$3, "") + IF(AND(BA$1 = AZ$1, AZ$2 = "Mixed"), 0.5*AZ11, 0) + IF(AND(BA$1 = BB$1, BB$2 = "Mixed"), 0.5*BB11, 0)</f>
        <v>0</v>
      </c>
      <c r="BB11" s="5">
        <f>IF('Each Gender - Gold'!BB11+'Each Gender - Silver'!BB11+'Each Gender - Bronze'!BB11 &gt; 0, 'Each Gender - Gold'!BB11*'Medal values'!$B$1+'Each Gender - Silver'!BB11*'Medal values'!$B$2+'Each Gender - Bronze'!BB11*'Medal values'!$B$3, "") + IF(AND(BB$1 = BA$1, BA$2 = "Mixed"), 0.5*BA11, 0) + IF(AND(BB$1 = BC$1, BC$2 = "Mixed"), 0.5*BC11, 0)</f>
        <v>0</v>
      </c>
      <c r="BC11" s="5">
        <f>IF('Each Gender - Gold'!BC11+'Each Gender - Silver'!BC11+'Each Gender - Bronze'!BC11 &gt; 0, 'Each Gender - Gold'!BC11*'Medal values'!$B$1+'Each Gender - Silver'!BC11*'Medal values'!$B$2+'Each Gender - Bronze'!BC11*'Medal values'!$B$3, "") + IF(AND(BC$1 = BB$1, BB$2 = "Mixed"), 0.5*BB11, 0) + IF(AND(BC$1 = BD$1, BD$2 = "Mixed"), 0.5*BD11, 0)</f>
        <v>0</v>
      </c>
      <c r="BD11" s="5">
        <f>IF('Each Gender - Gold'!BD11+'Each Gender - Silver'!BD11+'Each Gender - Bronze'!BD11 &gt; 0, 'Each Gender - Gold'!BD11*'Medal values'!$B$1+'Each Gender - Silver'!BD11*'Medal values'!$B$2+'Each Gender - Bronze'!BD11*'Medal values'!$B$3, "") + IF(AND(BD$1 = BC$1, BC$2 = "Mixed"), 0.5*BC11, 0) + IF(AND(BD$1 = BE$1, BE$2 = "Mixed"), 0.5*BE11, 0)</f>
        <v>0</v>
      </c>
      <c r="BE11" s="5">
        <f>IF('Each Gender - Gold'!BE11+'Each Gender - Silver'!BE11+'Each Gender - Bronze'!BE11 &gt; 0, 'Each Gender - Gold'!BE11*'Medal values'!$B$1+'Each Gender - Silver'!BE11*'Medal values'!$B$2+'Each Gender - Bronze'!BE11*'Medal values'!$B$3, "") + IF(AND(BE$1 = BD$1, BD$2 = "Mixed"), 0.5*BD11, 0) + IF(AND(BE$1 = BF$1, BF$2 = "Mixed"), 0.5*BF11, 0)</f>
        <v>0</v>
      </c>
      <c r="BF11" s="5">
        <f>IF('Each Gender - Gold'!BF11+'Each Gender - Silver'!BF11+'Each Gender - Bronze'!BF11 &gt; 0, 'Each Gender - Gold'!BF11*'Medal values'!$B$1+'Each Gender - Silver'!BF11*'Medal values'!$B$2+'Each Gender - Bronze'!BF11*'Medal values'!$B$3, "") + IF(AND(BF$1 = BE$1, BE$2 = "Mixed"), 0.5*BE11, 0) + IF(AND(BF$1 = BG$1, BG$2 = "Mixed"), 0.5*BG11, 0)</f>
        <v>0</v>
      </c>
      <c r="BG11" s="5">
        <f>IF('Each Gender - Gold'!BG11+'Each Gender - Silver'!BG11+'Each Gender - Bronze'!BG11 &gt; 0, 'Each Gender - Gold'!BG11*'Medal values'!$B$1+'Each Gender - Silver'!BG11*'Medal values'!$B$2+'Each Gender - Bronze'!BG11*'Medal values'!$B$3, "") + IF(AND(BG$1 = BF$1, BF$2 = "Mixed"), 0.5*BF11, 0) + IF(AND(BG$1 = BH$1, BH$2 = "Mixed"), 0.5*BH11, 0)</f>
        <v>0</v>
      </c>
      <c r="BH11" s="5">
        <f>IF('Each Gender - Gold'!BH11+'Each Gender - Silver'!BH11+'Each Gender - Bronze'!BH11 &gt; 0, 'Each Gender - Gold'!BH11*'Medal values'!$B$1+'Each Gender - Silver'!BH11*'Medal values'!$B$2+'Each Gender - Bronze'!BH11*'Medal values'!$B$3, "") + IF(AND(BH$1 = BG$1, BG$2 = "Mixed"), 0.5*BG11, 0) + IF(AND(BH$1 = BI$1, BI$2 = "Mixed"), 0.5*BI11, 0)</f>
        <v>1</v>
      </c>
      <c r="BI11" s="5">
        <f>IF('Each Gender - Gold'!BI11+'Each Gender - Silver'!BI11+'Each Gender - Bronze'!BI11 &gt; 0, 'Each Gender - Gold'!BI11*'Medal values'!$B$1+'Each Gender - Silver'!BI11*'Medal values'!$B$2+'Each Gender - Bronze'!BI11*'Medal values'!$B$3, "") + IF(AND(BI$1 = BH$1, BH$2 = "Mixed"), 0.5*BH11, 0) + IF(AND(BI$1 = BJ$1, BJ$2 = "Mixed"), 0.5*BJ11, 0)</f>
        <v>0</v>
      </c>
      <c r="BJ11" s="5">
        <f>IF('Each Gender - Gold'!BJ11+'Each Gender - Silver'!BJ11+'Each Gender - Bronze'!BJ11 &gt; 0, 'Each Gender - Gold'!BJ11*'Medal values'!$B$1+'Each Gender - Silver'!BJ11*'Medal values'!$B$2+'Each Gender - Bronze'!BJ11*'Medal values'!$B$3, "") + IF(AND(BJ$1 = BI$1, BI$2 = "Mixed"), 0.5*BI11, 0) + IF(AND(BJ$1 = BK$1, BK$2 = "Mixed"), 0.5*BK11, 0)</f>
        <v>0</v>
      </c>
      <c r="BK11" s="5">
        <f>IF('Each Gender - Gold'!BK11+'Each Gender - Silver'!BK11+'Each Gender - Bronze'!BK11 &gt; 0, 'Each Gender - Gold'!BK11*'Medal values'!$B$1+'Each Gender - Silver'!BK11*'Medal values'!$B$2+'Each Gender - Bronze'!BK11*'Medal values'!$B$3, "") + IF(AND(BK$1 = BJ$1, BJ$2 = "Mixed"), 0.5*BJ11, 0) + IF(AND(BK$1 = BL$1, BL$2 = "Mixed"), 0.5*BL11, 0)</f>
        <v>0</v>
      </c>
      <c r="BL11" s="5">
        <f>IF('Each Gender - Gold'!BL11+'Each Gender - Silver'!BL11+'Each Gender - Bronze'!BL11 &gt; 0, 'Each Gender - Gold'!BL11*'Medal values'!$B$1+'Each Gender - Silver'!BL11*'Medal values'!$B$2+'Each Gender - Bronze'!BL11*'Medal values'!$B$3, "") + IF(AND(BL$1 = BK$1, BK$2 = "Mixed"), 0.5*BK11, 0) + IF(AND(BL$1 = BM$1, BM$2 = "Mixed"), 0.5*BM11, 0)</f>
        <v>0</v>
      </c>
      <c r="BM11" s="5">
        <f>IF('Each Gender - Gold'!BM11+'Each Gender - Silver'!BM11+'Each Gender - Bronze'!BM11 &gt; 0, 'Each Gender - Gold'!BM11*'Medal values'!$B$1+'Each Gender - Silver'!BM11*'Medal values'!$B$2+'Each Gender - Bronze'!BM11*'Medal values'!$B$3, "") + IF(AND(BM$1 = BL$1, BL$2 = "Mixed"), 0.5*BL11, 0) + IF(AND(BM$1 = BN$1, BN$2 = "Mixed"), 0.5*BN11, 0)</f>
        <v>0</v>
      </c>
      <c r="BN11" s="5">
        <f>IF('Each Gender - Gold'!BN11+'Each Gender - Silver'!BN11+'Each Gender - Bronze'!BN11 &gt; 0, 'Each Gender - Gold'!BN11*'Medal values'!$B$1+'Each Gender - Silver'!BN11*'Medal values'!$B$2+'Each Gender - Bronze'!BN11*'Medal values'!$B$3, "") + IF(AND(BN$1 = BM$1, BM$2 = "Mixed"), 0.5*BM11, 0) + IF(AND(BN$1 = BO$1, BO$2 = "Mixed"), 0.5*BO11, 0)</f>
        <v>0</v>
      </c>
      <c r="BO11" s="5">
        <f>IF('Each Gender - Gold'!BO11+'Each Gender - Silver'!BO11+'Each Gender - Bronze'!BO11 &gt; 0, 'Each Gender - Gold'!BO11*'Medal values'!$B$1+'Each Gender - Silver'!BO11*'Medal values'!$B$2+'Each Gender - Bronze'!BO11*'Medal values'!$B$3, "") + IF(AND(BO$1 = BN$1, BN$2 = "Mixed"), 0.5*BN11, 0) + IF(AND(BO$1 = BP$1, BP$2 = "Mixed"), 0.5*BP11, 0)</f>
        <v>0</v>
      </c>
      <c r="BP11" s="5">
        <f>IF('Each Gender - Gold'!BP11+'Each Gender - Silver'!BP11+'Each Gender - Bronze'!BP11 &gt; 0, 'Each Gender - Gold'!BP11*'Medal values'!$B$1+'Each Gender - Silver'!BP11*'Medal values'!$B$2+'Each Gender - Bronze'!BP11*'Medal values'!$B$3, "") + IF(AND(BP$1 = BO$1, BO$2 = "Mixed"), 0.5*BO11, 0) + IF(AND(BP$1 = BQ$1, BQ$2 = "Mixed"), 0.5*BQ11, 0)</f>
        <v>0</v>
      </c>
      <c r="BQ11" s="5">
        <f>IF('Each Gender - Gold'!BQ11+'Each Gender - Silver'!BQ11+'Each Gender - Bronze'!BQ11 &gt; 0, 'Each Gender - Gold'!BQ11*'Medal values'!$B$1+'Each Gender - Silver'!BQ11*'Medal values'!$B$2+'Each Gender - Bronze'!BQ11*'Medal values'!$B$3, "") + IF(AND(BQ$1 = BP$1, BP$2 = "Mixed"), 0.5*BP11, 0) + IF(AND(BQ$1 = BR$1, BR$2 = "Mixed"), 0.5*BR11, 0)</f>
        <v>0</v>
      </c>
      <c r="BR11" s="5">
        <f>IF('Each Gender - Gold'!BR11+'Each Gender - Silver'!BR11+'Each Gender - Bronze'!BR11 &gt; 0, 'Each Gender - Gold'!BR11*'Medal values'!$B$1+'Each Gender - Silver'!BR11*'Medal values'!$B$2+'Each Gender - Bronze'!BR11*'Medal values'!$B$3, "") + IF(AND(BR$1 = BQ$1, BQ$2 = "Mixed"), 0.5*BQ11, 0) + IF(AND(BR$1 = BS$1, BS$2 = "Mixed"), 0.5*BS11, 0)</f>
        <v>0</v>
      </c>
      <c r="BS11" s="5">
        <f>IF('Each Gender - Gold'!BS11+'Each Gender - Silver'!BS11+'Each Gender - Bronze'!BS11 &gt; 0, 'Each Gender - Gold'!BS11*'Medal values'!$B$1+'Each Gender - Silver'!BS11*'Medal values'!$B$2+'Each Gender - Bronze'!BS11*'Medal values'!$B$3, "") + IF(AND(BS$1 = BR$1, BR$2 = "Mixed"), 0.5*BR11, 0) + IF(AND(BS$1 = BT$1, BT$2 = "Mixed"), 0.5*BT11, 0)</f>
        <v>0</v>
      </c>
      <c r="BT11" s="5">
        <f>IF('Each Gender - Gold'!BT11+'Each Gender - Silver'!BT11+'Each Gender - Bronze'!BT11 &gt; 0, 'Each Gender - Gold'!BT11*'Medal values'!$B$1+'Each Gender - Silver'!BT11*'Medal values'!$B$2+'Each Gender - Bronze'!BT11*'Medal values'!$B$3, "") + IF(AND(BT$1 = BS$1, BS$2 = "Mixed"), 0.5*BS11, 0) + IF(AND(BT$1 = BU$1, BU$2 = "Mixed"), 0.5*BU11, 0)</f>
        <v>0</v>
      </c>
      <c r="BU11" s="5">
        <f>IF('Each Gender - Gold'!BU11+'Each Gender - Silver'!BU11+'Each Gender - Bronze'!BU11 &gt; 0, 'Each Gender - Gold'!BU11*'Medal values'!$B$1+'Each Gender - Silver'!BU11*'Medal values'!$B$2+'Each Gender - Bronze'!BU11*'Medal values'!$B$3, "") + IF(AND(BU$1 = BT$1, BT$2 = "Mixed"), 0.5*BT11, 0) + IF(AND(BU$1 = BV$1, BV$2 = "Mixed"), 0.5*BV11, 0)</f>
        <v>0</v>
      </c>
      <c r="BV11" s="5">
        <f>IF('Each Gender - Gold'!BV11+'Each Gender - Silver'!BV11+'Each Gender - Bronze'!BV11 &gt; 0, 'Each Gender - Gold'!BV11*'Medal values'!$B$1+'Each Gender - Silver'!BV11*'Medal values'!$B$2+'Each Gender - Bronze'!BV11*'Medal values'!$B$3, "") + IF(AND(BV$1 = BU$1, BU$2 = "Mixed"), 0.5*BU11, 0) + IF(AND(BV$1 = BW$1, BW$2 = "Mixed"), 0.5*BW11, 0)</f>
        <v>0</v>
      </c>
      <c r="BW11" s="5">
        <f>IF('Each Gender - Gold'!BW11+'Each Gender - Silver'!BW11+'Each Gender - Bronze'!BW11 &gt; 0, 'Each Gender - Gold'!BW11*'Medal values'!$B$1+'Each Gender - Silver'!BW11*'Medal values'!$B$2+'Each Gender - Bronze'!BW11*'Medal values'!$B$3, "") + IF(AND(BW$1 = BV$1, BV$2 = "Mixed"), 0.5*BV11, 0) + IF(AND(BW$1 = BX$1, BX$2 = "Mixed"), 0.5*BX11, 0)</f>
        <v>0</v>
      </c>
      <c r="BX11" s="5">
        <f>IF('Each Gender - Gold'!BX11+'Each Gender - Silver'!BX11+'Each Gender - Bronze'!BX11 &gt; 0, 'Each Gender - Gold'!BX11*'Medal values'!$B$1+'Each Gender - Silver'!BX11*'Medal values'!$B$2+'Each Gender - Bronze'!BX11*'Medal values'!$B$3, "") + IF(AND(BX$1 = BW$1, BW$2 = "Mixed"), 0.5*BW11, 0) + IF(AND(BX$1 = BY$1, BY$2 = "Mixed"), 0.5*BY11, 0)</f>
        <v>0</v>
      </c>
      <c r="BY11" s="5">
        <f>IF('Each Gender - Gold'!BY11+'Each Gender - Silver'!BY11+'Each Gender - Bronze'!BY11 &gt; 0, 'Each Gender - Gold'!BY11*'Medal values'!$B$1+'Each Gender - Silver'!BY11*'Medal values'!$B$2+'Each Gender - Bronze'!BY11*'Medal values'!$B$3, "") + IF(AND(BY$1 = BX$1, BX$2 = "Mixed"), 0.5*BX11, 0) + IF(AND(BY$1 = BZ$1, BZ$2 = "Mixed"), 0.5*BZ11, 0)</f>
        <v>0</v>
      </c>
      <c r="BZ11" s="5">
        <f>IF('Each Gender - Gold'!BZ11+'Each Gender - Silver'!BZ11+'Each Gender - Bronze'!BZ11 &gt; 0, 'Each Gender - Gold'!BZ11*'Medal values'!$B$1+'Each Gender - Silver'!BZ11*'Medal values'!$B$2+'Each Gender - Bronze'!BZ11*'Medal values'!$B$3, "") + IF(AND(BZ$1 = BY$1, BY$2 = "Mixed"), 0.5*BY11, 0) + IF(AND(BZ$1 = CA$1, CA$2 = "Mixed"), 0.5*CA11, 0)</f>
        <v>0</v>
      </c>
      <c r="CA11" s="5">
        <f>IF('Each Gender - Gold'!CA11+'Each Gender - Silver'!CA11+'Each Gender - Bronze'!CA11 &gt; 0, 'Each Gender - Gold'!CA11*'Medal values'!$B$1+'Each Gender - Silver'!CA11*'Medal values'!$B$2+'Each Gender - Bronze'!CA11*'Medal values'!$B$3, "") + IF(AND(CA$1 = BZ$1, BZ$2 = "Mixed"), 0.5*BZ11, 0) + IF(AND(CA$1 = CB$1, CB$2 = "Mixed"), 0.5*CB11, 0)</f>
        <v>0</v>
      </c>
      <c r="CB11" s="5">
        <f>IF('Each Gender - Gold'!CB11+'Each Gender - Silver'!CB11+'Each Gender - Bronze'!CB11 &gt; 0, 'Each Gender - Gold'!CB11*'Medal values'!$B$1+'Each Gender - Silver'!CB11*'Medal values'!$B$2+'Each Gender - Bronze'!CB11*'Medal values'!$B$3, "") + IF(AND(CB$1 = CA$1, CA$2 = "Mixed"), 0.5*CA11, 0) + IF(AND(CB$1 = CC$1, CC$2 = "Mixed"), 0.5*CC11, 0)</f>
        <v>0</v>
      </c>
      <c r="CC11" s="5">
        <f>IF('Each Gender - Gold'!CC11+'Each Gender - Silver'!CC11+'Each Gender - Bronze'!CC11 &gt; 0, 'Each Gender - Gold'!CC11*'Medal values'!$B$1+'Each Gender - Silver'!CC11*'Medal values'!$B$2+'Each Gender - Bronze'!CC11*'Medal values'!$B$3, "") + IF(AND(CC$1 = CB$1, CB$2 = "Mixed"), 0.5*CB11, 0) + IF(AND(CC$1 = CD$1, CD$2 = "Mixed"), 0.5*CD11, 0)</f>
        <v>0</v>
      </c>
      <c r="CD11" s="5">
        <f>IF('Each Gender - Gold'!CD11+'Each Gender - Silver'!CD11+'Each Gender - Bronze'!CD11 &gt; 0, 'Each Gender - Gold'!CD11*'Medal values'!$B$1+'Each Gender - Silver'!CD11*'Medal values'!$B$2+'Each Gender - Bronze'!CD11*'Medal values'!$B$3, "") + IF(AND(CD$1 = CC$1, CC$2 = "Mixed"), 0.5*CC11, 0) + IF(AND(CD$1 = CE$1, CE$2 = "Mixed"), 0.5*CE11, 0)</f>
        <v>0</v>
      </c>
      <c r="CE11" s="5">
        <f>IF('Each Gender - Gold'!CE11+'Each Gender - Silver'!CE11+'Each Gender - Bronze'!CE11 &gt; 0, 'Each Gender - Gold'!CE11*'Medal values'!$B$1+'Each Gender - Silver'!CE11*'Medal values'!$B$2+'Each Gender - Bronze'!CE11*'Medal values'!$B$3, "") + IF(AND(CE$1 = CD$1, CD$2 = "Mixed"), 0.5*CD11, 0) + IF(AND(CE$1 = CF$1, CF$2 = "Mixed"), 0.5*CF11, 0)</f>
        <v>0</v>
      </c>
      <c r="CF11" s="5">
        <f>IF('Each Gender - Gold'!CF11+'Each Gender - Silver'!CF11+'Each Gender - Bronze'!CF11 &gt; 0, 'Each Gender - Gold'!CF11*'Medal values'!$B$1+'Each Gender - Silver'!CF11*'Medal values'!$B$2+'Each Gender - Bronze'!CF11*'Medal values'!$B$3, "") + IF(AND(CF$1 = CE$1, CE$2 = "Mixed"), 0.5*CE11, 0) + IF(AND(CF$1 = CG$1, CG$2 = "Mixed"), 0.5*CG11, 0)</f>
        <v>0</v>
      </c>
      <c r="CG11" s="5">
        <f>IF('Each Gender - Gold'!CG11+'Each Gender - Silver'!CG11+'Each Gender - Bronze'!CG11 &gt; 0, 'Each Gender - Gold'!CG11*'Medal values'!$B$1+'Each Gender - Silver'!CG11*'Medal values'!$B$2+'Each Gender - Bronze'!CG11*'Medal values'!$B$3, "") + IF(AND(CG$1 = CF$1, CF$2 = "Mixed"), 0.5*CF11, 0) + IF(AND(CG$1 = CH$1, CH$2 = "Mixed"), 0.5*CH11, 0)</f>
        <v>0</v>
      </c>
      <c r="CH11" s="5">
        <f>IF('Each Gender - Gold'!CH11+'Each Gender - Silver'!CH11+'Each Gender - Bronze'!CH11 &gt; 0, 'Each Gender - Gold'!CH11*'Medal values'!$B$1+'Each Gender - Silver'!CH11*'Medal values'!$B$2+'Each Gender - Bronze'!CH11*'Medal values'!$B$3, "") + IF(AND(CH$1 = CG$1, CG$2 = "Mixed"), 0.5*CG11, 0) + IF(AND(CH$1 = CI$1, CI$2 = "Mixed"), 0.5*CI11, 0)</f>
        <v>0</v>
      </c>
      <c r="CI11" s="5">
        <f>IF('Each Gender - Gold'!CI11+'Each Gender - Silver'!CI11+'Each Gender - Bronze'!CI11 &gt; 0, 'Each Gender - Gold'!CI11*'Medal values'!$B$1+'Each Gender - Silver'!CI11*'Medal values'!$B$2+'Each Gender - Bronze'!CI11*'Medal values'!$B$3, "") + IF(AND(CI$1 = CH$1, CH$2 = "Mixed"), 0.5*CH11, 0) + IF(AND(CI$1 = CJ$1, CJ$2 = "Mixed"), 0.5*CJ11, 0)</f>
        <v>0</v>
      </c>
      <c r="CJ11" s="5">
        <f>IF('Each Gender - Gold'!CJ11+'Each Gender - Silver'!CJ11+'Each Gender - Bronze'!CJ11 &gt; 0, 'Each Gender - Gold'!CJ11*'Medal values'!$B$1+'Each Gender - Silver'!CJ11*'Medal values'!$B$2+'Each Gender - Bronze'!CJ11*'Medal values'!$B$3, "") + IF(AND(CJ$1 = CI$1, CI$2 = "Mixed"), 0.5*CI11, 0) + IF(AND(CJ$1 = CK$1, CK$2 = "Mixed"), 0.5*CK11, 0)</f>
        <v>3.001</v>
      </c>
      <c r="CK11" s="5">
        <f>IF('Each Gender - Gold'!CK11+'Each Gender - Silver'!CK11+'Each Gender - Bronze'!CK11 &gt; 0, 'Each Gender - Gold'!CK11*'Medal values'!$B$1+'Each Gender - Silver'!CK11*'Medal values'!$B$2+'Each Gender - Bronze'!CK11*'Medal values'!$B$3, "") + IF(AND(CK$1 = CJ$1, CJ$2 = "Mixed"), 0.5*CJ11, 0) + IF(AND(CK$1 = CL$1, CL$2 = "Mixed"), 0.5*CL11, 0)</f>
        <v>0</v>
      </c>
      <c r="CL11" s="5">
        <f>IF('Each Gender - Gold'!CL11+'Each Gender - Silver'!CL11+'Each Gender - Bronze'!CL11 &gt; 0, 'Each Gender - Gold'!CL11*'Medal values'!$B$1+'Each Gender - Silver'!CL11*'Medal values'!$B$2+'Each Gender - Bronze'!CL11*'Medal values'!$B$3, "") + IF(AND(CL$1 = CK$1, CK$2 = "Mixed"), 0.5*CK11, 0) + IF(AND(CL$1 = CM$1, CM$2 = "Mixed"), 0.5*CM11, 0)</f>
        <v>0</v>
      </c>
      <c r="CM11" s="5">
        <f>IF('Each Gender - Gold'!CM11+'Each Gender - Silver'!CM11+'Each Gender - Bronze'!CM11 &gt; 0, 'Each Gender - Gold'!CM11*'Medal values'!$B$1+'Each Gender - Silver'!CM11*'Medal values'!$B$2+'Each Gender - Bronze'!CM11*'Medal values'!$B$3, "") + IF(AND(CM$1 = CL$1, CL$2 = "Mixed"), 0.5*CL11, 0) + IF(AND(CM$1 = CN$1, CN$2 = "Mixed"), 0.5*CN11, 0)</f>
        <v>0</v>
      </c>
      <c r="CN11" s="5">
        <f>IF('Each Gender - Gold'!CN11+'Each Gender - Silver'!CN11+'Each Gender - Bronze'!CN11 &gt; 0, 'Each Gender - Gold'!CN11*'Medal values'!$B$1+'Each Gender - Silver'!CN11*'Medal values'!$B$2+'Each Gender - Bronze'!CN11*'Medal values'!$B$3, "") + IF(AND(CN$1 = CM$1, CM$2 = "Mixed"), 0.5*CM11, 0) + IF(AND(CN$1 = CO$1, CO$2 = "Mixed"), 0.5*CO11, 0)</f>
        <v>0</v>
      </c>
      <c r="CO11" s="5">
        <f>IF('Each Gender - Gold'!CO11+'Each Gender - Silver'!CO11+'Each Gender - Bronze'!CO11 &gt; 0, 'Each Gender - Gold'!CO11*'Medal values'!$B$1+'Each Gender - Silver'!CO11*'Medal values'!$B$2+'Each Gender - Bronze'!CO11*'Medal values'!$B$3, "") + IF(AND(CO$1 = CN$1, CN$2 = "Mixed"), 0.5*CN11, 0) + IF(AND(CO$1 = CP$1, CP$2 = "Mixed"), 0.5*CP11, 0)</f>
        <v>0</v>
      </c>
      <c r="CP11" s="5">
        <f>IF('Each Gender - Gold'!CP11+'Each Gender - Silver'!CP11+'Each Gender - Bronze'!CP11 &gt; 0, 'Each Gender - Gold'!CP11*'Medal values'!$B$1+'Each Gender - Silver'!CP11*'Medal values'!$B$2+'Each Gender - Bronze'!CP11*'Medal values'!$B$3, "") + IF(AND(CP$1 = CO$1, CO$2 = "Mixed"), 0.5*CO11, 0) + IF(AND(CP$1 = CQ$1, CQ$2 = "Mixed"), 0.5*CQ11, 0)</f>
        <v>0</v>
      </c>
      <c r="CQ11" s="5">
        <f>IF('Each Gender - Gold'!CQ11+'Each Gender - Silver'!CQ11+'Each Gender - Bronze'!CQ11 &gt; 0, 'Each Gender - Gold'!CQ11*'Medal values'!$B$1+'Each Gender - Silver'!CQ11*'Medal values'!$B$2+'Each Gender - Bronze'!CQ11*'Medal values'!$B$3, "") + IF(AND(CQ$1 = CP$1, CP$2 = "Mixed"), 0.5*CP11, 0) + IF(AND(CQ$1 = CR$1, CR$2 = "Mixed"), 0.5*CR11, 0)</f>
        <v>0</v>
      </c>
      <c r="CR11" s="5">
        <f>IF('Each Gender - Gold'!CR11+'Each Gender - Silver'!CR11+'Each Gender - Bronze'!CR11 &gt; 0, 'Each Gender - Gold'!CR11*'Medal values'!$B$1+'Each Gender - Silver'!CR11*'Medal values'!$B$2+'Each Gender - Bronze'!CR11*'Medal values'!$B$3, "") + IF(AND(CR$1 = CQ$1, CQ$2 = "Mixed"), 0.5*CQ11, 0) + IF(AND(CR$1 = CS$1, CS$2 = "Mixed"), 0.5*CS11, 0)</f>
        <v>0</v>
      </c>
      <c r="CS11" s="5">
        <f>IF('Each Gender - Gold'!CS11+'Each Gender - Silver'!CS11+'Each Gender - Bronze'!CS11 &gt; 0, 'Each Gender - Gold'!CS11*'Medal values'!$B$1+'Each Gender - Silver'!CS11*'Medal values'!$B$2+'Each Gender - Bronze'!CS11*'Medal values'!$B$3, "") + IF(AND(CS$1 = CR$1, CR$2 = "Mixed"), 0.5*CR11, 0) + IF(AND(CS$1 = CT$1, CT$2 = "Mixed"), 0.5*CT11, 0)</f>
        <v>0</v>
      </c>
      <c r="CT11" s="5">
        <f>IF('Each Gender - Gold'!CT11+'Each Gender - Silver'!CT11+'Each Gender - Bronze'!CT11 &gt; 0, 'Each Gender - Gold'!CT11*'Medal values'!$B$1+'Each Gender - Silver'!CT11*'Medal values'!$B$2+'Each Gender - Bronze'!CT11*'Medal values'!$B$3, "") + IF(AND(CT$1 = CS$1, CS$2 = "Mixed"), 0.5*CS11, 0) + IF(AND(CT$1 = CU$1, CU$2 = "Mixed"), 0.5*CU11, 0)</f>
        <v>0</v>
      </c>
      <c r="CU11" s="5">
        <f>IF('Each Gender - Gold'!CU11+'Each Gender - Silver'!CU11+'Each Gender - Bronze'!CU11 &gt; 0, 'Each Gender - Gold'!CU11*'Medal values'!$B$1+'Each Gender - Silver'!CU11*'Medal values'!$B$2+'Each Gender - Bronze'!CU11*'Medal values'!$B$3, "") + IF(AND(CU$1 = CT$1, CT$2 = "Mixed"), 0.5*CT11, 0) + IF(AND(CU$1 = CV$1, CV$2 = "Mixed"), 0.5*CV11, 0)</f>
        <v>2.000001</v>
      </c>
      <c r="CV11" s="5">
        <f>IF('Each Gender - Gold'!CV11+'Each Gender - Silver'!CV11+'Each Gender - Bronze'!CV11 &gt; 0, 'Each Gender - Gold'!CV11*'Medal values'!$B$1+'Each Gender - Silver'!CV11*'Medal values'!$B$2+'Each Gender - Bronze'!CV11*'Medal values'!$B$3, "") + IF(AND(CV$1 = CU$1, CU$2 = "Mixed"), 0.5*CU11, 0) + IF(AND(CV$1 = CW$1, CW$2 = "Mixed"), 0.5*CW11, 0)</f>
        <v>3.000001</v>
      </c>
      <c r="CW11" s="5">
        <f t="shared" ref="CW11:CX11" si="9">SUMIF($B$2:$CV$2,CW$2, $B11:$CV11)</f>
        <v>6.001001</v>
      </c>
      <c r="CX11" s="5">
        <f t="shared" si="9"/>
        <v>5.000002</v>
      </c>
    </row>
    <row r="12">
      <c r="A12" s="5" t="str">
        <f>Countries!A10</f>
        <v>BOT</v>
      </c>
      <c r="B12" s="5">
        <f>IF('Each Gender - Gold'!B12+'Each Gender - Silver'!B12+'Each Gender - Bronze'!B12 &gt; 0, 'Each Gender - Gold'!B12*'Medal values'!$B$1+'Each Gender - Silver'!B12*'Medal values'!$B$2+'Each Gender - Bronze'!B12*'Medal values'!$B$3, "") + IF(AND(B$1 = A$1, A$2 = "Mixed"), 0.5*A12, 0) + IF(AND(B$1 = C$1, C$2 = "Mixed"), 0.5*C12, 0)</f>
        <v>0</v>
      </c>
      <c r="C12" s="5">
        <f>IF('Each Gender - Gold'!C12+'Each Gender - Silver'!C12+'Each Gender - Bronze'!C12 &gt; 0, 'Each Gender - Gold'!C12*'Medal values'!$B$1+'Each Gender - Silver'!C12*'Medal values'!$B$2+'Each Gender - Bronze'!C12*'Medal values'!$B$3, "") + IF(AND(C$1 = B$1, B$2 = "Mixed"), 0.5*B12, 0) + IF(AND(C$1 = D$1, D$2 = "Mixed"), 0.5*D12, 0)</f>
        <v>0</v>
      </c>
      <c r="D12" s="5">
        <f>IF('Each Gender - Gold'!D12+'Each Gender - Silver'!D12+'Each Gender - Bronze'!D12 &gt; 0, 'Each Gender - Gold'!D12*'Medal values'!$B$1+'Each Gender - Silver'!D12*'Medal values'!$B$2+'Each Gender - Bronze'!D12*'Medal values'!$B$3, "") + IF(AND(D$1 = C$1, C$2 = "Mixed"), 0.5*C12, 0) + IF(AND(D$1 = E$1, E$2 = "Mixed"), 0.5*E12, 0)</f>
        <v>0</v>
      </c>
      <c r="E12" s="5">
        <f>IF('Each Gender - Gold'!E12+'Each Gender - Silver'!E12+'Each Gender - Bronze'!E12 &gt; 0, 'Each Gender - Gold'!E12*'Medal values'!$B$1+'Each Gender - Silver'!E12*'Medal values'!$B$2+'Each Gender - Bronze'!E12*'Medal values'!$B$3, "") + IF(AND(E$1 = D$1, D$2 = "Mixed"), 0.5*D12, 0) + IF(AND(E$1 = F$1, F$2 = "Mixed"), 0.5*F12, 0)</f>
        <v>0</v>
      </c>
      <c r="F12" s="5">
        <f>IF('Each Gender - Gold'!F12+'Each Gender - Silver'!F12+'Each Gender - Bronze'!F12 &gt; 0, 'Each Gender - Gold'!F12*'Medal values'!$B$1+'Each Gender - Silver'!F12*'Medal values'!$B$2+'Each Gender - Bronze'!F12*'Medal values'!$B$3, "") + IF(AND(F$1 = E$1, E$2 = "Mixed"), 0.5*E12, 0) + IF(AND(F$1 = G$1, G$2 = "Mixed"), 0.5*G12, 0)</f>
        <v>0</v>
      </c>
      <c r="G12" s="5">
        <f>IF('Each Gender - Gold'!G12+'Each Gender - Silver'!G12+'Each Gender - Bronze'!G12 &gt; 0, 'Each Gender - Gold'!G12*'Medal values'!$B$1+'Each Gender - Silver'!G12*'Medal values'!$B$2+'Each Gender - Bronze'!G12*'Medal values'!$B$3, "") + IF(AND(G$1 = F$1, F$2 = "Mixed"), 0.5*F12, 0) + IF(AND(G$1 = H$1, H$2 = "Mixed"), 0.5*H12, 0)</f>
        <v>0</v>
      </c>
      <c r="H12" s="5">
        <f>IF('Each Gender - Gold'!H12+'Each Gender - Silver'!H12+'Each Gender - Bronze'!H12 &gt; 0, 'Each Gender - Gold'!H12*'Medal values'!$B$1+'Each Gender - Silver'!H12*'Medal values'!$B$2+'Each Gender - Bronze'!H12*'Medal values'!$B$3, "") + IF(AND(H$1 = G$1, G$2 = "Mixed"), 0.5*G12, 0) + IF(AND(H$1 = I$1, I$2 = "Mixed"), 0.5*I12, 0)</f>
        <v>0</v>
      </c>
      <c r="I12" s="5">
        <f>IF('Each Gender - Gold'!I12+'Each Gender - Silver'!I12+'Each Gender - Bronze'!I12 &gt; 0, 'Each Gender - Gold'!I12*'Medal values'!$B$1+'Each Gender - Silver'!I12*'Medal values'!$B$2+'Each Gender - Bronze'!I12*'Medal values'!$B$3, "") + IF(AND(I$1 = H$1, H$2 = "Mixed"), 0.5*H12, 0) + IF(AND(I$1 = J$1, J$2 = "Mixed"), 0.5*J12, 0)</f>
        <v>0</v>
      </c>
      <c r="J12" s="5">
        <f>IF('Each Gender - Gold'!J12+'Each Gender - Silver'!J12+'Each Gender - Bronze'!J12 &gt; 0, 'Each Gender - Gold'!J12*'Medal values'!$B$1+'Each Gender - Silver'!J12*'Medal values'!$B$2+'Each Gender - Bronze'!J12*'Medal values'!$B$3, "") + IF(AND(J$1 = I$1, I$2 = "Mixed"), 0.5*I12, 0) + IF(AND(J$1 = K$1, K$2 = "Mixed"), 0.5*K12, 0)</f>
        <v>1</v>
      </c>
      <c r="K12" s="5">
        <f>IF('Each Gender - Gold'!K12+'Each Gender - Silver'!K12+'Each Gender - Bronze'!K12 &gt; 0, 'Each Gender - Gold'!K12*'Medal values'!$B$1+'Each Gender - Silver'!K12*'Medal values'!$B$2+'Each Gender - Bronze'!K12*'Medal values'!$B$3, "") + IF(AND(K$1 = J$1, J$2 = "Mixed"), 0.5*J12, 0) + IF(AND(K$1 = L$1, L$2 = "Mixed"), 0.5*L12, 0)</f>
        <v>0</v>
      </c>
      <c r="L12" s="5">
        <f>IF('Each Gender - Gold'!L12+'Each Gender - Silver'!L12+'Each Gender - Bronze'!L12 &gt; 0, 'Each Gender - Gold'!L12*'Medal values'!$B$1+'Each Gender - Silver'!L12*'Medal values'!$B$2+'Each Gender - Bronze'!L12*'Medal values'!$B$3, "") + IF(AND(L$1 = K$1, K$2 = "Mixed"), 0.5*K12, 0) + IF(AND(L$1 = M$1, M$2 = "Mixed"), 0.5*M12, 0)</f>
        <v>0</v>
      </c>
      <c r="M12" s="5">
        <f>IF('Each Gender - Gold'!M12+'Each Gender - Silver'!M12+'Each Gender - Bronze'!M12 &gt; 0, 'Each Gender - Gold'!M12*'Medal values'!$B$1+'Each Gender - Silver'!M12*'Medal values'!$B$2+'Each Gender - Bronze'!M12*'Medal values'!$B$3, "") + IF(AND(M$1 = L$1, L$2 = "Mixed"), 0.5*L12, 0) + IF(AND(M$1 = N$1, N$2 = "Mixed"), 0.5*N12, 0)</f>
        <v>0</v>
      </c>
      <c r="N12" s="5">
        <f>IF('Each Gender - Gold'!N12+'Each Gender - Silver'!N12+'Each Gender - Bronze'!N12 &gt; 0, 'Each Gender - Gold'!N12*'Medal values'!$B$1+'Each Gender - Silver'!N12*'Medal values'!$B$2+'Each Gender - Bronze'!N12*'Medal values'!$B$3, "") + IF(AND(N$1 = M$1, M$2 = "Mixed"), 0.5*M12, 0) + IF(AND(N$1 = O$1, O$2 = "Mixed"), 0.5*O12, 0)</f>
        <v>0</v>
      </c>
      <c r="O12" s="5">
        <f>IF('Each Gender - Gold'!O12+'Each Gender - Silver'!O12+'Each Gender - Bronze'!O12 &gt; 0, 'Each Gender - Gold'!O12*'Medal values'!$B$1+'Each Gender - Silver'!O12*'Medal values'!$B$2+'Each Gender - Bronze'!O12*'Medal values'!$B$3, "") + IF(AND(O$1 = N$1, N$2 = "Mixed"), 0.5*N12, 0) + IF(AND(O$1 = P$1, P$2 = "Mixed"), 0.5*P12, 0)</f>
        <v>0</v>
      </c>
      <c r="P12" s="5">
        <f>IF('Each Gender - Gold'!P12+'Each Gender - Silver'!P12+'Each Gender - Bronze'!P12 &gt; 0, 'Each Gender - Gold'!P12*'Medal values'!$B$1+'Each Gender - Silver'!P12*'Medal values'!$B$2+'Each Gender - Bronze'!P12*'Medal values'!$B$3, "") + IF(AND(P$1 = O$1, O$2 = "Mixed"), 0.5*O12, 0) + IF(AND(P$1 = Q$1, Q$2 = "Mixed"), 0.5*Q12, 0)</f>
        <v>0</v>
      </c>
      <c r="Q12" s="5">
        <f>IF('Each Gender - Gold'!Q12+'Each Gender - Silver'!Q12+'Each Gender - Bronze'!Q12 &gt; 0, 'Each Gender - Gold'!Q12*'Medal values'!$B$1+'Each Gender - Silver'!Q12*'Medal values'!$B$2+'Each Gender - Bronze'!Q12*'Medal values'!$B$3, "") + IF(AND(Q$1 = P$1, P$2 = "Mixed"), 0.5*P12, 0) + IF(AND(Q$1 = R$1, R$2 = "Mixed"), 0.5*R12, 0)</f>
        <v>0</v>
      </c>
      <c r="R12" s="5">
        <f>IF('Each Gender - Gold'!R12+'Each Gender - Silver'!R12+'Each Gender - Bronze'!R12 &gt; 0, 'Each Gender - Gold'!R12*'Medal values'!$B$1+'Each Gender - Silver'!R12*'Medal values'!$B$2+'Each Gender - Bronze'!R12*'Medal values'!$B$3, "") + IF(AND(R$1 = Q$1, Q$2 = "Mixed"), 0.5*Q12, 0) + IF(AND(R$1 = S$1, S$2 = "Mixed"), 0.5*S12, 0)</f>
        <v>0</v>
      </c>
      <c r="S12" s="5">
        <f>IF('Each Gender - Gold'!S12+'Each Gender - Silver'!S12+'Each Gender - Bronze'!S12 &gt; 0, 'Each Gender - Gold'!S12*'Medal values'!$B$1+'Each Gender - Silver'!S12*'Medal values'!$B$2+'Each Gender - Bronze'!S12*'Medal values'!$B$3, "") + IF(AND(S$1 = R$1, R$2 = "Mixed"), 0.5*R12, 0) + IF(AND(S$1 = T$1, T$2 = "Mixed"), 0.5*T12, 0)</f>
        <v>0</v>
      </c>
      <c r="T12" s="5">
        <f>IF('Each Gender - Gold'!T12+'Each Gender - Silver'!T12+'Each Gender - Bronze'!T12 &gt; 0, 'Each Gender - Gold'!T12*'Medal values'!$B$1+'Each Gender - Silver'!T12*'Medal values'!$B$2+'Each Gender - Bronze'!T12*'Medal values'!$B$3, "") + IF(AND(T$1 = S$1, S$2 = "Mixed"), 0.5*S12, 0) + IF(AND(T$1 = U$1, U$2 = "Mixed"), 0.5*U12, 0)</f>
        <v>0</v>
      </c>
      <c r="U12" s="5">
        <f>IF('Each Gender - Gold'!U12+'Each Gender - Silver'!U12+'Each Gender - Bronze'!U12 &gt; 0, 'Each Gender - Gold'!U12*'Medal values'!$B$1+'Each Gender - Silver'!U12*'Medal values'!$B$2+'Each Gender - Bronze'!U12*'Medal values'!$B$3, "") + IF(AND(U$1 = T$1, T$2 = "Mixed"), 0.5*T12, 0) + IF(AND(U$1 = V$1, V$2 = "Mixed"), 0.5*V12, 0)</f>
        <v>0</v>
      </c>
      <c r="V12" s="5">
        <f>IF('Each Gender - Gold'!V12+'Each Gender - Silver'!V12+'Each Gender - Bronze'!V12 &gt; 0, 'Each Gender - Gold'!V12*'Medal values'!$B$1+'Each Gender - Silver'!V12*'Medal values'!$B$2+'Each Gender - Bronze'!V12*'Medal values'!$B$3, "") + IF(AND(V$1 = U$1, U$2 = "Mixed"), 0.5*U12, 0) + IF(AND(V$1 = W$1, W$2 = "Mixed"), 0.5*W12, 0)</f>
        <v>0</v>
      </c>
      <c r="W12" s="5">
        <f>IF('Each Gender - Gold'!W12+'Each Gender - Silver'!W12+'Each Gender - Bronze'!W12 &gt; 0, 'Each Gender - Gold'!W12*'Medal values'!$B$1+'Each Gender - Silver'!W12*'Medal values'!$B$2+'Each Gender - Bronze'!W12*'Medal values'!$B$3, "") + IF(AND(W$1 = V$1, V$2 = "Mixed"), 0.5*V12, 0) + IF(AND(W$1 = X$1, X$2 = "Mixed"), 0.5*X12, 0)</f>
        <v>0</v>
      </c>
      <c r="X12" s="5">
        <f>IF('Each Gender - Gold'!X12+'Each Gender - Silver'!X12+'Each Gender - Bronze'!X12 &gt; 0, 'Each Gender - Gold'!X12*'Medal values'!$B$1+'Each Gender - Silver'!X12*'Medal values'!$B$2+'Each Gender - Bronze'!X12*'Medal values'!$B$3, "") + IF(AND(X$1 = W$1, W$2 = "Mixed"), 0.5*W12, 0) + IF(AND(X$1 = Y$1, Y$2 = "Mixed"), 0.5*Y12, 0)</f>
        <v>0</v>
      </c>
      <c r="Y12" s="5">
        <f>IF('Each Gender - Gold'!Y12+'Each Gender - Silver'!Y12+'Each Gender - Bronze'!Y12 &gt; 0, 'Each Gender - Gold'!Y12*'Medal values'!$B$1+'Each Gender - Silver'!Y12*'Medal values'!$B$2+'Each Gender - Bronze'!Y12*'Medal values'!$B$3, "") + IF(AND(Y$1 = X$1, X$2 = "Mixed"), 0.5*X12, 0) + IF(AND(Y$1 = Z$1, Z$2 = "Mixed"), 0.5*Z12, 0)</f>
        <v>0</v>
      </c>
      <c r="Z12" s="5">
        <f>IF('Each Gender - Gold'!Z12+'Each Gender - Silver'!Z12+'Each Gender - Bronze'!Z12 &gt; 0, 'Each Gender - Gold'!Z12*'Medal values'!$B$1+'Each Gender - Silver'!Z12*'Medal values'!$B$2+'Each Gender - Bronze'!Z12*'Medal values'!$B$3, "") + IF(AND(Z$1 = Y$1, Y$2 = "Mixed"), 0.5*Y12, 0) + IF(AND(Z$1 = AA$1, AA$2 = "Mixed"), 0.5*AA12, 0)</f>
        <v>0</v>
      </c>
      <c r="AA12" s="5">
        <f>IF('Each Gender - Gold'!AA12+'Each Gender - Silver'!AA12+'Each Gender - Bronze'!AA12 &gt; 0, 'Each Gender - Gold'!AA12*'Medal values'!$B$1+'Each Gender - Silver'!AA12*'Medal values'!$B$2+'Each Gender - Bronze'!AA12*'Medal values'!$B$3, "") + IF(AND(AA$1 = Z$1, Z$2 = "Mixed"), 0.5*Z12, 0) + IF(AND(AA$1 = AB$1, AB$2 = "Mixed"), 0.5*AB12, 0)</f>
        <v>0</v>
      </c>
      <c r="AB12" s="5">
        <f>IF('Each Gender - Gold'!AB12+'Each Gender - Silver'!AB12+'Each Gender - Bronze'!AB12 &gt; 0, 'Each Gender - Gold'!AB12*'Medal values'!$B$1+'Each Gender - Silver'!AB12*'Medal values'!$B$2+'Each Gender - Bronze'!AB12*'Medal values'!$B$3, "") + IF(AND(AB$1 = AA$1, AA$2 = "Mixed"), 0.5*AA12, 0) + IF(AND(AB$1 = AC$1, AC$2 = "Mixed"), 0.5*AC12, 0)</f>
        <v>0</v>
      </c>
      <c r="AC12" s="5">
        <f>IF('Each Gender - Gold'!AC12+'Each Gender - Silver'!AC12+'Each Gender - Bronze'!AC12 &gt; 0, 'Each Gender - Gold'!AC12*'Medal values'!$B$1+'Each Gender - Silver'!AC12*'Medal values'!$B$2+'Each Gender - Bronze'!AC12*'Medal values'!$B$3, "") + IF(AND(AC$1 = AB$1, AB$2 = "Mixed"), 0.5*AB12, 0) + IF(AND(AC$1 = AD$1, AD$2 = "Mixed"), 0.5*AD12, 0)</f>
        <v>0</v>
      </c>
      <c r="AD12" s="5">
        <f>IF('Each Gender - Gold'!AD12+'Each Gender - Silver'!AD12+'Each Gender - Bronze'!AD12 &gt; 0, 'Each Gender - Gold'!AD12*'Medal values'!$B$1+'Each Gender - Silver'!AD12*'Medal values'!$B$2+'Each Gender - Bronze'!AD12*'Medal values'!$B$3, "") + IF(AND(AD$1 = AC$1, AC$2 = "Mixed"), 0.5*AC12, 0) + IF(AND(AD$1 = AE$1, AE$2 = "Mixed"), 0.5*AE12, 0)</f>
        <v>0</v>
      </c>
      <c r="AE12" s="5">
        <f>IF('Each Gender - Gold'!AE12+'Each Gender - Silver'!AE12+'Each Gender - Bronze'!AE12 &gt; 0, 'Each Gender - Gold'!AE12*'Medal values'!$B$1+'Each Gender - Silver'!AE12*'Medal values'!$B$2+'Each Gender - Bronze'!AE12*'Medal values'!$B$3, "") + IF(AND(AE$1 = AD$1, AD$2 = "Mixed"), 0.5*AD12, 0) + IF(AND(AE$1 = AF$1, AF$2 = "Mixed"), 0.5*AF12, 0)</f>
        <v>0</v>
      </c>
      <c r="AF12" s="5">
        <f>IF('Each Gender - Gold'!AF12+'Each Gender - Silver'!AF12+'Each Gender - Bronze'!AF12 &gt; 0, 'Each Gender - Gold'!AF12*'Medal values'!$B$1+'Each Gender - Silver'!AF12*'Medal values'!$B$2+'Each Gender - Bronze'!AF12*'Medal values'!$B$3, "") + IF(AND(AF$1 = AE$1, AE$2 = "Mixed"), 0.5*AE12, 0) + IF(AND(AF$1 = AG$1, AG$2 = "Mixed"), 0.5*AG12, 0)</f>
        <v>0</v>
      </c>
      <c r="AG12" s="5">
        <f>IF('Each Gender - Gold'!AG12+'Each Gender - Silver'!AG12+'Each Gender - Bronze'!AG12 &gt; 0, 'Each Gender - Gold'!AG12*'Medal values'!$B$1+'Each Gender - Silver'!AG12*'Medal values'!$B$2+'Each Gender - Bronze'!AG12*'Medal values'!$B$3, "") + IF(AND(AG$1 = AF$1, AF$2 = "Mixed"), 0.5*AF12, 0) + IF(AND(AG$1 = AH$1, AH$2 = "Mixed"), 0.5*AH12, 0)</f>
        <v>0</v>
      </c>
      <c r="AH12" s="5">
        <f>IF('Each Gender - Gold'!AH12+'Each Gender - Silver'!AH12+'Each Gender - Bronze'!AH12 &gt; 0, 'Each Gender - Gold'!AH12*'Medal values'!$B$1+'Each Gender - Silver'!AH12*'Medal values'!$B$2+'Each Gender - Bronze'!AH12*'Medal values'!$B$3, "") + IF(AND(AH$1 = AG$1, AG$2 = "Mixed"), 0.5*AG12, 0) + IF(AND(AH$1 = AI$1, AI$2 = "Mixed"), 0.5*AI12, 0)</f>
        <v>0</v>
      </c>
      <c r="AI12" s="5">
        <f>IF('Each Gender - Gold'!AI12+'Each Gender - Silver'!AI12+'Each Gender - Bronze'!AI12 &gt; 0, 'Each Gender - Gold'!AI12*'Medal values'!$B$1+'Each Gender - Silver'!AI12*'Medal values'!$B$2+'Each Gender - Bronze'!AI12*'Medal values'!$B$3, "") + IF(AND(AI$1 = AH$1, AH$2 = "Mixed"), 0.5*AH12, 0) + IF(AND(AI$1 = AJ$1, AJ$2 = "Mixed"), 0.5*AJ12, 0)</f>
        <v>0</v>
      </c>
      <c r="AJ12" s="5">
        <f>IF('Each Gender - Gold'!AJ12+'Each Gender - Silver'!AJ12+'Each Gender - Bronze'!AJ12 &gt; 0, 'Each Gender - Gold'!AJ12*'Medal values'!$B$1+'Each Gender - Silver'!AJ12*'Medal values'!$B$2+'Each Gender - Bronze'!AJ12*'Medal values'!$B$3, "") + IF(AND(AJ$1 = AI$1, AI$2 = "Mixed"), 0.5*AI12, 0) + IF(AND(AJ$1 = AK$1, AK$2 = "Mixed"), 0.5*AK12, 0)</f>
        <v>0</v>
      </c>
      <c r="AK12" s="5">
        <f>IF('Each Gender - Gold'!AK12+'Each Gender - Silver'!AK12+'Each Gender - Bronze'!AK12 &gt; 0, 'Each Gender - Gold'!AK12*'Medal values'!$B$1+'Each Gender - Silver'!AK12*'Medal values'!$B$2+'Each Gender - Bronze'!AK12*'Medal values'!$B$3, "") + IF(AND(AK$1 = AJ$1, AJ$2 = "Mixed"), 0.5*AJ12, 0) + IF(AND(AK$1 = AL$1, AL$2 = "Mixed"), 0.5*AL12, 0)</f>
        <v>0</v>
      </c>
      <c r="AL12" s="5">
        <f>IF('Each Gender - Gold'!AL12+'Each Gender - Silver'!AL12+'Each Gender - Bronze'!AL12 &gt; 0, 'Each Gender - Gold'!AL12*'Medal values'!$B$1+'Each Gender - Silver'!AL12*'Medal values'!$B$2+'Each Gender - Bronze'!AL12*'Medal values'!$B$3, "") + IF(AND(AL$1 = AK$1, AK$2 = "Mixed"), 0.5*AK12, 0) + IF(AND(AL$1 = AM$1, AM$2 = "Mixed"), 0.5*AM12, 0)</f>
        <v>0</v>
      </c>
      <c r="AM12" s="5">
        <f>IF('Each Gender - Gold'!AM12+'Each Gender - Silver'!AM12+'Each Gender - Bronze'!AM12 &gt; 0, 'Each Gender - Gold'!AM12*'Medal values'!$B$1+'Each Gender - Silver'!AM12*'Medal values'!$B$2+'Each Gender - Bronze'!AM12*'Medal values'!$B$3, "") + IF(AND(AM$1 = AL$1, AL$2 = "Mixed"), 0.5*AL12, 0) + IF(AND(AM$1 = AN$1, AN$2 = "Mixed"), 0.5*AN12, 0)</f>
        <v>0</v>
      </c>
      <c r="AN12" s="5">
        <f>IF('Each Gender - Gold'!AN12+'Each Gender - Silver'!AN12+'Each Gender - Bronze'!AN12 &gt; 0, 'Each Gender - Gold'!AN12*'Medal values'!$B$1+'Each Gender - Silver'!AN12*'Medal values'!$B$2+'Each Gender - Bronze'!AN12*'Medal values'!$B$3, "") + IF(AND(AN$1 = AM$1, AM$2 = "Mixed"), 0.5*AM12, 0) + IF(AND(AN$1 = AO$1, AO$2 = "Mixed"), 0.5*AO12, 0)</f>
        <v>0</v>
      </c>
      <c r="AO12" s="5">
        <f>IF('Each Gender - Gold'!AO12+'Each Gender - Silver'!AO12+'Each Gender - Bronze'!AO12 &gt; 0, 'Each Gender - Gold'!AO12*'Medal values'!$B$1+'Each Gender - Silver'!AO12*'Medal values'!$B$2+'Each Gender - Bronze'!AO12*'Medal values'!$B$3, "") + IF(AND(AO$1 = AN$1, AN$2 = "Mixed"), 0.5*AN12, 0) + IF(AND(AO$1 = AP$1, AP$2 = "Mixed"), 0.5*AP12, 0)</f>
        <v>0</v>
      </c>
      <c r="AP12" s="5">
        <f>IF('Each Gender - Gold'!AP12+'Each Gender - Silver'!AP12+'Each Gender - Bronze'!AP12 &gt; 0, 'Each Gender - Gold'!AP12*'Medal values'!$B$1+'Each Gender - Silver'!AP12*'Medal values'!$B$2+'Each Gender - Bronze'!AP12*'Medal values'!$B$3, "") + IF(AND(AP$1 = AO$1, AO$2 = "Mixed"), 0.5*AO12, 0) + IF(AND(AP$1 = AQ$1, AQ$2 = "Mixed"), 0.5*AQ12, 0)</f>
        <v>0</v>
      </c>
      <c r="AQ12" s="5">
        <f>IF('Each Gender - Gold'!AQ12+'Each Gender - Silver'!AQ12+'Each Gender - Bronze'!AQ12 &gt; 0, 'Each Gender - Gold'!AQ12*'Medal values'!$B$1+'Each Gender - Silver'!AQ12*'Medal values'!$B$2+'Each Gender - Bronze'!AQ12*'Medal values'!$B$3, "") + IF(AND(AQ$1 = AP$1, AP$2 = "Mixed"), 0.5*AP12, 0) + IF(AND(AQ$1 = AR$1, AR$2 = "Mixed"), 0.5*AR12, 0)</f>
        <v>0</v>
      </c>
      <c r="AR12" s="5">
        <f>IF('Each Gender - Gold'!AR12+'Each Gender - Silver'!AR12+'Each Gender - Bronze'!AR12 &gt; 0, 'Each Gender - Gold'!AR12*'Medal values'!$B$1+'Each Gender - Silver'!AR12*'Medal values'!$B$2+'Each Gender - Bronze'!AR12*'Medal values'!$B$3, "") + IF(AND(AR$1 = AQ$1, AQ$2 = "Mixed"), 0.5*AQ12, 0) + IF(AND(AR$1 = AS$1, AS$2 = "Mixed"), 0.5*AS12, 0)</f>
        <v>0</v>
      </c>
      <c r="AS12" s="5">
        <f>IF('Each Gender - Gold'!AS12+'Each Gender - Silver'!AS12+'Each Gender - Bronze'!AS12 &gt; 0, 'Each Gender - Gold'!AS12*'Medal values'!$B$1+'Each Gender - Silver'!AS12*'Medal values'!$B$2+'Each Gender - Bronze'!AS12*'Medal values'!$B$3, "") + IF(AND(AS$1 = AR$1, AR$2 = "Mixed"), 0.5*AR12, 0) + IF(AND(AS$1 = AT$1, AT$2 = "Mixed"), 0.5*AT12, 0)</f>
        <v>0</v>
      </c>
      <c r="AT12" s="5">
        <f>IF('Each Gender - Gold'!AT12+'Each Gender - Silver'!AT12+'Each Gender - Bronze'!AT12 &gt; 0, 'Each Gender - Gold'!AT12*'Medal values'!$B$1+'Each Gender - Silver'!AT12*'Medal values'!$B$2+'Each Gender - Bronze'!AT12*'Medal values'!$B$3, "") + IF(AND(AT$1 = AS$1, AS$2 = "Mixed"), 0.5*AS12, 0) + IF(AND(AT$1 = AU$1, AU$2 = "Mixed"), 0.5*AU12, 0)</f>
        <v>0</v>
      </c>
      <c r="AU12" s="5">
        <f>IF('Each Gender - Gold'!AU12+'Each Gender - Silver'!AU12+'Each Gender - Bronze'!AU12 &gt; 0, 'Each Gender - Gold'!AU12*'Medal values'!$B$1+'Each Gender - Silver'!AU12*'Medal values'!$B$2+'Each Gender - Bronze'!AU12*'Medal values'!$B$3, "") + IF(AND(AU$1 = AT$1, AT$2 = "Mixed"), 0.5*AT12, 0) + IF(AND(AU$1 = AV$1, AV$2 = "Mixed"), 0.5*AV12, 0)</f>
        <v>0</v>
      </c>
      <c r="AV12" s="5">
        <f>IF('Each Gender - Gold'!AV12+'Each Gender - Silver'!AV12+'Each Gender - Bronze'!AV12 &gt; 0, 'Each Gender - Gold'!AV12*'Medal values'!$B$1+'Each Gender - Silver'!AV12*'Medal values'!$B$2+'Each Gender - Bronze'!AV12*'Medal values'!$B$3, "") + IF(AND(AV$1 = AU$1, AU$2 = "Mixed"), 0.5*AU12, 0) + IF(AND(AV$1 = AW$1, AW$2 = "Mixed"), 0.5*AW12, 0)</f>
        <v>0</v>
      </c>
      <c r="AW12" s="5">
        <f>IF('Each Gender - Gold'!AW12+'Each Gender - Silver'!AW12+'Each Gender - Bronze'!AW12 &gt; 0, 'Each Gender - Gold'!AW12*'Medal values'!$B$1+'Each Gender - Silver'!AW12*'Medal values'!$B$2+'Each Gender - Bronze'!AW12*'Medal values'!$B$3, "") + IF(AND(AW$1 = AV$1, AV$2 = "Mixed"), 0.5*AV12, 0) + IF(AND(AW$1 = AX$1, AX$2 = "Mixed"), 0.5*AX12, 0)</f>
        <v>0</v>
      </c>
      <c r="AX12" s="5">
        <f>IF('Each Gender - Gold'!AX12+'Each Gender - Silver'!AX12+'Each Gender - Bronze'!AX12 &gt; 0, 'Each Gender - Gold'!AX12*'Medal values'!$B$1+'Each Gender - Silver'!AX12*'Medal values'!$B$2+'Each Gender - Bronze'!AX12*'Medal values'!$B$3, "") + IF(AND(AX$1 = AW$1, AW$2 = "Mixed"), 0.5*AW12, 0) + IF(AND(AX$1 = AY$1, AY$2 = "Mixed"), 0.5*AY12, 0)</f>
        <v>0</v>
      </c>
      <c r="AY12" s="5">
        <f>IF('Each Gender - Gold'!AY12+'Each Gender - Silver'!AY12+'Each Gender - Bronze'!AY12 &gt; 0, 'Each Gender - Gold'!AY12*'Medal values'!$B$1+'Each Gender - Silver'!AY12*'Medal values'!$B$2+'Each Gender - Bronze'!AY12*'Medal values'!$B$3, "") + IF(AND(AY$1 = AX$1, AX$2 = "Mixed"), 0.5*AX12, 0) + IF(AND(AY$1 = AZ$1, AZ$2 = "Mixed"), 0.5*AZ12, 0)</f>
        <v>0</v>
      </c>
      <c r="AZ12" s="5">
        <f>IF('Each Gender - Gold'!AZ12+'Each Gender - Silver'!AZ12+'Each Gender - Bronze'!AZ12 &gt; 0, 'Each Gender - Gold'!AZ12*'Medal values'!$B$1+'Each Gender - Silver'!AZ12*'Medal values'!$B$2+'Each Gender - Bronze'!AZ12*'Medal values'!$B$3, "") + IF(AND(AZ$1 = AY$1, AY$2 = "Mixed"), 0.5*AY12, 0) + IF(AND(AZ$1 = BA$1, BA$2 = "Mixed"), 0.5*BA12, 0)</f>
        <v>0</v>
      </c>
      <c r="BA12" s="5">
        <f>IF('Each Gender - Gold'!BA12+'Each Gender - Silver'!BA12+'Each Gender - Bronze'!BA12 &gt; 0, 'Each Gender - Gold'!BA12*'Medal values'!$B$1+'Each Gender - Silver'!BA12*'Medal values'!$B$2+'Each Gender - Bronze'!BA12*'Medal values'!$B$3, "") + IF(AND(BA$1 = AZ$1, AZ$2 = "Mixed"), 0.5*AZ12, 0) + IF(AND(BA$1 = BB$1, BB$2 = "Mixed"), 0.5*BB12, 0)</f>
        <v>0</v>
      </c>
      <c r="BB12" s="5">
        <f>IF('Each Gender - Gold'!BB12+'Each Gender - Silver'!BB12+'Each Gender - Bronze'!BB12 &gt; 0, 'Each Gender - Gold'!BB12*'Medal values'!$B$1+'Each Gender - Silver'!BB12*'Medal values'!$B$2+'Each Gender - Bronze'!BB12*'Medal values'!$B$3, "") + IF(AND(BB$1 = BA$1, BA$2 = "Mixed"), 0.5*BA12, 0) + IF(AND(BB$1 = BC$1, BC$2 = "Mixed"), 0.5*BC12, 0)</f>
        <v>0</v>
      </c>
      <c r="BC12" s="5">
        <f>IF('Each Gender - Gold'!BC12+'Each Gender - Silver'!BC12+'Each Gender - Bronze'!BC12 &gt; 0, 'Each Gender - Gold'!BC12*'Medal values'!$B$1+'Each Gender - Silver'!BC12*'Medal values'!$B$2+'Each Gender - Bronze'!BC12*'Medal values'!$B$3, "") + IF(AND(BC$1 = BB$1, BB$2 = "Mixed"), 0.5*BB12, 0) + IF(AND(BC$1 = BD$1, BD$2 = "Mixed"), 0.5*BD12, 0)</f>
        <v>0</v>
      </c>
      <c r="BD12" s="5">
        <f>IF('Each Gender - Gold'!BD12+'Each Gender - Silver'!BD12+'Each Gender - Bronze'!BD12 &gt; 0, 'Each Gender - Gold'!BD12*'Medal values'!$B$1+'Each Gender - Silver'!BD12*'Medal values'!$B$2+'Each Gender - Bronze'!BD12*'Medal values'!$B$3, "") + IF(AND(BD$1 = BC$1, BC$2 = "Mixed"), 0.5*BC12, 0) + IF(AND(BD$1 = BE$1, BE$2 = "Mixed"), 0.5*BE12, 0)</f>
        <v>0</v>
      </c>
      <c r="BE12" s="5">
        <f>IF('Each Gender - Gold'!BE12+'Each Gender - Silver'!BE12+'Each Gender - Bronze'!BE12 &gt; 0, 'Each Gender - Gold'!BE12*'Medal values'!$B$1+'Each Gender - Silver'!BE12*'Medal values'!$B$2+'Each Gender - Bronze'!BE12*'Medal values'!$B$3, "") + IF(AND(BE$1 = BD$1, BD$2 = "Mixed"), 0.5*BD12, 0) + IF(AND(BE$1 = BF$1, BF$2 = "Mixed"), 0.5*BF12, 0)</f>
        <v>0</v>
      </c>
      <c r="BF12" s="5">
        <f>IF('Each Gender - Gold'!BF12+'Each Gender - Silver'!BF12+'Each Gender - Bronze'!BF12 &gt; 0, 'Each Gender - Gold'!BF12*'Medal values'!$B$1+'Each Gender - Silver'!BF12*'Medal values'!$B$2+'Each Gender - Bronze'!BF12*'Medal values'!$B$3, "") + IF(AND(BF$1 = BE$1, BE$2 = "Mixed"), 0.5*BE12, 0) + IF(AND(BF$1 = BG$1, BG$2 = "Mixed"), 0.5*BG12, 0)</f>
        <v>0</v>
      </c>
      <c r="BG12" s="5">
        <f>IF('Each Gender - Gold'!BG12+'Each Gender - Silver'!BG12+'Each Gender - Bronze'!BG12 &gt; 0, 'Each Gender - Gold'!BG12*'Medal values'!$B$1+'Each Gender - Silver'!BG12*'Medal values'!$B$2+'Each Gender - Bronze'!BG12*'Medal values'!$B$3, "") + IF(AND(BG$1 = BF$1, BF$2 = "Mixed"), 0.5*BF12, 0) + IF(AND(BG$1 = BH$1, BH$2 = "Mixed"), 0.5*BH12, 0)</f>
        <v>0</v>
      </c>
      <c r="BH12" s="5">
        <f>IF('Each Gender - Gold'!BH12+'Each Gender - Silver'!BH12+'Each Gender - Bronze'!BH12 &gt; 0, 'Each Gender - Gold'!BH12*'Medal values'!$B$1+'Each Gender - Silver'!BH12*'Medal values'!$B$2+'Each Gender - Bronze'!BH12*'Medal values'!$B$3, "") + IF(AND(BH$1 = BG$1, BG$2 = "Mixed"), 0.5*BG12, 0) + IF(AND(BH$1 = BI$1, BI$2 = "Mixed"), 0.5*BI12, 0)</f>
        <v>0</v>
      </c>
      <c r="BI12" s="5">
        <f>IF('Each Gender - Gold'!BI12+'Each Gender - Silver'!BI12+'Each Gender - Bronze'!BI12 &gt; 0, 'Each Gender - Gold'!BI12*'Medal values'!$B$1+'Each Gender - Silver'!BI12*'Medal values'!$B$2+'Each Gender - Bronze'!BI12*'Medal values'!$B$3, "") + IF(AND(BI$1 = BH$1, BH$2 = "Mixed"), 0.5*BH12, 0) + IF(AND(BI$1 = BJ$1, BJ$2 = "Mixed"), 0.5*BJ12, 0)</f>
        <v>0</v>
      </c>
      <c r="BJ12" s="5">
        <f>IF('Each Gender - Gold'!BJ12+'Each Gender - Silver'!BJ12+'Each Gender - Bronze'!BJ12 &gt; 0, 'Each Gender - Gold'!BJ12*'Medal values'!$B$1+'Each Gender - Silver'!BJ12*'Medal values'!$B$2+'Each Gender - Bronze'!BJ12*'Medal values'!$B$3, "") + IF(AND(BJ$1 = BI$1, BI$2 = "Mixed"), 0.5*BI12, 0) + IF(AND(BJ$1 = BK$1, BK$2 = "Mixed"), 0.5*BK12, 0)</f>
        <v>0</v>
      </c>
      <c r="BK12" s="5">
        <f>IF('Each Gender - Gold'!BK12+'Each Gender - Silver'!BK12+'Each Gender - Bronze'!BK12 &gt; 0, 'Each Gender - Gold'!BK12*'Medal values'!$B$1+'Each Gender - Silver'!BK12*'Medal values'!$B$2+'Each Gender - Bronze'!BK12*'Medal values'!$B$3, "") + IF(AND(BK$1 = BJ$1, BJ$2 = "Mixed"), 0.5*BJ12, 0) + IF(AND(BK$1 = BL$1, BL$2 = "Mixed"), 0.5*BL12, 0)</f>
        <v>0</v>
      </c>
      <c r="BL12" s="5">
        <f>IF('Each Gender - Gold'!BL12+'Each Gender - Silver'!BL12+'Each Gender - Bronze'!BL12 &gt; 0, 'Each Gender - Gold'!BL12*'Medal values'!$B$1+'Each Gender - Silver'!BL12*'Medal values'!$B$2+'Each Gender - Bronze'!BL12*'Medal values'!$B$3, "") + IF(AND(BL$1 = BK$1, BK$2 = "Mixed"), 0.5*BK12, 0) + IF(AND(BL$1 = BM$1, BM$2 = "Mixed"), 0.5*BM12, 0)</f>
        <v>0</v>
      </c>
      <c r="BM12" s="5">
        <f>IF('Each Gender - Gold'!BM12+'Each Gender - Silver'!BM12+'Each Gender - Bronze'!BM12 &gt; 0, 'Each Gender - Gold'!BM12*'Medal values'!$B$1+'Each Gender - Silver'!BM12*'Medal values'!$B$2+'Each Gender - Bronze'!BM12*'Medal values'!$B$3, "") + IF(AND(BM$1 = BL$1, BL$2 = "Mixed"), 0.5*BL12, 0) + IF(AND(BM$1 = BN$1, BN$2 = "Mixed"), 0.5*BN12, 0)</f>
        <v>0</v>
      </c>
      <c r="BN12" s="5">
        <f>IF('Each Gender - Gold'!BN12+'Each Gender - Silver'!BN12+'Each Gender - Bronze'!BN12 &gt; 0, 'Each Gender - Gold'!BN12*'Medal values'!$B$1+'Each Gender - Silver'!BN12*'Medal values'!$B$2+'Each Gender - Bronze'!BN12*'Medal values'!$B$3, "") + IF(AND(BN$1 = BM$1, BM$2 = "Mixed"), 0.5*BM12, 0) + IF(AND(BN$1 = BO$1, BO$2 = "Mixed"), 0.5*BO12, 0)</f>
        <v>0</v>
      </c>
      <c r="BO12" s="5">
        <f>IF('Each Gender - Gold'!BO12+'Each Gender - Silver'!BO12+'Each Gender - Bronze'!BO12 &gt; 0, 'Each Gender - Gold'!BO12*'Medal values'!$B$1+'Each Gender - Silver'!BO12*'Medal values'!$B$2+'Each Gender - Bronze'!BO12*'Medal values'!$B$3, "") + IF(AND(BO$1 = BN$1, BN$2 = "Mixed"), 0.5*BN12, 0) + IF(AND(BO$1 = BP$1, BP$2 = "Mixed"), 0.5*BP12, 0)</f>
        <v>0</v>
      </c>
      <c r="BP12" s="5">
        <f>IF('Each Gender - Gold'!BP12+'Each Gender - Silver'!BP12+'Each Gender - Bronze'!BP12 &gt; 0, 'Each Gender - Gold'!BP12*'Medal values'!$B$1+'Each Gender - Silver'!BP12*'Medal values'!$B$2+'Each Gender - Bronze'!BP12*'Medal values'!$B$3, "") + IF(AND(BP$1 = BO$1, BO$2 = "Mixed"), 0.5*BO12, 0) + IF(AND(BP$1 = BQ$1, BQ$2 = "Mixed"), 0.5*BQ12, 0)</f>
        <v>0</v>
      </c>
      <c r="BQ12" s="5">
        <f>IF('Each Gender - Gold'!BQ12+'Each Gender - Silver'!BQ12+'Each Gender - Bronze'!BQ12 &gt; 0, 'Each Gender - Gold'!BQ12*'Medal values'!$B$1+'Each Gender - Silver'!BQ12*'Medal values'!$B$2+'Each Gender - Bronze'!BQ12*'Medal values'!$B$3, "") + IF(AND(BQ$1 = BP$1, BP$2 = "Mixed"), 0.5*BP12, 0) + IF(AND(BQ$1 = BR$1, BR$2 = "Mixed"), 0.5*BR12, 0)</f>
        <v>0</v>
      </c>
      <c r="BR12" s="5">
        <f>IF('Each Gender - Gold'!BR12+'Each Gender - Silver'!BR12+'Each Gender - Bronze'!BR12 &gt; 0, 'Each Gender - Gold'!BR12*'Medal values'!$B$1+'Each Gender - Silver'!BR12*'Medal values'!$B$2+'Each Gender - Bronze'!BR12*'Medal values'!$B$3, "") + IF(AND(BR$1 = BQ$1, BQ$2 = "Mixed"), 0.5*BQ12, 0) + IF(AND(BR$1 = BS$1, BS$2 = "Mixed"), 0.5*BS12, 0)</f>
        <v>0</v>
      </c>
      <c r="BS12" s="5">
        <f>IF('Each Gender - Gold'!BS12+'Each Gender - Silver'!BS12+'Each Gender - Bronze'!BS12 &gt; 0, 'Each Gender - Gold'!BS12*'Medal values'!$B$1+'Each Gender - Silver'!BS12*'Medal values'!$B$2+'Each Gender - Bronze'!BS12*'Medal values'!$B$3, "") + IF(AND(BS$1 = BR$1, BR$2 = "Mixed"), 0.5*BR12, 0) + IF(AND(BS$1 = BT$1, BT$2 = "Mixed"), 0.5*BT12, 0)</f>
        <v>0</v>
      </c>
      <c r="BT12" s="5">
        <f>IF('Each Gender - Gold'!BT12+'Each Gender - Silver'!BT12+'Each Gender - Bronze'!BT12 &gt; 0, 'Each Gender - Gold'!BT12*'Medal values'!$B$1+'Each Gender - Silver'!BT12*'Medal values'!$B$2+'Each Gender - Bronze'!BT12*'Medal values'!$B$3, "") + IF(AND(BT$1 = BS$1, BS$2 = "Mixed"), 0.5*BS12, 0) + IF(AND(BT$1 = BU$1, BU$2 = "Mixed"), 0.5*BU12, 0)</f>
        <v>0</v>
      </c>
      <c r="BU12" s="5">
        <f>IF('Each Gender - Gold'!BU12+'Each Gender - Silver'!BU12+'Each Gender - Bronze'!BU12 &gt; 0, 'Each Gender - Gold'!BU12*'Medal values'!$B$1+'Each Gender - Silver'!BU12*'Medal values'!$B$2+'Each Gender - Bronze'!BU12*'Medal values'!$B$3, "") + IF(AND(BU$1 = BT$1, BT$2 = "Mixed"), 0.5*BT12, 0) + IF(AND(BU$1 = BV$1, BV$2 = "Mixed"), 0.5*BV12, 0)</f>
        <v>0</v>
      </c>
      <c r="BV12" s="5">
        <f>IF('Each Gender - Gold'!BV12+'Each Gender - Silver'!BV12+'Each Gender - Bronze'!BV12 &gt; 0, 'Each Gender - Gold'!BV12*'Medal values'!$B$1+'Each Gender - Silver'!BV12*'Medal values'!$B$2+'Each Gender - Bronze'!BV12*'Medal values'!$B$3, "") + IF(AND(BV$1 = BU$1, BU$2 = "Mixed"), 0.5*BU12, 0) + IF(AND(BV$1 = BW$1, BW$2 = "Mixed"), 0.5*BW12, 0)</f>
        <v>0</v>
      </c>
      <c r="BW12" s="5">
        <f>IF('Each Gender - Gold'!BW12+'Each Gender - Silver'!BW12+'Each Gender - Bronze'!BW12 &gt; 0, 'Each Gender - Gold'!BW12*'Medal values'!$B$1+'Each Gender - Silver'!BW12*'Medal values'!$B$2+'Each Gender - Bronze'!BW12*'Medal values'!$B$3, "") + IF(AND(BW$1 = BV$1, BV$2 = "Mixed"), 0.5*BV12, 0) + IF(AND(BW$1 = BX$1, BX$2 = "Mixed"), 0.5*BX12, 0)</f>
        <v>0</v>
      </c>
      <c r="BX12" s="5">
        <f>IF('Each Gender - Gold'!BX12+'Each Gender - Silver'!BX12+'Each Gender - Bronze'!BX12 &gt; 0, 'Each Gender - Gold'!BX12*'Medal values'!$B$1+'Each Gender - Silver'!BX12*'Medal values'!$B$2+'Each Gender - Bronze'!BX12*'Medal values'!$B$3, "") + IF(AND(BX$1 = BW$1, BW$2 = "Mixed"), 0.5*BW12, 0) + IF(AND(BX$1 = BY$1, BY$2 = "Mixed"), 0.5*BY12, 0)</f>
        <v>0</v>
      </c>
      <c r="BY12" s="5">
        <f>IF('Each Gender - Gold'!BY12+'Each Gender - Silver'!BY12+'Each Gender - Bronze'!BY12 &gt; 0, 'Each Gender - Gold'!BY12*'Medal values'!$B$1+'Each Gender - Silver'!BY12*'Medal values'!$B$2+'Each Gender - Bronze'!BY12*'Medal values'!$B$3, "") + IF(AND(BY$1 = BX$1, BX$2 = "Mixed"), 0.5*BX12, 0) + IF(AND(BY$1 = BZ$1, BZ$2 = "Mixed"), 0.5*BZ12, 0)</f>
        <v>0</v>
      </c>
      <c r="BZ12" s="5">
        <f>IF('Each Gender - Gold'!BZ12+'Each Gender - Silver'!BZ12+'Each Gender - Bronze'!BZ12 &gt; 0, 'Each Gender - Gold'!BZ12*'Medal values'!$B$1+'Each Gender - Silver'!BZ12*'Medal values'!$B$2+'Each Gender - Bronze'!BZ12*'Medal values'!$B$3, "") + IF(AND(BZ$1 = BY$1, BY$2 = "Mixed"), 0.5*BY12, 0) + IF(AND(BZ$1 = CA$1, CA$2 = "Mixed"), 0.5*CA12, 0)</f>
        <v>0</v>
      </c>
      <c r="CA12" s="5">
        <f>IF('Each Gender - Gold'!CA12+'Each Gender - Silver'!CA12+'Each Gender - Bronze'!CA12 &gt; 0, 'Each Gender - Gold'!CA12*'Medal values'!$B$1+'Each Gender - Silver'!CA12*'Medal values'!$B$2+'Each Gender - Bronze'!CA12*'Medal values'!$B$3, "") + IF(AND(CA$1 = BZ$1, BZ$2 = "Mixed"), 0.5*BZ12, 0) + IF(AND(CA$1 = CB$1, CB$2 = "Mixed"), 0.5*CB12, 0)</f>
        <v>0</v>
      </c>
      <c r="CB12" s="5">
        <f>IF('Each Gender - Gold'!CB12+'Each Gender - Silver'!CB12+'Each Gender - Bronze'!CB12 &gt; 0, 'Each Gender - Gold'!CB12*'Medal values'!$B$1+'Each Gender - Silver'!CB12*'Medal values'!$B$2+'Each Gender - Bronze'!CB12*'Medal values'!$B$3, "") + IF(AND(CB$1 = CA$1, CA$2 = "Mixed"), 0.5*CA12, 0) + IF(AND(CB$1 = CC$1, CC$2 = "Mixed"), 0.5*CC12, 0)</f>
        <v>0</v>
      </c>
      <c r="CC12" s="5">
        <f>IF('Each Gender - Gold'!CC12+'Each Gender - Silver'!CC12+'Each Gender - Bronze'!CC12 &gt; 0, 'Each Gender - Gold'!CC12*'Medal values'!$B$1+'Each Gender - Silver'!CC12*'Medal values'!$B$2+'Each Gender - Bronze'!CC12*'Medal values'!$B$3, "") + IF(AND(CC$1 = CB$1, CB$2 = "Mixed"), 0.5*CB12, 0) + IF(AND(CC$1 = CD$1, CD$2 = "Mixed"), 0.5*CD12, 0)</f>
        <v>0</v>
      </c>
      <c r="CD12" s="5">
        <f>IF('Each Gender - Gold'!CD12+'Each Gender - Silver'!CD12+'Each Gender - Bronze'!CD12 &gt; 0, 'Each Gender - Gold'!CD12*'Medal values'!$B$1+'Each Gender - Silver'!CD12*'Medal values'!$B$2+'Each Gender - Bronze'!CD12*'Medal values'!$B$3, "") + IF(AND(CD$1 = CC$1, CC$2 = "Mixed"), 0.5*CC12, 0) + IF(AND(CD$1 = CE$1, CE$2 = "Mixed"), 0.5*CE12, 0)</f>
        <v>0</v>
      </c>
      <c r="CE12" s="5">
        <f>IF('Each Gender - Gold'!CE12+'Each Gender - Silver'!CE12+'Each Gender - Bronze'!CE12 &gt; 0, 'Each Gender - Gold'!CE12*'Medal values'!$B$1+'Each Gender - Silver'!CE12*'Medal values'!$B$2+'Each Gender - Bronze'!CE12*'Medal values'!$B$3, "") + IF(AND(CE$1 = CD$1, CD$2 = "Mixed"), 0.5*CD12, 0) + IF(AND(CE$1 = CF$1, CF$2 = "Mixed"), 0.5*CF12, 0)</f>
        <v>0</v>
      </c>
      <c r="CF12" s="5">
        <f>IF('Each Gender - Gold'!CF12+'Each Gender - Silver'!CF12+'Each Gender - Bronze'!CF12 &gt; 0, 'Each Gender - Gold'!CF12*'Medal values'!$B$1+'Each Gender - Silver'!CF12*'Medal values'!$B$2+'Each Gender - Bronze'!CF12*'Medal values'!$B$3, "") + IF(AND(CF$1 = CE$1, CE$2 = "Mixed"), 0.5*CE12, 0) + IF(AND(CF$1 = CG$1, CG$2 = "Mixed"), 0.5*CG12, 0)</f>
        <v>0</v>
      </c>
      <c r="CG12" s="5">
        <f>IF('Each Gender - Gold'!CG12+'Each Gender - Silver'!CG12+'Each Gender - Bronze'!CG12 &gt; 0, 'Each Gender - Gold'!CG12*'Medal values'!$B$1+'Each Gender - Silver'!CG12*'Medal values'!$B$2+'Each Gender - Bronze'!CG12*'Medal values'!$B$3, "") + IF(AND(CG$1 = CF$1, CF$2 = "Mixed"), 0.5*CF12, 0) + IF(AND(CG$1 = CH$1, CH$2 = "Mixed"), 0.5*CH12, 0)</f>
        <v>0</v>
      </c>
      <c r="CH12" s="5">
        <f>IF('Each Gender - Gold'!CH12+'Each Gender - Silver'!CH12+'Each Gender - Bronze'!CH12 &gt; 0, 'Each Gender - Gold'!CH12*'Medal values'!$B$1+'Each Gender - Silver'!CH12*'Medal values'!$B$2+'Each Gender - Bronze'!CH12*'Medal values'!$B$3, "") + IF(AND(CH$1 = CG$1, CG$2 = "Mixed"), 0.5*CG12, 0) + IF(AND(CH$1 = CI$1, CI$2 = "Mixed"), 0.5*CI12, 0)</f>
        <v>0</v>
      </c>
      <c r="CI12" s="5">
        <f>IF('Each Gender - Gold'!CI12+'Each Gender - Silver'!CI12+'Each Gender - Bronze'!CI12 &gt; 0, 'Each Gender - Gold'!CI12*'Medal values'!$B$1+'Each Gender - Silver'!CI12*'Medal values'!$B$2+'Each Gender - Bronze'!CI12*'Medal values'!$B$3, "") + IF(AND(CI$1 = CH$1, CH$2 = "Mixed"), 0.5*CH12, 0) + IF(AND(CI$1 = CJ$1, CJ$2 = "Mixed"), 0.5*CJ12, 0)</f>
        <v>0</v>
      </c>
      <c r="CJ12" s="5">
        <f>IF('Each Gender - Gold'!CJ12+'Each Gender - Silver'!CJ12+'Each Gender - Bronze'!CJ12 &gt; 0, 'Each Gender - Gold'!CJ12*'Medal values'!$B$1+'Each Gender - Silver'!CJ12*'Medal values'!$B$2+'Each Gender - Bronze'!CJ12*'Medal values'!$B$3, "") + IF(AND(CJ$1 = CI$1, CI$2 = "Mixed"), 0.5*CI12, 0) + IF(AND(CJ$1 = CK$1, CK$2 = "Mixed"), 0.5*CK12, 0)</f>
        <v>0</v>
      </c>
      <c r="CK12" s="5">
        <f>IF('Each Gender - Gold'!CK12+'Each Gender - Silver'!CK12+'Each Gender - Bronze'!CK12 &gt; 0, 'Each Gender - Gold'!CK12*'Medal values'!$B$1+'Each Gender - Silver'!CK12*'Medal values'!$B$2+'Each Gender - Bronze'!CK12*'Medal values'!$B$3, "") + IF(AND(CK$1 = CJ$1, CJ$2 = "Mixed"), 0.5*CJ12, 0) + IF(AND(CK$1 = CL$1, CL$2 = "Mixed"), 0.5*CL12, 0)</f>
        <v>0</v>
      </c>
      <c r="CL12" s="5">
        <f>IF('Each Gender - Gold'!CL12+'Each Gender - Silver'!CL12+'Each Gender - Bronze'!CL12 &gt; 0, 'Each Gender - Gold'!CL12*'Medal values'!$B$1+'Each Gender - Silver'!CL12*'Medal values'!$B$2+'Each Gender - Bronze'!CL12*'Medal values'!$B$3, "") + IF(AND(CL$1 = CK$1, CK$2 = "Mixed"), 0.5*CK12, 0) + IF(AND(CL$1 = CM$1, CM$2 = "Mixed"), 0.5*CM12, 0)</f>
        <v>0</v>
      </c>
      <c r="CM12" s="5">
        <f>IF('Each Gender - Gold'!CM12+'Each Gender - Silver'!CM12+'Each Gender - Bronze'!CM12 &gt; 0, 'Each Gender - Gold'!CM12*'Medal values'!$B$1+'Each Gender - Silver'!CM12*'Medal values'!$B$2+'Each Gender - Bronze'!CM12*'Medal values'!$B$3, "") + IF(AND(CM$1 = CL$1, CL$2 = "Mixed"), 0.5*CL12, 0) + IF(AND(CM$1 = CN$1, CN$2 = "Mixed"), 0.5*CN12, 0)</f>
        <v>0</v>
      </c>
      <c r="CN12" s="5">
        <f>IF('Each Gender - Gold'!CN12+'Each Gender - Silver'!CN12+'Each Gender - Bronze'!CN12 &gt; 0, 'Each Gender - Gold'!CN12*'Medal values'!$B$1+'Each Gender - Silver'!CN12*'Medal values'!$B$2+'Each Gender - Bronze'!CN12*'Medal values'!$B$3, "") + IF(AND(CN$1 = CM$1, CM$2 = "Mixed"), 0.5*CM12, 0) + IF(AND(CN$1 = CO$1, CO$2 = "Mixed"), 0.5*CO12, 0)</f>
        <v>0</v>
      </c>
      <c r="CO12" s="5">
        <f>IF('Each Gender - Gold'!CO12+'Each Gender - Silver'!CO12+'Each Gender - Bronze'!CO12 &gt; 0, 'Each Gender - Gold'!CO12*'Medal values'!$B$1+'Each Gender - Silver'!CO12*'Medal values'!$B$2+'Each Gender - Bronze'!CO12*'Medal values'!$B$3, "") + IF(AND(CO$1 = CN$1, CN$2 = "Mixed"), 0.5*CN12, 0) + IF(AND(CO$1 = CP$1, CP$2 = "Mixed"), 0.5*CP12, 0)</f>
        <v>0</v>
      </c>
      <c r="CP12" s="5">
        <f>IF('Each Gender - Gold'!CP12+'Each Gender - Silver'!CP12+'Each Gender - Bronze'!CP12 &gt; 0, 'Each Gender - Gold'!CP12*'Medal values'!$B$1+'Each Gender - Silver'!CP12*'Medal values'!$B$2+'Each Gender - Bronze'!CP12*'Medal values'!$B$3, "") + IF(AND(CP$1 = CO$1, CO$2 = "Mixed"), 0.5*CO12, 0) + IF(AND(CP$1 = CQ$1, CQ$2 = "Mixed"), 0.5*CQ12, 0)</f>
        <v>0</v>
      </c>
      <c r="CQ12" s="5">
        <f>IF('Each Gender - Gold'!CQ12+'Each Gender - Silver'!CQ12+'Each Gender - Bronze'!CQ12 &gt; 0, 'Each Gender - Gold'!CQ12*'Medal values'!$B$1+'Each Gender - Silver'!CQ12*'Medal values'!$B$2+'Each Gender - Bronze'!CQ12*'Medal values'!$B$3, "") + IF(AND(CQ$1 = CP$1, CP$2 = "Mixed"), 0.5*CP12, 0) + IF(AND(CQ$1 = CR$1, CR$2 = "Mixed"), 0.5*CR12, 0)</f>
        <v>0</v>
      </c>
      <c r="CR12" s="5">
        <f>IF('Each Gender - Gold'!CR12+'Each Gender - Silver'!CR12+'Each Gender - Bronze'!CR12 &gt; 0, 'Each Gender - Gold'!CR12*'Medal values'!$B$1+'Each Gender - Silver'!CR12*'Medal values'!$B$2+'Each Gender - Bronze'!CR12*'Medal values'!$B$3, "") + IF(AND(CR$1 = CQ$1, CQ$2 = "Mixed"), 0.5*CQ12, 0) + IF(AND(CR$1 = CS$1, CS$2 = "Mixed"), 0.5*CS12, 0)</f>
        <v>0</v>
      </c>
      <c r="CS12" s="5">
        <f>IF('Each Gender - Gold'!CS12+'Each Gender - Silver'!CS12+'Each Gender - Bronze'!CS12 &gt; 0, 'Each Gender - Gold'!CS12*'Medal values'!$B$1+'Each Gender - Silver'!CS12*'Medal values'!$B$2+'Each Gender - Bronze'!CS12*'Medal values'!$B$3, "") + IF(AND(CS$1 = CR$1, CR$2 = "Mixed"), 0.5*CR12, 0) + IF(AND(CS$1 = CT$1, CT$2 = "Mixed"), 0.5*CT12, 0)</f>
        <v>0</v>
      </c>
      <c r="CT12" s="5">
        <f>IF('Each Gender - Gold'!CT12+'Each Gender - Silver'!CT12+'Each Gender - Bronze'!CT12 &gt; 0, 'Each Gender - Gold'!CT12*'Medal values'!$B$1+'Each Gender - Silver'!CT12*'Medal values'!$B$2+'Each Gender - Bronze'!CT12*'Medal values'!$B$3, "") + IF(AND(CT$1 = CS$1, CS$2 = "Mixed"), 0.5*CS12, 0) + IF(AND(CT$1 = CU$1, CU$2 = "Mixed"), 0.5*CU12, 0)</f>
        <v>0</v>
      </c>
      <c r="CU12" s="5">
        <f>IF('Each Gender - Gold'!CU12+'Each Gender - Silver'!CU12+'Each Gender - Bronze'!CU12 &gt; 0, 'Each Gender - Gold'!CU12*'Medal values'!$B$1+'Each Gender - Silver'!CU12*'Medal values'!$B$2+'Each Gender - Bronze'!CU12*'Medal values'!$B$3, "") + IF(AND(CU$1 = CT$1, CT$2 = "Mixed"), 0.5*CT12, 0) + IF(AND(CU$1 = CV$1, CV$2 = "Mixed"), 0.5*CV12, 0)</f>
        <v>0</v>
      </c>
      <c r="CV12" s="5">
        <f>IF('Each Gender - Gold'!CV12+'Each Gender - Silver'!CV12+'Each Gender - Bronze'!CV12 &gt; 0, 'Each Gender - Gold'!CV12*'Medal values'!$B$1+'Each Gender - Silver'!CV12*'Medal values'!$B$2+'Each Gender - Bronze'!CV12*'Medal values'!$B$3, "") + IF(AND(CV$1 = CU$1, CU$2 = "Mixed"), 0.5*CU12, 0) + IF(AND(CV$1 = CW$1, CW$2 = "Mixed"), 0.5*CW12, 0)</f>
        <v>0</v>
      </c>
      <c r="CW12" s="5">
        <f t="shared" ref="CW12:CX12" si="10">SUMIF($B$2:$CV$2,CW$2, $B12:$CV12)</f>
        <v>1</v>
      </c>
      <c r="CX12" s="5">
        <f t="shared" si="10"/>
        <v>0</v>
      </c>
    </row>
    <row r="13">
      <c r="A13" s="5" t="str">
        <f>Countries!A11</f>
        <v>BRA</v>
      </c>
      <c r="B13" s="5">
        <f>IF('Each Gender - Gold'!B13+'Each Gender - Silver'!B13+'Each Gender - Bronze'!B13 &gt; 0, 'Each Gender - Gold'!B13*'Medal values'!$B$1+'Each Gender - Silver'!B13*'Medal values'!$B$2+'Each Gender - Bronze'!B13*'Medal values'!$B$3, "") + IF(AND(B$1 = A$1, A$2 = "Mixed"), 0.5*A13, 0) + IF(AND(B$1 = C$1, C$2 = "Mixed"), 0.5*C13, 0)</f>
        <v>0</v>
      </c>
      <c r="C13" s="5">
        <f>IF('Each Gender - Gold'!C13+'Each Gender - Silver'!C13+'Each Gender - Bronze'!C13 &gt; 0, 'Each Gender - Gold'!C13*'Medal values'!$B$1+'Each Gender - Silver'!C13*'Medal values'!$B$2+'Each Gender - Bronze'!C13*'Medal values'!$B$3, "") + IF(AND(C$1 = B$1, B$2 = "Mixed"), 0.5*B13, 0) + IF(AND(C$1 = D$1, D$2 = "Mixed"), 0.5*D13, 0)</f>
        <v>0</v>
      </c>
      <c r="D13" s="5">
        <f>IF('Each Gender - Gold'!D13+'Each Gender - Silver'!D13+'Each Gender - Bronze'!D13 &gt; 0, 'Each Gender - Gold'!D13*'Medal values'!$B$1+'Each Gender - Silver'!D13*'Medal values'!$B$2+'Each Gender - Bronze'!D13*'Medal values'!$B$3, "") + IF(AND(D$1 = C$1, C$2 = "Mixed"), 0.5*C13, 0) + IF(AND(D$1 = E$1, E$2 = "Mixed"), 0.5*E13, 0)</f>
        <v>0</v>
      </c>
      <c r="E13" s="5">
        <f>IF('Each Gender - Gold'!E13+'Each Gender - Silver'!E13+'Each Gender - Bronze'!E13 &gt; 0, 'Each Gender - Gold'!E13*'Medal values'!$B$1+'Each Gender - Silver'!E13*'Medal values'!$B$2+'Each Gender - Bronze'!E13*'Medal values'!$B$3, "") + IF(AND(E$1 = D$1, D$2 = "Mixed"), 0.5*D13, 0) + IF(AND(E$1 = F$1, F$2 = "Mixed"), 0.5*F13, 0)</f>
        <v>0</v>
      </c>
      <c r="F13" s="5">
        <f>IF('Each Gender - Gold'!F13+'Each Gender - Silver'!F13+'Each Gender - Bronze'!F13 &gt; 0, 'Each Gender - Gold'!F13*'Medal values'!$B$1+'Each Gender - Silver'!F13*'Medal values'!$B$2+'Each Gender - Bronze'!F13*'Medal values'!$B$3, "") + IF(AND(F$1 = E$1, E$2 = "Mixed"), 0.5*E13, 0) + IF(AND(F$1 = G$1, G$2 = "Mixed"), 0.5*G13, 0)</f>
        <v>0</v>
      </c>
      <c r="G13" s="5">
        <f>IF('Each Gender - Gold'!G13+'Each Gender - Silver'!G13+'Each Gender - Bronze'!G13 &gt; 0, 'Each Gender - Gold'!G13*'Medal values'!$B$1+'Each Gender - Silver'!G13*'Medal values'!$B$2+'Each Gender - Bronze'!G13*'Medal values'!$B$3, "") + IF(AND(G$1 = F$1, F$2 = "Mixed"), 0.5*F13, 0) + IF(AND(G$1 = H$1, H$2 = "Mixed"), 0.5*H13, 0)</f>
        <v>0</v>
      </c>
      <c r="H13" s="5">
        <f>IF('Each Gender - Gold'!H13+'Each Gender - Silver'!H13+'Each Gender - Bronze'!H13 &gt; 0, 'Each Gender - Gold'!H13*'Medal values'!$B$1+'Each Gender - Silver'!H13*'Medal values'!$B$2+'Each Gender - Bronze'!H13*'Medal values'!$B$3, "") + IF(AND(H$1 = G$1, G$2 = "Mixed"), 0.5*G13, 0) + IF(AND(H$1 = I$1, I$2 = "Mixed"), 0.5*I13, 0)</f>
        <v>5.001001</v>
      </c>
      <c r="I13" s="5">
        <f>IF('Each Gender - Gold'!I13+'Each Gender - Silver'!I13+'Each Gender - Bronze'!I13 &gt; 0, 'Each Gender - Gold'!I13*'Medal values'!$B$1+'Each Gender - Silver'!I13*'Medal values'!$B$2+'Each Gender - Bronze'!I13*'Medal values'!$B$3, "") + IF(AND(I$1 = H$1, H$2 = "Mixed"), 0.5*H13, 0) + IF(AND(I$1 = J$1, J$2 = "Mixed"), 0.5*J13, 0)</f>
        <v>0</v>
      </c>
      <c r="J13" s="5">
        <f>IF('Each Gender - Gold'!J13+'Each Gender - Silver'!J13+'Each Gender - Bronze'!J13 &gt; 0, 'Each Gender - Gold'!J13*'Medal values'!$B$1+'Each Gender - Silver'!J13*'Medal values'!$B$2+'Each Gender - Bronze'!J13*'Medal values'!$B$3, "") + IF(AND(J$1 = I$1, I$2 = "Mixed"), 0.5*I13, 0) + IF(AND(J$1 = K$1, K$2 = "Mixed"), 0.5*K13, 0)</f>
        <v>2</v>
      </c>
      <c r="K13" s="5">
        <f>IF('Each Gender - Gold'!K13+'Each Gender - Silver'!K13+'Each Gender - Bronze'!K13 &gt; 0, 'Each Gender - Gold'!K13*'Medal values'!$B$1+'Each Gender - Silver'!K13*'Medal values'!$B$2+'Each Gender - Bronze'!K13*'Medal values'!$B$3, "") + IF(AND(K$1 = J$1, J$2 = "Mixed"), 0.5*J13, 0) + IF(AND(K$1 = L$1, L$2 = "Mixed"), 0.5*L13, 0)</f>
        <v>0</v>
      </c>
      <c r="L13" s="5">
        <f>IF('Each Gender - Gold'!L13+'Each Gender - Silver'!L13+'Each Gender - Bronze'!L13 &gt; 0, 'Each Gender - Gold'!L13*'Medal values'!$B$1+'Each Gender - Silver'!L13*'Medal values'!$B$2+'Each Gender - Bronze'!L13*'Medal values'!$B$3, "") + IF(AND(L$1 = K$1, K$2 = "Mixed"), 0.5*K13, 0) + IF(AND(L$1 = M$1, M$2 = "Mixed"), 0.5*M13, 0)</f>
        <v>0</v>
      </c>
      <c r="M13" s="5">
        <f>IF('Each Gender - Gold'!M13+'Each Gender - Silver'!M13+'Each Gender - Bronze'!M13 &gt; 0, 'Each Gender - Gold'!M13*'Medal values'!$B$1+'Each Gender - Silver'!M13*'Medal values'!$B$2+'Each Gender - Bronze'!M13*'Medal values'!$B$3, "") + IF(AND(M$1 = L$1, L$2 = "Mixed"), 0.5*L13, 0) + IF(AND(M$1 = N$1, N$2 = "Mixed"), 0.5*N13, 0)</f>
        <v>0</v>
      </c>
      <c r="N13" s="5">
        <f>IF('Each Gender - Gold'!N13+'Each Gender - Silver'!N13+'Each Gender - Bronze'!N13 &gt; 0, 'Each Gender - Gold'!N13*'Medal values'!$B$1+'Each Gender - Silver'!N13*'Medal values'!$B$2+'Each Gender - Bronze'!N13*'Medal values'!$B$3, "") + IF(AND(N$1 = M$1, M$2 = "Mixed"), 0.5*M13, 0) + IF(AND(N$1 = O$1, O$2 = "Mixed"), 0.5*O13, 0)</f>
        <v>0</v>
      </c>
      <c r="O13" s="5">
        <f>IF('Each Gender - Gold'!O13+'Each Gender - Silver'!O13+'Each Gender - Bronze'!O13 &gt; 0, 'Each Gender - Gold'!O13*'Medal values'!$B$1+'Each Gender - Silver'!O13*'Medal values'!$B$2+'Each Gender - Bronze'!O13*'Medal values'!$B$3, "") + IF(AND(O$1 = N$1, N$2 = "Mixed"), 0.5*N13, 0) + IF(AND(O$1 = P$1, P$2 = "Mixed"), 0.5*P13, 0)</f>
        <v>0</v>
      </c>
      <c r="P13" s="5">
        <f>IF('Each Gender - Gold'!P13+'Each Gender - Silver'!P13+'Each Gender - Bronze'!P13 &gt; 0, 'Each Gender - Gold'!P13*'Medal values'!$B$1+'Each Gender - Silver'!P13*'Medal values'!$B$2+'Each Gender - Bronze'!P13*'Medal values'!$B$3, "") + IF(AND(P$1 = O$1, O$2 = "Mixed"), 0.5*O13, 0) + IF(AND(P$1 = Q$1, Q$2 = "Mixed"), 0.5*Q13, 0)</f>
        <v>0</v>
      </c>
      <c r="Q13" s="5">
        <f>IF('Each Gender - Gold'!Q13+'Each Gender - Silver'!Q13+'Each Gender - Bronze'!Q13 &gt; 0, 'Each Gender - Gold'!Q13*'Medal values'!$B$1+'Each Gender - Silver'!Q13*'Medal values'!$B$2+'Each Gender - Bronze'!Q13*'Medal values'!$B$3, "") + IF(AND(Q$1 = P$1, P$2 = "Mixed"), 0.5*P13, 0) + IF(AND(Q$1 = R$1, R$2 = "Mixed"), 0.5*R13, 0)</f>
        <v>0</v>
      </c>
      <c r="R13" s="5">
        <f>IF('Each Gender - Gold'!R13+'Each Gender - Silver'!R13+'Each Gender - Bronze'!R13 &gt; 0, 'Each Gender - Gold'!R13*'Medal values'!$B$1+'Each Gender - Silver'!R13*'Medal values'!$B$2+'Each Gender - Bronze'!R13*'Medal values'!$B$3, "") + IF(AND(R$1 = Q$1, Q$2 = "Mixed"), 0.5*Q13, 0) + IF(AND(R$1 = S$1, S$2 = "Mixed"), 0.5*S13, 0)</f>
        <v>0</v>
      </c>
      <c r="S13" s="5">
        <f>IF('Each Gender - Gold'!S13+'Each Gender - Silver'!S13+'Each Gender - Bronze'!S13 &gt; 0, 'Each Gender - Gold'!S13*'Medal values'!$B$1+'Each Gender - Silver'!S13*'Medal values'!$B$2+'Each Gender - Bronze'!S13*'Medal values'!$B$3, "") + IF(AND(S$1 = R$1, R$2 = "Mixed"), 0.5*R13, 0) + IF(AND(S$1 = T$1, T$2 = "Mixed"), 0.5*T13, 0)</f>
        <v>0</v>
      </c>
      <c r="T13" s="5">
        <f>IF('Each Gender - Gold'!T13+'Each Gender - Silver'!T13+'Each Gender - Bronze'!T13 &gt; 0, 'Each Gender - Gold'!T13*'Medal values'!$B$1+'Each Gender - Silver'!T13*'Medal values'!$B$2+'Each Gender - Bronze'!T13*'Medal values'!$B$3, "") + IF(AND(T$1 = S$1, S$2 = "Mixed"), 0.5*S13, 0) + IF(AND(T$1 = U$1, U$2 = "Mixed"), 0.5*U13, 0)</f>
        <v>0</v>
      </c>
      <c r="U13" s="5">
        <f>IF('Each Gender - Gold'!U13+'Each Gender - Silver'!U13+'Each Gender - Bronze'!U13 &gt; 0, 'Each Gender - Gold'!U13*'Medal values'!$B$1+'Each Gender - Silver'!U13*'Medal values'!$B$2+'Each Gender - Bronze'!U13*'Medal values'!$B$3, "") + IF(AND(U$1 = T$1, T$2 = "Mixed"), 0.5*T13, 0) + IF(AND(U$1 = V$1, V$2 = "Mixed"), 0.5*V13, 0)</f>
        <v>0</v>
      </c>
      <c r="V13" s="5">
        <f>IF('Each Gender - Gold'!V13+'Each Gender - Silver'!V13+'Each Gender - Bronze'!V13 &gt; 0, 'Each Gender - Gold'!V13*'Medal values'!$B$1+'Each Gender - Silver'!V13*'Medal values'!$B$2+'Each Gender - Bronze'!V13*'Medal values'!$B$3, "") + IF(AND(V$1 = U$1, U$2 = "Mixed"), 0.5*U13, 0) + IF(AND(V$1 = W$1, W$2 = "Mixed"), 0.5*W13, 0)</f>
        <v>4.001</v>
      </c>
      <c r="W13" s="5">
        <f>IF('Each Gender - Gold'!W13+'Each Gender - Silver'!W13+'Each Gender - Bronze'!W13 &gt; 0, 'Each Gender - Gold'!W13*'Medal values'!$B$1+'Each Gender - Silver'!W13*'Medal values'!$B$2+'Each Gender - Bronze'!W13*'Medal values'!$B$3, "") + IF(AND(W$1 = V$1, V$2 = "Mixed"), 0.5*V13, 0) + IF(AND(W$1 = X$1, X$2 = "Mixed"), 0.5*X13, 0)</f>
        <v>2.000001</v>
      </c>
      <c r="X13" s="5">
        <f>IF('Each Gender - Gold'!X13+'Each Gender - Silver'!X13+'Each Gender - Bronze'!X13 &gt; 0, 'Each Gender - Gold'!X13*'Medal values'!$B$1+'Each Gender - Silver'!X13*'Medal values'!$B$2+'Each Gender - Bronze'!X13*'Medal values'!$B$3, "") + IF(AND(X$1 = W$1, W$2 = "Mixed"), 0.5*W13, 0) + IF(AND(X$1 = Y$1, Y$2 = "Mixed"), 0.5*Y13, 0)</f>
        <v>0</v>
      </c>
      <c r="Y13" s="5">
        <f>IF('Each Gender - Gold'!Y13+'Each Gender - Silver'!Y13+'Each Gender - Bronze'!Y13 &gt; 0, 'Each Gender - Gold'!Y13*'Medal values'!$B$1+'Each Gender - Silver'!Y13*'Medal values'!$B$2+'Each Gender - Bronze'!Y13*'Medal values'!$B$3, "") + IF(AND(Y$1 = X$1, X$2 = "Mixed"), 0.5*X13, 0) + IF(AND(Y$1 = Z$1, Z$2 = "Mixed"), 0.5*Z13, 0)</f>
        <v>0</v>
      </c>
      <c r="Z13" s="5">
        <f>IF('Each Gender - Gold'!Z13+'Each Gender - Silver'!Z13+'Each Gender - Bronze'!Z13 &gt; 0, 'Each Gender - Gold'!Z13*'Medal values'!$B$1+'Each Gender - Silver'!Z13*'Medal values'!$B$2+'Each Gender - Bronze'!Z13*'Medal values'!$B$3, "") + IF(AND(Z$1 = Y$1, Y$2 = "Mixed"), 0.5*Y13, 0) + IF(AND(Z$1 = AA$1, AA$2 = "Mixed"), 0.5*AA13, 0)</f>
        <v>3.001</v>
      </c>
      <c r="AA13" s="5">
        <f>IF('Each Gender - Gold'!AA13+'Each Gender - Silver'!AA13+'Each Gender - Bronze'!AA13 &gt; 0, 'Each Gender - Gold'!AA13*'Medal values'!$B$1+'Each Gender - Silver'!AA13*'Medal values'!$B$2+'Each Gender - Bronze'!AA13*'Medal values'!$B$3, "") + IF(AND(AA$1 = Z$1, Z$2 = "Mixed"), 0.5*Z13, 0) + IF(AND(AA$1 = AB$1, AB$2 = "Mixed"), 0.5*AB13, 0)</f>
        <v>0</v>
      </c>
      <c r="AB13" s="5">
        <f>IF('Each Gender - Gold'!AB13+'Each Gender - Silver'!AB13+'Each Gender - Bronze'!AB13 &gt; 0, 'Each Gender - Gold'!AB13*'Medal values'!$B$1+'Each Gender - Silver'!AB13*'Medal values'!$B$2+'Each Gender - Bronze'!AB13*'Medal values'!$B$3, "") + IF(AND(AB$1 = AA$1, AA$2 = "Mixed"), 0.5*AA13, 0) + IF(AND(AB$1 = AC$1, AC$2 = "Mixed"), 0.5*AC13, 0)</f>
        <v>0</v>
      </c>
      <c r="AC13" s="5">
        <f>IF('Each Gender - Gold'!AC13+'Each Gender - Silver'!AC13+'Each Gender - Bronze'!AC13 &gt; 0, 'Each Gender - Gold'!AC13*'Medal values'!$B$1+'Each Gender - Silver'!AC13*'Medal values'!$B$2+'Each Gender - Bronze'!AC13*'Medal values'!$B$3, "") + IF(AND(AC$1 = AB$1, AB$2 = "Mixed"), 0.5*AB13, 0) + IF(AND(AC$1 = AD$1, AD$2 = "Mixed"), 0.5*AD13, 0)</f>
        <v>0</v>
      </c>
      <c r="AD13" s="5">
        <f>IF('Each Gender - Gold'!AD13+'Each Gender - Silver'!AD13+'Each Gender - Bronze'!AD13 &gt; 0, 'Each Gender - Gold'!AD13*'Medal values'!$B$1+'Each Gender - Silver'!AD13*'Medal values'!$B$2+'Each Gender - Bronze'!AD13*'Medal values'!$B$3, "") + IF(AND(AD$1 = AC$1, AC$2 = "Mixed"), 0.5*AC13, 0) + IF(AND(AD$1 = AE$1, AE$2 = "Mixed"), 0.5*AE13, 0)</f>
        <v>0</v>
      </c>
      <c r="AE13" s="5">
        <f>IF('Each Gender - Gold'!AE13+'Each Gender - Silver'!AE13+'Each Gender - Bronze'!AE13 &gt; 0, 'Each Gender - Gold'!AE13*'Medal values'!$B$1+'Each Gender - Silver'!AE13*'Medal values'!$B$2+'Each Gender - Bronze'!AE13*'Medal values'!$B$3, "") + IF(AND(AE$1 = AD$1, AD$2 = "Mixed"), 0.5*AD13, 0) + IF(AND(AE$1 = AF$1, AF$2 = "Mixed"), 0.5*AF13, 0)</f>
        <v>0</v>
      </c>
      <c r="AF13" s="5">
        <f>IF('Each Gender - Gold'!AF13+'Each Gender - Silver'!AF13+'Each Gender - Bronze'!AF13 &gt; 0, 'Each Gender - Gold'!AF13*'Medal values'!$B$1+'Each Gender - Silver'!AF13*'Medal values'!$B$2+'Each Gender - Bronze'!AF13*'Medal values'!$B$3, "") + IF(AND(AF$1 = AE$1, AE$2 = "Mixed"), 0.5*AE13, 0) + IF(AND(AF$1 = AG$1, AG$2 = "Mixed"), 0.5*AG13, 0)</f>
        <v>0</v>
      </c>
      <c r="AG13" s="5">
        <f>IF('Each Gender - Gold'!AG13+'Each Gender - Silver'!AG13+'Each Gender - Bronze'!AG13 &gt; 0, 'Each Gender - Gold'!AG13*'Medal values'!$B$1+'Each Gender - Silver'!AG13*'Medal values'!$B$2+'Each Gender - Bronze'!AG13*'Medal values'!$B$3, "") + IF(AND(AG$1 = AF$1, AF$2 = "Mixed"), 0.5*AF13, 0) + IF(AND(AG$1 = AH$1, AH$2 = "Mixed"), 0.5*AH13, 0)</f>
        <v>0</v>
      </c>
      <c r="AH13" s="5">
        <f>IF('Each Gender - Gold'!AH13+'Each Gender - Silver'!AH13+'Each Gender - Bronze'!AH13 &gt; 0, 'Each Gender - Gold'!AH13*'Medal values'!$B$1+'Each Gender - Silver'!AH13*'Medal values'!$B$2+'Each Gender - Bronze'!AH13*'Medal values'!$B$3, "") + IF(AND(AH$1 = AG$1, AG$2 = "Mixed"), 0.5*AG13, 0) + IF(AND(AH$1 = AI$1, AI$2 = "Mixed"), 0.5*AI13, 0)</f>
        <v>0</v>
      </c>
      <c r="AI13" s="5">
        <f>IF('Each Gender - Gold'!AI13+'Each Gender - Silver'!AI13+'Each Gender - Bronze'!AI13 &gt; 0, 'Each Gender - Gold'!AI13*'Medal values'!$B$1+'Each Gender - Silver'!AI13*'Medal values'!$B$2+'Each Gender - Bronze'!AI13*'Medal values'!$B$3, "") + IF(AND(AI$1 = AH$1, AH$2 = "Mixed"), 0.5*AH13, 0) + IF(AND(AI$1 = AJ$1, AJ$2 = "Mixed"), 0.5*AJ13, 0)</f>
        <v>0</v>
      </c>
      <c r="AJ13" s="5">
        <f>IF('Each Gender - Gold'!AJ13+'Each Gender - Silver'!AJ13+'Each Gender - Bronze'!AJ13 &gt; 0, 'Each Gender - Gold'!AJ13*'Medal values'!$B$1+'Each Gender - Silver'!AJ13*'Medal values'!$B$2+'Each Gender - Bronze'!AJ13*'Medal values'!$B$3, "") + IF(AND(AJ$1 = AI$1, AI$2 = "Mixed"), 0.5*AI13, 0) + IF(AND(AJ$1 = AK$1, AK$2 = "Mixed"), 0.5*AK13, 0)</f>
        <v>0</v>
      </c>
      <c r="AK13" s="5">
        <f>IF('Each Gender - Gold'!AK13+'Each Gender - Silver'!AK13+'Each Gender - Bronze'!AK13 &gt; 0, 'Each Gender - Gold'!AK13*'Medal values'!$B$1+'Each Gender - Silver'!AK13*'Medal values'!$B$2+'Each Gender - Bronze'!AK13*'Medal values'!$B$3, "") + IF(AND(AK$1 = AJ$1, AJ$2 = "Mixed"), 0.5*AJ13, 0) + IF(AND(AK$1 = AL$1, AL$2 = "Mixed"), 0.5*AL13, 0)</f>
        <v>0</v>
      </c>
      <c r="AL13" s="5">
        <f>IF('Each Gender - Gold'!AL13+'Each Gender - Silver'!AL13+'Each Gender - Bronze'!AL13 &gt; 0, 'Each Gender - Gold'!AL13*'Medal values'!$B$1+'Each Gender - Silver'!AL13*'Medal values'!$B$2+'Each Gender - Bronze'!AL13*'Medal values'!$B$3, "") + IF(AND(AL$1 = AK$1, AK$2 = "Mixed"), 0.5*AK13, 0) + IF(AND(AL$1 = AM$1, AM$2 = "Mixed"), 0.5*AM13, 0)</f>
        <v>0</v>
      </c>
      <c r="AM13" s="5">
        <f>IF('Each Gender - Gold'!AM13+'Each Gender - Silver'!AM13+'Each Gender - Bronze'!AM13 &gt; 0, 'Each Gender - Gold'!AM13*'Medal values'!$B$1+'Each Gender - Silver'!AM13*'Medal values'!$B$2+'Each Gender - Bronze'!AM13*'Medal values'!$B$3, "") + IF(AND(AM$1 = AL$1, AL$2 = "Mixed"), 0.5*AL13, 0) + IF(AND(AM$1 = AN$1, AN$2 = "Mixed"), 0.5*AN13, 0)</f>
        <v>0</v>
      </c>
      <c r="AN13" s="5">
        <f>IF('Each Gender - Gold'!AN13+'Each Gender - Silver'!AN13+'Each Gender - Bronze'!AN13 &gt; 0, 'Each Gender - Gold'!AN13*'Medal values'!$B$1+'Each Gender - Silver'!AN13*'Medal values'!$B$2+'Each Gender - Bronze'!AN13*'Medal values'!$B$3, "") + IF(AND(AN$1 = AM$1, AM$2 = "Mixed"), 0.5*AM13, 0) + IF(AND(AN$1 = AO$1, AO$2 = "Mixed"), 0.5*AO13, 0)</f>
        <v>0</v>
      </c>
      <c r="AO13" s="5">
        <f>IF('Each Gender - Gold'!AO13+'Each Gender - Silver'!AO13+'Each Gender - Bronze'!AO13 &gt; 0, 'Each Gender - Gold'!AO13*'Medal values'!$B$1+'Each Gender - Silver'!AO13*'Medal values'!$B$2+'Each Gender - Bronze'!AO13*'Medal values'!$B$3, "") + IF(AND(AO$1 = AN$1, AN$2 = "Mixed"), 0.5*AN13, 0) + IF(AND(AO$1 = AP$1, AP$2 = "Mixed"), 0.5*AP13, 0)</f>
        <v>0</v>
      </c>
      <c r="AP13" s="5">
        <f>IF('Each Gender - Gold'!AP13+'Each Gender - Silver'!AP13+'Each Gender - Bronze'!AP13 &gt; 0, 'Each Gender - Gold'!AP13*'Medal values'!$B$1+'Each Gender - Silver'!AP13*'Medal values'!$B$2+'Each Gender - Bronze'!AP13*'Medal values'!$B$3, "") + IF(AND(AP$1 = AO$1, AO$2 = "Mixed"), 0.5*AO13, 0) + IF(AND(AP$1 = AQ$1, AQ$2 = "Mixed"), 0.5*AQ13, 0)</f>
        <v>0</v>
      </c>
      <c r="AQ13" s="5">
        <f>IF('Each Gender - Gold'!AQ13+'Each Gender - Silver'!AQ13+'Each Gender - Bronze'!AQ13 &gt; 0, 'Each Gender - Gold'!AQ13*'Medal values'!$B$1+'Each Gender - Silver'!AQ13*'Medal values'!$B$2+'Each Gender - Bronze'!AQ13*'Medal values'!$B$3, "") + IF(AND(AQ$1 = AP$1, AP$2 = "Mixed"), 0.5*AP13, 0) + IF(AND(AQ$1 = AR$1, AR$2 = "Mixed"), 0.5*AR13, 0)</f>
        <v>3.001</v>
      </c>
      <c r="AR13" s="5">
        <f>IF('Each Gender - Gold'!AR13+'Each Gender - Silver'!AR13+'Each Gender - Bronze'!AR13 &gt; 0, 'Each Gender - Gold'!AR13*'Medal values'!$B$1+'Each Gender - Silver'!AR13*'Medal values'!$B$2+'Each Gender - Bronze'!AR13*'Medal values'!$B$3, "") + IF(AND(AR$1 = AQ$1, AQ$2 = "Mixed"), 0.5*AQ13, 0) + IF(AND(AR$1 = AS$1, AS$2 = "Mixed"), 0.5*AS13, 0)</f>
        <v>0</v>
      </c>
      <c r="AS13" s="5">
        <f>IF('Each Gender - Gold'!AS13+'Each Gender - Silver'!AS13+'Each Gender - Bronze'!AS13 &gt; 0, 'Each Gender - Gold'!AS13*'Medal values'!$B$1+'Each Gender - Silver'!AS13*'Medal values'!$B$2+'Each Gender - Bronze'!AS13*'Medal values'!$B$3, "") + IF(AND(AS$1 = AR$1, AR$2 = "Mixed"), 0.5*AR13, 0) + IF(AND(AS$1 = AT$1, AT$2 = "Mixed"), 0.5*AT13, 0)</f>
        <v>0</v>
      </c>
      <c r="AT13" s="5">
        <f>IF('Each Gender - Gold'!AT13+'Each Gender - Silver'!AT13+'Each Gender - Bronze'!AT13 &gt; 0, 'Each Gender - Gold'!AT13*'Medal values'!$B$1+'Each Gender - Silver'!AT13*'Medal values'!$B$2+'Each Gender - Bronze'!AT13*'Medal values'!$B$3, "") + IF(AND(AT$1 = AS$1, AS$2 = "Mixed"), 0.5*AS13, 0) + IF(AND(AT$1 = AU$1, AU$2 = "Mixed"), 0.5*AU13, 0)</f>
        <v>0</v>
      </c>
      <c r="AU13" s="5">
        <f>IF('Each Gender - Gold'!AU13+'Each Gender - Silver'!AU13+'Each Gender - Bronze'!AU13 &gt; 0, 'Each Gender - Gold'!AU13*'Medal values'!$B$1+'Each Gender - Silver'!AU13*'Medal values'!$B$2+'Each Gender - Bronze'!AU13*'Medal values'!$B$3, "") + IF(AND(AU$1 = AT$1, AT$2 = "Mixed"), 0.5*AT13, 0) + IF(AND(AU$1 = AV$1, AV$2 = "Mixed"), 0.5*AV13, 0)</f>
        <v>0</v>
      </c>
      <c r="AV13" s="5">
        <f>IF('Each Gender - Gold'!AV13+'Each Gender - Silver'!AV13+'Each Gender - Bronze'!AV13 &gt; 0, 'Each Gender - Gold'!AV13*'Medal values'!$B$1+'Each Gender - Silver'!AV13*'Medal values'!$B$2+'Each Gender - Bronze'!AV13*'Medal values'!$B$3, "") + IF(AND(AV$1 = AU$1, AU$2 = "Mixed"), 0.5*AU13, 0) + IF(AND(AV$1 = AW$1, AW$2 = "Mixed"), 0.5*AW13, 0)</f>
        <v>0</v>
      </c>
      <c r="AW13" s="5">
        <f>IF('Each Gender - Gold'!AW13+'Each Gender - Silver'!AW13+'Each Gender - Bronze'!AW13 &gt; 0, 'Each Gender - Gold'!AW13*'Medal values'!$B$1+'Each Gender - Silver'!AW13*'Medal values'!$B$2+'Each Gender - Bronze'!AW13*'Medal values'!$B$3, "") + IF(AND(AW$1 = AV$1, AV$2 = "Mixed"), 0.5*AV13, 0) + IF(AND(AW$1 = AX$1, AX$2 = "Mixed"), 0.5*AX13, 0)</f>
        <v>0</v>
      </c>
      <c r="AX13" s="5">
        <f>IF('Each Gender - Gold'!AX13+'Each Gender - Silver'!AX13+'Each Gender - Bronze'!AX13 &gt; 0, 'Each Gender - Gold'!AX13*'Medal values'!$B$1+'Each Gender - Silver'!AX13*'Medal values'!$B$2+'Each Gender - Bronze'!AX13*'Medal values'!$B$3, "") + IF(AND(AX$1 = AW$1, AW$2 = "Mixed"), 0.5*AW13, 0) + IF(AND(AX$1 = AY$1, AY$2 = "Mixed"), 0.5*AY13, 0)</f>
        <v>0</v>
      </c>
      <c r="AY13" s="5">
        <f>IF('Each Gender - Gold'!AY13+'Each Gender - Silver'!AY13+'Each Gender - Bronze'!AY13 &gt; 0, 'Each Gender - Gold'!AY13*'Medal values'!$B$1+'Each Gender - Silver'!AY13*'Medal values'!$B$2+'Each Gender - Bronze'!AY13*'Medal values'!$B$3, "") + IF(AND(AY$1 = AX$1, AX$2 = "Mixed"), 0.5*AX13, 0) + IF(AND(AY$1 = AZ$1, AZ$2 = "Mixed"), 0.5*AZ13, 0)</f>
        <v>1</v>
      </c>
      <c r="AZ13" s="5">
        <f>IF('Each Gender - Gold'!AZ13+'Each Gender - Silver'!AZ13+'Each Gender - Bronze'!AZ13 &gt; 0, 'Each Gender - Gold'!AZ13*'Medal values'!$B$1+'Each Gender - Silver'!AZ13*'Medal values'!$B$2+'Each Gender - Bronze'!AZ13*'Medal values'!$B$3, "") + IF(AND(AZ$1 = AY$1, AY$2 = "Mixed"), 0.5*AY13, 0) + IF(AND(AZ$1 = BA$1, BA$2 = "Mixed"), 0.5*BA13, 0)</f>
        <v>0</v>
      </c>
      <c r="BA13" s="5">
        <f>IF('Each Gender - Gold'!BA13+'Each Gender - Silver'!BA13+'Each Gender - Bronze'!BA13 &gt; 0, 'Each Gender - Gold'!BA13*'Medal values'!$B$1+'Each Gender - Silver'!BA13*'Medal values'!$B$2+'Each Gender - Bronze'!BA13*'Medal values'!$B$3, "") + IF(AND(BA$1 = AZ$1, AZ$2 = "Mixed"), 0.5*AZ13, 0) + IF(AND(BA$1 = BB$1, BB$2 = "Mixed"), 0.5*BB13, 0)</f>
        <v>1</v>
      </c>
      <c r="BB13" s="5">
        <f>IF('Each Gender - Gold'!BB13+'Each Gender - Silver'!BB13+'Each Gender - Bronze'!BB13 &gt; 0, 'Each Gender - Gold'!BB13*'Medal values'!$B$1+'Each Gender - Silver'!BB13*'Medal values'!$B$2+'Each Gender - Bronze'!BB13*'Medal values'!$B$3, "") + IF(AND(BB$1 = BA$1, BA$2 = "Mixed"), 0.5*BA13, 0) + IF(AND(BB$1 = BC$1, BC$2 = "Mixed"), 0.5*BC13, 0)</f>
        <v>0</v>
      </c>
      <c r="BC13" s="5">
        <f>IF('Each Gender - Gold'!BC13+'Each Gender - Silver'!BC13+'Each Gender - Bronze'!BC13 &gt; 0, 'Each Gender - Gold'!BC13*'Medal values'!$B$1+'Each Gender - Silver'!BC13*'Medal values'!$B$2+'Each Gender - Bronze'!BC13*'Medal values'!$B$3, "") + IF(AND(BC$1 = BB$1, BB$2 = "Mixed"), 0.5*BB13, 0) + IF(AND(BC$1 = BD$1, BD$2 = "Mixed"), 0.5*BD13, 0)</f>
        <v>0</v>
      </c>
      <c r="BD13" s="5">
        <f>IF('Each Gender - Gold'!BD13+'Each Gender - Silver'!BD13+'Each Gender - Bronze'!BD13 &gt; 0, 'Each Gender - Gold'!BD13*'Medal values'!$B$1+'Each Gender - Silver'!BD13*'Medal values'!$B$2+'Each Gender - Bronze'!BD13*'Medal values'!$B$3, "") + IF(AND(BD$1 = BC$1, BC$2 = "Mixed"), 0.5*BC13, 0) + IF(AND(BD$1 = BE$1, BE$2 = "Mixed"), 0.5*BE13, 0)</f>
        <v>0</v>
      </c>
      <c r="BE13" s="5">
        <f>IF('Each Gender - Gold'!BE13+'Each Gender - Silver'!BE13+'Each Gender - Bronze'!BE13 &gt; 0, 'Each Gender - Gold'!BE13*'Medal values'!$B$1+'Each Gender - Silver'!BE13*'Medal values'!$B$2+'Each Gender - Bronze'!BE13*'Medal values'!$B$3, "") + IF(AND(BE$1 = BD$1, BD$2 = "Mixed"), 0.5*BD13, 0) + IF(AND(BE$1 = BF$1, BF$2 = "Mixed"), 0.5*BF13, 0)</f>
        <v>3.001</v>
      </c>
      <c r="BF13" s="5">
        <f>IF('Each Gender - Gold'!BF13+'Each Gender - Silver'!BF13+'Each Gender - Bronze'!BF13 &gt; 0, 'Each Gender - Gold'!BF13*'Medal values'!$B$1+'Each Gender - Silver'!BF13*'Medal values'!$B$2+'Each Gender - Bronze'!BF13*'Medal values'!$B$3, "") + IF(AND(BF$1 = BE$1, BE$2 = "Mixed"), 0.5*BE13, 0) + IF(AND(BF$1 = BG$1, BG$2 = "Mixed"), 0.5*BG13, 0)</f>
        <v>0</v>
      </c>
      <c r="BG13" s="5">
        <f>IF('Each Gender - Gold'!BG13+'Each Gender - Silver'!BG13+'Each Gender - Bronze'!BG13 &gt; 0, 'Each Gender - Gold'!BG13*'Medal values'!$B$1+'Each Gender - Silver'!BG13*'Medal values'!$B$2+'Each Gender - Bronze'!BG13*'Medal values'!$B$3, "") + IF(AND(BG$1 = BF$1, BF$2 = "Mixed"), 0.5*BF13, 0) + IF(AND(BG$1 = BH$1, BH$2 = "Mixed"), 0.5*BH13, 0)</f>
        <v>0</v>
      </c>
      <c r="BH13" s="5">
        <f>IF('Each Gender - Gold'!BH13+'Each Gender - Silver'!BH13+'Each Gender - Bronze'!BH13 &gt; 0, 'Each Gender - Gold'!BH13*'Medal values'!$B$1+'Each Gender - Silver'!BH13*'Medal values'!$B$2+'Each Gender - Bronze'!BH13*'Medal values'!$B$3, "") + IF(AND(BH$1 = BG$1, BG$2 = "Mixed"), 0.5*BG13, 0) + IF(AND(BH$1 = BI$1, BI$2 = "Mixed"), 0.5*BI13, 0)</f>
        <v>0</v>
      </c>
      <c r="BI13" s="5">
        <f>IF('Each Gender - Gold'!BI13+'Each Gender - Silver'!BI13+'Each Gender - Bronze'!BI13 &gt; 0, 'Each Gender - Gold'!BI13*'Medal values'!$B$1+'Each Gender - Silver'!BI13*'Medal values'!$B$2+'Each Gender - Bronze'!BI13*'Medal values'!$B$3, "") + IF(AND(BI$1 = BH$1, BH$2 = "Mixed"), 0.5*BH13, 0) + IF(AND(BI$1 = BJ$1, BJ$2 = "Mixed"), 0.5*BJ13, 0)</f>
        <v>0</v>
      </c>
      <c r="BJ13" s="5">
        <f>IF('Each Gender - Gold'!BJ13+'Each Gender - Silver'!BJ13+'Each Gender - Bronze'!BJ13 &gt; 0, 'Each Gender - Gold'!BJ13*'Medal values'!$B$1+'Each Gender - Silver'!BJ13*'Medal values'!$B$2+'Each Gender - Bronze'!BJ13*'Medal values'!$B$3, "") + IF(AND(BJ$1 = BI$1, BI$2 = "Mixed"), 0.5*BI13, 0) + IF(AND(BJ$1 = BK$1, BK$2 = "Mixed"), 0.5*BK13, 0)</f>
        <v>0</v>
      </c>
      <c r="BK13" s="5">
        <f>IF('Each Gender - Gold'!BK13+'Each Gender - Silver'!BK13+'Each Gender - Bronze'!BK13 &gt; 0, 'Each Gender - Gold'!BK13*'Medal values'!$B$1+'Each Gender - Silver'!BK13*'Medal values'!$B$2+'Each Gender - Bronze'!BK13*'Medal values'!$B$3, "") + IF(AND(BK$1 = BJ$1, BJ$2 = "Mixed"), 0.5*BJ13, 0) + IF(AND(BK$1 = BL$1, BL$2 = "Mixed"), 0.5*BL13, 0)</f>
        <v>0</v>
      </c>
      <c r="BL13" s="5">
        <f>IF('Each Gender - Gold'!BL13+'Each Gender - Silver'!BL13+'Each Gender - Bronze'!BL13 &gt; 0, 'Each Gender - Gold'!BL13*'Medal values'!$B$1+'Each Gender - Silver'!BL13*'Medal values'!$B$2+'Each Gender - Bronze'!BL13*'Medal values'!$B$3, "") + IF(AND(BL$1 = BK$1, BK$2 = "Mixed"), 0.5*BK13, 0) + IF(AND(BL$1 = BM$1, BM$2 = "Mixed"), 0.5*BM13, 0)</f>
        <v>0</v>
      </c>
      <c r="BM13" s="5">
        <f>IF('Each Gender - Gold'!BM13+'Each Gender - Silver'!BM13+'Each Gender - Bronze'!BM13 &gt; 0, 'Each Gender - Gold'!BM13*'Medal values'!$B$1+'Each Gender - Silver'!BM13*'Medal values'!$B$2+'Each Gender - Bronze'!BM13*'Medal values'!$B$3, "") + IF(AND(BM$1 = BL$1, BL$2 = "Mixed"), 0.5*BL13, 0) + IF(AND(BM$1 = BN$1, BN$2 = "Mixed"), 0.5*BN13, 0)</f>
        <v>0</v>
      </c>
      <c r="BN13" s="5">
        <f>IF('Each Gender - Gold'!BN13+'Each Gender - Silver'!BN13+'Each Gender - Bronze'!BN13 &gt; 0, 'Each Gender - Gold'!BN13*'Medal values'!$B$1+'Each Gender - Silver'!BN13*'Medal values'!$B$2+'Each Gender - Bronze'!BN13*'Medal values'!$B$3, "") + IF(AND(BN$1 = BM$1, BM$2 = "Mixed"), 0.5*BM13, 0) + IF(AND(BN$1 = BO$1, BO$2 = "Mixed"), 0.5*BO13, 0)</f>
        <v>0</v>
      </c>
      <c r="BO13" s="5">
        <f>IF('Each Gender - Gold'!BO13+'Each Gender - Silver'!BO13+'Each Gender - Bronze'!BO13 &gt; 0, 'Each Gender - Gold'!BO13*'Medal values'!$B$1+'Each Gender - Silver'!BO13*'Medal values'!$B$2+'Each Gender - Bronze'!BO13*'Medal values'!$B$3, "") + IF(AND(BO$1 = BN$1, BN$2 = "Mixed"), 0.5*BN13, 0) + IF(AND(BO$1 = BP$1, BP$2 = "Mixed"), 0.5*BP13, 0)</f>
        <v>3.001</v>
      </c>
      <c r="BP13" s="5">
        <f>IF('Each Gender - Gold'!BP13+'Each Gender - Silver'!BP13+'Each Gender - Bronze'!BP13 &gt; 0, 'Each Gender - Gold'!BP13*'Medal values'!$B$1+'Each Gender - Silver'!BP13*'Medal values'!$B$2+'Each Gender - Bronze'!BP13*'Medal values'!$B$3, "") + IF(AND(BP$1 = BO$1, BO$2 = "Mixed"), 0.5*BO13, 0) + IF(AND(BP$1 = BQ$1, BQ$2 = "Mixed"), 0.5*BQ13, 0)</f>
        <v>0</v>
      </c>
      <c r="BQ13" s="5">
        <f>IF('Each Gender - Gold'!BQ13+'Each Gender - Silver'!BQ13+'Each Gender - Bronze'!BQ13 &gt; 0, 'Each Gender - Gold'!BQ13*'Medal values'!$B$1+'Each Gender - Silver'!BQ13*'Medal values'!$B$2+'Each Gender - Bronze'!BQ13*'Medal values'!$B$3, "") + IF(AND(BQ$1 = BP$1, BP$2 = "Mixed"), 0.5*BP13, 0) + IF(AND(BQ$1 = BR$1, BR$2 = "Mixed"), 0.5*BR13, 0)</f>
        <v>0</v>
      </c>
      <c r="BR13" s="5">
        <f>IF('Each Gender - Gold'!BR13+'Each Gender - Silver'!BR13+'Each Gender - Bronze'!BR13 &gt; 0, 'Each Gender - Gold'!BR13*'Medal values'!$B$1+'Each Gender - Silver'!BR13*'Medal values'!$B$2+'Each Gender - Bronze'!BR13*'Medal values'!$B$3, "") + IF(AND(BR$1 = BQ$1, BQ$2 = "Mixed"), 0.5*BQ13, 0) + IF(AND(BR$1 = BS$1, BS$2 = "Mixed"), 0.5*BS13, 0)</f>
        <v>0</v>
      </c>
      <c r="BS13" s="5">
        <f>IF('Each Gender - Gold'!BS13+'Each Gender - Silver'!BS13+'Each Gender - Bronze'!BS13 &gt; 0, 'Each Gender - Gold'!BS13*'Medal values'!$B$1+'Each Gender - Silver'!BS13*'Medal values'!$B$2+'Each Gender - Bronze'!BS13*'Medal values'!$B$3, "") + IF(AND(BS$1 = BR$1, BR$2 = "Mixed"), 0.5*BR13, 0) + IF(AND(BS$1 = BT$1, BT$2 = "Mixed"), 0.5*BT13, 0)</f>
        <v>4.000002</v>
      </c>
      <c r="BT13" s="5">
        <f>IF('Each Gender - Gold'!BT13+'Each Gender - Silver'!BT13+'Each Gender - Bronze'!BT13 &gt; 0, 'Each Gender - Gold'!BT13*'Medal values'!$B$1+'Each Gender - Silver'!BT13*'Medal values'!$B$2+'Each Gender - Bronze'!BT13*'Medal values'!$B$3, "") + IF(AND(BT$1 = BS$1, BS$2 = "Mixed"), 0.5*BS13, 0) + IF(AND(BT$1 = BU$1, BU$2 = "Mixed"), 0.5*BU13, 0)</f>
        <v>2.000001</v>
      </c>
      <c r="BU13" s="5">
        <f>IF('Each Gender - Gold'!BU13+'Each Gender - Silver'!BU13+'Each Gender - Bronze'!BU13 &gt; 0, 'Each Gender - Gold'!BU13*'Medal values'!$B$1+'Each Gender - Silver'!BU13*'Medal values'!$B$2+'Each Gender - Bronze'!BU13*'Medal values'!$B$3, "") + IF(AND(BU$1 = BT$1, BT$2 = "Mixed"), 0.5*BT13, 0) + IF(AND(BU$1 = BV$1, BV$2 = "Mixed"), 0.5*BV13, 0)</f>
        <v>0</v>
      </c>
      <c r="BV13" s="5">
        <f>IF('Each Gender - Gold'!BV13+'Each Gender - Silver'!BV13+'Each Gender - Bronze'!BV13 &gt; 0, 'Each Gender - Gold'!BV13*'Medal values'!$B$1+'Each Gender - Silver'!BV13*'Medal values'!$B$2+'Each Gender - Bronze'!BV13*'Medal values'!$B$3, "") + IF(AND(BV$1 = BU$1, BU$2 = "Mixed"), 0.5*BU13, 0) + IF(AND(BV$1 = BW$1, BW$2 = "Mixed"), 0.5*BW13, 0)</f>
        <v>0</v>
      </c>
      <c r="BW13" s="5">
        <f>IF('Each Gender - Gold'!BW13+'Each Gender - Silver'!BW13+'Each Gender - Bronze'!BW13 &gt; 0, 'Each Gender - Gold'!BW13*'Medal values'!$B$1+'Each Gender - Silver'!BW13*'Medal values'!$B$2+'Each Gender - Bronze'!BW13*'Medal values'!$B$3, "") + IF(AND(BW$1 = BV$1, BV$2 = "Mixed"), 0.5*BV13, 0) + IF(AND(BW$1 = BX$1, BX$2 = "Mixed"), 0.5*BX13, 0)</f>
        <v>3.001</v>
      </c>
      <c r="BX13" s="5">
        <f>IF('Each Gender - Gold'!BX13+'Each Gender - Silver'!BX13+'Each Gender - Bronze'!BX13 &gt; 0, 'Each Gender - Gold'!BX13*'Medal values'!$B$1+'Each Gender - Silver'!BX13*'Medal values'!$B$2+'Each Gender - Bronze'!BX13*'Medal values'!$B$3, "") + IF(AND(BX$1 = BW$1, BW$2 = "Mixed"), 0.5*BW13, 0) + IF(AND(BX$1 = BY$1, BY$2 = "Mixed"), 0.5*BY13, 0)</f>
        <v>0</v>
      </c>
      <c r="BY13" s="5">
        <f>IF('Each Gender - Gold'!BY13+'Each Gender - Silver'!BY13+'Each Gender - Bronze'!BY13 &gt; 0, 'Each Gender - Gold'!BY13*'Medal values'!$B$1+'Each Gender - Silver'!BY13*'Medal values'!$B$2+'Each Gender - Bronze'!BY13*'Medal values'!$B$3, "") + IF(AND(BY$1 = BX$1, BX$2 = "Mixed"), 0.5*BX13, 0) + IF(AND(BY$1 = BZ$1, BZ$2 = "Mixed"), 0.5*BZ13, 0)</f>
        <v>2</v>
      </c>
      <c r="BZ13" s="5">
        <f>IF('Each Gender - Gold'!BZ13+'Each Gender - Silver'!BZ13+'Each Gender - Bronze'!BZ13 &gt; 0, 'Each Gender - Gold'!BZ13*'Medal values'!$B$1+'Each Gender - Silver'!BZ13*'Medal values'!$B$2+'Each Gender - Bronze'!BZ13*'Medal values'!$B$3, "") + IF(AND(BZ$1 = BY$1, BY$2 = "Mixed"), 0.5*BY13, 0) + IF(AND(BZ$1 = CA$1, CA$2 = "Mixed"), 0.5*CA13, 0)</f>
        <v>0</v>
      </c>
      <c r="CA13" s="5">
        <f>IF('Each Gender - Gold'!CA13+'Each Gender - Silver'!CA13+'Each Gender - Bronze'!CA13 &gt; 0, 'Each Gender - Gold'!CA13*'Medal values'!$B$1+'Each Gender - Silver'!CA13*'Medal values'!$B$2+'Each Gender - Bronze'!CA13*'Medal values'!$B$3, "") + IF(AND(CA$1 = BZ$1, BZ$2 = "Mixed"), 0.5*BZ13, 0) + IF(AND(CA$1 = CB$1, CB$2 = "Mixed"), 0.5*CB13, 0)</f>
        <v>0</v>
      </c>
      <c r="CB13" s="5">
        <f>IF('Each Gender - Gold'!CB13+'Each Gender - Silver'!CB13+'Each Gender - Bronze'!CB13 &gt; 0, 'Each Gender - Gold'!CB13*'Medal values'!$B$1+'Each Gender - Silver'!CB13*'Medal values'!$B$2+'Each Gender - Bronze'!CB13*'Medal values'!$B$3, "") + IF(AND(CB$1 = CA$1, CA$2 = "Mixed"), 0.5*CA13, 0) + IF(AND(CB$1 = CC$1, CC$2 = "Mixed"), 0.5*CC13, 0)</f>
        <v>0</v>
      </c>
      <c r="CC13" s="5">
        <f>IF('Each Gender - Gold'!CC13+'Each Gender - Silver'!CC13+'Each Gender - Bronze'!CC13 &gt; 0, 'Each Gender - Gold'!CC13*'Medal values'!$B$1+'Each Gender - Silver'!CC13*'Medal values'!$B$2+'Each Gender - Bronze'!CC13*'Medal values'!$B$3, "") + IF(AND(CC$1 = CB$1, CB$2 = "Mixed"), 0.5*CB13, 0) + IF(AND(CC$1 = CD$1, CD$2 = "Mixed"), 0.5*CD13, 0)</f>
        <v>0</v>
      </c>
      <c r="CD13" s="5">
        <f>IF('Each Gender - Gold'!CD13+'Each Gender - Silver'!CD13+'Each Gender - Bronze'!CD13 &gt; 0, 'Each Gender - Gold'!CD13*'Medal values'!$B$1+'Each Gender - Silver'!CD13*'Medal values'!$B$2+'Each Gender - Bronze'!CD13*'Medal values'!$B$3, "") + IF(AND(CD$1 = CC$1, CC$2 = "Mixed"), 0.5*CC13, 0) + IF(AND(CD$1 = CE$1, CE$2 = "Mixed"), 0.5*CE13, 0)</f>
        <v>0</v>
      </c>
      <c r="CE13" s="5">
        <f>IF('Each Gender - Gold'!CE13+'Each Gender - Silver'!CE13+'Each Gender - Bronze'!CE13 &gt; 0, 'Each Gender - Gold'!CE13*'Medal values'!$B$1+'Each Gender - Silver'!CE13*'Medal values'!$B$2+'Each Gender - Bronze'!CE13*'Medal values'!$B$3, "") + IF(AND(CE$1 = CD$1, CD$2 = "Mixed"), 0.5*CD13, 0) + IF(AND(CE$1 = CF$1, CF$2 = "Mixed"), 0.5*CF13, 0)</f>
        <v>0</v>
      </c>
      <c r="CF13" s="5">
        <f>IF('Each Gender - Gold'!CF13+'Each Gender - Silver'!CF13+'Each Gender - Bronze'!CF13 &gt; 0, 'Each Gender - Gold'!CF13*'Medal values'!$B$1+'Each Gender - Silver'!CF13*'Medal values'!$B$2+'Each Gender - Bronze'!CF13*'Medal values'!$B$3, "") + IF(AND(CF$1 = CE$1, CE$2 = "Mixed"), 0.5*CE13, 0) + IF(AND(CF$1 = CG$1, CG$2 = "Mixed"), 0.5*CG13, 0)</f>
        <v>0</v>
      </c>
      <c r="CG13" s="5">
        <f>IF('Each Gender - Gold'!CG13+'Each Gender - Silver'!CG13+'Each Gender - Bronze'!CG13 &gt; 0, 'Each Gender - Gold'!CG13*'Medal values'!$B$1+'Each Gender - Silver'!CG13*'Medal values'!$B$2+'Each Gender - Bronze'!CG13*'Medal values'!$B$3, "") + IF(AND(CG$1 = CF$1, CF$2 = "Mixed"), 0.5*CF13, 0) + IF(AND(CG$1 = CH$1, CH$2 = "Mixed"), 0.5*CH13, 0)</f>
        <v>0</v>
      </c>
      <c r="CH13" s="5">
        <f>IF('Each Gender - Gold'!CH13+'Each Gender - Silver'!CH13+'Each Gender - Bronze'!CH13 &gt; 0, 'Each Gender - Gold'!CH13*'Medal values'!$B$1+'Each Gender - Silver'!CH13*'Medal values'!$B$2+'Each Gender - Bronze'!CH13*'Medal values'!$B$3, "") + IF(AND(CH$1 = CG$1, CG$2 = "Mixed"), 0.5*CG13, 0) + IF(AND(CH$1 = CI$1, CI$2 = "Mixed"), 0.5*CI13, 0)</f>
        <v>0</v>
      </c>
      <c r="CI13" s="5">
        <f>IF('Each Gender - Gold'!CI13+'Each Gender - Silver'!CI13+'Each Gender - Bronze'!CI13 &gt; 0, 'Each Gender - Gold'!CI13*'Medal values'!$B$1+'Each Gender - Silver'!CI13*'Medal values'!$B$2+'Each Gender - Bronze'!CI13*'Medal values'!$B$3, "") + IF(AND(CI$1 = CH$1, CH$2 = "Mixed"), 0.5*CH13, 0) + IF(AND(CI$1 = CJ$1, CJ$2 = "Mixed"), 0.5*CJ13, 0)</f>
        <v>1</v>
      </c>
      <c r="CJ13" s="5">
        <f>IF('Each Gender - Gold'!CJ13+'Each Gender - Silver'!CJ13+'Each Gender - Bronze'!CJ13 &gt; 0, 'Each Gender - Gold'!CJ13*'Medal values'!$B$1+'Each Gender - Silver'!CJ13*'Medal values'!$B$2+'Each Gender - Bronze'!CJ13*'Medal values'!$B$3, "") + IF(AND(CJ$1 = CI$1, CI$2 = "Mixed"), 0.5*CI13, 0) + IF(AND(CJ$1 = CK$1, CK$2 = "Mixed"), 0.5*CK13, 0)</f>
        <v>0</v>
      </c>
      <c r="CK13" s="5">
        <f>IF('Each Gender - Gold'!CK13+'Each Gender - Silver'!CK13+'Each Gender - Bronze'!CK13 &gt; 0, 'Each Gender - Gold'!CK13*'Medal values'!$B$1+'Each Gender - Silver'!CK13*'Medal values'!$B$2+'Each Gender - Bronze'!CK13*'Medal values'!$B$3, "") + IF(AND(CK$1 = CJ$1, CJ$2 = "Mixed"), 0.5*CJ13, 0) + IF(AND(CK$1 = CL$1, CL$2 = "Mixed"), 0.5*CL13, 0)</f>
        <v>0</v>
      </c>
      <c r="CL13" s="5">
        <f>IF('Each Gender - Gold'!CL13+'Each Gender - Silver'!CL13+'Each Gender - Bronze'!CL13 &gt; 0, 'Each Gender - Gold'!CL13*'Medal values'!$B$1+'Each Gender - Silver'!CL13*'Medal values'!$B$2+'Each Gender - Bronze'!CL13*'Medal values'!$B$3, "") + IF(AND(CL$1 = CK$1, CK$2 = "Mixed"), 0.5*CK13, 0) + IF(AND(CL$1 = CM$1, CM$2 = "Mixed"), 0.5*CM13, 0)</f>
        <v>0</v>
      </c>
      <c r="CM13" s="5">
        <f>IF('Each Gender - Gold'!CM13+'Each Gender - Silver'!CM13+'Each Gender - Bronze'!CM13 &gt; 0, 'Each Gender - Gold'!CM13*'Medal values'!$B$1+'Each Gender - Silver'!CM13*'Medal values'!$B$2+'Each Gender - Bronze'!CM13*'Medal values'!$B$3, "") + IF(AND(CM$1 = CL$1, CL$2 = "Mixed"), 0.5*CL13, 0) + IF(AND(CM$1 = CN$1, CN$2 = "Mixed"), 0.5*CN13, 0)</f>
        <v>0</v>
      </c>
      <c r="CN13" s="5">
        <f>IF('Each Gender - Gold'!CN13+'Each Gender - Silver'!CN13+'Each Gender - Bronze'!CN13 &gt; 0, 'Each Gender - Gold'!CN13*'Medal values'!$B$1+'Each Gender - Silver'!CN13*'Medal values'!$B$2+'Each Gender - Bronze'!CN13*'Medal values'!$B$3, "") + IF(AND(CN$1 = CM$1, CM$2 = "Mixed"), 0.5*CM13, 0) + IF(AND(CN$1 = CO$1, CO$2 = "Mixed"), 0.5*CO13, 0)</f>
        <v>0</v>
      </c>
      <c r="CO13" s="5">
        <f>IF('Each Gender - Gold'!CO13+'Each Gender - Silver'!CO13+'Each Gender - Bronze'!CO13 &gt; 0, 'Each Gender - Gold'!CO13*'Medal values'!$B$1+'Each Gender - Silver'!CO13*'Medal values'!$B$2+'Each Gender - Bronze'!CO13*'Medal values'!$B$3, "") + IF(AND(CO$1 = CN$1, CN$2 = "Mixed"), 0.5*CN13, 0) + IF(AND(CO$1 = CP$1, CP$2 = "Mixed"), 0.5*CP13, 0)</f>
        <v>0</v>
      </c>
      <c r="CP13" s="5">
        <f>IF('Each Gender - Gold'!CP13+'Each Gender - Silver'!CP13+'Each Gender - Bronze'!CP13 &gt; 0, 'Each Gender - Gold'!CP13*'Medal values'!$B$1+'Each Gender - Silver'!CP13*'Medal values'!$B$2+'Each Gender - Bronze'!CP13*'Medal values'!$B$3, "") + IF(AND(CP$1 = CO$1, CO$2 = "Mixed"), 0.5*CO13, 0) + IF(AND(CP$1 = CQ$1, CQ$2 = "Mixed"), 0.5*CQ13, 0)</f>
        <v>2.000001</v>
      </c>
      <c r="CQ13" s="5">
        <f>IF('Each Gender - Gold'!CQ13+'Each Gender - Silver'!CQ13+'Each Gender - Bronze'!CQ13 &gt; 0, 'Each Gender - Gold'!CQ13*'Medal values'!$B$1+'Each Gender - Silver'!CQ13*'Medal values'!$B$2+'Each Gender - Bronze'!CQ13*'Medal values'!$B$3, "") + IF(AND(CQ$1 = CP$1, CP$2 = "Mixed"), 0.5*CP13, 0) + IF(AND(CQ$1 = CR$1, CR$2 = "Mixed"), 0.5*CR13, 0)</f>
        <v>0</v>
      </c>
      <c r="CR13" s="5">
        <f>IF('Each Gender - Gold'!CR13+'Each Gender - Silver'!CR13+'Each Gender - Bronze'!CR13 &gt; 0, 'Each Gender - Gold'!CR13*'Medal values'!$B$1+'Each Gender - Silver'!CR13*'Medal values'!$B$2+'Each Gender - Bronze'!CR13*'Medal values'!$B$3, "") + IF(AND(CR$1 = CQ$1, CQ$2 = "Mixed"), 0.5*CQ13, 0) + IF(AND(CR$1 = CS$1, CS$2 = "Mixed"), 0.5*CS13, 0)</f>
        <v>0</v>
      </c>
      <c r="CS13" s="5">
        <f>IF('Each Gender - Gold'!CS13+'Each Gender - Silver'!CS13+'Each Gender - Bronze'!CS13 &gt; 0, 'Each Gender - Gold'!CS13*'Medal values'!$B$1+'Each Gender - Silver'!CS13*'Medal values'!$B$2+'Each Gender - Bronze'!CS13*'Medal values'!$B$3, "") + IF(AND(CS$1 = CR$1, CR$2 = "Mixed"), 0.5*CR13, 0) + IF(AND(CS$1 = CT$1, CT$2 = "Mixed"), 0.5*CT13, 0)</f>
        <v>0</v>
      </c>
      <c r="CT13" s="5">
        <f>IF('Each Gender - Gold'!CT13+'Each Gender - Silver'!CT13+'Each Gender - Bronze'!CT13 &gt; 0, 'Each Gender - Gold'!CT13*'Medal values'!$B$1+'Each Gender - Silver'!CT13*'Medal values'!$B$2+'Each Gender - Bronze'!CT13*'Medal values'!$B$3, "") + IF(AND(CT$1 = CS$1, CS$2 = "Mixed"), 0.5*CS13, 0) + IF(AND(CT$1 = CU$1, CU$2 = "Mixed"), 0.5*CU13, 0)</f>
        <v>0</v>
      </c>
      <c r="CU13" s="5">
        <f>IF('Each Gender - Gold'!CU13+'Each Gender - Silver'!CU13+'Each Gender - Bronze'!CU13 &gt; 0, 'Each Gender - Gold'!CU13*'Medal values'!$B$1+'Each Gender - Silver'!CU13*'Medal values'!$B$2+'Each Gender - Bronze'!CU13*'Medal values'!$B$3, "") + IF(AND(CU$1 = CT$1, CT$2 = "Mixed"), 0.5*CT13, 0) + IF(AND(CU$1 = CV$1, CV$2 = "Mixed"), 0.5*CV13, 0)</f>
        <v>0</v>
      </c>
      <c r="CV13" s="5">
        <f>IF('Each Gender - Gold'!CV13+'Each Gender - Silver'!CV13+'Each Gender - Bronze'!CV13 &gt; 0, 'Each Gender - Gold'!CV13*'Medal values'!$B$1+'Each Gender - Silver'!CV13*'Medal values'!$B$2+'Each Gender - Bronze'!CV13*'Medal values'!$B$3, "") + IF(AND(CV$1 = CU$1, CU$2 = "Mixed"), 0.5*CU13, 0) + IF(AND(CV$1 = CW$1, CW$2 = "Mixed"), 0.5*CW13, 0)</f>
        <v>0</v>
      </c>
      <c r="CW13" s="5">
        <f t="shared" ref="CW13:CX13" si="11">SUMIF($B$2:$CV$2,CW$2, $B13:$CV13)</f>
        <v>22.004002</v>
      </c>
      <c r="CX13" s="5">
        <f t="shared" si="11"/>
        <v>19.003004</v>
      </c>
    </row>
    <row r="14">
      <c r="A14" s="5" t="str">
        <f>Countries!A12</f>
        <v>BRN</v>
      </c>
      <c r="B14" s="5">
        <f>IF('Each Gender - Gold'!B14+'Each Gender - Silver'!B14+'Each Gender - Bronze'!B14 &gt; 0, 'Each Gender - Gold'!B14*'Medal values'!$B$1+'Each Gender - Silver'!B14*'Medal values'!$B$2+'Each Gender - Bronze'!B14*'Medal values'!$B$3, "") + IF(AND(B$1 = A$1, A$2 = "Mixed"), 0.5*A14, 0) + IF(AND(B$1 = C$1, C$2 = "Mixed"), 0.5*C14, 0)</f>
        <v>0</v>
      </c>
      <c r="C14" s="5">
        <f>IF('Each Gender - Gold'!C14+'Each Gender - Silver'!C14+'Each Gender - Bronze'!C14 &gt; 0, 'Each Gender - Gold'!C14*'Medal values'!$B$1+'Each Gender - Silver'!C14*'Medal values'!$B$2+'Each Gender - Bronze'!C14*'Medal values'!$B$3, "") + IF(AND(C$1 = B$1, B$2 = "Mixed"), 0.5*B14, 0) + IF(AND(C$1 = D$1, D$2 = "Mixed"), 0.5*D14, 0)</f>
        <v>0</v>
      </c>
      <c r="D14" s="5">
        <f>IF('Each Gender - Gold'!D14+'Each Gender - Silver'!D14+'Each Gender - Bronze'!D14 &gt; 0, 'Each Gender - Gold'!D14*'Medal values'!$B$1+'Each Gender - Silver'!D14*'Medal values'!$B$2+'Each Gender - Bronze'!D14*'Medal values'!$B$3, "") + IF(AND(D$1 = C$1, C$2 = "Mixed"), 0.5*C14, 0) + IF(AND(D$1 = E$1, E$2 = "Mixed"), 0.5*E14, 0)</f>
        <v>0</v>
      </c>
      <c r="E14" s="5">
        <f>IF('Each Gender - Gold'!E14+'Each Gender - Silver'!E14+'Each Gender - Bronze'!E14 &gt; 0, 'Each Gender - Gold'!E14*'Medal values'!$B$1+'Each Gender - Silver'!E14*'Medal values'!$B$2+'Each Gender - Bronze'!E14*'Medal values'!$B$3, "") + IF(AND(E$1 = D$1, D$2 = "Mixed"), 0.5*D14, 0) + IF(AND(E$1 = F$1, F$2 = "Mixed"), 0.5*F14, 0)</f>
        <v>0</v>
      </c>
      <c r="F14" s="5">
        <f>IF('Each Gender - Gold'!F14+'Each Gender - Silver'!F14+'Each Gender - Bronze'!F14 &gt; 0, 'Each Gender - Gold'!F14*'Medal values'!$B$1+'Each Gender - Silver'!F14*'Medal values'!$B$2+'Each Gender - Bronze'!F14*'Medal values'!$B$3, "") + IF(AND(F$1 = E$1, E$2 = "Mixed"), 0.5*E14, 0) + IF(AND(F$1 = G$1, G$2 = "Mixed"), 0.5*G14, 0)</f>
        <v>0</v>
      </c>
      <c r="G14" s="5">
        <f>IF('Each Gender - Gold'!G14+'Each Gender - Silver'!G14+'Each Gender - Bronze'!G14 &gt; 0, 'Each Gender - Gold'!G14*'Medal values'!$B$1+'Each Gender - Silver'!G14*'Medal values'!$B$2+'Each Gender - Bronze'!G14*'Medal values'!$B$3, "") + IF(AND(G$1 = F$1, F$2 = "Mixed"), 0.5*F14, 0) + IF(AND(G$1 = H$1, H$2 = "Mixed"), 0.5*H14, 0)</f>
        <v>0</v>
      </c>
      <c r="H14" s="5">
        <f>IF('Each Gender - Gold'!H14+'Each Gender - Silver'!H14+'Each Gender - Bronze'!H14 &gt; 0, 'Each Gender - Gold'!H14*'Medal values'!$B$1+'Each Gender - Silver'!H14*'Medal values'!$B$2+'Each Gender - Bronze'!H14*'Medal values'!$B$3, "") + IF(AND(H$1 = G$1, G$2 = "Mixed"), 0.5*G14, 0) + IF(AND(H$1 = I$1, I$2 = "Mixed"), 0.5*I14, 0)</f>
        <v>0</v>
      </c>
      <c r="I14" s="5">
        <f>IF('Each Gender - Gold'!I14+'Each Gender - Silver'!I14+'Each Gender - Bronze'!I14 &gt; 0, 'Each Gender - Gold'!I14*'Medal values'!$B$1+'Each Gender - Silver'!I14*'Medal values'!$B$2+'Each Gender - Bronze'!I14*'Medal values'!$B$3, "") + IF(AND(I$1 = H$1, H$2 = "Mixed"), 0.5*H14, 0) + IF(AND(I$1 = J$1, J$2 = "Mixed"), 0.5*J14, 0)</f>
        <v>0</v>
      </c>
      <c r="J14" s="5">
        <f>IF('Each Gender - Gold'!J14+'Each Gender - Silver'!J14+'Each Gender - Bronze'!J14 &gt; 0, 'Each Gender - Gold'!J14*'Medal values'!$B$1+'Each Gender - Silver'!J14*'Medal values'!$B$2+'Each Gender - Bronze'!J14*'Medal values'!$B$3, "") + IF(AND(J$1 = I$1, I$2 = "Mixed"), 0.5*I14, 0) + IF(AND(J$1 = K$1, K$2 = "Mixed"), 0.5*K14, 0)</f>
        <v>0</v>
      </c>
      <c r="K14" s="5">
        <f>IF('Each Gender - Gold'!K14+'Each Gender - Silver'!K14+'Each Gender - Bronze'!K14 &gt; 0, 'Each Gender - Gold'!K14*'Medal values'!$B$1+'Each Gender - Silver'!K14*'Medal values'!$B$2+'Each Gender - Bronze'!K14*'Medal values'!$B$3, "") + IF(AND(K$1 = J$1, J$2 = "Mixed"), 0.5*J14, 0) + IF(AND(K$1 = L$1, L$2 = "Mixed"), 0.5*L14, 0)</f>
        <v>0</v>
      </c>
      <c r="L14" s="5">
        <f>IF('Each Gender - Gold'!L14+'Each Gender - Silver'!L14+'Each Gender - Bronze'!L14 &gt; 0, 'Each Gender - Gold'!L14*'Medal values'!$B$1+'Each Gender - Silver'!L14*'Medal values'!$B$2+'Each Gender - Bronze'!L14*'Medal values'!$B$3, "") + IF(AND(L$1 = K$1, K$2 = "Mixed"), 0.5*K14, 0) + IF(AND(L$1 = M$1, M$2 = "Mixed"), 0.5*M14, 0)</f>
        <v>2.000001</v>
      </c>
      <c r="M14" s="5">
        <f>IF('Each Gender - Gold'!M14+'Each Gender - Silver'!M14+'Each Gender - Bronze'!M14 &gt; 0, 'Each Gender - Gold'!M14*'Medal values'!$B$1+'Each Gender - Silver'!M14*'Medal values'!$B$2+'Each Gender - Bronze'!M14*'Medal values'!$B$3, "") + IF(AND(M$1 = L$1, L$2 = "Mixed"), 0.5*L14, 0) + IF(AND(M$1 = N$1, N$2 = "Mixed"), 0.5*N14, 0)</f>
        <v>0</v>
      </c>
      <c r="N14" s="5">
        <f>IF('Each Gender - Gold'!N14+'Each Gender - Silver'!N14+'Each Gender - Bronze'!N14 &gt; 0, 'Each Gender - Gold'!N14*'Medal values'!$B$1+'Each Gender - Silver'!N14*'Medal values'!$B$2+'Each Gender - Bronze'!N14*'Medal values'!$B$3, "") + IF(AND(N$1 = M$1, M$2 = "Mixed"), 0.5*M14, 0) + IF(AND(N$1 = O$1, O$2 = "Mixed"), 0.5*O14, 0)</f>
        <v>0</v>
      </c>
      <c r="O14" s="5">
        <f>IF('Each Gender - Gold'!O14+'Each Gender - Silver'!O14+'Each Gender - Bronze'!O14 &gt; 0, 'Each Gender - Gold'!O14*'Medal values'!$B$1+'Each Gender - Silver'!O14*'Medal values'!$B$2+'Each Gender - Bronze'!O14*'Medal values'!$B$3, "") + IF(AND(O$1 = N$1, N$2 = "Mixed"), 0.5*N14, 0) + IF(AND(O$1 = P$1, P$2 = "Mixed"), 0.5*P14, 0)</f>
        <v>0</v>
      </c>
      <c r="P14" s="5">
        <f>IF('Each Gender - Gold'!P14+'Each Gender - Silver'!P14+'Each Gender - Bronze'!P14 &gt; 0, 'Each Gender - Gold'!P14*'Medal values'!$B$1+'Each Gender - Silver'!P14*'Medal values'!$B$2+'Each Gender - Bronze'!P14*'Medal values'!$B$3, "") + IF(AND(P$1 = O$1, O$2 = "Mixed"), 0.5*O14, 0) + IF(AND(P$1 = Q$1, Q$2 = "Mixed"), 0.5*Q14, 0)</f>
        <v>0</v>
      </c>
      <c r="Q14" s="5">
        <f>IF('Each Gender - Gold'!Q14+'Each Gender - Silver'!Q14+'Each Gender - Bronze'!Q14 &gt; 0, 'Each Gender - Gold'!Q14*'Medal values'!$B$1+'Each Gender - Silver'!Q14*'Medal values'!$B$2+'Each Gender - Bronze'!Q14*'Medal values'!$B$3, "") + IF(AND(Q$1 = P$1, P$2 = "Mixed"), 0.5*P14, 0) + IF(AND(Q$1 = R$1, R$2 = "Mixed"), 0.5*R14, 0)</f>
        <v>0</v>
      </c>
      <c r="R14" s="5">
        <f>IF('Each Gender - Gold'!R14+'Each Gender - Silver'!R14+'Each Gender - Bronze'!R14 &gt; 0, 'Each Gender - Gold'!R14*'Medal values'!$B$1+'Each Gender - Silver'!R14*'Medal values'!$B$2+'Each Gender - Bronze'!R14*'Medal values'!$B$3, "") + IF(AND(R$1 = Q$1, Q$2 = "Mixed"), 0.5*Q14, 0) + IF(AND(R$1 = S$1, S$2 = "Mixed"), 0.5*S14, 0)</f>
        <v>0</v>
      </c>
      <c r="S14" s="5">
        <f>IF('Each Gender - Gold'!S14+'Each Gender - Silver'!S14+'Each Gender - Bronze'!S14 &gt; 0, 'Each Gender - Gold'!S14*'Medal values'!$B$1+'Each Gender - Silver'!S14*'Medal values'!$B$2+'Each Gender - Bronze'!S14*'Medal values'!$B$3, "") + IF(AND(S$1 = R$1, R$2 = "Mixed"), 0.5*R14, 0) + IF(AND(S$1 = T$1, T$2 = "Mixed"), 0.5*T14, 0)</f>
        <v>0</v>
      </c>
      <c r="T14" s="5">
        <f>IF('Each Gender - Gold'!T14+'Each Gender - Silver'!T14+'Each Gender - Bronze'!T14 &gt; 0, 'Each Gender - Gold'!T14*'Medal values'!$B$1+'Each Gender - Silver'!T14*'Medal values'!$B$2+'Each Gender - Bronze'!T14*'Medal values'!$B$3, "") + IF(AND(T$1 = S$1, S$2 = "Mixed"), 0.5*S14, 0) + IF(AND(T$1 = U$1, U$2 = "Mixed"), 0.5*U14, 0)</f>
        <v>0</v>
      </c>
      <c r="U14" s="5">
        <f>IF('Each Gender - Gold'!U14+'Each Gender - Silver'!U14+'Each Gender - Bronze'!U14 &gt; 0, 'Each Gender - Gold'!U14*'Medal values'!$B$1+'Each Gender - Silver'!U14*'Medal values'!$B$2+'Each Gender - Bronze'!U14*'Medal values'!$B$3, "") + IF(AND(U$1 = T$1, T$2 = "Mixed"), 0.5*T14, 0) + IF(AND(U$1 = V$1, V$2 = "Mixed"), 0.5*V14, 0)</f>
        <v>0</v>
      </c>
      <c r="V14" s="5">
        <f>IF('Each Gender - Gold'!V14+'Each Gender - Silver'!V14+'Each Gender - Bronze'!V14 &gt; 0, 'Each Gender - Gold'!V14*'Medal values'!$B$1+'Each Gender - Silver'!V14*'Medal values'!$B$2+'Each Gender - Bronze'!V14*'Medal values'!$B$3, "") + IF(AND(V$1 = U$1, U$2 = "Mixed"), 0.5*U14, 0) + IF(AND(V$1 = W$1, W$2 = "Mixed"), 0.5*W14, 0)</f>
        <v>0</v>
      </c>
      <c r="W14" s="5">
        <f>IF('Each Gender - Gold'!W14+'Each Gender - Silver'!W14+'Each Gender - Bronze'!W14 &gt; 0, 'Each Gender - Gold'!W14*'Medal values'!$B$1+'Each Gender - Silver'!W14*'Medal values'!$B$2+'Each Gender - Bronze'!W14*'Medal values'!$B$3, "") + IF(AND(W$1 = V$1, V$2 = "Mixed"), 0.5*V14, 0) + IF(AND(W$1 = X$1, X$2 = "Mixed"), 0.5*X14, 0)</f>
        <v>0</v>
      </c>
      <c r="X14" s="5">
        <f>IF('Each Gender - Gold'!X14+'Each Gender - Silver'!X14+'Each Gender - Bronze'!X14 &gt; 0, 'Each Gender - Gold'!X14*'Medal values'!$B$1+'Each Gender - Silver'!X14*'Medal values'!$B$2+'Each Gender - Bronze'!X14*'Medal values'!$B$3, "") + IF(AND(X$1 = W$1, W$2 = "Mixed"), 0.5*W14, 0) + IF(AND(X$1 = Y$1, Y$2 = "Mixed"), 0.5*Y14, 0)</f>
        <v>0</v>
      </c>
      <c r="Y14" s="5">
        <f>IF('Each Gender - Gold'!Y14+'Each Gender - Silver'!Y14+'Each Gender - Bronze'!Y14 &gt; 0, 'Each Gender - Gold'!Y14*'Medal values'!$B$1+'Each Gender - Silver'!Y14*'Medal values'!$B$2+'Each Gender - Bronze'!Y14*'Medal values'!$B$3, "") + IF(AND(Y$1 = X$1, X$2 = "Mixed"), 0.5*X14, 0) + IF(AND(Y$1 = Z$1, Z$2 = "Mixed"), 0.5*Z14, 0)</f>
        <v>0</v>
      </c>
      <c r="Z14" s="5">
        <f>IF('Each Gender - Gold'!Z14+'Each Gender - Silver'!Z14+'Each Gender - Bronze'!Z14 &gt; 0, 'Each Gender - Gold'!Z14*'Medal values'!$B$1+'Each Gender - Silver'!Z14*'Medal values'!$B$2+'Each Gender - Bronze'!Z14*'Medal values'!$B$3, "") + IF(AND(Z$1 = Y$1, Y$2 = "Mixed"), 0.5*Y14, 0) + IF(AND(Z$1 = AA$1, AA$2 = "Mixed"), 0.5*AA14, 0)</f>
        <v>0</v>
      </c>
      <c r="AA14" s="5">
        <f>IF('Each Gender - Gold'!AA14+'Each Gender - Silver'!AA14+'Each Gender - Bronze'!AA14 &gt; 0, 'Each Gender - Gold'!AA14*'Medal values'!$B$1+'Each Gender - Silver'!AA14*'Medal values'!$B$2+'Each Gender - Bronze'!AA14*'Medal values'!$B$3, "") + IF(AND(AA$1 = Z$1, Z$2 = "Mixed"), 0.5*Z14, 0) + IF(AND(AA$1 = AB$1, AB$2 = "Mixed"), 0.5*AB14, 0)</f>
        <v>0</v>
      </c>
      <c r="AB14" s="5">
        <f>IF('Each Gender - Gold'!AB14+'Each Gender - Silver'!AB14+'Each Gender - Bronze'!AB14 &gt; 0, 'Each Gender - Gold'!AB14*'Medal values'!$B$1+'Each Gender - Silver'!AB14*'Medal values'!$B$2+'Each Gender - Bronze'!AB14*'Medal values'!$B$3, "") + IF(AND(AB$1 = AA$1, AA$2 = "Mixed"), 0.5*AA14, 0) + IF(AND(AB$1 = AC$1, AC$2 = "Mixed"), 0.5*AC14, 0)</f>
        <v>0</v>
      </c>
      <c r="AC14" s="5">
        <f>IF('Each Gender - Gold'!AC14+'Each Gender - Silver'!AC14+'Each Gender - Bronze'!AC14 &gt; 0, 'Each Gender - Gold'!AC14*'Medal values'!$B$1+'Each Gender - Silver'!AC14*'Medal values'!$B$2+'Each Gender - Bronze'!AC14*'Medal values'!$B$3, "") + IF(AND(AC$1 = AB$1, AB$2 = "Mixed"), 0.5*AB14, 0) + IF(AND(AC$1 = AD$1, AD$2 = "Mixed"), 0.5*AD14, 0)</f>
        <v>0</v>
      </c>
      <c r="AD14" s="5">
        <f>IF('Each Gender - Gold'!AD14+'Each Gender - Silver'!AD14+'Each Gender - Bronze'!AD14 &gt; 0, 'Each Gender - Gold'!AD14*'Medal values'!$B$1+'Each Gender - Silver'!AD14*'Medal values'!$B$2+'Each Gender - Bronze'!AD14*'Medal values'!$B$3, "") + IF(AND(AD$1 = AC$1, AC$2 = "Mixed"), 0.5*AC14, 0) + IF(AND(AD$1 = AE$1, AE$2 = "Mixed"), 0.5*AE14, 0)</f>
        <v>0</v>
      </c>
      <c r="AE14" s="5">
        <f>IF('Each Gender - Gold'!AE14+'Each Gender - Silver'!AE14+'Each Gender - Bronze'!AE14 &gt; 0, 'Each Gender - Gold'!AE14*'Medal values'!$B$1+'Each Gender - Silver'!AE14*'Medal values'!$B$2+'Each Gender - Bronze'!AE14*'Medal values'!$B$3, "") + IF(AND(AE$1 = AD$1, AD$2 = "Mixed"), 0.5*AD14, 0) + IF(AND(AE$1 = AF$1, AF$2 = "Mixed"), 0.5*AF14, 0)</f>
        <v>0</v>
      </c>
      <c r="AF14" s="5">
        <f>IF('Each Gender - Gold'!AF14+'Each Gender - Silver'!AF14+'Each Gender - Bronze'!AF14 &gt; 0, 'Each Gender - Gold'!AF14*'Medal values'!$B$1+'Each Gender - Silver'!AF14*'Medal values'!$B$2+'Each Gender - Bronze'!AF14*'Medal values'!$B$3, "") + IF(AND(AF$1 = AE$1, AE$2 = "Mixed"), 0.5*AE14, 0) + IF(AND(AF$1 = AG$1, AG$2 = "Mixed"), 0.5*AG14, 0)</f>
        <v>0</v>
      </c>
      <c r="AG14" s="5">
        <f>IF('Each Gender - Gold'!AG14+'Each Gender - Silver'!AG14+'Each Gender - Bronze'!AG14 &gt; 0, 'Each Gender - Gold'!AG14*'Medal values'!$B$1+'Each Gender - Silver'!AG14*'Medal values'!$B$2+'Each Gender - Bronze'!AG14*'Medal values'!$B$3, "") + IF(AND(AG$1 = AF$1, AF$2 = "Mixed"), 0.5*AF14, 0) + IF(AND(AG$1 = AH$1, AH$2 = "Mixed"), 0.5*AH14, 0)</f>
        <v>0</v>
      </c>
      <c r="AH14" s="5">
        <f>IF('Each Gender - Gold'!AH14+'Each Gender - Silver'!AH14+'Each Gender - Bronze'!AH14 &gt; 0, 'Each Gender - Gold'!AH14*'Medal values'!$B$1+'Each Gender - Silver'!AH14*'Medal values'!$B$2+'Each Gender - Bronze'!AH14*'Medal values'!$B$3, "") + IF(AND(AH$1 = AG$1, AG$2 = "Mixed"), 0.5*AG14, 0) + IF(AND(AH$1 = AI$1, AI$2 = "Mixed"), 0.5*AI14, 0)</f>
        <v>0</v>
      </c>
      <c r="AI14" s="5">
        <f>IF('Each Gender - Gold'!AI14+'Each Gender - Silver'!AI14+'Each Gender - Bronze'!AI14 &gt; 0, 'Each Gender - Gold'!AI14*'Medal values'!$B$1+'Each Gender - Silver'!AI14*'Medal values'!$B$2+'Each Gender - Bronze'!AI14*'Medal values'!$B$3, "") + IF(AND(AI$1 = AH$1, AH$2 = "Mixed"), 0.5*AH14, 0) + IF(AND(AI$1 = AJ$1, AJ$2 = "Mixed"), 0.5*AJ14, 0)</f>
        <v>0</v>
      </c>
      <c r="AJ14" s="5">
        <f>IF('Each Gender - Gold'!AJ14+'Each Gender - Silver'!AJ14+'Each Gender - Bronze'!AJ14 &gt; 0, 'Each Gender - Gold'!AJ14*'Medal values'!$B$1+'Each Gender - Silver'!AJ14*'Medal values'!$B$2+'Each Gender - Bronze'!AJ14*'Medal values'!$B$3, "") + IF(AND(AJ$1 = AI$1, AI$2 = "Mixed"), 0.5*AI14, 0) + IF(AND(AJ$1 = AK$1, AK$2 = "Mixed"), 0.5*AK14, 0)</f>
        <v>0</v>
      </c>
      <c r="AK14" s="5">
        <f>IF('Each Gender - Gold'!AK14+'Each Gender - Silver'!AK14+'Each Gender - Bronze'!AK14 &gt; 0, 'Each Gender - Gold'!AK14*'Medal values'!$B$1+'Each Gender - Silver'!AK14*'Medal values'!$B$2+'Each Gender - Bronze'!AK14*'Medal values'!$B$3, "") + IF(AND(AK$1 = AJ$1, AJ$2 = "Mixed"), 0.5*AJ14, 0) + IF(AND(AK$1 = AL$1, AL$2 = "Mixed"), 0.5*AL14, 0)</f>
        <v>0</v>
      </c>
      <c r="AL14" s="5">
        <f>IF('Each Gender - Gold'!AL14+'Each Gender - Silver'!AL14+'Each Gender - Bronze'!AL14 &gt; 0, 'Each Gender - Gold'!AL14*'Medal values'!$B$1+'Each Gender - Silver'!AL14*'Medal values'!$B$2+'Each Gender - Bronze'!AL14*'Medal values'!$B$3, "") + IF(AND(AL$1 = AK$1, AK$2 = "Mixed"), 0.5*AK14, 0) + IF(AND(AL$1 = AM$1, AM$2 = "Mixed"), 0.5*AM14, 0)</f>
        <v>0</v>
      </c>
      <c r="AM14" s="5">
        <f>IF('Each Gender - Gold'!AM14+'Each Gender - Silver'!AM14+'Each Gender - Bronze'!AM14 &gt; 0, 'Each Gender - Gold'!AM14*'Medal values'!$B$1+'Each Gender - Silver'!AM14*'Medal values'!$B$2+'Each Gender - Bronze'!AM14*'Medal values'!$B$3, "") + IF(AND(AM$1 = AL$1, AL$2 = "Mixed"), 0.5*AL14, 0) + IF(AND(AM$1 = AN$1, AN$2 = "Mixed"), 0.5*AN14, 0)</f>
        <v>0</v>
      </c>
      <c r="AN14" s="5">
        <f>IF('Each Gender - Gold'!AN14+'Each Gender - Silver'!AN14+'Each Gender - Bronze'!AN14 &gt; 0, 'Each Gender - Gold'!AN14*'Medal values'!$B$1+'Each Gender - Silver'!AN14*'Medal values'!$B$2+'Each Gender - Bronze'!AN14*'Medal values'!$B$3, "") + IF(AND(AN$1 = AM$1, AM$2 = "Mixed"), 0.5*AM14, 0) + IF(AND(AN$1 = AO$1, AO$2 = "Mixed"), 0.5*AO14, 0)</f>
        <v>0</v>
      </c>
      <c r="AO14" s="5">
        <f>IF('Each Gender - Gold'!AO14+'Each Gender - Silver'!AO14+'Each Gender - Bronze'!AO14 &gt; 0, 'Each Gender - Gold'!AO14*'Medal values'!$B$1+'Each Gender - Silver'!AO14*'Medal values'!$B$2+'Each Gender - Bronze'!AO14*'Medal values'!$B$3, "") + IF(AND(AO$1 = AN$1, AN$2 = "Mixed"), 0.5*AN14, 0) + IF(AND(AO$1 = AP$1, AP$2 = "Mixed"), 0.5*AP14, 0)</f>
        <v>0</v>
      </c>
      <c r="AP14" s="5">
        <f>IF('Each Gender - Gold'!AP14+'Each Gender - Silver'!AP14+'Each Gender - Bronze'!AP14 &gt; 0, 'Each Gender - Gold'!AP14*'Medal values'!$B$1+'Each Gender - Silver'!AP14*'Medal values'!$B$2+'Each Gender - Bronze'!AP14*'Medal values'!$B$3, "") + IF(AND(AP$1 = AO$1, AO$2 = "Mixed"), 0.5*AO14, 0) + IF(AND(AP$1 = AQ$1, AQ$2 = "Mixed"), 0.5*AQ14, 0)</f>
        <v>0</v>
      </c>
      <c r="AQ14" s="5">
        <f>IF('Each Gender - Gold'!AQ14+'Each Gender - Silver'!AQ14+'Each Gender - Bronze'!AQ14 &gt; 0, 'Each Gender - Gold'!AQ14*'Medal values'!$B$1+'Each Gender - Silver'!AQ14*'Medal values'!$B$2+'Each Gender - Bronze'!AQ14*'Medal values'!$B$3, "") + IF(AND(AQ$1 = AP$1, AP$2 = "Mixed"), 0.5*AP14, 0) + IF(AND(AQ$1 = AR$1, AR$2 = "Mixed"), 0.5*AR14, 0)</f>
        <v>0</v>
      </c>
      <c r="AR14" s="5">
        <f>IF('Each Gender - Gold'!AR14+'Each Gender - Silver'!AR14+'Each Gender - Bronze'!AR14 &gt; 0, 'Each Gender - Gold'!AR14*'Medal values'!$B$1+'Each Gender - Silver'!AR14*'Medal values'!$B$2+'Each Gender - Bronze'!AR14*'Medal values'!$B$3, "") + IF(AND(AR$1 = AQ$1, AQ$2 = "Mixed"), 0.5*AQ14, 0) + IF(AND(AR$1 = AS$1, AS$2 = "Mixed"), 0.5*AS14, 0)</f>
        <v>0</v>
      </c>
      <c r="AS14" s="5">
        <f>IF('Each Gender - Gold'!AS14+'Each Gender - Silver'!AS14+'Each Gender - Bronze'!AS14 &gt; 0, 'Each Gender - Gold'!AS14*'Medal values'!$B$1+'Each Gender - Silver'!AS14*'Medal values'!$B$2+'Each Gender - Bronze'!AS14*'Medal values'!$B$3, "") + IF(AND(AS$1 = AR$1, AR$2 = "Mixed"), 0.5*AR14, 0) + IF(AND(AS$1 = AT$1, AT$2 = "Mixed"), 0.5*AT14, 0)</f>
        <v>0</v>
      </c>
      <c r="AT14" s="5">
        <f>IF('Each Gender - Gold'!AT14+'Each Gender - Silver'!AT14+'Each Gender - Bronze'!AT14 &gt; 0, 'Each Gender - Gold'!AT14*'Medal values'!$B$1+'Each Gender - Silver'!AT14*'Medal values'!$B$2+'Each Gender - Bronze'!AT14*'Medal values'!$B$3, "") + IF(AND(AT$1 = AS$1, AS$2 = "Mixed"), 0.5*AS14, 0) + IF(AND(AT$1 = AU$1, AU$2 = "Mixed"), 0.5*AU14, 0)</f>
        <v>0</v>
      </c>
      <c r="AU14" s="5">
        <f>IF('Each Gender - Gold'!AU14+'Each Gender - Silver'!AU14+'Each Gender - Bronze'!AU14 &gt; 0, 'Each Gender - Gold'!AU14*'Medal values'!$B$1+'Each Gender - Silver'!AU14*'Medal values'!$B$2+'Each Gender - Bronze'!AU14*'Medal values'!$B$3, "") + IF(AND(AU$1 = AT$1, AT$2 = "Mixed"), 0.5*AT14, 0) + IF(AND(AU$1 = AV$1, AV$2 = "Mixed"), 0.5*AV14, 0)</f>
        <v>0</v>
      </c>
      <c r="AV14" s="5">
        <f>IF('Each Gender - Gold'!AV14+'Each Gender - Silver'!AV14+'Each Gender - Bronze'!AV14 &gt; 0, 'Each Gender - Gold'!AV14*'Medal values'!$B$1+'Each Gender - Silver'!AV14*'Medal values'!$B$2+'Each Gender - Bronze'!AV14*'Medal values'!$B$3, "") + IF(AND(AV$1 = AU$1, AU$2 = "Mixed"), 0.5*AU14, 0) + IF(AND(AV$1 = AW$1, AW$2 = "Mixed"), 0.5*AW14, 0)</f>
        <v>0</v>
      </c>
      <c r="AW14" s="5">
        <f>IF('Each Gender - Gold'!AW14+'Each Gender - Silver'!AW14+'Each Gender - Bronze'!AW14 &gt; 0, 'Each Gender - Gold'!AW14*'Medal values'!$B$1+'Each Gender - Silver'!AW14*'Medal values'!$B$2+'Each Gender - Bronze'!AW14*'Medal values'!$B$3, "") + IF(AND(AW$1 = AV$1, AV$2 = "Mixed"), 0.5*AV14, 0) + IF(AND(AW$1 = AX$1, AX$2 = "Mixed"), 0.5*AX14, 0)</f>
        <v>0</v>
      </c>
      <c r="AX14" s="5">
        <f>IF('Each Gender - Gold'!AX14+'Each Gender - Silver'!AX14+'Each Gender - Bronze'!AX14 &gt; 0, 'Each Gender - Gold'!AX14*'Medal values'!$B$1+'Each Gender - Silver'!AX14*'Medal values'!$B$2+'Each Gender - Bronze'!AX14*'Medal values'!$B$3, "") + IF(AND(AX$1 = AW$1, AW$2 = "Mixed"), 0.5*AW14, 0) + IF(AND(AX$1 = AY$1, AY$2 = "Mixed"), 0.5*AY14, 0)</f>
        <v>0</v>
      </c>
      <c r="AY14" s="5">
        <f>IF('Each Gender - Gold'!AY14+'Each Gender - Silver'!AY14+'Each Gender - Bronze'!AY14 &gt; 0, 'Each Gender - Gold'!AY14*'Medal values'!$B$1+'Each Gender - Silver'!AY14*'Medal values'!$B$2+'Each Gender - Bronze'!AY14*'Medal values'!$B$3, "") + IF(AND(AY$1 = AX$1, AX$2 = "Mixed"), 0.5*AX14, 0) + IF(AND(AY$1 = AZ$1, AZ$2 = "Mixed"), 0.5*AZ14, 0)</f>
        <v>0</v>
      </c>
      <c r="AZ14" s="5">
        <f>IF('Each Gender - Gold'!AZ14+'Each Gender - Silver'!AZ14+'Each Gender - Bronze'!AZ14 &gt; 0, 'Each Gender - Gold'!AZ14*'Medal values'!$B$1+'Each Gender - Silver'!AZ14*'Medal values'!$B$2+'Each Gender - Bronze'!AZ14*'Medal values'!$B$3, "") + IF(AND(AZ$1 = AY$1, AY$2 = "Mixed"), 0.5*AY14, 0) + IF(AND(AZ$1 = BA$1, BA$2 = "Mixed"), 0.5*BA14, 0)</f>
        <v>0</v>
      </c>
      <c r="BA14" s="5">
        <f>IF('Each Gender - Gold'!BA14+'Each Gender - Silver'!BA14+'Each Gender - Bronze'!BA14 &gt; 0, 'Each Gender - Gold'!BA14*'Medal values'!$B$1+'Each Gender - Silver'!BA14*'Medal values'!$B$2+'Each Gender - Bronze'!BA14*'Medal values'!$B$3, "") + IF(AND(BA$1 = AZ$1, AZ$2 = "Mixed"), 0.5*AZ14, 0) + IF(AND(BA$1 = BB$1, BB$2 = "Mixed"), 0.5*BB14, 0)</f>
        <v>0</v>
      </c>
      <c r="BB14" s="5">
        <f>IF('Each Gender - Gold'!BB14+'Each Gender - Silver'!BB14+'Each Gender - Bronze'!BB14 &gt; 0, 'Each Gender - Gold'!BB14*'Medal values'!$B$1+'Each Gender - Silver'!BB14*'Medal values'!$B$2+'Each Gender - Bronze'!BB14*'Medal values'!$B$3, "") + IF(AND(BB$1 = BA$1, BA$2 = "Mixed"), 0.5*BA14, 0) + IF(AND(BB$1 = BC$1, BC$2 = "Mixed"), 0.5*BC14, 0)</f>
        <v>0</v>
      </c>
      <c r="BC14" s="5">
        <f>IF('Each Gender - Gold'!BC14+'Each Gender - Silver'!BC14+'Each Gender - Bronze'!BC14 &gt; 0, 'Each Gender - Gold'!BC14*'Medal values'!$B$1+'Each Gender - Silver'!BC14*'Medal values'!$B$2+'Each Gender - Bronze'!BC14*'Medal values'!$B$3, "") + IF(AND(BC$1 = BB$1, BB$2 = "Mixed"), 0.5*BB14, 0) + IF(AND(BC$1 = BD$1, BD$2 = "Mixed"), 0.5*BD14, 0)</f>
        <v>0</v>
      </c>
      <c r="BD14" s="5">
        <f>IF('Each Gender - Gold'!BD14+'Each Gender - Silver'!BD14+'Each Gender - Bronze'!BD14 &gt; 0, 'Each Gender - Gold'!BD14*'Medal values'!$B$1+'Each Gender - Silver'!BD14*'Medal values'!$B$2+'Each Gender - Bronze'!BD14*'Medal values'!$B$3, "") + IF(AND(BD$1 = BC$1, BC$2 = "Mixed"), 0.5*BC14, 0) + IF(AND(BD$1 = BE$1, BE$2 = "Mixed"), 0.5*BE14, 0)</f>
        <v>0</v>
      </c>
      <c r="BE14" s="5">
        <f>IF('Each Gender - Gold'!BE14+'Each Gender - Silver'!BE14+'Each Gender - Bronze'!BE14 &gt; 0, 'Each Gender - Gold'!BE14*'Medal values'!$B$1+'Each Gender - Silver'!BE14*'Medal values'!$B$2+'Each Gender - Bronze'!BE14*'Medal values'!$B$3, "") + IF(AND(BE$1 = BD$1, BD$2 = "Mixed"), 0.5*BD14, 0) + IF(AND(BE$1 = BF$1, BF$2 = "Mixed"), 0.5*BF14, 0)</f>
        <v>0</v>
      </c>
      <c r="BF14" s="5">
        <f>IF('Each Gender - Gold'!BF14+'Each Gender - Silver'!BF14+'Each Gender - Bronze'!BF14 &gt; 0, 'Each Gender - Gold'!BF14*'Medal values'!$B$1+'Each Gender - Silver'!BF14*'Medal values'!$B$2+'Each Gender - Bronze'!BF14*'Medal values'!$B$3, "") + IF(AND(BF$1 = BE$1, BE$2 = "Mixed"), 0.5*BE14, 0) + IF(AND(BF$1 = BG$1, BG$2 = "Mixed"), 0.5*BG14, 0)</f>
        <v>0</v>
      </c>
      <c r="BG14" s="5">
        <f>IF('Each Gender - Gold'!BG14+'Each Gender - Silver'!BG14+'Each Gender - Bronze'!BG14 &gt; 0, 'Each Gender - Gold'!BG14*'Medal values'!$B$1+'Each Gender - Silver'!BG14*'Medal values'!$B$2+'Each Gender - Bronze'!BG14*'Medal values'!$B$3, "") + IF(AND(BG$1 = BF$1, BF$2 = "Mixed"), 0.5*BF14, 0) + IF(AND(BG$1 = BH$1, BH$2 = "Mixed"), 0.5*BH14, 0)</f>
        <v>0</v>
      </c>
      <c r="BH14" s="5">
        <f>IF('Each Gender - Gold'!BH14+'Each Gender - Silver'!BH14+'Each Gender - Bronze'!BH14 &gt; 0, 'Each Gender - Gold'!BH14*'Medal values'!$B$1+'Each Gender - Silver'!BH14*'Medal values'!$B$2+'Each Gender - Bronze'!BH14*'Medal values'!$B$3, "") + IF(AND(BH$1 = BG$1, BG$2 = "Mixed"), 0.5*BG14, 0) + IF(AND(BH$1 = BI$1, BI$2 = "Mixed"), 0.5*BI14, 0)</f>
        <v>0</v>
      </c>
      <c r="BI14" s="5">
        <f>IF('Each Gender - Gold'!BI14+'Each Gender - Silver'!BI14+'Each Gender - Bronze'!BI14 &gt; 0, 'Each Gender - Gold'!BI14*'Medal values'!$B$1+'Each Gender - Silver'!BI14*'Medal values'!$B$2+'Each Gender - Bronze'!BI14*'Medal values'!$B$3, "") + IF(AND(BI$1 = BH$1, BH$2 = "Mixed"), 0.5*BH14, 0) + IF(AND(BI$1 = BJ$1, BJ$2 = "Mixed"), 0.5*BJ14, 0)</f>
        <v>0</v>
      </c>
      <c r="BJ14" s="5">
        <f>IF('Each Gender - Gold'!BJ14+'Each Gender - Silver'!BJ14+'Each Gender - Bronze'!BJ14 &gt; 0, 'Each Gender - Gold'!BJ14*'Medal values'!$B$1+'Each Gender - Silver'!BJ14*'Medal values'!$B$2+'Each Gender - Bronze'!BJ14*'Medal values'!$B$3, "") + IF(AND(BJ$1 = BI$1, BI$2 = "Mixed"), 0.5*BI14, 0) + IF(AND(BJ$1 = BK$1, BK$2 = "Mixed"), 0.5*BK14, 0)</f>
        <v>0</v>
      </c>
      <c r="BK14" s="5">
        <f>IF('Each Gender - Gold'!BK14+'Each Gender - Silver'!BK14+'Each Gender - Bronze'!BK14 &gt; 0, 'Each Gender - Gold'!BK14*'Medal values'!$B$1+'Each Gender - Silver'!BK14*'Medal values'!$B$2+'Each Gender - Bronze'!BK14*'Medal values'!$B$3, "") + IF(AND(BK$1 = BJ$1, BJ$2 = "Mixed"), 0.5*BJ14, 0) + IF(AND(BK$1 = BL$1, BL$2 = "Mixed"), 0.5*BL14, 0)</f>
        <v>0</v>
      </c>
      <c r="BL14" s="5">
        <f>IF('Each Gender - Gold'!BL14+'Each Gender - Silver'!BL14+'Each Gender - Bronze'!BL14 &gt; 0, 'Each Gender - Gold'!BL14*'Medal values'!$B$1+'Each Gender - Silver'!BL14*'Medal values'!$B$2+'Each Gender - Bronze'!BL14*'Medal values'!$B$3, "") + IF(AND(BL$1 = BK$1, BK$2 = "Mixed"), 0.5*BK14, 0) + IF(AND(BL$1 = BM$1, BM$2 = "Mixed"), 0.5*BM14, 0)</f>
        <v>0</v>
      </c>
      <c r="BM14" s="5">
        <f>IF('Each Gender - Gold'!BM14+'Each Gender - Silver'!BM14+'Each Gender - Bronze'!BM14 &gt; 0, 'Each Gender - Gold'!BM14*'Medal values'!$B$1+'Each Gender - Silver'!BM14*'Medal values'!$B$2+'Each Gender - Bronze'!BM14*'Medal values'!$B$3, "") + IF(AND(BM$1 = BL$1, BL$2 = "Mixed"), 0.5*BL14, 0) + IF(AND(BM$1 = BN$1, BN$2 = "Mixed"), 0.5*BN14, 0)</f>
        <v>0</v>
      </c>
      <c r="BN14" s="5">
        <f>IF('Each Gender - Gold'!BN14+'Each Gender - Silver'!BN14+'Each Gender - Bronze'!BN14 &gt; 0, 'Each Gender - Gold'!BN14*'Medal values'!$B$1+'Each Gender - Silver'!BN14*'Medal values'!$B$2+'Each Gender - Bronze'!BN14*'Medal values'!$B$3, "") + IF(AND(BN$1 = BM$1, BM$2 = "Mixed"), 0.5*BM14, 0) + IF(AND(BN$1 = BO$1, BO$2 = "Mixed"), 0.5*BO14, 0)</f>
        <v>0</v>
      </c>
      <c r="BO14" s="5">
        <f>IF('Each Gender - Gold'!BO14+'Each Gender - Silver'!BO14+'Each Gender - Bronze'!BO14 &gt; 0, 'Each Gender - Gold'!BO14*'Medal values'!$B$1+'Each Gender - Silver'!BO14*'Medal values'!$B$2+'Each Gender - Bronze'!BO14*'Medal values'!$B$3, "") + IF(AND(BO$1 = BN$1, BN$2 = "Mixed"), 0.5*BN14, 0) + IF(AND(BO$1 = BP$1, BP$2 = "Mixed"), 0.5*BP14, 0)</f>
        <v>0</v>
      </c>
      <c r="BP14" s="5">
        <f>IF('Each Gender - Gold'!BP14+'Each Gender - Silver'!BP14+'Each Gender - Bronze'!BP14 &gt; 0, 'Each Gender - Gold'!BP14*'Medal values'!$B$1+'Each Gender - Silver'!BP14*'Medal values'!$B$2+'Each Gender - Bronze'!BP14*'Medal values'!$B$3, "") + IF(AND(BP$1 = BO$1, BO$2 = "Mixed"), 0.5*BO14, 0) + IF(AND(BP$1 = BQ$1, BQ$2 = "Mixed"), 0.5*BQ14, 0)</f>
        <v>0</v>
      </c>
      <c r="BQ14" s="5">
        <f>IF('Each Gender - Gold'!BQ14+'Each Gender - Silver'!BQ14+'Each Gender - Bronze'!BQ14 &gt; 0, 'Each Gender - Gold'!BQ14*'Medal values'!$B$1+'Each Gender - Silver'!BQ14*'Medal values'!$B$2+'Each Gender - Bronze'!BQ14*'Medal values'!$B$3, "") + IF(AND(BQ$1 = BP$1, BP$2 = "Mixed"), 0.5*BP14, 0) + IF(AND(BQ$1 = BR$1, BR$2 = "Mixed"), 0.5*BR14, 0)</f>
        <v>0</v>
      </c>
      <c r="BR14" s="5">
        <f>IF('Each Gender - Gold'!BR14+'Each Gender - Silver'!BR14+'Each Gender - Bronze'!BR14 &gt; 0, 'Each Gender - Gold'!BR14*'Medal values'!$B$1+'Each Gender - Silver'!BR14*'Medal values'!$B$2+'Each Gender - Bronze'!BR14*'Medal values'!$B$3, "") + IF(AND(BR$1 = BQ$1, BQ$2 = "Mixed"), 0.5*BQ14, 0) + IF(AND(BR$1 = BS$1, BS$2 = "Mixed"), 0.5*BS14, 0)</f>
        <v>0</v>
      </c>
      <c r="BS14" s="5">
        <f>IF('Each Gender - Gold'!BS14+'Each Gender - Silver'!BS14+'Each Gender - Bronze'!BS14 &gt; 0, 'Each Gender - Gold'!BS14*'Medal values'!$B$1+'Each Gender - Silver'!BS14*'Medal values'!$B$2+'Each Gender - Bronze'!BS14*'Medal values'!$B$3, "") + IF(AND(BS$1 = BR$1, BR$2 = "Mixed"), 0.5*BR14, 0) + IF(AND(BS$1 = BT$1, BT$2 = "Mixed"), 0.5*BT14, 0)</f>
        <v>0</v>
      </c>
      <c r="BT14" s="5">
        <f>IF('Each Gender - Gold'!BT14+'Each Gender - Silver'!BT14+'Each Gender - Bronze'!BT14 &gt; 0, 'Each Gender - Gold'!BT14*'Medal values'!$B$1+'Each Gender - Silver'!BT14*'Medal values'!$B$2+'Each Gender - Bronze'!BT14*'Medal values'!$B$3, "") + IF(AND(BT$1 = BS$1, BS$2 = "Mixed"), 0.5*BS14, 0) + IF(AND(BT$1 = BU$1, BU$2 = "Mixed"), 0.5*BU14, 0)</f>
        <v>0</v>
      </c>
      <c r="BU14" s="5">
        <f>IF('Each Gender - Gold'!BU14+'Each Gender - Silver'!BU14+'Each Gender - Bronze'!BU14 &gt; 0, 'Each Gender - Gold'!BU14*'Medal values'!$B$1+'Each Gender - Silver'!BU14*'Medal values'!$B$2+'Each Gender - Bronze'!BU14*'Medal values'!$B$3, "") + IF(AND(BU$1 = BT$1, BT$2 = "Mixed"), 0.5*BT14, 0) + IF(AND(BU$1 = BV$1, BV$2 = "Mixed"), 0.5*BV14, 0)</f>
        <v>0</v>
      </c>
      <c r="BV14" s="5">
        <f>IF('Each Gender - Gold'!BV14+'Each Gender - Silver'!BV14+'Each Gender - Bronze'!BV14 &gt; 0, 'Each Gender - Gold'!BV14*'Medal values'!$B$1+'Each Gender - Silver'!BV14*'Medal values'!$B$2+'Each Gender - Bronze'!BV14*'Medal values'!$B$3, "") + IF(AND(BV$1 = BU$1, BU$2 = "Mixed"), 0.5*BU14, 0) + IF(AND(BV$1 = BW$1, BW$2 = "Mixed"), 0.5*BW14, 0)</f>
        <v>0</v>
      </c>
      <c r="BW14" s="5">
        <f>IF('Each Gender - Gold'!BW14+'Each Gender - Silver'!BW14+'Each Gender - Bronze'!BW14 &gt; 0, 'Each Gender - Gold'!BW14*'Medal values'!$B$1+'Each Gender - Silver'!BW14*'Medal values'!$B$2+'Each Gender - Bronze'!BW14*'Medal values'!$B$3, "") + IF(AND(BW$1 = BV$1, BV$2 = "Mixed"), 0.5*BV14, 0) + IF(AND(BW$1 = BX$1, BX$2 = "Mixed"), 0.5*BX14, 0)</f>
        <v>0</v>
      </c>
      <c r="BX14" s="5">
        <f>IF('Each Gender - Gold'!BX14+'Each Gender - Silver'!BX14+'Each Gender - Bronze'!BX14 &gt; 0, 'Each Gender - Gold'!BX14*'Medal values'!$B$1+'Each Gender - Silver'!BX14*'Medal values'!$B$2+'Each Gender - Bronze'!BX14*'Medal values'!$B$3, "") + IF(AND(BX$1 = BW$1, BW$2 = "Mixed"), 0.5*BW14, 0) + IF(AND(BX$1 = BY$1, BY$2 = "Mixed"), 0.5*BY14, 0)</f>
        <v>0</v>
      </c>
      <c r="BY14" s="5">
        <f>IF('Each Gender - Gold'!BY14+'Each Gender - Silver'!BY14+'Each Gender - Bronze'!BY14 &gt; 0, 'Each Gender - Gold'!BY14*'Medal values'!$B$1+'Each Gender - Silver'!BY14*'Medal values'!$B$2+'Each Gender - Bronze'!BY14*'Medal values'!$B$3, "") + IF(AND(BY$1 = BX$1, BX$2 = "Mixed"), 0.5*BX14, 0) + IF(AND(BY$1 = BZ$1, BZ$2 = "Mixed"), 0.5*BZ14, 0)</f>
        <v>0</v>
      </c>
      <c r="BZ14" s="5">
        <f>IF('Each Gender - Gold'!BZ14+'Each Gender - Silver'!BZ14+'Each Gender - Bronze'!BZ14 &gt; 0, 'Each Gender - Gold'!BZ14*'Medal values'!$B$1+'Each Gender - Silver'!BZ14*'Medal values'!$B$2+'Each Gender - Bronze'!BZ14*'Medal values'!$B$3, "") + IF(AND(BZ$1 = BY$1, BY$2 = "Mixed"), 0.5*BY14, 0) + IF(AND(BZ$1 = CA$1, CA$2 = "Mixed"), 0.5*CA14, 0)</f>
        <v>0</v>
      </c>
      <c r="CA14" s="5">
        <f>IF('Each Gender - Gold'!CA14+'Each Gender - Silver'!CA14+'Each Gender - Bronze'!CA14 &gt; 0, 'Each Gender - Gold'!CA14*'Medal values'!$B$1+'Each Gender - Silver'!CA14*'Medal values'!$B$2+'Each Gender - Bronze'!CA14*'Medal values'!$B$3, "") + IF(AND(CA$1 = BZ$1, BZ$2 = "Mixed"), 0.5*BZ14, 0) + IF(AND(CA$1 = CB$1, CB$2 = "Mixed"), 0.5*CB14, 0)</f>
        <v>0</v>
      </c>
      <c r="CB14" s="5">
        <f>IF('Each Gender - Gold'!CB14+'Each Gender - Silver'!CB14+'Each Gender - Bronze'!CB14 &gt; 0, 'Each Gender - Gold'!CB14*'Medal values'!$B$1+'Each Gender - Silver'!CB14*'Medal values'!$B$2+'Each Gender - Bronze'!CB14*'Medal values'!$B$3, "") + IF(AND(CB$1 = CA$1, CA$2 = "Mixed"), 0.5*CA14, 0) + IF(AND(CB$1 = CC$1, CC$2 = "Mixed"), 0.5*CC14, 0)</f>
        <v>0</v>
      </c>
      <c r="CC14" s="5">
        <f>IF('Each Gender - Gold'!CC14+'Each Gender - Silver'!CC14+'Each Gender - Bronze'!CC14 &gt; 0, 'Each Gender - Gold'!CC14*'Medal values'!$B$1+'Each Gender - Silver'!CC14*'Medal values'!$B$2+'Each Gender - Bronze'!CC14*'Medal values'!$B$3, "") + IF(AND(CC$1 = CB$1, CB$2 = "Mixed"), 0.5*CB14, 0) + IF(AND(CC$1 = CD$1, CD$2 = "Mixed"), 0.5*CD14, 0)</f>
        <v>0</v>
      </c>
      <c r="CD14" s="5">
        <f>IF('Each Gender - Gold'!CD14+'Each Gender - Silver'!CD14+'Each Gender - Bronze'!CD14 &gt; 0, 'Each Gender - Gold'!CD14*'Medal values'!$B$1+'Each Gender - Silver'!CD14*'Medal values'!$B$2+'Each Gender - Bronze'!CD14*'Medal values'!$B$3, "") + IF(AND(CD$1 = CC$1, CC$2 = "Mixed"), 0.5*CC14, 0) + IF(AND(CD$1 = CE$1, CE$2 = "Mixed"), 0.5*CE14, 0)</f>
        <v>0</v>
      </c>
      <c r="CE14" s="5">
        <f>IF('Each Gender - Gold'!CE14+'Each Gender - Silver'!CE14+'Each Gender - Bronze'!CE14 &gt; 0, 'Each Gender - Gold'!CE14*'Medal values'!$B$1+'Each Gender - Silver'!CE14*'Medal values'!$B$2+'Each Gender - Bronze'!CE14*'Medal values'!$B$3, "") + IF(AND(CE$1 = CD$1, CD$2 = "Mixed"), 0.5*CD14, 0) + IF(AND(CE$1 = CF$1, CF$2 = "Mixed"), 0.5*CF14, 0)</f>
        <v>0</v>
      </c>
      <c r="CF14" s="5">
        <f>IF('Each Gender - Gold'!CF14+'Each Gender - Silver'!CF14+'Each Gender - Bronze'!CF14 &gt; 0, 'Each Gender - Gold'!CF14*'Medal values'!$B$1+'Each Gender - Silver'!CF14*'Medal values'!$B$2+'Each Gender - Bronze'!CF14*'Medal values'!$B$3, "") + IF(AND(CF$1 = CE$1, CE$2 = "Mixed"), 0.5*CE14, 0) + IF(AND(CF$1 = CG$1, CG$2 = "Mixed"), 0.5*CG14, 0)</f>
        <v>0</v>
      </c>
      <c r="CG14" s="5">
        <f>IF('Each Gender - Gold'!CG14+'Each Gender - Silver'!CG14+'Each Gender - Bronze'!CG14 &gt; 0, 'Each Gender - Gold'!CG14*'Medal values'!$B$1+'Each Gender - Silver'!CG14*'Medal values'!$B$2+'Each Gender - Bronze'!CG14*'Medal values'!$B$3, "") + IF(AND(CG$1 = CF$1, CF$2 = "Mixed"), 0.5*CF14, 0) + IF(AND(CG$1 = CH$1, CH$2 = "Mixed"), 0.5*CH14, 0)</f>
        <v>0</v>
      </c>
      <c r="CH14" s="5">
        <f>IF('Each Gender - Gold'!CH14+'Each Gender - Silver'!CH14+'Each Gender - Bronze'!CH14 &gt; 0, 'Each Gender - Gold'!CH14*'Medal values'!$B$1+'Each Gender - Silver'!CH14*'Medal values'!$B$2+'Each Gender - Bronze'!CH14*'Medal values'!$B$3, "") + IF(AND(CH$1 = CG$1, CG$2 = "Mixed"), 0.5*CG14, 0) + IF(AND(CH$1 = CI$1, CI$2 = "Mixed"), 0.5*CI14, 0)</f>
        <v>0</v>
      </c>
      <c r="CI14" s="5">
        <f>IF('Each Gender - Gold'!CI14+'Each Gender - Silver'!CI14+'Each Gender - Bronze'!CI14 &gt; 0, 'Each Gender - Gold'!CI14*'Medal values'!$B$1+'Each Gender - Silver'!CI14*'Medal values'!$B$2+'Each Gender - Bronze'!CI14*'Medal values'!$B$3, "") + IF(AND(CI$1 = CH$1, CH$2 = "Mixed"), 0.5*CH14, 0) + IF(AND(CI$1 = CJ$1, CJ$2 = "Mixed"), 0.5*CJ14, 0)</f>
        <v>0</v>
      </c>
      <c r="CJ14" s="5">
        <f>IF('Each Gender - Gold'!CJ14+'Each Gender - Silver'!CJ14+'Each Gender - Bronze'!CJ14 &gt; 0, 'Each Gender - Gold'!CJ14*'Medal values'!$B$1+'Each Gender - Silver'!CJ14*'Medal values'!$B$2+'Each Gender - Bronze'!CJ14*'Medal values'!$B$3, "") + IF(AND(CJ$1 = CI$1, CI$2 = "Mixed"), 0.5*CI14, 0) + IF(AND(CJ$1 = CK$1, CK$2 = "Mixed"), 0.5*CK14, 0)</f>
        <v>0</v>
      </c>
      <c r="CK14" s="5">
        <f>IF('Each Gender - Gold'!CK14+'Each Gender - Silver'!CK14+'Each Gender - Bronze'!CK14 &gt; 0, 'Each Gender - Gold'!CK14*'Medal values'!$B$1+'Each Gender - Silver'!CK14*'Medal values'!$B$2+'Each Gender - Bronze'!CK14*'Medal values'!$B$3, "") + IF(AND(CK$1 = CJ$1, CJ$2 = "Mixed"), 0.5*CJ14, 0) + IF(AND(CK$1 = CL$1, CL$2 = "Mixed"), 0.5*CL14, 0)</f>
        <v>0</v>
      </c>
      <c r="CL14" s="5">
        <f>IF('Each Gender - Gold'!CL14+'Each Gender - Silver'!CL14+'Each Gender - Bronze'!CL14 &gt; 0, 'Each Gender - Gold'!CL14*'Medal values'!$B$1+'Each Gender - Silver'!CL14*'Medal values'!$B$2+'Each Gender - Bronze'!CL14*'Medal values'!$B$3, "") + IF(AND(CL$1 = CK$1, CK$2 = "Mixed"), 0.5*CK14, 0) + IF(AND(CL$1 = CM$1, CM$2 = "Mixed"), 0.5*CM14, 0)</f>
        <v>0</v>
      </c>
      <c r="CM14" s="5">
        <f>IF('Each Gender - Gold'!CM14+'Each Gender - Silver'!CM14+'Each Gender - Bronze'!CM14 &gt; 0, 'Each Gender - Gold'!CM14*'Medal values'!$B$1+'Each Gender - Silver'!CM14*'Medal values'!$B$2+'Each Gender - Bronze'!CM14*'Medal values'!$B$3, "") + IF(AND(CM$1 = CL$1, CL$2 = "Mixed"), 0.5*CL14, 0) + IF(AND(CM$1 = CN$1, CN$2 = "Mixed"), 0.5*CN14, 0)</f>
        <v>0</v>
      </c>
      <c r="CN14" s="5">
        <f>IF('Each Gender - Gold'!CN14+'Each Gender - Silver'!CN14+'Each Gender - Bronze'!CN14 &gt; 0, 'Each Gender - Gold'!CN14*'Medal values'!$B$1+'Each Gender - Silver'!CN14*'Medal values'!$B$2+'Each Gender - Bronze'!CN14*'Medal values'!$B$3, "") + IF(AND(CN$1 = CM$1, CM$2 = "Mixed"), 0.5*CM14, 0) + IF(AND(CN$1 = CO$1, CO$2 = "Mixed"), 0.5*CO14, 0)</f>
        <v>0</v>
      </c>
      <c r="CO14" s="5">
        <f>IF('Each Gender - Gold'!CO14+'Each Gender - Silver'!CO14+'Each Gender - Bronze'!CO14 &gt; 0, 'Each Gender - Gold'!CO14*'Medal values'!$B$1+'Each Gender - Silver'!CO14*'Medal values'!$B$2+'Each Gender - Bronze'!CO14*'Medal values'!$B$3, "") + IF(AND(CO$1 = CN$1, CN$2 = "Mixed"), 0.5*CN14, 0) + IF(AND(CO$1 = CP$1, CP$2 = "Mixed"), 0.5*CP14, 0)</f>
        <v>0</v>
      </c>
      <c r="CP14" s="5">
        <f>IF('Each Gender - Gold'!CP14+'Each Gender - Silver'!CP14+'Each Gender - Bronze'!CP14 &gt; 0, 'Each Gender - Gold'!CP14*'Medal values'!$B$1+'Each Gender - Silver'!CP14*'Medal values'!$B$2+'Each Gender - Bronze'!CP14*'Medal values'!$B$3, "") + IF(AND(CP$1 = CO$1, CO$2 = "Mixed"), 0.5*CO14, 0) + IF(AND(CP$1 = CQ$1, CQ$2 = "Mixed"), 0.5*CQ14, 0)</f>
        <v>0</v>
      </c>
      <c r="CQ14" s="5">
        <f>IF('Each Gender - Gold'!CQ14+'Each Gender - Silver'!CQ14+'Each Gender - Bronze'!CQ14 &gt; 0, 'Each Gender - Gold'!CQ14*'Medal values'!$B$1+'Each Gender - Silver'!CQ14*'Medal values'!$B$2+'Each Gender - Bronze'!CQ14*'Medal values'!$B$3, "") + IF(AND(CQ$1 = CP$1, CP$2 = "Mixed"), 0.5*CP14, 0) + IF(AND(CQ$1 = CR$1, CR$2 = "Mixed"), 0.5*CR14, 0)</f>
        <v>0</v>
      </c>
      <c r="CR14" s="5">
        <f>IF('Each Gender - Gold'!CR14+'Each Gender - Silver'!CR14+'Each Gender - Bronze'!CR14 &gt; 0, 'Each Gender - Gold'!CR14*'Medal values'!$B$1+'Each Gender - Silver'!CR14*'Medal values'!$B$2+'Each Gender - Bronze'!CR14*'Medal values'!$B$3, "") + IF(AND(CR$1 = CQ$1, CQ$2 = "Mixed"), 0.5*CQ14, 0) + IF(AND(CR$1 = CS$1, CS$2 = "Mixed"), 0.5*CS14, 0)</f>
        <v>0</v>
      </c>
      <c r="CS14" s="5">
        <f>IF('Each Gender - Gold'!CS14+'Each Gender - Silver'!CS14+'Each Gender - Bronze'!CS14 &gt; 0, 'Each Gender - Gold'!CS14*'Medal values'!$B$1+'Each Gender - Silver'!CS14*'Medal values'!$B$2+'Each Gender - Bronze'!CS14*'Medal values'!$B$3, "") + IF(AND(CS$1 = CR$1, CR$2 = "Mixed"), 0.5*CR14, 0) + IF(AND(CS$1 = CT$1, CT$2 = "Mixed"), 0.5*CT14, 0)</f>
        <v>0</v>
      </c>
      <c r="CT14" s="5">
        <f>IF('Each Gender - Gold'!CT14+'Each Gender - Silver'!CT14+'Each Gender - Bronze'!CT14 &gt; 0, 'Each Gender - Gold'!CT14*'Medal values'!$B$1+'Each Gender - Silver'!CT14*'Medal values'!$B$2+'Each Gender - Bronze'!CT14*'Medal values'!$B$3, "") + IF(AND(CT$1 = CS$1, CS$2 = "Mixed"), 0.5*CS14, 0) + IF(AND(CT$1 = CU$1, CU$2 = "Mixed"), 0.5*CU14, 0)</f>
        <v>0</v>
      </c>
      <c r="CU14" s="5">
        <f>IF('Each Gender - Gold'!CU14+'Each Gender - Silver'!CU14+'Each Gender - Bronze'!CU14 &gt; 0, 'Each Gender - Gold'!CU14*'Medal values'!$B$1+'Each Gender - Silver'!CU14*'Medal values'!$B$2+'Each Gender - Bronze'!CU14*'Medal values'!$B$3, "") + IF(AND(CU$1 = CT$1, CT$2 = "Mixed"), 0.5*CT14, 0) + IF(AND(CU$1 = CV$1, CV$2 = "Mixed"), 0.5*CV14, 0)</f>
        <v>0</v>
      </c>
      <c r="CV14" s="5">
        <f>IF('Each Gender - Gold'!CV14+'Each Gender - Silver'!CV14+'Each Gender - Bronze'!CV14 &gt; 0, 'Each Gender - Gold'!CV14*'Medal values'!$B$1+'Each Gender - Silver'!CV14*'Medal values'!$B$2+'Each Gender - Bronze'!CV14*'Medal values'!$B$3, "") + IF(AND(CV$1 = CU$1, CU$2 = "Mixed"), 0.5*CU14, 0) + IF(AND(CV$1 = CW$1, CW$2 = "Mixed"), 0.5*CW14, 0)</f>
        <v>0</v>
      </c>
      <c r="CW14" s="5">
        <f t="shared" ref="CW14:CX14" si="12">SUMIF($B$2:$CV$2,CW$2, $B14:$CV14)</f>
        <v>0</v>
      </c>
      <c r="CX14" s="5">
        <f t="shared" si="12"/>
        <v>2.000001</v>
      </c>
    </row>
    <row r="15">
      <c r="A15" s="5" t="str">
        <f>Countries!A13</f>
        <v>BUL</v>
      </c>
      <c r="B15" s="5">
        <f>IF('Each Gender - Gold'!B15+'Each Gender - Silver'!B15+'Each Gender - Bronze'!B15 &gt; 0, 'Each Gender - Gold'!B15*'Medal values'!$B$1+'Each Gender - Silver'!B15*'Medal values'!$B$2+'Each Gender - Bronze'!B15*'Medal values'!$B$3, "") + IF(AND(B$1 = A$1, A$2 = "Mixed"), 0.5*A15, 0) + IF(AND(B$1 = C$1, C$2 = "Mixed"), 0.5*C15, 0)</f>
        <v>0</v>
      </c>
      <c r="C15" s="5">
        <f>IF('Each Gender - Gold'!C15+'Each Gender - Silver'!C15+'Each Gender - Bronze'!C15 &gt; 0, 'Each Gender - Gold'!C15*'Medal values'!$B$1+'Each Gender - Silver'!C15*'Medal values'!$B$2+'Each Gender - Bronze'!C15*'Medal values'!$B$3, "") + IF(AND(C$1 = B$1, B$2 = "Mixed"), 0.5*B15, 0) + IF(AND(C$1 = D$1, D$2 = "Mixed"), 0.5*D15, 0)</f>
        <v>0</v>
      </c>
      <c r="D15" s="5">
        <f>IF('Each Gender - Gold'!D15+'Each Gender - Silver'!D15+'Each Gender - Bronze'!D15 &gt; 0, 'Each Gender - Gold'!D15*'Medal values'!$B$1+'Each Gender - Silver'!D15*'Medal values'!$B$2+'Each Gender - Bronze'!D15*'Medal values'!$B$3, "") + IF(AND(D$1 = C$1, C$2 = "Mixed"), 0.5*C15, 0) + IF(AND(D$1 = E$1, E$2 = "Mixed"), 0.5*E15, 0)</f>
        <v>0</v>
      </c>
      <c r="E15" s="5">
        <f>IF('Each Gender - Gold'!E15+'Each Gender - Silver'!E15+'Each Gender - Bronze'!E15 &gt; 0, 'Each Gender - Gold'!E15*'Medal values'!$B$1+'Each Gender - Silver'!E15*'Medal values'!$B$2+'Each Gender - Bronze'!E15*'Medal values'!$B$3, "") + IF(AND(E$1 = D$1, D$2 = "Mixed"), 0.5*D15, 0) + IF(AND(E$1 = F$1, F$2 = "Mixed"), 0.5*F15, 0)</f>
        <v>0</v>
      </c>
      <c r="F15" s="5">
        <f>IF('Each Gender - Gold'!F15+'Each Gender - Silver'!F15+'Each Gender - Bronze'!F15 &gt; 0, 'Each Gender - Gold'!F15*'Medal values'!$B$1+'Each Gender - Silver'!F15*'Medal values'!$B$2+'Each Gender - Bronze'!F15*'Medal values'!$B$3, "") + IF(AND(F$1 = E$1, E$2 = "Mixed"), 0.5*E15, 0) + IF(AND(F$1 = G$1, G$2 = "Mixed"), 0.5*G15, 0)</f>
        <v>0</v>
      </c>
      <c r="G15" s="5">
        <f>IF('Each Gender - Gold'!G15+'Each Gender - Silver'!G15+'Each Gender - Bronze'!G15 &gt; 0, 'Each Gender - Gold'!G15*'Medal values'!$B$1+'Each Gender - Silver'!G15*'Medal values'!$B$2+'Each Gender - Bronze'!G15*'Medal values'!$B$3, "") + IF(AND(G$1 = F$1, F$2 = "Mixed"), 0.5*F15, 0) + IF(AND(G$1 = H$1, H$2 = "Mixed"), 0.5*H15, 0)</f>
        <v>0</v>
      </c>
      <c r="H15" s="5">
        <f>IF('Each Gender - Gold'!H15+'Each Gender - Silver'!H15+'Each Gender - Bronze'!H15 &gt; 0, 'Each Gender - Gold'!H15*'Medal values'!$B$1+'Each Gender - Silver'!H15*'Medal values'!$B$2+'Each Gender - Bronze'!H15*'Medal values'!$B$3, "") + IF(AND(H$1 = G$1, G$2 = "Mixed"), 0.5*G15, 0) + IF(AND(H$1 = I$1, I$2 = "Mixed"), 0.5*I15, 0)</f>
        <v>0</v>
      </c>
      <c r="I15" s="5">
        <f>IF('Each Gender - Gold'!I15+'Each Gender - Silver'!I15+'Each Gender - Bronze'!I15 &gt; 0, 'Each Gender - Gold'!I15*'Medal values'!$B$1+'Each Gender - Silver'!I15*'Medal values'!$B$2+'Each Gender - Bronze'!I15*'Medal values'!$B$3, "") + IF(AND(I$1 = H$1, H$2 = "Mixed"), 0.5*H15, 0) + IF(AND(I$1 = J$1, J$2 = "Mixed"), 0.5*J15, 0)</f>
        <v>0</v>
      </c>
      <c r="J15" s="5">
        <f>IF('Each Gender - Gold'!J15+'Each Gender - Silver'!J15+'Each Gender - Bronze'!J15 &gt; 0, 'Each Gender - Gold'!J15*'Medal values'!$B$1+'Each Gender - Silver'!J15*'Medal values'!$B$2+'Each Gender - Bronze'!J15*'Medal values'!$B$3, "") + IF(AND(J$1 = I$1, I$2 = "Mixed"), 0.5*I15, 0) + IF(AND(J$1 = K$1, K$2 = "Mixed"), 0.5*K15, 0)</f>
        <v>0</v>
      </c>
      <c r="K15" s="5">
        <f>IF('Each Gender - Gold'!K15+'Each Gender - Silver'!K15+'Each Gender - Bronze'!K15 &gt; 0, 'Each Gender - Gold'!K15*'Medal values'!$B$1+'Each Gender - Silver'!K15*'Medal values'!$B$2+'Each Gender - Bronze'!K15*'Medal values'!$B$3, "") + IF(AND(K$1 = J$1, J$2 = "Mixed"), 0.5*J15, 0) + IF(AND(K$1 = L$1, L$2 = "Mixed"), 0.5*L15, 0)</f>
        <v>0</v>
      </c>
      <c r="L15" s="5">
        <f>IF('Each Gender - Gold'!L15+'Each Gender - Silver'!L15+'Each Gender - Bronze'!L15 &gt; 0, 'Each Gender - Gold'!L15*'Medal values'!$B$1+'Each Gender - Silver'!L15*'Medal values'!$B$2+'Each Gender - Bronze'!L15*'Medal values'!$B$3, "") + IF(AND(L$1 = K$1, K$2 = "Mixed"), 0.5*K15, 0) + IF(AND(L$1 = M$1, M$2 = "Mixed"), 0.5*M15, 0)</f>
        <v>0</v>
      </c>
      <c r="M15" s="5">
        <f>IF('Each Gender - Gold'!M15+'Each Gender - Silver'!M15+'Each Gender - Bronze'!M15 &gt; 0, 'Each Gender - Gold'!M15*'Medal values'!$B$1+'Each Gender - Silver'!M15*'Medal values'!$B$2+'Each Gender - Bronze'!M15*'Medal values'!$B$3, "") + IF(AND(M$1 = L$1, L$2 = "Mixed"), 0.5*L15, 0) + IF(AND(M$1 = N$1, N$2 = "Mixed"), 0.5*N15, 0)</f>
        <v>0</v>
      </c>
      <c r="N15" s="5">
        <f>IF('Each Gender - Gold'!N15+'Each Gender - Silver'!N15+'Each Gender - Bronze'!N15 &gt; 0, 'Each Gender - Gold'!N15*'Medal values'!$B$1+'Each Gender - Silver'!N15*'Medal values'!$B$2+'Each Gender - Bronze'!N15*'Medal values'!$B$3, "") + IF(AND(N$1 = M$1, M$2 = "Mixed"), 0.5*M15, 0) + IF(AND(N$1 = O$1, O$2 = "Mixed"), 0.5*O15, 0)</f>
        <v>0</v>
      </c>
      <c r="O15" s="5">
        <f>IF('Each Gender - Gold'!O15+'Each Gender - Silver'!O15+'Each Gender - Bronze'!O15 &gt; 0, 'Each Gender - Gold'!O15*'Medal values'!$B$1+'Each Gender - Silver'!O15*'Medal values'!$B$2+'Each Gender - Bronze'!O15*'Medal values'!$B$3, "") + IF(AND(O$1 = N$1, N$2 = "Mixed"), 0.5*N15, 0) + IF(AND(O$1 = P$1, P$2 = "Mixed"), 0.5*P15, 0)</f>
        <v>0</v>
      </c>
      <c r="P15" s="5">
        <f>IF('Each Gender - Gold'!P15+'Each Gender - Silver'!P15+'Each Gender - Bronze'!P15 &gt; 0, 'Each Gender - Gold'!P15*'Medal values'!$B$1+'Each Gender - Silver'!P15*'Medal values'!$B$2+'Each Gender - Bronze'!P15*'Medal values'!$B$3, "") + IF(AND(P$1 = O$1, O$2 = "Mixed"), 0.5*O15, 0) + IF(AND(P$1 = Q$1, Q$2 = "Mixed"), 0.5*Q15, 0)</f>
        <v>0</v>
      </c>
      <c r="Q15" s="5">
        <f>IF('Each Gender - Gold'!Q15+'Each Gender - Silver'!Q15+'Each Gender - Bronze'!Q15 &gt; 0, 'Each Gender - Gold'!Q15*'Medal values'!$B$1+'Each Gender - Silver'!Q15*'Medal values'!$B$2+'Each Gender - Bronze'!Q15*'Medal values'!$B$3, "") + IF(AND(Q$1 = P$1, P$2 = "Mixed"), 0.5*P15, 0) + IF(AND(Q$1 = R$1, R$2 = "Mixed"), 0.5*R15, 0)</f>
        <v>0</v>
      </c>
      <c r="R15" s="5">
        <f>IF('Each Gender - Gold'!R15+'Each Gender - Silver'!R15+'Each Gender - Bronze'!R15 &gt; 0, 'Each Gender - Gold'!R15*'Medal values'!$B$1+'Each Gender - Silver'!R15*'Medal values'!$B$2+'Each Gender - Bronze'!R15*'Medal values'!$B$3, "") + IF(AND(R$1 = Q$1, Q$2 = "Mixed"), 0.5*Q15, 0) + IF(AND(R$1 = S$1, S$2 = "Mixed"), 0.5*S15, 0)</f>
        <v>0</v>
      </c>
      <c r="S15" s="5">
        <f>IF('Each Gender - Gold'!S15+'Each Gender - Silver'!S15+'Each Gender - Bronze'!S15 &gt; 0, 'Each Gender - Gold'!S15*'Medal values'!$B$1+'Each Gender - Silver'!S15*'Medal values'!$B$2+'Each Gender - Bronze'!S15*'Medal values'!$B$3, "") + IF(AND(S$1 = R$1, R$2 = "Mixed"), 0.5*R15, 0) + IF(AND(S$1 = T$1, T$2 = "Mixed"), 0.5*T15, 0)</f>
        <v>0</v>
      </c>
      <c r="T15" s="5">
        <f>IF('Each Gender - Gold'!T15+'Each Gender - Silver'!T15+'Each Gender - Bronze'!T15 &gt; 0, 'Each Gender - Gold'!T15*'Medal values'!$B$1+'Each Gender - Silver'!T15*'Medal values'!$B$2+'Each Gender - Bronze'!T15*'Medal values'!$B$3, "") + IF(AND(T$1 = S$1, S$2 = "Mixed"), 0.5*S15, 0) + IF(AND(T$1 = U$1, U$2 = "Mixed"), 0.5*U15, 0)</f>
        <v>0</v>
      </c>
      <c r="U15" s="5">
        <f>IF('Each Gender - Gold'!U15+'Each Gender - Silver'!U15+'Each Gender - Bronze'!U15 &gt; 0, 'Each Gender - Gold'!U15*'Medal values'!$B$1+'Each Gender - Silver'!U15*'Medal values'!$B$2+'Each Gender - Bronze'!U15*'Medal values'!$B$3, "") + IF(AND(U$1 = T$1, T$2 = "Mixed"), 0.5*T15, 0) + IF(AND(U$1 = V$1, V$2 = "Mixed"), 0.5*V15, 0)</f>
        <v>0</v>
      </c>
      <c r="V15" s="5">
        <f>IF('Each Gender - Gold'!V15+'Each Gender - Silver'!V15+'Each Gender - Bronze'!V15 &gt; 0, 'Each Gender - Gold'!V15*'Medal values'!$B$1+'Each Gender - Silver'!V15*'Medal values'!$B$2+'Each Gender - Bronze'!V15*'Medal values'!$B$3, "") + IF(AND(V$1 = U$1, U$2 = "Mixed"), 0.5*U15, 0) + IF(AND(V$1 = W$1, W$2 = "Mixed"), 0.5*W15, 0)</f>
        <v>0</v>
      </c>
      <c r="W15" s="5">
        <f>IF('Each Gender - Gold'!W15+'Each Gender - Silver'!W15+'Each Gender - Bronze'!W15 &gt; 0, 'Each Gender - Gold'!W15*'Medal values'!$B$1+'Each Gender - Silver'!W15*'Medal values'!$B$2+'Each Gender - Bronze'!W15*'Medal values'!$B$3, "") + IF(AND(W$1 = V$1, V$2 = "Mixed"), 0.5*V15, 0) + IF(AND(W$1 = X$1, X$2 = "Mixed"), 0.5*X15, 0)</f>
        <v>3.001</v>
      </c>
      <c r="X15" s="5">
        <f>IF('Each Gender - Gold'!X15+'Each Gender - Silver'!X15+'Each Gender - Bronze'!X15 &gt; 0, 'Each Gender - Gold'!X15*'Medal values'!$B$1+'Each Gender - Silver'!X15*'Medal values'!$B$2+'Each Gender - Bronze'!X15*'Medal values'!$B$3, "") + IF(AND(X$1 = W$1, W$2 = "Mixed"), 0.5*W15, 0) + IF(AND(X$1 = Y$1, Y$2 = "Mixed"), 0.5*Y15, 0)</f>
        <v>0</v>
      </c>
      <c r="Y15" s="5">
        <f>IF('Each Gender - Gold'!Y15+'Each Gender - Silver'!Y15+'Each Gender - Bronze'!Y15 &gt; 0, 'Each Gender - Gold'!Y15*'Medal values'!$B$1+'Each Gender - Silver'!Y15*'Medal values'!$B$2+'Each Gender - Bronze'!Y15*'Medal values'!$B$3, "") + IF(AND(Y$1 = X$1, X$2 = "Mixed"), 0.5*X15, 0) + IF(AND(Y$1 = Z$1, Z$2 = "Mixed"), 0.5*Z15, 0)</f>
        <v>0</v>
      </c>
      <c r="Z15" s="5">
        <f>IF('Each Gender - Gold'!Z15+'Each Gender - Silver'!Z15+'Each Gender - Bronze'!Z15 &gt; 0, 'Each Gender - Gold'!Z15*'Medal values'!$B$1+'Each Gender - Silver'!Z15*'Medal values'!$B$2+'Each Gender - Bronze'!Z15*'Medal values'!$B$3, "") + IF(AND(Z$1 = Y$1, Y$2 = "Mixed"), 0.5*Y15, 0) + IF(AND(Z$1 = AA$1, AA$2 = "Mixed"), 0.5*AA15, 0)</f>
        <v>0</v>
      </c>
      <c r="AA15" s="5">
        <f>IF('Each Gender - Gold'!AA15+'Each Gender - Silver'!AA15+'Each Gender - Bronze'!AA15 &gt; 0, 'Each Gender - Gold'!AA15*'Medal values'!$B$1+'Each Gender - Silver'!AA15*'Medal values'!$B$2+'Each Gender - Bronze'!AA15*'Medal values'!$B$3, "") + IF(AND(AA$1 = Z$1, Z$2 = "Mixed"), 0.5*Z15, 0) + IF(AND(AA$1 = AB$1, AB$2 = "Mixed"), 0.5*AB15, 0)</f>
        <v>0</v>
      </c>
      <c r="AB15" s="5">
        <f>IF('Each Gender - Gold'!AB15+'Each Gender - Silver'!AB15+'Each Gender - Bronze'!AB15 &gt; 0, 'Each Gender - Gold'!AB15*'Medal values'!$B$1+'Each Gender - Silver'!AB15*'Medal values'!$B$2+'Each Gender - Bronze'!AB15*'Medal values'!$B$3, "") + IF(AND(AB$1 = AA$1, AA$2 = "Mixed"), 0.5*AA15, 0) + IF(AND(AB$1 = AC$1, AC$2 = "Mixed"), 0.5*AC15, 0)</f>
        <v>0</v>
      </c>
      <c r="AC15" s="5">
        <f>IF('Each Gender - Gold'!AC15+'Each Gender - Silver'!AC15+'Each Gender - Bronze'!AC15 &gt; 0, 'Each Gender - Gold'!AC15*'Medal values'!$B$1+'Each Gender - Silver'!AC15*'Medal values'!$B$2+'Each Gender - Bronze'!AC15*'Medal values'!$B$3, "") + IF(AND(AC$1 = AB$1, AB$2 = "Mixed"), 0.5*AB15, 0) + IF(AND(AC$1 = AD$1, AD$2 = "Mixed"), 0.5*AD15, 0)</f>
        <v>0</v>
      </c>
      <c r="AD15" s="5">
        <f>IF('Each Gender - Gold'!AD15+'Each Gender - Silver'!AD15+'Each Gender - Bronze'!AD15 &gt; 0, 'Each Gender - Gold'!AD15*'Medal values'!$B$1+'Each Gender - Silver'!AD15*'Medal values'!$B$2+'Each Gender - Bronze'!AD15*'Medal values'!$B$3, "") + IF(AND(AD$1 = AC$1, AC$2 = "Mixed"), 0.5*AC15, 0) + IF(AND(AD$1 = AE$1, AE$2 = "Mixed"), 0.5*AE15, 0)</f>
        <v>0</v>
      </c>
      <c r="AE15" s="5">
        <f>IF('Each Gender - Gold'!AE15+'Each Gender - Silver'!AE15+'Each Gender - Bronze'!AE15 &gt; 0, 'Each Gender - Gold'!AE15*'Medal values'!$B$1+'Each Gender - Silver'!AE15*'Medal values'!$B$2+'Each Gender - Bronze'!AE15*'Medal values'!$B$3, "") + IF(AND(AE$1 = AD$1, AD$2 = "Mixed"), 0.5*AD15, 0) + IF(AND(AE$1 = AF$1, AF$2 = "Mixed"), 0.5*AF15, 0)</f>
        <v>0</v>
      </c>
      <c r="AF15" s="5">
        <f>IF('Each Gender - Gold'!AF15+'Each Gender - Silver'!AF15+'Each Gender - Bronze'!AF15 &gt; 0, 'Each Gender - Gold'!AF15*'Medal values'!$B$1+'Each Gender - Silver'!AF15*'Medal values'!$B$2+'Each Gender - Bronze'!AF15*'Medal values'!$B$3, "") + IF(AND(AF$1 = AE$1, AE$2 = "Mixed"), 0.5*AE15, 0) + IF(AND(AF$1 = AG$1, AG$2 = "Mixed"), 0.5*AG15, 0)</f>
        <v>0</v>
      </c>
      <c r="AG15" s="5">
        <f>IF('Each Gender - Gold'!AG15+'Each Gender - Silver'!AG15+'Each Gender - Bronze'!AG15 &gt; 0, 'Each Gender - Gold'!AG15*'Medal values'!$B$1+'Each Gender - Silver'!AG15*'Medal values'!$B$2+'Each Gender - Bronze'!AG15*'Medal values'!$B$3, "") + IF(AND(AG$1 = AF$1, AF$2 = "Mixed"), 0.5*AF15, 0) + IF(AND(AG$1 = AH$1, AH$2 = "Mixed"), 0.5*AH15, 0)</f>
        <v>0</v>
      </c>
      <c r="AH15" s="5">
        <f>IF('Each Gender - Gold'!AH15+'Each Gender - Silver'!AH15+'Each Gender - Bronze'!AH15 &gt; 0, 'Each Gender - Gold'!AH15*'Medal values'!$B$1+'Each Gender - Silver'!AH15*'Medal values'!$B$2+'Each Gender - Bronze'!AH15*'Medal values'!$B$3, "") + IF(AND(AH$1 = AG$1, AG$2 = "Mixed"), 0.5*AG15, 0) + IF(AND(AH$1 = AI$1, AI$2 = "Mixed"), 0.5*AI15, 0)</f>
        <v>0</v>
      </c>
      <c r="AI15" s="5">
        <f>IF('Each Gender - Gold'!AI15+'Each Gender - Silver'!AI15+'Each Gender - Bronze'!AI15 &gt; 0, 'Each Gender - Gold'!AI15*'Medal values'!$B$1+'Each Gender - Silver'!AI15*'Medal values'!$B$2+'Each Gender - Bronze'!AI15*'Medal values'!$B$3, "") + IF(AND(AI$1 = AH$1, AH$2 = "Mixed"), 0.5*AH15, 0) + IF(AND(AI$1 = AJ$1, AJ$2 = "Mixed"), 0.5*AJ15, 0)</f>
        <v>0</v>
      </c>
      <c r="AJ15" s="5">
        <f>IF('Each Gender - Gold'!AJ15+'Each Gender - Silver'!AJ15+'Each Gender - Bronze'!AJ15 &gt; 0, 'Each Gender - Gold'!AJ15*'Medal values'!$B$1+'Each Gender - Silver'!AJ15*'Medal values'!$B$2+'Each Gender - Bronze'!AJ15*'Medal values'!$B$3, "") + IF(AND(AJ$1 = AI$1, AI$2 = "Mixed"), 0.5*AI15, 0) + IF(AND(AJ$1 = AK$1, AK$2 = "Mixed"), 0.5*AK15, 0)</f>
        <v>0</v>
      </c>
      <c r="AK15" s="5">
        <f>IF('Each Gender - Gold'!AK15+'Each Gender - Silver'!AK15+'Each Gender - Bronze'!AK15 &gt; 0, 'Each Gender - Gold'!AK15*'Medal values'!$B$1+'Each Gender - Silver'!AK15*'Medal values'!$B$2+'Each Gender - Bronze'!AK15*'Medal values'!$B$3, "") + IF(AND(AK$1 = AJ$1, AJ$2 = "Mixed"), 0.5*AJ15, 0) + IF(AND(AK$1 = AL$1, AL$2 = "Mixed"), 0.5*AL15, 0)</f>
        <v>0</v>
      </c>
      <c r="AL15" s="5">
        <f>IF('Each Gender - Gold'!AL15+'Each Gender - Silver'!AL15+'Each Gender - Bronze'!AL15 &gt; 0, 'Each Gender - Gold'!AL15*'Medal values'!$B$1+'Each Gender - Silver'!AL15*'Medal values'!$B$2+'Each Gender - Bronze'!AL15*'Medal values'!$B$3, "") + IF(AND(AL$1 = AK$1, AK$2 = "Mixed"), 0.5*AK15, 0) + IF(AND(AL$1 = AM$1, AM$2 = "Mixed"), 0.5*AM15, 0)</f>
        <v>0</v>
      </c>
      <c r="AM15" s="5">
        <f>IF('Each Gender - Gold'!AM15+'Each Gender - Silver'!AM15+'Each Gender - Bronze'!AM15 &gt; 0, 'Each Gender - Gold'!AM15*'Medal values'!$B$1+'Each Gender - Silver'!AM15*'Medal values'!$B$2+'Each Gender - Bronze'!AM15*'Medal values'!$B$3, "") + IF(AND(AM$1 = AL$1, AL$2 = "Mixed"), 0.5*AL15, 0) + IF(AND(AM$1 = AN$1, AN$2 = "Mixed"), 0.5*AN15, 0)</f>
        <v>0</v>
      </c>
      <c r="AN15" s="5">
        <f>IF('Each Gender - Gold'!AN15+'Each Gender - Silver'!AN15+'Each Gender - Bronze'!AN15 &gt; 0, 'Each Gender - Gold'!AN15*'Medal values'!$B$1+'Each Gender - Silver'!AN15*'Medal values'!$B$2+'Each Gender - Bronze'!AN15*'Medal values'!$B$3, "") + IF(AND(AN$1 = AM$1, AM$2 = "Mixed"), 0.5*AM15, 0) + IF(AND(AN$1 = AO$1, AO$2 = "Mixed"), 0.5*AO15, 0)</f>
        <v>0</v>
      </c>
      <c r="AO15" s="5">
        <f>IF('Each Gender - Gold'!AO15+'Each Gender - Silver'!AO15+'Each Gender - Bronze'!AO15 &gt; 0, 'Each Gender - Gold'!AO15*'Medal values'!$B$1+'Each Gender - Silver'!AO15*'Medal values'!$B$2+'Each Gender - Bronze'!AO15*'Medal values'!$B$3, "") + IF(AND(AO$1 = AN$1, AN$2 = "Mixed"), 0.5*AN15, 0) + IF(AND(AO$1 = AP$1, AP$2 = "Mixed"), 0.5*AP15, 0)</f>
        <v>0</v>
      </c>
      <c r="AP15" s="5">
        <f>IF('Each Gender - Gold'!AP15+'Each Gender - Silver'!AP15+'Each Gender - Bronze'!AP15 &gt; 0, 'Each Gender - Gold'!AP15*'Medal values'!$B$1+'Each Gender - Silver'!AP15*'Medal values'!$B$2+'Each Gender - Bronze'!AP15*'Medal values'!$B$3, "") + IF(AND(AP$1 = AO$1, AO$2 = "Mixed"), 0.5*AO15, 0) + IF(AND(AP$1 = AQ$1, AQ$2 = "Mixed"), 0.5*AQ15, 0)</f>
        <v>0</v>
      </c>
      <c r="AQ15" s="5">
        <f>IF('Each Gender - Gold'!AQ15+'Each Gender - Silver'!AQ15+'Each Gender - Bronze'!AQ15 &gt; 0, 'Each Gender - Gold'!AQ15*'Medal values'!$B$1+'Each Gender - Silver'!AQ15*'Medal values'!$B$2+'Each Gender - Bronze'!AQ15*'Medal values'!$B$3, "") + IF(AND(AQ$1 = AP$1, AP$2 = "Mixed"), 0.5*AP15, 0) + IF(AND(AQ$1 = AR$1, AR$2 = "Mixed"), 0.5*AR15, 0)</f>
        <v>0</v>
      </c>
      <c r="AR15" s="5">
        <f>IF('Each Gender - Gold'!AR15+'Each Gender - Silver'!AR15+'Each Gender - Bronze'!AR15 &gt; 0, 'Each Gender - Gold'!AR15*'Medal values'!$B$1+'Each Gender - Silver'!AR15*'Medal values'!$B$2+'Each Gender - Bronze'!AR15*'Medal values'!$B$3, "") + IF(AND(AR$1 = AQ$1, AQ$2 = "Mixed"), 0.5*AQ15, 0) + IF(AND(AR$1 = AS$1, AS$2 = "Mixed"), 0.5*AS15, 0)</f>
        <v>0</v>
      </c>
      <c r="AS15" s="5">
        <f>IF('Each Gender - Gold'!AS15+'Each Gender - Silver'!AS15+'Each Gender - Bronze'!AS15 &gt; 0, 'Each Gender - Gold'!AS15*'Medal values'!$B$1+'Each Gender - Silver'!AS15*'Medal values'!$B$2+'Each Gender - Bronze'!AS15*'Medal values'!$B$3, "") + IF(AND(AS$1 = AR$1, AR$2 = "Mixed"), 0.5*AR15, 0) + IF(AND(AS$1 = AT$1, AT$2 = "Mixed"), 0.5*AT15, 0)</f>
        <v>0</v>
      </c>
      <c r="AT15" s="5">
        <f>IF('Each Gender - Gold'!AT15+'Each Gender - Silver'!AT15+'Each Gender - Bronze'!AT15 &gt; 0, 'Each Gender - Gold'!AT15*'Medal values'!$B$1+'Each Gender - Silver'!AT15*'Medal values'!$B$2+'Each Gender - Bronze'!AT15*'Medal values'!$B$3, "") + IF(AND(AT$1 = AS$1, AS$2 = "Mixed"), 0.5*AS15, 0) + IF(AND(AT$1 = AU$1, AU$2 = "Mixed"), 0.5*AU15, 0)</f>
        <v>0</v>
      </c>
      <c r="AU15" s="5">
        <f>IF('Each Gender - Gold'!AU15+'Each Gender - Silver'!AU15+'Each Gender - Bronze'!AU15 &gt; 0, 'Each Gender - Gold'!AU15*'Medal values'!$B$1+'Each Gender - Silver'!AU15*'Medal values'!$B$2+'Each Gender - Bronze'!AU15*'Medal values'!$B$3, "") + IF(AND(AU$1 = AT$1, AT$2 = "Mixed"), 0.5*AT15, 0) + IF(AND(AU$1 = AV$1, AV$2 = "Mixed"), 0.5*AV15, 0)</f>
        <v>0</v>
      </c>
      <c r="AV15" s="5">
        <f>IF('Each Gender - Gold'!AV15+'Each Gender - Silver'!AV15+'Each Gender - Bronze'!AV15 &gt; 0, 'Each Gender - Gold'!AV15*'Medal values'!$B$1+'Each Gender - Silver'!AV15*'Medal values'!$B$2+'Each Gender - Bronze'!AV15*'Medal values'!$B$3, "") + IF(AND(AV$1 = AU$1, AU$2 = "Mixed"), 0.5*AU15, 0) + IF(AND(AV$1 = AW$1, AW$2 = "Mixed"), 0.5*AW15, 0)</f>
        <v>0</v>
      </c>
      <c r="AW15" s="5">
        <f>IF('Each Gender - Gold'!AW15+'Each Gender - Silver'!AW15+'Each Gender - Bronze'!AW15 &gt; 0, 'Each Gender - Gold'!AW15*'Medal values'!$B$1+'Each Gender - Silver'!AW15*'Medal values'!$B$2+'Each Gender - Bronze'!AW15*'Medal values'!$B$3, "") + IF(AND(AW$1 = AV$1, AV$2 = "Mixed"), 0.5*AV15, 0) + IF(AND(AW$1 = AX$1, AX$2 = "Mixed"), 0.5*AX15, 0)</f>
        <v>0</v>
      </c>
      <c r="AX15" s="5">
        <f>IF('Each Gender - Gold'!AX15+'Each Gender - Silver'!AX15+'Each Gender - Bronze'!AX15 &gt; 0, 'Each Gender - Gold'!AX15*'Medal values'!$B$1+'Each Gender - Silver'!AX15*'Medal values'!$B$2+'Each Gender - Bronze'!AX15*'Medal values'!$B$3, "") + IF(AND(AX$1 = AW$1, AW$2 = "Mixed"), 0.5*AW15, 0) + IF(AND(AX$1 = AY$1, AY$2 = "Mixed"), 0.5*AY15, 0)</f>
        <v>0</v>
      </c>
      <c r="AY15" s="5">
        <f>IF('Each Gender - Gold'!AY15+'Each Gender - Silver'!AY15+'Each Gender - Bronze'!AY15 &gt; 0, 'Each Gender - Gold'!AY15*'Medal values'!$B$1+'Each Gender - Silver'!AY15*'Medal values'!$B$2+'Each Gender - Bronze'!AY15*'Medal values'!$B$3, "") + IF(AND(AY$1 = AX$1, AX$2 = "Mixed"), 0.5*AX15, 0) + IF(AND(AY$1 = AZ$1, AZ$2 = "Mixed"), 0.5*AZ15, 0)</f>
        <v>0</v>
      </c>
      <c r="AZ15" s="5">
        <f>IF('Each Gender - Gold'!AZ15+'Each Gender - Silver'!AZ15+'Each Gender - Bronze'!AZ15 &gt; 0, 'Each Gender - Gold'!AZ15*'Medal values'!$B$1+'Each Gender - Silver'!AZ15*'Medal values'!$B$2+'Each Gender - Bronze'!AZ15*'Medal values'!$B$3, "") + IF(AND(AZ$1 = AY$1, AY$2 = "Mixed"), 0.5*AY15, 0) + IF(AND(AZ$1 = BA$1, BA$2 = "Mixed"), 0.5*BA15, 0)</f>
        <v>0</v>
      </c>
      <c r="BA15" s="5">
        <f>IF('Each Gender - Gold'!BA15+'Each Gender - Silver'!BA15+'Each Gender - Bronze'!BA15 &gt; 0, 'Each Gender - Gold'!BA15*'Medal values'!$B$1+'Each Gender - Silver'!BA15*'Medal values'!$B$2+'Each Gender - Bronze'!BA15*'Medal values'!$B$3, "") + IF(AND(BA$1 = AZ$1, AZ$2 = "Mixed"), 0.5*AZ15, 0) + IF(AND(BA$1 = BB$1, BB$2 = "Mixed"), 0.5*BB15, 0)</f>
        <v>0</v>
      </c>
      <c r="BB15" s="5">
        <f>IF('Each Gender - Gold'!BB15+'Each Gender - Silver'!BB15+'Each Gender - Bronze'!BB15 &gt; 0, 'Each Gender - Gold'!BB15*'Medal values'!$B$1+'Each Gender - Silver'!BB15*'Medal values'!$B$2+'Each Gender - Bronze'!BB15*'Medal values'!$B$3, "") + IF(AND(BB$1 = BA$1, BA$2 = "Mixed"), 0.5*BA15, 0) + IF(AND(BB$1 = BC$1, BC$2 = "Mixed"), 0.5*BC15, 0)</f>
        <v>0</v>
      </c>
      <c r="BC15" s="5">
        <f>IF('Each Gender - Gold'!BC15+'Each Gender - Silver'!BC15+'Each Gender - Bronze'!BC15 &gt; 0, 'Each Gender - Gold'!BC15*'Medal values'!$B$1+'Each Gender - Silver'!BC15*'Medal values'!$B$2+'Each Gender - Bronze'!BC15*'Medal values'!$B$3, "") + IF(AND(BC$1 = BB$1, BB$2 = "Mixed"), 0.5*BB15, 0) + IF(AND(BC$1 = BD$1, BD$2 = "Mixed"), 0.5*BD15, 0)</f>
        <v>3.001</v>
      </c>
      <c r="BD15" s="5">
        <f>IF('Each Gender - Gold'!BD15+'Each Gender - Silver'!BD15+'Each Gender - Bronze'!BD15 &gt; 0, 'Each Gender - Gold'!BD15*'Medal values'!$B$1+'Each Gender - Silver'!BD15*'Medal values'!$B$2+'Each Gender - Bronze'!BD15*'Medal values'!$B$3, "") + IF(AND(BD$1 = BC$1, BC$2 = "Mixed"), 0.5*BC15, 0) + IF(AND(BD$1 = BE$1, BE$2 = "Mixed"), 0.5*BE15, 0)</f>
        <v>0</v>
      </c>
      <c r="BE15" s="5">
        <f>IF('Each Gender - Gold'!BE15+'Each Gender - Silver'!BE15+'Each Gender - Bronze'!BE15 &gt; 0, 'Each Gender - Gold'!BE15*'Medal values'!$B$1+'Each Gender - Silver'!BE15*'Medal values'!$B$2+'Each Gender - Bronze'!BE15*'Medal values'!$B$3, "") + IF(AND(BE$1 = BD$1, BD$2 = "Mixed"), 0.5*BD15, 0) + IF(AND(BE$1 = BF$1, BF$2 = "Mixed"), 0.5*BF15, 0)</f>
        <v>0</v>
      </c>
      <c r="BF15" s="5">
        <f>IF('Each Gender - Gold'!BF15+'Each Gender - Silver'!BF15+'Each Gender - Bronze'!BF15 &gt; 0, 'Each Gender - Gold'!BF15*'Medal values'!$B$1+'Each Gender - Silver'!BF15*'Medal values'!$B$2+'Each Gender - Bronze'!BF15*'Medal values'!$B$3, "") + IF(AND(BF$1 = BE$1, BE$2 = "Mixed"), 0.5*BE15, 0) + IF(AND(BF$1 = BG$1, BG$2 = "Mixed"), 0.5*BG15, 0)</f>
        <v>0</v>
      </c>
      <c r="BG15" s="5">
        <f>IF('Each Gender - Gold'!BG15+'Each Gender - Silver'!BG15+'Each Gender - Bronze'!BG15 &gt; 0, 'Each Gender - Gold'!BG15*'Medal values'!$B$1+'Each Gender - Silver'!BG15*'Medal values'!$B$2+'Each Gender - Bronze'!BG15*'Medal values'!$B$3, "") + IF(AND(BG$1 = BF$1, BF$2 = "Mixed"), 0.5*BF15, 0) + IF(AND(BG$1 = BH$1, BH$2 = "Mixed"), 0.5*BH15, 0)</f>
        <v>0</v>
      </c>
      <c r="BH15" s="5">
        <f>IF('Each Gender - Gold'!BH15+'Each Gender - Silver'!BH15+'Each Gender - Bronze'!BH15 &gt; 0, 'Each Gender - Gold'!BH15*'Medal values'!$B$1+'Each Gender - Silver'!BH15*'Medal values'!$B$2+'Each Gender - Bronze'!BH15*'Medal values'!$B$3, "") + IF(AND(BH$1 = BG$1, BG$2 = "Mixed"), 0.5*BG15, 0) + IF(AND(BH$1 = BI$1, BI$2 = "Mixed"), 0.5*BI15, 0)</f>
        <v>3.001</v>
      </c>
      <c r="BI15" s="5">
        <f>IF('Each Gender - Gold'!BI15+'Each Gender - Silver'!BI15+'Each Gender - Bronze'!BI15 &gt; 0, 'Each Gender - Gold'!BI15*'Medal values'!$B$1+'Each Gender - Silver'!BI15*'Medal values'!$B$2+'Each Gender - Bronze'!BI15*'Medal values'!$B$3, "") + IF(AND(BI$1 = BH$1, BH$2 = "Mixed"), 0.5*BH15, 0) + IF(AND(BI$1 = BJ$1, BJ$2 = "Mixed"), 0.5*BJ15, 0)</f>
        <v>0</v>
      </c>
      <c r="BJ15" s="5">
        <f>IF('Each Gender - Gold'!BJ15+'Each Gender - Silver'!BJ15+'Each Gender - Bronze'!BJ15 &gt; 0, 'Each Gender - Gold'!BJ15*'Medal values'!$B$1+'Each Gender - Silver'!BJ15*'Medal values'!$B$2+'Each Gender - Bronze'!BJ15*'Medal values'!$B$3, "") + IF(AND(BJ$1 = BI$1, BI$2 = "Mixed"), 0.5*BI15, 0) + IF(AND(BJ$1 = BK$1, BK$2 = "Mixed"), 0.5*BK15, 0)</f>
        <v>0</v>
      </c>
      <c r="BK15" s="5">
        <f>IF('Each Gender - Gold'!BK15+'Each Gender - Silver'!BK15+'Each Gender - Bronze'!BK15 &gt; 0, 'Each Gender - Gold'!BK15*'Medal values'!$B$1+'Each Gender - Silver'!BK15*'Medal values'!$B$2+'Each Gender - Bronze'!BK15*'Medal values'!$B$3, "") + IF(AND(BK$1 = BJ$1, BJ$2 = "Mixed"), 0.5*BJ15, 0) + IF(AND(BK$1 = BL$1, BL$2 = "Mixed"), 0.5*BL15, 0)</f>
        <v>0</v>
      </c>
      <c r="BL15" s="5">
        <f>IF('Each Gender - Gold'!BL15+'Each Gender - Silver'!BL15+'Each Gender - Bronze'!BL15 &gt; 0, 'Each Gender - Gold'!BL15*'Medal values'!$B$1+'Each Gender - Silver'!BL15*'Medal values'!$B$2+'Each Gender - Bronze'!BL15*'Medal values'!$B$3, "") + IF(AND(BL$1 = BK$1, BK$2 = "Mixed"), 0.5*BK15, 0) + IF(AND(BL$1 = BM$1, BM$2 = "Mixed"), 0.5*BM15, 0)</f>
        <v>0</v>
      </c>
      <c r="BM15" s="5">
        <f>IF('Each Gender - Gold'!BM15+'Each Gender - Silver'!BM15+'Each Gender - Bronze'!BM15 &gt; 0, 'Each Gender - Gold'!BM15*'Medal values'!$B$1+'Each Gender - Silver'!BM15*'Medal values'!$B$2+'Each Gender - Bronze'!BM15*'Medal values'!$B$3, "") + IF(AND(BM$1 = BL$1, BL$2 = "Mixed"), 0.5*BL15, 0) + IF(AND(BM$1 = BN$1, BN$2 = "Mixed"), 0.5*BN15, 0)</f>
        <v>0</v>
      </c>
      <c r="BN15" s="5">
        <f>IF('Each Gender - Gold'!BN15+'Each Gender - Silver'!BN15+'Each Gender - Bronze'!BN15 &gt; 0, 'Each Gender - Gold'!BN15*'Medal values'!$B$1+'Each Gender - Silver'!BN15*'Medal values'!$B$2+'Each Gender - Bronze'!BN15*'Medal values'!$B$3, "") + IF(AND(BN$1 = BM$1, BM$2 = "Mixed"), 0.5*BM15, 0) + IF(AND(BN$1 = BO$1, BO$2 = "Mixed"), 0.5*BO15, 0)</f>
        <v>0</v>
      </c>
      <c r="BO15" s="5">
        <f>IF('Each Gender - Gold'!BO15+'Each Gender - Silver'!BO15+'Each Gender - Bronze'!BO15 &gt; 0, 'Each Gender - Gold'!BO15*'Medal values'!$B$1+'Each Gender - Silver'!BO15*'Medal values'!$B$2+'Each Gender - Bronze'!BO15*'Medal values'!$B$3, "") + IF(AND(BO$1 = BN$1, BN$2 = "Mixed"), 0.5*BN15, 0) + IF(AND(BO$1 = BP$1, BP$2 = "Mixed"), 0.5*BP15, 0)</f>
        <v>0</v>
      </c>
      <c r="BP15" s="5">
        <f>IF('Each Gender - Gold'!BP15+'Each Gender - Silver'!BP15+'Each Gender - Bronze'!BP15 &gt; 0, 'Each Gender - Gold'!BP15*'Medal values'!$B$1+'Each Gender - Silver'!BP15*'Medal values'!$B$2+'Each Gender - Bronze'!BP15*'Medal values'!$B$3, "") + IF(AND(BP$1 = BO$1, BO$2 = "Mixed"), 0.5*BO15, 0) + IF(AND(BP$1 = BQ$1, BQ$2 = "Mixed"), 0.5*BQ15, 0)</f>
        <v>0</v>
      </c>
      <c r="BQ15" s="5">
        <f>IF('Each Gender - Gold'!BQ15+'Each Gender - Silver'!BQ15+'Each Gender - Bronze'!BQ15 &gt; 0, 'Each Gender - Gold'!BQ15*'Medal values'!$B$1+'Each Gender - Silver'!BQ15*'Medal values'!$B$2+'Each Gender - Bronze'!BQ15*'Medal values'!$B$3, "") + IF(AND(BQ$1 = BP$1, BP$2 = "Mixed"), 0.5*BP15, 0) + IF(AND(BQ$1 = BR$1, BR$2 = "Mixed"), 0.5*BR15, 0)</f>
        <v>0</v>
      </c>
      <c r="BR15" s="5">
        <f>IF('Each Gender - Gold'!BR15+'Each Gender - Silver'!BR15+'Each Gender - Bronze'!BR15 &gt; 0, 'Each Gender - Gold'!BR15*'Medal values'!$B$1+'Each Gender - Silver'!BR15*'Medal values'!$B$2+'Each Gender - Bronze'!BR15*'Medal values'!$B$3, "") + IF(AND(BR$1 = BQ$1, BQ$2 = "Mixed"), 0.5*BQ15, 0) + IF(AND(BR$1 = BS$1, BS$2 = "Mixed"), 0.5*BS15, 0)</f>
        <v>2.000001</v>
      </c>
      <c r="BS15" s="5">
        <f>IF('Each Gender - Gold'!BS15+'Each Gender - Silver'!BS15+'Each Gender - Bronze'!BS15 &gt; 0, 'Each Gender - Gold'!BS15*'Medal values'!$B$1+'Each Gender - Silver'!BS15*'Medal values'!$B$2+'Each Gender - Bronze'!BS15*'Medal values'!$B$3, "") + IF(AND(BS$1 = BR$1, BR$2 = "Mixed"), 0.5*BR15, 0) + IF(AND(BS$1 = BT$1, BT$2 = "Mixed"), 0.5*BT15, 0)</f>
        <v>0</v>
      </c>
      <c r="BT15" s="5">
        <f>IF('Each Gender - Gold'!BT15+'Each Gender - Silver'!BT15+'Each Gender - Bronze'!BT15 &gt; 0, 'Each Gender - Gold'!BT15*'Medal values'!$B$1+'Each Gender - Silver'!BT15*'Medal values'!$B$2+'Each Gender - Bronze'!BT15*'Medal values'!$B$3, "") + IF(AND(BT$1 = BS$1, BS$2 = "Mixed"), 0.5*BS15, 0) + IF(AND(BT$1 = BU$1, BU$2 = "Mixed"), 0.5*BU15, 0)</f>
        <v>0</v>
      </c>
      <c r="BU15" s="5">
        <f>IF('Each Gender - Gold'!BU15+'Each Gender - Silver'!BU15+'Each Gender - Bronze'!BU15 &gt; 0, 'Each Gender - Gold'!BU15*'Medal values'!$B$1+'Each Gender - Silver'!BU15*'Medal values'!$B$2+'Each Gender - Bronze'!BU15*'Medal values'!$B$3, "") + IF(AND(BU$1 = BT$1, BT$2 = "Mixed"), 0.5*BT15, 0) + IF(AND(BU$1 = BV$1, BV$2 = "Mixed"), 0.5*BV15, 0)</f>
        <v>0</v>
      </c>
      <c r="BV15" s="5">
        <f>IF('Each Gender - Gold'!BV15+'Each Gender - Silver'!BV15+'Each Gender - Bronze'!BV15 &gt; 0, 'Each Gender - Gold'!BV15*'Medal values'!$B$1+'Each Gender - Silver'!BV15*'Medal values'!$B$2+'Each Gender - Bronze'!BV15*'Medal values'!$B$3, "") + IF(AND(BV$1 = BU$1, BU$2 = "Mixed"), 0.5*BU15, 0) + IF(AND(BV$1 = BW$1, BW$2 = "Mixed"), 0.5*BW15, 0)</f>
        <v>0</v>
      </c>
      <c r="BW15" s="5">
        <f>IF('Each Gender - Gold'!BW15+'Each Gender - Silver'!BW15+'Each Gender - Bronze'!BW15 &gt; 0, 'Each Gender - Gold'!BW15*'Medal values'!$B$1+'Each Gender - Silver'!BW15*'Medal values'!$B$2+'Each Gender - Bronze'!BW15*'Medal values'!$B$3, "") + IF(AND(BW$1 = BV$1, BV$2 = "Mixed"), 0.5*BV15, 0) + IF(AND(BW$1 = BX$1, BX$2 = "Mixed"), 0.5*BX15, 0)</f>
        <v>0</v>
      </c>
      <c r="BX15" s="5">
        <f>IF('Each Gender - Gold'!BX15+'Each Gender - Silver'!BX15+'Each Gender - Bronze'!BX15 &gt; 0, 'Each Gender - Gold'!BX15*'Medal values'!$B$1+'Each Gender - Silver'!BX15*'Medal values'!$B$2+'Each Gender - Bronze'!BX15*'Medal values'!$B$3, "") + IF(AND(BX$1 = BW$1, BW$2 = "Mixed"), 0.5*BW15, 0) + IF(AND(BX$1 = BY$1, BY$2 = "Mixed"), 0.5*BY15, 0)</f>
        <v>0</v>
      </c>
      <c r="BY15" s="5">
        <f>IF('Each Gender - Gold'!BY15+'Each Gender - Silver'!BY15+'Each Gender - Bronze'!BY15 &gt; 0, 'Each Gender - Gold'!BY15*'Medal values'!$B$1+'Each Gender - Silver'!BY15*'Medal values'!$B$2+'Each Gender - Bronze'!BY15*'Medal values'!$B$3, "") + IF(AND(BY$1 = BX$1, BX$2 = "Mixed"), 0.5*BX15, 0) + IF(AND(BY$1 = BZ$1, BZ$2 = "Mixed"), 0.5*BZ15, 0)</f>
        <v>0</v>
      </c>
      <c r="BZ15" s="5">
        <f>IF('Each Gender - Gold'!BZ15+'Each Gender - Silver'!BZ15+'Each Gender - Bronze'!BZ15 &gt; 0, 'Each Gender - Gold'!BZ15*'Medal values'!$B$1+'Each Gender - Silver'!BZ15*'Medal values'!$B$2+'Each Gender - Bronze'!BZ15*'Medal values'!$B$3, "") + IF(AND(BZ$1 = BY$1, BY$2 = "Mixed"), 0.5*BY15, 0) + IF(AND(BZ$1 = CA$1, CA$2 = "Mixed"), 0.5*CA15, 0)</f>
        <v>0</v>
      </c>
      <c r="CA15" s="5">
        <f>IF('Each Gender - Gold'!CA15+'Each Gender - Silver'!CA15+'Each Gender - Bronze'!CA15 &gt; 0, 'Each Gender - Gold'!CA15*'Medal values'!$B$1+'Each Gender - Silver'!CA15*'Medal values'!$B$2+'Each Gender - Bronze'!CA15*'Medal values'!$B$3, "") + IF(AND(CA$1 = BZ$1, BZ$2 = "Mixed"), 0.5*BZ15, 0) + IF(AND(CA$1 = CB$1, CB$2 = "Mixed"), 0.5*CB15, 0)</f>
        <v>0</v>
      </c>
      <c r="CB15" s="5">
        <f>IF('Each Gender - Gold'!CB15+'Each Gender - Silver'!CB15+'Each Gender - Bronze'!CB15 &gt; 0, 'Each Gender - Gold'!CB15*'Medal values'!$B$1+'Each Gender - Silver'!CB15*'Medal values'!$B$2+'Each Gender - Bronze'!CB15*'Medal values'!$B$3, "") + IF(AND(CB$1 = CA$1, CA$2 = "Mixed"), 0.5*CA15, 0) + IF(AND(CB$1 = CC$1, CC$2 = "Mixed"), 0.5*CC15, 0)</f>
        <v>0</v>
      </c>
      <c r="CC15" s="5">
        <f>IF('Each Gender - Gold'!CC15+'Each Gender - Silver'!CC15+'Each Gender - Bronze'!CC15 &gt; 0, 'Each Gender - Gold'!CC15*'Medal values'!$B$1+'Each Gender - Silver'!CC15*'Medal values'!$B$2+'Each Gender - Bronze'!CC15*'Medal values'!$B$3, "") + IF(AND(CC$1 = CB$1, CB$2 = "Mixed"), 0.5*CB15, 0) + IF(AND(CC$1 = CD$1, CD$2 = "Mixed"), 0.5*CD15, 0)</f>
        <v>0</v>
      </c>
      <c r="CD15" s="5">
        <f>IF('Each Gender - Gold'!CD15+'Each Gender - Silver'!CD15+'Each Gender - Bronze'!CD15 &gt; 0, 'Each Gender - Gold'!CD15*'Medal values'!$B$1+'Each Gender - Silver'!CD15*'Medal values'!$B$2+'Each Gender - Bronze'!CD15*'Medal values'!$B$3, "") + IF(AND(CD$1 = CC$1, CC$2 = "Mixed"), 0.5*CC15, 0) + IF(AND(CD$1 = CE$1, CE$2 = "Mixed"), 0.5*CE15, 0)</f>
        <v>0</v>
      </c>
      <c r="CE15" s="5">
        <f>IF('Each Gender - Gold'!CE15+'Each Gender - Silver'!CE15+'Each Gender - Bronze'!CE15 &gt; 0, 'Each Gender - Gold'!CE15*'Medal values'!$B$1+'Each Gender - Silver'!CE15*'Medal values'!$B$2+'Each Gender - Bronze'!CE15*'Medal values'!$B$3, "") + IF(AND(CE$1 = CD$1, CD$2 = "Mixed"), 0.5*CD15, 0) + IF(AND(CE$1 = CF$1, CF$2 = "Mixed"), 0.5*CF15, 0)</f>
        <v>0</v>
      </c>
      <c r="CF15" s="5">
        <f>IF('Each Gender - Gold'!CF15+'Each Gender - Silver'!CF15+'Each Gender - Bronze'!CF15 &gt; 0, 'Each Gender - Gold'!CF15*'Medal values'!$B$1+'Each Gender - Silver'!CF15*'Medal values'!$B$2+'Each Gender - Bronze'!CF15*'Medal values'!$B$3, "") + IF(AND(CF$1 = CE$1, CE$2 = "Mixed"), 0.5*CE15, 0) + IF(AND(CF$1 = CG$1, CG$2 = "Mixed"), 0.5*CG15, 0)</f>
        <v>0</v>
      </c>
      <c r="CG15" s="5">
        <f>IF('Each Gender - Gold'!CG15+'Each Gender - Silver'!CG15+'Each Gender - Bronze'!CG15 &gt; 0, 'Each Gender - Gold'!CG15*'Medal values'!$B$1+'Each Gender - Silver'!CG15*'Medal values'!$B$2+'Each Gender - Bronze'!CG15*'Medal values'!$B$3, "") + IF(AND(CG$1 = CF$1, CF$2 = "Mixed"), 0.5*CF15, 0) + IF(AND(CG$1 = CH$1, CH$2 = "Mixed"), 0.5*CH15, 0)</f>
        <v>0</v>
      </c>
      <c r="CH15" s="5">
        <f>IF('Each Gender - Gold'!CH15+'Each Gender - Silver'!CH15+'Each Gender - Bronze'!CH15 &gt; 0, 'Each Gender - Gold'!CH15*'Medal values'!$B$1+'Each Gender - Silver'!CH15*'Medal values'!$B$2+'Each Gender - Bronze'!CH15*'Medal values'!$B$3, "") + IF(AND(CH$1 = CG$1, CG$2 = "Mixed"), 0.5*CG15, 0) + IF(AND(CH$1 = CI$1, CI$2 = "Mixed"), 0.5*CI15, 0)</f>
        <v>0</v>
      </c>
      <c r="CI15" s="5">
        <f>IF('Each Gender - Gold'!CI15+'Each Gender - Silver'!CI15+'Each Gender - Bronze'!CI15 &gt; 0, 'Each Gender - Gold'!CI15*'Medal values'!$B$1+'Each Gender - Silver'!CI15*'Medal values'!$B$2+'Each Gender - Bronze'!CI15*'Medal values'!$B$3, "") + IF(AND(CI$1 = CH$1, CH$2 = "Mixed"), 0.5*CH15, 0) + IF(AND(CI$1 = CJ$1, CJ$2 = "Mixed"), 0.5*CJ15, 0)</f>
        <v>0</v>
      </c>
      <c r="CJ15" s="5">
        <f>IF('Each Gender - Gold'!CJ15+'Each Gender - Silver'!CJ15+'Each Gender - Bronze'!CJ15 &gt; 0, 'Each Gender - Gold'!CJ15*'Medal values'!$B$1+'Each Gender - Silver'!CJ15*'Medal values'!$B$2+'Each Gender - Bronze'!CJ15*'Medal values'!$B$3, "") + IF(AND(CJ$1 = CI$1, CI$2 = "Mixed"), 0.5*CI15, 0) + IF(AND(CJ$1 = CK$1, CK$2 = "Mixed"), 0.5*CK15, 0)</f>
        <v>0</v>
      </c>
      <c r="CK15" s="5">
        <f>IF('Each Gender - Gold'!CK15+'Each Gender - Silver'!CK15+'Each Gender - Bronze'!CK15 &gt; 0, 'Each Gender - Gold'!CK15*'Medal values'!$B$1+'Each Gender - Silver'!CK15*'Medal values'!$B$2+'Each Gender - Bronze'!CK15*'Medal values'!$B$3, "") + IF(AND(CK$1 = CJ$1, CJ$2 = "Mixed"), 0.5*CJ15, 0) + IF(AND(CK$1 = CL$1, CL$2 = "Mixed"), 0.5*CL15, 0)</f>
        <v>0</v>
      </c>
      <c r="CL15" s="5">
        <f>IF('Each Gender - Gold'!CL15+'Each Gender - Silver'!CL15+'Each Gender - Bronze'!CL15 &gt; 0, 'Each Gender - Gold'!CL15*'Medal values'!$B$1+'Each Gender - Silver'!CL15*'Medal values'!$B$2+'Each Gender - Bronze'!CL15*'Medal values'!$B$3, "") + IF(AND(CL$1 = CK$1, CK$2 = "Mixed"), 0.5*CK15, 0) + IF(AND(CL$1 = CM$1, CM$2 = "Mixed"), 0.5*CM15, 0)</f>
        <v>0</v>
      </c>
      <c r="CM15" s="5">
        <f>IF('Each Gender - Gold'!CM15+'Each Gender - Silver'!CM15+'Each Gender - Bronze'!CM15 &gt; 0, 'Each Gender - Gold'!CM15*'Medal values'!$B$1+'Each Gender - Silver'!CM15*'Medal values'!$B$2+'Each Gender - Bronze'!CM15*'Medal values'!$B$3, "") + IF(AND(CM$1 = CL$1, CL$2 = "Mixed"), 0.5*CL15, 0) + IF(AND(CM$1 = CN$1, CN$2 = "Mixed"), 0.5*CN15, 0)</f>
        <v>0</v>
      </c>
      <c r="CN15" s="5">
        <f>IF('Each Gender - Gold'!CN15+'Each Gender - Silver'!CN15+'Each Gender - Bronze'!CN15 &gt; 0, 'Each Gender - Gold'!CN15*'Medal values'!$B$1+'Each Gender - Silver'!CN15*'Medal values'!$B$2+'Each Gender - Bronze'!CN15*'Medal values'!$B$3, "") + IF(AND(CN$1 = CM$1, CM$2 = "Mixed"), 0.5*CM15, 0) + IF(AND(CN$1 = CO$1, CO$2 = "Mixed"), 0.5*CO15, 0)</f>
        <v>0</v>
      </c>
      <c r="CO15" s="5">
        <f>IF('Each Gender - Gold'!CO15+'Each Gender - Silver'!CO15+'Each Gender - Bronze'!CO15 &gt; 0, 'Each Gender - Gold'!CO15*'Medal values'!$B$1+'Each Gender - Silver'!CO15*'Medal values'!$B$2+'Each Gender - Bronze'!CO15*'Medal values'!$B$3, "") + IF(AND(CO$1 = CN$1, CN$2 = "Mixed"), 0.5*CN15, 0) + IF(AND(CO$1 = CP$1, CP$2 = "Mixed"), 0.5*CP15, 0)</f>
        <v>0</v>
      </c>
      <c r="CP15" s="5">
        <f>IF('Each Gender - Gold'!CP15+'Each Gender - Silver'!CP15+'Each Gender - Bronze'!CP15 &gt; 0, 'Each Gender - Gold'!CP15*'Medal values'!$B$1+'Each Gender - Silver'!CP15*'Medal values'!$B$2+'Each Gender - Bronze'!CP15*'Medal values'!$B$3, "") + IF(AND(CP$1 = CO$1, CO$2 = "Mixed"), 0.5*CO15, 0) + IF(AND(CP$1 = CQ$1, CQ$2 = "Mixed"), 0.5*CQ15, 0)</f>
        <v>0</v>
      </c>
      <c r="CQ15" s="5">
        <f>IF('Each Gender - Gold'!CQ15+'Each Gender - Silver'!CQ15+'Each Gender - Bronze'!CQ15 &gt; 0, 'Each Gender - Gold'!CQ15*'Medal values'!$B$1+'Each Gender - Silver'!CQ15*'Medal values'!$B$2+'Each Gender - Bronze'!CQ15*'Medal values'!$B$3, "") + IF(AND(CQ$1 = CP$1, CP$2 = "Mixed"), 0.5*CP15, 0) + IF(AND(CQ$1 = CR$1, CR$2 = "Mixed"), 0.5*CR15, 0)</f>
        <v>0</v>
      </c>
      <c r="CR15" s="5">
        <f>IF('Each Gender - Gold'!CR15+'Each Gender - Silver'!CR15+'Each Gender - Bronze'!CR15 &gt; 0, 'Each Gender - Gold'!CR15*'Medal values'!$B$1+'Each Gender - Silver'!CR15*'Medal values'!$B$2+'Each Gender - Bronze'!CR15*'Medal values'!$B$3, "") + IF(AND(CR$1 = CQ$1, CQ$2 = "Mixed"), 0.5*CQ15, 0) + IF(AND(CR$1 = CS$1, CS$2 = "Mixed"), 0.5*CS15, 0)</f>
        <v>0</v>
      </c>
      <c r="CS15" s="5">
        <f>IF('Each Gender - Gold'!CS15+'Each Gender - Silver'!CS15+'Each Gender - Bronze'!CS15 &gt; 0, 'Each Gender - Gold'!CS15*'Medal values'!$B$1+'Each Gender - Silver'!CS15*'Medal values'!$B$2+'Each Gender - Bronze'!CS15*'Medal values'!$B$3, "") + IF(AND(CS$1 = CR$1, CR$2 = "Mixed"), 0.5*CR15, 0) + IF(AND(CS$1 = CT$1, CT$2 = "Mixed"), 0.5*CT15, 0)</f>
        <v>0</v>
      </c>
      <c r="CT15" s="5">
        <f>IF('Each Gender - Gold'!CT15+'Each Gender - Silver'!CT15+'Each Gender - Bronze'!CT15 &gt; 0, 'Each Gender - Gold'!CT15*'Medal values'!$B$1+'Each Gender - Silver'!CT15*'Medal values'!$B$2+'Each Gender - Bronze'!CT15*'Medal values'!$B$3, "") + IF(AND(CT$1 = CS$1, CS$2 = "Mixed"), 0.5*CS15, 0) + IF(AND(CT$1 = CU$1, CU$2 = "Mixed"), 0.5*CU15, 0)</f>
        <v>0</v>
      </c>
      <c r="CU15" s="5">
        <f>IF('Each Gender - Gold'!CU15+'Each Gender - Silver'!CU15+'Each Gender - Bronze'!CU15 &gt; 0, 'Each Gender - Gold'!CU15*'Medal values'!$B$1+'Each Gender - Silver'!CU15*'Medal values'!$B$2+'Each Gender - Bronze'!CU15*'Medal values'!$B$3, "") + IF(AND(CU$1 = CT$1, CT$2 = "Mixed"), 0.5*CT15, 0) + IF(AND(CU$1 = CV$1, CV$2 = "Mixed"), 0.5*CV15, 0)</f>
        <v>0</v>
      </c>
      <c r="CV15" s="5">
        <f>IF('Each Gender - Gold'!CV15+'Each Gender - Silver'!CV15+'Each Gender - Bronze'!CV15 &gt; 0, 'Each Gender - Gold'!CV15*'Medal values'!$B$1+'Each Gender - Silver'!CV15*'Medal values'!$B$2+'Each Gender - Bronze'!CV15*'Medal values'!$B$3, "") + IF(AND(CV$1 = CU$1, CU$2 = "Mixed"), 0.5*CU15, 0) + IF(AND(CV$1 = CW$1, CW$2 = "Mixed"), 0.5*CW15, 0)</f>
        <v>2</v>
      </c>
      <c r="CW15" s="5">
        <f t="shared" ref="CW15:CX15" si="13">SUMIF($B$2:$CV$2,CW$2, $B15:$CV15)</f>
        <v>0</v>
      </c>
      <c r="CX15" s="5">
        <f t="shared" si="13"/>
        <v>10.002001</v>
      </c>
    </row>
    <row r="16">
      <c r="A16" s="5" t="str">
        <f>Countries!A14</f>
        <v>BUR</v>
      </c>
      <c r="B16" s="5">
        <f>IF('Each Gender - Gold'!B16+'Each Gender - Silver'!B16+'Each Gender - Bronze'!B16 &gt; 0, 'Each Gender - Gold'!B16*'Medal values'!$B$1+'Each Gender - Silver'!B16*'Medal values'!$B$2+'Each Gender - Bronze'!B16*'Medal values'!$B$3, "") + IF(AND(B$1 = A$1, A$2 = "Mixed"), 0.5*A16, 0) + IF(AND(B$1 = C$1, C$2 = "Mixed"), 0.5*C16, 0)</f>
        <v>0</v>
      </c>
      <c r="C16" s="5">
        <f>IF('Each Gender - Gold'!C16+'Each Gender - Silver'!C16+'Each Gender - Bronze'!C16 &gt; 0, 'Each Gender - Gold'!C16*'Medal values'!$B$1+'Each Gender - Silver'!C16*'Medal values'!$B$2+'Each Gender - Bronze'!C16*'Medal values'!$B$3, "") + IF(AND(C$1 = B$1, B$2 = "Mixed"), 0.5*B16, 0) + IF(AND(C$1 = D$1, D$2 = "Mixed"), 0.5*D16, 0)</f>
        <v>0</v>
      </c>
      <c r="D16" s="5">
        <f>IF('Each Gender - Gold'!D16+'Each Gender - Silver'!D16+'Each Gender - Bronze'!D16 &gt; 0, 'Each Gender - Gold'!D16*'Medal values'!$B$1+'Each Gender - Silver'!D16*'Medal values'!$B$2+'Each Gender - Bronze'!D16*'Medal values'!$B$3, "") + IF(AND(D$1 = C$1, C$2 = "Mixed"), 0.5*C16, 0) + IF(AND(D$1 = E$1, E$2 = "Mixed"), 0.5*E16, 0)</f>
        <v>0</v>
      </c>
      <c r="E16" s="5">
        <f>IF('Each Gender - Gold'!E16+'Each Gender - Silver'!E16+'Each Gender - Bronze'!E16 &gt; 0, 'Each Gender - Gold'!E16*'Medal values'!$B$1+'Each Gender - Silver'!E16*'Medal values'!$B$2+'Each Gender - Bronze'!E16*'Medal values'!$B$3, "") + IF(AND(E$1 = D$1, D$2 = "Mixed"), 0.5*D16, 0) + IF(AND(E$1 = F$1, F$2 = "Mixed"), 0.5*F16, 0)</f>
        <v>0</v>
      </c>
      <c r="F16" s="5">
        <f>IF('Each Gender - Gold'!F16+'Each Gender - Silver'!F16+'Each Gender - Bronze'!F16 &gt; 0, 'Each Gender - Gold'!F16*'Medal values'!$B$1+'Each Gender - Silver'!F16*'Medal values'!$B$2+'Each Gender - Bronze'!F16*'Medal values'!$B$3, "") + IF(AND(F$1 = E$1, E$2 = "Mixed"), 0.5*E16, 0) + IF(AND(F$1 = G$1, G$2 = "Mixed"), 0.5*G16, 0)</f>
        <v>0</v>
      </c>
      <c r="G16" s="5">
        <f>IF('Each Gender - Gold'!G16+'Each Gender - Silver'!G16+'Each Gender - Bronze'!G16 &gt; 0, 'Each Gender - Gold'!G16*'Medal values'!$B$1+'Each Gender - Silver'!G16*'Medal values'!$B$2+'Each Gender - Bronze'!G16*'Medal values'!$B$3, "") + IF(AND(G$1 = F$1, F$2 = "Mixed"), 0.5*F16, 0) + IF(AND(G$1 = H$1, H$2 = "Mixed"), 0.5*H16, 0)</f>
        <v>0</v>
      </c>
      <c r="H16" s="5">
        <f>IF('Each Gender - Gold'!H16+'Each Gender - Silver'!H16+'Each Gender - Bronze'!H16 &gt; 0, 'Each Gender - Gold'!H16*'Medal values'!$B$1+'Each Gender - Silver'!H16*'Medal values'!$B$2+'Each Gender - Bronze'!H16*'Medal values'!$B$3, "") + IF(AND(H$1 = G$1, G$2 = "Mixed"), 0.5*G16, 0) + IF(AND(H$1 = I$1, I$2 = "Mixed"), 0.5*I16, 0)</f>
        <v>0</v>
      </c>
      <c r="I16" s="5">
        <f>IF('Each Gender - Gold'!I16+'Each Gender - Silver'!I16+'Each Gender - Bronze'!I16 &gt; 0, 'Each Gender - Gold'!I16*'Medal values'!$B$1+'Each Gender - Silver'!I16*'Medal values'!$B$2+'Each Gender - Bronze'!I16*'Medal values'!$B$3, "") + IF(AND(I$1 = H$1, H$2 = "Mixed"), 0.5*H16, 0) + IF(AND(I$1 = J$1, J$2 = "Mixed"), 0.5*J16, 0)</f>
        <v>0</v>
      </c>
      <c r="J16" s="5">
        <f>IF('Each Gender - Gold'!J16+'Each Gender - Silver'!J16+'Each Gender - Bronze'!J16 &gt; 0, 'Each Gender - Gold'!J16*'Medal values'!$B$1+'Each Gender - Silver'!J16*'Medal values'!$B$2+'Each Gender - Bronze'!J16*'Medal values'!$B$3, "") + IF(AND(J$1 = I$1, I$2 = "Mixed"), 0.5*I16, 0) + IF(AND(J$1 = K$1, K$2 = "Mixed"), 0.5*K16, 0)</f>
        <v>1</v>
      </c>
      <c r="K16" s="5">
        <f>IF('Each Gender - Gold'!K16+'Each Gender - Silver'!K16+'Each Gender - Bronze'!K16 &gt; 0, 'Each Gender - Gold'!K16*'Medal values'!$B$1+'Each Gender - Silver'!K16*'Medal values'!$B$2+'Each Gender - Bronze'!K16*'Medal values'!$B$3, "") + IF(AND(K$1 = J$1, J$2 = "Mixed"), 0.5*J16, 0) + IF(AND(K$1 = L$1, L$2 = "Mixed"), 0.5*L16, 0)</f>
        <v>0</v>
      </c>
      <c r="L16" s="5">
        <f>IF('Each Gender - Gold'!L16+'Each Gender - Silver'!L16+'Each Gender - Bronze'!L16 &gt; 0, 'Each Gender - Gold'!L16*'Medal values'!$B$1+'Each Gender - Silver'!L16*'Medal values'!$B$2+'Each Gender - Bronze'!L16*'Medal values'!$B$3, "") + IF(AND(L$1 = K$1, K$2 = "Mixed"), 0.5*K16, 0) + IF(AND(L$1 = M$1, M$2 = "Mixed"), 0.5*M16, 0)</f>
        <v>0</v>
      </c>
      <c r="M16" s="5">
        <f>IF('Each Gender - Gold'!M16+'Each Gender - Silver'!M16+'Each Gender - Bronze'!M16 &gt; 0, 'Each Gender - Gold'!M16*'Medal values'!$B$1+'Each Gender - Silver'!M16*'Medal values'!$B$2+'Each Gender - Bronze'!M16*'Medal values'!$B$3, "") + IF(AND(M$1 = L$1, L$2 = "Mixed"), 0.5*L16, 0) + IF(AND(M$1 = N$1, N$2 = "Mixed"), 0.5*N16, 0)</f>
        <v>0</v>
      </c>
      <c r="N16" s="5">
        <f>IF('Each Gender - Gold'!N16+'Each Gender - Silver'!N16+'Each Gender - Bronze'!N16 &gt; 0, 'Each Gender - Gold'!N16*'Medal values'!$B$1+'Each Gender - Silver'!N16*'Medal values'!$B$2+'Each Gender - Bronze'!N16*'Medal values'!$B$3, "") + IF(AND(N$1 = M$1, M$2 = "Mixed"), 0.5*M16, 0) + IF(AND(N$1 = O$1, O$2 = "Mixed"), 0.5*O16, 0)</f>
        <v>0</v>
      </c>
      <c r="O16" s="5">
        <f>IF('Each Gender - Gold'!O16+'Each Gender - Silver'!O16+'Each Gender - Bronze'!O16 &gt; 0, 'Each Gender - Gold'!O16*'Medal values'!$B$1+'Each Gender - Silver'!O16*'Medal values'!$B$2+'Each Gender - Bronze'!O16*'Medal values'!$B$3, "") + IF(AND(O$1 = N$1, N$2 = "Mixed"), 0.5*N16, 0) + IF(AND(O$1 = P$1, P$2 = "Mixed"), 0.5*P16, 0)</f>
        <v>0</v>
      </c>
      <c r="P16" s="5">
        <f>IF('Each Gender - Gold'!P16+'Each Gender - Silver'!P16+'Each Gender - Bronze'!P16 &gt; 0, 'Each Gender - Gold'!P16*'Medal values'!$B$1+'Each Gender - Silver'!P16*'Medal values'!$B$2+'Each Gender - Bronze'!P16*'Medal values'!$B$3, "") + IF(AND(P$1 = O$1, O$2 = "Mixed"), 0.5*O16, 0) + IF(AND(P$1 = Q$1, Q$2 = "Mixed"), 0.5*Q16, 0)</f>
        <v>0</v>
      </c>
      <c r="Q16" s="5">
        <f>IF('Each Gender - Gold'!Q16+'Each Gender - Silver'!Q16+'Each Gender - Bronze'!Q16 &gt; 0, 'Each Gender - Gold'!Q16*'Medal values'!$B$1+'Each Gender - Silver'!Q16*'Medal values'!$B$2+'Each Gender - Bronze'!Q16*'Medal values'!$B$3, "") + IF(AND(Q$1 = P$1, P$2 = "Mixed"), 0.5*P16, 0) + IF(AND(Q$1 = R$1, R$2 = "Mixed"), 0.5*R16, 0)</f>
        <v>0</v>
      </c>
      <c r="R16" s="5">
        <f>IF('Each Gender - Gold'!R16+'Each Gender - Silver'!R16+'Each Gender - Bronze'!R16 &gt; 0, 'Each Gender - Gold'!R16*'Medal values'!$B$1+'Each Gender - Silver'!R16*'Medal values'!$B$2+'Each Gender - Bronze'!R16*'Medal values'!$B$3, "") + IF(AND(R$1 = Q$1, Q$2 = "Mixed"), 0.5*Q16, 0) + IF(AND(R$1 = S$1, S$2 = "Mixed"), 0.5*S16, 0)</f>
        <v>0</v>
      </c>
      <c r="S16" s="5">
        <f>IF('Each Gender - Gold'!S16+'Each Gender - Silver'!S16+'Each Gender - Bronze'!S16 &gt; 0, 'Each Gender - Gold'!S16*'Medal values'!$B$1+'Each Gender - Silver'!S16*'Medal values'!$B$2+'Each Gender - Bronze'!S16*'Medal values'!$B$3, "") + IF(AND(S$1 = R$1, R$2 = "Mixed"), 0.5*R16, 0) + IF(AND(S$1 = T$1, T$2 = "Mixed"), 0.5*T16, 0)</f>
        <v>0</v>
      </c>
      <c r="T16" s="5">
        <f>IF('Each Gender - Gold'!T16+'Each Gender - Silver'!T16+'Each Gender - Bronze'!T16 &gt; 0, 'Each Gender - Gold'!T16*'Medal values'!$B$1+'Each Gender - Silver'!T16*'Medal values'!$B$2+'Each Gender - Bronze'!T16*'Medal values'!$B$3, "") + IF(AND(T$1 = S$1, S$2 = "Mixed"), 0.5*S16, 0) + IF(AND(T$1 = U$1, U$2 = "Mixed"), 0.5*U16, 0)</f>
        <v>0</v>
      </c>
      <c r="U16" s="5">
        <f>IF('Each Gender - Gold'!U16+'Each Gender - Silver'!U16+'Each Gender - Bronze'!U16 &gt; 0, 'Each Gender - Gold'!U16*'Medal values'!$B$1+'Each Gender - Silver'!U16*'Medal values'!$B$2+'Each Gender - Bronze'!U16*'Medal values'!$B$3, "") + IF(AND(U$1 = T$1, T$2 = "Mixed"), 0.5*T16, 0) + IF(AND(U$1 = V$1, V$2 = "Mixed"), 0.5*V16, 0)</f>
        <v>0</v>
      </c>
      <c r="V16" s="5">
        <f>IF('Each Gender - Gold'!V16+'Each Gender - Silver'!V16+'Each Gender - Bronze'!V16 &gt; 0, 'Each Gender - Gold'!V16*'Medal values'!$B$1+'Each Gender - Silver'!V16*'Medal values'!$B$2+'Each Gender - Bronze'!V16*'Medal values'!$B$3, "") + IF(AND(V$1 = U$1, U$2 = "Mixed"), 0.5*U16, 0) + IF(AND(V$1 = W$1, W$2 = "Mixed"), 0.5*W16, 0)</f>
        <v>0</v>
      </c>
      <c r="W16" s="5">
        <f>IF('Each Gender - Gold'!W16+'Each Gender - Silver'!W16+'Each Gender - Bronze'!W16 &gt; 0, 'Each Gender - Gold'!W16*'Medal values'!$B$1+'Each Gender - Silver'!W16*'Medal values'!$B$2+'Each Gender - Bronze'!W16*'Medal values'!$B$3, "") + IF(AND(W$1 = V$1, V$2 = "Mixed"), 0.5*V16, 0) + IF(AND(W$1 = X$1, X$2 = "Mixed"), 0.5*X16, 0)</f>
        <v>0</v>
      </c>
      <c r="X16" s="5">
        <f>IF('Each Gender - Gold'!X16+'Each Gender - Silver'!X16+'Each Gender - Bronze'!X16 &gt; 0, 'Each Gender - Gold'!X16*'Medal values'!$B$1+'Each Gender - Silver'!X16*'Medal values'!$B$2+'Each Gender - Bronze'!X16*'Medal values'!$B$3, "") + IF(AND(X$1 = W$1, W$2 = "Mixed"), 0.5*W16, 0) + IF(AND(X$1 = Y$1, Y$2 = "Mixed"), 0.5*Y16, 0)</f>
        <v>0</v>
      </c>
      <c r="Y16" s="5">
        <f>IF('Each Gender - Gold'!Y16+'Each Gender - Silver'!Y16+'Each Gender - Bronze'!Y16 &gt; 0, 'Each Gender - Gold'!Y16*'Medal values'!$B$1+'Each Gender - Silver'!Y16*'Medal values'!$B$2+'Each Gender - Bronze'!Y16*'Medal values'!$B$3, "") + IF(AND(Y$1 = X$1, X$2 = "Mixed"), 0.5*X16, 0) + IF(AND(Y$1 = Z$1, Z$2 = "Mixed"), 0.5*Z16, 0)</f>
        <v>0</v>
      </c>
      <c r="Z16" s="5">
        <f>IF('Each Gender - Gold'!Z16+'Each Gender - Silver'!Z16+'Each Gender - Bronze'!Z16 &gt; 0, 'Each Gender - Gold'!Z16*'Medal values'!$B$1+'Each Gender - Silver'!Z16*'Medal values'!$B$2+'Each Gender - Bronze'!Z16*'Medal values'!$B$3, "") + IF(AND(Z$1 = Y$1, Y$2 = "Mixed"), 0.5*Y16, 0) + IF(AND(Z$1 = AA$1, AA$2 = "Mixed"), 0.5*AA16, 0)</f>
        <v>0</v>
      </c>
      <c r="AA16" s="5">
        <f>IF('Each Gender - Gold'!AA16+'Each Gender - Silver'!AA16+'Each Gender - Bronze'!AA16 &gt; 0, 'Each Gender - Gold'!AA16*'Medal values'!$B$1+'Each Gender - Silver'!AA16*'Medal values'!$B$2+'Each Gender - Bronze'!AA16*'Medal values'!$B$3, "") + IF(AND(AA$1 = Z$1, Z$2 = "Mixed"), 0.5*Z16, 0) + IF(AND(AA$1 = AB$1, AB$2 = "Mixed"), 0.5*AB16, 0)</f>
        <v>0</v>
      </c>
      <c r="AB16" s="5">
        <f>IF('Each Gender - Gold'!AB16+'Each Gender - Silver'!AB16+'Each Gender - Bronze'!AB16 &gt; 0, 'Each Gender - Gold'!AB16*'Medal values'!$B$1+'Each Gender - Silver'!AB16*'Medal values'!$B$2+'Each Gender - Bronze'!AB16*'Medal values'!$B$3, "") + IF(AND(AB$1 = AA$1, AA$2 = "Mixed"), 0.5*AA16, 0) + IF(AND(AB$1 = AC$1, AC$2 = "Mixed"), 0.5*AC16, 0)</f>
        <v>0</v>
      </c>
      <c r="AC16" s="5">
        <f>IF('Each Gender - Gold'!AC16+'Each Gender - Silver'!AC16+'Each Gender - Bronze'!AC16 &gt; 0, 'Each Gender - Gold'!AC16*'Medal values'!$B$1+'Each Gender - Silver'!AC16*'Medal values'!$B$2+'Each Gender - Bronze'!AC16*'Medal values'!$B$3, "") + IF(AND(AC$1 = AB$1, AB$2 = "Mixed"), 0.5*AB16, 0) + IF(AND(AC$1 = AD$1, AD$2 = "Mixed"), 0.5*AD16, 0)</f>
        <v>0</v>
      </c>
      <c r="AD16" s="5">
        <f>IF('Each Gender - Gold'!AD16+'Each Gender - Silver'!AD16+'Each Gender - Bronze'!AD16 &gt; 0, 'Each Gender - Gold'!AD16*'Medal values'!$B$1+'Each Gender - Silver'!AD16*'Medal values'!$B$2+'Each Gender - Bronze'!AD16*'Medal values'!$B$3, "") + IF(AND(AD$1 = AC$1, AC$2 = "Mixed"), 0.5*AC16, 0) + IF(AND(AD$1 = AE$1, AE$2 = "Mixed"), 0.5*AE16, 0)</f>
        <v>0</v>
      </c>
      <c r="AE16" s="5">
        <f>IF('Each Gender - Gold'!AE16+'Each Gender - Silver'!AE16+'Each Gender - Bronze'!AE16 &gt; 0, 'Each Gender - Gold'!AE16*'Medal values'!$B$1+'Each Gender - Silver'!AE16*'Medal values'!$B$2+'Each Gender - Bronze'!AE16*'Medal values'!$B$3, "") + IF(AND(AE$1 = AD$1, AD$2 = "Mixed"), 0.5*AD16, 0) + IF(AND(AE$1 = AF$1, AF$2 = "Mixed"), 0.5*AF16, 0)</f>
        <v>0</v>
      </c>
      <c r="AF16" s="5">
        <f>IF('Each Gender - Gold'!AF16+'Each Gender - Silver'!AF16+'Each Gender - Bronze'!AF16 &gt; 0, 'Each Gender - Gold'!AF16*'Medal values'!$B$1+'Each Gender - Silver'!AF16*'Medal values'!$B$2+'Each Gender - Bronze'!AF16*'Medal values'!$B$3, "") + IF(AND(AF$1 = AE$1, AE$2 = "Mixed"), 0.5*AE16, 0) + IF(AND(AF$1 = AG$1, AG$2 = "Mixed"), 0.5*AG16, 0)</f>
        <v>0</v>
      </c>
      <c r="AG16" s="5">
        <f>IF('Each Gender - Gold'!AG16+'Each Gender - Silver'!AG16+'Each Gender - Bronze'!AG16 &gt; 0, 'Each Gender - Gold'!AG16*'Medal values'!$B$1+'Each Gender - Silver'!AG16*'Medal values'!$B$2+'Each Gender - Bronze'!AG16*'Medal values'!$B$3, "") + IF(AND(AG$1 = AF$1, AF$2 = "Mixed"), 0.5*AF16, 0) + IF(AND(AG$1 = AH$1, AH$2 = "Mixed"), 0.5*AH16, 0)</f>
        <v>0</v>
      </c>
      <c r="AH16" s="5">
        <f>IF('Each Gender - Gold'!AH16+'Each Gender - Silver'!AH16+'Each Gender - Bronze'!AH16 &gt; 0, 'Each Gender - Gold'!AH16*'Medal values'!$B$1+'Each Gender - Silver'!AH16*'Medal values'!$B$2+'Each Gender - Bronze'!AH16*'Medal values'!$B$3, "") + IF(AND(AH$1 = AG$1, AG$2 = "Mixed"), 0.5*AG16, 0) + IF(AND(AH$1 = AI$1, AI$2 = "Mixed"), 0.5*AI16, 0)</f>
        <v>0</v>
      </c>
      <c r="AI16" s="5">
        <f>IF('Each Gender - Gold'!AI16+'Each Gender - Silver'!AI16+'Each Gender - Bronze'!AI16 &gt; 0, 'Each Gender - Gold'!AI16*'Medal values'!$B$1+'Each Gender - Silver'!AI16*'Medal values'!$B$2+'Each Gender - Bronze'!AI16*'Medal values'!$B$3, "") + IF(AND(AI$1 = AH$1, AH$2 = "Mixed"), 0.5*AH16, 0) + IF(AND(AI$1 = AJ$1, AJ$2 = "Mixed"), 0.5*AJ16, 0)</f>
        <v>0</v>
      </c>
      <c r="AJ16" s="5">
        <f>IF('Each Gender - Gold'!AJ16+'Each Gender - Silver'!AJ16+'Each Gender - Bronze'!AJ16 &gt; 0, 'Each Gender - Gold'!AJ16*'Medal values'!$B$1+'Each Gender - Silver'!AJ16*'Medal values'!$B$2+'Each Gender - Bronze'!AJ16*'Medal values'!$B$3, "") + IF(AND(AJ$1 = AI$1, AI$2 = "Mixed"), 0.5*AI16, 0) + IF(AND(AJ$1 = AK$1, AK$2 = "Mixed"), 0.5*AK16, 0)</f>
        <v>0</v>
      </c>
      <c r="AK16" s="5">
        <f>IF('Each Gender - Gold'!AK16+'Each Gender - Silver'!AK16+'Each Gender - Bronze'!AK16 &gt; 0, 'Each Gender - Gold'!AK16*'Medal values'!$B$1+'Each Gender - Silver'!AK16*'Medal values'!$B$2+'Each Gender - Bronze'!AK16*'Medal values'!$B$3, "") + IF(AND(AK$1 = AJ$1, AJ$2 = "Mixed"), 0.5*AJ16, 0) + IF(AND(AK$1 = AL$1, AL$2 = "Mixed"), 0.5*AL16, 0)</f>
        <v>0</v>
      </c>
      <c r="AL16" s="5">
        <f>IF('Each Gender - Gold'!AL16+'Each Gender - Silver'!AL16+'Each Gender - Bronze'!AL16 &gt; 0, 'Each Gender - Gold'!AL16*'Medal values'!$B$1+'Each Gender - Silver'!AL16*'Medal values'!$B$2+'Each Gender - Bronze'!AL16*'Medal values'!$B$3, "") + IF(AND(AL$1 = AK$1, AK$2 = "Mixed"), 0.5*AK16, 0) + IF(AND(AL$1 = AM$1, AM$2 = "Mixed"), 0.5*AM16, 0)</f>
        <v>0</v>
      </c>
      <c r="AM16" s="5">
        <f>IF('Each Gender - Gold'!AM16+'Each Gender - Silver'!AM16+'Each Gender - Bronze'!AM16 &gt; 0, 'Each Gender - Gold'!AM16*'Medal values'!$B$1+'Each Gender - Silver'!AM16*'Medal values'!$B$2+'Each Gender - Bronze'!AM16*'Medal values'!$B$3, "") + IF(AND(AM$1 = AL$1, AL$2 = "Mixed"), 0.5*AL16, 0) + IF(AND(AM$1 = AN$1, AN$2 = "Mixed"), 0.5*AN16, 0)</f>
        <v>0</v>
      </c>
      <c r="AN16" s="5">
        <f>IF('Each Gender - Gold'!AN16+'Each Gender - Silver'!AN16+'Each Gender - Bronze'!AN16 &gt; 0, 'Each Gender - Gold'!AN16*'Medal values'!$B$1+'Each Gender - Silver'!AN16*'Medal values'!$B$2+'Each Gender - Bronze'!AN16*'Medal values'!$B$3, "") + IF(AND(AN$1 = AM$1, AM$2 = "Mixed"), 0.5*AM16, 0) + IF(AND(AN$1 = AO$1, AO$2 = "Mixed"), 0.5*AO16, 0)</f>
        <v>0</v>
      </c>
      <c r="AO16" s="5">
        <f>IF('Each Gender - Gold'!AO16+'Each Gender - Silver'!AO16+'Each Gender - Bronze'!AO16 &gt; 0, 'Each Gender - Gold'!AO16*'Medal values'!$B$1+'Each Gender - Silver'!AO16*'Medal values'!$B$2+'Each Gender - Bronze'!AO16*'Medal values'!$B$3, "") + IF(AND(AO$1 = AN$1, AN$2 = "Mixed"), 0.5*AN16, 0) + IF(AND(AO$1 = AP$1, AP$2 = "Mixed"), 0.5*AP16, 0)</f>
        <v>0</v>
      </c>
      <c r="AP16" s="5">
        <f>IF('Each Gender - Gold'!AP16+'Each Gender - Silver'!AP16+'Each Gender - Bronze'!AP16 &gt; 0, 'Each Gender - Gold'!AP16*'Medal values'!$B$1+'Each Gender - Silver'!AP16*'Medal values'!$B$2+'Each Gender - Bronze'!AP16*'Medal values'!$B$3, "") + IF(AND(AP$1 = AO$1, AO$2 = "Mixed"), 0.5*AO16, 0) + IF(AND(AP$1 = AQ$1, AQ$2 = "Mixed"), 0.5*AQ16, 0)</f>
        <v>0</v>
      </c>
      <c r="AQ16" s="5">
        <f>IF('Each Gender - Gold'!AQ16+'Each Gender - Silver'!AQ16+'Each Gender - Bronze'!AQ16 &gt; 0, 'Each Gender - Gold'!AQ16*'Medal values'!$B$1+'Each Gender - Silver'!AQ16*'Medal values'!$B$2+'Each Gender - Bronze'!AQ16*'Medal values'!$B$3, "") + IF(AND(AQ$1 = AP$1, AP$2 = "Mixed"), 0.5*AP16, 0) + IF(AND(AQ$1 = AR$1, AR$2 = "Mixed"), 0.5*AR16, 0)</f>
        <v>0</v>
      </c>
      <c r="AR16" s="5">
        <f>IF('Each Gender - Gold'!AR16+'Each Gender - Silver'!AR16+'Each Gender - Bronze'!AR16 &gt; 0, 'Each Gender - Gold'!AR16*'Medal values'!$B$1+'Each Gender - Silver'!AR16*'Medal values'!$B$2+'Each Gender - Bronze'!AR16*'Medal values'!$B$3, "") + IF(AND(AR$1 = AQ$1, AQ$2 = "Mixed"), 0.5*AQ16, 0) + IF(AND(AR$1 = AS$1, AS$2 = "Mixed"), 0.5*AS16, 0)</f>
        <v>0</v>
      </c>
      <c r="AS16" s="5">
        <f>IF('Each Gender - Gold'!AS16+'Each Gender - Silver'!AS16+'Each Gender - Bronze'!AS16 &gt; 0, 'Each Gender - Gold'!AS16*'Medal values'!$B$1+'Each Gender - Silver'!AS16*'Medal values'!$B$2+'Each Gender - Bronze'!AS16*'Medal values'!$B$3, "") + IF(AND(AS$1 = AR$1, AR$2 = "Mixed"), 0.5*AR16, 0) + IF(AND(AS$1 = AT$1, AT$2 = "Mixed"), 0.5*AT16, 0)</f>
        <v>0</v>
      </c>
      <c r="AT16" s="5">
        <f>IF('Each Gender - Gold'!AT16+'Each Gender - Silver'!AT16+'Each Gender - Bronze'!AT16 &gt; 0, 'Each Gender - Gold'!AT16*'Medal values'!$B$1+'Each Gender - Silver'!AT16*'Medal values'!$B$2+'Each Gender - Bronze'!AT16*'Medal values'!$B$3, "") + IF(AND(AT$1 = AS$1, AS$2 = "Mixed"), 0.5*AS16, 0) + IF(AND(AT$1 = AU$1, AU$2 = "Mixed"), 0.5*AU16, 0)</f>
        <v>0</v>
      </c>
      <c r="AU16" s="5">
        <f>IF('Each Gender - Gold'!AU16+'Each Gender - Silver'!AU16+'Each Gender - Bronze'!AU16 &gt; 0, 'Each Gender - Gold'!AU16*'Medal values'!$B$1+'Each Gender - Silver'!AU16*'Medal values'!$B$2+'Each Gender - Bronze'!AU16*'Medal values'!$B$3, "") + IF(AND(AU$1 = AT$1, AT$2 = "Mixed"), 0.5*AT16, 0) + IF(AND(AU$1 = AV$1, AV$2 = "Mixed"), 0.5*AV16, 0)</f>
        <v>0</v>
      </c>
      <c r="AV16" s="5">
        <f>IF('Each Gender - Gold'!AV16+'Each Gender - Silver'!AV16+'Each Gender - Bronze'!AV16 &gt; 0, 'Each Gender - Gold'!AV16*'Medal values'!$B$1+'Each Gender - Silver'!AV16*'Medal values'!$B$2+'Each Gender - Bronze'!AV16*'Medal values'!$B$3, "") + IF(AND(AV$1 = AU$1, AU$2 = "Mixed"), 0.5*AU16, 0) + IF(AND(AV$1 = AW$1, AW$2 = "Mixed"), 0.5*AW16, 0)</f>
        <v>0</v>
      </c>
      <c r="AW16" s="5">
        <f>IF('Each Gender - Gold'!AW16+'Each Gender - Silver'!AW16+'Each Gender - Bronze'!AW16 &gt; 0, 'Each Gender - Gold'!AW16*'Medal values'!$B$1+'Each Gender - Silver'!AW16*'Medal values'!$B$2+'Each Gender - Bronze'!AW16*'Medal values'!$B$3, "") + IF(AND(AW$1 = AV$1, AV$2 = "Mixed"), 0.5*AV16, 0) + IF(AND(AW$1 = AX$1, AX$2 = "Mixed"), 0.5*AX16, 0)</f>
        <v>0</v>
      </c>
      <c r="AX16" s="5">
        <f>IF('Each Gender - Gold'!AX16+'Each Gender - Silver'!AX16+'Each Gender - Bronze'!AX16 &gt; 0, 'Each Gender - Gold'!AX16*'Medal values'!$B$1+'Each Gender - Silver'!AX16*'Medal values'!$B$2+'Each Gender - Bronze'!AX16*'Medal values'!$B$3, "") + IF(AND(AX$1 = AW$1, AW$2 = "Mixed"), 0.5*AW16, 0) + IF(AND(AX$1 = AY$1, AY$2 = "Mixed"), 0.5*AY16, 0)</f>
        <v>0</v>
      </c>
      <c r="AY16" s="5">
        <f>IF('Each Gender - Gold'!AY16+'Each Gender - Silver'!AY16+'Each Gender - Bronze'!AY16 &gt; 0, 'Each Gender - Gold'!AY16*'Medal values'!$B$1+'Each Gender - Silver'!AY16*'Medal values'!$B$2+'Each Gender - Bronze'!AY16*'Medal values'!$B$3, "") + IF(AND(AY$1 = AX$1, AX$2 = "Mixed"), 0.5*AX16, 0) + IF(AND(AY$1 = AZ$1, AZ$2 = "Mixed"), 0.5*AZ16, 0)</f>
        <v>0</v>
      </c>
      <c r="AZ16" s="5">
        <f>IF('Each Gender - Gold'!AZ16+'Each Gender - Silver'!AZ16+'Each Gender - Bronze'!AZ16 &gt; 0, 'Each Gender - Gold'!AZ16*'Medal values'!$B$1+'Each Gender - Silver'!AZ16*'Medal values'!$B$2+'Each Gender - Bronze'!AZ16*'Medal values'!$B$3, "") + IF(AND(AZ$1 = AY$1, AY$2 = "Mixed"), 0.5*AY16, 0) + IF(AND(AZ$1 = BA$1, BA$2 = "Mixed"), 0.5*BA16, 0)</f>
        <v>0</v>
      </c>
      <c r="BA16" s="5">
        <f>IF('Each Gender - Gold'!BA16+'Each Gender - Silver'!BA16+'Each Gender - Bronze'!BA16 &gt; 0, 'Each Gender - Gold'!BA16*'Medal values'!$B$1+'Each Gender - Silver'!BA16*'Medal values'!$B$2+'Each Gender - Bronze'!BA16*'Medal values'!$B$3, "") + IF(AND(BA$1 = AZ$1, AZ$2 = "Mixed"), 0.5*AZ16, 0) + IF(AND(BA$1 = BB$1, BB$2 = "Mixed"), 0.5*BB16, 0)</f>
        <v>0</v>
      </c>
      <c r="BB16" s="5">
        <f>IF('Each Gender - Gold'!BB16+'Each Gender - Silver'!BB16+'Each Gender - Bronze'!BB16 &gt; 0, 'Each Gender - Gold'!BB16*'Medal values'!$B$1+'Each Gender - Silver'!BB16*'Medal values'!$B$2+'Each Gender - Bronze'!BB16*'Medal values'!$B$3, "") + IF(AND(BB$1 = BA$1, BA$2 = "Mixed"), 0.5*BA16, 0) + IF(AND(BB$1 = BC$1, BC$2 = "Mixed"), 0.5*BC16, 0)</f>
        <v>0</v>
      </c>
      <c r="BC16" s="5">
        <f>IF('Each Gender - Gold'!BC16+'Each Gender - Silver'!BC16+'Each Gender - Bronze'!BC16 &gt; 0, 'Each Gender - Gold'!BC16*'Medal values'!$B$1+'Each Gender - Silver'!BC16*'Medal values'!$B$2+'Each Gender - Bronze'!BC16*'Medal values'!$B$3, "") + IF(AND(BC$1 = BB$1, BB$2 = "Mixed"), 0.5*BB16, 0) + IF(AND(BC$1 = BD$1, BD$2 = "Mixed"), 0.5*BD16, 0)</f>
        <v>0</v>
      </c>
      <c r="BD16" s="5">
        <f>IF('Each Gender - Gold'!BD16+'Each Gender - Silver'!BD16+'Each Gender - Bronze'!BD16 &gt; 0, 'Each Gender - Gold'!BD16*'Medal values'!$B$1+'Each Gender - Silver'!BD16*'Medal values'!$B$2+'Each Gender - Bronze'!BD16*'Medal values'!$B$3, "") + IF(AND(BD$1 = BC$1, BC$2 = "Mixed"), 0.5*BC16, 0) + IF(AND(BD$1 = BE$1, BE$2 = "Mixed"), 0.5*BE16, 0)</f>
        <v>0</v>
      </c>
      <c r="BE16" s="5">
        <f>IF('Each Gender - Gold'!BE16+'Each Gender - Silver'!BE16+'Each Gender - Bronze'!BE16 &gt; 0, 'Each Gender - Gold'!BE16*'Medal values'!$B$1+'Each Gender - Silver'!BE16*'Medal values'!$B$2+'Each Gender - Bronze'!BE16*'Medal values'!$B$3, "") + IF(AND(BE$1 = BD$1, BD$2 = "Mixed"), 0.5*BD16, 0) + IF(AND(BE$1 = BF$1, BF$2 = "Mixed"), 0.5*BF16, 0)</f>
        <v>0</v>
      </c>
      <c r="BF16" s="5">
        <f>IF('Each Gender - Gold'!BF16+'Each Gender - Silver'!BF16+'Each Gender - Bronze'!BF16 &gt; 0, 'Each Gender - Gold'!BF16*'Medal values'!$B$1+'Each Gender - Silver'!BF16*'Medal values'!$B$2+'Each Gender - Bronze'!BF16*'Medal values'!$B$3, "") + IF(AND(BF$1 = BE$1, BE$2 = "Mixed"), 0.5*BE16, 0) + IF(AND(BF$1 = BG$1, BG$2 = "Mixed"), 0.5*BG16, 0)</f>
        <v>0</v>
      </c>
      <c r="BG16" s="5">
        <f>IF('Each Gender - Gold'!BG16+'Each Gender - Silver'!BG16+'Each Gender - Bronze'!BG16 &gt; 0, 'Each Gender - Gold'!BG16*'Medal values'!$B$1+'Each Gender - Silver'!BG16*'Medal values'!$B$2+'Each Gender - Bronze'!BG16*'Medal values'!$B$3, "") + IF(AND(BG$1 = BF$1, BF$2 = "Mixed"), 0.5*BF16, 0) + IF(AND(BG$1 = BH$1, BH$2 = "Mixed"), 0.5*BH16, 0)</f>
        <v>0</v>
      </c>
      <c r="BH16" s="5">
        <f>IF('Each Gender - Gold'!BH16+'Each Gender - Silver'!BH16+'Each Gender - Bronze'!BH16 &gt; 0, 'Each Gender - Gold'!BH16*'Medal values'!$B$1+'Each Gender - Silver'!BH16*'Medal values'!$B$2+'Each Gender - Bronze'!BH16*'Medal values'!$B$3, "") + IF(AND(BH$1 = BG$1, BG$2 = "Mixed"), 0.5*BG16, 0) + IF(AND(BH$1 = BI$1, BI$2 = "Mixed"), 0.5*BI16, 0)</f>
        <v>0</v>
      </c>
      <c r="BI16" s="5">
        <f>IF('Each Gender - Gold'!BI16+'Each Gender - Silver'!BI16+'Each Gender - Bronze'!BI16 &gt; 0, 'Each Gender - Gold'!BI16*'Medal values'!$B$1+'Each Gender - Silver'!BI16*'Medal values'!$B$2+'Each Gender - Bronze'!BI16*'Medal values'!$B$3, "") + IF(AND(BI$1 = BH$1, BH$2 = "Mixed"), 0.5*BH16, 0) + IF(AND(BI$1 = BJ$1, BJ$2 = "Mixed"), 0.5*BJ16, 0)</f>
        <v>0</v>
      </c>
      <c r="BJ16" s="5">
        <f>IF('Each Gender - Gold'!BJ16+'Each Gender - Silver'!BJ16+'Each Gender - Bronze'!BJ16 &gt; 0, 'Each Gender - Gold'!BJ16*'Medal values'!$B$1+'Each Gender - Silver'!BJ16*'Medal values'!$B$2+'Each Gender - Bronze'!BJ16*'Medal values'!$B$3, "") + IF(AND(BJ$1 = BI$1, BI$2 = "Mixed"), 0.5*BI16, 0) + IF(AND(BJ$1 = BK$1, BK$2 = "Mixed"), 0.5*BK16, 0)</f>
        <v>0</v>
      </c>
      <c r="BK16" s="5">
        <f>IF('Each Gender - Gold'!BK16+'Each Gender - Silver'!BK16+'Each Gender - Bronze'!BK16 &gt; 0, 'Each Gender - Gold'!BK16*'Medal values'!$B$1+'Each Gender - Silver'!BK16*'Medal values'!$B$2+'Each Gender - Bronze'!BK16*'Medal values'!$B$3, "") + IF(AND(BK$1 = BJ$1, BJ$2 = "Mixed"), 0.5*BJ16, 0) + IF(AND(BK$1 = BL$1, BL$2 = "Mixed"), 0.5*BL16, 0)</f>
        <v>0</v>
      </c>
      <c r="BL16" s="5">
        <f>IF('Each Gender - Gold'!BL16+'Each Gender - Silver'!BL16+'Each Gender - Bronze'!BL16 &gt; 0, 'Each Gender - Gold'!BL16*'Medal values'!$B$1+'Each Gender - Silver'!BL16*'Medal values'!$B$2+'Each Gender - Bronze'!BL16*'Medal values'!$B$3, "") + IF(AND(BL$1 = BK$1, BK$2 = "Mixed"), 0.5*BK16, 0) + IF(AND(BL$1 = BM$1, BM$2 = "Mixed"), 0.5*BM16, 0)</f>
        <v>0</v>
      </c>
      <c r="BM16" s="5">
        <f>IF('Each Gender - Gold'!BM16+'Each Gender - Silver'!BM16+'Each Gender - Bronze'!BM16 &gt; 0, 'Each Gender - Gold'!BM16*'Medal values'!$B$1+'Each Gender - Silver'!BM16*'Medal values'!$B$2+'Each Gender - Bronze'!BM16*'Medal values'!$B$3, "") + IF(AND(BM$1 = BL$1, BL$2 = "Mixed"), 0.5*BL16, 0) + IF(AND(BM$1 = BN$1, BN$2 = "Mixed"), 0.5*BN16, 0)</f>
        <v>0</v>
      </c>
      <c r="BN16" s="5">
        <f>IF('Each Gender - Gold'!BN16+'Each Gender - Silver'!BN16+'Each Gender - Bronze'!BN16 &gt; 0, 'Each Gender - Gold'!BN16*'Medal values'!$B$1+'Each Gender - Silver'!BN16*'Medal values'!$B$2+'Each Gender - Bronze'!BN16*'Medal values'!$B$3, "") + IF(AND(BN$1 = BM$1, BM$2 = "Mixed"), 0.5*BM16, 0) + IF(AND(BN$1 = BO$1, BO$2 = "Mixed"), 0.5*BO16, 0)</f>
        <v>0</v>
      </c>
      <c r="BO16" s="5">
        <f>IF('Each Gender - Gold'!BO16+'Each Gender - Silver'!BO16+'Each Gender - Bronze'!BO16 &gt; 0, 'Each Gender - Gold'!BO16*'Medal values'!$B$1+'Each Gender - Silver'!BO16*'Medal values'!$B$2+'Each Gender - Bronze'!BO16*'Medal values'!$B$3, "") + IF(AND(BO$1 = BN$1, BN$2 = "Mixed"), 0.5*BN16, 0) + IF(AND(BO$1 = BP$1, BP$2 = "Mixed"), 0.5*BP16, 0)</f>
        <v>0</v>
      </c>
      <c r="BP16" s="5">
        <f>IF('Each Gender - Gold'!BP16+'Each Gender - Silver'!BP16+'Each Gender - Bronze'!BP16 &gt; 0, 'Each Gender - Gold'!BP16*'Medal values'!$B$1+'Each Gender - Silver'!BP16*'Medal values'!$B$2+'Each Gender - Bronze'!BP16*'Medal values'!$B$3, "") + IF(AND(BP$1 = BO$1, BO$2 = "Mixed"), 0.5*BO16, 0) + IF(AND(BP$1 = BQ$1, BQ$2 = "Mixed"), 0.5*BQ16, 0)</f>
        <v>0</v>
      </c>
      <c r="BQ16" s="5">
        <f>IF('Each Gender - Gold'!BQ16+'Each Gender - Silver'!BQ16+'Each Gender - Bronze'!BQ16 &gt; 0, 'Each Gender - Gold'!BQ16*'Medal values'!$B$1+'Each Gender - Silver'!BQ16*'Medal values'!$B$2+'Each Gender - Bronze'!BQ16*'Medal values'!$B$3, "") + IF(AND(BQ$1 = BP$1, BP$2 = "Mixed"), 0.5*BP16, 0) + IF(AND(BQ$1 = BR$1, BR$2 = "Mixed"), 0.5*BR16, 0)</f>
        <v>0</v>
      </c>
      <c r="BR16" s="5">
        <f>IF('Each Gender - Gold'!BR16+'Each Gender - Silver'!BR16+'Each Gender - Bronze'!BR16 &gt; 0, 'Each Gender - Gold'!BR16*'Medal values'!$B$1+'Each Gender - Silver'!BR16*'Medal values'!$B$2+'Each Gender - Bronze'!BR16*'Medal values'!$B$3, "") + IF(AND(BR$1 = BQ$1, BQ$2 = "Mixed"), 0.5*BQ16, 0) + IF(AND(BR$1 = BS$1, BS$2 = "Mixed"), 0.5*BS16, 0)</f>
        <v>0</v>
      </c>
      <c r="BS16" s="5">
        <f>IF('Each Gender - Gold'!BS16+'Each Gender - Silver'!BS16+'Each Gender - Bronze'!BS16 &gt; 0, 'Each Gender - Gold'!BS16*'Medal values'!$B$1+'Each Gender - Silver'!BS16*'Medal values'!$B$2+'Each Gender - Bronze'!BS16*'Medal values'!$B$3, "") + IF(AND(BS$1 = BR$1, BR$2 = "Mixed"), 0.5*BR16, 0) + IF(AND(BS$1 = BT$1, BT$2 = "Mixed"), 0.5*BT16, 0)</f>
        <v>0</v>
      </c>
      <c r="BT16" s="5">
        <f>IF('Each Gender - Gold'!BT16+'Each Gender - Silver'!BT16+'Each Gender - Bronze'!BT16 &gt; 0, 'Each Gender - Gold'!BT16*'Medal values'!$B$1+'Each Gender - Silver'!BT16*'Medal values'!$B$2+'Each Gender - Bronze'!BT16*'Medal values'!$B$3, "") + IF(AND(BT$1 = BS$1, BS$2 = "Mixed"), 0.5*BS16, 0) + IF(AND(BT$1 = BU$1, BU$2 = "Mixed"), 0.5*BU16, 0)</f>
        <v>0</v>
      </c>
      <c r="BU16" s="5">
        <f>IF('Each Gender - Gold'!BU16+'Each Gender - Silver'!BU16+'Each Gender - Bronze'!BU16 &gt; 0, 'Each Gender - Gold'!BU16*'Medal values'!$B$1+'Each Gender - Silver'!BU16*'Medal values'!$B$2+'Each Gender - Bronze'!BU16*'Medal values'!$B$3, "") + IF(AND(BU$1 = BT$1, BT$2 = "Mixed"), 0.5*BT16, 0) + IF(AND(BU$1 = BV$1, BV$2 = "Mixed"), 0.5*BV16, 0)</f>
        <v>0</v>
      </c>
      <c r="BV16" s="5">
        <f>IF('Each Gender - Gold'!BV16+'Each Gender - Silver'!BV16+'Each Gender - Bronze'!BV16 &gt; 0, 'Each Gender - Gold'!BV16*'Medal values'!$B$1+'Each Gender - Silver'!BV16*'Medal values'!$B$2+'Each Gender - Bronze'!BV16*'Medal values'!$B$3, "") + IF(AND(BV$1 = BU$1, BU$2 = "Mixed"), 0.5*BU16, 0) + IF(AND(BV$1 = BW$1, BW$2 = "Mixed"), 0.5*BW16, 0)</f>
        <v>0</v>
      </c>
      <c r="BW16" s="5">
        <f>IF('Each Gender - Gold'!BW16+'Each Gender - Silver'!BW16+'Each Gender - Bronze'!BW16 &gt; 0, 'Each Gender - Gold'!BW16*'Medal values'!$B$1+'Each Gender - Silver'!BW16*'Medal values'!$B$2+'Each Gender - Bronze'!BW16*'Medal values'!$B$3, "") + IF(AND(BW$1 = BV$1, BV$2 = "Mixed"), 0.5*BV16, 0) + IF(AND(BW$1 = BX$1, BX$2 = "Mixed"), 0.5*BX16, 0)</f>
        <v>0</v>
      </c>
      <c r="BX16" s="5">
        <f>IF('Each Gender - Gold'!BX16+'Each Gender - Silver'!BX16+'Each Gender - Bronze'!BX16 &gt; 0, 'Each Gender - Gold'!BX16*'Medal values'!$B$1+'Each Gender - Silver'!BX16*'Medal values'!$B$2+'Each Gender - Bronze'!BX16*'Medal values'!$B$3, "") + IF(AND(BX$1 = BW$1, BW$2 = "Mixed"), 0.5*BW16, 0) + IF(AND(BX$1 = BY$1, BY$2 = "Mixed"), 0.5*BY16, 0)</f>
        <v>0</v>
      </c>
      <c r="BY16" s="5">
        <f>IF('Each Gender - Gold'!BY16+'Each Gender - Silver'!BY16+'Each Gender - Bronze'!BY16 &gt; 0, 'Each Gender - Gold'!BY16*'Medal values'!$B$1+'Each Gender - Silver'!BY16*'Medal values'!$B$2+'Each Gender - Bronze'!BY16*'Medal values'!$B$3, "") + IF(AND(BY$1 = BX$1, BX$2 = "Mixed"), 0.5*BX16, 0) + IF(AND(BY$1 = BZ$1, BZ$2 = "Mixed"), 0.5*BZ16, 0)</f>
        <v>0</v>
      </c>
      <c r="BZ16" s="5">
        <f>IF('Each Gender - Gold'!BZ16+'Each Gender - Silver'!BZ16+'Each Gender - Bronze'!BZ16 &gt; 0, 'Each Gender - Gold'!BZ16*'Medal values'!$B$1+'Each Gender - Silver'!BZ16*'Medal values'!$B$2+'Each Gender - Bronze'!BZ16*'Medal values'!$B$3, "") + IF(AND(BZ$1 = BY$1, BY$2 = "Mixed"), 0.5*BY16, 0) + IF(AND(BZ$1 = CA$1, CA$2 = "Mixed"), 0.5*CA16, 0)</f>
        <v>0</v>
      </c>
      <c r="CA16" s="5">
        <f>IF('Each Gender - Gold'!CA16+'Each Gender - Silver'!CA16+'Each Gender - Bronze'!CA16 &gt; 0, 'Each Gender - Gold'!CA16*'Medal values'!$B$1+'Each Gender - Silver'!CA16*'Medal values'!$B$2+'Each Gender - Bronze'!CA16*'Medal values'!$B$3, "") + IF(AND(CA$1 = BZ$1, BZ$2 = "Mixed"), 0.5*BZ16, 0) + IF(AND(CA$1 = CB$1, CB$2 = "Mixed"), 0.5*CB16, 0)</f>
        <v>0</v>
      </c>
      <c r="CB16" s="5">
        <f>IF('Each Gender - Gold'!CB16+'Each Gender - Silver'!CB16+'Each Gender - Bronze'!CB16 &gt; 0, 'Each Gender - Gold'!CB16*'Medal values'!$B$1+'Each Gender - Silver'!CB16*'Medal values'!$B$2+'Each Gender - Bronze'!CB16*'Medal values'!$B$3, "") + IF(AND(CB$1 = CA$1, CA$2 = "Mixed"), 0.5*CA16, 0) + IF(AND(CB$1 = CC$1, CC$2 = "Mixed"), 0.5*CC16, 0)</f>
        <v>0</v>
      </c>
      <c r="CC16" s="5">
        <f>IF('Each Gender - Gold'!CC16+'Each Gender - Silver'!CC16+'Each Gender - Bronze'!CC16 &gt; 0, 'Each Gender - Gold'!CC16*'Medal values'!$B$1+'Each Gender - Silver'!CC16*'Medal values'!$B$2+'Each Gender - Bronze'!CC16*'Medal values'!$B$3, "") + IF(AND(CC$1 = CB$1, CB$2 = "Mixed"), 0.5*CB16, 0) + IF(AND(CC$1 = CD$1, CD$2 = "Mixed"), 0.5*CD16, 0)</f>
        <v>0</v>
      </c>
      <c r="CD16" s="5">
        <f>IF('Each Gender - Gold'!CD16+'Each Gender - Silver'!CD16+'Each Gender - Bronze'!CD16 &gt; 0, 'Each Gender - Gold'!CD16*'Medal values'!$B$1+'Each Gender - Silver'!CD16*'Medal values'!$B$2+'Each Gender - Bronze'!CD16*'Medal values'!$B$3, "") + IF(AND(CD$1 = CC$1, CC$2 = "Mixed"), 0.5*CC16, 0) + IF(AND(CD$1 = CE$1, CE$2 = "Mixed"), 0.5*CE16, 0)</f>
        <v>0</v>
      </c>
      <c r="CE16" s="5">
        <f>IF('Each Gender - Gold'!CE16+'Each Gender - Silver'!CE16+'Each Gender - Bronze'!CE16 &gt; 0, 'Each Gender - Gold'!CE16*'Medal values'!$B$1+'Each Gender - Silver'!CE16*'Medal values'!$B$2+'Each Gender - Bronze'!CE16*'Medal values'!$B$3, "") + IF(AND(CE$1 = CD$1, CD$2 = "Mixed"), 0.5*CD16, 0) + IF(AND(CE$1 = CF$1, CF$2 = "Mixed"), 0.5*CF16, 0)</f>
        <v>0</v>
      </c>
      <c r="CF16" s="5">
        <f>IF('Each Gender - Gold'!CF16+'Each Gender - Silver'!CF16+'Each Gender - Bronze'!CF16 &gt; 0, 'Each Gender - Gold'!CF16*'Medal values'!$B$1+'Each Gender - Silver'!CF16*'Medal values'!$B$2+'Each Gender - Bronze'!CF16*'Medal values'!$B$3, "") + IF(AND(CF$1 = CE$1, CE$2 = "Mixed"), 0.5*CE16, 0) + IF(AND(CF$1 = CG$1, CG$2 = "Mixed"), 0.5*CG16, 0)</f>
        <v>0</v>
      </c>
      <c r="CG16" s="5">
        <f>IF('Each Gender - Gold'!CG16+'Each Gender - Silver'!CG16+'Each Gender - Bronze'!CG16 &gt; 0, 'Each Gender - Gold'!CG16*'Medal values'!$B$1+'Each Gender - Silver'!CG16*'Medal values'!$B$2+'Each Gender - Bronze'!CG16*'Medal values'!$B$3, "") + IF(AND(CG$1 = CF$1, CF$2 = "Mixed"), 0.5*CF16, 0) + IF(AND(CG$1 = CH$1, CH$2 = "Mixed"), 0.5*CH16, 0)</f>
        <v>0</v>
      </c>
      <c r="CH16" s="5">
        <f>IF('Each Gender - Gold'!CH16+'Each Gender - Silver'!CH16+'Each Gender - Bronze'!CH16 &gt; 0, 'Each Gender - Gold'!CH16*'Medal values'!$B$1+'Each Gender - Silver'!CH16*'Medal values'!$B$2+'Each Gender - Bronze'!CH16*'Medal values'!$B$3, "") + IF(AND(CH$1 = CG$1, CG$2 = "Mixed"), 0.5*CG16, 0) + IF(AND(CH$1 = CI$1, CI$2 = "Mixed"), 0.5*CI16, 0)</f>
        <v>0</v>
      </c>
      <c r="CI16" s="5">
        <f>IF('Each Gender - Gold'!CI16+'Each Gender - Silver'!CI16+'Each Gender - Bronze'!CI16 &gt; 0, 'Each Gender - Gold'!CI16*'Medal values'!$B$1+'Each Gender - Silver'!CI16*'Medal values'!$B$2+'Each Gender - Bronze'!CI16*'Medal values'!$B$3, "") + IF(AND(CI$1 = CH$1, CH$2 = "Mixed"), 0.5*CH16, 0) + IF(AND(CI$1 = CJ$1, CJ$2 = "Mixed"), 0.5*CJ16, 0)</f>
        <v>0</v>
      </c>
      <c r="CJ16" s="5">
        <f>IF('Each Gender - Gold'!CJ16+'Each Gender - Silver'!CJ16+'Each Gender - Bronze'!CJ16 &gt; 0, 'Each Gender - Gold'!CJ16*'Medal values'!$B$1+'Each Gender - Silver'!CJ16*'Medal values'!$B$2+'Each Gender - Bronze'!CJ16*'Medal values'!$B$3, "") + IF(AND(CJ$1 = CI$1, CI$2 = "Mixed"), 0.5*CI16, 0) + IF(AND(CJ$1 = CK$1, CK$2 = "Mixed"), 0.5*CK16, 0)</f>
        <v>0</v>
      </c>
      <c r="CK16" s="5">
        <f>IF('Each Gender - Gold'!CK16+'Each Gender - Silver'!CK16+'Each Gender - Bronze'!CK16 &gt; 0, 'Each Gender - Gold'!CK16*'Medal values'!$B$1+'Each Gender - Silver'!CK16*'Medal values'!$B$2+'Each Gender - Bronze'!CK16*'Medal values'!$B$3, "") + IF(AND(CK$1 = CJ$1, CJ$2 = "Mixed"), 0.5*CJ16, 0) + IF(AND(CK$1 = CL$1, CL$2 = "Mixed"), 0.5*CL16, 0)</f>
        <v>0</v>
      </c>
      <c r="CL16" s="5">
        <f>IF('Each Gender - Gold'!CL16+'Each Gender - Silver'!CL16+'Each Gender - Bronze'!CL16 &gt; 0, 'Each Gender - Gold'!CL16*'Medal values'!$B$1+'Each Gender - Silver'!CL16*'Medal values'!$B$2+'Each Gender - Bronze'!CL16*'Medal values'!$B$3, "") + IF(AND(CL$1 = CK$1, CK$2 = "Mixed"), 0.5*CK16, 0) + IF(AND(CL$1 = CM$1, CM$2 = "Mixed"), 0.5*CM16, 0)</f>
        <v>0</v>
      </c>
      <c r="CM16" s="5">
        <f>IF('Each Gender - Gold'!CM16+'Each Gender - Silver'!CM16+'Each Gender - Bronze'!CM16 &gt; 0, 'Each Gender - Gold'!CM16*'Medal values'!$B$1+'Each Gender - Silver'!CM16*'Medal values'!$B$2+'Each Gender - Bronze'!CM16*'Medal values'!$B$3, "") + IF(AND(CM$1 = CL$1, CL$2 = "Mixed"), 0.5*CL16, 0) + IF(AND(CM$1 = CN$1, CN$2 = "Mixed"), 0.5*CN16, 0)</f>
        <v>0</v>
      </c>
      <c r="CN16" s="5">
        <f>IF('Each Gender - Gold'!CN16+'Each Gender - Silver'!CN16+'Each Gender - Bronze'!CN16 &gt; 0, 'Each Gender - Gold'!CN16*'Medal values'!$B$1+'Each Gender - Silver'!CN16*'Medal values'!$B$2+'Each Gender - Bronze'!CN16*'Medal values'!$B$3, "") + IF(AND(CN$1 = CM$1, CM$2 = "Mixed"), 0.5*CM16, 0) + IF(AND(CN$1 = CO$1, CO$2 = "Mixed"), 0.5*CO16, 0)</f>
        <v>0</v>
      </c>
      <c r="CO16" s="5">
        <f>IF('Each Gender - Gold'!CO16+'Each Gender - Silver'!CO16+'Each Gender - Bronze'!CO16 &gt; 0, 'Each Gender - Gold'!CO16*'Medal values'!$B$1+'Each Gender - Silver'!CO16*'Medal values'!$B$2+'Each Gender - Bronze'!CO16*'Medal values'!$B$3, "") + IF(AND(CO$1 = CN$1, CN$2 = "Mixed"), 0.5*CN16, 0) + IF(AND(CO$1 = CP$1, CP$2 = "Mixed"), 0.5*CP16, 0)</f>
        <v>0</v>
      </c>
      <c r="CP16" s="5">
        <f>IF('Each Gender - Gold'!CP16+'Each Gender - Silver'!CP16+'Each Gender - Bronze'!CP16 &gt; 0, 'Each Gender - Gold'!CP16*'Medal values'!$B$1+'Each Gender - Silver'!CP16*'Medal values'!$B$2+'Each Gender - Bronze'!CP16*'Medal values'!$B$3, "") + IF(AND(CP$1 = CO$1, CO$2 = "Mixed"), 0.5*CO16, 0) + IF(AND(CP$1 = CQ$1, CQ$2 = "Mixed"), 0.5*CQ16, 0)</f>
        <v>0</v>
      </c>
      <c r="CQ16" s="5">
        <f>IF('Each Gender - Gold'!CQ16+'Each Gender - Silver'!CQ16+'Each Gender - Bronze'!CQ16 &gt; 0, 'Each Gender - Gold'!CQ16*'Medal values'!$B$1+'Each Gender - Silver'!CQ16*'Medal values'!$B$2+'Each Gender - Bronze'!CQ16*'Medal values'!$B$3, "") + IF(AND(CQ$1 = CP$1, CP$2 = "Mixed"), 0.5*CP16, 0) + IF(AND(CQ$1 = CR$1, CR$2 = "Mixed"), 0.5*CR16, 0)</f>
        <v>0</v>
      </c>
      <c r="CR16" s="5">
        <f>IF('Each Gender - Gold'!CR16+'Each Gender - Silver'!CR16+'Each Gender - Bronze'!CR16 &gt; 0, 'Each Gender - Gold'!CR16*'Medal values'!$B$1+'Each Gender - Silver'!CR16*'Medal values'!$B$2+'Each Gender - Bronze'!CR16*'Medal values'!$B$3, "") + IF(AND(CR$1 = CQ$1, CQ$2 = "Mixed"), 0.5*CQ16, 0) + IF(AND(CR$1 = CS$1, CS$2 = "Mixed"), 0.5*CS16, 0)</f>
        <v>0</v>
      </c>
      <c r="CS16" s="5">
        <f>IF('Each Gender - Gold'!CS16+'Each Gender - Silver'!CS16+'Each Gender - Bronze'!CS16 &gt; 0, 'Each Gender - Gold'!CS16*'Medal values'!$B$1+'Each Gender - Silver'!CS16*'Medal values'!$B$2+'Each Gender - Bronze'!CS16*'Medal values'!$B$3, "") + IF(AND(CS$1 = CR$1, CR$2 = "Mixed"), 0.5*CR16, 0) + IF(AND(CS$1 = CT$1, CT$2 = "Mixed"), 0.5*CT16, 0)</f>
        <v>0</v>
      </c>
      <c r="CT16" s="5">
        <f>IF('Each Gender - Gold'!CT16+'Each Gender - Silver'!CT16+'Each Gender - Bronze'!CT16 &gt; 0, 'Each Gender - Gold'!CT16*'Medal values'!$B$1+'Each Gender - Silver'!CT16*'Medal values'!$B$2+'Each Gender - Bronze'!CT16*'Medal values'!$B$3, "") + IF(AND(CT$1 = CS$1, CS$2 = "Mixed"), 0.5*CS16, 0) + IF(AND(CT$1 = CU$1, CU$2 = "Mixed"), 0.5*CU16, 0)</f>
        <v>0</v>
      </c>
      <c r="CU16" s="5">
        <f>IF('Each Gender - Gold'!CU16+'Each Gender - Silver'!CU16+'Each Gender - Bronze'!CU16 &gt; 0, 'Each Gender - Gold'!CU16*'Medal values'!$B$1+'Each Gender - Silver'!CU16*'Medal values'!$B$2+'Each Gender - Bronze'!CU16*'Medal values'!$B$3, "") + IF(AND(CU$1 = CT$1, CT$2 = "Mixed"), 0.5*CT16, 0) + IF(AND(CU$1 = CV$1, CV$2 = "Mixed"), 0.5*CV16, 0)</f>
        <v>0</v>
      </c>
      <c r="CV16" s="5">
        <f>IF('Each Gender - Gold'!CV16+'Each Gender - Silver'!CV16+'Each Gender - Bronze'!CV16 &gt; 0, 'Each Gender - Gold'!CV16*'Medal values'!$B$1+'Each Gender - Silver'!CV16*'Medal values'!$B$2+'Each Gender - Bronze'!CV16*'Medal values'!$B$3, "") + IF(AND(CV$1 = CU$1, CU$2 = "Mixed"), 0.5*CU16, 0) + IF(AND(CV$1 = CW$1, CW$2 = "Mixed"), 0.5*CW16, 0)</f>
        <v>0</v>
      </c>
      <c r="CW16" s="5">
        <f t="shared" ref="CW16:CX16" si="14">SUMIF($B$2:$CV$2,CW$2, $B16:$CV16)</f>
        <v>1</v>
      </c>
      <c r="CX16" s="5">
        <f t="shared" si="14"/>
        <v>0</v>
      </c>
    </row>
    <row r="17">
      <c r="A17" s="5" t="str">
        <f>Countries!A15</f>
        <v>CAN</v>
      </c>
      <c r="B17" s="5">
        <f>IF('Each Gender - Gold'!B17+'Each Gender - Silver'!B17+'Each Gender - Bronze'!B17 &gt; 0, 'Each Gender - Gold'!B17*'Medal values'!$B$1+'Each Gender - Silver'!B17*'Medal values'!$B$2+'Each Gender - Bronze'!B17*'Medal values'!$B$3, "") + IF(AND(B$1 = A$1, A$2 = "Mixed"), 0.5*A17, 0) + IF(AND(B$1 = C$1, C$2 = "Mixed"), 0.5*C17, 0)</f>
        <v>0</v>
      </c>
      <c r="C17" s="5">
        <f>IF('Each Gender - Gold'!C17+'Each Gender - Silver'!C17+'Each Gender - Bronze'!C17 &gt; 0, 'Each Gender - Gold'!C17*'Medal values'!$B$1+'Each Gender - Silver'!C17*'Medal values'!$B$2+'Each Gender - Bronze'!C17*'Medal values'!$B$3, "") + IF(AND(C$1 = B$1, B$2 = "Mixed"), 0.5*B17, 0) + IF(AND(C$1 = D$1, D$2 = "Mixed"), 0.5*D17, 0)</f>
        <v>0</v>
      </c>
      <c r="D17" s="5">
        <f>IF('Each Gender - Gold'!D17+'Each Gender - Silver'!D17+'Each Gender - Bronze'!D17 &gt; 0, 'Each Gender - Gold'!D17*'Medal values'!$B$1+'Each Gender - Silver'!D17*'Medal values'!$B$2+'Each Gender - Bronze'!D17*'Medal values'!$B$3, "") + IF(AND(D$1 = C$1, C$2 = "Mixed"), 0.5*C17, 0) + IF(AND(D$1 = E$1, E$2 = "Mixed"), 0.5*E17, 0)</f>
        <v>0</v>
      </c>
      <c r="E17" s="5">
        <f>IF('Each Gender - Gold'!E17+'Each Gender - Silver'!E17+'Each Gender - Bronze'!E17 &gt; 0, 'Each Gender - Gold'!E17*'Medal values'!$B$1+'Each Gender - Silver'!E17*'Medal values'!$B$2+'Each Gender - Bronze'!E17*'Medal values'!$B$3, "") + IF(AND(E$1 = D$1, D$2 = "Mixed"), 0.5*D17, 0) + IF(AND(E$1 = F$1, F$2 = "Mixed"), 0.5*F17, 0)</f>
        <v>0</v>
      </c>
      <c r="F17" s="5">
        <f>IF('Each Gender - Gold'!F17+'Each Gender - Silver'!F17+'Each Gender - Bronze'!F17 &gt; 0, 'Each Gender - Gold'!F17*'Medal values'!$B$1+'Each Gender - Silver'!F17*'Medal values'!$B$2+'Each Gender - Bronze'!F17*'Medal values'!$B$3, "") + IF(AND(F$1 = E$1, E$2 = "Mixed"), 0.5*E17, 0) + IF(AND(F$1 = G$1, G$2 = "Mixed"), 0.5*G17, 0)</f>
        <v>0</v>
      </c>
      <c r="G17" s="5">
        <f>IF('Each Gender - Gold'!G17+'Each Gender - Silver'!G17+'Each Gender - Bronze'!G17 &gt; 0, 'Each Gender - Gold'!G17*'Medal values'!$B$1+'Each Gender - Silver'!G17*'Medal values'!$B$2+'Each Gender - Bronze'!G17*'Medal values'!$B$3, "") + IF(AND(G$1 = F$1, F$2 = "Mixed"), 0.5*F17, 0) + IF(AND(G$1 = H$1, H$2 = "Mixed"), 0.5*H17, 0)</f>
        <v>0</v>
      </c>
      <c r="H17" s="5">
        <f>IF('Each Gender - Gold'!H17+'Each Gender - Silver'!H17+'Each Gender - Bronze'!H17 &gt; 0, 'Each Gender - Gold'!H17*'Medal values'!$B$1+'Each Gender - Silver'!H17*'Medal values'!$B$2+'Each Gender - Bronze'!H17*'Medal values'!$B$3, "") + IF(AND(H$1 = G$1, G$2 = "Mixed"), 0.5*G17, 0) + IF(AND(H$1 = I$1, I$2 = "Mixed"), 0.5*I17, 0)</f>
        <v>0</v>
      </c>
      <c r="I17" s="5">
        <f>IF('Each Gender - Gold'!I17+'Each Gender - Silver'!I17+'Each Gender - Bronze'!I17 &gt; 0, 'Each Gender - Gold'!I17*'Medal values'!$B$1+'Each Gender - Silver'!I17*'Medal values'!$B$2+'Each Gender - Bronze'!I17*'Medal values'!$B$3, "") + IF(AND(I$1 = H$1, H$2 = "Mixed"), 0.5*H17, 0) + IF(AND(I$1 = J$1, J$2 = "Mixed"), 0.5*J17, 0)</f>
        <v>0</v>
      </c>
      <c r="J17" s="5">
        <f>IF('Each Gender - Gold'!J17+'Each Gender - Silver'!J17+'Each Gender - Bronze'!J17 &gt; 0, 'Each Gender - Gold'!J17*'Medal values'!$B$1+'Each Gender - Silver'!J17*'Medal values'!$B$2+'Each Gender - Bronze'!J17*'Medal values'!$B$3, "") + IF(AND(J$1 = I$1, I$2 = "Mixed"), 0.5*I17, 0) + IF(AND(J$1 = K$1, K$2 = "Mixed"), 0.5*K17, 0)</f>
        <v>11.002001</v>
      </c>
      <c r="K17" s="5">
        <f>IF('Each Gender - Gold'!K17+'Each Gender - Silver'!K17+'Each Gender - Bronze'!K17 &gt; 0, 'Each Gender - Gold'!K17*'Medal values'!$B$1+'Each Gender - Silver'!K17*'Medal values'!$B$2+'Each Gender - Bronze'!K17*'Medal values'!$B$3, "") + IF(AND(K$1 = J$1, J$2 = "Mixed"), 0.5*J17, 0) + IF(AND(K$1 = L$1, L$2 = "Mixed"), 0.5*L17, 0)</f>
        <v>0</v>
      </c>
      <c r="L17" s="5">
        <f>IF('Each Gender - Gold'!L17+'Each Gender - Silver'!L17+'Each Gender - Bronze'!L17 &gt; 0, 'Each Gender - Gold'!L17*'Medal values'!$B$1+'Each Gender - Silver'!L17*'Medal values'!$B$2+'Each Gender - Bronze'!L17*'Medal values'!$B$3, "") + IF(AND(L$1 = K$1, K$2 = "Mixed"), 0.5*K17, 0) + IF(AND(L$1 = M$1, M$2 = "Mixed"), 0.5*M17, 0)</f>
        <v>0</v>
      </c>
      <c r="M17" s="5">
        <f>IF('Each Gender - Gold'!M17+'Each Gender - Silver'!M17+'Each Gender - Bronze'!M17 &gt; 0, 'Each Gender - Gold'!M17*'Medal values'!$B$1+'Each Gender - Silver'!M17*'Medal values'!$B$2+'Each Gender - Bronze'!M17*'Medal values'!$B$3, "") + IF(AND(M$1 = L$1, L$2 = "Mixed"), 0.5*L17, 0) + IF(AND(M$1 = N$1, N$2 = "Mixed"), 0.5*N17, 0)</f>
        <v>0</v>
      </c>
      <c r="N17" s="5">
        <f>IF('Each Gender - Gold'!N17+'Each Gender - Silver'!N17+'Each Gender - Bronze'!N17 &gt; 0, 'Each Gender - Gold'!N17*'Medal values'!$B$1+'Each Gender - Silver'!N17*'Medal values'!$B$2+'Each Gender - Bronze'!N17*'Medal values'!$B$3, "") + IF(AND(N$1 = M$1, M$2 = "Mixed"), 0.5*M17, 0) + IF(AND(N$1 = O$1, O$2 = "Mixed"), 0.5*O17, 0)</f>
        <v>0</v>
      </c>
      <c r="O17" s="5">
        <f>IF('Each Gender - Gold'!O17+'Each Gender - Silver'!O17+'Each Gender - Bronze'!O17 &gt; 0, 'Each Gender - Gold'!O17*'Medal values'!$B$1+'Each Gender - Silver'!O17*'Medal values'!$B$2+'Each Gender - Bronze'!O17*'Medal values'!$B$3, "") + IF(AND(O$1 = N$1, N$2 = "Mixed"), 0.5*N17, 0) + IF(AND(O$1 = P$1, P$2 = "Mixed"), 0.5*P17, 0)</f>
        <v>0</v>
      </c>
      <c r="P17" s="5">
        <f>IF('Each Gender - Gold'!P17+'Each Gender - Silver'!P17+'Each Gender - Bronze'!P17 &gt; 0, 'Each Gender - Gold'!P17*'Medal values'!$B$1+'Each Gender - Silver'!P17*'Medal values'!$B$2+'Each Gender - Bronze'!P17*'Medal values'!$B$3, "") + IF(AND(P$1 = O$1, O$2 = "Mixed"), 0.5*O17, 0) + IF(AND(P$1 = Q$1, Q$2 = "Mixed"), 0.5*Q17, 0)</f>
        <v>0</v>
      </c>
      <c r="Q17" s="5">
        <f>IF('Each Gender - Gold'!Q17+'Each Gender - Silver'!Q17+'Each Gender - Bronze'!Q17 &gt; 0, 'Each Gender - Gold'!Q17*'Medal values'!$B$1+'Each Gender - Silver'!Q17*'Medal values'!$B$2+'Each Gender - Bronze'!Q17*'Medal values'!$B$3, "") + IF(AND(Q$1 = P$1, P$2 = "Mixed"), 0.5*P17, 0) + IF(AND(Q$1 = R$1, R$2 = "Mixed"), 0.5*R17, 0)</f>
        <v>1</v>
      </c>
      <c r="R17" s="5">
        <f>IF('Each Gender - Gold'!R17+'Each Gender - Silver'!R17+'Each Gender - Bronze'!R17 &gt; 0, 'Each Gender - Gold'!R17*'Medal values'!$B$1+'Each Gender - Silver'!R17*'Medal values'!$B$2+'Each Gender - Bronze'!R17*'Medal values'!$B$3, "") + IF(AND(R$1 = Q$1, Q$2 = "Mixed"), 0.5*Q17, 0) + IF(AND(R$1 = S$1, S$2 = "Mixed"), 0.5*S17, 0)</f>
        <v>0</v>
      </c>
      <c r="S17" s="5">
        <f>IF('Each Gender - Gold'!S17+'Each Gender - Silver'!S17+'Each Gender - Bronze'!S17 &gt; 0, 'Each Gender - Gold'!S17*'Medal values'!$B$1+'Each Gender - Silver'!S17*'Medal values'!$B$2+'Each Gender - Bronze'!S17*'Medal values'!$B$3, "") + IF(AND(S$1 = R$1, R$2 = "Mixed"), 0.5*R17, 0) + IF(AND(S$1 = T$1, T$2 = "Mixed"), 0.5*T17, 0)</f>
        <v>0</v>
      </c>
      <c r="T17" s="5">
        <f>IF('Each Gender - Gold'!T17+'Each Gender - Silver'!T17+'Each Gender - Bronze'!T17 &gt; 0, 'Each Gender - Gold'!T17*'Medal values'!$B$1+'Each Gender - Silver'!T17*'Medal values'!$B$2+'Each Gender - Bronze'!T17*'Medal values'!$B$3, "") + IF(AND(T$1 = S$1, S$2 = "Mixed"), 0.5*S17, 0) + IF(AND(T$1 = U$1, U$2 = "Mixed"), 0.5*U17, 0)</f>
        <v>0</v>
      </c>
      <c r="U17" s="5">
        <f>IF('Each Gender - Gold'!U17+'Each Gender - Silver'!U17+'Each Gender - Bronze'!U17 &gt; 0, 'Each Gender - Gold'!U17*'Medal values'!$B$1+'Each Gender - Silver'!U17*'Medal values'!$B$2+'Each Gender - Bronze'!U17*'Medal values'!$B$3, "") + IF(AND(U$1 = T$1, T$2 = "Mixed"), 0.5*T17, 0) + IF(AND(U$1 = V$1, V$2 = "Mixed"), 0.5*V17, 0)</f>
        <v>0</v>
      </c>
      <c r="V17" s="5">
        <f>IF('Each Gender - Gold'!V17+'Each Gender - Silver'!V17+'Each Gender - Bronze'!V17 &gt; 0, 'Each Gender - Gold'!V17*'Medal values'!$B$1+'Each Gender - Silver'!V17*'Medal values'!$B$2+'Each Gender - Bronze'!V17*'Medal values'!$B$3, "") + IF(AND(V$1 = U$1, U$2 = "Mixed"), 0.5*U17, 0) + IF(AND(V$1 = W$1, W$2 = "Mixed"), 0.5*W17, 0)</f>
        <v>0</v>
      </c>
      <c r="W17" s="5">
        <f>IF('Each Gender - Gold'!W17+'Each Gender - Silver'!W17+'Each Gender - Bronze'!W17 &gt; 0, 'Each Gender - Gold'!W17*'Medal values'!$B$1+'Each Gender - Silver'!W17*'Medal values'!$B$2+'Each Gender - Bronze'!W17*'Medal values'!$B$3, "") + IF(AND(W$1 = V$1, V$2 = "Mixed"), 0.5*V17, 0) + IF(AND(W$1 = X$1, X$2 = "Mixed"), 0.5*X17, 0)</f>
        <v>0</v>
      </c>
      <c r="X17" s="5">
        <f>IF('Each Gender - Gold'!X17+'Each Gender - Silver'!X17+'Each Gender - Bronze'!X17 &gt; 0, 'Each Gender - Gold'!X17*'Medal values'!$B$1+'Each Gender - Silver'!X17*'Medal values'!$B$2+'Each Gender - Bronze'!X17*'Medal values'!$B$3, "") + IF(AND(X$1 = W$1, W$2 = "Mixed"), 0.5*W17, 0) + IF(AND(X$1 = Y$1, Y$2 = "Mixed"), 0.5*Y17, 0)</f>
        <v>0</v>
      </c>
      <c r="Y17" s="5">
        <f>IF('Each Gender - Gold'!Y17+'Each Gender - Silver'!Y17+'Each Gender - Bronze'!Y17 &gt; 0, 'Each Gender - Gold'!Y17*'Medal values'!$B$1+'Each Gender - Silver'!Y17*'Medal values'!$B$2+'Each Gender - Bronze'!Y17*'Medal values'!$B$3, "") + IF(AND(Y$1 = X$1, X$2 = "Mixed"), 0.5*X17, 0) + IF(AND(Y$1 = Z$1, Z$2 = "Mixed"), 0.5*Z17, 0)</f>
        <v>0</v>
      </c>
      <c r="Z17" s="5">
        <f>IF('Each Gender - Gold'!Z17+'Each Gender - Silver'!Z17+'Each Gender - Bronze'!Z17 &gt; 0, 'Each Gender - Gold'!Z17*'Medal values'!$B$1+'Each Gender - Silver'!Z17*'Medal values'!$B$2+'Each Gender - Bronze'!Z17*'Medal values'!$B$3, "") + IF(AND(Z$1 = Y$1, Y$2 = "Mixed"), 0.5*Y17, 0) + IF(AND(Z$1 = AA$1, AA$2 = "Mixed"), 0.5*AA17, 0)</f>
        <v>0</v>
      </c>
      <c r="AA17" s="5">
        <f>IF('Each Gender - Gold'!AA17+'Each Gender - Silver'!AA17+'Each Gender - Bronze'!AA17 &gt; 0, 'Each Gender - Gold'!AA17*'Medal values'!$B$1+'Each Gender - Silver'!AA17*'Medal values'!$B$2+'Each Gender - Bronze'!AA17*'Medal values'!$B$3, "") + IF(AND(AA$1 = Z$1, Z$2 = "Mixed"), 0.5*Z17, 0) + IF(AND(AA$1 = AB$1, AB$2 = "Mixed"), 0.5*AB17, 0)</f>
        <v>3.000001</v>
      </c>
      <c r="AB17" s="5">
        <f>IF('Each Gender - Gold'!AB17+'Each Gender - Silver'!AB17+'Each Gender - Bronze'!AB17 &gt; 0, 'Each Gender - Gold'!AB17*'Medal values'!$B$1+'Each Gender - Silver'!AB17*'Medal values'!$B$2+'Each Gender - Bronze'!AB17*'Medal values'!$B$3, "") + IF(AND(AB$1 = AA$1, AA$2 = "Mixed"), 0.5*AA17, 0) + IF(AND(AB$1 = AC$1, AC$2 = "Mixed"), 0.5*AC17, 0)</f>
        <v>0</v>
      </c>
      <c r="AC17" s="5">
        <f>IF('Each Gender - Gold'!AC17+'Each Gender - Silver'!AC17+'Each Gender - Bronze'!AC17 &gt; 0, 'Each Gender - Gold'!AC17*'Medal values'!$B$1+'Each Gender - Silver'!AC17*'Medal values'!$B$2+'Each Gender - Bronze'!AC17*'Medal values'!$B$3, "") + IF(AND(AC$1 = AB$1, AB$2 = "Mixed"), 0.5*AB17, 0) + IF(AND(AC$1 = AD$1, AD$2 = "Mixed"), 0.5*AD17, 0)</f>
        <v>0</v>
      </c>
      <c r="AD17" s="5">
        <f>IF('Each Gender - Gold'!AD17+'Each Gender - Silver'!AD17+'Each Gender - Bronze'!AD17 &gt; 0, 'Each Gender - Gold'!AD17*'Medal values'!$B$1+'Each Gender - Silver'!AD17*'Medal values'!$B$2+'Each Gender - Bronze'!AD17*'Medal values'!$B$3, "") + IF(AND(AD$1 = AC$1, AC$2 = "Mixed"), 0.5*AC17, 0) + IF(AND(AD$1 = AE$1, AE$2 = "Mixed"), 0.5*AE17, 0)</f>
        <v>0</v>
      </c>
      <c r="AE17" s="5">
        <f>IF('Each Gender - Gold'!AE17+'Each Gender - Silver'!AE17+'Each Gender - Bronze'!AE17 &gt; 0, 'Each Gender - Gold'!AE17*'Medal values'!$B$1+'Each Gender - Silver'!AE17*'Medal values'!$B$2+'Each Gender - Bronze'!AE17*'Medal values'!$B$3, "") + IF(AND(AE$1 = AD$1, AD$2 = "Mixed"), 0.5*AD17, 0) + IF(AND(AE$1 = AF$1, AF$2 = "Mixed"), 0.5*AF17, 0)</f>
        <v>0</v>
      </c>
      <c r="AF17" s="5">
        <f>IF('Each Gender - Gold'!AF17+'Each Gender - Silver'!AF17+'Each Gender - Bronze'!AF17 &gt; 0, 'Each Gender - Gold'!AF17*'Medal values'!$B$1+'Each Gender - Silver'!AF17*'Medal values'!$B$2+'Each Gender - Bronze'!AF17*'Medal values'!$B$3, "") + IF(AND(AF$1 = AE$1, AE$2 = "Mixed"), 0.5*AE17, 0) + IF(AND(AF$1 = AG$1, AG$2 = "Mixed"), 0.5*AG17, 0)</f>
        <v>0</v>
      </c>
      <c r="AG17" s="5">
        <f>IF('Each Gender - Gold'!AG17+'Each Gender - Silver'!AG17+'Each Gender - Bronze'!AG17 &gt; 0, 'Each Gender - Gold'!AG17*'Medal values'!$B$1+'Each Gender - Silver'!AG17*'Medal values'!$B$2+'Each Gender - Bronze'!AG17*'Medal values'!$B$3, "") + IF(AND(AG$1 = AF$1, AF$2 = "Mixed"), 0.5*AF17, 0) + IF(AND(AG$1 = AH$1, AH$2 = "Mixed"), 0.5*AH17, 0)</f>
        <v>0</v>
      </c>
      <c r="AH17" s="5">
        <f>IF('Each Gender - Gold'!AH17+'Each Gender - Silver'!AH17+'Each Gender - Bronze'!AH17 &gt; 0, 'Each Gender - Gold'!AH17*'Medal values'!$B$1+'Each Gender - Silver'!AH17*'Medal values'!$B$2+'Each Gender - Bronze'!AH17*'Medal values'!$B$3, "") + IF(AND(AH$1 = AG$1, AG$2 = "Mixed"), 0.5*AG17, 0) + IF(AND(AH$1 = AI$1, AI$2 = "Mixed"), 0.5*AI17, 0)</f>
        <v>0</v>
      </c>
      <c r="AI17" s="5">
        <f>IF('Each Gender - Gold'!AI17+'Each Gender - Silver'!AI17+'Each Gender - Bronze'!AI17 &gt; 0, 'Each Gender - Gold'!AI17*'Medal values'!$B$1+'Each Gender - Silver'!AI17*'Medal values'!$B$2+'Each Gender - Bronze'!AI17*'Medal values'!$B$3, "") + IF(AND(AI$1 = AH$1, AH$2 = "Mixed"), 0.5*AH17, 0) + IF(AND(AI$1 = AJ$1, AJ$2 = "Mixed"), 0.5*AJ17, 0)</f>
        <v>0</v>
      </c>
      <c r="AJ17" s="5">
        <f>IF('Each Gender - Gold'!AJ17+'Each Gender - Silver'!AJ17+'Each Gender - Bronze'!AJ17 &gt; 0, 'Each Gender - Gold'!AJ17*'Medal values'!$B$1+'Each Gender - Silver'!AJ17*'Medal values'!$B$2+'Each Gender - Bronze'!AJ17*'Medal values'!$B$3, "") + IF(AND(AJ$1 = AI$1, AI$2 = "Mixed"), 0.5*AI17, 0) + IF(AND(AJ$1 = AK$1, AK$2 = "Mixed"), 0.5*AK17, 0)</f>
        <v>0</v>
      </c>
      <c r="AK17" s="5">
        <f>IF('Each Gender - Gold'!AK17+'Each Gender - Silver'!AK17+'Each Gender - Bronze'!AK17 &gt; 0, 'Each Gender - Gold'!AK17*'Medal values'!$B$1+'Each Gender - Silver'!AK17*'Medal values'!$B$2+'Each Gender - Bronze'!AK17*'Medal values'!$B$3, "") + IF(AND(AK$1 = AJ$1, AJ$2 = "Mixed"), 0.5*AJ17, 0) + IF(AND(AK$1 = AL$1, AL$2 = "Mixed"), 0.5*AL17, 0)</f>
        <v>4.001</v>
      </c>
      <c r="AL17" s="5">
        <f>IF('Each Gender - Gold'!AL17+'Each Gender - Silver'!AL17+'Each Gender - Bronze'!AL17 &gt; 0, 'Each Gender - Gold'!AL17*'Medal values'!$B$1+'Each Gender - Silver'!AL17*'Medal values'!$B$2+'Each Gender - Bronze'!AL17*'Medal values'!$B$3, "") + IF(AND(AL$1 = AK$1, AK$2 = "Mixed"), 0.5*AK17, 0) + IF(AND(AL$1 = AM$1, AM$2 = "Mixed"), 0.5*AM17, 0)</f>
        <v>0</v>
      </c>
      <c r="AM17" s="5">
        <f>IF('Each Gender - Gold'!AM17+'Each Gender - Silver'!AM17+'Each Gender - Bronze'!AM17 &gt; 0, 'Each Gender - Gold'!AM17*'Medal values'!$B$1+'Each Gender - Silver'!AM17*'Medal values'!$B$2+'Each Gender - Bronze'!AM17*'Medal values'!$B$3, "") + IF(AND(AM$1 = AL$1, AL$2 = "Mixed"), 0.5*AL17, 0) + IF(AND(AM$1 = AN$1, AN$2 = "Mixed"), 0.5*AN17, 0)</f>
        <v>2.000001</v>
      </c>
      <c r="AN17" s="5">
        <f>IF('Each Gender - Gold'!AN17+'Each Gender - Silver'!AN17+'Each Gender - Bronze'!AN17 &gt; 0, 'Each Gender - Gold'!AN17*'Medal values'!$B$1+'Each Gender - Silver'!AN17*'Medal values'!$B$2+'Each Gender - Bronze'!AN17*'Medal values'!$B$3, "") + IF(AND(AN$1 = AM$1, AM$2 = "Mixed"), 0.5*AM17, 0) + IF(AND(AN$1 = AO$1, AO$2 = "Mixed"), 0.5*AO17, 0)</f>
        <v>0</v>
      </c>
      <c r="AO17" s="5">
        <f>IF('Each Gender - Gold'!AO17+'Each Gender - Silver'!AO17+'Each Gender - Bronze'!AO17 &gt; 0, 'Each Gender - Gold'!AO17*'Medal values'!$B$1+'Each Gender - Silver'!AO17*'Medal values'!$B$2+'Each Gender - Bronze'!AO17*'Medal values'!$B$3, "") + IF(AND(AO$1 = AN$1, AN$2 = "Mixed"), 0.5*AN17, 0) + IF(AND(AO$1 = AP$1, AP$2 = "Mixed"), 0.5*AP17, 0)</f>
        <v>0</v>
      </c>
      <c r="AP17" s="5">
        <f>IF('Each Gender - Gold'!AP17+'Each Gender - Silver'!AP17+'Each Gender - Bronze'!AP17 &gt; 0, 'Each Gender - Gold'!AP17*'Medal values'!$B$1+'Each Gender - Silver'!AP17*'Medal values'!$B$2+'Each Gender - Bronze'!AP17*'Medal values'!$B$3, "") + IF(AND(AP$1 = AO$1, AO$2 = "Mixed"), 0.5*AO17, 0) + IF(AND(AP$1 = AQ$1, AQ$2 = "Mixed"), 0.5*AQ17, 0)</f>
        <v>0</v>
      </c>
      <c r="AQ17" s="5">
        <f>IF('Each Gender - Gold'!AQ17+'Each Gender - Silver'!AQ17+'Each Gender - Bronze'!AQ17 &gt; 0, 'Each Gender - Gold'!AQ17*'Medal values'!$B$1+'Each Gender - Silver'!AQ17*'Medal values'!$B$2+'Each Gender - Bronze'!AQ17*'Medal values'!$B$3, "") + IF(AND(AQ$1 = AP$1, AP$2 = "Mixed"), 0.5*AP17, 0) + IF(AND(AQ$1 = AR$1, AR$2 = "Mixed"), 0.5*AR17, 0)</f>
        <v>0</v>
      </c>
      <c r="AR17" s="5">
        <f>IF('Each Gender - Gold'!AR17+'Each Gender - Silver'!AR17+'Each Gender - Bronze'!AR17 &gt; 0, 'Each Gender - Gold'!AR17*'Medal values'!$B$1+'Each Gender - Silver'!AR17*'Medal values'!$B$2+'Each Gender - Bronze'!AR17*'Medal values'!$B$3, "") + IF(AND(AR$1 = AQ$1, AQ$2 = "Mixed"), 0.5*AQ17, 0) + IF(AND(AR$1 = AS$1, AS$2 = "Mixed"), 0.5*AS17, 0)</f>
        <v>3.001</v>
      </c>
      <c r="AS17" s="5">
        <f>IF('Each Gender - Gold'!AS17+'Each Gender - Silver'!AS17+'Each Gender - Bronze'!AS17 &gt; 0, 'Each Gender - Gold'!AS17*'Medal values'!$B$1+'Each Gender - Silver'!AS17*'Medal values'!$B$2+'Each Gender - Bronze'!AS17*'Medal values'!$B$3, "") + IF(AND(AS$1 = AR$1, AR$2 = "Mixed"), 0.5*AR17, 0) + IF(AND(AS$1 = AT$1, AT$2 = "Mixed"), 0.5*AT17, 0)</f>
        <v>0</v>
      </c>
      <c r="AT17" s="5">
        <f>IF('Each Gender - Gold'!AT17+'Each Gender - Silver'!AT17+'Each Gender - Bronze'!AT17 &gt; 0, 'Each Gender - Gold'!AT17*'Medal values'!$B$1+'Each Gender - Silver'!AT17*'Medal values'!$B$2+'Each Gender - Bronze'!AT17*'Medal values'!$B$3, "") + IF(AND(AT$1 = AS$1, AS$2 = "Mixed"), 0.5*AS17, 0) + IF(AND(AT$1 = AU$1, AU$2 = "Mixed"), 0.5*AU17, 0)</f>
        <v>0</v>
      </c>
      <c r="AU17" s="5">
        <f>IF('Each Gender - Gold'!AU17+'Each Gender - Silver'!AU17+'Each Gender - Bronze'!AU17 &gt; 0, 'Each Gender - Gold'!AU17*'Medal values'!$B$1+'Each Gender - Silver'!AU17*'Medal values'!$B$2+'Each Gender - Bronze'!AU17*'Medal values'!$B$3, "") + IF(AND(AU$1 = AT$1, AT$2 = "Mixed"), 0.5*AT17, 0) + IF(AND(AU$1 = AV$1, AV$2 = "Mixed"), 0.5*AV17, 0)</f>
        <v>0</v>
      </c>
      <c r="AV17" s="5">
        <f>IF('Each Gender - Gold'!AV17+'Each Gender - Silver'!AV17+'Each Gender - Bronze'!AV17 &gt; 0, 'Each Gender - Gold'!AV17*'Medal values'!$B$1+'Each Gender - Silver'!AV17*'Medal values'!$B$2+'Each Gender - Bronze'!AV17*'Medal values'!$B$3, "") + IF(AND(AV$1 = AU$1, AU$2 = "Mixed"), 0.5*AU17, 0) + IF(AND(AV$1 = AW$1, AW$2 = "Mixed"), 0.5*AW17, 0)</f>
        <v>0</v>
      </c>
      <c r="AW17" s="5">
        <f>IF('Each Gender - Gold'!AW17+'Each Gender - Silver'!AW17+'Each Gender - Bronze'!AW17 &gt; 0, 'Each Gender - Gold'!AW17*'Medal values'!$B$1+'Each Gender - Silver'!AW17*'Medal values'!$B$2+'Each Gender - Bronze'!AW17*'Medal values'!$B$3, "") + IF(AND(AW$1 = AV$1, AV$2 = "Mixed"), 0.5*AV17, 0) + IF(AND(AW$1 = AX$1, AX$2 = "Mixed"), 0.5*AX17, 0)</f>
        <v>0</v>
      </c>
      <c r="AX17" s="5">
        <f>IF('Each Gender - Gold'!AX17+'Each Gender - Silver'!AX17+'Each Gender - Bronze'!AX17 &gt; 0, 'Each Gender - Gold'!AX17*'Medal values'!$B$1+'Each Gender - Silver'!AX17*'Medal values'!$B$2+'Each Gender - Bronze'!AX17*'Medal values'!$B$3, "") + IF(AND(AX$1 = AW$1, AW$2 = "Mixed"), 0.5*AW17, 0) + IF(AND(AX$1 = AY$1, AY$2 = "Mixed"), 0.5*AY17, 0)</f>
        <v>0</v>
      </c>
      <c r="AY17" s="5">
        <f>IF('Each Gender - Gold'!AY17+'Each Gender - Silver'!AY17+'Each Gender - Bronze'!AY17 &gt; 0, 'Each Gender - Gold'!AY17*'Medal values'!$B$1+'Each Gender - Silver'!AY17*'Medal values'!$B$2+'Each Gender - Bronze'!AY17*'Medal values'!$B$3, "") + IF(AND(AY$1 = AX$1, AX$2 = "Mixed"), 0.5*AX17, 0) + IF(AND(AY$1 = AZ$1, AZ$2 = "Mixed"), 0.5*AZ17, 0)</f>
        <v>0</v>
      </c>
      <c r="AZ17" s="5">
        <f>IF('Each Gender - Gold'!AZ17+'Each Gender - Silver'!AZ17+'Each Gender - Bronze'!AZ17 &gt; 0, 'Each Gender - Gold'!AZ17*'Medal values'!$B$1+'Each Gender - Silver'!AZ17*'Medal values'!$B$2+'Each Gender - Bronze'!AZ17*'Medal values'!$B$3, "") + IF(AND(AZ$1 = AY$1, AY$2 = "Mixed"), 0.5*AY17, 0) + IF(AND(AZ$1 = BA$1, BA$2 = "Mixed"), 0.5*BA17, 0)</f>
        <v>0</v>
      </c>
      <c r="BA17" s="5">
        <f>IF('Each Gender - Gold'!BA17+'Each Gender - Silver'!BA17+'Each Gender - Bronze'!BA17 &gt; 0, 'Each Gender - Gold'!BA17*'Medal values'!$B$1+'Each Gender - Silver'!BA17*'Medal values'!$B$2+'Each Gender - Bronze'!BA17*'Medal values'!$B$3, "") + IF(AND(BA$1 = AZ$1, AZ$2 = "Mixed"), 0.5*AZ17, 0) + IF(AND(BA$1 = BB$1, BB$2 = "Mixed"), 0.5*BB17, 0)</f>
        <v>2</v>
      </c>
      <c r="BB17" s="5">
        <f>IF('Each Gender - Gold'!BB17+'Each Gender - Silver'!BB17+'Each Gender - Bronze'!BB17 &gt; 0, 'Each Gender - Gold'!BB17*'Medal values'!$B$1+'Each Gender - Silver'!BB17*'Medal values'!$B$2+'Each Gender - Bronze'!BB17*'Medal values'!$B$3, "") + IF(AND(BB$1 = BA$1, BA$2 = "Mixed"), 0.5*BA17, 0) + IF(AND(BB$1 = BC$1, BC$2 = "Mixed"), 0.5*BC17, 0)</f>
        <v>0</v>
      </c>
      <c r="BC17" s="5">
        <f>IF('Each Gender - Gold'!BC17+'Each Gender - Silver'!BC17+'Each Gender - Bronze'!BC17 &gt; 0, 'Each Gender - Gold'!BC17*'Medal values'!$B$1+'Each Gender - Silver'!BC17*'Medal values'!$B$2+'Each Gender - Bronze'!BC17*'Medal values'!$B$3, "") + IF(AND(BC$1 = BB$1, BB$2 = "Mixed"), 0.5*BB17, 0) + IF(AND(BC$1 = BD$1, BD$2 = "Mixed"), 0.5*BD17, 0)</f>
        <v>0</v>
      </c>
      <c r="BD17" s="5">
        <f>IF('Each Gender - Gold'!BD17+'Each Gender - Silver'!BD17+'Each Gender - Bronze'!BD17 &gt; 0, 'Each Gender - Gold'!BD17*'Medal values'!$B$1+'Each Gender - Silver'!BD17*'Medal values'!$B$2+'Each Gender - Bronze'!BD17*'Medal values'!$B$3, "") + IF(AND(BD$1 = BC$1, BC$2 = "Mixed"), 0.5*BC17, 0) + IF(AND(BD$1 = BE$1, BE$2 = "Mixed"), 0.5*BE17, 0)</f>
        <v>0</v>
      </c>
      <c r="BE17" s="5">
        <f>IF('Each Gender - Gold'!BE17+'Each Gender - Silver'!BE17+'Each Gender - Bronze'!BE17 &gt; 0, 'Each Gender - Gold'!BE17*'Medal values'!$B$1+'Each Gender - Silver'!BE17*'Medal values'!$B$2+'Each Gender - Bronze'!BE17*'Medal values'!$B$3, "") + IF(AND(BE$1 = BD$1, BD$2 = "Mixed"), 0.5*BD17, 0) + IF(AND(BE$1 = BF$1, BF$2 = "Mixed"), 0.5*BF17, 0)</f>
        <v>0</v>
      </c>
      <c r="BF17" s="5">
        <f>IF('Each Gender - Gold'!BF17+'Each Gender - Silver'!BF17+'Each Gender - Bronze'!BF17 &gt; 0, 'Each Gender - Gold'!BF17*'Medal values'!$B$1+'Each Gender - Silver'!BF17*'Medal values'!$B$2+'Each Gender - Bronze'!BF17*'Medal values'!$B$3, "") + IF(AND(BF$1 = BE$1, BE$2 = "Mixed"), 0.5*BE17, 0) + IF(AND(BF$1 = BG$1, BG$2 = "Mixed"), 0.5*BG17, 0)</f>
        <v>0</v>
      </c>
      <c r="BG17" s="5">
        <f>IF('Each Gender - Gold'!BG17+'Each Gender - Silver'!BG17+'Each Gender - Bronze'!BG17 &gt; 0, 'Each Gender - Gold'!BG17*'Medal values'!$B$1+'Each Gender - Silver'!BG17*'Medal values'!$B$2+'Each Gender - Bronze'!BG17*'Medal values'!$B$3, "") + IF(AND(BG$1 = BF$1, BF$2 = "Mixed"), 0.5*BF17, 0) + IF(AND(BG$1 = BH$1, BH$2 = "Mixed"), 0.5*BH17, 0)</f>
        <v>0</v>
      </c>
      <c r="BH17" s="5">
        <f>IF('Each Gender - Gold'!BH17+'Each Gender - Silver'!BH17+'Each Gender - Bronze'!BH17 &gt; 0, 'Each Gender - Gold'!BH17*'Medal values'!$B$1+'Each Gender - Silver'!BH17*'Medal values'!$B$2+'Each Gender - Bronze'!BH17*'Medal values'!$B$3, "") + IF(AND(BH$1 = BG$1, BG$2 = "Mixed"), 0.5*BG17, 0) + IF(AND(BH$1 = BI$1, BI$2 = "Mixed"), 0.5*BI17, 0)</f>
        <v>0</v>
      </c>
      <c r="BI17" s="5">
        <f>IF('Each Gender - Gold'!BI17+'Each Gender - Silver'!BI17+'Each Gender - Bronze'!BI17 &gt; 0, 'Each Gender - Gold'!BI17*'Medal values'!$B$1+'Each Gender - Silver'!BI17*'Medal values'!$B$2+'Each Gender - Bronze'!BI17*'Medal values'!$B$3, "") + IF(AND(BI$1 = BH$1, BH$2 = "Mixed"), 0.5*BH17, 0) + IF(AND(BI$1 = BJ$1, BJ$2 = "Mixed"), 0.5*BJ17, 0)</f>
        <v>0</v>
      </c>
      <c r="BJ17" s="5">
        <f>IF('Each Gender - Gold'!BJ17+'Each Gender - Silver'!BJ17+'Each Gender - Bronze'!BJ17 &gt; 0, 'Each Gender - Gold'!BJ17*'Medal values'!$B$1+'Each Gender - Silver'!BJ17*'Medal values'!$B$2+'Each Gender - Bronze'!BJ17*'Medal values'!$B$3, "") + IF(AND(BJ$1 = BI$1, BI$2 = "Mixed"), 0.5*BI17, 0) + IF(AND(BJ$1 = BK$1, BK$2 = "Mixed"), 0.5*BK17, 0)</f>
        <v>4.001</v>
      </c>
      <c r="BK17" s="5">
        <f>IF('Each Gender - Gold'!BK17+'Each Gender - Silver'!BK17+'Each Gender - Bronze'!BK17 &gt; 0, 'Each Gender - Gold'!BK17*'Medal values'!$B$1+'Each Gender - Silver'!BK17*'Medal values'!$B$2+'Each Gender - Bronze'!BK17*'Medal values'!$B$3, "") + IF(AND(BK$1 = BJ$1, BJ$2 = "Mixed"), 0.5*BJ17, 0) + IF(AND(BK$1 = BL$1, BL$2 = "Mixed"), 0.5*BL17, 0)</f>
        <v>0</v>
      </c>
      <c r="BL17" s="5">
        <f>IF('Each Gender - Gold'!BL17+'Each Gender - Silver'!BL17+'Each Gender - Bronze'!BL17 &gt; 0, 'Each Gender - Gold'!BL17*'Medal values'!$B$1+'Each Gender - Silver'!BL17*'Medal values'!$B$2+'Each Gender - Bronze'!BL17*'Medal values'!$B$3, "") + IF(AND(BL$1 = BK$1, BK$2 = "Mixed"), 0.5*BK17, 0) + IF(AND(BL$1 = BM$1, BM$2 = "Mixed"), 0.5*BM17, 0)</f>
        <v>0</v>
      </c>
      <c r="BM17" s="5">
        <f>IF('Each Gender - Gold'!BM17+'Each Gender - Silver'!BM17+'Each Gender - Bronze'!BM17 &gt; 0, 'Each Gender - Gold'!BM17*'Medal values'!$B$1+'Each Gender - Silver'!BM17*'Medal values'!$B$2+'Each Gender - Bronze'!BM17*'Medal values'!$B$3, "") + IF(AND(BM$1 = BL$1, BL$2 = "Mixed"), 0.5*BL17, 0) + IF(AND(BM$1 = BN$1, BN$2 = "Mixed"), 0.5*BN17, 0)</f>
        <v>0</v>
      </c>
      <c r="BN17" s="5">
        <f>IF('Each Gender - Gold'!BN17+'Each Gender - Silver'!BN17+'Each Gender - Bronze'!BN17 &gt; 0, 'Each Gender - Gold'!BN17*'Medal values'!$B$1+'Each Gender - Silver'!BN17*'Medal values'!$B$2+'Each Gender - Bronze'!BN17*'Medal values'!$B$3, "") + IF(AND(BN$1 = BM$1, BM$2 = "Mixed"), 0.5*BM17, 0) + IF(AND(BN$1 = BO$1, BO$2 = "Mixed"), 0.5*BO17, 0)</f>
        <v>0</v>
      </c>
      <c r="BO17" s="5">
        <f>IF('Each Gender - Gold'!BO17+'Each Gender - Silver'!BO17+'Each Gender - Bronze'!BO17 &gt; 0, 'Each Gender - Gold'!BO17*'Medal values'!$B$1+'Each Gender - Silver'!BO17*'Medal values'!$B$2+'Each Gender - Bronze'!BO17*'Medal values'!$B$3, "") + IF(AND(BO$1 = BN$1, BN$2 = "Mixed"), 0.5*BN17, 0) + IF(AND(BO$1 = BP$1, BP$2 = "Mixed"), 0.5*BP17, 0)</f>
        <v>0</v>
      </c>
      <c r="BP17" s="5">
        <f>IF('Each Gender - Gold'!BP17+'Each Gender - Silver'!BP17+'Each Gender - Bronze'!BP17 &gt; 0, 'Each Gender - Gold'!BP17*'Medal values'!$B$1+'Each Gender - Silver'!BP17*'Medal values'!$B$2+'Each Gender - Bronze'!BP17*'Medal values'!$B$3, "") + IF(AND(BP$1 = BO$1, BO$2 = "Mixed"), 0.5*BO17, 0) + IF(AND(BP$1 = BQ$1, BQ$2 = "Mixed"), 0.5*BQ17, 0)</f>
        <v>0</v>
      </c>
      <c r="BQ17" s="5">
        <f>IF('Each Gender - Gold'!BQ17+'Each Gender - Silver'!BQ17+'Each Gender - Bronze'!BQ17 &gt; 0, 'Each Gender - Gold'!BQ17*'Medal values'!$B$1+'Each Gender - Silver'!BQ17*'Medal values'!$B$2+'Each Gender - Bronze'!BQ17*'Medal values'!$B$3, "") + IF(AND(BQ$1 = BP$1, BP$2 = "Mixed"), 0.5*BP17, 0) + IF(AND(BQ$1 = BR$1, BR$2 = "Mixed"), 0.5*BR17, 0)</f>
        <v>0</v>
      </c>
      <c r="BR17" s="5">
        <f>IF('Each Gender - Gold'!BR17+'Each Gender - Silver'!BR17+'Each Gender - Bronze'!BR17 &gt; 0, 'Each Gender - Gold'!BR17*'Medal values'!$B$1+'Each Gender - Silver'!BR17*'Medal values'!$B$2+'Each Gender - Bronze'!BR17*'Medal values'!$B$3, "") + IF(AND(BR$1 = BQ$1, BQ$2 = "Mixed"), 0.5*BQ17, 0) + IF(AND(BR$1 = BS$1, BS$2 = "Mixed"), 0.5*BS17, 0)</f>
        <v>0</v>
      </c>
      <c r="BS17" s="5">
        <f>IF('Each Gender - Gold'!BS17+'Each Gender - Silver'!BS17+'Each Gender - Bronze'!BS17 &gt; 0, 'Each Gender - Gold'!BS17*'Medal values'!$B$1+'Each Gender - Silver'!BS17*'Medal values'!$B$2+'Each Gender - Bronze'!BS17*'Medal values'!$B$3, "") + IF(AND(BS$1 = BR$1, BR$2 = "Mixed"), 0.5*BR17, 0) + IF(AND(BS$1 = BT$1, BT$2 = "Mixed"), 0.5*BT17, 0)</f>
        <v>0</v>
      </c>
      <c r="BT17" s="5">
        <f>IF('Each Gender - Gold'!BT17+'Each Gender - Silver'!BT17+'Each Gender - Bronze'!BT17 &gt; 0, 'Each Gender - Gold'!BT17*'Medal values'!$B$1+'Each Gender - Silver'!BT17*'Medal values'!$B$2+'Each Gender - Bronze'!BT17*'Medal values'!$B$3, "") + IF(AND(BT$1 = BS$1, BS$2 = "Mixed"), 0.5*BS17, 0) + IF(AND(BT$1 = BU$1, BU$2 = "Mixed"), 0.5*BU17, 0)</f>
        <v>0</v>
      </c>
      <c r="BU17" s="5">
        <f>IF('Each Gender - Gold'!BU17+'Each Gender - Silver'!BU17+'Each Gender - Bronze'!BU17 &gt; 0, 'Each Gender - Gold'!BU17*'Medal values'!$B$1+'Each Gender - Silver'!BU17*'Medal values'!$B$2+'Each Gender - Bronze'!BU17*'Medal values'!$B$3, "") + IF(AND(BU$1 = BT$1, BT$2 = "Mixed"), 0.5*BT17, 0) + IF(AND(BU$1 = BV$1, BV$2 = "Mixed"), 0.5*BV17, 0)</f>
        <v>0</v>
      </c>
      <c r="BV17" s="5">
        <f>IF('Each Gender - Gold'!BV17+'Each Gender - Silver'!BV17+'Each Gender - Bronze'!BV17 &gt; 0, 'Each Gender - Gold'!BV17*'Medal values'!$B$1+'Each Gender - Silver'!BV17*'Medal values'!$B$2+'Each Gender - Bronze'!BV17*'Medal values'!$B$3, "") + IF(AND(BV$1 = BU$1, BU$2 = "Mixed"), 0.5*BU17, 0) + IF(AND(BV$1 = BW$1, BW$2 = "Mixed"), 0.5*BW17, 0)</f>
        <v>0</v>
      </c>
      <c r="BW17" s="5">
        <f>IF('Each Gender - Gold'!BW17+'Each Gender - Silver'!BW17+'Each Gender - Bronze'!BW17 &gt; 0, 'Each Gender - Gold'!BW17*'Medal values'!$B$1+'Each Gender - Silver'!BW17*'Medal values'!$B$2+'Each Gender - Bronze'!BW17*'Medal values'!$B$3, "") + IF(AND(BW$1 = BV$1, BV$2 = "Mixed"), 0.5*BV17, 0) + IF(AND(BW$1 = BX$1, BX$2 = "Mixed"), 0.5*BX17, 0)</f>
        <v>0</v>
      </c>
      <c r="BX17" s="5">
        <f>IF('Each Gender - Gold'!BX17+'Each Gender - Silver'!BX17+'Each Gender - Bronze'!BX17 &gt; 0, 'Each Gender - Gold'!BX17*'Medal values'!$B$1+'Each Gender - Silver'!BX17*'Medal values'!$B$2+'Each Gender - Bronze'!BX17*'Medal values'!$B$3, "") + IF(AND(BX$1 = BW$1, BW$2 = "Mixed"), 0.5*BW17, 0) + IF(AND(BX$1 = BY$1, BY$2 = "Mixed"), 0.5*BY17, 0)</f>
        <v>0</v>
      </c>
      <c r="BY17" s="5">
        <f>IF('Each Gender - Gold'!BY17+'Each Gender - Silver'!BY17+'Each Gender - Bronze'!BY17 &gt; 0, 'Each Gender - Gold'!BY17*'Medal values'!$B$1+'Each Gender - Silver'!BY17*'Medal values'!$B$2+'Each Gender - Bronze'!BY17*'Medal values'!$B$3, "") + IF(AND(BY$1 = BX$1, BX$2 = "Mixed"), 0.5*BX17, 0) + IF(AND(BY$1 = BZ$1, BZ$2 = "Mixed"), 0.5*BZ17, 0)</f>
        <v>0</v>
      </c>
      <c r="BZ17" s="5">
        <f>IF('Each Gender - Gold'!BZ17+'Each Gender - Silver'!BZ17+'Each Gender - Bronze'!BZ17 &gt; 0, 'Each Gender - Gold'!BZ17*'Medal values'!$B$1+'Each Gender - Silver'!BZ17*'Medal values'!$B$2+'Each Gender - Bronze'!BZ17*'Medal values'!$B$3, "") + IF(AND(BZ$1 = BY$1, BY$2 = "Mixed"), 0.5*BY17, 0) + IF(AND(BZ$1 = CA$1, CA$2 = "Mixed"), 0.5*CA17, 0)</f>
        <v>0</v>
      </c>
      <c r="CA17" s="5">
        <f>IF('Each Gender - Gold'!CA17+'Each Gender - Silver'!CA17+'Each Gender - Bronze'!CA17 &gt; 0, 'Each Gender - Gold'!CA17*'Medal values'!$B$1+'Each Gender - Silver'!CA17*'Medal values'!$B$2+'Each Gender - Bronze'!CA17*'Medal values'!$B$3, "") + IF(AND(CA$1 = BZ$1, BZ$2 = "Mixed"), 0.5*BZ17, 0) + IF(AND(CA$1 = CB$1, CB$2 = "Mixed"), 0.5*CB17, 0)</f>
        <v>11.001003</v>
      </c>
      <c r="CB17" s="5">
        <f>IF('Each Gender - Gold'!CB17+'Each Gender - Silver'!CB17+'Each Gender - Bronze'!CB17 &gt; 0, 'Each Gender - Gold'!CB17*'Medal values'!$B$1+'Each Gender - Silver'!CB17*'Medal values'!$B$2+'Each Gender - Bronze'!CB17*'Medal values'!$B$3, "") + IF(AND(CB$1 = CA$1, CA$2 = "Mixed"), 0.5*CA17, 0) + IF(AND(CB$1 = CC$1, CC$2 = "Mixed"), 0.5*CC17, 0)</f>
        <v>0</v>
      </c>
      <c r="CC17" s="5">
        <f>IF('Each Gender - Gold'!CC17+'Each Gender - Silver'!CC17+'Each Gender - Bronze'!CC17 &gt; 0, 'Each Gender - Gold'!CC17*'Medal values'!$B$1+'Each Gender - Silver'!CC17*'Medal values'!$B$2+'Each Gender - Bronze'!CC17*'Medal values'!$B$3, "") + IF(AND(CC$1 = CB$1, CB$2 = "Mixed"), 0.5*CB17, 0) + IF(AND(CC$1 = CD$1, CD$2 = "Mixed"), 0.5*CD17, 0)</f>
        <v>0</v>
      </c>
      <c r="CD17" s="5">
        <f>IF('Each Gender - Gold'!CD17+'Each Gender - Silver'!CD17+'Each Gender - Bronze'!CD17 &gt; 0, 'Each Gender - Gold'!CD17*'Medal values'!$B$1+'Each Gender - Silver'!CD17*'Medal values'!$B$2+'Each Gender - Bronze'!CD17*'Medal values'!$B$3, "") + IF(AND(CD$1 = CC$1, CC$2 = "Mixed"), 0.5*CC17, 0) + IF(AND(CD$1 = CE$1, CE$2 = "Mixed"), 0.5*CE17, 0)</f>
        <v>0</v>
      </c>
      <c r="CE17" s="5">
        <f>IF('Each Gender - Gold'!CE17+'Each Gender - Silver'!CE17+'Each Gender - Bronze'!CE17 &gt; 0, 'Each Gender - Gold'!CE17*'Medal values'!$B$1+'Each Gender - Silver'!CE17*'Medal values'!$B$2+'Each Gender - Bronze'!CE17*'Medal values'!$B$3, "") + IF(AND(CE$1 = CD$1, CD$2 = "Mixed"), 0.5*CD17, 0) + IF(AND(CE$1 = CF$1, CF$2 = "Mixed"), 0.5*CF17, 0)</f>
        <v>0</v>
      </c>
      <c r="CF17" s="5">
        <f>IF('Each Gender - Gold'!CF17+'Each Gender - Silver'!CF17+'Each Gender - Bronze'!CF17 &gt; 0, 'Each Gender - Gold'!CF17*'Medal values'!$B$1+'Each Gender - Silver'!CF17*'Medal values'!$B$2+'Each Gender - Bronze'!CF17*'Medal values'!$B$3, "") + IF(AND(CF$1 = CE$1, CE$2 = "Mixed"), 0.5*CE17, 0) + IF(AND(CF$1 = CG$1, CG$2 = "Mixed"), 0.5*CG17, 0)</f>
        <v>0</v>
      </c>
      <c r="CG17" s="5">
        <f>IF('Each Gender - Gold'!CG17+'Each Gender - Silver'!CG17+'Each Gender - Bronze'!CG17 &gt; 0, 'Each Gender - Gold'!CG17*'Medal values'!$B$1+'Each Gender - Silver'!CG17*'Medal values'!$B$2+'Each Gender - Bronze'!CG17*'Medal values'!$B$3, "") + IF(AND(CG$1 = CF$1, CF$2 = "Mixed"), 0.5*CF17, 0) + IF(AND(CG$1 = CH$1, CH$2 = "Mixed"), 0.5*CH17, 0)</f>
        <v>0</v>
      </c>
      <c r="CH17" s="5">
        <f>IF('Each Gender - Gold'!CH17+'Each Gender - Silver'!CH17+'Each Gender - Bronze'!CH17 &gt; 0, 'Each Gender - Gold'!CH17*'Medal values'!$B$1+'Each Gender - Silver'!CH17*'Medal values'!$B$2+'Each Gender - Bronze'!CH17*'Medal values'!$B$3, "") + IF(AND(CH$1 = CG$1, CG$2 = "Mixed"), 0.5*CG17, 0) + IF(AND(CH$1 = CI$1, CI$2 = "Mixed"), 0.5*CI17, 0)</f>
        <v>0</v>
      </c>
      <c r="CI17" s="5">
        <f>IF('Each Gender - Gold'!CI17+'Each Gender - Silver'!CI17+'Each Gender - Bronze'!CI17 &gt; 0, 'Each Gender - Gold'!CI17*'Medal values'!$B$1+'Each Gender - Silver'!CI17*'Medal values'!$B$2+'Each Gender - Bronze'!CI17*'Medal values'!$B$3, "") + IF(AND(CI$1 = CH$1, CH$2 = "Mixed"), 0.5*CH17, 0) + IF(AND(CI$1 = CJ$1, CJ$2 = "Mixed"), 0.5*CJ17, 0)</f>
        <v>0</v>
      </c>
      <c r="CJ17" s="5">
        <f>IF('Each Gender - Gold'!CJ17+'Each Gender - Silver'!CJ17+'Each Gender - Bronze'!CJ17 &gt; 0, 'Each Gender - Gold'!CJ17*'Medal values'!$B$1+'Each Gender - Silver'!CJ17*'Medal values'!$B$2+'Each Gender - Bronze'!CJ17*'Medal values'!$B$3, "") + IF(AND(CJ$1 = CI$1, CI$2 = "Mixed"), 0.5*CI17, 0) + IF(AND(CJ$1 = CK$1, CK$2 = "Mixed"), 0.5*CK17, 0)</f>
        <v>0</v>
      </c>
      <c r="CK17" s="5">
        <f>IF('Each Gender - Gold'!CK17+'Each Gender - Silver'!CK17+'Each Gender - Bronze'!CK17 &gt; 0, 'Each Gender - Gold'!CK17*'Medal values'!$B$1+'Each Gender - Silver'!CK17*'Medal values'!$B$2+'Each Gender - Bronze'!CK17*'Medal values'!$B$3, "") + IF(AND(CK$1 = CJ$1, CJ$2 = "Mixed"), 0.5*CJ17, 0) + IF(AND(CK$1 = CL$1, CL$2 = "Mixed"), 0.5*CL17, 0)</f>
        <v>0</v>
      </c>
      <c r="CL17" s="5">
        <f>IF('Each Gender - Gold'!CL17+'Each Gender - Silver'!CL17+'Each Gender - Bronze'!CL17 &gt; 0, 'Each Gender - Gold'!CL17*'Medal values'!$B$1+'Each Gender - Silver'!CL17*'Medal values'!$B$2+'Each Gender - Bronze'!CL17*'Medal values'!$B$3, "") + IF(AND(CL$1 = CK$1, CK$2 = "Mixed"), 0.5*CK17, 0) + IF(AND(CL$1 = CM$1, CM$2 = "Mixed"), 0.5*CM17, 0)</f>
        <v>0</v>
      </c>
      <c r="CM17" s="5">
        <f>IF('Each Gender - Gold'!CM17+'Each Gender - Silver'!CM17+'Each Gender - Bronze'!CM17 &gt; 0, 'Each Gender - Gold'!CM17*'Medal values'!$B$1+'Each Gender - Silver'!CM17*'Medal values'!$B$2+'Each Gender - Bronze'!CM17*'Medal values'!$B$3, "") + IF(AND(CM$1 = CL$1, CL$2 = "Mixed"), 0.5*CL17, 0) + IF(AND(CM$1 = CN$1, CN$2 = "Mixed"), 0.5*CN17, 0)</f>
        <v>0</v>
      </c>
      <c r="CN17" s="5">
        <f>IF('Each Gender - Gold'!CN17+'Each Gender - Silver'!CN17+'Each Gender - Bronze'!CN17 &gt; 0, 'Each Gender - Gold'!CN17*'Medal values'!$B$1+'Each Gender - Silver'!CN17*'Medal values'!$B$2+'Each Gender - Bronze'!CN17*'Medal values'!$B$3, "") + IF(AND(CN$1 = CM$1, CM$2 = "Mixed"), 0.5*CM17, 0) + IF(AND(CN$1 = CO$1, CO$2 = "Mixed"), 0.5*CO17, 0)</f>
        <v>0</v>
      </c>
      <c r="CO17" s="5">
        <f>IF('Each Gender - Gold'!CO17+'Each Gender - Silver'!CO17+'Each Gender - Bronze'!CO17 &gt; 0, 'Each Gender - Gold'!CO17*'Medal values'!$B$1+'Each Gender - Silver'!CO17*'Medal values'!$B$2+'Each Gender - Bronze'!CO17*'Medal values'!$B$3, "") + IF(AND(CO$1 = CN$1, CN$2 = "Mixed"), 0.5*CN17, 0) + IF(AND(CO$1 = CP$1, CP$2 = "Mixed"), 0.5*CP17, 0)</f>
        <v>0</v>
      </c>
      <c r="CP17" s="5">
        <f>IF('Each Gender - Gold'!CP17+'Each Gender - Silver'!CP17+'Each Gender - Bronze'!CP17 &gt; 0, 'Each Gender - Gold'!CP17*'Medal values'!$B$1+'Each Gender - Silver'!CP17*'Medal values'!$B$2+'Each Gender - Bronze'!CP17*'Medal values'!$B$3, "") + IF(AND(CP$1 = CO$1, CO$2 = "Mixed"), 0.5*CO17, 0) + IF(AND(CP$1 = CQ$1, CQ$2 = "Mixed"), 0.5*CQ17, 0)</f>
        <v>0</v>
      </c>
      <c r="CQ17" s="5">
        <f>IF('Each Gender - Gold'!CQ17+'Each Gender - Silver'!CQ17+'Each Gender - Bronze'!CQ17 &gt; 0, 'Each Gender - Gold'!CQ17*'Medal values'!$B$1+'Each Gender - Silver'!CQ17*'Medal values'!$B$2+'Each Gender - Bronze'!CQ17*'Medal values'!$B$3, "") + IF(AND(CQ$1 = CP$1, CP$2 = "Mixed"), 0.5*CP17, 0) + IF(AND(CQ$1 = CR$1, CR$2 = "Mixed"), 0.5*CR17, 0)</f>
        <v>0</v>
      </c>
      <c r="CR17" s="5">
        <f>IF('Each Gender - Gold'!CR17+'Each Gender - Silver'!CR17+'Each Gender - Bronze'!CR17 &gt; 0, 'Each Gender - Gold'!CR17*'Medal values'!$B$1+'Each Gender - Silver'!CR17*'Medal values'!$B$2+'Each Gender - Bronze'!CR17*'Medal values'!$B$3, "") + IF(AND(CR$1 = CQ$1, CQ$2 = "Mixed"), 0.5*CQ17, 0) + IF(AND(CR$1 = CS$1, CS$2 = "Mixed"), 0.5*CS17, 0)</f>
        <v>0</v>
      </c>
      <c r="CS17" s="5">
        <f>IF('Each Gender - Gold'!CS17+'Each Gender - Silver'!CS17+'Each Gender - Bronze'!CS17 &gt; 0, 'Each Gender - Gold'!CS17*'Medal values'!$B$1+'Each Gender - Silver'!CS17*'Medal values'!$B$2+'Each Gender - Bronze'!CS17*'Medal values'!$B$3, "") + IF(AND(CS$1 = CR$1, CR$2 = "Mixed"), 0.5*CR17, 0) + IF(AND(CS$1 = CT$1, CT$2 = "Mixed"), 0.5*CT17, 0)</f>
        <v>0</v>
      </c>
      <c r="CT17" s="5">
        <f>IF('Each Gender - Gold'!CT17+'Each Gender - Silver'!CT17+'Each Gender - Bronze'!CT17 &gt; 0, 'Each Gender - Gold'!CT17*'Medal values'!$B$1+'Each Gender - Silver'!CT17*'Medal values'!$B$2+'Each Gender - Bronze'!CT17*'Medal values'!$B$3, "") + IF(AND(CT$1 = CS$1, CS$2 = "Mixed"), 0.5*CS17, 0) + IF(AND(CT$1 = CU$1, CU$2 = "Mixed"), 0.5*CU17, 0)</f>
        <v>3.001</v>
      </c>
      <c r="CU17" s="5">
        <f>IF('Each Gender - Gold'!CU17+'Each Gender - Silver'!CU17+'Each Gender - Bronze'!CU17 &gt; 0, 'Each Gender - Gold'!CU17*'Medal values'!$B$1+'Each Gender - Silver'!CU17*'Medal values'!$B$2+'Each Gender - Bronze'!CU17*'Medal values'!$B$3, "") + IF(AND(CU$1 = CT$1, CT$2 = "Mixed"), 0.5*CT17, 0) + IF(AND(CU$1 = CV$1, CV$2 = "Mixed"), 0.5*CV17, 0)</f>
        <v>0</v>
      </c>
      <c r="CV17" s="5">
        <f>IF('Each Gender - Gold'!CV17+'Each Gender - Silver'!CV17+'Each Gender - Bronze'!CV17 &gt; 0, 'Each Gender - Gold'!CV17*'Medal values'!$B$1+'Each Gender - Silver'!CV17*'Medal values'!$B$2+'Each Gender - Bronze'!CV17*'Medal values'!$B$3, "") + IF(AND(CV$1 = CU$1, CU$2 = "Mixed"), 0.5*CU17, 0) + IF(AND(CV$1 = CW$1, CW$2 = "Mixed"), 0.5*CW17, 0)</f>
        <v>0</v>
      </c>
      <c r="CW17" s="5">
        <f t="shared" ref="CW17:CX17" si="15">SUMIF($B$2:$CV$2,CW$2, $B17:$CV17)</f>
        <v>11.002001</v>
      </c>
      <c r="CX17" s="5">
        <f t="shared" si="15"/>
        <v>33.005005</v>
      </c>
    </row>
    <row r="18">
      <c r="A18" s="5" t="str">
        <f>Countries!A16</f>
        <v>CHN</v>
      </c>
      <c r="B18" s="5">
        <f>IF('Each Gender - Gold'!B18+'Each Gender - Silver'!B18+'Each Gender - Bronze'!B18 &gt; 0, 'Each Gender - Gold'!B18*'Medal values'!$B$1+'Each Gender - Silver'!B18*'Medal values'!$B$2+'Each Gender - Bronze'!B18*'Medal values'!$B$3, "") + IF(AND(B$1 = A$1, A$2 = "Mixed"), 0.5*A18, 0) + IF(AND(B$1 = C$1, C$2 = "Mixed"), 0.5*C18, 0)</f>
        <v>0</v>
      </c>
      <c r="C18" s="5">
        <f>IF('Each Gender - Gold'!C18+'Each Gender - Silver'!C18+'Each Gender - Bronze'!C18 &gt; 0, 'Each Gender - Gold'!C18*'Medal values'!$B$1+'Each Gender - Silver'!C18*'Medal values'!$B$2+'Each Gender - Bronze'!C18*'Medal values'!$B$3, "") + IF(AND(C$1 = B$1, B$2 = "Mixed"), 0.5*B18, 0) + IF(AND(C$1 = D$1, D$2 = "Mixed"), 0.5*D18, 0)</f>
        <v>1</v>
      </c>
      <c r="D18" s="5">
        <f>IF('Each Gender - Gold'!D18+'Each Gender - Silver'!D18+'Each Gender - Bronze'!D18 &gt; 0, 'Each Gender - Gold'!D18*'Medal values'!$B$1+'Each Gender - Silver'!D18*'Medal values'!$B$2+'Each Gender - Bronze'!D18*'Medal values'!$B$3, "") + IF(AND(D$1 = C$1, C$2 = "Mixed"), 0.5*C18, 0) + IF(AND(D$1 = E$1, E$2 = "Mixed"), 0.5*E18, 0)</f>
        <v>0</v>
      </c>
      <c r="E18" s="5">
        <f>IF('Each Gender - Gold'!E18+'Each Gender - Silver'!E18+'Each Gender - Bronze'!E18 &gt; 0, 'Each Gender - Gold'!E18*'Medal values'!$B$1+'Each Gender - Silver'!E18*'Medal values'!$B$2+'Each Gender - Bronze'!E18*'Medal values'!$B$3, "") + IF(AND(E$1 = D$1, D$2 = "Mixed"), 0.5*D18, 0) + IF(AND(E$1 = F$1, F$2 = "Mixed"), 0.5*F18, 0)</f>
        <v>0</v>
      </c>
      <c r="F18" s="5">
        <f>IF('Each Gender - Gold'!F18+'Each Gender - Silver'!F18+'Each Gender - Bronze'!F18 &gt; 0, 'Each Gender - Gold'!F18*'Medal values'!$B$1+'Each Gender - Silver'!F18*'Medal values'!$B$2+'Each Gender - Bronze'!F18*'Medal values'!$B$3, "") + IF(AND(F$1 = E$1, E$2 = "Mixed"), 0.5*E18, 0) + IF(AND(F$1 = G$1, G$2 = "Mixed"), 0.5*G18, 0)</f>
        <v>0</v>
      </c>
      <c r="G18" s="5">
        <f>IF('Each Gender - Gold'!G18+'Each Gender - Silver'!G18+'Each Gender - Bronze'!G18 &gt; 0, 'Each Gender - Gold'!G18*'Medal values'!$B$1+'Each Gender - Silver'!G18*'Medal values'!$B$2+'Each Gender - Bronze'!G18*'Medal values'!$B$3, "") + IF(AND(G$1 = F$1, F$2 = "Mixed"), 0.5*F18, 0) + IF(AND(G$1 = H$1, H$2 = "Mixed"), 0.5*H18, 0)</f>
        <v>12.002002</v>
      </c>
      <c r="H18" s="5">
        <f>IF('Each Gender - Gold'!H18+'Each Gender - Silver'!H18+'Each Gender - Bronze'!H18 &gt; 0, 'Each Gender - Gold'!H18*'Medal values'!$B$1+'Each Gender - Silver'!H18*'Medal values'!$B$2+'Each Gender - Bronze'!H18*'Medal values'!$B$3, "") + IF(AND(H$1 = G$1, G$2 = "Mixed"), 0.5*G18, 0) + IF(AND(H$1 = I$1, I$2 = "Mixed"), 0.5*I18, 0)</f>
        <v>5.001001</v>
      </c>
      <c r="I18" s="5">
        <f>IF('Each Gender - Gold'!I18+'Each Gender - Silver'!I18+'Each Gender - Bronze'!I18 &gt; 0, 'Each Gender - Gold'!I18*'Medal values'!$B$1+'Each Gender - Silver'!I18*'Medal values'!$B$2+'Each Gender - Bronze'!I18*'Medal values'!$B$3, "") + IF(AND(I$1 = H$1, H$2 = "Mixed"), 0.5*H18, 0) + IF(AND(I$1 = J$1, J$2 = "Mixed"), 0.5*J18, 0)</f>
        <v>4.000002</v>
      </c>
      <c r="J18" s="5">
        <f>IF('Each Gender - Gold'!J18+'Each Gender - Silver'!J18+'Each Gender - Bronze'!J18 &gt; 0, 'Each Gender - Gold'!J18*'Medal values'!$B$1+'Each Gender - Silver'!J18*'Medal values'!$B$2+'Each Gender - Bronze'!J18*'Medal values'!$B$3, "") + IF(AND(J$1 = I$1, I$2 = "Mixed"), 0.5*I18, 0) + IF(AND(J$1 = K$1, K$2 = "Mixed"), 0.5*K18, 0)</f>
        <v>2.000001</v>
      </c>
      <c r="K18" s="5">
        <f>IF('Each Gender - Gold'!K18+'Each Gender - Silver'!K18+'Each Gender - Bronze'!K18 &gt; 0, 'Each Gender - Gold'!K18*'Medal values'!$B$1+'Each Gender - Silver'!K18*'Medal values'!$B$2+'Each Gender - Bronze'!K18*'Medal values'!$B$3, "") + IF(AND(K$1 = J$1, J$2 = "Mixed"), 0.5*J18, 0) + IF(AND(K$1 = L$1, L$2 = "Mixed"), 0.5*L18, 0)</f>
        <v>0</v>
      </c>
      <c r="L18" s="5">
        <f>IF('Each Gender - Gold'!L18+'Each Gender - Silver'!L18+'Each Gender - Bronze'!L18 &gt; 0, 'Each Gender - Gold'!L18*'Medal values'!$B$1+'Each Gender - Silver'!L18*'Medal values'!$B$2+'Each Gender - Bronze'!L18*'Medal values'!$B$3, "") + IF(AND(L$1 = K$1, K$2 = "Mixed"), 0.5*K18, 0) + IF(AND(L$1 = M$1, M$2 = "Mixed"), 0.5*M18, 0)</f>
        <v>9.002001</v>
      </c>
      <c r="M18" s="5">
        <f>IF('Each Gender - Gold'!M18+'Each Gender - Silver'!M18+'Each Gender - Bronze'!M18 &gt; 0, 'Each Gender - Gold'!M18*'Medal values'!$B$1+'Each Gender - Silver'!M18*'Medal values'!$B$2+'Each Gender - Bronze'!M18*'Medal values'!$B$3, "") + IF(AND(M$1 = L$1, L$2 = "Mixed"), 0.5*L18, 0) + IF(AND(M$1 = N$1, N$2 = "Mixed"), 0.5*N18, 0)</f>
        <v>6.5005025</v>
      </c>
      <c r="N18" s="5">
        <f>IF('Each Gender - Gold'!N18+'Each Gender - Silver'!N18+'Each Gender - Bronze'!N18 &gt; 0, 'Each Gender - Gold'!N18*'Medal values'!$B$1+'Each Gender - Silver'!N18*'Medal values'!$B$2+'Each Gender - Bronze'!N18*'Medal values'!$B$3, "") + IF(AND(N$1 = M$1, M$2 = "Mixed"), 0.5*M18, 0) + IF(AND(N$1 = O$1, O$2 = "Mixed"), 0.5*O18, 0)</f>
        <v>5.001001</v>
      </c>
      <c r="O18" s="5">
        <f>IF('Each Gender - Gold'!O18+'Each Gender - Silver'!O18+'Each Gender - Bronze'!O18 &gt; 0, 'Each Gender - Gold'!O18*'Medal values'!$B$1+'Each Gender - Silver'!O18*'Medal values'!$B$2+'Each Gender - Bronze'!O18*'Medal values'!$B$3, "") + IF(AND(O$1 = N$1, N$2 = "Mixed"), 0.5*N18, 0) + IF(AND(O$1 = P$1, P$2 = "Mixed"), 0.5*P18, 0)</f>
        <v>7.5015015</v>
      </c>
      <c r="P18" s="5">
        <f>IF('Each Gender - Gold'!P18+'Each Gender - Silver'!P18+'Each Gender - Bronze'!P18 &gt; 0, 'Each Gender - Gold'!P18*'Medal values'!$B$1+'Each Gender - Silver'!P18*'Medal values'!$B$2+'Each Gender - Bronze'!P18*'Medal values'!$B$3, "") + IF(AND(P$1 = O$1, O$2 = "Mixed"), 0.5*O18, 0) + IF(AND(P$1 = Q$1, Q$2 = "Mixed"), 0.5*Q18, 0)</f>
        <v>0</v>
      </c>
      <c r="Q18" s="5">
        <f>IF('Each Gender - Gold'!Q18+'Each Gender - Silver'!Q18+'Each Gender - Bronze'!Q18 &gt; 0, 'Each Gender - Gold'!Q18*'Medal values'!$B$1+'Each Gender - Silver'!Q18*'Medal values'!$B$2+'Each Gender - Bronze'!Q18*'Medal values'!$B$3, "") + IF(AND(Q$1 = P$1, P$2 = "Mixed"), 0.5*P18, 0) + IF(AND(Q$1 = R$1, R$2 = "Mixed"), 0.5*R18, 0)</f>
        <v>0</v>
      </c>
      <c r="R18" s="5">
        <f>IF('Each Gender - Gold'!R18+'Each Gender - Silver'!R18+'Each Gender - Bronze'!R18 &gt; 0, 'Each Gender - Gold'!R18*'Medal values'!$B$1+'Each Gender - Silver'!R18*'Medal values'!$B$2+'Each Gender - Bronze'!R18*'Medal values'!$B$3, "") + IF(AND(R$1 = Q$1, Q$2 = "Mixed"), 0.5*Q18, 0) + IF(AND(R$1 = S$1, S$2 = "Mixed"), 0.5*S18, 0)</f>
        <v>0</v>
      </c>
      <c r="S18" s="5">
        <f>IF('Each Gender - Gold'!S18+'Each Gender - Silver'!S18+'Each Gender - Bronze'!S18 &gt; 0, 'Each Gender - Gold'!S18*'Medal values'!$B$1+'Each Gender - Silver'!S18*'Medal values'!$B$2+'Each Gender - Bronze'!S18*'Medal values'!$B$3, "") + IF(AND(S$1 = R$1, R$2 = "Mixed"), 0.5*R18, 0) + IF(AND(S$1 = T$1, T$2 = "Mixed"), 0.5*T18, 0)</f>
        <v>0</v>
      </c>
      <c r="T18" s="5">
        <f>IF('Each Gender - Gold'!T18+'Each Gender - Silver'!T18+'Each Gender - Bronze'!T18 &gt; 0, 'Each Gender - Gold'!T18*'Medal values'!$B$1+'Each Gender - Silver'!T18*'Medal values'!$B$2+'Each Gender - Bronze'!T18*'Medal values'!$B$3, "") + IF(AND(T$1 = S$1, S$2 = "Mixed"), 0.5*S18, 0) + IF(AND(T$1 = U$1, U$2 = "Mixed"), 0.5*U18, 0)</f>
        <v>0</v>
      </c>
      <c r="U18" s="5">
        <f>IF('Each Gender - Gold'!U18+'Each Gender - Silver'!U18+'Each Gender - Bronze'!U18 &gt; 0, 'Each Gender - Gold'!U18*'Medal values'!$B$1+'Each Gender - Silver'!U18*'Medal values'!$B$2+'Each Gender - Bronze'!U18*'Medal values'!$B$3, "") + IF(AND(U$1 = T$1, T$2 = "Mixed"), 0.5*T18, 0) + IF(AND(U$1 = V$1, V$2 = "Mixed"), 0.5*V18, 0)</f>
        <v>0</v>
      </c>
      <c r="V18" s="5">
        <f>IF('Each Gender - Gold'!V18+'Each Gender - Silver'!V18+'Each Gender - Bronze'!V18 &gt; 0, 'Each Gender - Gold'!V18*'Medal values'!$B$1+'Each Gender - Silver'!V18*'Medal values'!$B$2+'Each Gender - Bronze'!V18*'Medal values'!$B$3, "") + IF(AND(V$1 = U$1, U$2 = "Mixed"), 0.5*U18, 0) + IF(AND(V$1 = W$1, W$2 = "Mixed"), 0.5*W18, 0)</f>
        <v>0</v>
      </c>
      <c r="W18" s="5">
        <f>IF('Each Gender - Gold'!W18+'Each Gender - Silver'!W18+'Each Gender - Bronze'!W18 &gt; 0, 'Each Gender - Gold'!W18*'Medal values'!$B$1+'Each Gender - Silver'!W18*'Medal values'!$B$2+'Each Gender - Bronze'!W18*'Medal values'!$B$3, "") + IF(AND(W$1 = V$1, V$2 = "Mixed"), 0.5*V18, 0) + IF(AND(W$1 = X$1, X$2 = "Mixed"), 0.5*X18, 0)</f>
        <v>4.000002</v>
      </c>
      <c r="X18" s="5">
        <f>IF('Each Gender - Gold'!X18+'Each Gender - Silver'!X18+'Each Gender - Bronze'!X18 &gt; 0, 'Each Gender - Gold'!X18*'Medal values'!$B$1+'Each Gender - Silver'!X18*'Medal values'!$B$2+'Each Gender - Bronze'!X18*'Medal values'!$B$3, "") + IF(AND(X$1 = W$1, W$2 = "Mixed"), 0.5*W18, 0) + IF(AND(X$1 = Y$1, Y$2 = "Mixed"), 0.5*Y18, 0)</f>
        <v>0</v>
      </c>
      <c r="Y18" s="5">
        <f>IF('Each Gender - Gold'!Y18+'Each Gender - Silver'!Y18+'Each Gender - Bronze'!Y18 &gt; 0, 'Each Gender - Gold'!Y18*'Medal values'!$B$1+'Each Gender - Silver'!Y18*'Medal values'!$B$2+'Each Gender - Bronze'!Y18*'Medal values'!$B$3, "") + IF(AND(Y$1 = X$1, X$2 = "Mixed"), 0.5*X18, 0) + IF(AND(Y$1 = Z$1, Z$2 = "Mixed"), 0.5*Z18, 0)</f>
        <v>0</v>
      </c>
      <c r="Z18" s="5">
        <f>IF('Each Gender - Gold'!Z18+'Each Gender - Silver'!Z18+'Each Gender - Bronze'!Z18 &gt; 0, 'Each Gender - Gold'!Z18*'Medal values'!$B$1+'Each Gender - Silver'!Z18*'Medal values'!$B$2+'Each Gender - Bronze'!Z18*'Medal values'!$B$3, "") + IF(AND(Z$1 = Y$1, Y$2 = "Mixed"), 0.5*Y18, 0) + IF(AND(Z$1 = AA$1, AA$2 = "Mixed"), 0.5*AA18, 0)</f>
        <v>4.000002</v>
      </c>
      <c r="AA18" s="5">
        <f>IF('Each Gender - Gold'!AA18+'Each Gender - Silver'!AA18+'Each Gender - Bronze'!AA18 &gt; 0, 'Each Gender - Gold'!AA18*'Medal values'!$B$1+'Each Gender - Silver'!AA18*'Medal values'!$B$2+'Each Gender - Bronze'!AA18*'Medal values'!$B$3, "") + IF(AND(AA$1 = Z$1, Z$2 = "Mixed"), 0.5*Z18, 0) + IF(AND(AA$1 = AB$1, AB$2 = "Mixed"), 0.5*AB18, 0)</f>
        <v>3.001</v>
      </c>
      <c r="AB18" s="5">
        <f>IF('Each Gender - Gold'!AB18+'Each Gender - Silver'!AB18+'Each Gender - Bronze'!AB18 &gt; 0, 'Each Gender - Gold'!AB18*'Medal values'!$B$1+'Each Gender - Silver'!AB18*'Medal values'!$B$2+'Each Gender - Bronze'!AB18*'Medal values'!$B$3, "") + IF(AND(AB$1 = AA$1, AA$2 = "Mixed"), 0.5*AA18, 0) + IF(AND(AB$1 = AC$1, AC$2 = "Mixed"), 0.5*AC18, 0)</f>
        <v>0</v>
      </c>
      <c r="AC18" s="5">
        <f>IF('Each Gender - Gold'!AC18+'Each Gender - Silver'!AC18+'Each Gender - Bronze'!AC18 &gt; 0, 'Each Gender - Gold'!AC18*'Medal values'!$B$1+'Each Gender - Silver'!AC18*'Medal values'!$B$2+'Each Gender - Bronze'!AC18*'Medal values'!$B$3, "") + IF(AND(AC$1 = AB$1, AB$2 = "Mixed"), 0.5*AB18, 0) + IF(AND(AC$1 = AD$1, AD$2 = "Mixed"), 0.5*AD18, 0)</f>
        <v>0</v>
      </c>
      <c r="AD18" s="5">
        <f>IF('Each Gender - Gold'!AD18+'Each Gender - Silver'!AD18+'Each Gender - Bronze'!AD18 &gt; 0, 'Each Gender - Gold'!AD18*'Medal values'!$B$1+'Each Gender - Silver'!AD18*'Medal values'!$B$2+'Each Gender - Bronze'!AD18*'Medal values'!$B$3, "") + IF(AND(AD$1 = AC$1, AC$2 = "Mixed"), 0.5*AC18, 0) + IF(AND(AD$1 = AE$1, AE$2 = "Mixed"), 0.5*AE18, 0)</f>
        <v>0</v>
      </c>
      <c r="AE18" s="5">
        <f>IF('Each Gender - Gold'!AE18+'Each Gender - Silver'!AE18+'Each Gender - Bronze'!AE18 &gt; 0, 'Each Gender - Gold'!AE18*'Medal values'!$B$1+'Each Gender - Silver'!AE18*'Medal values'!$B$2+'Each Gender - Bronze'!AE18*'Medal values'!$B$3, "") + IF(AND(AE$1 = AD$1, AD$2 = "Mixed"), 0.5*AD18, 0) + IF(AND(AE$1 = AF$1, AF$2 = "Mixed"), 0.5*AF18, 0)</f>
        <v>0</v>
      </c>
      <c r="AF18" s="5">
        <f>IF('Each Gender - Gold'!AF18+'Each Gender - Silver'!AF18+'Each Gender - Bronze'!AF18 &gt; 0, 'Each Gender - Gold'!AF18*'Medal values'!$B$1+'Each Gender - Silver'!AF18*'Medal values'!$B$2+'Each Gender - Bronze'!AF18*'Medal values'!$B$3, "") + IF(AND(AF$1 = AE$1, AE$2 = "Mixed"), 0.5*AE18, 0) + IF(AND(AF$1 = AG$1, AG$2 = "Mixed"), 0.5*AG18, 0)</f>
        <v>0</v>
      </c>
      <c r="AG18" s="5">
        <f>IF('Each Gender - Gold'!AG18+'Each Gender - Silver'!AG18+'Each Gender - Bronze'!AG18 &gt; 0, 'Each Gender - Gold'!AG18*'Medal values'!$B$1+'Each Gender - Silver'!AG18*'Medal values'!$B$2+'Each Gender - Bronze'!AG18*'Medal values'!$B$3, "") + IF(AND(AG$1 = AF$1, AF$2 = "Mixed"), 0.5*AF18, 0) + IF(AND(AG$1 = AH$1, AH$2 = "Mixed"), 0.5*AH18, 0)</f>
        <v>0</v>
      </c>
      <c r="AH18" s="5">
        <f>IF('Each Gender - Gold'!AH18+'Each Gender - Silver'!AH18+'Each Gender - Bronze'!AH18 &gt; 0, 'Each Gender - Gold'!AH18*'Medal values'!$B$1+'Each Gender - Silver'!AH18*'Medal values'!$B$2+'Each Gender - Bronze'!AH18*'Medal values'!$B$3, "") + IF(AND(AH$1 = AG$1, AG$2 = "Mixed"), 0.5*AG18, 0) + IF(AND(AH$1 = AI$1, AI$2 = "Mixed"), 0.5*AI18, 0)</f>
        <v>0</v>
      </c>
      <c r="AI18" s="5">
        <f>IF('Each Gender - Gold'!AI18+'Each Gender - Silver'!AI18+'Each Gender - Bronze'!AI18 &gt; 0, 'Each Gender - Gold'!AI18*'Medal values'!$B$1+'Each Gender - Silver'!AI18*'Medal values'!$B$2+'Each Gender - Bronze'!AI18*'Medal values'!$B$3, "") + IF(AND(AI$1 = AH$1, AH$2 = "Mixed"), 0.5*AH18, 0) + IF(AND(AI$1 = AJ$1, AJ$2 = "Mixed"), 0.5*AJ18, 0)</f>
        <v>0</v>
      </c>
      <c r="AJ18" s="5">
        <f>IF('Each Gender - Gold'!AJ18+'Each Gender - Silver'!AJ18+'Each Gender - Bronze'!AJ18 &gt; 0, 'Each Gender - Gold'!AJ18*'Medal values'!$B$1+'Each Gender - Silver'!AJ18*'Medal values'!$B$2+'Each Gender - Bronze'!AJ18*'Medal values'!$B$3, "") + IF(AND(AJ$1 = AI$1, AI$2 = "Mixed"), 0.5*AI18, 0) + IF(AND(AJ$1 = AK$1, AK$2 = "Mixed"), 0.5*AK18, 0)</f>
        <v>0</v>
      </c>
      <c r="AK18" s="5">
        <f>IF('Each Gender - Gold'!AK18+'Each Gender - Silver'!AK18+'Each Gender - Bronze'!AK18 &gt; 0, 'Each Gender - Gold'!AK18*'Medal values'!$B$1+'Each Gender - Silver'!AK18*'Medal values'!$B$2+'Each Gender - Bronze'!AK18*'Medal values'!$B$3, "") + IF(AND(AK$1 = AJ$1, AJ$2 = "Mixed"), 0.5*AJ18, 0) + IF(AND(AK$1 = AL$1, AL$2 = "Mixed"), 0.5*AL18, 0)</f>
        <v>3.001</v>
      </c>
      <c r="AL18" s="5">
        <f>IF('Each Gender - Gold'!AL18+'Each Gender - Silver'!AL18+'Each Gender - Bronze'!AL18 &gt; 0, 'Each Gender - Gold'!AL18*'Medal values'!$B$1+'Each Gender - Silver'!AL18*'Medal values'!$B$2+'Each Gender - Bronze'!AL18*'Medal values'!$B$3, "") + IF(AND(AL$1 = AK$1, AK$2 = "Mixed"), 0.5*AK18, 0) + IF(AND(AL$1 = AM$1, AM$2 = "Mixed"), 0.5*AM18, 0)</f>
        <v>15.003003</v>
      </c>
      <c r="AM18" s="5">
        <f>IF('Each Gender - Gold'!AM18+'Each Gender - Silver'!AM18+'Each Gender - Bronze'!AM18 &gt; 0, 'Each Gender - Gold'!AM18*'Medal values'!$B$1+'Each Gender - Silver'!AM18*'Medal values'!$B$2+'Each Gender - Bronze'!AM18*'Medal values'!$B$3, "") + IF(AND(AM$1 = AL$1, AL$2 = "Mixed"), 0.5*AL18, 0) + IF(AND(AM$1 = AN$1, AN$2 = "Mixed"), 0.5*AN18, 0)</f>
        <v>16.004002</v>
      </c>
      <c r="AN18" s="5">
        <f>IF('Each Gender - Gold'!AN18+'Each Gender - Silver'!AN18+'Each Gender - Bronze'!AN18 &gt; 0, 'Each Gender - Gold'!AN18*'Medal values'!$B$1+'Each Gender - Silver'!AN18*'Medal values'!$B$2+'Each Gender - Bronze'!AN18*'Medal values'!$B$3, "") + IF(AND(AN$1 = AM$1, AM$2 = "Mixed"), 0.5*AM18, 0) + IF(AND(AN$1 = AO$1, AO$2 = "Mixed"), 0.5*AO18, 0)</f>
        <v>0</v>
      </c>
      <c r="AO18" s="5">
        <f>IF('Each Gender - Gold'!AO18+'Each Gender - Silver'!AO18+'Each Gender - Bronze'!AO18 &gt; 0, 'Each Gender - Gold'!AO18*'Medal values'!$B$1+'Each Gender - Silver'!AO18*'Medal values'!$B$2+'Each Gender - Bronze'!AO18*'Medal values'!$B$3, "") + IF(AND(AO$1 = AN$1, AN$2 = "Mixed"), 0.5*AN18, 0) + IF(AND(AO$1 = AP$1, AP$2 = "Mixed"), 0.5*AP18, 0)</f>
        <v>0</v>
      </c>
      <c r="AP18" s="5">
        <f>IF('Each Gender - Gold'!AP18+'Each Gender - Silver'!AP18+'Each Gender - Bronze'!AP18 &gt; 0, 'Each Gender - Gold'!AP18*'Medal values'!$B$1+'Each Gender - Silver'!AP18*'Medal values'!$B$2+'Each Gender - Bronze'!AP18*'Medal values'!$B$3, "") + IF(AND(AP$1 = AO$1, AO$2 = "Mixed"), 0.5*AO18, 0) + IF(AND(AP$1 = AQ$1, AQ$2 = "Mixed"), 0.5*AQ18, 0)</f>
        <v>3.001</v>
      </c>
      <c r="AQ18" s="5">
        <f>IF('Each Gender - Gold'!AQ18+'Each Gender - Silver'!AQ18+'Each Gender - Bronze'!AQ18 &gt; 0, 'Each Gender - Gold'!AQ18*'Medal values'!$B$1+'Each Gender - Silver'!AQ18*'Medal values'!$B$2+'Each Gender - Bronze'!AQ18*'Medal values'!$B$3, "") + IF(AND(AQ$1 = AP$1, AP$2 = "Mixed"), 0.5*AP18, 0) + IF(AND(AQ$1 = AR$1, AR$2 = "Mixed"), 0.5*AR18, 0)</f>
        <v>0</v>
      </c>
      <c r="AR18" s="5">
        <f>IF('Each Gender - Gold'!AR18+'Each Gender - Silver'!AR18+'Each Gender - Bronze'!AR18 &gt; 0, 'Each Gender - Gold'!AR18*'Medal values'!$B$1+'Each Gender - Silver'!AR18*'Medal values'!$B$2+'Each Gender - Bronze'!AR18*'Medal values'!$B$3, "") + IF(AND(AR$1 = AQ$1, AQ$2 = "Mixed"), 0.5*AQ18, 0) + IF(AND(AR$1 = AS$1, AS$2 = "Mixed"), 0.5*AS18, 0)</f>
        <v>0</v>
      </c>
      <c r="AS18" s="5">
        <f>IF('Each Gender - Gold'!AS18+'Each Gender - Silver'!AS18+'Each Gender - Bronze'!AS18 &gt; 0, 'Each Gender - Gold'!AS18*'Medal values'!$B$1+'Each Gender - Silver'!AS18*'Medal values'!$B$2+'Each Gender - Bronze'!AS18*'Medal values'!$B$3, "") + IF(AND(AS$1 = AR$1, AR$2 = "Mixed"), 0.5*AR18, 0) + IF(AND(AS$1 = AT$1, AT$2 = "Mixed"), 0.5*AT18, 0)</f>
        <v>0</v>
      </c>
      <c r="AT18" s="5">
        <f>IF('Each Gender - Gold'!AT18+'Each Gender - Silver'!AT18+'Each Gender - Bronze'!AT18 &gt; 0, 'Each Gender - Gold'!AT18*'Medal values'!$B$1+'Each Gender - Silver'!AT18*'Medal values'!$B$2+'Each Gender - Bronze'!AT18*'Medal values'!$B$3, "") + IF(AND(AT$1 = AS$1, AS$2 = "Mixed"), 0.5*AS18, 0) + IF(AND(AT$1 = AU$1, AU$2 = "Mixed"), 0.5*AU18, 0)</f>
        <v>0</v>
      </c>
      <c r="AU18" s="5">
        <f>IF('Each Gender - Gold'!AU18+'Each Gender - Silver'!AU18+'Each Gender - Bronze'!AU18 &gt; 0, 'Each Gender - Gold'!AU18*'Medal values'!$B$1+'Each Gender - Silver'!AU18*'Medal values'!$B$2+'Each Gender - Bronze'!AU18*'Medal values'!$B$3, "") + IF(AND(AU$1 = AT$1, AT$2 = "Mixed"), 0.5*AT18, 0) + IF(AND(AU$1 = AV$1, AV$2 = "Mixed"), 0.5*AV18, 0)</f>
        <v>0</v>
      </c>
      <c r="AV18" s="5">
        <f>IF('Each Gender - Gold'!AV18+'Each Gender - Silver'!AV18+'Each Gender - Bronze'!AV18 &gt; 0, 'Each Gender - Gold'!AV18*'Medal values'!$B$1+'Each Gender - Silver'!AV18*'Medal values'!$B$2+'Each Gender - Bronze'!AV18*'Medal values'!$B$3, "") + IF(AND(AV$1 = AU$1, AU$2 = "Mixed"), 0.5*AU18, 0) + IF(AND(AV$1 = AW$1, AW$2 = "Mixed"), 0.5*AW18, 0)</f>
        <v>0</v>
      </c>
      <c r="AW18" s="5">
        <f>IF('Each Gender - Gold'!AW18+'Each Gender - Silver'!AW18+'Each Gender - Bronze'!AW18 &gt; 0, 'Each Gender - Gold'!AW18*'Medal values'!$B$1+'Each Gender - Silver'!AW18*'Medal values'!$B$2+'Each Gender - Bronze'!AW18*'Medal values'!$B$3, "") + IF(AND(AW$1 = AV$1, AV$2 = "Mixed"), 0.5*AV18, 0) + IF(AND(AW$1 = AX$1, AX$2 = "Mixed"), 0.5*AX18, 0)</f>
        <v>0</v>
      </c>
      <c r="AX18" s="5">
        <f>IF('Each Gender - Gold'!AX18+'Each Gender - Silver'!AX18+'Each Gender - Bronze'!AX18 &gt; 0, 'Each Gender - Gold'!AX18*'Medal values'!$B$1+'Each Gender - Silver'!AX18*'Medal values'!$B$2+'Each Gender - Bronze'!AX18*'Medal values'!$B$3, "") + IF(AND(AX$1 = AW$1, AW$2 = "Mixed"), 0.5*AW18, 0) + IF(AND(AX$1 = AY$1, AY$2 = "Mixed"), 0.5*AY18, 0)</f>
        <v>0</v>
      </c>
      <c r="AY18" s="5">
        <f>IF('Each Gender - Gold'!AY18+'Each Gender - Silver'!AY18+'Each Gender - Bronze'!AY18 &gt; 0, 'Each Gender - Gold'!AY18*'Medal values'!$B$1+'Each Gender - Silver'!AY18*'Medal values'!$B$2+'Each Gender - Bronze'!AY18*'Medal values'!$B$3, "") + IF(AND(AY$1 = AX$1, AX$2 = "Mixed"), 0.5*AX18, 0) + IF(AND(AY$1 = AZ$1, AZ$2 = "Mixed"), 0.5*AZ18, 0)</f>
        <v>0</v>
      </c>
      <c r="AZ18" s="5">
        <f>IF('Each Gender - Gold'!AZ18+'Each Gender - Silver'!AZ18+'Each Gender - Bronze'!AZ18 &gt; 0, 'Each Gender - Gold'!AZ18*'Medal values'!$B$1+'Each Gender - Silver'!AZ18*'Medal values'!$B$2+'Each Gender - Bronze'!AZ18*'Medal values'!$B$3, "") + IF(AND(AZ$1 = AY$1, AY$2 = "Mixed"), 0.5*AY18, 0) + IF(AND(AZ$1 = BA$1, BA$2 = "Mixed"), 0.5*BA18, 0)</f>
        <v>0</v>
      </c>
      <c r="BA18" s="5">
        <f>IF('Each Gender - Gold'!BA18+'Each Gender - Silver'!BA18+'Each Gender - Bronze'!BA18 &gt; 0, 'Each Gender - Gold'!BA18*'Medal values'!$B$1+'Each Gender - Silver'!BA18*'Medal values'!$B$2+'Each Gender - Bronze'!BA18*'Medal values'!$B$3, "") + IF(AND(BA$1 = AZ$1, AZ$2 = "Mixed"), 0.5*AZ18, 0) + IF(AND(BA$1 = BB$1, BB$2 = "Mixed"), 0.5*BB18, 0)</f>
        <v>0</v>
      </c>
      <c r="BB18" s="5">
        <f>IF('Each Gender - Gold'!BB18+'Each Gender - Silver'!BB18+'Each Gender - Bronze'!BB18 &gt; 0, 'Each Gender - Gold'!BB18*'Medal values'!$B$1+'Each Gender - Silver'!BB18*'Medal values'!$B$2+'Each Gender - Bronze'!BB18*'Medal values'!$B$3, "") + IF(AND(BB$1 = BA$1, BA$2 = "Mixed"), 0.5*BA18, 0) + IF(AND(BB$1 = BC$1, BC$2 = "Mixed"), 0.5*BC18, 0)</f>
        <v>0</v>
      </c>
      <c r="BC18" s="5">
        <f>IF('Each Gender - Gold'!BC18+'Each Gender - Silver'!BC18+'Each Gender - Bronze'!BC18 &gt; 0, 'Each Gender - Gold'!BC18*'Medal values'!$B$1+'Each Gender - Silver'!BC18*'Medal values'!$B$2+'Each Gender - Bronze'!BC18*'Medal values'!$B$3, "") + IF(AND(BC$1 = BB$1, BB$2 = "Mixed"), 0.5*BB18, 0) + IF(AND(BC$1 = BD$1, BD$2 = "Mixed"), 0.5*BD18, 0)</f>
        <v>3.000001</v>
      </c>
      <c r="BD18" s="5">
        <f>IF('Each Gender - Gold'!BD18+'Each Gender - Silver'!BD18+'Each Gender - Bronze'!BD18 &gt; 0, 'Each Gender - Gold'!BD18*'Medal values'!$B$1+'Each Gender - Silver'!BD18*'Medal values'!$B$2+'Each Gender - Bronze'!BD18*'Medal values'!$B$3, "") + IF(AND(BD$1 = BC$1, BC$2 = "Mixed"), 0.5*BC18, 0) + IF(AND(BD$1 = BE$1, BE$2 = "Mixed"), 0.5*BE18, 0)</f>
        <v>0</v>
      </c>
      <c r="BE18" s="5">
        <f>IF('Each Gender - Gold'!BE18+'Each Gender - Silver'!BE18+'Each Gender - Bronze'!BE18 &gt; 0, 'Each Gender - Gold'!BE18*'Medal values'!$B$1+'Each Gender - Silver'!BE18*'Medal values'!$B$2+'Each Gender - Bronze'!BE18*'Medal values'!$B$3, "") + IF(AND(BE$1 = BD$1, BD$2 = "Mixed"), 0.5*BD18, 0) + IF(AND(BE$1 = BF$1, BF$2 = "Mixed"), 0.5*BF18, 0)</f>
        <v>0</v>
      </c>
      <c r="BF18" s="5">
        <f>IF('Each Gender - Gold'!BF18+'Each Gender - Silver'!BF18+'Each Gender - Bronze'!BF18 &gt; 0, 'Each Gender - Gold'!BF18*'Medal values'!$B$1+'Each Gender - Silver'!BF18*'Medal values'!$B$2+'Each Gender - Bronze'!BF18*'Medal values'!$B$3, "") + IF(AND(BF$1 = BE$1, BE$2 = "Mixed"), 0.5*BE18, 0) + IF(AND(BF$1 = BG$1, BG$2 = "Mixed"), 0.5*BG18, 0)</f>
        <v>0</v>
      </c>
      <c r="BG18" s="5">
        <f>IF('Each Gender - Gold'!BG18+'Each Gender - Silver'!BG18+'Each Gender - Bronze'!BG18 &gt; 0, 'Each Gender - Gold'!BG18*'Medal values'!$B$1+'Each Gender - Silver'!BG18*'Medal values'!$B$2+'Each Gender - Bronze'!BG18*'Medal values'!$B$3, "") + IF(AND(BG$1 = BF$1, BF$2 = "Mixed"), 0.5*BF18, 0) + IF(AND(BG$1 = BH$1, BH$2 = "Mixed"), 0.5*BH18, 0)</f>
        <v>0</v>
      </c>
      <c r="BH18" s="5">
        <f>IF('Each Gender - Gold'!BH18+'Each Gender - Silver'!BH18+'Each Gender - Bronze'!BH18 &gt; 0, 'Each Gender - Gold'!BH18*'Medal values'!$B$1+'Each Gender - Silver'!BH18*'Medal values'!$B$2+'Each Gender - Bronze'!BH18*'Medal values'!$B$3, "") + IF(AND(BH$1 = BG$1, BG$2 = "Mixed"), 0.5*BG18, 0) + IF(AND(BH$1 = BI$1, BI$2 = "Mixed"), 0.5*BI18, 0)</f>
        <v>0</v>
      </c>
      <c r="BI18" s="5">
        <f>IF('Each Gender - Gold'!BI18+'Each Gender - Silver'!BI18+'Each Gender - Bronze'!BI18 &gt; 0, 'Each Gender - Gold'!BI18*'Medal values'!$B$1+'Each Gender - Silver'!BI18*'Medal values'!$B$2+'Each Gender - Bronze'!BI18*'Medal values'!$B$3, "") + IF(AND(BI$1 = BH$1, BH$2 = "Mixed"), 0.5*BH18, 0) + IF(AND(BI$1 = BJ$1, BJ$2 = "Mixed"), 0.5*BJ18, 0)</f>
        <v>1</v>
      </c>
      <c r="BJ18" s="5">
        <f>IF('Each Gender - Gold'!BJ18+'Each Gender - Silver'!BJ18+'Each Gender - Bronze'!BJ18 &gt; 0, 'Each Gender - Gold'!BJ18*'Medal values'!$B$1+'Each Gender - Silver'!BJ18*'Medal values'!$B$2+'Each Gender - Bronze'!BJ18*'Medal values'!$B$3, "") + IF(AND(BJ$1 = BI$1, BI$2 = "Mixed"), 0.5*BI18, 0) + IF(AND(BJ$1 = BK$1, BK$2 = "Mixed"), 0.5*BK18, 0)</f>
        <v>4.001</v>
      </c>
      <c r="BK18" s="5">
        <f>IF('Each Gender - Gold'!BK18+'Each Gender - Silver'!BK18+'Each Gender - Bronze'!BK18 &gt; 0, 'Each Gender - Gold'!BK18*'Medal values'!$B$1+'Each Gender - Silver'!BK18*'Medal values'!$B$2+'Each Gender - Bronze'!BK18*'Medal values'!$B$3, "") + IF(AND(BK$1 = BJ$1, BJ$2 = "Mixed"), 0.5*BJ18, 0) + IF(AND(BK$1 = BL$1, BL$2 = "Mixed"), 0.5*BL18, 0)</f>
        <v>0</v>
      </c>
      <c r="BL18" s="5">
        <f>IF('Each Gender - Gold'!BL18+'Each Gender - Silver'!BL18+'Each Gender - Bronze'!BL18 &gt; 0, 'Each Gender - Gold'!BL18*'Medal values'!$B$1+'Each Gender - Silver'!BL18*'Medal values'!$B$2+'Each Gender - Bronze'!BL18*'Medal values'!$B$3, "") + IF(AND(BL$1 = BK$1, BK$2 = "Mixed"), 0.5*BK18, 0) + IF(AND(BL$1 = BM$1, BM$2 = "Mixed"), 0.5*BM18, 0)</f>
        <v>0</v>
      </c>
      <c r="BM18" s="5">
        <f>IF('Each Gender - Gold'!BM18+'Each Gender - Silver'!BM18+'Each Gender - Bronze'!BM18 &gt; 0, 'Each Gender - Gold'!BM18*'Medal values'!$B$1+'Each Gender - Silver'!BM18*'Medal values'!$B$2+'Each Gender - Bronze'!BM18*'Medal values'!$B$3, "") + IF(AND(BM$1 = BL$1, BL$2 = "Mixed"), 0.5*BL18, 0) + IF(AND(BM$1 = BN$1, BN$2 = "Mixed"), 0.5*BN18, 0)</f>
        <v>1</v>
      </c>
      <c r="BN18" s="5">
        <f>IF('Each Gender - Gold'!BN18+'Each Gender - Silver'!BN18+'Each Gender - Bronze'!BN18 &gt; 0, 'Each Gender - Gold'!BN18*'Medal values'!$B$1+'Each Gender - Silver'!BN18*'Medal values'!$B$2+'Each Gender - Bronze'!BN18*'Medal values'!$B$3, "") + IF(AND(BN$1 = BM$1, BM$2 = "Mixed"), 0.5*BM18, 0) + IF(AND(BN$1 = BO$1, BO$2 = "Mixed"), 0.5*BO18, 0)</f>
        <v>0</v>
      </c>
      <c r="BO18" s="5">
        <f>IF('Each Gender - Gold'!BO18+'Each Gender - Silver'!BO18+'Each Gender - Bronze'!BO18 &gt; 0, 'Each Gender - Gold'!BO18*'Medal values'!$B$1+'Each Gender - Silver'!BO18*'Medal values'!$B$2+'Each Gender - Bronze'!BO18*'Medal values'!$B$3, "") + IF(AND(BO$1 = BN$1, BN$2 = "Mixed"), 0.5*BN18, 0) + IF(AND(BO$1 = BP$1, BP$2 = "Mixed"), 0.5*BP18, 0)</f>
        <v>3.001</v>
      </c>
      <c r="BP18" s="5">
        <f>IF('Each Gender - Gold'!BP18+'Each Gender - Silver'!BP18+'Each Gender - Bronze'!BP18 &gt; 0, 'Each Gender - Gold'!BP18*'Medal values'!$B$1+'Each Gender - Silver'!BP18*'Medal values'!$B$2+'Each Gender - Bronze'!BP18*'Medal values'!$B$3, "") + IF(AND(BP$1 = BO$1, BO$2 = "Mixed"), 0.5*BO18, 0) + IF(AND(BP$1 = BQ$1, BQ$2 = "Mixed"), 0.5*BQ18, 0)</f>
        <v>11.002001</v>
      </c>
      <c r="BQ18" s="5">
        <f>IF('Each Gender - Gold'!BQ18+'Each Gender - Silver'!BQ18+'Each Gender - Bronze'!BQ18 &gt; 0, 'Each Gender - Gold'!BQ18*'Medal values'!$B$1+'Each Gender - Silver'!BQ18*'Medal values'!$B$2+'Each Gender - Bronze'!BQ18*'Medal values'!$B$3, "") + IF(AND(BQ$1 = BP$1, BP$2 = "Mixed"), 0.5*BP18, 0) + IF(AND(BQ$1 = BR$1, BR$2 = "Mixed"), 0.5*BR18, 0)</f>
        <v>6.002</v>
      </c>
      <c r="BR18" s="5">
        <f>IF('Each Gender - Gold'!BR18+'Each Gender - Silver'!BR18+'Each Gender - Bronze'!BR18 &gt; 0, 'Each Gender - Gold'!BR18*'Medal values'!$B$1+'Each Gender - Silver'!BR18*'Medal values'!$B$2+'Each Gender - Bronze'!BR18*'Medal values'!$B$3, "") + IF(AND(BR$1 = BQ$1, BQ$2 = "Mixed"), 0.5*BQ18, 0) + IF(AND(BR$1 = BS$1, BS$2 = "Mixed"), 0.5*BS18, 0)</f>
        <v>9.002</v>
      </c>
      <c r="BS18" s="5">
        <f>IF('Each Gender - Gold'!BS18+'Each Gender - Silver'!BS18+'Each Gender - Bronze'!BS18 &gt; 0, 'Each Gender - Gold'!BS18*'Medal values'!$B$1+'Each Gender - Silver'!BS18*'Medal values'!$B$2+'Each Gender - Bronze'!BS18*'Medal values'!$B$3, "") + IF(AND(BS$1 = BR$1, BR$2 = "Mixed"), 0.5*BR18, 0) + IF(AND(BS$1 = BT$1, BT$2 = "Mixed"), 0.5*BT18, 0)</f>
        <v>0</v>
      </c>
      <c r="BT18" s="5">
        <f>IF('Each Gender - Gold'!BT18+'Each Gender - Silver'!BT18+'Each Gender - Bronze'!BT18 &gt; 0, 'Each Gender - Gold'!BT18*'Medal values'!$B$1+'Each Gender - Silver'!BT18*'Medal values'!$B$2+'Each Gender - Bronze'!BT18*'Medal values'!$B$3, "") + IF(AND(BT$1 = BS$1, BS$2 = "Mixed"), 0.5*BS18, 0) + IF(AND(BT$1 = BU$1, BU$2 = "Mixed"), 0.5*BU18, 0)</f>
        <v>0</v>
      </c>
      <c r="BU18" s="5">
        <f>IF('Each Gender - Gold'!BU18+'Each Gender - Silver'!BU18+'Each Gender - Bronze'!BU18 &gt; 0, 'Each Gender - Gold'!BU18*'Medal values'!$B$1+'Each Gender - Silver'!BU18*'Medal values'!$B$2+'Each Gender - Bronze'!BU18*'Medal values'!$B$3, "") + IF(AND(BU$1 = BT$1, BT$2 = "Mixed"), 0.5*BT18, 0) + IF(AND(BU$1 = BV$1, BV$2 = "Mixed"), 0.5*BV18, 0)</f>
        <v>0</v>
      </c>
      <c r="BV18" s="5">
        <f>IF('Each Gender - Gold'!BV18+'Each Gender - Silver'!BV18+'Each Gender - Bronze'!BV18 &gt; 0, 'Each Gender - Gold'!BV18*'Medal values'!$B$1+'Each Gender - Silver'!BV18*'Medal values'!$B$2+'Each Gender - Bronze'!BV18*'Medal values'!$B$3, "") + IF(AND(BV$1 = BU$1, BU$2 = "Mixed"), 0.5*BU18, 0) + IF(AND(BV$1 = BW$1, BW$2 = "Mixed"), 0.5*BW18, 0)</f>
        <v>0</v>
      </c>
      <c r="BW18" s="5">
        <f>IF('Each Gender - Gold'!BW18+'Each Gender - Silver'!BW18+'Each Gender - Bronze'!BW18 &gt; 0, 'Each Gender - Gold'!BW18*'Medal values'!$B$1+'Each Gender - Silver'!BW18*'Medal values'!$B$2+'Each Gender - Bronze'!BW18*'Medal values'!$B$3, "") + IF(AND(BW$1 = BV$1, BV$2 = "Mixed"), 0.5*BV18, 0) + IF(AND(BW$1 = BX$1, BX$2 = "Mixed"), 0.5*BX18, 0)</f>
        <v>0</v>
      </c>
      <c r="BX18" s="5">
        <f>IF('Each Gender - Gold'!BX18+'Each Gender - Silver'!BX18+'Each Gender - Bronze'!BX18 &gt; 0, 'Each Gender - Gold'!BX18*'Medal values'!$B$1+'Each Gender - Silver'!BX18*'Medal values'!$B$2+'Each Gender - Bronze'!BX18*'Medal values'!$B$3, "") + IF(AND(BX$1 = BW$1, BW$2 = "Mixed"), 0.5*BW18, 0) + IF(AND(BX$1 = BY$1, BY$2 = "Mixed"), 0.5*BY18, 0)</f>
        <v>0</v>
      </c>
      <c r="BY18" s="5">
        <f>IF('Each Gender - Gold'!BY18+'Each Gender - Silver'!BY18+'Each Gender - Bronze'!BY18 &gt; 0, 'Each Gender - Gold'!BY18*'Medal values'!$B$1+'Each Gender - Silver'!BY18*'Medal values'!$B$2+'Each Gender - Bronze'!BY18*'Medal values'!$B$3, "") + IF(AND(BY$1 = BX$1, BX$2 = "Mixed"), 0.5*BX18, 0) + IF(AND(BY$1 = BZ$1, BZ$2 = "Mixed"), 0.5*BZ18, 0)</f>
        <v>4.0010005</v>
      </c>
      <c r="BZ18" s="5">
        <f>IF('Each Gender - Gold'!BZ18+'Each Gender - Silver'!BZ18+'Each Gender - Bronze'!BZ18 &gt; 0, 'Each Gender - Gold'!BZ18*'Medal values'!$B$1+'Each Gender - Silver'!BZ18*'Medal values'!$B$2+'Each Gender - Bronze'!BZ18*'Medal values'!$B$3, "") + IF(AND(BZ$1 = BY$1, BY$2 = "Mixed"), 0.5*BY18, 0) + IF(AND(BZ$1 = CA$1, CA$2 = "Mixed"), 0.5*CA18, 0)</f>
        <v>2.000001</v>
      </c>
      <c r="CA18" s="5">
        <f>IF('Each Gender - Gold'!CA18+'Each Gender - Silver'!CA18+'Each Gender - Bronze'!CA18 &gt; 0, 'Each Gender - Gold'!CA18*'Medal values'!$B$1+'Each Gender - Silver'!CA18*'Medal values'!$B$2+'Each Gender - Bronze'!CA18*'Medal values'!$B$3, "") + IF(AND(CA$1 = BZ$1, BZ$2 = "Mixed"), 0.5*BZ18, 0) + IF(AND(CA$1 = CB$1, CB$2 = "Mixed"), 0.5*CB18, 0)</f>
        <v>10.0020015</v>
      </c>
      <c r="CB18" s="5">
        <f>IF('Each Gender - Gold'!CB18+'Each Gender - Silver'!CB18+'Each Gender - Bronze'!CB18 &gt; 0, 'Each Gender - Gold'!CB18*'Medal values'!$B$1+'Each Gender - Silver'!CB18*'Medal values'!$B$2+'Each Gender - Bronze'!CB18*'Medal values'!$B$3, "") + IF(AND(CB$1 = CA$1, CA$2 = "Mixed"), 0.5*CA18, 0) + IF(AND(CB$1 = CC$1, CC$2 = "Mixed"), 0.5*CC18, 0)</f>
        <v>9.0020015</v>
      </c>
      <c r="CC18" s="5">
        <f>IF('Each Gender - Gold'!CC18+'Each Gender - Silver'!CC18+'Each Gender - Bronze'!CC18 &gt; 0, 'Each Gender - Gold'!CC18*'Medal values'!$B$1+'Each Gender - Silver'!CC18*'Medal values'!$B$2+'Each Gender - Bronze'!CC18*'Medal values'!$B$3, "") + IF(AND(CC$1 = CB$1, CB$2 = "Mixed"), 0.5*CB18, 0) + IF(AND(CC$1 = CD$1, CD$2 = "Mixed"), 0.5*CD18, 0)</f>
        <v>2.000001</v>
      </c>
      <c r="CD18" s="5">
        <f>IF('Each Gender - Gold'!CD18+'Each Gender - Silver'!CD18+'Each Gender - Bronze'!CD18 &gt; 0, 'Each Gender - Gold'!CD18*'Medal values'!$B$1+'Each Gender - Silver'!CD18*'Medal values'!$B$2+'Each Gender - Bronze'!CD18*'Medal values'!$B$3, "") + IF(AND(CD$1 = CC$1, CC$2 = "Mixed"), 0.5*CC18, 0) + IF(AND(CD$1 = CE$1, CE$2 = "Mixed"), 0.5*CE18, 0)</f>
        <v>9.0020015</v>
      </c>
      <c r="CE18" s="5">
        <f>IF('Each Gender - Gold'!CE18+'Each Gender - Silver'!CE18+'Each Gender - Bronze'!CE18 &gt; 0, 'Each Gender - Gold'!CE18*'Medal values'!$B$1+'Each Gender - Silver'!CE18*'Medal values'!$B$2+'Each Gender - Bronze'!CE18*'Medal values'!$B$3, "") + IF(AND(CE$1 = CD$1, CD$2 = "Mixed"), 0.5*CD18, 0) + IF(AND(CE$1 = CF$1, CF$2 = "Mixed"), 0.5*CF18, 0)</f>
        <v>1</v>
      </c>
      <c r="CF18" s="5">
        <f>IF('Each Gender - Gold'!CF18+'Each Gender - Silver'!CF18+'Each Gender - Bronze'!CF18 &gt; 0, 'Each Gender - Gold'!CF18*'Medal values'!$B$1+'Each Gender - Silver'!CF18*'Medal values'!$B$2+'Each Gender - Bronze'!CF18*'Medal values'!$B$3, "") + IF(AND(CF$1 = CE$1, CE$2 = "Mixed"), 0.5*CE18, 0) + IF(AND(CF$1 = CG$1, CG$2 = "Mixed"), 0.5*CG18, 0)</f>
        <v>0</v>
      </c>
      <c r="CG18" s="5">
        <f>IF('Each Gender - Gold'!CG18+'Each Gender - Silver'!CG18+'Each Gender - Bronze'!CG18 &gt; 0, 'Each Gender - Gold'!CG18*'Medal values'!$B$1+'Each Gender - Silver'!CG18*'Medal values'!$B$2+'Each Gender - Bronze'!CG18*'Medal values'!$B$3, "") + IF(AND(CG$1 = CF$1, CF$2 = "Mixed"), 0.5*CF18, 0) + IF(AND(CG$1 = CH$1, CH$2 = "Mixed"), 0.5*CH18, 0)</f>
        <v>0</v>
      </c>
      <c r="CH18" s="5">
        <f>IF('Each Gender - Gold'!CH18+'Each Gender - Silver'!CH18+'Each Gender - Bronze'!CH18 &gt; 0, 'Each Gender - Gold'!CH18*'Medal values'!$B$1+'Each Gender - Silver'!CH18*'Medal values'!$B$2+'Each Gender - Bronze'!CH18*'Medal values'!$B$3, "") + IF(AND(CH$1 = CG$1, CG$2 = "Mixed"), 0.5*CG18, 0) + IF(AND(CH$1 = CI$1, CI$2 = "Mixed"), 0.5*CI18, 0)</f>
        <v>0</v>
      </c>
      <c r="CI18" s="5">
        <f>IF('Each Gender - Gold'!CI18+'Each Gender - Silver'!CI18+'Each Gender - Bronze'!CI18 &gt; 0, 'Each Gender - Gold'!CI18*'Medal values'!$B$1+'Each Gender - Silver'!CI18*'Medal values'!$B$2+'Each Gender - Bronze'!CI18*'Medal values'!$B$3, "") + IF(AND(CI$1 = CH$1, CH$2 = "Mixed"), 0.5*CH18, 0) + IF(AND(CI$1 = CJ$1, CJ$2 = "Mixed"), 0.5*CJ18, 0)</f>
        <v>0</v>
      </c>
      <c r="CJ18" s="5">
        <f>IF('Each Gender - Gold'!CJ18+'Each Gender - Silver'!CJ18+'Each Gender - Bronze'!CJ18 &gt; 0, 'Each Gender - Gold'!CJ18*'Medal values'!$B$1+'Each Gender - Silver'!CJ18*'Medal values'!$B$2+'Each Gender - Bronze'!CJ18*'Medal values'!$B$3, "") + IF(AND(CJ$1 = CI$1, CI$2 = "Mixed"), 0.5*CI18, 0) + IF(AND(CJ$1 = CK$1, CK$2 = "Mixed"), 0.5*CK18, 0)</f>
        <v>2.000001</v>
      </c>
      <c r="CK18" s="5">
        <f>IF('Each Gender - Gold'!CK18+'Each Gender - Silver'!CK18+'Each Gender - Bronze'!CK18 &gt; 0, 'Each Gender - Gold'!CK18*'Medal values'!$B$1+'Each Gender - Silver'!CK18*'Medal values'!$B$2+'Each Gender - Bronze'!CK18*'Medal values'!$B$3, "") + IF(AND(CK$1 = CJ$1, CJ$2 = "Mixed"), 0.5*CJ18, 0) + IF(AND(CK$1 = CL$1, CL$2 = "Mixed"), 0.5*CL18, 0)</f>
        <v>5.001001</v>
      </c>
      <c r="CL18" s="5">
        <f>IF('Each Gender - Gold'!CL18+'Each Gender - Silver'!CL18+'Each Gender - Bronze'!CL18 &gt; 0, 'Each Gender - Gold'!CL18*'Medal values'!$B$1+'Each Gender - Silver'!CL18*'Medal values'!$B$2+'Each Gender - Bronze'!CL18*'Medal values'!$B$3, "") + IF(AND(CL$1 = CK$1, CK$2 = "Mixed"), 0.5*CK18, 0) + IF(AND(CL$1 = CM$1, CM$2 = "Mixed"), 0.5*CM18, 0)</f>
        <v>0</v>
      </c>
      <c r="CM18" s="5">
        <f>IF('Each Gender - Gold'!CM18+'Each Gender - Silver'!CM18+'Each Gender - Bronze'!CM18 &gt; 0, 'Each Gender - Gold'!CM18*'Medal values'!$B$1+'Each Gender - Silver'!CM18*'Medal values'!$B$2+'Each Gender - Bronze'!CM18*'Medal values'!$B$3, "") + IF(AND(CM$1 = CL$1, CL$2 = "Mixed"), 0.5*CL18, 0) + IF(AND(CM$1 = CN$1, CN$2 = "Mixed"), 0.5*CN18, 0)</f>
        <v>0</v>
      </c>
      <c r="CN18" s="5">
        <f>IF('Each Gender - Gold'!CN18+'Each Gender - Silver'!CN18+'Each Gender - Bronze'!CN18 &gt; 0, 'Each Gender - Gold'!CN18*'Medal values'!$B$1+'Each Gender - Silver'!CN18*'Medal values'!$B$2+'Each Gender - Bronze'!CN18*'Medal values'!$B$3, "") + IF(AND(CN$1 = CM$1, CM$2 = "Mixed"), 0.5*CM18, 0) + IF(AND(CN$1 = CO$1, CO$2 = "Mixed"), 0.5*CO18, 0)</f>
        <v>0</v>
      </c>
      <c r="CO18" s="5">
        <f>IF('Each Gender - Gold'!CO18+'Each Gender - Silver'!CO18+'Each Gender - Bronze'!CO18 &gt; 0, 'Each Gender - Gold'!CO18*'Medal values'!$B$1+'Each Gender - Silver'!CO18*'Medal values'!$B$2+'Each Gender - Bronze'!CO18*'Medal values'!$B$3, "") + IF(AND(CO$1 = CN$1, CN$2 = "Mixed"), 0.5*CN18, 0) + IF(AND(CO$1 = CP$1, CP$2 = "Mixed"), 0.5*CP18, 0)</f>
        <v>0</v>
      </c>
      <c r="CP18" s="5">
        <f>IF('Each Gender - Gold'!CP18+'Each Gender - Silver'!CP18+'Each Gender - Bronze'!CP18 &gt; 0, 'Each Gender - Gold'!CP18*'Medal values'!$B$1+'Each Gender - Silver'!CP18*'Medal values'!$B$2+'Each Gender - Bronze'!CP18*'Medal values'!$B$3, "") + IF(AND(CP$1 = CO$1, CO$2 = "Mixed"), 0.5*CO18, 0) + IF(AND(CP$1 = CQ$1, CQ$2 = "Mixed"), 0.5*CQ18, 0)</f>
        <v>0</v>
      </c>
      <c r="CQ18" s="5">
        <f>IF('Each Gender - Gold'!CQ18+'Each Gender - Silver'!CQ18+'Each Gender - Bronze'!CQ18 &gt; 0, 'Each Gender - Gold'!CQ18*'Medal values'!$B$1+'Each Gender - Silver'!CQ18*'Medal values'!$B$2+'Each Gender - Bronze'!CQ18*'Medal values'!$B$3, "") + IF(AND(CQ$1 = CP$1, CP$2 = "Mixed"), 0.5*CP18, 0) + IF(AND(CQ$1 = CR$1, CR$2 = "Mixed"), 0.5*CR18, 0)</f>
        <v>0</v>
      </c>
      <c r="CR18" s="5">
        <f>IF('Each Gender - Gold'!CR18+'Each Gender - Silver'!CR18+'Each Gender - Bronze'!CR18 &gt; 0, 'Each Gender - Gold'!CR18*'Medal values'!$B$1+'Each Gender - Silver'!CR18*'Medal values'!$B$2+'Each Gender - Bronze'!CR18*'Medal values'!$B$3, "") + IF(AND(CR$1 = CQ$1, CQ$2 = "Mixed"), 0.5*CQ18, 0) + IF(AND(CR$1 = CS$1, CS$2 = "Mixed"), 0.5*CS18, 0)</f>
        <v>0</v>
      </c>
      <c r="CS18" s="5">
        <f>IF('Each Gender - Gold'!CS18+'Each Gender - Silver'!CS18+'Each Gender - Bronze'!CS18 &gt; 0, 'Each Gender - Gold'!CS18*'Medal values'!$B$1+'Each Gender - Silver'!CS18*'Medal values'!$B$2+'Each Gender - Bronze'!CS18*'Medal values'!$B$3, "") + IF(AND(CS$1 = CR$1, CR$2 = "Mixed"), 0.5*CR18, 0) + IF(AND(CS$1 = CT$1, CT$2 = "Mixed"), 0.5*CT18, 0)</f>
        <v>12.004</v>
      </c>
      <c r="CT18" s="5">
        <f>IF('Each Gender - Gold'!CT18+'Each Gender - Silver'!CT18+'Each Gender - Bronze'!CT18 &gt; 0, 'Each Gender - Gold'!CT18*'Medal values'!$B$1+'Each Gender - Silver'!CT18*'Medal values'!$B$2+'Each Gender - Bronze'!CT18*'Medal values'!$B$3, "") + IF(AND(CT$1 = CS$1, CS$2 = "Mixed"), 0.5*CS18, 0) + IF(AND(CT$1 = CU$1, CU$2 = "Mixed"), 0.5*CU18, 0)</f>
        <v>11.003001</v>
      </c>
      <c r="CU18" s="5">
        <f>IF('Each Gender - Gold'!CU18+'Each Gender - Silver'!CU18+'Each Gender - Bronze'!CU18 &gt; 0, 'Each Gender - Gold'!CU18*'Medal values'!$B$1+'Each Gender - Silver'!CU18*'Medal values'!$B$2+'Each Gender - Bronze'!CU18*'Medal values'!$B$3, "") + IF(AND(CU$1 = CT$1, CT$2 = "Mixed"), 0.5*CT18, 0) + IF(AND(CU$1 = CV$1, CV$2 = "Mixed"), 0.5*CV18, 0)</f>
        <v>1</v>
      </c>
      <c r="CV18" s="5">
        <f>IF('Each Gender - Gold'!CV18+'Each Gender - Silver'!CV18+'Each Gender - Bronze'!CV18 &gt; 0, 'Each Gender - Gold'!CV18*'Medal values'!$B$1+'Each Gender - Silver'!CV18*'Medal values'!$B$2+'Each Gender - Bronze'!CV18*'Medal values'!$B$3, "") + IF(AND(CV$1 = CU$1, CU$2 = "Mixed"), 0.5*CU18, 0) + IF(AND(CV$1 = CW$1, CW$2 = "Mixed"), 0.5*CW18, 0)</f>
        <v>4.000002</v>
      </c>
      <c r="CW18" s="5">
        <f t="shared" ref="CW18:CX18" si="16">SUMIF($B$2:$CV$2,CW$2, $B18:$CV18)</f>
        <v>81.5145145</v>
      </c>
      <c r="CX18" s="5">
        <f t="shared" si="16"/>
        <v>109.5235155</v>
      </c>
    </row>
    <row r="19">
      <c r="A19" s="5" t="str">
        <f>Countries!A17</f>
        <v>CIV</v>
      </c>
      <c r="B19" s="5">
        <f>IF('Each Gender - Gold'!B19+'Each Gender - Silver'!B19+'Each Gender - Bronze'!B19 &gt; 0, 'Each Gender - Gold'!B19*'Medal values'!$B$1+'Each Gender - Silver'!B19*'Medal values'!$B$2+'Each Gender - Bronze'!B19*'Medal values'!$B$3, "") + IF(AND(B$1 = A$1, A$2 = "Mixed"), 0.5*A19, 0) + IF(AND(B$1 = C$1, C$2 = "Mixed"), 0.5*C19, 0)</f>
        <v>0</v>
      </c>
      <c r="C19" s="5">
        <f>IF('Each Gender - Gold'!C19+'Each Gender - Silver'!C19+'Each Gender - Bronze'!C19 &gt; 0, 'Each Gender - Gold'!C19*'Medal values'!$B$1+'Each Gender - Silver'!C19*'Medal values'!$B$2+'Each Gender - Bronze'!C19*'Medal values'!$B$3, "") + IF(AND(C$1 = B$1, B$2 = "Mixed"), 0.5*B19, 0) + IF(AND(C$1 = D$1, D$2 = "Mixed"), 0.5*D19, 0)</f>
        <v>0</v>
      </c>
      <c r="D19" s="5">
        <f>IF('Each Gender - Gold'!D19+'Each Gender - Silver'!D19+'Each Gender - Bronze'!D19 &gt; 0, 'Each Gender - Gold'!D19*'Medal values'!$B$1+'Each Gender - Silver'!D19*'Medal values'!$B$2+'Each Gender - Bronze'!D19*'Medal values'!$B$3, "") + IF(AND(D$1 = C$1, C$2 = "Mixed"), 0.5*C19, 0) + IF(AND(D$1 = E$1, E$2 = "Mixed"), 0.5*E19, 0)</f>
        <v>0</v>
      </c>
      <c r="E19" s="5">
        <f>IF('Each Gender - Gold'!E19+'Each Gender - Silver'!E19+'Each Gender - Bronze'!E19 &gt; 0, 'Each Gender - Gold'!E19*'Medal values'!$B$1+'Each Gender - Silver'!E19*'Medal values'!$B$2+'Each Gender - Bronze'!E19*'Medal values'!$B$3, "") + IF(AND(E$1 = D$1, D$2 = "Mixed"), 0.5*D19, 0) + IF(AND(E$1 = F$1, F$2 = "Mixed"), 0.5*F19, 0)</f>
        <v>0</v>
      </c>
      <c r="F19" s="5">
        <f>IF('Each Gender - Gold'!F19+'Each Gender - Silver'!F19+'Each Gender - Bronze'!F19 &gt; 0, 'Each Gender - Gold'!F19*'Medal values'!$B$1+'Each Gender - Silver'!F19*'Medal values'!$B$2+'Each Gender - Bronze'!F19*'Medal values'!$B$3, "") + IF(AND(F$1 = E$1, E$2 = "Mixed"), 0.5*E19, 0) + IF(AND(F$1 = G$1, G$2 = "Mixed"), 0.5*G19, 0)</f>
        <v>0</v>
      </c>
      <c r="G19" s="5">
        <f>IF('Each Gender - Gold'!G19+'Each Gender - Silver'!G19+'Each Gender - Bronze'!G19 &gt; 0, 'Each Gender - Gold'!G19*'Medal values'!$B$1+'Each Gender - Silver'!G19*'Medal values'!$B$2+'Each Gender - Bronze'!G19*'Medal values'!$B$3, "") + IF(AND(G$1 = F$1, F$2 = "Mixed"), 0.5*F19, 0) + IF(AND(G$1 = H$1, H$2 = "Mixed"), 0.5*H19, 0)</f>
        <v>0</v>
      </c>
      <c r="H19" s="5">
        <f>IF('Each Gender - Gold'!H19+'Each Gender - Silver'!H19+'Each Gender - Bronze'!H19 &gt; 0, 'Each Gender - Gold'!H19*'Medal values'!$B$1+'Each Gender - Silver'!H19*'Medal values'!$B$2+'Each Gender - Bronze'!H19*'Medal values'!$B$3, "") + IF(AND(H$1 = G$1, G$2 = "Mixed"), 0.5*G19, 0) + IF(AND(H$1 = I$1, I$2 = "Mixed"), 0.5*I19, 0)</f>
        <v>0</v>
      </c>
      <c r="I19" s="5">
        <f>IF('Each Gender - Gold'!I19+'Each Gender - Silver'!I19+'Each Gender - Bronze'!I19 &gt; 0, 'Each Gender - Gold'!I19*'Medal values'!$B$1+'Each Gender - Silver'!I19*'Medal values'!$B$2+'Each Gender - Bronze'!I19*'Medal values'!$B$3, "") + IF(AND(I$1 = H$1, H$2 = "Mixed"), 0.5*H19, 0) + IF(AND(I$1 = J$1, J$2 = "Mixed"), 0.5*J19, 0)</f>
        <v>0</v>
      </c>
      <c r="J19" s="5">
        <f>IF('Each Gender - Gold'!J19+'Each Gender - Silver'!J19+'Each Gender - Bronze'!J19 &gt; 0, 'Each Gender - Gold'!J19*'Medal values'!$B$1+'Each Gender - Silver'!J19*'Medal values'!$B$2+'Each Gender - Bronze'!J19*'Medal values'!$B$3, "") + IF(AND(J$1 = I$1, I$2 = "Mixed"), 0.5*I19, 0) + IF(AND(J$1 = K$1, K$2 = "Mixed"), 0.5*K19, 0)</f>
        <v>0</v>
      </c>
      <c r="K19" s="5">
        <f>IF('Each Gender - Gold'!K19+'Each Gender - Silver'!K19+'Each Gender - Bronze'!K19 &gt; 0, 'Each Gender - Gold'!K19*'Medal values'!$B$1+'Each Gender - Silver'!K19*'Medal values'!$B$2+'Each Gender - Bronze'!K19*'Medal values'!$B$3, "") + IF(AND(K$1 = J$1, J$2 = "Mixed"), 0.5*J19, 0) + IF(AND(K$1 = L$1, L$2 = "Mixed"), 0.5*L19, 0)</f>
        <v>0</v>
      </c>
      <c r="L19" s="5">
        <f>IF('Each Gender - Gold'!L19+'Each Gender - Silver'!L19+'Each Gender - Bronze'!L19 &gt; 0, 'Each Gender - Gold'!L19*'Medal values'!$B$1+'Each Gender - Silver'!L19*'Medal values'!$B$2+'Each Gender - Bronze'!L19*'Medal values'!$B$3, "") + IF(AND(L$1 = K$1, K$2 = "Mixed"), 0.5*K19, 0) + IF(AND(L$1 = M$1, M$2 = "Mixed"), 0.5*M19, 0)</f>
        <v>0</v>
      </c>
      <c r="M19" s="5">
        <f>IF('Each Gender - Gold'!M19+'Each Gender - Silver'!M19+'Each Gender - Bronze'!M19 &gt; 0, 'Each Gender - Gold'!M19*'Medal values'!$B$1+'Each Gender - Silver'!M19*'Medal values'!$B$2+'Each Gender - Bronze'!M19*'Medal values'!$B$3, "") + IF(AND(M$1 = L$1, L$2 = "Mixed"), 0.5*L19, 0) + IF(AND(M$1 = N$1, N$2 = "Mixed"), 0.5*N19, 0)</f>
        <v>0</v>
      </c>
      <c r="N19" s="5">
        <f>IF('Each Gender - Gold'!N19+'Each Gender - Silver'!N19+'Each Gender - Bronze'!N19 &gt; 0, 'Each Gender - Gold'!N19*'Medal values'!$B$1+'Each Gender - Silver'!N19*'Medal values'!$B$2+'Each Gender - Bronze'!N19*'Medal values'!$B$3, "") + IF(AND(N$1 = M$1, M$2 = "Mixed"), 0.5*M19, 0) + IF(AND(N$1 = O$1, O$2 = "Mixed"), 0.5*O19, 0)</f>
        <v>0</v>
      </c>
      <c r="O19" s="5">
        <f>IF('Each Gender - Gold'!O19+'Each Gender - Silver'!O19+'Each Gender - Bronze'!O19 &gt; 0, 'Each Gender - Gold'!O19*'Medal values'!$B$1+'Each Gender - Silver'!O19*'Medal values'!$B$2+'Each Gender - Bronze'!O19*'Medal values'!$B$3, "") + IF(AND(O$1 = N$1, N$2 = "Mixed"), 0.5*N19, 0) + IF(AND(O$1 = P$1, P$2 = "Mixed"), 0.5*P19, 0)</f>
        <v>0</v>
      </c>
      <c r="P19" s="5">
        <f>IF('Each Gender - Gold'!P19+'Each Gender - Silver'!P19+'Each Gender - Bronze'!P19 &gt; 0, 'Each Gender - Gold'!P19*'Medal values'!$B$1+'Each Gender - Silver'!P19*'Medal values'!$B$2+'Each Gender - Bronze'!P19*'Medal values'!$B$3, "") + IF(AND(P$1 = O$1, O$2 = "Mixed"), 0.5*O19, 0) + IF(AND(P$1 = Q$1, Q$2 = "Mixed"), 0.5*Q19, 0)</f>
        <v>0</v>
      </c>
      <c r="Q19" s="5">
        <f>IF('Each Gender - Gold'!Q19+'Each Gender - Silver'!Q19+'Each Gender - Bronze'!Q19 &gt; 0, 'Each Gender - Gold'!Q19*'Medal values'!$B$1+'Each Gender - Silver'!Q19*'Medal values'!$B$2+'Each Gender - Bronze'!Q19*'Medal values'!$B$3, "") + IF(AND(Q$1 = P$1, P$2 = "Mixed"), 0.5*P19, 0) + IF(AND(Q$1 = R$1, R$2 = "Mixed"), 0.5*R19, 0)</f>
        <v>0</v>
      </c>
      <c r="R19" s="5">
        <f>IF('Each Gender - Gold'!R19+'Each Gender - Silver'!R19+'Each Gender - Bronze'!R19 &gt; 0, 'Each Gender - Gold'!R19*'Medal values'!$B$1+'Each Gender - Silver'!R19*'Medal values'!$B$2+'Each Gender - Bronze'!R19*'Medal values'!$B$3, "") + IF(AND(R$1 = Q$1, Q$2 = "Mixed"), 0.5*Q19, 0) + IF(AND(R$1 = S$1, S$2 = "Mixed"), 0.5*S19, 0)</f>
        <v>0</v>
      </c>
      <c r="S19" s="5">
        <f>IF('Each Gender - Gold'!S19+'Each Gender - Silver'!S19+'Each Gender - Bronze'!S19 &gt; 0, 'Each Gender - Gold'!S19*'Medal values'!$B$1+'Each Gender - Silver'!S19*'Medal values'!$B$2+'Each Gender - Bronze'!S19*'Medal values'!$B$3, "") + IF(AND(S$1 = R$1, R$2 = "Mixed"), 0.5*R19, 0) + IF(AND(S$1 = T$1, T$2 = "Mixed"), 0.5*T19, 0)</f>
        <v>0</v>
      </c>
      <c r="T19" s="5">
        <f>IF('Each Gender - Gold'!T19+'Each Gender - Silver'!T19+'Each Gender - Bronze'!T19 &gt; 0, 'Each Gender - Gold'!T19*'Medal values'!$B$1+'Each Gender - Silver'!T19*'Medal values'!$B$2+'Each Gender - Bronze'!T19*'Medal values'!$B$3, "") + IF(AND(T$1 = S$1, S$2 = "Mixed"), 0.5*S19, 0) + IF(AND(T$1 = U$1, U$2 = "Mixed"), 0.5*U19, 0)</f>
        <v>0</v>
      </c>
      <c r="U19" s="5">
        <f>IF('Each Gender - Gold'!U19+'Each Gender - Silver'!U19+'Each Gender - Bronze'!U19 &gt; 0, 'Each Gender - Gold'!U19*'Medal values'!$B$1+'Each Gender - Silver'!U19*'Medal values'!$B$2+'Each Gender - Bronze'!U19*'Medal values'!$B$3, "") + IF(AND(U$1 = T$1, T$2 = "Mixed"), 0.5*T19, 0) + IF(AND(U$1 = V$1, V$2 = "Mixed"), 0.5*V19, 0)</f>
        <v>0</v>
      </c>
      <c r="V19" s="5">
        <f>IF('Each Gender - Gold'!V19+'Each Gender - Silver'!V19+'Each Gender - Bronze'!V19 &gt; 0, 'Each Gender - Gold'!V19*'Medal values'!$B$1+'Each Gender - Silver'!V19*'Medal values'!$B$2+'Each Gender - Bronze'!V19*'Medal values'!$B$3, "") + IF(AND(V$1 = U$1, U$2 = "Mixed"), 0.5*U19, 0) + IF(AND(V$1 = W$1, W$2 = "Mixed"), 0.5*W19, 0)</f>
        <v>0</v>
      </c>
      <c r="W19" s="5">
        <f>IF('Each Gender - Gold'!W19+'Each Gender - Silver'!W19+'Each Gender - Bronze'!W19 &gt; 0, 'Each Gender - Gold'!W19*'Medal values'!$B$1+'Each Gender - Silver'!W19*'Medal values'!$B$2+'Each Gender - Bronze'!W19*'Medal values'!$B$3, "") + IF(AND(W$1 = V$1, V$2 = "Mixed"), 0.5*V19, 0) + IF(AND(W$1 = X$1, X$2 = "Mixed"), 0.5*X19, 0)</f>
        <v>0</v>
      </c>
      <c r="X19" s="5">
        <f>IF('Each Gender - Gold'!X19+'Each Gender - Silver'!X19+'Each Gender - Bronze'!X19 &gt; 0, 'Each Gender - Gold'!X19*'Medal values'!$B$1+'Each Gender - Silver'!X19*'Medal values'!$B$2+'Each Gender - Bronze'!X19*'Medal values'!$B$3, "") + IF(AND(X$1 = W$1, W$2 = "Mixed"), 0.5*W19, 0) + IF(AND(X$1 = Y$1, Y$2 = "Mixed"), 0.5*Y19, 0)</f>
        <v>0</v>
      </c>
      <c r="Y19" s="5">
        <f>IF('Each Gender - Gold'!Y19+'Each Gender - Silver'!Y19+'Each Gender - Bronze'!Y19 &gt; 0, 'Each Gender - Gold'!Y19*'Medal values'!$B$1+'Each Gender - Silver'!Y19*'Medal values'!$B$2+'Each Gender - Bronze'!Y19*'Medal values'!$B$3, "") + IF(AND(Y$1 = X$1, X$2 = "Mixed"), 0.5*X19, 0) + IF(AND(Y$1 = Z$1, Z$2 = "Mixed"), 0.5*Z19, 0)</f>
        <v>0</v>
      </c>
      <c r="Z19" s="5">
        <f>IF('Each Gender - Gold'!Z19+'Each Gender - Silver'!Z19+'Each Gender - Bronze'!Z19 &gt; 0, 'Each Gender - Gold'!Z19*'Medal values'!$B$1+'Each Gender - Silver'!Z19*'Medal values'!$B$2+'Each Gender - Bronze'!Z19*'Medal values'!$B$3, "") + IF(AND(Z$1 = Y$1, Y$2 = "Mixed"), 0.5*Y19, 0) + IF(AND(Z$1 = AA$1, AA$2 = "Mixed"), 0.5*AA19, 0)</f>
        <v>0</v>
      </c>
      <c r="AA19" s="5">
        <f>IF('Each Gender - Gold'!AA19+'Each Gender - Silver'!AA19+'Each Gender - Bronze'!AA19 &gt; 0, 'Each Gender - Gold'!AA19*'Medal values'!$B$1+'Each Gender - Silver'!AA19*'Medal values'!$B$2+'Each Gender - Bronze'!AA19*'Medal values'!$B$3, "") + IF(AND(AA$1 = Z$1, Z$2 = "Mixed"), 0.5*Z19, 0) + IF(AND(AA$1 = AB$1, AB$2 = "Mixed"), 0.5*AB19, 0)</f>
        <v>0</v>
      </c>
      <c r="AB19" s="5">
        <f>IF('Each Gender - Gold'!AB19+'Each Gender - Silver'!AB19+'Each Gender - Bronze'!AB19 &gt; 0, 'Each Gender - Gold'!AB19*'Medal values'!$B$1+'Each Gender - Silver'!AB19*'Medal values'!$B$2+'Each Gender - Bronze'!AB19*'Medal values'!$B$3, "") + IF(AND(AB$1 = AA$1, AA$2 = "Mixed"), 0.5*AA19, 0) + IF(AND(AB$1 = AC$1, AC$2 = "Mixed"), 0.5*AC19, 0)</f>
        <v>0</v>
      </c>
      <c r="AC19" s="5">
        <f>IF('Each Gender - Gold'!AC19+'Each Gender - Silver'!AC19+'Each Gender - Bronze'!AC19 &gt; 0, 'Each Gender - Gold'!AC19*'Medal values'!$B$1+'Each Gender - Silver'!AC19*'Medal values'!$B$2+'Each Gender - Bronze'!AC19*'Medal values'!$B$3, "") + IF(AND(AC$1 = AB$1, AB$2 = "Mixed"), 0.5*AB19, 0) + IF(AND(AC$1 = AD$1, AD$2 = "Mixed"), 0.5*AD19, 0)</f>
        <v>0</v>
      </c>
      <c r="AD19" s="5">
        <f>IF('Each Gender - Gold'!AD19+'Each Gender - Silver'!AD19+'Each Gender - Bronze'!AD19 &gt; 0, 'Each Gender - Gold'!AD19*'Medal values'!$B$1+'Each Gender - Silver'!AD19*'Medal values'!$B$2+'Each Gender - Bronze'!AD19*'Medal values'!$B$3, "") + IF(AND(AD$1 = AC$1, AC$2 = "Mixed"), 0.5*AC19, 0) + IF(AND(AD$1 = AE$1, AE$2 = "Mixed"), 0.5*AE19, 0)</f>
        <v>0</v>
      </c>
      <c r="AE19" s="5">
        <f>IF('Each Gender - Gold'!AE19+'Each Gender - Silver'!AE19+'Each Gender - Bronze'!AE19 &gt; 0, 'Each Gender - Gold'!AE19*'Medal values'!$B$1+'Each Gender - Silver'!AE19*'Medal values'!$B$2+'Each Gender - Bronze'!AE19*'Medal values'!$B$3, "") + IF(AND(AE$1 = AD$1, AD$2 = "Mixed"), 0.5*AD19, 0) + IF(AND(AE$1 = AF$1, AF$2 = "Mixed"), 0.5*AF19, 0)</f>
        <v>0</v>
      </c>
      <c r="AF19" s="5">
        <f>IF('Each Gender - Gold'!AF19+'Each Gender - Silver'!AF19+'Each Gender - Bronze'!AF19 &gt; 0, 'Each Gender - Gold'!AF19*'Medal values'!$B$1+'Each Gender - Silver'!AF19*'Medal values'!$B$2+'Each Gender - Bronze'!AF19*'Medal values'!$B$3, "") + IF(AND(AF$1 = AE$1, AE$2 = "Mixed"), 0.5*AE19, 0) + IF(AND(AF$1 = AG$1, AG$2 = "Mixed"), 0.5*AG19, 0)</f>
        <v>0</v>
      </c>
      <c r="AG19" s="5">
        <f>IF('Each Gender - Gold'!AG19+'Each Gender - Silver'!AG19+'Each Gender - Bronze'!AG19 &gt; 0, 'Each Gender - Gold'!AG19*'Medal values'!$B$1+'Each Gender - Silver'!AG19*'Medal values'!$B$2+'Each Gender - Bronze'!AG19*'Medal values'!$B$3, "") + IF(AND(AG$1 = AF$1, AF$2 = "Mixed"), 0.5*AF19, 0) + IF(AND(AG$1 = AH$1, AH$2 = "Mixed"), 0.5*AH19, 0)</f>
        <v>0</v>
      </c>
      <c r="AH19" s="5">
        <f>IF('Each Gender - Gold'!AH19+'Each Gender - Silver'!AH19+'Each Gender - Bronze'!AH19 &gt; 0, 'Each Gender - Gold'!AH19*'Medal values'!$B$1+'Each Gender - Silver'!AH19*'Medal values'!$B$2+'Each Gender - Bronze'!AH19*'Medal values'!$B$3, "") + IF(AND(AH$1 = AG$1, AG$2 = "Mixed"), 0.5*AG19, 0) + IF(AND(AH$1 = AI$1, AI$2 = "Mixed"), 0.5*AI19, 0)</f>
        <v>0</v>
      </c>
      <c r="AI19" s="5">
        <f>IF('Each Gender - Gold'!AI19+'Each Gender - Silver'!AI19+'Each Gender - Bronze'!AI19 &gt; 0, 'Each Gender - Gold'!AI19*'Medal values'!$B$1+'Each Gender - Silver'!AI19*'Medal values'!$B$2+'Each Gender - Bronze'!AI19*'Medal values'!$B$3, "") + IF(AND(AI$1 = AH$1, AH$2 = "Mixed"), 0.5*AH19, 0) + IF(AND(AI$1 = AJ$1, AJ$2 = "Mixed"), 0.5*AJ19, 0)</f>
        <v>0</v>
      </c>
      <c r="AJ19" s="5">
        <f>IF('Each Gender - Gold'!AJ19+'Each Gender - Silver'!AJ19+'Each Gender - Bronze'!AJ19 &gt; 0, 'Each Gender - Gold'!AJ19*'Medal values'!$B$1+'Each Gender - Silver'!AJ19*'Medal values'!$B$2+'Each Gender - Bronze'!AJ19*'Medal values'!$B$3, "") + IF(AND(AJ$1 = AI$1, AI$2 = "Mixed"), 0.5*AI19, 0) + IF(AND(AJ$1 = AK$1, AK$2 = "Mixed"), 0.5*AK19, 0)</f>
        <v>0</v>
      </c>
      <c r="AK19" s="5">
        <f>IF('Each Gender - Gold'!AK19+'Each Gender - Silver'!AK19+'Each Gender - Bronze'!AK19 &gt; 0, 'Each Gender - Gold'!AK19*'Medal values'!$B$1+'Each Gender - Silver'!AK19*'Medal values'!$B$2+'Each Gender - Bronze'!AK19*'Medal values'!$B$3, "") + IF(AND(AK$1 = AJ$1, AJ$2 = "Mixed"), 0.5*AJ19, 0) + IF(AND(AK$1 = AL$1, AL$2 = "Mixed"), 0.5*AL19, 0)</f>
        <v>0</v>
      </c>
      <c r="AL19" s="5">
        <f>IF('Each Gender - Gold'!AL19+'Each Gender - Silver'!AL19+'Each Gender - Bronze'!AL19 &gt; 0, 'Each Gender - Gold'!AL19*'Medal values'!$B$1+'Each Gender - Silver'!AL19*'Medal values'!$B$2+'Each Gender - Bronze'!AL19*'Medal values'!$B$3, "") + IF(AND(AL$1 = AK$1, AK$2 = "Mixed"), 0.5*AK19, 0) + IF(AND(AL$1 = AM$1, AM$2 = "Mixed"), 0.5*AM19, 0)</f>
        <v>0</v>
      </c>
      <c r="AM19" s="5">
        <f>IF('Each Gender - Gold'!AM19+'Each Gender - Silver'!AM19+'Each Gender - Bronze'!AM19 &gt; 0, 'Each Gender - Gold'!AM19*'Medal values'!$B$1+'Each Gender - Silver'!AM19*'Medal values'!$B$2+'Each Gender - Bronze'!AM19*'Medal values'!$B$3, "") + IF(AND(AM$1 = AL$1, AL$2 = "Mixed"), 0.5*AL19, 0) + IF(AND(AM$1 = AN$1, AN$2 = "Mixed"), 0.5*AN19, 0)</f>
        <v>0</v>
      </c>
      <c r="AN19" s="5">
        <f>IF('Each Gender - Gold'!AN19+'Each Gender - Silver'!AN19+'Each Gender - Bronze'!AN19 &gt; 0, 'Each Gender - Gold'!AN19*'Medal values'!$B$1+'Each Gender - Silver'!AN19*'Medal values'!$B$2+'Each Gender - Bronze'!AN19*'Medal values'!$B$3, "") + IF(AND(AN$1 = AM$1, AM$2 = "Mixed"), 0.5*AM19, 0) + IF(AND(AN$1 = AO$1, AO$2 = "Mixed"), 0.5*AO19, 0)</f>
        <v>0</v>
      </c>
      <c r="AO19" s="5">
        <f>IF('Each Gender - Gold'!AO19+'Each Gender - Silver'!AO19+'Each Gender - Bronze'!AO19 &gt; 0, 'Each Gender - Gold'!AO19*'Medal values'!$B$1+'Each Gender - Silver'!AO19*'Medal values'!$B$2+'Each Gender - Bronze'!AO19*'Medal values'!$B$3, "") + IF(AND(AO$1 = AN$1, AN$2 = "Mixed"), 0.5*AN19, 0) + IF(AND(AO$1 = AP$1, AP$2 = "Mixed"), 0.5*AP19, 0)</f>
        <v>0</v>
      </c>
      <c r="AP19" s="5">
        <f>IF('Each Gender - Gold'!AP19+'Each Gender - Silver'!AP19+'Each Gender - Bronze'!AP19 &gt; 0, 'Each Gender - Gold'!AP19*'Medal values'!$B$1+'Each Gender - Silver'!AP19*'Medal values'!$B$2+'Each Gender - Bronze'!AP19*'Medal values'!$B$3, "") + IF(AND(AP$1 = AO$1, AO$2 = "Mixed"), 0.5*AO19, 0) + IF(AND(AP$1 = AQ$1, AQ$2 = "Mixed"), 0.5*AQ19, 0)</f>
        <v>0</v>
      </c>
      <c r="AQ19" s="5">
        <f>IF('Each Gender - Gold'!AQ19+'Each Gender - Silver'!AQ19+'Each Gender - Bronze'!AQ19 &gt; 0, 'Each Gender - Gold'!AQ19*'Medal values'!$B$1+'Each Gender - Silver'!AQ19*'Medal values'!$B$2+'Each Gender - Bronze'!AQ19*'Medal values'!$B$3, "") + IF(AND(AQ$1 = AP$1, AP$2 = "Mixed"), 0.5*AP19, 0) + IF(AND(AQ$1 = AR$1, AR$2 = "Mixed"), 0.5*AR19, 0)</f>
        <v>0</v>
      </c>
      <c r="AR19" s="5">
        <f>IF('Each Gender - Gold'!AR19+'Each Gender - Silver'!AR19+'Each Gender - Bronze'!AR19 &gt; 0, 'Each Gender - Gold'!AR19*'Medal values'!$B$1+'Each Gender - Silver'!AR19*'Medal values'!$B$2+'Each Gender - Bronze'!AR19*'Medal values'!$B$3, "") + IF(AND(AR$1 = AQ$1, AQ$2 = "Mixed"), 0.5*AQ19, 0) + IF(AND(AR$1 = AS$1, AS$2 = "Mixed"), 0.5*AS19, 0)</f>
        <v>0</v>
      </c>
      <c r="AS19" s="5">
        <f>IF('Each Gender - Gold'!AS19+'Each Gender - Silver'!AS19+'Each Gender - Bronze'!AS19 &gt; 0, 'Each Gender - Gold'!AS19*'Medal values'!$B$1+'Each Gender - Silver'!AS19*'Medal values'!$B$2+'Each Gender - Bronze'!AS19*'Medal values'!$B$3, "") + IF(AND(AS$1 = AR$1, AR$2 = "Mixed"), 0.5*AR19, 0) + IF(AND(AS$1 = AT$1, AT$2 = "Mixed"), 0.5*AT19, 0)</f>
        <v>0</v>
      </c>
      <c r="AT19" s="5">
        <f>IF('Each Gender - Gold'!AT19+'Each Gender - Silver'!AT19+'Each Gender - Bronze'!AT19 &gt; 0, 'Each Gender - Gold'!AT19*'Medal values'!$B$1+'Each Gender - Silver'!AT19*'Medal values'!$B$2+'Each Gender - Bronze'!AT19*'Medal values'!$B$3, "") + IF(AND(AT$1 = AS$1, AS$2 = "Mixed"), 0.5*AS19, 0) + IF(AND(AT$1 = AU$1, AU$2 = "Mixed"), 0.5*AU19, 0)</f>
        <v>0</v>
      </c>
      <c r="AU19" s="5">
        <f>IF('Each Gender - Gold'!AU19+'Each Gender - Silver'!AU19+'Each Gender - Bronze'!AU19 &gt; 0, 'Each Gender - Gold'!AU19*'Medal values'!$B$1+'Each Gender - Silver'!AU19*'Medal values'!$B$2+'Each Gender - Bronze'!AU19*'Medal values'!$B$3, "") + IF(AND(AU$1 = AT$1, AT$2 = "Mixed"), 0.5*AT19, 0) + IF(AND(AU$1 = AV$1, AV$2 = "Mixed"), 0.5*AV19, 0)</f>
        <v>0</v>
      </c>
      <c r="AV19" s="5">
        <f>IF('Each Gender - Gold'!AV19+'Each Gender - Silver'!AV19+'Each Gender - Bronze'!AV19 &gt; 0, 'Each Gender - Gold'!AV19*'Medal values'!$B$1+'Each Gender - Silver'!AV19*'Medal values'!$B$2+'Each Gender - Bronze'!AV19*'Medal values'!$B$3, "") + IF(AND(AV$1 = AU$1, AU$2 = "Mixed"), 0.5*AU19, 0) + IF(AND(AV$1 = AW$1, AW$2 = "Mixed"), 0.5*AW19, 0)</f>
        <v>0</v>
      </c>
      <c r="AW19" s="5">
        <f>IF('Each Gender - Gold'!AW19+'Each Gender - Silver'!AW19+'Each Gender - Bronze'!AW19 &gt; 0, 'Each Gender - Gold'!AW19*'Medal values'!$B$1+'Each Gender - Silver'!AW19*'Medal values'!$B$2+'Each Gender - Bronze'!AW19*'Medal values'!$B$3, "") + IF(AND(AW$1 = AV$1, AV$2 = "Mixed"), 0.5*AV19, 0) + IF(AND(AW$1 = AX$1, AX$2 = "Mixed"), 0.5*AX19, 0)</f>
        <v>0</v>
      </c>
      <c r="AX19" s="5">
        <f>IF('Each Gender - Gold'!AX19+'Each Gender - Silver'!AX19+'Each Gender - Bronze'!AX19 &gt; 0, 'Each Gender - Gold'!AX19*'Medal values'!$B$1+'Each Gender - Silver'!AX19*'Medal values'!$B$2+'Each Gender - Bronze'!AX19*'Medal values'!$B$3, "") + IF(AND(AX$1 = AW$1, AW$2 = "Mixed"), 0.5*AW19, 0) + IF(AND(AX$1 = AY$1, AY$2 = "Mixed"), 0.5*AY19, 0)</f>
        <v>0</v>
      </c>
      <c r="AY19" s="5">
        <f>IF('Each Gender - Gold'!AY19+'Each Gender - Silver'!AY19+'Each Gender - Bronze'!AY19 &gt; 0, 'Each Gender - Gold'!AY19*'Medal values'!$B$1+'Each Gender - Silver'!AY19*'Medal values'!$B$2+'Each Gender - Bronze'!AY19*'Medal values'!$B$3, "") + IF(AND(AY$1 = AX$1, AX$2 = "Mixed"), 0.5*AX19, 0) + IF(AND(AY$1 = AZ$1, AZ$2 = "Mixed"), 0.5*AZ19, 0)</f>
        <v>0</v>
      </c>
      <c r="AZ19" s="5">
        <f>IF('Each Gender - Gold'!AZ19+'Each Gender - Silver'!AZ19+'Each Gender - Bronze'!AZ19 &gt; 0, 'Each Gender - Gold'!AZ19*'Medal values'!$B$1+'Each Gender - Silver'!AZ19*'Medal values'!$B$2+'Each Gender - Bronze'!AZ19*'Medal values'!$B$3, "") + IF(AND(AZ$1 = AY$1, AY$2 = "Mixed"), 0.5*AY19, 0) + IF(AND(AZ$1 = BA$1, BA$2 = "Mixed"), 0.5*BA19, 0)</f>
        <v>0</v>
      </c>
      <c r="BA19" s="5">
        <f>IF('Each Gender - Gold'!BA19+'Each Gender - Silver'!BA19+'Each Gender - Bronze'!BA19 &gt; 0, 'Each Gender - Gold'!BA19*'Medal values'!$B$1+'Each Gender - Silver'!BA19*'Medal values'!$B$2+'Each Gender - Bronze'!BA19*'Medal values'!$B$3, "") + IF(AND(BA$1 = AZ$1, AZ$2 = "Mixed"), 0.5*AZ19, 0) + IF(AND(BA$1 = BB$1, BB$2 = "Mixed"), 0.5*BB19, 0)</f>
        <v>0</v>
      </c>
      <c r="BB19" s="5">
        <f>IF('Each Gender - Gold'!BB19+'Each Gender - Silver'!BB19+'Each Gender - Bronze'!BB19 &gt; 0, 'Each Gender - Gold'!BB19*'Medal values'!$B$1+'Each Gender - Silver'!BB19*'Medal values'!$B$2+'Each Gender - Bronze'!BB19*'Medal values'!$B$3, "") + IF(AND(BB$1 = BA$1, BA$2 = "Mixed"), 0.5*BA19, 0) + IF(AND(BB$1 = BC$1, BC$2 = "Mixed"), 0.5*BC19, 0)</f>
        <v>0</v>
      </c>
      <c r="BC19" s="5">
        <f>IF('Each Gender - Gold'!BC19+'Each Gender - Silver'!BC19+'Each Gender - Bronze'!BC19 &gt; 0, 'Each Gender - Gold'!BC19*'Medal values'!$B$1+'Each Gender - Silver'!BC19*'Medal values'!$B$2+'Each Gender - Bronze'!BC19*'Medal values'!$B$3, "") + IF(AND(BC$1 = BB$1, BB$2 = "Mixed"), 0.5*BB19, 0) + IF(AND(BC$1 = BD$1, BD$2 = "Mixed"), 0.5*BD19, 0)</f>
        <v>0</v>
      </c>
      <c r="BD19" s="5">
        <f>IF('Each Gender - Gold'!BD19+'Each Gender - Silver'!BD19+'Each Gender - Bronze'!BD19 &gt; 0, 'Each Gender - Gold'!BD19*'Medal values'!$B$1+'Each Gender - Silver'!BD19*'Medal values'!$B$2+'Each Gender - Bronze'!BD19*'Medal values'!$B$3, "") + IF(AND(BD$1 = BC$1, BC$2 = "Mixed"), 0.5*BC19, 0) + IF(AND(BD$1 = BE$1, BE$2 = "Mixed"), 0.5*BE19, 0)</f>
        <v>0</v>
      </c>
      <c r="BE19" s="5">
        <f>IF('Each Gender - Gold'!BE19+'Each Gender - Silver'!BE19+'Each Gender - Bronze'!BE19 &gt; 0, 'Each Gender - Gold'!BE19*'Medal values'!$B$1+'Each Gender - Silver'!BE19*'Medal values'!$B$2+'Each Gender - Bronze'!BE19*'Medal values'!$B$3, "") + IF(AND(BE$1 = BD$1, BD$2 = "Mixed"), 0.5*BD19, 0) + IF(AND(BE$1 = BF$1, BF$2 = "Mixed"), 0.5*BF19, 0)</f>
        <v>0</v>
      </c>
      <c r="BF19" s="5">
        <f>IF('Each Gender - Gold'!BF19+'Each Gender - Silver'!BF19+'Each Gender - Bronze'!BF19 &gt; 0, 'Each Gender - Gold'!BF19*'Medal values'!$B$1+'Each Gender - Silver'!BF19*'Medal values'!$B$2+'Each Gender - Bronze'!BF19*'Medal values'!$B$3, "") + IF(AND(BF$1 = BE$1, BE$2 = "Mixed"), 0.5*BE19, 0) + IF(AND(BF$1 = BG$1, BG$2 = "Mixed"), 0.5*BG19, 0)</f>
        <v>0</v>
      </c>
      <c r="BG19" s="5">
        <f>IF('Each Gender - Gold'!BG19+'Each Gender - Silver'!BG19+'Each Gender - Bronze'!BG19 &gt; 0, 'Each Gender - Gold'!BG19*'Medal values'!$B$1+'Each Gender - Silver'!BG19*'Medal values'!$B$2+'Each Gender - Bronze'!BG19*'Medal values'!$B$3, "") + IF(AND(BG$1 = BF$1, BF$2 = "Mixed"), 0.5*BF19, 0) + IF(AND(BG$1 = BH$1, BH$2 = "Mixed"), 0.5*BH19, 0)</f>
        <v>0</v>
      </c>
      <c r="BH19" s="5">
        <f>IF('Each Gender - Gold'!BH19+'Each Gender - Silver'!BH19+'Each Gender - Bronze'!BH19 &gt; 0, 'Each Gender - Gold'!BH19*'Medal values'!$B$1+'Each Gender - Silver'!BH19*'Medal values'!$B$2+'Each Gender - Bronze'!BH19*'Medal values'!$B$3, "") + IF(AND(BH$1 = BG$1, BG$2 = "Mixed"), 0.5*BG19, 0) + IF(AND(BH$1 = BI$1, BI$2 = "Mixed"), 0.5*BI19, 0)</f>
        <v>0</v>
      </c>
      <c r="BI19" s="5">
        <f>IF('Each Gender - Gold'!BI19+'Each Gender - Silver'!BI19+'Each Gender - Bronze'!BI19 &gt; 0, 'Each Gender - Gold'!BI19*'Medal values'!$B$1+'Each Gender - Silver'!BI19*'Medal values'!$B$2+'Each Gender - Bronze'!BI19*'Medal values'!$B$3, "") + IF(AND(BI$1 = BH$1, BH$2 = "Mixed"), 0.5*BH19, 0) + IF(AND(BI$1 = BJ$1, BJ$2 = "Mixed"), 0.5*BJ19, 0)</f>
        <v>0</v>
      </c>
      <c r="BJ19" s="5">
        <f>IF('Each Gender - Gold'!BJ19+'Each Gender - Silver'!BJ19+'Each Gender - Bronze'!BJ19 &gt; 0, 'Each Gender - Gold'!BJ19*'Medal values'!$B$1+'Each Gender - Silver'!BJ19*'Medal values'!$B$2+'Each Gender - Bronze'!BJ19*'Medal values'!$B$3, "") + IF(AND(BJ$1 = BI$1, BI$2 = "Mixed"), 0.5*BI19, 0) + IF(AND(BJ$1 = BK$1, BK$2 = "Mixed"), 0.5*BK19, 0)</f>
        <v>0</v>
      </c>
      <c r="BK19" s="5">
        <f>IF('Each Gender - Gold'!BK19+'Each Gender - Silver'!BK19+'Each Gender - Bronze'!BK19 &gt; 0, 'Each Gender - Gold'!BK19*'Medal values'!$B$1+'Each Gender - Silver'!BK19*'Medal values'!$B$2+'Each Gender - Bronze'!BK19*'Medal values'!$B$3, "") + IF(AND(BK$1 = BJ$1, BJ$2 = "Mixed"), 0.5*BJ19, 0) + IF(AND(BK$1 = BL$1, BL$2 = "Mixed"), 0.5*BL19, 0)</f>
        <v>0</v>
      </c>
      <c r="BL19" s="5">
        <f>IF('Each Gender - Gold'!BL19+'Each Gender - Silver'!BL19+'Each Gender - Bronze'!BL19 &gt; 0, 'Each Gender - Gold'!BL19*'Medal values'!$B$1+'Each Gender - Silver'!BL19*'Medal values'!$B$2+'Each Gender - Bronze'!BL19*'Medal values'!$B$3, "") + IF(AND(BL$1 = BK$1, BK$2 = "Mixed"), 0.5*BK19, 0) + IF(AND(BL$1 = BM$1, BM$2 = "Mixed"), 0.5*BM19, 0)</f>
        <v>0</v>
      </c>
      <c r="BM19" s="5">
        <f>IF('Each Gender - Gold'!BM19+'Each Gender - Silver'!BM19+'Each Gender - Bronze'!BM19 &gt; 0, 'Each Gender - Gold'!BM19*'Medal values'!$B$1+'Each Gender - Silver'!BM19*'Medal values'!$B$2+'Each Gender - Bronze'!BM19*'Medal values'!$B$3, "") + IF(AND(BM$1 = BL$1, BL$2 = "Mixed"), 0.5*BL19, 0) + IF(AND(BM$1 = BN$1, BN$2 = "Mixed"), 0.5*BN19, 0)</f>
        <v>0</v>
      </c>
      <c r="BN19" s="5">
        <f>IF('Each Gender - Gold'!BN19+'Each Gender - Silver'!BN19+'Each Gender - Bronze'!BN19 &gt; 0, 'Each Gender - Gold'!BN19*'Medal values'!$B$1+'Each Gender - Silver'!BN19*'Medal values'!$B$2+'Each Gender - Bronze'!BN19*'Medal values'!$B$3, "") + IF(AND(BN$1 = BM$1, BM$2 = "Mixed"), 0.5*BM19, 0) + IF(AND(BN$1 = BO$1, BO$2 = "Mixed"), 0.5*BO19, 0)</f>
        <v>0</v>
      </c>
      <c r="BO19" s="5">
        <f>IF('Each Gender - Gold'!BO19+'Each Gender - Silver'!BO19+'Each Gender - Bronze'!BO19 &gt; 0, 'Each Gender - Gold'!BO19*'Medal values'!$B$1+'Each Gender - Silver'!BO19*'Medal values'!$B$2+'Each Gender - Bronze'!BO19*'Medal values'!$B$3, "") + IF(AND(BO$1 = BN$1, BN$2 = "Mixed"), 0.5*BN19, 0) + IF(AND(BO$1 = BP$1, BP$2 = "Mixed"), 0.5*BP19, 0)</f>
        <v>0</v>
      </c>
      <c r="BP19" s="5">
        <f>IF('Each Gender - Gold'!BP19+'Each Gender - Silver'!BP19+'Each Gender - Bronze'!BP19 &gt; 0, 'Each Gender - Gold'!BP19*'Medal values'!$B$1+'Each Gender - Silver'!BP19*'Medal values'!$B$2+'Each Gender - Bronze'!BP19*'Medal values'!$B$3, "") + IF(AND(BP$1 = BO$1, BO$2 = "Mixed"), 0.5*BO19, 0) + IF(AND(BP$1 = BQ$1, BQ$2 = "Mixed"), 0.5*BQ19, 0)</f>
        <v>0</v>
      </c>
      <c r="BQ19" s="5">
        <f>IF('Each Gender - Gold'!BQ19+'Each Gender - Silver'!BQ19+'Each Gender - Bronze'!BQ19 &gt; 0, 'Each Gender - Gold'!BQ19*'Medal values'!$B$1+'Each Gender - Silver'!BQ19*'Medal values'!$B$2+'Each Gender - Bronze'!BQ19*'Medal values'!$B$3, "") + IF(AND(BQ$1 = BP$1, BP$2 = "Mixed"), 0.5*BP19, 0) + IF(AND(BQ$1 = BR$1, BR$2 = "Mixed"), 0.5*BR19, 0)</f>
        <v>0</v>
      </c>
      <c r="BR19" s="5">
        <f>IF('Each Gender - Gold'!BR19+'Each Gender - Silver'!BR19+'Each Gender - Bronze'!BR19 &gt; 0, 'Each Gender - Gold'!BR19*'Medal values'!$B$1+'Each Gender - Silver'!BR19*'Medal values'!$B$2+'Each Gender - Bronze'!BR19*'Medal values'!$B$3, "") + IF(AND(BR$1 = BQ$1, BQ$2 = "Mixed"), 0.5*BQ19, 0) + IF(AND(BR$1 = BS$1, BS$2 = "Mixed"), 0.5*BS19, 0)</f>
        <v>0</v>
      </c>
      <c r="BS19" s="5">
        <f>IF('Each Gender - Gold'!BS19+'Each Gender - Silver'!BS19+'Each Gender - Bronze'!BS19 &gt; 0, 'Each Gender - Gold'!BS19*'Medal values'!$B$1+'Each Gender - Silver'!BS19*'Medal values'!$B$2+'Each Gender - Bronze'!BS19*'Medal values'!$B$3, "") + IF(AND(BS$1 = BR$1, BR$2 = "Mixed"), 0.5*BR19, 0) + IF(AND(BS$1 = BT$1, BT$2 = "Mixed"), 0.5*BT19, 0)</f>
        <v>0</v>
      </c>
      <c r="BT19" s="5">
        <f>IF('Each Gender - Gold'!BT19+'Each Gender - Silver'!BT19+'Each Gender - Bronze'!BT19 &gt; 0, 'Each Gender - Gold'!BT19*'Medal values'!$B$1+'Each Gender - Silver'!BT19*'Medal values'!$B$2+'Each Gender - Bronze'!BT19*'Medal values'!$B$3, "") + IF(AND(BT$1 = BS$1, BS$2 = "Mixed"), 0.5*BS19, 0) + IF(AND(BT$1 = BU$1, BU$2 = "Mixed"), 0.5*BU19, 0)</f>
        <v>0</v>
      </c>
      <c r="BU19" s="5">
        <f>IF('Each Gender - Gold'!BU19+'Each Gender - Silver'!BU19+'Each Gender - Bronze'!BU19 &gt; 0, 'Each Gender - Gold'!BU19*'Medal values'!$B$1+'Each Gender - Silver'!BU19*'Medal values'!$B$2+'Each Gender - Bronze'!BU19*'Medal values'!$B$3, "") + IF(AND(BU$1 = BT$1, BT$2 = "Mixed"), 0.5*BT19, 0) + IF(AND(BU$1 = BV$1, BV$2 = "Mixed"), 0.5*BV19, 0)</f>
        <v>0</v>
      </c>
      <c r="BV19" s="5">
        <f>IF('Each Gender - Gold'!BV19+'Each Gender - Silver'!BV19+'Each Gender - Bronze'!BV19 &gt; 0, 'Each Gender - Gold'!BV19*'Medal values'!$B$1+'Each Gender - Silver'!BV19*'Medal values'!$B$2+'Each Gender - Bronze'!BV19*'Medal values'!$B$3, "") + IF(AND(BV$1 = BU$1, BU$2 = "Mixed"), 0.5*BU19, 0) + IF(AND(BV$1 = BW$1, BW$2 = "Mixed"), 0.5*BW19, 0)</f>
        <v>0</v>
      </c>
      <c r="BW19" s="5">
        <f>IF('Each Gender - Gold'!BW19+'Each Gender - Silver'!BW19+'Each Gender - Bronze'!BW19 &gt; 0, 'Each Gender - Gold'!BW19*'Medal values'!$B$1+'Each Gender - Silver'!BW19*'Medal values'!$B$2+'Each Gender - Bronze'!BW19*'Medal values'!$B$3, "") + IF(AND(BW$1 = BV$1, BV$2 = "Mixed"), 0.5*BV19, 0) + IF(AND(BW$1 = BX$1, BX$2 = "Mixed"), 0.5*BX19, 0)</f>
        <v>0</v>
      </c>
      <c r="BX19" s="5">
        <f>IF('Each Gender - Gold'!BX19+'Each Gender - Silver'!BX19+'Each Gender - Bronze'!BX19 &gt; 0, 'Each Gender - Gold'!BX19*'Medal values'!$B$1+'Each Gender - Silver'!BX19*'Medal values'!$B$2+'Each Gender - Bronze'!BX19*'Medal values'!$B$3, "") + IF(AND(BX$1 = BW$1, BW$2 = "Mixed"), 0.5*BW19, 0) + IF(AND(BX$1 = BY$1, BY$2 = "Mixed"), 0.5*BY19, 0)</f>
        <v>0</v>
      </c>
      <c r="BY19" s="5">
        <f>IF('Each Gender - Gold'!BY19+'Each Gender - Silver'!BY19+'Each Gender - Bronze'!BY19 &gt; 0, 'Each Gender - Gold'!BY19*'Medal values'!$B$1+'Each Gender - Silver'!BY19*'Medal values'!$B$2+'Each Gender - Bronze'!BY19*'Medal values'!$B$3, "") + IF(AND(BY$1 = BX$1, BX$2 = "Mixed"), 0.5*BX19, 0) + IF(AND(BY$1 = BZ$1, BZ$2 = "Mixed"), 0.5*BZ19, 0)</f>
        <v>0</v>
      </c>
      <c r="BZ19" s="5">
        <f>IF('Each Gender - Gold'!BZ19+'Each Gender - Silver'!BZ19+'Each Gender - Bronze'!BZ19 &gt; 0, 'Each Gender - Gold'!BZ19*'Medal values'!$B$1+'Each Gender - Silver'!BZ19*'Medal values'!$B$2+'Each Gender - Bronze'!BZ19*'Medal values'!$B$3, "") + IF(AND(BZ$1 = BY$1, BY$2 = "Mixed"), 0.5*BY19, 0) + IF(AND(BZ$1 = CA$1, CA$2 = "Mixed"), 0.5*CA19, 0)</f>
        <v>0</v>
      </c>
      <c r="CA19" s="5">
        <f>IF('Each Gender - Gold'!CA19+'Each Gender - Silver'!CA19+'Each Gender - Bronze'!CA19 &gt; 0, 'Each Gender - Gold'!CA19*'Medal values'!$B$1+'Each Gender - Silver'!CA19*'Medal values'!$B$2+'Each Gender - Bronze'!CA19*'Medal values'!$B$3, "") + IF(AND(CA$1 = BZ$1, BZ$2 = "Mixed"), 0.5*BZ19, 0) + IF(AND(CA$1 = CB$1, CB$2 = "Mixed"), 0.5*CB19, 0)</f>
        <v>0</v>
      </c>
      <c r="CB19" s="5">
        <f>IF('Each Gender - Gold'!CB19+'Each Gender - Silver'!CB19+'Each Gender - Bronze'!CB19 &gt; 0, 'Each Gender - Gold'!CB19*'Medal values'!$B$1+'Each Gender - Silver'!CB19*'Medal values'!$B$2+'Each Gender - Bronze'!CB19*'Medal values'!$B$3, "") + IF(AND(CB$1 = CA$1, CA$2 = "Mixed"), 0.5*CA19, 0) + IF(AND(CB$1 = CC$1, CC$2 = "Mixed"), 0.5*CC19, 0)</f>
        <v>0</v>
      </c>
      <c r="CC19" s="5">
        <f>IF('Each Gender - Gold'!CC19+'Each Gender - Silver'!CC19+'Each Gender - Bronze'!CC19 &gt; 0, 'Each Gender - Gold'!CC19*'Medal values'!$B$1+'Each Gender - Silver'!CC19*'Medal values'!$B$2+'Each Gender - Bronze'!CC19*'Medal values'!$B$3, "") + IF(AND(CC$1 = CB$1, CB$2 = "Mixed"), 0.5*CB19, 0) + IF(AND(CC$1 = CD$1, CD$2 = "Mixed"), 0.5*CD19, 0)</f>
        <v>0</v>
      </c>
      <c r="CD19" s="5">
        <f>IF('Each Gender - Gold'!CD19+'Each Gender - Silver'!CD19+'Each Gender - Bronze'!CD19 &gt; 0, 'Each Gender - Gold'!CD19*'Medal values'!$B$1+'Each Gender - Silver'!CD19*'Medal values'!$B$2+'Each Gender - Bronze'!CD19*'Medal values'!$B$3, "") + IF(AND(CD$1 = CC$1, CC$2 = "Mixed"), 0.5*CC19, 0) + IF(AND(CD$1 = CE$1, CE$2 = "Mixed"), 0.5*CE19, 0)</f>
        <v>0</v>
      </c>
      <c r="CE19" s="5">
        <f>IF('Each Gender - Gold'!CE19+'Each Gender - Silver'!CE19+'Each Gender - Bronze'!CE19 &gt; 0, 'Each Gender - Gold'!CE19*'Medal values'!$B$1+'Each Gender - Silver'!CE19*'Medal values'!$B$2+'Each Gender - Bronze'!CE19*'Medal values'!$B$3, "") + IF(AND(CE$1 = CD$1, CD$2 = "Mixed"), 0.5*CD19, 0) + IF(AND(CE$1 = CF$1, CF$2 = "Mixed"), 0.5*CF19, 0)</f>
        <v>0</v>
      </c>
      <c r="CF19" s="5">
        <f>IF('Each Gender - Gold'!CF19+'Each Gender - Silver'!CF19+'Each Gender - Bronze'!CF19 &gt; 0, 'Each Gender - Gold'!CF19*'Medal values'!$B$1+'Each Gender - Silver'!CF19*'Medal values'!$B$2+'Each Gender - Bronze'!CF19*'Medal values'!$B$3, "") + IF(AND(CF$1 = CE$1, CE$2 = "Mixed"), 0.5*CE19, 0) + IF(AND(CF$1 = CG$1, CG$2 = "Mixed"), 0.5*CG19, 0)</f>
        <v>1</v>
      </c>
      <c r="CG19" s="5">
        <f>IF('Each Gender - Gold'!CG19+'Each Gender - Silver'!CG19+'Each Gender - Bronze'!CG19 &gt; 0, 'Each Gender - Gold'!CG19*'Medal values'!$B$1+'Each Gender - Silver'!CG19*'Medal values'!$B$2+'Each Gender - Bronze'!CG19*'Medal values'!$B$3, "") + IF(AND(CG$1 = CF$1, CF$2 = "Mixed"), 0.5*CF19, 0) + IF(AND(CG$1 = CH$1, CH$2 = "Mixed"), 0.5*CH19, 0)</f>
        <v>0</v>
      </c>
      <c r="CH19" s="5">
        <f>IF('Each Gender - Gold'!CH19+'Each Gender - Silver'!CH19+'Each Gender - Bronze'!CH19 &gt; 0, 'Each Gender - Gold'!CH19*'Medal values'!$B$1+'Each Gender - Silver'!CH19*'Medal values'!$B$2+'Each Gender - Bronze'!CH19*'Medal values'!$B$3, "") + IF(AND(CH$1 = CG$1, CG$2 = "Mixed"), 0.5*CG19, 0) + IF(AND(CH$1 = CI$1, CI$2 = "Mixed"), 0.5*CI19, 0)</f>
        <v>0</v>
      </c>
      <c r="CI19" s="5">
        <f>IF('Each Gender - Gold'!CI19+'Each Gender - Silver'!CI19+'Each Gender - Bronze'!CI19 &gt; 0, 'Each Gender - Gold'!CI19*'Medal values'!$B$1+'Each Gender - Silver'!CI19*'Medal values'!$B$2+'Each Gender - Bronze'!CI19*'Medal values'!$B$3, "") + IF(AND(CI$1 = CH$1, CH$2 = "Mixed"), 0.5*CH19, 0) + IF(AND(CI$1 = CJ$1, CJ$2 = "Mixed"), 0.5*CJ19, 0)</f>
        <v>0</v>
      </c>
      <c r="CJ19" s="5">
        <f>IF('Each Gender - Gold'!CJ19+'Each Gender - Silver'!CJ19+'Each Gender - Bronze'!CJ19 &gt; 0, 'Each Gender - Gold'!CJ19*'Medal values'!$B$1+'Each Gender - Silver'!CJ19*'Medal values'!$B$2+'Each Gender - Bronze'!CJ19*'Medal values'!$B$3, "") + IF(AND(CJ$1 = CI$1, CI$2 = "Mixed"), 0.5*CI19, 0) + IF(AND(CJ$1 = CK$1, CK$2 = "Mixed"), 0.5*CK19, 0)</f>
        <v>0</v>
      </c>
      <c r="CK19" s="5">
        <f>IF('Each Gender - Gold'!CK19+'Each Gender - Silver'!CK19+'Each Gender - Bronze'!CK19 &gt; 0, 'Each Gender - Gold'!CK19*'Medal values'!$B$1+'Each Gender - Silver'!CK19*'Medal values'!$B$2+'Each Gender - Bronze'!CK19*'Medal values'!$B$3, "") + IF(AND(CK$1 = CJ$1, CJ$2 = "Mixed"), 0.5*CJ19, 0) + IF(AND(CK$1 = CL$1, CL$2 = "Mixed"), 0.5*CL19, 0)</f>
        <v>0</v>
      </c>
      <c r="CL19" s="5">
        <f>IF('Each Gender - Gold'!CL19+'Each Gender - Silver'!CL19+'Each Gender - Bronze'!CL19 &gt; 0, 'Each Gender - Gold'!CL19*'Medal values'!$B$1+'Each Gender - Silver'!CL19*'Medal values'!$B$2+'Each Gender - Bronze'!CL19*'Medal values'!$B$3, "") + IF(AND(CL$1 = CK$1, CK$2 = "Mixed"), 0.5*CK19, 0) + IF(AND(CL$1 = CM$1, CM$2 = "Mixed"), 0.5*CM19, 0)</f>
        <v>0</v>
      </c>
      <c r="CM19" s="5">
        <f>IF('Each Gender - Gold'!CM19+'Each Gender - Silver'!CM19+'Each Gender - Bronze'!CM19 &gt; 0, 'Each Gender - Gold'!CM19*'Medal values'!$B$1+'Each Gender - Silver'!CM19*'Medal values'!$B$2+'Each Gender - Bronze'!CM19*'Medal values'!$B$3, "") + IF(AND(CM$1 = CL$1, CL$2 = "Mixed"), 0.5*CL19, 0) + IF(AND(CM$1 = CN$1, CN$2 = "Mixed"), 0.5*CN19, 0)</f>
        <v>0</v>
      </c>
      <c r="CN19" s="5">
        <f>IF('Each Gender - Gold'!CN19+'Each Gender - Silver'!CN19+'Each Gender - Bronze'!CN19 &gt; 0, 'Each Gender - Gold'!CN19*'Medal values'!$B$1+'Each Gender - Silver'!CN19*'Medal values'!$B$2+'Each Gender - Bronze'!CN19*'Medal values'!$B$3, "") + IF(AND(CN$1 = CM$1, CM$2 = "Mixed"), 0.5*CM19, 0) + IF(AND(CN$1 = CO$1, CO$2 = "Mixed"), 0.5*CO19, 0)</f>
        <v>0</v>
      </c>
      <c r="CO19" s="5">
        <f>IF('Each Gender - Gold'!CO19+'Each Gender - Silver'!CO19+'Each Gender - Bronze'!CO19 &gt; 0, 'Each Gender - Gold'!CO19*'Medal values'!$B$1+'Each Gender - Silver'!CO19*'Medal values'!$B$2+'Each Gender - Bronze'!CO19*'Medal values'!$B$3, "") + IF(AND(CO$1 = CN$1, CN$2 = "Mixed"), 0.5*CN19, 0) + IF(AND(CO$1 = CP$1, CP$2 = "Mixed"), 0.5*CP19, 0)</f>
        <v>0</v>
      </c>
      <c r="CP19" s="5">
        <f>IF('Each Gender - Gold'!CP19+'Each Gender - Silver'!CP19+'Each Gender - Bronze'!CP19 &gt; 0, 'Each Gender - Gold'!CP19*'Medal values'!$B$1+'Each Gender - Silver'!CP19*'Medal values'!$B$2+'Each Gender - Bronze'!CP19*'Medal values'!$B$3, "") + IF(AND(CP$1 = CO$1, CO$2 = "Mixed"), 0.5*CO19, 0) + IF(AND(CP$1 = CQ$1, CQ$2 = "Mixed"), 0.5*CQ19, 0)</f>
        <v>0</v>
      </c>
      <c r="CQ19" s="5">
        <f>IF('Each Gender - Gold'!CQ19+'Each Gender - Silver'!CQ19+'Each Gender - Bronze'!CQ19 &gt; 0, 'Each Gender - Gold'!CQ19*'Medal values'!$B$1+'Each Gender - Silver'!CQ19*'Medal values'!$B$2+'Each Gender - Bronze'!CQ19*'Medal values'!$B$3, "") + IF(AND(CQ$1 = CP$1, CP$2 = "Mixed"), 0.5*CP19, 0) + IF(AND(CQ$1 = CR$1, CR$2 = "Mixed"), 0.5*CR19, 0)</f>
        <v>0</v>
      </c>
      <c r="CR19" s="5">
        <f>IF('Each Gender - Gold'!CR19+'Each Gender - Silver'!CR19+'Each Gender - Bronze'!CR19 &gt; 0, 'Each Gender - Gold'!CR19*'Medal values'!$B$1+'Each Gender - Silver'!CR19*'Medal values'!$B$2+'Each Gender - Bronze'!CR19*'Medal values'!$B$3, "") + IF(AND(CR$1 = CQ$1, CQ$2 = "Mixed"), 0.5*CQ19, 0) + IF(AND(CR$1 = CS$1, CS$2 = "Mixed"), 0.5*CS19, 0)</f>
        <v>0</v>
      </c>
      <c r="CS19" s="5">
        <f>IF('Each Gender - Gold'!CS19+'Each Gender - Silver'!CS19+'Each Gender - Bronze'!CS19 &gt; 0, 'Each Gender - Gold'!CS19*'Medal values'!$B$1+'Each Gender - Silver'!CS19*'Medal values'!$B$2+'Each Gender - Bronze'!CS19*'Medal values'!$B$3, "") + IF(AND(CS$1 = CR$1, CR$2 = "Mixed"), 0.5*CR19, 0) + IF(AND(CS$1 = CT$1, CT$2 = "Mixed"), 0.5*CT19, 0)</f>
        <v>0</v>
      </c>
      <c r="CT19" s="5">
        <f>IF('Each Gender - Gold'!CT19+'Each Gender - Silver'!CT19+'Each Gender - Bronze'!CT19 &gt; 0, 'Each Gender - Gold'!CT19*'Medal values'!$B$1+'Each Gender - Silver'!CT19*'Medal values'!$B$2+'Each Gender - Bronze'!CT19*'Medal values'!$B$3, "") + IF(AND(CT$1 = CS$1, CS$2 = "Mixed"), 0.5*CS19, 0) + IF(AND(CT$1 = CU$1, CU$2 = "Mixed"), 0.5*CU19, 0)</f>
        <v>0</v>
      </c>
      <c r="CU19" s="5">
        <f>IF('Each Gender - Gold'!CU19+'Each Gender - Silver'!CU19+'Each Gender - Bronze'!CU19 &gt; 0, 'Each Gender - Gold'!CU19*'Medal values'!$B$1+'Each Gender - Silver'!CU19*'Medal values'!$B$2+'Each Gender - Bronze'!CU19*'Medal values'!$B$3, "") + IF(AND(CU$1 = CT$1, CT$2 = "Mixed"), 0.5*CT19, 0) + IF(AND(CU$1 = CV$1, CV$2 = "Mixed"), 0.5*CV19, 0)</f>
        <v>0</v>
      </c>
      <c r="CV19" s="5">
        <f>IF('Each Gender - Gold'!CV19+'Each Gender - Silver'!CV19+'Each Gender - Bronze'!CV19 &gt; 0, 'Each Gender - Gold'!CV19*'Medal values'!$B$1+'Each Gender - Silver'!CV19*'Medal values'!$B$2+'Each Gender - Bronze'!CV19*'Medal values'!$B$3, "") + IF(AND(CV$1 = CU$1, CU$2 = "Mixed"), 0.5*CU19, 0) + IF(AND(CV$1 = CW$1, CW$2 = "Mixed"), 0.5*CW19, 0)</f>
        <v>0</v>
      </c>
      <c r="CW19" s="5">
        <f t="shared" ref="CW19:CX19" si="17">SUMIF($B$2:$CV$2,CW$2, $B19:$CV19)</f>
        <v>0</v>
      </c>
      <c r="CX19" s="5">
        <f t="shared" si="17"/>
        <v>1</v>
      </c>
    </row>
    <row r="20">
      <c r="A20" s="5" t="str">
        <f>Countries!A18</f>
        <v>COL</v>
      </c>
      <c r="B20" s="5">
        <f>IF('Each Gender - Gold'!B20+'Each Gender - Silver'!B20+'Each Gender - Bronze'!B20 &gt; 0, 'Each Gender - Gold'!B20*'Medal values'!$B$1+'Each Gender - Silver'!B20*'Medal values'!$B$2+'Each Gender - Bronze'!B20*'Medal values'!$B$3, "") + IF(AND(B$1 = A$1, A$2 = "Mixed"), 0.5*A20, 0) + IF(AND(B$1 = C$1, C$2 = "Mixed"), 0.5*C20, 0)</f>
        <v>0</v>
      </c>
      <c r="C20" s="5">
        <f>IF('Each Gender - Gold'!C20+'Each Gender - Silver'!C20+'Each Gender - Bronze'!C20 &gt; 0, 'Each Gender - Gold'!C20*'Medal values'!$B$1+'Each Gender - Silver'!C20*'Medal values'!$B$2+'Each Gender - Bronze'!C20*'Medal values'!$B$3, "") + IF(AND(C$1 = B$1, B$2 = "Mixed"), 0.5*B20, 0) + IF(AND(C$1 = D$1, D$2 = "Mixed"), 0.5*D20, 0)</f>
        <v>0</v>
      </c>
      <c r="D20" s="5">
        <f>IF('Each Gender - Gold'!D20+'Each Gender - Silver'!D20+'Each Gender - Bronze'!D20 &gt; 0, 'Each Gender - Gold'!D20*'Medal values'!$B$1+'Each Gender - Silver'!D20*'Medal values'!$B$2+'Each Gender - Bronze'!D20*'Medal values'!$B$3, "") + IF(AND(D$1 = C$1, C$2 = "Mixed"), 0.5*C20, 0) + IF(AND(D$1 = E$1, E$2 = "Mixed"), 0.5*E20, 0)</f>
        <v>0</v>
      </c>
      <c r="E20" s="5">
        <f>IF('Each Gender - Gold'!E20+'Each Gender - Silver'!E20+'Each Gender - Bronze'!E20 &gt; 0, 'Each Gender - Gold'!E20*'Medal values'!$B$1+'Each Gender - Silver'!E20*'Medal values'!$B$2+'Each Gender - Bronze'!E20*'Medal values'!$B$3, "") + IF(AND(E$1 = D$1, D$2 = "Mixed"), 0.5*D20, 0) + IF(AND(E$1 = F$1, F$2 = "Mixed"), 0.5*F20, 0)</f>
        <v>0</v>
      </c>
      <c r="F20" s="5">
        <f>IF('Each Gender - Gold'!F20+'Each Gender - Silver'!F20+'Each Gender - Bronze'!F20 &gt; 0, 'Each Gender - Gold'!F20*'Medal values'!$B$1+'Each Gender - Silver'!F20*'Medal values'!$B$2+'Each Gender - Bronze'!F20*'Medal values'!$B$3, "") + IF(AND(F$1 = E$1, E$2 = "Mixed"), 0.5*E20, 0) + IF(AND(F$1 = G$1, G$2 = "Mixed"), 0.5*G20, 0)</f>
        <v>0</v>
      </c>
      <c r="G20" s="5">
        <f>IF('Each Gender - Gold'!G20+'Each Gender - Silver'!G20+'Each Gender - Bronze'!G20 &gt; 0, 'Each Gender - Gold'!G20*'Medal values'!$B$1+'Each Gender - Silver'!G20*'Medal values'!$B$2+'Each Gender - Bronze'!G20*'Medal values'!$B$3, "") + IF(AND(G$1 = F$1, F$2 = "Mixed"), 0.5*F20, 0) + IF(AND(G$1 = H$1, H$2 = "Mixed"), 0.5*H20, 0)</f>
        <v>0</v>
      </c>
      <c r="H20" s="5">
        <f>IF('Each Gender - Gold'!H20+'Each Gender - Silver'!H20+'Each Gender - Bronze'!H20 &gt; 0, 'Each Gender - Gold'!H20*'Medal values'!$B$1+'Each Gender - Silver'!H20*'Medal values'!$B$2+'Each Gender - Bronze'!H20*'Medal values'!$B$3, "") + IF(AND(H$1 = G$1, G$2 = "Mixed"), 0.5*G20, 0) + IF(AND(H$1 = I$1, I$2 = "Mixed"), 0.5*I20, 0)</f>
        <v>0</v>
      </c>
      <c r="I20" s="5">
        <f>IF('Each Gender - Gold'!I20+'Each Gender - Silver'!I20+'Each Gender - Bronze'!I20 &gt; 0, 'Each Gender - Gold'!I20*'Medal values'!$B$1+'Each Gender - Silver'!I20*'Medal values'!$B$2+'Each Gender - Bronze'!I20*'Medal values'!$B$3, "") + IF(AND(I$1 = H$1, H$2 = "Mixed"), 0.5*H20, 0) + IF(AND(I$1 = J$1, J$2 = "Mixed"), 0.5*J20, 0)</f>
        <v>0</v>
      </c>
      <c r="J20" s="5">
        <f>IF('Each Gender - Gold'!J20+'Each Gender - Silver'!J20+'Each Gender - Bronze'!J20 &gt; 0, 'Each Gender - Gold'!J20*'Medal values'!$B$1+'Each Gender - Silver'!J20*'Medal values'!$B$2+'Each Gender - Bronze'!J20*'Medal values'!$B$3, "") + IF(AND(J$1 = I$1, I$2 = "Mixed"), 0.5*I20, 0) + IF(AND(J$1 = K$1, K$2 = "Mixed"), 0.5*K20, 0)</f>
        <v>2.000001</v>
      </c>
      <c r="K20" s="5">
        <f>IF('Each Gender - Gold'!K20+'Each Gender - Silver'!K20+'Each Gender - Bronze'!K20 &gt; 0, 'Each Gender - Gold'!K20*'Medal values'!$B$1+'Each Gender - Silver'!K20*'Medal values'!$B$2+'Each Gender - Bronze'!K20*'Medal values'!$B$3, "") + IF(AND(K$1 = J$1, J$2 = "Mixed"), 0.5*J20, 0) + IF(AND(K$1 = L$1, L$2 = "Mixed"), 0.5*L20, 0)</f>
        <v>0</v>
      </c>
      <c r="L20" s="5">
        <f>IF('Each Gender - Gold'!L20+'Each Gender - Silver'!L20+'Each Gender - Bronze'!L20 &gt; 0, 'Each Gender - Gold'!L20*'Medal values'!$B$1+'Each Gender - Silver'!L20*'Medal values'!$B$2+'Each Gender - Bronze'!L20*'Medal values'!$B$3, "") + IF(AND(L$1 = K$1, K$2 = "Mixed"), 0.5*K20, 0) + IF(AND(L$1 = M$1, M$2 = "Mixed"), 0.5*M20, 0)</f>
        <v>2.000001</v>
      </c>
      <c r="M20" s="5">
        <f>IF('Each Gender - Gold'!M20+'Each Gender - Silver'!M20+'Each Gender - Bronze'!M20 &gt; 0, 'Each Gender - Gold'!M20*'Medal values'!$B$1+'Each Gender - Silver'!M20*'Medal values'!$B$2+'Each Gender - Bronze'!M20*'Medal values'!$B$3, "") + IF(AND(M$1 = L$1, L$2 = "Mixed"), 0.5*L20, 0) + IF(AND(M$1 = N$1, N$2 = "Mixed"), 0.5*N20, 0)</f>
        <v>0</v>
      </c>
      <c r="N20" s="5">
        <f>IF('Each Gender - Gold'!N20+'Each Gender - Silver'!N20+'Each Gender - Bronze'!N20 &gt; 0, 'Each Gender - Gold'!N20*'Medal values'!$B$1+'Each Gender - Silver'!N20*'Medal values'!$B$2+'Each Gender - Bronze'!N20*'Medal values'!$B$3, "") + IF(AND(N$1 = M$1, M$2 = "Mixed"), 0.5*M20, 0) + IF(AND(N$1 = O$1, O$2 = "Mixed"), 0.5*O20, 0)</f>
        <v>0</v>
      </c>
      <c r="O20" s="5">
        <f>IF('Each Gender - Gold'!O20+'Each Gender - Silver'!O20+'Each Gender - Bronze'!O20 &gt; 0, 'Each Gender - Gold'!O20*'Medal values'!$B$1+'Each Gender - Silver'!O20*'Medal values'!$B$2+'Each Gender - Bronze'!O20*'Medal values'!$B$3, "") + IF(AND(O$1 = N$1, N$2 = "Mixed"), 0.5*N20, 0) + IF(AND(O$1 = P$1, P$2 = "Mixed"), 0.5*P20, 0)</f>
        <v>0</v>
      </c>
      <c r="P20" s="5">
        <f>IF('Each Gender - Gold'!P20+'Each Gender - Silver'!P20+'Each Gender - Bronze'!P20 &gt; 0, 'Each Gender - Gold'!P20*'Medal values'!$B$1+'Each Gender - Silver'!P20*'Medal values'!$B$2+'Each Gender - Bronze'!P20*'Medal values'!$B$3, "") + IF(AND(P$1 = O$1, O$2 = "Mixed"), 0.5*O20, 0) + IF(AND(P$1 = Q$1, Q$2 = "Mixed"), 0.5*Q20, 0)</f>
        <v>0</v>
      </c>
      <c r="Q20" s="5">
        <f>IF('Each Gender - Gold'!Q20+'Each Gender - Silver'!Q20+'Each Gender - Bronze'!Q20 &gt; 0, 'Each Gender - Gold'!Q20*'Medal values'!$B$1+'Each Gender - Silver'!Q20*'Medal values'!$B$2+'Each Gender - Bronze'!Q20*'Medal values'!$B$3, "") + IF(AND(Q$1 = P$1, P$2 = "Mixed"), 0.5*P20, 0) + IF(AND(Q$1 = R$1, R$2 = "Mixed"), 0.5*R20, 0)</f>
        <v>0</v>
      </c>
      <c r="R20" s="5">
        <f>IF('Each Gender - Gold'!R20+'Each Gender - Silver'!R20+'Each Gender - Bronze'!R20 &gt; 0, 'Each Gender - Gold'!R20*'Medal values'!$B$1+'Each Gender - Silver'!R20*'Medal values'!$B$2+'Each Gender - Bronze'!R20*'Medal values'!$B$3, "") + IF(AND(R$1 = Q$1, Q$2 = "Mixed"), 0.5*Q20, 0) + IF(AND(R$1 = S$1, S$2 = "Mixed"), 0.5*S20, 0)</f>
        <v>0</v>
      </c>
      <c r="S20" s="5">
        <f>IF('Each Gender - Gold'!S20+'Each Gender - Silver'!S20+'Each Gender - Bronze'!S20 &gt; 0, 'Each Gender - Gold'!S20*'Medal values'!$B$1+'Each Gender - Silver'!S20*'Medal values'!$B$2+'Each Gender - Bronze'!S20*'Medal values'!$B$3, "") + IF(AND(S$1 = R$1, R$2 = "Mixed"), 0.5*R20, 0) + IF(AND(S$1 = T$1, T$2 = "Mixed"), 0.5*T20, 0)</f>
        <v>0</v>
      </c>
      <c r="T20" s="5">
        <f>IF('Each Gender - Gold'!T20+'Each Gender - Silver'!T20+'Each Gender - Bronze'!T20 &gt; 0, 'Each Gender - Gold'!T20*'Medal values'!$B$1+'Each Gender - Silver'!T20*'Medal values'!$B$2+'Each Gender - Bronze'!T20*'Medal values'!$B$3, "") + IF(AND(T$1 = S$1, S$2 = "Mixed"), 0.5*S20, 0) + IF(AND(T$1 = U$1, U$2 = "Mixed"), 0.5*U20, 0)</f>
        <v>0</v>
      </c>
      <c r="U20" s="5">
        <f>IF('Each Gender - Gold'!U20+'Each Gender - Silver'!U20+'Each Gender - Bronze'!U20 &gt; 0, 'Each Gender - Gold'!U20*'Medal values'!$B$1+'Each Gender - Silver'!U20*'Medal values'!$B$2+'Each Gender - Bronze'!U20*'Medal values'!$B$3, "") + IF(AND(U$1 = T$1, T$2 = "Mixed"), 0.5*T20, 0) + IF(AND(U$1 = V$1, V$2 = "Mixed"), 0.5*V20, 0)</f>
        <v>0</v>
      </c>
      <c r="V20" s="5">
        <f>IF('Each Gender - Gold'!V20+'Each Gender - Silver'!V20+'Each Gender - Bronze'!V20 &gt; 0, 'Each Gender - Gold'!V20*'Medal values'!$B$1+'Each Gender - Silver'!V20*'Medal values'!$B$2+'Each Gender - Bronze'!V20*'Medal values'!$B$3, "") + IF(AND(V$1 = U$1, U$2 = "Mixed"), 0.5*U20, 0) + IF(AND(V$1 = W$1, W$2 = "Mixed"), 0.5*W20, 0)</f>
        <v>0</v>
      </c>
      <c r="W20" s="5">
        <f>IF('Each Gender - Gold'!W20+'Each Gender - Silver'!W20+'Each Gender - Bronze'!W20 &gt; 0, 'Each Gender - Gold'!W20*'Medal values'!$B$1+'Each Gender - Silver'!W20*'Medal values'!$B$2+'Each Gender - Bronze'!W20*'Medal values'!$B$3, "") + IF(AND(W$1 = V$1, V$2 = "Mixed"), 0.5*V20, 0) + IF(AND(W$1 = X$1, X$2 = "Mixed"), 0.5*X20, 0)</f>
        <v>0</v>
      </c>
      <c r="X20" s="5">
        <f>IF('Each Gender - Gold'!X20+'Each Gender - Silver'!X20+'Each Gender - Bronze'!X20 &gt; 0, 'Each Gender - Gold'!X20*'Medal values'!$B$1+'Each Gender - Silver'!X20*'Medal values'!$B$2+'Each Gender - Bronze'!X20*'Medal values'!$B$3, "") + IF(AND(X$1 = W$1, W$2 = "Mixed"), 0.5*W20, 0) + IF(AND(X$1 = Y$1, Y$2 = "Mixed"), 0.5*Y20, 0)</f>
        <v>0</v>
      </c>
      <c r="Y20" s="5">
        <f>IF('Each Gender - Gold'!Y20+'Each Gender - Silver'!Y20+'Each Gender - Bronze'!Y20 &gt; 0, 'Each Gender - Gold'!Y20*'Medal values'!$B$1+'Each Gender - Silver'!Y20*'Medal values'!$B$2+'Each Gender - Bronze'!Y20*'Medal values'!$B$3, "") + IF(AND(Y$1 = X$1, X$2 = "Mixed"), 0.5*X20, 0) + IF(AND(Y$1 = Z$1, Z$2 = "Mixed"), 0.5*Z20, 0)</f>
        <v>0</v>
      </c>
      <c r="Z20" s="5">
        <f>IF('Each Gender - Gold'!Z20+'Each Gender - Silver'!Z20+'Each Gender - Bronze'!Z20 &gt; 0, 'Each Gender - Gold'!Z20*'Medal values'!$B$1+'Each Gender - Silver'!Z20*'Medal values'!$B$2+'Each Gender - Bronze'!Z20*'Medal values'!$B$3, "") + IF(AND(Z$1 = Y$1, Y$2 = "Mixed"), 0.5*Y20, 0) + IF(AND(Z$1 = AA$1, AA$2 = "Mixed"), 0.5*AA20, 0)</f>
        <v>0</v>
      </c>
      <c r="AA20" s="5">
        <f>IF('Each Gender - Gold'!AA20+'Each Gender - Silver'!AA20+'Each Gender - Bronze'!AA20 &gt; 0, 'Each Gender - Gold'!AA20*'Medal values'!$B$1+'Each Gender - Silver'!AA20*'Medal values'!$B$2+'Each Gender - Bronze'!AA20*'Medal values'!$B$3, "") + IF(AND(AA$1 = Z$1, Z$2 = "Mixed"), 0.5*Z20, 0) + IF(AND(AA$1 = AB$1, AB$2 = "Mixed"), 0.5*AB20, 0)</f>
        <v>0</v>
      </c>
      <c r="AB20" s="5">
        <f>IF('Each Gender - Gold'!AB20+'Each Gender - Silver'!AB20+'Each Gender - Bronze'!AB20 &gt; 0, 'Each Gender - Gold'!AB20*'Medal values'!$B$1+'Each Gender - Silver'!AB20*'Medal values'!$B$2+'Each Gender - Bronze'!AB20*'Medal values'!$B$3, "") + IF(AND(AB$1 = AA$1, AA$2 = "Mixed"), 0.5*AA20, 0) + IF(AND(AB$1 = AC$1, AC$2 = "Mixed"), 0.5*AC20, 0)</f>
        <v>0</v>
      </c>
      <c r="AC20" s="5">
        <f>IF('Each Gender - Gold'!AC20+'Each Gender - Silver'!AC20+'Each Gender - Bronze'!AC20 &gt; 0, 'Each Gender - Gold'!AC20*'Medal values'!$B$1+'Each Gender - Silver'!AC20*'Medal values'!$B$2+'Each Gender - Bronze'!AC20*'Medal values'!$B$3, "") + IF(AND(AC$1 = AB$1, AB$2 = "Mixed"), 0.5*AB20, 0) + IF(AND(AC$1 = AD$1, AD$2 = "Mixed"), 0.5*AD20, 0)</f>
        <v>0</v>
      </c>
      <c r="AD20" s="5">
        <f>IF('Each Gender - Gold'!AD20+'Each Gender - Silver'!AD20+'Each Gender - Bronze'!AD20 &gt; 0, 'Each Gender - Gold'!AD20*'Medal values'!$B$1+'Each Gender - Silver'!AD20*'Medal values'!$B$2+'Each Gender - Bronze'!AD20*'Medal values'!$B$3, "") + IF(AND(AD$1 = AC$1, AC$2 = "Mixed"), 0.5*AC20, 0) + IF(AND(AD$1 = AE$1, AE$2 = "Mixed"), 0.5*AE20, 0)</f>
        <v>1</v>
      </c>
      <c r="AE20" s="5">
        <f>IF('Each Gender - Gold'!AE20+'Each Gender - Silver'!AE20+'Each Gender - Bronze'!AE20 &gt; 0, 'Each Gender - Gold'!AE20*'Medal values'!$B$1+'Each Gender - Silver'!AE20*'Medal values'!$B$2+'Each Gender - Bronze'!AE20*'Medal values'!$B$3, "") + IF(AND(AE$1 = AD$1, AD$2 = "Mixed"), 0.5*AD20, 0) + IF(AND(AE$1 = AF$1, AF$2 = "Mixed"), 0.5*AF20, 0)</f>
        <v>2.000001</v>
      </c>
      <c r="AF20" s="5">
        <f>IF('Each Gender - Gold'!AF20+'Each Gender - Silver'!AF20+'Each Gender - Bronze'!AF20 &gt; 0, 'Each Gender - Gold'!AF20*'Medal values'!$B$1+'Each Gender - Silver'!AF20*'Medal values'!$B$2+'Each Gender - Bronze'!AF20*'Medal values'!$B$3, "") + IF(AND(AF$1 = AE$1, AE$2 = "Mixed"), 0.5*AE20, 0) + IF(AND(AF$1 = AG$1, AG$2 = "Mixed"), 0.5*AG20, 0)</f>
        <v>0</v>
      </c>
      <c r="AG20" s="5">
        <f>IF('Each Gender - Gold'!AG20+'Each Gender - Silver'!AG20+'Each Gender - Bronze'!AG20 &gt; 0, 'Each Gender - Gold'!AG20*'Medal values'!$B$1+'Each Gender - Silver'!AG20*'Medal values'!$B$2+'Each Gender - Bronze'!AG20*'Medal values'!$B$3, "") + IF(AND(AG$1 = AF$1, AF$2 = "Mixed"), 0.5*AF20, 0) + IF(AND(AG$1 = AH$1, AH$2 = "Mixed"), 0.5*AH20, 0)</f>
        <v>0</v>
      </c>
      <c r="AH20" s="5">
        <f>IF('Each Gender - Gold'!AH20+'Each Gender - Silver'!AH20+'Each Gender - Bronze'!AH20 &gt; 0, 'Each Gender - Gold'!AH20*'Medal values'!$B$1+'Each Gender - Silver'!AH20*'Medal values'!$B$2+'Each Gender - Bronze'!AH20*'Medal values'!$B$3, "") + IF(AND(AH$1 = AG$1, AG$2 = "Mixed"), 0.5*AG20, 0) + IF(AND(AH$1 = AI$1, AI$2 = "Mixed"), 0.5*AI20, 0)</f>
        <v>0</v>
      </c>
      <c r="AI20" s="5">
        <f>IF('Each Gender - Gold'!AI20+'Each Gender - Silver'!AI20+'Each Gender - Bronze'!AI20 &gt; 0, 'Each Gender - Gold'!AI20*'Medal values'!$B$1+'Each Gender - Silver'!AI20*'Medal values'!$B$2+'Each Gender - Bronze'!AI20*'Medal values'!$B$3, "") + IF(AND(AI$1 = AH$1, AH$2 = "Mixed"), 0.5*AH20, 0) + IF(AND(AI$1 = AJ$1, AJ$2 = "Mixed"), 0.5*AJ20, 0)</f>
        <v>0</v>
      </c>
      <c r="AJ20" s="5">
        <f>IF('Each Gender - Gold'!AJ20+'Each Gender - Silver'!AJ20+'Each Gender - Bronze'!AJ20 &gt; 0, 'Each Gender - Gold'!AJ20*'Medal values'!$B$1+'Each Gender - Silver'!AJ20*'Medal values'!$B$2+'Each Gender - Bronze'!AJ20*'Medal values'!$B$3, "") + IF(AND(AJ$1 = AI$1, AI$2 = "Mixed"), 0.5*AI20, 0) + IF(AND(AJ$1 = AK$1, AK$2 = "Mixed"), 0.5*AK20, 0)</f>
        <v>0</v>
      </c>
      <c r="AK20" s="5">
        <f>IF('Each Gender - Gold'!AK20+'Each Gender - Silver'!AK20+'Each Gender - Bronze'!AK20 &gt; 0, 'Each Gender - Gold'!AK20*'Medal values'!$B$1+'Each Gender - Silver'!AK20*'Medal values'!$B$2+'Each Gender - Bronze'!AK20*'Medal values'!$B$3, "") + IF(AND(AK$1 = AJ$1, AJ$2 = "Mixed"), 0.5*AJ20, 0) + IF(AND(AK$1 = AL$1, AL$2 = "Mixed"), 0.5*AL20, 0)</f>
        <v>0</v>
      </c>
      <c r="AL20" s="5">
        <f>IF('Each Gender - Gold'!AL20+'Each Gender - Silver'!AL20+'Each Gender - Bronze'!AL20 &gt; 0, 'Each Gender - Gold'!AL20*'Medal values'!$B$1+'Each Gender - Silver'!AL20*'Medal values'!$B$2+'Each Gender - Bronze'!AL20*'Medal values'!$B$3, "") + IF(AND(AL$1 = AK$1, AK$2 = "Mixed"), 0.5*AK20, 0) + IF(AND(AL$1 = AM$1, AM$2 = "Mixed"), 0.5*AM20, 0)</f>
        <v>0</v>
      </c>
      <c r="AM20" s="5">
        <f>IF('Each Gender - Gold'!AM20+'Each Gender - Silver'!AM20+'Each Gender - Bronze'!AM20 &gt; 0, 'Each Gender - Gold'!AM20*'Medal values'!$B$1+'Each Gender - Silver'!AM20*'Medal values'!$B$2+'Each Gender - Bronze'!AM20*'Medal values'!$B$3, "") + IF(AND(AM$1 = AL$1, AL$2 = "Mixed"), 0.5*AL20, 0) + IF(AND(AM$1 = AN$1, AN$2 = "Mixed"), 0.5*AN20, 0)</f>
        <v>0</v>
      </c>
      <c r="AN20" s="5">
        <f>IF('Each Gender - Gold'!AN20+'Each Gender - Silver'!AN20+'Each Gender - Bronze'!AN20 &gt; 0, 'Each Gender - Gold'!AN20*'Medal values'!$B$1+'Each Gender - Silver'!AN20*'Medal values'!$B$2+'Each Gender - Bronze'!AN20*'Medal values'!$B$3, "") + IF(AND(AN$1 = AM$1, AM$2 = "Mixed"), 0.5*AM20, 0) + IF(AND(AN$1 = AO$1, AO$2 = "Mixed"), 0.5*AO20, 0)</f>
        <v>0</v>
      </c>
      <c r="AO20" s="5">
        <f>IF('Each Gender - Gold'!AO20+'Each Gender - Silver'!AO20+'Each Gender - Bronze'!AO20 &gt; 0, 'Each Gender - Gold'!AO20*'Medal values'!$B$1+'Each Gender - Silver'!AO20*'Medal values'!$B$2+'Each Gender - Bronze'!AO20*'Medal values'!$B$3, "") + IF(AND(AO$1 = AN$1, AN$2 = "Mixed"), 0.5*AN20, 0) + IF(AND(AO$1 = AP$1, AP$2 = "Mixed"), 0.5*AP20, 0)</f>
        <v>0</v>
      </c>
      <c r="AP20" s="5">
        <f>IF('Each Gender - Gold'!AP20+'Each Gender - Silver'!AP20+'Each Gender - Bronze'!AP20 &gt; 0, 'Each Gender - Gold'!AP20*'Medal values'!$B$1+'Each Gender - Silver'!AP20*'Medal values'!$B$2+'Each Gender - Bronze'!AP20*'Medal values'!$B$3, "") + IF(AND(AP$1 = AO$1, AO$2 = "Mixed"), 0.5*AO20, 0) + IF(AND(AP$1 = AQ$1, AQ$2 = "Mixed"), 0.5*AQ20, 0)</f>
        <v>0</v>
      </c>
      <c r="AQ20" s="5">
        <f>IF('Each Gender - Gold'!AQ20+'Each Gender - Silver'!AQ20+'Each Gender - Bronze'!AQ20 &gt; 0, 'Each Gender - Gold'!AQ20*'Medal values'!$B$1+'Each Gender - Silver'!AQ20*'Medal values'!$B$2+'Each Gender - Bronze'!AQ20*'Medal values'!$B$3, "") + IF(AND(AQ$1 = AP$1, AP$2 = "Mixed"), 0.5*AP20, 0) + IF(AND(AQ$1 = AR$1, AR$2 = "Mixed"), 0.5*AR20, 0)</f>
        <v>0</v>
      </c>
      <c r="AR20" s="5">
        <f>IF('Each Gender - Gold'!AR20+'Each Gender - Silver'!AR20+'Each Gender - Bronze'!AR20 &gt; 0, 'Each Gender - Gold'!AR20*'Medal values'!$B$1+'Each Gender - Silver'!AR20*'Medal values'!$B$2+'Each Gender - Bronze'!AR20*'Medal values'!$B$3, "") + IF(AND(AR$1 = AQ$1, AQ$2 = "Mixed"), 0.5*AQ20, 0) + IF(AND(AR$1 = AS$1, AS$2 = "Mixed"), 0.5*AS20, 0)</f>
        <v>0</v>
      </c>
      <c r="AS20" s="5">
        <f>IF('Each Gender - Gold'!AS20+'Each Gender - Silver'!AS20+'Each Gender - Bronze'!AS20 &gt; 0, 'Each Gender - Gold'!AS20*'Medal values'!$B$1+'Each Gender - Silver'!AS20*'Medal values'!$B$2+'Each Gender - Bronze'!AS20*'Medal values'!$B$3, "") + IF(AND(AS$1 = AR$1, AR$2 = "Mixed"), 0.5*AR20, 0) + IF(AND(AS$1 = AT$1, AT$2 = "Mixed"), 0.5*AT20, 0)</f>
        <v>0</v>
      </c>
      <c r="AT20" s="5">
        <f>IF('Each Gender - Gold'!AT20+'Each Gender - Silver'!AT20+'Each Gender - Bronze'!AT20 &gt; 0, 'Each Gender - Gold'!AT20*'Medal values'!$B$1+'Each Gender - Silver'!AT20*'Medal values'!$B$2+'Each Gender - Bronze'!AT20*'Medal values'!$B$3, "") + IF(AND(AT$1 = AS$1, AS$2 = "Mixed"), 0.5*AS20, 0) + IF(AND(AT$1 = AU$1, AU$2 = "Mixed"), 0.5*AU20, 0)</f>
        <v>0</v>
      </c>
      <c r="AU20" s="5">
        <f>IF('Each Gender - Gold'!AU20+'Each Gender - Silver'!AU20+'Each Gender - Bronze'!AU20 &gt; 0, 'Each Gender - Gold'!AU20*'Medal values'!$B$1+'Each Gender - Silver'!AU20*'Medal values'!$B$2+'Each Gender - Bronze'!AU20*'Medal values'!$B$3, "") + IF(AND(AU$1 = AT$1, AT$2 = "Mixed"), 0.5*AT20, 0) + IF(AND(AU$1 = AV$1, AV$2 = "Mixed"), 0.5*AV20, 0)</f>
        <v>0</v>
      </c>
      <c r="AV20" s="5">
        <f>IF('Each Gender - Gold'!AV20+'Each Gender - Silver'!AV20+'Each Gender - Bronze'!AV20 &gt; 0, 'Each Gender - Gold'!AV20*'Medal values'!$B$1+'Each Gender - Silver'!AV20*'Medal values'!$B$2+'Each Gender - Bronze'!AV20*'Medal values'!$B$3, "") + IF(AND(AV$1 = AU$1, AU$2 = "Mixed"), 0.5*AU20, 0) + IF(AND(AV$1 = AW$1, AW$2 = "Mixed"), 0.5*AW20, 0)</f>
        <v>0</v>
      </c>
      <c r="AW20" s="5">
        <f>IF('Each Gender - Gold'!AW20+'Each Gender - Silver'!AW20+'Each Gender - Bronze'!AW20 &gt; 0, 'Each Gender - Gold'!AW20*'Medal values'!$B$1+'Each Gender - Silver'!AW20*'Medal values'!$B$2+'Each Gender - Bronze'!AW20*'Medal values'!$B$3, "") + IF(AND(AW$1 = AV$1, AV$2 = "Mixed"), 0.5*AV20, 0) + IF(AND(AW$1 = AX$1, AX$2 = "Mixed"), 0.5*AX20, 0)</f>
        <v>0</v>
      </c>
      <c r="AX20" s="5">
        <f>IF('Each Gender - Gold'!AX20+'Each Gender - Silver'!AX20+'Each Gender - Bronze'!AX20 &gt; 0, 'Each Gender - Gold'!AX20*'Medal values'!$B$1+'Each Gender - Silver'!AX20*'Medal values'!$B$2+'Each Gender - Bronze'!AX20*'Medal values'!$B$3, "") + IF(AND(AX$1 = AW$1, AW$2 = "Mixed"), 0.5*AW20, 0) + IF(AND(AX$1 = AY$1, AY$2 = "Mixed"), 0.5*AY20, 0)</f>
        <v>0</v>
      </c>
      <c r="AY20" s="5">
        <f>IF('Each Gender - Gold'!AY20+'Each Gender - Silver'!AY20+'Each Gender - Bronze'!AY20 &gt; 0, 'Each Gender - Gold'!AY20*'Medal values'!$B$1+'Each Gender - Silver'!AY20*'Medal values'!$B$2+'Each Gender - Bronze'!AY20*'Medal values'!$B$3, "") + IF(AND(AY$1 = AX$1, AX$2 = "Mixed"), 0.5*AX20, 0) + IF(AND(AY$1 = AZ$1, AZ$2 = "Mixed"), 0.5*AZ20, 0)</f>
        <v>0</v>
      </c>
      <c r="AZ20" s="5">
        <f>IF('Each Gender - Gold'!AZ20+'Each Gender - Silver'!AZ20+'Each Gender - Bronze'!AZ20 &gt; 0, 'Each Gender - Gold'!AZ20*'Medal values'!$B$1+'Each Gender - Silver'!AZ20*'Medal values'!$B$2+'Each Gender - Bronze'!AZ20*'Medal values'!$B$3, "") + IF(AND(AZ$1 = AY$1, AY$2 = "Mixed"), 0.5*AY20, 0) + IF(AND(AZ$1 = BA$1, BA$2 = "Mixed"), 0.5*BA20, 0)</f>
        <v>0</v>
      </c>
      <c r="BA20" s="5">
        <f>IF('Each Gender - Gold'!BA20+'Each Gender - Silver'!BA20+'Each Gender - Bronze'!BA20 &gt; 0, 'Each Gender - Gold'!BA20*'Medal values'!$B$1+'Each Gender - Silver'!BA20*'Medal values'!$B$2+'Each Gender - Bronze'!BA20*'Medal values'!$B$3, "") + IF(AND(BA$1 = AZ$1, AZ$2 = "Mixed"), 0.5*AZ20, 0) + IF(AND(BA$1 = BB$1, BB$2 = "Mixed"), 0.5*BB20, 0)</f>
        <v>0</v>
      </c>
      <c r="BB20" s="5">
        <f>IF('Each Gender - Gold'!BB20+'Each Gender - Silver'!BB20+'Each Gender - Bronze'!BB20 &gt; 0, 'Each Gender - Gold'!BB20*'Medal values'!$B$1+'Each Gender - Silver'!BB20*'Medal values'!$B$2+'Each Gender - Bronze'!BB20*'Medal values'!$B$3, "") + IF(AND(BB$1 = BA$1, BA$2 = "Mixed"), 0.5*BA20, 0) + IF(AND(BB$1 = BC$1, BC$2 = "Mixed"), 0.5*BC20, 0)</f>
        <v>0</v>
      </c>
      <c r="BC20" s="5">
        <f>IF('Each Gender - Gold'!BC20+'Each Gender - Silver'!BC20+'Each Gender - Bronze'!BC20 &gt; 0, 'Each Gender - Gold'!BC20*'Medal values'!$B$1+'Each Gender - Silver'!BC20*'Medal values'!$B$2+'Each Gender - Bronze'!BC20*'Medal values'!$B$3, "") + IF(AND(BC$1 = BB$1, BB$2 = "Mixed"), 0.5*BB20, 0) + IF(AND(BC$1 = BD$1, BD$2 = "Mixed"), 0.5*BD20, 0)</f>
        <v>0</v>
      </c>
      <c r="BD20" s="5">
        <f>IF('Each Gender - Gold'!BD20+'Each Gender - Silver'!BD20+'Each Gender - Bronze'!BD20 &gt; 0, 'Each Gender - Gold'!BD20*'Medal values'!$B$1+'Each Gender - Silver'!BD20*'Medal values'!$B$2+'Each Gender - Bronze'!BD20*'Medal values'!$B$3, "") + IF(AND(BD$1 = BC$1, BC$2 = "Mixed"), 0.5*BC20, 0) + IF(AND(BD$1 = BE$1, BE$2 = "Mixed"), 0.5*BE20, 0)</f>
        <v>0</v>
      </c>
      <c r="BE20" s="5">
        <f>IF('Each Gender - Gold'!BE20+'Each Gender - Silver'!BE20+'Each Gender - Bronze'!BE20 &gt; 0, 'Each Gender - Gold'!BE20*'Medal values'!$B$1+'Each Gender - Silver'!BE20*'Medal values'!$B$2+'Each Gender - Bronze'!BE20*'Medal values'!$B$3, "") + IF(AND(BE$1 = BD$1, BD$2 = "Mixed"), 0.5*BD20, 0) + IF(AND(BE$1 = BF$1, BF$2 = "Mixed"), 0.5*BF20, 0)</f>
        <v>0</v>
      </c>
      <c r="BF20" s="5">
        <f>IF('Each Gender - Gold'!BF20+'Each Gender - Silver'!BF20+'Each Gender - Bronze'!BF20 &gt; 0, 'Each Gender - Gold'!BF20*'Medal values'!$B$1+'Each Gender - Silver'!BF20*'Medal values'!$B$2+'Each Gender - Bronze'!BF20*'Medal values'!$B$3, "") + IF(AND(BF$1 = BE$1, BE$2 = "Mixed"), 0.5*BE20, 0) + IF(AND(BF$1 = BG$1, BG$2 = "Mixed"), 0.5*BG20, 0)</f>
        <v>0</v>
      </c>
      <c r="BG20" s="5">
        <f>IF('Each Gender - Gold'!BG20+'Each Gender - Silver'!BG20+'Each Gender - Bronze'!BG20 &gt; 0, 'Each Gender - Gold'!BG20*'Medal values'!$B$1+'Each Gender - Silver'!BG20*'Medal values'!$B$2+'Each Gender - Bronze'!BG20*'Medal values'!$B$3, "") + IF(AND(BG$1 = BF$1, BF$2 = "Mixed"), 0.5*BF20, 0) + IF(AND(BG$1 = BH$1, BH$2 = "Mixed"), 0.5*BH20, 0)</f>
        <v>0</v>
      </c>
      <c r="BH20" s="5">
        <f>IF('Each Gender - Gold'!BH20+'Each Gender - Silver'!BH20+'Each Gender - Bronze'!BH20 &gt; 0, 'Each Gender - Gold'!BH20*'Medal values'!$B$1+'Each Gender - Silver'!BH20*'Medal values'!$B$2+'Each Gender - Bronze'!BH20*'Medal values'!$B$3, "") + IF(AND(BH$1 = BG$1, BG$2 = "Mixed"), 0.5*BG20, 0) + IF(AND(BH$1 = BI$1, BI$2 = "Mixed"), 0.5*BI20, 0)</f>
        <v>0</v>
      </c>
      <c r="BI20" s="5">
        <f>IF('Each Gender - Gold'!BI20+'Each Gender - Silver'!BI20+'Each Gender - Bronze'!BI20 &gt; 0, 'Each Gender - Gold'!BI20*'Medal values'!$B$1+'Each Gender - Silver'!BI20*'Medal values'!$B$2+'Each Gender - Bronze'!BI20*'Medal values'!$B$3, "") + IF(AND(BI$1 = BH$1, BH$2 = "Mixed"), 0.5*BH20, 0) + IF(AND(BI$1 = BJ$1, BJ$2 = "Mixed"), 0.5*BJ20, 0)</f>
        <v>0</v>
      </c>
      <c r="BJ20" s="5">
        <f>IF('Each Gender - Gold'!BJ20+'Each Gender - Silver'!BJ20+'Each Gender - Bronze'!BJ20 &gt; 0, 'Each Gender - Gold'!BJ20*'Medal values'!$B$1+'Each Gender - Silver'!BJ20*'Medal values'!$B$2+'Each Gender - Bronze'!BJ20*'Medal values'!$B$3, "") + IF(AND(BJ$1 = BI$1, BI$2 = "Mixed"), 0.5*BI20, 0) + IF(AND(BJ$1 = BK$1, BK$2 = "Mixed"), 0.5*BK20, 0)</f>
        <v>0</v>
      </c>
      <c r="BK20" s="5">
        <f>IF('Each Gender - Gold'!BK20+'Each Gender - Silver'!BK20+'Each Gender - Bronze'!BK20 &gt; 0, 'Each Gender - Gold'!BK20*'Medal values'!$B$1+'Each Gender - Silver'!BK20*'Medal values'!$B$2+'Each Gender - Bronze'!BK20*'Medal values'!$B$3, "") + IF(AND(BK$1 = BJ$1, BJ$2 = "Mixed"), 0.5*BJ20, 0) + IF(AND(BK$1 = BL$1, BL$2 = "Mixed"), 0.5*BL20, 0)</f>
        <v>0</v>
      </c>
      <c r="BL20" s="5">
        <f>IF('Each Gender - Gold'!BL20+'Each Gender - Silver'!BL20+'Each Gender - Bronze'!BL20 &gt; 0, 'Each Gender - Gold'!BL20*'Medal values'!$B$1+'Each Gender - Silver'!BL20*'Medal values'!$B$2+'Each Gender - Bronze'!BL20*'Medal values'!$B$3, "") + IF(AND(BL$1 = BK$1, BK$2 = "Mixed"), 0.5*BK20, 0) + IF(AND(BL$1 = BM$1, BM$2 = "Mixed"), 0.5*BM20, 0)</f>
        <v>0</v>
      </c>
      <c r="BM20" s="5">
        <f>IF('Each Gender - Gold'!BM20+'Each Gender - Silver'!BM20+'Each Gender - Bronze'!BM20 &gt; 0, 'Each Gender - Gold'!BM20*'Medal values'!$B$1+'Each Gender - Silver'!BM20*'Medal values'!$B$2+'Each Gender - Bronze'!BM20*'Medal values'!$B$3, "") + IF(AND(BM$1 = BL$1, BL$2 = "Mixed"), 0.5*BL20, 0) + IF(AND(BM$1 = BN$1, BN$2 = "Mixed"), 0.5*BN20, 0)</f>
        <v>0</v>
      </c>
      <c r="BN20" s="5">
        <f>IF('Each Gender - Gold'!BN20+'Each Gender - Silver'!BN20+'Each Gender - Bronze'!BN20 &gt; 0, 'Each Gender - Gold'!BN20*'Medal values'!$B$1+'Each Gender - Silver'!BN20*'Medal values'!$B$2+'Each Gender - Bronze'!BN20*'Medal values'!$B$3, "") + IF(AND(BN$1 = BM$1, BM$2 = "Mixed"), 0.5*BM20, 0) + IF(AND(BN$1 = BO$1, BO$2 = "Mixed"), 0.5*BO20, 0)</f>
        <v>0</v>
      </c>
      <c r="BO20" s="5">
        <f>IF('Each Gender - Gold'!BO20+'Each Gender - Silver'!BO20+'Each Gender - Bronze'!BO20 &gt; 0, 'Each Gender - Gold'!BO20*'Medal values'!$B$1+'Each Gender - Silver'!BO20*'Medal values'!$B$2+'Each Gender - Bronze'!BO20*'Medal values'!$B$3, "") + IF(AND(BO$1 = BN$1, BN$2 = "Mixed"), 0.5*BN20, 0) + IF(AND(BO$1 = BP$1, BP$2 = "Mixed"), 0.5*BP20, 0)</f>
        <v>0</v>
      </c>
      <c r="BP20" s="5">
        <f>IF('Each Gender - Gold'!BP20+'Each Gender - Silver'!BP20+'Each Gender - Bronze'!BP20 &gt; 0, 'Each Gender - Gold'!BP20*'Medal values'!$B$1+'Each Gender - Silver'!BP20*'Medal values'!$B$2+'Each Gender - Bronze'!BP20*'Medal values'!$B$3, "") + IF(AND(BP$1 = BO$1, BO$2 = "Mixed"), 0.5*BO20, 0) + IF(AND(BP$1 = BQ$1, BQ$2 = "Mixed"), 0.5*BQ20, 0)</f>
        <v>0</v>
      </c>
      <c r="BQ20" s="5">
        <f>IF('Each Gender - Gold'!BQ20+'Each Gender - Silver'!BQ20+'Each Gender - Bronze'!BQ20 &gt; 0, 'Each Gender - Gold'!BQ20*'Medal values'!$B$1+'Each Gender - Silver'!BQ20*'Medal values'!$B$2+'Each Gender - Bronze'!BQ20*'Medal values'!$B$3, "") + IF(AND(BQ$1 = BP$1, BP$2 = "Mixed"), 0.5*BP20, 0) + IF(AND(BQ$1 = BR$1, BR$2 = "Mixed"), 0.5*BR20, 0)</f>
        <v>0</v>
      </c>
      <c r="BR20" s="5">
        <f>IF('Each Gender - Gold'!BR20+'Each Gender - Silver'!BR20+'Each Gender - Bronze'!BR20 &gt; 0, 'Each Gender - Gold'!BR20*'Medal values'!$B$1+'Each Gender - Silver'!BR20*'Medal values'!$B$2+'Each Gender - Bronze'!BR20*'Medal values'!$B$3, "") + IF(AND(BR$1 = BQ$1, BQ$2 = "Mixed"), 0.5*BQ20, 0) + IF(AND(BR$1 = BS$1, BS$2 = "Mixed"), 0.5*BS20, 0)</f>
        <v>0</v>
      </c>
      <c r="BS20" s="5">
        <f>IF('Each Gender - Gold'!BS20+'Each Gender - Silver'!BS20+'Each Gender - Bronze'!BS20 &gt; 0, 'Each Gender - Gold'!BS20*'Medal values'!$B$1+'Each Gender - Silver'!BS20*'Medal values'!$B$2+'Each Gender - Bronze'!BS20*'Medal values'!$B$3, "") + IF(AND(BS$1 = BR$1, BR$2 = "Mixed"), 0.5*BR20, 0) + IF(AND(BS$1 = BT$1, BT$2 = "Mixed"), 0.5*BT20, 0)</f>
        <v>0</v>
      </c>
      <c r="BT20" s="5">
        <f>IF('Each Gender - Gold'!BT20+'Each Gender - Silver'!BT20+'Each Gender - Bronze'!BT20 &gt; 0, 'Each Gender - Gold'!BT20*'Medal values'!$B$1+'Each Gender - Silver'!BT20*'Medal values'!$B$2+'Each Gender - Bronze'!BT20*'Medal values'!$B$3, "") + IF(AND(BT$1 = BS$1, BS$2 = "Mixed"), 0.5*BS20, 0) + IF(AND(BT$1 = BU$1, BU$2 = "Mixed"), 0.5*BU20, 0)</f>
        <v>0</v>
      </c>
      <c r="BU20" s="5">
        <f>IF('Each Gender - Gold'!BU20+'Each Gender - Silver'!BU20+'Each Gender - Bronze'!BU20 &gt; 0, 'Each Gender - Gold'!BU20*'Medal values'!$B$1+'Each Gender - Silver'!BU20*'Medal values'!$B$2+'Each Gender - Bronze'!BU20*'Medal values'!$B$3, "") + IF(AND(BU$1 = BT$1, BT$2 = "Mixed"), 0.5*BT20, 0) + IF(AND(BU$1 = BV$1, BV$2 = "Mixed"), 0.5*BV20, 0)</f>
        <v>0</v>
      </c>
      <c r="BV20" s="5">
        <f>IF('Each Gender - Gold'!BV20+'Each Gender - Silver'!BV20+'Each Gender - Bronze'!BV20 &gt; 0, 'Each Gender - Gold'!BV20*'Medal values'!$B$1+'Each Gender - Silver'!BV20*'Medal values'!$B$2+'Each Gender - Bronze'!BV20*'Medal values'!$B$3, "") + IF(AND(BV$1 = BU$1, BU$2 = "Mixed"), 0.5*BU20, 0) + IF(AND(BV$1 = BW$1, BW$2 = "Mixed"), 0.5*BW20, 0)</f>
        <v>0</v>
      </c>
      <c r="BW20" s="5">
        <f>IF('Each Gender - Gold'!BW20+'Each Gender - Silver'!BW20+'Each Gender - Bronze'!BW20 &gt; 0, 'Each Gender - Gold'!BW20*'Medal values'!$B$1+'Each Gender - Silver'!BW20*'Medal values'!$B$2+'Each Gender - Bronze'!BW20*'Medal values'!$B$3, "") + IF(AND(BW$1 = BV$1, BV$2 = "Mixed"), 0.5*BV20, 0) + IF(AND(BW$1 = BX$1, BX$2 = "Mixed"), 0.5*BX20, 0)</f>
        <v>0</v>
      </c>
      <c r="BX20" s="5">
        <f>IF('Each Gender - Gold'!BX20+'Each Gender - Silver'!BX20+'Each Gender - Bronze'!BX20 &gt; 0, 'Each Gender - Gold'!BX20*'Medal values'!$B$1+'Each Gender - Silver'!BX20*'Medal values'!$B$2+'Each Gender - Bronze'!BX20*'Medal values'!$B$3, "") + IF(AND(BX$1 = BW$1, BW$2 = "Mixed"), 0.5*BW20, 0) + IF(AND(BX$1 = BY$1, BY$2 = "Mixed"), 0.5*BY20, 0)</f>
        <v>0</v>
      </c>
      <c r="BY20" s="5">
        <f>IF('Each Gender - Gold'!BY20+'Each Gender - Silver'!BY20+'Each Gender - Bronze'!BY20 &gt; 0, 'Each Gender - Gold'!BY20*'Medal values'!$B$1+'Each Gender - Silver'!BY20*'Medal values'!$B$2+'Each Gender - Bronze'!BY20*'Medal values'!$B$3, "") + IF(AND(BY$1 = BX$1, BX$2 = "Mixed"), 0.5*BX20, 0) + IF(AND(BY$1 = BZ$1, BZ$2 = "Mixed"), 0.5*BZ20, 0)</f>
        <v>0</v>
      </c>
      <c r="BZ20" s="5">
        <f>IF('Each Gender - Gold'!BZ20+'Each Gender - Silver'!BZ20+'Each Gender - Bronze'!BZ20 &gt; 0, 'Each Gender - Gold'!BZ20*'Medal values'!$B$1+'Each Gender - Silver'!BZ20*'Medal values'!$B$2+'Each Gender - Bronze'!BZ20*'Medal values'!$B$3, "") + IF(AND(BZ$1 = BY$1, BY$2 = "Mixed"), 0.5*BY20, 0) + IF(AND(BZ$1 = CA$1, CA$2 = "Mixed"), 0.5*CA20, 0)</f>
        <v>0</v>
      </c>
      <c r="CA20" s="5">
        <f>IF('Each Gender - Gold'!CA20+'Each Gender - Silver'!CA20+'Each Gender - Bronze'!CA20 &gt; 0, 'Each Gender - Gold'!CA20*'Medal values'!$B$1+'Each Gender - Silver'!CA20*'Medal values'!$B$2+'Each Gender - Bronze'!CA20*'Medal values'!$B$3, "") + IF(AND(CA$1 = BZ$1, BZ$2 = "Mixed"), 0.5*BZ20, 0) + IF(AND(CA$1 = CB$1, CB$2 = "Mixed"), 0.5*CB20, 0)</f>
        <v>0</v>
      </c>
      <c r="CB20" s="5">
        <f>IF('Each Gender - Gold'!CB20+'Each Gender - Silver'!CB20+'Each Gender - Bronze'!CB20 &gt; 0, 'Each Gender - Gold'!CB20*'Medal values'!$B$1+'Each Gender - Silver'!CB20*'Medal values'!$B$2+'Each Gender - Bronze'!CB20*'Medal values'!$B$3, "") + IF(AND(CB$1 = CA$1, CA$2 = "Mixed"), 0.5*CA20, 0) + IF(AND(CB$1 = CC$1, CC$2 = "Mixed"), 0.5*CC20, 0)</f>
        <v>0</v>
      </c>
      <c r="CC20" s="5">
        <f>IF('Each Gender - Gold'!CC20+'Each Gender - Silver'!CC20+'Each Gender - Bronze'!CC20 &gt; 0, 'Each Gender - Gold'!CC20*'Medal values'!$B$1+'Each Gender - Silver'!CC20*'Medal values'!$B$2+'Each Gender - Bronze'!CC20*'Medal values'!$B$3, "") + IF(AND(CC$1 = CB$1, CB$2 = "Mixed"), 0.5*CB20, 0) + IF(AND(CC$1 = CD$1, CD$2 = "Mixed"), 0.5*CD20, 0)</f>
        <v>0</v>
      </c>
      <c r="CD20" s="5">
        <f>IF('Each Gender - Gold'!CD20+'Each Gender - Silver'!CD20+'Each Gender - Bronze'!CD20 &gt; 0, 'Each Gender - Gold'!CD20*'Medal values'!$B$1+'Each Gender - Silver'!CD20*'Medal values'!$B$2+'Each Gender - Bronze'!CD20*'Medal values'!$B$3, "") + IF(AND(CD$1 = CC$1, CC$2 = "Mixed"), 0.5*CC20, 0) + IF(AND(CD$1 = CE$1, CE$2 = "Mixed"), 0.5*CE20, 0)</f>
        <v>0</v>
      </c>
      <c r="CE20" s="5">
        <f>IF('Each Gender - Gold'!CE20+'Each Gender - Silver'!CE20+'Each Gender - Bronze'!CE20 &gt; 0, 'Each Gender - Gold'!CE20*'Medal values'!$B$1+'Each Gender - Silver'!CE20*'Medal values'!$B$2+'Each Gender - Bronze'!CE20*'Medal values'!$B$3, "") + IF(AND(CE$1 = CD$1, CD$2 = "Mixed"), 0.5*CD20, 0) + IF(AND(CE$1 = CF$1, CF$2 = "Mixed"), 0.5*CF20, 0)</f>
        <v>0</v>
      </c>
      <c r="CF20" s="5">
        <f>IF('Each Gender - Gold'!CF20+'Each Gender - Silver'!CF20+'Each Gender - Bronze'!CF20 &gt; 0, 'Each Gender - Gold'!CF20*'Medal values'!$B$1+'Each Gender - Silver'!CF20*'Medal values'!$B$2+'Each Gender - Bronze'!CF20*'Medal values'!$B$3, "") + IF(AND(CF$1 = CE$1, CE$2 = "Mixed"), 0.5*CE20, 0) + IF(AND(CF$1 = CG$1, CG$2 = "Mixed"), 0.5*CG20, 0)</f>
        <v>0</v>
      </c>
      <c r="CG20" s="5">
        <f>IF('Each Gender - Gold'!CG20+'Each Gender - Silver'!CG20+'Each Gender - Bronze'!CG20 &gt; 0, 'Each Gender - Gold'!CG20*'Medal values'!$B$1+'Each Gender - Silver'!CG20*'Medal values'!$B$2+'Each Gender - Bronze'!CG20*'Medal values'!$B$3, "") + IF(AND(CG$1 = CF$1, CF$2 = "Mixed"), 0.5*CF20, 0) + IF(AND(CG$1 = CH$1, CH$2 = "Mixed"), 0.5*CH20, 0)</f>
        <v>0</v>
      </c>
      <c r="CH20" s="5">
        <f>IF('Each Gender - Gold'!CH20+'Each Gender - Silver'!CH20+'Each Gender - Bronze'!CH20 &gt; 0, 'Each Gender - Gold'!CH20*'Medal values'!$B$1+'Each Gender - Silver'!CH20*'Medal values'!$B$2+'Each Gender - Bronze'!CH20*'Medal values'!$B$3, "") + IF(AND(CH$1 = CG$1, CG$2 = "Mixed"), 0.5*CG20, 0) + IF(AND(CH$1 = CI$1, CI$2 = "Mixed"), 0.5*CI20, 0)</f>
        <v>0</v>
      </c>
      <c r="CI20" s="5">
        <f>IF('Each Gender - Gold'!CI20+'Each Gender - Silver'!CI20+'Each Gender - Bronze'!CI20 &gt; 0, 'Each Gender - Gold'!CI20*'Medal values'!$B$1+'Each Gender - Silver'!CI20*'Medal values'!$B$2+'Each Gender - Bronze'!CI20*'Medal values'!$B$3, "") + IF(AND(CI$1 = CH$1, CH$2 = "Mixed"), 0.5*CH20, 0) + IF(AND(CI$1 = CJ$1, CJ$2 = "Mixed"), 0.5*CJ20, 0)</f>
        <v>0</v>
      </c>
      <c r="CJ20" s="5">
        <f>IF('Each Gender - Gold'!CJ20+'Each Gender - Silver'!CJ20+'Each Gender - Bronze'!CJ20 &gt; 0, 'Each Gender - Gold'!CJ20*'Medal values'!$B$1+'Each Gender - Silver'!CJ20*'Medal values'!$B$2+'Each Gender - Bronze'!CJ20*'Medal values'!$B$3, "") + IF(AND(CJ$1 = CI$1, CI$2 = "Mixed"), 0.5*CI20, 0) + IF(AND(CJ$1 = CK$1, CK$2 = "Mixed"), 0.5*CK20, 0)</f>
        <v>0</v>
      </c>
      <c r="CK20" s="5">
        <f>IF('Each Gender - Gold'!CK20+'Each Gender - Silver'!CK20+'Each Gender - Bronze'!CK20 &gt; 0, 'Each Gender - Gold'!CK20*'Medal values'!$B$1+'Each Gender - Silver'!CK20*'Medal values'!$B$2+'Each Gender - Bronze'!CK20*'Medal values'!$B$3, "") + IF(AND(CK$1 = CJ$1, CJ$2 = "Mixed"), 0.5*CJ20, 0) + IF(AND(CK$1 = CL$1, CL$2 = "Mixed"), 0.5*CL20, 0)</f>
        <v>0</v>
      </c>
      <c r="CL20" s="5">
        <f>IF('Each Gender - Gold'!CL20+'Each Gender - Silver'!CL20+'Each Gender - Bronze'!CL20 &gt; 0, 'Each Gender - Gold'!CL20*'Medal values'!$B$1+'Each Gender - Silver'!CL20*'Medal values'!$B$2+'Each Gender - Bronze'!CL20*'Medal values'!$B$3, "") + IF(AND(CL$1 = CK$1, CK$2 = "Mixed"), 0.5*CK20, 0) + IF(AND(CL$1 = CM$1, CM$2 = "Mixed"), 0.5*CM20, 0)</f>
        <v>0</v>
      </c>
      <c r="CM20" s="5">
        <f>IF('Each Gender - Gold'!CM20+'Each Gender - Silver'!CM20+'Each Gender - Bronze'!CM20 &gt; 0, 'Each Gender - Gold'!CM20*'Medal values'!$B$1+'Each Gender - Silver'!CM20*'Medal values'!$B$2+'Each Gender - Bronze'!CM20*'Medal values'!$B$3, "") + IF(AND(CM$1 = CL$1, CL$2 = "Mixed"), 0.5*CL20, 0) + IF(AND(CM$1 = CN$1, CN$2 = "Mixed"), 0.5*CN20, 0)</f>
        <v>0</v>
      </c>
      <c r="CN20" s="5">
        <f>IF('Each Gender - Gold'!CN20+'Each Gender - Silver'!CN20+'Each Gender - Bronze'!CN20 &gt; 0, 'Each Gender - Gold'!CN20*'Medal values'!$B$1+'Each Gender - Silver'!CN20*'Medal values'!$B$2+'Each Gender - Bronze'!CN20*'Medal values'!$B$3, "") + IF(AND(CN$1 = CM$1, CM$2 = "Mixed"), 0.5*CM20, 0) + IF(AND(CN$1 = CO$1, CO$2 = "Mixed"), 0.5*CO20, 0)</f>
        <v>0</v>
      </c>
      <c r="CO20" s="5">
        <f>IF('Each Gender - Gold'!CO20+'Each Gender - Silver'!CO20+'Each Gender - Bronze'!CO20 &gt; 0, 'Each Gender - Gold'!CO20*'Medal values'!$B$1+'Each Gender - Silver'!CO20*'Medal values'!$B$2+'Each Gender - Bronze'!CO20*'Medal values'!$B$3, "") + IF(AND(CO$1 = CN$1, CN$2 = "Mixed"), 0.5*CN20, 0) + IF(AND(CO$1 = CP$1, CP$2 = "Mixed"), 0.5*CP20, 0)</f>
        <v>0</v>
      </c>
      <c r="CP20" s="5">
        <f>IF('Each Gender - Gold'!CP20+'Each Gender - Silver'!CP20+'Each Gender - Bronze'!CP20 &gt; 0, 'Each Gender - Gold'!CP20*'Medal values'!$B$1+'Each Gender - Silver'!CP20*'Medal values'!$B$2+'Each Gender - Bronze'!CP20*'Medal values'!$B$3, "") + IF(AND(CP$1 = CO$1, CO$2 = "Mixed"), 0.5*CO20, 0) + IF(AND(CP$1 = CQ$1, CQ$2 = "Mixed"), 0.5*CQ20, 0)</f>
        <v>0</v>
      </c>
      <c r="CQ20" s="5">
        <f>IF('Each Gender - Gold'!CQ20+'Each Gender - Silver'!CQ20+'Each Gender - Bronze'!CQ20 &gt; 0, 'Each Gender - Gold'!CQ20*'Medal values'!$B$1+'Each Gender - Silver'!CQ20*'Medal values'!$B$2+'Each Gender - Bronze'!CQ20*'Medal values'!$B$3, "") + IF(AND(CQ$1 = CP$1, CP$2 = "Mixed"), 0.5*CP20, 0) + IF(AND(CQ$1 = CR$1, CR$2 = "Mixed"), 0.5*CR20, 0)</f>
        <v>0</v>
      </c>
      <c r="CR20" s="5">
        <f>IF('Each Gender - Gold'!CR20+'Each Gender - Silver'!CR20+'Each Gender - Bronze'!CR20 &gt; 0, 'Each Gender - Gold'!CR20*'Medal values'!$B$1+'Each Gender - Silver'!CR20*'Medal values'!$B$2+'Each Gender - Bronze'!CR20*'Medal values'!$B$3, "") + IF(AND(CR$1 = CQ$1, CQ$2 = "Mixed"), 0.5*CQ20, 0) + IF(AND(CR$1 = CS$1, CS$2 = "Mixed"), 0.5*CS20, 0)</f>
        <v>0</v>
      </c>
      <c r="CS20" s="5">
        <f>IF('Each Gender - Gold'!CS20+'Each Gender - Silver'!CS20+'Each Gender - Bronze'!CS20 &gt; 0, 'Each Gender - Gold'!CS20*'Medal values'!$B$1+'Each Gender - Silver'!CS20*'Medal values'!$B$2+'Each Gender - Bronze'!CS20*'Medal values'!$B$3, "") + IF(AND(CS$1 = CR$1, CR$2 = "Mixed"), 0.5*CR20, 0) + IF(AND(CS$1 = CT$1, CT$2 = "Mixed"), 0.5*CT20, 0)</f>
        <v>2.000001</v>
      </c>
      <c r="CT20" s="5">
        <f>IF('Each Gender - Gold'!CT20+'Each Gender - Silver'!CT20+'Each Gender - Bronze'!CT20 &gt; 0, 'Each Gender - Gold'!CT20*'Medal values'!$B$1+'Each Gender - Silver'!CT20*'Medal values'!$B$2+'Each Gender - Bronze'!CT20*'Medal values'!$B$3, "") + IF(AND(CT$1 = CS$1, CS$2 = "Mixed"), 0.5*CS20, 0) + IF(AND(CT$1 = CU$1, CU$2 = "Mixed"), 0.5*CU20, 0)</f>
        <v>0</v>
      </c>
      <c r="CU20" s="5">
        <f>IF('Each Gender - Gold'!CU20+'Each Gender - Silver'!CU20+'Each Gender - Bronze'!CU20 &gt; 0, 'Each Gender - Gold'!CU20*'Medal values'!$B$1+'Each Gender - Silver'!CU20*'Medal values'!$B$2+'Each Gender - Bronze'!CU20*'Medal values'!$B$3, "") + IF(AND(CU$1 = CT$1, CT$2 = "Mixed"), 0.5*CT20, 0) + IF(AND(CU$1 = CV$1, CV$2 = "Mixed"), 0.5*CV20, 0)</f>
        <v>0</v>
      </c>
      <c r="CV20" s="5">
        <f>IF('Each Gender - Gold'!CV20+'Each Gender - Silver'!CV20+'Each Gender - Bronze'!CV20 &gt; 0, 'Each Gender - Gold'!CV20*'Medal values'!$B$1+'Each Gender - Silver'!CV20*'Medal values'!$B$2+'Each Gender - Bronze'!CV20*'Medal values'!$B$3, "") + IF(AND(CV$1 = CU$1, CU$2 = "Mixed"), 0.5*CU20, 0) + IF(AND(CV$1 = CW$1, CW$2 = "Mixed"), 0.5*CW20, 0)</f>
        <v>0</v>
      </c>
      <c r="CW20" s="5">
        <f t="shared" ref="CW20:CX20" si="18">SUMIF($B$2:$CV$2,CW$2, $B20:$CV20)</f>
        <v>5.000002</v>
      </c>
      <c r="CX20" s="5">
        <f t="shared" si="18"/>
        <v>4.000002</v>
      </c>
    </row>
    <row r="21">
      <c r="A21" s="5" t="str">
        <f>Countries!A19</f>
        <v>COR</v>
      </c>
      <c r="B21" s="5">
        <f>IF('Each Gender - Gold'!B21+'Each Gender - Silver'!B21+'Each Gender - Bronze'!B21 &gt; 0, 'Each Gender - Gold'!B21*'Medal values'!$B$1+'Each Gender - Silver'!B21*'Medal values'!$B$2+'Each Gender - Bronze'!B21*'Medal values'!$B$3, "") + IF(AND(B$1 = A$1, A$2 = "Mixed"), 0.5*A21, 0) + IF(AND(B$1 = C$1, C$2 = "Mixed"), 0.5*C21, 0)</f>
        <v>0</v>
      </c>
      <c r="C21" s="5">
        <f>IF('Each Gender - Gold'!C21+'Each Gender - Silver'!C21+'Each Gender - Bronze'!C21 &gt; 0, 'Each Gender - Gold'!C21*'Medal values'!$B$1+'Each Gender - Silver'!C21*'Medal values'!$B$2+'Each Gender - Bronze'!C21*'Medal values'!$B$3, "") + IF(AND(C$1 = B$1, B$2 = "Mixed"), 0.5*B21, 0) + IF(AND(C$1 = D$1, D$2 = "Mixed"), 0.5*D21, 0)</f>
        <v>0</v>
      </c>
      <c r="D21" s="5">
        <f>IF('Each Gender - Gold'!D21+'Each Gender - Silver'!D21+'Each Gender - Bronze'!D21 &gt; 0, 'Each Gender - Gold'!D21*'Medal values'!$B$1+'Each Gender - Silver'!D21*'Medal values'!$B$2+'Each Gender - Bronze'!D21*'Medal values'!$B$3, "") + IF(AND(D$1 = C$1, C$2 = "Mixed"), 0.5*C21, 0) + IF(AND(D$1 = E$1, E$2 = "Mixed"), 0.5*E21, 0)</f>
        <v>0</v>
      </c>
      <c r="E21" s="5">
        <f>IF('Each Gender - Gold'!E21+'Each Gender - Silver'!E21+'Each Gender - Bronze'!E21 &gt; 0, 'Each Gender - Gold'!E21*'Medal values'!$B$1+'Each Gender - Silver'!E21*'Medal values'!$B$2+'Each Gender - Bronze'!E21*'Medal values'!$B$3, "") + IF(AND(E$1 = D$1, D$2 = "Mixed"), 0.5*D21, 0) + IF(AND(E$1 = F$1, F$2 = "Mixed"), 0.5*F21, 0)</f>
        <v>0</v>
      </c>
      <c r="F21" s="5">
        <f>IF('Each Gender - Gold'!F21+'Each Gender - Silver'!F21+'Each Gender - Bronze'!F21 &gt; 0, 'Each Gender - Gold'!F21*'Medal values'!$B$1+'Each Gender - Silver'!F21*'Medal values'!$B$2+'Each Gender - Bronze'!F21*'Medal values'!$B$3, "") + IF(AND(F$1 = E$1, E$2 = "Mixed"), 0.5*E21, 0) + IF(AND(F$1 = G$1, G$2 = "Mixed"), 0.5*G21, 0)</f>
        <v>0</v>
      </c>
      <c r="G21" s="5">
        <f>IF('Each Gender - Gold'!G21+'Each Gender - Silver'!G21+'Each Gender - Bronze'!G21 &gt; 0, 'Each Gender - Gold'!G21*'Medal values'!$B$1+'Each Gender - Silver'!G21*'Medal values'!$B$2+'Each Gender - Bronze'!G21*'Medal values'!$B$3, "") + IF(AND(G$1 = F$1, F$2 = "Mixed"), 0.5*F21, 0) + IF(AND(G$1 = H$1, H$2 = "Mixed"), 0.5*H21, 0)</f>
        <v>0</v>
      </c>
      <c r="H21" s="5">
        <f>IF('Each Gender - Gold'!H21+'Each Gender - Silver'!H21+'Each Gender - Bronze'!H21 &gt; 0, 'Each Gender - Gold'!H21*'Medal values'!$B$1+'Each Gender - Silver'!H21*'Medal values'!$B$2+'Each Gender - Bronze'!H21*'Medal values'!$B$3, "") + IF(AND(H$1 = G$1, G$2 = "Mixed"), 0.5*G21, 0) + IF(AND(H$1 = I$1, I$2 = "Mixed"), 0.5*I21, 0)</f>
        <v>0</v>
      </c>
      <c r="I21" s="5">
        <f>IF('Each Gender - Gold'!I21+'Each Gender - Silver'!I21+'Each Gender - Bronze'!I21 &gt; 0, 'Each Gender - Gold'!I21*'Medal values'!$B$1+'Each Gender - Silver'!I21*'Medal values'!$B$2+'Each Gender - Bronze'!I21*'Medal values'!$B$3, "") + IF(AND(I$1 = H$1, H$2 = "Mixed"), 0.5*H21, 0) + IF(AND(I$1 = J$1, J$2 = "Mixed"), 0.5*J21, 0)</f>
        <v>0</v>
      </c>
      <c r="J21" s="5">
        <f>IF('Each Gender - Gold'!J21+'Each Gender - Silver'!J21+'Each Gender - Bronze'!J21 &gt; 0, 'Each Gender - Gold'!J21*'Medal values'!$B$1+'Each Gender - Silver'!J21*'Medal values'!$B$2+'Each Gender - Bronze'!J21*'Medal values'!$B$3, "") + IF(AND(J$1 = I$1, I$2 = "Mixed"), 0.5*I21, 0) + IF(AND(J$1 = K$1, K$2 = "Mixed"), 0.5*K21, 0)</f>
        <v>0</v>
      </c>
      <c r="K21" s="5">
        <f>IF('Each Gender - Gold'!K21+'Each Gender - Silver'!K21+'Each Gender - Bronze'!K21 &gt; 0, 'Each Gender - Gold'!K21*'Medal values'!$B$1+'Each Gender - Silver'!K21*'Medal values'!$B$2+'Each Gender - Bronze'!K21*'Medal values'!$B$3, "") + IF(AND(K$1 = J$1, J$2 = "Mixed"), 0.5*J21, 0) + IF(AND(K$1 = L$1, L$2 = "Mixed"), 0.5*L21, 0)</f>
        <v>0</v>
      </c>
      <c r="L21" s="5">
        <f>IF('Each Gender - Gold'!L21+'Each Gender - Silver'!L21+'Each Gender - Bronze'!L21 &gt; 0, 'Each Gender - Gold'!L21*'Medal values'!$B$1+'Each Gender - Silver'!L21*'Medal values'!$B$2+'Each Gender - Bronze'!L21*'Medal values'!$B$3, "") + IF(AND(L$1 = K$1, K$2 = "Mixed"), 0.5*K21, 0) + IF(AND(L$1 = M$1, M$2 = "Mixed"), 0.5*M21, 0)</f>
        <v>0</v>
      </c>
      <c r="M21" s="5">
        <f>IF('Each Gender - Gold'!M21+'Each Gender - Silver'!M21+'Each Gender - Bronze'!M21 &gt; 0, 'Each Gender - Gold'!M21*'Medal values'!$B$1+'Each Gender - Silver'!M21*'Medal values'!$B$2+'Each Gender - Bronze'!M21*'Medal values'!$B$3, "") + IF(AND(M$1 = L$1, L$2 = "Mixed"), 0.5*L21, 0) + IF(AND(M$1 = N$1, N$2 = "Mixed"), 0.5*N21, 0)</f>
        <v>0</v>
      </c>
      <c r="N21" s="5">
        <f>IF('Each Gender - Gold'!N21+'Each Gender - Silver'!N21+'Each Gender - Bronze'!N21 &gt; 0, 'Each Gender - Gold'!N21*'Medal values'!$B$1+'Each Gender - Silver'!N21*'Medal values'!$B$2+'Each Gender - Bronze'!N21*'Medal values'!$B$3, "") + IF(AND(N$1 = M$1, M$2 = "Mixed"), 0.5*M21, 0) + IF(AND(N$1 = O$1, O$2 = "Mixed"), 0.5*O21, 0)</f>
        <v>0</v>
      </c>
      <c r="O21" s="5">
        <f>IF('Each Gender - Gold'!O21+'Each Gender - Silver'!O21+'Each Gender - Bronze'!O21 &gt; 0, 'Each Gender - Gold'!O21*'Medal values'!$B$1+'Each Gender - Silver'!O21*'Medal values'!$B$2+'Each Gender - Bronze'!O21*'Medal values'!$B$3, "") + IF(AND(O$1 = N$1, N$2 = "Mixed"), 0.5*N21, 0) + IF(AND(O$1 = P$1, P$2 = "Mixed"), 0.5*P21, 0)</f>
        <v>0</v>
      </c>
      <c r="P21" s="5">
        <f>IF('Each Gender - Gold'!P21+'Each Gender - Silver'!P21+'Each Gender - Bronze'!P21 &gt; 0, 'Each Gender - Gold'!P21*'Medal values'!$B$1+'Each Gender - Silver'!P21*'Medal values'!$B$2+'Each Gender - Bronze'!P21*'Medal values'!$B$3, "") + IF(AND(P$1 = O$1, O$2 = "Mixed"), 0.5*O21, 0) + IF(AND(P$1 = Q$1, Q$2 = "Mixed"), 0.5*Q21, 0)</f>
        <v>0</v>
      </c>
      <c r="Q21" s="5">
        <f>IF('Each Gender - Gold'!Q21+'Each Gender - Silver'!Q21+'Each Gender - Bronze'!Q21 &gt; 0, 'Each Gender - Gold'!Q21*'Medal values'!$B$1+'Each Gender - Silver'!Q21*'Medal values'!$B$2+'Each Gender - Bronze'!Q21*'Medal values'!$B$3, "") + IF(AND(Q$1 = P$1, P$2 = "Mixed"), 0.5*P21, 0) + IF(AND(Q$1 = R$1, R$2 = "Mixed"), 0.5*R21, 0)</f>
        <v>0</v>
      </c>
      <c r="R21" s="5">
        <f>IF('Each Gender - Gold'!R21+'Each Gender - Silver'!R21+'Each Gender - Bronze'!R21 &gt; 0, 'Each Gender - Gold'!R21*'Medal values'!$B$1+'Each Gender - Silver'!R21*'Medal values'!$B$2+'Each Gender - Bronze'!R21*'Medal values'!$B$3, "") + IF(AND(R$1 = Q$1, Q$2 = "Mixed"), 0.5*Q21, 0) + IF(AND(R$1 = S$1, S$2 = "Mixed"), 0.5*S21, 0)</f>
        <v>0</v>
      </c>
      <c r="S21" s="5">
        <f>IF('Each Gender - Gold'!S21+'Each Gender - Silver'!S21+'Each Gender - Bronze'!S21 &gt; 0, 'Each Gender - Gold'!S21*'Medal values'!$B$1+'Each Gender - Silver'!S21*'Medal values'!$B$2+'Each Gender - Bronze'!S21*'Medal values'!$B$3, "") + IF(AND(S$1 = R$1, R$2 = "Mixed"), 0.5*R21, 0) + IF(AND(S$1 = T$1, T$2 = "Mixed"), 0.5*T21, 0)</f>
        <v>0</v>
      </c>
      <c r="T21" s="5">
        <f>IF('Each Gender - Gold'!T21+'Each Gender - Silver'!T21+'Each Gender - Bronze'!T21 &gt; 0, 'Each Gender - Gold'!T21*'Medal values'!$B$1+'Each Gender - Silver'!T21*'Medal values'!$B$2+'Each Gender - Bronze'!T21*'Medal values'!$B$3, "") + IF(AND(T$1 = S$1, S$2 = "Mixed"), 0.5*S21, 0) + IF(AND(T$1 = U$1, U$2 = "Mixed"), 0.5*U21, 0)</f>
        <v>0</v>
      </c>
      <c r="U21" s="5">
        <f>IF('Each Gender - Gold'!U21+'Each Gender - Silver'!U21+'Each Gender - Bronze'!U21 &gt; 0, 'Each Gender - Gold'!U21*'Medal values'!$B$1+'Each Gender - Silver'!U21*'Medal values'!$B$2+'Each Gender - Bronze'!U21*'Medal values'!$B$3, "") + IF(AND(U$1 = T$1, T$2 = "Mixed"), 0.5*T21, 0) + IF(AND(U$1 = V$1, V$2 = "Mixed"), 0.5*V21, 0)</f>
        <v>0</v>
      </c>
      <c r="V21" s="5">
        <f>IF('Each Gender - Gold'!V21+'Each Gender - Silver'!V21+'Each Gender - Bronze'!V21 &gt; 0, 'Each Gender - Gold'!V21*'Medal values'!$B$1+'Each Gender - Silver'!V21*'Medal values'!$B$2+'Each Gender - Bronze'!V21*'Medal values'!$B$3, "") + IF(AND(V$1 = U$1, U$2 = "Mixed"), 0.5*U21, 0) + IF(AND(V$1 = W$1, W$2 = "Mixed"), 0.5*W21, 0)</f>
        <v>0</v>
      </c>
      <c r="W21" s="5">
        <f>IF('Each Gender - Gold'!W21+'Each Gender - Silver'!W21+'Each Gender - Bronze'!W21 &gt; 0, 'Each Gender - Gold'!W21*'Medal values'!$B$1+'Each Gender - Silver'!W21*'Medal values'!$B$2+'Each Gender - Bronze'!W21*'Medal values'!$B$3, "") + IF(AND(W$1 = V$1, V$2 = "Mixed"), 0.5*V21, 0) + IF(AND(W$1 = X$1, X$2 = "Mixed"), 0.5*X21, 0)</f>
        <v>0</v>
      </c>
      <c r="X21" s="5">
        <f>IF('Each Gender - Gold'!X21+'Each Gender - Silver'!X21+'Each Gender - Bronze'!X21 &gt; 0, 'Each Gender - Gold'!X21*'Medal values'!$B$1+'Each Gender - Silver'!X21*'Medal values'!$B$2+'Each Gender - Bronze'!X21*'Medal values'!$B$3, "") + IF(AND(X$1 = W$1, W$2 = "Mixed"), 0.5*W21, 0) + IF(AND(X$1 = Y$1, Y$2 = "Mixed"), 0.5*Y21, 0)</f>
        <v>0</v>
      </c>
      <c r="Y21" s="5">
        <f>IF('Each Gender - Gold'!Y21+'Each Gender - Silver'!Y21+'Each Gender - Bronze'!Y21 &gt; 0, 'Each Gender - Gold'!Y21*'Medal values'!$B$1+'Each Gender - Silver'!Y21*'Medal values'!$B$2+'Each Gender - Bronze'!Y21*'Medal values'!$B$3, "") + IF(AND(Y$1 = X$1, X$2 = "Mixed"), 0.5*X21, 0) + IF(AND(Y$1 = Z$1, Z$2 = "Mixed"), 0.5*Z21, 0)</f>
        <v>0</v>
      </c>
      <c r="Z21" s="5">
        <f>IF('Each Gender - Gold'!Z21+'Each Gender - Silver'!Z21+'Each Gender - Bronze'!Z21 &gt; 0, 'Each Gender - Gold'!Z21*'Medal values'!$B$1+'Each Gender - Silver'!Z21*'Medal values'!$B$2+'Each Gender - Bronze'!Z21*'Medal values'!$B$3, "") + IF(AND(Z$1 = Y$1, Y$2 = "Mixed"), 0.5*Y21, 0) + IF(AND(Z$1 = AA$1, AA$2 = "Mixed"), 0.5*AA21, 0)</f>
        <v>0</v>
      </c>
      <c r="AA21" s="5">
        <f>IF('Each Gender - Gold'!AA21+'Each Gender - Silver'!AA21+'Each Gender - Bronze'!AA21 &gt; 0, 'Each Gender - Gold'!AA21*'Medal values'!$B$1+'Each Gender - Silver'!AA21*'Medal values'!$B$2+'Each Gender - Bronze'!AA21*'Medal values'!$B$3, "") + IF(AND(AA$1 = Z$1, Z$2 = "Mixed"), 0.5*Z21, 0) + IF(AND(AA$1 = AB$1, AB$2 = "Mixed"), 0.5*AB21, 0)</f>
        <v>0</v>
      </c>
      <c r="AB21" s="5">
        <f>IF('Each Gender - Gold'!AB21+'Each Gender - Silver'!AB21+'Each Gender - Bronze'!AB21 &gt; 0, 'Each Gender - Gold'!AB21*'Medal values'!$B$1+'Each Gender - Silver'!AB21*'Medal values'!$B$2+'Each Gender - Bronze'!AB21*'Medal values'!$B$3, "") + IF(AND(AB$1 = AA$1, AA$2 = "Mixed"), 0.5*AA21, 0) + IF(AND(AB$1 = AC$1, AC$2 = "Mixed"), 0.5*AC21, 0)</f>
        <v>0</v>
      </c>
      <c r="AC21" s="5">
        <f>IF('Each Gender - Gold'!AC21+'Each Gender - Silver'!AC21+'Each Gender - Bronze'!AC21 &gt; 0, 'Each Gender - Gold'!AC21*'Medal values'!$B$1+'Each Gender - Silver'!AC21*'Medal values'!$B$2+'Each Gender - Bronze'!AC21*'Medal values'!$B$3, "") + IF(AND(AC$1 = AB$1, AB$2 = "Mixed"), 0.5*AB21, 0) + IF(AND(AC$1 = AD$1, AD$2 = "Mixed"), 0.5*AD21, 0)</f>
        <v>0</v>
      </c>
      <c r="AD21" s="5">
        <f>IF('Each Gender - Gold'!AD21+'Each Gender - Silver'!AD21+'Each Gender - Bronze'!AD21 &gt; 0, 'Each Gender - Gold'!AD21*'Medal values'!$B$1+'Each Gender - Silver'!AD21*'Medal values'!$B$2+'Each Gender - Bronze'!AD21*'Medal values'!$B$3, "") + IF(AND(AD$1 = AC$1, AC$2 = "Mixed"), 0.5*AC21, 0) + IF(AND(AD$1 = AE$1, AE$2 = "Mixed"), 0.5*AE21, 0)</f>
        <v>0</v>
      </c>
      <c r="AE21" s="5">
        <f>IF('Each Gender - Gold'!AE21+'Each Gender - Silver'!AE21+'Each Gender - Bronze'!AE21 &gt; 0, 'Each Gender - Gold'!AE21*'Medal values'!$B$1+'Each Gender - Silver'!AE21*'Medal values'!$B$2+'Each Gender - Bronze'!AE21*'Medal values'!$B$3, "") + IF(AND(AE$1 = AD$1, AD$2 = "Mixed"), 0.5*AD21, 0) + IF(AND(AE$1 = AF$1, AF$2 = "Mixed"), 0.5*AF21, 0)</f>
        <v>0</v>
      </c>
      <c r="AF21" s="5">
        <f>IF('Each Gender - Gold'!AF21+'Each Gender - Silver'!AF21+'Each Gender - Bronze'!AF21 &gt; 0, 'Each Gender - Gold'!AF21*'Medal values'!$B$1+'Each Gender - Silver'!AF21*'Medal values'!$B$2+'Each Gender - Bronze'!AF21*'Medal values'!$B$3, "") + IF(AND(AF$1 = AE$1, AE$2 = "Mixed"), 0.5*AE21, 0) + IF(AND(AF$1 = AG$1, AG$2 = "Mixed"), 0.5*AG21, 0)</f>
        <v>0</v>
      </c>
      <c r="AG21" s="5">
        <f>IF('Each Gender - Gold'!AG21+'Each Gender - Silver'!AG21+'Each Gender - Bronze'!AG21 &gt; 0, 'Each Gender - Gold'!AG21*'Medal values'!$B$1+'Each Gender - Silver'!AG21*'Medal values'!$B$2+'Each Gender - Bronze'!AG21*'Medal values'!$B$3, "") + IF(AND(AG$1 = AF$1, AF$2 = "Mixed"), 0.5*AF21, 0) + IF(AND(AG$1 = AH$1, AH$2 = "Mixed"), 0.5*AH21, 0)</f>
        <v>0</v>
      </c>
      <c r="AH21" s="5">
        <f>IF('Each Gender - Gold'!AH21+'Each Gender - Silver'!AH21+'Each Gender - Bronze'!AH21 &gt; 0, 'Each Gender - Gold'!AH21*'Medal values'!$B$1+'Each Gender - Silver'!AH21*'Medal values'!$B$2+'Each Gender - Bronze'!AH21*'Medal values'!$B$3, "") + IF(AND(AH$1 = AG$1, AG$2 = "Mixed"), 0.5*AG21, 0) + IF(AND(AH$1 = AI$1, AI$2 = "Mixed"), 0.5*AI21, 0)</f>
        <v>0</v>
      </c>
      <c r="AI21" s="5">
        <f>IF('Each Gender - Gold'!AI21+'Each Gender - Silver'!AI21+'Each Gender - Bronze'!AI21 &gt; 0, 'Each Gender - Gold'!AI21*'Medal values'!$B$1+'Each Gender - Silver'!AI21*'Medal values'!$B$2+'Each Gender - Bronze'!AI21*'Medal values'!$B$3, "") + IF(AND(AI$1 = AH$1, AH$2 = "Mixed"), 0.5*AH21, 0) + IF(AND(AI$1 = AJ$1, AJ$2 = "Mixed"), 0.5*AJ21, 0)</f>
        <v>0</v>
      </c>
      <c r="AJ21" s="5">
        <f>IF('Each Gender - Gold'!AJ21+'Each Gender - Silver'!AJ21+'Each Gender - Bronze'!AJ21 &gt; 0, 'Each Gender - Gold'!AJ21*'Medal values'!$B$1+'Each Gender - Silver'!AJ21*'Medal values'!$B$2+'Each Gender - Bronze'!AJ21*'Medal values'!$B$3, "") + IF(AND(AJ$1 = AI$1, AI$2 = "Mixed"), 0.5*AI21, 0) + IF(AND(AJ$1 = AK$1, AK$2 = "Mixed"), 0.5*AK21, 0)</f>
        <v>0</v>
      </c>
      <c r="AK21" s="5">
        <f>IF('Each Gender - Gold'!AK21+'Each Gender - Silver'!AK21+'Each Gender - Bronze'!AK21 &gt; 0, 'Each Gender - Gold'!AK21*'Medal values'!$B$1+'Each Gender - Silver'!AK21*'Medal values'!$B$2+'Each Gender - Bronze'!AK21*'Medal values'!$B$3, "") + IF(AND(AK$1 = AJ$1, AJ$2 = "Mixed"), 0.5*AJ21, 0) + IF(AND(AK$1 = AL$1, AL$2 = "Mixed"), 0.5*AL21, 0)</f>
        <v>0</v>
      </c>
      <c r="AL21" s="5">
        <f>IF('Each Gender - Gold'!AL21+'Each Gender - Silver'!AL21+'Each Gender - Bronze'!AL21 &gt; 0, 'Each Gender - Gold'!AL21*'Medal values'!$B$1+'Each Gender - Silver'!AL21*'Medal values'!$B$2+'Each Gender - Bronze'!AL21*'Medal values'!$B$3, "") + IF(AND(AL$1 = AK$1, AK$2 = "Mixed"), 0.5*AK21, 0) + IF(AND(AL$1 = AM$1, AM$2 = "Mixed"), 0.5*AM21, 0)</f>
        <v>0</v>
      </c>
      <c r="AM21" s="5">
        <f>IF('Each Gender - Gold'!AM21+'Each Gender - Silver'!AM21+'Each Gender - Bronze'!AM21 &gt; 0, 'Each Gender - Gold'!AM21*'Medal values'!$B$1+'Each Gender - Silver'!AM21*'Medal values'!$B$2+'Each Gender - Bronze'!AM21*'Medal values'!$B$3, "") + IF(AND(AM$1 = AL$1, AL$2 = "Mixed"), 0.5*AL21, 0) + IF(AND(AM$1 = AN$1, AN$2 = "Mixed"), 0.5*AN21, 0)</f>
        <v>0</v>
      </c>
      <c r="AN21" s="5">
        <f>IF('Each Gender - Gold'!AN21+'Each Gender - Silver'!AN21+'Each Gender - Bronze'!AN21 &gt; 0, 'Each Gender - Gold'!AN21*'Medal values'!$B$1+'Each Gender - Silver'!AN21*'Medal values'!$B$2+'Each Gender - Bronze'!AN21*'Medal values'!$B$3, "") + IF(AND(AN$1 = AM$1, AM$2 = "Mixed"), 0.5*AM21, 0) + IF(AND(AN$1 = AO$1, AO$2 = "Mixed"), 0.5*AO21, 0)</f>
        <v>0</v>
      </c>
      <c r="AO21" s="5">
        <f>IF('Each Gender - Gold'!AO21+'Each Gender - Silver'!AO21+'Each Gender - Bronze'!AO21 &gt; 0, 'Each Gender - Gold'!AO21*'Medal values'!$B$1+'Each Gender - Silver'!AO21*'Medal values'!$B$2+'Each Gender - Bronze'!AO21*'Medal values'!$B$3, "") + IF(AND(AO$1 = AN$1, AN$2 = "Mixed"), 0.5*AN21, 0) + IF(AND(AO$1 = AP$1, AP$2 = "Mixed"), 0.5*AP21, 0)</f>
        <v>0</v>
      </c>
      <c r="AP21" s="5">
        <f>IF('Each Gender - Gold'!AP21+'Each Gender - Silver'!AP21+'Each Gender - Bronze'!AP21 &gt; 0, 'Each Gender - Gold'!AP21*'Medal values'!$B$1+'Each Gender - Silver'!AP21*'Medal values'!$B$2+'Each Gender - Bronze'!AP21*'Medal values'!$B$3, "") + IF(AND(AP$1 = AO$1, AO$2 = "Mixed"), 0.5*AO21, 0) + IF(AND(AP$1 = AQ$1, AQ$2 = "Mixed"), 0.5*AQ21, 0)</f>
        <v>0</v>
      </c>
      <c r="AQ21" s="5">
        <f>IF('Each Gender - Gold'!AQ21+'Each Gender - Silver'!AQ21+'Each Gender - Bronze'!AQ21 &gt; 0, 'Each Gender - Gold'!AQ21*'Medal values'!$B$1+'Each Gender - Silver'!AQ21*'Medal values'!$B$2+'Each Gender - Bronze'!AQ21*'Medal values'!$B$3, "") + IF(AND(AQ$1 = AP$1, AP$2 = "Mixed"), 0.5*AP21, 0) + IF(AND(AQ$1 = AR$1, AR$2 = "Mixed"), 0.5*AR21, 0)</f>
        <v>0</v>
      </c>
      <c r="AR21" s="5">
        <f>IF('Each Gender - Gold'!AR21+'Each Gender - Silver'!AR21+'Each Gender - Bronze'!AR21 &gt; 0, 'Each Gender - Gold'!AR21*'Medal values'!$B$1+'Each Gender - Silver'!AR21*'Medal values'!$B$2+'Each Gender - Bronze'!AR21*'Medal values'!$B$3, "") + IF(AND(AR$1 = AQ$1, AQ$2 = "Mixed"), 0.5*AQ21, 0) + IF(AND(AR$1 = AS$1, AS$2 = "Mixed"), 0.5*AS21, 0)</f>
        <v>0</v>
      </c>
      <c r="AS21" s="5">
        <f>IF('Each Gender - Gold'!AS21+'Each Gender - Silver'!AS21+'Each Gender - Bronze'!AS21 &gt; 0, 'Each Gender - Gold'!AS21*'Medal values'!$B$1+'Each Gender - Silver'!AS21*'Medal values'!$B$2+'Each Gender - Bronze'!AS21*'Medal values'!$B$3, "") + IF(AND(AS$1 = AR$1, AR$2 = "Mixed"), 0.5*AR21, 0) + IF(AND(AS$1 = AT$1, AT$2 = "Mixed"), 0.5*AT21, 0)</f>
        <v>0</v>
      </c>
      <c r="AT21" s="5">
        <f>IF('Each Gender - Gold'!AT21+'Each Gender - Silver'!AT21+'Each Gender - Bronze'!AT21 &gt; 0, 'Each Gender - Gold'!AT21*'Medal values'!$B$1+'Each Gender - Silver'!AT21*'Medal values'!$B$2+'Each Gender - Bronze'!AT21*'Medal values'!$B$3, "") + IF(AND(AT$1 = AS$1, AS$2 = "Mixed"), 0.5*AS21, 0) + IF(AND(AT$1 = AU$1, AU$2 = "Mixed"), 0.5*AU21, 0)</f>
        <v>0</v>
      </c>
      <c r="AU21" s="5">
        <f>IF('Each Gender - Gold'!AU21+'Each Gender - Silver'!AU21+'Each Gender - Bronze'!AU21 &gt; 0, 'Each Gender - Gold'!AU21*'Medal values'!$B$1+'Each Gender - Silver'!AU21*'Medal values'!$B$2+'Each Gender - Bronze'!AU21*'Medal values'!$B$3, "") + IF(AND(AU$1 = AT$1, AT$2 = "Mixed"), 0.5*AT21, 0) + IF(AND(AU$1 = AV$1, AV$2 = "Mixed"), 0.5*AV21, 0)</f>
        <v>0</v>
      </c>
      <c r="AV21" s="5">
        <f>IF('Each Gender - Gold'!AV21+'Each Gender - Silver'!AV21+'Each Gender - Bronze'!AV21 &gt; 0, 'Each Gender - Gold'!AV21*'Medal values'!$B$1+'Each Gender - Silver'!AV21*'Medal values'!$B$2+'Each Gender - Bronze'!AV21*'Medal values'!$B$3, "") + IF(AND(AV$1 = AU$1, AU$2 = "Mixed"), 0.5*AU21, 0) + IF(AND(AV$1 = AW$1, AW$2 = "Mixed"), 0.5*AW21, 0)</f>
        <v>0</v>
      </c>
      <c r="AW21" s="5">
        <f>IF('Each Gender - Gold'!AW21+'Each Gender - Silver'!AW21+'Each Gender - Bronze'!AW21 &gt; 0, 'Each Gender - Gold'!AW21*'Medal values'!$B$1+'Each Gender - Silver'!AW21*'Medal values'!$B$2+'Each Gender - Bronze'!AW21*'Medal values'!$B$3, "") + IF(AND(AW$1 = AV$1, AV$2 = "Mixed"), 0.5*AV21, 0) + IF(AND(AW$1 = AX$1, AX$2 = "Mixed"), 0.5*AX21, 0)</f>
        <v>0</v>
      </c>
      <c r="AX21" s="5">
        <f>IF('Each Gender - Gold'!AX21+'Each Gender - Silver'!AX21+'Each Gender - Bronze'!AX21 &gt; 0, 'Each Gender - Gold'!AX21*'Medal values'!$B$1+'Each Gender - Silver'!AX21*'Medal values'!$B$2+'Each Gender - Bronze'!AX21*'Medal values'!$B$3, "") + IF(AND(AX$1 = AW$1, AW$2 = "Mixed"), 0.5*AW21, 0) + IF(AND(AX$1 = AY$1, AY$2 = "Mixed"), 0.5*AY21, 0)</f>
        <v>0</v>
      </c>
      <c r="AY21" s="5">
        <f>IF('Each Gender - Gold'!AY21+'Each Gender - Silver'!AY21+'Each Gender - Bronze'!AY21 &gt; 0, 'Each Gender - Gold'!AY21*'Medal values'!$B$1+'Each Gender - Silver'!AY21*'Medal values'!$B$2+'Each Gender - Bronze'!AY21*'Medal values'!$B$3, "") + IF(AND(AY$1 = AX$1, AX$2 = "Mixed"), 0.5*AX21, 0) + IF(AND(AY$1 = AZ$1, AZ$2 = "Mixed"), 0.5*AZ21, 0)</f>
        <v>0</v>
      </c>
      <c r="AZ21" s="5">
        <f>IF('Each Gender - Gold'!AZ21+'Each Gender - Silver'!AZ21+'Each Gender - Bronze'!AZ21 &gt; 0, 'Each Gender - Gold'!AZ21*'Medal values'!$B$1+'Each Gender - Silver'!AZ21*'Medal values'!$B$2+'Each Gender - Bronze'!AZ21*'Medal values'!$B$3, "") + IF(AND(AZ$1 = AY$1, AY$2 = "Mixed"), 0.5*AY21, 0) + IF(AND(AZ$1 = BA$1, BA$2 = "Mixed"), 0.5*BA21, 0)</f>
        <v>0</v>
      </c>
      <c r="BA21" s="5">
        <f>IF('Each Gender - Gold'!BA21+'Each Gender - Silver'!BA21+'Each Gender - Bronze'!BA21 &gt; 0, 'Each Gender - Gold'!BA21*'Medal values'!$B$1+'Each Gender - Silver'!BA21*'Medal values'!$B$2+'Each Gender - Bronze'!BA21*'Medal values'!$B$3, "") + IF(AND(BA$1 = AZ$1, AZ$2 = "Mixed"), 0.5*AZ21, 0) + IF(AND(BA$1 = BB$1, BB$2 = "Mixed"), 0.5*BB21, 0)</f>
        <v>0</v>
      </c>
      <c r="BB21" s="5">
        <f>IF('Each Gender - Gold'!BB21+'Each Gender - Silver'!BB21+'Each Gender - Bronze'!BB21 &gt; 0, 'Each Gender - Gold'!BB21*'Medal values'!$B$1+'Each Gender - Silver'!BB21*'Medal values'!$B$2+'Each Gender - Bronze'!BB21*'Medal values'!$B$3, "") + IF(AND(BB$1 = BA$1, BA$2 = "Mixed"), 0.5*BA21, 0) + IF(AND(BB$1 = BC$1, BC$2 = "Mixed"), 0.5*BC21, 0)</f>
        <v>0</v>
      </c>
      <c r="BC21" s="5">
        <f>IF('Each Gender - Gold'!BC21+'Each Gender - Silver'!BC21+'Each Gender - Bronze'!BC21 &gt; 0, 'Each Gender - Gold'!BC21*'Medal values'!$B$1+'Each Gender - Silver'!BC21*'Medal values'!$B$2+'Each Gender - Bronze'!BC21*'Medal values'!$B$3, "") + IF(AND(BC$1 = BB$1, BB$2 = "Mixed"), 0.5*BB21, 0) + IF(AND(BC$1 = BD$1, BD$2 = "Mixed"), 0.5*BD21, 0)</f>
        <v>0</v>
      </c>
      <c r="BD21" s="5">
        <f>IF('Each Gender - Gold'!BD21+'Each Gender - Silver'!BD21+'Each Gender - Bronze'!BD21 &gt; 0, 'Each Gender - Gold'!BD21*'Medal values'!$B$1+'Each Gender - Silver'!BD21*'Medal values'!$B$2+'Each Gender - Bronze'!BD21*'Medal values'!$B$3, "") + IF(AND(BD$1 = BC$1, BC$2 = "Mixed"), 0.5*BC21, 0) + IF(AND(BD$1 = BE$1, BE$2 = "Mixed"), 0.5*BE21, 0)</f>
        <v>0</v>
      </c>
      <c r="BE21" s="5">
        <f>IF('Each Gender - Gold'!BE21+'Each Gender - Silver'!BE21+'Each Gender - Bronze'!BE21 &gt; 0, 'Each Gender - Gold'!BE21*'Medal values'!$B$1+'Each Gender - Silver'!BE21*'Medal values'!$B$2+'Each Gender - Bronze'!BE21*'Medal values'!$B$3, "") + IF(AND(BE$1 = BD$1, BD$2 = "Mixed"), 0.5*BD21, 0) + IF(AND(BE$1 = BF$1, BF$2 = "Mixed"), 0.5*BF21, 0)</f>
        <v>0</v>
      </c>
      <c r="BF21" s="5">
        <f>IF('Each Gender - Gold'!BF21+'Each Gender - Silver'!BF21+'Each Gender - Bronze'!BF21 &gt; 0, 'Each Gender - Gold'!BF21*'Medal values'!$B$1+'Each Gender - Silver'!BF21*'Medal values'!$B$2+'Each Gender - Bronze'!BF21*'Medal values'!$B$3, "") + IF(AND(BF$1 = BE$1, BE$2 = "Mixed"), 0.5*BE21, 0) + IF(AND(BF$1 = BG$1, BG$2 = "Mixed"), 0.5*BG21, 0)</f>
        <v>0</v>
      </c>
      <c r="BG21" s="5">
        <f>IF('Each Gender - Gold'!BG21+'Each Gender - Silver'!BG21+'Each Gender - Bronze'!BG21 &gt; 0, 'Each Gender - Gold'!BG21*'Medal values'!$B$1+'Each Gender - Silver'!BG21*'Medal values'!$B$2+'Each Gender - Bronze'!BG21*'Medal values'!$B$3, "") + IF(AND(BG$1 = BF$1, BF$2 = "Mixed"), 0.5*BF21, 0) + IF(AND(BG$1 = BH$1, BH$2 = "Mixed"), 0.5*BH21, 0)</f>
        <v>0</v>
      </c>
      <c r="BH21" s="5">
        <f>IF('Each Gender - Gold'!BH21+'Each Gender - Silver'!BH21+'Each Gender - Bronze'!BH21 &gt; 0, 'Each Gender - Gold'!BH21*'Medal values'!$B$1+'Each Gender - Silver'!BH21*'Medal values'!$B$2+'Each Gender - Bronze'!BH21*'Medal values'!$B$3, "") + IF(AND(BH$1 = BG$1, BG$2 = "Mixed"), 0.5*BG21, 0) + IF(AND(BH$1 = BI$1, BI$2 = "Mixed"), 0.5*BI21, 0)</f>
        <v>0</v>
      </c>
      <c r="BI21" s="5">
        <f>IF('Each Gender - Gold'!BI21+'Each Gender - Silver'!BI21+'Each Gender - Bronze'!BI21 &gt; 0, 'Each Gender - Gold'!BI21*'Medal values'!$B$1+'Each Gender - Silver'!BI21*'Medal values'!$B$2+'Each Gender - Bronze'!BI21*'Medal values'!$B$3, "") + IF(AND(BI$1 = BH$1, BH$2 = "Mixed"), 0.5*BH21, 0) + IF(AND(BI$1 = BJ$1, BJ$2 = "Mixed"), 0.5*BJ21, 0)</f>
        <v>0</v>
      </c>
      <c r="BJ21" s="5">
        <f>IF('Each Gender - Gold'!BJ21+'Each Gender - Silver'!BJ21+'Each Gender - Bronze'!BJ21 &gt; 0, 'Each Gender - Gold'!BJ21*'Medal values'!$B$1+'Each Gender - Silver'!BJ21*'Medal values'!$B$2+'Each Gender - Bronze'!BJ21*'Medal values'!$B$3, "") + IF(AND(BJ$1 = BI$1, BI$2 = "Mixed"), 0.5*BI21, 0) + IF(AND(BJ$1 = BK$1, BK$2 = "Mixed"), 0.5*BK21, 0)</f>
        <v>0</v>
      </c>
      <c r="BK21" s="5">
        <f>IF('Each Gender - Gold'!BK21+'Each Gender - Silver'!BK21+'Each Gender - Bronze'!BK21 &gt; 0, 'Each Gender - Gold'!BK21*'Medal values'!$B$1+'Each Gender - Silver'!BK21*'Medal values'!$B$2+'Each Gender - Bronze'!BK21*'Medal values'!$B$3, "") + IF(AND(BK$1 = BJ$1, BJ$2 = "Mixed"), 0.5*BJ21, 0) + IF(AND(BK$1 = BL$1, BL$2 = "Mixed"), 0.5*BL21, 0)</f>
        <v>0</v>
      </c>
      <c r="BL21" s="5">
        <f>IF('Each Gender - Gold'!BL21+'Each Gender - Silver'!BL21+'Each Gender - Bronze'!BL21 &gt; 0, 'Each Gender - Gold'!BL21*'Medal values'!$B$1+'Each Gender - Silver'!BL21*'Medal values'!$B$2+'Each Gender - Bronze'!BL21*'Medal values'!$B$3, "") + IF(AND(BL$1 = BK$1, BK$2 = "Mixed"), 0.5*BK21, 0) + IF(AND(BL$1 = BM$1, BM$2 = "Mixed"), 0.5*BM21, 0)</f>
        <v>0</v>
      </c>
      <c r="BM21" s="5">
        <f>IF('Each Gender - Gold'!BM21+'Each Gender - Silver'!BM21+'Each Gender - Bronze'!BM21 &gt; 0, 'Each Gender - Gold'!BM21*'Medal values'!$B$1+'Each Gender - Silver'!BM21*'Medal values'!$B$2+'Each Gender - Bronze'!BM21*'Medal values'!$B$3, "") + IF(AND(BM$1 = BL$1, BL$2 = "Mixed"), 0.5*BL21, 0) + IF(AND(BM$1 = BN$1, BN$2 = "Mixed"), 0.5*BN21, 0)</f>
        <v>0</v>
      </c>
      <c r="BN21" s="5">
        <f>IF('Each Gender - Gold'!BN21+'Each Gender - Silver'!BN21+'Each Gender - Bronze'!BN21 &gt; 0, 'Each Gender - Gold'!BN21*'Medal values'!$B$1+'Each Gender - Silver'!BN21*'Medal values'!$B$2+'Each Gender - Bronze'!BN21*'Medal values'!$B$3, "") + IF(AND(BN$1 = BM$1, BM$2 = "Mixed"), 0.5*BM21, 0) + IF(AND(BN$1 = BO$1, BO$2 = "Mixed"), 0.5*BO21, 0)</f>
        <v>0</v>
      </c>
      <c r="BO21" s="5">
        <f>IF('Each Gender - Gold'!BO21+'Each Gender - Silver'!BO21+'Each Gender - Bronze'!BO21 &gt; 0, 'Each Gender - Gold'!BO21*'Medal values'!$B$1+'Each Gender - Silver'!BO21*'Medal values'!$B$2+'Each Gender - Bronze'!BO21*'Medal values'!$B$3, "") + IF(AND(BO$1 = BN$1, BN$2 = "Mixed"), 0.5*BN21, 0) + IF(AND(BO$1 = BP$1, BP$2 = "Mixed"), 0.5*BP21, 0)</f>
        <v>0</v>
      </c>
      <c r="BP21" s="5">
        <f>IF('Each Gender - Gold'!BP21+'Each Gender - Silver'!BP21+'Each Gender - Bronze'!BP21 &gt; 0, 'Each Gender - Gold'!BP21*'Medal values'!$B$1+'Each Gender - Silver'!BP21*'Medal values'!$B$2+'Each Gender - Bronze'!BP21*'Medal values'!$B$3, "") + IF(AND(BP$1 = BO$1, BO$2 = "Mixed"), 0.5*BO21, 0) + IF(AND(BP$1 = BQ$1, BQ$2 = "Mixed"), 0.5*BQ21, 0)</f>
        <v>0</v>
      </c>
      <c r="BQ21" s="5">
        <f>IF('Each Gender - Gold'!BQ21+'Each Gender - Silver'!BQ21+'Each Gender - Bronze'!BQ21 &gt; 0, 'Each Gender - Gold'!BQ21*'Medal values'!$B$1+'Each Gender - Silver'!BQ21*'Medal values'!$B$2+'Each Gender - Bronze'!BQ21*'Medal values'!$B$3, "") + IF(AND(BQ$1 = BP$1, BP$2 = "Mixed"), 0.5*BP21, 0) + IF(AND(BQ$1 = BR$1, BR$2 = "Mixed"), 0.5*BR21, 0)</f>
        <v>0</v>
      </c>
      <c r="BR21" s="5">
        <f>IF('Each Gender - Gold'!BR21+'Each Gender - Silver'!BR21+'Each Gender - Bronze'!BR21 &gt; 0, 'Each Gender - Gold'!BR21*'Medal values'!$B$1+'Each Gender - Silver'!BR21*'Medal values'!$B$2+'Each Gender - Bronze'!BR21*'Medal values'!$B$3, "") + IF(AND(BR$1 = BQ$1, BQ$2 = "Mixed"), 0.5*BQ21, 0) + IF(AND(BR$1 = BS$1, BS$2 = "Mixed"), 0.5*BS21, 0)</f>
        <v>0</v>
      </c>
      <c r="BS21" s="5">
        <f>IF('Each Gender - Gold'!BS21+'Each Gender - Silver'!BS21+'Each Gender - Bronze'!BS21 &gt; 0, 'Each Gender - Gold'!BS21*'Medal values'!$B$1+'Each Gender - Silver'!BS21*'Medal values'!$B$2+'Each Gender - Bronze'!BS21*'Medal values'!$B$3, "") + IF(AND(BS$1 = BR$1, BR$2 = "Mixed"), 0.5*BR21, 0) + IF(AND(BS$1 = BT$1, BT$2 = "Mixed"), 0.5*BT21, 0)</f>
        <v>0</v>
      </c>
      <c r="BT21" s="5">
        <f>IF('Each Gender - Gold'!BT21+'Each Gender - Silver'!BT21+'Each Gender - Bronze'!BT21 &gt; 0, 'Each Gender - Gold'!BT21*'Medal values'!$B$1+'Each Gender - Silver'!BT21*'Medal values'!$B$2+'Each Gender - Bronze'!BT21*'Medal values'!$B$3, "") + IF(AND(BT$1 = BS$1, BS$2 = "Mixed"), 0.5*BS21, 0) + IF(AND(BT$1 = BU$1, BU$2 = "Mixed"), 0.5*BU21, 0)</f>
        <v>0</v>
      </c>
      <c r="BU21" s="5">
        <f>IF('Each Gender - Gold'!BU21+'Each Gender - Silver'!BU21+'Each Gender - Bronze'!BU21 &gt; 0, 'Each Gender - Gold'!BU21*'Medal values'!$B$1+'Each Gender - Silver'!BU21*'Medal values'!$B$2+'Each Gender - Bronze'!BU21*'Medal values'!$B$3, "") + IF(AND(BU$1 = BT$1, BT$2 = "Mixed"), 0.5*BT21, 0) + IF(AND(BU$1 = BV$1, BV$2 = "Mixed"), 0.5*BV21, 0)</f>
        <v>0</v>
      </c>
      <c r="BV21" s="5">
        <f>IF('Each Gender - Gold'!BV21+'Each Gender - Silver'!BV21+'Each Gender - Bronze'!BV21 &gt; 0, 'Each Gender - Gold'!BV21*'Medal values'!$B$1+'Each Gender - Silver'!BV21*'Medal values'!$B$2+'Each Gender - Bronze'!BV21*'Medal values'!$B$3, "") + IF(AND(BV$1 = BU$1, BU$2 = "Mixed"), 0.5*BU21, 0) + IF(AND(BV$1 = BW$1, BW$2 = "Mixed"), 0.5*BW21, 0)</f>
        <v>0</v>
      </c>
      <c r="BW21" s="5">
        <f>IF('Each Gender - Gold'!BW21+'Each Gender - Silver'!BW21+'Each Gender - Bronze'!BW21 &gt; 0, 'Each Gender - Gold'!BW21*'Medal values'!$B$1+'Each Gender - Silver'!BW21*'Medal values'!$B$2+'Each Gender - Bronze'!BW21*'Medal values'!$B$3, "") + IF(AND(BW$1 = BV$1, BV$2 = "Mixed"), 0.5*BV21, 0) + IF(AND(BW$1 = BX$1, BX$2 = "Mixed"), 0.5*BX21, 0)</f>
        <v>0</v>
      </c>
      <c r="BX21" s="5">
        <f>IF('Each Gender - Gold'!BX21+'Each Gender - Silver'!BX21+'Each Gender - Bronze'!BX21 &gt; 0, 'Each Gender - Gold'!BX21*'Medal values'!$B$1+'Each Gender - Silver'!BX21*'Medal values'!$B$2+'Each Gender - Bronze'!BX21*'Medal values'!$B$3, "") + IF(AND(BX$1 = BW$1, BW$2 = "Mixed"), 0.5*BW21, 0) + IF(AND(BX$1 = BY$1, BY$2 = "Mixed"), 0.5*BY21, 0)</f>
        <v>0</v>
      </c>
      <c r="BY21" s="5">
        <f>IF('Each Gender - Gold'!BY21+'Each Gender - Silver'!BY21+'Each Gender - Bronze'!BY21 &gt; 0, 'Each Gender - Gold'!BY21*'Medal values'!$B$1+'Each Gender - Silver'!BY21*'Medal values'!$B$2+'Each Gender - Bronze'!BY21*'Medal values'!$B$3, "") + IF(AND(BY$1 = BX$1, BX$2 = "Mixed"), 0.5*BX21, 0) + IF(AND(BY$1 = BZ$1, BZ$2 = "Mixed"), 0.5*BZ21, 0)</f>
        <v>0</v>
      </c>
      <c r="BZ21" s="5">
        <f>IF('Each Gender - Gold'!BZ21+'Each Gender - Silver'!BZ21+'Each Gender - Bronze'!BZ21 &gt; 0, 'Each Gender - Gold'!BZ21*'Medal values'!$B$1+'Each Gender - Silver'!BZ21*'Medal values'!$B$2+'Each Gender - Bronze'!BZ21*'Medal values'!$B$3, "") + IF(AND(BZ$1 = BY$1, BY$2 = "Mixed"), 0.5*BY21, 0) + IF(AND(BZ$1 = CA$1, CA$2 = "Mixed"), 0.5*CA21, 0)</f>
        <v>0</v>
      </c>
      <c r="CA21" s="5">
        <f>IF('Each Gender - Gold'!CA21+'Each Gender - Silver'!CA21+'Each Gender - Bronze'!CA21 &gt; 0, 'Each Gender - Gold'!CA21*'Medal values'!$B$1+'Each Gender - Silver'!CA21*'Medal values'!$B$2+'Each Gender - Bronze'!CA21*'Medal values'!$B$3, "") + IF(AND(CA$1 = BZ$1, BZ$2 = "Mixed"), 0.5*BZ21, 0) + IF(AND(CA$1 = CB$1, CB$2 = "Mixed"), 0.5*CB21, 0)</f>
        <v>0</v>
      </c>
      <c r="CB21" s="5">
        <f>IF('Each Gender - Gold'!CB21+'Each Gender - Silver'!CB21+'Each Gender - Bronze'!CB21 &gt; 0, 'Each Gender - Gold'!CB21*'Medal values'!$B$1+'Each Gender - Silver'!CB21*'Medal values'!$B$2+'Each Gender - Bronze'!CB21*'Medal values'!$B$3, "") + IF(AND(CB$1 = CA$1, CA$2 = "Mixed"), 0.5*CA21, 0) + IF(AND(CB$1 = CC$1, CC$2 = "Mixed"), 0.5*CC21, 0)</f>
        <v>0</v>
      </c>
      <c r="CC21" s="5">
        <f>IF('Each Gender - Gold'!CC21+'Each Gender - Silver'!CC21+'Each Gender - Bronze'!CC21 &gt; 0, 'Each Gender - Gold'!CC21*'Medal values'!$B$1+'Each Gender - Silver'!CC21*'Medal values'!$B$2+'Each Gender - Bronze'!CC21*'Medal values'!$B$3, "") + IF(AND(CC$1 = CB$1, CB$2 = "Mixed"), 0.5*CB21, 0) + IF(AND(CC$1 = CD$1, CD$2 = "Mixed"), 0.5*CD21, 0)</f>
        <v>0</v>
      </c>
      <c r="CD21" s="5">
        <f>IF('Each Gender - Gold'!CD21+'Each Gender - Silver'!CD21+'Each Gender - Bronze'!CD21 &gt; 0, 'Each Gender - Gold'!CD21*'Medal values'!$B$1+'Each Gender - Silver'!CD21*'Medal values'!$B$2+'Each Gender - Bronze'!CD21*'Medal values'!$B$3, "") + IF(AND(CD$1 = CC$1, CC$2 = "Mixed"), 0.5*CC21, 0) + IF(AND(CD$1 = CE$1, CE$2 = "Mixed"), 0.5*CE21, 0)</f>
        <v>0</v>
      </c>
      <c r="CE21" s="5">
        <f>IF('Each Gender - Gold'!CE21+'Each Gender - Silver'!CE21+'Each Gender - Bronze'!CE21 &gt; 0, 'Each Gender - Gold'!CE21*'Medal values'!$B$1+'Each Gender - Silver'!CE21*'Medal values'!$B$2+'Each Gender - Bronze'!CE21*'Medal values'!$B$3, "") + IF(AND(CE$1 = CD$1, CD$2 = "Mixed"), 0.5*CD21, 0) + IF(AND(CE$1 = CF$1, CF$2 = "Mixed"), 0.5*CF21, 0)</f>
        <v>0</v>
      </c>
      <c r="CF21" s="5">
        <f>IF('Each Gender - Gold'!CF21+'Each Gender - Silver'!CF21+'Each Gender - Bronze'!CF21 &gt; 0, 'Each Gender - Gold'!CF21*'Medal values'!$B$1+'Each Gender - Silver'!CF21*'Medal values'!$B$2+'Each Gender - Bronze'!CF21*'Medal values'!$B$3, "") + IF(AND(CF$1 = CE$1, CE$2 = "Mixed"), 0.5*CE21, 0) + IF(AND(CF$1 = CG$1, CG$2 = "Mixed"), 0.5*CG21, 0)</f>
        <v>0</v>
      </c>
      <c r="CG21" s="5">
        <f>IF('Each Gender - Gold'!CG21+'Each Gender - Silver'!CG21+'Each Gender - Bronze'!CG21 &gt; 0, 'Each Gender - Gold'!CG21*'Medal values'!$B$1+'Each Gender - Silver'!CG21*'Medal values'!$B$2+'Each Gender - Bronze'!CG21*'Medal values'!$B$3, "") + IF(AND(CG$1 = CF$1, CF$2 = "Mixed"), 0.5*CF21, 0) + IF(AND(CG$1 = CH$1, CH$2 = "Mixed"), 0.5*CH21, 0)</f>
        <v>0</v>
      </c>
      <c r="CH21" s="5">
        <f>IF('Each Gender - Gold'!CH21+'Each Gender - Silver'!CH21+'Each Gender - Bronze'!CH21 &gt; 0, 'Each Gender - Gold'!CH21*'Medal values'!$B$1+'Each Gender - Silver'!CH21*'Medal values'!$B$2+'Each Gender - Bronze'!CH21*'Medal values'!$B$3, "") + IF(AND(CH$1 = CG$1, CG$2 = "Mixed"), 0.5*CG21, 0) + IF(AND(CH$1 = CI$1, CI$2 = "Mixed"), 0.5*CI21, 0)</f>
        <v>0</v>
      </c>
      <c r="CI21" s="5">
        <f>IF('Each Gender - Gold'!CI21+'Each Gender - Silver'!CI21+'Each Gender - Bronze'!CI21 &gt; 0, 'Each Gender - Gold'!CI21*'Medal values'!$B$1+'Each Gender - Silver'!CI21*'Medal values'!$B$2+'Each Gender - Bronze'!CI21*'Medal values'!$B$3, "") + IF(AND(CI$1 = CH$1, CH$2 = "Mixed"), 0.5*CH21, 0) + IF(AND(CI$1 = CJ$1, CJ$2 = "Mixed"), 0.5*CJ21, 0)</f>
        <v>0</v>
      </c>
      <c r="CJ21" s="5">
        <f>IF('Each Gender - Gold'!CJ21+'Each Gender - Silver'!CJ21+'Each Gender - Bronze'!CJ21 &gt; 0, 'Each Gender - Gold'!CJ21*'Medal values'!$B$1+'Each Gender - Silver'!CJ21*'Medal values'!$B$2+'Each Gender - Bronze'!CJ21*'Medal values'!$B$3, "") + IF(AND(CJ$1 = CI$1, CI$2 = "Mixed"), 0.5*CI21, 0) + IF(AND(CJ$1 = CK$1, CK$2 = "Mixed"), 0.5*CK21, 0)</f>
        <v>0</v>
      </c>
      <c r="CK21" s="5">
        <f>IF('Each Gender - Gold'!CK21+'Each Gender - Silver'!CK21+'Each Gender - Bronze'!CK21 &gt; 0, 'Each Gender - Gold'!CK21*'Medal values'!$B$1+'Each Gender - Silver'!CK21*'Medal values'!$B$2+'Each Gender - Bronze'!CK21*'Medal values'!$B$3, "") + IF(AND(CK$1 = CJ$1, CJ$2 = "Mixed"), 0.5*CJ21, 0) + IF(AND(CK$1 = CL$1, CL$2 = "Mixed"), 0.5*CL21, 0)</f>
        <v>0</v>
      </c>
      <c r="CL21" s="5">
        <f>IF('Each Gender - Gold'!CL21+'Each Gender - Silver'!CL21+'Each Gender - Bronze'!CL21 &gt; 0, 'Each Gender - Gold'!CL21*'Medal values'!$B$1+'Each Gender - Silver'!CL21*'Medal values'!$B$2+'Each Gender - Bronze'!CL21*'Medal values'!$B$3, "") + IF(AND(CL$1 = CK$1, CK$2 = "Mixed"), 0.5*CK21, 0) + IF(AND(CL$1 = CM$1, CM$2 = "Mixed"), 0.5*CM21, 0)</f>
        <v>0</v>
      </c>
      <c r="CM21" s="5">
        <f>IF('Each Gender - Gold'!CM21+'Each Gender - Silver'!CM21+'Each Gender - Bronze'!CM21 &gt; 0, 'Each Gender - Gold'!CM21*'Medal values'!$B$1+'Each Gender - Silver'!CM21*'Medal values'!$B$2+'Each Gender - Bronze'!CM21*'Medal values'!$B$3, "") + IF(AND(CM$1 = CL$1, CL$2 = "Mixed"), 0.5*CL21, 0) + IF(AND(CM$1 = CN$1, CN$2 = "Mixed"), 0.5*CN21, 0)</f>
        <v>0</v>
      </c>
      <c r="CN21" s="5">
        <f>IF('Each Gender - Gold'!CN21+'Each Gender - Silver'!CN21+'Each Gender - Bronze'!CN21 &gt; 0, 'Each Gender - Gold'!CN21*'Medal values'!$B$1+'Each Gender - Silver'!CN21*'Medal values'!$B$2+'Each Gender - Bronze'!CN21*'Medal values'!$B$3, "") + IF(AND(CN$1 = CM$1, CM$2 = "Mixed"), 0.5*CM21, 0) + IF(AND(CN$1 = CO$1, CO$2 = "Mixed"), 0.5*CO21, 0)</f>
        <v>0</v>
      </c>
      <c r="CO21" s="5">
        <f>IF('Each Gender - Gold'!CO21+'Each Gender - Silver'!CO21+'Each Gender - Bronze'!CO21 &gt; 0, 'Each Gender - Gold'!CO21*'Medal values'!$B$1+'Each Gender - Silver'!CO21*'Medal values'!$B$2+'Each Gender - Bronze'!CO21*'Medal values'!$B$3, "") + IF(AND(CO$1 = CN$1, CN$2 = "Mixed"), 0.5*CN21, 0) + IF(AND(CO$1 = CP$1, CP$2 = "Mixed"), 0.5*CP21, 0)</f>
        <v>0</v>
      </c>
      <c r="CP21" s="5">
        <f>IF('Each Gender - Gold'!CP21+'Each Gender - Silver'!CP21+'Each Gender - Bronze'!CP21 &gt; 0, 'Each Gender - Gold'!CP21*'Medal values'!$B$1+'Each Gender - Silver'!CP21*'Medal values'!$B$2+'Each Gender - Bronze'!CP21*'Medal values'!$B$3, "") + IF(AND(CP$1 = CO$1, CO$2 = "Mixed"), 0.5*CO21, 0) + IF(AND(CP$1 = CQ$1, CQ$2 = "Mixed"), 0.5*CQ21, 0)</f>
        <v>0</v>
      </c>
      <c r="CQ21" s="5">
        <f>IF('Each Gender - Gold'!CQ21+'Each Gender - Silver'!CQ21+'Each Gender - Bronze'!CQ21 &gt; 0, 'Each Gender - Gold'!CQ21*'Medal values'!$B$1+'Each Gender - Silver'!CQ21*'Medal values'!$B$2+'Each Gender - Bronze'!CQ21*'Medal values'!$B$3, "") + IF(AND(CQ$1 = CP$1, CP$2 = "Mixed"), 0.5*CP21, 0) + IF(AND(CQ$1 = CR$1, CR$2 = "Mixed"), 0.5*CR21, 0)</f>
        <v>0</v>
      </c>
      <c r="CR21" s="5">
        <f>IF('Each Gender - Gold'!CR21+'Each Gender - Silver'!CR21+'Each Gender - Bronze'!CR21 &gt; 0, 'Each Gender - Gold'!CR21*'Medal values'!$B$1+'Each Gender - Silver'!CR21*'Medal values'!$B$2+'Each Gender - Bronze'!CR21*'Medal values'!$B$3, "") + IF(AND(CR$1 = CQ$1, CQ$2 = "Mixed"), 0.5*CQ21, 0) + IF(AND(CR$1 = CS$1, CS$2 = "Mixed"), 0.5*CS21, 0)</f>
        <v>0</v>
      </c>
      <c r="CS21" s="5">
        <f>IF('Each Gender - Gold'!CS21+'Each Gender - Silver'!CS21+'Each Gender - Bronze'!CS21 &gt; 0, 'Each Gender - Gold'!CS21*'Medal values'!$B$1+'Each Gender - Silver'!CS21*'Medal values'!$B$2+'Each Gender - Bronze'!CS21*'Medal values'!$B$3, "") + IF(AND(CS$1 = CR$1, CR$2 = "Mixed"), 0.5*CR21, 0) + IF(AND(CS$1 = CT$1, CT$2 = "Mixed"), 0.5*CT21, 0)</f>
        <v>0</v>
      </c>
      <c r="CT21" s="5">
        <f>IF('Each Gender - Gold'!CT21+'Each Gender - Silver'!CT21+'Each Gender - Bronze'!CT21 &gt; 0, 'Each Gender - Gold'!CT21*'Medal values'!$B$1+'Each Gender - Silver'!CT21*'Medal values'!$B$2+'Each Gender - Bronze'!CT21*'Medal values'!$B$3, "") + IF(AND(CT$1 = CS$1, CS$2 = "Mixed"), 0.5*CS21, 0) + IF(AND(CT$1 = CU$1, CU$2 = "Mixed"), 0.5*CU21, 0)</f>
        <v>0</v>
      </c>
      <c r="CU21" s="5">
        <f>IF('Each Gender - Gold'!CU21+'Each Gender - Silver'!CU21+'Each Gender - Bronze'!CU21 &gt; 0, 'Each Gender - Gold'!CU21*'Medal values'!$B$1+'Each Gender - Silver'!CU21*'Medal values'!$B$2+'Each Gender - Bronze'!CU21*'Medal values'!$B$3, "") + IF(AND(CU$1 = CT$1, CT$2 = "Mixed"), 0.5*CT21, 0) + IF(AND(CU$1 = CV$1, CV$2 = "Mixed"), 0.5*CV21, 0)</f>
        <v>0</v>
      </c>
      <c r="CV21" s="5">
        <f>IF('Each Gender - Gold'!CV21+'Each Gender - Silver'!CV21+'Each Gender - Bronze'!CV21 &gt; 0, 'Each Gender - Gold'!CV21*'Medal values'!$B$1+'Each Gender - Silver'!CV21*'Medal values'!$B$2+'Each Gender - Bronze'!CV21*'Medal values'!$B$3, "") + IF(AND(CV$1 = CU$1, CU$2 = "Mixed"), 0.5*CU21, 0) + IF(AND(CV$1 = CW$1, CW$2 = "Mixed"), 0.5*CW21, 0)</f>
        <v>0</v>
      </c>
      <c r="CW21" s="5">
        <f t="shared" ref="CW21:CX21" si="19">SUMIF($B$2:$CV$2,CW$2, $B21:$CV21)</f>
        <v>0</v>
      </c>
      <c r="CX21" s="5">
        <f t="shared" si="19"/>
        <v>0</v>
      </c>
    </row>
    <row r="22">
      <c r="A22" s="5" t="str">
        <f>Countries!A20</f>
        <v>CRO</v>
      </c>
      <c r="B22" s="5">
        <f>IF('Each Gender - Gold'!B22+'Each Gender - Silver'!B22+'Each Gender - Bronze'!B22 &gt; 0, 'Each Gender - Gold'!B22*'Medal values'!$B$1+'Each Gender - Silver'!B22*'Medal values'!$B$2+'Each Gender - Bronze'!B22*'Medal values'!$B$3, "") + IF(AND(B$1 = A$1, A$2 = "Mixed"), 0.5*A22, 0) + IF(AND(B$1 = C$1, C$2 = "Mixed"), 0.5*C22, 0)</f>
        <v>0</v>
      </c>
      <c r="C22" s="5">
        <f>IF('Each Gender - Gold'!C22+'Each Gender - Silver'!C22+'Each Gender - Bronze'!C22 &gt; 0, 'Each Gender - Gold'!C22*'Medal values'!$B$1+'Each Gender - Silver'!C22*'Medal values'!$B$2+'Each Gender - Bronze'!C22*'Medal values'!$B$3, "") + IF(AND(C$1 = B$1, B$2 = "Mixed"), 0.5*B22, 0) + IF(AND(C$1 = D$1, D$2 = "Mixed"), 0.5*D22, 0)</f>
        <v>0</v>
      </c>
      <c r="D22" s="5">
        <f>IF('Each Gender - Gold'!D22+'Each Gender - Silver'!D22+'Each Gender - Bronze'!D22 &gt; 0, 'Each Gender - Gold'!D22*'Medal values'!$B$1+'Each Gender - Silver'!D22*'Medal values'!$B$2+'Each Gender - Bronze'!D22*'Medal values'!$B$3, "") + IF(AND(D$1 = C$1, C$2 = "Mixed"), 0.5*C22, 0) + IF(AND(D$1 = E$1, E$2 = "Mixed"), 0.5*E22, 0)</f>
        <v>0</v>
      </c>
      <c r="E22" s="5">
        <f>IF('Each Gender - Gold'!E22+'Each Gender - Silver'!E22+'Each Gender - Bronze'!E22 &gt; 0, 'Each Gender - Gold'!E22*'Medal values'!$B$1+'Each Gender - Silver'!E22*'Medal values'!$B$2+'Each Gender - Bronze'!E22*'Medal values'!$B$3, "") + IF(AND(E$1 = D$1, D$2 = "Mixed"), 0.5*D22, 0) + IF(AND(E$1 = F$1, F$2 = "Mixed"), 0.5*F22, 0)</f>
        <v>0</v>
      </c>
      <c r="F22" s="5">
        <f>IF('Each Gender - Gold'!F22+'Each Gender - Silver'!F22+'Each Gender - Bronze'!F22 &gt; 0, 'Each Gender - Gold'!F22*'Medal values'!$B$1+'Each Gender - Silver'!F22*'Medal values'!$B$2+'Each Gender - Bronze'!F22*'Medal values'!$B$3, "") + IF(AND(F$1 = E$1, E$2 = "Mixed"), 0.5*E22, 0) + IF(AND(F$1 = G$1, G$2 = "Mixed"), 0.5*G22, 0)</f>
        <v>0</v>
      </c>
      <c r="G22" s="5">
        <f>IF('Each Gender - Gold'!G22+'Each Gender - Silver'!G22+'Each Gender - Bronze'!G22 &gt; 0, 'Each Gender - Gold'!G22*'Medal values'!$B$1+'Each Gender - Silver'!G22*'Medal values'!$B$2+'Each Gender - Bronze'!G22*'Medal values'!$B$3, "") + IF(AND(G$1 = F$1, F$2 = "Mixed"), 0.5*F22, 0) + IF(AND(G$1 = H$1, H$2 = "Mixed"), 0.5*H22, 0)</f>
        <v>2.000001</v>
      </c>
      <c r="H22" s="5">
        <f>IF('Each Gender - Gold'!H22+'Each Gender - Silver'!H22+'Each Gender - Bronze'!H22 &gt; 0, 'Each Gender - Gold'!H22*'Medal values'!$B$1+'Each Gender - Silver'!H22*'Medal values'!$B$2+'Each Gender - Bronze'!H22*'Medal values'!$B$3, "") + IF(AND(H$1 = G$1, G$2 = "Mixed"), 0.5*G22, 0) + IF(AND(H$1 = I$1, I$2 = "Mixed"), 0.5*I22, 0)</f>
        <v>0</v>
      </c>
      <c r="I22" s="5">
        <f>IF('Each Gender - Gold'!I22+'Each Gender - Silver'!I22+'Each Gender - Bronze'!I22 &gt; 0, 'Each Gender - Gold'!I22*'Medal values'!$B$1+'Each Gender - Silver'!I22*'Medal values'!$B$2+'Each Gender - Bronze'!I22*'Medal values'!$B$3, "") + IF(AND(I$1 = H$1, H$2 = "Mixed"), 0.5*H22, 0) + IF(AND(I$1 = J$1, J$2 = "Mixed"), 0.5*J22, 0)</f>
        <v>0</v>
      </c>
      <c r="J22" s="5">
        <f>IF('Each Gender - Gold'!J22+'Each Gender - Silver'!J22+'Each Gender - Bronze'!J22 &gt; 0, 'Each Gender - Gold'!J22*'Medal values'!$B$1+'Each Gender - Silver'!J22*'Medal values'!$B$2+'Each Gender - Bronze'!J22*'Medal values'!$B$3, "") + IF(AND(J$1 = I$1, I$2 = "Mixed"), 0.5*I22, 0) + IF(AND(J$1 = K$1, K$2 = "Mixed"), 0.5*K22, 0)</f>
        <v>0</v>
      </c>
      <c r="K22" s="5">
        <f>IF('Each Gender - Gold'!K22+'Each Gender - Silver'!K22+'Each Gender - Bronze'!K22 &gt; 0, 'Each Gender - Gold'!K22*'Medal values'!$B$1+'Each Gender - Silver'!K22*'Medal values'!$B$2+'Each Gender - Bronze'!K22*'Medal values'!$B$3, "") + IF(AND(K$1 = J$1, J$2 = "Mixed"), 0.5*J22, 0) + IF(AND(K$1 = L$1, L$2 = "Mixed"), 0.5*L22, 0)</f>
        <v>0</v>
      </c>
      <c r="L22" s="5">
        <f>IF('Each Gender - Gold'!L22+'Each Gender - Silver'!L22+'Each Gender - Bronze'!L22 &gt; 0, 'Each Gender - Gold'!L22*'Medal values'!$B$1+'Each Gender - Silver'!L22*'Medal values'!$B$2+'Each Gender - Bronze'!L22*'Medal values'!$B$3, "") + IF(AND(L$1 = K$1, K$2 = "Mixed"), 0.5*K22, 0) + IF(AND(L$1 = M$1, M$2 = "Mixed"), 0.5*M22, 0)</f>
        <v>0</v>
      </c>
      <c r="M22" s="5">
        <f>IF('Each Gender - Gold'!M22+'Each Gender - Silver'!M22+'Each Gender - Bronze'!M22 &gt; 0, 'Each Gender - Gold'!M22*'Medal values'!$B$1+'Each Gender - Silver'!M22*'Medal values'!$B$2+'Each Gender - Bronze'!M22*'Medal values'!$B$3, "") + IF(AND(M$1 = L$1, L$2 = "Mixed"), 0.5*L22, 0) + IF(AND(M$1 = N$1, N$2 = "Mixed"), 0.5*N22, 0)</f>
        <v>0</v>
      </c>
      <c r="N22" s="5">
        <f>IF('Each Gender - Gold'!N22+'Each Gender - Silver'!N22+'Each Gender - Bronze'!N22 &gt; 0, 'Each Gender - Gold'!N22*'Medal values'!$B$1+'Each Gender - Silver'!N22*'Medal values'!$B$2+'Each Gender - Bronze'!N22*'Medal values'!$B$3, "") + IF(AND(N$1 = M$1, M$2 = "Mixed"), 0.5*M22, 0) + IF(AND(N$1 = O$1, O$2 = "Mixed"), 0.5*O22, 0)</f>
        <v>0</v>
      </c>
      <c r="O22" s="5">
        <f>IF('Each Gender - Gold'!O22+'Each Gender - Silver'!O22+'Each Gender - Bronze'!O22 &gt; 0, 'Each Gender - Gold'!O22*'Medal values'!$B$1+'Each Gender - Silver'!O22*'Medal values'!$B$2+'Each Gender - Bronze'!O22*'Medal values'!$B$3, "") + IF(AND(O$1 = N$1, N$2 = "Mixed"), 0.5*N22, 0) + IF(AND(O$1 = P$1, P$2 = "Mixed"), 0.5*P22, 0)</f>
        <v>0</v>
      </c>
      <c r="P22" s="5">
        <f>IF('Each Gender - Gold'!P22+'Each Gender - Silver'!P22+'Each Gender - Bronze'!P22 &gt; 0, 'Each Gender - Gold'!P22*'Medal values'!$B$1+'Each Gender - Silver'!P22*'Medal values'!$B$2+'Each Gender - Bronze'!P22*'Medal values'!$B$3, "") + IF(AND(P$1 = O$1, O$2 = "Mixed"), 0.5*O22, 0) + IF(AND(P$1 = Q$1, Q$2 = "Mixed"), 0.5*Q22, 0)</f>
        <v>0</v>
      </c>
      <c r="Q22" s="5">
        <f>IF('Each Gender - Gold'!Q22+'Each Gender - Silver'!Q22+'Each Gender - Bronze'!Q22 &gt; 0, 'Each Gender - Gold'!Q22*'Medal values'!$B$1+'Each Gender - Silver'!Q22*'Medal values'!$B$2+'Each Gender - Bronze'!Q22*'Medal values'!$B$3, "") + IF(AND(Q$1 = P$1, P$2 = "Mixed"), 0.5*P22, 0) + IF(AND(Q$1 = R$1, R$2 = "Mixed"), 0.5*R22, 0)</f>
        <v>0</v>
      </c>
      <c r="R22" s="5">
        <f>IF('Each Gender - Gold'!R22+'Each Gender - Silver'!R22+'Each Gender - Bronze'!R22 &gt; 0, 'Each Gender - Gold'!R22*'Medal values'!$B$1+'Each Gender - Silver'!R22*'Medal values'!$B$2+'Each Gender - Bronze'!R22*'Medal values'!$B$3, "") + IF(AND(R$1 = Q$1, Q$2 = "Mixed"), 0.5*Q22, 0) + IF(AND(R$1 = S$1, S$2 = "Mixed"), 0.5*S22, 0)</f>
        <v>0</v>
      </c>
      <c r="S22" s="5">
        <f>IF('Each Gender - Gold'!S22+'Each Gender - Silver'!S22+'Each Gender - Bronze'!S22 &gt; 0, 'Each Gender - Gold'!S22*'Medal values'!$B$1+'Each Gender - Silver'!S22*'Medal values'!$B$2+'Each Gender - Bronze'!S22*'Medal values'!$B$3, "") + IF(AND(S$1 = R$1, R$2 = "Mixed"), 0.5*R22, 0) + IF(AND(S$1 = T$1, T$2 = "Mixed"), 0.5*T22, 0)</f>
        <v>0</v>
      </c>
      <c r="T22" s="5">
        <f>IF('Each Gender - Gold'!T22+'Each Gender - Silver'!T22+'Each Gender - Bronze'!T22 &gt; 0, 'Each Gender - Gold'!T22*'Medal values'!$B$1+'Each Gender - Silver'!T22*'Medal values'!$B$2+'Each Gender - Bronze'!T22*'Medal values'!$B$3, "") + IF(AND(T$1 = S$1, S$2 = "Mixed"), 0.5*S22, 0) + IF(AND(T$1 = U$1, U$2 = "Mixed"), 0.5*U22, 0)</f>
        <v>0</v>
      </c>
      <c r="U22" s="5">
        <f>IF('Each Gender - Gold'!U22+'Each Gender - Silver'!U22+'Each Gender - Bronze'!U22 &gt; 0, 'Each Gender - Gold'!U22*'Medal values'!$B$1+'Each Gender - Silver'!U22*'Medal values'!$B$2+'Each Gender - Bronze'!U22*'Medal values'!$B$3, "") + IF(AND(U$1 = T$1, T$2 = "Mixed"), 0.5*T22, 0) + IF(AND(U$1 = V$1, V$2 = "Mixed"), 0.5*V22, 0)</f>
        <v>0</v>
      </c>
      <c r="V22" s="5">
        <f>IF('Each Gender - Gold'!V22+'Each Gender - Silver'!V22+'Each Gender - Bronze'!V22 &gt; 0, 'Each Gender - Gold'!V22*'Medal values'!$B$1+'Each Gender - Silver'!V22*'Medal values'!$B$2+'Each Gender - Bronze'!V22*'Medal values'!$B$3, "") + IF(AND(V$1 = U$1, U$2 = "Mixed"), 0.5*U22, 0) + IF(AND(V$1 = W$1, W$2 = "Mixed"), 0.5*W22, 0)</f>
        <v>0</v>
      </c>
      <c r="W22" s="5">
        <f>IF('Each Gender - Gold'!W22+'Each Gender - Silver'!W22+'Each Gender - Bronze'!W22 &gt; 0, 'Each Gender - Gold'!W22*'Medal values'!$B$1+'Each Gender - Silver'!W22*'Medal values'!$B$2+'Each Gender - Bronze'!W22*'Medal values'!$B$3, "") + IF(AND(W$1 = V$1, V$2 = "Mixed"), 0.5*V22, 0) + IF(AND(W$1 = X$1, X$2 = "Mixed"), 0.5*X22, 0)</f>
        <v>0</v>
      </c>
      <c r="X22" s="5">
        <f>IF('Each Gender - Gold'!X22+'Each Gender - Silver'!X22+'Each Gender - Bronze'!X22 &gt; 0, 'Each Gender - Gold'!X22*'Medal values'!$B$1+'Each Gender - Silver'!X22*'Medal values'!$B$2+'Each Gender - Bronze'!X22*'Medal values'!$B$3, "") + IF(AND(X$1 = W$1, W$2 = "Mixed"), 0.5*W22, 0) + IF(AND(X$1 = Y$1, Y$2 = "Mixed"), 0.5*Y22, 0)</f>
        <v>0</v>
      </c>
      <c r="Y22" s="5">
        <f>IF('Each Gender - Gold'!Y22+'Each Gender - Silver'!Y22+'Each Gender - Bronze'!Y22 &gt; 0, 'Each Gender - Gold'!Y22*'Medal values'!$B$1+'Each Gender - Silver'!Y22*'Medal values'!$B$2+'Each Gender - Bronze'!Y22*'Medal values'!$B$3, "") + IF(AND(Y$1 = X$1, X$2 = "Mixed"), 0.5*X22, 0) + IF(AND(Y$1 = Z$1, Z$2 = "Mixed"), 0.5*Z22, 0)</f>
        <v>0</v>
      </c>
      <c r="Z22" s="5">
        <f>IF('Each Gender - Gold'!Z22+'Each Gender - Silver'!Z22+'Each Gender - Bronze'!Z22 &gt; 0, 'Each Gender - Gold'!Z22*'Medal values'!$B$1+'Each Gender - Silver'!Z22*'Medal values'!$B$2+'Each Gender - Bronze'!Z22*'Medal values'!$B$3, "") + IF(AND(Z$1 = Y$1, Y$2 = "Mixed"), 0.5*Y22, 0) + IF(AND(Z$1 = AA$1, AA$2 = "Mixed"), 0.5*AA22, 0)</f>
        <v>0</v>
      </c>
      <c r="AA22" s="5">
        <f>IF('Each Gender - Gold'!AA22+'Each Gender - Silver'!AA22+'Each Gender - Bronze'!AA22 &gt; 0, 'Each Gender - Gold'!AA22*'Medal values'!$B$1+'Each Gender - Silver'!AA22*'Medal values'!$B$2+'Each Gender - Bronze'!AA22*'Medal values'!$B$3, "") + IF(AND(AA$1 = Z$1, Z$2 = "Mixed"), 0.5*Z22, 0) + IF(AND(AA$1 = AB$1, AB$2 = "Mixed"), 0.5*AB22, 0)</f>
        <v>0</v>
      </c>
      <c r="AB22" s="5">
        <f>IF('Each Gender - Gold'!AB22+'Each Gender - Silver'!AB22+'Each Gender - Bronze'!AB22 &gt; 0, 'Each Gender - Gold'!AB22*'Medal values'!$B$1+'Each Gender - Silver'!AB22*'Medal values'!$B$2+'Each Gender - Bronze'!AB22*'Medal values'!$B$3, "") + IF(AND(AB$1 = AA$1, AA$2 = "Mixed"), 0.5*AA22, 0) + IF(AND(AB$1 = AC$1, AC$2 = "Mixed"), 0.5*AC22, 0)</f>
        <v>0</v>
      </c>
      <c r="AC22" s="5">
        <f>IF('Each Gender - Gold'!AC22+'Each Gender - Silver'!AC22+'Each Gender - Bronze'!AC22 &gt; 0, 'Each Gender - Gold'!AC22*'Medal values'!$B$1+'Each Gender - Silver'!AC22*'Medal values'!$B$2+'Each Gender - Bronze'!AC22*'Medal values'!$B$3, "") + IF(AND(AC$1 = AB$1, AB$2 = "Mixed"), 0.5*AB22, 0) + IF(AND(AC$1 = AD$1, AD$2 = "Mixed"), 0.5*AD22, 0)</f>
        <v>0</v>
      </c>
      <c r="AD22" s="5">
        <f>IF('Each Gender - Gold'!AD22+'Each Gender - Silver'!AD22+'Each Gender - Bronze'!AD22 &gt; 0, 'Each Gender - Gold'!AD22*'Medal values'!$B$1+'Each Gender - Silver'!AD22*'Medal values'!$B$2+'Each Gender - Bronze'!AD22*'Medal values'!$B$3, "") + IF(AND(AD$1 = AC$1, AC$2 = "Mixed"), 0.5*AC22, 0) + IF(AND(AD$1 = AE$1, AE$2 = "Mixed"), 0.5*AE22, 0)</f>
        <v>0</v>
      </c>
      <c r="AE22" s="5">
        <f>IF('Each Gender - Gold'!AE22+'Each Gender - Silver'!AE22+'Each Gender - Bronze'!AE22 &gt; 0, 'Each Gender - Gold'!AE22*'Medal values'!$B$1+'Each Gender - Silver'!AE22*'Medal values'!$B$2+'Each Gender - Bronze'!AE22*'Medal values'!$B$3, "") + IF(AND(AE$1 = AD$1, AD$2 = "Mixed"), 0.5*AD22, 0) + IF(AND(AE$1 = AF$1, AF$2 = "Mixed"), 0.5*AF22, 0)</f>
        <v>0</v>
      </c>
      <c r="AF22" s="5">
        <f>IF('Each Gender - Gold'!AF22+'Each Gender - Silver'!AF22+'Each Gender - Bronze'!AF22 &gt; 0, 'Each Gender - Gold'!AF22*'Medal values'!$B$1+'Each Gender - Silver'!AF22*'Medal values'!$B$2+'Each Gender - Bronze'!AF22*'Medal values'!$B$3, "") + IF(AND(AF$1 = AE$1, AE$2 = "Mixed"), 0.5*AE22, 0) + IF(AND(AF$1 = AG$1, AG$2 = "Mixed"), 0.5*AG22, 0)</f>
        <v>0</v>
      </c>
      <c r="AG22" s="5">
        <f>IF('Each Gender - Gold'!AG22+'Each Gender - Silver'!AG22+'Each Gender - Bronze'!AG22 &gt; 0, 'Each Gender - Gold'!AG22*'Medal values'!$B$1+'Each Gender - Silver'!AG22*'Medal values'!$B$2+'Each Gender - Bronze'!AG22*'Medal values'!$B$3, "") + IF(AND(AG$1 = AF$1, AF$2 = "Mixed"), 0.5*AF22, 0) + IF(AND(AG$1 = AH$1, AH$2 = "Mixed"), 0.5*AH22, 0)</f>
        <v>0</v>
      </c>
      <c r="AH22" s="5">
        <f>IF('Each Gender - Gold'!AH22+'Each Gender - Silver'!AH22+'Each Gender - Bronze'!AH22 &gt; 0, 'Each Gender - Gold'!AH22*'Medal values'!$B$1+'Each Gender - Silver'!AH22*'Medal values'!$B$2+'Each Gender - Bronze'!AH22*'Medal values'!$B$3, "") + IF(AND(AH$1 = AG$1, AG$2 = "Mixed"), 0.5*AG22, 0) + IF(AND(AH$1 = AI$1, AI$2 = "Mixed"), 0.5*AI22, 0)</f>
        <v>0</v>
      </c>
      <c r="AI22" s="5">
        <f>IF('Each Gender - Gold'!AI22+'Each Gender - Silver'!AI22+'Each Gender - Bronze'!AI22 &gt; 0, 'Each Gender - Gold'!AI22*'Medal values'!$B$1+'Each Gender - Silver'!AI22*'Medal values'!$B$2+'Each Gender - Bronze'!AI22*'Medal values'!$B$3, "") + IF(AND(AI$1 = AH$1, AH$2 = "Mixed"), 0.5*AH22, 0) + IF(AND(AI$1 = AJ$1, AJ$2 = "Mixed"), 0.5*AJ22, 0)</f>
        <v>0</v>
      </c>
      <c r="AJ22" s="5">
        <f>IF('Each Gender - Gold'!AJ22+'Each Gender - Silver'!AJ22+'Each Gender - Bronze'!AJ22 &gt; 0, 'Each Gender - Gold'!AJ22*'Medal values'!$B$1+'Each Gender - Silver'!AJ22*'Medal values'!$B$2+'Each Gender - Bronze'!AJ22*'Medal values'!$B$3, "") + IF(AND(AJ$1 = AI$1, AI$2 = "Mixed"), 0.5*AI22, 0) + IF(AND(AJ$1 = AK$1, AK$2 = "Mixed"), 0.5*AK22, 0)</f>
        <v>0</v>
      </c>
      <c r="AK22" s="5">
        <f>IF('Each Gender - Gold'!AK22+'Each Gender - Silver'!AK22+'Each Gender - Bronze'!AK22 &gt; 0, 'Each Gender - Gold'!AK22*'Medal values'!$B$1+'Each Gender - Silver'!AK22*'Medal values'!$B$2+'Each Gender - Bronze'!AK22*'Medal values'!$B$3, "") + IF(AND(AK$1 = AJ$1, AJ$2 = "Mixed"), 0.5*AJ22, 0) + IF(AND(AK$1 = AL$1, AL$2 = "Mixed"), 0.5*AL22, 0)</f>
        <v>0</v>
      </c>
      <c r="AL22" s="5">
        <f>IF('Each Gender - Gold'!AL22+'Each Gender - Silver'!AL22+'Each Gender - Bronze'!AL22 &gt; 0, 'Each Gender - Gold'!AL22*'Medal values'!$B$1+'Each Gender - Silver'!AL22*'Medal values'!$B$2+'Each Gender - Bronze'!AL22*'Medal values'!$B$3, "") + IF(AND(AL$1 = AK$1, AK$2 = "Mixed"), 0.5*AK22, 0) + IF(AND(AL$1 = AM$1, AM$2 = "Mixed"), 0.5*AM22, 0)</f>
        <v>0</v>
      </c>
      <c r="AM22" s="5">
        <f>IF('Each Gender - Gold'!AM22+'Each Gender - Silver'!AM22+'Each Gender - Bronze'!AM22 &gt; 0, 'Each Gender - Gold'!AM22*'Medal values'!$B$1+'Each Gender - Silver'!AM22*'Medal values'!$B$2+'Each Gender - Bronze'!AM22*'Medal values'!$B$3, "") + IF(AND(AM$1 = AL$1, AL$2 = "Mixed"), 0.5*AL22, 0) + IF(AND(AM$1 = AN$1, AN$2 = "Mixed"), 0.5*AN22, 0)</f>
        <v>0</v>
      </c>
      <c r="AN22" s="5">
        <f>IF('Each Gender - Gold'!AN22+'Each Gender - Silver'!AN22+'Each Gender - Bronze'!AN22 &gt; 0, 'Each Gender - Gold'!AN22*'Medal values'!$B$1+'Each Gender - Silver'!AN22*'Medal values'!$B$2+'Each Gender - Bronze'!AN22*'Medal values'!$B$3, "") + IF(AND(AN$1 = AM$1, AM$2 = "Mixed"), 0.5*AM22, 0) + IF(AND(AN$1 = AO$1, AO$2 = "Mixed"), 0.5*AO22, 0)</f>
        <v>0</v>
      </c>
      <c r="AO22" s="5">
        <f>IF('Each Gender - Gold'!AO22+'Each Gender - Silver'!AO22+'Each Gender - Bronze'!AO22 &gt; 0, 'Each Gender - Gold'!AO22*'Medal values'!$B$1+'Each Gender - Silver'!AO22*'Medal values'!$B$2+'Each Gender - Bronze'!AO22*'Medal values'!$B$3, "") + IF(AND(AO$1 = AN$1, AN$2 = "Mixed"), 0.5*AN22, 0) + IF(AND(AO$1 = AP$1, AP$2 = "Mixed"), 0.5*AP22, 0)</f>
        <v>0</v>
      </c>
      <c r="AP22" s="5">
        <f>IF('Each Gender - Gold'!AP22+'Each Gender - Silver'!AP22+'Each Gender - Bronze'!AP22 &gt; 0, 'Each Gender - Gold'!AP22*'Medal values'!$B$1+'Each Gender - Silver'!AP22*'Medal values'!$B$2+'Each Gender - Bronze'!AP22*'Medal values'!$B$3, "") + IF(AND(AP$1 = AO$1, AO$2 = "Mixed"), 0.5*AO22, 0) + IF(AND(AP$1 = AQ$1, AQ$2 = "Mixed"), 0.5*AQ22, 0)</f>
        <v>0</v>
      </c>
      <c r="AQ22" s="5">
        <f>IF('Each Gender - Gold'!AQ22+'Each Gender - Silver'!AQ22+'Each Gender - Bronze'!AQ22 &gt; 0, 'Each Gender - Gold'!AQ22*'Medal values'!$B$1+'Each Gender - Silver'!AQ22*'Medal values'!$B$2+'Each Gender - Bronze'!AQ22*'Medal values'!$B$3, "") + IF(AND(AQ$1 = AP$1, AP$2 = "Mixed"), 0.5*AP22, 0) + IF(AND(AQ$1 = AR$1, AR$2 = "Mixed"), 0.5*AR22, 0)</f>
        <v>0</v>
      </c>
      <c r="AR22" s="5">
        <f>IF('Each Gender - Gold'!AR22+'Each Gender - Silver'!AR22+'Each Gender - Bronze'!AR22 &gt; 0, 'Each Gender - Gold'!AR22*'Medal values'!$B$1+'Each Gender - Silver'!AR22*'Medal values'!$B$2+'Each Gender - Bronze'!AR22*'Medal values'!$B$3, "") + IF(AND(AR$1 = AQ$1, AQ$2 = "Mixed"), 0.5*AQ22, 0) + IF(AND(AR$1 = AS$1, AS$2 = "Mixed"), 0.5*AS22, 0)</f>
        <v>0</v>
      </c>
      <c r="AS22" s="5">
        <f>IF('Each Gender - Gold'!AS22+'Each Gender - Silver'!AS22+'Each Gender - Bronze'!AS22 &gt; 0, 'Each Gender - Gold'!AS22*'Medal values'!$B$1+'Each Gender - Silver'!AS22*'Medal values'!$B$2+'Each Gender - Bronze'!AS22*'Medal values'!$B$3, "") + IF(AND(AS$1 = AR$1, AR$2 = "Mixed"), 0.5*AR22, 0) + IF(AND(AS$1 = AT$1, AT$2 = "Mixed"), 0.5*AT22, 0)</f>
        <v>0</v>
      </c>
      <c r="AT22" s="5">
        <f>IF('Each Gender - Gold'!AT22+'Each Gender - Silver'!AT22+'Each Gender - Bronze'!AT22 &gt; 0, 'Each Gender - Gold'!AT22*'Medal values'!$B$1+'Each Gender - Silver'!AT22*'Medal values'!$B$2+'Each Gender - Bronze'!AT22*'Medal values'!$B$3, "") + IF(AND(AT$1 = AS$1, AS$2 = "Mixed"), 0.5*AS22, 0) + IF(AND(AT$1 = AU$1, AU$2 = "Mixed"), 0.5*AU22, 0)</f>
        <v>0</v>
      </c>
      <c r="AU22" s="5">
        <f>IF('Each Gender - Gold'!AU22+'Each Gender - Silver'!AU22+'Each Gender - Bronze'!AU22 &gt; 0, 'Each Gender - Gold'!AU22*'Medal values'!$B$1+'Each Gender - Silver'!AU22*'Medal values'!$B$2+'Each Gender - Bronze'!AU22*'Medal values'!$B$3, "") + IF(AND(AU$1 = AT$1, AT$2 = "Mixed"), 0.5*AT22, 0) + IF(AND(AU$1 = AV$1, AV$2 = "Mixed"), 0.5*AV22, 0)</f>
        <v>0</v>
      </c>
      <c r="AV22" s="5">
        <f>IF('Each Gender - Gold'!AV22+'Each Gender - Silver'!AV22+'Each Gender - Bronze'!AV22 &gt; 0, 'Each Gender - Gold'!AV22*'Medal values'!$B$1+'Each Gender - Silver'!AV22*'Medal values'!$B$2+'Each Gender - Bronze'!AV22*'Medal values'!$B$3, "") + IF(AND(AV$1 = AU$1, AU$2 = "Mixed"), 0.5*AU22, 0) + IF(AND(AV$1 = AW$1, AW$2 = "Mixed"), 0.5*AW22, 0)</f>
        <v>0</v>
      </c>
      <c r="AW22" s="5">
        <f>IF('Each Gender - Gold'!AW22+'Each Gender - Silver'!AW22+'Each Gender - Bronze'!AW22 &gt; 0, 'Each Gender - Gold'!AW22*'Medal values'!$B$1+'Each Gender - Silver'!AW22*'Medal values'!$B$2+'Each Gender - Bronze'!AW22*'Medal values'!$B$3, "") + IF(AND(AW$1 = AV$1, AV$2 = "Mixed"), 0.5*AV22, 0) + IF(AND(AW$1 = AX$1, AX$2 = "Mixed"), 0.5*AX22, 0)</f>
        <v>0</v>
      </c>
      <c r="AX22" s="5">
        <f>IF('Each Gender - Gold'!AX22+'Each Gender - Silver'!AX22+'Each Gender - Bronze'!AX22 &gt; 0, 'Each Gender - Gold'!AX22*'Medal values'!$B$1+'Each Gender - Silver'!AX22*'Medal values'!$B$2+'Each Gender - Bronze'!AX22*'Medal values'!$B$3, "") + IF(AND(AX$1 = AW$1, AW$2 = "Mixed"), 0.5*AW22, 0) + IF(AND(AX$1 = AY$1, AY$2 = "Mixed"), 0.5*AY22, 0)</f>
        <v>0</v>
      </c>
      <c r="AY22" s="5">
        <f>IF('Each Gender - Gold'!AY22+'Each Gender - Silver'!AY22+'Each Gender - Bronze'!AY22 &gt; 0, 'Each Gender - Gold'!AY22*'Medal values'!$B$1+'Each Gender - Silver'!AY22*'Medal values'!$B$2+'Each Gender - Bronze'!AY22*'Medal values'!$B$3, "") + IF(AND(AY$1 = AX$1, AX$2 = "Mixed"), 0.5*AX22, 0) + IF(AND(AY$1 = AZ$1, AZ$2 = "Mixed"), 0.5*AZ22, 0)</f>
        <v>0</v>
      </c>
      <c r="AZ22" s="5">
        <f>IF('Each Gender - Gold'!AZ22+'Each Gender - Silver'!AZ22+'Each Gender - Bronze'!AZ22 &gt; 0, 'Each Gender - Gold'!AZ22*'Medal values'!$B$1+'Each Gender - Silver'!AZ22*'Medal values'!$B$2+'Each Gender - Bronze'!AZ22*'Medal values'!$B$3, "") + IF(AND(AZ$1 = AY$1, AY$2 = "Mixed"), 0.5*AY22, 0) + IF(AND(AZ$1 = BA$1, BA$2 = "Mixed"), 0.5*BA22, 0)</f>
        <v>0</v>
      </c>
      <c r="BA22" s="5">
        <f>IF('Each Gender - Gold'!BA22+'Each Gender - Silver'!BA22+'Each Gender - Bronze'!BA22 &gt; 0, 'Each Gender - Gold'!BA22*'Medal values'!$B$1+'Each Gender - Silver'!BA22*'Medal values'!$B$2+'Each Gender - Bronze'!BA22*'Medal values'!$B$3, "") + IF(AND(BA$1 = AZ$1, AZ$2 = "Mixed"), 0.5*AZ22, 0) + IF(AND(BA$1 = BB$1, BB$2 = "Mixed"), 0.5*BB22, 0)</f>
        <v>0</v>
      </c>
      <c r="BB22" s="5">
        <f>IF('Each Gender - Gold'!BB22+'Each Gender - Silver'!BB22+'Each Gender - Bronze'!BB22 &gt; 0, 'Each Gender - Gold'!BB22*'Medal values'!$B$1+'Each Gender - Silver'!BB22*'Medal values'!$B$2+'Each Gender - Bronze'!BB22*'Medal values'!$B$3, "") + IF(AND(BB$1 = BA$1, BA$2 = "Mixed"), 0.5*BA22, 0) + IF(AND(BB$1 = BC$1, BC$2 = "Mixed"), 0.5*BC22, 0)</f>
        <v>0</v>
      </c>
      <c r="BC22" s="5">
        <f>IF('Each Gender - Gold'!BC22+'Each Gender - Silver'!BC22+'Each Gender - Bronze'!BC22 &gt; 0, 'Each Gender - Gold'!BC22*'Medal values'!$B$1+'Each Gender - Silver'!BC22*'Medal values'!$B$2+'Each Gender - Bronze'!BC22*'Medal values'!$B$3, "") + IF(AND(BC$1 = BB$1, BB$2 = "Mixed"), 0.5*BB22, 0) + IF(AND(BC$1 = BD$1, BD$2 = "Mixed"), 0.5*BD22, 0)</f>
        <v>0</v>
      </c>
      <c r="BD22" s="5">
        <f>IF('Each Gender - Gold'!BD22+'Each Gender - Silver'!BD22+'Each Gender - Bronze'!BD22 &gt; 0, 'Each Gender - Gold'!BD22*'Medal values'!$B$1+'Each Gender - Silver'!BD22*'Medal values'!$B$2+'Each Gender - Bronze'!BD22*'Medal values'!$B$3, "") + IF(AND(BD$1 = BC$1, BC$2 = "Mixed"), 0.5*BC22, 0) + IF(AND(BD$1 = BE$1, BE$2 = "Mixed"), 0.5*BE22, 0)</f>
        <v>0</v>
      </c>
      <c r="BE22" s="5">
        <f>IF('Each Gender - Gold'!BE22+'Each Gender - Silver'!BE22+'Each Gender - Bronze'!BE22 &gt; 0, 'Each Gender - Gold'!BE22*'Medal values'!$B$1+'Each Gender - Silver'!BE22*'Medal values'!$B$2+'Each Gender - Bronze'!BE22*'Medal values'!$B$3, "") + IF(AND(BE$1 = BD$1, BD$2 = "Mixed"), 0.5*BD22, 0) + IF(AND(BE$1 = BF$1, BF$2 = "Mixed"), 0.5*BF22, 0)</f>
        <v>0</v>
      </c>
      <c r="BF22" s="5">
        <f>IF('Each Gender - Gold'!BF22+'Each Gender - Silver'!BF22+'Each Gender - Bronze'!BF22 &gt; 0, 'Each Gender - Gold'!BF22*'Medal values'!$B$1+'Each Gender - Silver'!BF22*'Medal values'!$B$2+'Each Gender - Bronze'!BF22*'Medal values'!$B$3, "") + IF(AND(BF$1 = BE$1, BE$2 = "Mixed"), 0.5*BE22, 0) + IF(AND(BF$1 = BG$1, BG$2 = "Mixed"), 0.5*BG22, 0)</f>
        <v>0</v>
      </c>
      <c r="BG22" s="5">
        <f>IF('Each Gender - Gold'!BG22+'Each Gender - Silver'!BG22+'Each Gender - Bronze'!BG22 &gt; 0, 'Each Gender - Gold'!BG22*'Medal values'!$B$1+'Each Gender - Silver'!BG22*'Medal values'!$B$2+'Each Gender - Bronze'!BG22*'Medal values'!$B$3, "") + IF(AND(BG$1 = BF$1, BF$2 = "Mixed"), 0.5*BF22, 0) + IF(AND(BG$1 = BH$1, BH$2 = "Mixed"), 0.5*BH22, 0)</f>
        <v>0</v>
      </c>
      <c r="BH22" s="5">
        <f>IF('Each Gender - Gold'!BH22+'Each Gender - Silver'!BH22+'Each Gender - Bronze'!BH22 &gt; 0, 'Each Gender - Gold'!BH22*'Medal values'!$B$1+'Each Gender - Silver'!BH22*'Medal values'!$B$2+'Each Gender - Bronze'!BH22*'Medal values'!$B$3, "") + IF(AND(BH$1 = BG$1, BG$2 = "Mixed"), 0.5*BG22, 0) + IF(AND(BH$1 = BI$1, BI$2 = "Mixed"), 0.5*BI22, 0)</f>
        <v>0</v>
      </c>
      <c r="BI22" s="5">
        <f>IF('Each Gender - Gold'!BI22+'Each Gender - Silver'!BI22+'Each Gender - Bronze'!BI22 &gt; 0, 'Each Gender - Gold'!BI22*'Medal values'!$B$1+'Each Gender - Silver'!BI22*'Medal values'!$B$2+'Each Gender - Bronze'!BI22*'Medal values'!$B$3, "") + IF(AND(BI$1 = BH$1, BH$2 = "Mixed"), 0.5*BH22, 0) + IF(AND(BI$1 = BJ$1, BJ$2 = "Mixed"), 0.5*BJ22, 0)</f>
        <v>4.001</v>
      </c>
      <c r="BJ22" s="5">
        <f>IF('Each Gender - Gold'!BJ22+'Each Gender - Silver'!BJ22+'Each Gender - Bronze'!BJ22 &gt; 0, 'Each Gender - Gold'!BJ22*'Medal values'!$B$1+'Each Gender - Silver'!BJ22*'Medal values'!$B$2+'Each Gender - Bronze'!BJ22*'Medal values'!$B$3, "") + IF(AND(BJ$1 = BI$1, BI$2 = "Mixed"), 0.5*BI22, 0) + IF(AND(BJ$1 = BK$1, BK$2 = "Mixed"), 0.5*BK22, 0)</f>
        <v>0</v>
      </c>
      <c r="BK22" s="5">
        <f>IF('Each Gender - Gold'!BK22+'Each Gender - Silver'!BK22+'Each Gender - Bronze'!BK22 &gt; 0, 'Each Gender - Gold'!BK22*'Medal values'!$B$1+'Each Gender - Silver'!BK22*'Medal values'!$B$2+'Each Gender - Bronze'!BK22*'Medal values'!$B$3, "") + IF(AND(BK$1 = BJ$1, BJ$2 = "Mixed"), 0.5*BJ22, 0) + IF(AND(BK$1 = BL$1, BL$2 = "Mixed"), 0.5*BL22, 0)</f>
        <v>0</v>
      </c>
      <c r="BL22" s="5">
        <f>IF('Each Gender - Gold'!BL22+'Each Gender - Silver'!BL22+'Each Gender - Bronze'!BL22 &gt; 0, 'Each Gender - Gold'!BL22*'Medal values'!$B$1+'Each Gender - Silver'!BL22*'Medal values'!$B$2+'Each Gender - Bronze'!BL22*'Medal values'!$B$3, "") + IF(AND(BL$1 = BK$1, BK$2 = "Mixed"), 0.5*BK22, 0) + IF(AND(BL$1 = BM$1, BM$2 = "Mixed"), 0.5*BM22, 0)</f>
        <v>0</v>
      </c>
      <c r="BM22" s="5">
        <f>IF('Each Gender - Gold'!BM22+'Each Gender - Silver'!BM22+'Each Gender - Bronze'!BM22 &gt; 0, 'Each Gender - Gold'!BM22*'Medal values'!$B$1+'Each Gender - Silver'!BM22*'Medal values'!$B$2+'Each Gender - Bronze'!BM22*'Medal values'!$B$3, "") + IF(AND(BM$1 = BL$1, BL$2 = "Mixed"), 0.5*BL22, 0) + IF(AND(BM$1 = BN$1, BN$2 = "Mixed"), 0.5*BN22, 0)</f>
        <v>2.000001</v>
      </c>
      <c r="BN22" s="5">
        <f>IF('Each Gender - Gold'!BN22+'Each Gender - Silver'!BN22+'Each Gender - Bronze'!BN22 &gt; 0, 'Each Gender - Gold'!BN22*'Medal values'!$B$1+'Each Gender - Silver'!BN22*'Medal values'!$B$2+'Each Gender - Bronze'!BN22*'Medal values'!$B$3, "") + IF(AND(BN$1 = BM$1, BM$2 = "Mixed"), 0.5*BM22, 0) + IF(AND(BN$1 = BO$1, BO$2 = "Mixed"), 0.5*BO22, 0)</f>
        <v>0</v>
      </c>
      <c r="BO22" s="5">
        <f>IF('Each Gender - Gold'!BO22+'Each Gender - Silver'!BO22+'Each Gender - Bronze'!BO22 &gt; 0, 'Each Gender - Gold'!BO22*'Medal values'!$B$1+'Each Gender - Silver'!BO22*'Medal values'!$B$2+'Each Gender - Bronze'!BO22*'Medal values'!$B$3, "") + IF(AND(BO$1 = BN$1, BN$2 = "Mixed"), 0.5*BN22, 0) + IF(AND(BO$1 = BP$1, BP$2 = "Mixed"), 0.5*BP22, 0)</f>
        <v>0</v>
      </c>
      <c r="BP22" s="5">
        <f>IF('Each Gender - Gold'!BP22+'Each Gender - Silver'!BP22+'Each Gender - Bronze'!BP22 &gt; 0, 'Each Gender - Gold'!BP22*'Medal values'!$B$1+'Each Gender - Silver'!BP22*'Medal values'!$B$2+'Each Gender - Bronze'!BP22*'Medal values'!$B$3, "") + IF(AND(BP$1 = BO$1, BO$2 = "Mixed"), 0.5*BO22, 0) + IF(AND(BP$1 = BQ$1, BQ$2 = "Mixed"), 0.5*BQ22, 0)</f>
        <v>0</v>
      </c>
      <c r="BQ22" s="5">
        <f>IF('Each Gender - Gold'!BQ22+'Each Gender - Silver'!BQ22+'Each Gender - Bronze'!BQ22 &gt; 0, 'Each Gender - Gold'!BQ22*'Medal values'!$B$1+'Each Gender - Silver'!BQ22*'Medal values'!$B$2+'Each Gender - Bronze'!BQ22*'Medal values'!$B$3, "") + IF(AND(BQ$1 = BP$1, BP$2 = "Mixed"), 0.5*BP22, 0) + IF(AND(BQ$1 = BR$1, BR$2 = "Mixed"), 0.5*BR22, 0)</f>
        <v>0</v>
      </c>
      <c r="BR22" s="5">
        <f>IF('Each Gender - Gold'!BR22+'Each Gender - Silver'!BR22+'Each Gender - Bronze'!BR22 &gt; 0, 'Each Gender - Gold'!BR22*'Medal values'!$B$1+'Each Gender - Silver'!BR22*'Medal values'!$B$2+'Each Gender - Bronze'!BR22*'Medal values'!$B$3, "") + IF(AND(BR$1 = BQ$1, BQ$2 = "Mixed"), 0.5*BQ22, 0) + IF(AND(BR$1 = BS$1, BS$2 = "Mixed"), 0.5*BS22, 0)</f>
        <v>0</v>
      </c>
      <c r="BS22" s="5">
        <f>IF('Each Gender - Gold'!BS22+'Each Gender - Silver'!BS22+'Each Gender - Bronze'!BS22 &gt; 0, 'Each Gender - Gold'!BS22*'Medal values'!$B$1+'Each Gender - Silver'!BS22*'Medal values'!$B$2+'Each Gender - Bronze'!BS22*'Medal values'!$B$3, "") + IF(AND(BS$1 = BR$1, BR$2 = "Mixed"), 0.5*BR22, 0) + IF(AND(BS$1 = BT$1, BT$2 = "Mixed"), 0.5*BT22, 0)</f>
        <v>0</v>
      </c>
      <c r="BT22" s="5">
        <f>IF('Each Gender - Gold'!BT22+'Each Gender - Silver'!BT22+'Each Gender - Bronze'!BT22 &gt; 0, 'Each Gender - Gold'!BT22*'Medal values'!$B$1+'Each Gender - Silver'!BT22*'Medal values'!$B$2+'Each Gender - Bronze'!BT22*'Medal values'!$B$3, "") + IF(AND(BT$1 = BS$1, BS$2 = "Mixed"), 0.5*BS22, 0) + IF(AND(BT$1 = BU$1, BU$2 = "Mixed"), 0.5*BU22, 0)</f>
        <v>0</v>
      </c>
      <c r="BU22" s="5">
        <f>IF('Each Gender - Gold'!BU22+'Each Gender - Silver'!BU22+'Each Gender - Bronze'!BU22 &gt; 0, 'Each Gender - Gold'!BU22*'Medal values'!$B$1+'Each Gender - Silver'!BU22*'Medal values'!$B$2+'Each Gender - Bronze'!BU22*'Medal values'!$B$3, "") + IF(AND(BU$1 = BT$1, BT$2 = "Mixed"), 0.5*BT22, 0) + IF(AND(BU$1 = BV$1, BV$2 = "Mixed"), 0.5*BV22, 0)</f>
        <v>0</v>
      </c>
      <c r="BV22" s="5">
        <f>IF('Each Gender - Gold'!BV22+'Each Gender - Silver'!BV22+'Each Gender - Bronze'!BV22 &gt; 0, 'Each Gender - Gold'!BV22*'Medal values'!$B$1+'Each Gender - Silver'!BV22*'Medal values'!$B$2+'Each Gender - Bronze'!BV22*'Medal values'!$B$3, "") + IF(AND(BV$1 = BU$1, BU$2 = "Mixed"), 0.5*BU22, 0) + IF(AND(BV$1 = BW$1, BW$2 = "Mixed"), 0.5*BW22, 0)</f>
        <v>0</v>
      </c>
      <c r="BW22" s="5">
        <f>IF('Each Gender - Gold'!BW22+'Each Gender - Silver'!BW22+'Each Gender - Bronze'!BW22 &gt; 0, 'Each Gender - Gold'!BW22*'Medal values'!$B$1+'Each Gender - Silver'!BW22*'Medal values'!$B$2+'Each Gender - Bronze'!BW22*'Medal values'!$B$3, "") + IF(AND(BW$1 = BV$1, BV$2 = "Mixed"), 0.5*BV22, 0) + IF(AND(BW$1 = BX$1, BX$2 = "Mixed"), 0.5*BX22, 0)</f>
        <v>0</v>
      </c>
      <c r="BX22" s="5">
        <f>IF('Each Gender - Gold'!BX22+'Each Gender - Silver'!BX22+'Each Gender - Bronze'!BX22 &gt; 0, 'Each Gender - Gold'!BX22*'Medal values'!$B$1+'Each Gender - Silver'!BX22*'Medal values'!$B$2+'Each Gender - Bronze'!BX22*'Medal values'!$B$3, "") + IF(AND(BX$1 = BW$1, BW$2 = "Mixed"), 0.5*BW22, 0) + IF(AND(BX$1 = BY$1, BY$2 = "Mixed"), 0.5*BY22, 0)</f>
        <v>0</v>
      </c>
      <c r="BY22" s="5">
        <f>IF('Each Gender - Gold'!BY22+'Each Gender - Silver'!BY22+'Each Gender - Bronze'!BY22 &gt; 0, 'Each Gender - Gold'!BY22*'Medal values'!$B$1+'Each Gender - Silver'!BY22*'Medal values'!$B$2+'Each Gender - Bronze'!BY22*'Medal values'!$B$3, "") + IF(AND(BY$1 = BX$1, BX$2 = "Mixed"), 0.5*BX22, 0) + IF(AND(BY$1 = BZ$1, BZ$2 = "Mixed"), 0.5*BZ22, 0)</f>
        <v>0</v>
      </c>
      <c r="BZ22" s="5">
        <f>IF('Each Gender - Gold'!BZ22+'Each Gender - Silver'!BZ22+'Each Gender - Bronze'!BZ22 &gt; 0, 'Each Gender - Gold'!BZ22*'Medal values'!$B$1+'Each Gender - Silver'!BZ22*'Medal values'!$B$2+'Each Gender - Bronze'!BZ22*'Medal values'!$B$3, "") + IF(AND(BZ$1 = BY$1, BY$2 = "Mixed"), 0.5*BY22, 0) + IF(AND(BZ$1 = CA$1, CA$2 = "Mixed"), 0.5*CA22, 0)</f>
        <v>0</v>
      </c>
      <c r="CA22" s="5">
        <f>IF('Each Gender - Gold'!CA22+'Each Gender - Silver'!CA22+'Each Gender - Bronze'!CA22 &gt; 0, 'Each Gender - Gold'!CA22*'Medal values'!$B$1+'Each Gender - Silver'!CA22*'Medal values'!$B$2+'Each Gender - Bronze'!CA22*'Medal values'!$B$3, "") + IF(AND(CA$1 = BZ$1, BZ$2 = "Mixed"), 0.5*BZ22, 0) + IF(AND(CA$1 = CB$1, CB$2 = "Mixed"), 0.5*CB22, 0)</f>
        <v>0</v>
      </c>
      <c r="CB22" s="5">
        <f>IF('Each Gender - Gold'!CB22+'Each Gender - Silver'!CB22+'Each Gender - Bronze'!CB22 &gt; 0, 'Each Gender - Gold'!CB22*'Medal values'!$B$1+'Each Gender - Silver'!CB22*'Medal values'!$B$2+'Each Gender - Bronze'!CB22*'Medal values'!$B$3, "") + IF(AND(CB$1 = CA$1, CA$2 = "Mixed"), 0.5*CA22, 0) + IF(AND(CB$1 = CC$1, CC$2 = "Mixed"), 0.5*CC22, 0)</f>
        <v>0</v>
      </c>
      <c r="CC22" s="5">
        <f>IF('Each Gender - Gold'!CC22+'Each Gender - Silver'!CC22+'Each Gender - Bronze'!CC22 &gt; 0, 'Each Gender - Gold'!CC22*'Medal values'!$B$1+'Each Gender - Silver'!CC22*'Medal values'!$B$2+'Each Gender - Bronze'!CC22*'Medal values'!$B$3, "") + IF(AND(CC$1 = CB$1, CB$2 = "Mixed"), 0.5*CB22, 0) + IF(AND(CC$1 = CD$1, CD$2 = "Mixed"), 0.5*CD22, 0)</f>
        <v>0</v>
      </c>
      <c r="CD22" s="5">
        <f>IF('Each Gender - Gold'!CD22+'Each Gender - Silver'!CD22+'Each Gender - Bronze'!CD22 &gt; 0, 'Each Gender - Gold'!CD22*'Medal values'!$B$1+'Each Gender - Silver'!CD22*'Medal values'!$B$2+'Each Gender - Bronze'!CD22*'Medal values'!$B$3, "") + IF(AND(CD$1 = CC$1, CC$2 = "Mixed"), 0.5*CC22, 0) + IF(AND(CD$1 = CE$1, CE$2 = "Mixed"), 0.5*CE22, 0)</f>
        <v>0</v>
      </c>
      <c r="CE22" s="5">
        <f>IF('Each Gender - Gold'!CE22+'Each Gender - Silver'!CE22+'Each Gender - Bronze'!CE22 &gt; 0, 'Each Gender - Gold'!CE22*'Medal values'!$B$1+'Each Gender - Silver'!CE22*'Medal values'!$B$2+'Each Gender - Bronze'!CE22*'Medal values'!$B$3, "") + IF(AND(CE$1 = CD$1, CD$2 = "Mixed"), 0.5*CD22, 0) + IF(AND(CE$1 = CF$1, CF$2 = "Mixed"), 0.5*CF22, 0)</f>
        <v>1</v>
      </c>
      <c r="CF22" s="5">
        <f>IF('Each Gender - Gold'!CF22+'Each Gender - Silver'!CF22+'Each Gender - Bronze'!CF22 &gt; 0, 'Each Gender - Gold'!CF22*'Medal values'!$B$1+'Each Gender - Silver'!CF22*'Medal values'!$B$2+'Each Gender - Bronze'!CF22*'Medal values'!$B$3, "") + IF(AND(CF$1 = CE$1, CE$2 = "Mixed"), 0.5*CE22, 0) + IF(AND(CF$1 = CG$1, CG$2 = "Mixed"), 0.5*CG22, 0)</f>
        <v>3.001</v>
      </c>
      <c r="CG22" s="5">
        <f>IF('Each Gender - Gold'!CG22+'Each Gender - Silver'!CG22+'Each Gender - Bronze'!CG22 &gt; 0, 'Each Gender - Gold'!CG22*'Medal values'!$B$1+'Each Gender - Silver'!CG22*'Medal values'!$B$2+'Each Gender - Bronze'!CG22*'Medal values'!$B$3, "") + IF(AND(CG$1 = CF$1, CF$2 = "Mixed"), 0.5*CF22, 0) + IF(AND(CG$1 = CH$1, CH$2 = "Mixed"), 0.5*CH22, 0)</f>
        <v>5.001001</v>
      </c>
      <c r="CH22" s="5">
        <f>IF('Each Gender - Gold'!CH22+'Each Gender - Silver'!CH22+'Each Gender - Bronze'!CH22 &gt; 0, 'Each Gender - Gold'!CH22*'Medal values'!$B$1+'Each Gender - Silver'!CH22*'Medal values'!$B$2+'Each Gender - Bronze'!CH22*'Medal values'!$B$3, "") + IF(AND(CH$1 = CG$1, CG$2 = "Mixed"), 0.5*CG22, 0) + IF(AND(CH$1 = CI$1, CI$2 = "Mixed"), 0.5*CI22, 0)</f>
        <v>0</v>
      </c>
      <c r="CI22" s="5">
        <f>IF('Each Gender - Gold'!CI22+'Each Gender - Silver'!CI22+'Each Gender - Bronze'!CI22 &gt; 0, 'Each Gender - Gold'!CI22*'Medal values'!$B$1+'Each Gender - Silver'!CI22*'Medal values'!$B$2+'Each Gender - Bronze'!CI22*'Medal values'!$B$3, "") + IF(AND(CI$1 = CH$1, CH$2 = "Mixed"), 0.5*CH22, 0) + IF(AND(CI$1 = CJ$1, CJ$2 = "Mixed"), 0.5*CJ22, 0)</f>
        <v>0</v>
      </c>
      <c r="CJ22" s="5">
        <f>IF('Each Gender - Gold'!CJ22+'Each Gender - Silver'!CJ22+'Each Gender - Bronze'!CJ22 &gt; 0, 'Each Gender - Gold'!CJ22*'Medal values'!$B$1+'Each Gender - Silver'!CJ22*'Medal values'!$B$2+'Each Gender - Bronze'!CJ22*'Medal values'!$B$3, "") + IF(AND(CJ$1 = CI$1, CI$2 = "Mixed"), 0.5*CI22, 0) + IF(AND(CJ$1 = CK$1, CK$2 = "Mixed"), 0.5*CK22, 0)</f>
        <v>0</v>
      </c>
      <c r="CK22" s="5">
        <f>IF('Each Gender - Gold'!CK22+'Each Gender - Silver'!CK22+'Each Gender - Bronze'!CK22 &gt; 0, 'Each Gender - Gold'!CK22*'Medal values'!$B$1+'Each Gender - Silver'!CK22*'Medal values'!$B$2+'Each Gender - Bronze'!CK22*'Medal values'!$B$3, "") + IF(AND(CK$1 = CJ$1, CJ$2 = "Mixed"), 0.5*CJ22, 0) + IF(AND(CK$1 = CL$1, CL$2 = "Mixed"), 0.5*CL22, 0)</f>
        <v>0</v>
      </c>
      <c r="CL22" s="5">
        <f>IF('Each Gender - Gold'!CL22+'Each Gender - Silver'!CL22+'Each Gender - Bronze'!CL22 &gt; 0, 'Each Gender - Gold'!CL22*'Medal values'!$B$1+'Each Gender - Silver'!CL22*'Medal values'!$B$2+'Each Gender - Bronze'!CL22*'Medal values'!$B$3, "") + IF(AND(CL$1 = CK$1, CK$2 = "Mixed"), 0.5*CK22, 0) + IF(AND(CL$1 = CM$1, CM$2 = "Mixed"), 0.5*CM22, 0)</f>
        <v>0</v>
      </c>
      <c r="CM22" s="5">
        <f>IF('Each Gender - Gold'!CM22+'Each Gender - Silver'!CM22+'Each Gender - Bronze'!CM22 &gt; 0, 'Each Gender - Gold'!CM22*'Medal values'!$B$1+'Each Gender - Silver'!CM22*'Medal values'!$B$2+'Each Gender - Bronze'!CM22*'Medal values'!$B$3, "") + IF(AND(CM$1 = CL$1, CL$2 = "Mixed"), 0.5*CL22, 0) + IF(AND(CM$1 = CN$1, CN$2 = "Mixed"), 0.5*CN22, 0)</f>
        <v>0</v>
      </c>
      <c r="CN22" s="5">
        <f>IF('Each Gender - Gold'!CN22+'Each Gender - Silver'!CN22+'Each Gender - Bronze'!CN22 &gt; 0, 'Each Gender - Gold'!CN22*'Medal values'!$B$1+'Each Gender - Silver'!CN22*'Medal values'!$B$2+'Each Gender - Bronze'!CN22*'Medal values'!$B$3, "") + IF(AND(CN$1 = CM$1, CM$2 = "Mixed"), 0.5*CM22, 0) + IF(AND(CN$1 = CO$1, CO$2 = "Mixed"), 0.5*CO22, 0)</f>
        <v>0</v>
      </c>
      <c r="CO22" s="5">
        <f>IF('Each Gender - Gold'!CO22+'Each Gender - Silver'!CO22+'Each Gender - Bronze'!CO22 &gt; 0, 'Each Gender - Gold'!CO22*'Medal values'!$B$1+'Each Gender - Silver'!CO22*'Medal values'!$B$2+'Each Gender - Bronze'!CO22*'Medal values'!$B$3, "") + IF(AND(CO$1 = CN$1, CN$2 = "Mixed"), 0.5*CN22, 0) + IF(AND(CO$1 = CP$1, CP$2 = "Mixed"), 0.5*CP22, 0)</f>
        <v>0</v>
      </c>
      <c r="CP22" s="5">
        <f>IF('Each Gender - Gold'!CP22+'Each Gender - Silver'!CP22+'Each Gender - Bronze'!CP22 &gt; 0, 'Each Gender - Gold'!CP22*'Medal values'!$B$1+'Each Gender - Silver'!CP22*'Medal values'!$B$2+'Each Gender - Bronze'!CP22*'Medal values'!$B$3, "") + IF(AND(CP$1 = CO$1, CO$2 = "Mixed"), 0.5*CO22, 0) + IF(AND(CP$1 = CQ$1, CQ$2 = "Mixed"), 0.5*CQ22, 0)</f>
        <v>0</v>
      </c>
      <c r="CQ22" s="5">
        <f>IF('Each Gender - Gold'!CQ22+'Each Gender - Silver'!CQ22+'Each Gender - Bronze'!CQ22 &gt; 0, 'Each Gender - Gold'!CQ22*'Medal values'!$B$1+'Each Gender - Silver'!CQ22*'Medal values'!$B$2+'Each Gender - Bronze'!CQ22*'Medal values'!$B$3, "") + IF(AND(CQ$1 = CP$1, CP$2 = "Mixed"), 0.5*CP22, 0) + IF(AND(CQ$1 = CR$1, CR$2 = "Mixed"), 0.5*CR22, 0)</f>
        <v>0</v>
      </c>
      <c r="CR22" s="5">
        <f>IF('Each Gender - Gold'!CR22+'Each Gender - Silver'!CR22+'Each Gender - Bronze'!CR22 &gt; 0, 'Each Gender - Gold'!CR22*'Medal values'!$B$1+'Each Gender - Silver'!CR22*'Medal values'!$B$2+'Each Gender - Bronze'!CR22*'Medal values'!$B$3, "") + IF(AND(CR$1 = CQ$1, CQ$2 = "Mixed"), 0.5*CQ22, 0) + IF(AND(CR$1 = CS$1, CS$2 = "Mixed"), 0.5*CS22, 0)</f>
        <v>0</v>
      </c>
      <c r="CS22" s="5">
        <f>IF('Each Gender - Gold'!CS22+'Each Gender - Silver'!CS22+'Each Gender - Bronze'!CS22 &gt; 0, 'Each Gender - Gold'!CS22*'Medal values'!$B$1+'Each Gender - Silver'!CS22*'Medal values'!$B$2+'Each Gender - Bronze'!CS22*'Medal values'!$B$3, "") + IF(AND(CS$1 = CR$1, CR$2 = "Mixed"), 0.5*CR22, 0) + IF(AND(CS$1 = CT$1, CT$2 = "Mixed"), 0.5*CT22, 0)</f>
        <v>0</v>
      </c>
      <c r="CT22" s="5">
        <f>IF('Each Gender - Gold'!CT22+'Each Gender - Silver'!CT22+'Each Gender - Bronze'!CT22 &gt; 0, 'Each Gender - Gold'!CT22*'Medal values'!$B$1+'Each Gender - Silver'!CT22*'Medal values'!$B$2+'Each Gender - Bronze'!CT22*'Medal values'!$B$3, "") + IF(AND(CT$1 = CS$1, CS$2 = "Mixed"), 0.5*CS22, 0) + IF(AND(CT$1 = CU$1, CU$2 = "Mixed"), 0.5*CU22, 0)</f>
        <v>0</v>
      </c>
      <c r="CU22" s="5">
        <f>IF('Each Gender - Gold'!CU22+'Each Gender - Silver'!CU22+'Each Gender - Bronze'!CU22 &gt; 0, 'Each Gender - Gold'!CU22*'Medal values'!$B$1+'Each Gender - Silver'!CU22*'Medal values'!$B$2+'Each Gender - Bronze'!CU22*'Medal values'!$B$3, "") + IF(AND(CU$1 = CT$1, CT$2 = "Mixed"), 0.5*CT22, 0) + IF(AND(CU$1 = CV$1, CV$2 = "Mixed"), 0.5*CV22, 0)</f>
        <v>0</v>
      </c>
      <c r="CV22" s="5">
        <f>IF('Each Gender - Gold'!CV22+'Each Gender - Silver'!CV22+'Each Gender - Bronze'!CV22 &gt; 0, 'Each Gender - Gold'!CV22*'Medal values'!$B$1+'Each Gender - Silver'!CV22*'Medal values'!$B$2+'Each Gender - Bronze'!CV22*'Medal values'!$B$3, "") + IF(AND(CV$1 = CU$1, CU$2 = "Mixed"), 0.5*CU22, 0) + IF(AND(CV$1 = CW$1, CW$2 = "Mixed"), 0.5*CW22, 0)</f>
        <v>0</v>
      </c>
      <c r="CW22" s="5">
        <f t="shared" ref="CW22:CX22" si="20">SUMIF($B$2:$CV$2,CW$2, $B22:$CV22)</f>
        <v>14.002003</v>
      </c>
      <c r="CX22" s="5">
        <f t="shared" si="20"/>
        <v>3.001</v>
      </c>
    </row>
    <row r="23">
      <c r="A23" s="5" t="str">
        <f>Countries!A21</f>
        <v>CUB</v>
      </c>
      <c r="B23" s="5">
        <f>IF('Each Gender - Gold'!B23+'Each Gender - Silver'!B23+'Each Gender - Bronze'!B23 &gt; 0, 'Each Gender - Gold'!B23*'Medal values'!$B$1+'Each Gender - Silver'!B23*'Medal values'!$B$2+'Each Gender - Bronze'!B23*'Medal values'!$B$3, "") + IF(AND(B$1 = A$1, A$2 = "Mixed"), 0.5*A23, 0) + IF(AND(B$1 = C$1, C$2 = "Mixed"), 0.5*C23, 0)</f>
        <v>0</v>
      </c>
      <c r="C23" s="5">
        <f>IF('Each Gender - Gold'!C23+'Each Gender - Silver'!C23+'Each Gender - Bronze'!C23 &gt; 0, 'Each Gender - Gold'!C23*'Medal values'!$B$1+'Each Gender - Silver'!C23*'Medal values'!$B$2+'Each Gender - Bronze'!C23*'Medal values'!$B$3, "") + IF(AND(C$1 = B$1, B$2 = "Mixed"), 0.5*B23, 0) + IF(AND(C$1 = D$1, D$2 = "Mixed"), 0.5*D23, 0)</f>
        <v>0</v>
      </c>
      <c r="D23" s="5">
        <f>IF('Each Gender - Gold'!D23+'Each Gender - Silver'!D23+'Each Gender - Bronze'!D23 &gt; 0, 'Each Gender - Gold'!D23*'Medal values'!$B$1+'Each Gender - Silver'!D23*'Medal values'!$B$2+'Each Gender - Bronze'!D23*'Medal values'!$B$3, "") + IF(AND(D$1 = C$1, C$2 = "Mixed"), 0.5*C23, 0) + IF(AND(D$1 = E$1, E$2 = "Mixed"), 0.5*E23, 0)</f>
        <v>0</v>
      </c>
      <c r="E23" s="5">
        <f>IF('Each Gender - Gold'!E23+'Each Gender - Silver'!E23+'Each Gender - Bronze'!E23 &gt; 0, 'Each Gender - Gold'!E23*'Medal values'!$B$1+'Each Gender - Silver'!E23*'Medal values'!$B$2+'Each Gender - Bronze'!E23*'Medal values'!$B$3, "") + IF(AND(E$1 = D$1, D$2 = "Mixed"), 0.5*D23, 0) + IF(AND(E$1 = F$1, F$2 = "Mixed"), 0.5*F23, 0)</f>
        <v>0</v>
      </c>
      <c r="F23" s="5">
        <f>IF('Each Gender - Gold'!F23+'Each Gender - Silver'!F23+'Each Gender - Bronze'!F23 &gt; 0, 'Each Gender - Gold'!F23*'Medal values'!$B$1+'Each Gender - Silver'!F23*'Medal values'!$B$2+'Each Gender - Bronze'!F23*'Medal values'!$B$3, "") + IF(AND(F$1 = E$1, E$2 = "Mixed"), 0.5*E23, 0) + IF(AND(F$1 = G$1, G$2 = "Mixed"), 0.5*G23, 0)</f>
        <v>0</v>
      </c>
      <c r="G23" s="5">
        <f>IF('Each Gender - Gold'!G23+'Each Gender - Silver'!G23+'Each Gender - Bronze'!G23 &gt; 0, 'Each Gender - Gold'!G23*'Medal values'!$B$1+'Each Gender - Silver'!G23*'Medal values'!$B$2+'Each Gender - Bronze'!G23*'Medal values'!$B$3, "") + IF(AND(G$1 = F$1, F$2 = "Mixed"), 0.5*F23, 0) + IF(AND(G$1 = H$1, H$2 = "Mixed"), 0.5*H23, 0)</f>
        <v>0</v>
      </c>
      <c r="H23" s="5">
        <f>IF('Each Gender - Gold'!H23+'Each Gender - Silver'!H23+'Each Gender - Bronze'!H23 &gt; 0, 'Each Gender - Gold'!H23*'Medal values'!$B$1+'Each Gender - Silver'!H23*'Medal values'!$B$2+'Each Gender - Bronze'!H23*'Medal values'!$B$3, "") + IF(AND(H$1 = G$1, G$2 = "Mixed"), 0.5*G23, 0) + IF(AND(H$1 = I$1, I$2 = "Mixed"), 0.5*I23, 0)</f>
        <v>0</v>
      </c>
      <c r="I23" s="5">
        <f>IF('Each Gender - Gold'!I23+'Each Gender - Silver'!I23+'Each Gender - Bronze'!I23 &gt; 0, 'Each Gender - Gold'!I23*'Medal values'!$B$1+'Each Gender - Silver'!I23*'Medal values'!$B$2+'Each Gender - Bronze'!I23*'Medal values'!$B$3, "") + IF(AND(I$1 = H$1, H$2 = "Mixed"), 0.5*H23, 0) + IF(AND(I$1 = J$1, J$2 = "Mixed"), 0.5*J23, 0)</f>
        <v>0</v>
      </c>
      <c r="J23" s="5">
        <f>IF('Each Gender - Gold'!J23+'Each Gender - Silver'!J23+'Each Gender - Bronze'!J23 &gt; 0, 'Each Gender - Gold'!J23*'Medal values'!$B$1+'Each Gender - Silver'!J23*'Medal values'!$B$2+'Each Gender - Bronze'!J23*'Medal values'!$B$3, "") + IF(AND(J$1 = I$1, I$2 = "Mixed"), 0.5*I23, 0) + IF(AND(J$1 = K$1, K$2 = "Mixed"), 0.5*K23, 0)</f>
        <v>3.000001</v>
      </c>
      <c r="K23" s="5">
        <f>IF('Each Gender - Gold'!K23+'Each Gender - Silver'!K23+'Each Gender - Bronze'!K23 &gt; 0, 'Each Gender - Gold'!K23*'Medal values'!$B$1+'Each Gender - Silver'!K23*'Medal values'!$B$2+'Each Gender - Bronze'!K23*'Medal values'!$B$3, "") + IF(AND(K$1 = J$1, J$2 = "Mixed"), 0.5*J23, 0) + IF(AND(K$1 = L$1, L$2 = "Mixed"), 0.5*L23, 0)</f>
        <v>0</v>
      </c>
      <c r="L23" s="5">
        <f>IF('Each Gender - Gold'!L23+'Each Gender - Silver'!L23+'Each Gender - Bronze'!L23 &gt; 0, 'Each Gender - Gold'!L23*'Medal values'!$B$1+'Each Gender - Silver'!L23*'Medal values'!$B$2+'Each Gender - Bronze'!L23*'Medal values'!$B$3, "") + IF(AND(L$1 = K$1, K$2 = "Mixed"), 0.5*K23, 0) + IF(AND(L$1 = M$1, M$2 = "Mixed"), 0.5*M23, 0)</f>
        <v>1</v>
      </c>
      <c r="M23" s="5">
        <f>IF('Each Gender - Gold'!M23+'Each Gender - Silver'!M23+'Each Gender - Bronze'!M23 &gt; 0, 'Each Gender - Gold'!M23*'Medal values'!$B$1+'Each Gender - Silver'!M23*'Medal values'!$B$2+'Each Gender - Bronze'!M23*'Medal values'!$B$3, "") + IF(AND(M$1 = L$1, L$2 = "Mixed"), 0.5*L23, 0) + IF(AND(M$1 = N$1, N$2 = "Mixed"), 0.5*N23, 0)</f>
        <v>0</v>
      </c>
      <c r="N23" s="5">
        <f>IF('Each Gender - Gold'!N23+'Each Gender - Silver'!N23+'Each Gender - Bronze'!N23 &gt; 0, 'Each Gender - Gold'!N23*'Medal values'!$B$1+'Each Gender - Silver'!N23*'Medal values'!$B$2+'Each Gender - Bronze'!N23*'Medal values'!$B$3, "") + IF(AND(N$1 = M$1, M$2 = "Mixed"), 0.5*M23, 0) + IF(AND(N$1 = O$1, O$2 = "Mixed"), 0.5*O23, 0)</f>
        <v>0</v>
      </c>
      <c r="O23" s="5">
        <f>IF('Each Gender - Gold'!O23+'Each Gender - Silver'!O23+'Each Gender - Bronze'!O23 &gt; 0, 'Each Gender - Gold'!O23*'Medal values'!$B$1+'Each Gender - Silver'!O23*'Medal values'!$B$2+'Each Gender - Bronze'!O23*'Medal values'!$B$3, "") + IF(AND(O$1 = N$1, N$2 = "Mixed"), 0.5*N23, 0) + IF(AND(O$1 = P$1, P$2 = "Mixed"), 0.5*P23, 0)</f>
        <v>0</v>
      </c>
      <c r="P23" s="5">
        <f>IF('Each Gender - Gold'!P23+'Each Gender - Silver'!P23+'Each Gender - Bronze'!P23 &gt; 0, 'Each Gender - Gold'!P23*'Medal values'!$B$1+'Each Gender - Silver'!P23*'Medal values'!$B$2+'Each Gender - Bronze'!P23*'Medal values'!$B$3, "") + IF(AND(P$1 = O$1, O$2 = "Mixed"), 0.5*O23, 0) + IF(AND(P$1 = Q$1, Q$2 = "Mixed"), 0.5*Q23, 0)</f>
        <v>0</v>
      </c>
      <c r="Q23" s="5">
        <f>IF('Each Gender - Gold'!Q23+'Each Gender - Silver'!Q23+'Each Gender - Bronze'!Q23 &gt; 0, 'Each Gender - Gold'!Q23*'Medal values'!$B$1+'Each Gender - Silver'!Q23*'Medal values'!$B$2+'Each Gender - Bronze'!Q23*'Medal values'!$B$3, "") + IF(AND(Q$1 = P$1, P$2 = "Mixed"), 0.5*P23, 0) + IF(AND(Q$1 = R$1, R$2 = "Mixed"), 0.5*R23, 0)</f>
        <v>0</v>
      </c>
      <c r="R23" s="5">
        <f>IF('Each Gender - Gold'!R23+'Each Gender - Silver'!R23+'Each Gender - Bronze'!R23 &gt; 0, 'Each Gender - Gold'!R23*'Medal values'!$B$1+'Each Gender - Silver'!R23*'Medal values'!$B$2+'Each Gender - Bronze'!R23*'Medal values'!$B$3, "") + IF(AND(R$1 = Q$1, Q$2 = "Mixed"), 0.5*Q23, 0) + IF(AND(R$1 = S$1, S$2 = "Mixed"), 0.5*S23, 0)</f>
        <v>0</v>
      </c>
      <c r="S23" s="5">
        <f>IF('Each Gender - Gold'!S23+'Each Gender - Silver'!S23+'Each Gender - Bronze'!S23 &gt; 0, 'Each Gender - Gold'!S23*'Medal values'!$B$1+'Each Gender - Silver'!S23*'Medal values'!$B$2+'Each Gender - Bronze'!S23*'Medal values'!$B$3, "") + IF(AND(S$1 = R$1, R$2 = "Mixed"), 0.5*R23, 0) + IF(AND(S$1 = T$1, T$2 = "Mixed"), 0.5*T23, 0)</f>
        <v>0</v>
      </c>
      <c r="T23" s="5">
        <f>IF('Each Gender - Gold'!T23+'Each Gender - Silver'!T23+'Each Gender - Bronze'!T23 &gt; 0, 'Each Gender - Gold'!T23*'Medal values'!$B$1+'Each Gender - Silver'!T23*'Medal values'!$B$2+'Each Gender - Bronze'!T23*'Medal values'!$B$3, "") + IF(AND(T$1 = S$1, S$2 = "Mixed"), 0.5*S23, 0) + IF(AND(T$1 = U$1, U$2 = "Mixed"), 0.5*U23, 0)</f>
        <v>0</v>
      </c>
      <c r="U23" s="5">
        <f>IF('Each Gender - Gold'!U23+'Each Gender - Silver'!U23+'Each Gender - Bronze'!U23 &gt; 0, 'Each Gender - Gold'!U23*'Medal values'!$B$1+'Each Gender - Silver'!U23*'Medal values'!$B$2+'Each Gender - Bronze'!U23*'Medal values'!$B$3, "") + IF(AND(U$1 = T$1, T$2 = "Mixed"), 0.5*T23, 0) + IF(AND(U$1 = V$1, V$2 = "Mixed"), 0.5*V23, 0)</f>
        <v>0</v>
      </c>
      <c r="V23" s="5">
        <f>IF('Each Gender - Gold'!V23+'Each Gender - Silver'!V23+'Each Gender - Bronze'!V23 &gt; 0, 'Each Gender - Gold'!V23*'Medal values'!$B$1+'Each Gender - Silver'!V23*'Medal values'!$B$2+'Each Gender - Bronze'!V23*'Medal values'!$B$3, "") + IF(AND(V$1 = U$1, U$2 = "Mixed"), 0.5*U23, 0) + IF(AND(V$1 = W$1, W$2 = "Mixed"), 0.5*W23, 0)</f>
        <v>13.004</v>
      </c>
      <c r="W23" s="5">
        <f>IF('Each Gender - Gold'!W23+'Each Gender - Silver'!W23+'Each Gender - Bronze'!W23 &gt; 0, 'Each Gender - Gold'!W23*'Medal values'!$B$1+'Each Gender - Silver'!W23*'Medal values'!$B$2+'Each Gender - Bronze'!W23*'Medal values'!$B$3, "") + IF(AND(W$1 = V$1, V$2 = "Mixed"), 0.5*V23, 0) + IF(AND(W$1 = X$1, X$2 = "Mixed"), 0.5*X23, 0)</f>
        <v>0</v>
      </c>
      <c r="X23" s="5">
        <f>IF('Each Gender - Gold'!X23+'Each Gender - Silver'!X23+'Each Gender - Bronze'!X23 &gt; 0, 'Each Gender - Gold'!X23*'Medal values'!$B$1+'Each Gender - Silver'!X23*'Medal values'!$B$2+'Each Gender - Bronze'!X23*'Medal values'!$B$3, "") + IF(AND(X$1 = W$1, W$2 = "Mixed"), 0.5*W23, 0) + IF(AND(X$1 = Y$1, Y$2 = "Mixed"), 0.5*Y23, 0)</f>
        <v>0</v>
      </c>
      <c r="Y23" s="5">
        <f>IF('Each Gender - Gold'!Y23+'Each Gender - Silver'!Y23+'Each Gender - Bronze'!Y23 &gt; 0, 'Each Gender - Gold'!Y23*'Medal values'!$B$1+'Each Gender - Silver'!Y23*'Medal values'!$B$2+'Each Gender - Bronze'!Y23*'Medal values'!$B$3, "") + IF(AND(Y$1 = X$1, X$2 = "Mixed"), 0.5*X23, 0) + IF(AND(Y$1 = Z$1, Z$2 = "Mixed"), 0.5*Z23, 0)</f>
        <v>0</v>
      </c>
      <c r="Z23" s="5">
        <f>IF('Each Gender - Gold'!Z23+'Each Gender - Silver'!Z23+'Each Gender - Bronze'!Z23 &gt; 0, 'Each Gender - Gold'!Z23*'Medal values'!$B$1+'Each Gender - Silver'!Z23*'Medal values'!$B$2+'Each Gender - Bronze'!Z23*'Medal values'!$B$3, "") + IF(AND(Z$1 = Y$1, Y$2 = "Mixed"), 0.5*Y23, 0) + IF(AND(Z$1 = AA$1, AA$2 = "Mixed"), 0.5*AA23, 0)</f>
        <v>3.001</v>
      </c>
      <c r="AA23" s="5">
        <f>IF('Each Gender - Gold'!AA23+'Each Gender - Silver'!AA23+'Each Gender - Bronze'!AA23 &gt; 0, 'Each Gender - Gold'!AA23*'Medal values'!$B$1+'Each Gender - Silver'!AA23*'Medal values'!$B$2+'Each Gender - Bronze'!AA23*'Medal values'!$B$3, "") + IF(AND(AA$1 = Z$1, Z$2 = "Mixed"), 0.5*Z23, 0) + IF(AND(AA$1 = AB$1, AB$2 = "Mixed"), 0.5*AB23, 0)</f>
        <v>0</v>
      </c>
      <c r="AB23" s="5">
        <f>IF('Each Gender - Gold'!AB23+'Each Gender - Silver'!AB23+'Each Gender - Bronze'!AB23 &gt; 0, 'Each Gender - Gold'!AB23*'Medal values'!$B$1+'Each Gender - Silver'!AB23*'Medal values'!$B$2+'Each Gender - Bronze'!AB23*'Medal values'!$B$3, "") + IF(AND(AB$1 = AA$1, AA$2 = "Mixed"), 0.5*AA23, 0) + IF(AND(AB$1 = AC$1, AC$2 = "Mixed"), 0.5*AC23, 0)</f>
        <v>0</v>
      </c>
      <c r="AC23" s="5">
        <f>IF('Each Gender - Gold'!AC23+'Each Gender - Silver'!AC23+'Each Gender - Bronze'!AC23 &gt; 0, 'Each Gender - Gold'!AC23*'Medal values'!$B$1+'Each Gender - Silver'!AC23*'Medal values'!$B$2+'Each Gender - Bronze'!AC23*'Medal values'!$B$3, "") + IF(AND(AC$1 = AB$1, AB$2 = "Mixed"), 0.5*AB23, 0) + IF(AND(AC$1 = AD$1, AD$2 = "Mixed"), 0.5*AD23, 0)</f>
        <v>0</v>
      </c>
      <c r="AD23" s="5">
        <f>IF('Each Gender - Gold'!AD23+'Each Gender - Silver'!AD23+'Each Gender - Bronze'!AD23 &gt; 0, 'Each Gender - Gold'!AD23*'Medal values'!$B$1+'Each Gender - Silver'!AD23*'Medal values'!$B$2+'Each Gender - Bronze'!AD23*'Medal values'!$B$3, "") + IF(AND(AD$1 = AC$1, AC$2 = "Mixed"), 0.5*AC23, 0) + IF(AND(AD$1 = AE$1, AE$2 = "Mixed"), 0.5*AE23, 0)</f>
        <v>0</v>
      </c>
      <c r="AE23" s="5">
        <f>IF('Each Gender - Gold'!AE23+'Each Gender - Silver'!AE23+'Each Gender - Bronze'!AE23 &gt; 0, 'Each Gender - Gold'!AE23*'Medal values'!$B$1+'Each Gender - Silver'!AE23*'Medal values'!$B$2+'Each Gender - Bronze'!AE23*'Medal values'!$B$3, "") + IF(AND(AE$1 = AD$1, AD$2 = "Mixed"), 0.5*AD23, 0) + IF(AND(AE$1 = AF$1, AF$2 = "Mixed"), 0.5*AF23, 0)</f>
        <v>0</v>
      </c>
      <c r="AF23" s="5">
        <f>IF('Each Gender - Gold'!AF23+'Each Gender - Silver'!AF23+'Each Gender - Bronze'!AF23 &gt; 0, 'Each Gender - Gold'!AF23*'Medal values'!$B$1+'Each Gender - Silver'!AF23*'Medal values'!$B$2+'Each Gender - Bronze'!AF23*'Medal values'!$B$3, "") + IF(AND(AF$1 = AE$1, AE$2 = "Mixed"), 0.5*AE23, 0) + IF(AND(AF$1 = AG$1, AG$2 = "Mixed"), 0.5*AG23, 0)</f>
        <v>0</v>
      </c>
      <c r="AG23" s="5">
        <f>IF('Each Gender - Gold'!AG23+'Each Gender - Silver'!AG23+'Each Gender - Bronze'!AG23 &gt; 0, 'Each Gender - Gold'!AG23*'Medal values'!$B$1+'Each Gender - Silver'!AG23*'Medal values'!$B$2+'Each Gender - Bronze'!AG23*'Medal values'!$B$3, "") + IF(AND(AG$1 = AF$1, AF$2 = "Mixed"), 0.5*AF23, 0) + IF(AND(AG$1 = AH$1, AH$2 = "Mixed"), 0.5*AH23, 0)</f>
        <v>0</v>
      </c>
      <c r="AH23" s="5">
        <f>IF('Each Gender - Gold'!AH23+'Each Gender - Silver'!AH23+'Each Gender - Bronze'!AH23 &gt; 0, 'Each Gender - Gold'!AH23*'Medal values'!$B$1+'Each Gender - Silver'!AH23*'Medal values'!$B$2+'Each Gender - Bronze'!AH23*'Medal values'!$B$3, "") + IF(AND(AH$1 = AG$1, AG$2 = "Mixed"), 0.5*AG23, 0) + IF(AND(AH$1 = AI$1, AI$2 = "Mixed"), 0.5*AI23, 0)</f>
        <v>0</v>
      </c>
      <c r="AI23" s="5">
        <f>IF('Each Gender - Gold'!AI23+'Each Gender - Silver'!AI23+'Each Gender - Bronze'!AI23 &gt; 0, 'Each Gender - Gold'!AI23*'Medal values'!$B$1+'Each Gender - Silver'!AI23*'Medal values'!$B$2+'Each Gender - Bronze'!AI23*'Medal values'!$B$3, "") + IF(AND(AI$1 = AH$1, AH$2 = "Mixed"), 0.5*AH23, 0) + IF(AND(AI$1 = AJ$1, AJ$2 = "Mixed"), 0.5*AJ23, 0)</f>
        <v>0</v>
      </c>
      <c r="AJ23" s="5">
        <f>IF('Each Gender - Gold'!AJ23+'Each Gender - Silver'!AJ23+'Each Gender - Bronze'!AJ23 &gt; 0, 'Each Gender - Gold'!AJ23*'Medal values'!$B$1+'Each Gender - Silver'!AJ23*'Medal values'!$B$2+'Each Gender - Bronze'!AJ23*'Medal values'!$B$3, "") + IF(AND(AJ$1 = AI$1, AI$2 = "Mixed"), 0.5*AI23, 0) + IF(AND(AJ$1 = AK$1, AK$2 = "Mixed"), 0.5*AK23, 0)</f>
        <v>0</v>
      </c>
      <c r="AK23" s="5">
        <f>IF('Each Gender - Gold'!AK23+'Each Gender - Silver'!AK23+'Each Gender - Bronze'!AK23 &gt; 0, 'Each Gender - Gold'!AK23*'Medal values'!$B$1+'Each Gender - Silver'!AK23*'Medal values'!$B$2+'Each Gender - Bronze'!AK23*'Medal values'!$B$3, "") + IF(AND(AK$1 = AJ$1, AJ$2 = "Mixed"), 0.5*AJ23, 0) + IF(AND(AK$1 = AL$1, AL$2 = "Mixed"), 0.5*AL23, 0)</f>
        <v>0</v>
      </c>
      <c r="AL23" s="5">
        <f>IF('Each Gender - Gold'!AL23+'Each Gender - Silver'!AL23+'Each Gender - Bronze'!AL23 &gt; 0, 'Each Gender - Gold'!AL23*'Medal values'!$B$1+'Each Gender - Silver'!AL23*'Medal values'!$B$2+'Each Gender - Bronze'!AL23*'Medal values'!$B$3, "") + IF(AND(AL$1 = AK$1, AK$2 = "Mixed"), 0.5*AK23, 0) + IF(AND(AL$1 = AM$1, AM$2 = "Mixed"), 0.5*AM23, 0)</f>
        <v>0</v>
      </c>
      <c r="AM23" s="5">
        <f>IF('Each Gender - Gold'!AM23+'Each Gender - Silver'!AM23+'Each Gender - Bronze'!AM23 &gt; 0, 'Each Gender - Gold'!AM23*'Medal values'!$B$1+'Each Gender - Silver'!AM23*'Medal values'!$B$2+'Each Gender - Bronze'!AM23*'Medal values'!$B$3, "") + IF(AND(AM$1 = AL$1, AL$2 = "Mixed"), 0.5*AL23, 0) + IF(AND(AM$1 = AN$1, AN$2 = "Mixed"), 0.5*AN23, 0)</f>
        <v>0</v>
      </c>
      <c r="AN23" s="5">
        <f>IF('Each Gender - Gold'!AN23+'Each Gender - Silver'!AN23+'Each Gender - Bronze'!AN23 &gt; 0, 'Each Gender - Gold'!AN23*'Medal values'!$B$1+'Each Gender - Silver'!AN23*'Medal values'!$B$2+'Each Gender - Bronze'!AN23*'Medal values'!$B$3, "") + IF(AND(AN$1 = AM$1, AM$2 = "Mixed"), 0.5*AM23, 0) + IF(AND(AN$1 = AO$1, AO$2 = "Mixed"), 0.5*AO23, 0)</f>
        <v>0</v>
      </c>
      <c r="AO23" s="5">
        <f>IF('Each Gender - Gold'!AO23+'Each Gender - Silver'!AO23+'Each Gender - Bronze'!AO23 &gt; 0, 'Each Gender - Gold'!AO23*'Medal values'!$B$1+'Each Gender - Silver'!AO23*'Medal values'!$B$2+'Each Gender - Bronze'!AO23*'Medal values'!$B$3, "") + IF(AND(AO$1 = AN$1, AN$2 = "Mixed"), 0.5*AN23, 0) + IF(AND(AO$1 = AP$1, AP$2 = "Mixed"), 0.5*AP23, 0)</f>
        <v>0</v>
      </c>
      <c r="AP23" s="5">
        <f>IF('Each Gender - Gold'!AP23+'Each Gender - Silver'!AP23+'Each Gender - Bronze'!AP23 &gt; 0, 'Each Gender - Gold'!AP23*'Medal values'!$B$1+'Each Gender - Silver'!AP23*'Medal values'!$B$2+'Each Gender - Bronze'!AP23*'Medal values'!$B$3, "") + IF(AND(AP$1 = AO$1, AO$2 = "Mixed"), 0.5*AO23, 0) + IF(AND(AP$1 = AQ$1, AQ$2 = "Mixed"), 0.5*AQ23, 0)</f>
        <v>0</v>
      </c>
      <c r="AQ23" s="5">
        <f>IF('Each Gender - Gold'!AQ23+'Each Gender - Silver'!AQ23+'Each Gender - Bronze'!AQ23 &gt; 0, 'Each Gender - Gold'!AQ23*'Medal values'!$B$1+'Each Gender - Silver'!AQ23*'Medal values'!$B$2+'Each Gender - Bronze'!AQ23*'Medal values'!$B$3, "") + IF(AND(AQ$1 = AP$1, AP$2 = "Mixed"), 0.5*AP23, 0) + IF(AND(AQ$1 = AR$1, AR$2 = "Mixed"), 0.5*AR23, 0)</f>
        <v>0</v>
      </c>
      <c r="AR23" s="5">
        <f>IF('Each Gender - Gold'!AR23+'Each Gender - Silver'!AR23+'Each Gender - Bronze'!AR23 &gt; 0, 'Each Gender - Gold'!AR23*'Medal values'!$B$1+'Each Gender - Silver'!AR23*'Medal values'!$B$2+'Each Gender - Bronze'!AR23*'Medal values'!$B$3, "") + IF(AND(AR$1 = AQ$1, AQ$2 = "Mixed"), 0.5*AQ23, 0) + IF(AND(AR$1 = AS$1, AS$2 = "Mixed"), 0.5*AS23, 0)</f>
        <v>0</v>
      </c>
      <c r="AS23" s="5">
        <f>IF('Each Gender - Gold'!AS23+'Each Gender - Silver'!AS23+'Each Gender - Bronze'!AS23 &gt; 0, 'Each Gender - Gold'!AS23*'Medal values'!$B$1+'Each Gender - Silver'!AS23*'Medal values'!$B$2+'Each Gender - Bronze'!AS23*'Medal values'!$B$3, "") + IF(AND(AS$1 = AR$1, AR$2 = "Mixed"), 0.5*AR23, 0) + IF(AND(AS$1 = AT$1, AT$2 = "Mixed"), 0.5*AT23, 0)</f>
        <v>0</v>
      </c>
      <c r="AT23" s="5">
        <f>IF('Each Gender - Gold'!AT23+'Each Gender - Silver'!AT23+'Each Gender - Bronze'!AT23 &gt; 0, 'Each Gender - Gold'!AT23*'Medal values'!$B$1+'Each Gender - Silver'!AT23*'Medal values'!$B$2+'Each Gender - Bronze'!AT23*'Medal values'!$B$3, "") + IF(AND(AT$1 = AS$1, AS$2 = "Mixed"), 0.5*AS23, 0) + IF(AND(AT$1 = AU$1, AU$2 = "Mixed"), 0.5*AU23, 0)</f>
        <v>0</v>
      </c>
      <c r="AU23" s="5">
        <f>IF('Each Gender - Gold'!AU23+'Each Gender - Silver'!AU23+'Each Gender - Bronze'!AU23 &gt; 0, 'Each Gender - Gold'!AU23*'Medal values'!$B$1+'Each Gender - Silver'!AU23*'Medal values'!$B$2+'Each Gender - Bronze'!AU23*'Medal values'!$B$3, "") + IF(AND(AU$1 = AT$1, AT$2 = "Mixed"), 0.5*AT23, 0) + IF(AND(AU$1 = AV$1, AV$2 = "Mixed"), 0.5*AV23, 0)</f>
        <v>0</v>
      </c>
      <c r="AV23" s="5">
        <f>IF('Each Gender - Gold'!AV23+'Each Gender - Silver'!AV23+'Each Gender - Bronze'!AV23 &gt; 0, 'Each Gender - Gold'!AV23*'Medal values'!$B$1+'Each Gender - Silver'!AV23*'Medal values'!$B$2+'Each Gender - Bronze'!AV23*'Medal values'!$B$3, "") + IF(AND(AV$1 = AU$1, AU$2 = "Mixed"), 0.5*AU23, 0) + IF(AND(AV$1 = AW$1, AW$2 = "Mixed"), 0.5*AW23, 0)</f>
        <v>0</v>
      </c>
      <c r="AW23" s="5">
        <f>IF('Each Gender - Gold'!AW23+'Each Gender - Silver'!AW23+'Each Gender - Bronze'!AW23 &gt; 0, 'Each Gender - Gold'!AW23*'Medal values'!$B$1+'Each Gender - Silver'!AW23*'Medal values'!$B$2+'Each Gender - Bronze'!AW23*'Medal values'!$B$3, "") + IF(AND(AW$1 = AV$1, AV$2 = "Mixed"), 0.5*AV23, 0) + IF(AND(AW$1 = AX$1, AX$2 = "Mixed"), 0.5*AX23, 0)</f>
        <v>0</v>
      </c>
      <c r="AX23" s="5">
        <f>IF('Each Gender - Gold'!AX23+'Each Gender - Silver'!AX23+'Each Gender - Bronze'!AX23 &gt; 0, 'Each Gender - Gold'!AX23*'Medal values'!$B$1+'Each Gender - Silver'!AX23*'Medal values'!$B$2+'Each Gender - Bronze'!AX23*'Medal values'!$B$3, "") + IF(AND(AX$1 = AW$1, AW$2 = "Mixed"), 0.5*AW23, 0) + IF(AND(AX$1 = AY$1, AY$2 = "Mixed"), 0.5*AY23, 0)</f>
        <v>0</v>
      </c>
      <c r="AY23" s="5">
        <f>IF('Each Gender - Gold'!AY23+'Each Gender - Silver'!AY23+'Each Gender - Bronze'!AY23 &gt; 0, 'Each Gender - Gold'!AY23*'Medal values'!$B$1+'Each Gender - Silver'!AY23*'Medal values'!$B$2+'Each Gender - Bronze'!AY23*'Medal values'!$B$3, "") + IF(AND(AY$1 = AX$1, AX$2 = "Mixed"), 0.5*AX23, 0) + IF(AND(AY$1 = AZ$1, AZ$2 = "Mixed"), 0.5*AZ23, 0)</f>
        <v>0</v>
      </c>
      <c r="AZ23" s="5">
        <f>IF('Each Gender - Gold'!AZ23+'Each Gender - Silver'!AZ23+'Each Gender - Bronze'!AZ23 &gt; 0, 'Each Gender - Gold'!AZ23*'Medal values'!$B$1+'Each Gender - Silver'!AZ23*'Medal values'!$B$2+'Each Gender - Bronze'!AZ23*'Medal values'!$B$3, "") + IF(AND(AZ$1 = AY$1, AY$2 = "Mixed"), 0.5*AY23, 0) + IF(AND(AZ$1 = BA$1, BA$2 = "Mixed"), 0.5*BA23, 0)</f>
        <v>0</v>
      </c>
      <c r="BA23" s="5">
        <f>IF('Each Gender - Gold'!BA23+'Each Gender - Silver'!BA23+'Each Gender - Bronze'!BA23 &gt; 0, 'Each Gender - Gold'!BA23*'Medal values'!$B$1+'Each Gender - Silver'!BA23*'Medal values'!$B$2+'Each Gender - Bronze'!BA23*'Medal values'!$B$3, "") + IF(AND(BA$1 = AZ$1, AZ$2 = "Mixed"), 0.5*AZ23, 0) + IF(AND(BA$1 = BB$1, BB$2 = "Mixed"), 0.5*BB23, 0)</f>
        <v>2.000001</v>
      </c>
      <c r="BB23" s="5">
        <f>IF('Each Gender - Gold'!BB23+'Each Gender - Silver'!BB23+'Each Gender - Bronze'!BB23 &gt; 0, 'Each Gender - Gold'!BB23*'Medal values'!$B$1+'Each Gender - Silver'!BB23*'Medal values'!$B$2+'Each Gender - Bronze'!BB23*'Medal values'!$B$3, "") + IF(AND(BB$1 = BA$1, BA$2 = "Mixed"), 0.5*BA23, 0) + IF(AND(BB$1 = BC$1, BC$2 = "Mixed"), 0.5*BC23, 0)</f>
        <v>0</v>
      </c>
      <c r="BC23" s="5">
        <f>IF('Each Gender - Gold'!BC23+'Each Gender - Silver'!BC23+'Each Gender - Bronze'!BC23 &gt; 0, 'Each Gender - Gold'!BC23*'Medal values'!$B$1+'Each Gender - Silver'!BC23*'Medal values'!$B$2+'Each Gender - Bronze'!BC23*'Medal values'!$B$3, "") + IF(AND(BC$1 = BB$1, BB$2 = "Mixed"), 0.5*BB23, 0) + IF(AND(BC$1 = BD$1, BD$2 = "Mixed"), 0.5*BD23, 0)</f>
        <v>0</v>
      </c>
      <c r="BD23" s="5">
        <f>IF('Each Gender - Gold'!BD23+'Each Gender - Silver'!BD23+'Each Gender - Bronze'!BD23 &gt; 0, 'Each Gender - Gold'!BD23*'Medal values'!$B$1+'Each Gender - Silver'!BD23*'Medal values'!$B$2+'Each Gender - Bronze'!BD23*'Medal values'!$B$3, "") + IF(AND(BD$1 = BC$1, BC$2 = "Mixed"), 0.5*BC23, 0) + IF(AND(BD$1 = BE$1, BE$2 = "Mixed"), 0.5*BE23, 0)</f>
        <v>0</v>
      </c>
      <c r="BE23" s="5">
        <f>IF('Each Gender - Gold'!BE23+'Each Gender - Silver'!BE23+'Each Gender - Bronze'!BE23 &gt; 0, 'Each Gender - Gold'!BE23*'Medal values'!$B$1+'Each Gender - Silver'!BE23*'Medal values'!$B$2+'Each Gender - Bronze'!BE23*'Medal values'!$B$3, "") + IF(AND(BE$1 = BD$1, BD$2 = "Mixed"), 0.5*BD23, 0) + IF(AND(BE$1 = BF$1, BF$2 = "Mixed"), 0.5*BF23, 0)</f>
        <v>0</v>
      </c>
      <c r="BF23" s="5">
        <f>IF('Each Gender - Gold'!BF23+'Each Gender - Silver'!BF23+'Each Gender - Bronze'!BF23 &gt; 0, 'Each Gender - Gold'!BF23*'Medal values'!$B$1+'Each Gender - Silver'!BF23*'Medal values'!$B$2+'Each Gender - Bronze'!BF23*'Medal values'!$B$3, "") + IF(AND(BF$1 = BE$1, BE$2 = "Mixed"), 0.5*BE23, 0) + IF(AND(BF$1 = BG$1, BG$2 = "Mixed"), 0.5*BG23, 0)</f>
        <v>0</v>
      </c>
      <c r="BG23" s="5">
        <f>IF('Each Gender - Gold'!BG23+'Each Gender - Silver'!BG23+'Each Gender - Bronze'!BG23 &gt; 0, 'Each Gender - Gold'!BG23*'Medal values'!$B$1+'Each Gender - Silver'!BG23*'Medal values'!$B$2+'Each Gender - Bronze'!BG23*'Medal values'!$B$3, "") + IF(AND(BG$1 = BF$1, BF$2 = "Mixed"), 0.5*BF23, 0) + IF(AND(BG$1 = BH$1, BH$2 = "Mixed"), 0.5*BH23, 0)</f>
        <v>0</v>
      </c>
      <c r="BH23" s="5">
        <f>IF('Each Gender - Gold'!BH23+'Each Gender - Silver'!BH23+'Each Gender - Bronze'!BH23 &gt; 0, 'Each Gender - Gold'!BH23*'Medal values'!$B$1+'Each Gender - Silver'!BH23*'Medal values'!$B$2+'Each Gender - Bronze'!BH23*'Medal values'!$B$3, "") + IF(AND(BH$1 = BG$1, BG$2 = "Mixed"), 0.5*BG23, 0) + IF(AND(BH$1 = BI$1, BI$2 = "Mixed"), 0.5*BI23, 0)</f>
        <v>0</v>
      </c>
      <c r="BI23" s="5">
        <f>IF('Each Gender - Gold'!BI23+'Each Gender - Silver'!BI23+'Each Gender - Bronze'!BI23 &gt; 0, 'Each Gender - Gold'!BI23*'Medal values'!$B$1+'Each Gender - Silver'!BI23*'Medal values'!$B$2+'Each Gender - Bronze'!BI23*'Medal values'!$B$3, "") + IF(AND(BI$1 = BH$1, BH$2 = "Mixed"), 0.5*BH23, 0) + IF(AND(BI$1 = BJ$1, BJ$2 = "Mixed"), 0.5*BJ23, 0)</f>
        <v>0</v>
      </c>
      <c r="BJ23" s="5">
        <f>IF('Each Gender - Gold'!BJ23+'Each Gender - Silver'!BJ23+'Each Gender - Bronze'!BJ23 &gt; 0, 'Each Gender - Gold'!BJ23*'Medal values'!$B$1+'Each Gender - Silver'!BJ23*'Medal values'!$B$2+'Each Gender - Bronze'!BJ23*'Medal values'!$B$3, "") + IF(AND(BJ$1 = BI$1, BI$2 = "Mixed"), 0.5*BI23, 0) + IF(AND(BJ$1 = BK$1, BK$2 = "Mixed"), 0.5*BK23, 0)</f>
        <v>0</v>
      </c>
      <c r="BK23" s="5">
        <f>IF('Each Gender - Gold'!BK23+'Each Gender - Silver'!BK23+'Each Gender - Bronze'!BK23 &gt; 0, 'Each Gender - Gold'!BK23*'Medal values'!$B$1+'Each Gender - Silver'!BK23*'Medal values'!$B$2+'Each Gender - Bronze'!BK23*'Medal values'!$B$3, "") + IF(AND(BK$1 = BJ$1, BJ$2 = "Mixed"), 0.5*BJ23, 0) + IF(AND(BK$1 = BL$1, BL$2 = "Mixed"), 0.5*BL23, 0)</f>
        <v>0</v>
      </c>
      <c r="BL23" s="5">
        <f>IF('Each Gender - Gold'!BL23+'Each Gender - Silver'!BL23+'Each Gender - Bronze'!BL23 &gt; 0, 'Each Gender - Gold'!BL23*'Medal values'!$B$1+'Each Gender - Silver'!BL23*'Medal values'!$B$2+'Each Gender - Bronze'!BL23*'Medal values'!$B$3, "") + IF(AND(BL$1 = BK$1, BK$2 = "Mixed"), 0.5*BK23, 0) + IF(AND(BL$1 = BM$1, BM$2 = "Mixed"), 0.5*BM23, 0)</f>
        <v>0</v>
      </c>
      <c r="BM23" s="5">
        <f>IF('Each Gender - Gold'!BM23+'Each Gender - Silver'!BM23+'Each Gender - Bronze'!BM23 &gt; 0, 'Each Gender - Gold'!BM23*'Medal values'!$B$1+'Each Gender - Silver'!BM23*'Medal values'!$B$2+'Each Gender - Bronze'!BM23*'Medal values'!$B$3, "") + IF(AND(BM$1 = BL$1, BL$2 = "Mixed"), 0.5*BL23, 0) + IF(AND(BM$1 = BN$1, BN$2 = "Mixed"), 0.5*BN23, 0)</f>
        <v>0</v>
      </c>
      <c r="BN23" s="5">
        <f>IF('Each Gender - Gold'!BN23+'Each Gender - Silver'!BN23+'Each Gender - Bronze'!BN23 &gt; 0, 'Each Gender - Gold'!BN23*'Medal values'!$B$1+'Each Gender - Silver'!BN23*'Medal values'!$B$2+'Each Gender - Bronze'!BN23*'Medal values'!$B$3, "") + IF(AND(BN$1 = BM$1, BM$2 = "Mixed"), 0.5*BM23, 0) + IF(AND(BN$1 = BO$1, BO$2 = "Mixed"), 0.5*BO23, 0)</f>
        <v>0</v>
      </c>
      <c r="BO23" s="5">
        <f>IF('Each Gender - Gold'!BO23+'Each Gender - Silver'!BO23+'Each Gender - Bronze'!BO23 &gt; 0, 'Each Gender - Gold'!BO23*'Medal values'!$B$1+'Each Gender - Silver'!BO23*'Medal values'!$B$2+'Each Gender - Bronze'!BO23*'Medal values'!$B$3, "") + IF(AND(BO$1 = BN$1, BN$2 = "Mixed"), 0.5*BN23, 0) + IF(AND(BO$1 = BP$1, BP$2 = "Mixed"), 0.5*BP23, 0)</f>
        <v>0</v>
      </c>
      <c r="BP23" s="5">
        <f>IF('Each Gender - Gold'!BP23+'Each Gender - Silver'!BP23+'Each Gender - Bronze'!BP23 &gt; 0, 'Each Gender - Gold'!BP23*'Medal values'!$B$1+'Each Gender - Silver'!BP23*'Medal values'!$B$2+'Each Gender - Bronze'!BP23*'Medal values'!$B$3, "") + IF(AND(BP$1 = BO$1, BO$2 = "Mixed"), 0.5*BO23, 0) + IF(AND(BP$1 = BQ$1, BQ$2 = "Mixed"), 0.5*BQ23, 0)</f>
        <v>2.000001</v>
      </c>
      <c r="BQ23" s="5">
        <f>IF('Each Gender - Gold'!BQ23+'Each Gender - Silver'!BQ23+'Each Gender - Bronze'!BQ23 &gt; 0, 'Each Gender - Gold'!BQ23*'Medal values'!$B$1+'Each Gender - Silver'!BQ23*'Medal values'!$B$2+'Each Gender - Bronze'!BQ23*'Medal values'!$B$3, "") + IF(AND(BQ$1 = BP$1, BP$2 = "Mixed"), 0.5*BP23, 0) + IF(AND(BQ$1 = BR$1, BR$2 = "Mixed"), 0.5*BR23, 0)</f>
        <v>0</v>
      </c>
      <c r="BR23" s="5">
        <f>IF('Each Gender - Gold'!BR23+'Each Gender - Silver'!BR23+'Each Gender - Bronze'!BR23 &gt; 0, 'Each Gender - Gold'!BR23*'Medal values'!$B$1+'Each Gender - Silver'!BR23*'Medal values'!$B$2+'Each Gender - Bronze'!BR23*'Medal values'!$B$3, "") + IF(AND(BR$1 = BQ$1, BQ$2 = "Mixed"), 0.5*BQ23, 0) + IF(AND(BR$1 = BS$1, BS$2 = "Mixed"), 0.5*BS23, 0)</f>
        <v>0</v>
      </c>
      <c r="BS23" s="5">
        <f>IF('Each Gender - Gold'!BS23+'Each Gender - Silver'!BS23+'Each Gender - Bronze'!BS23 &gt; 0, 'Each Gender - Gold'!BS23*'Medal values'!$B$1+'Each Gender - Silver'!BS23*'Medal values'!$B$2+'Each Gender - Bronze'!BS23*'Medal values'!$B$3, "") + IF(AND(BS$1 = BR$1, BR$2 = "Mixed"), 0.5*BR23, 0) + IF(AND(BS$1 = BT$1, BT$2 = "Mixed"), 0.5*BT23, 0)</f>
        <v>0</v>
      </c>
      <c r="BT23" s="5">
        <f>IF('Each Gender - Gold'!BT23+'Each Gender - Silver'!BT23+'Each Gender - Bronze'!BT23 &gt; 0, 'Each Gender - Gold'!BT23*'Medal values'!$B$1+'Each Gender - Silver'!BT23*'Medal values'!$B$2+'Each Gender - Bronze'!BT23*'Medal values'!$B$3, "") + IF(AND(BT$1 = BS$1, BS$2 = "Mixed"), 0.5*BS23, 0) + IF(AND(BT$1 = BU$1, BU$2 = "Mixed"), 0.5*BU23, 0)</f>
        <v>0</v>
      </c>
      <c r="BU23" s="5">
        <f>IF('Each Gender - Gold'!BU23+'Each Gender - Silver'!BU23+'Each Gender - Bronze'!BU23 &gt; 0, 'Each Gender - Gold'!BU23*'Medal values'!$B$1+'Each Gender - Silver'!BU23*'Medal values'!$B$2+'Each Gender - Bronze'!BU23*'Medal values'!$B$3, "") + IF(AND(BU$1 = BT$1, BT$2 = "Mixed"), 0.5*BT23, 0) + IF(AND(BU$1 = BV$1, BV$2 = "Mixed"), 0.5*BV23, 0)</f>
        <v>0</v>
      </c>
      <c r="BV23" s="5">
        <f>IF('Each Gender - Gold'!BV23+'Each Gender - Silver'!BV23+'Each Gender - Bronze'!BV23 &gt; 0, 'Each Gender - Gold'!BV23*'Medal values'!$B$1+'Each Gender - Silver'!BV23*'Medal values'!$B$2+'Each Gender - Bronze'!BV23*'Medal values'!$B$3, "") + IF(AND(BV$1 = BU$1, BU$2 = "Mixed"), 0.5*BU23, 0) + IF(AND(BV$1 = BW$1, BW$2 = "Mixed"), 0.5*BW23, 0)</f>
        <v>0</v>
      </c>
      <c r="BW23" s="5">
        <f>IF('Each Gender - Gold'!BW23+'Each Gender - Silver'!BW23+'Each Gender - Bronze'!BW23 &gt; 0, 'Each Gender - Gold'!BW23*'Medal values'!$B$1+'Each Gender - Silver'!BW23*'Medal values'!$B$2+'Each Gender - Bronze'!BW23*'Medal values'!$B$3, "") + IF(AND(BW$1 = BV$1, BV$2 = "Mixed"), 0.5*BV23, 0) + IF(AND(BW$1 = BX$1, BX$2 = "Mixed"), 0.5*BX23, 0)</f>
        <v>0</v>
      </c>
      <c r="BX23" s="5">
        <f>IF('Each Gender - Gold'!BX23+'Each Gender - Silver'!BX23+'Each Gender - Bronze'!BX23 &gt; 0, 'Each Gender - Gold'!BX23*'Medal values'!$B$1+'Each Gender - Silver'!BX23*'Medal values'!$B$2+'Each Gender - Bronze'!BX23*'Medal values'!$B$3, "") + IF(AND(BX$1 = BW$1, BW$2 = "Mixed"), 0.5*BW23, 0) + IF(AND(BX$1 = BY$1, BY$2 = "Mixed"), 0.5*BY23, 0)</f>
        <v>0</v>
      </c>
      <c r="BY23" s="5">
        <f>IF('Each Gender - Gold'!BY23+'Each Gender - Silver'!BY23+'Each Gender - Bronze'!BY23 &gt; 0, 'Each Gender - Gold'!BY23*'Medal values'!$B$1+'Each Gender - Silver'!BY23*'Medal values'!$B$2+'Each Gender - Bronze'!BY23*'Medal values'!$B$3, "") + IF(AND(BY$1 = BX$1, BX$2 = "Mixed"), 0.5*BX23, 0) + IF(AND(BY$1 = BZ$1, BZ$2 = "Mixed"), 0.5*BZ23, 0)</f>
        <v>0</v>
      </c>
      <c r="BZ23" s="5">
        <f>IF('Each Gender - Gold'!BZ23+'Each Gender - Silver'!BZ23+'Each Gender - Bronze'!BZ23 &gt; 0, 'Each Gender - Gold'!BZ23*'Medal values'!$B$1+'Each Gender - Silver'!BZ23*'Medal values'!$B$2+'Each Gender - Bronze'!BZ23*'Medal values'!$B$3, "") + IF(AND(BZ$1 = BY$1, BY$2 = "Mixed"), 0.5*BY23, 0) + IF(AND(BZ$1 = CA$1, CA$2 = "Mixed"), 0.5*CA23, 0)</f>
        <v>0</v>
      </c>
      <c r="CA23" s="5">
        <f>IF('Each Gender - Gold'!CA23+'Each Gender - Silver'!CA23+'Each Gender - Bronze'!CA23 &gt; 0, 'Each Gender - Gold'!CA23*'Medal values'!$B$1+'Each Gender - Silver'!CA23*'Medal values'!$B$2+'Each Gender - Bronze'!CA23*'Medal values'!$B$3, "") + IF(AND(CA$1 = BZ$1, BZ$2 = "Mixed"), 0.5*BZ23, 0) + IF(AND(CA$1 = CB$1, CB$2 = "Mixed"), 0.5*CB23, 0)</f>
        <v>0</v>
      </c>
      <c r="CB23" s="5">
        <f>IF('Each Gender - Gold'!CB23+'Each Gender - Silver'!CB23+'Each Gender - Bronze'!CB23 &gt; 0, 'Each Gender - Gold'!CB23*'Medal values'!$B$1+'Each Gender - Silver'!CB23*'Medal values'!$B$2+'Each Gender - Bronze'!CB23*'Medal values'!$B$3, "") + IF(AND(CB$1 = CA$1, CA$2 = "Mixed"), 0.5*CA23, 0) + IF(AND(CB$1 = CC$1, CC$2 = "Mixed"), 0.5*CC23, 0)</f>
        <v>0</v>
      </c>
      <c r="CC23" s="5">
        <f>IF('Each Gender - Gold'!CC23+'Each Gender - Silver'!CC23+'Each Gender - Bronze'!CC23 &gt; 0, 'Each Gender - Gold'!CC23*'Medal values'!$B$1+'Each Gender - Silver'!CC23*'Medal values'!$B$2+'Each Gender - Bronze'!CC23*'Medal values'!$B$3, "") + IF(AND(CC$1 = CB$1, CB$2 = "Mixed"), 0.5*CB23, 0) + IF(AND(CC$1 = CD$1, CD$2 = "Mixed"), 0.5*CD23, 0)</f>
        <v>0</v>
      </c>
      <c r="CD23" s="5">
        <f>IF('Each Gender - Gold'!CD23+'Each Gender - Silver'!CD23+'Each Gender - Bronze'!CD23 &gt; 0, 'Each Gender - Gold'!CD23*'Medal values'!$B$1+'Each Gender - Silver'!CD23*'Medal values'!$B$2+'Each Gender - Bronze'!CD23*'Medal values'!$B$3, "") + IF(AND(CD$1 = CC$1, CC$2 = "Mixed"), 0.5*CC23, 0) + IF(AND(CD$1 = CE$1, CE$2 = "Mixed"), 0.5*CE23, 0)</f>
        <v>0</v>
      </c>
      <c r="CE23" s="5">
        <f>IF('Each Gender - Gold'!CE23+'Each Gender - Silver'!CE23+'Each Gender - Bronze'!CE23 &gt; 0, 'Each Gender - Gold'!CE23*'Medal values'!$B$1+'Each Gender - Silver'!CE23*'Medal values'!$B$2+'Each Gender - Bronze'!CE23*'Medal values'!$B$3, "") + IF(AND(CE$1 = CD$1, CD$2 = "Mixed"), 0.5*CD23, 0) + IF(AND(CE$1 = CF$1, CF$2 = "Mixed"), 0.5*CF23, 0)</f>
        <v>1</v>
      </c>
      <c r="CF23" s="5">
        <f>IF('Each Gender - Gold'!CF23+'Each Gender - Silver'!CF23+'Each Gender - Bronze'!CF23 &gt; 0, 'Each Gender - Gold'!CF23*'Medal values'!$B$1+'Each Gender - Silver'!CF23*'Medal values'!$B$2+'Each Gender - Bronze'!CF23*'Medal values'!$B$3, "") + IF(AND(CF$1 = CE$1, CE$2 = "Mixed"), 0.5*CE23, 0) + IF(AND(CF$1 = CG$1, CG$2 = "Mixed"), 0.5*CG23, 0)</f>
        <v>0</v>
      </c>
      <c r="CG23" s="5">
        <f>IF('Each Gender - Gold'!CG23+'Each Gender - Silver'!CG23+'Each Gender - Bronze'!CG23 &gt; 0, 'Each Gender - Gold'!CG23*'Medal values'!$B$1+'Each Gender - Silver'!CG23*'Medal values'!$B$2+'Each Gender - Bronze'!CG23*'Medal values'!$B$3, "") + IF(AND(CG$1 = CF$1, CF$2 = "Mixed"), 0.5*CF23, 0) + IF(AND(CG$1 = CH$1, CH$2 = "Mixed"), 0.5*CH23, 0)</f>
        <v>0</v>
      </c>
      <c r="CH23" s="5">
        <f>IF('Each Gender - Gold'!CH23+'Each Gender - Silver'!CH23+'Each Gender - Bronze'!CH23 &gt; 0, 'Each Gender - Gold'!CH23*'Medal values'!$B$1+'Each Gender - Silver'!CH23*'Medal values'!$B$2+'Each Gender - Bronze'!CH23*'Medal values'!$B$3, "") + IF(AND(CH$1 = CG$1, CG$2 = "Mixed"), 0.5*CG23, 0) + IF(AND(CH$1 = CI$1, CI$2 = "Mixed"), 0.5*CI23, 0)</f>
        <v>0</v>
      </c>
      <c r="CI23" s="5">
        <f>IF('Each Gender - Gold'!CI23+'Each Gender - Silver'!CI23+'Each Gender - Bronze'!CI23 &gt; 0, 'Each Gender - Gold'!CI23*'Medal values'!$B$1+'Each Gender - Silver'!CI23*'Medal values'!$B$2+'Each Gender - Bronze'!CI23*'Medal values'!$B$3, "") + IF(AND(CI$1 = CH$1, CH$2 = "Mixed"), 0.5*CH23, 0) + IF(AND(CI$1 = CJ$1, CJ$2 = "Mixed"), 0.5*CJ23, 0)</f>
        <v>0</v>
      </c>
      <c r="CJ23" s="5">
        <f>IF('Each Gender - Gold'!CJ23+'Each Gender - Silver'!CJ23+'Each Gender - Bronze'!CJ23 &gt; 0, 'Each Gender - Gold'!CJ23*'Medal values'!$B$1+'Each Gender - Silver'!CJ23*'Medal values'!$B$2+'Each Gender - Bronze'!CJ23*'Medal values'!$B$3, "") + IF(AND(CJ$1 = CI$1, CI$2 = "Mixed"), 0.5*CI23, 0) + IF(AND(CJ$1 = CK$1, CK$2 = "Mixed"), 0.5*CK23, 0)</f>
        <v>0</v>
      </c>
      <c r="CK23" s="5">
        <f>IF('Each Gender - Gold'!CK23+'Each Gender - Silver'!CK23+'Each Gender - Bronze'!CK23 &gt; 0, 'Each Gender - Gold'!CK23*'Medal values'!$B$1+'Each Gender - Silver'!CK23*'Medal values'!$B$2+'Each Gender - Bronze'!CK23*'Medal values'!$B$3, "") + IF(AND(CK$1 = CJ$1, CJ$2 = "Mixed"), 0.5*CJ23, 0) + IF(AND(CK$1 = CL$1, CL$2 = "Mixed"), 0.5*CL23, 0)</f>
        <v>0</v>
      </c>
      <c r="CL23" s="5">
        <f>IF('Each Gender - Gold'!CL23+'Each Gender - Silver'!CL23+'Each Gender - Bronze'!CL23 &gt; 0, 'Each Gender - Gold'!CL23*'Medal values'!$B$1+'Each Gender - Silver'!CL23*'Medal values'!$B$2+'Each Gender - Bronze'!CL23*'Medal values'!$B$3, "") + IF(AND(CL$1 = CK$1, CK$2 = "Mixed"), 0.5*CK23, 0) + IF(AND(CL$1 = CM$1, CM$2 = "Mixed"), 0.5*CM23, 0)</f>
        <v>0</v>
      </c>
      <c r="CM23" s="5">
        <f>IF('Each Gender - Gold'!CM23+'Each Gender - Silver'!CM23+'Each Gender - Bronze'!CM23 &gt; 0, 'Each Gender - Gold'!CM23*'Medal values'!$B$1+'Each Gender - Silver'!CM23*'Medal values'!$B$2+'Each Gender - Bronze'!CM23*'Medal values'!$B$3, "") + IF(AND(CM$1 = CL$1, CL$2 = "Mixed"), 0.5*CL23, 0) + IF(AND(CM$1 = CN$1, CN$2 = "Mixed"), 0.5*CN23, 0)</f>
        <v>0</v>
      </c>
      <c r="CN23" s="5">
        <f>IF('Each Gender - Gold'!CN23+'Each Gender - Silver'!CN23+'Each Gender - Bronze'!CN23 &gt; 0, 'Each Gender - Gold'!CN23*'Medal values'!$B$1+'Each Gender - Silver'!CN23*'Medal values'!$B$2+'Each Gender - Bronze'!CN23*'Medal values'!$B$3, "") + IF(AND(CN$1 = CM$1, CM$2 = "Mixed"), 0.5*CM23, 0) + IF(AND(CN$1 = CO$1, CO$2 = "Mixed"), 0.5*CO23, 0)</f>
        <v>0</v>
      </c>
      <c r="CO23" s="5">
        <f>IF('Each Gender - Gold'!CO23+'Each Gender - Silver'!CO23+'Each Gender - Bronze'!CO23 &gt; 0, 'Each Gender - Gold'!CO23*'Medal values'!$B$1+'Each Gender - Silver'!CO23*'Medal values'!$B$2+'Each Gender - Bronze'!CO23*'Medal values'!$B$3, "") + IF(AND(CO$1 = CN$1, CN$2 = "Mixed"), 0.5*CN23, 0) + IF(AND(CO$1 = CP$1, CP$2 = "Mixed"), 0.5*CP23, 0)</f>
        <v>0</v>
      </c>
      <c r="CP23" s="5">
        <f>IF('Each Gender - Gold'!CP23+'Each Gender - Silver'!CP23+'Each Gender - Bronze'!CP23 &gt; 0, 'Each Gender - Gold'!CP23*'Medal values'!$B$1+'Each Gender - Silver'!CP23*'Medal values'!$B$2+'Each Gender - Bronze'!CP23*'Medal values'!$B$3, "") + IF(AND(CP$1 = CO$1, CO$2 = "Mixed"), 0.5*CO23, 0) + IF(AND(CP$1 = CQ$1, CQ$2 = "Mixed"), 0.5*CQ23, 0)</f>
        <v>0</v>
      </c>
      <c r="CQ23" s="5">
        <f>IF('Each Gender - Gold'!CQ23+'Each Gender - Silver'!CQ23+'Each Gender - Bronze'!CQ23 &gt; 0, 'Each Gender - Gold'!CQ23*'Medal values'!$B$1+'Each Gender - Silver'!CQ23*'Medal values'!$B$2+'Each Gender - Bronze'!CQ23*'Medal values'!$B$3, "") + IF(AND(CQ$1 = CP$1, CP$2 = "Mixed"), 0.5*CP23, 0) + IF(AND(CQ$1 = CR$1, CR$2 = "Mixed"), 0.5*CR23, 0)</f>
        <v>0</v>
      </c>
      <c r="CR23" s="5">
        <f>IF('Each Gender - Gold'!CR23+'Each Gender - Silver'!CR23+'Each Gender - Bronze'!CR23 &gt; 0, 'Each Gender - Gold'!CR23*'Medal values'!$B$1+'Each Gender - Silver'!CR23*'Medal values'!$B$2+'Each Gender - Bronze'!CR23*'Medal values'!$B$3, "") + IF(AND(CR$1 = CQ$1, CQ$2 = "Mixed"), 0.5*CQ23, 0) + IF(AND(CR$1 = CS$1, CS$2 = "Mixed"), 0.5*CS23, 0)</f>
        <v>0</v>
      </c>
      <c r="CS23" s="5">
        <f>IF('Each Gender - Gold'!CS23+'Each Gender - Silver'!CS23+'Each Gender - Bronze'!CS23 &gt; 0, 'Each Gender - Gold'!CS23*'Medal values'!$B$1+'Each Gender - Silver'!CS23*'Medal values'!$B$2+'Each Gender - Bronze'!CS23*'Medal values'!$B$3, "") + IF(AND(CS$1 = CR$1, CR$2 = "Mixed"), 0.5*CR23, 0) + IF(AND(CS$1 = CT$1, CT$2 = "Mixed"), 0.5*CT23, 0)</f>
        <v>0</v>
      </c>
      <c r="CT23" s="5">
        <f>IF('Each Gender - Gold'!CT23+'Each Gender - Silver'!CT23+'Each Gender - Bronze'!CT23 &gt; 0, 'Each Gender - Gold'!CT23*'Medal values'!$B$1+'Each Gender - Silver'!CT23*'Medal values'!$B$2+'Each Gender - Bronze'!CT23*'Medal values'!$B$3, "") + IF(AND(CT$1 = CS$1, CS$2 = "Mixed"), 0.5*CS23, 0) + IF(AND(CT$1 = CU$1, CU$2 = "Mixed"), 0.5*CU23, 0)</f>
        <v>0</v>
      </c>
      <c r="CU23" s="5">
        <f>IF('Each Gender - Gold'!CU23+'Each Gender - Silver'!CU23+'Each Gender - Bronze'!CU23 &gt; 0, 'Each Gender - Gold'!CU23*'Medal values'!$B$1+'Each Gender - Silver'!CU23*'Medal values'!$B$2+'Each Gender - Bronze'!CU23*'Medal values'!$B$3, "") + IF(AND(CU$1 = CT$1, CT$2 = "Mixed"), 0.5*CT23, 0) + IF(AND(CU$1 = CV$1, CV$2 = "Mixed"), 0.5*CV23, 0)</f>
        <v>7.002</v>
      </c>
      <c r="CV23" s="5">
        <f>IF('Each Gender - Gold'!CV23+'Each Gender - Silver'!CV23+'Each Gender - Bronze'!CV23 &gt; 0, 'Each Gender - Gold'!CV23*'Medal values'!$B$1+'Each Gender - Silver'!CV23*'Medal values'!$B$2+'Each Gender - Bronze'!CV23*'Medal values'!$B$3, "") + IF(AND(CV$1 = CU$1, CU$2 = "Mixed"), 0.5*CU23, 0) + IF(AND(CV$1 = CW$1, CW$2 = "Mixed"), 0.5*CW23, 0)</f>
        <v>0</v>
      </c>
      <c r="CW23" s="5">
        <f t="shared" ref="CW23:CX23" si="21">SUMIF($B$2:$CV$2,CW$2, $B23:$CV23)</f>
        <v>29.007002</v>
      </c>
      <c r="CX23" s="5">
        <f t="shared" si="21"/>
        <v>3.000001</v>
      </c>
    </row>
    <row r="24">
      <c r="A24" s="5" t="str">
        <f>Countries!A22</f>
        <v>CZE</v>
      </c>
      <c r="B24" s="5">
        <f>IF('Each Gender - Gold'!B24+'Each Gender - Silver'!B24+'Each Gender - Bronze'!B24 &gt; 0, 'Each Gender - Gold'!B24*'Medal values'!$B$1+'Each Gender - Silver'!B24*'Medal values'!$B$2+'Each Gender - Bronze'!B24*'Medal values'!$B$3, "") + IF(AND(B$1 = A$1, A$2 = "Mixed"), 0.5*A24, 0) + IF(AND(B$1 = C$1, C$2 = "Mixed"), 0.5*C24, 0)</f>
        <v>0</v>
      </c>
      <c r="C24" s="5">
        <f>IF('Each Gender - Gold'!C24+'Each Gender - Silver'!C24+'Each Gender - Bronze'!C24 &gt; 0, 'Each Gender - Gold'!C24*'Medal values'!$B$1+'Each Gender - Silver'!C24*'Medal values'!$B$2+'Each Gender - Bronze'!C24*'Medal values'!$B$3, "") + IF(AND(C$1 = B$1, B$2 = "Mixed"), 0.5*B24, 0) + IF(AND(C$1 = D$1, D$2 = "Mixed"), 0.5*D24, 0)</f>
        <v>0</v>
      </c>
      <c r="D24" s="5">
        <f>IF('Each Gender - Gold'!D24+'Each Gender - Silver'!D24+'Each Gender - Bronze'!D24 &gt; 0, 'Each Gender - Gold'!D24*'Medal values'!$B$1+'Each Gender - Silver'!D24*'Medal values'!$B$2+'Each Gender - Bronze'!D24*'Medal values'!$B$3, "") + IF(AND(D$1 = C$1, C$2 = "Mixed"), 0.5*C24, 0) + IF(AND(D$1 = E$1, E$2 = "Mixed"), 0.5*E24, 0)</f>
        <v>0</v>
      </c>
      <c r="E24" s="5">
        <f>IF('Each Gender - Gold'!E24+'Each Gender - Silver'!E24+'Each Gender - Bronze'!E24 &gt; 0, 'Each Gender - Gold'!E24*'Medal values'!$B$1+'Each Gender - Silver'!E24*'Medal values'!$B$2+'Each Gender - Bronze'!E24*'Medal values'!$B$3, "") + IF(AND(E$1 = D$1, D$2 = "Mixed"), 0.5*D24, 0) + IF(AND(E$1 = F$1, F$2 = "Mixed"), 0.5*F24, 0)</f>
        <v>0</v>
      </c>
      <c r="F24" s="5">
        <f>IF('Each Gender - Gold'!F24+'Each Gender - Silver'!F24+'Each Gender - Bronze'!F24 &gt; 0, 'Each Gender - Gold'!F24*'Medal values'!$B$1+'Each Gender - Silver'!F24*'Medal values'!$B$2+'Each Gender - Bronze'!F24*'Medal values'!$B$3, "") + IF(AND(F$1 = E$1, E$2 = "Mixed"), 0.5*E24, 0) + IF(AND(F$1 = G$1, G$2 = "Mixed"), 0.5*G24, 0)</f>
        <v>0</v>
      </c>
      <c r="G24" s="5">
        <f>IF('Each Gender - Gold'!G24+'Each Gender - Silver'!G24+'Each Gender - Bronze'!G24 &gt; 0, 'Each Gender - Gold'!G24*'Medal values'!$B$1+'Each Gender - Silver'!G24*'Medal values'!$B$2+'Each Gender - Bronze'!G24*'Medal values'!$B$3, "") + IF(AND(G$1 = F$1, F$2 = "Mixed"), 0.5*F24, 0) + IF(AND(G$1 = H$1, H$2 = "Mixed"), 0.5*H24, 0)</f>
        <v>0</v>
      </c>
      <c r="H24" s="5">
        <f>IF('Each Gender - Gold'!H24+'Each Gender - Silver'!H24+'Each Gender - Bronze'!H24 &gt; 0, 'Each Gender - Gold'!H24*'Medal values'!$B$1+'Each Gender - Silver'!H24*'Medal values'!$B$2+'Each Gender - Bronze'!H24*'Medal values'!$B$3, "") + IF(AND(H$1 = G$1, G$2 = "Mixed"), 0.5*G24, 0) + IF(AND(H$1 = I$1, I$2 = "Mixed"), 0.5*I24, 0)</f>
        <v>0</v>
      </c>
      <c r="I24" s="5">
        <f>IF('Each Gender - Gold'!I24+'Each Gender - Silver'!I24+'Each Gender - Bronze'!I24 &gt; 0, 'Each Gender - Gold'!I24*'Medal values'!$B$1+'Each Gender - Silver'!I24*'Medal values'!$B$2+'Each Gender - Bronze'!I24*'Medal values'!$B$3, "") + IF(AND(I$1 = H$1, H$2 = "Mixed"), 0.5*H24, 0) + IF(AND(I$1 = J$1, J$2 = "Mixed"), 0.5*J24, 0)</f>
        <v>0</v>
      </c>
      <c r="J24" s="5">
        <f>IF('Each Gender - Gold'!J24+'Each Gender - Silver'!J24+'Each Gender - Bronze'!J24 &gt; 0, 'Each Gender - Gold'!J24*'Medal values'!$B$1+'Each Gender - Silver'!J24*'Medal values'!$B$2+'Each Gender - Bronze'!J24*'Medal values'!$B$3, "") + IF(AND(J$1 = I$1, I$2 = "Mixed"), 0.5*I24, 0) + IF(AND(J$1 = K$1, K$2 = "Mixed"), 0.5*K24, 0)</f>
        <v>3.000001</v>
      </c>
      <c r="K24" s="5">
        <f>IF('Each Gender - Gold'!K24+'Each Gender - Silver'!K24+'Each Gender - Bronze'!K24 &gt; 0, 'Each Gender - Gold'!K24*'Medal values'!$B$1+'Each Gender - Silver'!K24*'Medal values'!$B$2+'Each Gender - Bronze'!K24*'Medal values'!$B$3, "") + IF(AND(K$1 = J$1, J$2 = "Mixed"), 0.5*J24, 0) + IF(AND(K$1 = L$1, L$2 = "Mixed"), 0.5*L24, 0)</f>
        <v>0</v>
      </c>
      <c r="L24" s="5">
        <f>IF('Each Gender - Gold'!L24+'Each Gender - Silver'!L24+'Each Gender - Bronze'!L24 &gt; 0, 'Each Gender - Gold'!L24*'Medal values'!$B$1+'Each Gender - Silver'!L24*'Medal values'!$B$2+'Each Gender - Bronze'!L24*'Medal values'!$B$3, "") + IF(AND(L$1 = K$1, K$2 = "Mixed"), 0.5*K24, 0) + IF(AND(L$1 = M$1, M$2 = "Mixed"), 0.5*M24, 0)</f>
        <v>0</v>
      </c>
      <c r="M24" s="5">
        <f>IF('Each Gender - Gold'!M24+'Each Gender - Silver'!M24+'Each Gender - Bronze'!M24 &gt; 0, 'Each Gender - Gold'!M24*'Medal values'!$B$1+'Each Gender - Silver'!M24*'Medal values'!$B$2+'Each Gender - Bronze'!M24*'Medal values'!$B$3, "") + IF(AND(M$1 = L$1, L$2 = "Mixed"), 0.5*L24, 0) + IF(AND(M$1 = N$1, N$2 = "Mixed"), 0.5*N24, 0)</f>
        <v>0</v>
      </c>
      <c r="N24" s="5">
        <f>IF('Each Gender - Gold'!N24+'Each Gender - Silver'!N24+'Each Gender - Bronze'!N24 &gt; 0, 'Each Gender - Gold'!N24*'Medal values'!$B$1+'Each Gender - Silver'!N24*'Medal values'!$B$2+'Each Gender - Bronze'!N24*'Medal values'!$B$3, "") + IF(AND(N$1 = M$1, M$2 = "Mixed"), 0.5*M24, 0) + IF(AND(N$1 = O$1, O$2 = "Mixed"), 0.5*O24, 0)</f>
        <v>0</v>
      </c>
      <c r="O24" s="5">
        <f>IF('Each Gender - Gold'!O24+'Each Gender - Silver'!O24+'Each Gender - Bronze'!O24 &gt; 0, 'Each Gender - Gold'!O24*'Medal values'!$B$1+'Each Gender - Silver'!O24*'Medal values'!$B$2+'Each Gender - Bronze'!O24*'Medal values'!$B$3, "") + IF(AND(O$1 = N$1, N$2 = "Mixed"), 0.5*N24, 0) + IF(AND(O$1 = P$1, P$2 = "Mixed"), 0.5*P24, 0)</f>
        <v>0</v>
      </c>
      <c r="P24" s="5">
        <f>IF('Each Gender - Gold'!P24+'Each Gender - Silver'!P24+'Each Gender - Bronze'!P24 &gt; 0, 'Each Gender - Gold'!P24*'Medal values'!$B$1+'Each Gender - Silver'!P24*'Medal values'!$B$2+'Each Gender - Bronze'!P24*'Medal values'!$B$3, "") + IF(AND(P$1 = O$1, O$2 = "Mixed"), 0.5*O24, 0) + IF(AND(P$1 = Q$1, Q$2 = "Mixed"), 0.5*Q24, 0)</f>
        <v>0</v>
      </c>
      <c r="Q24" s="5">
        <f>IF('Each Gender - Gold'!Q24+'Each Gender - Silver'!Q24+'Each Gender - Bronze'!Q24 &gt; 0, 'Each Gender - Gold'!Q24*'Medal values'!$B$1+'Each Gender - Silver'!Q24*'Medal values'!$B$2+'Each Gender - Bronze'!Q24*'Medal values'!$B$3, "") + IF(AND(Q$1 = P$1, P$2 = "Mixed"), 0.5*P24, 0) + IF(AND(Q$1 = R$1, R$2 = "Mixed"), 0.5*R24, 0)</f>
        <v>0</v>
      </c>
      <c r="R24" s="5">
        <f>IF('Each Gender - Gold'!R24+'Each Gender - Silver'!R24+'Each Gender - Bronze'!R24 &gt; 0, 'Each Gender - Gold'!R24*'Medal values'!$B$1+'Each Gender - Silver'!R24*'Medal values'!$B$2+'Each Gender - Bronze'!R24*'Medal values'!$B$3, "") + IF(AND(R$1 = Q$1, Q$2 = "Mixed"), 0.5*Q24, 0) + IF(AND(R$1 = S$1, S$2 = "Mixed"), 0.5*S24, 0)</f>
        <v>0</v>
      </c>
      <c r="S24" s="5">
        <f>IF('Each Gender - Gold'!S24+'Each Gender - Silver'!S24+'Each Gender - Bronze'!S24 &gt; 0, 'Each Gender - Gold'!S24*'Medal values'!$B$1+'Each Gender - Silver'!S24*'Medal values'!$B$2+'Each Gender - Bronze'!S24*'Medal values'!$B$3, "") + IF(AND(S$1 = R$1, R$2 = "Mixed"), 0.5*R24, 0) + IF(AND(S$1 = T$1, T$2 = "Mixed"), 0.5*T24, 0)</f>
        <v>0</v>
      </c>
      <c r="T24" s="5">
        <f>IF('Each Gender - Gold'!T24+'Each Gender - Silver'!T24+'Each Gender - Bronze'!T24 &gt; 0, 'Each Gender - Gold'!T24*'Medal values'!$B$1+'Each Gender - Silver'!T24*'Medal values'!$B$2+'Each Gender - Bronze'!T24*'Medal values'!$B$3, "") + IF(AND(T$1 = S$1, S$2 = "Mixed"), 0.5*S24, 0) + IF(AND(T$1 = U$1, U$2 = "Mixed"), 0.5*U24, 0)</f>
        <v>0</v>
      </c>
      <c r="U24" s="5">
        <f>IF('Each Gender - Gold'!U24+'Each Gender - Silver'!U24+'Each Gender - Bronze'!U24 &gt; 0, 'Each Gender - Gold'!U24*'Medal values'!$B$1+'Each Gender - Silver'!U24*'Medal values'!$B$2+'Each Gender - Bronze'!U24*'Medal values'!$B$3, "") + IF(AND(U$1 = T$1, T$2 = "Mixed"), 0.5*T24, 0) + IF(AND(U$1 = V$1, V$2 = "Mixed"), 0.5*V24, 0)</f>
        <v>0</v>
      </c>
      <c r="V24" s="5">
        <f>IF('Each Gender - Gold'!V24+'Each Gender - Silver'!V24+'Each Gender - Bronze'!V24 &gt; 0, 'Each Gender - Gold'!V24*'Medal values'!$B$1+'Each Gender - Silver'!V24*'Medal values'!$B$2+'Each Gender - Bronze'!V24*'Medal values'!$B$3, "") + IF(AND(V$1 = U$1, U$2 = "Mixed"), 0.5*U24, 0) + IF(AND(V$1 = W$1, W$2 = "Mixed"), 0.5*W24, 0)</f>
        <v>0</v>
      </c>
      <c r="W24" s="5">
        <f>IF('Each Gender - Gold'!W24+'Each Gender - Silver'!W24+'Each Gender - Bronze'!W24 &gt; 0, 'Each Gender - Gold'!W24*'Medal values'!$B$1+'Each Gender - Silver'!W24*'Medal values'!$B$2+'Each Gender - Bronze'!W24*'Medal values'!$B$3, "") + IF(AND(W$1 = V$1, V$2 = "Mixed"), 0.5*V24, 0) + IF(AND(W$1 = X$1, X$2 = "Mixed"), 0.5*X24, 0)</f>
        <v>0</v>
      </c>
      <c r="X24" s="5">
        <f>IF('Each Gender - Gold'!X24+'Each Gender - Silver'!X24+'Each Gender - Bronze'!X24 &gt; 0, 'Each Gender - Gold'!X24*'Medal values'!$B$1+'Each Gender - Silver'!X24*'Medal values'!$B$2+'Each Gender - Bronze'!X24*'Medal values'!$B$3, "") + IF(AND(X$1 = W$1, W$2 = "Mixed"), 0.5*W24, 0) + IF(AND(X$1 = Y$1, Y$2 = "Mixed"), 0.5*Y24, 0)</f>
        <v>5.001001</v>
      </c>
      <c r="Y24" s="5">
        <f>IF('Each Gender - Gold'!Y24+'Each Gender - Silver'!Y24+'Each Gender - Bronze'!Y24 &gt; 0, 'Each Gender - Gold'!Y24*'Medal values'!$B$1+'Each Gender - Silver'!Y24*'Medal values'!$B$2+'Each Gender - Bronze'!Y24*'Medal values'!$B$3, "") + IF(AND(Y$1 = X$1, X$2 = "Mixed"), 0.5*X24, 0) + IF(AND(Y$1 = Z$1, Z$2 = "Mixed"), 0.5*Z24, 0)</f>
        <v>0</v>
      </c>
      <c r="Z24" s="5">
        <f>IF('Each Gender - Gold'!Z24+'Each Gender - Silver'!Z24+'Each Gender - Bronze'!Z24 &gt; 0, 'Each Gender - Gold'!Z24*'Medal values'!$B$1+'Each Gender - Silver'!Z24*'Medal values'!$B$2+'Each Gender - Bronze'!Z24*'Medal values'!$B$3, "") + IF(AND(Z$1 = Y$1, Y$2 = "Mixed"), 0.5*Y24, 0) + IF(AND(Z$1 = AA$1, AA$2 = "Mixed"), 0.5*AA24, 0)</f>
        <v>1</v>
      </c>
      <c r="AA24" s="5">
        <f>IF('Each Gender - Gold'!AA24+'Each Gender - Silver'!AA24+'Each Gender - Bronze'!AA24 &gt; 0, 'Each Gender - Gold'!AA24*'Medal values'!$B$1+'Each Gender - Silver'!AA24*'Medal values'!$B$2+'Each Gender - Bronze'!AA24*'Medal values'!$B$3, "") + IF(AND(AA$1 = Z$1, Z$2 = "Mixed"), 0.5*Z24, 0) + IF(AND(AA$1 = AB$1, AB$2 = "Mixed"), 0.5*AB24, 0)</f>
        <v>0</v>
      </c>
      <c r="AB24" s="5">
        <f>IF('Each Gender - Gold'!AB24+'Each Gender - Silver'!AB24+'Each Gender - Bronze'!AB24 &gt; 0, 'Each Gender - Gold'!AB24*'Medal values'!$B$1+'Each Gender - Silver'!AB24*'Medal values'!$B$2+'Each Gender - Bronze'!AB24*'Medal values'!$B$3, "") + IF(AND(AB$1 = AA$1, AA$2 = "Mixed"), 0.5*AA24, 0) + IF(AND(AB$1 = AC$1, AC$2 = "Mixed"), 0.5*AC24, 0)</f>
        <v>0</v>
      </c>
      <c r="AC24" s="5">
        <f>IF('Each Gender - Gold'!AC24+'Each Gender - Silver'!AC24+'Each Gender - Bronze'!AC24 &gt; 0, 'Each Gender - Gold'!AC24*'Medal values'!$B$1+'Each Gender - Silver'!AC24*'Medal values'!$B$2+'Each Gender - Bronze'!AC24*'Medal values'!$B$3, "") + IF(AND(AC$1 = AB$1, AB$2 = "Mixed"), 0.5*AB24, 0) + IF(AND(AC$1 = AD$1, AD$2 = "Mixed"), 0.5*AD24, 0)</f>
        <v>0</v>
      </c>
      <c r="AD24" s="5">
        <f>IF('Each Gender - Gold'!AD24+'Each Gender - Silver'!AD24+'Each Gender - Bronze'!AD24 &gt; 0, 'Each Gender - Gold'!AD24*'Medal values'!$B$1+'Each Gender - Silver'!AD24*'Medal values'!$B$2+'Each Gender - Bronze'!AD24*'Medal values'!$B$3, "") + IF(AND(AD$1 = AC$1, AC$2 = "Mixed"), 0.5*AC24, 0) + IF(AND(AD$1 = AE$1, AE$2 = "Mixed"), 0.5*AE24, 0)</f>
        <v>0</v>
      </c>
      <c r="AE24" s="5">
        <f>IF('Each Gender - Gold'!AE24+'Each Gender - Silver'!AE24+'Each Gender - Bronze'!AE24 &gt; 0, 'Each Gender - Gold'!AE24*'Medal values'!$B$1+'Each Gender - Silver'!AE24*'Medal values'!$B$2+'Each Gender - Bronze'!AE24*'Medal values'!$B$3, "") + IF(AND(AE$1 = AD$1, AD$2 = "Mixed"), 0.5*AD24, 0) + IF(AND(AE$1 = AF$1, AF$2 = "Mixed"), 0.5*AF24, 0)</f>
        <v>0</v>
      </c>
      <c r="AF24" s="5">
        <f>IF('Each Gender - Gold'!AF24+'Each Gender - Silver'!AF24+'Each Gender - Bronze'!AF24 &gt; 0, 'Each Gender - Gold'!AF24*'Medal values'!$B$1+'Each Gender - Silver'!AF24*'Medal values'!$B$2+'Each Gender - Bronze'!AF24*'Medal values'!$B$3, "") + IF(AND(AF$1 = AE$1, AE$2 = "Mixed"), 0.5*AE24, 0) + IF(AND(AF$1 = AG$1, AG$2 = "Mixed"), 0.5*AG24, 0)</f>
        <v>0</v>
      </c>
      <c r="AG24" s="5">
        <f>IF('Each Gender - Gold'!AG24+'Each Gender - Silver'!AG24+'Each Gender - Bronze'!AG24 &gt; 0, 'Each Gender - Gold'!AG24*'Medal values'!$B$1+'Each Gender - Silver'!AG24*'Medal values'!$B$2+'Each Gender - Bronze'!AG24*'Medal values'!$B$3, "") + IF(AND(AG$1 = AF$1, AF$2 = "Mixed"), 0.5*AF24, 0) + IF(AND(AG$1 = AH$1, AH$2 = "Mixed"), 0.5*AH24, 0)</f>
        <v>0</v>
      </c>
      <c r="AH24" s="5">
        <f>IF('Each Gender - Gold'!AH24+'Each Gender - Silver'!AH24+'Each Gender - Bronze'!AH24 &gt; 0, 'Each Gender - Gold'!AH24*'Medal values'!$B$1+'Each Gender - Silver'!AH24*'Medal values'!$B$2+'Each Gender - Bronze'!AH24*'Medal values'!$B$3, "") + IF(AND(AH$1 = AG$1, AG$2 = "Mixed"), 0.5*AG24, 0) + IF(AND(AH$1 = AI$1, AI$2 = "Mixed"), 0.5*AI24, 0)</f>
        <v>0</v>
      </c>
      <c r="AI24" s="5">
        <f>IF('Each Gender - Gold'!AI24+'Each Gender - Silver'!AI24+'Each Gender - Bronze'!AI24 &gt; 0, 'Each Gender - Gold'!AI24*'Medal values'!$B$1+'Each Gender - Silver'!AI24*'Medal values'!$B$2+'Each Gender - Bronze'!AI24*'Medal values'!$B$3, "") + IF(AND(AI$1 = AH$1, AH$2 = "Mixed"), 0.5*AH24, 0) + IF(AND(AI$1 = AJ$1, AJ$2 = "Mixed"), 0.5*AJ24, 0)</f>
        <v>0</v>
      </c>
      <c r="AJ24" s="5">
        <f>IF('Each Gender - Gold'!AJ24+'Each Gender - Silver'!AJ24+'Each Gender - Bronze'!AJ24 &gt; 0, 'Each Gender - Gold'!AJ24*'Medal values'!$B$1+'Each Gender - Silver'!AJ24*'Medal values'!$B$2+'Each Gender - Bronze'!AJ24*'Medal values'!$B$3, "") + IF(AND(AJ$1 = AI$1, AI$2 = "Mixed"), 0.5*AI24, 0) + IF(AND(AJ$1 = AK$1, AK$2 = "Mixed"), 0.5*AK24, 0)</f>
        <v>0</v>
      </c>
      <c r="AK24" s="5">
        <f>IF('Each Gender - Gold'!AK24+'Each Gender - Silver'!AK24+'Each Gender - Bronze'!AK24 &gt; 0, 'Each Gender - Gold'!AK24*'Medal values'!$B$1+'Each Gender - Silver'!AK24*'Medal values'!$B$2+'Each Gender - Bronze'!AK24*'Medal values'!$B$3, "") + IF(AND(AK$1 = AJ$1, AJ$2 = "Mixed"), 0.5*AJ24, 0) + IF(AND(AK$1 = AL$1, AL$2 = "Mixed"), 0.5*AL24, 0)</f>
        <v>0</v>
      </c>
      <c r="AL24" s="5">
        <f>IF('Each Gender - Gold'!AL24+'Each Gender - Silver'!AL24+'Each Gender - Bronze'!AL24 &gt; 0, 'Each Gender - Gold'!AL24*'Medal values'!$B$1+'Each Gender - Silver'!AL24*'Medal values'!$B$2+'Each Gender - Bronze'!AL24*'Medal values'!$B$3, "") + IF(AND(AL$1 = AK$1, AK$2 = "Mixed"), 0.5*AK24, 0) + IF(AND(AL$1 = AM$1, AM$2 = "Mixed"), 0.5*AM24, 0)</f>
        <v>0</v>
      </c>
      <c r="AM24" s="5">
        <f>IF('Each Gender - Gold'!AM24+'Each Gender - Silver'!AM24+'Each Gender - Bronze'!AM24 &gt; 0, 'Each Gender - Gold'!AM24*'Medal values'!$B$1+'Each Gender - Silver'!AM24*'Medal values'!$B$2+'Each Gender - Bronze'!AM24*'Medal values'!$B$3, "") + IF(AND(AM$1 = AL$1, AL$2 = "Mixed"), 0.5*AL24, 0) + IF(AND(AM$1 = AN$1, AN$2 = "Mixed"), 0.5*AN24, 0)</f>
        <v>0</v>
      </c>
      <c r="AN24" s="5">
        <f>IF('Each Gender - Gold'!AN24+'Each Gender - Silver'!AN24+'Each Gender - Bronze'!AN24 &gt; 0, 'Each Gender - Gold'!AN24*'Medal values'!$B$1+'Each Gender - Silver'!AN24*'Medal values'!$B$2+'Each Gender - Bronze'!AN24*'Medal values'!$B$3, "") + IF(AND(AN$1 = AM$1, AM$2 = "Mixed"), 0.5*AM24, 0) + IF(AND(AN$1 = AO$1, AO$2 = "Mixed"), 0.5*AO24, 0)</f>
        <v>0</v>
      </c>
      <c r="AO24" s="5">
        <f>IF('Each Gender - Gold'!AO24+'Each Gender - Silver'!AO24+'Each Gender - Bronze'!AO24 &gt; 0, 'Each Gender - Gold'!AO24*'Medal values'!$B$1+'Each Gender - Silver'!AO24*'Medal values'!$B$2+'Each Gender - Bronze'!AO24*'Medal values'!$B$3, "") + IF(AND(AO$1 = AN$1, AN$2 = "Mixed"), 0.5*AN24, 0) + IF(AND(AO$1 = AP$1, AP$2 = "Mixed"), 0.5*AP24, 0)</f>
        <v>1</v>
      </c>
      <c r="AP24" s="5">
        <f>IF('Each Gender - Gold'!AP24+'Each Gender - Silver'!AP24+'Each Gender - Bronze'!AP24 &gt; 0, 'Each Gender - Gold'!AP24*'Medal values'!$B$1+'Each Gender - Silver'!AP24*'Medal values'!$B$2+'Each Gender - Bronze'!AP24*'Medal values'!$B$3, "") + IF(AND(AP$1 = AO$1, AO$2 = "Mixed"), 0.5*AO24, 0) + IF(AND(AP$1 = AQ$1, AQ$2 = "Mixed"), 0.5*AQ24, 0)</f>
        <v>0</v>
      </c>
      <c r="AQ24" s="5">
        <f>IF('Each Gender - Gold'!AQ24+'Each Gender - Silver'!AQ24+'Each Gender - Bronze'!AQ24 &gt; 0, 'Each Gender - Gold'!AQ24*'Medal values'!$B$1+'Each Gender - Silver'!AQ24*'Medal values'!$B$2+'Each Gender - Bronze'!AQ24*'Medal values'!$B$3, "") + IF(AND(AQ$1 = AP$1, AP$2 = "Mixed"), 0.5*AP24, 0) + IF(AND(AQ$1 = AR$1, AR$2 = "Mixed"), 0.5*AR24, 0)</f>
        <v>0</v>
      </c>
      <c r="AR24" s="5">
        <f>IF('Each Gender - Gold'!AR24+'Each Gender - Silver'!AR24+'Each Gender - Bronze'!AR24 &gt; 0, 'Each Gender - Gold'!AR24*'Medal values'!$B$1+'Each Gender - Silver'!AR24*'Medal values'!$B$2+'Each Gender - Bronze'!AR24*'Medal values'!$B$3, "") + IF(AND(AR$1 = AQ$1, AQ$2 = "Mixed"), 0.5*AQ24, 0) + IF(AND(AR$1 = AS$1, AS$2 = "Mixed"), 0.5*AS24, 0)</f>
        <v>0</v>
      </c>
      <c r="AS24" s="5">
        <f>IF('Each Gender - Gold'!AS24+'Each Gender - Silver'!AS24+'Each Gender - Bronze'!AS24 &gt; 0, 'Each Gender - Gold'!AS24*'Medal values'!$B$1+'Each Gender - Silver'!AS24*'Medal values'!$B$2+'Each Gender - Bronze'!AS24*'Medal values'!$B$3, "") + IF(AND(AS$1 = AR$1, AR$2 = "Mixed"), 0.5*AR24, 0) + IF(AND(AS$1 = AT$1, AT$2 = "Mixed"), 0.5*AT24, 0)</f>
        <v>0</v>
      </c>
      <c r="AT24" s="5">
        <f>IF('Each Gender - Gold'!AT24+'Each Gender - Silver'!AT24+'Each Gender - Bronze'!AT24 &gt; 0, 'Each Gender - Gold'!AT24*'Medal values'!$B$1+'Each Gender - Silver'!AT24*'Medal values'!$B$2+'Each Gender - Bronze'!AT24*'Medal values'!$B$3, "") + IF(AND(AT$1 = AS$1, AS$2 = "Mixed"), 0.5*AS24, 0) + IF(AND(AT$1 = AU$1, AU$2 = "Mixed"), 0.5*AU24, 0)</f>
        <v>0</v>
      </c>
      <c r="AU24" s="5">
        <f>IF('Each Gender - Gold'!AU24+'Each Gender - Silver'!AU24+'Each Gender - Bronze'!AU24 &gt; 0, 'Each Gender - Gold'!AU24*'Medal values'!$B$1+'Each Gender - Silver'!AU24*'Medal values'!$B$2+'Each Gender - Bronze'!AU24*'Medal values'!$B$3, "") + IF(AND(AU$1 = AT$1, AT$2 = "Mixed"), 0.5*AT24, 0) + IF(AND(AU$1 = AV$1, AV$2 = "Mixed"), 0.5*AV24, 0)</f>
        <v>0</v>
      </c>
      <c r="AV24" s="5">
        <f>IF('Each Gender - Gold'!AV24+'Each Gender - Silver'!AV24+'Each Gender - Bronze'!AV24 &gt; 0, 'Each Gender - Gold'!AV24*'Medal values'!$B$1+'Each Gender - Silver'!AV24*'Medal values'!$B$2+'Each Gender - Bronze'!AV24*'Medal values'!$B$3, "") + IF(AND(AV$1 = AU$1, AU$2 = "Mixed"), 0.5*AU24, 0) + IF(AND(AV$1 = AW$1, AW$2 = "Mixed"), 0.5*AW24, 0)</f>
        <v>0</v>
      </c>
      <c r="AW24" s="5">
        <f>IF('Each Gender - Gold'!AW24+'Each Gender - Silver'!AW24+'Each Gender - Bronze'!AW24 &gt; 0, 'Each Gender - Gold'!AW24*'Medal values'!$B$1+'Each Gender - Silver'!AW24*'Medal values'!$B$2+'Each Gender - Bronze'!AW24*'Medal values'!$B$3, "") + IF(AND(AW$1 = AV$1, AV$2 = "Mixed"), 0.5*AV24, 0) + IF(AND(AW$1 = AX$1, AX$2 = "Mixed"), 0.5*AX24, 0)</f>
        <v>0</v>
      </c>
      <c r="AX24" s="5">
        <f>IF('Each Gender - Gold'!AX24+'Each Gender - Silver'!AX24+'Each Gender - Bronze'!AX24 &gt; 0, 'Each Gender - Gold'!AX24*'Medal values'!$B$1+'Each Gender - Silver'!AX24*'Medal values'!$B$2+'Each Gender - Bronze'!AX24*'Medal values'!$B$3, "") + IF(AND(AX$1 = AW$1, AW$2 = "Mixed"), 0.5*AW24, 0) + IF(AND(AX$1 = AY$1, AY$2 = "Mixed"), 0.5*AY24, 0)</f>
        <v>0</v>
      </c>
      <c r="AY24" s="5">
        <f>IF('Each Gender - Gold'!AY24+'Each Gender - Silver'!AY24+'Each Gender - Bronze'!AY24 &gt; 0, 'Each Gender - Gold'!AY24*'Medal values'!$B$1+'Each Gender - Silver'!AY24*'Medal values'!$B$2+'Each Gender - Bronze'!AY24*'Medal values'!$B$3, "") + IF(AND(AY$1 = AX$1, AX$2 = "Mixed"), 0.5*AX24, 0) + IF(AND(AY$1 = AZ$1, AZ$2 = "Mixed"), 0.5*AZ24, 0)</f>
        <v>3.001</v>
      </c>
      <c r="AZ24" s="5">
        <f>IF('Each Gender - Gold'!AZ24+'Each Gender - Silver'!AZ24+'Each Gender - Bronze'!AZ24 &gt; 0, 'Each Gender - Gold'!AZ24*'Medal values'!$B$1+'Each Gender - Silver'!AZ24*'Medal values'!$B$2+'Each Gender - Bronze'!AZ24*'Medal values'!$B$3, "") + IF(AND(AZ$1 = AY$1, AY$2 = "Mixed"), 0.5*AY24, 0) + IF(AND(AZ$1 = BA$1, BA$2 = "Mixed"), 0.5*BA24, 0)</f>
        <v>0</v>
      </c>
      <c r="BA24" s="5">
        <f>IF('Each Gender - Gold'!BA24+'Each Gender - Silver'!BA24+'Each Gender - Bronze'!BA24 &gt; 0, 'Each Gender - Gold'!BA24*'Medal values'!$B$1+'Each Gender - Silver'!BA24*'Medal values'!$B$2+'Each Gender - Bronze'!BA24*'Medal values'!$B$3, "") + IF(AND(BA$1 = AZ$1, AZ$2 = "Mixed"), 0.5*AZ24, 0) + IF(AND(BA$1 = BB$1, BB$2 = "Mixed"), 0.5*BB24, 0)</f>
        <v>0</v>
      </c>
      <c r="BB24" s="5">
        <f>IF('Each Gender - Gold'!BB24+'Each Gender - Silver'!BB24+'Each Gender - Bronze'!BB24 &gt; 0, 'Each Gender - Gold'!BB24*'Medal values'!$B$1+'Each Gender - Silver'!BB24*'Medal values'!$B$2+'Each Gender - Bronze'!BB24*'Medal values'!$B$3, "") + IF(AND(BB$1 = BA$1, BA$2 = "Mixed"), 0.5*BA24, 0) + IF(AND(BB$1 = BC$1, BC$2 = "Mixed"), 0.5*BC24, 0)</f>
        <v>0</v>
      </c>
      <c r="BC24" s="5">
        <f>IF('Each Gender - Gold'!BC24+'Each Gender - Silver'!BC24+'Each Gender - Bronze'!BC24 &gt; 0, 'Each Gender - Gold'!BC24*'Medal values'!$B$1+'Each Gender - Silver'!BC24*'Medal values'!$B$2+'Each Gender - Bronze'!BC24*'Medal values'!$B$3, "") + IF(AND(BC$1 = BB$1, BB$2 = "Mixed"), 0.5*BB24, 0) + IF(AND(BC$1 = BD$1, BD$2 = "Mixed"), 0.5*BD24, 0)</f>
        <v>0</v>
      </c>
      <c r="BD24" s="5">
        <f>IF('Each Gender - Gold'!BD24+'Each Gender - Silver'!BD24+'Each Gender - Bronze'!BD24 &gt; 0, 'Each Gender - Gold'!BD24*'Medal values'!$B$1+'Each Gender - Silver'!BD24*'Medal values'!$B$2+'Each Gender - Bronze'!BD24*'Medal values'!$B$3, "") + IF(AND(BD$1 = BC$1, BC$2 = "Mixed"), 0.5*BC24, 0) + IF(AND(BD$1 = BE$1, BE$2 = "Mixed"), 0.5*BE24, 0)</f>
        <v>0</v>
      </c>
      <c r="BE24" s="5">
        <f>IF('Each Gender - Gold'!BE24+'Each Gender - Silver'!BE24+'Each Gender - Bronze'!BE24 &gt; 0, 'Each Gender - Gold'!BE24*'Medal values'!$B$1+'Each Gender - Silver'!BE24*'Medal values'!$B$2+'Each Gender - Bronze'!BE24*'Medal values'!$B$3, "") + IF(AND(BE$1 = BD$1, BD$2 = "Mixed"), 0.5*BD24, 0) + IF(AND(BE$1 = BF$1, BF$2 = "Mixed"), 0.5*BF24, 0)</f>
        <v>0</v>
      </c>
      <c r="BF24" s="5">
        <f>IF('Each Gender - Gold'!BF24+'Each Gender - Silver'!BF24+'Each Gender - Bronze'!BF24 &gt; 0, 'Each Gender - Gold'!BF24*'Medal values'!$B$1+'Each Gender - Silver'!BF24*'Medal values'!$B$2+'Each Gender - Bronze'!BF24*'Medal values'!$B$3, "") + IF(AND(BF$1 = BE$1, BE$2 = "Mixed"), 0.5*BE24, 0) + IF(AND(BF$1 = BG$1, BG$2 = "Mixed"), 0.5*BG24, 0)</f>
        <v>0</v>
      </c>
      <c r="BG24" s="5">
        <f>IF('Each Gender - Gold'!BG24+'Each Gender - Silver'!BG24+'Each Gender - Bronze'!BG24 &gt; 0, 'Each Gender - Gold'!BG24*'Medal values'!$B$1+'Each Gender - Silver'!BG24*'Medal values'!$B$2+'Each Gender - Bronze'!BG24*'Medal values'!$B$3, "") + IF(AND(BG$1 = BF$1, BF$2 = "Mixed"), 0.5*BF24, 0) + IF(AND(BG$1 = BH$1, BH$2 = "Mixed"), 0.5*BH24, 0)</f>
        <v>0</v>
      </c>
      <c r="BH24" s="5">
        <f>IF('Each Gender - Gold'!BH24+'Each Gender - Silver'!BH24+'Each Gender - Bronze'!BH24 &gt; 0, 'Each Gender - Gold'!BH24*'Medal values'!$B$1+'Each Gender - Silver'!BH24*'Medal values'!$B$2+'Each Gender - Bronze'!BH24*'Medal values'!$B$3, "") + IF(AND(BH$1 = BG$1, BG$2 = "Mixed"), 0.5*BG24, 0) + IF(AND(BH$1 = BI$1, BI$2 = "Mixed"), 0.5*BI24, 0)</f>
        <v>0</v>
      </c>
      <c r="BI24" s="5">
        <f>IF('Each Gender - Gold'!BI24+'Each Gender - Silver'!BI24+'Each Gender - Bronze'!BI24 &gt; 0, 'Each Gender - Gold'!BI24*'Medal values'!$B$1+'Each Gender - Silver'!BI24*'Medal values'!$B$2+'Each Gender - Bronze'!BI24*'Medal values'!$B$3, "") + IF(AND(BI$1 = BH$1, BH$2 = "Mixed"), 0.5*BH24, 0) + IF(AND(BI$1 = BJ$1, BJ$2 = "Mixed"), 0.5*BJ24, 0)</f>
        <v>0</v>
      </c>
      <c r="BJ24" s="5">
        <f>IF('Each Gender - Gold'!BJ24+'Each Gender - Silver'!BJ24+'Each Gender - Bronze'!BJ24 &gt; 0, 'Each Gender - Gold'!BJ24*'Medal values'!$B$1+'Each Gender - Silver'!BJ24*'Medal values'!$B$2+'Each Gender - Bronze'!BJ24*'Medal values'!$B$3, "") + IF(AND(BJ$1 = BI$1, BI$2 = "Mixed"), 0.5*BI24, 0) + IF(AND(BJ$1 = BK$1, BK$2 = "Mixed"), 0.5*BK24, 0)</f>
        <v>0</v>
      </c>
      <c r="BK24" s="5">
        <f>IF('Each Gender - Gold'!BK24+'Each Gender - Silver'!BK24+'Each Gender - Bronze'!BK24 &gt; 0, 'Each Gender - Gold'!BK24*'Medal values'!$B$1+'Each Gender - Silver'!BK24*'Medal values'!$B$2+'Each Gender - Bronze'!BK24*'Medal values'!$B$3, "") + IF(AND(BK$1 = BJ$1, BJ$2 = "Mixed"), 0.5*BJ24, 0) + IF(AND(BK$1 = BL$1, BL$2 = "Mixed"), 0.5*BL24, 0)</f>
        <v>0</v>
      </c>
      <c r="BL24" s="5">
        <f>IF('Each Gender - Gold'!BL24+'Each Gender - Silver'!BL24+'Each Gender - Bronze'!BL24 &gt; 0, 'Each Gender - Gold'!BL24*'Medal values'!$B$1+'Each Gender - Silver'!BL24*'Medal values'!$B$2+'Each Gender - Bronze'!BL24*'Medal values'!$B$3, "") + IF(AND(BL$1 = BK$1, BK$2 = "Mixed"), 0.5*BK24, 0) + IF(AND(BL$1 = BM$1, BM$2 = "Mixed"), 0.5*BM24, 0)</f>
        <v>0</v>
      </c>
      <c r="BM24" s="5">
        <f>IF('Each Gender - Gold'!BM24+'Each Gender - Silver'!BM24+'Each Gender - Bronze'!BM24 &gt; 0, 'Each Gender - Gold'!BM24*'Medal values'!$B$1+'Each Gender - Silver'!BM24*'Medal values'!$B$2+'Each Gender - Bronze'!BM24*'Medal values'!$B$3, "") + IF(AND(BM$1 = BL$1, BL$2 = "Mixed"), 0.5*BL24, 0) + IF(AND(BM$1 = BN$1, BN$2 = "Mixed"), 0.5*BN24, 0)</f>
        <v>0</v>
      </c>
      <c r="BN24" s="5">
        <f>IF('Each Gender - Gold'!BN24+'Each Gender - Silver'!BN24+'Each Gender - Bronze'!BN24 &gt; 0, 'Each Gender - Gold'!BN24*'Medal values'!$B$1+'Each Gender - Silver'!BN24*'Medal values'!$B$2+'Each Gender - Bronze'!BN24*'Medal values'!$B$3, "") + IF(AND(BN$1 = BM$1, BM$2 = "Mixed"), 0.5*BM24, 0) + IF(AND(BN$1 = BO$1, BO$2 = "Mixed"), 0.5*BO24, 0)</f>
        <v>0</v>
      </c>
      <c r="BO24" s="5">
        <f>IF('Each Gender - Gold'!BO24+'Each Gender - Silver'!BO24+'Each Gender - Bronze'!BO24 &gt; 0, 'Each Gender - Gold'!BO24*'Medal values'!$B$1+'Each Gender - Silver'!BO24*'Medal values'!$B$2+'Each Gender - Bronze'!BO24*'Medal values'!$B$3, "") + IF(AND(BO$1 = BN$1, BN$2 = "Mixed"), 0.5*BN24, 0) + IF(AND(BO$1 = BP$1, BP$2 = "Mixed"), 0.5*BP24, 0)</f>
        <v>0</v>
      </c>
      <c r="BP24" s="5">
        <f>IF('Each Gender - Gold'!BP24+'Each Gender - Silver'!BP24+'Each Gender - Bronze'!BP24 &gt; 0, 'Each Gender - Gold'!BP24*'Medal values'!$B$1+'Each Gender - Silver'!BP24*'Medal values'!$B$2+'Each Gender - Bronze'!BP24*'Medal values'!$B$3, "") + IF(AND(BP$1 = BO$1, BO$2 = "Mixed"), 0.5*BO24, 0) + IF(AND(BP$1 = BQ$1, BQ$2 = "Mixed"), 0.5*BQ24, 0)</f>
        <v>5.001001</v>
      </c>
      <c r="BQ24" s="5">
        <f>IF('Each Gender - Gold'!BQ24+'Each Gender - Silver'!BQ24+'Each Gender - Bronze'!BQ24 &gt; 0, 'Each Gender - Gold'!BQ24*'Medal values'!$B$1+'Each Gender - Silver'!BQ24*'Medal values'!$B$2+'Each Gender - Bronze'!BQ24*'Medal values'!$B$3, "") + IF(AND(BQ$1 = BP$1, BP$2 = "Mixed"), 0.5*BP24, 0) + IF(AND(BQ$1 = BR$1, BR$2 = "Mixed"), 0.5*BR24, 0)</f>
        <v>0</v>
      </c>
      <c r="BR24" s="5">
        <f>IF('Each Gender - Gold'!BR24+'Each Gender - Silver'!BR24+'Each Gender - Bronze'!BR24 &gt; 0, 'Each Gender - Gold'!BR24*'Medal values'!$B$1+'Each Gender - Silver'!BR24*'Medal values'!$B$2+'Each Gender - Bronze'!BR24*'Medal values'!$B$3, "") + IF(AND(BR$1 = BQ$1, BQ$2 = "Mixed"), 0.5*BQ24, 0) + IF(AND(BR$1 = BS$1, BS$2 = "Mixed"), 0.5*BS24, 0)</f>
        <v>0</v>
      </c>
      <c r="BS24" s="5">
        <f>IF('Each Gender - Gold'!BS24+'Each Gender - Silver'!BS24+'Each Gender - Bronze'!BS24 &gt; 0, 'Each Gender - Gold'!BS24*'Medal values'!$B$1+'Each Gender - Silver'!BS24*'Medal values'!$B$2+'Each Gender - Bronze'!BS24*'Medal values'!$B$3, "") + IF(AND(BS$1 = BR$1, BR$2 = "Mixed"), 0.5*BR24, 0) + IF(AND(BS$1 = BT$1, BT$2 = "Mixed"), 0.5*BT24, 0)</f>
        <v>0</v>
      </c>
      <c r="BT24" s="5">
        <f>IF('Each Gender - Gold'!BT24+'Each Gender - Silver'!BT24+'Each Gender - Bronze'!BT24 &gt; 0, 'Each Gender - Gold'!BT24*'Medal values'!$B$1+'Each Gender - Silver'!BT24*'Medal values'!$B$2+'Each Gender - Bronze'!BT24*'Medal values'!$B$3, "") + IF(AND(BT$1 = BS$1, BS$2 = "Mixed"), 0.5*BS24, 0) + IF(AND(BT$1 = BU$1, BU$2 = "Mixed"), 0.5*BU24, 0)</f>
        <v>0</v>
      </c>
      <c r="BU24" s="5">
        <f>IF('Each Gender - Gold'!BU24+'Each Gender - Silver'!BU24+'Each Gender - Bronze'!BU24 &gt; 0, 'Each Gender - Gold'!BU24*'Medal values'!$B$1+'Each Gender - Silver'!BU24*'Medal values'!$B$2+'Each Gender - Bronze'!BU24*'Medal values'!$B$3, "") + IF(AND(BU$1 = BT$1, BT$2 = "Mixed"), 0.5*BT24, 0) + IF(AND(BU$1 = BV$1, BV$2 = "Mixed"), 0.5*BV24, 0)</f>
        <v>0</v>
      </c>
      <c r="BV24" s="5">
        <f>IF('Each Gender - Gold'!BV24+'Each Gender - Silver'!BV24+'Each Gender - Bronze'!BV24 &gt; 0, 'Each Gender - Gold'!BV24*'Medal values'!$B$1+'Each Gender - Silver'!BV24*'Medal values'!$B$2+'Each Gender - Bronze'!BV24*'Medal values'!$B$3, "") + IF(AND(BV$1 = BU$1, BU$2 = "Mixed"), 0.5*BU24, 0) + IF(AND(BV$1 = BW$1, BW$2 = "Mixed"), 0.5*BW24, 0)</f>
        <v>0</v>
      </c>
      <c r="BW24" s="5">
        <f>IF('Each Gender - Gold'!BW24+'Each Gender - Silver'!BW24+'Each Gender - Bronze'!BW24 &gt; 0, 'Each Gender - Gold'!BW24*'Medal values'!$B$1+'Each Gender - Silver'!BW24*'Medal values'!$B$2+'Each Gender - Bronze'!BW24*'Medal values'!$B$3, "") + IF(AND(BW$1 = BV$1, BV$2 = "Mixed"), 0.5*BV24, 0) + IF(AND(BW$1 = BX$1, BX$2 = "Mixed"), 0.5*BX24, 0)</f>
        <v>0</v>
      </c>
      <c r="BX24" s="5">
        <f>IF('Each Gender - Gold'!BX24+'Each Gender - Silver'!BX24+'Each Gender - Bronze'!BX24 &gt; 0, 'Each Gender - Gold'!BX24*'Medal values'!$B$1+'Each Gender - Silver'!BX24*'Medal values'!$B$2+'Each Gender - Bronze'!BX24*'Medal values'!$B$3, "") + IF(AND(BX$1 = BW$1, BW$2 = "Mixed"), 0.5*BW24, 0) + IF(AND(BX$1 = BY$1, BY$2 = "Mixed"), 0.5*BY24, 0)</f>
        <v>0</v>
      </c>
      <c r="BY24" s="5">
        <f>IF('Each Gender - Gold'!BY24+'Each Gender - Silver'!BY24+'Each Gender - Bronze'!BY24 &gt; 0, 'Each Gender - Gold'!BY24*'Medal values'!$B$1+'Each Gender - Silver'!BY24*'Medal values'!$B$2+'Each Gender - Bronze'!BY24*'Medal values'!$B$3, "") + IF(AND(BY$1 = BX$1, BX$2 = "Mixed"), 0.5*BX24, 0) + IF(AND(BY$1 = BZ$1, BZ$2 = "Mixed"), 0.5*BZ24, 0)</f>
        <v>0</v>
      </c>
      <c r="BZ24" s="5">
        <f>IF('Each Gender - Gold'!BZ24+'Each Gender - Silver'!BZ24+'Each Gender - Bronze'!BZ24 &gt; 0, 'Each Gender - Gold'!BZ24*'Medal values'!$B$1+'Each Gender - Silver'!BZ24*'Medal values'!$B$2+'Each Gender - Bronze'!BZ24*'Medal values'!$B$3, "") + IF(AND(BZ$1 = BY$1, BY$2 = "Mixed"), 0.5*BY24, 0) + IF(AND(BZ$1 = CA$1, CA$2 = "Mixed"), 0.5*CA24, 0)</f>
        <v>0</v>
      </c>
      <c r="CA24" s="5">
        <f>IF('Each Gender - Gold'!CA24+'Each Gender - Silver'!CA24+'Each Gender - Bronze'!CA24 &gt; 0, 'Each Gender - Gold'!CA24*'Medal values'!$B$1+'Each Gender - Silver'!CA24*'Medal values'!$B$2+'Each Gender - Bronze'!CA24*'Medal values'!$B$3, "") + IF(AND(CA$1 = BZ$1, BZ$2 = "Mixed"), 0.5*BZ24, 0) + IF(AND(CA$1 = CB$1, CB$2 = "Mixed"), 0.5*CB24, 0)</f>
        <v>0</v>
      </c>
      <c r="CB24" s="5">
        <f>IF('Each Gender - Gold'!CB24+'Each Gender - Silver'!CB24+'Each Gender - Bronze'!CB24 &gt; 0, 'Each Gender - Gold'!CB24*'Medal values'!$B$1+'Each Gender - Silver'!CB24*'Medal values'!$B$2+'Each Gender - Bronze'!CB24*'Medal values'!$B$3, "") + IF(AND(CB$1 = CA$1, CA$2 = "Mixed"), 0.5*CA24, 0) + IF(AND(CB$1 = CC$1, CC$2 = "Mixed"), 0.5*CC24, 0)</f>
        <v>0</v>
      </c>
      <c r="CC24" s="5">
        <f>IF('Each Gender - Gold'!CC24+'Each Gender - Silver'!CC24+'Each Gender - Bronze'!CC24 &gt; 0, 'Each Gender - Gold'!CC24*'Medal values'!$B$1+'Each Gender - Silver'!CC24*'Medal values'!$B$2+'Each Gender - Bronze'!CC24*'Medal values'!$B$3, "") + IF(AND(CC$1 = CB$1, CB$2 = "Mixed"), 0.5*CB24, 0) + IF(AND(CC$1 = CD$1, CD$2 = "Mixed"), 0.5*CD24, 0)</f>
        <v>0</v>
      </c>
      <c r="CD24" s="5">
        <f>IF('Each Gender - Gold'!CD24+'Each Gender - Silver'!CD24+'Each Gender - Bronze'!CD24 &gt; 0, 'Each Gender - Gold'!CD24*'Medal values'!$B$1+'Each Gender - Silver'!CD24*'Medal values'!$B$2+'Each Gender - Bronze'!CD24*'Medal values'!$B$3, "") + IF(AND(CD$1 = CC$1, CC$2 = "Mixed"), 0.5*CC24, 0) + IF(AND(CD$1 = CE$1, CE$2 = "Mixed"), 0.5*CE24, 0)</f>
        <v>0</v>
      </c>
      <c r="CE24" s="5">
        <f>IF('Each Gender - Gold'!CE24+'Each Gender - Silver'!CE24+'Each Gender - Bronze'!CE24 &gt; 0, 'Each Gender - Gold'!CE24*'Medal values'!$B$1+'Each Gender - Silver'!CE24*'Medal values'!$B$2+'Each Gender - Bronze'!CE24*'Medal values'!$B$3, "") + IF(AND(CE$1 = CD$1, CD$2 = "Mixed"), 0.5*CD24, 0) + IF(AND(CE$1 = CF$1, CF$2 = "Mixed"), 0.5*CF24, 0)</f>
        <v>0</v>
      </c>
      <c r="CF24" s="5">
        <f>IF('Each Gender - Gold'!CF24+'Each Gender - Silver'!CF24+'Each Gender - Bronze'!CF24 &gt; 0, 'Each Gender - Gold'!CF24*'Medal values'!$B$1+'Each Gender - Silver'!CF24*'Medal values'!$B$2+'Each Gender - Bronze'!CF24*'Medal values'!$B$3, "") + IF(AND(CF$1 = CE$1, CE$2 = "Mixed"), 0.5*CE24, 0) + IF(AND(CF$1 = CG$1, CG$2 = "Mixed"), 0.5*CG24, 0)</f>
        <v>0</v>
      </c>
      <c r="CG24" s="5">
        <f>IF('Each Gender - Gold'!CG24+'Each Gender - Silver'!CG24+'Each Gender - Bronze'!CG24 &gt; 0, 'Each Gender - Gold'!CG24*'Medal values'!$B$1+'Each Gender - Silver'!CG24*'Medal values'!$B$2+'Each Gender - Bronze'!CG24*'Medal values'!$B$3, "") + IF(AND(CG$1 = CF$1, CF$2 = "Mixed"), 0.5*CF24, 0) + IF(AND(CG$1 = CH$1, CH$2 = "Mixed"), 0.5*CH24, 0)</f>
        <v>0</v>
      </c>
      <c r="CH24" s="5">
        <f>IF('Each Gender - Gold'!CH24+'Each Gender - Silver'!CH24+'Each Gender - Bronze'!CH24 &gt; 0, 'Each Gender - Gold'!CH24*'Medal values'!$B$1+'Each Gender - Silver'!CH24*'Medal values'!$B$2+'Each Gender - Bronze'!CH24*'Medal values'!$B$3, "") + IF(AND(CH$1 = CG$1, CG$2 = "Mixed"), 0.5*CG24, 0) + IF(AND(CH$1 = CI$1, CI$2 = "Mixed"), 0.5*CI24, 0)</f>
        <v>0</v>
      </c>
      <c r="CI24" s="5">
        <f>IF('Each Gender - Gold'!CI24+'Each Gender - Silver'!CI24+'Each Gender - Bronze'!CI24 &gt; 0, 'Each Gender - Gold'!CI24*'Medal values'!$B$1+'Each Gender - Silver'!CI24*'Medal values'!$B$2+'Each Gender - Bronze'!CI24*'Medal values'!$B$3, "") + IF(AND(CI$1 = CH$1, CH$2 = "Mixed"), 0.5*CH24, 0) + IF(AND(CI$1 = CJ$1, CJ$2 = "Mixed"), 0.5*CJ24, 0)</f>
        <v>5.001001</v>
      </c>
      <c r="CJ24" s="5">
        <f>IF('Each Gender - Gold'!CJ24+'Each Gender - Silver'!CJ24+'Each Gender - Bronze'!CJ24 &gt; 0, 'Each Gender - Gold'!CJ24*'Medal values'!$B$1+'Each Gender - Silver'!CJ24*'Medal values'!$B$2+'Each Gender - Bronze'!CJ24*'Medal values'!$B$3, "") + IF(AND(CJ$1 = CI$1, CI$2 = "Mixed"), 0.5*CI24, 0) + IF(AND(CJ$1 = CK$1, CK$2 = "Mixed"), 0.5*CK24, 0)</f>
        <v>0</v>
      </c>
      <c r="CK24" s="5">
        <f>IF('Each Gender - Gold'!CK24+'Each Gender - Silver'!CK24+'Each Gender - Bronze'!CK24 &gt; 0, 'Each Gender - Gold'!CK24*'Medal values'!$B$1+'Each Gender - Silver'!CK24*'Medal values'!$B$2+'Each Gender - Bronze'!CK24*'Medal values'!$B$3, "") + IF(AND(CK$1 = CJ$1, CJ$2 = "Mixed"), 0.5*CJ24, 0) + IF(AND(CK$1 = CL$1, CL$2 = "Mixed"), 0.5*CL24, 0)</f>
        <v>0</v>
      </c>
      <c r="CL24" s="5">
        <f>IF('Each Gender - Gold'!CL24+'Each Gender - Silver'!CL24+'Each Gender - Bronze'!CL24 &gt; 0, 'Each Gender - Gold'!CL24*'Medal values'!$B$1+'Each Gender - Silver'!CL24*'Medal values'!$B$2+'Each Gender - Bronze'!CL24*'Medal values'!$B$3, "") + IF(AND(CL$1 = CK$1, CK$2 = "Mixed"), 0.5*CK24, 0) + IF(AND(CL$1 = CM$1, CM$2 = "Mixed"), 0.5*CM24, 0)</f>
        <v>0</v>
      </c>
      <c r="CM24" s="5">
        <f>IF('Each Gender - Gold'!CM24+'Each Gender - Silver'!CM24+'Each Gender - Bronze'!CM24 &gt; 0, 'Each Gender - Gold'!CM24*'Medal values'!$B$1+'Each Gender - Silver'!CM24*'Medal values'!$B$2+'Each Gender - Bronze'!CM24*'Medal values'!$B$3, "") + IF(AND(CM$1 = CL$1, CL$2 = "Mixed"), 0.5*CL24, 0) + IF(AND(CM$1 = CN$1, CN$2 = "Mixed"), 0.5*CN24, 0)</f>
        <v>0</v>
      </c>
      <c r="CN24" s="5">
        <f>IF('Each Gender - Gold'!CN24+'Each Gender - Silver'!CN24+'Each Gender - Bronze'!CN24 &gt; 0, 'Each Gender - Gold'!CN24*'Medal values'!$B$1+'Each Gender - Silver'!CN24*'Medal values'!$B$2+'Each Gender - Bronze'!CN24*'Medal values'!$B$3, "") + IF(AND(CN$1 = CM$1, CM$2 = "Mixed"), 0.5*CM24, 0) + IF(AND(CN$1 = CO$1, CO$2 = "Mixed"), 0.5*CO24, 0)</f>
        <v>0</v>
      </c>
      <c r="CO24" s="5">
        <f>IF('Each Gender - Gold'!CO24+'Each Gender - Silver'!CO24+'Each Gender - Bronze'!CO24 &gt; 0, 'Each Gender - Gold'!CO24*'Medal values'!$B$1+'Each Gender - Silver'!CO24*'Medal values'!$B$2+'Each Gender - Bronze'!CO24*'Medal values'!$B$3, "") + IF(AND(CO$1 = CN$1, CN$2 = "Mixed"), 0.5*CN24, 0) + IF(AND(CO$1 = CP$1, CP$2 = "Mixed"), 0.5*CP24, 0)</f>
        <v>0</v>
      </c>
      <c r="CP24" s="5">
        <f>IF('Each Gender - Gold'!CP24+'Each Gender - Silver'!CP24+'Each Gender - Bronze'!CP24 &gt; 0, 'Each Gender - Gold'!CP24*'Medal values'!$B$1+'Each Gender - Silver'!CP24*'Medal values'!$B$2+'Each Gender - Bronze'!CP24*'Medal values'!$B$3, "") + IF(AND(CP$1 = CO$1, CO$2 = "Mixed"), 0.5*CO24, 0) + IF(AND(CP$1 = CQ$1, CQ$2 = "Mixed"), 0.5*CQ24, 0)</f>
        <v>0</v>
      </c>
      <c r="CQ24" s="5">
        <f>IF('Each Gender - Gold'!CQ24+'Each Gender - Silver'!CQ24+'Each Gender - Bronze'!CQ24 &gt; 0, 'Each Gender - Gold'!CQ24*'Medal values'!$B$1+'Each Gender - Silver'!CQ24*'Medal values'!$B$2+'Each Gender - Bronze'!CQ24*'Medal values'!$B$3, "") + IF(AND(CQ$1 = CP$1, CP$2 = "Mixed"), 0.5*CP24, 0) + IF(AND(CQ$1 = CR$1, CR$2 = "Mixed"), 0.5*CR24, 0)</f>
        <v>0</v>
      </c>
      <c r="CR24" s="5">
        <f>IF('Each Gender - Gold'!CR24+'Each Gender - Silver'!CR24+'Each Gender - Bronze'!CR24 &gt; 0, 'Each Gender - Gold'!CR24*'Medal values'!$B$1+'Each Gender - Silver'!CR24*'Medal values'!$B$2+'Each Gender - Bronze'!CR24*'Medal values'!$B$3, "") + IF(AND(CR$1 = CQ$1, CQ$2 = "Mixed"), 0.5*CQ24, 0) + IF(AND(CR$1 = CS$1, CS$2 = "Mixed"), 0.5*CS24, 0)</f>
        <v>0</v>
      </c>
      <c r="CS24" s="5">
        <f>IF('Each Gender - Gold'!CS24+'Each Gender - Silver'!CS24+'Each Gender - Bronze'!CS24 &gt; 0, 'Each Gender - Gold'!CS24*'Medal values'!$B$1+'Each Gender - Silver'!CS24*'Medal values'!$B$2+'Each Gender - Bronze'!CS24*'Medal values'!$B$3, "") + IF(AND(CS$1 = CR$1, CR$2 = "Mixed"), 0.5*CR24, 0) + IF(AND(CS$1 = CT$1, CT$2 = "Mixed"), 0.5*CT24, 0)</f>
        <v>0</v>
      </c>
      <c r="CT24" s="5">
        <f>IF('Each Gender - Gold'!CT24+'Each Gender - Silver'!CT24+'Each Gender - Bronze'!CT24 &gt; 0, 'Each Gender - Gold'!CT24*'Medal values'!$B$1+'Each Gender - Silver'!CT24*'Medal values'!$B$2+'Each Gender - Bronze'!CT24*'Medal values'!$B$3, "") + IF(AND(CT$1 = CS$1, CS$2 = "Mixed"), 0.5*CS24, 0) + IF(AND(CT$1 = CU$1, CU$2 = "Mixed"), 0.5*CU24, 0)</f>
        <v>0</v>
      </c>
      <c r="CU24" s="5">
        <f>IF('Each Gender - Gold'!CU24+'Each Gender - Silver'!CU24+'Each Gender - Bronze'!CU24 &gt; 0, 'Each Gender - Gold'!CU24*'Medal values'!$B$1+'Each Gender - Silver'!CU24*'Medal values'!$B$2+'Each Gender - Bronze'!CU24*'Medal values'!$B$3, "") + IF(AND(CU$1 = CT$1, CT$2 = "Mixed"), 0.5*CT24, 0) + IF(AND(CU$1 = CV$1, CV$2 = "Mixed"), 0.5*CV24, 0)</f>
        <v>0</v>
      </c>
      <c r="CV24" s="5">
        <f>IF('Each Gender - Gold'!CV24+'Each Gender - Silver'!CV24+'Each Gender - Bronze'!CV24 &gt; 0, 'Each Gender - Gold'!CV24*'Medal values'!$B$1+'Each Gender - Silver'!CV24*'Medal values'!$B$2+'Each Gender - Bronze'!CV24*'Medal values'!$B$3, "") + IF(AND(CV$1 = CU$1, CU$2 = "Mixed"), 0.5*CU24, 0) + IF(AND(CV$1 = CW$1, CW$2 = "Mixed"), 0.5*CW24, 0)</f>
        <v>0</v>
      </c>
      <c r="CW24" s="5">
        <f t="shared" ref="CW24:CX24" si="22">SUMIF($B$2:$CV$2,CW$2, $B24:$CV24)</f>
        <v>18.003003</v>
      </c>
      <c r="CX24" s="5">
        <f t="shared" si="22"/>
        <v>5.001001</v>
      </c>
    </row>
    <row r="25">
      <c r="A25" s="5" t="str">
        <f>Countries!A23</f>
        <v>DEN</v>
      </c>
      <c r="B25" s="5">
        <f>IF('Each Gender - Gold'!B25+'Each Gender - Silver'!B25+'Each Gender - Bronze'!B25 &gt; 0, 'Each Gender - Gold'!B25*'Medal values'!$B$1+'Each Gender - Silver'!B25*'Medal values'!$B$2+'Each Gender - Bronze'!B25*'Medal values'!$B$3, "") + IF(AND(B$1 = A$1, A$2 = "Mixed"), 0.5*A25, 0) + IF(AND(B$1 = C$1, C$2 = "Mixed"), 0.5*C25, 0)</f>
        <v>0</v>
      </c>
      <c r="C25" s="5">
        <f>IF('Each Gender - Gold'!C25+'Each Gender - Silver'!C25+'Each Gender - Bronze'!C25 &gt; 0, 'Each Gender - Gold'!C25*'Medal values'!$B$1+'Each Gender - Silver'!C25*'Medal values'!$B$2+'Each Gender - Bronze'!C25*'Medal values'!$B$3, "") + IF(AND(C$1 = B$1, B$2 = "Mixed"), 0.5*B25, 0) + IF(AND(C$1 = D$1, D$2 = "Mixed"), 0.5*D25, 0)</f>
        <v>0</v>
      </c>
      <c r="D25" s="5">
        <f>IF('Each Gender - Gold'!D25+'Each Gender - Silver'!D25+'Each Gender - Bronze'!D25 &gt; 0, 'Each Gender - Gold'!D25*'Medal values'!$B$1+'Each Gender - Silver'!D25*'Medal values'!$B$2+'Each Gender - Bronze'!D25*'Medal values'!$B$3, "") + IF(AND(D$1 = C$1, C$2 = "Mixed"), 0.5*C25, 0) + IF(AND(D$1 = E$1, E$2 = "Mixed"), 0.5*E25, 0)</f>
        <v>0</v>
      </c>
      <c r="E25" s="5">
        <f>IF('Each Gender - Gold'!E25+'Each Gender - Silver'!E25+'Each Gender - Bronze'!E25 &gt; 0, 'Each Gender - Gold'!E25*'Medal values'!$B$1+'Each Gender - Silver'!E25*'Medal values'!$B$2+'Each Gender - Bronze'!E25*'Medal values'!$B$3, "") + IF(AND(E$1 = D$1, D$2 = "Mixed"), 0.5*D25, 0) + IF(AND(E$1 = F$1, F$2 = "Mixed"), 0.5*F25, 0)</f>
        <v>0</v>
      </c>
      <c r="F25" s="5">
        <f>IF('Each Gender - Gold'!F25+'Each Gender - Silver'!F25+'Each Gender - Bronze'!F25 &gt; 0, 'Each Gender - Gold'!F25*'Medal values'!$B$1+'Each Gender - Silver'!F25*'Medal values'!$B$2+'Each Gender - Bronze'!F25*'Medal values'!$B$3, "") + IF(AND(F$1 = E$1, E$2 = "Mixed"), 0.5*E25, 0) + IF(AND(F$1 = G$1, G$2 = "Mixed"), 0.5*G25, 0)</f>
        <v>0</v>
      </c>
      <c r="G25" s="5">
        <f>IF('Each Gender - Gold'!G25+'Each Gender - Silver'!G25+'Each Gender - Bronze'!G25 &gt; 0, 'Each Gender - Gold'!G25*'Medal values'!$B$1+'Each Gender - Silver'!G25*'Medal values'!$B$2+'Each Gender - Bronze'!G25*'Medal values'!$B$3, "") + IF(AND(G$1 = F$1, F$2 = "Mixed"), 0.5*F25, 0) + IF(AND(G$1 = H$1, H$2 = "Mixed"), 0.5*H25, 0)</f>
        <v>0</v>
      </c>
      <c r="H25" s="5">
        <f>IF('Each Gender - Gold'!H25+'Each Gender - Silver'!H25+'Each Gender - Bronze'!H25 &gt; 0, 'Each Gender - Gold'!H25*'Medal values'!$B$1+'Each Gender - Silver'!H25*'Medal values'!$B$2+'Each Gender - Bronze'!H25*'Medal values'!$B$3, "") + IF(AND(H$1 = G$1, G$2 = "Mixed"), 0.5*G25, 0) + IF(AND(H$1 = I$1, I$2 = "Mixed"), 0.5*I25, 0)</f>
        <v>0</v>
      </c>
      <c r="I25" s="5">
        <f>IF('Each Gender - Gold'!I25+'Each Gender - Silver'!I25+'Each Gender - Bronze'!I25 &gt; 0, 'Each Gender - Gold'!I25*'Medal values'!$B$1+'Each Gender - Silver'!I25*'Medal values'!$B$2+'Each Gender - Bronze'!I25*'Medal values'!$B$3, "") + IF(AND(I$1 = H$1, H$2 = "Mixed"), 0.5*H25, 0) + IF(AND(I$1 = J$1, J$2 = "Mixed"), 0.5*J25, 0)</f>
        <v>0</v>
      </c>
      <c r="J25" s="5">
        <f>IF('Each Gender - Gold'!J25+'Each Gender - Silver'!J25+'Each Gender - Bronze'!J25 &gt; 0, 'Each Gender - Gold'!J25*'Medal values'!$B$1+'Each Gender - Silver'!J25*'Medal values'!$B$2+'Each Gender - Bronze'!J25*'Medal values'!$B$3, "") + IF(AND(J$1 = I$1, I$2 = "Mixed"), 0.5*I25, 0) + IF(AND(J$1 = K$1, K$2 = "Mixed"), 0.5*K25, 0)</f>
        <v>0</v>
      </c>
      <c r="K25" s="5">
        <f>IF('Each Gender - Gold'!K25+'Each Gender - Silver'!K25+'Each Gender - Bronze'!K25 &gt; 0, 'Each Gender - Gold'!K25*'Medal values'!$B$1+'Each Gender - Silver'!K25*'Medal values'!$B$2+'Each Gender - Bronze'!K25*'Medal values'!$B$3, "") + IF(AND(K$1 = J$1, J$2 = "Mixed"), 0.5*J25, 0) + IF(AND(K$1 = L$1, L$2 = "Mixed"), 0.5*L25, 0)</f>
        <v>0</v>
      </c>
      <c r="L25" s="5">
        <f>IF('Each Gender - Gold'!L25+'Each Gender - Silver'!L25+'Each Gender - Bronze'!L25 &gt; 0, 'Each Gender - Gold'!L25*'Medal values'!$B$1+'Each Gender - Silver'!L25*'Medal values'!$B$2+'Each Gender - Bronze'!L25*'Medal values'!$B$3, "") + IF(AND(L$1 = K$1, K$2 = "Mixed"), 0.5*K25, 0) + IF(AND(L$1 = M$1, M$2 = "Mixed"), 0.5*M25, 0)</f>
        <v>0</v>
      </c>
      <c r="M25" s="5">
        <f>IF('Each Gender - Gold'!M25+'Each Gender - Silver'!M25+'Each Gender - Bronze'!M25 &gt; 0, 'Each Gender - Gold'!M25*'Medal values'!$B$1+'Each Gender - Silver'!M25*'Medal values'!$B$2+'Each Gender - Bronze'!M25*'Medal values'!$B$3, "") + IF(AND(M$1 = L$1, L$2 = "Mixed"), 0.5*L25, 0) + IF(AND(M$1 = N$1, N$2 = "Mixed"), 0.5*N25, 0)</f>
        <v>3.001</v>
      </c>
      <c r="N25" s="5">
        <f>IF('Each Gender - Gold'!N25+'Each Gender - Silver'!N25+'Each Gender - Bronze'!N25 &gt; 0, 'Each Gender - Gold'!N25*'Medal values'!$B$1+'Each Gender - Silver'!N25*'Medal values'!$B$2+'Each Gender - Bronze'!N25*'Medal values'!$B$3, "") + IF(AND(N$1 = M$1, M$2 = "Mixed"), 0.5*M25, 0) + IF(AND(N$1 = O$1, O$2 = "Mixed"), 0.5*O25, 0)</f>
        <v>0</v>
      </c>
      <c r="O25" s="5">
        <f>IF('Each Gender - Gold'!O25+'Each Gender - Silver'!O25+'Each Gender - Bronze'!O25 &gt; 0, 'Each Gender - Gold'!O25*'Medal values'!$B$1+'Each Gender - Silver'!O25*'Medal values'!$B$2+'Each Gender - Bronze'!O25*'Medal values'!$B$3, "") + IF(AND(O$1 = N$1, N$2 = "Mixed"), 0.5*N25, 0) + IF(AND(O$1 = P$1, P$2 = "Mixed"), 0.5*P25, 0)</f>
        <v>0</v>
      </c>
      <c r="P25" s="5">
        <f>IF('Each Gender - Gold'!P25+'Each Gender - Silver'!P25+'Each Gender - Bronze'!P25 &gt; 0, 'Each Gender - Gold'!P25*'Medal values'!$B$1+'Each Gender - Silver'!P25*'Medal values'!$B$2+'Each Gender - Bronze'!P25*'Medal values'!$B$3, "") + IF(AND(P$1 = O$1, O$2 = "Mixed"), 0.5*O25, 0) + IF(AND(P$1 = Q$1, Q$2 = "Mixed"), 0.5*Q25, 0)</f>
        <v>0</v>
      </c>
      <c r="Q25" s="5">
        <f>IF('Each Gender - Gold'!Q25+'Each Gender - Silver'!Q25+'Each Gender - Bronze'!Q25 &gt; 0, 'Each Gender - Gold'!Q25*'Medal values'!$B$1+'Each Gender - Silver'!Q25*'Medal values'!$B$2+'Each Gender - Bronze'!Q25*'Medal values'!$B$3, "") + IF(AND(Q$1 = P$1, P$2 = "Mixed"), 0.5*P25, 0) + IF(AND(Q$1 = R$1, R$2 = "Mixed"), 0.5*R25, 0)</f>
        <v>0</v>
      </c>
      <c r="R25" s="5">
        <f>IF('Each Gender - Gold'!R25+'Each Gender - Silver'!R25+'Each Gender - Bronze'!R25 &gt; 0, 'Each Gender - Gold'!R25*'Medal values'!$B$1+'Each Gender - Silver'!R25*'Medal values'!$B$2+'Each Gender - Bronze'!R25*'Medal values'!$B$3, "") + IF(AND(R$1 = Q$1, Q$2 = "Mixed"), 0.5*Q25, 0) + IF(AND(R$1 = S$1, S$2 = "Mixed"), 0.5*S25, 0)</f>
        <v>0</v>
      </c>
      <c r="S25" s="5">
        <f>IF('Each Gender - Gold'!S25+'Each Gender - Silver'!S25+'Each Gender - Bronze'!S25 &gt; 0, 'Each Gender - Gold'!S25*'Medal values'!$B$1+'Each Gender - Silver'!S25*'Medal values'!$B$2+'Each Gender - Bronze'!S25*'Medal values'!$B$3, "") + IF(AND(S$1 = R$1, R$2 = "Mixed"), 0.5*R25, 0) + IF(AND(S$1 = T$1, T$2 = "Mixed"), 0.5*T25, 0)</f>
        <v>0</v>
      </c>
      <c r="T25" s="5">
        <f>IF('Each Gender - Gold'!T25+'Each Gender - Silver'!T25+'Each Gender - Bronze'!T25 &gt; 0, 'Each Gender - Gold'!T25*'Medal values'!$B$1+'Each Gender - Silver'!T25*'Medal values'!$B$2+'Each Gender - Bronze'!T25*'Medal values'!$B$3, "") + IF(AND(T$1 = S$1, S$2 = "Mixed"), 0.5*S25, 0) + IF(AND(T$1 = U$1, U$2 = "Mixed"), 0.5*U25, 0)</f>
        <v>0</v>
      </c>
      <c r="U25" s="5">
        <f>IF('Each Gender - Gold'!U25+'Each Gender - Silver'!U25+'Each Gender - Bronze'!U25 &gt; 0, 'Each Gender - Gold'!U25*'Medal values'!$B$1+'Each Gender - Silver'!U25*'Medal values'!$B$2+'Each Gender - Bronze'!U25*'Medal values'!$B$3, "") + IF(AND(U$1 = T$1, T$2 = "Mixed"), 0.5*T25, 0) + IF(AND(U$1 = V$1, V$2 = "Mixed"), 0.5*V25, 0)</f>
        <v>0</v>
      </c>
      <c r="V25" s="5">
        <f>IF('Each Gender - Gold'!V25+'Each Gender - Silver'!V25+'Each Gender - Bronze'!V25 &gt; 0, 'Each Gender - Gold'!V25*'Medal values'!$B$1+'Each Gender - Silver'!V25*'Medal values'!$B$2+'Each Gender - Bronze'!V25*'Medal values'!$B$3, "") + IF(AND(V$1 = U$1, U$2 = "Mixed"), 0.5*U25, 0) + IF(AND(V$1 = W$1, W$2 = "Mixed"), 0.5*W25, 0)</f>
        <v>0</v>
      </c>
      <c r="W25" s="5">
        <f>IF('Each Gender - Gold'!W25+'Each Gender - Silver'!W25+'Each Gender - Bronze'!W25 &gt; 0, 'Each Gender - Gold'!W25*'Medal values'!$B$1+'Each Gender - Silver'!W25*'Medal values'!$B$2+'Each Gender - Bronze'!W25*'Medal values'!$B$3, "") + IF(AND(W$1 = V$1, V$2 = "Mixed"), 0.5*V25, 0) + IF(AND(W$1 = X$1, X$2 = "Mixed"), 0.5*X25, 0)</f>
        <v>0</v>
      </c>
      <c r="X25" s="5">
        <f>IF('Each Gender - Gold'!X25+'Each Gender - Silver'!X25+'Each Gender - Bronze'!X25 &gt; 0, 'Each Gender - Gold'!X25*'Medal values'!$B$1+'Each Gender - Silver'!X25*'Medal values'!$B$2+'Each Gender - Bronze'!X25*'Medal values'!$B$3, "") + IF(AND(X$1 = W$1, W$2 = "Mixed"), 0.5*W25, 0) + IF(AND(X$1 = Y$1, Y$2 = "Mixed"), 0.5*Y25, 0)</f>
        <v>0</v>
      </c>
      <c r="Y25" s="5">
        <f>IF('Each Gender - Gold'!Y25+'Each Gender - Silver'!Y25+'Each Gender - Bronze'!Y25 &gt; 0, 'Each Gender - Gold'!Y25*'Medal values'!$B$1+'Each Gender - Silver'!Y25*'Medal values'!$B$2+'Each Gender - Bronze'!Y25*'Medal values'!$B$3, "") + IF(AND(Y$1 = X$1, X$2 = "Mixed"), 0.5*X25, 0) + IF(AND(Y$1 = Z$1, Z$2 = "Mixed"), 0.5*Z25, 0)</f>
        <v>0</v>
      </c>
      <c r="Z25" s="5">
        <f>IF('Each Gender - Gold'!Z25+'Each Gender - Silver'!Z25+'Each Gender - Bronze'!Z25 &gt; 0, 'Each Gender - Gold'!Z25*'Medal values'!$B$1+'Each Gender - Silver'!Z25*'Medal values'!$B$2+'Each Gender - Bronze'!Z25*'Medal values'!$B$3, "") + IF(AND(Z$1 = Y$1, Y$2 = "Mixed"), 0.5*Y25, 0) + IF(AND(Z$1 = AA$1, AA$2 = "Mixed"), 0.5*AA25, 0)</f>
        <v>0</v>
      </c>
      <c r="AA25" s="5">
        <f>IF('Each Gender - Gold'!AA25+'Each Gender - Silver'!AA25+'Each Gender - Bronze'!AA25 &gt; 0, 'Each Gender - Gold'!AA25*'Medal values'!$B$1+'Each Gender - Silver'!AA25*'Medal values'!$B$2+'Each Gender - Bronze'!AA25*'Medal values'!$B$3, "") + IF(AND(AA$1 = Z$1, Z$2 = "Mixed"), 0.5*Z25, 0) + IF(AND(AA$1 = AB$1, AB$2 = "Mixed"), 0.5*AB25, 0)</f>
        <v>2</v>
      </c>
      <c r="AB25" s="5">
        <f>IF('Each Gender - Gold'!AB25+'Each Gender - Silver'!AB25+'Each Gender - Bronze'!AB25 &gt; 0, 'Each Gender - Gold'!AB25*'Medal values'!$B$1+'Each Gender - Silver'!AB25*'Medal values'!$B$2+'Each Gender - Bronze'!AB25*'Medal values'!$B$3, "") + IF(AND(AB$1 = AA$1, AA$2 = "Mixed"), 0.5*AA25, 0) + IF(AND(AB$1 = AC$1, AC$2 = "Mixed"), 0.5*AC25, 0)</f>
        <v>0</v>
      </c>
      <c r="AC25" s="5">
        <f>IF('Each Gender - Gold'!AC25+'Each Gender - Silver'!AC25+'Each Gender - Bronze'!AC25 &gt; 0, 'Each Gender - Gold'!AC25*'Medal values'!$B$1+'Each Gender - Silver'!AC25*'Medal values'!$B$2+'Each Gender - Bronze'!AC25*'Medal values'!$B$3, "") + IF(AND(AC$1 = AB$1, AB$2 = "Mixed"), 0.5*AB25, 0) + IF(AND(AC$1 = AD$1, AD$2 = "Mixed"), 0.5*AD25, 0)</f>
        <v>0</v>
      </c>
      <c r="AD25" s="5">
        <f>IF('Each Gender - Gold'!AD25+'Each Gender - Silver'!AD25+'Each Gender - Bronze'!AD25 &gt; 0, 'Each Gender - Gold'!AD25*'Medal values'!$B$1+'Each Gender - Silver'!AD25*'Medal values'!$B$2+'Each Gender - Bronze'!AD25*'Medal values'!$B$3, "") + IF(AND(AD$1 = AC$1, AC$2 = "Mixed"), 0.5*AC25, 0) + IF(AND(AD$1 = AE$1, AE$2 = "Mixed"), 0.5*AE25, 0)</f>
        <v>0</v>
      </c>
      <c r="AE25" s="5">
        <f>IF('Each Gender - Gold'!AE25+'Each Gender - Silver'!AE25+'Each Gender - Bronze'!AE25 &gt; 0, 'Each Gender - Gold'!AE25*'Medal values'!$B$1+'Each Gender - Silver'!AE25*'Medal values'!$B$2+'Each Gender - Bronze'!AE25*'Medal values'!$B$3, "") + IF(AND(AE$1 = AD$1, AD$2 = "Mixed"), 0.5*AD25, 0) + IF(AND(AE$1 = AF$1, AF$2 = "Mixed"), 0.5*AF25, 0)</f>
        <v>0</v>
      </c>
      <c r="AF25" s="5">
        <f>IF('Each Gender - Gold'!AF25+'Each Gender - Silver'!AF25+'Each Gender - Bronze'!AF25 &gt; 0, 'Each Gender - Gold'!AF25*'Medal values'!$B$1+'Each Gender - Silver'!AF25*'Medal values'!$B$2+'Each Gender - Bronze'!AF25*'Medal values'!$B$3, "") + IF(AND(AF$1 = AE$1, AE$2 = "Mixed"), 0.5*AE25, 0) + IF(AND(AF$1 = AG$1, AG$2 = "Mixed"), 0.5*AG25, 0)</f>
        <v>0</v>
      </c>
      <c r="AG25" s="5">
        <f>IF('Each Gender - Gold'!AG25+'Each Gender - Silver'!AG25+'Each Gender - Bronze'!AG25 &gt; 0, 'Each Gender - Gold'!AG25*'Medal values'!$B$1+'Each Gender - Silver'!AG25*'Medal values'!$B$2+'Each Gender - Bronze'!AG25*'Medal values'!$B$3, "") + IF(AND(AG$1 = AF$1, AF$2 = "Mixed"), 0.5*AF25, 0) + IF(AND(AG$1 = AH$1, AH$2 = "Mixed"), 0.5*AH25, 0)</f>
        <v>0</v>
      </c>
      <c r="AH25" s="5">
        <f>IF('Each Gender - Gold'!AH25+'Each Gender - Silver'!AH25+'Each Gender - Bronze'!AH25 &gt; 0, 'Each Gender - Gold'!AH25*'Medal values'!$B$1+'Each Gender - Silver'!AH25*'Medal values'!$B$2+'Each Gender - Bronze'!AH25*'Medal values'!$B$3, "") + IF(AND(AH$1 = AG$1, AG$2 = "Mixed"), 0.5*AG25, 0) + IF(AND(AH$1 = AI$1, AI$2 = "Mixed"), 0.5*AI25, 0)</f>
        <v>0</v>
      </c>
      <c r="AI25" s="5">
        <f>IF('Each Gender - Gold'!AI25+'Each Gender - Silver'!AI25+'Each Gender - Bronze'!AI25 &gt; 0, 'Each Gender - Gold'!AI25*'Medal values'!$B$1+'Each Gender - Silver'!AI25*'Medal values'!$B$2+'Each Gender - Bronze'!AI25*'Medal values'!$B$3, "") + IF(AND(AI$1 = AH$1, AH$2 = "Mixed"), 0.5*AH25, 0) + IF(AND(AI$1 = AJ$1, AJ$2 = "Mixed"), 0.5*AJ25, 0)</f>
        <v>0</v>
      </c>
      <c r="AJ25" s="5">
        <f>IF('Each Gender - Gold'!AJ25+'Each Gender - Silver'!AJ25+'Each Gender - Bronze'!AJ25 &gt; 0, 'Each Gender - Gold'!AJ25*'Medal values'!$B$1+'Each Gender - Silver'!AJ25*'Medal values'!$B$2+'Each Gender - Bronze'!AJ25*'Medal values'!$B$3, "") + IF(AND(AJ$1 = AI$1, AI$2 = "Mixed"), 0.5*AI25, 0) + IF(AND(AJ$1 = AK$1, AK$2 = "Mixed"), 0.5*AK25, 0)</f>
        <v>5.001001</v>
      </c>
      <c r="AK25" s="5">
        <f>IF('Each Gender - Gold'!AK25+'Each Gender - Silver'!AK25+'Each Gender - Bronze'!AK25 &gt; 0, 'Each Gender - Gold'!AK25*'Medal values'!$B$1+'Each Gender - Silver'!AK25*'Medal values'!$B$2+'Each Gender - Bronze'!AK25*'Medal values'!$B$3, "") + IF(AND(AK$1 = AJ$1, AJ$2 = "Mixed"), 0.5*AJ25, 0) + IF(AND(AK$1 = AL$1, AL$2 = "Mixed"), 0.5*AL25, 0)</f>
        <v>2.000001</v>
      </c>
      <c r="AL25" s="5">
        <f>IF('Each Gender - Gold'!AL25+'Each Gender - Silver'!AL25+'Each Gender - Bronze'!AL25 &gt; 0, 'Each Gender - Gold'!AL25*'Medal values'!$B$1+'Each Gender - Silver'!AL25*'Medal values'!$B$2+'Each Gender - Bronze'!AL25*'Medal values'!$B$3, "") + IF(AND(AL$1 = AK$1, AK$2 = "Mixed"), 0.5*AK25, 0) + IF(AND(AL$1 = AM$1, AM$2 = "Mixed"), 0.5*AM25, 0)</f>
        <v>0</v>
      </c>
      <c r="AM25" s="5">
        <f>IF('Each Gender - Gold'!AM25+'Each Gender - Silver'!AM25+'Each Gender - Bronze'!AM25 &gt; 0, 'Each Gender - Gold'!AM25*'Medal values'!$B$1+'Each Gender - Silver'!AM25*'Medal values'!$B$2+'Each Gender - Bronze'!AM25*'Medal values'!$B$3, "") + IF(AND(AM$1 = AL$1, AL$2 = "Mixed"), 0.5*AL25, 0) + IF(AND(AM$1 = AN$1, AN$2 = "Mixed"), 0.5*AN25, 0)</f>
        <v>0</v>
      </c>
      <c r="AN25" s="5">
        <f>IF('Each Gender - Gold'!AN25+'Each Gender - Silver'!AN25+'Each Gender - Bronze'!AN25 &gt; 0, 'Each Gender - Gold'!AN25*'Medal values'!$B$1+'Each Gender - Silver'!AN25*'Medal values'!$B$2+'Each Gender - Bronze'!AN25*'Medal values'!$B$3, "") + IF(AND(AN$1 = AM$1, AM$2 = "Mixed"), 0.5*AM25, 0) + IF(AND(AN$1 = AO$1, AO$2 = "Mixed"), 0.5*AO25, 0)</f>
        <v>0</v>
      </c>
      <c r="AO25" s="5">
        <f>IF('Each Gender - Gold'!AO25+'Each Gender - Silver'!AO25+'Each Gender - Bronze'!AO25 &gt; 0, 'Each Gender - Gold'!AO25*'Medal values'!$B$1+'Each Gender - Silver'!AO25*'Medal values'!$B$2+'Each Gender - Bronze'!AO25*'Medal values'!$B$3, "") + IF(AND(AO$1 = AN$1, AN$2 = "Mixed"), 0.5*AN25, 0) + IF(AND(AO$1 = AP$1, AP$2 = "Mixed"), 0.5*AP25, 0)</f>
        <v>0</v>
      </c>
      <c r="AP25" s="5">
        <f>IF('Each Gender - Gold'!AP25+'Each Gender - Silver'!AP25+'Each Gender - Bronze'!AP25 &gt; 0, 'Each Gender - Gold'!AP25*'Medal values'!$B$1+'Each Gender - Silver'!AP25*'Medal values'!$B$2+'Each Gender - Bronze'!AP25*'Medal values'!$B$3, "") + IF(AND(AP$1 = AO$1, AO$2 = "Mixed"), 0.5*AO25, 0) + IF(AND(AP$1 = AQ$1, AQ$2 = "Mixed"), 0.5*AQ25, 0)</f>
        <v>0</v>
      </c>
      <c r="AQ25" s="5">
        <f>IF('Each Gender - Gold'!AQ25+'Each Gender - Silver'!AQ25+'Each Gender - Bronze'!AQ25 &gt; 0, 'Each Gender - Gold'!AQ25*'Medal values'!$B$1+'Each Gender - Silver'!AQ25*'Medal values'!$B$2+'Each Gender - Bronze'!AQ25*'Medal values'!$B$3, "") + IF(AND(AQ$1 = AP$1, AP$2 = "Mixed"), 0.5*AP25, 0) + IF(AND(AQ$1 = AR$1, AR$2 = "Mixed"), 0.5*AR25, 0)</f>
        <v>0</v>
      </c>
      <c r="AR25" s="5">
        <f>IF('Each Gender - Gold'!AR25+'Each Gender - Silver'!AR25+'Each Gender - Bronze'!AR25 &gt; 0, 'Each Gender - Gold'!AR25*'Medal values'!$B$1+'Each Gender - Silver'!AR25*'Medal values'!$B$2+'Each Gender - Bronze'!AR25*'Medal values'!$B$3, "") + IF(AND(AR$1 = AQ$1, AQ$2 = "Mixed"), 0.5*AQ25, 0) + IF(AND(AR$1 = AS$1, AS$2 = "Mixed"), 0.5*AS25, 0)</f>
        <v>0</v>
      </c>
      <c r="AS25" s="5">
        <f>IF('Each Gender - Gold'!AS25+'Each Gender - Silver'!AS25+'Each Gender - Bronze'!AS25 &gt; 0, 'Each Gender - Gold'!AS25*'Medal values'!$B$1+'Each Gender - Silver'!AS25*'Medal values'!$B$2+'Each Gender - Bronze'!AS25*'Medal values'!$B$3, "") + IF(AND(AS$1 = AR$1, AR$2 = "Mixed"), 0.5*AR25, 0) + IF(AND(AS$1 = AT$1, AT$2 = "Mixed"), 0.5*AT25, 0)</f>
        <v>0</v>
      </c>
      <c r="AT25" s="5">
        <f>IF('Each Gender - Gold'!AT25+'Each Gender - Silver'!AT25+'Each Gender - Bronze'!AT25 &gt; 0, 'Each Gender - Gold'!AT25*'Medal values'!$B$1+'Each Gender - Silver'!AT25*'Medal values'!$B$2+'Each Gender - Bronze'!AT25*'Medal values'!$B$3, "") + IF(AND(AT$1 = AS$1, AS$2 = "Mixed"), 0.5*AS25, 0) + IF(AND(AT$1 = AU$1, AU$2 = "Mixed"), 0.5*AU25, 0)</f>
        <v>0</v>
      </c>
      <c r="AU25" s="5">
        <f>IF('Each Gender - Gold'!AU25+'Each Gender - Silver'!AU25+'Each Gender - Bronze'!AU25 &gt; 0, 'Each Gender - Gold'!AU25*'Medal values'!$B$1+'Each Gender - Silver'!AU25*'Medal values'!$B$2+'Each Gender - Bronze'!AU25*'Medal values'!$B$3, "") + IF(AND(AU$1 = AT$1, AT$2 = "Mixed"), 0.5*AT25, 0) + IF(AND(AU$1 = AV$1, AV$2 = "Mixed"), 0.5*AV25, 0)</f>
        <v>2.000001</v>
      </c>
      <c r="AV25" s="5">
        <f>IF('Each Gender - Gold'!AV25+'Each Gender - Silver'!AV25+'Each Gender - Bronze'!AV25 &gt; 0, 'Each Gender - Gold'!AV25*'Medal values'!$B$1+'Each Gender - Silver'!AV25*'Medal values'!$B$2+'Each Gender - Bronze'!AV25*'Medal values'!$B$3, "") + IF(AND(AV$1 = AU$1, AU$2 = "Mixed"), 0.5*AU25, 0) + IF(AND(AV$1 = AW$1, AW$2 = "Mixed"), 0.5*AW25, 0)</f>
        <v>0</v>
      </c>
      <c r="AW25" s="5">
        <f>IF('Each Gender - Gold'!AW25+'Each Gender - Silver'!AW25+'Each Gender - Bronze'!AW25 &gt; 0, 'Each Gender - Gold'!AW25*'Medal values'!$B$1+'Each Gender - Silver'!AW25*'Medal values'!$B$2+'Each Gender - Bronze'!AW25*'Medal values'!$B$3, "") + IF(AND(AW$1 = AV$1, AV$2 = "Mixed"), 0.5*AV25, 0) + IF(AND(AW$1 = AX$1, AX$2 = "Mixed"), 0.5*AX25, 0)</f>
        <v>0</v>
      </c>
      <c r="AX25" s="5">
        <f>IF('Each Gender - Gold'!AX25+'Each Gender - Silver'!AX25+'Each Gender - Bronze'!AX25 &gt; 0, 'Each Gender - Gold'!AX25*'Medal values'!$B$1+'Each Gender - Silver'!AX25*'Medal values'!$B$2+'Each Gender - Bronze'!AX25*'Medal values'!$B$3, "") + IF(AND(AX$1 = AW$1, AW$2 = "Mixed"), 0.5*AW25, 0) + IF(AND(AX$1 = AY$1, AY$2 = "Mixed"), 0.5*AY25, 0)</f>
        <v>0</v>
      </c>
      <c r="AY25" s="5">
        <f>IF('Each Gender - Gold'!AY25+'Each Gender - Silver'!AY25+'Each Gender - Bronze'!AY25 &gt; 0, 'Each Gender - Gold'!AY25*'Medal values'!$B$1+'Each Gender - Silver'!AY25*'Medal values'!$B$2+'Each Gender - Bronze'!AY25*'Medal values'!$B$3, "") + IF(AND(AY$1 = AX$1, AX$2 = "Mixed"), 0.5*AX25, 0) + IF(AND(AY$1 = AZ$1, AZ$2 = "Mixed"), 0.5*AZ25, 0)</f>
        <v>0</v>
      </c>
      <c r="AZ25" s="5">
        <f>IF('Each Gender - Gold'!AZ25+'Each Gender - Silver'!AZ25+'Each Gender - Bronze'!AZ25 &gt; 0, 'Each Gender - Gold'!AZ25*'Medal values'!$B$1+'Each Gender - Silver'!AZ25*'Medal values'!$B$2+'Each Gender - Bronze'!AZ25*'Medal values'!$B$3, "") + IF(AND(AZ$1 = AY$1, AY$2 = "Mixed"), 0.5*AY25, 0) + IF(AND(AZ$1 = BA$1, BA$2 = "Mixed"), 0.5*BA25, 0)</f>
        <v>0</v>
      </c>
      <c r="BA25" s="5">
        <f>IF('Each Gender - Gold'!BA25+'Each Gender - Silver'!BA25+'Each Gender - Bronze'!BA25 &gt; 0, 'Each Gender - Gold'!BA25*'Medal values'!$B$1+'Each Gender - Silver'!BA25*'Medal values'!$B$2+'Each Gender - Bronze'!BA25*'Medal values'!$B$3, "") + IF(AND(BA$1 = AZ$1, AZ$2 = "Mixed"), 0.5*AZ25, 0) + IF(AND(BA$1 = BB$1, BB$2 = "Mixed"), 0.5*BB25, 0)</f>
        <v>0</v>
      </c>
      <c r="BB25" s="5">
        <f>IF('Each Gender - Gold'!BB25+'Each Gender - Silver'!BB25+'Each Gender - Bronze'!BB25 &gt; 0, 'Each Gender - Gold'!BB25*'Medal values'!$B$1+'Each Gender - Silver'!BB25*'Medal values'!$B$2+'Each Gender - Bronze'!BB25*'Medal values'!$B$3, "") + IF(AND(BB$1 = BA$1, BA$2 = "Mixed"), 0.5*BA25, 0) + IF(AND(BB$1 = BC$1, BC$2 = "Mixed"), 0.5*BC25, 0)</f>
        <v>0</v>
      </c>
      <c r="BC25" s="5">
        <f>IF('Each Gender - Gold'!BC25+'Each Gender - Silver'!BC25+'Each Gender - Bronze'!BC25 &gt; 0, 'Each Gender - Gold'!BC25*'Medal values'!$B$1+'Each Gender - Silver'!BC25*'Medal values'!$B$2+'Each Gender - Bronze'!BC25*'Medal values'!$B$3, "") + IF(AND(BC$1 = BB$1, BB$2 = "Mixed"), 0.5*BB25, 0) + IF(AND(BC$1 = BD$1, BD$2 = "Mixed"), 0.5*BD25, 0)</f>
        <v>0</v>
      </c>
      <c r="BD25" s="5">
        <f>IF('Each Gender - Gold'!BD25+'Each Gender - Silver'!BD25+'Each Gender - Bronze'!BD25 &gt; 0, 'Each Gender - Gold'!BD25*'Medal values'!$B$1+'Each Gender - Silver'!BD25*'Medal values'!$B$2+'Each Gender - Bronze'!BD25*'Medal values'!$B$3, "") + IF(AND(BD$1 = BC$1, BC$2 = "Mixed"), 0.5*BC25, 0) + IF(AND(BD$1 = BE$1, BE$2 = "Mixed"), 0.5*BE25, 0)</f>
        <v>0</v>
      </c>
      <c r="BE25" s="5">
        <f>IF('Each Gender - Gold'!BE25+'Each Gender - Silver'!BE25+'Each Gender - Bronze'!BE25 &gt; 0, 'Each Gender - Gold'!BE25*'Medal values'!$B$1+'Each Gender - Silver'!BE25*'Medal values'!$B$2+'Each Gender - Bronze'!BE25*'Medal values'!$B$3, "") + IF(AND(BE$1 = BD$1, BD$2 = "Mixed"), 0.5*BD25, 0) + IF(AND(BE$1 = BF$1, BF$2 = "Mixed"), 0.5*BF25, 0)</f>
        <v>0</v>
      </c>
      <c r="BF25" s="5">
        <f>IF('Each Gender - Gold'!BF25+'Each Gender - Silver'!BF25+'Each Gender - Bronze'!BF25 &gt; 0, 'Each Gender - Gold'!BF25*'Medal values'!$B$1+'Each Gender - Silver'!BF25*'Medal values'!$B$2+'Each Gender - Bronze'!BF25*'Medal values'!$B$3, "") + IF(AND(BF$1 = BE$1, BE$2 = "Mixed"), 0.5*BE25, 0) + IF(AND(BF$1 = BG$1, BG$2 = "Mixed"), 0.5*BG25, 0)</f>
        <v>0</v>
      </c>
      <c r="BG25" s="5">
        <f>IF('Each Gender - Gold'!BG25+'Each Gender - Silver'!BG25+'Each Gender - Bronze'!BG25 &gt; 0, 'Each Gender - Gold'!BG25*'Medal values'!$B$1+'Each Gender - Silver'!BG25*'Medal values'!$B$2+'Each Gender - Bronze'!BG25*'Medal values'!$B$3, "") + IF(AND(BG$1 = BF$1, BF$2 = "Mixed"), 0.5*BF25, 0) + IF(AND(BG$1 = BH$1, BH$2 = "Mixed"), 0.5*BH25, 0)</f>
        <v>0</v>
      </c>
      <c r="BH25" s="5">
        <f>IF('Each Gender - Gold'!BH25+'Each Gender - Silver'!BH25+'Each Gender - Bronze'!BH25 &gt; 0, 'Each Gender - Gold'!BH25*'Medal values'!$B$1+'Each Gender - Silver'!BH25*'Medal values'!$B$2+'Each Gender - Bronze'!BH25*'Medal values'!$B$3, "") + IF(AND(BH$1 = BG$1, BG$2 = "Mixed"), 0.5*BG25, 0) + IF(AND(BH$1 = BI$1, BI$2 = "Mixed"), 0.5*BI25, 0)</f>
        <v>0</v>
      </c>
      <c r="BI25" s="5">
        <f>IF('Each Gender - Gold'!BI25+'Each Gender - Silver'!BI25+'Each Gender - Bronze'!BI25 &gt; 0, 'Each Gender - Gold'!BI25*'Medal values'!$B$1+'Each Gender - Silver'!BI25*'Medal values'!$B$2+'Each Gender - Bronze'!BI25*'Medal values'!$B$3, "") + IF(AND(BI$1 = BH$1, BH$2 = "Mixed"), 0.5*BH25, 0) + IF(AND(BI$1 = BJ$1, BJ$2 = "Mixed"), 0.5*BJ25, 0)</f>
        <v>1</v>
      </c>
      <c r="BJ25" s="5">
        <f>IF('Each Gender - Gold'!BJ25+'Each Gender - Silver'!BJ25+'Each Gender - Bronze'!BJ25 &gt; 0, 'Each Gender - Gold'!BJ25*'Medal values'!$B$1+'Each Gender - Silver'!BJ25*'Medal values'!$B$2+'Each Gender - Bronze'!BJ25*'Medal values'!$B$3, "") + IF(AND(BJ$1 = BI$1, BI$2 = "Mixed"), 0.5*BI25, 0) + IF(AND(BJ$1 = BK$1, BK$2 = "Mixed"), 0.5*BK25, 0)</f>
        <v>0</v>
      </c>
      <c r="BK25" s="5">
        <f>IF('Each Gender - Gold'!BK25+'Each Gender - Silver'!BK25+'Each Gender - Bronze'!BK25 &gt; 0, 'Each Gender - Gold'!BK25*'Medal values'!$B$1+'Each Gender - Silver'!BK25*'Medal values'!$B$2+'Each Gender - Bronze'!BK25*'Medal values'!$B$3, "") + IF(AND(BK$1 = BJ$1, BJ$2 = "Mixed"), 0.5*BJ25, 0) + IF(AND(BK$1 = BL$1, BL$2 = "Mixed"), 0.5*BL25, 0)</f>
        <v>0</v>
      </c>
      <c r="BL25" s="5">
        <f>IF('Each Gender - Gold'!BL25+'Each Gender - Silver'!BL25+'Each Gender - Bronze'!BL25 &gt; 0, 'Each Gender - Gold'!BL25*'Medal values'!$B$1+'Each Gender - Silver'!BL25*'Medal values'!$B$2+'Each Gender - Bronze'!BL25*'Medal values'!$B$3, "") + IF(AND(BL$1 = BK$1, BK$2 = "Mixed"), 0.5*BK25, 0) + IF(AND(BL$1 = BM$1, BM$2 = "Mixed"), 0.5*BM25, 0)</f>
        <v>0</v>
      </c>
      <c r="BM25" s="5">
        <f>IF('Each Gender - Gold'!BM25+'Each Gender - Silver'!BM25+'Each Gender - Bronze'!BM25 &gt; 0, 'Each Gender - Gold'!BM25*'Medal values'!$B$1+'Each Gender - Silver'!BM25*'Medal values'!$B$2+'Each Gender - Bronze'!BM25*'Medal values'!$B$3, "") + IF(AND(BM$1 = BL$1, BL$2 = "Mixed"), 0.5*BL25, 0) + IF(AND(BM$1 = BN$1, BN$2 = "Mixed"), 0.5*BN25, 0)</f>
        <v>0</v>
      </c>
      <c r="BN25" s="5">
        <f>IF('Each Gender - Gold'!BN25+'Each Gender - Silver'!BN25+'Each Gender - Bronze'!BN25 &gt; 0, 'Each Gender - Gold'!BN25*'Medal values'!$B$1+'Each Gender - Silver'!BN25*'Medal values'!$B$2+'Each Gender - Bronze'!BN25*'Medal values'!$B$3, "") + IF(AND(BN$1 = BM$1, BM$2 = "Mixed"), 0.5*BM25, 0) + IF(AND(BN$1 = BO$1, BO$2 = "Mixed"), 0.5*BO25, 0)</f>
        <v>0</v>
      </c>
      <c r="BO25" s="5">
        <f>IF('Each Gender - Gold'!BO25+'Each Gender - Silver'!BO25+'Each Gender - Bronze'!BO25 &gt; 0, 'Each Gender - Gold'!BO25*'Medal values'!$B$1+'Each Gender - Silver'!BO25*'Medal values'!$B$2+'Each Gender - Bronze'!BO25*'Medal values'!$B$3, "") + IF(AND(BO$1 = BN$1, BN$2 = "Mixed"), 0.5*BN25, 0) + IF(AND(BO$1 = BP$1, BP$2 = "Mixed"), 0.5*BP25, 0)</f>
        <v>3.001</v>
      </c>
      <c r="BP25" s="5">
        <f>IF('Each Gender - Gold'!BP25+'Each Gender - Silver'!BP25+'Each Gender - Bronze'!BP25 &gt; 0, 'Each Gender - Gold'!BP25*'Medal values'!$B$1+'Each Gender - Silver'!BP25*'Medal values'!$B$2+'Each Gender - Bronze'!BP25*'Medal values'!$B$3, "") + IF(AND(BP$1 = BO$1, BO$2 = "Mixed"), 0.5*BO25, 0) + IF(AND(BP$1 = BQ$1, BQ$2 = "Mixed"), 0.5*BQ25, 0)</f>
        <v>2.000001</v>
      </c>
      <c r="BQ25" s="5">
        <f>IF('Each Gender - Gold'!BQ25+'Each Gender - Silver'!BQ25+'Each Gender - Bronze'!BQ25 &gt; 0, 'Each Gender - Gold'!BQ25*'Medal values'!$B$1+'Each Gender - Silver'!BQ25*'Medal values'!$B$2+'Each Gender - Bronze'!BQ25*'Medal values'!$B$3, "") + IF(AND(BQ$1 = BP$1, BP$2 = "Mixed"), 0.5*BP25, 0) + IF(AND(BQ$1 = BR$1, BR$2 = "Mixed"), 0.5*BR25, 0)</f>
        <v>0</v>
      </c>
      <c r="BR25" s="5">
        <f>IF('Each Gender - Gold'!BR25+'Each Gender - Silver'!BR25+'Each Gender - Bronze'!BR25 &gt; 0, 'Each Gender - Gold'!BR25*'Medal values'!$B$1+'Each Gender - Silver'!BR25*'Medal values'!$B$2+'Each Gender - Bronze'!BR25*'Medal values'!$B$3, "") + IF(AND(BR$1 = BQ$1, BQ$2 = "Mixed"), 0.5*BQ25, 0) + IF(AND(BR$1 = BS$1, BS$2 = "Mixed"), 0.5*BS25, 0)</f>
        <v>0</v>
      </c>
      <c r="BS25" s="5">
        <f>IF('Each Gender - Gold'!BS25+'Each Gender - Silver'!BS25+'Each Gender - Bronze'!BS25 &gt; 0, 'Each Gender - Gold'!BS25*'Medal values'!$B$1+'Each Gender - Silver'!BS25*'Medal values'!$B$2+'Each Gender - Bronze'!BS25*'Medal values'!$B$3, "") + IF(AND(BS$1 = BR$1, BR$2 = "Mixed"), 0.5*BR25, 0) + IF(AND(BS$1 = BT$1, BT$2 = "Mixed"), 0.5*BT25, 0)</f>
        <v>0</v>
      </c>
      <c r="BT25" s="5">
        <f>IF('Each Gender - Gold'!BT25+'Each Gender - Silver'!BT25+'Each Gender - Bronze'!BT25 &gt; 0, 'Each Gender - Gold'!BT25*'Medal values'!$B$1+'Each Gender - Silver'!BT25*'Medal values'!$B$2+'Each Gender - Bronze'!BT25*'Medal values'!$B$3, "") + IF(AND(BT$1 = BS$1, BS$2 = "Mixed"), 0.5*BS25, 0) + IF(AND(BT$1 = BU$1, BU$2 = "Mixed"), 0.5*BU25, 0)</f>
        <v>0</v>
      </c>
      <c r="BU25" s="5">
        <f>IF('Each Gender - Gold'!BU25+'Each Gender - Silver'!BU25+'Each Gender - Bronze'!BU25 &gt; 0, 'Each Gender - Gold'!BU25*'Medal values'!$B$1+'Each Gender - Silver'!BU25*'Medal values'!$B$2+'Each Gender - Bronze'!BU25*'Medal values'!$B$3, "") + IF(AND(BU$1 = BT$1, BT$2 = "Mixed"), 0.5*BT25, 0) + IF(AND(BU$1 = BV$1, BV$2 = "Mixed"), 0.5*BV25, 0)</f>
        <v>0</v>
      </c>
      <c r="BV25" s="5">
        <f>IF('Each Gender - Gold'!BV25+'Each Gender - Silver'!BV25+'Each Gender - Bronze'!BV25 &gt; 0, 'Each Gender - Gold'!BV25*'Medal values'!$B$1+'Each Gender - Silver'!BV25*'Medal values'!$B$2+'Each Gender - Bronze'!BV25*'Medal values'!$B$3, "") + IF(AND(BV$1 = BU$1, BU$2 = "Mixed"), 0.5*BU25, 0) + IF(AND(BV$1 = BW$1, BW$2 = "Mixed"), 0.5*BW25, 0)</f>
        <v>0</v>
      </c>
      <c r="BW25" s="5">
        <f>IF('Each Gender - Gold'!BW25+'Each Gender - Silver'!BW25+'Each Gender - Bronze'!BW25 &gt; 0, 'Each Gender - Gold'!BW25*'Medal values'!$B$1+'Each Gender - Silver'!BW25*'Medal values'!$B$2+'Each Gender - Bronze'!BW25*'Medal values'!$B$3, "") + IF(AND(BW$1 = BV$1, BV$2 = "Mixed"), 0.5*BV25, 0) + IF(AND(BW$1 = BX$1, BX$2 = "Mixed"), 0.5*BX25, 0)</f>
        <v>0</v>
      </c>
      <c r="BX25" s="5">
        <f>IF('Each Gender - Gold'!BX25+'Each Gender - Silver'!BX25+'Each Gender - Bronze'!BX25 &gt; 0, 'Each Gender - Gold'!BX25*'Medal values'!$B$1+'Each Gender - Silver'!BX25*'Medal values'!$B$2+'Each Gender - Bronze'!BX25*'Medal values'!$B$3, "") + IF(AND(BX$1 = BW$1, BW$2 = "Mixed"), 0.5*BW25, 0) + IF(AND(BX$1 = BY$1, BY$2 = "Mixed"), 0.5*BY25, 0)</f>
        <v>0</v>
      </c>
      <c r="BY25" s="5">
        <f>IF('Each Gender - Gold'!BY25+'Each Gender - Silver'!BY25+'Each Gender - Bronze'!BY25 &gt; 0, 'Each Gender - Gold'!BY25*'Medal values'!$B$1+'Each Gender - Silver'!BY25*'Medal values'!$B$2+'Each Gender - Bronze'!BY25*'Medal values'!$B$3, "") + IF(AND(BY$1 = BX$1, BX$2 = "Mixed"), 0.5*BX25, 0) + IF(AND(BY$1 = BZ$1, BZ$2 = "Mixed"), 0.5*BZ25, 0)</f>
        <v>0</v>
      </c>
      <c r="BZ25" s="5">
        <f>IF('Each Gender - Gold'!BZ25+'Each Gender - Silver'!BZ25+'Each Gender - Bronze'!BZ25 &gt; 0, 'Each Gender - Gold'!BZ25*'Medal values'!$B$1+'Each Gender - Silver'!BZ25*'Medal values'!$B$2+'Each Gender - Bronze'!BZ25*'Medal values'!$B$3, "") + IF(AND(BZ$1 = BY$1, BY$2 = "Mixed"), 0.5*BY25, 0) + IF(AND(BZ$1 = CA$1, CA$2 = "Mixed"), 0.5*CA25, 0)</f>
        <v>0</v>
      </c>
      <c r="CA25" s="5">
        <f>IF('Each Gender - Gold'!CA25+'Each Gender - Silver'!CA25+'Each Gender - Bronze'!CA25 &gt; 0, 'Each Gender - Gold'!CA25*'Medal values'!$B$1+'Each Gender - Silver'!CA25*'Medal values'!$B$2+'Each Gender - Bronze'!CA25*'Medal values'!$B$3, "") + IF(AND(CA$1 = BZ$1, BZ$2 = "Mixed"), 0.5*BZ25, 0) + IF(AND(CA$1 = CB$1, CB$2 = "Mixed"), 0.5*CB25, 0)</f>
        <v>1</v>
      </c>
      <c r="CB25" s="5">
        <f>IF('Each Gender - Gold'!CB25+'Each Gender - Silver'!CB25+'Each Gender - Bronze'!CB25 &gt; 0, 'Each Gender - Gold'!CB25*'Medal values'!$B$1+'Each Gender - Silver'!CB25*'Medal values'!$B$2+'Each Gender - Bronze'!CB25*'Medal values'!$B$3, "") + IF(AND(CB$1 = CA$1, CA$2 = "Mixed"), 0.5*CA25, 0) + IF(AND(CB$1 = CC$1, CC$2 = "Mixed"), 0.5*CC25, 0)</f>
        <v>0</v>
      </c>
      <c r="CC25" s="5">
        <f>IF('Each Gender - Gold'!CC25+'Each Gender - Silver'!CC25+'Each Gender - Bronze'!CC25 &gt; 0, 'Each Gender - Gold'!CC25*'Medal values'!$B$1+'Each Gender - Silver'!CC25*'Medal values'!$B$2+'Each Gender - Bronze'!CC25*'Medal values'!$B$3, "") + IF(AND(CC$1 = CB$1, CB$2 = "Mixed"), 0.5*CB25, 0) + IF(AND(CC$1 = CD$1, CD$2 = "Mixed"), 0.5*CD25, 0)</f>
        <v>0</v>
      </c>
      <c r="CD25" s="5">
        <f>IF('Each Gender - Gold'!CD25+'Each Gender - Silver'!CD25+'Each Gender - Bronze'!CD25 &gt; 0, 'Each Gender - Gold'!CD25*'Medal values'!$B$1+'Each Gender - Silver'!CD25*'Medal values'!$B$2+'Each Gender - Bronze'!CD25*'Medal values'!$B$3, "") + IF(AND(CD$1 = CC$1, CC$2 = "Mixed"), 0.5*CC25, 0) + IF(AND(CD$1 = CE$1, CE$2 = "Mixed"), 0.5*CE25, 0)</f>
        <v>0</v>
      </c>
      <c r="CE25" s="5">
        <f>IF('Each Gender - Gold'!CE25+'Each Gender - Silver'!CE25+'Each Gender - Bronze'!CE25 &gt; 0, 'Each Gender - Gold'!CE25*'Medal values'!$B$1+'Each Gender - Silver'!CE25*'Medal values'!$B$2+'Each Gender - Bronze'!CE25*'Medal values'!$B$3, "") + IF(AND(CE$1 = CD$1, CD$2 = "Mixed"), 0.5*CD25, 0) + IF(AND(CE$1 = CF$1, CF$2 = "Mixed"), 0.5*CF25, 0)</f>
        <v>0</v>
      </c>
      <c r="CF25" s="5">
        <f>IF('Each Gender - Gold'!CF25+'Each Gender - Silver'!CF25+'Each Gender - Bronze'!CF25 &gt; 0, 'Each Gender - Gold'!CF25*'Medal values'!$B$1+'Each Gender - Silver'!CF25*'Medal values'!$B$2+'Each Gender - Bronze'!CF25*'Medal values'!$B$3, "") + IF(AND(CF$1 = CE$1, CE$2 = "Mixed"), 0.5*CE25, 0) + IF(AND(CF$1 = CG$1, CG$2 = "Mixed"), 0.5*CG25, 0)</f>
        <v>0</v>
      </c>
      <c r="CG25" s="5">
        <f>IF('Each Gender - Gold'!CG25+'Each Gender - Silver'!CG25+'Each Gender - Bronze'!CG25 &gt; 0, 'Each Gender - Gold'!CG25*'Medal values'!$B$1+'Each Gender - Silver'!CG25*'Medal values'!$B$2+'Each Gender - Bronze'!CG25*'Medal values'!$B$3, "") + IF(AND(CG$1 = CF$1, CF$2 = "Mixed"), 0.5*CF25, 0) + IF(AND(CG$1 = CH$1, CH$2 = "Mixed"), 0.5*CH25, 0)</f>
        <v>0</v>
      </c>
      <c r="CH25" s="5">
        <f>IF('Each Gender - Gold'!CH25+'Each Gender - Silver'!CH25+'Each Gender - Bronze'!CH25 &gt; 0, 'Each Gender - Gold'!CH25*'Medal values'!$B$1+'Each Gender - Silver'!CH25*'Medal values'!$B$2+'Each Gender - Bronze'!CH25*'Medal values'!$B$3, "") + IF(AND(CH$1 = CG$1, CG$2 = "Mixed"), 0.5*CG25, 0) + IF(AND(CH$1 = CI$1, CI$2 = "Mixed"), 0.5*CI25, 0)</f>
        <v>0</v>
      </c>
      <c r="CI25" s="5">
        <f>IF('Each Gender - Gold'!CI25+'Each Gender - Silver'!CI25+'Each Gender - Bronze'!CI25 &gt; 0, 'Each Gender - Gold'!CI25*'Medal values'!$B$1+'Each Gender - Silver'!CI25*'Medal values'!$B$2+'Each Gender - Bronze'!CI25*'Medal values'!$B$3, "") + IF(AND(CI$1 = CH$1, CH$2 = "Mixed"), 0.5*CH25, 0) + IF(AND(CI$1 = CJ$1, CJ$2 = "Mixed"), 0.5*CJ25, 0)</f>
        <v>0</v>
      </c>
      <c r="CJ25" s="5">
        <f>IF('Each Gender - Gold'!CJ25+'Each Gender - Silver'!CJ25+'Each Gender - Bronze'!CJ25 &gt; 0, 'Each Gender - Gold'!CJ25*'Medal values'!$B$1+'Each Gender - Silver'!CJ25*'Medal values'!$B$2+'Each Gender - Bronze'!CJ25*'Medal values'!$B$3, "") + IF(AND(CJ$1 = CI$1, CI$2 = "Mixed"), 0.5*CI25, 0) + IF(AND(CJ$1 = CK$1, CK$2 = "Mixed"), 0.5*CK25, 0)</f>
        <v>0</v>
      </c>
      <c r="CK25" s="5">
        <f>IF('Each Gender - Gold'!CK25+'Each Gender - Silver'!CK25+'Each Gender - Bronze'!CK25 &gt; 0, 'Each Gender - Gold'!CK25*'Medal values'!$B$1+'Each Gender - Silver'!CK25*'Medal values'!$B$2+'Each Gender - Bronze'!CK25*'Medal values'!$B$3, "") + IF(AND(CK$1 = CJ$1, CJ$2 = "Mixed"), 0.5*CJ25, 0) + IF(AND(CK$1 = CL$1, CL$2 = "Mixed"), 0.5*CL25, 0)</f>
        <v>0</v>
      </c>
      <c r="CL25" s="5">
        <f>IF('Each Gender - Gold'!CL25+'Each Gender - Silver'!CL25+'Each Gender - Bronze'!CL25 &gt; 0, 'Each Gender - Gold'!CL25*'Medal values'!$B$1+'Each Gender - Silver'!CL25*'Medal values'!$B$2+'Each Gender - Bronze'!CL25*'Medal values'!$B$3, "") + IF(AND(CL$1 = CK$1, CK$2 = "Mixed"), 0.5*CK25, 0) + IF(AND(CL$1 = CM$1, CM$2 = "Mixed"), 0.5*CM25, 0)</f>
        <v>0</v>
      </c>
      <c r="CM25" s="5">
        <f>IF('Each Gender - Gold'!CM25+'Each Gender - Silver'!CM25+'Each Gender - Bronze'!CM25 &gt; 0, 'Each Gender - Gold'!CM25*'Medal values'!$B$1+'Each Gender - Silver'!CM25*'Medal values'!$B$2+'Each Gender - Bronze'!CM25*'Medal values'!$B$3, "") + IF(AND(CM$1 = CL$1, CL$2 = "Mixed"), 0.5*CL25, 0) + IF(AND(CM$1 = CN$1, CN$2 = "Mixed"), 0.5*CN25, 0)</f>
        <v>0</v>
      </c>
      <c r="CN25" s="5">
        <f>IF('Each Gender - Gold'!CN25+'Each Gender - Silver'!CN25+'Each Gender - Bronze'!CN25 &gt; 0, 'Each Gender - Gold'!CN25*'Medal values'!$B$1+'Each Gender - Silver'!CN25*'Medal values'!$B$2+'Each Gender - Bronze'!CN25*'Medal values'!$B$3, "") + IF(AND(CN$1 = CM$1, CM$2 = "Mixed"), 0.5*CM25, 0) + IF(AND(CN$1 = CO$1, CO$2 = "Mixed"), 0.5*CO25, 0)</f>
        <v>0</v>
      </c>
      <c r="CO25" s="5">
        <f>IF('Each Gender - Gold'!CO25+'Each Gender - Silver'!CO25+'Each Gender - Bronze'!CO25 &gt; 0, 'Each Gender - Gold'!CO25*'Medal values'!$B$1+'Each Gender - Silver'!CO25*'Medal values'!$B$2+'Each Gender - Bronze'!CO25*'Medal values'!$B$3, "") + IF(AND(CO$1 = CN$1, CN$2 = "Mixed"), 0.5*CN25, 0) + IF(AND(CO$1 = CP$1, CP$2 = "Mixed"), 0.5*CP25, 0)</f>
        <v>0</v>
      </c>
      <c r="CP25" s="5">
        <f>IF('Each Gender - Gold'!CP25+'Each Gender - Silver'!CP25+'Each Gender - Bronze'!CP25 &gt; 0, 'Each Gender - Gold'!CP25*'Medal values'!$B$1+'Each Gender - Silver'!CP25*'Medal values'!$B$2+'Each Gender - Bronze'!CP25*'Medal values'!$B$3, "") + IF(AND(CP$1 = CO$1, CO$2 = "Mixed"), 0.5*CO25, 0) + IF(AND(CP$1 = CQ$1, CQ$2 = "Mixed"), 0.5*CQ25, 0)</f>
        <v>0</v>
      </c>
      <c r="CQ25" s="5">
        <f>IF('Each Gender - Gold'!CQ25+'Each Gender - Silver'!CQ25+'Each Gender - Bronze'!CQ25 &gt; 0, 'Each Gender - Gold'!CQ25*'Medal values'!$B$1+'Each Gender - Silver'!CQ25*'Medal values'!$B$2+'Each Gender - Bronze'!CQ25*'Medal values'!$B$3, "") + IF(AND(CQ$1 = CP$1, CP$2 = "Mixed"), 0.5*CP25, 0) + IF(AND(CQ$1 = CR$1, CR$2 = "Mixed"), 0.5*CR25, 0)</f>
        <v>0</v>
      </c>
      <c r="CR25" s="5">
        <f>IF('Each Gender - Gold'!CR25+'Each Gender - Silver'!CR25+'Each Gender - Bronze'!CR25 &gt; 0, 'Each Gender - Gold'!CR25*'Medal values'!$B$1+'Each Gender - Silver'!CR25*'Medal values'!$B$2+'Each Gender - Bronze'!CR25*'Medal values'!$B$3, "") + IF(AND(CR$1 = CQ$1, CQ$2 = "Mixed"), 0.5*CQ25, 0) + IF(AND(CR$1 = CS$1, CS$2 = "Mixed"), 0.5*CS25, 0)</f>
        <v>0</v>
      </c>
      <c r="CS25" s="5">
        <f>IF('Each Gender - Gold'!CS25+'Each Gender - Silver'!CS25+'Each Gender - Bronze'!CS25 &gt; 0, 'Each Gender - Gold'!CS25*'Medal values'!$B$1+'Each Gender - Silver'!CS25*'Medal values'!$B$2+'Each Gender - Bronze'!CS25*'Medal values'!$B$3, "") + IF(AND(CS$1 = CR$1, CR$2 = "Mixed"), 0.5*CR25, 0) + IF(AND(CS$1 = CT$1, CT$2 = "Mixed"), 0.5*CT25, 0)</f>
        <v>0</v>
      </c>
      <c r="CT25" s="5">
        <f>IF('Each Gender - Gold'!CT25+'Each Gender - Silver'!CT25+'Each Gender - Bronze'!CT25 &gt; 0, 'Each Gender - Gold'!CT25*'Medal values'!$B$1+'Each Gender - Silver'!CT25*'Medal values'!$B$2+'Each Gender - Bronze'!CT25*'Medal values'!$B$3, "") + IF(AND(CT$1 = CS$1, CS$2 = "Mixed"), 0.5*CS25, 0) + IF(AND(CT$1 = CU$1, CU$2 = "Mixed"), 0.5*CU25, 0)</f>
        <v>0</v>
      </c>
      <c r="CU25" s="5">
        <f>IF('Each Gender - Gold'!CU25+'Each Gender - Silver'!CU25+'Each Gender - Bronze'!CU25 &gt; 0, 'Each Gender - Gold'!CU25*'Medal values'!$B$1+'Each Gender - Silver'!CU25*'Medal values'!$B$2+'Each Gender - Bronze'!CU25*'Medal values'!$B$3, "") + IF(AND(CU$1 = CT$1, CT$2 = "Mixed"), 0.5*CT25, 0) + IF(AND(CU$1 = CV$1, CV$2 = "Mixed"), 0.5*CV25, 0)</f>
        <v>0</v>
      </c>
      <c r="CV25" s="5">
        <f>IF('Each Gender - Gold'!CV25+'Each Gender - Silver'!CV25+'Each Gender - Bronze'!CV25 &gt; 0, 'Each Gender - Gold'!CV25*'Medal values'!$B$1+'Each Gender - Silver'!CV25*'Medal values'!$B$2+'Each Gender - Bronze'!CV25*'Medal values'!$B$3, "") + IF(AND(CV$1 = CU$1, CU$2 = "Mixed"), 0.5*CU25, 0) + IF(AND(CV$1 = CW$1, CW$2 = "Mixed"), 0.5*CW25, 0)</f>
        <v>0</v>
      </c>
      <c r="CW25" s="5">
        <f t="shared" ref="CW25:CX25" si="23">SUMIF($B$2:$CV$2,CW$2, $B25:$CV25)</f>
        <v>13.002003</v>
      </c>
      <c r="CX25" s="5">
        <f t="shared" si="23"/>
        <v>8.001001</v>
      </c>
    </row>
    <row r="26">
      <c r="A26" s="5" t="str">
        <f>Countries!A24</f>
        <v>DOM</v>
      </c>
      <c r="B26" s="5">
        <f>IF('Each Gender - Gold'!B26+'Each Gender - Silver'!B26+'Each Gender - Bronze'!B26 &gt; 0, 'Each Gender - Gold'!B26*'Medal values'!$B$1+'Each Gender - Silver'!B26*'Medal values'!$B$2+'Each Gender - Bronze'!B26*'Medal values'!$B$3, "") + IF(AND(B$1 = A$1, A$2 = "Mixed"), 0.5*A26, 0) + IF(AND(B$1 = C$1, C$2 = "Mixed"), 0.5*C26, 0)</f>
        <v>0</v>
      </c>
      <c r="C26" s="5">
        <f>IF('Each Gender - Gold'!C26+'Each Gender - Silver'!C26+'Each Gender - Bronze'!C26 &gt; 0, 'Each Gender - Gold'!C26*'Medal values'!$B$1+'Each Gender - Silver'!C26*'Medal values'!$B$2+'Each Gender - Bronze'!C26*'Medal values'!$B$3, "") + IF(AND(C$1 = B$1, B$2 = "Mixed"), 0.5*B26, 0) + IF(AND(C$1 = D$1, D$2 = "Mixed"), 0.5*D26, 0)</f>
        <v>0</v>
      </c>
      <c r="D26" s="5">
        <f>IF('Each Gender - Gold'!D26+'Each Gender - Silver'!D26+'Each Gender - Bronze'!D26 &gt; 0, 'Each Gender - Gold'!D26*'Medal values'!$B$1+'Each Gender - Silver'!D26*'Medal values'!$B$2+'Each Gender - Bronze'!D26*'Medal values'!$B$3, "") + IF(AND(D$1 = C$1, C$2 = "Mixed"), 0.5*C26, 0) + IF(AND(D$1 = E$1, E$2 = "Mixed"), 0.5*E26, 0)</f>
        <v>0</v>
      </c>
      <c r="E26" s="5">
        <f>IF('Each Gender - Gold'!E26+'Each Gender - Silver'!E26+'Each Gender - Bronze'!E26 &gt; 0, 'Each Gender - Gold'!E26*'Medal values'!$B$1+'Each Gender - Silver'!E26*'Medal values'!$B$2+'Each Gender - Bronze'!E26*'Medal values'!$B$3, "") + IF(AND(E$1 = D$1, D$2 = "Mixed"), 0.5*D26, 0) + IF(AND(E$1 = F$1, F$2 = "Mixed"), 0.5*F26, 0)</f>
        <v>0</v>
      </c>
      <c r="F26" s="5">
        <f>IF('Each Gender - Gold'!F26+'Each Gender - Silver'!F26+'Each Gender - Bronze'!F26 &gt; 0, 'Each Gender - Gold'!F26*'Medal values'!$B$1+'Each Gender - Silver'!F26*'Medal values'!$B$2+'Each Gender - Bronze'!F26*'Medal values'!$B$3, "") + IF(AND(F$1 = E$1, E$2 = "Mixed"), 0.5*E26, 0) + IF(AND(F$1 = G$1, G$2 = "Mixed"), 0.5*G26, 0)</f>
        <v>0</v>
      </c>
      <c r="G26" s="5">
        <f>IF('Each Gender - Gold'!G26+'Each Gender - Silver'!G26+'Each Gender - Bronze'!G26 &gt; 0, 'Each Gender - Gold'!G26*'Medal values'!$B$1+'Each Gender - Silver'!G26*'Medal values'!$B$2+'Each Gender - Bronze'!G26*'Medal values'!$B$3, "") + IF(AND(G$1 = F$1, F$2 = "Mixed"), 0.5*F26, 0) + IF(AND(G$1 = H$1, H$2 = "Mixed"), 0.5*H26, 0)</f>
        <v>0</v>
      </c>
      <c r="H26" s="5">
        <f>IF('Each Gender - Gold'!H26+'Each Gender - Silver'!H26+'Each Gender - Bronze'!H26 &gt; 0, 'Each Gender - Gold'!H26*'Medal values'!$B$1+'Each Gender - Silver'!H26*'Medal values'!$B$2+'Each Gender - Bronze'!H26*'Medal values'!$B$3, "") + IF(AND(H$1 = G$1, G$2 = "Mixed"), 0.5*G26, 0) + IF(AND(H$1 = I$1, I$2 = "Mixed"), 0.5*I26, 0)</f>
        <v>0</v>
      </c>
      <c r="I26" s="5">
        <f>IF('Each Gender - Gold'!I26+'Each Gender - Silver'!I26+'Each Gender - Bronze'!I26 &gt; 0, 'Each Gender - Gold'!I26*'Medal values'!$B$1+'Each Gender - Silver'!I26*'Medal values'!$B$2+'Each Gender - Bronze'!I26*'Medal values'!$B$3, "") + IF(AND(I$1 = H$1, H$2 = "Mixed"), 0.5*H26, 0) + IF(AND(I$1 = J$1, J$2 = "Mixed"), 0.5*J26, 0)</f>
        <v>0</v>
      </c>
      <c r="J26" s="5">
        <f>IF('Each Gender - Gold'!J26+'Each Gender - Silver'!J26+'Each Gender - Bronze'!J26 &gt; 0, 'Each Gender - Gold'!J26*'Medal values'!$B$1+'Each Gender - Silver'!J26*'Medal values'!$B$2+'Each Gender - Bronze'!J26*'Medal values'!$B$3, "") + IF(AND(J$1 = I$1, I$2 = "Mixed"), 0.5*I26, 0) + IF(AND(J$1 = K$1, K$2 = "Mixed"), 0.5*K26, 0)</f>
        <v>1.0000005</v>
      </c>
      <c r="K26" s="5">
        <f>IF('Each Gender - Gold'!K26+'Each Gender - Silver'!K26+'Each Gender - Bronze'!K26 &gt; 0, 'Each Gender - Gold'!K26*'Medal values'!$B$1+'Each Gender - Silver'!K26*'Medal values'!$B$2+'Each Gender - Bronze'!K26*'Medal values'!$B$3, "") + IF(AND(K$1 = J$1, J$2 = "Mixed"), 0.5*J26, 0) + IF(AND(K$1 = L$1, L$2 = "Mixed"), 0.5*L26, 0)</f>
        <v>2.000001</v>
      </c>
      <c r="L26" s="5">
        <f>IF('Each Gender - Gold'!L26+'Each Gender - Silver'!L26+'Each Gender - Bronze'!L26 &gt; 0, 'Each Gender - Gold'!L26*'Medal values'!$B$1+'Each Gender - Silver'!L26*'Medal values'!$B$2+'Each Gender - Bronze'!L26*'Medal values'!$B$3, "") + IF(AND(L$1 = K$1, K$2 = "Mixed"), 0.5*K26, 0) + IF(AND(L$1 = M$1, M$2 = "Mixed"), 0.5*M26, 0)</f>
        <v>1.0000005</v>
      </c>
      <c r="M26" s="5">
        <f>IF('Each Gender - Gold'!M26+'Each Gender - Silver'!M26+'Each Gender - Bronze'!M26 &gt; 0, 'Each Gender - Gold'!M26*'Medal values'!$B$1+'Each Gender - Silver'!M26*'Medal values'!$B$2+'Each Gender - Bronze'!M26*'Medal values'!$B$3, "") + IF(AND(M$1 = L$1, L$2 = "Mixed"), 0.5*L26, 0) + IF(AND(M$1 = N$1, N$2 = "Mixed"), 0.5*N26, 0)</f>
        <v>0</v>
      </c>
      <c r="N26" s="5">
        <f>IF('Each Gender - Gold'!N26+'Each Gender - Silver'!N26+'Each Gender - Bronze'!N26 &gt; 0, 'Each Gender - Gold'!N26*'Medal values'!$B$1+'Each Gender - Silver'!N26*'Medal values'!$B$2+'Each Gender - Bronze'!N26*'Medal values'!$B$3, "") + IF(AND(N$1 = M$1, M$2 = "Mixed"), 0.5*M26, 0) + IF(AND(N$1 = O$1, O$2 = "Mixed"), 0.5*O26, 0)</f>
        <v>0</v>
      </c>
      <c r="O26" s="5">
        <f>IF('Each Gender - Gold'!O26+'Each Gender - Silver'!O26+'Each Gender - Bronze'!O26 &gt; 0, 'Each Gender - Gold'!O26*'Medal values'!$B$1+'Each Gender - Silver'!O26*'Medal values'!$B$2+'Each Gender - Bronze'!O26*'Medal values'!$B$3, "") + IF(AND(O$1 = N$1, N$2 = "Mixed"), 0.5*N26, 0) + IF(AND(O$1 = P$1, P$2 = "Mixed"), 0.5*P26, 0)</f>
        <v>0</v>
      </c>
      <c r="P26" s="5">
        <f>IF('Each Gender - Gold'!P26+'Each Gender - Silver'!P26+'Each Gender - Bronze'!P26 &gt; 0, 'Each Gender - Gold'!P26*'Medal values'!$B$1+'Each Gender - Silver'!P26*'Medal values'!$B$2+'Each Gender - Bronze'!P26*'Medal values'!$B$3, "") + IF(AND(P$1 = O$1, O$2 = "Mixed"), 0.5*O26, 0) + IF(AND(P$1 = Q$1, Q$2 = "Mixed"), 0.5*Q26, 0)</f>
        <v>1</v>
      </c>
      <c r="Q26" s="5">
        <f>IF('Each Gender - Gold'!Q26+'Each Gender - Silver'!Q26+'Each Gender - Bronze'!Q26 &gt; 0, 'Each Gender - Gold'!Q26*'Medal values'!$B$1+'Each Gender - Silver'!Q26*'Medal values'!$B$2+'Each Gender - Bronze'!Q26*'Medal values'!$B$3, "") + IF(AND(Q$1 = P$1, P$2 = "Mixed"), 0.5*P26, 0) + IF(AND(Q$1 = R$1, R$2 = "Mixed"), 0.5*R26, 0)</f>
        <v>0</v>
      </c>
      <c r="R26" s="5">
        <f>IF('Each Gender - Gold'!R26+'Each Gender - Silver'!R26+'Each Gender - Bronze'!R26 &gt; 0, 'Each Gender - Gold'!R26*'Medal values'!$B$1+'Each Gender - Silver'!R26*'Medal values'!$B$2+'Each Gender - Bronze'!R26*'Medal values'!$B$3, "") + IF(AND(R$1 = Q$1, Q$2 = "Mixed"), 0.5*Q26, 0) + IF(AND(R$1 = S$1, S$2 = "Mixed"), 0.5*S26, 0)</f>
        <v>0</v>
      </c>
      <c r="S26" s="5">
        <f>IF('Each Gender - Gold'!S26+'Each Gender - Silver'!S26+'Each Gender - Bronze'!S26 &gt; 0, 'Each Gender - Gold'!S26*'Medal values'!$B$1+'Each Gender - Silver'!S26*'Medal values'!$B$2+'Each Gender - Bronze'!S26*'Medal values'!$B$3, "") + IF(AND(S$1 = R$1, R$2 = "Mixed"), 0.5*R26, 0) + IF(AND(S$1 = T$1, T$2 = "Mixed"), 0.5*T26, 0)</f>
        <v>0</v>
      </c>
      <c r="T26" s="5">
        <f>IF('Each Gender - Gold'!T26+'Each Gender - Silver'!T26+'Each Gender - Bronze'!T26 &gt; 0, 'Each Gender - Gold'!T26*'Medal values'!$B$1+'Each Gender - Silver'!T26*'Medal values'!$B$2+'Each Gender - Bronze'!T26*'Medal values'!$B$3, "") + IF(AND(T$1 = S$1, S$2 = "Mixed"), 0.5*S26, 0) + IF(AND(T$1 = U$1, U$2 = "Mixed"), 0.5*U26, 0)</f>
        <v>0</v>
      </c>
      <c r="U26" s="5">
        <f>IF('Each Gender - Gold'!U26+'Each Gender - Silver'!U26+'Each Gender - Bronze'!U26 &gt; 0, 'Each Gender - Gold'!U26*'Medal values'!$B$1+'Each Gender - Silver'!U26*'Medal values'!$B$2+'Each Gender - Bronze'!U26*'Medal values'!$B$3, "") + IF(AND(U$1 = T$1, T$2 = "Mixed"), 0.5*T26, 0) + IF(AND(U$1 = V$1, V$2 = "Mixed"), 0.5*V26, 0)</f>
        <v>0</v>
      </c>
      <c r="V26" s="5">
        <f>IF('Each Gender - Gold'!V26+'Each Gender - Silver'!V26+'Each Gender - Bronze'!V26 &gt; 0, 'Each Gender - Gold'!V26*'Medal values'!$B$1+'Each Gender - Silver'!V26*'Medal values'!$B$2+'Each Gender - Bronze'!V26*'Medal values'!$B$3, "") + IF(AND(V$1 = U$1, U$2 = "Mixed"), 0.5*U26, 0) + IF(AND(V$1 = W$1, W$2 = "Mixed"), 0.5*W26, 0)</f>
        <v>0</v>
      </c>
      <c r="W26" s="5">
        <f>IF('Each Gender - Gold'!W26+'Each Gender - Silver'!W26+'Each Gender - Bronze'!W26 &gt; 0, 'Each Gender - Gold'!W26*'Medal values'!$B$1+'Each Gender - Silver'!W26*'Medal values'!$B$2+'Each Gender - Bronze'!W26*'Medal values'!$B$3, "") + IF(AND(W$1 = V$1, V$2 = "Mixed"), 0.5*V26, 0) + IF(AND(W$1 = X$1, X$2 = "Mixed"), 0.5*X26, 0)</f>
        <v>0</v>
      </c>
      <c r="X26" s="5">
        <f>IF('Each Gender - Gold'!X26+'Each Gender - Silver'!X26+'Each Gender - Bronze'!X26 &gt; 0, 'Each Gender - Gold'!X26*'Medal values'!$B$1+'Each Gender - Silver'!X26*'Medal values'!$B$2+'Each Gender - Bronze'!X26*'Medal values'!$B$3, "") + IF(AND(X$1 = W$1, W$2 = "Mixed"), 0.5*W26, 0) + IF(AND(X$1 = Y$1, Y$2 = "Mixed"), 0.5*Y26, 0)</f>
        <v>0</v>
      </c>
      <c r="Y26" s="5">
        <f>IF('Each Gender - Gold'!Y26+'Each Gender - Silver'!Y26+'Each Gender - Bronze'!Y26 &gt; 0, 'Each Gender - Gold'!Y26*'Medal values'!$B$1+'Each Gender - Silver'!Y26*'Medal values'!$B$2+'Each Gender - Bronze'!Y26*'Medal values'!$B$3, "") + IF(AND(Y$1 = X$1, X$2 = "Mixed"), 0.5*X26, 0) + IF(AND(Y$1 = Z$1, Z$2 = "Mixed"), 0.5*Z26, 0)</f>
        <v>0</v>
      </c>
      <c r="Z26" s="5">
        <f>IF('Each Gender - Gold'!Z26+'Each Gender - Silver'!Z26+'Each Gender - Bronze'!Z26 &gt; 0, 'Each Gender - Gold'!Z26*'Medal values'!$B$1+'Each Gender - Silver'!Z26*'Medal values'!$B$2+'Each Gender - Bronze'!Z26*'Medal values'!$B$3, "") + IF(AND(Z$1 = Y$1, Y$2 = "Mixed"), 0.5*Y26, 0) + IF(AND(Z$1 = AA$1, AA$2 = "Mixed"), 0.5*AA26, 0)</f>
        <v>0</v>
      </c>
      <c r="AA26" s="5">
        <f>IF('Each Gender - Gold'!AA26+'Each Gender - Silver'!AA26+'Each Gender - Bronze'!AA26 &gt; 0, 'Each Gender - Gold'!AA26*'Medal values'!$B$1+'Each Gender - Silver'!AA26*'Medal values'!$B$2+'Each Gender - Bronze'!AA26*'Medal values'!$B$3, "") + IF(AND(AA$1 = Z$1, Z$2 = "Mixed"), 0.5*Z26, 0) + IF(AND(AA$1 = AB$1, AB$2 = "Mixed"), 0.5*AB26, 0)</f>
        <v>0</v>
      </c>
      <c r="AB26" s="5">
        <f>IF('Each Gender - Gold'!AB26+'Each Gender - Silver'!AB26+'Each Gender - Bronze'!AB26 &gt; 0, 'Each Gender - Gold'!AB26*'Medal values'!$B$1+'Each Gender - Silver'!AB26*'Medal values'!$B$2+'Each Gender - Bronze'!AB26*'Medal values'!$B$3, "") + IF(AND(AB$1 = AA$1, AA$2 = "Mixed"), 0.5*AA26, 0) + IF(AND(AB$1 = AC$1, AC$2 = "Mixed"), 0.5*AC26, 0)</f>
        <v>0</v>
      </c>
      <c r="AC26" s="5">
        <f>IF('Each Gender - Gold'!AC26+'Each Gender - Silver'!AC26+'Each Gender - Bronze'!AC26 &gt; 0, 'Each Gender - Gold'!AC26*'Medal values'!$B$1+'Each Gender - Silver'!AC26*'Medal values'!$B$2+'Each Gender - Bronze'!AC26*'Medal values'!$B$3, "") + IF(AND(AC$1 = AB$1, AB$2 = "Mixed"), 0.5*AB26, 0) + IF(AND(AC$1 = AD$1, AD$2 = "Mixed"), 0.5*AD26, 0)</f>
        <v>0</v>
      </c>
      <c r="AD26" s="5">
        <f>IF('Each Gender - Gold'!AD26+'Each Gender - Silver'!AD26+'Each Gender - Bronze'!AD26 &gt; 0, 'Each Gender - Gold'!AD26*'Medal values'!$B$1+'Each Gender - Silver'!AD26*'Medal values'!$B$2+'Each Gender - Bronze'!AD26*'Medal values'!$B$3, "") + IF(AND(AD$1 = AC$1, AC$2 = "Mixed"), 0.5*AC26, 0) + IF(AND(AD$1 = AE$1, AE$2 = "Mixed"), 0.5*AE26, 0)</f>
        <v>0</v>
      </c>
      <c r="AE26" s="5">
        <f>IF('Each Gender - Gold'!AE26+'Each Gender - Silver'!AE26+'Each Gender - Bronze'!AE26 &gt; 0, 'Each Gender - Gold'!AE26*'Medal values'!$B$1+'Each Gender - Silver'!AE26*'Medal values'!$B$2+'Each Gender - Bronze'!AE26*'Medal values'!$B$3, "") + IF(AND(AE$1 = AD$1, AD$2 = "Mixed"), 0.5*AD26, 0) + IF(AND(AE$1 = AF$1, AF$2 = "Mixed"), 0.5*AF26, 0)</f>
        <v>0</v>
      </c>
      <c r="AF26" s="5">
        <f>IF('Each Gender - Gold'!AF26+'Each Gender - Silver'!AF26+'Each Gender - Bronze'!AF26 &gt; 0, 'Each Gender - Gold'!AF26*'Medal values'!$B$1+'Each Gender - Silver'!AF26*'Medal values'!$B$2+'Each Gender - Bronze'!AF26*'Medal values'!$B$3, "") + IF(AND(AF$1 = AE$1, AE$2 = "Mixed"), 0.5*AE26, 0) + IF(AND(AF$1 = AG$1, AG$2 = "Mixed"), 0.5*AG26, 0)</f>
        <v>0</v>
      </c>
      <c r="AG26" s="5">
        <f>IF('Each Gender - Gold'!AG26+'Each Gender - Silver'!AG26+'Each Gender - Bronze'!AG26 &gt; 0, 'Each Gender - Gold'!AG26*'Medal values'!$B$1+'Each Gender - Silver'!AG26*'Medal values'!$B$2+'Each Gender - Bronze'!AG26*'Medal values'!$B$3, "") + IF(AND(AG$1 = AF$1, AF$2 = "Mixed"), 0.5*AF26, 0) + IF(AND(AG$1 = AH$1, AH$2 = "Mixed"), 0.5*AH26, 0)</f>
        <v>0</v>
      </c>
      <c r="AH26" s="5">
        <f>IF('Each Gender - Gold'!AH26+'Each Gender - Silver'!AH26+'Each Gender - Bronze'!AH26 &gt; 0, 'Each Gender - Gold'!AH26*'Medal values'!$B$1+'Each Gender - Silver'!AH26*'Medal values'!$B$2+'Each Gender - Bronze'!AH26*'Medal values'!$B$3, "") + IF(AND(AH$1 = AG$1, AG$2 = "Mixed"), 0.5*AG26, 0) + IF(AND(AH$1 = AI$1, AI$2 = "Mixed"), 0.5*AI26, 0)</f>
        <v>0</v>
      </c>
      <c r="AI26" s="5">
        <f>IF('Each Gender - Gold'!AI26+'Each Gender - Silver'!AI26+'Each Gender - Bronze'!AI26 &gt; 0, 'Each Gender - Gold'!AI26*'Medal values'!$B$1+'Each Gender - Silver'!AI26*'Medal values'!$B$2+'Each Gender - Bronze'!AI26*'Medal values'!$B$3, "") + IF(AND(AI$1 = AH$1, AH$2 = "Mixed"), 0.5*AH26, 0) + IF(AND(AI$1 = AJ$1, AJ$2 = "Mixed"), 0.5*AJ26, 0)</f>
        <v>0</v>
      </c>
      <c r="AJ26" s="5">
        <f>IF('Each Gender - Gold'!AJ26+'Each Gender - Silver'!AJ26+'Each Gender - Bronze'!AJ26 &gt; 0, 'Each Gender - Gold'!AJ26*'Medal values'!$B$1+'Each Gender - Silver'!AJ26*'Medal values'!$B$2+'Each Gender - Bronze'!AJ26*'Medal values'!$B$3, "") + IF(AND(AJ$1 = AI$1, AI$2 = "Mixed"), 0.5*AI26, 0) + IF(AND(AJ$1 = AK$1, AK$2 = "Mixed"), 0.5*AK26, 0)</f>
        <v>0</v>
      </c>
      <c r="AK26" s="5">
        <f>IF('Each Gender - Gold'!AK26+'Each Gender - Silver'!AK26+'Each Gender - Bronze'!AK26 &gt; 0, 'Each Gender - Gold'!AK26*'Medal values'!$B$1+'Each Gender - Silver'!AK26*'Medal values'!$B$2+'Each Gender - Bronze'!AK26*'Medal values'!$B$3, "") + IF(AND(AK$1 = AJ$1, AJ$2 = "Mixed"), 0.5*AJ26, 0) + IF(AND(AK$1 = AL$1, AL$2 = "Mixed"), 0.5*AL26, 0)</f>
        <v>0</v>
      </c>
      <c r="AL26" s="5">
        <f>IF('Each Gender - Gold'!AL26+'Each Gender - Silver'!AL26+'Each Gender - Bronze'!AL26 &gt; 0, 'Each Gender - Gold'!AL26*'Medal values'!$B$1+'Each Gender - Silver'!AL26*'Medal values'!$B$2+'Each Gender - Bronze'!AL26*'Medal values'!$B$3, "") + IF(AND(AL$1 = AK$1, AK$2 = "Mixed"), 0.5*AK26, 0) + IF(AND(AL$1 = AM$1, AM$2 = "Mixed"), 0.5*AM26, 0)</f>
        <v>0</v>
      </c>
      <c r="AM26" s="5">
        <f>IF('Each Gender - Gold'!AM26+'Each Gender - Silver'!AM26+'Each Gender - Bronze'!AM26 &gt; 0, 'Each Gender - Gold'!AM26*'Medal values'!$B$1+'Each Gender - Silver'!AM26*'Medal values'!$B$2+'Each Gender - Bronze'!AM26*'Medal values'!$B$3, "") + IF(AND(AM$1 = AL$1, AL$2 = "Mixed"), 0.5*AL26, 0) + IF(AND(AM$1 = AN$1, AN$2 = "Mixed"), 0.5*AN26, 0)</f>
        <v>0</v>
      </c>
      <c r="AN26" s="5">
        <f>IF('Each Gender - Gold'!AN26+'Each Gender - Silver'!AN26+'Each Gender - Bronze'!AN26 &gt; 0, 'Each Gender - Gold'!AN26*'Medal values'!$B$1+'Each Gender - Silver'!AN26*'Medal values'!$B$2+'Each Gender - Bronze'!AN26*'Medal values'!$B$3, "") + IF(AND(AN$1 = AM$1, AM$2 = "Mixed"), 0.5*AM26, 0) + IF(AND(AN$1 = AO$1, AO$2 = "Mixed"), 0.5*AO26, 0)</f>
        <v>0</v>
      </c>
      <c r="AO26" s="5">
        <f>IF('Each Gender - Gold'!AO26+'Each Gender - Silver'!AO26+'Each Gender - Bronze'!AO26 &gt; 0, 'Each Gender - Gold'!AO26*'Medal values'!$B$1+'Each Gender - Silver'!AO26*'Medal values'!$B$2+'Each Gender - Bronze'!AO26*'Medal values'!$B$3, "") + IF(AND(AO$1 = AN$1, AN$2 = "Mixed"), 0.5*AN26, 0) + IF(AND(AO$1 = AP$1, AP$2 = "Mixed"), 0.5*AP26, 0)</f>
        <v>0</v>
      </c>
      <c r="AP26" s="5">
        <f>IF('Each Gender - Gold'!AP26+'Each Gender - Silver'!AP26+'Each Gender - Bronze'!AP26 &gt; 0, 'Each Gender - Gold'!AP26*'Medal values'!$B$1+'Each Gender - Silver'!AP26*'Medal values'!$B$2+'Each Gender - Bronze'!AP26*'Medal values'!$B$3, "") + IF(AND(AP$1 = AO$1, AO$2 = "Mixed"), 0.5*AO26, 0) + IF(AND(AP$1 = AQ$1, AQ$2 = "Mixed"), 0.5*AQ26, 0)</f>
        <v>0</v>
      </c>
      <c r="AQ26" s="5">
        <f>IF('Each Gender - Gold'!AQ26+'Each Gender - Silver'!AQ26+'Each Gender - Bronze'!AQ26 &gt; 0, 'Each Gender - Gold'!AQ26*'Medal values'!$B$1+'Each Gender - Silver'!AQ26*'Medal values'!$B$2+'Each Gender - Bronze'!AQ26*'Medal values'!$B$3, "") + IF(AND(AQ$1 = AP$1, AP$2 = "Mixed"), 0.5*AP26, 0) + IF(AND(AQ$1 = AR$1, AR$2 = "Mixed"), 0.5*AR26, 0)</f>
        <v>0</v>
      </c>
      <c r="AR26" s="5">
        <f>IF('Each Gender - Gold'!AR26+'Each Gender - Silver'!AR26+'Each Gender - Bronze'!AR26 &gt; 0, 'Each Gender - Gold'!AR26*'Medal values'!$B$1+'Each Gender - Silver'!AR26*'Medal values'!$B$2+'Each Gender - Bronze'!AR26*'Medal values'!$B$3, "") + IF(AND(AR$1 = AQ$1, AQ$2 = "Mixed"), 0.5*AQ26, 0) + IF(AND(AR$1 = AS$1, AS$2 = "Mixed"), 0.5*AS26, 0)</f>
        <v>0</v>
      </c>
      <c r="AS26" s="5">
        <f>IF('Each Gender - Gold'!AS26+'Each Gender - Silver'!AS26+'Each Gender - Bronze'!AS26 &gt; 0, 'Each Gender - Gold'!AS26*'Medal values'!$B$1+'Each Gender - Silver'!AS26*'Medal values'!$B$2+'Each Gender - Bronze'!AS26*'Medal values'!$B$3, "") + IF(AND(AS$1 = AR$1, AR$2 = "Mixed"), 0.5*AR26, 0) + IF(AND(AS$1 = AT$1, AT$2 = "Mixed"), 0.5*AT26, 0)</f>
        <v>0</v>
      </c>
      <c r="AT26" s="5">
        <f>IF('Each Gender - Gold'!AT26+'Each Gender - Silver'!AT26+'Each Gender - Bronze'!AT26 &gt; 0, 'Each Gender - Gold'!AT26*'Medal values'!$B$1+'Each Gender - Silver'!AT26*'Medal values'!$B$2+'Each Gender - Bronze'!AT26*'Medal values'!$B$3, "") + IF(AND(AT$1 = AS$1, AS$2 = "Mixed"), 0.5*AS26, 0) + IF(AND(AT$1 = AU$1, AU$2 = "Mixed"), 0.5*AU26, 0)</f>
        <v>0</v>
      </c>
      <c r="AU26" s="5">
        <f>IF('Each Gender - Gold'!AU26+'Each Gender - Silver'!AU26+'Each Gender - Bronze'!AU26 &gt; 0, 'Each Gender - Gold'!AU26*'Medal values'!$B$1+'Each Gender - Silver'!AU26*'Medal values'!$B$2+'Each Gender - Bronze'!AU26*'Medal values'!$B$3, "") + IF(AND(AU$1 = AT$1, AT$2 = "Mixed"), 0.5*AT26, 0) + IF(AND(AU$1 = AV$1, AV$2 = "Mixed"), 0.5*AV26, 0)</f>
        <v>0</v>
      </c>
      <c r="AV26" s="5">
        <f>IF('Each Gender - Gold'!AV26+'Each Gender - Silver'!AV26+'Each Gender - Bronze'!AV26 &gt; 0, 'Each Gender - Gold'!AV26*'Medal values'!$B$1+'Each Gender - Silver'!AV26*'Medal values'!$B$2+'Each Gender - Bronze'!AV26*'Medal values'!$B$3, "") + IF(AND(AV$1 = AU$1, AU$2 = "Mixed"), 0.5*AU26, 0) + IF(AND(AV$1 = AW$1, AW$2 = "Mixed"), 0.5*AW26, 0)</f>
        <v>0</v>
      </c>
      <c r="AW26" s="5">
        <f>IF('Each Gender - Gold'!AW26+'Each Gender - Silver'!AW26+'Each Gender - Bronze'!AW26 &gt; 0, 'Each Gender - Gold'!AW26*'Medal values'!$B$1+'Each Gender - Silver'!AW26*'Medal values'!$B$2+'Each Gender - Bronze'!AW26*'Medal values'!$B$3, "") + IF(AND(AW$1 = AV$1, AV$2 = "Mixed"), 0.5*AV26, 0) + IF(AND(AW$1 = AX$1, AX$2 = "Mixed"), 0.5*AX26, 0)</f>
        <v>0</v>
      </c>
      <c r="AX26" s="5">
        <f>IF('Each Gender - Gold'!AX26+'Each Gender - Silver'!AX26+'Each Gender - Bronze'!AX26 &gt; 0, 'Each Gender - Gold'!AX26*'Medal values'!$B$1+'Each Gender - Silver'!AX26*'Medal values'!$B$2+'Each Gender - Bronze'!AX26*'Medal values'!$B$3, "") + IF(AND(AX$1 = AW$1, AW$2 = "Mixed"), 0.5*AW26, 0) + IF(AND(AX$1 = AY$1, AY$2 = "Mixed"), 0.5*AY26, 0)</f>
        <v>0</v>
      </c>
      <c r="AY26" s="5">
        <f>IF('Each Gender - Gold'!AY26+'Each Gender - Silver'!AY26+'Each Gender - Bronze'!AY26 &gt; 0, 'Each Gender - Gold'!AY26*'Medal values'!$B$1+'Each Gender - Silver'!AY26*'Medal values'!$B$2+'Each Gender - Bronze'!AY26*'Medal values'!$B$3, "") + IF(AND(AY$1 = AX$1, AX$2 = "Mixed"), 0.5*AX26, 0) + IF(AND(AY$1 = AZ$1, AZ$2 = "Mixed"), 0.5*AZ26, 0)</f>
        <v>0</v>
      </c>
      <c r="AZ26" s="5">
        <f>IF('Each Gender - Gold'!AZ26+'Each Gender - Silver'!AZ26+'Each Gender - Bronze'!AZ26 &gt; 0, 'Each Gender - Gold'!AZ26*'Medal values'!$B$1+'Each Gender - Silver'!AZ26*'Medal values'!$B$2+'Each Gender - Bronze'!AZ26*'Medal values'!$B$3, "") + IF(AND(AZ$1 = AY$1, AY$2 = "Mixed"), 0.5*AY26, 0) + IF(AND(AZ$1 = BA$1, BA$2 = "Mixed"), 0.5*BA26, 0)</f>
        <v>0</v>
      </c>
      <c r="BA26" s="5">
        <f>IF('Each Gender - Gold'!BA26+'Each Gender - Silver'!BA26+'Each Gender - Bronze'!BA26 &gt; 0, 'Each Gender - Gold'!BA26*'Medal values'!$B$1+'Each Gender - Silver'!BA26*'Medal values'!$B$2+'Each Gender - Bronze'!BA26*'Medal values'!$B$3, "") + IF(AND(BA$1 = AZ$1, AZ$2 = "Mixed"), 0.5*AZ26, 0) + IF(AND(BA$1 = BB$1, BB$2 = "Mixed"), 0.5*BB26, 0)</f>
        <v>0</v>
      </c>
      <c r="BB26" s="5">
        <f>IF('Each Gender - Gold'!BB26+'Each Gender - Silver'!BB26+'Each Gender - Bronze'!BB26 &gt; 0, 'Each Gender - Gold'!BB26*'Medal values'!$B$1+'Each Gender - Silver'!BB26*'Medal values'!$B$2+'Each Gender - Bronze'!BB26*'Medal values'!$B$3, "") + IF(AND(BB$1 = BA$1, BA$2 = "Mixed"), 0.5*BA26, 0) + IF(AND(BB$1 = BC$1, BC$2 = "Mixed"), 0.5*BC26, 0)</f>
        <v>0</v>
      </c>
      <c r="BC26" s="5">
        <f>IF('Each Gender - Gold'!BC26+'Each Gender - Silver'!BC26+'Each Gender - Bronze'!BC26 &gt; 0, 'Each Gender - Gold'!BC26*'Medal values'!$B$1+'Each Gender - Silver'!BC26*'Medal values'!$B$2+'Each Gender - Bronze'!BC26*'Medal values'!$B$3, "") + IF(AND(BC$1 = BB$1, BB$2 = "Mixed"), 0.5*BB26, 0) + IF(AND(BC$1 = BD$1, BD$2 = "Mixed"), 0.5*BD26, 0)</f>
        <v>0</v>
      </c>
      <c r="BD26" s="5">
        <f>IF('Each Gender - Gold'!BD26+'Each Gender - Silver'!BD26+'Each Gender - Bronze'!BD26 &gt; 0, 'Each Gender - Gold'!BD26*'Medal values'!$B$1+'Each Gender - Silver'!BD26*'Medal values'!$B$2+'Each Gender - Bronze'!BD26*'Medal values'!$B$3, "") + IF(AND(BD$1 = BC$1, BC$2 = "Mixed"), 0.5*BC26, 0) + IF(AND(BD$1 = BE$1, BE$2 = "Mixed"), 0.5*BE26, 0)</f>
        <v>0</v>
      </c>
      <c r="BE26" s="5">
        <f>IF('Each Gender - Gold'!BE26+'Each Gender - Silver'!BE26+'Each Gender - Bronze'!BE26 &gt; 0, 'Each Gender - Gold'!BE26*'Medal values'!$B$1+'Each Gender - Silver'!BE26*'Medal values'!$B$2+'Each Gender - Bronze'!BE26*'Medal values'!$B$3, "") + IF(AND(BE$1 = BD$1, BD$2 = "Mixed"), 0.5*BD26, 0) + IF(AND(BE$1 = BF$1, BF$2 = "Mixed"), 0.5*BF26, 0)</f>
        <v>0</v>
      </c>
      <c r="BF26" s="5">
        <f>IF('Each Gender - Gold'!BF26+'Each Gender - Silver'!BF26+'Each Gender - Bronze'!BF26 &gt; 0, 'Each Gender - Gold'!BF26*'Medal values'!$B$1+'Each Gender - Silver'!BF26*'Medal values'!$B$2+'Each Gender - Bronze'!BF26*'Medal values'!$B$3, "") + IF(AND(BF$1 = BE$1, BE$2 = "Mixed"), 0.5*BE26, 0) + IF(AND(BF$1 = BG$1, BG$2 = "Mixed"), 0.5*BG26, 0)</f>
        <v>0</v>
      </c>
      <c r="BG26" s="5">
        <f>IF('Each Gender - Gold'!BG26+'Each Gender - Silver'!BG26+'Each Gender - Bronze'!BG26 &gt; 0, 'Each Gender - Gold'!BG26*'Medal values'!$B$1+'Each Gender - Silver'!BG26*'Medal values'!$B$2+'Each Gender - Bronze'!BG26*'Medal values'!$B$3, "") + IF(AND(BG$1 = BF$1, BF$2 = "Mixed"), 0.5*BF26, 0) + IF(AND(BG$1 = BH$1, BH$2 = "Mixed"), 0.5*BH26, 0)</f>
        <v>0</v>
      </c>
      <c r="BH26" s="5">
        <f>IF('Each Gender - Gold'!BH26+'Each Gender - Silver'!BH26+'Each Gender - Bronze'!BH26 &gt; 0, 'Each Gender - Gold'!BH26*'Medal values'!$B$1+'Each Gender - Silver'!BH26*'Medal values'!$B$2+'Each Gender - Bronze'!BH26*'Medal values'!$B$3, "") + IF(AND(BH$1 = BG$1, BG$2 = "Mixed"), 0.5*BG26, 0) + IF(AND(BH$1 = BI$1, BI$2 = "Mixed"), 0.5*BI26, 0)</f>
        <v>0</v>
      </c>
      <c r="BI26" s="5">
        <f>IF('Each Gender - Gold'!BI26+'Each Gender - Silver'!BI26+'Each Gender - Bronze'!BI26 &gt; 0, 'Each Gender - Gold'!BI26*'Medal values'!$B$1+'Each Gender - Silver'!BI26*'Medal values'!$B$2+'Each Gender - Bronze'!BI26*'Medal values'!$B$3, "") + IF(AND(BI$1 = BH$1, BH$2 = "Mixed"), 0.5*BH26, 0) + IF(AND(BI$1 = BJ$1, BJ$2 = "Mixed"), 0.5*BJ26, 0)</f>
        <v>0</v>
      </c>
      <c r="BJ26" s="5">
        <f>IF('Each Gender - Gold'!BJ26+'Each Gender - Silver'!BJ26+'Each Gender - Bronze'!BJ26 &gt; 0, 'Each Gender - Gold'!BJ26*'Medal values'!$B$1+'Each Gender - Silver'!BJ26*'Medal values'!$B$2+'Each Gender - Bronze'!BJ26*'Medal values'!$B$3, "") + IF(AND(BJ$1 = BI$1, BI$2 = "Mixed"), 0.5*BI26, 0) + IF(AND(BJ$1 = BK$1, BK$2 = "Mixed"), 0.5*BK26, 0)</f>
        <v>0</v>
      </c>
      <c r="BK26" s="5">
        <f>IF('Each Gender - Gold'!BK26+'Each Gender - Silver'!BK26+'Each Gender - Bronze'!BK26 &gt; 0, 'Each Gender - Gold'!BK26*'Medal values'!$B$1+'Each Gender - Silver'!BK26*'Medal values'!$B$2+'Each Gender - Bronze'!BK26*'Medal values'!$B$3, "") + IF(AND(BK$1 = BJ$1, BJ$2 = "Mixed"), 0.5*BJ26, 0) + IF(AND(BK$1 = BL$1, BL$2 = "Mixed"), 0.5*BL26, 0)</f>
        <v>0</v>
      </c>
      <c r="BL26" s="5">
        <f>IF('Each Gender - Gold'!BL26+'Each Gender - Silver'!BL26+'Each Gender - Bronze'!BL26 &gt; 0, 'Each Gender - Gold'!BL26*'Medal values'!$B$1+'Each Gender - Silver'!BL26*'Medal values'!$B$2+'Each Gender - Bronze'!BL26*'Medal values'!$B$3, "") + IF(AND(BL$1 = BK$1, BK$2 = "Mixed"), 0.5*BK26, 0) + IF(AND(BL$1 = BM$1, BM$2 = "Mixed"), 0.5*BM26, 0)</f>
        <v>0</v>
      </c>
      <c r="BM26" s="5">
        <f>IF('Each Gender - Gold'!BM26+'Each Gender - Silver'!BM26+'Each Gender - Bronze'!BM26 &gt; 0, 'Each Gender - Gold'!BM26*'Medal values'!$B$1+'Each Gender - Silver'!BM26*'Medal values'!$B$2+'Each Gender - Bronze'!BM26*'Medal values'!$B$3, "") + IF(AND(BM$1 = BL$1, BL$2 = "Mixed"), 0.5*BL26, 0) + IF(AND(BM$1 = BN$1, BN$2 = "Mixed"), 0.5*BN26, 0)</f>
        <v>0</v>
      </c>
      <c r="BN26" s="5">
        <f>IF('Each Gender - Gold'!BN26+'Each Gender - Silver'!BN26+'Each Gender - Bronze'!BN26 &gt; 0, 'Each Gender - Gold'!BN26*'Medal values'!$B$1+'Each Gender - Silver'!BN26*'Medal values'!$B$2+'Each Gender - Bronze'!BN26*'Medal values'!$B$3, "") + IF(AND(BN$1 = BM$1, BM$2 = "Mixed"), 0.5*BM26, 0) + IF(AND(BN$1 = BO$1, BO$2 = "Mixed"), 0.5*BO26, 0)</f>
        <v>0</v>
      </c>
      <c r="BO26" s="5">
        <f>IF('Each Gender - Gold'!BO26+'Each Gender - Silver'!BO26+'Each Gender - Bronze'!BO26 &gt; 0, 'Each Gender - Gold'!BO26*'Medal values'!$B$1+'Each Gender - Silver'!BO26*'Medal values'!$B$2+'Each Gender - Bronze'!BO26*'Medal values'!$B$3, "") + IF(AND(BO$1 = BN$1, BN$2 = "Mixed"), 0.5*BN26, 0) + IF(AND(BO$1 = BP$1, BP$2 = "Mixed"), 0.5*BP26, 0)</f>
        <v>0</v>
      </c>
      <c r="BP26" s="5">
        <f>IF('Each Gender - Gold'!BP26+'Each Gender - Silver'!BP26+'Each Gender - Bronze'!BP26 &gt; 0, 'Each Gender - Gold'!BP26*'Medal values'!$B$1+'Each Gender - Silver'!BP26*'Medal values'!$B$2+'Each Gender - Bronze'!BP26*'Medal values'!$B$3, "") + IF(AND(BP$1 = BO$1, BO$2 = "Mixed"), 0.5*BO26, 0) + IF(AND(BP$1 = BQ$1, BQ$2 = "Mixed"), 0.5*BQ26, 0)</f>
        <v>0</v>
      </c>
      <c r="BQ26" s="5">
        <f>IF('Each Gender - Gold'!BQ26+'Each Gender - Silver'!BQ26+'Each Gender - Bronze'!BQ26 &gt; 0, 'Each Gender - Gold'!BQ26*'Medal values'!$B$1+'Each Gender - Silver'!BQ26*'Medal values'!$B$2+'Each Gender - Bronze'!BQ26*'Medal values'!$B$3, "") + IF(AND(BQ$1 = BP$1, BP$2 = "Mixed"), 0.5*BP26, 0) + IF(AND(BQ$1 = BR$1, BR$2 = "Mixed"), 0.5*BR26, 0)</f>
        <v>0</v>
      </c>
      <c r="BR26" s="5">
        <f>IF('Each Gender - Gold'!BR26+'Each Gender - Silver'!BR26+'Each Gender - Bronze'!BR26 &gt; 0, 'Each Gender - Gold'!BR26*'Medal values'!$B$1+'Each Gender - Silver'!BR26*'Medal values'!$B$2+'Each Gender - Bronze'!BR26*'Medal values'!$B$3, "") + IF(AND(BR$1 = BQ$1, BQ$2 = "Mixed"), 0.5*BQ26, 0) + IF(AND(BR$1 = BS$1, BS$2 = "Mixed"), 0.5*BS26, 0)</f>
        <v>0</v>
      </c>
      <c r="BS26" s="5">
        <f>IF('Each Gender - Gold'!BS26+'Each Gender - Silver'!BS26+'Each Gender - Bronze'!BS26 &gt; 0, 'Each Gender - Gold'!BS26*'Medal values'!$B$1+'Each Gender - Silver'!BS26*'Medal values'!$B$2+'Each Gender - Bronze'!BS26*'Medal values'!$B$3, "") + IF(AND(BS$1 = BR$1, BR$2 = "Mixed"), 0.5*BR26, 0) + IF(AND(BS$1 = BT$1, BT$2 = "Mixed"), 0.5*BT26, 0)</f>
        <v>0</v>
      </c>
      <c r="BT26" s="5">
        <f>IF('Each Gender - Gold'!BT26+'Each Gender - Silver'!BT26+'Each Gender - Bronze'!BT26 &gt; 0, 'Each Gender - Gold'!BT26*'Medal values'!$B$1+'Each Gender - Silver'!BT26*'Medal values'!$B$2+'Each Gender - Bronze'!BT26*'Medal values'!$B$3, "") + IF(AND(BT$1 = BS$1, BS$2 = "Mixed"), 0.5*BS26, 0) + IF(AND(BT$1 = BU$1, BU$2 = "Mixed"), 0.5*BU26, 0)</f>
        <v>0</v>
      </c>
      <c r="BU26" s="5">
        <f>IF('Each Gender - Gold'!BU26+'Each Gender - Silver'!BU26+'Each Gender - Bronze'!BU26 &gt; 0, 'Each Gender - Gold'!BU26*'Medal values'!$B$1+'Each Gender - Silver'!BU26*'Medal values'!$B$2+'Each Gender - Bronze'!BU26*'Medal values'!$B$3, "") + IF(AND(BU$1 = BT$1, BT$2 = "Mixed"), 0.5*BT26, 0) + IF(AND(BU$1 = BV$1, BV$2 = "Mixed"), 0.5*BV26, 0)</f>
        <v>0</v>
      </c>
      <c r="BV26" s="5">
        <f>IF('Each Gender - Gold'!BV26+'Each Gender - Silver'!BV26+'Each Gender - Bronze'!BV26 &gt; 0, 'Each Gender - Gold'!BV26*'Medal values'!$B$1+'Each Gender - Silver'!BV26*'Medal values'!$B$2+'Each Gender - Bronze'!BV26*'Medal values'!$B$3, "") + IF(AND(BV$1 = BU$1, BU$2 = "Mixed"), 0.5*BU26, 0) + IF(AND(BV$1 = BW$1, BW$2 = "Mixed"), 0.5*BW26, 0)</f>
        <v>0</v>
      </c>
      <c r="BW26" s="5">
        <f>IF('Each Gender - Gold'!BW26+'Each Gender - Silver'!BW26+'Each Gender - Bronze'!BW26 &gt; 0, 'Each Gender - Gold'!BW26*'Medal values'!$B$1+'Each Gender - Silver'!BW26*'Medal values'!$B$2+'Each Gender - Bronze'!BW26*'Medal values'!$B$3, "") + IF(AND(BW$1 = BV$1, BV$2 = "Mixed"), 0.5*BV26, 0) + IF(AND(BW$1 = BX$1, BX$2 = "Mixed"), 0.5*BX26, 0)</f>
        <v>0</v>
      </c>
      <c r="BX26" s="5">
        <f>IF('Each Gender - Gold'!BX26+'Each Gender - Silver'!BX26+'Each Gender - Bronze'!BX26 &gt; 0, 'Each Gender - Gold'!BX26*'Medal values'!$B$1+'Each Gender - Silver'!BX26*'Medal values'!$B$2+'Each Gender - Bronze'!BX26*'Medal values'!$B$3, "") + IF(AND(BX$1 = BW$1, BW$2 = "Mixed"), 0.5*BW26, 0) + IF(AND(BX$1 = BY$1, BY$2 = "Mixed"), 0.5*BY26, 0)</f>
        <v>0</v>
      </c>
      <c r="BY26" s="5">
        <f>IF('Each Gender - Gold'!BY26+'Each Gender - Silver'!BY26+'Each Gender - Bronze'!BY26 &gt; 0, 'Each Gender - Gold'!BY26*'Medal values'!$B$1+'Each Gender - Silver'!BY26*'Medal values'!$B$2+'Each Gender - Bronze'!BY26*'Medal values'!$B$3, "") + IF(AND(BY$1 = BX$1, BX$2 = "Mixed"), 0.5*BX26, 0) + IF(AND(BY$1 = BZ$1, BZ$2 = "Mixed"), 0.5*BZ26, 0)</f>
        <v>0</v>
      </c>
      <c r="BZ26" s="5">
        <f>IF('Each Gender - Gold'!BZ26+'Each Gender - Silver'!BZ26+'Each Gender - Bronze'!BZ26 &gt; 0, 'Each Gender - Gold'!BZ26*'Medal values'!$B$1+'Each Gender - Silver'!BZ26*'Medal values'!$B$2+'Each Gender - Bronze'!BZ26*'Medal values'!$B$3, "") + IF(AND(BZ$1 = BY$1, BY$2 = "Mixed"), 0.5*BY26, 0) + IF(AND(BZ$1 = CA$1, CA$2 = "Mixed"), 0.5*CA26, 0)</f>
        <v>0</v>
      </c>
      <c r="CA26" s="5">
        <f>IF('Each Gender - Gold'!CA26+'Each Gender - Silver'!CA26+'Each Gender - Bronze'!CA26 &gt; 0, 'Each Gender - Gold'!CA26*'Medal values'!$B$1+'Each Gender - Silver'!CA26*'Medal values'!$B$2+'Each Gender - Bronze'!CA26*'Medal values'!$B$3, "") + IF(AND(CA$1 = BZ$1, BZ$2 = "Mixed"), 0.5*BZ26, 0) + IF(AND(CA$1 = CB$1, CB$2 = "Mixed"), 0.5*CB26, 0)</f>
        <v>0</v>
      </c>
      <c r="CB26" s="5">
        <f>IF('Each Gender - Gold'!CB26+'Each Gender - Silver'!CB26+'Each Gender - Bronze'!CB26 &gt; 0, 'Each Gender - Gold'!CB26*'Medal values'!$B$1+'Each Gender - Silver'!CB26*'Medal values'!$B$2+'Each Gender - Bronze'!CB26*'Medal values'!$B$3, "") + IF(AND(CB$1 = CA$1, CA$2 = "Mixed"), 0.5*CA26, 0) + IF(AND(CB$1 = CC$1, CC$2 = "Mixed"), 0.5*CC26, 0)</f>
        <v>0</v>
      </c>
      <c r="CC26" s="5">
        <f>IF('Each Gender - Gold'!CC26+'Each Gender - Silver'!CC26+'Each Gender - Bronze'!CC26 &gt; 0, 'Each Gender - Gold'!CC26*'Medal values'!$B$1+'Each Gender - Silver'!CC26*'Medal values'!$B$2+'Each Gender - Bronze'!CC26*'Medal values'!$B$3, "") + IF(AND(CC$1 = CB$1, CB$2 = "Mixed"), 0.5*CB26, 0) + IF(AND(CC$1 = CD$1, CD$2 = "Mixed"), 0.5*CD26, 0)</f>
        <v>0</v>
      </c>
      <c r="CD26" s="5">
        <f>IF('Each Gender - Gold'!CD26+'Each Gender - Silver'!CD26+'Each Gender - Bronze'!CD26 &gt; 0, 'Each Gender - Gold'!CD26*'Medal values'!$B$1+'Each Gender - Silver'!CD26*'Medal values'!$B$2+'Each Gender - Bronze'!CD26*'Medal values'!$B$3, "") + IF(AND(CD$1 = CC$1, CC$2 = "Mixed"), 0.5*CC26, 0) + IF(AND(CD$1 = CE$1, CE$2 = "Mixed"), 0.5*CE26, 0)</f>
        <v>0</v>
      </c>
      <c r="CE26" s="5">
        <f>IF('Each Gender - Gold'!CE26+'Each Gender - Silver'!CE26+'Each Gender - Bronze'!CE26 &gt; 0, 'Each Gender - Gold'!CE26*'Medal values'!$B$1+'Each Gender - Silver'!CE26*'Medal values'!$B$2+'Each Gender - Bronze'!CE26*'Medal values'!$B$3, "") + IF(AND(CE$1 = CD$1, CD$2 = "Mixed"), 0.5*CD26, 0) + IF(AND(CE$1 = CF$1, CF$2 = "Mixed"), 0.5*CF26, 0)</f>
        <v>0</v>
      </c>
      <c r="CF26" s="5">
        <f>IF('Each Gender - Gold'!CF26+'Each Gender - Silver'!CF26+'Each Gender - Bronze'!CF26 &gt; 0, 'Each Gender - Gold'!CF26*'Medal values'!$B$1+'Each Gender - Silver'!CF26*'Medal values'!$B$2+'Each Gender - Bronze'!CF26*'Medal values'!$B$3, "") + IF(AND(CF$1 = CE$1, CE$2 = "Mixed"), 0.5*CE26, 0) + IF(AND(CF$1 = CG$1, CG$2 = "Mixed"), 0.5*CG26, 0)</f>
        <v>0</v>
      </c>
      <c r="CG26" s="5">
        <f>IF('Each Gender - Gold'!CG26+'Each Gender - Silver'!CG26+'Each Gender - Bronze'!CG26 &gt; 0, 'Each Gender - Gold'!CG26*'Medal values'!$B$1+'Each Gender - Silver'!CG26*'Medal values'!$B$2+'Each Gender - Bronze'!CG26*'Medal values'!$B$3, "") + IF(AND(CG$1 = CF$1, CF$2 = "Mixed"), 0.5*CF26, 0) + IF(AND(CG$1 = CH$1, CH$2 = "Mixed"), 0.5*CH26, 0)</f>
        <v>0</v>
      </c>
      <c r="CH26" s="5">
        <f>IF('Each Gender - Gold'!CH26+'Each Gender - Silver'!CH26+'Each Gender - Bronze'!CH26 &gt; 0, 'Each Gender - Gold'!CH26*'Medal values'!$B$1+'Each Gender - Silver'!CH26*'Medal values'!$B$2+'Each Gender - Bronze'!CH26*'Medal values'!$B$3, "") + IF(AND(CH$1 = CG$1, CG$2 = "Mixed"), 0.5*CG26, 0) + IF(AND(CH$1 = CI$1, CI$2 = "Mixed"), 0.5*CI26, 0)</f>
        <v>0</v>
      </c>
      <c r="CI26" s="5">
        <f>IF('Each Gender - Gold'!CI26+'Each Gender - Silver'!CI26+'Each Gender - Bronze'!CI26 &gt; 0, 'Each Gender - Gold'!CI26*'Medal values'!$B$1+'Each Gender - Silver'!CI26*'Medal values'!$B$2+'Each Gender - Bronze'!CI26*'Medal values'!$B$3, "") + IF(AND(CI$1 = CH$1, CH$2 = "Mixed"), 0.5*CH26, 0) + IF(AND(CI$1 = CJ$1, CJ$2 = "Mixed"), 0.5*CJ26, 0)</f>
        <v>0</v>
      </c>
      <c r="CJ26" s="5">
        <f>IF('Each Gender - Gold'!CJ26+'Each Gender - Silver'!CJ26+'Each Gender - Bronze'!CJ26 &gt; 0, 'Each Gender - Gold'!CJ26*'Medal values'!$B$1+'Each Gender - Silver'!CJ26*'Medal values'!$B$2+'Each Gender - Bronze'!CJ26*'Medal values'!$B$3, "") + IF(AND(CJ$1 = CI$1, CI$2 = "Mixed"), 0.5*CI26, 0) + IF(AND(CJ$1 = CK$1, CK$2 = "Mixed"), 0.5*CK26, 0)</f>
        <v>0</v>
      </c>
      <c r="CK26" s="5">
        <f>IF('Each Gender - Gold'!CK26+'Each Gender - Silver'!CK26+'Each Gender - Bronze'!CK26 &gt; 0, 'Each Gender - Gold'!CK26*'Medal values'!$B$1+'Each Gender - Silver'!CK26*'Medal values'!$B$2+'Each Gender - Bronze'!CK26*'Medal values'!$B$3, "") + IF(AND(CK$1 = CJ$1, CJ$2 = "Mixed"), 0.5*CJ26, 0) + IF(AND(CK$1 = CL$1, CL$2 = "Mixed"), 0.5*CL26, 0)</f>
        <v>0</v>
      </c>
      <c r="CL26" s="5">
        <f>IF('Each Gender - Gold'!CL26+'Each Gender - Silver'!CL26+'Each Gender - Bronze'!CL26 &gt; 0, 'Each Gender - Gold'!CL26*'Medal values'!$B$1+'Each Gender - Silver'!CL26*'Medal values'!$B$2+'Each Gender - Bronze'!CL26*'Medal values'!$B$3, "") + IF(AND(CL$1 = CK$1, CK$2 = "Mixed"), 0.5*CK26, 0) + IF(AND(CL$1 = CM$1, CM$2 = "Mixed"), 0.5*CM26, 0)</f>
        <v>0</v>
      </c>
      <c r="CM26" s="5">
        <f>IF('Each Gender - Gold'!CM26+'Each Gender - Silver'!CM26+'Each Gender - Bronze'!CM26 &gt; 0, 'Each Gender - Gold'!CM26*'Medal values'!$B$1+'Each Gender - Silver'!CM26*'Medal values'!$B$2+'Each Gender - Bronze'!CM26*'Medal values'!$B$3, "") + IF(AND(CM$1 = CL$1, CL$2 = "Mixed"), 0.5*CL26, 0) + IF(AND(CM$1 = CN$1, CN$2 = "Mixed"), 0.5*CN26, 0)</f>
        <v>0</v>
      </c>
      <c r="CN26" s="5">
        <f>IF('Each Gender - Gold'!CN26+'Each Gender - Silver'!CN26+'Each Gender - Bronze'!CN26 &gt; 0, 'Each Gender - Gold'!CN26*'Medal values'!$B$1+'Each Gender - Silver'!CN26*'Medal values'!$B$2+'Each Gender - Bronze'!CN26*'Medal values'!$B$3, "") + IF(AND(CN$1 = CM$1, CM$2 = "Mixed"), 0.5*CM26, 0) + IF(AND(CN$1 = CO$1, CO$2 = "Mixed"), 0.5*CO26, 0)</f>
        <v>0</v>
      </c>
      <c r="CO26" s="5">
        <f>IF('Each Gender - Gold'!CO26+'Each Gender - Silver'!CO26+'Each Gender - Bronze'!CO26 &gt; 0, 'Each Gender - Gold'!CO26*'Medal values'!$B$1+'Each Gender - Silver'!CO26*'Medal values'!$B$2+'Each Gender - Bronze'!CO26*'Medal values'!$B$3, "") + IF(AND(CO$1 = CN$1, CN$2 = "Mixed"), 0.5*CN26, 0) + IF(AND(CO$1 = CP$1, CP$2 = "Mixed"), 0.5*CP26, 0)</f>
        <v>0</v>
      </c>
      <c r="CP26" s="5">
        <f>IF('Each Gender - Gold'!CP26+'Each Gender - Silver'!CP26+'Each Gender - Bronze'!CP26 &gt; 0, 'Each Gender - Gold'!CP26*'Medal values'!$B$1+'Each Gender - Silver'!CP26*'Medal values'!$B$2+'Each Gender - Bronze'!CP26*'Medal values'!$B$3, "") + IF(AND(CP$1 = CO$1, CO$2 = "Mixed"), 0.5*CO26, 0) + IF(AND(CP$1 = CQ$1, CQ$2 = "Mixed"), 0.5*CQ26, 0)</f>
        <v>0</v>
      </c>
      <c r="CQ26" s="5">
        <f>IF('Each Gender - Gold'!CQ26+'Each Gender - Silver'!CQ26+'Each Gender - Bronze'!CQ26 &gt; 0, 'Each Gender - Gold'!CQ26*'Medal values'!$B$1+'Each Gender - Silver'!CQ26*'Medal values'!$B$2+'Each Gender - Bronze'!CQ26*'Medal values'!$B$3, "") + IF(AND(CQ$1 = CP$1, CP$2 = "Mixed"), 0.5*CP26, 0) + IF(AND(CQ$1 = CR$1, CR$2 = "Mixed"), 0.5*CR26, 0)</f>
        <v>0</v>
      </c>
      <c r="CR26" s="5">
        <f>IF('Each Gender - Gold'!CR26+'Each Gender - Silver'!CR26+'Each Gender - Bronze'!CR26 &gt; 0, 'Each Gender - Gold'!CR26*'Medal values'!$B$1+'Each Gender - Silver'!CR26*'Medal values'!$B$2+'Each Gender - Bronze'!CR26*'Medal values'!$B$3, "") + IF(AND(CR$1 = CQ$1, CQ$2 = "Mixed"), 0.5*CQ26, 0) + IF(AND(CR$1 = CS$1, CS$2 = "Mixed"), 0.5*CS26, 0)</f>
        <v>0</v>
      </c>
      <c r="CS26" s="5">
        <f>IF('Each Gender - Gold'!CS26+'Each Gender - Silver'!CS26+'Each Gender - Bronze'!CS26 &gt; 0, 'Each Gender - Gold'!CS26*'Medal values'!$B$1+'Each Gender - Silver'!CS26*'Medal values'!$B$2+'Each Gender - Bronze'!CS26*'Medal values'!$B$3, "") + IF(AND(CS$1 = CR$1, CR$2 = "Mixed"), 0.5*CR26, 0) + IF(AND(CS$1 = CT$1, CT$2 = "Mixed"), 0.5*CT26, 0)</f>
        <v>2.000001</v>
      </c>
      <c r="CT26" s="5">
        <f>IF('Each Gender - Gold'!CT26+'Each Gender - Silver'!CT26+'Each Gender - Bronze'!CT26 &gt; 0, 'Each Gender - Gold'!CT26*'Medal values'!$B$1+'Each Gender - Silver'!CT26*'Medal values'!$B$2+'Each Gender - Bronze'!CT26*'Medal values'!$B$3, "") + IF(AND(CT$1 = CS$1, CS$2 = "Mixed"), 0.5*CS26, 0) + IF(AND(CT$1 = CU$1, CU$2 = "Mixed"), 0.5*CU26, 0)</f>
        <v>1</v>
      </c>
      <c r="CU26" s="5">
        <f>IF('Each Gender - Gold'!CU26+'Each Gender - Silver'!CU26+'Each Gender - Bronze'!CU26 &gt; 0, 'Each Gender - Gold'!CU26*'Medal values'!$B$1+'Each Gender - Silver'!CU26*'Medal values'!$B$2+'Each Gender - Bronze'!CU26*'Medal values'!$B$3, "") + IF(AND(CU$1 = CT$1, CT$2 = "Mixed"), 0.5*CT26, 0) + IF(AND(CU$1 = CV$1, CV$2 = "Mixed"), 0.5*CV26, 0)</f>
        <v>0</v>
      </c>
      <c r="CV26" s="5">
        <f>IF('Each Gender - Gold'!CV26+'Each Gender - Silver'!CV26+'Each Gender - Bronze'!CV26 &gt; 0, 'Each Gender - Gold'!CV26*'Medal values'!$B$1+'Each Gender - Silver'!CV26*'Medal values'!$B$2+'Each Gender - Bronze'!CV26*'Medal values'!$B$3, "") + IF(AND(CV$1 = CU$1, CU$2 = "Mixed"), 0.5*CU26, 0) + IF(AND(CV$1 = CW$1, CW$2 = "Mixed"), 0.5*CW26, 0)</f>
        <v>0</v>
      </c>
      <c r="CW26" s="5">
        <f t="shared" ref="CW26:CX26" si="24">SUMIF($B$2:$CV$2,CW$2, $B26:$CV26)</f>
        <v>4.0000015</v>
      </c>
      <c r="CX26" s="5">
        <f t="shared" si="24"/>
        <v>2.0000005</v>
      </c>
    </row>
    <row r="27">
      <c r="A27" s="5" t="str">
        <f>Countries!A25</f>
        <v>ECU</v>
      </c>
      <c r="B27" s="5">
        <f>IF('Each Gender - Gold'!B27+'Each Gender - Silver'!B27+'Each Gender - Bronze'!B27 &gt; 0, 'Each Gender - Gold'!B27*'Medal values'!$B$1+'Each Gender - Silver'!B27*'Medal values'!$B$2+'Each Gender - Bronze'!B27*'Medal values'!$B$3, "") + IF(AND(B$1 = A$1, A$2 = "Mixed"), 0.5*A27, 0) + IF(AND(B$1 = C$1, C$2 = "Mixed"), 0.5*C27, 0)</f>
        <v>0</v>
      </c>
      <c r="C27" s="5">
        <f>IF('Each Gender - Gold'!C27+'Each Gender - Silver'!C27+'Each Gender - Bronze'!C27 &gt; 0, 'Each Gender - Gold'!C27*'Medal values'!$B$1+'Each Gender - Silver'!C27*'Medal values'!$B$2+'Each Gender - Bronze'!C27*'Medal values'!$B$3, "") + IF(AND(C$1 = B$1, B$2 = "Mixed"), 0.5*B27, 0) + IF(AND(C$1 = D$1, D$2 = "Mixed"), 0.5*D27, 0)</f>
        <v>0</v>
      </c>
      <c r="D27" s="5">
        <f>IF('Each Gender - Gold'!D27+'Each Gender - Silver'!D27+'Each Gender - Bronze'!D27 &gt; 0, 'Each Gender - Gold'!D27*'Medal values'!$B$1+'Each Gender - Silver'!D27*'Medal values'!$B$2+'Each Gender - Bronze'!D27*'Medal values'!$B$3, "") + IF(AND(D$1 = C$1, C$2 = "Mixed"), 0.5*C27, 0) + IF(AND(D$1 = E$1, E$2 = "Mixed"), 0.5*E27, 0)</f>
        <v>0</v>
      </c>
      <c r="E27" s="5">
        <f>IF('Each Gender - Gold'!E27+'Each Gender - Silver'!E27+'Each Gender - Bronze'!E27 &gt; 0, 'Each Gender - Gold'!E27*'Medal values'!$B$1+'Each Gender - Silver'!E27*'Medal values'!$B$2+'Each Gender - Bronze'!E27*'Medal values'!$B$3, "") + IF(AND(E$1 = D$1, D$2 = "Mixed"), 0.5*D27, 0) + IF(AND(E$1 = F$1, F$2 = "Mixed"), 0.5*F27, 0)</f>
        <v>0</v>
      </c>
      <c r="F27" s="5">
        <f>IF('Each Gender - Gold'!F27+'Each Gender - Silver'!F27+'Each Gender - Bronze'!F27 &gt; 0, 'Each Gender - Gold'!F27*'Medal values'!$B$1+'Each Gender - Silver'!F27*'Medal values'!$B$2+'Each Gender - Bronze'!F27*'Medal values'!$B$3, "") + IF(AND(F$1 = E$1, E$2 = "Mixed"), 0.5*E27, 0) + IF(AND(F$1 = G$1, G$2 = "Mixed"), 0.5*G27, 0)</f>
        <v>0</v>
      </c>
      <c r="G27" s="5">
        <f>IF('Each Gender - Gold'!G27+'Each Gender - Silver'!G27+'Each Gender - Bronze'!G27 &gt; 0, 'Each Gender - Gold'!G27*'Medal values'!$B$1+'Each Gender - Silver'!G27*'Medal values'!$B$2+'Each Gender - Bronze'!G27*'Medal values'!$B$3, "") + IF(AND(G$1 = F$1, F$2 = "Mixed"), 0.5*F27, 0) + IF(AND(G$1 = H$1, H$2 = "Mixed"), 0.5*H27, 0)</f>
        <v>0</v>
      </c>
      <c r="H27" s="5">
        <f>IF('Each Gender - Gold'!H27+'Each Gender - Silver'!H27+'Each Gender - Bronze'!H27 &gt; 0, 'Each Gender - Gold'!H27*'Medal values'!$B$1+'Each Gender - Silver'!H27*'Medal values'!$B$2+'Each Gender - Bronze'!H27*'Medal values'!$B$3, "") + IF(AND(H$1 = G$1, G$2 = "Mixed"), 0.5*G27, 0) + IF(AND(H$1 = I$1, I$2 = "Mixed"), 0.5*I27, 0)</f>
        <v>0</v>
      </c>
      <c r="I27" s="5">
        <f>IF('Each Gender - Gold'!I27+'Each Gender - Silver'!I27+'Each Gender - Bronze'!I27 &gt; 0, 'Each Gender - Gold'!I27*'Medal values'!$B$1+'Each Gender - Silver'!I27*'Medal values'!$B$2+'Each Gender - Bronze'!I27*'Medal values'!$B$3, "") + IF(AND(I$1 = H$1, H$2 = "Mixed"), 0.5*H27, 0) + IF(AND(I$1 = J$1, J$2 = "Mixed"), 0.5*J27, 0)</f>
        <v>0</v>
      </c>
      <c r="J27" s="5">
        <f>IF('Each Gender - Gold'!J27+'Each Gender - Silver'!J27+'Each Gender - Bronze'!J27 &gt; 0, 'Each Gender - Gold'!J27*'Medal values'!$B$1+'Each Gender - Silver'!J27*'Medal values'!$B$2+'Each Gender - Bronze'!J27*'Medal values'!$B$3, "") + IF(AND(J$1 = I$1, I$2 = "Mixed"), 0.5*I27, 0) + IF(AND(J$1 = K$1, K$2 = "Mixed"), 0.5*K27, 0)</f>
        <v>0</v>
      </c>
      <c r="K27" s="5">
        <f>IF('Each Gender - Gold'!K27+'Each Gender - Silver'!K27+'Each Gender - Bronze'!K27 &gt; 0, 'Each Gender - Gold'!K27*'Medal values'!$B$1+'Each Gender - Silver'!K27*'Medal values'!$B$2+'Each Gender - Bronze'!K27*'Medal values'!$B$3, "") + IF(AND(K$1 = J$1, J$2 = "Mixed"), 0.5*J27, 0) + IF(AND(K$1 = L$1, L$2 = "Mixed"), 0.5*L27, 0)</f>
        <v>0</v>
      </c>
      <c r="L27" s="5">
        <f>IF('Each Gender - Gold'!L27+'Each Gender - Silver'!L27+'Each Gender - Bronze'!L27 &gt; 0, 'Each Gender - Gold'!L27*'Medal values'!$B$1+'Each Gender - Silver'!L27*'Medal values'!$B$2+'Each Gender - Bronze'!L27*'Medal values'!$B$3, "") + IF(AND(L$1 = K$1, K$2 = "Mixed"), 0.5*K27, 0) + IF(AND(L$1 = M$1, M$2 = "Mixed"), 0.5*M27, 0)</f>
        <v>0</v>
      </c>
      <c r="M27" s="5">
        <f>IF('Each Gender - Gold'!M27+'Each Gender - Silver'!M27+'Each Gender - Bronze'!M27 &gt; 0, 'Each Gender - Gold'!M27*'Medal values'!$B$1+'Each Gender - Silver'!M27*'Medal values'!$B$2+'Each Gender - Bronze'!M27*'Medal values'!$B$3, "") + IF(AND(M$1 = L$1, L$2 = "Mixed"), 0.5*L27, 0) + IF(AND(M$1 = N$1, N$2 = "Mixed"), 0.5*N27, 0)</f>
        <v>0</v>
      </c>
      <c r="N27" s="5">
        <f>IF('Each Gender - Gold'!N27+'Each Gender - Silver'!N27+'Each Gender - Bronze'!N27 &gt; 0, 'Each Gender - Gold'!N27*'Medal values'!$B$1+'Each Gender - Silver'!N27*'Medal values'!$B$2+'Each Gender - Bronze'!N27*'Medal values'!$B$3, "") + IF(AND(N$1 = M$1, M$2 = "Mixed"), 0.5*M27, 0) + IF(AND(N$1 = O$1, O$2 = "Mixed"), 0.5*O27, 0)</f>
        <v>0</v>
      </c>
      <c r="O27" s="5">
        <f>IF('Each Gender - Gold'!O27+'Each Gender - Silver'!O27+'Each Gender - Bronze'!O27 &gt; 0, 'Each Gender - Gold'!O27*'Medal values'!$B$1+'Each Gender - Silver'!O27*'Medal values'!$B$2+'Each Gender - Bronze'!O27*'Medal values'!$B$3, "") + IF(AND(O$1 = N$1, N$2 = "Mixed"), 0.5*N27, 0) + IF(AND(O$1 = P$1, P$2 = "Mixed"), 0.5*P27, 0)</f>
        <v>0</v>
      </c>
      <c r="P27" s="5">
        <f>IF('Each Gender - Gold'!P27+'Each Gender - Silver'!P27+'Each Gender - Bronze'!P27 &gt; 0, 'Each Gender - Gold'!P27*'Medal values'!$B$1+'Each Gender - Silver'!P27*'Medal values'!$B$2+'Each Gender - Bronze'!P27*'Medal values'!$B$3, "") + IF(AND(P$1 = O$1, O$2 = "Mixed"), 0.5*O27, 0) + IF(AND(P$1 = Q$1, Q$2 = "Mixed"), 0.5*Q27, 0)</f>
        <v>0</v>
      </c>
      <c r="Q27" s="5">
        <f>IF('Each Gender - Gold'!Q27+'Each Gender - Silver'!Q27+'Each Gender - Bronze'!Q27 &gt; 0, 'Each Gender - Gold'!Q27*'Medal values'!$B$1+'Each Gender - Silver'!Q27*'Medal values'!$B$2+'Each Gender - Bronze'!Q27*'Medal values'!$B$3, "") + IF(AND(Q$1 = P$1, P$2 = "Mixed"), 0.5*P27, 0) + IF(AND(Q$1 = R$1, R$2 = "Mixed"), 0.5*R27, 0)</f>
        <v>0</v>
      </c>
      <c r="R27" s="5">
        <f>IF('Each Gender - Gold'!R27+'Each Gender - Silver'!R27+'Each Gender - Bronze'!R27 &gt; 0, 'Each Gender - Gold'!R27*'Medal values'!$B$1+'Each Gender - Silver'!R27*'Medal values'!$B$2+'Each Gender - Bronze'!R27*'Medal values'!$B$3, "") + IF(AND(R$1 = Q$1, Q$2 = "Mixed"), 0.5*Q27, 0) + IF(AND(R$1 = S$1, S$2 = "Mixed"), 0.5*S27, 0)</f>
        <v>0</v>
      </c>
      <c r="S27" s="5">
        <f>IF('Each Gender - Gold'!S27+'Each Gender - Silver'!S27+'Each Gender - Bronze'!S27 &gt; 0, 'Each Gender - Gold'!S27*'Medal values'!$B$1+'Each Gender - Silver'!S27*'Medal values'!$B$2+'Each Gender - Bronze'!S27*'Medal values'!$B$3, "") + IF(AND(S$1 = R$1, R$2 = "Mixed"), 0.5*R27, 0) + IF(AND(S$1 = T$1, T$2 = "Mixed"), 0.5*T27, 0)</f>
        <v>0</v>
      </c>
      <c r="T27" s="5">
        <f>IF('Each Gender - Gold'!T27+'Each Gender - Silver'!T27+'Each Gender - Bronze'!T27 &gt; 0, 'Each Gender - Gold'!T27*'Medal values'!$B$1+'Each Gender - Silver'!T27*'Medal values'!$B$2+'Each Gender - Bronze'!T27*'Medal values'!$B$3, "") + IF(AND(T$1 = S$1, S$2 = "Mixed"), 0.5*S27, 0) + IF(AND(T$1 = U$1, U$2 = "Mixed"), 0.5*U27, 0)</f>
        <v>0</v>
      </c>
      <c r="U27" s="5">
        <f>IF('Each Gender - Gold'!U27+'Each Gender - Silver'!U27+'Each Gender - Bronze'!U27 &gt; 0, 'Each Gender - Gold'!U27*'Medal values'!$B$1+'Each Gender - Silver'!U27*'Medal values'!$B$2+'Each Gender - Bronze'!U27*'Medal values'!$B$3, "") + IF(AND(U$1 = T$1, T$2 = "Mixed"), 0.5*T27, 0) + IF(AND(U$1 = V$1, V$2 = "Mixed"), 0.5*V27, 0)</f>
        <v>0</v>
      </c>
      <c r="V27" s="5">
        <f>IF('Each Gender - Gold'!V27+'Each Gender - Silver'!V27+'Each Gender - Bronze'!V27 &gt; 0, 'Each Gender - Gold'!V27*'Medal values'!$B$1+'Each Gender - Silver'!V27*'Medal values'!$B$2+'Each Gender - Bronze'!V27*'Medal values'!$B$3, "") + IF(AND(V$1 = U$1, U$2 = "Mixed"), 0.5*U27, 0) + IF(AND(V$1 = W$1, W$2 = "Mixed"), 0.5*W27, 0)</f>
        <v>0</v>
      </c>
      <c r="W27" s="5">
        <f>IF('Each Gender - Gold'!W27+'Each Gender - Silver'!W27+'Each Gender - Bronze'!W27 &gt; 0, 'Each Gender - Gold'!W27*'Medal values'!$B$1+'Each Gender - Silver'!W27*'Medal values'!$B$2+'Each Gender - Bronze'!W27*'Medal values'!$B$3, "") + IF(AND(W$1 = V$1, V$2 = "Mixed"), 0.5*V27, 0) + IF(AND(W$1 = X$1, X$2 = "Mixed"), 0.5*X27, 0)</f>
        <v>0</v>
      </c>
      <c r="X27" s="5">
        <f>IF('Each Gender - Gold'!X27+'Each Gender - Silver'!X27+'Each Gender - Bronze'!X27 &gt; 0, 'Each Gender - Gold'!X27*'Medal values'!$B$1+'Each Gender - Silver'!X27*'Medal values'!$B$2+'Each Gender - Bronze'!X27*'Medal values'!$B$3, "") + IF(AND(X$1 = W$1, W$2 = "Mixed"), 0.5*W27, 0) + IF(AND(X$1 = Y$1, Y$2 = "Mixed"), 0.5*Y27, 0)</f>
        <v>0</v>
      </c>
      <c r="Y27" s="5">
        <f>IF('Each Gender - Gold'!Y27+'Each Gender - Silver'!Y27+'Each Gender - Bronze'!Y27 &gt; 0, 'Each Gender - Gold'!Y27*'Medal values'!$B$1+'Each Gender - Silver'!Y27*'Medal values'!$B$2+'Each Gender - Bronze'!Y27*'Medal values'!$B$3, "") + IF(AND(Y$1 = X$1, X$2 = "Mixed"), 0.5*X27, 0) + IF(AND(Y$1 = Z$1, Z$2 = "Mixed"), 0.5*Z27, 0)</f>
        <v>0</v>
      </c>
      <c r="Z27" s="5">
        <f>IF('Each Gender - Gold'!Z27+'Each Gender - Silver'!Z27+'Each Gender - Bronze'!Z27 &gt; 0, 'Each Gender - Gold'!Z27*'Medal values'!$B$1+'Each Gender - Silver'!Z27*'Medal values'!$B$2+'Each Gender - Bronze'!Z27*'Medal values'!$B$3, "") + IF(AND(Z$1 = Y$1, Y$2 = "Mixed"), 0.5*Y27, 0) + IF(AND(Z$1 = AA$1, AA$2 = "Mixed"), 0.5*AA27, 0)</f>
        <v>0</v>
      </c>
      <c r="AA27" s="5">
        <f>IF('Each Gender - Gold'!AA27+'Each Gender - Silver'!AA27+'Each Gender - Bronze'!AA27 &gt; 0, 'Each Gender - Gold'!AA27*'Medal values'!$B$1+'Each Gender - Silver'!AA27*'Medal values'!$B$2+'Each Gender - Bronze'!AA27*'Medal values'!$B$3, "") + IF(AND(AA$1 = Z$1, Z$2 = "Mixed"), 0.5*Z27, 0) + IF(AND(AA$1 = AB$1, AB$2 = "Mixed"), 0.5*AB27, 0)</f>
        <v>0</v>
      </c>
      <c r="AB27" s="5">
        <f>IF('Each Gender - Gold'!AB27+'Each Gender - Silver'!AB27+'Each Gender - Bronze'!AB27 &gt; 0, 'Each Gender - Gold'!AB27*'Medal values'!$B$1+'Each Gender - Silver'!AB27*'Medal values'!$B$2+'Each Gender - Bronze'!AB27*'Medal values'!$B$3, "") + IF(AND(AB$1 = AA$1, AA$2 = "Mixed"), 0.5*AA27, 0) + IF(AND(AB$1 = AC$1, AC$2 = "Mixed"), 0.5*AC27, 0)</f>
        <v>0</v>
      </c>
      <c r="AC27" s="5">
        <f>IF('Each Gender - Gold'!AC27+'Each Gender - Silver'!AC27+'Each Gender - Bronze'!AC27 &gt; 0, 'Each Gender - Gold'!AC27*'Medal values'!$B$1+'Each Gender - Silver'!AC27*'Medal values'!$B$2+'Each Gender - Bronze'!AC27*'Medal values'!$B$3, "") + IF(AND(AC$1 = AB$1, AB$2 = "Mixed"), 0.5*AB27, 0) + IF(AND(AC$1 = AD$1, AD$2 = "Mixed"), 0.5*AD27, 0)</f>
        <v>0</v>
      </c>
      <c r="AD27" s="5">
        <f>IF('Each Gender - Gold'!AD27+'Each Gender - Silver'!AD27+'Each Gender - Bronze'!AD27 &gt; 0, 'Each Gender - Gold'!AD27*'Medal values'!$B$1+'Each Gender - Silver'!AD27*'Medal values'!$B$2+'Each Gender - Bronze'!AD27*'Medal values'!$B$3, "") + IF(AND(AD$1 = AC$1, AC$2 = "Mixed"), 0.5*AC27, 0) + IF(AND(AD$1 = AE$1, AE$2 = "Mixed"), 0.5*AE27, 0)</f>
        <v>0</v>
      </c>
      <c r="AE27" s="5">
        <f>IF('Each Gender - Gold'!AE27+'Each Gender - Silver'!AE27+'Each Gender - Bronze'!AE27 &gt; 0, 'Each Gender - Gold'!AE27*'Medal values'!$B$1+'Each Gender - Silver'!AE27*'Medal values'!$B$2+'Each Gender - Bronze'!AE27*'Medal values'!$B$3, "") + IF(AND(AE$1 = AD$1, AD$2 = "Mixed"), 0.5*AD27, 0) + IF(AND(AE$1 = AF$1, AF$2 = "Mixed"), 0.5*AF27, 0)</f>
        <v>0</v>
      </c>
      <c r="AF27" s="5">
        <f>IF('Each Gender - Gold'!AF27+'Each Gender - Silver'!AF27+'Each Gender - Bronze'!AF27 &gt; 0, 'Each Gender - Gold'!AF27*'Medal values'!$B$1+'Each Gender - Silver'!AF27*'Medal values'!$B$2+'Each Gender - Bronze'!AF27*'Medal values'!$B$3, "") + IF(AND(AF$1 = AE$1, AE$2 = "Mixed"), 0.5*AE27, 0) + IF(AND(AF$1 = AG$1, AG$2 = "Mixed"), 0.5*AG27, 0)</f>
        <v>0</v>
      </c>
      <c r="AG27" s="5">
        <f>IF('Each Gender - Gold'!AG27+'Each Gender - Silver'!AG27+'Each Gender - Bronze'!AG27 &gt; 0, 'Each Gender - Gold'!AG27*'Medal values'!$B$1+'Each Gender - Silver'!AG27*'Medal values'!$B$2+'Each Gender - Bronze'!AG27*'Medal values'!$B$3, "") + IF(AND(AG$1 = AF$1, AF$2 = "Mixed"), 0.5*AF27, 0) + IF(AND(AG$1 = AH$1, AH$2 = "Mixed"), 0.5*AH27, 0)</f>
        <v>0</v>
      </c>
      <c r="AH27" s="5">
        <f>IF('Each Gender - Gold'!AH27+'Each Gender - Silver'!AH27+'Each Gender - Bronze'!AH27 &gt; 0, 'Each Gender - Gold'!AH27*'Medal values'!$B$1+'Each Gender - Silver'!AH27*'Medal values'!$B$2+'Each Gender - Bronze'!AH27*'Medal values'!$B$3, "") + IF(AND(AH$1 = AG$1, AG$2 = "Mixed"), 0.5*AG27, 0) + IF(AND(AH$1 = AI$1, AI$2 = "Mixed"), 0.5*AI27, 0)</f>
        <v>3.001</v>
      </c>
      <c r="AI27" s="5">
        <f>IF('Each Gender - Gold'!AI27+'Each Gender - Silver'!AI27+'Each Gender - Bronze'!AI27 &gt; 0, 'Each Gender - Gold'!AI27*'Medal values'!$B$1+'Each Gender - Silver'!AI27*'Medal values'!$B$2+'Each Gender - Bronze'!AI27*'Medal values'!$B$3, "") + IF(AND(AI$1 = AH$1, AH$2 = "Mixed"), 0.5*AH27, 0) + IF(AND(AI$1 = AJ$1, AJ$2 = "Mixed"), 0.5*AJ27, 0)</f>
        <v>0</v>
      </c>
      <c r="AJ27" s="5">
        <f>IF('Each Gender - Gold'!AJ27+'Each Gender - Silver'!AJ27+'Each Gender - Bronze'!AJ27 &gt; 0, 'Each Gender - Gold'!AJ27*'Medal values'!$B$1+'Each Gender - Silver'!AJ27*'Medal values'!$B$2+'Each Gender - Bronze'!AJ27*'Medal values'!$B$3, "") + IF(AND(AJ$1 = AI$1, AI$2 = "Mixed"), 0.5*AI27, 0) + IF(AND(AJ$1 = AK$1, AK$2 = "Mixed"), 0.5*AK27, 0)</f>
        <v>0</v>
      </c>
      <c r="AK27" s="5">
        <f>IF('Each Gender - Gold'!AK27+'Each Gender - Silver'!AK27+'Each Gender - Bronze'!AK27 &gt; 0, 'Each Gender - Gold'!AK27*'Medal values'!$B$1+'Each Gender - Silver'!AK27*'Medal values'!$B$2+'Each Gender - Bronze'!AK27*'Medal values'!$B$3, "") + IF(AND(AK$1 = AJ$1, AJ$2 = "Mixed"), 0.5*AJ27, 0) + IF(AND(AK$1 = AL$1, AL$2 = "Mixed"), 0.5*AL27, 0)</f>
        <v>0</v>
      </c>
      <c r="AL27" s="5">
        <f>IF('Each Gender - Gold'!AL27+'Each Gender - Silver'!AL27+'Each Gender - Bronze'!AL27 &gt; 0, 'Each Gender - Gold'!AL27*'Medal values'!$B$1+'Each Gender - Silver'!AL27*'Medal values'!$B$2+'Each Gender - Bronze'!AL27*'Medal values'!$B$3, "") + IF(AND(AL$1 = AK$1, AK$2 = "Mixed"), 0.5*AK27, 0) + IF(AND(AL$1 = AM$1, AM$2 = "Mixed"), 0.5*AM27, 0)</f>
        <v>0</v>
      </c>
      <c r="AM27" s="5">
        <f>IF('Each Gender - Gold'!AM27+'Each Gender - Silver'!AM27+'Each Gender - Bronze'!AM27 &gt; 0, 'Each Gender - Gold'!AM27*'Medal values'!$B$1+'Each Gender - Silver'!AM27*'Medal values'!$B$2+'Each Gender - Bronze'!AM27*'Medal values'!$B$3, "") + IF(AND(AM$1 = AL$1, AL$2 = "Mixed"), 0.5*AL27, 0) + IF(AND(AM$1 = AN$1, AN$2 = "Mixed"), 0.5*AN27, 0)</f>
        <v>0</v>
      </c>
      <c r="AN27" s="5">
        <f>IF('Each Gender - Gold'!AN27+'Each Gender - Silver'!AN27+'Each Gender - Bronze'!AN27 &gt; 0, 'Each Gender - Gold'!AN27*'Medal values'!$B$1+'Each Gender - Silver'!AN27*'Medal values'!$B$2+'Each Gender - Bronze'!AN27*'Medal values'!$B$3, "") + IF(AND(AN$1 = AM$1, AM$2 = "Mixed"), 0.5*AM27, 0) + IF(AND(AN$1 = AO$1, AO$2 = "Mixed"), 0.5*AO27, 0)</f>
        <v>0</v>
      </c>
      <c r="AO27" s="5">
        <f>IF('Each Gender - Gold'!AO27+'Each Gender - Silver'!AO27+'Each Gender - Bronze'!AO27 &gt; 0, 'Each Gender - Gold'!AO27*'Medal values'!$B$1+'Each Gender - Silver'!AO27*'Medal values'!$B$2+'Each Gender - Bronze'!AO27*'Medal values'!$B$3, "") + IF(AND(AO$1 = AN$1, AN$2 = "Mixed"), 0.5*AN27, 0) + IF(AND(AO$1 = AP$1, AP$2 = "Mixed"), 0.5*AP27, 0)</f>
        <v>0</v>
      </c>
      <c r="AP27" s="5">
        <f>IF('Each Gender - Gold'!AP27+'Each Gender - Silver'!AP27+'Each Gender - Bronze'!AP27 &gt; 0, 'Each Gender - Gold'!AP27*'Medal values'!$B$1+'Each Gender - Silver'!AP27*'Medal values'!$B$2+'Each Gender - Bronze'!AP27*'Medal values'!$B$3, "") + IF(AND(AP$1 = AO$1, AO$2 = "Mixed"), 0.5*AO27, 0) + IF(AND(AP$1 = AQ$1, AQ$2 = "Mixed"), 0.5*AQ27, 0)</f>
        <v>0</v>
      </c>
      <c r="AQ27" s="5">
        <f>IF('Each Gender - Gold'!AQ27+'Each Gender - Silver'!AQ27+'Each Gender - Bronze'!AQ27 &gt; 0, 'Each Gender - Gold'!AQ27*'Medal values'!$B$1+'Each Gender - Silver'!AQ27*'Medal values'!$B$2+'Each Gender - Bronze'!AQ27*'Medal values'!$B$3, "") + IF(AND(AQ$1 = AP$1, AP$2 = "Mixed"), 0.5*AP27, 0) + IF(AND(AQ$1 = AR$1, AR$2 = "Mixed"), 0.5*AR27, 0)</f>
        <v>0</v>
      </c>
      <c r="AR27" s="5">
        <f>IF('Each Gender - Gold'!AR27+'Each Gender - Silver'!AR27+'Each Gender - Bronze'!AR27 &gt; 0, 'Each Gender - Gold'!AR27*'Medal values'!$B$1+'Each Gender - Silver'!AR27*'Medal values'!$B$2+'Each Gender - Bronze'!AR27*'Medal values'!$B$3, "") + IF(AND(AR$1 = AQ$1, AQ$2 = "Mixed"), 0.5*AQ27, 0) + IF(AND(AR$1 = AS$1, AS$2 = "Mixed"), 0.5*AS27, 0)</f>
        <v>0</v>
      </c>
      <c r="AS27" s="5">
        <f>IF('Each Gender - Gold'!AS27+'Each Gender - Silver'!AS27+'Each Gender - Bronze'!AS27 &gt; 0, 'Each Gender - Gold'!AS27*'Medal values'!$B$1+'Each Gender - Silver'!AS27*'Medal values'!$B$2+'Each Gender - Bronze'!AS27*'Medal values'!$B$3, "") + IF(AND(AS$1 = AR$1, AR$2 = "Mixed"), 0.5*AR27, 0) + IF(AND(AS$1 = AT$1, AT$2 = "Mixed"), 0.5*AT27, 0)</f>
        <v>0</v>
      </c>
      <c r="AT27" s="5">
        <f>IF('Each Gender - Gold'!AT27+'Each Gender - Silver'!AT27+'Each Gender - Bronze'!AT27 &gt; 0, 'Each Gender - Gold'!AT27*'Medal values'!$B$1+'Each Gender - Silver'!AT27*'Medal values'!$B$2+'Each Gender - Bronze'!AT27*'Medal values'!$B$3, "") + IF(AND(AT$1 = AS$1, AS$2 = "Mixed"), 0.5*AS27, 0) + IF(AND(AT$1 = AU$1, AU$2 = "Mixed"), 0.5*AU27, 0)</f>
        <v>0</v>
      </c>
      <c r="AU27" s="5">
        <f>IF('Each Gender - Gold'!AU27+'Each Gender - Silver'!AU27+'Each Gender - Bronze'!AU27 &gt; 0, 'Each Gender - Gold'!AU27*'Medal values'!$B$1+'Each Gender - Silver'!AU27*'Medal values'!$B$2+'Each Gender - Bronze'!AU27*'Medal values'!$B$3, "") + IF(AND(AU$1 = AT$1, AT$2 = "Mixed"), 0.5*AT27, 0) + IF(AND(AU$1 = AV$1, AV$2 = "Mixed"), 0.5*AV27, 0)</f>
        <v>0</v>
      </c>
      <c r="AV27" s="5">
        <f>IF('Each Gender - Gold'!AV27+'Each Gender - Silver'!AV27+'Each Gender - Bronze'!AV27 &gt; 0, 'Each Gender - Gold'!AV27*'Medal values'!$B$1+'Each Gender - Silver'!AV27*'Medal values'!$B$2+'Each Gender - Bronze'!AV27*'Medal values'!$B$3, "") + IF(AND(AV$1 = AU$1, AU$2 = "Mixed"), 0.5*AU27, 0) + IF(AND(AV$1 = AW$1, AW$2 = "Mixed"), 0.5*AW27, 0)</f>
        <v>0</v>
      </c>
      <c r="AW27" s="5">
        <f>IF('Each Gender - Gold'!AW27+'Each Gender - Silver'!AW27+'Each Gender - Bronze'!AW27 &gt; 0, 'Each Gender - Gold'!AW27*'Medal values'!$B$1+'Each Gender - Silver'!AW27*'Medal values'!$B$2+'Each Gender - Bronze'!AW27*'Medal values'!$B$3, "") + IF(AND(AW$1 = AV$1, AV$2 = "Mixed"), 0.5*AV27, 0) + IF(AND(AW$1 = AX$1, AX$2 = "Mixed"), 0.5*AX27, 0)</f>
        <v>0</v>
      </c>
      <c r="AX27" s="5">
        <f>IF('Each Gender - Gold'!AX27+'Each Gender - Silver'!AX27+'Each Gender - Bronze'!AX27 &gt; 0, 'Each Gender - Gold'!AX27*'Medal values'!$B$1+'Each Gender - Silver'!AX27*'Medal values'!$B$2+'Each Gender - Bronze'!AX27*'Medal values'!$B$3, "") + IF(AND(AX$1 = AW$1, AW$2 = "Mixed"), 0.5*AW27, 0) + IF(AND(AX$1 = AY$1, AY$2 = "Mixed"), 0.5*AY27, 0)</f>
        <v>0</v>
      </c>
      <c r="AY27" s="5">
        <f>IF('Each Gender - Gold'!AY27+'Each Gender - Silver'!AY27+'Each Gender - Bronze'!AY27 &gt; 0, 'Each Gender - Gold'!AY27*'Medal values'!$B$1+'Each Gender - Silver'!AY27*'Medal values'!$B$2+'Each Gender - Bronze'!AY27*'Medal values'!$B$3, "") + IF(AND(AY$1 = AX$1, AX$2 = "Mixed"), 0.5*AX27, 0) + IF(AND(AY$1 = AZ$1, AZ$2 = "Mixed"), 0.5*AZ27, 0)</f>
        <v>0</v>
      </c>
      <c r="AZ27" s="5">
        <f>IF('Each Gender - Gold'!AZ27+'Each Gender - Silver'!AZ27+'Each Gender - Bronze'!AZ27 &gt; 0, 'Each Gender - Gold'!AZ27*'Medal values'!$B$1+'Each Gender - Silver'!AZ27*'Medal values'!$B$2+'Each Gender - Bronze'!AZ27*'Medal values'!$B$3, "") + IF(AND(AZ$1 = AY$1, AY$2 = "Mixed"), 0.5*AY27, 0) + IF(AND(AZ$1 = BA$1, BA$2 = "Mixed"), 0.5*BA27, 0)</f>
        <v>0</v>
      </c>
      <c r="BA27" s="5">
        <f>IF('Each Gender - Gold'!BA27+'Each Gender - Silver'!BA27+'Each Gender - Bronze'!BA27 &gt; 0, 'Each Gender - Gold'!BA27*'Medal values'!$B$1+'Each Gender - Silver'!BA27*'Medal values'!$B$2+'Each Gender - Bronze'!BA27*'Medal values'!$B$3, "") + IF(AND(BA$1 = AZ$1, AZ$2 = "Mixed"), 0.5*AZ27, 0) + IF(AND(BA$1 = BB$1, BB$2 = "Mixed"), 0.5*BB27, 0)</f>
        <v>0</v>
      </c>
      <c r="BB27" s="5">
        <f>IF('Each Gender - Gold'!BB27+'Each Gender - Silver'!BB27+'Each Gender - Bronze'!BB27 &gt; 0, 'Each Gender - Gold'!BB27*'Medal values'!$B$1+'Each Gender - Silver'!BB27*'Medal values'!$B$2+'Each Gender - Bronze'!BB27*'Medal values'!$B$3, "") + IF(AND(BB$1 = BA$1, BA$2 = "Mixed"), 0.5*BA27, 0) + IF(AND(BB$1 = BC$1, BC$2 = "Mixed"), 0.5*BC27, 0)</f>
        <v>0</v>
      </c>
      <c r="BC27" s="5">
        <f>IF('Each Gender - Gold'!BC27+'Each Gender - Silver'!BC27+'Each Gender - Bronze'!BC27 &gt; 0, 'Each Gender - Gold'!BC27*'Medal values'!$B$1+'Each Gender - Silver'!BC27*'Medal values'!$B$2+'Each Gender - Bronze'!BC27*'Medal values'!$B$3, "") + IF(AND(BC$1 = BB$1, BB$2 = "Mixed"), 0.5*BB27, 0) + IF(AND(BC$1 = BD$1, BD$2 = "Mixed"), 0.5*BD27, 0)</f>
        <v>0</v>
      </c>
      <c r="BD27" s="5">
        <f>IF('Each Gender - Gold'!BD27+'Each Gender - Silver'!BD27+'Each Gender - Bronze'!BD27 &gt; 0, 'Each Gender - Gold'!BD27*'Medal values'!$B$1+'Each Gender - Silver'!BD27*'Medal values'!$B$2+'Each Gender - Bronze'!BD27*'Medal values'!$B$3, "") + IF(AND(BD$1 = BC$1, BC$2 = "Mixed"), 0.5*BC27, 0) + IF(AND(BD$1 = BE$1, BE$2 = "Mixed"), 0.5*BE27, 0)</f>
        <v>0</v>
      </c>
      <c r="BE27" s="5">
        <f>IF('Each Gender - Gold'!BE27+'Each Gender - Silver'!BE27+'Each Gender - Bronze'!BE27 &gt; 0, 'Each Gender - Gold'!BE27*'Medal values'!$B$1+'Each Gender - Silver'!BE27*'Medal values'!$B$2+'Each Gender - Bronze'!BE27*'Medal values'!$B$3, "") + IF(AND(BE$1 = BD$1, BD$2 = "Mixed"), 0.5*BD27, 0) + IF(AND(BE$1 = BF$1, BF$2 = "Mixed"), 0.5*BF27, 0)</f>
        <v>0</v>
      </c>
      <c r="BF27" s="5">
        <f>IF('Each Gender - Gold'!BF27+'Each Gender - Silver'!BF27+'Each Gender - Bronze'!BF27 &gt; 0, 'Each Gender - Gold'!BF27*'Medal values'!$B$1+'Each Gender - Silver'!BF27*'Medal values'!$B$2+'Each Gender - Bronze'!BF27*'Medal values'!$B$3, "") + IF(AND(BF$1 = BE$1, BE$2 = "Mixed"), 0.5*BE27, 0) + IF(AND(BF$1 = BG$1, BG$2 = "Mixed"), 0.5*BG27, 0)</f>
        <v>0</v>
      </c>
      <c r="BG27" s="5">
        <f>IF('Each Gender - Gold'!BG27+'Each Gender - Silver'!BG27+'Each Gender - Bronze'!BG27 &gt; 0, 'Each Gender - Gold'!BG27*'Medal values'!$B$1+'Each Gender - Silver'!BG27*'Medal values'!$B$2+'Each Gender - Bronze'!BG27*'Medal values'!$B$3, "") + IF(AND(BG$1 = BF$1, BF$2 = "Mixed"), 0.5*BF27, 0) + IF(AND(BG$1 = BH$1, BH$2 = "Mixed"), 0.5*BH27, 0)</f>
        <v>0</v>
      </c>
      <c r="BH27" s="5">
        <f>IF('Each Gender - Gold'!BH27+'Each Gender - Silver'!BH27+'Each Gender - Bronze'!BH27 &gt; 0, 'Each Gender - Gold'!BH27*'Medal values'!$B$1+'Each Gender - Silver'!BH27*'Medal values'!$B$2+'Each Gender - Bronze'!BH27*'Medal values'!$B$3, "") + IF(AND(BH$1 = BG$1, BG$2 = "Mixed"), 0.5*BG27, 0) + IF(AND(BH$1 = BI$1, BI$2 = "Mixed"), 0.5*BI27, 0)</f>
        <v>0</v>
      </c>
      <c r="BI27" s="5">
        <f>IF('Each Gender - Gold'!BI27+'Each Gender - Silver'!BI27+'Each Gender - Bronze'!BI27 &gt; 0, 'Each Gender - Gold'!BI27*'Medal values'!$B$1+'Each Gender - Silver'!BI27*'Medal values'!$B$2+'Each Gender - Bronze'!BI27*'Medal values'!$B$3, "") + IF(AND(BI$1 = BH$1, BH$2 = "Mixed"), 0.5*BH27, 0) + IF(AND(BI$1 = BJ$1, BJ$2 = "Mixed"), 0.5*BJ27, 0)</f>
        <v>0</v>
      </c>
      <c r="BJ27" s="5">
        <f>IF('Each Gender - Gold'!BJ27+'Each Gender - Silver'!BJ27+'Each Gender - Bronze'!BJ27 &gt; 0, 'Each Gender - Gold'!BJ27*'Medal values'!$B$1+'Each Gender - Silver'!BJ27*'Medal values'!$B$2+'Each Gender - Bronze'!BJ27*'Medal values'!$B$3, "") + IF(AND(BJ$1 = BI$1, BI$2 = "Mixed"), 0.5*BI27, 0) + IF(AND(BJ$1 = BK$1, BK$2 = "Mixed"), 0.5*BK27, 0)</f>
        <v>0</v>
      </c>
      <c r="BK27" s="5">
        <f>IF('Each Gender - Gold'!BK27+'Each Gender - Silver'!BK27+'Each Gender - Bronze'!BK27 &gt; 0, 'Each Gender - Gold'!BK27*'Medal values'!$B$1+'Each Gender - Silver'!BK27*'Medal values'!$B$2+'Each Gender - Bronze'!BK27*'Medal values'!$B$3, "") + IF(AND(BK$1 = BJ$1, BJ$2 = "Mixed"), 0.5*BJ27, 0) + IF(AND(BK$1 = BL$1, BL$2 = "Mixed"), 0.5*BL27, 0)</f>
        <v>0</v>
      </c>
      <c r="BL27" s="5">
        <f>IF('Each Gender - Gold'!BL27+'Each Gender - Silver'!BL27+'Each Gender - Bronze'!BL27 &gt; 0, 'Each Gender - Gold'!BL27*'Medal values'!$B$1+'Each Gender - Silver'!BL27*'Medal values'!$B$2+'Each Gender - Bronze'!BL27*'Medal values'!$B$3, "") + IF(AND(BL$1 = BK$1, BK$2 = "Mixed"), 0.5*BK27, 0) + IF(AND(BL$1 = BM$1, BM$2 = "Mixed"), 0.5*BM27, 0)</f>
        <v>0</v>
      </c>
      <c r="BM27" s="5">
        <f>IF('Each Gender - Gold'!BM27+'Each Gender - Silver'!BM27+'Each Gender - Bronze'!BM27 &gt; 0, 'Each Gender - Gold'!BM27*'Medal values'!$B$1+'Each Gender - Silver'!BM27*'Medal values'!$B$2+'Each Gender - Bronze'!BM27*'Medal values'!$B$3, "") + IF(AND(BM$1 = BL$1, BL$2 = "Mixed"), 0.5*BL27, 0) + IF(AND(BM$1 = BN$1, BN$2 = "Mixed"), 0.5*BN27, 0)</f>
        <v>0</v>
      </c>
      <c r="BN27" s="5">
        <f>IF('Each Gender - Gold'!BN27+'Each Gender - Silver'!BN27+'Each Gender - Bronze'!BN27 &gt; 0, 'Each Gender - Gold'!BN27*'Medal values'!$B$1+'Each Gender - Silver'!BN27*'Medal values'!$B$2+'Each Gender - Bronze'!BN27*'Medal values'!$B$3, "") + IF(AND(BN$1 = BM$1, BM$2 = "Mixed"), 0.5*BM27, 0) + IF(AND(BN$1 = BO$1, BO$2 = "Mixed"), 0.5*BO27, 0)</f>
        <v>0</v>
      </c>
      <c r="BO27" s="5">
        <f>IF('Each Gender - Gold'!BO27+'Each Gender - Silver'!BO27+'Each Gender - Bronze'!BO27 &gt; 0, 'Each Gender - Gold'!BO27*'Medal values'!$B$1+'Each Gender - Silver'!BO27*'Medal values'!$B$2+'Each Gender - Bronze'!BO27*'Medal values'!$B$3, "") + IF(AND(BO$1 = BN$1, BN$2 = "Mixed"), 0.5*BN27, 0) + IF(AND(BO$1 = BP$1, BP$2 = "Mixed"), 0.5*BP27, 0)</f>
        <v>0</v>
      </c>
      <c r="BP27" s="5">
        <f>IF('Each Gender - Gold'!BP27+'Each Gender - Silver'!BP27+'Each Gender - Bronze'!BP27 &gt; 0, 'Each Gender - Gold'!BP27*'Medal values'!$B$1+'Each Gender - Silver'!BP27*'Medal values'!$B$2+'Each Gender - Bronze'!BP27*'Medal values'!$B$3, "") + IF(AND(BP$1 = BO$1, BO$2 = "Mixed"), 0.5*BO27, 0) + IF(AND(BP$1 = BQ$1, BQ$2 = "Mixed"), 0.5*BQ27, 0)</f>
        <v>0</v>
      </c>
      <c r="BQ27" s="5">
        <f>IF('Each Gender - Gold'!BQ27+'Each Gender - Silver'!BQ27+'Each Gender - Bronze'!BQ27 &gt; 0, 'Each Gender - Gold'!BQ27*'Medal values'!$B$1+'Each Gender - Silver'!BQ27*'Medal values'!$B$2+'Each Gender - Bronze'!BQ27*'Medal values'!$B$3, "") + IF(AND(BQ$1 = BP$1, BP$2 = "Mixed"), 0.5*BP27, 0) + IF(AND(BQ$1 = BR$1, BR$2 = "Mixed"), 0.5*BR27, 0)</f>
        <v>0</v>
      </c>
      <c r="BR27" s="5">
        <f>IF('Each Gender - Gold'!BR27+'Each Gender - Silver'!BR27+'Each Gender - Bronze'!BR27 &gt; 0, 'Each Gender - Gold'!BR27*'Medal values'!$B$1+'Each Gender - Silver'!BR27*'Medal values'!$B$2+'Each Gender - Bronze'!BR27*'Medal values'!$B$3, "") + IF(AND(BR$1 = BQ$1, BQ$2 = "Mixed"), 0.5*BQ27, 0) + IF(AND(BR$1 = BS$1, BS$2 = "Mixed"), 0.5*BS27, 0)</f>
        <v>0</v>
      </c>
      <c r="BS27" s="5">
        <f>IF('Each Gender - Gold'!BS27+'Each Gender - Silver'!BS27+'Each Gender - Bronze'!BS27 &gt; 0, 'Each Gender - Gold'!BS27*'Medal values'!$B$1+'Each Gender - Silver'!BS27*'Medal values'!$B$2+'Each Gender - Bronze'!BS27*'Medal values'!$B$3, "") + IF(AND(BS$1 = BR$1, BR$2 = "Mixed"), 0.5*BR27, 0) + IF(AND(BS$1 = BT$1, BT$2 = "Mixed"), 0.5*BT27, 0)</f>
        <v>0</v>
      </c>
      <c r="BT27" s="5">
        <f>IF('Each Gender - Gold'!BT27+'Each Gender - Silver'!BT27+'Each Gender - Bronze'!BT27 &gt; 0, 'Each Gender - Gold'!BT27*'Medal values'!$B$1+'Each Gender - Silver'!BT27*'Medal values'!$B$2+'Each Gender - Bronze'!BT27*'Medal values'!$B$3, "") + IF(AND(BT$1 = BS$1, BS$2 = "Mixed"), 0.5*BS27, 0) + IF(AND(BT$1 = BU$1, BU$2 = "Mixed"), 0.5*BU27, 0)</f>
        <v>0</v>
      </c>
      <c r="BU27" s="5">
        <f>IF('Each Gender - Gold'!BU27+'Each Gender - Silver'!BU27+'Each Gender - Bronze'!BU27 &gt; 0, 'Each Gender - Gold'!BU27*'Medal values'!$B$1+'Each Gender - Silver'!BU27*'Medal values'!$B$2+'Each Gender - Bronze'!BU27*'Medal values'!$B$3, "") + IF(AND(BU$1 = BT$1, BT$2 = "Mixed"), 0.5*BT27, 0) + IF(AND(BU$1 = BV$1, BV$2 = "Mixed"), 0.5*BV27, 0)</f>
        <v>0</v>
      </c>
      <c r="BV27" s="5">
        <f>IF('Each Gender - Gold'!BV27+'Each Gender - Silver'!BV27+'Each Gender - Bronze'!BV27 &gt; 0, 'Each Gender - Gold'!BV27*'Medal values'!$B$1+'Each Gender - Silver'!BV27*'Medal values'!$B$2+'Each Gender - Bronze'!BV27*'Medal values'!$B$3, "") + IF(AND(BV$1 = BU$1, BU$2 = "Mixed"), 0.5*BU27, 0) + IF(AND(BV$1 = BW$1, BW$2 = "Mixed"), 0.5*BW27, 0)</f>
        <v>0</v>
      </c>
      <c r="BW27" s="5">
        <f>IF('Each Gender - Gold'!BW27+'Each Gender - Silver'!BW27+'Each Gender - Bronze'!BW27 &gt; 0, 'Each Gender - Gold'!BW27*'Medal values'!$B$1+'Each Gender - Silver'!BW27*'Medal values'!$B$2+'Each Gender - Bronze'!BW27*'Medal values'!$B$3, "") + IF(AND(BW$1 = BV$1, BV$2 = "Mixed"), 0.5*BV27, 0) + IF(AND(BW$1 = BX$1, BX$2 = "Mixed"), 0.5*BX27, 0)</f>
        <v>0</v>
      </c>
      <c r="BX27" s="5">
        <f>IF('Each Gender - Gold'!BX27+'Each Gender - Silver'!BX27+'Each Gender - Bronze'!BX27 &gt; 0, 'Each Gender - Gold'!BX27*'Medal values'!$B$1+'Each Gender - Silver'!BX27*'Medal values'!$B$2+'Each Gender - Bronze'!BX27*'Medal values'!$B$3, "") + IF(AND(BX$1 = BW$1, BW$2 = "Mixed"), 0.5*BW27, 0) + IF(AND(BX$1 = BY$1, BY$2 = "Mixed"), 0.5*BY27, 0)</f>
        <v>0</v>
      </c>
      <c r="BY27" s="5">
        <f>IF('Each Gender - Gold'!BY27+'Each Gender - Silver'!BY27+'Each Gender - Bronze'!BY27 &gt; 0, 'Each Gender - Gold'!BY27*'Medal values'!$B$1+'Each Gender - Silver'!BY27*'Medal values'!$B$2+'Each Gender - Bronze'!BY27*'Medal values'!$B$3, "") + IF(AND(BY$1 = BX$1, BX$2 = "Mixed"), 0.5*BX27, 0) + IF(AND(BY$1 = BZ$1, BZ$2 = "Mixed"), 0.5*BZ27, 0)</f>
        <v>0</v>
      </c>
      <c r="BZ27" s="5">
        <f>IF('Each Gender - Gold'!BZ27+'Each Gender - Silver'!BZ27+'Each Gender - Bronze'!BZ27 &gt; 0, 'Each Gender - Gold'!BZ27*'Medal values'!$B$1+'Each Gender - Silver'!BZ27*'Medal values'!$B$2+'Each Gender - Bronze'!BZ27*'Medal values'!$B$3, "") + IF(AND(BZ$1 = BY$1, BY$2 = "Mixed"), 0.5*BY27, 0) + IF(AND(BZ$1 = CA$1, CA$2 = "Mixed"), 0.5*CA27, 0)</f>
        <v>0</v>
      </c>
      <c r="CA27" s="5">
        <f>IF('Each Gender - Gold'!CA27+'Each Gender - Silver'!CA27+'Each Gender - Bronze'!CA27 &gt; 0, 'Each Gender - Gold'!CA27*'Medal values'!$B$1+'Each Gender - Silver'!CA27*'Medal values'!$B$2+'Each Gender - Bronze'!CA27*'Medal values'!$B$3, "") + IF(AND(CA$1 = BZ$1, BZ$2 = "Mixed"), 0.5*BZ27, 0) + IF(AND(CA$1 = CB$1, CB$2 = "Mixed"), 0.5*CB27, 0)</f>
        <v>0</v>
      </c>
      <c r="CB27" s="5">
        <f>IF('Each Gender - Gold'!CB27+'Each Gender - Silver'!CB27+'Each Gender - Bronze'!CB27 &gt; 0, 'Each Gender - Gold'!CB27*'Medal values'!$B$1+'Each Gender - Silver'!CB27*'Medal values'!$B$2+'Each Gender - Bronze'!CB27*'Medal values'!$B$3, "") + IF(AND(CB$1 = CA$1, CA$2 = "Mixed"), 0.5*CA27, 0) + IF(AND(CB$1 = CC$1, CC$2 = "Mixed"), 0.5*CC27, 0)</f>
        <v>0</v>
      </c>
      <c r="CC27" s="5">
        <f>IF('Each Gender - Gold'!CC27+'Each Gender - Silver'!CC27+'Each Gender - Bronze'!CC27 &gt; 0, 'Each Gender - Gold'!CC27*'Medal values'!$B$1+'Each Gender - Silver'!CC27*'Medal values'!$B$2+'Each Gender - Bronze'!CC27*'Medal values'!$B$3, "") + IF(AND(CC$1 = CB$1, CB$2 = "Mixed"), 0.5*CB27, 0) + IF(AND(CC$1 = CD$1, CD$2 = "Mixed"), 0.5*CD27, 0)</f>
        <v>0</v>
      </c>
      <c r="CD27" s="5">
        <f>IF('Each Gender - Gold'!CD27+'Each Gender - Silver'!CD27+'Each Gender - Bronze'!CD27 &gt; 0, 'Each Gender - Gold'!CD27*'Medal values'!$B$1+'Each Gender - Silver'!CD27*'Medal values'!$B$2+'Each Gender - Bronze'!CD27*'Medal values'!$B$3, "") + IF(AND(CD$1 = CC$1, CC$2 = "Mixed"), 0.5*CC27, 0) + IF(AND(CD$1 = CE$1, CE$2 = "Mixed"), 0.5*CE27, 0)</f>
        <v>0</v>
      </c>
      <c r="CE27" s="5">
        <f>IF('Each Gender - Gold'!CE27+'Each Gender - Silver'!CE27+'Each Gender - Bronze'!CE27 &gt; 0, 'Each Gender - Gold'!CE27*'Medal values'!$B$1+'Each Gender - Silver'!CE27*'Medal values'!$B$2+'Each Gender - Bronze'!CE27*'Medal values'!$B$3, "") + IF(AND(CE$1 = CD$1, CD$2 = "Mixed"), 0.5*CD27, 0) + IF(AND(CE$1 = CF$1, CF$2 = "Mixed"), 0.5*CF27, 0)</f>
        <v>0</v>
      </c>
      <c r="CF27" s="5">
        <f>IF('Each Gender - Gold'!CF27+'Each Gender - Silver'!CF27+'Each Gender - Bronze'!CF27 &gt; 0, 'Each Gender - Gold'!CF27*'Medal values'!$B$1+'Each Gender - Silver'!CF27*'Medal values'!$B$2+'Each Gender - Bronze'!CF27*'Medal values'!$B$3, "") + IF(AND(CF$1 = CE$1, CE$2 = "Mixed"), 0.5*CE27, 0) + IF(AND(CF$1 = CG$1, CG$2 = "Mixed"), 0.5*CG27, 0)</f>
        <v>0</v>
      </c>
      <c r="CG27" s="5">
        <f>IF('Each Gender - Gold'!CG27+'Each Gender - Silver'!CG27+'Each Gender - Bronze'!CG27 &gt; 0, 'Each Gender - Gold'!CG27*'Medal values'!$B$1+'Each Gender - Silver'!CG27*'Medal values'!$B$2+'Each Gender - Bronze'!CG27*'Medal values'!$B$3, "") + IF(AND(CG$1 = CF$1, CF$2 = "Mixed"), 0.5*CF27, 0) + IF(AND(CG$1 = CH$1, CH$2 = "Mixed"), 0.5*CH27, 0)</f>
        <v>0</v>
      </c>
      <c r="CH27" s="5">
        <f>IF('Each Gender - Gold'!CH27+'Each Gender - Silver'!CH27+'Each Gender - Bronze'!CH27 &gt; 0, 'Each Gender - Gold'!CH27*'Medal values'!$B$1+'Each Gender - Silver'!CH27*'Medal values'!$B$2+'Each Gender - Bronze'!CH27*'Medal values'!$B$3, "") + IF(AND(CH$1 = CG$1, CG$2 = "Mixed"), 0.5*CG27, 0) + IF(AND(CH$1 = CI$1, CI$2 = "Mixed"), 0.5*CI27, 0)</f>
        <v>0</v>
      </c>
      <c r="CI27" s="5">
        <f>IF('Each Gender - Gold'!CI27+'Each Gender - Silver'!CI27+'Each Gender - Bronze'!CI27 &gt; 0, 'Each Gender - Gold'!CI27*'Medal values'!$B$1+'Each Gender - Silver'!CI27*'Medal values'!$B$2+'Each Gender - Bronze'!CI27*'Medal values'!$B$3, "") + IF(AND(CI$1 = CH$1, CH$2 = "Mixed"), 0.5*CH27, 0) + IF(AND(CI$1 = CJ$1, CJ$2 = "Mixed"), 0.5*CJ27, 0)</f>
        <v>0</v>
      </c>
      <c r="CJ27" s="5">
        <f>IF('Each Gender - Gold'!CJ27+'Each Gender - Silver'!CJ27+'Each Gender - Bronze'!CJ27 &gt; 0, 'Each Gender - Gold'!CJ27*'Medal values'!$B$1+'Each Gender - Silver'!CJ27*'Medal values'!$B$2+'Each Gender - Bronze'!CJ27*'Medal values'!$B$3, "") + IF(AND(CJ$1 = CI$1, CI$2 = "Mixed"), 0.5*CI27, 0) + IF(AND(CJ$1 = CK$1, CK$2 = "Mixed"), 0.5*CK27, 0)</f>
        <v>0</v>
      </c>
      <c r="CK27" s="5">
        <f>IF('Each Gender - Gold'!CK27+'Each Gender - Silver'!CK27+'Each Gender - Bronze'!CK27 &gt; 0, 'Each Gender - Gold'!CK27*'Medal values'!$B$1+'Each Gender - Silver'!CK27*'Medal values'!$B$2+'Each Gender - Bronze'!CK27*'Medal values'!$B$3, "") + IF(AND(CK$1 = CJ$1, CJ$2 = "Mixed"), 0.5*CJ27, 0) + IF(AND(CK$1 = CL$1, CL$2 = "Mixed"), 0.5*CL27, 0)</f>
        <v>0</v>
      </c>
      <c r="CL27" s="5">
        <f>IF('Each Gender - Gold'!CL27+'Each Gender - Silver'!CL27+'Each Gender - Bronze'!CL27 &gt; 0, 'Each Gender - Gold'!CL27*'Medal values'!$B$1+'Each Gender - Silver'!CL27*'Medal values'!$B$2+'Each Gender - Bronze'!CL27*'Medal values'!$B$3, "") + IF(AND(CL$1 = CK$1, CK$2 = "Mixed"), 0.5*CK27, 0) + IF(AND(CL$1 = CM$1, CM$2 = "Mixed"), 0.5*CM27, 0)</f>
        <v>0</v>
      </c>
      <c r="CM27" s="5">
        <f>IF('Each Gender - Gold'!CM27+'Each Gender - Silver'!CM27+'Each Gender - Bronze'!CM27 &gt; 0, 'Each Gender - Gold'!CM27*'Medal values'!$B$1+'Each Gender - Silver'!CM27*'Medal values'!$B$2+'Each Gender - Bronze'!CM27*'Medal values'!$B$3, "") + IF(AND(CM$1 = CL$1, CL$2 = "Mixed"), 0.5*CL27, 0) + IF(AND(CM$1 = CN$1, CN$2 = "Mixed"), 0.5*CN27, 0)</f>
        <v>0</v>
      </c>
      <c r="CN27" s="5">
        <f>IF('Each Gender - Gold'!CN27+'Each Gender - Silver'!CN27+'Each Gender - Bronze'!CN27 &gt; 0, 'Each Gender - Gold'!CN27*'Medal values'!$B$1+'Each Gender - Silver'!CN27*'Medal values'!$B$2+'Each Gender - Bronze'!CN27*'Medal values'!$B$3, "") + IF(AND(CN$1 = CM$1, CM$2 = "Mixed"), 0.5*CM27, 0) + IF(AND(CN$1 = CO$1, CO$2 = "Mixed"), 0.5*CO27, 0)</f>
        <v>0</v>
      </c>
      <c r="CO27" s="5">
        <f>IF('Each Gender - Gold'!CO27+'Each Gender - Silver'!CO27+'Each Gender - Bronze'!CO27 &gt; 0, 'Each Gender - Gold'!CO27*'Medal values'!$B$1+'Each Gender - Silver'!CO27*'Medal values'!$B$2+'Each Gender - Bronze'!CO27*'Medal values'!$B$3, "") + IF(AND(CO$1 = CN$1, CN$2 = "Mixed"), 0.5*CN27, 0) + IF(AND(CO$1 = CP$1, CP$2 = "Mixed"), 0.5*CP27, 0)</f>
        <v>0</v>
      </c>
      <c r="CP27" s="5">
        <f>IF('Each Gender - Gold'!CP27+'Each Gender - Silver'!CP27+'Each Gender - Bronze'!CP27 &gt; 0, 'Each Gender - Gold'!CP27*'Medal values'!$B$1+'Each Gender - Silver'!CP27*'Medal values'!$B$2+'Each Gender - Bronze'!CP27*'Medal values'!$B$3, "") + IF(AND(CP$1 = CO$1, CO$2 = "Mixed"), 0.5*CO27, 0) + IF(AND(CP$1 = CQ$1, CQ$2 = "Mixed"), 0.5*CQ27, 0)</f>
        <v>0</v>
      </c>
      <c r="CQ27" s="5">
        <f>IF('Each Gender - Gold'!CQ27+'Each Gender - Silver'!CQ27+'Each Gender - Bronze'!CQ27 &gt; 0, 'Each Gender - Gold'!CQ27*'Medal values'!$B$1+'Each Gender - Silver'!CQ27*'Medal values'!$B$2+'Each Gender - Bronze'!CQ27*'Medal values'!$B$3, "") + IF(AND(CQ$1 = CP$1, CP$2 = "Mixed"), 0.5*CP27, 0) + IF(AND(CQ$1 = CR$1, CR$2 = "Mixed"), 0.5*CR27, 0)</f>
        <v>0</v>
      </c>
      <c r="CR27" s="5">
        <f>IF('Each Gender - Gold'!CR27+'Each Gender - Silver'!CR27+'Each Gender - Bronze'!CR27 &gt; 0, 'Each Gender - Gold'!CR27*'Medal values'!$B$1+'Each Gender - Silver'!CR27*'Medal values'!$B$2+'Each Gender - Bronze'!CR27*'Medal values'!$B$3, "") + IF(AND(CR$1 = CQ$1, CQ$2 = "Mixed"), 0.5*CQ27, 0) + IF(AND(CR$1 = CS$1, CS$2 = "Mixed"), 0.5*CS27, 0)</f>
        <v>0</v>
      </c>
      <c r="CS27" s="5">
        <f>IF('Each Gender - Gold'!CS27+'Each Gender - Silver'!CS27+'Each Gender - Bronze'!CS27 &gt; 0, 'Each Gender - Gold'!CS27*'Medal values'!$B$1+'Each Gender - Silver'!CS27*'Medal values'!$B$2+'Each Gender - Bronze'!CS27*'Medal values'!$B$3, "") + IF(AND(CS$1 = CR$1, CR$2 = "Mixed"), 0.5*CR27, 0) + IF(AND(CS$1 = CT$1, CT$2 = "Mixed"), 0.5*CT27, 0)</f>
        <v>0</v>
      </c>
      <c r="CT27" s="5">
        <f>IF('Each Gender - Gold'!CT27+'Each Gender - Silver'!CT27+'Each Gender - Bronze'!CT27 &gt; 0, 'Each Gender - Gold'!CT27*'Medal values'!$B$1+'Each Gender - Silver'!CT27*'Medal values'!$B$2+'Each Gender - Bronze'!CT27*'Medal values'!$B$3, "") + IF(AND(CT$1 = CS$1, CS$2 = "Mixed"), 0.5*CS27, 0) + IF(AND(CT$1 = CU$1, CU$2 = "Mixed"), 0.5*CU27, 0)</f>
        <v>5.001001</v>
      </c>
      <c r="CU27" s="5">
        <f>IF('Each Gender - Gold'!CU27+'Each Gender - Silver'!CU27+'Each Gender - Bronze'!CU27 &gt; 0, 'Each Gender - Gold'!CU27*'Medal values'!$B$1+'Each Gender - Silver'!CU27*'Medal values'!$B$2+'Each Gender - Bronze'!CU27*'Medal values'!$B$3, "") + IF(AND(CU$1 = CT$1, CT$2 = "Mixed"), 0.5*CT27, 0) + IF(AND(CU$1 = CV$1, CV$2 = "Mixed"), 0.5*CV27, 0)</f>
        <v>0</v>
      </c>
      <c r="CV27" s="5">
        <f>IF('Each Gender - Gold'!CV27+'Each Gender - Silver'!CV27+'Each Gender - Bronze'!CV27 &gt; 0, 'Each Gender - Gold'!CV27*'Medal values'!$B$1+'Each Gender - Silver'!CV27*'Medal values'!$B$2+'Each Gender - Bronze'!CV27*'Medal values'!$B$3, "") + IF(AND(CV$1 = CU$1, CU$2 = "Mixed"), 0.5*CU27, 0) + IF(AND(CV$1 = CW$1, CW$2 = "Mixed"), 0.5*CW27, 0)</f>
        <v>0</v>
      </c>
      <c r="CW27" s="5">
        <f t="shared" ref="CW27:CX27" si="25">SUMIF($B$2:$CV$2,CW$2, $B27:$CV27)</f>
        <v>3.001</v>
      </c>
      <c r="CX27" s="5">
        <f t="shared" si="25"/>
        <v>5.001001</v>
      </c>
    </row>
    <row r="28">
      <c r="A28" s="5" t="str">
        <f>Countries!A26</f>
        <v>EGY</v>
      </c>
      <c r="B28" s="5">
        <f>IF('Each Gender - Gold'!B28+'Each Gender - Silver'!B28+'Each Gender - Bronze'!B28 &gt; 0, 'Each Gender - Gold'!B28*'Medal values'!$B$1+'Each Gender - Silver'!B28*'Medal values'!$B$2+'Each Gender - Bronze'!B28*'Medal values'!$B$3, "") + IF(AND(B$1 = A$1, A$2 = "Mixed"), 0.5*A28, 0) + IF(AND(B$1 = C$1, C$2 = "Mixed"), 0.5*C28, 0)</f>
        <v>0</v>
      </c>
      <c r="C28" s="5">
        <f>IF('Each Gender - Gold'!C28+'Each Gender - Silver'!C28+'Each Gender - Bronze'!C28 &gt; 0, 'Each Gender - Gold'!C28*'Medal values'!$B$1+'Each Gender - Silver'!C28*'Medal values'!$B$2+'Each Gender - Bronze'!C28*'Medal values'!$B$3, "") + IF(AND(C$1 = B$1, B$2 = "Mixed"), 0.5*B28, 0) + IF(AND(C$1 = D$1, D$2 = "Mixed"), 0.5*D28, 0)</f>
        <v>0</v>
      </c>
      <c r="D28" s="5">
        <f>IF('Each Gender - Gold'!D28+'Each Gender - Silver'!D28+'Each Gender - Bronze'!D28 &gt; 0, 'Each Gender - Gold'!D28*'Medal values'!$B$1+'Each Gender - Silver'!D28*'Medal values'!$B$2+'Each Gender - Bronze'!D28*'Medal values'!$B$3, "") + IF(AND(D$1 = C$1, C$2 = "Mixed"), 0.5*C28, 0) + IF(AND(D$1 = E$1, E$2 = "Mixed"), 0.5*E28, 0)</f>
        <v>0</v>
      </c>
      <c r="E28" s="5">
        <f>IF('Each Gender - Gold'!E28+'Each Gender - Silver'!E28+'Each Gender - Bronze'!E28 &gt; 0, 'Each Gender - Gold'!E28*'Medal values'!$B$1+'Each Gender - Silver'!E28*'Medal values'!$B$2+'Each Gender - Bronze'!E28*'Medal values'!$B$3, "") + IF(AND(E$1 = D$1, D$2 = "Mixed"), 0.5*D28, 0) + IF(AND(E$1 = F$1, F$2 = "Mixed"), 0.5*F28, 0)</f>
        <v>0</v>
      </c>
      <c r="F28" s="5">
        <f>IF('Each Gender - Gold'!F28+'Each Gender - Silver'!F28+'Each Gender - Bronze'!F28 &gt; 0, 'Each Gender - Gold'!F28*'Medal values'!$B$1+'Each Gender - Silver'!F28*'Medal values'!$B$2+'Each Gender - Bronze'!F28*'Medal values'!$B$3, "") + IF(AND(F$1 = E$1, E$2 = "Mixed"), 0.5*E28, 0) + IF(AND(F$1 = G$1, G$2 = "Mixed"), 0.5*G28, 0)</f>
        <v>0</v>
      </c>
      <c r="G28" s="5">
        <f>IF('Each Gender - Gold'!G28+'Each Gender - Silver'!G28+'Each Gender - Bronze'!G28 &gt; 0, 'Each Gender - Gold'!G28*'Medal values'!$B$1+'Each Gender - Silver'!G28*'Medal values'!$B$2+'Each Gender - Bronze'!G28*'Medal values'!$B$3, "") + IF(AND(G$1 = F$1, F$2 = "Mixed"), 0.5*F28, 0) + IF(AND(G$1 = H$1, H$2 = "Mixed"), 0.5*H28, 0)</f>
        <v>0</v>
      </c>
      <c r="H28" s="5">
        <f>IF('Each Gender - Gold'!H28+'Each Gender - Silver'!H28+'Each Gender - Bronze'!H28 &gt; 0, 'Each Gender - Gold'!H28*'Medal values'!$B$1+'Each Gender - Silver'!H28*'Medal values'!$B$2+'Each Gender - Bronze'!H28*'Medal values'!$B$3, "") + IF(AND(H$1 = G$1, G$2 = "Mixed"), 0.5*G28, 0) + IF(AND(H$1 = I$1, I$2 = "Mixed"), 0.5*I28, 0)</f>
        <v>0</v>
      </c>
      <c r="I28" s="5">
        <f>IF('Each Gender - Gold'!I28+'Each Gender - Silver'!I28+'Each Gender - Bronze'!I28 &gt; 0, 'Each Gender - Gold'!I28*'Medal values'!$B$1+'Each Gender - Silver'!I28*'Medal values'!$B$2+'Each Gender - Bronze'!I28*'Medal values'!$B$3, "") + IF(AND(I$1 = H$1, H$2 = "Mixed"), 0.5*H28, 0) + IF(AND(I$1 = J$1, J$2 = "Mixed"), 0.5*J28, 0)</f>
        <v>0</v>
      </c>
      <c r="J28" s="5">
        <f>IF('Each Gender - Gold'!J28+'Each Gender - Silver'!J28+'Each Gender - Bronze'!J28 &gt; 0, 'Each Gender - Gold'!J28*'Medal values'!$B$1+'Each Gender - Silver'!J28*'Medal values'!$B$2+'Each Gender - Bronze'!J28*'Medal values'!$B$3, "") + IF(AND(J$1 = I$1, I$2 = "Mixed"), 0.5*I28, 0) + IF(AND(J$1 = K$1, K$2 = "Mixed"), 0.5*K28, 0)</f>
        <v>0</v>
      </c>
      <c r="K28" s="5">
        <f>IF('Each Gender - Gold'!K28+'Each Gender - Silver'!K28+'Each Gender - Bronze'!K28 &gt; 0, 'Each Gender - Gold'!K28*'Medal values'!$B$1+'Each Gender - Silver'!K28*'Medal values'!$B$2+'Each Gender - Bronze'!K28*'Medal values'!$B$3, "") + IF(AND(K$1 = J$1, J$2 = "Mixed"), 0.5*J28, 0) + IF(AND(K$1 = L$1, L$2 = "Mixed"), 0.5*L28, 0)</f>
        <v>0</v>
      </c>
      <c r="L28" s="5">
        <f>IF('Each Gender - Gold'!L28+'Each Gender - Silver'!L28+'Each Gender - Bronze'!L28 &gt; 0, 'Each Gender - Gold'!L28*'Medal values'!$B$1+'Each Gender - Silver'!L28*'Medal values'!$B$2+'Each Gender - Bronze'!L28*'Medal values'!$B$3, "") + IF(AND(L$1 = K$1, K$2 = "Mixed"), 0.5*K28, 0) + IF(AND(L$1 = M$1, M$2 = "Mixed"), 0.5*M28, 0)</f>
        <v>0</v>
      </c>
      <c r="M28" s="5">
        <f>IF('Each Gender - Gold'!M28+'Each Gender - Silver'!M28+'Each Gender - Bronze'!M28 &gt; 0, 'Each Gender - Gold'!M28*'Medal values'!$B$1+'Each Gender - Silver'!M28*'Medal values'!$B$2+'Each Gender - Bronze'!M28*'Medal values'!$B$3, "") + IF(AND(M$1 = L$1, L$2 = "Mixed"), 0.5*L28, 0) + IF(AND(M$1 = N$1, N$2 = "Mixed"), 0.5*N28, 0)</f>
        <v>0</v>
      </c>
      <c r="N28" s="5">
        <f>IF('Each Gender - Gold'!N28+'Each Gender - Silver'!N28+'Each Gender - Bronze'!N28 &gt; 0, 'Each Gender - Gold'!N28*'Medal values'!$B$1+'Each Gender - Silver'!N28*'Medal values'!$B$2+'Each Gender - Bronze'!N28*'Medal values'!$B$3, "") + IF(AND(N$1 = M$1, M$2 = "Mixed"), 0.5*M28, 0) + IF(AND(N$1 = O$1, O$2 = "Mixed"), 0.5*O28, 0)</f>
        <v>0</v>
      </c>
      <c r="O28" s="5">
        <f>IF('Each Gender - Gold'!O28+'Each Gender - Silver'!O28+'Each Gender - Bronze'!O28 &gt; 0, 'Each Gender - Gold'!O28*'Medal values'!$B$1+'Each Gender - Silver'!O28*'Medal values'!$B$2+'Each Gender - Bronze'!O28*'Medal values'!$B$3, "") + IF(AND(O$1 = N$1, N$2 = "Mixed"), 0.5*N28, 0) + IF(AND(O$1 = P$1, P$2 = "Mixed"), 0.5*P28, 0)</f>
        <v>0</v>
      </c>
      <c r="P28" s="5">
        <f>IF('Each Gender - Gold'!P28+'Each Gender - Silver'!P28+'Each Gender - Bronze'!P28 &gt; 0, 'Each Gender - Gold'!P28*'Medal values'!$B$1+'Each Gender - Silver'!P28*'Medal values'!$B$2+'Each Gender - Bronze'!P28*'Medal values'!$B$3, "") + IF(AND(P$1 = O$1, O$2 = "Mixed"), 0.5*O28, 0) + IF(AND(P$1 = Q$1, Q$2 = "Mixed"), 0.5*Q28, 0)</f>
        <v>0</v>
      </c>
      <c r="Q28" s="5">
        <f>IF('Each Gender - Gold'!Q28+'Each Gender - Silver'!Q28+'Each Gender - Bronze'!Q28 &gt; 0, 'Each Gender - Gold'!Q28*'Medal values'!$B$1+'Each Gender - Silver'!Q28*'Medal values'!$B$2+'Each Gender - Bronze'!Q28*'Medal values'!$B$3, "") + IF(AND(Q$1 = P$1, P$2 = "Mixed"), 0.5*P28, 0) + IF(AND(Q$1 = R$1, R$2 = "Mixed"), 0.5*R28, 0)</f>
        <v>0</v>
      </c>
      <c r="R28" s="5">
        <f>IF('Each Gender - Gold'!R28+'Each Gender - Silver'!R28+'Each Gender - Bronze'!R28 &gt; 0, 'Each Gender - Gold'!R28*'Medal values'!$B$1+'Each Gender - Silver'!R28*'Medal values'!$B$2+'Each Gender - Bronze'!R28*'Medal values'!$B$3, "") + IF(AND(R$1 = Q$1, Q$2 = "Mixed"), 0.5*Q28, 0) + IF(AND(R$1 = S$1, S$2 = "Mixed"), 0.5*S28, 0)</f>
        <v>0</v>
      </c>
      <c r="S28" s="5">
        <f>IF('Each Gender - Gold'!S28+'Each Gender - Silver'!S28+'Each Gender - Bronze'!S28 &gt; 0, 'Each Gender - Gold'!S28*'Medal values'!$B$1+'Each Gender - Silver'!S28*'Medal values'!$B$2+'Each Gender - Bronze'!S28*'Medal values'!$B$3, "") + IF(AND(S$1 = R$1, R$2 = "Mixed"), 0.5*R28, 0) + IF(AND(S$1 = T$1, T$2 = "Mixed"), 0.5*T28, 0)</f>
        <v>0</v>
      </c>
      <c r="T28" s="5">
        <f>IF('Each Gender - Gold'!T28+'Each Gender - Silver'!T28+'Each Gender - Bronze'!T28 &gt; 0, 'Each Gender - Gold'!T28*'Medal values'!$B$1+'Each Gender - Silver'!T28*'Medal values'!$B$2+'Each Gender - Bronze'!T28*'Medal values'!$B$3, "") + IF(AND(T$1 = S$1, S$2 = "Mixed"), 0.5*S28, 0) + IF(AND(T$1 = U$1, U$2 = "Mixed"), 0.5*U28, 0)</f>
        <v>0</v>
      </c>
      <c r="U28" s="5">
        <f>IF('Each Gender - Gold'!U28+'Each Gender - Silver'!U28+'Each Gender - Bronze'!U28 &gt; 0, 'Each Gender - Gold'!U28*'Medal values'!$B$1+'Each Gender - Silver'!U28*'Medal values'!$B$2+'Each Gender - Bronze'!U28*'Medal values'!$B$3, "") + IF(AND(U$1 = T$1, T$2 = "Mixed"), 0.5*T28, 0) + IF(AND(U$1 = V$1, V$2 = "Mixed"), 0.5*V28, 0)</f>
        <v>0</v>
      </c>
      <c r="V28" s="5">
        <f>IF('Each Gender - Gold'!V28+'Each Gender - Silver'!V28+'Each Gender - Bronze'!V28 &gt; 0, 'Each Gender - Gold'!V28*'Medal values'!$B$1+'Each Gender - Silver'!V28*'Medal values'!$B$2+'Each Gender - Bronze'!V28*'Medal values'!$B$3, "") + IF(AND(V$1 = U$1, U$2 = "Mixed"), 0.5*U28, 0) + IF(AND(V$1 = W$1, W$2 = "Mixed"), 0.5*W28, 0)</f>
        <v>0</v>
      </c>
      <c r="W28" s="5">
        <f>IF('Each Gender - Gold'!W28+'Each Gender - Silver'!W28+'Each Gender - Bronze'!W28 &gt; 0, 'Each Gender - Gold'!W28*'Medal values'!$B$1+'Each Gender - Silver'!W28*'Medal values'!$B$2+'Each Gender - Bronze'!W28*'Medal values'!$B$3, "") + IF(AND(W$1 = V$1, V$2 = "Mixed"), 0.5*V28, 0) + IF(AND(W$1 = X$1, X$2 = "Mixed"), 0.5*X28, 0)</f>
        <v>0</v>
      </c>
      <c r="X28" s="5">
        <f>IF('Each Gender - Gold'!X28+'Each Gender - Silver'!X28+'Each Gender - Bronze'!X28 &gt; 0, 'Each Gender - Gold'!X28*'Medal values'!$B$1+'Each Gender - Silver'!X28*'Medal values'!$B$2+'Each Gender - Bronze'!X28*'Medal values'!$B$3, "") + IF(AND(X$1 = W$1, W$2 = "Mixed"), 0.5*W28, 0) + IF(AND(X$1 = Y$1, Y$2 = "Mixed"), 0.5*Y28, 0)</f>
        <v>0</v>
      </c>
      <c r="Y28" s="5">
        <f>IF('Each Gender - Gold'!Y28+'Each Gender - Silver'!Y28+'Each Gender - Bronze'!Y28 &gt; 0, 'Each Gender - Gold'!Y28*'Medal values'!$B$1+'Each Gender - Silver'!Y28*'Medal values'!$B$2+'Each Gender - Bronze'!Y28*'Medal values'!$B$3, "") + IF(AND(Y$1 = X$1, X$2 = "Mixed"), 0.5*X28, 0) + IF(AND(Y$1 = Z$1, Z$2 = "Mixed"), 0.5*Z28, 0)</f>
        <v>0</v>
      </c>
      <c r="Z28" s="5">
        <f>IF('Each Gender - Gold'!Z28+'Each Gender - Silver'!Z28+'Each Gender - Bronze'!Z28 &gt; 0, 'Each Gender - Gold'!Z28*'Medal values'!$B$1+'Each Gender - Silver'!Z28*'Medal values'!$B$2+'Each Gender - Bronze'!Z28*'Medal values'!$B$3, "") + IF(AND(Z$1 = Y$1, Y$2 = "Mixed"), 0.5*Y28, 0) + IF(AND(Z$1 = AA$1, AA$2 = "Mixed"), 0.5*AA28, 0)</f>
        <v>0</v>
      </c>
      <c r="AA28" s="5">
        <f>IF('Each Gender - Gold'!AA28+'Each Gender - Silver'!AA28+'Each Gender - Bronze'!AA28 &gt; 0, 'Each Gender - Gold'!AA28*'Medal values'!$B$1+'Each Gender - Silver'!AA28*'Medal values'!$B$2+'Each Gender - Bronze'!AA28*'Medal values'!$B$3, "") + IF(AND(AA$1 = Z$1, Z$2 = "Mixed"), 0.5*Z28, 0) + IF(AND(AA$1 = AB$1, AB$2 = "Mixed"), 0.5*AB28, 0)</f>
        <v>0</v>
      </c>
      <c r="AB28" s="5">
        <f>IF('Each Gender - Gold'!AB28+'Each Gender - Silver'!AB28+'Each Gender - Bronze'!AB28 &gt; 0, 'Each Gender - Gold'!AB28*'Medal values'!$B$1+'Each Gender - Silver'!AB28*'Medal values'!$B$2+'Each Gender - Bronze'!AB28*'Medal values'!$B$3, "") + IF(AND(AB$1 = AA$1, AA$2 = "Mixed"), 0.5*AA28, 0) + IF(AND(AB$1 = AC$1, AC$2 = "Mixed"), 0.5*AC28, 0)</f>
        <v>0</v>
      </c>
      <c r="AC28" s="5">
        <f>IF('Each Gender - Gold'!AC28+'Each Gender - Silver'!AC28+'Each Gender - Bronze'!AC28 &gt; 0, 'Each Gender - Gold'!AC28*'Medal values'!$B$1+'Each Gender - Silver'!AC28*'Medal values'!$B$2+'Each Gender - Bronze'!AC28*'Medal values'!$B$3, "") + IF(AND(AC$1 = AB$1, AB$2 = "Mixed"), 0.5*AB28, 0) + IF(AND(AC$1 = AD$1, AD$2 = "Mixed"), 0.5*AD28, 0)</f>
        <v>0</v>
      </c>
      <c r="AD28" s="5">
        <f>IF('Each Gender - Gold'!AD28+'Each Gender - Silver'!AD28+'Each Gender - Bronze'!AD28 &gt; 0, 'Each Gender - Gold'!AD28*'Medal values'!$B$1+'Each Gender - Silver'!AD28*'Medal values'!$B$2+'Each Gender - Bronze'!AD28*'Medal values'!$B$3, "") + IF(AND(AD$1 = AC$1, AC$2 = "Mixed"), 0.5*AC28, 0) + IF(AND(AD$1 = AE$1, AE$2 = "Mixed"), 0.5*AE28, 0)</f>
        <v>0</v>
      </c>
      <c r="AE28" s="5">
        <f>IF('Each Gender - Gold'!AE28+'Each Gender - Silver'!AE28+'Each Gender - Bronze'!AE28 &gt; 0, 'Each Gender - Gold'!AE28*'Medal values'!$B$1+'Each Gender - Silver'!AE28*'Medal values'!$B$2+'Each Gender - Bronze'!AE28*'Medal values'!$B$3, "") + IF(AND(AE$1 = AD$1, AD$2 = "Mixed"), 0.5*AD28, 0) + IF(AND(AE$1 = AF$1, AF$2 = "Mixed"), 0.5*AF28, 0)</f>
        <v>0</v>
      </c>
      <c r="AF28" s="5">
        <f>IF('Each Gender - Gold'!AF28+'Each Gender - Silver'!AF28+'Each Gender - Bronze'!AF28 &gt; 0, 'Each Gender - Gold'!AF28*'Medal values'!$B$1+'Each Gender - Silver'!AF28*'Medal values'!$B$2+'Each Gender - Bronze'!AF28*'Medal values'!$B$3, "") + IF(AND(AF$1 = AE$1, AE$2 = "Mixed"), 0.5*AE28, 0) + IF(AND(AF$1 = AG$1, AG$2 = "Mixed"), 0.5*AG28, 0)</f>
        <v>0</v>
      </c>
      <c r="AG28" s="5">
        <f>IF('Each Gender - Gold'!AG28+'Each Gender - Silver'!AG28+'Each Gender - Bronze'!AG28 &gt; 0, 'Each Gender - Gold'!AG28*'Medal values'!$B$1+'Each Gender - Silver'!AG28*'Medal values'!$B$2+'Each Gender - Bronze'!AG28*'Medal values'!$B$3, "") + IF(AND(AG$1 = AF$1, AF$2 = "Mixed"), 0.5*AF28, 0) + IF(AND(AG$1 = AH$1, AH$2 = "Mixed"), 0.5*AH28, 0)</f>
        <v>0</v>
      </c>
      <c r="AH28" s="5">
        <f>IF('Each Gender - Gold'!AH28+'Each Gender - Silver'!AH28+'Each Gender - Bronze'!AH28 &gt; 0, 'Each Gender - Gold'!AH28*'Medal values'!$B$1+'Each Gender - Silver'!AH28*'Medal values'!$B$2+'Each Gender - Bronze'!AH28*'Medal values'!$B$3, "") + IF(AND(AH$1 = AG$1, AG$2 = "Mixed"), 0.5*AG28, 0) + IF(AND(AH$1 = AI$1, AI$2 = "Mixed"), 0.5*AI28, 0)</f>
        <v>0</v>
      </c>
      <c r="AI28" s="5">
        <f>IF('Each Gender - Gold'!AI28+'Each Gender - Silver'!AI28+'Each Gender - Bronze'!AI28 &gt; 0, 'Each Gender - Gold'!AI28*'Medal values'!$B$1+'Each Gender - Silver'!AI28*'Medal values'!$B$2+'Each Gender - Bronze'!AI28*'Medal values'!$B$3, "") + IF(AND(AI$1 = AH$1, AH$2 = "Mixed"), 0.5*AH28, 0) + IF(AND(AI$1 = AJ$1, AJ$2 = "Mixed"), 0.5*AJ28, 0)</f>
        <v>0</v>
      </c>
      <c r="AJ28" s="5">
        <f>IF('Each Gender - Gold'!AJ28+'Each Gender - Silver'!AJ28+'Each Gender - Bronze'!AJ28 &gt; 0, 'Each Gender - Gold'!AJ28*'Medal values'!$B$1+'Each Gender - Silver'!AJ28*'Medal values'!$B$2+'Each Gender - Bronze'!AJ28*'Medal values'!$B$3, "") + IF(AND(AJ$1 = AI$1, AI$2 = "Mixed"), 0.5*AI28, 0) + IF(AND(AJ$1 = AK$1, AK$2 = "Mixed"), 0.5*AK28, 0)</f>
        <v>0</v>
      </c>
      <c r="AK28" s="5">
        <f>IF('Each Gender - Gold'!AK28+'Each Gender - Silver'!AK28+'Each Gender - Bronze'!AK28 &gt; 0, 'Each Gender - Gold'!AK28*'Medal values'!$B$1+'Each Gender - Silver'!AK28*'Medal values'!$B$2+'Each Gender - Bronze'!AK28*'Medal values'!$B$3, "") + IF(AND(AK$1 = AJ$1, AJ$2 = "Mixed"), 0.5*AJ28, 0) + IF(AND(AK$1 = AL$1, AL$2 = "Mixed"), 0.5*AL28, 0)</f>
        <v>0</v>
      </c>
      <c r="AL28" s="5">
        <f>IF('Each Gender - Gold'!AL28+'Each Gender - Silver'!AL28+'Each Gender - Bronze'!AL28 &gt; 0, 'Each Gender - Gold'!AL28*'Medal values'!$B$1+'Each Gender - Silver'!AL28*'Medal values'!$B$2+'Each Gender - Bronze'!AL28*'Medal values'!$B$3, "") + IF(AND(AL$1 = AK$1, AK$2 = "Mixed"), 0.5*AK28, 0) + IF(AND(AL$1 = AM$1, AM$2 = "Mixed"), 0.5*AM28, 0)</f>
        <v>0</v>
      </c>
      <c r="AM28" s="5">
        <f>IF('Each Gender - Gold'!AM28+'Each Gender - Silver'!AM28+'Each Gender - Bronze'!AM28 &gt; 0, 'Each Gender - Gold'!AM28*'Medal values'!$B$1+'Each Gender - Silver'!AM28*'Medal values'!$B$2+'Each Gender - Bronze'!AM28*'Medal values'!$B$3, "") + IF(AND(AM$1 = AL$1, AL$2 = "Mixed"), 0.5*AL28, 0) + IF(AND(AM$1 = AN$1, AN$2 = "Mixed"), 0.5*AN28, 0)</f>
        <v>0</v>
      </c>
      <c r="AN28" s="5">
        <f>IF('Each Gender - Gold'!AN28+'Each Gender - Silver'!AN28+'Each Gender - Bronze'!AN28 &gt; 0, 'Each Gender - Gold'!AN28*'Medal values'!$B$1+'Each Gender - Silver'!AN28*'Medal values'!$B$2+'Each Gender - Bronze'!AN28*'Medal values'!$B$3, "") + IF(AND(AN$1 = AM$1, AM$2 = "Mixed"), 0.5*AM28, 0) + IF(AND(AN$1 = AO$1, AO$2 = "Mixed"), 0.5*AO28, 0)</f>
        <v>0</v>
      </c>
      <c r="AO28" s="5">
        <f>IF('Each Gender - Gold'!AO28+'Each Gender - Silver'!AO28+'Each Gender - Bronze'!AO28 &gt; 0, 'Each Gender - Gold'!AO28*'Medal values'!$B$1+'Each Gender - Silver'!AO28*'Medal values'!$B$2+'Each Gender - Bronze'!AO28*'Medal values'!$B$3, "") + IF(AND(AO$1 = AN$1, AN$2 = "Mixed"), 0.5*AN28, 0) + IF(AND(AO$1 = AP$1, AP$2 = "Mixed"), 0.5*AP28, 0)</f>
        <v>0</v>
      </c>
      <c r="AP28" s="5">
        <f>IF('Each Gender - Gold'!AP28+'Each Gender - Silver'!AP28+'Each Gender - Bronze'!AP28 &gt; 0, 'Each Gender - Gold'!AP28*'Medal values'!$B$1+'Each Gender - Silver'!AP28*'Medal values'!$B$2+'Each Gender - Bronze'!AP28*'Medal values'!$B$3, "") + IF(AND(AP$1 = AO$1, AO$2 = "Mixed"), 0.5*AO28, 0) + IF(AND(AP$1 = AQ$1, AQ$2 = "Mixed"), 0.5*AQ28, 0)</f>
        <v>0</v>
      </c>
      <c r="AQ28" s="5">
        <f>IF('Each Gender - Gold'!AQ28+'Each Gender - Silver'!AQ28+'Each Gender - Bronze'!AQ28 &gt; 0, 'Each Gender - Gold'!AQ28*'Medal values'!$B$1+'Each Gender - Silver'!AQ28*'Medal values'!$B$2+'Each Gender - Bronze'!AQ28*'Medal values'!$B$3, "") + IF(AND(AQ$1 = AP$1, AP$2 = "Mixed"), 0.5*AP28, 0) + IF(AND(AQ$1 = AR$1, AR$2 = "Mixed"), 0.5*AR28, 0)</f>
        <v>0</v>
      </c>
      <c r="AR28" s="5">
        <f>IF('Each Gender - Gold'!AR28+'Each Gender - Silver'!AR28+'Each Gender - Bronze'!AR28 &gt; 0, 'Each Gender - Gold'!AR28*'Medal values'!$B$1+'Each Gender - Silver'!AR28*'Medal values'!$B$2+'Each Gender - Bronze'!AR28*'Medal values'!$B$3, "") + IF(AND(AR$1 = AQ$1, AQ$2 = "Mixed"), 0.5*AQ28, 0) + IF(AND(AR$1 = AS$1, AS$2 = "Mixed"), 0.5*AS28, 0)</f>
        <v>0</v>
      </c>
      <c r="AS28" s="5">
        <f>IF('Each Gender - Gold'!AS28+'Each Gender - Silver'!AS28+'Each Gender - Bronze'!AS28 &gt; 0, 'Each Gender - Gold'!AS28*'Medal values'!$B$1+'Each Gender - Silver'!AS28*'Medal values'!$B$2+'Each Gender - Bronze'!AS28*'Medal values'!$B$3, "") + IF(AND(AS$1 = AR$1, AR$2 = "Mixed"), 0.5*AR28, 0) + IF(AND(AS$1 = AT$1, AT$2 = "Mixed"), 0.5*AT28, 0)</f>
        <v>0</v>
      </c>
      <c r="AT28" s="5">
        <f>IF('Each Gender - Gold'!AT28+'Each Gender - Silver'!AT28+'Each Gender - Bronze'!AT28 &gt; 0, 'Each Gender - Gold'!AT28*'Medal values'!$B$1+'Each Gender - Silver'!AT28*'Medal values'!$B$2+'Each Gender - Bronze'!AT28*'Medal values'!$B$3, "") + IF(AND(AT$1 = AS$1, AS$2 = "Mixed"), 0.5*AS28, 0) + IF(AND(AT$1 = AU$1, AU$2 = "Mixed"), 0.5*AU28, 0)</f>
        <v>0</v>
      </c>
      <c r="AU28" s="5">
        <f>IF('Each Gender - Gold'!AU28+'Each Gender - Silver'!AU28+'Each Gender - Bronze'!AU28 &gt; 0, 'Each Gender - Gold'!AU28*'Medal values'!$B$1+'Each Gender - Silver'!AU28*'Medal values'!$B$2+'Each Gender - Bronze'!AU28*'Medal values'!$B$3, "") + IF(AND(AU$1 = AT$1, AT$2 = "Mixed"), 0.5*AT28, 0) + IF(AND(AU$1 = AV$1, AV$2 = "Mixed"), 0.5*AV28, 0)</f>
        <v>0</v>
      </c>
      <c r="AV28" s="5">
        <f>IF('Each Gender - Gold'!AV28+'Each Gender - Silver'!AV28+'Each Gender - Bronze'!AV28 &gt; 0, 'Each Gender - Gold'!AV28*'Medal values'!$B$1+'Each Gender - Silver'!AV28*'Medal values'!$B$2+'Each Gender - Bronze'!AV28*'Medal values'!$B$3, "") + IF(AND(AV$1 = AU$1, AU$2 = "Mixed"), 0.5*AU28, 0) + IF(AND(AV$1 = AW$1, AW$2 = "Mixed"), 0.5*AW28, 0)</f>
        <v>0</v>
      </c>
      <c r="AW28" s="5">
        <f>IF('Each Gender - Gold'!AW28+'Each Gender - Silver'!AW28+'Each Gender - Bronze'!AW28 &gt; 0, 'Each Gender - Gold'!AW28*'Medal values'!$B$1+'Each Gender - Silver'!AW28*'Medal values'!$B$2+'Each Gender - Bronze'!AW28*'Medal values'!$B$3, "") + IF(AND(AW$1 = AV$1, AV$2 = "Mixed"), 0.5*AV28, 0) + IF(AND(AW$1 = AX$1, AX$2 = "Mixed"), 0.5*AX28, 0)</f>
        <v>0</v>
      </c>
      <c r="AX28" s="5">
        <f>IF('Each Gender - Gold'!AX28+'Each Gender - Silver'!AX28+'Each Gender - Bronze'!AX28 &gt; 0, 'Each Gender - Gold'!AX28*'Medal values'!$B$1+'Each Gender - Silver'!AX28*'Medal values'!$B$2+'Each Gender - Bronze'!AX28*'Medal values'!$B$3, "") + IF(AND(AX$1 = AW$1, AW$2 = "Mixed"), 0.5*AW28, 0) + IF(AND(AX$1 = AY$1, AY$2 = "Mixed"), 0.5*AY28, 0)</f>
        <v>0</v>
      </c>
      <c r="AY28" s="5">
        <f>IF('Each Gender - Gold'!AY28+'Each Gender - Silver'!AY28+'Each Gender - Bronze'!AY28 &gt; 0, 'Each Gender - Gold'!AY28*'Medal values'!$B$1+'Each Gender - Silver'!AY28*'Medal values'!$B$2+'Each Gender - Bronze'!AY28*'Medal values'!$B$3, "") + IF(AND(AY$1 = AX$1, AX$2 = "Mixed"), 0.5*AX28, 0) + IF(AND(AY$1 = AZ$1, AZ$2 = "Mixed"), 0.5*AZ28, 0)</f>
        <v>0</v>
      </c>
      <c r="AZ28" s="5">
        <f>IF('Each Gender - Gold'!AZ28+'Each Gender - Silver'!AZ28+'Each Gender - Bronze'!AZ28 &gt; 0, 'Each Gender - Gold'!AZ28*'Medal values'!$B$1+'Each Gender - Silver'!AZ28*'Medal values'!$B$2+'Each Gender - Bronze'!AZ28*'Medal values'!$B$3, "") + IF(AND(AZ$1 = AY$1, AY$2 = "Mixed"), 0.5*AY28, 0) + IF(AND(AZ$1 = BA$1, BA$2 = "Mixed"), 0.5*BA28, 0)</f>
        <v>0</v>
      </c>
      <c r="BA28" s="5">
        <f>IF('Each Gender - Gold'!BA28+'Each Gender - Silver'!BA28+'Each Gender - Bronze'!BA28 &gt; 0, 'Each Gender - Gold'!BA28*'Medal values'!$B$1+'Each Gender - Silver'!BA28*'Medal values'!$B$2+'Each Gender - Bronze'!BA28*'Medal values'!$B$3, "") + IF(AND(BA$1 = AZ$1, AZ$2 = "Mixed"), 0.5*AZ28, 0) + IF(AND(BA$1 = BB$1, BB$2 = "Mixed"), 0.5*BB28, 0)</f>
        <v>0</v>
      </c>
      <c r="BB28" s="5">
        <f>IF('Each Gender - Gold'!BB28+'Each Gender - Silver'!BB28+'Each Gender - Bronze'!BB28 &gt; 0, 'Each Gender - Gold'!BB28*'Medal values'!$B$1+'Each Gender - Silver'!BB28*'Medal values'!$B$2+'Each Gender - Bronze'!BB28*'Medal values'!$B$3, "") + IF(AND(BB$1 = BA$1, BA$2 = "Mixed"), 0.5*BA28, 0) + IF(AND(BB$1 = BC$1, BC$2 = "Mixed"), 0.5*BC28, 0)</f>
        <v>0</v>
      </c>
      <c r="BC28" s="5">
        <f>IF('Each Gender - Gold'!BC28+'Each Gender - Silver'!BC28+'Each Gender - Bronze'!BC28 &gt; 0, 'Each Gender - Gold'!BC28*'Medal values'!$B$1+'Each Gender - Silver'!BC28*'Medal values'!$B$2+'Each Gender - Bronze'!BC28*'Medal values'!$B$3, "") + IF(AND(BC$1 = BB$1, BB$2 = "Mixed"), 0.5*BB28, 0) + IF(AND(BC$1 = BD$1, BD$2 = "Mixed"), 0.5*BD28, 0)</f>
        <v>4.001</v>
      </c>
      <c r="BD28" s="5">
        <f>IF('Each Gender - Gold'!BD28+'Each Gender - Silver'!BD28+'Each Gender - Bronze'!BD28 &gt; 0, 'Each Gender - Gold'!BD28*'Medal values'!$B$1+'Each Gender - Silver'!BD28*'Medal values'!$B$2+'Each Gender - Bronze'!BD28*'Medal values'!$B$3, "") + IF(AND(BD$1 = BC$1, BC$2 = "Mixed"), 0.5*BC28, 0) + IF(AND(BD$1 = BE$1, BE$2 = "Mixed"), 0.5*BE28, 0)</f>
        <v>0</v>
      </c>
      <c r="BE28" s="5">
        <f>IF('Each Gender - Gold'!BE28+'Each Gender - Silver'!BE28+'Each Gender - Bronze'!BE28 &gt; 0, 'Each Gender - Gold'!BE28*'Medal values'!$B$1+'Each Gender - Silver'!BE28*'Medal values'!$B$2+'Each Gender - Bronze'!BE28*'Medal values'!$B$3, "") + IF(AND(BE$1 = BD$1, BD$2 = "Mixed"), 0.5*BD28, 0) + IF(AND(BE$1 = BF$1, BF$2 = "Mixed"), 0.5*BF28, 0)</f>
        <v>0</v>
      </c>
      <c r="BF28" s="5">
        <f>IF('Each Gender - Gold'!BF28+'Each Gender - Silver'!BF28+'Each Gender - Bronze'!BF28 &gt; 0, 'Each Gender - Gold'!BF28*'Medal values'!$B$1+'Each Gender - Silver'!BF28*'Medal values'!$B$2+'Each Gender - Bronze'!BF28*'Medal values'!$B$3, "") + IF(AND(BF$1 = BE$1, BE$2 = "Mixed"), 0.5*BE28, 0) + IF(AND(BF$1 = BG$1, BG$2 = "Mixed"), 0.5*BG28, 0)</f>
        <v>2.000001</v>
      </c>
      <c r="BG28" s="5">
        <f>IF('Each Gender - Gold'!BG28+'Each Gender - Silver'!BG28+'Each Gender - Bronze'!BG28 &gt; 0, 'Each Gender - Gold'!BG28*'Medal values'!$B$1+'Each Gender - Silver'!BG28*'Medal values'!$B$2+'Each Gender - Bronze'!BG28*'Medal values'!$B$3, "") + IF(AND(BG$1 = BF$1, BF$2 = "Mixed"), 0.5*BF28, 0) + IF(AND(BG$1 = BH$1, BH$2 = "Mixed"), 0.5*BH28, 0)</f>
        <v>0</v>
      </c>
      <c r="BH28" s="5">
        <f>IF('Each Gender - Gold'!BH28+'Each Gender - Silver'!BH28+'Each Gender - Bronze'!BH28 &gt; 0, 'Each Gender - Gold'!BH28*'Medal values'!$B$1+'Each Gender - Silver'!BH28*'Medal values'!$B$2+'Each Gender - Bronze'!BH28*'Medal values'!$B$3, "") + IF(AND(BH$1 = BG$1, BG$2 = "Mixed"), 0.5*BG28, 0) + IF(AND(BH$1 = BI$1, BI$2 = "Mixed"), 0.5*BI28, 0)</f>
        <v>0</v>
      </c>
      <c r="BI28" s="5">
        <f>IF('Each Gender - Gold'!BI28+'Each Gender - Silver'!BI28+'Each Gender - Bronze'!BI28 &gt; 0, 'Each Gender - Gold'!BI28*'Medal values'!$B$1+'Each Gender - Silver'!BI28*'Medal values'!$B$2+'Each Gender - Bronze'!BI28*'Medal values'!$B$3, "") + IF(AND(BI$1 = BH$1, BH$2 = "Mixed"), 0.5*BH28, 0) + IF(AND(BI$1 = BJ$1, BJ$2 = "Mixed"), 0.5*BJ28, 0)</f>
        <v>0</v>
      </c>
      <c r="BJ28" s="5">
        <f>IF('Each Gender - Gold'!BJ28+'Each Gender - Silver'!BJ28+'Each Gender - Bronze'!BJ28 &gt; 0, 'Each Gender - Gold'!BJ28*'Medal values'!$B$1+'Each Gender - Silver'!BJ28*'Medal values'!$B$2+'Each Gender - Bronze'!BJ28*'Medal values'!$B$3, "") + IF(AND(BJ$1 = BI$1, BI$2 = "Mixed"), 0.5*BI28, 0) + IF(AND(BJ$1 = BK$1, BK$2 = "Mixed"), 0.5*BK28, 0)</f>
        <v>0</v>
      </c>
      <c r="BK28" s="5">
        <f>IF('Each Gender - Gold'!BK28+'Each Gender - Silver'!BK28+'Each Gender - Bronze'!BK28 &gt; 0, 'Each Gender - Gold'!BK28*'Medal values'!$B$1+'Each Gender - Silver'!BK28*'Medal values'!$B$2+'Each Gender - Bronze'!BK28*'Medal values'!$B$3, "") + IF(AND(BK$1 = BJ$1, BJ$2 = "Mixed"), 0.5*BJ28, 0) + IF(AND(BK$1 = BL$1, BL$2 = "Mixed"), 0.5*BL28, 0)</f>
        <v>0</v>
      </c>
      <c r="BL28" s="5">
        <f>IF('Each Gender - Gold'!BL28+'Each Gender - Silver'!BL28+'Each Gender - Bronze'!BL28 &gt; 0, 'Each Gender - Gold'!BL28*'Medal values'!$B$1+'Each Gender - Silver'!BL28*'Medal values'!$B$2+'Each Gender - Bronze'!BL28*'Medal values'!$B$3, "") + IF(AND(BL$1 = BK$1, BK$2 = "Mixed"), 0.5*BK28, 0) + IF(AND(BL$1 = BM$1, BM$2 = "Mixed"), 0.5*BM28, 0)</f>
        <v>0</v>
      </c>
      <c r="BM28" s="5">
        <f>IF('Each Gender - Gold'!BM28+'Each Gender - Silver'!BM28+'Each Gender - Bronze'!BM28 &gt; 0, 'Each Gender - Gold'!BM28*'Medal values'!$B$1+'Each Gender - Silver'!BM28*'Medal values'!$B$2+'Each Gender - Bronze'!BM28*'Medal values'!$B$3, "") + IF(AND(BM$1 = BL$1, BL$2 = "Mixed"), 0.5*BL28, 0) + IF(AND(BM$1 = BN$1, BN$2 = "Mixed"), 0.5*BN28, 0)</f>
        <v>0</v>
      </c>
      <c r="BN28" s="5">
        <f>IF('Each Gender - Gold'!BN28+'Each Gender - Silver'!BN28+'Each Gender - Bronze'!BN28 &gt; 0, 'Each Gender - Gold'!BN28*'Medal values'!$B$1+'Each Gender - Silver'!BN28*'Medal values'!$B$2+'Each Gender - Bronze'!BN28*'Medal values'!$B$3, "") + IF(AND(BN$1 = BM$1, BM$2 = "Mixed"), 0.5*BM28, 0) + IF(AND(BN$1 = BO$1, BO$2 = "Mixed"), 0.5*BO28, 0)</f>
        <v>0</v>
      </c>
      <c r="BO28" s="5">
        <f>IF('Each Gender - Gold'!BO28+'Each Gender - Silver'!BO28+'Each Gender - Bronze'!BO28 &gt; 0, 'Each Gender - Gold'!BO28*'Medal values'!$B$1+'Each Gender - Silver'!BO28*'Medal values'!$B$2+'Each Gender - Bronze'!BO28*'Medal values'!$B$3, "") + IF(AND(BO$1 = BN$1, BN$2 = "Mixed"), 0.5*BN28, 0) + IF(AND(BO$1 = BP$1, BP$2 = "Mixed"), 0.5*BP28, 0)</f>
        <v>0</v>
      </c>
      <c r="BP28" s="5">
        <f>IF('Each Gender - Gold'!BP28+'Each Gender - Silver'!BP28+'Each Gender - Bronze'!BP28 &gt; 0, 'Each Gender - Gold'!BP28*'Medal values'!$B$1+'Each Gender - Silver'!BP28*'Medal values'!$B$2+'Each Gender - Bronze'!BP28*'Medal values'!$B$3, "") + IF(AND(BP$1 = BO$1, BO$2 = "Mixed"), 0.5*BO28, 0) + IF(AND(BP$1 = BQ$1, BQ$2 = "Mixed"), 0.5*BQ28, 0)</f>
        <v>0</v>
      </c>
      <c r="BQ28" s="5">
        <f>IF('Each Gender - Gold'!BQ28+'Each Gender - Silver'!BQ28+'Each Gender - Bronze'!BQ28 &gt; 0, 'Each Gender - Gold'!BQ28*'Medal values'!$B$1+'Each Gender - Silver'!BQ28*'Medal values'!$B$2+'Each Gender - Bronze'!BQ28*'Medal values'!$B$3, "") + IF(AND(BQ$1 = BP$1, BP$2 = "Mixed"), 0.5*BP28, 0) + IF(AND(BQ$1 = BR$1, BR$2 = "Mixed"), 0.5*BR28, 0)</f>
        <v>0</v>
      </c>
      <c r="BR28" s="5">
        <f>IF('Each Gender - Gold'!BR28+'Each Gender - Silver'!BR28+'Each Gender - Bronze'!BR28 &gt; 0, 'Each Gender - Gold'!BR28*'Medal values'!$B$1+'Each Gender - Silver'!BR28*'Medal values'!$B$2+'Each Gender - Bronze'!BR28*'Medal values'!$B$3, "") + IF(AND(BR$1 = BQ$1, BQ$2 = "Mixed"), 0.5*BQ28, 0) + IF(AND(BR$1 = BS$1, BS$2 = "Mixed"), 0.5*BS28, 0)</f>
        <v>0</v>
      </c>
      <c r="BS28" s="5">
        <f>IF('Each Gender - Gold'!BS28+'Each Gender - Silver'!BS28+'Each Gender - Bronze'!BS28 &gt; 0, 'Each Gender - Gold'!BS28*'Medal values'!$B$1+'Each Gender - Silver'!BS28*'Medal values'!$B$2+'Each Gender - Bronze'!BS28*'Medal values'!$B$3, "") + IF(AND(BS$1 = BR$1, BR$2 = "Mixed"), 0.5*BR28, 0) + IF(AND(BS$1 = BT$1, BT$2 = "Mixed"), 0.5*BT28, 0)</f>
        <v>0</v>
      </c>
      <c r="BT28" s="5">
        <f>IF('Each Gender - Gold'!BT28+'Each Gender - Silver'!BT28+'Each Gender - Bronze'!BT28 &gt; 0, 'Each Gender - Gold'!BT28*'Medal values'!$B$1+'Each Gender - Silver'!BT28*'Medal values'!$B$2+'Each Gender - Bronze'!BT28*'Medal values'!$B$3, "") + IF(AND(BT$1 = BS$1, BS$2 = "Mixed"), 0.5*BS28, 0) + IF(AND(BT$1 = BU$1, BU$2 = "Mixed"), 0.5*BU28, 0)</f>
        <v>0</v>
      </c>
      <c r="BU28" s="5">
        <f>IF('Each Gender - Gold'!BU28+'Each Gender - Silver'!BU28+'Each Gender - Bronze'!BU28 &gt; 0, 'Each Gender - Gold'!BU28*'Medal values'!$B$1+'Each Gender - Silver'!BU28*'Medal values'!$B$2+'Each Gender - Bronze'!BU28*'Medal values'!$B$3, "") + IF(AND(BU$1 = BT$1, BT$2 = "Mixed"), 0.5*BT28, 0) + IF(AND(BU$1 = BV$1, BV$2 = "Mixed"), 0.5*BV28, 0)</f>
        <v>0</v>
      </c>
      <c r="BV28" s="5">
        <f>IF('Each Gender - Gold'!BV28+'Each Gender - Silver'!BV28+'Each Gender - Bronze'!BV28 &gt; 0, 'Each Gender - Gold'!BV28*'Medal values'!$B$1+'Each Gender - Silver'!BV28*'Medal values'!$B$2+'Each Gender - Bronze'!BV28*'Medal values'!$B$3, "") + IF(AND(BV$1 = BU$1, BU$2 = "Mixed"), 0.5*BU28, 0) + IF(AND(BV$1 = BW$1, BW$2 = "Mixed"), 0.5*BW28, 0)</f>
        <v>0</v>
      </c>
      <c r="BW28" s="5">
        <f>IF('Each Gender - Gold'!BW28+'Each Gender - Silver'!BW28+'Each Gender - Bronze'!BW28 &gt; 0, 'Each Gender - Gold'!BW28*'Medal values'!$B$1+'Each Gender - Silver'!BW28*'Medal values'!$B$2+'Each Gender - Bronze'!BW28*'Medal values'!$B$3, "") + IF(AND(BW$1 = BV$1, BV$2 = "Mixed"), 0.5*BV28, 0) + IF(AND(BW$1 = BX$1, BX$2 = "Mixed"), 0.5*BX28, 0)</f>
        <v>0</v>
      </c>
      <c r="BX28" s="5">
        <f>IF('Each Gender - Gold'!BX28+'Each Gender - Silver'!BX28+'Each Gender - Bronze'!BX28 &gt; 0, 'Each Gender - Gold'!BX28*'Medal values'!$B$1+'Each Gender - Silver'!BX28*'Medal values'!$B$2+'Each Gender - Bronze'!BX28*'Medal values'!$B$3, "") + IF(AND(BX$1 = BW$1, BW$2 = "Mixed"), 0.5*BW28, 0) + IF(AND(BX$1 = BY$1, BY$2 = "Mixed"), 0.5*BY28, 0)</f>
        <v>0</v>
      </c>
      <c r="BY28" s="5">
        <f>IF('Each Gender - Gold'!BY28+'Each Gender - Silver'!BY28+'Each Gender - Bronze'!BY28 &gt; 0, 'Each Gender - Gold'!BY28*'Medal values'!$B$1+'Each Gender - Silver'!BY28*'Medal values'!$B$2+'Each Gender - Bronze'!BY28*'Medal values'!$B$3, "") + IF(AND(BY$1 = BX$1, BX$2 = "Mixed"), 0.5*BX28, 0) + IF(AND(BY$1 = BZ$1, BZ$2 = "Mixed"), 0.5*BZ28, 0)</f>
        <v>0</v>
      </c>
      <c r="BZ28" s="5">
        <f>IF('Each Gender - Gold'!BZ28+'Each Gender - Silver'!BZ28+'Each Gender - Bronze'!BZ28 &gt; 0, 'Each Gender - Gold'!BZ28*'Medal values'!$B$1+'Each Gender - Silver'!BZ28*'Medal values'!$B$2+'Each Gender - Bronze'!BZ28*'Medal values'!$B$3, "") + IF(AND(BZ$1 = BY$1, BY$2 = "Mixed"), 0.5*BY28, 0) + IF(AND(BZ$1 = CA$1, CA$2 = "Mixed"), 0.5*CA28, 0)</f>
        <v>0</v>
      </c>
      <c r="CA28" s="5">
        <f>IF('Each Gender - Gold'!CA28+'Each Gender - Silver'!CA28+'Each Gender - Bronze'!CA28 &gt; 0, 'Each Gender - Gold'!CA28*'Medal values'!$B$1+'Each Gender - Silver'!CA28*'Medal values'!$B$2+'Each Gender - Bronze'!CA28*'Medal values'!$B$3, "") + IF(AND(CA$1 = BZ$1, BZ$2 = "Mixed"), 0.5*BZ28, 0) + IF(AND(CA$1 = CB$1, CB$2 = "Mixed"), 0.5*CB28, 0)</f>
        <v>0</v>
      </c>
      <c r="CB28" s="5">
        <f>IF('Each Gender - Gold'!CB28+'Each Gender - Silver'!CB28+'Each Gender - Bronze'!CB28 &gt; 0, 'Each Gender - Gold'!CB28*'Medal values'!$B$1+'Each Gender - Silver'!CB28*'Medal values'!$B$2+'Each Gender - Bronze'!CB28*'Medal values'!$B$3, "") + IF(AND(CB$1 = CA$1, CA$2 = "Mixed"), 0.5*CA28, 0) + IF(AND(CB$1 = CC$1, CC$2 = "Mixed"), 0.5*CC28, 0)</f>
        <v>0</v>
      </c>
      <c r="CC28" s="5">
        <f>IF('Each Gender - Gold'!CC28+'Each Gender - Silver'!CC28+'Each Gender - Bronze'!CC28 &gt; 0, 'Each Gender - Gold'!CC28*'Medal values'!$B$1+'Each Gender - Silver'!CC28*'Medal values'!$B$2+'Each Gender - Bronze'!CC28*'Medal values'!$B$3, "") + IF(AND(CC$1 = CB$1, CB$2 = "Mixed"), 0.5*CB28, 0) + IF(AND(CC$1 = CD$1, CD$2 = "Mixed"), 0.5*CD28, 0)</f>
        <v>0</v>
      </c>
      <c r="CD28" s="5">
        <f>IF('Each Gender - Gold'!CD28+'Each Gender - Silver'!CD28+'Each Gender - Bronze'!CD28 &gt; 0, 'Each Gender - Gold'!CD28*'Medal values'!$B$1+'Each Gender - Silver'!CD28*'Medal values'!$B$2+'Each Gender - Bronze'!CD28*'Medal values'!$B$3, "") + IF(AND(CD$1 = CC$1, CC$2 = "Mixed"), 0.5*CC28, 0) + IF(AND(CD$1 = CE$1, CE$2 = "Mixed"), 0.5*CE28, 0)</f>
        <v>0</v>
      </c>
      <c r="CE28" s="5">
        <f>IF('Each Gender - Gold'!CE28+'Each Gender - Silver'!CE28+'Each Gender - Bronze'!CE28 &gt; 0, 'Each Gender - Gold'!CE28*'Medal values'!$B$1+'Each Gender - Silver'!CE28*'Medal values'!$B$2+'Each Gender - Bronze'!CE28*'Medal values'!$B$3, "") + IF(AND(CE$1 = CD$1, CD$2 = "Mixed"), 0.5*CD28, 0) + IF(AND(CE$1 = CF$1, CF$2 = "Mixed"), 0.5*CF28, 0)</f>
        <v>1</v>
      </c>
      <c r="CF28" s="5">
        <f>IF('Each Gender - Gold'!CF28+'Each Gender - Silver'!CF28+'Each Gender - Bronze'!CF28 &gt; 0, 'Each Gender - Gold'!CF28*'Medal values'!$B$1+'Each Gender - Silver'!CF28*'Medal values'!$B$2+'Each Gender - Bronze'!CF28*'Medal values'!$B$3, "") + IF(AND(CF$1 = CE$1, CE$2 = "Mixed"), 0.5*CE28, 0) + IF(AND(CF$1 = CG$1, CG$2 = "Mixed"), 0.5*CG28, 0)</f>
        <v>1</v>
      </c>
      <c r="CG28" s="5">
        <f>IF('Each Gender - Gold'!CG28+'Each Gender - Silver'!CG28+'Each Gender - Bronze'!CG28 &gt; 0, 'Each Gender - Gold'!CG28*'Medal values'!$B$1+'Each Gender - Silver'!CG28*'Medal values'!$B$2+'Each Gender - Bronze'!CG28*'Medal values'!$B$3, "") + IF(AND(CG$1 = CF$1, CF$2 = "Mixed"), 0.5*CF28, 0) + IF(AND(CG$1 = CH$1, CH$2 = "Mixed"), 0.5*CH28, 0)</f>
        <v>0</v>
      </c>
      <c r="CH28" s="5">
        <f>IF('Each Gender - Gold'!CH28+'Each Gender - Silver'!CH28+'Each Gender - Bronze'!CH28 &gt; 0, 'Each Gender - Gold'!CH28*'Medal values'!$B$1+'Each Gender - Silver'!CH28*'Medal values'!$B$2+'Each Gender - Bronze'!CH28*'Medal values'!$B$3, "") + IF(AND(CH$1 = CG$1, CG$2 = "Mixed"), 0.5*CG28, 0) + IF(AND(CH$1 = CI$1, CI$2 = "Mixed"), 0.5*CI28, 0)</f>
        <v>0</v>
      </c>
      <c r="CI28" s="5">
        <f>IF('Each Gender - Gold'!CI28+'Each Gender - Silver'!CI28+'Each Gender - Bronze'!CI28 &gt; 0, 'Each Gender - Gold'!CI28*'Medal values'!$B$1+'Each Gender - Silver'!CI28*'Medal values'!$B$2+'Each Gender - Bronze'!CI28*'Medal values'!$B$3, "") + IF(AND(CI$1 = CH$1, CH$2 = "Mixed"), 0.5*CH28, 0) + IF(AND(CI$1 = CJ$1, CJ$2 = "Mixed"), 0.5*CJ28, 0)</f>
        <v>0</v>
      </c>
      <c r="CJ28" s="5">
        <f>IF('Each Gender - Gold'!CJ28+'Each Gender - Silver'!CJ28+'Each Gender - Bronze'!CJ28 &gt; 0, 'Each Gender - Gold'!CJ28*'Medal values'!$B$1+'Each Gender - Silver'!CJ28*'Medal values'!$B$2+'Each Gender - Bronze'!CJ28*'Medal values'!$B$3, "") + IF(AND(CJ$1 = CI$1, CI$2 = "Mixed"), 0.5*CI28, 0) + IF(AND(CJ$1 = CK$1, CK$2 = "Mixed"), 0.5*CK28, 0)</f>
        <v>0</v>
      </c>
      <c r="CK28" s="5">
        <f>IF('Each Gender - Gold'!CK28+'Each Gender - Silver'!CK28+'Each Gender - Bronze'!CK28 &gt; 0, 'Each Gender - Gold'!CK28*'Medal values'!$B$1+'Each Gender - Silver'!CK28*'Medal values'!$B$2+'Each Gender - Bronze'!CK28*'Medal values'!$B$3, "") + IF(AND(CK$1 = CJ$1, CJ$2 = "Mixed"), 0.5*CJ28, 0) + IF(AND(CK$1 = CL$1, CL$2 = "Mixed"), 0.5*CL28, 0)</f>
        <v>0</v>
      </c>
      <c r="CL28" s="5">
        <f>IF('Each Gender - Gold'!CL28+'Each Gender - Silver'!CL28+'Each Gender - Bronze'!CL28 &gt; 0, 'Each Gender - Gold'!CL28*'Medal values'!$B$1+'Each Gender - Silver'!CL28*'Medal values'!$B$2+'Each Gender - Bronze'!CL28*'Medal values'!$B$3, "") + IF(AND(CL$1 = CK$1, CK$2 = "Mixed"), 0.5*CK28, 0) + IF(AND(CL$1 = CM$1, CM$2 = "Mixed"), 0.5*CM28, 0)</f>
        <v>0</v>
      </c>
      <c r="CM28" s="5">
        <f>IF('Each Gender - Gold'!CM28+'Each Gender - Silver'!CM28+'Each Gender - Bronze'!CM28 &gt; 0, 'Each Gender - Gold'!CM28*'Medal values'!$B$1+'Each Gender - Silver'!CM28*'Medal values'!$B$2+'Each Gender - Bronze'!CM28*'Medal values'!$B$3, "") + IF(AND(CM$1 = CL$1, CL$2 = "Mixed"), 0.5*CL28, 0) + IF(AND(CM$1 = CN$1, CN$2 = "Mixed"), 0.5*CN28, 0)</f>
        <v>0</v>
      </c>
      <c r="CN28" s="5">
        <f>IF('Each Gender - Gold'!CN28+'Each Gender - Silver'!CN28+'Each Gender - Bronze'!CN28 &gt; 0, 'Each Gender - Gold'!CN28*'Medal values'!$B$1+'Each Gender - Silver'!CN28*'Medal values'!$B$2+'Each Gender - Bronze'!CN28*'Medal values'!$B$3, "") + IF(AND(CN$1 = CM$1, CM$2 = "Mixed"), 0.5*CM28, 0) + IF(AND(CN$1 = CO$1, CO$2 = "Mixed"), 0.5*CO28, 0)</f>
        <v>0</v>
      </c>
      <c r="CO28" s="5">
        <f>IF('Each Gender - Gold'!CO28+'Each Gender - Silver'!CO28+'Each Gender - Bronze'!CO28 &gt; 0, 'Each Gender - Gold'!CO28*'Medal values'!$B$1+'Each Gender - Silver'!CO28*'Medal values'!$B$2+'Each Gender - Bronze'!CO28*'Medal values'!$B$3, "") + IF(AND(CO$1 = CN$1, CN$2 = "Mixed"), 0.5*CN28, 0) + IF(AND(CO$1 = CP$1, CP$2 = "Mixed"), 0.5*CP28, 0)</f>
        <v>0</v>
      </c>
      <c r="CP28" s="5">
        <f>IF('Each Gender - Gold'!CP28+'Each Gender - Silver'!CP28+'Each Gender - Bronze'!CP28 &gt; 0, 'Each Gender - Gold'!CP28*'Medal values'!$B$1+'Each Gender - Silver'!CP28*'Medal values'!$B$2+'Each Gender - Bronze'!CP28*'Medal values'!$B$3, "") + IF(AND(CP$1 = CO$1, CO$2 = "Mixed"), 0.5*CO28, 0) + IF(AND(CP$1 = CQ$1, CQ$2 = "Mixed"), 0.5*CQ28, 0)</f>
        <v>0</v>
      </c>
      <c r="CQ28" s="5">
        <f>IF('Each Gender - Gold'!CQ28+'Each Gender - Silver'!CQ28+'Each Gender - Bronze'!CQ28 &gt; 0, 'Each Gender - Gold'!CQ28*'Medal values'!$B$1+'Each Gender - Silver'!CQ28*'Medal values'!$B$2+'Each Gender - Bronze'!CQ28*'Medal values'!$B$3, "") + IF(AND(CQ$1 = CP$1, CP$2 = "Mixed"), 0.5*CP28, 0) + IF(AND(CQ$1 = CR$1, CR$2 = "Mixed"), 0.5*CR28, 0)</f>
        <v>0</v>
      </c>
      <c r="CR28" s="5">
        <f>IF('Each Gender - Gold'!CR28+'Each Gender - Silver'!CR28+'Each Gender - Bronze'!CR28 &gt; 0, 'Each Gender - Gold'!CR28*'Medal values'!$B$1+'Each Gender - Silver'!CR28*'Medal values'!$B$2+'Each Gender - Bronze'!CR28*'Medal values'!$B$3, "") + IF(AND(CR$1 = CQ$1, CQ$2 = "Mixed"), 0.5*CQ28, 0) + IF(AND(CR$1 = CS$1, CS$2 = "Mixed"), 0.5*CS28, 0)</f>
        <v>0</v>
      </c>
      <c r="CS28" s="5">
        <f>IF('Each Gender - Gold'!CS28+'Each Gender - Silver'!CS28+'Each Gender - Bronze'!CS28 &gt; 0, 'Each Gender - Gold'!CS28*'Medal values'!$B$1+'Each Gender - Silver'!CS28*'Medal values'!$B$2+'Each Gender - Bronze'!CS28*'Medal values'!$B$3, "") + IF(AND(CS$1 = CR$1, CR$2 = "Mixed"), 0.5*CR28, 0) + IF(AND(CS$1 = CT$1, CT$2 = "Mixed"), 0.5*CT28, 0)</f>
        <v>0</v>
      </c>
      <c r="CT28" s="5">
        <f>IF('Each Gender - Gold'!CT28+'Each Gender - Silver'!CT28+'Each Gender - Bronze'!CT28 &gt; 0, 'Each Gender - Gold'!CT28*'Medal values'!$B$1+'Each Gender - Silver'!CT28*'Medal values'!$B$2+'Each Gender - Bronze'!CT28*'Medal values'!$B$3, "") + IF(AND(CT$1 = CS$1, CS$2 = "Mixed"), 0.5*CS28, 0) + IF(AND(CT$1 = CU$1, CU$2 = "Mixed"), 0.5*CU28, 0)</f>
        <v>0</v>
      </c>
      <c r="CU28" s="5">
        <f>IF('Each Gender - Gold'!CU28+'Each Gender - Silver'!CU28+'Each Gender - Bronze'!CU28 &gt; 0, 'Each Gender - Gold'!CU28*'Medal values'!$B$1+'Each Gender - Silver'!CU28*'Medal values'!$B$2+'Each Gender - Bronze'!CU28*'Medal values'!$B$3, "") + IF(AND(CU$1 = CT$1, CT$2 = "Mixed"), 0.5*CT28, 0) + IF(AND(CU$1 = CV$1, CV$2 = "Mixed"), 0.5*CV28, 0)</f>
        <v>1</v>
      </c>
      <c r="CV28" s="5">
        <f>IF('Each Gender - Gold'!CV28+'Each Gender - Silver'!CV28+'Each Gender - Bronze'!CV28 &gt; 0, 'Each Gender - Gold'!CV28*'Medal values'!$B$1+'Each Gender - Silver'!CV28*'Medal values'!$B$2+'Each Gender - Bronze'!CV28*'Medal values'!$B$3, "") + IF(AND(CV$1 = CU$1, CU$2 = "Mixed"), 0.5*CU28, 0) + IF(AND(CV$1 = CW$1, CW$2 = "Mixed"), 0.5*CW28, 0)</f>
        <v>0</v>
      </c>
      <c r="CW28" s="5">
        <f t="shared" ref="CW28:CX28" si="26">SUMIF($B$2:$CV$2,CW$2, $B28:$CV28)</f>
        <v>4.000001</v>
      </c>
      <c r="CX28" s="5">
        <f t="shared" si="26"/>
        <v>5.001</v>
      </c>
    </row>
    <row r="29">
      <c r="A29" s="5" t="str">
        <f>Countries!A27</f>
        <v>ESP</v>
      </c>
      <c r="B29" s="5">
        <f>IF('Each Gender - Gold'!B29+'Each Gender - Silver'!B29+'Each Gender - Bronze'!B29 &gt; 0, 'Each Gender - Gold'!B29*'Medal values'!$B$1+'Each Gender - Silver'!B29*'Medal values'!$B$2+'Each Gender - Bronze'!B29*'Medal values'!$B$3, "") + IF(AND(B$1 = A$1, A$2 = "Mixed"), 0.5*A29, 0) + IF(AND(B$1 = C$1, C$2 = "Mixed"), 0.5*C29, 0)</f>
        <v>0</v>
      </c>
      <c r="C29" s="5">
        <f>IF('Each Gender - Gold'!C29+'Each Gender - Silver'!C29+'Each Gender - Bronze'!C29 &gt; 0, 'Each Gender - Gold'!C29*'Medal values'!$B$1+'Each Gender - Silver'!C29*'Medal values'!$B$2+'Each Gender - Bronze'!C29*'Medal values'!$B$3, "") + IF(AND(C$1 = B$1, B$2 = "Mixed"), 0.5*B29, 0) + IF(AND(C$1 = D$1, D$2 = "Mixed"), 0.5*D29, 0)</f>
        <v>0</v>
      </c>
      <c r="D29" s="5">
        <f>IF('Each Gender - Gold'!D29+'Each Gender - Silver'!D29+'Each Gender - Bronze'!D29 &gt; 0, 'Each Gender - Gold'!D29*'Medal values'!$B$1+'Each Gender - Silver'!D29*'Medal values'!$B$2+'Each Gender - Bronze'!D29*'Medal values'!$B$3, "") + IF(AND(D$1 = C$1, C$2 = "Mixed"), 0.5*C29, 0) + IF(AND(D$1 = E$1, E$2 = "Mixed"), 0.5*E29, 0)</f>
        <v>0</v>
      </c>
      <c r="E29" s="5">
        <f>IF('Each Gender - Gold'!E29+'Each Gender - Silver'!E29+'Each Gender - Bronze'!E29 &gt; 0, 'Each Gender - Gold'!E29*'Medal values'!$B$1+'Each Gender - Silver'!E29*'Medal values'!$B$2+'Each Gender - Bronze'!E29*'Medal values'!$B$3, "") + IF(AND(E$1 = D$1, D$2 = "Mixed"), 0.5*D29, 0) + IF(AND(E$1 = F$1, F$2 = "Mixed"), 0.5*F29, 0)</f>
        <v>0</v>
      </c>
      <c r="F29" s="5">
        <f>IF('Each Gender - Gold'!F29+'Each Gender - Silver'!F29+'Each Gender - Bronze'!F29 &gt; 0, 'Each Gender - Gold'!F29*'Medal values'!$B$1+'Each Gender - Silver'!F29*'Medal values'!$B$2+'Each Gender - Bronze'!F29*'Medal values'!$B$3, "") + IF(AND(F$1 = E$1, E$2 = "Mixed"), 0.5*E29, 0) + IF(AND(F$1 = G$1, G$2 = "Mixed"), 0.5*G29, 0)</f>
        <v>0</v>
      </c>
      <c r="G29" s="5">
        <f>IF('Each Gender - Gold'!G29+'Each Gender - Silver'!G29+'Each Gender - Bronze'!G29 &gt; 0, 'Each Gender - Gold'!G29*'Medal values'!$B$1+'Each Gender - Silver'!G29*'Medal values'!$B$2+'Each Gender - Bronze'!G29*'Medal values'!$B$3, "") + IF(AND(G$1 = F$1, F$2 = "Mixed"), 0.5*F29, 0) + IF(AND(G$1 = H$1, H$2 = "Mixed"), 0.5*H29, 0)</f>
        <v>2.000001</v>
      </c>
      <c r="H29" s="5">
        <f>IF('Each Gender - Gold'!H29+'Each Gender - Silver'!H29+'Each Gender - Bronze'!H29 &gt; 0, 'Each Gender - Gold'!H29*'Medal values'!$B$1+'Each Gender - Silver'!H29*'Medal values'!$B$2+'Each Gender - Bronze'!H29*'Medal values'!$B$3, "") + IF(AND(H$1 = G$1, G$2 = "Mixed"), 0.5*G29, 0) + IF(AND(H$1 = I$1, I$2 = "Mixed"), 0.5*I29, 0)</f>
        <v>0</v>
      </c>
      <c r="I29" s="5">
        <f>IF('Each Gender - Gold'!I29+'Each Gender - Silver'!I29+'Each Gender - Bronze'!I29 &gt; 0, 'Each Gender - Gold'!I29*'Medal values'!$B$1+'Each Gender - Silver'!I29*'Medal values'!$B$2+'Each Gender - Bronze'!I29*'Medal values'!$B$3, "") + IF(AND(I$1 = H$1, H$2 = "Mixed"), 0.5*H29, 0) + IF(AND(I$1 = J$1, J$2 = "Mixed"), 0.5*J29, 0)</f>
        <v>0</v>
      </c>
      <c r="J29" s="5">
        <f>IF('Each Gender - Gold'!J29+'Each Gender - Silver'!J29+'Each Gender - Bronze'!J29 &gt; 0, 'Each Gender - Gold'!J29*'Medal values'!$B$1+'Each Gender - Silver'!J29*'Medal values'!$B$2+'Each Gender - Bronze'!J29*'Medal values'!$B$3, "") + IF(AND(J$1 = I$1, I$2 = "Mixed"), 0.5*I29, 0) + IF(AND(J$1 = K$1, K$2 = "Mixed"), 0.5*K29, 0)</f>
        <v>0</v>
      </c>
      <c r="K29" s="5">
        <f>IF('Each Gender - Gold'!K29+'Each Gender - Silver'!K29+'Each Gender - Bronze'!K29 &gt; 0, 'Each Gender - Gold'!K29*'Medal values'!$B$1+'Each Gender - Silver'!K29*'Medal values'!$B$2+'Each Gender - Bronze'!K29*'Medal values'!$B$3, "") + IF(AND(K$1 = J$1, J$2 = "Mixed"), 0.5*J29, 0) + IF(AND(K$1 = L$1, L$2 = "Mixed"), 0.5*L29, 0)</f>
        <v>0</v>
      </c>
      <c r="L29" s="5">
        <f>IF('Each Gender - Gold'!L29+'Each Gender - Silver'!L29+'Each Gender - Bronze'!L29 &gt; 0, 'Each Gender - Gold'!L29*'Medal values'!$B$1+'Each Gender - Silver'!L29*'Medal values'!$B$2+'Each Gender - Bronze'!L29*'Medal values'!$B$3, "") + IF(AND(L$1 = K$1, K$2 = "Mixed"), 0.5*K29, 0) + IF(AND(L$1 = M$1, M$2 = "Mixed"), 0.5*M29, 0)</f>
        <v>1</v>
      </c>
      <c r="M29" s="5">
        <f>IF('Each Gender - Gold'!M29+'Each Gender - Silver'!M29+'Each Gender - Bronze'!M29 &gt; 0, 'Each Gender - Gold'!M29*'Medal values'!$B$1+'Each Gender - Silver'!M29*'Medal values'!$B$2+'Each Gender - Bronze'!M29*'Medal values'!$B$3, "") + IF(AND(M$1 = L$1, L$2 = "Mixed"), 0.5*L29, 0) + IF(AND(M$1 = N$1, N$2 = "Mixed"), 0.5*N29, 0)</f>
        <v>0</v>
      </c>
      <c r="N29" s="5">
        <f>IF('Each Gender - Gold'!N29+'Each Gender - Silver'!N29+'Each Gender - Bronze'!N29 &gt; 0, 'Each Gender - Gold'!N29*'Medal values'!$B$1+'Each Gender - Silver'!N29*'Medal values'!$B$2+'Each Gender - Bronze'!N29*'Medal values'!$B$3, "") + IF(AND(N$1 = M$1, M$2 = "Mixed"), 0.5*M29, 0) + IF(AND(N$1 = O$1, O$2 = "Mixed"), 0.5*O29, 0)</f>
        <v>0</v>
      </c>
      <c r="O29" s="5">
        <f>IF('Each Gender - Gold'!O29+'Each Gender - Silver'!O29+'Each Gender - Bronze'!O29 &gt; 0, 'Each Gender - Gold'!O29*'Medal values'!$B$1+'Each Gender - Silver'!O29*'Medal values'!$B$2+'Each Gender - Bronze'!O29*'Medal values'!$B$3, "") + IF(AND(O$1 = N$1, N$2 = "Mixed"), 0.5*N29, 0) + IF(AND(O$1 = P$1, P$2 = "Mixed"), 0.5*P29, 0)</f>
        <v>0</v>
      </c>
      <c r="P29" s="5">
        <f>IF('Each Gender - Gold'!P29+'Each Gender - Silver'!P29+'Each Gender - Bronze'!P29 &gt; 0, 'Each Gender - Gold'!P29*'Medal values'!$B$1+'Each Gender - Silver'!P29*'Medal values'!$B$2+'Each Gender - Bronze'!P29*'Medal values'!$B$3, "") + IF(AND(P$1 = O$1, O$2 = "Mixed"), 0.5*O29, 0) + IF(AND(P$1 = Q$1, Q$2 = "Mixed"), 0.5*Q29, 0)</f>
        <v>0</v>
      </c>
      <c r="Q29" s="5">
        <f>IF('Each Gender - Gold'!Q29+'Each Gender - Silver'!Q29+'Each Gender - Bronze'!Q29 &gt; 0, 'Each Gender - Gold'!Q29*'Medal values'!$B$1+'Each Gender - Silver'!Q29*'Medal values'!$B$2+'Each Gender - Bronze'!Q29*'Medal values'!$B$3, "") + IF(AND(Q$1 = P$1, P$2 = "Mixed"), 0.5*P29, 0) + IF(AND(Q$1 = R$1, R$2 = "Mixed"), 0.5*R29, 0)</f>
        <v>0</v>
      </c>
      <c r="R29" s="5">
        <f>IF('Each Gender - Gold'!R29+'Each Gender - Silver'!R29+'Each Gender - Bronze'!R29 &gt; 0, 'Each Gender - Gold'!R29*'Medal values'!$B$1+'Each Gender - Silver'!R29*'Medal values'!$B$2+'Each Gender - Bronze'!R29*'Medal values'!$B$3, "") + IF(AND(R$1 = Q$1, Q$2 = "Mixed"), 0.5*Q29, 0) + IF(AND(R$1 = S$1, S$2 = "Mixed"), 0.5*S29, 0)</f>
        <v>0</v>
      </c>
      <c r="S29" s="5">
        <f>IF('Each Gender - Gold'!S29+'Each Gender - Silver'!S29+'Each Gender - Bronze'!S29 &gt; 0, 'Each Gender - Gold'!S29*'Medal values'!$B$1+'Each Gender - Silver'!S29*'Medal values'!$B$2+'Each Gender - Bronze'!S29*'Medal values'!$B$3, "") + IF(AND(S$1 = R$1, R$2 = "Mixed"), 0.5*R29, 0) + IF(AND(S$1 = T$1, T$2 = "Mixed"), 0.5*T29, 0)</f>
        <v>0</v>
      </c>
      <c r="T29" s="5">
        <f>IF('Each Gender - Gold'!T29+'Each Gender - Silver'!T29+'Each Gender - Bronze'!T29 &gt; 0, 'Each Gender - Gold'!T29*'Medal values'!$B$1+'Each Gender - Silver'!T29*'Medal values'!$B$2+'Each Gender - Bronze'!T29*'Medal values'!$B$3, "") + IF(AND(T$1 = S$1, S$2 = "Mixed"), 0.5*S29, 0) + IF(AND(T$1 = U$1, U$2 = "Mixed"), 0.5*U29, 0)</f>
        <v>0</v>
      </c>
      <c r="U29" s="5">
        <f>IF('Each Gender - Gold'!U29+'Each Gender - Silver'!U29+'Each Gender - Bronze'!U29 &gt; 0, 'Each Gender - Gold'!U29*'Medal values'!$B$1+'Each Gender - Silver'!U29*'Medal values'!$B$2+'Each Gender - Bronze'!U29*'Medal values'!$B$3, "") + IF(AND(U$1 = T$1, T$2 = "Mixed"), 0.5*T29, 0) + IF(AND(U$1 = V$1, V$2 = "Mixed"), 0.5*V29, 0)</f>
        <v>0</v>
      </c>
      <c r="V29" s="5">
        <f>IF('Each Gender - Gold'!V29+'Each Gender - Silver'!V29+'Each Gender - Bronze'!V29 &gt; 0, 'Each Gender - Gold'!V29*'Medal values'!$B$1+'Each Gender - Silver'!V29*'Medal values'!$B$2+'Each Gender - Bronze'!V29*'Medal values'!$B$3, "") + IF(AND(V$1 = U$1, U$2 = "Mixed"), 0.5*U29, 0) + IF(AND(V$1 = W$1, W$2 = "Mixed"), 0.5*W29, 0)</f>
        <v>0</v>
      </c>
      <c r="W29" s="5">
        <f>IF('Each Gender - Gold'!W29+'Each Gender - Silver'!W29+'Each Gender - Bronze'!W29 &gt; 0, 'Each Gender - Gold'!W29*'Medal values'!$B$1+'Each Gender - Silver'!W29*'Medal values'!$B$2+'Each Gender - Bronze'!W29*'Medal values'!$B$3, "") + IF(AND(W$1 = V$1, V$2 = "Mixed"), 0.5*V29, 0) + IF(AND(W$1 = X$1, X$2 = "Mixed"), 0.5*X29, 0)</f>
        <v>0</v>
      </c>
      <c r="X29" s="5">
        <f>IF('Each Gender - Gold'!X29+'Each Gender - Silver'!X29+'Each Gender - Bronze'!X29 &gt; 0, 'Each Gender - Gold'!X29*'Medal values'!$B$1+'Each Gender - Silver'!X29*'Medal values'!$B$2+'Each Gender - Bronze'!X29*'Medal values'!$B$3, "") + IF(AND(X$1 = W$1, W$2 = "Mixed"), 0.5*W29, 0) + IF(AND(X$1 = Y$1, Y$2 = "Mixed"), 0.5*Y29, 0)</f>
        <v>0</v>
      </c>
      <c r="Y29" s="5">
        <f>IF('Each Gender - Gold'!Y29+'Each Gender - Silver'!Y29+'Each Gender - Bronze'!Y29 &gt; 0, 'Each Gender - Gold'!Y29*'Medal values'!$B$1+'Each Gender - Silver'!Y29*'Medal values'!$B$2+'Each Gender - Bronze'!Y29*'Medal values'!$B$3, "") + IF(AND(Y$1 = X$1, X$2 = "Mixed"), 0.5*X29, 0) + IF(AND(Y$1 = Z$1, Z$2 = "Mixed"), 0.5*Z29, 0)</f>
        <v>2.000001</v>
      </c>
      <c r="Z29" s="5">
        <f>IF('Each Gender - Gold'!Z29+'Each Gender - Silver'!Z29+'Each Gender - Bronze'!Z29 &gt; 0, 'Each Gender - Gold'!Z29*'Medal values'!$B$1+'Each Gender - Silver'!Z29*'Medal values'!$B$2+'Each Gender - Bronze'!Z29*'Medal values'!$B$3, "") + IF(AND(Z$1 = Y$1, Y$2 = "Mixed"), 0.5*Y29, 0) + IF(AND(Z$1 = AA$1, AA$2 = "Mixed"), 0.5*AA29, 0)</f>
        <v>2.000001</v>
      </c>
      <c r="AA29" s="5">
        <f>IF('Each Gender - Gold'!AA29+'Each Gender - Silver'!AA29+'Each Gender - Bronze'!AA29 &gt; 0, 'Each Gender - Gold'!AA29*'Medal values'!$B$1+'Each Gender - Silver'!AA29*'Medal values'!$B$2+'Each Gender - Bronze'!AA29*'Medal values'!$B$3, "") + IF(AND(AA$1 = Z$1, Z$2 = "Mixed"), 0.5*Z29, 0) + IF(AND(AA$1 = AB$1, AB$2 = "Mixed"), 0.5*AB29, 0)</f>
        <v>2.000001</v>
      </c>
      <c r="AB29" s="5">
        <f>IF('Each Gender - Gold'!AB29+'Each Gender - Silver'!AB29+'Each Gender - Bronze'!AB29 &gt; 0, 'Each Gender - Gold'!AB29*'Medal values'!$B$1+'Each Gender - Silver'!AB29*'Medal values'!$B$2+'Each Gender - Bronze'!AB29*'Medal values'!$B$3, "") + IF(AND(AB$1 = AA$1, AA$2 = "Mixed"), 0.5*AA29, 0) + IF(AND(AB$1 = AC$1, AC$2 = "Mixed"), 0.5*AC29, 0)</f>
        <v>0</v>
      </c>
      <c r="AC29" s="5">
        <f>IF('Each Gender - Gold'!AC29+'Each Gender - Silver'!AC29+'Each Gender - Bronze'!AC29 &gt; 0, 'Each Gender - Gold'!AC29*'Medal values'!$B$1+'Each Gender - Silver'!AC29*'Medal values'!$B$2+'Each Gender - Bronze'!AC29*'Medal values'!$B$3, "") + IF(AND(AC$1 = AB$1, AB$2 = "Mixed"), 0.5*AB29, 0) + IF(AND(AC$1 = AD$1, AD$2 = "Mixed"), 0.5*AD29, 0)</f>
        <v>0</v>
      </c>
      <c r="AD29" s="5">
        <f>IF('Each Gender - Gold'!AD29+'Each Gender - Silver'!AD29+'Each Gender - Bronze'!AD29 &gt; 0, 'Each Gender - Gold'!AD29*'Medal values'!$B$1+'Each Gender - Silver'!AD29*'Medal values'!$B$2+'Each Gender - Bronze'!AD29*'Medal values'!$B$3, "") + IF(AND(AD$1 = AC$1, AC$2 = "Mixed"), 0.5*AC29, 0) + IF(AND(AD$1 = AE$1, AE$2 = "Mixed"), 0.5*AE29, 0)</f>
        <v>0</v>
      </c>
      <c r="AE29" s="5">
        <f>IF('Each Gender - Gold'!AE29+'Each Gender - Silver'!AE29+'Each Gender - Bronze'!AE29 &gt; 0, 'Each Gender - Gold'!AE29*'Medal values'!$B$1+'Each Gender - Silver'!AE29*'Medal values'!$B$2+'Each Gender - Bronze'!AE29*'Medal values'!$B$3, "") + IF(AND(AE$1 = AD$1, AD$2 = "Mixed"), 0.5*AD29, 0) + IF(AND(AE$1 = AF$1, AF$2 = "Mixed"), 0.5*AF29, 0)</f>
        <v>0</v>
      </c>
      <c r="AF29" s="5">
        <f>IF('Each Gender - Gold'!AF29+'Each Gender - Silver'!AF29+'Each Gender - Bronze'!AF29 &gt; 0, 'Each Gender - Gold'!AF29*'Medal values'!$B$1+'Each Gender - Silver'!AF29*'Medal values'!$B$2+'Each Gender - Bronze'!AF29*'Medal values'!$B$3, "") + IF(AND(AF$1 = AE$1, AE$2 = "Mixed"), 0.5*AE29, 0) + IF(AND(AF$1 = AG$1, AG$2 = "Mixed"), 0.5*AG29, 0)</f>
        <v>1</v>
      </c>
      <c r="AG29" s="5">
        <f>IF('Each Gender - Gold'!AG29+'Each Gender - Silver'!AG29+'Each Gender - Bronze'!AG29 &gt; 0, 'Each Gender - Gold'!AG29*'Medal values'!$B$1+'Each Gender - Silver'!AG29*'Medal values'!$B$2+'Each Gender - Bronze'!AG29*'Medal values'!$B$3, "") + IF(AND(AG$1 = AF$1, AF$2 = "Mixed"), 0.5*AF29, 0) + IF(AND(AG$1 = AH$1, AH$2 = "Mixed"), 0.5*AH29, 0)</f>
        <v>0</v>
      </c>
      <c r="AH29" s="5">
        <f>IF('Each Gender - Gold'!AH29+'Each Gender - Silver'!AH29+'Each Gender - Bronze'!AH29 &gt; 0, 'Each Gender - Gold'!AH29*'Medal values'!$B$1+'Each Gender - Silver'!AH29*'Medal values'!$B$2+'Each Gender - Bronze'!AH29*'Medal values'!$B$3, "") + IF(AND(AH$1 = AG$1, AG$2 = "Mixed"), 0.5*AG29, 0) + IF(AND(AH$1 = AI$1, AI$2 = "Mixed"), 0.5*AI29, 0)</f>
        <v>0</v>
      </c>
      <c r="AI29" s="5">
        <f>IF('Each Gender - Gold'!AI29+'Each Gender - Silver'!AI29+'Each Gender - Bronze'!AI29 &gt; 0, 'Each Gender - Gold'!AI29*'Medal values'!$B$1+'Each Gender - Silver'!AI29*'Medal values'!$B$2+'Each Gender - Bronze'!AI29*'Medal values'!$B$3, "") + IF(AND(AI$1 = AH$1, AH$2 = "Mixed"), 0.5*AH29, 0) + IF(AND(AI$1 = AJ$1, AJ$2 = "Mixed"), 0.5*AJ29, 0)</f>
        <v>0</v>
      </c>
      <c r="AJ29" s="5">
        <f>IF('Each Gender - Gold'!AJ29+'Each Gender - Silver'!AJ29+'Each Gender - Bronze'!AJ29 &gt; 0, 'Each Gender - Gold'!AJ29*'Medal values'!$B$1+'Each Gender - Silver'!AJ29*'Medal values'!$B$2+'Each Gender - Bronze'!AJ29*'Medal values'!$B$3, "") + IF(AND(AJ$1 = AI$1, AI$2 = "Mixed"), 0.5*AI29, 0) + IF(AND(AJ$1 = AK$1, AK$2 = "Mixed"), 0.5*AK29, 0)</f>
        <v>0</v>
      </c>
      <c r="AK29" s="5">
        <f>IF('Each Gender - Gold'!AK29+'Each Gender - Silver'!AK29+'Each Gender - Bronze'!AK29 &gt; 0, 'Each Gender - Gold'!AK29*'Medal values'!$B$1+'Each Gender - Silver'!AK29*'Medal values'!$B$2+'Each Gender - Bronze'!AK29*'Medal values'!$B$3, "") + IF(AND(AK$1 = AJ$1, AJ$2 = "Mixed"), 0.5*AJ29, 0) + IF(AND(AK$1 = AL$1, AL$2 = "Mixed"), 0.5*AL29, 0)</f>
        <v>0</v>
      </c>
      <c r="AL29" s="5">
        <f>IF('Each Gender - Gold'!AL29+'Each Gender - Silver'!AL29+'Each Gender - Bronze'!AL29 &gt; 0, 'Each Gender - Gold'!AL29*'Medal values'!$B$1+'Each Gender - Silver'!AL29*'Medal values'!$B$2+'Each Gender - Bronze'!AL29*'Medal values'!$B$3, "") + IF(AND(AL$1 = AK$1, AK$2 = "Mixed"), 0.5*AK29, 0) + IF(AND(AL$1 = AM$1, AM$2 = "Mixed"), 0.5*AM29, 0)</f>
        <v>0</v>
      </c>
      <c r="AM29" s="5">
        <f>IF('Each Gender - Gold'!AM29+'Each Gender - Silver'!AM29+'Each Gender - Bronze'!AM29 &gt; 0, 'Each Gender - Gold'!AM29*'Medal values'!$B$1+'Each Gender - Silver'!AM29*'Medal values'!$B$2+'Each Gender - Bronze'!AM29*'Medal values'!$B$3, "") + IF(AND(AM$1 = AL$1, AL$2 = "Mixed"), 0.5*AL29, 0) + IF(AND(AM$1 = AN$1, AN$2 = "Mixed"), 0.5*AN29, 0)</f>
        <v>0</v>
      </c>
      <c r="AN29" s="5">
        <f>IF('Each Gender - Gold'!AN29+'Each Gender - Silver'!AN29+'Each Gender - Bronze'!AN29 &gt; 0, 'Each Gender - Gold'!AN29*'Medal values'!$B$1+'Each Gender - Silver'!AN29*'Medal values'!$B$2+'Each Gender - Bronze'!AN29*'Medal values'!$B$3, "") + IF(AND(AN$1 = AM$1, AM$2 = "Mixed"), 0.5*AM29, 0) + IF(AND(AN$1 = AO$1, AO$2 = "Mixed"), 0.5*AO29, 0)</f>
        <v>0</v>
      </c>
      <c r="AO29" s="5">
        <f>IF('Each Gender - Gold'!AO29+'Each Gender - Silver'!AO29+'Each Gender - Bronze'!AO29 &gt; 0, 'Each Gender - Gold'!AO29*'Medal values'!$B$1+'Each Gender - Silver'!AO29*'Medal values'!$B$2+'Each Gender - Bronze'!AO29*'Medal values'!$B$3, "") + IF(AND(AO$1 = AN$1, AN$2 = "Mixed"), 0.5*AN29, 0) + IF(AND(AO$1 = AP$1, AP$2 = "Mixed"), 0.5*AP29, 0)</f>
        <v>0</v>
      </c>
      <c r="AP29" s="5">
        <f>IF('Each Gender - Gold'!AP29+'Each Gender - Silver'!AP29+'Each Gender - Bronze'!AP29 &gt; 0, 'Each Gender - Gold'!AP29*'Medal values'!$B$1+'Each Gender - Silver'!AP29*'Medal values'!$B$2+'Each Gender - Bronze'!AP29*'Medal values'!$B$3, "") + IF(AND(AP$1 = AO$1, AO$2 = "Mixed"), 0.5*AO29, 0) + IF(AND(AP$1 = AQ$1, AQ$2 = "Mixed"), 0.5*AQ29, 0)</f>
        <v>0</v>
      </c>
      <c r="AQ29" s="5">
        <f>IF('Each Gender - Gold'!AQ29+'Each Gender - Silver'!AQ29+'Each Gender - Bronze'!AQ29 &gt; 0, 'Each Gender - Gold'!AQ29*'Medal values'!$B$1+'Each Gender - Silver'!AQ29*'Medal values'!$B$2+'Each Gender - Bronze'!AQ29*'Medal values'!$B$3, "") + IF(AND(AQ$1 = AP$1, AP$2 = "Mixed"), 0.5*AP29, 0) + IF(AND(AQ$1 = AR$1, AR$2 = "Mixed"), 0.5*AR29, 0)</f>
        <v>2.000001</v>
      </c>
      <c r="AR29" s="5">
        <f>IF('Each Gender - Gold'!AR29+'Each Gender - Silver'!AR29+'Each Gender - Bronze'!AR29 &gt; 0, 'Each Gender - Gold'!AR29*'Medal values'!$B$1+'Each Gender - Silver'!AR29*'Medal values'!$B$2+'Each Gender - Bronze'!AR29*'Medal values'!$B$3, "") + IF(AND(AR$1 = AQ$1, AQ$2 = "Mixed"), 0.5*AQ29, 0) + IF(AND(AR$1 = AS$1, AS$2 = "Mixed"), 0.5*AS29, 0)</f>
        <v>0</v>
      </c>
      <c r="AS29" s="5">
        <f>IF('Each Gender - Gold'!AS29+'Each Gender - Silver'!AS29+'Each Gender - Bronze'!AS29 &gt; 0, 'Each Gender - Gold'!AS29*'Medal values'!$B$1+'Each Gender - Silver'!AS29*'Medal values'!$B$2+'Each Gender - Bronze'!AS29*'Medal values'!$B$3, "") + IF(AND(AS$1 = AR$1, AR$2 = "Mixed"), 0.5*AR29, 0) + IF(AND(AS$1 = AT$1, AT$2 = "Mixed"), 0.5*AT29, 0)</f>
        <v>0</v>
      </c>
      <c r="AT29" s="5">
        <f>IF('Each Gender - Gold'!AT29+'Each Gender - Silver'!AT29+'Each Gender - Bronze'!AT29 &gt; 0, 'Each Gender - Gold'!AT29*'Medal values'!$B$1+'Each Gender - Silver'!AT29*'Medal values'!$B$2+'Each Gender - Bronze'!AT29*'Medal values'!$B$3, "") + IF(AND(AT$1 = AS$1, AS$2 = "Mixed"), 0.5*AS29, 0) + IF(AND(AT$1 = AU$1, AU$2 = "Mixed"), 0.5*AU29, 0)</f>
        <v>0</v>
      </c>
      <c r="AU29" s="5">
        <f>IF('Each Gender - Gold'!AU29+'Each Gender - Silver'!AU29+'Each Gender - Bronze'!AU29 &gt; 0, 'Each Gender - Gold'!AU29*'Medal values'!$B$1+'Each Gender - Silver'!AU29*'Medal values'!$B$2+'Each Gender - Bronze'!AU29*'Medal values'!$B$3, "") + IF(AND(AU$1 = AT$1, AT$2 = "Mixed"), 0.5*AT29, 0) + IF(AND(AU$1 = AV$1, AV$2 = "Mixed"), 0.5*AV29, 0)</f>
        <v>1</v>
      </c>
      <c r="AV29" s="5">
        <f>IF('Each Gender - Gold'!AV29+'Each Gender - Silver'!AV29+'Each Gender - Bronze'!AV29 &gt; 0, 'Each Gender - Gold'!AV29*'Medal values'!$B$1+'Each Gender - Silver'!AV29*'Medal values'!$B$2+'Each Gender - Bronze'!AV29*'Medal values'!$B$3, "") + IF(AND(AV$1 = AU$1, AU$2 = "Mixed"), 0.5*AU29, 0) + IF(AND(AV$1 = AW$1, AW$2 = "Mixed"), 0.5*AW29, 0)</f>
        <v>0</v>
      </c>
      <c r="AW29" s="5">
        <f>IF('Each Gender - Gold'!AW29+'Each Gender - Silver'!AW29+'Each Gender - Bronze'!AW29 &gt; 0, 'Each Gender - Gold'!AW29*'Medal values'!$B$1+'Each Gender - Silver'!AW29*'Medal values'!$B$2+'Each Gender - Bronze'!AW29*'Medal values'!$B$3, "") + IF(AND(AW$1 = AV$1, AV$2 = "Mixed"), 0.5*AV29, 0) + IF(AND(AW$1 = AX$1, AX$2 = "Mixed"), 0.5*AX29, 0)</f>
        <v>0</v>
      </c>
      <c r="AX29" s="5">
        <f>IF('Each Gender - Gold'!AX29+'Each Gender - Silver'!AX29+'Each Gender - Bronze'!AX29 &gt; 0, 'Each Gender - Gold'!AX29*'Medal values'!$B$1+'Each Gender - Silver'!AX29*'Medal values'!$B$2+'Each Gender - Bronze'!AX29*'Medal values'!$B$3, "") + IF(AND(AX$1 = AW$1, AW$2 = "Mixed"), 0.5*AW29, 0) + IF(AND(AX$1 = AY$1, AY$2 = "Mixed"), 0.5*AY29, 0)</f>
        <v>0</v>
      </c>
      <c r="AY29" s="5">
        <f>IF('Each Gender - Gold'!AY29+'Each Gender - Silver'!AY29+'Each Gender - Bronze'!AY29 &gt; 0, 'Each Gender - Gold'!AY29*'Medal values'!$B$1+'Each Gender - Silver'!AY29*'Medal values'!$B$2+'Each Gender - Bronze'!AY29*'Medal values'!$B$3, "") + IF(AND(AY$1 = AX$1, AX$2 = "Mixed"), 0.5*AX29, 0) + IF(AND(AY$1 = AZ$1, AZ$2 = "Mixed"), 0.5*AZ29, 0)</f>
        <v>0</v>
      </c>
      <c r="AZ29" s="5">
        <f>IF('Each Gender - Gold'!AZ29+'Each Gender - Silver'!AZ29+'Each Gender - Bronze'!AZ29 &gt; 0, 'Each Gender - Gold'!AZ29*'Medal values'!$B$1+'Each Gender - Silver'!AZ29*'Medal values'!$B$2+'Each Gender - Bronze'!AZ29*'Medal values'!$B$3, "") + IF(AND(AZ$1 = AY$1, AY$2 = "Mixed"), 0.5*AY29, 0) + IF(AND(AZ$1 = BA$1, BA$2 = "Mixed"), 0.5*BA29, 0)</f>
        <v>0</v>
      </c>
      <c r="BA29" s="5">
        <f>IF('Each Gender - Gold'!BA29+'Each Gender - Silver'!BA29+'Each Gender - Bronze'!BA29 &gt; 0, 'Each Gender - Gold'!BA29*'Medal values'!$B$1+'Each Gender - Silver'!BA29*'Medal values'!$B$2+'Each Gender - Bronze'!BA29*'Medal values'!$B$3, "") + IF(AND(BA$1 = AZ$1, AZ$2 = "Mixed"), 0.5*AZ29, 0) + IF(AND(BA$1 = BB$1, BB$2 = "Mixed"), 0.5*BB29, 0)</f>
        <v>0</v>
      </c>
      <c r="BB29" s="5">
        <f>IF('Each Gender - Gold'!BB29+'Each Gender - Silver'!BB29+'Each Gender - Bronze'!BB29 &gt; 0, 'Each Gender - Gold'!BB29*'Medal values'!$B$1+'Each Gender - Silver'!BB29*'Medal values'!$B$2+'Each Gender - Bronze'!BB29*'Medal values'!$B$3, "") + IF(AND(BB$1 = BA$1, BA$2 = "Mixed"), 0.5*BA29, 0) + IF(AND(BB$1 = BC$1, BC$2 = "Mixed"), 0.5*BC29, 0)</f>
        <v>2.000001</v>
      </c>
      <c r="BC29" s="5">
        <f>IF('Each Gender - Gold'!BC29+'Each Gender - Silver'!BC29+'Each Gender - Bronze'!BC29 &gt; 0, 'Each Gender - Gold'!BC29*'Medal values'!$B$1+'Each Gender - Silver'!BC29*'Medal values'!$B$2+'Each Gender - Bronze'!BC29*'Medal values'!$B$3, "") + IF(AND(BC$1 = BB$1, BB$2 = "Mixed"), 0.5*BB29, 0) + IF(AND(BC$1 = BD$1, BD$2 = "Mixed"), 0.5*BD29, 0)</f>
        <v>3.001</v>
      </c>
      <c r="BD29" s="5">
        <f>IF('Each Gender - Gold'!BD29+'Each Gender - Silver'!BD29+'Each Gender - Bronze'!BD29 &gt; 0, 'Each Gender - Gold'!BD29*'Medal values'!$B$1+'Each Gender - Silver'!BD29*'Medal values'!$B$2+'Each Gender - Bronze'!BD29*'Medal values'!$B$3, "") + IF(AND(BD$1 = BC$1, BC$2 = "Mixed"), 0.5*BC29, 0) + IF(AND(BD$1 = BE$1, BE$2 = "Mixed"), 0.5*BE29, 0)</f>
        <v>0</v>
      </c>
      <c r="BE29" s="5">
        <f>IF('Each Gender - Gold'!BE29+'Each Gender - Silver'!BE29+'Each Gender - Bronze'!BE29 &gt; 0, 'Each Gender - Gold'!BE29*'Medal values'!$B$1+'Each Gender - Silver'!BE29*'Medal values'!$B$2+'Each Gender - Bronze'!BE29*'Medal values'!$B$3, "") + IF(AND(BE$1 = BD$1, BD$2 = "Mixed"), 0.5*BD29, 0) + IF(AND(BE$1 = BF$1, BF$2 = "Mixed"), 0.5*BF29, 0)</f>
        <v>0</v>
      </c>
      <c r="BF29" s="5">
        <f>IF('Each Gender - Gold'!BF29+'Each Gender - Silver'!BF29+'Each Gender - Bronze'!BF29 &gt; 0, 'Each Gender - Gold'!BF29*'Medal values'!$B$1+'Each Gender - Silver'!BF29*'Medal values'!$B$2+'Each Gender - Bronze'!BF29*'Medal values'!$B$3, "") + IF(AND(BF$1 = BE$1, BE$2 = "Mixed"), 0.5*BE29, 0) + IF(AND(BF$1 = BG$1, BG$2 = "Mixed"), 0.5*BG29, 0)</f>
        <v>0</v>
      </c>
      <c r="BG29" s="5">
        <f>IF('Each Gender - Gold'!BG29+'Each Gender - Silver'!BG29+'Each Gender - Bronze'!BG29 &gt; 0, 'Each Gender - Gold'!BG29*'Medal values'!$B$1+'Each Gender - Silver'!BG29*'Medal values'!$B$2+'Each Gender - Bronze'!BG29*'Medal values'!$B$3, "") + IF(AND(BG$1 = BF$1, BF$2 = "Mixed"), 0.5*BF29, 0) + IF(AND(BG$1 = BH$1, BH$2 = "Mixed"), 0.5*BH29, 0)</f>
        <v>0</v>
      </c>
      <c r="BH29" s="5">
        <f>IF('Each Gender - Gold'!BH29+'Each Gender - Silver'!BH29+'Each Gender - Bronze'!BH29 &gt; 0, 'Each Gender - Gold'!BH29*'Medal values'!$B$1+'Each Gender - Silver'!BH29*'Medal values'!$B$2+'Each Gender - Bronze'!BH29*'Medal values'!$B$3, "") + IF(AND(BH$1 = BG$1, BG$2 = "Mixed"), 0.5*BG29, 0) + IF(AND(BH$1 = BI$1, BI$2 = "Mixed"), 0.5*BI29, 0)</f>
        <v>0</v>
      </c>
      <c r="BI29" s="5">
        <f>IF('Each Gender - Gold'!BI29+'Each Gender - Silver'!BI29+'Each Gender - Bronze'!BI29 &gt; 0, 'Each Gender - Gold'!BI29*'Medal values'!$B$1+'Each Gender - Silver'!BI29*'Medal values'!$B$2+'Each Gender - Bronze'!BI29*'Medal values'!$B$3, "") + IF(AND(BI$1 = BH$1, BH$2 = "Mixed"), 0.5*BH29, 0) + IF(AND(BI$1 = BJ$1, BJ$2 = "Mixed"), 0.5*BJ29, 0)</f>
        <v>0</v>
      </c>
      <c r="BJ29" s="5">
        <f>IF('Each Gender - Gold'!BJ29+'Each Gender - Silver'!BJ29+'Each Gender - Bronze'!BJ29 &gt; 0, 'Each Gender - Gold'!BJ29*'Medal values'!$B$1+'Each Gender - Silver'!BJ29*'Medal values'!$B$2+'Each Gender - Bronze'!BJ29*'Medal values'!$B$3, "") + IF(AND(BJ$1 = BI$1, BI$2 = "Mixed"), 0.5*BI29, 0) + IF(AND(BJ$1 = BK$1, BK$2 = "Mixed"), 0.5*BK29, 0)</f>
        <v>0</v>
      </c>
      <c r="BK29" s="5">
        <f>IF('Each Gender - Gold'!BK29+'Each Gender - Silver'!BK29+'Each Gender - Bronze'!BK29 &gt; 0, 'Each Gender - Gold'!BK29*'Medal values'!$B$1+'Each Gender - Silver'!BK29*'Medal values'!$B$2+'Each Gender - Bronze'!BK29*'Medal values'!$B$3, "") + IF(AND(BK$1 = BJ$1, BJ$2 = "Mixed"), 0.5*BJ29, 0) + IF(AND(BK$1 = BL$1, BL$2 = "Mixed"), 0.5*BL29, 0)</f>
        <v>0</v>
      </c>
      <c r="BL29" s="5">
        <f>IF('Each Gender - Gold'!BL29+'Each Gender - Silver'!BL29+'Each Gender - Bronze'!BL29 &gt; 0, 'Each Gender - Gold'!BL29*'Medal values'!$B$1+'Each Gender - Silver'!BL29*'Medal values'!$B$2+'Each Gender - Bronze'!BL29*'Medal values'!$B$3, "") + IF(AND(BL$1 = BK$1, BK$2 = "Mixed"), 0.5*BK29, 0) + IF(AND(BL$1 = BM$1, BM$2 = "Mixed"), 0.5*BM29, 0)</f>
        <v>0</v>
      </c>
      <c r="BM29" s="5">
        <f>IF('Each Gender - Gold'!BM29+'Each Gender - Silver'!BM29+'Each Gender - Bronze'!BM29 &gt; 0, 'Each Gender - Gold'!BM29*'Medal values'!$B$1+'Each Gender - Silver'!BM29*'Medal values'!$B$2+'Each Gender - Bronze'!BM29*'Medal values'!$B$3, "") + IF(AND(BM$1 = BL$1, BL$2 = "Mixed"), 0.5*BL29, 0) + IF(AND(BM$1 = BN$1, BN$2 = "Mixed"), 0.5*BN29, 0)</f>
        <v>2</v>
      </c>
      <c r="BN29" s="5">
        <f>IF('Each Gender - Gold'!BN29+'Each Gender - Silver'!BN29+'Each Gender - Bronze'!BN29 &gt; 0, 'Each Gender - Gold'!BN29*'Medal values'!$B$1+'Each Gender - Silver'!BN29*'Medal values'!$B$2+'Each Gender - Bronze'!BN29*'Medal values'!$B$3, "") + IF(AND(BN$1 = BM$1, BM$2 = "Mixed"), 0.5*BM29, 0) + IF(AND(BN$1 = BO$1, BO$2 = "Mixed"), 0.5*BO29, 0)</f>
        <v>0</v>
      </c>
      <c r="BO29" s="5">
        <f>IF('Each Gender - Gold'!BO29+'Each Gender - Silver'!BO29+'Each Gender - Bronze'!BO29 &gt; 0, 'Each Gender - Gold'!BO29*'Medal values'!$B$1+'Each Gender - Silver'!BO29*'Medal values'!$B$2+'Each Gender - Bronze'!BO29*'Medal values'!$B$3, "") + IF(AND(BO$1 = BN$1, BN$2 = "Mixed"), 0.5*BN29, 0) + IF(AND(BO$1 = BP$1, BP$2 = "Mixed"), 0.5*BP29, 0)</f>
        <v>0</v>
      </c>
      <c r="BP29" s="5">
        <f>IF('Each Gender - Gold'!BP29+'Each Gender - Silver'!BP29+'Each Gender - Bronze'!BP29 &gt; 0, 'Each Gender - Gold'!BP29*'Medal values'!$B$1+'Each Gender - Silver'!BP29*'Medal values'!$B$2+'Each Gender - Bronze'!BP29*'Medal values'!$B$3, "") + IF(AND(BP$1 = BO$1, BO$2 = "Mixed"), 0.5*BO29, 0) + IF(AND(BP$1 = BQ$1, BQ$2 = "Mixed"), 0.5*BQ29, 0)</f>
        <v>1.5005</v>
      </c>
      <c r="BQ29" s="5">
        <f>IF('Each Gender - Gold'!BQ29+'Each Gender - Silver'!BQ29+'Each Gender - Bronze'!BQ29 &gt; 0, 'Each Gender - Gold'!BQ29*'Medal values'!$B$1+'Each Gender - Silver'!BQ29*'Medal values'!$B$2+'Each Gender - Bronze'!BQ29*'Medal values'!$B$3, "") + IF(AND(BQ$1 = BP$1, BP$2 = "Mixed"), 0.5*BP29, 0) + IF(AND(BQ$1 = BR$1, BR$2 = "Mixed"), 0.5*BR29, 0)</f>
        <v>3.001</v>
      </c>
      <c r="BR29" s="5">
        <f>IF('Each Gender - Gold'!BR29+'Each Gender - Silver'!BR29+'Each Gender - Bronze'!BR29 &gt; 0, 'Each Gender - Gold'!BR29*'Medal values'!$B$1+'Each Gender - Silver'!BR29*'Medal values'!$B$2+'Each Gender - Bronze'!BR29*'Medal values'!$B$3, "") + IF(AND(BR$1 = BQ$1, BQ$2 = "Mixed"), 0.5*BQ29, 0) + IF(AND(BR$1 = BS$1, BS$2 = "Mixed"), 0.5*BS29, 0)</f>
        <v>1.5005</v>
      </c>
      <c r="BS29" s="5">
        <f>IF('Each Gender - Gold'!BS29+'Each Gender - Silver'!BS29+'Each Gender - Bronze'!BS29 &gt; 0, 'Each Gender - Gold'!BS29*'Medal values'!$B$1+'Each Gender - Silver'!BS29*'Medal values'!$B$2+'Each Gender - Bronze'!BS29*'Medal values'!$B$3, "") + IF(AND(BS$1 = BR$1, BR$2 = "Mixed"), 0.5*BR29, 0) + IF(AND(BS$1 = BT$1, BT$2 = "Mixed"), 0.5*BT29, 0)</f>
        <v>0</v>
      </c>
      <c r="BT29" s="5">
        <f>IF('Each Gender - Gold'!BT29+'Each Gender - Silver'!BT29+'Each Gender - Bronze'!BT29 &gt; 0, 'Each Gender - Gold'!BT29*'Medal values'!$B$1+'Each Gender - Silver'!BT29*'Medal values'!$B$2+'Each Gender - Bronze'!BT29*'Medal values'!$B$3, "") + IF(AND(BT$1 = BS$1, BS$2 = "Mixed"), 0.5*BS29, 0) + IF(AND(BT$1 = BU$1, BU$2 = "Mixed"), 0.5*BU29, 0)</f>
        <v>0</v>
      </c>
      <c r="BU29" s="5">
        <f>IF('Each Gender - Gold'!BU29+'Each Gender - Silver'!BU29+'Each Gender - Bronze'!BU29 &gt; 0, 'Each Gender - Gold'!BU29*'Medal values'!$B$1+'Each Gender - Silver'!BU29*'Medal values'!$B$2+'Each Gender - Bronze'!BU29*'Medal values'!$B$3, "") + IF(AND(BU$1 = BT$1, BT$2 = "Mixed"), 0.5*BT29, 0) + IF(AND(BU$1 = BV$1, BV$2 = "Mixed"), 0.5*BV29, 0)</f>
        <v>3.001</v>
      </c>
      <c r="BV29" s="5">
        <f>IF('Each Gender - Gold'!BV29+'Each Gender - Silver'!BV29+'Each Gender - Bronze'!BV29 &gt; 0, 'Each Gender - Gold'!BV29*'Medal values'!$B$1+'Each Gender - Silver'!BV29*'Medal values'!$B$2+'Each Gender - Bronze'!BV29*'Medal values'!$B$3, "") + IF(AND(BV$1 = BU$1, BU$2 = "Mixed"), 0.5*BU29, 0) + IF(AND(BV$1 = BW$1, BW$2 = "Mixed"), 0.5*BW29, 0)</f>
        <v>0</v>
      </c>
      <c r="BW29" s="5">
        <f>IF('Each Gender - Gold'!BW29+'Each Gender - Silver'!BW29+'Each Gender - Bronze'!BW29 &gt; 0, 'Each Gender - Gold'!BW29*'Medal values'!$B$1+'Each Gender - Silver'!BW29*'Medal values'!$B$2+'Each Gender - Bronze'!BW29*'Medal values'!$B$3, "") + IF(AND(BW$1 = BV$1, BV$2 = "Mixed"), 0.5*BV29, 0) + IF(AND(BW$1 = BX$1, BX$2 = "Mixed"), 0.5*BX29, 0)</f>
        <v>0</v>
      </c>
      <c r="BX29" s="5">
        <f>IF('Each Gender - Gold'!BX29+'Each Gender - Silver'!BX29+'Each Gender - Bronze'!BX29 &gt; 0, 'Each Gender - Gold'!BX29*'Medal values'!$B$1+'Each Gender - Silver'!BX29*'Medal values'!$B$2+'Each Gender - Bronze'!BX29*'Medal values'!$B$3, "") + IF(AND(BX$1 = BW$1, BW$2 = "Mixed"), 0.5*BW29, 0) + IF(AND(BX$1 = BY$1, BY$2 = "Mixed"), 0.5*BY29, 0)</f>
        <v>0</v>
      </c>
      <c r="BY29" s="5">
        <f>IF('Each Gender - Gold'!BY29+'Each Gender - Silver'!BY29+'Each Gender - Bronze'!BY29 &gt; 0, 'Each Gender - Gold'!BY29*'Medal values'!$B$1+'Each Gender - Silver'!BY29*'Medal values'!$B$2+'Each Gender - Bronze'!BY29*'Medal values'!$B$3, "") + IF(AND(BY$1 = BX$1, BX$2 = "Mixed"), 0.5*BX29, 0) + IF(AND(BY$1 = BZ$1, BZ$2 = "Mixed"), 0.5*BZ29, 0)</f>
        <v>0</v>
      </c>
      <c r="BZ29" s="5">
        <f>IF('Each Gender - Gold'!BZ29+'Each Gender - Silver'!BZ29+'Each Gender - Bronze'!BZ29 &gt; 0, 'Each Gender - Gold'!BZ29*'Medal values'!$B$1+'Each Gender - Silver'!BZ29*'Medal values'!$B$2+'Each Gender - Bronze'!BZ29*'Medal values'!$B$3, "") + IF(AND(BZ$1 = BY$1, BY$2 = "Mixed"), 0.5*BY29, 0) + IF(AND(BZ$1 = CA$1, CA$2 = "Mixed"), 0.5*CA29, 0)</f>
        <v>0</v>
      </c>
      <c r="CA29" s="5">
        <f>IF('Each Gender - Gold'!CA29+'Each Gender - Silver'!CA29+'Each Gender - Bronze'!CA29 &gt; 0, 'Each Gender - Gold'!CA29*'Medal values'!$B$1+'Each Gender - Silver'!CA29*'Medal values'!$B$2+'Each Gender - Bronze'!CA29*'Medal values'!$B$3, "") + IF(AND(CA$1 = BZ$1, BZ$2 = "Mixed"), 0.5*BZ29, 0) + IF(AND(CA$1 = CB$1, CB$2 = "Mixed"), 0.5*CB29, 0)</f>
        <v>0</v>
      </c>
      <c r="CB29" s="5">
        <f>IF('Each Gender - Gold'!CB29+'Each Gender - Silver'!CB29+'Each Gender - Bronze'!CB29 &gt; 0, 'Each Gender - Gold'!CB29*'Medal values'!$B$1+'Each Gender - Silver'!CB29*'Medal values'!$B$2+'Each Gender - Bronze'!CB29*'Medal values'!$B$3, "") + IF(AND(CB$1 = CA$1, CA$2 = "Mixed"), 0.5*CA29, 0) + IF(AND(CB$1 = CC$1, CC$2 = "Mixed"), 0.5*CC29, 0)</f>
        <v>0</v>
      </c>
      <c r="CC29" s="5">
        <f>IF('Each Gender - Gold'!CC29+'Each Gender - Silver'!CC29+'Each Gender - Bronze'!CC29 &gt; 0, 'Each Gender - Gold'!CC29*'Medal values'!$B$1+'Each Gender - Silver'!CC29*'Medal values'!$B$2+'Each Gender - Bronze'!CC29*'Medal values'!$B$3, "") + IF(AND(CC$1 = CB$1, CB$2 = "Mixed"), 0.5*CB29, 0) + IF(AND(CC$1 = CD$1, CD$2 = "Mixed"), 0.5*CD29, 0)</f>
        <v>0</v>
      </c>
      <c r="CD29" s="5">
        <f>IF('Each Gender - Gold'!CD29+'Each Gender - Silver'!CD29+'Each Gender - Bronze'!CD29 &gt; 0, 'Each Gender - Gold'!CD29*'Medal values'!$B$1+'Each Gender - Silver'!CD29*'Medal values'!$B$2+'Each Gender - Bronze'!CD29*'Medal values'!$B$3, "") + IF(AND(CD$1 = CC$1, CC$2 = "Mixed"), 0.5*CC29, 0) + IF(AND(CD$1 = CE$1, CE$2 = "Mixed"), 0.5*CE29, 0)</f>
        <v>0</v>
      </c>
      <c r="CE29" s="5">
        <f>IF('Each Gender - Gold'!CE29+'Each Gender - Silver'!CE29+'Each Gender - Bronze'!CE29 &gt; 0, 'Each Gender - Gold'!CE29*'Medal values'!$B$1+'Each Gender - Silver'!CE29*'Medal values'!$B$2+'Each Gender - Bronze'!CE29*'Medal values'!$B$3, "") + IF(AND(CE$1 = CD$1, CD$2 = "Mixed"), 0.5*CD29, 0) + IF(AND(CE$1 = CF$1, CF$2 = "Mixed"), 0.5*CF29, 0)</f>
        <v>0</v>
      </c>
      <c r="CF29" s="5">
        <f>IF('Each Gender - Gold'!CF29+'Each Gender - Silver'!CF29+'Each Gender - Bronze'!CF29 &gt; 0, 'Each Gender - Gold'!CF29*'Medal values'!$B$1+'Each Gender - Silver'!CF29*'Medal values'!$B$2+'Each Gender - Bronze'!CF29*'Medal values'!$B$3, "") + IF(AND(CF$1 = CE$1, CE$2 = "Mixed"), 0.5*CE29, 0) + IF(AND(CF$1 = CG$1, CG$2 = "Mixed"), 0.5*CG29, 0)</f>
        <v>2.000001</v>
      </c>
      <c r="CG29" s="5">
        <f>IF('Each Gender - Gold'!CG29+'Each Gender - Silver'!CG29+'Each Gender - Bronze'!CG29 &gt; 0, 'Each Gender - Gold'!CG29*'Medal values'!$B$1+'Each Gender - Silver'!CG29*'Medal values'!$B$2+'Each Gender - Bronze'!CG29*'Medal values'!$B$3, "") + IF(AND(CG$1 = CF$1, CF$2 = "Mixed"), 0.5*CF29, 0) + IF(AND(CG$1 = CH$1, CH$2 = "Mixed"), 0.5*CH29, 0)</f>
        <v>1</v>
      </c>
      <c r="CH29" s="5">
        <f>IF('Each Gender - Gold'!CH29+'Each Gender - Silver'!CH29+'Each Gender - Bronze'!CH29 &gt; 0, 'Each Gender - Gold'!CH29*'Medal values'!$B$1+'Each Gender - Silver'!CH29*'Medal values'!$B$2+'Each Gender - Bronze'!CH29*'Medal values'!$B$3, "") + IF(AND(CH$1 = CG$1, CG$2 = "Mixed"), 0.5*CG29, 0) + IF(AND(CH$1 = CI$1, CI$2 = "Mixed"), 0.5*CI29, 0)</f>
        <v>0</v>
      </c>
      <c r="CI29" s="5">
        <f>IF('Each Gender - Gold'!CI29+'Each Gender - Silver'!CI29+'Each Gender - Bronze'!CI29 &gt; 0, 'Each Gender - Gold'!CI29*'Medal values'!$B$1+'Each Gender - Silver'!CI29*'Medal values'!$B$2+'Each Gender - Bronze'!CI29*'Medal values'!$B$3, "") + IF(AND(CI$1 = CH$1, CH$2 = "Mixed"), 0.5*CH29, 0) + IF(AND(CI$1 = CJ$1, CJ$2 = "Mixed"), 0.5*CJ29, 0)</f>
        <v>0</v>
      </c>
      <c r="CJ29" s="5">
        <f>IF('Each Gender - Gold'!CJ29+'Each Gender - Silver'!CJ29+'Each Gender - Bronze'!CJ29 &gt; 0, 'Each Gender - Gold'!CJ29*'Medal values'!$B$1+'Each Gender - Silver'!CJ29*'Medal values'!$B$2+'Each Gender - Bronze'!CJ29*'Medal values'!$B$3, "") + IF(AND(CJ$1 = CI$1, CI$2 = "Mixed"), 0.5*CI29, 0) + IF(AND(CJ$1 = CK$1, CK$2 = "Mixed"), 0.5*CK29, 0)</f>
        <v>0</v>
      </c>
      <c r="CK29" s="5">
        <f>IF('Each Gender - Gold'!CK29+'Each Gender - Silver'!CK29+'Each Gender - Bronze'!CK29 &gt; 0, 'Each Gender - Gold'!CK29*'Medal values'!$B$1+'Each Gender - Silver'!CK29*'Medal values'!$B$2+'Each Gender - Bronze'!CK29*'Medal values'!$B$3, "") + IF(AND(CK$1 = CJ$1, CJ$2 = "Mixed"), 0.5*CJ29, 0) + IF(AND(CK$1 = CL$1, CL$2 = "Mixed"), 0.5*CL29, 0)</f>
        <v>0</v>
      </c>
      <c r="CL29" s="5">
        <f>IF('Each Gender - Gold'!CL29+'Each Gender - Silver'!CL29+'Each Gender - Bronze'!CL29 &gt; 0, 'Each Gender - Gold'!CL29*'Medal values'!$B$1+'Each Gender - Silver'!CL29*'Medal values'!$B$2+'Each Gender - Bronze'!CL29*'Medal values'!$B$3, "") + IF(AND(CL$1 = CK$1, CK$2 = "Mixed"), 0.5*CK29, 0) + IF(AND(CL$1 = CM$1, CM$2 = "Mixed"), 0.5*CM29, 0)</f>
        <v>0</v>
      </c>
      <c r="CM29" s="5">
        <f>IF('Each Gender - Gold'!CM29+'Each Gender - Silver'!CM29+'Each Gender - Bronze'!CM29 &gt; 0, 'Each Gender - Gold'!CM29*'Medal values'!$B$1+'Each Gender - Silver'!CM29*'Medal values'!$B$2+'Each Gender - Bronze'!CM29*'Medal values'!$B$3, "") + IF(AND(CM$1 = CL$1, CL$2 = "Mixed"), 0.5*CL29, 0) + IF(AND(CM$1 = CN$1, CN$2 = "Mixed"), 0.5*CN29, 0)</f>
        <v>0</v>
      </c>
      <c r="CN29" s="5">
        <f>IF('Each Gender - Gold'!CN29+'Each Gender - Silver'!CN29+'Each Gender - Bronze'!CN29 &gt; 0, 'Each Gender - Gold'!CN29*'Medal values'!$B$1+'Each Gender - Silver'!CN29*'Medal values'!$B$2+'Each Gender - Bronze'!CN29*'Medal values'!$B$3, "") + IF(AND(CN$1 = CM$1, CM$2 = "Mixed"), 0.5*CM29, 0) + IF(AND(CN$1 = CO$1, CO$2 = "Mixed"), 0.5*CO29, 0)</f>
        <v>0</v>
      </c>
      <c r="CO29" s="5">
        <f>IF('Each Gender - Gold'!CO29+'Each Gender - Silver'!CO29+'Each Gender - Bronze'!CO29 &gt; 0, 'Each Gender - Gold'!CO29*'Medal values'!$B$1+'Each Gender - Silver'!CO29*'Medal values'!$B$2+'Each Gender - Bronze'!CO29*'Medal values'!$B$3, "") + IF(AND(CO$1 = CN$1, CN$2 = "Mixed"), 0.5*CN29, 0) + IF(AND(CO$1 = CP$1, CP$2 = "Mixed"), 0.5*CP29, 0)</f>
        <v>0</v>
      </c>
      <c r="CP29" s="5">
        <f>IF('Each Gender - Gold'!CP29+'Each Gender - Silver'!CP29+'Each Gender - Bronze'!CP29 &gt; 0, 'Each Gender - Gold'!CP29*'Medal values'!$B$1+'Each Gender - Silver'!CP29*'Medal values'!$B$2+'Each Gender - Bronze'!CP29*'Medal values'!$B$3, "") + IF(AND(CP$1 = CO$1, CO$2 = "Mixed"), 0.5*CO29, 0) + IF(AND(CP$1 = CQ$1, CQ$2 = "Mixed"), 0.5*CQ29, 0)</f>
        <v>0</v>
      </c>
      <c r="CQ29" s="5">
        <f>IF('Each Gender - Gold'!CQ29+'Each Gender - Silver'!CQ29+'Each Gender - Bronze'!CQ29 &gt; 0, 'Each Gender - Gold'!CQ29*'Medal values'!$B$1+'Each Gender - Silver'!CQ29*'Medal values'!$B$2+'Each Gender - Bronze'!CQ29*'Medal values'!$B$3, "") + IF(AND(CQ$1 = CP$1, CP$2 = "Mixed"), 0.5*CP29, 0) + IF(AND(CQ$1 = CR$1, CR$2 = "Mixed"), 0.5*CR29, 0)</f>
        <v>0</v>
      </c>
      <c r="CR29" s="5">
        <f>IF('Each Gender - Gold'!CR29+'Each Gender - Silver'!CR29+'Each Gender - Bronze'!CR29 &gt; 0, 'Each Gender - Gold'!CR29*'Medal values'!$B$1+'Each Gender - Silver'!CR29*'Medal values'!$B$2+'Each Gender - Bronze'!CR29*'Medal values'!$B$3, "") + IF(AND(CR$1 = CQ$1, CQ$2 = "Mixed"), 0.5*CQ29, 0) + IF(AND(CR$1 = CS$1, CS$2 = "Mixed"), 0.5*CS29, 0)</f>
        <v>2.000001</v>
      </c>
      <c r="CS29" s="5">
        <f>IF('Each Gender - Gold'!CS29+'Each Gender - Silver'!CS29+'Each Gender - Bronze'!CS29 &gt; 0, 'Each Gender - Gold'!CS29*'Medal values'!$B$1+'Each Gender - Silver'!CS29*'Medal values'!$B$2+'Each Gender - Bronze'!CS29*'Medal values'!$B$3, "") + IF(AND(CS$1 = CR$1, CR$2 = "Mixed"), 0.5*CR29, 0) + IF(AND(CS$1 = CT$1, CT$2 = "Mixed"), 0.5*CT29, 0)</f>
        <v>0</v>
      </c>
      <c r="CT29" s="5">
        <f>IF('Each Gender - Gold'!CT29+'Each Gender - Silver'!CT29+'Each Gender - Bronze'!CT29 &gt; 0, 'Each Gender - Gold'!CT29*'Medal values'!$B$1+'Each Gender - Silver'!CT29*'Medal values'!$B$2+'Each Gender - Bronze'!CT29*'Medal values'!$B$3, "") + IF(AND(CT$1 = CS$1, CS$2 = "Mixed"), 0.5*CS29, 0) + IF(AND(CT$1 = CU$1, CU$2 = "Mixed"), 0.5*CU29, 0)</f>
        <v>0</v>
      </c>
      <c r="CU29" s="5">
        <f>IF('Each Gender - Gold'!CU29+'Each Gender - Silver'!CU29+'Each Gender - Bronze'!CU29 &gt; 0, 'Each Gender - Gold'!CU29*'Medal values'!$B$1+'Each Gender - Silver'!CU29*'Medal values'!$B$2+'Each Gender - Bronze'!CU29*'Medal values'!$B$3, "") + IF(AND(CU$1 = CT$1, CT$2 = "Mixed"), 0.5*CT29, 0) + IF(AND(CU$1 = CV$1, CV$2 = "Mixed"), 0.5*CV29, 0)</f>
        <v>0</v>
      </c>
      <c r="CV29" s="5">
        <f>IF('Each Gender - Gold'!CV29+'Each Gender - Silver'!CV29+'Each Gender - Bronze'!CV29 &gt; 0, 'Each Gender - Gold'!CV29*'Medal values'!$B$1+'Each Gender - Silver'!CV29*'Medal values'!$B$2+'Each Gender - Bronze'!CV29*'Medal values'!$B$3, "") + IF(AND(CV$1 = CU$1, CU$2 = "Mixed"), 0.5*CU29, 0) + IF(AND(CV$1 = CW$1, CW$2 = "Mixed"), 0.5*CW29, 0)</f>
        <v>0</v>
      </c>
      <c r="CW29" s="5">
        <f t="shared" ref="CW29:CX29" si="27">SUMIF($B$2:$CV$2,CW$2, $B29:$CV29)</f>
        <v>17.501504</v>
      </c>
      <c r="CX29" s="5">
        <f t="shared" si="27"/>
        <v>13.501504</v>
      </c>
    </row>
    <row r="30">
      <c r="A30" s="5" t="str">
        <f>Countries!A28</f>
        <v>EST</v>
      </c>
      <c r="B30" s="5">
        <f>IF('Each Gender - Gold'!B30+'Each Gender - Silver'!B30+'Each Gender - Bronze'!B30 &gt; 0, 'Each Gender - Gold'!B30*'Medal values'!$B$1+'Each Gender - Silver'!B30*'Medal values'!$B$2+'Each Gender - Bronze'!B30*'Medal values'!$B$3, "") + IF(AND(B$1 = A$1, A$2 = "Mixed"), 0.5*A30, 0) + IF(AND(B$1 = C$1, C$2 = "Mixed"), 0.5*C30, 0)</f>
        <v>0</v>
      </c>
      <c r="C30" s="5">
        <f>IF('Each Gender - Gold'!C30+'Each Gender - Silver'!C30+'Each Gender - Bronze'!C30 &gt; 0, 'Each Gender - Gold'!C30*'Medal values'!$B$1+'Each Gender - Silver'!C30*'Medal values'!$B$2+'Each Gender - Bronze'!C30*'Medal values'!$B$3, "") + IF(AND(C$1 = B$1, B$2 = "Mixed"), 0.5*B30, 0) + IF(AND(C$1 = D$1, D$2 = "Mixed"), 0.5*D30, 0)</f>
        <v>0</v>
      </c>
      <c r="D30" s="5">
        <f>IF('Each Gender - Gold'!D30+'Each Gender - Silver'!D30+'Each Gender - Bronze'!D30 &gt; 0, 'Each Gender - Gold'!D30*'Medal values'!$B$1+'Each Gender - Silver'!D30*'Medal values'!$B$2+'Each Gender - Bronze'!D30*'Medal values'!$B$3, "") + IF(AND(D$1 = C$1, C$2 = "Mixed"), 0.5*C30, 0) + IF(AND(D$1 = E$1, E$2 = "Mixed"), 0.5*E30, 0)</f>
        <v>0</v>
      </c>
      <c r="E30" s="5">
        <f>IF('Each Gender - Gold'!E30+'Each Gender - Silver'!E30+'Each Gender - Bronze'!E30 &gt; 0, 'Each Gender - Gold'!E30*'Medal values'!$B$1+'Each Gender - Silver'!E30*'Medal values'!$B$2+'Each Gender - Bronze'!E30*'Medal values'!$B$3, "") + IF(AND(E$1 = D$1, D$2 = "Mixed"), 0.5*D30, 0) + IF(AND(E$1 = F$1, F$2 = "Mixed"), 0.5*F30, 0)</f>
        <v>0</v>
      </c>
      <c r="F30" s="5">
        <f>IF('Each Gender - Gold'!F30+'Each Gender - Silver'!F30+'Each Gender - Bronze'!F30 &gt; 0, 'Each Gender - Gold'!F30*'Medal values'!$B$1+'Each Gender - Silver'!F30*'Medal values'!$B$2+'Each Gender - Bronze'!F30*'Medal values'!$B$3, "") + IF(AND(F$1 = E$1, E$2 = "Mixed"), 0.5*E30, 0) + IF(AND(F$1 = G$1, G$2 = "Mixed"), 0.5*G30, 0)</f>
        <v>0</v>
      </c>
      <c r="G30" s="5">
        <f>IF('Each Gender - Gold'!G30+'Each Gender - Silver'!G30+'Each Gender - Bronze'!G30 &gt; 0, 'Each Gender - Gold'!G30*'Medal values'!$B$1+'Each Gender - Silver'!G30*'Medal values'!$B$2+'Each Gender - Bronze'!G30*'Medal values'!$B$3, "") + IF(AND(G$1 = F$1, F$2 = "Mixed"), 0.5*F30, 0) + IF(AND(G$1 = H$1, H$2 = "Mixed"), 0.5*H30, 0)</f>
        <v>0</v>
      </c>
      <c r="H30" s="5">
        <f>IF('Each Gender - Gold'!H30+'Each Gender - Silver'!H30+'Each Gender - Bronze'!H30 &gt; 0, 'Each Gender - Gold'!H30*'Medal values'!$B$1+'Each Gender - Silver'!H30*'Medal values'!$B$2+'Each Gender - Bronze'!H30*'Medal values'!$B$3, "") + IF(AND(H$1 = G$1, G$2 = "Mixed"), 0.5*G30, 0) + IF(AND(H$1 = I$1, I$2 = "Mixed"), 0.5*I30, 0)</f>
        <v>0</v>
      </c>
      <c r="I30" s="5">
        <f>IF('Each Gender - Gold'!I30+'Each Gender - Silver'!I30+'Each Gender - Bronze'!I30 &gt; 0, 'Each Gender - Gold'!I30*'Medal values'!$B$1+'Each Gender - Silver'!I30*'Medal values'!$B$2+'Each Gender - Bronze'!I30*'Medal values'!$B$3, "") + IF(AND(I$1 = H$1, H$2 = "Mixed"), 0.5*H30, 0) + IF(AND(I$1 = J$1, J$2 = "Mixed"), 0.5*J30, 0)</f>
        <v>0</v>
      </c>
      <c r="J30" s="5">
        <f>IF('Each Gender - Gold'!J30+'Each Gender - Silver'!J30+'Each Gender - Bronze'!J30 &gt; 0, 'Each Gender - Gold'!J30*'Medal values'!$B$1+'Each Gender - Silver'!J30*'Medal values'!$B$2+'Each Gender - Bronze'!J30*'Medal values'!$B$3, "") + IF(AND(J$1 = I$1, I$2 = "Mixed"), 0.5*I30, 0) + IF(AND(J$1 = K$1, K$2 = "Mixed"), 0.5*K30, 0)</f>
        <v>0</v>
      </c>
      <c r="K30" s="5">
        <f>IF('Each Gender - Gold'!K30+'Each Gender - Silver'!K30+'Each Gender - Bronze'!K30 &gt; 0, 'Each Gender - Gold'!K30*'Medal values'!$B$1+'Each Gender - Silver'!K30*'Medal values'!$B$2+'Each Gender - Bronze'!K30*'Medal values'!$B$3, "") + IF(AND(K$1 = J$1, J$2 = "Mixed"), 0.5*J30, 0) + IF(AND(K$1 = L$1, L$2 = "Mixed"), 0.5*L30, 0)</f>
        <v>0</v>
      </c>
      <c r="L30" s="5">
        <f>IF('Each Gender - Gold'!L30+'Each Gender - Silver'!L30+'Each Gender - Bronze'!L30 &gt; 0, 'Each Gender - Gold'!L30*'Medal values'!$B$1+'Each Gender - Silver'!L30*'Medal values'!$B$2+'Each Gender - Bronze'!L30*'Medal values'!$B$3, "") + IF(AND(L$1 = K$1, K$2 = "Mixed"), 0.5*K30, 0) + IF(AND(L$1 = M$1, M$2 = "Mixed"), 0.5*M30, 0)</f>
        <v>0</v>
      </c>
      <c r="M30" s="5">
        <f>IF('Each Gender - Gold'!M30+'Each Gender - Silver'!M30+'Each Gender - Bronze'!M30 &gt; 0, 'Each Gender - Gold'!M30*'Medal values'!$B$1+'Each Gender - Silver'!M30*'Medal values'!$B$2+'Each Gender - Bronze'!M30*'Medal values'!$B$3, "") + IF(AND(M$1 = L$1, L$2 = "Mixed"), 0.5*L30, 0) + IF(AND(M$1 = N$1, N$2 = "Mixed"), 0.5*N30, 0)</f>
        <v>0</v>
      </c>
      <c r="N30" s="5">
        <f>IF('Each Gender - Gold'!N30+'Each Gender - Silver'!N30+'Each Gender - Bronze'!N30 &gt; 0, 'Each Gender - Gold'!N30*'Medal values'!$B$1+'Each Gender - Silver'!N30*'Medal values'!$B$2+'Each Gender - Bronze'!N30*'Medal values'!$B$3, "") + IF(AND(N$1 = M$1, M$2 = "Mixed"), 0.5*M30, 0) + IF(AND(N$1 = O$1, O$2 = "Mixed"), 0.5*O30, 0)</f>
        <v>0</v>
      </c>
      <c r="O30" s="5">
        <f>IF('Each Gender - Gold'!O30+'Each Gender - Silver'!O30+'Each Gender - Bronze'!O30 &gt; 0, 'Each Gender - Gold'!O30*'Medal values'!$B$1+'Each Gender - Silver'!O30*'Medal values'!$B$2+'Each Gender - Bronze'!O30*'Medal values'!$B$3, "") + IF(AND(O$1 = N$1, N$2 = "Mixed"), 0.5*N30, 0) + IF(AND(O$1 = P$1, P$2 = "Mixed"), 0.5*P30, 0)</f>
        <v>0</v>
      </c>
      <c r="P30" s="5">
        <f>IF('Each Gender - Gold'!P30+'Each Gender - Silver'!P30+'Each Gender - Bronze'!P30 &gt; 0, 'Each Gender - Gold'!P30*'Medal values'!$B$1+'Each Gender - Silver'!P30*'Medal values'!$B$2+'Each Gender - Bronze'!P30*'Medal values'!$B$3, "") + IF(AND(P$1 = O$1, O$2 = "Mixed"), 0.5*O30, 0) + IF(AND(P$1 = Q$1, Q$2 = "Mixed"), 0.5*Q30, 0)</f>
        <v>0</v>
      </c>
      <c r="Q30" s="5">
        <f>IF('Each Gender - Gold'!Q30+'Each Gender - Silver'!Q30+'Each Gender - Bronze'!Q30 &gt; 0, 'Each Gender - Gold'!Q30*'Medal values'!$B$1+'Each Gender - Silver'!Q30*'Medal values'!$B$2+'Each Gender - Bronze'!Q30*'Medal values'!$B$3, "") + IF(AND(Q$1 = P$1, P$2 = "Mixed"), 0.5*P30, 0) + IF(AND(Q$1 = R$1, R$2 = "Mixed"), 0.5*R30, 0)</f>
        <v>0</v>
      </c>
      <c r="R30" s="5">
        <f>IF('Each Gender - Gold'!R30+'Each Gender - Silver'!R30+'Each Gender - Bronze'!R30 &gt; 0, 'Each Gender - Gold'!R30*'Medal values'!$B$1+'Each Gender - Silver'!R30*'Medal values'!$B$2+'Each Gender - Bronze'!R30*'Medal values'!$B$3, "") + IF(AND(R$1 = Q$1, Q$2 = "Mixed"), 0.5*Q30, 0) + IF(AND(R$1 = S$1, S$2 = "Mixed"), 0.5*S30, 0)</f>
        <v>0</v>
      </c>
      <c r="S30" s="5">
        <f>IF('Each Gender - Gold'!S30+'Each Gender - Silver'!S30+'Each Gender - Bronze'!S30 &gt; 0, 'Each Gender - Gold'!S30*'Medal values'!$B$1+'Each Gender - Silver'!S30*'Medal values'!$B$2+'Each Gender - Bronze'!S30*'Medal values'!$B$3, "") + IF(AND(S$1 = R$1, R$2 = "Mixed"), 0.5*R30, 0) + IF(AND(S$1 = T$1, T$2 = "Mixed"), 0.5*T30, 0)</f>
        <v>0</v>
      </c>
      <c r="T30" s="5">
        <f>IF('Each Gender - Gold'!T30+'Each Gender - Silver'!T30+'Each Gender - Bronze'!T30 &gt; 0, 'Each Gender - Gold'!T30*'Medal values'!$B$1+'Each Gender - Silver'!T30*'Medal values'!$B$2+'Each Gender - Bronze'!T30*'Medal values'!$B$3, "") + IF(AND(T$1 = S$1, S$2 = "Mixed"), 0.5*S30, 0) + IF(AND(T$1 = U$1, U$2 = "Mixed"), 0.5*U30, 0)</f>
        <v>0</v>
      </c>
      <c r="U30" s="5">
        <f>IF('Each Gender - Gold'!U30+'Each Gender - Silver'!U30+'Each Gender - Bronze'!U30 &gt; 0, 'Each Gender - Gold'!U30*'Medal values'!$B$1+'Each Gender - Silver'!U30*'Medal values'!$B$2+'Each Gender - Bronze'!U30*'Medal values'!$B$3, "") + IF(AND(U$1 = T$1, T$2 = "Mixed"), 0.5*T30, 0) + IF(AND(U$1 = V$1, V$2 = "Mixed"), 0.5*V30, 0)</f>
        <v>0</v>
      </c>
      <c r="V30" s="5">
        <f>IF('Each Gender - Gold'!V30+'Each Gender - Silver'!V30+'Each Gender - Bronze'!V30 &gt; 0, 'Each Gender - Gold'!V30*'Medal values'!$B$1+'Each Gender - Silver'!V30*'Medal values'!$B$2+'Each Gender - Bronze'!V30*'Medal values'!$B$3, "") + IF(AND(V$1 = U$1, U$2 = "Mixed"), 0.5*U30, 0) + IF(AND(V$1 = W$1, W$2 = "Mixed"), 0.5*W30, 0)</f>
        <v>0</v>
      </c>
      <c r="W30" s="5">
        <f>IF('Each Gender - Gold'!W30+'Each Gender - Silver'!W30+'Each Gender - Bronze'!W30 &gt; 0, 'Each Gender - Gold'!W30*'Medal values'!$B$1+'Each Gender - Silver'!W30*'Medal values'!$B$2+'Each Gender - Bronze'!W30*'Medal values'!$B$3, "") + IF(AND(W$1 = V$1, V$2 = "Mixed"), 0.5*V30, 0) + IF(AND(W$1 = X$1, X$2 = "Mixed"), 0.5*X30, 0)</f>
        <v>0</v>
      </c>
      <c r="X30" s="5">
        <f>IF('Each Gender - Gold'!X30+'Each Gender - Silver'!X30+'Each Gender - Bronze'!X30 &gt; 0, 'Each Gender - Gold'!X30*'Medal values'!$B$1+'Each Gender - Silver'!X30*'Medal values'!$B$2+'Each Gender - Bronze'!X30*'Medal values'!$B$3, "") + IF(AND(X$1 = W$1, W$2 = "Mixed"), 0.5*W30, 0) + IF(AND(X$1 = Y$1, Y$2 = "Mixed"), 0.5*Y30, 0)</f>
        <v>0</v>
      </c>
      <c r="Y30" s="5">
        <f>IF('Each Gender - Gold'!Y30+'Each Gender - Silver'!Y30+'Each Gender - Bronze'!Y30 &gt; 0, 'Each Gender - Gold'!Y30*'Medal values'!$B$1+'Each Gender - Silver'!Y30*'Medal values'!$B$2+'Each Gender - Bronze'!Y30*'Medal values'!$B$3, "") + IF(AND(Y$1 = X$1, X$2 = "Mixed"), 0.5*X30, 0) + IF(AND(Y$1 = Z$1, Z$2 = "Mixed"), 0.5*Z30, 0)</f>
        <v>0</v>
      </c>
      <c r="Z30" s="5">
        <f>IF('Each Gender - Gold'!Z30+'Each Gender - Silver'!Z30+'Each Gender - Bronze'!Z30 &gt; 0, 'Each Gender - Gold'!Z30*'Medal values'!$B$1+'Each Gender - Silver'!Z30*'Medal values'!$B$2+'Each Gender - Bronze'!Z30*'Medal values'!$B$3, "") + IF(AND(Z$1 = Y$1, Y$2 = "Mixed"), 0.5*Y30, 0) + IF(AND(Z$1 = AA$1, AA$2 = "Mixed"), 0.5*AA30, 0)</f>
        <v>0</v>
      </c>
      <c r="AA30" s="5">
        <f>IF('Each Gender - Gold'!AA30+'Each Gender - Silver'!AA30+'Each Gender - Bronze'!AA30 &gt; 0, 'Each Gender - Gold'!AA30*'Medal values'!$B$1+'Each Gender - Silver'!AA30*'Medal values'!$B$2+'Each Gender - Bronze'!AA30*'Medal values'!$B$3, "") + IF(AND(AA$1 = Z$1, Z$2 = "Mixed"), 0.5*Z30, 0) + IF(AND(AA$1 = AB$1, AB$2 = "Mixed"), 0.5*AB30, 0)</f>
        <v>0</v>
      </c>
      <c r="AB30" s="5">
        <f>IF('Each Gender - Gold'!AB30+'Each Gender - Silver'!AB30+'Each Gender - Bronze'!AB30 &gt; 0, 'Each Gender - Gold'!AB30*'Medal values'!$B$1+'Each Gender - Silver'!AB30*'Medal values'!$B$2+'Each Gender - Bronze'!AB30*'Medal values'!$B$3, "") + IF(AND(AB$1 = AA$1, AA$2 = "Mixed"), 0.5*AA30, 0) + IF(AND(AB$1 = AC$1, AC$2 = "Mixed"), 0.5*AC30, 0)</f>
        <v>0</v>
      </c>
      <c r="AC30" s="5">
        <f>IF('Each Gender - Gold'!AC30+'Each Gender - Silver'!AC30+'Each Gender - Bronze'!AC30 &gt; 0, 'Each Gender - Gold'!AC30*'Medal values'!$B$1+'Each Gender - Silver'!AC30*'Medal values'!$B$2+'Each Gender - Bronze'!AC30*'Medal values'!$B$3, "") + IF(AND(AC$1 = AB$1, AB$2 = "Mixed"), 0.5*AB30, 0) + IF(AND(AC$1 = AD$1, AD$2 = "Mixed"), 0.5*AD30, 0)</f>
        <v>0</v>
      </c>
      <c r="AD30" s="5">
        <f>IF('Each Gender - Gold'!AD30+'Each Gender - Silver'!AD30+'Each Gender - Bronze'!AD30 &gt; 0, 'Each Gender - Gold'!AD30*'Medal values'!$B$1+'Each Gender - Silver'!AD30*'Medal values'!$B$2+'Each Gender - Bronze'!AD30*'Medal values'!$B$3, "") + IF(AND(AD$1 = AC$1, AC$2 = "Mixed"), 0.5*AC30, 0) + IF(AND(AD$1 = AE$1, AE$2 = "Mixed"), 0.5*AE30, 0)</f>
        <v>0</v>
      </c>
      <c r="AE30" s="5">
        <f>IF('Each Gender - Gold'!AE30+'Each Gender - Silver'!AE30+'Each Gender - Bronze'!AE30 &gt; 0, 'Each Gender - Gold'!AE30*'Medal values'!$B$1+'Each Gender - Silver'!AE30*'Medal values'!$B$2+'Each Gender - Bronze'!AE30*'Medal values'!$B$3, "") + IF(AND(AE$1 = AD$1, AD$2 = "Mixed"), 0.5*AD30, 0) + IF(AND(AE$1 = AF$1, AF$2 = "Mixed"), 0.5*AF30, 0)</f>
        <v>0</v>
      </c>
      <c r="AF30" s="5">
        <f>IF('Each Gender - Gold'!AF30+'Each Gender - Silver'!AF30+'Each Gender - Bronze'!AF30 &gt; 0, 'Each Gender - Gold'!AF30*'Medal values'!$B$1+'Each Gender - Silver'!AF30*'Medal values'!$B$2+'Each Gender - Bronze'!AF30*'Medal values'!$B$3, "") + IF(AND(AF$1 = AE$1, AE$2 = "Mixed"), 0.5*AE30, 0) + IF(AND(AF$1 = AG$1, AG$2 = "Mixed"), 0.5*AG30, 0)</f>
        <v>0</v>
      </c>
      <c r="AG30" s="5">
        <f>IF('Each Gender - Gold'!AG30+'Each Gender - Silver'!AG30+'Each Gender - Bronze'!AG30 &gt; 0, 'Each Gender - Gold'!AG30*'Medal values'!$B$1+'Each Gender - Silver'!AG30*'Medal values'!$B$2+'Each Gender - Bronze'!AG30*'Medal values'!$B$3, "") + IF(AND(AG$1 = AF$1, AF$2 = "Mixed"), 0.5*AF30, 0) + IF(AND(AG$1 = AH$1, AH$2 = "Mixed"), 0.5*AH30, 0)</f>
        <v>0</v>
      </c>
      <c r="AH30" s="5">
        <f>IF('Each Gender - Gold'!AH30+'Each Gender - Silver'!AH30+'Each Gender - Bronze'!AH30 &gt; 0, 'Each Gender - Gold'!AH30*'Medal values'!$B$1+'Each Gender - Silver'!AH30*'Medal values'!$B$2+'Each Gender - Bronze'!AH30*'Medal values'!$B$3, "") + IF(AND(AH$1 = AG$1, AG$2 = "Mixed"), 0.5*AG30, 0) + IF(AND(AH$1 = AI$1, AI$2 = "Mixed"), 0.5*AI30, 0)</f>
        <v>0</v>
      </c>
      <c r="AI30" s="5">
        <f>IF('Each Gender - Gold'!AI30+'Each Gender - Silver'!AI30+'Each Gender - Bronze'!AI30 &gt; 0, 'Each Gender - Gold'!AI30*'Medal values'!$B$1+'Each Gender - Silver'!AI30*'Medal values'!$B$2+'Each Gender - Bronze'!AI30*'Medal values'!$B$3, "") + IF(AND(AI$1 = AH$1, AH$2 = "Mixed"), 0.5*AH30, 0) + IF(AND(AI$1 = AJ$1, AJ$2 = "Mixed"), 0.5*AJ30, 0)</f>
        <v>0</v>
      </c>
      <c r="AJ30" s="5">
        <f>IF('Each Gender - Gold'!AJ30+'Each Gender - Silver'!AJ30+'Each Gender - Bronze'!AJ30 &gt; 0, 'Each Gender - Gold'!AJ30*'Medal values'!$B$1+'Each Gender - Silver'!AJ30*'Medal values'!$B$2+'Each Gender - Bronze'!AJ30*'Medal values'!$B$3, "") + IF(AND(AJ$1 = AI$1, AI$2 = "Mixed"), 0.5*AI30, 0) + IF(AND(AJ$1 = AK$1, AK$2 = "Mixed"), 0.5*AK30, 0)</f>
        <v>0</v>
      </c>
      <c r="AK30" s="5">
        <f>IF('Each Gender - Gold'!AK30+'Each Gender - Silver'!AK30+'Each Gender - Bronze'!AK30 &gt; 0, 'Each Gender - Gold'!AK30*'Medal values'!$B$1+'Each Gender - Silver'!AK30*'Medal values'!$B$2+'Each Gender - Bronze'!AK30*'Medal values'!$B$3, "") + IF(AND(AK$1 = AJ$1, AJ$2 = "Mixed"), 0.5*AJ30, 0) + IF(AND(AK$1 = AL$1, AL$2 = "Mixed"), 0.5*AL30, 0)</f>
        <v>0</v>
      </c>
      <c r="AL30" s="5">
        <f>IF('Each Gender - Gold'!AL30+'Each Gender - Silver'!AL30+'Each Gender - Bronze'!AL30 &gt; 0, 'Each Gender - Gold'!AL30*'Medal values'!$B$1+'Each Gender - Silver'!AL30*'Medal values'!$B$2+'Each Gender - Bronze'!AL30*'Medal values'!$B$3, "") + IF(AND(AL$1 = AK$1, AK$2 = "Mixed"), 0.5*AK30, 0) + IF(AND(AL$1 = AM$1, AM$2 = "Mixed"), 0.5*AM30, 0)</f>
        <v>0</v>
      </c>
      <c r="AM30" s="5">
        <f>IF('Each Gender - Gold'!AM30+'Each Gender - Silver'!AM30+'Each Gender - Bronze'!AM30 &gt; 0, 'Each Gender - Gold'!AM30*'Medal values'!$B$1+'Each Gender - Silver'!AM30*'Medal values'!$B$2+'Each Gender - Bronze'!AM30*'Medal values'!$B$3, "") + IF(AND(AM$1 = AL$1, AL$2 = "Mixed"), 0.5*AL30, 0) + IF(AND(AM$1 = AN$1, AN$2 = "Mixed"), 0.5*AN30, 0)</f>
        <v>0</v>
      </c>
      <c r="AN30" s="5">
        <f>IF('Each Gender - Gold'!AN30+'Each Gender - Silver'!AN30+'Each Gender - Bronze'!AN30 &gt; 0, 'Each Gender - Gold'!AN30*'Medal values'!$B$1+'Each Gender - Silver'!AN30*'Medal values'!$B$2+'Each Gender - Bronze'!AN30*'Medal values'!$B$3, "") + IF(AND(AN$1 = AM$1, AM$2 = "Mixed"), 0.5*AM30, 0) + IF(AND(AN$1 = AO$1, AO$2 = "Mixed"), 0.5*AO30, 0)</f>
        <v>0</v>
      </c>
      <c r="AO30" s="5">
        <f>IF('Each Gender - Gold'!AO30+'Each Gender - Silver'!AO30+'Each Gender - Bronze'!AO30 &gt; 0, 'Each Gender - Gold'!AO30*'Medal values'!$B$1+'Each Gender - Silver'!AO30*'Medal values'!$B$2+'Each Gender - Bronze'!AO30*'Medal values'!$B$3, "") + IF(AND(AO$1 = AN$1, AN$2 = "Mixed"), 0.5*AN30, 0) + IF(AND(AO$1 = AP$1, AP$2 = "Mixed"), 0.5*AP30, 0)</f>
        <v>0</v>
      </c>
      <c r="AP30" s="5">
        <f>IF('Each Gender - Gold'!AP30+'Each Gender - Silver'!AP30+'Each Gender - Bronze'!AP30 &gt; 0, 'Each Gender - Gold'!AP30*'Medal values'!$B$1+'Each Gender - Silver'!AP30*'Medal values'!$B$2+'Each Gender - Bronze'!AP30*'Medal values'!$B$3, "") + IF(AND(AP$1 = AO$1, AO$2 = "Mixed"), 0.5*AO30, 0) + IF(AND(AP$1 = AQ$1, AQ$2 = "Mixed"), 0.5*AQ30, 0)</f>
        <v>4.001</v>
      </c>
      <c r="AQ30" s="5">
        <f>IF('Each Gender - Gold'!AQ30+'Each Gender - Silver'!AQ30+'Each Gender - Bronze'!AQ30 &gt; 0, 'Each Gender - Gold'!AQ30*'Medal values'!$B$1+'Each Gender - Silver'!AQ30*'Medal values'!$B$2+'Each Gender - Bronze'!AQ30*'Medal values'!$B$3, "") + IF(AND(AQ$1 = AP$1, AP$2 = "Mixed"), 0.5*AP30, 0) + IF(AND(AQ$1 = AR$1, AR$2 = "Mixed"), 0.5*AR30, 0)</f>
        <v>0</v>
      </c>
      <c r="AR30" s="5">
        <f>IF('Each Gender - Gold'!AR30+'Each Gender - Silver'!AR30+'Each Gender - Bronze'!AR30 &gt; 0, 'Each Gender - Gold'!AR30*'Medal values'!$B$1+'Each Gender - Silver'!AR30*'Medal values'!$B$2+'Each Gender - Bronze'!AR30*'Medal values'!$B$3, "") + IF(AND(AR$1 = AQ$1, AQ$2 = "Mixed"), 0.5*AQ30, 0) + IF(AND(AR$1 = AS$1, AS$2 = "Mixed"), 0.5*AS30, 0)</f>
        <v>0</v>
      </c>
      <c r="AS30" s="5">
        <f>IF('Each Gender - Gold'!AS30+'Each Gender - Silver'!AS30+'Each Gender - Bronze'!AS30 &gt; 0, 'Each Gender - Gold'!AS30*'Medal values'!$B$1+'Each Gender - Silver'!AS30*'Medal values'!$B$2+'Each Gender - Bronze'!AS30*'Medal values'!$B$3, "") + IF(AND(AS$1 = AR$1, AR$2 = "Mixed"), 0.5*AR30, 0) + IF(AND(AS$1 = AT$1, AT$2 = "Mixed"), 0.5*AT30, 0)</f>
        <v>0</v>
      </c>
      <c r="AT30" s="5">
        <f>IF('Each Gender - Gold'!AT30+'Each Gender - Silver'!AT30+'Each Gender - Bronze'!AT30 &gt; 0, 'Each Gender - Gold'!AT30*'Medal values'!$B$1+'Each Gender - Silver'!AT30*'Medal values'!$B$2+'Each Gender - Bronze'!AT30*'Medal values'!$B$3, "") + IF(AND(AT$1 = AS$1, AS$2 = "Mixed"), 0.5*AS30, 0) + IF(AND(AT$1 = AU$1, AU$2 = "Mixed"), 0.5*AU30, 0)</f>
        <v>0</v>
      </c>
      <c r="AU30" s="5">
        <f>IF('Each Gender - Gold'!AU30+'Each Gender - Silver'!AU30+'Each Gender - Bronze'!AU30 &gt; 0, 'Each Gender - Gold'!AU30*'Medal values'!$B$1+'Each Gender - Silver'!AU30*'Medal values'!$B$2+'Each Gender - Bronze'!AU30*'Medal values'!$B$3, "") + IF(AND(AU$1 = AT$1, AT$2 = "Mixed"), 0.5*AT30, 0) + IF(AND(AU$1 = AV$1, AV$2 = "Mixed"), 0.5*AV30, 0)</f>
        <v>0</v>
      </c>
      <c r="AV30" s="5">
        <f>IF('Each Gender - Gold'!AV30+'Each Gender - Silver'!AV30+'Each Gender - Bronze'!AV30 &gt; 0, 'Each Gender - Gold'!AV30*'Medal values'!$B$1+'Each Gender - Silver'!AV30*'Medal values'!$B$2+'Each Gender - Bronze'!AV30*'Medal values'!$B$3, "") + IF(AND(AV$1 = AU$1, AU$2 = "Mixed"), 0.5*AU30, 0) + IF(AND(AV$1 = AW$1, AW$2 = "Mixed"), 0.5*AW30, 0)</f>
        <v>0</v>
      </c>
      <c r="AW30" s="5">
        <f>IF('Each Gender - Gold'!AW30+'Each Gender - Silver'!AW30+'Each Gender - Bronze'!AW30 &gt; 0, 'Each Gender - Gold'!AW30*'Medal values'!$B$1+'Each Gender - Silver'!AW30*'Medal values'!$B$2+'Each Gender - Bronze'!AW30*'Medal values'!$B$3, "") + IF(AND(AW$1 = AV$1, AV$2 = "Mixed"), 0.5*AV30, 0) + IF(AND(AW$1 = AX$1, AX$2 = "Mixed"), 0.5*AX30, 0)</f>
        <v>0</v>
      </c>
      <c r="AX30" s="5">
        <f>IF('Each Gender - Gold'!AX30+'Each Gender - Silver'!AX30+'Each Gender - Bronze'!AX30 &gt; 0, 'Each Gender - Gold'!AX30*'Medal values'!$B$1+'Each Gender - Silver'!AX30*'Medal values'!$B$2+'Each Gender - Bronze'!AX30*'Medal values'!$B$3, "") + IF(AND(AX$1 = AW$1, AW$2 = "Mixed"), 0.5*AW30, 0) + IF(AND(AX$1 = AY$1, AY$2 = "Mixed"), 0.5*AY30, 0)</f>
        <v>0</v>
      </c>
      <c r="AY30" s="5">
        <f>IF('Each Gender - Gold'!AY30+'Each Gender - Silver'!AY30+'Each Gender - Bronze'!AY30 &gt; 0, 'Each Gender - Gold'!AY30*'Medal values'!$B$1+'Each Gender - Silver'!AY30*'Medal values'!$B$2+'Each Gender - Bronze'!AY30*'Medal values'!$B$3, "") + IF(AND(AY$1 = AX$1, AX$2 = "Mixed"), 0.5*AX30, 0) + IF(AND(AY$1 = AZ$1, AZ$2 = "Mixed"), 0.5*AZ30, 0)</f>
        <v>0</v>
      </c>
      <c r="AZ30" s="5">
        <f>IF('Each Gender - Gold'!AZ30+'Each Gender - Silver'!AZ30+'Each Gender - Bronze'!AZ30 &gt; 0, 'Each Gender - Gold'!AZ30*'Medal values'!$B$1+'Each Gender - Silver'!AZ30*'Medal values'!$B$2+'Each Gender - Bronze'!AZ30*'Medal values'!$B$3, "") + IF(AND(AZ$1 = AY$1, AY$2 = "Mixed"), 0.5*AY30, 0) + IF(AND(AZ$1 = BA$1, BA$2 = "Mixed"), 0.5*BA30, 0)</f>
        <v>0</v>
      </c>
      <c r="BA30" s="5">
        <f>IF('Each Gender - Gold'!BA30+'Each Gender - Silver'!BA30+'Each Gender - Bronze'!BA30 &gt; 0, 'Each Gender - Gold'!BA30*'Medal values'!$B$1+'Each Gender - Silver'!BA30*'Medal values'!$B$2+'Each Gender - Bronze'!BA30*'Medal values'!$B$3, "") + IF(AND(BA$1 = AZ$1, AZ$2 = "Mixed"), 0.5*AZ30, 0) + IF(AND(BA$1 = BB$1, BB$2 = "Mixed"), 0.5*BB30, 0)</f>
        <v>0</v>
      </c>
      <c r="BB30" s="5">
        <f>IF('Each Gender - Gold'!BB30+'Each Gender - Silver'!BB30+'Each Gender - Bronze'!BB30 &gt; 0, 'Each Gender - Gold'!BB30*'Medal values'!$B$1+'Each Gender - Silver'!BB30*'Medal values'!$B$2+'Each Gender - Bronze'!BB30*'Medal values'!$B$3, "") + IF(AND(BB$1 = BA$1, BA$2 = "Mixed"), 0.5*BA30, 0) + IF(AND(BB$1 = BC$1, BC$2 = "Mixed"), 0.5*BC30, 0)</f>
        <v>0</v>
      </c>
      <c r="BC30" s="5">
        <f>IF('Each Gender - Gold'!BC30+'Each Gender - Silver'!BC30+'Each Gender - Bronze'!BC30 &gt; 0, 'Each Gender - Gold'!BC30*'Medal values'!$B$1+'Each Gender - Silver'!BC30*'Medal values'!$B$2+'Each Gender - Bronze'!BC30*'Medal values'!$B$3, "") + IF(AND(BC$1 = BB$1, BB$2 = "Mixed"), 0.5*BB30, 0) + IF(AND(BC$1 = BD$1, BD$2 = "Mixed"), 0.5*BD30, 0)</f>
        <v>0</v>
      </c>
      <c r="BD30" s="5">
        <f>IF('Each Gender - Gold'!BD30+'Each Gender - Silver'!BD30+'Each Gender - Bronze'!BD30 &gt; 0, 'Each Gender - Gold'!BD30*'Medal values'!$B$1+'Each Gender - Silver'!BD30*'Medal values'!$B$2+'Each Gender - Bronze'!BD30*'Medal values'!$B$3, "") + IF(AND(BD$1 = BC$1, BC$2 = "Mixed"), 0.5*BC30, 0) + IF(AND(BD$1 = BE$1, BE$2 = "Mixed"), 0.5*BE30, 0)</f>
        <v>0</v>
      </c>
      <c r="BE30" s="5">
        <f>IF('Each Gender - Gold'!BE30+'Each Gender - Silver'!BE30+'Each Gender - Bronze'!BE30 &gt; 0, 'Each Gender - Gold'!BE30*'Medal values'!$B$1+'Each Gender - Silver'!BE30*'Medal values'!$B$2+'Each Gender - Bronze'!BE30*'Medal values'!$B$3, "") + IF(AND(BE$1 = BD$1, BD$2 = "Mixed"), 0.5*BD30, 0) + IF(AND(BE$1 = BF$1, BF$2 = "Mixed"), 0.5*BF30, 0)</f>
        <v>0</v>
      </c>
      <c r="BF30" s="5">
        <f>IF('Each Gender - Gold'!BF30+'Each Gender - Silver'!BF30+'Each Gender - Bronze'!BF30 &gt; 0, 'Each Gender - Gold'!BF30*'Medal values'!$B$1+'Each Gender - Silver'!BF30*'Medal values'!$B$2+'Each Gender - Bronze'!BF30*'Medal values'!$B$3, "") + IF(AND(BF$1 = BE$1, BE$2 = "Mixed"), 0.5*BE30, 0) + IF(AND(BF$1 = BG$1, BG$2 = "Mixed"), 0.5*BG30, 0)</f>
        <v>0</v>
      </c>
      <c r="BG30" s="5">
        <f>IF('Each Gender - Gold'!BG30+'Each Gender - Silver'!BG30+'Each Gender - Bronze'!BG30 &gt; 0, 'Each Gender - Gold'!BG30*'Medal values'!$B$1+'Each Gender - Silver'!BG30*'Medal values'!$B$2+'Each Gender - Bronze'!BG30*'Medal values'!$B$3, "") + IF(AND(BG$1 = BF$1, BF$2 = "Mixed"), 0.5*BF30, 0) + IF(AND(BG$1 = BH$1, BH$2 = "Mixed"), 0.5*BH30, 0)</f>
        <v>0</v>
      </c>
      <c r="BH30" s="5">
        <f>IF('Each Gender - Gold'!BH30+'Each Gender - Silver'!BH30+'Each Gender - Bronze'!BH30 &gt; 0, 'Each Gender - Gold'!BH30*'Medal values'!$B$1+'Each Gender - Silver'!BH30*'Medal values'!$B$2+'Each Gender - Bronze'!BH30*'Medal values'!$B$3, "") + IF(AND(BH$1 = BG$1, BG$2 = "Mixed"), 0.5*BG30, 0) + IF(AND(BH$1 = BI$1, BI$2 = "Mixed"), 0.5*BI30, 0)</f>
        <v>0</v>
      </c>
      <c r="BI30" s="5">
        <f>IF('Each Gender - Gold'!BI30+'Each Gender - Silver'!BI30+'Each Gender - Bronze'!BI30 &gt; 0, 'Each Gender - Gold'!BI30*'Medal values'!$B$1+'Each Gender - Silver'!BI30*'Medal values'!$B$2+'Each Gender - Bronze'!BI30*'Medal values'!$B$3, "") + IF(AND(BI$1 = BH$1, BH$2 = "Mixed"), 0.5*BH30, 0) + IF(AND(BI$1 = BJ$1, BJ$2 = "Mixed"), 0.5*BJ30, 0)</f>
        <v>0</v>
      </c>
      <c r="BJ30" s="5">
        <f>IF('Each Gender - Gold'!BJ30+'Each Gender - Silver'!BJ30+'Each Gender - Bronze'!BJ30 &gt; 0, 'Each Gender - Gold'!BJ30*'Medal values'!$B$1+'Each Gender - Silver'!BJ30*'Medal values'!$B$2+'Each Gender - Bronze'!BJ30*'Medal values'!$B$3, "") + IF(AND(BJ$1 = BI$1, BI$2 = "Mixed"), 0.5*BI30, 0) + IF(AND(BJ$1 = BK$1, BK$2 = "Mixed"), 0.5*BK30, 0)</f>
        <v>0</v>
      </c>
      <c r="BK30" s="5">
        <f>IF('Each Gender - Gold'!BK30+'Each Gender - Silver'!BK30+'Each Gender - Bronze'!BK30 &gt; 0, 'Each Gender - Gold'!BK30*'Medal values'!$B$1+'Each Gender - Silver'!BK30*'Medal values'!$B$2+'Each Gender - Bronze'!BK30*'Medal values'!$B$3, "") + IF(AND(BK$1 = BJ$1, BJ$2 = "Mixed"), 0.5*BJ30, 0) + IF(AND(BK$1 = BL$1, BL$2 = "Mixed"), 0.5*BL30, 0)</f>
        <v>0</v>
      </c>
      <c r="BL30" s="5">
        <f>IF('Each Gender - Gold'!BL30+'Each Gender - Silver'!BL30+'Each Gender - Bronze'!BL30 &gt; 0, 'Each Gender - Gold'!BL30*'Medal values'!$B$1+'Each Gender - Silver'!BL30*'Medal values'!$B$2+'Each Gender - Bronze'!BL30*'Medal values'!$B$3, "") + IF(AND(BL$1 = BK$1, BK$2 = "Mixed"), 0.5*BK30, 0) + IF(AND(BL$1 = BM$1, BM$2 = "Mixed"), 0.5*BM30, 0)</f>
        <v>0</v>
      </c>
      <c r="BM30" s="5">
        <f>IF('Each Gender - Gold'!BM30+'Each Gender - Silver'!BM30+'Each Gender - Bronze'!BM30 &gt; 0, 'Each Gender - Gold'!BM30*'Medal values'!$B$1+'Each Gender - Silver'!BM30*'Medal values'!$B$2+'Each Gender - Bronze'!BM30*'Medal values'!$B$3, "") + IF(AND(BM$1 = BL$1, BL$2 = "Mixed"), 0.5*BL30, 0) + IF(AND(BM$1 = BN$1, BN$2 = "Mixed"), 0.5*BN30, 0)</f>
        <v>0</v>
      </c>
      <c r="BN30" s="5">
        <f>IF('Each Gender - Gold'!BN30+'Each Gender - Silver'!BN30+'Each Gender - Bronze'!BN30 &gt; 0, 'Each Gender - Gold'!BN30*'Medal values'!$B$1+'Each Gender - Silver'!BN30*'Medal values'!$B$2+'Each Gender - Bronze'!BN30*'Medal values'!$B$3, "") + IF(AND(BN$1 = BM$1, BM$2 = "Mixed"), 0.5*BM30, 0) + IF(AND(BN$1 = BO$1, BO$2 = "Mixed"), 0.5*BO30, 0)</f>
        <v>0</v>
      </c>
      <c r="BO30" s="5">
        <f>IF('Each Gender - Gold'!BO30+'Each Gender - Silver'!BO30+'Each Gender - Bronze'!BO30 &gt; 0, 'Each Gender - Gold'!BO30*'Medal values'!$B$1+'Each Gender - Silver'!BO30*'Medal values'!$B$2+'Each Gender - Bronze'!BO30*'Medal values'!$B$3, "") + IF(AND(BO$1 = BN$1, BN$2 = "Mixed"), 0.5*BN30, 0) + IF(AND(BO$1 = BP$1, BP$2 = "Mixed"), 0.5*BP30, 0)</f>
        <v>0</v>
      </c>
      <c r="BP30" s="5">
        <f>IF('Each Gender - Gold'!BP30+'Each Gender - Silver'!BP30+'Each Gender - Bronze'!BP30 &gt; 0, 'Each Gender - Gold'!BP30*'Medal values'!$B$1+'Each Gender - Silver'!BP30*'Medal values'!$B$2+'Each Gender - Bronze'!BP30*'Medal values'!$B$3, "") + IF(AND(BP$1 = BO$1, BO$2 = "Mixed"), 0.5*BO30, 0) + IF(AND(BP$1 = BQ$1, BQ$2 = "Mixed"), 0.5*BQ30, 0)</f>
        <v>0</v>
      </c>
      <c r="BQ30" s="5">
        <f>IF('Each Gender - Gold'!BQ30+'Each Gender - Silver'!BQ30+'Each Gender - Bronze'!BQ30 &gt; 0, 'Each Gender - Gold'!BQ30*'Medal values'!$B$1+'Each Gender - Silver'!BQ30*'Medal values'!$B$2+'Each Gender - Bronze'!BQ30*'Medal values'!$B$3, "") + IF(AND(BQ$1 = BP$1, BP$2 = "Mixed"), 0.5*BP30, 0) + IF(AND(BQ$1 = BR$1, BR$2 = "Mixed"), 0.5*BR30, 0)</f>
        <v>0</v>
      </c>
      <c r="BR30" s="5">
        <f>IF('Each Gender - Gold'!BR30+'Each Gender - Silver'!BR30+'Each Gender - Bronze'!BR30 &gt; 0, 'Each Gender - Gold'!BR30*'Medal values'!$B$1+'Each Gender - Silver'!BR30*'Medal values'!$B$2+'Each Gender - Bronze'!BR30*'Medal values'!$B$3, "") + IF(AND(BR$1 = BQ$1, BQ$2 = "Mixed"), 0.5*BQ30, 0) + IF(AND(BR$1 = BS$1, BS$2 = "Mixed"), 0.5*BS30, 0)</f>
        <v>0</v>
      </c>
      <c r="BS30" s="5">
        <f>IF('Each Gender - Gold'!BS30+'Each Gender - Silver'!BS30+'Each Gender - Bronze'!BS30 &gt; 0, 'Each Gender - Gold'!BS30*'Medal values'!$B$1+'Each Gender - Silver'!BS30*'Medal values'!$B$2+'Each Gender - Bronze'!BS30*'Medal values'!$B$3, "") + IF(AND(BS$1 = BR$1, BR$2 = "Mixed"), 0.5*BR30, 0) + IF(AND(BS$1 = BT$1, BT$2 = "Mixed"), 0.5*BT30, 0)</f>
        <v>0</v>
      </c>
      <c r="BT30" s="5">
        <f>IF('Each Gender - Gold'!BT30+'Each Gender - Silver'!BT30+'Each Gender - Bronze'!BT30 &gt; 0, 'Each Gender - Gold'!BT30*'Medal values'!$B$1+'Each Gender - Silver'!BT30*'Medal values'!$B$2+'Each Gender - Bronze'!BT30*'Medal values'!$B$3, "") + IF(AND(BT$1 = BS$1, BS$2 = "Mixed"), 0.5*BS30, 0) + IF(AND(BT$1 = BU$1, BU$2 = "Mixed"), 0.5*BU30, 0)</f>
        <v>0</v>
      </c>
      <c r="BU30" s="5">
        <f>IF('Each Gender - Gold'!BU30+'Each Gender - Silver'!BU30+'Each Gender - Bronze'!BU30 &gt; 0, 'Each Gender - Gold'!BU30*'Medal values'!$B$1+'Each Gender - Silver'!BU30*'Medal values'!$B$2+'Each Gender - Bronze'!BU30*'Medal values'!$B$3, "") + IF(AND(BU$1 = BT$1, BT$2 = "Mixed"), 0.5*BT30, 0) + IF(AND(BU$1 = BV$1, BV$2 = "Mixed"), 0.5*BV30, 0)</f>
        <v>0</v>
      </c>
      <c r="BV30" s="5">
        <f>IF('Each Gender - Gold'!BV30+'Each Gender - Silver'!BV30+'Each Gender - Bronze'!BV30 &gt; 0, 'Each Gender - Gold'!BV30*'Medal values'!$B$1+'Each Gender - Silver'!BV30*'Medal values'!$B$2+'Each Gender - Bronze'!BV30*'Medal values'!$B$3, "") + IF(AND(BV$1 = BU$1, BU$2 = "Mixed"), 0.5*BU30, 0) + IF(AND(BV$1 = BW$1, BW$2 = "Mixed"), 0.5*BW30, 0)</f>
        <v>0</v>
      </c>
      <c r="BW30" s="5">
        <f>IF('Each Gender - Gold'!BW30+'Each Gender - Silver'!BW30+'Each Gender - Bronze'!BW30 &gt; 0, 'Each Gender - Gold'!BW30*'Medal values'!$B$1+'Each Gender - Silver'!BW30*'Medal values'!$B$2+'Each Gender - Bronze'!BW30*'Medal values'!$B$3, "") + IF(AND(BW$1 = BV$1, BV$2 = "Mixed"), 0.5*BV30, 0) + IF(AND(BW$1 = BX$1, BX$2 = "Mixed"), 0.5*BX30, 0)</f>
        <v>0</v>
      </c>
      <c r="BX30" s="5">
        <f>IF('Each Gender - Gold'!BX30+'Each Gender - Silver'!BX30+'Each Gender - Bronze'!BX30 &gt; 0, 'Each Gender - Gold'!BX30*'Medal values'!$B$1+'Each Gender - Silver'!BX30*'Medal values'!$B$2+'Each Gender - Bronze'!BX30*'Medal values'!$B$3, "") + IF(AND(BX$1 = BW$1, BW$2 = "Mixed"), 0.5*BW30, 0) + IF(AND(BX$1 = BY$1, BY$2 = "Mixed"), 0.5*BY30, 0)</f>
        <v>0</v>
      </c>
      <c r="BY30" s="5">
        <f>IF('Each Gender - Gold'!BY30+'Each Gender - Silver'!BY30+'Each Gender - Bronze'!BY30 &gt; 0, 'Each Gender - Gold'!BY30*'Medal values'!$B$1+'Each Gender - Silver'!BY30*'Medal values'!$B$2+'Each Gender - Bronze'!BY30*'Medal values'!$B$3, "") + IF(AND(BY$1 = BX$1, BX$2 = "Mixed"), 0.5*BX30, 0) + IF(AND(BY$1 = BZ$1, BZ$2 = "Mixed"), 0.5*BZ30, 0)</f>
        <v>0</v>
      </c>
      <c r="BZ30" s="5">
        <f>IF('Each Gender - Gold'!BZ30+'Each Gender - Silver'!BZ30+'Each Gender - Bronze'!BZ30 &gt; 0, 'Each Gender - Gold'!BZ30*'Medal values'!$B$1+'Each Gender - Silver'!BZ30*'Medal values'!$B$2+'Each Gender - Bronze'!BZ30*'Medal values'!$B$3, "") + IF(AND(BZ$1 = BY$1, BY$2 = "Mixed"), 0.5*BY30, 0) + IF(AND(BZ$1 = CA$1, CA$2 = "Mixed"), 0.5*CA30, 0)</f>
        <v>0</v>
      </c>
      <c r="CA30" s="5">
        <f>IF('Each Gender - Gold'!CA30+'Each Gender - Silver'!CA30+'Each Gender - Bronze'!CA30 &gt; 0, 'Each Gender - Gold'!CA30*'Medal values'!$B$1+'Each Gender - Silver'!CA30*'Medal values'!$B$2+'Each Gender - Bronze'!CA30*'Medal values'!$B$3, "") + IF(AND(CA$1 = BZ$1, BZ$2 = "Mixed"), 0.5*BZ30, 0) + IF(AND(CA$1 = CB$1, CB$2 = "Mixed"), 0.5*CB30, 0)</f>
        <v>0</v>
      </c>
      <c r="CB30" s="5">
        <f>IF('Each Gender - Gold'!CB30+'Each Gender - Silver'!CB30+'Each Gender - Bronze'!CB30 &gt; 0, 'Each Gender - Gold'!CB30*'Medal values'!$B$1+'Each Gender - Silver'!CB30*'Medal values'!$B$2+'Each Gender - Bronze'!CB30*'Medal values'!$B$3, "") + IF(AND(CB$1 = CA$1, CA$2 = "Mixed"), 0.5*CA30, 0) + IF(AND(CB$1 = CC$1, CC$2 = "Mixed"), 0.5*CC30, 0)</f>
        <v>0</v>
      </c>
      <c r="CC30" s="5">
        <f>IF('Each Gender - Gold'!CC30+'Each Gender - Silver'!CC30+'Each Gender - Bronze'!CC30 &gt; 0, 'Each Gender - Gold'!CC30*'Medal values'!$B$1+'Each Gender - Silver'!CC30*'Medal values'!$B$2+'Each Gender - Bronze'!CC30*'Medal values'!$B$3, "") + IF(AND(CC$1 = CB$1, CB$2 = "Mixed"), 0.5*CB30, 0) + IF(AND(CC$1 = CD$1, CD$2 = "Mixed"), 0.5*CD30, 0)</f>
        <v>0</v>
      </c>
      <c r="CD30" s="5">
        <f>IF('Each Gender - Gold'!CD30+'Each Gender - Silver'!CD30+'Each Gender - Bronze'!CD30 &gt; 0, 'Each Gender - Gold'!CD30*'Medal values'!$B$1+'Each Gender - Silver'!CD30*'Medal values'!$B$2+'Each Gender - Bronze'!CD30*'Medal values'!$B$3, "") + IF(AND(CD$1 = CC$1, CC$2 = "Mixed"), 0.5*CC30, 0) + IF(AND(CD$1 = CE$1, CE$2 = "Mixed"), 0.5*CE30, 0)</f>
        <v>0</v>
      </c>
      <c r="CE30" s="5">
        <f>IF('Each Gender - Gold'!CE30+'Each Gender - Silver'!CE30+'Each Gender - Bronze'!CE30 &gt; 0, 'Each Gender - Gold'!CE30*'Medal values'!$B$1+'Each Gender - Silver'!CE30*'Medal values'!$B$2+'Each Gender - Bronze'!CE30*'Medal values'!$B$3, "") + IF(AND(CE$1 = CD$1, CD$2 = "Mixed"), 0.5*CD30, 0) + IF(AND(CE$1 = CF$1, CF$2 = "Mixed"), 0.5*CF30, 0)</f>
        <v>0</v>
      </c>
      <c r="CF30" s="5">
        <f>IF('Each Gender - Gold'!CF30+'Each Gender - Silver'!CF30+'Each Gender - Bronze'!CF30 &gt; 0, 'Each Gender - Gold'!CF30*'Medal values'!$B$1+'Each Gender - Silver'!CF30*'Medal values'!$B$2+'Each Gender - Bronze'!CF30*'Medal values'!$B$3, "") + IF(AND(CF$1 = CE$1, CE$2 = "Mixed"), 0.5*CE30, 0) + IF(AND(CF$1 = CG$1, CG$2 = "Mixed"), 0.5*CG30, 0)</f>
        <v>0</v>
      </c>
      <c r="CG30" s="5">
        <f>IF('Each Gender - Gold'!CG30+'Each Gender - Silver'!CG30+'Each Gender - Bronze'!CG30 &gt; 0, 'Each Gender - Gold'!CG30*'Medal values'!$B$1+'Each Gender - Silver'!CG30*'Medal values'!$B$2+'Each Gender - Bronze'!CG30*'Medal values'!$B$3, "") + IF(AND(CG$1 = CF$1, CF$2 = "Mixed"), 0.5*CF30, 0) + IF(AND(CG$1 = CH$1, CH$2 = "Mixed"), 0.5*CH30, 0)</f>
        <v>0</v>
      </c>
      <c r="CH30" s="5">
        <f>IF('Each Gender - Gold'!CH30+'Each Gender - Silver'!CH30+'Each Gender - Bronze'!CH30 &gt; 0, 'Each Gender - Gold'!CH30*'Medal values'!$B$1+'Each Gender - Silver'!CH30*'Medal values'!$B$2+'Each Gender - Bronze'!CH30*'Medal values'!$B$3, "") + IF(AND(CH$1 = CG$1, CG$2 = "Mixed"), 0.5*CG30, 0) + IF(AND(CH$1 = CI$1, CI$2 = "Mixed"), 0.5*CI30, 0)</f>
        <v>0</v>
      </c>
      <c r="CI30" s="5">
        <f>IF('Each Gender - Gold'!CI30+'Each Gender - Silver'!CI30+'Each Gender - Bronze'!CI30 &gt; 0, 'Each Gender - Gold'!CI30*'Medal values'!$B$1+'Each Gender - Silver'!CI30*'Medal values'!$B$2+'Each Gender - Bronze'!CI30*'Medal values'!$B$3, "") + IF(AND(CI$1 = CH$1, CH$2 = "Mixed"), 0.5*CH30, 0) + IF(AND(CI$1 = CJ$1, CJ$2 = "Mixed"), 0.5*CJ30, 0)</f>
        <v>0</v>
      </c>
      <c r="CJ30" s="5">
        <f>IF('Each Gender - Gold'!CJ30+'Each Gender - Silver'!CJ30+'Each Gender - Bronze'!CJ30 &gt; 0, 'Each Gender - Gold'!CJ30*'Medal values'!$B$1+'Each Gender - Silver'!CJ30*'Medal values'!$B$2+'Each Gender - Bronze'!CJ30*'Medal values'!$B$3, "") + IF(AND(CJ$1 = CI$1, CI$2 = "Mixed"), 0.5*CI30, 0) + IF(AND(CJ$1 = CK$1, CK$2 = "Mixed"), 0.5*CK30, 0)</f>
        <v>0</v>
      </c>
      <c r="CK30" s="5">
        <f>IF('Each Gender - Gold'!CK30+'Each Gender - Silver'!CK30+'Each Gender - Bronze'!CK30 &gt; 0, 'Each Gender - Gold'!CK30*'Medal values'!$B$1+'Each Gender - Silver'!CK30*'Medal values'!$B$2+'Each Gender - Bronze'!CK30*'Medal values'!$B$3, "") + IF(AND(CK$1 = CJ$1, CJ$2 = "Mixed"), 0.5*CJ30, 0) + IF(AND(CK$1 = CL$1, CL$2 = "Mixed"), 0.5*CL30, 0)</f>
        <v>0</v>
      </c>
      <c r="CL30" s="5">
        <f>IF('Each Gender - Gold'!CL30+'Each Gender - Silver'!CL30+'Each Gender - Bronze'!CL30 &gt; 0, 'Each Gender - Gold'!CL30*'Medal values'!$B$1+'Each Gender - Silver'!CL30*'Medal values'!$B$2+'Each Gender - Bronze'!CL30*'Medal values'!$B$3, "") + IF(AND(CL$1 = CK$1, CK$2 = "Mixed"), 0.5*CK30, 0) + IF(AND(CL$1 = CM$1, CM$2 = "Mixed"), 0.5*CM30, 0)</f>
        <v>0</v>
      </c>
      <c r="CM30" s="5">
        <f>IF('Each Gender - Gold'!CM30+'Each Gender - Silver'!CM30+'Each Gender - Bronze'!CM30 &gt; 0, 'Each Gender - Gold'!CM30*'Medal values'!$B$1+'Each Gender - Silver'!CM30*'Medal values'!$B$2+'Each Gender - Bronze'!CM30*'Medal values'!$B$3, "") + IF(AND(CM$1 = CL$1, CL$2 = "Mixed"), 0.5*CL30, 0) + IF(AND(CM$1 = CN$1, CN$2 = "Mixed"), 0.5*CN30, 0)</f>
        <v>0</v>
      </c>
      <c r="CN30" s="5">
        <f>IF('Each Gender - Gold'!CN30+'Each Gender - Silver'!CN30+'Each Gender - Bronze'!CN30 &gt; 0, 'Each Gender - Gold'!CN30*'Medal values'!$B$1+'Each Gender - Silver'!CN30*'Medal values'!$B$2+'Each Gender - Bronze'!CN30*'Medal values'!$B$3, "") + IF(AND(CN$1 = CM$1, CM$2 = "Mixed"), 0.5*CM30, 0) + IF(AND(CN$1 = CO$1, CO$2 = "Mixed"), 0.5*CO30, 0)</f>
        <v>0</v>
      </c>
      <c r="CO30" s="5">
        <f>IF('Each Gender - Gold'!CO30+'Each Gender - Silver'!CO30+'Each Gender - Bronze'!CO30 &gt; 0, 'Each Gender - Gold'!CO30*'Medal values'!$B$1+'Each Gender - Silver'!CO30*'Medal values'!$B$2+'Each Gender - Bronze'!CO30*'Medal values'!$B$3, "") + IF(AND(CO$1 = CN$1, CN$2 = "Mixed"), 0.5*CN30, 0) + IF(AND(CO$1 = CP$1, CP$2 = "Mixed"), 0.5*CP30, 0)</f>
        <v>0</v>
      </c>
      <c r="CP30" s="5">
        <f>IF('Each Gender - Gold'!CP30+'Each Gender - Silver'!CP30+'Each Gender - Bronze'!CP30 &gt; 0, 'Each Gender - Gold'!CP30*'Medal values'!$B$1+'Each Gender - Silver'!CP30*'Medal values'!$B$2+'Each Gender - Bronze'!CP30*'Medal values'!$B$3, "") + IF(AND(CP$1 = CO$1, CO$2 = "Mixed"), 0.5*CO30, 0) + IF(AND(CP$1 = CQ$1, CQ$2 = "Mixed"), 0.5*CQ30, 0)</f>
        <v>0</v>
      </c>
      <c r="CQ30" s="5">
        <f>IF('Each Gender - Gold'!CQ30+'Each Gender - Silver'!CQ30+'Each Gender - Bronze'!CQ30 &gt; 0, 'Each Gender - Gold'!CQ30*'Medal values'!$B$1+'Each Gender - Silver'!CQ30*'Medal values'!$B$2+'Each Gender - Bronze'!CQ30*'Medal values'!$B$3, "") + IF(AND(CQ$1 = CP$1, CP$2 = "Mixed"), 0.5*CP30, 0) + IF(AND(CQ$1 = CR$1, CR$2 = "Mixed"), 0.5*CR30, 0)</f>
        <v>0</v>
      </c>
      <c r="CR30" s="5">
        <f>IF('Each Gender - Gold'!CR30+'Each Gender - Silver'!CR30+'Each Gender - Bronze'!CR30 &gt; 0, 'Each Gender - Gold'!CR30*'Medal values'!$B$1+'Each Gender - Silver'!CR30*'Medal values'!$B$2+'Each Gender - Bronze'!CR30*'Medal values'!$B$3, "") + IF(AND(CR$1 = CQ$1, CQ$2 = "Mixed"), 0.5*CQ30, 0) + IF(AND(CR$1 = CS$1, CS$2 = "Mixed"), 0.5*CS30, 0)</f>
        <v>0</v>
      </c>
      <c r="CS30" s="5">
        <f>IF('Each Gender - Gold'!CS30+'Each Gender - Silver'!CS30+'Each Gender - Bronze'!CS30 &gt; 0, 'Each Gender - Gold'!CS30*'Medal values'!$B$1+'Each Gender - Silver'!CS30*'Medal values'!$B$2+'Each Gender - Bronze'!CS30*'Medal values'!$B$3, "") + IF(AND(CS$1 = CR$1, CR$2 = "Mixed"), 0.5*CR30, 0) + IF(AND(CS$1 = CT$1, CT$2 = "Mixed"), 0.5*CT30, 0)</f>
        <v>0</v>
      </c>
      <c r="CT30" s="5">
        <f>IF('Each Gender - Gold'!CT30+'Each Gender - Silver'!CT30+'Each Gender - Bronze'!CT30 &gt; 0, 'Each Gender - Gold'!CT30*'Medal values'!$B$1+'Each Gender - Silver'!CT30*'Medal values'!$B$2+'Each Gender - Bronze'!CT30*'Medal values'!$B$3, "") + IF(AND(CT$1 = CS$1, CS$2 = "Mixed"), 0.5*CS30, 0) + IF(AND(CT$1 = CU$1, CU$2 = "Mixed"), 0.5*CU30, 0)</f>
        <v>0</v>
      </c>
      <c r="CU30" s="5">
        <f>IF('Each Gender - Gold'!CU30+'Each Gender - Silver'!CU30+'Each Gender - Bronze'!CU30 &gt; 0, 'Each Gender - Gold'!CU30*'Medal values'!$B$1+'Each Gender - Silver'!CU30*'Medal values'!$B$2+'Each Gender - Bronze'!CU30*'Medal values'!$B$3, "") + IF(AND(CU$1 = CT$1, CT$2 = "Mixed"), 0.5*CT30, 0) + IF(AND(CU$1 = CV$1, CV$2 = "Mixed"), 0.5*CV30, 0)</f>
        <v>0</v>
      </c>
      <c r="CV30" s="5">
        <f>IF('Each Gender - Gold'!CV30+'Each Gender - Silver'!CV30+'Each Gender - Bronze'!CV30 &gt; 0, 'Each Gender - Gold'!CV30*'Medal values'!$B$1+'Each Gender - Silver'!CV30*'Medal values'!$B$2+'Each Gender - Bronze'!CV30*'Medal values'!$B$3, "") + IF(AND(CV$1 = CU$1, CU$2 = "Mixed"), 0.5*CU30, 0) + IF(AND(CV$1 = CW$1, CW$2 = "Mixed"), 0.5*CW30, 0)</f>
        <v>0</v>
      </c>
      <c r="CW30" s="5">
        <f t="shared" ref="CW30:CX30" si="28">SUMIF($B$2:$CV$2,CW$2, $B30:$CV30)</f>
        <v>0</v>
      </c>
      <c r="CX30" s="5">
        <f t="shared" si="28"/>
        <v>4.001</v>
      </c>
    </row>
    <row r="31">
      <c r="A31" s="5" t="str">
        <f>Countries!A29</f>
        <v>ETH</v>
      </c>
      <c r="B31" s="5">
        <f>IF('Each Gender - Gold'!B31+'Each Gender - Silver'!B31+'Each Gender - Bronze'!B31 &gt; 0, 'Each Gender - Gold'!B31*'Medal values'!$B$1+'Each Gender - Silver'!B31*'Medal values'!$B$2+'Each Gender - Bronze'!B31*'Medal values'!$B$3, "") + IF(AND(B$1 = A$1, A$2 = "Mixed"), 0.5*A31, 0) + IF(AND(B$1 = C$1, C$2 = "Mixed"), 0.5*C31, 0)</f>
        <v>0</v>
      </c>
      <c r="C31" s="5">
        <f>IF('Each Gender - Gold'!C31+'Each Gender - Silver'!C31+'Each Gender - Bronze'!C31 &gt; 0, 'Each Gender - Gold'!C31*'Medal values'!$B$1+'Each Gender - Silver'!C31*'Medal values'!$B$2+'Each Gender - Bronze'!C31*'Medal values'!$B$3, "") + IF(AND(C$1 = B$1, B$2 = "Mixed"), 0.5*B31, 0) + IF(AND(C$1 = D$1, D$2 = "Mixed"), 0.5*D31, 0)</f>
        <v>0</v>
      </c>
      <c r="D31" s="5">
        <f>IF('Each Gender - Gold'!D31+'Each Gender - Silver'!D31+'Each Gender - Bronze'!D31 &gt; 0, 'Each Gender - Gold'!D31*'Medal values'!$B$1+'Each Gender - Silver'!D31*'Medal values'!$B$2+'Each Gender - Bronze'!D31*'Medal values'!$B$3, "") + IF(AND(D$1 = C$1, C$2 = "Mixed"), 0.5*C31, 0) + IF(AND(D$1 = E$1, E$2 = "Mixed"), 0.5*E31, 0)</f>
        <v>0</v>
      </c>
      <c r="E31" s="5">
        <f>IF('Each Gender - Gold'!E31+'Each Gender - Silver'!E31+'Each Gender - Bronze'!E31 &gt; 0, 'Each Gender - Gold'!E31*'Medal values'!$B$1+'Each Gender - Silver'!E31*'Medal values'!$B$2+'Each Gender - Bronze'!E31*'Medal values'!$B$3, "") + IF(AND(E$1 = D$1, D$2 = "Mixed"), 0.5*D31, 0) + IF(AND(E$1 = F$1, F$2 = "Mixed"), 0.5*F31, 0)</f>
        <v>0</v>
      </c>
      <c r="F31" s="5">
        <f>IF('Each Gender - Gold'!F31+'Each Gender - Silver'!F31+'Each Gender - Bronze'!F31 &gt; 0, 'Each Gender - Gold'!F31*'Medal values'!$B$1+'Each Gender - Silver'!F31*'Medal values'!$B$2+'Each Gender - Bronze'!F31*'Medal values'!$B$3, "") + IF(AND(F$1 = E$1, E$2 = "Mixed"), 0.5*E31, 0) + IF(AND(F$1 = G$1, G$2 = "Mixed"), 0.5*G31, 0)</f>
        <v>0</v>
      </c>
      <c r="G31" s="5">
        <f>IF('Each Gender - Gold'!G31+'Each Gender - Silver'!G31+'Each Gender - Bronze'!G31 &gt; 0, 'Each Gender - Gold'!G31*'Medal values'!$B$1+'Each Gender - Silver'!G31*'Medal values'!$B$2+'Each Gender - Bronze'!G31*'Medal values'!$B$3, "") + IF(AND(G$1 = F$1, F$2 = "Mixed"), 0.5*F31, 0) + IF(AND(G$1 = H$1, H$2 = "Mixed"), 0.5*H31, 0)</f>
        <v>0</v>
      </c>
      <c r="H31" s="5">
        <f>IF('Each Gender - Gold'!H31+'Each Gender - Silver'!H31+'Each Gender - Bronze'!H31 &gt; 0, 'Each Gender - Gold'!H31*'Medal values'!$B$1+'Each Gender - Silver'!H31*'Medal values'!$B$2+'Each Gender - Bronze'!H31*'Medal values'!$B$3, "") + IF(AND(H$1 = G$1, G$2 = "Mixed"), 0.5*G31, 0) + IF(AND(H$1 = I$1, I$2 = "Mixed"), 0.5*I31, 0)</f>
        <v>0</v>
      </c>
      <c r="I31" s="5">
        <f>IF('Each Gender - Gold'!I31+'Each Gender - Silver'!I31+'Each Gender - Bronze'!I31 &gt; 0, 'Each Gender - Gold'!I31*'Medal values'!$B$1+'Each Gender - Silver'!I31*'Medal values'!$B$2+'Each Gender - Bronze'!I31*'Medal values'!$B$3, "") + IF(AND(I$1 = H$1, H$2 = "Mixed"), 0.5*H31, 0) + IF(AND(I$1 = J$1, J$2 = "Mixed"), 0.5*J31, 0)</f>
        <v>0</v>
      </c>
      <c r="J31" s="5">
        <f>IF('Each Gender - Gold'!J31+'Each Gender - Silver'!J31+'Each Gender - Bronze'!J31 &gt; 0, 'Each Gender - Gold'!J31*'Medal values'!$B$1+'Each Gender - Silver'!J31*'Medal values'!$B$2+'Each Gender - Bronze'!J31*'Medal values'!$B$3, "") + IF(AND(J$1 = I$1, I$2 = "Mixed"), 0.5*I31, 0) + IF(AND(J$1 = K$1, K$2 = "Mixed"), 0.5*K31, 0)</f>
        <v>5.001001</v>
      </c>
      <c r="K31" s="5">
        <f>IF('Each Gender - Gold'!K31+'Each Gender - Silver'!K31+'Each Gender - Bronze'!K31 &gt; 0, 'Each Gender - Gold'!K31*'Medal values'!$B$1+'Each Gender - Silver'!K31*'Medal values'!$B$2+'Each Gender - Bronze'!K31*'Medal values'!$B$3, "") + IF(AND(K$1 = J$1, J$2 = "Mixed"), 0.5*J31, 0) + IF(AND(K$1 = L$1, L$2 = "Mixed"), 0.5*L31, 0)</f>
        <v>0</v>
      </c>
      <c r="L31" s="5">
        <f>IF('Each Gender - Gold'!L31+'Each Gender - Silver'!L31+'Each Gender - Bronze'!L31 &gt; 0, 'Each Gender - Gold'!L31*'Medal values'!$B$1+'Each Gender - Silver'!L31*'Medal values'!$B$2+'Each Gender - Bronze'!L31*'Medal values'!$B$3, "") + IF(AND(L$1 = K$1, K$2 = "Mixed"), 0.5*K31, 0) + IF(AND(L$1 = M$1, M$2 = "Mixed"), 0.5*M31, 0)</f>
        <v>2</v>
      </c>
      <c r="M31" s="5">
        <f>IF('Each Gender - Gold'!M31+'Each Gender - Silver'!M31+'Each Gender - Bronze'!M31 &gt; 0, 'Each Gender - Gold'!M31*'Medal values'!$B$1+'Each Gender - Silver'!M31*'Medal values'!$B$2+'Each Gender - Bronze'!M31*'Medal values'!$B$3, "") + IF(AND(M$1 = L$1, L$2 = "Mixed"), 0.5*L31, 0) + IF(AND(M$1 = N$1, N$2 = "Mixed"), 0.5*N31, 0)</f>
        <v>0</v>
      </c>
      <c r="N31" s="5">
        <f>IF('Each Gender - Gold'!N31+'Each Gender - Silver'!N31+'Each Gender - Bronze'!N31 &gt; 0, 'Each Gender - Gold'!N31*'Medal values'!$B$1+'Each Gender - Silver'!N31*'Medal values'!$B$2+'Each Gender - Bronze'!N31*'Medal values'!$B$3, "") + IF(AND(N$1 = M$1, M$2 = "Mixed"), 0.5*M31, 0) + IF(AND(N$1 = O$1, O$2 = "Mixed"), 0.5*O31, 0)</f>
        <v>0</v>
      </c>
      <c r="O31" s="5">
        <f>IF('Each Gender - Gold'!O31+'Each Gender - Silver'!O31+'Each Gender - Bronze'!O31 &gt; 0, 'Each Gender - Gold'!O31*'Medal values'!$B$1+'Each Gender - Silver'!O31*'Medal values'!$B$2+'Each Gender - Bronze'!O31*'Medal values'!$B$3, "") + IF(AND(O$1 = N$1, N$2 = "Mixed"), 0.5*N31, 0) + IF(AND(O$1 = P$1, P$2 = "Mixed"), 0.5*P31, 0)</f>
        <v>0</v>
      </c>
      <c r="P31" s="5">
        <f>IF('Each Gender - Gold'!P31+'Each Gender - Silver'!P31+'Each Gender - Bronze'!P31 &gt; 0, 'Each Gender - Gold'!P31*'Medal values'!$B$1+'Each Gender - Silver'!P31*'Medal values'!$B$2+'Each Gender - Bronze'!P31*'Medal values'!$B$3, "") + IF(AND(P$1 = O$1, O$2 = "Mixed"), 0.5*O31, 0) + IF(AND(P$1 = Q$1, Q$2 = "Mixed"), 0.5*Q31, 0)</f>
        <v>0</v>
      </c>
      <c r="Q31" s="5">
        <f>IF('Each Gender - Gold'!Q31+'Each Gender - Silver'!Q31+'Each Gender - Bronze'!Q31 &gt; 0, 'Each Gender - Gold'!Q31*'Medal values'!$B$1+'Each Gender - Silver'!Q31*'Medal values'!$B$2+'Each Gender - Bronze'!Q31*'Medal values'!$B$3, "") + IF(AND(Q$1 = P$1, P$2 = "Mixed"), 0.5*P31, 0) + IF(AND(Q$1 = R$1, R$2 = "Mixed"), 0.5*R31, 0)</f>
        <v>0</v>
      </c>
      <c r="R31" s="5">
        <f>IF('Each Gender - Gold'!R31+'Each Gender - Silver'!R31+'Each Gender - Bronze'!R31 &gt; 0, 'Each Gender - Gold'!R31*'Medal values'!$B$1+'Each Gender - Silver'!R31*'Medal values'!$B$2+'Each Gender - Bronze'!R31*'Medal values'!$B$3, "") + IF(AND(R$1 = Q$1, Q$2 = "Mixed"), 0.5*Q31, 0) + IF(AND(R$1 = S$1, S$2 = "Mixed"), 0.5*S31, 0)</f>
        <v>0</v>
      </c>
      <c r="S31" s="5">
        <f>IF('Each Gender - Gold'!S31+'Each Gender - Silver'!S31+'Each Gender - Bronze'!S31 &gt; 0, 'Each Gender - Gold'!S31*'Medal values'!$B$1+'Each Gender - Silver'!S31*'Medal values'!$B$2+'Each Gender - Bronze'!S31*'Medal values'!$B$3, "") + IF(AND(S$1 = R$1, R$2 = "Mixed"), 0.5*R31, 0) + IF(AND(S$1 = T$1, T$2 = "Mixed"), 0.5*T31, 0)</f>
        <v>0</v>
      </c>
      <c r="T31" s="5">
        <f>IF('Each Gender - Gold'!T31+'Each Gender - Silver'!T31+'Each Gender - Bronze'!T31 &gt; 0, 'Each Gender - Gold'!T31*'Medal values'!$B$1+'Each Gender - Silver'!T31*'Medal values'!$B$2+'Each Gender - Bronze'!T31*'Medal values'!$B$3, "") + IF(AND(T$1 = S$1, S$2 = "Mixed"), 0.5*S31, 0) + IF(AND(T$1 = U$1, U$2 = "Mixed"), 0.5*U31, 0)</f>
        <v>0</v>
      </c>
      <c r="U31" s="5">
        <f>IF('Each Gender - Gold'!U31+'Each Gender - Silver'!U31+'Each Gender - Bronze'!U31 &gt; 0, 'Each Gender - Gold'!U31*'Medal values'!$B$1+'Each Gender - Silver'!U31*'Medal values'!$B$2+'Each Gender - Bronze'!U31*'Medal values'!$B$3, "") + IF(AND(U$1 = T$1, T$2 = "Mixed"), 0.5*T31, 0) + IF(AND(U$1 = V$1, V$2 = "Mixed"), 0.5*V31, 0)</f>
        <v>0</v>
      </c>
      <c r="V31" s="5">
        <f>IF('Each Gender - Gold'!V31+'Each Gender - Silver'!V31+'Each Gender - Bronze'!V31 &gt; 0, 'Each Gender - Gold'!V31*'Medal values'!$B$1+'Each Gender - Silver'!V31*'Medal values'!$B$2+'Each Gender - Bronze'!V31*'Medal values'!$B$3, "") + IF(AND(V$1 = U$1, U$2 = "Mixed"), 0.5*U31, 0) + IF(AND(V$1 = W$1, W$2 = "Mixed"), 0.5*W31, 0)</f>
        <v>0</v>
      </c>
      <c r="W31" s="5">
        <f>IF('Each Gender - Gold'!W31+'Each Gender - Silver'!W31+'Each Gender - Bronze'!W31 &gt; 0, 'Each Gender - Gold'!W31*'Medal values'!$B$1+'Each Gender - Silver'!W31*'Medal values'!$B$2+'Each Gender - Bronze'!W31*'Medal values'!$B$3, "") + IF(AND(W$1 = V$1, V$2 = "Mixed"), 0.5*V31, 0) + IF(AND(W$1 = X$1, X$2 = "Mixed"), 0.5*X31, 0)</f>
        <v>0</v>
      </c>
      <c r="X31" s="5">
        <f>IF('Each Gender - Gold'!X31+'Each Gender - Silver'!X31+'Each Gender - Bronze'!X31 &gt; 0, 'Each Gender - Gold'!X31*'Medal values'!$B$1+'Each Gender - Silver'!X31*'Medal values'!$B$2+'Each Gender - Bronze'!X31*'Medal values'!$B$3, "") + IF(AND(X$1 = W$1, W$2 = "Mixed"), 0.5*W31, 0) + IF(AND(X$1 = Y$1, Y$2 = "Mixed"), 0.5*Y31, 0)</f>
        <v>0</v>
      </c>
      <c r="Y31" s="5">
        <f>IF('Each Gender - Gold'!Y31+'Each Gender - Silver'!Y31+'Each Gender - Bronze'!Y31 &gt; 0, 'Each Gender - Gold'!Y31*'Medal values'!$B$1+'Each Gender - Silver'!Y31*'Medal values'!$B$2+'Each Gender - Bronze'!Y31*'Medal values'!$B$3, "") + IF(AND(Y$1 = X$1, X$2 = "Mixed"), 0.5*X31, 0) + IF(AND(Y$1 = Z$1, Z$2 = "Mixed"), 0.5*Z31, 0)</f>
        <v>0</v>
      </c>
      <c r="Z31" s="5">
        <f>IF('Each Gender - Gold'!Z31+'Each Gender - Silver'!Z31+'Each Gender - Bronze'!Z31 &gt; 0, 'Each Gender - Gold'!Z31*'Medal values'!$B$1+'Each Gender - Silver'!Z31*'Medal values'!$B$2+'Each Gender - Bronze'!Z31*'Medal values'!$B$3, "") + IF(AND(Z$1 = Y$1, Y$2 = "Mixed"), 0.5*Y31, 0) + IF(AND(Z$1 = AA$1, AA$2 = "Mixed"), 0.5*AA31, 0)</f>
        <v>0</v>
      </c>
      <c r="AA31" s="5">
        <f>IF('Each Gender - Gold'!AA31+'Each Gender - Silver'!AA31+'Each Gender - Bronze'!AA31 &gt; 0, 'Each Gender - Gold'!AA31*'Medal values'!$B$1+'Each Gender - Silver'!AA31*'Medal values'!$B$2+'Each Gender - Bronze'!AA31*'Medal values'!$B$3, "") + IF(AND(AA$1 = Z$1, Z$2 = "Mixed"), 0.5*Z31, 0) + IF(AND(AA$1 = AB$1, AB$2 = "Mixed"), 0.5*AB31, 0)</f>
        <v>0</v>
      </c>
      <c r="AB31" s="5">
        <f>IF('Each Gender - Gold'!AB31+'Each Gender - Silver'!AB31+'Each Gender - Bronze'!AB31 &gt; 0, 'Each Gender - Gold'!AB31*'Medal values'!$B$1+'Each Gender - Silver'!AB31*'Medal values'!$B$2+'Each Gender - Bronze'!AB31*'Medal values'!$B$3, "") + IF(AND(AB$1 = AA$1, AA$2 = "Mixed"), 0.5*AA31, 0) + IF(AND(AB$1 = AC$1, AC$2 = "Mixed"), 0.5*AC31, 0)</f>
        <v>0</v>
      </c>
      <c r="AC31" s="5">
        <f>IF('Each Gender - Gold'!AC31+'Each Gender - Silver'!AC31+'Each Gender - Bronze'!AC31 &gt; 0, 'Each Gender - Gold'!AC31*'Medal values'!$B$1+'Each Gender - Silver'!AC31*'Medal values'!$B$2+'Each Gender - Bronze'!AC31*'Medal values'!$B$3, "") + IF(AND(AC$1 = AB$1, AB$2 = "Mixed"), 0.5*AB31, 0) + IF(AND(AC$1 = AD$1, AD$2 = "Mixed"), 0.5*AD31, 0)</f>
        <v>0</v>
      </c>
      <c r="AD31" s="5">
        <f>IF('Each Gender - Gold'!AD31+'Each Gender - Silver'!AD31+'Each Gender - Bronze'!AD31 &gt; 0, 'Each Gender - Gold'!AD31*'Medal values'!$B$1+'Each Gender - Silver'!AD31*'Medal values'!$B$2+'Each Gender - Bronze'!AD31*'Medal values'!$B$3, "") + IF(AND(AD$1 = AC$1, AC$2 = "Mixed"), 0.5*AC31, 0) + IF(AND(AD$1 = AE$1, AE$2 = "Mixed"), 0.5*AE31, 0)</f>
        <v>0</v>
      </c>
      <c r="AE31" s="5">
        <f>IF('Each Gender - Gold'!AE31+'Each Gender - Silver'!AE31+'Each Gender - Bronze'!AE31 &gt; 0, 'Each Gender - Gold'!AE31*'Medal values'!$B$1+'Each Gender - Silver'!AE31*'Medal values'!$B$2+'Each Gender - Bronze'!AE31*'Medal values'!$B$3, "") + IF(AND(AE$1 = AD$1, AD$2 = "Mixed"), 0.5*AD31, 0) + IF(AND(AE$1 = AF$1, AF$2 = "Mixed"), 0.5*AF31, 0)</f>
        <v>0</v>
      </c>
      <c r="AF31" s="5">
        <f>IF('Each Gender - Gold'!AF31+'Each Gender - Silver'!AF31+'Each Gender - Bronze'!AF31 &gt; 0, 'Each Gender - Gold'!AF31*'Medal values'!$B$1+'Each Gender - Silver'!AF31*'Medal values'!$B$2+'Each Gender - Bronze'!AF31*'Medal values'!$B$3, "") + IF(AND(AF$1 = AE$1, AE$2 = "Mixed"), 0.5*AE31, 0) + IF(AND(AF$1 = AG$1, AG$2 = "Mixed"), 0.5*AG31, 0)</f>
        <v>0</v>
      </c>
      <c r="AG31" s="5">
        <f>IF('Each Gender - Gold'!AG31+'Each Gender - Silver'!AG31+'Each Gender - Bronze'!AG31 &gt; 0, 'Each Gender - Gold'!AG31*'Medal values'!$B$1+'Each Gender - Silver'!AG31*'Medal values'!$B$2+'Each Gender - Bronze'!AG31*'Medal values'!$B$3, "") + IF(AND(AG$1 = AF$1, AF$2 = "Mixed"), 0.5*AF31, 0) + IF(AND(AG$1 = AH$1, AH$2 = "Mixed"), 0.5*AH31, 0)</f>
        <v>0</v>
      </c>
      <c r="AH31" s="5">
        <f>IF('Each Gender - Gold'!AH31+'Each Gender - Silver'!AH31+'Each Gender - Bronze'!AH31 &gt; 0, 'Each Gender - Gold'!AH31*'Medal values'!$B$1+'Each Gender - Silver'!AH31*'Medal values'!$B$2+'Each Gender - Bronze'!AH31*'Medal values'!$B$3, "") + IF(AND(AH$1 = AG$1, AG$2 = "Mixed"), 0.5*AG31, 0) + IF(AND(AH$1 = AI$1, AI$2 = "Mixed"), 0.5*AI31, 0)</f>
        <v>0</v>
      </c>
      <c r="AI31" s="5">
        <f>IF('Each Gender - Gold'!AI31+'Each Gender - Silver'!AI31+'Each Gender - Bronze'!AI31 &gt; 0, 'Each Gender - Gold'!AI31*'Medal values'!$B$1+'Each Gender - Silver'!AI31*'Medal values'!$B$2+'Each Gender - Bronze'!AI31*'Medal values'!$B$3, "") + IF(AND(AI$1 = AH$1, AH$2 = "Mixed"), 0.5*AH31, 0) + IF(AND(AI$1 = AJ$1, AJ$2 = "Mixed"), 0.5*AJ31, 0)</f>
        <v>0</v>
      </c>
      <c r="AJ31" s="5">
        <f>IF('Each Gender - Gold'!AJ31+'Each Gender - Silver'!AJ31+'Each Gender - Bronze'!AJ31 &gt; 0, 'Each Gender - Gold'!AJ31*'Medal values'!$B$1+'Each Gender - Silver'!AJ31*'Medal values'!$B$2+'Each Gender - Bronze'!AJ31*'Medal values'!$B$3, "") + IF(AND(AJ$1 = AI$1, AI$2 = "Mixed"), 0.5*AI31, 0) + IF(AND(AJ$1 = AK$1, AK$2 = "Mixed"), 0.5*AK31, 0)</f>
        <v>0</v>
      </c>
      <c r="AK31" s="5">
        <f>IF('Each Gender - Gold'!AK31+'Each Gender - Silver'!AK31+'Each Gender - Bronze'!AK31 &gt; 0, 'Each Gender - Gold'!AK31*'Medal values'!$B$1+'Each Gender - Silver'!AK31*'Medal values'!$B$2+'Each Gender - Bronze'!AK31*'Medal values'!$B$3, "") + IF(AND(AK$1 = AJ$1, AJ$2 = "Mixed"), 0.5*AJ31, 0) + IF(AND(AK$1 = AL$1, AL$2 = "Mixed"), 0.5*AL31, 0)</f>
        <v>0</v>
      </c>
      <c r="AL31" s="5">
        <f>IF('Each Gender - Gold'!AL31+'Each Gender - Silver'!AL31+'Each Gender - Bronze'!AL31 &gt; 0, 'Each Gender - Gold'!AL31*'Medal values'!$B$1+'Each Gender - Silver'!AL31*'Medal values'!$B$2+'Each Gender - Bronze'!AL31*'Medal values'!$B$3, "") + IF(AND(AL$1 = AK$1, AK$2 = "Mixed"), 0.5*AK31, 0) + IF(AND(AL$1 = AM$1, AM$2 = "Mixed"), 0.5*AM31, 0)</f>
        <v>0</v>
      </c>
      <c r="AM31" s="5">
        <f>IF('Each Gender - Gold'!AM31+'Each Gender - Silver'!AM31+'Each Gender - Bronze'!AM31 &gt; 0, 'Each Gender - Gold'!AM31*'Medal values'!$B$1+'Each Gender - Silver'!AM31*'Medal values'!$B$2+'Each Gender - Bronze'!AM31*'Medal values'!$B$3, "") + IF(AND(AM$1 = AL$1, AL$2 = "Mixed"), 0.5*AL31, 0) + IF(AND(AM$1 = AN$1, AN$2 = "Mixed"), 0.5*AN31, 0)</f>
        <v>0</v>
      </c>
      <c r="AN31" s="5">
        <f>IF('Each Gender - Gold'!AN31+'Each Gender - Silver'!AN31+'Each Gender - Bronze'!AN31 &gt; 0, 'Each Gender - Gold'!AN31*'Medal values'!$B$1+'Each Gender - Silver'!AN31*'Medal values'!$B$2+'Each Gender - Bronze'!AN31*'Medal values'!$B$3, "") + IF(AND(AN$1 = AM$1, AM$2 = "Mixed"), 0.5*AM31, 0) + IF(AND(AN$1 = AO$1, AO$2 = "Mixed"), 0.5*AO31, 0)</f>
        <v>0</v>
      </c>
      <c r="AO31" s="5">
        <f>IF('Each Gender - Gold'!AO31+'Each Gender - Silver'!AO31+'Each Gender - Bronze'!AO31 &gt; 0, 'Each Gender - Gold'!AO31*'Medal values'!$B$1+'Each Gender - Silver'!AO31*'Medal values'!$B$2+'Each Gender - Bronze'!AO31*'Medal values'!$B$3, "") + IF(AND(AO$1 = AN$1, AN$2 = "Mixed"), 0.5*AN31, 0) + IF(AND(AO$1 = AP$1, AP$2 = "Mixed"), 0.5*AP31, 0)</f>
        <v>0</v>
      </c>
      <c r="AP31" s="5">
        <f>IF('Each Gender - Gold'!AP31+'Each Gender - Silver'!AP31+'Each Gender - Bronze'!AP31 &gt; 0, 'Each Gender - Gold'!AP31*'Medal values'!$B$1+'Each Gender - Silver'!AP31*'Medal values'!$B$2+'Each Gender - Bronze'!AP31*'Medal values'!$B$3, "") + IF(AND(AP$1 = AO$1, AO$2 = "Mixed"), 0.5*AO31, 0) + IF(AND(AP$1 = AQ$1, AQ$2 = "Mixed"), 0.5*AQ31, 0)</f>
        <v>0</v>
      </c>
      <c r="AQ31" s="5">
        <f>IF('Each Gender - Gold'!AQ31+'Each Gender - Silver'!AQ31+'Each Gender - Bronze'!AQ31 &gt; 0, 'Each Gender - Gold'!AQ31*'Medal values'!$B$1+'Each Gender - Silver'!AQ31*'Medal values'!$B$2+'Each Gender - Bronze'!AQ31*'Medal values'!$B$3, "") + IF(AND(AQ$1 = AP$1, AP$2 = "Mixed"), 0.5*AP31, 0) + IF(AND(AQ$1 = AR$1, AR$2 = "Mixed"), 0.5*AR31, 0)</f>
        <v>0</v>
      </c>
      <c r="AR31" s="5">
        <f>IF('Each Gender - Gold'!AR31+'Each Gender - Silver'!AR31+'Each Gender - Bronze'!AR31 &gt; 0, 'Each Gender - Gold'!AR31*'Medal values'!$B$1+'Each Gender - Silver'!AR31*'Medal values'!$B$2+'Each Gender - Bronze'!AR31*'Medal values'!$B$3, "") + IF(AND(AR$1 = AQ$1, AQ$2 = "Mixed"), 0.5*AQ31, 0) + IF(AND(AR$1 = AS$1, AS$2 = "Mixed"), 0.5*AS31, 0)</f>
        <v>0</v>
      </c>
      <c r="AS31" s="5">
        <f>IF('Each Gender - Gold'!AS31+'Each Gender - Silver'!AS31+'Each Gender - Bronze'!AS31 &gt; 0, 'Each Gender - Gold'!AS31*'Medal values'!$B$1+'Each Gender - Silver'!AS31*'Medal values'!$B$2+'Each Gender - Bronze'!AS31*'Medal values'!$B$3, "") + IF(AND(AS$1 = AR$1, AR$2 = "Mixed"), 0.5*AR31, 0) + IF(AND(AS$1 = AT$1, AT$2 = "Mixed"), 0.5*AT31, 0)</f>
        <v>0</v>
      </c>
      <c r="AT31" s="5">
        <f>IF('Each Gender - Gold'!AT31+'Each Gender - Silver'!AT31+'Each Gender - Bronze'!AT31 &gt; 0, 'Each Gender - Gold'!AT31*'Medal values'!$B$1+'Each Gender - Silver'!AT31*'Medal values'!$B$2+'Each Gender - Bronze'!AT31*'Medal values'!$B$3, "") + IF(AND(AT$1 = AS$1, AS$2 = "Mixed"), 0.5*AS31, 0) + IF(AND(AT$1 = AU$1, AU$2 = "Mixed"), 0.5*AU31, 0)</f>
        <v>0</v>
      </c>
      <c r="AU31" s="5">
        <f>IF('Each Gender - Gold'!AU31+'Each Gender - Silver'!AU31+'Each Gender - Bronze'!AU31 &gt; 0, 'Each Gender - Gold'!AU31*'Medal values'!$B$1+'Each Gender - Silver'!AU31*'Medal values'!$B$2+'Each Gender - Bronze'!AU31*'Medal values'!$B$3, "") + IF(AND(AU$1 = AT$1, AT$2 = "Mixed"), 0.5*AT31, 0) + IF(AND(AU$1 = AV$1, AV$2 = "Mixed"), 0.5*AV31, 0)</f>
        <v>0</v>
      </c>
      <c r="AV31" s="5">
        <f>IF('Each Gender - Gold'!AV31+'Each Gender - Silver'!AV31+'Each Gender - Bronze'!AV31 &gt; 0, 'Each Gender - Gold'!AV31*'Medal values'!$B$1+'Each Gender - Silver'!AV31*'Medal values'!$B$2+'Each Gender - Bronze'!AV31*'Medal values'!$B$3, "") + IF(AND(AV$1 = AU$1, AU$2 = "Mixed"), 0.5*AU31, 0) + IF(AND(AV$1 = AW$1, AW$2 = "Mixed"), 0.5*AW31, 0)</f>
        <v>0</v>
      </c>
      <c r="AW31" s="5">
        <f>IF('Each Gender - Gold'!AW31+'Each Gender - Silver'!AW31+'Each Gender - Bronze'!AW31 &gt; 0, 'Each Gender - Gold'!AW31*'Medal values'!$B$1+'Each Gender - Silver'!AW31*'Medal values'!$B$2+'Each Gender - Bronze'!AW31*'Medal values'!$B$3, "") + IF(AND(AW$1 = AV$1, AV$2 = "Mixed"), 0.5*AV31, 0) + IF(AND(AW$1 = AX$1, AX$2 = "Mixed"), 0.5*AX31, 0)</f>
        <v>0</v>
      </c>
      <c r="AX31" s="5">
        <f>IF('Each Gender - Gold'!AX31+'Each Gender - Silver'!AX31+'Each Gender - Bronze'!AX31 &gt; 0, 'Each Gender - Gold'!AX31*'Medal values'!$B$1+'Each Gender - Silver'!AX31*'Medal values'!$B$2+'Each Gender - Bronze'!AX31*'Medal values'!$B$3, "") + IF(AND(AX$1 = AW$1, AW$2 = "Mixed"), 0.5*AW31, 0) + IF(AND(AX$1 = AY$1, AY$2 = "Mixed"), 0.5*AY31, 0)</f>
        <v>0</v>
      </c>
      <c r="AY31" s="5">
        <f>IF('Each Gender - Gold'!AY31+'Each Gender - Silver'!AY31+'Each Gender - Bronze'!AY31 &gt; 0, 'Each Gender - Gold'!AY31*'Medal values'!$B$1+'Each Gender - Silver'!AY31*'Medal values'!$B$2+'Each Gender - Bronze'!AY31*'Medal values'!$B$3, "") + IF(AND(AY$1 = AX$1, AX$2 = "Mixed"), 0.5*AX31, 0) + IF(AND(AY$1 = AZ$1, AZ$2 = "Mixed"), 0.5*AZ31, 0)</f>
        <v>0</v>
      </c>
      <c r="AZ31" s="5">
        <f>IF('Each Gender - Gold'!AZ31+'Each Gender - Silver'!AZ31+'Each Gender - Bronze'!AZ31 &gt; 0, 'Each Gender - Gold'!AZ31*'Medal values'!$B$1+'Each Gender - Silver'!AZ31*'Medal values'!$B$2+'Each Gender - Bronze'!AZ31*'Medal values'!$B$3, "") + IF(AND(AZ$1 = AY$1, AY$2 = "Mixed"), 0.5*AY31, 0) + IF(AND(AZ$1 = BA$1, BA$2 = "Mixed"), 0.5*BA31, 0)</f>
        <v>0</v>
      </c>
      <c r="BA31" s="5">
        <f>IF('Each Gender - Gold'!BA31+'Each Gender - Silver'!BA31+'Each Gender - Bronze'!BA31 &gt; 0, 'Each Gender - Gold'!BA31*'Medal values'!$B$1+'Each Gender - Silver'!BA31*'Medal values'!$B$2+'Each Gender - Bronze'!BA31*'Medal values'!$B$3, "") + IF(AND(BA$1 = AZ$1, AZ$2 = "Mixed"), 0.5*AZ31, 0) + IF(AND(BA$1 = BB$1, BB$2 = "Mixed"), 0.5*BB31, 0)</f>
        <v>0</v>
      </c>
      <c r="BB31" s="5">
        <f>IF('Each Gender - Gold'!BB31+'Each Gender - Silver'!BB31+'Each Gender - Bronze'!BB31 &gt; 0, 'Each Gender - Gold'!BB31*'Medal values'!$B$1+'Each Gender - Silver'!BB31*'Medal values'!$B$2+'Each Gender - Bronze'!BB31*'Medal values'!$B$3, "") + IF(AND(BB$1 = BA$1, BA$2 = "Mixed"), 0.5*BA31, 0) + IF(AND(BB$1 = BC$1, BC$2 = "Mixed"), 0.5*BC31, 0)</f>
        <v>0</v>
      </c>
      <c r="BC31" s="5">
        <f>IF('Each Gender - Gold'!BC31+'Each Gender - Silver'!BC31+'Each Gender - Bronze'!BC31 &gt; 0, 'Each Gender - Gold'!BC31*'Medal values'!$B$1+'Each Gender - Silver'!BC31*'Medal values'!$B$2+'Each Gender - Bronze'!BC31*'Medal values'!$B$3, "") + IF(AND(BC$1 = BB$1, BB$2 = "Mixed"), 0.5*BB31, 0) + IF(AND(BC$1 = BD$1, BD$2 = "Mixed"), 0.5*BD31, 0)</f>
        <v>0</v>
      </c>
      <c r="BD31" s="5">
        <f>IF('Each Gender - Gold'!BD31+'Each Gender - Silver'!BD31+'Each Gender - Bronze'!BD31 &gt; 0, 'Each Gender - Gold'!BD31*'Medal values'!$B$1+'Each Gender - Silver'!BD31*'Medal values'!$B$2+'Each Gender - Bronze'!BD31*'Medal values'!$B$3, "") + IF(AND(BD$1 = BC$1, BC$2 = "Mixed"), 0.5*BC31, 0) + IF(AND(BD$1 = BE$1, BE$2 = "Mixed"), 0.5*BE31, 0)</f>
        <v>0</v>
      </c>
      <c r="BE31" s="5">
        <f>IF('Each Gender - Gold'!BE31+'Each Gender - Silver'!BE31+'Each Gender - Bronze'!BE31 &gt; 0, 'Each Gender - Gold'!BE31*'Medal values'!$B$1+'Each Gender - Silver'!BE31*'Medal values'!$B$2+'Each Gender - Bronze'!BE31*'Medal values'!$B$3, "") + IF(AND(BE$1 = BD$1, BD$2 = "Mixed"), 0.5*BD31, 0) + IF(AND(BE$1 = BF$1, BF$2 = "Mixed"), 0.5*BF31, 0)</f>
        <v>0</v>
      </c>
      <c r="BF31" s="5">
        <f>IF('Each Gender - Gold'!BF31+'Each Gender - Silver'!BF31+'Each Gender - Bronze'!BF31 &gt; 0, 'Each Gender - Gold'!BF31*'Medal values'!$B$1+'Each Gender - Silver'!BF31*'Medal values'!$B$2+'Each Gender - Bronze'!BF31*'Medal values'!$B$3, "") + IF(AND(BF$1 = BE$1, BE$2 = "Mixed"), 0.5*BE31, 0) + IF(AND(BF$1 = BG$1, BG$2 = "Mixed"), 0.5*BG31, 0)</f>
        <v>0</v>
      </c>
      <c r="BG31" s="5">
        <f>IF('Each Gender - Gold'!BG31+'Each Gender - Silver'!BG31+'Each Gender - Bronze'!BG31 &gt; 0, 'Each Gender - Gold'!BG31*'Medal values'!$B$1+'Each Gender - Silver'!BG31*'Medal values'!$B$2+'Each Gender - Bronze'!BG31*'Medal values'!$B$3, "") + IF(AND(BG$1 = BF$1, BF$2 = "Mixed"), 0.5*BF31, 0) + IF(AND(BG$1 = BH$1, BH$2 = "Mixed"), 0.5*BH31, 0)</f>
        <v>0</v>
      </c>
      <c r="BH31" s="5">
        <f>IF('Each Gender - Gold'!BH31+'Each Gender - Silver'!BH31+'Each Gender - Bronze'!BH31 &gt; 0, 'Each Gender - Gold'!BH31*'Medal values'!$B$1+'Each Gender - Silver'!BH31*'Medal values'!$B$2+'Each Gender - Bronze'!BH31*'Medal values'!$B$3, "") + IF(AND(BH$1 = BG$1, BG$2 = "Mixed"), 0.5*BG31, 0) + IF(AND(BH$1 = BI$1, BI$2 = "Mixed"), 0.5*BI31, 0)</f>
        <v>0</v>
      </c>
      <c r="BI31" s="5">
        <f>IF('Each Gender - Gold'!BI31+'Each Gender - Silver'!BI31+'Each Gender - Bronze'!BI31 &gt; 0, 'Each Gender - Gold'!BI31*'Medal values'!$B$1+'Each Gender - Silver'!BI31*'Medal values'!$B$2+'Each Gender - Bronze'!BI31*'Medal values'!$B$3, "") + IF(AND(BI$1 = BH$1, BH$2 = "Mixed"), 0.5*BH31, 0) + IF(AND(BI$1 = BJ$1, BJ$2 = "Mixed"), 0.5*BJ31, 0)</f>
        <v>0</v>
      </c>
      <c r="BJ31" s="5">
        <f>IF('Each Gender - Gold'!BJ31+'Each Gender - Silver'!BJ31+'Each Gender - Bronze'!BJ31 &gt; 0, 'Each Gender - Gold'!BJ31*'Medal values'!$B$1+'Each Gender - Silver'!BJ31*'Medal values'!$B$2+'Each Gender - Bronze'!BJ31*'Medal values'!$B$3, "") + IF(AND(BJ$1 = BI$1, BI$2 = "Mixed"), 0.5*BI31, 0) + IF(AND(BJ$1 = BK$1, BK$2 = "Mixed"), 0.5*BK31, 0)</f>
        <v>0</v>
      </c>
      <c r="BK31" s="5">
        <f>IF('Each Gender - Gold'!BK31+'Each Gender - Silver'!BK31+'Each Gender - Bronze'!BK31 &gt; 0, 'Each Gender - Gold'!BK31*'Medal values'!$B$1+'Each Gender - Silver'!BK31*'Medal values'!$B$2+'Each Gender - Bronze'!BK31*'Medal values'!$B$3, "") + IF(AND(BK$1 = BJ$1, BJ$2 = "Mixed"), 0.5*BJ31, 0) + IF(AND(BK$1 = BL$1, BL$2 = "Mixed"), 0.5*BL31, 0)</f>
        <v>0</v>
      </c>
      <c r="BL31" s="5">
        <f>IF('Each Gender - Gold'!BL31+'Each Gender - Silver'!BL31+'Each Gender - Bronze'!BL31 &gt; 0, 'Each Gender - Gold'!BL31*'Medal values'!$B$1+'Each Gender - Silver'!BL31*'Medal values'!$B$2+'Each Gender - Bronze'!BL31*'Medal values'!$B$3, "") + IF(AND(BL$1 = BK$1, BK$2 = "Mixed"), 0.5*BK31, 0) + IF(AND(BL$1 = BM$1, BM$2 = "Mixed"), 0.5*BM31, 0)</f>
        <v>0</v>
      </c>
      <c r="BM31" s="5">
        <f>IF('Each Gender - Gold'!BM31+'Each Gender - Silver'!BM31+'Each Gender - Bronze'!BM31 &gt; 0, 'Each Gender - Gold'!BM31*'Medal values'!$B$1+'Each Gender - Silver'!BM31*'Medal values'!$B$2+'Each Gender - Bronze'!BM31*'Medal values'!$B$3, "") + IF(AND(BM$1 = BL$1, BL$2 = "Mixed"), 0.5*BL31, 0) + IF(AND(BM$1 = BN$1, BN$2 = "Mixed"), 0.5*BN31, 0)</f>
        <v>0</v>
      </c>
      <c r="BN31" s="5">
        <f>IF('Each Gender - Gold'!BN31+'Each Gender - Silver'!BN31+'Each Gender - Bronze'!BN31 &gt; 0, 'Each Gender - Gold'!BN31*'Medal values'!$B$1+'Each Gender - Silver'!BN31*'Medal values'!$B$2+'Each Gender - Bronze'!BN31*'Medal values'!$B$3, "") + IF(AND(BN$1 = BM$1, BM$2 = "Mixed"), 0.5*BM31, 0) + IF(AND(BN$1 = BO$1, BO$2 = "Mixed"), 0.5*BO31, 0)</f>
        <v>0</v>
      </c>
      <c r="BO31" s="5">
        <f>IF('Each Gender - Gold'!BO31+'Each Gender - Silver'!BO31+'Each Gender - Bronze'!BO31 &gt; 0, 'Each Gender - Gold'!BO31*'Medal values'!$B$1+'Each Gender - Silver'!BO31*'Medal values'!$B$2+'Each Gender - Bronze'!BO31*'Medal values'!$B$3, "") + IF(AND(BO$1 = BN$1, BN$2 = "Mixed"), 0.5*BN31, 0) + IF(AND(BO$1 = BP$1, BP$2 = "Mixed"), 0.5*BP31, 0)</f>
        <v>0</v>
      </c>
      <c r="BP31" s="5">
        <f>IF('Each Gender - Gold'!BP31+'Each Gender - Silver'!BP31+'Each Gender - Bronze'!BP31 &gt; 0, 'Each Gender - Gold'!BP31*'Medal values'!$B$1+'Each Gender - Silver'!BP31*'Medal values'!$B$2+'Each Gender - Bronze'!BP31*'Medal values'!$B$3, "") + IF(AND(BP$1 = BO$1, BO$2 = "Mixed"), 0.5*BO31, 0) + IF(AND(BP$1 = BQ$1, BQ$2 = "Mixed"), 0.5*BQ31, 0)</f>
        <v>0</v>
      </c>
      <c r="BQ31" s="5">
        <f>IF('Each Gender - Gold'!BQ31+'Each Gender - Silver'!BQ31+'Each Gender - Bronze'!BQ31 &gt; 0, 'Each Gender - Gold'!BQ31*'Medal values'!$B$1+'Each Gender - Silver'!BQ31*'Medal values'!$B$2+'Each Gender - Bronze'!BQ31*'Medal values'!$B$3, "") + IF(AND(BQ$1 = BP$1, BP$2 = "Mixed"), 0.5*BP31, 0) + IF(AND(BQ$1 = BR$1, BR$2 = "Mixed"), 0.5*BR31, 0)</f>
        <v>0</v>
      </c>
      <c r="BR31" s="5">
        <f>IF('Each Gender - Gold'!BR31+'Each Gender - Silver'!BR31+'Each Gender - Bronze'!BR31 &gt; 0, 'Each Gender - Gold'!BR31*'Medal values'!$B$1+'Each Gender - Silver'!BR31*'Medal values'!$B$2+'Each Gender - Bronze'!BR31*'Medal values'!$B$3, "") + IF(AND(BR$1 = BQ$1, BQ$2 = "Mixed"), 0.5*BQ31, 0) + IF(AND(BR$1 = BS$1, BS$2 = "Mixed"), 0.5*BS31, 0)</f>
        <v>0</v>
      </c>
      <c r="BS31" s="5">
        <f>IF('Each Gender - Gold'!BS31+'Each Gender - Silver'!BS31+'Each Gender - Bronze'!BS31 &gt; 0, 'Each Gender - Gold'!BS31*'Medal values'!$B$1+'Each Gender - Silver'!BS31*'Medal values'!$B$2+'Each Gender - Bronze'!BS31*'Medal values'!$B$3, "") + IF(AND(BS$1 = BR$1, BR$2 = "Mixed"), 0.5*BR31, 0) + IF(AND(BS$1 = BT$1, BT$2 = "Mixed"), 0.5*BT31, 0)</f>
        <v>0</v>
      </c>
      <c r="BT31" s="5">
        <f>IF('Each Gender - Gold'!BT31+'Each Gender - Silver'!BT31+'Each Gender - Bronze'!BT31 &gt; 0, 'Each Gender - Gold'!BT31*'Medal values'!$B$1+'Each Gender - Silver'!BT31*'Medal values'!$B$2+'Each Gender - Bronze'!BT31*'Medal values'!$B$3, "") + IF(AND(BT$1 = BS$1, BS$2 = "Mixed"), 0.5*BS31, 0) + IF(AND(BT$1 = BU$1, BU$2 = "Mixed"), 0.5*BU31, 0)</f>
        <v>0</v>
      </c>
      <c r="BU31" s="5">
        <f>IF('Each Gender - Gold'!BU31+'Each Gender - Silver'!BU31+'Each Gender - Bronze'!BU31 &gt; 0, 'Each Gender - Gold'!BU31*'Medal values'!$B$1+'Each Gender - Silver'!BU31*'Medal values'!$B$2+'Each Gender - Bronze'!BU31*'Medal values'!$B$3, "") + IF(AND(BU$1 = BT$1, BT$2 = "Mixed"), 0.5*BT31, 0) + IF(AND(BU$1 = BV$1, BV$2 = "Mixed"), 0.5*BV31, 0)</f>
        <v>0</v>
      </c>
      <c r="BV31" s="5">
        <f>IF('Each Gender - Gold'!BV31+'Each Gender - Silver'!BV31+'Each Gender - Bronze'!BV31 &gt; 0, 'Each Gender - Gold'!BV31*'Medal values'!$B$1+'Each Gender - Silver'!BV31*'Medal values'!$B$2+'Each Gender - Bronze'!BV31*'Medal values'!$B$3, "") + IF(AND(BV$1 = BU$1, BU$2 = "Mixed"), 0.5*BU31, 0) + IF(AND(BV$1 = BW$1, BW$2 = "Mixed"), 0.5*BW31, 0)</f>
        <v>0</v>
      </c>
      <c r="BW31" s="5">
        <f>IF('Each Gender - Gold'!BW31+'Each Gender - Silver'!BW31+'Each Gender - Bronze'!BW31 &gt; 0, 'Each Gender - Gold'!BW31*'Medal values'!$B$1+'Each Gender - Silver'!BW31*'Medal values'!$B$2+'Each Gender - Bronze'!BW31*'Medal values'!$B$3, "") + IF(AND(BW$1 = BV$1, BV$2 = "Mixed"), 0.5*BV31, 0) + IF(AND(BW$1 = BX$1, BX$2 = "Mixed"), 0.5*BX31, 0)</f>
        <v>0</v>
      </c>
      <c r="BX31" s="5">
        <f>IF('Each Gender - Gold'!BX31+'Each Gender - Silver'!BX31+'Each Gender - Bronze'!BX31 &gt; 0, 'Each Gender - Gold'!BX31*'Medal values'!$B$1+'Each Gender - Silver'!BX31*'Medal values'!$B$2+'Each Gender - Bronze'!BX31*'Medal values'!$B$3, "") + IF(AND(BX$1 = BW$1, BW$2 = "Mixed"), 0.5*BW31, 0) + IF(AND(BX$1 = BY$1, BY$2 = "Mixed"), 0.5*BY31, 0)</f>
        <v>0</v>
      </c>
      <c r="BY31" s="5">
        <f>IF('Each Gender - Gold'!BY31+'Each Gender - Silver'!BY31+'Each Gender - Bronze'!BY31 &gt; 0, 'Each Gender - Gold'!BY31*'Medal values'!$B$1+'Each Gender - Silver'!BY31*'Medal values'!$B$2+'Each Gender - Bronze'!BY31*'Medal values'!$B$3, "") + IF(AND(BY$1 = BX$1, BX$2 = "Mixed"), 0.5*BX31, 0) + IF(AND(BY$1 = BZ$1, BZ$2 = "Mixed"), 0.5*BZ31, 0)</f>
        <v>0</v>
      </c>
      <c r="BZ31" s="5">
        <f>IF('Each Gender - Gold'!BZ31+'Each Gender - Silver'!BZ31+'Each Gender - Bronze'!BZ31 &gt; 0, 'Each Gender - Gold'!BZ31*'Medal values'!$B$1+'Each Gender - Silver'!BZ31*'Medal values'!$B$2+'Each Gender - Bronze'!BZ31*'Medal values'!$B$3, "") + IF(AND(BZ$1 = BY$1, BY$2 = "Mixed"), 0.5*BY31, 0) + IF(AND(BZ$1 = CA$1, CA$2 = "Mixed"), 0.5*CA31, 0)</f>
        <v>0</v>
      </c>
      <c r="CA31" s="5">
        <f>IF('Each Gender - Gold'!CA31+'Each Gender - Silver'!CA31+'Each Gender - Bronze'!CA31 &gt; 0, 'Each Gender - Gold'!CA31*'Medal values'!$B$1+'Each Gender - Silver'!CA31*'Medal values'!$B$2+'Each Gender - Bronze'!CA31*'Medal values'!$B$3, "") + IF(AND(CA$1 = BZ$1, BZ$2 = "Mixed"), 0.5*BZ31, 0) + IF(AND(CA$1 = CB$1, CB$2 = "Mixed"), 0.5*CB31, 0)</f>
        <v>0</v>
      </c>
      <c r="CB31" s="5">
        <f>IF('Each Gender - Gold'!CB31+'Each Gender - Silver'!CB31+'Each Gender - Bronze'!CB31 &gt; 0, 'Each Gender - Gold'!CB31*'Medal values'!$B$1+'Each Gender - Silver'!CB31*'Medal values'!$B$2+'Each Gender - Bronze'!CB31*'Medal values'!$B$3, "") + IF(AND(CB$1 = CA$1, CA$2 = "Mixed"), 0.5*CA31, 0) + IF(AND(CB$1 = CC$1, CC$2 = "Mixed"), 0.5*CC31, 0)</f>
        <v>0</v>
      </c>
      <c r="CC31" s="5">
        <f>IF('Each Gender - Gold'!CC31+'Each Gender - Silver'!CC31+'Each Gender - Bronze'!CC31 &gt; 0, 'Each Gender - Gold'!CC31*'Medal values'!$B$1+'Each Gender - Silver'!CC31*'Medal values'!$B$2+'Each Gender - Bronze'!CC31*'Medal values'!$B$3, "") + IF(AND(CC$1 = CB$1, CB$2 = "Mixed"), 0.5*CB31, 0) + IF(AND(CC$1 = CD$1, CD$2 = "Mixed"), 0.5*CD31, 0)</f>
        <v>0</v>
      </c>
      <c r="CD31" s="5">
        <f>IF('Each Gender - Gold'!CD31+'Each Gender - Silver'!CD31+'Each Gender - Bronze'!CD31 &gt; 0, 'Each Gender - Gold'!CD31*'Medal values'!$B$1+'Each Gender - Silver'!CD31*'Medal values'!$B$2+'Each Gender - Bronze'!CD31*'Medal values'!$B$3, "") + IF(AND(CD$1 = CC$1, CC$2 = "Mixed"), 0.5*CC31, 0) + IF(AND(CD$1 = CE$1, CE$2 = "Mixed"), 0.5*CE31, 0)</f>
        <v>0</v>
      </c>
      <c r="CE31" s="5">
        <f>IF('Each Gender - Gold'!CE31+'Each Gender - Silver'!CE31+'Each Gender - Bronze'!CE31 &gt; 0, 'Each Gender - Gold'!CE31*'Medal values'!$B$1+'Each Gender - Silver'!CE31*'Medal values'!$B$2+'Each Gender - Bronze'!CE31*'Medal values'!$B$3, "") + IF(AND(CE$1 = CD$1, CD$2 = "Mixed"), 0.5*CD31, 0) + IF(AND(CE$1 = CF$1, CF$2 = "Mixed"), 0.5*CF31, 0)</f>
        <v>0</v>
      </c>
      <c r="CF31" s="5">
        <f>IF('Each Gender - Gold'!CF31+'Each Gender - Silver'!CF31+'Each Gender - Bronze'!CF31 &gt; 0, 'Each Gender - Gold'!CF31*'Medal values'!$B$1+'Each Gender - Silver'!CF31*'Medal values'!$B$2+'Each Gender - Bronze'!CF31*'Medal values'!$B$3, "") + IF(AND(CF$1 = CE$1, CE$2 = "Mixed"), 0.5*CE31, 0) + IF(AND(CF$1 = CG$1, CG$2 = "Mixed"), 0.5*CG31, 0)</f>
        <v>0</v>
      </c>
      <c r="CG31" s="5">
        <f>IF('Each Gender - Gold'!CG31+'Each Gender - Silver'!CG31+'Each Gender - Bronze'!CG31 &gt; 0, 'Each Gender - Gold'!CG31*'Medal values'!$B$1+'Each Gender - Silver'!CG31*'Medal values'!$B$2+'Each Gender - Bronze'!CG31*'Medal values'!$B$3, "") + IF(AND(CG$1 = CF$1, CF$2 = "Mixed"), 0.5*CF31, 0) + IF(AND(CG$1 = CH$1, CH$2 = "Mixed"), 0.5*CH31, 0)</f>
        <v>0</v>
      </c>
      <c r="CH31" s="5">
        <f>IF('Each Gender - Gold'!CH31+'Each Gender - Silver'!CH31+'Each Gender - Bronze'!CH31 &gt; 0, 'Each Gender - Gold'!CH31*'Medal values'!$B$1+'Each Gender - Silver'!CH31*'Medal values'!$B$2+'Each Gender - Bronze'!CH31*'Medal values'!$B$3, "") + IF(AND(CH$1 = CG$1, CG$2 = "Mixed"), 0.5*CG31, 0) + IF(AND(CH$1 = CI$1, CI$2 = "Mixed"), 0.5*CI31, 0)</f>
        <v>0</v>
      </c>
      <c r="CI31" s="5">
        <f>IF('Each Gender - Gold'!CI31+'Each Gender - Silver'!CI31+'Each Gender - Bronze'!CI31 &gt; 0, 'Each Gender - Gold'!CI31*'Medal values'!$B$1+'Each Gender - Silver'!CI31*'Medal values'!$B$2+'Each Gender - Bronze'!CI31*'Medal values'!$B$3, "") + IF(AND(CI$1 = CH$1, CH$2 = "Mixed"), 0.5*CH31, 0) + IF(AND(CI$1 = CJ$1, CJ$2 = "Mixed"), 0.5*CJ31, 0)</f>
        <v>0</v>
      </c>
      <c r="CJ31" s="5">
        <f>IF('Each Gender - Gold'!CJ31+'Each Gender - Silver'!CJ31+'Each Gender - Bronze'!CJ31 &gt; 0, 'Each Gender - Gold'!CJ31*'Medal values'!$B$1+'Each Gender - Silver'!CJ31*'Medal values'!$B$2+'Each Gender - Bronze'!CJ31*'Medal values'!$B$3, "") + IF(AND(CJ$1 = CI$1, CI$2 = "Mixed"), 0.5*CI31, 0) + IF(AND(CJ$1 = CK$1, CK$2 = "Mixed"), 0.5*CK31, 0)</f>
        <v>0</v>
      </c>
      <c r="CK31" s="5">
        <f>IF('Each Gender - Gold'!CK31+'Each Gender - Silver'!CK31+'Each Gender - Bronze'!CK31 &gt; 0, 'Each Gender - Gold'!CK31*'Medal values'!$B$1+'Each Gender - Silver'!CK31*'Medal values'!$B$2+'Each Gender - Bronze'!CK31*'Medal values'!$B$3, "") + IF(AND(CK$1 = CJ$1, CJ$2 = "Mixed"), 0.5*CJ31, 0) + IF(AND(CK$1 = CL$1, CL$2 = "Mixed"), 0.5*CL31, 0)</f>
        <v>0</v>
      </c>
      <c r="CL31" s="5">
        <f>IF('Each Gender - Gold'!CL31+'Each Gender - Silver'!CL31+'Each Gender - Bronze'!CL31 &gt; 0, 'Each Gender - Gold'!CL31*'Medal values'!$B$1+'Each Gender - Silver'!CL31*'Medal values'!$B$2+'Each Gender - Bronze'!CL31*'Medal values'!$B$3, "") + IF(AND(CL$1 = CK$1, CK$2 = "Mixed"), 0.5*CK31, 0) + IF(AND(CL$1 = CM$1, CM$2 = "Mixed"), 0.5*CM31, 0)</f>
        <v>0</v>
      </c>
      <c r="CM31" s="5">
        <f>IF('Each Gender - Gold'!CM31+'Each Gender - Silver'!CM31+'Each Gender - Bronze'!CM31 &gt; 0, 'Each Gender - Gold'!CM31*'Medal values'!$B$1+'Each Gender - Silver'!CM31*'Medal values'!$B$2+'Each Gender - Bronze'!CM31*'Medal values'!$B$3, "") + IF(AND(CM$1 = CL$1, CL$2 = "Mixed"), 0.5*CL31, 0) + IF(AND(CM$1 = CN$1, CN$2 = "Mixed"), 0.5*CN31, 0)</f>
        <v>0</v>
      </c>
      <c r="CN31" s="5">
        <f>IF('Each Gender - Gold'!CN31+'Each Gender - Silver'!CN31+'Each Gender - Bronze'!CN31 &gt; 0, 'Each Gender - Gold'!CN31*'Medal values'!$B$1+'Each Gender - Silver'!CN31*'Medal values'!$B$2+'Each Gender - Bronze'!CN31*'Medal values'!$B$3, "") + IF(AND(CN$1 = CM$1, CM$2 = "Mixed"), 0.5*CM31, 0) + IF(AND(CN$1 = CO$1, CO$2 = "Mixed"), 0.5*CO31, 0)</f>
        <v>0</v>
      </c>
      <c r="CO31" s="5">
        <f>IF('Each Gender - Gold'!CO31+'Each Gender - Silver'!CO31+'Each Gender - Bronze'!CO31 &gt; 0, 'Each Gender - Gold'!CO31*'Medal values'!$B$1+'Each Gender - Silver'!CO31*'Medal values'!$B$2+'Each Gender - Bronze'!CO31*'Medal values'!$B$3, "") + IF(AND(CO$1 = CN$1, CN$2 = "Mixed"), 0.5*CN31, 0) + IF(AND(CO$1 = CP$1, CP$2 = "Mixed"), 0.5*CP31, 0)</f>
        <v>0</v>
      </c>
      <c r="CP31" s="5">
        <f>IF('Each Gender - Gold'!CP31+'Each Gender - Silver'!CP31+'Each Gender - Bronze'!CP31 &gt; 0, 'Each Gender - Gold'!CP31*'Medal values'!$B$1+'Each Gender - Silver'!CP31*'Medal values'!$B$2+'Each Gender - Bronze'!CP31*'Medal values'!$B$3, "") + IF(AND(CP$1 = CO$1, CO$2 = "Mixed"), 0.5*CO31, 0) + IF(AND(CP$1 = CQ$1, CQ$2 = "Mixed"), 0.5*CQ31, 0)</f>
        <v>0</v>
      </c>
      <c r="CQ31" s="5">
        <f>IF('Each Gender - Gold'!CQ31+'Each Gender - Silver'!CQ31+'Each Gender - Bronze'!CQ31 &gt; 0, 'Each Gender - Gold'!CQ31*'Medal values'!$B$1+'Each Gender - Silver'!CQ31*'Medal values'!$B$2+'Each Gender - Bronze'!CQ31*'Medal values'!$B$3, "") + IF(AND(CQ$1 = CP$1, CP$2 = "Mixed"), 0.5*CP31, 0) + IF(AND(CQ$1 = CR$1, CR$2 = "Mixed"), 0.5*CR31, 0)</f>
        <v>0</v>
      </c>
      <c r="CR31" s="5">
        <f>IF('Each Gender - Gold'!CR31+'Each Gender - Silver'!CR31+'Each Gender - Bronze'!CR31 &gt; 0, 'Each Gender - Gold'!CR31*'Medal values'!$B$1+'Each Gender - Silver'!CR31*'Medal values'!$B$2+'Each Gender - Bronze'!CR31*'Medal values'!$B$3, "") + IF(AND(CR$1 = CQ$1, CQ$2 = "Mixed"), 0.5*CQ31, 0) + IF(AND(CR$1 = CS$1, CS$2 = "Mixed"), 0.5*CS31, 0)</f>
        <v>0</v>
      </c>
      <c r="CS31" s="5">
        <f>IF('Each Gender - Gold'!CS31+'Each Gender - Silver'!CS31+'Each Gender - Bronze'!CS31 &gt; 0, 'Each Gender - Gold'!CS31*'Medal values'!$B$1+'Each Gender - Silver'!CS31*'Medal values'!$B$2+'Each Gender - Bronze'!CS31*'Medal values'!$B$3, "") + IF(AND(CS$1 = CR$1, CR$2 = "Mixed"), 0.5*CR31, 0) + IF(AND(CS$1 = CT$1, CT$2 = "Mixed"), 0.5*CT31, 0)</f>
        <v>0</v>
      </c>
      <c r="CT31" s="5">
        <f>IF('Each Gender - Gold'!CT31+'Each Gender - Silver'!CT31+'Each Gender - Bronze'!CT31 &gt; 0, 'Each Gender - Gold'!CT31*'Medal values'!$B$1+'Each Gender - Silver'!CT31*'Medal values'!$B$2+'Each Gender - Bronze'!CT31*'Medal values'!$B$3, "") + IF(AND(CT$1 = CS$1, CS$2 = "Mixed"), 0.5*CS31, 0) + IF(AND(CT$1 = CU$1, CU$2 = "Mixed"), 0.5*CU31, 0)</f>
        <v>0</v>
      </c>
      <c r="CU31" s="5">
        <f>IF('Each Gender - Gold'!CU31+'Each Gender - Silver'!CU31+'Each Gender - Bronze'!CU31 &gt; 0, 'Each Gender - Gold'!CU31*'Medal values'!$B$1+'Each Gender - Silver'!CU31*'Medal values'!$B$2+'Each Gender - Bronze'!CU31*'Medal values'!$B$3, "") + IF(AND(CU$1 = CT$1, CT$2 = "Mixed"), 0.5*CT31, 0) + IF(AND(CU$1 = CV$1, CV$2 = "Mixed"), 0.5*CV31, 0)</f>
        <v>0</v>
      </c>
      <c r="CV31" s="5">
        <f>IF('Each Gender - Gold'!CV31+'Each Gender - Silver'!CV31+'Each Gender - Bronze'!CV31 &gt; 0, 'Each Gender - Gold'!CV31*'Medal values'!$B$1+'Each Gender - Silver'!CV31*'Medal values'!$B$2+'Each Gender - Bronze'!CV31*'Medal values'!$B$3, "") + IF(AND(CV$1 = CU$1, CU$2 = "Mixed"), 0.5*CU31, 0) + IF(AND(CV$1 = CW$1, CW$2 = "Mixed"), 0.5*CW31, 0)</f>
        <v>0</v>
      </c>
      <c r="CW31" s="5">
        <f t="shared" ref="CW31:CX31" si="29">SUMIF($B$2:$CV$2,CW$2, $B31:$CV31)</f>
        <v>5.001001</v>
      </c>
      <c r="CX31" s="5">
        <f t="shared" si="29"/>
        <v>2</v>
      </c>
    </row>
    <row r="32">
      <c r="A32" s="5" t="str">
        <f>Countries!A30</f>
        <v>FIJ</v>
      </c>
      <c r="B32" s="5">
        <f>IF('Each Gender - Gold'!B32+'Each Gender - Silver'!B32+'Each Gender - Bronze'!B32 &gt; 0, 'Each Gender - Gold'!B32*'Medal values'!$B$1+'Each Gender - Silver'!B32*'Medal values'!$B$2+'Each Gender - Bronze'!B32*'Medal values'!$B$3, "") + IF(AND(B$1 = A$1, A$2 = "Mixed"), 0.5*A32, 0) + IF(AND(B$1 = C$1, C$2 = "Mixed"), 0.5*C32, 0)</f>
        <v>0</v>
      </c>
      <c r="C32" s="5">
        <f>IF('Each Gender - Gold'!C32+'Each Gender - Silver'!C32+'Each Gender - Bronze'!C32 &gt; 0, 'Each Gender - Gold'!C32*'Medal values'!$B$1+'Each Gender - Silver'!C32*'Medal values'!$B$2+'Each Gender - Bronze'!C32*'Medal values'!$B$3, "") + IF(AND(C$1 = B$1, B$2 = "Mixed"), 0.5*B32, 0) + IF(AND(C$1 = D$1, D$2 = "Mixed"), 0.5*D32, 0)</f>
        <v>0</v>
      </c>
      <c r="D32" s="5">
        <f>IF('Each Gender - Gold'!D32+'Each Gender - Silver'!D32+'Each Gender - Bronze'!D32 &gt; 0, 'Each Gender - Gold'!D32*'Medal values'!$B$1+'Each Gender - Silver'!D32*'Medal values'!$B$2+'Each Gender - Bronze'!D32*'Medal values'!$B$3, "") + IF(AND(D$1 = C$1, C$2 = "Mixed"), 0.5*C32, 0) + IF(AND(D$1 = E$1, E$2 = "Mixed"), 0.5*E32, 0)</f>
        <v>0</v>
      </c>
      <c r="E32" s="5">
        <f>IF('Each Gender - Gold'!E32+'Each Gender - Silver'!E32+'Each Gender - Bronze'!E32 &gt; 0, 'Each Gender - Gold'!E32*'Medal values'!$B$1+'Each Gender - Silver'!E32*'Medal values'!$B$2+'Each Gender - Bronze'!E32*'Medal values'!$B$3, "") + IF(AND(E$1 = D$1, D$2 = "Mixed"), 0.5*D32, 0) + IF(AND(E$1 = F$1, F$2 = "Mixed"), 0.5*F32, 0)</f>
        <v>0</v>
      </c>
      <c r="F32" s="5">
        <f>IF('Each Gender - Gold'!F32+'Each Gender - Silver'!F32+'Each Gender - Bronze'!F32 &gt; 0, 'Each Gender - Gold'!F32*'Medal values'!$B$1+'Each Gender - Silver'!F32*'Medal values'!$B$2+'Each Gender - Bronze'!F32*'Medal values'!$B$3, "") + IF(AND(F$1 = E$1, E$2 = "Mixed"), 0.5*E32, 0) + IF(AND(F$1 = G$1, G$2 = "Mixed"), 0.5*G32, 0)</f>
        <v>0</v>
      </c>
      <c r="G32" s="5">
        <f>IF('Each Gender - Gold'!G32+'Each Gender - Silver'!G32+'Each Gender - Bronze'!G32 &gt; 0, 'Each Gender - Gold'!G32*'Medal values'!$B$1+'Each Gender - Silver'!G32*'Medal values'!$B$2+'Each Gender - Bronze'!G32*'Medal values'!$B$3, "") + IF(AND(G$1 = F$1, F$2 = "Mixed"), 0.5*F32, 0) + IF(AND(G$1 = H$1, H$2 = "Mixed"), 0.5*H32, 0)</f>
        <v>0</v>
      </c>
      <c r="H32" s="5">
        <f>IF('Each Gender - Gold'!H32+'Each Gender - Silver'!H32+'Each Gender - Bronze'!H32 &gt; 0, 'Each Gender - Gold'!H32*'Medal values'!$B$1+'Each Gender - Silver'!H32*'Medal values'!$B$2+'Each Gender - Bronze'!H32*'Medal values'!$B$3, "") + IF(AND(H$1 = G$1, G$2 = "Mixed"), 0.5*G32, 0) + IF(AND(H$1 = I$1, I$2 = "Mixed"), 0.5*I32, 0)</f>
        <v>0</v>
      </c>
      <c r="I32" s="5">
        <f>IF('Each Gender - Gold'!I32+'Each Gender - Silver'!I32+'Each Gender - Bronze'!I32 &gt; 0, 'Each Gender - Gold'!I32*'Medal values'!$B$1+'Each Gender - Silver'!I32*'Medal values'!$B$2+'Each Gender - Bronze'!I32*'Medal values'!$B$3, "") + IF(AND(I$1 = H$1, H$2 = "Mixed"), 0.5*H32, 0) + IF(AND(I$1 = J$1, J$2 = "Mixed"), 0.5*J32, 0)</f>
        <v>0</v>
      </c>
      <c r="J32" s="5">
        <f>IF('Each Gender - Gold'!J32+'Each Gender - Silver'!J32+'Each Gender - Bronze'!J32 &gt; 0, 'Each Gender - Gold'!J32*'Medal values'!$B$1+'Each Gender - Silver'!J32*'Medal values'!$B$2+'Each Gender - Bronze'!J32*'Medal values'!$B$3, "") + IF(AND(J$1 = I$1, I$2 = "Mixed"), 0.5*I32, 0) + IF(AND(J$1 = K$1, K$2 = "Mixed"), 0.5*K32, 0)</f>
        <v>0</v>
      </c>
      <c r="K32" s="5">
        <f>IF('Each Gender - Gold'!K32+'Each Gender - Silver'!K32+'Each Gender - Bronze'!K32 &gt; 0, 'Each Gender - Gold'!K32*'Medal values'!$B$1+'Each Gender - Silver'!K32*'Medal values'!$B$2+'Each Gender - Bronze'!K32*'Medal values'!$B$3, "") + IF(AND(K$1 = J$1, J$2 = "Mixed"), 0.5*J32, 0) + IF(AND(K$1 = L$1, L$2 = "Mixed"), 0.5*L32, 0)</f>
        <v>0</v>
      </c>
      <c r="L32" s="5">
        <f>IF('Each Gender - Gold'!L32+'Each Gender - Silver'!L32+'Each Gender - Bronze'!L32 &gt; 0, 'Each Gender - Gold'!L32*'Medal values'!$B$1+'Each Gender - Silver'!L32*'Medal values'!$B$2+'Each Gender - Bronze'!L32*'Medal values'!$B$3, "") + IF(AND(L$1 = K$1, K$2 = "Mixed"), 0.5*K32, 0) + IF(AND(L$1 = M$1, M$2 = "Mixed"), 0.5*M32, 0)</f>
        <v>0</v>
      </c>
      <c r="M32" s="5">
        <f>IF('Each Gender - Gold'!M32+'Each Gender - Silver'!M32+'Each Gender - Bronze'!M32 &gt; 0, 'Each Gender - Gold'!M32*'Medal values'!$B$1+'Each Gender - Silver'!M32*'Medal values'!$B$2+'Each Gender - Bronze'!M32*'Medal values'!$B$3, "") + IF(AND(M$1 = L$1, L$2 = "Mixed"), 0.5*L32, 0) + IF(AND(M$1 = N$1, N$2 = "Mixed"), 0.5*N32, 0)</f>
        <v>0</v>
      </c>
      <c r="N32" s="5">
        <f>IF('Each Gender - Gold'!N32+'Each Gender - Silver'!N32+'Each Gender - Bronze'!N32 &gt; 0, 'Each Gender - Gold'!N32*'Medal values'!$B$1+'Each Gender - Silver'!N32*'Medal values'!$B$2+'Each Gender - Bronze'!N32*'Medal values'!$B$3, "") + IF(AND(N$1 = M$1, M$2 = "Mixed"), 0.5*M32, 0) + IF(AND(N$1 = O$1, O$2 = "Mixed"), 0.5*O32, 0)</f>
        <v>0</v>
      </c>
      <c r="O32" s="5">
        <f>IF('Each Gender - Gold'!O32+'Each Gender - Silver'!O32+'Each Gender - Bronze'!O32 &gt; 0, 'Each Gender - Gold'!O32*'Medal values'!$B$1+'Each Gender - Silver'!O32*'Medal values'!$B$2+'Each Gender - Bronze'!O32*'Medal values'!$B$3, "") + IF(AND(O$1 = N$1, N$2 = "Mixed"), 0.5*N32, 0) + IF(AND(O$1 = P$1, P$2 = "Mixed"), 0.5*P32, 0)</f>
        <v>0</v>
      </c>
      <c r="P32" s="5">
        <f>IF('Each Gender - Gold'!P32+'Each Gender - Silver'!P32+'Each Gender - Bronze'!P32 &gt; 0, 'Each Gender - Gold'!P32*'Medal values'!$B$1+'Each Gender - Silver'!P32*'Medal values'!$B$2+'Each Gender - Bronze'!P32*'Medal values'!$B$3, "") + IF(AND(P$1 = O$1, O$2 = "Mixed"), 0.5*O32, 0) + IF(AND(P$1 = Q$1, Q$2 = "Mixed"), 0.5*Q32, 0)</f>
        <v>0</v>
      </c>
      <c r="Q32" s="5">
        <f>IF('Each Gender - Gold'!Q32+'Each Gender - Silver'!Q32+'Each Gender - Bronze'!Q32 &gt; 0, 'Each Gender - Gold'!Q32*'Medal values'!$B$1+'Each Gender - Silver'!Q32*'Medal values'!$B$2+'Each Gender - Bronze'!Q32*'Medal values'!$B$3, "") + IF(AND(Q$1 = P$1, P$2 = "Mixed"), 0.5*P32, 0) + IF(AND(Q$1 = R$1, R$2 = "Mixed"), 0.5*R32, 0)</f>
        <v>0</v>
      </c>
      <c r="R32" s="5">
        <f>IF('Each Gender - Gold'!R32+'Each Gender - Silver'!R32+'Each Gender - Bronze'!R32 &gt; 0, 'Each Gender - Gold'!R32*'Medal values'!$B$1+'Each Gender - Silver'!R32*'Medal values'!$B$2+'Each Gender - Bronze'!R32*'Medal values'!$B$3, "") + IF(AND(R$1 = Q$1, Q$2 = "Mixed"), 0.5*Q32, 0) + IF(AND(R$1 = S$1, S$2 = "Mixed"), 0.5*S32, 0)</f>
        <v>0</v>
      </c>
      <c r="S32" s="5">
        <f>IF('Each Gender - Gold'!S32+'Each Gender - Silver'!S32+'Each Gender - Bronze'!S32 &gt; 0, 'Each Gender - Gold'!S32*'Medal values'!$B$1+'Each Gender - Silver'!S32*'Medal values'!$B$2+'Each Gender - Bronze'!S32*'Medal values'!$B$3, "") + IF(AND(S$1 = R$1, R$2 = "Mixed"), 0.5*R32, 0) + IF(AND(S$1 = T$1, T$2 = "Mixed"), 0.5*T32, 0)</f>
        <v>0</v>
      </c>
      <c r="T32" s="5">
        <f>IF('Each Gender - Gold'!T32+'Each Gender - Silver'!T32+'Each Gender - Bronze'!T32 &gt; 0, 'Each Gender - Gold'!T32*'Medal values'!$B$1+'Each Gender - Silver'!T32*'Medal values'!$B$2+'Each Gender - Bronze'!T32*'Medal values'!$B$3, "") + IF(AND(T$1 = S$1, S$2 = "Mixed"), 0.5*S32, 0) + IF(AND(T$1 = U$1, U$2 = "Mixed"), 0.5*U32, 0)</f>
        <v>0</v>
      </c>
      <c r="U32" s="5">
        <f>IF('Each Gender - Gold'!U32+'Each Gender - Silver'!U32+'Each Gender - Bronze'!U32 &gt; 0, 'Each Gender - Gold'!U32*'Medal values'!$B$1+'Each Gender - Silver'!U32*'Medal values'!$B$2+'Each Gender - Bronze'!U32*'Medal values'!$B$3, "") + IF(AND(U$1 = T$1, T$2 = "Mixed"), 0.5*T32, 0) + IF(AND(U$1 = V$1, V$2 = "Mixed"), 0.5*V32, 0)</f>
        <v>0</v>
      </c>
      <c r="V32" s="5">
        <f>IF('Each Gender - Gold'!V32+'Each Gender - Silver'!V32+'Each Gender - Bronze'!V32 &gt; 0, 'Each Gender - Gold'!V32*'Medal values'!$B$1+'Each Gender - Silver'!V32*'Medal values'!$B$2+'Each Gender - Bronze'!V32*'Medal values'!$B$3, "") + IF(AND(V$1 = U$1, U$2 = "Mixed"), 0.5*U32, 0) + IF(AND(V$1 = W$1, W$2 = "Mixed"), 0.5*W32, 0)</f>
        <v>0</v>
      </c>
      <c r="W32" s="5">
        <f>IF('Each Gender - Gold'!W32+'Each Gender - Silver'!W32+'Each Gender - Bronze'!W32 &gt; 0, 'Each Gender - Gold'!W32*'Medal values'!$B$1+'Each Gender - Silver'!W32*'Medal values'!$B$2+'Each Gender - Bronze'!W32*'Medal values'!$B$3, "") + IF(AND(W$1 = V$1, V$2 = "Mixed"), 0.5*V32, 0) + IF(AND(W$1 = X$1, X$2 = "Mixed"), 0.5*X32, 0)</f>
        <v>0</v>
      </c>
      <c r="X32" s="5">
        <f>IF('Each Gender - Gold'!X32+'Each Gender - Silver'!X32+'Each Gender - Bronze'!X32 &gt; 0, 'Each Gender - Gold'!X32*'Medal values'!$B$1+'Each Gender - Silver'!X32*'Medal values'!$B$2+'Each Gender - Bronze'!X32*'Medal values'!$B$3, "") + IF(AND(X$1 = W$1, W$2 = "Mixed"), 0.5*W32, 0) + IF(AND(X$1 = Y$1, Y$2 = "Mixed"), 0.5*Y32, 0)</f>
        <v>0</v>
      </c>
      <c r="Y32" s="5">
        <f>IF('Each Gender - Gold'!Y32+'Each Gender - Silver'!Y32+'Each Gender - Bronze'!Y32 &gt; 0, 'Each Gender - Gold'!Y32*'Medal values'!$B$1+'Each Gender - Silver'!Y32*'Medal values'!$B$2+'Each Gender - Bronze'!Y32*'Medal values'!$B$3, "") + IF(AND(Y$1 = X$1, X$2 = "Mixed"), 0.5*X32, 0) + IF(AND(Y$1 = Z$1, Z$2 = "Mixed"), 0.5*Z32, 0)</f>
        <v>0</v>
      </c>
      <c r="Z32" s="5">
        <f>IF('Each Gender - Gold'!Z32+'Each Gender - Silver'!Z32+'Each Gender - Bronze'!Z32 &gt; 0, 'Each Gender - Gold'!Z32*'Medal values'!$B$1+'Each Gender - Silver'!Z32*'Medal values'!$B$2+'Each Gender - Bronze'!Z32*'Medal values'!$B$3, "") + IF(AND(Z$1 = Y$1, Y$2 = "Mixed"), 0.5*Y32, 0) + IF(AND(Z$1 = AA$1, AA$2 = "Mixed"), 0.5*AA32, 0)</f>
        <v>0</v>
      </c>
      <c r="AA32" s="5">
        <f>IF('Each Gender - Gold'!AA32+'Each Gender - Silver'!AA32+'Each Gender - Bronze'!AA32 &gt; 0, 'Each Gender - Gold'!AA32*'Medal values'!$B$1+'Each Gender - Silver'!AA32*'Medal values'!$B$2+'Each Gender - Bronze'!AA32*'Medal values'!$B$3, "") + IF(AND(AA$1 = Z$1, Z$2 = "Mixed"), 0.5*Z32, 0) + IF(AND(AA$1 = AB$1, AB$2 = "Mixed"), 0.5*AB32, 0)</f>
        <v>0</v>
      </c>
      <c r="AB32" s="5">
        <f>IF('Each Gender - Gold'!AB32+'Each Gender - Silver'!AB32+'Each Gender - Bronze'!AB32 &gt; 0, 'Each Gender - Gold'!AB32*'Medal values'!$B$1+'Each Gender - Silver'!AB32*'Medal values'!$B$2+'Each Gender - Bronze'!AB32*'Medal values'!$B$3, "") + IF(AND(AB$1 = AA$1, AA$2 = "Mixed"), 0.5*AA32, 0) + IF(AND(AB$1 = AC$1, AC$2 = "Mixed"), 0.5*AC32, 0)</f>
        <v>0</v>
      </c>
      <c r="AC32" s="5">
        <f>IF('Each Gender - Gold'!AC32+'Each Gender - Silver'!AC32+'Each Gender - Bronze'!AC32 &gt; 0, 'Each Gender - Gold'!AC32*'Medal values'!$B$1+'Each Gender - Silver'!AC32*'Medal values'!$B$2+'Each Gender - Bronze'!AC32*'Medal values'!$B$3, "") + IF(AND(AC$1 = AB$1, AB$2 = "Mixed"), 0.5*AB32, 0) + IF(AND(AC$1 = AD$1, AD$2 = "Mixed"), 0.5*AD32, 0)</f>
        <v>0</v>
      </c>
      <c r="AD32" s="5">
        <f>IF('Each Gender - Gold'!AD32+'Each Gender - Silver'!AD32+'Each Gender - Bronze'!AD32 &gt; 0, 'Each Gender - Gold'!AD32*'Medal values'!$B$1+'Each Gender - Silver'!AD32*'Medal values'!$B$2+'Each Gender - Bronze'!AD32*'Medal values'!$B$3, "") + IF(AND(AD$1 = AC$1, AC$2 = "Mixed"), 0.5*AC32, 0) + IF(AND(AD$1 = AE$1, AE$2 = "Mixed"), 0.5*AE32, 0)</f>
        <v>0</v>
      </c>
      <c r="AE32" s="5">
        <f>IF('Each Gender - Gold'!AE32+'Each Gender - Silver'!AE32+'Each Gender - Bronze'!AE32 &gt; 0, 'Each Gender - Gold'!AE32*'Medal values'!$B$1+'Each Gender - Silver'!AE32*'Medal values'!$B$2+'Each Gender - Bronze'!AE32*'Medal values'!$B$3, "") + IF(AND(AE$1 = AD$1, AD$2 = "Mixed"), 0.5*AD32, 0) + IF(AND(AE$1 = AF$1, AF$2 = "Mixed"), 0.5*AF32, 0)</f>
        <v>0</v>
      </c>
      <c r="AF32" s="5">
        <f>IF('Each Gender - Gold'!AF32+'Each Gender - Silver'!AF32+'Each Gender - Bronze'!AF32 &gt; 0, 'Each Gender - Gold'!AF32*'Medal values'!$B$1+'Each Gender - Silver'!AF32*'Medal values'!$B$2+'Each Gender - Bronze'!AF32*'Medal values'!$B$3, "") + IF(AND(AF$1 = AE$1, AE$2 = "Mixed"), 0.5*AE32, 0) + IF(AND(AF$1 = AG$1, AG$2 = "Mixed"), 0.5*AG32, 0)</f>
        <v>0</v>
      </c>
      <c r="AG32" s="5">
        <f>IF('Each Gender - Gold'!AG32+'Each Gender - Silver'!AG32+'Each Gender - Bronze'!AG32 &gt; 0, 'Each Gender - Gold'!AG32*'Medal values'!$B$1+'Each Gender - Silver'!AG32*'Medal values'!$B$2+'Each Gender - Bronze'!AG32*'Medal values'!$B$3, "") + IF(AND(AG$1 = AF$1, AF$2 = "Mixed"), 0.5*AF32, 0) + IF(AND(AG$1 = AH$1, AH$2 = "Mixed"), 0.5*AH32, 0)</f>
        <v>0</v>
      </c>
      <c r="AH32" s="5">
        <f>IF('Each Gender - Gold'!AH32+'Each Gender - Silver'!AH32+'Each Gender - Bronze'!AH32 &gt; 0, 'Each Gender - Gold'!AH32*'Medal values'!$B$1+'Each Gender - Silver'!AH32*'Medal values'!$B$2+'Each Gender - Bronze'!AH32*'Medal values'!$B$3, "") + IF(AND(AH$1 = AG$1, AG$2 = "Mixed"), 0.5*AG32, 0) + IF(AND(AH$1 = AI$1, AI$2 = "Mixed"), 0.5*AI32, 0)</f>
        <v>0</v>
      </c>
      <c r="AI32" s="5">
        <f>IF('Each Gender - Gold'!AI32+'Each Gender - Silver'!AI32+'Each Gender - Bronze'!AI32 &gt; 0, 'Each Gender - Gold'!AI32*'Medal values'!$B$1+'Each Gender - Silver'!AI32*'Medal values'!$B$2+'Each Gender - Bronze'!AI32*'Medal values'!$B$3, "") + IF(AND(AI$1 = AH$1, AH$2 = "Mixed"), 0.5*AH32, 0) + IF(AND(AI$1 = AJ$1, AJ$2 = "Mixed"), 0.5*AJ32, 0)</f>
        <v>0</v>
      </c>
      <c r="AJ32" s="5">
        <f>IF('Each Gender - Gold'!AJ32+'Each Gender - Silver'!AJ32+'Each Gender - Bronze'!AJ32 &gt; 0, 'Each Gender - Gold'!AJ32*'Medal values'!$B$1+'Each Gender - Silver'!AJ32*'Medal values'!$B$2+'Each Gender - Bronze'!AJ32*'Medal values'!$B$3, "") + IF(AND(AJ$1 = AI$1, AI$2 = "Mixed"), 0.5*AI32, 0) + IF(AND(AJ$1 = AK$1, AK$2 = "Mixed"), 0.5*AK32, 0)</f>
        <v>0</v>
      </c>
      <c r="AK32" s="5">
        <f>IF('Each Gender - Gold'!AK32+'Each Gender - Silver'!AK32+'Each Gender - Bronze'!AK32 &gt; 0, 'Each Gender - Gold'!AK32*'Medal values'!$B$1+'Each Gender - Silver'!AK32*'Medal values'!$B$2+'Each Gender - Bronze'!AK32*'Medal values'!$B$3, "") + IF(AND(AK$1 = AJ$1, AJ$2 = "Mixed"), 0.5*AJ32, 0) + IF(AND(AK$1 = AL$1, AL$2 = "Mixed"), 0.5*AL32, 0)</f>
        <v>0</v>
      </c>
      <c r="AL32" s="5">
        <f>IF('Each Gender - Gold'!AL32+'Each Gender - Silver'!AL32+'Each Gender - Bronze'!AL32 &gt; 0, 'Each Gender - Gold'!AL32*'Medal values'!$B$1+'Each Gender - Silver'!AL32*'Medal values'!$B$2+'Each Gender - Bronze'!AL32*'Medal values'!$B$3, "") + IF(AND(AL$1 = AK$1, AK$2 = "Mixed"), 0.5*AK32, 0) + IF(AND(AL$1 = AM$1, AM$2 = "Mixed"), 0.5*AM32, 0)</f>
        <v>0</v>
      </c>
      <c r="AM32" s="5">
        <f>IF('Each Gender - Gold'!AM32+'Each Gender - Silver'!AM32+'Each Gender - Bronze'!AM32 &gt; 0, 'Each Gender - Gold'!AM32*'Medal values'!$B$1+'Each Gender - Silver'!AM32*'Medal values'!$B$2+'Each Gender - Bronze'!AM32*'Medal values'!$B$3, "") + IF(AND(AM$1 = AL$1, AL$2 = "Mixed"), 0.5*AL32, 0) + IF(AND(AM$1 = AN$1, AN$2 = "Mixed"), 0.5*AN32, 0)</f>
        <v>0</v>
      </c>
      <c r="AN32" s="5">
        <f>IF('Each Gender - Gold'!AN32+'Each Gender - Silver'!AN32+'Each Gender - Bronze'!AN32 &gt; 0, 'Each Gender - Gold'!AN32*'Medal values'!$B$1+'Each Gender - Silver'!AN32*'Medal values'!$B$2+'Each Gender - Bronze'!AN32*'Medal values'!$B$3, "") + IF(AND(AN$1 = AM$1, AM$2 = "Mixed"), 0.5*AM32, 0) + IF(AND(AN$1 = AO$1, AO$2 = "Mixed"), 0.5*AO32, 0)</f>
        <v>0</v>
      </c>
      <c r="AO32" s="5">
        <f>IF('Each Gender - Gold'!AO32+'Each Gender - Silver'!AO32+'Each Gender - Bronze'!AO32 &gt; 0, 'Each Gender - Gold'!AO32*'Medal values'!$B$1+'Each Gender - Silver'!AO32*'Medal values'!$B$2+'Each Gender - Bronze'!AO32*'Medal values'!$B$3, "") + IF(AND(AO$1 = AN$1, AN$2 = "Mixed"), 0.5*AN32, 0) + IF(AND(AO$1 = AP$1, AP$2 = "Mixed"), 0.5*AP32, 0)</f>
        <v>0</v>
      </c>
      <c r="AP32" s="5">
        <f>IF('Each Gender - Gold'!AP32+'Each Gender - Silver'!AP32+'Each Gender - Bronze'!AP32 &gt; 0, 'Each Gender - Gold'!AP32*'Medal values'!$B$1+'Each Gender - Silver'!AP32*'Medal values'!$B$2+'Each Gender - Bronze'!AP32*'Medal values'!$B$3, "") + IF(AND(AP$1 = AO$1, AO$2 = "Mixed"), 0.5*AO32, 0) + IF(AND(AP$1 = AQ$1, AQ$2 = "Mixed"), 0.5*AQ32, 0)</f>
        <v>0</v>
      </c>
      <c r="AQ32" s="5">
        <f>IF('Each Gender - Gold'!AQ32+'Each Gender - Silver'!AQ32+'Each Gender - Bronze'!AQ32 &gt; 0, 'Each Gender - Gold'!AQ32*'Medal values'!$B$1+'Each Gender - Silver'!AQ32*'Medal values'!$B$2+'Each Gender - Bronze'!AQ32*'Medal values'!$B$3, "") + IF(AND(AQ$1 = AP$1, AP$2 = "Mixed"), 0.5*AP32, 0) + IF(AND(AQ$1 = AR$1, AR$2 = "Mixed"), 0.5*AR32, 0)</f>
        <v>0</v>
      </c>
      <c r="AR32" s="5">
        <f>IF('Each Gender - Gold'!AR32+'Each Gender - Silver'!AR32+'Each Gender - Bronze'!AR32 &gt; 0, 'Each Gender - Gold'!AR32*'Medal values'!$B$1+'Each Gender - Silver'!AR32*'Medal values'!$B$2+'Each Gender - Bronze'!AR32*'Medal values'!$B$3, "") + IF(AND(AR$1 = AQ$1, AQ$2 = "Mixed"), 0.5*AQ32, 0) + IF(AND(AR$1 = AS$1, AS$2 = "Mixed"), 0.5*AS32, 0)</f>
        <v>0</v>
      </c>
      <c r="AS32" s="5">
        <f>IF('Each Gender - Gold'!AS32+'Each Gender - Silver'!AS32+'Each Gender - Bronze'!AS32 &gt; 0, 'Each Gender - Gold'!AS32*'Medal values'!$B$1+'Each Gender - Silver'!AS32*'Medal values'!$B$2+'Each Gender - Bronze'!AS32*'Medal values'!$B$3, "") + IF(AND(AS$1 = AR$1, AR$2 = "Mixed"), 0.5*AR32, 0) + IF(AND(AS$1 = AT$1, AT$2 = "Mixed"), 0.5*AT32, 0)</f>
        <v>0</v>
      </c>
      <c r="AT32" s="5">
        <f>IF('Each Gender - Gold'!AT32+'Each Gender - Silver'!AT32+'Each Gender - Bronze'!AT32 &gt; 0, 'Each Gender - Gold'!AT32*'Medal values'!$B$1+'Each Gender - Silver'!AT32*'Medal values'!$B$2+'Each Gender - Bronze'!AT32*'Medal values'!$B$3, "") + IF(AND(AT$1 = AS$1, AS$2 = "Mixed"), 0.5*AS32, 0) + IF(AND(AT$1 = AU$1, AU$2 = "Mixed"), 0.5*AU32, 0)</f>
        <v>0</v>
      </c>
      <c r="AU32" s="5">
        <f>IF('Each Gender - Gold'!AU32+'Each Gender - Silver'!AU32+'Each Gender - Bronze'!AU32 &gt; 0, 'Each Gender - Gold'!AU32*'Medal values'!$B$1+'Each Gender - Silver'!AU32*'Medal values'!$B$2+'Each Gender - Bronze'!AU32*'Medal values'!$B$3, "") + IF(AND(AU$1 = AT$1, AT$2 = "Mixed"), 0.5*AT32, 0) + IF(AND(AU$1 = AV$1, AV$2 = "Mixed"), 0.5*AV32, 0)</f>
        <v>0</v>
      </c>
      <c r="AV32" s="5">
        <f>IF('Each Gender - Gold'!AV32+'Each Gender - Silver'!AV32+'Each Gender - Bronze'!AV32 &gt; 0, 'Each Gender - Gold'!AV32*'Medal values'!$B$1+'Each Gender - Silver'!AV32*'Medal values'!$B$2+'Each Gender - Bronze'!AV32*'Medal values'!$B$3, "") + IF(AND(AV$1 = AU$1, AU$2 = "Mixed"), 0.5*AU32, 0) + IF(AND(AV$1 = AW$1, AW$2 = "Mixed"), 0.5*AW32, 0)</f>
        <v>0</v>
      </c>
      <c r="AW32" s="5">
        <f>IF('Each Gender - Gold'!AW32+'Each Gender - Silver'!AW32+'Each Gender - Bronze'!AW32 &gt; 0, 'Each Gender - Gold'!AW32*'Medal values'!$B$1+'Each Gender - Silver'!AW32*'Medal values'!$B$2+'Each Gender - Bronze'!AW32*'Medal values'!$B$3, "") + IF(AND(AW$1 = AV$1, AV$2 = "Mixed"), 0.5*AV32, 0) + IF(AND(AW$1 = AX$1, AX$2 = "Mixed"), 0.5*AX32, 0)</f>
        <v>0</v>
      </c>
      <c r="AX32" s="5">
        <f>IF('Each Gender - Gold'!AX32+'Each Gender - Silver'!AX32+'Each Gender - Bronze'!AX32 &gt; 0, 'Each Gender - Gold'!AX32*'Medal values'!$B$1+'Each Gender - Silver'!AX32*'Medal values'!$B$2+'Each Gender - Bronze'!AX32*'Medal values'!$B$3, "") + IF(AND(AX$1 = AW$1, AW$2 = "Mixed"), 0.5*AW32, 0) + IF(AND(AX$1 = AY$1, AY$2 = "Mixed"), 0.5*AY32, 0)</f>
        <v>0</v>
      </c>
      <c r="AY32" s="5">
        <f>IF('Each Gender - Gold'!AY32+'Each Gender - Silver'!AY32+'Each Gender - Bronze'!AY32 &gt; 0, 'Each Gender - Gold'!AY32*'Medal values'!$B$1+'Each Gender - Silver'!AY32*'Medal values'!$B$2+'Each Gender - Bronze'!AY32*'Medal values'!$B$3, "") + IF(AND(AY$1 = AX$1, AX$2 = "Mixed"), 0.5*AX32, 0) + IF(AND(AY$1 = AZ$1, AZ$2 = "Mixed"), 0.5*AZ32, 0)</f>
        <v>0</v>
      </c>
      <c r="AZ32" s="5">
        <f>IF('Each Gender - Gold'!AZ32+'Each Gender - Silver'!AZ32+'Each Gender - Bronze'!AZ32 &gt; 0, 'Each Gender - Gold'!AZ32*'Medal values'!$B$1+'Each Gender - Silver'!AZ32*'Medal values'!$B$2+'Each Gender - Bronze'!AZ32*'Medal values'!$B$3, "") + IF(AND(AZ$1 = AY$1, AY$2 = "Mixed"), 0.5*AY32, 0) + IF(AND(AZ$1 = BA$1, BA$2 = "Mixed"), 0.5*BA32, 0)</f>
        <v>0</v>
      </c>
      <c r="BA32" s="5">
        <f>IF('Each Gender - Gold'!BA32+'Each Gender - Silver'!BA32+'Each Gender - Bronze'!BA32 &gt; 0, 'Each Gender - Gold'!BA32*'Medal values'!$B$1+'Each Gender - Silver'!BA32*'Medal values'!$B$2+'Each Gender - Bronze'!BA32*'Medal values'!$B$3, "") + IF(AND(BA$1 = AZ$1, AZ$2 = "Mixed"), 0.5*AZ32, 0) + IF(AND(BA$1 = BB$1, BB$2 = "Mixed"), 0.5*BB32, 0)</f>
        <v>0</v>
      </c>
      <c r="BB32" s="5">
        <f>IF('Each Gender - Gold'!BB32+'Each Gender - Silver'!BB32+'Each Gender - Bronze'!BB32 &gt; 0, 'Each Gender - Gold'!BB32*'Medal values'!$B$1+'Each Gender - Silver'!BB32*'Medal values'!$B$2+'Each Gender - Bronze'!BB32*'Medal values'!$B$3, "") + IF(AND(BB$1 = BA$1, BA$2 = "Mixed"), 0.5*BA32, 0) + IF(AND(BB$1 = BC$1, BC$2 = "Mixed"), 0.5*BC32, 0)</f>
        <v>0</v>
      </c>
      <c r="BC32" s="5">
        <f>IF('Each Gender - Gold'!BC32+'Each Gender - Silver'!BC32+'Each Gender - Bronze'!BC32 &gt; 0, 'Each Gender - Gold'!BC32*'Medal values'!$B$1+'Each Gender - Silver'!BC32*'Medal values'!$B$2+'Each Gender - Bronze'!BC32*'Medal values'!$B$3, "") + IF(AND(BC$1 = BB$1, BB$2 = "Mixed"), 0.5*BB32, 0) + IF(AND(BC$1 = BD$1, BD$2 = "Mixed"), 0.5*BD32, 0)</f>
        <v>0</v>
      </c>
      <c r="BD32" s="5">
        <f>IF('Each Gender - Gold'!BD32+'Each Gender - Silver'!BD32+'Each Gender - Bronze'!BD32 &gt; 0, 'Each Gender - Gold'!BD32*'Medal values'!$B$1+'Each Gender - Silver'!BD32*'Medal values'!$B$2+'Each Gender - Bronze'!BD32*'Medal values'!$B$3, "") + IF(AND(BD$1 = BC$1, BC$2 = "Mixed"), 0.5*BC32, 0) + IF(AND(BD$1 = BE$1, BE$2 = "Mixed"), 0.5*BE32, 0)</f>
        <v>0</v>
      </c>
      <c r="BE32" s="5">
        <f>IF('Each Gender - Gold'!BE32+'Each Gender - Silver'!BE32+'Each Gender - Bronze'!BE32 &gt; 0, 'Each Gender - Gold'!BE32*'Medal values'!$B$1+'Each Gender - Silver'!BE32*'Medal values'!$B$2+'Each Gender - Bronze'!BE32*'Medal values'!$B$3, "") + IF(AND(BE$1 = BD$1, BD$2 = "Mixed"), 0.5*BD32, 0) + IF(AND(BE$1 = BF$1, BF$2 = "Mixed"), 0.5*BF32, 0)</f>
        <v>0</v>
      </c>
      <c r="BF32" s="5">
        <f>IF('Each Gender - Gold'!BF32+'Each Gender - Silver'!BF32+'Each Gender - Bronze'!BF32 &gt; 0, 'Each Gender - Gold'!BF32*'Medal values'!$B$1+'Each Gender - Silver'!BF32*'Medal values'!$B$2+'Each Gender - Bronze'!BF32*'Medal values'!$B$3, "") + IF(AND(BF$1 = BE$1, BE$2 = "Mixed"), 0.5*BE32, 0) + IF(AND(BF$1 = BG$1, BG$2 = "Mixed"), 0.5*BG32, 0)</f>
        <v>0</v>
      </c>
      <c r="BG32" s="5">
        <f>IF('Each Gender - Gold'!BG32+'Each Gender - Silver'!BG32+'Each Gender - Bronze'!BG32 &gt; 0, 'Each Gender - Gold'!BG32*'Medal values'!$B$1+'Each Gender - Silver'!BG32*'Medal values'!$B$2+'Each Gender - Bronze'!BG32*'Medal values'!$B$3, "") + IF(AND(BG$1 = BF$1, BF$2 = "Mixed"), 0.5*BF32, 0) + IF(AND(BG$1 = BH$1, BH$2 = "Mixed"), 0.5*BH32, 0)</f>
        <v>0</v>
      </c>
      <c r="BH32" s="5">
        <f>IF('Each Gender - Gold'!BH32+'Each Gender - Silver'!BH32+'Each Gender - Bronze'!BH32 &gt; 0, 'Each Gender - Gold'!BH32*'Medal values'!$B$1+'Each Gender - Silver'!BH32*'Medal values'!$B$2+'Each Gender - Bronze'!BH32*'Medal values'!$B$3, "") + IF(AND(BH$1 = BG$1, BG$2 = "Mixed"), 0.5*BG32, 0) + IF(AND(BH$1 = BI$1, BI$2 = "Mixed"), 0.5*BI32, 0)</f>
        <v>0</v>
      </c>
      <c r="BI32" s="5">
        <f>IF('Each Gender - Gold'!BI32+'Each Gender - Silver'!BI32+'Each Gender - Bronze'!BI32 &gt; 0, 'Each Gender - Gold'!BI32*'Medal values'!$B$1+'Each Gender - Silver'!BI32*'Medal values'!$B$2+'Each Gender - Bronze'!BI32*'Medal values'!$B$3, "") + IF(AND(BI$1 = BH$1, BH$2 = "Mixed"), 0.5*BH32, 0) + IF(AND(BI$1 = BJ$1, BJ$2 = "Mixed"), 0.5*BJ32, 0)</f>
        <v>0</v>
      </c>
      <c r="BJ32" s="5">
        <f>IF('Each Gender - Gold'!BJ32+'Each Gender - Silver'!BJ32+'Each Gender - Bronze'!BJ32 &gt; 0, 'Each Gender - Gold'!BJ32*'Medal values'!$B$1+'Each Gender - Silver'!BJ32*'Medal values'!$B$2+'Each Gender - Bronze'!BJ32*'Medal values'!$B$3, "") + IF(AND(BJ$1 = BI$1, BI$2 = "Mixed"), 0.5*BI32, 0) + IF(AND(BJ$1 = BK$1, BK$2 = "Mixed"), 0.5*BK32, 0)</f>
        <v>0</v>
      </c>
      <c r="BK32" s="5">
        <f>IF('Each Gender - Gold'!BK32+'Each Gender - Silver'!BK32+'Each Gender - Bronze'!BK32 &gt; 0, 'Each Gender - Gold'!BK32*'Medal values'!$B$1+'Each Gender - Silver'!BK32*'Medal values'!$B$2+'Each Gender - Bronze'!BK32*'Medal values'!$B$3, "") + IF(AND(BK$1 = BJ$1, BJ$2 = "Mixed"), 0.5*BJ32, 0) + IF(AND(BK$1 = BL$1, BL$2 = "Mixed"), 0.5*BL32, 0)</f>
        <v>3.001</v>
      </c>
      <c r="BL32" s="5">
        <f>IF('Each Gender - Gold'!BL32+'Each Gender - Silver'!BL32+'Each Gender - Bronze'!BL32 &gt; 0, 'Each Gender - Gold'!BL32*'Medal values'!$B$1+'Each Gender - Silver'!BL32*'Medal values'!$B$2+'Each Gender - Bronze'!BL32*'Medal values'!$B$3, "") + IF(AND(BL$1 = BK$1, BK$2 = "Mixed"), 0.5*BK32, 0) + IF(AND(BL$1 = BM$1, BM$2 = "Mixed"), 0.5*BM32, 0)</f>
        <v>1</v>
      </c>
      <c r="BM32" s="5">
        <f>IF('Each Gender - Gold'!BM32+'Each Gender - Silver'!BM32+'Each Gender - Bronze'!BM32 &gt; 0, 'Each Gender - Gold'!BM32*'Medal values'!$B$1+'Each Gender - Silver'!BM32*'Medal values'!$B$2+'Each Gender - Bronze'!BM32*'Medal values'!$B$3, "") + IF(AND(BM$1 = BL$1, BL$2 = "Mixed"), 0.5*BL32, 0) + IF(AND(BM$1 = BN$1, BN$2 = "Mixed"), 0.5*BN32, 0)</f>
        <v>0</v>
      </c>
      <c r="BN32" s="5">
        <f>IF('Each Gender - Gold'!BN32+'Each Gender - Silver'!BN32+'Each Gender - Bronze'!BN32 &gt; 0, 'Each Gender - Gold'!BN32*'Medal values'!$B$1+'Each Gender - Silver'!BN32*'Medal values'!$B$2+'Each Gender - Bronze'!BN32*'Medal values'!$B$3, "") + IF(AND(BN$1 = BM$1, BM$2 = "Mixed"), 0.5*BM32, 0) + IF(AND(BN$1 = BO$1, BO$2 = "Mixed"), 0.5*BO32, 0)</f>
        <v>0</v>
      </c>
      <c r="BO32" s="5">
        <f>IF('Each Gender - Gold'!BO32+'Each Gender - Silver'!BO32+'Each Gender - Bronze'!BO32 &gt; 0, 'Each Gender - Gold'!BO32*'Medal values'!$B$1+'Each Gender - Silver'!BO32*'Medal values'!$B$2+'Each Gender - Bronze'!BO32*'Medal values'!$B$3, "") + IF(AND(BO$1 = BN$1, BN$2 = "Mixed"), 0.5*BN32, 0) + IF(AND(BO$1 = BP$1, BP$2 = "Mixed"), 0.5*BP32, 0)</f>
        <v>0</v>
      </c>
      <c r="BP32" s="5">
        <f>IF('Each Gender - Gold'!BP32+'Each Gender - Silver'!BP32+'Each Gender - Bronze'!BP32 &gt; 0, 'Each Gender - Gold'!BP32*'Medal values'!$B$1+'Each Gender - Silver'!BP32*'Medal values'!$B$2+'Each Gender - Bronze'!BP32*'Medal values'!$B$3, "") + IF(AND(BP$1 = BO$1, BO$2 = "Mixed"), 0.5*BO32, 0) + IF(AND(BP$1 = BQ$1, BQ$2 = "Mixed"), 0.5*BQ32, 0)</f>
        <v>0</v>
      </c>
      <c r="BQ32" s="5">
        <f>IF('Each Gender - Gold'!BQ32+'Each Gender - Silver'!BQ32+'Each Gender - Bronze'!BQ32 &gt; 0, 'Each Gender - Gold'!BQ32*'Medal values'!$B$1+'Each Gender - Silver'!BQ32*'Medal values'!$B$2+'Each Gender - Bronze'!BQ32*'Medal values'!$B$3, "") + IF(AND(BQ$1 = BP$1, BP$2 = "Mixed"), 0.5*BP32, 0) + IF(AND(BQ$1 = BR$1, BR$2 = "Mixed"), 0.5*BR32, 0)</f>
        <v>0</v>
      </c>
      <c r="BR32" s="5">
        <f>IF('Each Gender - Gold'!BR32+'Each Gender - Silver'!BR32+'Each Gender - Bronze'!BR32 &gt; 0, 'Each Gender - Gold'!BR32*'Medal values'!$B$1+'Each Gender - Silver'!BR32*'Medal values'!$B$2+'Each Gender - Bronze'!BR32*'Medal values'!$B$3, "") + IF(AND(BR$1 = BQ$1, BQ$2 = "Mixed"), 0.5*BQ32, 0) + IF(AND(BR$1 = BS$1, BS$2 = "Mixed"), 0.5*BS32, 0)</f>
        <v>0</v>
      </c>
      <c r="BS32" s="5">
        <f>IF('Each Gender - Gold'!BS32+'Each Gender - Silver'!BS32+'Each Gender - Bronze'!BS32 &gt; 0, 'Each Gender - Gold'!BS32*'Medal values'!$B$1+'Each Gender - Silver'!BS32*'Medal values'!$B$2+'Each Gender - Bronze'!BS32*'Medal values'!$B$3, "") + IF(AND(BS$1 = BR$1, BR$2 = "Mixed"), 0.5*BR32, 0) + IF(AND(BS$1 = BT$1, BT$2 = "Mixed"), 0.5*BT32, 0)</f>
        <v>0</v>
      </c>
      <c r="BT32" s="5">
        <f>IF('Each Gender - Gold'!BT32+'Each Gender - Silver'!BT32+'Each Gender - Bronze'!BT32 &gt; 0, 'Each Gender - Gold'!BT32*'Medal values'!$B$1+'Each Gender - Silver'!BT32*'Medal values'!$B$2+'Each Gender - Bronze'!BT32*'Medal values'!$B$3, "") + IF(AND(BT$1 = BS$1, BS$2 = "Mixed"), 0.5*BS32, 0) + IF(AND(BT$1 = BU$1, BU$2 = "Mixed"), 0.5*BU32, 0)</f>
        <v>0</v>
      </c>
      <c r="BU32" s="5">
        <f>IF('Each Gender - Gold'!BU32+'Each Gender - Silver'!BU32+'Each Gender - Bronze'!BU32 &gt; 0, 'Each Gender - Gold'!BU32*'Medal values'!$B$1+'Each Gender - Silver'!BU32*'Medal values'!$B$2+'Each Gender - Bronze'!BU32*'Medal values'!$B$3, "") + IF(AND(BU$1 = BT$1, BT$2 = "Mixed"), 0.5*BT32, 0) + IF(AND(BU$1 = BV$1, BV$2 = "Mixed"), 0.5*BV32, 0)</f>
        <v>0</v>
      </c>
      <c r="BV32" s="5">
        <f>IF('Each Gender - Gold'!BV32+'Each Gender - Silver'!BV32+'Each Gender - Bronze'!BV32 &gt; 0, 'Each Gender - Gold'!BV32*'Medal values'!$B$1+'Each Gender - Silver'!BV32*'Medal values'!$B$2+'Each Gender - Bronze'!BV32*'Medal values'!$B$3, "") + IF(AND(BV$1 = BU$1, BU$2 = "Mixed"), 0.5*BU32, 0) + IF(AND(BV$1 = BW$1, BW$2 = "Mixed"), 0.5*BW32, 0)</f>
        <v>0</v>
      </c>
      <c r="BW32" s="5">
        <f>IF('Each Gender - Gold'!BW32+'Each Gender - Silver'!BW32+'Each Gender - Bronze'!BW32 &gt; 0, 'Each Gender - Gold'!BW32*'Medal values'!$B$1+'Each Gender - Silver'!BW32*'Medal values'!$B$2+'Each Gender - Bronze'!BW32*'Medal values'!$B$3, "") + IF(AND(BW$1 = BV$1, BV$2 = "Mixed"), 0.5*BV32, 0) + IF(AND(BW$1 = BX$1, BX$2 = "Mixed"), 0.5*BX32, 0)</f>
        <v>0</v>
      </c>
      <c r="BX32" s="5">
        <f>IF('Each Gender - Gold'!BX32+'Each Gender - Silver'!BX32+'Each Gender - Bronze'!BX32 &gt; 0, 'Each Gender - Gold'!BX32*'Medal values'!$B$1+'Each Gender - Silver'!BX32*'Medal values'!$B$2+'Each Gender - Bronze'!BX32*'Medal values'!$B$3, "") + IF(AND(BX$1 = BW$1, BW$2 = "Mixed"), 0.5*BW32, 0) + IF(AND(BX$1 = BY$1, BY$2 = "Mixed"), 0.5*BY32, 0)</f>
        <v>0</v>
      </c>
      <c r="BY32" s="5">
        <f>IF('Each Gender - Gold'!BY32+'Each Gender - Silver'!BY32+'Each Gender - Bronze'!BY32 &gt; 0, 'Each Gender - Gold'!BY32*'Medal values'!$B$1+'Each Gender - Silver'!BY32*'Medal values'!$B$2+'Each Gender - Bronze'!BY32*'Medal values'!$B$3, "") + IF(AND(BY$1 = BX$1, BX$2 = "Mixed"), 0.5*BX32, 0) + IF(AND(BY$1 = BZ$1, BZ$2 = "Mixed"), 0.5*BZ32, 0)</f>
        <v>0</v>
      </c>
      <c r="BZ32" s="5">
        <f>IF('Each Gender - Gold'!BZ32+'Each Gender - Silver'!BZ32+'Each Gender - Bronze'!BZ32 &gt; 0, 'Each Gender - Gold'!BZ32*'Medal values'!$B$1+'Each Gender - Silver'!BZ32*'Medal values'!$B$2+'Each Gender - Bronze'!BZ32*'Medal values'!$B$3, "") + IF(AND(BZ$1 = BY$1, BY$2 = "Mixed"), 0.5*BY32, 0) + IF(AND(BZ$1 = CA$1, CA$2 = "Mixed"), 0.5*CA32, 0)</f>
        <v>0</v>
      </c>
      <c r="CA32" s="5">
        <f>IF('Each Gender - Gold'!CA32+'Each Gender - Silver'!CA32+'Each Gender - Bronze'!CA32 &gt; 0, 'Each Gender - Gold'!CA32*'Medal values'!$B$1+'Each Gender - Silver'!CA32*'Medal values'!$B$2+'Each Gender - Bronze'!CA32*'Medal values'!$B$3, "") + IF(AND(CA$1 = BZ$1, BZ$2 = "Mixed"), 0.5*BZ32, 0) + IF(AND(CA$1 = CB$1, CB$2 = "Mixed"), 0.5*CB32, 0)</f>
        <v>0</v>
      </c>
      <c r="CB32" s="5">
        <f>IF('Each Gender - Gold'!CB32+'Each Gender - Silver'!CB32+'Each Gender - Bronze'!CB32 &gt; 0, 'Each Gender - Gold'!CB32*'Medal values'!$B$1+'Each Gender - Silver'!CB32*'Medal values'!$B$2+'Each Gender - Bronze'!CB32*'Medal values'!$B$3, "") + IF(AND(CB$1 = CA$1, CA$2 = "Mixed"), 0.5*CA32, 0) + IF(AND(CB$1 = CC$1, CC$2 = "Mixed"), 0.5*CC32, 0)</f>
        <v>0</v>
      </c>
      <c r="CC32" s="5">
        <f>IF('Each Gender - Gold'!CC32+'Each Gender - Silver'!CC32+'Each Gender - Bronze'!CC32 &gt; 0, 'Each Gender - Gold'!CC32*'Medal values'!$B$1+'Each Gender - Silver'!CC32*'Medal values'!$B$2+'Each Gender - Bronze'!CC32*'Medal values'!$B$3, "") + IF(AND(CC$1 = CB$1, CB$2 = "Mixed"), 0.5*CB32, 0) + IF(AND(CC$1 = CD$1, CD$2 = "Mixed"), 0.5*CD32, 0)</f>
        <v>0</v>
      </c>
      <c r="CD32" s="5">
        <f>IF('Each Gender - Gold'!CD32+'Each Gender - Silver'!CD32+'Each Gender - Bronze'!CD32 &gt; 0, 'Each Gender - Gold'!CD32*'Medal values'!$B$1+'Each Gender - Silver'!CD32*'Medal values'!$B$2+'Each Gender - Bronze'!CD32*'Medal values'!$B$3, "") + IF(AND(CD$1 = CC$1, CC$2 = "Mixed"), 0.5*CC32, 0) + IF(AND(CD$1 = CE$1, CE$2 = "Mixed"), 0.5*CE32, 0)</f>
        <v>0</v>
      </c>
      <c r="CE32" s="5">
        <f>IF('Each Gender - Gold'!CE32+'Each Gender - Silver'!CE32+'Each Gender - Bronze'!CE32 &gt; 0, 'Each Gender - Gold'!CE32*'Medal values'!$B$1+'Each Gender - Silver'!CE32*'Medal values'!$B$2+'Each Gender - Bronze'!CE32*'Medal values'!$B$3, "") + IF(AND(CE$1 = CD$1, CD$2 = "Mixed"), 0.5*CD32, 0) + IF(AND(CE$1 = CF$1, CF$2 = "Mixed"), 0.5*CF32, 0)</f>
        <v>0</v>
      </c>
      <c r="CF32" s="5">
        <f>IF('Each Gender - Gold'!CF32+'Each Gender - Silver'!CF32+'Each Gender - Bronze'!CF32 &gt; 0, 'Each Gender - Gold'!CF32*'Medal values'!$B$1+'Each Gender - Silver'!CF32*'Medal values'!$B$2+'Each Gender - Bronze'!CF32*'Medal values'!$B$3, "") + IF(AND(CF$1 = CE$1, CE$2 = "Mixed"), 0.5*CE32, 0) + IF(AND(CF$1 = CG$1, CG$2 = "Mixed"), 0.5*CG32, 0)</f>
        <v>0</v>
      </c>
      <c r="CG32" s="5">
        <f>IF('Each Gender - Gold'!CG32+'Each Gender - Silver'!CG32+'Each Gender - Bronze'!CG32 &gt; 0, 'Each Gender - Gold'!CG32*'Medal values'!$B$1+'Each Gender - Silver'!CG32*'Medal values'!$B$2+'Each Gender - Bronze'!CG32*'Medal values'!$B$3, "") + IF(AND(CG$1 = CF$1, CF$2 = "Mixed"), 0.5*CF32, 0) + IF(AND(CG$1 = CH$1, CH$2 = "Mixed"), 0.5*CH32, 0)</f>
        <v>0</v>
      </c>
      <c r="CH32" s="5">
        <f>IF('Each Gender - Gold'!CH32+'Each Gender - Silver'!CH32+'Each Gender - Bronze'!CH32 &gt; 0, 'Each Gender - Gold'!CH32*'Medal values'!$B$1+'Each Gender - Silver'!CH32*'Medal values'!$B$2+'Each Gender - Bronze'!CH32*'Medal values'!$B$3, "") + IF(AND(CH$1 = CG$1, CG$2 = "Mixed"), 0.5*CG32, 0) + IF(AND(CH$1 = CI$1, CI$2 = "Mixed"), 0.5*CI32, 0)</f>
        <v>0</v>
      </c>
      <c r="CI32" s="5">
        <f>IF('Each Gender - Gold'!CI32+'Each Gender - Silver'!CI32+'Each Gender - Bronze'!CI32 &gt; 0, 'Each Gender - Gold'!CI32*'Medal values'!$B$1+'Each Gender - Silver'!CI32*'Medal values'!$B$2+'Each Gender - Bronze'!CI32*'Medal values'!$B$3, "") + IF(AND(CI$1 = CH$1, CH$2 = "Mixed"), 0.5*CH32, 0) + IF(AND(CI$1 = CJ$1, CJ$2 = "Mixed"), 0.5*CJ32, 0)</f>
        <v>0</v>
      </c>
      <c r="CJ32" s="5">
        <f>IF('Each Gender - Gold'!CJ32+'Each Gender - Silver'!CJ32+'Each Gender - Bronze'!CJ32 &gt; 0, 'Each Gender - Gold'!CJ32*'Medal values'!$B$1+'Each Gender - Silver'!CJ32*'Medal values'!$B$2+'Each Gender - Bronze'!CJ32*'Medal values'!$B$3, "") + IF(AND(CJ$1 = CI$1, CI$2 = "Mixed"), 0.5*CI32, 0) + IF(AND(CJ$1 = CK$1, CK$2 = "Mixed"), 0.5*CK32, 0)</f>
        <v>0</v>
      </c>
      <c r="CK32" s="5">
        <f>IF('Each Gender - Gold'!CK32+'Each Gender - Silver'!CK32+'Each Gender - Bronze'!CK32 &gt; 0, 'Each Gender - Gold'!CK32*'Medal values'!$B$1+'Each Gender - Silver'!CK32*'Medal values'!$B$2+'Each Gender - Bronze'!CK32*'Medal values'!$B$3, "") + IF(AND(CK$1 = CJ$1, CJ$2 = "Mixed"), 0.5*CJ32, 0) + IF(AND(CK$1 = CL$1, CL$2 = "Mixed"), 0.5*CL32, 0)</f>
        <v>0</v>
      </c>
      <c r="CL32" s="5">
        <f>IF('Each Gender - Gold'!CL32+'Each Gender - Silver'!CL32+'Each Gender - Bronze'!CL32 &gt; 0, 'Each Gender - Gold'!CL32*'Medal values'!$B$1+'Each Gender - Silver'!CL32*'Medal values'!$B$2+'Each Gender - Bronze'!CL32*'Medal values'!$B$3, "") + IF(AND(CL$1 = CK$1, CK$2 = "Mixed"), 0.5*CK32, 0) + IF(AND(CL$1 = CM$1, CM$2 = "Mixed"), 0.5*CM32, 0)</f>
        <v>0</v>
      </c>
      <c r="CM32" s="5">
        <f>IF('Each Gender - Gold'!CM32+'Each Gender - Silver'!CM32+'Each Gender - Bronze'!CM32 &gt; 0, 'Each Gender - Gold'!CM32*'Medal values'!$B$1+'Each Gender - Silver'!CM32*'Medal values'!$B$2+'Each Gender - Bronze'!CM32*'Medal values'!$B$3, "") + IF(AND(CM$1 = CL$1, CL$2 = "Mixed"), 0.5*CL32, 0) + IF(AND(CM$1 = CN$1, CN$2 = "Mixed"), 0.5*CN32, 0)</f>
        <v>0</v>
      </c>
      <c r="CN32" s="5">
        <f>IF('Each Gender - Gold'!CN32+'Each Gender - Silver'!CN32+'Each Gender - Bronze'!CN32 &gt; 0, 'Each Gender - Gold'!CN32*'Medal values'!$B$1+'Each Gender - Silver'!CN32*'Medal values'!$B$2+'Each Gender - Bronze'!CN32*'Medal values'!$B$3, "") + IF(AND(CN$1 = CM$1, CM$2 = "Mixed"), 0.5*CM32, 0) + IF(AND(CN$1 = CO$1, CO$2 = "Mixed"), 0.5*CO32, 0)</f>
        <v>0</v>
      </c>
      <c r="CO32" s="5">
        <f>IF('Each Gender - Gold'!CO32+'Each Gender - Silver'!CO32+'Each Gender - Bronze'!CO32 &gt; 0, 'Each Gender - Gold'!CO32*'Medal values'!$B$1+'Each Gender - Silver'!CO32*'Medal values'!$B$2+'Each Gender - Bronze'!CO32*'Medal values'!$B$3, "") + IF(AND(CO$1 = CN$1, CN$2 = "Mixed"), 0.5*CN32, 0) + IF(AND(CO$1 = CP$1, CP$2 = "Mixed"), 0.5*CP32, 0)</f>
        <v>0</v>
      </c>
      <c r="CP32" s="5">
        <f>IF('Each Gender - Gold'!CP32+'Each Gender - Silver'!CP32+'Each Gender - Bronze'!CP32 &gt; 0, 'Each Gender - Gold'!CP32*'Medal values'!$B$1+'Each Gender - Silver'!CP32*'Medal values'!$B$2+'Each Gender - Bronze'!CP32*'Medal values'!$B$3, "") + IF(AND(CP$1 = CO$1, CO$2 = "Mixed"), 0.5*CO32, 0) + IF(AND(CP$1 = CQ$1, CQ$2 = "Mixed"), 0.5*CQ32, 0)</f>
        <v>0</v>
      </c>
      <c r="CQ32" s="5">
        <f>IF('Each Gender - Gold'!CQ32+'Each Gender - Silver'!CQ32+'Each Gender - Bronze'!CQ32 &gt; 0, 'Each Gender - Gold'!CQ32*'Medal values'!$B$1+'Each Gender - Silver'!CQ32*'Medal values'!$B$2+'Each Gender - Bronze'!CQ32*'Medal values'!$B$3, "") + IF(AND(CQ$1 = CP$1, CP$2 = "Mixed"), 0.5*CP32, 0) + IF(AND(CQ$1 = CR$1, CR$2 = "Mixed"), 0.5*CR32, 0)</f>
        <v>0</v>
      </c>
      <c r="CR32" s="5">
        <f>IF('Each Gender - Gold'!CR32+'Each Gender - Silver'!CR32+'Each Gender - Bronze'!CR32 &gt; 0, 'Each Gender - Gold'!CR32*'Medal values'!$B$1+'Each Gender - Silver'!CR32*'Medal values'!$B$2+'Each Gender - Bronze'!CR32*'Medal values'!$B$3, "") + IF(AND(CR$1 = CQ$1, CQ$2 = "Mixed"), 0.5*CQ32, 0) + IF(AND(CR$1 = CS$1, CS$2 = "Mixed"), 0.5*CS32, 0)</f>
        <v>0</v>
      </c>
      <c r="CS32" s="5">
        <f>IF('Each Gender - Gold'!CS32+'Each Gender - Silver'!CS32+'Each Gender - Bronze'!CS32 &gt; 0, 'Each Gender - Gold'!CS32*'Medal values'!$B$1+'Each Gender - Silver'!CS32*'Medal values'!$B$2+'Each Gender - Bronze'!CS32*'Medal values'!$B$3, "") + IF(AND(CS$1 = CR$1, CR$2 = "Mixed"), 0.5*CR32, 0) + IF(AND(CS$1 = CT$1, CT$2 = "Mixed"), 0.5*CT32, 0)</f>
        <v>0</v>
      </c>
      <c r="CT32" s="5">
        <f>IF('Each Gender - Gold'!CT32+'Each Gender - Silver'!CT32+'Each Gender - Bronze'!CT32 &gt; 0, 'Each Gender - Gold'!CT32*'Medal values'!$B$1+'Each Gender - Silver'!CT32*'Medal values'!$B$2+'Each Gender - Bronze'!CT32*'Medal values'!$B$3, "") + IF(AND(CT$1 = CS$1, CS$2 = "Mixed"), 0.5*CS32, 0) + IF(AND(CT$1 = CU$1, CU$2 = "Mixed"), 0.5*CU32, 0)</f>
        <v>0</v>
      </c>
      <c r="CU32" s="5">
        <f>IF('Each Gender - Gold'!CU32+'Each Gender - Silver'!CU32+'Each Gender - Bronze'!CU32 &gt; 0, 'Each Gender - Gold'!CU32*'Medal values'!$B$1+'Each Gender - Silver'!CU32*'Medal values'!$B$2+'Each Gender - Bronze'!CU32*'Medal values'!$B$3, "") + IF(AND(CU$1 = CT$1, CT$2 = "Mixed"), 0.5*CT32, 0) + IF(AND(CU$1 = CV$1, CV$2 = "Mixed"), 0.5*CV32, 0)</f>
        <v>0</v>
      </c>
      <c r="CV32" s="5">
        <f>IF('Each Gender - Gold'!CV32+'Each Gender - Silver'!CV32+'Each Gender - Bronze'!CV32 &gt; 0, 'Each Gender - Gold'!CV32*'Medal values'!$B$1+'Each Gender - Silver'!CV32*'Medal values'!$B$2+'Each Gender - Bronze'!CV32*'Medal values'!$B$3, "") + IF(AND(CV$1 = CU$1, CU$2 = "Mixed"), 0.5*CU32, 0) + IF(AND(CV$1 = CW$1, CW$2 = "Mixed"), 0.5*CW32, 0)</f>
        <v>0</v>
      </c>
      <c r="CW32" s="5">
        <f t="shared" ref="CW32:CX32" si="30">SUMIF($B$2:$CV$2,CW$2, $B32:$CV32)</f>
        <v>3.001</v>
      </c>
      <c r="CX32" s="5">
        <f t="shared" si="30"/>
        <v>1</v>
      </c>
    </row>
    <row r="33">
      <c r="A33" s="5" t="str">
        <f>Countries!A31</f>
        <v>FIN</v>
      </c>
      <c r="B33" s="5">
        <f>IF('Each Gender - Gold'!B33+'Each Gender - Silver'!B33+'Each Gender - Bronze'!B33 &gt; 0, 'Each Gender - Gold'!B33*'Medal values'!$B$1+'Each Gender - Silver'!B33*'Medal values'!$B$2+'Each Gender - Bronze'!B33*'Medal values'!$B$3, "") + IF(AND(B$1 = A$1, A$2 = "Mixed"), 0.5*A33, 0) + IF(AND(B$1 = C$1, C$2 = "Mixed"), 0.5*C33, 0)</f>
        <v>0</v>
      </c>
      <c r="C33" s="5">
        <f>IF('Each Gender - Gold'!C33+'Each Gender - Silver'!C33+'Each Gender - Bronze'!C33 &gt; 0, 'Each Gender - Gold'!C33*'Medal values'!$B$1+'Each Gender - Silver'!C33*'Medal values'!$B$2+'Each Gender - Bronze'!C33*'Medal values'!$B$3, "") + IF(AND(C$1 = B$1, B$2 = "Mixed"), 0.5*B33, 0) + IF(AND(C$1 = D$1, D$2 = "Mixed"), 0.5*D33, 0)</f>
        <v>0</v>
      </c>
      <c r="D33" s="5">
        <f>IF('Each Gender - Gold'!D33+'Each Gender - Silver'!D33+'Each Gender - Bronze'!D33 &gt; 0, 'Each Gender - Gold'!D33*'Medal values'!$B$1+'Each Gender - Silver'!D33*'Medal values'!$B$2+'Each Gender - Bronze'!D33*'Medal values'!$B$3, "") + IF(AND(D$1 = C$1, C$2 = "Mixed"), 0.5*C33, 0) + IF(AND(D$1 = E$1, E$2 = "Mixed"), 0.5*E33, 0)</f>
        <v>0</v>
      </c>
      <c r="E33" s="5">
        <f>IF('Each Gender - Gold'!E33+'Each Gender - Silver'!E33+'Each Gender - Bronze'!E33 &gt; 0, 'Each Gender - Gold'!E33*'Medal values'!$B$1+'Each Gender - Silver'!E33*'Medal values'!$B$2+'Each Gender - Bronze'!E33*'Medal values'!$B$3, "") + IF(AND(E$1 = D$1, D$2 = "Mixed"), 0.5*D33, 0) + IF(AND(E$1 = F$1, F$2 = "Mixed"), 0.5*F33, 0)</f>
        <v>0</v>
      </c>
      <c r="F33" s="5">
        <f>IF('Each Gender - Gold'!F33+'Each Gender - Silver'!F33+'Each Gender - Bronze'!F33 &gt; 0, 'Each Gender - Gold'!F33*'Medal values'!$B$1+'Each Gender - Silver'!F33*'Medal values'!$B$2+'Each Gender - Bronze'!F33*'Medal values'!$B$3, "") + IF(AND(F$1 = E$1, E$2 = "Mixed"), 0.5*E33, 0) + IF(AND(F$1 = G$1, G$2 = "Mixed"), 0.5*G33, 0)</f>
        <v>0</v>
      </c>
      <c r="G33" s="5">
        <f>IF('Each Gender - Gold'!G33+'Each Gender - Silver'!G33+'Each Gender - Bronze'!G33 &gt; 0, 'Each Gender - Gold'!G33*'Medal values'!$B$1+'Each Gender - Silver'!G33*'Medal values'!$B$2+'Each Gender - Bronze'!G33*'Medal values'!$B$3, "") + IF(AND(G$1 = F$1, F$2 = "Mixed"), 0.5*F33, 0) + IF(AND(G$1 = H$1, H$2 = "Mixed"), 0.5*H33, 0)</f>
        <v>0</v>
      </c>
      <c r="H33" s="5">
        <f>IF('Each Gender - Gold'!H33+'Each Gender - Silver'!H33+'Each Gender - Bronze'!H33 &gt; 0, 'Each Gender - Gold'!H33*'Medal values'!$B$1+'Each Gender - Silver'!H33*'Medal values'!$B$2+'Each Gender - Bronze'!H33*'Medal values'!$B$3, "") + IF(AND(H$1 = G$1, G$2 = "Mixed"), 0.5*G33, 0) + IF(AND(H$1 = I$1, I$2 = "Mixed"), 0.5*I33, 0)</f>
        <v>0</v>
      </c>
      <c r="I33" s="5">
        <f>IF('Each Gender - Gold'!I33+'Each Gender - Silver'!I33+'Each Gender - Bronze'!I33 &gt; 0, 'Each Gender - Gold'!I33*'Medal values'!$B$1+'Each Gender - Silver'!I33*'Medal values'!$B$2+'Each Gender - Bronze'!I33*'Medal values'!$B$3, "") + IF(AND(I$1 = H$1, H$2 = "Mixed"), 0.5*H33, 0) + IF(AND(I$1 = J$1, J$2 = "Mixed"), 0.5*J33, 0)</f>
        <v>0</v>
      </c>
      <c r="J33" s="5">
        <f>IF('Each Gender - Gold'!J33+'Each Gender - Silver'!J33+'Each Gender - Bronze'!J33 &gt; 0, 'Each Gender - Gold'!J33*'Medal values'!$B$1+'Each Gender - Silver'!J33*'Medal values'!$B$2+'Each Gender - Bronze'!J33*'Medal values'!$B$3, "") + IF(AND(J$1 = I$1, I$2 = "Mixed"), 0.5*I33, 0) + IF(AND(J$1 = K$1, K$2 = "Mixed"), 0.5*K33, 0)</f>
        <v>0</v>
      </c>
      <c r="K33" s="5">
        <f>IF('Each Gender - Gold'!K33+'Each Gender - Silver'!K33+'Each Gender - Bronze'!K33 &gt; 0, 'Each Gender - Gold'!K33*'Medal values'!$B$1+'Each Gender - Silver'!K33*'Medal values'!$B$2+'Each Gender - Bronze'!K33*'Medal values'!$B$3, "") + IF(AND(K$1 = J$1, J$2 = "Mixed"), 0.5*J33, 0) + IF(AND(K$1 = L$1, L$2 = "Mixed"), 0.5*L33, 0)</f>
        <v>0</v>
      </c>
      <c r="L33" s="5">
        <f>IF('Each Gender - Gold'!L33+'Each Gender - Silver'!L33+'Each Gender - Bronze'!L33 &gt; 0, 'Each Gender - Gold'!L33*'Medal values'!$B$1+'Each Gender - Silver'!L33*'Medal values'!$B$2+'Each Gender - Bronze'!L33*'Medal values'!$B$3, "") + IF(AND(L$1 = K$1, K$2 = "Mixed"), 0.5*K33, 0) + IF(AND(L$1 = M$1, M$2 = "Mixed"), 0.5*M33, 0)</f>
        <v>0</v>
      </c>
      <c r="M33" s="5">
        <f>IF('Each Gender - Gold'!M33+'Each Gender - Silver'!M33+'Each Gender - Bronze'!M33 &gt; 0, 'Each Gender - Gold'!M33*'Medal values'!$B$1+'Each Gender - Silver'!M33*'Medal values'!$B$2+'Each Gender - Bronze'!M33*'Medal values'!$B$3, "") + IF(AND(M$1 = L$1, L$2 = "Mixed"), 0.5*L33, 0) + IF(AND(M$1 = N$1, N$2 = "Mixed"), 0.5*N33, 0)</f>
        <v>0</v>
      </c>
      <c r="N33" s="5">
        <f>IF('Each Gender - Gold'!N33+'Each Gender - Silver'!N33+'Each Gender - Bronze'!N33 &gt; 0, 'Each Gender - Gold'!N33*'Medal values'!$B$1+'Each Gender - Silver'!N33*'Medal values'!$B$2+'Each Gender - Bronze'!N33*'Medal values'!$B$3, "") + IF(AND(N$1 = M$1, M$2 = "Mixed"), 0.5*M33, 0) + IF(AND(N$1 = O$1, O$2 = "Mixed"), 0.5*O33, 0)</f>
        <v>0</v>
      </c>
      <c r="O33" s="5">
        <f>IF('Each Gender - Gold'!O33+'Each Gender - Silver'!O33+'Each Gender - Bronze'!O33 &gt; 0, 'Each Gender - Gold'!O33*'Medal values'!$B$1+'Each Gender - Silver'!O33*'Medal values'!$B$2+'Each Gender - Bronze'!O33*'Medal values'!$B$3, "") + IF(AND(O$1 = N$1, N$2 = "Mixed"), 0.5*N33, 0) + IF(AND(O$1 = P$1, P$2 = "Mixed"), 0.5*P33, 0)</f>
        <v>0</v>
      </c>
      <c r="P33" s="5">
        <f>IF('Each Gender - Gold'!P33+'Each Gender - Silver'!P33+'Each Gender - Bronze'!P33 &gt; 0, 'Each Gender - Gold'!P33*'Medal values'!$B$1+'Each Gender - Silver'!P33*'Medal values'!$B$2+'Each Gender - Bronze'!P33*'Medal values'!$B$3, "") + IF(AND(P$1 = O$1, O$2 = "Mixed"), 0.5*O33, 0) + IF(AND(P$1 = Q$1, Q$2 = "Mixed"), 0.5*Q33, 0)</f>
        <v>0</v>
      </c>
      <c r="Q33" s="5">
        <f>IF('Each Gender - Gold'!Q33+'Each Gender - Silver'!Q33+'Each Gender - Bronze'!Q33 &gt; 0, 'Each Gender - Gold'!Q33*'Medal values'!$B$1+'Each Gender - Silver'!Q33*'Medal values'!$B$2+'Each Gender - Bronze'!Q33*'Medal values'!$B$3, "") + IF(AND(Q$1 = P$1, P$2 = "Mixed"), 0.5*P33, 0) + IF(AND(Q$1 = R$1, R$2 = "Mixed"), 0.5*R33, 0)</f>
        <v>0</v>
      </c>
      <c r="R33" s="5">
        <f>IF('Each Gender - Gold'!R33+'Each Gender - Silver'!R33+'Each Gender - Bronze'!R33 &gt; 0, 'Each Gender - Gold'!R33*'Medal values'!$B$1+'Each Gender - Silver'!R33*'Medal values'!$B$2+'Each Gender - Bronze'!R33*'Medal values'!$B$3, "") + IF(AND(R$1 = Q$1, Q$2 = "Mixed"), 0.5*Q33, 0) + IF(AND(R$1 = S$1, S$2 = "Mixed"), 0.5*S33, 0)</f>
        <v>0</v>
      </c>
      <c r="S33" s="5">
        <f>IF('Each Gender - Gold'!S33+'Each Gender - Silver'!S33+'Each Gender - Bronze'!S33 &gt; 0, 'Each Gender - Gold'!S33*'Medal values'!$B$1+'Each Gender - Silver'!S33*'Medal values'!$B$2+'Each Gender - Bronze'!S33*'Medal values'!$B$3, "") + IF(AND(S$1 = R$1, R$2 = "Mixed"), 0.5*R33, 0) + IF(AND(S$1 = T$1, T$2 = "Mixed"), 0.5*T33, 0)</f>
        <v>0</v>
      </c>
      <c r="T33" s="5">
        <f>IF('Each Gender - Gold'!T33+'Each Gender - Silver'!T33+'Each Gender - Bronze'!T33 &gt; 0, 'Each Gender - Gold'!T33*'Medal values'!$B$1+'Each Gender - Silver'!T33*'Medal values'!$B$2+'Each Gender - Bronze'!T33*'Medal values'!$B$3, "") + IF(AND(T$1 = S$1, S$2 = "Mixed"), 0.5*S33, 0) + IF(AND(T$1 = U$1, U$2 = "Mixed"), 0.5*U33, 0)</f>
        <v>0</v>
      </c>
      <c r="U33" s="5">
        <f>IF('Each Gender - Gold'!U33+'Each Gender - Silver'!U33+'Each Gender - Bronze'!U33 &gt; 0, 'Each Gender - Gold'!U33*'Medal values'!$B$1+'Each Gender - Silver'!U33*'Medal values'!$B$2+'Each Gender - Bronze'!U33*'Medal values'!$B$3, "") + IF(AND(U$1 = T$1, T$2 = "Mixed"), 0.5*T33, 0) + IF(AND(U$1 = V$1, V$2 = "Mixed"), 0.5*V33, 0)</f>
        <v>0</v>
      </c>
      <c r="V33" s="5">
        <f>IF('Each Gender - Gold'!V33+'Each Gender - Silver'!V33+'Each Gender - Bronze'!V33 &gt; 0, 'Each Gender - Gold'!V33*'Medal values'!$B$1+'Each Gender - Silver'!V33*'Medal values'!$B$2+'Each Gender - Bronze'!V33*'Medal values'!$B$3, "") + IF(AND(V$1 = U$1, U$2 = "Mixed"), 0.5*U33, 0) + IF(AND(V$1 = W$1, W$2 = "Mixed"), 0.5*W33, 0)</f>
        <v>0</v>
      </c>
      <c r="W33" s="5">
        <f>IF('Each Gender - Gold'!W33+'Each Gender - Silver'!W33+'Each Gender - Bronze'!W33 &gt; 0, 'Each Gender - Gold'!W33*'Medal values'!$B$1+'Each Gender - Silver'!W33*'Medal values'!$B$2+'Each Gender - Bronze'!W33*'Medal values'!$B$3, "") + IF(AND(W$1 = V$1, V$2 = "Mixed"), 0.5*V33, 0) + IF(AND(W$1 = X$1, X$2 = "Mixed"), 0.5*X33, 0)</f>
        <v>1</v>
      </c>
      <c r="X33" s="5">
        <f>IF('Each Gender - Gold'!X33+'Each Gender - Silver'!X33+'Each Gender - Bronze'!X33 &gt; 0, 'Each Gender - Gold'!X33*'Medal values'!$B$1+'Each Gender - Silver'!X33*'Medal values'!$B$2+'Each Gender - Bronze'!X33*'Medal values'!$B$3, "") + IF(AND(X$1 = W$1, W$2 = "Mixed"), 0.5*W33, 0) + IF(AND(X$1 = Y$1, Y$2 = "Mixed"), 0.5*Y33, 0)</f>
        <v>0</v>
      </c>
      <c r="Y33" s="5">
        <f>IF('Each Gender - Gold'!Y33+'Each Gender - Silver'!Y33+'Each Gender - Bronze'!Y33 &gt; 0, 'Each Gender - Gold'!Y33*'Medal values'!$B$1+'Each Gender - Silver'!Y33*'Medal values'!$B$2+'Each Gender - Bronze'!Y33*'Medal values'!$B$3, "") + IF(AND(Y$1 = X$1, X$2 = "Mixed"), 0.5*X33, 0) + IF(AND(Y$1 = Z$1, Z$2 = "Mixed"), 0.5*Z33, 0)</f>
        <v>0</v>
      </c>
      <c r="Z33" s="5">
        <f>IF('Each Gender - Gold'!Z33+'Each Gender - Silver'!Z33+'Each Gender - Bronze'!Z33 &gt; 0, 'Each Gender - Gold'!Z33*'Medal values'!$B$1+'Each Gender - Silver'!Z33*'Medal values'!$B$2+'Each Gender - Bronze'!Z33*'Medal values'!$B$3, "") + IF(AND(Z$1 = Y$1, Y$2 = "Mixed"), 0.5*Y33, 0) + IF(AND(Z$1 = AA$1, AA$2 = "Mixed"), 0.5*AA33, 0)</f>
        <v>0</v>
      </c>
      <c r="AA33" s="5">
        <f>IF('Each Gender - Gold'!AA33+'Each Gender - Silver'!AA33+'Each Gender - Bronze'!AA33 &gt; 0, 'Each Gender - Gold'!AA33*'Medal values'!$B$1+'Each Gender - Silver'!AA33*'Medal values'!$B$2+'Each Gender - Bronze'!AA33*'Medal values'!$B$3, "") + IF(AND(AA$1 = Z$1, Z$2 = "Mixed"), 0.5*Z33, 0) + IF(AND(AA$1 = AB$1, AB$2 = "Mixed"), 0.5*AB33, 0)</f>
        <v>0</v>
      </c>
      <c r="AB33" s="5">
        <f>IF('Each Gender - Gold'!AB33+'Each Gender - Silver'!AB33+'Each Gender - Bronze'!AB33 &gt; 0, 'Each Gender - Gold'!AB33*'Medal values'!$B$1+'Each Gender - Silver'!AB33*'Medal values'!$B$2+'Each Gender - Bronze'!AB33*'Medal values'!$B$3, "") + IF(AND(AB$1 = AA$1, AA$2 = "Mixed"), 0.5*AA33, 0) + IF(AND(AB$1 = AC$1, AC$2 = "Mixed"), 0.5*AC33, 0)</f>
        <v>0</v>
      </c>
      <c r="AC33" s="5">
        <f>IF('Each Gender - Gold'!AC33+'Each Gender - Silver'!AC33+'Each Gender - Bronze'!AC33 &gt; 0, 'Each Gender - Gold'!AC33*'Medal values'!$B$1+'Each Gender - Silver'!AC33*'Medal values'!$B$2+'Each Gender - Bronze'!AC33*'Medal values'!$B$3, "") + IF(AND(AC$1 = AB$1, AB$2 = "Mixed"), 0.5*AB33, 0) + IF(AND(AC$1 = AD$1, AD$2 = "Mixed"), 0.5*AD33, 0)</f>
        <v>0</v>
      </c>
      <c r="AD33" s="5">
        <f>IF('Each Gender - Gold'!AD33+'Each Gender - Silver'!AD33+'Each Gender - Bronze'!AD33 &gt; 0, 'Each Gender - Gold'!AD33*'Medal values'!$B$1+'Each Gender - Silver'!AD33*'Medal values'!$B$2+'Each Gender - Bronze'!AD33*'Medal values'!$B$3, "") + IF(AND(AD$1 = AC$1, AC$2 = "Mixed"), 0.5*AC33, 0) + IF(AND(AD$1 = AE$1, AE$2 = "Mixed"), 0.5*AE33, 0)</f>
        <v>0</v>
      </c>
      <c r="AE33" s="5">
        <f>IF('Each Gender - Gold'!AE33+'Each Gender - Silver'!AE33+'Each Gender - Bronze'!AE33 &gt; 0, 'Each Gender - Gold'!AE33*'Medal values'!$B$1+'Each Gender - Silver'!AE33*'Medal values'!$B$2+'Each Gender - Bronze'!AE33*'Medal values'!$B$3, "") + IF(AND(AE$1 = AD$1, AD$2 = "Mixed"), 0.5*AD33, 0) + IF(AND(AE$1 = AF$1, AF$2 = "Mixed"), 0.5*AF33, 0)</f>
        <v>0</v>
      </c>
      <c r="AF33" s="5">
        <f>IF('Each Gender - Gold'!AF33+'Each Gender - Silver'!AF33+'Each Gender - Bronze'!AF33 &gt; 0, 'Each Gender - Gold'!AF33*'Medal values'!$B$1+'Each Gender - Silver'!AF33*'Medal values'!$B$2+'Each Gender - Bronze'!AF33*'Medal values'!$B$3, "") + IF(AND(AF$1 = AE$1, AE$2 = "Mixed"), 0.5*AE33, 0) + IF(AND(AF$1 = AG$1, AG$2 = "Mixed"), 0.5*AG33, 0)</f>
        <v>0</v>
      </c>
      <c r="AG33" s="5">
        <f>IF('Each Gender - Gold'!AG33+'Each Gender - Silver'!AG33+'Each Gender - Bronze'!AG33 &gt; 0, 'Each Gender - Gold'!AG33*'Medal values'!$B$1+'Each Gender - Silver'!AG33*'Medal values'!$B$2+'Each Gender - Bronze'!AG33*'Medal values'!$B$3, "") + IF(AND(AG$1 = AF$1, AF$2 = "Mixed"), 0.5*AF33, 0) + IF(AND(AG$1 = AH$1, AH$2 = "Mixed"), 0.5*AH33, 0)</f>
        <v>0</v>
      </c>
      <c r="AH33" s="5">
        <f>IF('Each Gender - Gold'!AH33+'Each Gender - Silver'!AH33+'Each Gender - Bronze'!AH33 &gt; 0, 'Each Gender - Gold'!AH33*'Medal values'!$B$1+'Each Gender - Silver'!AH33*'Medal values'!$B$2+'Each Gender - Bronze'!AH33*'Medal values'!$B$3, "") + IF(AND(AH$1 = AG$1, AG$2 = "Mixed"), 0.5*AG33, 0) + IF(AND(AH$1 = AI$1, AI$2 = "Mixed"), 0.5*AI33, 0)</f>
        <v>0</v>
      </c>
      <c r="AI33" s="5">
        <f>IF('Each Gender - Gold'!AI33+'Each Gender - Silver'!AI33+'Each Gender - Bronze'!AI33 &gt; 0, 'Each Gender - Gold'!AI33*'Medal values'!$B$1+'Each Gender - Silver'!AI33*'Medal values'!$B$2+'Each Gender - Bronze'!AI33*'Medal values'!$B$3, "") + IF(AND(AI$1 = AH$1, AH$2 = "Mixed"), 0.5*AH33, 0) + IF(AND(AI$1 = AJ$1, AJ$2 = "Mixed"), 0.5*AJ33, 0)</f>
        <v>0</v>
      </c>
      <c r="AJ33" s="5">
        <f>IF('Each Gender - Gold'!AJ33+'Each Gender - Silver'!AJ33+'Each Gender - Bronze'!AJ33 &gt; 0, 'Each Gender - Gold'!AJ33*'Medal values'!$B$1+'Each Gender - Silver'!AJ33*'Medal values'!$B$2+'Each Gender - Bronze'!AJ33*'Medal values'!$B$3, "") + IF(AND(AJ$1 = AI$1, AI$2 = "Mixed"), 0.5*AI33, 0) + IF(AND(AJ$1 = AK$1, AK$2 = "Mixed"), 0.5*AK33, 0)</f>
        <v>0</v>
      </c>
      <c r="AK33" s="5">
        <f>IF('Each Gender - Gold'!AK33+'Each Gender - Silver'!AK33+'Each Gender - Bronze'!AK33 &gt; 0, 'Each Gender - Gold'!AK33*'Medal values'!$B$1+'Each Gender - Silver'!AK33*'Medal values'!$B$2+'Each Gender - Bronze'!AK33*'Medal values'!$B$3, "") + IF(AND(AK$1 = AJ$1, AJ$2 = "Mixed"), 0.5*AJ33, 0) + IF(AND(AK$1 = AL$1, AL$2 = "Mixed"), 0.5*AL33, 0)</f>
        <v>0</v>
      </c>
      <c r="AL33" s="5">
        <f>IF('Each Gender - Gold'!AL33+'Each Gender - Silver'!AL33+'Each Gender - Bronze'!AL33 &gt; 0, 'Each Gender - Gold'!AL33*'Medal values'!$B$1+'Each Gender - Silver'!AL33*'Medal values'!$B$2+'Each Gender - Bronze'!AL33*'Medal values'!$B$3, "") + IF(AND(AL$1 = AK$1, AK$2 = "Mixed"), 0.5*AK33, 0) + IF(AND(AL$1 = AM$1, AM$2 = "Mixed"), 0.5*AM33, 0)</f>
        <v>0</v>
      </c>
      <c r="AM33" s="5">
        <f>IF('Each Gender - Gold'!AM33+'Each Gender - Silver'!AM33+'Each Gender - Bronze'!AM33 &gt; 0, 'Each Gender - Gold'!AM33*'Medal values'!$B$1+'Each Gender - Silver'!AM33*'Medal values'!$B$2+'Each Gender - Bronze'!AM33*'Medal values'!$B$3, "") + IF(AND(AM$1 = AL$1, AL$2 = "Mixed"), 0.5*AL33, 0) + IF(AND(AM$1 = AN$1, AN$2 = "Mixed"), 0.5*AN33, 0)</f>
        <v>0</v>
      </c>
      <c r="AN33" s="5">
        <f>IF('Each Gender - Gold'!AN33+'Each Gender - Silver'!AN33+'Each Gender - Bronze'!AN33 &gt; 0, 'Each Gender - Gold'!AN33*'Medal values'!$B$1+'Each Gender - Silver'!AN33*'Medal values'!$B$2+'Each Gender - Bronze'!AN33*'Medal values'!$B$3, "") + IF(AND(AN$1 = AM$1, AM$2 = "Mixed"), 0.5*AM33, 0) + IF(AND(AN$1 = AO$1, AO$2 = "Mixed"), 0.5*AO33, 0)</f>
        <v>0</v>
      </c>
      <c r="AO33" s="5">
        <f>IF('Each Gender - Gold'!AO33+'Each Gender - Silver'!AO33+'Each Gender - Bronze'!AO33 &gt; 0, 'Each Gender - Gold'!AO33*'Medal values'!$B$1+'Each Gender - Silver'!AO33*'Medal values'!$B$2+'Each Gender - Bronze'!AO33*'Medal values'!$B$3, "") + IF(AND(AO$1 = AN$1, AN$2 = "Mixed"), 0.5*AN33, 0) + IF(AND(AO$1 = AP$1, AP$2 = "Mixed"), 0.5*AP33, 0)</f>
        <v>0</v>
      </c>
      <c r="AP33" s="5">
        <f>IF('Each Gender - Gold'!AP33+'Each Gender - Silver'!AP33+'Each Gender - Bronze'!AP33 &gt; 0, 'Each Gender - Gold'!AP33*'Medal values'!$B$1+'Each Gender - Silver'!AP33*'Medal values'!$B$2+'Each Gender - Bronze'!AP33*'Medal values'!$B$3, "") + IF(AND(AP$1 = AO$1, AO$2 = "Mixed"), 0.5*AO33, 0) + IF(AND(AP$1 = AQ$1, AQ$2 = "Mixed"), 0.5*AQ33, 0)</f>
        <v>0</v>
      </c>
      <c r="AQ33" s="5">
        <f>IF('Each Gender - Gold'!AQ33+'Each Gender - Silver'!AQ33+'Each Gender - Bronze'!AQ33 &gt; 0, 'Each Gender - Gold'!AQ33*'Medal values'!$B$1+'Each Gender - Silver'!AQ33*'Medal values'!$B$2+'Each Gender - Bronze'!AQ33*'Medal values'!$B$3, "") + IF(AND(AQ$1 = AP$1, AP$2 = "Mixed"), 0.5*AP33, 0) + IF(AND(AQ$1 = AR$1, AR$2 = "Mixed"), 0.5*AR33, 0)</f>
        <v>0</v>
      </c>
      <c r="AR33" s="5">
        <f>IF('Each Gender - Gold'!AR33+'Each Gender - Silver'!AR33+'Each Gender - Bronze'!AR33 &gt; 0, 'Each Gender - Gold'!AR33*'Medal values'!$B$1+'Each Gender - Silver'!AR33*'Medal values'!$B$2+'Each Gender - Bronze'!AR33*'Medal values'!$B$3, "") + IF(AND(AR$1 = AQ$1, AQ$2 = "Mixed"), 0.5*AQ33, 0) + IF(AND(AR$1 = AS$1, AS$2 = "Mixed"), 0.5*AS33, 0)</f>
        <v>0</v>
      </c>
      <c r="AS33" s="5">
        <f>IF('Each Gender - Gold'!AS33+'Each Gender - Silver'!AS33+'Each Gender - Bronze'!AS33 &gt; 0, 'Each Gender - Gold'!AS33*'Medal values'!$B$1+'Each Gender - Silver'!AS33*'Medal values'!$B$2+'Each Gender - Bronze'!AS33*'Medal values'!$B$3, "") + IF(AND(AS$1 = AR$1, AR$2 = "Mixed"), 0.5*AR33, 0) + IF(AND(AS$1 = AT$1, AT$2 = "Mixed"), 0.5*AT33, 0)</f>
        <v>0</v>
      </c>
      <c r="AT33" s="5">
        <f>IF('Each Gender - Gold'!AT33+'Each Gender - Silver'!AT33+'Each Gender - Bronze'!AT33 &gt; 0, 'Each Gender - Gold'!AT33*'Medal values'!$B$1+'Each Gender - Silver'!AT33*'Medal values'!$B$2+'Each Gender - Bronze'!AT33*'Medal values'!$B$3, "") + IF(AND(AT$1 = AS$1, AS$2 = "Mixed"), 0.5*AS33, 0) + IF(AND(AT$1 = AU$1, AU$2 = "Mixed"), 0.5*AU33, 0)</f>
        <v>0</v>
      </c>
      <c r="AU33" s="5">
        <f>IF('Each Gender - Gold'!AU33+'Each Gender - Silver'!AU33+'Each Gender - Bronze'!AU33 &gt; 0, 'Each Gender - Gold'!AU33*'Medal values'!$B$1+'Each Gender - Silver'!AU33*'Medal values'!$B$2+'Each Gender - Bronze'!AU33*'Medal values'!$B$3, "") + IF(AND(AU$1 = AT$1, AT$2 = "Mixed"), 0.5*AT33, 0) + IF(AND(AU$1 = AV$1, AV$2 = "Mixed"), 0.5*AV33, 0)</f>
        <v>0</v>
      </c>
      <c r="AV33" s="5">
        <f>IF('Each Gender - Gold'!AV33+'Each Gender - Silver'!AV33+'Each Gender - Bronze'!AV33 &gt; 0, 'Each Gender - Gold'!AV33*'Medal values'!$B$1+'Each Gender - Silver'!AV33*'Medal values'!$B$2+'Each Gender - Bronze'!AV33*'Medal values'!$B$3, "") + IF(AND(AV$1 = AU$1, AU$2 = "Mixed"), 0.5*AU33, 0) + IF(AND(AV$1 = AW$1, AW$2 = "Mixed"), 0.5*AW33, 0)</f>
        <v>0</v>
      </c>
      <c r="AW33" s="5">
        <f>IF('Each Gender - Gold'!AW33+'Each Gender - Silver'!AW33+'Each Gender - Bronze'!AW33 &gt; 0, 'Each Gender - Gold'!AW33*'Medal values'!$B$1+'Each Gender - Silver'!AW33*'Medal values'!$B$2+'Each Gender - Bronze'!AW33*'Medal values'!$B$3, "") + IF(AND(AW$1 = AV$1, AV$2 = "Mixed"), 0.5*AV33, 0) + IF(AND(AW$1 = AX$1, AX$2 = "Mixed"), 0.5*AX33, 0)</f>
        <v>0</v>
      </c>
      <c r="AX33" s="5">
        <f>IF('Each Gender - Gold'!AX33+'Each Gender - Silver'!AX33+'Each Gender - Bronze'!AX33 &gt; 0, 'Each Gender - Gold'!AX33*'Medal values'!$B$1+'Each Gender - Silver'!AX33*'Medal values'!$B$2+'Each Gender - Bronze'!AX33*'Medal values'!$B$3, "") + IF(AND(AX$1 = AW$1, AW$2 = "Mixed"), 0.5*AW33, 0) + IF(AND(AX$1 = AY$1, AY$2 = "Mixed"), 0.5*AY33, 0)</f>
        <v>0</v>
      </c>
      <c r="AY33" s="5">
        <f>IF('Each Gender - Gold'!AY33+'Each Gender - Silver'!AY33+'Each Gender - Bronze'!AY33 &gt; 0, 'Each Gender - Gold'!AY33*'Medal values'!$B$1+'Each Gender - Silver'!AY33*'Medal values'!$B$2+'Each Gender - Bronze'!AY33*'Medal values'!$B$3, "") + IF(AND(AY$1 = AX$1, AX$2 = "Mixed"), 0.5*AX33, 0) + IF(AND(AY$1 = AZ$1, AZ$2 = "Mixed"), 0.5*AZ33, 0)</f>
        <v>0</v>
      </c>
      <c r="AZ33" s="5">
        <f>IF('Each Gender - Gold'!AZ33+'Each Gender - Silver'!AZ33+'Each Gender - Bronze'!AZ33 &gt; 0, 'Each Gender - Gold'!AZ33*'Medal values'!$B$1+'Each Gender - Silver'!AZ33*'Medal values'!$B$2+'Each Gender - Bronze'!AZ33*'Medal values'!$B$3, "") + IF(AND(AZ$1 = AY$1, AY$2 = "Mixed"), 0.5*AY33, 0) + IF(AND(AZ$1 = BA$1, BA$2 = "Mixed"), 0.5*BA33, 0)</f>
        <v>0</v>
      </c>
      <c r="BA33" s="5">
        <f>IF('Each Gender - Gold'!BA33+'Each Gender - Silver'!BA33+'Each Gender - Bronze'!BA33 &gt; 0, 'Each Gender - Gold'!BA33*'Medal values'!$B$1+'Each Gender - Silver'!BA33*'Medal values'!$B$2+'Each Gender - Bronze'!BA33*'Medal values'!$B$3, "") + IF(AND(BA$1 = AZ$1, AZ$2 = "Mixed"), 0.5*AZ33, 0) + IF(AND(BA$1 = BB$1, BB$2 = "Mixed"), 0.5*BB33, 0)</f>
        <v>0</v>
      </c>
      <c r="BB33" s="5">
        <f>IF('Each Gender - Gold'!BB33+'Each Gender - Silver'!BB33+'Each Gender - Bronze'!BB33 &gt; 0, 'Each Gender - Gold'!BB33*'Medal values'!$B$1+'Each Gender - Silver'!BB33*'Medal values'!$B$2+'Each Gender - Bronze'!BB33*'Medal values'!$B$3, "") + IF(AND(BB$1 = BA$1, BA$2 = "Mixed"), 0.5*BA33, 0) + IF(AND(BB$1 = BC$1, BC$2 = "Mixed"), 0.5*BC33, 0)</f>
        <v>0</v>
      </c>
      <c r="BC33" s="5">
        <f>IF('Each Gender - Gold'!BC33+'Each Gender - Silver'!BC33+'Each Gender - Bronze'!BC33 &gt; 0, 'Each Gender - Gold'!BC33*'Medal values'!$B$1+'Each Gender - Silver'!BC33*'Medal values'!$B$2+'Each Gender - Bronze'!BC33*'Medal values'!$B$3, "") + IF(AND(BC$1 = BB$1, BB$2 = "Mixed"), 0.5*BB33, 0) + IF(AND(BC$1 = BD$1, BD$2 = "Mixed"), 0.5*BD33, 0)</f>
        <v>0</v>
      </c>
      <c r="BD33" s="5">
        <f>IF('Each Gender - Gold'!BD33+'Each Gender - Silver'!BD33+'Each Gender - Bronze'!BD33 &gt; 0, 'Each Gender - Gold'!BD33*'Medal values'!$B$1+'Each Gender - Silver'!BD33*'Medal values'!$B$2+'Each Gender - Bronze'!BD33*'Medal values'!$B$3, "") + IF(AND(BD$1 = BC$1, BC$2 = "Mixed"), 0.5*BC33, 0) + IF(AND(BD$1 = BE$1, BE$2 = "Mixed"), 0.5*BE33, 0)</f>
        <v>0</v>
      </c>
      <c r="BE33" s="5">
        <f>IF('Each Gender - Gold'!BE33+'Each Gender - Silver'!BE33+'Each Gender - Bronze'!BE33 &gt; 0, 'Each Gender - Gold'!BE33*'Medal values'!$B$1+'Each Gender - Silver'!BE33*'Medal values'!$B$2+'Each Gender - Bronze'!BE33*'Medal values'!$B$3, "") + IF(AND(BE$1 = BD$1, BD$2 = "Mixed"), 0.5*BD33, 0) + IF(AND(BE$1 = BF$1, BF$2 = "Mixed"), 0.5*BF33, 0)</f>
        <v>0</v>
      </c>
      <c r="BF33" s="5">
        <f>IF('Each Gender - Gold'!BF33+'Each Gender - Silver'!BF33+'Each Gender - Bronze'!BF33 &gt; 0, 'Each Gender - Gold'!BF33*'Medal values'!$B$1+'Each Gender - Silver'!BF33*'Medal values'!$B$2+'Each Gender - Bronze'!BF33*'Medal values'!$B$3, "") + IF(AND(BF$1 = BE$1, BE$2 = "Mixed"), 0.5*BE33, 0) + IF(AND(BF$1 = BG$1, BG$2 = "Mixed"), 0.5*BG33, 0)</f>
        <v>0</v>
      </c>
      <c r="BG33" s="5">
        <f>IF('Each Gender - Gold'!BG33+'Each Gender - Silver'!BG33+'Each Gender - Bronze'!BG33 &gt; 0, 'Each Gender - Gold'!BG33*'Medal values'!$B$1+'Each Gender - Silver'!BG33*'Medal values'!$B$2+'Each Gender - Bronze'!BG33*'Medal values'!$B$3, "") + IF(AND(BG$1 = BF$1, BF$2 = "Mixed"), 0.5*BF33, 0) + IF(AND(BG$1 = BH$1, BH$2 = "Mixed"), 0.5*BH33, 0)</f>
        <v>0</v>
      </c>
      <c r="BH33" s="5">
        <f>IF('Each Gender - Gold'!BH33+'Each Gender - Silver'!BH33+'Each Gender - Bronze'!BH33 &gt; 0, 'Each Gender - Gold'!BH33*'Medal values'!$B$1+'Each Gender - Silver'!BH33*'Medal values'!$B$2+'Each Gender - Bronze'!BH33*'Medal values'!$B$3, "") + IF(AND(BH$1 = BG$1, BG$2 = "Mixed"), 0.5*BG33, 0) + IF(AND(BH$1 = BI$1, BI$2 = "Mixed"), 0.5*BI33, 0)</f>
        <v>0</v>
      </c>
      <c r="BI33" s="5">
        <f>IF('Each Gender - Gold'!BI33+'Each Gender - Silver'!BI33+'Each Gender - Bronze'!BI33 &gt; 0, 'Each Gender - Gold'!BI33*'Medal values'!$B$1+'Each Gender - Silver'!BI33*'Medal values'!$B$2+'Each Gender - Bronze'!BI33*'Medal values'!$B$3, "") + IF(AND(BI$1 = BH$1, BH$2 = "Mixed"), 0.5*BH33, 0) + IF(AND(BI$1 = BJ$1, BJ$2 = "Mixed"), 0.5*BJ33, 0)</f>
        <v>0</v>
      </c>
      <c r="BJ33" s="5">
        <f>IF('Each Gender - Gold'!BJ33+'Each Gender - Silver'!BJ33+'Each Gender - Bronze'!BJ33 &gt; 0, 'Each Gender - Gold'!BJ33*'Medal values'!$B$1+'Each Gender - Silver'!BJ33*'Medal values'!$B$2+'Each Gender - Bronze'!BJ33*'Medal values'!$B$3, "") + IF(AND(BJ$1 = BI$1, BI$2 = "Mixed"), 0.5*BI33, 0) + IF(AND(BJ$1 = BK$1, BK$2 = "Mixed"), 0.5*BK33, 0)</f>
        <v>0</v>
      </c>
      <c r="BK33" s="5">
        <f>IF('Each Gender - Gold'!BK33+'Each Gender - Silver'!BK33+'Each Gender - Bronze'!BK33 &gt; 0, 'Each Gender - Gold'!BK33*'Medal values'!$B$1+'Each Gender - Silver'!BK33*'Medal values'!$B$2+'Each Gender - Bronze'!BK33*'Medal values'!$B$3, "") + IF(AND(BK$1 = BJ$1, BJ$2 = "Mixed"), 0.5*BJ33, 0) + IF(AND(BK$1 = BL$1, BL$2 = "Mixed"), 0.5*BL33, 0)</f>
        <v>0</v>
      </c>
      <c r="BL33" s="5">
        <f>IF('Each Gender - Gold'!BL33+'Each Gender - Silver'!BL33+'Each Gender - Bronze'!BL33 &gt; 0, 'Each Gender - Gold'!BL33*'Medal values'!$B$1+'Each Gender - Silver'!BL33*'Medal values'!$B$2+'Each Gender - Bronze'!BL33*'Medal values'!$B$3, "") + IF(AND(BL$1 = BK$1, BK$2 = "Mixed"), 0.5*BK33, 0) + IF(AND(BL$1 = BM$1, BM$2 = "Mixed"), 0.5*BM33, 0)</f>
        <v>0</v>
      </c>
      <c r="BM33" s="5">
        <f>IF('Each Gender - Gold'!BM33+'Each Gender - Silver'!BM33+'Each Gender - Bronze'!BM33 &gt; 0, 'Each Gender - Gold'!BM33*'Medal values'!$B$1+'Each Gender - Silver'!BM33*'Medal values'!$B$2+'Each Gender - Bronze'!BM33*'Medal values'!$B$3, "") + IF(AND(BM$1 = BL$1, BL$2 = "Mixed"), 0.5*BL33, 0) + IF(AND(BM$1 = BN$1, BN$2 = "Mixed"), 0.5*BN33, 0)</f>
        <v>0</v>
      </c>
      <c r="BN33" s="5">
        <f>IF('Each Gender - Gold'!BN33+'Each Gender - Silver'!BN33+'Each Gender - Bronze'!BN33 &gt; 0, 'Each Gender - Gold'!BN33*'Medal values'!$B$1+'Each Gender - Silver'!BN33*'Medal values'!$B$2+'Each Gender - Bronze'!BN33*'Medal values'!$B$3, "") + IF(AND(BN$1 = BM$1, BM$2 = "Mixed"), 0.5*BM33, 0) + IF(AND(BN$1 = BO$1, BO$2 = "Mixed"), 0.5*BO33, 0)</f>
        <v>0</v>
      </c>
      <c r="BO33" s="5">
        <f>IF('Each Gender - Gold'!BO33+'Each Gender - Silver'!BO33+'Each Gender - Bronze'!BO33 &gt; 0, 'Each Gender - Gold'!BO33*'Medal values'!$B$1+'Each Gender - Silver'!BO33*'Medal values'!$B$2+'Each Gender - Bronze'!BO33*'Medal values'!$B$3, "") + IF(AND(BO$1 = BN$1, BN$2 = "Mixed"), 0.5*BN33, 0) + IF(AND(BO$1 = BP$1, BP$2 = "Mixed"), 0.5*BP33, 0)</f>
        <v>0</v>
      </c>
      <c r="BP33" s="5">
        <f>IF('Each Gender - Gold'!BP33+'Each Gender - Silver'!BP33+'Each Gender - Bronze'!BP33 &gt; 0, 'Each Gender - Gold'!BP33*'Medal values'!$B$1+'Each Gender - Silver'!BP33*'Medal values'!$B$2+'Each Gender - Bronze'!BP33*'Medal values'!$B$3, "") + IF(AND(BP$1 = BO$1, BO$2 = "Mixed"), 0.5*BO33, 0) + IF(AND(BP$1 = BQ$1, BQ$2 = "Mixed"), 0.5*BQ33, 0)</f>
        <v>0</v>
      </c>
      <c r="BQ33" s="5">
        <f>IF('Each Gender - Gold'!BQ33+'Each Gender - Silver'!BQ33+'Each Gender - Bronze'!BQ33 &gt; 0, 'Each Gender - Gold'!BQ33*'Medal values'!$B$1+'Each Gender - Silver'!BQ33*'Medal values'!$B$2+'Each Gender - Bronze'!BQ33*'Medal values'!$B$3, "") + IF(AND(BQ$1 = BP$1, BP$2 = "Mixed"), 0.5*BP33, 0) + IF(AND(BQ$1 = BR$1, BR$2 = "Mixed"), 0.5*BR33, 0)</f>
        <v>0</v>
      </c>
      <c r="BR33" s="5">
        <f>IF('Each Gender - Gold'!BR33+'Each Gender - Silver'!BR33+'Each Gender - Bronze'!BR33 &gt; 0, 'Each Gender - Gold'!BR33*'Medal values'!$B$1+'Each Gender - Silver'!BR33*'Medal values'!$B$2+'Each Gender - Bronze'!BR33*'Medal values'!$B$3, "") + IF(AND(BR$1 = BQ$1, BQ$2 = "Mixed"), 0.5*BQ33, 0) + IF(AND(BR$1 = BS$1, BS$2 = "Mixed"), 0.5*BS33, 0)</f>
        <v>0</v>
      </c>
      <c r="BS33" s="5">
        <f>IF('Each Gender - Gold'!BS33+'Each Gender - Silver'!BS33+'Each Gender - Bronze'!BS33 &gt; 0, 'Each Gender - Gold'!BS33*'Medal values'!$B$1+'Each Gender - Silver'!BS33*'Medal values'!$B$2+'Each Gender - Bronze'!BS33*'Medal values'!$B$3, "") + IF(AND(BS$1 = BR$1, BR$2 = "Mixed"), 0.5*BR33, 0) + IF(AND(BS$1 = BT$1, BT$2 = "Mixed"), 0.5*BT33, 0)</f>
        <v>0</v>
      </c>
      <c r="BT33" s="5">
        <f>IF('Each Gender - Gold'!BT33+'Each Gender - Silver'!BT33+'Each Gender - Bronze'!BT33 &gt; 0, 'Each Gender - Gold'!BT33*'Medal values'!$B$1+'Each Gender - Silver'!BT33*'Medal values'!$B$2+'Each Gender - Bronze'!BT33*'Medal values'!$B$3, "") + IF(AND(BT$1 = BS$1, BS$2 = "Mixed"), 0.5*BS33, 0) + IF(AND(BT$1 = BU$1, BU$2 = "Mixed"), 0.5*BU33, 0)</f>
        <v>0</v>
      </c>
      <c r="BU33" s="5">
        <f>IF('Each Gender - Gold'!BU33+'Each Gender - Silver'!BU33+'Each Gender - Bronze'!BU33 &gt; 0, 'Each Gender - Gold'!BU33*'Medal values'!$B$1+'Each Gender - Silver'!BU33*'Medal values'!$B$2+'Each Gender - Bronze'!BU33*'Medal values'!$B$3, "") + IF(AND(BU$1 = BT$1, BT$2 = "Mixed"), 0.5*BT33, 0) + IF(AND(BU$1 = BV$1, BV$2 = "Mixed"), 0.5*BV33, 0)</f>
        <v>0</v>
      </c>
      <c r="BV33" s="5">
        <f>IF('Each Gender - Gold'!BV33+'Each Gender - Silver'!BV33+'Each Gender - Bronze'!BV33 &gt; 0, 'Each Gender - Gold'!BV33*'Medal values'!$B$1+'Each Gender - Silver'!BV33*'Medal values'!$B$2+'Each Gender - Bronze'!BV33*'Medal values'!$B$3, "") + IF(AND(BV$1 = BU$1, BU$2 = "Mixed"), 0.5*BU33, 0) + IF(AND(BV$1 = BW$1, BW$2 = "Mixed"), 0.5*BW33, 0)</f>
        <v>0</v>
      </c>
      <c r="BW33" s="5">
        <f>IF('Each Gender - Gold'!BW33+'Each Gender - Silver'!BW33+'Each Gender - Bronze'!BW33 &gt; 0, 'Each Gender - Gold'!BW33*'Medal values'!$B$1+'Each Gender - Silver'!BW33*'Medal values'!$B$2+'Each Gender - Bronze'!BW33*'Medal values'!$B$3, "") + IF(AND(BW$1 = BV$1, BV$2 = "Mixed"), 0.5*BV33, 0) + IF(AND(BW$1 = BX$1, BX$2 = "Mixed"), 0.5*BX33, 0)</f>
        <v>0</v>
      </c>
      <c r="BX33" s="5">
        <f>IF('Each Gender - Gold'!BX33+'Each Gender - Silver'!BX33+'Each Gender - Bronze'!BX33 &gt; 0, 'Each Gender - Gold'!BX33*'Medal values'!$B$1+'Each Gender - Silver'!BX33*'Medal values'!$B$2+'Each Gender - Bronze'!BX33*'Medal values'!$B$3, "") + IF(AND(BX$1 = BW$1, BW$2 = "Mixed"), 0.5*BW33, 0) + IF(AND(BX$1 = BY$1, BY$2 = "Mixed"), 0.5*BY33, 0)</f>
        <v>0</v>
      </c>
      <c r="BY33" s="5">
        <f>IF('Each Gender - Gold'!BY33+'Each Gender - Silver'!BY33+'Each Gender - Bronze'!BY33 &gt; 0, 'Each Gender - Gold'!BY33*'Medal values'!$B$1+'Each Gender - Silver'!BY33*'Medal values'!$B$2+'Each Gender - Bronze'!BY33*'Medal values'!$B$3, "") + IF(AND(BY$1 = BX$1, BX$2 = "Mixed"), 0.5*BX33, 0) + IF(AND(BY$1 = BZ$1, BZ$2 = "Mixed"), 0.5*BZ33, 0)</f>
        <v>1</v>
      </c>
      <c r="BZ33" s="5">
        <f>IF('Each Gender - Gold'!BZ33+'Each Gender - Silver'!BZ33+'Each Gender - Bronze'!BZ33 &gt; 0, 'Each Gender - Gold'!BZ33*'Medal values'!$B$1+'Each Gender - Silver'!BZ33*'Medal values'!$B$2+'Each Gender - Bronze'!BZ33*'Medal values'!$B$3, "") + IF(AND(BZ$1 = BY$1, BY$2 = "Mixed"), 0.5*BY33, 0) + IF(AND(BZ$1 = CA$1, CA$2 = "Mixed"), 0.5*CA33, 0)</f>
        <v>0</v>
      </c>
      <c r="CA33" s="5">
        <f>IF('Each Gender - Gold'!CA33+'Each Gender - Silver'!CA33+'Each Gender - Bronze'!CA33 &gt; 0, 'Each Gender - Gold'!CA33*'Medal values'!$B$1+'Each Gender - Silver'!CA33*'Medal values'!$B$2+'Each Gender - Bronze'!CA33*'Medal values'!$B$3, "") + IF(AND(CA$1 = BZ$1, BZ$2 = "Mixed"), 0.5*BZ33, 0) + IF(AND(CA$1 = CB$1, CB$2 = "Mixed"), 0.5*CB33, 0)</f>
        <v>0</v>
      </c>
      <c r="CB33" s="5">
        <f>IF('Each Gender - Gold'!CB33+'Each Gender - Silver'!CB33+'Each Gender - Bronze'!CB33 &gt; 0, 'Each Gender - Gold'!CB33*'Medal values'!$B$1+'Each Gender - Silver'!CB33*'Medal values'!$B$2+'Each Gender - Bronze'!CB33*'Medal values'!$B$3, "") + IF(AND(CB$1 = CA$1, CA$2 = "Mixed"), 0.5*CA33, 0) + IF(AND(CB$1 = CC$1, CC$2 = "Mixed"), 0.5*CC33, 0)</f>
        <v>0</v>
      </c>
      <c r="CC33" s="5">
        <f>IF('Each Gender - Gold'!CC33+'Each Gender - Silver'!CC33+'Each Gender - Bronze'!CC33 &gt; 0, 'Each Gender - Gold'!CC33*'Medal values'!$B$1+'Each Gender - Silver'!CC33*'Medal values'!$B$2+'Each Gender - Bronze'!CC33*'Medal values'!$B$3, "") + IF(AND(CC$1 = CB$1, CB$2 = "Mixed"), 0.5*CB33, 0) + IF(AND(CC$1 = CD$1, CD$2 = "Mixed"), 0.5*CD33, 0)</f>
        <v>0</v>
      </c>
      <c r="CD33" s="5">
        <f>IF('Each Gender - Gold'!CD33+'Each Gender - Silver'!CD33+'Each Gender - Bronze'!CD33 &gt; 0, 'Each Gender - Gold'!CD33*'Medal values'!$B$1+'Each Gender - Silver'!CD33*'Medal values'!$B$2+'Each Gender - Bronze'!CD33*'Medal values'!$B$3, "") + IF(AND(CD$1 = CC$1, CC$2 = "Mixed"), 0.5*CC33, 0) + IF(AND(CD$1 = CE$1, CE$2 = "Mixed"), 0.5*CE33, 0)</f>
        <v>0</v>
      </c>
      <c r="CE33" s="5">
        <f>IF('Each Gender - Gold'!CE33+'Each Gender - Silver'!CE33+'Each Gender - Bronze'!CE33 &gt; 0, 'Each Gender - Gold'!CE33*'Medal values'!$B$1+'Each Gender - Silver'!CE33*'Medal values'!$B$2+'Each Gender - Bronze'!CE33*'Medal values'!$B$3, "") + IF(AND(CE$1 = CD$1, CD$2 = "Mixed"), 0.5*CD33, 0) + IF(AND(CE$1 = CF$1, CF$2 = "Mixed"), 0.5*CF33, 0)</f>
        <v>0</v>
      </c>
      <c r="CF33" s="5">
        <f>IF('Each Gender - Gold'!CF33+'Each Gender - Silver'!CF33+'Each Gender - Bronze'!CF33 &gt; 0, 'Each Gender - Gold'!CF33*'Medal values'!$B$1+'Each Gender - Silver'!CF33*'Medal values'!$B$2+'Each Gender - Bronze'!CF33*'Medal values'!$B$3, "") + IF(AND(CF$1 = CE$1, CE$2 = "Mixed"), 0.5*CE33, 0) + IF(AND(CF$1 = CG$1, CG$2 = "Mixed"), 0.5*CG33, 0)</f>
        <v>0</v>
      </c>
      <c r="CG33" s="5">
        <f>IF('Each Gender - Gold'!CG33+'Each Gender - Silver'!CG33+'Each Gender - Bronze'!CG33 &gt; 0, 'Each Gender - Gold'!CG33*'Medal values'!$B$1+'Each Gender - Silver'!CG33*'Medal values'!$B$2+'Each Gender - Bronze'!CG33*'Medal values'!$B$3, "") + IF(AND(CG$1 = CF$1, CF$2 = "Mixed"), 0.5*CF33, 0) + IF(AND(CG$1 = CH$1, CH$2 = "Mixed"), 0.5*CH33, 0)</f>
        <v>0</v>
      </c>
      <c r="CH33" s="5">
        <f>IF('Each Gender - Gold'!CH33+'Each Gender - Silver'!CH33+'Each Gender - Bronze'!CH33 &gt; 0, 'Each Gender - Gold'!CH33*'Medal values'!$B$1+'Each Gender - Silver'!CH33*'Medal values'!$B$2+'Each Gender - Bronze'!CH33*'Medal values'!$B$3, "") + IF(AND(CH$1 = CG$1, CG$2 = "Mixed"), 0.5*CG33, 0) + IF(AND(CH$1 = CI$1, CI$2 = "Mixed"), 0.5*CI33, 0)</f>
        <v>0</v>
      </c>
      <c r="CI33" s="5">
        <f>IF('Each Gender - Gold'!CI33+'Each Gender - Silver'!CI33+'Each Gender - Bronze'!CI33 &gt; 0, 'Each Gender - Gold'!CI33*'Medal values'!$B$1+'Each Gender - Silver'!CI33*'Medal values'!$B$2+'Each Gender - Bronze'!CI33*'Medal values'!$B$3, "") + IF(AND(CI$1 = CH$1, CH$2 = "Mixed"), 0.5*CH33, 0) + IF(AND(CI$1 = CJ$1, CJ$2 = "Mixed"), 0.5*CJ33, 0)</f>
        <v>0</v>
      </c>
      <c r="CJ33" s="5">
        <f>IF('Each Gender - Gold'!CJ33+'Each Gender - Silver'!CJ33+'Each Gender - Bronze'!CJ33 &gt; 0, 'Each Gender - Gold'!CJ33*'Medal values'!$B$1+'Each Gender - Silver'!CJ33*'Medal values'!$B$2+'Each Gender - Bronze'!CJ33*'Medal values'!$B$3, "") + IF(AND(CJ$1 = CI$1, CI$2 = "Mixed"), 0.5*CI33, 0) + IF(AND(CJ$1 = CK$1, CK$2 = "Mixed"), 0.5*CK33, 0)</f>
        <v>0</v>
      </c>
      <c r="CK33" s="5">
        <f>IF('Each Gender - Gold'!CK33+'Each Gender - Silver'!CK33+'Each Gender - Bronze'!CK33 &gt; 0, 'Each Gender - Gold'!CK33*'Medal values'!$B$1+'Each Gender - Silver'!CK33*'Medal values'!$B$2+'Each Gender - Bronze'!CK33*'Medal values'!$B$3, "") + IF(AND(CK$1 = CJ$1, CJ$2 = "Mixed"), 0.5*CJ33, 0) + IF(AND(CK$1 = CL$1, CL$2 = "Mixed"), 0.5*CL33, 0)</f>
        <v>0</v>
      </c>
      <c r="CL33" s="5">
        <f>IF('Each Gender - Gold'!CL33+'Each Gender - Silver'!CL33+'Each Gender - Bronze'!CL33 &gt; 0, 'Each Gender - Gold'!CL33*'Medal values'!$B$1+'Each Gender - Silver'!CL33*'Medal values'!$B$2+'Each Gender - Bronze'!CL33*'Medal values'!$B$3, "") + IF(AND(CL$1 = CK$1, CK$2 = "Mixed"), 0.5*CK33, 0) + IF(AND(CL$1 = CM$1, CM$2 = "Mixed"), 0.5*CM33, 0)</f>
        <v>0</v>
      </c>
      <c r="CM33" s="5">
        <f>IF('Each Gender - Gold'!CM33+'Each Gender - Silver'!CM33+'Each Gender - Bronze'!CM33 &gt; 0, 'Each Gender - Gold'!CM33*'Medal values'!$B$1+'Each Gender - Silver'!CM33*'Medal values'!$B$2+'Each Gender - Bronze'!CM33*'Medal values'!$B$3, "") + IF(AND(CM$1 = CL$1, CL$2 = "Mixed"), 0.5*CL33, 0) + IF(AND(CM$1 = CN$1, CN$2 = "Mixed"), 0.5*CN33, 0)</f>
        <v>0</v>
      </c>
      <c r="CN33" s="5">
        <f>IF('Each Gender - Gold'!CN33+'Each Gender - Silver'!CN33+'Each Gender - Bronze'!CN33 &gt; 0, 'Each Gender - Gold'!CN33*'Medal values'!$B$1+'Each Gender - Silver'!CN33*'Medal values'!$B$2+'Each Gender - Bronze'!CN33*'Medal values'!$B$3, "") + IF(AND(CN$1 = CM$1, CM$2 = "Mixed"), 0.5*CM33, 0) + IF(AND(CN$1 = CO$1, CO$2 = "Mixed"), 0.5*CO33, 0)</f>
        <v>0</v>
      </c>
      <c r="CO33" s="5">
        <f>IF('Each Gender - Gold'!CO33+'Each Gender - Silver'!CO33+'Each Gender - Bronze'!CO33 &gt; 0, 'Each Gender - Gold'!CO33*'Medal values'!$B$1+'Each Gender - Silver'!CO33*'Medal values'!$B$2+'Each Gender - Bronze'!CO33*'Medal values'!$B$3, "") + IF(AND(CO$1 = CN$1, CN$2 = "Mixed"), 0.5*CN33, 0) + IF(AND(CO$1 = CP$1, CP$2 = "Mixed"), 0.5*CP33, 0)</f>
        <v>0</v>
      </c>
      <c r="CP33" s="5">
        <f>IF('Each Gender - Gold'!CP33+'Each Gender - Silver'!CP33+'Each Gender - Bronze'!CP33 &gt; 0, 'Each Gender - Gold'!CP33*'Medal values'!$B$1+'Each Gender - Silver'!CP33*'Medal values'!$B$2+'Each Gender - Bronze'!CP33*'Medal values'!$B$3, "") + IF(AND(CP$1 = CO$1, CO$2 = "Mixed"), 0.5*CO33, 0) + IF(AND(CP$1 = CQ$1, CQ$2 = "Mixed"), 0.5*CQ33, 0)</f>
        <v>0</v>
      </c>
      <c r="CQ33" s="5">
        <f>IF('Each Gender - Gold'!CQ33+'Each Gender - Silver'!CQ33+'Each Gender - Bronze'!CQ33 &gt; 0, 'Each Gender - Gold'!CQ33*'Medal values'!$B$1+'Each Gender - Silver'!CQ33*'Medal values'!$B$2+'Each Gender - Bronze'!CQ33*'Medal values'!$B$3, "") + IF(AND(CQ$1 = CP$1, CP$2 = "Mixed"), 0.5*CP33, 0) + IF(AND(CQ$1 = CR$1, CR$2 = "Mixed"), 0.5*CR33, 0)</f>
        <v>0</v>
      </c>
      <c r="CR33" s="5">
        <f>IF('Each Gender - Gold'!CR33+'Each Gender - Silver'!CR33+'Each Gender - Bronze'!CR33 &gt; 0, 'Each Gender - Gold'!CR33*'Medal values'!$B$1+'Each Gender - Silver'!CR33*'Medal values'!$B$2+'Each Gender - Bronze'!CR33*'Medal values'!$B$3, "") + IF(AND(CR$1 = CQ$1, CQ$2 = "Mixed"), 0.5*CQ33, 0) + IF(AND(CR$1 = CS$1, CS$2 = "Mixed"), 0.5*CS33, 0)</f>
        <v>0</v>
      </c>
      <c r="CS33" s="5">
        <f>IF('Each Gender - Gold'!CS33+'Each Gender - Silver'!CS33+'Each Gender - Bronze'!CS33 &gt; 0, 'Each Gender - Gold'!CS33*'Medal values'!$B$1+'Each Gender - Silver'!CS33*'Medal values'!$B$2+'Each Gender - Bronze'!CS33*'Medal values'!$B$3, "") + IF(AND(CS$1 = CR$1, CR$2 = "Mixed"), 0.5*CR33, 0) + IF(AND(CS$1 = CT$1, CT$2 = "Mixed"), 0.5*CT33, 0)</f>
        <v>0</v>
      </c>
      <c r="CT33" s="5">
        <f>IF('Each Gender - Gold'!CT33+'Each Gender - Silver'!CT33+'Each Gender - Bronze'!CT33 &gt; 0, 'Each Gender - Gold'!CT33*'Medal values'!$B$1+'Each Gender - Silver'!CT33*'Medal values'!$B$2+'Each Gender - Bronze'!CT33*'Medal values'!$B$3, "") + IF(AND(CT$1 = CS$1, CS$2 = "Mixed"), 0.5*CS33, 0) + IF(AND(CT$1 = CU$1, CU$2 = "Mixed"), 0.5*CU33, 0)</f>
        <v>0</v>
      </c>
      <c r="CU33" s="5">
        <f>IF('Each Gender - Gold'!CU33+'Each Gender - Silver'!CU33+'Each Gender - Bronze'!CU33 &gt; 0, 'Each Gender - Gold'!CU33*'Medal values'!$B$1+'Each Gender - Silver'!CU33*'Medal values'!$B$2+'Each Gender - Bronze'!CU33*'Medal values'!$B$3, "") + IF(AND(CU$1 = CT$1, CT$2 = "Mixed"), 0.5*CT33, 0) + IF(AND(CU$1 = CV$1, CV$2 = "Mixed"), 0.5*CV33, 0)</f>
        <v>0</v>
      </c>
      <c r="CV33" s="5">
        <f>IF('Each Gender - Gold'!CV33+'Each Gender - Silver'!CV33+'Each Gender - Bronze'!CV33 &gt; 0, 'Each Gender - Gold'!CV33*'Medal values'!$B$1+'Each Gender - Silver'!CV33*'Medal values'!$B$2+'Each Gender - Bronze'!CV33*'Medal values'!$B$3, "") + IF(AND(CV$1 = CU$1, CU$2 = "Mixed"), 0.5*CU33, 0) + IF(AND(CV$1 = CW$1, CW$2 = "Mixed"), 0.5*CW33, 0)</f>
        <v>0</v>
      </c>
      <c r="CW33" s="5">
        <f t="shared" ref="CW33:CX33" si="31">SUMIF($B$2:$CV$2,CW$2, $B33:$CV33)</f>
        <v>1</v>
      </c>
      <c r="CX33" s="5">
        <f t="shared" si="31"/>
        <v>1</v>
      </c>
    </row>
    <row r="34">
      <c r="A34" s="5" t="str">
        <f>Countries!A32</f>
        <v>FRA</v>
      </c>
      <c r="B34" s="5">
        <f>IF('Each Gender - Gold'!B34+'Each Gender - Silver'!B34+'Each Gender - Bronze'!B34 &gt; 0, 'Each Gender - Gold'!B34*'Medal values'!$B$1+'Each Gender - Silver'!B34*'Medal values'!$B$2+'Each Gender - Bronze'!B34*'Medal values'!$B$3, "") + IF(AND(B$1 = A$1, A$2 = "Mixed"), 0.5*A34, 0) + IF(AND(B$1 = C$1, C$2 = "Mixed"), 0.5*C34, 0)</f>
        <v>0</v>
      </c>
      <c r="C34" s="5">
        <f>IF('Each Gender - Gold'!C34+'Each Gender - Silver'!C34+'Each Gender - Bronze'!C34 &gt; 0, 'Each Gender - Gold'!C34*'Medal values'!$B$1+'Each Gender - Silver'!C34*'Medal values'!$B$2+'Each Gender - Bronze'!C34*'Medal values'!$B$3, "") + IF(AND(C$1 = B$1, B$2 = "Mixed"), 0.5*B34, 0) + IF(AND(C$1 = D$1, D$2 = "Mixed"), 0.5*D34, 0)</f>
        <v>0</v>
      </c>
      <c r="D34" s="5">
        <f>IF('Each Gender - Gold'!D34+'Each Gender - Silver'!D34+'Each Gender - Bronze'!D34 &gt; 0, 'Each Gender - Gold'!D34*'Medal values'!$B$1+'Each Gender - Silver'!D34*'Medal values'!$B$2+'Each Gender - Bronze'!D34*'Medal values'!$B$3, "") + IF(AND(D$1 = C$1, C$2 = "Mixed"), 0.5*C34, 0) + IF(AND(D$1 = E$1, E$2 = "Mixed"), 0.5*E34, 0)</f>
        <v>0</v>
      </c>
      <c r="E34" s="5">
        <f>IF('Each Gender - Gold'!E34+'Each Gender - Silver'!E34+'Each Gender - Bronze'!E34 &gt; 0, 'Each Gender - Gold'!E34*'Medal values'!$B$1+'Each Gender - Silver'!E34*'Medal values'!$B$2+'Each Gender - Bronze'!E34*'Medal values'!$B$3, "") + IF(AND(E$1 = D$1, D$2 = "Mixed"), 0.5*D34, 0) + IF(AND(E$1 = F$1, F$2 = "Mixed"), 0.5*F34, 0)</f>
        <v>0</v>
      </c>
      <c r="F34" s="5">
        <f>IF('Each Gender - Gold'!F34+'Each Gender - Silver'!F34+'Each Gender - Bronze'!F34 &gt; 0, 'Each Gender - Gold'!F34*'Medal values'!$B$1+'Each Gender - Silver'!F34*'Medal values'!$B$2+'Each Gender - Bronze'!F34*'Medal values'!$B$3, "") + IF(AND(F$1 = E$1, E$2 = "Mixed"), 0.5*E34, 0) + IF(AND(F$1 = G$1, G$2 = "Mixed"), 0.5*G34, 0)</f>
        <v>0</v>
      </c>
      <c r="G34" s="5">
        <f>IF('Each Gender - Gold'!G34+'Each Gender - Silver'!G34+'Each Gender - Bronze'!G34 &gt; 0, 'Each Gender - Gold'!G34*'Medal values'!$B$1+'Each Gender - Silver'!G34*'Medal values'!$B$2+'Each Gender - Bronze'!G34*'Medal values'!$B$3, "") + IF(AND(G$1 = F$1, F$2 = "Mixed"), 0.5*F34, 0) + IF(AND(G$1 = H$1, H$2 = "Mixed"), 0.5*H34, 0)</f>
        <v>0</v>
      </c>
      <c r="H34" s="5">
        <f>IF('Each Gender - Gold'!H34+'Each Gender - Silver'!H34+'Each Gender - Bronze'!H34 &gt; 0, 'Each Gender - Gold'!H34*'Medal values'!$B$1+'Each Gender - Silver'!H34*'Medal values'!$B$2+'Each Gender - Bronze'!H34*'Medal values'!$B$3, "") + IF(AND(H$1 = G$1, G$2 = "Mixed"), 0.5*G34, 0) + IF(AND(H$1 = I$1, I$2 = "Mixed"), 0.5*I34, 0)</f>
        <v>0</v>
      </c>
      <c r="I34" s="5">
        <f>IF('Each Gender - Gold'!I34+'Each Gender - Silver'!I34+'Each Gender - Bronze'!I34 &gt; 0, 'Each Gender - Gold'!I34*'Medal values'!$B$1+'Each Gender - Silver'!I34*'Medal values'!$B$2+'Each Gender - Bronze'!I34*'Medal values'!$B$3, "") + IF(AND(I$1 = H$1, H$2 = "Mixed"), 0.5*H34, 0) + IF(AND(I$1 = J$1, J$2 = "Mixed"), 0.5*J34, 0)</f>
        <v>0</v>
      </c>
      <c r="J34" s="5">
        <f>IF('Each Gender - Gold'!J34+'Each Gender - Silver'!J34+'Each Gender - Bronze'!J34 &gt; 0, 'Each Gender - Gold'!J34*'Medal values'!$B$1+'Each Gender - Silver'!J34*'Medal values'!$B$2+'Each Gender - Bronze'!J34*'Medal values'!$B$3, "") + IF(AND(J$1 = I$1, I$2 = "Mixed"), 0.5*I34, 0) + IF(AND(J$1 = K$1, K$2 = "Mixed"), 0.5*K34, 0)</f>
        <v>2.000001</v>
      </c>
      <c r="K34" s="5">
        <f>IF('Each Gender - Gold'!K34+'Each Gender - Silver'!K34+'Each Gender - Bronze'!K34 &gt; 0, 'Each Gender - Gold'!K34*'Medal values'!$B$1+'Each Gender - Silver'!K34*'Medal values'!$B$2+'Each Gender - Bronze'!K34*'Medal values'!$B$3, "") + IF(AND(K$1 = J$1, J$2 = "Mixed"), 0.5*J34, 0) + IF(AND(K$1 = L$1, L$2 = "Mixed"), 0.5*L34, 0)</f>
        <v>0</v>
      </c>
      <c r="L34" s="5">
        <f>IF('Each Gender - Gold'!L34+'Each Gender - Silver'!L34+'Each Gender - Bronze'!L34 &gt; 0, 'Each Gender - Gold'!L34*'Medal values'!$B$1+'Each Gender - Silver'!L34*'Medal values'!$B$2+'Each Gender - Bronze'!L34*'Medal values'!$B$3, "") + IF(AND(L$1 = K$1, K$2 = "Mixed"), 0.5*K34, 0) + IF(AND(L$1 = M$1, M$2 = "Mixed"), 0.5*M34, 0)</f>
        <v>0</v>
      </c>
      <c r="M34" s="5">
        <f>IF('Each Gender - Gold'!M34+'Each Gender - Silver'!M34+'Each Gender - Bronze'!M34 &gt; 0, 'Each Gender - Gold'!M34*'Medal values'!$B$1+'Each Gender - Silver'!M34*'Medal values'!$B$2+'Each Gender - Bronze'!M34*'Medal values'!$B$3, "") + IF(AND(M$1 = L$1, L$2 = "Mixed"), 0.5*L34, 0) + IF(AND(M$1 = N$1, N$2 = "Mixed"), 0.5*N34, 0)</f>
        <v>0</v>
      </c>
      <c r="N34" s="5">
        <f>IF('Each Gender - Gold'!N34+'Each Gender - Silver'!N34+'Each Gender - Bronze'!N34 &gt; 0, 'Each Gender - Gold'!N34*'Medal values'!$B$1+'Each Gender - Silver'!N34*'Medal values'!$B$2+'Each Gender - Bronze'!N34*'Medal values'!$B$3, "") + IF(AND(N$1 = M$1, M$2 = "Mixed"), 0.5*M34, 0) + IF(AND(N$1 = O$1, O$2 = "Mixed"), 0.5*O34, 0)</f>
        <v>0</v>
      </c>
      <c r="O34" s="5">
        <f>IF('Each Gender - Gold'!O34+'Each Gender - Silver'!O34+'Each Gender - Bronze'!O34 &gt; 0, 'Each Gender - Gold'!O34*'Medal values'!$B$1+'Each Gender - Silver'!O34*'Medal values'!$B$2+'Each Gender - Bronze'!O34*'Medal values'!$B$3, "") + IF(AND(O$1 = N$1, N$2 = "Mixed"), 0.5*N34, 0) + IF(AND(O$1 = P$1, P$2 = "Mixed"), 0.5*P34, 0)</f>
        <v>0</v>
      </c>
      <c r="P34" s="5">
        <f>IF('Each Gender - Gold'!P34+'Each Gender - Silver'!P34+'Each Gender - Bronze'!P34 &gt; 0, 'Each Gender - Gold'!P34*'Medal values'!$B$1+'Each Gender - Silver'!P34*'Medal values'!$B$2+'Each Gender - Bronze'!P34*'Medal values'!$B$3, "") + IF(AND(P$1 = O$1, O$2 = "Mixed"), 0.5*O34, 0) + IF(AND(P$1 = Q$1, Q$2 = "Mixed"), 0.5*Q34, 0)</f>
        <v>0</v>
      </c>
      <c r="Q34" s="5">
        <f>IF('Each Gender - Gold'!Q34+'Each Gender - Silver'!Q34+'Each Gender - Bronze'!Q34 &gt; 0, 'Each Gender - Gold'!Q34*'Medal values'!$B$1+'Each Gender - Silver'!Q34*'Medal values'!$B$2+'Each Gender - Bronze'!Q34*'Medal values'!$B$3, "") + IF(AND(Q$1 = P$1, P$2 = "Mixed"), 0.5*P34, 0) + IF(AND(Q$1 = R$1, R$2 = "Mixed"), 0.5*R34, 0)</f>
        <v>0</v>
      </c>
      <c r="R34" s="5">
        <f>IF('Each Gender - Gold'!R34+'Each Gender - Silver'!R34+'Each Gender - Bronze'!R34 &gt; 0, 'Each Gender - Gold'!R34*'Medal values'!$B$1+'Each Gender - Silver'!R34*'Medal values'!$B$2+'Each Gender - Bronze'!R34*'Medal values'!$B$3, "") + IF(AND(R$1 = Q$1, Q$2 = "Mixed"), 0.5*Q34, 0) + IF(AND(R$1 = S$1, S$2 = "Mixed"), 0.5*S34, 0)</f>
        <v>2.000001</v>
      </c>
      <c r="S34" s="5">
        <f>IF('Each Gender - Gold'!S34+'Each Gender - Silver'!S34+'Each Gender - Bronze'!S34 &gt; 0, 'Each Gender - Gold'!S34*'Medal values'!$B$1+'Each Gender - Silver'!S34*'Medal values'!$B$2+'Each Gender - Bronze'!S34*'Medal values'!$B$3, "") + IF(AND(S$1 = R$1, R$2 = "Mixed"), 0.5*R34, 0) + IF(AND(S$1 = T$1, T$2 = "Mixed"), 0.5*T34, 0)</f>
        <v>1</v>
      </c>
      <c r="T34" s="5">
        <f>IF('Each Gender - Gold'!T34+'Each Gender - Silver'!T34+'Each Gender - Bronze'!T34 &gt; 0, 'Each Gender - Gold'!T34*'Medal values'!$B$1+'Each Gender - Silver'!T34*'Medal values'!$B$2+'Each Gender - Bronze'!T34*'Medal values'!$B$3, "") + IF(AND(T$1 = S$1, S$2 = "Mixed"), 0.5*S34, 0) + IF(AND(T$1 = U$1, U$2 = "Mixed"), 0.5*U34, 0)</f>
        <v>0</v>
      </c>
      <c r="U34" s="5">
        <f>IF('Each Gender - Gold'!U34+'Each Gender - Silver'!U34+'Each Gender - Bronze'!U34 &gt; 0, 'Each Gender - Gold'!U34*'Medal values'!$B$1+'Each Gender - Silver'!U34*'Medal values'!$B$2+'Each Gender - Bronze'!U34*'Medal values'!$B$3, "") + IF(AND(U$1 = T$1, T$2 = "Mixed"), 0.5*T34, 0) + IF(AND(U$1 = V$1, V$2 = "Mixed"), 0.5*V34, 0)</f>
        <v>0</v>
      </c>
      <c r="V34" s="5">
        <f>IF('Each Gender - Gold'!V34+'Each Gender - Silver'!V34+'Each Gender - Bronze'!V34 &gt; 0, 'Each Gender - Gold'!V34*'Medal values'!$B$1+'Each Gender - Silver'!V34*'Medal values'!$B$2+'Each Gender - Bronze'!V34*'Medal values'!$B$3, "") + IF(AND(V$1 = U$1, U$2 = "Mixed"), 0.5*U34, 0) + IF(AND(V$1 = W$1, W$2 = "Mixed"), 0.5*W34, 0)</f>
        <v>0</v>
      </c>
      <c r="W34" s="5">
        <f>IF('Each Gender - Gold'!W34+'Each Gender - Silver'!W34+'Each Gender - Bronze'!W34 &gt; 0, 'Each Gender - Gold'!W34*'Medal values'!$B$1+'Each Gender - Silver'!W34*'Medal values'!$B$2+'Each Gender - Bronze'!W34*'Medal values'!$B$3, "") + IF(AND(W$1 = V$1, V$2 = "Mixed"), 0.5*V34, 0) + IF(AND(W$1 = X$1, X$2 = "Mixed"), 0.5*X34, 0)</f>
        <v>0</v>
      </c>
      <c r="X34" s="5">
        <f>IF('Each Gender - Gold'!X34+'Each Gender - Silver'!X34+'Each Gender - Bronze'!X34 &gt; 0, 'Each Gender - Gold'!X34*'Medal values'!$B$1+'Each Gender - Silver'!X34*'Medal values'!$B$2+'Each Gender - Bronze'!X34*'Medal values'!$B$3, "") + IF(AND(X$1 = W$1, W$2 = "Mixed"), 0.5*W34, 0) + IF(AND(X$1 = Y$1, Y$2 = "Mixed"), 0.5*Y34, 0)</f>
        <v>0</v>
      </c>
      <c r="Y34" s="5">
        <f>IF('Each Gender - Gold'!Y34+'Each Gender - Silver'!Y34+'Each Gender - Bronze'!Y34 &gt; 0, 'Each Gender - Gold'!Y34*'Medal values'!$B$1+'Each Gender - Silver'!Y34*'Medal values'!$B$2+'Each Gender - Bronze'!Y34*'Medal values'!$B$3, "") + IF(AND(Y$1 = X$1, X$2 = "Mixed"), 0.5*X34, 0) + IF(AND(Y$1 = Z$1, Z$2 = "Mixed"), 0.5*Z34, 0)</f>
        <v>0</v>
      </c>
      <c r="Z34" s="5">
        <f>IF('Each Gender - Gold'!Z34+'Each Gender - Silver'!Z34+'Each Gender - Bronze'!Z34 &gt; 0, 'Each Gender - Gold'!Z34*'Medal values'!$B$1+'Each Gender - Silver'!Z34*'Medal values'!$B$2+'Each Gender - Bronze'!Z34*'Medal values'!$B$3, "") + IF(AND(Z$1 = Y$1, Y$2 = "Mixed"), 0.5*Y34, 0) + IF(AND(Z$1 = AA$1, AA$2 = "Mixed"), 0.5*AA34, 0)</f>
        <v>0</v>
      </c>
      <c r="AA34" s="5">
        <f>IF('Each Gender - Gold'!AA34+'Each Gender - Silver'!AA34+'Each Gender - Bronze'!AA34 &gt; 0, 'Each Gender - Gold'!AA34*'Medal values'!$B$1+'Each Gender - Silver'!AA34*'Medal values'!$B$2+'Each Gender - Bronze'!AA34*'Medal values'!$B$3, "") + IF(AND(AA$1 = Z$1, Z$2 = "Mixed"), 0.5*Z34, 0) + IF(AND(AA$1 = AB$1, AB$2 = "Mixed"), 0.5*AB34, 0)</f>
        <v>0</v>
      </c>
      <c r="AB34" s="5">
        <f>IF('Each Gender - Gold'!AB34+'Each Gender - Silver'!AB34+'Each Gender - Bronze'!AB34 &gt; 0, 'Each Gender - Gold'!AB34*'Medal values'!$B$1+'Each Gender - Silver'!AB34*'Medal values'!$B$2+'Each Gender - Bronze'!AB34*'Medal values'!$B$3, "") + IF(AND(AB$1 = AA$1, AA$2 = "Mixed"), 0.5*AA34, 0) + IF(AND(AB$1 = AC$1, AC$2 = "Mixed"), 0.5*AC34, 0)</f>
        <v>0</v>
      </c>
      <c r="AC34" s="5">
        <f>IF('Each Gender - Gold'!AC34+'Each Gender - Silver'!AC34+'Each Gender - Bronze'!AC34 &gt; 0, 'Each Gender - Gold'!AC34*'Medal values'!$B$1+'Each Gender - Silver'!AC34*'Medal values'!$B$2+'Each Gender - Bronze'!AC34*'Medal values'!$B$3, "") + IF(AND(AC$1 = AB$1, AB$2 = "Mixed"), 0.5*AB34, 0) + IF(AND(AC$1 = AD$1, AD$2 = "Mixed"), 0.5*AD34, 0)</f>
        <v>0</v>
      </c>
      <c r="AD34" s="5">
        <f>IF('Each Gender - Gold'!AD34+'Each Gender - Silver'!AD34+'Each Gender - Bronze'!AD34 &gt; 0, 'Each Gender - Gold'!AD34*'Medal values'!$B$1+'Each Gender - Silver'!AD34*'Medal values'!$B$2+'Each Gender - Bronze'!AD34*'Medal values'!$B$3, "") + IF(AND(AD$1 = AC$1, AC$2 = "Mixed"), 0.5*AC34, 0) + IF(AND(AD$1 = AE$1, AE$2 = "Mixed"), 0.5*AE34, 0)</f>
        <v>0</v>
      </c>
      <c r="AE34" s="5">
        <f>IF('Each Gender - Gold'!AE34+'Each Gender - Silver'!AE34+'Each Gender - Bronze'!AE34 &gt; 0, 'Each Gender - Gold'!AE34*'Medal values'!$B$1+'Each Gender - Silver'!AE34*'Medal values'!$B$2+'Each Gender - Bronze'!AE34*'Medal values'!$B$3, "") + IF(AND(AE$1 = AD$1, AD$2 = "Mixed"), 0.5*AD34, 0) + IF(AND(AE$1 = AF$1, AF$2 = "Mixed"), 0.5*AF34, 0)</f>
        <v>0</v>
      </c>
      <c r="AF34" s="5">
        <f>IF('Each Gender - Gold'!AF34+'Each Gender - Silver'!AF34+'Each Gender - Bronze'!AF34 &gt; 0, 'Each Gender - Gold'!AF34*'Medal values'!$B$1+'Each Gender - Silver'!AF34*'Medal values'!$B$2+'Each Gender - Bronze'!AF34*'Medal values'!$B$3, "") + IF(AND(AF$1 = AE$1, AE$2 = "Mixed"), 0.5*AE34, 0) + IF(AND(AF$1 = AG$1, AG$2 = "Mixed"), 0.5*AG34, 0)</f>
        <v>0</v>
      </c>
      <c r="AG34" s="5">
        <f>IF('Each Gender - Gold'!AG34+'Each Gender - Silver'!AG34+'Each Gender - Bronze'!AG34 &gt; 0, 'Each Gender - Gold'!AG34*'Medal values'!$B$1+'Each Gender - Silver'!AG34*'Medal values'!$B$2+'Each Gender - Bronze'!AG34*'Medal values'!$B$3, "") + IF(AND(AG$1 = AF$1, AF$2 = "Mixed"), 0.5*AF34, 0) + IF(AND(AG$1 = AH$1, AH$2 = "Mixed"), 0.5*AH34, 0)</f>
        <v>0</v>
      </c>
      <c r="AH34" s="5">
        <f>IF('Each Gender - Gold'!AH34+'Each Gender - Silver'!AH34+'Each Gender - Bronze'!AH34 &gt; 0, 'Each Gender - Gold'!AH34*'Medal values'!$B$1+'Each Gender - Silver'!AH34*'Medal values'!$B$2+'Each Gender - Bronze'!AH34*'Medal values'!$B$3, "") + IF(AND(AH$1 = AG$1, AG$2 = "Mixed"), 0.5*AG34, 0) + IF(AND(AH$1 = AI$1, AI$2 = "Mixed"), 0.5*AI34, 0)</f>
        <v>0</v>
      </c>
      <c r="AI34" s="5">
        <f>IF('Each Gender - Gold'!AI34+'Each Gender - Silver'!AI34+'Each Gender - Bronze'!AI34 &gt; 0, 'Each Gender - Gold'!AI34*'Medal values'!$B$1+'Each Gender - Silver'!AI34*'Medal values'!$B$2+'Each Gender - Bronze'!AI34*'Medal values'!$B$3, "") + IF(AND(AI$1 = AH$1, AH$2 = "Mixed"), 0.5*AH34, 0) + IF(AND(AI$1 = AJ$1, AJ$2 = "Mixed"), 0.5*AJ34, 0)</f>
        <v>0</v>
      </c>
      <c r="AJ34" s="5">
        <f>IF('Each Gender - Gold'!AJ34+'Each Gender - Silver'!AJ34+'Each Gender - Bronze'!AJ34 &gt; 0, 'Each Gender - Gold'!AJ34*'Medal values'!$B$1+'Each Gender - Silver'!AJ34*'Medal values'!$B$2+'Each Gender - Bronze'!AJ34*'Medal values'!$B$3, "") + IF(AND(AJ$1 = AI$1, AI$2 = "Mixed"), 0.5*AI34, 0) + IF(AND(AJ$1 = AK$1, AK$2 = "Mixed"), 0.5*AK34, 0)</f>
        <v>2</v>
      </c>
      <c r="AK34" s="5">
        <f>IF('Each Gender - Gold'!AK34+'Each Gender - Silver'!AK34+'Each Gender - Bronze'!AK34 &gt; 0, 'Each Gender - Gold'!AK34*'Medal values'!$B$1+'Each Gender - Silver'!AK34*'Medal values'!$B$2+'Each Gender - Bronze'!AK34*'Medal values'!$B$3, "") + IF(AND(AK$1 = AJ$1, AJ$2 = "Mixed"), 0.5*AJ34, 0) + IF(AND(AK$1 = AL$1, AL$2 = "Mixed"), 0.5*AL34, 0)</f>
        <v>0</v>
      </c>
      <c r="AL34" s="5">
        <f>IF('Each Gender - Gold'!AL34+'Each Gender - Silver'!AL34+'Each Gender - Bronze'!AL34 &gt; 0, 'Each Gender - Gold'!AL34*'Medal values'!$B$1+'Each Gender - Silver'!AL34*'Medal values'!$B$2+'Each Gender - Bronze'!AL34*'Medal values'!$B$3, "") + IF(AND(AL$1 = AK$1, AK$2 = "Mixed"), 0.5*AK34, 0) + IF(AND(AL$1 = AM$1, AM$2 = "Mixed"), 0.5*AM34, 0)</f>
        <v>0</v>
      </c>
      <c r="AM34" s="5">
        <f>IF('Each Gender - Gold'!AM34+'Each Gender - Silver'!AM34+'Each Gender - Bronze'!AM34 &gt; 0, 'Each Gender - Gold'!AM34*'Medal values'!$B$1+'Each Gender - Silver'!AM34*'Medal values'!$B$2+'Each Gender - Bronze'!AM34*'Medal values'!$B$3, "") + IF(AND(AM$1 = AL$1, AL$2 = "Mixed"), 0.5*AL34, 0) + IF(AND(AM$1 = AN$1, AN$2 = "Mixed"), 0.5*AN34, 0)</f>
        <v>0</v>
      </c>
      <c r="AN34" s="5">
        <f>IF('Each Gender - Gold'!AN34+'Each Gender - Silver'!AN34+'Each Gender - Bronze'!AN34 &gt; 0, 'Each Gender - Gold'!AN34*'Medal values'!$B$1+'Each Gender - Silver'!AN34*'Medal values'!$B$2+'Each Gender - Bronze'!AN34*'Medal values'!$B$3, "") + IF(AND(AN$1 = AM$1, AM$2 = "Mixed"), 0.5*AM34, 0) + IF(AND(AN$1 = AO$1, AO$2 = "Mixed"), 0.5*AO34, 0)</f>
        <v>1</v>
      </c>
      <c r="AO34" s="5">
        <f>IF('Each Gender - Gold'!AO34+'Each Gender - Silver'!AO34+'Each Gender - Bronze'!AO34 &gt; 0, 'Each Gender - Gold'!AO34*'Medal values'!$B$1+'Each Gender - Silver'!AO34*'Medal values'!$B$2+'Each Gender - Bronze'!AO34*'Medal values'!$B$3, "") + IF(AND(AO$1 = AN$1, AN$2 = "Mixed"), 0.5*AN34, 0) + IF(AND(AO$1 = AP$1, AP$2 = "Mixed"), 0.5*AP34, 0)</f>
        <v>6.002</v>
      </c>
      <c r="AP34" s="5">
        <f>IF('Each Gender - Gold'!AP34+'Each Gender - Silver'!AP34+'Each Gender - Bronze'!AP34 &gt; 0, 'Each Gender - Gold'!AP34*'Medal values'!$B$1+'Each Gender - Silver'!AP34*'Medal values'!$B$2+'Each Gender - Bronze'!AP34*'Medal values'!$B$3, "") + IF(AND(AP$1 = AO$1, AO$2 = "Mixed"), 0.5*AO34, 0) + IF(AND(AP$1 = AQ$1, AQ$2 = "Mixed"), 0.5*AQ34, 0)</f>
        <v>5.000002</v>
      </c>
      <c r="AQ34" s="5">
        <f>IF('Each Gender - Gold'!AQ34+'Each Gender - Silver'!AQ34+'Each Gender - Bronze'!AQ34 &gt; 0, 'Each Gender - Gold'!AQ34*'Medal values'!$B$1+'Each Gender - Silver'!AQ34*'Medal values'!$B$2+'Each Gender - Bronze'!AQ34*'Medal values'!$B$3, "") + IF(AND(AQ$1 = AP$1, AP$2 = "Mixed"), 0.5*AP34, 0) + IF(AND(AQ$1 = AR$1, AR$2 = "Mixed"), 0.5*AR34, 0)</f>
        <v>0</v>
      </c>
      <c r="AR34" s="5">
        <f>IF('Each Gender - Gold'!AR34+'Each Gender - Silver'!AR34+'Each Gender - Bronze'!AR34 &gt; 0, 'Each Gender - Gold'!AR34*'Medal values'!$B$1+'Each Gender - Silver'!AR34*'Medal values'!$B$2+'Each Gender - Bronze'!AR34*'Medal values'!$B$3, "") + IF(AND(AR$1 = AQ$1, AQ$2 = "Mixed"), 0.5*AQ34, 0) + IF(AND(AR$1 = AS$1, AS$2 = "Mixed"), 0.5*AS34, 0)</f>
        <v>0</v>
      </c>
      <c r="AS34" s="5">
        <f>IF('Each Gender - Gold'!AS34+'Each Gender - Silver'!AS34+'Each Gender - Bronze'!AS34 &gt; 0, 'Each Gender - Gold'!AS34*'Medal values'!$B$1+'Each Gender - Silver'!AS34*'Medal values'!$B$2+'Each Gender - Bronze'!AS34*'Medal values'!$B$3, "") + IF(AND(AS$1 = AR$1, AR$2 = "Mixed"), 0.5*AR34, 0) + IF(AND(AS$1 = AT$1, AT$2 = "Mixed"), 0.5*AT34, 0)</f>
        <v>0</v>
      </c>
      <c r="AT34" s="5">
        <f>IF('Each Gender - Gold'!AT34+'Each Gender - Silver'!AT34+'Each Gender - Bronze'!AT34 &gt; 0, 'Each Gender - Gold'!AT34*'Medal values'!$B$1+'Each Gender - Silver'!AT34*'Medal values'!$B$2+'Each Gender - Bronze'!AT34*'Medal values'!$B$3, "") + IF(AND(AT$1 = AS$1, AS$2 = "Mixed"), 0.5*AS34, 0) + IF(AND(AT$1 = AU$1, AU$2 = "Mixed"), 0.5*AU34, 0)</f>
        <v>0</v>
      </c>
      <c r="AU34" s="5">
        <f>IF('Each Gender - Gold'!AU34+'Each Gender - Silver'!AU34+'Each Gender - Bronze'!AU34 &gt; 0, 'Each Gender - Gold'!AU34*'Medal values'!$B$1+'Each Gender - Silver'!AU34*'Medal values'!$B$2+'Each Gender - Bronze'!AU34*'Medal values'!$B$3, "") + IF(AND(AU$1 = AT$1, AT$2 = "Mixed"), 0.5*AT34, 0) + IF(AND(AU$1 = AV$1, AV$2 = "Mixed"), 0.5*AV34, 0)</f>
        <v>3.001</v>
      </c>
      <c r="AV34" s="5">
        <f>IF('Each Gender - Gold'!AV34+'Each Gender - Silver'!AV34+'Each Gender - Bronze'!AV34 &gt; 0, 'Each Gender - Gold'!AV34*'Medal values'!$B$1+'Each Gender - Silver'!AV34*'Medal values'!$B$2+'Each Gender - Bronze'!AV34*'Medal values'!$B$3, "") + IF(AND(AV$1 = AU$1, AU$2 = "Mixed"), 0.5*AU34, 0) + IF(AND(AV$1 = AW$1, AW$2 = "Mixed"), 0.5*AW34, 0)</f>
        <v>3.001</v>
      </c>
      <c r="AW34" s="5">
        <f>IF('Each Gender - Gold'!AW34+'Each Gender - Silver'!AW34+'Each Gender - Bronze'!AW34 &gt; 0, 'Each Gender - Gold'!AW34*'Medal values'!$B$1+'Each Gender - Silver'!AW34*'Medal values'!$B$2+'Each Gender - Bronze'!AW34*'Medal values'!$B$3, "") + IF(AND(AW$1 = AV$1, AV$2 = "Mixed"), 0.5*AV34, 0) + IF(AND(AW$1 = AX$1, AX$2 = "Mixed"), 0.5*AX34, 0)</f>
        <v>0</v>
      </c>
      <c r="AX34" s="5">
        <f>IF('Each Gender - Gold'!AX34+'Each Gender - Silver'!AX34+'Each Gender - Bronze'!AX34 &gt; 0, 'Each Gender - Gold'!AX34*'Medal values'!$B$1+'Each Gender - Silver'!AX34*'Medal values'!$B$2+'Each Gender - Bronze'!AX34*'Medal values'!$B$3, "") + IF(AND(AX$1 = AW$1, AW$2 = "Mixed"), 0.5*AW34, 0) + IF(AND(AX$1 = AY$1, AY$2 = "Mixed"), 0.5*AY34, 0)</f>
        <v>0</v>
      </c>
      <c r="AY34" s="5">
        <f>IF('Each Gender - Gold'!AY34+'Each Gender - Silver'!AY34+'Each Gender - Bronze'!AY34 &gt; 0, 'Each Gender - Gold'!AY34*'Medal values'!$B$1+'Each Gender - Silver'!AY34*'Medal values'!$B$2+'Each Gender - Bronze'!AY34*'Medal values'!$B$3, "") + IF(AND(AY$1 = AX$1, AX$2 = "Mixed"), 0.5*AX34, 0) + IF(AND(AY$1 = AZ$1, AZ$2 = "Mixed"), 0.5*AZ34, 0)</f>
        <v>3.5005</v>
      </c>
      <c r="AZ34" s="5">
        <f>IF('Each Gender - Gold'!AZ34+'Each Gender - Silver'!AZ34+'Each Gender - Bronze'!AZ34 &gt; 0, 'Each Gender - Gold'!AZ34*'Medal values'!$B$1+'Each Gender - Silver'!AZ34*'Medal values'!$B$2+'Each Gender - Bronze'!AZ34*'Medal values'!$B$3, "") + IF(AND(AZ$1 = AY$1, AY$2 = "Mixed"), 0.5*AY34, 0) + IF(AND(AZ$1 = BA$1, BA$2 = "Mixed"), 0.5*BA34, 0)</f>
        <v>3.001</v>
      </c>
      <c r="BA34" s="5">
        <f>IF('Each Gender - Gold'!BA34+'Each Gender - Silver'!BA34+'Each Gender - Bronze'!BA34 &gt; 0, 'Each Gender - Gold'!BA34*'Medal values'!$B$1+'Each Gender - Silver'!BA34*'Medal values'!$B$2+'Each Gender - Bronze'!BA34*'Medal values'!$B$3, "") + IF(AND(BA$1 = AZ$1, AZ$2 = "Mixed"), 0.5*AZ34, 0) + IF(AND(BA$1 = BB$1, BB$2 = "Mixed"), 0.5*BB34, 0)</f>
        <v>11.501503</v>
      </c>
      <c r="BB34" s="5">
        <f>IF('Each Gender - Gold'!BB34+'Each Gender - Silver'!BB34+'Each Gender - Bronze'!BB34 &gt; 0, 'Each Gender - Gold'!BB34*'Medal values'!$B$1+'Each Gender - Silver'!BB34*'Medal values'!$B$2+'Each Gender - Bronze'!BB34*'Medal values'!$B$3, "") + IF(AND(BB$1 = BA$1, BA$2 = "Mixed"), 0.5*BA34, 0) + IF(AND(BB$1 = BC$1, BC$2 = "Mixed"), 0.5*BC34, 0)</f>
        <v>3.001</v>
      </c>
      <c r="BC34" s="5">
        <f>IF('Each Gender - Gold'!BC34+'Each Gender - Silver'!BC34+'Each Gender - Bronze'!BC34 &gt; 0, 'Each Gender - Gold'!BC34*'Medal values'!$B$1+'Each Gender - Silver'!BC34*'Medal values'!$B$2+'Each Gender - Bronze'!BC34*'Medal values'!$B$3, "") + IF(AND(BC$1 = BB$1, BB$2 = "Mixed"), 0.5*BB34, 0) + IF(AND(BC$1 = BD$1, BD$2 = "Mixed"), 0.5*BD34, 0)</f>
        <v>0</v>
      </c>
      <c r="BD34" s="5">
        <f>IF('Each Gender - Gold'!BD34+'Each Gender - Silver'!BD34+'Each Gender - Bronze'!BD34 &gt; 0, 'Each Gender - Gold'!BD34*'Medal values'!$B$1+'Each Gender - Silver'!BD34*'Medal values'!$B$2+'Each Gender - Bronze'!BD34*'Medal values'!$B$3, "") + IF(AND(BD$1 = BC$1, BC$2 = "Mixed"), 0.5*BC34, 0) + IF(AND(BD$1 = BE$1, BE$2 = "Mixed"), 0.5*BE34, 0)</f>
        <v>0</v>
      </c>
      <c r="BE34" s="5">
        <f>IF('Each Gender - Gold'!BE34+'Each Gender - Silver'!BE34+'Each Gender - Bronze'!BE34 &gt; 0, 'Each Gender - Gold'!BE34*'Medal values'!$B$1+'Each Gender - Silver'!BE34*'Medal values'!$B$2+'Each Gender - Bronze'!BE34*'Medal values'!$B$3, "") + IF(AND(BE$1 = BD$1, BD$2 = "Mixed"), 0.5*BD34, 0) + IF(AND(BE$1 = BF$1, BF$2 = "Mixed"), 0.5*BF34, 0)</f>
        <v>0</v>
      </c>
      <c r="BF34" s="5">
        <f>IF('Each Gender - Gold'!BF34+'Each Gender - Silver'!BF34+'Each Gender - Bronze'!BF34 &gt; 0, 'Each Gender - Gold'!BF34*'Medal values'!$B$1+'Each Gender - Silver'!BF34*'Medal values'!$B$2+'Each Gender - Bronze'!BF34*'Medal values'!$B$3, "") + IF(AND(BF$1 = BE$1, BE$2 = "Mixed"), 0.5*BE34, 0) + IF(AND(BF$1 = BG$1, BG$2 = "Mixed"), 0.5*BG34, 0)</f>
        <v>0</v>
      </c>
      <c r="BG34" s="5">
        <f>IF('Each Gender - Gold'!BG34+'Each Gender - Silver'!BG34+'Each Gender - Bronze'!BG34 &gt; 0, 'Each Gender - Gold'!BG34*'Medal values'!$B$1+'Each Gender - Silver'!BG34*'Medal values'!$B$2+'Each Gender - Bronze'!BG34*'Medal values'!$B$3, "") + IF(AND(BG$1 = BF$1, BF$2 = "Mixed"), 0.5*BF34, 0) + IF(AND(BG$1 = BH$1, BH$2 = "Mixed"), 0.5*BH34, 0)</f>
        <v>0</v>
      </c>
      <c r="BH34" s="5">
        <f>IF('Each Gender - Gold'!BH34+'Each Gender - Silver'!BH34+'Each Gender - Bronze'!BH34 &gt; 0, 'Each Gender - Gold'!BH34*'Medal values'!$B$1+'Each Gender - Silver'!BH34*'Medal values'!$B$2+'Each Gender - Bronze'!BH34*'Medal values'!$B$3, "") + IF(AND(BH$1 = BG$1, BG$2 = "Mixed"), 0.5*BG34, 0) + IF(AND(BH$1 = BI$1, BI$2 = "Mixed"), 0.5*BI34, 0)</f>
        <v>0</v>
      </c>
      <c r="BI34" s="5">
        <f>IF('Each Gender - Gold'!BI34+'Each Gender - Silver'!BI34+'Each Gender - Bronze'!BI34 &gt; 0, 'Each Gender - Gold'!BI34*'Medal values'!$B$1+'Each Gender - Silver'!BI34*'Medal values'!$B$2+'Each Gender - Bronze'!BI34*'Medal values'!$B$3, "") + IF(AND(BI$1 = BH$1, BH$2 = "Mixed"), 0.5*BH34, 0) + IF(AND(BI$1 = BJ$1, BJ$2 = "Mixed"), 0.5*BJ34, 0)</f>
        <v>3.001</v>
      </c>
      <c r="BJ34" s="5">
        <f>IF('Each Gender - Gold'!BJ34+'Each Gender - Silver'!BJ34+'Each Gender - Bronze'!BJ34 &gt; 0, 'Each Gender - Gold'!BJ34*'Medal values'!$B$1+'Each Gender - Silver'!BJ34*'Medal values'!$B$2+'Each Gender - Bronze'!BJ34*'Medal values'!$B$3, "") + IF(AND(BJ$1 = BI$1, BI$2 = "Mixed"), 0.5*BI34, 0) + IF(AND(BJ$1 = BK$1, BK$2 = "Mixed"), 0.5*BK34, 0)</f>
        <v>2.000001</v>
      </c>
      <c r="BK34" s="5">
        <f>IF('Each Gender - Gold'!BK34+'Each Gender - Silver'!BK34+'Each Gender - Bronze'!BK34 &gt; 0, 'Each Gender - Gold'!BK34*'Medal values'!$B$1+'Each Gender - Silver'!BK34*'Medal values'!$B$2+'Each Gender - Bronze'!BK34*'Medal values'!$B$3, "") + IF(AND(BK$1 = BJ$1, BJ$2 = "Mixed"), 0.5*BJ34, 0) + IF(AND(BK$1 = BL$1, BL$2 = "Mixed"), 0.5*BL34, 0)</f>
        <v>0</v>
      </c>
      <c r="BL34" s="5">
        <f>IF('Each Gender - Gold'!BL34+'Each Gender - Silver'!BL34+'Each Gender - Bronze'!BL34 &gt; 0, 'Each Gender - Gold'!BL34*'Medal values'!$B$1+'Each Gender - Silver'!BL34*'Medal values'!$B$2+'Each Gender - Bronze'!BL34*'Medal values'!$B$3, "") + IF(AND(BL$1 = BK$1, BK$2 = "Mixed"), 0.5*BK34, 0) + IF(AND(BL$1 = BM$1, BM$2 = "Mixed"), 0.5*BM34, 0)</f>
        <v>2.000001</v>
      </c>
      <c r="BM34" s="5">
        <f>IF('Each Gender - Gold'!BM34+'Each Gender - Silver'!BM34+'Each Gender - Bronze'!BM34 &gt; 0, 'Each Gender - Gold'!BM34*'Medal values'!$B$1+'Each Gender - Silver'!BM34*'Medal values'!$B$2+'Each Gender - Bronze'!BM34*'Medal values'!$B$3, "") + IF(AND(BM$1 = BL$1, BL$2 = "Mixed"), 0.5*BL34, 0) + IF(AND(BM$1 = BN$1, BN$2 = "Mixed"), 0.5*BN34, 0)</f>
        <v>2.000001</v>
      </c>
      <c r="BN34" s="5">
        <f>IF('Each Gender - Gold'!BN34+'Each Gender - Silver'!BN34+'Each Gender - Bronze'!BN34 &gt; 0, 'Each Gender - Gold'!BN34*'Medal values'!$B$1+'Each Gender - Silver'!BN34*'Medal values'!$B$2+'Each Gender - Bronze'!BN34*'Medal values'!$B$3, "") + IF(AND(BN$1 = BM$1, BM$2 = "Mixed"), 0.5*BM34, 0) + IF(AND(BN$1 = BO$1, BO$2 = "Mixed"), 0.5*BO34, 0)</f>
        <v>0</v>
      </c>
      <c r="BO34" s="5">
        <f>IF('Each Gender - Gold'!BO34+'Each Gender - Silver'!BO34+'Each Gender - Bronze'!BO34 &gt; 0, 'Each Gender - Gold'!BO34*'Medal values'!$B$1+'Each Gender - Silver'!BO34*'Medal values'!$B$2+'Each Gender - Bronze'!BO34*'Medal values'!$B$3, "") + IF(AND(BO$1 = BN$1, BN$2 = "Mixed"), 0.5*BN34, 0) + IF(AND(BO$1 = BP$1, BP$2 = "Mixed"), 0.5*BP34, 0)</f>
        <v>3.000001</v>
      </c>
      <c r="BP34" s="5">
        <f>IF('Each Gender - Gold'!BP34+'Each Gender - Silver'!BP34+'Each Gender - Bronze'!BP34 &gt; 0, 'Each Gender - Gold'!BP34*'Medal values'!$B$1+'Each Gender - Silver'!BP34*'Medal values'!$B$2+'Each Gender - Bronze'!BP34*'Medal values'!$B$3, "") + IF(AND(BP$1 = BO$1, BO$2 = "Mixed"), 0.5*BO34, 0) + IF(AND(BP$1 = BQ$1, BQ$2 = "Mixed"), 0.5*BQ34, 0)</f>
        <v>3.001</v>
      </c>
      <c r="BQ34" s="5">
        <f>IF('Each Gender - Gold'!BQ34+'Each Gender - Silver'!BQ34+'Each Gender - Bronze'!BQ34 &gt; 0, 'Each Gender - Gold'!BQ34*'Medal values'!$B$1+'Each Gender - Silver'!BQ34*'Medal values'!$B$2+'Each Gender - Bronze'!BQ34*'Medal values'!$B$3, "") + IF(AND(BQ$1 = BP$1, BP$2 = "Mixed"), 0.5*BP34, 0) + IF(AND(BQ$1 = BR$1, BR$2 = "Mixed"), 0.5*BR34, 0)</f>
        <v>0</v>
      </c>
      <c r="BR34" s="5">
        <f>IF('Each Gender - Gold'!BR34+'Each Gender - Silver'!BR34+'Each Gender - Bronze'!BR34 &gt; 0, 'Each Gender - Gold'!BR34*'Medal values'!$B$1+'Each Gender - Silver'!BR34*'Medal values'!$B$2+'Each Gender - Bronze'!BR34*'Medal values'!$B$3, "") + IF(AND(BR$1 = BQ$1, BQ$2 = "Mixed"), 0.5*BQ34, 0) + IF(AND(BR$1 = BS$1, BS$2 = "Mixed"), 0.5*BS34, 0)</f>
        <v>0</v>
      </c>
      <c r="BS34" s="5">
        <f>IF('Each Gender - Gold'!BS34+'Each Gender - Silver'!BS34+'Each Gender - Bronze'!BS34 &gt; 0, 'Each Gender - Gold'!BS34*'Medal values'!$B$1+'Each Gender - Silver'!BS34*'Medal values'!$B$2+'Each Gender - Bronze'!BS34*'Medal values'!$B$3, "") + IF(AND(BS$1 = BR$1, BR$2 = "Mixed"), 0.5*BR34, 0) + IF(AND(BS$1 = BT$1, BT$2 = "Mixed"), 0.5*BT34, 0)</f>
        <v>0</v>
      </c>
      <c r="BT34" s="5">
        <f>IF('Each Gender - Gold'!BT34+'Each Gender - Silver'!BT34+'Each Gender - Bronze'!BT34 &gt; 0, 'Each Gender - Gold'!BT34*'Medal values'!$B$1+'Each Gender - Silver'!BT34*'Medal values'!$B$2+'Each Gender - Bronze'!BT34*'Medal values'!$B$3, "") + IF(AND(BT$1 = BS$1, BS$2 = "Mixed"), 0.5*BS34, 0) + IF(AND(BT$1 = BU$1, BU$2 = "Mixed"), 0.5*BU34, 0)</f>
        <v>0</v>
      </c>
      <c r="BU34" s="5">
        <f>IF('Each Gender - Gold'!BU34+'Each Gender - Silver'!BU34+'Each Gender - Bronze'!BU34 &gt; 0, 'Each Gender - Gold'!BU34*'Medal values'!$B$1+'Each Gender - Silver'!BU34*'Medal values'!$B$2+'Each Gender - Bronze'!BU34*'Medal values'!$B$3, "") + IF(AND(BU$1 = BT$1, BT$2 = "Mixed"), 0.5*BT34, 0) + IF(AND(BU$1 = BV$1, BV$2 = "Mixed"), 0.5*BV34, 0)</f>
        <v>0</v>
      </c>
      <c r="BV34" s="5">
        <f>IF('Each Gender - Gold'!BV34+'Each Gender - Silver'!BV34+'Each Gender - Bronze'!BV34 &gt; 0, 'Each Gender - Gold'!BV34*'Medal values'!$B$1+'Each Gender - Silver'!BV34*'Medal values'!$B$2+'Each Gender - Bronze'!BV34*'Medal values'!$B$3, "") + IF(AND(BV$1 = BU$1, BU$2 = "Mixed"), 0.5*BU34, 0) + IF(AND(BV$1 = BW$1, BW$2 = "Mixed"), 0.5*BW34, 0)</f>
        <v>0</v>
      </c>
      <c r="BW34" s="5">
        <f>IF('Each Gender - Gold'!BW34+'Each Gender - Silver'!BW34+'Each Gender - Bronze'!BW34 &gt; 0, 'Each Gender - Gold'!BW34*'Medal values'!$B$1+'Each Gender - Silver'!BW34*'Medal values'!$B$2+'Each Gender - Bronze'!BW34*'Medal values'!$B$3, "") + IF(AND(BW$1 = BV$1, BV$2 = "Mixed"), 0.5*BV34, 0) + IF(AND(BW$1 = BX$1, BX$2 = "Mixed"), 0.5*BX34, 0)</f>
        <v>0</v>
      </c>
      <c r="BX34" s="5">
        <f>IF('Each Gender - Gold'!BX34+'Each Gender - Silver'!BX34+'Each Gender - Bronze'!BX34 &gt; 0, 'Each Gender - Gold'!BX34*'Medal values'!$B$1+'Each Gender - Silver'!BX34*'Medal values'!$B$2+'Each Gender - Bronze'!BX34*'Medal values'!$B$3, "") + IF(AND(BX$1 = BW$1, BW$2 = "Mixed"), 0.5*BW34, 0) + IF(AND(BX$1 = BY$1, BY$2 = "Mixed"), 0.5*BY34, 0)</f>
        <v>0</v>
      </c>
      <c r="BY34" s="5">
        <f>IF('Each Gender - Gold'!BY34+'Each Gender - Silver'!BY34+'Each Gender - Bronze'!BY34 &gt; 0, 'Each Gender - Gold'!BY34*'Medal values'!$B$1+'Each Gender - Silver'!BY34*'Medal values'!$B$2+'Each Gender - Bronze'!BY34*'Medal values'!$B$3, "") + IF(AND(BY$1 = BX$1, BX$2 = "Mixed"), 0.5*BX34, 0) + IF(AND(BY$1 = BZ$1, BZ$2 = "Mixed"), 0.5*BZ34, 0)</f>
        <v>2.000001</v>
      </c>
      <c r="BZ34" s="5">
        <f>IF('Each Gender - Gold'!BZ34+'Each Gender - Silver'!BZ34+'Each Gender - Bronze'!BZ34 &gt; 0, 'Each Gender - Gold'!BZ34*'Medal values'!$B$1+'Each Gender - Silver'!BZ34*'Medal values'!$B$2+'Each Gender - Bronze'!BZ34*'Medal values'!$B$3, "") + IF(AND(BZ$1 = BY$1, BY$2 = "Mixed"), 0.5*BY34, 0) + IF(AND(BZ$1 = CA$1, CA$2 = "Mixed"), 0.5*CA34, 0)</f>
        <v>0</v>
      </c>
      <c r="CA34" s="5">
        <f>IF('Each Gender - Gold'!CA34+'Each Gender - Silver'!CA34+'Each Gender - Bronze'!CA34 &gt; 0, 'Each Gender - Gold'!CA34*'Medal values'!$B$1+'Each Gender - Silver'!CA34*'Medal values'!$B$2+'Each Gender - Bronze'!CA34*'Medal values'!$B$3, "") + IF(AND(CA$1 = BZ$1, BZ$2 = "Mixed"), 0.5*BZ34, 0) + IF(AND(CA$1 = CB$1, CB$2 = "Mixed"), 0.5*CB34, 0)</f>
        <v>0</v>
      </c>
      <c r="CB34" s="5">
        <f>IF('Each Gender - Gold'!CB34+'Each Gender - Silver'!CB34+'Each Gender - Bronze'!CB34 &gt; 0, 'Each Gender - Gold'!CB34*'Medal values'!$B$1+'Each Gender - Silver'!CB34*'Medal values'!$B$2+'Each Gender - Bronze'!CB34*'Medal values'!$B$3, "") + IF(AND(CB$1 = CA$1, CA$2 = "Mixed"), 0.5*CA34, 0) + IF(AND(CB$1 = CC$1, CC$2 = "Mixed"), 0.5*CC34, 0)</f>
        <v>0</v>
      </c>
      <c r="CC34" s="5">
        <f>IF('Each Gender - Gold'!CC34+'Each Gender - Silver'!CC34+'Each Gender - Bronze'!CC34 &gt; 0, 'Each Gender - Gold'!CC34*'Medal values'!$B$1+'Each Gender - Silver'!CC34*'Medal values'!$B$2+'Each Gender - Bronze'!CC34*'Medal values'!$B$3, "") + IF(AND(CC$1 = CB$1, CB$2 = "Mixed"), 0.5*CB34, 0) + IF(AND(CC$1 = CD$1, CD$2 = "Mixed"), 0.5*CD34, 0)</f>
        <v>0</v>
      </c>
      <c r="CD34" s="5">
        <f>IF('Each Gender - Gold'!CD34+'Each Gender - Silver'!CD34+'Each Gender - Bronze'!CD34 &gt; 0, 'Each Gender - Gold'!CD34*'Medal values'!$B$1+'Each Gender - Silver'!CD34*'Medal values'!$B$2+'Each Gender - Bronze'!CD34*'Medal values'!$B$3, "") + IF(AND(CD$1 = CC$1, CC$2 = "Mixed"), 0.5*CC34, 0) + IF(AND(CD$1 = CE$1, CE$2 = "Mixed"), 0.5*CE34, 0)</f>
        <v>0</v>
      </c>
      <c r="CE34" s="5">
        <f>IF('Each Gender - Gold'!CE34+'Each Gender - Silver'!CE34+'Each Gender - Bronze'!CE34 &gt; 0, 'Each Gender - Gold'!CE34*'Medal values'!$B$1+'Each Gender - Silver'!CE34*'Medal values'!$B$2+'Each Gender - Bronze'!CE34*'Medal values'!$B$3, "") + IF(AND(CE$1 = CD$1, CD$2 = "Mixed"), 0.5*CD34, 0) + IF(AND(CE$1 = CF$1, CF$2 = "Mixed"), 0.5*CF34, 0)</f>
        <v>0</v>
      </c>
      <c r="CF34" s="5">
        <f>IF('Each Gender - Gold'!CF34+'Each Gender - Silver'!CF34+'Each Gender - Bronze'!CF34 &gt; 0, 'Each Gender - Gold'!CF34*'Medal values'!$B$1+'Each Gender - Silver'!CF34*'Medal values'!$B$2+'Each Gender - Bronze'!CF34*'Medal values'!$B$3, "") + IF(AND(CF$1 = CE$1, CE$2 = "Mixed"), 0.5*CE34, 0) + IF(AND(CF$1 = CG$1, CG$2 = "Mixed"), 0.5*CG34, 0)</f>
        <v>1</v>
      </c>
      <c r="CG34" s="5">
        <f>IF('Each Gender - Gold'!CG34+'Each Gender - Silver'!CG34+'Each Gender - Bronze'!CG34 &gt; 0, 'Each Gender - Gold'!CG34*'Medal values'!$B$1+'Each Gender - Silver'!CG34*'Medal values'!$B$2+'Each Gender - Bronze'!CG34*'Medal values'!$B$3, "") + IF(AND(CG$1 = CF$1, CF$2 = "Mixed"), 0.5*CF34, 0) + IF(AND(CG$1 = CH$1, CH$2 = "Mixed"), 0.5*CH34, 0)</f>
        <v>0</v>
      </c>
      <c r="CH34" s="5">
        <f>IF('Each Gender - Gold'!CH34+'Each Gender - Silver'!CH34+'Each Gender - Bronze'!CH34 &gt; 0, 'Each Gender - Gold'!CH34*'Medal values'!$B$1+'Each Gender - Silver'!CH34*'Medal values'!$B$2+'Each Gender - Bronze'!CH34*'Medal values'!$B$3, "") + IF(AND(CH$1 = CG$1, CG$2 = "Mixed"), 0.5*CG34, 0) + IF(AND(CH$1 = CI$1, CI$2 = "Mixed"), 0.5*CI34, 0)</f>
        <v>0</v>
      </c>
      <c r="CI34" s="5">
        <f>IF('Each Gender - Gold'!CI34+'Each Gender - Silver'!CI34+'Each Gender - Bronze'!CI34 &gt; 0, 'Each Gender - Gold'!CI34*'Medal values'!$B$1+'Each Gender - Silver'!CI34*'Medal values'!$B$2+'Each Gender - Bronze'!CI34*'Medal values'!$B$3, "") + IF(AND(CI$1 = CH$1, CH$2 = "Mixed"), 0.5*CH34, 0) + IF(AND(CI$1 = CJ$1, CJ$2 = "Mixed"), 0.5*CJ34, 0)</f>
        <v>0</v>
      </c>
      <c r="CJ34" s="5">
        <f>IF('Each Gender - Gold'!CJ34+'Each Gender - Silver'!CJ34+'Each Gender - Bronze'!CJ34 &gt; 0, 'Each Gender - Gold'!CJ34*'Medal values'!$B$1+'Each Gender - Silver'!CJ34*'Medal values'!$B$2+'Each Gender - Bronze'!CJ34*'Medal values'!$B$3, "") + IF(AND(CJ$1 = CI$1, CI$2 = "Mixed"), 0.5*CI34, 0) + IF(AND(CJ$1 = CK$1, CK$2 = "Mixed"), 0.5*CK34, 0)</f>
        <v>0</v>
      </c>
      <c r="CK34" s="5">
        <f>IF('Each Gender - Gold'!CK34+'Each Gender - Silver'!CK34+'Each Gender - Bronze'!CK34 &gt; 0, 'Each Gender - Gold'!CK34*'Medal values'!$B$1+'Each Gender - Silver'!CK34*'Medal values'!$B$2+'Each Gender - Bronze'!CK34*'Medal values'!$B$3, "") + IF(AND(CK$1 = CJ$1, CJ$2 = "Mixed"), 0.5*CJ34, 0) + IF(AND(CK$1 = CL$1, CL$2 = "Mixed"), 0.5*CL34, 0)</f>
        <v>0</v>
      </c>
      <c r="CL34" s="5">
        <f>IF('Each Gender - Gold'!CL34+'Each Gender - Silver'!CL34+'Each Gender - Bronze'!CL34 &gt; 0, 'Each Gender - Gold'!CL34*'Medal values'!$B$1+'Each Gender - Silver'!CL34*'Medal values'!$B$2+'Each Gender - Bronze'!CL34*'Medal values'!$B$3, "") + IF(AND(CL$1 = CK$1, CK$2 = "Mixed"), 0.5*CK34, 0) + IF(AND(CL$1 = CM$1, CM$2 = "Mixed"), 0.5*CM34, 0)</f>
        <v>0.5</v>
      </c>
      <c r="CM34" s="5">
        <f>IF('Each Gender - Gold'!CM34+'Each Gender - Silver'!CM34+'Each Gender - Bronze'!CM34 &gt; 0, 'Each Gender - Gold'!CM34*'Medal values'!$B$1+'Each Gender - Silver'!CM34*'Medal values'!$B$2+'Each Gender - Bronze'!CM34*'Medal values'!$B$3, "") + IF(AND(CM$1 = CL$1, CL$2 = "Mixed"), 0.5*CL34, 0) + IF(AND(CM$1 = CN$1, CN$2 = "Mixed"), 0.5*CN34, 0)</f>
        <v>1</v>
      </c>
      <c r="CN34" s="5">
        <f>IF('Each Gender - Gold'!CN34+'Each Gender - Silver'!CN34+'Each Gender - Bronze'!CN34 &gt; 0, 'Each Gender - Gold'!CN34*'Medal values'!$B$1+'Each Gender - Silver'!CN34*'Medal values'!$B$2+'Each Gender - Bronze'!CN34*'Medal values'!$B$3, "") + IF(AND(CN$1 = CM$1, CM$2 = "Mixed"), 0.5*CM34, 0) + IF(AND(CN$1 = CO$1, CO$2 = "Mixed"), 0.5*CO34, 0)</f>
        <v>0.5</v>
      </c>
      <c r="CO34" s="5">
        <f>IF('Each Gender - Gold'!CO34+'Each Gender - Silver'!CO34+'Each Gender - Bronze'!CO34 &gt; 0, 'Each Gender - Gold'!CO34*'Medal values'!$B$1+'Each Gender - Silver'!CO34*'Medal values'!$B$2+'Each Gender - Bronze'!CO34*'Medal values'!$B$3, "") + IF(AND(CO$1 = CN$1, CN$2 = "Mixed"), 0.5*CN34, 0) + IF(AND(CO$1 = CP$1, CP$2 = "Mixed"), 0.5*CP34, 0)</f>
        <v>3.001</v>
      </c>
      <c r="CP34" s="5">
        <f>IF('Each Gender - Gold'!CP34+'Each Gender - Silver'!CP34+'Each Gender - Bronze'!CP34 &gt; 0, 'Each Gender - Gold'!CP34*'Medal values'!$B$1+'Each Gender - Silver'!CP34*'Medal values'!$B$2+'Each Gender - Bronze'!CP34*'Medal values'!$B$3, "") + IF(AND(CP$1 = CO$1, CO$2 = "Mixed"), 0.5*CO34, 0) + IF(AND(CP$1 = CQ$1, CQ$2 = "Mixed"), 0.5*CQ34, 0)</f>
        <v>0</v>
      </c>
      <c r="CQ34" s="5">
        <f>IF('Each Gender - Gold'!CQ34+'Each Gender - Silver'!CQ34+'Each Gender - Bronze'!CQ34 &gt; 0, 'Each Gender - Gold'!CQ34*'Medal values'!$B$1+'Each Gender - Silver'!CQ34*'Medal values'!$B$2+'Each Gender - Bronze'!CQ34*'Medal values'!$B$3, "") + IF(AND(CQ$1 = CP$1, CP$2 = "Mixed"), 0.5*CP34, 0) + IF(AND(CQ$1 = CR$1, CR$2 = "Mixed"), 0.5*CR34, 0)</f>
        <v>0</v>
      </c>
      <c r="CR34" s="5">
        <f>IF('Each Gender - Gold'!CR34+'Each Gender - Silver'!CR34+'Each Gender - Bronze'!CR34 &gt; 0, 'Each Gender - Gold'!CR34*'Medal values'!$B$1+'Each Gender - Silver'!CR34*'Medal values'!$B$2+'Each Gender - Bronze'!CR34*'Medal values'!$B$3, "") + IF(AND(CR$1 = CQ$1, CQ$2 = "Mixed"), 0.5*CQ34, 0) + IF(AND(CR$1 = CS$1, CS$2 = "Mixed"), 0.5*CS34, 0)</f>
        <v>0</v>
      </c>
      <c r="CS34" s="5">
        <f>IF('Each Gender - Gold'!CS34+'Each Gender - Silver'!CS34+'Each Gender - Bronze'!CS34 &gt; 0, 'Each Gender - Gold'!CS34*'Medal values'!$B$1+'Each Gender - Silver'!CS34*'Medal values'!$B$2+'Each Gender - Bronze'!CS34*'Medal values'!$B$3, "") + IF(AND(CS$1 = CR$1, CR$2 = "Mixed"), 0.5*CR34, 0) + IF(AND(CS$1 = CT$1, CT$2 = "Mixed"), 0.5*CT34, 0)</f>
        <v>0</v>
      </c>
      <c r="CT34" s="5">
        <f>IF('Each Gender - Gold'!CT34+'Each Gender - Silver'!CT34+'Each Gender - Bronze'!CT34 &gt; 0, 'Each Gender - Gold'!CT34*'Medal values'!$B$1+'Each Gender - Silver'!CT34*'Medal values'!$B$2+'Each Gender - Bronze'!CT34*'Medal values'!$B$3, "") + IF(AND(CT$1 = CS$1, CS$2 = "Mixed"), 0.5*CS34, 0) + IF(AND(CT$1 = CU$1, CU$2 = "Mixed"), 0.5*CU34, 0)</f>
        <v>0</v>
      </c>
      <c r="CU34" s="5">
        <f>IF('Each Gender - Gold'!CU34+'Each Gender - Silver'!CU34+'Each Gender - Bronze'!CU34 &gt; 0, 'Each Gender - Gold'!CU34*'Medal values'!$B$1+'Each Gender - Silver'!CU34*'Medal values'!$B$2+'Each Gender - Bronze'!CU34*'Medal values'!$B$3, "") + IF(AND(CU$1 = CT$1, CT$2 = "Mixed"), 0.5*CT34, 0) + IF(AND(CU$1 = CV$1, CV$2 = "Mixed"), 0.5*CV34, 0)</f>
        <v>0</v>
      </c>
      <c r="CV34" s="5">
        <f>IF('Each Gender - Gold'!CV34+'Each Gender - Silver'!CV34+'Each Gender - Bronze'!CV34 &gt; 0, 'Each Gender - Gold'!CV34*'Medal values'!$B$1+'Each Gender - Silver'!CV34*'Medal values'!$B$2+'Each Gender - Bronze'!CV34*'Medal values'!$B$3, "") + IF(AND(CV$1 = CU$1, CU$2 = "Mixed"), 0.5*CU34, 0) + IF(AND(CV$1 = CW$1, CW$2 = "Mixed"), 0.5*CW34, 0)</f>
        <v>0</v>
      </c>
      <c r="CW34" s="5">
        <f t="shared" ref="CW34:CX34" si="32">SUMIF($B$2:$CV$2,CW$2, $B34:$CV34)</f>
        <v>35.007504</v>
      </c>
      <c r="CX34" s="5">
        <f t="shared" si="32"/>
        <v>29.002508</v>
      </c>
    </row>
    <row r="35">
      <c r="A35" s="5" t="str">
        <f>Countries!A33</f>
        <v>GBR</v>
      </c>
      <c r="B35" s="5">
        <f>IF('Each Gender - Gold'!B35+'Each Gender - Silver'!B35+'Each Gender - Bronze'!B35 &gt; 0, 'Each Gender - Gold'!B35*'Medal values'!$B$1+'Each Gender - Silver'!B35*'Medal values'!$B$2+'Each Gender - Bronze'!B35*'Medal values'!$B$3, "") + IF(AND(B$1 = A$1, A$2 = "Mixed"), 0.5*A35, 0) + IF(AND(B$1 = C$1, C$2 = "Mixed"), 0.5*C35, 0)</f>
        <v>0</v>
      </c>
      <c r="C35" s="5">
        <f>IF('Each Gender - Gold'!C35+'Each Gender - Silver'!C35+'Each Gender - Bronze'!C35 &gt; 0, 'Each Gender - Gold'!C35*'Medal values'!$B$1+'Each Gender - Silver'!C35*'Medal values'!$B$2+'Each Gender - Bronze'!C35*'Medal values'!$B$3, "") + IF(AND(C$1 = B$1, B$2 = "Mixed"), 0.5*B35, 0) + IF(AND(C$1 = D$1, D$2 = "Mixed"), 0.5*D35, 0)</f>
        <v>0</v>
      </c>
      <c r="D35" s="5">
        <f>IF('Each Gender - Gold'!D35+'Each Gender - Silver'!D35+'Each Gender - Bronze'!D35 &gt; 0, 'Each Gender - Gold'!D35*'Medal values'!$B$1+'Each Gender - Silver'!D35*'Medal values'!$B$2+'Each Gender - Bronze'!D35*'Medal values'!$B$3, "") + IF(AND(D$1 = C$1, C$2 = "Mixed"), 0.5*C35, 0) + IF(AND(D$1 = E$1, E$2 = "Mixed"), 0.5*E35, 0)</f>
        <v>0</v>
      </c>
      <c r="E35" s="5">
        <f>IF('Each Gender - Gold'!E35+'Each Gender - Silver'!E35+'Each Gender - Bronze'!E35 &gt; 0, 'Each Gender - Gold'!E35*'Medal values'!$B$1+'Each Gender - Silver'!E35*'Medal values'!$B$2+'Each Gender - Bronze'!E35*'Medal values'!$B$3, "") + IF(AND(E$1 = D$1, D$2 = "Mixed"), 0.5*D35, 0) + IF(AND(E$1 = F$1, F$2 = "Mixed"), 0.5*F35, 0)</f>
        <v>0</v>
      </c>
      <c r="F35" s="5">
        <f>IF('Each Gender - Gold'!F35+'Each Gender - Silver'!F35+'Each Gender - Bronze'!F35 &gt; 0, 'Each Gender - Gold'!F35*'Medal values'!$B$1+'Each Gender - Silver'!F35*'Medal values'!$B$2+'Each Gender - Bronze'!F35*'Medal values'!$B$3, "") + IF(AND(F$1 = E$1, E$2 = "Mixed"), 0.5*E35, 0) + IF(AND(F$1 = G$1, G$2 = "Mixed"), 0.5*G35, 0)</f>
        <v>0</v>
      </c>
      <c r="G35" s="5">
        <f>IF('Each Gender - Gold'!G35+'Each Gender - Silver'!G35+'Each Gender - Bronze'!G35 &gt; 0, 'Each Gender - Gold'!G35*'Medal values'!$B$1+'Each Gender - Silver'!G35*'Medal values'!$B$2+'Each Gender - Bronze'!G35*'Medal values'!$B$3, "") + IF(AND(G$1 = F$1, F$2 = "Mixed"), 0.5*F35, 0) + IF(AND(G$1 = H$1, H$2 = "Mixed"), 0.5*H35, 0)</f>
        <v>3.001</v>
      </c>
      <c r="H35" s="5">
        <f>IF('Each Gender - Gold'!H35+'Each Gender - Silver'!H35+'Each Gender - Bronze'!H35 &gt; 0, 'Each Gender - Gold'!H35*'Medal values'!$B$1+'Each Gender - Silver'!H35*'Medal values'!$B$2+'Each Gender - Bronze'!H35*'Medal values'!$B$3, "") + IF(AND(H$1 = G$1, G$2 = "Mixed"), 0.5*G35, 0) + IF(AND(H$1 = I$1, I$2 = "Mixed"), 0.5*I35, 0)</f>
        <v>1</v>
      </c>
      <c r="I35" s="5">
        <f>IF('Each Gender - Gold'!I35+'Each Gender - Silver'!I35+'Each Gender - Bronze'!I35 &gt; 0, 'Each Gender - Gold'!I35*'Medal values'!$B$1+'Each Gender - Silver'!I35*'Medal values'!$B$2+'Each Gender - Bronze'!I35*'Medal values'!$B$3, "") + IF(AND(I$1 = H$1, H$2 = "Mixed"), 0.5*H35, 0) + IF(AND(I$1 = J$1, J$2 = "Mixed"), 0.5*J35, 0)</f>
        <v>0</v>
      </c>
      <c r="J35" s="5">
        <f>IF('Each Gender - Gold'!J35+'Each Gender - Silver'!J35+'Each Gender - Bronze'!J35 &gt; 0, 'Each Gender - Gold'!J35*'Medal values'!$B$1+'Each Gender - Silver'!J35*'Medal values'!$B$2+'Each Gender - Bronze'!J35*'Medal values'!$B$3, "") + IF(AND(J$1 = I$1, I$2 = "Mixed"), 0.5*I35, 0) + IF(AND(J$1 = K$1, K$2 = "Mixed"), 0.5*K35, 0)</f>
        <v>3.000001</v>
      </c>
      <c r="K35" s="5">
        <f>IF('Each Gender - Gold'!K35+'Each Gender - Silver'!K35+'Each Gender - Bronze'!K35 &gt; 0, 'Each Gender - Gold'!K35*'Medal values'!$B$1+'Each Gender - Silver'!K35*'Medal values'!$B$2+'Each Gender - Bronze'!K35*'Medal values'!$B$3, "") + IF(AND(K$1 = J$1, J$2 = "Mixed"), 0.5*J35, 0) + IF(AND(K$1 = L$1, L$2 = "Mixed"), 0.5*L35, 0)</f>
        <v>0</v>
      </c>
      <c r="L35" s="5">
        <f>IF('Each Gender - Gold'!L35+'Each Gender - Silver'!L35+'Each Gender - Bronze'!L35 &gt; 0, 'Each Gender - Gold'!L35*'Medal values'!$B$1+'Each Gender - Silver'!L35*'Medal values'!$B$2+'Each Gender - Bronze'!L35*'Medal values'!$B$3, "") + IF(AND(L$1 = K$1, K$2 = "Mixed"), 0.5*K35, 0) + IF(AND(L$1 = M$1, M$2 = "Mixed"), 0.5*M35, 0)</f>
        <v>6.000002</v>
      </c>
      <c r="M35" s="5">
        <f>IF('Each Gender - Gold'!M35+'Each Gender - Silver'!M35+'Each Gender - Bronze'!M35 &gt; 0, 'Each Gender - Gold'!M35*'Medal values'!$B$1+'Each Gender - Silver'!M35*'Medal values'!$B$2+'Each Gender - Bronze'!M35*'Medal values'!$B$3, "") + IF(AND(M$1 = L$1, L$2 = "Mixed"), 0.5*L35, 0) + IF(AND(M$1 = N$1, N$2 = "Mixed"), 0.5*N35, 0)</f>
        <v>0</v>
      </c>
      <c r="N35" s="5">
        <f>IF('Each Gender - Gold'!N35+'Each Gender - Silver'!N35+'Each Gender - Bronze'!N35 &gt; 0, 'Each Gender - Gold'!N35*'Medal values'!$B$1+'Each Gender - Silver'!N35*'Medal values'!$B$2+'Each Gender - Bronze'!N35*'Medal values'!$B$3, "") + IF(AND(N$1 = M$1, M$2 = "Mixed"), 0.5*M35, 0) + IF(AND(N$1 = O$1, O$2 = "Mixed"), 0.5*O35, 0)</f>
        <v>0</v>
      </c>
      <c r="O35" s="5">
        <f>IF('Each Gender - Gold'!O35+'Each Gender - Silver'!O35+'Each Gender - Bronze'!O35 &gt; 0, 'Each Gender - Gold'!O35*'Medal values'!$B$1+'Each Gender - Silver'!O35*'Medal values'!$B$2+'Each Gender - Bronze'!O35*'Medal values'!$B$3, "") + IF(AND(O$1 = N$1, N$2 = "Mixed"), 0.5*N35, 0) + IF(AND(O$1 = P$1, P$2 = "Mixed"), 0.5*P35, 0)</f>
        <v>0</v>
      </c>
      <c r="P35" s="5">
        <f>IF('Each Gender - Gold'!P35+'Each Gender - Silver'!P35+'Each Gender - Bronze'!P35 &gt; 0, 'Each Gender - Gold'!P35*'Medal values'!$B$1+'Each Gender - Silver'!P35*'Medal values'!$B$2+'Each Gender - Bronze'!P35*'Medal values'!$B$3, "") + IF(AND(P$1 = O$1, O$2 = "Mixed"), 0.5*O35, 0) + IF(AND(P$1 = Q$1, Q$2 = "Mixed"), 0.5*Q35, 0)</f>
        <v>0</v>
      </c>
      <c r="Q35" s="5">
        <f>IF('Each Gender - Gold'!Q35+'Each Gender - Silver'!Q35+'Each Gender - Bronze'!Q35 &gt; 0, 'Each Gender - Gold'!Q35*'Medal values'!$B$1+'Each Gender - Silver'!Q35*'Medal values'!$B$2+'Each Gender - Bronze'!Q35*'Medal values'!$B$3, "") + IF(AND(Q$1 = P$1, P$2 = "Mixed"), 0.5*P35, 0) + IF(AND(Q$1 = R$1, R$2 = "Mixed"), 0.5*R35, 0)</f>
        <v>0</v>
      </c>
      <c r="R35" s="5">
        <f>IF('Each Gender - Gold'!R35+'Each Gender - Silver'!R35+'Each Gender - Bronze'!R35 &gt; 0, 'Each Gender - Gold'!R35*'Medal values'!$B$1+'Each Gender - Silver'!R35*'Medal values'!$B$2+'Each Gender - Bronze'!R35*'Medal values'!$B$3, "") + IF(AND(R$1 = Q$1, Q$2 = "Mixed"), 0.5*Q35, 0) + IF(AND(R$1 = S$1, S$2 = "Mixed"), 0.5*S35, 0)</f>
        <v>0</v>
      </c>
      <c r="S35" s="5">
        <f>IF('Each Gender - Gold'!S35+'Each Gender - Silver'!S35+'Each Gender - Bronze'!S35 &gt; 0, 'Each Gender - Gold'!S35*'Medal values'!$B$1+'Each Gender - Silver'!S35*'Medal values'!$B$2+'Each Gender - Bronze'!S35*'Medal values'!$B$3, "") + IF(AND(S$1 = R$1, R$2 = "Mixed"), 0.5*R35, 0) + IF(AND(S$1 = T$1, T$2 = "Mixed"), 0.5*T35, 0)</f>
        <v>0</v>
      </c>
      <c r="T35" s="5">
        <f>IF('Each Gender - Gold'!T35+'Each Gender - Silver'!T35+'Each Gender - Bronze'!T35 &gt; 0, 'Each Gender - Gold'!T35*'Medal values'!$B$1+'Each Gender - Silver'!T35*'Medal values'!$B$2+'Each Gender - Bronze'!T35*'Medal values'!$B$3, "") + IF(AND(T$1 = S$1, S$2 = "Mixed"), 0.5*S35, 0) + IF(AND(T$1 = U$1, U$2 = "Mixed"), 0.5*U35, 0)</f>
        <v>0</v>
      </c>
      <c r="U35" s="5">
        <f>IF('Each Gender - Gold'!U35+'Each Gender - Silver'!U35+'Each Gender - Bronze'!U35 &gt; 0, 'Each Gender - Gold'!U35*'Medal values'!$B$1+'Each Gender - Silver'!U35*'Medal values'!$B$2+'Each Gender - Bronze'!U35*'Medal values'!$B$3, "") + IF(AND(U$1 = T$1, T$2 = "Mixed"), 0.5*T35, 0) + IF(AND(U$1 = V$1, V$2 = "Mixed"), 0.5*V35, 0)</f>
        <v>0</v>
      </c>
      <c r="V35" s="5">
        <f>IF('Each Gender - Gold'!V35+'Each Gender - Silver'!V35+'Each Gender - Bronze'!V35 &gt; 0, 'Each Gender - Gold'!V35*'Medal values'!$B$1+'Each Gender - Silver'!V35*'Medal values'!$B$2+'Each Gender - Bronze'!V35*'Medal values'!$B$3, "") + IF(AND(V$1 = U$1, U$2 = "Mixed"), 0.5*U35, 0) + IF(AND(V$1 = W$1, W$2 = "Mixed"), 0.5*W35, 0)</f>
        <v>8.001002</v>
      </c>
      <c r="W35" s="5">
        <f>IF('Each Gender - Gold'!W35+'Each Gender - Silver'!W35+'Each Gender - Bronze'!W35 &gt; 0, 'Each Gender - Gold'!W35*'Medal values'!$B$1+'Each Gender - Silver'!W35*'Medal values'!$B$2+'Each Gender - Bronze'!W35*'Medal values'!$B$3, "") + IF(AND(W$1 = V$1, V$2 = "Mixed"), 0.5*V35, 0) + IF(AND(W$1 = X$1, X$2 = "Mixed"), 0.5*X35, 0)</f>
        <v>4.001</v>
      </c>
      <c r="X35" s="5">
        <f>IF('Each Gender - Gold'!X35+'Each Gender - Silver'!X35+'Each Gender - Bronze'!X35 &gt; 0, 'Each Gender - Gold'!X35*'Medal values'!$B$1+'Each Gender - Silver'!X35*'Medal values'!$B$2+'Each Gender - Bronze'!X35*'Medal values'!$B$3, "") + IF(AND(X$1 = W$1, W$2 = "Mixed"), 0.5*W35, 0) + IF(AND(X$1 = Y$1, Y$2 = "Mixed"), 0.5*Y35, 0)</f>
        <v>0</v>
      </c>
      <c r="Y35" s="5">
        <f>IF('Each Gender - Gold'!Y35+'Each Gender - Silver'!Y35+'Each Gender - Bronze'!Y35 &gt; 0, 'Each Gender - Gold'!Y35*'Medal values'!$B$1+'Each Gender - Silver'!Y35*'Medal values'!$B$2+'Each Gender - Bronze'!Y35*'Medal values'!$B$3, "") + IF(AND(Y$1 = X$1, X$2 = "Mixed"), 0.5*X35, 0) + IF(AND(Y$1 = Z$1, Z$2 = "Mixed"), 0.5*Z35, 0)</f>
        <v>2.000001</v>
      </c>
      <c r="Z35" s="5">
        <f>IF('Each Gender - Gold'!Z35+'Each Gender - Silver'!Z35+'Each Gender - Bronze'!Z35 &gt; 0, 'Each Gender - Gold'!Z35*'Medal values'!$B$1+'Each Gender - Silver'!Z35*'Medal values'!$B$2+'Each Gender - Bronze'!Z35*'Medal values'!$B$3, "") + IF(AND(Z$1 = Y$1, Y$2 = "Mixed"), 0.5*Y35, 0) + IF(AND(Z$1 = AA$1, AA$2 = "Mixed"), 0.5*AA35, 0)</f>
        <v>1</v>
      </c>
      <c r="AA35" s="5">
        <f>IF('Each Gender - Gold'!AA35+'Each Gender - Silver'!AA35+'Each Gender - Bronze'!AA35 &gt; 0, 'Each Gender - Gold'!AA35*'Medal values'!$B$1+'Each Gender - Silver'!AA35*'Medal values'!$B$2+'Each Gender - Bronze'!AA35*'Medal values'!$B$3, "") + IF(AND(AA$1 = Z$1, Z$2 = "Mixed"), 0.5*Z35, 0) + IF(AND(AA$1 = AB$1, AB$2 = "Mixed"), 0.5*AB35, 0)</f>
        <v>0</v>
      </c>
      <c r="AB35" s="5">
        <f>IF('Each Gender - Gold'!AB35+'Each Gender - Silver'!AB35+'Each Gender - Bronze'!AB35 &gt; 0, 'Each Gender - Gold'!AB35*'Medal values'!$B$1+'Each Gender - Silver'!AB35*'Medal values'!$B$2+'Each Gender - Bronze'!AB35*'Medal values'!$B$3, "") + IF(AND(AB$1 = AA$1, AA$2 = "Mixed"), 0.5*AA35, 0) + IF(AND(AB$1 = AC$1, AC$2 = "Mixed"), 0.5*AC35, 0)</f>
        <v>1</v>
      </c>
      <c r="AC35" s="5">
        <f>IF('Each Gender - Gold'!AC35+'Each Gender - Silver'!AC35+'Each Gender - Bronze'!AC35 &gt; 0, 'Each Gender - Gold'!AC35*'Medal values'!$B$1+'Each Gender - Silver'!AC35*'Medal values'!$B$2+'Each Gender - Bronze'!AC35*'Medal values'!$B$3, "") + IF(AND(AC$1 = AB$1, AB$2 = "Mixed"), 0.5*AB35, 0) + IF(AND(AC$1 = AD$1, AD$2 = "Mixed"), 0.5*AD35, 0)</f>
        <v>3.001</v>
      </c>
      <c r="AD35" s="5">
        <f>IF('Each Gender - Gold'!AD35+'Each Gender - Silver'!AD35+'Each Gender - Bronze'!AD35 &gt; 0, 'Each Gender - Gold'!AD35*'Medal values'!$B$1+'Each Gender - Silver'!AD35*'Medal values'!$B$2+'Each Gender - Bronze'!AD35*'Medal values'!$B$3, "") + IF(AND(AD$1 = AC$1, AC$2 = "Mixed"), 0.5*AC35, 0) + IF(AND(AD$1 = AE$1, AE$2 = "Mixed"), 0.5*AE35, 0)</f>
        <v>2.000001</v>
      </c>
      <c r="AE35" s="5">
        <f>IF('Each Gender - Gold'!AE35+'Each Gender - Silver'!AE35+'Each Gender - Bronze'!AE35 &gt; 0, 'Each Gender - Gold'!AE35*'Medal values'!$B$1+'Each Gender - Silver'!AE35*'Medal values'!$B$2+'Each Gender - Bronze'!AE35*'Medal values'!$B$3, "") + IF(AND(AE$1 = AD$1, AD$2 = "Mixed"), 0.5*AD35, 0) + IF(AND(AE$1 = AF$1, AF$2 = "Mixed"), 0.5*AF35, 0)</f>
        <v>3.001</v>
      </c>
      <c r="AF35" s="5">
        <f>IF('Each Gender - Gold'!AF35+'Each Gender - Silver'!AF35+'Each Gender - Bronze'!AF35 &gt; 0, 'Each Gender - Gold'!AF35*'Medal values'!$B$1+'Each Gender - Silver'!AF35*'Medal values'!$B$2+'Each Gender - Bronze'!AF35*'Medal values'!$B$3, "") + IF(AND(AF$1 = AE$1, AE$2 = "Mixed"), 0.5*AE35, 0) + IF(AND(AF$1 = AG$1, AG$2 = "Mixed"), 0.5*AG35, 0)</f>
        <v>3.001</v>
      </c>
      <c r="AG35" s="5">
        <f>IF('Each Gender - Gold'!AG35+'Each Gender - Silver'!AG35+'Each Gender - Bronze'!AG35 &gt; 0, 'Each Gender - Gold'!AG35*'Medal values'!$B$1+'Each Gender - Silver'!AG35*'Medal values'!$B$2+'Each Gender - Bronze'!AG35*'Medal values'!$B$3, "") + IF(AND(AG$1 = AF$1, AF$2 = "Mixed"), 0.5*AF35, 0) + IF(AND(AG$1 = AH$1, AH$2 = "Mixed"), 0.5*AH35, 0)</f>
        <v>0</v>
      </c>
      <c r="AH35" s="5">
        <f>IF('Each Gender - Gold'!AH35+'Each Gender - Silver'!AH35+'Each Gender - Bronze'!AH35 &gt; 0, 'Each Gender - Gold'!AH35*'Medal values'!$B$1+'Each Gender - Silver'!AH35*'Medal values'!$B$2+'Each Gender - Bronze'!AH35*'Medal values'!$B$3, "") + IF(AND(AH$1 = AG$1, AG$2 = "Mixed"), 0.5*AG35, 0) + IF(AND(AH$1 = AI$1, AI$2 = "Mixed"), 0.5*AI35, 0)</f>
        <v>0</v>
      </c>
      <c r="AI35" s="5">
        <f>IF('Each Gender - Gold'!AI35+'Each Gender - Silver'!AI35+'Each Gender - Bronze'!AI35 &gt; 0, 'Each Gender - Gold'!AI35*'Medal values'!$B$1+'Each Gender - Silver'!AI35*'Medal values'!$B$2+'Each Gender - Bronze'!AI35*'Medal values'!$B$3, "") + IF(AND(AI$1 = AH$1, AH$2 = "Mixed"), 0.5*AH35, 0) + IF(AND(AI$1 = AJ$1, AJ$2 = "Mixed"), 0.5*AJ35, 0)</f>
        <v>0</v>
      </c>
      <c r="AJ35" s="5">
        <f>IF('Each Gender - Gold'!AJ35+'Each Gender - Silver'!AJ35+'Each Gender - Bronze'!AJ35 &gt; 0, 'Each Gender - Gold'!AJ35*'Medal values'!$B$1+'Each Gender - Silver'!AJ35*'Medal values'!$B$2+'Each Gender - Bronze'!AJ35*'Medal values'!$B$3, "") + IF(AND(AJ$1 = AI$1, AI$2 = "Mixed"), 0.5*AI35, 0) + IF(AND(AJ$1 = AK$1, AK$2 = "Mixed"), 0.5*AK35, 0)</f>
        <v>11.002002</v>
      </c>
      <c r="AK35" s="5">
        <f>IF('Each Gender - Gold'!AK35+'Each Gender - Silver'!AK35+'Each Gender - Bronze'!AK35 &gt; 0, 'Each Gender - Gold'!AK35*'Medal values'!$B$1+'Each Gender - Silver'!AK35*'Medal values'!$B$2+'Each Gender - Bronze'!AK35*'Medal values'!$B$3, "") + IF(AND(AK$1 = AJ$1, AJ$2 = "Mixed"), 0.5*AJ35, 0) + IF(AND(AK$1 = AL$1, AL$2 = "Mixed"), 0.5*AL35, 0)</f>
        <v>5.001001</v>
      </c>
      <c r="AL35" s="5">
        <f>IF('Each Gender - Gold'!AL35+'Each Gender - Silver'!AL35+'Each Gender - Bronze'!AL35 &gt; 0, 'Each Gender - Gold'!AL35*'Medal values'!$B$1+'Each Gender - Silver'!AL35*'Medal values'!$B$2+'Each Gender - Bronze'!AL35*'Medal values'!$B$3, "") + IF(AND(AL$1 = AK$1, AK$2 = "Mixed"), 0.5*AK35, 0) + IF(AND(AL$1 = AM$1, AM$2 = "Mixed"), 0.5*AM35, 0)</f>
        <v>5.001</v>
      </c>
      <c r="AM35" s="5">
        <f>IF('Each Gender - Gold'!AM35+'Each Gender - Silver'!AM35+'Each Gender - Bronze'!AM35 &gt; 0, 'Each Gender - Gold'!AM35*'Medal values'!$B$1+'Each Gender - Silver'!AM35*'Medal values'!$B$2+'Each Gender - Bronze'!AM35*'Medal values'!$B$3, "") + IF(AND(AM$1 = AL$1, AL$2 = "Mixed"), 0.5*AL35, 0) + IF(AND(AM$1 = AN$1, AN$2 = "Mixed"), 0.5*AN35, 0)</f>
        <v>0</v>
      </c>
      <c r="AN35" s="5">
        <f>IF('Each Gender - Gold'!AN35+'Each Gender - Silver'!AN35+'Each Gender - Bronze'!AN35 &gt; 0, 'Each Gender - Gold'!AN35*'Medal values'!$B$1+'Each Gender - Silver'!AN35*'Medal values'!$B$2+'Each Gender - Bronze'!AN35*'Medal values'!$B$3, "") + IF(AND(AN$1 = AM$1, AM$2 = "Mixed"), 0.5*AM35, 0) + IF(AND(AN$1 = AO$1, AO$2 = "Mixed"), 0.5*AO35, 0)</f>
        <v>10.002001</v>
      </c>
      <c r="AO35" s="5">
        <f>IF('Each Gender - Gold'!AO35+'Each Gender - Silver'!AO35+'Each Gender - Bronze'!AO35 &gt; 0, 'Each Gender - Gold'!AO35*'Medal values'!$B$1+'Each Gender - Silver'!AO35*'Medal values'!$B$2+'Each Gender - Bronze'!AO35*'Medal values'!$B$3, "") + IF(AND(AO$1 = AN$1, AN$2 = "Mixed"), 0.5*AN35, 0) + IF(AND(AO$1 = AP$1, AP$2 = "Mixed"), 0.5*AP35, 0)</f>
        <v>0</v>
      </c>
      <c r="AP35" s="5">
        <f>IF('Each Gender - Gold'!AP35+'Each Gender - Silver'!AP35+'Each Gender - Bronze'!AP35 &gt; 0, 'Each Gender - Gold'!AP35*'Medal values'!$B$1+'Each Gender - Silver'!AP35*'Medal values'!$B$2+'Each Gender - Bronze'!AP35*'Medal values'!$B$3, "") + IF(AND(AP$1 = AO$1, AO$2 = "Mixed"), 0.5*AO35, 0) + IF(AND(AP$1 = AQ$1, AQ$2 = "Mixed"), 0.5*AQ35, 0)</f>
        <v>0</v>
      </c>
      <c r="AQ35" s="5">
        <f>IF('Each Gender - Gold'!AQ35+'Each Gender - Silver'!AQ35+'Each Gender - Bronze'!AQ35 &gt; 0, 'Each Gender - Gold'!AQ35*'Medal values'!$B$1+'Each Gender - Silver'!AQ35*'Medal values'!$B$2+'Each Gender - Bronze'!AQ35*'Medal values'!$B$3, "") + IF(AND(AQ$1 = AP$1, AP$2 = "Mixed"), 0.5*AP35, 0) + IF(AND(AQ$1 = AR$1, AR$2 = "Mixed"), 0.5*AR35, 0)</f>
        <v>0</v>
      </c>
      <c r="AR35" s="5">
        <f>IF('Each Gender - Gold'!AR35+'Each Gender - Silver'!AR35+'Each Gender - Bronze'!AR35 &gt; 0, 'Each Gender - Gold'!AR35*'Medal values'!$B$1+'Each Gender - Silver'!AR35*'Medal values'!$B$2+'Each Gender - Bronze'!AR35*'Medal values'!$B$3, "") + IF(AND(AR$1 = AQ$1, AQ$2 = "Mixed"), 0.5*AQ35, 0) + IF(AND(AR$1 = AS$1, AS$2 = "Mixed"), 0.5*AS35, 0)</f>
        <v>0</v>
      </c>
      <c r="AS35" s="5">
        <f>IF('Each Gender - Gold'!AS35+'Each Gender - Silver'!AS35+'Each Gender - Bronze'!AS35 &gt; 0, 'Each Gender - Gold'!AS35*'Medal values'!$B$1+'Each Gender - Silver'!AS35*'Medal values'!$B$2+'Each Gender - Bronze'!AS35*'Medal values'!$B$3, "") + IF(AND(AS$1 = AR$1, AR$2 = "Mixed"), 0.5*AR35, 0) + IF(AND(AS$1 = AT$1, AT$2 = "Mixed"), 0.5*AT35, 0)</f>
        <v>0</v>
      </c>
      <c r="AT35" s="5">
        <f>IF('Each Gender - Gold'!AT35+'Each Gender - Silver'!AT35+'Each Gender - Bronze'!AT35 &gt; 0, 'Each Gender - Gold'!AT35*'Medal values'!$B$1+'Each Gender - Silver'!AT35*'Medal values'!$B$2+'Each Gender - Bronze'!AT35*'Medal values'!$B$3, "") + IF(AND(AT$1 = AS$1, AS$2 = "Mixed"), 0.5*AS35, 0) + IF(AND(AT$1 = AU$1, AU$2 = "Mixed"), 0.5*AU35, 0)</f>
        <v>0</v>
      </c>
      <c r="AU35" s="5">
        <f>IF('Each Gender - Gold'!AU35+'Each Gender - Silver'!AU35+'Each Gender - Bronze'!AU35 &gt; 0, 'Each Gender - Gold'!AU35*'Medal values'!$B$1+'Each Gender - Silver'!AU35*'Medal values'!$B$2+'Each Gender - Bronze'!AU35*'Medal values'!$B$3, "") + IF(AND(AU$1 = AT$1, AT$2 = "Mixed"), 0.5*AT35, 0) + IF(AND(AU$1 = AV$1, AV$2 = "Mixed"), 0.5*AV35, 0)</f>
        <v>0</v>
      </c>
      <c r="AV35" s="5">
        <f>IF('Each Gender - Gold'!AV35+'Each Gender - Silver'!AV35+'Each Gender - Bronze'!AV35 &gt; 0, 'Each Gender - Gold'!AV35*'Medal values'!$B$1+'Each Gender - Silver'!AV35*'Medal values'!$B$2+'Each Gender - Bronze'!AV35*'Medal values'!$B$3, "") + IF(AND(AV$1 = AU$1, AU$2 = "Mixed"), 0.5*AU35, 0) + IF(AND(AV$1 = AW$1, AW$2 = "Mixed"), 0.5*AW35, 0)</f>
        <v>0</v>
      </c>
      <c r="AW35" s="5">
        <f>IF('Each Gender - Gold'!AW35+'Each Gender - Silver'!AW35+'Each Gender - Bronze'!AW35 &gt; 0, 'Each Gender - Gold'!AW35*'Medal values'!$B$1+'Each Gender - Silver'!AW35*'Medal values'!$B$2+'Each Gender - Bronze'!AW35*'Medal values'!$B$3, "") + IF(AND(AW$1 = AV$1, AV$2 = "Mixed"), 0.5*AV35, 0) + IF(AND(AW$1 = AX$1, AX$2 = "Mixed"), 0.5*AX35, 0)</f>
        <v>0</v>
      </c>
      <c r="AX35" s="5">
        <f>IF('Each Gender - Gold'!AX35+'Each Gender - Silver'!AX35+'Each Gender - Bronze'!AX35 &gt; 0, 'Each Gender - Gold'!AX35*'Medal values'!$B$1+'Each Gender - Silver'!AX35*'Medal values'!$B$2+'Each Gender - Bronze'!AX35*'Medal values'!$B$3, "") + IF(AND(AX$1 = AW$1, AW$2 = "Mixed"), 0.5*AW35, 0) + IF(AND(AX$1 = AY$1, AY$2 = "Mixed"), 0.5*AY35, 0)</f>
        <v>1</v>
      </c>
      <c r="AY35" s="5">
        <f>IF('Each Gender - Gold'!AY35+'Each Gender - Silver'!AY35+'Each Gender - Bronze'!AY35 &gt; 0, 'Each Gender - Gold'!AY35*'Medal values'!$B$1+'Each Gender - Silver'!AY35*'Medal values'!$B$2+'Each Gender - Bronze'!AY35*'Medal values'!$B$3, "") + IF(AND(AY$1 = AX$1, AX$2 = "Mixed"), 0.5*AX35, 0) + IF(AND(AY$1 = AZ$1, AZ$2 = "Mixed"), 0.5*AZ35, 0)</f>
        <v>0</v>
      </c>
      <c r="AZ35" s="5">
        <f>IF('Each Gender - Gold'!AZ35+'Each Gender - Silver'!AZ35+'Each Gender - Bronze'!AZ35 &gt; 0, 'Each Gender - Gold'!AZ35*'Medal values'!$B$1+'Each Gender - Silver'!AZ35*'Medal values'!$B$2+'Each Gender - Bronze'!AZ35*'Medal values'!$B$3, "") + IF(AND(AZ$1 = AY$1, AY$2 = "Mixed"), 0.5*AY35, 0) + IF(AND(AZ$1 = BA$1, BA$2 = "Mixed"), 0.5*BA35, 0)</f>
        <v>0</v>
      </c>
      <c r="BA35" s="5">
        <f>IF('Each Gender - Gold'!BA35+'Each Gender - Silver'!BA35+'Each Gender - Bronze'!BA35 &gt; 0, 'Each Gender - Gold'!BA35*'Medal values'!$B$1+'Each Gender - Silver'!BA35*'Medal values'!$B$2+'Each Gender - Bronze'!BA35*'Medal values'!$B$3, "") + IF(AND(BA$1 = AZ$1, AZ$2 = "Mixed"), 0.5*AZ35, 0) + IF(AND(BA$1 = BB$1, BB$2 = "Mixed"), 0.5*BB35, 0)</f>
        <v>1</v>
      </c>
      <c r="BB35" s="5">
        <f>IF('Each Gender - Gold'!BB35+'Each Gender - Silver'!BB35+'Each Gender - Bronze'!BB35 &gt; 0, 'Each Gender - Gold'!BB35*'Medal values'!$B$1+'Each Gender - Silver'!BB35*'Medal values'!$B$2+'Each Gender - Bronze'!BB35*'Medal values'!$B$3, "") + IF(AND(BB$1 = BA$1, BA$2 = "Mixed"), 0.5*BA35, 0) + IF(AND(BB$1 = BC$1, BC$2 = "Mixed"), 0.5*BC35, 0)</f>
        <v>0</v>
      </c>
      <c r="BC35" s="5">
        <f>IF('Each Gender - Gold'!BC35+'Each Gender - Silver'!BC35+'Each Gender - Bronze'!BC35 &gt; 0, 'Each Gender - Gold'!BC35*'Medal values'!$B$1+'Each Gender - Silver'!BC35*'Medal values'!$B$2+'Each Gender - Bronze'!BC35*'Medal values'!$B$3, "") + IF(AND(BC$1 = BB$1, BB$2 = "Mixed"), 0.5*BB35, 0) + IF(AND(BC$1 = BD$1, BD$2 = "Mixed"), 0.5*BD35, 0)</f>
        <v>0</v>
      </c>
      <c r="BD35" s="5">
        <f>IF('Each Gender - Gold'!BD35+'Each Gender - Silver'!BD35+'Each Gender - Bronze'!BD35 &gt; 0, 'Each Gender - Gold'!BD35*'Medal values'!$B$1+'Each Gender - Silver'!BD35*'Medal values'!$B$2+'Each Gender - Bronze'!BD35*'Medal values'!$B$3, "") + IF(AND(BD$1 = BC$1, BC$2 = "Mixed"), 0.5*BC35, 0) + IF(AND(BD$1 = BE$1, BE$2 = "Mixed"), 0.5*BE35, 0)</f>
        <v>0</v>
      </c>
      <c r="BE35" s="5">
        <f>IF('Each Gender - Gold'!BE35+'Each Gender - Silver'!BE35+'Each Gender - Bronze'!BE35 &gt; 0, 'Each Gender - Gold'!BE35*'Medal values'!$B$1+'Each Gender - Silver'!BE35*'Medal values'!$B$2+'Each Gender - Bronze'!BE35*'Medal values'!$B$3, "") + IF(AND(BE$1 = BD$1, BD$2 = "Mixed"), 0.5*BD35, 0) + IF(AND(BE$1 = BF$1, BF$2 = "Mixed"), 0.5*BF35, 0)</f>
        <v>0</v>
      </c>
      <c r="BF35" s="5">
        <f>IF('Each Gender - Gold'!BF35+'Each Gender - Silver'!BF35+'Each Gender - Bronze'!BF35 &gt; 0, 'Each Gender - Gold'!BF35*'Medal values'!$B$1+'Each Gender - Silver'!BF35*'Medal values'!$B$2+'Each Gender - Bronze'!BF35*'Medal values'!$B$3, "") + IF(AND(BF$1 = BE$1, BE$2 = "Mixed"), 0.5*BE35, 0) + IF(AND(BF$1 = BG$1, BG$2 = "Mixed"), 0.5*BG35, 0)</f>
        <v>3.001</v>
      </c>
      <c r="BG35" s="5">
        <f>IF('Each Gender - Gold'!BG35+'Each Gender - Silver'!BG35+'Each Gender - Bronze'!BG35 &gt; 0, 'Each Gender - Gold'!BG35*'Medal values'!$B$1+'Each Gender - Silver'!BG35*'Medal values'!$B$2+'Each Gender - Bronze'!BG35*'Medal values'!$B$3, "") + IF(AND(BG$1 = BF$1, BF$2 = "Mixed"), 0.5*BF35, 0) + IF(AND(BG$1 = BH$1, BH$2 = "Mixed"), 0.5*BH35, 0)</f>
        <v>3.001</v>
      </c>
      <c r="BH35" s="5">
        <f>IF('Each Gender - Gold'!BH35+'Each Gender - Silver'!BH35+'Each Gender - Bronze'!BH35 &gt; 0, 'Each Gender - Gold'!BH35*'Medal values'!$B$1+'Each Gender - Silver'!BH35*'Medal values'!$B$2+'Each Gender - Bronze'!BH35*'Medal values'!$B$3, "") + IF(AND(BH$1 = BG$1, BG$2 = "Mixed"), 0.5*BG35, 0) + IF(AND(BH$1 = BI$1, BI$2 = "Mixed"), 0.5*BI35, 0)</f>
        <v>0</v>
      </c>
      <c r="BI35" s="5">
        <f>IF('Each Gender - Gold'!BI35+'Each Gender - Silver'!BI35+'Each Gender - Bronze'!BI35 &gt; 0, 'Each Gender - Gold'!BI35*'Medal values'!$B$1+'Each Gender - Silver'!BI35*'Medal values'!$B$2+'Each Gender - Bronze'!BI35*'Medal values'!$B$3, "") + IF(AND(BI$1 = BH$1, BH$2 = "Mixed"), 0.5*BH35, 0) + IF(AND(BI$1 = BJ$1, BJ$2 = "Mixed"), 0.5*BJ35, 0)</f>
        <v>3.000001</v>
      </c>
      <c r="BJ35" s="5">
        <f>IF('Each Gender - Gold'!BJ35+'Each Gender - Silver'!BJ35+'Each Gender - Bronze'!BJ35 &gt; 0, 'Each Gender - Gold'!BJ35*'Medal values'!$B$1+'Each Gender - Silver'!BJ35*'Medal values'!$B$2+'Each Gender - Bronze'!BJ35*'Medal values'!$B$3, "") + IF(AND(BJ$1 = BI$1, BI$2 = "Mixed"), 0.5*BI35, 0) + IF(AND(BJ$1 = BK$1, BK$2 = "Mixed"), 0.5*BK35, 0)</f>
        <v>0</v>
      </c>
      <c r="BK35" s="5">
        <f>IF('Each Gender - Gold'!BK35+'Each Gender - Silver'!BK35+'Each Gender - Bronze'!BK35 &gt; 0, 'Each Gender - Gold'!BK35*'Medal values'!$B$1+'Each Gender - Silver'!BK35*'Medal values'!$B$2+'Each Gender - Bronze'!BK35*'Medal values'!$B$3, "") + IF(AND(BK$1 = BJ$1, BJ$2 = "Mixed"), 0.5*BJ35, 0) + IF(AND(BK$1 = BL$1, BL$2 = "Mixed"), 0.5*BL35, 0)</f>
        <v>0</v>
      </c>
      <c r="BL35" s="5">
        <f>IF('Each Gender - Gold'!BL35+'Each Gender - Silver'!BL35+'Each Gender - Bronze'!BL35 &gt; 0, 'Each Gender - Gold'!BL35*'Medal values'!$B$1+'Each Gender - Silver'!BL35*'Medal values'!$B$2+'Each Gender - Bronze'!BL35*'Medal values'!$B$3, "") + IF(AND(BL$1 = BK$1, BK$2 = "Mixed"), 0.5*BK35, 0) + IF(AND(BL$1 = BM$1, BM$2 = "Mixed"), 0.5*BM35, 0)</f>
        <v>0</v>
      </c>
      <c r="BM35" s="5">
        <f>IF('Each Gender - Gold'!BM35+'Each Gender - Silver'!BM35+'Each Gender - Bronze'!BM35 &gt; 0, 'Each Gender - Gold'!BM35*'Medal values'!$B$1+'Each Gender - Silver'!BM35*'Medal values'!$B$2+'Each Gender - Bronze'!BM35*'Medal values'!$B$3, "") + IF(AND(BM$1 = BL$1, BL$2 = "Mixed"), 0.5*BL35, 0) + IF(AND(BM$1 = BN$1, BN$2 = "Mixed"), 0.5*BN35, 0)</f>
        <v>7.0020005</v>
      </c>
      <c r="BN35" s="5">
        <f>IF('Each Gender - Gold'!BN35+'Each Gender - Silver'!BN35+'Each Gender - Bronze'!BN35 &gt; 0, 'Each Gender - Gold'!BN35*'Medal values'!$B$1+'Each Gender - Silver'!BN35*'Medal values'!$B$2+'Each Gender - Bronze'!BN35*'Medal values'!$B$3, "") + IF(AND(BN$1 = BM$1, BM$2 = "Mixed"), 0.5*BM35, 0) + IF(AND(BN$1 = BO$1, BO$2 = "Mixed"), 0.5*BO35, 0)</f>
        <v>2.000001</v>
      </c>
      <c r="BO35" s="5">
        <f>IF('Each Gender - Gold'!BO35+'Each Gender - Silver'!BO35+'Each Gender - Bronze'!BO35 &gt; 0, 'Each Gender - Gold'!BO35*'Medal values'!$B$1+'Each Gender - Silver'!BO35*'Medal values'!$B$2+'Each Gender - Bronze'!BO35*'Medal values'!$B$3, "") + IF(AND(BO$1 = BN$1, BN$2 = "Mixed"), 0.5*BN35, 0) + IF(AND(BO$1 = BP$1, BP$2 = "Mixed"), 0.5*BP35, 0)</f>
        <v>5.0010005</v>
      </c>
      <c r="BP35" s="5">
        <f>IF('Each Gender - Gold'!BP35+'Each Gender - Silver'!BP35+'Each Gender - Bronze'!BP35 &gt; 0, 'Each Gender - Gold'!BP35*'Medal values'!$B$1+'Each Gender - Silver'!BP35*'Medal values'!$B$2+'Each Gender - Bronze'!BP35*'Medal values'!$B$3, "") + IF(AND(BP$1 = BO$1, BO$2 = "Mixed"), 0.5*BO35, 0) + IF(AND(BP$1 = BQ$1, BQ$2 = "Mixed"), 0.5*BQ35, 0)</f>
        <v>1</v>
      </c>
      <c r="BQ35" s="5">
        <f>IF('Each Gender - Gold'!BQ35+'Each Gender - Silver'!BQ35+'Each Gender - Bronze'!BQ35 &gt; 0, 'Each Gender - Gold'!BQ35*'Medal values'!$B$1+'Each Gender - Silver'!BQ35*'Medal values'!$B$2+'Each Gender - Bronze'!BQ35*'Medal values'!$B$3, "") + IF(AND(BQ$1 = BP$1, BP$2 = "Mixed"), 0.5*BP35, 0) + IF(AND(BQ$1 = BR$1, BR$2 = "Mixed"), 0.5*BR35, 0)</f>
        <v>0</v>
      </c>
      <c r="BR35" s="5">
        <f>IF('Each Gender - Gold'!BR35+'Each Gender - Silver'!BR35+'Each Gender - Bronze'!BR35 &gt; 0, 'Each Gender - Gold'!BR35*'Medal values'!$B$1+'Each Gender - Silver'!BR35*'Medal values'!$B$2+'Each Gender - Bronze'!BR35*'Medal values'!$B$3, "") + IF(AND(BR$1 = BQ$1, BQ$2 = "Mixed"), 0.5*BQ35, 0) + IF(AND(BR$1 = BS$1, BS$2 = "Mixed"), 0.5*BS35, 0)</f>
        <v>0</v>
      </c>
      <c r="BS35" s="5">
        <f>IF('Each Gender - Gold'!BS35+'Each Gender - Silver'!BS35+'Each Gender - Bronze'!BS35 &gt; 0, 'Each Gender - Gold'!BS35*'Medal values'!$B$1+'Each Gender - Silver'!BS35*'Medal values'!$B$2+'Each Gender - Bronze'!BS35*'Medal values'!$B$3, "") + IF(AND(BS$1 = BR$1, BR$2 = "Mixed"), 0.5*BR35, 0) + IF(AND(BS$1 = BT$1, BT$2 = "Mixed"), 0.5*BT35, 0)</f>
        <v>0</v>
      </c>
      <c r="BT35" s="5">
        <f>IF('Each Gender - Gold'!BT35+'Each Gender - Silver'!BT35+'Each Gender - Bronze'!BT35 &gt; 0, 'Each Gender - Gold'!BT35*'Medal values'!$B$1+'Each Gender - Silver'!BT35*'Medal values'!$B$2+'Each Gender - Bronze'!BT35*'Medal values'!$B$3, "") + IF(AND(BT$1 = BS$1, BS$2 = "Mixed"), 0.5*BS35, 0) + IF(AND(BT$1 = BU$1, BU$2 = "Mixed"), 0.5*BU35, 0)</f>
        <v>1</v>
      </c>
      <c r="BU35" s="5">
        <f>IF('Each Gender - Gold'!BU35+'Each Gender - Silver'!BU35+'Each Gender - Bronze'!BU35 &gt; 0, 'Each Gender - Gold'!BU35*'Medal values'!$B$1+'Each Gender - Silver'!BU35*'Medal values'!$B$2+'Each Gender - Bronze'!BU35*'Medal values'!$B$3, "") + IF(AND(BU$1 = BT$1, BT$2 = "Mixed"), 0.5*BT35, 0) + IF(AND(BU$1 = BV$1, BV$2 = "Mixed"), 0.5*BV35, 0)</f>
        <v>0</v>
      </c>
      <c r="BV35" s="5">
        <f>IF('Each Gender - Gold'!BV35+'Each Gender - Silver'!BV35+'Each Gender - Bronze'!BV35 &gt; 0, 'Each Gender - Gold'!BV35*'Medal values'!$B$1+'Each Gender - Silver'!BV35*'Medal values'!$B$2+'Each Gender - Bronze'!BV35*'Medal values'!$B$3, "") + IF(AND(BV$1 = BU$1, BU$2 = "Mixed"), 0.5*BU35, 0) + IF(AND(BV$1 = BW$1, BW$2 = "Mixed"), 0.5*BW35, 0)</f>
        <v>0</v>
      </c>
      <c r="BW35" s="5">
        <f>IF('Each Gender - Gold'!BW35+'Each Gender - Silver'!BW35+'Each Gender - Bronze'!BW35 &gt; 0, 'Each Gender - Gold'!BW35*'Medal values'!$B$1+'Each Gender - Silver'!BW35*'Medal values'!$B$2+'Each Gender - Bronze'!BW35*'Medal values'!$B$3, "") + IF(AND(BW$1 = BV$1, BV$2 = "Mixed"), 0.5*BV35, 0) + IF(AND(BW$1 = BX$1, BX$2 = "Mixed"), 0.5*BX35, 0)</f>
        <v>0</v>
      </c>
      <c r="BX35" s="5">
        <f>IF('Each Gender - Gold'!BX35+'Each Gender - Silver'!BX35+'Each Gender - Bronze'!BX35 &gt; 0, 'Each Gender - Gold'!BX35*'Medal values'!$B$1+'Each Gender - Silver'!BX35*'Medal values'!$B$2+'Each Gender - Bronze'!BX35*'Medal values'!$B$3, "") + IF(AND(BX$1 = BW$1, BW$2 = "Mixed"), 0.5*BW35, 0) + IF(AND(BX$1 = BY$1, BY$2 = "Mixed"), 0.5*BY35, 0)</f>
        <v>0</v>
      </c>
      <c r="BY35" s="5">
        <f>IF('Each Gender - Gold'!BY35+'Each Gender - Silver'!BY35+'Each Gender - Bronze'!BY35 &gt; 0, 'Each Gender - Gold'!BY35*'Medal values'!$B$1+'Each Gender - Silver'!BY35*'Medal values'!$B$2+'Each Gender - Bronze'!BY35*'Medal values'!$B$3, "") + IF(AND(BY$1 = BX$1, BX$2 = "Mixed"), 0.5*BX35, 0) + IF(AND(BY$1 = BZ$1, BZ$2 = "Mixed"), 0.5*BZ35, 0)</f>
        <v>17.503503</v>
      </c>
      <c r="BZ35" s="5">
        <f>IF('Each Gender - Gold'!BZ35+'Each Gender - Silver'!BZ35+'Each Gender - Bronze'!BZ35 &gt; 0, 'Each Gender - Gold'!BZ35*'Medal values'!$B$1+'Each Gender - Silver'!BZ35*'Medal values'!$B$2+'Each Gender - Bronze'!BZ35*'Medal values'!$B$3, "") + IF(AND(BZ$1 = BY$1, BY$2 = "Mixed"), 0.5*BY35, 0) + IF(AND(BZ$1 = CA$1, CA$2 = "Mixed"), 0.5*CA35, 0)</f>
        <v>3.001</v>
      </c>
      <c r="CA35" s="5">
        <f>IF('Each Gender - Gold'!CA35+'Each Gender - Silver'!CA35+'Each Gender - Bronze'!CA35 &gt; 0, 'Each Gender - Gold'!CA35*'Medal values'!$B$1+'Each Gender - Silver'!CA35*'Medal values'!$B$2+'Each Gender - Bronze'!CA35*'Medal values'!$B$3, "") + IF(AND(CA$1 = BZ$1, BZ$2 = "Mixed"), 0.5*BZ35, 0) + IF(AND(CA$1 = CB$1, CB$2 = "Mixed"), 0.5*CB35, 0)</f>
        <v>1.5005</v>
      </c>
      <c r="CB35" s="5">
        <f>IF('Each Gender - Gold'!CB35+'Each Gender - Silver'!CB35+'Each Gender - Bronze'!CB35 &gt; 0, 'Each Gender - Gold'!CB35*'Medal values'!$B$1+'Each Gender - Silver'!CB35*'Medal values'!$B$2+'Each Gender - Bronze'!CB35*'Medal values'!$B$3, "") + IF(AND(CB$1 = CA$1, CA$2 = "Mixed"), 0.5*CA35, 0) + IF(AND(CB$1 = CC$1, CC$2 = "Mixed"), 0.5*CC35, 0)</f>
        <v>0</v>
      </c>
      <c r="CC35" s="5">
        <f>IF('Each Gender - Gold'!CC35+'Each Gender - Silver'!CC35+'Each Gender - Bronze'!CC35 &gt; 0, 'Each Gender - Gold'!CC35*'Medal values'!$B$1+'Each Gender - Silver'!CC35*'Medal values'!$B$2+'Each Gender - Bronze'!CC35*'Medal values'!$B$3, "") + IF(AND(CC$1 = CB$1, CB$2 = "Mixed"), 0.5*CB35, 0) + IF(AND(CC$1 = CD$1, CD$2 = "Mixed"), 0.5*CD35, 0)</f>
        <v>0</v>
      </c>
      <c r="CD35" s="5">
        <f>IF('Each Gender - Gold'!CD35+'Each Gender - Silver'!CD35+'Each Gender - Bronze'!CD35 &gt; 0, 'Each Gender - Gold'!CD35*'Medal values'!$B$1+'Each Gender - Silver'!CD35*'Medal values'!$B$2+'Each Gender - Bronze'!CD35*'Medal values'!$B$3, "") + IF(AND(CD$1 = CC$1, CC$2 = "Mixed"), 0.5*CC35, 0) + IF(AND(CD$1 = CE$1, CE$2 = "Mixed"), 0.5*CE35, 0)</f>
        <v>0</v>
      </c>
      <c r="CE35" s="5">
        <f>IF('Each Gender - Gold'!CE35+'Each Gender - Silver'!CE35+'Each Gender - Bronze'!CE35 &gt; 0, 'Each Gender - Gold'!CE35*'Medal values'!$B$1+'Each Gender - Silver'!CE35*'Medal values'!$B$2+'Each Gender - Bronze'!CE35*'Medal values'!$B$3, "") + IF(AND(CE$1 = CD$1, CD$2 = "Mixed"), 0.5*CD35, 0) + IF(AND(CE$1 = CF$1, CF$2 = "Mixed"), 0.5*CF35, 0)</f>
        <v>2.000001</v>
      </c>
      <c r="CF35" s="5">
        <f>IF('Each Gender - Gold'!CF35+'Each Gender - Silver'!CF35+'Each Gender - Bronze'!CF35 &gt; 0, 'Each Gender - Gold'!CF35*'Medal values'!$B$1+'Each Gender - Silver'!CF35*'Medal values'!$B$2+'Each Gender - Bronze'!CF35*'Medal values'!$B$3, "") + IF(AND(CF$1 = CE$1, CE$2 = "Mixed"), 0.5*CE35, 0) + IF(AND(CF$1 = CG$1, CG$2 = "Mixed"), 0.5*CG35, 0)</f>
        <v>3.000001</v>
      </c>
      <c r="CG35" s="5">
        <f>IF('Each Gender - Gold'!CG35+'Each Gender - Silver'!CG35+'Each Gender - Bronze'!CG35 &gt; 0, 'Each Gender - Gold'!CG35*'Medal values'!$B$1+'Each Gender - Silver'!CG35*'Medal values'!$B$2+'Each Gender - Bronze'!CG35*'Medal values'!$B$3, "") + IF(AND(CG$1 = CF$1, CF$2 = "Mixed"), 0.5*CF35, 0) + IF(AND(CG$1 = CH$1, CH$2 = "Mixed"), 0.5*CH35, 0)</f>
        <v>0</v>
      </c>
      <c r="CH35" s="5">
        <f>IF('Each Gender - Gold'!CH35+'Each Gender - Silver'!CH35+'Each Gender - Bronze'!CH35 &gt; 0, 'Each Gender - Gold'!CH35*'Medal values'!$B$1+'Each Gender - Silver'!CH35*'Medal values'!$B$2+'Each Gender - Bronze'!CH35*'Medal values'!$B$3, "") + IF(AND(CH$1 = CG$1, CG$2 = "Mixed"), 0.5*CG35, 0) + IF(AND(CH$1 = CI$1, CI$2 = "Mixed"), 0.5*CI35, 0)</f>
        <v>0</v>
      </c>
      <c r="CI35" s="5">
        <f>IF('Each Gender - Gold'!CI35+'Each Gender - Silver'!CI35+'Each Gender - Bronze'!CI35 &gt; 0, 'Each Gender - Gold'!CI35*'Medal values'!$B$1+'Each Gender - Silver'!CI35*'Medal values'!$B$2+'Each Gender - Bronze'!CI35*'Medal values'!$B$3, "") + IF(AND(CI$1 = CH$1, CH$2 = "Mixed"), 0.5*CH35, 0) + IF(AND(CI$1 = CJ$1, CJ$2 = "Mixed"), 0.5*CJ35, 0)</f>
        <v>0</v>
      </c>
      <c r="CJ35" s="5">
        <f>IF('Each Gender - Gold'!CJ35+'Each Gender - Silver'!CJ35+'Each Gender - Bronze'!CJ35 &gt; 0, 'Each Gender - Gold'!CJ35*'Medal values'!$B$1+'Each Gender - Silver'!CJ35*'Medal values'!$B$2+'Each Gender - Bronze'!CJ35*'Medal values'!$B$3, "") + IF(AND(CJ$1 = CI$1, CI$2 = "Mixed"), 0.5*CI35, 0) + IF(AND(CJ$1 = CK$1, CK$2 = "Mixed"), 0.5*CK35, 0)</f>
        <v>0</v>
      </c>
      <c r="CK35" s="5">
        <f>IF('Each Gender - Gold'!CK35+'Each Gender - Silver'!CK35+'Each Gender - Bronze'!CK35 &gt; 0, 'Each Gender - Gold'!CK35*'Medal values'!$B$1+'Each Gender - Silver'!CK35*'Medal values'!$B$2+'Each Gender - Bronze'!CK35*'Medal values'!$B$3, "") + IF(AND(CK$1 = CJ$1, CJ$2 = "Mixed"), 0.5*CJ35, 0) + IF(AND(CK$1 = CL$1, CL$2 = "Mixed"), 0.5*CL35, 0)</f>
        <v>1</v>
      </c>
      <c r="CL35" s="5">
        <f>IF('Each Gender - Gold'!CL35+'Each Gender - Silver'!CL35+'Each Gender - Bronze'!CL35 &gt; 0, 'Each Gender - Gold'!CL35*'Medal values'!$B$1+'Each Gender - Silver'!CL35*'Medal values'!$B$2+'Each Gender - Bronze'!CL35*'Medal values'!$B$3, "") + IF(AND(CL$1 = CK$1, CK$2 = "Mixed"), 0.5*CK35, 0) + IF(AND(CL$1 = CM$1, CM$2 = "Mixed"), 0.5*CM35, 0)</f>
        <v>3.500501</v>
      </c>
      <c r="CM35" s="5">
        <f>IF('Each Gender - Gold'!CM35+'Each Gender - Silver'!CM35+'Each Gender - Bronze'!CM35 &gt; 0, 'Each Gender - Gold'!CM35*'Medal values'!$B$1+'Each Gender - Silver'!CM35*'Medal values'!$B$2+'Each Gender - Bronze'!CM35*'Medal values'!$B$3, "") + IF(AND(CM$1 = CL$1, CL$2 = "Mixed"), 0.5*CL35, 0) + IF(AND(CM$1 = CN$1, CN$2 = "Mixed"), 0.5*CN35, 0)</f>
        <v>3.001</v>
      </c>
      <c r="CN35" s="5">
        <f>IF('Each Gender - Gold'!CN35+'Each Gender - Silver'!CN35+'Each Gender - Bronze'!CN35 &gt; 0, 'Each Gender - Gold'!CN35*'Medal values'!$B$1+'Each Gender - Silver'!CN35*'Medal values'!$B$2+'Each Gender - Bronze'!CN35*'Medal values'!$B$3, "") + IF(AND(CN$1 = CM$1, CM$2 = "Mixed"), 0.5*CM35, 0) + IF(AND(CN$1 = CO$1, CO$2 = "Mixed"), 0.5*CO35, 0)</f>
        <v>3.500501</v>
      </c>
      <c r="CO35" s="5">
        <f>IF('Each Gender - Gold'!CO35+'Each Gender - Silver'!CO35+'Each Gender - Bronze'!CO35 &gt; 0, 'Each Gender - Gold'!CO35*'Medal values'!$B$1+'Each Gender - Silver'!CO35*'Medal values'!$B$2+'Each Gender - Bronze'!CO35*'Medal values'!$B$3, "") + IF(AND(CO$1 = CN$1, CN$2 = "Mixed"), 0.5*CN35, 0) + IF(AND(CO$1 = CP$1, CP$2 = "Mixed"), 0.5*CP35, 0)</f>
        <v>0</v>
      </c>
      <c r="CP35" s="5">
        <f>IF('Each Gender - Gold'!CP35+'Each Gender - Silver'!CP35+'Each Gender - Bronze'!CP35 &gt; 0, 'Each Gender - Gold'!CP35*'Medal values'!$B$1+'Each Gender - Silver'!CP35*'Medal values'!$B$2+'Each Gender - Bronze'!CP35*'Medal values'!$B$3, "") + IF(AND(CP$1 = CO$1, CO$2 = "Mixed"), 0.5*CO35, 0) + IF(AND(CP$1 = CQ$1, CQ$2 = "Mixed"), 0.5*CQ35, 0)</f>
        <v>0</v>
      </c>
      <c r="CQ35" s="5">
        <f>IF('Each Gender - Gold'!CQ35+'Each Gender - Silver'!CQ35+'Each Gender - Bronze'!CQ35 &gt; 0, 'Each Gender - Gold'!CQ35*'Medal values'!$B$1+'Each Gender - Silver'!CQ35*'Medal values'!$B$2+'Each Gender - Bronze'!CQ35*'Medal values'!$B$3, "") + IF(AND(CQ$1 = CP$1, CP$2 = "Mixed"), 0.5*CP35, 0) + IF(AND(CQ$1 = CR$1, CR$2 = "Mixed"), 0.5*CR35, 0)</f>
        <v>0</v>
      </c>
      <c r="CR35" s="5">
        <f>IF('Each Gender - Gold'!CR35+'Each Gender - Silver'!CR35+'Each Gender - Bronze'!CR35 &gt; 0, 'Each Gender - Gold'!CR35*'Medal values'!$B$1+'Each Gender - Silver'!CR35*'Medal values'!$B$2+'Each Gender - Bronze'!CR35*'Medal values'!$B$3, "") + IF(AND(CR$1 = CQ$1, CQ$2 = "Mixed"), 0.5*CQ35, 0) + IF(AND(CR$1 = CS$1, CS$2 = "Mixed"), 0.5*CS35, 0)</f>
        <v>0</v>
      </c>
      <c r="CS35" s="5">
        <f>IF('Each Gender - Gold'!CS35+'Each Gender - Silver'!CS35+'Each Gender - Bronze'!CS35 &gt; 0, 'Each Gender - Gold'!CS35*'Medal values'!$B$1+'Each Gender - Silver'!CS35*'Medal values'!$B$2+'Each Gender - Bronze'!CS35*'Medal values'!$B$3, "") + IF(AND(CS$1 = CR$1, CR$2 = "Mixed"), 0.5*CR35, 0) + IF(AND(CS$1 = CT$1, CT$2 = "Mixed"), 0.5*CT35, 0)</f>
        <v>0</v>
      </c>
      <c r="CT35" s="5">
        <f>IF('Each Gender - Gold'!CT35+'Each Gender - Silver'!CT35+'Each Gender - Bronze'!CT35 &gt; 0, 'Each Gender - Gold'!CT35*'Medal values'!$B$1+'Each Gender - Silver'!CT35*'Medal values'!$B$2+'Each Gender - Bronze'!CT35*'Medal values'!$B$3, "") + IF(AND(CT$1 = CS$1, CS$2 = "Mixed"), 0.5*CS35, 0) + IF(AND(CT$1 = CU$1, CU$2 = "Mixed"), 0.5*CU35, 0)</f>
        <v>2.000001</v>
      </c>
      <c r="CU35" s="5">
        <f>IF('Each Gender - Gold'!CU35+'Each Gender - Silver'!CU35+'Each Gender - Bronze'!CU35 &gt; 0, 'Each Gender - Gold'!CU35*'Medal values'!$B$1+'Each Gender - Silver'!CU35*'Medal values'!$B$2+'Each Gender - Bronze'!CU35*'Medal values'!$B$3, "") + IF(AND(CU$1 = CT$1, CT$2 = "Mixed"), 0.5*CT35, 0) + IF(AND(CU$1 = CV$1, CV$2 = "Mixed"), 0.5*CV35, 0)</f>
        <v>0</v>
      </c>
      <c r="CV35" s="5">
        <f>IF('Each Gender - Gold'!CV35+'Each Gender - Silver'!CV35+'Each Gender - Bronze'!CV35 &gt; 0, 'Each Gender - Gold'!CV35*'Medal values'!$B$1+'Each Gender - Silver'!CV35*'Medal values'!$B$2+'Each Gender - Bronze'!CV35*'Medal values'!$B$3, "") + IF(AND(CV$1 = CU$1, CU$2 = "Mixed"), 0.5*CU35, 0) + IF(AND(CV$1 = CW$1, CW$2 = "Mixed"), 0.5*CW35, 0)</f>
        <v>0</v>
      </c>
      <c r="CW35" s="5">
        <f t="shared" ref="CW35:CX35" si="33">SUMIF($B$2:$CV$2,CW$2, $B35:$CV35)</f>
        <v>74.0130125</v>
      </c>
      <c r="CX35" s="5">
        <f t="shared" si="33"/>
        <v>46.0070075</v>
      </c>
    </row>
    <row r="36">
      <c r="A36" s="5" t="str">
        <f>Countries!A34</f>
        <v>GEO</v>
      </c>
      <c r="B36" s="5">
        <f>IF('Each Gender - Gold'!B36+'Each Gender - Silver'!B36+'Each Gender - Bronze'!B36 &gt; 0, 'Each Gender - Gold'!B36*'Medal values'!$B$1+'Each Gender - Silver'!B36*'Medal values'!$B$2+'Each Gender - Bronze'!B36*'Medal values'!$B$3, "") + IF(AND(B$1 = A$1, A$2 = "Mixed"), 0.5*A36, 0) + IF(AND(B$1 = C$1, C$2 = "Mixed"), 0.5*C36, 0)</f>
        <v>0</v>
      </c>
      <c r="C36" s="5">
        <f>IF('Each Gender - Gold'!C36+'Each Gender - Silver'!C36+'Each Gender - Bronze'!C36 &gt; 0, 'Each Gender - Gold'!C36*'Medal values'!$B$1+'Each Gender - Silver'!C36*'Medal values'!$B$2+'Each Gender - Bronze'!C36*'Medal values'!$B$3, "") + IF(AND(C$1 = B$1, B$2 = "Mixed"), 0.5*B36, 0) + IF(AND(C$1 = D$1, D$2 = "Mixed"), 0.5*D36, 0)</f>
        <v>0</v>
      </c>
      <c r="D36" s="5">
        <f>IF('Each Gender - Gold'!D36+'Each Gender - Silver'!D36+'Each Gender - Bronze'!D36 &gt; 0, 'Each Gender - Gold'!D36*'Medal values'!$B$1+'Each Gender - Silver'!D36*'Medal values'!$B$2+'Each Gender - Bronze'!D36*'Medal values'!$B$3, "") + IF(AND(D$1 = C$1, C$2 = "Mixed"), 0.5*C36, 0) + IF(AND(D$1 = E$1, E$2 = "Mixed"), 0.5*E36, 0)</f>
        <v>0</v>
      </c>
      <c r="E36" s="5">
        <f>IF('Each Gender - Gold'!E36+'Each Gender - Silver'!E36+'Each Gender - Bronze'!E36 &gt; 0, 'Each Gender - Gold'!E36*'Medal values'!$B$1+'Each Gender - Silver'!E36*'Medal values'!$B$2+'Each Gender - Bronze'!E36*'Medal values'!$B$3, "") + IF(AND(E$1 = D$1, D$2 = "Mixed"), 0.5*D36, 0) + IF(AND(E$1 = F$1, F$2 = "Mixed"), 0.5*F36, 0)</f>
        <v>0</v>
      </c>
      <c r="F36" s="5">
        <f>IF('Each Gender - Gold'!F36+'Each Gender - Silver'!F36+'Each Gender - Bronze'!F36 &gt; 0, 'Each Gender - Gold'!F36*'Medal values'!$B$1+'Each Gender - Silver'!F36*'Medal values'!$B$2+'Each Gender - Bronze'!F36*'Medal values'!$B$3, "") + IF(AND(F$1 = E$1, E$2 = "Mixed"), 0.5*E36, 0) + IF(AND(F$1 = G$1, G$2 = "Mixed"), 0.5*G36, 0)</f>
        <v>0</v>
      </c>
      <c r="G36" s="5">
        <f>IF('Each Gender - Gold'!G36+'Each Gender - Silver'!G36+'Each Gender - Bronze'!G36 &gt; 0, 'Each Gender - Gold'!G36*'Medal values'!$B$1+'Each Gender - Silver'!G36*'Medal values'!$B$2+'Each Gender - Bronze'!G36*'Medal values'!$B$3, "") + IF(AND(G$1 = F$1, F$2 = "Mixed"), 0.5*F36, 0) + IF(AND(G$1 = H$1, H$2 = "Mixed"), 0.5*H36, 0)</f>
        <v>0</v>
      </c>
      <c r="H36" s="5">
        <f>IF('Each Gender - Gold'!H36+'Each Gender - Silver'!H36+'Each Gender - Bronze'!H36 &gt; 0, 'Each Gender - Gold'!H36*'Medal values'!$B$1+'Each Gender - Silver'!H36*'Medal values'!$B$2+'Each Gender - Bronze'!H36*'Medal values'!$B$3, "") + IF(AND(H$1 = G$1, G$2 = "Mixed"), 0.5*G36, 0) + IF(AND(H$1 = I$1, I$2 = "Mixed"), 0.5*I36, 0)</f>
        <v>0</v>
      </c>
      <c r="I36" s="5">
        <f>IF('Each Gender - Gold'!I36+'Each Gender - Silver'!I36+'Each Gender - Bronze'!I36 &gt; 0, 'Each Gender - Gold'!I36*'Medal values'!$B$1+'Each Gender - Silver'!I36*'Medal values'!$B$2+'Each Gender - Bronze'!I36*'Medal values'!$B$3, "") + IF(AND(I$1 = H$1, H$2 = "Mixed"), 0.5*H36, 0) + IF(AND(I$1 = J$1, J$2 = "Mixed"), 0.5*J36, 0)</f>
        <v>0</v>
      </c>
      <c r="J36" s="5">
        <f>IF('Each Gender - Gold'!J36+'Each Gender - Silver'!J36+'Each Gender - Bronze'!J36 &gt; 0, 'Each Gender - Gold'!J36*'Medal values'!$B$1+'Each Gender - Silver'!J36*'Medal values'!$B$2+'Each Gender - Bronze'!J36*'Medal values'!$B$3, "") + IF(AND(J$1 = I$1, I$2 = "Mixed"), 0.5*I36, 0) + IF(AND(J$1 = K$1, K$2 = "Mixed"), 0.5*K36, 0)</f>
        <v>0</v>
      </c>
      <c r="K36" s="5">
        <f>IF('Each Gender - Gold'!K36+'Each Gender - Silver'!K36+'Each Gender - Bronze'!K36 &gt; 0, 'Each Gender - Gold'!K36*'Medal values'!$B$1+'Each Gender - Silver'!K36*'Medal values'!$B$2+'Each Gender - Bronze'!K36*'Medal values'!$B$3, "") + IF(AND(K$1 = J$1, J$2 = "Mixed"), 0.5*J36, 0) + IF(AND(K$1 = L$1, L$2 = "Mixed"), 0.5*L36, 0)</f>
        <v>0</v>
      </c>
      <c r="L36" s="5">
        <f>IF('Each Gender - Gold'!L36+'Each Gender - Silver'!L36+'Each Gender - Bronze'!L36 &gt; 0, 'Each Gender - Gold'!L36*'Medal values'!$B$1+'Each Gender - Silver'!L36*'Medal values'!$B$2+'Each Gender - Bronze'!L36*'Medal values'!$B$3, "") + IF(AND(L$1 = K$1, K$2 = "Mixed"), 0.5*K36, 0) + IF(AND(L$1 = M$1, M$2 = "Mixed"), 0.5*M36, 0)</f>
        <v>0</v>
      </c>
      <c r="M36" s="5">
        <f>IF('Each Gender - Gold'!M36+'Each Gender - Silver'!M36+'Each Gender - Bronze'!M36 &gt; 0, 'Each Gender - Gold'!M36*'Medal values'!$B$1+'Each Gender - Silver'!M36*'Medal values'!$B$2+'Each Gender - Bronze'!M36*'Medal values'!$B$3, "") + IF(AND(M$1 = L$1, L$2 = "Mixed"), 0.5*L36, 0) + IF(AND(M$1 = N$1, N$2 = "Mixed"), 0.5*N36, 0)</f>
        <v>0</v>
      </c>
      <c r="N36" s="5">
        <f>IF('Each Gender - Gold'!N36+'Each Gender - Silver'!N36+'Each Gender - Bronze'!N36 &gt; 0, 'Each Gender - Gold'!N36*'Medal values'!$B$1+'Each Gender - Silver'!N36*'Medal values'!$B$2+'Each Gender - Bronze'!N36*'Medal values'!$B$3, "") + IF(AND(N$1 = M$1, M$2 = "Mixed"), 0.5*M36, 0) + IF(AND(N$1 = O$1, O$2 = "Mixed"), 0.5*O36, 0)</f>
        <v>0</v>
      </c>
      <c r="O36" s="5">
        <f>IF('Each Gender - Gold'!O36+'Each Gender - Silver'!O36+'Each Gender - Bronze'!O36 &gt; 0, 'Each Gender - Gold'!O36*'Medal values'!$B$1+'Each Gender - Silver'!O36*'Medal values'!$B$2+'Each Gender - Bronze'!O36*'Medal values'!$B$3, "") + IF(AND(O$1 = N$1, N$2 = "Mixed"), 0.5*N36, 0) + IF(AND(O$1 = P$1, P$2 = "Mixed"), 0.5*P36, 0)</f>
        <v>0</v>
      </c>
      <c r="P36" s="5">
        <f>IF('Each Gender - Gold'!P36+'Each Gender - Silver'!P36+'Each Gender - Bronze'!P36 &gt; 0, 'Each Gender - Gold'!P36*'Medal values'!$B$1+'Each Gender - Silver'!P36*'Medal values'!$B$2+'Each Gender - Bronze'!P36*'Medal values'!$B$3, "") + IF(AND(P$1 = O$1, O$2 = "Mixed"), 0.5*O36, 0) + IF(AND(P$1 = Q$1, Q$2 = "Mixed"), 0.5*Q36, 0)</f>
        <v>0</v>
      </c>
      <c r="Q36" s="5">
        <f>IF('Each Gender - Gold'!Q36+'Each Gender - Silver'!Q36+'Each Gender - Bronze'!Q36 &gt; 0, 'Each Gender - Gold'!Q36*'Medal values'!$B$1+'Each Gender - Silver'!Q36*'Medal values'!$B$2+'Each Gender - Bronze'!Q36*'Medal values'!$B$3, "") + IF(AND(Q$1 = P$1, P$2 = "Mixed"), 0.5*P36, 0) + IF(AND(Q$1 = R$1, R$2 = "Mixed"), 0.5*R36, 0)</f>
        <v>0</v>
      </c>
      <c r="R36" s="5">
        <f>IF('Each Gender - Gold'!R36+'Each Gender - Silver'!R36+'Each Gender - Bronze'!R36 &gt; 0, 'Each Gender - Gold'!R36*'Medal values'!$B$1+'Each Gender - Silver'!R36*'Medal values'!$B$2+'Each Gender - Bronze'!R36*'Medal values'!$B$3, "") + IF(AND(R$1 = Q$1, Q$2 = "Mixed"), 0.5*Q36, 0) + IF(AND(R$1 = S$1, S$2 = "Mixed"), 0.5*S36, 0)</f>
        <v>0</v>
      </c>
      <c r="S36" s="5">
        <f>IF('Each Gender - Gold'!S36+'Each Gender - Silver'!S36+'Each Gender - Bronze'!S36 &gt; 0, 'Each Gender - Gold'!S36*'Medal values'!$B$1+'Each Gender - Silver'!S36*'Medal values'!$B$2+'Each Gender - Bronze'!S36*'Medal values'!$B$3, "") + IF(AND(S$1 = R$1, R$2 = "Mixed"), 0.5*R36, 0) + IF(AND(S$1 = T$1, T$2 = "Mixed"), 0.5*T36, 0)</f>
        <v>0</v>
      </c>
      <c r="T36" s="5">
        <f>IF('Each Gender - Gold'!T36+'Each Gender - Silver'!T36+'Each Gender - Bronze'!T36 &gt; 0, 'Each Gender - Gold'!T36*'Medal values'!$B$1+'Each Gender - Silver'!T36*'Medal values'!$B$2+'Each Gender - Bronze'!T36*'Medal values'!$B$3, "") + IF(AND(T$1 = S$1, S$2 = "Mixed"), 0.5*S36, 0) + IF(AND(T$1 = U$1, U$2 = "Mixed"), 0.5*U36, 0)</f>
        <v>0</v>
      </c>
      <c r="U36" s="5">
        <f>IF('Each Gender - Gold'!U36+'Each Gender - Silver'!U36+'Each Gender - Bronze'!U36 &gt; 0, 'Each Gender - Gold'!U36*'Medal values'!$B$1+'Each Gender - Silver'!U36*'Medal values'!$B$2+'Each Gender - Bronze'!U36*'Medal values'!$B$3, "") + IF(AND(U$1 = T$1, T$2 = "Mixed"), 0.5*T36, 0) + IF(AND(U$1 = V$1, V$2 = "Mixed"), 0.5*V36, 0)</f>
        <v>0</v>
      </c>
      <c r="V36" s="5">
        <f>IF('Each Gender - Gold'!V36+'Each Gender - Silver'!V36+'Each Gender - Bronze'!V36 &gt; 0, 'Each Gender - Gold'!V36*'Medal values'!$B$1+'Each Gender - Silver'!V36*'Medal values'!$B$2+'Each Gender - Bronze'!V36*'Medal values'!$B$3, "") + IF(AND(V$1 = U$1, U$2 = "Mixed"), 0.5*U36, 0) + IF(AND(V$1 = W$1, W$2 = "Mixed"), 0.5*W36, 0)</f>
        <v>0</v>
      </c>
      <c r="W36" s="5">
        <f>IF('Each Gender - Gold'!W36+'Each Gender - Silver'!W36+'Each Gender - Bronze'!W36 &gt; 0, 'Each Gender - Gold'!W36*'Medal values'!$B$1+'Each Gender - Silver'!W36*'Medal values'!$B$2+'Each Gender - Bronze'!W36*'Medal values'!$B$3, "") + IF(AND(W$1 = V$1, V$2 = "Mixed"), 0.5*V36, 0) + IF(AND(W$1 = X$1, X$2 = "Mixed"), 0.5*X36, 0)</f>
        <v>0</v>
      </c>
      <c r="X36" s="5">
        <f>IF('Each Gender - Gold'!X36+'Each Gender - Silver'!X36+'Each Gender - Bronze'!X36 &gt; 0, 'Each Gender - Gold'!X36*'Medal values'!$B$1+'Each Gender - Silver'!X36*'Medal values'!$B$2+'Each Gender - Bronze'!X36*'Medal values'!$B$3, "") + IF(AND(X$1 = W$1, W$2 = "Mixed"), 0.5*W36, 0) + IF(AND(X$1 = Y$1, Y$2 = "Mixed"), 0.5*Y36, 0)</f>
        <v>0</v>
      </c>
      <c r="Y36" s="5">
        <f>IF('Each Gender - Gold'!Y36+'Each Gender - Silver'!Y36+'Each Gender - Bronze'!Y36 &gt; 0, 'Each Gender - Gold'!Y36*'Medal values'!$B$1+'Each Gender - Silver'!Y36*'Medal values'!$B$2+'Each Gender - Bronze'!Y36*'Medal values'!$B$3, "") + IF(AND(Y$1 = X$1, X$2 = "Mixed"), 0.5*X36, 0) + IF(AND(Y$1 = Z$1, Z$2 = "Mixed"), 0.5*Z36, 0)</f>
        <v>0</v>
      </c>
      <c r="Z36" s="5">
        <f>IF('Each Gender - Gold'!Z36+'Each Gender - Silver'!Z36+'Each Gender - Bronze'!Z36 &gt; 0, 'Each Gender - Gold'!Z36*'Medal values'!$B$1+'Each Gender - Silver'!Z36*'Medal values'!$B$2+'Each Gender - Bronze'!Z36*'Medal values'!$B$3, "") + IF(AND(Z$1 = Y$1, Y$2 = "Mixed"), 0.5*Y36, 0) + IF(AND(Z$1 = AA$1, AA$2 = "Mixed"), 0.5*AA36, 0)</f>
        <v>0</v>
      </c>
      <c r="AA36" s="5">
        <f>IF('Each Gender - Gold'!AA36+'Each Gender - Silver'!AA36+'Each Gender - Bronze'!AA36 &gt; 0, 'Each Gender - Gold'!AA36*'Medal values'!$B$1+'Each Gender - Silver'!AA36*'Medal values'!$B$2+'Each Gender - Bronze'!AA36*'Medal values'!$B$3, "") + IF(AND(AA$1 = Z$1, Z$2 = "Mixed"), 0.5*Z36, 0) + IF(AND(AA$1 = AB$1, AB$2 = "Mixed"), 0.5*AB36, 0)</f>
        <v>0</v>
      </c>
      <c r="AB36" s="5">
        <f>IF('Each Gender - Gold'!AB36+'Each Gender - Silver'!AB36+'Each Gender - Bronze'!AB36 &gt; 0, 'Each Gender - Gold'!AB36*'Medal values'!$B$1+'Each Gender - Silver'!AB36*'Medal values'!$B$2+'Each Gender - Bronze'!AB36*'Medal values'!$B$3, "") + IF(AND(AB$1 = AA$1, AA$2 = "Mixed"), 0.5*AA36, 0) + IF(AND(AB$1 = AC$1, AC$2 = "Mixed"), 0.5*AC36, 0)</f>
        <v>0</v>
      </c>
      <c r="AC36" s="5">
        <f>IF('Each Gender - Gold'!AC36+'Each Gender - Silver'!AC36+'Each Gender - Bronze'!AC36 &gt; 0, 'Each Gender - Gold'!AC36*'Medal values'!$B$1+'Each Gender - Silver'!AC36*'Medal values'!$B$2+'Each Gender - Bronze'!AC36*'Medal values'!$B$3, "") + IF(AND(AC$1 = AB$1, AB$2 = "Mixed"), 0.5*AB36, 0) + IF(AND(AC$1 = AD$1, AD$2 = "Mixed"), 0.5*AD36, 0)</f>
        <v>0</v>
      </c>
      <c r="AD36" s="5">
        <f>IF('Each Gender - Gold'!AD36+'Each Gender - Silver'!AD36+'Each Gender - Bronze'!AD36 &gt; 0, 'Each Gender - Gold'!AD36*'Medal values'!$B$1+'Each Gender - Silver'!AD36*'Medal values'!$B$2+'Each Gender - Bronze'!AD36*'Medal values'!$B$3, "") + IF(AND(AD$1 = AC$1, AC$2 = "Mixed"), 0.5*AC36, 0) + IF(AND(AD$1 = AE$1, AE$2 = "Mixed"), 0.5*AE36, 0)</f>
        <v>0</v>
      </c>
      <c r="AE36" s="5">
        <f>IF('Each Gender - Gold'!AE36+'Each Gender - Silver'!AE36+'Each Gender - Bronze'!AE36 &gt; 0, 'Each Gender - Gold'!AE36*'Medal values'!$B$1+'Each Gender - Silver'!AE36*'Medal values'!$B$2+'Each Gender - Bronze'!AE36*'Medal values'!$B$3, "") + IF(AND(AE$1 = AD$1, AD$2 = "Mixed"), 0.5*AD36, 0) + IF(AND(AE$1 = AF$1, AF$2 = "Mixed"), 0.5*AF36, 0)</f>
        <v>0</v>
      </c>
      <c r="AF36" s="5">
        <f>IF('Each Gender - Gold'!AF36+'Each Gender - Silver'!AF36+'Each Gender - Bronze'!AF36 &gt; 0, 'Each Gender - Gold'!AF36*'Medal values'!$B$1+'Each Gender - Silver'!AF36*'Medal values'!$B$2+'Each Gender - Bronze'!AF36*'Medal values'!$B$3, "") + IF(AND(AF$1 = AE$1, AE$2 = "Mixed"), 0.5*AE36, 0) + IF(AND(AF$1 = AG$1, AG$2 = "Mixed"), 0.5*AG36, 0)</f>
        <v>0</v>
      </c>
      <c r="AG36" s="5">
        <f>IF('Each Gender - Gold'!AG36+'Each Gender - Silver'!AG36+'Each Gender - Bronze'!AG36 &gt; 0, 'Each Gender - Gold'!AG36*'Medal values'!$B$1+'Each Gender - Silver'!AG36*'Medal values'!$B$2+'Each Gender - Bronze'!AG36*'Medal values'!$B$3, "") + IF(AND(AG$1 = AF$1, AF$2 = "Mixed"), 0.5*AF36, 0) + IF(AND(AG$1 = AH$1, AH$2 = "Mixed"), 0.5*AH36, 0)</f>
        <v>0</v>
      </c>
      <c r="AH36" s="5">
        <f>IF('Each Gender - Gold'!AH36+'Each Gender - Silver'!AH36+'Each Gender - Bronze'!AH36 &gt; 0, 'Each Gender - Gold'!AH36*'Medal values'!$B$1+'Each Gender - Silver'!AH36*'Medal values'!$B$2+'Each Gender - Bronze'!AH36*'Medal values'!$B$3, "") + IF(AND(AH$1 = AG$1, AG$2 = "Mixed"), 0.5*AG36, 0) + IF(AND(AH$1 = AI$1, AI$2 = "Mixed"), 0.5*AI36, 0)</f>
        <v>0</v>
      </c>
      <c r="AI36" s="5">
        <f>IF('Each Gender - Gold'!AI36+'Each Gender - Silver'!AI36+'Each Gender - Bronze'!AI36 &gt; 0, 'Each Gender - Gold'!AI36*'Medal values'!$B$1+'Each Gender - Silver'!AI36*'Medal values'!$B$2+'Each Gender - Bronze'!AI36*'Medal values'!$B$3, "") + IF(AND(AI$1 = AH$1, AH$2 = "Mixed"), 0.5*AH36, 0) + IF(AND(AI$1 = AJ$1, AJ$2 = "Mixed"), 0.5*AJ36, 0)</f>
        <v>0</v>
      </c>
      <c r="AJ36" s="5">
        <f>IF('Each Gender - Gold'!AJ36+'Each Gender - Silver'!AJ36+'Each Gender - Bronze'!AJ36 &gt; 0, 'Each Gender - Gold'!AJ36*'Medal values'!$B$1+'Each Gender - Silver'!AJ36*'Medal values'!$B$2+'Each Gender - Bronze'!AJ36*'Medal values'!$B$3, "") + IF(AND(AJ$1 = AI$1, AI$2 = "Mixed"), 0.5*AI36, 0) + IF(AND(AJ$1 = AK$1, AK$2 = "Mixed"), 0.5*AK36, 0)</f>
        <v>0</v>
      </c>
      <c r="AK36" s="5">
        <f>IF('Each Gender - Gold'!AK36+'Each Gender - Silver'!AK36+'Each Gender - Bronze'!AK36 &gt; 0, 'Each Gender - Gold'!AK36*'Medal values'!$B$1+'Each Gender - Silver'!AK36*'Medal values'!$B$2+'Each Gender - Bronze'!AK36*'Medal values'!$B$3, "") + IF(AND(AK$1 = AJ$1, AJ$2 = "Mixed"), 0.5*AJ36, 0) + IF(AND(AK$1 = AL$1, AL$2 = "Mixed"), 0.5*AL36, 0)</f>
        <v>0</v>
      </c>
      <c r="AL36" s="5">
        <f>IF('Each Gender - Gold'!AL36+'Each Gender - Silver'!AL36+'Each Gender - Bronze'!AL36 &gt; 0, 'Each Gender - Gold'!AL36*'Medal values'!$B$1+'Each Gender - Silver'!AL36*'Medal values'!$B$2+'Each Gender - Bronze'!AL36*'Medal values'!$B$3, "") + IF(AND(AL$1 = AK$1, AK$2 = "Mixed"), 0.5*AK36, 0) + IF(AND(AL$1 = AM$1, AM$2 = "Mixed"), 0.5*AM36, 0)</f>
        <v>0</v>
      </c>
      <c r="AM36" s="5">
        <f>IF('Each Gender - Gold'!AM36+'Each Gender - Silver'!AM36+'Each Gender - Bronze'!AM36 &gt; 0, 'Each Gender - Gold'!AM36*'Medal values'!$B$1+'Each Gender - Silver'!AM36*'Medal values'!$B$2+'Each Gender - Bronze'!AM36*'Medal values'!$B$3, "") + IF(AND(AM$1 = AL$1, AL$2 = "Mixed"), 0.5*AL36, 0) + IF(AND(AM$1 = AN$1, AN$2 = "Mixed"), 0.5*AN36, 0)</f>
        <v>0</v>
      </c>
      <c r="AN36" s="5">
        <f>IF('Each Gender - Gold'!AN36+'Each Gender - Silver'!AN36+'Each Gender - Bronze'!AN36 &gt; 0, 'Each Gender - Gold'!AN36*'Medal values'!$B$1+'Each Gender - Silver'!AN36*'Medal values'!$B$2+'Each Gender - Bronze'!AN36*'Medal values'!$B$3, "") + IF(AND(AN$1 = AM$1, AM$2 = "Mixed"), 0.5*AM36, 0) + IF(AND(AN$1 = AO$1, AO$2 = "Mixed"), 0.5*AO36, 0)</f>
        <v>0</v>
      </c>
      <c r="AO36" s="5">
        <f>IF('Each Gender - Gold'!AO36+'Each Gender - Silver'!AO36+'Each Gender - Bronze'!AO36 &gt; 0, 'Each Gender - Gold'!AO36*'Medal values'!$B$1+'Each Gender - Silver'!AO36*'Medal values'!$B$2+'Each Gender - Bronze'!AO36*'Medal values'!$B$3, "") + IF(AND(AO$1 = AN$1, AN$2 = "Mixed"), 0.5*AN36, 0) + IF(AND(AO$1 = AP$1, AP$2 = "Mixed"), 0.5*AP36, 0)</f>
        <v>0</v>
      </c>
      <c r="AP36" s="5">
        <f>IF('Each Gender - Gold'!AP36+'Each Gender - Silver'!AP36+'Each Gender - Bronze'!AP36 &gt; 0, 'Each Gender - Gold'!AP36*'Medal values'!$B$1+'Each Gender - Silver'!AP36*'Medal values'!$B$2+'Each Gender - Bronze'!AP36*'Medal values'!$B$3, "") + IF(AND(AP$1 = AO$1, AO$2 = "Mixed"), 0.5*AO36, 0) + IF(AND(AP$1 = AQ$1, AQ$2 = "Mixed"), 0.5*AQ36, 0)</f>
        <v>0</v>
      </c>
      <c r="AQ36" s="5">
        <f>IF('Each Gender - Gold'!AQ36+'Each Gender - Silver'!AQ36+'Each Gender - Bronze'!AQ36 &gt; 0, 'Each Gender - Gold'!AQ36*'Medal values'!$B$1+'Each Gender - Silver'!AQ36*'Medal values'!$B$2+'Each Gender - Bronze'!AQ36*'Medal values'!$B$3, "") + IF(AND(AQ$1 = AP$1, AP$2 = "Mixed"), 0.5*AP36, 0) + IF(AND(AQ$1 = AR$1, AR$2 = "Mixed"), 0.5*AR36, 0)</f>
        <v>0</v>
      </c>
      <c r="AR36" s="5">
        <f>IF('Each Gender - Gold'!AR36+'Each Gender - Silver'!AR36+'Each Gender - Bronze'!AR36 &gt; 0, 'Each Gender - Gold'!AR36*'Medal values'!$B$1+'Each Gender - Silver'!AR36*'Medal values'!$B$2+'Each Gender - Bronze'!AR36*'Medal values'!$B$3, "") + IF(AND(AR$1 = AQ$1, AQ$2 = "Mixed"), 0.5*AQ36, 0) + IF(AND(AR$1 = AS$1, AS$2 = "Mixed"), 0.5*AS36, 0)</f>
        <v>0</v>
      </c>
      <c r="AS36" s="5">
        <f>IF('Each Gender - Gold'!AS36+'Each Gender - Silver'!AS36+'Each Gender - Bronze'!AS36 &gt; 0, 'Each Gender - Gold'!AS36*'Medal values'!$B$1+'Each Gender - Silver'!AS36*'Medal values'!$B$2+'Each Gender - Bronze'!AS36*'Medal values'!$B$3, "") + IF(AND(AS$1 = AR$1, AR$2 = "Mixed"), 0.5*AR36, 0) + IF(AND(AS$1 = AT$1, AT$2 = "Mixed"), 0.5*AT36, 0)</f>
        <v>0</v>
      </c>
      <c r="AT36" s="5">
        <f>IF('Each Gender - Gold'!AT36+'Each Gender - Silver'!AT36+'Each Gender - Bronze'!AT36 &gt; 0, 'Each Gender - Gold'!AT36*'Medal values'!$B$1+'Each Gender - Silver'!AT36*'Medal values'!$B$2+'Each Gender - Bronze'!AT36*'Medal values'!$B$3, "") + IF(AND(AT$1 = AS$1, AS$2 = "Mixed"), 0.5*AS36, 0) + IF(AND(AT$1 = AU$1, AU$2 = "Mixed"), 0.5*AU36, 0)</f>
        <v>0</v>
      </c>
      <c r="AU36" s="5">
        <f>IF('Each Gender - Gold'!AU36+'Each Gender - Silver'!AU36+'Each Gender - Bronze'!AU36 &gt; 0, 'Each Gender - Gold'!AU36*'Medal values'!$B$1+'Each Gender - Silver'!AU36*'Medal values'!$B$2+'Each Gender - Bronze'!AU36*'Medal values'!$B$3, "") + IF(AND(AU$1 = AT$1, AT$2 = "Mixed"), 0.5*AT36, 0) + IF(AND(AU$1 = AV$1, AV$2 = "Mixed"), 0.5*AV36, 0)</f>
        <v>0</v>
      </c>
      <c r="AV36" s="5">
        <f>IF('Each Gender - Gold'!AV36+'Each Gender - Silver'!AV36+'Each Gender - Bronze'!AV36 &gt; 0, 'Each Gender - Gold'!AV36*'Medal values'!$B$1+'Each Gender - Silver'!AV36*'Medal values'!$B$2+'Each Gender - Bronze'!AV36*'Medal values'!$B$3, "") + IF(AND(AV$1 = AU$1, AU$2 = "Mixed"), 0.5*AU36, 0) + IF(AND(AV$1 = AW$1, AW$2 = "Mixed"), 0.5*AW36, 0)</f>
        <v>0</v>
      </c>
      <c r="AW36" s="5">
        <f>IF('Each Gender - Gold'!AW36+'Each Gender - Silver'!AW36+'Each Gender - Bronze'!AW36 &gt; 0, 'Each Gender - Gold'!AW36*'Medal values'!$B$1+'Each Gender - Silver'!AW36*'Medal values'!$B$2+'Each Gender - Bronze'!AW36*'Medal values'!$B$3, "") + IF(AND(AW$1 = AV$1, AV$2 = "Mixed"), 0.5*AV36, 0) + IF(AND(AW$1 = AX$1, AX$2 = "Mixed"), 0.5*AX36, 0)</f>
        <v>0</v>
      </c>
      <c r="AX36" s="5">
        <f>IF('Each Gender - Gold'!AX36+'Each Gender - Silver'!AX36+'Each Gender - Bronze'!AX36 &gt; 0, 'Each Gender - Gold'!AX36*'Medal values'!$B$1+'Each Gender - Silver'!AX36*'Medal values'!$B$2+'Each Gender - Bronze'!AX36*'Medal values'!$B$3, "") + IF(AND(AX$1 = AW$1, AW$2 = "Mixed"), 0.5*AW36, 0) + IF(AND(AX$1 = AY$1, AY$2 = "Mixed"), 0.5*AY36, 0)</f>
        <v>0</v>
      </c>
      <c r="AY36" s="5">
        <f>IF('Each Gender - Gold'!AY36+'Each Gender - Silver'!AY36+'Each Gender - Bronze'!AY36 &gt; 0, 'Each Gender - Gold'!AY36*'Medal values'!$B$1+'Each Gender - Silver'!AY36*'Medal values'!$B$2+'Each Gender - Bronze'!AY36*'Medal values'!$B$3, "") + IF(AND(AY$1 = AX$1, AX$2 = "Mixed"), 0.5*AX36, 0) + IF(AND(AY$1 = AZ$1, AZ$2 = "Mixed"), 0.5*AZ36, 0)</f>
        <v>9.001003</v>
      </c>
      <c r="AZ36" s="5">
        <f>IF('Each Gender - Gold'!AZ36+'Each Gender - Silver'!AZ36+'Each Gender - Bronze'!AZ36 &gt; 0, 'Each Gender - Gold'!AZ36*'Medal values'!$B$1+'Each Gender - Silver'!AZ36*'Medal values'!$B$2+'Each Gender - Bronze'!AZ36*'Medal values'!$B$3, "") + IF(AND(AZ$1 = AY$1, AY$2 = "Mixed"), 0.5*AY36, 0) + IF(AND(AZ$1 = BA$1, BA$2 = "Mixed"), 0.5*BA36, 0)</f>
        <v>0</v>
      </c>
      <c r="BA36" s="5">
        <f>IF('Each Gender - Gold'!BA36+'Each Gender - Silver'!BA36+'Each Gender - Bronze'!BA36 &gt; 0, 'Each Gender - Gold'!BA36*'Medal values'!$B$1+'Each Gender - Silver'!BA36*'Medal values'!$B$2+'Each Gender - Bronze'!BA36*'Medal values'!$B$3, "") + IF(AND(BA$1 = AZ$1, AZ$2 = "Mixed"), 0.5*AZ36, 0) + IF(AND(BA$1 = BB$1, BB$2 = "Mixed"), 0.5*BB36, 0)</f>
        <v>0</v>
      </c>
      <c r="BB36" s="5">
        <f>IF('Each Gender - Gold'!BB36+'Each Gender - Silver'!BB36+'Each Gender - Bronze'!BB36 &gt; 0, 'Each Gender - Gold'!BB36*'Medal values'!$B$1+'Each Gender - Silver'!BB36*'Medal values'!$B$2+'Each Gender - Bronze'!BB36*'Medal values'!$B$3, "") + IF(AND(BB$1 = BA$1, BA$2 = "Mixed"), 0.5*BA36, 0) + IF(AND(BB$1 = BC$1, BC$2 = "Mixed"), 0.5*BC36, 0)</f>
        <v>0</v>
      </c>
      <c r="BC36" s="5">
        <f>IF('Each Gender - Gold'!BC36+'Each Gender - Silver'!BC36+'Each Gender - Bronze'!BC36 &gt; 0, 'Each Gender - Gold'!BC36*'Medal values'!$B$1+'Each Gender - Silver'!BC36*'Medal values'!$B$2+'Each Gender - Bronze'!BC36*'Medal values'!$B$3, "") + IF(AND(BC$1 = BB$1, BB$2 = "Mixed"), 0.5*BB36, 0) + IF(AND(BC$1 = BD$1, BD$2 = "Mixed"), 0.5*BD36, 0)</f>
        <v>0</v>
      </c>
      <c r="BD36" s="5">
        <f>IF('Each Gender - Gold'!BD36+'Each Gender - Silver'!BD36+'Each Gender - Bronze'!BD36 &gt; 0, 'Each Gender - Gold'!BD36*'Medal values'!$B$1+'Each Gender - Silver'!BD36*'Medal values'!$B$2+'Each Gender - Bronze'!BD36*'Medal values'!$B$3, "") + IF(AND(BD$1 = BC$1, BC$2 = "Mixed"), 0.5*BC36, 0) + IF(AND(BD$1 = BE$1, BE$2 = "Mixed"), 0.5*BE36, 0)</f>
        <v>0</v>
      </c>
      <c r="BE36" s="5">
        <f>IF('Each Gender - Gold'!BE36+'Each Gender - Silver'!BE36+'Each Gender - Bronze'!BE36 &gt; 0, 'Each Gender - Gold'!BE36*'Medal values'!$B$1+'Each Gender - Silver'!BE36*'Medal values'!$B$2+'Each Gender - Bronze'!BE36*'Medal values'!$B$3, "") + IF(AND(BE$1 = BD$1, BD$2 = "Mixed"), 0.5*BD36, 0) + IF(AND(BE$1 = BF$1, BF$2 = "Mixed"), 0.5*BF36, 0)</f>
        <v>0</v>
      </c>
      <c r="BF36" s="5">
        <f>IF('Each Gender - Gold'!BF36+'Each Gender - Silver'!BF36+'Each Gender - Bronze'!BF36 &gt; 0, 'Each Gender - Gold'!BF36*'Medal values'!$B$1+'Each Gender - Silver'!BF36*'Medal values'!$B$2+'Each Gender - Bronze'!BF36*'Medal values'!$B$3, "") + IF(AND(BF$1 = BE$1, BE$2 = "Mixed"), 0.5*BE36, 0) + IF(AND(BF$1 = BG$1, BG$2 = "Mixed"), 0.5*BG36, 0)</f>
        <v>0</v>
      </c>
      <c r="BG36" s="5">
        <f>IF('Each Gender - Gold'!BG36+'Each Gender - Silver'!BG36+'Each Gender - Bronze'!BG36 &gt; 0, 'Each Gender - Gold'!BG36*'Medal values'!$B$1+'Each Gender - Silver'!BG36*'Medal values'!$B$2+'Each Gender - Bronze'!BG36*'Medal values'!$B$3, "") + IF(AND(BG$1 = BF$1, BF$2 = "Mixed"), 0.5*BF36, 0) + IF(AND(BG$1 = BH$1, BH$2 = "Mixed"), 0.5*BH36, 0)</f>
        <v>0</v>
      </c>
      <c r="BH36" s="5">
        <f>IF('Each Gender - Gold'!BH36+'Each Gender - Silver'!BH36+'Each Gender - Bronze'!BH36 &gt; 0, 'Each Gender - Gold'!BH36*'Medal values'!$B$1+'Each Gender - Silver'!BH36*'Medal values'!$B$2+'Each Gender - Bronze'!BH36*'Medal values'!$B$3, "") + IF(AND(BH$1 = BG$1, BG$2 = "Mixed"), 0.5*BG36, 0) + IF(AND(BH$1 = BI$1, BI$2 = "Mixed"), 0.5*BI36, 0)</f>
        <v>0</v>
      </c>
      <c r="BI36" s="5">
        <f>IF('Each Gender - Gold'!BI36+'Each Gender - Silver'!BI36+'Each Gender - Bronze'!BI36 &gt; 0, 'Each Gender - Gold'!BI36*'Medal values'!$B$1+'Each Gender - Silver'!BI36*'Medal values'!$B$2+'Each Gender - Bronze'!BI36*'Medal values'!$B$3, "") + IF(AND(BI$1 = BH$1, BH$2 = "Mixed"), 0.5*BH36, 0) + IF(AND(BI$1 = BJ$1, BJ$2 = "Mixed"), 0.5*BJ36, 0)</f>
        <v>0</v>
      </c>
      <c r="BJ36" s="5">
        <f>IF('Each Gender - Gold'!BJ36+'Each Gender - Silver'!BJ36+'Each Gender - Bronze'!BJ36 &gt; 0, 'Each Gender - Gold'!BJ36*'Medal values'!$B$1+'Each Gender - Silver'!BJ36*'Medal values'!$B$2+'Each Gender - Bronze'!BJ36*'Medal values'!$B$3, "") + IF(AND(BJ$1 = BI$1, BI$2 = "Mixed"), 0.5*BI36, 0) + IF(AND(BJ$1 = BK$1, BK$2 = "Mixed"), 0.5*BK36, 0)</f>
        <v>0</v>
      </c>
      <c r="BK36" s="5">
        <f>IF('Each Gender - Gold'!BK36+'Each Gender - Silver'!BK36+'Each Gender - Bronze'!BK36 &gt; 0, 'Each Gender - Gold'!BK36*'Medal values'!$B$1+'Each Gender - Silver'!BK36*'Medal values'!$B$2+'Each Gender - Bronze'!BK36*'Medal values'!$B$3, "") + IF(AND(BK$1 = BJ$1, BJ$2 = "Mixed"), 0.5*BJ36, 0) + IF(AND(BK$1 = BL$1, BL$2 = "Mixed"), 0.5*BL36, 0)</f>
        <v>0</v>
      </c>
      <c r="BL36" s="5">
        <f>IF('Each Gender - Gold'!BL36+'Each Gender - Silver'!BL36+'Each Gender - Bronze'!BL36 &gt; 0, 'Each Gender - Gold'!BL36*'Medal values'!$B$1+'Each Gender - Silver'!BL36*'Medal values'!$B$2+'Each Gender - Bronze'!BL36*'Medal values'!$B$3, "") + IF(AND(BL$1 = BK$1, BK$2 = "Mixed"), 0.5*BK36, 0) + IF(AND(BL$1 = BM$1, BM$2 = "Mixed"), 0.5*BM36, 0)</f>
        <v>0</v>
      </c>
      <c r="BM36" s="5">
        <f>IF('Each Gender - Gold'!BM36+'Each Gender - Silver'!BM36+'Each Gender - Bronze'!BM36 &gt; 0, 'Each Gender - Gold'!BM36*'Medal values'!$B$1+'Each Gender - Silver'!BM36*'Medal values'!$B$2+'Each Gender - Bronze'!BM36*'Medal values'!$B$3, "") + IF(AND(BM$1 = BL$1, BL$2 = "Mixed"), 0.5*BL36, 0) + IF(AND(BM$1 = BN$1, BN$2 = "Mixed"), 0.5*BN36, 0)</f>
        <v>0</v>
      </c>
      <c r="BN36" s="5">
        <f>IF('Each Gender - Gold'!BN36+'Each Gender - Silver'!BN36+'Each Gender - Bronze'!BN36 &gt; 0, 'Each Gender - Gold'!BN36*'Medal values'!$B$1+'Each Gender - Silver'!BN36*'Medal values'!$B$2+'Each Gender - Bronze'!BN36*'Medal values'!$B$3, "") + IF(AND(BN$1 = BM$1, BM$2 = "Mixed"), 0.5*BM36, 0) + IF(AND(BN$1 = BO$1, BO$2 = "Mixed"), 0.5*BO36, 0)</f>
        <v>0</v>
      </c>
      <c r="BO36" s="5">
        <f>IF('Each Gender - Gold'!BO36+'Each Gender - Silver'!BO36+'Each Gender - Bronze'!BO36 &gt; 0, 'Each Gender - Gold'!BO36*'Medal values'!$B$1+'Each Gender - Silver'!BO36*'Medal values'!$B$2+'Each Gender - Bronze'!BO36*'Medal values'!$B$3, "") + IF(AND(BO$1 = BN$1, BN$2 = "Mixed"), 0.5*BN36, 0) + IF(AND(BO$1 = BP$1, BP$2 = "Mixed"), 0.5*BP36, 0)</f>
        <v>0</v>
      </c>
      <c r="BP36" s="5">
        <f>IF('Each Gender - Gold'!BP36+'Each Gender - Silver'!BP36+'Each Gender - Bronze'!BP36 &gt; 0, 'Each Gender - Gold'!BP36*'Medal values'!$B$1+'Each Gender - Silver'!BP36*'Medal values'!$B$2+'Each Gender - Bronze'!BP36*'Medal values'!$B$3, "") + IF(AND(BP$1 = BO$1, BO$2 = "Mixed"), 0.5*BO36, 0) + IF(AND(BP$1 = BQ$1, BQ$2 = "Mixed"), 0.5*BQ36, 0)</f>
        <v>0</v>
      </c>
      <c r="BQ36" s="5">
        <f>IF('Each Gender - Gold'!BQ36+'Each Gender - Silver'!BQ36+'Each Gender - Bronze'!BQ36 &gt; 0, 'Each Gender - Gold'!BQ36*'Medal values'!$B$1+'Each Gender - Silver'!BQ36*'Medal values'!$B$2+'Each Gender - Bronze'!BQ36*'Medal values'!$B$3, "") + IF(AND(BQ$1 = BP$1, BP$2 = "Mixed"), 0.5*BP36, 0) + IF(AND(BQ$1 = BR$1, BR$2 = "Mixed"), 0.5*BR36, 0)</f>
        <v>0</v>
      </c>
      <c r="BR36" s="5">
        <f>IF('Each Gender - Gold'!BR36+'Each Gender - Silver'!BR36+'Each Gender - Bronze'!BR36 &gt; 0, 'Each Gender - Gold'!BR36*'Medal values'!$B$1+'Each Gender - Silver'!BR36*'Medal values'!$B$2+'Each Gender - Bronze'!BR36*'Medal values'!$B$3, "") + IF(AND(BR$1 = BQ$1, BQ$2 = "Mixed"), 0.5*BQ36, 0) + IF(AND(BR$1 = BS$1, BS$2 = "Mixed"), 0.5*BS36, 0)</f>
        <v>0</v>
      </c>
      <c r="BS36" s="5">
        <f>IF('Each Gender - Gold'!BS36+'Each Gender - Silver'!BS36+'Each Gender - Bronze'!BS36 &gt; 0, 'Each Gender - Gold'!BS36*'Medal values'!$B$1+'Each Gender - Silver'!BS36*'Medal values'!$B$2+'Each Gender - Bronze'!BS36*'Medal values'!$B$3, "") + IF(AND(BS$1 = BR$1, BR$2 = "Mixed"), 0.5*BR36, 0) + IF(AND(BS$1 = BT$1, BT$2 = "Mixed"), 0.5*BT36, 0)</f>
        <v>0</v>
      </c>
      <c r="BT36" s="5">
        <f>IF('Each Gender - Gold'!BT36+'Each Gender - Silver'!BT36+'Each Gender - Bronze'!BT36 &gt; 0, 'Each Gender - Gold'!BT36*'Medal values'!$B$1+'Each Gender - Silver'!BT36*'Medal values'!$B$2+'Each Gender - Bronze'!BT36*'Medal values'!$B$3, "") + IF(AND(BT$1 = BS$1, BS$2 = "Mixed"), 0.5*BS36, 0) + IF(AND(BT$1 = BU$1, BU$2 = "Mixed"), 0.5*BU36, 0)</f>
        <v>0</v>
      </c>
      <c r="BU36" s="5">
        <f>IF('Each Gender - Gold'!BU36+'Each Gender - Silver'!BU36+'Each Gender - Bronze'!BU36 &gt; 0, 'Each Gender - Gold'!BU36*'Medal values'!$B$1+'Each Gender - Silver'!BU36*'Medal values'!$B$2+'Each Gender - Bronze'!BU36*'Medal values'!$B$3, "") + IF(AND(BU$1 = BT$1, BT$2 = "Mixed"), 0.5*BT36, 0) + IF(AND(BU$1 = BV$1, BV$2 = "Mixed"), 0.5*BV36, 0)</f>
        <v>0</v>
      </c>
      <c r="BV36" s="5">
        <f>IF('Each Gender - Gold'!BV36+'Each Gender - Silver'!BV36+'Each Gender - Bronze'!BV36 &gt; 0, 'Each Gender - Gold'!BV36*'Medal values'!$B$1+'Each Gender - Silver'!BV36*'Medal values'!$B$2+'Each Gender - Bronze'!BV36*'Medal values'!$B$3, "") + IF(AND(BV$1 = BU$1, BU$2 = "Mixed"), 0.5*BU36, 0) + IF(AND(BV$1 = BW$1, BW$2 = "Mixed"), 0.5*BW36, 0)</f>
        <v>0</v>
      </c>
      <c r="BW36" s="5">
        <f>IF('Each Gender - Gold'!BW36+'Each Gender - Silver'!BW36+'Each Gender - Bronze'!BW36 &gt; 0, 'Each Gender - Gold'!BW36*'Medal values'!$B$1+'Each Gender - Silver'!BW36*'Medal values'!$B$2+'Each Gender - Bronze'!BW36*'Medal values'!$B$3, "") + IF(AND(BW$1 = BV$1, BV$2 = "Mixed"), 0.5*BV36, 0) + IF(AND(BW$1 = BX$1, BX$2 = "Mixed"), 0.5*BX36, 0)</f>
        <v>0</v>
      </c>
      <c r="BX36" s="5">
        <f>IF('Each Gender - Gold'!BX36+'Each Gender - Silver'!BX36+'Each Gender - Bronze'!BX36 &gt; 0, 'Each Gender - Gold'!BX36*'Medal values'!$B$1+'Each Gender - Silver'!BX36*'Medal values'!$B$2+'Each Gender - Bronze'!BX36*'Medal values'!$B$3, "") + IF(AND(BX$1 = BW$1, BW$2 = "Mixed"), 0.5*BW36, 0) + IF(AND(BX$1 = BY$1, BY$2 = "Mixed"), 0.5*BY36, 0)</f>
        <v>0</v>
      </c>
      <c r="BY36" s="5">
        <f>IF('Each Gender - Gold'!BY36+'Each Gender - Silver'!BY36+'Each Gender - Bronze'!BY36 &gt; 0, 'Each Gender - Gold'!BY36*'Medal values'!$B$1+'Each Gender - Silver'!BY36*'Medal values'!$B$2+'Each Gender - Bronze'!BY36*'Medal values'!$B$3, "") + IF(AND(BY$1 = BX$1, BX$2 = "Mixed"), 0.5*BX36, 0) + IF(AND(BY$1 = BZ$1, BZ$2 = "Mixed"), 0.5*BZ36, 0)</f>
        <v>0</v>
      </c>
      <c r="BZ36" s="5">
        <f>IF('Each Gender - Gold'!BZ36+'Each Gender - Silver'!BZ36+'Each Gender - Bronze'!BZ36 &gt; 0, 'Each Gender - Gold'!BZ36*'Medal values'!$B$1+'Each Gender - Silver'!BZ36*'Medal values'!$B$2+'Each Gender - Bronze'!BZ36*'Medal values'!$B$3, "") + IF(AND(BZ$1 = BY$1, BY$2 = "Mixed"), 0.5*BY36, 0) + IF(AND(BZ$1 = CA$1, CA$2 = "Mixed"), 0.5*CA36, 0)</f>
        <v>0</v>
      </c>
      <c r="CA36" s="5">
        <f>IF('Each Gender - Gold'!CA36+'Each Gender - Silver'!CA36+'Each Gender - Bronze'!CA36 &gt; 0, 'Each Gender - Gold'!CA36*'Medal values'!$B$1+'Each Gender - Silver'!CA36*'Medal values'!$B$2+'Each Gender - Bronze'!CA36*'Medal values'!$B$3, "") + IF(AND(CA$1 = BZ$1, BZ$2 = "Mixed"), 0.5*BZ36, 0) + IF(AND(CA$1 = CB$1, CB$2 = "Mixed"), 0.5*CB36, 0)</f>
        <v>0</v>
      </c>
      <c r="CB36" s="5">
        <f>IF('Each Gender - Gold'!CB36+'Each Gender - Silver'!CB36+'Each Gender - Bronze'!CB36 &gt; 0, 'Each Gender - Gold'!CB36*'Medal values'!$B$1+'Each Gender - Silver'!CB36*'Medal values'!$B$2+'Each Gender - Bronze'!CB36*'Medal values'!$B$3, "") + IF(AND(CB$1 = CA$1, CA$2 = "Mixed"), 0.5*CA36, 0) + IF(AND(CB$1 = CC$1, CC$2 = "Mixed"), 0.5*CC36, 0)</f>
        <v>0</v>
      </c>
      <c r="CC36" s="5">
        <f>IF('Each Gender - Gold'!CC36+'Each Gender - Silver'!CC36+'Each Gender - Bronze'!CC36 &gt; 0, 'Each Gender - Gold'!CC36*'Medal values'!$B$1+'Each Gender - Silver'!CC36*'Medal values'!$B$2+'Each Gender - Bronze'!CC36*'Medal values'!$B$3, "") + IF(AND(CC$1 = CB$1, CB$2 = "Mixed"), 0.5*CB36, 0) + IF(AND(CC$1 = CD$1, CD$2 = "Mixed"), 0.5*CD36, 0)</f>
        <v>0</v>
      </c>
      <c r="CD36" s="5">
        <f>IF('Each Gender - Gold'!CD36+'Each Gender - Silver'!CD36+'Each Gender - Bronze'!CD36 &gt; 0, 'Each Gender - Gold'!CD36*'Medal values'!$B$1+'Each Gender - Silver'!CD36*'Medal values'!$B$2+'Each Gender - Bronze'!CD36*'Medal values'!$B$3, "") + IF(AND(CD$1 = CC$1, CC$2 = "Mixed"), 0.5*CC36, 0) + IF(AND(CD$1 = CE$1, CE$2 = "Mixed"), 0.5*CE36, 0)</f>
        <v>0</v>
      </c>
      <c r="CE36" s="5">
        <f>IF('Each Gender - Gold'!CE36+'Each Gender - Silver'!CE36+'Each Gender - Bronze'!CE36 &gt; 0, 'Each Gender - Gold'!CE36*'Medal values'!$B$1+'Each Gender - Silver'!CE36*'Medal values'!$B$2+'Each Gender - Bronze'!CE36*'Medal values'!$B$3, "") + IF(AND(CE$1 = CD$1, CD$2 = "Mixed"), 0.5*CD36, 0) + IF(AND(CE$1 = CF$1, CF$2 = "Mixed"), 0.5*CF36, 0)</f>
        <v>0</v>
      </c>
      <c r="CF36" s="5">
        <f>IF('Each Gender - Gold'!CF36+'Each Gender - Silver'!CF36+'Each Gender - Bronze'!CF36 &gt; 0, 'Each Gender - Gold'!CF36*'Medal values'!$B$1+'Each Gender - Silver'!CF36*'Medal values'!$B$2+'Each Gender - Bronze'!CF36*'Medal values'!$B$3, "") + IF(AND(CF$1 = CE$1, CE$2 = "Mixed"), 0.5*CE36, 0) + IF(AND(CF$1 = CG$1, CG$2 = "Mixed"), 0.5*CG36, 0)</f>
        <v>0</v>
      </c>
      <c r="CG36" s="5">
        <f>IF('Each Gender - Gold'!CG36+'Each Gender - Silver'!CG36+'Each Gender - Bronze'!CG36 &gt; 0, 'Each Gender - Gold'!CG36*'Medal values'!$B$1+'Each Gender - Silver'!CG36*'Medal values'!$B$2+'Each Gender - Bronze'!CG36*'Medal values'!$B$3, "") + IF(AND(CG$1 = CF$1, CF$2 = "Mixed"), 0.5*CF36, 0) + IF(AND(CG$1 = CH$1, CH$2 = "Mixed"), 0.5*CH36, 0)</f>
        <v>0</v>
      </c>
      <c r="CH36" s="5">
        <f>IF('Each Gender - Gold'!CH36+'Each Gender - Silver'!CH36+'Each Gender - Bronze'!CH36 &gt; 0, 'Each Gender - Gold'!CH36*'Medal values'!$B$1+'Each Gender - Silver'!CH36*'Medal values'!$B$2+'Each Gender - Bronze'!CH36*'Medal values'!$B$3, "") + IF(AND(CH$1 = CG$1, CG$2 = "Mixed"), 0.5*CG36, 0) + IF(AND(CH$1 = CI$1, CI$2 = "Mixed"), 0.5*CI36, 0)</f>
        <v>0</v>
      </c>
      <c r="CI36" s="5">
        <f>IF('Each Gender - Gold'!CI36+'Each Gender - Silver'!CI36+'Each Gender - Bronze'!CI36 &gt; 0, 'Each Gender - Gold'!CI36*'Medal values'!$B$1+'Each Gender - Silver'!CI36*'Medal values'!$B$2+'Each Gender - Bronze'!CI36*'Medal values'!$B$3, "") + IF(AND(CI$1 = CH$1, CH$2 = "Mixed"), 0.5*CH36, 0) + IF(AND(CI$1 = CJ$1, CJ$2 = "Mixed"), 0.5*CJ36, 0)</f>
        <v>0</v>
      </c>
      <c r="CJ36" s="5">
        <f>IF('Each Gender - Gold'!CJ36+'Each Gender - Silver'!CJ36+'Each Gender - Bronze'!CJ36 &gt; 0, 'Each Gender - Gold'!CJ36*'Medal values'!$B$1+'Each Gender - Silver'!CJ36*'Medal values'!$B$2+'Each Gender - Bronze'!CJ36*'Medal values'!$B$3, "") + IF(AND(CJ$1 = CI$1, CI$2 = "Mixed"), 0.5*CI36, 0) + IF(AND(CJ$1 = CK$1, CK$2 = "Mixed"), 0.5*CK36, 0)</f>
        <v>0</v>
      </c>
      <c r="CK36" s="5">
        <f>IF('Each Gender - Gold'!CK36+'Each Gender - Silver'!CK36+'Each Gender - Bronze'!CK36 &gt; 0, 'Each Gender - Gold'!CK36*'Medal values'!$B$1+'Each Gender - Silver'!CK36*'Medal values'!$B$2+'Each Gender - Bronze'!CK36*'Medal values'!$B$3, "") + IF(AND(CK$1 = CJ$1, CJ$2 = "Mixed"), 0.5*CJ36, 0) + IF(AND(CK$1 = CL$1, CL$2 = "Mixed"), 0.5*CL36, 0)</f>
        <v>0</v>
      </c>
      <c r="CL36" s="5">
        <f>IF('Each Gender - Gold'!CL36+'Each Gender - Silver'!CL36+'Each Gender - Bronze'!CL36 &gt; 0, 'Each Gender - Gold'!CL36*'Medal values'!$B$1+'Each Gender - Silver'!CL36*'Medal values'!$B$2+'Each Gender - Bronze'!CL36*'Medal values'!$B$3, "") + IF(AND(CL$1 = CK$1, CK$2 = "Mixed"), 0.5*CK36, 0) + IF(AND(CL$1 = CM$1, CM$2 = "Mixed"), 0.5*CM36, 0)</f>
        <v>0</v>
      </c>
      <c r="CM36" s="5">
        <f>IF('Each Gender - Gold'!CM36+'Each Gender - Silver'!CM36+'Each Gender - Bronze'!CM36 &gt; 0, 'Each Gender - Gold'!CM36*'Medal values'!$B$1+'Each Gender - Silver'!CM36*'Medal values'!$B$2+'Each Gender - Bronze'!CM36*'Medal values'!$B$3, "") + IF(AND(CM$1 = CL$1, CL$2 = "Mixed"), 0.5*CL36, 0) + IF(AND(CM$1 = CN$1, CN$2 = "Mixed"), 0.5*CN36, 0)</f>
        <v>0</v>
      </c>
      <c r="CN36" s="5">
        <f>IF('Each Gender - Gold'!CN36+'Each Gender - Silver'!CN36+'Each Gender - Bronze'!CN36 &gt; 0, 'Each Gender - Gold'!CN36*'Medal values'!$B$1+'Each Gender - Silver'!CN36*'Medal values'!$B$2+'Each Gender - Bronze'!CN36*'Medal values'!$B$3, "") + IF(AND(CN$1 = CM$1, CM$2 = "Mixed"), 0.5*CM36, 0) + IF(AND(CN$1 = CO$1, CO$2 = "Mixed"), 0.5*CO36, 0)</f>
        <v>0</v>
      </c>
      <c r="CO36" s="5">
        <f>IF('Each Gender - Gold'!CO36+'Each Gender - Silver'!CO36+'Each Gender - Bronze'!CO36 &gt; 0, 'Each Gender - Gold'!CO36*'Medal values'!$B$1+'Each Gender - Silver'!CO36*'Medal values'!$B$2+'Each Gender - Bronze'!CO36*'Medal values'!$B$3, "") + IF(AND(CO$1 = CN$1, CN$2 = "Mixed"), 0.5*CN36, 0) + IF(AND(CO$1 = CP$1, CP$2 = "Mixed"), 0.5*CP36, 0)</f>
        <v>0</v>
      </c>
      <c r="CP36" s="5">
        <f>IF('Each Gender - Gold'!CP36+'Each Gender - Silver'!CP36+'Each Gender - Bronze'!CP36 &gt; 0, 'Each Gender - Gold'!CP36*'Medal values'!$B$1+'Each Gender - Silver'!CP36*'Medal values'!$B$2+'Each Gender - Bronze'!CP36*'Medal values'!$B$3, "") + IF(AND(CP$1 = CO$1, CO$2 = "Mixed"), 0.5*CO36, 0) + IF(AND(CP$1 = CQ$1, CQ$2 = "Mixed"), 0.5*CQ36, 0)</f>
        <v>0</v>
      </c>
      <c r="CQ36" s="5">
        <f>IF('Each Gender - Gold'!CQ36+'Each Gender - Silver'!CQ36+'Each Gender - Bronze'!CQ36 &gt; 0, 'Each Gender - Gold'!CQ36*'Medal values'!$B$1+'Each Gender - Silver'!CQ36*'Medal values'!$B$2+'Each Gender - Bronze'!CQ36*'Medal values'!$B$3, "") + IF(AND(CQ$1 = CP$1, CP$2 = "Mixed"), 0.5*CP36, 0) + IF(AND(CQ$1 = CR$1, CR$2 = "Mixed"), 0.5*CR36, 0)</f>
        <v>0</v>
      </c>
      <c r="CR36" s="5">
        <f>IF('Each Gender - Gold'!CR36+'Each Gender - Silver'!CR36+'Each Gender - Bronze'!CR36 &gt; 0, 'Each Gender - Gold'!CR36*'Medal values'!$B$1+'Each Gender - Silver'!CR36*'Medal values'!$B$2+'Each Gender - Bronze'!CR36*'Medal values'!$B$3, "") + IF(AND(CR$1 = CQ$1, CQ$2 = "Mixed"), 0.5*CQ36, 0) + IF(AND(CR$1 = CS$1, CS$2 = "Mixed"), 0.5*CS36, 0)</f>
        <v>0</v>
      </c>
      <c r="CS36" s="5">
        <f>IF('Each Gender - Gold'!CS36+'Each Gender - Silver'!CS36+'Each Gender - Bronze'!CS36 &gt; 0, 'Each Gender - Gold'!CS36*'Medal values'!$B$1+'Each Gender - Silver'!CS36*'Medal values'!$B$2+'Each Gender - Bronze'!CS36*'Medal values'!$B$3, "") + IF(AND(CS$1 = CR$1, CR$2 = "Mixed"), 0.5*CR36, 0) + IF(AND(CS$1 = CT$1, CT$2 = "Mixed"), 0.5*CT36, 0)</f>
        <v>4.001</v>
      </c>
      <c r="CT36" s="5">
        <f>IF('Each Gender - Gold'!CT36+'Each Gender - Silver'!CT36+'Each Gender - Bronze'!CT36 &gt; 0, 'Each Gender - Gold'!CT36*'Medal values'!$B$1+'Each Gender - Silver'!CT36*'Medal values'!$B$2+'Each Gender - Bronze'!CT36*'Medal values'!$B$3, "") + IF(AND(CT$1 = CS$1, CS$2 = "Mixed"), 0.5*CS36, 0) + IF(AND(CT$1 = CU$1, CU$2 = "Mixed"), 0.5*CU36, 0)</f>
        <v>0</v>
      </c>
      <c r="CU36" s="5">
        <f>IF('Each Gender - Gold'!CU36+'Each Gender - Silver'!CU36+'Each Gender - Bronze'!CU36 &gt; 0, 'Each Gender - Gold'!CU36*'Medal values'!$B$1+'Each Gender - Silver'!CU36*'Medal values'!$B$2+'Each Gender - Bronze'!CU36*'Medal values'!$B$3, "") + IF(AND(CU$1 = CT$1, CT$2 = "Mixed"), 0.5*CT36, 0) + IF(AND(CU$1 = CV$1, CV$2 = "Mixed"), 0.5*CV36, 0)</f>
        <v>4.000002</v>
      </c>
      <c r="CV36" s="5">
        <f>IF('Each Gender - Gold'!CV36+'Each Gender - Silver'!CV36+'Each Gender - Bronze'!CV36 &gt; 0, 'Each Gender - Gold'!CV36*'Medal values'!$B$1+'Each Gender - Silver'!CV36*'Medal values'!$B$2+'Each Gender - Bronze'!CV36*'Medal values'!$B$3, "") + IF(AND(CV$1 = CU$1, CU$2 = "Mixed"), 0.5*CU36, 0) + IF(AND(CV$1 = CW$1, CW$2 = "Mixed"), 0.5*CW36, 0)</f>
        <v>0</v>
      </c>
      <c r="CW36" s="5">
        <f t="shared" ref="CW36:CX36" si="34">SUMIF($B$2:$CV$2,CW$2, $B36:$CV36)</f>
        <v>17.002005</v>
      </c>
      <c r="CX36" s="5">
        <f t="shared" si="34"/>
        <v>0</v>
      </c>
    </row>
    <row r="37">
      <c r="A37" s="5" t="str">
        <f>Countries!A35</f>
        <v>GER</v>
      </c>
      <c r="B37" s="5">
        <f>IF('Each Gender - Gold'!B37+'Each Gender - Silver'!B37+'Each Gender - Bronze'!B37 &gt; 0, 'Each Gender - Gold'!B37*'Medal values'!$B$1+'Each Gender - Silver'!B37*'Medal values'!$B$2+'Each Gender - Bronze'!B37*'Medal values'!$B$3, "") + IF(AND(B$1 = A$1, A$2 = "Mixed"), 0.5*A37, 0) + IF(AND(B$1 = C$1, C$2 = "Mixed"), 0.5*C37, 0)</f>
        <v>0</v>
      </c>
      <c r="C37" s="5">
        <f>IF('Each Gender - Gold'!C37+'Each Gender - Silver'!C37+'Each Gender - Bronze'!C37 &gt; 0, 'Each Gender - Gold'!C37*'Medal values'!$B$1+'Each Gender - Silver'!C37*'Medal values'!$B$2+'Each Gender - Bronze'!C37*'Medal values'!$B$3, "") + IF(AND(C$1 = B$1, B$2 = "Mixed"), 0.5*B37, 0) + IF(AND(C$1 = D$1, D$2 = "Mixed"), 0.5*D37, 0)</f>
        <v>0</v>
      </c>
      <c r="D37" s="5">
        <f>IF('Each Gender - Gold'!D37+'Each Gender - Silver'!D37+'Each Gender - Bronze'!D37 &gt; 0, 'Each Gender - Gold'!D37*'Medal values'!$B$1+'Each Gender - Silver'!D37*'Medal values'!$B$2+'Each Gender - Bronze'!D37*'Medal values'!$B$3, "") + IF(AND(D$1 = C$1, C$2 = "Mixed"), 0.5*C37, 0) + IF(AND(D$1 = E$1, E$2 = "Mixed"), 0.5*E37, 0)</f>
        <v>0</v>
      </c>
      <c r="E37" s="5">
        <f>IF('Each Gender - Gold'!E37+'Each Gender - Silver'!E37+'Each Gender - Bronze'!E37 &gt; 0, 'Each Gender - Gold'!E37*'Medal values'!$B$1+'Each Gender - Silver'!E37*'Medal values'!$B$2+'Each Gender - Bronze'!E37*'Medal values'!$B$3, "") + IF(AND(E$1 = D$1, D$2 = "Mixed"), 0.5*D37, 0) + IF(AND(E$1 = F$1, F$2 = "Mixed"), 0.5*F37, 0)</f>
        <v>0</v>
      </c>
      <c r="F37" s="5">
        <f>IF('Each Gender - Gold'!F37+'Each Gender - Silver'!F37+'Each Gender - Bronze'!F37 &gt; 0, 'Each Gender - Gold'!F37*'Medal values'!$B$1+'Each Gender - Silver'!F37*'Medal values'!$B$2+'Each Gender - Bronze'!F37*'Medal values'!$B$3, "") + IF(AND(F$1 = E$1, E$2 = "Mixed"), 0.5*E37, 0) + IF(AND(F$1 = G$1, G$2 = "Mixed"), 0.5*G37, 0)</f>
        <v>1</v>
      </c>
      <c r="G37" s="5">
        <f>IF('Each Gender - Gold'!G37+'Each Gender - Silver'!G37+'Each Gender - Bronze'!G37 &gt; 0, 'Each Gender - Gold'!G37*'Medal values'!$B$1+'Each Gender - Silver'!G37*'Medal values'!$B$2+'Each Gender - Bronze'!G37*'Medal values'!$B$3, "") + IF(AND(G$1 = F$1, F$2 = "Mixed"), 0.5*F37, 0) + IF(AND(G$1 = H$1, H$2 = "Mixed"), 0.5*H37, 0)</f>
        <v>2.000001</v>
      </c>
      <c r="H37" s="5">
        <f>IF('Each Gender - Gold'!H37+'Each Gender - Silver'!H37+'Each Gender - Bronze'!H37 &gt; 0, 'Each Gender - Gold'!H37*'Medal values'!$B$1+'Each Gender - Silver'!H37*'Medal values'!$B$2+'Each Gender - Bronze'!H37*'Medal values'!$B$3, "") + IF(AND(H$1 = G$1, G$2 = "Mixed"), 0.5*G37, 0) + IF(AND(H$1 = I$1, I$2 = "Mixed"), 0.5*I37, 0)</f>
        <v>0</v>
      </c>
      <c r="I37" s="5">
        <f>IF('Each Gender - Gold'!I37+'Each Gender - Silver'!I37+'Each Gender - Bronze'!I37 &gt; 0, 'Each Gender - Gold'!I37*'Medal values'!$B$1+'Each Gender - Silver'!I37*'Medal values'!$B$2+'Each Gender - Bronze'!I37*'Medal values'!$B$3, "") + IF(AND(I$1 = H$1, H$2 = "Mixed"), 0.5*H37, 0) + IF(AND(I$1 = J$1, J$2 = "Mixed"), 0.5*J37, 0)</f>
        <v>0</v>
      </c>
      <c r="J37" s="5">
        <f>IF('Each Gender - Gold'!J37+'Each Gender - Silver'!J37+'Each Gender - Bronze'!J37 &gt; 0, 'Each Gender - Gold'!J37*'Medal values'!$B$1+'Each Gender - Silver'!J37*'Medal values'!$B$2+'Each Gender - Bronze'!J37*'Medal values'!$B$3, "") + IF(AND(J$1 = I$1, I$2 = "Mixed"), 0.5*I37, 0) + IF(AND(J$1 = K$1, K$2 = "Mixed"), 0.5*K37, 0)</f>
        <v>2.000001</v>
      </c>
      <c r="K37" s="5">
        <f>IF('Each Gender - Gold'!K37+'Each Gender - Silver'!K37+'Each Gender - Bronze'!K37 &gt; 0, 'Each Gender - Gold'!K37*'Medal values'!$B$1+'Each Gender - Silver'!K37*'Medal values'!$B$2+'Each Gender - Bronze'!K37*'Medal values'!$B$3, "") + IF(AND(K$1 = J$1, J$2 = "Mixed"), 0.5*J37, 0) + IF(AND(K$1 = L$1, L$2 = "Mixed"), 0.5*L37, 0)</f>
        <v>0</v>
      </c>
      <c r="L37" s="5">
        <f>IF('Each Gender - Gold'!L37+'Each Gender - Silver'!L37+'Each Gender - Bronze'!L37 &gt; 0, 'Each Gender - Gold'!L37*'Medal values'!$B$1+'Each Gender - Silver'!L37*'Medal values'!$B$2+'Each Gender - Bronze'!L37*'Medal values'!$B$3, "") + IF(AND(L$1 = K$1, K$2 = "Mixed"), 0.5*K37, 0) + IF(AND(L$1 = M$1, M$2 = "Mixed"), 0.5*M37, 0)</f>
        <v>5.001001</v>
      </c>
      <c r="M37" s="5">
        <f>IF('Each Gender - Gold'!M37+'Each Gender - Silver'!M37+'Each Gender - Bronze'!M37 &gt; 0, 'Each Gender - Gold'!M37*'Medal values'!$B$1+'Each Gender - Silver'!M37*'Medal values'!$B$2+'Each Gender - Bronze'!M37*'Medal values'!$B$3, "") + IF(AND(M$1 = L$1, L$2 = "Mixed"), 0.5*L37, 0) + IF(AND(M$1 = N$1, N$2 = "Mixed"), 0.5*N37, 0)</f>
        <v>0</v>
      </c>
      <c r="N37" s="5">
        <f>IF('Each Gender - Gold'!N37+'Each Gender - Silver'!N37+'Each Gender - Bronze'!N37 &gt; 0, 'Each Gender - Gold'!N37*'Medal values'!$B$1+'Each Gender - Silver'!N37*'Medal values'!$B$2+'Each Gender - Bronze'!N37*'Medal values'!$B$3, "") + IF(AND(N$1 = M$1, M$2 = "Mixed"), 0.5*M37, 0) + IF(AND(N$1 = O$1, O$2 = "Mixed"), 0.5*O37, 0)</f>
        <v>0</v>
      </c>
      <c r="O37" s="5">
        <f>IF('Each Gender - Gold'!O37+'Each Gender - Silver'!O37+'Each Gender - Bronze'!O37 &gt; 0, 'Each Gender - Gold'!O37*'Medal values'!$B$1+'Each Gender - Silver'!O37*'Medal values'!$B$2+'Each Gender - Bronze'!O37*'Medal values'!$B$3, "") + IF(AND(O$1 = N$1, N$2 = "Mixed"), 0.5*N37, 0) + IF(AND(O$1 = P$1, P$2 = "Mixed"), 0.5*P37, 0)</f>
        <v>0</v>
      </c>
      <c r="P37" s="5">
        <f>IF('Each Gender - Gold'!P37+'Each Gender - Silver'!P37+'Each Gender - Bronze'!P37 &gt; 0, 'Each Gender - Gold'!P37*'Medal values'!$B$1+'Each Gender - Silver'!P37*'Medal values'!$B$2+'Each Gender - Bronze'!P37*'Medal values'!$B$3, "") + IF(AND(P$1 = O$1, O$2 = "Mixed"), 0.5*O37, 0) + IF(AND(P$1 = Q$1, Q$2 = "Mixed"), 0.5*Q37, 0)</f>
        <v>0</v>
      </c>
      <c r="Q37" s="5">
        <f>IF('Each Gender - Gold'!Q37+'Each Gender - Silver'!Q37+'Each Gender - Bronze'!Q37 &gt; 0, 'Each Gender - Gold'!Q37*'Medal values'!$B$1+'Each Gender - Silver'!Q37*'Medal values'!$B$2+'Each Gender - Bronze'!Q37*'Medal values'!$B$3, "") + IF(AND(Q$1 = P$1, P$2 = "Mixed"), 0.5*P37, 0) + IF(AND(Q$1 = R$1, R$2 = "Mixed"), 0.5*R37, 0)</f>
        <v>0</v>
      </c>
      <c r="R37" s="5">
        <f>IF('Each Gender - Gold'!R37+'Each Gender - Silver'!R37+'Each Gender - Bronze'!R37 &gt; 0, 'Each Gender - Gold'!R37*'Medal values'!$B$1+'Each Gender - Silver'!R37*'Medal values'!$B$2+'Each Gender - Bronze'!R37*'Medal values'!$B$3, "") + IF(AND(R$1 = Q$1, Q$2 = "Mixed"), 0.5*Q37, 0) + IF(AND(R$1 = S$1, S$2 = "Mixed"), 0.5*S37, 0)</f>
        <v>0</v>
      </c>
      <c r="S37" s="5">
        <f>IF('Each Gender - Gold'!S37+'Each Gender - Silver'!S37+'Each Gender - Bronze'!S37 &gt; 0, 'Each Gender - Gold'!S37*'Medal values'!$B$1+'Each Gender - Silver'!S37*'Medal values'!$B$2+'Each Gender - Bronze'!S37*'Medal values'!$B$3, "") + IF(AND(S$1 = R$1, R$2 = "Mixed"), 0.5*R37, 0) + IF(AND(S$1 = T$1, T$2 = "Mixed"), 0.5*T37, 0)</f>
        <v>0</v>
      </c>
      <c r="T37" s="5">
        <f>IF('Each Gender - Gold'!T37+'Each Gender - Silver'!T37+'Each Gender - Bronze'!T37 &gt; 0, 'Each Gender - Gold'!T37*'Medal values'!$B$1+'Each Gender - Silver'!T37*'Medal values'!$B$2+'Each Gender - Bronze'!T37*'Medal values'!$B$3, "") + IF(AND(T$1 = S$1, S$2 = "Mixed"), 0.5*S37, 0) + IF(AND(T$1 = U$1, U$2 = "Mixed"), 0.5*U37, 0)</f>
        <v>0</v>
      </c>
      <c r="U37" s="5">
        <f>IF('Each Gender - Gold'!U37+'Each Gender - Silver'!U37+'Each Gender - Bronze'!U37 &gt; 0, 'Each Gender - Gold'!U37*'Medal values'!$B$1+'Each Gender - Silver'!U37*'Medal values'!$B$2+'Each Gender - Bronze'!U37*'Medal values'!$B$3, "") + IF(AND(U$1 = T$1, T$2 = "Mixed"), 0.5*T37, 0) + IF(AND(U$1 = V$1, V$2 = "Mixed"), 0.5*V37, 0)</f>
        <v>0</v>
      </c>
      <c r="V37" s="5">
        <f>IF('Each Gender - Gold'!V37+'Each Gender - Silver'!V37+'Each Gender - Bronze'!V37 &gt; 0, 'Each Gender - Gold'!V37*'Medal values'!$B$1+'Each Gender - Silver'!V37*'Medal values'!$B$2+'Each Gender - Bronze'!V37*'Medal values'!$B$3, "") + IF(AND(V$1 = U$1, U$2 = "Mixed"), 0.5*U37, 0) + IF(AND(V$1 = W$1, W$2 = "Mixed"), 0.5*W37, 0)</f>
        <v>0</v>
      </c>
      <c r="W37" s="5">
        <f>IF('Each Gender - Gold'!W37+'Each Gender - Silver'!W37+'Each Gender - Bronze'!W37 &gt; 0, 'Each Gender - Gold'!W37*'Medal values'!$B$1+'Each Gender - Silver'!W37*'Medal values'!$B$2+'Each Gender - Bronze'!W37*'Medal values'!$B$3, "") + IF(AND(W$1 = V$1, V$2 = "Mixed"), 0.5*V37, 0) + IF(AND(W$1 = X$1, X$2 = "Mixed"), 0.5*X37, 0)</f>
        <v>0</v>
      </c>
      <c r="X37" s="5">
        <f>IF('Each Gender - Gold'!X37+'Each Gender - Silver'!X37+'Each Gender - Bronze'!X37 &gt; 0, 'Each Gender - Gold'!X37*'Medal values'!$B$1+'Each Gender - Silver'!X37*'Medal values'!$B$2+'Each Gender - Bronze'!X37*'Medal values'!$B$3, "") + IF(AND(X$1 = W$1, W$2 = "Mixed"), 0.5*W37, 0) + IF(AND(X$1 = Y$1, Y$2 = "Mixed"), 0.5*Y37, 0)</f>
        <v>2</v>
      </c>
      <c r="Y37" s="5">
        <f>IF('Each Gender - Gold'!Y37+'Each Gender - Silver'!Y37+'Each Gender - Bronze'!Y37 &gt; 0, 'Each Gender - Gold'!Y37*'Medal values'!$B$1+'Each Gender - Silver'!Y37*'Medal values'!$B$2+'Each Gender - Bronze'!Y37*'Medal values'!$B$3, "") + IF(AND(Y$1 = X$1, X$2 = "Mixed"), 0.5*X37, 0) + IF(AND(Y$1 = Z$1, Z$2 = "Mixed"), 0.5*Z37, 0)</f>
        <v>4.001</v>
      </c>
      <c r="Z37" s="5">
        <f>IF('Each Gender - Gold'!Z37+'Each Gender - Silver'!Z37+'Each Gender - Bronze'!Z37 &gt; 0, 'Each Gender - Gold'!Z37*'Medal values'!$B$1+'Each Gender - Silver'!Z37*'Medal values'!$B$2+'Each Gender - Bronze'!Z37*'Medal values'!$B$3, "") + IF(AND(Z$1 = Y$1, Y$2 = "Mixed"), 0.5*Y37, 0) + IF(AND(Z$1 = AA$1, AA$2 = "Mixed"), 0.5*AA37, 0)</f>
        <v>6.001001</v>
      </c>
      <c r="AA37" s="5">
        <f>IF('Each Gender - Gold'!AA37+'Each Gender - Silver'!AA37+'Each Gender - Bronze'!AA37 &gt; 0, 'Each Gender - Gold'!AA37*'Medal values'!$B$1+'Each Gender - Silver'!AA37*'Medal values'!$B$2+'Each Gender - Bronze'!AA37*'Medal values'!$B$3, "") + IF(AND(AA$1 = Z$1, Z$2 = "Mixed"), 0.5*Z37, 0) + IF(AND(AA$1 = AB$1, AB$2 = "Mixed"), 0.5*AB37, 0)</f>
        <v>0</v>
      </c>
      <c r="AB37" s="5">
        <f>IF('Each Gender - Gold'!AB37+'Each Gender - Silver'!AB37+'Each Gender - Bronze'!AB37 &gt; 0, 'Each Gender - Gold'!AB37*'Medal values'!$B$1+'Each Gender - Silver'!AB37*'Medal values'!$B$2+'Each Gender - Bronze'!AB37*'Medal values'!$B$3, "") + IF(AND(AB$1 = AA$1, AA$2 = "Mixed"), 0.5*AA37, 0) + IF(AND(AB$1 = AC$1, AC$2 = "Mixed"), 0.5*AC37, 0)</f>
        <v>0</v>
      </c>
      <c r="AC37" s="5">
        <f>IF('Each Gender - Gold'!AC37+'Each Gender - Silver'!AC37+'Each Gender - Bronze'!AC37 &gt; 0, 'Each Gender - Gold'!AC37*'Medal values'!$B$1+'Each Gender - Silver'!AC37*'Medal values'!$B$2+'Each Gender - Bronze'!AC37*'Medal values'!$B$3, "") + IF(AND(AC$1 = AB$1, AB$2 = "Mixed"), 0.5*AB37, 0) + IF(AND(AC$1 = AD$1, AD$2 = "Mixed"), 0.5*AD37, 0)</f>
        <v>0</v>
      </c>
      <c r="AD37" s="5">
        <f>IF('Each Gender - Gold'!AD37+'Each Gender - Silver'!AD37+'Each Gender - Bronze'!AD37 &gt; 0, 'Each Gender - Gold'!AD37*'Medal values'!$B$1+'Each Gender - Silver'!AD37*'Medal values'!$B$2+'Each Gender - Bronze'!AD37*'Medal values'!$B$3, "") + IF(AND(AD$1 = AC$1, AC$2 = "Mixed"), 0.5*AC37, 0) + IF(AND(AD$1 = AE$1, AE$2 = "Mixed"), 0.5*AE37, 0)</f>
        <v>0</v>
      </c>
      <c r="AE37" s="5">
        <f>IF('Each Gender - Gold'!AE37+'Each Gender - Silver'!AE37+'Each Gender - Bronze'!AE37 &gt; 0, 'Each Gender - Gold'!AE37*'Medal values'!$B$1+'Each Gender - Silver'!AE37*'Medal values'!$B$2+'Each Gender - Bronze'!AE37*'Medal values'!$B$3, "") + IF(AND(AE$1 = AD$1, AD$2 = "Mixed"), 0.5*AD37, 0) + IF(AND(AE$1 = AF$1, AF$2 = "Mixed"), 0.5*AF37, 0)</f>
        <v>0</v>
      </c>
      <c r="AF37" s="5">
        <f>IF('Each Gender - Gold'!AF37+'Each Gender - Silver'!AF37+'Each Gender - Bronze'!AF37 &gt; 0, 'Each Gender - Gold'!AF37*'Medal values'!$B$1+'Each Gender - Silver'!AF37*'Medal values'!$B$2+'Each Gender - Bronze'!AF37*'Medal values'!$B$3, "") + IF(AND(AF$1 = AE$1, AE$2 = "Mixed"), 0.5*AE37, 0) + IF(AND(AF$1 = AG$1, AG$2 = "Mixed"), 0.5*AG37, 0)</f>
        <v>0</v>
      </c>
      <c r="AG37" s="5">
        <f>IF('Each Gender - Gold'!AG37+'Each Gender - Silver'!AG37+'Each Gender - Bronze'!AG37 &gt; 0, 'Each Gender - Gold'!AG37*'Medal values'!$B$1+'Each Gender - Silver'!AG37*'Medal values'!$B$2+'Each Gender - Bronze'!AG37*'Medal values'!$B$3, "") + IF(AND(AG$1 = AF$1, AF$2 = "Mixed"), 0.5*AF37, 0) + IF(AND(AG$1 = AH$1, AH$2 = "Mixed"), 0.5*AH37, 0)</f>
        <v>0</v>
      </c>
      <c r="AH37" s="5">
        <f>IF('Each Gender - Gold'!AH37+'Each Gender - Silver'!AH37+'Each Gender - Bronze'!AH37 &gt; 0, 'Each Gender - Gold'!AH37*'Medal values'!$B$1+'Each Gender - Silver'!AH37*'Medal values'!$B$2+'Each Gender - Bronze'!AH37*'Medal values'!$B$3, "") + IF(AND(AH$1 = AG$1, AG$2 = "Mixed"), 0.5*AG37, 0) + IF(AND(AH$1 = AI$1, AI$2 = "Mixed"), 0.5*AI37, 0)</f>
        <v>0</v>
      </c>
      <c r="AI37" s="5">
        <f>IF('Each Gender - Gold'!AI37+'Each Gender - Silver'!AI37+'Each Gender - Bronze'!AI37 &gt; 0, 'Each Gender - Gold'!AI37*'Medal values'!$B$1+'Each Gender - Silver'!AI37*'Medal values'!$B$2+'Each Gender - Bronze'!AI37*'Medal values'!$B$3, "") + IF(AND(AI$1 = AH$1, AH$2 = "Mixed"), 0.5*AH37, 0) + IF(AND(AI$1 = AJ$1, AJ$2 = "Mixed"), 0.5*AJ37, 0)</f>
        <v>0</v>
      </c>
      <c r="AJ37" s="5">
        <f>IF('Each Gender - Gold'!AJ37+'Each Gender - Silver'!AJ37+'Each Gender - Bronze'!AJ37 &gt; 0, 'Each Gender - Gold'!AJ37*'Medal values'!$B$1+'Each Gender - Silver'!AJ37*'Medal values'!$B$2+'Each Gender - Bronze'!AJ37*'Medal values'!$B$3, "") + IF(AND(AJ$1 = AI$1, AI$2 = "Mixed"), 0.5*AI37, 0) + IF(AND(AJ$1 = AK$1, AK$2 = "Mixed"), 0.5*AK37, 0)</f>
        <v>0</v>
      </c>
      <c r="AK37" s="5">
        <f>IF('Each Gender - Gold'!AK37+'Each Gender - Silver'!AK37+'Each Gender - Bronze'!AK37 &gt; 0, 'Each Gender - Gold'!AK37*'Medal values'!$B$1+'Each Gender - Silver'!AK37*'Medal values'!$B$2+'Each Gender - Bronze'!AK37*'Medal values'!$B$3, "") + IF(AND(AK$1 = AJ$1, AJ$2 = "Mixed"), 0.5*AJ37, 0) + IF(AND(AK$1 = AL$1, AL$2 = "Mixed"), 0.5*AL37, 0)</f>
        <v>5.001001</v>
      </c>
      <c r="AL37" s="5">
        <f>IF('Each Gender - Gold'!AL37+'Each Gender - Silver'!AL37+'Each Gender - Bronze'!AL37 &gt; 0, 'Each Gender - Gold'!AL37*'Medal values'!$B$1+'Each Gender - Silver'!AL37*'Medal values'!$B$2+'Each Gender - Bronze'!AL37*'Medal values'!$B$3, "") + IF(AND(AL$1 = AK$1, AK$2 = "Mixed"), 0.5*AK37, 0) + IF(AND(AL$1 = AM$1, AM$2 = "Mixed"), 0.5*AM37, 0)</f>
        <v>1</v>
      </c>
      <c r="AM37" s="5">
        <f>IF('Each Gender - Gold'!AM37+'Each Gender - Silver'!AM37+'Each Gender - Bronze'!AM37 &gt; 0, 'Each Gender - Gold'!AM37*'Medal values'!$B$1+'Each Gender - Silver'!AM37*'Medal values'!$B$2+'Each Gender - Bronze'!AM37*'Medal values'!$B$3, "") + IF(AND(AM$1 = AL$1, AL$2 = "Mixed"), 0.5*AL37, 0) + IF(AND(AM$1 = AN$1, AN$2 = "Mixed"), 0.5*AN37, 0)</f>
        <v>1</v>
      </c>
      <c r="AN37" s="5">
        <f>IF('Each Gender - Gold'!AN37+'Each Gender - Silver'!AN37+'Each Gender - Bronze'!AN37 &gt; 0, 'Each Gender - Gold'!AN37*'Medal values'!$B$1+'Each Gender - Silver'!AN37*'Medal values'!$B$2+'Each Gender - Bronze'!AN37*'Medal values'!$B$3, "") + IF(AND(AN$1 = AM$1, AM$2 = "Mixed"), 0.5*AM37, 0) + IF(AND(AN$1 = AO$1, AO$2 = "Mixed"), 0.5*AO37, 0)</f>
        <v>11.003001</v>
      </c>
      <c r="AO37" s="5">
        <f>IF('Each Gender - Gold'!AO37+'Each Gender - Silver'!AO37+'Each Gender - Bronze'!AO37 &gt; 0, 'Each Gender - Gold'!AO37*'Medal values'!$B$1+'Each Gender - Silver'!AO37*'Medal values'!$B$2+'Each Gender - Bronze'!AO37*'Medal values'!$B$3, "") + IF(AND(AO$1 = AN$1, AN$2 = "Mixed"), 0.5*AN37, 0) + IF(AND(AO$1 = AP$1, AP$2 = "Mixed"), 0.5*AP37, 0)</f>
        <v>0</v>
      </c>
      <c r="AP37" s="5">
        <f>IF('Each Gender - Gold'!AP37+'Each Gender - Silver'!AP37+'Each Gender - Bronze'!AP37 &gt; 0, 'Each Gender - Gold'!AP37*'Medal values'!$B$1+'Each Gender - Silver'!AP37*'Medal values'!$B$2+'Each Gender - Bronze'!AP37*'Medal values'!$B$3, "") + IF(AND(AP$1 = AO$1, AO$2 = "Mixed"), 0.5*AO37, 0) + IF(AND(AP$1 = AQ$1, AQ$2 = "Mixed"), 0.5*AQ37, 0)</f>
        <v>0</v>
      </c>
      <c r="AQ37" s="5">
        <f>IF('Each Gender - Gold'!AQ37+'Each Gender - Silver'!AQ37+'Each Gender - Bronze'!AQ37 &gt; 0, 'Each Gender - Gold'!AQ37*'Medal values'!$B$1+'Each Gender - Silver'!AQ37*'Medal values'!$B$2+'Each Gender - Bronze'!AQ37*'Medal values'!$B$3, "") + IF(AND(AQ$1 = AP$1, AP$2 = "Mixed"), 0.5*AP37, 0) + IF(AND(AQ$1 = AR$1, AR$2 = "Mixed"), 0.5*AR37, 0)</f>
        <v>0</v>
      </c>
      <c r="AR37" s="5">
        <f>IF('Each Gender - Gold'!AR37+'Each Gender - Silver'!AR37+'Each Gender - Bronze'!AR37 &gt; 0, 'Each Gender - Gold'!AR37*'Medal values'!$B$1+'Each Gender - Silver'!AR37*'Medal values'!$B$2+'Each Gender - Bronze'!AR37*'Medal values'!$B$3, "") + IF(AND(AR$1 = AQ$1, AQ$2 = "Mixed"), 0.5*AQ37, 0) + IF(AND(AR$1 = AS$1, AS$2 = "Mixed"), 0.5*AS37, 0)</f>
        <v>0</v>
      </c>
      <c r="AS37" s="5">
        <f>IF('Each Gender - Gold'!AS37+'Each Gender - Silver'!AS37+'Each Gender - Bronze'!AS37 &gt; 0, 'Each Gender - Gold'!AS37*'Medal values'!$B$1+'Each Gender - Silver'!AS37*'Medal values'!$B$2+'Each Gender - Bronze'!AS37*'Medal values'!$B$3, "") + IF(AND(AS$1 = AR$1, AR$2 = "Mixed"), 0.5*AR37, 0) + IF(AND(AS$1 = AT$1, AT$2 = "Mixed"), 0.5*AT37, 0)</f>
        <v>0</v>
      </c>
      <c r="AT37" s="5">
        <f>IF('Each Gender - Gold'!AT37+'Each Gender - Silver'!AT37+'Each Gender - Bronze'!AT37 &gt; 0, 'Each Gender - Gold'!AT37*'Medal values'!$B$1+'Each Gender - Silver'!AT37*'Medal values'!$B$2+'Each Gender - Bronze'!AT37*'Medal values'!$B$3, "") + IF(AND(AT$1 = AS$1, AS$2 = "Mixed"), 0.5*AS37, 0) + IF(AND(AT$1 = AU$1, AU$2 = "Mixed"), 0.5*AU37, 0)</f>
        <v>0</v>
      </c>
      <c r="AU37" s="5">
        <f>IF('Each Gender - Gold'!AU37+'Each Gender - Silver'!AU37+'Each Gender - Bronze'!AU37 &gt; 0, 'Each Gender - Gold'!AU37*'Medal values'!$B$1+'Each Gender - Silver'!AU37*'Medal values'!$B$2+'Each Gender - Bronze'!AU37*'Medal values'!$B$3, "") + IF(AND(AU$1 = AT$1, AT$2 = "Mixed"), 0.5*AT37, 0) + IF(AND(AU$1 = AV$1, AV$2 = "Mixed"), 0.5*AV37, 0)</f>
        <v>0</v>
      </c>
      <c r="AV37" s="5">
        <f>IF('Each Gender - Gold'!AV37+'Each Gender - Silver'!AV37+'Each Gender - Bronze'!AV37 &gt; 0, 'Each Gender - Gold'!AV37*'Medal values'!$B$1+'Each Gender - Silver'!AV37*'Medal values'!$B$2+'Each Gender - Bronze'!AV37*'Medal values'!$B$3, "") + IF(AND(AV$1 = AU$1, AU$2 = "Mixed"), 0.5*AU37, 0) + IF(AND(AV$1 = AW$1, AW$2 = "Mixed"), 0.5*AW37, 0)</f>
        <v>0</v>
      </c>
      <c r="AW37" s="5">
        <f>IF('Each Gender - Gold'!AW37+'Each Gender - Silver'!AW37+'Each Gender - Bronze'!AW37 &gt; 0, 'Each Gender - Gold'!AW37*'Medal values'!$B$1+'Each Gender - Silver'!AW37*'Medal values'!$B$2+'Each Gender - Bronze'!AW37*'Medal values'!$B$3, "") + IF(AND(AW$1 = AV$1, AV$2 = "Mixed"), 0.5*AV37, 0) + IF(AND(AW$1 = AX$1, AX$2 = "Mixed"), 0.5*AX37, 0)</f>
        <v>0</v>
      </c>
      <c r="AX37" s="5">
        <f>IF('Each Gender - Gold'!AX37+'Each Gender - Silver'!AX37+'Each Gender - Bronze'!AX37 &gt; 0, 'Each Gender - Gold'!AX37*'Medal values'!$B$1+'Each Gender - Silver'!AX37*'Medal values'!$B$2+'Each Gender - Bronze'!AX37*'Medal values'!$B$3, "") + IF(AND(AX$1 = AW$1, AW$2 = "Mixed"), 0.5*AW37, 0) + IF(AND(AX$1 = AY$1, AY$2 = "Mixed"), 0.5*AY37, 0)</f>
        <v>0</v>
      </c>
      <c r="AY37" s="5">
        <f>IF('Each Gender - Gold'!AY37+'Each Gender - Silver'!AY37+'Each Gender - Bronze'!AY37 &gt; 0, 'Each Gender - Gold'!AY37*'Medal values'!$B$1+'Each Gender - Silver'!AY37*'Medal values'!$B$2+'Each Gender - Bronze'!AY37*'Medal values'!$B$3, "") + IF(AND(AY$1 = AX$1, AX$2 = "Mixed"), 0.5*AX37, 0) + IF(AND(AY$1 = AZ$1, AZ$2 = "Mixed"), 0.5*AZ37, 0)</f>
        <v>2.500001</v>
      </c>
      <c r="AZ37" s="5">
        <f>IF('Each Gender - Gold'!AZ37+'Each Gender - Silver'!AZ37+'Each Gender - Bronze'!AZ37 &gt; 0, 'Each Gender - Gold'!AZ37*'Medal values'!$B$1+'Each Gender - Silver'!AZ37*'Medal values'!$B$2+'Each Gender - Bronze'!AZ37*'Medal values'!$B$3, "") + IF(AND(AZ$1 = AY$1, AY$2 = "Mixed"), 0.5*AY37, 0) + IF(AND(AZ$1 = BA$1, BA$2 = "Mixed"), 0.5*BA37, 0)</f>
        <v>1</v>
      </c>
      <c r="BA37" s="5">
        <f>IF('Each Gender - Gold'!BA37+'Each Gender - Silver'!BA37+'Each Gender - Bronze'!BA37 &gt; 0, 'Each Gender - Gold'!BA37*'Medal values'!$B$1+'Each Gender - Silver'!BA37*'Medal values'!$B$2+'Each Gender - Bronze'!BA37*'Medal values'!$B$3, "") + IF(AND(BA$1 = AZ$1, AZ$2 = "Mixed"), 0.5*AZ37, 0) + IF(AND(BA$1 = BB$1, BB$2 = "Mixed"), 0.5*BB37, 0)</f>
        <v>1.5</v>
      </c>
      <c r="BB37" s="5">
        <f>IF('Each Gender - Gold'!BB37+'Each Gender - Silver'!BB37+'Each Gender - Bronze'!BB37 &gt; 0, 'Each Gender - Gold'!BB37*'Medal values'!$B$1+'Each Gender - Silver'!BB37*'Medal values'!$B$2+'Each Gender - Bronze'!BB37*'Medal values'!$B$3, "") + IF(AND(BB$1 = BA$1, BA$2 = "Mixed"), 0.5*BA37, 0) + IF(AND(BB$1 = BC$1, BC$2 = "Mixed"), 0.5*BC37, 0)</f>
        <v>0</v>
      </c>
      <c r="BC37" s="5">
        <f>IF('Each Gender - Gold'!BC37+'Each Gender - Silver'!BC37+'Each Gender - Bronze'!BC37 &gt; 0, 'Each Gender - Gold'!BC37*'Medal values'!$B$1+'Each Gender - Silver'!BC37*'Medal values'!$B$2+'Each Gender - Bronze'!BC37*'Medal values'!$B$3, "") + IF(AND(BC$1 = BB$1, BB$2 = "Mixed"), 0.5*BB37, 0) + IF(AND(BC$1 = BD$1, BD$2 = "Mixed"), 0.5*BD37, 0)</f>
        <v>0</v>
      </c>
      <c r="BD37" s="5">
        <f>IF('Each Gender - Gold'!BD37+'Each Gender - Silver'!BD37+'Each Gender - Bronze'!BD37 &gt; 0, 'Each Gender - Gold'!BD37*'Medal values'!$B$1+'Each Gender - Silver'!BD37*'Medal values'!$B$2+'Each Gender - Bronze'!BD37*'Medal values'!$B$3, "") + IF(AND(BD$1 = BC$1, BC$2 = "Mixed"), 0.5*BC37, 0) + IF(AND(BD$1 = BE$1, BE$2 = "Mixed"), 0.5*BE37, 0)</f>
        <v>3.001</v>
      </c>
      <c r="BE37" s="5">
        <f>IF('Each Gender - Gold'!BE37+'Each Gender - Silver'!BE37+'Each Gender - Bronze'!BE37 &gt; 0, 'Each Gender - Gold'!BE37*'Medal values'!$B$1+'Each Gender - Silver'!BE37*'Medal values'!$B$2+'Each Gender - Bronze'!BE37*'Medal values'!$B$3, "") + IF(AND(BE$1 = BD$1, BD$2 = "Mixed"), 0.5*BD37, 0) + IF(AND(BE$1 = BF$1, BF$2 = "Mixed"), 0.5*BF37, 0)</f>
        <v>0</v>
      </c>
      <c r="BF37" s="5">
        <f>IF('Each Gender - Gold'!BF37+'Each Gender - Silver'!BF37+'Each Gender - Bronze'!BF37 &gt; 0, 'Each Gender - Gold'!BF37*'Medal values'!$B$1+'Each Gender - Silver'!BF37*'Medal values'!$B$2+'Each Gender - Bronze'!BF37*'Medal values'!$B$3, "") + IF(AND(BF$1 = BE$1, BE$2 = "Mixed"), 0.5*BE37, 0) + IF(AND(BF$1 = BG$1, BG$2 = "Mixed"), 0.5*BG37, 0)</f>
        <v>0</v>
      </c>
      <c r="BG37" s="5">
        <f>IF('Each Gender - Gold'!BG37+'Each Gender - Silver'!BG37+'Each Gender - Bronze'!BG37 &gt; 0, 'Each Gender - Gold'!BG37*'Medal values'!$B$1+'Each Gender - Silver'!BG37*'Medal values'!$B$2+'Each Gender - Bronze'!BG37*'Medal values'!$B$3, "") + IF(AND(BG$1 = BF$1, BF$2 = "Mixed"), 0.5*BF37, 0) + IF(AND(BG$1 = BH$1, BH$2 = "Mixed"), 0.5*BH37, 0)</f>
        <v>0</v>
      </c>
      <c r="BH37" s="5">
        <f>IF('Each Gender - Gold'!BH37+'Each Gender - Silver'!BH37+'Each Gender - Bronze'!BH37 &gt; 0, 'Each Gender - Gold'!BH37*'Medal values'!$B$1+'Each Gender - Silver'!BH37*'Medal values'!$B$2+'Each Gender - Bronze'!BH37*'Medal values'!$B$3, "") + IF(AND(BH$1 = BG$1, BG$2 = "Mixed"), 0.5*BG37, 0) + IF(AND(BH$1 = BI$1, BI$2 = "Mixed"), 0.5*BI37, 0)</f>
        <v>0</v>
      </c>
      <c r="BI37" s="5">
        <f>IF('Each Gender - Gold'!BI37+'Each Gender - Silver'!BI37+'Each Gender - Bronze'!BI37 &gt; 0, 'Each Gender - Gold'!BI37*'Medal values'!$B$1+'Each Gender - Silver'!BI37*'Medal values'!$B$2+'Each Gender - Bronze'!BI37*'Medal values'!$B$3, "") + IF(AND(BI$1 = BH$1, BH$2 = "Mixed"), 0.5*BH37, 0) + IF(AND(BI$1 = BJ$1, BJ$2 = "Mixed"), 0.5*BJ37, 0)</f>
        <v>4.000002</v>
      </c>
      <c r="BJ37" s="5">
        <f>IF('Each Gender - Gold'!BJ37+'Each Gender - Silver'!BJ37+'Each Gender - Bronze'!BJ37 &gt; 0, 'Each Gender - Gold'!BJ37*'Medal values'!$B$1+'Each Gender - Silver'!BJ37*'Medal values'!$B$2+'Each Gender - Bronze'!BJ37*'Medal values'!$B$3, "") + IF(AND(BJ$1 = BI$1, BI$2 = "Mixed"), 0.5*BI37, 0) + IF(AND(BJ$1 = BK$1, BK$2 = "Mixed"), 0.5*BK37, 0)</f>
        <v>0</v>
      </c>
      <c r="BK37" s="5">
        <f>IF('Each Gender - Gold'!BK37+'Each Gender - Silver'!BK37+'Each Gender - Bronze'!BK37 &gt; 0, 'Each Gender - Gold'!BK37*'Medal values'!$B$1+'Each Gender - Silver'!BK37*'Medal values'!$B$2+'Each Gender - Bronze'!BK37*'Medal values'!$B$3, "") + IF(AND(BK$1 = BJ$1, BJ$2 = "Mixed"), 0.5*BJ37, 0) + IF(AND(BK$1 = BL$1, BL$2 = "Mixed"), 0.5*BL37, 0)</f>
        <v>0</v>
      </c>
      <c r="BL37" s="5">
        <f>IF('Each Gender - Gold'!BL37+'Each Gender - Silver'!BL37+'Each Gender - Bronze'!BL37 &gt; 0, 'Each Gender - Gold'!BL37*'Medal values'!$B$1+'Each Gender - Silver'!BL37*'Medal values'!$B$2+'Each Gender - Bronze'!BL37*'Medal values'!$B$3, "") + IF(AND(BL$1 = BK$1, BK$2 = "Mixed"), 0.5*BK37, 0) + IF(AND(BL$1 = BM$1, BM$2 = "Mixed"), 0.5*BM37, 0)</f>
        <v>0</v>
      </c>
      <c r="BM37" s="5">
        <f>IF('Each Gender - Gold'!BM37+'Each Gender - Silver'!BM37+'Each Gender - Bronze'!BM37 &gt; 0, 'Each Gender - Gold'!BM37*'Medal values'!$B$1+'Each Gender - Silver'!BM37*'Medal values'!$B$2+'Each Gender - Bronze'!BM37*'Medal values'!$B$3, "") + IF(AND(BM$1 = BL$1, BL$2 = "Mixed"), 0.5*BL37, 0) + IF(AND(BM$1 = BN$1, BN$2 = "Mixed"), 0.5*BN37, 0)</f>
        <v>1.5</v>
      </c>
      <c r="BN37" s="5">
        <f>IF('Each Gender - Gold'!BN37+'Each Gender - Silver'!BN37+'Each Gender - Bronze'!BN37 &gt; 0, 'Each Gender - Gold'!BN37*'Medal values'!$B$1+'Each Gender - Silver'!BN37*'Medal values'!$B$2+'Each Gender - Bronze'!BN37*'Medal values'!$B$3, "") + IF(AND(BN$1 = BM$1, BM$2 = "Mixed"), 0.5*BM37, 0) + IF(AND(BN$1 = BO$1, BO$2 = "Mixed"), 0.5*BO37, 0)</f>
        <v>1</v>
      </c>
      <c r="BO37" s="5">
        <f>IF('Each Gender - Gold'!BO37+'Each Gender - Silver'!BO37+'Each Gender - Bronze'!BO37 &gt; 0, 'Each Gender - Gold'!BO37*'Medal values'!$B$1+'Each Gender - Silver'!BO37*'Medal values'!$B$2+'Each Gender - Bronze'!BO37*'Medal values'!$B$3, "") + IF(AND(BO$1 = BN$1, BN$2 = "Mixed"), 0.5*BN37, 0) + IF(AND(BO$1 = BP$1, BP$2 = "Mixed"), 0.5*BP37, 0)</f>
        <v>2.500001</v>
      </c>
      <c r="BP37" s="5">
        <f>IF('Each Gender - Gold'!BP37+'Each Gender - Silver'!BP37+'Each Gender - Bronze'!BP37 &gt; 0, 'Each Gender - Gold'!BP37*'Medal values'!$B$1+'Each Gender - Silver'!BP37*'Medal values'!$B$2+'Each Gender - Bronze'!BP37*'Medal values'!$B$3, "") + IF(AND(BP$1 = BO$1, BO$2 = "Mixed"), 0.5*BO37, 0) + IF(AND(BP$1 = BQ$1, BQ$2 = "Mixed"), 0.5*BQ37, 0)</f>
        <v>0</v>
      </c>
      <c r="BQ37" s="5">
        <f>IF('Each Gender - Gold'!BQ37+'Each Gender - Silver'!BQ37+'Each Gender - Bronze'!BQ37 &gt; 0, 'Each Gender - Gold'!BQ37*'Medal values'!$B$1+'Each Gender - Silver'!BQ37*'Medal values'!$B$2+'Each Gender - Bronze'!BQ37*'Medal values'!$B$3, "") + IF(AND(BQ$1 = BP$1, BP$2 = "Mixed"), 0.5*BP37, 0) + IF(AND(BQ$1 = BR$1, BR$2 = "Mixed"), 0.5*BR37, 0)</f>
        <v>0</v>
      </c>
      <c r="BR37" s="5">
        <f>IF('Each Gender - Gold'!BR37+'Each Gender - Silver'!BR37+'Each Gender - Bronze'!BR37 &gt; 0, 'Each Gender - Gold'!BR37*'Medal values'!$B$1+'Each Gender - Silver'!BR37*'Medal values'!$B$2+'Each Gender - Bronze'!BR37*'Medal values'!$B$3, "") + IF(AND(BR$1 = BQ$1, BQ$2 = "Mixed"), 0.5*BQ37, 0) + IF(AND(BR$1 = BS$1, BS$2 = "Mixed"), 0.5*BS37, 0)</f>
        <v>0</v>
      </c>
      <c r="BS37" s="5">
        <f>IF('Each Gender - Gold'!BS37+'Each Gender - Silver'!BS37+'Each Gender - Bronze'!BS37 &gt; 0, 'Each Gender - Gold'!BS37*'Medal values'!$B$1+'Each Gender - Silver'!BS37*'Medal values'!$B$2+'Each Gender - Bronze'!BS37*'Medal values'!$B$3, "") + IF(AND(BS$1 = BR$1, BR$2 = "Mixed"), 0.5*BR37, 0) + IF(AND(BS$1 = BT$1, BT$2 = "Mixed"), 0.5*BT37, 0)</f>
        <v>0</v>
      </c>
      <c r="BT37" s="5">
        <f>IF('Each Gender - Gold'!BT37+'Each Gender - Silver'!BT37+'Each Gender - Bronze'!BT37 &gt; 0, 'Each Gender - Gold'!BT37*'Medal values'!$B$1+'Each Gender - Silver'!BT37*'Medal values'!$B$2+'Each Gender - Bronze'!BT37*'Medal values'!$B$3, "") + IF(AND(BT$1 = BS$1, BS$2 = "Mixed"), 0.5*BS37, 0) + IF(AND(BT$1 = BU$1, BU$2 = "Mixed"), 0.5*BU37, 0)</f>
        <v>0</v>
      </c>
      <c r="BU37" s="5">
        <f>IF('Each Gender - Gold'!BU37+'Each Gender - Silver'!BU37+'Each Gender - Bronze'!BU37 &gt; 0, 'Each Gender - Gold'!BU37*'Medal values'!$B$1+'Each Gender - Silver'!BU37*'Medal values'!$B$2+'Each Gender - Bronze'!BU37*'Medal values'!$B$3, "") + IF(AND(BU$1 = BT$1, BT$2 = "Mixed"), 0.5*BT37, 0) + IF(AND(BU$1 = BV$1, BV$2 = "Mixed"), 0.5*BV37, 0)</f>
        <v>0</v>
      </c>
      <c r="BV37" s="5">
        <f>IF('Each Gender - Gold'!BV37+'Each Gender - Silver'!BV37+'Each Gender - Bronze'!BV37 &gt; 0, 'Each Gender - Gold'!BV37*'Medal values'!$B$1+'Each Gender - Silver'!BV37*'Medal values'!$B$2+'Each Gender - Bronze'!BV37*'Medal values'!$B$3, "") + IF(AND(BV$1 = BU$1, BU$2 = "Mixed"), 0.5*BU37, 0) + IF(AND(BV$1 = BW$1, BW$2 = "Mixed"), 0.5*BW37, 0)</f>
        <v>0</v>
      </c>
      <c r="BW37" s="5">
        <f>IF('Each Gender - Gold'!BW37+'Each Gender - Silver'!BW37+'Each Gender - Bronze'!BW37 &gt; 0, 'Each Gender - Gold'!BW37*'Medal values'!$B$1+'Each Gender - Silver'!BW37*'Medal values'!$B$2+'Each Gender - Bronze'!BW37*'Medal values'!$B$3, "") + IF(AND(BW$1 = BV$1, BV$2 = "Mixed"), 0.5*BV37, 0) + IF(AND(BW$1 = BX$1, BX$2 = "Mixed"), 0.5*BX37, 0)</f>
        <v>0</v>
      </c>
      <c r="BX37" s="5">
        <f>IF('Each Gender - Gold'!BX37+'Each Gender - Silver'!BX37+'Each Gender - Bronze'!BX37 &gt; 0, 'Each Gender - Gold'!BX37*'Medal values'!$B$1+'Each Gender - Silver'!BX37*'Medal values'!$B$2+'Each Gender - Bronze'!BX37*'Medal values'!$B$3, "") + IF(AND(BX$1 = BW$1, BW$2 = "Mixed"), 0.5*BW37, 0) + IF(AND(BX$1 = BY$1, BY$2 = "Mixed"), 0.5*BY37, 0)</f>
        <v>0</v>
      </c>
      <c r="BY37" s="5">
        <f>IF('Each Gender - Gold'!BY37+'Each Gender - Silver'!BY37+'Each Gender - Bronze'!BY37 &gt; 0, 'Each Gender - Gold'!BY37*'Medal values'!$B$1+'Each Gender - Silver'!BY37*'Medal values'!$B$2+'Each Gender - Bronze'!BY37*'Medal values'!$B$3, "") + IF(AND(BY$1 = BX$1, BX$2 = "Mixed"), 0.5*BX37, 0) + IF(AND(BY$1 = BZ$1, BZ$2 = "Mixed"), 0.5*BZ37, 0)</f>
        <v>1</v>
      </c>
      <c r="BZ37" s="5">
        <f>IF('Each Gender - Gold'!BZ37+'Each Gender - Silver'!BZ37+'Each Gender - Bronze'!BZ37 &gt; 0, 'Each Gender - Gold'!BZ37*'Medal values'!$B$1+'Each Gender - Silver'!BZ37*'Medal values'!$B$2+'Each Gender - Bronze'!BZ37*'Medal values'!$B$3, "") + IF(AND(BZ$1 = BY$1, BY$2 = "Mixed"), 0.5*BY37, 0) + IF(AND(BZ$1 = CA$1, CA$2 = "Mixed"), 0.5*CA37, 0)</f>
        <v>0</v>
      </c>
      <c r="CA37" s="5">
        <f>IF('Each Gender - Gold'!CA37+'Each Gender - Silver'!CA37+'Each Gender - Bronze'!CA37 &gt; 0, 'Each Gender - Gold'!CA37*'Medal values'!$B$1+'Each Gender - Silver'!CA37*'Medal values'!$B$2+'Each Gender - Bronze'!CA37*'Medal values'!$B$3, "") + IF(AND(CA$1 = BZ$1, BZ$2 = "Mixed"), 0.5*BZ37, 0) + IF(AND(CA$1 = CB$1, CB$2 = "Mixed"), 0.5*CB37, 0)</f>
        <v>1</v>
      </c>
      <c r="CB37" s="5">
        <f>IF('Each Gender - Gold'!CB37+'Each Gender - Silver'!CB37+'Each Gender - Bronze'!CB37 &gt; 0, 'Each Gender - Gold'!CB37*'Medal values'!$B$1+'Each Gender - Silver'!CB37*'Medal values'!$B$2+'Each Gender - Bronze'!CB37*'Medal values'!$B$3, "") + IF(AND(CB$1 = CA$1, CA$2 = "Mixed"), 0.5*CA37, 0) + IF(AND(CB$1 = CC$1, CC$2 = "Mixed"), 0.5*CC37, 0)</f>
        <v>3.000001</v>
      </c>
      <c r="CC37" s="5">
        <f>IF('Each Gender - Gold'!CC37+'Each Gender - Silver'!CC37+'Each Gender - Bronze'!CC37 &gt; 0, 'Each Gender - Gold'!CC37*'Medal values'!$B$1+'Each Gender - Silver'!CC37*'Medal values'!$B$2+'Each Gender - Bronze'!CC37*'Medal values'!$B$3, "") + IF(AND(CC$1 = CB$1, CB$2 = "Mixed"), 0.5*CB37, 0) + IF(AND(CC$1 = CD$1, CD$2 = "Mixed"), 0.5*CD37, 0)</f>
        <v>0</v>
      </c>
      <c r="CD37" s="5">
        <f>IF('Each Gender - Gold'!CD37+'Each Gender - Silver'!CD37+'Each Gender - Bronze'!CD37 &gt; 0, 'Each Gender - Gold'!CD37*'Medal values'!$B$1+'Each Gender - Silver'!CD37*'Medal values'!$B$2+'Each Gender - Bronze'!CD37*'Medal values'!$B$3, "") + IF(AND(CD$1 = CC$1, CC$2 = "Mixed"), 0.5*CC37, 0) + IF(AND(CD$1 = CE$1, CE$2 = "Mixed"), 0.5*CE37, 0)</f>
        <v>0</v>
      </c>
      <c r="CE37" s="5">
        <f>IF('Each Gender - Gold'!CE37+'Each Gender - Silver'!CE37+'Each Gender - Bronze'!CE37 &gt; 0, 'Each Gender - Gold'!CE37*'Medal values'!$B$1+'Each Gender - Silver'!CE37*'Medal values'!$B$2+'Each Gender - Bronze'!CE37*'Medal values'!$B$3, "") + IF(AND(CE$1 = CD$1, CD$2 = "Mixed"), 0.5*CD37, 0) + IF(AND(CE$1 = CF$1, CF$2 = "Mixed"), 0.5*CF37, 0)</f>
        <v>0</v>
      </c>
      <c r="CF37" s="5">
        <f>IF('Each Gender - Gold'!CF37+'Each Gender - Silver'!CF37+'Each Gender - Bronze'!CF37 &gt; 0, 'Each Gender - Gold'!CF37*'Medal values'!$B$1+'Each Gender - Silver'!CF37*'Medal values'!$B$2+'Each Gender - Bronze'!CF37*'Medal values'!$B$3, "") + IF(AND(CF$1 = CE$1, CE$2 = "Mixed"), 0.5*CE37, 0) + IF(AND(CF$1 = CG$1, CG$2 = "Mixed"), 0.5*CG37, 0)</f>
        <v>0</v>
      </c>
      <c r="CG37" s="5">
        <f>IF('Each Gender - Gold'!CG37+'Each Gender - Silver'!CG37+'Each Gender - Bronze'!CG37 &gt; 0, 'Each Gender - Gold'!CG37*'Medal values'!$B$1+'Each Gender - Silver'!CG37*'Medal values'!$B$2+'Each Gender - Bronze'!CG37*'Medal values'!$B$3, "") + IF(AND(CG$1 = CF$1, CF$2 = "Mixed"), 0.5*CF37, 0) + IF(AND(CG$1 = CH$1, CH$2 = "Mixed"), 0.5*CH37, 0)</f>
        <v>3.001</v>
      </c>
      <c r="CH37" s="5">
        <f>IF('Each Gender - Gold'!CH37+'Each Gender - Silver'!CH37+'Each Gender - Bronze'!CH37 &gt; 0, 'Each Gender - Gold'!CH37*'Medal values'!$B$1+'Each Gender - Silver'!CH37*'Medal values'!$B$2+'Each Gender - Bronze'!CH37*'Medal values'!$B$3, "") + IF(AND(CH$1 = CG$1, CG$2 = "Mixed"), 0.5*CG37, 0) + IF(AND(CH$1 = CI$1, CI$2 = "Mixed"), 0.5*CI37, 0)</f>
        <v>0</v>
      </c>
      <c r="CI37" s="5">
        <f>IF('Each Gender - Gold'!CI37+'Each Gender - Silver'!CI37+'Each Gender - Bronze'!CI37 &gt; 0, 'Each Gender - Gold'!CI37*'Medal values'!$B$1+'Each Gender - Silver'!CI37*'Medal values'!$B$2+'Each Gender - Bronze'!CI37*'Medal values'!$B$3, "") + IF(AND(CI$1 = CH$1, CH$2 = "Mixed"), 0.5*CH37, 0) + IF(AND(CI$1 = CJ$1, CJ$2 = "Mixed"), 0.5*CJ37, 0)</f>
        <v>0</v>
      </c>
      <c r="CJ37" s="5">
        <f>IF('Each Gender - Gold'!CJ37+'Each Gender - Silver'!CJ37+'Each Gender - Bronze'!CJ37 &gt; 0, 'Each Gender - Gold'!CJ37*'Medal values'!$B$1+'Each Gender - Silver'!CJ37*'Medal values'!$B$2+'Each Gender - Bronze'!CJ37*'Medal values'!$B$3, "") + IF(AND(CJ$1 = CI$1, CI$2 = "Mixed"), 0.5*CI37, 0) + IF(AND(CJ$1 = CK$1, CK$2 = "Mixed"), 0.5*CK37, 0)</f>
        <v>0</v>
      </c>
      <c r="CK37" s="5">
        <f>IF('Each Gender - Gold'!CK37+'Each Gender - Silver'!CK37+'Each Gender - Bronze'!CK37 &gt; 0, 'Each Gender - Gold'!CK37*'Medal values'!$B$1+'Each Gender - Silver'!CK37*'Medal values'!$B$2+'Each Gender - Bronze'!CK37*'Medal values'!$B$3, "") + IF(AND(CK$1 = CJ$1, CJ$2 = "Mixed"), 0.5*CJ37, 0) + IF(AND(CK$1 = CL$1, CL$2 = "Mixed"), 0.5*CL37, 0)</f>
        <v>0</v>
      </c>
      <c r="CL37" s="5">
        <f>IF('Each Gender - Gold'!CL37+'Each Gender - Silver'!CL37+'Each Gender - Bronze'!CL37 &gt; 0, 'Each Gender - Gold'!CL37*'Medal values'!$B$1+'Each Gender - Silver'!CL37*'Medal values'!$B$2+'Each Gender - Bronze'!CL37*'Medal values'!$B$3, "") + IF(AND(CL$1 = CK$1, CK$2 = "Mixed"), 0.5*CK37, 0) + IF(AND(CL$1 = CM$1, CM$2 = "Mixed"), 0.5*CM37, 0)</f>
        <v>0</v>
      </c>
      <c r="CM37" s="5">
        <f>IF('Each Gender - Gold'!CM37+'Each Gender - Silver'!CM37+'Each Gender - Bronze'!CM37 &gt; 0, 'Each Gender - Gold'!CM37*'Medal values'!$B$1+'Each Gender - Silver'!CM37*'Medal values'!$B$2+'Each Gender - Bronze'!CM37*'Medal values'!$B$3, "") + IF(AND(CM$1 = CL$1, CL$2 = "Mixed"), 0.5*CL37, 0) + IF(AND(CM$1 = CN$1, CN$2 = "Mixed"), 0.5*CN37, 0)</f>
        <v>0</v>
      </c>
      <c r="CN37" s="5">
        <f>IF('Each Gender - Gold'!CN37+'Each Gender - Silver'!CN37+'Each Gender - Bronze'!CN37 &gt; 0, 'Each Gender - Gold'!CN37*'Medal values'!$B$1+'Each Gender - Silver'!CN37*'Medal values'!$B$2+'Each Gender - Bronze'!CN37*'Medal values'!$B$3, "") + IF(AND(CN$1 = CM$1, CM$2 = "Mixed"), 0.5*CM37, 0) + IF(AND(CN$1 = CO$1, CO$2 = "Mixed"), 0.5*CO37, 0)</f>
        <v>0</v>
      </c>
      <c r="CO37" s="5">
        <f>IF('Each Gender - Gold'!CO37+'Each Gender - Silver'!CO37+'Each Gender - Bronze'!CO37 &gt; 0, 'Each Gender - Gold'!CO37*'Medal values'!$B$1+'Each Gender - Silver'!CO37*'Medal values'!$B$2+'Each Gender - Bronze'!CO37*'Medal values'!$B$3, "") + IF(AND(CO$1 = CN$1, CN$2 = "Mixed"), 0.5*CN37, 0) + IF(AND(CO$1 = CP$1, CP$2 = "Mixed"), 0.5*CP37, 0)</f>
        <v>0</v>
      </c>
      <c r="CP37" s="5">
        <f>IF('Each Gender - Gold'!CP37+'Each Gender - Silver'!CP37+'Each Gender - Bronze'!CP37 &gt; 0, 'Each Gender - Gold'!CP37*'Medal values'!$B$1+'Each Gender - Silver'!CP37*'Medal values'!$B$2+'Each Gender - Bronze'!CP37*'Medal values'!$B$3, "") + IF(AND(CP$1 = CO$1, CO$2 = "Mixed"), 0.5*CO37, 0) + IF(AND(CP$1 = CQ$1, CQ$2 = "Mixed"), 0.5*CQ37, 0)</f>
        <v>0</v>
      </c>
      <c r="CQ37" s="5">
        <f>IF('Each Gender - Gold'!CQ37+'Each Gender - Silver'!CQ37+'Each Gender - Bronze'!CQ37 &gt; 0, 'Each Gender - Gold'!CQ37*'Medal values'!$B$1+'Each Gender - Silver'!CQ37*'Medal values'!$B$2+'Each Gender - Bronze'!CQ37*'Medal values'!$B$3, "") + IF(AND(CQ$1 = CP$1, CP$2 = "Mixed"), 0.5*CP37, 0) + IF(AND(CQ$1 = CR$1, CR$2 = "Mixed"), 0.5*CR37, 0)</f>
        <v>0</v>
      </c>
      <c r="CR37" s="5">
        <f>IF('Each Gender - Gold'!CR37+'Each Gender - Silver'!CR37+'Each Gender - Bronze'!CR37 &gt; 0, 'Each Gender - Gold'!CR37*'Medal values'!$B$1+'Each Gender - Silver'!CR37*'Medal values'!$B$2+'Each Gender - Bronze'!CR37*'Medal values'!$B$3, "") + IF(AND(CR$1 = CQ$1, CQ$2 = "Mixed"), 0.5*CQ37, 0) + IF(AND(CR$1 = CS$1, CS$2 = "Mixed"), 0.5*CS37, 0)</f>
        <v>0</v>
      </c>
      <c r="CS37" s="5">
        <f>IF('Each Gender - Gold'!CS37+'Each Gender - Silver'!CS37+'Each Gender - Bronze'!CS37 &gt; 0, 'Each Gender - Gold'!CS37*'Medal values'!$B$1+'Each Gender - Silver'!CS37*'Medal values'!$B$2+'Each Gender - Bronze'!CS37*'Medal values'!$B$3, "") + IF(AND(CS$1 = CR$1, CR$2 = "Mixed"), 0.5*CR37, 0) + IF(AND(CS$1 = CT$1, CT$2 = "Mixed"), 0.5*CT37, 0)</f>
        <v>0</v>
      </c>
      <c r="CT37" s="5">
        <f>IF('Each Gender - Gold'!CT37+'Each Gender - Silver'!CT37+'Each Gender - Bronze'!CT37 &gt; 0, 'Each Gender - Gold'!CT37*'Medal values'!$B$1+'Each Gender - Silver'!CT37*'Medal values'!$B$2+'Each Gender - Bronze'!CT37*'Medal values'!$B$3, "") + IF(AND(CT$1 = CS$1, CS$2 = "Mixed"), 0.5*CS37, 0) + IF(AND(CT$1 = CU$1, CU$2 = "Mixed"), 0.5*CU37, 0)</f>
        <v>0</v>
      </c>
      <c r="CU37" s="5">
        <f>IF('Each Gender - Gold'!CU37+'Each Gender - Silver'!CU37+'Each Gender - Bronze'!CU37 &gt; 0, 'Each Gender - Gold'!CU37*'Medal values'!$B$1+'Each Gender - Silver'!CU37*'Medal values'!$B$2+'Each Gender - Bronze'!CU37*'Medal values'!$B$3, "") + IF(AND(CU$1 = CT$1, CT$2 = "Mixed"), 0.5*CT37, 0) + IF(AND(CU$1 = CV$1, CV$2 = "Mixed"), 0.5*CV37, 0)</f>
        <v>2</v>
      </c>
      <c r="CV37" s="5">
        <f>IF('Each Gender - Gold'!CV37+'Each Gender - Silver'!CV37+'Each Gender - Bronze'!CV37 &gt; 0, 'Each Gender - Gold'!CV37*'Medal values'!$B$1+'Each Gender - Silver'!CV37*'Medal values'!$B$2+'Each Gender - Bronze'!CV37*'Medal values'!$B$3, "") + IF(AND(CV$1 = CU$1, CU$2 = "Mixed"), 0.5*CU37, 0) + IF(AND(CV$1 = CW$1, CW$2 = "Mixed"), 0.5*CW37, 0)</f>
        <v>0</v>
      </c>
      <c r="CW37" s="5">
        <f t="shared" ref="CW37:CX37" si="35">SUMIF($B$2:$CV$2,CW$2, $B37:$CV37)</f>
        <v>33.003007</v>
      </c>
      <c r="CX37" s="5">
        <f t="shared" si="35"/>
        <v>21.003003</v>
      </c>
    </row>
    <row r="38">
      <c r="A38" s="5" t="str">
        <f>Countries!A36</f>
        <v>GHA</v>
      </c>
      <c r="B38" s="5">
        <f>IF('Each Gender - Gold'!B38+'Each Gender - Silver'!B38+'Each Gender - Bronze'!B38 &gt; 0, 'Each Gender - Gold'!B38*'Medal values'!$B$1+'Each Gender - Silver'!B38*'Medal values'!$B$2+'Each Gender - Bronze'!B38*'Medal values'!$B$3, "") + IF(AND(B$1 = A$1, A$2 = "Mixed"), 0.5*A38, 0) + IF(AND(B$1 = C$1, C$2 = "Mixed"), 0.5*C38, 0)</f>
        <v>0</v>
      </c>
      <c r="C38" s="5">
        <f>IF('Each Gender - Gold'!C38+'Each Gender - Silver'!C38+'Each Gender - Bronze'!C38 &gt; 0, 'Each Gender - Gold'!C38*'Medal values'!$B$1+'Each Gender - Silver'!C38*'Medal values'!$B$2+'Each Gender - Bronze'!C38*'Medal values'!$B$3, "") + IF(AND(C$1 = B$1, B$2 = "Mixed"), 0.5*B38, 0) + IF(AND(C$1 = D$1, D$2 = "Mixed"), 0.5*D38, 0)</f>
        <v>0</v>
      </c>
      <c r="D38" s="5">
        <f>IF('Each Gender - Gold'!D38+'Each Gender - Silver'!D38+'Each Gender - Bronze'!D38 &gt; 0, 'Each Gender - Gold'!D38*'Medal values'!$B$1+'Each Gender - Silver'!D38*'Medal values'!$B$2+'Each Gender - Bronze'!D38*'Medal values'!$B$3, "") + IF(AND(D$1 = C$1, C$2 = "Mixed"), 0.5*C38, 0) + IF(AND(D$1 = E$1, E$2 = "Mixed"), 0.5*E38, 0)</f>
        <v>0</v>
      </c>
      <c r="E38" s="5">
        <f>IF('Each Gender - Gold'!E38+'Each Gender - Silver'!E38+'Each Gender - Bronze'!E38 &gt; 0, 'Each Gender - Gold'!E38*'Medal values'!$B$1+'Each Gender - Silver'!E38*'Medal values'!$B$2+'Each Gender - Bronze'!E38*'Medal values'!$B$3, "") + IF(AND(E$1 = D$1, D$2 = "Mixed"), 0.5*D38, 0) + IF(AND(E$1 = F$1, F$2 = "Mixed"), 0.5*F38, 0)</f>
        <v>0</v>
      </c>
      <c r="F38" s="5">
        <f>IF('Each Gender - Gold'!F38+'Each Gender - Silver'!F38+'Each Gender - Bronze'!F38 &gt; 0, 'Each Gender - Gold'!F38*'Medal values'!$B$1+'Each Gender - Silver'!F38*'Medal values'!$B$2+'Each Gender - Bronze'!F38*'Medal values'!$B$3, "") + IF(AND(F$1 = E$1, E$2 = "Mixed"), 0.5*E38, 0) + IF(AND(F$1 = G$1, G$2 = "Mixed"), 0.5*G38, 0)</f>
        <v>0</v>
      </c>
      <c r="G38" s="5">
        <f>IF('Each Gender - Gold'!G38+'Each Gender - Silver'!G38+'Each Gender - Bronze'!G38 &gt; 0, 'Each Gender - Gold'!G38*'Medal values'!$B$1+'Each Gender - Silver'!G38*'Medal values'!$B$2+'Each Gender - Bronze'!G38*'Medal values'!$B$3, "") + IF(AND(G$1 = F$1, F$2 = "Mixed"), 0.5*F38, 0) + IF(AND(G$1 = H$1, H$2 = "Mixed"), 0.5*H38, 0)</f>
        <v>0</v>
      </c>
      <c r="H38" s="5">
        <f>IF('Each Gender - Gold'!H38+'Each Gender - Silver'!H38+'Each Gender - Bronze'!H38 &gt; 0, 'Each Gender - Gold'!H38*'Medal values'!$B$1+'Each Gender - Silver'!H38*'Medal values'!$B$2+'Each Gender - Bronze'!H38*'Medal values'!$B$3, "") + IF(AND(H$1 = G$1, G$2 = "Mixed"), 0.5*G38, 0) + IF(AND(H$1 = I$1, I$2 = "Mixed"), 0.5*I38, 0)</f>
        <v>0</v>
      </c>
      <c r="I38" s="5">
        <f>IF('Each Gender - Gold'!I38+'Each Gender - Silver'!I38+'Each Gender - Bronze'!I38 &gt; 0, 'Each Gender - Gold'!I38*'Medal values'!$B$1+'Each Gender - Silver'!I38*'Medal values'!$B$2+'Each Gender - Bronze'!I38*'Medal values'!$B$3, "") + IF(AND(I$1 = H$1, H$2 = "Mixed"), 0.5*H38, 0) + IF(AND(I$1 = J$1, J$2 = "Mixed"), 0.5*J38, 0)</f>
        <v>0</v>
      </c>
      <c r="J38" s="5">
        <f>IF('Each Gender - Gold'!J38+'Each Gender - Silver'!J38+'Each Gender - Bronze'!J38 &gt; 0, 'Each Gender - Gold'!J38*'Medal values'!$B$1+'Each Gender - Silver'!J38*'Medal values'!$B$2+'Each Gender - Bronze'!J38*'Medal values'!$B$3, "") + IF(AND(J$1 = I$1, I$2 = "Mixed"), 0.5*I38, 0) + IF(AND(J$1 = K$1, K$2 = "Mixed"), 0.5*K38, 0)</f>
        <v>0</v>
      </c>
      <c r="K38" s="5">
        <f>IF('Each Gender - Gold'!K38+'Each Gender - Silver'!K38+'Each Gender - Bronze'!K38 &gt; 0, 'Each Gender - Gold'!K38*'Medal values'!$B$1+'Each Gender - Silver'!K38*'Medal values'!$B$2+'Each Gender - Bronze'!K38*'Medal values'!$B$3, "") + IF(AND(K$1 = J$1, J$2 = "Mixed"), 0.5*J38, 0) + IF(AND(K$1 = L$1, L$2 = "Mixed"), 0.5*L38, 0)</f>
        <v>0</v>
      </c>
      <c r="L38" s="5">
        <f>IF('Each Gender - Gold'!L38+'Each Gender - Silver'!L38+'Each Gender - Bronze'!L38 &gt; 0, 'Each Gender - Gold'!L38*'Medal values'!$B$1+'Each Gender - Silver'!L38*'Medal values'!$B$2+'Each Gender - Bronze'!L38*'Medal values'!$B$3, "") + IF(AND(L$1 = K$1, K$2 = "Mixed"), 0.5*K38, 0) + IF(AND(L$1 = M$1, M$2 = "Mixed"), 0.5*M38, 0)</f>
        <v>0</v>
      </c>
      <c r="M38" s="5">
        <f>IF('Each Gender - Gold'!M38+'Each Gender - Silver'!M38+'Each Gender - Bronze'!M38 &gt; 0, 'Each Gender - Gold'!M38*'Medal values'!$B$1+'Each Gender - Silver'!M38*'Medal values'!$B$2+'Each Gender - Bronze'!M38*'Medal values'!$B$3, "") + IF(AND(M$1 = L$1, L$2 = "Mixed"), 0.5*L38, 0) + IF(AND(M$1 = N$1, N$2 = "Mixed"), 0.5*N38, 0)</f>
        <v>0</v>
      </c>
      <c r="N38" s="5">
        <f>IF('Each Gender - Gold'!N38+'Each Gender - Silver'!N38+'Each Gender - Bronze'!N38 &gt; 0, 'Each Gender - Gold'!N38*'Medal values'!$B$1+'Each Gender - Silver'!N38*'Medal values'!$B$2+'Each Gender - Bronze'!N38*'Medal values'!$B$3, "") + IF(AND(N$1 = M$1, M$2 = "Mixed"), 0.5*M38, 0) + IF(AND(N$1 = O$1, O$2 = "Mixed"), 0.5*O38, 0)</f>
        <v>0</v>
      </c>
      <c r="O38" s="5">
        <f>IF('Each Gender - Gold'!O38+'Each Gender - Silver'!O38+'Each Gender - Bronze'!O38 &gt; 0, 'Each Gender - Gold'!O38*'Medal values'!$B$1+'Each Gender - Silver'!O38*'Medal values'!$B$2+'Each Gender - Bronze'!O38*'Medal values'!$B$3, "") + IF(AND(O$1 = N$1, N$2 = "Mixed"), 0.5*N38, 0) + IF(AND(O$1 = P$1, P$2 = "Mixed"), 0.5*P38, 0)</f>
        <v>0</v>
      </c>
      <c r="P38" s="5">
        <f>IF('Each Gender - Gold'!P38+'Each Gender - Silver'!P38+'Each Gender - Bronze'!P38 &gt; 0, 'Each Gender - Gold'!P38*'Medal values'!$B$1+'Each Gender - Silver'!P38*'Medal values'!$B$2+'Each Gender - Bronze'!P38*'Medal values'!$B$3, "") + IF(AND(P$1 = O$1, O$2 = "Mixed"), 0.5*O38, 0) + IF(AND(P$1 = Q$1, Q$2 = "Mixed"), 0.5*Q38, 0)</f>
        <v>0</v>
      </c>
      <c r="Q38" s="5">
        <f>IF('Each Gender - Gold'!Q38+'Each Gender - Silver'!Q38+'Each Gender - Bronze'!Q38 &gt; 0, 'Each Gender - Gold'!Q38*'Medal values'!$B$1+'Each Gender - Silver'!Q38*'Medal values'!$B$2+'Each Gender - Bronze'!Q38*'Medal values'!$B$3, "") + IF(AND(Q$1 = P$1, P$2 = "Mixed"), 0.5*P38, 0) + IF(AND(Q$1 = R$1, R$2 = "Mixed"), 0.5*R38, 0)</f>
        <v>0</v>
      </c>
      <c r="R38" s="5">
        <f>IF('Each Gender - Gold'!R38+'Each Gender - Silver'!R38+'Each Gender - Bronze'!R38 &gt; 0, 'Each Gender - Gold'!R38*'Medal values'!$B$1+'Each Gender - Silver'!R38*'Medal values'!$B$2+'Each Gender - Bronze'!R38*'Medal values'!$B$3, "") + IF(AND(R$1 = Q$1, Q$2 = "Mixed"), 0.5*Q38, 0) + IF(AND(R$1 = S$1, S$2 = "Mixed"), 0.5*S38, 0)</f>
        <v>0</v>
      </c>
      <c r="S38" s="5">
        <f>IF('Each Gender - Gold'!S38+'Each Gender - Silver'!S38+'Each Gender - Bronze'!S38 &gt; 0, 'Each Gender - Gold'!S38*'Medal values'!$B$1+'Each Gender - Silver'!S38*'Medal values'!$B$2+'Each Gender - Bronze'!S38*'Medal values'!$B$3, "") + IF(AND(S$1 = R$1, R$2 = "Mixed"), 0.5*R38, 0) + IF(AND(S$1 = T$1, T$2 = "Mixed"), 0.5*T38, 0)</f>
        <v>0</v>
      </c>
      <c r="T38" s="5">
        <f>IF('Each Gender - Gold'!T38+'Each Gender - Silver'!T38+'Each Gender - Bronze'!T38 &gt; 0, 'Each Gender - Gold'!T38*'Medal values'!$B$1+'Each Gender - Silver'!T38*'Medal values'!$B$2+'Each Gender - Bronze'!T38*'Medal values'!$B$3, "") + IF(AND(T$1 = S$1, S$2 = "Mixed"), 0.5*S38, 0) + IF(AND(T$1 = U$1, U$2 = "Mixed"), 0.5*U38, 0)</f>
        <v>0</v>
      </c>
      <c r="U38" s="5">
        <f>IF('Each Gender - Gold'!U38+'Each Gender - Silver'!U38+'Each Gender - Bronze'!U38 &gt; 0, 'Each Gender - Gold'!U38*'Medal values'!$B$1+'Each Gender - Silver'!U38*'Medal values'!$B$2+'Each Gender - Bronze'!U38*'Medal values'!$B$3, "") + IF(AND(U$1 = T$1, T$2 = "Mixed"), 0.5*T38, 0) + IF(AND(U$1 = V$1, V$2 = "Mixed"), 0.5*V38, 0)</f>
        <v>0</v>
      </c>
      <c r="V38" s="5">
        <f>IF('Each Gender - Gold'!V38+'Each Gender - Silver'!V38+'Each Gender - Bronze'!V38 &gt; 0, 'Each Gender - Gold'!V38*'Medal values'!$B$1+'Each Gender - Silver'!V38*'Medal values'!$B$2+'Each Gender - Bronze'!V38*'Medal values'!$B$3, "") + IF(AND(V$1 = U$1, U$2 = "Mixed"), 0.5*U38, 0) + IF(AND(V$1 = W$1, W$2 = "Mixed"), 0.5*W38, 0)</f>
        <v>1</v>
      </c>
      <c r="W38" s="5">
        <f>IF('Each Gender - Gold'!W38+'Each Gender - Silver'!W38+'Each Gender - Bronze'!W38 &gt; 0, 'Each Gender - Gold'!W38*'Medal values'!$B$1+'Each Gender - Silver'!W38*'Medal values'!$B$2+'Each Gender - Bronze'!W38*'Medal values'!$B$3, "") + IF(AND(W$1 = V$1, V$2 = "Mixed"), 0.5*V38, 0) + IF(AND(W$1 = X$1, X$2 = "Mixed"), 0.5*X38, 0)</f>
        <v>0</v>
      </c>
      <c r="X38" s="5">
        <f>IF('Each Gender - Gold'!X38+'Each Gender - Silver'!X38+'Each Gender - Bronze'!X38 &gt; 0, 'Each Gender - Gold'!X38*'Medal values'!$B$1+'Each Gender - Silver'!X38*'Medal values'!$B$2+'Each Gender - Bronze'!X38*'Medal values'!$B$3, "") + IF(AND(X$1 = W$1, W$2 = "Mixed"), 0.5*W38, 0) + IF(AND(X$1 = Y$1, Y$2 = "Mixed"), 0.5*Y38, 0)</f>
        <v>0</v>
      </c>
      <c r="Y38" s="5">
        <f>IF('Each Gender - Gold'!Y38+'Each Gender - Silver'!Y38+'Each Gender - Bronze'!Y38 &gt; 0, 'Each Gender - Gold'!Y38*'Medal values'!$B$1+'Each Gender - Silver'!Y38*'Medal values'!$B$2+'Each Gender - Bronze'!Y38*'Medal values'!$B$3, "") + IF(AND(Y$1 = X$1, X$2 = "Mixed"), 0.5*X38, 0) + IF(AND(Y$1 = Z$1, Z$2 = "Mixed"), 0.5*Z38, 0)</f>
        <v>0</v>
      </c>
      <c r="Z38" s="5">
        <f>IF('Each Gender - Gold'!Z38+'Each Gender - Silver'!Z38+'Each Gender - Bronze'!Z38 &gt; 0, 'Each Gender - Gold'!Z38*'Medal values'!$B$1+'Each Gender - Silver'!Z38*'Medal values'!$B$2+'Each Gender - Bronze'!Z38*'Medal values'!$B$3, "") + IF(AND(Z$1 = Y$1, Y$2 = "Mixed"), 0.5*Y38, 0) + IF(AND(Z$1 = AA$1, AA$2 = "Mixed"), 0.5*AA38, 0)</f>
        <v>0</v>
      </c>
      <c r="AA38" s="5">
        <f>IF('Each Gender - Gold'!AA38+'Each Gender - Silver'!AA38+'Each Gender - Bronze'!AA38 &gt; 0, 'Each Gender - Gold'!AA38*'Medal values'!$B$1+'Each Gender - Silver'!AA38*'Medal values'!$B$2+'Each Gender - Bronze'!AA38*'Medal values'!$B$3, "") + IF(AND(AA$1 = Z$1, Z$2 = "Mixed"), 0.5*Z38, 0) + IF(AND(AA$1 = AB$1, AB$2 = "Mixed"), 0.5*AB38, 0)</f>
        <v>0</v>
      </c>
      <c r="AB38" s="5">
        <f>IF('Each Gender - Gold'!AB38+'Each Gender - Silver'!AB38+'Each Gender - Bronze'!AB38 &gt; 0, 'Each Gender - Gold'!AB38*'Medal values'!$B$1+'Each Gender - Silver'!AB38*'Medal values'!$B$2+'Each Gender - Bronze'!AB38*'Medal values'!$B$3, "") + IF(AND(AB$1 = AA$1, AA$2 = "Mixed"), 0.5*AA38, 0) + IF(AND(AB$1 = AC$1, AC$2 = "Mixed"), 0.5*AC38, 0)</f>
        <v>0</v>
      </c>
      <c r="AC38" s="5">
        <f>IF('Each Gender - Gold'!AC38+'Each Gender - Silver'!AC38+'Each Gender - Bronze'!AC38 &gt; 0, 'Each Gender - Gold'!AC38*'Medal values'!$B$1+'Each Gender - Silver'!AC38*'Medal values'!$B$2+'Each Gender - Bronze'!AC38*'Medal values'!$B$3, "") + IF(AND(AC$1 = AB$1, AB$2 = "Mixed"), 0.5*AB38, 0) + IF(AND(AC$1 = AD$1, AD$2 = "Mixed"), 0.5*AD38, 0)</f>
        <v>0</v>
      </c>
      <c r="AD38" s="5">
        <f>IF('Each Gender - Gold'!AD38+'Each Gender - Silver'!AD38+'Each Gender - Bronze'!AD38 &gt; 0, 'Each Gender - Gold'!AD38*'Medal values'!$B$1+'Each Gender - Silver'!AD38*'Medal values'!$B$2+'Each Gender - Bronze'!AD38*'Medal values'!$B$3, "") + IF(AND(AD$1 = AC$1, AC$2 = "Mixed"), 0.5*AC38, 0) + IF(AND(AD$1 = AE$1, AE$2 = "Mixed"), 0.5*AE38, 0)</f>
        <v>0</v>
      </c>
      <c r="AE38" s="5">
        <f>IF('Each Gender - Gold'!AE38+'Each Gender - Silver'!AE38+'Each Gender - Bronze'!AE38 &gt; 0, 'Each Gender - Gold'!AE38*'Medal values'!$B$1+'Each Gender - Silver'!AE38*'Medal values'!$B$2+'Each Gender - Bronze'!AE38*'Medal values'!$B$3, "") + IF(AND(AE$1 = AD$1, AD$2 = "Mixed"), 0.5*AD38, 0) + IF(AND(AE$1 = AF$1, AF$2 = "Mixed"), 0.5*AF38, 0)</f>
        <v>0</v>
      </c>
      <c r="AF38" s="5">
        <f>IF('Each Gender - Gold'!AF38+'Each Gender - Silver'!AF38+'Each Gender - Bronze'!AF38 &gt; 0, 'Each Gender - Gold'!AF38*'Medal values'!$B$1+'Each Gender - Silver'!AF38*'Medal values'!$B$2+'Each Gender - Bronze'!AF38*'Medal values'!$B$3, "") + IF(AND(AF$1 = AE$1, AE$2 = "Mixed"), 0.5*AE38, 0) + IF(AND(AF$1 = AG$1, AG$2 = "Mixed"), 0.5*AG38, 0)</f>
        <v>0</v>
      </c>
      <c r="AG38" s="5">
        <f>IF('Each Gender - Gold'!AG38+'Each Gender - Silver'!AG38+'Each Gender - Bronze'!AG38 &gt; 0, 'Each Gender - Gold'!AG38*'Medal values'!$B$1+'Each Gender - Silver'!AG38*'Medal values'!$B$2+'Each Gender - Bronze'!AG38*'Medal values'!$B$3, "") + IF(AND(AG$1 = AF$1, AF$2 = "Mixed"), 0.5*AF38, 0) + IF(AND(AG$1 = AH$1, AH$2 = "Mixed"), 0.5*AH38, 0)</f>
        <v>0</v>
      </c>
      <c r="AH38" s="5">
        <f>IF('Each Gender - Gold'!AH38+'Each Gender - Silver'!AH38+'Each Gender - Bronze'!AH38 &gt; 0, 'Each Gender - Gold'!AH38*'Medal values'!$B$1+'Each Gender - Silver'!AH38*'Medal values'!$B$2+'Each Gender - Bronze'!AH38*'Medal values'!$B$3, "") + IF(AND(AH$1 = AG$1, AG$2 = "Mixed"), 0.5*AG38, 0) + IF(AND(AH$1 = AI$1, AI$2 = "Mixed"), 0.5*AI38, 0)</f>
        <v>0</v>
      </c>
      <c r="AI38" s="5">
        <f>IF('Each Gender - Gold'!AI38+'Each Gender - Silver'!AI38+'Each Gender - Bronze'!AI38 &gt; 0, 'Each Gender - Gold'!AI38*'Medal values'!$B$1+'Each Gender - Silver'!AI38*'Medal values'!$B$2+'Each Gender - Bronze'!AI38*'Medal values'!$B$3, "") + IF(AND(AI$1 = AH$1, AH$2 = "Mixed"), 0.5*AH38, 0) + IF(AND(AI$1 = AJ$1, AJ$2 = "Mixed"), 0.5*AJ38, 0)</f>
        <v>0</v>
      </c>
      <c r="AJ38" s="5">
        <f>IF('Each Gender - Gold'!AJ38+'Each Gender - Silver'!AJ38+'Each Gender - Bronze'!AJ38 &gt; 0, 'Each Gender - Gold'!AJ38*'Medal values'!$B$1+'Each Gender - Silver'!AJ38*'Medal values'!$B$2+'Each Gender - Bronze'!AJ38*'Medal values'!$B$3, "") + IF(AND(AJ$1 = AI$1, AI$2 = "Mixed"), 0.5*AI38, 0) + IF(AND(AJ$1 = AK$1, AK$2 = "Mixed"), 0.5*AK38, 0)</f>
        <v>0</v>
      </c>
      <c r="AK38" s="5">
        <f>IF('Each Gender - Gold'!AK38+'Each Gender - Silver'!AK38+'Each Gender - Bronze'!AK38 &gt; 0, 'Each Gender - Gold'!AK38*'Medal values'!$B$1+'Each Gender - Silver'!AK38*'Medal values'!$B$2+'Each Gender - Bronze'!AK38*'Medal values'!$B$3, "") + IF(AND(AK$1 = AJ$1, AJ$2 = "Mixed"), 0.5*AJ38, 0) + IF(AND(AK$1 = AL$1, AL$2 = "Mixed"), 0.5*AL38, 0)</f>
        <v>0</v>
      </c>
      <c r="AL38" s="5">
        <f>IF('Each Gender - Gold'!AL38+'Each Gender - Silver'!AL38+'Each Gender - Bronze'!AL38 &gt; 0, 'Each Gender - Gold'!AL38*'Medal values'!$B$1+'Each Gender - Silver'!AL38*'Medal values'!$B$2+'Each Gender - Bronze'!AL38*'Medal values'!$B$3, "") + IF(AND(AL$1 = AK$1, AK$2 = "Mixed"), 0.5*AK38, 0) + IF(AND(AL$1 = AM$1, AM$2 = "Mixed"), 0.5*AM38, 0)</f>
        <v>0</v>
      </c>
      <c r="AM38" s="5">
        <f>IF('Each Gender - Gold'!AM38+'Each Gender - Silver'!AM38+'Each Gender - Bronze'!AM38 &gt; 0, 'Each Gender - Gold'!AM38*'Medal values'!$B$1+'Each Gender - Silver'!AM38*'Medal values'!$B$2+'Each Gender - Bronze'!AM38*'Medal values'!$B$3, "") + IF(AND(AM$1 = AL$1, AL$2 = "Mixed"), 0.5*AL38, 0) + IF(AND(AM$1 = AN$1, AN$2 = "Mixed"), 0.5*AN38, 0)</f>
        <v>0</v>
      </c>
      <c r="AN38" s="5">
        <f>IF('Each Gender - Gold'!AN38+'Each Gender - Silver'!AN38+'Each Gender - Bronze'!AN38 &gt; 0, 'Each Gender - Gold'!AN38*'Medal values'!$B$1+'Each Gender - Silver'!AN38*'Medal values'!$B$2+'Each Gender - Bronze'!AN38*'Medal values'!$B$3, "") + IF(AND(AN$1 = AM$1, AM$2 = "Mixed"), 0.5*AM38, 0) + IF(AND(AN$1 = AO$1, AO$2 = "Mixed"), 0.5*AO38, 0)</f>
        <v>0</v>
      </c>
      <c r="AO38" s="5">
        <f>IF('Each Gender - Gold'!AO38+'Each Gender - Silver'!AO38+'Each Gender - Bronze'!AO38 &gt; 0, 'Each Gender - Gold'!AO38*'Medal values'!$B$1+'Each Gender - Silver'!AO38*'Medal values'!$B$2+'Each Gender - Bronze'!AO38*'Medal values'!$B$3, "") + IF(AND(AO$1 = AN$1, AN$2 = "Mixed"), 0.5*AN38, 0) + IF(AND(AO$1 = AP$1, AP$2 = "Mixed"), 0.5*AP38, 0)</f>
        <v>0</v>
      </c>
      <c r="AP38" s="5">
        <f>IF('Each Gender - Gold'!AP38+'Each Gender - Silver'!AP38+'Each Gender - Bronze'!AP38 &gt; 0, 'Each Gender - Gold'!AP38*'Medal values'!$B$1+'Each Gender - Silver'!AP38*'Medal values'!$B$2+'Each Gender - Bronze'!AP38*'Medal values'!$B$3, "") + IF(AND(AP$1 = AO$1, AO$2 = "Mixed"), 0.5*AO38, 0) + IF(AND(AP$1 = AQ$1, AQ$2 = "Mixed"), 0.5*AQ38, 0)</f>
        <v>0</v>
      </c>
      <c r="AQ38" s="5">
        <f>IF('Each Gender - Gold'!AQ38+'Each Gender - Silver'!AQ38+'Each Gender - Bronze'!AQ38 &gt; 0, 'Each Gender - Gold'!AQ38*'Medal values'!$B$1+'Each Gender - Silver'!AQ38*'Medal values'!$B$2+'Each Gender - Bronze'!AQ38*'Medal values'!$B$3, "") + IF(AND(AQ$1 = AP$1, AP$2 = "Mixed"), 0.5*AP38, 0) + IF(AND(AQ$1 = AR$1, AR$2 = "Mixed"), 0.5*AR38, 0)</f>
        <v>0</v>
      </c>
      <c r="AR38" s="5">
        <f>IF('Each Gender - Gold'!AR38+'Each Gender - Silver'!AR38+'Each Gender - Bronze'!AR38 &gt; 0, 'Each Gender - Gold'!AR38*'Medal values'!$B$1+'Each Gender - Silver'!AR38*'Medal values'!$B$2+'Each Gender - Bronze'!AR38*'Medal values'!$B$3, "") + IF(AND(AR$1 = AQ$1, AQ$2 = "Mixed"), 0.5*AQ38, 0) + IF(AND(AR$1 = AS$1, AS$2 = "Mixed"), 0.5*AS38, 0)</f>
        <v>0</v>
      </c>
      <c r="AS38" s="5">
        <f>IF('Each Gender - Gold'!AS38+'Each Gender - Silver'!AS38+'Each Gender - Bronze'!AS38 &gt; 0, 'Each Gender - Gold'!AS38*'Medal values'!$B$1+'Each Gender - Silver'!AS38*'Medal values'!$B$2+'Each Gender - Bronze'!AS38*'Medal values'!$B$3, "") + IF(AND(AS$1 = AR$1, AR$2 = "Mixed"), 0.5*AR38, 0) + IF(AND(AS$1 = AT$1, AT$2 = "Mixed"), 0.5*AT38, 0)</f>
        <v>0</v>
      </c>
      <c r="AT38" s="5">
        <f>IF('Each Gender - Gold'!AT38+'Each Gender - Silver'!AT38+'Each Gender - Bronze'!AT38 &gt; 0, 'Each Gender - Gold'!AT38*'Medal values'!$B$1+'Each Gender - Silver'!AT38*'Medal values'!$B$2+'Each Gender - Bronze'!AT38*'Medal values'!$B$3, "") + IF(AND(AT$1 = AS$1, AS$2 = "Mixed"), 0.5*AS38, 0) + IF(AND(AT$1 = AU$1, AU$2 = "Mixed"), 0.5*AU38, 0)</f>
        <v>0</v>
      </c>
      <c r="AU38" s="5">
        <f>IF('Each Gender - Gold'!AU38+'Each Gender - Silver'!AU38+'Each Gender - Bronze'!AU38 &gt; 0, 'Each Gender - Gold'!AU38*'Medal values'!$B$1+'Each Gender - Silver'!AU38*'Medal values'!$B$2+'Each Gender - Bronze'!AU38*'Medal values'!$B$3, "") + IF(AND(AU$1 = AT$1, AT$2 = "Mixed"), 0.5*AT38, 0) + IF(AND(AU$1 = AV$1, AV$2 = "Mixed"), 0.5*AV38, 0)</f>
        <v>0</v>
      </c>
      <c r="AV38" s="5">
        <f>IF('Each Gender - Gold'!AV38+'Each Gender - Silver'!AV38+'Each Gender - Bronze'!AV38 &gt; 0, 'Each Gender - Gold'!AV38*'Medal values'!$B$1+'Each Gender - Silver'!AV38*'Medal values'!$B$2+'Each Gender - Bronze'!AV38*'Medal values'!$B$3, "") + IF(AND(AV$1 = AU$1, AU$2 = "Mixed"), 0.5*AU38, 0) + IF(AND(AV$1 = AW$1, AW$2 = "Mixed"), 0.5*AW38, 0)</f>
        <v>0</v>
      </c>
      <c r="AW38" s="5">
        <f>IF('Each Gender - Gold'!AW38+'Each Gender - Silver'!AW38+'Each Gender - Bronze'!AW38 &gt; 0, 'Each Gender - Gold'!AW38*'Medal values'!$B$1+'Each Gender - Silver'!AW38*'Medal values'!$B$2+'Each Gender - Bronze'!AW38*'Medal values'!$B$3, "") + IF(AND(AW$1 = AV$1, AV$2 = "Mixed"), 0.5*AV38, 0) + IF(AND(AW$1 = AX$1, AX$2 = "Mixed"), 0.5*AX38, 0)</f>
        <v>0</v>
      </c>
      <c r="AX38" s="5">
        <f>IF('Each Gender - Gold'!AX38+'Each Gender - Silver'!AX38+'Each Gender - Bronze'!AX38 &gt; 0, 'Each Gender - Gold'!AX38*'Medal values'!$B$1+'Each Gender - Silver'!AX38*'Medal values'!$B$2+'Each Gender - Bronze'!AX38*'Medal values'!$B$3, "") + IF(AND(AX$1 = AW$1, AW$2 = "Mixed"), 0.5*AW38, 0) + IF(AND(AX$1 = AY$1, AY$2 = "Mixed"), 0.5*AY38, 0)</f>
        <v>0</v>
      </c>
      <c r="AY38" s="5">
        <f>IF('Each Gender - Gold'!AY38+'Each Gender - Silver'!AY38+'Each Gender - Bronze'!AY38 &gt; 0, 'Each Gender - Gold'!AY38*'Medal values'!$B$1+'Each Gender - Silver'!AY38*'Medal values'!$B$2+'Each Gender - Bronze'!AY38*'Medal values'!$B$3, "") + IF(AND(AY$1 = AX$1, AX$2 = "Mixed"), 0.5*AX38, 0) + IF(AND(AY$1 = AZ$1, AZ$2 = "Mixed"), 0.5*AZ38, 0)</f>
        <v>0</v>
      </c>
      <c r="AZ38" s="5">
        <f>IF('Each Gender - Gold'!AZ38+'Each Gender - Silver'!AZ38+'Each Gender - Bronze'!AZ38 &gt; 0, 'Each Gender - Gold'!AZ38*'Medal values'!$B$1+'Each Gender - Silver'!AZ38*'Medal values'!$B$2+'Each Gender - Bronze'!AZ38*'Medal values'!$B$3, "") + IF(AND(AZ$1 = AY$1, AY$2 = "Mixed"), 0.5*AY38, 0) + IF(AND(AZ$1 = BA$1, BA$2 = "Mixed"), 0.5*BA38, 0)</f>
        <v>0</v>
      </c>
      <c r="BA38" s="5">
        <f>IF('Each Gender - Gold'!BA38+'Each Gender - Silver'!BA38+'Each Gender - Bronze'!BA38 &gt; 0, 'Each Gender - Gold'!BA38*'Medal values'!$B$1+'Each Gender - Silver'!BA38*'Medal values'!$B$2+'Each Gender - Bronze'!BA38*'Medal values'!$B$3, "") + IF(AND(BA$1 = AZ$1, AZ$2 = "Mixed"), 0.5*AZ38, 0) + IF(AND(BA$1 = BB$1, BB$2 = "Mixed"), 0.5*BB38, 0)</f>
        <v>0</v>
      </c>
      <c r="BB38" s="5">
        <f>IF('Each Gender - Gold'!BB38+'Each Gender - Silver'!BB38+'Each Gender - Bronze'!BB38 &gt; 0, 'Each Gender - Gold'!BB38*'Medal values'!$B$1+'Each Gender - Silver'!BB38*'Medal values'!$B$2+'Each Gender - Bronze'!BB38*'Medal values'!$B$3, "") + IF(AND(BB$1 = BA$1, BA$2 = "Mixed"), 0.5*BA38, 0) + IF(AND(BB$1 = BC$1, BC$2 = "Mixed"), 0.5*BC38, 0)</f>
        <v>0</v>
      </c>
      <c r="BC38" s="5">
        <f>IF('Each Gender - Gold'!BC38+'Each Gender - Silver'!BC38+'Each Gender - Bronze'!BC38 &gt; 0, 'Each Gender - Gold'!BC38*'Medal values'!$B$1+'Each Gender - Silver'!BC38*'Medal values'!$B$2+'Each Gender - Bronze'!BC38*'Medal values'!$B$3, "") + IF(AND(BC$1 = BB$1, BB$2 = "Mixed"), 0.5*BB38, 0) + IF(AND(BC$1 = BD$1, BD$2 = "Mixed"), 0.5*BD38, 0)</f>
        <v>0</v>
      </c>
      <c r="BD38" s="5">
        <f>IF('Each Gender - Gold'!BD38+'Each Gender - Silver'!BD38+'Each Gender - Bronze'!BD38 &gt; 0, 'Each Gender - Gold'!BD38*'Medal values'!$B$1+'Each Gender - Silver'!BD38*'Medal values'!$B$2+'Each Gender - Bronze'!BD38*'Medal values'!$B$3, "") + IF(AND(BD$1 = BC$1, BC$2 = "Mixed"), 0.5*BC38, 0) + IF(AND(BD$1 = BE$1, BE$2 = "Mixed"), 0.5*BE38, 0)</f>
        <v>0</v>
      </c>
      <c r="BE38" s="5">
        <f>IF('Each Gender - Gold'!BE38+'Each Gender - Silver'!BE38+'Each Gender - Bronze'!BE38 &gt; 0, 'Each Gender - Gold'!BE38*'Medal values'!$B$1+'Each Gender - Silver'!BE38*'Medal values'!$B$2+'Each Gender - Bronze'!BE38*'Medal values'!$B$3, "") + IF(AND(BE$1 = BD$1, BD$2 = "Mixed"), 0.5*BD38, 0) + IF(AND(BE$1 = BF$1, BF$2 = "Mixed"), 0.5*BF38, 0)</f>
        <v>0</v>
      </c>
      <c r="BF38" s="5">
        <f>IF('Each Gender - Gold'!BF38+'Each Gender - Silver'!BF38+'Each Gender - Bronze'!BF38 &gt; 0, 'Each Gender - Gold'!BF38*'Medal values'!$B$1+'Each Gender - Silver'!BF38*'Medal values'!$B$2+'Each Gender - Bronze'!BF38*'Medal values'!$B$3, "") + IF(AND(BF$1 = BE$1, BE$2 = "Mixed"), 0.5*BE38, 0) + IF(AND(BF$1 = BG$1, BG$2 = "Mixed"), 0.5*BG38, 0)</f>
        <v>0</v>
      </c>
      <c r="BG38" s="5">
        <f>IF('Each Gender - Gold'!BG38+'Each Gender - Silver'!BG38+'Each Gender - Bronze'!BG38 &gt; 0, 'Each Gender - Gold'!BG38*'Medal values'!$B$1+'Each Gender - Silver'!BG38*'Medal values'!$B$2+'Each Gender - Bronze'!BG38*'Medal values'!$B$3, "") + IF(AND(BG$1 = BF$1, BF$2 = "Mixed"), 0.5*BF38, 0) + IF(AND(BG$1 = BH$1, BH$2 = "Mixed"), 0.5*BH38, 0)</f>
        <v>0</v>
      </c>
      <c r="BH38" s="5">
        <f>IF('Each Gender - Gold'!BH38+'Each Gender - Silver'!BH38+'Each Gender - Bronze'!BH38 &gt; 0, 'Each Gender - Gold'!BH38*'Medal values'!$B$1+'Each Gender - Silver'!BH38*'Medal values'!$B$2+'Each Gender - Bronze'!BH38*'Medal values'!$B$3, "") + IF(AND(BH$1 = BG$1, BG$2 = "Mixed"), 0.5*BG38, 0) + IF(AND(BH$1 = BI$1, BI$2 = "Mixed"), 0.5*BI38, 0)</f>
        <v>0</v>
      </c>
      <c r="BI38" s="5">
        <f>IF('Each Gender - Gold'!BI38+'Each Gender - Silver'!BI38+'Each Gender - Bronze'!BI38 &gt; 0, 'Each Gender - Gold'!BI38*'Medal values'!$B$1+'Each Gender - Silver'!BI38*'Medal values'!$B$2+'Each Gender - Bronze'!BI38*'Medal values'!$B$3, "") + IF(AND(BI$1 = BH$1, BH$2 = "Mixed"), 0.5*BH38, 0) + IF(AND(BI$1 = BJ$1, BJ$2 = "Mixed"), 0.5*BJ38, 0)</f>
        <v>0</v>
      </c>
      <c r="BJ38" s="5">
        <f>IF('Each Gender - Gold'!BJ38+'Each Gender - Silver'!BJ38+'Each Gender - Bronze'!BJ38 &gt; 0, 'Each Gender - Gold'!BJ38*'Medal values'!$B$1+'Each Gender - Silver'!BJ38*'Medal values'!$B$2+'Each Gender - Bronze'!BJ38*'Medal values'!$B$3, "") + IF(AND(BJ$1 = BI$1, BI$2 = "Mixed"), 0.5*BI38, 0) + IF(AND(BJ$1 = BK$1, BK$2 = "Mixed"), 0.5*BK38, 0)</f>
        <v>0</v>
      </c>
      <c r="BK38" s="5">
        <f>IF('Each Gender - Gold'!BK38+'Each Gender - Silver'!BK38+'Each Gender - Bronze'!BK38 &gt; 0, 'Each Gender - Gold'!BK38*'Medal values'!$B$1+'Each Gender - Silver'!BK38*'Medal values'!$B$2+'Each Gender - Bronze'!BK38*'Medal values'!$B$3, "") + IF(AND(BK$1 = BJ$1, BJ$2 = "Mixed"), 0.5*BJ38, 0) + IF(AND(BK$1 = BL$1, BL$2 = "Mixed"), 0.5*BL38, 0)</f>
        <v>0</v>
      </c>
      <c r="BL38" s="5">
        <f>IF('Each Gender - Gold'!BL38+'Each Gender - Silver'!BL38+'Each Gender - Bronze'!BL38 &gt; 0, 'Each Gender - Gold'!BL38*'Medal values'!$B$1+'Each Gender - Silver'!BL38*'Medal values'!$B$2+'Each Gender - Bronze'!BL38*'Medal values'!$B$3, "") + IF(AND(BL$1 = BK$1, BK$2 = "Mixed"), 0.5*BK38, 0) + IF(AND(BL$1 = BM$1, BM$2 = "Mixed"), 0.5*BM38, 0)</f>
        <v>0</v>
      </c>
      <c r="BM38" s="5">
        <f>IF('Each Gender - Gold'!BM38+'Each Gender - Silver'!BM38+'Each Gender - Bronze'!BM38 &gt; 0, 'Each Gender - Gold'!BM38*'Medal values'!$B$1+'Each Gender - Silver'!BM38*'Medal values'!$B$2+'Each Gender - Bronze'!BM38*'Medal values'!$B$3, "") + IF(AND(BM$1 = BL$1, BL$2 = "Mixed"), 0.5*BL38, 0) + IF(AND(BM$1 = BN$1, BN$2 = "Mixed"), 0.5*BN38, 0)</f>
        <v>0</v>
      </c>
      <c r="BN38" s="5">
        <f>IF('Each Gender - Gold'!BN38+'Each Gender - Silver'!BN38+'Each Gender - Bronze'!BN38 &gt; 0, 'Each Gender - Gold'!BN38*'Medal values'!$B$1+'Each Gender - Silver'!BN38*'Medal values'!$B$2+'Each Gender - Bronze'!BN38*'Medal values'!$B$3, "") + IF(AND(BN$1 = BM$1, BM$2 = "Mixed"), 0.5*BM38, 0) + IF(AND(BN$1 = BO$1, BO$2 = "Mixed"), 0.5*BO38, 0)</f>
        <v>0</v>
      </c>
      <c r="BO38" s="5">
        <f>IF('Each Gender - Gold'!BO38+'Each Gender - Silver'!BO38+'Each Gender - Bronze'!BO38 &gt; 0, 'Each Gender - Gold'!BO38*'Medal values'!$B$1+'Each Gender - Silver'!BO38*'Medal values'!$B$2+'Each Gender - Bronze'!BO38*'Medal values'!$B$3, "") + IF(AND(BO$1 = BN$1, BN$2 = "Mixed"), 0.5*BN38, 0) + IF(AND(BO$1 = BP$1, BP$2 = "Mixed"), 0.5*BP38, 0)</f>
        <v>0</v>
      </c>
      <c r="BP38" s="5">
        <f>IF('Each Gender - Gold'!BP38+'Each Gender - Silver'!BP38+'Each Gender - Bronze'!BP38 &gt; 0, 'Each Gender - Gold'!BP38*'Medal values'!$B$1+'Each Gender - Silver'!BP38*'Medal values'!$B$2+'Each Gender - Bronze'!BP38*'Medal values'!$B$3, "") + IF(AND(BP$1 = BO$1, BO$2 = "Mixed"), 0.5*BO38, 0) + IF(AND(BP$1 = BQ$1, BQ$2 = "Mixed"), 0.5*BQ38, 0)</f>
        <v>0</v>
      </c>
      <c r="BQ38" s="5">
        <f>IF('Each Gender - Gold'!BQ38+'Each Gender - Silver'!BQ38+'Each Gender - Bronze'!BQ38 &gt; 0, 'Each Gender - Gold'!BQ38*'Medal values'!$B$1+'Each Gender - Silver'!BQ38*'Medal values'!$B$2+'Each Gender - Bronze'!BQ38*'Medal values'!$B$3, "") + IF(AND(BQ$1 = BP$1, BP$2 = "Mixed"), 0.5*BP38, 0) + IF(AND(BQ$1 = BR$1, BR$2 = "Mixed"), 0.5*BR38, 0)</f>
        <v>0</v>
      </c>
      <c r="BR38" s="5">
        <f>IF('Each Gender - Gold'!BR38+'Each Gender - Silver'!BR38+'Each Gender - Bronze'!BR38 &gt; 0, 'Each Gender - Gold'!BR38*'Medal values'!$B$1+'Each Gender - Silver'!BR38*'Medal values'!$B$2+'Each Gender - Bronze'!BR38*'Medal values'!$B$3, "") + IF(AND(BR$1 = BQ$1, BQ$2 = "Mixed"), 0.5*BQ38, 0) + IF(AND(BR$1 = BS$1, BS$2 = "Mixed"), 0.5*BS38, 0)</f>
        <v>0</v>
      </c>
      <c r="BS38" s="5">
        <f>IF('Each Gender - Gold'!BS38+'Each Gender - Silver'!BS38+'Each Gender - Bronze'!BS38 &gt; 0, 'Each Gender - Gold'!BS38*'Medal values'!$B$1+'Each Gender - Silver'!BS38*'Medal values'!$B$2+'Each Gender - Bronze'!BS38*'Medal values'!$B$3, "") + IF(AND(BS$1 = BR$1, BR$2 = "Mixed"), 0.5*BR38, 0) + IF(AND(BS$1 = BT$1, BT$2 = "Mixed"), 0.5*BT38, 0)</f>
        <v>0</v>
      </c>
      <c r="BT38" s="5">
        <f>IF('Each Gender - Gold'!BT38+'Each Gender - Silver'!BT38+'Each Gender - Bronze'!BT38 &gt; 0, 'Each Gender - Gold'!BT38*'Medal values'!$B$1+'Each Gender - Silver'!BT38*'Medal values'!$B$2+'Each Gender - Bronze'!BT38*'Medal values'!$B$3, "") + IF(AND(BT$1 = BS$1, BS$2 = "Mixed"), 0.5*BS38, 0) + IF(AND(BT$1 = BU$1, BU$2 = "Mixed"), 0.5*BU38, 0)</f>
        <v>0</v>
      </c>
      <c r="BU38" s="5">
        <f>IF('Each Gender - Gold'!BU38+'Each Gender - Silver'!BU38+'Each Gender - Bronze'!BU38 &gt; 0, 'Each Gender - Gold'!BU38*'Medal values'!$B$1+'Each Gender - Silver'!BU38*'Medal values'!$B$2+'Each Gender - Bronze'!BU38*'Medal values'!$B$3, "") + IF(AND(BU$1 = BT$1, BT$2 = "Mixed"), 0.5*BT38, 0) + IF(AND(BU$1 = BV$1, BV$2 = "Mixed"), 0.5*BV38, 0)</f>
        <v>0</v>
      </c>
      <c r="BV38" s="5">
        <f>IF('Each Gender - Gold'!BV38+'Each Gender - Silver'!BV38+'Each Gender - Bronze'!BV38 &gt; 0, 'Each Gender - Gold'!BV38*'Medal values'!$B$1+'Each Gender - Silver'!BV38*'Medal values'!$B$2+'Each Gender - Bronze'!BV38*'Medal values'!$B$3, "") + IF(AND(BV$1 = BU$1, BU$2 = "Mixed"), 0.5*BU38, 0) + IF(AND(BV$1 = BW$1, BW$2 = "Mixed"), 0.5*BW38, 0)</f>
        <v>0</v>
      </c>
      <c r="BW38" s="5">
        <f>IF('Each Gender - Gold'!BW38+'Each Gender - Silver'!BW38+'Each Gender - Bronze'!BW38 &gt; 0, 'Each Gender - Gold'!BW38*'Medal values'!$B$1+'Each Gender - Silver'!BW38*'Medal values'!$B$2+'Each Gender - Bronze'!BW38*'Medal values'!$B$3, "") + IF(AND(BW$1 = BV$1, BV$2 = "Mixed"), 0.5*BV38, 0) + IF(AND(BW$1 = BX$1, BX$2 = "Mixed"), 0.5*BX38, 0)</f>
        <v>0</v>
      </c>
      <c r="BX38" s="5">
        <f>IF('Each Gender - Gold'!BX38+'Each Gender - Silver'!BX38+'Each Gender - Bronze'!BX38 &gt; 0, 'Each Gender - Gold'!BX38*'Medal values'!$B$1+'Each Gender - Silver'!BX38*'Medal values'!$B$2+'Each Gender - Bronze'!BX38*'Medal values'!$B$3, "") + IF(AND(BX$1 = BW$1, BW$2 = "Mixed"), 0.5*BW38, 0) + IF(AND(BX$1 = BY$1, BY$2 = "Mixed"), 0.5*BY38, 0)</f>
        <v>0</v>
      </c>
      <c r="BY38" s="5">
        <f>IF('Each Gender - Gold'!BY38+'Each Gender - Silver'!BY38+'Each Gender - Bronze'!BY38 &gt; 0, 'Each Gender - Gold'!BY38*'Medal values'!$B$1+'Each Gender - Silver'!BY38*'Medal values'!$B$2+'Each Gender - Bronze'!BY38*'Medal values'!$B$3, "") + IF(AND(BY$1 = BX$1, BX$2 = "Mixed"), 0.5*BX38, 0) + IF(AND(BY$1 = BZ$1, BZ$2 = "Mixed"), 0.5*BZ38, 0)</f>
        <v>0</v>
      </c>
      <c r="BZ38" s="5">
        <f>IF('Each Gender - Gold'!BZ38+'Each Gender - Silver'!BZ38+'Each Gender - Bronze'!BZ38 &gt; 0, 'Each Gender - Gold'!BZ38*'Medal values'!$B$1+'Each Gender - Silver'!BZ38*'Medal values'!$B$2+'Each Gender - Bronze'!BZ38*'Medal values'!$B$3, "") + IF(AND(BZ$1 = BY$1, BY$2 = "Mixed"), 0.5*BY38, 0) + IF(AND(BZ$1 = CA$1, CA$2 = "Mixed"), 0.5*CA38, 0)</f>
        <v>0</v>
      </c>
      <c r="CA38" s="5">
        <f>IF('Each Gender - Gold'!CA38+'Each Gender - Silver'!CA38+'Each Gender - Bronze'!CA38 &gt; 0, 'Each Gender - Gold'!CA38*'Medal values'!$B$1+'Each Gender - Silver'!CA38*'Medal values'!$B$2+'Each Gender - Bronze'!CA38*'Medal values'!$B$3, "") + IF(AND(CA$1 = BZ$1, BZ$2 = "Mixed"), 0.5*BZ38, 0) + IF(AND(CA$1 = CB$1, CB$2 = "Mixed"), 0.5*CB38, 0)</f>
        <v>0</v>
      </c>
      <c r="CB38" s="5">
        <f>IF('Each Gender - Gold'!CB38+'Each Gender - Silver'!CB38+'Each Gender - Bronze'!CB38 &gt; 0, 'Each Gender - Gold'!CB38*'Medal values'!$B$1+'Each Gender - Silver'!CB38*'Medal values'!$B$2+'Each Gender - Bronze'!CB38*'Medal values'!$B$3, "") + IF(AND(CB$1 = CA$1, CA$2 = "Mixed"), 0.5*CA38, 0) + IF(AND(CB$1 = CC$1, CC$2 = "Mixed"), 0.5*CC38, 0)</f>
        <v>0</v>
      </c>
      <c r="CC38" s="5">
        <f>IF('Each Gender - Gold'!CC38+'Each Gender - Silver'!CC38+'Each Gender - Bronze'!CC38 &gt; 0, 'Each Gender - Gold'!CC38*'Medal values'!$B$1+'Each Gender - Silver'!CC38*'Medal values'!$B$2+'Each Gender - Bronze'!CC38*'Medal values'!$B$3, "") + IF(AND(CC$1 = CB$1, CB$2 = "Mixed"), 0.5*CB38, 0) + IF(AND(CC$1 = CD$1, CD$2 = "Mixed"), 0.5*CD38, 0)</f>
        <v>0</v>
      </c>
      <c r="CD38" s="5">
        <f>IF('Each Gender - Gold'!CD38+'Each Gender - Silver'!CD38+'Each Gender - Bronze'!CD38 &gt; 0, 'Each Gender - Gold'!CD38*'Medal values'!$B$1+'Each Gender - Silver'!CD38*'Medal values'!$B$2+'Each Gender - Bronze'!CD38*'Medal values'!$B$3, "") + IF(AND(CD$1 = CC$1, CC$2 = "Mixed"), 0.5*CC38, 0) + IF(AND(CD$1 = CE$1, CE$2 = "Mixed"), 0.5*CE38, 0)</f>
        <v>0</v>
      </c>
      <c r="CE38" s="5">
        <f>IF('Each Gender - Gold'!CE38+'Each Gender - Silver'!CE38+'Each Gender - Bronze'!CE38 &gt; 0, 'Each Gender - Gold'!CE38*'Medal values'!$B$1+'Each Gender - Silver'!CE38*'Medal values'!$B$2+'Each Gender - Bronze'!CE38*'Medal values'!$B$3, "") + IF(AND(CE$1 = CD$1, CD$2 = "Mixed"), 0.5*CD38, 0) + IF(AND(CE$1 = CF$1, CF$2 = "Mixed"), 0.5*CF38, 0)</f>
        <v>0</v>
      </c>
      <c r="CF38" s="5">
        <f>IF('Each Gender - Gold'!CF38+'Each Gender - Silver'!CF38+'Each Gender - Bronze'!CF38 &gt; 0, 'Each Gender - Gold'!CF38*'Medal values'!$B$1+'Each Gender - Silver'!CF38*'Medal values'!$B$2+'Each Gender - Bronze'!CF38*'Medal values'!$B$3, "") + IF(AND(CF$1 = CE$1, CE$2 = "Mixed"), 0.5*CE38, 0) + IF(AND(CF$1 = CG$1, CG$2 = "Mixed"), 0.5*CG38, 0)</f>
        <v>0</v>
      </c>
      <c r="CG38" s="5">
        <f>IF('Each Gender - Gold'!CG38+'Each Gender - Silver'!CG38+'Each Gender - Bronze'!CG38 &gt; 0, 'Each Gender - Gold'!CG38*'Medal values'!$B$1+'Each Gender - Silver'!CG38*'Medal values'!$B$2+'Each Gender - Bronze'!CG38*'Medal values'!$B$3, "") + IF(AND(CG$1 = CF$1, CF$2 = "Mixed"), 0.5*CF38, 0) + IF(AND(CG$1 = CH$1, CH$2 = "Mixed"), 0.5*CH38, 0)</f>
        <v>0</v>
      </c>
      <c r="CH38" s="5">
        <f>IF('Each Gender - Gold'!CH38+'Each Gender - Silver'!CH38+'Each Gender - Bronze'!CH38 &gt; 0, 'Each Gender - Gold'!CH38*'Medal values'!$B$1+'Each Gender - Silver'!CH38*'Medal values'!$B$2+'Each Gender - Bronze'!CH38*'Medal values'!$B$3, "") + IF(AND(CH$1 = CG$1, CG$2 = "Mixed"), 0.5*CG38, 0) + IF(AND(CH$1 = CI$1, CI$2 = "Mixed"), 0.5*CI38, 0)</f>
        <v>0</v>
      </c>
      <c r="CI38" s="5">
        <f>IF('Each Gender - Gold'!CI38+'Each Gender - Silver'!CI38+'Each Gender - Bronze'!CI38 &gt; 0, 'Each Gender - Gold'!CI38*'Medal values'!$B$1+'Each Gender - Silver'!CI38*'Medal values'!$B$2+'Each Gender - Bronze'!CI38*'Medal values'!$B$3, "") + IF(AND(CI$1 = CH$1, CH$2 = "Mixed"), 0.5*CH38, 0) + IF(AND(CI$1 = CJ$1, CJ$2 = "Mixed"), 0.5*CJ38, 0)</f>
        <v>0</v>
      </c>
      <c r="CJ38" s="5">
        <f>IF('Each Gender - Gold'!CJ38+'Each Gender - Silver'!CJ38+'Each Gender - Bronze'!CJ38 &gt; 0, 'Each Gender - Gold'!CJ38*'Medal values'!$B$1+'Each Gender - Silver'!CJ38*'Medal values'!$B$2+'Each Gender - Bronze'!CJ38*'Medal values'!$B$3, "") + IF(AND(CJ$1 = CI$1, CI$2 = "Mixed"), 0.5*CI38, 0) + IF(AND(CJ$1 = CK$1, CK$2 = "Mixed"), 0.5*CK38, 0)</f>
        <v>0</v>
      </c>
      <c r="CK38" s="5">
        <f>IF('Each Gender - Gold'!CK38+'Each Gender - Silver'!CK38+'Each Gender - Bronze'!CK38 &gt; 0, 'Each Gender - Gold'!CK38*'Medal values'!$B$1+'Each Gender - Silver'!CK38*'Medal values'!$B$2+'Each Gender - Bronze'!CK38*'Medal values'!$B$3, "") + IF(AND(CK$1 = CJ$1, CJ$2 = "Mixed"), 0.5*CJ38, 0) + IF(AND(CK$1 = CL$1, CL$2 = "Mixed"), 0.5*CL38, 0)</f>
        <v>0</v>
      </c>
      <c r="CL38" s="5">
        <f>IF('Each Gender - Gold'!CL38+'Each Gender - Silver'!CL38+'Each Gender - Bronze'!CL38 &gt; 0, 'Each Gender - Gold'!CL38*'Medal values'!$B$1+'Each Gender - Silver'!CL38*'Medal values'!$B$2+'Each Gender - Bronze'!CL38*'Medal values'!$B$3, "") + IF(AND(CL$1 = CK$1, CK$2 = "Mixed"), 0.5*CK38, 0) + IF(AND(CL$1 = CM$1, CM$2 = "Mixed"), 0.5*CM38, 0)</f>
        <v>0</v>
      </c>
      <c r="CM38" s="5">
        <f>IF('Each Gender - Gold'!CM38+'Each Gender - Silver'!CM38+'Each Gender - Bronze'!CM38 &gt; 0, 'Each Gender - Gold'!CM38*'Medal values'!$B$1+'Each Gender - Silver'!CM38*'Medal values'!$B$2+'Each Gender - Bronze'!CM38*'Medal values'!$B$3, "") + IF(AND(CM$1 = CL$1, CL$2 = "Mixed"), 0.5*CL38, 0) + IF(AND(CM$1 = CN$1, CN$2 = "Mixed"), 0.5*CN38, 0)</f>
        <v>0</v>
      </c>
      <c r="CN38" s="5">
        <f>IF('Each Gender - Gold'!CN38+'Each Gender - Silver'!CN38+'Each Gender - Bronze'!CN38 &gt; 0, 'Each Gender - Gold'!CN38*'Medal values'!$B$1+'Each Gender - Silver'!CN38*'Medal values'!$B$2+'Each Gender - Bronze'!CN38*'Medal values'!$B$3, "") + IF(AND(CN$1 = CM$1, CM$2 = "Mixed"), 0.5*CM38, 0) + IF(AND(CN$1 = CO$1, CO$2 = "Mixed"), 0.5*CO38, 0)</f>
        <v>0</v>
      </c>
      <c r="CO38" s="5">
        <f>IF('Each Gender - Gold'!CO38+'Each Gender - Silver'!CO38+'Each Gender - Bronze'!CO38 &gt; 0, 'Each Gender - Gold'!CO38*'Medal values'!$B$1+'Each Gender - Silver'!CO38*'Medal values'!$B$2+'Each Gender - Bronze'!CO38*'Medal values'!$B$3, "") + IF(AND(CO$1 = CN$1, CN$2 = "Mixed"), 0.5*CN38, 0) + IF(AND(CO$1 = CP$1, CP$2 = "Mixed"), 0.5*CP38, 0)</f>
        <v>0</v>
      </c>
      <c r="CP38" s="5">
        <f>IF('Each Gender - Gold'!CP38+'Each Gender - Silver'!CP38+'Each Gender - Bronze'!CP38 &gt; 0, 'Each Gender - Gold'!CP38*'Medal values'!$B$1+'Each Gender - Silver'!CP38*'Medal values'!$B$2+'Each Gender - Bronze'!CP38*'Medal values'!$B$3, "") + IF(AND(CP$1 = CO$1, CO$2 = "Mixed"), 0.5*CO38, 0) + IF(AND(CP$1 = CQ$1, CQ$2 = "Mixed"), 0.5*CQ38, 0)</f>
        <v>0</v>
      </c>
      <c r="CQ38" s="5">
        <f>IF('Each Gender - Gold'!CQ38+'Each Gender - Silver'!CQ38+'Each Gender - Bronze'!CQ38 &gt; 0, 'Each Gender - Gold'!CQ38*'Medal values'!$B$1+'Each Gender - Silver'!CQ38*'Medal values'!$B$2+'Each Gender - Bronze'!CQ38*'Medal values'!$B$3, "") + IF(AND(CQ$1 = CP$1, CP$2 = "Mixed"), 0.5*CP38, 0) + IF(AND(CQ$1 = CR$1, CR$2 = "Mixed"), 0.5*CR38, 0)</f>
        <v>0</v>
      </c>
      <c r="CR38" s="5">
        <f>IF('Each Gender - Gold'!CR38+'Each Gender - Silver'!CR38+'Each Gender - Bronze'!CR38 &gt; 0, 'Each Gender - Gold'!CR38*'Medal values'!$B$1+'Each Gender - Silver'!CR38*'Medal values'!$B$2+'Each Gender - Bronze'!CR38*'Medal values'!$B$3, "") + IF(AND(CR$1 = CQ$1, CQ$2 = "Mixed"), 0.5*CQ38, 0) + IF(AND(CR$1 = CS$1, CS$2 = "Mixed"), 0.5*CS38, 0)</f>
        <v>0</v>
      </c>
      <c r="CS38" s="5">
        <f>IF('Each Gender - Gold'!CS38+'Each Gender - Silver'!CS38+'Each Gender - Bronze'!CS38 &gt; 0, 'Each Gender - Gold'!CS38*'Medal values'!$B$1+'Each Gender - Silver'!CS38*'Medal values'!$B$2+'Each Gender - Bronze'!CS38*'Medal values'!$B$3, "") + IF(AND(CS$1 = CR$1, CR$2 = "Mixed"), 0.5*CR38, 0) + IF(AND(CS$1 = CT$1, CT$2 = "Mixed"), 0.5*CT38, 0)</f>
        <v>0</v>
      </c>
      <c r="CT38" s="5">
        <f>IF('Each Gender - Gold'!CT38+'Each Gender - Silver'!CT38+'Each Gender - Bronze'!CT38 &gt; 0, 'Each Gender - Gold'!CT38*'Medal values'!$B$1+'Each Gender - Silver'!CT38*'Medal values'!$B$2+'Each Gender - Bronze'!CT38*'Medal values'!$B$3, "") + IF(AND(CT$1 = CS$1, CS$2 = "Mixed"), 0.5*CS38, 0) + IF(AND(CT$1 = CU$1, CU$2 = "Mixed"), 0.5*CU38, 0)</f>
        <v>0</v>
      </c>
      <c r="CU38" s="5">
        <f>IF('Each Gender - Gold'!CU38+'Each Gender - Silver'!CU38+'Each Gender - Bronze'!CU38 &gt; 0, 'Each Gender - Gold'!CU38*'Medal values'!$B$1+'Each Gender - Silver'!CU38*'Medal values'!$B$2+'Each Gender - Bronze'!CU38*'Medal values'!$B$3, "") + IF(AND(CU$1 = CT$1, CT$2 = "Mixed"), 0.5*CT38, 0) + IF(AND(CU$1 = CV$1, CV$2 = "Mixed"), 0.5*CV38, 0)</f>
        <v>0</v>
      </c>
      <c r="CV38" s="5">
        <f>IF('Each Gender - Gold'!CV38+'Each Gender - Silver'!CV38+'Each Gender - Bronze'!CV38 &gt; 0, 'Each Gender - Gold'!CV38*'Medal values'!$B$1+'Each Gender - Silver'!CV38*'Medal values'!$B$2+'Each Gender - Bronze'!CV38*'Medal values'!$B$3, "") + IF(AND(CV$1 = CU$1, CU$2 = "Mixed"), 0.5*CU38, 0) + IF(AND(CV$1 = CW$1, CW$2 = "Mixed"), 0.5*CW38, 0)</f>
        <v>0</v>
      </c>
      <c r="CW38" s="5">
        <f t="shared" ref="CW38:CX38" si="36">SUMIF($B$2:$CV$2,CW$2, $B38:$CV38)</f>
        <v>1</v>
      </c>
      <c r="CX38" s="5">
        <f t="shared" si="36"/>
        <v>0</v>
      </c>
    </row>
    <row r="39">
      <c r="A39" s="5" t="str">
        <f>Countries!A37</f>
        <v>GRE</v>
      </c>
      <c r="B39" s="5">
        <f>IF('Each Gender - Gold'!B39+'Each Gender - Silver'!B39+'Each Gender - Bronze'!B39 &gt; 0, 'Each Gender - Gold'!B39*'Medal values'!$B$1+'Each Gender - Silver'!B39*'Medal values'!$B$2+'Each Gender - Bronze'!B39*'Medal values'!$B$3, "") + IF(AND(B$1 = A$1, A$2 = "Mixed"), 0.5*A39, 0) + IF(AND(B$1 = C$1, C$2 = "Mixed"), 0.5*C39, 0)</f>
        <v>0</v>
      </c>
      <c r="C39" s="5">
        <f>IF('Each Gender - Gold'!C39+'Each Gender - Silver'!C39+'Each Gender - Bronze'!C39 &gt; 0, 'Each Gender - Gold'!C39*'Medal values'!$B$1+'Each Gender - Silver'!C39*'Medal values'!$B$2+'Each Gender - Bronze'!C39*'Medal values'!$B$3, "") + IF(AND(C$1 = B$1, B$2 = "Mixed"), 0.5*B39, 0) + IF(AND(C$1 = D$1, D$2 = "Mixed"), 0.5*D39, 0)</f>
        <v>0</v>
      </c>
      <c r="D39" s="5">
        <f>IF('Each Gender - Gold'!D39+'Each Gender - Silver'!D39+'Each Gender - Bronze'!D39 &gt; 0, 'Each Gender - Gold'!D39*'Medal values'!$B$1+'Each Gender - Silver'!D39*'Medal values'!$B$2+'Each Gender - Bronze'!D39*'Medal values'!$B$3, "") + IF(AND(D$1 = C$1, C$2 = "Mixed"), 0.5*C39, 0) + IF(AND(D$1 = E$1, E$2 = "Mixed"), 0.5*E39, 0)</f>
        <v>0</v>
      </c>
      <c r="E39" s="5">
        <f>IF('Each Gender - Gold'!E39+'Each Gender - Silver'!E39+'Each Gender - Bronze'!E39 &gt; 0, 'Each Gender - Gold'!E39*'Medal values'!$B$1+'Each Gender - Silver'!E39*'Medal values'!$B$2+'Each Gender - Bronze'!E39*'Medal values'!$B$3, "") + IF(AND(E$1 = D$1, D$2 = "Mixed"), 0.5*D39, 0) + IF(AND(E$1 = F$1, F$2 = "Mixed"), 0.5*F39, 0)</f>
        <v>0</v>
      </c>
      <c r="F39" s="5">
        <f>IF('Each Gender - Gold'!F39+'Each Gender - Silver'!F39+'Each Gender - Bronze'!F39 &gt; 0, 'Each Gender - Gold'!F39*'Medal values'!$B$1+'Each Gender - Silver'!F39*'Medal values'!$B$2+'Each Gender - Bronze'!F39*'Medal values'!$B$3, "") + IF(AND(F$1 = E$1, E$2 = "Mixed"), 0.5*E39, 0) + IF(AND(F$1 = G$1, G$2 = "Mixed"), 0.5*G39, 0)</f>
        <v>0</v>
      </c>
      <c r="G39" s="5">
        <f>IF('Each Gender - Gold'!G39+'Each Gender - Silver'!G39+'Each Gender - Bronze'!G39 &gt; 0, 'Each Gender - Gold'!G39*'Medal values'!$B$1+'Each Gender - Silver'!G39*'Medal values'!$B$2+'Each Gender - Bronze'!G39*'Medal values'!$B$3, "") + IF(AND(G$1 = F$1, F$2 = "Mixed"), 0.5*F39, 0) + IF(AND(G$1 = H$1, H$2 = "Mixed"), 0.5*H39, 0)</f>
        <v>1</v>
      </c>
      <c r="H39" s="5">
        <f>IF('Each Gender - Gold'!H39+'Each Gender - Silver'!H39+'Each Gender - Bronze'!H39 &gt; 0, 'Each Gender - Gold'!H39*'Medal values'!$B$1+'Each Gender - Silver'!H39*'Medal values'!$B$2+'Each Gender - Bronze'!H39*'Medal values'!$B$3, "") + IF(AND(H$1 = G$1, G$2 = "Mixed"), 0.5*G39, 0) + IF(AND(H$1 = I$1, I$2 = "Mixed"), 0.5*I39, 0)</f>
        <v>0</v>
      </c>
      <c r="I39" s="5">
        <f>IF('Each Gender - Gold'!I39+'Each Gender - Silver'!I39+'Each Gender - Bronze'!I39 &gt; 0, 'Each Gender - Gold'!I39*'Medal values'!$B$1+'Each Gender - Silver'!I39*'Medal values'!$B$2+'Each Gender - Bronze'!I39*'Medal values'!$B$3, "") + IF(AND(I$1 = H$1, H$2 = "Mixed"), 0.5*H39, 0) + IF(AND(I$1 = J$1, J$2 = "Mixed"), 0.5*J39, 0)</f>
        <v>0</v>
      </c>
      <c r="J39" s="5">
        <f>IF('Each Gender - Gold'!J39+'Each Gender - Silver'!J39+'Each Gender - Bronze'!J39 &gt; 0, 'Each Gender - Gold'!J39*'Medal values'!$B$1+'Each Gender - Silver'!J39*'Medal values'!$B$2+'Each Gender - Bronze'!J39*'Medal values'!$B$3, "") + IF(AND(J$1 = I$1, I$2 = "Mixed"), 0.5*I39, 0) + IF(AND(J$1 = K$1, K$2 = "Mixed"), 0.5*K39, 0)</f>
        <v>3.001</v>
      </c>
      <c r="K39" s="5">
        <f>IF('Each Gender - Gold'!K39+'Each Gender - Silver'!K39+'Each Gender - Bronze'!K39 &gt; 0, 'Each Gender - Gold'!K39*'Medal values'!$B$1+'Each Gender - Silver'!K39*'Medal values'!$B$2+'Each Gender - Bronze'!K39*'Medal values'!$B$3, "") + IF(AND(K$1 = J$1, J$2 = "Mixed"), 0.5*J39, 0) + IF(AND(K$1 = L$1, L$2 = "Mixed"), 0.5*L39, 0)</f>
        <v>0</v>
      </c>
      <c r="L39" s="5">
        <f>IF('Each Gender - Gold'!L39+'Each Gender - Silver'!L39+'Each Gender - Bronze'!L39 &gt; 0, 'Each Gender - Gold'!L39*'Medal values'!$B$1+'Each Gender - Silver'!L39*'Medal values'!$B$2+'Each Gender - Bronze'!L39*'Medal values'!$B$3, "") + IF(AND(L$1 = K$1, K$2 = "Mixed"), 0.5*K39, 0) + IF(AND(L$1 = M$1, M$2 = "Mixed"), 0.5*M39, 0)</f>
        <v>0</v>
      </c>
      <c r="M39" s="5">
        <f>IF('Each Gender - Gold'!M39+'Each Gender - Silver'!M39+'Each Gender - Bronze'!M39 &gt; 0, 'Each Gender - Gold'!M39*'Medal values'!$B$1+'Each Gender - Silver'!M39*'Medal values'!$B$2+'Each Gender - Bronze'!M39*'Medal values'!$B$3, "") + IF(AND(M$1 = L$1, L$2 = "Mixed"), 0.5*L39, 0) + IF(AND(M$1 = N$1, N$2 = "Mixed"), 0.5*N39, 0)</f>
        <v>0</v>
      </c>
      <c r="N39" s="5">
        <f>IF('Each Gender - Gold'!N39+'Each Gender - Silver'!N39+'Each Gender - Bronze'!N39 &gt; 0, 'Each Gender - Gold'!N39*'Medal values'!$B$1+'Each Gender - Silver'!N39*'Medal values'!$B$2+'Each Gender - Bronze'!N39*'Medal values'!$B$3, "") + IF(AND(N$1 = M$1, M$2 = "Mixed"), 0.5*M39, 0) + IF(AND(N$1 = O$1, O$2 = "Mixed"), 0.5*O39, 0)</f>
        <v>0</v>
      </c>
      <c r="O39" s="5">
        <f>IF('Each Gender - Gold'!O39+'Each Gender - Silver'!O39+'Each Gender - Bronze'!O39 &gt; 0, 'Each Gender - Gold'!O39*'Medal values'!$B$1+'Each Gender - Silver'!O39*'Medal values'!$B$2+'Each Gender - Bronze'!O39*'Medal values'!$B$3, "") + IF(AND(O$1 = N$1, N$2 = "Mixed"), 0.5*N39, 0) + IF(AND(O$1 = P$1, P$2 = "Mixed"), 0.5*P39, 0)</f>
        <v>0</v>
      </c>
      <c r="P39" s="5">
        <f>IF('Each Gender - Gold'!P39+'Each Gender - Silver'!P39+'Each Gender - Bronze'!P39 &gt; 0, 'Each Gender - Gold'!P39*'Medal values'!$B$1+'Each Gender - Silver'!P39*'Medal values'!$B$2+'Each Gender - Bronze'!P39*'Medal values'!$B$3, "") + IF(AND(P$1 = O$1, O$2 = "Mixed"), 0.5*O39, 0) + IF(AND(P$1 = Q$1, Q$2 = "Mixed"), 0.5*Q39, 0)</f>
        <v>0</v>
      </c>
      <c r="Q39" s="5">
        <f>IF('Each Gender - Gold'!Q39+'Each Gender - Silver'!Q39+'Each Gender - Bronze'!Q39 &gt; 0, 'Each Gender - Gold'!Q39*'Medal values'!$B$1+'Each Gender - Silver'!Q39*'Medal values'!$B$2+'Each Gender - Bronze'!Q39*'Medal values'!$B$3, "") + IF(AND(Q$1 = P$1, P$2 = "Mixed"), 0.5*P39, 0) + IF(AND(Q$1 = R$1, R$2 = "Mixed"), 0.5*R39, 0)</f>
        <v>0</v>
      </c>
      <c r="R39" s="5">
        <f>IF('Each Gender - Gold'!R39+'Each Gender - Silver'!R39+'Each Gender - Bronze'!R39 &gt; 0, 'Each Gender - Gold'!R39*'Medal values'!$B$1+'Each Gender - Silver'!R39*'Medal values'!$B$2+'Each Gender - Bronze'!R39*'Medal values'!$B$3, "") + IF(AND(R$1 = Q$1, Q$2 = "Mixed"), 0.5*Q39, 0) + IF(AND(R$1 = S$1, S$2 = "Mixed"), 0.5*S39, 0)</f>
        <v>0</v>
      </c>
      <c r="S39" s="5">
        <f>IF('Each Gender - Gold'!S39+'Each Gender - Silver'!S39+'Each Gender - Bronze'!S39 &gt; 0, 'Each Gender - Gold'!S39*'Medal values'!$B$1+'Each Gender - Silver'!S39*'Medal values'!$B$2+'Each Gender - Bronze'!S39*'Medal values'!$B$3, "") + IF(AND(S$1 = R$1, R$2 = "Mixed"), 0.5*R39, 0) + IF(AND(S$1 = T$1, T$2 = "Mixed"), 0.5*T39, 0)</f>
        <v>0</v>
      </c>
      <c r="T39" s="5">
        <f>IF('Each Gender - Gold'!T39+'Each Gender - Silver'!T39+'Each Gender - Bronze'!T39 &gt; 0, 'Each Gender - Gold'!T39*'Medal values'!$B$1+'Each Gender - Silver'!T39*'Medal values'!$B$2+'Each Gender - Bronze'!T39*'Medal values'!$B$3, "") + IF(AND(T$1 = S$1, S$2 = "Mixed"), 0.5*S39, 0) + IF(AND(T$1 = U$1, U$2 = "Mixed"), 0.5*U39, 0)</f>
        <v>0</v>
      </c>
      <c r="U39" s="5">
        <f>IF('Each Gender - Gold'!U39+'Each Gender - Silver'!U39+'Each Gender - Bronze'!U39 &gt; 0, 'Each Gender - Gold'!U39*'Medal values'!$B$1+'Each Gender - Silver'!U39*'Medal values'!$B$2+'Each Gender - Bronze'!U39*'Medal values'!$B$3, "") + IF(AND(U$1 = T$1, T$2 = "Mixed"), 0.5*T39, 0) + IF(AND(U$1 = V$1, V$2 = "Mixed"), 0.5*V39, 0)</f>
        <v>0</v>
      </c>
      <c r="V39" s="5">
        <f>IF('Each Gender - Gold'!V39+'Each Gender - Silver'!V39+'Each Gender - Bronze'!V39 &gt; 0, 'Each Gender - Gold'!V39*'Medal values'!$B$1+'Each Gender - Silver'!V39*'Medal values'!$B$2+'Each Gender - Bronze'!V39*'Medal values'!$B$3, "") + IF(AND(V$1 = U$1, U$2 = "Mixed"), 0.5*U39, 0) + IF(AND(V$1 = W$1, W$2 = "Mixed"), 0.5*W39, 0)</f>
        <v>0</v>
      </c>
      <c r="W39" s="5">
        <f>IF('Each Gender - Gold'!W39+'Each Gender - Silver'!W39+'Each Gender - Bronze'!W39 &gt; 0, 'Each Gender - Gold'!W39*'Medal values'!$B$1+'Each Gender - Silver'!W39*'Medal values'!$B$2+'Each Gender - Bronze'!W39*'Medal values'!$B$3, "") + IF(AND(W$1 = V$1, V$2 = "Mixed"), 0.5*V39, 0) + IF(AND(W$1 = X$1, X$2 = "Mixed"), 0.5*X39, 0)</f>
        <v>0</v>
      </c>
      <c r="X39" s="5">
        <f>IF('Each Gender - Gold'!X39+'Each Gender - Silver'!X39+'Each Gender - Bronze'!X39 &gt; 0, 'Each Gender - Gold'!X39*'Medal values'!$B$1+'Each Gender - Silver'!X39*'Medal values'!$B$2+'Each Gender - Bronze'!X39*'Medal values'!$B$3, "") + IF(AND(X$1 = W$1, W$2 = "Mixed"), 0.5*W39, 0) + IF(AND(X$1 = Y$1, Y$2 = "Mixed"), 0.5*Y39, 0)</f>
        <v>0</v>
      </c>
      <c r="Y39" s="5">
        <f>IF('Each Gender - Gold'!Y39+'Each Gender - Silver'!Y39+'Each Gender - Bronze'!Y39 &gt; 0, 'Each Gender - Gold'!Y39*'Medal values'!$B$1+'Each Gender - Silver'!Y39*'Medal values'!$B$2+'Each Gender - Bronze'!Y39*'Medal values'!$B$3, "") + IF(AND(Y$1 = X$1, X$2 = "Mixed"), 0.5*X39, 0) + IF(AND(Y$1 = Z$1, Z$2 = "Mixed"), 0.5*Z39, 0)</f>
        <v>0</v>
      </c>
      <c r="Z39" s="5">
        <f>IF('Each Gender - Gold'!Z39+'Each Gender - Silver'!Z39+'Each Gender - Bronze'!Z39 &gt; 0, 'Each Gender - Gold'!Z39*'Medal values'!$B$1+'Each Gender - Silver'!Z39*'Medal values'!$B$2+'Each Gender - Bronze'!Z39*'Medal values'!$B$3, "") + IF(AND(Z$1 = Y$1, Y$2 = "Mixed"), 0.5*Y39, 0) + IF(AND(Z$1 = AA$1, AA$2 = "Mixed"), 0.5*AA39, 0)</f>
        <v>0</v>
      </c>
      <c r="AA39" s="5">
        <f>IF('Each Gender - Gold'!AA39+'Each Gender - Silver'!AA39+'Each Gender - Bronze'!AA39 &gt; 0, 'Each Gender - Gold'!AA39*'Medal values'!$B$1+'Each Gender - Silver'!AA39*'Medal values'!$B$2+'Each Gender - Bronze'!AA39*'Medal values'!$B$3, "") + IF(AND(AA$1 = Z$1, Z$2 = "Mixed"), 0.5*Z39, 0) + IF(AND(AA$1 = AB$1, AB$2 = "Mixed"), 0.5*AB39, 0)</f>
        <v>0</v>
      </c>
      <c r="AB39" s="5">
        <f>IF('Each Gender - Gold'!AB39+'Each Gender - Silver'!AB39+'Each Gender - Bronze'!AB39 &gt; 0, 'Each Gender - Gold'!AB39*'Medal values'!$B$1+'Each Gender - Silver'!AB39*'Medal values'!$B$2+'Each Gender - Bronze'!AB39*'Medal values'!$B$3, "") + IF(AND(AB$1 = AA$1, AA$2 = "Mixed"), 0.5*AA39, 0) + IF(AND(AB$1 = AC$1, AC$2 = "Mixed"), 0.5*AC39, 0)</f>
        <v>0</v>
      </c>
      <c r="AC39" s="5">
        <f>IF('Each Gender - Gold'!AC39+'Each Gender - Silver'!AC39+'Each Gender - Bronze'!AC39 &gt; 0, 'Each Gender - Gold'!AC39*'Medal values'!$B$1+'Each Gender - Silver'!AC39*'Medal values'!$B$2+'Each Gender - Bronze'!AC39*'Medal values'!$B$3, "") + IF(AND(AC$1 = AB$1, AB$2 = "Mixed"), 0.5*AB39, 0) + IF(AND(AC$1 = AD$1, AD$2 = "Mixed"), 0.5*AD39, 0)</f>
        <v>0</v>
      </c>
      <c r="AD39" s="5">
        <f>IF('Each Gender - Gold'!AD39+'Each Gender - Silver'!AD39+'Each Gender - Bronze'!AD39 &gt; 0, 'Each Gender - Gold'!AD39*'Medal values'!$B$1+'Each Gender - Silver'!AD39*'Medal values'!$B$2+'Each Gender - Bronze'!AD39*'Medal values'!$B$3, "") + IF(AND(AD$1 = AC$1, AC$2 = "Mixed"), 0.5*AC39, 0) + IF(AND(AD$1 = AE$1, AE$2 = "Mixed"), 0.5*AE39, 0)</f>
        <v>0</v>
      </c>
      <c r="AE39" s="5">
        <f>IF('Each Gender - Gold'!AE39+'Each Gender - Silver'!AE39+'Each Gender - Bronze'!AE39 &gt; 0, 'Each Gender - Gold'!AE39*'Medal values'!$B$1+'Each Gender - Silver'!AE39*'Medal values'!$B$2+'Each Gender - Bronze'!AE39*'Medal values'!$B$3, "") + IF(AND(AE$1 = AD$1, AD$2 = "Mixed"), 0.5*AD39, 0) + IF(AND(AE$1 = AF$1, AF$2 = "Mixed"), 0.5*AF39, 0)</f>
        <v>0</v>
      </c>
      <c r="AF39" s="5">
        <f>IF('Each Gender - Gold'!AF39+'Each Gender - Silver'!AF39+'Each Gender - Bronze'!AF39 &gt; 0, 'Each Gender - Gold'!AF39*'Medal values'!$B$1+'Each Gender - Silver'!AF39*'Medal values'!$B$2+'Each Gender - Bronze'!AF39*'Medal values'!$B$3, "") + IF(AND(AF$1 = AE$1, AE$2 = "Mixed"), 0.5*AE39, 0) + IF(AND(AF$1 = AG$1, AG$2 = "Mixed"), 0.5*AG39, 0)</f>
        <v>0</v>
      </c>
      <c r="AG39" s="5">
        <f>IF('Each Gender - Gold'!AG39+'Each Gender - Silver'!AG39+'Each Gender - Bronze'!AG39 &gt; 0, 'Each Gender - Gold'!AG39*'Medal values'!$B$1+'Each Gender - Silver'!AG39*'Medal values'!$B$2+'Each Gender - Bronze'!AG39*'Medal values'!$B$3, "") + IF(AND(AG$1 = AF$1, AF$2 = "Mixed"), 0.5*AF39, 0) + IF(AND(AG$1 = AH$1, AH$2 = "Mixed"), 0.5*AH39, 0)</f>
        <v>0</v>
      </c>
      <c r="AH39" s="5">
        <f>IF('Each Gender - Gold'!AH39+'Each Gender - Silver'!AH39+'Each Gender - Bronze'!AH39 &gt; 0, 'Each Gender - Gold'!AH39*'Medal values'!$B$1+'Each Gender - Silver'!AH39*'Medal values'!$B$2+'Each Gender - Bronze'!AH39*'Medal values'!$B$3, "") + IF(AND(AH$1 = AG$1, AG$2 = "Mixed"), 0.5*AG39, 0) + IF(AND(AH$1 = AI$1, AI$2 = "Mixed"), 0.5*AI39, 0)</f>
        <v>0</v>
      </c>
      <c r="AI39" s="5">
        <f>IF('Each Gender - Gold'!AI39+'Each Gender - Silver'!AI39+'Each Gender - Bronze'!AI39 &gt; 0, 'Each Gender - Gold'!AI39*'Medal values'!$B$1+'Each Gender - Silver'!AI39*'Medal values'!$B$2+'Each Gender - Bronze'!AI39*'Medal values'!$B$3, "") + IF(AND(AI$1 = AH$1, AH$2 = "Mixed"), 0.5*AH39, 0) + IF(AND(AI$1 = AJ$1, AJ$2 = "Mixed"), 0.5*AJ39, 0)</f>
        <v>0</v>
      </c>
      <c r="AJ39" s="5">
        <f>IF('Each Gender - Gold'!AJ39+'Each Gender - Silver'!AJ39+'Each Gender - Bronze'!AJ39 &gt; 0, 'Each Gender - Gold'!AJ39*'Medal values'!$B$1+'Each Gender - Silver'!AJ39*'Medal values'!$B$2+'Each Gender - Bronze'!AJ39*'Medal values'!$B$3, "") + IF(AND(AJ$1 = AI$1, AI$2 = "Mixed"), 0.5*AI39, 0) + IF(AND(AJ$1 = AK$1, AK$2 = "Mixed"), 0.5*AK39, 0)</f>
        <v>0</v>
      </c>
      <c r="AK39" s="5">
        <f>IF('Each Gender - Gold'!AK39+'Each Gender - Silver'!AK39+'Each Gender - Bronze'!AK39 &gt; 0, 'Each Gender - Gold'!AK39*'Medal values'!$B$1+'Each Gender - Silver'!AK39*'Medal values'!$B$2+'Each Gender - Bronze'!AK39*'Medal values'!$B$3, "") + IF(AND(AK$1 = AJ$1, AJ$2 = "Mixed"), 0.5*AJ39, 0) + IF(AND(AK$1 = AL$1, AL$2 = "Mixed"), 0.5*AL39, 0)</f>
        <v>0</v>
      </c>
      <c r="AL39" s="5">
        <f>IF('Each Gender - Gold'!AL39+'Each Gender - Silver'!AL39+'Each Gender - Bronze'!AL39 &gt; 0, 'Each Gender - Gold'!AL39*'Medal values'!$B$1+'Each Gender - Silver'!AL39*'Medal values'!$B$2+'Each Gender - Bronze'!AL39*'Medal values'!$B$3, "") + IF(AND(AL$1 = AK$1, AK$2 = "Mixed"), 0.5*AK39, 0) + IF(AND(AL$1 = AM$1, AM$2 = "Mixed"), 0.5*AM39, 0)</f>
        <v>0</v>
      </c>
      <c r="AM39" s="5">
        <f>IF('Each Gender - Gold'!AM39+'Each Gender - Silver'!AM39+'Each Gender - Bronze'!AM39 &gt; 0, 'Each Gender - Gold'!AM39*'Medal values'!$B$1+'Each Gender - Silver'!AM39*'Medal values'!$B$2+'Each Gender - Bronze'!AM39*'Medal values'!$B$3, "") + IF(AND(AM$1 = AL$1, AL$2 = "Mixed"), 0.5*AL39, 0) + IF(AND(AM$1 = AN$1, AN$2 = "Mixed"), 0.5*AN39, 0)</f>
        <v>0</v>
      </c>
      <c r="AN39" s="5">
        <f>IF('Each Gender - Gold'!AN39+'Each Gender - Silver'!AN39+'Each Gender - Bronze'!AN39 &gt; 0, 'Each Gender - Gold'!AN39*'Medal values'!$B$1+'Each Gender - Silver'!AN39*'Medal values'!$B$2+'Each Gender - Bronze'!AN39*'Medal values'!$B$3, "") + IF(AND(AN$1 = AM$1, AM$2 = "Mixed"), 0.5*AM39, 0) + IF(AND(AN$1 = AO$1, AO$2 = "Mixed"), 0.5*AO39, 0)</f>
        <v>0</v>
      </c>
      <c r="AO39" s="5">
        <f>IF('Each Gender - Gold'!AO39+'Each Gender - Silver'!AO39+'Each Gender - Bronze'!AO39 &gt; 0, 'Each Gender - Gold'!AO39*'Medal values'!$B$1+'Each Gender - Silver'!AO39*'Medal values'!$B$2+'Each Gender - Bronze'!AO39*'Medal values'!$B$3, "") + IF(AND(AO$1 = AN$1, AN$2 = "Mixed"), 0.5*AN39, 0) + IF(AND(AO$1 = AP$1, AP$2 = "Mixed"), 0.5*AP39, 0)</f>
        <v>0</v>
      </c>
      <c r="AP39" s="5">
        <f>IF('Each Gender - Gold'!AP39+'Each Gender - Silver'!AP39+'Each Gender - Bronze'!AP39 &gt; 0, 'Each Gender - Gold'!AP39*'Medal values'!$B$1+'Each Gender - Silver'!AP39*'Medal values'!$B$2+'Each Gender - Bronze'!AP39*'Medal values'!$B$3, "") + IF(AND(AP$1 = AO$1, AO$2 = "Mixed"), 0.5*AO39, 0) + IF(AND(AP$1 = AQ$1, AQ$2 = "Mixed"), 0.5*AQ39, 0)</f>
        <v>0</v>
      </c>
      <c r="AQ39" s="5">
        <f>IF('Each Gender - Gold'!AQ39+'Each Gender - Silver'!AQ39+'Each Gender - Bronze'!AQ39 &gt; 0, 'Each Gender - Gold'!AQ39*'Medal values'!$B$1+'Each Gender - Silver'!AQ39*'Medal values'!$B$2+'Each Gender - Bronze'!AQ39*'Medal values'!$B$3, "") + IF(AND(AQ$1 = AP$1, AP$2 = "Mixed"), 0.5*AP39, 0) + IF(AND(AQ$1 = AR$1, AR$2 = "Mixed"), 0.5*AR39, 0)</f>
        <v>0</v>
      </c>
      <c r="AR39" s="5">
        <f>IF('Each Gender - Gold'!AR39+'Each Gender - Silver'!AR39+'Each Gender - Bronze'!AR39 &gt; 0, 'Each Gender - Gold'!AR39*'Medal values'!$B$1+'Each Gender - Silver'!AR39*'Medal values'!$B$2+'Each Gender - Bronze'!AR39*'Medal values'!$B$3, "") + IF(AND(AR$1 = AQ$1, AQ$2 = "Mixed"), 0.5*AQ39, 0) + IF(AND(AR$1 = AS$1, AS$2 = "Mixed"), 0.5*AS39, 0)</f>
        <v>0</v>
      </c>
      <c r="AS39" s="5">
        <f>IF('Each Gender - Gold'!AS39+'Each Gender - Silver'!AS39+'Each Gender - Bronze'!AS39 &gt; 0, 'Each Gender - Gold'!AS39*'Medal values'!$B$1+'Each Gender - Silver'!AS39*'Medal values'!$B$2+'Each Gender - Bronze'!AS39*'Medal values'!$B$3, "") + IF(AND(AS$1 = AR$1, AR$2 = "Mixed"), 0.5*AR39, 0) + IF(AND(AS$1 = AT$1, AT$2 = "Mixed"), 0.5*AT39, 0)</f>
        <v>0</v>
      </c>
      <c r="AT39" s="5">
        <f>IF('Each Gender - Gold'!AT39+'Each Gender - Silver'!AT39+'Each Gender - Bronze'!AT39 &gt; 0, 'Each Gender - Gold'!AT39*'Medal values'!$B$1+'Each Gender - Silver'!AT39*'Medal values'!$B$2+'Each Gender - Bronze'!AT39*'Medal values'!$B$3, "") + IF(AND(AT$1 = AS$1, AS$2 = "Mixed"), 0.5*AS39, 0) + IF(AND(AT$1 = AU$1, AU$2 = "Mixed"), 0.5*AU39, 0)</f>
        <v>0</v>
      </c>
      <c r="AU39" s="5">
        <f>IF('Each Gender - Gold'!AU39+'Each Gender - Silver'!AU39+'Each Gender - Bronze'!AU39 &gt; 0, 'Each Gender - Gold'!AU39*'Medal values'!$B$1+'Each Gender - Silver'!AU39*'Medal values'!$B$2+'Each Gender - Bronze'!AU39*'Medal values'!$B$3, "") + IF(AND(AU$1 = AT$1, AT$2 = "Mixed"), 0.5*AT39, 0) + IF(AND(AU$1 = AV$1, AV$2 = "Mixed"), 0.5*AV39, 0)</f>
        <v>0</v>
      </c>
      <c r="AV39" s="5">
        <f>IF('Each Gender - Gold'!AV39+'Each Gender - Silver'!AV39+'Each Gender - Bronze'!AV39 &gt; 0, 'Each Gender - Gold'!AV39*'Medal values'!$B$1+'Each Gender - Silver'!AV39*'Medal values'!$B$2+'Each Gender - Bronze'!AV39*'Medal values'!$B$3, "") + IF(AND(AV$1 = AU$1, AU$2 = "Mixed"), 0.5*AU39, 0) + IF(AND(AV$1 = AW$1, AW$2 = "Mixed"), 0.5*AW39, 0)</f>
        <v>0</v>
      </c>
      <c r="AW39" s="5">
        <f>IF('Each Gender - Gold'!AW39+'Each Gender - Silver'!AW39+'Each Gender - Bronze'!AW39 &gt; 0, 'Each Gender - Gold'!AW39*'Medal values'!$B$1+'Each Gender - Silver'!AW39*'Medal values'!$B$2+'Each Gender - Bronze'!AW39*'Medal values'!$B$3, "") + IF(AND(AW$1 = AV$1, AV$2 = "Mixed"), 0.5*AV39, 0) + IF(AND(AW$1 = AX$1, AX$2 = "Mixed"), 0.5*AX39, 0)</f>
        <v>0</v>
      </c>
      <c r="AX39" s="5">
        <f>IF('Each Gender - Gold'!AX39+'Each Gender - Silver'!AX39+'Each Gender - Bronze'!AX39 &gt; 0, 'Each Gender - Gold'!AX39*'Medal values'!$B$1+'Each Gender - Silver'!AX39*'Medal values'!$B$2+'Each Gender - Bronze'!AX39*'Medal values'!$B$3, "") + IF(AND(AX$1 = AW$1, AW$2 = "Mixed"), 0.5*AW39, 0) + IF(AND(AX$1 = AY$1, AY$2 = "Mixed"), 0.5*AY39, 0)</f>
        <v>0</v>
      </c>
      <c r="AY39" s="5">
        <f>IF('Each Gender - Gold'!AY39+'Each Gender - Silver'!AY39+'Each Gender - Bronze'!AY39 &gt; 0, 'Each Gender - Gold'!AY39*'Medal values'!$B$1+'Each Gender - Silver'!AY39*'Medal values'!$B$2+'Each Gender - Bronze'!AY39*'Medal values'!$B$3, "") + IF(AND(AY$1 = AX$1, AX$2 = "Mixed"), 0.5*AX39, 0) + IF(AND(AY$1 = AZ$1, AZ$2 = "Mixed"), 0.5*AZ39, 0)</f>
        <v>0</v>
      </c>
      <c r="AZ39" s="5">
        <f>IF('Each Gender - Gold'!AZ39+'Each Gender - Silver'!AZ39+'Each Gender - Bronze'!AZ39 &gt; 0, 'Each Gender - Gold'!AZ39*'Medal values'!$B$1+'Each Gender - Silver'!AZ39*'Medal values'!$B$2+'Each Gender - Bronze'!AZ39*'Medal values'!$B$3, "") + IF(AND(AZ$1 = AY$1, AY$2 = "Mixed"), 0.5*AY39, 0) + IF(AND(AZ$1 = BA$1, BA$2 = "Mixed"), 0.5*BA39, 0)</f>
        <v>0</v>
      </c>
      <c r="BA39" s="5">
        <f>IF('Each Gender - Gold'!BA39+'Each Gender - Silver'!BA39+'Each Gender - Bronze'!BA39 &gt; 0, 'Each Gender - Gold'!BA39*'Medal values'!$B$1+'Each Gender - Silver'!BA39*'Medal values'!$B$2+'Each Gender - Bronze'!BA39*'Medal values'!$B$3, "") + IF(AND(BA$1 = AZ$1, AZ$2 = "Mixed"), 0.5*AZ39, 0) + IF(AND(BA$1 = BB$1, BB$2 = "Mixed"), 0.5*BB39, 0)</f>
        <v>0</v>
      </c>
      <c r="BB39" s="5">
        <f>IF('Each Gender - Gold'!BB39+'Each Gender - Silver'!BB39+'Each Gender - Bronze'!BB39 &gt; 0, 'Each Gender - Gold'!BB39*'Medal values'!$B$1+'Each Gender - Silver'!BB39*'Medal values'!$B$2+'Each Gender - Bronze'!BB39*'Medal values'!$B$3, "") + IF(AND(BB$1 = BA$1, BA$2 = "Mixed"), 0.5*BA39, 0) + IF(AND(BB$1 = BC$1, BC$2 = "Mixed"), 0.5*BC39, 0)</f>
        <v>0</v>
      </c>
      <c r="BC39" s="5">
        <f>IF('Each Gender - Gold'!BC39+'Each Gender - Silver'!BC39+'Each Gender - Bronze'!BC39 &gt; 0, 'Each Gender - Gold'!BC39*'Medal values'!$B$1+'Each Gender - Silver'!BC39*'Medal values'!$B$2+'Each Gender - Bronze'!BC39*'Medal values'!$B$3, "") + IF(AND(BC$1 = BB$1, BB$2 = "Mixed"), 0.5*BB39, 0) + IF(AND(BC$1 = BD$1, BD$2 = "Mixed"), 0.5*BD39, 0)</f>
        <v>0</v>
      </c>
      <c r="BD39" s="5">
        <f>IF('Each Gender - Gold'!BD39+'Each Gender - Silver'!BD39+'Each Gender - Bronze'!BD39 &gt; 0, 'Each Gender - Gold'!BD39*'Medal values'!$B$1+'Each Gender - Silver'!BD39*'Medal values'!$B$2+'Each Gender - Bronze'!BD39*'Medal values'!$B$3, "") + IF(AND(BD$1 = BC$1, BC$2 = "Mixed"), 0.5*BC39, 0) + IF(AND(BD$1 = BE$1, BE$2 = "Mixed"), 0.5*BE39, 0)</f>
        <v>0</v>
      </c>
      <c r="BE39" s="5">
        <f>IF('Each Gender - Gold'!BE39+'Each Gender - Silver'!BE39+'Each Gender - Bronze'!BE39 &gt; 0, 'Each Gender - Gold'!BE39*'Medal values'!$B$1+'Each Gender - Silver'!BE39*'Medal values'!$B$2+'Each Gender - Bronze'!BE39*'Medal values'!$B$3, "") + IF(AND(BE$1 = BD$1, BD$2 = "Mixed"), 0.5*BD39, 0) + IF(AND(BE$1 = BF$1, BF$2 = "Mixed"), 0.5*BF39, 0)</f>
        <v>0</v>
      </c>
      <c r="BF39" s="5">
        <f>IF('Each Gender - Gold'!BF39+'Each Gender - Silver'!BF39+'Each Gender - Bronze'!BF39 &gt; 0, 'Each Gender - Gold'!BF39*'Medal values'!$B$1+'Each Gender - Silver'!BF39*'Medal values'!$B$2+'Each Gender - Bronze'!BF39*'Medal values'!$B$3, "") + IF(AND(BF$1 = BE$1, BE$2 = "Mixed"), 0.5*BE39, 0) + IF(AND(BF$1 = BG$1, BG$2 = "Mixed"), 0.5*BG39, 0)</f>
        <v>0</v>
      </c>
      <c r="BG39" s="5">
        <f>IF('Each Gender - Gold'!BG39+'Each Gender - Silver'!BG39+'Each Gender - Bronze'!BG39 &gt; 0, 'Each Gender - Gold'!BG39*'Medal values'!$B$1+'Each Gender - Silver'!BG39*'Medal values'!$B$2+'Each Gender - Bronze'!BG39*'Medal values'!$B$3, "") + IF(AND(BG$1 = BF$1, BF$2 = "Mixed"), 0.5*BF39, 0) + IF(AND(BG$1 = BH$1, BH$2 = "Mixed"), 0.5*BH39, 0)</f>
        <v>0</v>
      </c>
      <c r="BH39" s="5">
        <f>IF('Each Gender - Gold'!BH39+'Each Gender - Silver'!BH39+'Each Gender - Bronze'!BH39 &gt; 0, 'Each Gender - Gold'!BH39*'Medal values'!$B$1+'Each Gender - Silver'!BH39*'Medal values'!$B$2+'Each Gender - Bronze'!BH39*'Medal values'!$B$3, "") + IF(AND(BH$1 = BG$1, BG$2 = "Mixed"), 0.5*BG39, 0) + IF(AND(BH$1 = BI$1, BI$2 = "Mixed"), 0.5*BI39, 0)</f>
        <v>0</v>
      </c>
      <c r="BI39" s="5">
        <f>IF('Each Gender - Gold'!BI39+'Each Gender - Silver'!BI39+'Each Gender - Bronze'!BI39 &gt; 0, 'Each Gender - Gold'!BI39*'Medal values'!$B$1+'Each Gender - Silver'!BI39*'Medal values'!$B$2+'Each Gender - Bronze'!BI39*'Medal values'!$B$3, "") + IF(AND(BI$1 = BH$1, BH$2 = "Mixed"), 0.5*BH39, 0) + IF(AND(BI$1 = BJ$1, BJ$2 = "Mixed"), 0.5*BJ39, 0)</f>
        <v>3.001</v>
      </c>
      <c r="BJ39" s="5">
        <f>IF('Each Gender - Gold'!BJ39+'Each Gender - Silver'!BJ39+'Each Gender - Bronze'!BJ39 &gt; 0, 'Each Gender - Gold'!BJ39*'Medal values'!$B$1+'Each Gender - Silver'!BJ39*'Medal values'!$B$2+'Each Gender - Bronze'!BJ39*'Medal values'!$B$3, "") + IF(AND(BJ$1 = BI$1, BI$2 = "Mixed"), 0.5*BI39, 0) + IF(AND(BJ$1 = BK$1, BK$2 = "Mixed"), 0.5*BK39, 0)</f>
        <v>0</v>
      </c>
      <c r="BK39" s="5">
        <f>IF('Each Gender - Gold'!BK39+'Each Gender - Silver'!BK39+'Each Gender - Bronze'!BK39 &gt; 0, 'Each Gender - Gold'!BK39*'Medal values'!$B$1+'Each Gender - Silver'!BK39*'Medal values'!$B$2+'Each Gender - Bronze'!BK39*'Medal values'!$B$3, "") + IF(AND(BK$1 = BJ$1, BJ$2 = "Mixed"), 0.5*BJ39, 0) + IF(AND(BK$1 = BL$1, BL$2 = "Mixed"), 0.5*BL39, 0)</f>
        <v>0</v>
      </c>
      <c r="BL39" s="5">
        <f>IF('Each Gender - Gold'!BL39+'Each Gender - Silver'!BL39+'Each Gender - Bronze'!BL39 &gt; 0, 'Each Gender - Gold'!BL39*'Medal values'!$B$1+'Each Gender - Silver'!BL39*'Medal values'!$B$2+'Each Gender - Bronze'!BL39*'Medal values'!$B$3, "") + IF(AND(BL$1 = BK$1, BK$2 = "Mixed"), 0.5*BK39, 0) + IF(AND(BL$1 = BM$1, BM$2 = "Mixed"), 0.5*BM39, 0)</f>
        <v>0</v>
      </c>
      <c r="BM39" s="5">
        <f>IF('Each Gender - Gold'!BM39+'Each Gender - Silver'!BM39+'Each Gender - Bronze'!BM39 &gt; 0, 'Each Gender - Gold'!BM39*'Medal values'!$B$1+'Each Gender - Silver'!BM39*'Medal values'!$B$2+'Each Gender - Bronze'!BM39*'Medal values'!$B$3, "") + IF(AND(BM$1 = BL$1, BL$2 = "Mixed"), 0.5*BL39, 0) + IF(AND(BM$1 = BN$1, BN$2 = "Mixed"), 0.5*BN39, 0)</f>
        <v>0</v>
      </c>
      <c r="BN39" s="5">
        <f>IF('Each Gender - Gold'!BN39+'Each Gender - Silver'!BN39+'Each Gender - Bronze'!BN39 &gt; 0, 'Each Gender - Gold'!BN39*'Medal values'!$B$1+'Each Gender - Silver'!BN39*'Medal values'!$B$2+'Each Gender - Bronze'!BN39*'Medal values'!$B$3, "") + IF(AND(BN$1 = BM$1, BM$2 = "Mixed"), 0.5*BM39, 0) + IF(AND(BN$1 = BO$1, BO$2 = "Mixed"), 0.5*BO39, 0)</f>
        <v>0</v>
      </c>
      <c r="BO39" s="5">
        <f>IF('Each Gender - Gold'!BO39+'Each Gender - Silver'!BO39+'Each Gender - Bronze'!BO39 &gt; 0, 'Each Gender - Gold'!BO39*'Medal values'!$B$1+'Each Gender - Silver'!BO39*'Medal values'!$B$2+'Each Gender - Bronze'!BO39*'Medal values'!$B$3, "") + IF(AND(BO$1 = BN$1, BN$2 = "Mixed"), 0.5*BN39, 0) + IF(AND(BO$1 = BP$1, BP$2 = "Mixed"), 0.5*BP39, 0)</f>
        <v>0</v>
      </c>
      <c r="BP39" s="5">
        <f>IF('Each Gender - Gold'!BP39+'Each Gender - Silver'!BP39+'Each Gender - Bronze'!BP39 &gt; 0, 'Each Gender - Gold'!BP39*'Medal values'!$B$1+'Each Gender - Silver'!BP39*'Medal values'!$B$2+'Each Gender - Bronze'!BP39*'Medal values'!$B$3, "") + IF(AND(BP$1 = BO$1, BO$2 = "Mixed"), 0.5*BO39, 0) + IF(AND(BP$1 = BQ$1, BQ$2 = "Mixed"), 0.5*BQ39, 0)</f>
        <v>0</v>
      </c>
      <c r="BQ39" s="5">
        <f>IF('Each Gender - Gold'!BQ39+'Each Gender - Silver'!BQ39+'Each Gender - Bronze'!BQ39 &gt; 0, 'Each Gender - Gold'!BQ39*'Medal values'!$B$1+'Each Gender - Silver'!BQ39*'Medal values'!$B$2+'Each Gender - Bronze'!BQ39*'Medal values'!$B$3, "") + IF(AND(BQ$1 = BP$1, BP$2 = "Mixed"), 0.5*BP39, 0) + IF(AND(BQ$1 = BR$1, BR$2 = "Mixed"), 0.5*BR39, 0)</f>
        <v>0</v>
      </c>
      <c r="BR39" s="5">
        <f>IF('Each Gender - Gold'!BR39+'Each Gender - Silver'!BR39+'Each Gender - Bronze'!BR39 &gt; 0, 'Each Gender - Gold'!BR39*'Medal values'!$B$1+'Each Gender - Silver'!BR39*'Medal values'!$B$2+'Each Gender - Bronze'!BR39*'Medal values'!$B$3, "") + IF(AND(BR$1 = BQ$1, BQ$2 = "Mixed"), 0.5*BQ39, 0) + IF(AND(BR$1 = BS$1, BS$2 = "Mixed"), 0.5*BS39, 0)</f>
        <v>0</v>
      </c>
      <c r="BS39" s="5">
        <f>IF('Each Gender - Gold'!BS39+'Each Gender - Silver'!BS39+'Each Gender - Bronze'!BS39 &gt; 0, 'Each Gender - Gold'!BS39*'Medal values'!$B$1+'Each Gender - Silver'!BS39*'Medal values'!$B$2+'Each Gender - Bronze'!BS39*'Medal values'!$B$3, "") + IF(AND(BS$1 = BR$1, BR$2 = "Mixed"), 0.5*BR39, 0) + IF(AND(BS$1 = BT$1, BT$2 = "Mixed"), 0.5*BT39, 0)</f>
        <v>0</v>
      </c>
      <c r="BT39" s="5">
        <f>IF('Each Gender - Gold'!BT39+'Each Gender - Silver'!BT39+'Each Gender - Bronze'!BT39 &gt; 0, 'Each Gender - Gold'!BT39*'Medal values'!$B$1+'Each Gender - Silver'!BT39*'Medal values'!$B$2+'Each Gender - Bronze'!BT39*'Medal values'!$B$3, "") + IF(AND(BT$1 = BS$1, BS$2 = "Mixed"), 0.5*BS39, 0) + IF(AND(BT$1 = BU$1, BU$2 = "Mixed"), 0.5*BU39, 0)</f>
        <v>0</v>
      </c>
      <c r="BU39" s="5">
        <f>IF('Each Gender - Gold'!BU39+'Each Gender - Silver'!BU39+'Each Gender - Bronze'!BU39 &gt; 0, 'Each Gender - Gold'!BU39*'Medal values'!$B$1+'Each Gender - Silver'!BU39*'Medal values'!$B$2+'Each Gender - Bronze'!BU39*'Medal values'!$B$3, "") + IF(AND(BU$1 = BT$1, BT$2 = "Mixed"), 0.5*BT39, 0) + IF(AND(BU$1 = BV$1, BV$2 = "Mixed"), 0.5*BV39, 0)</f>
        <v>0</v>
      </c>
      <c r="BV39" s="5">
        <f>IF('Each Gender - Gold'!BV39+'Each Gender - Silver'!BV39+'Each Gender - Bronze'!BV39 &gt; 0, 'Each Gender - Gold'!BV39*'Medal values'!$B$1+'Each Gender - Silver'!BV39*'Medal values'!$B$2+'Each Gender - Bronze'!BV39*'Medal values'!$B$3, "") + IF(AND(BV$1 = BU$1, BU$2 = "Mixed"), 0.5*BU39, 0) + IF(AND(BV$1 = BW$1, BW$2 = "Mixed"), 0.5*BW39, 0)</f>
        <v>0</v>
      </c>
      <c r="BW39" s="5">
        <f>IF('Each Gender - Gold'!BW39+'Each Gender - Silver'!BW39+'Each Gender - Bronze'!BW39 &gt; 0, 'Each Gender - Gold'!BW39*'Medal values'!$B$1+'Each Gender - Silver'!BW39*'Medal values'!$B$2+'Each Gender - Bronze'!BW39*'Medal values'!$B$3, "") + IF(AND(BW$1 = BV$1, BV$2 = "Mixed"), 0.5*BV39, 0) + IF(AND(BW$1 = BX$1, BX$2 = "Mixed"), 0.5*BX39, 0)</f>
        <v>0</v>
      </c>
      <c r="BX39" s="5">
        <f>IF('Each Gender - Gold'!BX39+'Each Gender - Silver'!BX39+'Each Gender - Bronze'!BX39 &gt; 0, 'Each Gender - Gold'!BX39*'Medal values'!$B$1+'Each Gender - Silver'!BX39*'Medal values'!$B$2+'Each Gender - Bronze'!BX39*'Medal values'!$B$3, "") + IF(AND(BX$1 = BW$1, BW$2 = "Mixed"), 0.5*BW39, 0) + IF(AND(BX$1 = BY$1, BY$2 = "Mixed"), 0.5*BY39, 0)</f>
        <v>0</v>
      </c>
      <c r="BY39" s="5">
        <f>IF('Each Gender - Gold'!BY39+'Each Gender - Silver'!BY39+'Each Gender - Bronze'!BY39 &gt; 0, 'Each Gender - Gold'!BY39*'Medal values'!$B$1+'Each Gender - Silver'!BY39*'Medal values'!$B$2+'Each Gender - Bronze'!BY39*'Medal values'!$B$3, "") + IF(AND(BY$1 = BX$1, BX$2 = "Mixed"), 0.5*BX39, 0) + IF(AND(BY$1 = BZ$1, BZ$2 = "Mixed"), 0.5*BZ39, 0)</f>
        <v>0</v>
      </c>
      <c r="BZ39" s="5">
        <f>IF('Each Gender - Gold'!BZ39+'Each Gender - Silver'!BZ39+'Each Gender - Bronze'!BZ39 &gt; 0, 'Each Gender - Gold'!BZ39*'Medal values'!$B$1+'Each Gender - Silver'!BZ39*'Medal values'!$B$2+'Each Gender - Bronze'!BZ39*'Medal values'!$B$3, "") + IF(AND(BZ$1 = BY$1, BY$2 = "Mixed"), 0.5*BY39, 0) + IF(AND(BZ$1 = CA$1, CA$2 = "Mixed"), 0.5*CA39, 0)</f>
        <v>0</v>
      </c>
      <c r="CA39" s="5">
        <f>IF('Each Gender - Gold'!CA39+'Each Gender - Silver'!CA39+'Each Gender - Bronze'!CA39 &gt; 0, 'Each Gender - Gold'!CA39*'Medal values'!$B$1+'Each Gender - Silver'!CA39*'Medal values'!$B$2+'Each Gender - Bronze'!CA39*'Medal values'!$B$3, "") + IF(AND(CA$1 = BZ$1, BZ$2 = "Mixed"), 0.5*BZ39, 0) + IF(AND(CA$1 = CB$1, CB$2 = "Mixed"), 0.5*CB39, 0)</f>
        <v>0</v>
      </c>
      <c r="CB39" s="5">
        <f>IF('Each Gender - Gold'!CB39+'Each Gender - Silver'!CB39+'Each Gender - Bronze'!CB39 &gt; 0, 'Each Gender - Gold'!CB39*'Medal values'!$B$1+'Each Gender - Silver'!CB39*'Medal values'!$B$2+'Each Gender - Bronze'!CB39*'Medal values'!$B$3, "") + IF(AND(CB$1 = CA$1, CA$2 = "Mixed"), 0.5*CA39, 0) + IF(AND(CB$1 = CC$1, CC$2 = "Mixed"), 0.5*CC39, 0)</f>
        <v>0</v>
      </c>
      <c r="CC39" s="5">
        <f>IF('Each Gender - Gold'!CC39+'Each Gender - Silver'!CC39+'Each Gender - Bronze'!CC39 &gt; 0, 'Each Gender - Gold'!CC39*'Medal values'!$B$1+'Each Gender - Silver'!CC39*'Medal values'!$B$2+'Each Gender - Bronze'!CC39*'Medal values'!$B$3, "") + IF(AND(CC$1 = CB$1, CB$2 = "Mixed"), 0.5*CB39, 0) + IF(AND(CC$1 = CD$1, CD$2 = "Mixed"), 0.5*CD39, 0)</f>
        <v>0</v>
      </c>
      <c r="CD39" s="5">
        <f>IF('Each Gender - Gold'!CD39+'Each Gender - Silver'!CD39+'Each Gender - Bronze'!CD39 &gt; 0, 'Each Gender - Gold'!CD39*'Medal values'!$B$1+'Each Gender - Silver'!CD39*'Medal values'!$B$2+'Each Gender - Bronze'!CD39*'Medal values'!$B$3, "") + IF(AND(CD$1 = CC$1, CC$2 = "Mixed"), 0.5*CC39, 0) + IF(AND(CD$1 = CE$1, CE$2 = "Mixed"), 0.5*CE39, 0)</f>
        <v>0</v>
      </c>
      <c r="CE39" s="5">
        <f>IF('Each Gender - Gold'!CE39+'Each Gender - Silver'!CE39+'Each Gender - Bronze'!CE39 &gt; 0, 'Each Gender - Gold'!CE39*'Medal values'!$B$1+'Each Gender - Silver'!CE39*'Medal values'!$B$2+'Each Gender - Bronze'!CE39*'Medal values'!$B$3, "") + IF(AND(CE$1 = CD$1, CD$2 = "Mixed"), 0.5*CD39, 0) + IF(AND(CE$1 = CF$1, CF$2 = "Mixed"), 0.5*CF39, 0)</f>
        <v>0</v>
      </c>
      <c r="CF39" s="5">
        <f>IF('Each Gender - Gold'!CF39+'Each Gender - Silver'!CF39+'Each Gender - Bronze'!CF39 &gt; 0, 'Each Gender - Gold'!CF39*'Medal values'!$B$1+'Each Gender - Silver'!CF39*'Medal values'!$B$2+'Each Gender - Bronze'!CF39*'Medal values'!$B$3, "") + IF(AND(CF$1 = CE$1, CE$2 = "Mixed"), 0.5*CE39, 0) + IF(AND(CF$1 = CG$1, CG$2 = "Mixed"), 0.5*CG39, 0)</f>
        <v>0</v>
      </c>
      <c r="CG39" s="5">
        <f>IF('Each Gender - Gold'!CG39+'Each Gender - Silver'!CG39+'Each Gender - Bronze'!CG39 &gt; 0, 'Each Gender - Gold'!CG39*'Medal values'!$B$1+'Each Gender - Silver'!CG39*'Medal values'!$B$2+'Each Gender - Bronze'!CG39*'Medal values'!$B$3, "") + IF(AND(CG$1 = CF$1, CF$2 = "Mixed"), 0.5*CF39, 0) + IF(AND(CG$1 = CH$1, CH$2 = "Mixed"), 0.5*CH39, 0)</f>
        <v>0</v>
      </c>
      <c r="CH39" s="5">
        <f>IF('Each Gender - Gold'!CH39+'Each Gender - Silver'!CH39+'Each Gender - Bronze'!CH39 &gt; 0, 'Each Gender - Gold'!CH39*'Medal values'!$B$1+'Each Gender - Silver'!CH39*'Medal values'!$B$2+'Each Gender - Bronze'!CH39*'Medal values'!$B$3, "") + IF(AND(CH$1 = CG$1, CG$2 = "Mixed"), 0.5*CG39, 0) + IF(AND(CH$1 = CI$1, CI$2 = "Mixed"), 0.5*CI39, 0)</f>
        <v>0</v>
      </c>
      <c r="CI39" s="5">
        <f>IF('Each Gender - Gold'!CI39+'Each Gender - Silver'!CI39+'Each Gender - Bronze'!CI39 &gt; 0, 'Each Gender - Gold'!CI39*'Medal values'!$B$1+'Each Gender - Silver'!CI39*'Medal values'!$B$2+'Each Gender - Bronze'!CI39*'Medal values'!$B$3, "") + IF(AND(CI$1 = CH$1, CH$2 = "Mixed"), 0.5*CH39, 0) + IF(AND(CI$1 = CJ$1, CJ$2 = "Mixed"), 0.5*CJ39, 0)</f>
        <v>0</v>
      </c>
      <c r="CJ39" s="5">
        <f>IF('Each Gender - Gold'!CJ39+'Each Gender - Silver'!CJ39+'Each Gender - Bronze'!CJ39 &gt; 0, 'Each Gender - Gold'!CJ39*'Medal values'!$B$1+'Each Gender - Silver'!CJ39*'Medal values'!$B$2+'Each Gender - Bronze'!CJ39*'Medal values'!$B$3, "") + IF(AND(CJ$1 = CI$1, CI$2 = "Mixed"), 0.5*CI39, 0) + IF(AND(CJ$1 = CK$1, CK$2 = "Mixed"), 0.5*CK39, 0)</f>
        <v>0</v>
      </c>
      <c r="CK39" s="5">
        <f>IF('Each Gender - Gold'!CK39+'Each Gender - Silver'!CK39+'Each Gender - Bronze'!CK39 &gt; 0, 'Each Gender - Gold'!CK39*'Medal values'!$B$1+'Each Gender - Silver'!CK39*'Medal values'!$B$2+'Each Gender - Bronze'!CK39*'Medal values'!$B$3, "") + IF(AND(CK$1 = CJ$1, CJ$2 = "Mixed"), 0.5*CJ39, 0) + IF(AND(CK$1 = CL$1, CL$2 = "Mixed"), 0.5*CL39, 0)</f>
        <v>0</v>
      </c>
      <c r="CL39" s="5">
        <f>IF('Each Gender - Gold'!CL39+'Each Gender - Silver'!CL39+'Each Gender - Bronze'!CL39 &gt; 0, 'Each Gender - Gold'!CL39*'Medal values'!$B$1+'Each Gender - Silver'!CL39*'Medal values'!$B$2+'Each Gender - Bronze'!CL39*'Medal values'!$B$3, "") + IF(AND(CL$1 = CK$1, CK$2 = "Mixed"), 0.5*CK39, 0) + IF(AND(CL$1 = CM$1, CM$2 = "Mixed"), 0.5*CM39, 0)</f>
        <v>0</v>
      </c>
      <c r="CM39" s="5">
        <f>IF('Each Gender - Gold'!CM39+'Each Gender - Silver'!CM39+'Each Gender - Bronze'!CM39 &gt; 0, 'Each Gender - Gold'!CM39*'Medal values'!$B$1+'Each Gender - Silver'!CM39*'Medal values'!$B$2+'Each Gender - Bronze'!CM39*'Medal values'!$B$3, "") + IF(AND(CM$1 = CL$1, CL$2 = "Mixed"), 0.5*CL39, 0) + IF(AND(CM$1 = CN$1, CN$2 = "Mixed"), 0.5*CN39, 0)</f>
        <v>0</v>
      </c>
      <c r="CN39" s="5">
        <f>IF('Each Gender - Gold'!CN39+'Each Gender - Silver'!CN39+'Each Gender - Bronze'!CN39 &gt; 0, 'Each Gender - Gold'!CN39*'Medal values'!$B$1+'Each Gender - Silver'!CN39*'Medal values'!$B$2+'Each Gender - Bronze'!CN39*'Medal values'!$B$3, "") + IF(AND(CN$1 = CM$1, CM$2 = "Mixed"), 0.5*CM39, 0) + IF(AND(CN$1 = CO$1, CO$2 = "Mixed"), 0.5*CO39, 0)</f>
        <v>0</v>
      </c>
      <c r="CO39" s="5">
        <f>IF('Each Gender - Gold'!CO39+'Each Gender - Silver'!CO39+'Each Gender - Bronze'!CO39 &gt; 0, 'Each Gender - Gold'!CO39*'Medal values'!$B$1+'Each Gender - Silver'!CO39*'Medal values'!$B$2+'Each Gender - Bronze'!CO39*'Medal values'!$B$3, "") + IF(AND(CO$1 = CN$1, CN$2 = "Mixed"), 0.5*CN39, 0) + IF(AND(CO$1 = CP$1, CP$2 = "Mixed"), 0.5*CP39, 0)</f>
        <v>0</v>
      </c>
      <c r="CP39" s="5">
        <f>IF('Each Gender - Gold'!CP39+'Each Gender - Silver'!CP39+'Each Gender - Bronze'!CP39 &gt; 0, 'Each Gender - Gold'!CP39*'Medal values'!$B$1+'Each Gender - Silver'!CP39*'Medal values'!$B$2+'Each Gender - Bronze'!CP39*'Medal values'!$B$3, "") + IF(AND(CP$1 = CO$1, CO$2 = "Mixed"), 0.5*CO39, 0) + IF(AND(CP$1 = CQ$1, CQ$2 = "Mixed"), 0.5*CQ39, 0)</f>
        <v>0</v>
      </c>
      <c r="CQ39" s="5">
        <f>IF('Each Gender - Gold'!CQ39+'Each Gender - Silver'!CQ39+'Each Gender - Bronze'!CQ39 &gt; 0, 'Each Gender - Gold'!CQ39*'Medal values'!$B$1+'Each Gender - Silver'!CQ39*'Medal values'!$B$2+'Each Gender - Bronze'!CQ39*'Medal values'!$B$3, "") + IF(AND(CQ$1 = CP$1, CP$2 = "Mixed"), 0.5*CP39, 0) + IF(AND(CQ$1 = CR$1, CR$2 = "Mixed"), 0.5*CR39, 0)</f>
        <v>2.000001</v>
      </c>
      <c r="CR39" s="5">
        <f>IF('Each Gender - Gold'!CR39+'Each Gender - Silver'!CR39+'Each Gender - Bronze'!CR39 &gt; 0, 'Each Gender - Gold'!CR39*'Medal values'!$B$1+'Each Gender - Silver'!CR39*'Medal values'!$B$2+'Each Gender - Bronze'!CR39*'Medal values'!$B$3, "") + IF(AND(CR$1 = CQ$1, CQ$2 = "Mixed"), 0.5*CQ39, 0) + IF(AND(CR$1 = CS$1, CS$2 = "Mixed"), 0.5*CS39, 0)</f>
        <v>0</v>
      </c>
      <c r="CS39" s="5">
        <f>IF('Each Gender - Gold'!CS39+'Each Gender - Silver'!CS39+'Each Gender - Bronze'!CS39 &gt; 0, 'Each Gender - Gold'!CS39*'Medal values'!$B$1+'Each Gender - Silver'!CS39*'Medal values'!$B$2+'Each Gender - Bronze'!CS39*'Medal values'!$B$3, "") + IF(AND(CS$1 = CR$1, CR$2 = "Mixed"), 0.5*CR39, 0) + IF(AND(CS$1 = CT$1, CT$2 = "Mixed"), 0.5*CT39, 0)</f>
        <v>0</v>
      </c>
      <c r="CT39" s="5">
        <f>IF('Each Gender - Gold'!CT39+'Each Gender - Silver'!CT39+'Each Gender - Bronze'!CT39 &gt; 0, 'Each Gender - Gold'!CT39*'Medal values'!$B$1+'Each Gender - Silver'!CT39*'Medal values'!$B$2+'Each Gender - Bronze'!CT39*'Medal values'!$B$3, "") + IF(AND(CT$1 = CS$1, CS$2 = "Mixed"), 0.5*CS39, 0) + IF(AND(CT$1 = CU$1, CU$2 = "Mixed"), 0.5*CU39, 0)</f>
        <v>0</v>
      </c>
      <c r="CU39" s="5">
        <f>IF('Each Gender - Gold'!CU39+'Each Gender - Silver'!CU39+'Each Gender - Bronze'!CU39 &gt; 0, 'Each Gender - Gold'!CU39*'Medal values'!$B$1+'Each Gender - Silver'!CU39*'Medal values'!$B$2+'Each Gender - Bronze'!CU39*'Medal values'!$B$3, "") + IF(AND(CU$1 = CT$1, CT$2 = "Mixed"), 0.5*CT39, 0) + IF(AND(CU$1 = CV$1, CV$2 = "Mixed"), 0.5*CV39, 0)</f>
        <v>0</v>
      </c>
      <c r="CV39" s="5">
        <f>IF('Each Gender - Gold'!CV39+'Each Gender - Silver'!CV39+'Each Gender - Bronze'!CV39 &gt; 0, 'Each Gender - Gold'!CV39*'Medal values'!$B$1+'Each Gender - Silver'!CV39*'Medal values'!$B$2+'Each Gender - Bronze'!CV39*'Medal values'!$B$3, "") + IF(AND(CV$1 = CU$1, CU$2 = "Mixed"), 0.5*CU39, 0) + IF(AND(CV$1 = CW$1, CW$2 = "Mixed"), 0.5*CW39, 0)</f>
        <v>0</v>
      </c>
      <c r="CW39" s="5">
        <f t="shared" ref="CW39:CX39" si="37">SUMIF($B$2:$CV$2,CW$2, $B39:$CV39)</f>
        <v>9.002001</v>
      </c>
      <c r="CX39" s="5">
        <f t="shared" si="37"/>
        <v>0</v>
      </c>
    </row>
    <row r="40">
      <c r="A40" s="5" t="str">
        <f>Countries!A38</f>
        <v>GRN</v>
      </c>
      <c r="B40" s="5">
        <f>IF('Each Gender - Gold'!B40+'Each Gender - Silver'!B40+'Each Gender - Bronze'!B40 &gt; 0, 'Each Gender - Gold'!B40*'Medal values'!$B$1+'Each Gender - Silver'!B40*'Medal values'!$B$2+'Each Gender - Bronze'!B40*'Medal values'!$B$3, "") + IF(AND(B$1 = A$1, A$2 = "Mixed"), 0.5*A40, 0) + IF(AND(B$1 = C$1, C$2 = "Mixed"), 0.5*C40, 0)</f>
        <v>0</v>
      </c>
      <c r="C40" s="5">
        <f>IF('Each Gender - Gold'!C40+'Each Gender - Silver'!C40+'Each Gender - Bronze'!C40 &gt; 0, 'Each Gender - Gold'!C40*'Medal values'!$B$1+'Each Gender - Silver'!C40*'Medal values'!$B$2+'Each Gender - Bronze'!C40*'Medal values'!$B$3, "") + IF(AND(C$1 = B$1, B$2 = "Mixed"), 0.5*B40, 0) + IF(AND(C$1 = D$1, D$2 = "Mixed"), 0.5*D40, 0)</f>
        <v>0</v>
      </c>
      <c r="D40" s="5">
        <f>IF('Each Gender - Gold'!D40+'Each Gender - Silver'!D40+'Each Gender - Bronze'!D40 &gt; 0, 'Each Gender - Gold'!D40*'Medal values'!$B$1+'Each Gender - Silver'!D40*'Medal values'!$B$2+'Each Gender - Bronze'!D40*'Medal values'!$B$3, "") + IF(AND(D$1 = C$1, C$2 = "Mixed"), 0.5*C40, 0) + IF(AND(D$1 = E$1, E$2 = "Mixed"), 0.5*E40, 0)</f>
        <v>0</v>
      </c>
      <c r="E40" s="5">
        <f>IF('Each Gender - Gold'!E40+'Each Gender - Silver'!E40+'Each Gender - Bronze'!E40 &gt; 0, 'Each Gender - Gold'!E40*'Medal values'!$B$1+'Each Gender - Silver'!E40*'Medal values'!$B$2+'Each Gender - Bronze'!E40*'Medal values'!$B$3, "") + IF(AND(E$1 = D$1, D$2 = "Mixed"), 0.5*D40, 0) + IF(AND(E$1 = F$1, F$2 = "Mixed"), 0.5*F40, 0)</f>
        <v>0</v>
      </c>
      <c r="F40" s="5">
        <f>IF('Each Gender - Gold'!F40+'Each Gender - Silver'!F40+'Each Gender - Bronze'!F40 &gt; 0, 'Each Gender - Gold'!F40*'Medal values'!$B$1+'Each Gender - Silver'!F40*'Medal values'!$B$2+'Each Gender - Bronze'!F40*'Medal values'!$B$3, "") + IF(AND(F$1 = E$1, E$2 = "Mixed"), 0.5*E40, 0) + IF(AND(F$1 = G$1, G$2 = "Mixed"), 0.5*G40, 0)</f>
        <v>0</v>
      </c>
      <c r="G40" s="5">
        <f>IF('Each Gender - Gold'!G40+'Each Gender - Silver'!G40+'Each Gender - Bronze'!G40 &gt; 0, 'Each Gender - Gold'!G40*'Medal values'!$B$1+'Each Gender - Silver'!G40*'Medal values'!$B$2+'Each Gender - Bronze'!G40*'Medal values'!$B$3, "") + IF(AND(G$1 = F$1, F$2 = "Mixed"), 0.5*F40, 0) + IF(AND(G$1 = H$1, H$2 = "Mixed"), 0.5*H40, 0)</f>
        <v>0</v>
      </c>
      <c r="H40" s="5">
        <f>IF('Each Gender - Gold'!H40+'Each Gender - Silver'!H40+'Each Gender - Bronze'!H40 &gt; 0, 'Each Gender - Gold'!H40*'Medal values'!$B$1+'Each Gender - Silver'!H40*'Medal values'!$B$2+'Each Gender - Bronze'!H40*'Medal values'!$B$3, "") + IF(AND(H$1 = G$1, G$2 = "Mixed"), 0.5*G40, 0) + IF(AND(H$1 = I$1, I$2 = "Mixed"), 0.5*I40, 0)</f>
        <v>0</v>
      </c>
      <c r="I40" s="5">
        <f>IF('Each Gender - Gold'!I40+'Each Gender - Silver'!I40+'Each Gender - Bronze'!I40 &gt; 0, 'Each Gender - Gold'!I40*'Medal values'!$B$1+'Each Gender - Silver'!I40*'Medal values'!$B$2+'Each Gender - Bronze'!I40*'Medal values'!$B$3, "") + IF(AND(I$1 = H$1, H$2 = "Mixed"), 0.5*H40, 0) + IF(AND(I$1 = J$1, J$2 = "Mixed"), 0.5*J40, 0)</f>
        <v>0</v>
      </c>
      <c r="J40" s="5">
        <f>IF('Each Gender - Gold'!J40+'Each Gender - Silver'!J40+'Each Gender - Bronze'!J40 &gt; 0, 'Each Gender - Gold'!J40*'Medal values'!$B$1+'Each Gender - Silver'!J40*'Medal values'!$B$2+'Each Gender - Bronze'!J40*'Medal values'!$B$3, "") + IF(AND(J$1 = I$1, I$2 = "Mixed"), 0.5*I40, 0) + IF(AND(J$1 = K$1, K$2 = "Mixed"), 0.5*K40, 0)</f>
        <v>1</v>
      </c>
      <c r="K40" s="5">
        <f>IF('Each Gender - Gold'!K40+'Each Gender - Silver'!K40+'Each Gender - Bronze'!K40 &gt; 0, 'Each Gender - Gold'!K40*'Medal values'!$B$1+'Each Gender - Silver'!K40*'Medal values'!$B$2+'Each Gender - Bronze'!K40*'Medal values'!$B$3, "") + IF(AND(K$1 = J$1, J$2 = "Mixed"), 0.5*J40, 0) + IF(AND(K$1 = L$1, L$2 = "Mixed"), 0.5*L40, 0)</f>
        <v>0</v>
      </c>
      <c r="L40" s="5">
        <f>IF('Each Gender - Gold'!L40+'Each Gender - Silver'!L40+'Each Gender - Bronze'!L40 &gt; 0, 'Each Gender - Gold'!L40*'Medal values'!$B$1+'Each Gender - Silver'!L40*'Medal values'!$B$2+'Each Gender - Bronze'!L40*'Medal values'!$B$3, "") + IF(AND(L$1 = K$1, K$2 = "Mixed"), 0.5*K40, 0) + IF(AND(L$1 = M$1, M$2 = "Mixed"), 0.5*M40, 0)</f>
        <v>0</v>
      </c>
      <c r="M40" s="5">
        <f>IF('Each Gender - Gold'!M40+'Each Gender - Silver'!M40+'Each Gender - Bronze'!M40 &gt; 0, 'Each Gender - Gold'!M40*'Medal values'!$B$1+'Each Gender - Silver'!M40*'Medal values'!$B$2+'Each Gender - Bronze'!M40*'Medal values'!$B$3, "") + IF(AND(M$1 = L$1, L$2 = "Mixed"), 0.5*L40, 0) + IF(AND(M$1 = N$1, N$2 = "Mixed"), 0.5*N40, 0)</f>
        <v>0</v>
      </c>
      <c r="N40" s="5">
        <f>IF('Each Gender - Gold'!N40+'Each Gender - Silver'!N40+'Each Gender - Bronze'!N40 &gt; 0, 'Each Gender - Gold'!N40*'Medal values'!$B$1+'Each Gender - Silver'!N40*'Medal values'!$B$2+'Each Gender - Bronze'!N40*'Medal values'!$B$3, "") + IF(AND(N$1 = M$1, M$2 = "Mixed"), 0.5*M40, 0) + IF(AND(N$1 = O$1, O$2 = "Mixed"), 0.5*O40, 0)</f>
        <v>0</v>
      </c>
      <c r="O40" s="5">
        <f>IF('Each Gender - Gold'!O40+'Each Gender - Silver'!O40+'Each Gender - Bronze'!O40 &gt; 0, 'Each Gender - Gold'!O40*'Medal values'!$B$1+'Each Gender - Silver'!O40*'Medal values'!$B$2+'Each Gender - Bronze'!O40*'Medal values'!$B$3, "") + IF(AND(O$1 = N$1, N$2 = "Mixed"), 0.5*N40, 0) + IF(AND(O$1 = P$1, P$2 = "Mixed"), 0.5*P40, 0)</f>
        <v>0</v>
      </c>
      <c r="P40" s="5">
        <f>IF('Each Gender - Gold'!P40+'Each Gender - Silver'!P40+'Each Gender - Bronze'!P40 &gt; 0, 'Each Gender - Gold'!P40*'Medal values'!$B$1+'Each Gender - Silver'!P40*'Medal values'!$B$2+'Each Gender - Bronze'!P40*'Medal values'!$B$3, "") + IF(AND(P$1 = O$1, O$2 = "Mixed"), 0.5*O40, 0) + IF(AND(P$1 = Q$1, Q$2 = "Mixed"), 0.5*Q40, 0)</f>
        <v>0</v>
      </c>
      <c r="Q40" s="5">
        <f>IF('Each Gender - Gold'!Q40+'Each Gender - Silver'!Q40+'Each Gender - Bronze'!Q40 &gt; 0, 'Each Gender - Gold'!Q40*'Medal values'!$B$1+'Each Gender - Silver'!Q40*'Medal values'!$B$2+'Each Gender - Bronze'!Q40*'Medal values'!$B$3, "") + IF(AND(Q$1 = P$1, P$2 = "Mixed"), 0.5*P40, 0) + IF(AND(Q$1 = R$1, R$2 = "Mixed"), 0.5*R40, 0)</f>
        <v>0</v>
      </c>
      <c r="R40" s="5">
        <f>IF('Each Gender - Gold'!R40+'Each Gender - Silver'!R40+'Each Gender - Bronze'!R40 &gt; 0, 'Each Gender - Gold'!R40*'Medal values'!$B$1+'Each Gender - Silver'!R40*'Medal values'!$B$2+'Each Gender - Bronze'!R40*'Medal values'!$B$3, "") + IF(AND(R$1 = Q$1, Q$2 = "Mixed"), 0.5*Q40, 0) + IF(AND(R$1 = S$1, S$2 = "Mixed"), 0.5*S40, 0)</f>
        <v>0</v>
      </c>
      <c r="S40" s="5">
        <f>IF('Each Gender - Gold'!S40+'Each Gender - Silver'!S40+'Each Gender - Bronze'!S40 &gt; 0, 'Each Gender - Gold'!S40*'Medal values'!$B$1+'Each Gender - Silver'!S40*'Medal values'!$B$2+'Each Gender - Bronze'!S40*'Medal values'!$B$3, "") + IF(AND(S$1 = R$1, R$2 = "Mixed"), 0.5*R40, 0) + IF(AND(S$1 = T$1, T$2 = "Mixed"), 0.5*T40, 0)</f>
        <v>0</v>
      </c>
      <c r="T40" s="5">
        <f>IF('Each Gender - Gold'!T40+'Each Gender - Silver'!T40+'Each Gender - Bronze'!T40 &gt; 0, 'Each Gender - Gold'!T40*'Medal values'!$B$1+'Each Gender - Silver'!T40*'Medal values'!$B$2+'Each Gender - Bronze'!T40*'Medal values'!$B$3, "") + IF(AND(T$1 = S$1, S$2 = "Mixed"), 0.5*S40, 0) + IF(AND(T$1 = U$1, U$2 = "Mixed"), 0.5*U40, 0)</f>
        <v>0</v>
      </c>
      <c r="U40" s="5">
        <f>IF('Each Gender - Gold'!U40+'Each Gender - Silver'!U40+'Each Gender - Bronze'!U40 &gt; 0, 'Each Gender - Gold'!U40*'Medal values'!$B$1+'Each Gender - Silver'!U40*'Medal values'!$B$2+'Each Gender - Bronze'!U40*'Medal values'!$B$3, "") + IF(AND(U$1 = T$1, T$2 = "Mixed"), 0.5*T40, 0) + IF(AND(U$1 = V$1, V$2 = "Mixed"), 0.5*V40, 0)</f>
        <v>0</v>
      </c>
      <c r="V40" s="5">
        <f>IF('Each Gender - Gold'!V40+'Each Gender - Silver'!V40+'Each Gender - Bronze'!V40 &gt; 0, 'Each Gender - Gold'!V40*'Medal values'!$B$1+'Each Gender - Silver'!V40*'Medal values'!$B$2+'Each Gender - Bronze'!V40*'Medal values'!$B$3, "") + IF(AND(V$1 = U$1, U$2 = "Mixed"), 0.5*U40, 0) + IF(AND(V$1 = W$1, W$2 = "Mixed"), 0.5*W40, 0)</f>
        <v>0</v>
      </c>
      <c r="W40" s="5">
        <f>IF('Each Gender - Gold'!W40+'Each Gender - Silver'!W40+'Each Gender - Bronze'!W40 &gt; 0, 'Each Gender - Gold'!W40*'Medal values'!$B$1+'Each Gender - Silver'!W40*'Medal values'!$B$2+'Each Gender - Bronze'!W40*'Medal values'!$B$3, "") + IF(AND(W$1 = V$1, V$2 = "Mixed"), 0.5*V40, 0) + IF(AND(W$1 = X$1, X$2 = "Mixed"), 0.5*X40, 0)</f>
        <v>0</v>
      </c>
      <c r="X40" s="5">
        <f>IF('Each Gender - Gold'!X40+'Each Gender - Silver'!X40+'Each Gender - Bronze'!X40 &gt; 0, 'Each Gender - Gold'!X40*'Medal values'!$B$1+'Each Gender - Silver'!X40*'Medal values'!$B$2+'Each Gender - Bronze'!X40*'Medal values'!$B$3, "") + IF(AND(X$1 = W$1, W$2 = "Mixed"), 0.5*W40, 0) + IF(AND(X$1 = Y$1, Y$2 = "Mixed"), 0.5*Y40, 0)</f>
        <v>0</v>
      </c>
      <c r="Y40" s="5">
        <f>IF('Each Gender - Gold'!Y40+'Each Gender - Silver'!Y40+'Each Gender - Bronze'!Y40 &gt; 0, 'Each Gender - Gold'!Y40*'Medal values'!$B$1+'Each Gender - Silver'!Y40*'Medal values'!$B$2+'Each Gender - Bronze'!Y40*'Medal values'!$B$3, "") + IF(AND(Y$1 = X$1, X$2 = "Mixed"), 0.5*X40, 0) + IF(AND(Y$1 = Z$1, Z$2 = "Mixed"), 0.5*Z40, 0)</f>
        <v>0</v>
      </c>
      <c r="Z40" s="5">
        <f>IF('Each Gender - Gold'!Z40+'Each Gender - Silver'!Z40+'Each Gender - Bronze'!Z40 &gt; 0, 'Each Gender - Gold'!Z40*'Medal values'!$B$1+'Each Gender - Silver'!Z40*'Medal values'!$B$2+'Each Gender - Bronze'!Z40*'Medal values'!$B$3, "") + IF(AND(Z$1 = Y$1, Y$2 = "Mixed"), 0.5*Y40, 0) + IF(AND(Z$1 = AA$1, AA$2 = "Mixed"), 0.5*AA40, 0)</f>
        <v>0</v>
      </c>
      <c r="AA40" s="5">
        <f>IF('Each Gender - Gold'!AA40+'Each Gender - Silver'!AA40+'Each Gender - Bronze'!AA40 &gt; 0, 'Each Gender - Gold'!AA40*'Medal values'!$B$1+'Each Gender - Silver'!AA40*'Medal values'!$B$2+'Each Gender - Bronze'!AA40*'Medal values'!$B$3, "") + IF(AND(AA$1 = Z$1, Z$2 = "Mixed"), 0.5*Z40, 0) + IF(AND(AA$1 = AB$1, AB$2 = "Mixed"), 0.5*AB40, 0)</f>
        <v>0</v>
      </c>
      <c r="AB40" s="5">
        <f>IF('Each Gender - Gold'!AB40+'Each Gender - Silver'!AB40+'Each Gender - Bronze'!AB40 &gt; 0, 'Each Gender - Gold'!AB40*'Medal values'!$B$1+'Each Gender - Silver'!AB40*'Medal values'!$B$2+'Each Gender - Bronze'!AB40*'Medal values'!$B$3, "") + IF(AND(AB$1 = AA$1, AA$2 = "Mixed"), 0.5*AA40, 0) + IF(AND(AB$1 = AC$1, AC$2 = "Mixed"), 0.5*AC40, 0)</f>
        <v>0</v>
      </c>
      <c r="AC40" s="5">
        <f>IF('Each Gender - Gold'!AC40+'Each Gender - Silver'!AC40+'Each Gender - Bronze'!AC40 &gt; 0, 'Each Gender - Gold'!AC40*'Medal values'!$B$1+'Each Gender - Silver'!AC40*'Medal values'!$B$2+'Each Gender - Bronze'!AC40*'Medal values'!$B$3, "") + IF(AND(AC$1 = AB$1, AB$2 = "Mixed"), 0.5*AB40, 0) + IF(AND(AC$1 = AD$1, AD$2 = "Mixed"), 0.5*AD40, 0)</f>
        <v>0</v>
      </c>
      <c r="AD40" s="5">
        <f>IF('Each Gender - Gold'!AD40+'Each Gender - Silver'!AD40+'Each Gender - Bronze'!AD40 &gt; 0, 'Each Gender - Gold'!AD40*'Medal values'!$B$1+'Each Gender - Silver'!AD40*'Medal values'!$B$2+'Each Gender - Bronze'!AD40*'Medal values'!$B$3, "") + IF(AND(AD$1 = AC$1, AC$2 = "Mixed"), 0.5*AC40, 0) + IF(AND(AD$1 = AE$1, AE$2 = "Mixed"), 0.5*AE40, 0)</f>
        <v>0</v>
      </c>
      <c r="AE40" s="5">
        <f>IF('Each Gender - Gold'!AE40+'Each Gender - Silver'!AE40+'Each Gender - Bronze'!AE40 &gt; 0, 'Each Gender - Gold'!AE40*'Medal values'!$B$1+'Each Gender - Silver'!AE40*'Medal values'!$B$2+'Each Gender - Bronze'!AE40*'Medal values'!$B$3, "") + IF(AND(AE$1 = AD$1, AD$2 = "Mixed"), 0.5*AD40, 0) + IF(AND(AE$1 = AF$1, AF$2 = "Mixed"), 0.5*AF40, 0)</f>
        <v>0</v>
      </c>
      <c r="AF40" s="5">
        <f>IF('Each Gender - Gold'!AF40+'Each Gender - Silver'!AF40+'Each Gender - Bronze'!AF40 &gt; 0, 'Each Gender - Gold'!AF40*'Medal values'!$B$1+'Each Gender - Silver'!AF40*'Medal values'!$B$2+'Each Gender - Bronze'!AF40*'Medal values'!$B$3, "") + IF(AND(AF$1 = AE$1, AE$2 = "Mixed"), 0.5*AE40, 0) + IF(AND(AF$1 = AG$1, AG$2 = "Mixed"), 0.5*AG40, 0)</f>
        <v>0</v>
      </c>
      <c r="AG40" s="5">
        <f>IF('Each Gender - Gold'!AG40+'Each Gender - Silver'!AG40+'Each Gender - Bronze'!AG40 &gt; 0, 'Each Gender - Gold'!AG40*'Medal values'!$B$1+'Each Gender - Silver'!AG40*'Medal values'!$B$2+'Each Gender - Bronze'!AG40*'Medal values'!$B$3, "") + IF(AND(AG$1 = AF$1, AF$2 = "Mixed"), 0.5*AF40, 0) + IF(AND(AG$1 = AH$1, AH$2 = "Mixed"), 0.5*AH40, 0)</f>
        <v>0</v>
      </c>
      <c r="AH40" s="5">
        <f>IF('Each Gender - Gold'!AH40+'Each Gender - Silver'!AH40+'Each Gender - Bronze'!AH40 &gt; 0, 'Each Gender - Gold'!AH40*'Medal values'!$B$1+'Each Gender - Silver'!AH40*'Medal values'!$B$2+'Each Gender - Bronze'!AH40*'Medal values'!$B$3, "") + IF(AND(AH$1 = AG$1, AG$2 = "Mixed"), 0.5*AG40, 0) + IF(AND(AH$1 = AI$1, AI$2 = "Mixed"), 0.5*AI40, 0)</f>
        <v>0</v>
      </c>
      <c r="AI40" s="5">
        <f>IF('Each Gender - Gold'!AI40+'Each Gender - Silver'!AI40+'Each Gender - Bronze'!AI40 &gt; 0, 'Each Gender - Gold'!AI40*'Medal values'!$B$1+'Each Gender - Silver'!AI40*'Medal values'!$B$2+'Each Gender - Bronze'!AI40*'Medal values'!$B$3, "") + IF(AND(AI$1 = AH$1, AH$2 = "Mixed"), 0.5*AH40, 0) + IF(AND(AI$1 = AJ$1, AJ$2 = "Mixed"), 0.5*AJ40, 0)</f>
        <v>0</v>
      </c>
      <c r="AJ40" s="5">
        <f>IF('Each Gender - Gold'!AJ40+'Each Gender - Silver'!AJ40+'Each Gender - Bronze'!AJ40 &gt; 0, 'Each Gender - Gold'!AJ40*'Medal values'!$B$1+'Each Gender - Silver'!AJ40*'Medal values'!$B$2+'Each Gender - Bronze'!AJ40*'Medal values'!$B$3, "") + IF(AND(AJ$1 = AI$1, AI$2 = "Mixed"), 0.5*AI40, 0) + IF(AND(AJ$1 = AK$1, AK$2 = "Mixed"), 0.5*AK40, 0)</f>
        <v>0</v>
      </c>
      <c r="AK40" s="5">
        <f>IF('Each Gender - Gold'!AK40+'Each Gender - Silver'!AK40+'Each Gender - Bronze'!AK40 &gt; 0, 'Each Gender - Gold'!AK40*'Medal values'!$B$1+'Each Gender - Silver'!AK40*'Medal values'!$B$2+'Each Gender - Bronze'!AK40*'Medal values'!$B$3, "") + IF(AND(AK$1 = AJ$1, AJ$2 = "Mixed"), 0.5*AJ40, 0) + IF(AND(AK$1 = AL$1, AL$2 = "Mixed"), 0.5*AL40, 0)</f>
        <v>0</v>
      </c>
      <c r="AL40" s="5">
        <f>IF('Each Gender - Gold'!AL40+'Each Gender - Silver'!AL40+'Each Gender - Bronze'!AL40 &gt; 0, 'Each Gender - Gold'!AL40*'Medal values'!$B$1+'Each Gender - Silver'!AL40*'Medal values'!$B$2+'Each Gender - Bronze'!AL40*'Medal values'!$B$3, "") + IF(AND(AL$1 = AK$1, AK$2 = "Mixed"), 0.5*AK40, 0) + IF(AND(AL$1 = AM$1, AM$2 = "Mixed"), 0.5*AM40, 0)</f>
        <v>0</v>
      </c>
      <c r="AM40" s="5">
        <f>IF('Each Gender - Gold'!AM40+'Each Gender - Silver'!AM40+'Each Gender - Bronze'!AM40 &gt; 0, 'Each Gender - Gold'!AM40*'Medal values'!$B$1+'Each Gender - Silver'!AM40*'Medal values'!$B$2+'Each Gender - Bronze'!AM40*'Medal values'!$B$3, "") + IF(AND(AM$1 = AL$1, AL$2 = "Mixed"), 0.5*AL40, 0) + IF(AND(AM$1 = AN$1, AN$2 = "Mixed"), 0.5*AN40, 0)</f>
        <v>0</v>
      </c>
      <c r="AN40" s="5">
        <f>IF('Each Gender - Gold'!AN40+'Each Gender - Silver'!AN40+'Each Gender - Bronze'!AN40 &gt; 0, 'Each Gender - Gold'!AN40*'Medal values'!$B$1+'Each Gender - Silver'!AN40*'Medal values'!$B$2+'Each Gender - Bronze'!AN40*'Medal values'!$B$3, "") + IF(AND(AN$1 = AM$1, AM$2 = "Mixed"), 0.5*AM40, 0) + IF(AND(AN$1 = AO$1, AO$2 = "Mixed"), 0.5*AO40, 0)</f>
        <v>0</v>
      </c>
      <c r="AO40" s="5">
        <f>IF('Each Gender - Gold'!AO40+'Each Gender - Silver'!AO40+'Each Gender - Bronze'!AO40 &gt; 0, 'Each Gender - Gold'!AO40*'Medal values'!$B$1+'Each Gender - Silver'!AO40*'Medal values'!$B$2+'Each Gender - Bronze'!AO40*'Medal values'!$B$3, "") + IF(AND(AO$1 = AN$1, AN$2 = "Mixed"), 0.5*AN40, 0) + IF(AND(AO$1 = AP$1, AP$2 = "Mixed"), 0.5*AP40, 0)</f>
        <v>0</v>
      </c>
      <c r="AP40" s="5">
        <f>IF('Each Gender - Gold'!AP40+'Each Gender - Silver'!AP40+'Each Gender - Bronze'!AP40 &gt; 0, 'Each Gender - Gold'!AP40*'Medal values'!$B$1+'Each Gender - Silver'!AP40*'Medal values'!$B$2+'Each Gender - Bronze'!AP40*'Medal values'!$B$3, "") + IF(AND(AP$1 = AO$1, AO$2 = "Mixed"), 0.5*AO40, 0) + IF(AND(AP$1 = AQ$1, AQ$2 = "Mixed"), 0.5*AQ40, 0)</f>
        <v>0</v>
      </c>
      <c r="AQ40" s="5">
        <f>IF('Each Gender - Gold'!AQ40+'Each Gender - Silver'!AQ40+'Each Gender - Bronze'!AQ40 &gt; 0, 'Each Gender - Gold'!AQ40*'Medal values'!$B$1+'Each Gender - Silver'!AQ40*'Medal values'!$B$2+'Each Gender - Bronze'!AQ40*'Medal values'!$B$3, "") + IF(AND(AQ$1 = AP$1, AP$2 = "Mixed"), 0.5*AP40, 0) + IF(AND(AQ$1 = AR$1, AR$2 = "Mixed"), 0.5*AR40, 0)</f>
        <v>0</v>
      </c>
      <c r="AR40" s="5">
        <f>IF('Each Gender - Gold'!AR40+'Each Gender - Silver'!AR40+'Each Gender - Bronze'!AR40 &gt; 0, 'Each Gender - Gold'!AR40*'Medal values'!$B$1+'Each Gender - Silver'!AR40*'Medal values'!$B$2+'Each Gender - Bronze'!AR40*'Medal values'!$B$3, "") + IF(AND(AR$1 = AQ$1, AQ$2 = "Mixed"), 0.5*AQ40, 0) + IF(AND(AR$1 = AS$1, AS$2 = "Mixed"), 0.5*AS40, 0)</f>
        <v>0</v>
      </c>
      <c r="AS40" s="5">
        <f>IF('Each Gender - Gold'!AS40+'Each Gender - Silver'!AS40+'Each Gender - Bronze'!AS40 &gt; 0, 'Each Gender - Gold'!AS40*'Medal values'!$B$1+'Each Gender - Silver'!AS40*'Medal values'!$B$2+'Each Gender - Bronze'!AS40*'Medal values'!$B$3, "") + IF(AND(AS$1 = AR$1, AR$2 = "Mixed"), 0.5*AR40, 0) + IF(AND(AS$1 = AT$1, AT$2 = "Mixed"), 0.5*AT40, 0)</f>
        <v>0</v>
      </c>
      <c r="AT40" s="5">
        <f>IF('Each Gender - Gold'!AT40+'Each Gender - Silver'!AT40+'Each Gender - Bronze'!AT40 &gt; 0, 'Each Gender - Gold'!AT40*'Medal values'!$B$1+'Each Gender - Silver'!AT40*'Medal values'!$B$2+'Each Gender - Bronze'!AT40*'Medal values'!$B$3, "") + IF(AND(AT$1 = AS$1, AS$2 = "Mixed"), 0.5*AS40, 0) + IF(AND(AT$1 = AU$1, AU$2 = "Mixed"), 0.5*AU40, 0)</f>
        <v>0</v>
      </c>
      <c r="AU40" s="5">
        <f>IF('Each Gender - Gold'!AU40+'Each Gender - Silver'!AU40+'Each Gender - Bronze'!AU40 &gt; 0, 'Each Gender - Gold'!AU40*'Medal values'!$B$1+'Each Gender - Silver'!AU40*'Medal values'!$B$2+'Each Gender - Bronze'!AU40*'Medal values'!$B$3, "") + IF(AND(AU$1 = AT$1, AT$2 = "Mixed"), 0.5*AT40, 0) + IF(AND(AU$1 = AV$1, AV$2 = "Mixed"), 0.5*AV40, 0)</f>
        <v>0</v>
      </c>
      <c r="AV40" s="5">
        <f>IF('Each Gender - Gold'!AV40+'Each Gender - Silver'!AV40+'Each Gender - Bronze'!AV40 &gt; 0, 'Each Gender - Gold'!AV40*'Medal values'!$B$1+'Each Gender - Silver'!AV40*'Medal values'!$B$2+'Each Gender - Bronze'!AV40*'Medal values'!$B$3, "") + IF(AND(AV$1 = AU$1, AU$2 = "Mixed"), 0.5*AU40, 0) + IF(AND(AV$1 = AW$1, AW$2 = "Mixed"), 0.5*AW40, 0)</f>
        <v>0</v>
      </c>
      <c r="AW40" s="5">
        <f>IF('Each Gender - Gold'!AW40+'Each Gender - Silver'!AW40+'Each Gender - Bronze'!AW40 &gt; 0, 'Each Gender - Gold'!AW40*'Medal values'!$B$1+'Each Gender - Silver'!AW40*'Medal values'!$B$2+'Each Gender - Bronze'!AW40*'Medal values'!$B$3, "") + IF(AND(AW$1 = AV$1, AV$2 = "Mixed"), 0.5*AV40, 0) + IF(AND(AW$1 = AX$1, AX$2 = "Mixed"), 0.5*AX40, 0)</f>
        <v>0</v>
      </c>
      <c r="AX40" s="5">
        <f>IF('Each Gender - Gold'!AX40+'Each Gender - Silver'!AX40+'Each Gender - Bronze'!AX40 &gt; 0, 'Each Gender - Gold'!AX40*'Medal values'!$B$1+'Each Gender - Silver'!AX40*'Medal values'!$B$2+'Each Gender - Bronze'!AX40*'Medal values'!$B$3, "") + IF(AND(AX$1 = AW$1, AW$2 = "Mixed"), 0.5*AW40, 0) + IF(AND(AX$1 = AY$1, AY$2 = "Mixed"), 0.5*AY40, 0)</f>
        <v>0</v>
      </c>
      <c r="AY40" s="5">
        <f>IF('Each Gender - Gold'!AY40+'Each Gender - Silver'!AY40+'Each Gender - Bronze'!AY40 &gt; 0, 'Each Gender - Gold'!AY40*'Medal values'!$B$1+'Each Gender - Silver'!AY40*'Medal values'!$B$2+'Each Gender - Bronze'!AY40*'Medal values'!$B$3, "") + IF(AND(AY$1 = AX$1, AX$2 = "Mixed"), 0.5*AX40, 0) + IF(AND(AY$1 = AZ$1, AZ$2 = "Mixed"), 0.5*AZ40, 0)</f>
        <v>0</v>
      </c>
      <c r="AZ40" s="5">
        <f>IF('Each Gender - Gold'!AZ40+'Each Gender - Silver'!AZ40+'Each Gender - Bronze'!AZ40 &gt; 0, 'Each Gender - Gold'!AZ40*'Medal values'!$B$1+'Each Gender - Silver'!AZ40*'Medal values'!$B$2+'Each Gender - Bronze'!AZ40*'Medal values'!$B$3, "") + IF(AND(AZ$1 = AY$1, AY$2 = "Mixed"), 0.5*AY40, 0) + IF(AND(AZ$1 = BA$1, BA$2 = "Mixed"), 0.5*BA40, 0)</f>
        <v>0</v>
      </c>
      <c r="BA40" s="5">
        <f>IF('Each Gender - Gold'!BA40+'Each Gender - Silver'!BA40+'Each Gender - Bronze'!BA40 &gt; 0, 'Each Gender - Gold'!BA40*'Medal values'!$B$1+'Each Gender - Silver'!BA40*'Medal values'!$B$2+'Each Gender - Bronze'!BA40*'Medal values'!$B$3, "") + IF(AND(BA$1 = AZ$1, AZ$2 = "Mixed"), 0.5*AZ40, 0) + IF(AND(BA$1 = BB$1, BB$2 = "Mixed"), 0.5*BB40, 0)</f>
        <v>0</v>
      </c>
      <c r="BB40" s="5">
        <f>IF('Each Gender - Gold'!BB40+'Each Gender - Silver'!BB40+'Each Gender - Bronze'!BB40 &gt; 0, 'Each Gender - Gold'!BB40*'Medal values'!$B$1+'Each Gender - Silver'!BB40*'Medal values'!$B$2+'Each Gender - Bronze'!BB40*'Medal values'!$B$3, "") + IF(AND(BB$1 = BA$1, BA$2 = "Mixed"), 0.5*BA40, 0) + IF(AND(BB$1 = BC$1, BC$2 = "Mixed"), 0.5*BC40, 0)</f>
        <v>0</v>
      </c>
      <c r="BC40" s="5">
        <f>IF('Each Gender - Gold'!BC40+'Each Gender - Silver'!BC40+'Each Gender - Bronze'!BC40 &gt; 0, 'Each Gender - Gold'!BC40*'Medal values'!$B$1+'Each Gender - Silver'!BC40*'Medal values'!$B$2+'Each Gender - Bronze'!BC40*'Medal values'!$B$3, "") + IF(AND(BC$1 = BB$1, BB$2 = "Mixed"), 0.5*BB40, 0) + IF(AND(BC$1 = BD$1, BD$2 = "Mixed"), 0.5*BD40, 0)</f>
        <v>0</v>
      </c>
      <c r="BD40" s="5">
        <f>IF('Each Gender - Gold'!BD40+'Each Gender - Silver'!BD40+'Each Gender - Bronze'!BD40 &gt; 0, 'Each Gender - Gold'!BD40*'Medal values'!$B$1+'Each Gender - Silver'!BD40*'Medal values'!$B$2+'Each Gender - Bronze'!BD40*'Medal values'!$B$3, "") + IF(AND(BD$1 = BC$1, BC$2 = "Mixed"), 0.5*BC40, 0) + IF(AND(BD$1 = BE$1, BE$2 = "Mixed"), 0.5*BE40, 0)</f>
        <v>0</v>
      </c>
      <c r="BE40" s="5">
        <f>IF('Each Gender - Gold'!BE40+'Each Gender - Silver'!BE40+'Each Gender - Bronze'!BE40 &gt; 0, 'Each Gender - Gold'!BE40*'Medal values'!$B$1+'Each Gender - Silver'!BE40*'Medal values'!$B$2+'Each Gender - Bronze'!BE40*'Medal values'!$B$3, "") + IF(AND(BE$1 = BD$1, BD$2 = "Mixed"), 0.5*BD40, 0) + IF(AND(BE$1 = BF$1, BF$2 = "Mixed"), 0.5*BF40, 0)</f>
        <v>0</v>
      </c>
      <c r="BF40" s="5">
        <f>IF('Each Gender - Gold'!BF40+'Each Gender - Silver'!BF40+'Each Gender - Bronze'!BF40 &gt; 0, 'Each Gender - Gold'!BF40*'Medal values'!$B$1+'Each Gender - Silver'!BF40*'Medal values'!$B$2+'Each Gender - Bronze'!BF40*'Medal values'!$B$3, "") + IF(AND(BF$1 = BE$1, BE$2 = "Mixed"), 0.5*BE40, 0) + IF(AND(BF$1 = BG$1, BG$2 = "Mixed"), 0.5*BG40, 0)</f>
        <v>0</v>
      </c>
      <c r="BG40" s="5">
        <f>IF('Each Gender - Gold'!BG40+'Each Gender - Silver'!BG40+'Each Gender - Bronze'!BG40 &gt; 0, 'Each Gender - Gold'!BG40*'Medal values'!$B$1+'Each Gender - Silver'!BG40*'Medal values'!$B$2+'Each Gender - Bronze'!BG40*'Medal values'!$B$3, "") + IF(AND(BG$1 = BF$1, BF$2 = "Mixed"), 0.5*BF40, 0) + IF(AND(BG$1 = BH$1, BH$2 = "Mixed"), 0.5*BH40, 0)</f>
        <v>0</v>
      </c>
      <c r="BH40" s="5">
        <f>IF('Each Gender - Gold'!BH40+'Each Gender - Silver'!BH40+'Each Gender - Bronze'!BH40 &gt; 0, 'Each Gender - Gold'!BH40*'Medal values'!$B$1+'Each Gender - Silver'!BH40*'Medal values'!$B$2+'Each Gender - Bronze'!BH40*'Medal values'!$B$3, "") + IF(AND(BH$1 = BG$1, BG$2 = "Mixed"), 0.5*BG40, 0) + IF(AND(BH$1 = BI$1, BI$2 = "Mixed"), 0.5*BI40, 0)</f>
        <v>0</v>
      </c>
      <c r="BI40" s="5">
        <f>IF('Each Gender - Gold'!BI40+'Each Gender - Silver'!BI40+'Each Gender - Bronze'!BI40 &gt; 0, 'Each Gender - Gold'!BI40*'Medal values'!$B$1+'Each Gender - Silver'!BI40*'Medal values'!$B$2+'Each Gender - Bronze'!BI40*'Medal values'!$B$3, "") + IF(AND(BI$1 = BH$1, BH$2 = "Mixed"), 0.5*BH40, 0) + IF(AND(BI$1 = BJ$1, BJ$2 = "Mixed"), 0.5*BJ40, 0)</f>
        <v>0</v>
      </c>
      <c r="BJ40" s="5">
        <f>IF('Each Gender - Gold'!BJ40+'Each Gender - Silver'!BJ40+'Each Gender - Bronze'!BJ40 &gt; 0, 'Each Gender - Gold'!BJ40*'Medal values'!$B$1+'Each Gender - Silver'!BJ40*'Medal values'!$B$2+'Each Gender - Bronze'!BJ40*'Medal values'!$B$3, "") + IF(AND(BJ$1 = BI$1, BI$2 = "Mixed"), 0.5*BI40, 0) + IF(AND(BJ$1 = BK$1, BK$2 = "Mixed"), 0.5*BK40, 0)</f>
        <v>0</v>
      </c>
      <c r="BK40" s="5">
        <f>IF('Each Gender - Gold'!BK40+'Each Gender - Silver'!BK40+'Each Gender - Bronze'!BK40 &gt; 0, 'Each Gender - Gold'!BK40*'Medal values'!$B$1+'Each Gender - Silver'!BK40*'Medal values'!$B$2+'Each Gender - Bronze'!BK40*'Medal values'!$B$3, "") + IF(AND(BK$1 = BJ$1, BJ$2 = "Mixed"), 0.5*BJ40, 0) + IF(AND(BK$1 = BL$1, BL$2 = "Mixed"), 0.5*BL40, 0)</f>
        <v>0</v>
      </c>
      <c r="BL40" s="5">
        <f>IF('Each Gender - Gold'!BL40+'Each Gender - Silver'!BL40+'Each Gender - Bronze'!BL40 &gt; 0, 'Each Gender - Gold'!BL40*'Medal values'!$B$1+'Each Gender - Silver'!BL40*'Medal values'!$B$2+'Each Gender - Bronze'!BL40*'Medal values'!$B$3, "") + IF(AND(BL$1 = BK$1, BK$2 = "Mixed"), 0.5*BK40, 0) + IF(AND(BL$1 = BM$1, BM$2 = "Mixed"), 0.5*BM40, 0)</f>
        <v>0</v>
      </c>
      <c r="BM40" s="5">
        <f>IF('Each Gender - Gold'!BM40+'Each Gender - Silver'!BM40+'Each Gender - Bronze'!BM40 &gt; 0, 'Each Gender - Gold'!BM40*'Medal values'!$B$1+'Each Gender - Silver'!BM40*'Medal values'!$B$2+'Each Gender - Bronze'!BM40*'Medal values'!$B$3, "") + IF(AND(BM$1 = BL$1, BL$2 = "Mixed"), 0.5*BL40, 0) + IF(AND(BM$1 = BN$1, BN$2 = "Mixed"), 0.5*BN40, 0)</f>
        <v>0</v>
      </c>
      <c r="BN40" s="5">
        <f>IF('Each Gender - Gold'!BN40+'Each Gender - Silver'!BN40+'Each Gender - Bronze'!BN40 &gt; 0, 'Each Gender - Gold'!BN40*'Medal values'!$B$1+'Each Gender - Silver'!BN40*'Medal values'!$B$2+'Each Gender - Bronze'!BN40*'Medal values'!$B$3, "") + IF(AND(BN$1 = BM$1, BM$2 = "Mixed"), 0.5*BM40, 0) + IF(AND(BN$1 = BO$1, BO$2 = "Mixed"), 0.5*BO40, 0)</f>
        <v>0</v>
      </c>
      <c r="BO40" s="5">
        <f>IF('Each Gender - Gold'!BO40+'Each Gender - Silver'!BO40+'Each Gender - Bronze'!BO40 &gt; 0, 'Each Gender - Gold'!BO40*'Medal values'!$B$1+'Each Gender - Silver'!BO40*'Medal values'!$B$2+'Each Gender - Bronze'!BO40*'Medal values'!$B$3, "") + IF(AND(BO$1 = BN$1, BN$2 = "Mixed"), 0.5*BN40, 0) + IF(AND(BO$1 = BP$1, BP$2 = "Mixed"), 0.5*BP40, 0)</f>
        <v>0</v>
      </c>
      <c r="BP40" s="5">
        <f>IF('Each Gender - Gold'!BP40+'Each Gender - Silver'!BP40+'Each Gender - Bronze'!BP40 &gt; 0, 'Each Gender - Gold'!BP40*'Medal values'!$B$1+'Each Gender - Silver'!BP40*'Medal values'!$B$2+'Each Gender - Bronze'!BP40*'Medal values'!$B$3, "") + IF(AND(BP$1 = BO$1, BO$2 = "Mixed"), 0.5*BO40, 0) + IF(AND(BP$1 = BQ$1, BQ$2 = "Mixed"), 0.5*BQ40, 0)</f>
        <v>0</v>
      </c>
      <c r="BQ40" s="5">
        <f>IF('Each Gender - Gold'!BQ40+'Each Gender - Silver'!BQ40+'Each Gender - Bronze'!BQ40 &gt; 0, 'Each Gender - Gold'!BQ40*'Medal values'!$B$1+'Each Gender - Silver'!BQ40*'Medal values'!$B$2+'Each Gender - Bronze'!BQ40*'Medal values'!$B$3, "") + IF(AND(BQ$1 = BP$1, BP$2 = "Mixed"), 0.5*BP40, 0) + IF(AND(BQ$1 = BR$1, BR$2 = "Mixed"), 0.5*BR40, 0)</f>
        <v>0</v>
      </c>
      <c r="BR40" s="5">
        <f>IF('Each Gender - Gold'!BR40+'Each Gender - Silver'!BR40+'Each Gender - Bronze'!BR40 &gt; 0, 'Each Gender - Gold'!BR40*'Medal values'!$B$1+'Each Gender - Silver'!BR40*'Medal values'!$B$2+'Each Gender - Bronze'!BR40*'Medal values'!$B$3, "") + IF(AND(BR$1 = BQ$1, BQ$2 = "Mixed"), 0.5*BQ40, 0) + IF(AND(BR$1 = BS$1, BS$2 = "Mixed"), 0.5*BS40, 0)</f>
        <v>0</v>
      </c>
      <c r="BS40" s="5">
        <f>IF('Each Gender - Gold'!BS40+'Each Gender - Silver'!BS40+'Each Gender - Bronze'!BS40 &gt; 0, 'Each Gender - Gold'!BS40*'Medal values'!$B$1+'Each Gender - Silver'!BS40*'Medal values'!$B$2+'Each Gender - Bronze'!BS40*'Medal values'!$B$3, "") + IF(AND(BS$1 = BR$1, BR$2 = "Mixed"), 0.5*BR40, 0) + IF(AND(BS$1 = BT$1, BT$2 = "Mixed"), 0.5*BT40, 0)</f>
        <v>0</v>
      </c>
      <c r="BT40" s="5">
        <f>IF('Each Gender - Gold'!BT40+'Each Gender - Silver'!BT40+'Each Gender - Bronze'!BT40 &gt; 0, 'Each Gender - Gold'!BT40*'Medal values'!$B$1+'Each Gender - Silver'!BT40*'Medal values'!$B$2+'Each Gender - Bronze'!BT40*'Medal values'!$B$3, "") + IF(AND(BT$1 = BS$1, BS$2 = "Mixed"), 0.5*BS40, 0) + IF(AND(BT$1 = BU$1, BU$2 = "Mixed"), 0.5*BU40, 0)</f>
        <v>0</v>
      </c>
      <c r="BU40" s="5">
        <f>IF('Each Gender - Gold'!BU40+'Each Gender - Silver'!BU40+'Each Gender - Bronze'!BU40 &gt; 0, 'Each Gender - Gold'!BU40*'Medal values'!$B$1+'Each Gender - Silver'!BU40*'Medal values'!$B$2+'Each Gender - Bronze'!BU40*'Medal values'!$B$3, "") + IF(AND(BU$1 = BT$1, BT$2 = "Mixed"), 0.5*BT40, 0) + IF(AND(BU$1 = BV$1, BV$2 = "Mixed"), 0.5*BV40, 0)</f>
        <v>0</v>
      </c>
      <c r="BV40" s="5">
        <f>IF('Each Gender - Gold'!BV40+'Each Gender - Silver'!BV40+'Each Gender - Bronze'!BV40 &gt; 0, 'Each Gender - Gold'!BV40*'Medal values'!$B$1+'Each Gender - Silver'!BV40*'Medal values'!$B$2+'Each Gender - Bronze'!BV40*'Medal values'!$B$3, "") + IF(AND(BV$1 = BU$1, BU$2 = "Mixed"), 0.5*BU40, 0) + IF(AND(BV$1 = BW$1, BW$2 = "Mixed"), 0.5*BW40, 0)</f>
        <v>0</v>
      </c>
      <c r="BW40" s="5">
        <f>IF('Each Gender - Gold'!BW40+'Each Gender - Silver'!BW40+'Each Gender - Bronze'!BW40 &gt; 0, 'Each Gender - Gold'!BW40*'Medal values'!$B$1+'Each Gender - Silver'!BW40*'Medal values'!$B$2+'Each Gender - Bronze'!BW40*'Medal values'!$B$3, "") + IF(AND(BW$1 = BV$1, BV$2 = "Mixed"), 0.5*BV40, 0) + IF(AND(BW$1 = BX$1, BX$2 = "Mixed"), 0.5*BX40, 0)</f>
        <v>0</v>
      </c>
      <c r="BX40" s="5">
        <f>IF('Each Gender - Gold'!BX40+'Each Gender - Silver'!BX40+'Each Gender - Bronze'!BX40 &gt; 0, 'Each Gender - Gold'!BX40*'Medal values'!$B$1+'Each Gender - Silver'!BX40*'Medal values'!$B$2+'Each Gender - Bronze'!BX40*'Medal values'!$B$3, "") + IF(AND(BX$1 = BW$1, BW$2 = "Mixed"), 0.5*BW40, 0) + IF(AND(BX$1 = BY$1, BY$2 = "Mixed"), 0.5*BY40, 0)</f>
        <v>0</v>
      </c>
      <c r="BY40" s="5">
        <f>IF('Each Gender - Gold'!BY40+'Each Gender - Silver'!BY40+'Each Gender - Bronze'!BY40 &gt; 0, 'Each Gender - Gold'!BY40*'Medal values'!$B$1+'Each Gender - Silver'!BY40*'Medal values'!$B$2+'Each Gender - Bronze'!BY40*'Medal values'!$B$3, "") + IF(AND(BY$1 = BX$1, BX$2 = "Mixed"), 0.5*BX40, 0) + IF(AND(BY$1 = BZ$1, BZ$2 = "Mixed"), 0.5*BZ40, 0)</f>
        <v>0</v>
      </c>
      <c r="BZ40" s="5">
        <f>IF('Each Gender - Gold'!BZ40+'Each Gender - Silver'!BZ40+'Each Gender - Bronze'!BZ40 &gt; 0, 'Each Gender - Gold'!BZ40*'Medal values'!$B$1+'Each Gender - Silver'!BZ40*'Medal values'!$B$2+'Each Gender - Bronze'!BZ40*'Medal values'!$B$3, "") + IF(AND(BZ$1 = BY$1, BY$2 = "Mixed"), 0.5*BY40, 0) + IF(AND(BZ$1 = CA$1, CA$2 = "Mixed"), 0.5*CA40, 0)</f>
        <v>0</v>
      </c>
      <c r="CA40" s="5">
        <f>IF('Each Gender - Gold'!CA40+'Each Gender - Silver'!CA40+'Each Gender - Bronze'!CA40 &gt; 0, 'Each Gender - Gold'!CA40*'Medal values'!$B$1+'Each Gender - Silver'!CA40*'Medal values'!$B$2+'Each Gender - Bronze'!CA40*'Medal values'!$B$3, "") + IF(AND(CA$1 = BZ$1, BZ$2 = "Mixed"), 0.5*BZ40, 0) + IF(AND(CA$1 = CB$1, CB$2 = "Mixed"), 0.5*CB40, 0)</f>
        <v>0</v>
      </c>
      <c r="CB40" s="5">
        <f>IF('Each Gender - Gold'!CB40+'Each Gender - Silver'!CB40+'Each Gender - Bronze'!CB40 &gt; 0, 'Each Gender - Gold'!CB40*'Medal values'!$B$1+'Each Gender - Silver'!CB40*'Medal values'!$B$2+'Each Gender - Bronze'!CB40*'Medal values'!$B$3, "") + IF(AND(CB$1 = CA$1, CA$2 = "Mixed"), 0.5*CA40, 0) + IF(AND(CB$1 = CC$1, CC$2 = "Mixed"), 0.5*CC40, 0)</f>
        <v>0</v>
      </c>
      <c r="CC40" s="5">
        <f>IF('Each Gender - Gold'!CC40+'Each Gender - Silver'!CC40+'Each Gender - Bronze'!CC40 &gt; 0, 'Each Gender - Gold'!CC40*'Medal values'!$B$1+'Each Gender - Silver'!CC40*'Medal values'!$B$2+'Each Gender - Bronze'!CC40*'Medal values'!$B$3, "") + IF(AND(CC$1 = CB$1, CB$2 = "Mixed"), 0.5*CB40, 0) + IF(AND(CC$1 = CD$1, CD$2 = "Mixed"), 0.5*CD40, 0)</f>
        <v>0</v>
      </c>
      <c r="CD40" s="5">
        <f>IF('Each Gender - Gold'!CD40+'Each Gender - Silver'!CD40+'Each Gender - Bronze'!CD40 &gt; 0, 'Each Gender - Gold'!CD40*'Medal values'!$B$1+'Each Gender - Silver'!CD40*'Medal values'!$B$2+'Each Gender - Bronze'!CD40*'Medal values'!$B$3, "") + IF(AND(CD$1 = CC$1, CC$2 = "Mixed"), 0.5*CC40, 0) + IF(AND(CD$1 = CE$1, CE$2 = "Mixed"), 0.5*CE40, 0)</f>
        <v>0</v>
      </c>
      <c r="CE40" s="5">
        <f>IF('Each Gender - Gold'!CE40+'Each Gender - Silver'!CE40+'Each Gender - Bronze'!CE40 &gt; 0, 'Each Gender - Gold'!CE40*'Medal values'!$B$1+'Each Gender - Silver'!CE40*'Medal values'!$B$2+'Each Gender - Bronze'!CE40*'Medal values'!$B$3, "") + IF(AND(CE$1 = CD$1, CD$2 = "Mixed"), 0.5*CD40, 0) + IF(AND(CE$1 = CF$1, CF$2 = "Mixed"), 0.5*CF40, 0)</f>
        <v>0</v>
      </c>
      <c r="CF40" s="5">
        <f>IF('Each Gender - Gold'!CF40+'Each Gender - Silver'!CF40+'Each Gender - Bronze'!CF40 &gt; 0, 'Each Gender - Gold'!CF40*'Medal values'!$B$1+'Each Gender - Silver'!CF40*'Medal values'!$B$2+'Each Gender - Bronze'!CF40*'Medal values'!$B$3, "") + IF(AND(CF$1 = CE$1, CE$2 = "Mixed"), 0.5*CE40, 0) + IF(AND(CF$1 = CG$1, CG$2 = "Mixed"), 0.5*CG40, 0)</f>
        <v>0</v>
      </c>
      <c r="CG40" s="5">
        <f>IF('Each Gender - Gold'!CG40+'Each Gender - Silver'!CG40+'Each Gender - Bronze'!CG40 &gt; 0, 'Each Gender - Gold'!CG40*'Medal values'!$B$1+'Each Gender - Silver'!CG40*'Medal values'!$B$2+'Each Gender - Bronze'!CG40*'Medal values'!$B$3, "") + IF(AND(CG$1 = CF$1, CF$2 = "Mixed"), 0.5*CF40, 0) + IF(AND(CG$1 = CH$1, CH$2 = "Mixed"), 0.5*CH40, 0)</f>
        <v>0</v>
      </c>
      <c r="CH40" s="5">
        <f>IF('Each Gender - Gold'!CH40+'Each Gender - Silver'!CH40+'Each Gender - Bronze'!CH40 &gt; 0, 'Each Gender - Gold'!CH40*'Medal values'!$B$1+'Each Gender - Silver'!CH40*'Medal values'!$B$2+'Each Gender - Bronze'!CH40*'Medal values'!$B$3, "") + IF(AND(CH$1 = CG$1, CG$2 = "Mixed"), 0.5*CG40, 0) + IF(AND(CH$1 = CI$1, CI$2 = "Mixed"), 0.5*CI40, 0)</f>
        <v>0</v>
      </c>
      <c r="CI40" s="5">
        <f>IF('Each Gender - Gold'!CI40+'Each Gender - Silver'!CI40+'Each Gender - Bronze'!CI40 &gt; 0, 'Each Gender - Gold'!CI40*'Medal values'!$B$1+'Each Gender - Silver'!CI40*'Medal values'!$B$2+'Each Gender - Bronze'!CI40*'Medal values'!$B$3, "") + IF(AND(CI$1 = CH$1, CH$2 = "Mixed"), 0.5*CH40, 0) + IF(AND(CI$1 = CJ$1, CJ$2 = "Mixed"), 0.5*CJ40, 0)</f>
        <v>0</v>
      </c>
      <c r="CJ40" s="5">
        <f>IF('Each Gender - Gold'!CJ40+'Each Gender - Silver'!CJ40+'Each Gender - Bronze'!CJ40 &gt; 0, 'Each Gender - Gold'!CJ40*'Medal values'!$B$1+'Each Gender - Silver'!CJ40*'Medal values'!$B$2+'Each Gender - Bronze'!CJ40*'Medal values'!$B$3, "") + IF(AND(CJ$1 = CI$1, CI$2 = "Mixed"), 0.5*CI40, 0) + IF(AND(CJ$1 = CK$1, CK$2 = "Mixed"), 0.5*CK40, 0)</f>
        <v>0</v>
      </c>
      <c r="CK40" s="5">
        <f>IF('Each Gender - Gold'!CK40+'Each Gender - Silver'!CK40+'Each Gender - Bronze'!CK40 &gt; 0, 'Each Gender - Gold'!CK40*'Medal values'!$B$1+'Each Gender - Silver'!CK40*'Medal values'!$B$2+'Each Gender - Bronze'!CK40*'Medal values'!$B$3, "") + IF(AND(CK$1 = CJ$1, CJ$2 = "Mixed"), 0.5*CJ40, 0) + IF(AND(CK$1 = CL$1, CL$2 = "Mixed"), 0.5*CL40, 0)</f>
        <v>0</v>
      </c>
      <c r="CL40" s="5">
        <f>IF('Each Gender - Gold'!CL40+'Each Gender - Silver'!CL40+'Each Gender - Bronze'!CL40 &gt; 0, 'Each Gender - Gold'!CL40*'Medal values'!$B$1+'Each Gender - Silver'!CL40*'Medal values'!$B$2+'Each Gender - Bronze'!CL40*'Medal values'!$B$3, "") + IF(AND(CL$1 = CK$1, CK$2 = "Mixed"), 0.5*CK40, 0) + IF(AND(CL$1 = CM$1, CM$2 = "Mixed"), 0.5*CM40, 0)</f>
        <v>0</v>
      </c>
      <c r="CM40" s="5">
        <f>IF('Each Gender - Gold'!CM40+'Each Gender - Silver'!CM40+'Each Gender - Bronze'!CM40 &gt; 0, 'Each Gender - Gold'!CM40*'Medal values'!$B$1+'Each Gender - Silver'!CM40*'Medal values'!$B$2+'Each Gender - Bronze'!CM40*'Medal values'!$B$3, "") + IF(AND(CM$1 = CL$1, CL$2 = "Mixed"), 0.5*CL40, 0) + IF(AND(CM$1 = CN$1, CN$2 = "Mixed"), 0.5*CN40, 0)</f>
        <v>0</v>
      </c>
      <c r="CN40" s="5">
        <f>IF('Each Gender - Gold'!CN40+'Each Gender - Silver'!CN40+'Each Gender - Bronze'!CN40 &gt; 0, 'Each Gender - Gold'!CN40*'Medal values'!$B$1+'Each Gender - Silver'!CN40*'Medal values'!$B$2+'Each Gender - Bronze'!CN40*'Medal values'!$B$3, "") + IF(AND(CN$1 = CM$1, CM$2 = "Mixed"), 0.5*CM40, 0) + IF(AND(CN$1 = CO$1, CO$2 = "Mixed"), 0.5*CO40, 0)</f>
        <v>0</v>
      </c>
      <c r="CO40" s="5">
        <f>IF('Each Gender - Gold'!CO40+'Each Gender - Silver'!CO40+'Each Gender - Bronze'!CO40 &gt; 0, 'Each Gender - Gold'!CO40*'Medal values'!$B$1+'Each Gender - Silver'!CO40*'Medal values'!$B$2+'Each Gender - Bronze'!CO40*'Medal values'!$B$3, "") + IF(AND(CO$1 = CN$1, CN$2 = "Mixed"), 0.5*CN40, 0) + IF(AND(CO$1 = CP$1, CP$2 = "Mixed"), 0.5*CP40, 0)</f>
        <v>0</v>
      </c>
      <c r="CP40" s="5">
        <f>IF('Each Gender - Gold'!CP40+'Each Gender - Silver'!CP40+'Each Gender - Bronze'!CP40 &gt; 0, 'Each Gender - Gold'!CP40*'Medal values'!$B$1+'Each Gender - Silver'!CP40*'Medal values'!$B$2+'Each Gender - Bronze'!CP40*'Medal values'!$B$3, "") + IF(AND(CP$1 = CO$1, CO$2 = "Mixed"), 0.5*CO40, 0) + IF(AND(CP$1 = CQ$1, CQ$2 = "Mixed"), 0.5*CQ40, 0)</f>
        <v>0</v>
      </c>
      <c r="CQ40" s="5">
        <f>IF('Each Gender - Gold'!CQ40+'Each Gender - Silver'!CQ40+'Each Gender - Bronze'!CQ40 &gt; 0, 'Each Gender - Gold'!CQ40*'Medal values'!$B$1+'Each Gender - Silver'!CQ40*'Medal values'!$B$2+'Each Gender - Bronze'!CQ40*'Medal values'!$B$3, "") + IF(AND(CQ$1 = CP$1, CP$2 = "Mixed"), 0.5*CP40, 0) + IF(AND(CQ$1 = CR$1, CR$2 = "Mixed"), 0.5*CR40, 0)</f>
        <v>0</v>
      </c>
      <c r="CR40" s="5">
        <f>IF('Each Gender - Gold'!CR40+'Each Gender - Silver'!CR40+'Each Gender - Bronze'!CR40 &gt; 0, 'Each Gender - Gold'!CR40*'Medal values'!$B$1+'Each Gender - Silver'!CR40*'Medal values'!$B$2+'Each Gender - Bronze'!CR40*'Medal values'!$B$3, "") + IF(AND(CR$1 = CQ$1, CQ$2 = "Mixed"), 0.5*CQ40, 0) + IF(AND(CR$1 = CS$1, CS$2 = "Mixed"), 0.5*CS40, 0)</f>
        <v>0</v>
      </c>
      <c r="CS40" s="5">
        <f>IF('Each Gender - Gold'!CS40+'Each Gender - Silver'!CS40+'Each Gender - Bronze'!CS40 &gt; 0, 'Each Gender - Gold'!CS40*'Medal values'!$B$1+'Each Gender - Silver'!CS40*'Medal values'!$B$2+'Each Gender - Bronze'!CS40*'Medal values'!$B$3, "") + IF(AND(CS$1 = CR$1, CR$2 = "Mixed"), 0.5*CR40, 0) + IF(AND(CS$1 = CT$1, CT$2 = "Mixed"), 0.5*CT40, 0)</f>
        <v>0</v>
      </c>
      <c r="CT40" s="5">
        <f>IF('Each Gender - Gold'!CT40+'Each Gender - Silver'!CT40+'Each Gender - Bronze'!CT40 &gt; 0, 'Each Gender - Gold'!CT40*'Medal values'!$B$1+'Each Gender - Silver'!CT40*'Medal values'!$B$2+'Each Gender - Bronze'!CT40*'Medal values'!$B$3, "") + IF(AND(CT$1 = CS$1, CS$2 = "Mixed"), 0.5*CS40, 0) + IF(AND(CT$1 = CU$1, CU$2 = "Mixed"), 0.5*CU40, 0)</f>
        <v>0</v>
      </c>
      <c r="CU40" s="5">
        <f>IF('Each Gender - Gold'!CU40+'Each Gender - Silver'!CU40+'Each Gender - Bronze'!CU40 &gt; 0, 'Each Gender - Gold'!CU40*'Medal values'!$B$1+'Each Gender - Silver'!CU40*'Medal values'!$B$2+'Each Gender - Bronze'!CU40*'Medal values'!$B$3, "") + IF(AND(CU$1 = CT$1, CT$2 = "Mixed"), 0.5*CT40, 0) + IF(AND(CU$1 = CV$1, CV$2 = "Mixed"), 0.5*CV40, 0)</f>
        <v>0</v>
      </c>
      <c r="CV40" s="5">
        <f>IF('Each Gender - Gold'!CV40+'Each Gender - Silver'!CV40+'Each Gender - Bronze'!CV40 &gt; 0, 'Each Gender - Gold'!CV40*'Medal values'!$B$1+'Each Gender - Silver'!CV40*'Medal values'!$B$2+'Each Gender - Bronze'!CV40*'Medal values'!$B$3, "") + IF(AND(CV$1 = CU$1, CU$2 = "Mixed"), 0.5*CU40, 0) + IF(AND(CV$1 = CW$1, CW$2 = "Mixed"), 0.5*CW40, 0)</f>
        <v>0</v>
      </c>
      <c r="CW40" s="5">
        <f t="shared" ref="CW40:CX40" si="38">SUMIF($B$2:$CV$2,CW$2, $B40:$CV40)</f>
        <v>1</v>
      </c>
      <c r="CX40" s="5">
        <f t="shared" si="38"/>
        <v>0</v>
      </c>
    </row>
    <row r="41">
      <c r="A41" s="5" t="str">
        <f>Countries!A39</f>
        <v>HKG</v>
      </c>
      <c r="B41" s="5">
        <f>IF('Each Gender - Gold'!B41+'Each Gender - Silver'!B41+'Each Gender - Bronze'!B41 &gt; 0, 'Each Gender - Gold'!B41*'Medal values'!$B$1+'Each Gender - Silver'!B41*'Medal values'!$B$2+'Each Gender - Bronze'!B41*'Medal values'!$B$3, "") + IF(AND(B$1 = A$1, A$2 = "Mixed"), 0.5*A41, 0) + IF(AND(B$1 = C$1, C$2 = "Mixed"), 0.5*C41, 0)</f>
        <v>0</v>
      </c>
      <c r="C41" s="5">
        <f>IF('Each Gender - Gold'!C41+'Each Gender - Silver'!C41+'Each Gender - Bronze'!C41 &gt; 0, 'Each Gender - Gold'!C41*'Medal values'!$B$1+'Each Gender - Silver'!C41*'Medal values'!$B$2+'Each Gender - Bronze'!C41*'Medal values'!$B$3, "") + IF(AND(C$1 = B$1, B$2 = "Mixed"), 0.5*B41, 0) + IF(AND(C$1 = D$1, D$2 = "Mixed"), 0.5*D41, 0)</f>
        <v>0</v>
      </c>
      <c r="D41" s="5">
        <f>IF('Each Gender - Gold'!D41+'Each Gender - Silver'!D41+'Each Gender - Bronze'!D41 &gt; 0, 'Each Gender - Gold'!D41*'Medal values'!$B$1+'Each Gender - Silver'!D41*'Medal values'!$B$2+'Each Gender - Bronze'!D41*'Medal values'!$B$3, "") + IF(AND(D$1 = C$1, C$2 = "Mixed"), 0.5*C41, 0) + IF(AND(D$1 = E$1, E$2 = "Mixed"), 0.5*E41, 0)</f>
        <v>0</v>
      </c>
      <c r="E41" s="5">
        <f>IF('Each Gender - Gold'!E41+'Each Gender - Silver'!E41+'Each Gender - Bronze'!E41 &gt; 0, 'Each Gender - Gold'!E41*'Medal values'!$B$1+'Each Gender - Silver'!E41*'Medal values'!$B$2+'Each Gender - Bronze'!E41*'Medal values'!$B$3, "") + IF(AND(E$1 = D$1, D$2 = "Mixed"), 0.5*D41, 0) + IF(AND(E$1 = F$1, F$2 = "Mixed"), 0.5*F41, 0)</f>
        <v>0</v>
      </c>
      <c r="F41" s="5">
        <f>IF('Each Gender - Gold'!F41+'Each Gender - Silver'!F41+'Each Gender - Bronze'!F41 &gt; 0, 'Each Gender - Gold'!F41*'Medal values'!$B$1+'Each Gender - Silver'!F41*'Medal values'!$B$2+'Each Gender - Bronze'!F41*'Medal values'!$B$3, "") + IF(AND(F$1 = E$1, E$2 = "Mixed"), 0.5*E41, 0) + IF(AND(F$1 = G$1, G$2 = "Mixed"), 0.5*G41, 0)</f>
        <v>0</v>
      </c>
      <c r="G41" s="5">
        <f>IF('Each Gender - Gold'!G41+'Each Gender - Silver'!G41+'Each Gender - Bronze'!G41 &gt; 0, 'Each Gender - Gold'!G41*'Medal values'!$B$1+'Each Gender - Silver'!G41*'Medal values'!$B$2+'Each Gender - Bronze'!G41*'Medal values'!$B$3, "") + IF(AND(G$1 = F$1, F$2 = "Mixed"), 0.5*F41, 0) + IF(AND(G$1 = H$1, H$2 = "Mixed"), 0.5*H41, 0)</f>
        <v>0</v>
      </c>
      <c r="H41" s="5">
        <f>IF('Each Gender - Gold'!H41+'Each Gender - Silver'!H41+'Each Gender - Bronze'!H41 &gt; 0, 'Each Gender - Gold'!H41*'Medal values'!$B$1+'Each Gender - Silver'!H41*'Medal values'!$B$2+'Each Gender - Bronze'!H41*'Medal values'!$B$3, "") + IF(AND(H$1 = G$1, G$2 = "Mixed"), 0.5*G41, 0) + IF(AND(H$1 = I$1, I$2 = "Mixed"), 0.5*I41, 0)</f>
        <v>0</v>
      </c>
      <c r="I41" s="5">
        <f>IF('Each Gender - Gold'!I41+'Each Gender - Silver'!I41+'Each Gender - Bronze'!I41 &gt; 0, 'Each Gender - Gold'!I41*'Medal values'!$B$1+'Each Gender - Silver'!I41*'Medal values'!$B$2+'Each Gender - Bronze'!I41*'Medal values'!$B$3, "") + IF(AND(I$1 = H$1, H$2 = "Mixed"), 0.5*H41, 0) + IF(AND(I$1 = J$1, J$2 = "Mixed"), 0.5*J41, 0)</f>
        <v>0</v>
      </c>
      <c r="J41" s="5">
        <f>IF('Each Gender - Gold'!J41+'Each Gender - Silver'!J41+'Each Gender - Bronze'!J41 &gt; 0, 'Each Gender - Gold'!J41*'Medal values'!$B$1+'Each Gender - Silver'!J41*'Medal values'!$B$2+'Each Gender - Bronze'!J41*'Medal values'!$B$3, "") + IF(AND(J$1 = I$1, I$2 = "Mixed"), 0.5*I41, 0) + IF(AND(J$1 = K$1, K$2 = "Mixed"), 0.5*K41, 0)</f>
        <v>0</v>
      </c>
      <c r="K41" s="5">
        <f>IF('Each Gender - Gold'!K41+'Each Gender - Silver'!K41+'Each Gender - Bronze'!K41 &gt; 0, 'Each Gender - Gold'!K41*'Medal values'!$B$1+'Each Gender - Silver'!K41*'Medal values'!$B$2+'Each Gender - Bronze'!K41*'Medal values'!$B$3, "") + IF(AND(K$1 = J$1, J$2 = "Mixed"), 0.5*J41, 0) + IF(AND(K$1 = L$1, L$2 = "Mixed"), 0.5*L41, 0)</f>
        <v>0</v>
      </c>
      <c r="L41" s="5">
        <f>IF('Each Gender - Gold'!L41+'Each Gender - Silver'!L41+'Each Gender - Bronze'!L41 &gt; 0, 'Each Gender - Gold'!L41*'Medal values'!$B$1+'Each Gender - Silver'!L41*'Medal values'!$B$2+'Each Gender - Bronze'!L41*'Medal values'!$B$3, "") + IF(AND(L$1 = K$1, K$2 = "Mixed"), 0.5*K41, 0) + IF(AND(L$1 = M$1, M$2 = "Mixed"), 0.5*M41, 0)</f>
        <v>0</v>
      </c>
      <c r="M41" s="5">
        <f>IF('Each Gender - Gold'!M41+'Each Gender - Silver'!M41+'Each Gender - Bronze'!M41 &gt; 0, 'Each Gender - Gold'!M41*'Medal values'!$B$1+'Each Gender - Silver'!M41*'Medal values'!$B$2+'Each Gender - Bronze'!M41*'Medal values'!$B$3, "") + IF(AND(M$1 = L$1, L$2 = "Mixed"), 0.5*L41, 0) + IF(AND(M$1 = N$1, N$2 = "Mixed"), 0.5*N41, 0)</f>
        <v>0</v>
      </c>
      <c r="N41" s="5">
        <f>IF('Each Gender - Gold'!N41+'Each Gender - Silver'!N41+'Each Gender - Bronze'!N41 &gt; 0, 'Each Gender - Gold'!N41*'Medal values'!$B$1+'Each Gender - Silver'!N41*'Medal values'!$B$2+'Each Gender - Bronze'!N41*'Medal values'!$B$3, "") + IF(AND(N$1 = M$1, M$2 = "Mixed"), 0.5*M41, 0) + IF(AND(N$1 = O$1, O$2 = "Mixed"), 0.5*O41, 0)</f>
        <v>0</v>
      </c>
      <c r="O41" s="5">
        <f>IF('Each Gender - Gold'!O41+'Each Gender - Silver'!O41+'Each Gender - Bronze'!O41 &gt; 0, 'Each Gender - Gold'!O41*'Medal values'!$B$1+'Each Gender - Silver'!O41*'Medal values'!$B$2+'Each Gender - Bronze'!O41*'Medal values'!$B$3, "") + IF(AND(O$1 = N$1, N$2 = "Mixed"), 0.5*N41, 0) + IF(AND(O$1 = P$1, P$2 = "Mixed"), 0.5*P41, 0)</f>
        <v>0</v>
      </c>
      <c r="P41" s="5">
        <f>IF('Each Gender - Gold'!P41+'Each Gender - Silver'!P41+'Each Gender - Bronze'!P41 &gt; 0, 'Each Gender - Gold'!P41*'Medal values'!$B$1+'Each Gender - Silver'!P41*'Medal values'!$B$2+'Each Gender - Bronze'!P41*'Medal values'!$B$3, "") + IF(AND(P$1 = O$1, O$2 = "Mixed"), 0.5*O41, 0) + IF(AND(P$1 = Q$1, Q$2 = "Mixed"), 0.5*Q41, 0)</f>
        <v>0</v>
      </c>
      <c r="Q41" s="5">
        <f>IF('Each Gender - Gold'!Q41+'Each Gender - Silver'!Q41+'Each Gender - Bronze'!Q41 &gt; 0, 'Each Gender - Gold'!Q41*'Medal values'!$B$1+'Each Gender - Silver'!Q41*'Medal values'!$B$2+'Each Gender - Bronze'!Q41*'Medal values'!$B$3, "") + IF(AND(Q$1 = P$1, P$2 = "Mixed"), 0.5*P41, 0) + IF(AND(Q$1 = R$1, R$2 = "Mixed"), 0.5*R41, 0)</f>
        <v>0</v>
      </c>
      <c r="R41" s="5">
        <f>IF('Each Gender - Gold'!R41+'Each Gender - Silver'!R41+'Each Gender - Bronze'!R41 &gt; 0, 'Each Gender - Gold'!R41*'Medal values'!$B$1+'Each Gender - Silver'!R41*'Medal values'!$B$2+'Each Gender - Bronze'!R41*'Medal values'!$B$3, "") + IF(AND(R$1 = Q$1, Q$2 = "Mixed"), 0.5*Q41, 0) + IF(AND(R$1 = S$1, S$2 = "Mixed"), 0.5*S41, 0)</f>
        <v>0</v>
      </c>
      <c r="S41" s="5">
        <f>IF('Each Gender - Gold'!S41+'Each Gender - Silver'!S41+'Each Gender - Bronze'!S41 &gt; 0, 'Each Gender - Gold'!S41*'Medal values'!$B$1+'Each Gender - Silver'!S41*'Medal values'!$B$2+'Each Gender - Bronze'!S41*'Medal values'!$B$3, "") + IF(AND(S$1 = R$1, R$2 = "Mixed"), 0.5*R41, 0) + IF(AND(S$1 = T$1, T$2 = "Mixed"), 0.5*T41, 0)</f>
        <v>0</v>
      </c>
      <c r="T41" s="5">
        <f>IF('Each Gender - Gold'!T41+'Each Gender - Silver'!T41+'Each Gender - Bronze'!T41 &gt; 0, 'Each Gender - Gold'!T41*'Medal values'!$B$1+'Each Gender - Silver'!T41*'Medal values'!$B$2+'Each Gender - Bronze'!T41*'Medal values'!$B$3, "") + IF(AND(T$1 = S$1, S$2 = "Mixed"), 0.5*S41, 0) + IF(AND(T$1 = U$1, U$2 = "Mixed"), 0.5*U41, 0)</f>
        <v>0</v>
      </c>
      <c r="U41" s="5">
        <f>IF('Each Gender - Gold'!U41+'Each Gender - Silver'!U41+'Each Gender - Bronze'!U41 &gt; 0, 'Each Gender - Gold'!U41*'Medal values'!$B$1+'Each Gender - Silver'!U41*'Medal values'!$B$2+'Each Gender - Bronze'!U41*'Medal values'!$B$3, "") + IF(AND(U$1 = T$1, T$2 = "Mixed"), 0.5*T41, 0) + IF(AND(U$1 = V$1, V$2 = "Mixed"), 0.5*V41, 0)</f>
        <v>0</v>
      </c>
      <c r="V41" s="5">
        <f>IF('Each Gender - Gold'!V41+'Each Gender - Silver'!V41+'Each Gender - Bronze'!V41 &gt; 0, 'Each Gender - Gold'!V41*'Medal values'!$B$1+'Each Gender - Silver'!V41*'Medal values'!$B$2+'Each Gender - Bronze'!V41*'Medal values'!$B$3, "") + IF(AND(V$1 = U$1, U$2 = "Mixed"), 0.5*U41, 0) + IF(AND(V$1 = W$1, W$2 = "Mixed"), 0.5*W41, 0)</f>
        <v>0</v>
      </c>
      <c r="W41" s="5">
        <f>IF('Each Gender - Gold'!W41+'Each Gender - Silver'!W41+'Each Gender - Bronze'!W41 &gt; 0, 'Each Gender - Gold'!W41*'Medal values'!$B$1+'Each Gender - Silver'!W41*'Medal values'!$B$2+'Each Gender - Bronze'!W41*'Medal values'!$B$3, "") + IF(AND(W$1 = V$1, V$2 = "Mixed"), 0.5*V41, 0) + IF(AND(W$1 = X$1, X$2 = "Mixed"), 0.5*X41, 0)</f>
        <v>0</v>
      </c>
      <c r="X41" s="5">
        <f>IF('Each Gender - Gold'!X41+'Each Gender - Silver'!X41+'Each Gender - Bronze'!X41 &gt; 0, 'Each Gender - Gold'!X41*'Medal values'!$B$1+'Each Gender - Silver'!X41*'Medal values'!$B$2+'Each Gender - Bronze'!X41*'Medal values'!$B$3, "") + IF(AND(X$1 = W$1, W$2 = "Mixed"), 0.5*W41, 0) + IF(AND(X$1 = Y$1, Y$2 = "Mixed"), 0.5*Y41, 0)</f>
        <v>0</v>
      </c>
      <c r="Y41" s="5">
        <f>IF('Each Gender - Gold'!Y41+'Each Gender - Silver'!Y41+'Each Gender - Bronze'!Y41 &gt; 0, 'Each Gender - Gold'!Y41*'Medal values'!$B$1+'Each Gender - Silver'!Y41*'Medal values'!$B$2+'Each Gender - Bronze'!Y41*'Medal values'!$B$3, "") + IF(AND(Y$1 = X$1, X$2 = "Mixed"), 0.5*X41, 0) + IF(AND(Y$1 = Z$1, Z$2 = "Mixed"), 0.5*Z41, 0)</f>
        <v>0</v>
      </c>
      <c r="Z41" s="5">
        <f>IF('Each Gender - Gold'!Z41+'Each Gender - Silver'!Z41+'Each Gender - Bronze'!Z41 &gt; 0, 'Each Gender - Gold'!Z41*'Medal values'!$B$1+'Each Gender - Silver'!Z41*'Medal values'!$B$2+'Each Gender - Bronze'!Z41*'Medal values'!$B$3, "") + IF(AND(Z$1 = Y$1, Y$2 = "Mixed"), 0.5*Y41, 0) + IF(AND(Z$1 = AA$1, AA$2 = "Mixed"), 0.5*AA41, 0)</f>
        <v>0</v>
      </c>
      <c r="AA41" s="5">
        <f>IF('Each Gender - Gold'!AA41+'Each Gender - Silver'!AA41+'Each Gender - Bronze'!AA41 &gt; 0, 'Each Gender - Gold'!AA41*'Medal values'!$B$1+'Each Gender - Silver'!AA41*'Medal values'!$B$2+'Each Gender - Bronze'!AA41*'Medal values'!$B$3, "") + IF(AND(AA$1 = Z$1, Z$2 = "Mixed"), 0.5*Z41, 0) + IF(AND(AA$1 = AB$1, AB$2 = "Mixed"), 0.5*AB41, 0)</f>
        <v>0</v>
      </c>
      <c r="AB41" s="5">
        <f>IF('Each Gender - Gold'!AB41+'Each Gender - Silver'!AB41+'Each Gender - Bronze'!AB41 &gt; 0, 'Each Gender - Gold'!AB41*'Medal values'!$B$1+'Each Gender - Silver'!AB41*'Medal values'!$B$2+'Each Gender - Bronze'!AB41*'Medal values'!$B$3, "") + IF(AND(AB$1 = AA$1, AA$2 = "Mixed"), 0.5*AA41, 0) + IF(AND(AB$1 = AC$1, AC$2 = "Mixed"), 0.5*AC41, 0)</f>
        <v>0</v>
      </c>
      <c r="AC41" s="5">
        <f>IF('Each Gender - Gold'!AC41+'Each Gender - Silver'!AC41+'Each Gender - Bronze'!AC41 &gt; 0, 'Each Gender - Gold'!AC41*'Medal values'!$B$1+'Each Gender - Silver'!AC41*'Medal values'!$B$2+'Each Gender - Bronze'!AC41*'Medal values'!$B$3, "") + IF(AND(AC$1 = AB$1, AB$2 = "Mixed"), 0.5*AB41, 0) + IF(AND(AC$1 = AD$1, AD$2 = "Mixed"), 0.5*AD41, 0)</f>
        <v>0</v>
      </c>
      <c r="AD41" s="5">
        <f>IF('Each Gender - Gold'!AD41+'Each Gender - Silver'!AD41+'Each Gender - Bronze'!AD41 &gt; 0, 'Each Gender - Gold'!AD41*'Medal values'!$B$1+'Each Gender - Silver'!AD41*'Medal values'!$B$2+'Each Gender - Bronze'!AD41*'Medal values'!$B$3, "") + IF(AND(AD$1 = AC$1, AC$2 = "Mixed"), 0.5*AC41, 0) + IF(AND(AD$1 = AE$1, AE$2 = "Mixed"), 0.5*AE41, 0)</f>
        <v>0</v>
      </c>
      <c r="AE41" s="5">
        <f>IF('Each Gender - Gold'!AE41+'Each Gender - Silver'!AE41+'Each Gender - Bronze'!AE41 &gt; 0, 'Each Gender - Gold'!AE41*'Medal values'!$B$1+'Each Gender - Silver'!AE41*'Medal values'!$B$2+'Each Gender - Bronze'!AE41*'Medal values'!$B$3, "") + IF(AND(AE$1 = AD$1, AD$2 = "Mixed"), 0.5*AD41, 0) + IF(AND(AE$1 = AF$1, AF$2 = "Mixed"), 0.5*AF41, 0)</f>
        <v>0</v>
      </c>
      <c r="AF41" s="5">
        <f>IF('Each Gender - Gold'!AF41+'Each Gender - Silver'!AF41+'Each Gender - Bronze'!AF41 &gt; 0, 'Each Gender - Gold'!AF41*'Medal values'!$B$1+'Each Gender - Silver'!AF41*'Medal values'!$B$2+'Each Gender - Bronze'!AF41*'Medal values'!$B$3, "") + IF(AND(AF$1 = AE$1, AE$2 = "Mixed"), 0.5*AE41, 0) + IF(AND(AF$1 = AG$1, AG$2 = "Mixed"), 0.5*AG41, 0)</f>
        <v>0</v>
      </c>
      <c r="AG41" s="5">
        <f>IF('Each Gender - Gold'!AG41+'Each Gender - Silver'!AG41+'Each Gender - Bronze'!AG41 &gt; 0, 'Each Gender - Gold'!AG41*'Medal values'!$B$1+'Each Gender - Silver'!AG41*'Medal values'!$B$2+'Each Gender - Bronze'!AG41*'Medal values'!$B$3, "") + IF(AND(AG$1 = AF$1, AF$2 = "Mixed"), 0.5*AF41, 0) + IF(AND(AG$1 = AH$1, AH$2 = "Mixed"), 0.5*AH41, 0)</f>
        <v>0</v>
      </c>
      <c r="AH41" s="5">
        <f>IF('Each Gender - Gold'!AH41+'Each Gender - Silver'!AH41+'Each Gender - Bronze'!AH41 &gt; 0, 'Each Gender - Gold'!AH41*'Medal values'!$B$1+'Each Gender - Silver'!AH41*'Medal values'!$B$2+'Each Gender - Bronze'!AH41*'Medal values'!$B$3, "") + IF(AND(AH$1 = AG$1, AG$2 = "Mixed"), 0.5*AG41, 0) + IF(AND(AH$1 = AI$1, AI$2 = "Mixed"), 0.5*AI41, 0)</f>
        <v>0</v>
      </c>
      <c r="AI41" s="5">
        <f>IF('Each Gender - Gold'!AI41+'Each Gender - Silver'!AI41+'Each Gender - Bronze'!AI41 &gt; 0, 'Each Gender - Gold'!AI41*'Medal values'!$B$1+'Each Gender - Silver'!AI41*'Medal values'!$B$2+'Each Gender - Bronze'!AI41*'Medal values'!$B$3, "") + IF(AND(AI$1 = AH$1, AH$2 = "Mixed"), 0.5*AH41, 0) + IF(AND(AI$1 = AJ$1, AJ$2 = "Mixed"), 0.5*AJ41, 0)</f>
        <v>0</v>
      </c>
      <c r="AJ41" s="5">
        <f>IF('Each Gender - Gold'!AJ41+'Each Gender - Silver'!AJ41+'Each Gender - Bronze'!AJ41 &gt; 0, 'Each Gender - Gold'!AJ41*'Medal values'!$B$1+'Each Gender - Silver'!AJ41*'Medal values'!$B$2+'Each Gender - Bronze'!AJ41*'Medal values'!$B$3, "") + IF(AND(AJ$1 = AI$1, AI$2 = "Mixed"), 0.5*AI41, 0) + IF(AND(AJ$1 = AK$1, AK$2 = "Mixed"), 0.5*AK41, 0)</f>
        <v>0</v>
      </c>
      <c r="AK41" s="5">
        <f>IF('Each Gender - Gold'!AK41+'Each Gender - Silver'!AK41+'Each Gender - Bronze'!AK41 &gt; 0, 'Each Gender - Gold'!AK41*'Medal values'!$B$1+'Each Gender - Silver'!AK41*'Medal values'!$B$2+'Each Gender - Bronze'!AK41*'Medal values'!$B$3, "") + IF(AND(AK$1 = AJ$1, AJ$2 = "Mixed"), 0.5*AJ41, 0) + IF(AND(AK$1 = AL$1, AL$2 = "Mixed"), 0.5*AL41, 0)</f>
        <v>1</v>
      </c>
      <c r="AL41" s="5">
        <f>IF('Each Gender - Gold'!AL41+'Each Gender - Silver'!AL41+'Each Gender - Bronze'!AL41 &gt; 0, 'Each Gender - Gold'!AL41*'Medal values'!$B$1+'Each Gender - Silver'!AL41*'Medal values'!$B$2+'Each Gender - Bronze'!AL41*'Medal values'!$B$3, "") + IF(AND(AL$1 = AK$1, AK$2 = "Mixed"), 0.5*AK41, 0) + IF(AND(AL$1 = AM$1, AM$2 = "Mixed"), 0.5*AM41, 0)</f>
        <v>0</v>
      </c>
      <c r="AM41" s="5">
        <f>IF('Each Gender - Gold'!AM41+'Each Gender - Silver'!AM41+'Each Gender - Bronze'!AM41 &gt; 0, 'Each Gender - Gold'!AM41*'Medal values'!$B$1+'Each Gender - Silver'!AM41*'Medal values'!$B$2+'Each Gender - Bronze'!AM41*'Medal values'!$B$3, "") + IF(AND(AM$1 = AL$1, AL$2 = "Mixed"), 0.5*AL41, 0) + IF(AND(AM$1 = AN$1, AN$2 = "Mixed"), 0.5*AN41, 0)</f>
        <v>0</v>
      </c>
      <c r="AN41" s="5">
        <f>IF('Each Gender - Gold'!AN41+'Each Gender - Silver'!AN41+'Each Gender - Bronze'!AN41 &gt; 0, 'Each Gender - Gold'!AN41*'Medal values'!$B$1+'Each Gender - Silver'!AN41*'Medal values'!$B$2+'Each Gender - Bronze'!AN41*'Medal values'!$B$3, "") + IF(AND(AN$1 = AM$1, AM$2 = "Mixed"), 0.5*AM41, 0) + IF(AND(AN$1 = AO$1, AO$2 = "Mixed"), 0.5*AO41, 0)</f>
        <v>0</v>
      </c>
      <c r="AO41" s="5">
        <f>IF('Each Gender - Gold'!AO41+'Each Gender - Silver'!AO41+'Each Gender - Bronze'!AO41 &gt; 0, 'Each Gender - Gold'!AO41*'Medal values'!$B$1+'Each Gender - Silver'!AO41*'Medal values'!$B$2+'Each Gender - Bronze'!AO41*'Medal values'!$B$3, "") + IF(AND(AO$1 = AN$1, AN$2 = "Mixed"), 0.5*AN41, 0) + IF(AND(AO$1 = AP$1, AP$2 = "Mixed"), 0.5*AP41, 0)</f>
        <v>3.001</v>
      </c>
      <c r="AP41" s="5">
        <f>IF('Each Gender - Gold'!AP41+'Each Gender - Silver'!AP41+'Each Gender - Bronze'!AP41 &gt; 0, 'Each Gender - Gold'!AP41*'Medal values'!$B$1+'Each Gender - Silver'!AP41*'Medal values'!$B$2+'Each Gender - Bronze'!AP41*'Medal values'!$B$3, "") + IF(AND(AP$1 = AO$1, AO$2 = "Mixed"), 0.5*AO41, 0) + IF(AND(AP$1 = AQ$1, AQ$2 = "Mixed"), 0.5*AQ41, 0)</f>
        <v>0</v>
      </c>
      <c r="AQ41" s="5">
        <f>IF('Each Gender - Gold'!AQ41+'Each Gender - Silver'!AQ41+'Each Gender - Bronze'!AQ41 &gt; 0, 'Each Gender - Gold'!AQ41*'Medal values'!$B$1+'Each Gender - Silver'!AQ41*'Medal values'!$B$2+'Each Gender - Bronze'!AQ41*'Medal values'!$B$3, "") + IF(AND(AQ$1 = AP$1, AP$2 = "Mixed"), 0.5*AP41, 0) + IF(AND(AQ$1 = AR$1, AR$2 = "Mixed"), 0.5*AR41, 0)</f>
        <v>0</v>
      </c>
      <c r="AR41" s="5">
        <f>IF('Each Gender - Gold'!AR41+'Each Gender - Silver'!AR41+'Each Gender - Bronze'!AR41 &gt; 0, 'Each Gender - Gold'!AR41*'Medal values'!$B$1+'Each Gender - Silver'!AR41*'Medal values'!$B$2+'Each Gender - Bronze'!AR41*'Medal values'!$B$3, "") + IF(AND(AR$1 = AQ$1, AQ$2 = "Mixed"), 0.5*AQ41, 0) + IF(AND(AR$1 = AS$1, AS$2 = "Mixed"), 0.5*AS41, 0)</f>
        <v>0</v>
      </c>
      <c r="AS41" s="5">
        <f>IF('Each Gender - Gold'!AS41+'Each Gender - Silver'!AS41+'Each Gender - Bronze'!AS41 &gt; 0, 'Each Gender - Gold'!AS41*'Medal values'!$B$1+'Each Gender - Silver'!AS41*'Medal values'!$B$2+'Each Gender - Bronze'!AS41*'Medal values'!$B$3, "") + IF(AND(AS$1 = AR$1, AR$2 = "Mixed"), 0.5*AR41, 0) + IF(AND(AS$1 = AT$1, AT$2 = "Mixed"), 0.5*AT41, 0)</f>
        <v>0</v>
      </c>
      <c r="AT41" s="5">
        <f>IF('Each Gender - Gold'!AT41+'Each Gender - Silver'!AT41+'Each Gender - Bronze'!AT41 &gt; 0, 'Each Gender - Gold'!AT41*'Medal values'!$B$1+'Each Gender - Silver'!AT41*'Medal values'!$B$2+'Each Gender - Bronze'!AT41*'Medal values'!$B$3, "") + IF(AND(AT$1 = AS$1, AS$2 = "Mixed"), 0.5*AS41, 0) + IF(AND(AT$1 = AU$1, AU$2 = "Mixed"), 0.5*AU41, 0)</f>
        <v>0</v>
      </c>
      <c r="AU41" s="5">
        <f>IF('Each Gender - Gold'!AU41+'Each Gender - Silver'!AU41+'Each Gender - Bronze'!AU41 &gt; 0, 'Each Gender - Gold'!AU41*'Medal values'!$B$1+'Each Gender - Silver'!AU41*'Medal values'!$B$2+'Each Gender - Bronze'!AU41*'Medal values'!$B$3, "") + IF(AND(AU$1 = AT$1, AT$2 = "Mixed"), 0.5*AT41, 0) + IF(AND(AU$1 = AV$1, AV$2 = "Mixed"), 0.5*AV41, 0)</f>
        <v>0</v>
      </c>
      <c r="AV41" s="5">
        <f>IF('Each Gender - Gold'!AV41+'Each Gender - Silver'!AV41+'Each Gender - Bronze'!AV41 &gt; 0, 'Each Gender - Gold'!AV41*'Medal values'!$B$1+'Each Gender - Silver'!AV41*'Medal values'!$B$2+'Each Gender - Bronze'!AV41*'Medal values'!$B$3, "") + IF(AND(AV$1 = AU$1, AU$2 = "Mixed"), 0.5*AU41, 0) + IF(AND(AV$1 = AW$1, AW$2 = "Mixed"), 0.5*AW41, 0)</f>
        <v>0</v>
      </c>
      <c r="AW41" s="5">
        <f>IF('Each Gender - Gold'!AW41+'Each Gender - Silver'!AW41+'Each Gender - Bronze'!AW41 &gt; 0, 'Each Gender - Gold'!AW41*'Medal values'!$B$1+'Each Gender - Silver'!AW41*'Medal values'!$B$2+'Each Gender - Bronze'!AW41*'Medal values'!$B$3, "") + IF(AND(AW$1 = AV$1, AV$2 = "Mixed"), 0.5*AV41, 0) + IF(AND(AW$1 = AX$1, AX$2 = "Mixed"), 0.5*AX41, 0)</f>
        <v>0</v>
      </c>
      <c r="AX41" s="5">
        <f>IF('Each Gender - Gold'!AX41+'Each Gender - Silver'!AX41+'Each Gender - Bronze'!AX41 &gt; 0, 'Each Gender - Gold'!AX41*'Medal values'!$B$1+'Each Gender - Silver'!AX41*'Medal values'!$B$2+'Each Gender - Bronze'!AX41*'Medal values'!$B$3, "") + IF(AND(AX$1 = AW$1, AW$2 = "Mixed"), 0.5*AW41, 0) + IF(AND(AX$1 = AY$1, AY$2 = "Mixed"), 0.5*AY41, 0)</f>
        <v>0</v>
      </c>
      <c r="AY41" s="5">
        <f>IF('Each Gender - Gold'!AY41+'Each Gender - Silver'!AY41+'Each Gender - Bronze'!AY41 &gt; 0, 'Each Gender - Gold'!AY41*'Medal values'!$B$1+'Each Gender - Silver'!AY41*'Medal values'!$B$2+'Each Gender - Bronze'!AY41*'Medal values'!$B$3, "") + IF(AND(AY$1 = AX$1, AX$2 = "Mixed"), 0.5*AX41, 0) + IF(AND(AY$1 = AZ$1, AZ$2 = "Mixed"), 0.5*AZ41, 0)</f>
        <v>0</v>
      </c>
      <c r="AZ41" s="5">
        <f>IF('Each Gender - Gold'!AZ41+'Each Gender - Silver'!AZ41+'Each Gender - Bronze'!AZ41 &gt; 0, 'Each Gender - Gold'!AZ41*'Medal values'!$B$1+'Each Gender - Silver'!AZ41*'Medal values'!$B$2+'Each Gender - Bronze'!AZ41*'Medal values'!$B$3, "") + IF(AND(AZ$1 = AY$1, AY$2 = "Mixed"), 0.5*AY41, 0) + IF(AND(AZ$1 = BA$1, BA$2 = "Mixed"), 0.5*BA41, 0)</f>
        <v>0</v>
      </c>
      <c r="BA41" s="5">
        <f>IF('Each Gender - Gold'!BA41+'Each Gender - Silver'!BA41+'Each Gender - Bronze'!BA41 &gt; 0, 'Each Gender - Gold'!BA41*'Medal values'!$B$1+'Each Gender - Silver'!BA41*'Medal values'!$B$2+'Each Gender - Bronze'!BA41*'Medal values'!$B$3, "") + IF(AND(BA$1 = AZ$1, AZ$2 = "Mixed"), 0.5*AZ41, 0) + IF(AND(BA$1 = BB$1, BB$2 = "Mixed"), 0.5*BB41, 0)</f>
        <v>0</v>
      </c>
      <c r="BB41" s="5">
        <f>IF('Each Gender - Gold'!BB41+'Each Gender - Silver'!BB41+'Each Gender - Bronze'!BB41 &gt; 0, 'Each Gender - Gold'!BB41*'Medal values'!$B$1+'Each Gender - Silver'!BB41*'Medal values'!$B$2+'Each Gender - Bronze'!BB41*'Medal values'!$B$3, "") + IF(AND(BB$1 = BA$1, BA$2 = "Mixed"), 0.5*BA41, 0) + IF(AND(BB$1 = BC$1, BC$2 = "Mixed"), 0.5*BC41, 0)</f>
        <v>0</v>
      </c>
      <c r="BC41" s="5">
        <f>IF('Each Gender - Gold'!BC41+'Each Gender - Silver'!BC41+'Each Gender - Bronze'!BC41 &gt; 0, 'Each Gender - Gold'!BC41*'Medal values'!$B$1+'Each Gender - Silver'!BC41*'Medal values'!$B$2+'Each Gender - Bronze'!BC41*'Medal values'!$B$3, "") + IF(AND(BC$1 = BB$1, BB$2 = "Mixed"), 0.5*BB41, 0) + IF(AND(BC$1 = BD$1, BD$2 = "Mixed"), 0.5*BD41, 0)</f>
        <v>1</v>
      </c>
      <c r="BD41" s="5">
        <f>IF('Each Gender - Gold'!BD41+'Each Gender - Silver'!BD41+'Each Gender - Bronze'!BD41 &gt; 0, 'Each Gender - Gold'!BD41*'Medal values'!$B$1+'Each Gender - Silver'!BD41*'Medal values'!$B$2+'Each Gender - Bronze'!BD41*'Medal values'!$B$3, "") + IF(AND(BD$1 = BC$1, BC$2 = "Mixed"), 0.5*BC41, 0) + IF(AND(BD$1 = BE$1, BE$2 = "Mixed"), 0.5*BE41, 0)</f>
        <v>0</v>
      </c>
      <c r="BE41" s="5">
        <f>IF('Each Gender - Gold'!BE41+'Each Gender - Silver'!BE41+'Each Gender - Bronze'!BE41 &gt; 0, 'Each Gender - Gold'!BE41*'Medal values'!$B$1+'Each Gender - Silver'!BE41*'Medal values'!$B$2+'Each Gender - Bronze'!BE41*'Medal values'!$B$3, "") + IF(AND(BE$1 = BD$1, BD$2 = "Mixed"), 0.5*BD41, 0) + IF(AND(BE$1 = BF$1, BF$2 = "Mixed"), 0.5*BF41, 0)</f>
        <v>0</v>
      </c>
      <c r="BF41" s="5">
        <f>IF('Each Gender - Gold'!BF41+'Each Gender - Silver'!BF41+'Each Gender - Bronze'!BF41 &gt; 0, 'Each Gender - Gold'!BF41*'Medal values'!$B$1+'Each Gender - Silver'!BF41*'Medal values'!$B$2+'Each Gender - Bronze'!BF41*'Medal values'!$B$3, "") + IF(AND(BF$1 = BE$1, BE$2 = "Mixed"), 0.5*BE41, 0) + IF(AND(BF$1 = BG$1, BG$2 = "Mixed"), 0.5*BG41, 0)</f>
        <v>0</v>
      </c>
      <c r="BG41" s="5">
        <f>IF('Each Gender - Gold'!BG41+'Each Gender - Silver'!BG41+'Each Gender - Bronze'!BG41 &gt; 0, 'Each Gender - Gold'!BG41*'Medal values'!$B$1+'Each Gender - Silver'!BG41*'Medal values'!$B$2+'Each Gender - Bronze'!BG41*'Medal values'!$B$3, "") + IF(AND(BG$1 = BF$1, BF$2 = "Mixed"), 0.5*BF41, 0) + IF(AND(BG$1 = BH$1, BH$2 = "Mixed"), 0.5*BH41, 0)</f>
        <v>0</v>
      </c>
      <c r="BH41" s="5">
        <f>IF('Each Gender - Gold'!BH41+'Each Gender - Silver'!BH41+'Each Gender - Bronze'!BH41 &gt; 0, 'Each Gender - Gold'!BH41*'Medal values'!$B$1+'Each Gender - Silver'!BH41*'Medal values'!$B$2+'Each Gender - Bronze'!BH41*'Medal values'!$B$3, "") + IF(AND(BH$1 = BG$1, BG$2 = "Mixed"), 0.5*BG41, 0) + IF(AND(BH$1 = BI$1, BI$2 = "Mixed"), 0.5*BI41, 0)</f>
        <v>0</v>
      </c>
      <c r="BI41" s="5">
        <f>IF('Each Gender - Gold'!BI41+'Each Gender - Silver'!BI41+'Each Gender - Bronze'!BI41 &gt; 0, 'Each Gender - Gold'!BI41*'Medal values'!$B$1+'Each Gender - Silver'!BI41*'Medal values'!$B$2+'Each Gender - Bronze'!BI41*'Medal values'!$B$3, "") + IF(AND(BI$1 = BH$1, BH$2 = "Mixed"), 0.5*BH41, 0) + IF(AND(BI$1 = BJ$1, BJ$2 = "Mixed"), 0.5*BJ41, 0)</f>
        <v>0</v>
      </c>
      <c r="BJ41" s="5">
        <f>IF('Each Gender - Gold'!BJ41+'Each Gender - Silver'!BJ41+'Each Gender - Bronze'!BJ41 &gt; 0, 'Each Gender - Gold'!BJ41*'Medal values'!$B$1+'Each Gender - Silver'!BJ41*'Medal values'!$B$2+'Each Gender - Bronze'!BJ41*'Medal values'!$B$3, "") + IF(AND(BJ$1 = BI$1, BI$2 = "Mixed"), 0.5*BI41, 0) + IF(AND(BJ$1 = BK$1, BK$2 = "Mixed"), 0.5*BK41, 0)</f>
        <v>0</v>
      </c>
      <c r="BK41" s="5">
        <f>IF('Each Gender - Gold'!BK41+'Each Gender - Silver'!BK41+'Each Gender - Bronze'!BK41 &gt; 0, 'Each Gender - Gold'!BK41*'Medal values'!$B$1+'Each Gender - Silver'!BK41*'Medal values'!$B$2+'Each Gender - Bronze'!BK41*'Medal values'!$B$3, "") + IF(AND(BK$1 = BJ$1, BJ$2 = "Mixed"), 0.5*BJ41, 0) + IF(AND(BK$1 = BL$1, BL$2 = "Mixed"), 0.5*BL41, 0)</f>
        <v>0</v>
      </c>
      <c r="BL41" s="5">
        <f>IF('Each Gender - Gold'!BL41+'Each Gender - Silver'!BL41+'Each Gender - Bronze'!BL41 &gt; 0, 'Each Gender - Gold'!BL41*'Medal values'!$B$1+'Each Gender - Silver'!BL41*'Medal values'!$B$2+'Each Gender - Bronze'!BL41*'Medal values'!$B$3, "") + IF(AND(BL$1 = BK$1, BK$2 = "Mixed"), 0.5*BK41, 0) + IF(AND(BL$1 = BM$1, BM$2 = "Mixed"), 0.5*BM41, 0)</f>
        <v>0</v>
      </c>
      <c r="BM41" s="5">
        <f>IF('Each Gender - Gold'!BM41+'Each Gender - Silver'!BM41+'Each Gender - Bronze'!BM41 &gt; 0, 'Each Gender - Gold'!BM41*'Medal values'!$B$1+'Each Gender - Silver'!BM41*'Medal values'!$B$2+'Each Gender - Bronze'!BM41*'Medal values'!$B$3, "") + IF(AND(BM$1 = BL$1, BL$2 = "Mixed"), 0.5*BL41, 0) + IF(AND(BM$1 = BN$1, BN$2 = "Mixed"), 0.5*BN41, 0)</f>
        <v>0</v>
      </c>
      <c r="BN41" s="5">
        <f>IF('Each Gender - Gold'!BN41+'Each Gender - Silver'!BN41+'Each Gender - Bronze'!BN41 &gt; 0, 'Each Gender - Gold'!BN41*'Medal values'!$B$1+'Each Gender - Silver'!BN41*'Medal values'!$B$2+'Each Gender - Bronze'!BN41*'Medal values'!$B$3, "") + IF(AND(BN$1 = BM$1, BM$2 = "Mixed"), 0.5*BM41, 0) + IF(AND(BN$1 = BO$1, BO$2 = "Mixed"), 0.5*BO41, 0)</f>
        <v>0</v>
      </c>
      <c r="BO41" s="5">
        <f>IF('Each Gender - Gold'!BO41+'Each Gender - Silver'!BO41+'Each Gender - Bronze'!BO41 &gt; 0, 'Each Gender - Gold'!BO41*'Medal values'!$B$1+'Each Gender - Silver'!BO41*'Medal values'!$B$2+'Each Gender - Bronze'!BO41*'Medal values'!$B$3, "") + IF(AND(BO$1 = BN$1, BN$2 = "Mixed"), 0.5*BN41, 0) + IF(AND(BO$1 = BP$1, BP$2 = "Mixed"), 0.5*BP41, 0)</f>
        <v>0</v>
      </c>
      <c r="BP41" s="5">
        <f>IF('Each Gender - Gold'!BP41+'Each Gender - Silver'!BP41+'Each Gender - Bronze'!BP41 &gt; 0, 'Each Gender - Gold'!BP41*'Medal values'!$B$1+'Each Gender - Silver'!BP41*'Medal values'!$B$2+'Each Gender - Bronze'!BP41*'Medal values'!$B$3, "") + IF(AND(BP$1 = BO$1, BO$2 = "Mixed"), 0.5*BO41, 0) + IF(AND(BP$1 = BQ$1, BQ$2 = "Mixed"), 0.5*BQ41, 0)</f>
        <v>0</v>
      </c>
      <c r="BQ41" s="5">
        <f>IF('Each Gender - Gold'!BQ41+'Each Gender - Silver'!BQ41+'Each Gender - Bronze'!BQ41 &gt; 0, 'Each Gender - Gold'!BQ41*'Medal values'!$B$1+'Each Gender - Silver'!BQ41*'Medal values'!$B$2+'Each Gender - Bronze'!BQ41*'Medal values'!$B$3, "") + IF(AND(BQ$1 = BP$1, BP$2 = "Mixed"), 0.5*BP41, 0) + IF(AND(BQ$1 = BR$1, BR$2 = "Mixed"), 0.5*BR41, 0)</f>
        <v>0</v>
      </c>
      <c r="BR41" s="5">
        <f>IF('Each Gender - Gold'!BR41+'Each Gender - Silver'!BR41+'Each Gender - Bronze'!BR41 &gt; 0, 'Each Gender - Gold'!BR41*'Medal values'!$B$1+'Each Gender - Silver'!BR41*'Medal values'!$B$2+'Each Gender - Bronze'!BR41*'Medal values'!$B$3, "") + IF(AND(BR$1 = BQ$1, BQ$2 = "Mixed"), 0.5*BQ41, 0) + IF(AND(BR$1 = BS$1, BS$2 = "Mixed"), 0.5*BS41, 0)</f>
        <v>0</v>
      </c>
      <c r="BS41" s="5">
        <f>IF('Each Gender - Gold'!BS41+'Each Gender - Silver'!BS41+'Each Gender - Bronze'!BS41 &gt; 0, 'Each Gender - Gold'!BS41*'Medal values'!$B$1+'Each Gender - Silver'!BS41*'Medal values'!$B$2+'Each Gender - Bronze'!BS41*'Medal values'!$B$3, "") + IF(AND(BS$1 = BR$1, BR$2 = "Mixed"), 0.5*BR41, 0) + IF(AND(BS$1 = BT$1, BT$2 = "Mixed"), 0.5*BT41, 0)</f>
        <v>0</v>
      </c>
      <c r="BT41" s="5">
        <f>IF('Each Gender - Gold'!BT41+'Each Gender - Silver'!BT41+'Each Gender - Bronze'!BT41 &gt; 0, 'Each Gender - Gold'!BT41*'Medal values'!$B$1+'Each Gender - Silver'!BT41*'Medal values'!$B$2+'Each Gender - Bronze'!BT41*'Medal values'!$B$3, "") + IF(AND(BT$1 = BS$1, BS$2 = "Mixed"), 0.5*BS41, 0) + IF(AND(BT$1 = BU$1, BU$2 = "Mixed"), 0.5*BU41, 0)</f>
        <v>0</v>
      </c>
      <c r="BU41" s="5">
        <f>IF('Each Gender - Gold'!BU41+'Each Gender - Silver'!BU41+'Each Gender - Bronze'!BU41 &gt; 0, 'Each Gender - Gold'!BU41*'Medal values'!$B$1+'Each Gender - Silver'!BU41*'Medal values'!$B$2+'Each Gender - Bronze'!BU41*'Medal values'!$B$3, "") + IF(AND(BU$1 = BT$1, BT$2 = "Mixed"), 0.5*BT41, 0) + IF(AND(BU$1 = BV$1, BV$2 = "Mixed"), 0.5*BV41, 0)</f>
        <v>0</v>
      </c>
      <c r="BV41" s="5">
        <f>IF('Each Gender - Gold'!BV41+'Each Gender - Silver'!BV41+'Each Gender - Bronze'!BV41 &gt; 0, 'Each Gender - Gold'!BV41*'Medal values'!$B$1+'Each Gender - Silver'!BV41*'Medal values'!$B$2+'Each Gender - Bronze'!BV41*'Medal values'!$B$3, "") + IF(AND(BV$1 = BU$1, BU$2 = "Mixed"), 0.5*BU41, 0) + IF(AND(BV$1 = BW$1, BW$2 = "Mixed"), 0.5*BW41, 0)</f>
        <v>0</v>
      </c>
      <c r="BW41" s="5">
        <f>IF('Each Gender - Gold'!BW41+'Each Gender - Silver'!BW41+'Each Gender - Bronze'!BW41 &gt; 0, 'Each Gender - Gold'!BW41*'Medal values'!$B$1+'Each Gender - Silver'!BW41*'Medal values'!$B$2+'Each Gender - Bronze'!BW41*'Medal values'!$B$3, "") + IF(AND(BW$1 = BV$1, BV$2 = "Mixed"), 0.5*BV41, 0) + IF(AND(BW$1 = BX$1, BX$2 = "Mixed"), 0.5*BX41, 0)</f>
        <v>0</v>
      </c>
      <c r="BX41" s="5">
        <f>IF('Each Gender - Gold'!BX41+'Each Gender - Silver'!BX41+'Each Gender - Bronze'!BX41 &gt; 0, 'Each Gender - Gold'!BX41*'Medal values'!$B$1+'Each Gender - Silver'!BX41*'Medal values'!$B$2+'Each Gender - Bronze'!BX41*'Medal values'!$B$3, "") + IF(AND(BX$1 = BW$1, BW$2 = "Mixed"), 0.5*BW41, 0) + IF(AND(BX$1 = BY$1, BY$2 = "Mixed"), 0.5*BY41, 0)</f>
        <v>0</v>
      </c>
      <c r="BY41" s="5">
        <f>IF('Each Gender - Gold'!BY41+'Each Gender - Silver'!BY41+'Each Gender - Bronze'!BY41 &gt; 0, 'Each Gender - Gold'!BY41*'Medal values'!$B$1+'Each Gender - Silver'!BY41*'Medal values'!$B$2+'Each Gender - Bronze'!BY41*'Medal values'!$B$3, "") + IF(AND(BY$1 = BX$1, BX$2 = "Mixed"), 0.5*BX41, 0) + IF(AND(BY$1 = BZ$1, BZ$2 = "Mixed"), 0.5*BZ41, 0)</f>
        <v>0</v>
      </c>
      <c r="BZ41" s="5">
        <f>IF('Each Gender - Gold'!BZ41+'Each Gender - Silver'!BZ41+'Each Gender - Bronze'!BZ41 &gt; 0, 'Each Gender - Gold'!BZ41*'Medal values'!$B$1+'Each Gender - Silver'!BZ41*'Medal values'!$B$2+'Each Gender - Bronze'!BZ41*'Medal values'!$B$3, "") + IF(AND(BZ$1 = BY$1, BY$2 = "Mixed"), 0.5*BY41, 0) + IF(AND(BZ$1 = CA$1, CA$2 = "Mixed"), 0.5*CA41, 0)</f>
        <v>0</v>
      </c>
      <c r="CA41" s="5">
        <f>IF('Each Gender - Gold'!CA41+'Each Gender - Silver'!CA41+'Each Gender - Bronze'!CA41 &gt; 0, 'Each Gender - Gold'!CA41*'Medal values'!$B$1+'Each Gender - Silver'!CA41*'Medal values'!$B$2+'Each Gender - Bronze'!CA41*'Medal values'!$B$3, "") + IF(AND(CA$1 = BZ$1, BZ$2 = "Mixed"), 0.5*BZ41, 0) + IF(AND(CA$1 = CB$1, CB$2 = "Mixed"), 0.5*CB41, 0)</f>
        <v>4.000002</v>
      </c>
      <c r="CB41" s="5">
        <f>IF('Each Gender - Gold'!CB41+'Each Gender - Silver'!CB41+'Each Gender - Bronze'!CB41 &gt; 0, 'Each Gender - Gold'!CB41*'Medal values'!$B$1+'Each Gender - Silver'!CB41*'Medal values'!$B$2+'Each Gender - Bronze'!CB41*'Medal values'!$B$3, "") + IF(AND(CB$1 = CA$1, CA$2 = "Mixed"), 0.5*CA41, 0) + IF(AND(CB$1 = CC$1, CC$2 = "Mixed"), 0.5*CC41, 0)</f>
        <v>0</v>
      </c>
      <c r="CC41" s="5">
        <f>IF('Each Gender - Gold'!CC41+'Each Gender - Silver'!CC41+'Each Gender - Bronze'!CC41 &gt; 0, 'Each Gender - Gold'!CC41*'Medal values'!$B$1+'Each Gender - Silver'!CC41*'Medal values'!$B$2+'Each Gender - Bronze'!CC41*'Medal values'!$B$3, "") + IF(AND(CC$1 = CB$1, CB$2 = "Mixed"), 0.5*CB41, 0) + IF(AND(CC$1 = CD$1, CD$2 = "Mixed"), 0.5*CD41, 0)</f>
        <v>0</v>
      </c>
      <c r="CD41" s="5">
        <f>IF('Each Gender - Gold'!CD41+'Each Gender - Silver'!CD41+'Each Gender - Bronze'!CD41 &gt; 0, 'Each Gender - Gold'!CD41*'Medal values'!$B$1+'Each Gender - Silver'!CD41*'Medal values'!$B$2+'Each Gender - Bronze'!CD41*'Medal values'!$B$3, "") + IF(AND(CD$1 = CC$1, CC$2 = "Mixed"), 0.5*CC41, 0) + IF(AND(CD$1 = CE$1, CE$2 = "Mixed"), 0.5*CE41, 0)</f>
        <v>1</v>
      </c>
      <c r="CE41" s="5">
        <f>IF('Each Gender - Gold'!CE41+'Each Gender - Silver'!CE41+'Each Gender - Bronze'!CE41 &gt; 0, 'Each Gender - Gold'!CE41*'Medal values'!$B$1+'Each Gender - Silver'!CE41*'Medal values'!$B$2+'Each Gender - Bronze'!CE41*'Medal values'!$B$3, "") + IF(AND(CE$1 = CD$1, CD$2 = "Mixed"), 0.5*CD41, 0) + IF(AND(CE$1 = CF$1, CF$2 = "Mixed"), 0.5*CF41, 0)</f>
        <v>0</v>
      </c>
      <c r="CF41" s="5">
        <f>IF('Each Gender - Gold'!CF41+'Each Gender - Silver'!CF41+'Each Gender - Bronze'!CF41 &gt; 0, 'Each Gender - Gold'!CF41*'Medal values'!$B$1+'Each Gender - Silver'!CF41*'Medal values'!$B$2+'Each Gender - Bronze'!CF41*'Medal values'!$B$3, "") + IF(AND(CF$1 = CE$1, CE$2 = "Mixed"), 0.5*CE41, 0) + IF(AND(CF$1 = CG$1, CG$2 = "Mixed"), 0.5*CG41, 0)</f>
        <v>0</v>
      </c>
      <c r="CG41" s="5">
        <f>IF('Each Gender - Gold'!CG41+'Each Gender - Silver'!CG41+'Each Gender - Bronze'!CG41 &gt; 0, 'Each Gender - Gold'!CG41*'Medal values'!$B$1+'Each Gender - Silver'!CG41*'Medal values'!$B$2+'Each Gender - Bronze'!CG41*'Medal values'!$B$3, "") + IF(AND(CG$1 = CF$1, CF$2 = "Mixed"), 0.5*CF41, 0) + IF(AND(CG$1 = CH$1, CH$2 = "Mixed"), 0.5*CH41, 0)</f>
        <v>0</v>
      </c>
      <c r="CH41" s="5">
        <f>IF('Each Gender - Gold'!CH41+'Each Gender - Silver'!CH41+'Each Gender - Bronze'!CH41 &gt; 0, 'Each Gender - Gold'!CH41*'Medal values'!$B$1+'Each Gender - Silver'!CH41*'Medal values'!$B$2+'Each Gender - Bronze'!CH41*'Medal values'!$B$3, "") + IF(AND(CH$1 = CG$1, CG$2 = "Mixed"), 0.5*CG41, 0) + IF(AND(CH$1 = CI$1, CI$2 = "Mixed"), 0.5*CI41, 0)</f>
        <v>0</v>
      </c>
      <c r="CI41" s="5">
        <f>IF('Each Gender - Gold'!CI41+'Each Gender - Silver'!CI41+'Each Gender - Bronze'!CI41 &gt; 0, 'Each Gender - Gold'!CI41*'Medal values'!$B$1+'Each Gender - Silver'!CI41*'Medal values'!$B$2+'Each Gender - Bronze'!CI41*'Medal values'!$B$3, "") + IF(AND(CI$1 = CH$1, CH$2 = "Mixed"), 0.5*CH41, 0) + IF(AND(CI$1 = CJ$1, CJ$2 = "Mixed"), 0.5*CJ41, 0)</f>
        <v>0</v>
      </c>
      <c r="CJ41" s="5">
        <f>IF('Each Gender - Gold'!CJ41+'Each Gender - Silver'!CJ41+'Each Gender - Bronze'!CJ41 &gt; 0, 'Each Gender - Gold'!CJ41*'Medal values'!$B$1+'Each Gender - Silver'!CJ41*'Medal values'!$B$2+'Each Gender - Bronze'!CJ41*'Medal values'!$B$3, "") + IF(AND(CJ$1 = CI$1, CI$2 = "Mixed"), 0.5*CI41, 0) + IF(AND(CJ$1 = CK$1, CK$2 = "Mixed"), 0.5*CK41, 0)</f>
        <v>0</v>
      </c>
      <c r="CK41" s="5">
        <f>IF('Each Gender - Gold'!CK41+'Each Gender - Silver'!CK41+'Each Gender - Bronze'!CK41 &gt; 0, 'Each Gender - Gold'!CK41*'Medal values'!$B$1+'Each Gender - Silver'!CK41*'Medal values'!$B$2+'Each Gender - Bronze'!CK41*'Medal values'!$B$3, "") + IF(AND(CK$1 = CJ$1, CJ$2 = "Mixed"), 0.5*CJ41, 0) + IF(AND(CK$1 = CL$1, CL$2 = "Mixed"), 0.5*CL41, 0)</f>
        <v>0</v>
      </c>
      <c r="CL41" s="5">
        <f>IF('Each Gender - Gold'!CL41+'Each Gender - Silver'!CL41+'Each Gender - Bronze'!CL41 &gt; 0, 'Each Gender - Gold'!CL41*'Medal values'!$B$1+'Each Gender - Silver'!CL41*'Medal values'!$B$2+'Each Gender - Bronze'!CL41*'Medal values'!$B$3, "") + IF(AND(CL$1 = CK$1, CK$2 = "Mixed"), 0.5*CK41, 0) + IF(AND(CL$1 = CM$1, CM$2 = "Mixed"), 0.5*CM41, 0)</f>
        <v>0</v>
      </c>
      <c r="CM41" s="5">
        <f>IF('Each Gender - Gold'!CM41+'Each Gender - Silver'!CM41+'Each Gender - Bronze'!CM41 &gt; 0, 'Each Gender - Gold'!CM41*'Medal values'!$B$1+'Each Gender - Silver'!CM41*'Medal values'!$B$2+'Each Gender - Bronze'!CM41*'Medal values'!$B$3, "") + IF(AND(CM$1 = CL$1, CL$2 = "Mixed"), 0.5*CL41, 0) + IF(AND(CM$1 = CN$1, CN$2 = "Mixed"), 0.5*CN41, 0)</f>
        <v>0</v>
      </c>
      <c r="CN41" s="5">
        <f>IF('Each Gender - Gold'!CN41+'Each Gender - Silver'!CN41+'Each Gender - Bronze'!CN41 &gt; 0, 'Each Gender - Gold'!CN41*'Medal values'!$B$1+'Each Gender - Silver'!CN41*'Medal values'!$B$2+'Each Gender - Bronze'!CN41*'Medal values'!$B$3, "") + IF(AND(CN$1 = CM$1, CM$2 = "Mixed"), 0.5*CM41, 0) + IF(AND(CN$1 = CO$1, CO$2 = "Mixed"), 0.5*CO41, 0)</f>
        <v>0</v>
      </c>
      <c r="CO41" s="5">
        <f>IF('Each Gender - Gold'!CO41+'Each Gender - Silver'!CO41+'Each Gender - Bronze'!CO41 &gt; 0, 'Each Gender - Gold'!CO41*'Medal values'!$B$1+'Each Gender - Silver'!CO41*'Medal values'!$B$2+'Each Gender - Bronze'!CO41*'Medal values'!$B$3, "") + IF(AND(CO$1 = CN$1, CN$2 = "Mixed"), 0.5*CN41, 0) + IF(AND(CO$1 = CP$1, CP$2 = "Mixed"), 0.5*CP41, 0)</f>
        <v>0</v>
      </c>
      <c r="CP41" s="5">
        <f>IF('Each Gender - Gold'!CP41+'Each Gender - Silver'!CP41+'Each Gender - Bronze'!CP41 &gt; 0, 'Each Gender - Gold'!CP41*'Medal values'!$B$1+'Each Gender - Silver'!CP41*'Medal values'!$B$2+'Each Gender - Bronze'!CP41*'Medal values'!$B$3, "") + IF(AND(CP$1 = CO$1, CO$2 = "Mixed"), 0.5*CO41, 0) + IF(AND(CP$1 = CQ$1, CQ$2 = "Mixed"), 0.5*CQ41, 0)</f>
        <v>0</v>
      </c>
      <c r="CQ41" s="5">
        <f>IF('Each Gender - Gold'!CQ41+'Each Gender - Silver'!CQ41+'Each Gender - Bronze'!CQ41 &gt; 0, 'Each Gender - Gold'!CQ41*'Medal values'!$B$1+'Each Gender - Silver'!CQ41*'Medal values'!$B$2+'Each Gender - Bronze'!CQ41*'Medal values'!$B$3, "") + IF(AND(CQ$1 = CP$1, CP$2 = "Mixed"), 0.5*CP41, 0) + IF(AND(CQ$1 = CR$1, CR$2 = "Mixed"), 0.5*CR41, 0)</f>
        <v>0</v>
      </c>
      <c r="CR41" s="5">
        <f>IF('Each Gender - Gold'!CR41+'Each Gender - Silver'!CR41+'Each Gender - Bronze'!CR41 &gt; 0, 'Each Gender - Gold'!CR41*'Medal values'!$B$1+'Each Gender - Silver'!CR41*'Medal values'!$B$2+'Each Gender - Bronze'!CR41*'Medal values'!$B$3, "") + IF(AND(CR$1 = CQ$1, CQ$2 = "Mixed"), 0.5*CQ41, 0) + IF(AND(CR$1 = CS$1, CS$2 = "Mixed"), 0.5*CS41, 0)</f>
        <v>0</v>
      </c>
      <c r="CS41" s="5">
        <f>IF('Each Gender - Gold'!CS41+'Each Gender - Silver'!CS41+'Each Gender - Bronze'!CS41 &gt; 0, 'Each Gender - Gold'!CS41*'Medal values'!$B$1+'Each Gender - Silver'!CS41*'Medal values'!$B$2+'Each Gender - Bronze'!CS41*'Medal values'!$B$3, "") + IF(AND(CS$1 = CR$1, CR$2 = "Mixed"), 0.5*CR41, 0) + IF(AND(CS$1 = CT$1, CT$2 = "Mixed"), 0.5*CT41, 0)</f>
        <v>0</v>
      </c>
      <c r="CT41" s="5">
        <f>IF('Each Gender - Gold'!CT41+'Each Gender - Silver'!CT41+'Each Gender - Bronze'!CT41 &gt; 0, 'Each Gender - Gold'!CT41*'Medal values'!$B$1+'Each Gender - Silver'!CT41*'Medal values'!$B$2+'Each Gender - Bronze'!CT41*'Medal values'!$B$3, "") + IF(AND(CT$1 = CS$1, CS$2 = "Mixed"), 0.5*CS41, 0) + IF(AND(CT$1 = CU$1, CU$2 = "Mixed"), 0.5*CU41, 0)</f>
        <v>0</v>
      </c>
      <c r="CU41" s="5">
        <f>IF('Each Gender - Gold'!CU41+'Each Gender - Silver'!CU41+'Each Gender - Bronze'!CU41 &gt; 0, 'Each Gender - Gold'!CU41*'Medal values'!$B$1+'Each Gender - Silver'!CU41*'Medal values'!$B$2+'Each Gender - Bronze'!CU41*'Medal values'!$B$3, "") + IF(AND(CU$1 = CT$1, CT$2 = "Mixed"), 0.5*CT41, 0) + IF(AND(CU$1 = CV$1, CV$2 = "Mixed"), 0.5*CV41, 0)</f>
        <v>0</v>
      </c>
      <c r="CV41" s="5">
        <f>IF('Each Gender - Gold'!CV41+'Each Gender - Silver'!CV41+'Each Gender - Bronze'!CV41 &gt; 0, 'Each Gender - Gold'!CV41*'Medal values'!$B$1+'Each Gender - Silver'!CV41*'Medal values'!$B$2+'Each Gender - Bronze'!CV41*'Medal values'!$B$3, "") + IF(AND(CV$1 = CU$1, CU$2 = "Mixed"), 0.5*CU41, 0) + IF(AND(CV$1 = CW$1, CW$2 = "Mixed"), 0.5*CW41, 0)</f>
        <v>0</v>
      </c>
      <c r="CW41" s="5">
        <f t="shared" ref="CW41:CX41" si="39">SUMIF($B$2:$CV$2,CW$2, $B41:$CV41)</f>
        <v>3.001</v>
      </c>
      <c r="CX41" s="5">
        <f t="shared" si="39"/>
        <v>7.000002</v>
      </c>
    </row>
    <row r="42">
      <c r="A42" s="5" t="str">
        <f>Countries!A40</f>
        <v>HUN</v>
      </c>
      <c r="B42" s="5">
        <f>IF('Each Gender - Gold'!B42+'Each Gender - Silver'!B42+'Each Gender - Bronze'!B42 &gt; 0, 'Each Gender - Gold'!B42*'Medal values'!$B$1+'Each Gender - Silver'!B42*'Medal values'!$B$2+'Each Gender - Bronze'!B42*'Medal values'!$B$3, "") + IF(AND(B$1 = A$1, A$2 = "Mixed"), 0.5*A42, 0) + IF(AND(B$1 = C$1, C$2 = "Mixed"), 0.5*C42, 0)</f>
        <v>0</v>
      </c>
      <c r="C42" s="5">
        <f>IF('Each Gender - Gold'!C42+'Each Gender - Silver'!C42+'Each Gender - Bronze'!C42 &gt; 0, 'Each Gender - Gold'!C42*'Medal values'!$B$1+'Each Gender - Silver'!C42*'Medal values'!$B$2+'Each Gender - Bronze'!C42*'Medal values'!$B$3, "") + IF(AND(C$1 = B$1, B$2 = "Mixed"), 0.5*B42, 0) + IF(AND(C$1 = D$1, D$2 = "Mixed"), 0.5*D42, 0)</f>
        <v>0</v>
      </c>
      <c r="D42" s="5">
        <f>IF('Each Gender - Gold'!D42+'Each Gender - Silver'!D42+'Each Gender - Bronze'!D42 &gt; 0, 'Each Gender - Gold'!D42*'Medal values'!$B$1+'Each Gender - Silver'!D42*'Medal values'!$B$2+'Each Gender - Bronze'!D42*'Medal values'!$B$3, "") + IF(AND(D$1 = C$1, C$2 = "Mixed"), 0.5*C42, 0) + IF(AND(D$1 = E$1, E$2 = "Mixed"), 0.5*E42, 0)</f>
        <v>0</v>
      </c>
      <c r="E42" s="5">
        <f>IF('Each Gender - Gold'!E42+'Each Gender - Silver'!E42+'Each Gender - Bronze'!E42 &gt; 0, 'Each Gender - Gold'!E42*'Medal values'!$B$1+'Each Gender - Silver'!E42*'Medal values'!$B$2+'Each Gender - Bronze'!E42*'Medal values'!$B$3, "") + IF(AND(E$1 = D$1, D$2 = "Mixed"), 0.5*D42, 0) + IF(AND(E$1 = F$1, F$2 = "Mixed"), 0.5*F42, 0)</f>
        <v>0</v>
      </c>
      <c r="F42" s="5">
        <f>IF('Each Gender - Gold'!F42+'Each Gender - Silver'!F42+'Each Gender - Bronze'!F42 &gt; 0, 'Each Gender - Gold'!F42*'Medal values'!$B$1+'Each Gender - Silver'!F42*'Medal values'!$B$2+'Each Gender - Bronze'!F42*'Medal values'!$B$3, "") + IF(AND(F$1 = E$1, E$2 = "Mixed"), 0.5*E42, 0) + IF(AND(F$1 = G$1, G$2 = "Mixed"), 0.5*G42, 0)</f>
        <v>0</v>
      </c>
      <c r="G42" s="5">
        <f>IF('Each Gender - Gold'!G42+'Each Gender - Silver'!G42+'Each Gender - Bronze'!G42 &gt; 0, 'Each Gender - Gold'!G42*'Medal values'!$B$1+'Each Gender - Silver'!G42*'Medal values'!$B$2+'Each Gender - Bronze'!G42*'Medal values'!$B$3, "") + IF(AND(G$1 = F$1, F$2 = "Mixed"), 0.5*F42, 0) + IF(AND(G$1 = H$1, H$2 = "Mixed"), 0.5*H42, 0)</f>
        <v>0</v>
      </c>
      <c r="H42" s="5">
        <f>IF('Each Gender - Gold'!H42+'Each Gender - Silver'!H42+'Each Gender - Bronze'!H42 &gt; 0, 'Each Gender - Gold'!H42*'Medal values'!$B$1+'Each Gender - Silver'!H42*'Medal values'!$B$2+'Each Gender - Bronze'!H42*'Medal values'!$B$3, "") + IF(AND(H$1 = G$1, G$2 = "Mixed"), 0.5*G42, 0) + IF(AND(H$1 = I$1, I$2 = "Mixed"), 0.5*I42, 0)</f>
        <v>0</v>
      </c>
      <c r="I42" s="5">
        <f>IF('Each Gender - Gold'!I42+'Each Gender - Silver'!I42+'Each Gender - Bronze'!I42 &gt; 0, 'Each Gender - Gold'!I42*'Medal values'!$B$1+'Each Gender - Silver'!I42*'Medal values'!$B$2+'Each Gender - Bronze'!I42*'Medal values'!$B$3, "") + IF(AND(I$1 = H$1, H$2 = "Mixed"), 0.5*H42, 0) + IF(AND(I$1 = J$1, J$2 = "Mixed"), 0.5*J42, 0)</f>
        <v>0</v>
      </c>
      <c r="J42" s="5">
        <f>IF('Each Gender - Gold'!J42+'Each Gender - Silver'!J42+'Each Gender - Bronze'!J42 &gt; 0, 'Each Gender - Gold'!J42*'Medal values'!$B$1+'Each Gender - Silver'!J42*'Medal values'!$B$2+'Each Gender - Bronze'!J42*'Medal values'!$B$3, "") + IF(AND(J$1 = I$1, I$2 = "Mixed"), 0.5*I42, 0) + IF(AND(J$1 = K$1, K$2 = "Mixed"), 0.5*K42, 0)</f>
        <v>0</v>
      </c>
      <c r="K42" s="5">
        <f>IF('Each Gender - Gold'!K42+'Each Gender - Silver'!K42+'Each Gender - Bronze'!K42 &gt; 0, 'Each Gender - Gold'!K42*'Medal values'!$B$1+'Each Gender - Silver'!K42*'Medal values'!$B$2+'Each Gender - Bronze'!K42*'Medal values'!$B$3, "") + IF(AND(K$1 = J$1, J$2 = "Mixed"), 0.5*J42, 0) + IF(AND(K$1 = L$1, L$2 = "Mixed"), 0.5*L42, 0)</f>
        <v>0</v>
      </c>
      <c r="L42" s="5">
        <f>IF('Each Gender - Gold'!L42+'Each Gender - Silver'!L42+'Each Gender - Bronze'!L42 &gt; 0, 'Each Gender - Gold'!L42*'Medal values'!$B$1+'Each Gender - Silver'!L42*'Medal values'!$B$2+'Each Gender - Bronze'!L42*'Medal values'!$B$3, "") + IF(AND(L$1 = K$1, K$2 = "Mixed"), 0.5*K42, 0) + IF(AND(L$1 = M$1, M$2 = "Mixed"), 0.5*M42, 0)</f>
        <v>0</v>
      </c>
      <c r="M42" s="5">
        <f>IF('Each Gender - Gold'!M42+'Each Gender - Silver'!M42+'Each Gender - Bronze'!M42 &gt; 0, 'Each Gender - Gold'!M42*'Medal values'!$B$1+'Each Gender - Silver'!M42*'Medal values'!$B$2+'Each Gender - Bronze'!M42*'Medal values'!$B$3, "") + IF(AND(M$1 = L$1, L$2 = "Mixed"), 0.5*L42, 0) + IF(AND(M$1 = N$1, N$2 = "Mixed"), 0.5*N42, 0)</f>
        <v>0</v>
      </c>
      <c r="N42" s="5">
        <f>IF('Each Gender - Gold'!N42+'Each Gender - Silver'!N42+'Each Gender - Bronze'!N42 &gt; 0, 'Each Gender - Gold'!N42*'Medal values'!$B$1+'Each Gender - Silver'!N42*'Medal values'!$B$2+'Each Gender - Bronze'!N42*'Medal values'!$B$3, "") + IF(AND(N$1 = M$1, M$2 = "Mixed"), 0.5*M42, 0) + IF(AND(N$1 = O$1, O$2 = "Mixed"), 0.5*O42, 0)</f>
        <v>0</v>
      </c>
      <c r="O42" s="5">
        <f>IF('Each Gender - Gold'!O42+'Each Gender - Silver'!O42+'Each Gender - Bronze'!O42 &gt; 0, 'Each Gender - Gold'!O42*'Medal values'!$B$1+'Each Gender - Silver'!O42*'Medal values'!$B$2+'Each Gender - Bronze'!O42*'Medal values'!$B$3, "") + IF(AND(O$1 = N$1, N$2 = "Mixed"), 0.5*N42, 0) + IF(AND(O$1 = P$1, P$2 = "Mixed"), 0.5*P42, 0)</f>
        <v>0</v>
      </c>
      <c r="P42" s="5">
        <f>IF('Each Gender - Gold'!P42+'Each Gender - Silver'!P42+'Each Gender - Bronze'!P42 &gt; 0, 'Each Gender - Gold'!P42*'Medal values'!$B$1+'Each Gender - Silver'!P42*'Medal values'!$B$2+'Each Gender - Bronze'!P42*'Medal values'!$B$3, "") + IF(AND(P$1 = O$1, O$2 = "Mixed"), 0.5*O42, 0) + IF(AND(P$1 = Q$1, Q$2 = "Mixed"), 0.5*Q42, 0)</f>
        <v>0</v>
      </c>
      <c r="Q42" s="5">
        <f>IF('Each Gender - Gold'!Q42+'Each Gender - Silver'!Q42+'Each Gender - Bronze'!Q42 &gt; 0, 'Each Gender - Gold'!Q42*'Medal values'!$B$1+'Each Gender - Silver'!Q42*'Medal values'!$B$2+'Each Gender - Bronze'!Q42*'Medal values'!$B$3, "") + IF(AND(Q$1 = P$1, P$2 = "Mixed"), 0.5*P42, 0) + IF(AND(Q$1 = R$1, R$2 = "Mixed"), 0.5*R42, 0)</f>
        <v>0</v>
      </c>
      <c r="R42" s="5">
        <f>IF('Each Gender - Gold'!R42+'Each Gender - Silver'!R42+'Each Gender - Bronze'!R42 &gt; 0, 'Each Gender - Gold'!R42*'Medal values'!$B$1+'Each Gender - Silver'!R42*'Medal values'!$B$2+'Each Gender - Bronze'!R42*'Medal values'!$B$3, "") + IF(AND(R$1 = Q$1, Q$2 = "Mixed"), 0.5*Q42, 0) + IF(AND(R$1 = S$1, S$2 = "Mixed"), 0.5*S42, 0)</f>
        <v>0</v>
      </c>
      <c r="S42" s="5">
        <f>IF('Each Gender - Gold'!S42+'Each Gender - Silver'!S42+'Each Gender - Bronze'!S42 &gt; 0, 'Each Gender - Gold'!S42*'Medal values'!$B$1+'Each Gender - Silver'!S42*'Medal values'!$B$2+'Each Gender - Bronze'!S42*'Medal values'!$B$3, "") + IF(AND(S$1 = R$1, R$2 = "Mixed"), 0.5*R42, 0) + IF(AND(S$1 = T$1, T$2 = "Mixed"), 0.5*T42, 0)</f>
        <v>0</v>
      </c>
      <c r="T42" s="5">
        <f>IF('Each Gender - Gold'!T42+'Each Gender - Silver'!T42+'Each Gender - Bronze'!T42 &gt; 0, 'Each Gender - Gold'!T42*'Medal values'!$B$1+'Each Gender - Silver'!T42*'Medal values'!$B$2+'Each Gender - Bronze'!T42*'Medal values'!$B$3, "") + IF(AND(T$1 = S$1, S$2 = "Mixed"), 0.5*S42, 0) + IF(AND(T$1 = U$1, U$2 = "Mixed"), 0.5*U42, 0)</f>
        <v>0</v>
      </c>
      <c r="U42" s="5">
        <f>IF('Each Gender - Gold'!U42+'Each Gender - Silver'!U42+'Each Gender - Bronze'!U42 &gt; 0, 'Each Gender - Gold'!U42*'Medal values'!$B$1+'Each Gender - Silver'!U42*'Medal values'!$B$2+'Each Gender - Bronze'!U42*'Medal values'!$B$3, "") + IF(AND(U$1 = T$1, T$2 = "Mixed"), 0.5*T42, 0) + IF(AND(U$1 = V$1, V$2 = "Mixed"), 0.5*V42, 0)</f>
        <v>0</v>
      </c>
      <c r="V42" s="5">
        <f>IF('Each Gender - Gold'!V42+'Each Gender - Silver'!V42+'Each Gender - Bronze'!V42 &gt; 0, 'Each Gender - Gold'!V42*'Medal values'!$B$1+'Each Gender - Silver'!V42*'Medal values'!$B$2+'Each Gender - Bronze'!V42*'Medal values'!$B$3, "") + IF(AND(V$1 = U$1, U$2 = "Mixed"), 0.5*U42, 0) + IF(AND(V$1 = W$1, W$2 = "Mixed"), 0.5*W42, 0)</f>
        <v>0</v>
      </c>
      <c r="W42" s="5">
        <f>IF('Each Gender - Gold'!W42+'Each Gender - Silver'!W42+'Each Gender - Bronze'!W42 &gt; 0, 'Each Gender - Gold'!W42*'Medal values'!$B$1+'Each Gender - Silver'!W42*'Medal values'!$B$2+'Each Gender - Bronze'!W42*'Medal values'!$B$3, "") + IF(AND(W$1 = V$1, V$2 = "Mixed"), 0.5*V42, 0) + IF(AND(W$1 = X$1, X$2 = "Mixed"), 0.5*X42, 0)</f>
        <v>0</v>
      </c>
      <c r="X42" s="5">
        <f>IF('Each Gender - Gold'!X42+'Each Gender - Silver'!X42+'Each Gender - Bronze'!X42 &gt; 0, 'Each Gender - Gold'!X42*'Medal values'!$B$1+'Each Gender - Silver'!X42*'Medal values'!$B$2+'Each Gender - Bronze'!X42*'Medal values'!$B$3, "") + IF(AND(X$1 = W$1, W$2 = "Mixed"), 0.5*W42, 0) + IF(AND(X$1 = Y$1, Y$2 = "Mixed"), 0.5*Y42, 0)</f>
        <v>0</v>
      </c>
      <c r="Y42" s="5">
        <f>IF('Each Gender - Gold'!Y42+'Each Gender - Silver'!Y42+'Each Gender - Bronze'!Y42 &gt; 0, 'Each Gender - Gold'!Y42*'Medal values'!$B$1+'Each Gender - Silver'!Y42*'Medal values'!$B$2+'Each Gender - Bronze'!Y42*'Medal values'!$B$3, "") + IF(AND(Y$1 = X$1, X$2 = "Mixed"), 0.5*X42, 0) + IF(AND(Y$1 = Z$1, Z$2 = "Mixed"), 0.5*Z42, 0)</f>
        <v>0</v>
      </c>
      <c r="Z42" s="5">
        <f>IF('Each Gender - Gold'!Z42+'Each Gender - Silver'!Z42+'Each Gender - Bronze'!Z42 &gt; 0, 'Each Gender - Gold'!Z42*'Medal values'!$B$1+'Each Gender - Silver'!Z42*'Medal values'!$B$2+'Each Gender - Bronze'!Z42*'Medal values'!$B$3, "") + IF(AND(Z$1 = Y$1, Y$2 = "Mixed"), 0.5*Y42, 0) + IF(AND(Z$1 = AA$1, AA$2 = "Mixed"), 0.5*AA42, 0)</f>
        <v>8.002001</v>
      </c>
      <c r="AA42" s="5">
        <f>IF('Each Gender - Gold'!AA42+'Each Gender - Silver'!AA42+'Each Gender - Bronze'!AA42 &gt; 0, 'Each Gender - Gold'!AA42*'Medal values'!$B$1+'Each Gender - Silver'!AA42*'Medal values'!$B$2+'Each Gender - Bronze'!AA42*'Medal values'!$B$3, "") + IF(AND(AA$1 = Z$1, Z$2 = "Mixed"), 0.5*Z42, 0) + IF(AND(AA$1 = AB$1, AB$2 = "Mixed"), 0.5*AB42, 0)</f>
        <v>6.001001</v>
      </c>
      <c r="AB42" s="5">
        <f>IF('Each Gender - Gold'!AB42+'Each Gender - Silver'!AB42+'Each Gender - Bronze'!AB42 &gt; 0, 'Each Gender - Gold'!AB42*'Medal values'!$B$1+'Each Gender - Silver'!AB42*'Medal values'!$B$2+'Each Gender - Bronze'!AB42*'Medal values'!$B$3, "") + IF(AND(AB$1 = AA$1, AA$2 = "Mixed"), 0.5*AA42, 0) + IF(AND(AB$1 = AC$1, AC$2 = "Mixed"), 0.5*AC42, 0)</f>
        <v>0</v>
      </c>
      <c r="AC42" s="5">
        <f>IF('Each Gender - Gold'!AC42+'Each Gender - Silver'!AC42+'Each Gender - Bronze'!AC42 &gt; 0, 'Each Gender - Gold'!AC42*'Medal values'!$B$1+'Each Gender - Silver'!AC42*'Medal values'!$B$2+'Each Gender - Bronze'!AC42*'Medal values'!$B$3, "") + IF(AND(AC$1 = AB$1, AB$2 = "Mixed"), 0.5*AB42, 0) + IF(AND(AC$1 = AD$1, AD$2 = "Mixed"), 0.5*AD42, 0)</f>
        <v>0</v>
      </c>
      <c r="AD42" s="5">
        <f>IF('Each Gender - Gold'!AD42+'Each Gender - Silver'!AD42+'Each Gender - Bronze'!AD42 &gt; 0, 'Each Gender - Gold'!AD42*'Medal values'!$B$1+'Each Gender - Silver'!AD42*'Medal values'!$B$2+'Each Gender - Bronze'!AD42*'Medal values'!$B$3, "") + IF(AND(AD$1 = AC$1, AC$2 = "Mixed"), 0.5*AC42, 0) + IF(AND(AD$1 = AE$1, AE$2 = "Mixed"), 0.5*AE42, 0)</f>
        <v>0</v>
      </c>
      <c r="AE42" s="5">
        <f>IF('Each Gender - Gold'!AE42+'Each Gender - Silver'!AE42+'Each Gender - Bronze'!AE42 &gt; 0, 'Each Gender - Gold'!AE42*'Medal values'!$B$1+'Each Gender - Silver'!AE42*'Medal values'!$B$2+'Each Gender - Bronze'!AE42*'Medal values'!$B$3, "") + IF(AND(AE$1 = AD$1, AD$2 = "Mixed"), 0.5*AD42, 0) + IF(AND(AE$1 = AF$1, AF$2 = "Mixed"), 0.5*AF42, 0)</f>
        <v>0</v>
      </c>
      <c r="AF42" s="5">
        <f>IF('Each Gender - Gold'!AF42+'Each Gender - Silver'!AF42+'Each Gender - Bronze'!AF42 &gt; 0, 'Each Gender - Gold'!AF42*'Medal values'!$B$1+'Each Gender - Silver'!AF42*'Medal values'!$B$2+'Each Gender - Bronze'!AF42*'Medal values'!$B$3, "") + IF(AND(AF$1 = AE$1, AE$2 = "Mixed"), 0.5*AE42, 0) + IF(AND(AF$1 = AG$1, AG$2 = "Mixed"), 0.5*AG42, 0)</f>
        <v>0</v>
      </c>
      <c r="AG42" s="5">
        <f>IF('Each Gender - Gold'!AG42+'Each Gender - Silver'!AG42+'Each Gender - Bronze'!AG42 &gt; 0, 'Each Gender - Gold'!AG42*'Medal values'!$B$1+'Each Gender - Silver'!AG42*'Medal values'!$B$2+'Each Gender - Bronze'!AG42*'Medal values'!$B$3, "") + IF(AND(AG$1 = AF$1, AF$2 = "Mixed"), 0.5*AF42, 0) + IF(AND(AG$1 = AH$1, AH$2 = "Mixed"), 0.5*AH42, 0)</f>
        <v>0</v>
      </c>
      <c r="AH42" s="5">
        <f>IF('Each Gender - Gold'!AH42+'Each Gender - Silver'!AH42+'Each Gender - Bronze'!AH42 &gt; 0, 'Each Gender - Gold'!AH42*'Medal values'!$B$1+'Each Gender - Silver'!AH42*'Medal values'!$B$2+'Each Gender - Bronze'!AH42*'Medal values'!$B$3, "") + IF(AND(AH$1 = AG$1, AG$2 = "Mixed"), 0.5*AG42, 0) + IF(AND(AH$1 = AI$1, AI$2 = "Mixed"), 0.5*AI42, 0)</f>
        <v>0</v>
      </c>
      <c r="AI42" s="5">
        <f>IF('Each Gender - Gold'!AI42+'Each Gender - Silver'!AI42+'Each Gender - Bronze'!AI42 &gt; 0, 'Each Gender - Gold'!AI42*'Medal values'!$B$1+'Each Gender - Silver'!AI42*'Medal values'!$B$2+'Each Gender - Bronze'!AI42*'Medal values'!$B$3, "") + IF(AND(AI$1 = AH$1, AH$2 = "Mixed"), 0.5*AH42, 0) + IF(AND(AI$1 = AJ$1, AJ$2 = "Mixed"), 0.5*AJ42, 0)</f>
        <v>0</v>
      </c>
      <c r="AJ42" s="5">
        <f>IF('Each Gender - Gold'!AJ42+'Each Gender - Silver'!AJ42+'Each Gender - Bronze'!AJ42 &gt; 0, 'Each Gender - Gold'!AJ42*'Medal values'!$B$1+'Each Gender - Silver'!AJ42*'Medal values'!$B$2+'Each Gender - Bronze'!AJ42*'Medal values'!$B$3, "") + IF(AND(AJ$1 = AI$1, AI$2 = "Mixed"), 0.5*AI42, 0) + IF(AND(AJ$1 = AK$1, AK$2 = "Mixed"), 0.5*AK42, 0)</f>
        <v>0</v>
      </c>
      <c r="AK42" s="5">
        <f>IF('Each Gender - Gold'!AK42+'Each Gender - Silver'!AK42+'Each Gender - Bronze'!AK42 &gt; 0, 'Each Gender - Gold'!AK42*'Medal values'!$B$1+'Each Gender - Silver'!AK42*'Medal values'!$B$2+'Each Gender - Bronze'!AK42*'Medal values'!$B$3, "") + IF(AND(AK$1 = AJ$1, AJ$2 = "Mixed"), 0.5*AJ42, 0) + IF(AND(AK$1 = AL$1, AL$2 = "Mixed"), 0.5*AL42, 0)</f>
        <v>0</v>
      </c>
      <c r="AL42" s="5">
        <f>IF('Each Gender - Gold'!AL42+'Each Gender - Silver'!AL42+'Each Gender - Bronze'!AL42 &gt; 0, 'Each Gender - Gold'!AL42*'Medal values'!$B$1+'Each Gender - Silver'!AL42*'Medal values'!$B$2+'Each Gender - Bronze'!AL42*'Medal values'!$B$3, "") + IF(AND(AL$1 = AK$1, AK$2 = "Mixed"), 0.5*AK42, 0) + IF(AND(AL$1 = AM$1, AM$2 = "Mixed"), 0.5*AM42, 0)</f>
        <v>0</v>
      </c>
      <c r="AM42" s="5">
        <f>IF('Each Gender - Gold'!AM42+'Each Gender - Silver'!AM42+'Each Gender - Bronze'!AM42 &gt; 0, 'Each Gender - Gold'!AM42*'Medal values'!$B$1+'Each Gender - Silver'!AM42*'Medal values'!$B$2+'Each Gender - Bronze'!AM42*'Medal values'!$B$3, "") + IF(AND(AM$1 = AL$1, AL$2 = "Mixed"), 0.5*AL42, 0) + IF(AND(AM$1 = AN$1, AN$2 = "Mixed"), 0.5*AN42, 0)</f>
        <v>0</v>
      </c>
      <c r="AN42" s="5">
        <f>IF('Each Gender - Gold'!AN42+'Each Gender - Silver'!AN42+'Each Gender - Bronze'!AN42 &gt; 0, 'Each Gender - Gold'!AN42*'Medal values'!$B$1+'Each Gender - Silver'!AN42*'Medal values'!$B$2+'Each Gender - Bronze'!AN42*'Medal values'!$B$3, "") + IF(AND(AN$1 = AM$1, AM$2 = "Mixed"), 0.5*AM42, 0) + IF(AND(AN$1 = AO$1, AO$2 = "Mixed"), 0.5*AO42, 0)</f>
        <v>0</v>
      </c>
      <c r="AO42" s="5">
        <f>IF('Each Gender - Gold'!AO42+'Each Gender - Silver'!AO42+'Each Gender - Bronze'!AO42 &gt; 0, 'Each Gender - Gold'!AO42*'Medal values'!$B$1+'Each Gender - Silver'!AO42*'Medal values'!$B$2+'Each Gender - Bronze'!AO42*'Medal values'!$B$3, "") + IF(AND(AO$1 = AN$1, AN$2 = "Mixed"), 0.5*AN42, 0) + IF(AND(AO$1 = AP$1, AP$2 = "Mixed"), 0.5*AP42, 0)</f>
        <v>6.001001</v>
      </c>
      <c r="AP42" s="5">
        <f>IF('Each Gender - Gold'!AP42+'Each Gender - Silver'!AP42+'Each Gender - Bronze'!AP42 &gt; 0, 'Each Gender - Gold'!AP42*'Medal values'!$B$1+'Each Gender - Silver'!AP42*'Medal values'!$B$2+'Each Gender - Bronze'!AP42*'Medal values'!$B$3, "") + IF(AND(AP$1 = AO$1, AO$2 = "Mixed"), 0.5*AO42, 0) + IF(AND(AP$1 = AQ$1, AQ$2 = "Mixed"), 0.5*AQ42, 0)</f>
        <v>0</v>
      </c>
      <c r="AQ42" s="5">
        <f>IF('Each Gender - Gold'!AQ42+'Each Gender - Silver'!AQ42+'Each Gender - Bronze'!AQ42 &gt; 0, 'Each Gender - Gold'!AQ42*'Medal values'!$B$1+'Each Gender - Silver'!AQ42*'Medal values'!$B$2+'Each Gender - Bronze'!AQ42*'Medal values'!$B$3, "") + IF(AND(AQ$1 = AP$1, AP$2 = "Mixed"), 0.5*AP42, 0) + IF(AND(AQ$1 = AR$1, AR$2 = "Mixed"), 0.5*AR42, 0)</f>
        <v>0</v>
      </c>
      <c r="AR42" s="5">
        <f>IF('Each Gender - Gold'!AR42+'Each Gender - Silver'!AR42+'Each Gender - Bronze'!AR42 &gt; 0, 'Each Gender - Gold'!AR42*'Medal values'!$B$1+'Each Gender - Silver'!AR42*'Medal values'!$B$2+'Each Gender - Bronze'!AR42*'Medal values'!$B$3, "") + IF(AND(AR$1 = AQ$1, AQ$2 = "Mixed"), 0.5*AQ42, 0) + IF(AND(AR$1 = AS$1, AS$2 = "Mixed"), 0.5*AS42, 0)</f>
        <v>0</v>
      </c>
      <c r="AS42" s="5">
        <f>IF('Each Gender - Gold'!AS42+'Each Gender - Silver'!AS42+'Each Gender - Bronze'!AS42 &gt; 0, 'Each Gender - Gold'!AS42*'Medal values'!$B$1+'Each Gender - Silver'!AS42*'Medal values'!$B$2+'Each Gender - Bronze'!AS42*'Medal values'!$B$3, "") + IF(AND(AS$1 = AR$1, AR$2 = "Mixed"), 0.5*AR42, 0) + IF(AND(AS$1 = AT$1, AT$2 = "Mixed"), 0.5*AT42, 0)</f>
        <v>0</v>
      </c>
      <c r="AT42" s="5">
        <f>IF('Each Gender - Gold'!AT42+'Each Gender - Silver'!AT42+'Each Gender - Bronze'!AT42 &gt; 0, 'Each Gender - Gold'!AT42*'Medal values'!$B$1+'Each Gender - Silver'!AT42*'Medal values'!$B$2+'Each Gender - Bronze'!AT42*'Medal values'!$B$3, "") + IF(AND(AT$1 = AS$1, AS$2 = "Mixed"), 0.5*AS42, 0) + IF(AND(AT$1 = AU$1, AU$2 = "Mixed"), 0.5*AU42, 0)</f>
        <v>0</v>
      </c>
      <c r="AU42" s="5">
        <f>IF('Each Gender - Gold'!AU42+'Each Gender - Silver'!AU42+'Each Gender - Bronze'!AU42 &gt; 0, 'Each Gender - Gold'!AU42*'Medal values'!$B$1+'Each Gender - Silver'!AU42*'Medal values'!$B$2+'Each Gender - Bronze'!AU42*'Medal values'!$B$3, "") + IF(AND(AU$1 = AT$1, AT$2 = "Mixed"), 0.5*AT42, 0) + IF(AND(AU$1 = AV$1, AV$2 = "Mixed"), 0.5*AV42, 0)</f>
        <v>0</v>
      </c>
      <c r="AV42" s="5">
        <f>IF('Each Gender - Gold'!AV42+'Each Gender - Silver'!AV42+'Each Gender - Bronze'!AV42 &gt; 0, 'Each Gender - Gold'!AV42*'Medal values'!$B$1+'Each Gender - Silver'!AV42*'Medal values'!$B$2+'Each Gender - Bronze'!AV42*'Medal values'!$B$3, "") + IF(AND(AV$1 = AU$1, AU$2 = "Mixed"), 0.5*AU42, 0) + IF(AND(AV$1 = AW$1, AW$2 = "Mixed"), 0.5*AW42, 0)</f>
        <v>0</v>
      </c>
      <c r="AW42" s="5">
        <f>IF('Each Gender - Gold'!AW42+'Each Gender - Silver'!AW42+'Each Gender - Bronze'!AW42 &gt; 0, 'Each Gender - Gold'!AW42*'Medal values'!$B$1+'Each Gender - Silver'!AW42*'Medal values'!$B$2+'Each Gender - Bronze'!AW42*'Medal values'!$B$3, "") + IF(AND(AW$1 = AV$1, AV$2 = "Mixed"), 0.5*AV42, 0) + IF(AND(AW$1 = AX$1, AX$2 = "Mixed"), 0.5*AX42, 0)</f>
        <v>0</v>
      </c>
      <c r="AX42" s="5">
        <f>IF('Each Gender - Gold'!AX42+'Each Gender - Silver'!AX42+'Each Gender - Bronze'!AX42 &gt; 0, 'Each Gender - Gold'!AX42*'Medal values'!$B$1+'Each Gender - Silver'!AX42*'Medal values'!$B$2+'Each Gender - Bronze'!AX42*'Medal values'!$B$3, "") + IF(AND(AX$1 = AW$1, AW$2 = "Mixed"), 0.5*AW42, 0) + IF(AND(AX$1 = AY$1, AY$2 = "Mixed"), 0.5*AY42, 0)</f>
        <v>0</v>
      </c>
      <c r="AY42" s="5">
        <f>IF('Each Gender - Gold'!AY42+'Each Gender - Silver'!AY42+'Each Gender - Bronze'!AY42 &gt; 0, 'Each Gender - Gold'!AY42*'Medal values'!$B$1+'Each Gender - Silver'!AY42*'Medal values'!$B$2+'Each Gender - Bronze'!AY42*'Medal values'!$B$3, "") + IF(AND(AY$1 = AX$1, AX$2 = "Mixed"), 0.5*AX42, 0) + IF(AND(AY$1 = AZ$1, AZ$2 = "Mixed"), 0.5*AZ42, 0)</f>
        <v>1</v>
      </c>
      <c r="AZ42" s="5">
        <f>IF('Each Gender - Gold'!AZ42+'Each Gender - Silver'!AZ42+'Each Gender - Bronze'!AZ42 &gt; 0, 'Each Gender - Gold'!AZ42*'Medal values'!$B$1+'Each Gender - Silver'!AZ42*'Medal values'!$B$2+'Each Gender - Bronze'!AZ42*'Medal values'!$B$3, "") + IF(AND(AZ$1 = AY$1, AY$2 = "Mixed"), 0.5*AY42, 0) + IF(AND(AZ$1 = BA$1, BA$2 = "Mixed"), 0.5*BA42, 0)</f>
        <v>0</v>
      </c>
      <c r="BA42" s="5">
        <f>IF('Each Gender - Gold'!BA42+'Each Gender - Silver'!BA42+'Each Gender - Bronze'!BA42 &gt; 0, 'Each Gender - Gold'!BA42*'Medal values'!$B$1+'Each Gender - Silver'!BA42*'Medal values'!$B$2+'Each Gender - Bronze'!BA42*'Medal values'!$B$3, "") + IF(AND(BA$1 = AZ$1, AZ$2 = "Mixed"), 0.5*AZ42, 0) + IF(AND(BA$1 = BB$1, BB$2 = "Mixed"), 0.5*BB42, 0)</f>
        <v>0</v>
      </c>
      <c r="BB42" s="5">
        <f>IF('Each Gender - Gold'!BB42+'Each Gender - Silver'!BB42+'Each Gender - Bronze'!BB42 &gt; 0, 'Each Gender - Gold'!BB42*'Medal values'!$B$1+'Each Gender - Silver'!BB42*'Medal values'!$B$2+'Each Gender - Bronze'!BB42*'Medal values'!$B$3, "") + IF(AND(BB$1 = BA$1, BA$2 = "Mixed"), 0.5*BA42, 0) + IF(AND(BB$1 = BC$1, BC$2 = "Mixed"), 0.5*BC42, 0)</f>
        <v>1</v>
      </c>
      <c r="BC42" s="5">
        <f>IF('Each Gender - Gold'!BC42+'Each Gender - Silver'!BC42+'Each Gender - Bronze'!BC42 &gt; 0, 'Each Gender - Gold'!BC42*'Medal values'!$B$1+'Each Gender - Silver'!BC42*'Medal values'!$B$2+'Each Gender - Bronze'!BC42*'Medal values'!$B$3, "") + IF(AND(BC$1 = BB$1, BB$2 = "Mixed"), 0.5*BB42, 0) + IF(AND(BC$1 = BD$1, BD$2 = "Mixed"), 0.5*BD42, 0)</f>
        <v>0</v>
      </c>
      <c r="BD42" s="5">
        <f>IF('Each Gender - Gold'!BD42+'Each Gender - Silver'!BD42+'Each Gender - Bronze'!BD42 &gt; 0, 'Each Gender - Gold'!BD42*'Medal values'!$B$1+'Each Gender - Silver'!BD42*'Medal values'!$B$2+'Each Gender - Bronze'!BD42*'Medal values'!$B$3, "") + IF(AND(BD$1 = BC$1, BC$2 = "Mixed"), 0.5*BC42, 0) + IF(AND(BD$1 = BE$1, BE$2 = "Mixed"), 0.5*BE42, 0)</f>
        <v>2.000001</v>
      </c>
      <c r="BE42" s="5">
        <f>IF('Each Gender - Gold'!BE42+'Each Gender - Silver'!BE42+'Each Gender - Bronze'!BE42 &gt; 0, 'Each Gender - Gold'!BE42*'Medal values'!$B$1+'Each Gender - Silver'!BE42*'Medal values'!$B$2+'Each Gender - Bronze'!BE42*'Medal values'!$B$3, "") + IF(AND(BE$1 = BD$1, BD$2 = "Mixed"), 0.5*BD42, 0) + IF(AND(BE$1 = BF$1, BF$2 = "Mixed"), 0.5*BF42, 0)</f>
        <v>0</v>
      </c>
      <c r="BF42" s="5">
        <f>IF('Each Gender - Gold'!BF42+'Each Gender - Silver'!BF42+'Each Gender - Bronze'!BF42 &gt; 0, 'Each Gender - Gold'!BF42*'Medal values'!$B$1+'Each Gender - Silver'!BF42*'Medal values'!$B$2+'Each Gender - Bronze'!BF42*'Medal values'!$B$3, "") + IF(AND(BF$1 = BE$1, BE$2 = "Mixed"), 0.5*BE42, 0) + IF(AND(BF$1 = BG$1, BG$2 = "Mixed"), 0.5*BG42, 0)</f>
        <v>0</v>
      </c>
      <c r="BG42" s="5">
        <f>IF('Each Gender - Gold'!BG42+'Each Gender - Silver'!BG42+'Each Gender - Bronze'!BG42 &gt; 0, 'Each Gender - Gold'!BG42*'Medal values'!$B$1+'Each Gender - Silver'!BG42*'Medal values'!$B$2+'Each Gender - Bronze'!BG42*'Medal values'!$B$3, "") + IF(AND(BG$1 = BF$1, BF$2 = "Mixed"), 0.5*BF42, 0) + IF(AND(BG$1 = BH$1, BH$2 = "Mixed"), 0.5*BH42, 0)</f>
        <v>1</v>
      </c>
      <c r="BH42" s="5">
        <f>IF('Each Gender - Gold'!BH42+'Each Gender - Silver'!BH42+'Each Gender - Bronze'!BH42 &gt; 0, 'Each Gender - Gold'!BH42*'Medal values'!$B$1+'Each Gender - Silver'!BH42*'Medal values'!$B$2+'Each Gender - Bronze'!BH42*'Medal values'!$B$3, "") + IF(AND(BH$1 = BG$1, BG$2 = "Mixed"), 0.5*BG42, 0) + IF(AND(BH$1 = BI$1, BI$2 = "Mixed"), 0.5*BI42, 0)</f>
        <v>0</v>
      </c>
      <c r="BI42" s="5">
        <f>IF('Each Gender - Gold'!BI42+'Each Gender - Silver'!BI42+'Each Gender - Bronze'!BI42 &gt; 0, 'Each Gender - Gold'!BI42*'Medal values'!$B$1+'Each Gender - Silver'!BI42*'Medal values'!$B$2+'Each Gender - Bronze'!BI42*'Medal values'!$B$3, "") + IF(AND(BI$1 = BH$1, BH$2 = "Mixed"), 0.5*BH42, 0) + IF(AND(BI$1 = BJ$1, BJ$2 = "Mixed"), 0.5*BJ42, 0)</f>
        <v>0</v>
      </c>
      <c r="BJ42" s="5">
        <f>IF('Each Gender - Gold'!BJ42+'Each Gender - Silver'!BJ42+'Each Gender - Bronze'!BJ42 &gt; 0, 'Each Gender - Gold'!BJ42*'Medal values'!$B$1+'Each Gender - Silver'!BJ42*'Medal values'!$B$2+'Each Gender - Bronze'!BJ42*'Medal values'!$B$3, "") + IF(AND(BJ$1 = BI$1, BI$2 = "Mixed"), 0.5*BI42, 0) + IF(AND(BJ$1 = BK$1, BK$2 = "Mixed"), 0.5*BK42, 0)</f>
        <v>0</v>
      </c>
      <c r="BK42" s="5">
        <f>IF('Each Gender - Gold'!BK42+'Each Gender - Silver'!BK42+'Each Gender - Bronze'!BK42 &gt; 0, 'Each Gender - Gold'!BK42*'Medal values'!$B$1+'Each Gender - Silver'!BK42*'Medal values'!$B$2+'Each Gender - Bronze'!BK42*'Medal values'!$B$3, "") + IF(AND(BK$1 = BJ$1, BJ$2 = "Mixed"), 0.5*BJ42, 0) + IF(AND(BK$1 = BL$1, BL$2 = "Mixed"), 0.5*BL42, 0)</f>
        <v>0</v>
      </c>
      <c r="BL42" s="5">
        <f>IF('Each Gender - Gold'!BL42+'Each Gender - Silver'!BL42+'Each Gender - Bronze'!BL42 &gt; 0, 'Each Gender - Gold'!BL42*'Medal values'!$B$1+'Each Gender - Silver'!BL42*'Medal values'!$B$2+'Each Gender - Bronze'!BL42*'Medal values'!$B$3, "") + IF(AND(BL$1 = BK$1, BK$2 = "Mixed"), 0.5*BK42, 0) + IF(AND(BL$1 = BM$1, BM$2 = "Mixed"), 0.5*BM42, 0)</f>
        <v>0</v>
      </c>
      <c r="BM42" s="5">
        <f>IF('Each Gender - Gold'!BM42+'Each Gender - Silver'!BM42+'Each Gender - Bronze'!BM42 &gt; 0, 'Each Gender - Gold'!BM42*'Medal values'!$B$1+'Each Gender - Silver'!BM42*'Medal values'!$B$2+'Each Gender - Bronze'!BM42*'Medal values'!$B$3, "") + IF(AND(BM$1 = BL$1, BL$2 = "Mixed"), 0.5*BL42, 0) + IF(AND(BM$1 = BN$1, BN$2 = "Mixed"), 0.5*BN42, 0)</f>
        <v>2.000001</v>
      </c>
      <c r="BN42" s="5">
        <f>IF('Each Gender - Gold'!BN42+'Each Gender - Silver'!BN42+'Each Gender - Bronze'!BN42 &gt; 0, 'Each Gender - Gold'!BN42*'Medal values'!$B$1+'Each Gender - Silver'!BN42*'Medal values'!$B$2+'Each Gender - Bronze'!BN42*'Medal values'!$B$3, "") + IF(AND(BN$1 = BM$1, BM$2 = "Mixed"), 0.5*BM42, 0) + IF(AND(BN$1 = BO$1, BO$2 = "Mixed"), 0.5*BO42, 0)</f>
        <v>0</v>
      </c>
      <c r="BO42" s="5">
        <f>IF('Each Gender - Gold'!BO42+'Each Gender - Silver'!BO42+'Each Gender - Bronze'!BO42 &gt; 0, 'Each Gender - Gold'!BO42*'Medal values'!$B$1+'Each Gender - Silver'!BO42*'Medal values'!$B$2+'Each Gender - Bronze'!BO42*'Medal values'!$B$3, "") + IF(AND(BO$1 = BN$1, BN$2 = "Mixed"), 0.5*BN42, 0) + IF(AND(BO$1 = BP$1, BP$2 = "Mixed"), 0.5*BP42, 0)</f>
        <v>0</v>
      </c>
      <c r="BP42" s="5">
        <f>IF('Each Gender - Gold'!BP42+'Each Gender - Silver'!BP42+'Each Gender - Bronze'!BP42 &gt; 0, 'Each Gender - Gold'!BP42*'Medal values'!$B$1+'Each Gender - Silver'!BP42*'Medal values'!$B$2+'Each Gender - Bronze'!BP42*'Medal values'!$B$3, "") + IF(AND(BP$1 = BO$1, BO$2 = "Mixed"), 0.5*BO42, 0) + IF(AND(BP$1 = BQ$1, BQ$2 = "Mixed"), 0.5*BQ42, 0)</f>
        <v>0</v>
      </c>
      <c r="BQ42" s="5">
        <f>IF('Each Gender - Gold'!BQ42+'Each Gender - Silver'!BQ42+'Each Gender - Bronze'!BQ42 &gt; 0, 'Each Gender - Gold'!BQ42*'Medal values'!$B$1+'Each Gender - Silver'!BQ42*'Medal values'!$B$2+'Each Gender - Bronze'!BQ42*'Medal values'!$B$3, "") + IF(AND(BQ$1 = BP$1, BP$2 = "Mixed"), 0.5*BP42, 0) + IF(AND(BQ$1 = BR$1, BR$2 = "Mixed"), 0.5*BR42, 0)</f>
        <v>0</v>
      </c>
      <c r="BR42" s="5">
        <f>IF('Each Gender - Gold'!BR42+'Each Gender - Silver'!BR42+'Each Gender - Bronze'!BR42 &gt; 0, 'Each Gender - Gold'!BR42*'Medal values'!$B$1+'Each Gender - Silver'!BR42*'Medal values'!$B$2+'Each Gender - Bronze'!BR42*'Medal values'!$B$3, "") + IF(AND(BR$1 = BQ$1, BQ$2 = "Mixed"), 0.5*BQ42, 0) + IF(AND(BR$1 = BS$1, BS$2 = "Mixed"), 0.5*BS42, 0)</f>
        <v>0</v>
      </c>
      <c r="BS42" s="5">
        <f>IF('Each Gender - Gold'!BS42+'Each Gender - Silver'!BS42+'Each Gender - Bronze'!BS42 &gt; 0, 'Each Gender - Gold'!BS42*'Medal values'!$B$1+'Each Gender - Silver'!BS42*'Medal values'!$B$2+'Each Gender - Bronze'!BS42*'Medal values'!$B$3, "") + IF(AND(BS$1 = BR$1, BR$2 = "Mixed"), 0.5*BR42, 0) + IF(AND(BS$1 = BT$1, BT$2 = "Mixed"), 0.5*BT42, 0)</f>
        <v>0</v>
      </c>
      <c r="BT42" s="5">
        <f>IF('Each Gender - Gold'!BT42+'Each Gender - Silver'!BT42+'Each Gender - Bronze'!BT42 &gt; 0, 'Each Gender - Gold'!BT42*'Medal values'!$B$1+'Each Gender - Silver'!BT42*'Medal values'!$B$2+'Each Gender - Bronze'!BT42*'Medal values'!$B$3, "") + IF(AND(BT$1 = BS$1, BS$2 = "Mixed"), 0.5*BS42, 0) + IF(AND(BT$1 = BU$1, BU$2 = "Mixed"), 0.5*BU42, 0)</f>
        <v>0</v>
      </c>
      <c r="BU42" s="5">
        <f>IF('Each Gender - Gold'!BU42+'Each Gender - Silver'!BU42+'Each Gender - Bronze'!BU42 &gt; 0, 'Each Gender - Gold'!BU42*'Medal values'!$B$1+'Each Gender - Silver'!BU42*'Medal values'!$B$2+'Each Gender - Bronze'!BU42*'Medal values'!$B$3, "") + IF(AND(BU$1 = BT$1, BT$2 = "Mixed"), 0.5*BT42, 0) + IF(AND(BU$1 = BV$1, BV$2 = "Mixed"), 0.5*BV42, 0)</f>
        <v>0</v>
      </c>
      <c r="BV42" s="5">
        <f>IF('Each Gender - Gold'!BV42+'Each Gender - Silver'!BV42+'Each Gender - Bronze'!BV42 &gt; 0, 'Each Gender - Gold'!BV42*'Medal values'!$B$1+'Each Gender - Silver'!BV42*'Medal values'!$B$2+'Each Gender - Bronze'!BV42*'Medal values'!$B$3, "") + IF(AND(BV$1 = BU$1, BU$2 = "Mixed"), 0.5*BU42, 0) + IF(AND(BV$1 = BW$1, BW$2 = "Mixed"), 0.5*BW42, 0)</f>
        <v>0</v>
      </c>
      <c r="BW42" s="5">
        <f>IF('Each Gender - Gold'!BW42+'Each Gender - Silver'!BW42+'Each Gender - Bronze'!BW42 &gt; 0, 'Each Gender - Gold'!BW42*'Medal values'!$B$1+'Each Gender - Silver'!BW42*'Medal values'!$B$2+'Each Gender - Bronze'!BW42*'Medal values'!$B$3, "") + IF(AND(BW$1 = BV$1, BV$2 = "Mixed"), 0.5*BV42, 0) + IF(AND(BW$1 = BX$1, BX$2 = "Mixed"), 0.5*BX42, 0)</f>
        <v>0</v>
      </c>
      <c r="BX42" s="5">
        <f>IF('Each Gender - Gold'!BX42+'Each Gender - Silver'!BX42+'Each Gender - Bronze'!BX42 &gt; 0, 'Each Gender - Gold'!BX42*'Medal values'!$B$1+'Each Gender - Silver'!BX42*'Medal values'!$B$2+'Each Gender - Bronze'!BX42*'Medal values'!$B$3, "") + IF(AND(BX$1 = BW$1, BW$2 = "Mixed"), 0.5*BW42, 0) + IF(AND(BX$1 = BY$1, BY$2 = "Mixed"), 0.5*BY42, 0)</f>
        <v>0</v>
      </c>
      <c r="BY42" s="5">
        <f>IF('Each Gender - Gold'!BY42+'Each Gender - Silver'!BY42+'Each Gender - Bronze'!BY42 &gt; 0, 'Each Gender - Gold'!BY42*'Medal values'!$B$1+'Each Gender - Silver'!BY42*'Medal values'!$B$2+'Each Gender - Bronze'!BY42*'Medal values'!$B$3, "") + IF(AND(BY$1 = BX$1, BX$2 = "Mixed"), 0.5*BX42, 0) + IF(AND(BY$1 = BZ$1, BZ$2 = "Mixed"), 0.5*BZ42, 0)</f>
        <v>5.001001</v>
      </c>
      <c r="BZ42" s="5">
        <f>IF('Each Gender - Gold'!BZ42+'Each Gender - Silver'!BZ42+'Each Gender - Bronze'!BZ42 &gt; 0, 'Each Gender - Gold'!BZ42*'Medal values'!$B$1+'Each Gender - Silver'!BZ42*'Medal values'!$B$2+'Each Gender - Bronze'!BZ42*'Medal values'!$B$3, "") + IF(AND(BZ$1 = BY$1, BY$2 = "Mixed"), 0.5*BY42, 0) + IF(AND(BZ$1 = CA$1, CA$2 = "Mixed"), 0.5*CA42, 0)</f>
        <v>0</v>
      </c>
      <c r="CA42" s="5">
        <f>IF('Each Gender - Gold'!CA42+'Each Gender - Silver'!CA42+'Each Gender - Bronze'!CA42 &gt; 0, 'Each Gender - Gold'!CA42*'Medal values'!$B$1+'Each Gender - Silver'!CA42*'Medal values'!$B$2+'Each Gender - Bronze'!CA42*'Medal values'!$B$3, "") + IF(AND(CA$1 = BZ$1, BZ$2 = "Mixed"), 0.5*BZ42, 0) + IF(AND(CA$1 = CB$1, CB$2 = "Mixed"), 0.5*CB42, 0)</f>
        <v>0</v>
      </c>
      <c r="CB42" s="5">
        <f>IF('Each Gender - Gold'!CB42+'Each Gender - Silver'!CB42+'Each Gender - Bronze'!CB42 &gt; 0, 'Each Gender - Gold'!CB42*'Medal values'!$B$1+'Each Gender - Silver'!CB42*'Medal values'!$B$2+'Each Gender - Bronze'!CB42*'Medal values'!$B$3, "") + IF(AND(CB$1 = CA$1, CA$2 = "Mixed"), 0.5*CA42, 0) + IF(AND(CB$1 = CC$1, CC$2 = "Mixed"), 0.5*CC42, 0)</f>
        <v>0</v>
      </c>
      <c r="CC42" s="5">
        <f>IF('Each Gender - Gold'!CC42+'Each Gender - Silver'!CC42+'Each Gender - Bronze'!CC42 &gt; 0, 'Each Gender - Gold'!CC42*'Medal values'!$B$1+'Each Gender - Silver'!CC42*'Medal values'!$B$2+'Each Gender - Bronze'!CC42*'Medal values'!$B$3, "") + IF(AND(CC$1 = CB$1, CB$2 = "Mixed"), 0.5*CB42, 0) + IF(AND(CC$1 = CD$1, CD$2 = "Mixed"), 0.5*CD42, 0)</f>
        <v>0</v>
      </c>
      <c r="CD42" s="5">
        <f>IF('Each Gender - Gold'!CD42+'Each Gender - Silver'!CD42+'Each Gender - Bronze'!CD42 &gt; 0, 'Each Gender - Gold'!CD42*'Medal values'!$B$1+'Each Gender - Silver'!CD42*'Medal values'!$B$2+'Each Gender - Bronze'!CD42*'Medal values'!$B$3, "") + IF(AND(CD$1 = CC$1, CC$2 = "Mixed"), 0.5*CC42, 0) + IF(AND(CD$1 = CE$1, CE$2 = "Mixed"), 0.5*CE42, 0)</f>
        <v>0</v>
      </c>
      <c r="CE42" s="5">
        <f>IF('Each Gender - Gold'!CE42+'Each Gender - Silver'!CE42+'Each Gender - Bronze'!CE42 &gt; 0, 'Each Gender - Gold'!CE42*'Medal values'!$B$1+'Each Gender - Silver'!CE42*'Medal values'!$B$2+'Each Gender - Bronze'!CE42*'Medal values'!$B$3, "") + IF(AND(CE$1 = CD$1, CD$2 = "Mixed"), 0.5*CD42, 0) + IF(AND(CE$1 = CF$1, CF$2 = "Mixed"), 0.5*CF42, 0)</f>
        <v>0</v>
      </c>
      <c r="CF42" s="5">
        <f>IF('Each Gender - Gold'!CF42+'Each Gender - Silver'!CF42+'Each Gender - Bronze'!CF42 &gt; 0, 'Each Gender - Gold'!CF42*'Medal values'!$B$1+'Each Gender - Silver'!CF42*'Medal values'!$B$2+'Each Gender - Bronze'!CF42*'Medal values'!$B$3, "") + IF(AND(CF$1 = CE$1, CE$2 = "Mixed"), 0.5*CE42, 0) + IF(AND(CF$1 = CG$1, CG$2 = "Mixed"), 0.5*CG42, 0)</f>
        <v>0</v>
      </c>
      <c r="CG42" s="5">
        <f>IF('Each Gender - Gold'!CG42+'Each Gender - Silver'!CG42+'Each Gender - Bronze'!CG42 &gt; 0, 'Each Gender - Gold'!CG42*'Medal values'!$B$1+'Each Gender - Silver'!CG42*'Medal values'!$B$2+'Each Gender - Bronze'!CG42*'Medal values'!$B$3, "") + IF(AND(CG$1 = CF$1, CF$2 = "Mixed"), 0.5*CF42, 0) + IF(AND(CG$1 = CH$1, CH$2 = "Mixed"), 0.5*CH42, 0)</f>
        <v>0</v>
      </c>
      <c r="CH42" s="5">
        <f>IF('Each Gender - Gold'!CH42+'Each Gender - Silver'!CH42+'Each Gender - Bronze'!CH42 &gt; 0, 'Each Gender - Gold'!CH42*'Medal values'!$B$1+'Each Gender - Silver'!CH42*'Medal values'!$B$2+'Each Gender - Bronze'!CH42*'Medal values'!$B$3, "") + IF(AND(CH$1 = CG$1, CG$2 = "Mixed"), 0.5*CG42, 0) + IF(AND(CH$1 = CI$1, CI$2 = "Mixed"), 0.5*CI42, 0)</f>
        <v>0</v>
      </c>
      <c r="CI42" s="5">
        <f>IF('Each Gender - Gold'!CI42+'Each Gender - Silver'!CI42+'Each Gender - Bronze'!CI42 &gt; 0, 'Each Gender - Gold'!CI42*'Medal values'!$B$1+'Each Gender - Silver'!CI42*'Medal values'!$B$2+'Each Gender - Bronze'!CI42*'Medal values'!$B$3, "") + IF(AND(CI$1 = CH$1, CH$2 = "Mixed"), 0.5*CH42, 0) + IF(AND(CI$1 = CJ$1, CJ$2 = "Mixed"), 0.5*CJ42, 0)</f>
        <v>0</v>
      </c>
      <c r="CJ42" s="5">
        <f>IF('Each Gender - Gold'!CJ42+'Each Gender - Silver'!CJ42+'Each Gender - Bronze'!CJ42 &gt; 0, 'Each Gender - Gold'!CJ42*'Medal values'!$B$1+'Each Gender - Silver'!CJ42*'Medal values'!$B$2+'Each Gender - Bronze'!CJ42*'Medal values'!$B$3, "") + IF(AND(CJ$1 = CI$1, CI$2 = "Mixed"), 0.5*CI42, 0) + IF(AND(CJ$1 = CK$1, CK$2 = "Mixed"), 0.5*CK42, 0)</f>
        <v>0</v>
      </c>
      <c r="CK42" s="5">
        <f>IF('Each Gender - Gold'!CK42+'Each Gender - Silver'!CK42+'Each Gender - Bronze'!CK42 &gt; 0, 'Each Gender - Gold'!CK42*'Medal values'!$B$1+'Each Gender - Silver'!CK42*'Medal values'!$B$2+'Each Gender - Bronze'!CK42*'Medal values'!$B$3, "") + IF(AND(CK$1 = CJ$1, CJ$2 = "Mixed"), 0.5*CJ42, 0) + IF(AND(CK$1 = CL$1, CL$2 = "Mixed"), 0.5*CL42, 0)</f>
        <v>0</v>
      </c>
      <c r="CL42" s="5">
        <f>IF('Each Gender - Gold'!CL42+'Each Gender - Silver'!CL42+'Each Gender - Bronze'!CL42 &gt; 0, 'Each Gender - Gold'!CL42*'Medal values'!$B$1+'Each Gender - Silver'!CL42*'Medal values'!$B$2+'Each Gender - Bronze'!CL42*'Medal values'!$B$3, "") + IF(AND(CL$1 = CK$1, CK$2 = "Mixed"), 0.5*CK42, 0) + IF(AND(CL$1 = CM$1, CM$2 = "Mixed"), 0.5*CM42, 0)</f>
        <v>0</v>
      </c>
      <c r="CM42" s="5">
        <f>IF('Each Gender - Gold'!CM42+'Each Gender - Silver'!CM42+'Each Gender - Bronze'!CM42 &gt; 0, 'Each Gender - Gold'!CM42*'Medal values'!$B$1+'Each Gender - Silver'!CM42*'Medal values'!$B$2+'Each Gender - Bronze'!CM42*'Medal values'!$B$3, "") + IF(AND(CM$1 = CL$1, CL$2 = "Mixed"), 0.5*CL42, 0) + IF(AND(CM$1 = CN$1, CN$2 = "Mixed"), 0.5*CN42, 0)</f>
        <v>0</v>
      </c>
      <c r="CN42" s="5">
        <f>IF('Each Gender - Gold'!CN42+'Each Gender - Silver'!CN42+'Each Gender - Bronze'!CN42 &gt; 0, 'Each Gender - Gold'!CN42*'Medal values'!$B$1+'Each Gender - Silver'!CN42*'Medal values'!$B$2+'Each Gender - Bronze'!CN42*'Medal values'!$B$3, "") + IF(AND(CN$1 = CM$1, CM$2 = "Mixed"), 0.5*CM42, 0) + IF(AND(CN$1 = CO$1, CO$2 = "Mixed"), 0.5*CO42, 0)</f>
        <v>0</v>
      </c>
      <c r="CO42" s="5">
        <f>IF('Each Gender - Gold'!CO42+'Each Gender - Silver'!CO42+'Each Gender - Bronze'!CO42 &gt; 0, 'Each Gender - Gold'!CO42*'Medal values'!$B$1+'Each Gender - Silver'!CO42*'Medal values'!$B$2+'Each Gender - Bronze'!CO42*'Medal values'!$B$3, "") + IF(AND(CO$1 = CN$1, CN$2 = "Mixed"), 0.5*CN42, 0) + IF(AND(CO$1 = CP$1, CP$2 = "Mixed"), 0.5*CP42, 0)</f>
        <v>0</v>
      </c>
      <c r="CP42" s="5">
        <f>IF('Each Gender - Gold'!CP42+'Each Gender - Silver'!CP42+'Each Gender - Bronze'!CP42 &gt; 0, 'Each Gender - Gold'!CP42*'Medal values'!$B$1+'Each Gender - Silver'!CP42*'Medal values'!$B$2+'Each Gender - Bronze'!CP42*'Medal values'!$B$3, "") + IF(AND(CP$1 = CO$1, CO$2 = "Mixed"), 0.5*CO42, 0) + IF(AND(CP$1 = CQ$1, CQ$2 = "Mixed"), 0.5*CQ42, 0)</f>
        <v>0</v>
      </c>
      <c r="CQ42" s="5">
        <f>IF('Each Gender - Gold'!CQ42+'Each Gender - Silver'!CQ42+'Each Gender - Bronze'!CQ42 &gt; 0, 'Each Gender - Gold'!CQ42*'Medal values'!$B$1+'Each Gender - Silver'!CQ42*'Medal values'!$B$2+'Each Gender - Bronze'!CQ42*'Medal values'!$B$3, "") + IF(AND(CQ$1 = CP$1, CP$2 = "Mixed"), 0.5*CP42, 0) + IF(AND(CQ$1 = CR$1, CR$2 = "Mixed"), 0.5*CR42, 0)</f>
        <v>1</v>
      </c>
      <c r="CR42" s="5">
        <f>IF('Each Gender - Gold'!CR42+'Each Gender - Silver'!CR42+'Each Gender - Bronze'!CR42 &gt; 0, 'Each Gender - Gold'!CR42*'Medal values'!$B$1+'Each Gender - Silver'!CR42*'Medal values'!$B$2+'Each Gender - Bronze'!CR42*'Medal values'!$B$3, "") + IF(AND(CR$1 = CQ$1, CQ$2 = "Mixed"), 0.5*CQ42, 0) + IF(AND(CR$1 = CS$1, CS$2 = "Mixed"), 0.5*CS42, 0)</f>
        <v>1</v>
      </c>
      <c r="CS42" s="5">
        <f>IF('Each Gender - Gold'!CS42+'Each Gender - Silver'!CS42+'Each Gender - Bronze'!CS42 &gt; 0, 'Each Gender - Gold'!CS42*'Medal values'!$B$1+'Each Gender - Silver'!CS42*'Medal values'!$B$2+'Each Gender - Bronze'!CS42*'Medal values'!$B$3, "") + IF(AND(CS$1 = CR$1, CR$2 = "Mixed"), 0.5*CR42, 0) + IF(AND(CS$1 = CT$1, CT$2 = "Mixed"), 0.5*CT42, 0)</f>
        <v>0</v>
      </c>
      <c r="CT42" s="5">
        <f>IF('Each Gender - Gold'!CT42+'Each Gender - Silver'!CT42+'Each Gender - Bronze'!CT42 &gt; 0, 'Each Gender - Gold'!CT42*'Medal values'!$B$1+'Each Gender - Silver'!CT42*'Medal values'!$B$2+'Each Gender - Bronze'!CT42*'Medal values'!$B$3, "") + IF(AND(CT$1 = CS$1, CS$2 = "Mixed"), 0.5*CS42, 0) + IF(AND(CT$1 = CU$1, CU$2 = "Mixed"), 0.5*CU42, 0)</f>
        <v>0</v>
      </c>
      <c r="CU42" s="5">
        <f>IF('Each Gender - Gold'!CU42+'Each Gender - Silver'!CU42+'Each Gender - Bronze'!CU42 &gt; 0, 'Each Gender - Gold'!CU42*'Medal values'!$B$1+'Each Gender - Silver'!CU42*'Medal values'!$B$2+'Each Gender - Bronze'!CU42*'Medal values'!$B$3, "") + IF(AND(CU$1 = CT$1, CT$2 = "Mixed"), 0.5*CT42, 0) + IF(AND(CU$1 = CV$1, CV$2 = "Mixed"), 0.5*CV42, 0)</f>
        <v>5.001001</v>
      </c>
      <c r="CV42" s="5">
        <f>IF('Each Gender - Gold'!CV42+'Each Gender - Silver'!CV42+'Each Gender - Bronze'!CV42 &gt; 0, 'Each Gender - Gold'!CV42*'Medal values'!$B$1+'Each Gender - Silver'!CV42*'Medal values'!$B$2+'Each Gender - Bronze'!CV42*'Medal values'!$B$3, "") + IF(AND(CV$1 = CU$1, CU$2 = "Mixed"), 0.5*CU42, 0) + IF(AND(CV$1 = CW$1, CW$2 = "Mixed"), 0.5*CW42, 0)</f>
        <v>0</v>
      </c>
      <c r="CW42" s="5">
        <f t="shared" ref="CW42:CX42" si="40">SUMIF($B$2:$CV$2,CW$2, $B42:$CV42)</f>
        <v>31.005006</v>
      </c>
      <c r="CX42" s="5">
        <f t="shared" si="40"/>
        <v>8.001001</v>
      </c>
    </row>
    <row r="43">
      <c r="A43" s="5" t="str">
        <f>Countries!A41</f>
        <v>INA</v>
      </c>
      <c r="B43" s="5">
        <f>IF('Each Gender - Gold'!B43+'Each Gender - Silver'!B43+'Each Gender - Bronze'!B43 &gt; 0, 'Each Gender - Gold'!B43*'Medal values'!$B$1+'Each Gender - Silver'!B43*'Medal values'!$B$2+'Each Gender - Bronze'!B43*'Medal values'!$B$3, "") + IF(AND(B$1 = A$1, A$2 = "Mixed"), 0.5*A43, 0) + IF(AND(B$1 = C$1, C$2 = "Mixed"), 0.5*C43, 0)</f>
        <v>0</v>
      </c>
      <c r="C43" s="5">
        <f>IF('Each Gender - Gold'!C43+'Each Gender - Silver'!C43+'Each Gender - Bronze'!C43 &gt; 0, 'Each Gender - Gold'!C43*'Medal values'!$B$1+'Each Gender - Silver'!C43*'Medal values'!$B$2+'Each Gender - Bronze'!C43*'Medal values'!$B$3, "") + IF(AND(C$1 = B$1, B$2 = "Mixed"), 0.5*B43, 0) + IF(AND(C$1 = D$1, D$2 = "Mixed"), 0.5*D43, 0)</f>
        <v>0</v>
      </c>
      <c r="D43" s="5">
        <f>IF('Each Gender - Gold'!D43+'Each Gender - Silver'!D43+'Each Gender - Bronze'!D43 &gt; 0, 'Each Gender - Gold'!D43*'Medal values'!$B$1+'Each Gender - Silver'!D43*'Medal values'!$B$2+'Each Gender - Bronze'!D43*'Medal values'!$B$3, "") + IF(AND(D$1 = C$1, C$2 = "Mixed"), 0.5*C43, 0) + IF(AND(D$1 = E$1, E$2 = "Mixed"), 0.5*E43, 0)</f>
        <v>0</v>
      </c>
      <c r="E43" s="5">
        <f>IF('Each Gender - Gold'!E43+'Each Gender - Silver'!E43+'Each Gender - Bronze'!E43 &gt; 0, 'Each Gender - Gold'!E43*'Medal values'!$B$1+'Each Gender - Silver'!E43*'Medal values'!$B$2+'Each Gender - Bronze'!E43*'Medal values'!$B$3, "") + IF(AND(E$1 = D$1, D$2 = "Mixed"), 0.5*D43, 0) + IF(AND(E$1 = F$1, F$2 = "Mixed"), 0.5*F43, 0)</f>
        <v>0</v>
      </c>
      <c r="F43" s="5">
        <f>IF('Each Gender - Gold'!F43+'Each Gender - Silver'!F43+'Each Gender - Bronze'!F43 &gt; 0, 'Each Gender - Gold'!F43*'Medal values'!$B$1+'Each Gender - Silver'!F43*'Medal values'!$B$2+'Each Gender - Bronze'!F43*'Medal values'!$B$3, "") + IF(AND(F$1 = E$1, E$2 = "Mixed"), 0.5*E43, 0) + IF(AND(F$1 = G$1, G$2 = "Mixed"), 0.5*G43, 0)</f>
        <v>0</v>
      </c>
      <c r="G43" s="5">
        <f>IF('Each Gender - Gold'!G43+'Each Gender - Silver'!G43+'Each Gender - Bronze'!G43 &gt; 0, 'Each Gender - Gold'!G43*'Medal values'!$B$1+'Each Gender - Silver'!G43*'Medal values'!$B$2+'Each Gender - Bronze'!G43*'Medal values'!$B$3, "") + IF(AND(G$1 = F$1, F$2 = "Mixed"), 0.5*F43, 0) + IF(AND(G$1 = H$1, H$2 = "Mixed"), 0.5*H43, 0)</f>
        <v>0</v>
      </c>
      <c r="H43" s="5">
        <f>IF('Each Gender - Gold'!H43+'Each Gender - Silver'!H43+'Each Gender - Bronze'!H43 &gt; 0, 'Each Gender - Gold'!H43*'Medal values'!$B$1+'Each Gender - Silver'!H43*'Medal values'!$B$2+'Each Gender - Bronze'!H43*'Medal values'!$B$3, "") + IF(AND(H$1 = G$1, G$2 = "Mixed"), 0.5*G43, 0) + IF(AND(H$1 = I$1, I$2 = "Mixed"), 0.5*I43, 0)</f>
        <v>0</v>
      </c>
      <c r="I43" s="5">
        <f>IF('Each Gender - Gold'!I43+'Each Gender - Silver'!I43+'Each Gender - Bronze'!I43 &gt; 0, 'Each Gender - Gold'!I43*'Medal values'!$B$1+'Each Gender - Silver'!I43*'Medal values'!$B$2+'Each Gender - Bronze'!I43*'Medal values'!$B$3, "") + IF(AND(I$1 = H$1, H$2 = "Mixed"), 0.5*H43, 0) + IF(AND(I$1 = J$1, J$2 = "Mixed"), 0.5*J43, 0)</f>
        <v>0</v>
      </c>
      <c r="J43" s="5">
        <f>IF('Each Gender - Gold'!J43+'Each Gender - Silver'!J43+'Each Gender - Bronze'!J43 &gt; 0, 'Each Gender - Gold'!J43*'Medal values'!$B$1+'Each Gender - Silver'!J43*'Medal values'!$B$2+'Each Gender - Bronze'!J43*'Medal values'!$B$3, "") + IF(AND(J$1 = I$1, I$2 = "Mixed"), 0.5*I43, 0) + IF(AND(J$1 = K$1, K$2 = "Mixed"), 0.5*K43, 0)</f>
        <v>0</v>
      </c>
      <c r="K43" s="5">
        <f>IF('Each Gender - Gold'!K43+'Each Gender - Silver'!K43+'Each Gender - Bronze'!K43 &gt; 0, 'Each Gender - Gold'!K43*'Medal values'!$B$1+'Each Gender - Silver'!K43*'Medal values'!$B$2+'Each Gender - Bronze'!K43*'Medal values'!$B$3, "") + IF(AND(K$1 = J$1, J$2 = "Mixed"), 0.5*J43, 0) + IF(AND(K$1 = L$1, L$2 = "Mixed"), 0.5*L43, 0)</f>
        <v>0</v>
      </c>
      <c r="L43" s="5">
        <f>IF('Each Gender - Gold'!L43+'Each Gender - Silver'!L43+'Each Gender - Bronze'!L43 &gt; 0, 'Each Gender - Gold'!L43*'Medal values'!$B$1+'Each Gender - Silver'!L43*'Medal values'!$B$2+'Each Gender - Bronze'!L43*'Medal values'!$B$3, "") + IF(AND(L$1 = K$1, K$2 = "Mixed"), 0.5*K43, 0) + IF(AND(L$1 = M$1, M$2 = "Mixed"), 0.5*M43, 0)</f>
        <v>0</v>
      </c>
      <c r="M43" s="5">
        <f>IF('Each Gender - Gold'!M43+'Each Gender - Silver'!M43+'Each Gender - Bronze'!M43 &gt; 0, 'Each Gender - Gold'!M43*'Medal values'!$B$1+'Each Gender - Silver'!M43*'Medal values'!$B$2+'Each Gender - Bronze'!M43*'Medal values'!$B$3, "") + IF(AND(M$1 = L$1, L$2 = "Mixed"), 0.5*L43, 0) + IF(AND(M$1 = N$1, N$2 = "Mixed"), 0.5*N43, 0)</f>
        <v>1</v>
      </c>
      <c r="N43" s="5">
        <f>IF('Each Gender - Gold'!N43+'Each Gender - Silver'!N43+'Each Gender - Bronze'!N43 &gt; 0, 'Each Gender - Gold'!N43*'Medal values'!$B$1+'Each Gender - Silver'!N43*'Medal values'!$B$2+'Each Gender - Bronze'!N43*'Medal values'!$B$3, "") + IF(AND(N$1 = M$1, M$2 = "Mixed"), 0.5*M43, 0) + IF(AND(N$1 = O$1, O$2 = "Mixed"), 0.5*O43, 0)</f>
        <v>0</v>
      </c>
      <c r="O43" s="5">
        <f>IF('Each Gender - Gold'!O43+'Each Gender - Silver'!O43+'Each Gender - Bronze'!O43 &gt; 0, 'Each Gender - Gold'!O43*'Medal values'!$B$1+'Each Gender - Silver'!O43*'Medal values'!$B$2+'Each Gender - Bronze'!O43*'Medal values'!$B$3, "") + IF(AND(O$1 = N$1, N$2 = "Mixed"), 0.5*N43, 0) + IF(AND(O$1 = P$1, P$2 = "Mixed"), 0.5*P43, 0)</f>
        <v>3.001</v>
      </c>
      <c r="P43" s="5">
        <f>IF('Each Gender - Gold'!P43+'Each Gender - Silver'!P43+'Each Gender - Bronze'!P43 &gt; 0, 'Each Gender - Gold'!P43*'Medal values'!$B$1+'Each Gender - Silver'!P43*'Medal values'!$B$2+'Each Gender - Bronze'!P43*'Medal values'!$B$3, "") + IF(AND(P$1 = O$1, O$2 = "Mixed"), 0.5*O43, 0) + IF(AND(P$1 = Q$1, Q$2 = "Mixed"), 0.5*Q43, 0)</f>
        <v>0</v>
      </c>
      <c r="Q43" s="5">
        <f>IF('Each Gender - Gold'!Q43+'Each Gender - Silver'!Q43+'Each Gender - Bronze'!Q43 &gt; 0, 'Each Gender - Gold'!Q43*'Medal values'!$B$1+'Each Gender - Silver'!Q43*'Medal values'!$B$2+'Each Gender - Bronze'!Q43*'Medal values'!$B$3, "") + IF(AND(Q$1 = P$1, P$2 = "Mixed"), 0.5*P43, 0) + IF(AND(Q$1 = R$1, R$2 = "Mixed"), 0.5*R43, 0)</f>
        <v>0</v>
      </c>
      <c r="R43" s="5">
        <f>IF('Each Gender - Gold'!R43+'Each Gender - Silver'!R43+'Each Gender - Bronze'!R43 &gt; 0, 'Each Gender - Gold'!R43*'Medal values'!$B$1+'Each Gender - Silver'!R43*'Medal values'!$B$2+'Each Gender - Bronze'!R43*'Medal values'!$B$3, "") + IF(AND(R$1 = Q$1, Q$2 = "Mixed"), 0.5*Q43, 0) + IF(AND(R$1 = S$1, S$2 = "Mixed"), 0.5*S43, 0)</f>
        <v>0</v>
      </c>
      <c r="S43" s="5">
        <f>IF('Each Gender - Gold'!S43+'Each Gender - Silver'!S43+'Each Gender - Bronze'!S43 &gt; 0, 'Each Gender - Gold'!S43*'Medal values'!$B$1+'Each Gender - Silver'!S43*'Medal values'!$B$2+'Each Gender - Bronze'!S43*'Medal values'!$B$3, "") + IF(AND(S$1 = R$1, R$2 = "Mixed"), 0.5*R43, 0) + IF(AND(S$1 = T$1, T$2 = "Mixed"), 0.5*T43, 0)</f>
        <v>0</v>
      </c>
      <c r="T43" s="5">
        <f>IF('Each Gender - Gold'!T43+'Each Gender - Silver'!T43+'Each Gender - Bronze'!T43 &gt; 0, 'Each Gender - Gold'!T43*'Medal values'!$B$1+'Each Gender - Silver'!T43*'Medal values'!$B$2+'Each Gender - Bronze'!T43*'Medal values'!$B$3, "") + IF(AND(T$1 = S$1, S$2 = "Mixed"), 0.5*S43, 0) + IF(AND(T$1 = U$1, U$2 = "Mixed"), 0.5*U43, 0)</f>
        <v>0</v>
      </c>
      <c r="U43" s="5">
        <f>IF('Each Gender - Gold'!U43+'Each Gender - Silver'!U43+'Each Gender - Bronze'!U43 &gt; 0, 'Each Gender - Gold'!U43*'Medal values'!$B$1+'Each Gender - Silver'!U43*'Medal values'!$B$2+'Each Gender - Bronze'!U43*'Medal values'!$B$3, "") + IF(AND(U$1 = T$1, T$2 = "Mixed"), 0.5*T43, 0) + IF(AND(U$1 = V$1, V$2 = "Mixed"), 0.5*V43, 0)</f>
        <v>0</v>
      </c>
      <c r="V43" s="5">
        <f>IF('Each Gender - Gold'!V43+'Each Gender - Silver'!V43+'Each Gender - Bronze'!V43 &gt; 0, 'Each Gender - Gold'!V43*'Medal values'!$B$1+'Each Gender - Silver'!V43*'Medal values'!$B$2+'Each Gender - Bronze'!V43*'Medal values'!$B$3, "") + IF(AND(V$1 = U$1, U$2 = "Mixed"), 0.5*U43, 0) + IF(AND(V$1 = W$1, W$2 = "Mixed"), 0.5*W43, 0)</f>
        <v>0</v>
      </c>
      <c r="W43" s="5">
        <f>IF('Each Gender - Gold'!W43+'Each Gender - Silver'!W43+'Each Gender - Bronze'!W43 &gt; 0, 'Each Gender - Gold'!W43*'Medal values'!$B$1+'Each Gender - Silver'!W43*'Medal values'!$B$2+'Each Gender - Bronze'!W43*'Medal values'!$B$3, "") + IF(AND(W$1 = V$1, V$2 = "Mixed"), 0.5*V43, 0) + IF(AND(W$1 = X$1, X$2 = "Mixed"), 0.5*X43, 0)</f>
        <v>0</v>
      </c>
      <c r="X43" s="5">
        <f>IF('Each Gender - Gold'!X43+'Each Gender - Silver'!X43+'Each Gender - Bronze'!X43 &gt; 0, 'Each Gender - Gold'!X43*'Medal values'!$B$1+'Each Gender - Silver'!X43*'Medal values'!$B$2+'Each Gender - Bronze'!X43*'Medal values'!$B$3, "") + IF(AND(X$1 = W$1, W$2 = "Mixed"), 0.5*W43, 0) + IF(AND(X$1 = Y$1, Y$2 = "Mixed"), 0.5*Y43, 0)</f>
        <v>0</v>
      </c>
      <c r="Y43" s="5">
        <f>IF('Each Gender - Gold'!Y43+'Each Gender - Silver'!Y43+'Each Gender - Bronze'!Y43 &gt; 0, 'Each Gender - Gold'!Y43*'Medal values'!$B$1+'Each Gender - Silver'!Y43*'Medal values'!$B$2+'Each Gender - Bronze'!Y43*'Medal values'!$B$3, "") + IF(AND(Y$1 = X$1, X$2 = "Mixed"), 0.5*X43, 0) + IF(AND(Y$1 = Z$1, Z$2 = "Mixed"), 0.5*Z43, 0)</f>
        <v>0</v>
      </c>
      <c r="Z43" s="5">
        <f>IF('Each Gender - Gold'!Z43+'Each Gender - Silver'!Z43+'Each Gender - Bronze'!Z43 &gt; 0, 'Each Gender - Gold'!Z43*'Medal values'!$B$1+'Each Gender - Silver'!Z43*'Medal values'!$B$2+'Each Gender - Bronze'!Z43*'Medal values'!$B$3, "") + IF(AND(Z$1 = Y$1, Y$2 = "Mixed"), 0.5*Y43, 0) + IF(AND(Z$1 = AA$1, AA$2 = "Mixed"), 0.5*AA43, 0)</f>
        <v>0</v>
      </c>
      <c r="AA43" s="5">
        <f>IF('Each Gender - Gold'!AA43+'Each Gender - Silver'!AA43+'Each Gender - Bronze'!AA43 &gt; 0, 'Each Gender - Gold'!AA43*'Medal values'!$B$1+'Each Gender - Silver'!AA43*'Medal values'!$B$2+'Each Gender - Bronze'!AA43*'Medal values'!$B$3, "") + IF(AND(AA$1 = Z$1, Z$2 = "Mixed"), 0.5*Z43, 0) + IF(AND(AA$1 = AB$1, AB$2 = "Mixed"), 0.5*AB43, 0)</f>
        <v>0</v>
      </c>
      <c r="AB43" s="5">
        <f>IF('Each Gender - Gold'!AB43+'Each Gender - Silver'!AB43+'Each Gender - Bronze'!AB43 &gt; 0, 'Each Gender - Gold'!AB43*'Medal values'!$B$1+'Each Gender - Silver'!AB43*'Medal values'!$B$2+'Each Gender - Bronze'!AB43*'Medal values'!$B$3, "") + IF(AND(AB$1 = AA$1, AA$2 = "Mixed"), 0.5*AA43, 0) + IF(AND(AB$1 = AC$1, AC$2 = "Mixed"), 0.5*AC43, 0)</f>
        <v>0</v>
      </c>
      <c r="AC43" s="5">
        <f>IF('Each Gender - Gold'!AC43+'Each Gender - Silver'!AC43+'Each Gender - Bronze'!AC43 &gt; 0, 'Each Gender - Gold'!AC43*'Medal values'!$B$1+'Each Gender - Silver'!AC43*'Medal values'!$B$2+'Each Gender - Bronze'!AC43*'Medal values'!$B$3, "") + IF(AND(AC$1 = AB$1, AB$2 = "Mixed"), 0.5*AB43, 0) + IF(AND(AC$1 = AD$1, AD$2 = "Mixed"), 0.5*AD43, 0)</f>
        <v>0</v>
      </c>
      <c r="AD43" s="5">
        <f>IF('Each Gender - Gold'!AD43+'Each Gender - Silver'!AD43+'Each Gender - Bronze'!AD43 &gt; 0, 'Each Gender - Gold'!AD43*'Medal values'!$B$1+'Each Gender - Silver'!AD43*'Medal values'!$B$2+'Each Gender - Bronze'!AD43*'Medal values'!$B$3, "") + IF(AND(AD$1 = AC$1, AC$2 = "Mixed"), 0.5*AC43, 0) + IF(AND(AD$1 = AE$1, AE$2 = "Mixed"), 0.5*AE43, 0)</f>
        <v>0</v>
      </c>
      <c r="AE43" s="5">
        <f>IF('Each Gender - Gold'!AE43+'Each Gender - Silver'!AE43+'Each Gender - Bronze'!AE43 &gt; 0, 'Each Gender - Gold'!AE43*'Medal values'!$B$1+'Each Gender - Silver'!AE43*'Medal values'!$B$2+'Each Gender - Bronze'!AE43*'Medal values'!$B$3, "") + IF(AND(AE$1 = AD$1, AD$2 = "Mixed"), 0.5*AD43, 0) + IF(AND(AE$1 = AF$1, AF$2 = "Mixed"), 0.5*AF43, 0)</f>
        <v>0</v>
      </c>
      <c r="AF43" s="5">
        <f>IF('Each Gender - Gold'!AF43+'Each Gender - Silver'!AF43+'Each Gender - Bronze'!AF43 &gt; 0, 'Each Gender - Gold'!AF43*'Medal values'!$B$1+'Each Gender - Silver'!AF43*'Medal values'!$B$2+'Each Gender - Bronze'!AF43*'Medal values'!$B$3, "") + IF(AND(AF$1 = AE$1, AE$2 = "Mixed"), 0.5*AE43, 0) + IF(AND(AF$1 = AG$1, AG$2 = "Mixed"), 0.5*AG43, 0)</f>
        <v>0</v>
      </c>
      <c r="AG43" s="5">
        <f>IF('Each Gender - Gold'!AG43+'Each Gender - Silver'!AG43+'Each Gender - Bronze'!AG43 &gt; 0, 'Each Gender - Gold'!AG43*'Medal values'!$B$1+'Each Gender - Silver'!AG43*'Medal values'!$B$2+'Each Gender - Bronze'!AG43*'Medal values'!$B$3, "") + IF(AND(AG$1 = AF$1, AF$2 = "Mixed"), 0.5*AF43, 0) + IF(AND(AG$1 = AH$1, AH$2 = "Mixed"), 0.5*AH43, 0)</f>
        <v>0</v>
      </c>
      <c r="AH43" s="5">
        <f>IF('Each Gender - Gold'!AH43+'Each Gender - Silver'!AH43+'Each Gender - Bronze'!AH43 &gt; 0, 'Each Gender - Gold'!AH43*'Medal values'!$B$1+'Each Gender - Silver'!AH43*'Medal values'!$B$2+'Each Gender - Bronze'!AH43*'Medal values'!$B$3, "") + IF(AND(AH$1 = AG$1, AG$2 = "Mixed"), 0.5*AG43, 0) + IF(AND(AH$1 = AI$1, AI$2 = "Mixed"), 0.5*AI43, 0)</f>
        <v>0</v>
      </c>
      <c r="AI43" s="5">
        <f>IF('Each Gender - Gold'!AI43+'Each Gender - Silver'!AI43+'Each Gender - Bronze'!AI43 &gt; 0, 'Each Gender - Gold'!AI43*'Medal values'!$B$1+'Each Gender - Silver'!AI43*'Medal values'!$B$2+'Each Gender - Bronze'!AI43*'Medal values'!$B$3, "") + IF(AND(AI$1 = AH$1, AH$2 = "Mixed"), 0.5*AH43, 0) + IF(AND(AI$1 = AJ$1, AJ$2 = "Mixed"), 0.5*AJ43, 0)</f>
        <v>0</v>
      </c>
      <c r="AJ43" s="5">
        <f>IF('Each Gender - Gold'!AJ43+'Each Gender - Silver'!AJ43+'Each Gender - Bronze'!AJ43 &gt; 0, 'Each Gender - Gold'!AJ43*'Medal values'!$B$1+'Each Gender - Silver'!AJ43*'Medal values'!$B$2+'Each Gender - Bronze'!AJ43*'Medal values'!$B$3, "") + IF(AND(AJ$1 = AI$1, AI$2 = "Mixed"), 0.5*AI43, 0) + IF(AND(AJ$1 = AK$1, AK$2 = "Mixed"), 0.5*AK43, 0)</f>
        <v>0</v>
      </c>
      <c r="AK43" s="5">
        <f>IF('Each Gender - Gold'!AK43+'Each Gender - Silver'!AK43+'Each Gender - Bronze'!AK43 &gt; 0, 'Each Gender - Gold'!AK43*'Medal values'!$B$1+'Each Gender - Silver'!AK43*'Medal values'!$B$2+'Each Gender - Bronze'!AK43*'Medal values'!$B$3, "") + IF(AND(AK$1 = AJ$1, AJ$2 = "Mixed"), 0.5*AJ43, 0) + IF(AND(AK$1 = AL$1, AL$2 = "Mixed"), 0.5*AL43, 0)</f>
        <v>0</v>
      </c>
      <c r="AL43" s="5">
        <f>IF('Each Gender - Gold'!AL43+'Each Gender - Silver'!AL43+'Each Gender - Bronze'!AL43 &gt; 0, 'Each Gender - Gold'!AL43*'Medal values'!$B$1+'Each Gender - Silver'!AL43*'Medal values'!$B$2+'Each Gender - Bronze'!AL43*'Medal values'!$B$3, "") + IF(AND(AL$1 = AK$1, AK$2 = "Mixed"), 0.5*AK43, 0) + IF(AND(AL$1 = AM$1, AM$2 = "Mixed"), 0.5*AM43, 0)</f>
        <v>0</v>
      </c>
      <c r="AM43" s="5">
        <f>IF('Each Gender - Gold'!AM43+'Each Gender - Silver'!AM43+'Each Gender - Bronze'!AM43 &gt; 0, 'Each Gender - Gold'!AM43*'Medal values'!$B$1+'Each Gender - Silver'!AM43*'Medal values'!$B$2+'Each Gender - Bronze'!AM43*'Medal values'!$B$3, "") + IF(AND(AM$1 = AL$1, AL$2 = "Mixed"), 0.5*AL43, 0) + IF(AND(AM$1 = AN$1, AN$2 = "Mixed"), 0.5*AN43, 0)</f>
        <v>0</v>
      </c>
      <c r="AN43" s="5">
        <f>IF('Each Gender - Gold'!AN43+'Each Gender - Silver'!AN43+'Each Gender - Bronze'!AN43 &gt; 0, 'Each Gender - Gold'!AN43*'Medal values'!$B$1+'Each Gender - Silver'!AN43*'Medal values'!$B$2+'Each Gender - Bronze'!AN43*'Medal values'!$B$3, "") + IF(AND(AN$1 = AM$1, AM$2 = "Mixed"), 0.5*AM43, 0) + IF(AND(AN$1 = AO$1, AO$2 = "Mixed"), 0.5*AO43, 0)</f>
        <v>0</v>
      </c>
      <c r="AO43" s="5">
        <f>IF('Each Gender - Gold'!AO43+'Each Gender - Silver'!AO43+'Each Gender - Bronze'!AO43 &gt; 0, 'Each Gender - Gold'!AO43*'Medal values'!$B$1+'Each Gender - Silver'!AO43*'Medal values'!$B$2+'Each Gender - Bronze'!AO43*'Medal values'!$B$3, "") + IF(AND(AO$1 = AN$1, AN$2 = "Mixed"), 0.5*AN43, 0) + IF(AND(AO$1 = AP$1, AP$2 = "Mixed"), 0.5*AP43, 0)</f>
        <v>0</v>
      </c>
      <c r="AP43" s="5">
        <f>IF('Each Gender - Gold'!AP43+'Each Gender - Silver'!AP43+'Each Gender - Bronze'!AP43 &gt; 0, 'Each Gender - Gold'!AP43*'Medal values'!$B$1+'Each Gender - Silver'!AP43*'Medal values'!$B$2+'Each Gender - Bronze'!AP43*'Medal values'!$B$3, "") + IF(AND(AP$1 = AO$1, AO$2 = "Mixed"), 0.5*AO43, 0) + IF(AND(AP$1 = AQ$1, AQ$2 = "Mixed"), 0.5*AQ43, 0)</f>
        <v>0</v>
      </c>
      <c r="AQ43" s="5">
        <f>IF('Each Gender - Gold'!AQ43+'Each Gender - Silver'!AQ43+'Each Gender - Bronze'!AQ43 &gt; 0, 'Each Gender - Gold'!AQ43*'Medal values'!$B$1+'Each Gender - Silver'!AQ43*'Medal values'!$B$2+'Each Gender - Bronze'!AQ43*'Medal values'!$B$3, "") + IF(AND(AQ$1 = AP$1, AP$2 = "Mixed"), 0.5*AP43, 0) + IF(AND(AQ$1 = AR$1, AR$2 = "Mixed"), 0.5*AR43, 0)</f>
        <v>0</v>
      </c>
      <c r="AR43" s="5">
        <f>IF('Each Gender - Gold'!AR43+'Each Gender - Silver'!AR43+'Each Gender - Bronze'!AR43 &gt; 0, 'Each Gender - Gold'!AR43*'Medal values'!$B$1+'Each Gender - Silver'!AR43*'Medal values'!$B$2+'Each Gender - Bronze'!AR43*'Medal values'!$B$3, "") + IF(AND(AR$1 = AQ$1, AQ$2 = "Mixed"), 0.5*AQ43, 0) + IF(AND(AR$1 = AS$1, AS$2 = "Mixed"), 0.5*AS43, 0)</f>
        <v>0</v>
      </c>
      <c r="AS43" s="5">
        <f>IF('Each Gender - Gold'!AS43+'Each Gender - Silver'!AS43+'Each Gender - Bronze'!AS43 &gt; 0, 'Each Gender - Gold'!AS43*'Medal values'!$B$1+'Each Gender - Silver'!AS43*'Medal values'!$B$2+'Each Gender - Bronze'!AS43*'Medal values'!$B$3, "") + IF(AND(AS$1 = AR$1, AR$2 = "Mixed"), 0.5*AR43, 0) + IF(AND(AS$1 = AT$1, AT$2 = "Mixed"), 0.5*AT43, 0)</f>
        <v>0</v>
      </c>
      <c r="AT43" s="5">
        <f>IF('Each Gender - Gold'!AT43+'Each Gender - Silver'!AT43+'Each Gender - Bronze'!AT43 &gt; 0, 'Each Gender - Gold'!AT43*'Medal values'!$B$1+'Each Gender - Silver'!AT43*'Medal values'!$B$2+'Each Gender - Bronze'!AT43*'Medal values'!$B$3, "") + IF(AND(AT$1 = AS$1, AS$2 = "Mixed"), 0.5*AS43, 0) + IF(AND(AT$1 = AU$1, AU$2 = "Mixed"), 0.5*AU43, 0)</f>
        <v>0</v>
      </c>
      <c r="AU43" s="5">
        <f>IF('Each Gender - Gold'!AU43+'Each Gender - Silver'!AU43+'Each Gender - Bronze'!AU43 &gt; 0, 'Each Gender - Gold'!AU43*'Medal values'!$B$1+'Each Gender - Silver'!AU43*'Medal values'!$B$2+'Each Gender - Bronze'!AU43*'Medal values'!$B$3, "") + IF(AND(AU$1 = AT$1, AT$2 = "Mixed"), 0.5*AT43, 0) + IF(AND(AU$1 = AV$1, AV$2 = "Mixed"), 0.5*AV43, 0)</f>
        <v>0</v>
      </c>
      <c r="AV43" s="5">
        <f>IF('Each Gender - Gold'!AV43+'Each Gender - Silver'!AV43+'Each Gender - Bronze'!AV43 &gt; 0, 'Each Gender - Gold'!AV43*'Medal values'!$B$1+'Each Gender - Silver'!AV43*'Medal values'!$B$2+'Each Gender - Bronze'!AV43*'Medal values'!$B$3, "") + IF(AND(AV$1 = AU$1, AU$2 = "Mixed"), 0.5*AU43, 0) + IF(AND(AV$1 = AW$1, AW$2 = "Mixed"), 0.5*AW43, 0)</f>
        <v>0</v>
      </c>
      <c r="AW43" s="5">
        <f>IF('Each Gender - Gold'!AW43+'Each Gender - Silver'!AW43+'Each Gender - Bronze'!AW43 &gt; 0, 'Each Gender - Gold'!AW43*'Medal values'!$B$1+'Each Gender - Silver'!AW43*'Medal values'!$B$2+'Each Gender - Bronze'!AW43*'Medal values'!$B$3, "") + IF(AND(AW$1 = AV$1, AV$2 = "Mixed"), 0.5*AV43, 0) + IF(AND(AW$1 = AX$1, AX$2 = "Mixed"), 0.5*AX43, 0)</f>
        <v>0</v>
      </c>
      <c r="AX43" s="5">
        <f>IF('Each Gender - Gold'!AX43+'Each Gender - Silver'!AX43+'Each Gender - Bronze'!AX43 &gt; 0, 'Each Gender - Gold'!AX43*'Medal values'!$B$1+'Each Gender - Silver'!AX43*'Medal values'!$B$2+'Each Gender - Bronze'!AX43*'Medal values'!$B$3, "") + IF(AND(AX$1 = AW$1, AW$2 = "Mixed"), 0.5*AW43, 0) + IF(AND(AX$1 = AY$1, AY$2 = "Mixed"), 0.5*AY43, 0)</f>
        <v>0</v>
      </c>
      <c r="AY43" s="5">
        <f>IF('Each Gender - Gold'!AY43+'Each Gender - Silver'!AY43+'Each Gender - Bronze'!AY43 &gt; 0, 'Each Gender - Gold'!AY43*'Medal values'!$B$1+'Each Gender - Silver'!AY43*'Medal values'!$B$2+'Each Gender - Bronze'!AY43*'Medal values'!$B$3, "") + IF(AND(AY$1 = AX$1, AX$2 = "Mixed"), 0.5*AX43, 0) + IF(AND(AY$1 = AZ$1, AZ$2 = "Mixed"), 0.5*AZ43, 0)</f>
        <v>0</v>
      </c>
      <c r="AZ43" s="5">
        <f>IF('Each Gender - Gold'!AZ43+'Each Gender - Silver'!AZ43+'Each Gender - Bronze'!AZ43 &gt; 0, 'Each Gender - Gold'!AZ43*'Medal values'!$B$1+'Each Gender - Silver'!AZ43*'Medal values'!$B$2+'Each Gender - Bronze'!AZ43*'Medal values'!$B$3, "") + IF(AND(AZ$1 = AY$1, AY$2 = "Mixed"), 0.5*AY43, 0) + IF(AND(AZ$1 = BA$1, BA$2 = "Mixed"), 0.5*BA43, 0)</f>
        <v>0</v>
      </c>
      <c r="BA43" s="5">
        <f>IF('Each Gender - Gold'!BA43+'Each Gender - Silver'!BA43+'Each Gender - Bronze'!BA43 &gt; 0, 'Each Gender - Gold'!BA43*'Medal values'!$B$1+'Each Gender - Silver'!BA43*'Medal values'!$B$2+'Each Gender - Bronze'!BA43*'Medal values'!$B$3, "") + IF(AND(BA$1 = AZ$1, AZ$2 = "Mixed"), 0.5*AZ43, 0) + IF(AND(BA$1 = BB$1, BB$2 = "Mixed"), 0.5*BB43, 0)</f>
        <v>0</v>
      </c>
      <c r="BB43" s="5">
        <f>IF('Each Gender - Gold'!BB43+'Each Gender - Silver'!BB43+'Each Gender - Bronze'!BB43 &gt; 0, 'Each Gender - Gold'!BB43*'Medal values'!$B$1+'Each Gender - Silver'!BB43*'Medal values'!$B$2+'Each Gender - Bronze'!BB43*'Medal values'!$B$3, "") + IF(AND(BB$1 = BA$1, BA$2 = "Mixed"), 0.5*BA43, 0) + IF(AND(BB$1 = BC$1, BC$2 = "Mixed"), 0.5*BC43, 0)</f>
        <v>0</v>
      </c>
      <c r="BC43" s="5">
        <f>IF('Each Gender - Gold'!BC43+'Each Gender - Silver'!BC43+'Each Gender - Bronze'!BC43 &gt; 0, 'Each Gender - Gold'!BC43*'Medal values'!$B$1+'Each Gender - Silver'!BC43*'Medal values'!$B$2+'Each Gender - Bronze'!BC43*'Medal values'!$B$3, "") + IF(AND(BC$1 = BB$1, BB$2 = "Mixed"), 0.5*BB43, 0) + IF(AND(BC$1 = BD$1, BD$2 = "Mixed"), 0.5*BD43, 0)</f>
        <v>0</v>
      </c>
      <c r="BD43" s="5">
        <f>IF('Each Gender - Gold'!BD43+'Each Gender - Silver'!BD43+'Each Gender - Bronze'!BD43 &gt; 0, 'Each Gender - Gold'!BD43*'Medal values'!$B$1+'Each Gender - Silver'!BD43*'Medal values'!$B$2+'Each Gender - Bronze'!BD43*'Medal values'!$B$3, "") + IF(AND(BD$1 = BC$1, BC$2 = "Mixed"), 0.5*BC43, 0) + IF(AND(BD$1 = BE$1, BE$2 = "Mixed"), 0.5*BE43, 0)</f>
        <v>0</v>
      </c>
      <c r="BE43" s="5">
        <f>IF('Each Gender - Gold'!BE43+'Each Gender - Silver'!BE43+'Each Gender - Bronze'!BE43 &gt; 0, 'Each Gender - Gold'!BE43*'Medal values'!$B$1+'Each Gender - Silver'!BE43*'Medal values'!$B$2+'Each Gender - Bronze'!BE43*'Medal values'!$B$3, "") + IF(AND(BE$1 = BD$1, BD$2 = "Mixed"), 0.5*BD43, 0) + IF(AND(BE$1 = BF$1, BF$2 = "Mixed"), 0.5*BF43, 0)</f>
        <v>0</v>
      </c>
      <c r="BF43" s="5">
        <f>IF('Each Gender - Gold'!BF43+'Each Gender - Silver'!BF43+'Each Gender - Bronze'!BF43 &gt; 0, 'Each Gender - Gold'!BF43*'Medal values'!$B$1+'Each Gender - Silver'!BF43*'Medal values'!$B$2+'Each Gender - Bronze'!BF43*'Medal values'!$B$3, "") + IF(AND(BF$1 = BE$1, BE$2 = "Mixed"), 0.5*BE43, 0) + IF(AND(BF$1 = BG$1, BG$2 = "Mixed"), 0.5*BG43, 0)</f>
        <v>0</v>
      </c>
      <c r="BG43" s="5">
        <f>IF('Each Gender - Gold'!BG43+'Each Gender - Silver'!BG43+'Each Gender - Bronze'!BG43 &gt; 0, 'Each Gender - Gold'!BG43*'Medal values'!$B$1+'Each Gender - Silver'!BG43*'Medal values'!$B$2+'Each Gender - Bronze'!BG43*'Medal values'!$B$3, "") + IF(AND(BG$1 = BF$1, BF$2 = "Mixed"), 0.5*BF43, 0) + IF(AND(BG$1 = BH$1, BH$2 = "Mixed"), 0.5*BH43, 0)</f>
        <v>0</v>
      </c>
      <c r="BH43" s="5">
        <f>IF('Each Gender - Gold'!BH43+'Each Gender - Silver'!BH43+'Each Gender - Bronze'!BH43 &gt; 0, 'Each Gender - Gold'!BH43*'Medal values'!$B$1+'Each Gender - Silver'!BH43*'Medal values'!$B$2+'Each Gender - Bronze'!BH43*'Medal values'!$B$3, "") + IF(AND(BH$1 = BG$1, BG$2 = "Mixed"), 0.5*BG43, 0) + IF(AND(BH$1 = BI$1, BI$2 = "Mixed"), 0.5*BI43, 0)</f>
        <v>0</v>
      </c>
      <c r="BI43" s="5">
        <f>IF('Each Gender - Gold'!BI43+'Each Gender - Silver'!BI43+'Each Gender - Bronze'!BI43 &gt; 0, 'Each Gender - Gold'!BI43*'Medal values'!$B$1+'Each Gender - Silver'!BI43*'Medal values'!$B$2+'Each Gender - Bronze'!BI43*'Medal values'!$B$3, "") + IF(AND(BI$1 = BH$1, BH$2 = "Mixed"), 0.5*BH43, 0) + IF(AND(BI$1 = BJ$1, BJ$2 = "Mixed"), 0.5*BJ43, 0)</f>
        <v>0</v>
      </c>
      <c r="BJ43" s="5">
        <f>IF('Each Gender - Gold'!BJ43+'Each Gender - Silver'!BJ43+'Each Gender - Bronze'!BJ43 &gt; 0, 'Each Gender - Gold'!BJ43*'Medal values'!$B$1+'Each Gender - Silver'!BJ43*'Medal values'!$B$2+'Each Gender - Bronze'!BJ43*'Medal values'!$B$3, "") + IF(AND(BJ$1 = BI$1, BI$2 = "Mixed"), 0.5*BI43, 0) + IF(AND(BJ$1 = BK$1, BK$2 = "Mixed"), 0.5*BK43, 0)</f>
        <v>0</v>
      </c>
      <c r="BK43" s="5">
        <f>IF('Each Gender - Gold'!BK43+'Each Gender - Silver'!BK43+'Each Gender - Bronze'!BK43 &gt; 0, 'Each Gender - Gold'!BK43*'Medal values'!$B$1+'Each Gender - Silver'!BK43*'Medal values'!$B$2+'Each Gender - Bronze'!BK43*'Medal values'!$B$3, "") + IF(AND(BK$1 = BJ$1, BJ$2 = "Mixed"), 0.5*BJ43, 0) + IF(AND(BK$1 = BL$1, BL$2 = "Mixed"), 0.5*BL43, 0)</f>
        <v>0</v>
      </c>
      <c r="BL43" s="5">
        <f>IF('Each Gender - Gold'!BL43+'Each Gender - Silver'!BL43+'Each Gender - Bronze'!BL43 &gt; 0, 'Each Gender - Gold'!BL43*'Medal values'!$B$1+'Each Gender - Silver'!BL43*'Medal values'!$B$2+'Each Gender - Bronze'!BL43*'Medal values'!$B$3, "") + IF(AND(BL$1 = BK$1, BK$2 = "Mixed"), 0.5*BK43, 0) + IF(AND(BL$1 = BM$1, BM$2 = "Mixed"), 0.5*BM43, 0)</f>
        <v>0</v>
      </c>
      <c r="BM43" s="5">
        <f>IF('Each Gender - Gold'!BM43+'Each Gender - Silver'!BM43+'Each Gender - Bronze'!BM43 &gt; 0, 'Each Gender - Gold'!BM43*'Medal values'!$B$1+'Each Gender - Silver'!BM43*'Medal values'!$B$2+'Each Gender - Bronze'!BM43*'Medal values'!$B$3, "") + IF(AND(BM$1 = BL$1, BL$2 = "Mixed"), 0.5*BL43, 0) + IF(AND(BM$1 = BN$1, BN$2 = "Mixed"), 0.5*BN43, 0)</f>
        <v>0</v>
      </c>
      <c r="BN43" s="5">
        <f>IF('Each Gender - Gold'!BN43+'Each Gender - Silver'!BN43+'Each Gender - Bronze'!BN43 &gt; 0, 'Each Gender - Gold'!BN43*'Medal values'!$B$1+'Each Gender - Silver'!BN43*'Medal values'!$B$2+'Each Gender - Bronze'!BN43*'Medal values'!$B$3, "") + IF(AND(BN$1 = BM$1, BM$2 = "Mixed"), 0.5*BM43, 0) + IF(AND(BN$1 = BO$1, BO$2 = "Mixed"), 0.5*BO43, 0)</f>
        <v>0</v>
      </c>
      <c r="BO43" s="5">
        <f>IF('Each Gender - Gold'!BO43+'Each Gender - Silver'!BO43+'Each Gender - Bronze'!BO43 &gt; 0, 'Each Gender - Gold'!BO43*'Medal values'!$B$1+'Each Gender - Silver'!BO43*'Medal values'!$B$2+'Each Gender - Bronze'!BO43*'Medal values'!$B$3, "") + IF(AND(BO$1 = BN$1, BN$2 = "Mixed"), 0.5*BN43, 0) + IF(AND(BO$1 = BP$1, BP$2 = "Mixed"), 0.5*BP43, 0)</f>
        <v>0</v>
      </c>
      <c r="BP43" s="5">
        <f>IF('Each Gender - Gold'!BP43+'Each Gender - Silver'!BP43+'Each Gender - Bronze'!BP43 &gt; 0, 'Each Gender - Gold'!BP43*'Medal values'!$B$1+'Each Gender - Silver'!BP43*'Medal values'!$B$2+'Each Gender - Bronze'!BP43*'Medal values'!$B$3, "") + IF(AND(BP$1 = BO$1, BO$2 = "Mixed"), 0.5*BO43, 0) + IF(AND(BP$1 = BQ$1, BQ$2 = "Mixed"), 0.5*BQ43, 0)</f>
        <v>0</v>
      </c>
      <c r="BQ43" s="5">
        <f>IF('Each Gender - Gold'!BQ43+'Each Gender - Silver'!BQ43+'Each Gender - Bronze'!BQ43 &gt; 0, 'Each Gender - Gold'!BQ43*'Medal values'!$B$1+'Each Gender - Silver'!BQ43*'Medal values'!$B$2+'Each Gender - Bronze'!BQ43*'Medal values'!$B$3, "") + IF(AND(BQ$1 = BP$1, BP$2 = "Mixed"), 0.5*BP43, 0) + IF(AND(BQ$1 = BR$1, BR$2 = "Mixed"), 0.5*BR43, 0)</f>
        <v>0</v>
      </c>
      <c r="BR43" s="5">
        <f>IF('Each Gender - Gold'!BR43+'Each Gender - Silver'!BR43+'Each Gender - Bronze'!BR43 &gt; 0, 'Each Gender - Gold'!BR43*'Medal values'!$B$1+'Each Gender - Silver'!BR43*'Medal values'!$B$2+'Each Gender - Bronze'!BR43*'Medal values'!$B$3, "") + IF(AND(BR$1 = BQ$1, BQ$2 = "Mixed"), 0.5*BQ43, 0) + IF(AND(BR$1 = BS$1, BS$2 = "Mixed"), 0.5*BS43, 0)</f>
        <v>0</v>
      </c>
      <c r="BS43" s="5">
        <f>IF('Each Gender - Gold'!BS43+'Each Gender - Silver'!BS43+'Each Gender - Bronze'!BS43 &gt; 0, 'Each Gender - Gold'!BS43*'Medal values'!$B$1+'Each Gender - Silver'!BS43*'Medal values'!$B$2+'Each Gender - Bronze'!BS43*'Medal values'!$B$3, "") + IF(AND(BS$1 = BR$1, BR$2 = "Mixed"), 0.5*BR43, 0) + IF(AND(BS$1 = BT$1, BT$2 = "Mixed"), 0.5*BT43, 0)</f>
        <v>0</v>
      </c>
      <c r="BT43" s="5">
        <f>IF('Each Gender - Gold'!BT43+'Each Gender - Silver'!BT43+'Each Gender - Bronze'!BT43 &gt; 0, 'Each Gender - Gold'!BT43*'Medal values'!$B$1+'Each Gender - Silver'!BT43*'Medal values'!$B$2+'Each Gender - Bronze'!BT43*'Medal values'!$B$3, "") + IF(AND(BT$1 = BS$1, BS$2 = "Mixed"), 0.5*BS43, 0) + IF(AND(BT$1 = BU$1, BU$2 = "Mixed"), 0.5*BU43, 0)</f>
        <v>0</v>
      </c>
      <c r="BU43" s="5">
        <f>IF('Each Gender - Gold'!BU43+'Each Gender - Silver'!BU43+'Each Gender - Bronze'!BU43 &gt; 0, 'Each Gender - Gold'!BU43*'Medal values'!$B$1+'Each Gender - Silver'!BU43*'Medal values'!$B$2+'Each Gender - Bronze'!BU43*'Medal values'!$B$3, "") + IF(AND(BU$1 = BT$1, BT$2 = "Mixed"), 0.5*BT43, 0) + IF(AND(BU$1 = BV$1, BV$2 = "Mixed"), 0.5*BV43, 0)</f>
        <v>0</v>
      </c>
      <c r="BV43" s="5">
        <f>IF('Each Gender - Gold'!BV43+'Each Gender - Silver'!BV43+'Each Gender - Bronze'!BV43 &gt; 0, 'Each Gender - Gold'!BV43*'Medal values'!$B$1+'Each Gender - Silver'!BV43*'Medal values'!$B$2+'Each Gender - Bronze'!BV43*'Medal values'!$B$3, "") + IF(AND(BV$1 = BU$1, BU$2 = "Mixed"), 0.5*BU43, 0) + IF(AND(BV$1 = BW$1, BW$2 = "Mixed"), 0.5*BW43, 0)</f>
        <v>0</v>
      </c>
      <c r="BW43" s="5">
        <f>IF('Each Gender - Gold'!BW43+'Each Gender - Silver'!BW43+'Each Gender - Bronze'!BW43 &gt; 0, 'Each Gender - Gold'!BW43*'Medal values'!$B$1+'Each Gender - Silver'!BW43*'Medal values'!$B$2+'Each Gender - Bronze'!BW43*'Medal values'!$B$3, "") + IF(AND(BW$1 = BV$1, BV$2 = "Mixed"), 0.5*BV43, 0) + IF(AND(BW$1 = BX$1, BX$2 = "Mixed"), 0.5*BX43, 0)</f>
        <v>0</v>
      </c>
      <c r="BX43" s="5">
        <f>IF('Each Gender - Gold'!BX43+'Each Gender - Silver'!BX43+'Each Gender - Bronze'!BX43 &gt; 0, 'Each Gender - Gold'!BX43*'Medal values'!$B$1+'Each Gender - Silver'!BX43*'Medal values'!$B$2+'Each Gender - Bronze'!BX43*'Medal values'!$B$3, "") + IF(AND(BX$1 = BW$1, BW$2 = "Mixed"), 0.5*BW43, 0) + IF(AND(BX$1 = BY$1, BY$2 = "Mixed"), 0.5*BY43, 0)</f>
        <v>0</v>
      </c>
      <c r="BY43" s="5">
        <f>IF('Each Gender - Gold'!BY43+'Each Gender - Silver'!BY43+'Each Gender - Bronze'!BY43 &gt; 0, 'Each Gender - Gold'!BY43*'Medal values'!$B$1+'Each Gender - Silver'!BY43*'Medal values'!$B$2+'Each Gender - Bronze'!BY43*'Medal values'!$B$3, "") + IF(AND(BY$1 = BX$1, BX$2 = "Mixed"), 0.5*BX43, 0) + IF(AND(BY$1 = BZ$1, BZ$2 = "Mixed"), 0.5*BZ43, 0)</f>
        <v>0</v>
      </c>
      <c r="BZ43" s="5">
        <f>IF('Each Gender - Gold'!BZ43+'Each Gender - Silver'!BZ43+'Each Gender - Bronze'!BZ43 &gt; 0, 'Each Gender - Gold'!BZ43*'Medal values'!$B$1+'Each Gender - Silver'!BZ43*'Medal values'!$B$2+'Each Gender - Bronze'!BZ43*'Medal values'!$B$3, "") + IF(AND(BZ$1 = BY$1, BY$2 = "Mixed"), 0.5*BY43, 0) + IF(AND(BZ$1 = CA$1, CA$2 = "Mixed"), 0.5*CA43, 0)</f>
        <v>0</v>
      </c>
      <c r="CA43" s="5">
        <f>IF('Each Gender - Gold'!CA43+'Each Gender - Silver'!CA43+'Each Gender - Bronze'!CA43 &gt; 0, 'Each Gender - Gold'!CA43*'Medal values'!$B$1+'Each Gender - Silver'!CA43*'Medal values'!$B$2+'Each Gender - Bronze'!CA43*'Medal values'!$B$3, "") + IF(AND(CA$1 = BZ$1, BZ$2 = "Mixed"), 0.5*BZ43, 0) + IF(AND(CA$1 = CB$1, CB$2 = "Mixed"), 0.5*CB43, 0)</f>
        <v>0</v>
      </c>
      <c r="CB43" s="5">
        <f>IF('Each Gender - Gold'!CB43+'Each Gender - Silver'!CB43+'Each Gender - Bronze'!CB43 &gt; 0, 'Each Gender - Gold'!CB43*'Medal values'!$B$1+'Each Gender - Silver'!CB43*'Medal values'!$B$2+'Each Gender - Bronze'!CB43*'Medal values'!$B$3, "") + IF(AND(CB$1 = CA$1, CA$2 = "Mixed"), 0.5*CA43, 0) + IF(AND(CB$1 = CC$1, CC$2 = "Mixed"), 0.5*CC43, 0)</f>
        <v>0</v>
      </c>
      <c r="CC43" s="5">
        <f>IF('Each Gender - Gold'!CC43+'Each Gender - Silver'!CC43+'Each Gender - Bronze'!CC43 &gt; 0, 'Each Gender - Gold'!CC43*'Medal values'!$B$1+'Each Gender - Silver'!CC43*'Medal values'!$B$2+'Each Gender - Bronze'!CC43*'Medal values'!$B$3, "") + IF(AND(CC$1 = CB$1, CB$2 = "Mixed"), 0.5*CB43, 0) + IF(AND(CC$1 = CD$1, CD$2 = "Mixed"), 0.5*CD43, 0)</f>
        <v>0</v>
      </c>
      <c r="CD43" s="5">
        <f>IF('Each Gender - Gold'!CD43+'Each Gender - Silver'!CD43+'Each Gender - Bronze'!CD43 &gt; 0, 'Each Gender - Gold'!CD43*'Medal values'!$B$1+'Each Gender - Silver'!CD43*'Medal values'!$B$2+'Each Gender - Bronze'!CD43*'Medal values'!$B$3, "") + IF(AND(CD$1 = CC$1, CC$2 = "Mixed"), 0.5*CC43, 0) + IF(AND(CD$1 = CE$1, CE$2 = "Mixed"), 0.5*CE43, 0)</f>
        <v>0</v>
      </c>
      <c r="CE43" s="5">
        <f>IF('Each Gender - Gold'!CE43+'Each Gender - Silver'!CE43+'Each Gender - Bronze'!CE43 &gt; 0, 'Each Gender - Gold'!CE43*'Medal values'!$B$1+'Each Gender - Silver'!CE43*'Medal values'!$B$2+'Each Gender - Bronze'!CE43*'Medal values'!$B$3, "") + IF(AND(CE$1 = CD$1, CD$2 = "Mixed"), 0.5*CD43, 0) + IF(AND(CE$1 = CF$1, CF$2 = "Mixed"), 0.5*CF43, 0)</f>
        <v>0</v>
      </c>
      <c r="CF43" s="5">
        <f>IF('Each Gender - Gold'!CF43+'Each Gender - Silver'!CF43+'Each Gender - Bronze'!CF43 &gt; 0, 'Each Gender - Gold'!CF43*'Medal values'!$B$1+'Each Gender - Silver'!CF43*'Medal values'!$B$2+'Each Gender - Bronze'!CF43*'Medal values'!$B$3, "") + IF(AND(CF$1 = CE$1, CE$2 = "Mixed"), 0.5*CE43, 0) + IF(AND(CF$1 = CG$1, CG$2 = "Mixed"), 0.5*CG43, 0)</f>
        <v>0</v>
      </c>
      <c r="CG43" s="5">
        <f>IF('Each Gender - Gold'!CG43+'Each Gender - Silver'!CG43+'Each Gender - Bronze'!CG43 &gt; 0, 'Each Gender - Gold'!CG43*'Medal values'!$B$1+'Each Gender - Silver'!CG43*'Medal values'!$B$2+'Each Gender - Bronze'!CG43*'Medal values'!$B$3, "") + IF(AND(CG$1 = CF$1, CF$2 = "Mixed"), 0.5*CF43, 0) + IF(AND(CG$1 = CH$1, CH$2 = "Mixed"), 0.5*CH43, 0)</f>
        <v>0</v>
      </c>
      <c r="CH43" s="5">
        <f>IF('Each Gender - Gold'!CH43+'Each Gender - Silver'!CH43+'Each Gender - Bronze'!CH43 &gt; 0, 'Each Gender - Gold'!CH43*'Medal values'!$B$1+'Each Gender - Silver'!CH43*'Medal values'!$B$2+'Each Gender - Bronze'!CH43*'Medal values'!$B$3, "") + IF(AND(CH$1 = CG$1, CG$2 = "Mixed"), 0.5*CG43, 0) + IF(AND(CH$1 = CI$1, CI$2 = "Mixed"), 0.5*CI43, 0)</f>
        <v>0</v>
      </c>
      <c r="CI43" s="5">
        <f>IF('Each Gender - Gold'!CI43+'Each Gender - Silver'!CI43+'Each Gender - Bronze'!CI43 &gt; 0, 'Each Gender - Gold'!CI43*'Medal values'!$B$1+'Each Gender - Silver'!CI43*'Medal values'!$B$2+'Each Gender - Bronze'!CI43*'Medal values'!$B$3, "") + IF(AND(CI$1 = CH$1, CH$2 = "Mixed"), 0.5*CH43, 0) + IF(AND(CI$1 = CJ$1, CJ$2 = "Mixed"), 0.5*CJ43, 0)</f>
        <v>0</v>
      </c>
      <c r="CJ43" s="5">
        <f>IF('Each Gender - Gold'!CJ43+'Each Gender - Silver'!CJ43+'Each Gender - Bronze'!CJ43 &gt; 0, 'Each Gender - Gold'!CJ43*'Medal values'!$B$1+'Each Gender - Silver'!CJ43*'Medal values'!$B$2+'Each Gender - Bronze'!CJ43*'Medal values'!$B$3, "") + IF(AND(CJ$1 = CI$1, CI$2 = "Mixed"), 0.5*CI43, 0) + IF(AND(CJ$1 = CK$1, CK$2 = "Mixed"), 0.5*CK43, 0)</f>
        <v>0</v>
      </c>
      <c r="CK43" s="5">
        <f>IF('Each Gender - Gold'!CK43+'Each Gender - Silver'!CK43+'Each Gender - Bronze'!CK43 &gt; 0, 'Each Gender - Gold'!CK43*'Medal values'!$B$1+'Each Gender - Silver'!CK43*'Medal values'!$B$2+'Each Gender - Bronze'!CK43*'Medal values'!$B$3, "") + IF(AND(CK$1 = CJ$1, CJ$2 = "Mixed"), 0.5*CJ43, 0) + IF(AND(CK$1 = CL$1, CL$2 = "Mixed"), 0.5*CL43, 0)</f>
        <v>0</v>
      </c>
      <c r="CL43" s="5">
        <f>IF('Each Gender - Gold'!CL43+'Each Gender - Silver'!CL43+'Each Gender - Bronze'!CL43 &gt; 0, 'Each Gender - Gold'!CL43*'Medal values'!$B$1+'Each Gender - Silver'!CL43*'Medal values'!$B$2+'Each Gender - Bronze'!CL43*'Medal values'!$B$3, "") + IF(AND(CL$1 = CK$1, CK$2 = "Mixed"), 0.5*CK43, 0) + IF(AND(CL$1 = CM$1, CM$2 = "Mixed"), 0.5*CM43, 0)</f>
        <v>0</v>
      </c>
      <c r="CM43" s="5">
        <f>IF('Each Gender - Gold'!CM43+'Each Gender - Silver'!CM43+'Each Gender - Bronze'!CM43 &gt; 0, 'Each Gender - Gold'!CM43*'Medal values'!$B$1+'Each Gender - Silver'!CM43*'Medal values'!$B$2+'Each Gender - Bronze'!CM43*'Medal values'!$B$3, "") + IF(AND(CM$1 = CL$1, CL$2 = "Mixed"), 0.5*CL43, 0) + IF(AND(CM$1 = CN$1, CN$2 = "Mixed"), 0.5*CN43, 0)</f>
        <v>0</v>
      </c>
      <c r="CN43" s="5">
        <f>IF('Each Gender - Gold'!CN43+'Each Gender - Silver'!CN43+'Each Gender - Bronze'!CN43 &gt; 0, 'Each Gender - Gold'!CN43*'Medal values'!$B$1+'Each Gender - Silver'!CN43*'Medal values'!$B$2+'Each Gender - Bronze'!CN43*'Medal values'!$B$3, "") + IF(AND(CN$1 = CM$1, CM$2 = "Mixed"), 0.5*CM43, 0) + IF(AND(CN$1 = CO$1, CO$2 = "Mixed"), 0.5*CO43, 0)</f>
        <v>0</v>
      </c>
      <c r="CO43" s="5">
        <f>IF('Each Gender - Gold'!CO43+'Each Gender - Silver'!CO43+'Each Gender - Bronze'!CO43 &gt; 0, 'Each Gender - Gold'!CO43*'Medal values'!$B$1+'Each Gender - Silver'!CO43*'Medal values'!$B$2+'Each Gender - Bronze'!CO43*'Medal values'!$B$3, "") + IF(AND(CO$1 = CN$1, CN$2 = "Mixed"), 0.5*CN43, 0) + IF(AND(CO$1 = CP$1, CP$2 = "Mixed"), 0.5*CP43, 0)</f>
        <v>0</v>
      </c>
      <c r="CP43" s="5">
        <f>IF('Each Gender - Gold'!CP43+'Each Gender - Silver'!CP43+'Each Gender - Bronze'!CP43 &gt; 0, 'Each Gender - Gold'!CP43*'Medal values'!$B$1+'Each Gender - Silver'!CP43*'Medal values'!$B$2+'Each Gender - Bronze'!CP43*'Medal values'!$B$3, "") + IF(AND(CP$1 = CO$1, CO$2 = "Mixed"), 0.5*CO43, 0) + IF(AND(CP$1 = CQ$1, CQ$2 = "Mixed"), 0.5*CQ43, 0)</f>
        <v>0</v>
      </c>
      <c r="CQ43" s="5">
        <f>IF('Each Gender - Gold'!CQ43+'Each Gender - Silver'!CQ43+'Each Gender - Bronze'!CQ43 &gt; 0, 'Each Gender - Gold'!CQ43*'Medal values'!$B$1+'Each Gender - Silver'!CQ43*'Medal values'!$B$2+'Each Gender - Bronze'!CQ43*'Medal values'!$B$3, "") + IF(AND(CQ$1 = CP$1, CP$2 = "Mixed"), 0.5*CP43, 0) + IF(AND(CQ$1 = CR$1, CR$2 = "Mixed"), 0.5*CR43, 0)</f>
        <v>0</v>
      </c>
      <c r="CR43" s="5">
        <f>IF('Each Gender - Gold'!CR43+'Each Gender - Silver'!CR43+'Each Gender - Bronze'!CR43 &gt; 0, 'Each Gender - Gold'!CR43*'Medal values'!$B$1+'Each Gender - Silver'!CR43*'Medal values'!$B$2+'Each Gender - Bronze'!CR43*'Medal values'!$B$3, "") + IF(AND(CR$1 = CQ$1, CQ$2 = "Mixed"), 0.5*CQ43, 0) + IF(AND(CR$1 = CS$1, CS$2 = "Mixed"), 0.5*CS43, 0)</f>
        <v>0</v>
      </c>
      <c r="CS43" s="5">
        <f>IF('Each Gender - Gold'!CS43+'Each Gender - Silver'!CS43+'Each Gender - Bronze'!CS43 &gt; 0, 'Each Gender - Gold'!CS43*'Medal values'!$B$1+'Each Gender - Silver'!CS43*'Medal values'!$B$2+'Each Gender - Bronze'!CS43*'Medal values'!$B$3, "") + IF(AND(CS$1 = CR$1, CR$2 = "Mixed"), 0.5*CR43, 0) + IF(AND(CS$1 = CT$1, CT$2 = "Mixed"), 0.5*CT43, 0)</f>
        <v>3.000001</v>
      </c>
      <c r="CT43" s="5">
        <f>IF('Each Gender - Gold'!CT43+'Each Gender - Silver'!CT43+'Each Gender - Bronze'!CT43 &gt; 0, 'Each Gender - Gold'!CT43*'Medal values'!$B$1+'Each Gender - Silver'!CT43*'Medal values'!$B$2+'Each Gender - Bronze'!CT43*'Medal values'!$B$3, "") + IF(AND(CT$1 = CS$1, CS$2 = "Mixed"), 0.5*CS43, 0) + IF(AND(CT$1 = CU$1, CU$2 = "Mixed"), 0.5*CU43, 0)</f>
        <v>1</v>
      </c>
      <c r="CU43" s="5">
        <f>IF('Each Gender - Gold'!CU43+'Each Gender - Silver'!CU43+'Each Gender - Bronze'!CU43 &gt; 0, 'Each Gender - Gold'!CU43*'Medal values'!$B$1+'Each Gender - Silver'!CU43*'Medal values'!$B$2+'Each Gender - Bronze'!CU43*'Medal values'!$B$3, "") + IF(AND(CU$1 = CT$1, CT$2 = "Mixed"), 0.5*CT43, 0) + IF(AND(CU$1 = CV$1, CV$2 = "Mixed"), 0.5*CV43, 0)</f>
        <v>0</v>
      </c>
      <c r="CV43" s="5">
        <f>IF('Each Gender - Gold'!CV43+'Each Gender - Silver'!CV43+'Each Gender - Bronze'!CV43 &gt; 0, 'Each Gender - Gold'!CV43*'Medal values'!$B$1+'Each Gender - Silver'!CV43*'Medal values'!$B$2+'Each Gender - Bronze'!CV43*'Medal values'!$B$3, "") + IF(AND(CV$1 = CU$1, CU$2 = "Mixed"), 0.5*CU43, 0) + IF(AND(CV$1 = CW$1, CW$2 = "Mixed"), 0.5*CW43, 0)</f>
        <v>0</v>
      </c>
      <c r="CW43" s="5">
        <f t="shared" ref="CW43:CX43" si="41">SUMIF($B$2:$CV$2,CW$2, $B43:$CV43)</f>
        <v>4.000001</v>
      </c>
      <c r="CX43" s="5">
        <f t="shared" si="41"/>
        <v>4.001</v>
      </c>
    </row>
    <row r="44">
      <c r="A44" s="5" t="str">
        <f>Countries!A42</f>
        <v>IND</v>
      </c>
      <c r="B44" s="5">
        <f>IF('Each Gender - Gold'!B44+'Each Gender - Silver'!B44+'Each Gender - Bronze'!B44 &gt; 0, 'Each Gender - Gold'!B44*'Medal values'!$B$1+'Each Gender - Silver'!B44*'Medal values'!$B$2+'Each Gender - Bronze'!B44*'Medal values'!$B$3, "") + IF(AND(B$1 = A$1, A$2 = "Mixed"), 0.5*A44, 0) + IF(AND(B$1 = C$1, C$2 = "Mixed"), 0.5*C44, 0)</f>
        <v>0</v>
      </c>
      <c r="C44" s="5">
        <f>IF('Each Gender - Gold'!C44+'Each Gender - Silver'!C44+'Each Gender - Bronze'!C44 &gt; 0, 'Each Gender - Gold'!C44*'Medal values'!$B$1+'Each Gender - Silver'!C44*'Medal values'!$B$2+'Each Gender - Bronze'!C44*'Medal values'!$B$3, "") + IF(AND(C$1 = B$1, B$2 = "Mixed"), 0.5*B44, 0) + IF(AND(C$1 = D$1, D$2 = "Mixed"), 0.5*D44, 0)</f>
        <v>0</v>
      </c>
      <c r="D44" s="5">
        <f>IF('Each Gender - Gold'!D44+'Each Gender - Silver'!D44+'Each Gender - Bronze'!D44 &gt; 0, 'Each Gender - Gold'!D44*'Medal values'!$B$1+'Each Gender - Silver'!D44*'Medal values'!$B$2+'Each Gender - Bronze'!D44*'Medal values'!$B$3, "") + IF(AND(D$1 = C$1, C$2 = "Mixed"), 0.5*C44, 0) + IF(AND(D$1 = E$1, E$2 = "Mixed"), 0.5*E44, 0)</f>
        <v>0</v>
      </c>
      <c r="E44" s="5">
        <f>IF('Each Gender - Gold'!E44+'Each Gender - Silver'!E44+'Each Gender - Bronze'!E44 &gt; 0, 'Each Gender - Gold'!E44*'Medal values'!$B$1+'Each Gender - Silver'!E44*'Medal values'!$B$2+'Each Gender - Bronze'!E44*'Medal values'!$B$3, "") + IF(AND(E$1 = D$1, D$2 = "Mixed"), 0.5*D44, 0) + IF(AND(E$1 = F$1, F$2 = "Mixed"), 0.5*F44, 0)</f>
        <v>0</v>
      </c>
      <c r="F44" s="5">
        <f>IF('Each Gender - Gold'!F44+'Each Gender - Silver'!F44+'Each Gender - Bronze'!F44 &gt; 0, 'Each Gender - Gold'!F44*'Medal values'!$B$1+'Each Gender - Silver'!F44*'Medal values'!$B$2+'Each Gender - Bronze'!F44*'Medal values'!$B$3, "") + IF(AND(F$1 = E$1, E$2 = "Mixed"), 0.5*E44, 0) + IF(AND(F$1 = G$1, G$2 = "Mixed"), 0.5*G44, 0)</f>
        <v>0</v>
      </c>
      <c r="G44" s="5">
        <f>IF('Each Gender - Gold'!G44+'Each Gender - Silver'!G44+'Each Gender - Bronze'!G44 &gt; 0, 'Each Gender - Gold'!G44*'Medal values'!$B$1+'Each Gender - Silver'!G44*'Medal values'!$B$2+'Each Gender - Bronze'!G44*'Medal values'!$B$3, "") + IF(AND(G$1 = F$1, F$2 = "Mixed"), 0.5*F44, 0) + IF(AND(G$1 = H$1, H$2 = "Mixed"), 0.5*H44, 0)</f>
        <v>0</v>
      </c>
      <c r="H44" s="5">
        <f>IF('Each Gender - Gold'!H44+'Each Gender - Silver'!H44+'Each Gender - Bronze'!H44 &gt; 0, 'Each Gender - Gold'!H44*'Medal values'!$B$1+'Each Gender - Silver'!H44*'Medal values'!$B$2+'Each Gender - Bronze'!H44*'Medal values'!$B$3, "") + IF(AND(H$1 = G$1, G$2 = "Mixed"), 0.5*G44, 0) + IF(AND(H$1 = I$1, I$2 = "Mixed"), 0.5*I44, 0)</f>
        <v>0</v>
      </c>
      <c r="I44" s="5">
        <f>IF('Each Gender - Gold'!I44+'Each Gender - Silver'!I44+'Each Gender - Bronze'!I44 &gt; 0, 'Each Gender - Gold'!I44*'Medal values'!$B$1+'Each Gender - Silver'!I44*'Medal values'!$B$2+'Each Gender - Bronze'!I44*'Medal values'!$B$3, "") + IF(AND(I$1 = H$1, H$2 = "Mixed"), 0.5*H44, 0) + IF(AND(I$1 = J$1, J$2 = "Mixed"), 0.5*J44, 0)</f>
        <v>0</v>
      </c>
      <c r="J44" s="5">
        <f>IF('Each Gender - Gold'!J44+'Each Gender - Silver'!J44+'Each Gender - Bronze'!J44 &gt; 0, 'Each Gender - Gold'!J44*'Medal values'!$B$1+'Each Gender - Silver'!J44*'Medal values'!$B$2+'Each Gender - Bronze'!J44*'Medal values'!$B$3, "") + IF(AND(J$1 = I$1, I$2 = "Mixed"), 0.5*I44, 0) + IF(AND(J$1 = K$1, K$2 = "Mixed"), 0.5*K44, 0)</f>
        <v>3.001</v>
      </c>
      <c r="K44" s="5">
        <f>IF('Each Gender - Gold'!K44+'Each Gender - Silver'!K44+'Each Gender - Bronze'!K44 &gt; 0, 'Each Gender - Gold'!K44*'Medal values'!$B$1+'Each Gender - Silver'!K44*'Medal values'!$B$2+'Each Gender - Bronze'!K44*'Medal values'!$B$3, "") + IF(AND(K$1 = J$1, J$2 = "Mixed"), 0.5*J44, 0) + IF(AND(K$1 = L$1, L$2 = "Mixed"), 0.5*L44, 0)</f>
        <v>0</v>
      </c>
      <c r="L44" s="5">
        <f>IF('Each Gender - Gold'!L44+'Each Gender - Silver'!L44+'Each Gender - Bronze'!L44 &gt; 0, 'Each Gender - Gold'!L44*'Medal values'!$B$1+'Each Gender - Silver'!L44*'Medal values'!$B$2+'Each Gender - Bronze'!L44*'Medal values'!$B$3, "") + IF(AND(L$1 = K$1, K$2 = "Mixed"), 0.5*K44, 0) + IF(AND(L$1 = M$1, M$2 = "Mixed"), 0.5*M44, 0)</f>
        <v>0</v>
      </c>
      <c r="M44" s="5">
        <f>IF('Each Gender - Gold'!M44+'Each Gender - Silver'!M44+'Each Gender - Bronze'!M44 &gt; 0, 'Each Gender - Gold'!M44*'Medal values'!$B$1+'Each Gender - Silver'!M44*'Medal values'!$B$2+'Each Gender - Bronze'!M44*'Medal values'!$B$3, "") + IF(AND(M$1 = L$1, L$2 = "Mixed"), 0.5*L44, 0) + IF(AND(M$1 = N$1, N$2 = "Mixed"), 0.5*N44, 0)</f>
        <v>0</v>
      </c>
      <c r="N44" s="5">
        <f>IF('Each Gender - Gold'!N44+'Each Gender - Silver'!N44+'Each Gender - Bronze'!N44 &gt; 0, 'Each Gender - Gold'!N44*'Medal values'!$B$1+'Each Gender - Silver'!N44*'Medal values'!$B$2+'Each Gender - Bronze'!N44*'Medal values'!$B$3, "") + IF(AND(N$1 = M$1, M$2 = "Mixed"), 0.5*M44, 0) + IF(AND(N$1 = O$1, O$2 = "Mixed"), 0.5*O44, 0)</f>
        <v>0</v>
      </c>
      <c r="O44" s="5">
        <f>IF('Each Gender - Gold'!O44+'Each Gender - Silver'!O44+'Each Gender - Bronze'!O44 &gt; 0, 'Each Gender - Gold'!O44*'Medal values'!$B$1+'Each Gender - Silver'!O44*'Medal values'!$B$2+'Each Gender - Bronze'!O44*'Medal values'!$B$3, "") + IF(AND(O$1 = N$1, N$2 = "Mixed"), 0.5*N44, 0) + IF(AND(O$1 = P$1, P$2 = "Mixed"), 0.5*P44, 0)</f>
        <v>1</v>
      </c>
      <c r="P44" s="5">
        <f>IF('Each Gender - Gold'!P44+'Each Gender - Silver'!P44+'Each Gender - Bronze'!P44 &gt; 0, 'Each Gender - Gold'!P44*'Medal values'!$B$1+'Each Gender - Silver'!P44*'Medal values'!$B$2+'Each Gender - Bronze'!P44*'Medal values'!$B$3, "") + IF(AND(P$1 = O$1, O$2 = "Mixed"), 0.5*O44, 0) + IF(AND(P$1 = Q$1, Q$2 = "Mixed"), 0.5*Q44, 0)</f>
        <v>0</v>
      </c>
      <c r="Q44" s="5">
        <f>IF('Each Gender - Gold'!Q44+'Each Gender - Silver'!Q44+'Each Gender - Bronze'!Q44 &gt; 0, 'Each Gender - Gold'!Q44*'Medal values'!$B$1+'Each Gender - Silver'!Q44*'Medal values'!$B$2+'Each Gender - Bronze'!Q44*'Medal values'!$B$3, "") + IF(AND(Q$1 = P$1, P$2 = "Mixed"), 0.5*P44, 0) + IF(AND(Q$1 = R$1, R$2 = "Mixed"), 0.5*R44, 0)</f>
        <v>0</v>
      </c>
      <c r="R44" s="5">
        <f>IF('Each Gender - Gold'!R44+'Each Gender - Silver'!R44+'Each Gender - Bronze'!R44 &gt; 0, 'Each Gender - Gold'!R44*'Medal values'!$B$1+'Each Gender - Silver'!R44*'Medal values'!$B$2+'Each Gender - Bronze'!R44*'Medal values'!$B$3, "") + IF(AND(R$1 = Q$1, Q$2 = "Mixed"), 0.5*Q44, 0) + IF(AND(R$1 = S$1, S$2 = "Mixed"), 0.5*S44, 0)</f>
        <v>0</v>
      </c>
      <c r="S44" s="5">
        <f>IF('Each Gender - Gold'!S44+'Each Gender - Silver'!S44+'Each Gender - Bronze'!S44 &gt; 0, 'Each Gender - Gold'!S44*'Medal values'!$B$1+'Each Gender - Silver'!S44*'Medal values'!$B$2+'Each Gender - Bronze'!S44*'Medal values'!$B$3, "") + IF(AND(S$1 = R$1, R$2 = "Mixed"), 0.5*R44, 0) + IF(AND(S$1 = T$1, T$2 = "Mixed"), 0.5*T44, 0)</f>
        <v>0</v>
      </c>
      <c r="T44" s="5">
        <f>IF('Each Gender - Gold'!T44+'Each Gender - Silver'!T44+'Each Gender - Bronze'!T44 &gt; 0, 'Each Gender - Gold'!T44*'Medal values'!$B$1+'Each Gender - Silver'!T44*'Medal values'!$B$2+'Each Gender - Bronze'!T44*'Medal values'!$B$3, "") + IF(AND(T$1 = S$1, S$2 = "Mixed"), 0.5*S44, 0) + IF(AND(T$1 = U$1, U$2 = "Mixed"), 0.5*U44, 0)</f>
        <v>0</v>
      </c>
      <c r="U44" s="5">
        <f>IF('Each Gender - Gold'!U44+'Each Gender - Silver'!U44+'Each Gender - Bronze'!U44 &gt; 0, 'Each Gender - Gold'!U44*'Medal values'!$B$1+'Each Gender - Silver'!U44*'Medal values'!$B$2+'Each Gender - Bronze'!U44*'Medal values'!$B$3, "") + IF(AND(U$1 = T$1, T$2 = "Mixed"), 0.5*T44, 0) + IF(AND(U$1 = V$1, V$2 = "Mixed"), 0.5*V44, 0)</f>
        <v>0</v>
      </c>
      <c r="V44" s="5">
        <f>IF('Each Gender - Gold'!V44+'Each Gender - Silver'!V44+'Each Gender - Bronze'!V44 &gt; 0, 'Each Gender - Gold'!V44*'Medal values'!$B$1+'Each Gender - Silver'!V44*'Medal values'!$B$2+'Each Gender - Bronze'!V44*'Medal values'!$B$3, "") + IF(AND(V$1 = U$1, U$2 = "Mixed"), 0.5*U44, 0) + IF(AND(V$1 = W$1, W$2 = "Mixed"), 0.5*W44, 0)</f>
        <v>0</v>
      </c>
      <c r="W44" s="5">
        <f>IF('Each Gender - Gold'!W44+'Each Gender - Silver'!W44+'Each Gender - Bronze'!W44 &gt; 0, 'Each Gender - Gold'!W44*'Medal values'!$B$1+'Each Gender - Silver'!W44*'Medal values'!$B$2+'Each Gender - Bronze'!W44*'Medal values'!$B$3, "") + IF(AND(W$1 = V$1, V$2 = "Mixed"), 0.5*V44, 0) + IF(AND(W$1 = X$1, X$2 = "Mixed"), 0.5*X44, 0)</f>
        <v>1</v>
      </c>
      <c r="X44" s="5">
        <f>IF('Each Gender - Gold'!X44+'Each Gender - Silver'!X44+'Each Gender - Bronze'!X44 &gt; 0, 'Each Gender - Gold'!X44*'Medal values'!$B$1+'Each Gender - Silver'!X44*'Medal values'!$B$2+'Each Gender - Bronze'!X44*'Medal values'!$B$3, "") + IF(AND(X$1 = W$1, W$2 = "Mixed"), 0.5*W44, 0) + IF(AND(X$1 = Y$1, Y$2 = "Mixed"), 0.5*Y44, 0)</f>
        <v>0</v>
      </c>
      <c r="Y44" s="5">
        <f>IF('Each Gender - Gold'!Y44+'Each Gender - Silver'!Y44+'Each Gender - Bronze'!Y44 &gt; 0, 'Each Gender - Gold'!Y44*'Medal values'!$B$1+'Each Gender - Silver'!Y44*'Medal values'!$B$2+'Each Gender - Bronze'!Y44*'Medal values'!$B$3, "") + IF(AND(Y$1 = X$1, X$2 = "Mixed"), 0.5*X44, 0) + IF(AND(Y$1 = Z$1, Z$2 = "Mixed"), 0.5*Z44, 0)</f>
        <v>0</v>
      </c>
      <c r="Z44" s="5">
        <f>IF('Each Gender - Gold'!Z44+'Each Gender - Silver'!Z44+'Each Gender - Bronze'!Z44 &gt; 0, 'Each Gender - Gold'!Z44*'Medal values'!$B$1+'Each Gender - Silver'!Z44*'Medal values'!$B$2+'Each Gender - Bronze'!Z44*'Medal values'!$B$3, "") + IF(AND(Z$1 = Y$1, Y$2 = "Mixed"), 0.5*Y44, 0) + IF(AND(Z$1 = AA$1, AA$2 = "Mixed"), 0.5*AA44, 0)</f>
        <v>0</v>
      </c>
      <c r="AA44" s="5">
        <f>IF('Each Gender - Gold'!AA44+'Each Gender - Silver'!AA44+'Each Gender - Bronze'!AA44 &gt; 0, 'Each Gender - Gold'!AA44*'Medal values'!$B$1+'Each Gender - Silver'!AA44*'Medal values'!$B$2+'Each Gender - Bronze'!AA44*'Medal values'!$B$3, "") + IF(AND(AA$1 = Z$1, Z$2 = "Mixed"), 0.5*Z44, 0) + IF(AND(AA$1 = AB$1, AB$2 = "Mixed"), 0.5*AB44, 0)</f>
        <v>0</v>
      </c>
      <c r="AB44" s="5">
        <f>IF('Each Gender - Gold'!AB44+'Each Gender - Silver'!AB44+'Each Gender - Bronze'!AB44 &gt; 0, 'Each Gender - Gold'!AB44*'Medal values'!$B$1+'Each Gender - Silver'!AB44*'Medal values'!$B$2+'Each Gender - Bronze'!AB44*'Medal values'!$B$3, "") + IF(AND(AB$1 = AA$1, AA$2 = "Mixed"), 0.5*AA44, 0) + IF(AND(AB$1 = AC$1, AC$2 = "Mixed"), 0.5*AC44, 0)</f>
        <v>0</v>
      </c>
      <c r="AC44" s="5">
        <f>IF('Each Gender - Gold'!AC44+'Each Gender - Silver'!AC44+'Each Gender - Bronze'!AC44 &gt; 0, 'Each Gender - Gold'!AC44*'Medal values'!$B$1+'Each Gender - Silver'!AC44*'Medal values'!$B$2+'Each Gender - Bronze'!AC44*'Medal values'!$B$3, "") + IF(AND(AC$1 = AB$1, AB$2 = "Mixed"), 0.5*AB44, 0) + IF(AND(AC$1 = AD$1, AD$2 = "Mixed"), 0.5*AD44, 0)</f>
        <v>0</v>
      </c>
      <c r="AD44" s="5">
        <f>IF('Each Gender - Gold'!AD44+'Each Gender - Silver'!AD44+'Each Gender - Bronze'!AD44 &gt; 0, 'Each Gender - Gold'!AD44*'Medal values'!$B$1+'Each Gender - Silver'!AD44*'Medal values'!$B$2+'Each Gender - Bronze'!AD44*'Medal values'!$B$3, "") + IF(AND(AD$1 = AC$1, AC$2 = "Mixed"), 0.5*AC44, 0) + IF(AND(AD$1 = AE$1, AE$2 = "Mixed"), 0.5*AE44, 0)</f>
        <v>0</v>
      </c>
      <c r="AE44" s="5">
        <f>IF('Each Gender - Gold'!AE44+'Each Gender - Silver'!AE44+'Each Gender - Bronze'!AE44 &gt; 0, 'Each Gender - Gold'!AE44*'Medal values'!$B$1+'Each Gender - Silver'!AE44*'Medal values'!$B$2+'Each Gender - Bronze'!AE44*'Medal values'!$B$3, "") + IF(AND(AE$1 = AD$1, AD$2 = "Mixed"), 0.5*AD44, 0) + IF(AND(AE$1 = AF$1, AF$2 = "Mixed"), 0.5*AF44, 0)</f>
        <v>0</v>
      </c>
      <c r="AF44" s="5">
        <f>IF('Each Gender - Gold'!AF44+'Each Gender - Silver'!AF44+'Each Gender - Bronze'!AF44 &gt; 0, 'Each Gender - Gold'!AF44*'Medal values'!$B$1+'Each Gender - Silver'!AF44*'Medal values'!$B$2+'Each Gender - Bronze'!AF44*'Medal values'!$B$3, "") + IF(AND(AF$1 = AE$1, AE$2 = "Mixed"), 0.5*AE44, 0) + IF(AND(AF$1 = AG$1, AG$2 = "Mixed"), 0.5*AG44, 0)</f>
        <v>0</v>
      </c>
      <c r="AG44" s="5">
        <f>IF('Each Gender - Gold'!AG44+'Each Gender - Silver'!AG44+'Each Gender - Bronze'!AG44 &gt; 0, 'Each Gender - Gold'!AG44*'Medal values'!$B$1+'Each Gender - Silver'!AG44*'Medal values'!$B$2+'Each Gender - Bronze'!AG44*'Medal values'!$B$3, "") + IF(AND(AG$1 = AF$1, AF$2 = "Mixed"), 0.5*AF44, 0) + IF(AND(AG$1 = AH$1, AH$2 = "Mixed"), 0.5*AH44, 0)</f>
        <v>0</v>
      </c>
      <c r="AH44" s="5">
        <f>IF('Each Gender - Gold'!AH44+'Each Gender - Silver'!AH44+'Each Gender - Bronze'!AH44 &gt; 0, 'Each Gender - Gold'!AH44*'Medal values'!$B$1+'Each Gender - Silver'!AH44*'Medal values'!$B$2+'Each Gender - Bronze'!AH44*'Medal values'!$B$3, "") + IF(AND(AH$1 = AG$1, AG$2 = "Mixed"), 0.5*AG44, 0) + IF(AND(AH$1 = AI$1, AI$2 = "Mixed"), 0.5*AI44, 0)</f>
        <v>0</v>
      </c>
      <c r="AI44" s="5">
        <f>IF('Each Gender - Gold'!AI44+'Each Gender - Silver'!AI44+'Each Gender - Bronze'!AI44 &gt; 0, 'Each Gender - Gold'!AI44*'Medal values'!$B$1+'Each Gender - Silver'!AI44*'Medal values'!$B$2+'Each Gender - Bronze'!AI44*'Medal values'!$B$3, "") + IF(AND(AI$1 = AH$1, AH$2 = "Mixed"), 0.5*AH44, 0) + IF(AND(AI$1 = AJ$1, AJ$2 = "Mixed"), 0.5*AJ44, 0)</f>
        <v>0</v>
      </c>
      <c r="AJ44" s="5">
        <f>IF('Each Gender - Gold'!AJ44+'Each Gender - Silver'!AJ44+'Each Gender - Bronze'!AJ44 &gt; 0, 'Each Gender - Gold'!AJ44*'Medal values'!$B$1+'Each Gender - Silver'!AJ44*'Medal values'!$B$2+'Each Gender - Bronze'!AJ44*'Medal values'!$B$3, "") + IF(AND(AJ$1 = AI$1, AI$2 = "Mixed"), 0.5*AI44, 0) + IF(AND(AJ$1 = AK$1, AK$2 = "Mixed"), 0.5*AK44, 0)</f>
        <v>0</v>
      </c>
      <c r="AK44" s="5">
        <f>IF('Each Gender - Gold'!AK44+'Each Gender - Silver'!AK44+'Each Gender - Bronze'!AK44 &gt; 0, 'Each Gender - Gold'!AK44*'Medal values'!$B$1+'Each Gender - Silver'!AK44*'Medal values'!$B$2+'Each Gender - Bronze'!AK44*'Medal values'!$B$3, "") + IF(AND(AK$1 = AJ$1, AJ$2 = "Mixed"), 0.5*AJ44, 0) + IF(AND(AK$1 = AL$1, AL$2 = "Mixed"), 0.5*AL44, 0)</f>
        <v>0</v>
      </c>
      <c r="AL44" s="5">
        <f>IF('Each Gender - Gold'!AL44+'Each Gender - Silver'!AL44+'Each Gender - Bronze'!AL44 &gt; 0, 'Each Gender - Gold'!AL44*'Medal values'!$B$1+'Each Gender - Silver'!AL44*'Medal values'!$B$2+'Each Gender - Bronze'!AL44*'Medal values'!$B$3, "") + IF(AND(AL$1 = AK$1, AK$2 = "Mixed"), 0.5*AK44, 0) + IF(AND(AL$1 = AM$1, AM$2 = "Mixed"), 0.5*AM44, 0)</f>
        <v>0</v>
      </c>
      <c r="AM44" s="5">
        <f>IF('Each Gender - Gold'!AM44+'Each Gender - Silver'!AM44+'Each Gender - Bronze'!AM44 &gt; 0, 'Each Gender - Gold'!AM44*'Medal values'!$B$1+'Each Gender - Silver'!AM44*'Medal values'!$B$2+'Each Gender - Bronze'!AM44*'Medal values'!$B$3, "") + IF(AND(AM$1 = AL$1, AL$2 = "Mixed"), 0.5*AL44, 0) + IF(AND(AM$1 = AN$1, AN$2 = "Mixed"), 0.5*AN44, 0)</f>
        <v>0</v>
      </c>
      <c r="AN44" s="5">
        <f>IF('Each Gender - Gold'!AN44+'Each Gender - Silver'!AN44+'Each Gender - Bronze'!AN44 &gt; 0, 'Each Gender - Gold'!AN44*'Medal values'!$B$1+'Each Gender - Silver'!AN44*'Medal values'!$B$2+'Each Gender - Bronze'!AN44*'Medal values'!$B$3, "") + IF(AND(AN$1 = AM$1, AM$2 = "Mixed"), 0.5*AM44, 0) + IF(AND(AN$1 = AO$1, AO$2 = "Mixed"), 0.5*AO44, 0)</f>
        <v>0</v>
      </c>
      <c r="AO44" s="5">
        <f>IF('Each Gender - Gold'!AO44+'Each Gender - Silver'!AO44+'Each Gender - Bronze'!AO44 &gt; 0, 'Each Gender - Gold'!AO44*'Medal values'!$B$1+'Each Gender - Silver'!AO44*'Medal values'!$B$2+'Each Gender - Bronze'!AO44*'Medal values'!$B$3, "") + IF(AND(AO$1 = AN$1, AN$2 = "Mixed"), 0.5*AN44, 0) + IF(AND(AO$1 = AP$1, AP$2 = "Mixed"), 0.5*AP44, 0)</f>
        <v>0</v>
      </c>
      <c r="AP44" s="5">
        <f>IF('Each Gender - Gold'!AP44+'Each Gender - Silver'!AP44+'Each Gender - Bronze'!AP44 &gt; 0, 'Each Gender - Gold'!AP44*'Medal values'!$B$1+'Each Gender - Silver'!AP44*'Medal values'!$B$2+'Each Gender - Bronze'!AP44*'Medal values'!$B$3, "") + IF(AND(AP$1 = AO$1, AO$2 = "Mixed"), 0.5*AO44, 0) + IF(AND(AP$1 = AQ$1, AQ$2 = "Mixed"), 0.5*AQ44, 0)</f>
        <v>0</v>
      </c>
      <c r="AQ44" s="5">
        <f>IF('Each Gender - Gold'!AQ44+'Each Gender - Silver'!AQ44+'Each Gender - Bronze'!AQ44 &gt; 0, 'Each Gender - Gold'!AQ44*'Medal values'!$B$1+'Each Gender - Silver'!AQ44*'Medal values'!$B$2+'Each Gender - Bronze'!AQ44*'Medal values'!$B$3, "") + IF(AND(AQ$1 = AP$1, AP$2 = "Mixed"), 0.5*AP44, 0) + IF(AND(AQ$1 = AR$1, AR$2 = "Mixed"), 0.5*AR44, 0)</f>
        <v>0</v>
      </c>
      <c r="AR44" s="5">
        <f>IF('Each Gender - Gold'!AR44+'Each Gender - Silver'!AR44+'Each Gender - Bronze'!AR44 &gt; 0, 'Each Gender - Gold'!AR44*'Medal values'!$B$1+'Each Gender - Silver'!AR44*'Medal values'!$B$2+'Each Gender - Bronze'!AR44*'Medal values'!$B$3, "") + IF(AND(AR$1 = AQ$1, AQ$2 = "Mixed"), 0.5*AQ44, 0) + IF(AND(AR$1 = AS$1, AS$2 = "Mixed"), 0.5*AS44, 0)</f>
        <v>0</v>
      </c>
      <c r="AS44" s="5">
        <f>IF('Each Gender - Gold'!AS44+'Each Gender - Silver'!AS44+'Each Gender - Bronze'!AS44 &gt; 0, 'Each Gender - Gold'!AS44*'Medal values'!$B$1+'Each Gender - Silver'!AS44*'Medal values'!$B$2+'Each Gender - Bronze'!AS44*'Medal values'!$B$3, "") + IF(AND(AS$1 = AR$1, AR$2 = "Mixed"), 0.5*AR44, 0) + IF(AND(AS$1 = AT$1, AT$2 = "Mixed"), 0.5*AT44, 0)</f>
        <v>0</v>
      </c>
      <c r="AT44" s="5">
        <f>IF('Each Gender - Gold'!AT44+'Each Gender - Silver'!AT44+'Each Gender - Bronze'!AT44 &gt; 0, 'Each Gender - Gold'!AT44*'Medal values'!$B$1+'Each Gender - Silver'!AT44*'Medal values'!$B$2+'Each Gender - Bronze'!AT44*'Medal values'!$B$3, "") + IF(AND(AT$1 = AS$1, AS$2 = "Mixed"), 0.5*AS44, 0) + IF(AND(AT$1 = AU$1, AU$2 = "Mixed"), 0.5*AU44, 0)</f>
        <v>0</v>
      </c>
      <c r="AU44" s="5">
        <f>IF('Each Gender - Gold'!AU44+'Each Gender - Silver'!AU44+'Each Gender - Bronze'!AU44 &gt; 0, 'Each Gender - Gold'!AU44*'Medal values'!$B$1+'Each Gender - Silver'!AU44*'Medal values'!$B$2+'Each Gender - Bronze'!AU44*'Medal values'!$B$3, "") + IF(AND(AU$1 = AT$1, AT$2 = "Mixed"), 0.5*AT44, 0) + IF(AND(AU$1 = AV$1, AV$2 = "Mixed"), 0.5*AV44, 0)</f>
        <v>0</v>
      </c>
      <c r="AV44" s="5">
        <f>IF('Each Gender - Gold'!AV44+'Each Gender - Silver'!AV44+'Each Gender - Bronze'!AV44 &gt; 0, 'Each Gender - Gold'!AV44*'Medal values'!$B$1+'Each Gender - Silver'!AV44*'Medal values'!$B$2+'Each Gender - Bronze'!AV44*'Medal values'!$B$3, "") + IF(AND(AV$1 = AU$1, AU$2 = "Mixed"), 0.5*AU44, 0) + IF(AND(AV$1 = AW$1, AW$2 = "Mixed"), 0.5*AW44, 0)</f>
        <v>0</v>
      </c>
      <c r="AW44" s="5">
        <f>IF('Each Gender - Gold'!AW44+'Each Gender - Silver'!AW44+'Each Gender - Bronze'!AW44 &gt; 0, 'Each Gender - Gold'!AW44*'Medal values'!$B$1+'Each Gender - Silver'!AW44*'Medal values'!$B$2+'Each Gender - Bronze'!AW44*'Medal values'!$B$3, "") + IF(AND(AW$1 = AV$1, AV$2 = "Mixed"), 0.5*AV44, 0) + IF(AND(AW$1 = AX$1, AX$2 = "Mixed"), 0.5*AX44, 0)</f>
        <v>1</v>
      </c>
      <c r="AX44" s="5">
        <f>IF('Each Gender - Gold'!AX44+'Each Gender - Silver'!AX44+'Each Gender - Bronze'!AX44 &gt; 0, 'Each Gender - Gold'!AX44*'Medal values'!$B$1+'Each Gender - Silver'!AX44*'Medal values'!$B$2+'Each Gender - Bronze'!AX44*'Medal values'!$B$3, "") + IF(AND(AX$1 = AW$1, AW$2 = "Mixed"), 0.5*AW44, 0) + IF(AND(AX$1 = AY$1, AY$2 = "Mixed"), 0.5*AY44, 0)</f>
        <v>0</v>
      </c>
      <c r="AY44" s="5">
        <f>IF('Each Gender - Gold'!AY44+'Each Gender - Silver'!AY44+'Each Gender - Bronze'!AY44 &gt; 0, 'Each Gender - Gold'!AY44*'Medal values'!$B$1+'Each Gender - Silver'!AY44*'Medal values'!$B$2+'Each Gender - Bronze'!AY44*'Medal values'!$B$3, "") + IF(AND(AY$1 = AX$1, AX$2 = "Mixed"), 0.5*AX44, 0) + IF(AND(AY$1 = AZ$1, AZ$2 = "Mixed"), 0.5*AZ44, 0)</f>
        <v>0</v>
      </c>
      <c r="AZ44" s="5">
        <f>IF('Each Gender - Gold'!AZ44+'Each Gender - Silver'!AZ44+'Each Gender - Bronze'!AZ44 &gt; 0, 'Each Gender - Gold'!AZ44*'Medal values'!$B$1+'Each Gender - Silver'!AZ44*'Medal values'!$B$2+'Each Gender - Bronze'!AZ44*'Medal values'!$B$3, "") + IF(AND(AZ$1 = AY$1, AY$2 = "Mixed"), 0.5*AY44, 0) + IF(AND(AZ$1 = BA$1, BA$2 = "Mixed"), 0.5*BA44, 0)</f>
        <v>0</v>
      </c>
      <c r="BA44" s="5">
        <f>IF('Each Gender - Gold'!BA44+'Each Gender - Silver'!BA44+'Each Gender - Bronze'!BA44 &gt; 0, 'Each Gender - Gold'!BA44*'Medal values'!$B$1+'Each Gender - Silver'!BA44*'Medal values'!$B$2+'Each Gender - Bronze'!BA44*'Medal values'!$B$3, "") + IF(AND(BA$1 = AZ$1, AZ$2 = "Mixed"), 0.5*AZ44, 0) + IF(AND(BA$1 = BB$1, BB$2 = "Mixed"), 0.5*BB44, 0)</f>
        <v>0</v>
      </c>
      <c r="BB44" s="5">
        <f>IF('Each Gender - Gold'!BB44+'Each Gender - Silver'!BB44+'Each Gender - Bronze'!BB44 &gt; 0, 'Each Gender - Gold'!BB44*'Medal values'!$B$1+'Each Gender - Silver'!BB44*'Medal values'!$B$2+'Each Gender - Bronze'!BB44*'Medal values'!$B$3, "") + IF(AND(BB$1 = BA$1, BA$2 = "Mixed"), 0.5*BA44, 0) + IF(AND(BB$1 = BC$1, BC$2 = "Mixed"), 0.5*BC44, 0)</f>
        <v>0</v>
      </c>
      <c r="BC44" s="5">
        <f>IF('Each Gender - Gold'!BC44+'Each Gender - Silver'!BC44+'Each Gender - Bronze'!BC44 &gt; 0, 'Each Gender - Gold'!BC44*'Medal values'!$B$1+'Each Gender - Silver'!BC44*'Medal values'!$B$2+'Each Gender - Bronze'!BC44*'Medal values'!$B$3, "") + IF(AND(BC$1 = BB$1, BB$2 = "Mixed"), 0.5*BB44, 0) + IF(AND(BC$1 = BD$1, BD$2 = "Mixed"), 0.5*BD44, 0)</f>
        <v>0</v>
      </c>
      <c r="BD44" s="5">
        <f>IF('Each Gender - Gold'!BD44+'Each Gender - Silver'!BD44+'Each Gender - Bronze'!BD44 &gt; 0, 'Each Gender - Gold'!BD44*'Medal values'!$B$1+'Each Gender - Silver'!BD44*'Medal values'!$B$2+'Each Gender - Bronze'!BD44*'Medal values'!$B$3, "") + IF(AND(BD$1 = BC$1, BC$2 = "Mixed"), 0.5*BC44, 0) + IF(AND(BD$1 = BE$1, BE$2 = "Mixed"), 0.5*BE44, 0)</f>
        <v>0</v>
      </c>
      <c r="BE44" s="5">
        <f>IF('Each Gender - Gold'!BE44+'Each Gender - Silver'!BE44+'Each Gender - Bronze'!BE44 &gt; 0, 'Each Gender - Gold'!BE44*'Medal values'!$B$1+'Each Gender - Silver'!BE44*'Medal values'!$B$2+'Each Gender - Bronze'!BE44*'Medal values'!$B$3, "") + IF(AND(BE$1 = BD$1, BD$2 = "Mixed"), 0.5*BD44, 0) + IF(AND(BE$1 = BF$1, BF$2 = "Mixed"), 0.5*BF44, 0)</f>
        <v>0</v>
      </c>
      <c r="BF44" s="5">
        <f>IF('Each Gender - Gold'!BF44+'Each Gender - Silver'!BF44+'Each Gender - Bronze'!BF44 &gt; 0, 'Each Gender - Gold'!BF44*'Medal values'!$B$1+'Each Gender - Silver'!BF44*'Medal values'!$B$2+'Each Gender - Bronze'!BF44*'Medal values'!$B$3, "") + IF(AND(BF$1 = BE$1, BE$2 = "Mixed"), 0.5*BE44, 0) + IF(AND(BF$1 = BG$1, BG$2 = "Mixed"), 0.5*BG44, 0)</f>
        <v>0</v>
      </c>
      <c r="BG44" s="5">
        <f>IF('Each Gender - Gold'!BG44+'Each Gender - Silver'!BG44+'Each Gender - Bronze'!BG44 &gt; 0, 'Each Gender - Gold'!BG44*'Medal values'!$B$1+'Each Gender - Silver'!BG44*'Medal values'!$B$2+'Each Gender - Bronze'!BG44*'Medal values'!$B$3, "") + IF(AND(BG$1 = BF$1, BF$2 = "Mixed"), 0.5*BF44, 0) + IF(AND(BG$1 = BH$1, BH$2 = "Mixed"), 0.5*BH44, 0)</f>
        <v>0</v>
      </c>
      <c r="BH44" s="5">
        <f>IF('Each Gender - Gold'!BH44+'Each Gender - Silver'!BH44+'Each Gender - Bronze'!BH44 &gt; 0, 'Each Gender - Gold'!BH44*'Medal values'!$B$1+'Each Gender - Silver'!BH44*'Medal values'!$B$2+'Each Gender - Bronze'!BH44*'Medal values'!$B$3, "") + IF(AND(BH$1 = BG$1, BG$2 = "Mixed"), 0.5*BG44, 0) + IF(AND(BH$1 = BI$1, BI$2 = "Mixed"), 0.5*BI44, 0)</f>
        <v>0</v>
      </c>
      <c r="BI44" s="5">
        <f>IF('Each Gender - Gold'!BI44+'Each Gender - Silver'!BI44+'Each Gender - Bronze'!BI44 &gt; 0, 'Each Gender - Gold'!BI44*'Medal values'!$B$1+'Each Gender - Silver'!BI44*'Medal values'!$B$2+'Each Gender - Bronze'!BI44*'Medal values'!$B$3, "") + IF(AND(BI$1 = BH$1, BH$2 = "Mixed"), 0.5*BH44, 0) + IF(AND(BI$1 = BJ$1, BJ$2 = "Mixed"), 0.5*BJ44, 0)</f>
        <v>0</v>
      </c>
      <c r="BJ44" s="5">
        <f>IF('Each Gender - Gold'!BJ44+'Each Gender - Silver'!BJ44+'Each Gender - Bronze'!BJ44 &gt; 0, 'Each Gender - Gold'!BJ44*'Medal values'!$B$1+'Each Gender - Silver'!BJ44*'Medal values'!$B$2+'Each Gender - Bronze'!BJ44*'Medal values'!$B$3, "") + IF(AND(BJ$1 = BI$1, BI$2 = "Mixed"), 0.5*BI44, 0) + IF(AND(BJ$1 = BK$1, BK$2 = "Mixed"), 0.5*BK44, 0)</f>
        <v>0</v>
      </c>
      <c r="BK44" s="5">
        <f>IF('Each Gender - Gold'!BK44+'Each Gender - Silver'!BK44+'Each Gender - Bronze'!BK44 &gt; 0, 'Each Gender - Gold'!BK44*'Medal values'!$B$1+'Each Gender - Silver'!BK44*'Medal values'!$B$2+'Each Gender - Bronze'!BK44*'Medal values'!$B$3, "") + IF(AND(BK$1 = BJ$1, BJ$2 = "Mixed"), 0.5*BJ44, 0) + IF(AND(BK$1 = BL$1, BL$2 = "Mixed"), 0.5*BL44, 0)</f>
        <v>0</v>
      </c>
      <c r="BL44" s="5">
        <f>IF('Each Gender - Gold'!BL44+'Each Gender - Silver'!BL44+'Each Gender - Bronze'!BL44 &gt; 0, 'Each Gender - Gold'!BL44*'Medal values'!$B$1+'Each Gender - Silver'!BL44*'Medal values'!$B$2+'Each Gender - Bronze'!BL44*'Medal values'!$B$3, "") + IF(AND(BL$1 = BK$1, BK$2 = "Mixed"), 0.5*BK44, 0) + IF(AND(BL$1 = BM$1, BM$2 = "Mixed"), 0.5*BM44, 0)</f>
        <v>0</v>
      </c>
      <c r="BM44" s="5">
        <f>IF('Each Gender - Gold'!BM44+'Each Gender - Silver'!BM44+'Each Gender - Bronze'!BM44 &gt; 0, 'Each Gender - Gold'!BM44*'Medal values'!$B$1+'Each Gender - Silver'!BM44*'Medal values'!$B$2+'Each Gender - Bronze'!BM44*'Medal values'!$B$3, "") + IF(AND(BM$1 = BL$1, BL$2 = "Mixed"), 0.5*BL44, 0) + IF(AND(BM$1 = BN$1, BN$2 = "Mixed"), 0.5*BN44, 0)</f>
        <v>0</v>
      </c>
      <c r="BN44" s="5">
        <f>IF('Each Gender - Gold'!BN44+'Each Gender - Silver'!BN44+'Each Gender - Bronze'!BN44 &gt; 0, 'Each Gender - Gold'!BN44*'Medal values'!$B$1+'Each Gender - Silver'!BN44*'Medal values'!$B$2+'Each Gender - Bronze'!BN44*'Medal values'!$B$3, "") + IF(AND(BN$1 = BM$1, BM$2 = "Mixed"), 0.5*BM44, 0) + IF(AND(BN$1 = BO$1, BO$2 = "Mixed"), 0.5*BO44, 0)</f>
        <v>0</v>
      </c>
      <c r="BO44" s="5">
        <f>IF('Each Gender - Gold'!BO44+'Each Gender - Silver'!BO44+'Each Gender - Bronze'!BO44 &gt; 0, 'Each Gender - Gold'!BO44*'Medal values'!$B$1+'Each Gender - Silver'!BO44*'Medal values'!$B$2+'Each Gender - Bronze'!BO44*'Medal values'!$B$3, "") + IF(AND(BO$1 = BN$1, BN$2 = "Mixed"), 0.5*BN44, 0) + IF(AND(BO$1 = BP$1, BP$2 = "Mixed"), 0.5*BP44, 0)</f>
        <v>0</v>
      </c>
      <c r="BP44" s="5">
        <f>IF('Each Gender - Gold'!BP44+'Each Gender - Silver'!BP44+'Each Gender - Bronze'!BP44 &gt; 0, 'Each Gender - Gold'!BP44*'Medal values'!$B$1+'Each Gender - Silver'!BP44*'Medal values'!$B$2+'Each Gender - Bronze'!BP44*'Medal values'!$B$3, "") + IF(AND(BP$1 = BO$1, BO$2 = "Mixed"), 0.5*BO44, 0) + IF(AND(BP$1 = BQ$1, BQ$2 = "Mixed"), 0.5*BQ44, 0)</f>
        <v>0</v>
      </c>
      <c r="BQ44" s="5">
        <f>IF('Each Gender - Gold'!BQ44+'Each Gender - Silver'!BQ44+'Each Gender - Bronze'!BQ44 &gt; 0, 'Each Gender - Gold'!BQ44*'Medal values'!$B$1+'Each Gender - Silver'!BQ44*'Medal values'!$B$2+'Each Gender - Bronze'!BQ44*'Medal values'!$B$3, "") + IF(AND(BQ$1 = BP$1, BP$2 = "Mixed"), 0.5*BP44, 0) + IF(AND(BQ$1 = BR$1, BR$2 = "Mixed"), 0.5*BR44, 0)</f>
        <v>0</v>
      </c>
      <c r="BR44" s="5">
        <f>IF('Each Gender - Gold'!BR44+'Each Gender - Silver'!BR44+'Each Gender - Bronze'!BR44 &gt; 0, 'Each Gender - Gold'!BR44*'Medal values'!$B$1+'Each Gender - Silver'!BR44*'Medal values'!$B$2+'Each Gender - Bronze'!BR44*'Medal values'!$B$3, "") + IF(AND(BR$1 = BQ$1, BQ$2 = "Mixed"), 0.5*BQ44, 0) + IF(AND(BR$1 = BS$1, BS$2 = "Mixed"), 0.5*BS44, 0)</f>
        <v>0</v>
      </c>
      <c r="BS44" s="5">
        <f>IF('Each Gender - Gold'!BS44+'Each Gender - Silver'!BS44+'Each Gender - Bronze'!BS44 &gt; 0, 'Each Gender - Gold'!BS44*'Medal values'!$B$1+'Each Gender - Silver'!BS44*'Medal values'!$B$2+'Each Gender - Bronze'!BS44*'Medal values'!$B$3, "") + IF(AND(BS$1 = BR$1, BR$2 = "Mixed"), 0.5*BR44, 0) + IF(AND(BS$1 = BT$1, BT$2 = "Mixed"), 0.5*BT44, 0)</f>
        <v>0</v>
      </c>
      <c r="BT44" s="5">
        <f>IF('Each Gender - Gold'!BT44+'Each Gender - Silver'!BT44+'Each Gender - Bronze'!BT44 &gt; 0, 'Each Gender - Gold'!BT44*'Medal values'!$B$1+'Each Gender - Silver'!BT44*'Medal values'!$B$2+'Each Gender - Bronze'!BT44*'Medal values'!$B$3, "") + IF(AND(BT$1 = BS$1, BS$2 = "Mixed"), 0.5*BS44, 0) + IF(AND(BT$1 = BU$1, BU$2 = "Mixed"), 0.5*BU44, 0)</f>
        <v>0</v>
      </c>
      <c r="BU44" s="5">
        <f>IF('Each Gender - Gold'!BU44+'Each Gender - Silver'!BU44+'Each Gender - Bronze'!BU44 &gt; 0, 'Each Gender - Gold'!BU44*'Medal values'!$B$1+'Each Gender - Silver'!BU44*'Medal values'!$B$2+'Each Gender - Bronze'!BU44*'Medal values'!$B$3, "") + IF(AND(BU$1 = BT$1, BT$2 = "Mixed"), 0.5*BT44, 0) + IF(AND(BU$1 = BV$1, BV$2 = "Mixed"), 0.5*BV44, 0)</f>
        <v>0</v>
      </c>
      <c r="BV44" s="5">
        <f>IF('Each Gender - Gold'!BV44+'Each Gender - Silver'!BV44+'Each Gender - Bronze'!BV44 &gt; 0, 'Each Gender - Gold'!BV44*'Medal values'!$B$1+'Each Gender - Silver'!BV44*'Medal values'!$B$2+'Each Gender - Bronze'!BV44*'Medal values'!$B$3, "") + IF(AND(BV$1 = BU$1, BU$2 = "Mixed"), 0.5*BU44, 0) + IF(AND(BV$1 = BW$1, BW$2 = "Mixed"), 0.5*BW44, 0)</f>
        <v>0</v>
      </c>
      <c r="BW44" s="5">
        <f>IF('Each Gender - Gold'!BW44+'Each Gender - Silver'!BW44+'Each Gender - Bronze'!BW44 &gt; 0, 'Each Gender - Gold'!BW44*'Medal values'!$B$1+'Each Gender - Silver'!BW44*'Medal values'!$B$2+'Each Gender - Bronze'!BW44*'Medal values'!$B$3, "") + IF(AND(BW$1 = BV$1, BV$2 = "Mixed"), 0.5*BV44, 0) + IF(AND(BW$1 = BX$1, BX$2 = "Mixed"), 0.5*BX44, 0)</f>
        <v>0</v>
      </c>
      <c r="BX44" s="5">
        <f>IF('Each Gender - Gold'!BX44+'Each Gender - Silver'!BX44+'Each Gender - Bronze'!BX44 &gt; 0, 'Each Gender - Gold'!BX44*'Medal values'!$B$1+'Each Gender - Silver'!BX44*'Medal values'!$B$2+'Each Gender - Bronze'!BX44*'Medal values'!$B$3, "") + IF(AND(BX$1 = BW$1, BW$2 = "Mixed"), 0.5*BW44, 0) + IF(AND(BX$1 = BY$1, BY$2 = "Mixed"), 0.5*BY44, 0)</f>
        <v>0</v>
      </c>
      <c r="BY44" s="5">
        <f>IF('Each Gender - Gold'!BY44+'Each Gender - Silver'!BY44+'Each Gender - Bronze'!BY44 &gt; 0, 'Each Gender - Gold'!BY44*'Medal values'!$B$1+'Each Gender - Silver'!BY44*'Medal values'!$B$2+'Each Gender - Bronze'!BY44*'Medal values'!$B$3, "") + IF(AND(BY$1 = BX$1, BX$2 = "Mixed"), 0.5*BX44, 0) + IF(AND(BY$1 = BZ$1, BZ$2 = "Mixed"), 0.5*BZ44, 0)</f>
        <v>0</v>
      </c>
      <c r="BZ44" s="5">
        <f>IF('Each Gender - Gold'!BZ44+'Each Gender - Silver'!BZ44+'Each Gender - Bronze'!BZ44 &gt; 0, 'Each Gender - Gold'!BZ44*'Medal values'!$B$1+'Each Gender - Silver'!BZ44*'Medal values'!$B$2+'Each Gender - Bronze'!BZ44*'Medal values'!$B$3, "") + IF(AND(BZ$1 = BY$1, BY$2 = "Mixed"), 0.5*BY44, 0) + IF(AND(BZ$1 = CA$1, CA$2 = "Mixed"), 0.5*CA44, 0)</f>
        <v>0</v>
      </c>
      <c r="CA44" s="5">
        <f>IF('Each Gender - Gold'!CA44+'Each Gender - Silver'!CA44+'Each Gender - Bronze'!CA44 &gt; 0, 'Each Gender - Gold'!CA44*'Medal values'!$B$1+'Each Gender - Silver'!CA44*'Medal values'!$B$2+'Each Gender - Bronze'!CA44*'Medal values'!$B$3, "") + IF(AND(CA$1 = BZ$1, BZ$2 = "Mixed"), 0.5*BZ44, 0) + IF(AND(CA$1 = CB$1, CB$2 = "Mixed"), 0.5*CB44, 0)</f>
        <v>0</v>
      </c>
      <c r="CB44" s="5">
        <f>IF('Each Gender - Gold'!CB44+'Each Gender - Silver'!CB44+'Each Gender - Bronze'!CB44 &gt; 0, 'Each Gender - Gold'!CB44*'Medal values'!$B$1+'Each Gender - Silver'!CB44*'Medal values'!$B$2+'Each Gender - Bronze'!CB44*'Medal values'!$B$3, "") + IF(AND(CB$1 = CA$1, CA$2 = "Mixed"), 0.5*CA44, 0) + IF(AND(CB$1 = CC$1, CC$2 = "Mixed"), 0.5*CC44, 0)</f>
        <v>0</v>
      </c>
      <c r="CC44" s="5">
        <f>IF('Each Gender - Gold'!CC44+'Each Gender - Silver'!CC44+'Each Gender - Bronze'!CC44 &gt; 0, 'Each Gender - Gold'!CC44*'Medal values'!$B$1+'Each Gender - Silver'!CC44*'Medal values'!$B$2+'Each Gender - Bronze'!CC44*'Medal values'!$B$3, "") + IF(AND(CC$1 = CB$1, CB$2 = "Mixed"), 0.5*CB44, 0) + IF(AND(CC$1 = CD$1, CD$2 = "Mixed"), 0.5*CD44, 0)</f>
        <v>0</v>
      </c>
      <c r="CD44" s="5">
        <f>IF('Each Gender - Gold'!CD44+'Each Gender - Silver'!CD44+'Each Gender - Bronze'!CD44 &gt; 0, 'Each Gender - Gold'!CD44*'Medal values'!$B$1+'Each Gender - Silver'!CD44*'Medal values'!$B$2+'Each Gender - Bronze'!CD44*'Medal values'!$B$3, "") + IF(AND(CD$1 = CC$1, CC$2 = "Mixed"), 0.5*CC44, 0) + IF(AND(CD$1 = CE$1, CE$2 = "Mixed"), 0.5*CE44, 0)</f>
        <v>0</v>
      </c>
      <c r="CE44" s="5">
        <f>IF('Each Gender - Gold'!CE44+'Each Gender - Silver'!CE44+'Each Gender - Bronze'!CE44 &gt; 0, 'Each Gender - Gold'!CE44*'Medal values'!$B$1+'Each Gender - Silver'!CE44*'Medal values'!$B$2+'Each Gender - Bronze'!CE44*'Medal values'!$B$3, "") + IF(AND(CE$1 = CD$1, CD$2 = "Mixed"), 0.5*CD44, 0) + IF(AND(CE$1 = CF$1, CF$2 = "Mixed"), 0.5*CF44, 0)</f>
        <v>0</v>
      </c>
      <c r="CF44" s="5">
        <f>IF('Each Gender - Gold'!CF44+'Each Gender - Silver'!CF44+'Each Gender - Bronze'!CF44 &gt; 0, 'Each Gender - Gold'!CF44*'Medal values'!$B$1+'Each Gender - Silver'!CF44*'Medal values'!$B$2+'Each Gender - Bronze'!CF44*'Medal values'!$B$3, "") + IF(AND(CF$1 = CE$1, CE$2 = "Mixed"), 0.5*CE44, 0) + IF(AND(CF$1 = CG$1, CG$2 = "Mixed"), 0.5*CG44, 0)</f>
        <v>0</v>
      </c>
      <c r="CG44" s="5">
        <f>IF('Each Gender - Gold'!CG44+'Each Gender - Silver'!CG44+'Each Gender - Bronze'!CG44 &gt; 0, 'Each Gender - Gold'!CG44*'Medal values'!$B$1+'Each Gender - Silver'!CG44*'Medal values'!$B$2+'Each Gender - Bronze'!CG44*'Medal values'!$B$3, "") + IF(AND(CG$1 = CF$1, CF$2 = "Mixed"), 0.5*CF44, 0) + IF(AND(CG$1 = CH$1, CH$2 = "Mixed"), 0.5*CH44, 0)</f>
        <v>0</v>
      </c>
      <c r="CH44" s="5">
        <f>IF('Each Gender - Gold'!CH44+'Each Gender - Silver'!CH44+'Each Gender - Bronze'!CH44 &gt; 0, 'Each Gender - Gold'!CH44*'Medal values'!$B$1+'Each Gender - Silver'!CH44*'Medal values'!$B$2+'Each Gender - Bronze'!CH44*'Medal values'!$B$3, "") + IF(AND(CH$1 = CG$1, CG$2 = "Mixed"), 0.5*CG44, 0) + IF(AND(CH$1 = CI$1, CI$2 = "Mixed"), 0.5*CI44, 0)</f>
        <v>0</v>
      </c>
      <c r="CI44" s="5">
        <f>IF('Each Gender - Gold'!CI44+'Each Gender - Silver'!CI44+'Each Gender - Bronze'!CI44 &gt; 0, 'Each Gender - Gold'!CI44*'Medal values'!$B$1+'Each Gender - Silver'!CI44*'Medal values'!$B$2+'Each Gender - Bronze'!CI44*'Medal values'!$B$3, "") + IF(AND(CI$1 = CH$1, CH$2 = "Mixed"), 0.5*CH44, 0) + IF(AND(CI$1 = CJ$1, CJ$2 = "Mixed"), 0.5*CJ44, 0)</f>
        <v>0</v>
      </c>
      <c r="CJ44" s="5">
        <f>IF('Each Gender - Gold'!CJ44+'Each Gender - Silver'!CJ44+'Each Gender - Bronze'!CJ44 &gt; 0, 'Each Gender - Gold'!CJ44*'Medal values'!$B$1+'Each Gender - Silver'!CJ44*'Medal values'!$B$2+'Each Gender - Bronze'!CJ44*'Medal values'!$B$3, "") + IF(AND(CJ$1 = CI$1, CI$2 = "Mixed"), 0.5*CI44, 0) + IF(AND(CJ$1 = CK$1, CK$2 = "Mixed"), 0.5*CK44, 0)</f>
        <v>0</v>
      </c>
      <c r="CK44" s="5">
        <f>IF('Each Gender - Gold'!CK44+'Each Gender - Silver'!CK44+'Each Gender - Bronze'!CK44 &gt; 0, 'Each Gender - Gold'!CK44*'Medal values'!$B$1+'Each Gender - Silver'!CK44*'Medal values'!$B$2+'Each Gender - Bronze'!CK44*'Medal values'!$B$3, "") + IF(AND(CK$1 = CJ$1, CJ$2 = "Mixed"), 0.5*CJ44, 0) + IF(AND(CK$1 = CL$1, CL$2 = "Mixed"), 0.5*CL44, 0)</f>
        <v>0</v>
      </c>
      <c r="CL44" s="5">
        <f>IF('Each Gender - Gold'!CL44+'Each Gender - Silver'!CL44+'Each Gender - Bronze'!CL44 &gt; 0, 'Each Gender - Gold'!CL44*'Medal values'!$B$1+'Each Gender - Silver'!CL44*'Medal values'!$B$2+'Each Gender - Bronze'!CL44*'Medal values'!$B$3, "") + IF(AND(CL$1 = CK$1, CK$2 = "Mixed"), 0.5*CK44, 0) + IF(AND(CL$1 = CM$1, CM$2 = "Mixed"), 0.5*CM44, 0)</f>
        <v>0</v>
      </c>
      <c r="CM44" s="5">
        <f>IF('Each Gender - Gold'!CM44+'Each Gender - Silver'!CM44+'Each Gender - Bronze'!CM44 &gt; 0, 'Each Gender - Gold'!CM44*'Medal values'!$B$1+'Each Gender - Silver'!CM44*'Medal values'!$B$2+'Each Gender - Bronze'!CM44*'Medal values'!$B$3, "") + IF(AND(CM$1 = CL$1, CL$2 = "Mixed"), 0.5*CL44, 0) + IF(AND(CM$1 = CN$1, CN$2 = "Mixed"), 0.5*CN44, 0)</f>
        <v>0</v>
      </c>
      <c r="CN44" s="5">
        <f>IF('Each Gender - Gold'!CN44+'Each Gender - Silver'!CN44+'Each Gender - Bronze'!CN44 &gt; 0, 'Each Gender - Gold'!CN44*'Medal values'!$B$1+'Each Gender - Silver'!CN44*'Medal values'!$B$2+'Each Gender - Bronze'!CN44*'Medal values'!$B$3, "") + IF(AND(CN$1 = CM$1, CM$2 = "Mixed"), 0.5*CM44, 0) + IF(AND(CN$1 = CO$1, CO$2 = "Mixed"), 0.5*CO44, 0)</f>
        <v>0</v>
      </c>
      <c r="CO44" s="5">
        <f>IF('Each Gender - Gold'!CO44+'Each Gender - Silver'!CO44+'Each Gender - Bronze'!CO44 &gt; 0, 'Each Gender - Gold'!CO44*'Medal values'!$B$1+'Each Gender - Silver'!CO44*'Medal values'!$B$2+'Each Gender - Bronze'!CO44*'Medal values'!$B$3, "") + IF(AND(CO$1 = CN$1, CN$2 = "Mixed"), 0.5*CN44, 0) + IF(AND(CO$1 = CP$1, CP$2 = "Mixed"), 0.5*CP44, 0)</f>
        <v>0</v>
      </c>
      <c r="CP44" s="5">
        <f>IF('Each Gender - Gold'!CP44+'Each Gender - Silver'!CP44+'Each Gender - Bronze'!CP44 &gt; 0, 'Each Gender - Gold'!CP44*'Medal values'!$B$1+'Each Gender - Silver'!CP44*'Medal values'!$B$2+'Each Gender - Bronze'!CP44*'Medal values'!$B$3, "") + IF(AND(CP$1 = CO$1, CO$2 = "Mixed"), 0.5*CO44, 0) + IF(AND(CP$1 = CQ$1, CQ$2 = "Mixed"), 0.5*CQ44, 0)</f>
        <v>0</v>
      </c>
      <c r="CQ44" s="5">
        <f>IF('Each Gender - Gold'!CQ44+'Each Gender - Silver'!CQ44+'Each Gender - Bronze'!CQ44 &gt; 0, 'Each Gender - Gold'!CQ44*'Medal values'!$B$1+'Each Gender - Silver'!CQ44*'Medal values'!$B$2+'Each Gender - Bronze'!CQ44*'Medal values'!$B$3, "") + IF(AND(CQ$1 = CP$1, CP$2 = "Mixed"), 0.5*CP44, 0) + IF(AND(CQ$1 = CR$1, CR$2 = "Mixed"), 0.5*CR44, 0)</f>
        <v>0</v>
      </c>
      <c r="CR44" s="5">
        <f>IF('Each Gender - Gold'!CR44+'Each Gender - Silver'!CR44+'Each Gender - Bronze'!CR44 &gt; 0, 'Each Gender - Gold'!CR44*'Medal values'!$B$1+'Each Gender - Silver'!CR44*'Medal values'!$B$2+'Each Gender - Bronze'!CR44*'Medal values'!$B$3, "") + IF(AND(CR$1 = CQ$1, CQ$2 = "Mixed"), 0.5*CQ44, 0) + IF(AND(CR$1 = CS$1, CS$2 = "Mixed"), 0.5*CS44, 0)</f>
        <v>0</v>
      </c>
      <c r="CS44" s="5">
        <f>IF('Each Gender - Gold'!CS44+'Each Gender - Silver'!CS44+'Each Gender - Bronze'!CS44 &gt; 0, 'Each Gender - Gold'!CS44*'Medal values'!$B$1+'Each Gender - Silver'!CS44*'Medal values'!$B$2+'Each Gender - Bronze'!CS44*'Medal values'!$B$3, "") + IF(AND(CS$1 = CR$1, CR$2 = "Mixed"), 0.5*CR44, 0) + IF(AND(CS$1 = CT$1, CT$2 = "Mixed"), 0.5*CT44, 0)</f>
        <v>0</v>
      </c>
      <c r="CT44" s="5">
        <f>IF('Each Gender - Gold'!CT44+'Each Gender - Silver'!CT44+'Each Gender - Bronze'!CT44 &gt; 0, 'Each Gender - Gold'!CT44*'Medal values'!$B$1+'Each Gender - Silver'!CT44*'Medal values'!$B$2+'Each Gender - Bronze'!CT44*'Medal values'!$B$3, "") + IF(AND(CT$1 = CS$1, CS$2 = "Mixed"), 0.5*CS44, 0) + IF(AND(CT$1 = CU$1, CU$2 = "Mixed"), 0.5*CU44, 0)</f>
        <v>2.000001</v>
      </c>
      <c r="CU44" s="5">
        <f>IF('Each Gender - Gold'!CU44+'Each Gender - Silver'!CU44+'Each Gender - Bronze'!CU44 &gt; 0, 'Each Gender - Gold'!CU44*'Medal values'!$B$1+'Each Gender - Silver'!CU44*'Medal values'!$B$2+'Each Gender - Bronze'!CU44*'Medal values'!$B$3, "") + IF(AND(CU$1 = CT$1, CT$2 = "Mixed"), 0.5*CT44, 0) + IF(AND(CU$1 = CV$1, CV$2 = "Mixed"), 0.5*CV44, 0)</f>
        <v>3.000001</v>
      </c>
      <c r="CV44" s="5">
        <f>IF('Each Gender - Gold'!CV44+'Each Gender - Silver'!CV44+'Each Gender - Bronze'!CV44 &gt; 0, 'Each Gender - Gold'!CV44*'Medal values'!$B$1+'Each Gender - Silver'!CV44*'Medal values'!$B$2+'Each Gender - Bronze'!CV44*'Medal values'!$B$3, "") + IF(AND(CV$1 = CU$1, CU$2 = "Mixed"), 0.5*CU44, 0) + IF(AND(CV$1 = CW$1, CW$2 = "Mixed"), 0.5*CW44, 0)</f>
        <v>0</v>
      </c>
      <c r="CW44" s="5">
        <f t="shared" ref="CW44:CX44" si="42">SUMIF($B$2:$CV$2,CW$2, $B44:$CV44)</f>
        <v>7.001001</v>
      </c>
      <c r="CX44" s="5">
        <f t="shared" si="42"/>
        <v>4.000001</v>
      </c>
    </row>
    <row r="45">
      <c r="A45" s="5" t="str">
        <f>Countries!A43</f>
        <v>IRI</v>
      </c>
      <c r="B45" s="5">
        <f>IF('Each Gender - Gold'!B45+'Each Gender - Silver'!B45+'Each Gender - Bronze'!B45 &gt; 0, 'Each Gender - Gold'!B45*'Medal values'!$B$1+'Each Gender - Silver'!B45*'Medal values'!$B$2+'Each Gender - Bronze'!B45*'Medal values'!$B$3, "") + IF(AND(B$1 = A$1, A$2 = "Mixed"), 0.5*A45, 0) + IF(AND(B$1 = C$1, C$2 = "Mixed"), 0.5*C45, 0)</f>
        <v>0</v>
      </c>
      <c r="C45" s="5">
        <f>IF('Each Gender - Gold'!C45+'Each Gender - Silver'!C45+'Each Gender - Bronze'!C45 &gt; 0, 'Each Gender - Gold'!C45*'Medal values'!$B$1+'Each Gender - Silver'!C45*'Medal values'!$B$2+'Each Gender - Bronze'!C45*'Medal values'!$B$3, "") + IF(AND(C$1 = B$1, B$2 = "Mixed"), 0.5*B45, 0) + IF(AND(C$1 = D$1, D$2 = "Mixed"), 0.5*D45, 0)</f>
        <v>0</v>
      </c>
      <c r="D45" s="5">
        <f>IF('Each Gender - Gold'!D45+'Each Gender - Silver'!D45+'Each Gender - Bronze'!D45 &gt; 0, 'Each Gender - Gold'!D45*'Medal values'!$B$1+'Each Gender - Silver'!D45*'Medal values'!$B$2+'Each Gender - Bronze'!D45*'Medal values'!$B$3, "") + IF(AND(D$1 = C$1, C$2 = "Mixed"), 0.5*C45, 0) + IF(AND(D$1 = E$1, E$2 = "Mixed"), 0.5*E45, 0)</f>
        <v>0</v>
      </c>
      <c r="E45" s="5">
        <f>IF('Each Gender - Gold'!E45+'Each Gender - Silver'!E45+'Each Gender - Bronze'!E45 &gt; 0, 'Each Gender - Gold'!E45*'Medal values'!$B$1+'Each Gender - Silver'!E45*'Medal values'!$B$2+'Each Gender - Bronze'!E45*'Medal values'!$B$3, "") + IF(AND(E$1 = D$1, D$2 = "Mixed"), 0.5*D45, 0) + IF(AND(E$1 = F$1, F$2 = "Mixed"), 0.5*F45, 0)</f>
        <v>0</v>
      </c>
      <c r="F45" s="5">
        <f>IF('Each Gender - Gold'!F45+'Each Gender - Silver'!F45+'Each Gender - Bronze'!F45 &gt; 0, 'Each Gender - Gold'!F45*'Medal values'!$B$1+'Each Gender - Silver'!F45*'Medal values'!$B$2+'Each Gender - Bronze'!F45*'Medal values'!$B$3, "") + IF(AND(F$1 = E$1, E$2 = "Mixed"), 0.5*E45, 0) + IF(AND(F$1 = G$1, G$2 = "Mixed"), 0.5*G45, 0)</f>
        <v>0</v>
      </c>
      <c r="G45" s="5">
        <f>IF('Each Gender - Gold'!G45+'Each Gender - Silver'!G45+'Each Gender - Bronze'!G45 &gt; 0, 'Each Gender - Gold'!G45*'Medal values'!$B$1+'Each Gender - Silver'!G45*'Medal values'!$B$2+'Each Gender - Bronze'!G45*'Medal values'!$B$3, "") + IF(AND(G$1 = F$1, F$2 = "Mixed"), 0.5*F45, 0) + IF(AND(G$1 = H$1, H$2 = "Mixed"), 0.5*H45, 0)</f>
        <v>0</v>
      </c>
      <c r="H45" s="5">
        <f>IF('Each Gender - Gold'!H45+'Each Gender - Silver'!H45+'Each Gender - Bronze'!H45 &gt; 0, 'Each Gender - Gold'!H45*'Medal values'!$B$1+'Each Gender - Silver'!H45*'Medal values'!$B$2+'Each Gender - Bronze'!H45*'Medal values'!$B$3, "") + IF(AND(H$1 = G$1, G$2 = "Mixed"), 0.5*G45, 0) + IF(AND(H$1 = I$1, I$2 = "Mixed"), 0.5*I45, 0)</f>
        <v>0</v>
      </c>
      <c r="I45" s="5">
        <f>IF('Each Gender - Gold'!I45+'Each Gender - Silver'!I45+'Each Gender - Bronze'!I45 &gt; 0, 'Each Gender - Gold'!I45*'Medal values'!$B$1+'Each Gender - Silver'!I45*'Medal values'!$B$2+'Each Gender - Bronze'!I45*'Medal values'!$B$3, "") + IF(AND(I$1 = H$1, H$2 = "Mixed"), 0.5*H45, 0) + IF(AND(I$1 = J$1, J$2 = "Mixed"), 0.5*J45, 0)</f>
        <v>0</v>
      </c>
      <c r="J45" s="5">
        <f>IF('Each Gender - Gold'!J45+'Each Gender - Silver'!J45+'Each Gender - Bronze'!J45 &gt; 0, 'Each Gender - Gold'!J45*'Medal values'!$B$1+'Each Gender - Silver'!J45*'Medal values'!$B$2+'Each Gender - Bronze'!J45*'Medal values'!$B$3, "") + IF(AND(J$1 = I$1, I$2 = "Mixed"), 0.5*I45, 0) + IF(AND(J$1 = K$1, K$2 = "Mixed"), 0.5*K45, 0)</f>
        <v>0</v>
      </c>
      <c r="K45" s="5">
        <f>IF('Each Gender - Gold'!K45+'Each Gender - Silver'!K45+'Each Gender - Bronze'!K45 &gt; 0, 'Each Gender - Gold'!K45*'Medal values'!$B$1+'Each Gender - Silver'!K45*'Medal values'!$B$2+'Each Gender - Bronze'!K45*'Medal values'!$B$3, "") + IF(AND(K$1 = J$1, J$2 = "Mixed"), 0.5*J45, 0) + IF(AND(K$1 = L$1, L$2 = "Mixed"), 0.5*L45, 0)</f>
        <v>0</v>
      </c>
      <c r="L45" s="5">
        <f>IF('Each Gender - Gold'!L45+'Each Gender - Silver'!L45+'Each Gender - Bronze'!L45 &gt; 0, 'Each Gender - Gold'!L45*'Medal values'!$B$1+'Each Gender - Silver'!L45*'Medal values'!$B$2+'Each Gender - Bronze'!L45*'Medal values'!$B$3, "") + IF(AND(L$1 = K$1, K$2 = "Mixed"), 0.5*K45, 0) + IF(AND(L$1 = M$1, M$2 = "Mixed"), 0.5*M45, 0)</f>
        <v>0</v>
      </c>
      <c r="M45" s="5">
        <f>IF('Each Gender - Gold'!M45+'Each Gender - Silver'!M45+'Each Gender - Bronze'!M45 &gt; 0, 'Each Gender - Gold'!M45*'Medal values'!$B$1+'Each Gender - Silver'!M45*'Medal values'!$B$2+'Each Gender - Bronze'!M45*'Medal values'!$B$3, "") + IF(AND(M$1 = L$1, L$2 = "Mixed"), 0.5*L45, 0) + IF(AND(M$1 = N$1, N$2 = "Mixed"), 0.5*N45, 0)</f>
        <v>0</v>
      </c>
      <c r="N45" s="5">
        <f>IF('Each Gender - Gold'!N45+'Each Gender - Silver'!N45+'Each Gender - Bronze'!N45 &gt; 0, 'Each Gender - Gold'!N45*'Medal values'!$B$1+'Each Gender - Silver'!N45*'Medal values'!$B$2+'Each Gender - Bronze'!N45*'Medal values'!$B$3, "") + IF(AND(N$1 = M$1, M$2 = "Mixed"), 0.5*M45, 0) + IF(AND(N$1 = O$1, O$2 = "Mixed"), 0.5*O45, 0)</f>
        <v>0</v>
      </c>
      <c r="O45" s="5">
        <f>IF('Each Gender - Gold'!O45+'Each Gender - Silver'!O45+'Each Gender - Bronze'!O45 &gt; 0, 'Each Gender - Gold'!O45*'Medal values'!$B$1+'Each Gender - Silver'!O45*'Medal values'!$B$2+'Each Gender - Bronze'!O45*'Medal values'!$B$3, "") + IF(AND(O$1 = N$1, N$2 = "Mixed"), 0.5*N45, 0) + IF(AND(O$1 = P$1, P$2 = "Mixed"), 0.5*P45, 0)</f>
        <v>0</v>
      </c>
      <c r="P45" s="5">
        <f>IF('Each Gender - Gold'!P45+'Each Gender - Silver'!P45+'Each Gender - Bronze'!P45 &gt; 0, 'Each Gender - Gold'!P45*'Medal values'!$B$1+'Each Gender - Silver'!P45*'Medal values'!$B$2+'Each Gender - Bronze'!P45*'Medal values'!$B$3, "") + IF(AND(P$1 = O$1, O$2 = "Mixed"), 0.5*O45, 0) + IF(AND(P$1 = Q$1, Q$2 = "Mixed"), 0.5*Q45, 0)</f>
        <v>0</v>
      </c>
      <c r="Q45" s="5">
        <f>IF('Each Gender - Gold'!Q45+'Each Gender - Silver'!Q45+'Each Gender - Bronze'!Q45 &gt; 0, 'Each Gender - Gold'!Q45*'Medal values'!$B$1+'Each Gender - Silver'!Q45*'Medal values'!$B$2+'Each Gender - Bronze'!Q45*'Medal values'!$B$3, "") + IF(AND(Q$1 = P$1, P$2 = "Mixed"), 0.5*P45, 0) + IF(AND(Q$1 = R$1, R$2 = "Mixed"), 0.5*R45, 0)</f>
        <v>0</v>
      </c>
      <c r="R45" s="5">
        <f>IF('Each Gender - Gold'!R45+'Each Gender - Silver'!R45+'Each Gender - Bronze'!R45 &gt; 0, 'Each Gender - Gold'!R45*'Medal values'!$B$1+'Each Gender - Silver'!R45*'Medal values'!$B$2+'Each Gender - Bronze'!R45*'Medal values'!$B$3, "") + IF(AND(R$1 = Q$1, Q$2 = "Mixed"), 0.5*Q45, 0) + IF(AND(R$1 = S$1, S$2 = "Mixed"), 0.5*S45, 0)</f>
        <v>0</v>
      </c>
      <c r="S45" s="5">
        <f>IF('Each Gender - Gold'!S45+'Each Gender - Silver'!S45+'Each Gender - Bronze'!S45 &gt; 0, 'Each Gender - Gold'!S45*'Medal values'!$B$1+'Each Gender - Silver'!S45*'Medal values'!$B$2+'Each Gender - Bronze'!S45*'Medal values'!$B$3, "") + IF(AND(S$1 = R$1, R$2 = "Mixed"), 0.5*R45, 0) + IF(AND(S$1 = T$1, T$2 = "Mixed"), 0.5*T45, 0)</f>
        <v>0</v>
      </c>
      <c r="T45" s="5">
        <f>IF('Each Gender - Gold'!T45+'Each Gender - Silver'!T45+'Each Gender - Bronze'!T45 &gt; 0, 'Each Gender - Gold'!T45*'Medal values'!$B$1+'Each Gender - Silver'!T45*'Medal values'!$B$2+'Each Gender - Bronze'!T45*'Medal values'!$B$3, "") + IF(AND(T$1 = S$1, S$2 = "Mixed"), 0.5*S45, 0) + IF(AND(T$1 = U$1, U$2 = "Mixed"), 0.5*U45, 0)</f>
        <v>0</v>
      </c>
      <c r="U45" s="5">
        <f>IF('Each Gender - Gold'!U45+'Each Gender - Silver'!U45+'Each Gender - Bronze'!U45 &gt; 0, 'Each Gender - Gold'!U45*'Medal values'!$B$1+'Each Gender - Silver'!U45*'Medal values'!$B$2+'Each Gender - Bronze'!U45*'Medal values'!$B$3, "") + IF(AND(U$1 = T$1, T$2 = "Mixed"), 0.5*T45, 0) + IF(AND(U$1 = V$1, V$2 = "Mixed"), 0.5*V45, 0)</f>
        <v>0</v>
      </c>
      <c r="V45" s="5">
        <f>IF('Each Gender - Gold'!V45+'Each Gender - Silver'!V45+'Each Gender - Bronze'!V45 &gt; 0, 'Each Gender - Gold'!V45*'Medal values'!$B$1+'Each Gender - Silver'!V45*'Medal values'!$B$2+'Each Gender - Bronze'!V45*'Medal values'!$B$3, "") + IF(AND(V$1 = U$1, U$2 = "Mixed"), 0.5*U45, 0) + IF(AND(V$1 = W$1, W$2 = "Mixed"), 0.5*W45, 0)</f>
        <v>0</v>
      </c>
      <c r="W45" s="5">
        <f>IF('Each Gender - Gold'!W45+'Each Gender - Silver'!W45+'Each Gender - Bronze'!W45 &gt; 0, 'Each Gender - Gold'!W45*'Medal values'!$B$1+'Each Gender - Silver'!W45*'Medal values'!$B$2+'Each Gender - Bronze'!W45*'Medal values'!$B$3, "") + IF(AND(W$1 = V$1, V$2 = "Mixed"), 0.5*V45, 0) + IF(AND(W$1 = X$1, X$2 = "Mixed"), 0.5*X45, 0)</f>
        <v>0</v>
      </c>
      <c r="X45" s="5">
        <f>IF('Each Gender - Gold'!X45+'Each Gender - Silver'!X45+'Each Gender - Bronze'!X45 &gt; 0, 'Each Gender - Gold'!X45*'Medal values'!$B$1+'Each Gender - Silver'!X45*'Medal values'!$B$2+'Each Gender - Bronze'!X45*'Medal values'!$B$3, "") + IF(AND(X$1 = W$1, W$2 = "Mixed"), 0.5*W45, 0) + IF(AND(X$1 = Y$1, Y$2 = "Mixed"), 0.5*Y45, 0)</f>
        <v>0</v>
      </c>
      <c r="Y45" s="5">
        <f>IF('Each Gender - Gold'!Y45+'Each Gender - Silver'!Y45+'Each Gender - Bronze'!Y45 &gt; 0, 'Each Gender - Gold'!Y45*'Medal values'!$B$1+'Each Gender - Silver'!Y45*'Medal values'!$B$2+'Each Gender - Bronze'!Y45*'Medal values'!$B$3, "") + IF(AND(Y$1 = X$1, X$2 = "Mixed"), 0.5*X45, 0) + IF(AND(Y$1 = Z$1, Z$2 = "Mixed"), 0.5*Z45, 0)</f>
        <v>0</v>
      </c>
      <c r="Z45" s="5">
        <f>IF('Each Gender - Gold'!Z45+'Each Gender - Silver'!Z45+'Each Gender - Bronze'!Z45 &gt; 0, 'Each Gender - Gold'!Z45*'Medal values'!$B$1+'Each Gender - Silver'!Z45*'Medal values'!$B$2+'Each Gender - Bronze'!Z45*'Medal values'!$B$3, "") + IF(AND(Z$1 = Y$1, Y$2 = "Mixed"), 0.5*Y45, 0) + IF(AND(Z$1 = AA$1, AA$2 = "Mixed"), 0.5*AA45, 0)</f>
        <v>0</v>
      </c>
      <c r="AA45" s="5">
        <f>IF('Each Gender - Gold'!AA45+'Each Gender - Silver'!AA45+'Each Gender - Bronze'!AA45 &gt; 0, 'Each Gender - Gold'!AA45*'Medal values'!$B$1+'Each Gender - Silver'!AA45*'Medal values'!$B$2+'Each Gender - Bronze'!AA45*'Medal values'!$B$3, "") + IF(AND(AA$1 = Z$1, Z$2 = "Mixed"), 0.5*Z45, 0) + IF(AND(AA$1 = AB$1, AB$2 = "Mixed"), 0.5*AB45, 0)</f>
        <v>0</v>
      </c>
      <c r="AB45" s="5">
        <f>IF('Each Gender - Gold'!AB45+'Each Gender - Silver'!AB45+'Each Gender - Bronze'!AB45 &gt; 0, 'Each Gender - Gold'!AB45*'Medal values'!$B$1+'Each Gender - Silver'!AB45*'Medal values'!$B$2+'Each Gender - Bronze'!AB45*'Medal values'!$B$3, "") + IF(AND(AB$1 = AA$1, AA$2 = "Mixed"), 0.5*AA45, 0) + IF(AND(AB$1 = AC$1, AC$2 = "Mixed"), 0.5*AC45, 0)</f>
        <v>0</v>
      </c>
      <c r="AC45" s="5">
        <f>IF('Each Gender - Gold'!AC45+'Each Gender - Silver'!AC45+'Each Gender - Bronze'!AC45 &gt; 0, 'Each Gender - Gold'!AC45*'Medal values'!$B$1+'Each Gender - Silver'!AC45*'Medal values'!$B$2+'Each Gender - Bronze'!AC45*'Medal values'!$B$3, "") + IF(AND(AC$1 = AB$1, AB$2 = "Mixed"), 0.5*AB45, 0) + IF(AND(AC$1 = AD$1, AD$2 = "Mixed"), 0.5*AD45, 0)</f>
        <v>0</v>
      </c>
      <c r="AD45" s="5">
        <f>IF('Each Gender - Gold'!AD45+'Each Gender - Silver'!AD45+'Each Gender - Bronze'!AD45 &gt; 0, 'Each Gender - Gold'!AD45*'Medal values'!$B$1+'Each Gender - Silver'!AD45*'Medal values'!$B$2+'Each Gender - Bronze'!AD45*'Medal values'!$B$3, "") + IF(AND(AD$1 = AC$1, AC$2 = "Mixed"), 0.5*AC45, 0) + IF(AND(AD$1 = AE$1, AE$2 = "Mixed"), 0.5*AE45, 0)</f>
        <v>0</v>
      </c>
      <c r="AE45" s="5">
        <f>IF('Each Gender - Gold'!AE45+'Each Gender - Silver'!AE45+'Each Gender - Bronze'!AE45 &gt; 0, 'Each Gender - Gold'!AE45*'Medal values'!$B$1+'Each Gender - Silver'!AE45*'Medal values'!$B$2+'Each Gender - Bronze'!AE45*'Medal values'!$B$3, "") + IF(AND(AE$1 = AD$1, AD$2 = "Mixed"), 0.5*AD45, 0) + IF(AND(AE$1 = AF$1, AF$2 = "Mixed"), 0.5*AF45, 0)</f>
        <v>0</v>
      </c>
      <c r="AF45" s="5">
        <f>IF('Each Gender - Gold'!AF45+'Each Gender - Silver'!AF45+'Each Gender - Bronze'!AF45 &gt; 0, 'Each Gender - Gold'!AF45*'Medal values'!$B$1+'Each Gender - Silver'!AF45*'Medal values'!$B$2+'Each Gender - Bronze'!AF45*'Medal values'!$B$3, "") + IF(AND(AF$1 = AE$1, AE$2 = "Mixed"), 0.5*AE45, 0) + IF(AND(AF$1 = AG$1, AG$2 = "Mixed"), 0.5*AG45, 0)</f>
        <v>0</v>
      </c>
      <c r="AG45" s="5">
        <f>IF('Each Gender - Gold'!AG45+'Each Gender - Silver'!AG45+'Each Gender - Bronze'!AG45 &gt; 0, 'Each Gender - Gold'!AG45*'Medal values'!$B$1+'Each Gender - Silver'!AG45*'Medal values'!$B$2+'Each Gender - Bronze'!AG45*'Medal values'!$B$3, "") + IF(AND(AG$1 = AF$1, AF$2 = "Mixed"), 0.5*AF45, 0) + IF(AND(AG$1 = AH$1, AH$2 = "Mixed"), 0.5*AH45, 0)</f>
        <v>0</v>
      </c>
      <c r="AH45" s="5">
        <f>IF('Each Gender - Gold'!AH45+'Each Gender - Silver'!AH45+'Each Gender - Bronze'!AH45 &gt; 0, 'Each Gender - Gold'!AH45*'Medal values'!$B$1+'Each Gender - Silver'!AH45*'Medal values'!$B$2+'Each Gender - Bronze'!AH45*'Medal values'!$B$3, "") + IF(AND(AH$1 = AG$1, AG$2 = "Mixed"), 0.5*AG45, 0) + IF(AND(AH$1 = AI$1, AI$2 = "Mixed"), 0.5*AI45, 0)</f>
        <v>0</v>
      </c>
      <c r="AI45" s="5">
        <f>IF('Each Gender - Gold'!AI45+'Each Gender - Silver'!AI45+'Each Gender - Bronze'!AI45 &gt; 0, 'Each Gender - Gold'!AI45*'Medal values'!$B$1+'Each Gender - Silver'!AI45*'Medal values'!$B$2+'Each Gender - Bronze'!AI45*'Medal values'!$B$3, "") + IF(AND(AI$1 = AH$1, AH$2 = "Mixed"), 0.5*AH45, 0) + IF(AND(AI$1 = AJ$1, AJ$2 = "Mixed"), 0.5*AJ45, 0)</f>
        <v>0</v>
      </c>
      <c r="AJ45" s="5">
        <f>IF('Each Gender - Gold'!AJ45+'Each Gender - Silver'!AJ45+'Each Gender - Bronze'!AJ45 &gt; 0, 'Each Gender - Gold'!AJ45*'Medal values'!$B$1+'Each Gender - Silver'!AJ45*'Medal values'!$B$2+'Each Gender - Bronze'!AJ45*'Medal values'!$B$3, "") + IF(AND(AJ$1 = AI$1, AI$2 = "Mixed"), 0.5*AI45, 0) + IF(AND(AJ$1 = AK$1, AK$2 = "Mixed"), 0.5*AK45, 0)</f>
        <v>0</v>
      </c>
      <c r="AK45" s="5">
        <f>IF('Each Gender - Gold'!AK45+'Each Gender - Silver'!AK45+'Each Gender - Bronze'!AK45 &gt; 0, 'Each Gender - Gold'!AK45*'Medal values'!$B$1+'Each Gender - Silver'!AK45*'Medal values'!$B$2+'Each Gender - Bronze'!AK45*'Medal values'!$B$3, "") + IF(AND(AK$1 = AJ$1, AJ$2 = "Mixed"), 0.5*AJ45, 0) + IF(AND(AK$1 = AL$1, AL$2 = "Mixed"), 0.5*AL45, 0)</f>
        <v>0</v>
      </c>
      <c r="AL45" s="5">
        <f>IF('Each Gender - Gold'!AL45+'Each Gender - Silver'!AL45+'Each Gender - Bronze'!AL45 &gt; 0, 'Each Gender - Gold'!AL45*'Medal values'!$B$1+'Each Gender - Silver'!AL45*'Medal values'!$B$2+'Each Gender - Bronze'!AL45*'Medal values'!$B$3, "") + IF(AND(AL$1 = AK$1, AK$2 = "Mixed"), 0.5*AK45, 0) + IF(AND(AL$1 = AM$1, AM$2 = "Mixed"), 0.5*AM45, 0)</f>
        <v>0</v>
      </c>
      <c r="AM45" s="5">
        <f>IF('Each Gender - Gold'!AM45+'Each Gender - Silver'!AM45+'Each Gender - Bronze'!AM45 &gt; 0, 'Each Gender - Gold'!AM45*'Medal values'!$B$1+'Each Gender - Silver'!AM45*'Medal values'!$B$2+'Each Gender - Bronze'!AM45*'Medal values'!$B$3, "") + IF(AND(AM$1 = AL$1, AL$2 = "Mixed"), 0.5*AL45, 0) + IF(AND(AM$1 = AN$1, AN$2 = "Mixed"), 0.5*AN45, 0)</f>
        <v>0</v>
      </c>
      <c r="AN45" s="5">
        <f>IF('Each Gender - Gold'!AN45+'Each Gender - Silver'!AN45+'Each Gender - Bronze'!AN45 &gt; 0, 'Each Gender - Gold'!AN45*'Medal values'!$B$1+'Each Gender - Silver'!AN45*'Medal values'!$B$2+'Each Gender - Bronze'!AN45*'Medal values'!$B$3, "") + IF(AND(AN$1 = AM$1, AM$2 = "Mixed"), 0.5*AM45, 0) + IF(AND(AN$1 = AO$1, AO$2 = "Mixed"), 0.5*AO45, 0)</f>
        <v>0</v>
      </c>
      <c r="AO45" s="5">
        <f>IF('Each Gender - Gold'!AO45+'Each Gender - Silver'!AO45+'Each Gender - Bronze'!AO45 &gt; 0, 'Each Gender - Gold'!AO45*'Medal values'!$B$1+'Each Gender - Silver'!AO45*'Medal values'!$B$2+'Each Gender - Bronze'!AO45*'Medal values'!$B$3, "") + IF(AND(AO$1 = AN$1, AN$2 = "Mixed"), 0.5*AN45, 0) + IF(AND(AO$1 = AP$1, AP$2 = "Mixed"), 0.5*AP45, 0)</f>
        <v>0</v>
      </c>
      <c r="AP45" s="5">
        <f>IF('Each Gender - Gold'!AP45+'Each Gender - Silver'!AP45+'Each Gender - Bronze'!AP45 &gt; 0, 'Each Gender - Gold'!AP45*'Medal values'!$B$1+'Each Gender - Silver'!AP45*'Medal values'!$B$2+'Each Gender - Bronze'!AP45*'Medal values'!$B$3, "") + IF(AND(AP$1 = AO$1, AO$2 = "Mixed"), 0.5*AO45, 0) + IF(AND(AP$1 = AQ$1, AQ$2 = "Mixed"), 0.5*AQ45, 0)</f>
        <v>0</v>
      </c>
      <c r="AQ45" s="5">
        <f>IF('Each Gender - Gold'!AQ45+'Each Gender - Silver'!AQ45+'Each Gender - Bronze'!AQ45 &gt; 0, 'Each Gender - Gold'!AQ45*'Medal values'!$B$1+'Each Gender - Silver'!AQ45*'Medal values'!$B$2+'Each Gender - Bronze'!AQ45*'Medal values'!$B$3, "") + IF(AND(AQ$1 = AP$1, AP$2 = "Mixed"), 0.5*AP45, 0) + IF(AND(AQ$1 = AR$1, AR$2 = "Mixed"), 0.5*AR45, 0)</f>
        <v>0</v>
      </c>
      <c r="AR45" s="5">
        <f>IF('Each Gender - Gold'!AR45+'Each Gender - Silver'!AR45+'Each Gender - Bronze'!AR45 &gt; 0, 'Each Gender - Gold'!AR45*'Medal values'!$B$1+'Each Gender - Silver'!AR45*'Medal values'!$B$2+'Each Gender - Bronze'!AR45*'Medal values'!$B$3, "") + IF(AND(AR$1 = AQ$1, AQ$2 = "Mixed"), 0.5*AQ45, 0) + IF(AND(AR$1 = AS$1, AS$2 = "Mixed"), 0.5*AS45, 0)</f>
        <v>0</v>
      </c>
      <c r="AS45" s="5">
        <f>IF('Each Gender - Gold'!AS45+'Each Gender - Silver'!AS45+'Each Gender - Bronze'!AS45 &gt; 0, 'Each Gender - Gold'!AS45*'Medal values'!$B$1+'Each Gender - Silver'!AS45*'Medal values'!$B$2+'Each Gender - Bronze'!AS45*'Medal values'!$B$3, "") + IF(AND(AS$1 = AR$1, AR$2 = "Mixed"), 0.5*AR45, 0) + IF(AND(AS$1 = AT$1, AT$2 = "Mixed"), 0.5*AT45, 0)</f>
        <v>0</v>
      </c>
      <c r="AT45" s="5">
        <f>IF('Each Gender - Gold'!AT45+'Each Gender - Silver'!AT45+'Each Gender - Bronze'!AT45 &gt; 0, 'Each Gender - Gold'!AT45*'Medal values'!$B$1+'Each Gender - Silver'!AT45*'Medal values'!$B$2+'Each Gender - Bronze'!AT45*'Medal values'!$B$3, "") + IF(AND(AT$1 = AS$1, AS$2 = "Mixed"), 0.5*AS45, 0) + IF(AND(AT$1 = AU$1, AU$2 = "Mixed"), 0.5*AU45, 0)</f>
        <v>0</v>
      </c>
      <c r="AU45" s="5">
        <f>IF('Each Gender - Gold'!AU45+'Each Gender - Silver'!AU45+'Each Gender - Bronze'!AU45 &gt; 0, 'Each Gender - Gold'!AU45*'Medal values'!$B$1+'Each Gender - Silver'!AU45*'Medal values'!$B$2+'Each Gender - Bronze'!AU45*'Medal values'!$B$3, "") + IF(AND(AU$1 = AT$1, AT$2 = "Mixed"), 0.5*AT45, 0) + IF(AND(AU$1 = AV$1, AV$2 = "Mixed"), 0.5*AV45, 0)</f>
        <v>0</v>
      </c>
      <c r="AV45" s="5">
        <f>IF('Each Gender - Gold'!AV45+'Each Gender - Silver'!AV45+'Each Gender - Bronze'!AV45 &gt; 0, 'Each Gender - Gold'!AV45*'Medal values'!$B$1+'Each Gender - Silver'!AV45*'Medal values'!$B$2+'Each Gender - Bronze'!AV45*'Medal values'!$B$3, "") + IF(AND(AV$1 = AU$1, AU$2 = "Mixed"), 0.5*AU45, 0) + IF(AND(AV$1 = AW$1, AW$2 = "Mixed"), 0.5*AW45, 0)</f>
        <v>0</v>
      </c>
      <c r="AW45" s="5">
        <f>IF('Each Gender - Gold'!AW45+'Each Gender - Silver'!AW45+'Each Gender - Bronze'!AW45 &gt; 0, 'Each Gender - Gold'!AW45*'Medal values'!$B$1+'Each Gender - Silver'!AW45*'Medal values'!$B$2+'Each Gender - Bronze'!AW45*'Medal values'!$B$3, "") + IF(AND(AW$1 = AV$1, AV$2 = "Mixed"), 0.5*AV45, 0) + IF(AND(AW$1 = AX$1, AX$2 = "Mixed"), 0.5*AX45, 0)</f>
        <v>0</v>
      </c>
      <c r="AX45" s="5">
        <f>IF('Each Gender - Gold'!AX45+'Each Gender - Silver'!AX45+'Each Gender - Bronze'!AX45 &gt; 0, 'Each Gender - Gold'!AX45*'Medal values'!$B$1+'Each Gender - Silver'!AX45*'Medal values'!$B$2+'Each Gender - Bronze'!AX45*'Medal values'!$B$3, "") + IF(AND(AX$1 = AW$1, AW$2 = "Mixed"), 0.5*AW45, 0) + IF(AND(AX$1 = AY$1, AY$2 = "Mixed"), 0.5*AY45, 0)</f>
        <v>0</v>
      </c>
      <c r="AY45" s="5">
        <f>IF('Each Gender - Gold'!AY45+'Each Gender - Silver'!AY45+'Each Gender - Bronze'!AY45 &gt; 0, 'Each Gender - Gold'!AY45*'Medal values'!$B$1+'Each Gender - Silver'!AY45*'Medal values'!$B$2+'Each Gender - Bronze'!AY45*'Medal values'!$B$3, "") + IF(AND(AY$1 = AX$1, AX$2 = "Mixed"), 0.5*AX45, 0) + IF(AND(AY$1 = AZ$1, AZ$2 = "Mixed"), 0.5*AZ45, 0)</f>
        <v>0</v>
      </c>
      <c r="AZ45" s="5">
        <f>IF('Each Gender - Gold'!AZ45+'Each Gender - Silver'!AZ45+'Each Gender - Bronze'!AZ45 &gt; 0, 'Each Gender - Gold'!AZ45*'Medal values'!$B$1+'Each Gender - Silver'!AZ45*'Medal values'!$B$2+'Each Gender - Bronze'!AZ45*'Medal values'!$B$3, "") + IF(AND(AZ$1 = AY$1, AY$2 = "Mixed"), 0.5*AY45, 0) + IF(AND(AZ$1 = BA$1, BA$2 = "Mixed"), 0.5*BA45, 0)</f>
        <v>0</v>
      </c>
      <c r="BA45" s="5">
        <f>IF('Each Gender - Gold'!BA45+'Each Gender - Silver'!BA45+'Each Gender - Bronze'!BA45 &gt; 0, 'Each Gender - Gold'!BA45*'Medal values'!$B$1+'Each Gender - Silver'!BA45*'Medal values'!$B$2+'Each Gender - Bronze'!BA45*'Medal values'!$B$3, "") + IF(AND(BA$1 = AZ$1, AZ$2 = "Mixed"), 0.5*AZ45, 0) + IF(AND(BA$1 = BB$1, BB$2 = "Mixed"), 0.5*BB45, 0)</f>
        <v>0</v>
      </c>
      <c r="BB45" s="5">
        <f>IF('Each Gender - Gold'!BB45+'Each Gender - Silver'!BB45+'Each Gender - Bronze'!BB45 &gt; 0, 'Each Gender - Gold'!BB45*'Medal values'!$B$1+'Each Gender - Silver'!BB45*'Medal values'!$B$2+'Each Gender - Bronze'!BB45*'Medal values'!$B$3, "") + IF(AND(BB$1 = BA$1, BA$2 = "Mixed"), 0.5*BA45, 0) + IF(AND(BB$1 = BC$1, BC$2 = "Mixed"), 0.5*BC45, 0)</f>
        <v>3.001</v>
      </c>
      <c r="BC45" s="5">
        <f>IF('Each Gender - Gold'!BC45+'Each Gender - Silver'!BC45+'Each Gender - Bronze'!BC45 &gt; 0, 'Each Gender - Gold'!BC45*'Medal values'!$B$1+'Each Gender - Silver'!BC45*'Medal values'!$B$2+'Each Gender - Bronze'!BC45*'Medal values'!$B$3, "") + IF(AND(BC$1 = BB$1, BB$2 = "Mixed"), 0.5*BB45, 0) + IF(AND(BC$1 = BD$1, BD$2 = "Mixed"), 0.5*BD45, 0)</f>
        <v>0</v>
      </c>
      <c r="BD45" s="5">
        <f>IF('Each Gender - Gold'!BD45+'Each Gender - Silver'!BD45+'Each Gender - Bronze'!BD45 &gt; 0, 'Each Gender - Gold'!BD45*'Medal values'!$B$1+'Each Gender - Silver'!BD45*'Medal values'!$B$2+'Each Gender - Bronze'!BD45*'Medal values'!$B$3, "") + IF(AND(BD$1 = BC$1, BC$2 = "Mixed"), 0.5*BC45, 0) + IF(AND(BD$1 = BE$1, BE$2 = "Mixed"), 0.5*BE45, 0)</f>
        <v>0</v>
      </c>
      <c r="BE45" s="5">
        <f>IF('Each Gender - Gold'!BE45+'Each Gender - Silver'!BE45+'Each Gender - Bronze'!BE45 &gt; 0, 'Each Gender - Gold'!BE45*'Medal values'!$B$1+'Each Gender - Silver'!BE45*'Medal values'!$B$2+'Each Gender - Bronze'!BE45*'Medal values'!$B$3, "") + IF(AND(BE$1 = BD$1, BD$2 = "Mixed"), 0.5*BD45, 0) + IF(AND(BE$1 = BF$1, BF$2 = "Mixed"), 0.5*BF45, 0)</f>
        <v>0</v>
      </c>
      <c r="BF45" s="5">
        <f>IF('Each Gender - Gold'!BF45+'Each Gender - Silver'!BF45+'Each Gender - Bronze'!BF45 &gt; 0, 'Each Gender - Gold'!BF45*'Medal values'!$B$1+'Each Gender - Silver'!BF45*'Medal values'!$B$2+'Each Gender - Bronze'!BF45*'Medal values'!$B$3, "") + IF(AND(BF$1 = BE$1, BE$2 = "Mixed"), 0.5*BE45, 0) + IF(AND(BF$1 = BG$1, BG$2 = "Mixed"), 0.5*BG45, 0)</f>
        <v>0</v>
      </c>
      <c r="BG45" s="5">
        <f>IF('Each Gender - Gold'!BG45+'Each Gender - Silver'!BG45+'Each Gender - Bronze'!BG45 &gt; 0, 'Each Gender - Gold'!BG45*'Medal values'!$B$1+'Each Gender - Silver'!BG45*'Medal values'!$B$2+'Each Gender - Bronze'!BG45*'Medal values'!$B$3, "") + IF(AND(BG$1 = BF$1, BF$2 = "Mixed"), 0.5*BF45, 0) + IF(AND(BG$1 = BH$1, BH$2 = "Mixed"), 0.5*BH45, 0)</f>
        <v>0</v>
      </c>
      <c r="BH45" s="5">
        <f>IF('Each Gender - Gold'!BH45+'Each Gender - Silver'!BH45+'Each Gender - Bronze'!BH45 &gt; 0, 'Each Gender - Gold'!BH45*'Medal values'!$B$1+'Each Gender - Silver'!BH45*'Medal values'!$B$2+'Each Gender - Bronze'!BH45*'Medal values'!$B$3, "") + IF(AND(BH$1 = BG$1, BG$2 = "Mixed"), 0.5*BG45, 0) + IF(AND(BH$1 = BI$1, BI$2 = "Mixed"), 0.5*BI45, 0)</f>
        <v>0</v>
      </c>
      <c r="BI45" s="5">
        <f>IF('Each Gender - Gold'!BI45+'Each Gender - Silver'!BI45+'Each Gender - Bronze'!BI45 &gt; 0, 'Each Gender - Gold'!BI45*'Medal values'!$B$1+'Each Gender - Silver'!BI45*'Medal values'!$B$2+'Each Gender - Bronze'!BI45*'Medal values'!$B$3, "") + IF(AND(BI$1 = BH$1, BH$2 = "Mixed"), 0.5*BH45, 0) + IF(AND(BI$1 = BJ$1, BJ$2 = "Mixed"), 0.5*BJ45, 0)</f>
        <v>0</v>
      </c>
      <c r="BJ45" s="5">
        <f>IF('Each Gender - Gold'!BJ45+'Each Gender - Silver'!BJ45+'Each Gender - Bronze'!BJ45 &gt; 0, 'Each Gender - Gold'!BJ45*'Medal values'!$B$1+'Each Gender - Silver'!BJ45*'Medal values'!$B$2+'Each Gender - Bronze'!BJ45*'Medal values'!$B$3, "") + IF(AND(BJ$1 = BI$1, BI$2 = "Mixed"), 0.5*BI45, 0) + IF(AND(BJ$1 = BK$1, BK$2 = "Mixed"), 0.5*BK45, 0)</f>
        <v>0</v>
      </c>
      <c r="BK45" s="5">
        <f>IF('Each Gender - Gold'!BK45+'Each Gender - Silver'!BK45+'Each Gender - Bronze'!BK45 &gt; 0, 'Each Gender - Gold'!BK45*'Medal values'!$B$1+'Each Gender - Silver'!BK45*'Medal values'!$B$2+'Each Gender - Bronze'!BK45*'Medal values'!$B$3, "") + IF(AND(BK$1 = BJ$1, BJ$2 = "Mixed"), 0.5*BJ45, 0) + IF(AND(BK$1 = BL$1, BL$2 = "Mixed"), 0.5*BL45, 0)</f>
        <v>0</v>
      </c>
      <c r="BL45" s="5">
        <f>IF('Each Gender - Gold'!BL45+'Each Gender - Silver'!BL45+'Each Gender - Bronze'!BL45 &gt; 0, 'Each Gender - Gold'!BL45*'Medal values'!$B$1+'Each Gender - Silver'!BL45*'Medal values'!$B$2+'Each Gender - Bronze'!BL45*'Medal values'!$B$3, "") + IF(AND(BL$1 = BK$1, BK$2 = "Mixed"), 0.5*BK45, 0) + IF(AND(BL$1 = BM$1, BM$2 = "Mixed"), 0.5*BM45, 0)</f>
        <v>0</v>
      </c>
      <c r="BM45" s="5">
        <f>IF('Each Gender - Gold'!BM45+'Each Gender - Silver'!BM45+'Each Gender - Bronze'!BM45 &gt; 0, 'Each Gender - Gold'!BM45*'Medal values'!$B$1+'Each Gender - Silver'!BM45*'Medal values'!$B$2+'Each Gender - Bronze'!BM45*'Medal values'!$B$3, "") + IF(AND(BM$1 = BL$1, BL$2 = "Mixed"), 0.5*BL45, 0) + IF(AND(BM$1 = BN$1, BN$2 = "Mixed"), 0.5*BN45, 0)</f>
        <v>0</v>
      </c>
      <c r="BN45" s="5">
        <f>IF('Each Gender - Gold'!BN45+'Each Gender - Silver'!BN45+'Each Gender - Bronze'!BN45 &gt; 0, 'Each Gender - Gold'!BN45*'Medal values'!$B$1+'Each Gender - Silver'!BN45*'Medal values'!$B$2+'Each Gender - Bronze'!BN45*'Medal values'!$B$3, "") + IF(AND(BN$1 = BM$1, BM$2 = "Mixed"), 0.5*BM45, 0) + IF(AND(BN$1 = BO$1, BO$2 = "Mixed"), 0.5*BO45, 0)</f>
        <v>0</v>
      </c>
      <c r="BO45" s="5">
        <f>IF('Each Gender - Gold'!BO45+'Each Gender - Silver'!BO45+'Each Gender - Bronze'!BO45 &gt; 0, 'Each Gender - Gold'!BO45*'Medal values'!$B$1+'Each Gender - Silver'!BO45*'Medal values'!$B$2+'Each Gender - Bronze'!BO45*'Medal values'!$B$3, "") + IF(AND(BO$1 = BN$1, BN$2 = "Mixed"), 0.5*BN45, 0) + IF(AND(BO$1 = BP$1, BP$2 = "Mixed"), 0.5*BP45, 0)</f>
        <v>0</v>
      </c>
      <c r="BP45" s="5">
        <f>IF('Each Gender - Gold'!BP45+'Each Gender - Silver'!BP45+'Each Gender - Bronze'!BP45 &gt; 0, 'Each Gender - Gold'!BP45*'Medal values'!$B$1+'Each Gender - Silver'!BP45*'Medal values'!$B$2+'Each Gender - Bronze'!BP45*'Medal values'!$B$3, "") + IF(AND(BP$1 = BO$1, BO$2 = "Mixed"), 0.5*BO45, 0) + IF(AND(BP$1 = BQ$1, BQ$2 = "Mixed"), 0.5*BQ45, 0)</f>
        <v>3.001</v>
      </c>
      <c r="BQ45" s="5">
        <f>IF('Each Gender - Gold'!BQ45+'Each Gender - Silver'!BQ45+'Each Gender - Bronze'!BQ45 &gt; 0, 'Each Gender - Gold'!BQ45*'Medal values'!$B$1+'Each Gender - Silver'!BQ45*'Medal values'!$B$2+'Each Gender - Bronze'!BQ45*'Medal values'!$B$3, "") + IF(AND(BQ$1 = BP$1, BP$2 = "Mixed"), 0.5*BP45, 0) + IF(AND(BQ$1 = BR$1, BR$2 = "Mixed"), 0.5*BR45, 0)</f>
        <v>0</v>
      </c>
      <c r="BR45" s="5">
        <f>IF('Each Gender - Gold'!BR45+'Each Gender - Silver'!BR45+'Each Gender - Bronze'!BR45 &gt; 0, 'Each Gender - Gold'!BR45*'Medal values'!$B$1+'Each Gender - Silver'!BR45*'Medal values'!$B$2+'Each Gender - Bronze'!BR45*'Medal values'!$B$3, "") + IF(AND(BR$1 = BQ$1, BQ$2 = "Mixed"), 0.5*BQ45, 0) + IF(AND(BR$1 = BS$1, BS$2 = "Mixed"), 0.5*BS45, 0)</f>
        <v>0</v>
      </c>
      <c r="BS45" s="5">
        <f>IF('Each Gender - Gold'!BS45+'Each Gender - Silver'!BS45+'Each Gender - Bronze'!BS45 &gt; 0, 'Each Gender - Gold'!BS45*'Medal values'!$B$1+'Each Gender - Silver'!BS45*'Medal values'!$B$2+'Each Gender - Bronze'!BS45*'Medal values'!$B$3, "") + IF(AND(BS$1 = BR$1, BR$2 = "Mixed"), 0.5*BR45, 0) + IF(AND(BS$1 = BT$1, BT$2 = "Mixed"), 0.5*BT45, 0)</f>
        <v>0</v>
      </c>
      <c r="BT45" s="5">
        <f>IF('Each Gender - Gold'!BT45+'Each Gender - Silver'!BT45+'Each Gender - Bronze'!BT45 &gt; 0, 'Each Gender - Gold'!BT45*'Medal values'!$B$1+'Each Gender - Silver'!BT45*'Medal values'!$B$2+'Each Gender - Bronze'!BT45*'Medal values'!$B$3, "") + IF(AND(BT$1 = BS$1, BS$2 = "Mixed"), 0.5*BS45, 0) + IF(AND(BT$1 = BU$1, BU$2 = "Mixed"), 0.5*BU45, 0)</f>
        <v>0</v>
      </c>
      <c r="BU45" s="5">
        <f>IF('Each Gender - Gold'!BU45+'Each Gender - Silver'!BU45+'Each Gender - Bronze'!BU45 &gt; 0, 'Each Gender - Gold'!BU45*'Medal values'!$B$1+'Each Gender - Silver'!BU45*'Medal values'!$B$2+'Each Gender - Bronze'!BU45*'Medal values'!$B$3, "") + IF(AND(BU$1 = BT$1, BT$2 = "Mixed"), 0.5*BT45, 0) + IF(AND(BU$1 = BV$1, BV$2 = "Mixed"), 0.5*BV45, 0)</f>
        <v>0</v>
      </c>
      <c r="BV45" s="5">
        <f>IF('Each Gender - Gold'!BV45+'Each Gender - Silver'!BV45+'Each Gender - Bronze'!BV45 &gt; 0, 'Each Gender - Gold'!BV45*'Medal values'!$B$1+'Each Gender - Silver'!BV45*'Medal values'!$B$2+'Each Gender - Bronze'!BV45*'Medal values'!$B$3, "") + IF(AND(BV$1 = BU$1, BU$2 = "Mixed"), 0.5*BU45, 0) + IF(AND(BV$1 = BW$1, BW$2 = "Mixed"), 0.5*BW45, 0)</f>
        <v>0</v>
      </c>
      <c r="BW45" s="5">
        <f>IF('Each Gender - Gold'!BW45+'Each Gender - Silver'!BW45+'Each Gender - Bronze'!BW45 &gt; 0, 'Each Gender - Gold'!BW45*'Medal values'!$B$1+'Each Gender - Silver'!BW45*'Medal values'!$B$2+'Each Gender - Bronze'!BW45*'Medal values'!$B$3, "") + IF(AND(BW$1 = BV$1, BV$2 = "Mixed"), 0.5*BV45, 0) + IF(AND(BW$1 = BX$1, BX$2 = "Mixed"), 0.5*BX45, 0)</f>
        <v>0</v>
      </c>
      <c r="BX45" s="5">
        <f>IF('Each Gender - Gold'!BX45+'Each Gender - Silver'!BX45+'Each Gender - Bronze'!BX45 &gt; 0, 'Each Gender - Gold'!BX45*'Medal values'!$B$1+'Each Gender - Silver'!BX45*'Medal values'!$B$2+'Each Gender - Bronze'!BX45*'Medal values'!$B$3, "") + IF(AND(BX$1 = BW$1, BW$2 = "Mixed"), 0.5*BW45, 0) + IF(AND(BX$1 = BY$1, BY$2 = "Mixed"), 0.5*BY45, 0)</f>
        <v>0</v>
      </c>
      <c r="BY45" s="5">
        <f>IF('Each Gender - Gold'!BY45+'Each Gender - Silver'!BY45+'Each Gender - Bronze'!BY45 &gt; 0, 'Each Gender - Gold'!BY45*'Medal values'!$B$1+'Each Gender - Silver'!BY45*'Medal values'!$B$2+'Each Gender - Bronze'!BY45*'Medal values'!$B$3, "") + IF(AND(BY$1 = BX$1, BX$2 = "Mixed"), 0.5*BX45, 0) + IF(AND(BY$1 = BZ$1, BZ$2 = "Mixed"), 0.5*BZ45, 0)</f>
        <v>0</v>
      </c>
      <c r="BZ45" s="5">
        <f>IF('Each Gender - Gold'!BZ45+'Each Gender - Silver'!BZ45+'Each Gender - Bronze'!BZ45 &gt; 0, 'Each Gender - Gold'!BZ45*'Medal values'!$B$1+'Each Gender - Silver'!BZ45*'Medal values'!$B$2+'Each Gender - Bronze'!BZ45*'Medal values'!$B$3, "") + IF(AND(BZ$1 = BY$1, BY$2 = "Mixed"), 0.5*BY45, 0) + IF(AND(BZ$1 = CA$1, CA$2 = "Mixed"), 0.5*CA45, 0)</f>
        <v>0</v>
      </c>
      <c r="CA45" s="5">
        <f>IF('Each Gender - Gold'!CA45+'Each Gender - Silver'!CA45+'Each Gender - Bronze'!CA45 &gt; 0, 'Each Gender - Gold'!CA45*'Medal values'!$B$1+'Each Gender - Silver'!CA45*'Medal values'!$B$2+'Each Gender - Bronze'!CA45*'Medal values'!$B$3, "") + IF(AND(CA$1 = BZ$1, BZ$2 = "Mixed"), 0.5*BZ45, 0) + IF(AND(CA$1 = CB$1, CB$2 = "Mixed"), 0.5*CB45, 0)</f>
        <v>0</v>
      </c>
      <c r="CB45" s="5">
        <f>IF('Each Gender - Gold'!CB45+'Each Gender - Silver'!CB45+'Each Gender - Bronze'!CB45 &gt; 0, 'Each Gender - Gold'!CB45*'Medal values'!$B$1+'Each Gender - Silver'!CB45*'Medal values'!$B$2+'Each Gender - Bronze'!CB45*'Medal values'!$B$3, "") + IF(AND(CB$1 = CA$1, CA$2 = "Mixed"), 0.5*CA45, 0) + IF(AND(CB$1 = CC$1, CC$2 = "Mixed"), 0.5*CC45, 0)</f>
        <v>0</v>
      </c>
      <c r="CC45" s="5">
        <f>IF('Each Gender - Gold'!CC45+'Each Gender - Silver'!CC45+'Each Gender - Bronze'!CC45 &gt; 0, 'Each Gender - Gold'!CC45*'Medal values'!$B$1+'Each Gender - Silver'!CC45*'Medal values'!$B$2+'Each Gender - Bronze'!CC45*'Medal values'!$B$3, "") + IF(AND(CC$1 = CB$1, CB$2 = "Mixed"), 0.5*CB45, 0) + IF(AND(CC$1 = CD$1, CD$2 = "Mixed"), 0.5*CD45, 0)</f>
        <v>0</v>
      </c>
      <c r="CD45" s="5">
        <f>IF('Each Gender - Gold'!CD45+'Each Gender - Silver'!CD45+'Each Gender - Bronze'!CD45 &gt; 0, 'Each Gender - Gold'!CD45*'Medal values'!$B$1+'Each Gender - Silver'!CD45*'Medal values'!$B$2+'Each Gender - Bronze'!CD45*'Medal values'!$B$3, "") + IF(AND(CD$1 = CC$1, CC$2 = "Mixed"), 0.5*CC45, 0) + IF(AND(CD$1 = CE$1, CE$2 = "Mixed"), 0.5*CE45, 0)</f>
        <v>0</v>
      </c>
      <c r="CE45" s="5">
        <f>IF('Each Gender - Gold'!CE45+'Each Gender - Silver'!CE45+'Each Gender - Bronze'!CE45 &gt; 0, 'Each Gender - Gold'!CE45*'Medal values'!$B$1+'Each Gender - Silver'!CE45*'Medal values'!$B$2+'Each Gender - Bronze'!CE45*'Medal values'!$B$3, "") + IF(AND(CE$1 = CD$1, CD$2 = "Mixed"), 0.5*CD45, 0) + IF(AND(CE$1 = CF$1, CF$2 = "Mixed"), 0.5*CF45, 0)</f>
        <v>0</v>
      </c>
      <c r="CF45" s="5">
        <f>IF('Each Gender - Gold'!CF45+'Each Gender - Silver'!CF45+'Each Gender - Bronze'!CF45 &gt; 0, 'Each Gender - Gold'!CF45*'Medal values'!$B$1+'Each Gender - Silver'!CF45*'Medal values'!$B$2+'Each Gender - Bronze'!CF45*'Medal values'!$B$3, "") + IF(AND(CF$1 = CE$1, CE$2 = "Mixed"), 0.5*CE45, 0) + IF(AND(CF$1 = CG$1, CG$2 = "Mixed"), 0.5*CG45, 0)</f>
        <v>0</v>
      </c>
      <c r="CG45" s="5">
        <f>IF('Each Gender - Gold'!CG45+'Each Gender - Silver'!CG45+'Each Gender - Bronze'!CG45 &gt; 0, 'Each Gender - Gold'!CG45*'Medal values'!$B$1+'Each Gender - Silver'!CG45*'Medal values'!$B$2+'Each Gender - Bronze'!CG45*'Medal values'!$B$3, "") + IF(AND(CG$1 = CF$1, CF$2 = "Mixed"), 0.5*CF45, 0) + IF(AND(CG$1 = CH$1, CH$2 = "Mixed"), 0.5*CH45, 0)</f>
        <v>0</v>
      </c>
      <c r="CH45" s="5">
        <f>IF('Each Gender - Gold'!CH45+'Each Gender - Silver'!CH45+'Each Gender - Bronze'!CH45 &gt; 0, 'Each Gender - Gold'!CH45*'Medal values'!$B$1+'Each Gender - Silver'!CH45*'Medal values'!$B$2+'Each Gender - Bronze'!CH45*'Medal values'!$B$3, "") + IF(AND(CH$1 = CG$1, CG$2 = "Mixed"), 0.5*CG45, 0) + IF(AND(CH$1 = CI$1, CI$2 = "Mixed"), 0.5*CI45, 0)</f>
        <v>0</v>
      </c>
      <c r="CI45" s="5">
        <f>IF('Each Gender - Gold'!CI45+'Each Gender - Silver'!CI45+'Each Gender - Bronze'!CI45 &gt; 0, 'Each Gender - Gold'!CI45*'Medal values'!$B$1+'Each Gender - Silver'!CI45*'Medal values'!$B$2+'Each Gender - Bronze'!CI45*'Medal values'!$B$3, "") + IF(AND(CI$1 = CH$1, CH$2 = "Mixed"), 0.5*CH45, 0) + IF(AND(CI$1 = CJ$1, CJ$2 = "Mixed"), 0.5*CJ45, 0)</f>
        <v>0</v>
      </c>
      <c r="CJ45" s="5">
        <f>IF('Each Gender - Gold'!CJ45+'Each Gender - Silver'!CJ45+'Each Gender - Bronze'!CJ45 &gt; 0, 'Each Gender - Gold'!CJ45*'Medal values'!$B$1+'Each Gender - Silver'!CJ45*'Medal values'!$B$2+'Each Gender - Bronze'!CJ45*'Medal values'!$B$3, "") + IF(AND(CJ$1 = CI$1, CI$2 = "Mixed"), 0.5*CI45, 0) + IF(AND(CJ$1 = CK$1, CK$2 = "Mixed"), 0.5*CK45, 0)</f>
        <v>0</v>
      </c>
      <c r="CK45" s="5">
        <f>IF('Each Gender - Gold'!CK45+'Each Gender - Silver'!CK45+'Each Gender - Bronze'!CK45 &gt; 0, 'Each Gender - Gold'!CK45*'Medal values'!$B$1+'Each Gender - Silver'!CK45*'Medal values'!$B$2+'Each Gender - Bronze'!CK45*'Medal values'!$B$3, "") + IF(AND(CK$1 = CJ$1, CJ$2 = "Mixed"), 0.5*CJ45, 0) + IF(AND(CK$1 = CL$1, CL$2 = "Mixed"), 0.5*CL45, 0)</f>
        <v>0</v>
      </c>
      <c r="CL45" s="5">
        <f>IF('Each Gender - Gold'!CL45+'Each Gender - Silver'!CL45+'Each Gender - Bronze'!CL45 &gt; 0, 'Each Gender - Gold'!CL45*'Medal values'!$B$1+'Each Gender - Silver'!CL45*'Medal values'!$B$2+'Each Gender - Bronze'!CL45*'Medal values'!$B$3, "") + IF(AND(CL$1 = CK$1, CK$2 = "Mixed"), 0.5*CK45, 0) + IF(AND(CL$1 = CM$1, CM$2 = "Mixed"), 0.5*CM45, 0)</f>
        <v>0</v>
      </c>
      <c r="CM45" s="5">
        <f>IF('Each Gender - Gold'!CM45+'Each Gender - Silver'!CM45+'Each Gender - Bronze'!CM45 &gt; 0, 'Each Gender - Gold'!CM45*'Medal values'!$B$1+'Each Gender - Silver'!CM45*'Medal values'!$B$2+'Each Gender - Bronze'!CM45*'Medal values'!$B$3, "") + IF(AND(CM$1 = CL$1, CL$2 = "Mixed"), 0.5*CL45, 0) + IF(AND(CM$1 = CN$1, CN$2 = "Mixed"), 0.5*CN45, 0)</f>
        <v>0</v>
      </c>
      <c r="CN45" s="5">
        <f>IF('Each Gender - Gold'!CN45+'Each Gender - Silver'!CN45+'Each Gender - Bronze'!CN45 &gt; 0, 'Each Gender - Gold'!CN45*'Medal values'!$B$1+'Each Gender - Silver'!CN45*'Medal values'!$B$2+'Each Gender - Bronze'!CN45*'Medal values'!$B$3, "") + IF(AND(CN$1 = CM$1, CM$2 = "Mixed"), 0.5*CM45, 0) + IF(AND(CN$1 = CO$1, CO$2 = "Mixed"), 0.5*CO45, 0)</f>
        <v>0</v>
      </c>
      <c r="CO45" s="5">
        <f>IF('Each Gender - Gold'!CO45+'Each Gender - Silver'!CO45+'Each Gender - Bronze'!CO45 &gt; 0, 'Each Gender - Gold'!CO45*'Medal values'!$B$1+'Each Gender - Silver'!CO45*'Medal values'!$B$2+'Each Gender - Bronze'!CO45*'Medal values'!$B$3, "") + IF(AND(CO$1 = CN$1, CN$2 = "Mixed"), 0.5*CN45, 0) + IF(AND(CO$1 = CP$1, CP$2 = "Mixed"), 0.5*CP45, 0)</f>
        <v>0</v>
      </c>
      <c r="CP45" s="5">
        <f>IF('Each Gender - Gold'!CP45+'Each Gender - Silver'!CP45+'Each Gender - Bronze'!CP45 &gt; 0, 'Each Gender - Gold'!CP45*'Medal values'!$B$1+'Each Gender - Silver'!CP45*'Medal values'!$B$2+'Each Gender - Bronze'!CP45*'Medal values'!$B$3, "") + IF(AND(CP$1 = CO$1, CO$2 = "Mixed"), 0.5*CO45, 0) + IF(AND(CP$1 = CQ$1, CQ$2 = "Mixed"), 0.5*CQ45, 0)</f>
        <v>0</v>
      </c>
      <c r="CQ45" s="5">
        <f>IF('Each Gender - Gold'!CQ45+'Each Gender - Silver'!CQ45+'Each Gender - Bronze'!CQ45 &gt; 0, 'Each Gender - Gold'!CQ45*'Medal values'!$B$1+'Each Gender - Silver'!CQ45*'Medal values'!$B$2+'Each Gender - Bronze'!CQ45*'Medal values'!$B$3, "") + IF(AND(CQ$1 = CP$1, CP$2 = "Mixed"), 0.5*CP45, 0) + IF(AND(CQ$1 = CR$1, CR$2 = "Mixed"), 0.5*CR45, 0)</f>
        <v>0</v>
      </c>
      <c r="CR45" s="5">
        <f>IF('Each Gender - Gold'!CR45+'Each Gender - Silver'!CR45+'Each Gender - Bronze'!CR45 &gt; 0, 'Each Gender - Gold'!CR45*'Medal values'!$B$1+'Each Gender - Silver'!CR45*'Medal values'!$B$2+'Each Gender - Bronze'!CR45*'Medal values'!$B$3, "") + IF(AND(CR$1 = CQ$1, CQ$2 = "Mixed"), 0.5*CQ45, 0) + IF(AND(CR$1 = CS$1, CS$2 = "Mixed"), 0.5*CS45, 0)</f>
        <v>0</v>
      </c>
      <c r="CS45" s="5">
        <f>IF('Each Gender - Gold'!CS45+'Each Gender - Silver'!CS45+'Each Gender - Bronze'!CS45 &gt; 0, 'Each Gender - Gold'!CS45*'Medal values'!$B$1+'Each Gender - Silver'!CS45*'Medal values'!$B$2+'Each Gender - Bronze'!CS45*'Medal values'!$B$3, "") + IF(AND(CS$1 = CR$1, CR$2 = "Mixed"), 0.5*CR45, 0) + IF(AND(CS$1 = CT$1, CT$2 = "Mixed"), 0.5*CT45, 0)</f>
        <v>2.000001</v>
      </c>
      <c r="CT45" s="5">
        <f>IF('Each Gender - Gold'!CT45+'Each Gender - Silver'!CT45+'Each Gender - Bronze'!CT45 &gt; 0, 'Each Gender - Gold'!CT45*'Medal values'!$B$1+'Each Gender - Silver'!CT45*'Medal values'!$B$2+'Each Gender - Bronze'!CT45*'Medal values'!$B$3, "") + IF(AND(CT$1 = CS$1, CS$2 = "Mixed"), 0.5*CS45, 0) + IF(AND(CT$1 = CU$1, CU$2 = "Mixed"), 0.5*CU45, 0)</f>
        <v>0</v>
      </c>
      <c r="CU45" s="5">
        <f>IF('Each Gender - Gold'!CU45+'Each Gender - Silver'!CU45+'Each Gender - Bronze'!CU45 &gt; 0, 'Each Gender - Gold'!CU45*'Medal values'!$B$1+'Each Gender - Silver'!CU45*'Medal values'!$B$2+'Each Gender - Bronze'!CU45*'Medal values'!$B$3, "") + IF(AND(CU$1 = CT$1, CT$2 = "Mixed"), 0.5*CT45, 0) + IF(AND(CU$1 = CV$1, CV$2 = "Mixed"), 0.5*CV45, 0)</f>
        <v>7.001001</v>
      </c>
      <c r="CV45" s="5">
        <f>IF('Each Gender - Gold'!CV45+'Each Gender - Silver'!CV45+'Each Gender - Bronze'!CV45 &gt; 0, 'Each Gender - Gold'!CV45*'Medal values'!$B$1+'Each Gender - Silver'!CV45*'Medal values'!$B$2+'Each Gender - Bronze'!CV45*'Medal values'!$B$3, "") + IF(AND(CV$1 = CU$1, CU$2 = "Mixed"), 0.5*CU45, 0) + IF(AND(CV$1 = CW$1, CW$2 = "Mixed"), 0.5*CW45, 0)</f>
        <v>0</v>
      </c>
      <c r="CW45" s="5">
        <f t="shared" ref="CW45:CX45" si="43">SUMIF($B$2:$CV$2,CW$2, $B45:$CV45)</f>
        <v>15.003002</v>
      </c>
      <c r="CX45" s="5">
        <f t="shared" si="43"/>
        <v>0</v>
      </c>
    </row>
    <row r="46">
      <c r="A46" s="5" t="str">
        <f>Countries!A44</f>
        <v>IRL</v>
      </c>
      <c r="B46" s="5">
        <f>IF('Each Gender - Gold'!B46+'Each Gender - Silver'!B46+'Each Gender - Bronze'!B46 &gt; 0, 'Each Gender - Gold'!B46*'Medal values'!$B$1+'Each Gender - Silver'!B46*'Medal values'!$B$2+'Each Gender - Bronze'!B46*'Medal values'!$B$3, "") + IF(AND(B$1 = A$1, A$2 = "Mixed"), 0.5*A46, 0) + IF(AND(B$1 = C$1, C$2 = "Mixed"), 0.5*C46, 0)</f>
        <v>0</v>
      </c>
      <c r="C46" s="5">
        <f>IF('Each Gender - Gold'!C46+'Each Gender - Silver'!C46+'Each Gender - Bronze'!C46 &gt; 0, 'Each Gender - Gold'!C46*'Medal values'!$B$1+'Each Gender - Silver'!C46*'Medal values'!$B$2+'Each Gender - Bronze'!C46*'Medal values'!$B$3, "") + IF(AND(C$1 = B$1, B$2 = "Mixed"), 0.5*B46, 0) + IF(AND(C$1 = D$1, D$2 = "Mixed"), 0.5*D46, 0)</f>
        <v>0</v>
      </c>
      <c r="D46" s="5">
        <f>IF('Each Gender - Gold'!D46+'Each Gender - Silver'!D46+'Each Gender - Bronze'!D46 &gt; 0, 'Each Gender - Gold'!D46*'Medal values'!$B$1+'Each Gender - Silver'!D46*'Medal values'!$B$2+'Each Gender - Bronze'!D46*'Medal values'!$B$3, "") + IF(AND(D$1 = C$1, C$2 = "Mixed"), 0.5*C46, 0) + IF(AND(D$1 = E$1, E$2 = "Mixed"), 0.5*E46, 0)</f>
        <v>0</v>
      </c>
      <c r="E46" s="5">
        <f>IF('Each Gender - Gold'!E46+'Each Gender - Silver'!E46+'Each Gender - Bronze'!E46 &gt; 0, 'Each Gender - Gold'!E46*'Medal values'!$B$1+'Each Gender - Silver'!E46*'Medal values'!$B$2+'Each Gender - Bronze'!E46*'Medal values'!$B$3, "") + IF(AND(E$1 = D$1, D$2 = "Mixed"), 0.5*D46, 0) + IF(AND(E$1 = F$1, F$2 = "Mixed"), 0.5*F46, 0)</f>
        <v>0</v>
      </c>
      <c r="F46" s="5">
        <f>IF('Each Gender - Gold'!F46+'Each Gender - Silver'!F46+'Each Gender - Bronze'!F46 &gt; 0, 'Each Gender - Gold'!F46*'Medal values'!$B$1+'Each Gender - Silver'!F46*'Medal values'!$B$2+'Each Gender - Bronze'!F46*'Medal values'!$B$3, "") + IF(AND(F$1 = E$1, E$2 = "Mixed"), 0.5*E46, 0) + IF(AND(F$1 = G$1, G$2 = "Mixed"), 0.5*G46, 0)</f>
        <v>0</v>
      </c>
      <c r="G46" s="5">
        <f>IF('Each Gender - Gold'!G46+'Each Gender - Silver'!G46+'Each Gender - Bronze'!G46 &gt; 0, 'Each Gender - Gold'!G46*'Medal values'!$B$1+'Each Gender - Silver'!G46*'Medal values'!$B$2+'Each Gender - Bronze'!G46*'Medal values'!$B$3, "") + IF(AND(G$1 = F$1, F$2 = "Mixed"), 0.5*F46, 0) + IF(AND(G$1 = H$1, H$2 = "Mixed"), 0.5*H46, 0)</f>
        <v>0</v>
      </c>
      <c r="H46" s="5">
        <f>IF('Each Gender - Gold'!H46+'Each Gender - Silver'!H46+'Each Gender - Bronze'!H46 &gt; 0, 'Each Gender - Gold'!H46*'Medal values'!$B$1+'Each Gender - Silver'!H46*'Medal values'!$B$2+'Each Gender - Bronze'!H46*'Medal values'!$B$3, "") + IF(AND(H$1 = G$1, G$2 = "Mixed"), 0.5*G46, 0) + IF(AND(H$1 = I$1, I$2 = "Mixed"), 0.5*I46, 0)</f>
        <v>0</v>
      </c>
      <c r="I46" s="5">
        <f>IF('Each Gender - Gold'!I46+'Each Gender - Silver'!I46+'Each Gender - Bronze'!I46 &gt; 0, 'Each Gender - Gold'!I46*'Medal values'!$B$1+'Each Gender - Silver'!I46*'Medal values'!$B$2+'Each Gender - Bronze'!I46*'Medal values'!$B$3, "") + IF(AND(I$1 = H$1, H$2 = "Mixed"), 0.5*H46, 0) + IF(AND(I$1 = J$1, J$2 = "Mixed"), 0.5*J46, 0)</f>
        <v>0</v>
      </c>
      <c r="J46" s="5">
        <f>IF('Each Gender - Gold'!J46+'Each Gender - Silver'!J46+'Each Gender - Bronze'!J46 &gt; 0, 'Each Gender - Gold'!J46*'Medal values'!$B$1+'Each Gender - Silver'!J46*'Medal values'!$B$2+'Each Gender - Bronze'!J46*'Medal values'!$B$3, "") + IF(AND(J$1 = I$1, I$2 = "Mixed"), 0.5*I46, 0) + IF(AND(J$1 = K$1, K$2 = "Mixed"), 0.5*K46, 0)</f>
        <v>0</v>
      </c>
      <c r="K46" s="5">
        <f>IF('Each Gender - Gold'!K46+'Each Gender - Silver'!K46+'Each Gender - Bronze'!K46 &gt; 0, 'Each Gender - Gold'!K46*'Medal values'!$B$1+'Each Gender - Silver'!K46*'Medal values'!$B$2+'Each Gender - Bronze'!K46*'Medal values'!$B$3, "") + IF(AND(K$1 = J$1, J$2 = "Mixed"), 0.5*J46, 0) + IF(AND(K$1 = L$1, L$2 = "Mixed"), 0.5*L46, 0)</f>
        <v>0</v>
      </c>
      <c r="L46" s="5">
        <f>IF('Each Gender - Gold'!L46+'Each Gender - Silver'!L46+'Each Gender - Bronze'!L46 &gt; 0, 'Each Gender - Gold'!L46*'Medal values'!$B$1+'Each Gender - Silver'!L46*'Medal values'!$B$2+'Each Gender - Bronze'!L46*'Medal values'!$B$3, "") + IF(AND(L$1 = K$1, K$2 = "Mixed"), 0.5*K46, 0) + IF(AND(L$1 = M$1, M$2 = "Mixed"), 0.5*M46, 0)</f>
        <v>0</v>
      </c>
      <c r="M46" s="5">
        <f>IF('Each Gender - Gold'!M46+'Each Gender - Silver'!M46+'Each Gender - Bronze'!M46 &gt; 0, 'Each Gender - Gold'!M46*'Medal values'!$B$1+'Each Gender - Silver'!M46*'Medal values'!$B$2+'Each Gender - Bronze'!M46*'Medal values'!$B$3, "") + IF(AND(M$1 = L$1, L$2 = "Mixed"), 0.5*L46, 0) + IF(AND(M$1 = N$1, N$2 = "Mixed"), 0.5*N46, 0)</f>
        <v>0</v>
      </c>
      <c r="N46" s="5">
        <f>IF('Each Gender - Gold'!N46+'Each Gender - Silver'!N46+'Each Gender - Bronze'!N46 &gt; 0, 'Each Gender - Gold'!N46*'Medal values'!$B$1+'Each Gender - Silver'!N46*'Medal values'!$B$2+'Each Gender - Bronze'!N46*'Medal values'!$B$3, "") + IF(AND(N$1 = M$1, M$2 = "Mixed"), 0.5*M46, 0) + IF(AND(N$1 = O$1, O$2 = "Mixed"), 0.5*O46, 0)</f>
        <v>0</v>
      </c>
      <c r="O46" s="5">
        <f>IF('Each Gender - Gold'!O46+'Each Gender - Silver'!O46+'Each Gender - Bronze'!O46 &gt; 0, 'Each Gender - Gold'!O46*'Medal values'!$B$1+'Each Gender - Silver'!O46*'Medal values'!$B$2+'Each Gender - Bronze'!O46*'Medal values'!$B$3, "") + IF(AND(O$1 = N$1, N$2 = "Mixed"), 0.5*N46, 0) + IF(AND(O$1 = P$1, P$2 = "Mixed"), 0.5*P46, 0)</f>
        <v>0</v>
      </c>
      <c r="P46" s="5">
        <f>IF('Each Gender - Gold'!P46+'Each Gender - Silver'!P46+'Each Gender - Bronze'!P46 &gt; 0, 'Each Gender - Gold'!P46*'Medal values'!$B$1+'Each Gender - Silver'!P46*'Medal values'!$B$2+'Each Gender - Bronze'!P46*'Medal values'!$B$3, "") + IF(AND(P$1 = O$1, O$2 = "Mixed"), 0.5*O46, 0) + IF(AND(P$1 = Q$1, Q$2 = "Mixed"), 0.5*Q46, 0)</f>
        <v>0</v>
      </c>
      <c r="Q46" s="5">
        <f>IF('Each Gender - Gold'!Q46+'Each Gender - Silver'!Q46+'Each Gender - Bronze'!Q46 &gt; 0, 'Each Gender - Gold'!Q46*'Medal values'!$B$1+'Each Gender - Silver'!Q46*'Medal values'!$B$2+'Each Gender - Bronze'!Q46*'Medal values'!$B$3, "") + IF(AND(Q$1 = P$1, P$2 = "Mixed"), 0.5*P46, 0) + IF(AND(Q$1 = R$1, R$2 = "Mixed"), 0.5*R46, 0)</f>
        <v>0</v>
      </c>
      <c r="R46" s="5">
        <f>IF('Each Gender - Gold'!R46+'Each Gender - Silver'!R46+'Each Gender - Bronze'!R46 &gt; 0, 'Each Gender - Gold'!R46*'Medal values'!$B$1+'Each Gender - Silver'!R46*'Medal values'!$B$2+'Each Gender - Bronze'!R46*'Medal values'!$B$3, "") + IF(AND(R$1 = Q$1, Q$2 = "Mixed"), 0.5*Q46, 0) + IF(AND(R$1 = S$1, S$2 = "Mixed"), 0.5*S46, 0)</f>
        <v>0</v>
      </c>
      <c r="S46" s="5">
        <f>IF('Each Gender - Gold'!S46+'Each Gender - Silver'!S46+'Each Gender - Bronze'!S46 &gt; 0, 'Each Gender - Gold'!S46*'Medal values'!$B$1+'Each Gender - Silver'!S46*'Medal values'!$B$2+'Each Gender - Bronze'!S46*'Medal values'!$B$3, "") + IF(AND(S$1 = R$1, R$2 = "Mixed"), 0.5*R46, 0) + IF(AND(S$1 = T$1, T$2 = "Mixed"), 0.5*T46, 0)</f>
        <v>0</v>
      </c>
      <c r="T46" s="5">
        <f>IF('Each Gender - Gold'!T46+'Each Gender - Silver'!T46+'Each Gender - Bronze'!T46 &gt; 0, 'Each Gender - Gold'!T46*'Medal values'!$B$1+'Each Gender - Silver'!T46*'Medal values'!$B$2+'Each Gender - Bronze'!T46*'Medal values'!$B$3, "") + IF(AND(T$1 = S$1, S$2 = "Mixed"), 0.5*S46, 0) + IF(AND(T$1 = U$1, U$2 = "Mixed"), 0.5*U46, 0)</f>
        <v>0</v>
      </c>
      <c r="U46" s="5">
        <f>IF('Each Gender - Gold'!U46+'Each Gender - Silver'!U46+'Each Gender - Bronze'!U46 &gt; 0, 'Each Gender - Gold'!U46*'Medal values'!$B$1+'Each Gender - Silver'!U46*'Medal values'!$B$2+'Each Gender - Bronze'!U46*'Medal values'!$B$3, "") + IF(AND(U$1 = T$1, T$2 = "Mixed"), 0.5*T46, 0) + IF(AND(U$1 = V$1, V$2 = "Mixed"), 0.5*V46, 0)</f>
        <v>0</v>
      </c>
      <c r="V46" s="5">
        <f>IF('Each Gender - Gold'!V46+'Each Gender - Silver'!V46+'Each Gender - Bronze'!V46 &gt; 0, 'Each Gender - Gold'!V46*'Medal values'!$B$1+'Each Gender - Silver'!V46*'Medal values'!$B$2+'Each Gender - Bronze'!V46*'Medal values'!$B$3, "") + IF(AND(V$1 = U$1, U$2 = "Mixed"), 0.5*U46, 0) + IF(AND(V$1 = W$1, W$2 = "Mixed"), 0.5*W46, 0)</f>
        <v>1</v>
      </c>
      <c r="W46" s="5">
        <f>IF('Each Gender - Gold'!W46+'Each Gender - Silver'!W46+'Each Gender - Bronze'!W46 &gt; 0, 'Each Gender - Gold'!W46*'Medal values'!$B$1+'Each Gender - Silver'!W46*'Medal values'!$B$2+'Each Gender - Bronze'!W46*'Medal values'!$B$3, "") + IF(AND(W$1 = V$1, V$2 = "Mixed"), 0.5*V46, 0) + IF(AND(W$1 = X$1, X$2 = "Mixed"), 0.5*X46, 0)</f>
        <v>3.001</v>
      </c>
      <c r="X46" s="5">
        <f>IF('Each Gender - Gold'!X46+'Each Gender - Silver'!X46+'Each Gender - Bronze'!X46 &gt; 0, 'Each Gender - Gold'!X46*'Medal values'!$B$1+'Each Gender - Silver'!X46*'Medal values'!$B$2+'Each Gender - Bronze'!X46*'Medal values'!$B$3, "") + IF(AND(X$1 = W$1, W$2 = "Mixed"), 0.5*W46, 0) + IF(AND(X$1 = Y$1, Y$2 = "Mixed"), 0.5*Y46, 0)</f>
        <v>0</v>
      </c>
      <c r="Y46" s="5">
        <f>IF('Each Gender - Gold'!Y46+'Each Gender - Silver'!Y46+'Each Gender - Bronze'!Y46 &gt; 0, 'Each Gender - Gold'!Y46*'Medal values'!$B$1+'Each Gender - Silver'!Y46*'Medal values'!$B$2+'Each Gender - Bronze'!Y46*'Medal values'!$B$3, "") + IF(AND(Y$1 = X$1, X$2 = "Mixed"), 0.5*X46, 0) + IF(AND(Y$1 = Z$1, Z$2 = "Mixed"), 0.5*Z46, 0)</f>
        <v>0</v>
      </c>
      <c r="Z46" s="5">
        <f>IF('Each Gender - Gold'!Z46+'Each Gender - Silver'!Z46+'Each Gender - Bronze'!Z46 &gt; 0, 'Each Gender - Gold'!Z46*'Medal values'!$B$1+'Each Gender - Silver'!Z46*'Medal values'!$B$2+'Each Gender - Bronze'!Z46*'Medal values'!$B$3, "") + IF(AND(Z$1 = Y$1, Y$2 = "Mixed"), 0.5*Y46, 0) + IF(AND(Z$1 = AA$1, AA$2 = "Mixed"), 0.5*AA46, 0)</f>
        <v>0</v>
      </c>
      <c r="AA46" s="5">
        <f>IF('Each Gender - Gold'!AA46+'Each Gender - Silver'!AA46+'Each Gender - Bronze'!AA46 &gt; 0, 'Each Gender - Gold'!AA46*'Medal values'!$B$1+'Each Gender - Silver'!AA46*'Medal values'!$B$2+'Each Gender - Bronze'!AA46*'Medal values'!$B$3, "") + IF(AND(AA$1 = Z$1, Z$2 = "Mixed"), 0.5*Z46, 0) + IF(AND(AA$1 = AB$1, AB$2 = "Mixed"), 0.5*AB46, 0)</f>
        <v>0</v>
      </c>
      <c r="AB46" s="5">
        <f>IF('Each Gender - Gold'!AB46+'Each Gender - Silver'!AB46+'Each Gender - Bronze'!AB46 &gt; 0, 'Each Gender - Gold'!AB46*'Medal values'!$B$1+'Each Gender - Silver'!AB46*'Medal values'!$B$2+'Each Gender - Bronze'!AB46*'Medal values'!$B$3, "") + IF(AND(AB$1 = AA$1, AA$2 = "Mixed"), 0.5*AA46, 0) + IF(AND(AB$1 = AC$1, AC$2 = "Mixed"), 0.5*AC46, 0)</f>
        <v>0</v>
      </c>
      <c r="AC46" s="5">
        <f>IF('Each Gender - Gold'!AC46+'Each Gender - Silver'!AC46+'Each Gender - Bronze'!AC46 &gt; 0, 'Each Gender - Gold'!AC46*'Medal values'!$B$1+'Each Gender - Silver'!AC46*'Medal values'!$B$2+'Each Gender - Bronze'!AC46*'Medal values'!$B$3, "") + IF(AND(AC$1 = AB$1, AB$2 = "Mixed"), 0.5*AB46, 0) + IF(AND(AC$1 = AD$1, AD$2 = "Mixed"), 0.5*AD46, 0)</f>
        <v>0</v>
      </c>
      <c r="AD46" s="5">
        <f>IF('Each Gender - Gold'!AD46+'Each Gender - Silver'!AD46+'Each Gender - Bronze'!AD46 &gt; 0, 'Each Gender - Gold'!AD46*'Medal values'!$B$1+'Each Gender - Silver'!AD46*'Medal values'!$B$2+'Each Gender - Bronze'!AD46*'Medal values'!$B$3, "") + IF(AND(AD$1 = AC$1, AC$2 = "Mixed"), 0.5*AC46, 0) + IF(AND(AD$1 = AE$1, AE$2 = "Mixed"), 0.5*AE46, 0)</f>
        <v>0</v>
      </c>
      <c r="AE46" s="5">
        <f>IF('Each Gender - Gold'!AE46+'Each Gender - Silver'!AE46+'Each Gender - Bronze'!AE46 &gt; 0, 'Each Gender - Gold'!AE46*'Medal values'!$B$1+'Each Gender - Silver'!AE46*'Medal values'!$B$2+'Each Gender - Bronze'!AE46*'Medal values'!$B$3, "") + IF(AND(AE$1 = AD$1, AD$2 = "Mixed"), 0.5*AD46, 0) + IF(AND(AE$1 = AF$1, AF$2 = "Mixed"), 0.5*AF46, 0)</f>
        <v>0</v>
      </c>
      <c r="AF46" s="5">
        <f>IF('Each Gender - Gold'!AF46+'Each Gender - Silver'!AF46+'Each Gender - Bronze'!AF46 &gt; 0, 'Each Gender - Gold'!AF46*'Medal values'!$B$1+'Each Gender - Silver'!AF46*'Medal values'!$B$2+'Each Gender - Bronze'!AF46*'Medal values'!$B$3, "") + IF(AND(AF$1 = AE$1, AE$2 = "Mixed"), 0.5*AE46, 0) + IF(AND(AF$1 = AG$1, AG$2 = "Mixed"), 0.5*AG46, 0)</f>
        <v>0</v>
      </c>
      <c r="AG46" s="5">
        <f>IF('Each Gender - Gold'!AG46+'Each Gender - Silver'!AG46+'Each Gender - Bronze'!AG46 &gt; 0, 'Each Gender - Gold'!AG46*'Medal values'!$B$1+'Each Gender - Silver'!AG46*'Medal values'!$B$2+'Each Gender - Bronze'!AG46*'Medal values'!$B$3, "") + IF(AND(AG$1 = AF$1, AF$2 = "Mixed"), 0.5*AF46, 0) + IF(AND(AG$1 = AH$1, AH$2 = "Mixed"), 0.5*AH46, 0)</f>
        <v>0</v>
      </c>
      <c r="AH46" s="5">
        <f>IF('Each Gender - Gold'!AH46+'Each Gender - Silver'!AH46+'Each Gender - Bronze'!AH46 &gt; 0, 'Each Gender - Gold'!AH46*'Medal values'!$B$1+'Each Gender - Silver'!AH46*'Medal values'!$B$2+'Each Gender - Bronze'!AH46*'Medal values'!$B$3, "") + IF(AND(AH$1 = AG$1, AG$2 = "Mixed"), 0.5*AG46, 0) + IF(AND(AH$1 = AI$1, AI$2 = "Mixed"), 0.5*AI46, 0)</f>
        <v>0</v>
      </c>
      <c r="AI46" s="5">
        <f>IF('Each Gender - Gold'!AI46+'Each Gender - Silver'!AI46+'Each Gender - Bronze'!AI46 &gt; 0, 'Each Gender - Gold'!AI46*'Medal values'!$B$1+'Each Gender - Silver'!AI46*'Medal values'!$B$2+'Each Gender - Bronze'!AI46*'Medal values'!$B$3, "") + IF(AND(AI$1 = AH$1, AH$2 = "Mixed"), 0.5*AH46, 0) + IF(AND(AI$1 = AJ$1, AJ$2 = "Mixed"), 0.5*AJ46, 0)</f>
        <v>0</v>
      </c>
      <c r="AJ46" s="5">
        <f>IF('Each Gender - Gold'!AJ46+'Each Gender - Silver'!AJ46+'Each Gender - Bronze'!AJ46 &gt; 0, 'Each Gender - Gold'!AJ46*'Medal values'!$B$1+'Each Gender - Silver'!AJ46*'Medal values'!$B$2+'Each Gender - Bronze'!AJ46*'Medal values'!$B$3, "") + IF(AND(AJ$1 = AI$1, AI$2 = "Mixed"), 0.5*AI46, 0) + IF(AND(AJ$1 = AK$1, AK$2 = "Mixed"), 0.5*AK46, 0)</f>
        <v>0</v>
      </c>
      <c r="AK46" s="5">
        <f>IF('Each Gender - Gold'!AK46+'Each Gender - Silver'!AK46+'Each Gender - Bronze'!AK46 &gt; 0, 'Each Gender - Gold'!AK46*'Medal values'!$B$1+'Each Gender - Silver'!AK46*'Medal values'!$B$2+'Each Gender - Bronze'!AK46*'Medal values'!$B$3, "") + IF(AND(AK$1 = AJ$1, AJ$2 = "Mixed"), 0.5*AJ46, 0) + IF(AND(AK$1 = AL$1, AL$2 = "Mixed"), 0.5*AL46, 0)</f>
        <v>0</v>
      </c>
      <c r="AL46" s="5">
        <f>IF('Each Gender - Gold'!AL46+'Each Gender - Silver'!AL46+'Each Gender - Bronze'!AL46 &gt; 0, 'Each Gender - Gold'!AL46*'Medal values'!$B$1+'Each Gender - Silver'!AL46*'Medal values'!$B$2+'Each Gender - Bronze'!AL46*'Medal values'!$B$3, "") + IF(AND(AL$1 = AK$1, AK$2 = "Mixed"), 0.5*AK46, 0) + IF(AND(AL$1 = AM$1, AM$2 = "Mixed"), 0.5*AM46, 0)</f>
        <v>0</v>
      </c>
      <c r="AM46" s="5">
        <f>IF('Each Gender - Gold'!AM46+'Each Gender - Silver'!AM46+'Each Gender - Bronze'!AM46 &gt; 0, 'Each Gender - Gold'!AM46*'Medal values'!$B$1+'Each Gender - Silver'!AM46*'Medal values'!$B$2+'Each Gender - Bronze'!AM46*'Medal values'!$B$3, "") + IF(AND(AM$1 = AL$1, AL$2 = "Mixed"), 0.5*AL46, 0) + IF(AND(AM$1 = AN$1, AN$2 = "Mixed"), 0.5*AN46, 0)</f>
        <v>0</v>
      </c>
      <c r="AN46" s="5">
        <f>IF('Each Gender - Gold'!AN46+'Each Gender - Silver'!AN46+'Each Gender - Bronze'!AN46 &gt; 0, 'Each Gender - Gold'!AN46*'Medal values'!$B$1+'Each Gender - Silver'!AN46*'Medal values'!$B$2+'Each Gender - Bronze'!AN46*'Medal values'!$B$3, "") + IF(AND(AN$1 = AM$1, AM$2 = "Mixed"), 0.5*AM46, 0) + IF(AND(AN$1 = AO$1, AO$2 = "Mixed"), 0.5*AO46, 0)</f>
        <v>0</v>
      </c>
      <c r="AO46" s="5">
        <f>IF('Each Gender - Gold'!AO46+'Each Gender - Silver'!AO46+'Each Gender - Bronze'!AO46 &gt; 0, 'Each Gender - Gold'!AO46*'Medal values'!$B$1+'Each Gender - Silver'!AO46*'Medal values'!$B$2+'Each Gender - Bronze'!AO46*'Medal values'!$B$3, "") + IF(AND(AO$1 = AN$1, AN$2 = "Mixed"), 0.5*AN46, 0) + IF(AND(AO$1 = AP$1, AP$2 = "Mixed"), 0.5*AP46, 0)</f>
        <v>0</v>
      </c>
      <c r="AP46" s="5">
        <f>IF('Each Gender - Gold'!AP46+'Each Gender - Silver'!AP46+'Each Gender - Bronze'!AP46 &gt; 0, 'Each Gender - Gold'!AP46*'Medal values'!$B$1+'Each Gender - Silver'!AP46*'Medal values'!$B$2+'Each Gender - Bronze'!AP46*'Medal values'!$B$3, "") + IF(AND(AP$1 = AO$1, AO$2 = "Mixed"), 0.5*AO46, 0) + IF(AND(AP$1 = AQ$1, AQ$2 = "Mixed"), 0.5*AQ46, 0)</f>
        <v>0</v>
      </c>
      <c r="AQ46" s="5">
        <f>IF('Each Gender - Gold'!AQ46+'Each Gender - Silver'!AQ46+'Each Gender - Bronze'!AQ46 &gt; 0, 'Each Gender - Gold'!AQ46*'Medal values'!$B$1+'Each Gender - Silver'!AQ46*'Medal values'!$B$2+'Each Gender - Bronze'!AQ46*'Medal values'!$B$3, "") + IF(AND(AQ$1 = AP$1, AP$2 = "Mixed"), 0.5*AP46, 0) + IF(AND(AQ$1 = AR$1, AR$2 = "Mixed"), 0.5*AR46, 0)</f>
        <v>0</v>
      </c>
      <c r="AR46" s="5">
        <f>IF('Each Gender - Gold'!AR46+'Each Gender - Silver'!AR46+'Each Gender - Bronze'!AR46 &gt; 0, 'Each Gender - Gold'!AR46*'Medal values'!$B$1+'Each Gender - Silver'!AR46*'Medal values'!$B$2+'Each Gender - Bronze'!AR46*'Medal values'!$B$3, "") + IF(AND(AR$1 = AQ$1, AQ$2 = "Mixed"), 0.5*AQ46, 0) + IF(AND(AR$1 = AS$1, AS$2 = "Mixed"), 0.5*AS46, 0)</f>
        <v>0</v>
      </c>
      <c r="AS46" s="5">
        <f>IF('Each Gender - Gold'!AS46+'Each Gender - Silver'!AS46+'Each Gender - Bronze'!AS46 &gt; 0, 'Each Gender - Gold'!AS46*'Medal values'!$B$1+'Each Gender - Silver'!AS46*'Medal values'!$B$2+'Each Gender - Bronze'!AS46*'Medal values'!$B$3, "") + IF(AND(AS$1 = AR$1, AR$2 = "Mixed"), 0.5*AR46, 0) + IF(AND(AS$1 = AT$1, AT$2 = "Mixed"), 0.5*AT46, 0)</f>
        <v>0</v>
      </c>
      <c r="AT46" s="5">
        <f>IF('Each Gender - Gold'!AT46+'Each Gender - Silver'!AT46+'Each Gender - Bronze'!AT46 &gt; 0, 'Each Gender - Gold'!AT46*'Medal values'!$B$1+'Each Gender - Silver'!AT46*'Medal values'!$B$2+'Each Gender - Bronze'!AT46*'Medal values'!$B$3, "") + IF(AND(AT$1 = AS$1, AS$2 = "Mixed"), 0.5*AS46, 0) + IF(AND(AT$1 = AU$1, AU$2 = "Mixed"), 0.5*AU46, 0)</f>
        <v>0</v>
      </c>
      <c r="AU46" s="5">
        <f>IF('Each Gender - Gold'!AU46+'Each Gender - Silver'!AU46+'Each Gender - Bronze'!AU46 &gt; 0, 'Each Gender - Gold'!AU46*'Medal values'!$B$1+'Each Gender - Silver'!AU46*'Medal values'!$B$2+'Each Gender - Bronze'!AU46*'Medal values'!$B$3, "") + IF(AND(AU$1 = AT$1, AT$2 = "Mixed"), 0.5*AT46, 0) + IF(AND(AU$1 = AV$1, AV$2 = "Mixed"), 0.5*AV46, 0)</f>
        <v>0</v>
      </c>
      <c r="AV46" s="5">
        <f>IF('Each Gender - Gold'!AV46+'Each Gender - Silver'!AV46+'Each Gender - Bronze'!AV46 &gt; 0, 'Each Gender - Gold'!AV46*'Medal values'!$B$1+'Each Gender - Silver'!AV46*'Medal values'!$B$2+'Each Gender - Bronze'!AV46*'Medal values'!$B$3, "") + IF(AND(AV$1 = AU$1, AU$2 = "Mixed"), 0.5*AU46, 0) + IF(AND(AV$1 = AW$1, AW$2 = "Mixed"), 0.5*AW46, 0)</f>
        <v>0</v>
      </c>
      <c r="AW46" s="5">
        <f>IF('Each Gender - Gold'!AW46+'Each Gender - Silver'!AW46+'Each Gender - Bronze'!AW46 &gt; 0, 'Each Gender - Gold'!AW46*'Medal values'!$B$1+'Each Gender - Silver'!AW46*'Medal values'!$B$2+'Each Gender - Bronze'!AW46*'Medal values'!$B$3, "") + IF(AND(AW$1 = AV$1, AV$2 = "Mixed"), 0.5*AV46, 0) + IF(AND(AW$1 = AX$1, AX$2 = "Mixed"), 0.5*AX46, 0)</f>
        <v>0</v>
      </c>
      <c r="AX46" s="5">
        <f>IF('Each Gender - Gold'!AX46+'Each Gender - Silver'!AX46+'Each Gender - Bronze'!AX46 &gt; 0, 'Each Gender - Gold'!AX46*'Medal values'!$B$1+'Each Gender - Silver'!AX46*'Medal values'!$B$2+'Each Gender - Bronze'!AX46*'Medal values'!$B$3, "") + IF(AND(AX$1 = AW$1, AW$2 = "Mixed"), 0.5*AW46, 0) + IF(AND(AX$1 = AY$1, AY$2 = "Mixed"), 0.5*AY46, 0)</f>
        <v>0</v>
      </c>
      <c r="AY46" s="5">
        <f>IF('Each Gender - Gold'!AY46+'Each Gender - Silver'!AY46+'Each Gender - Bronze'!AY46 &gt; 0, 'Each Gender - Gold'!AY46*'Medal values'!$B$1+'Each Gender - Silver'!AY46*'Medal values'!$B$2+'Each Gender - Bronze'!AY46*'Medal values'!$B$3, "") + IF(AND(AY$1 = AX$1, AX$2 = "Mixed"), 0.5*AX46, 0) + IF(AND(AY$1 = AZ$1, AZ$2 = "Mixed"), 0.5*AZ46, 0)</f>
        <v>0</v>
      </c>
      <c r="AZ46" s="5">
        <f>IF('Each Gender - Gold'!AZ46+'Each Gender - Silver'!AZ46+'Each Gender - Bronze'!AZ46 &gt; 0, 'Each Gender - Gold'!AZ46*'Medal values'!$B$1+'Each Gender - Silver'!AZ46*'Medal values'!$B$2+'Each Gender - Bronze'!AZ46*'Medal values'!$B$3, "") + IF(AND(AZ$1 = AY$1, AY$2 = "Mixed"), 0.5*AY46, 0) + IF(AND(AZ$1 = BA$1, BA$2 = "Mixed"), 0.5*BA46, 0)</f>
        <v>0</v>
      </c>
      <c r="BA46" s="5">
        <f>IF('Each Gender - Gold'!BA46+'Each Gender - Silver'!BA46+'Each Gender - Bronze'!BA46 &gt; 0, 'Each Gender - Gold'!BA46*'Medal values'!$B$1+'Each Gender - Silver'!BA46*'Medal values'!$B$2+'Each Gender - Bronze'!BA46*'Medal values'!$B$3, "") + IF(AND(BA$1 = AZ$1, AZ$2 = "Mixed"), 0.5*AZ46, 0) + IF(AND(BA$1 = BB$1, BB$2 = "Mixed"), 0.5*BB46, 0)</f>
        <v>0</v>
      </c>
      <c r="BB46" s="5">
        <f>IF('Each Gender - Gold'!BB46+'Each Gender - Silver'!BB46+'Each Gender - Bronze'!BB46 &gt; 0, 'Each Gender - Gold'!BB46*'Medal values'!$B$1+'Each Gender - Silver'!BB46*'Medal values'!$B$2+'Each Gender - Bronze'!BB46*'Medal values'!$B$3, "") + IF(AND(BB$1 = BA$1, BA$2 = "Mixed"), 0.5*BA46, 0) + IF(AND(BB$1 = BC$1, BC$2 = "Mixed"), 0.5*BC46, 0)</f>
        <v>0</v>
      </c>
      <c r="BC46" s="5">
        <f>IF('Each Gender - Gold'!BC46+'Each Gender - Silver'!BC46+'Each Gender - Bronze'!BC46 &gt; 0, 'Each Gender - Gold'!BC46*'Medal values'!$B$1+'Each Gender - Silver'!BC46*'Medal values'!$B$2+'Each Gender - Bronze'!BC46*'Medal values'!$B$3, "") + IF(AND(BC$1 = BB$1, BB$2 = "Mixed"), 0.5*BB46, 0) + IF(AND(BC$1 = BD$1, BD$2 = "Mixed"), 0.5*BD46, 0)</f>
        <v>0</v>
      </c>
      <c r="BD46" s="5">
        <f>IF('Each Gender - Gold'!BD46+'Each Gender - Silver'!BD46+'Each Gender - Bronze'!BD46 &gt; 0, 'Each Gender - Gold'!BD46*'Medal values'!$B$1+'Each Gender - Silver'!BD46*'Medal values'!$B$2+'Each Gender - Bronze'!BD46*'Medal values'!$B$3, "") + IF(AND(BD$1 = BC$1, BC$2 = "Mixed"), 0.5*BC46, 0) + IF(AND(BD$1 = BE$1, BE$2 = "Mixed"), 0.5*BE46, 0)</f>
        <v>0</v>
      </c>
      <c r="BE46" s="5">
        <f>IF('Each Gender - Gold'!BE46+'Each Gender - Silver'!BE46+'Each Gender - Bronze'!BE46 &gt; 0, 'Each Gender - Gold'!BE46*'Medal values'!$B$1+'Each Gender - Silver'!BE46*'Medal values'!$B$2+'Each Gender - Bronze'!BE46*'Medal values'!$B$3, "") + IF(AND(BE$1 = BD$1, BD$2 = "Mixed"), 0.5*BD46, 0) + IF(AND(BE$1 = BF$1, BF$2 = "Mixed"), 0.5*BF46, 0)</f>
        <v>0</v>
      </c>
      <c r="BF46" s="5">
        <f>IF('Each Gender - Gold'!BF46+'Each Gender - Silver'!BF46+'Each Gender - Bronze'!BF46 &gt; 0, 'Each Gender - Gold'!BF46*'Medal values'!$B$1+'Each Gender - Silver'!BF46*'Medal values'!$B$2+'Each Gender - Bronze'!BF46*'Medal values'!$B$3, "") + IF(AND(BF$1 = BE$1, BE$2 = "Mixed"), 0.5*BE46, 0) + IF(AND(BF$1 = BG$1, BG$2 = "Mixed"), 0.5*BG46, 0)</f>
        <v>0</v>
      </c>
      <c r="BG46" s="5">
        <f>IF('Each Gender - Gold'!BG46+'Each Gender - Silver'!BG46+'Each Gender - Bronze'!BG46 &gt; 0, 'Each Gender - Gold'!BG46*'Medal values'!$B$1+'Each Gender - Silver'!BG46*'Medal values'!$B$2+'Each Gender - Bronze'!BG46*'Medal values'!$B$3, "") + IF(AND(BG$1 = BF$1, BF$2 = "Mixed"), 0.5*BF46, 0) + IF(AND(BG$1 = BH$1, BH$2 = "Mixed"), 0.5*BH46, 0)</f>
        <v>0</v>
      </c>
      <c r="BH46" s="5">
        <f>IF('Each Gender - Gold'!BH46+'Each Gender - Silver'!BH46+'Each Gender - Bronze'!BH46 &gt; 0, 'Each Gender - Gold'!BH46*'Medal values'!$B$1+'Each Gender - Silver'!BH46*'Medal values'!$B$2+'Each Gender - Bronze'!BH46*'Medal values'!$B$3, "") + IF(AND(BH$1 = BG$1, BG$2 = "Mixed"), 0.5*BG46, 0) + IF(AND(BH$1 = BI$1, BI$2 = "Mixed"), 0.5*BI46, 0)</f>
        <v>0</v>
      </c>
      <c r="BI46" s="5">
        <f>IF('Each Gender - Gold'!BI46+'Each Gender - Silver'!BI46+'Each Gender - Bronze'!BI46 &gt; 0, 'Each Gender - Gold'!BI46*'Medal values'!$B$1+'Each Gender - Silver'!BI46*'Medal values'!$B$2+'Each Gender - Bronze'!BI46*'Medal values'!$B$3, "") + IF(AND(BI$1 = BH$1, BH$2 = "Mixed"), 0.5*BH46, 0) + IF(AND(BI$1 = BJ$1, BJ$2 = "Mixed"), 0.5*BJ46, 0)</f>
        <v>3.001</v>
      </c>
      <c r="BJ46" s="5">
        <f>IF('Each Gender - Gold'!BJ46+'Each Gender - Silver'!BJ46+'Each Gender - Bronze'!BJ46 &gt; 0, 'Each Gender - Gold'!BJ46*'Medal values'!$B$1+'Each Gender - Silver'!BJ46*'Medal values'!$B$2+'Each Gender - Bronze'!BJ46*'Medal values'!$B$3, "") + IF(AND(BJ$1 = BI$1, BI$2 = "Mixed"), 0.5*BI46, 0) + IF(AND(BJ$1 = BK$1, BK$2 = "Mixed"), 0.5*BK46, 0)</f>
        <v>1</v>
      </c>
      <c r="BK46" s="5">
        <f>IF('Each Gender - Gold'!BK46+'Each Gender - Silver'!BK46+'Each Gender - Bronze'!BK46 &gt; 0, 'Each Gender - Gold'!BK46*'Medal values'!$B$1+'Each Gender - Silver'!BK46*'Medal values'!$B$2+'Each Gender - Bronze'!BK46*'Medal values'!$B$3, "") + IF(AND(BK$1 = BJ$1, BJ$2 = "Mixed"), 0.5*BJ46, 0) + IF(AND(BK$1 = BL$1, BL$2 = "Mixed"), 0.5*BL46, 0)</f>
        <v>0</v>
      </c>
      <c r="BL46" s="5">
        <f>IF('Each Gender - Gold'!BL46+'Each Gender - Silver'!BL46+'Each Gender - Bronze'!BL46 &gt; 0, 'Each Gender - Gold'!BL46*'Medal values'!$B$1+'Each Gender - Silver'!BL46*'Medal values'!$B$2+'Each Gender - Bronze'!BL46*'Medal values'!$B$3, "") + IF(AND(BL$1 = BK$1, BK$2 = "Mixed"), 0.5*BK46, 0) + IF(AND(BL$1 = BM$1, BM$2 = "Mixed"), 0.5*BM46, 0)</f>
        <v>0</v>
      </c>
      <c r="BM46" s="5">
        <f>IF('Each Gender - Gold'!BM46+'Each Gender - Silver'!BM46+'Each Gender - Bronze'!BM46 &gt; 0, 'Each Gender - Gold'!BM46*'Medal values'!$B$1+'Each Gender - Silver'!BM46*'Medal values'!$B$2+'Each Gender - Bronze'!BM46*'Medal values'!$B$3, "") + IF(AND(BM$1 = BL$1, BL$2 = "Mixed"), 0.5*BL46, 0) + IF(AND(BM$1 = BN$1, BN$2 = "Mixed"), 0.5*BN46, 0)</f>
        <v>0</v>
      </c>
      <c r="BN46" s="5">
        <f>IF('Each Gender - Gold'!BN46+'Each Gender - Silver'!BN46+'Each Gender - Bronze'!BN46 &gt; 0, 'Each Gender - Gold'!BN46*'Medal values'!$B$1+'Each Gender - Silver'!BN46*'Medal values'!$B$2+'Each Gender - Bronze'!BN46*'Medal values'!$B$3, "") + IF(AND(BN$1 = BM$1, BM$2 = "Mixed"), 0.5*BM46, 0) + IF(AND(BN$1 = BO$1, BO$2 = "Mixed"), 0.5*BO46, 0)</f>
        <v>0</v>
      </c>
      <c r="BO46" s="5">
        <f>IF('Each Gender - Gold'!BO46+'Each Gender - Silver'!BO46+'Each Gender - Bronze'!BO46 &gt; 0, 'Each Gender - Gold'!BO46*'Medal values'!$B$1+'Each Gender - Silver'!BO46*'Medal values'!$B$2+'Each Gender - Bronze'!BO46*'Medal values'!$B$3, "") + IF(AND(BO$1 = BN$1, BN$2 = "Mixed"), 0.5*BN46, 0) + IF(AND(BO$1 = BP$1, BP$2 = "Mixed"), 0.5*BP46, 0)</f>
        <v>0</v>
      </c>
      <c r="BP46" s="5">
        <f>IF('Each Gender - Gold'!BP46+'Each Gender - Silver'!BP46+'Each Gender - Bronze'!BP46 &gt; 0, 'Each Gender - Gold'!BP46*'Medal values'!$B$1+'Each Gender - Silver'!BP46*'Medal values'!$B$2+'Each Gender - Bronze'!BP46*'Medal values'!$B$3, "") + IF(AND(BP$1 = BO$1, BO$2 = "Mixed"), 0.5*BO46, 0) + IF(AND(BP$1 = BQ$1, BQ$2 = "Mixed"), 0.5*BQ46, 0)</f>
        <v>0</v>
      </c>
      <c r="BQ46" s="5">
        <f>IF('Each Gender - Gold'!BQ46+'Each Gender - Silver'!BQ46+'Each Gender - Bronze'!BQ46 &gt; 0, 'Each Gender - Gold'!BQ46*'Medal values'!$B$1+'Each Gender - Silver'!BQ46*'Medal values'!$B$2+'Each Gender - Bronze'!BQ46*'Medal values'!$B$3, "") + IF(AND(BQ$1 = BP$1, BP$2 = "Mixed"), 0.5*BP46, 0) + IF(AND(BQ$1 = BR$1, BR$2 = "Mixed"), 0.5*BR46, 0)</f>
        <v>0</v>
      </c>
      <c r="BR46" s="5">
        <f>IF('Each Gender - Gold'!BR46+'Each Gender - Silver'!BR46+'Each Gender - Bronze'!BR46 &gt; 0, 'Each Gender - Gold'!BR46*'Medal values'!$B$1+'Each Gender - Silver'!BR46*'Medal values'!$B$2+'Each Gender - Bronze'!BR46*'Medal values'!$B$3, "") + IF(AND(BR$1 = BQ$1, BQ$2 = "Mixed"), 0.5*BQ46, 0) + IF(AND(BR$1 = BS$1, BS$2 = "Mixed"), 0.5*BS46, 0)</f>
        <v>0</v>
      </c>
      <c r="BS46" s="5">
        <f>IF('Each Gender - Gold'!BS46+'Each Gender - Silver'!BS46+'Each Gender - Bronze'!BS46 &gt; 0, 'Each Gender - Gold'!BS46*'Medal values'!$B$1+'Each Gender - Silver'!BS46*'Medal values'!$B$2+'Each Gender - Bronze'!BS46*'Medal values'!$B$3, "") + IF(AND(BS$1 = BR$1, BR$2 = "Mixed"), 0.5*BR46, 0) + IF(AND(BS$1 = BT$1, BT$2 = "Mixed"), 0.5*BT46, 0)</f>
        <v>0</v>
      </c>
      <c r="BT46" s="5">
        <f>IF('Each Gender - Gold'!BT46+'Each Gender - Silver'!BT46+'Each Gender - Bronze'!BT46 &gt; 0, 'Each Gender - Gold'!BT46*'Medal values'!$B$1+'Each Gender - Silver'!BT46*'Medal values'!$B$2+'Each Gender - Bronze'!BT46*'Medal values'!$B$3, "") + IF(AND(BT$1 = BS$1, BS$2 = "Mixed"), 0.5*BS46, 0) + IF(AND(BT$1 = BU$1, BU$2 = "Mixed"), 0.5*BU46, 0)</f>
        <v>0</v>
      </c>
      <c r="BU46" s="5">
        <f>IF('Each Gender - Gold'!BU46+'Each Gender - Silver'!BU46+'Each Gender - Bronze'!BU46 &gt; 0, 'Each Gender - Gold'!BU46*'Medal values'!$B$1+'Each Gender - Silver'!BU46*'Medal values'!$B$2+'Each Gender - Bronze'!BU46*'Medal values'!$B$3, "") + IF(AND(BU$1 = BT$1, BT$2 = "Mixed"), 0.5*BT46, 0) + IF(AND(BU$1 = BV$1, BV$2 = "Mixed"), 0.5*BV46, 0)</f>
        <v>0</v>
      </c>
      <c r="BV46" s="5">
        <f>IF('Each Gender - Gold'!BV46+'Each Gender - Silver'!BV46+'Each Gender - Bronze'!BV46 &gt; 0, 'Each Gender - Gold'!BV46*'Medal values'!$B$1+'Each Gender - Silver'!BV46*'Medal values'!$B$2+'Each Gender - Bronze'!BV46*'Medal values'!$B$3, "") + IF(AND(BV$1 = BU$1, BU$2 = "Mixed"), 0.5*BU46, 0) + IF(AND(BV$1 = BW$1, BW$2 = "Mixed"), 0.5*BW46, 0)</f>
        <v>0</v>
      </c>
      <c r="BW46" s="5">
        <f>IF('Each Gender - Gold'!BW46+'Each Gender - Silver'!BW46+'Each Gender - Bronze'!BW46 &gt; 0, 'Each Gender - Gold'!BW46*'Medal values'!$B$1+'Each Gender - Silver'!BW46*'Medal values'!$B$2+'Each Gender - Bronze'!BW46*'Medal values'!$B$3, "") + IF(AND(BW$1 = BV$1, BV$2 = "Mixed"), 0.5*BV46, 0) + IF(AND(BW$1 = BX$1, BX$2 = "Mixed"), 0.5*BX46, 0)</f>
        <v>0</v>
      </c>
      <c r="BX46" s="5">
        <f>IF('Each Gender - Gold'!BX46+'Each Gender - Silver'!BX46+'Each Gender - Bronze'!BX46 &gt; 0, 'Each Gender - Gold'!BX46*'Medal values'!$B$1+'Each Gender - Silver'!BX46*'Medal values'!$B$2+'Each Gender - Bronze'!BX46*'Medal values'!$B$3, "") + IF(AND(BX$1 = BW$1, BW$2 = "Mixed"), 0.5*BW46, 0) + IF(AND(BX$1 = BY$1, BY$2 = "Mixed"), 0.5*BY46, 0)</f>
        <v>0</v>
      </c>
      <c r="BY46" s="5">
        <f>IF('Each Gender - Gold'!BY46+'Each Gender - Silver'!BY46+'Each Gender - Bronze'!BY46 &gt; 0, 'Each Gender - Gold'!BY46*'Medal values'!$B$1+'Each Gender - Silver'!BY46*'Medal values'!$B$2+'Each Gender - Bronze'!BY46*'Medal values'!$B$3, "") + IF(AND(BY$1 = BX$1, BX$2 = "Mixed"), 0.5*BX46, 0) + IF(AND(BY$1 = BZ$1, BZ$2 = "Mixed"), 0.5*BZ46, 0)</f>
        <v>0</v>
      </c>
      <c r="BZ46" s="5">
        <f>IF('Each Gender - Gold'!BZ46+'Each Gender - Silver'!BZ46+'Each Gender - Bronze'!BZ46 &gt; 0, 'Each Gender - Gold'!BZ46*'Medal values'!$B$1+'Each Gender - Silver'!BZ46*'Medal values'!$B$2+'Each Gender - Bronze'!BZ46*'Medal values'!$B$3, "") + IF(AND(BZ$1 = BY$1, BY$2 = "Mixed"), 0.5*BY46, 0) + IF(AND(BZ$1 = CA$1, CA$2 = "Mixed"), 0.5*CA46, 0)</f>
        <v>0</v>
      </c>
      <c r="CA46" s="5">
        <f>IF('Each Gender - Gold'!CA46+'Each Gender - Silver'!CA46+'Each Gender - Bronze'!CA46 &gt; 0, 'Each Gender - Gold'!CA46*'Medal values'!$B$1+'Each Gender - Silver'!CA46*'Medal values'!$B$2+'Each Gender - Bronze'!CA46*'Medal values'!$B$3, "") + IF(AND(CA$1 = BZ$1, BZ$2 = "Mixed"), 0.5*BZ46, 0) + IF(AND(CA$1 = CB$1, CB$2 = "Mixed"), 0.5*CB46, 0)</f>
        <v>0</v>
      </c>
      <c r="CB46" s="5">
        <f>IF('Each Gender - Gold'!CB46+'Each Gender - Silver'!CB46+'Each Gender - Bronze'!CB46 &gt; 0, 'Each Gender - Gold'!CB46*'Medal values'!$B$1+'Each Gender - Silver'!CB46*'Medal values'!$B$2+'Each Gender - Bronze'!CB46*'Medal values'!$B$3, "") + IF(AND(CB$1 = CA$1, CA$2 = "Mixed"), 0.5*CA46, 0) + IF(AND(CB$1 = CC$1, CC$2 = "Mixed"), 0.5*CC46, 0)</f>
        <v>0</v>
      </c>
      <c r="CC46" s="5">
        <f>IF('Each Gender - Gold'!CC46+'Each Gender - Silver'!CC46+'Each Gender - Bronze'!CC46 &gt; 0, 'Each Gender - Gold'!CC46*'Medal values'!$B$1+'Each Gender - Silver'!CC46*'Medal values'!$B$2+'Each Gender - Bronze'!CC46*'Medal values'!$B$3, "") + IF(AND(CC$1 = CB$1, CB$2 = "Mixed"), 0.5*CB46, 0) + IF(AND(CC$1 = CD$1, CD$2 = "Mixed"), 0.5*CD46, 0)</f>
        <v>0</v>
      </c>
      <c r="CD46" s="5">
        <f>IF('Each Gender - Gold'!CD46+'Each Gender - Silver'!CD46+'Each Gender - Bronze'!CD46 &gt; 0, 'Each Gender - Gold'!CD46*'Medal values'!$B$1+'Each Gender - Silver'!CD46*'Medal values'!$B$2+'Each Gender - Bronze'!CD46*'Medal values'!$B$3, "") + IF(AND(CD$1 = CC$1, CC$2 = "Mixed"), 0.5*CC46, 0) + IF(AND(CD$1 = CE$1, CE$2 = "Mixed"), 0.5*CE46, 0)</f>
        <v>0</v>
      </c>
      <c r="CE46" s="5">
        <f>IF('Each Gender - Gold'!CE46+'Each Gender - Silver'!CE46+'Each Gender - Bronze'!CE46 &gt; 0, 'Each Gender - Gold'!CE46*'Medal values'!$B$1+'Each Gender - Silver'!CE46*'Medal values'!$B$2+'Each Gender - Bronze'!CE46*'Medal values'!$B$3, "") + IF(AND(CE$1 = CD$1, CD$2 = "Mixed"), 0.5*CD46, 0) + IF(AND(CE$1 = CF$1, CF$2 = "Mixed"), 0.5*CF46, 0)</f>
        <v>0</v>
      </c>
      <c r="CF46" s="5">
        <f>IF('Each Gender - Gold'!CF46+'Each Gender - Silver'!CF46+'Each Gender - Bronze'!CF46 &gt; 0, 'Each Gender - Gold'!CF46*'Medal values'!$B$1+'Each Gender - Silver'!CF46*'Medal values'!$B$2+'Each Gender - Bronze'!CF46*'Medal values'!$B$3, "") + IF(AND(CF$1 = CE$1, CE$2 = "Mixed"), 0.5*CE46, 0) + IF(AND(CF$1 = CG$1, CG$2 = "Mixed"), 0.5*CG46, 0)</f>
        <v>0</v>
      </c>
      <c r="CG46" s="5">
        <f>IF('Each Gender - Gold'!CG46+'Each Gender - Silver'!CG46+'Each Gender - Bronze'!CG46 &gt; 0, 'Each Gender - Gold'!CG46*'Medal values'!$B$1+'Each Gender - Silver'!CG46*'Medal values'!$B$2+'Each Gender - Bronze'!CG46*'Medal values'!$B$3, "") + IF(AND(CG$1 = CF$1, CF$2 = "Mixed"), 0.5*CF46, 0) + IF(AND(CG$1 = CH$1, CH$2 = "Mixed"), 0.5*CH46, 0)</f>
        <v>0</v>
      </c>
      <c r="CH46" s="5">
        <f>IF('Each Gender - Gold'!CH46+'Each Gender - Silver'!CH46+'Each Gender - Bronze'!CH46 &gt; 0, 'Each Gender - Gold'!CH46*'Medal values'!$B$1+'Each Gender - Silver'!CH46*'Medal values'!$B$2+'Each Gender - Bronze'!CH46*'Medal values'!$B$3, "") + IF(AND(CH$1 = CG$1, CG$2 = "Mixed"), 0.5*CG46, 0) + IF(AND(CH$1 = CI$1, CI$2 = "Mixed"), 0.5*CI46, 0)</f>
        <v>0</v>
      </c>
      <c r="CI46" s="5">
        <f>IF('Each Gender - Gold'!CI46+'Each Gender - Silver'!CI46+'Each Gender - Bronze'!CI46 &gt; 0, 'Each Gender - Gold'!CI46*'Medal values'!$B$1+'Each Gender - Silver'!CI46*'Medal values'!$B$2+'Each Gender - Bronze'!CI46*'Medal values'!$B$3, "") + IF(AND(CI$1 = CH$1, CH$2 = "Mixed"), 0.5*CH46, 0) + IF(AND(CI$1 = CJ$1, CJ$2 = "Mixed"), 0.5*CJ46, 0)</f>
        <v>0</v>
      </c>
      <c r="CJ46" s="5">
        <f>IF('Each Gender - Gold'!CJ46+'Each Gender - Silver'!CJ46+'Each Gender - Bronze'!CJ46 &gt; 0, 'Each Gender - Gold'!CJ46*'Medal values'!$B$1+'Each Gender - Silver'!CJ46*'Medal values'!$B$2+'Each Gender - Bronze'!CJ46*'Medal values'!$B$3, "") + IF(AND(CJ$1 = CI$1, CI$2 = "Mixed"), 0.5*CI46, 0) + IF(AND(CJ$1 = CK$1, CK$2 = "Mixed"), 0.5*CK46, 0)</f>
        <v>0</v>
      </c>
      <c r="CK46" s="5">
        <f>IF('Each Gender - Gold'!CK46+'Each Gender - Silver'!CK46+'Each Gender - Bronze'!CK46 &gt; 0, 'Each Gender - Gold'!CK46*'Medal values'!$B$1+'Each Gender - Silver'!CK46*'Medal values'!$B$2+'Each Gender - Bronze'!CK46*'Medal values'!$B$3, "") + IF(AND(CK$1 = CJ$1, CJ$2 = "Mixed"), 0.5*CJ46, 0) + IF(AND(CK$1 = CL$1, CL$2 = "Mixed"), 0.5*CL46, 0)</f>
        <v>0</v>
      </c>
      <c r="CL46" s="5">
        <f>IF('Each Gender - Gold'!CL46+'Each Gender - Silver'!CL46+'Each Gender - Bronze'!CL46 &gt; 0, 'Each Gender - Gold'!CL46*'Medal values'!$B$1+'Each Gender - Silver'!CL46*'Medal values'!$B$2+'Each Gender - Bronze'!CL46*'Medal values'!$B$3, "") + IF(AND(CL$1 = CK$1, CK$2 = "Mixed"), 0.5*CK46, 0) + IF(AND(CL$1 = CM$1, CM$2 = "Mixed"), 0.5*CM46, 0)</f>
        <v>0</v>
      </c>
      <c r="CM46" s="5">
        <f>IF('Each Gender - Gold'!CM46+'Each Gender - Silver'!CM46+'Each Gender - Bronze'!CM46 &gt; 0, 'Each Gender - Gold'!CM46*'Medal values'!$B$1+'Each Gender - Silver'!CM46*'Medal values'!$B$2+'Each Gender - Bronze'!CM46*'Medal values'!$B$3, "") + IF(AND(CM$1 = CL$1, CL$2 = "Mixed"), 0.5*CL46, 0) + IF(AND(CM$1 = CN$1, CN$2 = "Mixed"), 0.5*CN46, 0)</f>
        <v>0</v>
      </c>
      <c r="CN46" s="5">
        <f>IF('Each Gender - Gold'!CN46+'Each Gender - Silver'!CN46+'Each Gender - Bronze'!CN46 &gt; 0, 'Each Gender - Gold'!CN46*'Medal values'!$B$1+'Each Gender - Silver'!CN46*'Medal values'!$B$2+'Each Gender - Bronze'!CN46*'Medal values'!$B$3, "") + IF(AND(CN$1 = CM$1, CM$2 = "Mixed"), 0.5*CM46, 0) + IF(AND(CN$1 = CO$1, CO$2 = "Mixed"), 0.5*CO46, 0)</f>
        <v>0</v>
      </c>
      <c r="CO46" s="5">
        <f>IF('Each Gender - Gold'!CO46+'Each Gender - Silver'!CO46+'Each Gender - Bronze'!CO46 &gt; 0, 'Each Gender - Gold'!CO46*'Medal values'!$B$1+'Each Gender - Silver'!CO46*'Medal values'!$B$2+'Each Gender - Bronze'!CO46*'Medal values'!$B$3, "") + IF(AND(CO$1 = CN$1, CN$2 = "Mixed"), 0.5*CN46, 0) + IF(AND(CO$1 = CP$1, CP$2 = "Mixed"), 0.5*CP46, 0)</f>
        <v>0</v>
      </c>
      <c r="CP46" s="5">
        <f>IF('Each Gender - Gold'!CP46+'Each Gender - Silver'!CP46+'Each Gender - Bronze'!CP46 &gt; 0, 'Each Gender - Gold'!CP46*'Medal values'!$B$1+'Each Gender - Silver'!CP46*'Medal values'!$B$2+'Each Gender - Bronze'!CP46*'Medal values'!$B$3, "") + IF(AND(CP$1 = CO$1, CO$2 = "Mixed"), 0.5*CO46, 0) + IF(AND(CP$1 = CQ$1, CQ$2 = "Mixed"), 0.5*CQ46, 0)</f>
        <v>0</v>
      </c>
      <c r="CQ46" s="5">
        <f>IF('Each Gender - Gold'!CQ46+'Each Gender - Silver'!CQ46+'Each Gender - Bronze'!CQ46 &gt; 0, 'Each Gender - Gold'!CQ46*'Medal values'!$B$1+'Each Gender - Silver'!CQ46*'Medal values'!$B$2+'Each Gender - Bronze'!CQ46*'Medal values'!$B$3, "") + IF(AND(CQ$1 = CP$1, CP$2 = "Mixed"), 0.5*CP46, 0) + IF(AND(CQ$1 = CR$1, CR$2 = "Mixed"), 0.5*CR46, 0)</f>
        <v>0</v>
      </c>
      <c r="CR46" s="5">
        <f>IF('Each Gender - Gold'!CR46+'Each Gender - Silver'!CR46+'Each Gender - Bronze'!CR46 &gt; 0, 'Each Gender - Gold'!CR46*'Medal values'!$B$1+'Each Gender - Silver'!CR46*'Medal values'!$B$2+'Each Gender - Bronze'!CR46*'Medal values'!$B$3, "") + IF(AND(CR$1 = CQ$1, CQ$2 = "Mixed"), 0.5*CQ46, 0) + IF(AND(CR$1 = CS$1, CS$2 = "Mixed"), 0.5*CS46, 0)</f>
        <v>0</v>
      </c>
      <c r="CS46" s="5">
        <f>IF('Each Gender - Gold'!CS46+'Each Gender - Silver'!CS46+'Each Gender - Bronze'!CS46 &gt; 0, 'Each Gender - Gold'!CS46*'Medal values'!$B$1+'Each Gender - Silver'!CS46*'Medal values'!$B$2+'Each Gender - Bronze'!CS46*'Medal values'!$B$3, "") + IF(AND(CS$1 = CR$1, CR$2 = "Mixed"), 0.5*CR46, 0) + IF(AND(CS$1 = CT$1, CT$2 = "Mixed"), 0.5*CT46, 0)</f>
        <v>0</v>
      </c>
      <c r="CT46" s="5">
        <f>IF('Each Gender - Gold'!CT46+'Each Gender - Silver'!CT46+'Each Gender - Bronze'!CT46 &gt; 0, 'Each Gender - Gold'!CT46*'Medal values'!$B$1+'Each Gender - Silver'!CT46*'Medal values'!$B$2+'Each Gender - Bronze'!CT46*'Medal values'!$B$3, "") + IF(AND(CT$1 = CS$1, CS$2 = "Mixed"), 0.5*CS46, 0) + IF(AND(CT$1 = CU$1, CU$2 = "Mixed"), 0.5*CU46, 0)</f>
        <v>0</v>
      </c>
      <c r="CU46" s="5">
        <f>IF('Each Gender - Gold'!CU46+'Each Gender - Silver'!CU46+'Each Gender - Bronze'!CU46 &gt; 0, 'Each Gender - Gold'!CU46*'Medal values'!$B$1+'Each Gender - Silver'!CU46*'Medal values'!$B$2+'Each Gender - Bronze'!CU46*'Medal values'!$B$3, "") + IF(AND(CU$1 = CT$1, CT$2 = "Mixed"), 0.5*CT46, 0) + IF(AND(CU$1 = CV$1, CV$2 = "Mixed"), 0.5*CV46, 0)</f>
        <v>0</v>
      </c>
      <c r="CV46" s="5">
        <f>IF('Each Gender - Gold'!CV46+'Each Gender - Silver'!CV46+'Each Gender - Bronze'!CV46 &gt; 0, 'Each Gender - Gold'!CV46*'Medal values'!$B$1+'Each Gender - Silver'!CV46*'Medal values'!$B$2+'Each Gender - Bronze'!CV46*'Medal values'!$B$3, "") + IF(AND(CV$1 = CU$1, CU$2 = "Mixed"), 0.5*CU46, 0) + IF(AND(CV$1 = CW$1, CW$2 = "Mixed"), 0.5*CW46, 0)</f>
        <v>0</v>
      </c>
      <c r="CW46" s="5">
        <f t="shared" ref="CW46:CX46" si="44">SUMIF($B$2:$CV$2,CW$2, $B46:$CV46)</f>
        <v>4.001</v>
      </c>
      <c r="CX46" s="5">
        <f t="shared" si="44"/>
        <v>4.001</v>
      </c>
    </row>
    <row r="47">
      <c r="A47" s="5" t="str">
        <f>Countries!A45</f>
        <v>ISR</v>
      </c>
      <c r="B47" s="5">
        <f>IF('Each Gender - Gold'!B47+'Each Gender - Silver'!B47+'Each Gender - Bronze'!B47 &gt; 0, 'Each Gender - Gold'!B47*'Medal values'!$B$1+'Each Gender - Silver'!B47*'Medal values'!$B$2+'Each Gender - Bronze'!B47*'Medal values'!$B$3, "") + IF(AND(B$1 = A$1, A$2 = "Mixed"), 0.5*A47, 0) + IF(AND(B$1 = C$1, C$2 = "Mixed"), 0.5*C47, 0)</f>
        <v>0</v>
      </c>
      <c r="C47" s="5">
        <f>IF('Each Gender - Gold'!C47+'Each Gender - Silver'!C47+'Each Gender - Bronze'!C47 &gt; 0, 'Each Gender - Gold'!C47*'Medal values'!$B$1+'Each Gender - Silver'!C47*'Medal values'!$B$2+'Each Gender - Bronze'!C47*'Medal values'!$B$3, "") + IF(AND(C$1 = B$1, B$2 = "Mixed"), 0.5*B47, 0) + IF(AND(C$1 = D$1, D$2 = "Mixed"), 0.5*D47, 0)</f>
        <v>0</v>
      </c>
      <c r="D47" s="5">
        <f>IF('Each Gender - Gold'!D47+'Each Gender - Silver'!D47+'Each Gender - Bronze'!D47 &gt; 0, 'Each Gender - Gold'!D47*'Medal values'!$B$1+'Each Gender - Silver'!D47*'Medal values'!$B$2+'Each Gender - Bronze'!D47*'Medal values'!$B$3, "") + IF(AND(D$1 = C$1, C$2 = "Mixed"), 0.5*C47, 0) + IF(AND(D$1 = E$1, E$2 = "Mixed"), 0.5*E47, 0)</f>
        <v>0</v>
      </c>
      <c r="E47" s="5">
        <f>IF('Each Gender - Gold'!E47+'Each Gender - Silver'!E47+'Each Gender - Bronze'!E47 &gt; 0, 'Each Gender - Gold'!E47*'Medal values'!$B$1+'Each Gender - Silver'!E47*'Medal values'!$B$2+'Each Gender - Bronze'!E47*'Medal values'!$B$3, "") + IF(AND(E$1 = D$1, D$2 = "Mixed"), 0.5*D47, 0) + IF(AND(E$1 = F$1, F$2 = "Mixed"), 0.5*F47, 0)</f>
        <v>0</v>
      </c>
      <c r="F47" s="5">
        <f>IF('Each Gender - Gold'!F47+'Each Gender - Silver'!F47+'Each Gender - Bronze'!F47 &gt; 0, 'Each Gender - Gold'!F47*'Medal values'!$B$1+'Each Gender - Silver'!F47*'Medal values'!$B$2+'Each Gender - Bronze'!F47*'Medal values'!$B$3, "") + IF(AND(F$1 = E$1, E$2 = "Mixed"), 0.5*E47, 0) + IF(AND(F$1 = G$1, G$2 = "Mixed"), 0.5*G47, 0)</f>
        <v>0</v>
      </c>
      <c r="G47" s="5">
        <f>IF('Each Gender - Gold'!G47+'Each Gender - Silver'!G47+'Each Gender - Bronze'!G47 &gt; 0, 'Each Gender - Gold'!G47*'Medal values'!$B$1+'Each Gender - Silver'!G47*'Medal values'!$B$2+'Each Gender - Bronze'!G47*'Medal values'!$B$3, "") + IF(AND(G$1 = F$1, F$2 = "Mixed"), 0.5*F47, 0) + IF(AND(G$1 = H$1, H$2 = "Mixed"), 0.5*H47, 0)</f>
        <v>3.001</v>
      </c>
      <c r="H47" s="5">
        <f>IF('Each Gender - Gold'!H47+'Each Gender - Silver'!H47+'Each Gender - Bronze'!H47 &gt; 0, 'Each Gender - Gold'!H47*'Medal values'!$B$1+'Each Gender - Silver'!H47*'Medal values'!$B$2+'Each Gender - Bronze'!H47*'Medal values'!$B$3, "") + IF(AND(H$1 = G$1, G$2 = "Mixed"), 0.5*G47, 0) + IF(AND(H$1 = I$1, I$2 = "Mixed"), 0.5*I47, 0)</f>
        <v>0</v>
      </c>
      <c r="I47" s="5">
        <f>IF('Each Gender - Gold'!I47+'Each Gender - Silver'!I47+'Each Gender - Bronze'!I47 &gt; 0, 'Each Gender - Gold'!I47*'Medal values'!$B$1+'Each Gender - Silver'!I47*'Medal values'!$B$2+'Each Gender - Bronze'!I47*'Medal values'!$B$3, "") + IF(AND(I$1 = H$1, H$2 = "Mixed"), 0.5*H47, 0) + IF(AND(I$1 = J$1, J$2 = "Mixed"), 0.5*J47, 0)</f>
        <v>0</v>
      </c>
      <c r="J47" s="5">
        <f>IF('Each Gender - Gold'!J47+'Each Gender - Silver'!J47+'Each Gender - Bronze'!J47 &gt; 0, 'Each Gender - Gold'!J47*'Medal values'!$B$1+'Each Gender - Silver'!J47*'Medal values'!$B$2+'Each Gender - Bronze'!J47*'Medal values'!$B$3, "") + IF(AND(J$1 = I$1, I$2 = "Mixed"), 0.5*I47, 0) + IF(AND(J$1 = K$1, K$2 = "Mixed"), 0.5*K47, 0)</f>
        <v>0</v>
      </c>
      <c r="K47" s="5">
        <f>IF('Each Gender - Gold'!K47+'Each Gender - Silver'!K47+'Each Gender - Bronze'!K47 &gt; 0, 'Each Gender - Gold'!K47*'Medal values'!$B$1+'Each Gender - Silver'!K47*'Medal values'!$B$2+'Each Gender - Bronze'!K47*'Medal values'!$B$3, "") + IF(AND(K$1 = J$1, J$2 = "Mixed"), 0.5*J47, 0) + IF(AND(K$1 = L$1, L$2 = "Mixed"), 0.5*L47, 0)</f>
        <v>0</v>
      </c>
      <c r="L47" s="5">
        <f>IF('Each Gender - Gold'!L47+'Each Gender - Silver'!L47+'Each Gender - Bronze'!L47 &gt; 0, 'Each Gender - Gold'!L47*'Medal values'!$B$1+'Each Gender - Silver'!L47*'Medal values'!$B$2+'Each Gender - Bronze'!L47*'Medal values'!$B$3, "") + IF(AND(L$1 = K$1, K$2 = "Mixed"), 0.5*K47, 0) + IF(AND(L$1 = M$1, M$2 = "Mixed"), 0.5*M47, 0)</f>
        <v>0</v>
      </c>
      <c r="M47" s="5">
        <f>IF('Each Gender - Gold'!M47+'Each Gender - Silver'!M47+'Each Gender - Bronze'!M47 &gt; 0, 'Each Gender - Gold'!M47*'Medal values'!$B$1+'Each Gender - Silver'!M47*'Medal values'!$B$2+'Each Gender - Bronze'!M47*'Medal values'!$B$3, "") + IF(AND(M$1 = L$1, L$2 = "Mixed"), 0.5*L47, 0) + IF(AND(M$1 = N$1, N$2 = "Mixed"), 0.5*N47, 0)</f>
        <v>0</v>
      </c>
      <c r="N47" s="5">
        <f>IF('Each Gender - Gold'!N47+'Each Gender - Silver'!N47+'Each Gender - Bronze'!N47 &gt; 0, 'Each Gender - Gold'!N47*'Medal values'!$B$1+'Each Gender - Silver'!N47*'Medal values'!$B$2+'Each Gender - Bronze'!N47*'Medal values'!$B$3, "") + IF(AND(N$1 = M$1, M$2 = "Mixed"), 0.5*M47, 0) + IF(AND(N$1 = O$1, O$2 = "Mixed"), 0.5*O47, 0)</f>
        <v>0</v>
      </c>
      <c r="O47" s="5">
        <f>IF('Each Gender - Gold'!O47+'Each Gender - Silver'!O47+'Each Gender - Bronze'!O47 &gt; 0, 'Each Gender - Gold'!O47*'Medal values'!$B$1+'Each Gender - Silver'!O47*'Medal values'!$B$2+'Each Gender - Bronze'!O47*'Medal values'!$B$3, "") + IF(AND(O$1 = N$1, N$2 = "Mixed"), 0.5*N47, 0) + IF(AND(O$1 = P$1, P$2 = "Mixed"), 0.5*P47, 0)</f>
        <v>0</v>
      </c>
      <c r="P47" s="5">
        <f>IF('Each Gender - Gold'!P47+'Each Gender - Silver'!P47+'Each Gender - Bronze'!P47 &gt; 0, 'Each Gender - Gold'!P47*'Medal values'!$B$1+'Each Gender - Silver'!P47*'Medal values'!$B$2+'Each Gender - Bronze'!P47*'Medal values'!$B$3, "") + IF(AND(P$1 = O$1, O$2 = "Mixed"), 0.5*O47, 0) + IF(AND(P$1 = Q$1, Q$2 = "Mixed"), 0.5*Q47, 0)</f>
        <v>0</v>
      </c>
      <c r="Q47" s="5">
        <f>IF('Each Gender - Gold'!Q47+'Each Gender - Silver'!Q47+'Each Gender - Bronze'!Q47 &gt; 0, 'Each Gender - Gold'!Q47*'Medal values'!$B$1+'Each Gender - Silver'!Q47*'Medal values'!$B$2+'Each Gender - Bronze'!Q47*'Medal values'!$B$3, "") + IF(AND(Q$1 = P$1, P$2 = "Mixed"), 0.5*P47, 0) + IF(AND(Q$1 = R$1, R$2 = "Mixed"), 0.5*R47, 0)</f>
        <v>0</v>
      </c>
      <c r="R47" s="5">
        <f>IF('Each Gender - Gold'!R47+'Each Gender - Silver'!R47+'Each Gender - Bronze'!R47 &gt; 0, 'Each Gender - Gold'!R47*'Medal values'!$B$1+'Each Gender - Silver'!R47*'Medal values'!$B$2+'Each Gender - Bronze'!R47*'Medal values'!$B$3, "") + IF(AND(R$1 = Q$1, Q$2 = "Mixed"), 0.5*Q47, 0) + IF(AND(R$1 = S$1, S$2 = "Mixed"), 0.5*S47, 0)</f>
        <v>0</v>
      </c>
      <c r="S47" s="5">
        <f>IF('Each Gender - Gold'!S47+'Each Gender - Silver'!S47+'Each Gender - Bronze'!S47 &gt; 0, 'Each Gender - Gold'!S47*'Medal values'!$B$1+'Each Gender - Silver'!S47*'Medal values'!$B$2+'Each Gender - Bronze'!S47*'Medal values'!$B$3, "") + IF(AND(S$1 = R$1, R$2 = "Mixed"), 0.5*R47, 0) + IF(AND(S$1 = T$1, T$2 = "Mixed"), 0.5*T47, 0)</f>
        <v>0</v>
      </c>
      <c r="T47" s="5">
        <f>IF('Each Gender - Gold'!T47+'Each Gender - Silver'!T47+'Each Gender - Bronze'!T47 &gt; 0, 'Each Gender - Gold'!T47*'Medal values'!$B$1+'Each Gender - Silver'!T47*'Medal values'!$B$2+'Each Gender - Bronze'!T47*'Medal values'!$B$3, "") + IF(AND(T$1 = S$1, S$2 = "Mixed"), 0.5*S47, 0) + IF(AND(T$1 = U$1, U$2 = "Mixed"), 0.5*U47, 0)</f>
        <v>0</v>
      </c>
      <c r="U47" s="5">
        <f>IF('Each Gender - Gold'!U47+'Each Gender - Silver'!U47+'Each Gender - Bronze'!U47 &gt; 0, 'Each Gender - Gold'!U47*'Medal values'!$B$1+'Each Gender - Silver'!U47*'Medal values'!$B$2+'Each Gender - Bronze'!U47*'Medal values'!$B$3, "") + IF(AND(U$1 = T$1, T$2 = "Mixed"), 0.5*T47, 0) + IF(AND(U$1 = V$1, V$2 = "Mixed"), 0.5*V47, 0)</f>
        <v>0</v>
      </c>
      <c r="V47" s="5">
        <f>IF('Each Gender - Gold'!V47+'Each Gender - Silver'!V47+'Each Gender - Bronze'!V47 &gt; 0, 'Each Gender - Gold'!V47*'Medal values'!$B$1+'Each Gender - Silver'!V47*'Medal values'!$B$2+'Each Gender - Bronze'!V47*'Medal values'!$B$3, "") + IF(AND(V$1 = U$1, U$2 = "Mixed"), 0.5*U47, 0) + IF(AND(V$1 = W$1, W$2 = "Mixed"), 0.5*W47, 0)</f>
        <v>0</v>
      </c>
      <c r="W47" s="5">
        <f>IF('Each Gender - Gold'!W47+'Each Gender - Silver'!W47+'Each Gender - Bronze'!W47 &gt; 0, 'Each Gender - Gold'!W47*'Medal values'!$B$1+'Each Gender - Silver'!W47*'Medal values'!$B$2+'Each Gender - Bronze'!W47*'Medal values'!$B$3, "") + IF(AND(W$1 = V$1, V$2 = "Mixed"), 0.5*V47, 0) + IF(AND(W$1 = X$1, X$2 = "Mixed"), 0.5*X47, 0)</f>
        <v>0</v>
      </c>
      <c r="X47" s="5">
        <f>IF('Each Gender - Gold'!X47+'Each Gender - Silver'!X47+'Each Gender - Bronze'!X47 &gt; 0, 'Each Gender - Gold'!X47*'Medal values'!$B$1+'Each Gender - Silver'!X47*'Medal values'!$B$2+'Each Gender - Bronze'!X47*'Medal values'!$B$3, "") + IF(AND(X$1 = W$1, W$2 = "Mixed"), 0.5*W47, 0) + IF(AND(X$1 = Y$1, Y$2 = "Mixed"), 0.5*Y47, 0)</f>
        <v>0</v>
      </c>
      <c r="Y47" s="5">
        <f>IF('Each Gender - Gold'!Y47+'Each Gender - Silver'!Y47+'Each Gender - Bronze'!Y47 &gt; 0, 'Each Gender - Gold'!Y47*'Medal values'!$B$1+'Each Gender - Silver'!Y47*'Medal values'!$B$2+'Each Gender - Bronze'!Y47*'Medal values'!$B$3, "") + IF(AND(Y$1 = X$1, X$2 = "Mixed"), 0.5*X47, 0) + IF(AND(Y$1 = Z$1, Z$2 = "Mixed"), 0.5*Z47, 0)</f>
        <v>0</v>
      </c>
      <c r="Z47" s="5">
        <f>IF('Each Gender - Gold'!Z47+'Each Gender - Silver'!Z47+'Each Gender - Bronze'!Z47 &gt; 0, 'Each Gender - Gold'!Z47*'Medal values'!$B$1+'Each Gender - Silver'!Z47*'Medal values'!$B$2+'Each Gender - Bronze'!Z47*'Medal values'!$B$3, "") + IF(AND(Z$1 = Y$1, Y$2 = "Mixed"), 0.5*Y47, 0) + IF(AND(Z$1 = AA$1, AA$2 = "Mixed"), 0.5*AA47, 0)</f>
        <v>0</v>
      </c>
      <c r="AA47" s="5">
        <f>IF('Each Gender - Gold'!AA47+'Each Gender - Silver'!AA47+'Each Gender - Bronze'!AA47 &gt; 0, 'Each Gender - Gold'!AA47*'Medal values'!$B$1+'Each Gender - Silver'!AA47*'Medal values'!$B$2+'Each Gender - Bronze'!AA47*'Medal values'!$B$3, "") + IF(AND(AA$1 = Z$1, Z$2 = "Mixed"), 0.5*Z47, 0) + IF(AND(AA$1 = AB$1, AB$2 = "Mixed"), 0.5*AB47, 0)</f>
        <v>0</v>
      </c>
      <c r="AB47" s="5">
        <f>IF('Each Gender - Gold'!AB47+'Each Gender - Silver'!AB47+'Each Gender - Bronze'!AB47 &gt; 0, 'Each Gender - Gold'!AB47*'Medal values'!$B$1+'Each Gender - Silver'!AB47*'Medal values'!$B$2+'Each Gender - Bronze'!AB47*'Medal values'!$B$3, "") + IF(AND(AB$1 = AA$1, AA$2 = "Mixed"), 0.5*AA47, 0) + IF(AND(AB$1 = AC$1, AC$2 = "Mixed"), 0.5*AC47, 0)</f>
        <v>0</v>
      </c>
      <c r="AC47" s="5">
        <f>IF('Each Gender - Gold'!AC47+'Each Gender - Silver'!AC47+'Each Gender - Bronze'!AC47 &gt; 0, 'Each Gender - Gold'!AC47*'Medal values'!$B$1+'Each Gender - Silver'!AC47*'Medal values'!$B$2+'Each Gender - Bronze'!AC47*'Medal values'!$B$3, "") + IF(AND(AC$1 = AB$1, AB$2 = "Mixed"), 0.5*AB47, 0) + IF(AND(AC$1 = AD$1, AD$2 = "Mixed"), 0.5*AD47, 0)</f>
        <v>0</v>
      </c>
      <c r="AD47" s="5">
        <f>IF('Each Gender - Gold'!AD47+'Each Gender - Silver'!AD47+'Each Gender - Bronze'!AD47 &gt; 0, 'Each Gender - Gold'!AD47*'Medal values'!$B$1+'Each Gender - Silver'!AD47*'Medal values'!$B$2+'Each Gender - Bronze'!AD47*'Medal values'!$B$3, "") + IF(AND(AD$1 = AC$1, AC$2 = "Mixed"), 0.5*AC47, 0) + IF(AND(AD$1 = AE$1, AE$2 = "Mixed"), 0.5*AE47, 0)</f>
        <v>0</v>
      </c>
      <c r="AE47" s="5">
        <f>IF('Each Gender - Gold'!AE47+'Each Gender - Silver'!AE47+'Each Gender - Bronze'!AE47 &gt; 0, 'Each Gender - Gold'!AE47*'Medal values'!$B$1+'Each Gender - Silver'!AE47*'Medal values'!$B$2+'Each Gender - Bronze'!AE47*'Medal values'!$B$3, "") + IF(AND(AE$1 = AD$1, AD$2 = "Mixed"), 0.5*AD47, 0) + IF(AND(AE$1 = AF$1, AF$2 = "Mixed"), 0.5*AF47, 0)</f>
        <v>0</v>
      </c>
      <c r="AF47" s="5">
        <f>IF('Each Gender - Gold'!AF47+'Each Gender - Silver'!AF47+'Each Gender - Bronze'!AF47 &gt; 0, 'Each Gender - Gold'!AF47*'Medal values'!$B$1+'Each Gender - Silver'!AF47*'Medal values'!$B$2+'Each Gender - Bronze'!AF47*'Medal values'!$B$3, "") + IF(AND(AF$1 = AE$1, AE$2 = "Mixed"), 0.5*AE47, 0) + IF(AND(AF$1 = AG$1, AG$2 = "Mixed"), 0.5*AG47, 0)</f>
        <v>0</v>
      </c>
      <c r="AG47" s="5">
        <f>IF('Each Gender - Gold'!AG47+'Each Gender - Silver'!AG47+'Each Gender - Bronze'!AG47 &gt; 0, 'Each Gender - Gold'!AG47*'Medal values'!$B$1+'Each Gender - Silver'!AG47*'Medal values'!$B$2+'Each Gender - Bronze'!AG47*'Medal values'!$B$3, "") + IF(AND(AG$1 = AF$1, AF$2 = "Mixed"), 0.5*AF47, 0) + IF(AND(AG$1 = AH$1, AH$2 = "Mixed"), 0.5*AH47, 0)</f>
        <v>0</v>
      </c>
      <c r="AH47" s="5">
        <f>IF('Each Gender - Gold'!AH47+'Each Gender - Silver'!AH47+'Each Gender - Bronze'!AH47 &gt; 0, 'Each Gender - Gold'!AH47*'Medal values'!$B$1+'Each Gender - Silver'!AH47*'Medal values'!$B$2+'Each Gender - Bronze'!AH47*'Medal values'!$B$3, "") + IF(AND(AH$1 = AG$1, AG$2 = "Mixed"), 0.5*AG47, 0) + IF(AND(AH$1 = AI$1, AI$2 = "Mixed"), 0.5*AI47, 0)</f>
        <v>0</v>
      </c>
      <c r="AI47" s="5">
        <f>IF('Each Gender - Gold'!AI47+'Each Gender - Silver'!AI47+'Each Gender - Bronze'!AI47 &gt; 0, 'Each Gender - Gold'!AI47*'Medal values'!$B$1+'Each Gender - Silver'!AI47*'Medal values'!$B$2+'Each Gender - Bronze'!AI47*'Medal values'!$B$3, "") + IF(AND(AI$1 = AH$1, AH$2 = "Mixed"), 0.5*AH47, 0) + IF(AND(AI$1 = AJ$1, AJ$2 = "Mixed"), 0.5*AJ47, 0)</f>
        <v>0</v>
      </c>
      <c r="AJ47" s="5">
        <f>IF('Each Gender - Gold'!AJ47+'Each Gender - Silver'!AJ47+'Each Gender - Bronze'!AJ47 &gt; 0, 'Each Gender - Gold'!AJ47*'Medal values'!$B$1+'Each Gender - Silver'!AJ47*'Medal values'!$B$2+'Each Gender - Bronze'!AJ47*'Medal values'!$B$3, "") + IF(AND(AJ$1 = AI$1, AI$2 = "Mixed"), 0.5*AI47, 0) + IF(AND(AJ$1 = AK$1, AK$2 = "Mixed"), 0.5*AK47, 0)</f>
        <v>0</v>
      </c>
      <c r="AK47" s="5">
        <f>IF('Each Gender - Gold'!AK47+'Each Gender - Silver'!AK47+'Each Gender - Bronze'!AK47 &gt; 0, 'Each Gender - Gold'!AK47*'Medal values'!$B$1+'Each Gender - Silver'!AK47*'Medal values'!$B$2+'Each Gender - Bronze'!AK47*'Medal values'!$B$3, "") + IF(AND(AK$1 = AJ$1, AJ$2 = "Mixed"), 0.5*AJ47, 0) + IF(AND(AK$1 = AL$1, AL$2 = "Mixed"), 0.5*AL47, 0)</f>
        <v>0</v>
      </c>
      <c r="AL47" s="5">
        <f>IF('Each Gender - Gold'!AL47+'Each Gender - Silver'!AL47+'Each Gender - Bronze'!AL47 &gt; 0, 'Each Gender - Gold'!AL47*'Medal values'!$B$1+'Each Gender - Silver'!AL47*'Medal values'!$B$2+'Each Gender - Bronze'!AL47*'Medal values'!$B$3, "") + IF(AND(AL$1 = AK$1, AK$2 = "Mixed"), 0.5*AK47, 0) + IF(AND(AL$1 = AM$1, AM$2 = "Mixed"), 0.5*AM47, 0)</f>
        <v>0</v>
      </c>
      <c r="AM47" s="5">
        <f>IF('Each Gender - Gold'!AM47+'Each Gender - Silver'!AM47+'Each Gender - Bronze'!AM47 &gt; 0, 'Each Gender - Gold'!AM47*'Medal values'!$B$1+'Each Gender - Silver'!AM47*'Medal values'!$B$2+'Each Gender - Bronze'!AM47*'Medal values'!$B$3, "") + IF(AND(AM$1 = AL$1, AL$2 = "Mixed"), 0.5*AL47, 0) + IF(AND(AM$1 = AN$1, AN$2 = "Mixed"), 0.5*AN47, 0)</f>
        <v>0</v>
      </c>
      <c r="AN47" s="5">
        <f>IF('Each Gender - Gold'!AN47+'Each Gender - Silver'!AN47+'Each Gender - Bronze'!AN47 &gt; 0, 'Each Gender - Gold'!AN47*'Medal values'!$B$1+'Each Gender - Silver'!AN47*'Medal values'!$B$2+'Each Gender - Bronze'!AN47*'Medal values'!$B$3, "") + IF(AND(AN$1 = AM$1, AM$2 = "Mixed"), 0.5*AM47, 0) + IF(AND(AN$1 = AO$1, AO$2 = "Mixed"), 0.5*AO47, 0)</f>
        <v>0</v>
      </c>
      <c r="AO47" s="5">
        <f>IF('Each Gender - Gold'!AO47+'Each Gender - Silver'!AO47+'Each Gender - Bronze'!AO47 &gt; 0, 'Each Gender - Gold'!AO47*'Medal values'!$B$1+'Each Gender - Silver'!AO47*'Medal values'!$B$2+'Each Gender - Bronze'!AO47*'Medal values'!$B$3, "") + IF(AND(AO$1 = AN$1, AN$2 = "Mixed"), 0.5*AN47, 0) + IF(AND(AO$1 = AP$1, AP$2 = "Mixed"), 0.5*AP47, 0)</f>
        <v>0</v>
      </c>
      <c r="AP47" s="5">
        <f>IF('Each Gender - Gold'!AP47+'Each Gender - Silver'!AP47+'Each Gender - Bronze'!AP47 &gt; 0, 'Each Gender - Gold'!AP47*'Medal values'!$B$1+'Each Gender - Silver'!AP47*'Medal values'!$B$2+'Each Gender - Bronze'!AP47*'Medal values'!$B$3, "") + IF(AND(AP$1 = AO$1, AO$2 = "Mixed"), 0.5*AO47, 0) + IF(AND(AP$1 = AQ$1, AQ$2 = "Mixed"), 0.5*AQ47, 0)</f>
        <v>0</v>
      </c>
      <c r="AQ47" s="5">
        <f>IF('Each Gender - Gold'!AQ47+'Each Gender - Silver'!AQ47+'Each Gender - Bronze'!AQ47 &gt; 0, 'Each Gender - Gold'!AQ47*'Medal values'!$B$1+'Each Gender - Silver'!AQ47*'Medal values'!$B$2+'Each Gender - Bronze'!AQ47*'Medal values'!$B$3, "") + IF(AND(AQ$1 = AP$1, AP$2 = "Mixed"), 0.5*AP47, 0) + IF(AND(AQ$1 = AR$1, AR$2 = "Mixed"), 0.5*AR47, 0)</f>
        <v>0</v>
      </c>
      <c r="AR47" s="5">
        <f>IF('Each Gender - Gold'!AR47+'Each Gender - Silver'!AR47+'Each Gender - Bronze'!AR47 &gt; 0, 'Each Gender - Gold'!AR47*'Medal values'!$B$1+'Each Gender - Silver'!AR47*'Medal values'!$B$2+'Each Gender - Bronze'!AR47*'Medal values'!$B$3, "") + IF(AND(AR$1 = AQ$1, AQ$2 = "Mixed"), 0.5*AQ47, 0) + IF(AND(AR$1 = AS$1, AS$2 = "Mixed"), 0.5*AS47, 0)</f>
        <v>0</v>
      </c>
      <c r="AS47" s="5">
        <f>IF('Each Gender - Gold'!AS47+'Each Gender - Silver'!AS47+'Each Gender - Bronze'!AS47 &gt; 0, 'Each Gender - Gold'!AS47*'Medal values'!$B$1+'Each Gender - Silver'!AS47*'Medal values'!$B$2+'Each Gender - Bronze'!AS47*'Medal values'!$B$3, "") + IF(AND(AS$1 = AR$1, AR$2 = "Mixed"), 0.5*AR47, 0) + IF(AND(AS$1 = AT$1, AT$2 = "Mixed"), 0.5*AT47, 0)</f>
        <v>0</v>
      </c>
      <c r="AT47" s="5">
        <f>IF('Each Gender - Gold'!AT47+'Each Gender - Silver'!AT47+'Each Gender - Bronze'!AT47 &gt; 0, 'Each Gender - Gold'!AT47*'Medal values'!$B$1+'Each Gender - Silver'!AT47*'Medal values'!$B$2+'Each Gender - Bronze'!AT47*'Medal values'!$B$3, "") + IF(AND(AT$1 = AS$1, AS$2 = "Mixed"), 0.5*AS47, 0) + IF(AND(AT$1 = AU$1, AU$2 = "Mixed"), 0.5*AU47, 0)</f>
        <v>0</v>
      </c>
      <c r="AU47" s="5">
        <f>IF('Each Gender - Gold'!AU47+'Each Gender - Silver'!AU47+'Each Gender - Bronze'!AU47 &gt; 0, 'Each Gender - Gold'!AU47*'Medal values'!$B$1+'Each Gender - Silver'!AU47*'Medal values'!$B$2+'Each Gender - Bronze'!AU47*'Medal values'!$B$3, "") + IF(AND(AU$1 = AT$1, AT$2 = "Mixed"), 0.5*AT47, 0) + IF(AND(AU$1 = AV$1, AV$2 = "Mixed"), 0.5*AV47, 0)</f>
        <v>0</v>
      </c>
      <c r="AV47" s="5">
        <f>IF('Each Gender - Gold'!AV47+'Each Gender - Silver'!AV47+'Each Gender - Bronze'!AV47 &gt; 0, 'Each Gender - Gold'!AV47*'Medal values'!$B$1+'Each Gender - Silver'!AV47*'Medal values'!$B$2+'Each Gender - Bronze'!AV47*'Medal values'!$B$3, "") + IF(AND(AV$1 = AU$1, AU$2 = "Mixed"), 0.5*AU47, 0) + IF(AND(AV$1 = AW$1, AW$2 = "Mixed"), 0.5*AW47, 0)</f>
        <v>0</v>
      </c>
      <c r="AW47" s="5">
        <f>IF('Each Gender - Gold'!AW47+'Each Gender - Silver'!AW47+'Each Gender - Bronze'!AW47 &gt; 0, 'Each Gender - Gold'!AW47*'Medal values'!$B$1+'Each Gender - Silver'!AW47*'Medal values'!$B$2+'Each Gender - Bronze'!AW47*'Medal values'!$B$3, "") + IF(AND(AW$1 = AV$1, AV$2 = "Mixed"), 0.5*AV47, 0) + IF(AND(AW$1 = AX$1, AX$2 = "Mixed"), 0.5*AX47, 0)</f>
        <v>0</v>
      </c>
      <c r="AX47" s="5">
        <f>IF('Each Gender - Gold'!AX47+'Each Gender - Silver'!AX47+'Each Gender - Bronze'!AX47 &gt; 0, 'Each Gender - Gold'!AX47*'Medal values'!$B$1+'Each Gender - Silver'!AX47*'Medal values'!$B$2+'Each Gender - Bronze'!AX47*'Medal values'!$B$3, "") + IF(AND(AX$1 = AW$1, AW$2 = "Mixed"), 0.5*AW47, 0) + IF(AND(AX$1 = AY$1, AY$2 = "Mixed"), 0.5*AY47, 0)</f>
        <v>0</v>
      </c>
      <c r="AY47" s="5">
        <f>IF('Each Gender - Gold'!AY47+'Each Gender - Silver'!AY47+'Each Gender - Bronze'!AY47 &gt; 0, 'Each Gender - Gold'!AY47*'Medal values'!$B$1+'Each Gender - Silver'!AY47*'Medal values'!$B$2+'Each Gender - Bronze'!AY47*'Medal values'!$B$3, "") + IF(AND(AY$1 = AX$1, AX$2 = "Mixed"), 0.5*AX47, 0) + IF(AND(AY$1 = AZ$1, AZ$2 = "Mixed"), 0.5*AZ47, 0)</f>
        <v>0.5</v>
      </c>
      <c r="AZ47" s="5">
        <f>IF('Each Gender - Gold'!AZ47+'Each Gender - Silver'!AZ47+'Each Gender - Bronze'!AZ47 &gt; 0, 'Each Gender - Gold'!AZ47*'Medal values'!$B$1+'Each Gender - Silver'!AZ47*'Medal values'!$B$2+'Each Gender - Bronze'!AZ47*'Medal values'!$B$3, "") + IF(AND(AZ$1 = AY$1, AY$2 = "Mixed"), 0.5*AY47, 0) + IF(AND(AZ$1 = BA$1, BA$2 = "Mixed"), 0.5*BA47, 0)</f>
        <v>1</v>
      </c>
      <c r="BA47" s="5">
        <f>IF('Each Gender - Gold'!BA47+'Each Gender - Silver'!BA47+'Each Gender - Bronze'!BA47 &gt; 0, 'Each Gender - Gold'!BA47*'Medal values'!$B$1+'Each Gender - Silver'!BA47*'Medal values'!$B$2+'Each Gender - Bronze'!BA47*'Medal values'!$B$3, "") + IF(AND(BA$1 = AZ$1, AZ$2 = "Mixed"), 0.5*AZ47, 0) + IF(AND(BA$1 = BB$1, BB$2 = "Mixed"), 0.5*BB47, 0)</f>
        <v>0.5</v>
      </c>
      <c r="BB47" s="5">
        <f>IF('Each Gender - Gold'!BB47+'Each Gender - Silver'!BB47+'Each Gender - Bronze'!BB47 &gt; 0, 'Each Gender - Gold'!BB47*'Medal values'!$B$1+'Each Gender - Silver'!BB47*'Medal values'!$B$2+'Each Gender - Bronze'!BB47*'Medal values'!$B$3, "") + IF(AND(BB$1 = BA$1, BA$2 = "Mixed"), 0.5*BA47, 0) + IF(AND(BB$1 = BC$1, BC$2 = "Mixed"), 0.5*BC47, 0)</f>
        <v>0</v>
      </c>
      <c r="BC47" s="5">
        <f>IF('Each Gender - Gold'!BC47+'Each Gender - Silver'!BC47+'Each Gender - Bronze'!BC47 &gt; 0, 'Each Gender - Gold'!BC47*'Medal values'!$B$1+'Each Gender - Silver'!BC47*'Medal values'!$B$2+'Each Gender - Bronze'!BC47*'Medal values'!$B$3, "") + IF(AND(BC$1 = BB$1, BB$2 = "Mixed"), 0.5*BB47, 0) + IF(AND(BC$1 = BD$1, BD$2 = "Mixed"), 0.5*BD47, 0)</f>
        <v>0</v>
      </c>
      <c r="BD47" s="5">
        <f>IF('Each Gender - Gold'!BD47+'Each Gender - Silver'!BD47+'Each Gender - Bronze'!BD47 &gt; 0, 'Each Gender - Gold'!BD47*'Medal values'!$B$1+'Each Gender - Silver'!BD47*'Medal values'!$B$2+'Each Gender - Bronze'!BD47*'Medal values'!$B$3, "") + IF(AND(BD$1 = BC$1, BC$2 = "Mixed"), 0.5*BC47, 0) + IF(AND(BD$1 = BE$1, BE$2 = "Mixed"), 0.5*BE47, 0)</f>
        <v>0</v>
      </c>
      <c r="BE47" s="5">
        <f>IF('Each Gender - Gold'!BE47+'Each Gender - Silver'!BE47+'Each Gender - Bronze'!BE47 &gt; 0, 'Each Gender - Gold'!BE47*'Medal values'!$B$1+'Each Gender - Silver'!BE47*'Medal values'!$B$2+'Each Gender - Bronze'!BE47*'Medal values'!$B$3, "") + IF(AND(BE$1 = BD$1, BD$2 = "Mixed"), 0.5*BD47, 0) + IF(AND(BE$1 = BF$1, BF$2 = "Mixed"), 0.5*BF47, 0)</f>
        <v>0</v>
      </c>
      <c r="BF47" s="5">
        <f>IF('Each Gender - Gold'!BF47+'Each Gender - Silver'!BF47+'Each Gender - Bronze'!BF47 &gt; 0, 'Each Gender - Gold'!BF47*'Medal values'!$B$1+'Each Gender - Silver'!BF47*'Medal values'!$B$2+'Each Gender - Bronze'!BF47*'Medal values'!$B$3, "") + IF(AND(BF$1 = BE$1, BE$2 = "Mixed"), 0.5*BE47, 0) + IF(AND(BF$1 = BG$1, BG$2 = "Mixed"), 0.5*BG47, 0)</f>
        <v>0</v>
      </c>
      <c r="BG47" s="5">
        <f>IF('Each Gender - Gold'!BG47+'Each Gender - Silver'!BG47+'Each Gender - Bronze'!BG47 &gt; 0, 'Each Gender - Gold'!BG47*'Medal values'!$B$1+'Each Gender - Silver'!BG47*'Medal values'!$B$2+'Each Gender - Bronze'!BG47*'Medal values'!$B$3, "") + IF(AND(BG$1 = BF$1, BF$2 = "Mixed"), 0.5*BF47, 0) + IF(AND(BG$1 = BH$1, BH$2 = "Mixed"), 0.5*BH47, 0)</f>
        <v>0</v>
      </c>
      <c r="BH47" s="5">
        <f>IF('Each Gender - Gold'!BH47+'Each Gender - Silver'!BH47+'Each Gender - Bronze'!BH47 &gt; 0, 'Each Gender - Gold'!BH47*'Medal values'!$B$1+'Each Gender - Silver'!BH47*'Medal values'!$B$2+'Each Gender - Bronze'!BH47*'Medal values'!$B$3, "") + IF(AND(BH$1 = BG$1, BG$2 = "Mixed"), 0.5*BG47, 0) + IF(AND(BH$1 = BI$1, BI$2 = "Mixed"), 0.5*BI47, 0)</f>
        <v>3.001</v>
      </c>
      <c r="BI47" s="5">
        <f>IF('Each Gender - Gold'!BI47+'Each Gender - Silver'!BI47+'Each Gender - Bronze'!BI47 &gt; 0, 'Each Gender - Gold'!BI47*'Medal values'!$B$1+'Each Gender - Silver'!BI47*'Medal values'!$B$2+'Each Gender - Bronze'!BI47*'Medal values'!$B$3, "") + IF(AND(BI$1 = BH$1, BH$2 = "Mixed"), 0.5*BH47, 0) + IF(AND(BI$1 = BJ$1, BJ$2 = "Mixed"), 0.5*BJ47, 0)</f>
        <v>0</v>
      </c>
      <c r="BJ47" s="5">
        <f>IF('Each Gender - Gold'!BJ47+'Each Gender - Silver'!BJ47+'Each Gender - Bronze'!BJ47 &gt; 0, 'Each Gender - Gold'!BJ47*'Medal values'!$B$1+'Each Gender - Silver'!BJ47*'Medal values'!$B$2+'Each Gender - Bronze'!BJ47*'Medal values'!$B$3, "") + IF(AND(BJ$1 = BI$1, BI$2 = "Mixed"), 0.5*BI47, 0) + IF(AND(BJ$1 = BK$1, BK$2 = "Mixed"), 0.5*BK47, 0)</f>
        <v>0</v>
      </c>
      <c r="BK47" s="5">
        <f>IF('Each Gender - Gold'!BK47+'Each Gender - Silver'!BK47+'Each Gender - Bronze'!BK47 &gt; 0, 'Each Gender - Gold'!BK47*'Medal values'!$B$1+'Each Gender - Silver'!BK47*'Medal values'!$B$2+'Each Gender - Bronze'!BK47*'Medal values'!$B$3, "") + IF(AND(BK$1 = BJ$1, BJ$2 = "Mixed"), 0.5*BJ47, 0) + IF(AND(BK$1 = BL$1, BL$2 = "Mixed"), 0.5*BL47, 0)</f>
        <v>0</v>
      </c>
      <c r="BL47" s="5">
        <f>IF('Each Gender - Gold'!BL47+'Each Gender - Silver'!BL47+'Each Gender - Bronze'!BL47 &gt; 0, 'Each Gender - Gold'!BL47*'Medal values'!$B$1+'Each Gender - Silver'!BL47*'Medal values'!$B$2+'Each Gender - Bronze'!BL47*'Medal values'!$B$3, "") + IF(AND(BL$1 = BK$1, BK$2 = "Mixed"), 0.5*BK47, 0) + IF(AND(BL$1 = BM$1, BM$2 = "Mixed"), 0.5*BM47, 0)</f>
        <v>0</v>
      </c>
      <c r="BM47" s="5">
        <f>IF('Each Gender - Gold'!BM47+'Each Gender - Silver'!BM47+'Each Gender - Bronze'!BM47 &gt; 0, 'Each Gender - Gold'!BM47*'Medal values'!$B$1+'Each Gender - Silver'!BM47*'Medal values'!$B$2+'Each Gender - Bronze'!BM47*'Medal values'!$B$3, "") + IF(AND(BM$1 = BL$1, BL$2 = "Mixed"), 0.5*BL47, 0) + IF(AND(BM$1 = BN$1, BN$2 = "Mixed"), 0.5*BN47, 0)</f>
        <v>0</v>
      </c>
      <c r="BN47" s="5">
        <f>IF('Each Gender - Gold'!BN47+'Each Gender - Silver'!BN47+'Each Gender - Bronze'!BN47 &gt; 0, 'Each Gender - Gold'!BN47*'Medal values'!$B$1+'Each Gender - Silver'!BN47*'Medal values'!$B$2+'Each Gender - Bronze'!BN47*'Medal values'!$B$3, "") + IF(AND(BN$1 = BM$1, BM$2 = "Mixed"), 0.5*BM47, 0) + IF(AND(BN$1 = BO$1, BO$2 = "Mixed"), 0.5*BO47, 0)</f>
        <v>0</v>
      </c>
      <c r="BO47" s="5">
        <f>IF('Each Gender - Gold'!BO47+'Each Gender - Silver'!BO47+'Each Gender - Bronze'!BO47 &gt; 0, 'Each Gender - Gold'!BO47*'Medal values'!$B$1+'Each Gender - Silver'!BO47*'Medal values'!$B$2+'Each Gender - Bronze'!BO47*'Medal values'!$B$3, "") + IF(AND(BO$1 = BN$1, BN$2 = "Mixed"), 0.5*BN47, 0) + IF(AND(BO$1 = BP$1, BP$2 = "Mixed"), 0.5*BP47, 0)</f>
        <v>0</v>
      </c>
      <c r="BP47" s="5">
        <f>IF('Each Gender - Gold'!BP47+'Each Gender - Silver'!BP47+'Each Gender - Bronze'!BP47 &gt; 0, 'Each Gender - Gold'!BP47*'Medal values'!$B$1+'Each Gender - Silver'!BP47*'Medal values'!$B$2+'Each Gender - Bronze'!BP47*'Medal values'!$B$3, "") + IF(AND(BP$1 = BO$1, BO$2 = "Mixed"), 0.5*BO47, 0) + IF(AND(BP$1 = BQ$1, BQ$2 = "Mixed"), 0.5*BQ47, 0)</f>
        <v>0</v>
      </c>
      <c r="BQ47" s="5">
        <f>IF('Each Gender - Gold'!BQ47+'Each Gender - Silver'!BQ47+'Each Gender - Bronze'!BQ47 &gt; 0, 'Each Gender - Gold'!BQ47*'Medal values'!$B$1+'Each Gender - Silver'!BQ47*'Medal values'!$B$2+'Each Gender - Bronze'!BQ47*'Medal values'!$B$3, "") + IF(AND(BQ$1 = BP$1, BP$2 = "Mixed"), 0.5*BP47, 0) + IF(AND(BQ$1 = BR$1, BR$2 = "Mixed"), 0.5*BR47, 0)</f>
        <v>0</v>
      </c>
      <c r="BR47" s="5">
        <f>IF('Each Gender - Gold'!BR47+'Each Gender - Silver'!BR47+'Each Gender - Bronze'!BR47 &gt; 0, 'Each Gender - Gold'!BR47*'Medal values'!$B$1+'Each Gender - Silver'!BR47*'Medal values'!$B$2+'Each Gender - Bronze'!BR47*'Medal values'!$B$3, "") + IF(AND(BR$1 = BQ$1, BQ$2 = "Mixed"), 0.5*BQ47, 0) + IF(AND(BR$1 = BS$1, BS$2 = "Mixed"), 0.5*BS47, 0)</f>
        <v>0</v>
      </c>
      <c r="BS47" s="5">
        <f>IF('Each Gender - Gold'!BS47+'Each Gender - Silver'!BS47+'Each Gender - Bronze'!BS47 &gt; 0, 'Each Gender - Gold'!BS47*'Medal values'!$B$1+'Each Gender - Silver'!BS47*'Medal values'!$B$2+'Each Gender - Bronze'!BS47*'Medal values'!$B$3, "") + IF(AND(BS$1 = BR$1, BR$2 = "Mixed"), 0.5*BR47, 0) + IF(AND(BS$1 = BT$1, BT$2 = "Mixed"), 0.5*BT47, 0)</f>
        <v>0</v>
      </c>
      <c r="BT47" s="5">
        <f>IF('Each Gender - Gold'!BT47+'Each Gender - Silver'!BT47+'Each Gender - Bronze'!BT47 &gt; 0, 'Each Gender - Gold'!BT47*'Medal values'!$B$1+'Each Gender - Silver'!BT47*'Medal values'!$B$2+'Each Gender - Bronze'!BT47*'Medal values'!$B$3, "") + IF(AND(BT$1 = BS$1, BS$2 = "Mixed"), 0.5*BS47, 0) + IF(AND(BT$1 = BU$1, BU$2 = "Mixed"), 0.5*BU47, 0)</f>
        <v>0</v>
      </c>
      <c r="BU47" s="5">
        <f>IF('Each Gender - Gold'!BU47+'Each Gender - Silver'!BU47+'Each Gender - Bronze'!BU47 &gt; 0, 'Each Gender - Gold'!BU47*'Medal values'!$B$1+'Each Gender - Silver'!BU47*'Medal values'!$B$2+'Each Gender - Bronze'!BU47*'Medal values'!$B$3, "") + IF(AND(BU$1 = BT$1, BT$2 = "Mixed"), 0.5*BT47, 0) + IF(AND(BU$1 = BV$1, BV$2 = "Mixed"), 0.5*BV47, 0)</f>
        <v>0</v>
      </c>
      <c r="BV47" s="5">
        <f>IF('Each Gender - Gold'!BV47+'Each Gender - Silver'!BV47+'Each Gender - Bronze'!BV47 &gt; 0, 'Each Gender - Gold'!BV47*'Medal values'!$B$1+'Each Gender - Silver'!BV47*'Medal values'!$B$2+'Each Gender - Bronze'!BV47*'Medal values'!$B$3, "") + IF(AND(BV$1 = BU$1, BU$2 = "Mixed"), 0.5*BU47, 0) + IF(AND(BV$1 = BW$1, BW$2 = "Mixed"), 0.5*BW47, 0)</f>
        <v>0</v>
      </c>
      <c r="BW47" s="5">
        <f>IF('Each Gender - Gold'!BW47+'Each Gender - Silver'!BW47+'Each Gender - Bronze'!BW47 &gt; 0, 'Each Gender - Gold'!BW47*'Medal values'!$B$1+'Each Gender - Silver'!BW47*'Medal values'!$B$2+'Each Gender - Bronze'!BW47*'Medal values'!$B$3, "") + IF(AND(BW$1 = BV$1, BV$2 = "Mixed"), 0.5*BV47, 0) + IF(AND(BW$1 = BX$1, BX$2 = "Mixed"), 0.5*BX47, 0)</f>
        <v>0</v>
      </c>
      <c r="BX47" s="5">
        <f>IF('Each Gender - Gold'!BX47+'Each Gender - Silver'!BX47+'Each Gender - Bronze'!BX47 &gt; 0, 'Each Gender - Gold'!BX47*'Medal values'!$B$1+'Each Gender - Silver'!BX47*'Medal values'!$B$2+'Each Gender - Bronze'!BX47*'Medal values'!$B$3, "") + IF(AND(BX$1 = BW$1, BW$2 = "Mixed"), 0.5*BW47, 0) + IF(AND(BX$1 = BY$1, BY$2 = "Mixed"), 0.5*BY47, 0)</f>
        <v>0</v>
      </c>
      <c r="BY47" s="5">
        <f>IF('Each Gender - Gold'!BY47+'Each Gender - Silver'!BY47+'Each Gender - Bronze'!BY47 &gt; 0, 'Each Gender - Gold'!BY47*'Medal values'!$B$1+'Each Gender - Silver'!BY47*'Medal values'!$B$2+'Each Gender - Bronze'!BY47*'Medal values'!$B$3, "") + IF(AND(BY$1 = BX$1, BX$2 = "Mixed"), 0.5*BX47, 0) + IF(AND(BY$1 = BZ$1, BZ$2 = "Mixed"), 0.5*BZ47, 0)</f>
        <v>0</v>
      </c>
      <c r="BZ47" s="5">
        <f>IF('Each Gender - Gold'!BZ47+'Each Gender - Silver'!BZ47+'Each Gender - Bronze'!BZ47 &gt; 0, 'Each Gender - Gold'!BZ47*'Medal values'!$B$1+'Each Gender - Silver'!BZ47*'Medal values'!$B$2+'Each Gender - Bronze'!BZ47*'Medal values'!$B$3, "") + IF(AND(BZ$1 = BY$1, BY$2 = "Mixed"), 0.5*BY47, 0) + IF(AND(BZ$1 = CA$1, CA$2 = "Mixed"), 0.5*CA47, 0)</f>
        <v>0</v>
      </c>
      <c r="CA47" s="5">
        <f>IF('Each Gender - Gold'!CA47+'Each Gender - Silver'!CA47+'Each Gender - Bronze'!CA47 &gt; 0, 'Each Gender - Gold'!CA47*'Medal values'!$B$1+'Each Gender - Silver'!CA47*'Medal values'!$B$2+'Each Gender - Bronze'!CA47*'Medal values'!$B$3, "") + IF(AND(CA$1 = BZ$1, BZ$2 = "Mixed"), 0.5*BZ47, 0) + IF(AND(CA$1 = CB$1, CB$2 = "Mixed"), 0.5*CB47, 0)</f>
        <v>0</v>
      </c>
      <c r="CB47" s="5">
        <f>IF('Each Gender - Gold'!CB47+'Each Gender - Silver'!CB47+'Each Gender - Bronze'!CB47 &gt; 0, 'Each Gender - Gold'!CB47*'Medal values'!$B$1+'Each Gender - Silver'!CB47*'Medal values'!$B$2+'Each Gender - Bronze'!CB47*'Medal values'!$B$3, "") + IF(AND(CB$1 = CA$1, CA$2 = "Mixed"), 0.5*CA47, 0) + IF(AND(CB$1 = CC$1, CC$2 = "Mixed"), 0.5*CC47, 0)</f>
        <v>0</v>
      </c>
      <c r="CC47" s="5">
        <f>IF('Each Gender - Gold'!CC47+'Each Gender - Silver'!CC47+'Each Gender - Bronze'!CC47 &gt; 0, 'Each Gender - Gold'!CC47*'Medal values'!$B$1+'Each Gender - Silver'!CC47*'Medal values'!$B$2+'Each Gender - Bronze'!CC47*'Medal values'!$B$3, "") + IF(AND(CC$1 = CB$1, CB$2 = "Mixed"), 0.5*CB47, 0) + IF(AND(CC$1 = CD$1, CD$2 = "Mixed"), 0.5*CD47, 0)</f>
        <v>0</v>
      </c>
      <c r="CD47" s="5">
        <f>IF('Each Gender - Gold'!CD47+'Each Gender - Silver'!CD47+'Each Gender - Bronze'!CD47 &gt; 0, 'Each Gender - Gold'!CD47*'Medal values'!$B$1+'Each Gender - Silver'!CD47*'Medal values'!$B$2+'Each Gender - Bronze'!CD47*'Medal values'!$B$3, "") + IF(AND(CD$1 = CC$1, CC$2 = "Mixed"), 0.5*CC47, 0) + IF(AND(CD$1 = CE$1, CE$2 = "Mixed"), 0.5*CE47, 0)</f>
        <v>0</v>
      </c>
      <c r="CE47" s="5">
        <f>IF('Each Gender - Gold'!CE47+'Each Gender - Silver'!CE47+'Each Gender - Bronze'!CE47 &gt; 0, 'Each Gender - Gold'!CE47*'Medal values'!$B$1+'Each Gender - Silver'!CE47*'Medal values'!$B$2+'Each Gender - Bronze'!CE47*'Medal values'!$B$3, "") + IF(AND(CE$1 = CD$1, CD$2 = "Mixed"), 0.5*CD47, 0) + IF(AND(CE$1 = CF$1, CF$2 = "Mixed"), 0.5*CF47, 0)</f>
        <v>0</v>
      </c>
      <c r="CF47" s="5">
        <f>IF('Each Gender - Gold'!CF47+'Each Gender - Silver'!CF47+'Each Gender - Bronze'!CF47 &gt; 0, 'Each Gender - Gold'!CF47*'Medal values'!$B$1+'Each Gender - Silver'!CF47*'Medal values'!$B$2+'Each Gender - Bronze'!CF47*'Medal values'!$B$3, "") + IF(AND(CF$1 = CE$1, CE$2 = "Mixed"), 0.5*CE47, 0) + IF(AND(CF$1 = CG$1, CG$2 = "Mixed"), 0.5*CG47, 0)</f>
        <v>1</v>
      </c>
      <c r="CG47" s="5">
        <f>IF('Each Gender - Gold'!CG47+'Each Gender - Silver'!CG47+'Each Gender - Bronze'!CG47 &gt; 0, 'Each Gender - Gold'!CG47*'Medal values'!$B$1+'Each Gender - Silver'!CG47*'Medal values'!$B$2+'Each Gender - Bronze'!CG47*'Medal values'!$B$3, "") + IF(AND(CG$1 = CF$1, CF$2 = "Mixed"), 0.5*CF47, 0) + IF(AND(CG$1 = CH$1, CH$2 = "Mixed"), 0.5*CH47, 0)</f>
        <v>0</v>
      </c>
      <c r="CH47" s="5">
        <f>IF('Each Gender - Gold'!CH47+'Each Gender - Silver'!CH47+'Each Gender - Bronze'!CH47 &gt; 0, 'Each Gender - Gold'!CH47*'Medal values'!$B$1+'Each Gender - Silver'!CH47*'Medal values'!$B$2+'Each Gender - Bronze'!CH47*'Medal values'!$B$3, "") + IF(AND(CH$1 = CG$1, CG$2 = "Mixed"), 0.5*CG47, 0) + IF(AND(CH$1 = CI$1, CI$2 = "Mixed"), 0.5*CI47, 0)</f>
        <v>0</v>
      </c>
      <c r="CI47" s="5">
        <f>IF('Each Gender - Gold'!CI47+'Each Gender - Silver'!CI47+'Each Gender - Bronze'!CI47 &gt; 0, 'Each Gender - Gold'!CI47*'Medal values'!$B$1+'Each Gender - Silver'!CI47*'Medal values'!$B$2+'Each Gender - Bronze'!CI47*'Medal values'!$B$3, "") + IF(AND(CI$1 = CH$1, CH$2 = "Mixed"), 0.5*CH47, 0) + IF(AND(CI$1 = CJ$1, CJ$2 = "Mixed"), 0.5*CJ47, 0)</f>
        <v>0</v>
      </c>
      <c r="CJ47" s="5">
        <f>IF('Each Gender - Gold'!CJ47+'Each Gender - Silver'!CJ47+'Each Gender - Bronze'!CJ47 &gt; 0, 'Each Gender - Gold'!CJ47*'Medal values'!$B$1+'Each Gender - Silver'!CJ47*'Medal values'!$B$2+'Each Gender - Bronze'!CJ47*'Medal values'!$B$3, "") + IF(AND(CJ$1 = CI$1, CI$2 = "Mixed"), 0.5*CI47, 0) + IF(AND(CJ$1 = CK$1, CK$2 = "Mixed"), 0.5*CK47, 0)</f>
        <v>0</v>
      </c>
      <c r="CK47" s="5">
        <f>IF('Each Gender - Gold'!CK47+'Each Gender - Silver'!CK47+'Each Gender - Bronze'!CK47 &gt; 0, 'Each Gender - Gold'!CK47*'Medal values'!$B$1+'Each Gender - Silver'!CK47*'Medal values'!$B$2+'Each Gender - Bronze'!CK47*'Medal values'!$B$3, "") + IF(AND(CK$1 = CJ$1, CJ$2 = "Mixed"), 0.5*CJ47, 0) + IF(AND(CK$1 = CL$1, CL$2 = "Mixed"), 0.5*CL47, 0)</f>
        <v>0</v>
      </c>
      <c r="CL47" s="5">
        <f>IF('Each Gender - Gold'!CL47+'Each Gender - Silver'!CL47+'Each Gender - Bronze'!CL47 &gt; 0, 'Each Gender - Gold'!CL47*'Medal values'!$B$1+'Each Gender - Silver'!CL47*'Medal values'!$B$2+'Each Gender - Bronze'!CL47*'Medal values'!$B$3, "") + IF(AND(CL$1 = CK$1, CK$2 = "Mixed"), 0.5*CK47, 0) + IF(AND(CL$1 = CM$1, CM$2 = "Mixed"), 0.5*CM47, 0)</f>
        <v>0</v>
      </c>
      <c r="CM47" s="5">
        <f>IF('Each Gender - Gold'!CM47+'Each Gender - Silver'!CM47+'Each Gender - Bronze'!CM47 &gt; 0, 'Each Gender - Gold'!CM47*'Medal values'!$B$1+'Each Gender - Silver'!CM47*'Medal values'!$B$2+'Each Gender - Bronze'!CM47*'Medal values'!$B$3, "") + IF(AND(CM$1 = CL$1, CL$2 = "Mixed"), 0.5*CL47, 0) + IF(AND(CM$1 = CN$1, CN$2 = "Mixed"), 0.5*CN47, 0)</f>
        <v>0</v>
      </c>
      <c r="CN47" s="5">
        <f>IF('Each Gender - Gold'!CN47+'Each Gender - Silver'!CN47+'Each Gender - Bronze'!CN47 &gt; 0, 'Each Gender - Gold'!CN47*'Medal values'!$B$1+'Each Gender - Silver'!CN47*'Medal values'!$B$2+'Each Gender - Bronze'!CN47*'Medal values'!$B$3, "") + IF(AND(CN$1 = CM$1, CM$2 = "Mixed"), 0.5*CM47, 0) + IF(AND(CN$1 = CO$1, CO$2 = "Mixed"), 0.5*CO47, 0)</f>
        <v>0</v>
      </c>
      <c r="CO47" s="5">
        <f>IF('Each Gender - Gold'!CO47+'Each Gender - Silver'!CO47+'Each Gender - Bronze'!CO47 &gt; 0, 'Each Gender - Gold'!CO47*'Medal values'!$B$1+'Each Gender - Silver'!CO47*'Medal values'!$B$2+'Each Gender - Bronze'!CO47*'Medal values'!$B$3, "") + IF(AND(CO$1 = CN$1, CN$2 = "Mixed"), 0.5*CN47, 0) + IF(AND(CO$1 = CP$1, CP$2 = "Mixed"), 0.5*CP47, 0)</f>
        <v>0</v>
      </c>
      <c r="CP47" s="5">
        <f>IF('Each Gender - Gold'!CP47+'Each Gender - Silver'!CP47+'Each Gender - Bronze'!CP47 &gt; 0, 'Each Gender - Gold'!CP47*'Medal values'!$B$1+'Each Gender - Silver'!CP47*'Medal values'!$B$2+'Each Gender - Bronze'!CP47*'Medal values'!$B$3, "") + IF(AND(CP$1 = CO$1, CO$2 = "Mixed"), 0.5*CO47, 0) + IF(AND(CP$1 = CQ$1, CQ$2 = "Mixed"), 0.5*CQ47, 0)</f>
        <v>0</v>
      </c>
      <c r="CQ47" s="5">
        <f>IF('Each Gender - Gold'!CQ47+'Each Gender - Silver'!CQ47+'Each Gender - Bronze'!CQ47 &gt; 0, 'Each Gender - Gold'!CQ47*'Medal values'!$B$1+'Each Gender - Silver'!CQ47*'Medal values'!$B$2+'Each Gender - Bronze'!CQ47*'Medal values'!$B$3, "") + IF(AND(CQ$1 = CP$1, CP$2 = "Mixed"), 0.5*CP47, 0) + IF(AND(CQ$1 = CR$1, CR$2 = "Mixed"), 0.5*CR47, 0)</f>
        <v>0</v>
      </c>
      <c r="CR47" s="5">
        <f>IF('Each Gender - Gold'!CR47+'Each Gender - Silver'!CR47+'Each Gender - Bronze'!CR47 &gt; 0, 'Each Gender - Gold'!CR47*'Medal values'!$B$1+'Each Gender - Silver'!CR47*'Medal values'!$B$2+'Each Gender - Bronze'!CR47*'Medal values'!$B$3, "") + IF(AND(CR$1 = CQ$1, CQ$2 = "Mixed"), 0.5*CQ47, 0) + IF(AND(CR$1 = CS$1, CS$2 = "Mixed"), 0.5*CS47, 0)</f>
        <v>0</v>
      </c>
      <c r="CS47" s="5">
        <f>IF('Each Gender - Gold'!CS47+'Each Gender - Silver'!CS47+'Each Gender - Bronze'!CS47 &gt; 0, 'Each Gender - Gold'!CS47*'Medal values'!$B$1+'Each Gender - Silver'!CS47*'Medal values'!$B$2+'Each Gender - Bronze'!CS47*'Medal values'!$B$3, "") + IF(AND(CS$1 = CR$1, CR$2 = "Mixed"), 0.5*CR47, 0) + IF(AND(CS$1 = CT$1, CT$2 = "Mixed"), 0.5*CT47, 0)</f>
        <v>0</v>
      </c>
      <c r="CT47" s="5">
        <f>IF('Each Gender - Gold'!CT47+'Each Gender - Silver'!CT47+'Each Gender - Bronze'!CT47 &gt; 0, 'Each Gender - Gold'!CT47*'Medal values'!$B$1+'Each Gender - Silver'!CT47*'Medal values'!$B$2+'Each Gender - Bronze'!CT47*'Medal values'!$B$3, "") + IF(AND(CT$1 = CS$1, CS$2 = "Mixed"), 0.5*CS47, 0) + IF(AND(CT$1 = CU$1, CU$2 = "Mixed"), 0.5*CU47, 0)</f>
        <v>0</v>
      </c>
      <c r="CU47" s="5">
        <f>IF('Each Gender - Gold'!CU47+'Each Gender - Silver'!CU47+'Each Gender - Bronze'!CU47 &gt; 0, 'Each Gender - Gold'!CU47*'Medal values'!$B$1+'Each Gender - Silver'!CU47*'Medal values'!$B$2+'Each Gender - Bronze'!CU47*'Medal values'!$B$3, "") + IF(AND(CU$1 = CT$1, CT$2 = "Mixed"), 0.5*CT47, 0) + IF(AND(CU$1 = CV$1, CV$2 = "Mixed"), 0.5*CV47, 0)</f>
        <v>0</v>
      </c>
      <c r="CV47" s="5">
        <f>IF('Each Gender - Gold'!CV47+'Each Gender - Silver'!CV47+'Each Gender - Bronze'!CV47 &gt; 0, 'Each Gender - Gold'!CV47*'Medal values'!$B$1+'Each Gender - Silver'!CV47*'Medal values'!$B$2+'Each Gender - Bronze'!CV47*'Medal values'!$B$3, "") + IF(AND(CV$1 = CU$1, CU$2 = "Mixed"), 0.5*CU47, 0) + IF(AND(CV$1 = CW$1, CW$2 = "Mixed"), 0.5*CW47, 0)</f>
        <v>0</v>
      </c>
      <c r="CW47" s="5">
        <f t="shared" ref="CW47:CX47" si="45">SUMIF($B$2:$CV$2,CW$2, $B47:$CV47)</f>
        <v>3.501</v>
      </c>
      <c r="CX47" s="5">
        <f t="shared" si="45"/>
        <v>1.5</v>
      </c>
    </row>
    <row r="48">
      <c r="A48" s="5" t="str">
        <f>Countries!A46</f>
        <v>ITA</v>
      </c>
      <c r="B48" s="5">
        <f>IF('Each Gender - Gold'!B48+'Each Gender - Silver'!B48+'Each Gender - Bronze'!B48 &gt; 0, 'Each Gender - Gold'!B48*'Medal values'!$B$1+'Each Gender - Silver'!B48*'Medal values'!$B$2+'Each Gender - Bronze'!B48*'Medal values'!$B$3, "") + IF(AND(B$1 = A$1, A$2 = "Mixed"), 0.5*A48, 0) + IF(AND(B$1 = C$1, C$2 = "Mixed"), 0.5*C48, 0)</f>
        <v>0</v>
      </c>
      <c r="C48" s="5">
        <f>IF('Each Gender - Gold'!C48+'Each Gender - Silver'!C48+'Each Gender - Bronze'!C48 &gt; 0, 'Each Gender - Gold'!C48*'Medal values'!$B$1+'Each Gender - Silver'!C48*'Medal values'!$B$2+'Each Gender - Bronze'!C48*'Medal values'!$B$3, "") + IF(AND(C$1 = B$1, B$2 = "Mixed"), 0.5*B48, 0) + IF(AND(C$1 = D$1, D$2 = "Mixed"), 0.5*D48, 0)</f>
        <v>0</v>
      </c>
      <c r="D48" s="5">
        <f>IF('Each Gender - Gold'!D48+'Each Gender - Silver'!D48+'Each Gender - Bronze'!D48 &gt; 0, 'Each Gender - Gold'!D48*'Medal values'!$B$1+'Each Gender - Silver'!D48*'Medal values'!$B$2+'Each Gender - Bronze'!D48*'Medal values'!$B$3, "") + IF(AND(D$1 = C$1, C$2 = "Mixed"), 0.5*C48, 0) + IF(AND(D$1 = E$1, E$2 = "Mixed"), 0.5*E48, 0)</f>
        <v>2.000001</v>
      </c>
      <c r="E48" s="5">
        <f>IF('Each Gender - Gold'!E48+'Each Gender - Silver'!E48+'Each Gender - Bronze'!E48 &gt; 0, 'Each Gender - Gold'!E48*'Medal values'!$B$1+'Each Gender - Silver'!E48*'Medal values'!$B$2+'Each Gender - Bronze'!E48*'Medal values'!$B$3, "") + IF(AND(E$1 = D$1, D$2 = "Mixed"), 0.5*D48, 0) + IF(AND(E$1 = F$1, F$2 = "Mixed"), 0.5*F48, 0)</f>
        <v>0</v>
      </c>
      <c r="F48" s="5">
        <f>IF('Each Gender - Gold'!F48+'Each Gender - Silver'!F48+'Each Gender - Bronze'!F48 &gt; 0, 'Each Gender - Gold'!F48*'Medal values'!$B$1+'Each Gender - Silver'!F48*'Medal values'!$B$2+'Each Gender - Bronze'!F48*'Medal values'!$B$3, "") + IF(AND(F$1 = E$1, E$2 = "Mixed"), 0.5*E48, 0) + IF(AND(F$1 = G$1, G$2 = "Mixed"), 0.5*G48, 0)</f>
        <v>1</v>
      </c>
      <c r="G48" s="5">
        <f>IF('Each Gender - Gold'!G48+'Each Gender - Silver'!G48+'Each Gender - Bronze'!G48 &gt; 0, 'Each Gender - Gold'!G48*'Medal values'!$B$1+'Each Gender - Silver'!G48*'Medal values'!$B$2+'Each Gender - Bronze'!G48*'Medal values'!$B$3, "") + IF(AND(G$1 = F$1, F$2 = "Mixed"), 0.5*F48, 0) + IF(AND(G$1 = H$1, H$2 = "Mixed"), 0.5*H48, 0)</f>
        <v>0</v>
      </c>
      <c r="H48" s="5">
        <f>IF('Each Gender - Gold'!H48+'Each Gender - Silver'!H48+'Each Gender - Bronze'!H48 &gt; 0, 'Each Gender - Gold'!H48*'Medal values'!$B$1+'Each Gender - Silver'!H48*'Medal values'!$B$2+'Each Gender - Bronze'!H48*'Medal values'!$B$3, "") + IF(AND(H$1 = G$1, G$2 = "Mixed"), 0.5*G48, 0) + IF(AND(H$1 = I$1, I$2 = "Mixed"), 0.5*I48, 0)</f>
        <v>2.000001</v>
      </c>
      <c r="I48" s="5">
        <f>IF('Each Gender - Gold'!I48+'Each Gender - Silver'!I48+'Each Gender - Bronze'!I48 &gt; 0, 'Each Gender - Gold'!I48*'Medal values'!$B$1+'Each Gender - Silver'!I48*'Medal values'!$B$2+'Each Gender - Bronze'!I48*'Medal values'!$B$3, "") + IF(AND(I$1 = H$1, H$2 = "Mixed"), 0.5*H48, 0) + IF(AND(I$1 = J$1, J$2 = "Mixed"), 0.5*J48, 0)</f>
        <v>0</v>
      </c>
      <c r="J48" s="5">
        <f>IF('Each Gender - Gold'!J48+'Each Gender - Silver'!J48+'Each Gender - Bronze'!J48 &gt; 0, 'Each Gender - Gold'!J48*'Medal values'!$B$1+'Each Gender - Silver'!J48*'Medal values'!$B$2+'Each Gender - Bronze'!J48*'Medal values'!$B$3, "") + IF(AND(J$1 = I$1, I$2 = "Mixed"), 0.5*I48, 0) + IF(AND(J$1 = K$1, K$2 = "Mixed"), 0.5*K48, 0)</f>
        <v>11.5035005</v>
      </c>
      <c r="K48" s="5">
        <f>IF('Each Gender - Gold'!K48+'Each Gender - Silver'!K48+'Each Gender - Bronze'!K48 &gt; 0, 'Each Gender - Gold'!K48*'Medal values'!$B$1+'Each Gender - Silver'!K48*'Medal values'!$B$2+'Each Gender - Bronze'!K48*'Medal values'!$B$3, "") + IF(AND(K$1 = J$1, J$2 = "Mixed"), 0.5*J48, 0) + IF(AND(K$1 = L$1, L$2 = "Mixed"), 0.5*L48, 0)</f>
        <v>0</v>
      </c>
      <c r="L48" s="5">
        <f>IF('Each Gender - Gold'!L48+'Each Gender - Silver'!L48+'Each Gender - Bronze'!L48 &gt; 0, 'Each Gender - Gold'!L48*'Medal values'!$B$1+'Each Gender - Silver'!L48*'Medal values'!$B$2+'Each Gender - Bronze'!L48*'Medal values'!$B$3, "") + IF(AND(L$1 = K$1, K$2 = "Mixed"), 0.5*K48, 0) + IF(AND(L$1 = M$1, M$2 = "Mixed"), 0.5*M48, 0)</f>
        <v>3.001</v>
      </c>
      <c r="M48" s="5">
        <f>IF('Each Gender - Gold'!M48+'Each Gender - Silver'!M48+'Each Gender - Bronze'!M48 &gt; 0, 'Each Gender - Gold'!M48*'Medal values'!$B$1+'Each Gender - Silver'!M48*'Medal values'!$B$2+'Each Gender - Bronze'!M48*'Medal values'!$B$3, "") + IF(AND(M$1 = L$1, L$2 = "Mixed"), 0.5*L48, 0) + IF(AND(M$1 = N$1, N$2 = "Mixed"), 0.5*N48, 0)</f>
        <v>0</v>
      </c>
      <c r="N48" s="5">
        <f>IF('Each Gender - Gold'!N48+'Each Gender - Silver'!N48+'Each Gender - Bronze'!N48 &gt; 0, 'Each Gender - Gold'!N48*'Medal values'!$B$1+'Each Gender - Silver'!N48*'Medal values'!$B$2+'Each Gender - Bronze'!N48*'Medal values'!$B$3, "") + IF(AND(N$1 = M$1, M$2 = "Mixed"), 0.5*M48, 0) + IF(AND(N$1 = O$1, O$2 = "Mixed"), 0.5*O48, 0)</f>
        <v>0</v>
      </c>
      <c r="O48" s="5">
        <f>IF('Each Gender - Gold'!O48+'Each Gender - Silver'!O48+'Each Gender - Bronze'!O48 &gt; 0, 'Each Gender - Gold'!O48*'Medal values'!$B$1+'Each Gender - Silver'!O48*'Medal values'!$B$2+'Each Gender - Bronze'!O48*'Medal values'!$B$3, "") + IF(AND(O$1 = N$1, N$2 = "Mixed"), 0.5*N48, 0) + IF(AND(O$1 = P$1, P$2 = "Mixed"), 0.5*P48, 0)</f>
        <v>0</v>
      </c>
      <c r="P48" s="5">
        <f>IF('Each Gender - Gold'!P48+'Each Gender - Silver'!P48+'Each Gender - Bronze'!P48 &gt; 0, 'Each Gender - Gold'!P48*'Medal values'!$B$1+'Each Gender - Silver'!P48*'Medal values'!$B$2+'Each Gender - Bronze'!P48*'Medal values'!$B$3, "") + IF(AND(P$1 = O$1, O$2 = "Mixed"), 0.5*O48, 0) + IF(AND(P$1 = Q$1, Q$2 = "Mixed"), 0.5*Q48, 0)</f>
        <v>0</v>
      </c>
      <c r="Q48" s="5">
        <f>IF('Each Gender - Gold'!Q48+'Each Gender - Silver'!Q48+'Each Gender - Bronze'!Q48 &gt; 0, 'Each Gender - Gold'!Q48*'Medal values'!$B$1+'Each Gender - Silver'!Q48*'Medal values'!$B$2+'Each Gender - Bronze'!Q48*'Medal values'!$B$3, "") + IF(AND(Q$1 = P$1, P$2 = "Mixed"), 0.5*P48, 0) + IF(AND(Q$1 = R$1, R$2 = "Mixed"), 0.5*R48, 0)</f>
        <v>0</v>
      </c>
      <c r="R48" s="5">
        <f>IF('Each Gender - Gold'!R48+'Each Gender - Silver'!R48+'Each Gender - Bronze'!R48 &gt; 0, 'Each Gender - Gold'!R48*'Medal values'!$B$1+'Each Gender - Silver'!R48*'Medal values'!$B$2+'Each Gender - Bronze'!R48*'Medal values'!$B$3, "") + IF(AND(R$1 = Q$1, Q$2 = "Mixed"), 0.5*Q48, 0) + IF(AND(R$1 = S$1, S$2 = "Mixed"), 0.5*S48, 0)</f>
        <v>0</v>
      </c>
      <c r="S48" s="5">
        <f>IF('Each Gender - Gold'!S48+'Each Gender - Silver'!S48+'Each Gender - Bronze'!S48 &gt; 0, 'Each Gender - Gold'!S48*'Medal values'!$B$1+'Each Gender - Silver'!S48*'Medal values'!$B$2+'Each Gender - Bronze'!S48*'Medal values'!$B$3, "") + IF(AND(S$1 = R$1, R$2 = "Mixed"), 0.5*R48, 0) + IF(AND(S$1 = T$1, T$2 = "Mixed"), 0.5*T48, 0)</f>
        <v>0</v>
      </c>
      <c r="T48" s="5">
        <f>IF('Each Gender - Gold'!T48+'Each Gender - Silver'!T48+'Each Gender - Bronze'!T48 &gt; 0, 'Each Gender - Gold'!T48*'Medal values'!$B$1+'Each Gender - Silver'!T48*'Medal values'!$B$2+'Each Gender - Bronze'!T48*'Medal values'!$B$3, "") + IF(AND(T$1 = S$1, S$2 = "Mixed"), 0.5*S48, 0) + IF(AND(T$1 = U$1, U$2 = "Mixed"), 0.5*U48, 0)</f>
        <v>0</v>
      </c>
      <c r="U48" s="5">
        <f>IF('Each Gender - Gold'!U48+'Each Gender - Silver'!U48+'Each Gender - Bronze'!U48 &gt; 0, 'Each Gender - Gold'!U48*'Medal values'!$B$1+'Each Gender - Silver'!U48*'Medal values'!$B$2+'Each Gender - Bronze'!U48*'Medal values'!$B$3, "") + IF(AND(U$1 = T$1, T$2 = "Mixed"), 0.5*T48, 0) + IF(AND(U$1 = V$1, V$2 = "Mixed"), 0.5*V48, 0)</f>
        <v>0</v>
      </c>
      <c r="V48" s="5">
        <f>IF('Each Gender - Gold'!V48+'Each Gender - Silver'!V48+'Each Gender - Bronze'!V48 &gt; 0, 'Each Gender - Gold'!V48*'Medal values'!$B$1+'Each Gender - Silver'!V48*'Medal values'!$B$2+'Each Gender - Bronze'!V48*'Medal values'!$B$3, "") + IF(AND(V$1 = U$1, U$2 = "Mixed"), 0.5*U48, 0) + IF(AND(V$1 = W$1, W$2 = "Mixed"), 0.5*W48, 0)</f>
        <v>0</v>
      </c>
      <c r="W48" s="5">
        <f>IF('Each Gender - Gold'!W48+'Each Gender - Silver'!W48+'Each Gender - Bronze'!W48 &gt; 0, 'Each Gender - Gold'!W48*'Medal values'!$B$1+'Each Gender - Silver'!W48*'Medal values'!$B$2+'Each Gender - Bronze'!W48*'Medal values'!$B$3, "") + IF(AND(W$1 = V$1, V$2 = "Mixed"), 0.5*V48, 0) + IF(AND(W$1 = X$1, X$2 = "Mixed"), 0.5*X48, 0)</f>
        <v>1</v>
      </c>
      <c r="X48" s="5">
        <f>IF('Each Gender - Gold'!X48+'Each Gender - Silver'!X48+'Each Gender - Bronze'!X48 &gt; 0, 'Each Gender - Gold'!X48*'Medal values'!$B$1+'Each Gender - Silver'!X48*'Medal values'!$B$2+'Each Gender - Bronze'!X48*'Medal values'!$B$3, "") + IF(AND(X$1 = W$1, W$2 = "Mixed"), 0.5*W48, 0) + IF(AND(X$1 = Y$1, Y$2 = "Mixed"), 0.5*Y48, 0)</f>
        <v>0</v>
      </c>
      <c r="Y48" s="5">
        <f>IF('Each Gender - Gold'!Y48+'Each Gender - Silver'!Y48+'Each Gender - Bronze'!Y48 &gt; 0, 'Each Gender - Gold'!Y48*'Medal values'!$B$1+'Each Gender - Silver'!Y48*'Medal values'!$B$2+'Each Gender - Bronze'!Y48*'Medal values'!$B$3, "") + IF(AND(Y$1 = X$1, X$2 = "Mixed"), 0.5*X48, 0) + IF(AND(Y$1 = Z$1, Z$2 = "Mixed"), 0.5*Z48, 0)</f>
        <v>0</v>
      </c>
      <c r="Z48" s="5">
        <f>IF('Each Gender - Gold'!Z48+'Each Gender - Silver'!Z48+'Each Gender - Bronze'!Z48 &gt; 0, 'Each Gender - Gold'!Z48*'Medal values'!$B$1+'Each Gender - Silver'!Z48*'Medal values'!$B$2+'Each Gender - Bronze'!Z48*'Medal values'!$B$3, "") + IF(AND(Z$1 = Y$1, Y$2 = "Mixed"), 0.5*Y48, 0) + IF(AND(Z$1 = AA$1, AA$2 = "Mixed"), 0.5*AA48, 0)</f>
        <v>2.000001</v>
      </c>
      <c r="AA48" s="5">
        <f>IF('Each Gender - Gold'!AA48+'Each Gender - Silver'!AA48+'Each Gender - Bronze'!AA48 &gt; 0, 'Each Gender - Gold'!AA48*'Medal values'!$B$1+'Each Gender - Silver'!AA48*'Medal values'!$B$2+'Each Gender - Bronze'!AA48*'Medal values'!$B$3, "") + IF(AND(AA$1 = Z$1, Z$2 = "Mixed"), 0.5*Z48, 0) + IF(AND(AA$1 = AB$1, AB$2 = "Mixed"), 0.5*AB48, 0)</f>
        <v>0</v>
      </c>
      <c r="AB48" s="5">
        <f>IF('Each Gender - Gold'!AB48+'Each Gender - Silver'!AB48+'Each Gender - Bronze'!AB48 &gt; 0, 'Each Gender - Gold'!AB48*'Medal values'!$B$1+'Each Gender - Silver'!AB48*'Medal values'!$B$2+'Each Gender - Bronze'!AB48*'Medal values'!$B$3, "") + IF(AND(AB$1 = AA$1, AA$2 = "Mixed"), 0.5*AA48, 0) + IF(AND(AB$1 = AC$1, AC$2 = "Mixed"), 0.5*AC48, 0)</f>
        <v>0</v>
      </c>
      <c r="AC48" s="5">
        <f>IF('Each Gender - Gold'!AC48+'Each Gender - Silver'!AC48+'Each Gender - Bronze'!AC48 &gt; 0, 'Each Gender - Gold'!AC48*'Medal values'!$B$1+'Each Gender - Silver'!AC48*'Medal values'!$B$2+'Each Gender - Bronze'!AC48*'Medal values'!$B$3, "") + IF(AND(AC$1 = AB$1, AB$2 = "Mixed"), 0.5*AB48, 0) + IF(AND(AC$1 = AD$1, AD$2 = "Mixed"), 0.5*AD48, 0)</f>
        <v>0</v>
      </c>
      <c r="AD48" s="5">
        <f>IF('Each Gender - Gold'!AD48+'Each Gender - Silver'!AD48+'Each Gender - Bronze'!AD48 &gt; 0, 'Each Gender - Gold'!AD48*'Medal values'!$B$1+'Each Gender - Silver'!AD48*'Medal values'!$B$2+'Each Gender - Bronze'!AD48*'Medal values'!$B$3, "") + IF(AND(AD$1 = AC$1, AC$2 = "Mixed"), 0.5*AC48, 0) + IF(AND(AD$1 = AE$1, AE$2 = "Mixed"), 0.5*AE48, 0)</f>
        <v>0</v>
      </c>
      <c r="AE48" s="5">
        <f>IF('Each Gender - Gold'!AE48+'Each Gender - Silver'!AE48+'Each Gender - Bronze'!AE48 &gt; 0, 'Each Gender - Gold'!AE48*'Medal values'!$B$1+'Each Gender - Silver'!AE48*'Medal values'!$B$2+'Each Gender - Bronze'!AE48*'Medal values'!$B$3, "") + IF(AND(AE$1 = AD$1, AD$2 = "Mixed"), 0.5*AD48, 0) + IF(AND(AE$1 = AF$1, AF$2 = "Mixed"), 0.5*AF48, 0)</f>
        <v>0</v>
      </c>
      <c r="AF48" s="5">
        <f>IF('Each Gender - Gold'!AF48+'Each Gender - Silver'!AF48+'Each Gender - Bronze'!AF48 &gt; 0, 'Each Gender - Gold'!AF48*'Medal values'!$B$1+'Each Gender - Silver'!AF48*'Medal values'!$B$2+'Each Gender - Bronze'!AF48*'Medal values'!$B$3, "") + IF(AND(AF$1 = AE$1, AE$2 = "Mixed"), 0.5*AE48, 0) + IF(AND(AF$1 = AG$1, AG$2 = "Mixed"), 0.5*AG48, 0)</f>
        <v>0</v>
      </c>
      <c r="AG48" s="5">
        <f>IF('Each Gender - Gold'!AG48+'Each Gender - Silver'!AG48+'Each Gender - Bronze'!AG48 &gt; 0, 'Each Gender - Gold'!AG48*'Medal values'!$B$1+'Each Gender - Silver'!AG48*'Medal values'!$B$2+'Each Gender - Bronze'!AG48*'Medal values'!$B$3, "") + IF(AND(AG$1 = AF$1, AF$2 = "Mixed"), 0.5*AF48, 0) + IF(AND(AG$1 = AH$1, AH$2 = "Mixed"), 0.5*AH48, 0)</f>
        <v>0</v>
      </c>
      <c r="AH48" s="5">
        <f>IF('Each Gender - Gold'!AH48+'Each Gender - Silver'!AH48+'Each Gender - Bronze'!AH48 &gt; 0, 'Each Gender - Gold'!AH48*'Medal values'!$B$1+'Each Gender - Silver'!AH48*'Medal values'!$B$2+'Each Gender - Bronze'!AH48*'Medal values'!$B$3, "") + IF(AND(AH$1 = AG$1, AG$2 = "Mixed"), 0.5*AG48, 0) + IF(AND(AH$1 = AI$1, AI$2 = "Mixed"), 0.5*AI48, 0)</f>
        <v>0</v>
      </c>
      <c r="AI48" s="5">
        <f>IF('Each Gender - Gold'!AI48+'Each Gender - Silver'!AI48+'Each Gender - Bronze'!AI48 &gt; 0, 'Each Gender - Gold'!AI48*'Medal values'!$B$1+'Each Gender - Silver'!AI48*'Medal values'!$B$2+'Each Gender - Bronze'!AI48*'Medal values'!$B$3, "") + IF(AND(AI$1 = AH$1, AH$2 = "Mixed"), 0.5*AH48, 0) + IF(AND(AI$1 = AJ$1, AJ$2 = "Mixed"), 0.5*AJ48, 0)</f>
        <v>1</v>
      </c>
      <c r="AJ48" s="5">
        <f>IF('Each Gender - Gold'!AJ48+'Each Gender - Silver'!AJ48+'Each Gender - Bronze'!AJ48 &gt; 0, 'Each Gender - Gold'!AJ48*'Medal values'!$B$1+'Each Gender - Silver'!AJ48*'Medal values'!$B$2+'Each Gender - Bronze'!AJ48*'Medal values'!$B$3, "") + IF(AND(AJ$1 = AI$1, AI$2 = "Mixed"), 0.5*AI48, 0) + IF(AND(AJ$1 = AK$1, AK$2 = "Mixed"), 0.5*AK48, 0)</f>
        <v>4.001</v>
      </c>
      <c r="AK48" s="5">
        <f>IF('Each Gender - Gold'!AK48+'Each Gender - Silver'!AK48+'Each Gender - Bronze'!AK48 &gt; 0, 'Each Gender - Gold'!AK48*'Medal values'!$B$1+'Each Gender - Silver'!AK48*'Medal values'!$B$2+'Each Gender - Bronze'!AK48*'Medal values'!$B$3, "") + IF(AND(AK$1 = AJ$1, AJ$2 = "Mixed"), 0.5*AJ48, 0) + IF(AND(AK$1 = AL$1, AL$2 = "Mixed"), 0.5*AL48, 0)</f>
        <v>0</v>
      </c>
      <c r="AL48" s="5">
        <f>IF('Each Gender - Gold'!AL48+'Each Gender - Silver'!AL48+'Each Gender - Bronze'!AL48 &gt; 0, 'Each Gender - Gold'!AL48*'Medal values'!$B$1+'Each Gender - Silver'!AL48*'Medal values'!$B$2+'Each Gender - Bronze'!AL48*'Medal values'!$B$3, "") + IF(AND(AL$1 = AK$1, AK$2 = "Mixed"), 0.5*AK48, 0) + IF(AND(AL$1 = AM$1, AM$2 = "Mixed"), 0.5*AM48, 0)</f>
        <v>0</v>
      </c>
      <c r="AM48" s="5">
        <f>IF('Each Gender - Gold'!AM48+'Each Gender - Silver'!AM48+'Each Gender - Bronze'!AM48 &gt; 0, 'Each Gender - Gold'!AM48*'Medal values'!$B$1+'Each Gender - Silver'!AM48*'Medal values'!$B$2+'Each Gender - Bronze'!AM48*'Medal values'!$B$3, "") + IF(AND(AM$1 = AL$1, AL$2 = "Mixed"), 0.5*AL48, 0) + IF(AND(AM$1 = AN$1, AN$2 = "Mixed"), 0.5*AN48, 0)</f>
        <v>0</v>
      </c>
      <c r="AN48" s="5">
        <f>IF('Each Gender - Gold'!AN48+'Each Gender - Silver'!AN48+'Each Gender - Bronze'!AN48 &gt; 0, 'Each Gender - Gold'!AN48*'Medal values'!$B$1+'Each Gender - Silver'!AN48*'Medal values'!$B$2+'Each Gender - Bronze'!AN48*'Medal values'!$B$3, "") + IF(AND(AN$1 = AM$1, AM$2 = "Mixed"), 0.5*AM48, 0) + IF(AND(AN$1 = AO$1, AO$2 = "Mixed"), 0.5*AO48, 0)</f>
        <v>0</v>
      </c>
      <c r="AO48" s="5">
        <f>IF('Each Gender - Gold'!AO48+'Each Gender - Silver'!AO48+'Each Gender - Bronze'!AO48 &gt; 0, 'Each Gender - Gold'!AO48*'Medal values'!$B$1+'Each Gender - Silver'!AO48*'Medal values'!$B$2+'Each Gender - Bronze'!AO48*'Medal values'!$B$3, "") + IF(AND(AO$1 = AN$1, AN$2 = "Mixed"), 0.5*AN48, 0) + IF(AND(AO$1 = AP$1, AP$2 = "Mixed"), 0.5*AP48, 0)</f>
        <v>6.000003</v>
      </c>
      <c r="AP48" s="5">
        <f>IF('Each Gender - Gold'!AP48+'Each Gender - Silver'!AP48+'Each Gender - Bronze'!AP48 &gt; 0, 'Each Gender - Gold'!AP48*'Medal values'!$B$1+'Each Gender - Silver'!AP48*'Medal values'!$B$2+'Each Gender - Bronze'!AP48*'Medal values'!$B$3, "") + IF(AND(AP$1 = AO$1, AO$2 = "Mixed"), 0.5*AO48, 0) + IF(AND(AP$1 = AQ$1, AQ$2 = "Mixed"), 0.5*AQ48, 0)</f>
        <v>2</v>
      </c>
      <c r="AQ48" s="5">
        <f>IF('Each Gender - Gold'!AQ48+'Each Gender - Silver'!AQ48+'Each Gender - Bronze'!AQ48 &gt; 0, 'Each Gender - Gold'!AQ48*'Medal values'!$B$1+'Each Gender - Silver'!AQ48*'Medal values'!$B$2+'Each Gender - Bronze'!AQ48*'Medal values'!$B$3, "") + IF(AND(AQ$1 = AP$1, AP$2 = "Mixed"), 0.5*AP48, 0) + IF(AND(AQ$1 = AR$1, AR$2 = "Mixed"), 0.5*AR48, 0)</f>
        <v>0</v>
      </c>
      <c r="AR48" s="5">
        <f>IF('Each Gender - Gold'!AR48+'Each Gender - Silver'!AR48+'Each Gender - Bronze'!AR48 &gt; 0, 'Each Gender - Gold'!AR48*'Medal values'!$B$1+'Each Gender - Silver'!AR48*'Medal values'!$B$2+'Each Gender - Bronze'!AR48*'Medal values'!$B$3, "") + IF(AND(AR$1 = AQ$1, AQ$2 = "Mixed"), 0.5*AQ48, 0) + IF(AND(AR$1 = AS$1, AS$2 = "Mixed"), 0.5*AS48, 0)</f>
        <v>0</v>
      </c>
      <c r="AS48" s="5">
        <f>IF('Each Gender - Gold'!AS48+'Each Gender - Silver'!AS48+'Each Gender - Bronze'!AS48 &gt; 0, 'Each Gender - Gold'!AS48*'Medal values'!$B$1+'Each Gender - Silver'!AS48*'Medal values'!$B$2+'Each Gender - Bronze'!AS48*'Medal values'!$B$3, "") + IF(AND(AS$1 = AR$1, AR$2 = "Mixed"), 0.5*AR48, 0) + IF(AND(AS$1 = AT$1, AT$2 = "Mixed"), 0.5*AT48, 0)</f>
        <v>0</v>
      </c>
      <c r="AT48" s="5">
        <f>IF('Each Gender - Gold'!AT48+'Each Gender - Silver'!AT48+'Each Gender - Bronze'!AT48 &gt; 0, 'Each Gender - Gold'!AT48*'Medal values'!$B$1+'Each Gender - Silver'!AT48*'Medal values'!$B$2+'Each Gender - Bronze'!AT48*'Medal values'!$B$3, "") + IF(AND(AT$1 = AS$1, AS$2 = "Mixed"), 0.5*AS48, 0) + IF(AND(AT$1 = AU$1, AU$2 = "Mixed"), 0.5*AU48, 0)</f>
        <v>0</v>
      </c>
      <c r="AU48" s="5">
        <f>IF('Each Gender - Gold'!AU48+'Each Gender - Silver'!AU48+'Each Gender - Bronze'!AU48 &gt; 0, 'Each Gender - Gold'!AU48*'Medal values'!$B$1+'Each Gender - Silver'!AU48*'Medal values'!$B$2+'Each Gender - Bronze'!AU48*'Medal values'!$B$3, "") + IF(AND(AU$1 = AT$1, AT$2 = "Mixed"), 0.5*AT48, 0) + IF(AND(AU$1 = AV$1, AV$2 = "Mixed"), 0.5*AV48, 0)</f>
        <v>0</v>
      </c>
      <c r="AV48" s="5">
        <f>IF('Each Gender - Gold'!AV48+'Each Gender - Silver'!AV48+'Each Gender - Bronze'!AV48 &gt; 0, 'Each Gender - Gold'!AV48*'Medal values'!$B$1+'Each Gender - Silver'!AV48*'Medal values'!$B$2+'Each Gender - Bronze'!AV48*'Medal values'!$B$3, "") + IF(AND(AV$1 = AU$1, AU$2 = "Mixed"), 0.5*AU48, 0) + IF(AND(AV$1 = AW$1, AW$2 = "Mixed"), 0.5*AW48, 0)</f>
        <v>0</v>
      </c>
      <c r="AW48" s="5">
        <f>IF('Each Gender - Gold'!AW48+'Each Gender - Silver'!AW48+'Each Gender - Bronze'!AW48 &gt; 0, 'Each Gender - Gold'!AW48*'Medal values'!$B$1+'Each Gender - Silver'!AW48*'Medal values'!$B$2+'Each Gender - Bronze'!AW48*'Medal values'!$B$3, "") + IF(AND(AW$1 = AV$1, AV$2 = "Mixed"), 0.5*AV48, 0) + IF(AND(AW$1 = AX$1, AX$2 = "Mixed"), 0.5*AX48, 0)</f>
        <v>0</v>
      </c>
      <c r="AX48" s="5">
        <f>IF('Each Gender - Gold'!AX48+'Each Gender - Silver'!AX48+'Each Gender - Bronze'!AX48 &gt; 0, 'Each Gender - Gold'!AX48*'Medal values'!$B$1+'Each Gender - Silver'!AX48*'Medal values'!$B$2+'Each Gender - Bronze'!AX48*'Medal values'!$B$3, "") + IF(AND(AX$1 = AW$1, AW$2 = "Mixed"), 0.5*AW48, 0) + IF(AND(AX$1 = AY$1, AY$2 = "Mixed"), 0.5*AY48, 0)</f>
        <v>0</v>
      </c>
      <c r="AY48" s="5">
        <f>IF('Each Gender - Gold'!AY48+'Each Gender - Silver'!AY48+'Each Gender - Bronze'!AY48 &gt; 0, 'Each Gender - Gold'!AY48*'Medal values'!$B$1+'Each Gender - Silver'!AY48*'Medal values'!$B$2+'Each Gender - Bronze'!AY48*'Medal values'!$B$3, "") + IF(AND(AY$1 = AX$1, AX$2 = "Mixed"), 0.5*AX48, 0) + IF(AND(AY$1 = AZ$1, AZ$2 = "Mixed"), 0.5*AZ48, 0)</f>
        <v>0</v>
      </c>
      <c r="AZ48" s="5">
        <f>IF('Each Gender - Gold'!AZ48+'Each Gender - Silver'!AZ48+'Each Gender - Bronze'!AZ48 &gt; 0, 'Each Gender - Gold'!AZ48*'Medal values'!$B$1+'Each Gender - Silver'!AZ48*'Medal values'!$B$2+'Each Gender - Bronze'!AZ48*'Medal values'!$B$3, "") + IF(AND(AZ$1 = AY$1, AY$2 = "Mixed"), 0.5*AY48, 0) + IF(AND(AZ$1 = BA$1, BA$2 = "Mixed"), 0.5*BA48, 0)</f>
        <v>0</v>
      </c>
      <c r="BA48" s="5">
        <f>IF('Each Gender - Gold'!BA48+'Each Gender - Silver'!BA48+'Each Gender - Bronze'!BA48 &gt; 0, 'Each Gender - Gold'!BA48*'Medal values'!$B$1+'Each Gender - Silver'!BA48*'Medal values'!$B$2+'Each Gender - Bronze'!BA48*'Medal values'!$B$3, "") + IF(AND(BA$1 = AZ$1, AZ$2 = "Mixed"), 0.5*AZ48, 0) + IF(AND(BA$1 = BB$1, BB$2 = "Mixed"), 0.5*BB48, 0)</f>
        <v>2</v>
      </c>
      <c r="BB48" s="5">
        <f>IF('Each Gender - Gold'!BB48+'Each Gender - Silver'!BB48+'Each Gender - Bronze'!BB48 &gt; 0, 'Each Gender - Gold'!BB48*'Medal values'!$B$1+'Each Gender - Silver'!BB48*'Medal values'!$B$2+'Each Gender - Bronze'!BB48*'Medal values'!$B$3, "") + IF(AND(BB$1 = BA$1, BA$2 = "Mixed"), 0.5*BA48, 0) + IF(AND(BB$1 = BC$1, BC$2 = "Mixed"), 0.5*BC48, 0)</f>
        <v>3.001</v>
      </c>
      <c r="BC48" s="5">
        <f>IF('Each Gender - Gold'!BC48+'Each Gender - Silver'!BC48+'Each Gender - Bronze'!BC48 &gt; 0, 'Each Gender - Gold'!BC48*'Medal values'!$B$1+'Each Gender - Silver'!BC48*'Medal values'!$B$2+'Each Gender - Bronze'!BC48*'Medal values'!$B$3, "") + IF(AND(BC$1 = BB$1, BB$2 = "Mixed"), 0.5*BB48, 0) + IF(AND(BC$1 = BD$1, BD$2 = "Mixed"), 0.5*BD48, 0)</f>
        <v>1</v>
      </c>
      <c r="BD48" s="5">
        <f>IF('Each Gender - Gold'!BD48+'Each Gender - Silver'!BD48+'Each Gender - Bronze'!BD48 &gt; 0, 'Each Gender - Gold'!BD48*'Medal values'!$B$1+'Each Gender - Silver'!BD48*'Medal values'!$B$2+'Each Gender - Bronze'!BD48*'Medal values'!$B$3, "") + IF(AND(BD$1 = BC$1, BC$2 = "Mixed"), 0.5*BC48, 0) + IF(AND(BD$1 = BE$1, BE$2 = "Mixed"), 0.5*BE48, 0)</f>
        <v>1</v>
      </c>
      <c r="BE48" s="5">
        <f>IF('Each Gender - Gold'!BE48+'Each Gender - Silver'!BE48+'Each Gender - Bronze'!BE48 &gt; 0, 'Each Gender - Gold'!BE48*'Medal values'!$B$1+'Each Gender - Silver'!BE48*'Medal values'!$B$2+'Each Gender - Bronze'!BE48*'Medal values'!$B$3, "") + IF(AND(BE$1 = BD$1, BD$2 = "Mixed"), 0.5*BD48, 0) + IF(AND(BE$1 = BF$1, BF$2 = "Mixed"), 0.5*BF48, 0)</f>
        <v>0</v>
      </c>
      <c r="BF48" s="5">
        <f>IF('Each Gender - Gold'!BF48+'Each Gender - Silver'!BF48+'Each Gender - Bronze'!BF48 &gt; 0, 'Each Gender - Gold'!BF48*'Medal values'!$B$1+'Each Gender - Silver'!BF48*'Medal values'!$B$2+'Each Gender - Bronze'!BF48*'Medal values'!$B$3, "") + IF(AND(BF$1 = BE$1, BE$2 = "Mixed"), 0.5*BE48, 0) + IF(AND(BF$1 = BG$1, BG$2 = "Mixed"), 0.5*BG48, 0)</f>
        <v>0</v>
      </c>
      <c r="BG48" s="5">
        <f>IF('Each Gender - Gold'!BG48+'Each Gender - Silver'!BG48+'Each Gender - Bronze'!BG48 &gt; 0, 'Each Gender - Gold'!BG48*'Medal values'!$B$1+'Each Gender - Silver'!BG48*'Medal values'!$B$2+'Each Gender - Bronze'!BG48*'Medal values'!$B$3, "") + IF(AND(BG$1 = BF$1, BF$2 = "Mixed"), 0.5*BF48, 0) + IF(AND(BG$1 = BH$1, BH$2 = "Mixed"), 0.5*BH48, 0)</f>
        <v>0</v>
      </c>
      <c r="BH48" s="5">
        <f>IF('Each Gender - Gold'!BH48+'Each Gender - Silver'!BH48+'Each Gender - Bronze'!BH48 &gt; 0, 'Each Gender - Gold'!BH48*'Medal values'!$B$1+'Each Gender - Silver'!BH48*'Medal values'!$B$2+'Each Gender - Bronze'!BH48*'Medal values'!$B$3, "") + IF(AND(BH$1 = BG$1, BG$2 = "Mixed"), 0.5*BG48, 0) + IF(AND(BH$1 = BI$1, BI$2 = "Mixed"), 0.5*BI48, 0)</f>
        <v>1</v>
      </c>
      <c r="BI48" s="5">
        <f>IF('Each Gender - Gold'!BI48+'Each Gender - Silver'!BI48+'Each Gender - Bronze'!BI48 &gt; 0, 'Each Gender - Gold'!BI48*'Medal values'!$B$1+'Each Gender - Silver'!BI48*'Medal values'!$B$2+'Each Gender - Bronze'!BI48*'Medal values'!$B$3, "") + IF(AND(BI$1 = BH$1, BH$2 = "Mixed"), 0.5*BH48, 0) + IF(AND(BI$1 = BJ$1, BJ$2 = "Mixed"), 0.5*BJ48, 0)</f>
        <v>2</v>
      </c>
      <c r="BJ48" s="5">
        <f>IF('Each Gender - Gold'!BJ48+'Each Gender - Silver'!BJ48+'Each Gender - Bronze'!BJ48 &gt; 0, 'Each Gender - Gold'!BJ48*'Medal values'!$B$1+'Each Gender - Silver'!BJ48*'Medal values'!$B$2+'Each Gender - Bronze'!BJ48*'Medal values'!$B$3, "") + IF(AND(BJ$1 = BI$1, BI$2 = "Mixed"), 0.5*BI48, 0) + IF(AND(BJ$1 = BK$1, BK$2 = "Mixed"), 0.5*BK48, 0)</f>
        <v>3.001</v>
      </c>
      <c r="BK48" s="5">
        <f>IF('Each Gender - Gold'!BK48+'Each Gender - Silver'!BK48+'Each Gender - Bronze'!BK48 &gt; 0, 'Each Gender - Gold'!BK48*'Medal values'!$B$1+'Each Gender - Silver'!BK48*'Medal values'!$B$2+'Each Gender - Bronze'!BK48*'Medal values'!$B$3, "") + IF(AND(BK$1 = BJ$1, BJ$2 = "Mixed"), 0.5*BJ48, 0) + IF(AND(BK$1 = BL$1, BL$2 = "Mixed"), 0.5*BL48, 0)</f>
        <v>0</v>
      </c>
      <c r="BL48" s="5">
        <f>IF('Each Gender - Gold'!BL48+'Each Gender - Silver'!BL48+'Each Gender - Bronze'!BL48 &gt; 0, 'Each Gender - Gold'!BL48*'Medal values'!$B$1+'Each Gender - Silver'!BL48*'Medal values'!$B$2+'Each Gender - Bronze'!BL48*'Medal values'!$B$3, "") + IF(AND(BL$1 = BK$1, BK$2 = "Mixed"), 0.5*BK48, 0) + IF(AND(BL$1 = BM$1, BM$2 = "Mixed"), 0.5*BM48, 0)</f>
        <v>0</v>
      </c>
      <c r="BM48" s="5">
        <f>IF('Each Gender - Gold'!BM48+'Each Gender - Silver'!BM48+'Each Gender - Bronze'!BM48 &gt; 0, 'Each Gender - Gold'!BM48*'Medal values'!$B$1+'Each Gender - Silver'!BM48*'Medal values'!$B$2+'Each Gender - Bronze'!BM48*'Medal values'!$B$3, "") + IF(AND(BM$1 = BL$1, BL$2 = "Mixed"), 0.5*BL48, 0) + IF(AND(BM$1 = BN$1, BN$2 = "Mixed"), 0.5*BN48, 0)</f>
        <v>1.5005</v>
      </c>
      <c r="BN48" s="5">
        <f>IF('Each Gender - Gold'!BN48+'Each Gender - Silver'!BN48+'Each Gender - Bronze'!BN48 &gt; 0, 'Each Gender - Gold'!BN48*'Medal values'!$B$1+'Each Gender - Silver'!BN48*'Medal values'!$B$2+'Each Gender - Bronze'!BN48*'Medal values'!$B$3, "") + IF(AND(BN$1 = BM$1, BM$2 = "Mixed"), 0.5*BM48, 0) + IF(AND(BN$1 = BO$1, BO$2 = "Mixed"), 0.5*BO48, 0)</f>
        <v>3.001</v>
      </c>
      <c r="BO48" s="5">
        <f>IF('Each Gender - Gold'!BO48+'Each Gender - Silver'!BO48+'Each Gender - Bronze'!BO48 &gt; 0, 'Each Gender - Gold'!BO48*'Medal values'!$B$1+'Each Gender - Silver'!BO48*'Medal values'!$B$2+'Each Gender - Bronze'!BO48*'Medal values'!$B$3, "") + IF(AND(BO$1 = BN$1, BN$2 = "Mixed"), 0.5*BN48, 0) + IF(AND(BO$1 = BP$1, BP$2 = "Mixed"), 0.5*BP48, 0)</f>
        <v>1.5005</v>
      </c>
      <c r="BP48" s="5">
        <f>IF('Each Gender - Gold'!BP48+'Each Gender - Silver'!BP48+'Each Gender - Bronze'!BP48 &gt; 0, 'Each Gender - Gold'!BP48*'Medal values'!$B$1+'Each Gender - Silver'!BP48*'Medal values'!$B$2+'Each Gender - Bronze'!BP48*'Medal values'!$B$3, "") + IF(AND(BP$1 = BO$1, BO$2 = "Mixed"), 0.5*BO48, 0) + IF(AND(BP$1 = BQ$1, BQ$2 = "Mixed"), 0.5*BQ48, 0)</f>
        <v>0</v>
      </c>
      <c r="BQ48" s="5">
        <f>IF('Each Gender - Gold'!BQ48+'Each Gender - Silver'!BQ48+'Each Gender - Bronze'!BQ48 &gt; 0, 'Each Gender - Gold'!BQ48*'Medal values'!$B$1+'Each Gender - Silver'!BQ48*'Medal values'!$B$2+'Each Gender - Bronze'!BQ48*'Medal values'!$B$3, "") + IF(AND(BQ$1 = BP$1, BP$2 = "Mixed"), 0.5*BP48, 0) + IF(AND(BQ$1 = BR$1, BR$2 = "Mixed"), 0.5*BR48, 0)</f>
        <v>0</v>
      </c>
      <c r="BR48" s="5">
        <f>IF('Each Gender - Gold'!BR48+'Each Gender - Silver'!BR48+'Each Gender - Bronze'!BR48 &gt; 0, 'Each Gender - Gold'!BR48*'Medal values'!$B$1+'Each Gender - Silver'!BR48*'Medal values'!$B$2+'Each Gender - Bronze'!BR48*'Medal values'!$B$3, "") + IF(AND(BR$1 = BQ$1, BQ$2 = "Mixed"), 0.5*BQ48, 0) + IF(AND(BR$1 = BS$1, BS$2 = "Mixed"), 0.5*BS48, 0)</f>
        <v>2.000001</v>
      </c>
      <c r="BS48" s="5">
        <f>IF('Each Gender - Gold'!BS48+'Each Gender - Silver'!BS48+'Each Gender - Bronze'!BS48 &gt; 0, 'Each Gender - Gold'!BS48*'Medal values'!$B$1+'Each Gender - Silver'!BS48*'Medal values'!$B$2+'Each Gender - Bronze'!BS48*'Medal values'!$B$3, "") + IF(AND(BS$1 = BR$1, BR$2 = "Mixed"), 0.5*BR48, 0) + IF(AND(BS$1 = BT$1, BT$2 = "Mixed"), 0.5*BT48, 0)</f>
        <v>0</v>
      </c>
      <c r="BT48" s="5">
        <f>IF('Each Gender - Gold'!BT48+'Each Gender - Silver'!BT48+'Each Gender - Bronze'!BT48 &gt; 0, 'Each Gender - Gold'!BT48*'Medal values'!$B$1+'Each Gender - Silver'!BT48*'Medal values'!$B$2+'Each Gender - Bronze'!BT48*'Medal values'!$B$3, "") + IF(AND(BT$1 = BS$1, BS$2 = "Mixed"), 0.5*BS48, 0) + IF(AND(BT$1 = BU$1, BU$2 = "Mixed"), 0.5*BU48, 0)</f>
        <v>0</v>
      </c>
      <c r="BU48" s="5">
        <f>IF('Each Gender - Gold'!BU48+'Each Gender - Silver'!BU48+'Each Gender - Bronze'!BU48 &gt; 0, 'Each Gender - Gold'!BU48*'Medal values'!$B$1+'Each Gender - Silver'!BU48*'Medal values'!$B$2+'Each Gender - Bronze'!BU48*'Medal values'!$B$3, "") + IF(AND(BU$1 = BT$1, BT$2 = "Mixed"), 0.5*BT48, 0) + IF(AND(BU$1 = BV$1, BV$2 = "Mixed"), 0.5*BV48, 0)</f>
        <v>0</v>
      </c>
      <c r="BV48" s="5">
        <f>IF('Each Gender - Gold'!BV48+'Each Gender - Silver'!BV48+'Each Gender - Bronze'!BV48 &gt; 0, 'Each Gender - Gold'!BV48*'Medal values'!$B$1+'Each Gender - Silver'!BV48*'Medal values'!$B$2+'Each Gender - Bronze'!BV48*'Medal values'!$B$3, "") + IF(AND(BV$1 = BU$1, BU$2 = "Mixed"), 0.5*BU48, 0) + IF(AND(BV$1 = BW$1, BW$2 = "Mixed"), 0.5*BW48, 0)</f>
        <v>0</v>
      </c>
      <c r="BW48" s="5">
        <f>IF('Each Gender - Gold'!BW48+'Each Gender - Silver'!BW48+'Each Gender - Bronze'!BW48 &gt; 0, 'Each Gender - Gold'!BW48*'Medal values'!$B$1+'Each Gender - Silver'!BW48*'Medal values'!$B$2+'Each Gender - Bronze'!BW48*'Medal values'!$B$3, "") + IF(AND(BW$1 = BV$1, BV$2 = "Mixed"), 0.5*BV48, 0) + IF(AND(BW$1 = BX$1, BX$2 = "Mixed"), 0.5*BX48, 0)</f>
        <v>0</v>
      </c>
      <c r="BX48" s="5">
        <f>IF('Each Gender - Gold'!BX48+'Each Gender - Silver'!BX48+'Each Gender - Bronze'!BX48 &gt; 0, 'Each Gender - Gold'!BX48*'Medal values'!$B$1+'Each Gender - Silver'!BX48*'Medal values'!$B$2+'Each Gender - Bronze'!BX48*'Medal values'!$B$3, "") + IF(AND(BX$1 = BW$1, BW$2 = "Mixed"), 0.5*BW48, 0) + IF(AND(BX$1 = BY$1, BY$2 = "Mixed"), 0.5*BY48, 0)</f>
        <v>0</v>
      </c>
      <c r="BY48" s="5">
        <f>IF('Each Gender - Gold'!BY48+'Each Gender - Silver'!BY48+'Each Gender - Bronze'!BY48 &gt; 0, 'Each Gender - Gold'!BY48*'Medal values'!$B$1+'Each Gender - Silver'!BY48*'Medal values'!$B$2+'Each Gender - Bronze'!BY48*'Medal values'!$B$3, "") + IF(AND(BY$1 = BX$1, BX$2 = "Mixed"), 0.5*BX48, 0) + IF(AND(BY$1 = BZ$1, BZ$2 = "Mixed"), 0.5*BZ48, 0)</f>
        <v>7.000002</v>
      </c>
      <c r="BZ48" s="5">
        <f>IF('Each Gender - Gold'!BZ48+'Each Gender - Silver'!BZ48+'Each Gender - Bronze'!BZ48 &gt; 0, 'Each Gender - Gold'!BZ48*'Medal values'!$B$1+'Each Gender - Silver'!BZ48*'Medal values'!$B$2+'Each Gender - Bronze'!BZ48*'Medal values'!$B$3, "") + IF(AND(BZ$1 = BY$1, BY$2 = "Mixed"), 0.5*BY48, 0) + IF(AND(BZ$1 = CA$1, CA$2 = "Mixed"), 0.5*CA48, 0)</f>
        <v>0</v>
      </c>
      <c r="CA48" s="5">
        <f>IF('Each Gender - Gold'!CA48+'Each Gender - Silver'!CA48+'Each Gender - Bronze'!CA48 &gt; 0, 'Each Gender - Gold'!CA48*'Medal values'!$B$1+'Each Gender - Silver'!CA48*'Medal values'!$B$2+'Each Gender - Bronze'!CA48*'Medal values'!$B$3, "") + IF(AND(CA$1 = BZ$1, BZ$2 = "Mixed"), 0.5*BZ48, 0) + IF(AND(CA$1 = CB$1, CB$2 = "Mixed"), 0.5*CB48, 0)</f>
        <v>1</v>
      </c>
      <c r="CB48" s="5">
        <f>IF('Each Gender - Gold'!CB48+'Each Gender - Silver'!CB48+'Each Gender - Bronze'!CB48 &gt; 0, 'Each Gender - Gold'!CB48*'Medal values'!$B$1+'Each Gender - Silver'!CB48*'Medal values'!$B$2+'Each Gender - Bronze'!CB48*'Medal values'!$B$3, "") + IF(AND(CB$1 = CA$1, CA$2 = "Mixed"), 0.5*CA48, 0) + IF(AND(CB$1 = CC$1, CC$2 = "Mixed"), 0.5*CC48, 0)</f>
        <v>0</v>
      </c>
      <c r="CC48" s="5">
        <f>IF('Each Gender - Gold'!CC48+'Each Gender - Silver'!CC48+'Each Gender - Bronze'!CC48 &gt; 0, 'Each Gender - Gold'!CC48*'Medal values'!$B$1+'Each Gender - Silver'!CC48*'Medal values'!$B$2+'Each Gender - Bronze'!CC48*'Medal values'!$B$3, "") + IF(AND(CC$1 = CB$1, CB$2 = "Mixed"), 0.5*CB48, 0) + IF(AND(CC$1 = CD$1, CD$2 = "Mixed"), 0.5*CD48, 0)</f>
        <v>0</v>
      </c>
      <c r="CD48" s="5">
        <f>IF('Each Gender - Gold'!CD48+'Each Gender - Silver'!CD48+'Each Gender - Bronze'!CD48 &gt; 0, 'Each Gender - Gold'!CD48*'Medal values'!$B$1+'Each Gender - Silver'!CD48*'Medal values'!$B$2+'Each Gender - Bronze'!CD48*'Medal values'!$B$3, "") + IF(AND(CD$1 = CC$1, CC$2 = "Mixed"), 0.5*CC48, 0) + IF(AND(CD$1 = CE$1, CE$2 = "Mixed"), 0.5*CE48, 0)</f>
        <v>0</v>
      </c>
      <c r="CE48" s="5">
        <f>IF('Each Gender - Gold'!CE48+'Each Gender - Silver'!CE48+'Each Gender - Bronze'!CE48 &gt; 0, 'Each Gender - Gold'!CE48*'Medal values'!$B$1+'Each Gender - Silver'!CE48*'Medal values'!$B$2+'Each Gender - Bronze'!CE48*'Medal values'!$B$3, "") + IF(AND(CE$1 = CD$1, CD$2 = "Mixed"), 0.5*CD48, 0) + IF(AND(CE$1 = CF$1, CF$2 = "Mixed"), 0.5*CF48, 0)</f>
        <v>3.001</v>
      </c>
      <c r="CF48" s="5">
        <f>IF('Each Gender - Gold'!CF48+'Each Gender - Silver'!CF48+'Each Gender - Bronze'!CF48 &gt; 0, 'Each Gender - Gold'!CF48*'Medal values'!$B$1+'Each Gender - Silver'!CF48*'Medal values'!$B$2+'Each Gender - Bronze'!CF48*'Medal values'!$B$3, "") + IF(AND(CF$1 = CE$1, CE$2 = "Mixed"), 0.5*CE48, 0) + IF(AND(CF$1 = CG$1, CG$2 = "Mixed"), 0.5*CG48, 0)</f>
        <v>0</v>
      </c>
      <c r="CG48" s="5">
        <f>IF('Each Gender - Gold'!CG48+'Each Gender - Silver'!CG48+'Each Gender - Bronze'!CG48 &gt; 0, 'Each Gender - Gold'!CG48*'Medal values'!$B$1+'Each Gender - Silver'!CG48*'Medal values'!$B$2+'Each Gender - Bronze'!CG48*'Medal values'!$B$3, "") + IF(AND(CG$1 = CF$1, CF$2 = "Mixed"), 0.5*CF48, 0) + IF(AND(CG$1 = CH$1, CH$2 = "Mixed"), 0.5*CH48, 0)</f>
        <v>0</v>
      </c>
      <c r="CH48" s="5">
        <f>IF('Each Gender - Gold'!CH48+'Each Gender - Silver'!CH48+'Each Gender - Bronze'!CH48 &gt; 0, 'Each Gender - Gold'!CH48*'Medal values'!$B$1+'Each Gender - Silver'!CH48*'Medal values'!$B$2+'Each Gender - Bronze'!CH48*'Medal values'!$B$3, "") + IF(AND(CH$1 = CG$1, CG$2 = "Mixed"), 0.5*CG48, 0) + IF(AND(CH$1 = CI$1, CI$2 = "Mixed"), 0.5*CI48, 0)</f>
        <v>0</v>
      </c>
      <c r="CI48" s="5">
        <f>IF('Each Gender - Gold'!CI48+'Each Gender - Silver'!CI48+'Each Gender - Bronze'!CI48 &gt; 0, 'Each Gender - Gold'!CI48*'Medal values'!$B$1+'Each Gender - Silver'!CI48*'Medal values'!$B$2+'Each Gender - Bronze'!CI48*'Medal values'!$B$3, "") + IF(AND(CI$1 = CH$1, CH$2 = "Mixed"), 0.5*CH48, 0) + IF(AND(CI$1 = CJ$1, CJ$2 = "Mixed"), 0.5*CJ48, 0)</f>
        <v>0</v>
      </c>
      <c r="CJ48" s="5">
        <f>IF('Each Gender - Gold'!CJ48+'Each Gender - Silver'!CJ48+'Each Gender - Bronze'!CJ48 &gt; 0, 'Each Gender - Gold'!CJ48*'Medal values'!$B$1+'Each Gender - Silver'!CJ48*'Medal values'!$B$2+'Each Gender - Bronze'!CJ48*'Medal values'!$B$3, "") + IF(AND(CJ$1 = CI$1, CI$2 = "Mixed"), 0.5*CI48, 0) + IF(AND(CJ$1 = CK$1, CK$2 = "Mixed"), 0.5*CK48, 0)</f>
        <v>0</v>
      </c>
      <c r="CK48" s="5">
        <f>IF('Each Gender - Gold'!CK48+'Each Gender - Silver'!CK48+'Each Gender - Bronze'!CK48 &gt; 0, 'Each Gender - Gold'!CK48*'Medal values'!$B$1+'Each Gender - Silver'!CK48*'Medal values'!$B$2+'Each Gender - Bronze'!CK48*'Medal values'!$B$3, "") + IF(AND(CK$1 = CJ$1, CJ$2 = "Mixed"), 0.5*CJ48, 0) + IF(AND(CK$1 = CL$1, CL$2 = "Mixed"), 0.5*CL48, 0)</f>
        <v>0</v>
      </c>
      <c r="CL48" s="5">
        <f>IF('Each Gender - Gold'!CL48+'Each Gender - Silver'!CL48+'Each Gender - Bronze'!CL48 &gt; 0, 'Each Gender - Gold'!CL48*'Medal values'!$B$1+'Each Gender - Silver'!CL48*'Medal values'!$B$2+'Each Gender - Bronze'!CL48*'Medal values'!$B$3, "") + IF(AND(CL$1 = CK$1, CK$2 = "Mixed"), 0.5*CK48, 0) + IF(AND(CL$1 = CM$1, CM$2 = "Mixed"), 0.5*CM48, 0)</f>
        <v>0</v>
      </c>
      <c r="CM48" s="5">
        <f>IF('Each Gender - Gold'!CM48+'Each Gender - Silver'!CM48+'Each Gender - Bronze'!CM48 &gt; 0, 'Each Gender - Gold'!CM48*'Medal values'!$B$1+'Each Gender - Silver'!CM48*'Medal values'!$B$2+'Each Gender - Bronze'!CM48*'Medal values'!$B$3, "") + IF(AND(CM$1 = CL$1, CL$2 = "Mixed"), 0.5*CL48, 0) + IF(AND(CM$1 = CN$1, CN$2 = "Mixed"), 0.5*CN48, 0)</f>
        <v>0</v>
      </c>
      <c r="CN48" s="5">
        <f>IF('Each Gender - Gold'!CN48+'Each Gender - Silver'!CN48+'Each Gender - Bronze'!CN48 &gt; 0, 'Each Gender - Gold'!CN48*'Medal values'!$B$1+'Each Gender - Silver'!CN48*'Medal values'!$B$2+'Each Gender - Bronze'!CN48*'Medal values'!$B$3, "") + IF(AND(CN$1 = CM$1, CM$2 = "Mixed"), 0.5*CM48, 0) + IF(AND(CN$1 = CO$1, CO$2 = "Mixed"), 0.5*CO48, 0)</f>
        <v>0</v>
      </c>
      <c r="CO48" s="5">
        <f>IF('Each Gender - Gold'!CO48+'Each Gender - Silver'!CO48+'Each Gender - Bronze'!CO48 &gt; 0, 'Each Gender - Gold'!CO48*'Medal values'!$B$1+'Each Gender - Silver'!CO48*'Medal values'!$B$2+'Each Gender - Bronze'!CO48*'Medal values'!$B$3, "") + IF(AND(CO$1 = CN$1, CN$2 = "Mixed"), 0.5*CN48, 0) + IF(AND(CO$1 = CP$1, CP$2 = "Mixed"), 0.5*CP48, 0)</f>
        <v>0</v>
      </c>
      <c r="CP48" s="5">
        <f>IF('Each Gender - Gold'!CP48+'Each Gender - Silver'!CP48+'Each Gender - Bronze'!CP48 &gt; 0, 'Each Gender - Gold'!CP48*'Medal values'!$B$1+'Each Gender - Silver'!CP48*'Medal values'!$B$2+'Each Gender - Bronze'!CP48*'Medal values'!$B$3, "") + IF(AND(CP$1 = CO$1, CO$2 = "Mixed"), 0.5*CO48, 0) + IF(AND(CP$1 = CQ$1, CQ$2 = "Mixed"), 0.5*CQ48, 0)</f>
        <v>0</v>
      </c>
      <c r="CQ48" s="5">
        <f>IF('Each Gender - Gold'!CQ48+'Each Gender - Silver'!CQ48+'Each Gender - Bronze'!CQ48 &gt; 0, 'Each Gender - Gold'!CQ48*'Medal values'!$B$1+'Each Gender - Silver'!CQ48*'Medal values'!$B$2+'Each Gender - Bronze'!CQ48*'Medal values'!$B$3, "") + IF(AND(CQ$1 = CP$1, CP$2 = "Mixed"), 0.5*CP48, 0) + IF(AND(CQ$1 = CR$1, CR$2 = "Mixed"), 0.5*CR48, 0)</f>
        <v>0</v>
      </c>
      <c r="CR48" s="5">
        <f>IF('Each Gender - Gold'!CR48+'Each Gender - Silver'!CR48+'Each Gender - Bronze'!CR48 &gt; 0, 'Each Gender - Gold'!CR48*'Medal values'!$B$1+'Each Gender - Silver'!CR48*'Medal values'!$B$2+'Each Gender - Bronze'!CR48*'Medal values'!$B$3, "") + IF(AND(CR$1 = CQ$1, CQ$2 = "Mixed"), 0.5*CQ48, 0) + IF(AND(CR$1 = CS$1, CS$2 = "Mixed"), 0.5*CS48, 0)</f>
        <v>0</v>
      </c>
      <c r="CS48" s="5">
        <f>IF('Each Gender - Gold'!CS48+'Each Gender - Silver'!CS48+'Each Gender - Bronze'!CS48 &gt; 0, 'Each Gender - Gold'!CS48*'Medal values'!$B$1+'Each Gender - Silver'!CS48*'Medal values'!$B$2+'Each Gender - Bronze'!CS48*'Medal values'!$B$3, "") + IF(AND(CS$1 = CR$1, CR$2 = "Mixed"), 0.5*CR48, 0) + IF(AND(CS$1 = CT$1, CT$2 = "Mixed"), 0.5*CT48, 0)</f>
        <v>2</v>
      </c>
      <c r="CT48" s="5">
        <f>IF('Each Gender - Gold'!CT48+'Each Gender - Silver'!CT48+'Each Gender - Bronze'!CT48 &gt; 0, 'Each Gender - Gold'!CT48*'Medal values'!$B$1+'Each Gender - Silver'!CT48*'Medal values'!$B$2+'Each Gender - Bronze'!CT48*'Medal values'!$B$3, "") + IF(AND(CT$1 = CS$1, CS$2 = "Mixed"), 0.5*CS48, 0) + IF(AND(CT$1 = CU$1, CU$2 = "Mixed"), 0.5*CU48, 0)</f>
        <v>2.000001</v>
      </c>
      <c r="CU48" s="5">
        <f>IF('Each Gender - Gold'!CU48+'Each Gender - Silver'!CU48+'Each Gender - Bronze'!CU48 &gt; 0, 'Each Gender - Gold'!CU48*'Medal values'!$B$1+'Each Gender - Silver'!CU48*'Medal values'!$B$2+'Each Gender - Bronze'!CU48*'Medal values'!$B$3, "") + IF(AND(CU$1 = CT$1, CT$2 = "Mixed"), 0.5*CT48, 0) + IF(AND(CU$1 = CV$1, CV$2 = "Mixed"), 0.5*CV48, 0)</f>
        <v>1</v>
      </c>
      <c r="CV48" s="5">
        <f>IF('Each Gender - Gold'!CV48+'Each Gender - Silver'!CV48+'Each Gender - Bronze'!CV48 &gt; 0, 'Each Gender - Gold'!CV48*'Medal values'!$B$1+'Each Gender - Silver'!CV48*'Medal values'!$B$2+'Each Gender - Bronze'!CV48*'Medal values'!$B$3, "") + IF(AND(CV$1 = CU$1, CU$2 = "Mixed"), 0.5*CU48, 0) + IF(AND(CV$1 = CW$1, CW$2 = "Mixed"), 0.5*CW48, 0)</f>
        <v>0</v>
      </c>
      <c r="CW48" s="5">
        <f t="shared" ref="CW48:CX48" si="46">SUMIF($B$2:$CV$2,CW$2, $B48:$CV48)</f>
        <v>46.0070075</v>
      </c>
      <c r="CX48" s="5">
        <f t="shared" si="46"/>
        <v>22.502503</v>
      </c>
    </row>
    <row r="49">
      <c r="A49" s="5" t="str">
        <f>Countries!A47</f>
        <v>JAM</v>
      </c>
      <c r="B49" s="5">
        <f>IF('Each Gender - Gold'!B49+'Each Gender - Silver'!B49+'Each Gender - Bronze'!B49 &gt; 0, 'Each Gender - Gold'!B49*'Medal values'!$B$1+'Each Gender - Silver'!B49*'Medal values'!$B$2+'Each Gender - Bronze'!B49*'Medal values'!$B$3, "") + IF(AND(B$1 = A$1, A$2 = "Mixed"), 0.5*A49, 0) + IF(AND(B$1 = C$1, C$2 = "Mixed"), 0.5*C49, 0)</f>
        <v>0</v>
      </c>
      <c r="C49" s="5">
        <f>IF('Each Gender - Gold'!C49+'Each Gender - Silver'!C49+'Each Gender - Bronze'!C49 &gt; 0, 'Each Gender - Gold'!C49*'Medal values'!$B$1+'Each Gender - Silver'!C49*'Medal values'!$B$2+'Each Gender - Bronze'!C49*'Medal values'!$B$3, "") + IF(AND(C$1 = B$1, B$2 = "Mixed"), 0.5*B49, 0) + IF(AND(C$1 = D$1, D$2 = "Mixed"), 0.5*D49, 0)</f>
        <v>0</v>
      </c>
      <c r="D49" s="5">
        <f>IF('Each Gender - Gold'!D49+'Each Gender - Silver'!D49+'Each Gender - Bronze'!D49 &gt; 0, 'Each Gender - Gold'!D49*'Medal values'!$B$1+'Each Gender - Silver'!D49*'Medal values'!$B$2+'Each Gender - Bronze'!D49*'Medal values'!$B$3, "") + IF(AND(D$1 = C$1, C$2 = "Mixed"), 0.5*C49, 0) + IF(AND(D$1 = E$1, E$2 = "Mixed"), 0.5*E49, 0)</f>
        <v>0</v>
      </c>
      <c r="E49" s="5">
        <f>IF('Each Gender - Gold'!E49+'Each Gender - Silver'!E49+'Each Gender - Bronze'!E49 &gt; 0, 'Each Gender - Gold'!E49*'Medal values'!$B$1+'Each Gender - Silver'!E49*'Medal values'!$B$2+'Each Gender - Bronze'!E49*'Medal values'!$B$3, "") + IF(AND(E$1 = D$1, D$2 = "Mixed"), 0.5*D49, 0) + IF(AND(E$1 = F$1, F$2 = "Mixed"), 0.5*F49, 0)</f>
        <v>0</v>
      </c>
      <c r="F49" s="5">
        <f>IF('Each Gender - Gold'!F49+'Each Gender - Silver'!F49+'Each Gender - Bronze'!F49 &gt; 0, 'Each Gender - Gold'!F49*'Medal values'!$B$1+'Each Gender - Silver'!F49*'Medal values'!$B$2+'Each Gender - Bronze'!F49*'Medal values'!$B$3, "") + IF(AND(F$1 = E$1, E$2 = "Mixed"), 0.5*E49, 0) + IF(AND(F$1 = G$1, G$2 = "Mixed"), 0.5*G49, 0)</f>
        <v>0</v>
      </c>
      <c r="G49" s="5">
        <f>IF('Each Gender - Gold'!G49+'Each Gender - Silver'!G49+'Each Gender - Bronze'!G49 &gt; 0, 'Each Gender - Gold'!G49*'Medal values'!$B$1+'Each Gender - Silver'!G49*'Medal values'!$B$2+'Each Gender - Bronze'!G49*'Medal values'!$B$3, "") + IF(AND(G$1 = F$1, F$2 = "Mixed"), 0.5*F49, 0) + IF(AND(G$1 = H$1, H$2 = "Mixed"), 0.5*H49, 0)</f>
        <v>0</v>
      </c>
      <c r="H49" s="5">
        <f>IF('Each Gender - Gold'!H49+'Each Gender - Silver'!H49+'Each Gender - Bronze'!H49 &gt; 0, 'Each Gender - Gold'!H49*'Medal values'!$B$1+'Each Gender - Silver'!H49*'Medal values'!$B$2+'Each Gender - Bronze'!H49*'Medal values'!$B$3, "") + IF(AND(H$1 = G$1, G$2 = "Mixed"), 0.5*G49, 0) + IF(AND(H$1 = I$1, I$2 = "Mixed"), 0.5*I49, 0)</f>
        <v>0</v>
      </c>
      <c r="I49" s="5">
        <f>IF('Each Gender - Gold'!I49+'Each Gender - Silver'!I49+'Each Gender - Bronze'!I49 &gt; 0, 'Each Gender - Gold'!I49*'Medal values'!$B$1+'Each Gender - Silver'!I49*'Medal values'!$B$2+'Each Gender - Bronze'!I49*'Medal values'!$B$3, "") + IF(AND(I$1 = H$1, H$2 = "Mixed"), 0.5*H49, 0) + IF(AND(I$1 = J$1, J$2 = "Mixed"), 0.5*J49, 0)</f>
        <v>0</v>
      </c>
      <c r="J49" s="5">
        <f>IF('Each Gender - Gold'!J49+'Each Gender - Silver'!J49+'Each Gender - Bronze'!J49 &gt; 0, 'Each Gender - Gold'!J49*'Medal values'!$B$1+'Each Gender - Silver'!J49*'Medal values'!$B$2+'Each Gender - Bronze'!J49*'Medal values'!$B$3, "") + IF(AND(J$1 = I$1, I$2 = "Mixed"), 0.5*I49, 0) + IF(AND(J$1 = K$1, K$2 = "Mixed"), 0.5*K49, 0)</f>
        <v>4.001</v>
      </c>
      <c r="K49" s="5">
        <f>IF('Each Gender - Gold'!K49+'Each Gender - Silver'!K49+'Each Gender - Bronze'!K49 &gt; 0, 'Each Gender - Gold'!K49*'Medal values'!$B$1+'Each Gender - Silver'!K49*'Medal values'!$B$2+'Each Gender - Bronze'!K49*'Medal values'!$B$3, "") + IF(AND(K$1 = J$1, J$2 = "Mixed"), 0.5*J49, 0) + IF(AND(K$1 = L$1, L$2 = "Mixed"), 0.5*L49, 0)</f>
        <v>0</v>
      </c>
      <c r="L49" s="5">
        <f>IF('Each Gender - Gold'!L49+'Each Gender - Silver'!L49+'Each Gender - Bronze'!L49 &gt; 0, 'Each Gender - Gold'!L49*'Medal values'!$B$1+'Each Gender - Silver'!L49*'Medal values'!$B$2+'Each Gender - Bronze'!L49*'Medal values'!$B$3, "") + IF(AND(L$1 = K$1, K$2 = "Mixed"), 0.5*K49, 0) + IF(AND(L$1 = M$1, M$2 = "Mixed"), 0.5*M49, 0)</f>
        <v>14.003001</v>
      </c>
      <c r="M49" s="5">
        <f>IF('Each Gender - Gold'!M49+'Each Gender - Silver'!M49+'Each Gender - Bronze'!M49 &gt; 0, 'Each Gender - Gold'!M49*'Medal values'!$B$1+'Each Gender - Silver'!M49*'Medal values'!$B$2+'Each Gender - Bronze'!M49*'Medal values'!$B$3, "") + IF(AND(M$1 = L$1, L$2 = "Mixed"), 0.5*L49, 0) + IF(AND(M$1 = N$1, N$2 = "Mixed"), 0.5*N49, 0)</f>
        <v>0</v>
      </c>
      <c r="N49" s="5">
        <f>IF('Each Gender - Gold'!N49+'Each Gender - Silver'!N49+'Each Gender - Bronze'!N49 &gt; 0, 'Each Gender - Gold'!N49*'Medal values'!$B$1+'Each Gender - Silver'!N49*'Medal values'!$B$2+'Each Gender - Bronze'!N49*'Medal values'!$B$3, "") + IF(AND(N$1 = M$1, M$2 = "Mixed"), 0.5*M49, 0) + IF(AND(N$1 = O$1, O$2 = "Mixed"), 0.5*O49, 0)</f>
        <v>0</v>
      </c>
      <c r="O49" s="5">
        <f>IF('Each Gender - Gold'!O49+'Each Gender - Silver'!O49+'Each Gender - Bronze'!O49 &gt; 0, 'Each Gender - Gold'!O49*'Medal values'!$B$1+'Each Gender - Silver'!O49*'Medal values'!$B$2+'Each Gender - Bronze'!O49*'Medal values'!$B$3, "") + IF(AND(O$1 = N$1, N$2 = "Mixed"), 0.5*N49, 0) + IF(AND(O$1 = P$1, P$2 = "Mixed"), 0.5*P49, 0)</f>
        <v>0</v>
      </c>
      <c r="P49" s="5">
        <f>IF('Each Gender - Gold'!P49+'Each Gender - Silver'!P49+'Each Gender - Bronze'!P49 &gt; 0, 'Each Gender - Gold'!P49*'Medal values'!$B$1+'Each Gender - Silver'!P49*'Medal values'!$B$2+'Each Gender - Bronze'!P49*'Medal values'!$B$3, "") + IF(AND(P$1 = O$1, O$2 = "Mixed"), 0.5*O49, 0) + IF(AND(P$1 = Q$1, Q$2 = "Mixed"), 0.5*Q49, 0)</f>
        <v>0</v>
      </c>
      <c r="Q49" s="5">
        <f>IF('Each Gender - Gold'!Q49+'Each Gender - Silver'!Q49+'Each Gender - Bronze'!Q49 &gt; 0, 'Each Gender - Gold'!Q49*'Medal values'!$B$1+'Each Gender - Silver'!Q49*'Medal values'!$B$2+'Each Gender - Bronze'!Q49*'Medal values'!$B$3, "") + IF(AND(Q$1 = P$1, P$2 = "Mixed"), 0.5*P49, 0) + IF(AND(Q$1 = R$1, R$2 = "Mixed"), 0.5*R49, 0)</f>
        <v>0</v>
      </c>
      <c r="R49" s="5">
        <f>IF('Each Gender - Gold'!R49+'Each Gender - Silver'!R49+'Each Gender - Bronze'!R49 &gt; 0, 'Each Gender - Gold'!R49*'Medal values'!$B$1+'Each Gender - Silver'!R49*'Medal values'!$B$2+'Each Gender - Bronze'!R49*'Medal values'!$B$3, "") + IF(AND(R$1 = Q$1, Q$2 = "Mixed"), 0.5*Q49, 0) + IF(AND(R$1 = S$1, S$2 = "Mixed"), 0.5*S49, 0)</f>
        <v>0</v>
      </c>
      <c r="S49" s="5">
        <f>IF('Each Gender - Gold'!S49+'Each Gender - Silver'!S49+'Each Gender - Bronze'!S49 &gt; 0, 'Each Gender - Gold'!S49*'Medal values'!$B$1+'Each Gender - Silver'!S49*'Medal values'!$B$2+'Each Gender - Bronze'!S49*'Medal values'!$B$3, "") + IF(AND(S$1 = R$1, R$2 = "Mixed"), 0.5*R49, 0) + IF(AND(S$1 = T$1, T$2 = "Mixed"), 0.5*T49, 0)</f>
        <v>0</v>
      </c>
      <c r="T49" s="5">
        <f>IF('Each Gender - Gold'!T49+'Each Gender - Silver'!T49+'Each Gender - Bronze'!T49 &gt; 0, 'Each Gender - Gold'!T49*'Medal values'!$B$1+'Each Gender - Silver'!T49*'Medal values'!$B$2+'Each Gender - Bronze'!T49*'Medal values'!$B$3, "") + IF(AND(T$1 = S$1, S$2 = "Mixed"), 0.5*S49, 0) + IF(AND(T$1 = U$1, U$2 = "Mixed"), 0.5*U49, 0)</f>
        <v>0</v>
      </c>
      <c r="U49" s="5">
        <f>IF('Each Gender - Gold'!U49+'Each Gender - Silver'!U49+'Each Gender - Bronze'!U49 &gt; 0, 'Each Gender - Gold'!U49*'Medal values'!$B$1+'Each Gender - Silver'!U49*'Medal values'!$B$2+'Each Gender - Bronze'!U49*'Medal values'!$B$3, "") + IF(AND(U$1 = T$1, T$2 = "Mixed"), 0.5*T49, 0) + IF(AND(U$1 = V$1, V$2 = "Mixed"), 0.5*V49, 0)</f>
        <v>0</v>
      </c>
      <c r="V49" s="5">
        <f>IF('Each Gender - Gold'!V49+'Each Gender - Silver'!V49+'Each Gender - Bronze'!V49 &gt; 0, 'Each Gender - Gold'!V49*'Medal values'!$B$1+'Each Gender - Silver'!V49*'Medal values'!$B$2+'Each Gender - Bronze'!V49*'Medal values'!$B$3, "") + IF(AND(V$1 = U$1, U$2 = "Mixed"), 0.5*U49, 0) + IF(AND(V$1 = W$1, W$2 = "Mixed"), 0.5*W49, 0)</f>
        <v>0</v>
      </c>
      <c r="W49" s="5">
        <f>IF('Each Gender - Gold'!W49+'Each Gender - Silver'!W49+'Each Gender - Bronze'!W49 &gt; 0, 'Each Gender - Gold'!W49*'Medal values'!$B$1+'Each Gender - Silver'!W49*'Medal values'!$B$2+'Each Gender - Bronze'!W49*'Medal values'!$B$3, "") + IF(AND(W$1 = V$1, V$2 = "Mixed"), 0.5*V49, 0) + IF(AND(W$1 = X$1, X$2 = "Mixed"), 0.5*X49, 0)</f>
        <v>0</v>
      </c>
      <c r="X49" s="5">
        <f>IF('Each Gender - Gold'!X49+'Each Gender - Silver'!X49+'Each Gender - Bronze'!X49 &gt; 0, 'Each Gender - Gold'!X49*'Medal values'!$B$1+'Each Gender - Silver'!X49*'Medal values'!$B$2+'Each Gender - Bronze'!X49*'Medal values'!$B$3, "") + IF(AND(X$1 = W$1, W$2 = "Mixed"), 0.5*W49, 0) + IF(AND(X$1 = Y$1, Y$2 = "Mixed"), 0.5*Y49, 0)</f>
        <v>0</v>
      </c>
      <c r="Y49" s="5">
        <f>IF('Each Gender - Gold'!Y49+'Each Gender - Silver'!Y49+'Each Gender - Bronze'!Y49 &gt; 0, 'Each Gender - Gold'!Y49*'Medal values'!$B$1+'Each Gender - Silver'!Y49*'Medal values'!$B$2+'Each Gender - Bronze'!Y49*'Medal values'!$B$3, "") + IF(AND(Y$1 = X$1, X$2 = "Mixed"), 0.5*X49, 0) + IF(AND(Y$1 = Z$1, Z$2 = "Mixed"), 0.5*Z49, 0)</f>
        <v>0</v>
      </c>
      <c r="Z49" s="5">
        <f>IF('Each Gender - Gold'!Z49+'Each Gender - Silver'!Z49+'Each Gender - Bronze'!Z49 &gt; 0, 'Each Gender - Gold'!Z49*'Medal values'!$B$1+'Each Gender - Silver'!Z49*'Medal values'!$B$2+'Each Gender - Bronze'!Z49*'Medal values'!$B$3, "") + IF(AND(Z$1 = Y$1, Y$2 = "Mixed"), 0.5*Y49, 0) + IF(AND(Z$1 = AA$1, AA$2 = "Mixed"), 0.5*AA49, 0)</f>
        <v>0</v>
      </c>
      <c r="AA49" s="5">
        <f>IF('Each Gender - Gold'!AA49+'Each Gender - Silver'!AA49+'Each Gender - Bronze'!AA49 &gt; 0, 'Each Gender - Gold'!AA49*'Medal values'!$B$1+'Each Gender - Silver'!AA49*'Medal values'!$B$2+'Each Gender - Bronze'!AA49*'Medal values'!$B$3, "") + IF(AND(AA$1 = Z$1, Z$2 = "Mixed"), 0.5*Z49, 0) + IF(AND(AA$1 = AB$1, AB$2 = "Mixed"), 0.5*AB49, 0)</f>
        <v>0</v>
      </c>
      <c r="AB49" s="5">
        <f>IF('Each Gender - Gold'!AB49+'Each Gender - Silver'!AB49+'Each Gender - Bronze'!AB49 &gt; 0, 'Each Gender - Gold'!AB49*'Medal values'!$B$1+'Each Gender - Silver'!AB49*'Medal values'!$B$2+'Each Gender - Bronze'!AB49*'Medal values'!$B$3, "") + IF(AND(AB$1 = AA$1, AA$2 = "Mixed"), 0.5*AA49, 0) + IF(AND(AB$1 = AC$1, AC$2 = "Mixed"), 0.5*AC49, 0)</f>
        <v>0</v>
      </c>
      <c r="AC49" s="5">
        <f>IF('Each Gender - Gold'!AC49+'Each Gender - Silver'!AC49+'Each Gender - Bronze'!AC49 &gt; 0, 'Each Gender - Gold'!AC49*'Medal values'!$B$1+'Each Gender - Silver'!AC49*'Medal values'!$B$2+'Each Gender - Bronze'!AC49*'Medal values'!$B$3, "") + IF(AND(AC$1 = AB$1, AB$2 = "Mixed"), 0.5*AB49, 0) + IF(AND(AC$1 = AD$1, AD$2 = "Mixed"), 0.5*AD49, 0)</f>
        <v>0</v>
      </c>
      <c r="AD49" s="5">
        <f>IF('Each Gender - Gold'!AD49+'Each Gender - Silver'!AD49+'Each Gender - Bronze'!AD49 &gt; 0, 'Each Gender - Gold'!AD49*'Medal values'!$B$1+'Each Gender - Silver'!AD49*'Medal values'!$B$2+'Each Gender - Bronze'!AD49*'Medal values'!$B$3, "") + IF(AND(AD$1 = AC$1, AC$2 = "Mixed"), 0.5*AC49, 0) + IF(AND(AD$1 = AE$1, AE$2 = "Mixed"), 0.5*AE49, 0)</f>
        <v>0</v>
      </c>
      <c r="AE49" s="5">
        <f>IF('Each Gender - Gold'!AE49+'Each Gender - Silver'!AE49+'Each Gender - Bronze'!AE49 &gt; 0, 'Each Gender - Gold'!AE49*'Medal values'!$B$1+'Each Gender - Silver'!AE49*'Medal values'!$B$2+'Each Gender - Bronze'!AE49*'Medal values'!$B$3, "") + IF(AND(AE$1 = AD$1, AD$2 = "Mixed"), 0.5*AD49, 0) + IF(AND(AE$1 = AF$1, AF$2 = "Mixed"), 0.5*AF49, 0)</f>
        <v>0</v>
      </c>
      <c r="AF49" s="5">
        <f>IF('Each Gender - Gold'!AF49+'Each Gender - Silver'!AF49+'Each Gender - Bronze'!AF49 &gt; 0, 'Each Gender - Gold'!AF49*'Medal values'!$B$1+'Each Gender - Silver'!AF49*'Medal values'!$B$2+'Each Gender - Bronze'!AF49*'Medal values'!$B$3, "") + IF(AND(AF$1 = AE$1, AE$2 = "Mixed"), 0.5*AE49, 0) + IF(AND(AF$1 = AG$1, AG$2 = "Mixed"), 0.5*AG49, 0)</f>
        <v>0</v>
      </c>
      <c r="AG49" s="5">
        <f>IF('Each Gender - Gold'!AG49+'Each Gender - Silver'!AG49+'Each Gender - Bronze'!AG49 &gt; 0, 'Each Gender - Gold'!AG49*'Medal values'!$B$1+'Each Gender - Silver'!AG49*'Medal values'!$B$2+'Each Gender - Bronze'!AG49*'Medal values'!$B$3, "") + IF(AND(AG$1 = AF$1, AF$2 = "Mixed"), 0.5*AF49, 0) + IF(AND(AG$1 = AH$1, AH$2 = "Mixed"), 0.5*AH49, 0)</f>
        <v>0</v>
      </c>
      <c r="AH49" s="5">
        <f>IF('Each Gender - Gold'!AH49+'Each Gender - Silver'!AH49+'Each Gender - Bronze'!AH49 &gt; 0, 'Each Gender - Gold'!AH49*'Medal values'!$B$1+'Each Gender - Silver'!AH49*'Medal values'!$B$2+'Each Gender - Bronze'!AH49*'Medal values'!$B$3, "") + IF(AND(AH$1 = AG$1, AG$2 = "Mixed"), 0.5*AG49, 0) + IF(AND(AH$1 = AI$1, AI$2 = "Mixed"), 0.5*AI49, 0)</f>
        <v>0</v>
      </c>
      <c r="AI49" s="5">
        <f>IF('Each Gender - Gold'!AI49+'Each Gender - Silver'!AI49+'Each Gender - Bronze'!AI49 &gt; 0, 'Each Gender - Gold'!AI49*'Medal values'!$B$1+'Each Gender - Silver'!AI49*'Medal values'!$B$2+'Each Gender - Bronze'!AI49*'Medal values'!$B$3, "") + IF(AND(AI$1 = AH$1, AH$2 = "Mixed"), 0.5*AH49, 0) + IF(AND(AI$1 = AJ$1, AJ$2 = "Mixed"), 0.5*AJ49, 0)</f>
        <v>0</v>
      </c>
      <c r="AJ49" s="5">
        <f>IF('Each Gender - Gold'!AJ49+'Each Gender - Silver'!AJ49+'Each Gender - Bronze'!AJ49 &gt; 0, 'Each Gender - Gold'!AJ49*'Medal values'!$B$1+'Each Gender - Silver'!AJ49*'Medal values'!$B$2+'Each Gender - Bronze'!AJ49*'Medal values'!$B$3, "") + IF(AND(AJ$1 = AI$1, AI$2 = "Mixed"), 0.5*AI49, 0) + IF(AND(AJ$1 = AK$1, AK$2 = "Mixed"), 0.5*AK49, 0)</f>
        <v>0</v>
      </c>
      <c r="AK49" s="5">
        <f>IF('Each Gender - Gold'!AK49+'Each Gender - Silver'!AK49+'Each Gender - Bronze'!AK49 &gt; 0, 'Each Gender - Gold'!AK49*'Medal values'!$B$1+'Each Gender - Silver'!AK49*'Medal values'!$B$2+'Each Gender - Bronze'!AK49*'Medal values'!$B$3, "") + IF(AND(AK$1 = AJ$1, AJ$2 = "Mixed"), 0.5*AJ49, 0) + IF(AND(AK$1 = AL$1, AL$2 = "Mixed"), 0.5*AL49, 0)</f>
        <v>0</v>
      </c>
      <c r="AL49" s="5">
        <f>IF('Each Gender - Gold'!AL49+'Each Gender - Silver'!AL49+'Each Gender - Bronze'!AL49 &gt; 0, 'Each Gender - Gold'!AL49*'Medal values'!$B$1+'Each Gender - Silver'!AL49*'Medal values'!$B$2+'Each Gender - Bronze'!AL49*'Medal values'!$B$3, "") + IF(AND(AL$1 = AK$1, AK$2 = "Mixed"), 0.5*AK49, 0) + IF(AND(AL$1 = AM$1, AM$2 = "Mixed"), 0.5*AM49, 0)</f>
        <v>0</v>
      </c>
      <c r="AM49" s="5">
        <f>IF('Each Gender - Gold'!AM49+'Each Gender - Silver'!AM49+'Each Gender - Bronze'!AM49 &gt; 0, 'Each Gender - Gold'!AM49*'Medal values'!$B$1+'Each Gender - Silver'!AM49*'Medal values'!$B$2+'Each Gender - Bronze'!AM49*'Medal values'!$B$3, "") + IF(AND(AM$1 = AL$1, AL$2 = "Mixed"), 0.5*AL49, 0) + IF(AND(AM$1 = AN$1, AN$2 = "Mixed"), 0.5*AN49, 0)</f>
        <v>0</v>
      </c>
      <c r="AN49" s="5">
        <f>IF('Each Gender - Gold'!AN49+'Each Gender - Silver'!AN49+'Each Gender - Bronze'!AN49 &gt; 0, 'Each Gender - Gold'!AN49*'Medal values'!$B$1+'Each Gender - Silver'!AN49*'Medal values'!$B$2+'Each Gender - Bronze'!AN49*'Medal values'!$B$3, "") + IF(AND(AN$1 = AM$1, AM$2 = "Mixed"), 0.5*AM49, 0) + IF(AND(AN$1 = AO$1, AO$2 = "Mixed"), 0.5*AO49, 0)</f>
        <v>0</v>
      </c>
      <c r="AO49" s="5">
        <f>IF('Each Gender - Gold'!AO49+'Each Gender - Silver'!AO49+'Each Gender - Bronze'!AO49 &gt; 0, 'Each Gender - Gold'!AO49*'Medal values'!$B$1+'Each Gender - Silver'!AO49*'Medal values'!$B$2+'Each Gender - Bronze'!AO49*'Medal values'!$B$3, "") + IF(AND(AO$1 = AN$1, AN$2 = "Mixed"), 0.5*AN49, 0) + IF(AND(AO$1 = AP$1, AP$2 = "Mixed"), 0.5*AP49, 0)</f>
        <v>0</v>
      </c>
      <c r="AP49" s="5">
        <f>IF('Each Gender - Gold'!AP49+'Each Gender - Silver'!AP49+'Each Gender - Bronze'!AP49 &gt; 0, 'Each Gender - Gold'!AP49*'Medal values'!$B$1+'Each Gender - Silver'!AP49*'Medal values'!$B$2+'Each Gender - Bronze'!AP49*'Medal values'!$B$3, "") + IF(AND(AP$1 = AO$1, AO$2 = "Mixed"), 0.5*AO49, 0) + IF(AND(AP$1 = AQ$1, AQ$2 = "Mixed"), 0.5*AQ49, 0)</f>
        <v>0</v>
      </c>
      <c r="AQ49" s="5">
        <f>IF('Each Gender - Gold'!AQ49+'Each Gender - Silver'!AQ49+'Each Gender - Bronze'!AQ49 &gt; 0, 'Each Gender - Gold'!AQ49*'Medal values'!$B$1+'Each Gender - Silver'!AQ49*'Medal values'!$B$2+'Each Gender - Bronze'!AQ49*'Medal values'!$B$3, "") + IF(AND(AQ$1 = AP$1, AP$2 = "Mixed"), 0.5*AP49, 0) + IF(AND(AQ$1 = AR$1, AR$2 = "Mixed"), 0.5*AR49, 0)</f>
        <v>0</v>
      </c>
      <c r="AR49" s="5">
        <f>IF('Each Gender - Gold'!AR49+'Each Gender - Silver'!AR49+'Each Gender - Bronze'!AR49 &gt; 0, 'Each Gender - Gold'!AR49*'Medal values'!$B$1+'Each Gender - Silver'!AR49*'Medal values'!$B$2+'Each Gender - Bronze'!AR49*'Medal values'!$B$3, "") + IF(AND(AR$1 = AQ$1, AQ$2 = "Mixed"), 0.5*AQ49, 0) + IF(AND(AR$1 = AS$1, AS$2 = "Mixed"), 0.5*AS49, 0)</f>
        <v>0</v>
      </c>
      <c r="AS49" s="5">
        <f>IF('Each Gender - Gold'!AS49+'Each Gender - Silver'!AS49+'Each Gender - Bronze'!AS49 &gt; 0, 'Each Gender - Gold'!AS49*'Medal values'!$B$1+'Each Gender - Silver'!AS49*'Medal values'!$B$2+'Each Gender - Bronze'!AS49*'Medal values'!$B$3, "") + IF(AND(AS$1 = AR$1, AR$2 = "Mixed"), 0.5*AR49, 0) + IF(AND(AS$1 = AT$1, AT$2 = "Mixed"), 0.5*AT49, 0)</f>
        <v>0</v>
      </c>
      <c r="AT49" s="5">
        <f>IF('Each Gender - Gold'!AT49+'Each Gender - Silver'!AT49+'Each Gender - Bronze'!AT49 &gt; 0, 'Each Gender - Gold'!AT49*'Medal values'!$B$1+'Each Gender - Silver'!AT49*'Medal values'!$B$2+'Each Gender - Bronze'!AT49*'Medal values'!$B$3, "") + IF(AND(AT$1 = AS$1, AS$2 = "Mixed"), 0.5*AS49, 0) + IF(AND(AT$1 = AU$1, AU$2 = "Mixed"), 0.5*AU49, 0)</f>
        <v>0</v>
      </c>
      <c r="AU49" s="5">
        <f>IF('Each Gender - Gold'!AU49+'Each Gender - Silver'!AU49+'Each Gender - Bronze'!AU49 &gt; 0, 'Each Gender - Gold'!AU49*'Medal values'!$B$1+'Each Gender - Silver'!AU49*'Medal values'!$B$2+'Each Gender - Bronze'!AU49*'Medal values'!$B$3, "") + IF(AND(AU$1 = AT$1, AT$2 = "Mixed"), 0.5*AT49, 0) + IF(AND(AU$1 = AV$1, AV$2 = "Mixed"), 0.5*AV49, 0)</f>
        <v>0</v>
      </c>
      <c r="AV49" s="5">
        <f>IF('Each Gender - Gold'!AV49+'Each Gender - Silver'!AV49+'Each Gender - Bronze'!AV49 &gt; 0, 'Each Gender - Gold'!AV49*'Medal values'!$B$1+'Each Gender - Silver'!AV49*'Medal values'!$B$2+'Each Gender - Bronze'!AV49*'Medal values'!$B$3, "") + IF(AND(AV$1 = AU$1, AU$2 = "Mixed"), 0.5*AU49, 0) + IF(AND(AV$1 = AW$1, AW$2 = "Mixed"), 0.5*AW49, 0)</f>
        <v>0</v>
      </c>
      <c r="AW49" s="5">
        <f>IF('Each Gender - Gold'!AW49+'Each Gender - Silver'!AW49+'Each Gender - Bronze'!AW49 &gt; 0, 'Each Gender - Gold'!AW49*'Medal values'!$B$1+'Each Gender - Silver'!AW49*'Medal values'!$B$2+'Each Gender - Bronze'!AW49*'Medal values'!$B$3, "") + IF(AND(AW$1 = AV$1, AV$2 = "Mixed"), 0.5*AV49, 0) + IF(AND(AW$1 = AX$1, AX$2 = "Mixed"), 0.5*AX49, 0)</f>
        <v>0</v>
      </c>
      <c r="AX49" s="5">
        <f>IF('Each Gender - Gold'!AX49+'Each Gender - Silver'!AX49+'Each Gender - Bronze'!AX49 &gt; 0, 'Each Gender - Gold'!AX49*'Medal values'!$B$1+'Each Gender - Silver'!AX49*'Medal values'!$B$2+'Each Gender - Bronze'!AX49*'Medal values'!$B$3, "") + IF(AND(AX$1 = AW$1, AW$2 = "Mixed"), 0.5*AW49, 0) + IF(AND(AX$1 = AY$1, AY$2 = "Mixed"), 0.5*AY49, 0)</f>
        <v>0</v>
      </c>
      <c r="AY49" s="5">
        <f>IF('Each Gender - Gold'!AY49+'Each Gender - Silver'!AY49+'Each Gender - Bronze'!AY49 &gt; 0, 'Each Gender - Gold'!AY49*'Medal values'!$B$1+'Each Gender - Silver'!AY49*'Medal values'!$B$2+'Each Gender - Bronze'!AY49*'Medal values'!$B$3, "") + IF(AND(AY$1 = AX$1, AX$2 = "Mixed"), 0.5*AX49, 0) + IF(AND(AY$1 = AZ$1, AZ$2 = "Mixed"), 0.5*AZ49, 0)</f>
        <v>0</v>
      </c>
      <c r="AZ49" s="5">
        <f>IF('Each Gender - Gold'!AZ49+'Each Gender - Silver'!AZ49+'Each Gender - Bronze'!AZ49 &gt; 0, 'Each Gender - Gold'!AZ49*'Medal values'!$B$1+'Each Gender - Silver'!AZ49*'Medal values'!$B$2+'Each Gender - Bronze'!AZ49*'Medal values'!$B$3, "") + IF(AND(AZ$1 = AY$1, AY$2 = "Mixed"), 0.5*AY49, 0) + IF(AND(AZ$1 = BA$1, BA$2 = "Mixed"), 0.5*BA49, 0)</f>
        <v>0</v>
      </c>
      <c r="BA49" s="5">
        <f>IF('Each Gender - Gold'!BA49+'Each Gender - Silver'!BA49+'Each Gender - Bronze'!BA49 &gt; 0, 'Each Gender - Gold'!BA49*'Medal values'!$B$1+'Each Gender - Silver'!BA49*'Medal values'!$B$2+'Each Gender - Bronze'!BA49*'Medal values'!$B$3, "") + IF(AND(BA$1 = AZ$1, AZ$2 = "Mixed"), 0.5*AZ49, 0) + IF(AND(BA$1 = BB$1, BB$2 = "Mixed"), 0.5*BB49, 0)</f>
        <v>0</v>
      </c>
      <c r="BB49" s="5">
        <f>IF('Each Gender - Gold'!BB49+'Each Gender - Silver'!BB49+'Each Gender - Bronze'!BB49 &gt; 0, 'Each Gender - Gold'!BB49*'Medal values'!$B$1+'Each Gender - Silver'!BB49*'Medal values'!$B$2+'Each Gender - Bronze'!BB49*'Medal values'!$B$3, "") + IF(AND(BB$1 = BA$1, BA$2 = "Mixed"), 0.5*BA49, 0) + IF(AND(BB$1 = BC$1, BC$2 = "Mixed"), 0.5*BC49, 0)</f>
        <v>0</v>
      </c>
      <c r="BC49" s="5">
        <f>IF('Each Gender - Gold'!BC49+'Each Gender - Silver'!BC49+'Each Gender - Bronze'!BC49 &gt; 0, 'Each Gender - Gold'!BC49*'Medal values'!$B$1+'Each Gender - Silver'!BC49*'Medal values'!$B$2+'Each Gender - Bronze'!BC49*'Medal values'!$B$3, "") + IF(AND(BC$1 = BB$1, BB$2 = "Mixed"), 0.5*BB49, 0) + IF(AND(BC$1 = BD$1, BD$2 = "Mixed"), 0.5*BD49, 0)</f>
        <v>0</v>
      </c>
      <c r="BD49" s="5">
        <f>IF('Each Gender - Gold'!BD49+'Each Gender - Silver'!BD49+'Each Gender - Bronze'!BD49 &gt; 0, 'Each Gender - Gold'!BD49*'Medal values'!$B$1+'Each Gender - Silver'!BD49*'Medal values'!$B$2+'Each Gender - Bronze'!BD49*'Medal values'!$B$3, "") + IF(AND(BD$1 = BC$1, BC$2 = "Mixed"), 0.5*BC49, 0) + IF(AND(BD$1 = BE$1, BE$2 = "Mixed"), 0.5*BE49, 0)</f>
        <v>0</v>
      </c>
      <c r="BE49" s="5">
        <f>IF('Each Gender - Gold'!BE49+'Each Gender - Silver'!BE49+'Each Gender - Bronze'!BE49 &gt; 0, 'Each Gender - Gold'!BE49*'Medal values'!$B$1+'Each Gender - Silver'!BE49*'Medal values'!$B$2+'Each Gender - Bronze'!BE49*'Medal values'!$B$3, "") + IF(AND(BE$1 = BD$1, BD$2 = "Mixed"), 0.5*BD49, 0) + IF(AND(BE$1 = BF$1, BF$2 = "Mixed"), 0.5*BF49, 0)</f>
        <v>0</v>
      </c>
      <c r="BF49" s="5">
        <f>IF('Each Gender - Gold'!BF49+'Each Gender - Silver'!BF49+'Each Gender - Bronze'!BF49 &gt; 0, 'Each Gender - Gold'!BF49*'Medal values'!$B$1+'Each Gender - Silver'!BF49*'Medal values'!$B$2+'Each Gender - Bronze'!BF49*'Medal values'!$B$3, "") + IF(AND(BF$1 = BE$1, BE$2 = "Mixed"), 0.5*BE49, 0) + IF(AND(BF$1 = BG$1, BG$2 = "Mixed"), 0.5*BG49, 0)</f>
        <v>0</v>
      </c>
      <c r="BG49" s="5">
        <f>IF('Each Gender - Gold'!BG49+'Each Gender - Silver'!BG49+'Each Gender - Bronze'!BG49 &gt; 0, 'Each Gender - Gold'!BG49*'Medal values'!$B$1+'Each Gender - Silver'!BG49*'Medal values'!$B$2+'Each Gender - Bronze'!BG49*'Medal values'!$B$3, "") + IF(AND(BG$1 = BF$1, BF$2 = "Mixed"), 0.5*BF49, 0) + IF(AND(BG$1 = BH$1, BH$2 = "Mixed"), 0.5*BH49, 0)</f>
        <v>0</v>
      </c>
      <c r="BH49" s="5">
        <f>IF('Each Gender - Gold'!BH49+'Each Gender - Silver'!BH49+'Each Gender - Bronze'!BH49 &gt; 0, 'Each Gender - Gold'!BH49*'Medal values'!$B$1+'Each Gender - Silver'!BH49*'Medal values'!$B$2+'Each Gender - Bronze'!BH49*'Medal values'!$B$3, "") + IF(AND(BH$1 = BG$1, BG$2 = "Mixed"), 0.5*BG49, 0) + IF(AND(BH$1 = BI$1, BI$2 = "Mixed"), 0.5*BI49, 0)</f>
        <v>0</v>
      </c>
      <c r="BI49" s="5">
        <f>IF('Each Gender - Gold'!BI49+'Each Gender - Silver'!BI49+'Each Gender - Bronze'!BI49 &gt; 0, 'Each Gender - Gold'!BI49*'Medal values'!$B$1+'Each Gender - Silver'!BI49*'Medal values'!$B$2+'Each Gender - Bronze'!BI49*'Medal values'!$B$3, "") + IF(AND(BI$1 = BH$1, BH$2 = "Mixed"), 0.5*BH49, 0) + IF(AND(BI$1 = BJ$1, BJ$2 = "Mixed"), 0.5*BJ49, 0)</f>
        <v>0</v>
      </c>
      <c r="BJ49" s="5">
        <f>IF('Each Gender - Gold'!BJ49+'Each Gender - Silver'!BJ49+'Each Gender - Bronze'!BJ49 &gt; 0, 'Each Gender - Gold'!BJ49*'Medal values'!$B$1+'Each Gender - Silver'!BJ49*'Medal values'!$B$2+'Each Gender - Bronze'!BJ49*'Medal values'!$B$3, "") + IF(AND(BJ$1 = BI$1, BI$2 = "Mixed"), 0.5*BI49, 0) + IF(AND(BJ$1 = BK$1, BK$2 = "Mixed"), 0.5*BK49, 0)</f>
        <v>0</v>
      </c>
      <c r="BK49" s="5">
        <f>IF('Each Gender - Gold'!BK49+'Each Gender - Silver'!BK49+'Each Gender - Bronze'!BK49 &gt; 0, 'Each Gender - Gold'!BK49*'Medal values'!$B$1+'Each Gender - Silver'!BK49*'Medal values'!$B$2+'Each Gender - Bronze'!BK49*'Medal values'!$B$3, "") + IF(AND(BK$1 = BJ$1, BJ$2 = "Mixed"), 0.5*BJ49, 0) + IF(AND(BK$1 = BL$1, BL$2 = "Mixed"), 0.5*BL49, 0)</f>
        <v>0</v>
      </c>
      <c r="BL49" s="5">
        <f>IF('Each Gender - Gold'!BL49+'Each Gender - Silver'!BL49+'Each Gender - Bronze'!BL49 &gt; 0, 'Each Gender - Gold'!BL49*'Medal values'!$B$1+'Each Gender - Silver'!BL49*'Medal values'!$B$2+'Each Gender - Bronze'!BL49*'Medal values'!$B$3, "") + IF(AND(BL$1 = BK$1, BK$2 = "Mixed"), 0.5*BK49, 0) + IF(AND(BL$1 = BM$1, BM$2 = "Mixed"), 0.5*BM49, 0)</f>
        <v>0</v>
      </c>
      <c r="BM49" s="5">
        <f>IF('Each Gender - Gold'!BM49+'Each Gender - Silver'!BM49+'Each Gender - Bronze'!BM49 &gt; 0, 'Each Gender - Gold'!BM49*'Medal values'!$B$1+'Each Gender - Silver'!BM49*'Medal values'!$B$2+'Each Gender - Bronze'!BM49*'Medal values'!$B$3, "") + IF(AND(BM$1 = BL$1, BL$2 = "Mixed"), 0.5*BL49, 0) + IF(AND(BM$1 = BN$1, BN$2 = "Mixed"), 0.5*BN49, 0)</f>
        <v>0</v>
      </c>
      <c r="BN49" s="5">
        <f>IF('Each Gender - Gold'!BN49+'Each Gender - Silver'!BN49+'Each Gender - Bronze'!BN49 &gt; 0, 'Each Gender - Gold'!BN49*'Medal values'!$B$1+'Each Gender - Silver'!BN49*'Medal values'!$B$2+'Each Gender - Bronze'!BN49*'Medal values'!$B$3, "") + IF(AND(BN$1 = BM$1, BM$2 = "Mixed"), 0.5*BM49, 0) + IF(AND(BN$1 = BO$1, BO$2 = "Mixed"), 0.5*BO49, 0)</f>
        <v>0</v>
      </c>
      <c r="BO49" s="5">
        <f>IF('Each Gender - Gold'!BO49+'Each Gender - Silver'!BO49+'Each Gender - Bronze'!BO49 &gt; 0, 'Each Gender - Gold'!BO49*'Medal values'!$B$1+'Each Gender - Silver'!BO49*'Medal values'!$B$2+'Each Gender - Bronze'!BO49*'Medal values'!$B$3, "") + IF(AND(BO$1 = BN$1, BN$2 = "Mixed"), 0.5*BN49, 0) + IF(AND(BO$1 = BP$1, BP$2 = "Mixed"), 0.5*BP49, 0)</f>
        <v>0</v>
      </c>
      <c r="BP49" s="5">
        <f>IF('Each Gender - Gold'!BP49+'Each Gender - Silver'!BP49+'Each Gender - Bronze'!BP49 &gt; 0, 'Each Gender - Gold'!BP49*'Medal values'!$B$1+'Each Gender - Silver'!BP49*'Medal values'!$B$2+'Each Gender - Bronze'!BP49*'Medal values'!$B$3, "") + IF(AND(BP$1 = BO$1, BO$2 = "Mixed"), 0.5*BO49, 0) + IF(AND(BP$1 = BQ$1, BQ$2 = "Mixed"), 0.5*BQ49, 0)</f>
        <v>0</v>
      </c>
      <c r="BQ49" s="5">
        <f>IF('Each Gender - Gold'!BQ49+'Each Gender - Silver'!BQ49+'Each Gender - Bronze'!BQ49 &gt; 0, 'Each Gender - Gold'!BQ49*'Medal values'!$B$1+'Each Gender - Silver'!BQ49*'Medal values'!$B$2+'Each Gender - Bronze'!BQ49*'Medal values'!$B$3, "") + IF(AND(BQ$1 = BP$1, BP$2 = "Mixed"), 0.5*BP49, 0) + IF(AND(BQ$1 = BR$1, BR$2 = "Mixed"), 0.5*BR49, 0)</f>
        <v>0</v>
      </c>
      <c r="BR49" s="5">
        <f>IF('Each Gender - Gold'!BR49+'Each Gender - Silver'!BR49+'Each Gender - Bronze'!BR49 &gt; 0, 'Each Gender - Gold'!BR49*'Medal values'!$B$1+'Each Gender - Silver'!BR49*'Medal values'!$B$2+'Each Gender - Bronze'!BR49*'Medal values'!$B$3, "") + IF(AND(BR$1 = BQ$1, BQ$2 = "Mixed"), 0.5*BQ49, 0) + IF(AND(BR$1 = BS$1, BS$2 = "Mixed"), 0.5*BS49, 0)</f>
        <v>0</v>
      </c>
      <c r="BS49" s="5">
        <f>IF('Each Gender - Gold'!BS49+'Each Gender - Silver'!BS49+'Each Gender - Bronze'!BS49 &gt; 0, 'Each Gender - Gold'!BS49*'Medal values'!$B$1+'Each Gender - Silver'!BS49*'Medal values'!$B$2+'Each Gender - Bronze'!BS49*'Medal values'!$B$3, "") + IF(AND(BS$1 = BR$1, BR$2 = "Mixed"), 0.5*BR49, 0) + IF(AND(BS$1 = BT$1, BT$2 = "Mixed"), 0.5*BT49, 0)</f>
        <v>0</v>
      </c>
      <c r="BT49" s="5">
        <f>IF('Each Gender - Gold'!BT49+'Each Gender - Silver'!BT49+'Each Gender - Bronze'!BT49 &gt; 0, 'Each Gender - Gold'!BT49*'Medal values'!$B$1+'Each Gender - Silver'!BT49*'Medal values'!$B$2+'Each Gender - Bronze'!BT49*'Medal values'!$B$3, "") + IF(AND(BT$1 = BS$1, BS$2 = "Mixed"), 0.5*BS49, 0) + IF(AND(BT$1 = BU$1, BU$2 = "Mixed"), 0.5*BU49, 0)</f>
        <v>0</v>
      </c>
      <c r="BU49" s="5">
        <f>IF('Each Gender - Gold'!BU49+'Each Gender - Silver'!BU49+'Each Gender - Bronze'!BU49 &gt; 0, 'Each Gender - Gold'!BU49*'Medal values'!$B$1+'Each Gender - Silver'!BU49*'Medal values'!$B$2+'Each Gender - Bronze'!BU49*'Medal values'!$B$3, "") + IF(AND(BU$1 = BT$1, BT$2 = "Mixed"), 0.5*BT49, 0) + IF(AND(BU$1 = BV$1, BV$2 = "Mixed"), 0.5*BV49, 0)</f>
        <v>0</v>
      </c>
      <c r="BV49" s="5">
        <f>IF('Each Gender - Gold'!BV49+'Each Gender - Silver'!BV49+'Each Gender - Bronze'!BV49 &gt; 0, 'Each Gender - Gold'!BV49*'Medal values'!$B$1+'Each Gender - Silver'!BV49*'Medal values'!$B$2+'Each Gender - Bronze'!BV49*'Medal values'!$B$3, "") + IF(AND(BV$1 = BU$1, BU$2 = "Mixed"), 0.5*BU49, 0) + IF(AND(BV$1 = BW$1, BW$2 = "Mixed"), 0.5*BW49, 0)</f>
        <v>0</v>
      </c>
      <c r="BW49" s="5">
        <f>IF('Each Gender - Gold'!BW49+'Each Gender - Silver'!BW49+'Each Gender - Bronze'!BW49 &gt; 0, 'Each Gender - Gold'!BW49*'Medal values'!$B$1+'Each Gender - Silver'!BW49*'Medal values'!$B$2+'Each Gender - Bronze'!BW49*'Medal values'!$B$3, "") + IF(AND(BW$1 = BV$1, BV$2 = "Mixed"), 0.5*BV49, 0) + IF(AND(BW$1 = BX$1, BX$2 = "Mixed"), 0.5*BX49, 0)</f>
        <v>0</v>
      </c>
      <c r="BX49" s="5">
        <f>IF('Each Gender - Gold'!BX49+'Each Gender - Silver'!BX49+'Each Gender - Bronze'!BX49 &gt; 0, 'Each Gender - Gold'!BX49*'Medal values'!$B$1+'Each Gender - Silver'!BX49*'Medal values'!$B$2+'Each Gender - Bronze'!BX49*'Medal values'!$B$3, "") + IF(AND(BX$1 = BW$1, BW$2 = "Mixed"), 0.5*BW49, 0) + IF(AND(BX$1 = BY$1, BY$2 = "Mixed"), 0.5*BY49, 0)</f>
        <v>0</v>
      </c>
      <c r="BY49" s="5">
        <f>IF('Each Gender - Gold'!BY49+'Each Gender - Silver'!BY49+'Each Gender - Bronze'!BY49 &gt; 0, 'Each Gender - Gold'!BY49*'Medal values'!$B$1+'Each Gender - Silver'!BY49*'Medal values'!$B$2+'Each Gender - Bronze'!BY49*'Medal values'!$B$3, "") + IF(AND(BY$1 = BX$1, BX$2 = "Mixed"), 0.5*BX49, 0) + IF(AND(BY$1 = BZ$1, BZ$2 = "Mixed"), 0.5*BZ49, 0)</f>
        <v>0</v>
      </c>
      <c r="BZ49" s="5">
        <f>IF('Each Gender - Gold'!BZ49+'Each Gender - Silver'!BZ49+'Each Gender - Bronze'!BZ49 &gt; 0, 'Each Gender - Gold'!BZ49*'Medal values'!$B$1+'Each Gender - Silver'!BZ49*'Medal values'!$B$2+'Each Gender - Bronze'!BZ49*'Medal values'!$B$3, "") + IF(AND(BZ$1 = BY$1, BY$2 = "Mixed"), 0.5*BY49, 0) + IF(AND(BZ$1 = CA$1, CA$2 = "Mixed"), 0.5*CA49, 0)</f>
        <v>0</v>
      </c>
      <c r="CA49" s="5">
        <f>IF('Each Gender - Gold'!CA49+'Each Gender - Silver'!CA49+'Each Gender - Bronze'!CA49 &gt; 0, 'Each Gender - Gold'!CA49*'Medal values'!$B$1+'Each Gender - Silver'!CA49*'Medal values'!$B$2+'Each Gender - Bronze'!CA49*'Medal values'!$B$3, "") + IF(AND(CA$1 = BZ$1, BZ$2 = "Mixed"), 0.5*BZ49, 0) + IF(AND(CA$1 = CB$1, CB$2 = "Mixed"), 0.5*CB49, 0)</f>
        <v>0</v>
      </c>
      <c r="CB49" s="5">
        <f>IF('Each Gender - Gold'!CB49+'Each Gender - Silver'!CB49+'Each Gender - Bronze'!CB49 &gt; 0, 'Each Gender - Gold'!CB49*'Medal values'!$B$1+'Each Gender - Silver'!CB49*'Medal values'!$B$2+'Each Gender - Bronze'!CB49*'Medal values'!$B$3, "") + IF(AND(CB$1 = CA$1, CA$2 = "Mixed"), 0.5*CA49, 0) + IF(AND(CB$1 = CC$1, CC$2 = "Mixed"), 0.5*CC49, 0)</f>
        <v>0</v>
      </c>
      <c r="CC49" s="5">
        <f>IF('Each Gender - Gold'!CC49+'Each Gender - Silver'!CC49+'Each Gender - Bronze'!CC49 &gt; 0, 'Each Gender - Gold'!CC49*'Medal values'!$B$1+'Each Gender - Silver'!CC49*'Medal values'!$B$2+'Each Gender - Bronze'!CC49*'Medal values'!$B$3, "") + IF(AND(CC$1 = CB$1, CB$2 = "Mixed"), 0.5*CB49, 0) + IF(AND(CC$1 = CD$1, CD$2 = "Mixed"), 0.5*CD49, 0)</f>
        <v>0</v>
      </c>
      <c r="CD49" s="5">
        <f>IF('Each Gender - Gold'!CD49+'Each Gender - Silver'!CD49+'Each Gender - Bronze'!CD49 &gt; 0, 'Each Gender - Gold'!CD49*'Medal values'!$B$1+'Each Gender - Silver'!CD49*'Medal values'!$B$2+'Each Gender - Bronze'!CD49*'Medal values'!$B$3, "") + IF(AND(CD$1 = CC$1, CC$2 = "Mixed"), 0.5*CC49, 0) + IF(AND(CD$1 = CE$1, CE$2 = "Mixed"), 0.5*CE49, 0)</f>
        <v>0</v>
      </c>
      <c r="CE49" s="5">
        <f>IF('Each Gender - Gold'!CE49+'Each Gender - Silver'!CE49+'Each Gender - Bronze'!CE49 &gt; 0, 'Each Gender - Gold'!CE49*'Medal values'!$B$1+'Each Gender - Silver'!CE49*'Medal values'!$B$2+'Each Gender - Bronze'!CE49*'Medal values'!$B$3, "") + IF(AND(CE$1 = CD$1, CD$2 = "Mixed"), 0.5*CD49, 0) + IF(AND(CE$1 = CF$1, CF$2 = "Mixed"), 0.5*CF49, 0)</f>
        <v>0</v>
      </c>
      <c r="CF49" s="5">
        <f>IF('Each Gender - Gold'!CF49+'Each Gender - Silver'!CF49+'Each Gender - Bronze'!CF49 &gt; 0, 'Each Gender - Gold'!CF49*'Medal values'!$B$1+'Each Gender - Silver'!CF49*'Medal values'!$B$2+'Each Gender - Bronze'!CF49*'Medal values'!$B$3, "") + IF(AND(CF$1 = CE$1, CE$2 = "Mixed"), 0.5*CE49, 0) + IF(AND(CF$1 = CG$1, CG$2 = "Mixed"), 0.5*CG49, 0)</f>
        <v>0</v>
      </c>
      <c r="CG49" s="5">
        <f>IF('Each Gender - Gold'!CG49+'Each Gender - Silver'!CG49+'Each Gender - Bronze'!CG49 &gt; 0, 'Each Gender - Gold'!CG49*'Medal values'!$B$1+'Each Gender - Silver'!CG49*'Medal values'!$B$2+'Each Gender - Bronze'!CG49*'Medal values'!$B$3, "") + IF(AND(CG$1 = CF$1, CF$2 = "Mixed"), 0.5*CF49, 0) + IF(AND(CG$1 = CH$1, CH$2 = "Mixed"), 0.5*CH49, 0)</f>
        <v>0</v>
      </c>
      <c r="CH49" s="5">
        <f>IF('Each Gender - Gold'!CH49+'Each Gender - Silver'!CH49+'Each Gender - Bronze'!CH49 &gt; 0, 'Each Gender - Gold'!CH49*'Medal values'!$B$1+'Each Gender - Silver'!CH49*'Medal values'!$B$2+'Each Gender - Bronze'!CH49*'Medal values'!$B$3, "") + IF(AND(CH$1 = CG$1, CG$2 = "Mixed"), 0.5*CG49, 0) + IF(AND(CH$1 = CI$1, CI$2 = "Mixed"), 0.5*CI49, 0)</f>
        <v>0</v>
      </c>
      <c r="CI49" s="5">
        <f>IF('Each Gender - Gold'!CI49+'Each Gender - Silver'!CI49+'Each Gender - Bronze'!CI49 &gt; 0, 'Each Gender - Gold'!CI49*'Medal values'!$B$1+'Each Gender - Silver'!CI49*'Medal values'!$B$2+'Each Gender - Bronze'!CI49*'Medal values'!$B$3, "") + IF(AND(CI$1 = CH$1, CH$2 = "Mixed"), 0.5*CH49, 0) + IF(AND(CI$1 = CJ$1, CJ$2 = "Mixed"), 0.5*CJ49, 0)</f>
        <v>0</v>
      </c>
      <c r="CJ49" s="5">
        <f>IF('Each Gender - Gold'!CJ49+'Each Gender - Silver'!CJ49+'Each Gender - Bronze'!CJ49 &gt; 0, 'Each Gender - Gold'!CJ49*'Medal values'!$B$1+'Each Gender - Silver'!CJ49*'Medal values'!$B$2+'Each Gender - Bronze'!CJ49*'Medal values'!$B$3, "") + IF(AND(CJ$1 = CI$1, CI$2 = "Mixed"), 0.5*CI49, 0) + IF(AND(CJ$1 = CK$1, CK$2 = "Mixed"), 0.5*CK49, 0)</f>
        <v>0</v>
      </c>
      <c r="CK49" s="5">
        <f>IF('Each Gender - Gold'!CK49+'Each Gender - Silver'!CK49+'Each Gender - Bronze'!CK49 &gt; 0, 'Each Gender - Gold'!CK49*'Medal values'!$B$1+'Each Gender - Silver'!CK49*'Medal values'!$B$2+'Each Gender - Bronze'!CK49*'Medal values'!$B$3, "") + IF(AND(CK$1 = CJ$1, CJ$2 = "Mixed"), 0.5*CJ49, 0) + IF(AND(CK$1 = CL$1, CL$2 = "Mixed"), 0.5*CL49, 0)</f>
        <v>0</v>
      </c>
      <c r="CL49" s="5">
        <f>IF('Each Gender - Gold'!CL49+'Each Gender - Silver'!CL49+'Each Gender - Bronze'!CL49 &gt; 0, 'Each Gender - Gold'!CL49*'Medal values'!$B$1+'Each Gender - Silver'!CL49*'Medal values'!$B$2+'Each Gender - Bronze'!CL49*'Medal values'!$B$3, "") + IF(AND(CL$1 = CK$1, CK$2 = "Mixed"), 0.5*CK49, 0) + IF(AND(CL$1 = CM$1, CM$2 = "Mixed"), 0.5*CM49, 0)</f>
        <v>0</v>
      </c>
      <c r="CM49" s="5">
        <f>IF('Each Gender - Gold'!CM49+'Each Gender - Silver'!CM49+'Each Gender - Bronze'!CM49 &gt; 0, 'Each Gender - Gold'!CM49*'Medal values'!$B$1+'Each Gender - Silver'!CM49*'Medal values'!$B$2+'Each Gender - Bronze'!CM49*'Medal values'!$B$3, "") + IF(AND(CM$1 = CL$1, CL$2 = "Mixed"), 0.5*CL49, 0) + IF(AND(CM$1 = CN$1, CN$2 = "Mixed"), 0.5*CN49, 0)</f>
        <v>0</v>
      </c>
      <c r="CN49" s="5">
        <f>IF('Each Gender - Gold'!CN49+'Each Gender - Silver'!CN49+'Each Gender - Bronze'!CN49 &gt; 0, 'Each Gender - Gold'!CN49*'Medal values'!$B$1+'Each Gender - Silver'!CN49*'Medal values'!$B$2+'Each Gender - Bronze'!CN49*'Medal values'!$B$3, "") + IF(AND(CN$1 = CM$1, CM$2 = "Mixed"), 0.5*CM49, 0) + IF(AND(CN$1 = CO$1, CO$2 = "Mixed"), 0.5*CO49, 0)</f>
        <v>0</v>
      </c>
      <c r="CO49" s="5">
        <f>IF('Each Gender - Gold'!CO49+'Each Gender - Silver'!CO49+'Each Gender - Bronze'!CO49 &gt; 0, 'Each Gender - Gold'!CO49*'Medal values'!$B$1+'Each Gender - Silver'!CO49*'Medal values'!$B$2+'Each Gender - Bronze'!CO49*'Medal values'!$B$3, "") + IF(AND(CO$1 = CN$1, CN$2 = "Mixed"), 0.5*CN49, 0) + IF(AND(CO$1 = CP$1, CP$2 = "Mixed"), 0.5*CP49, 0)</f>
        <v>0</v>
      </c>
      <c r="CP49" s="5">
        <f>IF('Each Gender - Gold'!CP49+'Each Gender - Silver'!CP49+'Each Gender - Bronze'!CP49 &gt; 0, 'Each Gender - Gold'!CP49*'Medal values'!$B$1+'Each Gender - Silver'!CP49*'Medal values'!$B$2+'Each Gender - Bronze'!CP49*'Medal values'!$B$3, "") + IF(AND(CP$1 = CO$1, CO$2 = "Mixed"), 0.5*CO49, 0) + IF(AND(CP$1 = CQ$1, CQ$2 = "Mixed"), 0.5*CQ49, 0)</f>
        <v>0</v>
      </c>
      <c r="CQ49" s="5">
        <f>IF('Each Gender - Gold'!CQ49+'Each Gender - Silver'!CQ49+'Each Gender - Bronze'!CQ49 &gt; 0, 'Each Gender - Gold'!CQ49*'Medal values'!$B$1+'Each Gender - Silver'!CQ49*'Medal values'!$B$2+'Each Gender - Bronze'!CQ49*'Medal values'!$B$3, "") + IF(AND(CQ$1 = CP$1, CP$2 = "Mixed"), 0.5*CP49, 0) + IF(AND(CQ$1 = CR$1, CR$2 = "Mixed"), 0.5*CR49, 0)</f>
        <v>0</v>
      </c>
      <c r="CR49" s="5">
        <f>IF('Each Gender - Gold'!CR49+'Each Gender - Silver'!CR49+'Each Gender - Bronze'!CR49 &gt; 0, 'Each Gender - Gold'!CR49*'Medal values'!$B$1+'Each Gender - Silver'!CR49*'Medal values'!$B$2+'Each Gender - Bronze'!CR49*'Medal values'!$B$3, "") + IF(AND(CR$1 = CQ$1, CQ$2 = "Mixed"), 0.5*CQ49, 0) + IF(AND(CR$1 = CS$1, CS$2 = "Mixed"), 0.5*CS49, 0)</f>
        <v>0</v>
      </c>
      <c r="CS49" s="5">
        <f>IF('Each Gender - Gold'!CS49+'Each Gender - Silver'!CS49+'Each Gender - Bronze'!CS49 &gt; 0, 'Each Gender - Gold'!CS49*'Medal values'!$B$1+'Each Gender - Silver'!CS49*'Medal values'!$B$2+'Each Gender - Bronze'!CS49*'Medal values'!$B$3, "") + IF(AND(CS$1 = CR$1, CR$2 = "Mixed"), 0.5*CR49, 0) + IF(AND(CS$1 = CT$1, CT$2 = "Mixed"), 0.5*CT49, 0)</f>
        <v>0</v>
      </c>
      <c r="CT49" s="5">
        <f>IF('Each Gender - Gold'!CT49+'Each Gender - Silver'!CT49+'Each Gender - Bronze'!CT49 &gt; 0, 'Each Gender - Gold'!CT49*'Medal values'!$B$1+'Each Gender - Silver'!CT49*'Medal values'!$B$2+'Each Gender - Bronze'!CT49*'Medal values'!$B$3, "") + IF(AND(CT$1 = CS$1, CS$2 = "Mixed"), 0.5*CS49, 0) + IF(AND(CT$1 = CU$1, CU$2 = "Mixed"), 0.5*CU49, 0)</f>
        <v>0</v>
      </c>
      <c r="CU49" s="5">
        <f>IF('Each Gender - Gold'!CU49+'Each Gender - Silver'!CU49+'Each Gender - Bronze'!CU49 &gt; 0, 'Each Gender - Gold'!CU49*'Medal values'!$B$1+'Each Gender - Silver'!CU49*'Medal values'!$B$2+'Each Gender - Bronze'!CU49*'Medal values'!$B$3, "") + IF(AND(CU$1 = CT$1, CT$2 = "Mixed"), 0.5*CT49, 0) + IF(AND(CU$1 = CV$1, CV$2 = "Mixed"), 0.5*CV49, 0)</f>
        <v>0</v>
      </c>
      <c r="CV49" s="5">
        <f>IF('Each Gender - Gold'!CV49+'Each Gender - Silver'!CV49+'Each Gender - Bronze'!CV49 &gt; 0, 'Each Gender - Gold'!CV49*'Medal values'!$B$1+'Each Gender - Silver'!CV49*'Medal values'!$B$2+'Each Gender - Bronze'!CV49*'Medal values'!$B$3, "") + IF(AND(CV$1 = CU$1, CU$2 = "Mixed"), 0.5*CU49, 0) + IF(AND(CV$1 = CW$1, CW$2 = "Mixed"), 0.5*CW49, 0)</f>
        <v>0</v>
      </c>
      <c r="CW49" s="5">
        <f t="shared" ref="CW49:CX49" si="47">SUMIF($B$2:$CV$2,CW$2, $B49:$CV49)</f>
        <v>4.001</v>
      </c>
      <c r="CX49" s="5">
        <f t="shared" si="47"/>
        <v>14.003001</v>
      </c>
    </row>
    <row r="50">
      <c r="A50" s="5" t="str">
        <f>Countries!A48</f>
        <v>JOR</v>
      </c>
      <c r="B50" s="5">
        <f>IF('Each Gender - Gold'!B50+'Each Gender - Silver'!B50+'Each Gender - Bronze'!B50 &gt; 0, 'Each Gender - Gold'!B50*'Medal values'!$B$1+'Each Gender - Silver'!B50*'Medal values'!$B$2+'Each Gender - Bronze'!B50*'Medal values'!$B$3, "") + IF(AND(B$1 = A$1, A$2 = "Mixed"), 0.5*A50, 0) + IF(AND(B$1 = C$1, C$2 = "Mixed"), 0.5*C50, 0)</f>
        <v>0</v>
      </c>
      <c r="C50" s="5">
        <f>IF('Each Gender - Gold'!C50+'Each Gender - Silver'!C50+'Each Gender - Bronze'!C50 &gt; 0, 'Each Gender - Gold'!C50*'Medal values'!$B$1+'Each Gender - Silver'!C50*'Medal values'!$B$2+'Each Gender - Bronze'!C50*'Medal values'!$B$3, "") + IF(AND(C$1 = B$1, B$2 = "Mixed"), 0.5*B50, 0) + IF(AND(C$1 = D$1, D$2 = "Mixed"), 0.5*D50, 0)</f>
        <v>0</v>
      </c>
      <c r="D50" s="5">
        <f>IF('Each Gender - Gold'!D50+'Each Gender - Silver'!D50+'Each Gender - Bronze'!D50 &gt; 0, 'Each Gender - Gold'!D50*'Medal values'!$B$1+'Each Gender - Silver'!D50*'Medal values'!$B$2+'Each Gender - Bronze'!D50*'Medal values'!$B$3, "") + IF(AND(D$1 = C$1, C$2 = "Mixed"), 0.5*C50, 0) + IF(AND(D$1 = E$1, E$2 = "Mixed"), 0.5*E50, 0)</f>
        <v>0</v>
      </c>
      <c r="E50" s="5">
        <f>IF('Each Gender - Gold'!E50+'Each Gender - Silver'!E50+'Each Gender - Bronze'!E50 &gt; 0, 'Each Gender - Gold'!E50*'Medal values'!$B$1+'Each Gender - Silver'!E50*'Medal values'!$B$2+'Each Gender - Bronze'!E50*'Medal values'!$B$3, "") + IF(AND(E$1 = D$1, D$2 = "Mixed"), 0.5*D50, 0) + IF(AND(E$1 = F$1, F$2 = "Mixed"), 0.5*F50, 0)</f>
        <v>0</v>
      </c>
      <c r="F50" s="5">
        <f>IF('Each Gender - Gold'!F50+'Each Gender - Silver'!F50+'Each Gender - Bronze'!F50 &gt; 0, 'Each Gender - Gold'!F50*'Medal values'!$B$1+'Each Gender - Silver'!F50*'Medal values'!$B$2+'Each Gender - Bronze'!F50*'Medal values'!$B$3, "") + IF(AND(F$1 = E$1, E$2 = "Mixed"), 0.5*E50, 0) + IF(AND(F$1 = G$1, G$2 = "Mixed"), 0.5*G50, 0)</f>
        <v>0</v>
      </c>
      <c r="G50" s="5">
        <f>IF('Each Gender - Gold'!G50+'Each Gender - Silver'!G50+'Each Gender - Bronze'!G50 &gt; 0, 'Each Gender - Gold'!G50*'Medal values'!$B$1+'Each Gender - Silver'!G50*'Medal values'!$B$2+'Each Gender - Bronze'!G50*'Medal values'!$B$3, "") + IF(AND(G$1 = F$1, F$2 = "Mixed"), 0.5*F50, 0) + IF(AND(G$1 = H$1, H$2 = "Mixed"), 0.5*H50, 0)</f>
        <v>0</v>
      </c>
      <c r="H50" s="5">
        <f>IF('Each Gender - Gold'!H50+'Each Gender - Silver'!H50+'Each Gender - Bronze'!H50 &gt; 0, 'Each Gender - Gold'!H50*'Medal values'!$B$1+'Each Gender - Silver'!H50*'Medal values'!$B$2+'Each Gender - Bronze'!H50*'Medal values'!$B$3, "") + IF(AND(H$1 = G$1, G$2 = "Mixed"), 0.5*G50, 0) + IF(AND(H$1 = I$1, I$2 = "Mixed"), 0.5*I50, 0)</f>
        <v>0</v>
      </c>
      <c r="I50" s="5">
        <f>IF('Each Gender - Gold'!I50+'Each Gender - Silver'!I50+'Each Gender - Bronze'!I50 &gt; 0, 'Each Gender - Gold'!I50*'Medal values'!$B$1+'Each Gender - Silver'!I50*'Medal values'!$B$2+'Each Gender - Bronze'!I50*'Medal values'!$B$3, "") + IF(AND(I$1 = H$1, H$2 = "Mixed"), 0.5*H50, 0) + IF(AND(I$1 = J$1, J$2 = "Mixed"), 0.5*J50, 0)</f>
        <v>0</v>
      </c>
      <c r="J50" s="5">
        <f>IF('Each Gender - Gold'!J50+'Each Gender - Silver'!J50+'Each Gender - Bronze'!J50 &gt; 0, 'Each Gender - Gold'!J50*'Medal values'!$B$1+'Each Gender - Silver'!J50*'Medal values'!$B$2+'Each Gender - Bronze'!J50*'Medal values'!$B$3, "") + IF(AND(J$1 = I$1, I$2 = "Mixed"), 0.5*I50, 0) + IF(AND(J$1 = K$1, K$2 = "Mixed"), 0.5*K50, 0)</f>
        <v>0</v>
      </c>
      <c r="K50" s="5">
        <f>IF('Each Gender - Gold'!K50+'Each Gender - Silver'!K50+'Each Gender - Bronze'!K50 &gt; 0, 'Each Gender - Gold'!K50*'Medal values'!$B$1+'Each Gender - Silver'!K50*'Medal values'!$B$2+'Each Gender - Bronze'!K50*'Medal values'!$B$3, "") + IF(AND(K$1 = J$1, J$2 = "Mixed"), 0.5*J50, 0) + IF(AND(K$1 = L$1, L$2 = "Mixed"), 0.5*L50, 0)</f>
        <v>0</v>
      </c>
      <c r="L50" s="5">
        <f>IF('Each Gender - Gold'!L50+'Each Gender - Silver'!L50+'Each Gender - Bronze'!L50 &gt; 0, 'Each Gender - Gold'!L50*'Medal values'!$B$1+'Each Gender - Silver'!L50*'Medal values'!$B$2+'Each Gender - Bronze'!L50*'Medal values'!$B$3, "") + IF(AND(L$1 = K$1, K$2 = "Mixed"), 0.5*K50, 0) + IF(AND(L$1 = M$1, M$2 = "Mixed"), 0.5*M50, 0)</f>
        <v>0</v>
      </c>
      <c r="M50" s="5">
        <f>IF('Each Gender - Gold'!M50+'Each Gender - Silver'!M50+'Each Gender - Bronze'!M50 &gt; 0, 'Each Gender - Gold'!M50*'Medal values'!$B$1+'Each Gender - Silver'!M50*'Medal values'!$B$2+'Each Gender - Bronze'!M50*'Medal values'!$B$3, "") + IF(AND(M$1 = L$1, L$2 = "Mixed"), 0.5*L50, 0) + IF(AND(M$1 = N$1, N$2 = "Mixed"), 0.5*N50, 0)</f>
        <v>0</v>
      </c>
      <c r="N50" s="5">
        <f>IF('Each Gender - Gold'!N50+'Each Gender - Silver'!N50+'Each Gender - Bronze'!N50 &gt; 0, 'Each Gender - Gold'!N50*'Medal values'!$B$1+'Each Gender - Silver'!N50*'Medal values'!$B$2+'Each Gender - Bronze'!N50*'Medal values'!$B$3, "") + IF(AND(N$1 = M$1, M$2 = "Mixed"), 0.5*M50, 0) + IF(AND(N$1 = O$1, O$2 = "Mixed"), 0.5*O50, 0)</f>
        <v>0</v>
      </c>
      <c r="O50" s="5">
        <f>IF('Each Gender - Gold'!O50+'Each Gender - Silver'!O50+'Each Gender - Bronze'!O50 &gt; 0, 'Each Gender - Gold'!O50*'Medal values'!$B$1+'Each Gender - Silver'!O50*'Medal values'!$B$2+'Each Gender - Bronze'!O50*'Medal values'!$B$3, "") + IF(AND(O$1 = N$1, N$2 = "Mixed"), 0.5*N50, 0) + IF(AND(O$1 = P$1, P$2 = "Mixed"), 0.5*P50, 0)</f>
        <v>0</v>
      </c>
      <c r="P50" s="5">
        <f>IF('Each Gender - Gold'!P50+'Each Gender - Silver'!P50+'Each Gender - Bronze'!P50 &gt; 0, 'Each Gender - Gold'!P50*'Medal values'!$B$1+'Each Gender - Silver'!P50*'Medal values'!$B$2+'Each Gender - Bronze'!P50*'Medal values'!$B$3, "") + IF(AND(P$1 = O$1, O$2 = "Mixed"), 0.5*O50, 0) + IF(AND(P$1 = Q$1, Q$2 = "Mixed"), 0.5*Q50, 0)</f>
        <v>0</v>
      </c>
      <c r="Q50" s="5">
        <f>IF('Each Gender - Gold'!Q50+'Each Gender - Silver'!Q50+'Each Gender - Bronze'!Q50 &gt; 0, 'Each Gender - Gold'!Q50*'Medal values'!$B$1+'Each Gender - Silver'!Q50*'Medal values'!$B$2+'Each Gender - Bronze'!Q50*'Medal values'!$B$3, "") + IF(AND(Q$1 = P$1, P$2 = "Mixed"), 0.5*P50, 0) + IF(AND(Q$1 = R$1, R$2 = "Mixed"), 0.5*R50, 0)</f>
        <v>0</v>
      </c>
      <c r="R50" s="5">
        <f>IF('Each Gender - Gold'!R50+'Each Gender - Silver'!R50+'Each Gender - Bronze'!R50 &gt; 0, 'Each Gender - Gold'!R50*'Medal values'!$B$1+'Each Gender - Silver'!R50*'Medal values'!$B$2+'Each Gender - Bronze'!R50*'Medal values'!$B$3, "") + IF(AND(R$1 = Q$1, Q$2 = "Mixed"), 0.5*Q50, 0) + IF(AND(R$1 = S$1, S$2 = "Mixed"), 0.5*S50, 0)</f>
        <v>0</v>
      </c>
      <c r="S50" s="5">
        <f>IF('Each Gender - Gold'!S50+'Each Gender - Silver'!S50+'Each Gender - Bronze'!S50 &gt; 0, 'Each Gender - Gold'!S50*'Medal values'!$B$1+'Each Gender - Silver'!S50*'Medal values'!$B$2+'Each Gender - Bronze'!S50*'Medal values'!$B$3, "") + IF(AND(S$1 = R$1, R$2 = "Mixed"), 0.5*R50, 0) + IF(AND(S$1 = T$1, T$2 = "Mixed"), 0.5*T50, 0)</f>
        <v>0</v>
      </c>
      <c r="T50" s="5">
        <f>IF('Each Gender - Gold'!T50+'Each Gender - Silver'!T50+'Each Gender - Bronze'!T50 &gt; 0, 'Each Gender - Gold'!T50*'Medal values'!$B$1+'Each Gender - Silver'!T50*'Medal values'!$B$2+'Each Gender - Bronze'!T50*'Medal values'!$B$3, "") + IF(AND(T$1 = S$1, S$2 = "Mixed"), 0.5*S50, 0) + IF(AND(T$1 = U$1, U$2 = "Mixed"), 0.5*U50, 0)</f>
        <v>0</v>
      </c>
      <c r="U50" s="5">
        <f>IF('Each Gender - Gold'!U50+'Each Gender - Silver'!U50+'Each Gender - Bronze'!U50 &gt; 0, 'Each Gender - Gold'!U50*'Medal values'!$B$1+'Each Gender - Silver'!U50*'Medal values'!$B$2+'Each Gender - Bronze'!U50*'Medal values'!$B$3, "") + IF(AND(U$1 = T$1, T$2 = "Mixed"), 0.5*T50, 0) + IF(AND(U$1 = V$1, V$2 = "Mixed"), 0.5*V50, 0)</f>
        <v>0</v>
      </c>
      <c r="V50" s="5">
        <f>IF('Each Gender - Gold'!V50+'Each Gender - Silver'!V50+'Each Gender - Bronze'!V50 &gt; 0, 'Each Gender - Gold'!V50*'Medal values'!$B$1+'Each Gender - Silver'!V50*'Medal values'!$B$2+'Each Gender - Bronze'!V50*'Medal values'!$B$3, "") + IF(AND(V$1 = U$1, U$2 = "Mixed"), 0.5*U50, 0) + IF(AND(V$1 = W$1, W$2 = "Mixed"), 0.5*W50, 0)</f>
        <v>0</v>
      </c>
      <c r="W50" s="5">
        <f>IF('Each Gender - Gold'!W50+'Each Gender - Silver'!W50+'Each Gender - Bronze'!W50 &gt; 0, 'Each Gender - Gold'!W50*'Medal values'!$B$1+'Each Gender - Silver'!W50*'Medal values'!$B$2+'Each Gender - Bronze'!W50*'Medal values'!$B$3, "") + IF(AND(W$1 = V$1, V$2 = "Mixed"), 0.5*V50, 0) + IF(AND(W$1 = X$1, X$2 = "Mixed"), 0.5*X50, 0)</f>
        <v>0</v>
      </c>
      <c r="X50" s="5">
        <f>IF('Each Gender - Gold'!X50+'Each Gender - Silver'!X50+'Each Gender - Bronze'!X50 &gt; 0, 'Each Gender - Gold'!X50*'Medal values'!$B$1+'Each Gender - Silver'!X50*'Medal values'!$B$2+'Each Gender - Bronze'!X50*'Medal values'!$B$3, "") + IF(AND(X$1 = W$1, W$2 = "Mixed"), 0.5*W50, 0) + IF(AND(X$1 = Y$1, Y$2 = "Mixed"), 0.5*Y50, 0)</f>
        <v>0</v>
      </c>
      <c r="Y50" s="5">
        <f>IF('Each Gender - Gold'!Y50+'Each Gender - Silver'!Y50+'Each Gender - Bronze'!Y50 &gt; 0, 'Each Gender - Gold'!Y50*'Medal values'!$B$1+'Each Gender - Silver'!Y50*'Medal values'!$B$2+'Each Gender - Bronze'!Y50*'Medal values'!$B$3, "") + IF(AND(Y$1 = X$1, X$2 = "Mixed"), 0.5*X50, 0) + IF(AND(Y$1 = Z$1, Z$2 = "Mixed"), 0.5*Z50, 0)</f>
        <v>0</v>
      </c>
      <c r="Z50" s="5">
        <f>IF('Each Gender - Gold'!Z50+'Each Gender - Silver'!Z50+'Each Gender - Bronze'!Z50 &gt; 0, 'Each Gender - Gold'!Z50*'Medal values'!$B$1+'Each Gender - Silver'!Z50*'Medal values'!$B$2+'Each Gender - Bronze'!Z50*'Medal values'!$B$3, "") + IF(AND(Z$1 = Y$1, Y$2 = "Mixed"), 0.5*Y50, 0) + IF(AND(Z$1 = AA$1, AA$2 = "Mixed"), 0.5*AA50, 0)</f>
        <v>0</v>
      </c>
      <c r="AA50" s="5">
        <f>IF('Each Gender - Gold'!AA50+'Each Gender - Silver'!AA50+'Each Gender - Bronze'!AA50 &gt; 0, 'Each Gender - Gold'!AA50*'Medal values'!$B$1+'Each Gender - Silver'!AA50*'Medal values'!$B$2+'Each Gender - Bronze'!AA50*'Medal values'!$B$3, "") + IF(AND(AA$1 = Z$1, Z$2 = "Mixed"), 0.5*Z50, 0) + IF(AND(AA$1 = AB$1, AB$2 = "Mixed"), 0.5*AB50, 0)</f>
        <v>0</v>
      </c>
      <c r="AB50" s="5">
        <f>IF('Each Gender - Gold'!AB50+'Each Gender - Silver'!AB50+'Each Gender - Bronze'!AB50 &gt; 0, 'Each Gender - Gold'!AB50*'Medal values'!$B$1+'Each Gender - Silver'!AB50*'Medal values'!$B$2+'Each Gender - Bronze'!AB50*'Medal values'!$B$3, "") + IF(AND(AB$1 = AA$1, AA$2 = "Mixed"), 0.5*AA50, 0) + IF(AND(AB$1 = AC$1, AC$2 = "Mixed"), 0.5*AC50, 0)</f>
        <v>0</v>
      </c>
      <c r="AC50" s="5">
        <f>IF('Each Gender - Gold'!AC50+'Each Gender - Silver'!AC50+'Each Gender - Bronze'!AC50 &gt; 0, 'Each Gender - Gold'!AC50*'Medal values'!$B$1+'Each Gender - Silver'!AC50*'Medal values'!$B$2+'Each Gender - Bronze'!AC50*'Medal values'!$B$3, "") + IF(AND(AC$1 = AB$1, AB$2 = "Mixed"), 0.5*AB50, 0) + IF(AND(AC$1 = AD$1, AD$2 = "Mixed"), 0.5*AD50, 0)</f>
        <v>0</v>
      </c>
      <c r="AD50" s="5">
        <f>IF('Each Gender - Gold'!AD50+'Each Gender - Silver'!AD50+'Each Gender - Bronze'!AD50 &gt; 0, 'Each Gender - Gold'!AD50*'Medal values'!$B$1+'Each Gender - Silver'!AD50*'Medal values'!$B$2+'Each Gender - Bronze'!AD50*'Medal values'!$B$3, "") + IF(AND(AD$1 = AC$1, AC$2 = "Mixed"), 0.5*AC50, 0) + IF(AND(AD$1 = AE$1, AE$2 = "Mixed"), 0.5*AE50, 0)</f>
        <v>0</v>
      </c>
      <c r="AE50" s="5">
        <f>IF('Each Gender - Gold'!AE50+'Each Gender - Silver'!AE50+'Each Gender - Bronze'!AE50 &gt; 0, 'Each Gender - Gold'!AE50*'Medal values'!$B$1+'Each Gender - Silver'!AE50*'Medal values'!$B$2+'Each Gender - Bronze'!AE50*'Medal values'!$B$3, "") + IF(AND(AE$1 = AD$1, AD$2 = "Mixed"), 0.5*AD50, 0) + IF(AND(AE$1 = AF$1, AF$2 = "Mixed"), 0.5*AF50, 0)</f>
        <v>0</v>
      </c>
      <c r="AF50" s="5">
        <f>IF('Each Gender - Gold'!AF50+'Each Gender - Silver'!AF50+'Each Gender - Bronze'!AF50 &gt; 0, 'Each Gender - Gold'!AF50*'Medal values'!$B$1+'Each Gender - Silver'!AF50*'Medal values'!$B$2+'Each Gender - Bronze'!AF50*'Medal values'!$B$3, "") + IF(AND(AF$1 = AE$1, AE$2 = "Mixed"), 0.5*AE50, 0) + IF(AND(AF$1 = AG$1, AG$2 = "Mixed"), 0.5*AG50, 0)</f>
        <v>0</v>
      </c>
      <c r="AG50" s="5">
        <f>IF('Each Gender - Gold'!AG50+'Each Gender - Silver'!AG50+'Each Gender - Bronze'!AG50 &gt; 0, 'Each Gender - Gold'!AG50*'Medal values'!$B$1+'Each Gender - Silver'!AG50*'Medal values'!$B$2+'Each Gender - Bronze'!AG50*'Medal values'!$B$3, "") + IF(AND(AG$1 = AF$1, AF$2 = "Mixed"), 0.5*AF50, 0) + IF(AND(AG$1 = AH$1, AH$2 = "Mixed"), 0.5*AH50, 0)</f>
        <v>0</v>
      </c>
      <c r="AH50" s="5">
        <f>IF('Each Gender - Gold'!AH50+'Each Gender - Silver'!AH50+'Each Gender - Bronze'!AH50 &gt; 0, 'Each Gender - Gold'!AH50*'Medal values'!$B$1+'Each Gender - Silver'!AH50*'Medal values'!$B$2+'Each Gender - Bronze'!AH50*'Medal values'!$B$3, "") + IF(AND(AH$1 = AG$1, AG$2 = "Mixed"), 0.5*AG50, 0) + IF(AND(AH$1 = AI$1, AI$2 = "Mixed"), 0.5*AI50, 0)</f>
        <v>0</v>
      </c>
      <c r="AI50" s="5">
        <f>IF('Each Gender - Gold'!AI50+'Each Gender - Silver'!AI50+'Each Gender - Bronze'!AI50 &gt; 0, 'Each Gender - Gold'!AI50*'Medal values'!$B$1+'Each Gender - Silver'!AI50*'Medal values'!$B$2+'Each Gender - Bronze'!AI50*'Medal values'!$B$3, "") + IF(AND(AI$1 = AH$1, AH$2 = "Mixed"), 0.5*AH50, 0) + IF(AND(AI$1 = AJ$1, AJ$2 = "Mixed"), 0.5*AJ50, 0)</f>
        <v>0</v>
      </c>
      <c r="AJ50" s="5">
        <f>IF('Each Gender - Gold'!AJ50+'Each Gender - Silver'!AJ50+'Each Gender - Bronze'!AJ50 &gt; 0, 'Each Gender - Gold'!AJ50*'Medal values'!$B$1+'Each Gender - Silver'!AJ50*'Medal values'!$B$2+'Each Gender - Bronze'!AJ50*'Medal values'!$B$3, "") + IF(AND(AJ$1 = AI$1, AI$2 = "Mixed"), 0.5*AI50, 0) + IF(AND(AJ$1 = AK$1, AK$2 = "Mixed"), 0.5*AK50, 0)</f>
        <v>0</v>
      </c>
      <c r="AK50" s="5">
        <f>IF('Each Gender - Gold'!AK50+'Each Gender - Silver'!AK50+'Each Gender - Bronze'!AK50 &gt; 0, 'Each Gender - Gold'!AK50*'Medal values'!$B$1+'Each Gender - Silver'!AK50*'Medal values'!$B$2+'Each Gender - Bronze'!AK50*'Medal values'!$B$3, "") + IF(AND(AK$1 = AJ$1, AJ$2 = "Mixed"), 0.5*AJ50, 0) + IF(AND(AK$1 = AL$1, AL$2 = "Mixed"), 0.5*AL50, 0)</f>
        <v>0</v>
      </c>
      <c r="AL50" s="5">
        <f>IF('Each Gender - Gold'!AL50+'Each Gender - Silver'!AL50+'Each Gender - Bronze'!AL50 &gt; 0, 'Each Gender - Gold'!AL50*'Medal values'!$B$1+'Each Gender - Silver'!AL50*'Medal values'!$B$2+'Each Gender - Bronze'!AL50*'Medal values'!$B$3, "") + IF(AND(AL$1 = AK$1, AK$2 = "Mixed"), 0.5*AK50, 0) + IF(AND(AL$1 = AM$1, AM$2 = "Mixed"), 0.5*AM50, 0)</f>
        <v>0</v>
      </c>
      <c r="AM50" s="5">
        <f>IF('Each Gender - Gold'!AM50+'Each Gender - Silver'!AM50+'Each Gender - Bronze'!AM50 &gt; 0, 'Each Gender - Gold'!AM50*'Medal values'!$B$1+'Each Gender - Silver'!AM50*'Medal values'!$B$2+'Each Gender - Bronze'!AM50*'Medal values'!$B$3, "") + IF(AND(AM$1 = AL$1, AL$2 = "Mixed"), 0.5*AL50, 0) + IF(AND(AM$1 = AN$1, AN$2 = "Mixed"), 0.5*AN50, 0)</f>
        <v>0</v>
      </c>
      <c r="AN50" s="5">
        <f>IF('Each Gender - Gold'!AN50+'Each Gender - Silver'!AN50+'Each Gender - Bronze'!AN50 &gt; 0, 'Each Gender - Gold'!AN50*'Medal values'!$B$1+'Each Gender - Silver'!AN50*'Medal values'!$B$2+'Each Gender - Bronze'!AN50*'Medal values'!$B$3, "") + IF(AND(AN$1 = AM$1, AM$2 = "Mixed"), 0.5*AM50, 0) + IF(AND(AN$1 = AO$1, AO$2 = "Mixed"), 0.5*AO50, 0)</f>
        <v>0</v>
      </c>
      <c r="AO50" s="5">
        <f>IF('Each Gender - Gold'!AO50+'Each Gender - Silver'!AO50+'Each Gender - Bronze'!AO50 &gt; 0, 'Each Gender - Gold'!AO50*'Medal values'!$B$1+'Each Gender - Silver'!AO50*'Medal values'!$B$2+'Each Gender - Bronze'!AO50*'Medal values'!$B$3, "") + IF(AND(AO$1 = AN$1, AN$2 = "Mixed"), 0.5*AN50, 0) + IF(AND(AO$1 = AP$1, AP$2 = "Mixed"), 0.5*AP50, 0)</f>
        <v>0</v>
      </c>
      <c r="AP50" s="5">
        <f>IF('Each Gender - Gold'!AP50+'Each Gender - Silver'!AP50+'Each Gender - Bronze'!AP50 &gt; 0, 'Each Gender - Gold'!AP50*'Medal values'!$B$1+'Each Gender - Silver'!AP50*'Medal values'!$B$2+'Each Gender - Bronze'!AP50*'Medal values'!$B$3, "") + IF(AND(AP$1 = AO$1, AO$2 = "Mixed"), 0.5*AO50, 0) + IF(AND(AP$1 = AQ$1, AQ$2 = "Mixed"), 0.5*AQ50, 0)</f>
        <v>0</v>
      </c>
      <c r="AQ50" s="5">
        <f>IF('Each Gender - Gold'!AQ50+'Each Gender - Silver'!AQ50+'Each Gender - Bronze'!AQ50 &gt; 0, 'Each Gender - Gold'!AQ50*'Medal values'!$B$1+'Each Gender - Silver'!AQ50*'Medal values'!$B$2+'Each Gender - Bronze'!AQ50*'Medal values'!$B$3, "") + IF(AND(AQ$1 = AP$1, AP$2 = "Mixed"), 0.5*AP50, 0) + IF(AND(AQ$1 = AR$1, AR$2 = "Mixed"), 0.5*AR50, 0)</f>
        <v>0</v>
      </c>
      <c r="AR50" s="5">
        <f>IF('Each Gender - Gold'!AR50+'Each Gender - Silver'!AR50+'Each Gender - Bronze'!AR50 &gt; 0, 'Each Gender - Gold'!AR50*'Medal values'!$B$1+'Each Gender - Silver'!AR50*'Medal values'!$B$2+'Each Gender - Bronze'!AR50*'Medal values'!$B$3, "") + IF(AND(AR$1 = AQ$1, AQ$2 = "Mixed"), 0.5*AQ50, 0) + IF(AND(AR$1 = AS$1, AS$2 = "Mixed"), 0.5*AS50, 0)</f>
        <v>0</v>
      </c>
      <c r="AS50" s="5">
        <f>IF('Each Gender - Gold'!AS50+'Each Gender - Silver'!AS50+'Each Gender - Bronze'!AS50 &gt; 0, 'Each Gender - Gold'!AS50*'Medal values'!$B$1+'Each Gender - Silver'!AS50*'Medal values'!$B$2+'Each Gender - Bronze'!AS50*'Medal values'!$B$3, "") + IF(AND(AS$1 = AR$1, AR$2 = "Mixed"), 0.5*AR50, 0) + IF(AND(AS$1 = AT$1, AT$2 = "Mixed"), 0.5*AT50, 0)</f>
        <v>0</v>
      </c>
      <c r="AT50" s="5">
        <f>IF('Each Gender - Gold'!AT50+'Each Gender - Silver'!AT50+'Each Gender - Bronze'!AT50 &gt; 0, 'Each Gender - Gold'!AT50*'Medal values'!$B$1+'Each Gender - Silver'!AT50*'Medal values'!$B$2+'Each Gender - Bronze'!AT50*'Medal values'!$B$3, "") + IF(AND(AT$1 = AS$1, AS$2 = "Mixed"), 0.5*AS50, 0) + IF(AND(AT$1 = AU$1, AU$2 = "Mixed"), 0.5*AU50, 0)</f>
        <v>0</v>
      </c>
      <c r="AU50" s="5">
        <f>IF('Each Gender - Gold'!AU50+'Each Gender - Silver'!AU50+'Each Gender - Bronze'!AU50 &gt; 0, 'Each Gender - Gold'!AU50*'Medal values'!$B$1+'Each Gender - Silver'!AU50*'Medal values'!$B$2+'Each Gender - Bronze'!AU50*'Medal values'!$B$3, "") + IF(AND(AU$1 = AT$1, AT$2 = "Mixed"), 0.5*AT50, 0) + IF(AND(AU$1 = AV$1, AV$2 = "Mixed"), 0.5*AV50, 0)</f>
        <v>0</v>
      </c>
      <c r="AV50" s="5">
        <f>IF('Each Gender - Gold'!AV50+'Each Gender - Silver'!AV50+'Each Gender - Bronze'!AV50 &gt; 0, 'Each Gender - Gold'!AV50*'Medal values'!$B$1+'Each Gender - Silver'!AV50*'Medal values'!$B$2+'Each Gender - Bronze'!AV50*'Medal values'!$B$3, "") + IF(AND(AV$1 = AU$1, AU$2 = "Mixed"), 0.5*AU50, 0) + IF(AND(AV$1 = AW$1, AW$2 = "Mixed"), 0.5*AW50, 0)</f>
        <v>0</v>
      </c>
      <c r="AW50" s="5">
        <f>IF('Each Gender - Gold'!AW50+'Each Gender - Silver'!AW50+'Each Gender - Bronze'!AW50 &gt; 0, 'Each Gender - Gold'!AW50*'Medal values'!$B$1+'Each Gender - Silver'!AW50*'Medal values'!$B$2+'Each Gender - Bronze'!AW50*'Medal values'!$B$3, "") + IF(AND(AW$1 = AV$1, AV$2 = "Mixed"), 0.5*AV50, 0) + IF(AND(AW$1 = AX$1, AX$2 = "Mixed"), 0.5*AX50, 0)</f>
        <v>0</v>
      </c>
      <c r="AX50" s="5">
        <f>IF('Each Gender - Gold'!AX50+'Each Gender - Silver'!AX50+'Each Gender - Bronze'!AX50 &gt; 0, 'Each Gender - Gold'!AX50*'Medal values'!$B$1+'Each Gender - Silver'!AX50*'Medal values'!$B$2+'Each Gender - Bronze'!AX50*'Medal values'!$B$3, "") + IF(AND(AX$1 = AW$1, AW$2 = "Mixed"), 0.5*AW50, 0) + IF(AND(AX$1 = AY$1, AY$2 = "Mixed"), 0.5*AY50, 0)</f>
        <v>0</v>
      </c>
      <c r="AY50" s="5">
        <f>IF('Each Gender - Gold'!AY50+'Each Gender - Silver'!AY50+'Each Gender - Bronze'!AY50 &gt; 0, 'Each Gender - Gold'!AY50*'Medal values'!$B$1+'Each Gender - Silver'!AY50*'Medal values'!$B$2+'Each Gender - Bronze'!AY50*'Medal values'!$B$3, "") + IF(AND(AY$1 = AX$1, AX$2 = "Mixed"), 0.5*AX50, 0) + IF(AND(AY$1 = AZ$1, AZ$2 = "Mixed"), 0.5*AZ50, 0)</f>
        <v>0</v>
      </c>
      <c r="AZ50" s="5">
        <f>IF('Each Gender - Gold'!AZ50+'Each Gender - Silver'!AZ50+'Each Gender - Bronze'!AZ50 &gt; 0, 'Each Gender - Gold'!AZ50*'Medal values'!$B$1+'Each Gender - Silver'!AZ50*'Medal values'!$B$2+'Each Gender - Bronze'!AZ50*'Medal values'!$B$3, "") + IF(AND(AZ$1 = AY$1, AY$2 = "Mixed"), 0.5*AY50, 0) + IF(AND(AZ$1 = BA$1, BA$2 = "Mixed"), 0.5*BA50, 0)</f>
        <v>0</v>
      </c>
      <c r="BA50" s="5">
        <f>IF('Each Gender - Gold'!BA50+'Each Gender - Silver'!BA50+'Each Gender - Bronze'!BA50 &gt; 0, 'Each Gender - Gold'!BA50*'Medal values'!$B$1+'Each Gender - Silver'!BA50*'Medal values'!$B$2+'Each Gender - Bronze'!BA50*'Medal values'!$B$3, "") + IF(AND(BA$1 = AZ$1, AZ$2 = "Mixed"), 0.5*AZ50, 0) + IF(AND(BA$1 = BB$1, BB$2 = "Mixed"), 0.5*BB50, 0)</f>
        <v>0</v>
      </c>
      <c r="BB50" s="5">
        <f>IF('Each Gender - Gold'!BB50+'Each Gender - Silver'!BB50+'Each Gender - Bronze'!BB50 &gt; 0, 'Each Gender - Gold'!BB50*'Medal values'!$B$1+'Each Gender - Silver'!BB50*'Medal values'!$B$2+'Each Gender - Bronze'!BB50*'Medal values'!$B$3, "") + IF(AND(BB$1 = BA$1, BA$2 = "Mixed"), 0.5*BA50, 0) + IF(AND(BB$1 = BC$1, BC$2 = "Mixed"), 0.5*BC50, 0)</f>
        <v>1</v>
      </c>
      <c r="BC50" s="5">
        <f>IF('Each Gender - Gold'!BC50+'Each Gender - Silver'!BC50+'Each Gender - Bronze'!BC50 &gt; 0, 'Each Gender - Gold'!BC50*'Medal values'!$B$1+'Each Gender - Silver'!BC50*'Medal values'!$B$2+'Each Gender - Bronze'!BC50*'Medal values'!$B$3, "") + IF(AND(BC$1 = BB$1, BB$2 = "Mixed"), 0.5*BB50, 0) + IF(AND(BC$1 = BD$1, BD$2 = "Mixed"), 0.5*BD50, 0)</f>
        <v>0</v>
      </c>
      <c r="BD50" s="5">
        <f>IF('Each Gender - Gold'!BD50+'Each Gender - Silver'!BD50+'Each Gender - Bronze'!BD50 &gt; 0, 'Each Gender - Gold'!BD50*'Medal values'!$B$1+'Each Gender - Silver'!BD50*'Medal values'!$B$2+'Each Gender - Bronze'!BD50*'Medal values'!$B$3, "") + IF(AND(BD$1 = BC$1, BC$2 = "Mixed"), 0.5*BC50, 0) + IF(AND(BD$1 = BE$1, BE$2 = "Mixed"), 0.5*BE50, 0)</f>
        <v>0</v>
      </c>
      <c r="BE50" s="5">
        <f>IF('Each Gender - Gold'!BE50+'Each Gender - Silver'!BE50+'Each Gender - Bronze'!BE50 &gt; 0, 'Each Gender - Gold'!BE50*'Medal values'!$B$1+'Each Gender - Silver'!BE50*'Medal values'!$B$2+'Each Gender - Bronze'!BE50*'Medal values'!$B$3, "") + IF(AND(BE$1 = BD$1, BD$2 = "Mixed"), 0.5*BD50, 0) + IF(AND(BE$1 = BF$1, BF$2 = "Mixed"), 0.5*BF50, 0)</f>
        <v>0</v>
      </c>
      <c r="BF50" s="5">
        <f>IF('Each Gender - Gold'!BF50+'Each Gender - Silver'!BF50+'Each Gender - Bronze'!BF50 &gt; 0, 'Each Gender - Gold'!BF50*'Medal values'!$B$1+'Each Gender - Silver'!BF50*'Medal values'!$B$2+'Each Gender - Bronze'!BF50*'Medal values'!$B$3, "") + IF(AND(BF$1 = BE$1, BE$2 = "Mixed"), 0.5*BE50, 0) + IF(AND(BF$1 = BG$1, BG$2 = "Mixed"), 0.5*BG50, 0)</f>
        <v>0</v>
      </c>
      <c r="BG50" s="5">
        <f>IF('Each Gender - Gold'!BG50+'Each Gender - Silver'!BG50+'Each Gender - Bronze'!BG50 &gt; 0, 'Each Gender - Gold'!BG50*'Medal values'!$B$1+'Each Gender - Silver'!BG50*'Medal values'!$B$2+'Each Gender - Bronze'!BG50*'Medal values'!$B$3, "") + IF(AND(BG$1 = BF$1, BF$2 = "Mixed"), 0.5*BF50, 0) + IF(AND(BG$1 = BH$1, BH$2 = "Mixed"), 0.5*BH50, 0)</f>
        <v>0</v>
      </c>
      <c r="BH50" s="5">
        <f>IF('Each Gender - Gold'!BH50+'Each Gender - Silver'!BH50+'Each Gender - Bronze'!BH50 &gt; 0, 'Each Gender - Gold'!BH50*'Medal values'!$B$1+'Each Gender - Silver'!BH50*'Medal values'!$B$2+'Each Gender - Bronze'!BH50*'Medal values'!$B$3, "") + IF(AND(BH$1 = BG$1, BG$2 = "Mixed"), 0.5*BG50, 0) + IF(AND(BH$1 = BI$1, BI$2 = "Mixed"), 0.5*BI50, 0)</f>
        <v>0</v>
      </c>
      <c r="BI50" s="5">
        <f>IF('Each Gender - Gold'!BI50+'Each Gender - Silver'!BI50+'Each Gender - Bronze'!BI50 &gt; 0, 'Each Gender - Gold'!BI50*'Medal values'!$B$1+'Each Gender - Silver'!BI50*'Medal values'!$B$2+'Each Gender - Bronze'!BI50*'Medal values'!$B$3, "") + IF(AND(BI$1 = BH$1, BH$2 = "Mixed"), 0.5*BH50, 0) + IF(AND(BI$1 = BJ$1, BJ$2 = "Mixed"), 0.5*BJ50, 0)</f>
        <v>0</v>
      </c>
      <c r="BJ50" s="5">
        <f>IF('Each Gender - Gold'!BJ50+'Each Gender - Silver'!BJ50+'Each Gender - Bronze'!BJ50 &gt; 0, 'Each Gender - Gold'!BJ50*'Medal values'!$B$1+'Each Gender - Silver'!BJ50*'Medal values'!$B$2+'Each Gender - Bronze'!BJ50*'Medal values'!$B$3, "") + IF(AND(BJ$1 = BI$1, BI$2 = "Mixed"), 0.5*BI50, 0) + IF(AND(BJ$1 = BK$1, BK$2 = "Mixed"), 0.5*BK50, 0)</f>
        <v>0</v>
      </c>
      <c r="BK50" s="5">
        <f>IF('Each Gender - Gold'!BK50+'Each Gender - Silver'!BK50+'Each Gender - Bronze'!BK50 &gt; 0, 'Each Gender - Gold'!BK50*'Medal values'!$B$1+'Each Gender - Silver'!BK50*'Medal values'!$B$2+'Each Gender - Bronze'!BK50*'Medal values'!$B$3, "") + IF(AND(BK$1 = BJ$1, BJ$2 = "Mixed"), 0.5*BJ50, 0) + IF(AND(BK$1 = BL$1, BL$2 = "Mixed"), 0.5*BL50, 0)</f>
        <v>0</v>
      </c>
      <c r="BL50" s="5">
        <f>IF('Each Gender - Gold'!BL50+'Each Gender - Silver'!BL50+'Each Gender - Bronze'!BL50 &gt; 0, 'Each Gender - Gold'!BL50*'Medal values'!$B$1+'Each Gender - Silver'!BL50*'Medal values'!$B$2+'Each Gender - Bronze'!BL50*'Medal values'!$B$3, "") + IF(AND(BL$1 = BK$1, BK$2 = "Mixed"), 0.5*BK50, 0) + IF(AND(BL$1 = BM$1, BM$2 = "Mixed"), 0.5*BM50, 0)</f>
        <v>0</v>
      </c>
      <c r="BM50" s="5">
        <f>IF('Each Gender - Gold'!BM50+'Each Gender - Silver'!BM50+'Each Gender - Bronze'!BM50 &gt; 0, 'Each Gender - Gold'!BM50*'Medal values'!$B$1+'Each Gender - Silver'!BM50*'Medal values'!$B$2+'Each Gender - Bronze'!BM50*'Medal values'!$B$3, "") + IF(AND(BM$1 = BL$1, BL$2 = "Mixed"), 0.5*BL50, 0) + IF(AND(BM$1 = BN$1, BN$2 = "Mixed"), 0.5*BN50, 0)</f>
        <v>0</v>
      </c>
      <c r="BN50" s="5">
        <f>IF('Each Gender - Gold'!BN50+'Each Gender - Silver'!BN50+'Each Gender - Bronze'!BN50 &gt; 0, 'Each Gender - Gold'!BN50*'Medal values'!$B$1+'Each Gender - Silver'!BN50*'Medal values'!$B$2+'Each Gender - Bronze'!BN50*'Medal values'!$B$3, "") + IF(AND(BN$1 = BM$1, BM$2 = "Mixed"), 0.5*BM50, 0) + IF(AND(BN$1 = BO$1, BO$2 = "Mixed"), 0.5*BO50, 0)</f>
        <v>0</v>
      </c>
      <c r="BO50" s="5">
        <f>IF('Each Gender - Gold'!BO50+'Each Gender - Silver'!BO50+'Each Gender - Bronze'!BO50 &gt; 0, 'Each Gender - Gold'!BO50*'Medal values'!$B$1+'Each Gender - Silver'!BO50*'Medal values'!$B$2+'Each Gender - Bronze'!BO50*'Medal values'!$B$3, "") + IF(AND(BO$1 = BN$1, BN$2 = "Mixed"), 0.5*BN50, 0) + IF(AND(BO$1 = BP$1, BP$2 = "Mixed"), 0.5*BP50, 0)</f>
        <v>0</v>
      </c>
      <c r="BP50" s="5">
        <f>IF('Each Gender - Gold'!BP50+'Each Gender - Silver'!BP50+'Each Gender - Bronze'!BP50 &gt; 0, 'Each Gender - Gold'!BP50*'Medal values'!$B$1+'Each Gender - Silver'!BP50*'Medal values'!$B$2+'Each Gender - Bronze'!BP50*'Medal values'!$B$3, "") + IF(AND(BP$1 = BO$1, BO$2 = "Mixed"), 0.5*BO50, 0) + IF(AND(BP$1 = BQ$1, BQ$2 = "Mixed"), 0.5*BQ50, 0)</f>
        <v>0</v>
      </c>
      <c r="BQ50" s="5">
        <f>IF('Each Gender - Gold'!BQ50+'Each Gender - Silver'!BQ50+'Each Gender - Bronze'!BQ50 &gt; 0, 'Each Gender - Gold'!BQ50*'Medal values'!$B$1+'Each Gender - Silver'!BQ50*'Medal values'!$B$2+'Each Gender - Bronze'!BQ50*'Medal values'!$B$3, "") + IF(AND(BQ$1 = BP$1, BP$2 = "Mixed"), 0.5*BP50, 0) + IF(AND(BQ$1 = BR$1, BR$2 = "Mixed"), 0.5*BR50, 0)</f>
        <v>0</v>
      </c>
      <c r="BR50" s="5">
        <f>IF('Each Gender - Gold'!BR50+'Each Gender - Silver'!BR50+'Each Gender - Bronze'!BR50 &gt; 0, 'Each Gender - Gold'!BR50*'Medal values'!$B$1+'Each Gender - Silver'!BR50*'Medal values'!$B$2+'Each Gender - Bronze'!BR50*'Medal values'!$B$3, "") + IF(AND(BR$1 = BQ$1, BQ$2 = "Mixed"), 0.5*BQ50, 0) + IF(AND(BR$1 = BS$1, BS$2 = "Mixed"), 0.5*BS50, 0)</f>
        <v>0</v>
      </c>
      <c r="BS50" s="5">
        <f>IF('Each Gender - Gold'!BS50+'Each Gender - Silver'!BS50+'Each Gender - Bronze'!BS50 &gt; 0, 'Each Gender - Gold'!BS50*'Medal values'!$B$1+'Each Gender - Silver'!BS50*'Medal values'!$B$2+'Each Gender - Bronze'!BS50*'Medal values'!$B$3, "") + IF(AND(BS$1 = BR$1, BR$2 = "Mixed"), 0.5*BR50, 0) + IF(AND(BS$1 = BT$1, BT$2 = "Mixed"), 0.5*BT50, 0)</f>
        <v>0</v>
      </c>
      <c r="BT50" s="5">
        <f>IF('Each Gender - Gold'!BT50+'Each Gender - Silver'!BT50+'Each Gender - Bronze'!BT50 &gt; 0, 'Each Gender - Gold'!BT50*'Medal values'!$B$1+'Each Gender - Silver'!BT50*'Medal values'!$B$2+'Each Gender - Bronze'!BT50*'Medal values'!$B$3, "") + IF(AND(BT$1 = BS$1, BS$2 = "Mixed"), 0.5*BS50, 0) + IF(AND(BT$1 = BU$1, BU$2 = "Mixed"), 0.5*BU50, 0)</f>
        <v>0</v>
      </c>
      <c r="BU50" s="5">
        <f>IF('Each Gender - Gold'!BU50+'Each Gender - Silver'!BU50+'Each Gender - Bronze'!BU50 &gt; 0, 'Each Gender - Gold'!BU50*'Medal values'!$B$1+'Each Gender - Silver'!BU50*'Medal values'!$B$2+'Each Gender - Bronze'!BU50*'Medal values'!$B$3, "") + IF(AND(BU$1 = BT$1, BT$2 = "Mixed"), 0.5*BT50, 0) + IF(AND(BU$1 = BV$1, BV$2 = "Mixed"), 0.5*BV50, 0)</f>
        <v>0</v>
      </c>
      <c r="BV50" s="5">
        <f>IF('Each Gender - Gold'!BV50+'Each Gender - Silver'!BV50+'Each Gender - Bronze'!BV50 &gt; 0, 'Each Gender - Gold'!BV50*'Medal values'!$B$1+'Each Gender - Silver'!BV50*'Medal values'!$B$2+'Each Gender - Bronze'!BV50*'Medal values'!$B$3, "") + IF(AND(BV$1 = BU$1, BU$2 = "Mixed"), 0.5*BU50, 0) + IF(AND(BV$1 = BW$1, BW$2 = "Mixed"), 0.5*BW50, 0)</f>
        <v>0</v>
      </c>
      <c r="BW50" s="5">
        <f>IF('Each Gender - Gold'!BW50+'Each Gender - Silver'!BW50+'Each Gender - Bronze'!BW50 &gt; 0, 'Each Gender - Gold'!BW50*'Medal values'!$B$1+'Each Gender - Silver'!BW50*'Medal values'!$B$2+'Each Gender - Bronze'!BW50*'Medal values'!$B$3, "") + IF(AND(BW$1 = BV$1, BV$2 = "Mixed"), 0.5*BV50, 0) + IF(AND(BW$1 = BX$1, BX$2 = "Mixed"), 0.5*BX50, 0)</f>
        <v>0</v>
      </c>
      <c r="BX50" s="5">
        <f>IF('Each Gender - Gold'!BX50+'Each Gender - Silver'!BX50+'Each Gender - Bronze'!BX50 &gt; 0, 'Each Gender - Gold'!BX50*'Medal values'!$B$1+'Each Gender - Silver'!BX50*'Medal values'!$B$2+'Each Gender - Bronze'!BX50*'Medal values'!$B$3, "") + IF(AND(BX$1 = BW$1, BW$2 = "Mixed"), 0.5*BW50, 0) + IF(AND(BX$1 = BY$1, BY$2 = "Mixed"), 0.5*BY50, 0)</f>
        <v>0</v>
      </c>
      <c r="BY50" s="5">
        <f>IF('Each Gender - Gold'!BY50+'Each Gender - Silver'!BY50+'Each Gender - Bronze'!BY50 &gt; 0, 'Each Gender - Gold'!BY50*'Medal values'!$B$1+'Each Gender - Silver'!BY50*'Medal values'!$B$2+'Each Gender - Bronze'!BY50*'Medal values'!$B$3, "") + IF(AND(BY$1 = BX$1, BX$2 = "Mixed"), 0.5*BX50, 0) + IF(AND(BY$1 = BZ$1, BZ$2 = "Mixed"), 0.5*BZ50, 0)</f>
        <v>0</v>
      </c>
      <c r="BZ50" s="5">
        <f>IF('Each Gender - Gold'!BZ50+'Each Gender - Silver'!BZ50+'Each Gender - Bronze'!BZ50 &gt; 0, 'Each Gender - Gold'!BZ50*'Medal values'!$B$1+'Each Gender - Silver'!BZ50*'Medal values'!$B$2+'Each Gender - Bronze'!BZ50*'Medal values'!$B$3, "") + IF(AND(BZ$1 = BY$1, BY$2 = "Mixed"), 0.5*BY50, 0) + IF(AND(BZ$1 = CA$1, CA$2 = "Mixed"), 0.5*CA50, 0)</f>
        <v>0</v>
      </c>
      <c r="CA50" s="5">
        <f>IF('Each Gender - Gold'!CA50+'Each Gender - Silver'!CA50+'Each Gender - Bronze'!CA50 &gt; 0, 'Each Gender - Gold'!CA50*'Medal values'!$B$1+'Each Gender - Silver'!CA50*'Medal values'!$B$2+'Each Gender - Bronze'!CA50*'Medal values'!$B$3, "") + IF(AND(CA$1 = BZ$1, BZ$2 = "Mixed"), 0.5*BZ50, 0) + IF(AND(CA$1 = CB$1, CB$2 = "Mixed"), 0.5*CB50, 0)</f>
        <v>0</v>
      </c>
      <c r="CB50" s="5">
        <f>IF('Each Gender - Gold'!CB50+'Each Gender - Silver'!CB50+'Each Gender - Bronze'!CB50 &gt; 0, 'Each Gender - Gold'!CB50*'Medal values'!$B$1+'Each Gender - Silver'!CB50*'Medal values'!$B$2+'Each Gender - Bronze'!CB50*'Medal values'!$B$3, "") + IF(AND(CB$1 = CA$1, CA$2 = "Mixed"), 0.5*CA50, 0) + IF(AND(CB$1 = CC$1, CC$2 = "Mixed"), 0.5*CC50, 0)</f>
        <v>0</v>
      </c>
      <c r="CC50" s="5">
        <f>IF('Each Gender - Gold'!CC50+'Each Gender - Silver'!CC50+'Each Gender - Bronze'!CC50 &gt; 0, 'Each Gender - Gold'!CC50*'Medal values'!$B$1+'Each Gender - Silver'!CC50*'Medal values'!$B$2+'Each Gender - Bronze'!CC50*'Medal values'!$B$3, "") + IF(AND(CC$1 = CB$1, CB$2 = "Mixed"), 0.5*CB50, 0) + IF(AND(CC$1 = CD$1, CD$2 = "Mixed"), 0.5*CD50, 0)</f>
        <v>0</v>
      </c>
      <c r="CD50" s="5">
        <f>IF('Each Gender - Gold'!CD50+'Each Gender - Silver'!CD50+'Each Gender - Bronze'!CD50 &gt; 0, 'Each Gender - Gold'!CD50*'Medal values'!$B$1+'Each Gender - Silver'!CD50*'Medal values'!$B$2+'Each Gender - Bronze'!CD50*'Medal values'!$B$3, "") + IF(AND(CD$1 = CC$1, CC$2 = "Mixed"), 0.5*CC50, 0) + IF(AND(CD$1 = CE$1, CE$2 = "Mixed"), 0.5*CE50, 0)</f>
        <v>0</v>
      </c>
      <c r="CE50" s="5">
        <f>IF('Each Gender - Gold'!CE50+'Each Gender - Silver'!CE50+'Each Gender - Bronze'!CE50 &gt; 0, 'Each Gender - Gold'!CE50*'Medal values'!$B$1+'Each Gender - Silver'!CE50*'Medal values'!$B$2+'Each Gender - Bronze'!CE50*'Medal values'!$B$3, "") + IF(AND(CE$1 = CD$1, CD$2 = "Mixed"), 0.5*CD50, 0) + IF(AND(CE$1 = CF$1, CF$2 = "Mixed"), 0.5*CF50, 0)</f>
        <v>2.000001</v>
      </c>
      <c r="CF50" s="5">
        <f>IF('Each Gender - Gold'!CF50+'Each Gender - Silver'!CF50+'Each Gender - Bronze'!CF50 &gt; 0, 'Each Gender - Gold'!CF50*'Medal values'!$B$1+'Each Gender - Silver'!CF50*'Medal values'!$B$2+'Each Gender - Bronze'!CF50*'Medal values'!$B$3, "") + IF(AND(CF$1 = CE$1, CE$2 = "Mixed"), 0.5*CE50, 0) + IF(AND(CF$1 = CG$1, CG$2 = "Mixed"), 0.5*CG50, 0)</f>
        <v>0</v>
      </c>
      <c r="CG50" s="5">
        <f>IF('Each Gender - Gold'!CG50+'Each Gender - Silver'!CG50+'Each Gender - Bronze'!CG50 &gt; 0, 'Each Gender - Gold'!CG50*'Medal values'!$B$1+'Each Gender - Silver'!CG50*'Medal values'!$B$2+'Each Gender - Bronze'!CG50*'Medal values'!$B$3, "") + IF(AND(CG$1 = CF$1, CF$2 = "Mixed"), 0.5*CF50, 0) + IF(AND(CG$1 = CH$1, CH$2 = "Mixed"), 0.5*CH50, 0)</f>
        <v>0</v>
      </c>
      <c r="CH50" s="5">
        <f>IF('Each Gender - Gold'!CH50+'Each Gender - Silver'!CH50+'Each Gender - Bronze'!CH50 &gt; 0, 'Each Gender - Gold'!CH50*'Medal values'!$B$1+'Each Gender - Silver'!CH50*'Medal values'!$B$2+'Each Gender - Bronze'!CH50*'Medal values'!$B$3, "") + IF(AND(CH$1 = CG$1, CG$2 = "Mixed"), 0.5*CG50, 0) + IF(AND(CH$1 = CI$1, CI$2 = "Mixed"), 0.5*CI50, 0)</f>
        <v>0</v>
      </c>
      <c r="CI50" s="5">
        <f>IF('Each Gender - Gold'!CI50+'Each Gender - Silver'!CI50+'Each Gender - Bronze'!CI50 &gt; 0, 'Each Gender - Gold'!CI50*'Medal values'!$B$1+'Each Gender - Silver'!CI50*'Medal values'!$B$2+'Each Gender - Bronze'!CI50*'Medal values'!$B$3, "") + IF(AND(CI$1 = CH$1, CH$2 = "Mixed"), 0.5*CH50, 0) + IF(AND(CI$1 = CJ$1, CJ$2 = "Mixed"), 0.5*CJ50, 0)</f>
        <v>0</v>
      </c>
      <c r="CJ50" s="5">
        <f>IF('Each Gender - Gold'!CJ50+'Each Gender - Silver'!CJ50+'Each Gender - Bronze'!CJ50 &gt; 0, 'Each Gender - Gold'!CJ50*'Medal values'!$B$1+'Each Gender - Silver'!CJ50*'Medal values'!$B$2+'Each Gender - Bronze'!CJ50*'Medal values'!$B$3, "") + IF(AND(CJ$1 = CI$1, CI$2 = "Mixed"), 0.5*CI50, 0) + IF(AND(CJ$1 = CK$1, CK$2 = "Mixed"), 0.5*CK50, 0)</f>
        <v>0</v>
      </c>
      <c r="CK50" s="5">
        <f>IF('Each Gender - Gold'!CK50+'Each Gender - Silver'!CK50+'Each Gender - Bronze'!CK50 &gt; 0, 'Each Gender - Gold'!CK50*'Medal values'!$B$1+'Each Gender - Silver'!CK50*'Medal values'!$B$2+'Each Gender - Bronze'!CK50*'Medal values'!$B$3, "") + IF(AND(CK$1 = CJ$1, CJ$2 = "Mixed"), 0.5*CJ50, 0) + IF(AND(CK$1 = CL$1, CL$2 = "Mixed"), 0.5*CL50, 0)</f>
        <v>0</v>
      </c>
      <c r="CL50" s="5">
        <f>IF('Each Gender - Gold'!CL50+'Each Gender - Silver'!CL50+'Each Gender - Bronze'!CL50 &gt; 0, 'Each Gender - Gold'!CL50*'Medal values'!$B$1+'Each Gender - Silver'!CL50*'Medal values'!$B$2+'Each Gender - Bronze'!CL50*'Medal values'!$B$3, "") + IF(AND(CL$1 = CK$1, CK$2 = "Mixed"), 0.5*CK50, 0) + IF(AND(CL$1 = CM$1, CM$2 = "Mixed"), 0.5*CM50, 0)</f>
        <v>0</v>
      </c>
      <c r="CM50" s="5">
        <f>IF('Each Gender - Gold'!CM50+'Each Gender - Silver'!CM50+'Each Gender - Bronze'!CM50 &gt; 0, 'Each Gender - Gold'!CM50*'Medal values'!$B$1+'Each Gender - Silver'!CM50*'Medal values'!$B$2+'Each Gender - Bronze'!CM50*'Medal values'!$B$3, "") + IF(AND(CM$1 = CL$1, CL$2 = "Mixed"), 0.5*CL50, 0) + IF(AND(CM$1 = CN$1, CN$2 = "Mixed"), 0.5*CN50, 0)</f>
        <v>0</v>
      </c>
      <c r="CN50" s="5">
        <f>IF('Each Gender - Gold'!CN50+'Each Gender - Silver'!CN50+'Each Gender - Bronze'!CN50 &gt; 0, 'Each Gender - Gold'!CN50*'Medal values'!$B$1+'Each Gender - Silver'!CN50*'Medal values'!$B$2+'Each Gender - Bronze'!CN50*'Medal values'!$B$3, "") + IF(AND(CN$1 = CM$1, CM$2 = "Mixed"), 0.5*CM50, 0) + IF(AND(CN$1 = CO$1, CO$2 = "Mixed"), 0.5*CO50, 0)</f>
        <v>0</v>
      </c>
      <c r="CO50" s="5">
        <f>IF('Each Gender - Gold'!CO50+'Each Gender - Silver'!CO50+'Each Gender - Bronze'!CO50 &gt; 0, 'Each Gender - Gold'!CO50*'Medal values'!$B$1+'Each Gender - Silver'!CO50*'Medal values'!$B$2+'Each Gender - Bronze'!CO50*'Medal values'!$B$3, "") + IF(AND(CO$1 = CN$1, CN$2 = "Mixed"), 0.5*CN50, 0) + IF(AND(CO$1 = CP$1, CP$2 = "Mixed"), 0.5*CP50, 0)</f>
        <v>0</v>
      </c>
      <c r="CP50" s="5">
        <f>IF('Each Gender - Gold'!CP50+'Each Gender - Silver'!CP50+'Each Gender - Bronze'!CP50 &gt; 0, 'Each Gender - Gold'!CP50*'Medal values'!$B$1+'Each Gender - Silver'!CP50*'Medal values'!$B$2+'Each Gender - Bronze'!CP50*'Medal values'!$B$3, "") + IF(AND(CP$1 = CO$1, CO$2 = "Mixed"), 0.5*CO50, 0) + IF(AND(CP$1 = CQ$1, CQ$2 = "Mixed"), 0.5*CQ50, 0)</f>
        <v>0</v>
      </c>
      <c r="CQ50" s="5">
        <f>IF('Each Gender - Gold'!CQ50+'Each Gender - Silver'!CQ50+'Each Gender - Bronze'!CQ50 &gt; 0, 'Each Gender - Gold'!CQ50*'Medal values'!$B$1+'Each Gender - Silver'!CQ50*'Medal values'!$B$2+'Each Gender - Bronze'!CQ50*'Medal values'!$B$3, "") + IF(AND(CQ$1 = CP$1, CP$2 = "Mixed"), 0.5*CP50, 0) + IF(AND(CQ$1 = CR$1, CR$2 = "Mixed"), 0.5*CR50, 0)</f>
        <v>0</v>
      </c>
      <c r="CR50" s="5">
        <f>IF('Each Gender - Gold'!CR50+'Each Gender - Silver'!CR50+'Each Gender - Bronze'!CR50 &gt; 0, 'Each Gender - Gold'!CR50*'Medal values'!$B$1+'Each Gender - Silver'!CR50*'Medal values'!$B$2+'Each Gender - Bronze'!CR50*'Medal values'!$B$3, "") + IF(AND(CR$1 = CQ$1, CQ$2 = "Mixed"), 0.5*CQ50, 0) + IF(AND(CR$1 = CS$1, CS$2 = "Mixed"), 0.5*CS50, 0)</f>
        <v>0</v>
      </c>
      <c r="CS50" s="5">
        <f>IF('Each Gender - Gold'!CS50+'Each Gender - Silver'!CS50+'Each Gender - Bronze'!CS50 &gt; 0, 'Each Gender - Gold'!CS50*'Medal values'!$B$1+'Each Gender - Silver'!CS50*'Medal values'!$B$2+'Each Gender - Bronze'!CS50*'Medal values'!$B$3, "") + IF(AND(CS$1 = CR$1, CR$2 = "Mixed"), 0.5*CR50, 0) + IF(AND(CS$1 = CT$1, CT$2 = "Mixed"), 0.5*CT50, 0)</f>
        <v>0</v>
      </c>
      <c r="CT50" s="5">
        <f>IF('Each Gender - Gold'!CT50+'Each Gender - Silver'!CT50+'Each Gender - Bronze'!CT50 &gt; 0, 'Each Gender - Gold'!CT50*'Medal values'!$B$1+'Each Gender - Silver'!CT50*'Medal values'!$B$2+'Each Gender - Bronze'!CT50*'Medal values'!$B$3, "") + IF(AND(CT$1 = CS$1, CS$2 = "Mixed"), 0.5*CS50, 0) + IF(AND(CT$1 = CU$1, CU$2 = "Mixed"), 0.5*CU50, 0)</f>
        <v>0</v>
      </c>
      <c r="CU50" s="5">
        <f>IF('Each Gender - Gold'!CU50+'Each Gender - Silver'!CU50+'Each Gender - Bronze'!CU50 &gt; 0, 'Each Gender - Gold'!CU50*'Medal values'!$B$1+'Each Gender - Silver'!CU50*'Medal values'!$B$2+'Each Gender - Bronze'!CU50*'Medal values'!$B$3, "") + IF(AND(CU$1 = CT$1, CT$2 = "Mixed"), 0.5*CT50, 0) + IF(AND(CU$1 = CV$1, CV$2 = "Mixed"), 0.5*CV50, 0)</f>
        <v>0</v>
      </c>
      <c r="CV50" s="5">
        <f>IF('Each Gender - Gold'!CV50+'Each Gender - Silver'!CV50+'Each Gender - Bronze'!CV50 &gt; 0, 'Each Gender - Gold'!CV50*'Medal values'!$B$1+'Each Gender - Silver'!CV50*'Medal values'!$B$2+'Each Gender - Bronze'!CV50*'Medal values'!$B$3, "") + IF(AND(CV$1 = CU$1, CU$2 = "Mixed"), 0.5*CU50, 0) + IF(AND(CV$1 = CW$1, CW$2 = "Mixed"), 0.5*CW50, 0)</f>
        <v>0</v>
      </c>
      <c r="CW50" s="5">
        <f t="shared" ref="CW50:CX50" si="48">SUMIF($B$2:$CV$2,CW$2, $B50:$CV50)</f>
        <v>3.000001</v>
      </c>
      <c r="CX50" s="5">
        <f t="shared" si="48"/>
        <v>0</v>
      </c>
    </row>
    <row r="51">
      <c r="A51" s="5" t="str">
        <f>Countries!A49</f>
        <v>JPN</v>
      </c>
      <c r="B51" s="5">
        <f>IF('Each Gender - Gold'!B51+'Each Gender - Silver'!B51+'Each Gender - Bronze'!B51 &gt; 0, 'Each Gender - Gold'!B51*'Medal values'!$B$1+'Each Gender - Silver'!B51*'Medal values'!$B$2+'Each Gender - Bronze'!B51*'Medal values'!$B$3, "") + IF(AND(B$1 = A$1, A$2 = "Mixed"), 0.5*A51, 0) + IF(AND(B$1 = C$1, C$2 = "Mixed"), 0.5*C51, 0)</f>
        <v>0</v>
      </c>
      <c r="C51" s="5">
        <f>IF('Each Gender - Gold'!C51+'Each Gender - Silver'!C51+'Each Gender - Bronze'!C51 &gt; 0, 'Each Gender - Gold'!C51*'Medal values'!$B$1+'Each Gender - Silver'!C51*'Medal values'!$B$2+'Each Gender - Bronze'!C51*'Medal values'!$B$3, "") + IF(AND(C$1 = B$1, B$2 = "Mixed"), 0.5*B51, 0) + IF(AND(C$1 = D$1, D$2 = "Mixed"), 0.5*D51, 0)</f>
        <v>0</v>
      </c>
      <c r="D51" s="5">
        <f>IF('Each Gender - Gold'!D51+'Each Gender - Silver'!D51+'Each Gender - Bronze'!D51 &gt; 0, 'Each Gender - Gold'!D51*'Medal values'!$B$1+'Each Gender - Silver'!D51*'Medal values'!$B$2+'Each Gender - Bronze'!D51*'Medal values'!$B$3, "") + IF(AND(D$1 = C$1, C$2 = "Mixed"), 0.5*C51, 0) + IF(AND(D$1 = E$1, E$2 = "Mixed"), 0.5*E51, 0)</f>
        <v>2</v>
      </c>
      <c r="E51" s="5">
        <f>IF('Each Gender - Gold'!E51+'Each Gender - Silver'!E51+'Each Gender - Bronze'!E51 &gt; 0, 'Each Gender - Gold'!E51*'Medal values'!$B$1+'Each Gender - Silver'!E51*'Medal values'!$B$2+'Each Gender - Bronze'!E51*'Medal values'!$B$3, "") + IF(AND(E$1 = D$1, D$2 = "Mixed"), 0.5*D51, 0) + IF(AND(E$1 = F$1, F$2 = "Mixed"), 0.5*F51, 0)</f>
        <v>0</v>
      </c>
      <c r="F51" s="5">
        <f>IF('Each Gender - Gold'!F51+'Each Gender - Silver'!F51+'Each Gender - Bronze'!F51 &gt; 0, 'Each Gender - Gold'!F51*'Medal values'!$B$1+'Each Gender - Silver'!F51*'Medal values'!$B$2+'Each Gender - Bronze'!F51*'Medal values'!$B$3, "") + IF(AND(F$1 = E$1, E$2 = "Mixed"), 0.5*E51, 0) + IF(AND(F$1 = G$1, G$2 = "Mixed"), 0.5*G51, 0)</f>
        <v>0</v>
      </c>
      <c r="G51" s="5">
        <f>IF('Each Gender - Gold'!G51+'Each Gender - Silver'!G51+'Each Gender - Bronze'!G51 &gt; 0, 'Each Gender - Gold'!G51*'Medal values'!$B$1+'Each Gender - Silver'!G51*'Medal values'!$B$2+'Each Gender - Bronze'!G51*'Medal values'!$B$3, "") + IF(AND(G$1 = F$1, F$2 = "Mixed"), 0.5*F51, 0) + IF(AND(G$1 = H$1, H$2 = "Mixed"), 0.5*H51, 0)</f>
        <v>9.002001</v>
      </c>
      <c r="H51" s="5">
        <f>IF('Each Gender - Gold'!H51+'Each Gender - Silver'!H51+'Each Gender - Bronze'!H51 &gt; 0, 'Each Gender - Gold'!H51*'Medal values'!$B$1+'Each Gender - Silver'!H51*'Medal values'!$B$2+'Each Gender - Bronze'!H51*'Medal values'!$B$3, "") + IF(AND(H$1 = G$1, G$2 = "Mixed"), 0.5*G51, 0) + IF(AND(H$1 = I$1, I$2 = "Mixed"), 0.5*I51, 0)</f>
        <v>1</v>
      </c>
      <c r="I51" s="5">
        <f>IF('Each Gender - Gold'!I51+'Each Gender - Silver'!I51+'Each Gender - Bronze'!I51 &gt; 0, 'Each Gender - Gold'!I51*'Medal values'!$B$1+'Each Gender - Silver'!I51*'Medal values'!$B$2+'Each Gender - Bronze'!I51*'Medal values'!$B$3, "") + IF(AND(I$1 = H$1, H$2 = "Mixed"), 0.5*H51, 0) + IF(AND(I$1 = J$1, J$2 = "Mixed"), 0.5*J51, 0)</f>
        <v>0</v>
      </c>
      <c r="J51" s="5">
        <f>IF('Each Gender - Gold'!J51+'Each Gender - Silver'!J51+'Each Gender - Bronze'!J51 &gt; 0, 'Each Gender - Gold'!J51*'Medal values'!$B$1+'Each Gender - Silver'!J51*'Medal values'!$B$2+'Each Gender - Bronze'!J51*'Medal values'!$B$3, "") + IF(AND(J$1 = I$1, I$2 = "Mixed"), 0.5*I51, 0) + IF(AND(J$1 = K$1, K$2 = "Mixed"), 0.5*K51, 0)</f>
        <v>3.000001</v>
      </c>
      <c r="K51" s="5">
        <f>IF('Each Gender - Gold'!K51+'Each Gender - Silver'!K51+'Each Gender - Bronze'!K51 &gt; 0, 'Each Gender - Gold'!K51*'Medal values'!$B$1+'Each Gender - Silver'!K51*'Medal values'!$B$2+'Each Gender - Bronze'!K51*'Medal values'!$B$3, "") + IF(AND(K$1 = J$1, J$2 = "Mixed"), 0.5*J51, 0) + IF(AND(K$1 = L$1, L$2 = "Mixed"), 0.5*L51, 0)</f>
        <v>0</v>
      </c>
      <c r="L51" s="5">
        <f>IF('Each Gender - Gold'!L51+'Each Gender - Silver'!L51+'Each Gender - Bronze'!L51 &gt; 0, 'Each Gender - Gold'!L51*'Medal values'!$B$1+'Each Gender - Silver'!L51*'Medal values'!$B$2+'Each Gender - Bronze'!L51*'Medal values'!$B$3, "") + IF(AND(L$1 = K$1, K$2 = "Mixed"), 0.5*K51, 0) + IF(AND(L$1 = M$1, M$2 = "Mixed"), 0.5*M51, 0)</f>
        <v>0</v>
      </c>
      <c r="M51" s="5">
        <f>IF('Each Gender - Gold'!M51+'Each Gender - Silver'!M51+'Each Gender - Bronze'!M51 &gt; 0, 'Each Gender - Gold'!M51*'Medal values'!$B$1+'Each Gender - Silver'!M51*'Medal values'!$B$2+'Each Gender - Bronze'!M51*'Medal values'!$B$3, "") + IF(AND(M$1 = L$1, L$2 = "Mixed"), 0.5*L51, 0) + IF(AND(M$1 = N$1, N$2 = "Mixed"), 0.5*N51, 0)</f>
        <v>0.5</v>
      </c>
      <c r="N51" s="5">
        <f>IF('Each Gender - Gold'!N51+'Each Gender - Silver'!N51+'Each Gender - Bronze'!N51 &gt; 0, 'Each Gender - Gold'!N51*'Medal values'!$B$1+'Each Gender - Silver'!N51*'Medal values'!$B$2+'Each Gender - Bronze'!N51*'Medal values'!$B$3, "") + IF(AND(N$1 = M$1, M$2 = "Mixed"), 0.5*M51, 0) + IF(AND(N$1 = O$1, O$2 = "Mixed"), 0.5*O51, 0)</f>
        <v>1</v>
      </c>
      <c r="O51" s="5">
        <f>IF('Each Gender - Gold'!O51+'Each Gender - Silver'!O51+'Each Gender - Bronze'!O51 &gt; 0, 'Each Gender - Gold'!O51*'Medal values'!$B$1+'Each Gender - Silver'!O51*'Medal values'!$B$2+'Each Gender - Bronze'!O51*'Medal values'!$B$3, "") + IF(AND(O$1 = N$1, N$2 = "Mixed"), 0.5*N51, 0) + IF(AND(O$1 = P$1, P$2 = "Mixed"), 0.5*P51, 0)</f>
        <v>0.5</v>
      </c>
      <c r="P51" s="5">
        <f>IF('Each Gender - Gold'!P51+'Each Gender - Silver'!P51+'Each Gender - Bronze'!P51 &gt; 0, 'Each Gender - Gold'!P51*'Medal values'!$B$1+'Each Gender - Silver'!P51*'Medal values'!$B$2+'Each Gender - Bronze'!P51*'Medal values'!$B$3, "") + IF(AND(P$1 = O$1, O$2 = "Mixed"), 0.5*O51, 0) + IF(AND(P$1 = Q$1, Q$2 = "Mixed"), 0.5*Q51, 0)</f>
        <v>3.001</v>
      </c>
      <c r="Q51" s="5">
        <f>IF('Each Gender - Gold'!Q51+'Each Gender - Silver'!Q51+'Each Gender - Bronze'!Q51 &gt; 0, 'Each Gender - Gold'!Q51*'Medal values'!$B$1+'Each Gender - Silver'!Q51*'Medal values'!$B$2+'Each Gender - Bronze'!Q51*'Medal values'!$B$3, "") + IF(AND(Q$1 = P$1, P$2 = "Mixed"), 0.5*P51, 0) + IF(AND(Q$1 = R$1, R$2 = "Mixed"), 0.5*R51, 0)</f>
        <v>3.001</v>
      </c>
      <c r="R51" s="5">
        <f>IF('Each Gender - Gold'!R51+'Each Gender - Silver'!R51+'Each Gender - Bronze'!R51 &gt; 0, 'Each Gender - Gold'!R51*'Medal values'!$B$1+'Each Gender - Silver'!R51*'Medal values'!$B$2+'Each Gender - Bronze'!R51*'Medal values'!$B$3, "") + IF(AND(R$1 = Q$1, Q$2 = "Mixed"), 0.5*Q51, 0) + IF(AND(R$1 = S$1, S$2 = "Mixed"), 0.5*S51, 0)</f>
        <v>0</v>
      </c>
      <c r="S51" s="5">
        <f>IF('Each Gender - Gold'!S51+'Each Gender - Silver'!S51+'Each Gender - Bronze'!S51 &gt; 0, 'Each Gender - Gold'!S51*'Medal values'!$B$1+'Each Gender - Silver'!S51*'Medal values'!$B$2+'Each Gender - Bronze'!S51*'Medal values'!$B$3, "") + IF(AND(S$1 = R$1, R$2 = "Mixed"), 0.5*R51, 0) + IF(AND(S$1 = T$1, T$2 = "Mixed"), 0.5*T51, 0)</f>
        <v>2.000001</v>
      </c>
      <c r="T51" s="5">
        <f>IF('Each Gender - Gold'!T51+'Each Gender - Silver'!T51+'Each Gender - Bronze'!T51 &gt; 0, 'Each Gender - Gold'!T51*'Medal values'!$B$1+'Each Gender - Silver'!T51*'Medal values'!$B$2+'Each Gender - Bronze'!T51*'Medal values'!$B$3, "") + IF(AND(T$1 = S$1, S$2 = "Mixed"), 0.5*S51, 0) + IF(AND(T$1 = U$1, U$2 = "Mixed"), 0.5*U51, 0)</f>
        <v>0</v>
      </c>
      <c r="U51" s="5">
        <f>IF('Each Gender - Gold'!U51+'Each Gender - Silver'!U51+'Each Gender - Bronze'!U51 &gt; 0, 'Each Gender - Gold'!U51*'Medal values'!$B$1+'Each Gender - Silver'!U51*'Medal values'!$B$2+'Each Gender - Bronze'!U51*'Medal values'!$B$3, "") + IF(AND(U$1 = T$1, T$2 = "Mixed"), 0.5*T51, 0) + IF(AND(U$1 = V$1, V$2 = "Mixed"), 0.5*V51, 0)</f>
        <v>0</v>
      </c>
      <c r="V51" s="5">
        <f>IF('Each Gender - Gold'!V51+'Each Gender - Silver'!V51+'Each Gender - Bronze'!V51 &gt; 0, 'Each Gender - Gold'!V51*'Medal values'!$B$1+'Each Gender - Silver'!V51*'Medal values'!$B$2+'Each Gender - Bronze'!V51*'Medal values'!$B$3, "") + IF(AND(V$1 = U$1, U$2 = "Mixed"), 0.5*U51, 0) + IF(AND(V$1 = W$1, W$2 = "Mixed"), 0.5*W51, 0)</f>
        <v>1</v>
      </c>
      <c r="W51" s="5">
        <f>IF('Each Gender - Gold'!W51+'Each Gender - Silver'!W51+'Each Gender - Bronze'!W51 &gt; 0, 'Each Gender - Gold'!W51*'Medal values'!$B$1+'Each Gender - Silver'!W51*'Medal values'!$B$2+'Each Gender - Bronze'!W51*'Medal values'!$B$3, "") + IF(AND(W$1 = V$1, V$2 = "Mixed"), 0.5*V51, 0) + IF(AND(W$1 = X$1, X$2 = "Mixed"), 0.5*X51, 0)</f>
        <v>4.001</v>
      </c>
      <c r="X51" s="5">
        <f>IF('Each Gender - Gold'!X51+'Each Gender - Silver'!X51+'Each Gender - Bronze'!X51 &gt; 0, 'Each Gender - Gold'!X51*'Medal values'!$B$1+'Each Gender - Silver'!X51*'Medal values'!$B$2+'Each Gender - Bronze'!X51*'Medal values'!$B$3, "") + IF(AND(X$1 = W$1, W$2 = "Mixed"), 0.5*W51, 0) + IF(AND(X$1 = Y$1, Y$2 = "Mixed"), 0.5*Y51, 0)</f>
        <v>0</v>
      </c>
      <c r="Y51" s="5">
        <f>IF('Each Gender - Gold'!Y51+'Each Gender - Silver'!Y51+'Each Gender - Bronze'!Y51 &gt; 0, 'Each Gender - Gold'!Y51*'Medal values'!$B$1+'Each Gender - Silver'!Y51*'Medal values'!$B$2+'Each Gender - Bronze'!Y51*'Medal values'!$B$3, "") + IF(AND(Y$1 = X$1, X$2 = "Mixed"), 0.5*X51, 0) + IF(AND(Y$1 = Z$1, Z$2 = "Mixed"), 0.5*Z51, 0)</f>
        <v>0</v>
      </c>
      <c r="Z51" s="5">
        <f>IF('Each Gender - Gold'!Z51+'Each Gender - Silver'!Z51+'Each Gender - Bronze'!Z51 &gt; 0, 'Each Gender - Gold'!Z51*'Medal values'!$B$1+'Each Gender - Silver'!Z51*'Medal values'!$B$2+'Each Gender - Bronze'!Z51*'Medal values'!$B$3, "") + IF(AND(Z$1 = Y$1, Y$2 = "Mixed"), 0.5*Y51, 0) + IF(AND(Z$1 = AA$1, AA$2 = "Mixed"), 0.5*AA51, 0)</f>
        <v>0</v>
      </c>
      <c r="AA51" s="5">
        <f>IF('Each Gender - Gold'!AA51+'Each Gender - Silver'!AA51+'Each Gender - Bronze'!AA51 &gt; 0, 'Each Gender - Gold'!AA51*'Medal values'!$B$1+'Each Gender - Silver'!AA51*'Medal values'!$B$2+'Each Gender - Bronze'!AA51*'Medal values'!$B$3, "") + IF(AND(AA$1 = Z$1, Z$2 = "Mixed"), 0.5*Z51, 0) + IF(AND(AA$1 = AB$1, AB$2 = "Mixed"), 0.5*AB51, 0)</f>
        <v>0</v>
      </c>
      <c r="AB51" s="5">
        <f>IF('Each Gender - Gold'!AB51+'Each Gender - Silver'!AB51+'Each Gender - Bronze'!AB51 &gt; 0, 'Each Gender - Gold'!AB51*'Medal values'!$B$1+'Each Gender - Silver'!AB51*'Medal values'!$B$2+'Each Gender - Bronze'!AB51*'Medal values'!$B$3, "") + IF(AND(AB$1 = AA$1, AA$2 = "Mixed"), 0.5*AA51, 0) + IF(AND(AB$1 = AC$1, AC$2 = "Mixed"), 0.5*AC51, 0)</f>
        <v>0</v>
      </c>
      <c r="AC51" s="5">
        <f>IF('Each Gender - Gold'!AC51+'Each Gender - Silver'!AC51+'Each Gender - Bronze'!AC51 &gt; 0, 'Each Gender - Gold'!AC51*'Medal values'!$B$1+'Each Gender - Silver'!AC51*'Medal values'!$B$2+'Each Gender - Bronze'!AC51*'Medal values'!$B$3, "") + IF(AND(AC$1 = AB$1, AB$2 = "Mixed"), 0.5*AB51, 0) + IF(AND(AC$1 = AD$1, AD$2 = "Mixed"), 0.5*AD51, 0)</f>
        <v>0</v>
      </c>
      <c r="AD51" s="5">
        <f>IF('Each Gender - Gold'!AD51+'Each Gender - Silver'!AD51+'Each Gender - Bronze'!AD51 &gt; 0, 'Each Gender - Gold'!AD51*'Medal values'!$B$1+'Each Gender - Silver'!AD51*'Medal values'!$B$2+'Each Gender - Bronze'!AD51*'Medal values'!$B$3, "") + IF(AND(AD$1 = AC$1, AC$2 = "Mixed"), 0.5*AC51, 0) + IF(AND(AD$1 = AE$1, AE$2 = "Mixed"), 0.5*AE51, 0)</f>
        <v>0</v>
      </c>
      <c r="AE51" s="5">
        <f>IF('Each Gender - Gold'!AE51+'Each Gender - Silver'!AE51+'Each Gender - Bronze'!AE51 &gt; 0, 'Each Gender - Gold'!AE51*'Medal values'!$B$1+'Each Gender - Silver'!AE51*'Medal values'!$B$2+'Each Gender - Bronze'!AE51*'Medal values'!$B$3, "") + IF(AND(AE$1 = AD$1, AD$2 = "Mixed"), 0.5*AD51, 0) + IF(AND(AE$1 = AF$1, AF$2 = "Mixed"), 0.5*AF51, 0)</f>
        <v>0</v>
      </c>
      <c r="AF51" s="5">
        <f>IF('Each Gender - Gold'!AF51+'Each Gender - Silver'!AF51+'Each Gender - Bronze'!AF51 &gt; 0, 'Each Gender - Gold'!AF51*'Medal values'!$B$1+'Each Gender - Silver'!AF51*'Medal values'!$B$2+'Each Gender - Bronze'!AF51*'Medal values'!$B$3, "") + IF(AND(AF$1 = AE$1, AE$2 = "Mixed"), 0.5*AE51, 0) + IF(AND(AF$1 = AG$1, AG$2 = "Mixed"), 0.5*AG51, 0)</f>
        <v>0</v>
      </c>
      <c r="AG51" s="5">
        <f>IF('Each Gender - Gold'!AG51+'Each Gender - Silver'!AG51+'Each Gender - Bronze'!AG51 &gt; 0, 'Each Gender - Gold'!AG51*'Medal values'!$B$1+'Each Gender - Silver'!AG51*'Medal values'!$B$2+'Each Gender - Bronze'!AG51*'Medal values'!$B$3, "") + IF(AND(AG$1 = AF$1, AF$2 = "Mixed"), 0.5*AF51, 0) + IF(AND(AG$1 = AH$1, AH$2 = "Mixed"), 0.5*AH51, 0)</f>
        <v>0</v>
      </c>
      <c r="AH51" s="5">
        <f>IF('Each Gender - Gold'!AH51+'Each Gender - Silver'!AH51+'Each Gender - Bronze'!AH51 &gt; 0, 'Each Gender - Gold'!AH51*'Medal values'!$B$1+'Each Gender - Silver'!AH51*'Medal values'!$B$2+'Each Gender - Bronze'!AH51*'Medal values'!$B$3, "") + IF(AND(AH$1 = AG$1, AG$2 = "Mixed"), 0.5*AG51, 0) + IF(AND(AH$1 = AI$1, AI$2 = "Mixed"), 0.5*AI51, 0)</f>
        <v>0</v>
      </c>
      <c r="AI51" s="5">
        <f>IF('Each Gender - Gold'!AI51+'Each Gender - Silver'!AI51+'Each Gender - Bronze'!AI51 &gt; 0, 'Each Gender - Gold'!AI51*'Medal values'!$B$1+'Each Gender - Silver'!AI51*'Medal values'!$B$2+'Each Gender - Bronze'!AI51*'Medal values'!$B$3, "") + IF(AND(AI$1 = AH$1, AH$2 = "Mixed"), 0.5*AH51, 0) + IF(AND(AI$1 = AJ$1, AJ$2 = "Mixed"), 0.5*AJ51, 0)</f>
        <v>0</v>
      </c>
      <c r="AJ51" s="5">
        <f>IF('Each Gender - Gold'!AJ51+'Each Gender - Silver'!AJ51+'Each Gender - Bronze'!AJ51 &gt; 0, 'Each Gender - Gold'!AJ51*'Medal values'!$B$1+'Each Gender - Silver'!AJ51*'Medal values'!$B$2+'Each Gender - Bronze'!AJ51*'Medal values'!$B$3, "") + IF(AND(AJ$1 = AI$1, AI$2 = "Mixed"), 0.5*AI51, 0) + IF(AND(AJ$1 = AK$1, AK$2 = "Mixed"), 0.5*AK51, 0)</f>
        <v>0</v>
      </c>
      <c r="AK51" s="5">
        <f>IF('Each Gender - Gold'!AK51+'Each Gender - Silver'!AK51+'Each Gender - Bronze'!AK51 &gt; 0, 'Each Gender - Gold'!AK51*'Medal values'!$B$1+'Each Gender - Silver'!AK51*'Medal values'!$B$2+'Each Gender - Bronze'!AK51*'Medal values'!$B$3, "") + IF(AND(AK$1 = AJ$1, AJ$2 = "Mixed"), 0.5*AJ51, 0) + IF(AND(AK$1 = AL$1, AL$2 = "Mixed"), 0.5*AL51, 0)</f>
        <v>2.000001</v>
      </c>
      <c r="AL51" s="5">
        <f>IF('Each Gender - Gold'!AL51+'Each Gender - Silver'!AL51+'Each Gender - Bronze'!AL51 &gt; 0, 'Each Gender - Gold'!AL51*'Medal values'!$B$1+'Each Gender - Silver'!AL51*'Medal values'!$B$2+'Each Gender - Bronze'!AL51*'Medal values'!$B$3, "") + IF(AND(AL$1 = AK$1, AK$2 = "Mixed"), 0.5*AK51, 0) + IF(AND(AL$1 = AM$1, AM$2 = "Mixed"), 0.5*AM51, 0)</f>
        <v>0</v>
      </c>
      <c r="AM51" s="5">
        <f>IF('Each Gender - Gold'!AM51+'Each Gender - Silver'!AM51+'Each Gender - Bronze'!AM51 &gt; 0, 'Each Gender - Gold'!AM51*'Medal values'!$B$1+'Each Gender - Silver'!AM51*'Medal values'!$B$2+'Each Gender - Bronze'!AM51*'Medal values'!$B$3, "") + IF(AND(AM$1 = AL$1, AL$2 = "Mixed"), 0.5*AL51, 0) + IF(AND(AM$1 = AN$1, AN$2 = "Mixed"), 0.5*AN51, 0)</f>
        <v>0</v>
      </c>
      <c r="AN51" s="5">
        <f>IF('Each Gender - Gold'!AN51+'Each Gender - Silver'!AN51+'Each Gender - Bronze'!AN51 &gt; 0, 'Each Gender - Gold'!AN51*'Medal values'!$B$1+'Each Gender - Silver'!AN51*'Medal values'!$B$2+'Each Gender - Bronze'!AN51*'Medal values'!$B$3, "") + IF(AND(AN$1 = AM$1, AM$2 = "Mixed"), 0.5*AM51, 0) + IF(AND(AN$1 = AO$1, AO$2 = "Mixed"), 0.5*AO51, 0)</f>
        <v>0</v>
      </c>
      <c r="AO51" s="5">
        <f>IF('Each Gender - Gold'!AO51+'Each Gender - Silver'!AO51+'Each Gender - Bronze'!AO51 &gt; 0, 'Each Gender - Gold'!AO51*'Medal values'!$B$1+'Each Gender - Silver'!AO51*'Medal values'!$B$2+'Each Gender - Bronze'!AO51*'Medal values'!$B$3, "") + IF(AND(AO$1 = AN$1, AN$2 = "Mixed"), 0.5*AN51, 0) + IF(AND(AO$1 = AP$1, AP$2 = "Mixed"), 0.5*AP51, 0)</f>
        <v>3.001</v>
      </c>
      <c r="AP51" s="5">
        <f>IF('Each Gender - Gold'!AP51+'Each Gender - Silver'!AP51+'Each Gender - Bronze'!AP51 &gt; 0, 'Each Gender - Gold'!AP51*'Medal values'!$B$1+'Each Gender - Silver'!AP51*'Medal values'!$B$2+'Each Gender - Bronze'!AP51*'Medal values'!$B$3, "") + IF(AND(AP$1 = AO$1, AO$2 = "Mixed"), 0.5*AO51, 0) + IF(AND(AP$1 = AQ$1, AQ$2 = "Mixed"), 0.5*AQ51, 0)</f>
        <v>0</v>
      </c>
      <c r="AQ51" s="5">
        <f>IF('Each Gender - Gold'!AQ51+'Each Gender - Silver'!AQ51+'Each Gender - Bronze'!AQ51 &gt; 0, 'Each Gender - Gold'!AQ51*'Medal values'!$B$1+'Each Gender - Silver'!AQ51*'Medal values'!$B$2+'Each Gender - Bronze'!AQ51*'Medal values'!$B$3, "") + IF(AND(AQ$1 = AP$1, AP$2 = "Mixed"), 0.5*AP51, 0) + IF(AND(AQ$1 = AR$1, AR$2 = "Mixed"), 0.5*AR51, 0)</f>
        <v>0</v>
      </c>
      <c r="AR51" s="5">
        <f>IF('Each Gender - Gold'!AR51+'Each Gender - Silver'!AR51+'Each Gender - Bronze'!AR51 &gt; 0, 'Each Gender - Gold'!AR51*'Medal values'!$B$1+'Each Gender - Silver'!AR51*'Medal values'!$B$2+'Each Gender - Bronze'!AR51*'Medal values'!$B$3, "") + IF(AND(AR$1 = AQ$1, AQ$2 = "Mixed"), 0.5*AQ51, 0) + IF(AND(AR$1 = AS$1, AS$2 = "Mixed"), 0.5*AS51, 0)</f>
        <v>0</v>
      </c>
      <c r="AS51" s="5">
        <f>IF('Each Gender - Gold'!AS51+'Each Gender - Silver'!AS51+'Each Gender - Bronze'!AS51 &gt; 0, 'Each Gender - Gold'!AS51*'Medal values'!$B$1+'Each Gender - Silver'!AS51*'Medal values'!$B$2+'Each Gender - Bronze'!AS51*'Medal values'!$B$3, "") + IF(AND(AS$1 = AR$1, AR$2 = "Mixed"), 0.5*AR51, 0) + IF(AND(AS$1 = AT$1, AT$2 = "Mixed"), 0.5*AT51, 0)</f>
        <v>0</v>
      </c>
      <c r="AT51" s="5">
        <f>IF('Each Gender - Gold'!AT51+'Each Gender - Silver'!AT51+'Each Gender - Bronze'!AT51 &gt; 0, 'Each Gender - Gold'!AT51*'Medal values'!$B$1+'Each Gender - Silver'!AT51*'Medal values'!$B$2+'Each Gender - Bronze'!AT51*'Medal values'!$B$3, "") + IF(AND(AT$1 = AS$1, AS$2 = "Mixed"), 0.5*AS51, 0) + IF(AND(AT$1 = AU$1, AU$2 = "Mixed"), 0.5*AU51, 0)</f>
        <v>2.000001</v>
      </c>
      <c r="AU51" s="5">
        <f>IF('Each Gender - Gold'!AU51+'Each Gender - Silver'!AU51+'Each Gender - Bronze'!AU51 &gt; 0, 'Each Gender - Gold'!AU51*'Medal values'!$B$1+'Each Gender - Silver'!AU51*'Medal values'!$B$2+'Each Gender - Bronze'!AU51*'Medal values'!$B$3, "") + IF(AND(AU$1 = AT$1, AT$2 = "Mixed"), 0.5*AT51, 0) + IF(AND(AU$1 = AV$1, AV$2 = "Mixed"), 0.5*AV51, 0)</f>
        <v>0</v>
      </c>
      <c r="AV51" s="5">
        <f>IF('Each Gender - Gold'!AV51+'Each Gender - Silver'!AV51+'Each Gender - Bronze'!AV51 &gt; 0, 'Each Gender - Gold'!AV51*'Medal values'!$B$1+'Each Gender - Silver'!AV51*'Medal values'!$B$2+'Each Gender - Bronze'!AV51*'Medal values'!$B$3, "") + IF(AND(AV$1 = AU$1, AU$2 = "Mixed"), 0.5*AU51, 0) + IF(AND(AV$1 = AW$1, AW$2 = "Mixed"), 0.5*AW51, 0)</f>
        <v>0</v>
      </c>
      <c r="AW51" s="5">
        <f>IF('Each Gender - Gold'!AW51+'Each Gender - Silver'!AW51+'Each Gender - Bronze'!AW51 &gt; 0, 'Each Gender - Gold'!AW51*'Medal values'!$B$1+'Each Gender - Silver'!AW51*'Medal values'!$B$2+'Each Gender - Bronze'!AW51*'Medal values'!$B$3, "") + IF(AND(AW$1 = AV$1, AV$2 = "Mixed"), 0.5*AV51, 0) + IF(AND(AW$1 = AX$1, AX$2 = "Mixed"), 0.5*AX51, 0)</f>
        <v>0</v>
      </c>
      <c r="AX51" s="5">
        <f>IF('Each Gender - Gold'!AX51+'Each Gender - Silver'!AX51+'Each Gender - Bronze'!AX51 &gt; 0, 'Each Gender - Gold'!AX51*'Medal values'!$B$1+'Each Gender - Silver'!AX51*'Medal values'!$B$2+'Each Gender - Bronze'!AX51*'Medal values'!$B$3, "") + IF(AND(AX$1 = AW$1, AW$2 = "Mixed"), 0.5*AW51, 0) + IF(AND(AX$1 = AY$1, AY$2 = "Mixed"), 0.5*AY51, 0)</f>
        <v>0</v>
      </c>
      <c r="AY51" s="5">
        <f>IF('Each Gender - Gold'!AY51+'Each Gender - Silver'!AY51+'Each Gender - Bronze'!AY51 &gt; 0, 'Each Gender - Gold'!AY51*'Medal values'!$B$1+'Each Gender - Silver'!AY51*'Medal values'!$B$2+'Each Gender - Bronze'!AY51*'Medal values'!$B$3, "") + IF(AND(AY$1 = AX$1, AX$2 = "Mixed"), 0.5*AX51, 0) + IF(AND(AY$1 = AZ$1, AZ$2 = "Mixed"), 0.5*AZ51, 0)</f>
        <v>16.0050005</v>
      </c>
      <c r="AZ51" s="5">
        <f>IF('Each Gender - Gold'!AZ51+'Each Gender - Silver'!AZ51+'Each Gender - Bronze'!AZ51 &gt; 0, 'Each Gender - Gold'!AZ51*'Medal values'!$B$1+'Each Gender - Silver'!AZ51*'Medal values'!$B$2+'Each Gender - Bronze'!AZ51*'Medal values'!$B$3, "") + IF(AND(AZ$1 = AY$1, AY$2 = "Mixed"), 0.5*AY51, 0) + IF(AND(AZ$1 = BA$1, BA$2 = "Mixed"), 0.5*BA51, 0)</f>
        <v>2.000001</v>
      </c>
      <c r="BA51" s="5">
        <f>IF('Each Gender - Gold'!BA51+'Each Gender - Silver'!BA51+'Each Gender - Bronze'!BA51 &gt; 0, 'Each Gender - Gold'!BA51*'Medal values'!$B$1+'Each Gender - Silver'!BA51*'Medal values'!$B$2+'Each Gender - Bronze'!BA51*'Medal values'!$B$3, "") + IF(AND(BA$1 = AZ$1, AZ$2 = "Mixed"), 0.5*AZ51, 0) + IF(AND(BA$1 = BB$1, BB$2 = "Mixed"), 0.5*BB51, 0)</f>
        <v>16.0040015</v>
      </c>
      <c r="BB51" s="5">
        <f>IF('Each Gender - Gold'!BB51+'Each Gender - Silver'!BB51+'Each Gender - Bronze'!BB51 &gt; 0, 'Each Gender - Gold'!BB51*'Medal values'!$B$1+'Each Gender - Silver'!BB51*'Medal values'!$B$2+'Each Gender - Bronze'!BB51*'Medal values'!$B$3, "") + IF(AND(BB$1 = BA$1, BA$2 = "Mixed"), 0.5*BA51, 0) + IF(AND(BB$1 = BC$1, BC$2 = "Mixed"), 0.5*BC51, 0)</f>
        <v>4.001</v>
      </c>
      <c r="BC51" s="5">
        <f>IF('Each Gender - Gold'!BC51+'Each Gender - Silver'!BC51+'Each Gender - Bronze'!BC51 &gt; 0, 'Each Gender - Gold'!BC51*'Medal values'!$B$1+'Each Gender - Silver'!BC51*'Medal values'!$B$2+'Each Gender - Bronze'!BC51*'Medal values'!$B$3, "") + IF(AND(BC$1 = BB$1, BB$2 = "Mixed"), 0.5*BB51, 0) + IF(AND(BC$1 = BD$1, BD$2 = "Mixed"), 0.5*BD51, 0)</f>
        <v>2.000001</v>
      </c>
      <c r="BD51" s="5">
        <f>IF('Each Gender - Gold'!BD51+'Each Gender - Silver'!BD51+'Each Gender - Bronze'!BD51 &gt; 0, 'Each Gender - Gold'!BD51*'Medal values'!$B$1+'Each Gender - Silver'!BD51*'Medal values'!$B$2+'Each Gender - Bronze'!BD51*'Medal values'!$B$3, "") + IF(AND(BD$1 = BC$1, BC$2 = "Mixed"), 0.5*BC51, 0) + IF(AND(BD$1 = BE$1, BE$2 = "Mixed"), 0.5*BE51, 0)</f>
        <v>0</v>
      </c>
      <c r="BE51" s="5">
        <f>IF('Each Gender - Gold'!BE51+'Each Gender - Silver'!BE51+'Each Gender - Bronze'!BE51 &gt; 0, 'Each Gender - Gold'!BE51*'Medal values'!$B$1+'Each Gender - Silver'!BE51*'Medal values'!$B$2+'Each Gender - Bronze'!BE51*'Medal values'!$B$3, "") + IF(AND(BE$1 = BD$1, BD$2 = "Mixed"), 0.5*BD51, 0) + IF(AND(BE$1 = BF$1, BF$2 = "Mixed"), 0.5*BF51, 0)</f>
        <v>0</v>
      </c>
      <c r="BF51" s="5">
        <f>IF('Each Gender - Gold'!BF51+'Each Gender - Silver'!BF51+'Each Gender - Bronze'!BF51 &gt; 0, 'Each Gender - Gold'!BF51*'Medal values'!$B$1+'Each Gender - Silver'!BF51*'Medal values'!$B$2+'Each Gender - Bronze'!BF51*'Medal values'!$B$3, "") + IF(AND(BF$1 = BE$1, BE$2 = "Mixed"), 0.5*BE51, 0) + IF(AND(BF$1 = BG$1, BG$2 = "Mixed"), 0.5*BG51, 0)</f>
        <v>0</v>
      </c>
      <c r="BG51" s="5">
        <f>IF('Each Gender - Gold'!BG51+'Each Gender - Silver'!BG51+'Each Gender - Bronze'!BG51 &gt; 0, 'Each Gender - Gold'!BG51*'Medal values'!$B$1+'Each Gender - Silver'!BG51*'Medal values'!$B$2+'Each Gender - Bronze'!BG51*'Medal values'!$B$3, "") + IF(AND(BG$1 = BF$1, BF$2 = "Mixed"), 0.5*BF51, 0) + IF(AND(BG$1 = BH$1, BH$2 = "Mixed"), 0.5*BH51, 0)</f>
        <v>0</v>
      </c>
      <c r="BH51" s="5">
        <f>IF('Each Gender - Gold'!BH51+'Each Gender - Silver'!BH51+'Each Gender - Bronze'!BH51 &gt; 0, 'Each Gender - Gold'!BH51*'Medal values'!$B$1+'Each Gender - Silver'!BH51*'Medal values'!$B$2+'Each Gender - Bronze'!BH51*'Medal values'!$B$3, "") + IF(AND(BH$1 = BG$1, BG$2 = "Mixed"), 0.5*BG51, 0) + IF(AND(BH$1 = BI$1, BI$2 = "Mixed"), 0.5*BI51, 0)</f>
        <v>0</v>
      </c>
      <c r="BI51" s="5">
        <f>IF('Each Gender - Gold'!BI51+'Each Gender - Silver'!BI51+'Each Gender - Bronze'!BI51 &gt; 0, 'Each Gender - Gold'!BI51*'Medal values'!$B$1+'Each Gender - Silver'!BI51*'Medal values'!$B$2+'Each Gender - Bronze'!BI51*'Medal values'!$B$3, "") + IF(AND(BI$1 = BH$1, BH$2 = "Mixed"), 0.5*BH51, 0) + IF(AND(BI$1 = BJ$1, BJ$2 = "Mixed"), 0.5*BJ51, 0)</f>
        <v>0</v>
      </c>
      <c r="BJ51" s="5">
        <f>IF('Each Gender - Gold'!BJ51+'Each Gender - Silver'!BJ51+'Each Gender - Bronze'!BJ51 &gt; 0, 'Each Gender - Gold'!BJ51*'Medal values'!$B$1+'Each Gender - Silver'!BJ51*'Medal values'!$B$2+'Each Gender - Bronze'!BJ51*'Medal values'!$B$3, "") + IF(AND(BJ$1 = BI$1, BI$2 = "Mixed"), 0.5*BI51, 0) + IF(AND(BJ$1 = BK$1, BK$2 = "Mixed"), 0.5*BK51, 0)</f>
        <v>0</v>
      </c>
      <c r="BK51" s="5">
        <f>IF('Each Gender - Gold'!BK51+'Each Gender - Silver'!BK51+'Each Gender - Bronze'!BK51 &gt; 0, 'Each Gender - Gold'!BK51*'Medal values'!$B$1+'Each Gender - Silver'!BK51*'Medal values'!$B$2+'Each Gender - Bronze'!BK51*'Medal values'!$B$3, "") + IF(AND(BK$1 = BJ$1, BJ$2 = "Mixed"), 0.5*BJ51, 0) + IF(AND(BK$1 = BL$1, BL$2 = "Mixed"), 0.5*BL51, 0)</f>
        <v>0</v>
      </c>
      <c r="BL51" s="5">
        <f>IF('Each Gender - Gold'!BL51+'Each Gender - Silver'!BL51+'Each Gender - Bronze'!BL51 &gt; 0, 'Each Gender - Gold'!BL51*'Medal values'!$B$1+'Each Gender - Silver'!BL51*'Medal values'!$B$2+'Each Gender - Bronze'!BL51*'Medal values'!$B$3, "") + IF(AND(BL$1 = BK$1, BK$2 = "Mixed"), 0.5*BK51, 0) + IF(AND(BL$1 = BM$1, BM$2 = "Mixed"), 0.5*BM51, 0)</f>
        <v>0</v>
      </c>
      <c r="BM51" s="5">
        <f>IF('Each Gender - Gold'!BM51+'Each Gender - Silver'!BM51+'Each Gender - Bronze'!BM51 &gt; 0, 'Each Gender - Gold'!BM51*'Medal values'!$B$1+'Each Gender - Silver'!BM51*'Medal values'!$B$2+'Each Gender - Bronze'!BM51*'Medal values'!$B$3, "") + IF(AND(BM$1 = BL$1, BL$2 = "Mixed"), 0.5*BL51, 0) + IF(AND(BM$1 = BN$1, BN$2 = "Mixed"), 0.5*BN51, 0)</f>
        <v>0</v>
      </c>
      <c r="BN51" s="5">
        <f>IF('Each Gender - Gold'!BN51+'Each Gender - Silver'!BN51+'Each Gender - Bronze'!BN51 &gt; 0, 'Each Gender - Gold'!BN51*'Medal values'!$B$1+'Each Gender - Silver'!BN51*'Medal values'!$B$2+'Each Gender - Bronze'!BN51*'Medal values'!$B$3, "") + IF(AND(BN$1 = BM$1, BM$2 = "Mixed"), 0.5*BM51, 0) + IF(AND(BN$1 = BO$1, BO$2 = "Mixed"), 0.5*BO51, 0)</f>
        <v>0</v>
      </c>
      <c r="BO51" s="5">
        <f>IF('Each Gender - Gold'!BO51+'Each Gender - Silver'!BO51+'Each Gender - Bronze'!BO51 &gt; 0, 'Each Gender - Gold'!BO51*'Medal values'!$B$1+'Each Gender - Silver'!BO51*'Medal values'!$B$2+'Each Gender - Bronze'!BO51*'Medal values'!$B$3, "") + IF(AND(BO$1 = BN$1, BN$2 = "Mixed"), 0.5*BN51, 0) + IF(AND(BO$1 = BP$1, BP$2 = "Mixed"), 0.5*BP51, 0)</f>
        <v>0</v>
      </c>
      <c r="BP51" s="5">
        <f>IF('Each Gender - Gold'!BP51+'Each Gender - Silver'!BP51+'Each Gender - Bronze'!BP51 &gt; 0, 'Each Gender - Gold'!BP51*'Medal values'!$B$1+'Each Gender - Silver'!BP51*'Medal values'!$B$2+'Each Gender - Bronze'!BP51*'Medal values'!$B$3, "") + IF(AND(BP$1 = BO$1, BO$2 = "Mixed"), 0.5*BO51, 0) + IF(AND(BP$1 = BQ$1, BQ$2 = "Mixed"), 0.5*BQ51, 0)</f>
        <v>0</v>
      </c>
      <c r="BQ51" s="5">
        <f>IF('Each Gender - Gold'!BQ51+'Each Gender - Silver'!BQ51+'Each Gender - Bronze'!BQ51 &gt; 0, 'Each Gender - Gold'!BQ51*'Medal values'!$B$1+'Each Gender - Silver'!BQ51*'Medal values'!$B$2+'Each Gender - Bronze'!BQ51*'Medal values'!$B$3, "") + IF(AND(BQ$1 = BP$1, BP$2 = "Mixed"), 0.5*BP51, 0) + IF(AND(BQ$1 = BR$1, BR$2 = "Mixed"), 0.5*BR51, 0)</f>
        <v>0</v>
      </c>
      <c r="BR51" s="5">
        <f>IF('Each Gender - Gold'!BR51+'Each Gender - Silver'!BR51+'Each Gender - Bronze'!BR51 &gt; 0, 'Each Gender - Gold'!BR51*'Medal values'!$B$1+'Each Gender - Silver'!BR51*'Medal values'!$B$2+'Each Gender - Bronze'!BR51*'Medal values'!$B$3, "") + IF(AND(BR$1 = BQ$1, BQ$2 = "Mixed"), 0.5*BQ51, 0) + IF(AND(BR$1 = BS$1, BS$2 = "Mixed"), 0.5*BS51, 0)</f>
        <v>0</v>
      </c>
      <c r="BS51" s="5">
        <f>IF('Each Gender - Gold'!BS51+'Each Gender - Silver'!BS51+'Each Gender - Bronze'!BS51 &gt; 0, 'Each Gender - Gold'!BS51*'Medal values'!$B$1+'Each Gender - Silver'!BS51*'Medal values'!$B$2+'Each Gender - Bronze'!BS51*'Medal values'!$B$3, "") + IF(AND(BS$1 = BR$1, BR$2 = "Mixed"), 0.5*BR51, 0) + IF(AND(BS$1 = BT$1, BT$2 = "Mixed"), 0.5*BT51, 0)</f>
        <v>3.001</v>
      </c>
      <c r="BT51" s="5">
        <f>IF('Each Gender - Gold'!BT51+'Each Gender - Silver'!BT51+'Each Gender - Bronze'!BT51 &gt; 0, 'Each Gender - Gold'!BT51*'Medal values'!$B$1+'Each Gender - Silver'!BT51*'Medal values'!$B$2+'Each Gender - Bronze'!BT51*'Medal values'!$B$3, "") + IF(AND(BT$1 = BS$1, BS$2 = "Mixed"), 0.5*BS51, 0) + IF(AND(BT$1 = BU$1, BU$2 = "Mixed"), 0.5*BU51, 0)</f>
        <v>9.002001</v>
      </c>
      <c r="BU51" s="5">
        <f>IF('Each Gender - Gold'!BU51+'Each Gender - Silver'!BU51+'Each Gender - Bronze'!BU51 &gt; 0, 'Each Gender - Gold'!BU51*'Medal values'!$B$1+'Each Gender - Silver'!BU51*'Medal values'!$B$2+'Each Gender - Bronze'!BU51*'Medal values'!$B$3, "") + IF(AND(BU$1 = BT$1, BT$2 = "Mixed"), 0.5*BT51, 0) + IF(AND(BU$1 = BV$1, BV$2 = "Mixed"), 0.5*BV51, 0)</f>
        <v>0</v>
      </c>
      <c r="BV51" s="5">
        <f>IF('Each Gender - Gold'!BV51+'Each Gender - Silver'!BV51+'Each Gender - Bronze'!BV51 &gt; 0, 'Each Gender - Gold'!BV51*'Medal values'!$B$1+'Each Gender - Silver'!BV51*'Medal values'!$B$2+'Each Gender - Bronze'!BV51*'Medal values'!$B$3, "") + IF(AND(BV$1 = BU$1, BU$2 = "Mixed"), 0.5*BU51, 0) + IF(AND(BV$1 = BW$1, BW$2 = "Mixed"), 0.5*BW51, 0)</f>
        <v>3.000001</v>
      </c>
      <c r="BW51" s="5">
        <f>IF('Each Gender - Gold'!BW51+'Each Gender - Silver'!BW51+'Each Gender - Bronze'!BW51 &gt; 0, 'Each Gender - Gold'!BW51*'Medal values'!$B$1+'Each Gender - Silver'!BW51*'Medal values'!$B$2+'Each Gender - Bronze'!BW51*'Medal values'!$B$3, "") + IF(AND(BW$1 = BV$1, BV$2 = "Mixed"), 0.5*BV51, 0) + IF(AND(BW$1 = BX$1, BX$2 = "Mixed"), 0.5*BX51, 0)</f>
        <v>2.000001</v>
      </c>
      <c r="BX51" s="5">
        <f>IF('Each Gender - Gold'!BX51+'Each Gender - Silver'!BX51+'Each Gender - Bronze'!BX51 &gt; 0, 'Each Gender - Gold'!BX51*'Medal values'!$B$1+'Each Gender - Silver'!BX51*'Medal values'!$B$2+'Each Gender - Bronze'!BX51*'Medal values'!$B$3, "") + IF(AND(BX$1 = BW$1, BW$2 = "Mixed"), 0.5*BW51, 0) + IF(AND(BX$1 = BY$1, BY$2 = "Mixed"), 0.5*BY51, 0)</f>
        <v>1</v>
      </c>
      <c r="BY51" s="5">
        <f>IF('Each Gender - Gold'!BY51+'Each Gender - Silver'!BY51+'Each Gender - Bronze'!BY51 &gt; 0, 'Each Gender - Gold'!BY51*'Medal values'!$B$1+'Each Gender - Silver'!BY51*'Medal values'!$B$2+'Each Gender - Bronze'!BY51*'Medal values'!$B$3, "") + IF(AND(BY$1 = BX$1, BX$2 = "Mixed"), 0.5*BX51, 0) + IF(AND(BY$1 = BZ$1, BZ$2 = "Mixed"), 0.5*BZ51, 0)</f>
        <v>2.000001</v>
      </c>
      <c r="BZ51" s="5">
        <f>IF('Each Gender - Gold'!BZ51+'Each Gender - Silver'!BZ51+'Each Gender - Bronze'!BZ51 &gt; 0, 'Each Gender - Gold'!BZ51*'Medal values'!$B$1+'Each Gender - Silver'!BZ51*'Medal values'!$B$2+'Each Gender - Bronze'!BZ51*'Medal values'!$B$3, "") + IF(AND(BZ$1 = BY$1, BY$2 = "Mixed"), 0.5*BY51, 0) + IF(AND(BZ$1 = CA$1, CA$2 = "Mixed"), 0.5*CA51, 0)</f>
        <v>0</v>
      </c>
      <c r="CA51" s="5">
        <f>IF('Each Gender - Gold'!CA51+'Each Gender - Silver'!CA51+'Each Gender - Bronze'!CA51 &gt; 0, 'Each Gender - Gold'!CA51*'Medal values'!$B$1+'Each Gender - Silver'!CA51*'Medal values'!$B$2+'Each Gender - Bronze'!CA51*'Medal values'!$B$3, "") + IF(AND(CA$1 = BZ$1, BZ$2 = "Mixed"), 0.5*BZ51, 0) + IF(AND(CA$1 = CB$1, CB$2 = "Mixed"), 0.5*CB51, 0)</f>
        <v>6.002</v>
      </c>
      <c r="CB51" s="5">
        <f>IF('Each Gender - Gold'!CB51+'Each Gender - Silver'!CB51+'Each Gender - Bronze'!CB51 &gt; 0, 'Each Gender - Gold'!CB51*'Medal values'!$B$1+'Each Gender - Silver'!CB51*'Medal values'!$B$2+'Each Gender - Bronze'!CB51*'Medal values'!$B$3, "") + IF(AND(CB$1 = CA$1, CA$2 = "Mixed"), 0.5*CA51, 0) + IF(AND(CB$1 = CC$1, CC$2 = "Mixed"), 0.5*CC51, 0)</f>
        <v>2.5005</v>
      </c>
      <c r="CC51" s="5">
        <f>IF('Each Gender - Gold'!CC51+'Each Gender - Silver'!CC51+'Each Gender - Bronze'!CC51 &gt; 0, 'Each Gender - Gold'!CC51*'Medal values'!$B$1+'Each Gender - Silver'!CC51*'Medal values'!$B$2+'Each Gender - Bronze'!CC51*'Medal values'!$B$3, "") + IF(AND(CC$1 = CB$1, CB$2 = "Mixed"), 0.5*CB51, 0) + IF(AND(CC$1 = CD$1, CD$2 = "Mixed"), 0.5*CD51, 0)</f>
        <v>3.001</v>
      </c>
      <c r="CD51" s="5">
        <f>IF('Each Gender - Gold'!CD51+'Each Gender - Silver'!CD51+'Each Gender - Bronze'!CD51 &gt; 0, 'Each Gender - Gold'!CD51*'Medal values'!$B$1+'Each Gender - Silver'!CD51*'Medal values'!$B$2+'Each Gender - Bronze'!CD51*'Medal values'!$B$3, "") + IF(AND(CD$1 = CC$1, CC$2 = "Mixed"), 0.5*CC51, 0) + IF(AND(CD$1 = CE$1, CE$2 = "Mixed"), 0.5*CE51, 0)</f>
        <v>4.500501</v>
      </c>
      <c r="CE51" s="5">
        <f>IF('Each Gender - Gold'!CE51+'Each Gender - Silver'!CE51+'Each Gender - Bronze'!CE51 &gt; 0, 'Each Gender - Gold'!CE51*'Medal values'!$B$1+'Each Gender - Silver'!CE51*'Medal values'!$B$2+'Each Gender - Bronze'!CE51*'Medal values'!$B$3, "") + IF(AND(CE$1 = CD$1, CD$2 = "Mixed"), 0.5*CD51, 0) + IF(AND(CE$1 = CF$1, CF$2 = "Mixed"), 0.5*CF51, 0)</f>
        <v>0</v>
      </c>
      <c r="CF51" s="5">
        <f>IF('Each Gender - Gold'!CF51+'Each Gender - Silver'!CF51+'Each Gender - Bronze'!CF51 &gt; 0, 'Each Gender - Gold'!CF51*'Medal values'!$B$1+'Each Gender - Silver'!CF51*'Medal values'!$B$2+'Each Gender - Bronze'!CF51*'Medal values'!$B$3, "") + IF(AND(CF$1 = CE$1, CE$2 = "Mixed"), 0.5*CE51, 0) + IF(AND(CF$1 = CG$1, CG$2 = "Mixed"), 0.5*CG51, 0)</f>
        <v>0</v>
      </c>
      <c r="CG51" s="5">
        <f>IF('Each Gender - Gold'!CG51+'Each Gender - Silver'!CG51+'Each Gender - Bronze'!CG51 &gt; 0, 'Each Gender - Gold'!CG51*'Medal values'!$B$1+'Each Gender - Silver'!CG51*'Medal values'!$B$2+'Each Gender - Bronze'!CG51*'Medal values'!$B$3, "") + IF(AND(CG$1 = CF$1, CF$2 = "Mixed"), 0.5*CF51, 0) + IF(AND(CG$1 = CH$1, CH$2 = "Mixed"), 0.5*CH51, 0)</f>
        <v>0</v>
      </c>
      <c r="CH51" s="5">
        <f>IF('Each Gender - Gold'!CH51+'Each Gender - Silver'!CH51+'Each Gender - Bronze'!CH51 &gt; 0, 'Each Gender - Gold'!CH51*'Medal values'!$B$1+'Each Gender - Silver'!CH51*'Medal values'!$B$2+'Each Gender - Bronze'!CH51*'Medal values'!$B$3, "") + IF(AND(CH$1 = CG$1, CG$2 = "Mixed"), 0.5*CG51, 0) + IF(AND(CH$1 = CI$1, CI$2 = "Mixed"), 0.5*CI51, 0)</f>
        <v>0</v>
      </c>
      <c r="CI51" s="5">
        <f>IF('Each Gender - Gold'!CI51+'Each Gender - Silver'!CI51+'Each Gender - Bronze'!CI51 &gt; 0, 'Each Gender - Gold'!CI51*'Medal values'!$B$1+'Each Gender - Silver'!CI51*'Medal values'!$B$2+'Each Gender - Bronze'!CI51*'Medal values'!$B$3, "") + IF(AND(CI$1 = CH$1, CH$2 = "Mixed"), 0.5*CH51, 0) + IF(AND(CI$1 = CJ$1, CJ$2 = "Mixed"), 0.5*CJ51, 0)</f>
        <v>0</v>
      </c>
      <c r="CJ51" s="5">
        <f>IF('Each Gender - Gold'!CJ51+'Each Gender - Silver'!CJ51+'Each Gender - Bronze'!CJ51 &gt; 0, 'Each Gender - Gold'!CJ51*'Medal values'!$B$1+'Each Gender - Silver'!CJ51*'Medal values'!$B$2+'Each Gender - Bronze'!CJ51*'Medal values'!$B$3, "") + IF(AND(CJ$1 = CI$1, CI$2 = "Mixed"), 0.5*CI51, 0) + IF(AND(CJ$1 = CK$1, CK$2 = "Mixed"), 0.5*CK51, 0)</f>
        <v>0</v>
      </c>
      <c r="CK51" s="5">
        <f>IF('Each Gender - Gold'!CK51+'Each Gender - Silver'!CK51+'Each Gender - Bronze'!CK51 &gt; 0, 'Each Gender - Gold'!CK51*'Medal values'!$B$1+'Each Gender - Silver'!CK51*'Medal values'!$B$2+'Each Gender - Bronze'!CK51*'Medal values'!$B$3, "") + IF(AND(CK$1 = CJ$1, CJ$2 = "Mixed"), 0.5*CJ51, 0) + IF(AND(CK$1 = CL$1, CL$2 = "Mixed"), 0.5*CL51, 0)</f>
        <v>0</v>
      </c>
      <c r="CL51" s="5">
        <f>IF('Each Gender - Gold'!CL51+'Each Gender - Silver'!CL51+'Each Gender - Bronze'!CL51 &gt; 0, 'Each Gender - Gold'!CL51*'Medal values'!$B$1+'Each Gender - Silver'!CL51*'Medal values'!$B$2+'Each Gender - Bronze'!CL51*'Medal values'!$B$3, "") + IF(AND(CL$1 = CK$1, CK$2 = "Mixed"), 0.5*CK51, 0) + IF(AND(CL$1 = CM$1, CM$2 = "Mixed"), 0.5*CM51, 0)</f>
        <v>0</v>
      </c>
      <c r="CM51" s="5">
        <f>IF('Each Gender - Gold'!CM51+'Each Gender - Silver'!CM51+'Each Gender - Bronze'!CM51 &gt; 0, 'Each Gender - Gold'!CM51*'Medal values'!$B$1+'Each Gender - Silver'!CM51*'Medal values'!$B$2+'Each Gender - Bronze'!CM51*'Medal values'!$B$3, "") + IF(AND(CM$1 = CL$1, CL$2 = "Mixed"), 0.5*CL51, 0) + IF(AND(CM$1 = CN$1, CN$2 = "Mixed"), 0.5*CN51, 0)</f>
        <v>0</v>
      </c>
      <c r="CN51" s="5">
        <f>IF('Each Gender - Gold'!CN51+'Each Gender - Silver'!CN51+'Each Gender - Bronze'!CN51 &gt; 0, 'Each Gender - Gold'!CN51*'Medal values'!$B$1+'Each Gender - Silver'!CN51*'Medal values'!$B$2+'Each Gender - Bronze'!CN51*'Medal values'!$B$3, "") + IF(AND(CN$1 = CM$1, CM$2 = "Mixed"), 0.5*CM51, 0) + IF(AND(CN$1 = CO$1, CO$2 = "Mixed"), 0.5*CO51, 0)</f>
        <v>0</v>
      </c>
      <c r="CO51" s="5">
        <f>IF('Each Gender - Gold'!CO51+'Each Gender - Silver'!CO51+'Each Gender - Bronze'!CO51 &gt; 0, 'Each Gender - Gold'!CO51*'Medal values'!$B$1+'Each Gender - Silver'!CO51*'Medal values'!$B$2+'Each Gender - Bronze'!CO51*'Medal values'!$B$3, "") + IF(AND(CO$1 = CN$1, CN$2 = "Mixed"), 0.5*CN51, 0) + IF(AND(CO$1 = CP$1, CP$2 = "Mixed"), 0.5*CP51, 0)</f>
        <v>0</v>
      </c>
      <c r="CP51" s="5">
        <f>IF('Each Gender - Gold'!CP51+'Each Gender - Silver'!CP51+'Each Gender - Bronze'!CP51 &gt; 0, 'Each Gender - Gold'!CP51*'Medal values'!$B$1+'Each Gender - Silver'!CP51*'Medal values'!$B$2+'Each Gender - Bronze'!CP51*'Medal values'!$B$3, "") + IF(AND(CP$1 = CO$1, CO$2 = "Mixed"), 0.5*CO51, 0) + IF(AND(CP$1 = CQ$1, CQ$2 = "Mixed"), 0.5*CQ51, 0)</f>
        <v>0</v>
      </c>
      <c r="CQ51" s="5">
        <f>IF('Each Gender - Gold'!CQ51+'Each Gender - Silver'!CQ51+'Each Gender - Bronze'!CQ51 &gt; 0, 'Each Gender - Gold'!CQ51*'Medal values'!$B$1+'Each Gender - Silver'!CQ51*'Medal values'!$B$2+'Each Gender - Bronze'!CQ51*'Medal values'!$B$3, "") + IF(AND(CQ$1 = CP$1, CP$2 = "Mixed"), 0.5*CP51, 0) + IF(AND(CQ$1 = CR$1, CR$2 = "Mixed"), 0.5*CR51, 0)</f>
        <v>0</v>
      </c>
      <c r="CR51" s="5">
        <f>IF('Each Gender - Gold'!CR51+'Each Gender - Silver'!CR51+'Each Gender - Bronze'!CR51 &gt; 0, 'Each Gender - Gold'!CR51*'Medal values'!$B$1+'Each Gender - Silver'!CR51*'Medal values'!$B$2+'Each Gender - Bronze'!CR51*'Medal values'!$B$3, "") + IF(AND(CR$1 = CQ$1, CQ$2 = "Mixed"), 0.5*CQ51, 0) + IF(AND(CR$1 = CS$1, CS$2 = "Mixed"), 0.5*CS51, 0)</f>
        <v>0</v>
      </c>
      <c r="CS51" s="5">
        <f>IF('Each Gender - Gold'!CS51+'Each Gender - Silver'!CS51+'Each Gender - Bronze'!CS51 &gt; 0, 'Each Gender - Gold'!CS51*'Medal values'!$B$1+'Each Gender - Silver'!CS51*'Medal values'!$B$2+'Each Gender - Bronze'!CS51*'Medal values'!$B$3, "") + IF(AND(CS$1 = CR$1, CR$2 = "Mixed"), 0.5*CR51, 0) + IF(AND(CS$1 = CT$1, CT$2 = "Mixed"), 0.5*CT51, 0)</f>
        <v>0</v>
      </c>
      <c r="CT51" s="5">
        <f>IF('Each Gender - Gold'!CT51+'Each Gender - Silver'!CT51+'Each Gender - Bronze'!CT51 &gt; 0, 'Each Gender - Gold'!CT51*'Medal values'!$B$1+'Each Gender - Silver'!CT51*'Medal values'!$B$2+'Each Gender - Bronze'!CT51*'Medal values'!$B$3, "") + IF(AND(CT$1 = CS$1, CS$2 = "Mixed"), 0.5*CS51, 0) + IF(AND(CT$1 = CU$1, CU$2 = "Mixed"), 0.5*CU51, 0)</f>
        <v>1</v>
      </c>
      <c r="CU51" s="5">
        <f>IF('Each Gender - Gold'!CU51+'Each Gender - Silver'!CU51+'Each Gender - Bronze'!CU51 &gt; 0, 'Each Gender - Gold'!CU51*'Medal values'!$B$1+'Each Gender - Silver'!CU51*'Medal values'!$B$2+'Each Gender - Bronze'!CU51*'Medal values'!$B$3, "") + IF(AND(CU$1 = CT$1, CT$2 = "Mixed"), 0.5*CT51, 0) + IF(AND(CU$1 = CV$1, CV$2 = "Mixed"), 0.5*CV51, 0)</f>
        <v>6.001001</v>
      </c>
      <c r="CV51" s="5">
        <f>IF('Each Gender - Gold'!CV51+'Each Gender - Silver'!CV51+'Each Gender - Bronze'!CV51 &gt; 0, 'Each Gender - Gold'!CV51*'Medal values'!$B$1+'Each Gender - Silver'!CV51*'Medal values'!$B$2+'Each Gender - Bronze'!CV51*'Medal values'!$B$3, "") + IF(AND(CV$1 = CU$1, CU$2 = "Mixed"), 0.5*CU51, 0) + IF(AND(CV$1 = CW$1, CW$2 = "Mixed"), 0.5*CW51, 0)</f>
        <v>12.004</v>
      </c>
      <c r="CW51" s="5">
        <f t="shared" ref="CW51:CX51" si="49">SUMIF($B$2:$CV$2,CW$2, $B51:$CV51)</f>
        <v>57.0125055</v>
      </c>
      <c r="CX51" s="5">
        <f t="shared" si="49"/>
        <v>69.0145085</v>
      </c>
    </row>
    <row r="52">
      <c r="A52" s="5" t="str">
        <f>Countries!A50</f>
        <v>KAZ</v>
      </c>
      <c r="B52" s="5">
        <f>IF('Each Gender - Gold'!B52+'Each Gender - Silver'!B52+'Each Gender - Bronze'!B52 &gt; 0, 'Each Gender - Gold'!B52*'Medal values'!$B$1+'Each Gender - Silver'!B52*'Medal values'!$B$2+'Each Gender - Bronze'!B52*'Medal values'!$B$3, "") + IF(AND(B$1 = A$1, A$2 = "Mixed"), 0.5*A52, 0) + IF(AND(B$1 = C$1, C$2 = "Mixed"), 0.5*C52, 0)</f>
        <v>0</v>
      </c>
      <c r="C52" s="5">
        <f>IF('Each Gender - Gold'!C52+'Each Gender - Silver'!C52+'Each Gender - Bronze'!C52 &gt; 0, 'Each Gender - Gold'!C52*'Medal values'!$B$1+'Each Gender - Silver'!C52*'Medal values'!$B$2+'Each Gender - Bronze'!C52*'Medal values'!$B$3, "") + IF(AND(C$1 = B$1, B$2 = "Mixed"), 0.5*B52, 0) + IF(AND(C$1 = D$1, D$2 = "Mixed"), 0.5*D52, 0)</f>
        <v>0</v>
      </c>
      <c r="D52" s="5">
        <f>IF('Each Gender - Gold'!D52+'Each Gender - Silver'!D52+'Each Gender - Bronze'!D52 &gt; 0, 'Each Gender - Gold'!D52*'Medal values'!$B$1+'Each Gender - Silver'!D52*'Medal values'!$B$2+'Each Gender - Bronze'!D52*'Medal values'!$B$3, "") + IF(AND(D$1 = C$1, C$2 = "Mixed"), 0.5*C52, 0) + IF(AND(D$1 = E$1, E$2 = "Mixed"), 0.5*E52, 0)</f>
        <v>0</v>
      </c>
      <c r="E52" s="5">
        <f>IF('Each Gender - Gold'!E52+'Each Gender - Silver'!E52+'Each Gender - Bronze'!E52 &gt; 0, 'Each Gender - Gold'!E52*'Medal values'!$B$1+'Each Gender - Silver'!E52*'Medal values'!$B$2+'Each Gender - Bronze'!E52*'Medal values'!$B$3, "") + IF(AND(E$1 = D$1, D$2 = "Mixed"), 0.5*D52, 0) + IF(AND(E$1 = F$1, F$2 = "Mixed"), 0.5*F52, 0)</f>
        <v>0</v>
      </c>
      <c r="F52" s="5">
        <f>IF('Each Gender - Gold'!F52+'Each Gender - Silver'!F52+'Each Gender - Bronze'!F52 &gt; 0, 'Each Gender - Gold'!F52*'Medal values'!$B$1+'Each Gender - Silver'!F52*'Medal values'!$B$2+'Each Gender - Bronze'!F52*'Medal values'!$B$3, "") + IF(AND(F$1 = E$1, E$2 = "Mixed"), 0.5*E52, 0) + IF(AND(F$1 = G$1, G$2 = "Mixed"), 0.5*G52, 0)</f>
        <v>0</v>
      </c>
      <c r="G52" s="5">
        <f>IF('Each Gender - Gold'!G52+'Each Gender - Silver'!G52+'Each Gender - Bronze'!G52 &gt; 0, 'Each Gender - Gold'!G52*'Medal values'!$B$1+'Each Gender - Silver'!G52*'Medal values'!$B$2+'Each Gender - Bronze'!G52*'Medal values'!$B$3, "") + IF(AND(G$1 = F$1, F$2 = "Mixed"), 0.5*F52, 0) + IF(AND(G$1 = H$1, H$2 = "Mixed"), 0.5*H52, 0)</f>
        <v>0</v>
      </c>
      <c r="H52" s="5">
        <f>IF('Each Gender - Gold'!H52+'Each Gender - Silver'!H52+'Each Gender - Bronze'!H52 &gt; 0, 'Each Gender - Gold'!H52*'Medal values'!$B$1+'Each Gender - Silver'!H52*'Medal values'!$B$2+'Each Gender - Bronze'!H52*'Medal values'!$B$3, "") + IF(AND(H$1 = G$1, G$2 = "Mixed"), 0.5*G52, 0) + IF(AND(H$1 = I$1, I$2 = "Mixed"), 0.5*I52, 0)</f>
        <v>0</v>
      </c>
      <c r="I52" s="5">
        <f>IF('Each Gender - Gold'!I52+'Each Gender - Silver'!I52+'Each Gender - Bronze'!I52 &gt; 0, 'Each Gender - Gold'!I52*'Medal values'!$B$1+'Each Gender - Silver'!I52*'Medal values'!$B$2+'Each Gender - Bronze'!I52*'Medal values'!$B$3, "") + IF(AND(I$1 = H$1, H$2 = "Mixed"), 0.5*H52, 0) + IF(AND(I$1 = J$1, J$2 = "Mixed"), 0.5*J52, 0)</f>
        <v>0</v>
      </c>
      <c r="J52" s="5">
        <f>IF('Each Gender - Gold'!J52+'Each Gender - Silver'!J52+'Each Gender - Bronze'!J52 &gt; 0, 'Each Gender - Gold'!J52*'Medal values'!$B$1+'Each Gender - Silver'!J52*'Medal values'!$B$2+'Each Gender - Bronze'!J52*'Medal values'!$B$3, "") + IF(AND(J$1 = I$1, I$2 = "Mixed"), 0.5*I52, 0) + IF(AND(J$1 = K$1, K$2 = "Mixed"), 0.5*K52, 0)</f>
        <v>0</v>
      </c>
      <c r="K52" s="5">
        <f>IF('Each Gender - Gold'!K52+'Each Gender - Silver'!K52+'Each Gender - Bronze'!K52 &gt; 0, 'Each Gender - Gold'!K52*'Medal values'!$B$1+'Each Gender - Silver'!K52*'Medal values'!$B$2+'Each Gender - Bronze'!K52*'Medal values'!$B$3, "") + IF(AND(K$1 = J$1, J$2 = "Mixed"), 0.5*J52, 0) + IF(AND(K$1 = L$1, L$2 = "Mixed"), 0.5*L52, 0)</f>
        <v>0</v>
      </c>
      <c r="L52" s="5">
        <f>IF('Each Gender - Gold'!L52+'Each Gender - Silver'!L52+'Each Gender - Bronze'!L52 &gt; 0, 'Each Gender - Gold'!L52*'Medal values'!$B$1+'Each Gender - Silver'!L52*'Medal values'!$B$2+'Each Gender - Bronze'!L52*'Medal values'!$B$3, "") + IF(AND(L$1 = K$1, K$2 = "Mixed"), 0.5*K52, 0) + IF(AND(L$1 = M$1, M$2 = "Mixed"), 0.5*M52, 0)</f>
        <v>0</v>
      </c>
      <c r="M52" s="5">
        <f>IF('Each Gender - Gold'!M52+'Each Gender - Silver'!M52+'Each Gender - Bronze'!M52 &gt; 0, 'Each Gender - Gold'!M52*'Medal values'!$B$1+'Each Gender - Silver'!M52*'Medal values'!$B$2+'Each Gender - Bronze'!M52*'Medal values'!$B$3, "") + IF(AND(M$1 = L$1, L$2 = "Mixed"), 0.5*L52, 0) + IF(AND(M$1 = N$1, N$2 = "Mixed"), 0.5*N52, 0)</f>
        <v>0</v>
      </c>
      <c r="N52" s="5">
        <f>IF('Each Gender - Gold'!N52+'Each Gender - Silver'!N52+'Each Gender - Bronze'!N52 &gt; 0, 'Each Gender - Gold'!N52*'Medal values'!$B$1+'Each Gender - Silver'!N52*'Medal values'!$B$2+'Each Gender - Bronze'!N52*'Medal values'!$B$3, "") + IF(AND(N$1 = M$1, M$2 = "Mixed"), 0.5*M52, 0) + IF(AND(N$1 = O$1, O$2 = "Mixed"), 0.5*O52, 0)</f>
        <v>0</v>
      </c>
      <c r="O52" s="5">
        <f>IF('Each Gender - Gold'!O52+'Each Gender - Silver'!O52+'Each Gender - Bronze'!O52 &gt; 0, 'Each Gender - Gold'!O52*'Medal values'!$B$1+'Each Gender - Silver'!O52*'Medal values'!$B$2+'Each Gender - Bronze'!O52*'Medal values'!$B$3, "") + IF(AND(O$1 = N$1, N$2 = "Mixed"), 0.5*N52, 0) + IF(AND(O$1 = P$1, P$2 = "Mixed"), 0.5*P52, 0)</f>
        <v>0</v>
      </c>
      <c r="P52" s="5">
        <f>IF('Each Gender - Gold'!P52+'Each Gender - Silver'!P52+'Each Gender - Bronze'!P52 &gt; 0, 'Each Gender - Gold'!P52*'Medal values'!$B$1+'Each Gender - Silver'!P52*'Medal values'!$B$2+'Each Gender - Bronze'!P52*'Medal values'!$B$3, "") + IF(AND(P$1 = O$1, O$2 = "Mixed"), 0.5*O52, 0) + IF(AND(P$1 = Q$1, Q$2 = "Mixed"), 0.5*Q52, 0)</f>
        <v>0</v>
      </c>
      <c r="Q52" s="5">
        <f>IF('Each Gender - Gold'!Q52+'Each Gender - Silver'!Q52+'Each Gender - Bronze'!Q52 &gt; 0, 'Each Gender - Gold'!Q52*'Medal values'!$B$1+'Each Gender - Silver'!Q52*'Medal values'!$B$2+'Each Gender - Bronze'!Q52*'Medal values'!$B$3, "") + IF(AND(Q$1 = P$1, P$2 = "Mixed"), 0.5*P52, 0) + IF(AND(Q$1 = R$1, R$2 = "Mixed"), 0.5*R52, 0)</f>
        <v>0</v>
      </c>
      <c r="R52" s="5">
        <f>IF('Each Gender - Gold'!R52+'Each Gender - Silver'!R52+'Each Gender - Bronze'!R52 &gt; 0, 'Each Gender - Gold'!R52*'Medal values'!$B$1+'Each Gender - Silver'!R52*'Medal values'!$B$2+'Each Gender - Bronze'!R52*'Medal values'!$B$3, "") + IF(AND(R$1 = Q$1, Q$2 = "Mixed"), 0.5*Q52, 0) + IF(AND(R$1 = S$1, S$2 = "Mixed"), 0.5*S52, 0)</f>
        <v>0</v>
      </c>
      <c r="S52" s="5">
        <f>IF('Each Gender - Gold'!S52+'Each Gender - Silver'!S52+'Each Gender - Bronze'!S52 &gt; 0, 'Each Gender - Gold'!S52*'Medal values'!$B$1+'Each Gender - Silver'!S52*'Medal values'!$B$2+'Each Gender - Bronze'!S52*'Medal values'!$B$3, "") + IF(AND(S$1 = R$1, R$2 = "Mixed"), 0.5*R52, 0) + IF(AND(S$1 = T$1, T$2 = "Mixed"), 0.5*T52, 0)</f>
        <v>0</v>
      </c>
      <c r="T52" s="5">
        <f>IF('Each Gender - Gold'!T52+'Each Gender - Silver'!T52+'Each Gender - Bronze'!T52 &gt; 0, 'Each Gender - Gold'!T52*'Medal values'!$B$1+'Each Gender - Silver'!T52*'Medal values'!$B$2+'Each Gender - Bronze'!T52*'Medal values'!$B$3, "") + IF(AND(T$1 = S$1, S$2 = "Mixed"), 0.5*S52, 0) + IF(AND(T$1 = U$1, U$2 = "Mixed"), 0.5*U52, 0)</f>
        <v>0</v>
      </c>
      <c r="U52" s="5">
        <f>IF('Each Gender - Gold'!U52+'Each Gender - Silver'!U52+'Each Gender - Bronze'!U52 &gt; 0, 'Each Gender - Gold'!U52*'Medal values'!$B$1+'Each Gender - Silver'!U52*'Medal values'!$B$2+'Each Gender - Bronze'!U52*'Medal values'!$B$3, "") + IF(AND(U$1 = T$1, T$2 = "Mixed"), 0.5*T52, 0) + IF(AND(U$1 = V$1, V$2 = "Mixed"), 0.5*V52, 0)</f>
        <v>0</v>
      </c>
      <c r="V52" s="5">
        <f>IF('Each Gender - Gold'!V52+'Each Gender - Silver'!V52+'Each Gender - Bronze'!V52 &gt; 0, 'Each Gender - Gold'!V52*'Medal values'!$B$1+'Each Gender - Silver'!V52*'Medal values'!$B$2+'Each Gender - Bronze'!V52*'Medal values'!$B$3, "") + IF(AND(V$1 = U$1, U$2 = "Mixed"), 0.5*U52, 0) + IF(AND(V$1 = W$1, W$2 = "Mixed"), 0.5*W52, 0)</f>
        <v>2</v>
      </c>
      <c r="W52" s="5">
        <f>IF('Each Gender - Gold'!W52+'Each Gender - Silver'!W52+'Each Gender - Bronze'!W52 &gt; 0, 'Each Gender - Gold'!W52*'Medal values'!$B$1+'Each Gender - Silver'!W52*'Medal values'!$B$2+'Each Gender - Bronze'!W52*'Medal values'!$B$3, "") + IF(AND(W$1 = V$1, V$2 = "Mixed"), 0.5*V52, 0) + IF(AND(W$1 = X$1, X$2 = "Mixed"), 0.5*X52, 0)</f>
        <v>0</v>
      </c>
      <c r="X52" s="5">
        <f>IF('Each Gender - Gold'!X52+'Each Gender - Silver'!X52+'Each Gender - Bronze'!X52 &gt; 0, 'Each Gender - Gold'!X52*'Medal values'!$B$1+'Each Gender - Silver'!X52*'Medal values'!$B$2+'Each Gender - Bronze'!X52*'Medal values'!$B$3, "") + IF(AND(X$1 = W$1, W$2 = "Mixed"), 0.5*W52, 0) + IF(AND(X$1 = Y$1, Y$2 = "Mixed"), 0.5*Y52, 0)</f>
        <v>0</v>
      </c>
      <c r="Y52" s="5">
        <f>IF('Each Gender - Gold'!Y52+'Each Gender - Silver'!Y52+'Each Gender - Bronze'!Y52 &gt; 0, 'Each Gender - Gold'!Y52*'Medal values'!$B$1+'Each Gender - Silver'!Y52*'Medal values'!$B$2+'Each Gender - Bronze'!Y52*'Medal values'!$B$3, "") + IF(AND(Y$1 = X$1, X$2 = "Mixed"), 0.5*X52, 0) + IF(AND(Y$1 = Z$1, Z$2 = "Mixed"), 0.5*Z52, 0)</f>
        <v>0</v>
      </c>
      <c r="Z52" s="5">
        <f>IF('Each Gender - Gold'!Z52+'Each Gender - Silver'!Z52+'Each Gender - Bronze'!Z52 &gt; 0, 'Each Gender - Gold'!Z52*'Medal values'!$B$1+'Each Gender - Silver'!Z52*'Medal values'!$B$2+'Each Gender - Bronze'!Z52*'Medal values'!$B$3, "") + IF(AND(Z$1 = Y$1, Y$2 = "Mixed"), 0.5*Y52, 0) + IF(AND(Z$1 = AA$1, AA$2 = "Mixed"), 0.5*AA52, 0)</f>
        <v>0</v>
      </c>
      <c r="AA52" s="5">
        <f>IF('Each Gender - Gold'!AA52+'Each Gender - Silver'!AA52+'Each Gender - Bronze'!AA52 &gt; 0, 'Each Gender - Gold'!AA52*'Medal values'!$B$1+'Each Gender - Silver'!AA52*'Medal values'!$B$2+'Each Gender - Bronze'!AA52*'Medal values'!$B$3, "") + IF(AND(AA$1 = Z$1, Z$2 = "Mixed"), 0.5*Z52, 0) + IF(AND(AA$1 = AB$1, AB$2 = "Mixed"), 0.5*AB52, 0)</f>
        <v>0</v>
      </c>
      <c r="AB52" s="5">
        <f>IF('Each Gender - Gold'!AB52+'Each Gender - Silver'!AB52+'Each Gender - Bronze'!AB52 &gt; 0, 'Each Gender - Gold'!AB52*'Medal values'!$B$1+'Each Gender - Silver'!AB52*'Medal values'!$B$2+'Each Gender - Bronze'!AB52*'Medal values'!$B$3, "") + IF(AND(AB$1 = AA$1, AA$2 = "Mixed"), 0.5*AA52, 0) + IF(AND(AB$1 = AC$1, AC$2 = "Mixed"), 0.5*AC52, 0)</f>
        <v>0</v>
      </c>
      <c r="AC52" s="5">
        <f>IF('Each Gender - Gold'!AC52+'Each Gender - Silver'!AC52+'Each Gender - Bronze'!AC52 &gt; 0, 'Each Gender - Gold'!AC52*'Medal values'!$B$1+'Each Gender - Silver'!AC52*'Medal values'!$B$2+'Each Gender - Bronze'!AC52*'Medal values'!$B$3, "") + IF(AND(AC$1 = AB$1, AB$2 = "Mixed"), 0.5*AB52, 0) + IF(AND(AC$1 = AD$1, AD$2 = "Mixed"), 0.5*AD52, 0)</f>
        <v>0</v>
      </c>
      <c r="AD52" s="5">
        <f>IF('Each Gender - Gold'!AD52+'Each Gender - Silver'!AD52+'Each Gender - Bronze'!AD52 &gt; 0, 'Each Gender - Gold'!AD52*'Medal values'!$B$1+'Each Gender - Silver'!AD52*'Medal values'!$B$2+'Each Gender - Bronze'!AD52*'Medal values'!$B$3, "") + IF(AND(AD$1 = AC$1, AC$2 = "Mixed"), 0.5*AC52, 0) + IF(AND(AD$1 = AE$1, AE$2 = "Mixed"), 0.5*AE52, 0)</f>
        <v>0</v>
      </c>
      <c r="AE52" s="5">
        <f>IF('Each Gender - Gold'!AE52+'Each Gender - Silver'!AE52+'Each Gender - Bronze'!AE52 &gt; 0, 'Each Gender - Gold'!AE52*'Medal values'!$B$1+'Each Gender - Silver'!AE52*'Medal values'!$B$2+'Each Gender - Bronze'!AE52*'Medal values'!$B$3, "") + IF(AND(AE$1 = AD$1, AD$2 = "Mixed"), 0.5*AD52, 0) + IF(AND(AE$1 = AF$1, AF$2 = "Mixed"), 0.5*AF52, 0)</f>
        <v>0</v>
      </c>
      <c r="AF52" s="5">
        <f>IF('Each Gender - Gold'!AF52+'Each Gender - Silver'!AF52+'Each Gender - Bronze'!AF52 &gt; 0, 'Each Gender - Gold'!AF52*'Medal values'!$B$1+'Each Gender - Silver'!AF52*'Medal values'!$B$2+'Each Gender - Bronze'!AF52*'Medal values'!$B$3, "") + IF(AND(AF$1 = AE$1, AE$2 = "Mixed"), 0.5*AE52, 0) + IF(AND(AF$1 = AG$1, AG$2 = "Mixed"), 0.5*AG52, 0)</f>
        <v>0</v>
      </c>
      <c r="AG52" s="5">
        <f>IF('Each Gender - Gold'!AG52+'Each Gender - Silver'!AG52+'Each Gender - Bronze'!AG52 &gt; 0, 'Each Gender - Gold'!AG52*'Medal values'!$B$1+'Each Gender - Silver'!AG52*'Medal values'!$B$2+'Each Gender - Bronze'!AG52*'Medal values'!$B$3, "") + IF(AND(AG$1 = AF$1, AF$2 = "Mixed"), 0.5*AF52, 0) + IF(AND(AG$1 = AH$1, AH$2 = "Mixed"), 0.5*AH52, 0)</f>
        <v>0</v>
      </c>
      <c r="AH52" s="5">
        <f>IF('Each Gender - Gold'!AH52+'Each Gender - Silver'!AH52+'Each Gender - Bronze'!AH52 &gt; 0, 'Each Gender - Gold'!AH52*'Medal values'!$B$1+'Each Gender - Silver'!AH52*'Medal values'!$B$2+'Each Gender - Bronze'!AH52*'Medal values'!$B$3, "") + IF(AND(AH$1 = AG$1, AG$2 = "Mixed"), 0.5*AG52, 0) + IF(AND(AH$1 = AI$1, AI$2 = "Mixed"), 0.5*AI52, 0)</f>
        <v>0</v>
      </c>
      <c r="AI52" s="5">
        <f>IF('Each Gender - Gold'!AI52+'Each Gender - Silver'!AI52+'Each Gender - Bronze'!AI52 &gt; 0, 'Each Gender - Gold'!AI52*'Medal values'!$B$1+'Each Gender - Silver'!AI52*'Medal values'!$B$2+'Each Gender - Bronze'!AI52*'Medal values'!$B$3, "") + IF(AND(AI$1 = AH$1, AH$2 = "Mixed"), 0.5*AH52, 0) + IF(AND(AI$1 = AJ$1, AJ$2 = "Mixed"), 0.5*AJ52, 0)</f>
        <v>0</v>
      </c>
      <c r="AJ52" s="5">
        <f>IF('Each Gender - Gold'!AJ52+'Each Gender - Silver'!AJ52+'Each Gender - Bronze'!AJ52 &gt; 0, 'Each Gender - Gold'!AJ52*'Medal values'!$B$1+'Each Gender - Silver'!AJ52*'Medal values'!$B$2+'Each Gender - Bronze'!AJ52*'Medal values'!$B$3, "") + IF(AND(AJ$1 = AI$1, AI$2 = "Mixed"), 0.5*AI52, 0) + IF(AND(AJ$1 = AK$1, AK$2 = "Mixed"), 0.5*AK52, 0)</f>
        <v>0</v>
      </c>
      <c r="AK52" s="5">
        <f>IF('Each Gender - Gold'!AK52+'Each Gender - Silver'!AK52+'Each Gender - Bronze'!AK52 &gt; 0, 'Each Gender - Gold'!AK52*'Medal values'!$B$1+'Each Gender - Silver'!AK52*'Medal values'!$B$2+'Each Gender - Bronze'!AK52*'Medal values'!$B$3, "") + IF(AND(AK$1 = AJ$1, AJ$2 = "Mixed"), 0.5*AJ52, 0) + IF(AND(AK$1 = AL$1, AL$2 = "Mixed"), 0.5*AL52, 0)</f>
        <v>0</v>
      </c>
      <c r="AL52" s="5">
        <f>IF('Each Gender - Gold'!AL52+'Each Gender - Silver'!AL52+'Each Gender - Bronze'!AL52 &gt; 0, 'Each Gender - Gold'!AL52*'Medal values'!$B$1+'Each Gender - Silver'!AL52*'Medal values'!$B$2+'Each Gender - Bronze'!AL52*'Medal values'!$B$3, "") + IF(AND(AL$1 = AK$1, AK$2 = "Mixed"), 0.5*AK52, 0) + IF(AND(AL$1 = AM$1, AM$2 = "Mixed"), 0.5*AM52, 0)</f>
        <v>0</v>
      </c>
      <c r="AM52" s="5">
        <f>IF('Each Gender - Gold'!AM52+'Each Gender - Silver'!AM52+'Each Gender - Bronze'!AM52 &gt; 0, 'Each Gender - Gold'!AM52*'Medal values'!$B$1+'Each Gender - Silver'!AM52*'Medal values'!$B$2+'Each Gender - Bronze'!AM52*'Medal values'!$B$3, "") + IF(AND(AM$1 = AL$1, AL$2 = "Mixed"), 0.5*AL52, 0) + IF(AND(AM$1 = AN$1, AN$2 = "Mixed"), 0.5*AN52, 0)</f>
        <v>0</v>
      </c>
      <c r="AN52" s="5">
        <f>IF('Each Gender - Gold'!AN52+'Each Gender - Silver'!AN52+'Each Gender - Bronze'!AN52 &gt; 0, 'Each Gender - Gold'!AN52*'Medal values'!$B$1+'Each Gender - Silver'!AN52*'Medal values'!$B$2+'Each Gender - Bronze'!AN52*'Medal values'!$B$3, "") + IF(AND(AN$1 = AM$1, AM$2 = "Mixed"), 0.5*AM52, 0) + IF(AND(AN$1 = AO$1, AO$2 = "Mixed"), 0.5*AO52, 0)</f>
        <v>0</v>
      </c>
      <c r="AO52" s="5">
        <f>IF('Each Gender - Gold'!AO52+'Each Gender - Silver'!AO52+'Each Gender - Bronze'!AO52 &gt; 0, 'Each Gender - Gold'!AO52*'Medal values'!$B$1+'Each Gender - Silver'!AO52*'Medal values'!$B$2+'Each Gender - Bronze'!AO52*'Medal values'!$B$3, "") + IF(AND(AO$1 = AN$1, AN$2 = "Mixed"), 0.5*AN52, 0) + IF(AND(AO$1 = AP$1, AP$2 = "Mixed"), 0.5*AP52, 0)</f>
        <v>0</v>
      </c>
      <c r="AP52" s="5">
        <f>IF('Each Gender - Gold'!AP52+'Each Gender - Silver'!AP52+'Each Gender - Bronze'!AP52 &gt; 0, 'Each Gender - Gold'!AP52*'Medal values'!$B$1+'Each Gender - Silver'!AP52*'Medal values'!$B$2+'Each Gender - Bronze'!AP52*'Medal values'!$B$3, "") + IF(AND(AP$1 = AO$1, AO$2 = "Mixed"), 0.5*AO52, 0) + IF(AND(AP$1 = AQ$1, AQ$2 = "Mixed"), 0.5*AQ52, 0)</f>
        <v>0</v>
      </c>
      <c r="AQ52" s="5">
        <f>IF('Each Gender - Gold'!AQ52+'Each Gender - Silver'!AQ52+'Each Gender - Bronze'!AQ52 &gt; 0, 'Each Gender - Gold'!AQ52*'Medal values'!$B$1+'Each Gender - Silver'!AQ52*'Medal values'!$B$2+'Each Gender - Bronze'!AQ52*'Medal values'!$B$3, "") + IF(AND(AQ$1 = AP$1, AP$2 = "Mixed"), 0.5*AP52, 0) + IF(AND(AQ$1 = AR$1, AR$2 = "Mixed"), 0.5*AR52, 0)</f>
        <v>0</v>
      </c>
      <c r="AR52" s="5">
        <f>IF('Each Gender - Gold'!AR52+'Each Gender - Silver'!AR52+'Each Gender - Bronze'!AR52 &gt; 0, 'Each Gender - Gold'!AR52*'Medal values'!$B$1+'Each Gender - Silver'!AR52*'Medal values'!$B$2+'Each Gender - Bronze'!AR52*'Medal values'!$B$3, "") + IF(AND(AR$1 = AQ$1, AQ$2 = "Mixed"), 0.5*AQ52, 0) + IF(AND(AR$1 = AS$1, AS$2 = "Mixed"), 0.5*AS52, 0)</f>
        <v>0</v>
      </c>
      <c r="AS52" s="5">
        <f>IF('Each Gender - Gold'!AS52+'Each Gender - Silver'!AS52+'Each Gender - Bronze'!AS52 &gt; 0, 'Each Gender - Gold'!AS52*'Medal values'!$B$1+'Each Gender - Silver'!AS52*'Medal values'!$B$2+'Each Gender - Bronze'!AS52*'Medal values'!$B$3, "") + IF(AND(AS$1 = AR$1, AR$2 = "Mixed"), 0.5*AR52, 0) + IF(AND(AS$1 = AT$1, AT$2 = "Mixed"), 0.5*AT52, 0)</f>
        <v>0</v>
      </c>
      <c r="AT52" s="5">
        <f>IF('Each Gender - Gold'!AT52+'Each Gender - Silver'!AT52+'Each Gender - Bronze'!AT52 &gt; 0, 'Each Gender - Gold'!AT52*'Medal values'!$B$1+'Each Gender - Silver'!AT52*'Medal values'!$B$2+'Each Gender - Bronze'!AT52*'Medal values'!$B$3, "") + IF(AND(AT$1 = AS$1, AS$2 = "Mixed"), 0.5*AS52, 0) + IF(AND(AT$1 = AU$1, AU$2 = "Mixed"), 0.5*AU52, 0)</f>
        <v>0</v>
      </c>
      <c r="AU52" s="5">
        <f>IF('Each Gender - Gold'!AU52+'Each Gender - Silver'!AU52+'Each Gender - Bronze'!AU52 &gt; 0, 'Each Gender - Gold'!AU52*'Medal values'!$B$1+'Each Gender - Silver'!AU52*'Medal values'!$B$2+'Each Gender - Bronze'!AU52*'Medal values'!$B$3, "") + IF(AND(AU$1 = AT$1, AT$2 = "Mixed"), 0.5*AT52, 0) + IF(AND(AU$1 = AV$1, AV$2 = "Mixed"), 0.5*AV52, 0)</f>
        <v>0</v>
      </c>
      <c r="AV52" s="5">
        <f>IF('Each Gender - Gold'!AV52+'Each Gender - Silver'!AV52+'Each Gender - Bronze'!AV52 &gt; 0, 'Each Gender - Gold'!AV52*'Medal values'!$B$1+'Each Gender - Silver'!AV52*'Medal values'!$B$2+'Each Gender - Bronze'!AV52*'Medal values'!$B$3, "") + IF(AND(AV$1 = AU$1, AU$2 = "Mixed"), 0.5*AU52, 0) + IF(AND(AV$1 = AW$1, AW$2 = "Mixed"), 0.5*AW52, 0)</f>
        <v>0</v>
      </c>
      <c r="AW52" s="5">
        <f>IF('Each Gender - Gold'!AW52+'Each Gender - Silver'!AW52+'Each Gender - Bronze'!AW52 &gt; 0, 'Each Gender - Gold'!AW52*'Medal values'!$B$1+'Each Gender - Silver'!AW52*'Medal values'!$B$2+'Each Gender - Bronze'!AW52*'Medal values'!$B$3, "") + IF(AND(AW$1 = AV$1, AV$2 = "Mixed"), 0.5*AV52, 0) + IF(AND(AW$1 = AX$1, AX$2 = "Mixed"), 0.5*AX52, 0)</f>
        <v>0</v>
      </c>
      <c r="AX52" s="5">
        <f>IF('Each Gender - Gold'!AX52+'Each Gender - Silver'!AX52+'Each Gender - Bronze'!AX52 &gt; 0, 'Each Gender - Gold'!AX52*'Medal values'!$B$1+'Each Gender - Silver'!AX52*'Medal values'!$B$2+'Each Gender - Bronze'!AX52*'Medal values'!$B$3, "") + IF(AND(AX$1 = AW$1, AW$2 = "Mixed"), 0.5*AW52, 0) + IF(AND(AX$1 = AY$1, AY$2 = "Mixed"), 0.5*AY52, 0)</f>
        <v>0</v>
      </c>
      <c r="AY52" s="5">
        <f>IF('Each Gender - Gold'!AY52+'Each Gender - Silver'!AY52+'Each Gender - Bronze'!AY52 &gt; 0, 'Each Gender - Gold'!AY52*'Medal values'!$B$1+'Each Gender - Silver'!AY52*'Medal values'!$B$2+'Each Gender - Bronze'!AY52*'Medal values'!$B$3, "") + IF(AND(AY$1 = AX$1, AX$2 = "Mixed"), 0.5*AX52, 0) + IF(AND(AY$1 = AZ$1, AZ$2 = "Mixed"), 0.5*AZ52, 0)</f>
        <v>1</v>
      </c>
      <c r="AZ52" s="5">
        <f>IF('Each Gender - Gold'!AZ52+'Each Gender - Silver'!AZ52+'Each Gender - Bronze'!AZ52 &gt; 0, 'Each Gender - Gold'!AZ52*'Medal values'!$B$1+'Each Gender - Silver'!AZ52*'Medal values'!$B$2+'Each Gender - Bronze'!AZ52*'Medal values'!$B$3, "") + IF(AND(AZ$1 = AY$1, AY$2 = "Mixed"), 0.5*AY52, 0) + IF(AND(AZ$1 = BA$1, BA$2 = "Mixed"), 0.5*BA52, 0)</f>
        <v>0</v>
      </c>
      <c r="BA52" s="5">
        <f>IF('Each Gender - Gold'!BA52+'Each Gender - Silver'!BA52+'Each Gender - Bronze'!BA52 &gt; 0, 'Each Gender - Gold'!BA52*'Medal values'!$B$1+'Each Gender - Silver'!BA52*'Medal values'!$B$2+'Each Gender - Bronze'!BA52*'Medal values'!$B$3, "") + IF(AND(BA$1 = AZ$1, AZ$2 = "Mixed"), 0.5*AZ52, 0) + IF(AND(BA$1 = BB$1, BB$2 = "Mixed"), 0.5*BB52, 0)</f>
        <v>0</v>
      </c>
      <c r="BB52" s="5">
        <f>IF('Each Gender - Gold'!BB52+'Each Gender - Silver'!BB52+'Each Gender - Bronze'!BB52 &gt; 0, 'Each Gender - Gold'!BB52*'Medal values'!$B$1+'Each Gender - Silver'!BB52*'Medal values'!$B$2+'Each Gender - Bronze'!BB52*'Medal values'!$B$3, "") + IF(AND(BB$1 = BA$1, BA$2 = "Mixed"), 0.5*BA52, 0) + IF(AND(BB$1 = BC$1, BC$2 = "Mixed"), 0.5*BC52, 0)</f>
        <v>1</v>
      </c>
      <c r="BC52" s="5">
        <f>IF('Each Gender - Gold'!BC52+'Each Gender - Silver'!BC52+'Each Gender - Bronze'!BC52 &gt; 0, 'Each Gender - Gold'!BC52*'Medal values'!$B$1+'Each Gender - Silver'!BC52*'Medal values'!$B$2+'Each Gender - Bronze'!BC52*'Medal values'!$B$3, "") + IF(AND(BC$1 = BB$1, BB$2 = "Mixed"), 0.5*BB52, 0) + IF(AND(BC$1 = BD$1, BD$2 = "Mixed"), 0.5*BD52, 0)</f>
        <v>1</v>
      </c>
      <c r="BD52" s="5">
        <f>IF('Each Gender - Gold'!BD52+'Each Gender - Silver'!BD52+'Each Gender - Bronze'!BD52 &gt; 0, 'Each Gender - Gold'!BD52*'Medal values'!$B$1+'Each Gender - Silver'!BD52*'Medal values'!$B$2+'Each Gender - Bronze'!BD52*'Medal values'!$B$3, "") + IF(AND(BD$1 = BC$1, BC$2 = "Mixed"), 0.5*BC52, 0) + IF(AND(BD$1 = BE$1, BE$2 = "Mixed"), 0.5*BE52, 0)</f>
        <v>0</v>
      </c>
      <c r="BE52" s="5">
        <f>IF('Each Gender - Gold'!BE52+'Each Gender - Silver'!BE52+'Each Gender - Bronze'!BE52 &gt; 0, 'Each Gender - Gold'!BE52*'Medal values'!$B$1+'Each Gender - Silver'!BE52*'Medal values'!$B$2+'Each Gender - Bronze'!BE52*'Medal values'!$B$3, "") + IF(AND(BE$1 = BD$1, BD$2 = "Mixed"), 0.5*BD52, 0) + IF(AND(BE$1 = BF$1, BF$2 = "Mixed"), 0.5*BF52, 0)</f>
        <v>0</v>
      </c>
      <c r="BF52" s="5">
        <f>IF('Each Gender - Gold'!BF52+'Each Gender - Silver'!BF52+'Each Gender - Bronze'!BF52 &gt; 0, 'Each Gender - Gold'!BF52*'Medal values'!$B$1+'Each Gender - Silver'!BF52*'Medal values'!$B$2+'Each Gender - Bronze'!BF52*'Medal values'!$B$3, "") + IF(AND(BF$1 = BE$1, BE$2 = "Mixed"), 0.5*BE52, 0) + IF(AND(BF$1 = BG$1, BG$2 = "Mixed"), 0.5*BG52, 0)</f>
        <v>0</v>
      </c>
      <c r="BG52" s="5">
        <f>IF('Each Gender - Gold'!BG52+'Each Gender - Silver'!BG52+'Each Gender - Bronze'!BG52 &gt; 0, 'Each Gender - Gold'!BG52*'Medal values'!$B$1+'Each Gender - Silver'!BG52*'Medal values'!$B$2+'Each Gender - Bronze'!BG52*'Medal values'!$B$3, "") + IF(AND(BG$1 = BF$1, BF$2 = "Mixed"), 0.5*BF52, 0) + IF(AND(BG$1 = BH$1, BH$2 = "Mixed"), 0.5*BH52, 0)</f>
        <v>0</v>
      </c>
      <c r="BH52" s="5">
        <f>IF('Each Gender - Gold'!BH52+'Each Gender - Silver'!BH52+'Each Gender - Bronze'!BH52 &gt; 0, 'Each Gender - Gold'!BH52*'Medal values'!$B$1+'Each Gender - Silver'!BH52*'Medal values'!$B$2+'Each Gender - Bronze'!BH52*'Medal values'!$B$3, "") + IF(AND(BH$1 = BG$1, BG$2 = "Mixed"), 0.5*BG52, 0) + IF(AND(BH$1 = BI$1, BI$2 = "Mixed"), 0.5*BI52, 0)</f>
        <v>0</v>
      </c>
      <c r="BI52" s="5">
        <f>IF('Each Gender - Gold'!BI52+'Each Gender - Silver'!BI52+'Each Gender - Bronze'!BI52 &gt; 0, 'Each Gender - Gold'!BI52*'Medal values'!$B$1+'Each Gender - Silver'!BI52*'Medal values'!$B$2+'Each Gender - Bronze'!BI52*'Medal values'!$B$3, "") + IF(AND(BI$1 = BH$1, BH$2 = "Mixed"), 0.5*BH52, 0) + IF(AND(BI$1 = BJ$1, BJ$2 = "Mixed"), 0.5*BJ52, 0)</f>
        <v>0</v>
      </c>
      <c r="BJ52" s="5">
        <f>IF('Each Gender - Gold'!BJ52+'Each Gender - Silver'!BJ52+'Each Gender - Bronze'!BJ52 &gt; 0, 'Each Gender - Gold'!BJ52*'Medal values'!$B$1+'Each Gender - Silver'!BJ52*'Medal values'!$B$2+'Each Gender - Bronze'!BJ52*'Medal values'!$B$3, "") + IF(AND(BJ$1 = BI$1, BI$2 = "Mixed"), 0.5*BI52, 0) + IF(AND(BJ$1 = BK$1, BK$2 = "Mixed"), 0.5*BK52, 0)</f>
        <v>0</v>
      </c>
      <c r="BK52" s="5">
        <f>IF('Each Gender - Gold'!BK52+'Each Gender - Silver'!BK52+'Each Gender - Bronze'!BK52 &gt; 0, 'Each Gender - Gold'!BK52*'Medal values'!$B$1+'Each Gender - Silver'!BK52*'Medal values'!$B$2+'Each Gender - Bronze'!BK52*'Medal values'!$B$3, "") + IF(AND(BK$1 = BJ$1, BJ$2 = "Mixed"), 0.5*BJ52, 0) + IF(AND(BK$1 = BL$1, BL$2 = "Mixed"), 0.5*BL52, 0)</f>
        <v>0</v>
      </c>
      <c r="BL52" s="5">
        <f>IF('Each Gender - Gold'!BL52+'Each Gender - Silver'!BL52+'Each Gender - Bronze'!BL52 &gt; 0, 'Each Gender - Gold'!BL52*'Medal values'!$B$1+'Each Gender - Silver'!BL52*'Medal values'!$B$2+'Each Gender - Bronze'!BL52*'Medal values'!$B$3, "") + IF(AND(BL$1 = BK$1, BK$2 = "Mixed"), 0.5*BK52, 0) + IF(AND(BL$1 = BM$1, BM$2 = "Mixed"), 0.5*BM52, 0)</f>
        <v>0</v>
      </c>
      <c r="BM52" s="5">
        <f>IF('Each Gender - Gold'!BM52+'Each Gender - Silver'!BM52+'Each Gender - Bronze'!BM52 &gt; 0, 'Each Gender - Gold'!BM52*'Medal values'!$B$1+'Each Gender - Silver'!BM52*'Medal values'!$B$2+'Each Gender - Bronze'!BM52*'Medal values'!$B$3, "") + IF(AND(BM$1 = BL$1, BL$2 = "Mixed"), 0.5*BL52, 0) + IF(AND(BM$1 = BN$1, BN$2 = "Mixed"), 0.5*BN52, 0)</f>
        <v>0</v>
      </c>
      <c r="BN52" s="5">
        <f>IF('Each Gender - Gold'!BN52+'Each Gender - Silver'!BN52+'Each Gender - Bronze'!BN52 &gt; 0, 'Each Gender - Gold'!BN52*'Medal values'!$B$1+'Each Gender - Silver'!BN52*'Medal values'!$B$2+'Each Gender - Bronze'!BN52*'Medal values'!$B$3, "") + IF(AND(BN$1 = BM$1, BM$2 = "Mixed"), 0.5*BM52, 0) + IF(AND(BN$1 = BO$1, BO$2 = "Mixed"), 0.5*BO52, 0)</f>
        <v>0</v>
      </c>
      <c r="BO52" s="5">
        <f>IF('Each Gender - Gold'!BO52+'Each Gender - Silver'!BO52+'Each Gender - Bronze'!BO52 &gt; 0, 'Each Gender - Gold'!BO52*'Medal values'!$B$1+'Each Gender - Silver'!BO52*'Medal values'!$B$2+'Each Gender - Bronze'!BO52*'Medal values'!$B$3, "") + IF(AND(BO$1 = BN$1, BN$2 = "Mixed"), 0.5*BN52, 0) + IF(AND(BO$1 = BP$1, BP$2 = "Mixed"), 0.5*BP52, 0)</f>
        <v>0</v>
      </c>
      <c r="BP52" s="5">
        <f>IF('Each Gender - Gold'!BP52+'Each Gender - Silver'!BP52+'Each Gender - Bronze'!BP52 &gt; 0, 'Each Gender - Gold'!BP52*'Medal values'!$B$1+'Each Gender - Silver'!BP52*'Medal values'!$B$2+'Each Gender - Bronze'!BP52*'Medal values'!$B$3, "") + IF(AND(BP$1 = BO$1, BO$2 = "Mixed"), 0.5*BO52, 0) + IF(AND(BP$1 = BQ$1, BQ$2 = "Mixed"), 0.5*BQ52, 0)</f>
        <v>0</v>
      </c>
      <c r="BQ52" s="5">
        <f>IF('Each Gender - Gold'!BQ52+'Each Gender - Silver'!BQ52+'Each Gender - Bronze'!BQ52 &gt; 0, 'Each Gender - Gold'!BQ52*'Medal values'!$B$1+'Each Gender - Silver'!BQ52*'Medal values'!$B$2+'Each Gender - Bronze'!BQ52*'Medal values'!$B$3, "") + IF(AND(BQ$1 = BP$1, BP$2 = "Mixed"), 0.5*BP52, 0) + IF(AND(BQ$1 = BR$1, BR$2 = "Mixed"), 0.5*BR52, 0)</f>
        <v>0</v>
      </c>
      <c r="BR52" s="5">
        <f>IF('Each Gender - Gold'!BR52+'Each Gender - Silver'!BR52+'Each Gender - Bronze'!BR52 &gt; 0, 'Each Gender - Gold'!BR52*'Medal values'!$B$1+'Each Gender - Silver'!BR52*'Medal values'!$B$2+'Each Gender - Bronze'!BR52*'Medal values'!$B$3, "") + IF(AND(BR$1 = BQ$1, BQ$2 = "Mixed"), 0.5*BQ52, 0) + IF(AND(BR$1 = BS$1, BS$2 = "Mixed"), 0.5*BS52, 0)</f>
        <v>0</v>
      </c>
      <c r="BS52" s="5">
        <f>IF('Each Gender - Gold'!BS52+'Each Gender - Silver'!BS52+'Each Gender - Bronze'!BS52 &gt; 0, 'Each Gender - Gold'!BS52*'Medal values'!$B$1+'Each Gender - Silver'!BS52*'Medal values'!$B$2+'Each Gender - Bronze'!BS52*'Medal values'!$B$3, "") + IF(AND(BS$1 = BR$1, BR$2 = "Mixed"), 0.5*BR52, 0) + IF(AND(BS$1 = BT$1, BT$2 = "Mixed"), 0.5*BT52, 0)</f>
        <v>0</v>
      </c>
      <c r="BT52" s="5">
        <f>IF('Each Gender - Gold'!BT52+'Each Gender - Silver'!BT52+'Each Gender - Bronze'!BT52 &gt; 0, 'Each Gender - Gold'!BT52*'Medal values'!$B$1+'Each Gender - Silver'!BT52*'Medal values'!$B$2+'Each Gender - Bronze'!BT52*'Medal values'!$B$3, "") + IF(AND(BT$1 = BS$1, BS$2 = "Mixed"), 0.5*BS52, 0) + IF(AND(BT$1 = BU$1, BU$2 = "Mixed"), 0.5*BU52, 0)</f>
        <v>0</v>
      </c>
      <c r="BU52" s="5">
        <f>IF('Each Gender - Gold'!BU52+'Each Gender - Silver'!BU52+'Each Gender - Bronze'!BU52 &gt; 0, 'Each Gender - Gold'!BU52*'Medal values'!$B$1+'Each Gender - Silver'!BU52*'Medal values'!$B$2+'Each Gender - Bronze'!BU52*'Medal values'!$B$3, "") + IF(AND(BU$1 = BT$1, BT$2 = "Mixed"), 0.5*BT52, 0) + IF(AND(BU$1 = BV$1, BV$2 = "Mixed"), 0.5*BV52, 0)</f>
        <v>0</v>
      </c>
      <c r="BV52" s="5">
        <f>IF('Each Gender - Gold'!BV52+'Each Gender - Silver'!BV52+'Each Gender - Bronze'!BV52 &gt; 0, 'Each Gender - Gold'!BV52*'Medal values'!$B$1+'Each Gender - Silver'!BV52*'Medal values'!$B$2+'Each Gender - Bronze'!BV52*'Medal values'!$B$3, "") + IF(AND(BV$1 = BU$1, BU$2 = "Mixed"), 0.5*BU52, 0) + IF(AND(BV$1 = BW$1, BW$2 = "Mixed"), 0.5*BW52, 0)</f>
        <v>0</v>
      </c>
      <c r="BW52" s="5">
        <f>IF('Each Gender - Gold'!BW52+'Each Gender - Silver'!BW52+'Each Gender - Bronze'!BW52 &gt; 0, 'Each Gender - Gold'!BW52*'Medal values'!$B$1+'Each Gender - Silver'!BW52*'Medal values'!$B$2+'Each Gender - Bronze'!BW52*'Medal values'!$B$3, "") + IF(AND(BW$1 = BV$1, BV$2 = "Mixed"), 0.5*BV52, 0) + IF(AND(BW$1 = BX$1, BX$2 = "Mixed"), 0.5*BX52, 0)</f>
        <v>0</v>
      </c>
      <c r="BX52" s="5">
        <f>IF('Each Gender - Gold'!BX52+'Each Gender - Silver'!BX52+'Each Gender - Bronze'!BX52 &gt; 0, 'Each Gender - Gold'!BX52*'Medal values'!$B$1+'Each Gender - Silver'!BX52*'Medal values'!$B$2+'Each Gender - Bronze'!BX52*'Medal values'!$B$3, "") + IF(AND(BX$1 = BW$1, BW$2 = "Mixed"), 0.5*BW52, 0) + IF(AND(BX$1 = BY$1, BY$2 = "Mixed"), 0.5*BY52, 0)</f>
        <v>0</v>
      </c>
      <c r="BY52" s="5">
        <f>IF('Each Gender - Gold'!BY52+'Each Gender - Silver'!BY52+'Each Gender - Bronze'!BY52 &gt; 0, 'Each Gender - Gold'!BY52*'Medal values'!$B$1+'Each Gender - Silver'!BY52*'Medal values'!$B$2+'Each Gender - Bronze'!BY52*'Medal values'!$B$3, "") + IF(AND(BY$1 = BX$1, BX$2 = "Mixed"), 0.5*BX52, 0) + IF(AND(BY$1 = BZ$1, BZ$2 = "Mixed"), 0.5*BZ52, 0)</f>
        <v>0</v>
      </c>
      <c r="BZ52" s="5">
        <f>IF('Each Gender - Gold'!BZ52+'Each Gender - Silver'!BZ52+'Each Gender - Bronze'!BZ52 &gt; 0, 'Each Gender - Gold'!BZ52*'Medal values'!$B$1+'Each Gender - Silver'!BZ52*'Medal values'!$B$2+'Each Gender - Bronze'!BZ52*'Medal values'!$B$3, "") + IF(AND(BZ$1 = BY$1, BY$2 = "Mixed"), 0.5*BY52, 0) + IF(AND(BZ$1 = CA$1, CA$2 = "Mixed"), 0.5*CA52, 0)</f>
        <v>0</v>
      </c>
      <c r="CA52" s="5">
        <f>IF('Each Gender - Gold'!CA52+'Each Gender - Silver'!CA52+'Each Gender - Bronze'!CA52 &gt; 0, 'Each Gender - Gold'!CA52*'Medal values'!$B$1+'Each Gender - Silver'!CA52*'Medal values'!$B$2+'Each Gender - Bronze'!CA52*'Medal values'!$B$3, "") + IF(AND(CA$1 = BZ$1, BZ$2 = "Mixed"), 0.5*BZ52, 0) + IF(AND(CA$1 = CB$1, CB$2 = "Mixed"), 0.5*CB52, 0)</f>
        <v>0</v>
      </c>
      <c r="CB52" s="5">
        <f>IF('Each Gender - Gold'!CB52+'Each Gender - Silver'!CB52+'Each Gender - Bronze'!CB52 &gt; 0, 'Each Gender - Gold'!CB52*'Medal values'!$B$1+'Each Gender - Silver'!CB52*'Medal values'!$B$2+'Each Gender - Bronze'!CB52*'Medal values'!$B$3, "") + IF(AND(CB$1 = CA$1, CA$2 = "Mixed"), 0.5*CA52, 0) + IF(AND(CB$1 = CC$1, CC$2 = "Mixed"), 0.5*CC52, 0)</f>
        <v>0</v>
      </c>
      <c r="CC52" s="5">
        <f>IF('Each Gender - Gold'!CC52+'Each Gender - Silver'!CC52+'Each Gender - Bronze'!CC52 &gt; 0, 'Each Gender - Gold'!CC52*'Medal values'!$B$1+'Each Gender - Silver'!CC52*'Medal values'!$B$2+'Each Gender - Bronze'!CC52*'Medal values'!$B$3, "") + IF(AND(CC$1 = CB$1, CB$2 = "Mixed"), 0.5*CB52, 0) + IF(AND(CC$1 = CD$1, CD$2 = "Mixed"), 0.5*CD52, 0)</f>
        <v>0</v>
      </c>
      <c r="CD52" s="5">
        <f>IF('Each Gender - Gold'!CD52+'Each Gender - Silver'!CD52+'Each Gender - Bronze'!CD52 &gt; 0, 'Each Gender - Gold'!CD52*'Medal values'!$B$1+'Each Gender - Silver'!CD52*'Medal values'!$B$2+'Each Gender - Bronze'!CD52*'Medal values'!$B$3, "") + IF(AND(CD$1 = CC$1, CC$2 = "Mixed"), 0.5*CC52, 0) + IF(AND(CD$1 = CE$1, CE$2 = "Mixed"), 0.5*CE52, 0)</f>
        <v>0</v>
      </c>
      <c r="CE52" s="5">
        <f>IF('Each Gender - Gold'!CE52+'Each Gender - Silver'!CE52+'Each Gender - Bronze'!CE52 &gt; 0, 'Each Gender - Gold'!CE52*'Medal values'!$B$1+'Each Gender - Silver'!CE52*'Medal values'!$B$2+'Each Gender - Bronze'!CE52*'Medal values'!$B$3, "") + IF(AND(CE$1 = CD$1, CD$2 = "Mixed"), 0.5*CD52, 0) + IF(AND(CE$1 = CF$1, CF$2 = "Mixed"), 0.5*CF52, 0)</f>
        <v>0</v>
      </c>
      <c r="CF52" s="5">
        <f>IF('Each Gender - Gold'!CF52+'Each Gender - Silver'!CF52+'Each Gender - Bronze'!CF52 &gt; 0, 'Each Gender - Gold'!CF52*'Medal values'!$B$1+'Each Gender - Silver'!CF52*'Medal values'!$B$2+'Each Gender - Bronze'!CF52*'Medal values'!$B$3, "") + IF(AND(CF$1 = CE$1, CE$2 = "Mixed"), 0.5*CE52, 0) + IF(AND(CF$1 = CG$1, CG$2 = "Mixed"), 0.5*CG52, 0)</f>
        <v>0</v>
      </c>
      <c r="CG52" s="5">
        <f>IF('Each Gender - Gold'!CG52+'Each Gender - Silver'!CG52+'Each Gender - Bronze'!CG52 &gt; 0, 'Each Gender - Gold'!CG52*'Medal values'!$B$1+'Each Gender - Silver'!CG52*'Medal values'!$B$2+'Each Gender - Bronze'!CG52*'Medal values'!$B$3, "") + IF(AND(CG$1 = CF$1, CF$2 = "Mixed"), 0.5*CF52, 0) + IF(AND(CG$1 = CH$1, CH$2 = "Mixed"), 0.5*CH52, 0)</f>
        <v>0</v>
      </c>
      <c r="CH52" s="5">
        <f>IF('Each Gender - Gold'!CH52+'Each Gender - Silver'!CH52+'Each Gender - Bronze'!CH52 &gt; 0, 'Each Gender - Gold'!CH52*'Medal values'!$B$1+'Each Gender - Silver'!CH52*'Medal values'!$B$2+'Each Gender - Bronze'!CH52*'Medal values'!$B$3, "") + IF(AND(CH$1 = CG$1, CG$2 = "Mixed"), 0.5*CG52, 0) + IF(AND(CH$1 = CI$1, CI$2 = "Mixed"), 0.5*CI52, 0)</f>
        <v>0</v>
      </c>
      <c r="CI52" s="5">
        <f>IF('Each Gender - Gold'!CI52+'Each Gender - Silver'!CI52+'Each Gender - Bronze'!CI52 &gt; 0, 'Each Gender - Gold'!CI52*'Medal values'!$B$1+'Each Gender - Silver'!CI52*'Medal values'!$B$2+'Each Gender - Bronze'!CI52*'Medal values'!$B$3, "") + IF(AND(CI$1 = CH$1, CH$2 = "Mixed"), 0.5*CH52, 0) + IF(AND(CI$1 = CJ$1, CJ$2 = "Mixed"), 0.5*CJ52, 0)</f>
        <v>0</v>
      </c>
      <c r="CJ52" s="5">
        <f>IF('Each Gender - Gold'!CJ52+'Each Gender - Silver'!CJ52+'Each Gender - Bronze'!CJ52 &gt; 0, 'Each Gender - Gold'!CJ52*'Medal values'!$B$1+'Each Gender - Silver'!CJ52*'Medal values'!$B$2+'Each Gender - Bronze'!CJ52*'Medal values'!$B$3, "") + IF(AND(CJ$1 = CI$1, CI$2 = "Mixed"), 0.5*CI52, 0) + IF(AND(CJ$1 = CK$1, CK$2 = "Mixed"), 0.5*CK52, 0)</f>
        <v>0</v>
      </c>
      <c r="CK52" s="5">
        <f>IF('Each Gender - Gold'!CK52+'Each Gender - Silver'!CK52+'Each Gender - Bronze'!CK52 &gt; 0, 'Each Gender - Gold'!CK52*'Medal values'!$B$1+'Each Gender - Silver'!CK52*'Medal values'!$B$2+'Each Gender - Bronze'!CK52*'Medal values'!$B$3, "") + IF(AND(CK$1 = CJ$1, CJ$2 = "Mixed"), 0.5*CJ52, 0) + IF(AND(CK$1 = CL$1, CL$2 = "Mixed"), 0.5*CL52, 0)</f>
        <v>0</v>
      </c>
      <c r="CL52" s="5">
        <f>IF('Each Gender - Gold'!CL52+'Each Gender - Silver'!CL52+'Each Gender - Bronze'!CL52 &gt; 0, 'Each Gender - Gold'!CL52*'Medal values'!$B$1+'Each Gender - Silver'!CL52*'Medal values'!$B$2+'Each Gender - Bronze'!CL52*'Medal values'!$B$3, "") + IF(AND(CL$1 = CK$1, CK$2 = "Mixed"), 0.5*CK52, 0) + IF(AND(CL$1 = CM$1, CM$2 = "Mixed"), 0.5*CM52, 0)</f>
        <v>0</v>
      </c>
      <c r="CM52" s="5">
        <f>IF('Each Gender - Gold'!CM52+'Each Gender - Silver'!CM52+'Each Gender - Bronze'!CM52 &gt; 0, 'Each Gender - Gold'!CM52*'Medal values'!$B$1+'Each Gender - Silver'!CM52*'Medal values'!$B$2+'Each Gender - Bronze'!CM52*'Medal values'!$B$3, "") + IF(AND(CM$1 = CL$1, CL$2 = "Mixed"), 0.5*CL52, 0) + IF(AND(CM$1 = CN$1, CN$2 = "Mixed"), 0.5*CN52, 0)</f>
        <v>0</v>
      </c>
      <c r="CN52" s="5">
        <f>IF('Each Gender - Gold'!CN52+'Each Gender - Silver'!CN52+'Each Gender - Bronze'!CN52 &gt; 0, 'Each Gender - Gold'!CN52*'Medal values'!$B$1+'Each Gender - Silver'!CN52*'Medal values'!$B$2+'Each Gender - Bronze'!CN52*'Medal values'!$B$3, "") + IF(AND(CN$1 = CM$1, CM$2 = "Mixed"), 0.5*CM52, 0) + IF(AND(CN$1 = CO$1, CO$2 = "Mixed"), 0.5*CO52, 0)</f>
        <v>0</v>
      </c>
      <c r="CO52" s="5">
        <f>IF('Each Gender - Gold'!CO52+'Each Gender - Silver'!CO52+'Each Gender - Bronze'!CO52 &gt; 0, 'Each Gender - Gold'!CO52*'Medal values'!$B$1+'Each Gender - Silver'!CO52*'Medal values'!$B$2+'Each Gender - Bronze'!CO52*'Medal values'!$B$3, "") + IF(AND(CO$1 = CN$1, CN$2 = "Mixed"), 0.5*CN52, 0) + IF(AND(CO$1 = CP$1, CP$2 = "Mixed"), 0.5*CP52, 0)</f>
        <v>0</v>
      </c>
      <c r="CP52" s="5">
        <f>IF('Each Gender - Gold'!CP52+'Each Gender - Silver'!CP52+'Each Gender - Bronze'!CP52 &gt; 0, 'Each Gender - Gold'!CP52*'Medal values'!$B$1+'Each Gender - Silver'!CP52*'Medal values'!$B$2+'Each Gender - Bronze'!CP52*'Medal values'!$B$3, "") + IF(AND(CP$1 = CO$1, CO$2 = "Mixed"), 0.5*CO52, 0) + IF(AND(CP$1 = CQ$1, CQ$2 = "Mixed"), 0.5*CQ52, 0)</f>
        <v>0</v>
      </c>
      <c r="CQ52" s="5">
        <f>IF('Each Gender - Gold'!CQ52+'Each Gender - Silver'!CQ52+'Each Gender - Bronze'!CQ52 &gt; 0, 'Each Gender - Gold'!CQ52*'Medal values'!$B$1+'Each Gender - Silver'!CQ52*'Medal values'!$B$2+'Each Gender - Bronze'!CQ52*'Medal values'!$B$3, "") + IF(AND(CQ$1 = CP$1, CP$2 = "Mixed"), 0.5*CP52, 0) + IF(AND(CQ$1 = CR$1, CR$2 = "Mixed"), 0.5*CR52, 0)</f>
        <v>0</v>
      </c>
      <c r="CR52" s="5">
        <f>IF('Each Gender - Gold'!CR52+'Each Gender - Silver'!CR52+'Each Gender - Bronze'!CR52 &gt; 0, 'Each Gender - Gold'!CR52*'Medal values'!$B$1+'Each Gender - Silver'!CR52*'Medal values'!$B$2+'Each Gender - Bronze'!CR52*'Medal values'!$B$3, "") + IF(AND(CR$1 = CQ$1, CQ$2 = "Mixed"), 0.5*CQ52, 0) + IF(AND(CR$1 = CS$1, CS$2 = "Mixed"), 0.5*CS52, 0)</f>
        <v>0</v>
      </c>
      <c r="CS52" s="5">
        <f>IF('Each Gender - Gold'!CS52+'Each Gender - Silver'!CS52+'Each Gender - Bronze'!CS52 &gt; 0, 'Each Gender - Gold'!CS52*'Medal values'!$B$1+'Each Gender - Silver'!CS52*'Medal values'!$B$2+'Each Gender - Bronze'!CS52*'Medal values'!$B$3, "") + IF(AND(CS$1 = CR$1, CR$2 = "Mixed"), 0.5*CR52, 0) + IF(AND(CS$1 = CT$1, CT$2 = "Mixed"), 0.5*CT52, 0)</f>
        <v>1</v>
      </c>
      <c r="CT52" s="5">
        <f>IF('Each Gender - Gold'!CT52+'Each Gender - Silver'!CT52+'Each Gender - Bronze'!CT52 &gt; 0, 'Each Gender - Gold'!CT52*'Medal values'!$B$1+'Each Gender - Silver'!CT52*'Medal values'!$B$2+'Each Gender - Bronze'!CT52*'Medal values'!$B$3, "") + IF(AND(CT$1 = CS$1, CS$2 = "Mixed"), 0.5*CS52, 0) + IF(AND(CT$1 = CU$1, CU$2 = "Mixed"), 0.5*CU52, 0)</f>
        <v>1</v>
      </c>
      <c r="CU52" s="5">
        <f>IF('Each Gender - Gold'!CU52+'Each Gender - Silver'!CU52+'Each Gender - Bronze'!CU52 &gt; 0, 'Each Gender - Gold'!CU52*'Medal values'!$B$1+'Each Gender - Silver'!CU52*'Medal values'!$B$2+'Each Gender - Bronze'!CU52*'Medal values'!$B$3, "") + IF(AND(CU$1 = CT$1, CT$2 = "Mixed"), 0.5*CT52, 0) + IF(AND(CU$1 = CV$1, CV$2 = "Mixed"), 0.5*CV52, 0)</f>
        <v>1</v>
      </c>
      <c r="CV52" s="5">
        <f>IF('Each Gender - Gold'!CV52+'Each Gender - Silver'!CV52+'Each Gender - Bronze'!CV52 &gt; 0, 'Each Gender - Gold'!CV52*'Medal values'!$B$1+'Each Gender - Silver'!CV52*'Medal values'!$B$2+'Each Gender - Bronze'!CV52*'Medal values'!$B$3, "") + IF(AND(CV$1 = CU$1, CU$2 = "Mixed"), 0.5*CU52, 0) + IF(AND(CV$1 = CW$1, CW$2 = "Mixed"), 0.5*CW52, 0)</f>
        <v>0</v>
      </c>
      <c r="CW52" s="5">
        <f t="shared" ref="CW52:CX52" si="50">SUMIF($B$2:$CV$2,CW$2, $B52:$CV52)</f>
        <v>6</v>
      </c>
      <c r="CX52" s="5">
        <f t="shared" si="50"/>
        <v>2</v>
      </c>
    </row>
    <row r="53">
      <c r="A53" s="5" t="str">
        <f>Countries!A51</f>
        <v>KEN</v>
      </c>
      <c r="B53" s="5">
        <f>IF('Each Gender - Gold'!B53+'Each Gender - Silver'!B53+'Each Gender - Bronze'!B53 &gt; 0, 'Each Gender - Gold'!B53*'Medal values'!$B$1+'Each Gender - Silver'!B53*'Medal values'!$B$2+'Each Gender - Bronze'!B53*'Medal values'!$B$3, "") + IF(AND(B$1 = A$1, A$2 = "Mixed"), 0.5*A53, 0) + IF(AND(B$1 = C$1, C$2 = "Mixed"), 0.5*C53, 0)</f>
        <v>0</v>
      </c>
      <c r="C53" s="5">
        <f>IF('Each Gender - Gold'!C53+'Each Gender - Silver'!C53+'Each Gender - Bronze'!C53 &gt; 0, 'Each Gender - Gold'!C53*'Medal values'!$B$1+'Each Gender - Silver'!C53*'Medal values'!$B$2+'Each Gender - Bronze'!C53*'Medal values'!$B$3, "") + IF(AND(C$1 = B$1, B$2 = "Mixed"), 0.5*B53, 0) + IF(AND(C$1 = D$1, D$2 = "Mixed"), 0.5*D53, 0)</f>
        <v>0</v>
      </c>
      <c r="D53" s="5">
        <f>IF('Each Gender - Gold'!D53+'Each Gender - Silver'!D53+'Each Gender - Bronze'!D53 &gt; 0, 'Each Gender - Gold'!D53*'Medal values'!$B$1+'Each Gender - Silver'!D53*'Medal values'!$B$2+'Each Gender - Bronze'!D53*'Medal values'!$B$3, "") + IF(AND(D$1 = C$1, C$2 = "Mixed"), 0.5*C53, 0) + IF(AND(D$1 = E$1, E$2 = "Mixed"), 0.5*E53, 0)</f>
        <v>0</v>
      </c>
      <c r="E53" s="5">
        <f>IF('Each Gender - Gold'!E53+'Each Gender - Silver'!E53+'Each Gender - Bronze'!E53 &gt; 0, 'Each Gender - Gold'!E53*'Medal values'!$B$1+'Each Gender - Silver'!E53*'Medal values'!$B$2+'Each Gender - Bronze'!E53*'Medal values'!$B$3, "") + IF(AND(E$1 = D$1, D$2 = "Mixed"), 0.5*D53, 0) + IF(AND(E$1 = F$1, F$2 = "Mixed"), 0.5*F53, 0)</f>
        <v>0</v>
      </c>
      <c r="F53" s="5">
        <f>IF('Each Gender - Gold'!F53+'Each Gender - Silver'!F53+'Each Gender - Bronze'!F53 &gt; 0, 'Each Gender - Gold'!F53*'Medal values'!$B$1+'Each Gender - Silver'!F53*'Medal values'!$B$2+'Each Gender - Bronze'!F53*'Medal values'!$B$3, "") + IF(AND(F$1 = E$1, E$2 = "Mixed"), 0.5*E53, 0) + IF(AND(F$1 = G$1, G$2 = "Mixed"), 0.5*G53, 0)</f>
        <v>0</v>
      </c>
      <c r="G53" s="5">
        <f>IF('Each Gender - Gold'!G53+'Each Gender - Silver'!G53+'Each Gender - Bronze'!G53 &gt; 0, 'Each Gender - Gold'!G53*'Medal values'!$B$1+'Each Gender - Silver'!G53*'Medal values'!$B$2+'Each Gender - Bronze'!G53*'Medal values'!$B$3, "") + IF(AND(G$1 = F$1, F$2 = "Mixed"), 0.5*F53, 0) + IF(AND(G$1 = H$1, H$2 = "Mixed"), 0.5*H53, 0)</f>
        <v>0</v>
      </c>
      <c r="H53" s="5">
        <f>IF('Each Gender - Gold'!H53+'Each Gender - Silver'!H53+'Each Gender - Bronze'!H53 &gt; 0, 'Each Gender - Gold'!H53*'Medal values'!$B$1+'Each Gender - Silver'!H53*'Medal values'!$B$2+'Each Gender - Bronze'!H53*'Medal values'!$B$3, "") + IF(AND(H$1 = G$1, G$2 = "Mixed"), 0.5*G53, 0) + IF(AND(H$1 = I$1, I$2 = "Mixed"), 0.5*I53, 0)</f>
        <v>0</v>
      </c>
      <c r="I53" s="5">
        <f>IF('Each Gender - Gold'!I53+'Each Gender - Silver'!I53+'Each Gender - Bronze'!I53 &gt; 0, 'Each Gender - Gold'!I53*'Medal values'!$B$1+'Each Gender - Silver'!I53*'Medal values'!$B$2+'Each Gender - Bronze'!I53*'Medal values'!$B$3, "") + IF(AND(I$1 = H$1, H$2 = "Mixed"), 0.5*H53, 0) + IF(AND(I$1 = J$1, J$2 = "Mixed"), 0.5*J53, 0)</f>
        <v>0</v>
      </c>
      <c r="J53" s="5">
        <f>IF('Each Gender - Gold'!J53+'Each Gender - Silver'!J53+'Each Gender - Bronze'!J53 &gt; 0, 'Each Gender - Gold'!J53*'Medal values'!$B$1+'Each Gender - Silver'!J53*'Medal values'!$B$2+'Each Gender - Bronze'!J53*'Medal values'!$B$3, "") + IF(AND(J$1 = I$1, I$2 = "Mixed"), 0.5*I53, 0) + IF(AND(J$1 = K$1, K$2 = "Mixed"), 0.5*K53, 0)</f>
        <v>11.002002</v>
      </c>
      <c r="K53" s="5">
        <f>IF('Each Gender - Gold'!K53+'Each Gender - Silver'!K53+'Each Gender - Bronze'!K53 &gt; 0, 'Each Gender - Gold'!K53*'Medal values'!$B$1+'Each Gender - Silver'!K53*'Medal values'!$B$2+'Each Gender - Bronze'!K53*'Medal values'!$B$3, "") + IF(AND(K$1 = J$1, J$2 = "Mixed"), 0.5*J53, 0) + IF(AND(K$1 = L$1, L$2 = "Mixed"), 0.5*L53, 0)</f>
        <v>0</v>
      </c>
      <c r="L53" s="5">
        <f>IF('Each Gender - Gold'!L53+'Each Gender - Silver'!L53+'Each Gender - Bronze'!L53 &gt; 0, 'Each Gender - Gold'!L53*'Medal values'!$B$1+'Each Gender - Silver'!L53*'Medal values'!$B$2+'Each Gender - Bronze'!L53*'Medal values'!$B$3, "") + IF(AND(L$1 = K$1, K$2 = "Mixed"), 0.5*K53, 0) + IF(AND(L$1 = M$1, M$2 = "Mixed"), 0.5*M53, 0)</f>
        <v>11.002002</v>
      </c>
      <c r="M53" s="5">
        <f>IF('Each Gender - Gold'!M53+'Each Gender - Silver'!M53+'Each Gender - Bronze'!M53 &gt; 0, 'Each Gender - Gold'!M53*'Medal values'!$B$1+'Each Gender - Silver'!M53*'Medal values'!$B$2+'Each Gender - Bronze'!M53*'Medal values'!$B$3, "") + IF(AND(M$1 = L$1, L$2 = "Mixed"), 0.5*L53, 0) + IF(AND(M$1 = N$1, N$2 = "Mixed"), 0.5*N53, 0)</f>
        <v>0</v>
      </c>
      <c r="N53" s="5">
        <f>IF('Each Gender - Gold'!N53+'Each Gender - Silver'!N53+'Each Gender - Bronze'!N53 &gt; 0, 'Each Gender - Gold'!N53*'Medal values'!$B$1+'Each Gender - Silver'!N53*'Medal values'!$B$2+'Each Gender - Bronze'!N53*'Medal values'!$B$3, "") + IF(AND(N$1 = M$1, M$2 = "Mixed"), 0.5*M53, 0) + IF(AND(N$1 = O$1, O$2 = "Mixed"), 0.5*O53, 0)</f>
        <v>0</v>
      </c>
      <c r="O53" s="5">
        <f>IF('Each Gender - Gold'!O53+'Each Gender - Silver'!O53+'Each Gender - Bronze'!O53 &gt; 0, 'Each Gender - Gold'!O53*'Medal values'!$B$1+'Each Gender - Silver'!O53*'Medal values'!$B$2+'Each Gender - Bronze'!O53*'Medal values'!$B$3, "") + IF(AND(O$1 = N$1, N$2 = "Mixed"), 0.5*N53, 0) + IF(AND(O$1 = P$1, P$2 = "Mixed"), 0.5*P53, 0)</f>
        <v>0</v>
      </c>
      <c r="P53" s="5">
        <f>IF('Each Gender - Gold'!P53+'Each Gender - Silver'!P53+'Each Gender - Bronze'!P53 &gt; 0, 'Each Gender - Gold'!P53*'Medal values'!$B$1+'Each Gender - Silver'!P53*'Medal values'!$B$2+'Each Gender - Bronze'!P53*'Medal values'!$B$3, "") + IF(AND(P$1 = O$1, O$2 = "Mixed"), 0.5*O53, 0) + IF(AND(P$1 = Q$1, Q$2 = "Mixed"), 0.5*Q53, 0)</f>
        <v>0</v>
      </c>
      <c r="Q53" s="5">
        <f>IF('Each Gender - Gold'!Q53+'Each Gender - Silver'!Q53+'Each Gender - Bronze'!Q53 &gt; 0, 'Each Gender - Gold'!Q53*'Medal values'!$B$1+'Each Gender - Silver'!Q53*'Medal values'!$B$2+'Each Gender - Bronze'!Q53*'Medal values'!$B$3, "") + IF(AND(Q$1 = P$1, P$2 = "Mixed"), 0.5*P53, 0) + IF(AND(Q$1 = R$1, R$2 = "Mixed"), 0.5*R53, 0)</f>
        <v>0</v>
      </c>
      <c r="R53" s="5">
        <f>IF('Each Gender - Gold'!R53+'Each Gender - Silver'!R53+'Each Gender - Bronze'!R53 &gt; 0, 'Each Gender - Gold'!R53*'Medal values'!$B$1+'Each Gender - Silver'!R53*'Medal values'!$B$2+'Each Gender - Bronze'!R53*'Medal values'!$B$3, "") + IF(AND(R$1 = Q$1, Q$2 = "Mixed"), 0.5*Q53, 0) + IF(AND(R$1 = S$1, S$2 = "Mixed"), 0.5*S53, 0)</f>
        <v>0</v>
      </c>
      <c r="S53" s="5">
        <f>IF('Each Gender - Gold'!S53+'Each Gender - Silver'!S53+'Each Gender - Bronze'!S53 &gt; 0, 'Each Gender - Gold'!S53*'Medal values'!$B$1+'Each Gender - Silver'!S53*'Medal values'!$B$2+'Each Gender - Bronze'!S53*'Medal values'!$B$3, "") + IF(AND(S$1 = R$1, R$2 = "Mixed"), 0.5*R53, 0) + IF(AND(S$1 = T$1, T$2 = "Mixed"), 0.5*T53, 0)</f>
        <v>0</v>
      </c>
      <c r="T53" s="5">
        <f>IF('Each Gender - Gold'!T53+'Each Gender - Silver'!T53+'Each Gender - Bronze'!T53 &gt; 0, 'Each Gender - Gold'!T53*'Medal values'!$B$1+'Each Gender - Silver'!T53*'Medal values'!$B$2+'Each Gender - Bronze'!T53*'Medal values'!$B$3, "") + IF(AND(T$1 = S$1, S$2 = "Mixed"), 0.5*S53, 0) + IF(AND(T$1 = U$1, U$2 = "Mixed"), 0.5*U53, 0)</f>
        <v>0</v>
      </c>
      <c r="U53" s="5">
        <f>IF('Each Gender - Gold'!U53+'Each Gender - Silver'!U53+'Each Gender - Bronze'!U53 &gt; 0, 'Each Gender - Gold'!U53*'Medal values'!$B$1+'Each Gender - Silver'!U53*'Medal values'!$B$2+'Each Gender - Bronze'!U53*'Medal values'!$B$3, "") + IF(AND(U$1 = T$1, T$2 = "Mixed"), 0.5*T53, 0) + IF(AND(U$1 = V$1, V$2 = "Mixed"), 0.5*V53, 0)</f>
        <v>0</v>
      </c>
      <c r="V53" s="5">
        <f>IF('Each Gender - Gold'!V53+'Each Gender - Silver'!V53+'Each Gender - Bronze'!V53 &gt; 0, 'Each Gender - Gold'!V53*'Medal values'!$B$1+'Each Gender - Silver'!V53*'Medal values'!$B$2+'Each Gender - Bronze'!V53*'Medal values'!$B$3, "") + IF(AND(V$1 = U$1, U$2 = "Mixed"), 0.5*U53, 0) + IF(AND(V$1 = W$1, W$2 = "Mixed"), 0.5*W53, 0)</f>
        <v>0</v>
      </c>
      <c r="W53" s="5">
        <f>IF('Each Gender - Gold'!W53+'Each Gender - Silver'!W53+'Each Gender - Bronze'!W53 &gt; 0, 'Each Gender - Gold'!W53*'Medal values'!$B$1+'Each Gender - Silver'!W53*'Medal values'!$B$2+'Each Gender - Bronze'!W53*'Medal values'!$B$3, "") + IF(AND(W$1 = V$1, V$2 = "Mixed"), 0.5*V53, 0) + IF(AND(W$1 = X$1, X$2 = "Mixed"), 0.5*X53, 0)</f>
        <v>0</v>
      </c>
      <c r="X53" s="5">
        <f>IF('Each Gender - Gold'!X53+'Each Gender - Silver'!X53+'Each Gender - Bronze'!X53 &gt; 0, 'Each Gender - Gold'!X53*'Medal values'!$B$1+'Each Gender - Silver'!X53*'Medal values'!$B$2+'Each Gender - Bronze'!X53*'Medal values'!$B$3, "") + IF(AND(X$1 = W$1, W$2 = "Mixed"), 0.5*W53, 0) + IF(AND(X$1 = Y$1, Y$2 = "Mixed"), 0.5*Y53, 0)</f>
        <v>0</v>
      </c>
      <c r="Y53" s="5">
        <f>IF('Each Gender - Gold'!Y53+'Each Gender - Silver'!Y53+'Each Gender - Bronze'!Y53 &gt; 0, 'Each Gender - Gold'!Y53*'Medal values'!$B$1+'Each Gender - Silver'!Y53*'Medal values'!$B$2+'Each Gender - Bronze'!Y53*'Medal values'!$B$3, "") + IF(AND(Y$1 = X$1, X$2 = "Mixed"), 0.5*X53, 0) + IF(AND(Y$1 = Z$1, Z$2 = "Mixed"), 0.5*Z53, 0)</f>
        <v>0</v>
      </c>
      <c r="Z53" s="5">
        <f>IF('Each Gender - Gold'!Z53+'Each Gender - Silver'!Z53+'Each Gender - Bronze'!Z53 &gt; 0, 'Each Gender - Gold'!Z53*'Medal values'!$B$1+'Each Gender - Silver'!Z53*'Medal values'!$B$2+'Each Gender - Bronze'!Z53*'Medal values'!$B$3, "") + IF(AND(Z$1 = Y$1, Y$2 = "Mixed"), 0.5*Y53, 0) + IF(AND(Z$1 = AA$1, AA$2 = "Mixed"), 0.5*AA53, 0)</f>
        <v>0</v>
      </c>
      <c r="AA53" s="5">
        <f>IF('Each Gender - Gold'!AA53+'Each Gender - Silver'!AA53+'Each Gender - Bronze'!AA53 &gt; 0, 'Each Gender - Gold'!AA53*'Medal values'!$B$1+'Each Gender - Silver'!AA53*'Medal values'!$B$2+'Each Gender - Bronze'!AA53*'Medal values'!$B$3, "") + IF(AND(AA$1 = Z$1, Z$2 = "Mixed"), 0.5*Z53, 0) + IF(AND(AA$1 = AB$1, AB$2 = "Mixed"), 0.5*AB53, 0)</f>
        <v>0</v>
      </c>
      <c r="AB53" s="5">
        <f>IF('Each Gender - Gold'!AB53+'Each Gender - Silver'!AB53+'Each Gender - Bronze'!AB53 &gt; 0, 'Each Gender - Gold'!AB53*'Medal values'!$B$1+'Each Gender - Silver'!AB53*'Medal values'!$B$2+'Each Gender - Bronze'!AB53*'Medal values'!$B$3, "") + IF(AND(AB$1 = AA$1, AA$2 = "Mixed"), 0.5*AA53, 0) + IF(AND(AB$1 = AC$1, AC$2 = "Mixed"), 0.5*AC53, 0)</f>
        <v>0</v>
      </c>
      <c r="AC53" s="5">
        <f>IF('Each Gender - Gold'!AC53+'Each Gender - Silver'!AC53+'Each Gender - Bronze'!AC53 &gt; 0, 'Each Gender - Gold'!AC53*'Medal values'!$B$1+'Each Gender - Silver'!AC53*'Medal values'!$B$2+'Each Gender - Bronze'!AC53*'Medal values'!$B$3, "") + IF(AND(AC$1 = AB$1, AB$2 = "Mixed"), 0.5*AB53, 0) + IF(AND(AC$1 = AD$1, AD$2 = "Mixed"), 0.5*AD53, 0)</f>
        <v>0</v>
      </c>
      <c r="AD53" s="5">
        <f>IF('Each Gender - Gold'!AD53+'Each Gender - Silver'!AD53+'Each Gender - Bronze'!AD53 &gt; 0, 'Each Gender - Gold'!AD53*'Medal values'!$B$1+'Each Gender - Silver'!AD53*'Medal values'!$B$2+'Each Gender - Bronze'!AD53*'Medal values'!$B$3, "") + IF(AND(AD$1 = AC$1, AC$2 = "Mixed"), 0.5*AC53, 0) + IF(AND(AD$1 = AE$1, AE$2 = "Mixed"), 0.5*AE53, 0)</f>
        <v>0</v>
      </c>
      <c r="AE53" s="5">
        <f>IF('Each Gender - Gold'!AE53+'Each Gender - Silver'!AE53+'Each Gender - Bronze'!AE53 &gt; 0, 'Each Gender - Gold'!AE53*'Medal values'!$B$1+'Each Gender - Silver'!AE53*'Medal values'!$B$2+'Each Gender - Bronze'!AE53*'Medal values'!$B$3, "") + IF(AND(AE$1 = AD$1, AD$2 = "Mixed"), 0.5*AD53, 0) + IF(AND(AE$1 = AF$1, AF$2 = "Mixed"), 0.5*AF53, 0)</f>
        <v>0</v>
      </c>
      <c r="AF53" s="5">
        <f>IF('Each Gender - Gold'!AF53+'Each Gender - Silver'!AF53+'Each Gender - Bronze'!AF53 &gt; 0, 'Each Gender - Gold'!AF53*'Medal values'!$B$1+'Each Gender - Silver'!AF53*'Medal values'!$B$2+'Each Gender - Bronze'!AF53*'Medal values'!$B$3, "") + IF(AND(AF$1 = AE$1, AE$2 = "Mixed"), 0.5*AE53, 0) + IF(AND(AF$1 = AG$1, AG$2 = "Mixed"), 0.5*AG53, 0)</f>
        <v>0</v>
      </c>
      <c r="AG53" s="5">
        <f>IF('Each Gender - Gold'!AG53+'Each Gender - Silver'!AG53+'Each Gender - Bronze'!AG53 &gt; 0, 'Each Gender - Gold'!AG53*'Medal values'!$B$1+'Each Gender - Silver'!AG53*'Medal values'!$B$2+'Each Gender - Bronze'!AG53*'Medal values'!$B$3, "") + IF(AND(AG$1 = AF$1, AF$2 = "Mixed"), 0.5*AF53, 0) + IF(AND(AG$1 = AH$1, AH$2 = "Mixed"), 0.5*AH53, 0)</f>
        <v>0</v>
      </c>
      <c r="AH53" s="5">
        <f>IF('Each Gender - Gold'!AH53+'Each Gender - Silver'!AH53+'Each Gender - Bronze'!AH53 &gt; 0, 'Each Gender - Gold'!AH53*'Medal values'!$B$1+'Each Gender - Silver'!AH53*'Medal values'!$B$2+'Each Gender - Bronze'!AH53*'Medal values'!$B$3, "") + IF(AND(AH$1 = AG$1, AG$2 = "Mixed"), 0.5*AG53, 0) + IF(AND(AH$1 = AI$1, AI$2 = "Mixed"), 0.5*AI53, 0)</f>
        <v>0</v>
      </c>
      <c r="AI53" s="5">
        <f>IF('Each Gender - Gold'!AI53+'Each Gender - Silver'!AI53+'Each Gender - Bronze'!AI53 &gt; 0, 'Each Gender - Gold'!AI53*'Medal values'!$B$1+'Each Gender - Silver'!AI53*'Medal values'!$B$2+'Each Gender - Bronze'!AI53*'Medal values'!$B$3, "") + IF(AND(AI$1 = AH$1, AH$2 = "Mixed"), 0.5*AH53, 0) + IF(AND(AI$1 = AJ$1, AJ$2 = "Mixed"), 0.5*AJ53, 0)</f>
        <v>0</v>
      </c>
      <c r="AJ53" s="5">
        <f>IF('Each Gender - Gold'!AJ53+'Each Gender - Silver'!AJ53+'Each Gender - Bronze'!AJ53 &gt; 0, 'Each Gender - Gold'!AJ53*'Medal values'!$B$1+'Each Gender - Silver'!AJ53*'Medal values'!$B$2+'Each Gender - Bronze'!AJ53*'Medal values'!$B$3, "") + IF(AND(AJ$1 = AI$1, AI$2 = "Mixed"), 0.5*AI53, 0) + IF(AND(AJ$1 = AK$1, AK$2 = "Mixed"), 0.5*AK53, 0)</f>
        <v>0</v>
      </c>
      <c r="AK53" s="5">
        <f>IF('Each Gender - Gold'!AK53+'Each Gender - Silver'!AK53+'Each Gender - Bronze'!AK53 &gt; 0, 'Each Gender - Gold'!AK53*'Medal values'!$B$1+'Each Gender - Silver'!AK53*'Medal values'!$B$2+'Each Gender - Bronze'!AK53*'Medal values'!$B$3, "") + IF(AND(AK$1 = AJ$1, AJ$2 = "Mixed"), 0.5*AJ53, 0) + IF(AND(AK$1 = AL$1, AL$2 = "Mixed"), 0.5*AL53, 0)</f>
        <v>0</v>
      </c>
      <c r="AL53" s="5">
        <f>IF('Each Gender - Gold'!AL53+'Each Gender - Silver'!AL53+'Each Gender - Bronze'!AL53 &gt; 0, 'Each Gender - Gold'!AL53*'Medal values'!$B$1+'Each Gender - Silver'!AL53*'Medal values'!$B$2+'Each Gender - Bronze'!AL53*'Medal values'!$B$3, "") + IF(AND(AL$1 = AK$1, AK$2 = "Mixed"), 0.5*AK53, 0) + IF(AND(AL$1 = AM$1, AM$2 = "Mixed"), 0.5*AM53, 0)</f>
        <v>0</v>
      </c>
      <c r="AM53" s="5">
        <f>IF('Each Gender - Gold'!AM53+'Each Gender - Silver'!AM53+'Each Gender - Bronze'!AM53 &gt; 0, 'Each Gender - Gold'!AM53*'Medal values'!$B$1+'Each Gender - Silver'!AM53*'Medal values'!$B$2+'Each Gender - Bronze'!AM53*'Medal values'!$B$3, "") + IF(AND(AM$1 = AL$1, AL$2 = "Mixed"), 0.5*AL53, 0) + IF(AND(AM$1 = AN$1, AN$2 = "Mixed"), 0.5*AN53, 0)</f>
        <v>0</v>
      </c>
      <c r="AN53" s="5">
        <f>IF('Each Gender - Gold'!AN53+'Each Gender - Silver'!AN53+'Each Gender - Bronze'!AN53 &gt; 0, 'Each Gender - Gold'!AN53*'Medal values'!$B$1+'Each Gender - Silver'!AN53*'Medal values'!$B$2+'Each Gender - Bronze'!AN53*'Medal values'!$B$3, "") + IF(AND(AN$1 = AM$1, AM$2 = "Mixed"), 0.5*AM53, 0) + IF(AND(AN$1 = AO$1, AO$2 = "Mixed"), 0.5*AO53, 0)</f>
        <v>0</v>
      </c>
      <c r="AO53" s="5">
        <f>IF('Each Gender - Gold'!AO53+'Each Gender - Silver'!AO53+'Each Gender - Bronze'!AO53 &gt; 0, 'Each Gender - Gold'!AO53*'Medal values'!$B$1+'Each Gender - Silver'!AO53*'Medal values'!$B$2+'Each Gender - Bronze'!AO53*'Medal values'!$B$3, "") + IF(AND(AO$1 = AN$1, AN$2 = "Mixed"), 0.5*AN53, 0) + IF(AND(AO$1 = AP$1, AP$2 = "Mixed"), 0.5*AP53, 0)</f>
        <v>0</v>
      </c>
      <c r="AP53" s="5">
        <f>IF('Each Gender - Gold'!AP53+'Each Gender - Silver'!AP53+'Each Gender - Bronze'!AP53 &gt; 0, 'Each Gender - Gold'!AP53*'Medal values'!$B$1+'Each Gender - Silver'!AP53*'Medal values'!$B$2+'Each Gender - Bronze'!AP53*'Medal values'!$B$3, "") + IF(AND(AP$1 = AO$1, AO$2 = "Mixed"), 0.5*AO53, 0) + IF(AND(AP$1 = AQ$1, AQ$2 = "Mixed"), 0.5*AQ53, 0)</f>
        <v>0</v>
      </c>
      <c r="AQ53" s="5">
        <f>IF('Each Gender - Gold'!AQ53+'Each Gender - Silver'!AQ53+'Each Gender - Bronze'!AQ53 &gt; 0, 'Each Gender - Gold'!AQ53*'Medal values'!$B$1+'Each Gender - Silver'!AQ53*'Medal values'!$B$2+'Each Gender - Bronze'!AQ53*'Medal values'!$B$3, "") + IF(AND(AQ$1 = AP$1, AP$2 = "Mixed"), 0.5*AP53, 0) + IF(AND(AQ$1 = AR$1, AR$2 = "Mixed"), 0.5*AR53, 0)</f>
        <v>0</v>
      </c>
      <c r="AR53" s="5">
        <f>IF('Each Gender - Gold'!AR53+'Each Gender - Silver'!AR53+'Each Gender - Bronze'!AR53 &gt; 0, 'Each Gender - Gold'!AR53*'Medal values'!$B$1+'Each Gender - Silver'!AR53*'Medal values'!$B$2+'Each Gender - Bronze'!AR53*'Medal values'!$B$3, "") + IF(AND(AR$1 = AQ$1, AQ$2 = "Mixed"), 0.5*AQ53, 0) + IF(AND(AR$1 = AS$1, AS$2 = "Mixed"), 0.5*AS53, 0)</f>
        <v>0</v>
      </c>
      <c r="AS53" s="5">
        <f>IF('Each Gender - Gold'!AS53+'Each Gender - Silver'!AS53+'Each Gender - Bronze'!AS53 &gt; 0, 'Each Gender - Gold'!AS53*'Medal values'!$B$1+'Each Gender - Silver'!AS53*'Medal values'!$B$2+'Each Gender - Bronze'!AS53*'Medal values'!$B$3, "") + IF(AND(AS$1 = AR$1, AR$2 = "Mixed"), 0.5*AR53, 0) + IF(AND(AS$1 = AT$1, AT$2 = "Mixed"), 0.5*AT53, 0)</f>
        <v>0</v>
      </c>
      <c r="AT53" s="5">
        <f>IF('Each Gender - Gold'!AT53+'Each Gender - Silver'!AT53+'Each Gender - Bronze'!AT53 &gt; 0, 'Each Gender - Gold'!AT53*'Medal values'!$B$1+'Each Gender - Silver'!AT53*'Medal values'!$B$2+'Each Gender - Bronze'!AT53*'Medal values'!$B$3, "") + IF(AND(AT$1 = AS$1, AS$2 = "Mixed"), 0.5*AS53, 0) + IF(AND(AT$1 = AU$1, AU$2 = "Mixed"), 0.5*AU53, 0)</f>
        <v>0</v>
      </c>
      <c r="AU53" s="5">
        <f>IF('Each Gender - Gold'!AU53+'Each Gender - Silver'!AU53+'Each Gender - Bronze'!AU53 &gt; 0, 'Each Gender - Gold'!AU53*'Medal values'!$B$1+'Each Gender - Silver'!AU53*'Medal values'!$B$2+'Each Gender - Bronze'!AU53*'Medal values'!$B$3, "") + IF(AND(AU$1 = AT$1, AT$2 = "Mixed"), 0.5*AT53, 0) + IF(AND(AU$1 = AV$1, AV$2 = "Mixed"), 0.5*AV53, 0)</f>
        <v>0</v>
      </c>
      <c r="AV53" s="5">
        <f>IF('Each Gender - Gold'!AV53+'Each Gender - Silver'!AV53+'Each Gender - Bronze'!AV53 &gt; 0, 'Each Gender - Gold'!AV53*'Medal values'!$B$1+'Each Gender - Silver'!AV53*'Medal values'!$B$2+'Each Gender - Bronze'!AV53*'Medal values'!$B$3, "") + IF(AND(AV$1 = AU$1, AU$2 = "Mixed"), 0.5*AU53, 0) + IF(AND(AV$1 = AW$1, AW$2 = "Mixed"), 0.5*AW53, 0)</f>
        <v>0</v>
      </c>
      <c r="AW53" s="5">
        <f>IF('Each Gender - Gold'!AW53+'Each Gender - Silver'!AW53+'Each Gender - Bronze'!AW53 &gt; 0, 'Each Gender - Gold'!AW53*'Medal values'!$B$1+'Each Gender - Silver'!AW53*'Medal values'!$B$2+'Each Gender - Bronze'!AW53*'Medal values'!$B$3, "") + IF(AND(AW$1 = AV$1, AV$2 = "Mixed"), 0.5*AV53, 0) + IF(AND(AW$1 = AX$1, AX$2 = "Mixed"), 0.5*AX53, 0)</f>
        <v>0</v>
      </c>
      <c r="AX53" s="5">
        <f>IF('Each Gender - Gold'!AX53+'Each Gender - Silver'!AX53+'Each Gender - Bronze'!AX53 &gt; 0, 'Each Gender - Gold'!AX53*'Medal values'!$B$1+'Each Gender - Silver'!AX53*'Medal values'!$B$2+'Each Gender - Bronze'!AX53*'Medal values'!$B$3, "") + IF(AND(AX$1 = AW$1, AW$2 = "Mixed"), 0.5*AW53, 0) + IF(AND(AX$1 = AY$1, AY$2 = "Mixed"), 0.5*AY53, 0)</f>
        <v>0</v>
      </c>
      <c r="AY53" s="5">
        <f>IF('Each Gender - Gold'!AY53+'Each Gender - Silver'!AY53+'Each Gender - Bronze'!AY53 &gt; 0, 'Each Gender - Gold'!AY53*'Medal values'!$B$1+'Each Gender - Silver'!AY53*'Medal values'!$B$2+'Each Gender - Bronze'!AY53*'Medal values'!$B$3, "") + IF(AND(AY$1 = AX$1, AX$2 = "Mixed"), 0.5*AX53, 0) + IF(AND(AY$1 = AZ$1, AZ$2 = "Mixed"), 0.5*AZ53, 0)</f>
        <v>0</v>
      </c>
      <c r="AZ53" s="5">
        <f>IF('Each Gender - Gold'!AZ53+'Each Gender - Silver'!AZ53+'Each Gender - Bronze'!AZ53 &gt; 0, 'Each Gender - Gold'!AZ53*'Medal values'!$B$1+'Each Gender - Silver'!AZ53*'Medal values'!$B$2+'Each Gender - Bronze'!AZ53*'Medal values'!$B$3, "") + IF(AND(AZ$1 = AY$1, AY$2 = "Mixed"), 0.5*AY53, 0) + IF(AND(AZ$1 = BA$1, BA$2 = "Mixed"), 0.5*BA53, 0)</f>
        <v>0</v>
      </c>
      <c r="BA53" s="5">
        <f>IF('Each Gender - Gold'!BA53+'Each Gender - Silver'!BA53+'Each Gender - Bronze'!BA53 &gt; 0, 'Each Gender - Gold'!BA53*'Medal values'!$B$1+'Each Gender - Silver'!BA53*'Medal values'!$B$2+'Each Gender - Bronze'!BA53*'Medal values'!$B$3, "") + IF(AND(BA$1 = AZ$1, AZ$2 = "Mixed"), 0.5*AZ53, 0) + IF(AND(BA$1 = BB$1, BB$2 = "Mixed"), 0.5*BB53, 0)</f>
        <v>0</v>
      </c>
      <c r="BB53" s="5">
        <f>IF('Each Gender - Gold'!BB53+'Each Gender - Silver'!BB53+'Each Gender - Bronze'!BB53 &gt; 0, 'Each Gender - Gold'!BB53*'Medal values'!$B$1+'Each Gender - Silver'!BB53*'Medal values'!$B$2+'Each Gender - Bronze'!BB53*'Medal values'!$B$3, "") + IF(AND(BB$1 = BA$1, BA$2 = "Mixed"), 0.5*BA53, 0) + IF(AND(BB$1 = BC$1, BC$2 = "Mixed"), 0.5*BC53, 0)</f>
        <v>0</v>
      </c>
      <c r="BC53" s="5">
        <f>IF('Each Gender - Gold'!BC53+'Each Gender - Silver'!BC53+'Each Gender - Bronze'!BC53 &gt; 0, 'Each Gender - Gold'!BC53*'Medal values'!$B$1+'Each Gender - Silver'!BC53*'Medal values'!$B$2+'Each Gender - Bronze'!BC53*'Medal values'!$B$3, "") + IF(AND(BC$1 = BB$1, BB$2 = "Mixed"), 0.5*BB53, 0) + IF(AND(BC$1 = BD$1, BD$2 = "Mixed"), 0.5*BD53, 0)</f>
        <v>0</v>
      </c>
      <c r="BD53" s="5">
        <f>IF('Each Gender - Gold'!BD53+'Each Gender - Silver'!BD53+'Each Gender - Bronze'!BD53 &gt; 0, 'Each Gender - Gold'!BD53*'Medal values'!$B$1+'Each Gender - Silver'!BD53*'Medal values'!$B$2+'Each Gender - Bronze'!BD53*'Medal values'!$B$3, "") + IF(AND(BD$1 = BC$1, BC$2 = "Mixed"), 0.5*BC53, 0) + IF(AND(BD$1 = BE$1, BE$2 = "Mixed"), 0.5*BE53, 0)</f>
        <v>0</v>
      </c>
      <c r="BE53" s="5">
        <f>IF('Each Gender - Gold'!BE53+'Each Gender - Silver'!BE53+'Each Gender - Bronze'!BE53 &gt; 0, 'Each Gender - Gold'!BE53*'Medal values'!$B$1+'Each Gender - Silver'!BE53*'Medal values'!$B$2+'Each Gender - Bronze'!BE53*'Medal values'!$B$3, "") + IF(AND(BE$1 = BD$1, BD$2 = "Mixed"), 0.5*BD53, 0) + IF(AND(BE$1 = BF$1, BF$2 = "Mixed"), 0.5*BF53, 0)</f>
        <v>0</v>
      </c>
      <c r="BF53" s="5">
        <f>IF('Each Gender - Gold'!BF53+'Each Gender - Silver'!BF53+'Each Gender - Bronze'!BF53 &gt; 0, 'Each Gender - Gold'!BF53*'Medal values'!$B$1+'Each Gender - Silver'!BF53*'Medal values'!$B$2+'Each Gender - Bronze'!BF53*'Medal values'!$B$3, "") + IF(AND(BF$1 = BE$1, BE$2 = "Mixed"), 0.5*BE53, 0) + IF(AND(BF$1 = BG$1, BG$2 = "Mixed"), 0.5*BG53, 0)</f>
        <v>0</v>
      </c>
      <c r="BG53" s="5">
        <f>IF('Each Gender - Gold'!BG53+'Each Gender - Silver'!BG53+'Each Gender - Bronze'!BG53 &gt; 0, 'Each Gender - Gold'!BG53*'Medal values'!$B$1+'Each Gender - Silver'!BG53*'Medal values'!$B$2+'Each Gender - Bronze'!BG53*'Medal values'!$B$3, "") + IF(AND(BG$1 = BF$1, BF$2 = "Mixed"), 0.5*BF53, 0) + IF(AND(BG$1 = BH$1, BH$2 = "Mixed"), 0.5*BH53, 0)</f>
        <v>0</v>
      </c>
      <c r="BH53" s="5">
        <f>IF('Each Gender - Gold'!BH53+'Each Gender - Silver'!BH53+'Each Gender - Bronze'!BH53 &gt; 0, 'Each Gender - Gold'!BH53*'Medal values'!$B$1+'Each Gender - Silver'!BH53*'Medal values'!$B$2+'Each Gender - Bronze'!BH53*'Medal values'!$B$3, "") + IF(AND(BH$1 = BG$1, BG$2 = "Mixed"), 0.5*BG53, 0) + IF(AND(BH$1 = BI$1, BI$2 = "Mixed"), 0.5*BI53, 0)</f>
        <v>0</v>
      </c>
      <c r="BI53" s="5">
        <f>IF('Each Gender - Gold'!BI53+'Each Gender - Silver'!BI53+'Each Gender - Bronze'!BI53 &gt; 0, 'Each Gender - Gold'!BI53*'Medal values'!$B$1+'Each Gender - Silver'!BI53*'Medal values'!$B$2+'Each Gender - Bronze'!BI53*'Medal values'!$B$3, "") + IF(AND(BI$1 = BH$1, BH$2 = "Mixed"), 0.5*BH53, 0) + IF(AND(BI$1 = BJ$1, BJ$2 = "Mixed"), 0.5*BJ53, 0)</f>
        <v>0</v>
      </c>
      <c r="BJ53" s="5">
        <f>IF('Each Gender - Gold'!BJ53+'Each Gender - Silver'!BJ53+'Each Gender - Bronze'!BJ53 &gt; 0, 'Each Gender - Gold'!BJ53*'Medal values'!$B$1+'Each Gender - Silver'!BJ53*'Medal values'!$B$2+'Each Gender - Bronze'!BJ53*'Medal values'!$B$3, "") + IF(AND(BJ$1 = BI$1, BI$2 = "Mixed"), 0.5*BI53, 0) + IF(AND(BJ$1 = BK$1, BK$2 = "Mixed"), 0.5*BK53, 0)</f>
        <v>0</v>
      </c>
      <c r="BK53" s="5">
        <f>IF('Each Gender - Gold'!BK53+'Each Gender - Silver'!BK53+'Each Gender - Bronze'!BK53 &gt; 0, 'Each Gender - Gold'!BK53*'Medal values'!$B$1+'Each Gender - Silver'!BK53*'Medal values'!$B$2+'Each Gender - Bronze'!BK53*'Medal values'!$B$3, "") + IF(AND(BK$1 = BJ$1, BJ$2 = "Mixed"), 0.5*BJ53, 0) + IF(AND(BK$1 = BL$1, BL$2 = "Mixed"), 0.5*BL53, 0)</f>
        <v>0</v>
      </c>
      <c r="BL53" s="5">
        <f>IF('Each Gender - Gold'!BL53+'Each Gender - Silver'!BL53+'Each Gender - Bronze'!BL53 &gt; 0, 'Each Gender - Gold'!BL53*'Medal values'!$B$1+'Each Gender - Silver'!BL53*'Medal values'!$B$2+'Each Gender - Bronze'!BL53*'Medal values'!$B$3, "") + IF(AND(BL$1 = BK$1, BK$2 = "Mixed"), 0.5*BK53, 0) + IF(AND(BL$1 = BM$1, BM$2 = "Mixed"), 0.5*BM53, 0)</f>
        <v>0</v>
      </c>
      <c r="BM53" s="5">
        <f>IF('Each Gender - Gold'!BM53+'Each Gender - Silver'!BM53+'Each Gender - Bronze'!BM53 &gt; 0, 'Each Gender - Gold'!BM53*'Medal values'!$B$1+'Each Gender - Silver'!BM53*'Medal values'!$B$2+'Each Gender - Bronze'!BM53*'Medal values'!$B$3, "") + IF(AND(BM$1 = BL$1, BL$2 = "Mixed"), 0.5*BL53, 0) + IF(AND(BM$1 = BN$1, BN$2 = "Mixed"), 0.5*BN53, 0)</f>
        <v>0</v>
      </c>
      <c r="BN53" s="5">
        <f>IF('Each Gender - Gold'!BN53+'Each Gender - Silver'!BN53+'Each Gender - Bronze'!BN53 &gt; 0, 'Each Gender - Gold'!BN53*'Medal values'!$B$1+'Each Gender - Silver'!BN53*'Medal values'!$B$2+'Each Gender - Bronze'!BN53*'Medal values'!$B$3, "") + IF(AND(BN$1 = BM$1, BM$2 = "Mixed"), 0.5*BM53, 0) + IF(AND(BN$1 = BO$1, BO$2 = "Mixed"), 0.5*BO53, 0)</f>
        <v>0</v>
      </c>
      <c r="BO53" s="5">
        <f>IF('Each Gender - Gold'!BO53+'Each Gender - Silver'!BO53+'Each Gender - Bronze'!BO53 &gt; 0, 'Each Gender - Gold'!BO53*'Medal values'!$B$1+'Each Gender - Silver'!BO53*'Medal values'!$B$2+'Each Gender - Bronze'!BO53*'Medal values'!$B$3, "") + IF(AND(BO$1 = BN$1, BN$2 = "Mixed"), 0.5*BN53, 0) + IF(AND(BO$1 = BP$1, BP$2 = "Mixed"), 0.5*BP53, 0)</f>
        <v>0</v>
      </c>
      <c r="BP53" s="5">
        <f>IF('Each Gender - Gold'!BP53+'Each Gender - Silver'!BP53+'Each Gender - Bronze'!BP53 &gt; 0, 'Each Gender - Gold'!BP53*'Medal values'!$B$1+'Each Gender - Silver'!BP53*'Medal values'!$B$2+'Each Gender - Bronze'!BP53*'Medal values'!$B$3, "") + IF(AND(BP$1 = BO$1, BO$2 = "Mixed"), 0.5*BO53, 0) + IF(AND(BP$1 = BQ$1, BQ$2 = "Mixed"), 0.5*BQ53, 0)</f>
        <v>0</v>
      </c>
      <c r="BQ53" s="5">
        <f>IF('Each Gender - Gold'!BQ53+'Each Gender - Silver'!BQ53+'Each Gender - Bronze'!BQ53 &gt; 0, 'Each Gender - Gold'!BQ53*'Medal values'!$B$1+'Each Gender - Silver'!BQ53*'Medal values'!$B$2+'Each Gender - Bronze'!BQ53*'Medal values'!$B$3, "") + IF(AND(BQ$1 = BP$1, BP$2 = "Mixed"), 0.5*BP53, 0) + IF(AND(BQ$1 = BR$1, BR$2 = "Mixed"), 0.5*BR53, 0)</f>
        <v>0</v>
      </c>
      <c r="BR53" s="5">
        <f>IF('Each Gender - Gold'!BR53+'Each Gender - Silver'!BR53+'Each Gender - Bronze'!BR53 &gt; 0, 'Each Gender - Gold'!BR53*'Medal values'!$B$1+'Each Gender - Silver'!BR53*'Medal values'!$B$2+'Each Gender - Bronze'!BR53*'Medal values'!$B$3, "") + IF(AND(BR$1 = BQ$1, BQ$2 = "Mixed"), 0.5*BQ53, 0) + IF(AND(BR$1 = BS$1, BS$2 = "Mixed"), 0.5*BS53, 0)</f>
        <v>0</v>
      </c>
      <c r="BS53" s="5">
        <f>IF('Each Gender - Gold'!BS53+'Each Gender - Silver'!BS53+'Each Gender - Bronze'!BS53 &gt; 0, 'Each Gender - Gold'!BS53*'Medal values'!$B$1+'Each Gender - Silver'!BS53*'Medal values'!$B$2+'Each Gender - Bronze'!BS53*'Medal values'!$B$3, "") + IF(AND(BS$1 = BR$1, BR$2 = "Mixed"), 0.5*BR53, 0) + IF(AND(BS$1 = BT$1, BT$2 = "Mixed"), 0.5*BT53, 0)</f>
        <v>0</v>
      </c>
      <c r="BT53" s="5">
        <f>IF('Each Gender - Gold'!BT53+'Each Gender - Silver'!BT53+'Each Gender - Bronze'!BT53 &gt; 0, 'Each Gender - Gold'!BT53*'Medal values'!$B$1+'Each Gender - Silver'!BT53*'Medal values'!$B$2+'Each Gender - Bronze'!BT53*'Medal values'!$B$3, "") + IF(AND(BT$1 = BS$1, BS$2 = "Mixed"), 0.5*BS53, 0) + IF(AND(BT$1 = BU$1, BU$2 = "Mixed"), 0.5*BU53, 0)</f>
        <v>0</v>
      </c>
      <c r="BU53" s="5">
        <f>IF('Each Gender - Gold'!BU53+'Each Gender - Silver'!BU53+'Each Gender - Bronze'!BU53 &gt; 0, 'Each Gender - Gold'!BU53*'Medal values'!$B$1+'Each Gender - Silver'!BU53*'Medal values'!$B$2+'Each Gender - Bronze'!BU53*'Medal values'!$B$3, "") + IF(AND(BU$1 = BT$1, BT$2 = "Mixed"), 0.5*BT53, 0) + IF(AND(BU$1 = BV$1, BV$2 = "Mixed"), 0.5*BV53, 0)</f>
        <v>0</v>
      </c>
      <c r="BV53" s="5">
        <f>IF('Each Gender - Gold'!BV53+'Each Gender - Silver'!BV53+'Each Gender - Bronze'!BV53 &gt; 0, 'Each Gender - Gold'!BV53*'Medal values'!$B$1+'Each Gender - Silver'!BV53*'Medal values'!$B$2+'Each Gender - Bronze'!BV53*'Medal values'!$B$3, "") + IF(AND(BV$1 = BU$1, BU$2 = "Mixed"), 0.5*BU53, 0) + IF(AND(BV$1 = BW$1, BW$2 = "Mixed"), 0.5*BW53, 0)</f>
        <v>0</v>
      </c>
      <c r="BW53" s="5">
        <f>IF('Each Gender - Gold'!BW53+'Each Gender - Silver'!BW53+'Each Gender - Bronze'!BW53 &gt; 0, 'Each Gender - Gold'!BW53*'Medal values'!$B$1+'Each Gender - Silver'!BW53*'Medal values'!$B$2+'Each Gender - Bronze'!BW53*'Medal values'!$B$3, "") + IF(AND(BW$1 = BV$1, BV$2 = "Mixed"), 0.5*BV53, 0) + IF(AND(BW$1 = BX$1, BX$2 = "Mixed"), 0.5*BX53, 0)</f>
        <v>0</v>
      </c>
      <c r="BX53" s="5">
        <f>IF('Each Gender - Gold'!BX53+'Each Gender - Silver'!BX53+'Each Gender - Bronze'!BX53 &gt; 0, 'Each Gender - Gold'!BX53*'Medal values'!$B$1+'Each Gender - Silver'!BX53*'Medal values'!$B$2+'Each Gender - Bronze'!BX53*'Medal values'!$B$3, "") + IF(AND(BX$1 = BW$1, BW$2 = "Mixed"), 0.5*BW53, 0) + IF(AND(BX$1 = BY$1, BY$2 = "Mixed"), 0.5*BY53, 0)</f>
        <v>0</v>
      </c>
      <c r="BY53" s="5">
        <f>IF('Each Gender - Gold'!BY53+'Each Gender - Silver'!BY53+'Each Gender - Bronze'!BY53 &gt; 0, 'Each Gender - Gold'!BY53*'Medal values'!$B$1+'Each Gender - Silver'!BY53*'Medal values'!$B$2+'Each Gender - Bronze'!BY53*'Medal values'!$B$3, "") + IF(AND(BY$1 = BX$1, BX$2 = "Mixed"), 0.5*BX53, 0) + IF(AND(BY$1 = BZ$1, BZ$2 = "Mixed"), 0.5*BZ53, 0)</f>
        <v>0</v>
      </c>
      <c r="BZ53" s="5">
        <f>IF('Each Gender - Gold'!BZ53+'Each Gender - Silver'!BZ53+'Each Gender - Bronze'!BZ53 &gt; 0, 'Each Gender - Gold'!BZ53*'Medal values'!$B$1+'Each Gender - Silver'!BZ53*'Medal values'!$B$2+'Each Gender - Bronze'!BZ53*'Medal values'!$B$3, "") + IF(AND(BZ$1 = BY$1, BY$2 = "Mixed"), 0.5*BY53, 0) + IF(AND(BZ$1 = CA$1, CA$2 = "Mixed"), 0.5*CA53, 0)</f>
        <v>0</v>
      </c>
      <c r="CA53" s="5">
        <f>IF('Each Gender - Gold'!CA53+'Each Gender - Silver'!CA53+'Each Gender - Bronze'!CA53 &gt; 0, 'Each Gender - Gold'!CA53*'Medal values'!$B$1+'Each Gender - Silver'!CA53*'Medal values'!$B$2+'Each Gender - Bronze'!CA53*'Medal values'!$B$3, "") + IF(AND(CA$1 = BZ$1, BZ$2 = "Mixed"), 0.5*BZ53, 0) + IF(AND(CA$1 = CB$1, CB$2 = "Mixed"), 0.5*CB53, 0)</f>
        <v>0</v>
      </c>
      <c r="CB53" s="5">
        <f>IF('Each Gender - Gold'!CB53+'Each Gender - Silver'!CB53+'Each Gender - Bronze'!CB53 &gt; 0, 'Each Gender - Gold'!CB53*'Medal values'!$B$1+'Each Gender - Silver'!CB53*'Medal values'!$B$2+'Each Gender - Bronze'!CB53*'Medal values'!$B$3, "") + IF(AND(CB$1 = CA$1, CA$2 = "Mixed"), 0.5*CA53, 0) + IF(AND(CB$1 = CC$1, CC$2 = "Mixed"), 0.5*CC53, 0)</f>
        <v>0</v>
      </c>
      <c r="CC53" s="5">
        <f>IF('Each Gender - Gold'!CC53+'Each Gender - Silver'!CC53+'Each Gender - Bronze'!CC53 &gt; 0, 'Each Gender - Gold'!CC53*'Medal values'!$B$1+'Each Gender - Silver'!CC53*'Medal values'!$B$2+'Each Gender - Bronze'!CC53*'Medal values'!$B$3, "") + IF(AND(CC$1 = CB$1, CB$2 = "Mixed"), 0.5*CB53, 0) + IF(AND(CC$1 = CD$1, CD$2 = "Mixed"), 0.5*CD53, 0)</f>
        <v>0</v>
      </c>
      <c r="CD53" s="5">
        <f>IF('Each Gender - Gold'!CD53+'Each Gender - Silver'!CD53+'Each Gender - Bronze'!CD53 &gt; 0, 'Each Gender - Gold'!CD53*'Medal values'!$B$1+'Each Gender - Silver'!CD53*'Medal values'!$B$2+'Each Gender - Bronze'!CD53*'Medal values'!$B$3, "") + IF(AND(CD$1 = CC$1, CC$2 = "Mixed"), 0.5*CC53, 0) + IF(AND(CD$1 = CE$1, CE$2 = "Mixed"), 0.5*CE53, 0)</f>
        <v>0</v>
      </c>
      <c r="CE53" s="5">
        <f>IF('Each Gender - Gold'!CE53+'Each Gender - Silver'!CE53+'Each Gender - Bronze'!CE53 &gt; 0, 'Each Gender - Gold'!CE53*'Medal values'!$B$1+'Each Gender - Silver'!CE53*'Medal values'!$B$2+'Each Gender - Bronze'!CE53*'Medal values'!$B$3, "") + IF(AND(CE$1 = CD$1, CD$2 = "Mixed"), 0.5*CD53, 0) + IF(AND(CE$1 = CF$1, CF$2 = "Mixed"), 0.5*CF53, 0)</f>
        <v>0</v>
      </c>
      <c r="CF53" s="5">
        <f>IF('Each Gender - Gold'!CF53+'Each Gender - Silver'!CF53+'Each Gender - Bronze'!CF53 &gt; 0, 'Each Gender - Gold'!CF53*'Medal values'!$B$1+'Each Gender - Silver'!CF53*'Medal values'!$B$2+'Each Gender - Bronze'!CF53*'Medal values'!$B$3, "") + IF(AND(CF$1 = CE$1, CE$2 = "Mixed"), 0.5*CE53, 0) + IF(AND(CF$1 = CG$1, CG$2 = "Mixed"), 0.5*CG53, 0)</f>
        <v>0</v>
      </c>
      <c r="CG53" s="5">
        <f>IF('Each Gender - Gold'!CG53+'Each Gender - Silver'!CG53+'Each Gender - Bronze'!CG53 &gt; 0, 'Each Gender - Gold'!CG53*'Medal values'!$B$1+'Each Gender - Silver'!CG53*'Medal values'!$B$2+'Each Gender - Bronze'!CG53*'Medal values'!$B$3, "") + IF(AND(CG$1 = CF$1, CF$2 = "Mixed"), 0.5*CF53, 0) + IF(AND(CG$1 = CH$1, CH$2 = "Mixed"), 0.5*CH53, 0)</f>
        <v>0</v>
      </c>
      <c r="CH53" s="5">
        <f>IF('Each Gender - Gold'!CH53+'Each Gender - Silver'!CH53+'Each Gender - Bronze'!CH53 &gt; 0, 'Each Gender - Gold'!CH53*'Medal values'!$B$1+'Each Gender - Silver'!CH53*'Medal values'!$B$2+'Each Gender - Bronze'!CH53*'Medal values'!$B$3, "") + IF(AND(CH$1 = CG$1, CG$2 = "Mixed"), 0.5*CG53, 0) + IF(AND(CH$1 = CI$1, CI$2 = "Mixed"), 0.5*CI53, 0)</f>
        <v>0</v>
      </c>
      <c r="CI53" s="5">
        <f>IF('Each Gender - Gold'!CI53+'Each Gender - Silver'!CI53+'Each Gender - Bronze'!CI53 &gt; 0, 'Each Gender - Gold'!CI53*'Medal values'!$B$1+'Each Gender - Silver'!CI53*'Medal values'!$B$2+'Each Gender - Bronze'!CI53*'Medal values'!$B$3, "") + IF(AND(CI$1 = CH$1, CH$2 = "Mixed"), 0.5*CH53, 0) + IF(AND(CI$1 = CJ$1, CJ$2 = "Mixed"), 0.5*CJ53, 0)</f>
        <v>0</v>
      </c>
      <c r="CJ53" s="5">
        <f>IF('Each Gender - Gold'!CJ53+'Each Gender - Silver'!CJ53+'Each Gender - Bronze'!CJ53 &gt; 0, 'Each Gender - Gold'!CJ53*'Medal values'!$B$1+'Each Gender - Silver'!CJ53*'Medal values'!$B$2+'Each Gender - Bronze'!CJ53*'Medal values'!$B$3, "") + IF(AND(CJ$1 = CI$1, CI$2 = "Mixed"), 0.5*CI53, 0) + IF(AND(CJ$1 = CK$1, CK$2 = "Mixed"), 0.5*CK53, 0)</f>
        <v>0</v>
      </c>
      <c r="CK53" s="5">
        <f>IF('Each Gender - Gold'!CK53+'Each Gender - Silver'!CK53+'Each Gender - Bronze'!CK53 &gt; 0, 'Each Gender - Gold'!CK53*'Medal values'!$B$1+'Each Gender - Silver'!CK53*'Medal values'!$B$2+'Each Gender - Bronze'!CK53*'Medal values'!$B$3, "") + IF(AND(CK$1 = CJ$1, CJ$2 = "Mixed"), 0.5*CJ53, 0) + IF(AND(CK$1 = CL$1, CL$2 = "Mixed"), 0.5*CL53, 0)</f>
        <v>0</v>
      </c>
      <c r="CL53" s="5">
        <f>IF('Each Gender - Gold'!CL53+'Each Gender - Silver'!CL53+'Each Gender - Bronze'!CL53 &gt; 0, 'Each Gender - Gold'!CL53*'Medal values'!$B$1+'Each Gender - Silver'!CL53*'Medal values'!$B$2+'Each Gender - Bronze'!CL53*'Medal values'!$B$3, "") + IF(AND(CL$1 = CK$1, CK$2 = "Mixed"), 0.5*CK53, 0) + IF(AND(CL$1 = CM$1, CM$2 = "Mixed"), 0.5*CM53, 0)</f>
        <v>0</v>
      </c>
      <c r="CM53" s="5">
        <f>IF('Each Gender - Gold'!CM53+'Each Gender - Silver'!CM53+'Each Gender - Bronze'!CM53 &gt; 0, 'Each Gender - Gold'!CM53*'Medal values'!$B$1+'Each Gender - Silver'!CM53*'Medal values'!$B$2+'Each Gender - Bronze'!CM53*'Medal values'!$B$3, "") + IF(AND(CM$1 = CL$1, CL$2 = "Mixed"), 0.5*CL53, 0) + IF(AND(CM$1 = CN$1, CN$2 = "Mixed"), 0.5*CN53, 0)</f>
        <v>0</v>
      </c>
      <c r="CN53" s="5">
        <f>IF('Each Gender - Gold'!CN53+'Each Gender - Silver'!CN53+'Each Gender - Bronze'!CN53 &gt; 0, 'Each Gender - Gold'!CN53*'Medal values'!$B$1+'Each Gender - Silver'!CN53*'Medal values'!$B$2+'Each Gender - Bronze'!CN53*'Medal values'!$B$3, "") + IF(AND(CN$1 = CM$1, CM$2 = "Mixed"), 0.5*CM53, 0) + IF(AND(CN$1 = CO$1, CO$2 = "Mixed"), 0.5*CO53, 0)</f>
        <v>0</v>
      </c>
      <c r="CO53" s="5">
        <f>IF('Each Gender - Gold'!CO53+'Each Gender - Silver'!CO53+'Each Gender - Bronze'!CO53 &gt; 0, 'Each Gender - Gold'!CO53*'Medal values'!$B$1+'Each Gender - Silver'!CO53*'Medal values'!$B$2+'Each Gender - Bronze'!CO53*'Medal values'!$B$3, "") + IF(AND(CO$1 = CN$1, CN$2 = "Mixed"), 0.5*CN53, 0) + IF(AND(CO$1 = CP$1, CP$2 = "Mixed"), 0.5*CP53, 0)</f>
        <v>0</v>
      </c>
      <c r="CP53" s="5">
        <f>IF('Each Gender - Gold'!CP53+'Each Gender - Silver'!CP53+'Each Gender - Bronze'!CP53 &gt; 0, 'Each Gender - Gold'!CP53*'Medal values'!$B$1+'Each Gender - Silver'!CP53*'Medal values'!$B$2+'Each Gender - Bronze'!CP53*'Medal values'!$B$3, "") + IF(AND(CP$1 = CO$1, CO$2 = "Mixed"), 0.5*CO53, 0) + IF(AND(CP$1 = CQ$1, CQ$2 = "Mixed"), 0.5*CQ53, 0)</f>
        <v>0</v>
      </c>
      <c r="CQ53" s="5">
        <f>IF('Each Gender - Gold'!CQ53+'Each Gender - Silver'!CQ53+'Each Gender - Bronze'!CQ53 &gt; 0, 'Each Gender - Gold'!CQ53*'Medal values'!$B$1+'Each Gender - Silver'!CQ53*'Medal values'!$B$2+'Each Gender - Bronze'!CQ53*'Medal values'!$B$3, "") + IF(AND(CQ$1 = CP$1, CP$2 = "Mixed"), 0.5*CP53, 0) + IF(AND(CQ$1 = CR$1, CR$2 = "Mixed"), 0.5*CR53, 0)</f>
        <v>0</v>
      </c>
      <c r="CR53" s="5">
        <f>IF('Each Gender - Gold'!CR53+'Each Gender - Silver'!CR53+'Each Gender - Bronze'!CR53 &gt; 0, 'Each Gender - Gold'!CR53*'Medal values'!$B$1+'Each Gender - Silver'!CR53*'Medal values'!$B$2+'Each Gender - Bronze'!CR53*'Medal values'!$B$3, "") + IF(AND(CR$1 = CQ$1, CQ$2 = "Mixed"), 0.5*CQ53, 0) + IF(AND(CR$1 = CS$1, CS$2 = "Mixed"), 0.5*CS53, 0)</f>
        <v>0</v>
      </c>
      <c r="CS53" s="5">
        <f>IF('Each Gender - Gold'!CS53+'Each Gender - Silver'!CS53+'Each Gender - Bronze'!CS53 &gt; 0, 'Each Gender - Gold'!CS53*'Medal values'!$B$1+'Each Gender - Silver'!CS53*'Medal values'!$B$2+'Each Gender - Bronze'!CS53*'Medal values'!$B$3, "") + IF(AND(CS$1 = CR$1, CR$2 = "Mixed"), 0.5*CR53, 0) + IF(AND(CS$1 = CT$1, CT$2 = "Mixed"), 0.5*CT53, 0)</f>
        <v>0</v>
      </c>
      <c r="CT53" s="5">
        <f>IF('Each Gender - Gold'!CT53+'Each Gender - Silver'!CT53+'Each Gender - Bronze'!CT53 &gt; 0, 'Each Gender - Gold'!CT53*'Medal values'!$B$1+'Each Gender - Silver'!CT53*'Medal values'!$B$2+'Each Gender - Bronze'!CT53*'Medal values'!$B$3, "") + IF(AND(CT$1 = CS$1, CS$2 = "Mixed"), 0.5*CS53, 0) + IF(AND(CT$1 = CU$1, CU$2 = "Mixed"), 0.5*CU53, 0)</f>
        <v>0</v>
      </c>
      <c r="CU53" s="5">
        <f>IF('Each Gender - Gold'!CU53+'Each Gender - Silver'!CU53+'Each Gender - Bronze'!CU53 &gt; 0, 'Each Gender - Gold'!CU53*'Medal values'!$B$1+'Each Gender - Silver'!CU53*'Medal values'!$B$2+'Each Gender - Bronze'!CU53*'Medal values'!$B$3, "") + IF(AND(CU$1 = CT$1, CT$2 = "Mixed"), 0.5*CT53, 0) + IF(AND(CU$1 = CV$1, CV$2 = "Mixed"), 0.5*CV53, 0)</f>
        <v>0</v>
      </c>
      <c r="CV53" s="5">
        <f>IF('Each Gender - Gold'!CV53+'Each Gender - Silver'!CV53+'Each Gender - Bronze'!CV53 &gt; 0, 'Each Gender - Gold'!CV53*'Medal values'!$B$1+'Each Gender - Silver'!CV53*'Medal values'!$B$2+'Each Gender - Bronze'!CV53*'Medal values'!$B$3, "") + IF(AND(CV$1 = CU$1, CU$2 = "Mixed"), 0.5*CU53, 0) + IF(AND(CV$1 = CW$1, CW$2 = "Mixed"), 0.5*CW53, 0)</f>
        <v>0</v>
      </c>
      <c r="CW53" s="5">
        <f t="shared" ref="CW53:CX53" si="51">SUMIF($B$2:$CV$2,CW$2, $B53:$CV53)</f>
        <v>11.002002</v>
      </c>
      <c r="CX53" s="5">
        <f t="shared" si="51"/>
        <v>11.002002</v>
      </c>
    </row>
    <row r="54">
      <c r="A54" s="5" t="str">
        <f>Countries!A52</f>
        <v>KGZ</v>
      </c>
      <c r="B54" s="5">
        <f>IF('Each Gender - Gold'!B54+'Each Gender - Silver'!B54+'Each Gender - Bronze'!B54 &gt; 0, 'Each Gender - Gold'!B54*'Medal values'!$B$1+'Each Gender - Silver'!B54*'Medal values'!$B$2+'Each Gender - Bronze'!B54*'Medal values'!$B$3, "") + IF(AND(B$1 = A$1, A$2 = "Mixed"), 0.5*A54, 0) + IF(AND(B$1 = C$1, C$2 = "Mixed"), 0.5*C54, 0)</f>
        <v>0</v>
      </c>
      <c r="C54" s="5">
        <f>IF('Each Gender - Gold'!C54+'Each Gender - Silver'!C54+'Each Gender - Bronze'!C54 &gt; 0, 'Each Gender - Gold'!C54*'Medal values'!$B$1+'Each Gender - Silver'!C54*'Medal values'!$B$2+'Each Gender - Bronze'!C54*'Medal values'!$B$3, "") + IF(AND(C$1 = B$1, B$2 = "Mixed"), 0.5*B54, 0) + IF(AND(C$1 = D$1, D$2 = "Mixed"), 0.5*D54, 0)</f>
        <v>0</v>
      </c>
      <c r="D54" s="5">
        <f>IF('Each Gender - Gold'!D54+'Each Gender - Silver'!D54+'Each Gender - Bronze'!D54 &gt; 0, 'Each Gender - Gold'!D54*'Medal values'!$B$1+'Each Gender - Silver'!D54*'Medal values'!$B$2+'Each Gender - Bronze'!D54*'Medal values'!$B$3, "") + IF(AND(D$1 = C$1, C$2 = "Mixed"), 0.5*C54, 0) + IF(AND(D$1 = E$1, E$2 = "Mixed"), 0.5*E54, 0)</f>
        <v>0</v>
      </c>
      <c r="E54" s="5">
        <f>IF('Each Gender - Gold'!E54+'Each Gender - Silver'!E54+'Each Gender - Bronze'!E54 &gt; 0, 'Each Gender - Gold'!E54*'Medal values'!$B$1+'Each Gender - Silver'!E54*'Medal values'!$B$2+'Each Gender - Bronze'!E54*'Medal values'!$B$3, "") + IF(AND(E$1 = D$1, D$2 = "Mixed"), 0.5*D54, 0) + IF(AND(E$1 = F$1, F$2 = "Mixed"), 0.5*F54, 0)</f>
        <v>0</v>
      </c>
      <c r="F54" s="5">
        <f>IF('Each Gender - Gold'!F54+'Each Gender - Silver'!F54+'Each Gender - Bronze'!F54 &gt; 0, 'Each Gender - Gold'!F54*'Medal values'!$B$1+'Each Gender - Silver'!F54*'Medal values'!$B$2+'Each Gender - Bronze'!F54*'Medal values'!$B$3, "") + IF(AND(F$1 = E$1, E$2 = "Mixed"), 0.5*E54, 0) + IF(AND(F$1 = G$1, G$2 = "Mixed"), 0.5*G54, 0)</f>
        <v>0</v>
      </c>
      <c r="G54" s="5">
        <f>IF('Each Gender - Gold'!G54+'Each Gender - Silver'!G54+'Each Gender - Bronze'!G54 &gt; 0, 'Each Gender - Gold'!G54*'Medal values'!$B$1+'Each Gender - Silver'!G54*'Medal values'!$B$2+'Each Gender - Bronze'!G54*'Medal values'!$B$3, "") + IF(AND(G$1 = F$1, F$2 = "Mixed"), 0.5*F54, 0) + IF(AND(G$1 = H$1, H$2 = "Mixed"), 0.5*H54, 0)</f>
        <v>0</v>
      </c>
      <c r="H54" s="5">
        <f>IF('Each Gender - Gold'!H54+'Each Gender - Silver'!H54+'Each Gender - Bronze'!H54 &gt; 0, 'Each Gender - Gold'!H54*'Medal values'!$B$1+'Each Gender - Silver'!H54*'Medal values'!$B$2+'Each Gender - Bronze'!H54*'Medal values'!$B$3, "") + IF(AND(H$1 = G$1, G$2 = "Mixed"), 0.5*G54, 0) + IF(AND(H$1 = I$1, I$2 = "Mixed"), 0.5*I54, 0)</f>
        <v>0</v>
      </c>
      <c r="I54" s="5">
        <f>IF('Each Gender - Gold'!I54+'Each Gender - Silver'!I54+'Each Gender - Bronze'!I54 &gt; 0, 'Each Gender - Gold'!I54*'Medal values'!$B$1+'Each Gender - Silver'!I54*'Medal values'!$B$2+'Each Gender - Bronze'!I54*'Medal values'!$B$3, "") + IF(AND(I$1 = H$1, H$2 = "Mixed"), 0.5*H54, 0) + IF(AND(I$1 = J$1, J$2 = "Mixed"), 0.5*J54, 0)</f>
        <v>0</v>
      </c>
      <c r="J54" s="5">
        <f>IF('Each Gender - Gold'!J54+'Each Gender - Silver'!J54+'Each Gender - Bronze'!J54 &gt; 0, 'Each Gender - Gold'!J54*'Medal values'!$B$1+'Each Gender - Silver'!J54*'Medal values'!$B$2+'Each Gender - Bronze'!J54*'Medal values'!$B$3, "") + IF(AND(J$1 = I$1, I$2 = "Mixed"), 0.5*I54, 0) + IF(AND(J$1 = K$1, K$2 = "Mixed"), 0.5*K54, 0)</f>
        <v>0</v>
      </c>
      <c r="K54" s="5">
        <f>IF('Each Gender - Gold'!K54+'Each Gender - Silver'!K54+'Each Gender - Bronze'!K54 &gt; 0, 'Each Gender - Gold'!K54*'Medal values'!$B$1+'Each Gender - Silver'!K54*'Medal values'!$B$2+'Each Gender - Bronze'!K54*'Medal values'!$B$3, "") + IF(AND(K$1 = J$1, J$2 = "Mixed"), 0.5*J54, 0) + IF(AND(K$1 = L$1, L$2 = "Mixed"), 0.5*L54, 0)</f>
        <v>0</v>
      </c>
      <c r="L54" s="5">
        <f>IF('Each Gender - Gold'!L54+'Each Gender - Silver'!L54+'Each Gender - Bronze'!L54 &gt; 0, 'Each Gender - Gold'!L54*'Medal values'!$B$1+'Each Gender - Silver'!L54*'Medal values'!$B$2+'Each Gender - Bronze'!L54*'Medal values'!$B$3, "") + IF(AND(L$1 = K$1, K$2 = "Mixed"), 0.5*K54, 0) + IF(AND(L$1 = M$1, M$2 = "Mixed"), 0.5*M54, 0)</f>
        <v>0</v>
      </c>
      <c r="M54" s="5">
        <f>IF('Each Gender - Gold'!M54+'Each Gender - Silver'!M54+'Each Gender - Bronze'!M54 &gt; 0, 'Each Gender - Gold'!M54*'Medal values'!$B$1+'Each Gender - Silver'!M54*'Medal values'!$B$2+'Each Gender - Bronze'!M54*'Medal values'!$B$3, "") + IF(AND(M$1 = L$1, L$2 = "Mixed"), 0.5*L54, 0) + IF(AND(M$1 = N$1, N$2 = "Mixed"), 0.5*N54, 0)</f>
        <v>0</v>
      </c>
      <c r="N54" s="5">
        <f>IF('Each Gender - Gold'!N54+'Each Gender - Silver'!N54+'Each Gender - Bronze'!N54 &gt; 0, 'Each Gender - Gold'!N54*'Medal values'!$B$1+'Each Gender - Silver'!N54*'Medal values'!$B$2+'Each Gender - Bronze'!N54*'Medal values'!$B$3, "") + IF(AND(N$1 = M$1, M$2 = "Mixed"), 0.5*M54, 0) + IF(AND(N$1 = O$1, O$2 = "Mixed"), 0.5*O54, 0)</f>
        <v>0</v>
      </c>
      <c r="O54" s="5">
        <f>IF('Each Gender - Gold'!O54+'Each Gender - Silver'!O54+'Each Gender - Bronze'!O54 &gt; 0, 'Each Gender - Gold'!O54*'Medal values'!$B$1+'Each Gender - Silver'!O54*'Medal values'!$B$2+'Each Gender - Bronze'!O54*'Medal values'!$B$3, "") + IF(AND(O$1 = N$1, N$2 = "Mixed"), 0.5*N54, 0) + IF(AND(O$1 = P$1, P$2 = "Mixed"), 0.5*P54, 0)</f>
        <v>0</v>
      </c>
      <c r="P54" s="5">
        <f>IF('Each Gender - Gold'!P54+'Each Gender - Silver'!P54+'Each Gender - Bronze'!P54 &gt; 0, 'Each Gender - Gold'!P54*'Medal values'!$B$1+'Each Gender - Silver'!P54*'Medal values'!$B$2+'Each Gender - Bronze'!P54*'Medal values'!$B$3, "") + IF(AND(P$1 = O$1, O$2 = "Mixed"), 0.5*O54, 0) + IF(AND(P$1 = Q$1, Q$2 = "Mixed"), 0.5*Q54, 0)</f>
        <v>0</v>
      </c>
      <c r="Q54" s="5">
        <f>IF('Each Gender - Gold'!Q54+'Each Gender - Silver'!Q54+'Each Gender - Bronze'!Q54 &gt; 0, 'Each Gender - Gold'!Q54*'Medal values'!$B$1+'Each Gender - Silver'!Q54*'Medal values'!$B$2+'Each Gender - Bronze'!Q54*'Medal values'!$B$3, "") + IF(AND(Q$1 = P$1, P$2 = "Mixed"), 0.5*P54, 0) + IF(AND(Q$1 = R$1, R$2 = "Mixed"), 0.5*R54, 0)</f>
        <v>0</v>
      </c>
      <c r="R54" s="5">
        <f>IF('Each Gender - Gold'!R54+'Each Gender - Silver'!R54+'Each Gender - Bronze'!R54 &gt; 0, 'Each Gender - Gold'!R54*'Medal values'!$B$1+'Each Gender - Silver'!R54*'Medal values'!$B$2+'Each Gender - Bronze'!R54*'Medal values'!$B$3, "") + IF(AND(R$1 = Q$1, Q$2 = "Mixed"), 0.5*Q54, 0) + IF(AND(R$1 = S$1, S$2 = "Mixed"), 0.5*S54, 0)</f>
        <v>0</v>
      </c>
      <c r="S54" s="5">
        <f>IF('Each Gender - Gold'!S54+'Each Gender - Silver'!S54+'Each Gender - Bronze'!S54 &gt; 0, 'Each Gender - Gold'!S54*'Medal values'!$B$1+'Each Gender - Silver'!S54*'Medal values'!$B$2+'Each Gender - Bronze'!S54*'Medal values'!$B$3, "") + IF(AND(S$1 = R$1, R$2 = "Mixed"), 0.5*R54, 0) + IF(AND(S$1 = T$1, T$2 = "Mixed"), 0.5*T54, 0)</f>
        <v>0</v>
      </c>
      <c r="T54" s="5">
        <f>IF('Each Gender - Gold'!T54+'Each Gender - Silver'!T54+'Each Gender - Bronze'!T54 &gt; 0, 'Each Gender - Gold'!T54*'Medal values'!$B$1+'Each Gender - Silver'!T54*'Medal values'!$B$2+'Each Gender - Bronze'!T54*'Medal values'!$B$3, "") + IF(AND(T$1 = S$1, S$2 = "Mixed"), 0.5*S54, 0) + IF(AND(T$1 = U$1, U$2 = "Mixed"), 0.5*U54, 0)</f>
        <v>0</v>
      </c>
      <c r="U54" s="5">
        <f>IF('Each Gender - Gold'!U54+'Each Gender - Silver'!U54+'Each Gender - Bronze'!U54 &gt; 0, 'Each Gender - Gold'!U54*'Medal values'!$B$1+'Each Gender - Silver'!U54*'Medal values'!$B$2+'Each Gender - Bronze'!U54*'Medal values'!$B$3, "") + IF(AND(U$1 = T$1, T$2 = "Mixed"), 0.5*T54, 0) + IF(AND(U$1 = V$1, V$2 = "Mixed"), 0.5*V54, 0)</f>
        <v>0</v>
      </c>
      <c r="V54" s="5">
        <f>IF('Each Gender - Gold'!V54+'Each Gender - Silver'!V54+'Each Gender - Bronze'!V54 &gt; 0, 'Each Gender - Gold'!V54*'Medal values'!$B$1+'Each Gender - Silver'!V54*'Medal values'!$B$2+'Each Gender - Bronze'!V54*'Medal values'!$B$3, "") + IF(AND(V$1 = U$1, U$2 = "Mixed"), 0.5*U54, 0) + IF(AND(V$1 = W$1, W$2 = "Mixed"), 0.5*W54, 0)</f>
        <v>0</v>
      </c>
      <c r="W54" s="5">
        <f>IF('Each Gender - Gold'!W54+'Each Gender - Silver'!W54+'Each Gender - Bronze'!W54 &gt; 0, 'Each Gender - Gold'!W54*'Medal values'!$B$1+'Each Gender - Silver'!W54*'Medal values'!$B$2+'Each Gender - Bronze'!W54*'Medal values'!$B$3, "") + IF(AND(W$1 = V$1, V$2 = "Mixed"), 0.5*V54, 0) + IF(AND(W$1 = X$1, X$2 = "Mixed"), 0.5*X54, 0)</f>
        <v>0</v>
      </c>
      <c r="X54" s="5">
        <f>IF('Each Gender - Gold'!X54+'Each Gender - Silver'!X54+'Each Gender - Bronze'!X54 &gt; 0, 'Each Gender - Gold'!X54*'Medal values'!$B$1+'Each Gender - Silver'!X54*'Medal values'!$B$2+'Each Gender - Bronze'!X54*'Medal values'!$B$3, "") + IF(AND(X$1 = W$1, W$2 = "Mixed"), 0.5*W54, 0) + IF(AND(X$1 = Y$1, Y$2 = "Mixed"), 0.5*Y54, 0)</f>
        <v>0</v>
      </c>
      <c r="Y54" s="5">
        <f>IF('Each Gender - Gold'!Y54+'Each Gender - Silver'!Y54+'Each Gender - Bronze'!Y54 &gt; 0, 'Each Gender - Gold'!Y54*'Medal values'!$B$1+'Each Gender - Silver'!Y54*'Medal values'!$B$2+'Each Gender - Bronze'!Y54*'Medal values'!$B$3, "") + IF(AND(Y$1 = X$1, X$2 = "Mixed"), 0.5*X54, 0) + IF(AND(Y$1 = Z$1, Z$2 = "Mixed"), 0.5*Z54, 0)</f>
        <v>0</v>
      </c>
      <c r="Z54" s="5">
        <f>IF('Each Gender - Gold'!Z54+'Each Gender - Silver'!Z54+'Each Gender - Bronze'!Z54 &gt; 0, 'Each Gender - Gold'!Z54*'Medal values'!$B$1+'Each Gender - Silver'!Z54*'Medal values'!$B$2+'Each Gender - Bronze'!Z54*'Medal values'!$B$3, "") + IF(AND(Z$1 = Y$1, Y$2 = "Mixed"), 0.5*Y54, 0) + IF(AND(Z$1 = AA$1, AA$2 = "Mixed"), 0.5*AA54, 0)</f>
        <v>0</v>
      </c>
      <c r="AA54" s="5">
        <f>IF('Each Gender - Gold'!AA54+'Each Gender - Silver'!AA54+'Each Gender - Bronze'!AA54 &gt; 0, 'Each Gender - Gold'!AA54*'Medal values'!$B$1+'Each Gender - Silver'!AA54*'Medal values'!$B$2+'Each Gender - Bronze'!AA54*'Medal values'!$B$3, "") + IF(AND(AA$1 = Z$1, Z$2 = "Mixed"), 0.5*Z54, 0) + IF(AND(AA$1 = AB$1, AB$2 = "Mixed"), 0.5*AB54, 0)</f>
        <v>0</v>
      </c>
      <c r="AB54" s="5">
        <f>IF('Each Gender - Gold'!AB54+'Each Gender - Silver'!AB54+'Each Gender - Bronze'!AB54 &gt; 0, 'Each Gender - Gold'!AB54*'Medal values'!$B$1+'Each Gender - Silver'!AB54*'Medal values'!$B$2+'Each Gender - Bronze'!AB54*'Medal values'!$B$3, "") + IF(AND(AB$1 = AA$1, AA$2 = "Mixed"), 0.5*AA54, 0) + IF(AND(AB$1 = AC$1, AC$2 = "Mixed"), 0.5*AC54, 0)</f>
        <v>0</v>
      </c>
      <c r="AC54" s="5">
        <f>IF('Each Gender - Gold'!AC54+'Each Gender - Silver'!AC54+'Each Gender - Bronze'!AC54 &gt; 0, 'Each Gender - Gold'!AC54*'Medal values'!$B$1+'Each Gender - Silver'!AC54*'Medal values'!$B$2+'Each Gender - Bronze'!AC54*'Medal values'!$B$3, "") + IF(AND(AC$1 = AB$1, AB$2 = "Mixed"), 0.5*AB54, 0) + IF(AND(AC$1 = AD$1, AD$2 = "Mixed"), 0.5*AD54, 0)</f>
        <v>0</v>
      </c>
      <c r="AD54" s="5">
        <f>IF('Each Gender - Gold'!AD54+'Each Gender - Silver'!AD54+'Each Gender - Bronze'!AD54 &gt; 0, 'Each Gender - Gold'!AD54*'Medal values'!$B$1+'Each Gender - Silver'!AD54*'Medal values'!$B$2+'Each Gender - Bronze'!AD54*'Medal values'!$B$3, "") + IF(AND(AD$1 = AC$1, AC$2 = "Mixed"), 0.5*AC54, 0) + IF(AND(AD$1 = AE$1, AE$2 = "Mixed"), 0.5*AE54, 0)</f>
        <v>0</v>
      </c>
      <c r="AE54" s="5">
        <f>IF('Each Gender - Gold'!AE54+'Each Gender - Silver'!AE54+'Each Gender - Bronze'!AE54 &gt; 0, 'Each Gender - Gold'!AE54*'Medal values'!$B$1+'Each Gender - Silver'!AE54*'Medal values'!$B$2+'Each Gender - Bronze'!AE54*'Medal values'!$B$3, "") + IF(AND(AE$1 = AD$1, AD$2 = "Mixed"), 0.5*AD54, 0) + IF(AND(AE$1 = AF$1, AF$2 = "Mixed"), 0.5*AF54, 0)</f>
        <v>0</v>
      </c>
      <c r="AF54" s="5">
        <f>IF('Each Gender - Gold'!AF54+'Each Gender - Silver'!AF54+'Each Gender - Bronze'!AF54 &gt; 0, 'Each Gender - Gold'!AF54*'Medal values'!$B$1+'Each Gender - Silver'!AF54*'Medal values'!$B$2+'Each Gender - Bronze'!AF54*'Medal values'!$B$3, "") + IF(AND(AF$1 = AE$1, AE$2 = "Mixed"), 0.5*AE54, 0) + IF(AND(AF$1 = AG$1, AG$2 = "Mixed"), 0.5*AG54, 0)</f>
        <v>0</v>
      </c>
      <c r="AG54" s="5">
        <f>IF('Each Gender - Gold'!AG54+'Each Gender - Silver'!AG54+'Each Gender - Bronze'!AG54 &gt; 0, 'Each Gender - Gold'!AG54*'Medal values'!$B$1+'Each Gender - Silver'!AG54*'Medal values'!$B$2+'Each Gender - Bronze'!AG54*'Medal values'!$B$3, "") + IF(AND(AG$1 = AF$1, AF$2 = "Mixed"), 0.5*AF54, 0) + IF(AND(AG$1 = AH$1, AH$2 = "Mixed"), 0.5*AH54, 0)</f>
        <v>0</v>
      </c>
      <c r="AH54" s="5">
        <f>IF('Each Gender - Gold'!AH54+'Each Gender - Silver'!AH54+'Each Gender - Bronze'!AH54 &gt; 0, 'Each Gender - Gold'!AH54*'Medal values'!$B$1+'Each Gender - Silver'!AH54*'Medal values'!$B$2+'Each Gender - Bronze'!AH54*'Medal values'!$B$3, "") + IF(AND(AH$1 = AG$1, AG$2 = "Mixed"), 0.5*AG54, 0) + IF(AND(AH$1 = AI$1, AI$2 = "Mixed"), 0.5*AI54, 0)</f>
        <v>0</v>
      </c>
      <c r="AI54" s="5">
        <f>IF('Each Gender - Gold'!AI54+'Each Gender - Silver'!AI54+'Each Gender - Bronze'!AI54 &gt; 0, 'Each Gender - Gold'!AI54*'Medal values'!$B$1+'Each Gender - Silver'!AI54*'Medal values'!$B$2+'Each Gender - Bronze'!AI54*'Medal values'!$B$3, "") + IF(AND(AI$1 = AH$1, AH$2 = "Mixed"), 0.5*AH54, 0) + IF(AND(AI$1 = AJ$1, AJ$2 = "Mixed"), 0.5*AJ54, 0)</f>
        <v>0</v>
      </c>
      <c r="AJ54" s="5">
        <f>IF('Each Gender - Gold'!AJ54+'Each Gender - Silver'!AJ54+'Each Gender - Bronze'!AJ54 &gt; 0, 'Each Gender - Gold'!AJ54*'Medal values'!$B$1+'Each Gender - Silver'!AJ54*'Medal values'!$B$2+'Each Gender - Bronze'!AJ54*'Medal values'!$B$3, "") + IF(AND(AJ$1 = AI$1, AI$2 = "Mixed"), 0.5*AI54, 0) + IF(AND(AJ$1 = AK$1, AK$2 = "Mixed"), 0.5*AK54, 0)</f>
        <v>0</v>
      </c>
      <c r="AK54" s="5">
        <f>IF('Each Gender - Gold'!AK54+'Each Gender - Silver'!AK54+'Each Gender - Bronze'!AK54 &gt; 0, 'Each Gender - Gold'!AK54*'Medal values'!$B$1+'Each Gender - Silver'!AK54*'Medal values'!$B$2+'Each Gender - Bronze'!AK54*'Medal values'!$B$3, "") + IF(AND(AK$1 = AJ$1, AJ$2 = "Mixed"), 0.5*AJ54, 0) + IF(AND(AK$1 = AL$1, AL$2 = "Mixed"), 0.5*AL54, 0)</f>
        <v>0</v>
      </c>
      <c r="AL54" s="5">
        <f>IF('Each Gender - Gold'!AL54+'Each Gender - Silver'!AL54+'Each Gender - Bronze'!AL54 &gt; 0, 'Each Gender - Gold'!AL54*'Medal values'!$B$1+'Each Gender - Silver'!AL54*'Medal values'!$B$2+'Each Gender - Bronze'!AL54*'Medal values'!$B$3, "") + IF(AND(AL$1 = AK$1, AK$2 = "Mixed"), 0.5*AK54, 0) + IF(AND(AL$1 = AM$1, AM$2 = "Mixed"), 0.5*AM54, 0)</f>
        <v>0</v>
      </c>
      <c r="AM54" s="5">
        <f>IF('Each Gender - Gold'!AM54+'Each Gender - Silver'!AM54+'Each Gender - Bronze'!AM54 &gt; 0, 'Each Gender - Gold'!AM54*'Medal values'!$B$1+'Each Gender - Silver'!AM54*'Medal values'!$B$2+'Each Gender - Bronze'!AM54*'Medal values'!$B$3, "") + IF(AND(AM$1 = AL$1, AL$2 = "Mixed"), 0.5*AL54, 0) + IF(AND(AM$1 = AN$1, AN$2 = "Mixed"), 0.5*AN54, 0)</f>
        <v>0</v>
      </c>
      <c r="AN54" s="5">
        <f>IF('Each Gender - Gold'!AN54+'Each Gender - Silver'!AN54+'Each Gender - Bronze'!AN54 &gt; 0, 'Each Gender - Gold'!AN54*'Medal values'!$B$1+'Each Gender - Silver'!AN54*'Medal values'!$B$2+'Each Gender - Bronze'!AN54*'Medal values'!$B$3, "") + IF(AND(AN$1 = AM$1, AM$2 = "Mixed"), 0.5*AM54, 0) + IF(AND(AN$1 = AO$1, AO$2 = "Mixed"), 0.5*AO54, 0)</f>
        <v>0</v>
      </c>
      <c r="AO54" s="5">
        <f>IF('Each Gender - Gold'!AO54+'Each Gender - Silver'!AO54+'Each Gender - Bronze'!AO54 &gt; 0, 'Each Gender - Gold'!AO54*'Medal values'!$B$1+'Each Gender - Silver'!AO54*'Medal values'!$B$2+'Each Gender - Bronze'!AO54*'Medal values'!$B$3, "") + IF(AND(AO$1 = AN$1, AN$2 = "Mixed"), 0.5*AN54, 0) + IF(AND(AO$1 = AP$1, AP$2 = "Mixed"), 0.5*AP54, 0)</f>
        <v>0</v>
      </c>
      <c r="AP54" s="5">
        <f>IF('Each Gender - Gold'!AP54+'Each Gender - Silver'!AP54+'Each Gender - Bronze'!AP54 &gt; 0, 'Each Gender - Gold'!AP54*'Medal values'!$B$1+'Each Gender - Silver'!AP54*'Medal values'!$B$2+'Each Gender - Bronze'!AP54*'Medal values'!$B$3, "") + IF(AND(AP$1 = AO$1, AO$2 = "Mixed"), 0.5*AO54, 0) + IF(AND(AP$1 = AQ$1, AQ$2 = "Mixed"), 0.5*AQ54, 0)</f>
        <v>0</v>
      </c>
      <c r="AQ54" s="5">
        <f>IF('Each Gender - Gold'!AQ54+'Each Gender - Silver'!AQ54+'Each Gender - Bronze'!AQ54 &gt; 0, 'Each Gender - Gold'!AQ54*'Medal values'!$B$1+'Each Gender - Silver'!AQ54*'Medal values'!$B$2+'Each Gender - Bronze'!AQ54*'Medal values'!$B$3, "") + IF(AND(AQ$1 = AP$1, AP$2 = "Mixed"), 0.5*AP54, 0) + IF(AND(AQ$1 = AR$1, AR$2 = "Mixed"), 0.5*AR54, 0)</f>
        <v>0</v>
      </c>
      <c r="AR54" s="5">
        <f>IF('Each Gender - Gold'!AR54+'Each Gender - Silver'!AR54+'Each Gender - Bronze'!AR54 &gt; 0, 'Each Gender - Gold'!AR54*'Medal values'!$B$1+'Each Gender - Silver'!AR54*'Medal values'!$B$2+'Each Gender - Bronze'!AR54*'Medal values'!$B$3, "") + IF(AND(AR$1 = AQ$1, AQ$2 = "Mixed"), 0.5*AQ54, 0) + IF(AND(AR$1 = AS$1, AS$2 = "Mixed"), 0.5*AS54, 0)</f>
        <v>0</v>
      </c>
      <c r="AS54" s="5">
        <f>IF('Each Gender - Gold'!AS54+'Each Gender - Silver'!AS54+'Each Gender - Bronze'!AS54 &gt; 0, 'Each Gender - Gold'!AS54*'Medal values'!$B$1+'Each Gender - Silver'!AS54*'Medal values'!$B$2+'Each Gender - Bronze'!AS54*'Medal values'!$B$3, "") + IF(AND(AS$1 = AR$1, AR$2 = "Mixed"), 0.5*AR54, 0) + IF(AND(AS$1 = AT$1, AT$2 = "Mixed"), 0.5*AT54, 0)</f>
        <v>0</v>
      </c>
      <c r="AT54" s="5">
        <f>IF('Each Gender - Gold'!AT54+'Each Gender - Silver'!AT54+'Each Gender - Bronze'!AT54 &gt; 0, 'Each Gender - Gold'!AT54*'Medal values'!$B$1+'Each Gender - Silver'!AT54*'Medal values'!$B$2+'Each Gender - Bronze'!AT54*'Medal values'!$B$3, "") + IF(AND(AT$1 = AS$1, AS$2 = "Mixed"), 0.5*AS54, 0) + IF(AND(AT$1 = AU$1, AU$2 = "Mixed"), 0.5*AU54, 0)</f>
        <v>0</v>
      </c>
      <c r="AU54" s="5">
        <f>IF('Each Gender - Gold'!AU54+'Each Gender - Silver'!AU54+'Each Gender - Bronze'!AU54 &gt; 0, 'Each Gender - Gold'!AU54*'Medal values'!$B$1+'Each Gender - Silver'!AU54*'Medal values'!$B$2+'Each Gender - Bronze'!AU54*'Medal values'!$B$3, "") + IF(AND(AU$1 = AT$1, AT$2 = "Mixed"), 0.5*AT54, 0) + IF(AND(AU$1 = AV$1, AV$2 = "Mixed"), 0.5*AV54, 0)</f>
        <v>0</v>
      </c>
      <c r="AV54" s="5">
        <f>IF('Each Gender - Gold'!AV54+'Each Gender - Silver'!AV54+'Each Gender - Bronze'!AV54 &gt; 0, 'Each Gender - Gold'!AV54*'Medal values'!$B$1+'Each Gender - Silver'!AV54*'Medal values'!$B$2+'Each Gender - Bronze'!AV54*'Medal values'!$B$3, "") + IF(AND(AV$1 = AU$1, AU$2 = "Mixed"), 0.5*AU54, 0) + IF(AND(AV$1 = AW$1, AW$2 = "Mixed"), 0.5*AW54, 0)</f>
        <v>0</v>
      </c>
      <c r="AW54" s="5">
        <f>IF('Each Gender - Gold'!AW54+'Each Gender - Silver'!AW54+'Each Gender - Bronze'!AW54 &gt; 0, 'Each Gender - Gold'!AW54*'Medal values'!$B$1+'Each Gender - Silver'!AW54*'Medal values'!$B$2+'Each Gender - Bronze'!AW54*'Medal values'!$B$3, "") + IF(AND(AW$1 = AV$1, AV$2 = "Mixed"), 0.5*AV54, 0) + IF(AND(AW$1 = AX$1, AX$2 = "Mixed"), 0.5*AX54, 0)</f>
        <v>0</v>
      </c>
      <c r="AX54" s="5">
        <f>IF('Each Gender - Gold'!AX54+'Each Gender - Silver'!AX54+'Each Gender - Bronze'!AX54 &gt; 0, 'Each Gender - Gold'!AX54*'Medal values'!$B$1+'Each Gender - Silver'!AX54*'Medal values'!$B$2+'Each Gender - Bronze'!AX54*'Medal values'!$B$3, "") + IF(AND(AX$1 = AW$1, AW$2 = "Mixed"), 0.5*AW54, 0) + IF(AND(AX$1 = AY$1, AY$2 = "Mixed"), 0.5*AY54, 0)</f>
        <v>0</v>
      </c>
      <c r="AY54" s="5">
        <f>IF('Each Gender - Gold'!AY54+'Each Gender - Silver'!AY54+'Each Gender - Bronze'!AY54 &gt; 0, 'Each Gender - Gold'!AY54*'Medal values'!$B$1+'Each Gender - Silver'!AY54*'Medal values'!$B$2+'Each Gender - Bronze'!AY54*'Medal values'!$B$3, "") + IF(AND(AY$1 = AX$1, AX$2 = "Mixed"), 0.5*AX54, 0) + IF(AND(AY$1 = AZ$1, AZ$2 = "Mixed"), 0.5*AZ54, 0)</f>
        <v>0</v>
      </c>
      <c r="AZ54" s="5">
        <f>IF('Each Gender - Gold'!AZ54+'Each Gender - Silver'!AZ54+'Each Gender - Bronze'!AZ54 &gt; 0, 'Each Gender - Gold'!AZ54*'Medal values'!$B$1+'Each Gender - Silver'!AZ54*'Medal values'!$B$2+'Each Gender - Bronze'!AZ54*'Medal values'!$B$3, "") + IF(AND(AZ$1 = AY$1, AY$2 = "Mixed"), 0.5*AY54, 0) + IF(AND(AZ$1 = BA$1, BA$2 = "Mixed"), 0.5*BA54, 0)</f>
        <v>0</v>
      </c>
      <c r="BA54" s="5">
        <f>IF('Each Gender - Gold'!BA54+'Each Gender - Silver'!BA54+'Each Gender - Bronze'!BA54 &gt; 0, 'Each Gender - Gold'!BA54*'Medal values'!$B$1+'Each Gender - Silver'!BA54*'Medal values'!$B$2+'Each Gender - Bronze'!BA54*'Medal values'!$B$3, "") + IF(AND(BA$1 = AZ$1, AZ$2 = "Mixed"), 0.5*AZ54, 0) + IF(AND(BA$1 = BB$1, BB$2 = "Mixed"), 0.5*BB54, 0)</f>
        <v>0</v>
      </c>
      <c r="BB54" s="5">
        <f>IF('Each Gender - Gold'!BB54+'Each Gender - Silver'!BB54+'Each Gender - Bronze'!BB54 &gt; 0, 'Each Gender - Gold'!BB54*'Medal values'!$B$1+'Each Gender - Silver'!BB54*'Medal values'!$B$2+'Each Gender - Bronze'!BB54*'Medal values'!$B$3, "") + IF(AND(BB$1 = BA$1, BA$2 = "Mixed"), 0.5*BA54, 0) + IF(AND(BB$1 = BC$1, BC$2 = "Mixed"), 0.5*BC54, 0)</f>
        <v>0</v>
      </c>
      <c r="BC54" s="5">
        <f>IF('Each Gender - Gold'!BC54+'Each Gender - Silver'!BC54+'Each Gender - Bronze'!BC54 &gt; 0, 'Each Gender - Gold'!BC54*'Medal values'!$B$1+'Each Gender - Silver'!BC54*'Medal values'!$B$2+'Each Gender - Bronze'!BC54*'Medal values'!$B$3, "") + IF(AND(BC$1 = BB$1, BB$2 = "Mixed"), 0.5*BB54, 0) + IF(AND(BC$1 = BD$1, BD$2 = "Mixed"), 0.5*BD54, 0)</f>
        <v>0</v>
      </c>
      <c r="BD54" s="5">
        <f>IF('Each Gender - Gold'!BD54+'Each Gender - Silver'!BD54+'Each Gender - Bronze'!BD54 &gt; 0, 'Each Gender - Gold'!BD54*'Medal values'!$B$1+'Each Gender - Silver'!BD54*'Medal values'!$B$2+'Each Gender - Bronze'!BD54*'Medal values'!$B$3, "") + IF(AND(BD$1 = BC$1, BC$2 = "Mixed"), 0.5*BC54, 0) + IF(AND(BD$1 = BE$1, BE$2 = "Mixed"), 0.5*BE54, 0)</f>
        <v>0</v>
      </c>
      <c r="BE54" s="5">
        <f>IF('Each Gender - Gold'!BE54+'Each Gender - Silver'!BE54+'Each Gender - Bronze'!BE54 &gt; 0, 'Each Gender - Gold'!BE54*'Medal values'!$B$1+'Each Gender - Silver'!BE54*'Medal values'!$B$2+'Each Gender - Bronze'!BE54*'Medal values'!$B$3, "") + IF(AND(BE$1 = BD$1, BD$2 = "Mixed"), 0.5*BD54, 0) + IF(AND(BE$1 = BF$1, BF$2 = "Mixed"), 0.5*BF54, 0)</f>
        <v>0</v>
      </c>
      <c r="BF54" s="5">
        <f>IF('Each Gender - Gold'!BF54+'Each Gender - Silver'!BF54+'Each Gender - Bronze'!BF54 &gt; 0, 'Each Gender - Gold'!BF54*'Medal values'!$B$1+'Each Gender - Silver'!BF54*'Medal values'!$B$2+'Each Gender - Bronze'!BF54*'Medal values'!$B$3, "") + IF(AND(BF$1 = BE$1, BE$2 = "Mixed"), 0.5*BE54, 0) + IF(AND(BF$1 = BG$1, BG$2 = "Mixed"), 0.5*BG54, 0)</f>
        <v>0</v>
      </c>
      <c r="BG54" s="5">
        <f>IF('Each Gender - Gold'!BG54+'Each Gender - Silver'!BG54+'Each Gender - Bronze'!BG54 &gt; 0, 'Each Gender - Gold'!BG54*'Medal values'!$B$1+'Each Gender - Silver'!BG54*'Medal values'!$B$2+'Each Gender - Bronze'!BG54*'Medal values'!$B$3, "") + IF(AND(BG$1 = BF$1, BF$2 = "Mixed"), 0.5*BF54, 0) + IF(AND(BG$1 = BH$1, BH$2 = "Mixed"), 0.5*BH54, 0)</f>
        <v>0</v>
      </c>
      <c r="BH54" s="5">
        <f>IF('Each Gender - Gold'!BH54+'Each Gender - Silver'!BH54+'Each Gender - Bronze'!BH54 &gt; 0, 'Each Gender - Gold'!BH54*'Medal values'!$B$1+'Each Gender - Silver'!BH54*'Medal values'!$B$2+'Each Gender - Bronze'!BH54*'Medal values'!$B$3, "") + IF(AND(BH$1 = BG$1, BG$2 = "Mixed"), 0.5*BG54, 0) + IF(AND(BH$1 = BI$1, BI$2 = "Mixed"), 0.5*BI54, 0)</f>
        <v>0</v>
      </c>
      <c r="BI54" s="5">
        <f>IF('Each Gender - Gold'!BI54+'Each Gender - Silver'!BI54+'Each Gender - Bronze'!BI54 &gt; 0, 'Each Gender - Gold'!BI54*'Medal values'!$B$1+'Each Gender - Silver'!BI54*'Medal values'!$B$2+'Each Gender - Bronze'!BI54*'Medal values'!$B$3, "") + IF(AND(BI$1 = BH$1, BH$2 = "Mixed"), 0.5*BH54, 0) + IF(AND(BI$1 = BJ$1, BJ$2 = "Mixed"), 0.5*BJ54, 0)</f>
        <v>0</v>
      </c>
      <c r="BJ54" s="5">
        <f>IF('Each Gender - Gold'!BJ54+'Each Gender - Silver'!BJ54+'Each Gender - Bronze'!BJ54 &gt; 0, 'Each Gender - Gold'!BJ54*'Medal values'!$B$1+'Each Gender - Silver'!BJ54*'Medal values'!$B$2+'Each Gender - Bronze'!BJ54*'Medal values'!$B$3, "") + IF(AND(BJ$1 = BI$1, BI$2 = "Mixed"), 0.5*BI54, 0) + IF(AND(BJ$1 = BK$1, BK$2 = "Mixed"), 0.5*BK54, 0)</f>
        <v>0</v>
      </c>
      <c r="BK54" s="5">
        <f>IF('Each Gender - Gold'!BK54+'Each Gender - Silver'!BK54+'Each Gender - Bronze'!BK54 &gt; 0, 'Each Gender - Gold'!BK54*'Medal values'!$B$1+'Each Gender - Silver'!BK54*'Medal values'!$B$2+'Each Gender - Bronze'!BK54*'Medal values'!$B$3, "") + IF(AND(BK$1 = BJ$1, BJ$2 = "Mixed"), 0.5*BJ54, 0) + IF(AND(BK$1 = BL$1, BL$2 = "Mixed"), 0.5*BL54, 0)</f>
        <v>0</v>
      </c>
      <c r="BL54" s="5">
        <f>IF('Each Gender - Gold'!BL54+'Each Gender - Silver'!BL54+'Each Gender - Bronze'!BL54 &gt; 0, 'Each Gender - Gold'!BL54*'Medal values'!$B$1+'Each Gender - Silver'!BL54*'Medal values'!$B$2+'Each Gender - Bronze'!BL54*'Medal values'!$B$3, "") + IF(AND(BL$1 = BK$1, BK$2 = "Mixed"), 0.5*BK54, 0) + IF(AND(BL$1 = BM$1, BM$2 = "Mixed"), 0.5*BM54, 0)</f>
        <v>0</v>
      </c>
      <c r="BM54" s="5">
        <f>IF('Each Gender - Gold'!BM54+'Each Gender - Silver'!BM54+'Each Gender - Bronze'!BM54 &gt; 0, 'Each Gender - Gold'!BM54*'Medal values'!$B$1+'Each Gender - Silver'!BM54*'Medal values'!$B$2+'Each Gender - Bronze'!BM54*'Medal values'!$B$3, "") + IF(AND(BM$1 = BL$1, BL$2 = "Mixed"), 0.5*BL54, 0) + IF(AND(BM$1 = BN$1, BN$2 = "Mixed"), 0.5*BN54, 0)</f>
        <v>0</v>
      </c>
      <c r="BN54" s="5">
        <f>IF('Each Gender - Gold'!BN54+'Each Gender - Silver'!BN54+'Each Gender - Bronze'!BN54 &gt; 0, 'Each Gender - Gold'!BN54*'Medal values'!$B$1+'Each Gender - Silver'!BN54*'Medal values'!$B$2+'Each Gender - Bronze'!BN54*'Medal values'!$B$3, "") + IF(AND(BN$1 = BM$1, BM$2 = "Mixed"), 0.5*BM54, 0) + IF(AND(BN$1 = BO$1, BO$2 = "Mixed"), 0.5*BO54, 0)</f>
        <v>0</v>
      </c>
      <c r="BO54" s="5">
        <f>IF('Each Gender - Gold'!BO54+'Each Gender - Silver'!BO54+'Each Gender - Bronze'!BO54 &gt; 0, 'Each Gender - Gold'!BO54*'Medal values'!$B$1+'Each Gender - Silver'!BO54*'Medal values'!$B$2+'Each Gender - Bronze'!BO54*'Medal values'!$B$3, "") + IF(AND(BO$1 = BN$1, BN$2 = "Mixed"), 0.5*BN54, 0) + IF(AND(BO$1 = BP$1, BP$2 = "Mixed"), 0.5*BP54, 0)</f>
        <v>0</v>
      </c>
      <c r="BP54" s="5">
        <f>IF('Each Gender - Gold'!BP54+'Each Gender - Silver'!BP54+'Each Gender - Bronze'!BP54 &gt; 0, 'Each Gender - Gold'!BP54*'Medal values'!$B$1+'Each Gender - Silver'!BP54*'Medal values'!$B$2+'Each Gender - Bronze'!BP54*'Medal values'!$B$3, "") + IF(AND(BP$1 = BO$1, BO$2 = "Mixed"), 0.5*BO54, 0) + IF(AND(BP$1 = BQ$1, BQ$2 = "Mixed"), 0.5*BQ54, 0)</f>
        <v>0</v>
      </c>
      <c r="BQ54" s="5">
        <f>IF('Each Gender - Gold'!BQ54+'Each Gender - Silver'!BQ54+'Each Gender - Bronze'!BQ54 &gt; 0, 'Each Gender - Gold'!BQ54*'Medal values'!$B$1+'Each Gender - Silver'!BQ54*'Medal values'!$B$2+'Each Gender - Bronze'!BQ54*'Medal values'!$B$3, "") + IF(AND(BQ$1 = BP$1, BP$2 = "Mixed"), 0.5*BP54, 0) + IF(AND(BQ$1 = BR$1, BR$2 = "Mixed"), 0.5*BR54, 0)</f>
        <v>0</v>
      </c>
      <c r="BR54" s="5">
        <f>IF('Each Gender - Gold'!BR54+'Each Gender - Silver'!BR54+'Each Gender - Bronze'!BR54 &gt; 0, 'Each Gender - Gold'!BR54*'Medal values'!$B$1+'Each Gender - Silver'!BR54*'Medal values'!$B$2+'Each Gender - Bronze'!BR54*'Medal values'!$B$3, "") + IF(AND(BR$1 = BQ$1, BQ$2 = "Mixed"), 0.5*BQ54, 0) + IF(AND(BR$1 = BS$1, BS$2 = "Mixed"), 0.5*BS54, 0)</f>
        <v>0</v>
      </c>
      <c r="BS54" s="5">
        <f>IF('Each Gender - Gold'!BS54+'Each Gender - Silver'!BS54+'Each Gender - Bronze'!BS54 &gt; 0, 'Each Gender - Gold'!BS54*'Medal values'!$B$1+'Each Gender - Silver'!BS54*'Medal values'!$B$2+'Each Gender - Bronze'!BS54*'Medal values'!$B$3, "") + IF(AND(BS$1 = BR$1, BR$2 = "Mixed"), 0.5*BR54, 0) + IF(AND(BS$1 = BT$1, BT$2 = "Mixed"), 0.5*BT54, 0)</f>
        <v>0</v>
      </c>
      <c r="BT54" s="5">
        <f>IF('Each Gender - Gold'!BT54+'Each Gender - Silver'!BT54+'Each Gender - Bronze'!BT54 &gt; 0, 'Each Gender - Gold'!BT54*'Medal values'!$B$1+'Each Gender - Silver'!BT54*'Medal values'!$B$2+'Each Gender - Bronze'!BT54*'Medal values'!$B$3, "") + IF(AND(BT$1 = BS$1, BS$2 = "Mixed"), 0.5*BS54, 0) + IF(AND(BT$1 = BU$1, BU$2 = "Mixed"), 0.5*BU54, 0)</f>
        <v>0</v>
      </c>
      <c r="BU54" s="5">
        <f>IF('Each Gender - Gold'!BU54+'Each Gender - Silver'!BU54+'Each Gender - Bronze'!BU54 &gt; 0, 'Each Gender - Gold'!BU54*'Medal values'!$B$1+'Each Gender - Silver'!BU54*'Medal values'!$B$2+'Each Gender - Bronze'!BU54*'Medal values'!$B$3, "") + IF(AND(BU$1 = BT$1, BT$2 = "Mixed"), 0.5*BT54, 0) + IF(AND(BU$1 = BV$1, BV$2 = "Mixed"), 0.5*BV54, 0)</f>
        <v>0</v>
      </c>
      <c r="BV54" s="5">
        <f>IF('Each Gender - Gold'!BV54+'Each Gender - Silver'!BV54+'Each Gender - Bronze'!BV54 &gt; 0, 'Each Gender - Gold'!BV54*'Medal values'!$B$1+'Each Gender - Silver'!BV54*'Medal values'!$B$2+'Each Gender - Bronze'!BV54*'Medal values'!$B$3, "") + IF(AND(BV$1 = BU$1, BU$2 = "Mixed"), 0.5*BU54, 0) + IF(AND(BV$1 = BW$1, BW$2 = "Mixed"), 0.5*BW54, 0)</f>
        <v>0</v>
      </c>
      <c r="BW54" s="5">
        <f>IF('Each Gender - Gold'!BW54+'Each Gender - Silver'!BW54+'Each Gender - Bronze'!BW54 &gt; 0, 'Each Gender - Gold'!BW54*'Medal values'!$B$1+'Each Gender - Silver'!BW54*'Medal values'!$B$2+'Each Gender - Bronze'!BW54*'Medal values'!$B$3, "") + IF(AND(BW$1 = BV$1, BV$2 = "Mixed"), 0.5*BV54, 0) + IF(AND(BW$1 = BX$1, BX$2 = "Mixed"), 0.5*BX54, 0)</f>
        <v>0</v>
      </c>
      <c r="BX54" s="5">
        <f>IF('Each Gender - Gold'!BX54+'Each Gender - Silver'!BX54+'Each Gender - Bronze'!BX54 &gt; 0, 'Each Gender - Gold'!BX54*'Medal values'!$B$1+'Each Gender - Silver'!BX54*'Medal values'!$B$2+'Each Gender - Bronze'!BX54*'Medal values'!$B$3, "") + IF(AND(BX$1 = BW$1, BW$2 = "Mixed"), 0.5*BW54, 0) + IF(AND(BX$1 = BY$1, BY$2 = "Mixed"), 0.5*BY54, 0)</f>
        <v>0</v>
      </c>
      <c r="BY54" s="5">
        <f>IF('Each Gender - Gold'!BY54+'Each Gender - Silver'!BY54+'Each Gender - Bronze'!BY54 &gt; 0, 'Each Gender - Gold'!BY54*'Medal values'!$B$1+'Each Gender - Silver'!BY54*'Medal values'!$B$2+'Each Gender - Bronze'!BY54*'Medal values'!$B$3, "") + IF(AND(BY$1 = BX$1, BX$2 = "Mixed"), 0.5*BX54, 0) + IF(AND(BY$1 = BZ$1, BZ$2 = "Mixed"), 0.5*BZ54, 0)</f>
        <v>0</v>
      </c>
      <c r="BZ54" s="5">
        <f>IF('Each Gender - Gold'!BZ54+'Each Gender - Silver'!BZ54+'Each Gender - Bronze'!BZ54 &gt; 0, 'Each Gender - Gold'!BZ54*'Medal values'!$B$1+'Each Gender - Silver'!BZ54*'Medal values'!$B$2+'Each Gender - Bronze'!BZ54*'Medal values'!$B$3, "") + IF(AND(BZ$1 = BY$1, BY$2 = "Mixed"), 0.5*BY54, 0) + IF(AND(BZ$1 = CA$1, CA$2 = "Mixed"), 0.5*CA54, 0)</f>
        <v>0</v>
      </c>
      <c r="CA54" s="5">
        <f>IF('Each Gender - Gold'!CA54+'Each Gender - Silver'!CA54+'Each Gender - Bronze'!CA54 &gt; 0, 'Each Gender - Gold'!CA54*'Medal values'!$B$1+'Each Gender - Silver'!CA54*'Medal values'!$B$2+'Each Gender - Bronze'!CA54*'Medal values'!$B$3, "") + IF(AND(CA$1 = BZ$1, BZ$2 = "Mixed"), 0.5*BZ54, 0) + IF(AND(CA$1 = CB$1, CB$2 = "Mixed"), 0.5*CB54, 0)</f>
        <v>0</v>
      </c>
      <c r="CB54" s="5">
        <f>IF('Each Gender - Gold'!CB54+'Each Gender - Silver'!CB54+'Each Gender - Bronze'!CB54 &gt; 0, 'Each Gender - Gold'!CB54*'Medal values'!$B$1+'Each Gender - Silver'!CB54*'Medal values'!$B$2+'Each Gender - Bronze'!CB54*'Medal values'!$B$3, "") + IF(AND(CB$1 = CA$1, CA$2 = "Mixed"), 0.5*CA54, 0) + IF(AND(CB$1 = CC$1, CC$2 = "Mixed"), 0.5*CC54, 0)</f>
        <v>0</v>
      </c>
      <c r="CC54" s="5">
        <f>IF('Each Gender - Gold'!CC54+'Each Gender - Silver'!CC54+'Each Gender - Bronze'!CC54 &gt; 0, 'Each Gender - Gold'!CC54*'Medal values'!$B$1+'Each Gender - Silver'!CC54*'Medal values'!$B$2+'Each Gender - Bronze'!CC54*'Medal values'!$B$3, "") + IF(AND(CC$1 = CB$1, CB$2 = "Mixed"), 0.5*CB54, 0) + IF(AND(CC$1 = CD$1, CD$2 = "Mixed"), 0.5*CD54, 0)</f>
        <v>0</v>
      </c>
      <c r="CD54" s="5">
        <f>IF('Each Gender - Gold'!CD54+'Each Gender - Silver'!CD54+'Each Gender - Bronze'!CD54 &gt; 0, 'Each Gender - Gold'!CD54*'Medal values'!$B$1+'Each Gender - Silver'!CD54*'Medal values'!$B$2+'Each Gender - Bronze'!CD54*'Medal values'!$B$3, "") + IF(AND(CD$1 = CC$1, CC$2 = "Mixed"), 0.5*CC54, 0) + IF(AND(CD$1 = CE$1, CE$2 = "Mixed"), 0.5*CE54, 0)</f>
        <v>0</v>
      </c>
      <c r="CE54" s="5">
        <f>IF('Each Gender - Gold'!CE54+'Each Gender - Silver'!CE54+'Each Gender - Bronze'!CE54 &gt; 0, 'Each Gender - Gold'!CE54*'Medal values'!$B$1+'Each Gender - Silver'!CE54*'Medal values'!$B$2+'Each Gender - Bronze'!CE54*'Medal values'!$B$3, "") + IF(AND(CE$1 = CD$1, CD$2 = "Mixed"), 0.5*CD54, 0) + IF(AND(CE$1 = CF$1, CF$2 = "Mixed"), 0.5*CF54, 0)</f>
        <v>0</v>
      </c>
      <c r="CF54" s="5">
        <f>IF('Each Gender - Gold'!CF54+'Each Gender - Silver'!CF54+'Each Gender - Bronze'!CF54 &gt; 0, 'Each Gender - Gold'!CF54*'Medal values'!$B$1+'Each Gender - Silver'!CF54*'Medal values'!$B$2+'Each Gender - Bronze'!CF54*'Medal values'!$B$3, "") + IF(AND(CF$1 = CE$1, CE$2 = "Mixed"), 0.5*CE54, 0) + IF(AND(CF$1 = CG$1, CG$2 = "Mixed"), 0.5*CG54, 0)</f>
        <v>0</v>
      </c>
      <c r="CG54" s="5">
        <f>IF('Each Gender - Gold'!CG54+'Each Gender - Silver'!CG54+'Each Gender - Bronze'!CG54 &gt; 0, 'Each Gender - Gold'!CG54*'Medal values'!$B$1+'Each Gender - Silver'!CG54*'Medal values'!$B$2+'Each Gender - Bronze'!CG54*'Medal values'!$B$3, "") + IF(AND(CG$1 = CF$1, CF$2 = "Mixed"), 0.5*CF54, 0) + IF(AND(CG$1 = CH$1, CH$2 = "Mixed"), 0.5*CH54, 0)</f>
        <v>0</v>
      </c>
      <c r="CH54" s="5">
        <f>IF('Each Gender - Gold'!CH54+'Each Gender - Silver'!CH54+'Each Gender - Bronze'!CH54 &gt; 0, 'Each Gender - Gold'!CH54*'Medal values'!$B$1+'Each Gender - Silver'!CH54*'Medal values'!$B$2+'Each Gender - Bronze'!CH54*'Medal values'!$B$3, "") + IF(AND(CH$1 = CG$1, CG$2 = "Mixed"), 0.5*CG54, 0) + IF(AND(CH$1 = CI$1, CI$2 = "Mixed"), 0.5*CI54, 0)</f>
        <v>0</v>
      </c>
      <c r="CI54" s="5">
        <f>IF('Each Gender - Gold'!CI54+'Each Gender - Silver'!CI54+'Each Gender - Bronze'!CI54 &gt; 0, 'Each Gender - Gold'!CI54*'Medal values'!$B$1+'Each Gender - Silver'!CI54*'Medal values'!$B$2+'Each Gender - Bronze'!CI54*'Medal values'!$B$3, "") + IF(AND(CI$1 = CH$1, CH$2 = "Mixed"), 0.5*CH54, 0) + IF(AND(CI$1 = CJ$1, CJ$2 = "Mixed"), 0.5*CJ54, 0)</f>
        <v>0</v>
      </c>
      <c r="CJ54" s="5">
        <f>IF('Each Gender - Gold'!CJ54+'Each Gender - Silver'!CJ54+'Each Gender - Bronze'!CJ54 &gt; 0, 'Each Gender - Gold'!CJ54*'Medal values'!$B$1+'Each Gender - Silver'!CJ54*'Medal values'!$B$2+'Each Gender - Bronze'!CJ54*'Medal values'!$B$3, "") + IF(AND(CJ$1 = CI$1, CI$2 = "Mixed"), 0.5*CI54, 0) + IF(AND(CJ$1 = CK$1, CK$2 = "Mixed"), 0.5*CK54, 0)</f>
        <v>0</v>
      </c>
      <c r="CK54" s="5">
        <f>IF('Each Gender - Gold'!CK54+'Each Gender - Silver'!CK54+'Each Gender - Bronze'!CK54 &gt; 0, 'Each Gender - Gold'!CK54*'Medal values'!$B$1+'Each Gender - Silver'!CK54*'Medal values'!$B$2+'Each Gender - Bronze'!CK54*'Medal values'!$B$3, "") + IF(AND(CK$1 = CJ$1, CJ$2 = "Mixed"), 0.5*CJ54, 0) + IF(AND(CK$1 = CL$1, CL$2 = "Mixed"), 0.5*CL54, 0)</f>
        <v>0</v>
      </c>
      <c r="CL54" s="5">
        <f>IF('Each Gender - Gold'!CL54+'Each Gender - Silver'!CL54+'Each Gender - Bronze'!CL54 &gt; 0, 'Each Gender - Gold'!CL54*'Medal values'!$B$1+'Each Gender - Silver'!CL54*'Medal values'!$B$2+'Each Gender - Bronze'!CL54*'Medal values'!$B$3, "") + IF(AND(CL$1 = CK$1, CK$2 = "Mixed"), 0.5*CK54, 0) + IF(AND(CL$1 = CM$1, CM$2 = "Mixed"), 0.5*CM54, 0)</f>
        <v>0</v>
      </c>
      <c r="CM54" s="5">
        <f>IF('Each Gender - Gold'!CM54+'Each Gender - Silver'!CM54+'Each Gender - Bronze'!CM54 &gt; 0, 'Each Gender - Gold'!CM54*'Medal values'!$B$1+'Each Gender - Silver'!CM54*'Medal values'!$B$2+'Each Gender - Bronze'!CM54*'Medal values'!$B$3, "") + IF(AND(CM$1 = CL$1, CL$2 = "Mixed"), 0.5*CL54, 0) + IF(AND(CM$1 = CN$1, CN$2 = "Mixed"), 0.5*CN54, 0)</f>
        <v>0</v>
      </c>
      <c r="CN54" s="5">
        <f>IF('Each Gender - Gold'!CN54+'Each Gender - Silver'!CN54+'Each Gender - Bronze'!CN54 &gt; 0, 'Each Gender - Gold'!CN54*'Medal values'!$B$1+'Each Gender - Silver'!CN54*'Medal values'!$B$2+'Each Gender - Bronze'!CN54*'Medal values'!$B$3, "") + IF(AND(CN$1 = CM$1, CM$2 = "Mixed"), 0.5*CM54, 0) + IF(AND(CN$1 = CO$1, CO$2 = "Mixed"), 0.5*CO54, 0)</f>
        <v>0</v>
      </c>
      <c r="CO54" s="5">
        <f>IF('Each Gender - Gold'!CO54+'Each Gender - Silver'!CO54+'Each Gender - Bronze'!CO54 &gt; 0, 'Each Gender - Gold'!CO54*'Medal values'!$B$1+'Each Gender - Silver'!CO54*'Medal values'!$B$2+'Each Gender - Bronze'!CO54*'Medal values'!$B$3, "") + IF(AND(CO$1 = CN$1, CN$2 = "Mixed"), 0.5*CN54, 0) + IF(AND(CO$1 = CP$1, CP$2 = "Mixed"), 0.5*CP54, 0)</f>
        <v>0</v>
      </c>
      <c r="CP54" s="5">
        <f>IF('Each Gender - Gold'!CP54+'Each Gender - Silver'!CP54+'Each Gender - Bronze'!CP54 &gt; 0, 'Each Gender - Gold'!CP54*'Medal values'!$B$1+'Each Gender - Silver'!CP54*'Medal values'!$B$2+'Each Gender - Bronze'!CP54*'Medal values'!$B$3, "") + IF(AND(CP$1 = CO$1, CO$2 = "Mixed"), 0.5*CO54, 0) + IF(AND(CP$1 = CQ$1, CQ$2 = "Mixed"), 0.5*CQ54, 0)</f>
        <v>0</v>
      </c>
      <c r="CQ54" s="5">
        <f>IF('Each Gender - Gold'!CQ54+'Each Gender - Silver'!CQ54+'Each Gender - Bronze'!CQ54 &gt; 0, 'Each Gender - Gold'!CQ54*'Medal values'!$B$1+'Each Gender - Silver'!CQ54*'Medal values'!$B$2+'Each Gender - Bronze'!CQ54*'Medal values'!$B$3, "") + IF(AND(CQ$1 = CP$1, CP$2 = "Mixed"), 0.5*CP54, 0) + IF(AND(CQ$1 = CR$1, CR$2 = "Mixed"), 0.5*CR54, 0)</f>
        <v>0</v>
      </c>
      <c r="CR54" s="5">
        <f>IF('Each Gender - Gold'!CR54+'Each Gender - Silver'!CR54+'Each Gender - Bronze'!CR54 &gt; 0, 'Each Gender - Gold'!CR54*'Medal values'!$B$1+'Each Gender - Silver'!CR54*'Medal values'!$B$2+'Each Gender - Bronze'!CR54*'Medal values'!$B$3, "") + IF(AND(CR$1 = CQ$1, CQ$2 = "Mixed"), 0.5*CQ54, 0) + IF(AND(CR$1 = CS$1, CS$2 = "Mixed"), 0.5*CS54, 0)</f>
        <v>0</v>
      </c>
      <c r="CS54" s="5">
        <f>IF('Each Gender - Gold'!CS54+'Each Gender - Silver'!CS54+'Each Gender - Bronze'!CS54 &gt; 0, 'Each Gender - Gold'!CS54*'Medal values'!$B$1+'Each Gender - Silver'!CS54*'Medal values'!$B$2+'Each Gender - Bronze'!CS54*'Medal values'!$B$3, "") + IF(AND(CS$1 = CR$1, CR$2 = "Mixed"), 0.5*CR54, 0) + IF(AND(CS$1 = CT$1, CT$2 = "Mixed"), 0.5*CT54, 0)</f>
        <v>0</v>
      </c>
      <c r="CT54" s="5">
        <f>IF('Each Gender - Gold'!CT54+'Each Gender - Silver'!CT54+'Each Gender - Bronze'!CT54 &gt; 0, 'Each Gender - Gold'!CT54*'Medal values'!$B$1+'Each Gender - Silver'!CT54*'Medal values'!$B$2+'Each Gender - Bronze'!CT54*'Medal values'!$B$3, "") + IF(AND(CT$1 = CS$1, CS$2 = "Mixed"), 0.5*CS54, 0) + IF(AND(CT$1 = CU$1, CU$2 = "Mixed"), 0.5*CU54, 0)</f>
        <v>0</v>
      </c>
      <c r="CU54" s="5">
        <f>IF('Each Gender - Gold'!CU54+'Each Gender - Silver'!CU54+'Each Gender - Bronze'!CU54 &gt; 0, 'Each Gender - Gold'!CU54*'Medal values'!$B$1+'Each Gender - Silver'!CU54*'Medal values'!$B$2+'Each Gender - Bronze'!CU54*'Medal values'!$B$3, "") + IF(AND(CU$1 = CT$1, CT$2 = "Mixed"), 0.5*CT54, 0) + IF(AND(CU$1 = CV$1, CV$2 = "Mixed"), 0.5*CV54, 0)</f>
        <v>2.000001</v>
      </c>
      <c r="CV54" s="5">
        <f>IF('Each Gender - Gold'!CV54+'Each Gender - Silver'!CV54+'Each Gender - Bronze'!CV54 &gt; 0, 'Each Gender - Gold'!CV54*'Medal values'!$B$1+'Each Gender - Silver'!CV54*'Medal values'!$B$2+'Each Gender - Bronze'!CV54*'Medal values'!$B$3, "") + IF(AND(CV$1 = CU$1, CU$2 = "Mixed"), 0.5*CU54, 0) + IF(AND(CV$1 = CW$1, CW$2 = "Mixed"), 0.5*CW54, 0)</f>
        <v>3.000001</v>
      </c>
      <c r="CW54" s="5">
        <f t="shared" ref="CW54:CX54" si="52">SUMIF($B$2:$CV$2,CW$2, $B54:$CV54)</f>
        <v>2.000001</v>
      </c>
      <c r="CX54" s="5">
        <f t="shared" si="52"/>
        <v>3.000001</v>
      </c>
    </row>
    <row r="55">
      <c r="A55" s="5" t="str">
        <f>Countries!A53</f>
        <v>KOR</v>
      </c>
      <c r="B55" s="5">
        <f>IF('Each Gender - Gold'!B55+'Each Gender - Silver'!B55+'Each Gender - Bronze'!B55 &gt; 0, 'Each Gender - Gold'!B55*'Medal values'!$B$1+'Each Gender - Silver'!B55*'Medal values'!$B$2+'Each Gender - Bronze'!B55*'Medal values'!$B$3, "") + IF(AND(B$1 = A$1, A$2 = "Mixed"), 0.5*A55, 0) + IF(AND(B$1 = C$1, C$2 = "Mixed"), 0.5*C55, 0)</f>
        <v>0</v>
      </c>
      <c r="C55" s="5">
        <f>IF('Each Gender - Gold'!C55+'Each Gender - Silver'!C55+'Each Gender - Bronze'!C55 &gt; 0, 'Each Gender - Gold'!C55*'Medal values'!$B$1+'Each Gender - Silver'!C55*'Medal values'!$B$2+'Each Gender - Bronze'!C55*'Medal values'!$B$3, "") + IF(AND(C$1 = B$1, B$2 = "Mixed"), 0.5*B55, 0) + IF(AND(C$1 = D$1, D$2 = "Mixed"), 0.5*D55, 0)</f>
        <v>0</v>
      </c>
      <c r="D55" s="5">
        <f>IF('Each Gender - Gold'!D55+'Each Gender - Silver'!D55+'Each Gender - Bronze'!D55 &gt; 0, 'Each Gender - Gold'!D55*'Medal values'!$B$1+'Each Gender - Silver'!D55*'Medal values'!$B$2+'Each Gender - Bronze'!D55*'Medal values'!$B$3, "") + IF(AND(D$1 = C$1, C$2 = "Mixed"), 0.5*C55, 0) + IF(AND(D$1 = E$1, E$2 = "Mixed"), 0.5*E55, 0)</f>
        <v>4.5015</v>
      </c>
      <c r="E55" s="5">
        <f>IF('Each Gender - Gold'!E55+'Each Gender - Silver'!E55+'Each Gender - Bronze'!E55 &gt; 0, 'Each Gender - Gold'!E55*'Medal values'!$B$1+'Each Gender - Silver'!E55*'Medal values'!$B$2+'Each Gender - Bronze'!E55*'Medal values'!$B$3, "") + IF(AND(E$1 = D$1, D$2 = "Mixed"), 0.5*D55, 0) + IF(AND(E$1 = F$1, F$2 = "Mixed"), 0.5*F55, 0)</f>
        <v>3.001</v>
      </c>
      <c r="F55" s="5">
        <f>IF('Each Gender - Gold'!F55+'Each Gender - Silver'!F55+'Each Gender - Bronze'!F55 &gt; 0, 'Each Gender - Gold'!F55*'Medal values'!$B$1+'Each Gender - Silver'!F55*'Medal values'!$B$2+'Each Gender - Bronze'!F55*'Medal values'!$B$3, "") + IF(AND(F$1 = E$1, E$2 = "Mixed"), 0.5*E55, 0) + IF(AND(F$1 = G$1, G$2 = "Mixed"), 0.5*G55, 0)</f>
        <v>7.5025</v>
      </c>
      <c r="G55" s="5">
        <f>IF('Each Gender - Gold'!G55+'Each Gender - Silver'!G55+'Each Gender - Bronze'!G55 &gt; 0, 'Each Gender - Gold'!G55*'Medal values'!$B$1+'Each Gender - Silver'!G55*'Medal values'!$B$2+'Each Gender - Bronze'!G55*'Medal values'!$B$3, "") + IF(AND(G$1 = F$1, F$2 = "Mixed"), 0.5*F55, 0) + IF(AND(G$1 = H$1, H$2 = "Mixed"), 0.5*H55, 0)</f>
        <v>3.001</v>
      </c>
      <c r="H55" s="5">
        <f>IF('Each Gender - Gold'!H55+'Each Gender - Silver'!H55+'Each Gender - Bronze'!H55 &gt; 0, 'Each Gender - Gold'!H55*'Medal values'!$B$1+'Each Gender - Silver'!H55*'Medal values'!$B$2+'Each Gender - Bronze'!H55*'Medal values'!$B$3, "") + IF(AND(H$1 = G$1, G$2 = "Mixed"), 0.5*G55, 0) + IF(AND(H$1 = I$1, I$2 = "Mixed"), 0.5*I55, 0)</f>
        <v>1</v>
      </c>
      <c r="I55" s="5">
        <f>IF('Each Gender - Gold'!I55+'Each Gender - Silver'!I55+'Each Gender - Bronze'!I55 &gt; 0, 'Each Gender - Gold'!I55*'Medal values'!$B$1+'Each Gender - Silver'!I55*'Medal values'!$B$2+'Each Gender - Bronze'!I55*'Medal values'!$B$3, "") + IF(AND(I$1 = H$1, H$2 = "Mixed"), 0.5*H55, 0) + IF(AND(I$1 = J$1, J$2 = "Mixed"), 0.5*J55, 0)</f>
        <v>0</v>
      </c>
      <c r="J55" s="5">
        <f>IF('Each Gender - Gold'!J55+'Each Gender - Silver'!J55+'Each Gender - Bronze'!J55 &gt; 0, 'Each Gender - Gold'!J55*'Medal values'!$B$1+'Each Gender - Silver'!J55*'Medal values'!$B$2+'Each Gender - Bronze'!J55*'Medal values'!$B$3, "") + IF(AND(J$1 = I$1, I$2 = "Mixed"), 0.5*I55, 0) + IF(AND(J$1 = K$1, K$2 = "Mixed"), 0.5*K55, 0)</f>
        <v>0</v>
      </c>
      <c r="K55" s="5">
        <f>IF('Each Gender - Gold'!K55+'Each Gender - Silver'!K55+'Each Gender - Bronze'!K55 &gt; 0, 'Each Gender - Gold'!K55*'Medal values'!$B$1+'Each Gender - Silver'!K55*'Medal values'!$B$2+'Each Gender - Bronze'!K55*'Medal values'!$B$3, "") + IF(AND(K$1 = J$1, J$2 = "Mixed"), 0.5*J55, 0) + IF(AND(K$1 = L$1, L$2 = "Mixed"), 0.5*L55, 0)</f>
        <v>0</v>
      </c>
      <c r="L55" s="5">
        <f>IF('Each Gender - Gold'!L55+'Each Gender - Silver'!L55+'Each Gender - Bronze'!L55 &gt; 0, 'Each Gender - Gold'!L55*'Medal values'!$B$1+'Each Gender - Silver'!L55*'Medal values'!$B$2+'Each Gender - Bronze'!L55*'Medal values'!$B$3, "") + IF(AND(L$1 = K$1, K$2 = "Mixed"), 0.5*K55, 0) + IF(AND(L$1 = M$1, M$2 = "Mixed"), 0.5*M55, 0)</f>
        <v>0</v>
      </c>
      <c r="M55" s="5">
        <f>IF('Each Gender - Gold'!M55+'Each Gender - Silver'!M55+'Each Gender - Bronze'!M55 &gt; 0, 'Each Gender - Gold'!M55*'Medal values'!$B$1+'Each Gender - Silver'!M55*'Medal values'!$B$2+'Each Gender - Bronze'!M55*'Medal values'!$B$3, "") + IF(AND(M$1 = L$1, L$2 = "Mixed"), 0.5*L55, 0) + IF(AND(M$1 = N$1, N$2 = "Mixed"), 0.5*N55, 0)</f>
        <v>0</v>
      </c>
      <c r="N55" s="5">
        <f>IF('Each Gender - Gold'!N55+'Each Gender - Silver'!N55+'Each Gender - Bronze'!N55 &gt; 0, 'Each Gender - Gold'!N55*'Medal values'!$B$1+'Each Gender - Silver'!N55*'Medal values'!$B$2+'Each Gender - Bronze'!N55*'Medal values'!$B$3, "") + IF(AND(N$1 = M$1, M$2 = "Mixed"), 0.5*M55, 0) + IF(AND(N$1 = O$1, O$2 = "Mixed"), 0.5*O55, 0)</f>
        <v>0</v>
      </c>
      <c r="O55" s="5">
        <f>IF('Each Gender - Gold'!O55+'Each Gender - Silver'!O55+'Each Gender - Bronze'!O55 &gt; 0, 'Each Gender - Gold'!O55*'Medal values'!$B$1+'Each Gender - Silver'!O55*'Medal values'!$B$2+'Each Gender - Bronze'!O55*'Medal values'!$B$3, "") + IF(AND(O$1 = N$1, N$2 = "Mixed"), 0.5*N55, 0) + IF(AND(O$1 = P$1, P$2 = "Mixed"), 0.5*P55, 0)</f>
        <v>1</v>
      </c>
      <c r="P55" s="5">
        <f>IF('Each Gender - Gold'!P55+'Each Gender - Silver'!P55+'Each Gender - Bronze'!P55 &gt; 0, 'Each Gender - Gold'!P55*'Medal values'!$B$1+'Each Gender - Silver'!P55*'Medal values'!$B$2+'Each Gender - Bronze'!P55*'Medal values'!$B$3, "") + IF(AND(P$1 = O$1, O$2 = "Mixed"), 0.5*O55, 0) + IF(AND(P$1 = Q$1, Q$2 = "Mixed"), 0.5*Q55, 0)</f>
        <v>0</v>
      </c>
      <c r="Q55" s="5">
        <f>IF('Each Gender - Gold'!Q55+'Each Gender - Silver'!Q55+'Each Gender - Bronze'!Q55 &gt; 0, 'Each Gender - Gold'!Q55*'Medal values'!$B$1+'Each Gender - Silver'!Q55*'Medal values'!$B$2+'Each Gender - Bronze'!Q55*'Medal values'!$B$3, "") + IF(AND(Q$1 = P$1, P$2 = "Mixed"), 0.5*P55, 0) + IF(AND(Q$1 = R$1, R$2 = "Mixed"), 0.5*R55, 0)</f>
        <v>0</v>
      </c>
      <c r="R55" s="5">
        <f>IF('Each Gender - Gold'!R55+'Each Gender - Silver'!R55+'Each Gender - Bronze'!R55 &gt; 0, 'Each Gender - Gold'!R55*'Medal values'!$B$1+'Each Gender - Silver'!R55*'Medal values'!$B$2+'Each Gender - Bronze'!R55*'Medal values'!$B$3, "") + IF(AND(R$1 = Q$1, Q$2 = "Mixed"), 0.5*Q55, 0) + IF(AND(R$1 = S$1, S$2 = "Mixed"), 0.5*S55, 0)</f>
        <v>0</v>
      </c>
      <c r="S55" s="5">
        <f>IF('Each Gender - Gold'!S55+'Each Gender - Silver'!S55+'Each Gender - Bronze'!S55 &gt; 0, 'Each Gender - Gold'!S55*'Medal values'!$B$1+'Each Gender - Silver'!S55*'Medal values'!$B$2+'Each Gender - Bronze'!S55*'Medal values'!$B$3, "") + IF(AND(S$1 = R$1, R$2 = "Mixed"), 0.5*R55, 0) + IF(AND(S$1 = T$1, T$2 = "Mixed"), 0.5*T55, 0)</f>
        <v>0</v>
      </c>
      <c r="T55" s="5">
        <f>IF('Each Gender - Gold'!T55+'Each Gender - Silver'!T55+'Each Gender - Bronze'!T55 &gt; 0, 'Each Gender - Gold'!T55*'Medal values'!$B$1+'Each Gender - Silver'!T55*'Medal values'!$B$2+'Each Gender - Bronze'!T55*'Medal values'!$B$3, "") + IF(AND(T$1 = S$1, S$2 = "Mixed"), 0.5*S55, 0) + IF(AND(T$1 = U$1, U$2 = "Mixed"), 0.5*U55, 0)</f>
        <v>0</v>
      </c>
      <c r="U55" s="5">
        <f>IF('Each Gender - Gold'!U55+'Each Gender - Silver'!U55+'Each Gender - Bronze'!U55 &gt; 0, 'Each Gender - Gold'!U55*'Medal values'!$B$1+'Each Gender - Silver'!U55*'Medal values'!$B$2+'Each Gender - Bronze'!U55*'Medal values'!$B$3, "") + IF(AND(U$1 = T$1, T$2 = "Mixed"), 0.5*T55, 0) + IF(AND(U$1 = V$1, V$2 = "Mixed"), 0.5*V55, 0)</f>
        <v>0</v>
      </c>
      <c r="V55" s="5">
        <f>IF('Each Gender - Gold'!V55+'Each Gender - Silver'!V55+'Each Gender - Bronze'!V55 &gt; 0, 'Each Gender - Gold'!V55*'Medal values'!$B$1+'Each Gender - Silver'!V55*'Medal values'!$B$2+'Each Gender - Bronze'!V55*'Medal values'!$B$3, "") + IF(AND(V$1 = U$1, U$2 = "Mixed"), 0.5*U55, 0) + IF(AND(V$1 = W$1, W$2 = "Mixed"), 0.5*W55, 0)</f>
        <v>0</v>
      </c>
      <c r="W55" s="5">
        <f>IF('Each Gender - Gold'!W55+'Each Gender - Silver'!W55+'Each Gender - Bronze'!W55 &gt; 0, 'Each Gender - Gold'!W55*'Medal values'!$B$1+'Each Gender - Silver'!W55*'Medal values'!$B$2+'Each Gender - Bronze'!W55*'Medal values'!$B$3, "") + IF(AND(W$1 = V$1, V$2 = "Mixed"), 0.5*V55, 0) + IF(AND(W$1 = X$1, X$2 = "Mixed"), 0.5*X55, 0)</f>
        <v>0</v>
      </c>
      <c r="X55" s="5">
        <f>IF('Each Gender - Gold'!X55+'Each Gender - Silver'!X55+'Each Gender - Bronze'!X55 &gt; 0, 'Each Gender - Gold'!X55*'Medal values'!$B$1+'Each Gender - Silver'!X55*'Medal values'!$B$2+'Each Gender - Bronze'!X55*'Medal values'!$B$3, "") + IF(AND(X$1 = W$1, W$2 = "Mixed"), 0.5*W55, 0) + IF(AND(X$1 = Y$1, Y$2 = "Mixed"), 0.5*Y55, 0)</f>
        <v>0</v>
      </c>
      <c r="Y55" s="5">
        <f>IF('Each Gender - Gold'!Y55+'Each Gender - Silver'!Y55+'Each Gender - Bronze'!Y55 &gt; 0, 'Each Gender - Gold'!Y55*'Medal values'!$B$1+'Each Gender - Silver'!Y55*'Medal values'!$B$2+'Each Gender - Bronze'!Y55*'Medal values'!$B$3, "") + IF(AND(Y$1 = X$1, X$2 = "Mixed"), 0.5*X55, 0) + IF(AND(Y$1 = Z$1, Z$2 = "Mixed"), 0.5*Z55, 0)</f>
        <v>0</v>
      </c>
      <c r="Z55" s="5">
        <f>IF('Each Gender - Gold'!Z55+'Each Gender - Silver'!Z55+'Each Gender - Bronze'!Z55 &gt; 0, 'Each Gender - Gold'!Z55*'Medal values'!$B$1+'Each Gender - Silver'!Z55*'Medal values'!$B$2+'Each Gender - Bronze'!Z55*'Medal values'!$B$3, "") + IF(AND(Z$1 = Y$1, Y$2 = "Mixed"), 0.5*Y55, 0) + IF(AND(Z$1 = AA$1, AA$2 = "Mixed"), 0.5*AA55, 0)</f>
        <v>0</v>
      </c>
      <c r="AA55" s="5">
        <f>IF('Each Gender - Gold'!AA55+'Each Gender - Silver'!AA55+'Each Gender - Bronze'!AA55 &gt; 0, 'Each Gender - Gold'!AA55*'Medal values'!$B$1+'Each Gender - Silver'!AA55*'Medal values'!$B$2+'Each Gender - Bronze'!AA55*'Medal values'!$B$3, "") + IF(AND(AA$1 = Z$1, Z$2 = "Mixed"), 0.5*Z55, 0) + IF(AND(AA$1 = AB$1, AB$2 = "Mixed"), 0.5*AB55, 0)</f>
        <v>0</v>
      </c>
      <c r="AB55" s="5">
        <f>IF('Each Gender - Gold'!AB55+'Each Gender - Silver'!AB55+'Each Gender - Bronze'!AB55 &gt; 0, 'Each Gender - Gold'!AB55*'Medal values'!$B$1+'Each Gender - Silver'!AB55*'Medal values'!$B$2+'Each Gender - Bronze'!AB55*'Medal values'!$B$3, "") + IF(AND(AB$1 = AA$1, AA$2 = "Mixed"), 0.5*AA55, 0) + IF(AND(AB$1 = AC$1, AC$2 = "Mixed"), 0.5*AC55, 0)</f>
        <v>0</v>
      </c>
      <c r="AC55" s="5">
        <f>IF('Each Gender - Gold'!AC55+'Each Gender - Silver'!AC55+'Each Gender - Bronze'!AC55 &gt; 0, 'Each Gender - Gold'!AC55*'Medal values'!$B$1+'Each Gender - Silver'!AC55*'Medal values'!$B$2+'Each Gender - Bronze'!AC55*'Medal values'!$B$3, "") + IF(AND(AC$1 = AB$1, AB$2 = "Mixed"), 0.5*AB55, 0) + IF(AND(AC$1 = AD$1, AD$2 = "Mixed"), 0.5*AD55, 0)</f>
        <v>0</v>
      </c>
      <c r="AD55" s="5">
        <f>IF('Each Gender - Gold'!AD55+'Each Gender - Silver'!AD55+'Each Gender - Bronze'!AD55 &gt; 0, 'Each Gender - Gold'!AD55*'Medal values'!$B$1+'Each Gender - Silver'!AD55*'Medal values'!$B$2+'Each Gender - Bronze'!AD55*'Medal values'!$B$3, "") + IF(AND(AD$1 = AC$1, AC$2 = "Mixed"), 0.5*AC55, 0) + IF(AND(AD$1 = AE$1, AE$2 = "Mixed"), 0.5*AE55, 0)</f>
        <v>0</v>
      </c>
      <c r="AE55" s="5">
        <f>IF('Each Gender - Gold'!AE55+'Each Gender - Silver'!AE55+'Each Gender - Bronze'!AE55 &gt; 0, 'Each Gender - Gold'!AE55*'Medal values'!$B$1+'Each Gender - Silver'!AE55*'Medal values'!$B$2+'Each Gender - Bronze'!AE55*'Medal values'!$B$3, "") + IF(AND(AE$1 = AD$1, AD$2 = "Mixed"), 0.5*AD55, 0) + IF(AND(AE$1 = AF$1, AF$2 = "Mixed"), 0.5*AF55, 0)</f>
        <v>0</v>
      </c>
      <c r="AF55" s="5">
        <f>IF('Each Gender - Gold'!AF55+'Each Gender - Silver'!AF55+'Each Gender - Bronze'!AF55 &gt; 0, 'Each Gender - Gold'!AF55*'Medal values'!$B$1+'Each Gender - Silver'!AF55*'Medal values'!$B$2+'Each Gender - Bronze'!AF55*'Medal values'!$B$3, "") + IF(AND(AF$1 = AE$1, AE$2 = "Mixed"), 0.5*AE55, 0) + IF(AND(AF$1 = AG$1, AG$2 = "Mixed"), 0.5*AG55, 0)</f>
        <v>0</v>
      </c>
      <c r="AG55" s="5">
        <f>IF('Each Gender - Gold'!AG55+'Each Gender - Silver'!AG55+'Each Gender - Bronze'!AG55 &gt; 0, 'Each Gender - Gold'!AG55*'Medal values'!$B$1+'Each Gender - Silver'!AG55*'Medal values'!$B$2+'Each Gender - Bronze'!AG55*'Medal values'!$B$3, "") + IF(AND(AG$1 = AF$1, AF$2 = "Mixed"), 0.5*AF55, 0) + IF(AND(AG$1 = AH$1, AH$2 = "Mixed"), 0.5*AH55, 0)</f>
        <v>0</v>
      </c>
      <c r="AH55" s="5">
        <f>IF('Each Gender - Gold'!AH55+'Each Gender - Silver'!AH55+'Each Gender - Bronze'!AH55 &gt; 0, 'Each Gender - Gold'!AH55*'Medal values'!$B$1+'Each Gender - Silver'!AH55*'Medal values'!$B$2+'Each Gender - Bronze'!AH55*'Medal values'!$B$3, "") + IF(AND(AH$1 = AG$1, AG$2 = "Mixed"), 0.5*AG55, 0) + IF(AND(AH$1 = AI$1, AI$2 = "Mixed"), 0.5*AI55, 0)</f>
        <v>0</v>
      </c>
      <c r="AI55" s="5">
        <f>IF('Each Gender - Gold'!AI55+'Each Gender - Silver'!AI55+'Each Gender - Bronze'!AI55 &gt; 0, 'Each Gender - Gold'!AI55*'Medal values'!$B$1+'Each Gender - Silver'!AI55*'Medal values'!$B$2+'Each Gender - Bronze'!AI55*'Medal values'!$B$3, "") + IF(AND(AI$1 = AH$1, AH$2 = "Mixed"), 0.5*AH55, 0) + IF(AND(AI$1 = AJ$1, AJ$2 = "Mixed"), 0.5*AJ55, 0)</f>
        <v>0</v>
      </c>
      <c r="AJ55" s="5">
        <f>IF('Each Gender - Gold'!AJ55+'Each Gender - Silver'!AJ55+'Each Gender - Bronze'!AJ55 &gt; 0, 'Each Gender - Gold'!AJ55*'Medal values'!$B$1+'Each Gender - Silver'!AJ55*'Medal values'!$B$2+'Each Gender - Bronze'!AJ55*'Medal values'!$B$3, "") + IF(AND(AJ$1 = AI$1, AI$2 = "Mixed"), 0.5*AI55, 0) + IF(AND(AJ$1 = AK$1, AK$2 = "Mixed"), 0.5*AK55, 0)</f>
        <v>0</v>
      </c>
      <c r="AK55" s="5">
        <f>IF('Each Gender - Gold'!AK55+'Each Gender - Silver'!AK55+'Each Gender - Bronze'!AK55 &gt; 0, 'Each Gender - Gold'!AK55*'Medal values'!$B$1+'Each Gender - Silver'!AK55*'Medal values'!$B$2+'Each Gender - Bronze'!AK55*'Medal values'!$B$3, "") + IF(AND(AK$1 = AJ$1, AJ$2 = "Mixed"), 0.5*AJ55, 0) + IF(AND(AK$1 = AL$1, AL$2 = "Mixed"), 0.5*AL55, 0)</f>
        <v>0</v>
      </c>
      <c r="AL55" s="5">
        <f>IF('Each Gender - Gold'!AL55+'Each Gender - Silver'!AL55+'Each Gender - Bronze'!AL55 &gt; 0, 'Each Gender - Gold'!AL55*'Medal values'!$B$1+'Each Gender - Silver'!AL55*'Medal values'!$B$2+'Each Gender - Bronze'!AL55*'Medal values'!$B$3, "") + IF(AND(AL$1 = AK$1, AK$2 = "Mixed"), 0.5*AK55, 0) + IF(AND(AL$1 = AM$1, AM$2 = "Mixed"), 0.5*AM55, 0)</f>
        <v>0</v>
      </c>
      <c r="AM55" s="5">
        <f>IF('Each Gender - Gold'!AM55+'Each Gender - Silver'!AM55+'Each Gender - Bronze'!AM55 &gt; 0, 'Each Gender - Gold'!AM55*'Medal values'!$B$1+'Each Gender - Silver'!AM55*'Medal values'!$B$2+'Each Gender - Bronze'!AM55*'Medal values'!$B$3, "") + IF(AND(AM$1 = AL$1, AL$2 = "Mixed"), 0.5*AL55, 0) + IF(AND(AM$1 = AN$1, AN$2 = "Mixed"), 0.5*AN55, 0)</f>
        <v>0</v>
      </c>
      <c r="AN55" s="5">
        <f>IF('Each Gender - Gold'!AN55+'Each Gender - Silver'!AN55+'Each Gender - Bronze'!AN55 &gt; 0, 'Each Gender - Gold'!AN55*'Medal values'!$B$1+'Each Gender - Silver'!AN55*'Medal values'!$B$2+'Each Gender - Bronze'!AN55*'Medal values'!$B$3, "") + IF(AND(AN$1 = AM$1, AM$2 = "Mixed"), 0.5*AM55, 0) + IF(AND(AN$1 = AO$1, AO$2 = "Mixed"), 0.5*AO55, 0)</f>
        <v>0</v>
      </c>
      <c r="AO55" s="5">
        <f>IF('Each Gender - Gold'!AO55+'Each Gender - Silver'!AO55+'Each Gender - Bronze'!AO55 &gt; 0, 'Each Gender - Gold'!AO55*'Medal values'!$B$1+'Each Gender - Silver'!AO55*'Medal values'!$B$2+'Each Gender - Bronze'!AO55*'Medal values'!$B$3, "") + IF(AND(AO$1 = AN$1, AN$2 = "Mixed"), 0.5*AN55, 0) + IF(AND(AO$1 = AP$1, AP$2 = "Mixed"), 0.5*AP55, 0)</f>
        <v>5.001</v>
      </c>
      <c r="AP55" s="5">
        <f>IF('Each Gender - Gold'!AP55+'Each Gender - Silver'!AP55+'Each Gender - Bronze'!AP55 &gt; 0, 'Each Gender - Gold'!AP55*'Medal values'!$B$1+'Each Gender - Silver'!AP55*'Medal values'!$B$2+'Each Gender - Bronze'!AP55*'Medal values'!$B$3, "") + IF(AND(AP$1 = AO$1, AO$2 = "Mixed"), 0.5*AO55, 0) + IF(AND(AP$1 = AQ$1, AQ$2 = "Mixed"), 0.5*AQ55, 0)</f>
        <v>3.000001</v>
      </c>
      <c r="AQ55" s="5">
        <f>IF('Each Gender - Gold'!AQ55+'Each Gender - Silver'!AQ55+'Each Gender - Bronze'!AQ55 &gt; 0, 'Each Gender - Gold'!AQ55*'Medal values'!$B$1+'Each Gender - Silver'!AQ55*'Medal values'!$B$2+'Each Gender - Bronze'!AQ55*'Medal values'!$B$3, "") + IF(AND(AQ$1 = AP$1, AP$2 = "Mixed"), 0.5*AP55, 0) + IF(AND(AQ$1 = AR$1, AR$2 = "Mixed"), 0.5*AR55, 0)</f>
        <v>0</v>
      </c>
      <c r="AR55" s="5">
        <f>IF('Each Gender - Gold'!AR55+'Each Gender - Silver'!AR55+'Each Gender - Bronze'!AR55 &gt; 0, 'Each Gender - Gold'!AR55*'Medal values'!$B$1+'Each Gender - Silver'!AR55*'Medal values'!$B$2+'Each Gender - Bronze'!AR55*'Medal values'!$B$3, "") + IF(AND(AR$1 = AQ$1, AQ$2 = "Mixed"), 0.5*AQ55, 0) + IF(AND(AR$1 = AS$1, AS$2 = "Mixed"), 0.5*AS55, 0)</f>
        <v>0</v>
      </c>
      <c r="AS55" s="5">
        <f>IF('Each Gender - Gold'!AS55+'Each Gender - Silver'!AS55+'Each Gender - Bronze'!AS55 &gt; 0, 'Each Gender - Gold'!AS55*'Medal values'!$B$1+'Each Gender - Silver'!AS55*'Medal values'!$B$2+'Each Gender - Bronze'!AS55*'Medal values'!$B$3, "") + IF(AND(AS$1 = AR$1, AR$2 = "Mixed"), 0.5*AR55, 0) + IF(AND(AS$1 = AT$1, AT$2 = "Mixed"), 0.5*AT55, 0)</f>
        <v>0</v>
      </c>
      <c r="AT55" s="5">
        <f>IF('Each Gender - Gold'!AT55+'Each Gender - Silver'!AT55+'Each Gender - Bronze'!AT55 &gt; 0, 'Each Gender - Gold'!AT55*'Medal values'!$B$1+'Each Gender - Silver'!AT55*'Medal values'!$B$2+'Each Gender - Bronze'!AT55*'Medal values'!$B$3, "") + IF(AND(AT$1 = AS$1, AS$2 = "Mixed"), 0.5*AS55, 0) + IF(AND(AT$1 = AU$1, AU$2 = "Mixed"), 0.5*AU55, 0)</f>
        <v>0</v>
      </c>
      <c r="AU55" s="5">
        <f>IF('Each Gender - Gold'!AU55+'Each Gender - Silver'!AU55+'Each Gender - Bronze'!AU55 &gt; 0, 'Each Gender - Gold'!AU55*'Medal values'!$B$1+'Each Gender - Silver'!AU55*'Medal values'!$B$2+'Each Gender - Bronze'!AU55*'Medal values'!$B$3, "") + IF(AND(AU$1 = AT$1, AT$2 = "Mixed"), 0.5*AT55, 0) + IF(AND(AU$1 = AV$1, AV$2 = "Mixed"), 0.5*AV55, 0)</f>
        <v>0</v>
      </c>
      <c r="AV55" s="5">
        <f>IF('Each Gender - Gold'!AV55+'Each Gender - Silver'!AV55+'Each Gender - Bronze'!AV55 &gt; 0, 'Each Gender - Gold'!AV55*'Medal values'!$B$1+'Each Gender - Silver'!AV55*'Medal values'!$B$2+'Each Gender - Bronze'!AV55*'Medal values'!$B$3, "") + IF(AND(AV$1 = AU$1, AU$2 = "Mixed"), 0.5*AU55, 0) + IF(AND(AV$1 = AW$1, AW$2 = "Mixed"), 0.5*AW55, 0)</f>
        <v>0</v>
      </c>
      <c r="AW55" s="5">
        <f>IF('Each Gender - Gold'!AW55+'Each Gender - Silver'!AW55+'Each Gender - Bronze'!AW55 &gt; 0, 'Each Gender - Gold'!AW55*'Medal values'!$B$1+'Each Gender - Silver'!AW55*'Medal values'!$B$2+'Each Gender - Bronze'!AW55*'Medal values'!$B$3, "") + IF(AND(AW$1 = AV$1, AV$2 = "Mixed"), 0.5*AV55, 0) + IF(AND(AW$1 = AX$1, AX$2 = "Mixed"), 0.5*AX55, 0)</f>
        <v>0</v>
      </c>
      <c r="AX55" s="5">
        <f>IF('Each Gender - Gold'!AX55+'Each Gender - Silver'!AX55+'Each Gender - Bronze'!AX55 &gt; 0, 'Each Gender - Gold'!AX55*'Medal values'!$B$1+'Each Gender - Silver'!AX55*'Medal values'!$B$2+'Each Gender - Bronze'!AX55*'Medal values'!$B$3, "") + IF(AND(AX$1 = AW$1, AW$2 = "Mixed"), 0.5*AW55, 0) + IF(AND(AX$1 = AY$1, AY$2 = "Mixed"), 0.5*AY55, 0)</f>
        <v>0</v>
      </c>
      <c r="AY55" s="5">
        <f>IF('Each Gender - Gold'!AY55+'Each Gender - Silver'!AY55+'Each Gender - Bronze'!AY55 &gt; 0, 'Each Gender - Gold'!AY55*'Medal values'!$B$1+'Each Gender - Silver'!AY55*'Medal values'!$B$2+'Each Gender - Bronze'!AY55*'Medal values'!$B$3, "") + IF(AND(AY$1 = AX$1, AX$2 = "Mixed"), 0.5*AX55, 0) + IF(AND(AY$1 = AZ$1, AZ$2 = "Mixed"), 0.5*AZ55, 0)</f>
        <v>4.000001</v>
      </c>
      <c r="AZ55" s="5">
        <f>IF('Each Gender - Gold'!AZ55+'Each Gender - Silver'!AZ55+'Each Gender - Bronze'!AZ55 &gt; 0, 'Each Gender - Gold'!AZ55*'Medal values'!$B$1+'Each Gender - Silver'!AZ55*'Medal values'!$B$2+'Each Gender - Bronze'!AZ55*'Medal values'!$B$3, "") + IF(AND(AZ$1 = AY$1, AY$2 = "Mixed"), 0.5*AY55, 0) + IF(AND(AZ$1 = BA$1, BA$2 = "Mixed"), 0.5*BA55, 0)</f>
        <v>0</v>
      </c>
      <c r="BA55" s="5">
        <f>IF('Each Gender - Gold'!BA55+'Each Gender - Silver'!BA55+'Each Gender - Bronze'!BA55 &gt; 0, 'Each Gender - Gold'!BA55*'Medal values'!$B$1+'Each Gender - Silver'!BA55*'Medal values'!$B$2+'Each Gender - Bronze'!BA55*'Medal values'!$B$3, "") + IF(AND(BA$1 = AZ$1, AZ$2 = "Mixed"), 0.5*AZ55, 0) + IF(AND(BA$1 = BB$1, BB$2 = "Mixed"), 0.5*BB55, 0)</f>
        <v>0</v>
      </c>
      <c r="BB55" s="5">
        <f>IF('Each Gender - Gold'!BB55+'Each Gender - Silver'!BB55+'Each Gender - Bronze'!BB55 &gt; 0, 'Each Gender - Gold'!BB55*'Medal values'!$B$1+'Each Gender - Silver'!BB55*'Medal values'!$B$2+'Each Gender - Bronze'!BB55*'Medal values'!$B$3, "") + IF(AND(BB$1 = BA$1, BA$2 = "Mixed"), 0.5*BA55, 0) + IF(AND(BB$1 = BC$1, BC$2 = "Mixed"), 0.5*BC55, 0)</f>
        <v>0</v>
      </c>
      <c r="BC55" s="5">
        <f>IF('Each Gender - Gold'!BC55+'Each Gender - Silver'!BC55+'Each Gender - Bronze'!BC55 &gt; 0, 'Each Gender - Gold'!BC55*'Medal values'!$B$1+'Each Gender - Silver'!BC55*'Medal values'!$B$2+'Each Gender - Bronze'!BC55*'Medal values'!$B$3, "") + IF(AND(BC$1 = BB$1, BB$2 = "Mixed"), 0.5*BB55, 0) + IF(AND(BC$1 = BD$1, BD$2 = "Mixed"), 0.5*BD55, 0)</f>
        <v>0</v>
      </c>
      <c r="BD55" s="5">
        <f>IF('Each Gender - Gold'!BD55+'Each Gender - Silver'!BD55+'Each Gender - Bronze'!BD55 &gt; 0, 'Each Gender - Gold'!BD55*'Medal values'!$B$1+'Each Gender - Silver'!BD55*'Medal values'!$B$2+'Each Gender - Bronze'!BD55*'Medal values'!$B$3, "") + IF(AND(BD$1 = BC$1, BC$2 = "Mixed"), 0.5*BC55, 0) + IF(AND(BD$1 = BE$1, BE$2 = "Mixed"), 0.5*BE55, 0)</f>
        <v>0</v>
      </c>
      <c r="BE55" s="5">
        <f>IF('Each Gender - Gold'!BE55+'Each Gender - Silver'!BE55+'Each Gender - Bronze'!BE55 &gt; 0, 'Each Gender - Gold'!BE55*'Medal values'!$B$1+'Each Gender - Silver'!BE55*'Medal values'!$B$2+'Each Gender - Bronze'!BE55*'Medal values'!$B$3, "") + IF(AND(BE$1 = BD$1, BD$2 = "Mixed"), 0.5*BD55, 0) + IF(AND(BE$1 = BF$1, BF$2 = "Mixed"), 0.5*BF55, 0)</f>
        <v>0</v>
      </c>
      <c r="BF55" s="5">
        <f>IF('Each Gender - Gold'!BF55+'Each Gender - Silver'!BF55+'Each Gender - Bronze'!BF55 &gt; 0, 'Each Gender - Gold'!BF55*'Medal values'!$B$1+'Each Gender - Silver'!BF55*'Medal values'!$B$2+'Each Gender - Bronze'!BF55*'Medal values'!$B$3, "") + IF(AND(BF$1 = BE$1, BE$2 = "Mixed"), 0.5*BE55, 0) + IF(AND(BF$1 = BG$1, BG$2 = "Mixed"), 0.5*BG55, 0)</f>
        <v>1</v>
      </c>
      <c r="BG55" s="5">
        <f>IF('Each Gender - Gold'!BG55+'Each Gender - Silver'!BG55+'Each Gender - Bronze'!BG55 &gt; 0, 'Each Gender - Gold'!BG55*'Medal values'!$B$1+'Each Gender - Silver'!BG55*'Medal values'!$B$2+'Each Gender - Bronze'!BG55*'Medal values'!$B$3, "") + IF(AND(BG$1 = BF$1, BF$2 = "Mixed"), 0.5*BF55, 0) + IF(AND(BG$1 = BH$1, BH$2 = "Mixed"), 0.5*BH55, 0)</f>
        <v>0</v>
      </c>
      <c r="BH55" s="5">
        <f>IF('Each Gender - Gold'!BH55+'Each Gender - Silver'!BH55+'Each Gender - Bronze'!BH55 &gt; 0, 'Each Gender - Gold'!BH55*'Medal values'!$B$1+'Each Gender - Silver'!BH55*'Medal values'!$B$2+'Each Gender - Bronze'!BH55*'Medal values'!$B$3, "") + IF(AND(BH$1 = BG$1, BG$2 = "Mixed"), 0.5*BG55, 0) + IF(AND(BH$1 = BI$1, BI$2 = "Mixed"), 0.5*BI55, 0)</f>
        <v>0</v>
      </c>
      <c r="BI55" s="5">
        <f>IF('Each Gender - Gold'!BI55+'Each Gender - Silver'!BI55+'Each Gender - Bronze'!BI55 &gt; 0, 'Each Gender - Gold'!BI55*'Medal values'!$B$1+'Each Gender - Silver'!BI55*'Medal values'!$B$2+'Each Gender - Bronze'!BI55*'Medal values'!$B$3, "") + IF(AND(BI$1 = BH$1, BH$2 = "Mixed"), 0.5*BH55, 0) + IF(AND(BI$1 = BJ$1, BJ$2 = "Mixed"), 0.5*BJ55, 0)</f>
        <v>0</v>
      </c>
      <c r="BJ55" s="5">
        <f>IF('Each Gender - Gold'!BJ55+'Each Gender - Silver'!BJ55+'Each Gender - Bronze'!BJ55 &gt; 0, 'Each Gender - Gold'!BJ55*'Medal values'!$B$1+'Each Gender - Silver'!BJ55*'Medal values'!$B$2+'Each Gender - Bronze'!BJ55*'Medal values'!$B$3, "") + IF(AND(BJ$1 = BI$1, BI$2 = "Mixed"), 0.5*BI55, 0) + IF(AND(BJ$1 = BK$1, BK$2 = "Mixed"), 0.5*BK55, 0)</f>
        <v>0</v>
      </c>
      <c r="BK55" s="5">
        <f>IF('Each Gender - Gold'!BK55+'Each Gender - Silver'!BK55+'Each Gender - Bronze'!BK55 &gt; 0, 'Each Gender - Gold'!BK55*'Medal values'!$B$1+'Each Gender - Silver'!BK55*'Medal values'!$B$2+'Each Gender - Bronze'!BK55*'Medal values'!$B$3, "") + IF(AND(BK$1 = BJ$1, BJ$2 = "Mixed"), 0.5*BJ55, 0) + IF(AND(BK$1 = BL$1, BL$2 = "Mixed"), 0.5*BL55, 0)</f>
        <v>0</v>
      </c>
      <c r="BL55" s="5">
        <f>IF('Each Gender - Gold'!BL55+'Each Gender - Silver'!BL55+'Each Gender - Bronze'!BL55 &gt; 0, 'Each Gender - Gold'!BL55*'Medal values'!$B$1+'Each Gender - Silver'!BL55*'Medal values'!$B$2+'Each Gender - Bronze'!BL55*'Medal values'!$B$3, "") + IF(AND(BL$1 = BK$1, BK$2 = "Mixed"), 0.5*BK55, 0) + IF(AND(BL$1 = BM$1, BM$2 = "Mixed"), 0.5*BM55, 0)</f>
        <v>0</v>
      </c>
      <c r="BM55" s="5">
        <f>IF('Each Gender - Gold'!BM55+'Each Gender - Silver'!BM55+'Each Gender - Bronze'!BM55 &gt; 0, 'Each Gender - Gold'!BM55*'Medal values'!$B$1+'Each Gender - Silver'!BM55*'Medal values'!$B$2+'Each Gender - Bronze'!BM55*'Medal values'!$B$3, "") + IF(AND(BM$1 = BL$1, BL$2 = "Mixed"), 0.5*BL55, 0) + IF(AND(BM$1 = BN$1, BN$2 = "Mixed"), 0.5*BN55, 0)</f>
        <v>0</v>
      </c>
      <c r="BN55" s="5">
        <f>IF('Each Gender - Gold'!BN55+'Each Gender - Silver'!BN55+'Each Gender - Bronze'!BN55 &gt; 0, 'Each Gender - Gold'!BN55*'Medal values'!$B$1+'Each Gender - Silver'!BN55*'Medal values'!$B$2+'Each Gender - Bronze'!BN55*'Medal values'!$B$3, "") + IF(AND(BN$1 = BM$1, BM$2 = "Mixed"), 0.5*BM55, 0) + IF(AND(BN$1 = BO$1, BO$2 = "Mixed"), 0.5*BO55, 0)</f>
        <v>0</v>
      </c>
      <c r="BO55" s="5">
        <f>IF('Each Gender - Gold'!BO55+'Each Gender - Silver'!BO55+'Each Gender - Bronze'!BO55 &gt; 0, 'Each Gender - Gold'!BO55*'Medal values'!$B$1+'Each Gender - Silver'!BO55*'Medal values'!$B$2+'Each Gender - Bronze'!BO55*'Medal values'!$B$3, "") + IF(AND(BO$1 = BN$1, BN$2 = "Mixed"), 0.5*BN55, 0) + IF(AND(BO$1 = BP$1, BP$2 = "Mixed"), 0.5*BP55, 0)</f>
        <v>0</v>
      </c>
      <c r="BP55" s="5">
        <f>IF('Each Gender - Gold'!BP55+'Each Gender - Silver'!BP55+'Each Gender - Bronze'!BP55 &gt; 0, 'Each Gender - Gold'!BP55*'Medal values'!$B$1+'Each Gender - Silver'!BP55*'Medal values'!$B$2+'Each Gender - Bronze'!BP55*'Medal values'!$B$3, "") + IF(AND(BP$1 = BO$1, BO$2 = "Mixed"), 0.5*BO55, 0) + IF(AND(BP$1 = BQ$1, BQ$2 = "Mixed"), 0.5*BQ55, 0)</f>
        <v>0</v>
      </c>
      <c r="BQ55" s="5">
        <f>IF('Each Gender - Gold'!BQ55+'Each Gender - Silver'!BQ55+'Each Gender - Bronze'!BQ55 &gt; 0, 'Each Gender - Gold'!BQ55*'Medal values'!$B$1+'Each Gender - Silver'!BQ55*'Medal values'!$B$2+'Each Gender - Bronze'!BQ55*'Medal values'!$B$3, "") + IF(AND(BQ$1 = BP$1, BP$2 = "Mixed"), 0.5*BP55, 0) + IF(AND(BQ$1 = BR$1, BR$2 = "Mixed"), 0.5*BR55, 0)</f>
        <v>0</v>
      </c>
      <c r="BR55" s="5">
        <f>IF('Each Gender - Gold'!BR55+'Each Gender - Silver'!BR55+'Each Gender - Bronze'!BR55 &gt; 0, 'Each Gender - Gold'!BR55*'Medal values'!$B$1+'Each Gender - Silver'!BR55*'Medal values'!$B$2+'Each Gender - Bronze'!BR55*'Medal values'!$B$3, "") + IF(AND(BR$1 = BQ$1, BQ$2 = "Mixed"), 0.5*BQ55, 0) + IF(AND(BR$1 = BS$1, BS$2 = "Mixed"), 0.5*BS55, 0)</f>
        <v>2.000001</v>
      </c>
      <c r="BS55" s="5">
        <f>IF('Each Gender - Gold'!BS55+'Each Gender - Silver'!BS55+'Each Gender - Bronze'!BS55 &gt; 0, 'Each Gender - Gold'!BS55*'Medal values'!$B$1+'Each Gender - Silver'!BS55*'Medal values'!$B$2+'Each Gender - Bronze'!BS55*'Medal values'!$B$3, "") + IF(AND(BS$1 = BR$1, BR$2 = "Mixed"), 0.5*BR55, 0) + IF(AND(BS$1 = BT$1, BT$2 = "Mixed"), 0.5*BT55, 0)</f>
        <v>0</v>
      </c>
      <c r="BT55" s="5">
        <f>IF('Each Gender - Gold'!BT55+'Each Gender - Silver'!BT55+'Each Gender - Bronze'!BT55 &gt; 0, 'Each Gender - Gold'!BT55*'Medal values'!$B$1+'Each Gender - Silver'!BT55*'Medal values'!$B$2+'Each Gender - Bronze'!BT55*'Medal values'!$B$3, "") + IF(AND(BT$1 = BS$1, BS$2 = "Mixed"), 0.5*BS55, 0) + IF(AND(BT$1 = BU$1, BU$2 = "Mixed"), 0.5*BU55, 0)</f>
        <v>0</v>
      </c>
      <c r="BU55" s="5">
        <f>IF('Each Gender - Gold'!BU55+'Each Gender - Silver'!BU55+'Each Gender - Bronze'!BU55 &gt; 0, 'Each Gender - Gold'!BU55*'Medal values'!$B$1+'Each Gender - Silver'!BU55*'Medal values'!$B$2+'Each Gender - Bronze'!BU55*'Medal values'!$B$3, "") + IF(AND(BU$1 = BT$1, BT$2 = "Mixed"), 0.5*BT55, 0) + IF(AND(BU$1 = BV$1, BV$2 = "Mixed"), 0.5*BV55, 0)</f>
        <v>0</v>
      </c>
      <c r="BV55" s="5">
        <f>IF('Each Gender - Gold'!BV55+'Each Gender - Silver'!BV55+'Each Gender - Bronze'!BV55 &gt; 0, 'Each Gender - Gold'!BV55*'Medal values'!$B$1+'Each Gender - Silver'!BV55*'Medal values'!$B$2+'Each Gender - Bronze'!BV55*'Medal values'!$B$3, "") + IF(AND(BV$1 = BU$1, BU$2 = "Mixed"), 0.5*BU55, 0) + IF(AND(BV$1 = BW$1, BW$2 = "Mixed"), 0.5*BW55, 0)</f>
        <v>0</v>
      </c>
      <c r="BW55" s="5">
        <f>IF('Each Gender - Gold'!BW55+'Each Gender - Silver'!BW55+'Each Gender - Bronze'!BW55 &gt; 0, 'Each Gender - Gold'!BW55*'Medal values'!$B$1+'Each Gender - Silver'!BW55*'Medal values'!$B$2+'Each Gender - Bronze'!BW55*'Medal values'!$B$3, "") + IF(AND(BW$1 = BV$1, BV$2 = "Mixed"), 0.5*BV55, 0) + IF(AND(BW$1 = BX$1, BX$2 = "Mixed"), 0.5*BX55, 0)</f>
        <v>0</v>
      </c>
      <c r="BX55" s="5">
        <f>IF('Each Gender - Gold'!BX55+'Each Gender - Silver'!BX55+'Each Gender - Bronze'!BX55 &gt; 0, 'Each Gender - Gold'!BX55*'Medal values'!$B$1+'Each Gender - Silver'!BX55*'Medal values'!$B$2+'Each Gender - Bronze'!BX55*'Medal values'!$B$3, "") + IF(AND(BX$1 = BW$1, BW$2 = "Mixed"), 0.5*BW55, 0) + IF(AND(BX$1 = BY$1, BY$2 = "Mixed"), 0.5*BY55, 0)</f>
        <v>0</v>
      </c>
      <c r="BY55" s="5">
        <f>IF('Each Gender - Gold'!BY55+'Each Gender - Silver'!BY55+'Each Gender - Bronze'!BY55 &gt; 0, 'Each Gender - Gold'!BY55*'Medal values'!$B$1+'Each Gender - Silver'!BY55*'Medal values'!$B$2+'Each Gender - Bronze'!BY55*'Medal values'!$B$3, "") + IF(AND(BY$1 = BX$1, BX$2 = "Mixed"), 0.5*BX55, 0) + IF(AND(BY$1 = BZ$1, BZ$2 = "Mixed"), 0.5*BZ55, 0)</f>
        <v>0</v>
      </c>
      <c r="BZ55" s="5">
        <f>IF('Each Gender - Gold'!BZ55+'Each Gender - Silver'!BZ55+'Each Gender - Bronze'!BZ55 &gt; 0, 'Each Gender - Gold'!BZ55*'Medal values'!$B$1+'Each Gender - Silver'!BZ55*'Medal values'!$B$2+'Each Gender - Bronze'!BZ55*'Medal values'!$B$3, "") + IF(AND(BZ$1 = BY$1, BY$2 = "Mixed"), 0.5*BY55, 0) + IF(AND(BZ$1 = CA$1, CA$2 = "Mixed"), 0.5*CA55, 0)</f>
        <v>0</v>
      </c>
      <c r="CA55" s="5">
        <f>IF('Each Gender - Gold'!CA55+'Each Gender - Silver'!CA55+'Each Gender - Bronze'!CA55 &gt; 0, 'Each Gender - Gold'!CA55*'Medal values'!$B$1+'Each Gender - Silver'!CA55*'Medal values'!$B$2+'Each Gender - Bronze'!CA55*'Medal values'!$B$3, "") + IF(AND(CA$1 = BZ$1, BZ$2 = "Mixed"), 0.5*BZ55, 0) + IF(AND(CA$1 = CB$1, CB$2 = "Mixed"), 0.5*CB55, 0)</f>
        <v>0</v>
      </c>
      <c r="CB55" s="5">
        <f>IF('Each Gender - Gold'!CB55+'Each Gender - Silver'!CB55+'Each Gender - Bronze'!CB55 &gt; 0, 'Each Gender - Gold'!CB55*'Medal values'!$B$1+'Each Gender - Silver'!CB55*'Medal values'!$B$2+'Each Gender - Bronze'!CB55*'Medal values'!$B$3, "") + IF(AND(CB$1 = CA$1, CA$2 = "Mixed"), 0.5*CA55, 0) + IF(AND(CB$1 = CC$1, CC$2 = "Mixed"), 0.5*CC55, 0)</f>
        <v>0</v>
      </c>
      <c r="CC55" s="5">
        <f>IF('Each Gender - Gold'!CC55+'Each Gender - Silver'!CC55+'Each Gender - Bronze'!CC55 &gt; 0, 'Each Gender - Gold'!CC55*'Medal values'!$B$1+'Each Gender - Silver'!CC55*'Medal values'!$B$2+'Each Gender - Bronze'!CC55*'Medal values'!$B$3, "") + IF(AND(CC$1 = CB$1, CB$2 = "Mixed"), 0.5*CB55, 0) + IF(AND(CC$1 = CD$1, CD$2 = "Mixed"), 0.5*CD55, 0)</f>
        <v>0</v>
      </c>
      <c r="CD55" s="5">
        <f>IF('Each Gender - Gold'!CD55+'Each Gender - Silver'!CD55+'Each Gender - Bronze'!CD55 &gt; 0, 'Each Gender - Gold'!CD55*'Medal values'!$B$1+'Each Gender - Silver'!CD55*'Medal values'!$B$2+'Each Gender - Bronze'!CD55*'Medal values'!$B$3, "") + IF(AND(CD$1 = CC$1, CC$2 = "Mixed"), 0.5*CC55, 0) + IF(AND(CD$1 = CE$1, CE$2 = "Mixed"), 0.5*CE55, 0)</f>
        <v>0</v>
      </c>
      <c r="CE55" s="5">
        <f>IF('Each Gender - Gold'!CE55+'Each Gender - Silver'!CE55+'Each Gender - Bronze'!CE55 &gt; 0, 'Each Gender - Gold'!CE55*'Medal values'!$B$1+'Each Gender - Silver'!CE55*'Medal values'!$B$2+'Each Gender - Bronze'!CE55*'Medal values'!$B$3, "") + IF(AND(CE$1 = CD$1, CD$2 = "Mixed"), 0.5*CD55, 0) + IF(AND(CE$1 = CF$1, CF$2 = "Mixed"), 0.5*CF55, 0)</f>
        <v>2</v>
      </c>
      <c r="CF55" s="5">
        <f>IF('Each Gender - Gold'!CF55+'Each Gender - Silver'!CF55+'Each Gender - Bronze'!CF55 &gt; 0, 'Each Gender - Gold'!CF55*'Medal values'!$B$1+'Each Gender - Silver'!CF55*'Medal values'!$B$2+'Each Gender - Bronze'!CF55*'Medal values'!$B$3, "") + IF(AND(CF$1 = CE$1, CE$2 = "Mixed"), 0.5*CE55, 0) + IF(AND(CF$1 = CG$1, CG$2 = "Mixed"), 0.5*CG55, 0)</f>
        <v>2.000001</v>
      </c>
      <c r="CG55" s="5">
        <f>IF('Each Gender - Gold'!CG55+'Each Gender - Silver'!CG55+'Each Gender - Bronze'!CG55 &gt; 0, 'Each Gender - Gold'!CG55*'Medal values'!$B$1+'Each Gender - Silver'!CG55*'Medal values'!$B$2+'Each Gender - Bronze'!CG55*'Medal values'!$B$3, "") + IF(AND(CG$1 = CF$1, CF$2 = "Mixed"), 0.5*CF55, 0) + IF(AND(CG$1 = CH$1, CH$2 = "Mixed"), 0.5*CH55, 0)</f>
        <v>0</v>
      </c>
      <c r="CH55" s="5">
        <f>IF('Each Gender - Gold'!CH55+'Each Gender - Silver'!CH55+'Each Gender - Bronze'!CH55 &gt; 0, 'Each Gender - Gold'!CH55*'Medal values'!$B$1+'Each Gender - Silver'!CH55*'Medal values'!$B$2+'Each Gender - Bronze'!CH55*'Medal values'!$B$3, "") + IF(AND(CH$1 = CG$1, CG$2 = "Mixed"), 0.5*CG55, 0) + IF(AND(CH$1 = CI$1, CI$2 = "Mixed"), 0.5*CI55, 0)</f>
        <v>0</v>
      </c>
      <c r="CI55" s="5">
        <f>IF('Each Gender - Gold'!CI55+'Each Gender - Silver'!CI55+'Each Gender - Bronze'!CI55 &gt; 0, 'Each Gender - Gold'!CI55*'Medal values'!$B$1+'Each Gender - Silver'!CI55*'Medal values'!$B$2+'Each Gender - Bronze'!CI55*'Medal values'!$B$3, "") + IF(AND(CI$1 = CH$1, CH$2 = "Mixed"), 0.5*CH55, 0) + IF(AND(CI$1 = CJ$1, CJ$2 = "Mixed"), 0.5*CJ55, 0)</f>
        <v>0</v>
      </c>
      <c r="CJ55" s="5">
        <f>IF('Each Gender - Gold'!CJ55+'Each Gender - Silver'!CJ55+'Each Gender - Bronze'!CJ55 &gt; 0, 'Each Gender - Gold'!CJ55*'Medal values'!$B$1+'Each Gender - Silver'!CJ55*'Medal values'!$B$2+'Each Gender - Bronze'!CJ55*'Medal values'!$B$3, "") + IF(AND(CJ$1 = CI$1, CI$2 = "Mixed"), 0.5*CI55, 0) + IF(AND(CJ$1 = CK$1, CK$2 = "Mixed"), 0.5*CK55, 0)</f>
        <v>0</v>
      </c>
      <c r="CK55" s="5">
        <f>IF('Each Gender - Gold'!CK55+'Each Gender - Silver'!CK55+'Each Gender - Bronze'!CK55 &gt; 0, 'Each Gender - Gold'!CK55*'Medal values'!$B$1+'Each Gender - Silver'!CK55*'Medal values'!$B$2+'Each Gender - Bronze'!CK55*'Medal values'!$B$3, "") + IF(AND(CK$1 = CJ$1, CJ$2 = "Mixed"), 0.5*CJ55, 0) + IF(AND(CK$1 = CL$1, CL$2 = "Mixed"), 0.5*CL55, 0)</f>
        <v>0</v>
      </c>
      <c r="CL55" s="5">
        <f>IF('Each Gender - Gold'!CL55+'Each Gender - Silver'!CL55+'Each Gender - Bronze'!CL55 &gt; 0, 'Each Gender - Gold'!CL55*'Medal values'!$B$1+'Each Gender - Silver'!CL55*'Medal values'!$B$2+'Each Gender - Bronze'!CL55*'Medal values'!$B$3, "") + IF(AND(CL$1 = CK$1, CK$2 = "Mixed"), 0.5*CK55, 0) + IF(AND(CL$1 = CM$1, CM$2 = "Mixed"), 0.5*CM55, 0)</f>
        <v>0</v>
      </c>
      <c r="CM55" s="5">
        <f>IF('Each Gender - Gold'!CM55+'Each Gender - Silver'!CM55+'Each Gender - Bronze'!CM55 &gt; 0, 'Each Gender - Gold'!CM55*'Medal values'!$B$1+'Each Gender - Silver'!CM55*'Medal values'!$B$2+'Each Gender - Bronze'!CM55*'Medal values'!$B$3, "") + IF(AND(CM$1 = CL$1, CL$2 = "Mixed"), 0.5*CL55, 0) + IF(AND(CM$1 = CN$1, CN$2 = "Mixed"), 0.5*CN55, 0)</f>
        <v>0</v>
      </c>
      <c r="CN55" s="5">
        <f>IF('Each Gender - Gold'!CN55+'Each Gender - Silver'!CN55+'Each Gender - Bronze'!CN55 &gt; 0, 'Each Gender - Gold'!CN55*'Medal values'!$B$1+'Each Gender - Silver'!CN55*'Medal values'!$B$2+'Each Gender - Bronze'!CN55*'Medal values'!$B$3, "") + IF(AND(CN$1 = CM$1, CM$2 = "Mixed"), 0.5*CM55, 0) + IF(AND(CN$1 = CO$1, CO$2 = "Mixed"), 0.5*CO55, 0)</f>
        <v>0</v>
      </c>
      <c r="CO55" s="5">
        <f>IF('Each Gender - Gold'!CO55+'Each Gender - Silver'!CO55+'Each Gender - Bronze'!CO55 &gt; 0, 'Each Gender - Gold'!CO55*'Medal values'!$B$1+'Each Gender - Silver'!CO55*'Medal values'!$B$2+'Each Gender - Bronze'!CO55*'Medal values'!$B$3, "") + IF(AND(CO$1 = CN$1, CN$2 = "Mixed"), 0.5*CN55, 0) + IF(AND(CO$1 = CP$1, CP$2 = "Mixed"), 0.5*CP55, 0)</f>
        <v>0</v>
      </c>
      <c r="CP55" s="5">
        <f>IF('Each Gender - Gold'!CP55+'Each Gender - Silver'!CP55+'Each Gender - Bronze'!CP55 &gt; 0, 'Each Gender - Gold'!CP55*'Medal values'!$B$1+'Each Gender - Silver'!CP55*'Medal values'!$B$2+'Each Gender - Bronze'!CP55*'Medal values'!$B$3, "") + IF(AND(CP$1 = CO$1, CO$2 = "Mixed"), 0.5*CO55, 0) + IF(AND(CP$1 = CQ$1, CQ$2 = "Mixed"), 0.5*CQ55, 0)</f>
        <v>0</v>
      </c>
      <c r="CQ55" s="5">
        <f>IF('Each Gender - Gold'!CQ55+'Each Gender - Silver'!CQ55+'Each Gender - Bronze'!CQ55 &gt; 0, 'Each Gender - Gold'!CQ55*'Medal values'!$B$1+'Each Gender - Silver'!CQ55*'Medal values'!$B$2+'Each Gender - Bronze'!CQ55*'Medal values'!$B$3, "") + IF(AND(CQ$1 = CP$1, CP$2 = "Mixed"), 0.5*CP55, 0) + IF(AND(CQ$1 = CR$1, CR$2 = "Mixed"), 0.5*CR55, 0)</f>
        <v>0</v>
      </c>
      <c r="CR55" s="5">
        <f>IF('Each Gender - Gold'!CR55+'Each Gender - Silver'!CR55+'Each Gender - Bronze'!CR55 &gt; 0, 'Each Gender - Gold'!CR55*'Medal values'!$B$1+'Each Gender - Silver'!CR55*'Medal values'!$B$2+'Each Gender - Bronze'!CR55*'Medal values'!$B$3, "") + IF(AND(CR$1 = CQ$1, CQ$2 = "Mixed"), 0.5*CQ55, 0) + IF(AND(CR$1 = CS$1, CS$2 = "Mixed"), 0.5*CS55, 0)</f>
        <v>0</v>
      </c>
      <c r="CS55" s="5">
        <f>IF('Each Gender - Gold'!CS55+'Each Gender - Silver'!CS55+'Each Gender - Bronze'!CS55 &gt; 0, 'Each Gender - Gold'!CS55*'Medal values'!$B$1+'Each Gender - Silver'!CS55*'Medal values'!$B$2+'Each Gender - Bronze'!CS55*'Medal values'!$B$3, "") + IF(AND(CS$1 = CR$1, CR$2 = "Mixed"), 0.5*CR55, 0) + IF(AND(CS$1 = CT$1, CT$2 = "Mixed"), 0.5*CT55, 0)</f>
        <v>0</v>
      </c>
      <c r="CT55" s="5">
        <f>IF('Each Gender - Gold'!CT55+'Each Gender - Silver'!CT55+'Each Gender - Bronze'!CT55 &gt; 0, 'Each Gender - Gold'!CT55*'Medal values'!$B$1+'Each Gender - Silver'!CT55*'Medal values'!$B$2+'Each Gender - Bronze'!CT55*'Medal values'!$B$3, "") + IF(AND(CT$1 = CS$1, CS$2 = "Mixed"), 0.5*CS55, 0) + IF(AND(CT$1 = CU$1, CU$2 = "Mixed"), 0.5*CU55, 0)</f>
        <v>0</v>
      </c>
      <c r="CU55" s="5">
        <f>IF('Each Gender - Gold'!CU55+'Each Gender - Silver'!CU55+'Each Gender - Bronze'!CU55 &gt; 0, 'Each Gender - Gold'!CU55*'Medal values'!$B$1+'Each Gender - Silver'!CU55*'Medal values'!$B$2+'Each Gender - Bronze'!CU55*'Medal values'!$B$3, "") + IF(AND(CU$1 = CT$1, CT$2 = "Mixed"), 0.5*CT55, 0) + IF(AND(CU$1 = CV$1, CV$2 = "Mixed"), 0.5*CV55, 0)</f>
        <v>0</v>
      </c>
      <c r="CV55" s="5">
        <f>IF('Each Gender - Gold'!CV55+'Each Gender - Silver'!CV55+'Each Gender - Bronze'!CV55 &gt; 0, 'Each Gender - Gold'!CV55*'Medal values'!$B$1+'Each Gender - Silver'!CV55*'Medal values'!$B$2+'Each Gender - Bronze'!CV55*'Medal values'!$B$3, "") + IF(AND(CV$1 = CU$1, CU$2 = "Mixed"), 0.5*CU55, 0) + IF(AND(CV$1 = CW$1, CW$2 = "Mixed"), 0.5*CW55, 0)</f>
        <v>0</v>
      </c>
      <c r="CW55" s="5">
        <f t="shared" ref="CW55:CX55" si="53">SUMIF($B$2:$CV$2,CW$2, $B55:$CV55)</f>
        <v>19.503501</v>
      </c>
      <c r="CX55" s="5">
        <f t="shared" si="53"/>
        <v>16.502503</v>
      </c>
    </row>
    <row r="56">
      <c r="A56" s="5" t="str">
        <f>Countries!A54</f>
        <v>KOS</v>
      </c>
      <c r="B56" s="5">
        <f>IF('Each Gender - Gold'!B56+'Each Gender - Silver'!B56+'Each Gender - Bronze'!B56 &gt; 0, 'Each Gender - Gold'!B56*'Medal values'!$B$1+'Each Gender - Silver'!B56*'Medal values'!$B$2+'Each Gender - Bronze'!B56*'Medal values'!$B$3, "") + IF(AND(B$1 = A$1, A$2 = "Mixed"), 0.5*A56, 0) + IF(AND(B$1 = C$1, C$2 = "Mixed"), 0.5*C56, 0)</f>
        <v>0</v>
      </c>
      <c r="C56" s="5">
        <f>IF('Each Gender - Gold'!C56+'Each Gender - Silver'!C56+'Each Gender - Bronze'!C56 &gt; 0, 'Each Gender - Gold'!C56*'Medal values'!$B$1+'Each Gender - Silver'!C56*'Medal values'!$B$2+'Each Gender - Bronze'!C56*'Medal values'!$B$3, "") + IF(AND(C$1 = B$1, B$2 = "Mixed"), 0.5*B56, 0) + IF(AND(C$1 = D$1, D$2 = "Mixed"), 0.5*D56, 0)</f>
        <v>0</v>
      </c>
      <c r="D56" s="5">
        <f>IF('Each Gender - Gold'!D56+'Each Gender - Silver'!D56+'Each Gender - Bronze'!D56 &gt; 0, 'Each Gender - Gold'!D56*'Medal values'!$B$1+'Each Gender - Silver'!D56*'Medal values'!$B$2+'Each Gender - Bronze'!D56*'Medal values'!$B$3, "") + IF(AND(D$1 = C$1, C$2 = "Mixed"), 0.5*C56, 0) + IF(AND(D$1 = E$1, E$2 = "Mixed"), 0.5*E56, 0)</f>
        <v>0</v>
      </c>
      <c r="E56" s="5">
        <f>IF('Each Gender - Gold'!E56+'Each Gender - Silver'!E56+'Each Gender - Bronze'!E56 &gt; 0, 'Each Gender - Gold'!E56*'Medal values'!$B$1+'Each Gender - Silver'!E56*'Medal values'!$B$2+'Each Gender - Bronze'!E56*'Medal values'!$B$3, "") + IF(AND(E$1 = D$1, D$2 = "Mixed"), 0.5*D56, 0) + IF(AND(E$1 = F$1, F$2 = "Mixed"), 0.5*F56, 0)</f>
        <v>0</v>
      </c>
      <c r="F56" s="5">
        <f>IF('Each Gender - Gold'!F56+'Each Gender - Silver'!F56+'Each Gender - Bronze'!F56 &gt; 0, 'Each Gender - Gold'!F56*'Medal values'!$B$1+'Each Gender - Silver'!F56*'Medal values'!$B$2+'Each Gender - Bronze'!F56*'Medal values'!$B$3, "") + IF(AND(F$1 = E$1, E$2 = "Mixed"), 0.5*E56, 0) + IF(AND(F$1 = G$1, G$2 = "Mixed"), 0.5*G56, 0)</f>
        <v>0</v>
      </c>
      <c r="G56" s="5">
        <f>IF('Each Gender - Gold'!G56+'Each Gender - Silver'!G56+'Each Gender - Bronze'!G56 &gt; 0, 'Each Gender - Gold'!G56*'Medal values'!$B$1+'Each Gender - Silver'!G56*'Medal values'!$B$2+'Each Gender - Bronze'!G56*'Medal values'!$B$3, "") + IF(AND(G$1 = F$1, F$2 = "Mixed"), 0.5*F56, 0) + IF(AND(G$1 = H$1, H$2 = "Mixed"), 0.5*H56, 0)</f>
        <v>0</v>
      </c>
      <c r="H56" s="5">
        <f>IF('Each Gender - Gold'!H56+'Each Gender - Silver'!H56+'Each Gender - Bronze'!H56 &gt; 0, 'Each Gender - Gold'!H56*'Medal values'!$B$1+'Each Gender - Silver'!H56*'Medal values'!$B$2+'Each Gender - Bronze'!H56*'Medal values'!$B$3, "") + IF(AND(H$1 = G$1, G$2 = "Mixed"), 0.5*G56, 0) + IF(AND(H$1 = I$1, I$2 = "Mixed"), 0.5*I56, 0)</f>
        <v>0</v>
      </c>
      <c r="I56" s="5">
        <f>IF('Each Gender - Gold'!I56+'Each Gender - Silver'!I56+'Each Gender - Bronze'!I56 &gt; 0, 'Each Gender - Gold'!I56*'Medal values'!$B$1+'Each Gender - Silver'!I56*'Medal values'!$B$2+'Each Gender - Bronze'!I56*'Medal values'!$B$3, "") + IF(AND(I$1 = H$1, H$2 = "Mixed"), 0.5*H56, 0) + IF(AND(I$1 = J$1, J$2 = "Mixed"), 0.5*J56, 0)</f>
        <v>0</v>
      </c>
      <c r="J56" s="5">
        <f>IF('Each Gender - Gold'!J56+'Each Gender - Silver'!J56+'Each Gender - Bronze'!J56 &gt; 0, 'Each Gender - Gold'!J56*'Medal values'!$B$1+'Each Gender - Silver'!J56*'Medal values'!$B$2+'Each Gender - Bronze'!J56*'Medal values'!$B$3, "") + IF(AND(J$1 = I$1, I$2 = "Mixed"), 0.5*I56, 0) + IF(AND(J$1 = K$1, K$2 = "Mixed"), 0.5*K56, 0)</f>
        <v>0</v>
      </c>
      <c r="K56" s="5">
        <f>IF('Each Gender - Gold'!K56+'Each Gender - Silver'!K56+'Each Gender - Bronze'!K56 &gt; 0, 'Each Gender - Gold'!K56*'Medal values'!$B$1+'Each Gender - Silver'!K56*'Medal values'!$B$2+'Each Gender - Bronze'!K56*'Medal values'!$B$3, "") + IF(AND(K$1 = J$1, J$2 = "Mixed"), 0.5*J56, 0) + IF(AND(K$1 = L$1, L$2 = "Mixed"), 0.5*L56, 0)</f>
        <v>0</v>
      </c>
      <c r="L56" s="5">
        <f>IF('Each Gender - Gold'!L56+'Each Gender - Silver'!L56+'Each Gender - Bronze'!L56 &gt; 0, 'Each Gender - Gold'!L56*'Medal values'!$B$1+'Each Gender - Silver'!L56*'Medal values'!$B$2+'Each Gender - Bronze'!L56*'Medal values'!$B$3, "") + IF(AND(L$1 = K$1, K$2 = "Mixed"), 0.5*K56, 0) + IF(AND(L$1 = M$1, M$2 = "Mixed"), 0.5*M56, 0)</f>
        <v>0</v>
      </c>
      <c r="M56" s="5">
        <f>IF('Each Gender - Gold'!M56+'Each Gender - Silver'!M56+'Each Gender - Bronze'!M56 &gt; 0, 'Each Gender - Gold'!M56*'Medal values'!$B$1+'Each Gender - Silver'!M56*'Medal values'!$B$2+'Each Gender - Bronze'!M56*'Medal values'!$B$3, "") + IF(AND(M$1 = L$1, L$2 = "Mixed"), 0.5*L56, 0) + IF(AND(M$1 = N$1, N$2 = "Mixed"), 0.5*N56, 0)</f>
        <v>0</v>
      </c>
      <c r="N56" s="5">
        <f>IF('Each Gender - Gold'!N56+'Each Gender - Silver'!N56+'Each Gender - Bronze'!N56 &gt; 0, 'Each Gender - Gold'!N56*'Medal values'!$B$1+'Each Gender - Silver'!N56*'Medal values'!$B$2+'Each Gender - Bronze'!N56*'Medal values'!$B$3, "") + IF(AND(N$1 = M$1, M$2 = "Mixed"), 0.5*M56, 0) + IF(AND(N$1 = O$1, O$2 = "Mixed"), 0.5*O56, 0)</f>
        <v>0</v>
      </c>
      <c r="O56" s="5">
        <f>IF('Each Gender - Gold'!O56+'Each Gender - Silver'!O56+'Each Gender - Bronze'!O56 &gt; 0, 'Each Gender - Gold'!O56*'Medal values'!$B$1+'Each Gender - Silver'!O56*'Medal values'!$B$2+'Each Gender - Bronze'!O56*'Medal values'!$B$3, "") + IF(AND(O$1 = N$1, N$2 = "Mixed"), 0.5*N56, 0) + IF(AND(O$1 = P$1, P$2 = "Mixed"), 0.5*P56, 0)</f>
        <v>0</v>
      </c>
      <c r="P56" s="5">
        <f>IF('Each Gender - Gold'!P56+'Each Gender - Silver'!P56+'Each Gender - Bronze'!P56 &gt; 0, 'Each Gender - Gold'!P56*'Medal values'!$B$1+'Each Gender - Silver'!P56*'Medal values'!$B$2+'Each Gender - Bronze'!P56*'Medal values'!$B$3, "") + IF(AND(P$1 = O$1, O$2 = "Mixed"), 0.5*O56, 0) + IF(AND(P$1 = Q$1, Q$2 = "Mixed"), 0.5*Q56, 0)</f>
        <v>0</v>
      </c>
      <c r="Q56" s="5">
        <f>IF('Each Gender - Gold'!Q56+'Each Gender - Silver'!Q56+'Each Gender - Bronze'!Q56 &gt; 0, 'Each Gender - Gold'!Q56*'Medal values'!$B$1+'Each Gender - Silver'!Q56*'Medal values'!$B$2+'Each Gender - Bronze'!Q56*'Medal values'!$B$3, "") + IF(AND(Q$1 = P$1, P$2 = "Mixed"), 0.5*P56, 0) + IF(AND(Q$1 = R$1, R$2 = "Mixed"), 0.5*R56, 0)</f>
        <v>0</v>
      </c>
      <c r="R56" s="5">
        <f>IF('Each Gender - Gold'!R56+'Each Gender - Silver'!R56+'Each Gender - Bronze'!R56 &gt; 0, 'Each Gender - Gold'!R56*'Medal values'!$B$1+'Each Gender - Silver'!R56*'Medal values'!$B$2+'Each Gender - Bronze'!R56*'Medal values'!$B$3, "") + IF(AND(R$1 = Q$1, Q$2 = "Mixed"), 0.5*Q56, 0) + IF(AND(R$1 = S$1, S$2 = "Mixed"), 0.5*S56, 0)</f>
        <v>0</v>
      </c>
      <c r="S56" s="5">
        <f>IF('Each Gender - Gold'!S56+'Each Gender - Silver'!S56+'Each Gender - Bronze'!S56 &gt; 0, 'Each Gender - Gold'!S56*'Medal values'!$B$1+'Each Gender - Silver'!S56*'Medal values'!$B$2+'Each Gender - Bronze'!S56*'Medal values'!$B$3, "") + IF(AND(S$1 = R$1, R$2 = "Mixed"), 0.5*R56, 0) + IF(AND(S$1 = T$1, T$2 = "Mixed"), 0.5*T56, 0)</f>
        <v>0</v>
      </c>
      <c r="T56" s="5">
        <f>IF('Each Gender - Gold'!T56+'Each Gender - Silver'!T56+'Each Gender - Bronze'!T56 &gt; 0, 'Each Gender - Gold'!T56*'Medal values'!$B$1+'Each Gender - Silver'!T56*'Medal values'!$B$2+'Each Gender - Bronze'!T56*'Medal values'!$B$3, "") + IF(AND(T$1 = S$1, S$2 = "Mixed"), 0.5*S56, 0) + IF(AND(T$1 = U$1, U$2 = "Mixed"), 0.5*U56, 0)</f>
        <v>0</v>
      </c>
      <c r="U56" s="5">
        <f>IF('Each Gender - Gold'!U56+'Each Gender - Silver'!U56+'Each Gender - Bronze'!U56 &gt; 0, 'Each Gender - Gold'!U56*'Medal values'!$B$1+'Each Gender - Silver'!U56*'Medal values'!$B$2+'Each Gender - Bronze'!U56*'Medal values'!$B$3, "") + IF(AND(U$1 = T$1, T$2 = "Mixed"), 0.5*T56, 0) + IF(AND(U$1 = V$1, V$2 = "Mixed"), 0.5*V56, 0)</f>
        <v>0</v>
      </c>
      <c r="V56" s="5">
        <f>IF('Each Gender - Gold'!V56+'Each Gender - Silver'!V56+'Each Gender - Bronze'!V56 &gt; 0, 'Each Gender - Gold'!V56*'Medal values'!$B$1+'Each Gender - Silver'!V56*'Medal values'!$B$2+'Each Gender - Bronze'!V56*'Medal values'!$B$3, "") + IF(AND(V$1 = U$1, U$2 = "Mixed"), 0.5*U56, 0) + IF(AND(V$1 = W$1, W$2 = "Mixed"), 0.5*W56, 0)</f>
        <v>0</v>
      </c>
      <c r="W56" s="5">
        <f>IF('Each Gender - Gold'!W56+'Each Gender - Silver'!W56+'Each Gender - Bronze'!W56 &gt; 0, 'Each Gender - Gold'!W56*'Medal values'!$B$1+'Each Gender - Silver'!W56*'Medal values'!$B$2+'Each Gender - Bronze'!W56*'Medal values'!$B$3, "") + IF(AND(W$1 = V$1, V$2 = "Mixed"), 0.5*V56, 0) + IF(AND(W$1 = X$1, X$2 = "Mixed"), 0.5*X56, 0)</f>
        <v>0</v>
      </c>
      <c r="X56" s="5">
        <f>IF('Each Gender - Gold'!X56+'Each Gender - Silver'!X56+'Each Gender - Bronze'!X56 &gt; 0, 'Each Gender - Gold'!X56*'Medal values'!$B$1+'Each Gender - Silver'!X56*'Medal values'!$B$2+'Each Gender - Bronze'!X56*'Medal values'!$B$3, "") + IF(AND(X$1 = W$1, W$2 = "Mixed"), 0.5*W56, 0) + IF(AND(X$1 = Y$1, Y$2 = "Mixed"), 0.5*Y56, 0)</f>
        <v>0</v>
      </c>
      <c r="Y56" s="5">
        <f>IF('Each Gender - Gold'!Y56+'Each Gender - Silver'!Y56+'Each Gender - Bronze'!Y56 &gt; 0, 'Each Gender - Gold'!Y56*'Medal values'!$B$1+'Each Gender - Silver'!Y56*'Medal values'!$B$2+'Each Gender - Bronze'!Y56*'Medal values'!$B$3, "") + IF(AND(Y$1 = X$1, X$2 = "Mixed"), 0.5*X56, 0) + IF(AND(Y$1 = Z$1, Z$2 = "Mixed"), 0.5*Z56, 0)</f>
        <v>0</v>
      </c>
      <c r="Z56" s="5">
        <f>IF('Each Gender - Gold'!Z56+'Each Gender - Silver'!Z56+'Each Gender - Bronze'!Z56 &gt; 0, 'Each Gender - Gold'!Z56*'Medal values'!$B$1+'Each Gender - Silver'!Z56*'Medal values'!$B$2+'Each Gender - Bronze'!Z56*'Medal values'!$B$3, "") + IF(AND(Z$1 = Y$1, Y$2 = "Mixed"), 0.5*Y56, 0) + IF(AND(Z$1 = AA$1, AA$2 = "Mixed"), 0.5*AA56, 0)</f>
        <v>0</v>
      </c>
      <c r="AA56" s="5">
        <f>IF('Each Gender - Gold'!AA56+'Each Gender - Silver'!AA56+'Each Gender - Bronze'!AA56 &gt; 0, 'Each Gender - Gold'!AA56*'Medal values'!$B$1+'Each Gender - Silver'!AA56*'Medal values'!$B$2+'Each Gender - Bronze'!AA56*'Medal values'!$B$3, "") + IF(AND(AA$1 = Z$1, Z$2 = "Mixed"), 0.5*Z56, 0) + IF(AND(AA$1 = AB$1, AB$2 = "Mixed"), 0.5*AB56, 0)</f>
        <v>0</v>
      </c>
      <c r="AB56" s="5">
        <f>IF('Each Gender - Gold'!AB56+'Each Gender - Silver'!AB56+'Each Gender - Bronze'!AB56 &gt; 0, 'Each Gender - Gold'!AB56*'Medal values'!$B$1+'Each Gender - Silver'!AB56*'Medal values'!$B$2+'Each Gender - Bronze'!AB56*'Medal values'!$B$3, "") + IF(AND(AB$1 = AA$1, AA$2 = "Mixed"), 0.5*AA56, 0) + IF(AND(AB$1 = AC$1, AC$2 = "Mixed"), 0.5*AC56, 0)</f>
        <v>0</v>
      </c>
      <c r="AC56" s="5">
        <f>IF('Each Gender - Gold'!AC56+'Each Gender - Silver'!AC56+'Each Gender - Bronze'!AC56 &gt; 0, 'Each Gender - Gold'!AC56*'Medal values'!$B$1+'Each Gender - Silver'!AC56*'Medal values'!$B$2+'Each Gender - Bronze'!AC56*'Medal values'!$B$3, "") + IF(AND(AC$1 = AB$1, AB$2 = "Mixed"), 0.5*AB56, 0) + IF(AND(AC$1 = AD$1, AD$2 = "Mixed"), 0.5*AD56, 0)</f>
        <v>0</v>
      </c>
      <c r="AD56" s="5">
        <f>IF('Each Gender - Gold'!AD56+'Each Gender - Silver'!AD56+'Each Gender - Bronze'!AD56 &gt; 0, 'Each Gender - Gold'!AD56*'Medal values'!$B$1+'Each Gender - Silver'!AD56*'Medal values'!$B$2+'Each Gender - Bronze'!AD56*'Medal values'!$B$3, "") + IF(AND(AD$1 = AC$1, AC$2 = "Mixed"), 0.5*AC56, 0) + IF(AND(AD$1 = AE$1, AE$2 = "Mixed"), 0.5*AE56, 0)</f>
        <v>0</v>
      </c>
      <c r="AE56" s="5">
        <f>IF('Each Gender - Gold'!AE56+'Each Gender - Silver'!AE56+'Each Gender - Bronze'!AE56 &gt; 0, 'Each Gender - Gold'!AE56*'Medal values'!$B$1+'Each Gender - Silver'!AE56*'Medal values'!$B$2+'Each Gender - Bronze'!AE56*'Medal values'!$B$3, "") + IF(AND(AE$1 = AD$1, AD$2 = "Mixed"), 0.5*AD56, 0) + IF(AND(AE$1 = AF$1, AF$2 = "Mixed"), 0.5*AF56, 0)</f>
        <v>0</v>
      </c>
      <c r="AF56" s="5">
        <f>IF('Each Gender - Gold'!AF56+'Each Gender - Silver'!AF56+'Each Gender - Bronze'!AF56 &gt; 0, 'Each Gender - Gold'!AF56*'Medal values'!$B$1+'Each Gender - Silver'!AF56*'Medal values'!$B$2+'Each Gender - Bronze'!AF56*'Medal values'!$B$3, "") + IF(AND(AF$1 = AE$1, AE$2 = "Mixed"), 0.5*AE56, 0) + IF(AND(AF$1 = AG$1, AG$2 = "Mixed"), 0.5*AG56, 0)</f>
        <v>0</v>
      </c>
      <c r="AG56" s="5">
        <f>IF('Each Gender - Gold'!AG56+'Each Gender - Silver'!AG56+'Each Gender - Bronze'!AG56 &gt; 0, 'Each Gender - Gold'!AG56*'Medal values'!$B$1+'Each Gender - Silver'!AG56*'Medal values'!$B$2+'Each Gender - Bronze'!AG56*'Medal values'!$B$3, "") + IF(AND(AG$1 = AF$1, AF$2 = "Mixed"), 0.5*AF56, 0) + IF(AND(AG$1 = AH$1, AH$2 = "Mixed"), 0.5*AH56, 0)</f>
        <v>0</v>
      </c>
      <c r="AH56" s="5">
        <f>IF('Each Gender - Gold'!AH56+'Each Gender - Silver'!AH56+'Each Gender - Bronze'!AH56 &gt; 0, 'Each Gender - Gold'!AH56*'Medal values'!$B$1+'Each Gender - Silver'!AH56*'Medal values'!$B$2+'Each Gender - Bronze'!AH56*'Medal values'!$B$3, "") + IF(AND(AH$1 = AG$1, AG$2 = "Mixed"), 0.5*AG56, 0) + IF(AND(AH$1 = AI$1, AI$2 = "Mixed"), 0.5*AI56, 0)</f>
        <v>0</v>
      </c>
      <c r="AI56" s="5">
        <f>IF('Each Gender - Gold'!AI56+'Each Gender - Silver'!AI56+'Each Gender - Bronze'!AI56 &gt; 0, 'Each Gender - Gold'!AI56*'Medal values'!$B$1+'Each Gender - Silver'!AI56*'Medal values'!$B$2+'Each Gender - Bronze'!AI56*'Medal values'!$B$3, "") + IF(AND(AI$1 = AH$1, AH$2 = "Mixed"), 0.5*AH56, 0) + IF(AND(AI$1 = AJ$1, AJ$2 = "Mixed"), 0.5*AJ56, 0)</f>
        <v>0</v>
      </c>
      <c r="AJ56" s="5">
        <f>IF('Each Gender - Gold'!AJ56+'Each Gender - Silver'!AJ56+'Each Gender - Bronze'!AJ56 &gt; 0, 'Each Gender - Gold'!AJ56*'Medal values'!$B$1+'Each Gender - Silver'!AJ56*'Medal values'!$B$2+'Each Gender - Bronze'!AJ56*'Medal values'!$B$3, "") + IF(AND(AJ$1 = AI$1, AI$2 = "Mixed"), 0.5*AI56, 0) + IF(AND(AJ$1 = AK$1, AK$2 = "Mixed"), 0.5*AK56, 0)</f>
        <v>0</v>
      </c>
      <c r="AK56" s="5">
        <f>IF('Each Gender - Gold'!AK56+'Each Gender - Silver'!AK56+'Each Gender - Bronze'!AK56 &gt; 0, 'Each Gender - Gold'!AK56*'Medal values'!$B$1+'Each Gender - Silver'!AK56*'Medal values'!$B$2+'Each Gender - Bronze'!AK56*'Medal values'!$B$3, "") + IF(AND(AK$1 = AJ$1, AJ$2 = "Mixed"), 0.5*AJ56, 0) + IF(AND(AK$1 = AL$1, AL$2 = "Mixed"), 0.5*AL56, 0)</f>
        <v>0</v>
      </c>
      <c r="AL56" s="5">
        <f>IF('Each Gender - Gold'!AL56+'Each Gender - Silver'!AL56+'Each Gender - Bronze'!AL56 &gt; 0, 'Each Gender - Gold'!AL56*'Medal values'!$B$1+'Each Gender - Silver'!AL56*'Medal values'!$B$2+'Each Gender - Bronze'!AL56*'Medal values'!$B$3, "") + IF(AND(AL$1 = AK$1, AK$2 = "Mixed"), 0.5*AK56, 0) + IF(AND(AL$1 = AM$1, AM$2 = "Mixed"), 0.5*AM56, 0)</f>
        <v>0</v>
      </c>
      <c r="AM56" s="5">
        <f>IF('Each Gender - Gold'!AM56+'Each Gender - Silver'!AM56+'Each Gender - Bronze'!AM56 &gt; 0, 'Each Gender - Gold'!AM56*'Medal values'!$B$1+'Each Gender - Silver'!AM56*'Medal values'!$B$2+'Each Gender - Bronze'!AM56*'Medal values'!$B$3, "") + IF(AND(AM$1 = AL$1, AL$2 = "Mixed"), 0.5*AL56, 0) + IF(AND(AM$1 = AN$1, AN$2 = "Mixed"), 0.5*AN56, 0)</f>
        <v>0</v>
      </c>
      <c r="AN56" s="5">
        <f>IF('Each Gender - Gold'!AN56+'Each Gender - Silver'!AN56+'Each Gender - Bronze'!AN56 &gt; 0, 'Each Gender - Gold'!AN56*'Medal values'!$B$1+'Each Gender - Silver'!AN56*'Medal values'!$B$2+'Each Gender - Bronze'!AN56*'Medal values'!$B$3, "") + IF(AND(AN$1 = AM$1, AM$2 = "Mixed"), 0.5*AM56, 0) + IF(AND(AN$1 = AO$1, AO$2 = "Mixed"), 0.5*AO56, 0)</f>
        <v>0</v>
      </c>
      <c r="AO56" s="5">
        <f>IF('Each Gender - Gold'!AO56+'Each Gender - Silver'!AO56+'Each Gender - Bronze'!AO56 &gt; 0, 'Each Gender - Gold'!AO56*'Medal values'!$B$1+'Each Gender - Silver'!AO56*'Medal values'!$B$2+'Each Gender - Bronze'!AO56*'Medal values'!$B$3, "") + IF(AND(AO$1 = AN$1, AN$2 = "Mixed"), 0.5*AN56, 0) + IF(AND(AO$1 = AP$1, AP$2 = "Mixed"), 0.5*AP56, 0)</f>
        <v>0</v>
      </c>
      <c r="AP56" s="5">
        <f>IF('Each Gender - Gold'!AP56+'Each Gender - Silver'!AP56+'Each Gender - Bronze'!AP56 &gt; 0, 'Each Gender - Gold'!AP56*'Medal values'!$B$1+'Each Gender - Silver'!AP56*'Medal values'!$B$2+'Each Gender - Bronze'!AP56*'Medal values'!$B$3, "") + IF(AND(AP$1 = AO$1, AO$2 = "Mixed"), 0.5*AO56, 0) + IF(AND(AP$1 = AQ$1, AQ$2 = "Mixed"), 0.5*AQ56, 0)</f>
        <v>0</v>
      </c>
      <c r="AQ56" s="5">
        <f>IF('Each Gender - Gold'!AQ56+'Each Gender - Silver'!AQ56+'Each Gender - Bronze'!AQ56 &gt; 0, 'Each Gender - Gold'!AQ56*'Medal values'!$B$1+'Each Gender - Silver'!AQ56*'Medal values'!$B$2+'Each Gender - Bronze'!AQ56*'Medal values'!$B$3, "") + IF(AND(AQ$1 = AP$1, AP$2 = "Mixed"), 0.5*AP56, 0) + IF(AND(AQ$1 = AR$1, AR$2 = "Mixed"), 0.5*AR56, 0)</f>
        <v>0</v>
      </c>
      <c r="AR56" s="5">
        <f>IF('Each Gender - Gold'!AR56+'Each Gender - Silver'!AR56+'Each Gender - Bronze'!AR56 &gt; 0, 'Each Gender - Gold'!AR56*'Medal values'!$B$1+'Each Gender - Silver'!AR56*'Medal values'!$B$2+'Each Gender - Bronze'!AR56*'Medal values'!$B$3, "") + IF(AND(AR$1 = AQ$1, AQ$2 = "Mixed"), 0.5*AQ56, 0) + IF(AND(AR$1 = AS$1, AS$2 = "Mixed"), 0.5*AS56, 0)</f>
        <v>0</v>
      </c>
      <c r="AS56" s="5">
        <f>IF('Each Gender - Gold'!AS56+'Each Gender - Silver'!AS56+'Each Gender - Bronze'!AS56 &gt; 0, 'Each Gender - Gold'!AS56*'Medal values'!$B$1+'Each Gender - Silver'!AS56*'Medal values'!$B$2+'Each Gender - Bronze'!AS56*'Medal values'!$B$3, "") + IF(AND(AS$1 = AR$1, AR$2 = "Mixed"), 0.5*AR56, 0) + IF(AND(AS$1 = AT$1, AT$2 = "Mixed"), 0.5*AT56, 0)</f>
        <v>0</v>
      </c>
      <c r="AT56" s="5">
        <f>IF('Each Gender - Gold'!AT56+'Each Gender - Silver'!AT56+'Each Gender - Bronze'!AT56 &gt; 0, 'Each Gender - Gold'!AT56*'Medal values'!$B$1+'Each Gender - Silver'!AT56*'Medal values'!$B$2+'Each Gender - Bronze'!AT56*'Medal values'!$B$3, "") + IF(AND(AT$1 = AS$1, AS$2 = "Mixed"), 0.5*AS56, 0) + IF(AND(AT$1 = AU$1, AU$2 = "Mixed"), 0.5*AU56, 0)</f>
        <v>0</v>
      </c>
      <c r="AU56" s="5">
        <f>IF('Each Gender - Gold'!AU56+'Each Gender - Silver'!AU56+'Each Gender - Bronze'!AU56 &gt; 0, 'Each Gender - Gold'!AU56*'Medal values'!$B$1+'Each Gender - Silver'!AU56*'Medal values'!$B$2+'Each Gender - Bronze'!AU56*'Medal values'!$B$3, "") + IF(AND(AU$1 = AT$1, AT$2 = "Mixed"), 0.5*AT56, 0) + IF(AND(AU$1 = AV$1, AV$2 = "Mixed"), 0.5*AV56, 0)</f>
        <v>0</v>
      </c>
      <c r="AV56" s="5">
        <f>IF('Each Gender - Gold'!AV56+'Each Gender - Silver'!AV56+'Each Gender - Bronze'!AV56 &gt; 0, 'Each Gender - Gold'!AV56*'Medal values'!$B$1+'Each Gender - Silver'!AV56*'Medal values'!$B$2+'Each Gender - Bronze'!AV56*'Medal values'!$B$3, "") + IF(AND(AV$1 = AU$1, AU$2 = "Mixed"), 0.5*AU56, 0) + IF(AND(AV$1 = AW$1, AW$2 = "Mixed"), 0.5*AW56, 0)</f>
        <v>0</v>
      </c>
      <c r="AW56" s="5">
        <f>IF('Each Gender - Gold'!AW56+'Each Gender - Silver'!AW56+'Each Gender - Bronze'!AW56 &gt; 0, 'Each Gender - Gold'!AW56*'Medal values'!$B$1+'Each Gender - Silver'!AW56*'Medal values'!$B$2+'Each Gender - Bronze'!AW56*'Medal values'!$B$3, "") + IF(AND(AW$1 = AV$1, AV$2 = "Mixed"), 0.5*AV56, 0) + IF(AND(AW$1 = AX$1, AX$2 = "Mixed"), 0.5*AX56, 0)</f>
        <v>0</v>
      </c>
      <c r="AX56" s="5">
        <f>IF('Each Gender - Gold'!AX56+'Each Gender - Silver'!AX56+'Each Gender - Bronze'!AX56 &gt; 0, 'Each Gender - Gold'!AX56*'Medal values'!$B$1+'Each Gender - Silver'!AX56*'Medal values'!$B$2+'Each Gender - Bronze'!AX56*'Medal values'!$B$3, "") + IF(AND(AX$1 = AW$1, AW$2 = "Mixed"), 0.5*AW56, 0) + IF(AND(AX$1 = AY$1, AY$2 = "Mixed"), 0.5*AY56, 0)</f>
        <v>0</v>
      </c>
      <c r="AY56" s="5">
        <f>IF('Each Gender - Gold'!AY56+'Each Gender - Silver'!AY56+'Each Gender - Bronze'!AY56 &gt; 0, 'Each Gender - Gold'!AY56*'Medal values'!$B$1+'Each Gender - Silver'!AY56*'Medal values'!$B$2+'Each Gender - Bronze'!AY56*'Medal values'!$B$3, "") + IF(AND(AY$1 = AX$1, AX$2 = "Mixed"), 0.5*AX56, 0) + IF(AND(AY$1 = AZ$1, AZ$2 = "Mixed"), 0.5*AZ56, 0)</f>
        <v>0</v>
      </c>
      <c r="AZ56" s="5">
        <f>IF('Each Gender - Gold'!AZ56+'Each Gender - Silver'!AZ56+'Each Gender - Bronze'!AZ56 &gt; 0, 'Each Gender - Gold'!AZ56*'Medal values'!$B$1+'Each Gender - Silver'!AZ56*'Medal values'!$B$2+'Each Gender - Bronze'!AZ56*'Medal values'!$B$3, "") + IF(AND(AZ$1 = AY$1, AY$2 = "Mixed"), 0.5*AY56, 0) + IF(AND(AZ$1 = BA$1, BA$2 = "Mixed"), 0.5*BA56, 0)</f>
        <v>0</v>
      </c>
      <c r="BA56" s="5">
        <f>IF('Each Gender - Gold'!BA56+'Each Gender - Silver'!BA56+'Each Gender - Bronze'!BA56 &gt; 0, 'Each Gender - Gold'!BA56*'Medal values'!$B$1+'Each Gender - Silver'!BA56*'Medal values'!$B$2+'Each Gender - Bronze'!BA56*'Medal values'!$B$3, "") + IF(AND(BA$1 = AZ$1, AZ$2 = "Mixed"), 0.5*AZ56, 0) + IF(AND(BA$1 = BB$1, BB$2 = "Mixed"), 0.5*BB56, 0)</f>
        <v>6.002</v>
      </c>
      <c r="BB56" s="5">
        <f>IF('Each Gender - Gold'!BB56+'Each Gender - Silver'!BB56+'Each Gender - Bronze'!BB56 &gt; 0, 'Each Gender - Gold'!BB56*'Medal values'!$B$1+'Each Gender - Silver'!BB56*'Medal values'!$B$2+'Each Gender - Bronze'!BB56*'Medal values'!$B$3, "") + IF(AND(BB$1 = BA$1, BA$2 = "Mixed"), 0.5*BA56, 0) + IF(AND(BB$1 = BC$1, BC$2 = "Mixed"), 0.5*BC56, 0)</f>
        <v>0</v>
      </c>
      <c r="BC56" s="5">
        <f>IF('Each Gender - Gold'!BC56+'Each Gender - Silver'!BC56+'Each Gender - Bronze'!BC56 &gt; 0, 'Each Gender - Gold'!BC56*'Medal values'!$B$1+'Each Gender - Silver'!BC56*'Medal values'!$B$2+'Each Gender - Bronze'!BC56*'Medal values'!$B$3, "") + IF(AND(BC$1 = BB$1, BB$2 = "Mixed"), 0.5*BB56, 0) + IF(AND(BC$1 = BD$1, BD$2 = "Mixed"), 0.5*BD56, 0)</f>
        <v>0</v>
      </c>
      <c r="BD56" s="5">
        <f>IF('Each Gender - Gold'!BD56+'Each Gender - Silver'!BD56+'Each Gender - Bronze'!BD56 &gt; 0, 'Each Gender - Gold'!BD56*'Medal values'!$B$1+'Each Gender - Silver'!BD56*'Medal values'!$B$2+'Each Gender - Bronze'!BD56*'Medal values'!$B$3, "") + IF(AND(BD$1 = BC$1, BC$2 = "Mixed"), 0.5*BC56, 0) + IF(AND(BD$1 = BE$1, BE$2 = "Mixed"), 0.5*BE56, 0)</f>
        <v>0</v>
      </c>
      <c r="BE56" s="5">
        <f>IF('Each Gender - Gold'!BE56+'Each Gender - Silver'!BE56+'Each Gender - Bronze'!BE56 &gt; 0, 'Each Gender - Gold'!BE56*'Medal values'!$B$1+'Each Gender - Silver'!BE56*'Medal values'!$B$2+'Each Gender - Bronze'!BE56*'Medal values'!$B$3, "") + IF(AND(BE$1 = BD$1, BD$2 = "Mixed"), 0.5*BD56, 0) + IF(AND(BE$1 = BF$1, BF$2 = "Mixed"), 0.5*BF56, 0)</f>
        <v>0</v>
      </c>
      <c r="BF56" s="5">
        <f>IF('Each Gender - Gold'!BF56+'Each Gender - Silver'!BF56+'Each Gender - Bronze'!BF56 &gt; 0, 'Each Gender - Gold'!BF56*'Medal values'!$B$1+'Each Gender - Silver'!BF56*'Medal values'!$B$2+'Each Gender - Bronze'!BF56*'Medal values'!$B$3, "") + IF(AND(BF$1 = BE$1, BE$2 = "Mixed"), 0.5*BE56, 0) + IF(AND(BF$1 = BG$1, BG$2 = "Mixed"), 0.5*BG56, 0)</f>
        <v>0</v>
      </c>
      <c r="BG56" s="5">
        <f>IF('Each Gender - Gold'!BG56+'Each Gender - Silver'!BG56+'Each Gender - Bronze'!BG56 &gt; 0, 'Each Gender - Gold'!BG56*'Medal values'!$B$1+'Each Gender - Silver'!BG56*'Medal values'!$B$2+'Each Gender - Bronze'!BG56*'Medal values'!$B$3, "") + IF(AND(BG$1 = BF$1, BF$2 = "Mixed"), 0.5*BF56, 0) + IF(AND(BG$1 = BH$1, BH$2 = "Mixed"), 0.5*BH56, 0)</f>
        <v>0</v>
      </c>
      <c r="BH56" s="5">
        <f>IF('Each Gender - Gold'!BH56+'Each Gender - Silver'!BH56+'Each Gender - Bronze'!BH56 &gt; 0, 'Each Gender - Gold'!BH56*'Medal values'!$B$1+'Each Gender - Silver'!BH56*'Medal values'!$B$2+'Each Gender - Bronze'!BH56*'Medal values'!$B$3, "") + IF(AND(BH$1 = BG$1, BG$2 = "Mixed"), 0.5*BG56, 0) + IF(AND(BH$1 = BI$1, BI$2 = "Mixed"), 0.5*BI56, 0)</f>
        <v>0</v>
      </c>
      <c r="BI56" s="5">
        <f>IF('Each Gender - Gold'!BI56+'Each Gender - Silver'!BI56+'Each Gender - Bronze'!BI56 &gt; 0, 'Each Gender - Gold'!BI56*'Medal values'!$B$1+'Each Gender - Silver'!BI56*'Medal values'!$B$2+'Each Gender - Bronze'!BI56*'Medal values'!$B$3, "") + IF(AND(BI$1 = BH$1, BH$2 = "Mixed"), 0.5*BH56, 0) + IF(AND(BI$1 = BJ$1, BJ$2 = "Mixed"), 0.5*BJ56, 0)</f>
        <v>0</v>
      </c>
      <c r="BJ56" s="5">
        <f>IF('Each Gender - Gold'!BJ56+'Each Gender - Silver'!BJ56+'Each Gender - Bronze'!BJ56 &gt; 0, 'Each Gender - Gold'!BJ56*'Medal values'!$B$1+'Each Gender - Silver'!BJ56*'Medal values'!$B$2+'Each Gender - Bronze'!BJ56*'Medal values'!$B$3, "") + IF(AND(BJ$1 = BI$1, BI$2 = "Mixed"), 0.5*BI56, 0) + IF(AND(BJ$1 = BK$1, BK$2 = "Mixed"), 0.5*BK56, 0)</f>
        <v>0</v>
      </c>
      <c r="BK56" s="5">
        <f>IF('Each Gender - Gold'!BK56+'Each Gender - Silver'!BK56+'Each Gender - Bronze'!BK56 &gt; 0, 'Each Gender - Gold'!BK56*'Medal values'!$B$1+'Each Gender - Silver'!BK56*'Medal values'!$B$2+'Each Gender - Bronze'!BK56*'Medal values'!$B$3, "") + IF(AND(BK$1 = BJ$1, BJ$2 = "Mixed"), 0.5*BJ56, 0) + IF(AND(BK$1 = BL$1, BL$2 = "Mixed"), 0.5*BL56, 0)</f>
        <v>0</v>
      </c>
      <c r="BL56" s="5">
        <f>IF('Each Gender - Gold'!BL56+'Each Gender - Silver'!BL56+'Each Gender - Bronze'!BL56 &gt; 0, 'Each Gender - Gold'!BL56*'Medal values'!$B$1+'Each Gender - Silver'!BL56*'Medal values'!$B$2+'Each Gender - Bronze'!BL56*'Medal values'!$B$3, "") + IF(AND(BL$1 = BK$1, BK$2 = "Mixed"), 0.5*BK56, 0) + IF(AND(BL$1 = BM$1, BM$2 = "Mixed"), 0.5*BM56, 0)</f>
        <v>0</v>
      </c>
      <c r="BM56" s="5">
        <f>IF('Each Gender - Gold'!BM56+'Each Gender - Silver'!BM56+'Each Gender - Bronze'!BM56 &gt; 0, 'Each Gender - Gold'!BM56*'Medal values'!$B$1+'Each Gender - Silver'!BM56*'Medal values'!$B$2+'Each Gender - Bronze'!BM56*'Medal values'!$B$3, "") + IF(AND(BM$1 = BL$1, BL$2 = "Mixed"), 0.5*BL56, 0) + IF(AND(BM$1 = BN$1, BN$2 = "Mixed"), 0.5*BN56, 0)</f>
        <v>0</v>
      </c>
      <c r="BN56" s="5">
        <f>IF('Each Gender - Gold'!BN56+'Each Gender - Silver'!BN56+'Each Gender - Bronze'!BN56 &gt; 0, 'Each Gender - Gold'!BN56*'Medal values'!$B$1+'Each Gender - Silver'!BN56*'Medal values'!$B$2+'Each Gender - Bronze'!BN56*'Medal values'!$B$3, "") + IF(AND(BN$1 = BM$1, BM$2 = "Mixed"), 0.5*BM56, 0) + IF(AND(BN$1 = BO$1, BO$2 = "Mixed"), 0.5*BO56, 0)</f>
        <v>0</v>
      </c>
      <c r="BO56" s="5">
        <f>IF('Each Gender - Gold'!BO56+'Each Gender - Silver'!BO56+'Each Gender - Bronze'!BO56 &gt; 0, 'Each Gender - Gold'!BO56*'Medal values'!$B$1+'Each Gender - Silver'!BO56*'Medal values'!$B$2+'Each Gender - Bronze'!BO56*'Medal values'!$B$3, "") + IF(AND(BO$1 = BN$1, BN$2 = "Mixed"), 0.5*BN56, 0) + IF(AND(BO$1 = BP$1, BP$2 = "Mixed"), 0.5*BP56, 0)</f>
        <v>0</v>
      </c>
      <c r="BP56" s="5">
        <f>IF('Each Gender - Gold'!BP56+'Each Gender - Silver'!BP56+'Each Gender - Bronze'!BP56 &gt; 0, 'Each Gender - Gold'!BP56*'Medal values'!$B$1+'Each Gender - Silver'!BP56*'Medal values'!$B$2+'Each Gender - Bronze'!BP56*'Medal values'!$B$3, "") + IF(AND(BP$1 = BO$1, BO$2 = "Mixed"), 0.5*BO56, 0) + IF(AND(BP$1 = BQ$1, BQ$2 = "Mixed"), 0.5*BQ56, 0)</f>
        <v>0</v>
      </c>
      <c r="BQ56" s="5">
        <f>IF('Each Gender - Gold'!BQ56+'Each Gender - Silver'!BQ56+'Each Gender - Bronze'!BQ56 &gt; 0, 'Each Gender - Gold'!BQ56*'Medal values'!$B$1+'Each Gender - Silver'!BQ56*'Medal values'!$B$2+'Each Gender - Bronze'!BQ56*'Medal values'!$B$3, "") + IF(AND(BQ$1 = BP$1, BP$2 = "Mixed"), 0.5*BP56, 0) + IF(AND(BQ$1 = BR$1, BR$2 = "Mixed"), 0.5*BR56, 0)</f>
        <v>0</v>
      </c>
      <c r="BR56" s="5">
        <f>IF('Each Gender - Gold'!BR56+'Each Gender - Silver'!BR56+'Each Gender - Bronze'!BR56 &gt; 0, 'Each Gender - Gold'!BR56*'Medal values'!$B$1+'Each Gender - Silver'!BR56*'Medal values'!$B$2+'Each Gender - Bronze'!BR56*'Medal values'!$B$3, "") + IF(AND(BR$1 = BQ$1, BQ$2 = "Mixed"), 0.5*BQ56, 0) + IF(AND(BR$1 = BS$1, BS$2 = "Mixed"), 0.5*BS56, 0)</f>
        <v>0</v>
      </c>
      <c r="BS56" s="5">
        <f>IF('Each Gender - Gold'!BS56+'Each Gender - Silver'!BS56+'Each Gender - Bronze'!BS56 &gt; 0, 'Each Gender - Gold'!BS56*'Medal values'!$B$1+'Each Gender - Silver'!BS56*'Medal values'!$B$2+'Each Gender - Bronze'!BS56*'Medal values'!$B$3, "") + IF(AND(BS$1 = BR$1, BR$2 = "Mixed"), 0.5*BR56, 0) + IF(AND(BS$1 = BT$1, BT$2 = "Mixed"), 0.5*BT56, 0)</f>
        <v>0</v>
      </c>
      <c r="BT56" s="5">
        <f>IF('Each Gender - Gold'!BT56+'Each Gender - Silver'!BT56+'Each Gender - Bronze'!BT56 &gt; 0, 'Each Gender - Gold'!BT56*'Medal values'!$B$1+'Each Gender - Silver'!BT56*'Medal values'!$B$2+'Each Gender - Bronze'!BT56*'Medal values'!$B$3, "") + IF(AND(BT$1 = BS$1, BS$2 = "Mixed"), 0.5*BS56, 0) + IF(AND(BT$1 = BU$1, BU$2 = "Mixed"), 0.5*BU56, 0)</f>
        <v>0</v>
      </c>
      <c r="BU56" s="5">
        <f>IF('Each Gender - Gold'!BU56+'Each Gender - Silver'!BU56+'Each Gender - Bronze'!BU56 &gt; 0, 'Each Gender - Gold'!BU56*'Medal values'!$B$1+'Each Gender - Silver'!BU56*'Medal values'!$B$2+'Each Gender - Bronze'!BU56*'Medal values'!$B$3, "") + IF(AND(BU$1 = BT$1, BT$2 = "Mixed"), 0.5*BT56, 0) + IF(AND(BU$1 = BV$1, BV$2 = "Mixed"), 0.5*BV56, 0)</f>
        <v>0</v>
      </c>
      <c r="BV56" s="5">
        <f>IF('Each Gender - Gold'!BV56+'Each Gender - Silver'!BV56+'Each Gender - Bronze'!BV56 &gt; 0, 'Each Gender - Gold'!BV56*'Medal values'!$B$1+'Each Gender - Silver'!BV56*'Medal values'!$B$2+'Each Gender - Bronze'!BV56*'Medal values'!$B$3, "") + IF(AND(BV$1 = BU$1, BU$2 = "Mixed"), 0.5*BU56, 0) + IF(AND(BV$1 = BW$1, BW$2 = "Mixed"), 0.5*BW56, 0)</f>
        <v>0</v>
      </c>
      <c r="BW56" s="5">
        <f>IF('Each Gender - Gold'!BW56+'Each Gender - Silver'!BW56+'Each Gender - Bronze'!BW56 &gt; 0, 'Each Gender - Gold'!BW56*'Medal values'!$B$1+'Each Gender - Silver'!BW56*'Medal values'!$B$2+'Each Gender - Bronze'!BW56*'Medal values'!$B$3, "") + IF(AND(BW$1 = BV$1, BV$2 = "Mixed"), 0.5*BV56, 0) + IF(AND(BW$1 = BX$1, BX$2 = "Mixed"), 0.5*BX56, 0)</f>
        <v>0</v>
      </c>
      <c r="BX56" s="5">
        <f>IF('Each Gender - Gold'!BX56+'Each Gender - Silver'!BX56+'Each Gender - Bronze'!BX56 &gt; 0, 'Each Gender - Gold'!BX56*'Medal values'!$B$1+'Each Gender - Silver'!BX56*'Medal values'!$B$2+'Each Gender - Bronze'!BX56*'Medal values'!$B$3, "") + IF(AND(BX$1 = BW$1, BW$2 = "Mixed"), 0.5*BW56, 0) + IF(AND(BX$1 = BY$1, BY$2 = "Mixed"), 0.5*BY56, 0)</f>
        <v>0</v>
      </c>
      <c r="BY56" s="5">
        <f>IF('Each Gender - Gold'!BY56+'Each Gender - Silver'!BY56+'Each Gender - Bronze'!BY56 &gt; 0, 'Each Gender - Gold'!BY56*'Medal values'!$B$1+'Each Gender - Silver'!BY56*'Medal values'!$B$2+'Each Gender - Bronze'!BY56*'Medal values'!$B$3, "") + IF(AND(BY$1 = BX$1, BX$2 = "Mixed"), 0.5*BX56, 0) + IF(AND(BY$1 = BZ$1, BZ$2 = "Mixed"), 0.5*BZ56, 0)</f>
        <v>0</v>
      </c>
      <c r="BZ56" s="5">
        <f>IF('Each Gender - Gold'!BZ56+'Each Gender - Silver'!BZ56+'Each Gender - Bronze'!BZ56 &gt; 0, 'Each Gender - Gold'!BZ56*'Medal values'!$B$1+'Each Gender - Silver'!BZ56*'Medal values'!$B$2+'Each Gender - Bronze'!BZ56*'Medal values'!$B$3, "") + IF(AND(BZ$1 = BY$1, BY$2 = "Mixed"), 0.5*BY56, 0) + IF(AND(BZ$1 = CA$1, CA$2 = "Mixed"), 0.5*CA56, 0)</f>
        <v>0</v>
      </c>
      <c r="CA56" s="5">
        <f>IF('Each Gender - Gold'!CA56+'Each Gender - Silver'!CA56+'Each Gender - Bronze'!CA56 &gt; 0, 'Each Gender - Gold'!CA56*'Medal values'!$B$1+'Each Gender - Silver'!CA56*'Medal values'!$B$2+'Each Gender - Bronze'!CA56*'Medal values'!$B$3, "") + IF(AND(CA$1 = BZ$1, BZ$2 = "Mixed"), 0.5*BZ56, 0) + IF(AND(CA$1 = CB$1, CB$2 = "Mixed"), 0.5*CB56, 0)</f>
        <v>0</v>
      </c>
      <c r="CB56" s="5">
        <f>IF('Each Gender - Gold'!CB56+'Each Gender - Silver'!CB56+'Each Gender - Bronze'!CB56 &gt; 0, 'Each Gender - Gold'!CB56*'Medal values'!$B$1+'Each Gender - Silver'!CB56*'Medal values'!$B$2+'Each Gender - Bronze'!CB56*'Medal values'!$B$3, "") + IF(AND(CB$1 = CA$1, CA$2 = "Mixed"), 0.5*CA56, 0) + IF(AND(CB$1 = CC$1, CC$2 = "Mixed"), 0.5*CC56, 0)</f>
        <v>0</v>
      </c>
      <c r="CC56" s="5">
        <f>IF('Each Gender - Gold'!CC56+'Each Gender - Silver'!CC56+'Each Gender - Bronze'!CC56 &gt; 0, 'Each Gender - Gold'!CC56*'Medal values'!$B$1+'Each Gender - Silver'!CC56*'Medal values'!$B$2+'Each Gender - Bronze'!CC56*'Medal values'!$B$3, "") + IF(AND(CC$1 = CB$1, CB$2 = "Mixed"), 0.5*CB56, 0) + IF(AND(CC$1 = CD$1, CD$2 = "Mixed"), 0.5*CD56, 0)</f>
        <v>0</v>
      </c>
      <c r="CD56" s="5">
        <f>IF('Each Gender - Gold'!CD56+'Each Gender - Silver'!CD56+'Each Gender - Bronze'!CD56 &gt; 0, 'Each Gender - Gold'!CD56*'Medal values'!$B$1+'Each Gender - Silver'!CD56*'Medal values'!$B$2+'Each Gender - Bronze'!CD56*'Medal values'!$B$3, "") + IF(AND(CD$1 = CC$1, CC$2 = "Mixed"), 0.5*CC56, 0) + IF(AND(CD$1 = CE$1, CE$2 = "Mixed"), 0.5*CE56, 0)</f>
        <v>0</v>
      </c>
      <c r="CE56" s="5">
        <f>IF('Each Gender - Gold'!CE56+'Each Gender - Silver'!CE56+'Each Gender - Bronze'!CE56 &gt; 0, 'Each Gender - Gold'!CE56*'Medal values'!$B$1+'Each Gender - Silver'!CE56*'Medal values'!$B$2+'Each Gender - Bronze'!CE56*'Medal values'!$B$3, "") + IF(AND(CE$1 = CD$1, CD$2 = "Mixed"), 0.5*CD56, 0) + IF(AND(CE$1 = CF$1, CF$2 = "Mixed"), 0.5*CF56, 0)</f>
        <v>0</v>
      </c>
      <c r="CF56" s="5">
        <f>IF('Each Gender - Gold'!CF56+'Each Gender - Silver'!CF56+'Each Gender - Bronze'!CF56 &gt; 0, 'Each Gender - Gold'!CF56*'Medal values'!$B$1+'Each Gender - Silver'!CF56*'Medal values'!$B$2+'Each Gender - Bronze'!CF56*'Medal values'!$B$3, "") + IF(AND(CF$1 = CE$1, CE$2 = "Mixed"), 0.5*CE56, 0) + IF(AND(CF$1 = CG$1, CG$2 = "Mixed"), 0.5*CG56, 0)</f>
        <v>0</v>
      </c>
      <c r="CG56" s="5">
        <f>IF('Each Gender - Gold'!CG56+'Each Gender - Silver'!CG56+'Each Gender - Bronze'!CG56 &gt; 0, 'Each Gender - Gold'!CG56*'Medal values'!$B$1+'Each Gender - Silver'!CG56*'Medal values'!$B$2+'Each Gender - Bronze'!CG56*'Medal values'!$B$3, "") + IF(AND(CG$1 = CF$1, CF$2 = "Mixed"), 0.5*CF56, 0) + IF(AND(CG$1 = CH$1, CH$2 = "Mixed"), 0.5*CH56, 0)</f>
        <v>0</v>
      </c>
      <c r="CH56" s="5">
        <f>IF('Each Gender - Gold'!CH56+'Each Gender - Silver'!CH56+'Each Gender - Bronze'!CH56 &gt; 0, 'Each Gender - Gold'!CH56*'Medal values'!$B$1+'Each Gender - Silver'!CH56*'Medal values'!$B$2+'Each Gender - Bronze'!CH56*'Medal values'!$B$3, "") + IF(AND(CH$1 = CG$1, CG$2 = "Mixed"), 0.5*CG56, 0) + IF(AND(CH$1 = CI$1, CI$2 = "Mixed"), 0.5*CI56, 0)</f>
        <v>0</v>
      </c>
      <c r="CI56" s="5">
        <f>IF('Each Gender - Gold'!CI56+'Each Gender - Silver'!CI56+'Each Gender - Bronze'!CI56 &gt; 0, 'Each Gender - Gold'!CI56*'Medal values'!$B$1+'Each Gender - Silver'!CI56*'Medal values'!$B$2+'Each Gender - Bronze'!CI56*'Medal values'!$B$3, "") + IF(AND(CI$1 = CH$1, CH$2 = "Mixed"), 0.5*CH56, 0) + IF(AND(CI$1 = CJ$1, CJ$2 = "Mixed"), 0.5*CJ56, 0)</f>
        <v>0</v>
      </c>
      <c r="CJ56" s="5">
        <f>IF('Each Gender - Gold'!CJ56+'Each Gender - Silver'!CJ56+'Each Gender - Bronze'!CJ56 &gt; 0, 'Each Gender - Gold'!CJ56*'Medal values'!$B$1+'Each Gender - Silver'!CJ56*'Medal values'!$B$2+'Each Gender - Bronze'!CJ56*'Medal values'!$B$3, "") + IF(AND(CJ$1 = CI$1, CI$2 = "Mixed"), 0.5*CI56, 0) + IF(AND(CJ$1 = CK$1, CK$2 = "Mixed"), 0.5*CK56, 0)</f>
        <v>0</v>
      </c>
      <c r="CK56" s="5">
        <f>IF('Each Gender - Gold'!CK56+'Each Gender - Silver'!CK56+'Each Gender - Bronze'!CK56 &gt; 0, 'Each Gender - Gold'!CK56*'Medal values'!$B$1+'Each Gender - Silver'!CK56*'Medal values'!$B$2+'Each Gender - Bronze'!CK56*'Medal values'!$B$3, "") + IF(AND(CK$1 = CJ$1, CJ$2 = "Mixed"), 0.5*CJ56, 0) + IF(AND(CK$1 = CL$1, CL$2 = "Mixed"), 0.5*CL56, 0)</f>
        <v>0</v>
      </c>
      <c r="CL56" s="5">
        <f>IF('Each Gender - Gold'!CL56+'Each Gender - Silver'!CL56+'Each Gender - Bronze'!CL56 &gt; 0, 'Each Gender - Gold'!CL56*'Medal values'!$B$1+'Each Gender - Silver'!CL56*'Medal values'!$B$2+'Each Gender - Bronze'!CL56*'Medal values'!$B$3, "") + IF(AND(CL$1 = CK$1, CK$2 = "Mixed"), 0.5*CK56, 0) + IF(AND(CL$1 = CM$1, CM$2 = "Mixed"), 0.5*CM56, 0)</f>
        <v>0</v>
      </c>
      <c r="CM56" s="5">
        <f>IF('Each Gender - Gold'!CM56+'Each Gender - Silver'!CM56+'Each Gender - Bronze'!CM56 &gt; 0, 'Each Gender - Gold'!CM56*'Medal values'!$B$1+'Each Gender - Silver'!CM56*'Medal values'!$B$2+'Each Gender - Bronze'!CM56*'Medal values'!$B$3, "") + IF(AND(CM$1 = CL$1, CL$2 = "Mixed"), 0.5*CL56, 0) + IF(AND(CM$1 = CN$1, CN$2 = "Mixed"), 0.5*CN56, 0)</f>
        <v>0</v>
      </c>
      <c r="CN56" s="5">
        <f>IF('Each Gender - Gold'!CN56+'Each Gender - Silver'!CN56+'Each Gender - Bronze'!CN56 &gt; 0, 'Each Gender - Gold'!CN56*'Medal values'!$B$1+'Each Gender - Silver'!CN56*'Medal values'!$B$2+'Each Gender - Bronze'!CN56*'Medal values'!$B$3, "") + IF(AND(CN$1 = CM$1, CM$2 = "Mixed"), 0.5*CM56, 0) + IF(AND(CN$1 = CO$1, CO$2 = "Mixed"), 0.5*CO56, 0)</f>
        <v>0</v>
      </c>
      <c r="CO56" s="5">
        <f>IF('Each Gender - Gold'!CO56+'Each Gender - Silver'!CO56+'Each Gender - Bronze'!CO56 &gt; 0, 'Each Gender - Gold'!CO56*'Medal values'!$B$1+'Each Gender - Silver'!CO56*'Medal values'!$B$2+'Each Gender - Bronze'!CO56*'Medal values'!$B$3, "") + IF(AND(CO$1 = CN$1, CN$2 = "Mixed"), 0.5*CN56, 0) + IF(AND(CO$1 = CP$1, CP$2 = "Mixed"), 0.5*CP56, 0)</f>
        <v>0</v>
      </c>
      <c r="CP56" s="5">
        <f>IF('Each Gender - Gold'!CP56+'Each Gender - Silver'!CP56+'Each Gender - Bronze'!CP56 &gt; 0, 'Each Gender - Gold'!CP56*'Medal values'!$B$1+'Each Gender - Silver'!CP56*'Medal values'!$B$2+'Each Gender - Bronze'!CP56*'Medal values'!$B$3, "") + IF(AND(CP$1 = CO$1, CO$2 = "Mixed"), 0.5*CO56, 0) + IF(AND(CP$1 = CQ$1, CQ$2 = "Mixed"), 0.5*CQ56, 0)</f>
        <v>0</v>
      </c>
      <c r="CQ56" s="5">
        <f>IF('Each Gender - Gold'!CQ56+'Each Gender - Silver'!CQ56+'Each Gender - Bronze'!CQ56 &gt; 0, 'Each Gender - Gold'!CQ56*'Medal values'!$B$1+'Each Gender - Silver'!CQ56*'Medal values'!$B$2+'Each Gender - Bronze'!CQ56*'Medal values'!$B$3, "") + IF(AND(CQ$1 = CP$1, CP$2 = "Mixed"), 0.5*CP56, 0) + IF(AND(CQ$1 = CR$1, CR$2 = "Mixed"), 0.5*CR56, 0)</f>
        <v>0</v>
      </c>
      <c r="CR56" s="5">
        <f>IF('Each Gender - Gold'!CR56+'Each Gender - Silver'!CR56+'Each Gender - Bronze'!CR56 &gt; 0, 'Each Gender - Gold'!CR56*'Medal values'!$B$1+'Each Gender - Silver'!CR56*'Medal values'!$B$2+'Each Gender - Bronze'!CR56*'Medal values'!$B$3, "") + IF(AND(CR$1 = CQ$1, CQ$2 = "Mixed"), 0.5*CQ56, 0) + IF(AND(CR$1 = CS$1, CS$2 = "Mixed"), 0.5*CS56, 0)</f>
        <v>0</v>
      </c>
      <c r="CS56" s="5">
        <f>IF('Each Gender - Gold'!CS56+'Each Gender - Silver'!CS56+'Each Gender - Bronze'!CS56 &gt; 0, 'Each Gender - Gold'!CS56*'Medal values'!$B$1+'Each Gender - Silver'!CS56*'Medal values'!$B$2+'Each Gender - Bronze'!CS56*'Medal values'!$B$3, "") + IF(AND(CS$1 = CR$1, CR$2 = "Mixed"), 0.5*CR56, 0) + IF(AND(CS$1 = CT$1, CT$2 = "Mixed"), 0.5*CT56, 0)</f>
        <v>0</v>
      </c>
      <c r="CT56" s="5">
        <f>IF('Each Gender - Gold'!CT56+'Each Gender - Silver'!CT56+'Each Gender - Bronze'!CT56 &gt; 0, 'Each Gender - Gold'!CT56*'Medal values'!$B$1+'Each Gender - Silver'!CT56*'Medal values'!$B$2+'Each Gender - Bronze'!CT56*'Medal values'!$B$3, "") + IF(AND(CT$1 = CS$1, CS$2 = "Mixed"), 0.5*CS56, 0) + IF(AND(CT$1 = CU$1, CU$2 = "Mixed"), 0.5*CU56, 0)</f>
        <v>0</v>
      </c>
      <c r="CU56" s="5">
        <f>IF('Each Gender - Gold'!CU56+'Each Gender - Silver'!CU56+'Each Gender - Bronze'!CU56 &gt; 0, 'Each Gender - Gold'!CU56*'Medal values'!$B$1+'Each Gender - Silver'!CU56*'Medal values'!$B$2+'Each Gender - Bronze'!CU56*'Medal values'!$B$3, "") + IF(AND(CU$1 = CT$1, CT$2 = "Mixed"), 0.5*CT56, 0) + IF(AND(CU$1 = CV$1, CV$2 = "Mixed"), 0.5*CV56, 0)</f>
        <v>0</v>
      </c>
      <c r="CV56" s="5">
        <f>IF('Each Gender - Gold'!CV56+'Each Gender - Silver'!CV56+'Each Gender - Bronze'!CV56 &gt; 0, 'Each Gender - Gold'!CV56*'Medal values'!$B$1+'Each Gender - Silver'!CV56*'Medal values'!$B$2+'Each Gender - Bronze'!CV56*'Medal values'!$B$3, "") + IF(AND(CV$1 = CU$1, CU$2 = "Mixed"), 0.5*CU56, 0) + IF(AND(CV$1 = CW$1, CW$2 = "Mixed"), 0.5*CW56, 0)</f>
        <v>0</v>
      </c>
      <c r="CW56" s="5">
        <f t="shared" ref="CW56:CX56" si="54">SUMIF($B$2:$CV$2,CW$2, $B56:$CV56)</f>
        <v>0</v>
      </c>
      <c r="CX56" s="5">
        <f t="shared" si="54"/>
        <v>6.002</v>
      </c>
    </row>
    <row r="57">
      <c r="A57" s="5" t="str">
        <f>Countries!A55</f>
        <v>KSA</v>
      </c>
      <c r="B57" s="5">
        <f>IF('Each Gender - Gold'!B57+'Each Gender - Silver'!B57+'Each Gender - Bronze'!B57 &gt; 0, 'Each Gender - Gold'!B57*'Medal values'!$B$1+'Each Gender - Silver'!B57*'Medal values'!$B$2+'Each Gender - Bronze'!B57*'Medal values'!$B$3, "") + IF(AND(B$1 = A$1, A$2 = "Mixed"), 0.5*A57, 0) + IF(AND(B$1 = C$1, C$2 = "Mixed"), 0.5*C57, 0)</f>
        <v>0</v>
      </c>
      <c r="C57" s="5">
        <f>IF('Each Gender - Gold'!C57+'Each Gender - Silver'!C57+'Each Gender - Bronze'!C57 &gt; 0, 'Each Gender - Gold'!C57*'Medal values'!$B$1+'Each Gender - Silver'!C57*'Medal values'!$B$2+'Each Gender - Bronze'!C57*'Medal values'!$B$3, "") + IF(AND(C$1 = B$1, B$2 = "Mixed"), 0.5*B57, 0) + IF(AND(C$1 = D$1, D$2 = "Mixed"), 0.5*D57, 0)</f>
        <v>0</v>
      </c>
      <c r="D57" s="5">
        <f>IF('Each Gender - Gold'!D57+'Each Gender - Silver'!D57+'Each Gender - Bronze'!D57 &gt; 0, 'Each Gender - Gold'!D57*'Medal values'!$B$1+'Each Gender - Silver'!D57*'Medal values'!$B$2+'Each Gender - Bronze'!D57*'Medal values'!$B$3, "") + IF(AND(D$1 = C$1, C$2 = "Mixed"), 0.5*C57, 0) + IF(AND(D$1 = E$1, E$2 = "Mixed"), 0.5*E57, 0)</f>
        <v>0</v>
      </c>
      <c r="E57" s="5">
        <f>IF('Each Gender - Gold'!E57+'Each Gender - Silver'!E57+'Each Gender - Bronze'!E57 &gt; 0, 'Each Gender - Gold'!E57*'Medal values'!$B$1+'Each Gender - Silver'!E57*'Medal values'!$B$2+'Each Gender - Bronze'!E57*'Medal values'!$B$3, "") + IF(AND(E$1 = D$1, D$2 = "Mixed"), 0.5*D57, 0) + IF(AND(E$1 = F$1, F$2 = "Mixed"), 0.5*F57, 0)</f>
        <v>0</v>
      </c>
      <c r="F57" s="5">
        <f>IF('Each Gender - Gold'!F57+'Each Gender - Silver'!F57+'Each Gender - Bronze'!F57 &gt; 0, 'Each Gender - Gold'!F57*'Medal values'!$B$1+'Each Gender - Silver'!F57*'Medal values'!$B$2+'Each Gender - Bronze'!F57*'Medal values'!$B$3, "") + IF(AND(F$1 = E$1, E$2 = "Mixed"), 0.5*E57, 0) + IF(AND(F$1 = G$1, G$2 = "Mixed"), 0.5*G57, 0)</f>
        <v>0</v>
      </c>
      <c r="G57" s="5">
        <f>IF('Each Gender - Gold'!G57+'Each Gender - Silver'!G57+'Each Gender - Bronze'!G57 &gt; 0, 'Each Gender - Gold'!G57*'Medal values'!$B$1+'Each Gender - Silver'!G57*'Medal values'!$B$2+'Each Gender - Bronze'!G57*'Medal values'!$B$3, "") + IF(AND(G$1 = F$1, F$2 = "Mixed"), 0.5*F57, 0) + IF(AND(G$1 = H$1, H$2 = "Mixed"), 0.5*H57, 0)</f>
        <v>0</v>
      </c>
      <c r="H57" s="5">
        <f>IF('Each Gender - Gold'!H57+'Each Gender - Silver'!H57+'Each Gender - Bronze'!H57 &gt; 0, 'Each Gender - Gold'!H57*'Medal values'!$B$1+'Each Gender - Silver'!H57*'Medal values'!$B$2+'Each Gender - Bronze'!H57*'Medal values'!$B$3, "") + IF(AND(H$1 = G$1, G$2 = "Mixed"), 0.5*G57, 0) + IF(AND(H$1 = I$1, I$2 = "Mixed"), 0.5*I57, 0)</f>
        <v>0</v>
      </c>
      <c r="I57" s="5">
        <f>IF('Each Gender - Gold'!I57+'Each Gender - Silver'!I57+'Each Gender - Bronze'!I57 &gt; 0, 'Each Gender - Gold'!I57*'Medal values'!$B$1+'Each Gender - Silver'!I57*'Medal values'!$B$2+'Each Gender - Bronze'!I57*'Medal values'!$B$3, "") + IF(AND(I$1 = H$1, H$2 = "Mixed"), 0.5*H57, 0) + IF(AND(I$1 = J$1, J$2 = "Mixed"), 0.5*J57, 0)</f>
        <v>0</v>
      </c>
      <c r="J57" s="5">
        <f>IF('Each Gender - Gold'!J57+'Each Gender - Silver'!J57+'Each Gender - Bronze'!J57 &gt; 0, 'Each Gender - Gold'!J57*'Medal values'!$B$1+'Each Gender - Silver'!J57*'Medal values'!$B$2+'Each Gender - Bronze'!J57*'Medal values'!$B$3, "") + IF(AND(J$1 = I$1, I$2 = "Mixed"), 0.5*I57, 0) + IF(AND(J$1 = K$1, K$2 = "Mixed"), 0.5*K57, 0)</f>
        <v>0</v>
      </c>
      <c r="K57" s="5">
        <f>IF('Each Gender - Gold'!K57+'Each Gender - Silver'!K57+'Each Gender - Bronze'!K57 &gt; 0, 'Each Gender - Gold'!K57*'Medal values'!$B$1+'Each Gender - Silver'!K57*'Medal values'!$B$2+'Each Gender - Bronze'!K57*'Medal values'!$B$3, "") + IF(AND(K$1 = J$1, J$2 = "Mixed"), 0.5*J57, 0) + IF(AND(K$1 = L$1, L$2 = "Mixed"), 0.5*L57, 0)</f>
        <v>0</v>
      </c>
      <c r="L57" s="5">
        <f>IF('Each Gender - Gold'!L57+'Each Gender - Silver'!L57+'Each Gender - Bronze'!L57 &gt; 0, 'Each Gender - Gold'!L57*'Medal values'!$B$1+'Each Gender - Silver'!L57*'Medal values'!$B$2+'Each Gender - Bronze'!L57*'Medal values'!$B$3, "") + IF(AND(L$1 = K$1, K$2 = "Mixed"), 0.5*K57, 0) + IF(AND(L$1 = M$1, M$2 = "Mixed"), 0.5*M57, 0)</f>
        <v>0</v>
      </c>
      <c r="M57" s="5">
        <f>IF('Each Gender - Gold'!M57+'Each Gender - Silver'!M57+'Each Gender - Bronze'!M57 &gt; 0, 'Each Gender - Gold'!M57*'Medal values'!$B$1+'Each Gender - Silver'!M57*'Medal values'!$B$2+'Each Gender - Bronze'!M57*'Medal values'!$B$3, "") + IF(AND(M$1 = L$1, L$2 = "Mixed"), 0.5*L57, 0) + IF(AND(M$1 = N$1, N$2 = "Mixed"), 0.5*N57, 0)</f>
        <v>0</v>
      </c>
      <c r="N57" s="5">
        <f>IF('Each Gender - Gold'!N57+'Each Gender - Silver'!N57+'Each Gender - Bronze'!N57 &gt; 0, 'Each Gender - Gold'!N57*'Medal values'!$B$1+'Each Gender - Silver'!N57*'Medal values'!$B$2+'Each Gender - Bronze'!N57*'Medal values'!$B$3, "") + IF(AND(N$1 = M$1, M$2 = "Mixed"), 0.5*M57, 0) + IF(AND(N$1 = O$1, O$2 = "Mixed"), 0.5*O57, 0)</f>
        <v>0</v>
      </c>
      <c r="O57" s="5">
        <f>IF('Each Gender - Gold'!O57+'Each Gender - Silver'!O57+'Each Gender - Bronze'!O57 &gt; 0, 'Each Gender - Gold'!O57*'Medal values'!$B$1+'Each Gender - Silver'!O57*'Medal values'!$B$2+'Each Gender - Bronze'!O57*'Medal values'!$B$3, "") + IF(AND(O$1 = N$1, N$2 = "Mixed"), 0.5*N57, 0) + IF(AND(O$1 = P$1, P$2 = "Mixed"), 0.5*P57, 0)</f>
        <v>0</v>
      </c>
      <c r="P57" s="5">
        <f>IF('Each Gender - Gold'!P57+'Each Gender - Silver'!P57+'Each Gender - Bronze'!P57 &gt; 0, 'Each Gender - Gold'!P57*'Medal values'!$B$1+'Each Gender - Silver'!P57*'Medal values'!$B$2+'Each Gender - Bronze'!P57*'Medal values'!$B$3, "") + IF(AND(P$1 = O$1, O$2 = "Mixed"), 0.5*O57, 0) + IF(AND(P$1 = Q$1, Q$2 = "Mixed"), 0.5*Q57, 0)</f>
        <v>0</v>
      </c>
      <c r="Q57" s="5">
        <f>IF('Each Gender - Gold'!Q57+'Each Gender - Silver'!Q57+'Each Gender - Bronze'!Q57 &gt; 0, 'Each Gender - Gold'!Q57*'Medal values'!$B$1+'Each Gender - Silver'!Q57*'Medal values'!$B$2+'Each Gender - Bronze'!Q57*'Medal values'!$B$3, "") + IF(AND(Q$1 = P$1, P$2 = "Mixed"), 0.5*P57, 0) + IF(AND(Q$1 = R$1, R$2 = "Mixed"), 0.5*R57, 0)</f>
        <v>0</v>
      </c>
      <c r="R57" s="5">
        <f>IF('Each Gender - Gold'!R57+'Each Gender - Silver'!R57+'Each Gender - Bronze'!R57 &gt; 0, 'Each Gender - Gold'!R57*'Medal values'!$B$1+'Each Gender - Silver'!R57*'Medal values'!$B$2+'Each Gender - Bronze'!R57*'Medal values'!$B$3, "") + IF(AND(R$1 = Q$1, Q$2 = "Mixed"), 0.5*Q57, 0) + IF(AND(R$1 = S$1, S$2 = "Mixed"), 0.5*S57, 0)</f>
        <v>0</v>
      </c>
      <c r="S57" s="5">
        <f>IF('Each Gender - Gold'!S57+'Each Gender - Silver'!S57+'Each Gender - Bronze'!S57 &gt; 0, 'Each Gender - Gold'!S57*'Medal values'!$B$1+'Each Gender - Silver'!S57*'Medal values'!$B$2+'Each Gender - Bronze'!S57*'Medal values'!$B$3, "") + IF(AND(S$1 = R$1, R$2 = "Mixed"), 0.5*R57, 0) + IF(AND(S$1 = T$1, T$2 = "Mixed"), 0.5*T57, 0)</f>
        <v>0</v>
      </c>
      <c r="T57" s="5">
        <f>IF('Each Gender - Gold'!T57+'Each Gender - Silver'!T57+'Each Gender - Bronze'!T57 &gt; 0, 'Each Gender - Gold'!T57*'Medal values'!$B$1+'Each Gender - Silver'!T57*'Medal values'!$B$2+'Each Gender - Bronze'!T57*'Medal values'!$B$3, "") + IF(AND(T$1 = S$1, S$2 = "Mixed"), 0.5*S57, 0) + IF(AND(T$1 = U$1, U$2 = "Mixed"), 0.5*U57, 0)</f>
        <v>0</v>
      </c>
      <c r="U57" s="5">
        <f>IF('Each Gender - Gold'!U57+'Each Gender - Silver'!U57+'Each Gender - Bronze'!U57 &gt; 0, 'Each Gender - Gold'!U57*'Medal values'!$B$1+'Each Gender - Silver'!U57*'Medal values'!$B$2+'Each Gender - Bronze'!U57*'Medal values'!$B$3, "") + IF(AND(U$1 = T$1, T$2 = "Mixed"), 0.5*T57, 0) + IF(AND(U$1 = V$1, V$2 = "Mixed"), 0.5*V57, 0)</f>
        <v>0</v>
      </c>
      <c r="V57" s="5">
        <f>IF('Each Gender - Gold'!V57+'Each Gender - Silver'!V57+'Each Gender - Bronze'!V57 &gt; 0, 'Each Gender - Gold'!V57*'Medal values'!$B$1+'Each Gender - Silver'!V57*'Medal values'!$B$2+'Each Gender - Bronze'!V57*'Medal values'!$B$3, "") + IF(AND(V$1 = U$1, U$2 = "Mixed"), 0.5*U57, 0) + IF(AND(V$1 = W$1, W$2 = "Mixed"), 0.5*W57, 0)</f>
        <v>0</v>
      </c>
      <c r="W57" s="5">
        <f>IF('Each Gender - Gold'!W57+'Each Gender - Silver'!W57+'Each Gender - Bronze'!W57 &gt; 0, 'Each Gender - Gold'!W57*'Medal values'!$B$1+'Each Gender - Silver'!W57*'Medal values'!$B$2+'Each Gender - Bronze'!W57*'Medal values'!$B$3, "") + IF(AND(W$1 = V$1, V$2 = "Mixed"), 0.5*V57, 0) + IF(AND(W$1 = X$1, X$2 = "Mixed"), 0.5*X57, 0)</f>
        <v>0</v>
      </c>
      <c r="X57" s="5">
        <f>IF('Each Gender - Gold'!X57+'Each Gender - Silver'!X57+'Each Gender - Bronze'!X57 &gt; 0, 'Each Gender - Gold'!X57*'Medal values'!$B$1+'Each Gender - Silver'!X57*'Medal values'!$B$2+'Each Gender - Bronze'!X57*'Medal values'!$B$3, "") + IF(AND(X$1 = W$1, W$2 = "Mixed"), 0.5*W57, 0) + IF(AND(X$1 = Y$1, Y$2 = "Mixed"), 0.5*Y57, 0)</f>
        <v>0</v>
      </c>
      <c r="Y57" s="5">
        <f>IF('Each Gender - Gold'!Y57+'Each Gender - Silver'!Y57+'Each Gender - Bronze'!Y57 &gt; 0, 'Each Gender - Gold'!Y57*'Medal values'!$B$1+'Each Gender - Silver'!Y57*'Medal values'!$B$2+'Each Gender - Bronze'!Y57*'Medal values'!$B$3, "") + IF(AND(Y$1 = X$1, X$2 = "Mixed"), 0.5*X57, 0) + IF(AND(Y$1 = Z$1, Z$2 = "Mixed"), 0.5*Z57, 0)</f>
        <v>0</v>
      </c>
      <c r="Z57" s="5">
        <f>IF('Each Gender - Gold'!Z57+'Each Gender - Silver'!Z57+'Each Gender - Bronze'!Z57 &gt; 0, 'Each Gender - Gold'!Z57*'Medal values'!$B$1+'Each Gender - Silver'!Z57*'Medal values'!$B$2+'Each Gender - Bronze'!Z57*'Medal values'!$B$3, "") + IF(AND(Z$1 = Y$1, Y$2 = "Mixed"), 0.5*Y57, 0) + IF(AND(Z$1 = AA$1, AA$2 = "Mixed"), 0.5*AA57, 0)</f>
        <v>0</v>
      </c>
      <c r="AA57" s="5">
        <f>IF('Each Gender - Gold'!AA57+'Each Gender - Silver'!AA57+'Each Gender - Bronze'!AA57 &gt; 0, 'Each Gender - Gold'!AA57*'Medal values'!$B$1+'Each Gender - Silver'!AA57*'Medal values'!$B$2+'Each Gender - Bronze'!AA57*'Medal values'!$B$3, "") + IF(AND(AA$1 = Z$1, Z$2 = "Mixed"), 0.5*Z57, 0) + IF(AND(AA$1 = AB$1, AB$2 = "Mixed"), 0.5*AB57, 0)</f>
        <v>0</v>
      </c>
      <c r="AB57" s="5">
        <f>IF('Each Gender - Gold'!AB57+'Each Gender - Silver'!AB57+'Each Gender - Bronze'!AB57 &gt; 0, 'Each Gender - Gold'!AB57*'Medal values'!$B$1+'Each Gender - Silver'!AB57*'Medal values'!$B$2+'Each Gender - Bronze'!AB57*'Medal values'!$B$3, "") + IF(AND(AB$1 = AA$1, AA$2 = "Mixed"), 0.5*AA57, 0) + IF(AND(AB$1 = AC$1, AC$2 = "Mixed"), 0.5*AC57, 0)</f>
        <v>0</v>
      </c>
      <c r="AC57" s="5">
        <f>IF('Each Gender - Gold'!AC57+'Each Gender - Silver'!AC57+'Each Gender - Bronze'!AC57 &gt; 0, 'Each Gender - Gold'!AC57*'Medal values'!$B$1+'Each Gender - Silver'!AC57*'Medal values'!$B$2+'Each Gender - Bronze'!AC57*'Medal values'!$B$3, "") + IF(AND(AC$1 = AB$1, AB$2 = "Mixed"), 0.5*AB57, 0) + IF(AND(AC$1 = AD$1, AD$2 = "Mixed"), 0.5*AD57, 0)</f>
        <v>0</v>
      </c>
      <c r="AD57" s="5">
        <f>IF('Each Gender - Gold'!AD57+'Each Gender - Silver'!AD57+'Each Gender - Bronze'!AD57 &gt; 0, 'Each Gender - Gold'!AD57*'Medal values'!$B$1+'Each Gender - Silver'!AD57*'Medal values'!$B$2+'Each Gender - Bronze'!AD57*'Medal values'!$B$3, "") + IF(AND(AD$1 = AC$1, AC$2 = "Mixed"), 0.5*AC57, 0) + IF(AND(AD$1 = AE$1, AE$2 = "Mixed"), 0.5*AE57, 0)</f>
        <v>0</v>
      </c>
      <c r="AE57" s="5">
        <f>IF('Each Gender - Gold'!AE57+'Each Gender - Silver'!AE57+'Each Gender - Bronze'!AE57 &gt; 0, 'Each Gender - Gold'!AE57*'Medal values'!$B$1+'Each Gender - Silver'!AE57*'Medal values'!$B$2+'Each Gender - Bronze'!AE57*'Medal values'!$B$3, "") + IF(AND(AE$1 = AD$1, AD$2 = "Mixed"), 0.5*AD57, 0) + IF(AND(AE$1 = AF$1, AF$2 = "Mixed"), 0.5*AF57, 0)</f>
        <v>0</v>
      </c>
      <c r="AF57" s="5">
        <f>IF('Each Gender - Gold'!AF57+'Each Gender - Silver'!AF57+'Each Gender - Bronze'!AF57 &gt; 0, 'Each Gender - Gold'!AF57*'Medal values'!$B$1+'Each Gender - Silver'!AF57*'Medal values'!$B$2+'Each Gender - Bronze'!AF57*'Medal values'!$B$3, "") + IF(AND(AF$1 = AE$1, AE$2 = "Mixed"), 0.5*AE57, 0) + IF(AND(AF$1 = AG$1, AG$2 = "Mixed"), 0.5*AG57, 0)</f>
        <v>0</v>
      </c>
      <c r="AG57" s="5">
        <f>IF('Each Gender - Gold'!AG57+'Each Gender - Silver'!AG57+'Each Gender - Bronze'!AG57 &gt; 0, 'Each Gender - Gold'!AG57*'Medal values'!$B$1+'Each Gender - Silver'!AG57*'Medal values'!$B$2+'Each Gender - Bronze'!AG57*'Medal values'!$B$3, "") + IF(AND(AG$1 = AF$1, AF$2 = "Mixed"), 0.5*AF57, 0) + IF(AND(AG$1 = AH$1, AH$2 = "Mixed"), 0.5*AH57, 0)</f>
        <v>0</v>
      </c>
      <c r="AH57" s="5">
        <f>IF('Each Gender - Gold'!AH57+'Each Gender - Silver'!AH57+'Each Gender - Bronze'!AH57 &gt; 0, 'Each Gender - Gold'!AH57*'Medal values'!$B$1+'Each Gender - Silver'!AH57*'Medal values'!$B$2+'Each Gender - Bronze'!AH57*'Medal values'!$B$3, "") + IF(AND(AH$1 = AG$1, AG$2 = "Mixed"), 0.5*AG57, 0) + IF(AND(AH$1 = AI$1, AI$2 = "Mixed"), 0.5*AI57, 0)</f>
        <v>0</v>
      </c>
      <c r="AI57" s="5">
        <f>IF('Each Gender - Gold'!AI57+'Each Gender - Silver'!AI57+'Each Gender - Bronze'!AI57 &gt; 0, 'Each Gender - Gold'!AI57*'Medal values'!$B$1+'Each Gender - Silver'!AI57*'Medal values'!$B$2+'Each Gender - Bronze'!AI57*'Medal values'!$B$3, "") + IF(AND(AI$1 = AH$1, AH$2 = "Mixed"), 0.5*AH57, 0) + IF(AND(AI$1 = AJ$1, AJ$2 = "Mixed"), 0.5*AJ57, 0)</f>
        <v>0</v>
      </c>
      <c r="AJ57" s="5">
        <f>IF('Each Gender - Gold'!AJ57+'Each Gender - Silver'!AJ57+'Each Gender - Bronze'!AJ57 &gt; 0, 'Each Gender - Gold'!AJ57*'Medal values'!$B$1+'Each Gender - Silver'!AJ57*'Medal values'!$B$2+'Each Gender - Bronze'!AJ57*'Medal values'!$B$3, "") + IF(AND(AJ$1 = AI$1, AI$2 = "Mixed"), 0.5*AI57, 0) + IF(AND(AJ$1 = AK$1, AK$2 = "Mixed"), 0.5*AK57, 0)</f>
        <v>0</v>
      </c>
      <c r="AK57" s="5">
        <f>IF('Each Gender - Gold'!AK57+'Each Gender - Silver'!AK57+'Each Gender - Bronze'!AK57 &gt; 0, 'Each Gender - Gold'!AK57*'Medal values'!$B$1+'Each Gender - Silver'!AK57*'Medal values'!$B$2+'Each Gender - Bronze'!AK57*'Medal values'!$B$3, "") + IF(AND(AK$1 = AJ$1, AJ$2 = "Mixed"), 0.5*AJ57, 0) + IF(AND(AK$1 = AL$1, AL$2 = "Mixed"), 0.5*AL57, 0)</f>
        <v>0</v>
      </c>
      <c r="AL57" s="5">
        <f>IF('Each Gender - Gold'!AL57+'Each Gender - Silver'!AL57+'Each Gender - Bronze'!AL57 &gt; 0, 'Each Gender - Gold'!AL57*'Medal values'!$B$1+'Each Gender - Silver'!AL57*'Medal values'!$B$2+'Each Gender - Bronze'!AL57*'Medal values'!$B$3, "") + IF(AND(AL$1 = AK$1, AK$2 = "Mixed"), 0.5*AK57, 0) + IF(AND(AL$1 = AM$1, AM$2 = "Mixed"), 0.5*AM57, 0)</f>
        <v>0</v>
      </c>
      <c r="AM57" s="5">
        <f>IF('Each Gender - Gold'!AM57+'Each Gender - Silver'!AM57+'Each Gender - Bronze'!AM57 &gt; 0, 'Each Gender - Gold'!AM57*'Medal values'!$B$1+'Each Gender - Silver'!AM57*'Medal values'!$B$2+'Each Gender - Bronze'!AM57*'Medal values'!$B$3, "") + IF(AND(AM$1 = AL$1, AL$2 = "Mixed"), 0.5*AL57, 0) + IF(AND(AM$1 = AN$1, AN$2 = "Mixed"), 0.5*AN57, 0)</f>
        <v>0</v>
      </c>
      <c r="AN57" s="5">
        <f>IF('Each Gender - Gold'!AN57+'Each Gender - Silver'!AN57+'Each Gender - Bronze'!AN57 &gt; 0, 'Each Gender - Gold'!AN57*'Medal values'!$B$1+'Each Gender - Silver'!AN57*'Medal values'!$B$2+'Each Gender - Bronze'!AN57*'Medal values'!$B$3, "") + IF(AND(AN$1 = AM$1, AM$2 = "Mixed"), 0.5*AM57, 0) + IF(AND(AN$1 = AO$1, AO$2 = "Mixed"), 0.5*AO57, 0)</f>
        <v>0</v>
      </c>
      <c r="AO57" s="5">
        <f>IF('Each Gender - Gold'!AO57+'Each Gender - Silver'!AO57+'Each Gender - Bronze'!AO57 &gt; 0, 'Each Gender - Gold'!AO57*'Medal values'!$B$1+'Each Gender - Silver'!AO57*'Medal values'!$B$2+'Each Gender - Bronze'!AO57*'Medal values'!$B$3, "") + IF(AND(AO$1 = AN$1, AN$2 = "Mixed"), 0.5*AN57, 0) + IF(AND(AO$1 = AP$1, AP$2 = "Mixed"), 0.5*AP57, 0)</f>
        <v>0</v>
      </c>
      <c r="AP57" s="5">
        <f>IF('Each Gender - Gold'!AP57+'Each Gender - Silver'!AP57+'Each Gender - Bronze'!AP57 &gt; 0, 'Each Gender - Gold'!AP57*'Medal values'!$B$1+'Each Gender - Silver'!AP57*'Medal values'!$B$2+'Each Gender - Bronze'!AP57*'Medal values'!$B$3, "") + IF(AND(AP$1 = AO$1, AO$2 = "Mixed"), 0.5*AO57, 0) + IF(AND(AP$1 = AQ$1, AQ$2 = "Mixed"), 0.5*AQ57, 0)</f>
        <v>0</v>
      </c>
      <c r="AQ57" s="5">
        <f>IF('Each Gender - Gold'!AQ57+'Each Gender - Silver'!AQ57+'Each Gender - Bronze'!AQ57 &gt; 0, 'Each Gender - Gold'!AQ57*'Medal values'!$B$1+'Each Gender - Silver'!AQ57*'Medal values'!$B$2+'Each Gender - Bronze'!AQ57*'Medal values'!$B$3, "") + IF(AND(AQ$1 = AP$1, AP$2 = "Mixed"), 0.5*AP57, 0) + IF(AND(AQ$1 = AR$1, AR$2 = "Mixed"), 0.5*AR57, 0)</f>
        <v>0</v>
      </c>
      <c r="AR57" s="5">
        <f>IF('Each Gender - Gold'!AR57+'Each Gender - Silver'!AR57+'Each Gender - Bronze'!AR57 &gt; 0, 'Each Gender - Gold'!AR57*'Medal values'!$B$1+'Each Gender - Silver'!AR57*'Medal values'!$B$2+'Each Gender - Bronze'!AR57*'Medal values'!$B$3, "") + IF(AND(AR$1 = AQ$1, AQ$2 = "Mixed"), 0.5*AQ57, 0) + IF(AND(AR$1 = AS$1, AS$2 = "Mixed"), 0.5*AS57, 0)</f>
        <v>0</v>
      </c>
      <c r="AS57" s="5">
        <f>IF('Each Gender - Gold'!AS57+'Each Gender - Silver'!AS57+'Each Gender - Bronze'!AS57 &gt; 0, 'Each Gender - Gold'!AS57*'Medal values'!$B$1+'Each Gender - Silver'!AS57*'Medal values'!$B$2+'Each Gender - Bronze'!AS57*'Medal values'!$B$3, "") + IF(AND(AS$1 = AR$1, AR$2 = "Mixed"), 0.5*AR57, 0) + IF(AND(AS$1 = AT$1, AT$2 = "Mixed"), 0.5*AT57, 0)</f>
        <v>0</v>
      </c>
      <c r="AT57" s="5">
        <f>IF('Each Gender - Gold'!AT57+'Each Gender - Silver'!AT57+'Each Gender - Bronze'!AT57 &gt; 0, 'Each Gender - Gold'!AT57*'Medal values'!$B$1+'Each Gender - Silver'!AT57*'Medal values'!$B$2+'Each Gender - Bronze'!AT57*'Medal values'!$B$3, "") + IF(AND(AT$1 = AS$1, AS$2 = "Mixed"), 0.5*AS57, 0) + IF(AND(AT$1 = AU$1, AU$2 = "Mixed"), 0.5*AU57, 0)</f>
        <v>0</v>
      </c>
      <c r="AU57" s="5">
        <f>IF('Each Gender - Gold'!AU57+'Each Gender - Silver'!AU57+'Each Gender - Bronze'!AU57 &gt; 0, 'Each Gender - Gold'!AU57*'Medal values'!$B$1+'Each Gender - Silver'!AU57*'Medal values'!$B$2+'Each Gender - Bronze'!AU57*'Medal values'!$B$3, "") + IF(AND(AU$1 = AT$1, AT$2 = "Mixed"), 0.5*AT57, 0) + IF(AND(AU$1 = AV$1, AV$2 = "Mixed"), 0.5*AV57, 0)</f>
        <v>0</v>
      </c>
      <c r="AV57" s="5">
        <f>IF('Each Gender - Gold'!AV57+'Each Gender - Silver'!AV57+'Each Gender - Bronze'!AV57 &gt; 0, 'Each Gender - Gold'!AV57*'Medal values'!$B$1+'Each Gender - Silver'!AV57*'Medal values'!$B$2+'Each Gender - Bronze'!AV57*'Medal values'!$B$3, "") + IF(AND(AV$1 = AU$1, AU$2 = "Mixed"), 0.5*AU57, 0) + IF(AND(AV$1 = AW$1, AW$2 = "Mixed"), 0.5*AW57, 0)</f>
        <v>0</v>
      </c>
      <c r="AW57" s="5">
        <f>IF('Each Gender - Gold'!AW57+'Each Gender - Silver'!AW57+'Each Gender - Bronze'!AW57 &gt; 0, 'Each Gender - Gold'!AW57*'Medal values'!$B$1+'Each Gender - Silver'!AW57*'Medal values'!$B$2+'Each Gender - Bronze'!AW57*'Medal values'!$B$3, "") + IF(AND(AW$1 = AV$1, AV$2 = "Mixed"), 0.5*AV57, 0) + IF(AND(AW$1 = AX$1, AX$2 = "Mixed"), 0.5*AX57, 0)</f>
        <v>0</v>
      </c>
      <c r="AX57" s="5">
        <f>IF('Each Gender - Gold'!AX57+'Each Gender - Silver'!AX57+'Each Gender - Bronze'!AX57 &gt; 0, 'Each Gender - Gold'!AX57*'Medal values'!$B$1+'Each Gender - Silver'!AX57*'Medal values'!$B$2+'Each Gender - Bronze'!AX57*'Medal values'!$B$3, "") + IF(AND(AX$1 = AW$1, AW$2 = "Mixed"), 0.5*AW57, 0) + IF(AND(AX$1 = AY$1, AY$2 = "Mixed"), 0.5*AY57, 0)</f>
        <v>0</v>
      </c>
      <c r="AY57" s="5">
        <f>IF('Each Gender - Gold'!AY57+'Each Gender - Silver'!AY57+'Each Gender - Bronze'!AY57 &gt; 0, 'Each Gender - Gold'!AY57*'Medal values'!$B$1+'Each Gender - Silver'!AY57*'Medal values'!$B$2+'Each Gender - Bronze'!AY57*'Medal values'!$B$3, "") + IF(AND(AY$1 = AX$1, AX$2 = "Mixed"), 0.5*AX57, 0) + IF(AND(AY$1 = AZ$1, AZ$2 = "Mixed"), 0.5*AZ57, 0)</f>
        <v>0</v>
      </c>
      <c r="AZ57" s="5">
        <f>IF('Each Gender - Gold'!AZ57+'Each Gender - Silver'!AZ57+'Each Gender - Bronze'!AZ57 &gt; 0, 'Each Gender - Gold'!AZ57*'Medal values'!$B$1+'Each Gender - Silver'!AZ57*'Medal values'!$B$2+'Each Gender - Bronze'!AZ57*'Medal values'!$B$3, "") + IF(AND(AZ$1 = AY$1, AY$2 = "Mixed"), 0.5*AY57, 0) + IF(AND(AZ$1 = BA$1, BA$2 = "Mixed"), 0.5*BA57, 0)</f>
        <v>0</v>
      </c>
      <c r="BA57" s="5">
        <f>IF('Each Gender - Gold'!BA57+'Each Gender - Silver'!BA57+'Each Gender - Bronze'!BA57 &gt; 0, 'Each Gender - Gold'!BA57*'Medal values'!$B$1+'Each Gender - Silver'!BA57*'Medal values'!$B$2+'Each Gender - Bronze'!BA57*'Medal values'!$B$3, "") + IF(AND(BA$1 = AZ$1, AZ$2 = "Mixed"), 0.5*AZ57, 0) + IF(AND(BA$1 = BB$1, BB$2 = "Mixed"), 0.5*BB57, 0)</f>
        <v>0</v>
      </c>
      <c r="BB57" s="5">
        <f>IF('Each Gender - Gold'!BB57+'Each Gender - Silver'!BB57+'Each Gender - Bronze'!BB57 &gt; 0, 'Each Gender - Gold'!BB57*'Medal values'!$B$1+'Each Gender - Silver'!BB57*'Medal values'!$B$2+'Each Gender - Bronze'!BB57*'Medal values'!$B$3, "") + IF(AND(BB$1 = BA$1, BA$2 = "Mixed"), 0.5*BA57, 0) + IF(AND(BB$1 = BC$1, BC$2 = "Mixed"), 0.5*BC57, 0)</f>
        <v>2.000001</v>
      </c>
      <c r="BC57" s="5">
        <f>IF('Each Gender - Gold'!BC57+'Each Gender - Silver'!BC57+'Each Gender - Bronze'!BC57 &gt; 0, 'Each Gender - Gold'!BC57*'Medal values'!$B$1+'Each Gender - Silver'!BC57*'Medal values'!$B$2+'Each Gender - Bronze'!BC57*'Medal values'!$B$3, "") + IF(AND(BC$1 = BB$1, BB$2 = "Mixed"), 0.5*BB57, 0) + IF(AND(BC$1 = BD$1, BD$2 = "Mixed"), 0.5*BD57, 0)</f>
        <v>0</v>
      </c>
      <c r="BD57" s="5">
        <f>IF('Each Gender - Gold'!BD57+'Each Gender - Silver'!BD57+'Each Gender - Bronze'!BD57 &gt; 0, 'Each Gender - Gold'!BD57*'Medal values'!$B$1+'Each Gender - Silver'!BD57*'Medal values'!$B$2+'Each Gender - Bronze'!BD57*'Medal values'!$B$3, "") + IF(AND(BD$1 = BC$1, BC$2 = "Mixed"), 0.5*BC57, 0) + IF(AND(BD$1 = BE$1, BE$2 = "Mixed"), 0.5*BE57, 0)</f>
        <v>0</v>
      </c>
      <c r="BE57" s="5">
        <f>IF('Each Gender - Gold'!BE57+'Each Gender - Silver'!BE57+'Each Gender - Bronze'!BE57 &gt; 0, 'Each Gender - Gold'!BE57*'Medal values'!$B$1+'Each Gender - Silver'!BE57*'Medal values'!$B$2+'Each Gender - Bronze'!BE57*'Medal values'!$B$3, "") + IF(AND(BE$1 = BD$1, BD$2 = "Mixed"), 0.5*BD57, 0) + IF(AND(BE$1 = BF$1, BF$2 = "Mixed"), 0.5*BF57, 0)</f>
        <v>0</v>
      </c>
      <c r="BF57" s="5">
        <f>IF('Each Gender - Gold'!BF57+'Each Gender - Silver'!BF57+'Each Gender - Bronze'!BF57 &gt; 0, 'Each Gender - Gold'!BF57*'Medal values'!$B$1+'Each Gender - Silver'!BF57*'Medal values'!$B$2+'Each Gender - Bronze'!BF57*'Medal values'!$B$3, "") + IF(AND(BF$1 = BE$1, BE$2 = "Mixed"), 0.5*BE57, 0) + IF(AND(BF$1 = BG$1, BG$2 = "Mixed"), 0.5*BG57, 0)</f>
        <v>0</v>
      </c>
      <c r="BG57" s="5">
        <f>IF('Each Gender - Gold'!BG57+'Each Gender - Silver'!BG57+'Each Gender - Bronze'!BG57 &gt; 0, 'Each Gender - Gold'!BG57*'Medal values'!$B$1+'Each Gender - Silver'!BG57*'Medal values'!$B$2+'Each Gender - Bronze'!BG57*'Medal values'!$B$3, "") + IF(AND(BG$1 = BF$1, BF$2 = "Mixed"), 0.5*BF57, 0) + IF(AND(BG$1 = BH$1, BH$2 = "Mixed"), 0.5*BH57, 0)</f>
        <v>0</v>
      </c>
      <c r="BH57" s="5">
        <f>IF('Each Gender - Gold'!BH57+'Each Gender - Silver'!BH57+'Each Gender - Bronze'!BH57 &gt; 0, 'Each Gender - Gold'!BH57*'Medal values'!$B$1+'Each Gender - Silver'!BH57*'Medal values'!$B$2+'Each Gender - Bronze'!BH57*'Medal values'!$B$3, "") + IF(AND(BH$1 = BG$1, BG$2 = "Mixed"), 0.5*BG57, 0) + IF(AND(BH$1 = BI$1, BI$2 = "Mixed"), 0.5*BI57, 0)</f>
        <v>0</v>
      </c>
      <c r="BI57" s="5">
        <f>IF('Each Gender - Gold'!BI57+'Each Gender - Silver'!BI57+'Each Gender - Bronze'!BI57 &gt; 0, 'Each Gender - Gold'!BI57*'Medal values'!$B$1+'Each Gender - Silver'!BI57*'Medal values'!$B$2+'Each Gender - Bronze'!BI57*'Medal values'!$B$3, "") + IF(AND(BI$1 = BH$1, BH$2 = "Mixed"), 0.5*BH57, 0) + IF(AND(BI$1 = BJ$1, BJ$2 = "Mixed"), 0.5*BJ57, 0)</f>
        <v>0</v>
      </c>
      <c r="BJ57" s="5">
        <f>IF('Each Gender - Gold'!BJ57+'Each Gender - Silver'!BJ57+'Each Gender - Bronze'!BJ57 &gt; 0, 'Each Gender - Gold'!BJ57*'Medal values'!$B$1+'Each Gender - Silver'!BJ57*'Medal values'!$B$2+'Each Gender - Bronze'!BJ57*'Medal values'!$B$3, "") + IF(AND(BJ$1 = BI$1, BI$2 = "Mixed"), 0.5*BI57, 0) + IF(AND(BJ$1 = BK$1, BK$2 = "Mixed"), 0.5*BK57, 0)</f>
        <v>0</v>
      </c>
      <c r="BK57" s="5">
        <f>IF('Each Gender - Gold'!BK57+'Each Gender - Silver'!BK57+'Each Gender - Bronze'!BK57 &gt; 0, 'Each Gender - Gold'!BK57*'Medal values'!$B$1+'Each Gender - Silver'!BK57*'Medal values'!$B$2+'Each Gender - Bronze'!BK57*'Medal values'!$B$3, "") + IF(AND(BK$1 = BJ$1, BJ$2 = "Mixed"), 0.5*BJ57, 0) + IF(AND(BK$1 = BL$1, BL$2 = "Mixed"), 0.5*BL57, 0)</f>
        <v>0</v>
      </c>
      <c r="BL57" s="5">
        <f>IF('Each Gender - Gold'!BL57+'Each Gender - Silver'!BL57+'Each Gender - Bronze'!BL57 &gt; 0, 'Each Gender - Gold'!BL57*'Medal values'!$B$1+'Each Gender - Silver'!BL57*'Medal values'!$B$2+'Each Gender - Bronze'!BL57*'Medal values'!$B$3, "") + IF(AND(BL$1 = BK$1, BK$2 = "Mixed"), 0.5*BK57, 0) + IF(AND(BL$1 = BM$1, BM$2 = "Mixed"), 0.5*BM57, 0)</f>
        <v>0</v>
      </c>
      <c r="BM57" s="5">
        <f>IF('Each Gender - Gold'!BM57+'Each Gender - Silver'!BM57+'Each Gender - Bronze'!BM57 &gt; 0, 'Each Gender - Gold'!BM57*'Medal values'!$B$1+'Each Gender - Silver'!BM57*'Medal values'!$B$2+'Each Gender - Bronze'!BM57*'Medal values'!$B$3, "") + IF(AND(BM$1 = BL$1, BL$2 = "Mixed"), 0.5*BL57, 0) + IF(AND(BM$1 = BN$1, BN$2 = "Mixed"), 0.5*BN57, 0)</f>
        <v>0</v>
      </c>
      <c r="BN57" s="5">
        <f>IF('Each Gender - Gold'!BN57+'Each Gender - Silver'!BN57+'Each Gender - Bronze'!BN57 &gt; 0, 'Each Gender - Gold'!BN57*'Medal values'!$B$1+'Each Gender - Silver'!BN57*'Medal values'!$B$2+'Each Gender - Bronze'!BN57*'Medal values'!$B$3, "") + IF(AND(BN$1 = BM$1, BM$2 = "Mixed"), 0.5*BM57, 0) + IF(AND(BN$1 = BO$1, BO$2 = "Mixed"), 0.5*BO57, 0)</f>
        <v>0</v>
      </c>
      <c r="BO57" s="5">
        <f>IF('Each Gender - Gold'!BO57+'Each Gender - Silver'!BO57+'Each Gender - Bronze'!BO57 &gt; 0, 'Each Gender - Gold'!BO57*'Medal values'!$B$1+'Each Gender - Silver'!BO57*'Medal values'!$B$2+'Each Gender - Bronze'!BO57*'Medal values'!$B$3, "") + IF(AND(BO$1 = BN$1, BN$2 = "Mixed"), 0.5*BN57, 0) + IF(AND(BO$1 = BP$1, BP$2 = "Mixed"), 0.5*BP57, 0)</f>
        <v>0</v>
      </c>
      <c r="BP57" s="5">
        <f>IF('Each Gender - Gold'!BP57+'Each Gender - Silver'!BP57+'Each Gender - Bronze'!BP57 &gt; 0, 'Each Gender - Gold'!BP57*'Medal values'!$B$1+'Each Gender - Silver'!BP57*'Medal values'!$B$2+'Each Gender - Bronze'!BP57*'Medal values'!$B$3, "") + IF(AND(BP$1 = BO$1, BO$2 = "Mixed"), 0.5*BO57, 0) + IF(AND(BP$1 = BQ$1, BQ$2 = "Mixed"), 0.5*BQ57, 0)</f>
        <v>0</v>
      </c>
      <c r="BQ57" s="5">
        <f>IF('Each Gender - Gold'!BQ57+'Each Gender - Silver'!BQ57+'Each Gender - Bronze'!BQ57 &gt; 0, 'Each Gender - Gold'!BQ57*'Medal values'!$B$1+'Each Gender - Silver'!BQ57*'Medal values'!$B$2+'Each Gender - Bronze'!BQ57*'Medal values'!$B$3, "") + IF(AND(BQ$1 = BP$1, BP$2 = "Mixed"), 0.5*BP57, 0) + IF(AND(BQ$1 = BR$1, BR$2 = "Mixed"), 0.5*BR57, 0)</f>
        <v>0</v>
      </c>
      <c r="BR57" s="5">
        <f>IF('Each Gender - Gold'!BR57+'Each Gender - Silver'!BR57+'Each Gender - Bronze'!BR57 &gt; 0, 'Each Gender - Gold'!BR57*'Medal values'!$B$1+'Each Gender - Silver'!BR57*'Medal values'!$B$2+'Each Gender - Bronze'!BR57*'Medal values'!$B$3, "") + IF(AND(BR$1 = BQ$1, BQ$2 = "Mixed"), 0.5*BQ57, 0) + IF(AND(BR$1 = BS$1, BS$2 = "Mixed"), 0.5*BS57, 0)</f>
        <v>0</v>
      </c>
      <c r="BS57" s="5">
        <f>IF('Each Gender - Gold'!BS57+'Each Gender - Silver'!BS57+'Each Gender - Bronze'!BS57 &gt; 0, 'Each Gender - Gold'!BS57*'Medal values'!$B$1+'Each Gender - Silver'!BS57*'Medal values'!$B$2+'Each Gender - Bronze'!BS57*'Medal values'!$B$3, "") + IF(AND(BS$1 = BR$1, BR$2 = "Mixed"), 0.5*BR57, 0) + IF(AND(BS$1 = BT$1, BT$2 = "Mixed"), 0.5*BT57, 0)</f>
        <v>0</v>
      </c>
      <c r="BT57" s="5">
        <f>IF('Each Gender - Gold'!BT57+'Each Gender - Silver'!BT57+'Each Gender - Bronze'!BT57 &gt; 0, 'Each Gender - Gold'!BT57*'Medal values'!$B$1+'Each Gender - Silver'!BT57*'Medal values'!$B$2+'Each Gender - Bronze'!BT57*'Medal values'!$B$3, "") + IF(AND(BT$1 = BS$1, BS$2 = "Mixed"), 0.5*BS57, 0) + IF(AND(BT$1 = BU$1, BU$2 = "Mixed"), 0.5*BU57, 0)</f>
        <v>0</v>
      </c>
      <c r="BU57" s="5">
        <f>IF('Each Gender - Gold'!BU57+'Each Gender - Silver'!BU57+'Each Gender - Bronze'!BU57 &gt; 0, 'Each Gender - Gold'!BU57*'Medal values'!$B$1+'Each Gender - Silver'!BU57*'Medal values'!$B$2+'Each Gender - Bronze'!BU57*'Medal values'!$B$3, "") + IF(AND(BU$1 = BT$1, BT$2 = "Mixed"), 0.5*BT57, 0) + IF(AND(BU$1 = BV$1, BV$2 = "Mixed"), 0.5*BV57, 0)</f>
        <v>0</v>
      </c>
      <c r="BV57" s="5">
        <f>IF('Each Gender - Gold'!BV57+'Each Gender - Silver'!BV57+'Each Gender - Bronze'!BV57 &gt; 0, 'Each Gender - Gold'!BV57*'Medal values'!$B$1+'Each Gender - Silver'!BV57*'Medal values'!$B$2+'Each Gender - Bronze'!BV57*'Medal values'!$B$3, "") + IF(AND(BV$1 = BU$1, BU$2 = "Mixed"), 0.5*BU57, 0) + IF(AND(BV$1 = BW$1, BW$2 = "Mixed"), 0.5*BW57, 0)</f>
        <v>0</v>
      </c>
      <c r="BW57" s="5">
        <f>IF('Each Gender - Gold'!BW57+'Each Gender - Silver'!BW57+'Each Gender - Bronze'!BW57 &gt; 0, 'Each Gender - Gold'!BW57*'Medal values'!$B$1+'Each Gender - Silver'!BW57*'Medal values'!$B$2+'Each Gender - Bronze'!BW57*'Medal values'!$B$3, "") + IF(AND(BW$1 = BV$1, BV$2 = "Mixed"), 0.5*BV57, 0) + IF(AND(BW$1 = BX$1, BX$2 = "Mixed"), 0.5*BX57, 0)</f>
        <v>0</v>
      </c>
      <c r="BX57" s="5">
        <f>IF('Each Gender - Gold'!BX57+'Each Gender - Silver'!BX57+'Each Gender - Bronze'!BX57 &gt; 0, 'Each Gender - Gold'!BX57*'Medal values'!$B$1+'Each Gender - Silver'!BX57*'Medal values'!$B$2+'Each Gender - Bronze'!BX57*'Medal values'!$B$3, "") + IF(AND(BX$1 = BW$1, BW$2 = "Mixed"), 0.5*BW57, 0) + IF(AND(BX$1 = BY$1, BY$2 = "Mixed"), 0.5*BY57, 0)</f>
        <v>0</v>
      </c>
      <c r="BY57" s="5">
        <f>IF('Each Gender - Gold'!BY57+'Each Gender - Silver'!BY57+'Each Gender - Bronze'!BY57 &gt; 0, 'Each Gender - Gold'!BY57*'Medal values'!$B$1+'Each Gender - Silver'!BY57*'Medal values'!$B$2+'Each Gender - Bronze'!BY57*'Medal values'!$B$3, "") + IF(AND(BY$1 = BX$1, BX$2 = "Mixed"), 0.5*BX57, 0) + IF(AND(BY$1 = BZ$1, BZ$2 = "Mixed"), 0.5*BZ57, 0)</f>
        <v>0</v>
      </c>
      <c r="BZ57" s="5">
        <f>IF('Each Gender - Gold'!BZ57+'Each Gender - Silver'!BZ57+'Each Gender - Bronze'!BZ57 &gt; 0, 'Each Gender - Gold'!BZ57*'Medal values'!$B$1+'Each Gender - Silver'!BZ57*'Medal values'!$B$2+'Each Gender - Bronze'!BZ57*'Medal values'!$B$3, "") + IF(AND(BZ$1 = BY$1, BY$2 = "Mixed"), 0.5*BY57, 0) + IF(AND(BZ$1 = CA$1, CA$2 = "Mixed"), 0.5*CA57, 0)</f>
        <v>0</v>
      </c>
      <c r="CA57" s="5">
        <f>IF('Each Gender - Gold'!CA57+'Each Gender - Silver'!CA57+'Each Gender - Bronze'!CA57 &gt; 0, 'Each Gender - Gold'!CA57*'Medal values'!$B$1+'Each Gender - Silver'!CA57*'Medal values'!$B$2+'Each Gender - Bronze'!CA57*'Medal values'!$B$3, "") + IF(AND(CA$1 = BZ$1, BZ$2 = "Mixed"), 0.5*BZ57, 0) + IF(AND(CA$1 = CB$1, CB$2 = "Mixed"), 0.5*CB57, 0)</f>
        <v>0</v>
      </c>
      <c r="CB57" s="5">
        <f>IF('Each Gender - Gold'!CB57+'Each Gender - Silver'!CB57+'Each Gender - Bronze'!CB57 &gt; 0, 'Each Gender - Gold'!CB57*'Medal values'!$B$1+'Each Gender - Silver'!CB57*'Medal values'!$B$2+'Each Gender - Bronze'!CB57*'Medal values'!$B$3, "") + IF(AND(CB$1 = CA$1, CA$2 = "Mixed"), 0.5*CA57, 0) + IF(AND(CB$1 = CC$1, CC$2 = "Mixed"), 0.5*CC57, 0)</f>
        <v>0</v>
      </c>
      <c r="CC57" s="5">
        <f>IF('Each Gender - Gold'!CC57+'Each Gender - Silver'!CC57+'Each Gender - Bronze'!CC57 &gt; 0, 'Each Gender - Gold'!CC57*'Medal values'!$B$1+'Each Gender - Silver'!CC57*'Medal values'!$B$2+'Each Gender - Bronze'!CC57*'Medal values'!$B$3, "") + IF(AND(CC$1 = CB$1, CB$2 = "Mixed"), 0.5*CB57, 0) + IF(AND(CC$1 = CD$1, CD$2 = "Mixed"), 0.5*CD57, 0)</f>
        <v>0</v>
      </c>
      <c r="CD57" s="5">
        <f>IF('Each Gender - Gold'!CD57+'Each Gender - Silver'!CD57+'Each Gender - Bronze'!CD57 &gt; 0, 'Each Gender - Gold'!CD57*'Medal values'!$B$1+'Each Gender - Silver'!CD57*'Medal values'!$B$2+'Each Gender - Bronze'!CD57*'Medal values'!$B$3, "") + IF(AND(CD$1 = CC$1, CC$2 = "Mixed"), 0.5*CC57, 0) + IF(AND(CD$1 = CE$1, CE$2 = "Mixed"), 0.5*CE57, 0)</f>
        <v>0</v>
      </c>
      <c r="CE57" s="5">
        <f>IF('Each Gender - Gold'!CE57+'Each Gender - Silver'!CE57+'Each Gender - Bronze'!CE57 &gt; 0, 'Each Gender - Gold'!CE57*'Medal values'!$B$1+'Each Gender - Silver'!CE57*'Medal values'!$B$2+'Each Gender - Bronze'!CE57*'Medal values'!$B$3, "") + IF(AND(CE$1 = CD$1, CD$2 = "Mixed"), 0.5*CD57, 0) + IF(AND(CE$1 = CF$1, CF$2 = "Mixed"), 0.5*CF57, 0)</f>
        <v>0</v>
      </c>
      <c r="CF57" s="5">
        <f>IF('Each Gender - Gold'!CF57+'Each Gender - Silver'!CF57+'Each Gender - Bronze'!CF57 &gt; 0, 'Each Gender - Gold'!CF57*'Medal values'!$B$1+'Each Gender - Silver'!CF57*'Medal values'!$B$2+'Each Gender - Bronze'!CF57*'Medal values'!$B$3, "") + IF(AND(CF$1 = CE$1, CE$2 = "Mixed"), 0.5*CE57, 0) + IF(AND(CF$1 = CG$1, CG$2 = "Mixed"), 0.5*CG57, 0)</f>
        <v>0</v>
      </c>
      <c r="CG57" s="5">
        <f>IF('Each Gender - Gold'!CG57+'Each Gender - Silver'!CG57+'Each Gender - Bronze'!CG57 &gt; 0, 'Each Gender - Gold'!CG57*'Medal values'!$B$1+'Each Gender - Silver'!CG57*'Medal values'!$B$2+'Each Gender - Bronze'!CG57*'Medal values'!$B$3, "") + IF(AND(CG$1 = CF$1, CF$2 = "Mixed"), 0.5*CF57, 0) + IF(AND(CG$1 = CH$1, CH$2 = "Mixed"), 0.5*CH57, 0)</f>
        <v>0</v>
      </c>
      <c r="CH57" s="5">
        <f>IF('Each Gender - Gold'!CH57+'Each Gender - Silver'!CH57+'Each Gender - Bronze'!CH57 &gt; 0, 'Each Gender - Gold'!CH57*'Medal values'!$B$1+'Each Gender - Silver'!CH57*'Medal values'!$B$2+'Each Gender - Bronze'!CH57*'Medal values'!$B$3, "") + IF(AND(CH$1 = CG$1, CG$2 = "Mixed"), 0.5*CG57, 0) + IF(AND(CH$1 = CI$1, CI$2 = "Mixed"), 0.5*CI57, 0)</f>
        <v>0</v>
      </c>
      <c r="CI57" s="5">
        <f>IF('Each Gender - Gold'!CI57+'Each Gender - Silver'!CI57+'Each Gender - Bronze'!CI57 &gt; 0, 'Each Gender - Gold'!CI57*'Medal values'!$B$1+'Each Gender - Silver'!CI57*'Medal values'!$B$2+'Each Gender - Bronze'!CI57*'Medal values'!$B$3, "") + IF(AND(CI$1 = CH$1, CH$2 = "Mixed"), 0.5*CH57, 0) + IF(AND(CI$1 = CJ$1, CJ$2 = "Mixed"), 0.5*CJ57, 0)</f>
        <v>0</v>
      </c>
      <c r="CJ57" s="5">
        <f>IF('Each Gender - Gold'!CJ57+'Each Gender - Silver'!CJ57+'Each Gender - Bronze'!CJ57 &gt; 0, 'Each Gender - Gold'!CJ57*'Medal values'!$B$1+'Each Gender - Silver'!CJ57*'Medal values'!$B$2+'Each Gender - Bronze'!CJ57*'Medal values'!$B$3, "") + IF(AND(CJ$1 = CI$1, CI$2 = "Mixed"), 0.5*CI57, 0) + IF(AND(CJ$1 = CK$1, CK$2 = "Mixed"), 0.5*CK57, 0)</f>
        <v>0</v>
      </c>
      <c r="CK57" s="5">
        <f>IF('Each Gender - Gold'!CK57+'Each Gender - Silver'!CK57+'Each Gender - Bronze'!CK57 &gt; 0, 'Each Gender - Gold'!CK57*'Medal values'!$B$1+'Each Gender - Silver'!CK57*'Medal values'!$B$2+'Each Gender - Bronze'!CK57*'Medal values'!$B$3, "") + IF(AND(CK$1 = CJ$1, CJ$2 = "Mixed"), 0.5*CJ57, 0) + IF(AND(CK$1 = CL$1, CL$2 = "Mixed"), 0.5*CL57, 0)</f>
        <v>0</v>
      </c>
      <c r="CL57" s="5">
        <f>IF('Each Gender - Gold'!CL57+'Each Gender - Silver'!CL57+'Each Gender - Bronze'!CL57 &gt; 0, 'Each Gender - Gold'!CL57*'Medal values'!$B$1+'Each Gender - Silver'!CL57*'Medal values'!$B$2+'Each Gender - Bronze'!CL57*'Medal values'!$B$3, "") + IF(AND(CL$1 = CK$1, CK$2 = "Mixed"), 0.5*CK57, 0) + IF(AND(CL$1 = CM$1, CM$2 = "Mixed"), 0.5*CM57, 0)</f>
        <v>0</v>
      </c>
      <c r="CM57" s="5">
        <f>IF('Each Gender - Gold'!CM57+'Each Gender - Silver'!CM57+'Each Gender - Bronze'!CM57 &gt; 0, 'Each Gender - Gold'!CM57*'Medal values'!$B$1+'Each Gender - Silver'!CM57*'Medal values'!$B$2+'Each Gender - Bronze'!CM57*'Medal values'!$B$3, "") + IF(AND(CM$1 = CL$1, CL$2 = "Mixed"), 0.5*CL57, 0) + IF(AND(CM$1 = CN$1, CN$2 = "Mixed"), 0.5*CN57, 0)</f>
        <v>0</v>
      </c>
      <c r="CN57" s="5">
        <f>IF('Each Gender - Gold'!CN57+'Each Gender - Silver'!CN57+'Each Gender - Bronze'!CN57 &gt; 0, 'Each Gender - Gold'!CN57*'Medal values'!$B$1+'Each Gender - Silver'!CN57*'Medal values'!$B$2+'Each Gender - Bronze'!CN57*'Medal values'!$B$3, "") + IF(AND(CN$1 = CM$1, CM$2 = "Mixed"), 0.5*CM57, 0) + IF(AND(CN$1 = CO$1, CO$2 = "Mixed"), 0.5*CO57, 0)</f>
        <v>0</v>
      </c>
      <c r="CO57" s="5">
        <f>IF('Each Gender - Gold'!CO57+'Each Gender - Silver'!CO57+'Each Gender - Bronze'!CO57 &gt; 0, 'Each Gender - Gold'!CO57*'Medal values'!$B$1+'Each Gender - Silver'!CO57*'Medal values'!$B$2+'Each Gender - Bronze'!CO57*'Medal values'!$B$3, "") + IF(AND(CO$1 = CN$1, CN$2 = "Mixed"), 0.5*CN57, 0) + IF(AND(CO$1 = CP$1, CP$2 = "Mixed"), 0.5*CP57, 0)</f>
        <v>0</v>
      </c>
      <c r="CP57" s="5">
        <f>IF('Each Gender - Gold'!CP57+'Each Gender - Silver'!CP57+'Each Gender - Bronze'!CP57 &gt; 0, 'Each Gender - Gold'!CP57*'Medal values'!$B$1+'Each Gender - Silver'!CP57*'Medal values'!$B$2+'Each Gender - Bronze'!CP57*'Medal values'!$B$3, "") + IF(AND(CP$1 = CO$1, CO$2 = "Mixed"), 0.5*CO57, 0) + IF(AND(CP$1 = CQ$1, CQ$2 = "Mixed"), 0.5*CQ57, 0)</f>
        <v>0</v>
      </c>
      <c r="CQ57" s="5">
        <f>IF('Each Gender - Gold'!CQ57+'Each Gender - Silver'!CQ57+'Each Gender - Bronze'!CQ57 &gt; 0, 'Each Gender - Gold'!CQ57*'Medal values'!$B$1+'Each Gender - Silver'!CQ57*'Medal values'!$B$2+'Each Gender - Bronze'!CQ57*'Medal values'!$B$3, "") + IF(AND(CQ$1 = CP$1, CP$2 = "Mixed"), 0.5*CP57, 0) + IF(AND(CQ$1 = CR$1, CR$2 = "Mixed"), 0.5*CR57, 0)</f>
        <v>0</v>
      </c>
      <c r="CR57" s="5">
        <f>IF('Each Gender - Gold'!CR57+'Each Gender - Silver'!CR57+'Each Gender - Bronze'!CR57 &gt; 0, 'Each Gender - Gold'!CR57*'Medal values'!$B$1+'Each Gender - Silver'!CR57*'Medal values'!$B$2+'Each Gender - Bronze'!CR57*'Medal values'!$B$3, "") + IF(AND(CR$1 = CQ$1, CQ$2 = "Mixed"), 0.5*CQ57, 0) + IF(AND(CR$1 = CS$1, CS$2 = "Mixed"), 0.5*CS57, 0)</f>
        <v>0</v>
      </c>
      <c r="CS57" s="5">
        <f>IF('Each Gender - Gold'!CS57+'Each Gender - Silver'!CS57+'Each Gender - Bronze'!CS57 &gt; 0, 'Each Gender - Gold'!CS57*'Medal values'!$B$1+'Each Gender - Silver'!CS57*'Medal values'!$B$2+'Each Gender - Bronze'!CS57*'Medal values'!$B$3, "") + IF(AND(CS$1 = CR$1, CR$2 = "Mixed"), 0.5*CR57, 0) + IF(AND(CS$1 = CT$1, CT$2 = "Mixed"), 0.5*CT57, 0)</f>
        <v>0</v>
      </c>
      <c r="CT57" s="5">
        <f>IF('Each Gender - Gold'!CT57+'Each Gender - Silver'!CT57+'Each Gender - Bronze'!CT57 &gt; 0, 'Each Gender - Gold'!CT57*'Medal values'!$B$1+'Each Gender - Silver'!CT57*'Medal values'!$B$2+'Each Gender - Bronze'!CT57*'Medal values'!$B$3, "") + IF(AND(CT$1 = CS$1, CS$2 = "Mixed"), 0.5*CS57, 0) + IF(AND(CT$1 = CU$1, CU$2 = "Mixed"), 0.5*CU57, 0)</f>
        <v>0</v>
      </c>
      <c r="CU57" s="5">
        <f>IF('Each Gender - Gold'!CU57+'Each Gender - Silver'!CU57+'Each Gender - Bronze'!CU57 &gt; 0, 'Each Gender - Gold'!CU57*'Medal values'!$B$1+'Each Gender - Silver'!CU57*'Medal values'!$B$2+'Each Gender - Bronze'!CU57*'Medal values'!$B$3, "") + IF(AND(CU$1 = CT$1, CT$2 = "Mixed"), 0.5*CT57, 0) + IF(AND(CU$1 = CV$1, CV$2 = "Mixed"), 0.5*CV57, 0)</f>
        <v>0</v>
      </c>
      <c r="CV57" s="5">
        <f>IF('Each Gender - Gold'!CV57+'Each Gender - Silver'!CV57+'Each Gender - Bronze'!CV57 &gt; 0, 'Each Gender - Gold'!CV57*'Medal values'!$B$1+'Each Gender - Silver'!CV57*'Medal values'!$B$2+'Each Gender - Bronze'!CV57*'Medal values'!$B$3, "") + IF(AND(CV$1 = CU$1, CU$2 = "Mixed"), 0.5*CU57, 0) + IF(AND(CV$1 = CW$1, CW$2 = "Mixed"), 0.5*CW57, 0)</f>
        <v>0</v>
      </c>
      <c r="CW57" s="5">
        <f t="shared" ref="CW57:CX57" si="55">SUMIF($B$2:$CV$2,CW$2, $B57:$CV57)</f>
        <v>2.000001</v>
      </c>
      <c r="CX57" s="5">
        <f t="shared" si="55"/>
        <v>0</v>
      </c>
    </row>
    <row r="58">
      <c r="A58" s="5" t="str">
        <f>Countries!A56</f>
        <v>KUW</v>
      </c>
      <c r="B58" s="5">
        <f>IF('Each Gender - Gold'!B58+'Each Gender - Silver'!B58+'Each Gender - Bronze'!B58 &gt; 0, 'Each Gender - Gold'!B58*'Medal values'!$B$1+'Each Gender - Silver'!B58*'Medal values'!$B$2+'Each Gender - Bronze'!B58*'Medal values'!$B$3, "") + IF(AND(B$1 = A$1, A$2 = "Mixed"), 0.5*A58, 0) + IF(AND(B$1 = C$1, C$2 = "Mixed"), 0.5*C58, 0)</f>
        <v>0</v>
      </c>
      <c r="C58" s="5">
        <f>IF('Each Gender - Gold'!C58+'Each Gender - Silver'!C58+'Each Gender - Bronze'!C58 &gt; 0, 'Each Gender - Gold'!C58*'Medal values'!$B$1+'Each Gender - Silver'!C58*'Medal values'!$B$2+'Each Gender - Bronze'!C58*'Medal values'!$B$3, "") + IF(AND(C$1 = B$1, B$2 = "Mixed"), 0.5*B58, 0) + IF(AND(C$1 = D$1, D$2 = "Mixed"), 0.5*D58, 0)</f>
        <v>0</v>
      </c>
      <c r="D58" s="5">
        <f>IF('Each Gender - Gold'!D58+'Each Gender - Silver'!D58+'Each Gender - Bronze'!D58 &gt; 0, 'Each Gender - Gold'!D58*'Medal values'!$B$1+'Each Gender - Silver'!D58*'Medal values'!$B$2+'Each Gender - Bronze'!D58*'Medal values'!$B$3, "") + IF(AND(D$1 = C$1, C$2 = "Mixed"), 0.5*C58, 0) + IF(AND(D$1 = E$1, E$2 = "Mixed"), 0.5*E58, 0)</f>
        <v>0</v>
      </c>
      <c r="E58" s="5">
        <f>IF('Each Gender - Gold'!E58+'Each Gender - Silver'!E58+'Each Gender - Bronze'!E58 &gt; 0, 'Each Gender - Gold'!E58*'Medal values'!$B$1+'Each Gender - Silver'!E58*'Medal values'!$B$2+'Each Gender - Bronze'!E58*'Medal values'!$B$3, "") + IF(AND(E$1 = D$1, D$2 = "Mixed"), 0.5*D58, 0) + IF(AND(E$1 = F$1, F$2 = "Mixed"), 0.5*F58, 0)</f>
        <v>0</v>
      </c>
      <c r="F58" s="5">
        <f>IF('Each Gender - Gold'!F58+'Each Gender - Silver'!F58+'Each Gender - Bronze'!F58 &gt; 0, 'Each Gender - Gold'!F58*'Medal values'!$B$1+'Each Gender - Silver'!F58*'Medal values'!$B$2+'Each Gender - Bronze'!F58*'Medal values'!$B$3, "") + IF(AND(F$1 = E$1, E$2 = "Mixed"), 0.5*E58, 0) + IF(AND(F$1 = G$1, G$2 = "Mixed"), 0.5*G58, 0)</f>
        <v>0</v>
      </c>
      <c r="G58" s="5">
        <f>IF('Each Gender - Gold'!G58+'Each Gender - Silver'!G58+'Each Gender - Bronze'!G58 &gt; 0, 'Each Gender - Gold'!G58*'Medal values'!$B$1+'Each Gender - Silver'!G58*'Medal values'!$B$2+'Each Gender - Bronze'!G58*'Medal values'!$B$3, "") + IF(AND(G$1 = F$1, F$2 = "Mixed"), 0.5*F58, 0) + IF(AND(G$1 = H$1, H$2 = "Mixed"), 0.5*H58, 0)</f>
        <v>0</v>
      </c>
      <c r="H58" s="5">
        <f>IF('Each Gender - Gold'!H58+'Each Gender - Silver'!H58+'Each Gender - Bronze'!H58 &gt; 0, 'Each Gender - Gold'!H58*'Medal values'!$B$1+'Each Gender - Silver'!H58*'Medal values'!$B$2+'Each Gender - Bronze'!H58*'Medal values'!$B$3, "") + IF(AND(H$1 = G$1, G$2 = "Mixed"), 0.5*G58, 0) + IF(AND(H$1 = I$1, I$2 = "Mixed"), 0.5*I58, 0)</f>
        <v>0</v>
      </c>
      <c r="I58" s="5">
        <f>IF('Each Gender - Gold'!I58+'Each Gender - Silver'!I58+'Each Gender - Bronze'!I58 &gt; 0, 'Each Gender - Gold'!I58*'Medal values'!$B$1+'Each Gender - Silver'!I58*'Medal values'!$B$2+'Each Gender - Bronze'!I58*'Medal values'!$B$3, "") + IF(AND(I$1 = H$1, H$2 = "Mixed"), 0.5*H58, 0) + IF(AND(I$1 = J$1, J$2 = "Mixed"), 0.5*J58, 0)</f>
        <v>0</v>
      </c>
      <c r="J58" s="5">
        <f>IF('Each Gender - Gold'!J58+'Each Gender - Silver'!J58+'Each Gender - Bronze'!J58 &gt; 0, 'Each Gender - Gold'!J58*'Medal values'!$B$1+'Each Gender - Silver'!J58*'Medal values'!$B$2+'Each Gender - Bronze'!J58*'Medal values'!$B$3, "") + IF(AND(J$1 = I$1, I$2 = "Mixed"), 0.5*I58, 0) + IF(AND(J$1 = K$1, K$2 = "Mixed"), 0.5*K58, 0)</f>
        <v>0</v>
      </c>
      <c r="K58" s="5">
        <f>IF('Each Gender - Gold'!K58+'Each Gender - Silver'!K58+'Each Gender - Bronze'!K58 &gt; 0, 'Each Gender - Gold'!K58*'Medal values'!$B$1+'Each Gender - Silver'!K58*'Medal values'!$B$2+'Each Gender - Bronze'!K58*'Medal values'!$B$3, "") + IF(AND(K$1 = J$1, J$2 = "Mixed"), 0.5*J58, 0) + IF(AND(K$1 = L$1, L$2 = "Mixed"), 0.5*L58, 0)</f>
        <v>0</v>
      </c>
      <c r="L58" s="5">
        <f>IF('Each Gender - Gold'!L58+'Each Gender - Silver'!L58+'Each Gender - Bronze'!L58 &gt; 0, 'Each Gender - Gold'!L58*'Medal values'!$B$1+'Each Gender - Silver'!L58*'Medal values'!$B$2+'Each Gender - Bronze'!L58*'Medal values'!$B$3, "") + IF(AND(L$1 = K$1, K$2 = "Mixed"), 0.5*K58, 0) + IF(AND(L$1 = M$1, M$2 = "Mixed"), 0.5*M58, 0)</f>
        <v>0</v>
      </c>
      <c r="M58" s="5">
        <f>IF('Each Gender - Gold'!M58+'Each Gender - Silver'!M58+'Each Gender - Bronze'!M58 &gt; 0, 'Each Gender - Gold'!M58*'Medal values'!$B$1+'Each Gender - Silver'!M58*'Medal values'!$B$2+'Each Gender - Bronze'!M58*'Medal values'!$B$3, "") + IF(AND(M$1 = L$1, L$2 = "Mixed"), 0.5*L58, 0) + IF(AND(M$1 = N$1, N$2 = "Mixed"), 0.5*N58, 0)</f>
        <v>0</v>
      </c>
      <c r="N58" s="5">
        <f>IF('Each Gender - Gold'!N58+'Each Gender - Silver'!N58+'Each Gender - Bronze'!N58 &gt; 0, 'Each Gender - Gold'!N58*'Medal values'!$B$1+'Each Gender - Silver'!N58*'Medal values'!$B$2+'Each Gender - Bronze'!N58*'Medal values'!$B$3, "") + IF(AND(N$1 = M$1, M$2 = "Mixed"), 0.5*M58, 0) + IF(AND(N$1 = O$1, O$2 = "Mixed"), 0.5*O58, 0)</f>
        <v>0</v>
      </c>
      <c r="O58" s="5">
        <f>IF('Each Gender - Gold'!O58+'Each Gender - Silver'!O58+'Each Gender - Bronze'!O58 &gt; 0, 'Each Gender - Gold'!O58*'Medal values'!$B$1+'Each Gender - Silver'!O58*'Medal values'!$B$2+'Each Gender - Bronze'!O58*'Medal values'!$B$3, "") + IF(AND(O$1 = N$1, N$2 = "Mixed"), 0.5*N58, 0) + IF(AND(O$1 = P$1, P$2 = "Mixed"), 0.5*P58, 0)</f>
        <v>0</v>
      </c>
      <c r="P58" s="5">
        <f>IF('Each Gender - Gold'!P58+'Each Gender - Silver'!P58+'Each Gender - Bronze'!P58 &gt; 0, 'Each Gender - Gold'!P58*'Medal values'!$B$1+'Each Gender - Silver'!P58*'Medal values'!$B$2+'Each Gender - Bronze'!P58*'Medal values'!$B$3, "") + IF(AND(P$1 = O$1, O$2 = "Mixed"), 0.5*O58, 0) + IF(AND(P$1 = Q$1, Q$2 = "Mixed"), 0.5*Q58, 0)</f>
        <v>0</v>
      </c>
      <c r="Q58" s="5">
        <f>IF('Each Gender - Gold'!Q58+'Each Gender - Silver'!Q58+'Each Gender - Bronze'!Q58 &gt; 0, 'Each Gender - Gold'!Q58*'Medal values'!$B$1+'Each Gender - Silver'!Q58*'Medal values'!$B$2+'Each Gender - Bronze'!Q58*'Medal values'!$B$3, "") + IF(AND(Q$1 = P$1, P$2 = "Mixed"), 0.5*P58, 0) + IF(AND(Q$1 = R$1, R$2 = "Mixed"), 0.5*R58, 0)</f>
        <v>0</v>
      </c>
      <c r="R58" s="5">
        <f>IF('Each Gender - Gold'!R58+'Each Gender - Silver'!R58+'Each Gender - Bronze'!R58 &gt; 0, 'Each Gender - Gold'!R58*'Medal values'!$B$1+'Each Gender - Silver'!R58*'Medal values'!$B$2+'Each Gender - Bronze'!R58*'Medal values'!$B$3, "") + IF(AND(R$1 = Q$1, Q$2 = "Mixed"), 0.5*Q58, 0) + IF(AND(R$1 = S$1, S$2 = "Mixed"), 0.5*S58, 0)</f>
        <v>0</v>
      </c>
      <c r="S58" s="5">
        <f>IF('Each Gender - Gold'!S58+'Each Gender - Silver'!S58+'Each Gender - Bronze'!S58 &gt; 0, 'Each Gender - Gold'!S58*'Medal values'!$B$1+'Each Gender - Silver'!S58*'Medal values'!$B$2+'Each Gender - Bronze'!S58*'Medal values'!$B$3, "") + IF(AND(S$1 = R$1, R$2 = "Mixed"), 0.5*R58, 0) + IF(AND(S$1 = T$1, T$2 = "Mixed"), 0.5*T58, 0)</f>
        <v>0</v>
      </c>
      <c r="T58" s="5">
        <f>IF('Each Gender - Gold'!T58+'Each Gender - Silver'!T58+'Each Gender - Bronze'!T58 &gt; 0, 'Each Gender - Gold'!T58*'Medal values'!$B$1+'Each Gender - Silver'!T58*'Medal values'!$B$2+'Each Gender - Bronze'!T58*'Medal values'!$B$3, "") + IF(AND(T$1 = S$1, S$2 = "Mixed"), 0.5*S58, 0) + IF(AND(T$1 = U$1, U$2 = "Mixed"), 0.5*U58, 0)</f>
        <v>0</v>
      </c>
      <c r="U58" s="5">
        <f>IF('Each Gender - Gold'!U58+'Each Gender - Silver'!U58+'Each Gender - Bronze'!U58 &gt; 0, 'Each Gender - Gold'!U58*'Medal values'!$B$1+'Each Gender - Silver'!U58*'Medal values'!$B$2+'Each Gender - Bronze'!U58*'Medal values'!$B$3, "") + IF(AND(U$1 = T$1, T$2 = "Mixed"), 0.5*T58, 0) + IF(AND(U$1 = V$1, V$2 = "Mixed"), 0.5*V58, 0)</f>
        <v>0</v>
      </c>
      <c r="V58" s="5">
        <f>IF('Each Gender - Gold'!V58+'Each Gender - Silver'!V58+'Each Gender - Bronze'!V58 &gt; 0, 'Each Gender - Gold'!V58*'Medal values'!$B$1+'Each Gender - Silver'!V58*'Medal values'!$B$2+'Each Gender - Bronze'!V58*'Medal values'!$B$3, "") + IF(AND(V$1 = U$1, U$2 = "Mixed"), 0.5*U58, 0) + IF(AND(V$1 = W$1, W$2 = "Mixed"), 0.5*W58, 0)</f>
        <v>0</v>
      </c>
      <c r="W58" s="5">
        <f>IF('Each Gender - Gold'!W58+'Each Gender - Silver'!W58+'Each Gender - Bronze'!W58 &gt; 0, 'Each Gender - Gold'!W58*'Medal values'!$B$1+'Each Gender - Silver'!W58*'Medal values'!$B$2+'Each Gender - Bronze'!W58*'Medal values'!$B$3, "") + IF(AND(W$1 = V$1, V$2 = "Mixed"), 0.5*V58, 0) + IF(AND(W$1 = X$1, X$2 = "Mixed"), 0.5*X58, 0)</f>
        <v>0</v>
      </c>
      <c r="X58" s="5">
        <f>IF('Each Gender - Gold'!X58+'Each Gender - Silver'!X58+'Each Gender - Bronze'!X58 &gt; 0, 'Each Gender - Gold'!X58*'Medal values'!$B$1+'Each Gender - Silver'!X58*'Medal values'!$B$2+'Each Gender - Bronze'!X58*'Medal values'!$B$3, "") + IF(AND(X$1 = W$1, W$2 = "Mixed"), 0.5*W58, 0) + IF(AND(X$1 = Y$1, Y$2 = "Mixed"), 0.5*Y58, 0)</f>
        <v>0</v>
      </c>
      <c r="Y58" s="5">
        <f>IF('Each Gender - Gold'!Y58+'Each Gender - Silver'!Y58+'Each Gender - Bronze'!Y58 &gt; 0, 'Each Gender - Gold'!Y58*'Medal values'!$B$1+'Each Gender - Silver'!Y58*'Medal values'!$B$2+'Each Gender - Bronze'!Y58*'Medal values'!$B$3, "") + IF(AND(Y$1 = X$1, X$2 = "Mixed"), 0.5*X58, 0) + IF(AND(Y$1 = Z$1, Z$2 = "Mixed"), 0.5*Z58, 0)</f>
        <v>0</v>
      </c>
      <c r="Z58" s="5">
        <f>IF('Each Gender - Gold'!Z58+'Each Gender - Silver'!Z58+'Each Gender - Bronze'!Z58 &gt; 0, 'Each Gender - Gold'!Z58*'Medal values'!$B$1+'Each Gender - Silver'!Z58*'Medal values'!$B$2+'Each Gender - Bronze'!Z58*'Medal values'!$B$3, "") + IF(AND(Z$1 = Y$1, Y$2 = "Mixed"), 0.5*Y58, 0) + IF(AND(Z$1 = AA$1, AA$2 = "Mixed"), 0.5*AA58, 0)</f>
        <v>0</v>
      </c>
      <c r="AA58" s="5">
        <f>IF('Each Gender - Gold'!AA58+'Each Gender - Silver'!AA58+'Each Gender - Bronze'!AA58 &gt; 0, 'Each Gender - Gold'!AA58*'Medal values'!$B$1+'Each Gender - Silver'!AA58*'Medal values'!$B$2+'Each Gender - Bronze'!AA58*'Medal values'!$B$3, "") + IF(AND(AA$1 = Z$1, Z$2 = "Mixed"), 0.5*Z58, 0) + IF(AND(AA$1 = AB$1, AB$2 = "Mixed"), 0.5*AB58, 0)</f>
        <v>0</v>
      </c>
      <c r="AB58" s="5">
        <f>IF('Each Gender - Gold'!AB58+'Each Gender - Silver'!AB58+'Each Gender - Bronze'!AB58 &gt; 0, 'Each Gender - Gold'!AB58*'Medal values'!$B$1+'Each Gender - Silver'!AB58*'Medal values'!$B$2+'Each Gender - Bronze'!AB58*'Medal values'!$B$3, "") + IF(AND(AB$1 = AA$1, AA$2 = "Mixed"), 0.5*AA58, 0) + IF(AND(AB$1 = AC$1, AC$2 = "Mixed"), 0.5*AC58, 0)</f>
        <v>0</v>
      </c>
      <c r="AC58" s="5">
        <f>IF('Each Gender - Gold'!AC58+'Each Gender - Silver'!AC58+'Each Gender - Bronze'!AC58 &gt; 0, 'Each Gender - Gold'!AC58*'Medal values'!$B$1+'Each Gender - Silver'!AC58*'Medal values'!$B$2+'Each Gender - Bronze'!AC58*'Medal values'!$B$3, "") + IF(AND(AC$1 = AB$1, AB$2 = "Mixed"), 0.5*AB58, 0) + IF(AND(AC$1 = AD$1, AD$2 = "Mixed"), 0.5*AD58, 0)</f>
        <v>0</v>
      </c>
      <c r="AD58" s="5">
        <f>IF('Each Gender - Gold'!AD58+'Each Gender - Silver'!AD58+'Each Gender - Bronze'!AD58 &gt; 0, 'Each Gender - Gold'!AD58*'Medal values'!$B$1+'Each Gender - Silver'!AD58*'Medal values'!$B$2+'Each Gender - Bronze'!AD58*'Medal values'!$B$3, "") + IF(AND(AD$1 = AC$1, AC$2 = "Mixed"), 0.5*AC58, 0) + IF(AND(AD$1 = AE$1, AE$2 = "Mixed"), 0.5*AE58, 0)</f>
        <v>0</v>
      </c>
      <c r="AE58" s="5">
        <f>IF('Each Gender - Gold'!AE58+'Each Gender - Silver'!AE58+'Each Gender - Bronze'!AE58 &gt; 0, 'Each Gender - Gold'!AE58*'Medal values'!$B$1+'Each Gender - Silver'!AE58*'Medal values'!$B$2+'Each Gender - Bronze'!AE58*'Medal values'!$B$3, "") + IF(AND(AE$1 = AD$1, AD$2 = "Mixed"), 0.5*AD58, 0) + IF(AND(AE$1 = AF$1, AF$2 = "Mixed"), 0.5*AF58, 0)</f>
        <v>0</v>
      </c>
      <c r="AF58" s="5">
        <f>IF('Each Gender - Gold'!AF58+'Each Gender - Silver'!AF58+'Each Gender - Bronze'!AF58 &gt; 0, 'Each Gender - Gold'!AF58*'Medal values'!$B$1+'Each Gender - Silver'!AF58*'Medal values'!$B$2+'Each Gender - Bronze'!AF58*'Medal values'!$B$3, "") + IF(AND(AF$1 = AE$1, AE$2 = "Mixed"), 0.5*AE58, 0) + IF(AND(AF$1 = AG$1, AG$2 = "Mixed"), 0.5*AG58, 0)</f>
        <v>0</v>
      </c>
      <c r="AG58" s="5">
        <f>IF('Each Gender - Gold'!AG58+'Each Gender - Silver'!AG58+'Each Gender - Bronze'!AG58 &gt; 0, 'Each Gender - Gold'!AG58*'Medal values'!$B$1+'Each Gender - Silver'!AG58*'Medal values'!$B$2+'Each Gender - Bronze'!AG58*'Medal values'!$B$3, "") + IF(AND(AG$1 = AF$1, AF$2 = "Mixed"), 0.5*AF58, 0) + IF(AND(AG$1 = AH$1, AH$2 = "Mixed"), 0.5*AH58, 0)</f>
        <v>0</v>
      </c>
      <c r="AH58" s="5">
        <f>IF('Each Gender - Gold'!AH58+'Each Gender - Silver'!AH58+'Each Gender - Bronze'!AH58 &gt; 0, 'Each Gender - Gold'!AH58*'Medal values'!$B$1+'Each Gender - Silver'!AH58*'Medal values'!$B$2+'Each Gender - Bronze'!AH58*'Medal values'!$B$3, "") + IF(AND(AH$1 = AG$1, AG$2 = "Mixed"), 0.5*AG58, 0) + IF(AND(AH$1 = AI$1, AI$2 = "Mixed"), 0.5*AI58, 0)</f>
        <v>0</v>
      </c>
      <c r="AI58" s="5">
        <f>IF('Each Gender - Gold'!AI58+'Each Gender - Silver'!AI58+'Each Gender - Bronze'!AI58 &gt; 0, 'Each Gender - Gold'!AI58*'Medal values'!$B$1+'Each Gender - Silver'!AI58*'Medal values'!$B$2+'Each Gender - Bronze'!AI58*'Medal values'!$B$3, "") + IF(AND(AI$1 = AH$1, AH$2 = "Mixed"), 0.5*AH58, 0) + IF(AND(AI$1 = AJ$1, AJ$2 = "Mixed"), 0.5*AJ58, 0)</f>
        <v>0</v>
      </c>
      <c r="AJ58" s="5">
        <f>IF('Each Gender - Gold'!AJ58+'Each Gender - Silver'!AJ58+'Each Gender - Bronze'!AJ58 &gt; 0, 'Each Gender - Gold'!AJ58*'Medal values'!$B$1+'Each Gender - Silver'!AJ58*'Medal values'!$B$2+'Each Gender - Bronze'!AJ58*'Medal values'!$B$3, "") + IF(AND(AJ$1 = AI$1, AI$2 = "Mixed"), 0.5*AI58, 0) + IF(AND(AJ$1 = AK$1, AK$2 = "Mixed"), 0.5*AK58, 0)</f>
        <v>0</v>
      </c>
      <c r="AK58" s="5">
        <f>IF('Each Gender - Gold'!AK58+'Each Gender - Silver'!AK58+'Each Gender - Bronze'!AK58 &gt; 0, 'Each Gender - Gold'!AK58*'Medal values'!$B$1+'Each Gender - Silver'!AK58*'Medal values'!$B$2+'Each Gender - Bronze'!AK58*'Medal values'!$B$3, "") + IF(AND(AK$1 = AJ$1, AJ$2 = "Mixed"), 0.5*AJ58, 0) + IF(AND(AK$1 = AL$1, AL$2 = "Mixed"), 0.5*AL58, 0)</f>
        <v>0</v>
      </c>
      <c r="AL58" s="5">
        <f>IF('Each Gender - Gold'!AL58+'Each Gender - Silver'!AL58+'Each Gender - Bronze'!AL58 &gt; 0, 'Each Gender - Gold'!AL58*'Medal values'!$B$1+'Each Gender - Silver'!AL58*'Medal values'!$B$2+'Each Gender - Bronze'!AL58*'Medal values'!$B$3, "") + IF(AND(AL$1 = AK$1, AK$2 = "Mixed"), 0.5*AK58, 0) + IF(AND(AL$1 = AM$1, AM$2 = "Mixed"), 0.5*AM58, 0)</f>
        <v>0</v>
      </c>
      <c r="AM58" s="5">
        <f>IF('Each Gender - Gold'!AM58+'Each Gender - Silver'!AM58+'Each Gender - Bronze'!AM58 &gt; 0, 'Each Gender - Gold'!AM58*'Medal values'!$B$1+'Each Gender - Silver'!AM58*'Medal values'!$B$2+'Each Gender - Bronze'!AM58*'Medal values'!$B$3, "") + IF(AND(AM$1 = AL$1, AL$2 = "Mixed"), 0.5*AL58, 0) + IF(AND(AM$1 = AN$1, AN$2 = "Mixed"), 0.5*AN58, 0)</f>
        <v>0</v>
      </c>
      <c r="AN58" s="5">
        <f>IF('Each Gender - Gold'!AN58+'Each Gender - Silver'!AN58+'Each Gender - Bronze'!AN58 &gt; 0, 'Each Gender - Gold'!AN58*'Medal values'!$B$1+'Each Gender - Silver'!AN58*'Medal values'!$B$2+'Each Gender - Bronze'!AN58*'Medal values'!$B$3, "") + IF(AND(AN$1 = AM$1, AM$2 = "Mixed"), 0.5*AM58, 0) + IF(AND(AN$1 = AO$1, AO$2 = "Mixed"), 0.5*AO58, 0)</f>
        <v>0</v>
      </c>
      <c r="AO58" s="5">
        <f>IF('Each Gender - Gold'!AO58+'Each Gender - Silver'!AO58+'Each Gender - Bronze'!AO58 &gt; 0, 'Each Gender - Gold'!AO58*'Medal values'!$B$1+'Each Gender - Silver'!AO58*'Medal values'!$B$2+'Each Gender - Bronze'!AO58*'Medal values'!$B$3, "") + IF(AND(AO$1 = AN$1, AN$2 = "Mixed"), 0.5*AN58, 0) + IF(AND(AO$1 = AP$1, AP$2 = "Mixed"), 0.5*AP58, 0)</f>
        <v>0</v>
      </c>
      <c r="AP58" s="5">
        <f>IF('Each Gender - Gold'!AP58+'Each Gender - Silver'!AP58+'Each Gender - Bronze'!AP58 &gt; 0, 'Each Gender - Gold'!AP58*'Medal values'!$B$1+'Each Gender - Silver'!AP58*'Medal values'!$B$2+'Each Gender - Bronze'!AP58*'Medal values'!$B$3, "") + IF(AND(AP$1 = AO$1, AO$2 = "Mixed"), 0.5*AO58, 0) + IF(AND(AP$1 = AQ$1, AQ$2 = "Mixed"), 0.5*AQ58, 0)</f>
        <v>0</v>
      </c>
      <c r="AQ58" s="5">
        <f>IF('Each Gender - Gold'!AQ58+'Each Gender - Silver'!AQ58+'Each Gender - Bronze'!AQ58 &gt; 0, 'Each Gender - Gold'!AQ58*'Medal values'!$B$1+'Each Gender - Silver'!AQ58*'Medal values'!$B$2+'Each Gender - Bronze'!AQ58*'Medal values'!$B$3, "") + IF(AND(AQ$1 = AP$1, AP$2 = "Mixed"), 0.5*AP58, 0) + IF(AND(AQ$1 = AR$1, AR$2 = "Mixed"), 0.5*AR58, 0)</f>
        <v>0</v>
      </c>
      <c r="AR58" s="5">
        <f>IF('Each Gender - Gold'!AR58+'Each Gender - Silver'!AR58+'Each Gender - Bronze'!AR58 &gt; 0, 'Each Gender - Gold'!AR58*'Medal values'!$B$1+'Each Gender - Silver'!AR58*'Medal values'!$B$2+'Each Gender - Bronze'!AR58*'Medal values'!$B$3, "") + IF(AND(AR$1 = AQ$1, AQ$2 = "Mixed"), 0.5*AQ58, 0) + IF(AND(AR$1 = AS$1, AS$2 = "Mixed"), 0.5*AS58, 0)</f>
        <v>0</v>
      </c>
      <c r="AS58" s="5">
        <f>IF('Each Gender - Gold'!AS58+'Each Gender - Silver'!AS58+'Each Gender - Bronze'!AS58 &gt; 0, 'Each Gender - Gold'!AS58*'Medal values'!$B$1+'Each Gender - Silver'!AS58*'Medal values'!$B$2+'Each Gender - Bronze'!AS58*'Medal values'!$B$3, "") + IF(AND(AS$1 = AR$1, AR$2 = "Mixed"), 0.5*AR58, 0) + IF(AND(AS$1 = AT$1, AT$2 = "Mixed"), 0.5*AT58, 0)</f>
        <v>0</v>
      </c>
      <c r="AT58" s="5">
        <f>IF('Each Gender - Gold'!AT58+'Each Gender - Silver'!AT58+'Each Gender - Bronze'!AT58 &gt; 0, 'Each Gender - Gold'!AT58*'Medal values'!$B$1+'Each Gender - Silver'!AT58*'Medal values'!$B$2+'Each Gender - Bronze'!AT58*'Medal values'!$B$3, "") + IF(AND(AT$1 = AS$1, AS$2 = "Mixed"), 0.5*AS58, 0) + IF(AND(AT$1 = AU$1, AU$2 = "Mixed"), 0.5*AU58, 0)</f>
        <v>0</v>
      </c>
      <c r="AU58" s="5">
        <f>IF('Each Gender - Gold'!AU58+'Each Gender - Silver'!AU58+'Each Gender - Bronze'!AU58 &gt; 0, 'Each Gender - Gold'!AU58*'Medal values'!$B$1+'Each Gender - Silver'!AU58*'Medal values'!$B$2+'Each Gender - Bronze'!AU58*'Medal values'!$B$3, "") + IF(AND(AU$1 = AT$1, AT$2 = "Mixed"), 0.5*AT58, 0) + IF(AND(AU$1 = AV$1, AV$2 = "Mixed"), 0.5*AV58, 0)</f>
        <v>0</v>
      </c>
      <c r="AV58" s="5">
        <f>IF('Each Gender - Gold'!AV58+'Each Gender - Silver'!AV58+'Each Gender - Bronze'!AV58 &gt; 0, 'Each Gender - Gold'!AV58*'Medal values'!$B$1+'Each Gender - Silver'!AV58*'Medal values'!$B$2+'Each Gender - Bronze'!AV58*'Medal values'!$B$3, "") + IF(AND(AV$1 = AU$1, AU$2 = "Mixed"), 0.5*AU58, 0) + IF(AND(AV$1 = AW$1, AW$2 = "Mixed"), 0.5*AW58, 0)</f>
        <v>0</v>
      </c>
      <c r="AW58" s="5">
        <f>IF('Each Gender - Gold'!AW58+'Each Gender - Silver'!AW58+'Each Gender - Bronze'!AW58 &gt; 0, 'Each Gender - Gold'!AW58*'Medal values'!$B$1+'Each Gender - Silver'!AW58*'Medal values'!$B$2+'Each Gender - Bronze'!AW58*'Medal values'!$B$3, "") + IF(AND(AW$1 = AV$1, AV$2 = "Mixed"), 0.5*AV58, 0) + IF(AND(AW$1 = AX$1, AX$2 = "Mixed"), 0.5*AX58, 0)</f>
        <v>0</v>
      </c>
      <c r="AX58" s="5">
        <f>IF('Each Gender - Gold'!AX58+'Each Gender - Silver'!AX58+'Each Gender - Bronze'!AX58 &gt; 0, 'Each Gender - Gold'!AX58*'Medal values'!$B$1+'Each Gender - Silver'!AX58*'Medal values'!$B$2+'Each Gender - Bronze'!AX58*'Medal values'!$B$3, "") + IF(AND(AX$1 = AW$1, AW$2 = "Mixed"), 0.5*AW58, 0) + IF(AND(AX$1 = AY$1, AY$2 = "Mixed"), 0.5*AY58, 0)</f>
        <v>0</v>
      </c>
      <c r="AY58" s="5">
        <f>IF('Each Gender - Gold'!AY58+'Each Gender - Silver'!AY58+'Each Gender - Bronze'!AY58 &gt; 0, 'Each Gender - Gold'!AY58*'Medal values'!$B$1+'Each Gender - Silver'!AY58*'Medal values'!$B$2+'Each Gender - Bronze'!AY58*'Medal values'!$B$3, "") + IF(AND(AY$1 = AX$1, AX$2 = "Mixed"), 0.5*AX58, 0) + IF(AND(AY$1 = AZ$1, AZ$2 = "Mixed"), 0.5*AZ58, 0)</f>
        <v>0</v>
      </c>
      <c r="AZ58" s="5">
        <f>IF('Each Gender - Gold'!AZ58+'Each Gender - Silver'!AZ58+'Each Gender - Bronze'!AZ58 &gt; 0, 'Each Gender - Gold'!AZ58*'Medal values'!$B$1+'Each Gender - Silver'!AZ58*'Medal values'!$B$2+'Each Gender - Bronze'!AZ58*'Medal values'!$B$3, "") + IF(AND(AZ$1 = AY$1, AY$2 = "Mixed"), 0.5*AY58, 0) + IF(AND(AZ$1 = BA$1, BA$2 = "Mixed"), 0.5*BA58, 0)</f>
        <v>0</v>
      </c>
      <c r="BA58" s="5">
        <f>IF('Each Gender - Gold'!BA58+'Each Gender - Silver'!BA58+'Each Gender - Bronze'!BA58 &gt; 0, 'Each Gender - Gold'!BA58*'Medal values'!$B$1+'Each Gender - Silver'!BA58*'Medal values'!$B$2+'Each Gender - Bronze'!BA58*'Medal values'!$B$3, "") + IF(AND(BA$1 = AZ$1, AZ$2 = "Mixed"), 0.5*AZ58, 0) + IF(AND(BA$1 = BB$1, BB$2 = "Mixed"), 0.5*BB58, 0)</f>
        <v>0</v>
      </c>
      <c r="BB58" s="5">
        <f>IF('Each Gender - Gold'!BB58+'Each Gender - Silver'!BB58+'Each Gender - Bronze'!BB58 &gt; 0, 'Each Gender - Gold'!BB58*'Medal values'!$B$1+'Each Gender - Silver'!BB58*'Medal values'!$B$2+'Each Gender - Bronze'!BB58*'Medal values'!$B$3, "") + IF(AND(BB$1 = BA$1, BA$2 = "Mixed"), 0.5*BA58, 0) + IF(AND(BB$1 = BC$1, BC$2 = "Mixed"), 0.5*BC58, 0)</f>
        <v>0</v>
      </c>
      <c r="BC58" s="5">
        <f>IF('Each Gender - Gold'!BC58+'Each Gender - Silver'!BC58+'Each Gender - Bronze'!BC58 &gt; 0, 'Each Gender - Gold'!BC58*'Medal values'!$B$1+'Each Gender - Silver'!BC58*'Medal values'!$B$2+'Each Gender - Bronze'!BC58*'Medal values'!$B$3, "") + IF(AND(BC$1 = BB$1, BB$2 = "Mixed"), 0.5*BB58, 0) + IF(AND(BC$1 = BD$1, BD$2 = "Mixed"), 0.5*BD58, 0)</f>
        <v>0</v>
      </c>
      <c r="BD58" s="5">
        <f>IF('Each Gender - Gold'!BD58+'Each Gender - Silver'!BD58+'Each Gender - Bronze'!BD58 &gt; 0, 'Each Gender - Gold'!BD58*'Medal values'!$B$1+'Each Gender - Silver'!BD58*'Medal values'!$B$2+'Each Gender - Bronze'!BD58*'Medal values'!$B$3, "") + IF(AND(BD$1 = BC$1, BC$2 = "Mixed"), 0.5*BC58, 0) + IF(AND(BD$1 = BE$1, BE$2 = "Mixed"), 0.5*BE58, 0)</f>
        <v>0</v>
      </c>
      <c r="BE58" s="5">
        <f>IF('Each Gender - Gold'!BE58+'Each Gender - Silver'!BE58+'Each Gender - Bronze'!BE58 &gt; 0, 'Each Gender - Gold'!BE58*'Medal values'!$B$1+'Each Gender - Silver'!BE58*'Medal values'!$B$2+'Each Gender - Bronze'!BE58*'Medal values'!$B$3, "") + IF(AND(BE$1 = BD$1, BD$2 = "Mixed"), 0.5*BD58, 0) + IF(AND(BE$1 = BF$1, BF$2 = "Mixed"), 0.5*BF58, 0)</f>
        <v>0</v>
      </c>
      <c r="BF58" s="5">
        <f>IF('Each Gender - Gold'!BF58+'Each Gender - Silver'!BF58+'Each Gender - Bronze'!BF58 &gt; 0, 'Each Gender - Gold'!BF58*'Medal values'!$B$1+'Each Gender - Silver'!BF58*'Medal values'!$B$2+'Each Gender - Bronze'!BF58*'Medal values'!$B$3, "") + IF(AND(BF$1 = BE$1, BE$2 = "Mixed"), 0.5*BE58, 0) + IF(AND(BF$1 = BG$1, BG$2 = "Mixed"), 0.5*BG58, 0)</f>
        <v>0</v>
      </c>
      <c r="BG58" s="5">
        <f>IF('Each Gender - Gold'!BG58+'Each Gender - Silver'!BG58+'Each Gender - Bronze'!BG58 &gt; 0, 'Each Gender - Gold'!BG58*'Medal values'!$B$1+'Each Gender - Silver'!BG58*'Medal values'!$B$2+'Each Gender - Bronze'!BG58*'Medal values'!$B$3, "") + IF(AND(BG$1 = BF$1, BF$2 = "Mixed"), 0.5*BF58, 0) + IF(AND(BG$1 = BH$1, BH$2 = "Mixed"), 0.5*BH58, 0)</f>
        <v>0</v>
      </c>
      <c r="BH58" s="5">
        <f>IF('Each Gender - Gold'!BH58+'Each Gender - Silver'!BH58+'Each Gender - Bronze'!BH58 &gt; 0, 'Each Gender - Gold'!BH58*'Medal values'!$B$1+'Each Gender - Silver'!BH58*'Medal values'!$B$2+'Each Gender - Bronze'!BH58*'Medal values'!$B$3, "") + IF(AND(BH$1 = BG$1, BG$2 = "Mixed"), 0.5*BG58, 0) + IF(AND(BH$1 = BI$1, BI$2 = "Mixed"), 0.5*BI58, 0)</f>
        <v>0</v>
      </c>
      <c r="BI58" s="5">
        <f>IF('Each Gender - Gold'!BI58+'Each Gender - Silver'!BI58+'Each Gender - Bronze'!BI58 &gt; 0, 'Each Gender - Gold'!BI58*'Medal values'!$B$1+'Each Gender - Silver'!BI58*'Medal values'!$B$2+'Each Gender - Bronze'!BI58*'Medal values'!$B$3, "") + IF(AND(BI$1 = BH$1, BH$2 = "Mixed"), 0.5*BH58, 0) + IF(AND(BI$1 = BJ$1, BJ$2 = "Mixed"), 0.5*BJ58, 0)</f>
        <v>0</v>
      </c>
      <c r="BJ58" s="5">
        <f>IF('Each Gender - Gold'!BJ58+'Each Gender - Silver'!BJ58+'Each Gender - Bronze'!BJ58 &gt; 0, 'Each Gender - Gold'!BJ58*'Medal values'!$B$1+'Each Gender - Silver'!BJ58*'Medal values'!$B$2+'Each Gender - Bronze'!BJ58*'Medal values'!$B$3, "") + IF(AND(BJ$1 = BI$1, BI$2 = "Mixed"), 0.5*BI58, 0) + IF(AND(BJ$1 = BK$1, BK$2 = "Mixed"), 0.5*BK58, 0)</f>
        <v>0</v>
      </c>
      <c r="BK58" s="5">
        <f>IF('Each Gender - Gold'!BK58+'Each Gender - Silver'!BK58+'Each Gender - Bronze'!BK58 &gt; 0, 'Each Gender - Gold'!BK58*'Medal values'!$B$1+'Each Gender - Silver'!BK58*'Medal values'!$B$2+'Each Gender - Bronze'!BK58*'Medal values'!$B$3, "") + IF(AND(BK$1 = BJ$1, BJ$2 = "Mixed"), 0.5*BJ58, 0) + IF(AND(BK$1 = BL$1, BL$2 = "Mixed"), 0.5*BL58, 0)</f>
        <v>0</v>
      </c>
      <c r="BL58" s="5">
        <f>IF('Each Gender - Gold'!BL58+'Each Gender - Silver'!BL58+'Each Gender - Bronze'!BL58 &gt; 0, 'Each Gender - Gold'!BL58*'Medal values'!$B$1+'Each Gender - Silver'!BL58*'Medal values'!$B$2+'Each Gender - Bronze'!BL58*'Medal values'!$B$3, "") + IF(AND(BL$1 = BK$1, BK$2 = "Mixed"), 0.5*BK58, 0) + IF(AND(BL$1 = BM$1, BM$2 = "Mixed"), 0.5*BM58, 0)</f>
        <v>0</v>
      </c>
      <c r="BM58" s="5">
        <f>IF('Each Gender - Gold'!BM58+'Each Gender - Silver'!BM58+'Each Gender - Bronze'!BM58 &gt; 0, 'Each Gender - Gold'!BM58*'Medal values'!$B$1+'Each Gender - Silver'!BM58*'Medal values'!$B$2+'Each Gender - Bronze'!BM58*'Medal values'!$B$3, "") + IF(AND(BM$1 = BL$1, BL$2 = "Mixed"), 0.5*BL58, 0) + IF(AND(BM$1 = BN$1, BN$2 = "Mixed"), 0.5*BN58, 0)</f>
        <v>0</v>
      </c>
      <c r="BN58" s="5">
        <f>IF('Each Gender - Gold'!BN58+'Each Gender - Silver'!BN58+'Each Gender - Bronze'!BN58 &gt; 0, 'Each Gender - Gold'!BN58*'Medal values'!$B$1+'Each Gender - Silver'!BN58*'Medal values'!$B$2+'Each Gender - Bronze'!BN58*'Medal values'!$B$3, "") + IF(AND(BN$1 = BM$1, BM$2 = "Mixed"), 0.5*BM58, 0) + IF(AND(BN$1 = BO$1, BO$2 = "Mixed"), 0.5*BO58, 0)</f>
        <v>0</v>
      </c>
      <c r="BO58" s="5">
        <f>IF('Each Gender - Gold'!BO58+'Each Gender - Silver'!BO58+'Each Gender - Bronze'!BO58 &gt; 0, 'Each Gender - Gold'!BO58*'Medal values'!$B$1+'Each Gender - Silver'!BO58*'Medal values'!$B$2+'Each Gender - Bronze'!BO58*'Medal values'!$B$3, "") + IF(AND(BO$1 = BN$1, BN$2 = "Mixed"), 0.5*BN58, 0) + IF(AND(BO$1 = BP$1, BP$2 = "Mixed"), 0.5*BP58, 0)</f>
        <v>0</v>
      </c>
      <c r="BP58" s="5">
        <f>IF('Each Gender - Gold'!BP58+'Each Gender - Silver'!BP58+'Each Gender - Bronze'!BP58 &gt; 0, 'Each Gender - Gold'!BP58*'Medal values'!$B$1+'Each Gender - Silver'!BP58*'Medal values'!$B$2+'Each Gender - Bronze'!BP58*'Medal values'!$B$3, "") + IF(AND(BP$1 = BO$1, BO$2 = "Mixed"), 0.5*BO58, 0) + IF(AND(BP$1 = BQ$1, BQ$2 = "Mixed"), 0.5*BQ58, 0)</f>
        <v>1</v>
      </c>
      <c r="BQ58" s="5">
        <f>IF('Each Gender - Gold'!BQ58+'Each Gender - Silver'!BQ58+'Each Gender - Bronze'!BQ58 &gt; 0, 'Each Gender - Gold'!BQ58*'Medal values'!$B$1+'Each Gender - Silver'!BQ58*'Medal values'!$B$2+'Each Gender - Bronze'!BQ58*'Medal values'!$B$3, "") + IF(AND(BQ$1 = BP$1, BP$2 = "Mixed"), 0.5*BP58, 0) + IF(AND(BQ$1 = BR$1, BR$2 = "Mixed"), 0.5*BR58, 0)</f>
        <v>0</v>
      </c>
      <c r="BR58" s="5">
        <f>IF('Each Gender - Gold'!BR58+'Each Gender - Silver'!BR58+'Each Gender - Bronze'!BR58 &gt; 0, 'Each Gender - Gold'!BR58*'Medal values'!$B$1+'Each Gender - Silver'!BR58*'Medal values'!$B$2+'Each Gender - Bronze'!BR58*'Medal values'!$B$3, "") + IF(AND(BR$1 = BQ$1, BQ$2 = "Mixed"), 0.5*BQ58, 0) + IF(AND(BR$1 = BS$1, BS$2 = "Mixed"), 0.5*BS58, 0)</f>
        <v>0</v>
      </c>
      <c r="BS58" s="5">
        <f>IF('Each Gender - Gold'!BS58+'Each Gender - Silver'!BS58+'Each Gender - Bronze'!BS58 &gt; 0, 'Each Gender - Gold'!BS58*'Medal values'!$B$1+'Each Gender - Silver'!BS58*'Medal values'!$B$2+'Each Gender - Bronze'!BS58*'Medal values'!$B$3, "") + IF(AND(BS$1 = BR$1, BR$2 = "Mixed"), 0.5*BR58, 0) + IF(AND(BS$1 = BT$1, BT$2 = "Mixed"), 0.5*BT58, 0)</f>
        <v>0</v>
      </c>
      <c r="BT58" s="5">
        <f>IF('Each Gender - Gold'!BT58+'Each Gender - Silver'!BT58+'Each Gender - Bronze'!BT58 &gt; 0, 'Each Gender - Gold'!BT58*'Medal values'!$B$1+'Each Gender - Silver'!BT58*'Medal values'!$B$2+'Each Gender - Bronze'!BT58*'Medal values'!$B$3, "") + IF(AND(BT$1 = BS$1, BS$2 = "Mixed"), 0.5*BS58, 0) + IF(AND(BT$1 = BU$1, BU$2 = "Mixed"), 0.5*BU58, 0)</f>
        <v>0</v>
      </c>
      <c r="BU58" s="5">
        <f>IF('Each Gender - Gold'!BU58+'Each Gender - Silver'!BU58+'Each Gender - Bronze'!BU58 &gt; 0, 'Each Gender - Gold'!BU58*'Medal values'!$B$1+'Each Gender - Silver'!BU58*'Medal values'!$B$2+'Each Gender - Bronze'!BU58*'Medal values'!$B$3, "") + IF(AND(BU$1 = BT$1, BT$2 = "Mixed"), 0.5*BT58, 0) + IF(AND(BU$1 = BV$1, BV$2 = "Mixed"), 0.5*BV58, 0)</f>
        <v>0</v>
      </c>
      <c r="BV58" s="5">
        <f>IF('Each Gender - Gold'!BV58+'Each Gender - Silver'!BV58+'Each Gender - Bronze'!BV58 &gt; 0, 'Each Gender - Gold'!BV58*'Medal values'!$B$1+'Each Gender - Silver'!BV58*'Medal values'!$B$2+'Each Gender - Bronze'!BV58*'Medal values'!$B$3, "") + IF(AND(BV$1 = BU$1, BU$2 = "Mixed"), 0.5*BU58, 0) + IF(AND(BV$1 = BW$1, BW$2 = "Mixed"), 0.5*BW58, 0)</f>
        <v>0</v>
      </c>
      <c r="BW58" s="5">
        <f>IF('Each Gender - Gold'!BW58+'Each Gender - Silver'!BW58+'Each Gender - Bronze'!BW58 &gt; 0, 'Each Gender - Gold'!BW58*'Medal values'!$B$1+'Each Gender - Silver'!BW58*'Medal values'!$B$2+'Each Gender - Bronze'!BW58*'Medal values'!$B$3, "") + IF(AND(BW$1 = BV$1, BV$2 = "Mixed"), 0.5*BV58, 0) + IF(AND(BW$1 = BX$1, BX$2 = "Mixed"), 0.5*BX58, 0)</f>
        <v>0</v>
      </c>
      <c r="BX58" s="5">
        <f>IF('Each Gender - Gold'!BX58+'Each Gender - Silver'!BX58+'Each Gender - Bronze'!BX58 &gt; 0, 'Each Gender - Gold'!BX58*'Medal values'!$B$1+'Each Gender - Silver'!BX58*'Medal values'!$B$2+'Each Gender - Bronze'!BX58*'Medal values'!$B$3, "") + IF(AND(BX$1 = BW$1, BW$2 = "Mixed"), 0.5*BW58, 0) + IF(AND(BX$1 = BY$1, BY$2 = "Mixed"), 0.5*BY58, 0)</f>
        <v>0</v>
      </c>
      <c r="BY58" s="5">
        <f>IF('Each Gender - Gold'!BY58+'Each Gender - Silver'!BY58+'Each Gender - Bronze'!BY58 &gt; 0, 'Each Gender - Gold'!BY58*'Medal values'!$B$1+'Each Gender - Silver'!BY58*'Medal values'!$B$2+'Each Gender - Bronze'!BY58*'Medal values'!$B$3, "") + IF(AND(BY$1 = BX$1, BX$2 = "Mixed"), 0.5*BX58, 0) + IF(AND(BY$1 = BZ$1, BZ$2 = "Mixed"), 0.5*BZ58, 0)</f>
        <v>0</v>
      </c>
      <c r="BZ58" s="5">
        <f>IF('Each Gender - Gold'!BZ58+'Each Gender - Silver'!BZ58+'Each Gender - Bronze'!BZ58 &gt; 0, 'Each Gender - Gold'!BZ58*'Medal values'!$B$1+'Each Gender - Silver'!BZ58*'Medal values'!$B$2+'Each Gender - Bronze'!BZ58*'Medal values'!$B$3, "") + IF(AND(BZ$1 = BY$1, BY$2 = "Mixed"), 0.5*BY58, 0) + IF(AND(BZ$1 = CA$1, CA$2 = "Mixed"), 0.5*CA58, 0)</f>
        <v>0</v>
      </c>
      <c r="CA58" s="5">
        <f>IF('Each Gender - Gold'!CA58+'Each Gender - Silver'!CA58+'Each Gender - Bronze'!CA58 &gt; 0, 'Each Gender - Gold'!CA58*'Medal values'!$B$1+'Each Gender - Silver'!CA58*'Medal values'!$B$2+'Each Gender - Bronze'!CA58*'Medal values'!$B$3, "") + IF(AND(CA$1 = BZ$1, BZ$2 = "Mixed"), 0.5*BZ58, 0) + IF(AND(CA$1 = CB$1, CB$2 = "Mixed"), 0.5*CB58, 0)</f>
        <v>0</v>
      </c>
      <c r="CB58" s="5">
        <f>IF('Each Gender - Gold'!CB58+'Each Gender - Silver'!CB58+'Each Gender - Bronze'!CB58 &gt; 0, 'Each Gender - Gold'!CB58*'Medal values'!$B$1+'Each Gender - Silver'!CB58*'Medal values'!$B$2+'Each Gender - Bronze'!CB58*'Medal values'!$B$3, "") + IF(AND(CB$1 = CA$1, CA$2 = "Mixed"), 0.5*CA58, 0) + IF(AND(CB$1 = CC$1, CC$2 = "Mixed"), 0.5*CC58, 0)</f>
        <v>0</v>
      </c>
      <c r="CC58" s="5">
        <f>IF('Each Gender - Gold'!CC58+'Each Gender - Silver'!CC58+'Each Gender - Bronze'!CC58 &gt; 0, 'Each Gender - Gold'!CC58*'Medal values'!$B$1+'Each Gender - Silver'!CC58*'Medal values'!$B$2+'Each Gender - Bronze'!CC58*'Medal values'!$B$3, "") + IF(AND(CC$1 = CB$1, CB$2 = "Mixed"), 0.5*CB58, 0) + IF(AND(CC$1 = CD$1, CD$2 = "Mixed"), 0.5*CD58, 0)</f>
        <v>0</v>
      </c>
      <c r="CD58" s="5">
        <f>IF('Each Gender - Gold'!CD58+'Each Gender - Silver'!CD58+'Each Gender - Bronze'!CD58 &gt; 0, 'Each Gender - Gold'!CD58*'Medal values'!$B$1+'Each Gender - Silver'!CD58*'Medal values'!$B$2+'Each Gender - Bronze'!CD58*'Medal values'!$B$3, "") + IF(AND(CD$1 = CC$1, CC$2 = "Mixed"), 0.5*CC58, 0) + IF(AND(CD$1 = CE$1, CE$2 = "Mixed"), 0.5*CE58, 0)</f>
        <v>0</v>
      </c>
      <c r="CE58" s="5">
        <f>IF('Each Gender - Gold'!CE58+'Each Gender - Silver'!CE58+'Each Gender - Bronze'!CE58 &gt; 0, 'Each Gender - Gold'!CE58*'Medal values'!$B$1+'Each Gender - Silver'!CE58*'Medal values'!$B$2+'Each Gender - Bronze'!CE58*'Medal values'!$B$3, "") + IF(AND(CE$1 = CD$1, CD$2 = "Mixed"), 0.5*CD58, 0) + IF(AND(CE$1 = CF$1, CF$2 = "Mixed"), 0.5*CF58, 0)</f>
        <v>0</v>
      </c>
      <c r="CF58" s="5">
        <f>IF('Each Gender - Gold'!CF58+'Each Gender - Silver'!CF58+'Each Gender - Bronze'!CF58 &gt; 0, 'Each Gender - Gold'!CF58*'Medal values'!$B$1+'Each Gender - Silver'!CF58*'Medal values'!$B$2+'Each Gender - Bronze'!CF58*'Medal values'!$B$3, "") + IF(AND(CF$1 = CE$1, CE$2 = "Mixed"), 0.5*CE58, 0) + IF(AND(CF$1 = CG$1, CG$2 = "Mixed"), 0.5*CG58, 0)</f>
        <v>0</v>
      </c>
      <c r="CG58" s="5">
        <f>IF('Each Gender - Gold'!CG58+'Each Gender - Silver'!CG58+'Each Gender - Bronze'!CG58 &gt; 0, 'Each Gender - Gold'!CG58*'Medal values'!$B$1+'Each Gender - Silver'!CG58*'Medal values'!$B$2+'Each Gender - Bronze'!CG58*'Medal values'!$B$3, "") + IF(AND(CG$1 = CF$1, CF$2 = "Mixed"), 0.5*CF58, 0) + IF(AND(CG$1 = CH$1, CH$2 = "Mixed"), 0.5*CH58, 0)</f>
        <v>0</v>
      </c>
      <c r="CH58" s="5">
        <f>IF('Each Gender - Gold'!CH58+'Each Gender - Silver'!CH58+'Each Gender - Bronze'!CH58 &gt; 0, 'Each Gender - Gold'!CH58*'Medal values'!$B$1+'Each Gender - Silver'!CH58*'Medal values'!$B$2+'Each Gender - Bronze'!CH58*'Medal values'!$B$3, "") + IF(AND(CH$1 = CG$1, CG$2 = "Mixed"), 0.5*CG58, 0) + IF(AND(CH$1 = CI$1, CI$2 = "Mixed"), 0.5*CI58, 0)</f>
        <v>0</v>
      </c>
      <c r="CI58" s="5">
        <f>IF('Each Gender - Gold'!CI58+'Each Gender - Silver'!CI58+'Each Gender - Bronze'!CI58 &gt; 0, 'Each Gender - Gold'!CI58*'Medal values'!$B$1+'Each Gender - Silver'!CI58*'Medal values'!$B$2+'Each Gender - Bronze'!CI58*'Medal values'!$B$3, "") + IF(AND(CI$1 = CH$1, CH$2 = "Mixed"), 0.5*CH58, 0) + IF(AND(CI$1 = CJ$1, CJ$2 = "Mixed"), 0.5*CJ58, 0)</f>
        <v>0</v>
      </c>
      <c r="CJ58" s="5">
        <f>IF('Each Gender - Gold'!CJ58+'Each Gender - Silver'!CJ58+'Each Gender - Bronze'!CJ58 &gt; 0, 'Each Gender - Gold'!CJ58*'Medal values'!$B$1+'Each Gender - Silver'!CJ58*'Medal values'!$B$2+'Each Gender - Bronze'!CJ58*'Medal values'!$B$3, "") + IF(AND(CJ$1 = CI$1, CI$2 = "Mixed"), 0.5*CI58, 0) + IF(AND(CJ$1 = CK$1, CK$2 = "Mixed"), 0.5*CK58, 0)</f>
        <v>0</v>
      </c>
      <c r="CK58" s="5">
        <f>IF('Each Gender - Gold'!CK58+'Each Gender - Silver'!CK58+'Each Gender - Bronze'!CK58 &gt; 0, 'Each Gender - Gold'!CK58*'Medal values'!$B$1+'Each Gender - Silver'!CK58*'Medal values'!$B$2+'Each Gender - Bronze'!CK58*'Medal values'!$B$3, "") + IF(AND(CK$1 = CJ$1, CJ$2 = "Mixed"), 0.5*CJ58, 0) + IF(AND(CK$1 = CL$1, CL$2 = "Mixed"), 0.5*CL58, 0)</f>
        <v>0</v>
      </c>
      <c r="CL58" s="5">
        <f>IF('Each Gender - Gold'!CL58+'Each Gender - Silver'!CL58+'Each Gender - Bronze'!CL58 &gt; 0, 'Each Gender - Gold'!CL58*'Medal values'!$B$1+'Each Gender - Silver'!CL58*'Medal values'!$B$2+'Each Gender - Bronze'!CL58*'Medal values'!$B$3, "") + IF(AND(CL$1 = CK$1, CK$2 = "Mixed"), 0.5*CK58, 0) + IF(AND(CL$1 = CM$1, CM$2 = "Mixed"), 0.5*CM58, 0)</f>
        <v>0</v>
      </c>
      <c r="CM58" s="5">
        <f>IF('Each Gender - Gold'!CM58+'Each Gender - Silver'!CM58+'Each Gender - Bronze'!CM58 &gt; 0, 'Each Gender - Gold'!CM58*'Medal values'!$B$1+'Each Gender - Silver'!CM58*'Medal values'!$B$2+'Each Gender - Bronze'!CM58*'Medal values'!$B$3, "") + IF(AND(CM$1 = CL$1, CL$2 = "Mixed"), 0.5*CL58, 0) + IF(AND(CM$1 = CN$1, CN$2 = "Mixed"), 0.5*CN58, 0)</f>
        <v>0</v>
      </c>
      <c r="CN58" s="5">
        <f>IF('Each Gender - Gold'!CN58+'Each Gender - Silver'!CN58+'Each Gender - Bronze'!CN58 &gt; 0, 'Each Gender - Gold'!CN58*'Medal values'!$B$1+'Each Gender - Silver'!CN58*'Medal values'!$B$2+'Each Gender - Bronze'!CN58*'Medal values'!$B$3, "") + IF(AND(CN$1 = CM$1, CM$2 = "Mixed"), 0.5*CM58, 0) + IF(AND(CN$1 = CO$1, CO$2 = "Mixed"), 0.5*CO58, 0)</f>
        <v>0</v>
      </c>
      <c r="CO58" s="5">
        <f>IF('Each Gender - Gold'!CO58+'Each Gender - Silver'!CO58+'Each Gender - Bronze'!CO58 &gt; 0, 'Each Gender - Gold'!CO58*'Medal values'!$B$1+'Each Gender - Silver'!CO58*'Medal values'!$B$2+'Each Gender - Bronze'!CO58*'Medal values'!$B$3, "") + IF(AND(CO$1 = CN$1, CN$2 = "Mixed"), 0.5*CN58, 0) + IF(AND(CO$1 = CP$1, CP$2 = "Mixed"), 0.5*CP58, 0)</f>
        <v>0</v>
      </c>
      <c r="CP58" s="5">
        <f>IF('Each Gender - Gold'!CP58+'Each Gender - Silver'!CP58+'Each Gender - Bronze'!CP58 &gt; 0, 'Each Gender - Gold'!CP58*'Medal values'!$B$1+'Each Gender - Silver'!CP58*'Medal values'!$B$2+'Each Gender - Bronze'!CP58*'Medal values'!$B$3, "") + IF(AND(CP$1 = CO$1, CO$2 = "Mixed"), 0.5*CO58, 0) + IF(AND(CP$1 = CQ$1, CQ$2 = "Mixed"), 0.5*CQ58, 0)</f>
        <v>0</v>
      </c>
      <c r="CQ58" s="5">
        <f>IF('Each Gender - Gold'!CQ58+'Each Gender - Silver'!CQ58+'Each Gender - Bronze'!CQ58 &gt; 0, 'Each Gender - Gold'!CQ58*'Medal values'!$B$1+'Each Gender - Silver'!CQ58*'Medal values'!$B$2+'Each Gender - Bronze'!CQ58*'Medal values'!$B$3, "") + IF(AND(CQ$1 = CP$1, CP$2 = "Mixed"), 0.5*CP58, 0) + IF(AND(CQ$1 = CR$1, CR$2 = "Mixed"), 0.5*CR58, 0)</f>
        <v>0</v>
      </c>
      <c r="CR58" s="5">
        <f>IF('Each Gender - Gold'!CR58+'Each Gender - Silver'!CR58+'Each Gender - Bronze'!CR58 &gt; 0, 'Each Gender - Gold'!CR58*'Medal values'!$B$1+'Each Gender - Silver'!CR58*'Medal values'!$B$2+'Each Gender - Bronze'!CR58*'Medal values'!$B$3, "") + IF(AND(CR$1 = CQ$1, CQ$2 = "Mixed"), 0.5*CQ58, 0) + IF(AND(CR$1 = CS$1, CS$2 = "Mixed"), 0.5*CS58, 0)</f>
        <v>0</v>
      </c>
      <c r="CS58" s="5">
        <f>IF('Each Gender - Gold'!CS58+'Each Gender - Silver'!CS58+'Each Gender - Bronze'!CS58 &gt; 0, 'Each Gender - Gold'!CS58*'Medal values'!$B$1+'Each Gender - Silver'!CS58*'Medal values'!$B$2+'Each Gender - Bronze'!CS58*'Medal values'!$B$3, "") + IF(AND(CS$1 = CR$1, CR$2 = "Mixed"), 0.5*CR58, 0) + IF(AND(CS$1 = CT$1, CT$2 = "Mixed"), 0.5*CT58, 0)</f>
        <v>0</v>
      </c>
      <c r="CT58" s="5">
        <f>IF('Each Gender - Gold'!CT58+'Each Gender - Silver'!CT58+'Each Gender - Bronze'!CT58 &gt; 0, 'Each Gender - Gold'!CT58*'Medal values'!$B$1+'Each Gender - Silver'!CT58*'Medal values'!$B$2+'Each Gender - Bronze'!CT58*'Medal values'!$B$3, "") + IF(AND(CT$1 = CS$1, CS$2 = "Mixed"), 0.5*CS58, 0) + IF(AND(CT$1 = CU$1, CU$2 = "Mixed"), 0.5*CU58, 0)</f>
        <v>0</v>
      </c>
      <c r="CU58" s="5">
        <f>IF('Each Gender - Gold'!CU58+'Each Gender - Silver'!CU58+'Each Gender - Bronze'!CU58 &gt; 0, 'Each Gender - Gold'!CU58*'Medal values'!$B$1+'Each Gender - Silver'!CU58*'Medal values'!$B$2+'Each Gender - Bronze'!CU58*'Medal values'!$B$3, "") + IF(AND(CU$1 = CT$1, CT$2 = "Mixed"), 0.5*CT58, 0) + IF(AND(CU$1 = CV$1, CV$2 = "Mixed"), 0.5*CV58, 0)</f>
        <v>0</v>
      </c>
      <c r="CV58" s="5">
        <f>IF('Each Gender - Gold'!CV58+'Each Gender - Silver'!CV58+'Each Gender - Bronze'!CV58 &gt; 0, 'Each Gender - Gold'!CV58*'Medal values'!$B$1+'Each Gender - Silver'!CV58*'Medal values'!$B$2+'Each Gender - Bronze'!CV58*'Medal values'!$B$3, "") + IF(AND(CV$1 = CU$1, CU$2 = "Mixed"), 0.5*CU58, 0) + IF(AND(CV$1 = CW$1, CW$2 = "Mixed"), 0.5*CW58, 0)</f>
        <v>0</v>
      </c>
      <c r="CW58" s="5">
        <f t="shared" ref="CW58:CX58" si="56">SUMIF($B$2:$CV$2,CW$2, $B58:$CV58)</f>
        <v>1</v>
      </c>
      <c r="CX58" s="5">
        <f t="shared" si="56"/>
        <v>0</v>
      </c>
    </row>
    <row r="59">
      <c r="A59" s="5" t="str">
        <f>Countries!A57</f>
        <v>LAT</v>
      </c>
      <c r="B59" s="5">
        <f>IF('Each Gender - Gold'!B59+'Each Gender - Silver'!B59+'Each Gender - Bronze'!B59 &gt; 0, 'Each Gender - Gold'!B59*'Medal values'!$B$1+'Each Gender - Silver'!B59*'Medal values'!$B$2+'Each Gender - Bronze'!B59*'Medal values'!$B$3, "") + IF(AND(B$1 = A$1, A$2 = "Mixed"), 0.5*A59, 0) + IF(AND(B$1 = C$1, C$2 = "Mixed"), 0.5*C59, 0)</f>
        <v>3.001</v>
      </c>
      <c r="C59" s="5">
        <f>IF('Each Gender - Gold'!C59+'Each Gender - Silver'!C59+'Each Gender - Bronze'!C59 &gt; 0, 'Each Gender - Gold'!C59*'Medal values'!$B$1+'Each Gender - Silver'!C59*'Medal values'!$B$2+'Each Gender - Bronze'!C59*'Medal values'!$B$3, "") + IF(AND(C$1 = B$1, B$2 = "Mixed"), 0.5*B59, 0) + IF(AND(C$1 = D$1, D$2 = "Mixed"), 0.5*D59, 0)</f>
        <v>0</v>
      </c>
      <c r="D59" s="5">
        <f>IF('Each Gender - Gold'!D59+'Each Gender - Silver'!D59+'Each Gender - Bronze'!D59 &gt; 0, 'Each Gender - Gold'!D59*'Medal values'!$B$1+'Each Gender - Silver'!D59*'Medal values'!$B$2+'Each Gender - Bronze'!D59*'Medal values'!$B$3, "") + IF(AND(D$1 = C$1, C$2 = "Mixed"), 0.5*C59, 0) + IF(AND(D$1 = E$1, E$2 = "Mixed"), 0.5*E59, 0)</f>
        <v>0</v>
      </c>
      <c r="E59" s="5">
        <f>IF('Each Gender - Gold'!E59+'Each Gender - Silver'!E59+'Each Gender - Bronze'!E59 &gt; 0, 'Each Gender - Gold'!E59*'Medal values'!$B$1+'Each Gender - Silver'!E59*'Medal values'!$B$2+'Each Gender - Bronze'!E59*'Medal values'!$B$3, "") + IF(AND(E$1 = D$1, D$2 = "Mixed"), 0.5*D59, 0) + IF(AND(E$1 = F$1, F$2 = "Mixed"), 0.5*F59, 0)</f>
        <v>0</v>
      </c>
      <c r="F59" s="5">
        <f>IF('Each Gender - Gold'!F59+'Each Gender - Silver'!F59+'Each Gender - Bronze'!F59 &gt; 0, 'Each Gender - Gold'!F59*'Medal values'!$B$1+'Each Gender - Silver'!F59*'Medal values'!$B$2+'Each Gender - Bronze'!F59*'Medal values'!$B$3, "") + IF(AND(F$1 = E$1, E$2 = "Mixed"), 0.5*E59, 0) + IF(AND(F$1 = G$1, G$2 = "Mixed"), 0.5*G59, 0)</f>
        <v>0</v>
      </c>
      <c r="G59" s="5">
        <f>IF('Each Gender - Gold'!G59+'Each Gender - Silver'!G59+'Each Gender - Bronze'!G59 &gt; 0, 'Each Gender - Gold'!G59*'Medal values'!$B$1+'Each Gender - Silver'!G59*'Medal values'!$B$2+'Each Gender - Bronze'!G59*'Medal values'!$B$3, "") + IF(AND(G$1 = F$1, F$2 = "Mixed"), 0.5*F59, 0) + IF(AND(G$1 = H$1, H$2 = "Mixed"), 0.5*H59, 0)</f>
        <v>0</v>
      </c>
      <c r="H59" s="5">
        <f>IF('Each Gender - Gold'!H59+'Each Gender - Silver'!H59+'Each Gender - Bronze'!H59 &gt; 0, 'Each Gender - Gold'!H59*'Medal values'!$B$1+'Each Gender - Silver'!H59*'Medal values'!$B$2+'Each Gender - Bronze'!H59*'Medal values'!$B$3, "") + IF(AND(H$1 = G$1, G$2 = "Mixed"), 0.5*G59, 0) + IF(AND(H$1 = I$1, I$2 = "Mixed"), 0.5*I59, 0)</f>
        <v>0</v>
      </c>
      <c r="I59" s="5">
        <f>IF('Each Gender - Gold'!I59+'Each Gender - Silver'!I59+'Each Gender - Bronze'!I59 &gt; 0, 'Each Gender - Gold'!I59*'Medal values'!$B$1+'Each Gender - Silver'!I59*'Medal values'!$B$2+'Each Gender - Bronze'!I59*'Medal values'!$B$3, "") + IF(AND(I$1 = H$1, H$2 = "Mixed"), 0.5*H59, 0) + IF(AND(I$1 = J$1, J$2 = "Mixed"), 0.5*J59, 0)</f>
        <v>0</v>
      </c>
      <c r="J59" s="5">
        <f>IF('Each Gender - Gold'!J59+'Each Gender - Silver'!J59+'Each Gender - Bronze'!J59 &gt; 0, 'Each Gender - Gold'!J59*'Medal values'!$B$1+'Each Gender - Silver'!J59*'Medal values'!$B$2+'Each Gender - Bronze'!J59*'Medal values'!$B$3, "") + IF(AND(J$1 = I$1, I$2 = "Mixed"), 0.5*I59, 0) + IF(AND(J$1 = K$1, K$2 = "Mixed"), 0.5*K59, 0)</f>
        <v>0</v>
      </c>
      <c r="K59" s="5">
        <f>IF('Each Gender - Gold'!K59+'Each Gender - Silver'!K59+'Each Gender - Bronze'!K59 &gt; 0, 'Each Gender - Gold'!K59*'Medal values'!$B$1+'Each Gender - Silver'!K59*'Medal values'!$B$2+'Each Gender - Bronze'!K59*'Medal values'!$B$3, "") + IF(AND(K$1 = J$1, J$2 = "Mixed"), 0.5*J59, 0) + IF(AND(K$1 = L$1, L$2 = "Mixed"), 0.5*L59, 0)</f>
        <v>0</v>
      </c>
      <c r="L59" s="5">
        <f>IF('Each Gender - Gold'!L59+'Each Gender - Silver'!L59+'Each Gender - Bronze'!L59 &gt; 0, 'Each Gender - Gold'!L59*'Medal values'!$B$1+'Each Gender - Silver'!L59*'Medal values'!$B$2+'Each Gender - Bronze'!L59*'Medal values'!$B$3, "") + IF(AND(L$1 = K$1, K$2 = "Mixed"), 0.5*K59, 0) + IF(AND(L$1 = M$1, M$2 = "Mixed"), 0.5*M59, 0)</f>
        <v>0</v>
      </c>
      <c r="M59" s="5">
        <f>IF('Each Gender - Gold'!M59+'Each Gender - Silver'!M59+'Each Gender - Bronze'!M59 &gt; 0, 'Each Gender - Gold'!M59*'Medal values'!$B$1+'Each Gender - Silver'!M59*'Medal values'!$B$2+'Each Gender - Bronze'!M59*'Medal values'!$B$3, "") + IF(AND(M$1 = L$1, L$2 = "Mixed"), 0.5*L59, 0) + IF(AND(M$1 = N$1, N$2 = "Mixed"), 0.5*N59, 0)</f>
        <v>0</v>
      </c>
      <c r="N59" s="5">
        <f>IF('Each Gender - Gold'!N59+'Each Gender - Silver'!N59+'Each Gender - Bronze'!N59 &gt; 0, 'Each Gender - Gold'!N59*'Medal values'!$B$1+'Each Gender - Silver'!N59*'Medal values'!$B$2+'Each Gender - Bronze'!N59*'Medal values'!$B$3, "") + IF(AND(N$1 = M$1, M$2 = "Mixed"), 0.5*M59, 0) + IF(AND(N$1 = O$1, O$2 = "Mixed"), 0.5*O59, 0)</f>
        <v>0</v>
      </c>
      <c r="O59" s="5">
        <f>IF('Each Gender - Gold'!O59+'Each Gender - Silver'!O59+'Each Gender - Bronze'!O59 &gt; 0, 'Each Gender - Gold'!O59*'Medal values'!$B$1+'Each Gender - Silver'!O59*'Medal values'!$B$2+'Each Gender - Bronze'!O59*'Medal values'!$B$3, "") + IF(AND(O$1 = N$1, N$2 = "Mixed"), 0.5*N59, 0) + IF(AND(O$1 = P$1, P$2 = "Mixed"), 0.5*P59, 0)</f>
        <v>0</v>
      </c>
      <c r="P59" s="5">
        <f>IF('Each Gender - Gold'!P59+'Each Gender - Silver'!P59+'Each Gender - Bronze'!P59 &gt; 0, 'Each Gender - Gold'!P59*'Medal values'!$B$1+'Each Gender - Silver'!P59*'Medal values'!$B$2+'Each Gender - Bronze'!P59*'Medal values'!$B$3, "") + IF(AND(P$1 = O$1, O$2 = "Mixed"), 0.5*O59, 0) + IF(AND(P$1 = Q$1, Q$2 = "Mixed"), 0.5*Q59, 0)</f>
        <v>0</v>
      </c>
      <c r="Q59" s="5">
        <f>IF('Each Gender - Gold'!Q59+'Each Gender - Silver'!Q59+'Each Gender - Bronze'!Q59 &gt; 0, 'Each Gender - Gold'!Q59*'Medal values'!$B$1+'Each Gender - Silver'!Q59*'Medal values'!$B$2+'Each Gender - Bronze'!Q59*'Medal values'!$B$3, "") + IF(AND(Q$1 = P$1, P$2 = "Mixed"), 0.5*P59, 0) + IF(AND(Q$1 = R$1, R$2 = "Mixed"), 0.5*R59, 0)</f>
        <v>0</v>
      </c>
      <c r="R59" s="5">
        <f>IF('Each Gender - Gold'!R59+'Each Gender - Silver'!R59+'Each Gender - Bronze'!R59 &gt; 0, 'Each Gender - Gold'!R59*'Medal values'!$B$1+'Each Gender - Silver'!R59*'Medal values'!$B$2+'Each Gender - Bronze'!R59*'Medal values'!$B$3, "") + IF(AND(R$1 = Q$1, Q$2 = "Mixed"), 0.5*Q59, 0) + IF(AND(R$1 = S$1, S$2 = "Mixed"), 0.5*S59, 0)</f>
        <v>0</v>
      </c>
      <c r="S59" s="5">
        <f>IF('Each Gender - Gold'!S59+'Each Gender - Silver'!S59+'Each Gender - Bronze'!S59 &gt; 0, 'Each Gender - Gold'!S59*'Medal values'!$B$1+'Each Gender - Silver'!S59*'Medal values'!$B$2+'Each Gender - Bronze'!S59*'Medal values'!$B$3, "") + IF(AND(S$1 = R$1, R$2 = "Mixed"), 0.5*R59, 0) + IF(AND(S$1 = T$1, T$2 = "Mixed"), 0.5*T59, 0)</f>
        <v>0</v>
      </c>
      <c r="T59" s="5">
        <f>IF('Each Gender - Gold'!T59+'Each Gender - Silver'!T59+'Each Gender - Bronze'!T59 &gt; 0, 'Each Gender - Gold'!T59*'Medal values'!$B$1+'Each Gender - Silver'!T59*'Medal values'!$B$2+'Each Gender - Bronze'!T59*'Medal values'!$B$3, "") + IF(AND(T$1 = S$1, S$2 = "Mixed"), 0.5*S59, 0) + IF(AND(T$1 = U$1, U$2 = "Mixed"), 0.5*U59, 0)</f>
        <v>0</v>
      </c>
      <c r="U59" s="5">
        <f>IF('Each Gender - Gold'!U59+'Each Gender - Silver'!U59+'Each Gender - Bronze'!U59 &gt; 0, 'Each Gender - Gold'!U59*'Medal values'!$B$1+'Each Gender - Silver'!U59*'Medal values'!$B$2+'Each Gender - Bronze'!U59*'Medal values'!$B$3, "") + IF(AND(U$1 = T$1, T$2 = "Mixed"), 0.5*T59, 0) + IF(AND(U$1 = V$1, V$2 = "Mixed"), 0.5*V59, 0)</f>
        <v>0</v>
      </c>
      <c r="V59" s="5">
        <f>IF('Each Gender - Gold'!V59+'Each Gender - Silver'!V59+'Each Gender - Bronze'!V59 &gt; 0, 'Each Gender - Gold'!V59*'Medal values'!$B$1+'Each Gender - Silver'!V59*'Medal values'!$B$2+'Each Gender - Bronze'!V59*'Medal values'!$B$3, "") + IF(AND(V$1 = U$1, U$2 = "Mixed"), 0.5*U59, 0) + IF(AND(V$1 = W$1, W$2 = "Mixed"), 0.5*W59, 0)</f>
        <v>0</v>
      </c>
      <c r="W59" s="5">
        <f>IF('Each Gender - Gold'!W59+'Each Gender - Silver'!W59+'Each Gender - Bronze'!W59 &gt; 0, 'Each Gender - Gold'!W59*'Medal values'!$B$1+'Each Gender - Silver'!W59*'Medal values'!$B$2+'Each Gender - Bronze'!W59*'Medal values'!$B$3, "") + IF(AND(W$1 = V$1, V$2 = "Mixed"), 0.5*V59, 0) + IF(AND(W$1 = X$1, X$2 = "Mixed"), 0.5*X59, 0)</f>
        <v>0</v>
      </c>
      <c r="X59" s="5">
        <f>IF('Each Gender - Gold'!X59+'Each Gender - Silver'!X59+'Each Gender - Bronze'!X59 &gt; 0, 'Each Gender - Gold'!X59*'Medal values'!$B$1+'Each Gender - Silver'!X59*'Medal values'!$B$2+'Each Gender - Bronze'!X59*'Medal values'!$B$3, "") + IF(AND(X$1 = W$1, W$2 = "Mixed"), 0.5*W59, 0) + IF(AND(X$1 = Y$1, Y$2 = "Mixed"), 0.5*Y59, 0)</f>
        <v>0</v>
      </c>
      <c r="Y59" s="5">
        <f>IF('Each Gender - Gold'!Y59+'Each Gender - Silver'!Y59+'Each Gender - Bronze'!Y59 &gt; 0, 'Each Gender - Gold'!Y59*'Medal values'!$B$1+'Each Gender - Silver'!Y59*'Medal values'!$B$2+'Each Gender - Bronze'!Y59*'Medal values'!$B$3, "") + IF(AND(Y$1 = X$1, X$2 = "Mixed"), 0.5*X59, 0) + IF(AND(Y$1 = Z$1, Z$2 = "Mixed"), 0.5*Z59, 0)</f>
        <v>0</v>
      </c>
      <c r="Z59" s="5">
        <f>IF('Each Gender - Gold'!Z59+'Each Gender - Silver'!Z59+'Each Gender - Bronze'!Z59 &gt; 0, 'Each Gender - Gold'!Z59*'Medal values'!$B$1+'Each Gender - Silver'!Z59*'Medal values'!$B$2+'Each Gender - Bronze'!Z59*'Medal values'!$B$3, "") + IF(AND(Z$1 = Y$1, Y$2 = "Mixed"), 0.5*Y59, 0) + IF(AND(Z$1 = AA$1, AA$2 = "Mixed"), 0.5*AA59, 0)</f>
        <v>0</v>
      </c>
      <c r="AA59" s="5">
        <f>IF('Each Gender - Gold'!AA59+'Each Gender - Silver'!AA59+'Each Gender - Bronze'!AA59 &gt; 0, 'Each Gender - Gold'!AA59*'Medal values'!$B$1+'Each Gender - Silver'!AA59*'Medal values'!$B$2+'Each Gender - Bronze'!AA59*'Medal values'!$B$3, "") + IF(AND(AA$1 = Z$1, Z$2 = "Mixed"), 0.5*Z59, 0) + IF(AND(AA$1 = AB$1, AB$2 = "Mixed"), 0.5*AB59, 0)</f>
        <v>0</v>
      </c>
      <c r="AB59" s="5">
        <f>IF('Each Gender - Gold'!AB59+'Each Gender - Silver'!AB59+'Each Gender - Bronze'!AB59 &gt; 0, 'Each Gender - Gold'!AB59*'Medal values'!$B$1+'Each Gender - Silver'!AB59*'Medal values'!$B$2+'Each Gender - Bronze'!AB59*'Medal values'!$B$3, "") + IF(AND(AB$1 = AA$1, AA$2 = "Mixed"), 0.5*AA59, 0) + IF(AND(AB$1 = AC$1, AC$2 = "Mixed"), 0.5*AC59, 0)</f>
        <v>0</v>
      </c>
      <c r="AC59" s="5">
        <f>IF('Each Gender - Gold'!AC59+'Each Gender - Silver'!AC59+'Each Gender - Bronze'!AC59 &gt; 0, 'Each Gender - Gold'!AC59*'Medal values'!$B$1+'Each Gender - Silver'!AC59*'Medal values'!$B$2+'Each Gender - Bronze'!AC59*'Medal values'!$B$3, "") + IF(AND(AC$1 = AB$1, AB$2 = "Mixed"), 0.5*AB59, 0) + IF(AND(AC$1 = AD$1, AD$2 = "Mixed"), 0.5*AD59, 0)</f>
        <v>0</v>
      </c>
      <c r="AD59" s="5">
        <f>IF('Each Gender - Gold'!AD59+'Each Gender - Silver'!AD59+'Each Gender - Bronze'!AD59 &gt; 0, 'Each Gender - Gold'!AD59*'Medal values'!$B$1+'Each Gender - Silver'!AD59*'Medal values'!$B$2+'Each Gender - Bronze'!AD59*'Medal values'!$B$3, "") + IF(AND(AD$1 = AC$1, AC$2 = "Mixed"), 0.5*AC59, 0) + IF(AND(AD$1 = AE$1, AE$2 = "Mixed"), 0.5*AE59, 0)</f>
        <v>0</v>
      </c>
      <c r="AE59" s="5">
        <f>IF('Each Gender - Gold'!AE59+'Each Gender - Silver'!AE59+'Each Gender - Bronze'!AE59 &gt; 0, 'Each Gender - Gold'!AE59*'Medal values'!$B$1+'Each Gender - Silver'!AE59*'Medal values'!$B$2+'Each Gender - Bronze'!AE59*'Medal values'!$B$3, "") + IF(AND(AE$1 = AD$1, AD$2 = "Mixed"), 0.5*AD59, 0) + IF(AND(AE$1 = AF$1, AF$2 = "Mixed"), 0.5*AF59, 0)</f>
        <v>0</v>
      </c>
      <c r="AF59" s="5">
        <f>IF('Each Gender - Gold'!AF59+'Each Gender - Silver'!AF59+'Each Gender - Bronze'!AF59 &gt; 0, 'Each Gender - Gold'!AF59*'Medal values'!$B$1+'Each Gender - Silver'!AF59*'Medal values'!$B$2+'Each Gender - Bronze'!AF59*'Medal values'!$B$3, "") + IF(AND(AF$1 = AE$1, AE$2 = "Mixed"), 0.5*AE59, 0) + IF(AND(AF$1 = AG$1, AG$2 = "Mixed"), 0.5*AG59, 0)</f>
        <v>0</v>
      </c>
      <c r="AG59" s="5">
        <f>IF('Each Gender - Gold'!AG59+'Each Gender - Silver'!AG59+'Each Gender - Bronze'!AG59 &gt; 0, 'Each Gender - Gold'!AG59*'Medal values'!$B$1+'Each Gender - Silver'!AG59*'Medal values'!$B$2+'Each Gender - Bronze'!AG59*'Medal values'!$B$3, "") + IF(AND(AG$1 = AF$1, AF$2 = "Mixed"), 0.5*AF59, 0) + IF(AND(AG$1 = AH$1, AH$2 = "Mixed"), 0.5*AH59, 0)</f>
        <v>0</v>
      </c>
      <c r="AH59" s="5">
        <f>IF('Each Gender - Gold'!AH59+'Each Gender - Silver'!AH59+'Each Gender - Bronze'!AH59 &gt; 0, 'Each Gender - Gold'!AH59*'Medal values'!$B$1+'Each Gender - Silver'!AH59*'Medal values'!$B$2+'Each Gender - Bronze'!AH59*'Medal values'!$B$3, "") + IF(AND(AH$1 = AG$1, AG$2 = "Mixed"), 0.5*AG59, 0) + IF(AND(AH$1 = AI$1, AI$2 = "Mixed"), 0.5*AI59, 0)</f>
        <v>0</v>
      </c>
      <c r="AI59" s="5">
        <f>IF('Each Gender - Gold'!AI59+'Each Gender - Silver'!AI59+'Each Gender - Bronze'!AI59 &gt; 0, 'Each Gender - Gold'!AI59*'Medal values'!$B$1+'Each Gender - Silver'!AI59*'Medal values'!$B$2+'Each Gender - Bronze'!AI59*'Medal values'!$B$3, "") + IF(AND(AI$1 = AH$1, AH$2 = "Mixed"), 0.5*AH59, 0) + IF(AND(AI$1 = AJ$1, AJ$2 = "Mixed"), 0.5*AJ59, 0)</f>
        <v>0</v>
      </c>
      <c r="AJ59" s="5">
        <f>IF('Each Gender - Gold'!AJ59+'Each Gender - Silver'!AJ59+'Each Gender - Bronze'!AJ59 &gt; 0, 'Each Gender - Gold'!AJ59*'Medal values'!$B$1+'Each Gender - Silver'!AJ59*'Medal values'!$B$2+'Each Gender - Bronze'!AJ59*'Medal values'!$B$3, "") + IF(AND(AJ$1 = AI$1, AI$2 = "Mixed"), 0.5*AI59, 0) + IF(AND(AJ$1 = AK$1, AK$2 = "Mixed"), 0.5*AK59, 0)</f>
        <v>0</v>
      </c>
      <c r="AK59" s="5">
        <f>IF('Each Gender - Gold'!AK59+'Each Gender - Silver'!AK59+'Each Gender - Bronze'!AK59 &gt; 0, 'Each Gender - Gold'!AK59*'Medal values'!$B$1+'Each Gender - Silver'!AK59*'Medal values'!$B$2+'Each Gender - Bronze'!AK59*'Medal values'!$B$3, "") + IF(AND(AK$1 = AJ$1, AJ$2 = "Mixed"), 0.5*AJ59, 0) + IF(AND(AK$1 = AL$1, AL$2 = "Mixed"), 0.5*AL59, 0)</f>
        <v>0</v>
      </c>
      <c r="AL59" s="5">
        <f>IF('Each Gender - Gold'!AL59+'Each Gender - Silver'!AL59+'Each Gender - Bronze'!AL59 &gt; 0, 'Each Gender - Gold'!AL59*'Medal values'!$B$1+'Each Gender - Silver'!AL59*'Medal values'!$B$2+'Each Gender - Bronze'!AL59*'Medal values'!$B$3, "") + IF(AND(AL$1 = AK$1, AK$2 = "Mixed"), 0.5*AK59, 0) + IF(AND(AL$1 = AM$1, AM$2 = "Mixed"), 0.5*AM59, 0)</f>
        <v>0</v>
      </c>
      <c r="AM59" s="5">
        <f>IF('Each Gender - Gold'!AM59+'Each Gender - Silver'!AM59+'Each Gender - Bronze'!AM59 &gt; 0, 'Each Gender - Gold'!AM59*'Medal values'!$B$1+'Each Gender - Silver'!AM59*'Medal values'!$B$2+'Each Gender - Bronze'!AM59*'Medal values'!$B$3, "") + IF(AND(AM$1 = AL$1, AL$2 = "Mixed"), 0.5*AL59, 0) + IF(AND(AM$1 = AN$1, AN$2 = "Mixed"), 0.5*AN59, 0)</f>
        <v>0</v>
      </c>
      <c r="AN59" s="5">
        <f>IF('Each Gender - Gold'!AN59+'Each Gender - Silver'!AN59+'Each Gender - Bronze'!AN59 &gt; 0, 'Each Gender - Gold'!AN59*'Medal values'!$B$1+'Each Gender - Silver'!AN59*'Medal values'!$B$2+'Each Gender - Bronze'!AN59*'Medal values'!$B$3, "") + IF(AND(AN$1 = AM$1, AM$2 = "Mixed"), 0.5*AM59, 0) + IF(AND(AN$1 = AO$1, AO$2 = "Mixed"), 0.5*AO59, 0)</f>
        <v>0</v>
      </c>
      <c r="AO59" s="5">
        <f>IF('Each Gender - Gold'!AO59+'Each Gender - Silver'!AO59+'Each Gender - Bronze'!AO59 &gt; 0, 'Each Gender - Gold'!AO59*'Medal values'!$B$1+'Each Gender - Silver'!AO59*'Medal values'!$B$2+'Each Gender - Bronze'!AO59*'Medal values'!$B$3, "") + IF(AND(AO$1 = AN$1, AN$2 = "Mixed"), 0.5*AN59, 0) + IF(AND(AO$1 = AP$1, AP$2 = "Mixed"), 0.5*AP59, 0)</f>
        <v>0</v>
      </c>
      <c r="AP59" s="5">
        <f>IF('Each Gender - Gold'!AP59+'Each Gender - Silver'!AP59+'Each Gender - Bronze'!AP59 &gt; 0, 'Each Gender - Gold'!AP59*'Medal values'!$B$1+'Each Gender - Silver'!AP59*'Medal values'!$B$2+'Each Gender - Bronze'!AP59*'Medal values'!$B$3, "") + IF(AND(AP$1 = AO$1, AO$2 = "Mixed"), 0.5*AO59, 0) + IF(AND(AP$1 = AQ$1, AQ$2 = "Mixed"), 0.5*AQ59, 0)</f>
        <v>0</v>
      </c>
      <c r="AQ59" s="5">
        <f>IF('Each Gender - Gold'!AQ59+'Each Gender - Silver'!AQ59+'Each Gender - Bronze'!AQ59 &gt; 0, 'Each Gender - Gold'!AQ59*'Medal values'!$B$1+'Each Gender - Silver'!AQ59*'Medal values'!$B$2+'Each Gender - Bronze'!AQ59*'Medal values'!$B$3, "") + IF(AND(AQ$1 = AP$1, AP$2 = "Mixed"), 0.5*AP59, 0) + IF(AND(AQ$1 = AR$1, AR$2 = "Mixed"), 0.5*AR59, 0)</f>
        <v>0</v>
      </c>
      <c r="AR59" s="5">
        <f>IF('Each Gender - Gold'!AR59+'Each Gender - Silver'!AR59+'Each Gender - Bronze'!AR59 &gt; 0, 'Each Gender - Gold'!AR59*'Medal values'!$B$1+'Each Gender - Silver'!AR59*'Medal values'!$B$2+'Each Gender - Bronze'!AR59*'Medal values'!$B$3, "") + IF(AND(AR$1 = AQ$1, AQ$2 = "Mixed"), 0.5*AQ59, 0) + IF(AND(AR$1 = AS$1, AS$2 = "Mixed"), 0.5*AS59, 0)</f>
        <v>0</v>
      </c>
      <c r="AS59" s="5">
        <f>IF('Each Gender - Gold'!AS59+'Each Gender - Silver'!AS59+'Each Gender - Bronze'!AS59 &gt; 0, 'Each Gender - Gold'!AS59*'Medal values'!$B$1+'Each Gender - Silver'!AS59*'Medal values'!$B$2+'Each Gender - Bronze'!AS59*'Medal values'!$B$3, "") + IF(AND(AS$1 = AR$1, AR$2 = "Mixed"), 0.5*AR59, 0) + IF(AND(AS$1 = AT$1, AT$2 = "Mixed"), 0.5*AT59, 0)</f>
        <v>0</v>
      </c>
      <c r="AT59" s="5">
        <f>IF('Each Gender - Gold'!AT59+'Each Gender - Silver'!AT59+'Each Gender - Bronze'!AT59 &gt; 0, 'Each Gender - Gold'!AT59*'Medal values'!$B$1+'Each Gender - Silver'!AT59*'Medal values'!$B$2+'Each Gender - Bronze'!AT59*'Medal values'!$B$3, "") + IF(AND(AT$1 = AS$1, AS$2 = "Mixed"), 0.5*AS59, 0) + IF(AND(AT$1 = AU$1, AU$2 = "Mixed"), 0.5*AU59, 0)</f>
        <v>0</v>
      </c>
      <c r="AU59" s="5">
        <f>IF('Each Gender - Gold'!AU59+'Each Gender - Silver'!AU59+'Each Gender - Bronze'!AU59 &gt; 0, 'Each Gender - Gold'!AU59*'Medal values'!$B$1+'Each Gender - Silver'!AU59*'Medal values'!$B$2+'Each Gender - Bronze'!AU59*'Medal values'!$B$3, "") + IF(AND(AU$1 = AT$1, AT$2 = "Mixed"), 0.5*AT59, 0) + IF(AND(AU$1 = AV$1, AV$2 = "Mixed"), 0.5*AV59, 0)</f>
        <v>0</v>
      </c>
      <c r="AV59" s="5">
        <f>IF('Each Gender - Gold'!AV59+'Each Gender - Silver'!AV59+'Each Gender - Bronze'!AV59 &gt; 0, 'Each Gender - Gold'!AV59*'Medal values'!$B$1+'Each Gender - Silver'!AV59*'Medal values'!$B$2+'Each Gender - Bronze'!AV59*'Medal values'!$B$3, "") + IF(AND(AV$1 = AU$1, AU$2 = "Mixed"), 0.5*AU59, 0) + IF(AND(AV$1 = AW$1, AW$2 = "Mixed"), 0.5*AW59, 0)</f>
        <v>0</v>
      </c>
      <c r="AW59" s="5">
        <f>IF('Each Gender - Gold'!AW59+'Each Gender - Silver'!AW59+'Each Gender - Bronze'!AW59 &gt; 0, 'Each Gender - Gold'!AW59*'Medal values'!$B$1+'Each Gender - Silver'!AW59*'Medal values'!$B$2+'Each Gender - Bronze'!AW59*'Medal values'!$B$3, "") + IF(AND(AW$1 = AV$1, AV$2 = "Mixed"), 0.5*AV59, 0) + IF(AND(AW$1 = AX$1, AX$2 = "Mixed"), 0.5*AX59, 0)</f>
        <v>0</v>
      </c>
      <c r="AX59" s="5">
        <f>IF('Each Gender - Gold'!AX59+'Each Gender - Silver'!AX59+'Each Gender - Bronze'!AX59 &gt; 0, 'Each Gender - Gold'!AX59*'Medal values'!$B$1+'Each Gender - Silver'!AX59*'Medal values'!$B$2+'Each Gender - Bronze'!AX59*'Medal values'!$B$3, "") + IF(AND(AX$1 = AW$1, AW$2 = "Mixed"), 0.5*AW59, 0) + IF(AND(AX$1 = AY$1, AY$2 = "Mixed"), 0.5*AY59, 0)</f>
        <v>0</v>
      </c>
      <c r="AY59" s="5">
        <f>IF('Each Gender - Gold'!AY59+'Each Gender - Silver'!AY59+'Each Gender - Bronze'!AY59 &gt; 0, 'Each Gender - Gold'!AY59*'Medal values'!$B$1+'Each Gender - Silver'!AY59*'Medal values'!$B$2+'Each Gender - Bronze'!AY59*'Medal values'!$B$3, "") + IF(AND(AY$1 = AX$1, AX$2 = "Mixed"), 0.5*AX59, 0) + IF(AND(AY$1 = AZ$1, AZ$2 = "Mixed"), 0.5*AZ59, 0)</f>
        <v>0</v>
      </c>
      <c r="AZ59" s="5">
        <f>IF('Each Gender - Gold'!AZ59+'Each Gender - Silver'!AZ59+'Each Gender - Bronze'!AZ59 &gt; 0, 'Each Gender - Gold'!AZ59*'Medal values'!$B$1+'Each Gender - Silver'!AZ59*'Medal values'!$B$2+'Each Gender - Bronze'!AZ59*'Medal values'!$B$3, "") + IF(AND(AZ$1 = AY$1, AY$2 = "Mixed"), 0.5*AY59, 0) + IF(AND(AZ$1 = BA$1, BA$2 = "Mixed"), 0.5*BA59, 0)</f>
        <v>0</v>
      </c>
      <c r="BA59" s="5">
        <f>IF('Each Gender - Gold'!BA59+'Each Gender - Silver'!BA59+'Each Gender - Bronze'!BA59 &gt; 0, 'Each Gender - Gold'!BA59*'Medal values'!$B$1+'Each Gender - Silver'!BA59*'Medal values'!$B$2+'Each Gender - Bronze'!BA59*'Medal values'!$B$3, "") + IF(AND(BA$1 = AZ$1, AZ$2 = "Mixed"), 0.5*AZ59, 0) + IF(AND(BA$1 = BB$1, BB$2 = "Mixed"), 0.5*BB59, 0)</f>
        <v>0</v>
      </c>
      <c r="BB59" s="5">
        <f>IF('Each Gender - Gold'!BB59+'Each Gender - Silver'!BB59+'Each Gender - Bronze'!BB59 &gt; 0, 'Each Gender - Gold'!BB59*'Medal values'!$B$1+'Each Gender - Silver'!BB59*'Medal values'!$B$2+'Each Gender - Bronze'!BB59*'Medal values'!$B$3, "") + IF(AND(BB$1 = BA$1, BA$2 = "Mixed"), 0.5*BA59, 0) + IF(AND(BB$1 = BC$1, BC$2 = "Mixed"), 0.5*BC59, 0)</f>
        <v>0</v>
      </c>
      <c r="BC59" s="5">
        <f>IF('Each Gender - Gold'!BC59+'Each Gender - Silver'!BC59+'Each Gender - Bronze'!BC59 &gt; 0, 'Each Gender - Gold'!BC59*'Medal values'!$B$1+'Each Gender - Silver'!BC59*'Medal values'!$B$2+'Each Gender - Bronze'!BC59*'Medal values'!$B$3, "") + IF(AND(BC$1 = BB$1, BB$2 = "Mixed"), 0.5*BB59, 0) + IF(AND(BC$1 = BD$1, BD$2 = "Mixed"), 0.5*BD59, 0)</f>
        <v>0</v>
      </c>
      <c r="BD59" s="5">
        <f>IF('Each Gender - Gold'!BD59+'Each Gender - Silver'!BD59+'Each Gender - Bronze'!BD59 &gt; 0, 'Each Gender - Gold'!BD59*'Medal values'!$B$1+'Each Gender - Silver'!BD59*'Medal values'!$B$2+'Each Gender - Bronze'!BD59*'Medal values'!$B$3, "") + IF(AND(BD$1 = BC$1, BC$2 = "Mixed"), 0.5*BC59, 0) + IF(AND(BD$1 = BE$1, BE$2 = "Mixed"), 0.5*BE59, 0)</f>
        <v>0</v>
      </c>
      <c r="BE59" s="5">
        <f>IF('Each Gender - Gold'!BE59+'Each Gender - Silver'!BE59+'Each Gender - Bronze'!BE59 &gt; 0, 'Each Gender - Gold'!BE59*'Medal values'!$B$1+'Each Gender - Silver'!BE59*'Medal values'!$B$2+'Each Gender - Bronze'!BE59*'Medal values'!$B$3, "") + IF(AND(BE$1 = BD$1, BD$2 = "Mixed"), 0.5*BD59, 0) + IF(AND(BE$1 = BF$1, BF$2 = "Mixed"), 0.5*BF59, 0)</f>
        <v>0</v>
      </c>
      <c r="BF59" s="5">
        <f>IF('Each Gender - Gold'!BF59+'Each Gender - Silver'!BF59+'Each Gender - Bronze'!BF59 &gt; 0, 'Each Gender - Gold'!BF59*'Medal values'!$B$1+'Each Gender - Silver'!BF59*'Medal values'!$B$2+'Each Gender - Bronze'!BF59*'Medal values'!$B$3, "") + IF(AND(BF$1 = BE$1, BE$2 = "Mixed"), 0.5*BE59, 0) + IF(AND(BF$1 = BG$1, BG$2 = "Mixed"), 0.5*BG59, 0)</f>
        <v>0</v>
      </c>
      <c r="BG59" s="5">
        <f>IF('Each Gender - Gold'!BG59+'Each Gender - Silver'!BG59+'Each Gender - Bronze'!BG59 &gt; 0, 'Each Gender - Gold'!BG59*'Medal values'!$B$1+'Each Gender - Silver'!BG59*'Medal values'!$B$2+'Each Gender - Bronze'!BG59*'Medal values'!$B$3, "") + IF(AND(BG$1 = BF$1, BF$2 = "Mixed"), 0.5*BF59, 0) + IF(AND(BG$1 = BH$1, BH$2 = "Mixed"), 0.5*BH59, 0)</f>
        <v>0</v>
      </c>
      <c r="BH59" s="5">
        <f>IF('Each Gender - Gold'!BH59+'Each Gender - Silver'!BH59+'Each Gender - Bronze'!BH59 &gt; 0, 'Each Gender - Gold'!BH59*'Medal values'!$B$1+'Each Gender - Silver'!BH59*'Medal values'!$B$2+'Each Gender - Bronze'!BH59*'Medal values'!$B$3, "") + IF(AND(BH$1 = BG$1, BG$2 = "Mixed"), 0.5*BG59, 0) + IF(AND(BH$1 = BI$1, BI$2 = "Mixed"), 0.5*BI59, 0)</f>
        <v>0</v>
      </c>
      <c r="BI59" s="5">
        <f>IF('Each Gender - Gold'!BI59+'Each Gender - Silver'!BI59+'Each Gender - Bronze'!BI59 &gt; 0, 'Each Gender - Gold'!BI59*'Medal values'!$B$1+'Each Gender - Silver'!BI59*'Medal values'!$B$2+'Each Gender - Bronze'!BI59*'Medal values'!$B$3, "") + IF(AND(BI$1 = BH$1, BH$2 = "Mixed"), 0.5*BH59, 0) + IF(AND(BI$1 = BJ$1, BJ$2 = "Mixed"), 0.5*BJ59, 0)</f>
        <v>0</v>
      </c>
      <c r="BJ59" s="5">
        <f>IF('Each Gender - Gold'!BJ59+'Each Gender - Silver'!BJ59+'Each Gender - Bronze'!BJ59 &gt; 0, 'Each Gender - Gold'!BJ59*'Medal values'!$B$1+'Each Gender - Silver'!BJ59*'Medal values'!$B$2+'Each Gender - Bronze'!BJ59*'Medal values'!$B$3, "") + IF(AND(BJ$1 = BI$1, BI$2 = "Mixed"), 0.5*BI59, 0) + IF(AND(BJ$1 = BK$1, BK$2 = "Mixed"), 0.5*BK59, 0)</f>
        <v>0</v>
      </c>
      <c r="BK59" s="5">
        <f>IF('Each Gender - Gold'!BK59+'Each Gender - Silver'!BK59+'Each Gender - Bronze'!BK59 &gt; 0, 'Each Gender - Gold'!BK59*'Medal values'!$B$1+'Each Gender - Silver'!BK59*'Medal values'!$B$2+'Each Gender - Bronze'!BK59*'Medal values'!$B$3, "") + IF(AND(BK$1 = BJ$1, BJ$2 = "Mixed"), 0.5*BJ59, 0) + IF(AND(BK$1 = BL$1, BL$2 = "Mixed"), 0.5*BL59, 0)</f>
        <v>0</v>
      </c>
      <c r="BL59" s="5">
        <f>IF('Each Gender - Gold'!BL59+'Each Gender - Silver'!BL59+'Each Gender - Bronze'!BL59 &gt; 0, 'Each Gender - Gold'!BL59*'Medal values'!$B$1+'Each Gender - Silver'!BL59*'Medal values'!$B$2+'Each Gender - Bronze'!BL59*'Medal values'!$B$3, "") + IF(AND(BL$1 = BK$1, BK$2 = "Mixed"), 0.5*BK59, 0) + IF(AND(BL$1 = BM$1, BM$2 = "Mixed"), 0.5*BM59, 0)</f>
        <v>0</v>
      </c>
      <c r="BM59" s="5">
        <f>IF('Each Gender - Gold'!BM59+'Each Gender - Silver'!BM59+'Each Gender - Bronze'!BM59 &gt; 0, 'Each Gender - Gold'!BM59*'Medal values'!$B$1+'Each Gender - Silver'!BM59*'Medal values'!$B$2+'Each Gender - Bronze'!BM59*'Medal values'!$B$3, "") + IF(AND(BM$1 = BL$1, BL$2 = "Mixed"), 0.5*BL59, 0) + IF(AND(BM$1 = BN$1, BN$2 = "Mixed"), 0.5*BN59, 0)</f>
        <v>0</v>
      </c>
      <c r="BN59" s="5">
        <f>IF('Each Gender - Gold'!BN59+'Each Gender - Silver'!BN59+'Each Gender - Bronze'!BN59 &gt; 0, 'Each Gender - Gold'!BN59*'Medal values'!$B$1+'Each Gender - Silver'!BN59*'Medal values'!$B$2+'Each Gender - Bronze'!BN59*'Medal values'!$B$3, "") + IF(AND(BN$1 = BM$1, BM$2 = "Mixed"), 0.5*BM59, 0) + IF(AND(BN$1 = BO$1, BO$2 = "Mixed"), 0.5*BO59, 0)</f>
        <v>0</v>
      </c>
      <c r="BO59" s="5">
        <f>IF('Each Gender - Gold'!BO59+'Each Gender - Silver'!BO59+'Each Gender - Bronze'!BO59 &gt; 0, 'Each Gender - Gold'!BO59*'Medal values'!$B$1+'Each Gender - Silver'!BO59*'Medal values'!$B$2+'Each Gender - Bronze'!BO59*'Medal values'!$B$3, "") + IF(AND(BO$1 = BN$1, BN$2 = "Mixed"), 0.5*BN59, 0) + IF(AND(BO$1 = BP$1, BP$2 = "Mixed"), 0.5*BP59, 0)</f>
        <v>0</v>
      </c>
      <c r="BP59" s="5">
        <f>IF('Each Gender - Gold'!BP59+'Each Gender - Silver'!BP59+'Each Gender - Bronze'!BP59 &gt; 0, 'Each Gender - Gold'!BP59*'Medal values'!$B$1+'Each Gender - Silver'!BP59*'Medal values'!$B$2+'Each Gender - Bronze'!BP59*'Medal values'!$B$3, "") + IF(AND(BP$1 = BO$1, BO$2 = "Mixed"), 0.5*BO59, 0) + IF(AND(BP$1 = BQ$1, BQ$2 = "Mixed"), 0.5*BQ59, 0)</f>
        <v>0</v>
      </c>
      <c r="BQ59" s="5">
        <f>IF('Each Gender - Gold'!BQ59+'Each Gender - Silver'!BQ59+'Each Gender - Bronze'!BQ59 &gt; 0, 'Each Gender - Gold'!BQ59*'Medal values'!$B$1+'Each Gender - Silver'!BQ59*'Medal values'!$B$2+'Each Gender - Bronze'!BQ59*'Medal values'!$B$3, "") + IF(AND(BQ$1 = BP$1, BP$2 = "Mixed"), 0.5*BP59, 0) + IF(AND(BQ$1 = BR$1, BR$2 = "Mixed"), 0.5*BR59, 0)</f>
        <v>0</v>
      </c>
      <c r="BR59" s="5">
        <f>IF('Each Gender - Gold'!BR59+'Each Gender - Silver'!BR59+'Each Gender - Bronze'!BR59 &gt; 0, 'Each Gender - Gold'!BR59*'Medal values'!$B$1+'Each Gender - Silver'!BR59*'Medal values'!$B$2+'Each Gender - Bronze'!BR59*'Medal values'!$B$3, "") + IF(AND(BR$1 = BQ$1, BQ$2 = "Mixed"), 0.5*BQ59, 0) + IF(AND(BR$1 = BS$1, BS$2 = "Mixed"), 0.5*BS59, 0)</f>
        <v>0</v>
      </c>
      <c r="BS59" s="5">
        <f>IF('Each Gender - Gold'!BS59+'Each Gender - Silver'!BS59+'Each Gender - Bronze'!BS59 &gt; 0, 'Each Gender - Gold'!BS59*'Medal values'!$B$1+'Each Gender - Silver'!BS59*'Medal values'!$B$2+'Each Gender - Bronze'!BS59*'Medal values'!$B$3, "") + IF(AND(BS$1 = BR$1, BR$2 = "Mixed"), 0.5*BR59, 0) + IF(AND(BS$1 = BT$1, BT$2 = "Mixed"), 0.5*BT59, 0)</f>
        <v>0</v>
      </c>
      <c r="BT59" s="5">
        <f>IF('Each Gender - Gold'!BT59+'Each Gender - Silver'!BT59+'Each Gender - Bronze'!BT59 &gt; 0, 'Each Gender - Gold'!BT59*'Medal values'!$B$1+'Each Gender - Silver'!BT59*'Medal values'!$B$2+'Each Gender - Bronze'!BT59*'Medal values'!$B$3, "") + IF(AND(BT$1 = BS$1, BS$2 = "Mixed"), 0.5*BS59, 0) + IF(AND(BT$1 = BU$1, BU$2 = "Mixed"), 0.5*BU59, 0)</f>
        <v>0</v>
      </c>
      <c r="BU59" s="5">
        <f>IF('Each Gender - Gold'!BU59+'Each Gender - Silver'!BU59+'Each Gender - Bronze'!BU59 &gt; 0, 'Each Gender - Gold'!BU59*'Medal values'!$B$1+'Each Gender - Silver'!BU59*'Medal values'!$B$2+'Each Gender - Bronze'!BU59*'Medal values'!$B$3, "") + IF(AND(BU$1 = BT$1, BT$2 = "Mixed"), 0.5*BT59, 0) + IF(AND(BU$1 = BV$1, BV$2 = "Mixed"), 0.5*BV59, 0)</f>
        <v>0</v>
      </c>
      <c r="BV59" s="5">
        <f>IF('Each Gender - Gold'!BV59+'Each Gender - Silver'!BV59+'Each Gender - Bronze'!BV59 &gt; 0, 'Each Gender - Gold'!BV59*'Medal values'!$B$1+'Each Gender - Silver'!BV59*'Medal values'!$B$2+'Each Gender - Bronze'!BV59*'Medal values'!$B$3, "") + IF(AND(BV$1 = BU$1, BU$2 = "Mixed"), 0.5*BU59, 0) + IF(AND(BV$1 = BW$1, BW$2 = "Mixed"), 0.5*BW59, 0)</f>
        <v>0</v>
      </c>
      <c r="BW59" s="5">
        <f>IF('Each Gender - Gold'!BW59+'Each Gender - Silver'!BW59+'Each Gender - Bronze'!BW59 &gt; 0, 'Each Gender - Gold'!BW59*'Medal values'!$B$1+'Each Gender - Silver'!BW59*'Medal values'!$B$2+'Each Gender - Bronze'!BW59*'Medal values'!$B$3, "") + IF(AND(BW$1 = BV$1, BV$2 = "Mixed"), 0.5*BV59, 0) + IF(AND(BW$1 = BX$1, BX$2 = "Mixed"), 0.5*BX59, 0)</f>
        <v>0</v>
      </c>
      <c r="BX59" s="5">
        <f>IF('Each Gender - Gold'!BX59+'Each Gender - Silver'!BX59+'Each Gender - Bronze'!BX59 &gt; 0, 'Each Gender - Gold'!BX59*'Medal values'!$B$1+'Each Gender - Silver'!BX59*'Medal values'!$B$2+'Each Gender - Bronze'!BX59*'Medal values'!$B$3, "") + IF(AND(BX$1 = BW$1, BW$2 = "Mixed"), 0.5*BW59, 0) + IF(AND(BX$1 = BY$1, BY$2 = "Mixed"), 0.5*BY59, 0)</f>
        <v>0</v>
      </c>
      <c r="BY59" s="5">
        <f>IF('Each Gender - Gold'!BY59+'Each Gender - Silver'!BY59+'Each Gender - Bronze'!BY59 &gt; 0, 'Each Gender - Gold'!BY59*'Medal values'!$B$1+'Each Gender - Silver'!BY59*'Medal values'!$B$2+'Each Gender - Bronze'!BY59*'Medal values'!$B$3, "") + IF(AND(BY$1 = BX$1, BX$2 = "Mixed"), 0.5*BX59, 0) + IF(AND(BY$1 = BZ$1, BZ$2 = "Mixed"), 0.5*BZ59, 0)</f>
        <v>0</v>
      </c>
      <c r="BZ59" s="5">
        <f>IF('Each Gender - Gold'!BZ59+'Each Gender - Silver'!BZ59+'Each Gender - Bronze'!BZ59 &gt; 0, 'Each Gender - Gold'!BZ59*'Medal values'!$B$1+'Each Gender - Silver'!BZ59*'Medal values'!$B$2+'Each Gender - Bronze'!BZ59*'Medal values'!$B$3, "") + IF(AND(BZ$1 = BY$1, BY$2 = "Mixed"), 0.5*BY59, 0) + IF(AND(BZ$1 = CA$1, CA$2 = "Mixed"), 0.5*CA59, 0)</f>
        <v>0</v>
      </c>
      <c r="CA59" s="5">
        <f>IF('Each Gender - Gold'!CA59+'Each Gender - Silver'!CA59+'Each Gender - Bronze'!CA59 &gt; 0, 'Each Gender - Gold'!CA59*'Medal values'!$B$1+'Each Gender - Silver'!CA59*'Medal values'!$B$2+'Each Gender - Bronze'!CA59*'Medal values'!$B$3, "") + IF(AND(CA$1 = BZ$1, BZ$2 = "Mixed"), 0.5*BZ59, 0) + IF(AND(CA$1 = CB$1, CB$2 = "Mixed"), 0.5*CB59, 0)</f>
        <v>0</v>
      </c>
      <c r="CB59" s="5">
        <f>IF('Each Gender - Gold'!CB59+'Each Gender - Silver'!CB59+'Each Gender - Bronze'!CB59 &gt; 0, 'Each Gender - Gold'!CB59*'Medal values'!$B$1+'Each Gender - Silver'!CB59*'Medal values'!$B$2+'Each Gender - Bronze'!CB59*'Medal values'!$B$3, "") + IF(AND(CB$1 = CA$1, CA$2 = "Mixed"), 0.5*CA59, 0) + IF(AND(CB$1 = CC$1, CC$2 = "Mixed"), 0.5*CC59, 0)</f>
        <v>0</v>
      </c>
      <c r="CC59" s="5">
        <f>IF('Each Gender - Gold'!CC59+'Each Gender - Silver'!CC59+'Each Gender - Bronze'!CC59 &gt; 0, 'Each Gender - Gold'!CC59*'Medal values'!$B$1+'Each Gender - Silver'!CC59*'Medal values'!$B$2+'Each Gender - Bronze'!CC59*'Medal values'!$B$3, "") + IF(AND(CC$1 = CB$1, CB$2 = "Mixed"), 0.5*CB59, 0) + IF(AND(CC$1 = CD$1, CD$2 = "Mixed"), 0.5*CD59, 0)</f>
        <v>0</v>
      </c>
      <c r="CD59" s="5">
        <f>IF('Each Gender - Gold'!CD59+'Each Gender - Silver'!CD59+'Each Gender - Bronze'!CD59 &gt; 0, 'Each Gender - Gold'!CD59*'Medal values'!$B$1+'Each Gender - Silver'!CD59*'Medal values'!$B$2+'Each Gender - Bronze'!CD59*'Medal values'!$B$3, "") + IF(AND(CD$1 = CC$1, CC$2 = "Mixed"), 0.5*CC59, 0) + IF(AND(CD$1 = CE$1, CE$2 = "Mixed"), 0.5*CE59, 0)</f>
        <v>0</v>
      </c>
      <c r="CE59" s="5">
        <f>IF('Each Gender - Gold'!CE59+'Each Gender - Silver'!CE59+'Each Gender - Bronze'!CE59 &gt; 0, 'Each Gender - Gold'!CE59*'Medal values'!$B$1+'Each Gender - Silver'!CE59*'Medal values'!$B$2+'Each Gender - Bronze'!CE59*'Medal values'!$B$3, "") + IF(AND(CE$1 = CD$1, CD$2 = "Mixed"), 0.5*CD59, 0) + IF(AND(CE$1 = CF$1, CF$2 = "Mixed"), 0.5*CF59, 0)</f>
        <v>0</v>
      </c>
      <c r="CF59" s="5">
        <f>IF('Each Gender - Gold'!CF59+'Each Gender - Silver'!CF59+'Each Gender - Bronze'!CF59 &gt; 0, 'Each Gender - Gold'!CF59*'Medal values'!$B$1+'Each Gender - Silver'!CF59*'Medal values'!$B$2+'Each Gender - Bronze'!CF59*'Medal values'!$B$3, "") + IF(AND(CF$1 = CE$1, CE$2 = "Mixed"), 0.5*CE59, 0) + IF(AND(CF$1 = CG$1, CG$2 = "Mixed"), 0.5*CG59, 0)</f>
        <v>0</v>
      </c>
      <c r="CG59" s="5">
        <f>IF('Each Gender - Gold'!CG59+'Each Gender - Silver'!CG59+'Each Gender - Bronze'!CG59 &gt; 0, 'Each Gender - Gold'!CG59*'Medal values'!$B$1+'Each Gender - Silver'!CG59*'Medal values'!$B$2+'Each Gender - Bronze'!CG59*'Medal values'!$B$3, "") + IF(AND(CG$1 = CF$1, CF$2 = "Mixed"), 0.5*CF59, 0) + IF(AND(CG$1 = CH$1, CH$2 = "Mixed"), 0.5*CH59, 0)</f>
        <v>0</v>
      </c>
      <c r="CH59" s="5">
        <f>IF('Each Gender - Gold'!CH59+'Each Gender - Silver'!CH59+'Each Gender - Bronze'!CH59 &gt; 0, 'Each Gender - Gold'!CH59*'Medal values'!$B$1+'Each Gender - Silver'!CH59*'Medal values'!$B$2+'Each Gender - Bronze'!CH59*'Medal values'!$B$3, "") + IF(AND(CH$1 = CG$1, CG$2 = "Mixed"), 0.5*CG59, 0) + IF(AND(CH$1 = CI$1, CI$2 = "Mixed"), 0.5*CI59, 0)</f>
        <v>0</v>
      </c>
      <c r="CI59" s="5">
        <f>IF('Each Gender - Gold'!CI59+'Each Gender - Silver'!CI59+'Each Gender - Bronze'!CI59 &gt; 0, 'Each Gender - Gold'!CI59*'Medal values'!$B$1+'Each Gender - Silver'!CI59*'Medal values'!$B$2+'Each Gender - Bronze'!CI59*'Medal values'!$B$3, "") + IF(AND(CI$1 = CH$1, CH$2 = "Mixed"), 0.5*CH59, 0) + IF(AND(CI$1 = CJ$1, CJ$2 = "Mixed"), 0.5*CJ59, 0)</f>
        <v>0</v>
      </c>
      <c r="CJ59" s="5">
        <f>IF('Each Gender - Gold'!CJ59+'Each Gender - Silver'!CJ59+'Each Gender - Bronze'!CJ59 &gt; 0, 'Each Gender - Gold'!CJ59*'Medal values'!$B$1+'Each Gender - Silver'!CJ59*'Medal values'!$B$2+'Each Gender - Bronze'!CJ59*'Medal values'!$B$3, "") + IF(AND(CJ$1 = CI$1, CI$2 = "Mixed"), 0.5*CI59, 0) + IF(AND(CJ$1 = CK$1, CK$2 = "Mixed"), 0.5*CK59, 0)</f>
        <v>0</v>
      </c>
      <c r="CK59" s="5">
        <f>IF('Each Gender - Gold'!CK59+'Each Gender - Silver'!CK59+'Each Gender - Bronze'!CK59 &gt; 0, 'Each Gender - Gold'!CK59*'Medal values'!$B$1+'Each Gender - Silver'!CK59*'Medal values'!$B$2+'Each Gender - Bronze'!CK59*'Medal values'!$B$3, "") + IF(AND(CK$1 = CJ$1, CJ$2 = "Mixed"), 0.5*CJ59, 0) + IF(AND(CK$1 = CL$1, CL$2 = "Mixed"), 0.5*CL59, 0)</f>
        <v>0</v>
      </c>
      <c r="CL59" s="5">
        <f>IF('Each Gender - Gold'!CL59+'Each Gender - Silver'!CL59+'Each Gender - Bronze'!CL59 &gt; 0, 'Each Gender - Gold'!CL59*'Medal values'!$B$1+'Each Gender - Silver'!CL59*'Medal values'!$B$2+'Each Gender - Bronze'!CL59*'Medal values'!$B$3, "") + IF(AND(CL$1 = CK$1, CK$2 = "Mixed"), 0.5*CK59, 0) + IF(AND(CL$1 = CM$1, CM$2 = "Mixed"), 0.5*CM59, 0)</f>
        <v>0</v>
      </c>
      <c r="CM59" s="5">
        <f>IF('Each Gender - Gold'!CM59+'Each Gender - Silver'!CM59+'Each Gender - Bronze'!CM59 &gt; 0, 'Each Gender - Gold'!CM59*'Medal values'!$B$1+'Each Gender - Silver'!CM59*'Medal values'!$B$2+'Each Gender - Bronze'!CM59*'Medal values'!$B$3, "") + IF(AND(CM$1 = CL$1, CL$2 = "Mixed"), 0.5*CL59, 0) + IF(AND(CM$1 = CN$1, CN$2 = "Mixed"), 0.5*CN59, 0)</f>
        <v>0</v>
      </c>
      <c r="CN59" s="5">
        <f>IF('Each Gender - Gold'!CN59+'Each Gender - Silver'!CN59+'Each Gender - Bronze'!CN59 &gt; 0, 'Each Gender - Gold'!CN59*'Medal values'!$B$1+'Each Gender - Silver'!CN59*'Medal values'!$B$2+'Each Gender - Bronze'!CN59*'Medal values'!$B$3, "") + IF(AND(CN$1 = CM$1, CM$2 = "Mixed"), 0.5*CM59, 0) + IF(AND(CN$1 = CO$1, CO$2 = "Mixed"), 0.5*CO59, 0)</f>
        <v>0</v>
      </c>
      <c r="CO59" s="5">
        <f>IF('Each Gender - Gold'!CO59+'Each Gender - Silver'!CO59+'Each Gender - Bronze'!CO59 &gt; 0, 'Each Gender - Gold'!CO59*'Medal values'!$B$1+'Each Gender - Silver'!CO59*'Medal values'!$B$2+'Each Gender - Bronze'!CO59*'Medal values'!$B$3, "") + IF(AND(CO$1 = CN$1, CN$2 = "Mixed"), 0.5*CN59, 0) + IF(AND(CO$1 = CP$1, CP$2 = "Mixed"), 0.5*CP59, 0)</f>
        <v>0</v>
      </c>
      <c r="CP59" s="5">
        <f>IF('Each Gender - Gold'!CP59+'Each Gender - Silver'!CP59+'Each Gender - Bronze'!CP59 &gt; 0, 'Each Gender - Gold'!CP59*'Medal values'!$B$1+'Each Gender - Silver'!CP59*'Medal values'!$B$2+'Each Gender - Bronze'!CP59*'Medal values'!$B$3, "") + IF(AND(CP$1 = CO$1, CO$2 = "Mixed"), 0.5*CO59, 0) + IF(AND(CP$1 = CQ$1, CQ$2 = "Mixed"), 0.5*CQ59, 0)</f>
        <v>0</v>
      </c>
      <c r="CQ59" s="5">
        <f>IF('Each Gender - Gold'!CQ59+'Each Gender - Silver'!CQ59+'Each Gender - Bronze'!CQ59 &gt; 0, 'Each Gender - Gold'!CQ59*'Medal values'!$B$1+'Each Gender - Silver'!CQ59*'Medal values'!$B$2+'Each Gender - Bronze'!CQ59*'Medal values'!$B$3, "") + IF(AND(CQ$1 = CP$1, CP$2 = "Mixed"), 0.5*CP59, 0) + IF(AND(CQ$1 = CR$1, CR$2 = "Mixed"), 0.5*CR59, 0)</f>
        <v>0</v>
      </c>
      <c r="CR59" s="5">
        <f>IF('Each Gender - Gold'!CR59+'Each Gender - Silver'!CR59+'Each Gender - Bronze'!CR59 &gt; 0, 'Each Gender - Gold'!CR59*'Medal values'!$B$1+'Each Gender - Silver'!CR59*'Medal values'!$B$2+'Each Gender - Bronze'!CR59*'Medal values'!$B$3, "") + IF(AND(CR$1 = CQ$1, CQ$2 = "Mixed"), 0.5*CQ59, 0) + IF(AND(CR$1 = CS$1, CS$2 = "Mixed"), 0.5*CS59, 0)</f>
        <v>0</v>
      </c>
      <c r="CS59" s="5">
        <f>IF('Each Gender - Gold'!CS59+'Each Gender - Silver'!CS59+'Each Gender - Bronze'!CS59 &gt; 0, 'Each Gender - Gold'!CS59*'Medal values'!$B$1+'Each Gender - Silver'!CS59*'Medal values'!$B$2+'Each Gender - Bronze'!CS59*'Medal values'!$B$3, "") + IF(AND(CS$1 = CR$1, CR$2 = "Mixed"), 0.5*CR59, 0) + IF(AND(CS$1 = CT$1, CT$2 = "Mixed"), 0.5*CT59, 0)</f>
        <v>1</v>
      </c>
      <c r="CT59" s="5">
        <f>IF('Each Gender - Gold'!CT59+'Each Gender - Silver'!CT59+'Each Gender - Bronze'!CT59 &gt; 0, 'Each Gender - Gold'!CT59*'Medal values'!$B$1+'Each Gender - Silver'!CT59*'Medal values'!$B$2+'Each Gender - Bronze'!CT59*'Medal values'!$B$3, "") + IF(AND(CT$1 = CS$1, CS$2 = "Mixed"), 0.5*CS59, 0) + IF(AND(CT$1 = CU$1, CU$2 = "Mixed"), 0.5*CU59, 0)</f>
        <v>0</v>
      </c>
      <c r="CU59" s="5">
        <f>IF('Each Gender - Gold'!CU59+'Each Gender - Silver'!CU59+'Each Gender - Bronze'!CU59 &gt; 0, 'Each Gender - Gold'!CU59*'Medal values'!$B$1+'Each Gender - Silver'!CU59*'Medal values'!$B$2+'Each Gender - Bronze'!CU59*'Medal values'!$B$3, "") + IF(AND(CU$1 = CT$1, CT$2 = "Mixed"), 0.5*CT59, 0) + IF(AND(CU$1 = CV$1, CV$2 = "Mixed"), 0.5*CV59, 0)</f>
        <v>0</v>
      </c>
      <c r="CV59" s="5">
        <f>IF('Each Gender - Gold'!CV59+'Each Gender - Silver'!CV59+'Each Gender - Bronze'!CV59 &gt; 0, 'Each Gender - Gold'!CV59*'Medal values'!$B$1+'Each Gender - Silver'!CV59*'Medal values'!$B$2+'Each Gender - Bronze'!CV59*'Medal values'!$B$3, "") + IF(AND(CV$1 = CU$1, CU$2 = "Mixed"), 0.5*CU59, 0) + IF(AND(CV$1 = CW$1, CW$2 = "Mixed"), 0.5*CW59, 0)</f>
        <v>0</v>
      </c>
      <c r="CW59" s="5">
        <f t="shared" ref="CW59:CX59" si="57">SUMIF($B$2:$CV$2,CW$2, $B59:$CV59)</f>
        <v>4.001</v>
      </c>
      <c r="CX59" s="5">
        <f t="shared" si="57"/>
        <v>0</v>
      </c>
    </row>
    <row r="60">
      <c r="A60" s="5" t="str">
        <f>Countries!A58</f>
        <v>LTU</v>
      </c>
      <c r="B60" s="5">
        <f>IF('Each Gender - Gold'!B60+'Each Gender - Silver'!B60+'Each Gender - Bronze'!B60 &gt; 0, 'Each Gender - Gold'!B60*'Medal values'!$B$1+'Each Gender - Silver'!B60*'Medal values'!$B$2+'Each Gender - Bronze'!B60*'Medal values'!$B$3, "") + IF(AND(B$1 = A$1, A$2 = "Mixed"), 0.5*A60, 0) + IF(AND(B$1 = C$1, C$2 = "Mixed"), 0.5*C60, 0)</f>
        <v>0</v>
      </c>
      <c r="C60" s="5">
        <f>IF('Each Gender - Gold'!C60+'Each Gender - Silver'!C60+'Each Gender - Bronze'!C60 &gt; 0, 'Each Gender - Gold'!C60*'Medal values'!$B$1+'Each Gender - Silver'!C60*'Medal values'!$B$2+'Each Gender - Bronze'!C60*'Medal values'!$B$3, "") + IF(AND(C$1 = B$1, B$2 = "Mixed"), 0.5*B60, 0) + IF(AND(C$1 = D$1, D$2 = "Mixed"), 0.5*D60, 0)</f>
        <v>0</v>
      </c>
      <c r="D60" s="5">
        <f>IF('Each Gender - Gold'!D60+'Each Gender - Silver'!D60+'Each Gender - Bronze'!D60 &gt; 0, 'Each Gender - Gold'!D60*'Medal values'!$B$1+'Each Gender - Silver'!D60*'Medal values'!$B$2+'Each Gender - Bronze'!D60*'Medal values'!$B$3, "") + IF(AND(D$1 = C$1, C$2 = "Mixed"), 0.5*C60, 0) + IF(AND(D$1 = E$1, E$2 = "Mixed"), 0.5*E60, 0)</f>
        <v>0</v>
      </c>
      <c r="E60" s="5">
        <f>IF('Each Gender - Gold'!E60+'Each Gender - Silver'!E60+'Each Gender - Bronze'!E60 &gt; 0, 'Each Gender - Gold'!E60*'Medal values'!$B$1+'Each Gender - Silver'!E60*'Medal values'!$B$2+'Each Gender - Bronze'!E60*'Medal values'!$B$3, "") + IF(AND(E$1 = D$1, D$2 = "Mixed"), 0.5*D60, 0) + IF(AND(E$1 = F$1, F$2 = "Mixed"), 0.5*F60, 0)</f>
        <v>0</v>
      </c>
      <c r="F60" s="5">
        <f>IF('Each Gender - Gold'!F60+'Each Gender - Silver'!F60+'Each Gender - Bronze'!F60 &gt; 0, 'Each Gender - Gold'!F60*'Medal values'!$B$1+'Each Gender - Silver'!F60*'Medal values'!$B$2+'Each Gender - Bronze'!F60*'Medal values'!$B$3, "") + IF(AND(F$1 = E$1, E$2 = "Mixed"), 0.5*E60, 0) + IF(AND(F$1 = G$1, G$2 = "Mixed"), 0.5*G60, 0)</f>
        <v>0</v>
      </c>
      <c r="G60" s="5">
        <f>IF('Each Gender - Gold'!G60+'Each Gender - Silver'!G60+'Each Gender - Bronze'!G60 &gt; 0, 'Each Gender - Gold'!G60*'Medal values'!$B$1+'Each Gender - Silver'!G60*'Medal values'!$B$2+'Each Gender - Bronze'!G60*'Medal values'!$B$3, "") + IF(AND(G$1 = F$1, F$2 = "Mixed"), 0.5*F60, 0) + IF(AND(G$1 = H$1, H$2 = "Mixed"), 0.5*H60, 0)</f>
        <v>0</v>
      </c>
      <c r="H60" s="5">
        <f>IF('Each Gender - Gold'!H60+'Each Gender - Silver'!H60+'Each Gender - Bronze'!H60 &gt; 0, 'Each Gender - Gold'!H60*'Medal values'!$B$1+'Each Gender - Silver'!H60*'Medal values'!$B$2+'Each Gender - Bronze'!H60*'Medal values'!$B$3, "") + IF(AND(H$1 = G$1, G$2 = "Mixed"), 0.5*G60, 0) + IF(AND(H$1 = I$1, I$2 = "Mixed"), 0.5*I60, 0)</f>
        <v>0</v>
      </c>
      <c r="I60" s="5">
        <f>IF('Each Gender - Gold'!I60+'Each Gender - Silver'!I60+'Each Gender - Bronze'!I60 &gt; 0, 'Each Gender - Gold'!I60*'Medal values'!$B$1+'Each Gender - Silver'!I60*'Medal values'!$B$2+'Each Gender - Bronze'!I60*'Medal values'!$B$3, "") + IF(AND(I$1 = H$1, H$2 = "Mixed"), 0.5*H60, 0) + IF(AND(I$1 = J$1, J$2 = "Mixed"), 0.5*J60, 0)</f>
        <v>0</v>
      </c>
      <c r="J60" s="5">
        <f>IF('Each Gender - Gold'!J60+'Each Gender - Silver'!J60+'Each Gender - Bronze'!J60 &gt; 0, 'Each Gender - Gold'!J60*'Medal values'!$B$1+'Each Gender - Silver'!J60*'Medal values'!$B$2+'Each Gender - Bronze'!J60*'Medal values'!$B$3, "") + IF(AND(J$1 = I$1, I$2 = "Mixed"), 0.5*I60, 0) + IF(AND(J$1 = K$1, K$2 = "Mixed"), 0.5*K60, 0)</f>
        <v>0</v>
      </c>
      <c r="K60" s="5">
        <f>IF('Each Gender - Gold'!K60+'Each Gender - Silver'!K60+'Each Gender - Bronze'!K60 &gt; 0, 'Each Gender - Gold'!K60*'Medal values'!$B$1+'Each Gender - Silver'!K60*'Medal values'!$B$2+'Each Gender - Bronze'!K60*'Medal values'!$B$3, "") + IF(AND(K$1 = J$1, J$2 = "Mixed"), 0.5*J60, 0) + IF(AND(K$1 = L$1, L$2 = "Mixed"), 0.5*L60, 0)</f>
        <v>0</v>
      </c>
      <c r="L60" s="5">
        <f>IF('Each Gender - Gold'!L60+'Each Gender - Silver'!L60+'Each Gender - Bronze'!L60 &gt; 0, 'Each Gender - Gold'!L60*'Medal values'!$B$1+'Each Gender - Silver'!L60*'Medal values'!$B$2+'Each Gender - Bronze'!L60*'Medal values'!$B$3, "") + IF(AND(L$1 = K$1, K$2 = "Mixed"), 0.5*K60, 0) + IF(AND(L$1 = M$1, M$2 = "Mixed"), 0.5*M60, 0)</f>
        <v>0</v>
      </c>
      <c r="M60" s="5">
        <f>IF('Each Gender - Gold'!M60+'Each Gender - Silver'!M60+'Each Gender - Bronze'!M60 &gt; 0, 'Each Gender - Gold'!M60*'Medal values'!$B$1+'Each Gender - Silver'!M60*'Medal values'!$B$2+'Each Gender - Bronze'!M60*'Medal values'!$B$3, "") + IF(AND(M$1 = L$1, L$2 = "Mixed"), 0.5*L60, 0) + IF(AND(M$1 = N$1, N$2 = "Mixed"), 0.5*N60, 0)</f>
        <v>0</v>
      </c>
      <c r="N60" s="5">
        <f>IF('Each Gender - Gold'!N60+'Each Gender - Silver'!N60+'Each Gender - Bronze'!N60 &gt; 0, 'Each Gender - Gold'!N60*'Medal values'!$B$1+'Each Gender - Silver'!N60*'Medal values'!$B$2+'Each Gender - Bronze'!N60*'Medal values'!$B$3, "") + IF(AND(N$1 = M$1, M$2 = "Mixed"), 0.5*M60, 0) + IF(AND(N$1 = O$1, O$2 = "Mixed"), 0.5*O60, 0)</f>
        <v>0</v>
      </c>
      <c r="O60" s="5">
        <f>IF('Each Gender - Gold'!O60+'Each Gender - Silver'!O60+'Each Gender - Bronze'!O60 &gt; 0, 'Each Gender - Gold'!O60*'Medal values'!$B$1+'Each Gender - Silver'!O60*'Medal values'!$B$2+'Each Gender - Bronze'!O60*'Medal values'!$B$3, "") + IF(AND(O$1 = N$1, N$2 = "Mixed"), 0.5*N60, 0) + IF(AND(O$1 = P$1, P$2 = "Mixed"), 0.5*P60, 0)</f>
        <v>0</v>
      </c>
      <c r="P60" s="5">
        <f>IF('Each Gender - Gold'!P60+'Each Gender - Silver'!P60+'Each Gender - Bronze'!P60 &gt; 0, 'Each Gender - Gold'!P60*'Medal values'!$B$1+'Each Gender - Silver'!P60*'Medal values'!$B$2+'Each Gender - Bronze'!P60*'Medal values'!$B$3, "") + IF(AND(P$1 = O$1, O$2 = "Mixed"), 0.5*O60, 0) + IF(AND(P$1 = Q$1, Q$2 = "Mixed"), 0.5*Q60, 0)</f>
        <v>0</v>
      </c>
      <c r="Q60" s="5">
        <f>IF('Each Gender - Gold'!Q60+'Each Gender - Silver'!Q60+'Each Gender - Bronze'!Q60 &gt; 0, 'Each Gender - Gold'!Q60*'Medal values'!$B$1+'Each Gender - Silver'!Q60*'Medal values'!$B$2+'Each Gender - Bronze'!Q60*'Medal values'!$B$3, "") + IF(AND(Q$1 = P$1, P$2 = "Mixed"), 0.5*P60, 0) + IF(AND(Q$1 = R$1, R$2 = "Mixed"), 0.5*R60, 0)</f>
        <v>0</v>
      </c>
      <c r="R60" s="5">
        <f>IF('Each Gender - Gold'!R60+'Each Gender - Silver'!R60+'Each Gender - Bronze'!R60 &gt; 0, 'Each Gender - Gold'!R60*'Medal values'!$B$1+'Each Gender - Silver'!R60*'Medal values'!$B$2+'Each Gender - Bronze'!R60*'Medal values'!$B$3, "") + IF(AND(R$1 = Q$1, Q$2 = "Mixed"), 0.5*Q60, 0) + IF(AND(R$1 = S$1, S$2 = "Mixed"), 0.5*S60, 0)</f>
        <v>0</v>
      </c>
      <c r="S60" s="5">
        <f>IF('Each Gender - Gold'!S60+'Each Gender - Silver'!S60+'Each Gender - Bronze'!S60 &gt; 0, 'Each Gender - Gold'!S60*'Medal values'!$B$1+'Each Gender - Silver'!S60*'Medal values'!$B$2+'Each Gender - Bronze'!S60*'Medal values'!$B$3, "") + IF(AND(S$1 = R$1, R$2 = "Mixed"), 0.5*R60, 0) + IF(AND(S$1 = T$1, T$2 = "Mixed"), 0.5*T60, 0)</f>
        <v>0</v>
      </c>
      <c r="T60" s="5">
        <f>IF('Each Gender - Gold'!T60+'Each Gender - Silver'!T60+'Each Gender - Bronze'!T60 &gt; 0, 'Each Gender - Gold'!T60*'Medal values'!$B$1+'Each Gender - Silver'!T60*'Medal values'!$B$2+'Each Gender - Bronze'!T60*'Medal values'!$B$3, "") + IF(AND(T$1 = S$1, S$2 = "Mixed"), 0.5*S60, 0) + IF(AND(T$1 = U$1, U$2 = "Mixed"), 0.5*U60, 0)</f>
        <v>0</v>
      </c>
      <c r="U60" s="5">
        <f>IF('Each Gender - Gold'!U60+'Each Gender - Silver'!U60+'Each Gender - Bronze'!U60 &gt; 0, 'Each Gender - Gold'!U60*'Medal values'!$B$1+'Each Gender - Silver'!U60*'Medal values'!$B$2+'Each Gender - Bronze'!U60*'Medal values'!$B$3, "") + IF(AND(U$1 = T$1, T$2 = "Mixed"), 0.5*T60, 0) + IF(AND(U$1 = V$1, V$2 = "Mixed"), 0.5*V60, 0)</f>
        <v>0</v>
      </c>
      <c r="V60" s="5">
        <f>IF('Each Gender - Gold'!V60+'Each Gender - Silver'!V60+'Each Gender - Bronze'!V60 &gt; 0, 'Each Gender - Gold'!V60*'Medal values'!$B$1+'Each Gender - Silver'!V60*'Medal values'!$B$2+'Each Gender - Bronze'!V60*'Medal values'!$B$3, "") + IF(AND(V$1 = U$1, U$2 = "Mixed"), 0.5*U60, 0) + IF(AND(V$1 = W$1, W$2 = "Mixed"), 0.5*W60, 0)</f>
        <v>0</v>
      </c>
      <c r="W60" s="5">
        <f>IF('Each Gender - Gold'!W60+'Each Gender - Silver'!W60+'Each Gender - Bronze'!W60 &gt; 0, 'Each Gender - Gold'!W60*'Medal values'!$B$1+'Each Gender - Silver'!W60*'Medal values'!$B$2+'Each Gender - Bronze'!W60*'Medal values'!$B$3, "") + IF(AND(W$1 = V$1, V$2 = "Mixed"), 0.5*V60, 0) + IF(AND(W$1 = X$1, X$2 = "Mixed"), 0.5*X60, 0)</f>
        <v>0</v>
      </c>
      <c r="X60" s="5">
        <f>IF('Each Gender - Gold'!X60+'Each Gender - Silver'!X60+'Each Gender - Bronze'!X60 &gt; 0, 'Each Gender - Gold'!X60*'Medal values'!$B$1+'Each Gender - Silver'!X60*'Medal values'!$B$2+'Each Gender - Bronze'!X60*'Medal values'!$B$3, "") + IF(AND(X$1 = W$1, W$2 = "Mixed"), 0.5*W60, 0) + IF(AND(X$1 = Y$1, Y$2 = "Mixed"), 0.5*Y60, 0)</f>
        <v>0</v>
      </c>
      <c r="Y60" s="5">
        <f>IF('Each Gender - Gold'!Y60+'Each Gender - Silver'!Y60+'Each Gender - Bronze'!Y60 &gt; 0, 'Each Gender - Gold'!Y60*'Medal values'!$B$1+'Each Gender - Silver'!Y60*'Medal values'!$B$2+'Each Gender - Bronze'!Y60*'Medal values'!$B$3, "") + IF(AND(Y$1 = X$1, X$2 = "Mixed"), 0.5*X60, 0) + IF(AND(Y$1 = Z$1, Z$2 = "Mixed"), 0.5*Z60, 0)</f>
        <v>0</v>
      </c>
      <c r="Z60" s="5">
        <f>IF('Each Gender - Gold'!Z60+'Each Gender - Silver'!Z60+'Each Gender - Bronze'!Z60 &gt; 0, 'Each Gender - Gold'!Z60*'Medal values'!$B$1+'Each Gender - Silver'!Z60*'Medal values'!$B$2+'Each Gender - Bronze'!Z60*'Medal values'!$B$3, "") + IF(AND(Z$1 = Y$1, Y$2 = "Mixed"), 0.5*Y60, 0) + IF(AND(Z$1 = AA$1, AA$2 = "Mixed"), 0.5*AA60, 0)</f>
        <v>0</v>
      </c>
      <c r="AA60" s="5">
        <f>IF('Each Gender - Gold'!AA60+'Each Gender - Silver'!AA60+'Each Gender - Bronze'!AA60 &gt; 0, 'Each Gender - Gold'!AA60*'Medal values'!$B$1+'Each Gender - Silver'!AA60*'Medal values'!$B$2+'Each Gender - Bronze'!AA60*'Medal values'!$B$3, "") + IF(AND(AA$1 = Z$1, Z$2 = "Mixed"), 0.5*Z60, 0) + IF(AND(AA$1 = AB$1, AB$2 = "Mixed"), 0.5*AB60, 0)</f>
        <v>0</v>
      </c>
      <c r="AB60" s="5">
        <f>IF('Each Gender - Gold'!AB60+'Each Gender - Silver'!AB60+'Each Gender - Bronze'!AB60 &gt; 0, 'Each Gender - Gold'!AB60*'Medal values'!$B$1+'Each Gender - Silver'!AB60*'Medal values'!$B$2+'Each Gender - Bronze'!AB60*'Medal values'!$B$3, "") + IF(AND(AB$1 = AA$1, AA$2 = "Mixed"), 0.5*AA60, 0) + IF(AND(AB$1 = AC$1, AC$2 = "Mixed"), 0.5*AC60, 0)</f>
        <v>0</v>
      </c>
      <c r="AC60" s="5">
        <f>IF('Each Gender - Gold'!AC60+'Each Gender - Silver'!AC60+'Each Gender - Bronze'!AC60 &gt; 0, 'Each Gender - Gold'!AC60*'Medal values'!$B$1+'Each Gender - Silver'!AC60*'Medal values'!$B$2+'Each Gender - Bronze'!AC60*'Medal values'!$B$3, "") + IF(AND(AC$1 = AB$1, AB$2 = "Mixed"), 0.5*AB60, 0) + IF(AND(AC$1 = AD$1, AD$2 = "Mixed"), 0.5*AD60, 0)</f>
        <v>0</v>
      </c>
      <c r="AD60" s="5">
        <f>IF('Each Gender - Gold'!AD60+'Each Gender - Silver'!AD60+'Each Gender - Bronze'!AD60 &gt; 0, 'Each Gender - Gold'!AD60*'Medal values'!$B$1+'Each Gender - Silver'!AD60*'Medal values'!$B$2+'Each Gender - Bronze'!AD60*'Medal values'!$B$3, "") + IF(AND(AD$1 = AC$1, AC$2 = "Mixed"), 0.5*AC60, 0) + IF(AND(AD$1 = AE$1, AE$2 = "Mixed"), 0.5*AE60, 0)</f>
        <v>0</v>
      </c>
      <c r="AE60" s="5">
        <f>IF('Each Gender - Gold'!AE60+'Each Gender - Silver'!AE60+'Each Gender - Bronze'!AE60 &gt; 0, 'Each Gender - Gold'!AE60*'Medal values'!$B$1+'Each Gender - Silver'!AE60*'Medal values'!$B$2+'Each Gender - Bronze'!AE60*'Medal values'!$B$3, "") + IF(AND(AE$1 = AD$1, AD$2 = "Mixed"), 0.5*AD60, 0) + IF(AND(AE$1 = AF$1, AF$2 = "Mixed"), 0.5*AF60, 0)</f>
        <v>0</v>
      </c>
      <c r="AF60" s="5">
        <f>IF('Each Gender - Gold'!AF60+'Each Gender - Silver'!AF60+'Each Gender - Bronze'!AF60 &gt; 0, 'Each Gender - Gold'!AF60*'Medal values'!$B$1+'Each Gender - Silver'!AF60*'Medal values'!$B$2+'Each Gender - Bronze'!AF60*'Medal values'!$B$3, "") + IF(AND(AF$1 = AE$1, AE$2 = "Mixed"), 0.5*AE60, 0) + IF(AND(AF$1 = AG$1, AG$2 = "Mixed"), 0.5*AG60, 0)</f>
        <v>0</v>
      </c>
      <c r="AG60" s="5">
        <f>IF('Each Gender - Gold'!AG60+'Each Gender - Silver'!AG60+'Each Gender - Bronze'!AG60 &gt; 0, 'Each Gender - Gold'!AG60*'Medal values'!$B$1+'Each Gender - Silver'!AG60*'Medal values'!$B$2+'Each Gender - Bronze'!AG60*'Medal values'!$B$3, "") + IF(AND(AG$1 = AF$1, AF$2 = "Mixed"), 0.5*AF60, 0) + IF(AND(AG$1 = AH$1, AH$2 = "Mixed"), 0.5*AH60, 0)</f>
        <v>0</v>
      </c>
      <c r="AH60" s="5">
        <f>IF('Each Gender - Gold'!AH60+'Each Gender - Silver'!AH60+'Each Gender - Bronze'!AH60 &gt; 0, 'Each Gender - Gold'!AH60*'Medal values'!$B$1+'Each Gender - Silver'!AH60*'Medal values'!$B$2+'Each Gender - Bronze'!AH60*'Medal values'!$B$3, "") + IF(AND(AH$1 = AG$1, AG$2 = "Mixed"), 0.5*AG60, 0) + IF(AND(AH$1 = AI$1, AI$2 = "Mixed"), 0.5*AI60, 0)</f>
        <v>0</v>
      </c>
      <c r="AI60" s="5">
        <f>IF('Each Gender - Gold'!AI60+'Each Gender - Silver'!AI60+'Each Gender - Bronze'!AI60 &gt; 0, 'Each Gender - Gold'!AI60*'Medal values'!$B$1+'Each Gender - Silver'!AI60*'Medal values'!$B$2+'Each Gender - Bronze'!AI60*'Medal values'!$B$3, "") + IF(AND(AI$1 = AH$1, AH$2 = "Mixed"), 0.5*AH60, 0) + IF(AND(AI$1 = AJ$1, AJ$2 = "Mixed"), 0.5*AJ60, 0)</f>
        <v>0</v>
      </c>
      <c r="AJ60" s="5">
        <f>IF('Each Gender - Gold'!AJ60+'Each Gender - Silver'!AJ60+'Each Gender - Bronze'!AJ60 &gt; 0, 'Each Gender - Gold'!AJ60*'Medal values'!$B$1+'Each Gender - Silver'!AJ60*'Medal values'!$B$2+'Each Gender - Bronze'!AJ60*'Medal values'!$B$3, "") + IF(AND(AJ$1 = AI$1, AI$2 = "Mixed"), 0.5*AI60, 0) + IF(AND(AJ$1 = AK$1, AK$2 = "Mixed"), 0.5*AK60, 0)</f>
        <v>0</v>
      </c>
      <c r="AK60" s="5">
        <f>IF('Each Gender - Gold'!AK60+'Each Gender - Silver'!AK60+'Each Gender - Bronze'!AK60 &gt; 0, 'Each Gender - Gold'!AK60*'Medal values'!$B$1+'Each Gender - Silver'!AK60*'Medal values'!$B$2+'Each Gender - Bronze'!AK60*'Medal values'!$B$3, "") + IF(AND(AK$1 = AJ$1, AJ$2 = "Mixed"), 0.5*AJ60, 0) + IF(AND(AK$1 = AL$1, AL$2 = "Mixed"), 0.5*AL60, 0)</f>
        <v>0</v>
      </c>
      <c r="AL60" s="5">
        <f>IF('Each Gender - Gold'!AL60+'Each Gender - Silver'!AL60+'Each Gender - Bronze'!AL60 &gt; 0, 'Each Gender - Gold'!AL60*'Medal values'!$B$1+'Each Gender - Silver'!AL60*'Medal values'!$B$2+'Each Gender - Bronze'!AL60*'Medal values'!$B$3, "") + IF(AND(AL$1 = AK$1, AK$2 = "Mixed"), 0.5*AK60, 0) + IF(AND(AL$1 = AM$1, AM$2 = "Mixed"), 0.5*AM60, 0)</f>
        <v>0</v>
      </c>
      <c r="AM60" s="5">
        <f>IF('Each Gender - Gold'!AM60+'Each Gender - Silver'!AM60+'Each Gender - Bronze'!AM60 &gt; 0, 'Each Gender - Gold'!AM60*'Medal values'!$B$1+'Each Gender - Silver'!AM60*'Medal values'!$B$2+'Each Gender - Bronze'!AM60*'Medal values'!$B$3, "") + IF(AND(AM$1 = AL$1, AL$2 = "Mixed"), 0.5*AL60, 0) + IF(AND(AM$1 = AN$1, AN$2 = "Mixed"), 0.5*AN60, 0)</f>
        <v>0</v>
      </c>
      <c r="AN60" s="5">
        <f>IF('Each Gender - Gold'!AN60+'Each Gender - Silver'!AN60+'Each Gender - Bronze'!AN60 &gt; 0, 'Each Gender - Gold'!AN60*'Medal values'!$B$1+'Each Gender - Silver'!AN60*'Medal values'!$B$2+'Each Gender - Bronze'!AN60*'Medal values'!$B$3, "") + IF(AND(AN$1 = AM$1, AM$2 = "Mixed"), 0.5*AM60, 0) + IF(AND(AN$1 = AO$1, AO$2 = "Mixed"), 0.5*AO60, 0)</f>
        <v>0</v>
      </c>
      <c r="AO60" s="5">
        <f>IF('Each Gender - Gold'!AO60+'Each Gender - Silver'!AO60+'Each Gender - Bronze'!AO60 &gt; 0, 'Each Gender - Gold'!AO60*'Medal values'!$B$1+'Each Gender - Silver'!AO60*'Medal values'!$B$2+'Each Gender - Bronze'!AO60*'Medal values'!$B$3, "") + IF(AND(AO$1 = AN$1, AN$2 = "Mixed"), 0.5*AN60, 0) + IF(AND(AO$1 = AP$1, AP$2 = "Mixed"), 0.5*AP60, 0)</f>
        <v>0</v>
      </c>
      <c r="AP60" s="5">
        <f>IF('Each Gender - Gold'!AP60+'Each Gender - Silver'!AP60+'Each Gender - Bronze'!AP60 &gt; 0, 'Each Gender - Gold'!AP60*'Medal values'!$B$1+'Each Gender - Silver'!AP60*'Medal values'!$B$2+'Each Gender - Bronze'!AP60*'Medal values'!$B$3, "") + IF(AND(AP$1 = AO$1, AO$2 = "Mixed"), 0.5*AO60, 0) + IF(AND(AP$1 = AQ$1, AQ$2 = "Mixed"), 0.5*AQ60, 0)</f>
        <v>0</v>
      </c>
      <c r="AQ60" s="5">
        <f>IF('Each Gender - Gold'!AQ60+'Each Gender - Silver'!AQ60+'Each Gender - Bronze'!AQ60 &gt; 0, 'Each Gender - Gold'!AQ60*'Medal values'!$B$1+'Each Gender - Silver'!AQ60*'Medal values'!$B$2+'Each Gender - Bronze'!AQ60*'Medal values'!$B$3, "") + IF(AND(AQ$1 = AP$1, AP$2 = "Mixed"), 0.5*AP60, 0) + IF(AND(AQ$1 = AR$1, AR$2 = "Mixed"), 0.5*AR60, 0)</f>
        <v>0</v>
      </c>
      <c r="AR60" s="5">
        <f>IF('Each Gender - Gold'!AR60+'Each Gender - Silver'!AR60+'Each Gender - Bronze'!AR60 &gt; 0, 'Each Gender - Gold'!AR60*'Medal values'!$B$1+'Each Gender - Silver'!AR60*'Medal values'!$B$2+'Each Gender - Bronze'!AR60*'Medal values'!$B$3, "") + IF(AND(AR$1 = AQ$1, AQ$2 = "Mixed"), 0.5*AQ60, 0) + IF(AND(AR$1 = AS$1, AS$2 = "Mixed"), 0.5*AS60, 0)</f>
        <v>0</v>
      </c>
      <c r="AS60" s="5">
        <f>IF('Each Gender - Gold'!AS60+'Each Gender - Silver'!AS60+'Each Gender - Bronze'!AS60 &gt; 0, 'Each Gender - Gold'!AS60*'Medal values'!$B$1+'Each Gender - Silver'!AS60*'Medal values'!$B$2+'Each Gender - Bronze'!AS60*'Medal values'!$B$3, "") + IF(AND(AS$1 = AR$1, AR$2 = "Mixed"), 0.5*AR60, 0) + IF(AND(AS$1 = AT$1, AT$2 = "Mixed"), 0.5*AT60, 0)</f>
        <v>0</v>
      </c>
      <c r="AT60" s="5">
        <f>IF('Each Gender - Gold'!AT60+'Each Gender - Silver'!AT60+'Each Gender - Bronze'!AT60 &gt; 0, 'Each Gender - Gold'!AT60*'Medal values'!$B$1+'Each Gender - Silver'!AT60*'Medal values'!$B$2+'Each Gender - Bronze'!AT60*'Medal values'!$B$3, "") + IF(AND(AT$1 = AS$1, AS$2 = "Mixed"), 0.5*AS60, 0) + IF(AND(AT$1 = AU$1, AU$2 = "Mixed"), 0.5*AU60, 0)</f>
        <v>0</v>
      </c>
      <c r="AU60" s="5">
        <f>IF('Each Gender - Gold'!AU60+'Each Gender - Silver'!AU60+'Each Gender - Bronze'!AU60 &gt; 0, 'Each Gender - Gold'!AU60*'Medal values'!$B$1+'Each Gender - Silver'!AU60*'Medal values'!$B$2+'Each Gender - Bronze'!AU60*'Medal values'!$B$3, "") + IF(AND(AU$1 = AT$1, AT$2 = "Mixed"), 0.5*AT60, 0) + IF(AND(AU$1 = AV$1, AV$2 = "Mixed"), 0.5*AV60, 0)</f>
        <v>0</v>
      </c>
      <c r="AV60" s="5">
        <f>IF('Each Gender - Gold'!AV60+'Each Gender - Silver'!AV60+'Each Gender - Bronze'!AV60 &gt; 0, 'Each Gender - Gold'!AV60*'Medal values'!$B$1+'Each Gender - Silver'!AV60*'Medal values'!$B$2+'Each Gender - Bronze'!AV60*'Medal values'!$B$3, "") + IF(AND(AV$1 = AU$1, AU$2 = "Mixed"), 0.5*AU60, 0) + IF(AND(AV$1 = AW$1, AW$2 = "Mixed"), 0.5*AW60, 0)</f>
        <v>0</v>
      </c>
      <c r="AW60" s="5">
        <f>IF('Each Gender - Gold'!AW60+'Each Gender - Silver'!AW60+'Each Gender - Bronze'!AW60 &gt; 0, 'Each Gender - Gold'!AW60*'Medal values'!$B$1+'Each Gender - Silver'!AW60*'Medal values'!$B$2+'Each Gender - Bronze'!AW60*'Medal values'!$B$3, "") + IF(AND(AW$1 = AV$1, AV$2 = "Mixed"), 0.5*AV60, 0) + IF(AND(AW$1 = AX$1, AX$2 = "Mixed"), 0.5*AX60, 0)</f>
        <v>0</v>
      </c>
      <c r="AX60" s="5">
        <f>IF('Each Gender - Gold'!AX60+'Each Gender - Silver'!AX60+'Each Gender - Bronze'!AX60 &gt; 0, 'Each Gender - Gold'!AX60*'Medal values'!$B$1+'Each Gender - Silver'!AX60*'Medal values'!$B$2+'Each Gender - Bronze'!AX60*'Medal values'!$B$3, "") + IF(AND(AX$1 = AW$1, AW$2 = "Mixed"), 0.5*AW60, 0) + IF(AND(AX$1 = AY$1, AY$2 = "Mixed"), 0.5*AY60, 0)</f>
        <v>0</v>
      </c>
      <c r="AY60" s="5">
        <f>IF('Each Gender - Gold'!AY60+'Each Gender - Silver'!AY60+'Each Gender - Bronze'!AY60 &gt; 0, 'Each Gender - Gold'!AY60*'Medal values'!$B$1+'Each Gender - Silver'!AY60*'Medal values'!$B$2+'Each Gender - Bronze'!AY60*'Medal values'!$B$3, "") + IF(AND(AY$1 = AX$1, AX$2 = "Mixed"), 0.5*AX60, 0) + IF(AND(AY$1 = AZ$1, AZ$2 = "Mixed"), 0.5*AZ60, 0)</f>
        <v>0</v>
      </c>
      <c r="AZ60" s="5">
        <f>IF('Each Gender - Gold'!AZ60+'Each Gender - Silver'!AZ60+'Each Gender - Bronze'!AZ60 &gt; 0, 'Each Gender - Gold'!AZ60*'Medal values'!$B$1+'Each Gender - Silver'!AZ60*'Medal values'!$B$2+'Each Gender - Bronze'!AZ60*'Medal values'!$B$3, "") + IF(AND(AZ$1 = AY$1, AY$2 = "Mixed"), 0.5*AY60, 0) + IF(AND(AZ$1 = BA$1, BA$2 = "Mixed"), 0.5*BA60, 0)</f>
        <v>0</v>
      </c>
      <c r="BA60" s="5">
        <f>IF('Each Gender - Gold'!BA60+'Each Gender - Silver'!BA60+'Each Gender - Bronze'!BA60 &gt; 0, 'Each Gender - Gold'!BA60*'Medal values'!$B$1+'Each Gender - Silver'!BA60*'Medal values'!$B$2+'Each Gender - Bronze'!BA60*'Medal values'!$B$3, "") + IF(AND(BA$1 = AZ$1, AZ$2 = "Mixed"), 0.5*AZ60, 0) + IF(AND(BA$1 = BB$1, BB$2 = "Mixed"), 0.5*BB60, 0)</f>
        <v>0</v>
      </c>
      <c r="BB60" s="5">
        <f>IF('Each Gender - Gold'!BB60+'Each Gender - Silver'!BB60+'Each Gender - Bronze'!BB60 &gt; 0, 'Each Gender - Gold'!BB60*'Medal values'!$B$1+'Each Gender - Silver'!BB60*'Medal values'!$B$2+'Each Gender - Bronze'!BB60*'Medal values'!$B$3, "") + IF(AND(BB$1 = BA$1, BA$2 = "Mixed"), 0.5*BA60, 0) + IF(AND(BB$1 = BC$1, BC$2 = "Mixed"), 0.5*BC60, 0)</f>
        <v>0</v>
      </c>
      <c r="BC60" s="5">
        <f>IF('Each Gender - Gold'!BC60+'Each Gender - Silver'!BC60+'Each Gender - Bronze'!BC60 &gt; 0, 'Each Gender - Gold'!BC60*'Medal values'!$B$1+'Each Gender - Silver'!BC60*'Medal values'!$B$2+'Each Gender - Bronze'!BC60*'Medal values'!$B$3, "") + IF(AND(BC$1 = BB$1, BB$2 = "Mixed"), 0.5*BB60, 0) + IF(AND(BC$1 = BD$1, BD$2 = "Mixed"), 0.5*BD60, 0)</f>
        <v>0</v>
      </c>
      <c r="BD60" s="5">
        <f>IF('Each Gender - Gold'!BD60+'Each Gender - Silver'!BD60+'Each Gender - Bronze'!BD60 &gt; 0, 'Each Gender - Gold'!BD60*'Medal values'!$B$1+'Each Gender - Silver'!BD60*'Medal values'!$B$2+'Each Gender - Bronze'!BD60*'Medal values'!$B$3, "") + IF(AND(BD$1 = BC$1, BC$2 = "Mixed"), 0.5*BC60, 0) + IF(AND(BD$1 = BE$1, BE$2 = "Mixed"), 0.5*BE60, 0)</f>
        <v>0</v>
      </c>
      <c r="BE60" s="5">
        <f>IF('Each Gender - Gold'!BE60+'Each Gender - Silver'!BE60+'Each Gender - Bronze'!BE60 &gt; 0, 'Each Gender - Gold'!BE60*'Medal values'!$B$1+'Each Gender - Silver'!BE60*'Medal values'!$B$2+'Each Gender - Bronze'!BE60*'Medal values'!$B$3, "") + IF(AND(BE$1 = BD$1, BD$2 = "Mixed"), 0.5*BD60, 0) + IF(AND(BE$1 = BF$1, BF$2 = "Mixed"), 0.5*BF60, 0)</f>
        <v>0</v>
      </c>
      <c r="BF60" s="5">
        <f>IF('Each Gender - Gold'!BF60+'Each Gender - Silver'!BF60+'Each Gender - Bronze'!BF60 &gt; 0, 'Each Gender - Gold'!BF60*'Medal values'!$B$1+'Each Gender - Silver'!BF60*'Medal values'!$B$2+'Each Gender - Bronze'!BF60*'Medal values'!$B$3, "") + IF(AND(BF$1 = BE$1, BE$2 = "Mixed"), 0.5*BE60, 0) + IF(AND(BF$1 = BG$1, BG$2 = "Mixed"), 0.5*BG60, 0)</f>
        <v>0</v>
      </c>
      <c r="BG60" s="5">
        <f>IF('Each Gender - Gold'!BG60+'Each Gender - Silver'!BG60+'Each Gender - Bronze'!BG60 &gt; 0, 'Each Gender - Gold'!BG60*'Medal values'!$B$1+'Each Gender - Silver'!BG60*'Medal values'!$B$2+'Each Gender - Bronze'!BG60*'Medal values'!$B$3, "") + IF(AND(BG$1 = BF$1, BF$2 = "Mixed"), 0.5*BF60, 0) + IF(AND(BG$1 = BH$1, BH$2 = "Mixed"), 0.5*BH60, 0)</f>
        <v>2.000001</v>
      </c>
      <c r="BH60" s="5">
        <f>IF('Each Gender - Gold'!BH60+'Each Gender - Silver'!BH60+'Each Gender - Bronze'!BH60 &gt; 0, 'Each Gender - Gold'!BH60*'Medal values'!$B$1+'Each Gender - Silver'!BH60*'Medal values'!$B$2+'Each Gender - Bronze'!BH60*'Medal values'!$B$3, "") + IF(AND(BH$1 = BG$1, BG$2 = "Mixed"), 0.5*BG60, 0) + IF(AND(BH$1 = BI$1, BI$2 = "Mixed"), 0.5*BI60, 0)</f>
        <v>0</v>
      </c>
      <c r="BI60" s="5">
        <f>IF('Each Gender - Gold'!BI60+'Each Gender - Silver'!BI60+'Each Gender - Bronze'!BI60 &gt; 0, 'Each Gender - Gold'!BI60*'Medal values'!$B$1+'Each Gender - Silver'!BI60*'Medal values'!$B$2+'Each Gender - Bronze'!BI60*'Medal values'!$B$3, "") + IF(AND(BI$1 = BH$1, BH$2 = "Mixed"), 0.5*BH60, 0) + IF(AND(BI$1 = BJ$1, BJ$2 = "Mixed"), 0.5*BJ60, 0)</f>
        <v>0</v>
      </c>
      <c r="BJ60" s="5">
        <f>IF('Each Gender - Gold'!BJ60+'Each Gender - Silver'!BJ60+'Each Gender - Bronze'!BJ60 &gt; 0, 'Each Gender - Gold'!BJ60*'Medal values'!$B$1+'Each Gender - Silver'!BJ60*'Medal values'!$B$2+'Each Gender - Bronze'!BJ60*'Medal values'!$B$3, "") + IF(AND(BJ$1 = BI$1, BI$2 = "Mixed"), 0.5*BI60, 0) + IF(AND(BJ$1 = BK$1, BK$2 = "Mixed"), 0.5*BK60, 0)</f>
        <v>0</v>
      </c>
      <c r="BK60" s="5">
        <f>IF('Each Gender - Gold'!BK60+'Each Gender - Silver'!BK60+'Each Gender - Bronze'!BK60 &gt; 0, 'Each Gender - Gold'!BK60*'Medal values'!$B$1+'Each Gender - Silver'!BK60*'Medal values'!$B$2+'Each Gender - Bronze'!BK60*'Medal values'!$B$3, "") + IF(AND(BK$1 = BJ$1, BJ$2 = "Mixed"), 0.5*BJ60, 0) + IF(AND(BK$1 = BL$1, BL$2 = "Mixed"), 0.5*BL60, 0)</f>
        <v>0</v>
      </c>
      <c r="BL60" s="5">
        <f>IF('Each Gender - Gold'!BL60+'Each Gender - Silver'!BL60+'Each Gender - Bronze'!BL60 &gt; 0, 'Each Gender - Gold'!BL60*'Medal values'!$B$1+'Each Gender - Silver'!BL60*'Medal values'!$B$2+'Each Gender - Bronze'!BL60*'Medal values'!$B$3, "") + IF(AND(BL$1 = BK$1, BK$2 = "Mixed"), 0.5*BK60, 0) + IF(AND(BL$1 = BM$1, BM$2 = "Mixed"), 0.5*BM60, 0)</f>
        <v>0</v>
      </c>
      <c r="BM60" s="5">
        <f>IF('Each Gender - Gold'!BM60+'Each Gender - Silver'!BM60+'Each Gender - Bronze'!BM60 &gt; 0, 'Each Gender - Gold'!BM60*'Medal values'!$B$1+'Each Gender - Silver'!BM60*'Medal values'!$B$2+'Each Gender - Bronze'!BM60*'Medal values'!$B$3, "") + IF(AND(BM$1 = BL$1, BL$2 = "Mixed"), 0.5*BL60, 0) + IF(AND(BM$1 = BN$1, BN$2 = "Mixed"), 0.5*BN60, 0)</f>
        <v>0</v>
      </c>
      <c r="BN60" s="5">
        <f>IF('Each Gender - Gold'!BN60+'Each Gender - Silver'!BN60+'Each Gender - Bronze'!BN60 &gt; 0, 'Each Gender - Gold'!BN60*'Medal values'!$B$1+'Each Gender - Silver'!BN60*'Medal values'!$B$2+'Each Gender - Bronze'!BN60*'Medal values'!$B$3, "") + IF(AND(BN$1 = BM$1, BM$2 = "Mixed"), 0.5*BM60, 0) + IF(AND(BN$1 = BO$1, BO$2 = "Mixed"), 0.5*BO60, 0)</f>
        <v>0</v>
      </c>
      <c r="BO60" s="5">
        <f>IF('Each Gender - Gold'!BO60+'Each Gender - Silver'!BO60+'Each Gender - Bronze'!BO60 &gt; 0, 'Each Gender - Gold'!BO60*'Medal values'!$B$1+'Each Gender - Silver'!BO60*'Medal values'!$B$2+'Each Gender - Bronze'!BO60*'Medal values'!$B$3, "") + IF(AND(BO$1 = BN$1, BN$2 = "Mixed"), 0.5*BN60, 0) + IF(AND(BO$1 = BP$1, BP$2 = "Mixed"), 0.5*BP60, 0)</f>
        <v>0</v>
      </c>
      <c r="BP60" s="5">
        <f>IF('Each Gender - Gold'!BP60+'Each Gender - Silver'!BP60+'Each Gender - Bronze'!BP60 &gt; 0, 'Each Gender - Gold'!BP60*'Medal values'!$B$1+'Each Gender - Silver'!BP60*'Medal values'!$B$2+'Each Gender - Bronze'!BP60*'Medal values'!$B$3, "") + IF(AND(BP$1 = BO$1, BO$2 = "Mixed"), 0.5*BO60, 0) + IF(AND(BP$1 = BQ$1, BQ$2 = "Mixed"), 0.5*BQ60, 0)</f>
        <v>0</v>
      </c>
      <c r="BQ60" s="5">
        <f>IF('Each Gender - Gold'!BQ60+'Each Gender - Silver'!BQ60+'Each Gender - Bronze'!BQ60 &gt; 0, 'Each Gender - Gold'!BQ60*'Medal values'!$B$1+'Each Gender - Silver'!BQ60*'Medal values'!$B$2+'Each Gender - Bronze'!BQ60*'Medal values'!$B$3, "") + IF(AND(BQ$1 = BP$1, BP$2 = "Mixed"), 0.5*BP60, 0) + IF(AND(BQ$1 = BR$1, BR$2 = "Mixed"), 0.5*BR60, 0)</f>
        <v>0</v>
      </c>
      <c r="BR60" s="5">
        <f>IF('Each Gender - Gold'!BR60+'Each Gender - Silver'!BR60+'Each Gender - Bronze'!BR60 &gt; 0, 'Each Gender - Gold'!BR60*'Medal values'!$B$1+'Each Gender - Silver'!BR60*'Medal values'!$B$2+'Each Gender - Bronze'!BR60*'Medal values'!$B$3, "") + IF(AND(BR$1 = BQ$1, BQ$2 = "Mixed"), 0.5*BQ60, 0) + IF(AND(BR$1 = BS$1, BS$2 = "Mixed"), 0.5*BS60, 0)</f>
        <v>0</v>
      </c>
      <c r="BS60" s="5">
        <f>IF('Each Gender - Gold'!BS60+'Each Gender - Silver'!BS60+'Each Gender - Bronze'!BS60 &gt; 0, 'Each Gender - Gold'!BS60*'Medal values'!$B$1+'Each Gender - Silver'!BS60*'Medal values'!$B$2+'Each Gender - Bronze'!BS60*'Medal values'!$B$3, "") + IF(AND(BS$1 = BR$1, BR$2 = "Mixed"), 0.5*BR60, 0) + IF(AND(BS$1 = BT$1, BT$2 = "Mixed"), 0.5*BT60, 0)</f>
        <v>0</v>
      </c>
      <c r="BT60" s="5">
        <f>IF('Each Gender - Gold'!BT60+'Each Gender - Silver'!BT60+'Each Gender - Bronze'!BT60 &gt; 0, 'Each Gender - Gold'!BT60*'Medal values'!$B$1+'Each Gender - Silver'!BT60*'Medal values'!$B$2+'Each Gender - Bronze'!BT60*'Medal values'!$B$3, "") + IF(AND(BT$1 = BS$1, BS$2 = "Mixed"), 0.5*BS60, 0) + IF(AND(BT$1 = BU$1, BU$2 = "Mixed"), 0.5*BU60, 0)</f>
        <v>0</v>
      </c>
      <c r="BU60" s="5">
        <f>IF('Each Gender - Gold'!BU60+'Each Gender - Silver'!BU60+'Each Gender - Bronze'!BU60 &gt; 0, 'Each Gender - Gold'!BU60*'Medal values'!$B$1+'Each Gender - Silver'!BU60*'Medal values'!$B$2+'Each Gender - Bronze'!BU60*'Medal values'!$B$3, "") + IF(AND(BU$1 = BT$1, BT$2 = "Mixed"), 0.5*BT60, 0) + IF(AND(BU$1 = BV$1, BV$2 = "Mixed"), 0.5*BV60, 0)</f>
        <v>0</v>
      </c>
      <c r="BV60" s="5">
        <f>IF('Each Gender - Gold'!BV60+'Each Gender - Silver'!BV60+'Each Gender - Bronze'!BV60 &gt; 0, 'Each Gender - Gold'!BV60*'Medal values'!$B$1+'Each Gender - Silver'!BV60*'Medal values'!$B$2+'Each Gender - Bronze'!BV60*'Medal values'!$B$3, "") + IF(AND(BV$1 = BU$1, BU$2 = "Mixed"), 0.5*BU60, 0) + IF(AND(BV$1 = BW$1, BW$2 = "Mixed"), 0.5*BW60, 0)</f>
        <v>0</v>
      </c>
      <c r="BW60" s="5">
        <f>IF('Each Gender - Gold'!BW60+'Each Gender - Silver'!BW60+'Each Gender - Bronze'!BW60 &gt; 0, 'Each Gender - Gold'!BW60*'Medal values'!$B$1+'Each Gender - Silver'!BW60*'Medal values'!$B$2+'Each Gender - Bronze'!BW60*'Medal values'!$B$3, "") + IF(AND(BW$1 = BV$1, BV$2 = "Mixed"), 0.5*BV60, 0) + IF(AND(BW$1 = BX$1, BX$2 = "Mixed"), 0.5*BX60, 0)</f>
        <v>0</v>
      </c>
      <c r="BX60" s="5">
        <f>IF('Each Gender - Gold'!BX60+'Each Gender - Silver'!BX60+'Each Gender - Bronze'!BX60 &gt; 0, 'Each Gender - Gold'!BX60*'Medal values'!$B$1+'Each Gender - Silver'!BX60*'Medal values'!$B$2+'Each Gender - Bronze'!BX60*'Medal values'!$B$3, "") + IF(AND(BX$1 = BW$1, BW$2 = "Mixed"), 0.5*BW60, 0) + IF(AND(BX$1 = BY$1, BY$2 = "Mixed"), 0.5*BY60, 0)</f>
        <v>0</v>
      </c>
      <c r="BY60" s="5">
        <f>IF('Each Gender - Gold'!BY60+'Each Gender - Silver'!BY60+'Each Gender - Bronze'!BY60 &gt; 0, 'Each Gender - Gold'!BY60*'Medal values'!$B$1+'Each Gender - Silver'!BY60*'Medal values'!$B$2+'Each Gender - Bronze'!BY60*'Medal values'!$B$3, "") + IF(AND(BY$1 = BX$1, BX$2 = "Mixed"), 0.5*BX60, 0) + IF(AND(BY$1 = BZ$1, BZ$2 = "Mixed"), 0.5*BZ60, 0)</f>
        <v>0</v>
      </c>
      <c r="BZ60" s="5">
        <f>IF('Each Gender - Gold'!BZ60+'Each Gender - Silver'!BZ60+'Each Gender - Bronze'!BZ60 &gt; 0, 'Each Gender - Gold'!BZ60*'Medal values'!$B$1+'Each Gender - Silver'!BZ60*'Medal values'!$B$2+'Each Gender - Bronze'!BZ60*'Medal values'!$B$3, "") + IF(AND(BZ$1 = BY$1, BY$2 = "Mixed"), 0.5*BY60, 0) + IF(AND(BZ$1 = CA$1, CA$2 = "Mixed"), 0.5*CA60, 0)</f>
        <v>0</v>
      </c>
      <c r="CA60" s="5">
        <f>IF('Each Gender - Gold'!CA60+'Each Gender - Silver'!CA60+'Each Gender - Bronze'!CA60 &gt; 0, 'Each Gender - Gold'!CA60*'Medal values'!$B$1+'Each Gender - Silver'!CA60*'Medal values'!$B$2+'Each Gender - Bronze'!CA60*'Medal values'!$B$3, "") + IF(AND(CA$1 = BZ$1, BZ$2 = "Mixed"), 0.5*BZ60, 0) + IF(AND(CA$1 = CB$1, CB$2 = "Mixed"), 0.5*CB60, 0)</f>
        <v>0</v>
      </c>
      <c r="CB60" s="5">
        <f>IF('Each Gender - Gold'!CB60+'Each Gender - Silver'!CB60+'Each Gender - Bronze'!CB60 &gt; 0, 'Each Gender - Gold'!CB60*'Medal values'!$B$1+'Each Gender - Silver'!CB60*'Medal values'!$B$2+'Each Gender - Bronze'!CB60*'Medal values'!$B$3, "") + IF(AND(CB$1 = CA$1, CA$2 = "Mixed"), 0.5*CA60, 0) + IF(AND(CB$1 = CC$1, CC$2 = "Mixed"), 0.5*CC60, 0)</f>
        <v>0</v>
      </c>
      <c r="CC60" s="5">
        <f>IF('Each Gender - Gold'!CC60+'Each Gender - Silver'!CC60+'Each Gender - Bronze'!CC60 &gt; 0, 'Each Gender - Gold'!CC60*'Medal values'!$B$1+'Each Gender - Silver'!CC60*'Medal values'!$B$2+'Each Gender - Bronze'!CC60*'Medal values'!$B$3, "") + IF(AND(CC$1 = CB$1, CB$2 = "Mixed"), 0.5*CB60, 0) + IF(AND(CC$1 = CD$1, CD$2 = "Mixed"), 0.5*CD60, 0)</f>
        <v>0</v>
      </c>
      <c r="CD60" s="5">
        <f>IF('Each Gender - Gold'!CD60+'Each Gender - Silver'!CD60+'Each Gender - Bronze'!CD60 &gt; 0, 'Each Gender - Gold'!CD60*'Medal values'!$B$1+'Each Gender - Silver'!CD60*'Medal values'!$B$2+'Each Gender - Bronze'!CD60*'Medal values'!$B$3, "") + IF(AND(CD$1 = CC$1, CC$2 = "Mixed"), 0.5*CC60, 0) + IF(AND(CD$1 = CE$1, CE$2 = "Mixed"), 0.5*CE60, 0)</f>
        <v>0</v>
      </c>
      <c r="CE60" s="5">
        <f>IF('Each Gender - Gold'!CE60+'Each Gender - Silver'!CE60+'Each Gender - Bronze'!CE60 &gt; 0, 'Each Gender - Gold'!CE60*'Medal values'!$B$1+'Each Gender - Silver'!CE60*'Medal values'!$B$2+'Each Gender - Bronze'!CE60*'Medal values'!$B$3, "") + IF(AND(CE$1 = CD$1, CD$2 = "Mixed"), 0.5*CD60, 0) + IF(AND(CE$1 = CF$1, CF$2 = "Mixed"), 0.5*CF60, 0)</f>
        <v>0</v>
      </c>
      <c r="CF60" s="5">
        <f>IF('Each Gender - Gold'!CF60+'Each Gender - Silver'!CF60+'Each Gender - Bronze'!CF60 &gt; 0, 'Each Gender - Gold'!CF60*'Medal values'!$B$1+'Each Gender - Silver'!CF60*'Medal values'!$B$2+'Each Gender - Bronze'!CF60*'Medal values'!$B$3, "") + IF(AND(CF$1 = CE$1, CE$2 = "Mixed"), 0.5*CE60, 0) + IF(AND(CF$1 = CG$1, CG$2 = "Mixed"), 0.5*CG60, 0)</f>
        <v>0</v>
      </c>
      <c r="CG60" s="5">
        <f>IF('Each Gender - Gold'!CG60+'Each Gender - Silver'!CG60+'Each Gender - Bronze'!CG60 &gt; 0, 'Each Gender - Gold'!CG60*'Medal values'!$B$1+'Each Gender - Silver'!CG60*'Medal values'!$B$2+'Each Gender - Bronze'!CG60*'Medal values'!$B$3, "") + IF(AND(CG$1 = CF$1, CF$2 = "Mixed"), 0.5*CF60, 0) + IF(AND(CG$1 = CH$1, CH$2 = "Mixed"), 0.5*CH60, 0)</f>
        <v>0</v>
      </c>
      <c r="CH60" s="5">
        <f>IF('Each Gender - Gold'!CH60+'Each Gender - Silver'!CH60+'Each Gender - Bronze'!CH60 &gt; 0, 'Each Gender - Gold'!CH60*'Medal values'!$B$1+'Each Gender - Silver'!CH60*'Medal values'!$B$2+'Each Gender - Bronze'!CH60*'Medal values'!$B$3, "") + IF(AND(CH$1 = CG$1, CG$2 = "Mixed"), 0.5*CG60, 0) + IF(AND(CH$1 = CI$1, CI$2 = "Mixed"), 0.5*CI60, 0)</f>
        <v>0</v>
      </c>
      <c r="CI60" s="5">
        <f>IF('Each Gender - Gold'!CI60+'Each Gender - Silver'!CI60+'Each Gender - Bronze'!CI60 &gt; 0, 'Each Gender - Gold'!CI60*'Medal values'!$B$1+'Each Gender - Silver'!CI60*'Medal values'!$B$2+'Each Gender - Bronze'!CI60*'Medal values'!$B$3, "") + IF(AND(CI$1 = CH$1, CH$2 = "Mixed"), 0.5*CH60, 0) + IF(AND(CI$1 = CJ$1, CJ$2 = "Mixed"), 0.5*CJ60, 0)</f>
        <v>0</v>
      </c>
      <c r="CJ60" s="5">
        <f>IF('Each Gender - Gold'!CJ60+'Each Gender - Silver'!CJ60+'Each Gender - Bronze'!CJ60 &gt; 0, 'Each Gender - Gold'!CJ60*'Medal values'!$B$1+'Each Gender - Silver'!CJ60*'Medal values'!$B$2+'Each Gender - Bronze'!CJ60*'Medal values'!$B$3, "") + IF(AND(CJ$1 = CI$1, CI$2 = "Mixed"), 0.5*CI60, 0) + IF(AND(CJ$1 = CK$1, CK$2 = "Mixed"), 0.5*CK60, 0)</f>
        <v>0</v>
      </c>
      <c r="CK60" s="5">
        <f>IF('Each Gender - Gold'!CK60+'Each Gender - Silver'!CK60+'Each Gender - Bronze'!CK60 &gt; 0, 'Each Gender - Gold'!CK60*'Medal values'!$B$1+'Each Gender - Silver'!CK60*'Medal values'!$B$2+'Each Gender - Bronze'!CK60*'Medal values'!$B$3, "") + IF(AND(CK$1 = CJ$1, CJ$2 = "Mixed"), 0.5*CJ60, 0) + IF(AND(CK$1 = CL$1, CL$2 = "Mixed"), 0.5*CL60, 0)</f>
        <v>0</v>
      </c>
      <c r="CL60" s="5">
        <f>IF('Each Gender - Gold'!CL60+'Each Gender - Silver'!CL60+'Each Gender - Bronze'!CL60 &gt; 0, 'Each Gender - Gold'!CL60*'Medal values'!$B$1+'Each Gender - Silver'!CL60*'Medal values'!$B$2+'Each Gender - Bronze'!CL60*'Medal values'!$B$3, "") + IF(AND(CL$1 = CK$1, CK$2 = "Mixed"), 0.5*CK60, 0) + IF(AND(CL$1 = CM$1, CM$2 = "Mixed"), 0.5*CM60, 0)</f>
        <v>0</v>
      </c>
      <c r="CM60" s="5">
        <f>IF('Each Gender - Gold'!CM60+'Each Gender - Silver'!CM60+'Each Gender - Bronze'!CM60 &gt; 0, 'Each Gender - Gold'!CM60*'Medal values'!$B$1+'Each Gender - Silver'!CM60*'Medal values'!$B$2+'Each Gender - Bronze'!CM60*'Medal values'!$B$3, "") + IF(AND(CM$1 = CL$1, CL$2 = "Mixed"), 0.5*CL60, 0) + IF(AND(CM$1 = CN$1, CN$2 = "Mixed"), 0.5*CN60, 0)</f>
        <v>0</v>
      </c>
      <c r="CN60" s="5">
        <f>IF('Each Gender - Gold'!CN60+'Each Gender - Silver'!CN60+'Each Gender - Bronze'!CN60 &gt; 0, 'Each Gender - Gold'!CN60*'Medal values'!$B$1+'Each Gender - Silver'!CN60*'Medal values'!$B$2+'Each Gender - Bronze'!CN60*'Medal values'!$B$3, "") + IF(AND(CN$1 = CM$1, CM$2 = "Mixed"), 0.5*CM60, 0) + IF(AND(CN$1 = CO$1, CO$2 = "Mixed"), 0.5*CO60, 0)</f>
        <v>0</v>
      </c>
      <c r="CO60" s="5">
        <f>IF('Each Gender - Gold'!CO60+'Each Gender - Silver'!CO60+'Each Gender - Bronze'!CO60 &gt; 0, 'Each Gender - Gold'!CO60*'Medal values'!$B$1+'Each Gender - Silver'!CO60*'Medal values'!$B$2+'Each Gender - Bronze'!CO60*'Medal values'!$B$3, "") + IF(AND(CO$1 = CN$1, CN$2 = "Mixed"), 0.5*CN60, 0) + IF(AND(CO$1 = CP$1, CP$2 = "Mixed"), 0.5*CP60, 0)</f>
        <v>0</v>
      </c>
      <c r="CP60" s="5">
        <f>IF('Each Gender - Gold'!CP60+'Each Gender - Silver'!CP60+'Each Gender - Bronze'!CP60 &gt; 0, 'Each Gender - Gold'!CP60*'Medal values'!$B$1+'Each Gender - Silver'!CP60*'Medal values'!$B$2+'Each Gender - Bronze'!CP60*'Medal values'!$B$3, "") + IF(AND(CP$1 = CO$1, CO$2 = "Mixed"), 0.5*CO60, 0) + IF(AND(CP$1 = CQ$1, CQ$2 = "Mixed"), 0.5*CQ60, 0)</f>
        <v>0</v>
      </c>
      <c r="CQ60" s="5">
        <f>IF('Each Gender - Gold'!CQ60+'Each Gender - Silver'!CQ60+'Each Gender - Bronze'!CQ60 &gt; 0, 'Each Gender - Gold'!CQ60*'Medal values'!$B$1+'Each Gender - Silver'!CQ60*'Medal values'!$B$2+'Each Gender - Bronze'!CQ60*'Medal values'!$B$3, "") + IF(AND(CQ$1 = CP$1, CP$2 = "Mixed"), 0.5*CP60, 0) + IF(AND(CQ$1 = CR$1, CR$2 = "Mixed"), 0.5*CR60, 0)</f>
        <v>0</v>
      </c>
      <c r="CR60" s="5">
        <f>IF('Each Gender - Gold'!CR60+'Each Gender - Silver'!CR60+'Each Gender - Bronze'!CR60 &gt; 0, 'Each Gender - Gold'!CR60*'Medal values'!$B$1+'Each Gender - Silver'!CR60*'Medal values'!$B$2+'Each Gender - Bronze'!CR60*'Medal values'!$B$3, "") + IF(AND(CR$1 = CQ$1, CQ$2 = "Mixed"), 0.5*CQ60, 0) + IF(AND(CR$1 = CS$1, CS$2 = "Mixed"), 0.5*CS60, 0)</f>
        <v>0</v>
      </c>
      <c r="CS60" s="5">
        <f>IF('Each Gender - Gold'!CS60+'Each Gender - Silver'!CS60+'Each Gender - Bronze'!CS60 &gt; 0, 'Each Gender - Gold'!CS60*'Medal values'!$B$1+'Each Gender - Silver'!CS60*'Medal values'!$B$2+'Each Gender - Bronze'!CS60*'Medal values'!$B$3, "") + IF(AND(CS$1 = CR$1, CR$2 = "Mixed"), 0.5*CR60, 0) + IF(AND(CS$1 = CT$1, CT$2 = "Mixed"), 0.5*CT60, 0)</f>
        <v>0</v>
      </c>
      <c r="CT60" s="5">
        <f>IF('Each Gender - Gold'!CT60+'Each Gender - Silver'!CT60+'Each Gender - Bronze'!CT60 &gt; 0, 'Each Gender - Gold'!CT60*'Medal values'!$B$1+'Each Gender - Silver'!CT60*'Medal values'!$B$2+'Each Gender - Bronze'!CT60*'Medal values'!$B$3, "") + IF(AND(CT$1 = CS$1, CS$2 = "Mixed"), 0.5*CS60, 0) + IF(AND(CT$1 = CU$1, CU$2 = "Mixed"), 0.5*CU60, 0)</f>
        <v>0</v>
      </c>
      <c r="CU60" s="5">
        <f>IF('Each Gender - Gold'!CU60+'Each Gender - Silver'!CU60+'Each Gender - Bronze'!CU60 &gt; 0, 'Each Gender - Gold'!CU60*'Medal values'!$B$1+'Each Gender - Silver'!CU60*'Medal values'!$B$2+'Each Gender - Bronze'!CU60*'Medal values'!$B$3, "") + IF(AND(CU$1 = CT$1, CT$2 = "Mixed"), 0.5*CT60, 0) + IF(AND(CU$1 = CV$1, CV$2 = "Mixed"), 0.5*CV60, 0)</f>
        <v>0</v>
      </c>
      <c r="CV60" s="5">
        <f>IF('Each Gender - Gold'!CV60+'Each Gender - Silver'!CV60+'Each Gender - Bronze'!CV60 &gt; 0, 'Each Gender - Gold'!CV60*'Medal values'!$B$1+'Each Gender - Silver'!CV60*'Medal values'!$B$2+'Each Gender - Bronze'!CV60*'Medal values'!$B$3, "") + IF(AND(CV$1 = CU$1, CU$2 = "Mixed"), 0.5*CU60, 0) + IF(AND(CV$1 = CW$1, CW$2 = "Mixed"), 0.5*CW60, 0)</f>
        <v>0</v>
      </c>
      <c r="CW60" s="5">
        <f t="shared" ref="CW60:CX60" si="58">SUMIF($B$2:$CV$2,CW$2, $B60:$CV60)</f>
        <v>0</v>
      </c>
      <c r="CX60" s="5">
        <f t="shared" si="58"/>
        <v>2.000001</v>
      </c>
    </row>
    <row r="61">
      <c r="A61" s="5" t="str">
        <f>Countries!A59</f>
        <v>MAR</v>
      </c>
      <c r="B61" s="5">
        <f>IF('Each Gender - Gold'!B61+'Each Gender - Silver'!B61+'Each Gender - Bronze'!B61 &gt; 0, 'Each Gender - Gold'!B61*'Medal values'!$B$1+'Each Gender - Silver'!B61*'Medal values'!$B$2+'Each Gender - Bronze'!B61*'Medal values'!$B$3, "") + IF(AND(B$1 = A$1, A$2 = "Mixed"), 0.5*A61, 0) + IF(AND(B$1 = C$1, C$2 = "Mixed"), 0.5*C61, 0)</f>
        <v>0</v>
      </c>
      <c r="C61" s="5">
        <f>IF('Each Gender - Gold'!C61+'Each Gender - Silver'!C61+'Each Gender - Bronze'!C61 &gt; 0, 'Each Gender - Gold'!C61*'Medal values'!$B$1+'Each Gender - Silver'!C61*'Medal values'!$B$2+'Each Gender - Bronze'!C61*'Medal values'!$B$3, "") + IF(AND(C$1 = B$1, B$2 = "Mixed"), 0.5*B61, 0) + IF(AND(C$1 = D$1, D$2 = "Mixed"), 0.5*D61, 0)</f>
        <v>0</v>
      </c>
      <c r="D61" s="5">
        <f>IF('Each Gender - Gold'!D61+'Each Gender - Silver'!D61+'Each Gender - Bronze'!D61 &gt; 0, 'Each Gender - Gold'!D61*'Medal values'!$B$1+'Each Gender - Silver'!D61*'Medal values'!$B$2+'Each Gender - Bronze'!D61*'Medal values'!$B$3, "") + IF(AND(D$1 = C$1, C$2 = "Mixed"), 0.5*C61, 0) + IF(AND(D$1 = E$1, E$2 = "Mixed"), 0.5*E61, 0)</f>
        <v>0</v>
      </c>
      <c r="E61" s="5">
        <f>IF('Each Gender - Gold'!E61+'Each Gender - Silver'!E61+'Each Gender - Bronze'!E61 &gt; 0, 'Each Gender - Gold'!E61*'Medal values'!$B$1+'Each Gender - Silver'!E61*'Medal values'!$B$2+'Each Gender - Bronze'!E61*'Medal values'!$B$3, "") + IF(AND(E$1 = D$1, D$2 = "Mixed"), 0.5*D61, 0) + IF(AND(E$1 = F$1, F$2 = "Mixed"), 0.5*F61, 0)</f>
        <v>0</v>
      </c>
      <c r="F61" s="5">
        <f>IF('Each Gender - Gold'!F61+'Each Gender - Silver'!F61+'Each Gender - Bronze'!F61 &gt; 0, 'Each Gender - Gold'!F61*'Medal values'!$B$1+'Each Gender - Silver'!F61*'Medal values'!$B$2+'Each Gender - Bronze'!F61*'Medal values'!$B$3, "") + IF(AND(F$1 = E$1, E$2 = "Mixed"), 0.5*E61, 0) + IF(AND(F$1 = G$1, G$2 = "Mixed"), 0.5*G61, 0)</f>
        <v>0</v>
      </c>
      <c r="G61" s="5">
        <f>IF('Each Gender - Gold'!G61+'Each Gender - Silver'!G61+'Each Gender - Bronze'!G61 &gt; 0, 'Each Gender - Gold'!G61*'Medal values'!$B$1+'Each Gender - Silver'!G61*'Medal values'!$B$2+'Each Gender - Bronze'!G61*'Medal values'!$B$3, "") + IF(AND(G$1 = F$1, F$2 = "Mixed"), 0.5*F61, 0) + IF(AND(G$1 = H$1, H$2 = "Mixed"), 0.5*H61, 0)</f>
        <v>0</v>
      </c>
      <c r="H61" s="5">
        <f>IF('Each Gender - Gold'!H61+'Each Gender - Silver'!H61+'Each Gender - Bronze'!H61 &gt; 0, 'Each Gender - Gold'!H61*'Medal values'!$B$1+'Each Gender - Silver'!H61*'Medal values'!$B$2+'Each Gender - Bronze'!H61*'Medal values'!$B$3, "") + IF(AND(H$1 = G$1, G$2 = "Mixed"), 0.5*G61, 0) + IF(AND(H$1 = I$1, I$2 = "Mixed"), 0.5*I61, 0)</f>
        <v>0</v>
      </c>
      <c r="I61" s="5">
        <f>IF('Each Gender - Gold'!I61+'Each Gender - Silver'!I61+'Each Gender - Bronze'!I61 &gt; 0, 'Each Gender - Gold'!I61*'Medal values'!$B$1+'Each Gender - Silver'!I61*'Medal values'!$B$2+'Each Gender - Bronze'!I61*'Medal values'!$B$3, "") + IF(AND(I$1 = H$1, H$2 = "Mixed"), 0.5*H61, 0) + IF(AND(I$1 = J$1, J$2 = "Mixed"), 0.5*J61, 0)</f>
        <v>0</v>
      </c>
      <c r="J61" s="5">
        <f>IF('Each Gender - Gold'!J61+'Each Gender - Silver'!J61+'Each Gender - Bronze'!J61 &gt; 0, 'Each Gender - Gold'!J61*'Medal values'!$B$1+'Each Gender - Silver'!J61*'Medal values'!$B$2+'Each Gender - Bronze'!J61*'Medal values'!$B$3, "") + IF(AND(J$1 = I$1, I$2 = "Mixed"), 0.5*I61, 0) + IF(AND(J$1 = K$1, K$2 = "Mixed"), 0.5*K61, 0)</f>
        <v>3.001</v>
      </c>
      <c r="K61" s="5">
        <f>IF('Each Gender - Gold'!K61+'Each Gender - Silver'!K61+'Each Gender - Bronze'!K61 &gt; 0, 'Each Gender - Gold'!K61*'Medal values'!$B$1+'Each Gender - Silver'!K61*'Medal values'!$B$2+'Each Gender - Bronze'!K61*'Medal values'!$B$3, "") + IF(AND(K$1 = J$1, J$2 = "Mixed"), 0.5*J61, 0) + IF(AND(K$1 = L$1, L$2 = "Mixed"), 0.5*L61, 0)</f>
        <v>0</v>
      </c>
      <c r="L61" s="5">
        <f>IF('Each Gender - Gold'!L61+'Each Gender - Silver'!L61+'Each Gender - Bronze'!L61 &gt; 0, 'Each Gender - Gold'!L61*'Medal values'!$B$1+'Each Gender - Silver'!L61*'Medal values'!$B$2+'Each Gender - Bronze'!L61*'Medal values'!$B$3, "") + IF(AND(L$1 = K$1, K$2 = "Mixed"), 0.5*K61, 0) + IF(AND(L$1 = M$1, M$2 = "Mixed"), 0.5*M61, 0)</f>
        <v>0</v>
      </c>
      <c r="M61" s="5">
        <f>IF('Each Gender - Gold'!M61+'Each Gender - Silver'!M61+'Each Gender - Bronze'!M61 &gt; 0, 'Each Gender - Gold'!M61*'Medal values'!$B$1+'Each Gender - Silver'!M61*'Medal values'!$B$2+'Each Gender - Bronze'!M61*'Medal values'!$B$3, "") + IF(AND(M$1 = L$1, L$2 = "Mixed"), 0.5*L61, 0) + IF(AND(M$1 = N$1, N$2 = "Mixed"), 0.5*N61, 0)</f>
        <v>0</v>
      </c>
      <c r="N61" s="5">
        <f>IF('Each Gender - Gold'!N61+'Each Gender - Silver'!N61+'Each Gender - Bronze'!N61 &gt; 0, 'Each Gender - Gold'!N61*'Medal values'!$B$1+'Each Gender - Silver'!N61*'Medal values'!$B$2+'Each Gender - Bronze'!N61*'Medal values'!$B$3, "") + IF(AND(N$1 = M$1, M$2 = "Mixed"), 0.5*M61, 0) + IF(AND(N$1 = O$1, O$2 = "Mixed"), 0.5*O61, 0)</f>
        <v>0</v>
      </c>
      <c r="O61" s="5">
        <f>IF('Each Gender - Gold'!O61+'Each Gender - Silver'!O61+'Each Gender - Bronze'!O61 &gt; 0, 'Each Gender - Gold'!O61*'Medal values'!$B$1+'Each Gender - Silver'!O61*'Medal values'!$B$2+'Each Gender - Bronze'!O61*'Medal values'!$B$3, "") + IF(AND(O$1 = N$1, N$2 = "Mixed"), 0.5*N61, 0) + IF(AND(O$1 = P$1, P$2 = "Mixed"), 0.5*P61, 0)</f>
        <v>0</v>
      </c>
      <c r="P61" s="5">
        <f>IF('Each Gender - Gold'!P61+'Each Gender - Silver'!P61+'Each Gender - Bronze'!P61 &gt; 0, 'Each Gender - Gold'!P61*'Medal values'!$B$1+'Each Gender - Silver'!P61*'Medal values'!$B$2+'Each Gender - Bronze'!P61*'Medal values'!$B$3, "") + IF(AND(P$1 = O$1, O$2 = "Mixed"), 0.5*O61, 0) + IF(AND(P$1 = Q$1, Q$2 = "Mixed"), 0.5*Q61, 0)</f>
        <v>0</v>
      </c>
      <c r="Q61" s="5">
        <f>IF('Each Gender - Gold'!Q61+'Each Gender - Silver'!Q61+'Each Gender - Bronze'!Q61 &gt; 0, 'Each Gender - Gold'!Q61*'Medal values'!$B$1+'Each Gender - Silver'!Q61*'Medal values'!$B$2+'Each Gender - Bronze'!Q61*'Medal values'!$B$3, "") + IF(AND(Q$1 = P$1, P$2 = "Mixed"), 0.5*P61, 0) + IF(AND(Q$1 = R$1, R$2 = "Mixed"), 0.5*R61, 0)</f>
        <v>0</v>
      </c>
      <c r="R61" s="5">
        <f>IF('Each Gender - Gold'!R61+'Each Gender - Silver'!R61+'Each Gender - Bronze'!R61 &gt; 0, 'Each Gender - Gold'!R61*'Medal values'!$B$1+'Each Gender - Silver'!R61*'Medal values'!$B$2+'Each Gender - Bronze'!R61*'Medal values'!$B$3, "") + IF(AND(R$1 = Q$1, Q$2 = "Mixed"), 0.5*Q61, 0) + IF(AND(R$1 = S$1, S$2 = "Mixed"), 0.5*S61, 0)</f>
        <v>0</v>
      </c>
      <c r="S61" s="5">
        <f>IF('Each Gender - Gold'!S61+'Each Gender - Silver'!S61+'Each Gender - Bronze'!S61 &gt; 0, 'Each Gender - Gold'!S61*'Medal values'!$B$1+'Each Gender - Silver'!S61*'Medal values'!$B$2+'Each Gender - Bronze'!S61*'Medal values'!$B$3, "") + IF(AND(S$1 = R$1, R$2 = "Mixed"), 0.5*R61, 0) + IF(AND(S$1 = T$1, T$2 = "Mixed"), 0.5*T61, 0)</f>
        <v>0</v>
      </c>
      <c r="T61" s="5">
        <f>IF('Each Gender - Gold'!T61+'Each Gender - Silver'!T61+'Each Gender - Bronze'!T61 &gt; 0, 'Each Gender - Gold'!T61*'Medal values'!$B$1+'Each Gender - Silver'!T61*'Medal values'!$B$2+'Each Gender - Bronze'!T61*'Medal values'!$B$3, "") + IF(AND(T$1 = S$1, S$2 = "Mixed"), 0.5*S61, 0) + IF(AND(T$1 = U$1, U$2 = "Mixed"), 0.5*U61, 0)</f>
        <v>0</v>
      </c>
      <c r="U61" s="5">
        <f>IF('Each Gender - Gold'!U61+'Each Gender - Silver'!U61+'Each Gender - Bronze'!U61 &gt; 0, 'Each Gender - Gold'!U61*'Medal values'!$B$1+'Each Gender - Silver'!U61*'Medal values'!$B$2+'Each Gender - Bronze'!U61*'Medal values'!$B$3, "") + IF(AND(U$1 = T$1, T$2 = "Mixed"), 0.5*T61, 0) + IF(AND(U$1 = V$1, V$2 = "Mixed"), 0.5*V61, 0)</f>
        <v>0</v>
      </c>
      <c r="V61" s="5">
        <f>IF('Each Gender - Gold'!V61+'Each Gender - Silver'!V61+'Each Gender - Bronze'!V61 &gt; 0, 'Each Gender - Gold'!V61*'Medal values'!$B$1+'Each Gender - Silver'!V61*'Medal values'!$B$2+'Each Gender - Bronze'!V61*'Medal values'!$B$3, "") + IF(AND(V$1 = U$1, U$2 = "Mixed"), 0.5*U61, 0) + IF(AND(V$1 = W$1, W$2 = "Mixed"), 0.5*W61, 0)</f>
        <v>0</v>
      </c>
      <c r="W61" s="5">
        <f>IF('Each Gender - Gold'!W61+'Each Gender - Silver'!W61+'Each Gender - Bronze'!W61 &gt; 0, 'Each Gender - Gold'!W61*'Medal values'!$B$1+'Each Gender - Silver'!W61*'Medal values'!$B$2+'Each Gender - Bronze'!W61*'Medal values'!$B$3, "") + IF(AND(W$1 = V$1, V$2 = "Mixed"), 0.5*V61, 0) + IF(AND(W$1 = X$1, X$2 = "Mixed"), 0.5*X61, 0)</f>
        <v>0</v>
      </c>
      <c r="X61" s="5">
        <f>IF('Each Gender - Gold'!X61+'Each Gender - Silver'!X61+'Each Gender - Bronze'!X61 &gt; 0, 'Each Gender - Gold'!X61*'Medal values'!$B$1+'Each Gender - Silver'!X61*'Medal values'!$B$2+'Each Gender - Bronze'!X61*'Medal values'!$B$3, "") + IF(AND(X$1 = W$1, W$2 = "Mixed"), 0.5*W61, 0) + IF(AND(X$1 = Y$1, Y$2 = "Mixed"), 0.5*Y61, 0)</f>
        <v>0</v>
      </c>
      <c r="Y61" s="5">
        <f>IF('Each Gender - Gold'!Y61+'Each Gender - Silver'!Y61+'Each Gender - Bronze'!Y61 &gt; 0, 'Each Gender - Gold'!Y61*'Medal values'!$B$1+'Each Gender - Silver'!Y61*'Medal values'!$B$2+'Each Gender - Bronze'!Y61*'Medal values'!$B$3, "") + IF(AND(Y$1 = X$1, X$2 = "Mixed"), 0.5*X61, 0) + IF(AND(Y$1 = Z$1, Z$2 = "Mixed"), 0.5*Z61, 0)</f>
        <v>0</v>
      </c>
      <c r="Z61" s="5">
        <f>IF('Each Gender - Gold'!Z61+'Each Gender - Silver'!Z61+'Each Gender - Bronze'!Z61 &gt; 0, 'Each Gender - Gold'!Z61*'Medal values'!$B$1+'Each Gender - Silver'!Z61*'Medal values'!$B$2+'Each Gender - Bronze'!Z61*'Medal values'!$B$3, "") + IF(AND(Z$1 = Y$1, Y$2 = "Mixed"), 0.5*Y61, 0) + IF(AND(Z$1 = AA$1, AA$2 = "Mixed"), 0.5*AA61, 0)</f>
        <v>0</v>
      </c>
      <c r="AA61" s="5">
        <f>IF('Each Gender - Gold'!AA61+'Each Gender - Silver'!AA61+'Each Gender - Bronze'!AA61 &gt; 0, 'Each Gender - Gold'!AA61*'Medal values'!$B$1+'Each Gender - Silver'!AA61*'Medal values'!$B$2+'Each Gender - Bronze'!AA61*'Medal values'!$B$3, "") + IF(AND(AA$1 = Z$1, Z$2 = "Mixed"), 0.5*Z61, 0) + IF(AND(AA$1 = AB$1, AB$2 = "Mixed"), 0.5*AB61, 0)</f>
        <v>0</v>
      </c>
      <c r="AB61" s="5">
        <f>IF('Each Gender - Gold'!AB61+'Each Gender - Silver'!AB61+'Each Gender - Bronze'!AB61 &gt; 0, 'Each Gender - Gold'!AB61*'Medal values'!$B$1+'Each Gender - Silver'!AB61*'Medal values'!$B$2+'Each Gender - Bronze'!AB61*'Medal values'!$B$3, "") + IF(AND(AB$1 = AA$1, AA$2 = "Mixed"), 0.5*AA61, 0) + IF(AND(AB$1 = AC$1, AC$2 = "Mixed"), 0.5*AC61, 0)</f>
        <v>0</v>
      </c>
      <c r="AC61" s="5">
        <f>IF('Each Gender - Gold'!AC61+'Each Gender - Silver'!AC61+'Each Gender - Bronze'!AC61 &gt; 0, 'Each Gender - Gold'!AC61*'Medal values'!$B$1+'Each Gender - Silver'!AC61*'Medal values'!$B$2+'Each Gender - Bronze'!AC61*'Medal values'!$B$3, "") + IF(AND(AC$1 = AB$1, AB$2 = "Mixed"), 0.5*AB61, 0) + IF(AND(AC$1 = AD$1, AD$2 = "Mixed"), 0.5*AD61, 0)</f>
        <v>0</v>
      </c>
      <c r="AD61" s="5">
        <f>IF('Each Gender - Gold'!AD61+'Each Gender - Silver'!AD61+'Each Gender - Bronze'!AD61 &gt; 0, 'Each Gender - Gold'!AD61*'Medal values'!$B$1+'Each Gender - Silver'!AD61*'Medal values'!$B$2+'Each Gender - Bronze'!AD61*'Medal values'!$B$3, "") + IF(AND(AD$1 = AC$1, AC$2 = "Mixed"), 0.5*AC61, 0) + IF(AND(AD$1 = AE$1, AE$2 = "Mixed"), 0.5*AE61, 0)</f>
        <v>0</v>
      </c>
      <c r="AE61" s="5">
        <f>IF('Each Gender - Gold'!AE61+'Each Gender - Silver'!AE61+'Each Gender - Bronze'!AE61 &gt; 0, 'Each Gender - Gold'!AE61*'Medal values'!$B$1+'Each Gender - Silver'!AE61*'Medal values'!$B$2+'Each Gender - Bronze'!AE61*'Medal values'!$B$3, "") + IF(AND(AE$1 = AD$1, AD$2 = "Mixed"), 0.5*AD61, 0) + IF(AND(AE$1 = AF$1, AF$2 = "Mixed"), 0.5*AF61, 0)</f>
        <v>0</v>
      </c>
      <c r="AF61" s="5">
        <f>IF('Each Gender - Gold'!AF61+'Each Gender - Silver'!AF61+'Each Gender - Bronze'!AF61 &gt; 0, 'Each Gender - Gold'!AF61*'Medal values'!$B$1+'Each Gender - Silver'!AF61*'Medal values'!$B$2+'Each Gender - Bronze'!AF61*'Medal values'!$B$3, "") + IF(AND(AF$1 = AE$1, AE$2 = "Mixed"), 0.5*AE61, 0) + IF(AND(AF$1 = AG$1, AG$2 = "Mixed"), 0.5*AG61, 0)</f>
        <v>0</v>
      </c>
      <c r="AG61" s="5">
        <f>IF('Each Gender - Gold'!AG61+'Each Gender - Silver'!AG61+'Each Gender - Bronze'!AG61 &gt; 0, 'Each Gender - Gold'!AG61*'Medal values'!$B$1+'Each Gender - Silver'!AG61*'Medal values'!$B$2+'Each Gender - Bronze'!AG61*'Medal values'!$B$3, "") + IF(AND(AG$1 = AF$1, AF$2 = "Mixed"), 0.5*AF61, 0) + IF(AND(AG$1 = AH$1, AH$2 = "Mixed"), 0.5*AH61, 0)</f>
        <v>0</v>
      </c>
      <c r="AH61" s="5">
        <f>IF('Each Gender - Gold'!AH61+'Each Gender - Silver'!AH61+'Each Gender - Bronze'!AH61 &gt; 0, 'Each Gender - Gold'!AH61*'Medal values'!$B$1+'Each Gender - Silver'!AH61*'Medal values'!$B$2+'Each Gender - Bronze'!AH61*'Medal values'!$B$3, "") + IF(AND(AH$1 = AG$1, AG$2 = "Mixed"), 0.5*AG61, 0) + IF(AND(AH$1 = AI$1, AI$2 = "Mixed"), 0.5*AI61, 0)</f>
        <v>0</v>
      </c>
      <c r="AI61" s="5">
        <f>IF('Each Gender - Gold'!AI61+'Each Gender - Silver'!AI61+'Each Gender - Bronze'!AI61 &gt; 0, 'Each Gender - Gold'!AI61*'Medal values'!$B$1+'Each Gender - Silver'!AI61*'Medal values'!$B$2+'Each Gender - Bronze'!AI61*'Medal values'!$B$3, "") + IF(AND(AI$1 = AH$1, AH$2 = "Mixed"), 0.5*AH61, 0) + IF(AND(AI$1 = AJ$1, AJ$2 = "Mixed"), 0.5*AJ61, 0)</f>
        <v>0</v>
      </c>
      <c r="AJ61" s="5">
        <f>IF('Each Gender - Gold'!AJ61+'Each Gender - Silver'!AJ61+'Each Gender - Bronze'!AJ61 &gt; 0, 'Each Gender - Gold'!AJ61*'Medal values'!$B$1+'Each Gender - Silver'!AJ61*'Medal values'!$B$2+'Each Gender - Bronze'!AJ61*'Medal values'!$B$3, "") + IF(AND(AJ$1 = AI$1, AI$2 = "Mixed"), 0.5*AI61, 0) + IF(AND(AJ$1 = AK$1, AK$2 = "Mixed"), 0.5*AK61, 0)</f>
        <v>0</v>
      </c>
      <c r="AK61" s="5">
        <f>IF('Each Gender - Gold'!AK61+'Each Gender - Silver'!AK61+'Each Gender - Bronze'!AK61 &gt; 0, 'Each Gender - Gold'!AK61*'Medal values'!$B$1+'Each Gender - Silver'!AK61*'Medal values'!$B$2+'Each Gender - Bronze'!AK61*'Medal values'!$B$3, "") + IF(AND(AK$1 = AJ$1, AJ$2 = "Mixed"), 0.5*AJ61, 0) + IF(AND(AK$1 = AL$1, AL$2 = "Mixed"), 0.5*AL61, 0)</f>
        <v>0</v>
      </c>
      <c r="AL61" s="5">
        <f>IF('Each Gender - Gold'!AL61+'Each Gender - Silver'!AL61+'Each Gender - Bronze'!AL61 &gt; 0, 'Each Gender - Gold'!AL61*'Medal values'!$B$1+'Each Gender - Silver'!AL61*'Medal values'!$B$2+'Each Gender - Bronze'!AL61*'Medal values'!$B$3, "") + IF(AND(AL$1 = AK$1, AK$2 = "Mixed"), 0.5*AK61, 0) + IF(AND(AL$1 = AM$1, AM$2 = "Mixed"), 0.5*AM61, 0)</f>
        <v>0</v>
      </c>
      <c r="AM61" s="5">
        <f>IF('Each Gender - Gold'!AM61+'Each Gender - Silver'!AM61+'Each Gender - Bronze'!AM61 &gt; 0, 'Each Gender - Gold'!AM61*'Medal values'!$B$1+'Each Gender - Silver'!AM61*'Medal values'!$B$2+'Each Gender - Bronze'!AM61*'Medal values'!$B$3, "") + IF(AND(AM$1 = AL$1, AL$2 = "Mixed"), 0.5*AL61, 0) + IF(AND(AM$1 = AN$1, AN$2 = "Mixed"), 0.5*AN61, 0)</f>
        <v>0</v>
      </c>
      <c r="AN61" s="5">
        <f>IF('Each Gender - Gold'!AN61+'Each Gender - Silver'!AN61+'Each Gender - Bronze'!AN61 &gt; 0, 'Each Gender - Gold'!AN61*'Medal values'!$B$1+'Each Gender - Silver'!AN61*'Medal values'!$B$2+'Each Gender - Bronze'!AN61*'Medal values'!$B$3, "") + IF(AND(AN$1 = AM$1, AM$2 = "Mixed"), 0.5*AM61, 0) + IF(AND(AN$1 = AO$1, AO$2 = "Mixed"), 0.5*AO61, 0)</f>
        <v>0</v>
      </c>
      <c r="AO61" s="5">
        <f>IF('Each Gender - Gold'!AO61+'Each Gender - Silver'!AO61+'Each Gender - Bronze'!AO61 &gt; 0, 'Each Gender - Gold'!AO61*'Medal values'!$B$1+'Each Gender - Silver'!AO61*'Medal values'!$B$2+'Each Gender - Bronze'!AO61*'Medal values'!$B$3, "") + IF(AND(AO$1 = AN$1, AN$2 = "Mixed"), 0.5*AN61, 0) + IF(AND(AO$1 = AP$1, AP$2 = "Mixed"), 0.5*AP61, 0)</f>
        <v>0</v>
      </c>
      <c r="AP61" s="5">
        <f>IF('Each Gender - Gold'!AP61+'Each Gender - Silver'!AP61+'Each Gender - Bronze'!AP61 &gt; 0, 'Each Gender - Gold'!AP61*'Medal values'!$B$1+'Each Gender - Silver'!AP61*'Medal values'!$B$2+'Each Gender - Bronze'!AP61*'Medal values'!$B$3, "") + IF(AND(AP$1 = AO$1, AO$2 = "Mixed"), 0.5*AO61, 0) + IF(AND(AP$1 = AQ$1, AQ$2 = "Mixed"), 0.5*AQ61, 0)</f>
        <v>0</v>
      </c>
      <c r="AQ61" s="5">
        <f>IF('Each Gender - Gold'!AQ61+'Each Gender - Silver'!AQ61+'Each Gender - Bronze'!AQ61 &gt; 0, 'Each Gender - Gold'!AQ61*'Medal values'!$B$1+'Each Gender - Silver'!AQ61*'Medal values'!$B$2+'Each Gender - Bronze'!AQ61*'Medal values'!$B$3, "") + IF(AND(AQ$1 = AP$1, AP$2 = "Mixed"), 0.5*AP61, 0) + IF(AND(AQ$1 = AR$1, AR$2 = "Mixed"), 0.5*AR61, 0)</f>
        <v>0</v>
      </c>
      <c r="AR61" s="5">
        <f>IF('Each Gender - Gold'!AR61+'Each Gender - Silver'!AR61+'Each Gender - Bronze'!AR61 &gt; 0, 'Each Gender - Gold'!AR61*'Medal values'!$B$1+'Each Gender - Silver'!AR61*'Medal values'!$B$2+'Each Gender - Bronze'!AR61*'Medal values'!$B$3, "") + IF(AND(AR$1 = AQ$1, AQ$2 = "Mixed"), 0.5*AQ61, 0) + IF(AND(AR$1 = AS$1, AS$2 = "Mixed"), 0.5*AS61, 0)</f>
        <v>0</v>
      </c>
      <c r="AS61" s="5">
        <f>IF('Each Gender - Gold'!AS61+'Each Gender - Silver'!AS61+'Each Gender - Bronze'!AS61 &gt; 0, 'Each Gender - Gold'!AS61*'Medal values'!$B$1+'Each Gender - Silver'!AS61*'Medal values'!$B$2+'Each Gender - Bronze'!AS61*'Medal values'!$B$3, "") + IF(AND(AS$1 = AR$1, AR$2 = "Mixed"), 0.5*AR61, 0) + IF(AND(AS$1 = AT$1, AT$2 = "Mixed"), 0.5*AT61, 0)</f>
        <v>0</v>
      </c>
      <c r="AT61" s="5">
        <f>IF('Each Gender - Gold'!AT61+'Each Gender - Silver'!AT61+'Each Gender - Bronze'!AT61 &gt; 0, 'Each Gender - Gold'!AT61*'Medal values'!$B$1+'Each Gender - Silver'!AT61*'Medal values'!$B$2+'Each Gender - Bronze'!AT61*'Medal values'!$B$3, "") + IF(AND(AT$1 = AS$1, AS$2 = "Mixed"), 0.5*AS61, 0) + IF(AND(AT$1 = AU$1, AU$2 = "Mixed"), 0.5*AU61, 0)</f>
        <v>0</v>
      </c>
      <c r="AU61" s="5">
        <f>IF('Each Gender - Gold'!AU61+'Each Gender - Silver'!AU61+'Each Gender - Bronze'!AU61 &gt; 0, 'Each Gender - Gold'!AU61*'Medal values'!$B$1+'Each Gender - Silver'!AU61*'Medal values'!$B$2+'Each Gender - Bronze'!AU61*'Medal values'!$B$3, "") + IF(AND(AU$1 = AT$1, AT$2 = "Mixed"), 0.5*AT61, 0) + IF(AND(AU$1 = AV$1, AV$2 = "Mixed"), 0.5*AV61, 0)</f>
        <v>0</v>
      </c>
      <c r="AV61" s="5">
        <f>IF('Each Gender - Gold'!AV61+'Each Gender - Silver'!AV61+'Each Gender - Bronze'!AV61 &gt; 0, 'Each Gender - Gold'!AV61*'Medal values'!$B$1+'Each Gender - Silver'!AV61*'Medal values'!$B$2+'Each Gender - Bronze'!AV61*'Medal values'!$B$3, "") + IF(AND(AV$1 = AU$1, AU$2 = "Mixed"), 0.5*AU61, 0) + IF(AND(AV$1 = AW$1, AW$2 = "Mixed"), 0.5*AW61, 0)</f>
        <v>0</v>
      </c>
      <c r="AW61" s="5">
        <f>IF('Each Gender - Gold'!AW61+'Each Gender - Silver'!AW61+'Each Gender - Bronze'!AW61 &gt; 0, 'Each Gender - Gold'!AW61*'Medal values'!$B$1+'Each Gender - Silver'!AW61*'Medal values'!$B$2+'Each Gender - Bronze'!AW61*'Medal values'!$B$3, "") + IF(AND(AW$1 = AV$1, AV$2 = "Mixed"), 0.5*AV61, 0) + IF(AND(AW$1 = AX$1, AX$2 = "Mixed"), 0.5*AX61, 0)</f>
        <v>0</v>
      </c>
      <c r="AX61" s="5">
        <f>IF('Each Gender - Gold'!AX61+'Each Gender - Silver'!AX61+'Each Gender - Bronze'!AX61 &gt; 0, 'Each Gender - Gold'!AX61*'Medal values'!$B$1+'Each Gender - Silver'!AX61*'Medal values'!$B$2+'Each Gender - Bronze'!AX61*'Medal values'!$B$3, "") + IF(AND(AX$1 = AW$1, AW$2 = "Mixed"), 0.5*AW61, 0) + IF(AND(AX$1 = AY$1, AY$2 = "Mixed"), 0.5*AY61, 0)</f>
        <v>0</v>
      </c>
      <c r="AY61" s="5">
        <f>IF('Each Gender - Gold'!AY61+'Each Gender - Silver'!AY61+'Each Gender - Bronze'!AY61 &gt; 0, 'Each Gender - Gold'!AY61*'Medal values'!$B$1+'Each Gender - Silver'!AY61*'Medal values'!$B$2+'Each Gender - Bronze'!AY61*'Medal values'!$B$3, "") + IF(AND(AY$1 = AX$1, AX$2 = "Mixed"), 0.5*AX61, 0) + IF(AND(AY$1 = AZ$1, AZ$2 = "Mixed"), 0.5*AZ61, 0)</f>
        <v>0</v>
      </c>
      <c r="AZ61" s="5">
        <f>IF('Each Gender - Gold'!AZ61+'Each Gender - Silver'!AZ61+'Each Gender - Bronze'!AZ61 &gt; 0, 'Each Gender - Gold'!AZ61*'Medal values'!$B$1+'Each Gender - Silver'!AZ61*'Medal values'!$B$2+'Each Gender - Bronze'!AZ61*'Medal values'!$B$3, "") + IF(AND(AZ$1 = AY$1, AY$2 = "Mixed"), 0.5*AY61, 0) + IF(AND(AZ$1 = BA$1, BA$2 = "Mixed"), 0.5*BA61, 0)</f>
        <v>0</v>
      </c>
      <c r="BA61" s="5">
        <f>IF('Each Gender - Gold'!BA61+'Each Gender - Silver'!BA61+'Each Gender - Bronze'!BA61 &gt; 0, 'Each Gender - Gold'!BA61*'Medal values'!$B$1+'Each Gender - Silver'!BA61*'Medal values'!$B$2+'Each Gender - Bronze'!BA61*'Medal values'!$B$3, "") + IF(AND(BA$1 = AZ$1, AZ$2 = "Mixed"), 0.5*AZ61, 0) + IF(AND(BA$1 = BB$1, BB$2 = "Mixed"), 0.5*BB61, 0)</f>
        <v>0</v>
      </c>
      <c r="BB61" s="5">
        <f>IF('Each Gender - Gold'!BB61+'Each Gender - Silver'!BB61+'Each Gender - Bronze'!BB61 &gt; 0, 'Each Gender - Gold'!BB61*'Medal values'!$B$1+'Each Gender - Silver'!BB61*'Medal values'!$B$2+'Each Gender - Bronze'!BB61*'Medal values'!$B$3, "") + IF(AND(BB$1 = BA$1, BA$2 = "Mixed"), 0.5*BA61, 0) + IF(AND(BB$1 = BC$1, BC$2 = "Mixed"), 0.5*BC61, 0)</f>
        <v>0</v>
      </c>
      <c r="BC61" s="5">
        <f>IF('Each Gender - Gold'!BC61+'Each Gender - Silver'!BC61+'Each Gender - Bronze'!BC61 &gt; 0, 'Each Gender - Gold'!BC61*'Medal values'!$B$1+'Each Gender - Silver'!BC61*'Medal values'!$B$2+'Each Gender - Bronze'!BC61*'Medal values'!$B$3, "") + IF(AND(BC$1 = BB$1, BB$2 = "Mixed"), 0.5*BB61, 0) + IF(AND(BC$1 = BD$1, BD$2 = "Mixed"), 0.5*BD61, 0)</f>
        <v>0</v>
      </c>
      <c r="BD61" s="5">
        <f>IF('Each Gender - Gold'!BD61+'Each Gender - Silver'!BD61+'Each Gender - Bronze'!BD61 &gt; 0, 'Each Gender - Gold'!BD61*'Medal values'!$B$1+'Each Gender - Silver'!BD61*'Medal values'!$B$2+'Each Gender - Bronze'!BD61*'Medal values'!$B$3, "") + IF(AND(BD$1 = BC$1, BC$2 = "Mixed"), 0.5*BC61, 0) + IF(AND(BD$1 = BE$1, BE$2 = "Mixed"), 0.5*BE61, 0)</f>
        <v>0</v>
      </c>
      <c r="BE61" s="5">
        <f>IF('Each Gender - Gold'!BE61+'Each Gender - Silver'!BE61+'Each Gender - Bronze'!BE61 &gt; 0, 'Each Gender - Gold'!BE61*'Medal values'!$B$1+'Each Gender - Silver'!BE61*'Medal values'!$B$2+'Each Gender - Bronze'!BE61*'Medal values'!$B$3, "") + IF(AND(BE$1 = BD$1, BD$2 = "Mixed"), 0.5*BD61, 0) + IF(AND(BE$1 = BF$1, BF$2 = "Mixed"), 0.5*BF61, 0)</f>
        <v>0</v>
      </c>
      <c r="BF61" s="5">
        <f>IF('Each Gender - Gold'!BF61+'Each Gender - Silver'!BF61+'Each Gender - Bronze'!BF61 &gt; 0, 'Each Gender - Gold'!BF61*'Medal values'!$B$1+'Each Gender - Silver'!BF61*'Medal values'!$B$2+'Each Gender - Bronze'!BF61*'Medal values'!$B$3, "") + IF(AND(BF$1 = BE$1, BE$2 = "Mixed"), 0.5*BE61, 0) + IF(AND(BF$1 = BG$1, BG$2 = "Mixed"), 0.5*BG61, 0)</f>
        <v>0</v>
      </c>
      <c r="BG61" s="5">
        <f>IF('Each Gender - Gold'!BG61+'Each Gender - Silver'!BG61+'Each Gender - Bronze'!BG61 &gt; 0, 'Each Gender - Gold'!BG61*'Medal values'!$B$1+'Each Gender - Silver'!BG61*'Medal values'!$B$2+'Each Gender - Bronze'!BG61*'Medal values'!$B$3, "") + IF(AND(BG$1 = BF$1, BF$2 = "Mixed"), 0.5*BF61, 0) + IF(AND(BG$1 = BH$1, BH$2 = "Mixed"), 0.5*BH61, 0)</f>
        <v>0</v>
      </c>
      <c r="BH61" s="5">
        <f>IF('Each Gender - Gold'!BH61+'Each Gender - Silver'!BH61+'Each Gender - Bronze'!BH61 &gt; 0, 'Each Gender - Gold'!BH61*'Medal values'!$B$1+'Each Gender - Silver'!BH61*'Medal values'!$B$2+'Each Gender - Bronze'!BH61*'Medal values'!$B$3, "") + IF(AND(BH$1 = BG$1, BG$2 = "Mixed"), 0.5*BG61, 0) + IF(AND(BH$1 = BI$1, BI$2 = "Mixed"), 0.5*BI61, 0)</f>
        <v>0</v>
      </c>
      <c r="BI61" s="5">
        <f>IF('Each Gender - Gold'!BI61+'Each Gender - Silver'!BI61+'Each Gender - Bronze'!BI61 &gt; 0, 'Each Gender - Gold'!BI61*'Medal values'!$B$1+'Each Gender - Silver'!BI61*'Medal values'!$B$2+'Each Gender - Bronze'!BI61*'Medal values'!$B$3, "") + IF(AND(BI$1 = BH$1, BH$2 = "Mixed"), 0.5*BH61, 0) + IF(AND(BI$1 = BJ$1, BJ$2 = "Mixed"), 0.5*BJ61, 0)</f>
        <v>0</v>
      </c>
      <c r="BJ61" s="5">
        <f>IF('Each Gender - Gold'!BJ61+'Each Gender - Silver'!BJ61+'Each Gender - Bronze'!BJ61 &gt; 0, 'Each Gender - Gold'!BJ61*'Medal values'!$B$1+'Each Gender - Silver'!BJ61*'Medal values'!$B$2+'Each Gender - Bronze'!BJ61*'Medal values'!$B$3, "") + IF(AND(BJ$1 = BI$1, BI$2 = "Mixed"), 0.5*BI61, 0) + IF(AND(BJ$1 = BK$1, BK$2 = "Mixed"), 0.5*BK61, 0)</f>
        <v>0</v>
      </c>
      <c r="BK61" s="5">
        <f>IF('Each Gender - Gold'!BK61+'Each Gender - Silver'!BK61+'Each Gender - Bronze'!BK61 &gt; 0, 'Each Gender - Gold'!BK61*'Medal values'!$B$1+'Each Gender - Silver'!BK61*'Medal values'!$B$2+'Each Gender - Bronze'!BK61*'Medal values'!$B$3, "") + IF(AND(BK$1 = BJ$1, BJ$2 = "Mixed"), 0.5*BJ61, 0) + IF(AND(BK$1 = BL$1, BL$2 = "Mixed"), 0.5*BL61, 0)</f>
        <v>0</v>
      </c>
      <c r="BL61" s="5">
        <f>IF('Each Gender - Gold'!BL61+'Each Gender - Silver'!BL61+'Each Gender - Bronze'!BL61 &gt; 0, 'Each Gender - Gold'!BL61*'Medal values'!$B$1+'Each Gender - Silver'!BL61*'Medal values'!$B$2+'Each Gender - Bronze'!BL61*'Medal values'!$B$3, "") + IF(AND(BL$1 = BK$1, BK$2 = "Mixed"), 0.5*BK61, 0) + IF(AND(BL$1 = BM$1, BM$2 = "Mixed"), 0.5*BM61, 0)</f>
        <v>0</v>
      </c>
      <c r="BM61" s="5">
        <f>IF('Each Gender - Gold'!BM61+'Each Gender - Silver'!BM61+'Each Gender - Bronze'!BM61 &gt; 0, 'Each Gender - Gold'!BM61*'Medal values'!$B$1+'Each Gender - Silver'!BM61*'Medal values'!$B$2+'Each Gender - Bronze'!BM61*'Medal values'!$B$3, "") + IF(AND(BM$1 = BL$1, BL$2 = "Mixed"), 0.5*BL61, 0) + IF(AND(BM$1 = BN$1, BN$2 = "Mixed"), 0.5*BN61, 0)</f>
        <v>0</v>
      </c>
      <c r="BN61" s="5">
        <f>IF('Each Gender - Gold'!BN61+'Each Gender - Silver'!BN61+'Each Gender - Bronze'!BN61 &gt; 0, 'Each Gender - Gold'!BN61*'Medal values'!$B$1+'Each Gender - Silver'!BN61*'Medal values'!$B$2+'Each Gender - Bronze'!BN61*'Medal values'!$B$3, "") + IF(AND(BN$1 = BM$1, BM$2 = "Mixed"), 0.5*BM61, 0) + IF(AND(BN$1 = BO$1, BO$2 = "Mixed"), 0.5*BO61, 0)</f>
        <v>0</v>
      </c>
      <c r="BO61" s="5">
        <f>IF('Each Gender - Gold'!BO61+'Each Gender - Silver'!BO61+'Each Gender - Bronze'!BO61 &gt; 0, 'Each Gender - Gold'!BO61*'Medal values'!$B$1+'Each Gender - Silver'!BO61*'Medal values'!$B$2+'Each Gender - Bronze'!BO61*'Medal values'!$B$3, "") + IF(AND(BO$1 = BN$1, BN$2 = "Mixed"), 0.5*BN61, 0) + IF(AND(BO$1 = BP$1, BP$2 = "Mixed"), 0.5*BP61, 0)</f>
        <v>0</v>
      </c>
      <c r="BP61" s="5">
        <f>IF('Each Gender - Gold'!BP61+'Each Gender - Silver'!BP61+'Each Gender - Bronze'!BP61 &gt; 0, 'Each Gender - Gold'!BP61*'Medal values'!$B$1+'Each Gender - Silver'!BP61*'Medal values'!$B$2+'Each Gender - Bronze'!BP61*'Medal values'!$B$3, "") + IF(AND(BP$1 = BO$1, BO$2 = "Mixed"), 0.5*BO61, 0) + IF(AND(BP$1 = BQ$1, BQ$2 = "Mixed"), 0.5*BQ61, 0)</f>
        <v>0</v>
      </c>
      <c r="BQ61" s="5">
        <f>IF('Each Gender - Gold'!BQ61+'Each Gender - Silver'!BQ61+'Each Gender - Bronze'!BQ61 &gt; 0, 'Each Gender - Gold'!BQ61*'Medal values'!$B$1+'Each Gender - Silver'!BQ61*'Medal values'!$B$2+'Each Gender - Bronze'!BQ61*'Medal values'!$B$3, "") + IF(AND(BQ$1 = BP$1, BP$2 = "Mixed"), 0.5*BP61, 0) + IF(AND(BQ$1 = BR$1, BR$2 = "Mixed"), 0.5*BR61, 0)</f>
        <v>0</v>
      </c>
      <c r="BR61" s="5">
        <f>IF('Each Gender - Gold'!BR61+'Each Gender - Silver'!BR61+'Each Gender - Bronze'!BR61 &gt; 0, 'Each Gender - Gold'!BR61*'Medal values'!$B$1+'Each Gender - Silver'!BR61*'Medal values'!$B$2+'Each Gender - Bronze'!BR61*'Medal values'!$B$3, "") + IF(AND(BR$1 = BQ$1, BQ$2 = "Mixed"), 0.5*BQ61, 0) + IF(AND(BR$1 = BS$1, BS$2 = "Mixed"), 0.5*BS61, 0)</f>
        <v>0</v>
      </c>
      <c r="BS61" s="5">
        <f>IF('Each Gender - Gold'!BS61+'Each Gender - Silver'!BS61+'Each Gender - Bronze'!BS61 &gt; 0, 'Each Gender - Gold'!BS61*'Medal values'!$B$1+'Each Gender - Silver'!BS61*'Medal values'!$B$2+'Each Gender - Bronze'!BS61*'Medal values'!$B$3, "") + IF(AND(BS$1 = BR$1, BR$2 = "Mixed"), 0.5*BR61, 0) + IF(AND(BS$1 = BT$1, BT$2 = "Mixed"), 0.5*BT61, 0)</f>
        <v>0</v>
      </c>
      <c r="BT61" s="5">
        <f>IF('Each Gender - Gold'!BT61+'Each Gender - Silver'!BT61+'Each Gender - Bronze'!BT61 &gt; 0, 'Each Gender - Gold'!BT61*'Medal values'!$B$1+'Each Gender - Silver'!BT61*'Medal values'!$B$2+'Each Gender - Bronze'!BT61*'Medal values'!$B$3, "") + IF(AND(BT$1 = BS$1, BS$2 = "Mixed"), 0.5*BS61, 0) + IF(AND(BT$1 = BU$1, BU$2 = "Mixed"), 0.5*BU61, 0)</f>
        <v>0</v>
      </c>
      <c r="BU61" s="5">
        <f>IF('Each Gender - Gold'!BU61+'Each Gender - Silver'!BU61+'Each Gender - Bronze'!BU61 &gt; 0, 'Each Gender - Gold'!BU61*'Medal values'!$B$1+'Each Gender - Silver'!BU61*'Medal values'!$B$2+'Each Gender - Bronze'!BU61*'Medal values'!$B$3, "") + IF(AND(BU$1 = BT$1, BT$2 = "Mixed"), 0.5*BT61, 0) + IF(AND(BU$1 = BV$1, BV$2 = "Mixed"), 0.5*BV61, 0)</f>
        <v>0</v>
      </c>
      <c r="BV61" s="5">
        <f>IF('Each Gender - Gold'!BV61+'Each Gender - Silver'!BV61+'Each Gender - Bronze'!BV61 &gt; 0, 'Each Gender - Gold'!BV61*'Medal values'!$B$1+'Each Gender - Silver'!BV61*'Medal values'!$B$2+'Each Gender - Bronze'!BV61*'Medal values'!$B$3, "") + IF(AND(BV$1 = BU$1, BU$2 = "Mixed"), 0.5*BU61, 0) + IF(AND(BV$1 = BW$1, BW$2 = "Mixed"), 0.5*BW61, 0)</f>
        <v>0</v>
      </c>
      <c r="BW61" s="5">
        <f>IF('Each Gender - Gold'!BW61+'Each Gender - Silver'!BW61+'Each Gender - Bronze'!BW61 &gt; 0, 'Each Gender - Gold'!BW61*'Medal values'!$B$1+'Each Gender - Silver'!BW61*'Medal values'!$B$2+'Each Gender - Bronze'!BW61*'Medal values'!$B$3, "") + IF(AND(BW$1 = BV$1, BV$2 = "Mixed"), 0.5*BV61, 0) + IF(AND(BW$1 = BX$1, BX$2 = "Mixed"), 0.5*BX61, 0)</f>
        <v>0</v>
      </c>
      <c r="BX61" s="5">
        <f>IF('Each Gender - Gold'!BX61+'Each Gender - Silver'!BX61+'Each Gender - Bronze'!BX61 &gt; 0, 'Each Gender - Gold'!BX61*'Medal values'!$B$1+'Each Gender - Silver'!BX61*'Medal values'!$B$2+'Each Gender - Bronze'!BX61*'Medal values'!$B$3, "") + IF(AND(BX$1 = BW$1, BW$2 = "Mixed"), 0.5*BW61, 0) + IF(AND(BX$1 = BY$1, BY$2 = "Mixed"), 0.5*BY61, 0)</f>
        <v>0</v>
      </c>
      <c r="BY61" s="5">
        <f>IF('Each Gender - Gold'!BY61+'Each Gender - Silver'!BY61+'Each Gender - Bronze'!BY61 &gt; 0, 'Each Gender - Gold'!BY61*'Medal values'!$B$1+'Each Gender - Silver'!BY61*'Medal values'!$B$2+'Each Gender - Bronze'!BY61*'Medal values'!$B$3, "") + IF(AND(BY$1 = BX$1, BX$2 = "Mixed"), 0.5*BX61, 0) + IF(AND(BY$1 = BZ$1, BZ$2 = "Mixed"), 0.5*BZ61, 0)</f>
        <v>0</v>
      </c>
      <c r="BZ61" s="5">
        <f>IF('Each Gender - Gold'!BZ61+'Each Gender - Silver'!BZ61+'Each Gender - Bronze'!BZ61 &gt; 0, 'Each Gender - Gold'!BZ61*'Medal values'!$B$1+'Each Gender - Silver'!BZ61*'Medal values'!$B$2+'Each Gender - Bronze'!BZ61*'Medal values'!$B$3, "") + IF(AND(BZ$1 = BY$1, BY$2 = "Mixed"), 0.5*BY61, 0) + IF(AND(BZ$1 = CA$1, CA$2 = "Mixed"), 0.5*CA61, 0)</f>
        <v>0</v>
      </c>
      <c r="CA61" s="5">
        <f>IF('Each Gender - Gold'!CA61+'Each Gender - Silver'!CA61+'Each Gender - Bronze'!CA61 &gt; 0, 'Each Gender - Gold'!CA61*'Medal values'!$B$1+'Each Gender - Silver'!CA61*'Medal values'!$B$2+'Each Gender - Bronze'!CA61*'Medal values'!$B$3, "") + IF(AND(CA$1 = BZ$1, BZ$2 = "Mixed"), 0.5*BZ61, 0) + IF(AND(CA$1 = CB$1, CB$2 = "Mixed"), 0.5*CB61, 0)</f>
        <v>0</v>
      </c>
      <c r="CB61" s="5">
        <f>IF('Each Gender - Gold'!CB61+'Each Gender - Silver'!CB61+'Each Gender - Bronze'!CB61 &gt; 0, 'Each Gender - Gold'!CB61*'Medal values'!$B$1+'Each Gender - Silver'!CB61*'Medal values'!$B$2+'Each Gender - Bronze'!CB61*'Medal values'!$B$3, "") + IF(AND(CB$1 = CA$1, CA$2 = "Mixed"), 0.5*CA61, 0) + IF(AND(CB$1 = CC$1, CC$2 = "Mixed"), 0.5*CC61, 0)</f>
        <v>0</v>
      </c>
      <c r="CC61" s="5">
        <f>IF('Each Gender - Gold'!CC61+'Each Gender - Silver'!CC61+'Each Gender - Bronze'!CC61 &gt; 0, 'Each Gender - Gold'!CC61*'Medal values'!$B$1+'Each Gender - Silver'!CC61*'Medal values'!$B$2+'Each Gender - Bronze'!CC61*'Medal values'!$B$3, "") + IF(AND(CC$1 = CB$1, CB$2 = "Mixed"), 0.5*CB61, 0) + IF(AND(CC$1 = CD$1, CD$2 = "Mixed"), 0.5*CD61, 0)</f>
        <v>0</v>
      </c>
      <c r="CD61" s="5">
        <f>IF('Each Gender - Gold'!CD61+'Each Gender - Silver'!CD61+'Each Gender - Bronze'!CD61 &gt; 0, 'Each Gender - Gold'!CD61*'Medal values'!$B$1+'Each Gender - Silver'!CD61*'Medal values'!$B$2+'Each Gender - Bronze'!CD61*'Medal values'!$B$3, "") + IF(AND(CD$1 = CC$1, CC$2 = "Mixed"), 0.5*CC61, 0) + IF(AND(CD$1 = CE$1, CE$2 = "Mixed"), 0.5*CE61, 0)</f>
        <v>0</v>
      </c>
      <c r="CE61" s="5">
        <f>IF('Each Gender - Gold'!CE61+'Each Gender - Silver'!CE61+'Each Gender - Bronze'!CE61 &gt; 0, 'Each Gender - Gold'!CE61*'Medal values'!$B$1+'Each Gender - Silver'!CE61*'Medal values'!$B$2+'Each Gender - Bronze'!CE61*'Medal values'!$B$3, "") + IF(AND(CE$1 = CD$1, CD$2 = "Mixed"), 0.5*CD61, 0) + IF(AND(CE$1 = CF$1, CF$2 = "Mixed"), 0.5*CF61, 0)</f>
        <v>0</v>
      </c>
      <c r="CF61" s="5">
        <f>IF('Each Gender - Gold'!CF61+'Each Gender - Silver'!CF61+'Each Gender - Bronze'!CF61 &gt; 0, 'Each Gender - Gold'!CF61*'Medal values'!$B$1+'Each Gender - Silver'!CF61*'Medal values'!$B$2+'Each Gender - Bronze'!CF61*'Medal values'!$B$3, "") + IF(AND(CF$1 = CE$1, CE$2 = "Mixed"), 0.5*CE61, 0) + IF(AND(CF$1 = CG$1, CG$2 = "Mixed"), 0.5*CG61, 0)</f>
        <v>0</v>
      </c>
      <c r="CG61" s="5">
        <f>IF('Each Gender - Gold'!CG61+'Each Gender - Silver'!CG61+'Each Gender - Bronze'!CG61 &gt; 0, 'Each Gender - Gold'!CG61*'Medal values'!$B$1+'Each Gender - Silver'!CG61*'Medal values'!$B$2+'Each Gender - Bronze'!CG61*'Medal values'!$B$3, "") + IF(AND(CG$1 = CF$1, CF$2 = "Mixed"), 0.5*CF61, 0) + IF(AND(CG$1 = CH$1, CH$2 = "Mixed"), 0.5*CH61, 0)</f>
        <v>0</v>
      </c>
      <c r="CH61" s="5">
        <f>IF('Each Gender - Gold'!CH61+'Each Gender - Silver'!CH61+'Each Gender - Bronze'!CH61 &gt; 0, 'Each Gender - Gold'!CH61*'Medal values'!$B$1+'Each Gender - Silver'!CH61*'Medal values'!$B$2+'Each Gender - Bronze'!CH61*'Medal values'!$B$3, "") + IF(AND(CH$1 = CG$1, CG$2 = "Mixed"), 0.5*CG61, 0) + IF(AND(CH$1 = CI$1, CI$2 = "Mixed"), 0.5*CI61, 0)</f>
        <v>0</v>
      </c>
      <c r="CI61" s="5">
        <f>IF('Each Gender - Gold'!CI61+'Each Gender - Silver'!CI61+'Each Gender - Bronze'!CI61 &gt; 0, 'Each Gender - Gold'!CI61*'Medal values'!$B$1+'Each Gender - Silver'!CI61*'Medal values'!$B$2+'Each Gender - Bronze'!CI61*'Medal values'!$B$3, "") + IF(AND(CI$1 = CH$1, CH$2 = "Mixed"), 0.5*CH61, 0) + IF(AND(CI$1 = CJ$1, CJ$2 = "Mixed"), 0.5*CJ61, 0)</f>
        <v>0</v>
      </c>
      <c r="CJ61" s="5">
        <f>IF('Each Gender - Gold'!CJ61+'Each Gender - Silver'!CJ61+'Each Gender - Bronze'!CJ61 &gt; 0, 'Each Gender - Gold'!CJ61*'Medal values'!$B$1+'Each Gender - Silver'!CJ61*'Medal values'!$B$2+'Each Gender - Bronze'!CJ61*'Medal values'!$B$3, "") + IF(AND(CJ$1 = CI$1, CI$2 = "Mixed"), 0.5*CI61, 0) + IF(AND(CJ$1 = CK$1, CK$2 = "Mixed"), 0.5*CK61, 0)</f>
        <v>0</v>
      </c>
      <c r="CK61" s="5">
        <f>IF('Each Gender - Gold'!CK61+'Each Gender - Silver'!CK61+'Each Gender - Bronze'!CK61 &gt; 0, 'Each Gender - Gold'!CK61*'Medal values'!$B$1+'Each Gender - Silver'!CK61*'Medal values'!$B$2+'Each Gender - Bronze'!CK61*'Medal values'!$B$3, "") + IF(AND(CK$1 = CJ$1, CJ$2 = "Mixed"), 0.5*CJ61, 0) + IF(AND(CK$1 = CL$1, CL$2 = "Mixed"), 0.5*CL61, 0)</f>
        <v>0</v>
      </c>
      <c r="CL61" s="5">
        <f>IF('Each Gender - Gold'!CL61+'Each Gender - Silver'!CL61+'Each Gender - Bronze'!CL61 &gt; 0, 'Each Gender - Gold'!CL61*'Medal values'!$B$1+'Each Gender - Silver'!CL61*'Medal values'!$B$2+'Each Gender - Bronze'!CL61*'Medal values'!$B$3, "") + IF(AND(CL$1 = CK$1, CK$2 = "Mixed"), 0.5*CK61, 0) + IF(AND(CL$1 = CM$1, CM$2 = "Mixed"), 0.5*CM61, 0)</f>
        <v>0</v>
      </c>
      <c r="CM61" s="5">
        <f>IF('Each Gender - Gold'!CM61+'Each Gender - Silver'!CM61+'Each Gender - Bronze'!CM61 &gt; 0, 'Each Gender - Gold'!CM61*'Medal values'!$B$1+'Each Gender - Silver'!CM61*'Medal values'!$B$2+'Each Gender - Bronze'!CM61*'Medal values'!$B$3, "") + IF(AND(CM$1 = CL$1, CL$2 = "Mixed"), 0.5*CL61, 0) + IF(AND(CM$1 = CN$1, CN$2 = "Mixed"), 0.5*CN61, 0)</f>
        <v>0</v>
      </c>
      <c r="CN61" s="5">
        <f>IF('Each Gender - Gold'!CN61+'Each Gender - Silver'!CN61+'Each Gender - Bronze'!CN61 &gt; 0, 'Each Gender - Gold'!CN61*'Medal values'!$B$1+'Each Gender - Silver'!CN61*'Medal values'!$B$2+'Each Gender - Bronze'!CN61*'Medal values'!$B$3, "") + IF(AND(CN$1 = CM$1, CM$2 = "Mixed"), 0.5*CM61, 0) + IF(AND(CN$1 = CO$1, CO$2 = "Mixed"), 0.5*CO61, 0)</f>
        <v>0</v>
      </c>
      <c r="CO61" s="5">
        <f>IF('Each Gender - Gold'!CO61+'Each Gender - Silver'!CO61+'Each Gender - Bronze'!CO61 &gt; 0, 'Each Gender - Gold'!CO61*'Medal values'!$B$1+'Each Gender - Silver'!CO61*'Medal values'!$B$2+'Each Gender - Bronze'!CO61*'Medal values'!$B$3, "") + IF(AND(CO$1 = CN$1, CN$2 = "Mixed"), 0.5*CN61, 0) + IF(AND(CO$1 = CP$1, CP$2 = "Mixed"), 0.5*CP61, 0)</f>
        <v>0</v>
      </c>
      <c r="CP61" s="5">
        <f>IF('Each Gender - Gold'!CP61+'Each Gender - Silver'!CP61+'Each Gender - Bronze'!CP61 &gt; 0, 'Each Gender - Gold'!CP61*'Medal values'!$B$1+'Each Gender - Silver'!CP61*'Medal values'!$B$2+'Each Gender - Bronze'!CP61*'Medal values'!$B$3, "") + IF(AND(CP$1 = CO$1, CO$2 = "Mixed"), 0.5*CO61, 0) + IF(AND(CP$1 = CQ$1, CQ$2 = "Mixed"), 0.5*CQ61, 0)</f>
        <v>0</v>
      </c>
      <c r="CQ61" s="5">
        <f>IF('Each Gender - Gold'!CQ61+'Each Gender - Silver'!CQ61+'Each Gender - Bronze'!CQ61 &gt; 0, 'Each Gender - Gold'!CQ61*'Medal values'!$B$1+'Each Gender - Silver'!CQ61*'Medal values'!$B$2+'Each Gender - Bronze'!CQ61*'Medal values'!$B$3, "") + IF(AND(CQ$1 = CP$1, CP$2 = "Mixed"), 0.5*CP61, 0) + IF(AND(CQ$1 = CR$1, CR$2 = "Mixed"), 0.5*CR61, 0)</f>
        <v>0</v>
      </c>
      <c r="CR61" s="5">
        <f>IF('Each Gender - Gold'!CR61+'Each Gender - Silver'!CR61+'Each Gender - Bronze'!CR61 &gt; 0, 'Each Gender - Gold'!CR61*'Medal values'!$B$1+'Each Gender - Silver'!CR61*'Medal values'!$B$2+'Each Gender - Bronze'!CR61*'Medal values'!$B$3, "") + IF(AND(CR$1 = CQ$1, CQ$2 = "Mixed"), 0.5*CQ61, 0) + IF(AND(CR$1 = CS$1, CS$2 = "Mixed"), 0.5*CS61, 0)</f>
        <v>0</v>
      </c>
      <c r="CS61" s="5">
        <f>IF('Each Gender - Gold'!CS61+'Each Gender - Silver'!CS61+'Each Gender - Bronze'!CS61 &gt; 0, 'Each Gender - Gold'!CS61*'Medal values'!$B$1+'Each Gender - Silver'!CS61*'Medal values'!$B$2+'Each Gender - Bronze'!CS61*'Medal values'!$B$3, "") + IF(AND(CS$1 = CR$1, CR$2 = "Mixed"), 0.5*CR61, 0) + IF(AND(CS$1 = CT$1, CT$2 = "Mixed"), 0.5*CT61, 0)</f>
        <v>0</v>
      </c>
      <c r="CT61" s="5">
        <f>IF('Each Gender - Gold'!CT61+'Each Gender - Silver'!CT61+'Each Gender - Bronze'!CT61 &gt; 0, 'Each Gender - Gold'!CT61*'Medal values'!$B$1+'Each Gender - Silver'!CT61*'Medal values'!$B$2+'Each Gender - Bronze'!CT61*'Medal values'!$B$3, "") + IF(AND(CT$1 = CS$1, CS$2 = "Mixed"), 0.5*CS61, 0) + IF(AND(CT$1 = CU$1, CU$2 = "Mixed"), 0.5*CU61, 0)</f>
        <v>0</v>
      </c>
      <c r="CU61" s="5">
        <f>IF('Each Gender - Gold'!CU61+'Each Gender - Silver'!CU61+'Each Gender - Bronze'!CU61 &gt; 0, 'Each Gender - Gold'!CU61*'Medal values'!$B$1+'Each Gender - Silver'!CU61*'Medal values'!$B$2+'Each Gender - Bronze'!CU61*'Medal values'!$B$3, "") + IF(AND(CU$1 = CT$1, CT$2 = "Mixed"), 0.5*CT61, 0) + IF(AND(CU$1 = CV$1, CV$2 = "Mixed"), 0.5*CV61, 0)</f>
        <v>0</v>
      </c>
      <c r="CV61" s="5">
        <f>IF('Each Gender - Gold'!CV61+'Each Gender - Silver'!CV61+'Each Gender - Bronze'!CV61 &gt; 0, 'Each Gender - Gold'!CV61*'Medal values'!$B$1+'Each Gender - Silver'!CV61*'Medal values'!$B$2+'Each Gender - Bronze'!CV61*'Medal values'!$B$3, "") + IF(AND(CV$1 = CU$1, CU$2 = "Mixed"), 0.5*CU61, 0) + IF(AND(CV$1 = CW$1, CW$2 = "Mixed"), 0.5*CW61, 0)</f>
        <v>0</v>
      </c>
      <c r="CW61" s="5">
        <f t="shared" ref="CW61:CX61" si="59">SUMIF($B$2:$CV$2,CW$2, $B61:$CV61)</f>
        <v>3.001</v>
      </c>
      <c r="CX61" s="5">
        <f t="shared" si="59"/>
        <v>0</v>
      </c>
    </row>
    <row r="62">
      <c r="A62" s="5" t="str">
        <f>Countries!A60</f>
        <v>MAS</v>
      </c>
      <c r="B62" s="5">
        <f>IF('Each Gender - Gold'!B62+'Each Gender - Silver'!B62+'Each Gender - Bronze'!B62 &gt; 0, 'Each Gender - Gold'!B62*'Medal values'!$B$1+'Each Gender - Silver'!B62*'Medal values'!$B$2+'Each Gender - Bronze'!B62*'Medal values'!$B$3, "") + IF(AND(B$1 = A$1, A$2 = "Mixed"), 0.5*A62, 0) + IF(AND(B$1 = C$1, C$2 = "Mixed"), 0.5*C62, 0)</f>
        <v>0</v>
      </c>
      <c r="C62" s="5">
        <f>IF('Each Gender - Gold'!C62+'Each Gender - Silver'!C62+'Each Gender - Bronze'!C62 &gt; 0, 'Each Gender - Gold'!C62*'Medal values'!$B$1+'Each Gender - Silver'!C62*'Medal values'!$B$2+'Each Gender - Bronze'!C62*'Medal values'!$B$3, "") + IF(AND(C$1 = B$1, B$2 = "Mixed"), 0.5*B62, 0) + IF(AND(C$1 = D$1, D$2 = "Mixed"), 0.5*D62, 0)</f>
        <v>0</v>
      </c>
      <c r="D62" s="5">
        <f>IF('Each Gender - Gold'!D62+'Each Gender - Silver'!D62+'Each Gender - Bronze'!D62 &gt; 0, 'Each Gender - Gold'!D62*'Medal values'!$B$1+'Each Gender - Silver'!D62*'Medal values'!$B$2+'Each Gender - Bronze'!D62*'Medal values'!$B$3, "") + IF(AND(D$1 = C$1, C$2 = "Mixed"), 0.5*C62, 0) + IF(AND(D$1 = E$1, E$2 = "Mixed"), 0.5*E62, 0)</f>
        <v>0</v>
      </c>
      <c r="E62" s="5">
        <f>IF('Each Gender - Gold'!E62+'Each Gender - Silver'!E62+'Each Gender - Bronze'!E62 &gt; 0, 'Each Gender - Gold'!E62*'Medal values'!$B$1+'Each Gender - Silver'!E62*'Medal values'!$B$2+'Each Gender - Bronze'!E62*'Medal values'!$B$3, "") + IF(AND(E$1 = D$1, D$2 = "Mixed"), 0.5*D62, 0) + IF(AND(E$1 = F$1, F$2 = "Mixed"), 0.5*F62, 0)</f>
        <v>0</v>
      </c>
      <c r="F62" s="5">
        <f>IF('Each Gender - Gold'!F62+'Each Gender - Silver'!F62+'Each Gender - Bronze'!F62 &gt; 0, 'Each Gender - Gold'!F62*'Medal values'!$B$1+'Each Gender - Silver'!F62*'Medal values'!$B$2+'Each Gender - Bronze'!F62*'Medal values'!$B$3, "") + IF(AND(F$1 = E$1, E$2 = "Mixed"), 0.5*E62, 0) + IF(AND(F$1 = G$1, G$2 = "Mixed"), 0.5*G62, 0)</f>
        <v>0</v>
      </c>
      <c r="G62" s="5">
        <f>IF('Each Gender - Gold'!G62+'Each Gender - Silver'!G62+'Each Gender - Bronze'!G62 &gt; 0, 'Each Gender - Gold'!G62*'Medal values'!$B$1+'Each Gender - Silver'!G62*'Medal values'!$B$2+'Each Gender - Bronze'!G62*'Medal values'!$B$3, "") + IF(AND(G$1 = F$1, F$2 = "Mixed"), 0.5*F62, 0) + IF(AND(G$1 = H$1, H$2 = "Mixed"), 0.5*H62, 0)</f>
        <v>0</v>
      </c>
      <c r="H62" s="5">
        <f>IF('Each Gender - Gold'!H62+'Each Gender - Silver'!H62+'Each Gender - Bronze'!H62 &gt; 0, 'Each Gender - Gold'!H62*'Medal values'!$B$1+'Each Gender - Silver'!H62*'Medal values'!$B$2+'Each Gender - Bronze'!H62*'Medal values'!$B$3, "") + IF(AND(H$1 = G$1, G$2 = "Mixed"), 0.5*G62, 0) + IF(AND(H$1 = I$1, I$2 = "Mixed"), 0.5*I62, 0)</f>
        <v>0</v>
      </c>
      <c r="I62" s="5">
        <f>IF('Each Gender - Gold'!I62+'Each Gender - Silver'!I62+'Each Gender - Bronze'!I62 &gt; 0, 'Each Gender - Gold'!I62*'Medal values'!$B$1+'Each Gender - Silver'!I62*'Medal values'!$B$2+'Each Gender - Bronze'!I62*'Medal values'!$B$3, "") + IF(AND(I$1 = H$1, H$2 = "Mixed"), 0.5*H62, 0) + IF(AND(I$1 = J$1, J$2 = "Mixed"), 0.5*J62, 0)</f>
        <v>0</v>
      </c>
      <c r="J62" s="5">
        <f>IF('Each Gender - Gold'!J62+'Each Gender - Silver'!J62+'Each Gender - Bronze'!J62 &gt; 0, 'Each Gender - Gold'!J62*'Medal values'!$B$1+'Each Gender - Silver'!J62*'Medal values'!$B$2+'Each Gender - Bronze'!J62*'Medal values'!$B$3, "") + IF(AND(J$1 = I$1, I$2 = "Mixed"), 0.5*I62, 0) + IF(AND(J$1 = K$1, K$2 = "Mixed"), 0.5*K62, 0)</f>
        <v>0</v>
      </c>
      <c r="K62" s="5">
        <f>IF('Each Gender - Gold'!K62+'Each Gender - Silver'!K62+'Each Gender - Bronze'!K62 &gt; 0, 'Each Gender - Gold'!K62*'Medal values'!$B$1+'Each Gender - Silver'!K62*'Medal values'!$B$2+'Each Gender - Bronze'!K62*'Medal values'!$B$3, "") + IF(AND(K$1 = J$1, J$2 = "Mixed"), 0.5*J62, 0) + IF(AND(K$1 = L$1, L$2 = "Mixed"), 0.5*L62, 0)</f>
        <v>0</v>
      </c>
      <c r="L62" s="5">
        <f>IF('Each Gender - Gold'!L62+'Each Gender - Silver'!L62+'Each Gender - Bronze'!L62 &gt; 0, 'Each Gender - Gold'!L62*'Medal values'!$B$1+'Each Gender - Silver'!L62*'Medal values'!$B$2+'Each Gender - Bronze'!L62*'Medal values'!$B$3, "") + IF(AND(L$1 = K$1, K$2 = "Mixed"), 0.5*K62, 0) + IF(AND(L$1 = M$1, M$2 = "Mixed"), 0.5*M62, 0)</f>
        <v>0</v>
      </c>
      <c r="M62" s="5">
        <f>IF('Each Gender - Gold'!M62+'Each Gender - Silver'!M62+'Each Gender - Bronze'!M62 &gt; 0, 'Each Gender - Gold'!M62*'Medal values'!$B$1+'Each Gender - Silver'!M62*'Medal values'!$B$2+'Each Gender - Bronze'!M62*'Medal values'!$B$3, "") + IF(AND(M$1 = L$1, L$2 = "Mixed"), 0.5*L62, 0) + IF(AND(M$1 = N$1, N$2 = "Mixed"), 0.5*N62, 0)</f>
        <v>1</v>
      </c>
      <c r="N62" s="5">
        <f>IF('Each Gender - Gold'!N62+'Each Gender - Silver'!N62+'Each Gender - Bronze'!N62 &gt; 0, 'Each Gender - Gold'!N62*'Medal values'!$B$1+'Each Gender - Silver'!N62*'Medal values'!$B$2+'Each Gender - Bronze'!N62*'Medal values'!$B$3, "") + IF(AND(N$1 = M$1, M$2 = "Mixed"), 0.5*M62, 0) + IF(AND(N$1 = O$1, O$2 = "Mixed"), 0.5*O62, 0)</f>
        <v>0</v>
      </c>
      <c r="O62" s="5">
        <f>IF('Each Gender - Gold'!O62+'Each Gender - Silver'!O62+'Each Gender - Bronze'!O62 &gt; 0, 'Each Gender - Gold'!O62*'Medal values'!$B$1+'Each Gender - Silver'!O62*'Medal values'!$B$2+'Each Gender - Bronze'!O62*'Medal values'!$B$3, "") + IF(AND(O$1 = N$1, N$2 = "Mixed"), 0.5*N62, 0) + IF(AND(O$1 = P$1, P$2 = "Mixed"), 0.5*P62, 0)</f>
        <v>0</v>
      </c>
      <c r="P62" s="5">
        <f>IF('Each Gender - Gold'!P62+'Each Gender - Silver'!P62+'Each Gender - Bronze'!P62 &gt; 0, 'Each Gender - Gold'!P62*'Medal values'!$B$1+'Each Gender - Silver'!P62*'Medal values'!$B$2+'Each Gender - Bronze'!P62*'Medal values'!$B$3, "") + IF(AND(P$1 = O$1, O$2 = "Mixed"), 0.5*O62, 0) + IF(AND(P$1 = Q$1, Q$2 = "Mixed"), 0.5*Q62, 0)</f>
        <v>0</v>
      </c>
      <c r="Q62" s="5">
        <f>IF('Each Gender - Gold'!Q62+'Each Gender - Silver'!Q62+'Each Gender - Bronze'!Q62 &gt; 0, 'Each Gender - Gold'!Q62*'Medal values'!$B$1+'Each Gender - Silver'!Q62*'Medal values'!$B$2+'Each Gender - Bronze'!Q62*'Medal values'!$B$3, "") + IF(AND(Q$1 = P$1, P$2 = "Mixed"), 0.5*P62, 0) + IF(AND(Q$1 = R$1, R$2 = "Mixed"), 0.5*R62, 0)</f>
        <v>0</v>
      </c>
      <c r="R62" s="5">
        <f>IF('Each Gender - Gold'!R62+'Each Gender - Silver'!R62+'Each Gender - Bronze'!R62 &gt; 0, 'Each Gender - Gold'!R62*'Medal values'!$B$1+'Each Gender - Silver'!R62*'Medal values'!$B$2+'Each Gender - Bronze'!R62*'Medal values'!$B$3, "") + IF(AND(R$1 = Q$1, Q$2 = "Mixed"), 0.5*Q62, 0) + IF(AND(R$1 = S$1, S$2 = "Mixed"), 0.5*S62, 0)</f>
        <v>0</v>
      </c>
      <c r="S62" s="5">
        <f>IF('Each Gender - Gold'!S62+'Each Gender - Silver'!S62+'Each Gender - Bronze'!S62 &gt; 0, 'Each Gender - Gold'!S62*'Medal values'!$B$1+'Each Gender - Silver'!S62*'Medal values'!$B$2+'Each Gender - Bronze'!S62*'Medal values'!$B$3, "") + IF(AND(S$1 = R$1, R$2 = "Mixed"), 0.5*R62, 0) + IF(AND(S$1 = T$1, T$2 = "Mixed"), 0.5*T62, 0)</f>
        <v>0</v>
      </c>
      <c r="T62" s="5">
        <f>IF('Each Gender - Gold'!T62+'Each Gender - Silver'!T62+'Each Gender - Bronze'!T62 &gt; 0, 'Each Gender - Gold'!T62*'Medal values'!$B$1+'Each Gender - Silver'!T62*'Medal values'!$B$2+'Each Gender - Bronze'!T62*'Medal values'!$B$3, "") + IF(AND(T$1 = S$1, S$2 = "Mixed"), 0.5*S62, 0) + IF(AND(T$1 = U$1, U$2 = "Mixed"), 0.5*U62, 0)</f>
        <v>0</v>
      </c>
      <c r="U62" s="5">
        <f>IF('Each Gender - Gold'!U62+'Each Gender - Silver'!U62+'Each Gender - Bronze'!U62 &gt; 0, 'Each Gender - Gold'!U62*'Medal values'!$B$1+'Each Gender - Silver'!U62*'Medal values'!$B$2+'Each Gender - Bronze'!U62*'Medal values'!$B$3, "") + IF(AND(U$1 = T$1, T$2 = "Mixed"), 0.5*T62, 0) + IF(AND(U$1 = V$1, V$2 = "Mixed"), 0.5*V62, 0)</f>
        <v>0</v>
      </c>
      <c r="V62" s="5">
        <f>IF('Each Gender - Gold'!V62+'Each Gender - Silver'!V62+'Each Gender - Bronze'!V62 &gt; 0, 'Each Gender - Gold'!V62*'Medal values'!$B$1+'Each Gender - Silver'!V62*'Medal values'!$B$2+'Each Gender - Bronze'!V62*'Medal values'!$B$3, "") + IF(AND(V$1 = U$1, U$2 = "Mixed"), 0.5*U62, 0) + IF(AND(V$1 = W$1, W$2 = "Mixed"), 0.5*W62, 0)</f>
        <v>0</v>
      </c>
      <c r="W62" s="5">
        <f>IF('Each Gender - Gold'!W62+'Each Gender - Silver'!W62+'Each Gender - Bronze'!W62 &gt; 0, 'Each Gender - Gold'!W62*'Medal values'!$B$1+'Each Gender - Silver'!W62*'Medal values'!$B$2+'Each Gender - Bronze'!W62*'Medal values'!$B$3, "") + IF(AND(W$1 = V$1, V$2 = "Mixed"), 0.5*V62, 0) + IF(AND(W$1 = X$1, X$2 = "Mixed"), 0.5*X62, 0)</f>
        <v>0</v>
      </c>
      <c r="X62" s="5">
        <f>IF('Each Gender - Gold'!X62+'Each Gender - Silver'!X62+'Each Gender - Bronze'!X62 &gt; 0, 'Each Gender - Gold'!X62*'Medal values'!$B$1+'Each Gender - Silver'!X62*'Medal values'!$B$2+'Each Gender - Bronze'!X62*'Medal values'!$B$3, "") + IF(AND(X$1 = W$1, W$2 = "Mixed"), 0.5*W62, 0) + IF(AND(X$1 = Y$1, Y$2 = "Mixed"), 0.5*Y62, 0)</f>
        <v>0</v>
      </c>
      <c r="Y62" s="5">
        <f>IF('Each Gender - Gold'!Y62+'Each Gender - Silver'!Y62+'Each Gender - Bronze'!Y62 &gt; 0, 'Each Gender - Gold'!Y62*'Medal values'!$B$1+'Each Gender - Silver'!Y62*'Medal values'!$B$2+'Each Gender - Bronze'!Y62*'Medal values'!$B$3, "") + IF(AND(Y$1 = X$1, X$2 = "Mixed"), 0.5*X62, 0) + IF(AND(Y$1 = Z$1, Z$2 = "Mixed"), 0.5*Z62, 0)</f>
        <v>0</v>
      </c>
      <c r="Z62" s="5">
        <f>IF('Each Gender - Gold'!Z62+'Each Gender - Silver'!Z62+'Each Gender - Bronze'!Z62 &gt; 0, 'Each Gender - Gold'!Z62*'Medal values'!$B$1+'Each Gender - Silver'!Z62*'Medal values'!$B$2+'Each Gender - Bronze'!Z62*'Medal values'!$B$3, "") + IF(AND(Z$1 = Y$1, Y$2 = "Mixed"), 0.5*Y62, 0) + IF(AND(Z$1 = AA$1, AA$2 = "Mixed"), 0.5*AA62, 0)</f>
        <v>0</v>
      </c>
      <c r="AA62" s="5">
        <f>IF('Each Gender - Gold'!AA62+'Each Gender - Silver'!AA62+'Each Gender - Bronze'!AA62 &gt; 0, 'Each Gender - Gold'!AA62*'Medal values'!$B$1+'Each Gender - Silver'!AA62*'Medal values'!$B$2+'Each Gender - Bronze'!AA62*'Medal values'!$B$3, "") + IF(AND(AA$1 = Z$1, Z$2 = "Mixed"), 0.5*Z62, 0) + IF(AND(AA$1 = AB$1, AB$2 = "Mixed"), 0.5*AB62, 0)</f>
        <v>0</v>
      </c>
      <c r="AB62" s="5">
        <f>IF('Each Gender - Gold'!AB62+'Each Gender - Silver'!AB62+'Each Gender - Bronze'!AB62 &gt; 0, 'Each Gender - Gold'!AB62*'Medal values'!$B$1+'Each Gender - Silver'!AB62*'Medal values'!$B$2+'Each Gender - Bronze'!AB62*'Medal values'!$B$3, "") + IF(AND(AB$1 = AA$1, AA$2 = "Mixed"), 0.5*AA62, 0) + IF(AND(AB$1 = AC$1, AC$2 = "Mixed"), 0.5*AC62, 0)</f>
        <v>0</v>
      </c>
      <c r="AC62" s="5">
        <f>IF('Each Gender - Gold'!AC62+'Each Gender - Silver'!AC62+'Each Gender - Bronze'!AC62 &gt; 0, 'Each Gender - Gold'!AC62*'Medal values'!$B$1+'Each Gender - Silver'!AC62*'Medal values'!$B$2+'Each Gender - Bronze'!AC62*'Medal values'!$B$3, "") + IF(AND(AC$1 = AB$1, AB$2 = "Mixed"), 0.5*AB62, 0) + IF(AND(AC$1 = AD$1, AD$2 = "Mixed"), 0.5*AD62, 0)</f>
        <v>0</v>
      </c>
      <c r="AD62" s="5">
        <f>IF('Each Gender - Gold'!AD62+'Each Gender - Silver'!AD62+'Each Gender - Bronze'!AD62 &gt; 0, 'Each Gender - Gold'!AD62*'Medal values'!$B$1+'Each Gender - Silver'!AD62*'Medal values'!$B$2+'Each Gender - Bronze'!AD62*'Medal values'!$B$3, "") + IF(AND(AD$1 = AC$1, AC$2 = "Mixed"), 0.5*AC62, 0) + IF(AND(AD$1 = AE$1, AE$2 = "Mixed"), 0.5*AE62, 0)</f>
        <v>0</v>
      </c>
      <c r="AE62" s="5">
        <f>IF('Each Gender - Gold'!AE62+'Each Gender - Silver'!AE62+'Each Gender - Bronze'!AE62 &gt; 0, 'Each Gender - Gold'!AE62*'Medal values'!$B$1+'Each Gender - Silver'!AE62*'Medal values'!$B$2+'Each Gender - Bronze'!AE62*'Medal values'!$B$3, "") + IF(AND(AE$1 = AD$1, AD$2 = "Mixed"), 0.5*AD62, 0) + IF(AND(AE$1 = AF$1, AF$2 = "Mixed"), 0.5*AF62, 0)</f>
        <v>0</v>
      </c>
      <c r="AF62" s="5">
        <f>IF('Each Gender - Gold'!AF62+'Each Gender - Silver'!AF62+'Each Gender - Bronze'!AF62 &gt; 0, 'Each Gender - Gold'!AF62*'Medal values'!$B$1+'Each Gender - Silver'!AF62*'Medal values'!$B$2+'Each Gender - Bronze'!AF62*'Medal values'!$B$3, "") + IF(AND(AF$1 = AE$1, AE$2 = "Mixed"), 0.5*AE62, 0) + IF(AND(AF$1 = AG$1, AG$2 = "Mixed"), 0.5*AG62, 0)</f>
        <v>0</v>
      </c>
      <c r="AG62" s="5">
        <f>IF('Each Gender - Gold'!AG62+'Each Gender - Silver'!AG62+'Each Gender - Bronze'!AG62 &gt; 0, 'Each Gender - Gold'!AG62*'Medal values'!$B$1+'Each Gender - Silver'!AG62*'Medal values'!$B$2+'Each Gender - Bronze'!AG62*'Medal values'!$B$3, "") + IF(AND(AG$1 = AF$1, AF$2 = "Mixed"), 0.5*AF62, 0) + IF(AND(AG$1 = AH$1, AH$2 = "Mixed"), 0.5*AH62, 0)</f>
        <v>0</v>
      </c>
      <c r="AH62" s="5">
        <f>IF('Each Gender - Gold'!AH62+'Each Gender - Silver'!AH62+'Each Gender - Bronze'!AH62 &gt; 0, 'Each Gender - Gold'!AH62*'Medal values'!$B$1+'Each Gender - Silver'!AH62*'Medal values'!$B$2+'Each Gender - Bronze'!AH62*'Medal values'!$B$3, "") + IF(AND(AH$1 = AG$1, AG$2 = "Mixed"), 0.5*AG62, 0) + IF(AND(AH$1 = AI$1, AI$2 = "Mixed"), 0.5*AI62, 0)</f>
        <v>0</v>
      </c>
      <c r="AI62" s="5">
        <f>IF('Each Gender - Gold'!AI62+'Each Gender - Silver'!AI62+'Each Gender - Bronze'!AI62 &gt; 0, 'Each Gender - Gold'!AI62*'Medal values'!$B$1+'Each Gender - Silver'!AI62*'Medal values'!$B$2+'Each Gender - Bronze'!AI62*'Medal values'!$B$3, "") + IF(AND(AI$1 = AH$1, AH$2 = "Mixed"), 0.5*AH62, 0) + IF(AND(AI$1 = AJ$1, AJ$2 = "Mixed"), 0.5*AJ62, 0)</f>
        <v>0</v>
      </c>
      <c r="AJ62" s="5">
        <f>IF('Each Gender - Gold'!AJ62+'Each Gender - Silver'!AJ62+'Each Gender - Bronze'!AJ62 &gt; 0, 'Each Gender - Gold'!AJ62*'Medal values'!$B$1+'Each Gender - Silver'!AJ62*'Medal values'!$B$2+'Each Gender - Bronze'!AJ62*'Medal values'!$B$3, "") + IF(AND(AJ$1 = AI$1, AI$2 = "Mixed"), 0.5*AI62, 0) + IF(AND(AJ$1 = AK$1, AK$2 = "Mixed"), 0.5*AK62, 0)</f>
        <v>2.000001</v>
      </c>
      <c r="AK62" s="5">
        <f>IF('Each Gender - Gold'!AK62+'Each Gender - Silver'!AK62+'Each Gender - Bronze'!AK62 &gt; 0, 'Each Gender - Gold'!AK62*'Medal values'!$B$1+'Each Gender - Silver'!AK62*'Medal values'!$B$2+'Each Gender - Bronze'!AK62*'Medal values'!$B$3, "") + IF(AND(AK$1 = AJ$1, AJ$2 = "Mixed"), 0.5*AJ62, 0) + IF(AND(AK$1 = AL$1, AL$2 = "Mixed"), 0.5*AL62, 0)</f>
        <v>0</v>
      </c>
      <c r="AL62" s="5">
        <f>IF('Each Gender - Gold'!AL62+'Each Gender - Silver'!AL62+'Each Gender - Bronze'!AL62 &gt; 0, 'Each Gender - Gold'!AL62*'Medal values'!$B$1+'Each Gender - Silver'!AL62*'Medal values'!$B$2+'Each Gender - Bronze'!AL62*'Medal values'!$B$3, "") + IF(AND(AL$1 = AK$1, AK$2 = "Mixed"), 0.5*AK62, 0) + IF(AND(AL$1 = AM$1, AM$2 = "Mixed"), 0.5*AM62, 0)</f>
        <v>0</v>
      </c>
      <c r="AM62" s="5">
        <f>IF('Each Gender - Gold'!AM62+'Each Gender - Silver'!AM62+'Each Gender - Bronze'!AM62 &gt; 0, 'Each Gender - Gold'!AM62*'Medal values'!$B$1+'Each Gender - Silver'!AM62*'Medal values'!$B$2+'Each Gender - Bronze'!AM62*'Medal values'!$B$3, "") + IF(AND(AM$1 = AL$1, AL$2 = "Mixed"), 0.5*AL62, 0) + IF(AND(AM$1 = AN$1, AN$2 = "Mixed"), 0.5*AN62, 0)</f>
        <v>0</v>
      </c>
      <c r="AN62" s="5">
        <f>IF('Each Gender - Gold'!AN62+'Each Gender - Silver'!AN62+'Each Gender - Bronze'!AN62 &gt; 0, 'Each Gender - Gold'!AN62*'Medal values'!$B$1+'Each Gender - Silver'!AN62*'Medal values'!$B$2+'Each Gender - Bronze'!AN62*'Medal values'!$B$3, "") + IF(AND(AN$1 = AM$1, AM$2 = "Mixed"), 0.5*AM62, 0) + IF(AND(AN$1 = AO$1, AO$2 = "Mixed"), 0.5*AO62, 0)</f>
        <v>0</v>
      </c>
      <c r="AO62" s="5">
        <f>IF('Each Gender - Gold'!AO62+'Each Gender - Silver'!AO62+'Each Gender - Bronze'!AO62 &gt; 0, 'Each Gender - Gold'!AO62*'Medal values'!$B$1+'Each Gender - Silver'!AO62*'Medal values'!$B$2+'Each Gender - Bronze'!AO62*'Medal values'!$B$3, "") + IF(AND(AO$1 = AN$1, AN$2 = "Mixed"), 0.5*AN62, 0) + IF(AND(AO$1 = AP$1, AP$2 = "Mixed"), 0.5*AP62, 0)</f>
        <v>0</v>
      </c>
      <c r="AP62" s="5">
        <f>IF('Each Gender - Gold'!AP62+'Each Gender - Silver'!AP62+'Each Gender - Bronze'!AP62 &gt; 0, 'Each Gender - Gold'!AP62*'Medal values'!$B$1+'Each Gender - Silver'!AP62*'Medal values'!$B$2+'Each Gender - Bronze'!AP62*'Medal values'!$B$3, "") + IF(AND(AP$1 = AO$1, AO$2 = "Mixed"), 0.5*AO62, 0) + IF(AND(AP$1 = AQ$1, AQ$2 = "Mixed"), 0.5*AQ62, 0)</f>
        <v>0</v>
      </c>
      <c r="AQ62" s="5">
        <f>IF('Each Gender - Gold'!AQ62+'Each Gender - Silver'!AQ62+'Each Gender - Bronze'!AQ62 &gt; 0, 'Each Gender - Gold'!AQ62*'Medal values'!$B$1+'Each Gender - Silver'!AQ62*'Medal values'!$B$2+'Each Gender - Bronze'!AQ62*'Medal values'!$B$3, "") + IF(AND(AQ$1 = AP$1, AP$2 = "Mixed"), 0.5*AP62, 0) + IF(AND(AQ$1 = AR$1, AR$2 = "Mixed"), 0.5*AR62, 0)</f>
        <v>0</v>
      </c>
      <c r="AR62" s="5">
        <f>IF('Each Gender - Gold'!AR62+'Each Gender - Silver'!AR62+'Each Gender - Bronze'!AR62 &gt; 0, 'Each Gender - Gold'!AR62*'Medal values'!$B$1+'Each Gender - Silver'!AR62*'Medal values'!$B$2+'Each Gender - Bronze'!AR62*'Medal values'!$B$3, "") + IF(AND(AR$1 = AQ$1, AQ$2 = "Mixed"), 0.5*AQ62, 0) + IF(AND(AR$1 = AS$1, AS$2 = "Mixed"), 0.5*AS62, 0)</f>
        <v>0</v>
      </c>
      <c r="AS62" s="5">
        <f>IF('Each Gender - Gold'!AS62+'Each Gender - Silver'!AS62+'Each Gender - Bronze'!AS62 &gt; 0, 'Each Gender - Gold'!AS62*'Medal values'!$B$1+'Each Gender - Silver'!AS62*'Medal values'!$B$2+'Each Gender - Bronze'!AS62*'Medal values'!$B$3, "") + IF(AND(AS$1 = AR$1, AR$2 = "Mixed"), 0.5*AR62, 0) + IF(AND(AS$1 = AT$1, AT$2 = "Mixed"), 0.5*AT62, 0)</f>
        <v>0</v>
      </c>
      <c r="AT62" s="5">
        <f>IF('Each Gender - Gold'!AT62+'Each Gender - Silver'!AT62+'Each Gender - Bronze'!AT62 &gt; 0, 'Each Gender - Gold'!AT62*'Medal values'!$B$1+'Each Gender - Silver'!AT62*'Medal values'!$B$2+'Each Gender - Bronze'!AT62*'Medal values'!$B$3, "") + IF(AND(AT$1 = AS$1, AS$2 = "Mixed"), 0.5*AS62, 0) + IF(AND(AT$1 = AU$1, AU$2 = "Mixed"), 0.5*AU62, 0)</f>
        <v>0</v>
      </c>
      <c r="AU62" s="5">
        <f>IF('Each Gender - Gold'!AU62+'Each Gender - Silver'!AU62+'Each Gender - Bronze'!AU62 &gt; 0, 'Each Gender - Gold'!AU62*'Medal values'!$B$1+'Each Gender - Silver'!AU62*'Medal values'!$B$2+'Each Gender - Bronze'!AU62*'Medal values'!$B$3, "") + IF(AND(AU$1 = AT$1, AT$2 = "Mixed"), 0.5*AT62, 0) + IF(AND(AU$1 = AV$1, AV$2 = "Mixed"), 0.5*AV62, 0)</f>
        <v>0</v>
      </c>
      <c r="AV62" s="5">
        <f>IF('Each Gender - Gold'!AV62+'Each Gender - Silver'!AV62+'Each Gender - Bronze'!AV62 &gt; 0, 'Each Gender - Gold'!AV62*'Medal values'!$B$1+'Each Gender - Silver'!AV62*'Medal values'!$B$2+'Each Gender - Bronze'!AV62*'Medal values'!$B$3, "") + IF(AND(AV$1 = AU$1, AU$2 = "Mixed"), 0.5*AU62, 0) + IF(AND(AV$1 = AW$1, AW$2 = "Mixed"), 0.5*AW62, 0)</f>
        <v>0</v>
      </c>
      <c r="AW62" s="5">
        <f>IF('Each Gender - Gold'!AW62+'Each Gender - Silver'!AW62+'Each Gender - Bronze'!AW62 &gt; 0, 'Each Gender - Gold'!AW62*'Medal values'!$B$1+'Each Gender - Silver'!AW62*'Medal values'!$B$2+'Each Gender - Bronze'!AW62*'Medal values'!$B$3, "") + IF(AND(AW$1 = AV$1, AV$2 = "Mixed"), 0.5*AV62, 0) + IF(AND(AW$1 = AX$1, AX$2 = "Mixed"), 0.5*AX62, 0)</f>
        <v>0</v>
      </c>
      <c r="AX62" s="5">
        <f>IF('Each Gender - Gold'!AX62+'Each Gender - Silver'!AX62+'Each Gender - Bronze'!AX62 &gt; 0, 'Each Gender - Gold'!AX62*'Medal values'!$B$1+'Each Gender - Silver'!AX62*'Medal values'!$B$2+'Each Gender - Bronze'!AX62*'Medal values'!$B$3, "") + IF(AND(AX$1 = AW$1, AW$2 = "Mixed"), 0.5*AW62, 0) + IF(AND(AX$1 = AY$1, AY$2 = "Mixed"), 0.5*AY62, 0)</f>
        <v>0</v>
      </c>
      <c r="AY62" s="5">
        <f>IF('Each Gender - Gold'!AY62+'Each Gender - Silver'!AY62+'Each Gender - Bronze'!AY62 &gt; 0, 'Each Gender - Gold'!AY62*'Medal values'!$B$1+'Each Gender - Silver'!AY62*'Medal values'!$B$2+'Each Gender - Bronze'!AY62*'Medal values'!$B$3, "") + IF(AND(AY$1 = AX$1, AX$2 = "Mixed"), 0.5*AX62, 0) + IF(AND(AY$1 = AZ$1, AZ$2 = "Mixed"), 0.5*AZ62, 0)</f>
        <v>0</v>
      </c>
      <c r="AZ62" s="5">
        <f>IF('Each Gender - Gold'!AZ62+'Each Gender - Silver'!AZ62+'Each Gender - Bronze'!AZ62 &gt; 0, 'Each Gender - Gold'!AZ62*'Medal values'!$B$1+'Each Gender - Silver'!AZ62*'Medal values'!$B$2+'Each Gender - Bronze'!AZ62*'Medal values'!$B$3, "") + IF(AND(AZ$1 = AY$1, AY$2 = "Mixed"), 0.5*AY62, 0) + IF(AND(AZ$1 = BA$1, BA$2 = "Mixed"), 0.5*BA62, 0)</f>
        <v>0</v>
      </c>
      <c r="BA62" s="5">
        <f>IF('Each Gender - Gold'!BA62+'Each Gender - Silver'!BA62+'Each Gender - Bronze'!BA62 &gt; 0, 'Each Gender - Gold'!BA62*'Medal values'!$B$1+'Each Gender - Silver'!BA62*'Medal values'!$B$2+'Each Gender - Bronze'!BA62*'Medal values'!$B$3, "") + IF(AND(BA$1 = AZ$1, AZ$2 = "Mixed"), 0.5*AZ62, 0) + IF(AND(BA$1 = BB$1, BB$2 = "Mixed"), 0.5*BB62, 0)</f>
        <v>0</v>
      </c>
      <c r="BB62" s="5">
        <f>IF('Each Gender - Gold'!BB62+'Each Gender - Silver'!BB62+'Each Gender - Bronze'!BB62 &gt; 0, 'Each Gender - Gold'!BB62*'Medal values'!$B$1+'Each Gender - Silver'!BB62*'Medal values'!$B$2+'Each Gender - Bronze'!BB62*'Medal values'!$B$3, "") + IF(AND(BB$1 = BA$1, BA$2 = "Mixed"), 0.5*BA62, 0) + IF(AND(BB$1 = BC$1, BC$2 = "Mixed"), 0.5*BC62, 0)</f>
        <v>0</v>
      </c>
      <c r="BC62" s="5">
        <f>IF('Each Gender - Gold'!BC62+'Each Gender - Silver'!BC62+'Each Gender - Bronze'!BC62 &gt; 0, 'Each Gender - Gold'!BC62*'Medal values'!$B$1+'Each Gender - Silver'!BC62*'Medal values'!$B$2+'Each Gender - Bronze'!BC62*'Medal values'!$B$3, "") + IF(AND(BC$1 = BB$1, BB$2 = "Mixed"), 0.5*BB62, 0) + IF(AND(BC$1 = BD$1, BD$2 = "Mixed"), 0.5*BD62, 0)</f>
        <v>0</v>
      </c>
      <c r="BD62" s="5">
        <f>IF('Each Gender - Gold'!BD62+'Each Gender - Silver'!BD62+'Each Gender - Bronze'!BD62 &gt; 0, 'Each Gender - Gold'!BD62*'Medal values'!$B$1+'Each Gender - Silver'!BD62*'Medal values'!$B$2+'Each Gender - Bronze'!BD62*'Medal values'!$B$3, "") + IF(AND(BD$1 = BC$1, BC$2 = "Mixed"), 0.5*BC62, 0) + IF(AND(BD$1 = BE$1, BE$2 = "Mixed"), 0.5*BE62, 0)</f>
        <v>0</v>
      </c>
      <c r="BE62" s="5">
        <f>IF('Each Gender - Gold'!BE62+'Each Gender - Silver'!BE62+'Each Gender - Bronze'!BE62 &gt; 0, 'Each Gender - Gold'!BE62*'Medal values'!$B$1+'Each Gender - Silver'!BE62*'Medal values'!$B$2+'Each Gender - Bronze'!BE62*'Medal values'!$B$3, "") + IF(AND(BE$1 = BD$1, BD$2 = "Mixed"), 0.5*BD62, 0) + IF(AND(BE$1 = BF$1, BF$2 = "Mixed"), 0.5*BF62, 0)</f>
        <v>0</v>
      </c>
      <c r="BF62" s="5">
        <f>IF('Each Gender - Gold'!BF62+'Each Gender - Silver'!BF62+'Each Gender - Bronze'!BF62 &gt; 0, 'Each Gender - Gold'!BF62*'Medal values'!$B$1+'Each Gender - Silver'!BF62*'Medal values'!$B$2+'Each Gender - Bronze'!BF62*'Medal values'!$B$3, "") + IF(AND(BF$1 = BE$1, BE$2 = "Mixed"), 0.5*BE62, 0) + IF(AND(BF$1 = BG$1, BG$2 = "Mixed"), 0.5*BG62, 0)</f>
        <v>0</v>
      </c>
      <c r="BG62" s="5">
        <f>IF('Each Gender - Gold'!BG62+'Each Gender - Silver'!BG62+'Each Gender - Bronze'!BG62 &gt; 0, 'Each Gender - Gold'!BG62*'Medal values'!$B$1+'Each Gender - Silver'!BG62*'Medal values'!$B$2+'Each Gender - Bronze'!BG62*'Medal values'!$B$3, "") + IF(AND(BG$1 = BF$1, BF$2 = "Mixed"), 0.5*BF62, 0) + IF(AND(BG$1 = BH$1, BH$2 = "Mixed"), 0.5*BH62, 0)</f>
        <v>0</v>
      </c>
      <c r="BH62" s="5">
        <f>IF('Each Gender - Gold'!BH62+'Each Gender - Silver'!BH62+'Each Gender - Bronze'!BH62 &gt; 0, 'Each Gender - Gold'!BH62*'Medal values'!$B$1+'Each Gender - Silver'!BH62*'Medal values'!$B$2+'Each Gender - Bronze'!BH62*'Medal values'!$B$3, "") + IF(AND(BH$1 = BG$1, BG$2 = "Mixed"), 0.5*BG62, 0) + IF(AND(BH$1 = BI$1, BI$2 = "Mixed"), 0.5*BI62, 0)</f>
        <v>0</v>
      </c>
      <c r="BI62" s="5">
        <f>IF('Each Gender - Gold'!BI62+'Each Gender - Silver'!BI62+'Each Gender - Bronze'!BI62 &gt; 0, 'Each Gender - Gold'!BI62*'Medal values'!$B$1+'Each Gender - Silver'!BI62*'Medal values'!$B$2+'Each Gender - Bronze'!BI62*'Medal values'!$B$3, "") + IF(AND(BI$1 = BH$1, BH$2 = "Mixed"), 0.5*BH62, 0) + IF(AND(BI$1 = BJ$1, BJ$2 = "Mixed"), 0.5*BJ62, 0)</f>
        <v>0</v>
      </c>
      <c r="BJ62" s="5">
        <f>IF('Each Gender - Gold'!BJ62+'Each Gender - Silver'!BJ62+'Each Gender - Bronze'!BJ62 &gt; 0, 'Each Gender - Gold'!BJ62*'Medal values'!$B$1+'Each Gender - Silver'!BJ62*'Medal values'!$B$2+'Each Gender - Bronze'!BJ62*'Medal values'!$B$3, "") + IF(AND(BJ$1 = BI$1, BI$2 = "Mixed"), 0.5*BI62, 0) + IF(AND(BJ$1 = BK$1, BK$2 = "Mixed"), 0.5*BK62, 0)</f>
        <v>0</v>
      </c>
      <c r="BK62" s="5">
        <f>IF('Each Gender - Gold'!BK62+'Each Gender - Silver'!BK62+'Each Gender - Bronze'!BK62 &gt; 0, 'Each Gender - Gold'!BK62*'Medal values'!$B$1+'Each Gender - Silver'!BK62*'Medal values'!$B$2+'Each Gender - Bronze'!BK62*'Medal values'!$B$3, "") + IF(AND(BK$1 = BJ$1, BJ$2 = "Mixed"), 0.5*BJ62, 0) + IF(AND(BK$1 = BL$1, BL$2 = "Mixed"), 0.5*BL62, 0)</f>
        <v>0</v>
      </c>
      <c r="BL62" s="5">
        <f>IF('Each Gender - Gold'!BL62+'Each Gender - Silver'!BL62+'Each Gender - Bronze'!BL62 &gt; 0, 'Each Gender - Gold'!BL62*'Medal values'!$B$1+'Each Gender - Silver'!BL62*'Medal values'!$B$2+'Each Gender - Bronze'!BL62*'Medal values'!$B$3, "") + IF(AND(BL$1 = BK$1, BK$2 = "Mixed"), 0.5*BK62, 0) + IF(AND(BL$1 = BM$1, BM$2 = "Mixed"), 0.5*BM62, 0)</f>
        <v>0</v>
      </c>
      <c r="BM62" s="5">
        <f>IF('Each Gender - Gold'!BM62+'Each Gender - Silver'!BM62+'Each Gender - Bronze'!BM62 &gt; 0, 'Each Gender - Gold'!BM62*'Medal values'!$B$1+'Each Gender - Silver'!BM62*'Medal values'!$B$2+'Each Gender - Bronze'!BM62*'Medal values'!$B$3, "") + IF(AND(BM$1 = BL$1, BL$2 = "Mixed"), 0.5*BL62, 0) + IF(AND(BM$1 = BN$1, BN$2 = "Mixed"), 0.5*BN62, 0)</f>
        <v>0</v>
      </c>
      <c r="BN62" s="5">
        <f>IF('Each Gender - Gold'!BN62+'Each Gender - Silver'!BN62+'Each Gender - Bronze'!BN62 &gt; 0, 'Each Gender - Gold'!BN62*'Medal values'!$B$1+'Each Gender - Silver'!BN62*'Medal values'!$B$2+'Each Gender - Bronze'!BN62*'Medal values'!$B$3, "") + IF(AND(BN$1 = BM$1, BM$2 = "Mixed"), 0.5*BM62, 0) + IF(AND(BN$1 = BO$1, BO$2 = "Mixed"), 0.5*BO62, 0)</f>
        <v>0</v>
      </c>
      <c r="BO62" s="5">
        <f>IF('Each Gender - Gold'!BO62+'Each Gender - Silver'!BO62+'Each Gender - Bronze'!BO62 &gt; 0, 'Each Gender - Gold'!BO62*'Medal values'!$B$1+'Each Gender - Silver'!BO62*'Medal values'!$B$2+'Each Gender - Bronze'!BO62*'Medal values'!$B$3, "") + IF(AND(BO$1 = BN$1, BN$2 = "Mixed"), 0.5*BN62, 0) + IF(AND(BO$1 = BP$1, BP$2 = "Mixed"), 0.5*BP62, 0)</f>
        <v>0</v>
      </c>
      <c r="BP62" s="5">
        <f>IF('Each Gender - Gold'!BP62+'Each Gender - Silver'!BP62+'Each Gender - Bronze'!BP62 &gt; 0, 'Each Gender - Gold'!BP62*'Medal values'!$B$1+'Each Gender - Silver'!BP62*'Medal values'!$B$2+'Each Gender - Bronze'!BP62*'Medal values'!$B$3, "") + IF(AND(BP$1 = BO$1, BO$2 = "Mixed"), 0.5*BO62, 0) + IF(AND(BP$1 = BQ$1, BQ$2 = "Mixed"), 0.5*BQ62, 0)</f>
        <v>0</v>
      </c>
      <c r="BQ62" s="5">
        <f>IF('Each Gender - Gold'!BQ62+'Each Gender - Silver'!BQ62+'Each Gender - Bronze'!BQ62 &gt; 0, 'Each Gender - Gold'!BQ62*'Medal values'!$B$1+'Each Gender - Silver'!BQ62*'Medal values'!$B$2+'Each Gender - Bronze'!BQ62*'Medal values'!$B$3, "") + IF(AND(BQ$1 = BP$1, BP$2 = "Mixed"), 0.5*BP62, 0) + IF(AND(BQ$1 = BR$1, BR$2 = "Mixed"), 0.5*BR62, 0)</f>
        <v>0</v>
      </c>
      <c r="BR62" s="5">
        <f>IF('Each Gender - Gold'!BR62+'Each Gender - Silver'!BR62+'Each Gender - Bronze'!BR62 &gt; 0, 'Each Gender - Gold'!BR62*'Medal values'!$B$1+'Each Gender - Silver'!BR62*'Medal values'!$B$2+'Each Gender - Bronze'!BR62*'Medal values'!$B$3, "") + IF(AND(BR$1 = BQ$1, BQ$2 = "Mixed"), 0.5*BQ62, 0) + IF(AND(BR$1 = BS$1, BS$2 = "Mixed"), 0.5*BS62, 0)</f>
        <v>0</v>
      </c>
      <c r="BS62" s="5">
        <f>IF('Each Gender - Gold'!BS62+'Each Gender - Silver'!BS62+'Each Gender - Bronze'!BS62 &gt; 0, 'Each Gender - Gold'!BS62*'Medal values'!$B$1+'Each Gender - Silver'!BS62*'Medal values'!$B$2+'Each Gender - Bronze'!BS62*'Medal values'!$B$3, "") + IF(AND(BS$1 = BR$1, BR$2 = "Mixed"), 0.5*BR62, 0) + IF(AND(BS$1 = BT$1, BT$2 = "Mixed"), 0.5*BT62, 0)</f>
        <v>0</v>
      </c>
      <c r="BT62" s="5">
        <f>IF('Each Gender - Gold'!BT62+'Each Gender - Silver'!BT62+'Each Gender - Bronze'!BT62 &gt; 0, 'Each Gender - Gold'!BT62*'Medal values'!$B$1+'Each Gender - Silver'!BT62*'Medal values'!$B$2+'Each Gender - Bronze'!BT62*'Medal values'!$B$3, "") + IF(AND(BT$1 = BS$1, BS$2 = "Mixed"), 0.5*BS62, 0) + IF(AND(BT$1 = BU$1, BU$2 = "Mixed"), 0.5*BU62, 0)</f>
        <v>0</v>
      </c>
      <c r="BU62" s="5">
        <f>IF('Each Gender - Gold'!BU62+'Each Gender - Silver'!BU62+'Each Gender - Bronze'!BU62 &gt; 0, 'Each Gender - Gold'!BU62*'Medal values'!$B$1+'Each Gender - Silver'!BU62*'Medal values'!$B$2+'Each Gender - Bronze'!BU62*'Medal values'!$B$3, "") + IF(AND(BU$1 = BT$1, BT$2 = "Mixed"), 0.5*BT62, 0) + IF(AND(BU$1 = BV$1, BV$2 = "Mixed"), 0.5*BV62, 0)</f>
        <v>0</v>
      </c>
      <c r="BV62" s="5">
        <f>IF('Each Gender - Gold'!BV62+'Each Gender - Silver'!BV62+'Each Gender - Bronze'!BV62 &gt; 0, 'Each Gender - Gold'!BV62*'Medal values'!$B$1+'Each Gender - Silver'!BV62*'Medal values'!$B$2+'Each Gender - Bronze'!BV62*'Medal values'!$B$3, "") + IF(AND(BV$1 = BU$1, BU$2 = "Mixed"), 0.5*BU62, 0) + IF(AND(BV$1 = BW$1, BW$2 = "Mixed"), 0.5*BW62, 0)</f>
        <v>0</v>
      </c>
      <c r="BW62" s="5">
        <f>IF('Each Gender - Gold'!BW62+'Each Gender - Silver'!BW62+'Each Gender - Bronze'!BW62 &gt; 0, 'Each Gender - Gold'!BW62*'Medal values'!$B$1+'Each Gender - Silver'!BW62*'Medal values'!$B$2+'Each Gender - Bronze'!BW62*'Medal values'!$B$3, "") + IF(AND(BW$1 = BV$1, BV$2 = "Mixed"), 0.5*BV62, 0) + IF(AND(BW$1 = BX$1, BX$2 = "Mixed"), 0.5*BX62, 0)</f>
        <v>0</v>
      </c>
      <c r="BX62" s="5">
        <f>IF('Each Gender - Gold'!BX62+'Each Gender - Silver'!BX62+'Each Gender - Bronze'!BX62 &gt; 0, 'Each Gender - Gold'!BX62*'Medal values'!$B$1+'Each Gender - Silver'!BX62*'Medal values'!$B$2+'Each Gender - Bronze'!BX62*'Medal values'!$B$3, "") + IF(AND(BX$1 = BW$1, BW$2 = "Mixed"), 0.5*BW62, 0) + IF(AND(BX$1 = BY$1, BY$2 = "Mixed"), 0.5*BY62, 0)</f>
        <v>0</v>
      </c>
      <c r="BY62" s="5">
        <f>IF('Each Gender - Gold'!BY62+'Each Gender - Silver'!BY62+'Each Gender - Bronze'!BY62 &gt; 0, 'Each Gender - Gold'!BY62*'Medal values'!$B$1+'Each Gender - Silver'!BY62*'Medal values'!$B$2+'Each Gender - Bronze'!BY62*'Medal values'!$B$3, "") + IF(AND(BY$1 = BX$1, BX$2 = "Mixed"), 0.5*BX62, 0) + IF(AND(BY$1 = BZ$1, BZ$2 = "Mixed"), 0.5*BZ62, 0)</f>
        <v>0</v>
      </c>
      <c r="BZ62" s="5">
        <f>IF('Each Gender - Gold'!BZ62+'Each Gender - Silver'!BZ62+'Each Gender - Bronze'!BZ62 &gt; 0, 'Each Gender - Gold'!BZ62*'Medal values'!$B$1+'Each Gender - Silver'!BZ62*'Medal values'!$B$2+'Each Gender - Bronze'!BZ62*'Medal values'!$B$3, "") + IF(AND(BZ$1 = BY$1, BY$2 = "Mixed"), 0.5*BY62, 0) + IF(AND(BZ$1 = CA$1, CA$2 = "Mixed"), 0.5*CA62, 0)</f>
        <v>0</v>
      </c>
      <c r="CA62" s="5">
        <f>IF('Each Gender - Gold'!CA62+'Each Gender - Silver'!CA62+'Each Gender - Bronze'!CA62 &gt; 0, 'Each Gender - Gold'!CA62*'Medal values'!$B$1+'Each Gender - Silver'!CA62*'Medal values'!$B$2+'Each Gender - Bronze'!CA62*'Medal values'!$B$3, "") + IF(AND(CA$1 = BZ$1, BZ$2 = "Mixed"), 0.5*BZ62, 0) + IF(AND(CA$1 = CB$1, CB$2 = "Mixed"), 0.5*CB62, 0)</f>
        <v>0</v>
      </c>
      <c r="CB62" s="5">
        <f>IF('Each Gender - Gold'!CB62+'Each Gender - Silver'!CB62+'Each Gender - Bronze'!CB62 &gt; 0, 'Each Gender - Gold'!CB62*'Medal values'!$B$1+'Each Gender - Silver'!CB62*'Medal values'!$B$2+'Each Gender - Bronze'!CB62*'Medal values'!$B$3, "") + IF(AND(CB$1 = CA$1, CA$2 = "Mixed"), 0.5*CA62, 0) + IF(AND(CB$1 = CC$1, CC$2 = "Mixed"), 0.5*CC62, 0)</f>
        <v>0</v>
      </c>
      <c r="CC62" s="5">
        <f>IF('Each Gender - Gold'!CC62+'Each Gender - Silver'!CC62+'Each Gender - Bronze'!CC62 &gt; 0, 'Each Gender - Gold'!CC62*'Medal values'!$B$1+'Each Gender - Silver'!CC62*'Medal values'!$B$2+'Each Gender - Bronze'!CC62*'Medal values'!$B$3, "") + IF(AND(CC$1 = CB$1, CB$2 = "Mixed"), 0.5*CB62, 0) + IF(AND(CC$1 = CD$1, CD$2 = "Mixed"), 0.5*CD62, 0)</f>
        <v>0</v>
      </c>
      <c r="CD62" s="5">
        <f>IF('Each Gender - Gold'!CD62+'Each Gender - Silver'!CD62+'Each Gender - Bronze'!CD62 &gt; 0, 'Each Gender - Gold'!CD62*'Medal values'!$B$1+'Each Gender - Silver'!CD62*'Medal values'!$B$2+'Each Gender - Bronze'!CD62*'Medal values'!$B$3, "") + IF(AND(CD$1 = CC$1, CC$2 = "Mixed"), 0.5*CC62, 0) + IF(AND(CD$1 = CE$1, CE$2 = "Mixed"), 0.5*CE62, 0)</f>
        <v>0</v>
      </c>
      <c r="CE62" s="5">
        <f>IF('Each Gender - Gold'!CE62+'Each Gender - Silver'!CE62+'Each Gender - Bronze'!CE62 &gt; 0, 'Each Gender - Gold'!CE62*'Medal values'!$B$1+'Each Gender - Silver'!CE62*'Medal values'!$B$2+'Each Gender - Bronze'!CE62*'Medal values'!$B$3, "") + IF(AND(CE$1 = CD$1, CD$2 = "Mixed"), 0.5*CD62, 0) + IF(AND(CE$1 = CF$1, CF$2 = "Mixed"), 0.5*CF62, 0)</f>
        <v>0</v>
      </c>
      <c r="CF62" s="5">
        <f>IF('Each Gender - Gold'!CF62+'Each Gender - Silver'!CF62+'Each Gender - Bronze'!CF62 &gt; 0, 'Each Gender - Gold'!CF62*'Medal values'!$B$1+'Each Gender - Silver'!CF62*'Medal values'!$B$2+'Each Gender - Bronze'!CF62*'Medal values'!$B$3, "") + IF(AND(CF$1 = CE$1, CE$2 = "Mixed"), 0.5*CE62, 0) + IF(AND(CF$1 = CG$1, CG$2 = "Mixed"), 0.5*CG62, 0)</f>
        <v>0</v>
      </c>
      <c r="CG62" s="5">
        <f>IF('Each Gender - Gold'!CG62+'Each Gender - Silver'!CG62+'Each Gender - Bronze'!CG62 &gt; 0, 'Each Gender - Gold'!CG62*'Medal values'!$B$1+'Each Gender - Silver'!CG62*'Medal values'!$B$2+'Each Gender - Bronze'!CG62*'Medal values'!$B$3, "") + IF(AND(CG$1 = CF$1, CF$2 = "Mixed"), 0.5*CF62, 0) + IF(AND(CG$1 = CH$1, CH$2 = "Mixed"), 0.5*CH62, 0)</f>
        <v>0</v>
      </c>
      <c r="CH62" s="5">
        <f>IF('Each Gender - Gold'!CH62+'Each Gender - Silver'!CH62+'Each Gender - Bronze'!CH62 &gt; 0, 'Each Gender - Gold'!CH62*'Medal values'!$B$1+'Each Gender - Silver'!CH62*'Medal values'!$B$2+'Each Gender - Bronze'!CH62*'Medal values'!$B$3, "") + IF(AND(CH$1 = CG$1, CG$2 = "Mixed"), 0.5*CG62, 0) + IF(AND(CH$1 = CI$1, CI$2 = "Mixed"), 0.5*CI62, 0)</f>
        <v>0</v>
      </c>
      <c r="CI62" s="5">
        <f>IF('Each Gender - Gold'!CI62+'Each Gender - Silver'!CI62+'Each Gender - Bronze'!CI62 &gt; 0, 'Each Gender - Gold'!CI62*'Medal values'!$B$1+'Each Gender - Silver'!CI62*'Medal values'!$B$2+'Each Gender - Bronze'!CI62*'Medal values'!$B$3, "") + IF(AND(CI$1 = CH$1, CH$2 = "Mixed"), 0.5*CH62, 0) + IF(AND(CI$1 = CJ$1, CJ$2 = "Mixed"), 0.5*CJ62, 0)</f>
        <v>0</v>
      </c>
      <c r="CJ62" s="5">
        <f>IF('Each Gender - Gold'!CJ62+'Each Gender - Silver'!CJ62+'Each Gender - Bronze'!CJ62 &gt; 0, 'Each Gender - Gold'!CJ62*'Medal values'!$B$1+'Each Gender - Silver'!CJ62*'Medal values'!$B$2+'Each Gender - Bronze'!CJ62*'Medal values'!$B$3, "") + IF(AND(CJ$1 = CI$1, CI$2 = "Mixed"), 0.5*CI62, 0) + IF(AND(CJ$1 = CK$1, CK$2 = "Mixed"), 0.5*CK62, 0)</f>
        <v>0</v>
      </c>
      <c r="CK62" s="5">
        <f>IF('Each Gender - Gold'!CK62+'Each Gender - Silver'!CK62+'Each Gender - Bronze'!CK62 &gt; 0, 'Each Gender - Gold'!CK62*'Medal values'!$B$1+'Each Gender - Silver'!CK62*'Medal values'!$B$2+'Each Gender - Bronze'!CK62*'Medal values'!$B$3, "") + IF(AND(CK$1 = CJ$1, CJ$2 = "Mixed"), 0.5*CJ62, 0) + IF(AND(CK$1 = CL$1, CL$2 = "Mixed"), 0.5*CL62, 0)</f>
        <v>0</v>
      </c>
      <c r="CL62" s="5">
        <f>IF('Each Gender - Gold'!CL62+'Each Gender - Silver'!CL62+'Each Gender - Bronze'!CL62 &gt; 0, 'Each Gender - Gold'!CL62*'Medal values'!$B$1+'Each Gender - Silver'!CL62*'Medal values'!$B$2+'Each Gender - Bronze'!CL62*'Medal values'!$B$3, "") + IF(AND(CL$1 = CK$1, CK$2 = "Mixed"), 0.5*CK62, 0) + IF(AND(CL$1 = CM$1, CM$2 = "Mixed"), 0.5*CM62, 0)</f>
        <v>0</v>
      </c>
      <c r="CM62" s="5">
        <f>IF('Each Gender - Gold'!CM62+'Each Gender - Silver'!CM62+'Each Gender - Bronze'!CM62 &gt; 0, 'Each Gender - Gold'!CM62*'Medal values'!$B$1+'Each Gender - Silver'!CM62*'Medal values'!$B$2+'Each Gender - Bronze'!CM62*'Medal values'!$B$3, "") + IF(AND(CM$1 = CL$1, CL$2 = "Mixed"), 0.5*CL62, 0) + IF(AND(CM$1 = CN$1, CN$2 = "Mixed"), 0.5*CN62, 0)</f>
        <v>0</v>
      </c>
      <c r="CN62" s="5">
        <f>IF('Each Gender - Gold'!CN62+'Each Gender - Silver'!CN62+'Each Gender - Bronze'!CN62 &gt; 0, 'Each Gender - Gold'!CN62*'Medal values'!$B$1+'Each Gender - Silver'!CN62*'Medal values'!$B$2+'Each Gender - Bronze'!CN62*'Medal values'!$B$3, "") + IF(AND(CN$1 = CM$1, CM$2 = "Mixed"), 0.5*CM62, 0) + IF(AND(CN$1 = CO$1, CO$2 = "Mixed"), 0.5*CO62, 0)</f>
        <v>0</v>
      </c>
      <c r="CO62" s="5">
        <f>IF('Each Gender - Gold'!CO62+'Each Gender - Silver'!CO62+'Each Gender - Bronze'!CO62 &gt; 0, 'Each Gender - Gold'!CO62*'Medal values'!$B$1+'Each Gender - Silver'!CO62*'Medal values'!$B$2+'Each Gender - Bronze'!CO62*'Medal values'!$B$3, "") + IF(AND(CO$1 = CN$1, CN$2 = "Mixed"), 0.5*CN62, 0) + IF(AND(CO$1 = CP$1, CP$2 = "Mixed"), 0.5*CP62, 0)</f>
        <v>0</v>
      </c>
      <c r="CP62" s="5">
        <f>IF('Each Gender - Gold'!CP62+'Each Gender - Silver'!CP62+'Each Gender - Bronze'!CP62 &gt; 0, 'Each Gender - Gold'!CP62*'Medal values'!$B$1+'Each Gender - Silver'!CP62*'Medal values'!$B$2+'Each Gender - Bronze'!CP62*'Medal values'!$B$3, "") + IF(AND(CP$1 = CO$1, CO$2 = "Mixed"), 0.5*CO62, 0) + IF(AND(CP$1 = CQ$1, CQ$2 = "Mixed"), 0.5*CQ62, 0)</f>
        <v>0</v>
      </c>
      <c r="CQ62" s="5">
        <f>IF('Each Gender - Gold'!CQ62+'Each Gender - Silver'!CQ62+'Each Gender - Bronze'!CQ62 &gt; 0, 'Each Gender - Gold'!CQ62*'Medal values'!$B$1+'Each Gender - Silver'!CQ62*'Medal values'!$B$2+'Each Gender - Bronze'!CQ62*'Medal values'!$B$3, "") + IF(AND(CQ$1 = CP$1, CP$2 = "Mixed"), 0.5*CP62, 0) + IF(AND(CQ$1 = CR$1, CR$2 = "Mixed"), 0.5*CR62, 0)</f>
        <v>0</v>
      </c>
      <c r="CR62" s="5">
        <f>IF('Each Gender - Gold'!CR62+'Each Gender - Silver'!CR62+'Each Gender - Bronze'!CR62 &gt; 0, 'Each Gender - Gold'!CR62*'Medal values'!$B$1+'Each Gender - Silver'!CR62*'Medal values'!$B$2+'Each Gender - Bronze'!CR62*'Medal values'!$B$3, "") + IF(AND(CR$1 = CQ$1, CQ$2 = "Mixed"), 0.5*CQ62, 0) + IF(AND(CR$1 = CS$1, CS$2 = "Mixed"), 0.5*CS62, 0)</f>
        <v>0</v>
      </c>
      <c r="CS62" s="5">
        <f>IF('Each Gender - Gold'!CS62+'Each Gender - Silver'!CS62+'Each Gender - Bronze'!CS62 &gt; 0, 'Each Gender - Gold'!CS62*'Medal values'!$B$1+'Each Gender - Silver'!CS62*'Medal values'!$B$2+'Each Gender - Bronze'!CS62*'Medal values'!$B$3, "") + IF(AND(CS$1 = CR$1, CR$2 = "Mixed"), 0.5*CR62, 0) + IF(AND(CS$1 = CT$1, CT$2 = "Mixed"), 0.5*CT62, 0)</f>
        <v>0</v>
      </c>
      <c r="CT62" s="5">
        <f>IF('Each Gender - Gold'!CT62+'Each Gender - Silver'!CT62+'Each Gender - Bronze'!CT62 &gt; 0, 'Each Gender - Gold'!CT62*'Medal values'!$B$1+'Each Gender - Silver'!CT62*'Medal values'!$B$2+'Each Gender - Bronze'!CT62*'Medal values'!$B$3, "") + IF(AND(CT$1 = CS$1, CS$2 = "Mixed"), 0.5*CS62, 0) + IF(AND(CT$1 = CU$1, CU$2 = "Mixed"), 0.5*CU62, 0)</f>
        <v>0</v>
      </c>
      <c r="CU62" s="5">
        <f>IF('Each Gender - Gold'!CU62+'Each Gender - Silver'!CU62+'Each Gender - Bronze'!CU62 &gt; 0, 'Each Gender - Gold'!CU62*'Medal values'!$B$1+'Each Gender - Silver'!CU62*'Medal values'!$B$2+'Each Gender - Bronze'!CU62*'Medal values'!$B$3, "") + IF(AND(CU$1 = CT$1, CT$2 = "Mixed"), 0.5*CT62, 0) + IF(AND(CU$1 = CV$1, CV$2 = "Mixed"), 0.5*CV62, 0)</f>
        <v>0</v>
      </c>
      <c r="CV62" s="5">
        <f>IF('Each Gender - Gold'!CV62+'Each Gender - Silver'!CV62+'Each Gender - Bronze'!CV62 &gt; 0, 'Each Gender - Gold'!CV62*'Medal values'!$B$1+'Each Gender - Silver'!CV62*'Medal values'!$B$2+'Each Gender - Bronze'!CV62*'Medal values'!$B$3, "") + IF(AND(CV$1 = CU$1, CU$2 = "Mixed"), 0.5*CU62, 0) + IF(AND(CV$1 = CW$1, CW$2 = "Mixed"), 0.5*CW62, 0)</f>
        <v>0</v>
      </c>
      <c r="CW62" s="5">
        <f t="shared" ref="CW62:CX62" si="60">SUMIF($B$2:$CV$2,CW$2, $B62:$CV62)</f>
        <v>3.000001</v>
      </c>
      <c r="CX62" s="5">
        <f t="shared" si="60"/>
        <v>0</v>
      </c>
    </row>
    <row r="63">
      <c r="A63" s="5" t="str">
        <f>Countries!A61</f>
        <v>MDA</v>
      </c>
      <c r="B63" s="5">
        <f>IF('Each Gender - Gold'!B63+'Each Gender - Silver'!B63+'Each Gender - Bronze'!B63 &gt; 0, 'Each Gender - Gold'!B63*'Medal values'!$B$1+'Each Gender - Silver'!B63*'Medal values'!$B$2+'Each Gender - Bronze'!B63*'Medal values'!$B$3, "") + IF(AND(B$1 = A$1, A$2 = "Mixed"), 0.5*A63, 0) + IF(AND(B$1 = C$1, C$2 = "Mixed"), 0.5*C63, 0)</f>
        <v>0</v>
      </c>
      <c r="C63" s="5">
        <f>IF('Each Gender - Gold'!C63+'Each Gender - Silver'!C63+'Each Gender - Bronze'!C63 &gt; 0, 'Each Gender - Gold'!C63*'Medal values'!$B$1+'Each Gender - Silver'!C63*'Medal values'!$B$2+'Each Gender - Bronze'!C63*'Medal values'!$B$3, "") + IF(AND(C$1 = B$1, B$2 = "Mixed"), 0.5*B63, 0) + IF(AND(C$1 = D$1, D$2 = "Mixed"), 0.5*D63, 0)</f>
        <v>0</v>
      </c>
      <c r="D63" s="5">
        <f>IF('Each Gender - Gold'!D63+'Each Gender - Silver'!D63+'Each Gender - Bronze'!D63 &gt; 0, 'Each Gender - Gold'!D63*'Medal values'!$B$1+'Each Gender - Silver'!D63*'Medal values'!$B$2+'Each Gender - Bronze'!D63*'Medal values'!$B$3, "") + IF(AND(D$1 = C$1, C$2 = "Mixed"), 0.5*C63, 0) + IF(AND(D$1 = E$1, E$2 = "Mixed"), 0.5*E63, 0)</f>
        <v>0</v>
      </c>
      <c r="E63" s="5">
        <f>IF('Each Gender - Gold'!E63+'Each Gender - Silver'!E63+'Each Gender - Bronze'!E63 &gt; 0, 'Each Gender - Gold'!E63*'Medal values'!$B$1+'Each Gender - Silver'!E63*'Medal values'!$B$2+'Each Gender - Bronze'!E63*'Medal values'!$B$3, "") + IF(AND(E$1 = D$1, D$2 = "Mixed"), 0.5*D63, 0) + IF(AND(E$1 = F$1, F$2 = "Mixed"), 0.5*F63, 0)</f>
        <v>0</v>
      </c>
      <c r="F63" s="5">
        <f>IF('Each Gender - Gold'!F63+'Each Gender - Silver'!F63+'Each Gender - Bronze'!F63 &gt; 0, 'Each Gender - Gold'!F63*'Medal values'!$B$1+'Each Gender - Silver'!F63*'Medal values'!$B$2+'Each Gender - Bronze'!F63*'Medal values'!$B$3, "") + IF(AND(F$1 = E$1, E$2 = "Mixed"), 0.5*E63, 0) + IF(AND(F$1 = G$1, G$2 = "Mixed"), 0.5*G63, 0)</f>
        <v>0</v>
      </c>
      <c r="G63" s="5">
        <f>IF('Each Gender - Gold'!G63+'Each Gender - Silver'!G63+'Each Gender - Bronze'!G63 &gt; 0, 'Each Gender - Gold'!G63*'Medal values'!$B$1+'Each Gender - Silver'!G63*'Medal values'!$B$2+'Each Gender - Bronze'!G63*'Medal values'!$B$3, "") + IF(AND(G$1 = F$1, F$2 = "Mixed"), 0.5*F63, 0) + IF(AND(G$1 = H$1, H$2 = "Mixed"), 0.5*H63, 0)</f>
        <v>0</v>
      </c>
      <c r="H63" s="5">
        <f>IF('Each Gender - Gold'!H63+'Each Gender - Silver'!H63+'Each Gender - Bronze'!H63 &gt; 0, 'Each Gender - Gold'!H63*'Medal values'!$B$1+'Each Gender - Silver'!H63*'Medal values'!$B$2+'Each Gender - Bronze'!H63*'Medal values'!$B$3, "") + IF(AND(H$1 = G$1, G$2 = "Mixed"), 0.5*G63, 0) + IF(AND(H$1 = I$1, I$2 = "Mixed"), 0.5*I63, 0)</f>
        <v>0</v>
      </c>
      <c r="I63" s="5">
        <f>IF('Each Gender - Gold'!I63+'Each Gender - Silver'!I63+'Each Gender - Bronze'!I63 &gt; 0, 'Each Gender - Gold'!I63*'Medal values'!$B$1+'Each Gender - Silver'!I63*'Medal values'!$B$2+'Each Gender - Bronze'!I63*'Medal values'!$B$3, "") + IF(AND(I$1 = H$1, H$2 = "Mixed"), 0.5*H63, 0) + IF(AND(I$1 = J$1, J$2 = "Mixed"), 0.5*J63, 0)</f>
        <v>0</v>
      </c>
      <c r="J63" s="5">
        <f>IF('Each Gender - Gold'!J63+'Each Gender - Silver'!J63+'Each Gender - Bronze'!J63 &gt; 0, 'Each Gender - Gold'!J63*'Medal values'!$B$1+'Each Gender - Silver'!J63*'Medal values'!$B$2+'Each Gender - Bronze'!J63*'Medal values'!$B$3, "") + IF(AND(J$1 = I$1, I$2 = "Mixed"), 0.5*I63, 0) + IF(AND(J$1 = K$1, K$2 = "Mixed"), 0.5*K63, 0)</f>
        <v>0</v>
      </c>
      <c r="K63" s="5">
        <f>IF('Each Gender - Gold'!K63+'Each Gender - Silver'!K63+'Each Gender - Bronze'!K63 &gt; 0, 'Each Gender - Gold'!K63*'Medal values'!$B$1+'Each Gender - Silver'!K63*'Medal values'!$B$2+'Each Gender - Bronze'!K63*'Medal values'!$B$3, "") + IF(AND(K$1 = J$1, J$2 = "Mixed"), 0.5*J63, 0) + IF(AND(K$1 = L$1, L$2 = "Mixed"), 0.5*L63, 0)</f>
        <v>0</v>
      </c>
      <c r="L63" s="5">
        <f>IF('Each Gender - Gold'!L63+'Each Gender - Silver'!L63+'Each Gender - Bronze'!L63 &gt; 0, 'Each Gender - Gold'!L63*'Medal values'!$B$1+'Each Gender - Silver'!L63*'Medal values'!$B$2+'Each Gender - Bronze'!L63*'Medal values'!$B$3, "") + IF(AND(L$1 = K$1, K$2 = "Mixed"), 0.5*K63, 0) + IF(AND(L$1 = M$1, M$2 = "Mixed"), 0.5*M63, 0)</f>
        <v>0</v>
      </c>
      <c r="M63" s="5">
        <f>IF('Each Gender - Gold'!M63+'Each Gender - Silver'!M63+'Each Gender - Bronze'!M63 &gt; 0, 'Each Gender - Gold'!M63*'Medal values'!$B$1+'Each Gender - Silver'!M63*'Medal values'!$B$2+'Each Gender - Bronze'!M63*'Medal values'!$B$3, "") + IF(AND(M$1 = L$1, L$2 = "Mixed"), 0.5*L63, 0) + IF(AND(M$1 = N$1, N$2 = "Mixed"), 0.5*N63, 0)</f>
        <v>0</v>
      </c>
      <c r="N63" s="5">
        <f>IF('Each Gender - Gold'!N63+'Each Gender - Silver'!N63+'Each Gender - Bronze'!N63 &gt; 0, 'Each Gender - Gold'!N63*'Medal values'!$B$1+'Each Gender - Silver'!N63*'Medal values'!$B$2+'Each Gender - Bronze'!N63*'Medal values'!$B$3, "") + IF(AND(N$1 = M$1, M$2 = "Mixed"), 0.5*M63, 0) + IF(AND(N$1 = O$1, O$2 = "Mixed"), 0.5*O63, 0)</f>
        <v>0</v>
      </c>
      <c r="O63" s="5">
        <f>IF('Each Gender - Gold'!O63+'Each Gender - Silver'!O63+'Each Gender - Bronze'!O63 &gt; 0, 'Each Gender - Gold'!O63*'Medal values'!$B$1+'Each Gender - Silver'!O63*'Medal values'!$B$2+'Each Gender - Bronze'!O63*'Medal values'!$B$3, "") + IF(AND(O$1 = N$1, N$2 = "Mixed"), 0.5*N63, 0) + IF(AND(O$1 = P$1, P$2 = "Mixed"), 0.5*P63, 0)</f>
        <v>0</v>
      </c>
      <c r="P63" s="5">
        <f>IF('Each Gender - Gold'!P63+'Each Gender - Silver'!P63+'Each Gender - Bronze'!P63 &gt; 0, 'Each Gender - Gold'!P63*'Medal values'!$B$1+'Each Gender - Silver'!P63*'Medal values'!$B$2+'Each Gender - Bronze'!P63*'Medal values'!$B$3, "") + IF(AND(P$1 = O$1, O$2 = "Mixed"), 0.5*O63, 0) + IF(AND(P$1 = Q$1, Q$2 = "Mixed"), 0.5*Q63, 0)</f>
        <v>0</v>
      </c>
      <c r="Q63" s="5">
        <f>IF('Each Gender - Gold'!Q63+'Each Gender - Silver'!Q63+'Each Gender - Bronze'!Q63 &gt; 0, 'Each Gender - Gold'!Q63*'Medal values'!$B$1+'Each Gender - Silver'!Q63*'Medal values'!$B$2+'Each Gender - Bronze'!Q63*'Medal values'!$B$3, "") + IF(AND(Q$1 = P$1, P$2 = "Mixed"), 0.5*P63, 0) + IF(AND(Q$1 = R$1, R$2 = "Mixed"), 0.5*R63, 0)</f>
        <v>0</v>
      </c>
      <c r="R63" s="5">
        <f>IF('Each Gender - Gold'!R63+'Each Gender - Silver'!R63+'Each Gender - Bronze'!R63 &gt; 0, 'Each Gender - Gold'!R63*'Medal values'!$B$1+'Each Gender - Silver'!R63*'Medal values'!$B$2+'Each Gender - Bronze'!R63*'Medal values'!$B$3, "") + IF(AND(R$1 = Q$1, Q$2 = "Mixed"), 0.5*Q63, 0) + IF(AND(R$1 = S$1, S$2 = "Mixed"), 0.5*S63, 0)</f>
        <v>0</v>
      </c>
      <c r="S63" s="5">
        <f>IF('Each Gender - Gold'!S63+'Each Gender - Silver'!S63+'Each Gender - Bronze'!S63 &gt; 0, 'Each Gender - Gold'!S63*'Medal values'!$B$1+'Each Gender - Silver'!S63*'Medal values'!$B$2+'Each Gender - Bronze'!S63*'Medal values'!$B$3, "") + IF(AND(S$1 = R$1, R$2 = "Mixed"), 0.5*R63, 0) + IF(AND(S$1 = T$1, T$2 = "Mixed"), 0.5*T63, 0)</f>
        <v>0</v>
      </c>
      <c r="T63" s="5">
        <f>IF('Each Gender - Gold'!T63+'Each Gender - Silver'!T63+'Each Gender - Bronze'!T63 &gt; 0, 'Each Gender - Gold'!T63*'Medal values'!$B$1+'Each Gender - Silver'!T63*'Medal values'!$B$2+'Each Gender - Bronze'!T63*'Medal values'!$B$3, "") + IF(AND(T$1 = S$1, S$2 = "Mixed"), 0.5*S63, 0) + IF(AND(T$1 = U$1, U$2 = "Mixed"), 0.5*U63, 0)</f>
        <v>0</v>
      </c>
      <c r="U63" s="5">
        <f>IF('Each Gender - Gold'!U63+'Each Gender - Silver'!U63+'Each Gender - Bronze'!U63 &gt; 0, 'Each Gender - Gold'!U63*'Medal values'!$B$1+'Each Gender - Silver'!U63*'Medal values'!$B$2+'Each Gender - Bronze'!U63*'Medal values'!$B$3, "") + IF(AND(U$1 = T$1, T$2 = "Mixed"), 0.5*T63, 0) + IF(AND(U$1 = V$1, V$2 = "Mixed"), 0.5*V63, 0)</f>
        <v>0</v>
      </c>
      <c r="V63" s="5">
        <f>IF('Each Gender - Gold'!V63+'Each Gender - Silver'!V63+'Each Gender - Bronze'!V63 &gt; 0, 'Each Gender - Gold'!V63*'Medal values'!$B$1+'Each Gender - Silver'!V63*'Medal values'!$B$2+'Each Gender - Bronze'!V63*'Medal values'!$B$3, "") + IF(AND(V$1 = U$1, U$2 = "Mixed"), 0.5*U63, 0) + IF(AND(V$1 = W$1, W$2 = "Mixed"), 0.5*W63, 0)</f>
        <v>0</v>
      </c>
      <c r="W63" s="5">
        <f>IF('Each Gender - Gold'!W63+'Each Gender - Silver'!W63+'Each Gender - Bronze'!W63 &gt; 0, 'Each Gender - Gold'!W63*'Medal values'!$B$1+'Each Gender - Silver'!W63*'Medal values'!$B$2+'Each Gender - Bronze'!W63*'Medal values'!$B$3, "") + IF(AND(W$1 = V$1, V$2 = "Mixed"), 0.5*V63, 0) + IF(AND(W$1 = X$1, X$2 = "Mixed"), 0.5*X63, 0)</f>
        <v>0</v>
      </c>
      <c r="X63" s="5">
        <f>IF('Each Gender - Gold'!X63+'Each Gender - Silver'!X63+'Each Gender - Bronze'!X63 &gt; 0, 'Each Gender - Gold'!X63*'Medal values'!$B$1+'Each Gender - Silver'!X63*'Medal values'!$B$2+'Each Gender - Bronze'!X63*'Medal values'!$B$3, "") + IF(AND(X$1 = W$1, W$2 = "Mixed"), 0.5*W63, 0) + IF(AND(X$1 = Y$1, Y$2 = "Mixed"), 0.5*Y63, 0)</f>
        <v>0</v>
      </c>
      <c r="Y63" s="5">
        <f>IF('Each Gender - Gold'!Y63+'Each Gender - Silver'!Y63+'Each Gender - Bronze'!Y63 &gt; 0, 'Each Gender - Gold'!Y63*'Medal values'!$B$1+'Each Gender - Silver'!Y63*'Medal values'!$B$2+'Each Gender - Bronze'!Y63*'Medal values'!$B$3, "") + IF(AND(Y$1 = X$1, X$2 = "Mixed"), 0.5*X63, 0) + IF(AND(Y$1 = Z$1, Z$2 = "Mixed"), 0.5*Z63, 0)</f>
        <v>0</v>
      </c>
      <c r="Z63" s="5">
        <f>IF('Each Gender - Gold'!Z63+'Each Gender - Silver'!Z63+'Each Gender - Bronze'!Z63 &gt; 0, 'Each Gender - Gold'!Z63*'Medal values'!$B$1+'Each Gender - Silver'!Z63*'Medal values'!$B$2+'Each Gender - Bronze'!Z63*'Medal values'!$B$3, "") + IF(AND(Z$1 = Y$1, Y$2 = "Mixed"), 0.5*Y63, 0) + IF(AND(Z$1 = AA$1, AA$2 = "Mixed"), 0.5*AA63, 0)</f>
        <v>1</v>
      </c>
      <c r="AA63" s="5">
        <f>IF('Each Gender - Gold'!AA63+'Each Gender - Silver'!AA63+'Each Gender - Bronze'!AA63 &gt; 0, 'Each Gender - Gold'!AA63*'Medal values'!$B$1+'Each Gender - Silver'!AA63*'Medal values'!$B$2+'Each Gender - Bronze'!AA63*'Medal values'!$B$3, "") + IF(AND(AA$1 = Z$1, Z$2 = "Mixed"), 0.5*Z63, 0) + IF(AND(AA$1 = AB$1, AB$2 = "Mixed"), 0.5*AB63, 0)</f>
        <v>0</v>
      </c>
      <c r="AB63" s="5">
        <f>IF('Each Gender - Gold'!AB63+'Each Gender - Silver'!AB63+'Each Gender - Bronze'!AB63 &gt; 0, 'Each Gender - Gold'!AB63*'Medal values'!$B$1+'Each Gender - Silver'!AB63*'Medal values'!$B$2+'Each Gender - Bronze'!AB63*'Medal values'!$B$3, "") + IF(AND(AB$1 = AA$1, AA$2 = "Mixed"), 0.5*AA63, 0) + IF(AND(AB$1 = AC$1, AC$2 = "Mixed"), 0.5*AC63, 0)</f>
        <v>0</v>
      </c>
      <c r="AC63" s="5">
        <f>IF('Each Gender - Gold'!AC63+'Each Gender - Silver'!AC63+'Each Gender - Bronze'!AC63 &gt; 0, 'Each Gender - Gold'!AC63*'Medal values'!$B$1+'Each Gender - Silver'!AC63*'Medal values'!$B$2+'Each Gender - Bronze'!AC63*'Medal values'!$B$3, "") + IF(AND(AC$1 = AB$1, AB$2 = "Mixed"), 0.5*AB63, 0) + IF(AND(AC$1 = AD$1, AD$2 = "Mixed"), 0.5*AD63, 0)</f>
        <v>0</v>
      </c>
      <c r="AD63" s="5">
        <f>IF('Each Gender - Gold'!AD63+'Each Gender - Silver'!AD63+'Each Gender - Bronze'!AD63 &gt; 0, 'Each Gender - Gold'!AD63*'Medal values'!$B$1+'Each Gender - Silver'!AD63*'Medal values'!$B$2+'Each Gender - Bronze'!AD63*'Medal values'!$B$3, "") + IF(AND(AD$1 = AC$1, AC$2 = "Mixed"), 0.5*AC63, 0) + IF(AND(AD$1 = AE$1, AE$2 = "Mixed"), 0.5*AE63, 0)</f>
        <v>0</v>
      </c>
      <c r="AE63" s="5">
        <f>IF('Each Gender - Gold'!AE63+'Each Gender - Silver'!AE63+'Each Gender - Bronze'!AE63 &gt; 0, 'Each Gender - Gold'!AE63*'Medal values'!$B$1+'Each Gender - Silver'!AE63*'Medal values'!$B$2+'Each Gender - Bronze'!AE63*'Medal values'!$B$3, "") + IF(AND(AE$1 = AD$1, AD$2 = "Mixed"), 0.5*AD63, 0) + IF(AND(AE$1 = AF$1, AF$2 = "Mixed"), 0.5*AF63, 0)</f>
        <v>0</v>
      </c>
      <c r="AF63" s="5">
        <f>IF('Each Gender - Gold'!AF63+'Each Gender - Silver'!AF63+'Each Gender - Bronze'!AF63 &gt; 0, 'Each Gender - Gold'!AF63*'Medal values'!$B$1+'Each Gender - Silver'!AF63*'Medal values'!$B$2+'Each Gender - Bronze'!AF63*'Medal values'!$B$3, "") + IF(AND(AF$1 = AE$1, AE$2 = "Mixed"), 0.5*AE63, 0) + IF(AND(AF$1 = AG$1, AG$2 = "Mixed"), 0.5*AG63, 0)</f>
        <v>0</v>
      </c>
      <c r="AG63" s="5">
        <f>IF('Each Gender - Gold'!AG63+'Each Gender - Silver'!AG63+'Each Gender - Bronze'!AG63 &gt; 0, 'Each Gender - Gold'!AG63*'Medal values'!$B$1+'Each Gender - Silver'!AG63*'Medal values'!$B$2+'Each Gender - Bronze'!AG63*'Medal values'!$B$3, "") + IF(AND(AG$1 = AF$1, AF$2 = "Mixed"), 0.5*AF63, 0) + IF(AND(AG$1 = AH$1, AH$2 = "Mixed"), 0.5*AH63, 0)</f>
        <v>0</v>
      </c>
      <c r="AH63" s="5">
        <f>IF('Each Gender - Gold'!AH63+'Each Gender - Silver'!AH63+'Each Gender - Bronze'!AH63 &gt; 0, 'Each Gender - Gold'!AH63*'Medal values'!$B$1+'Each Gender - Silver'!AH63*'Medal values'!$B$2+'Each Gender - Bronze'!AH63*'Medal values'!$B$3, "") + IF(AND(AH$1 = AG$1, AG$2 = "Mixed"), 0.5*AG63, 0) + IF(AND(AH$1 = AI$1, AI$2 = "Mixed"), 0.5*AI63, 0)</f>
        <v>0</v>
      </c>
      <c r="AI63" s="5">
        <f>IF('Each Gender - Gold'!AI63+'Each Gender - Silver'!AI63+'Each Gender - Bronze'!AI63 &gt; 0, 'Each Gender - Gold'!AI63*'Medal values'!$B$1+'Each Gender - Silver'!AI63*'Medal values'!$B$2+'Each Gender - Bronze'!AI63*'Medal values'!$B$3, "") + IF(AND(AI$1 = AH$1, AH$2 = "Mixed"), 0.5*AH63, 0) + IF(AND(AI$1 = AJ$1, AJ$2 = "Mixed"), 0.5*AJ63, 0)</f>
        <v>0</v>
      </c>
      <c r="AJ63" s="5">
        <f>IF('Each Gender - Gold'!AJ63+'Each Gender - Silver'!AJ63+'Each Gender - Bronze'!AJ63 &gt; 0, 'Each Gender - Gold'!AJ63*'Medal values'!$B$1+'Each Gender - Silver'!AJ63*'Medal values'!$B$2+'Each Gender - Bronze'!AJ63*'Medal values'!$B$3, "") + IF(AND(AJ$1 = AI$1, AI$2 = "Mixed"), 0.5*AI63, 0) + IF(AND(AJ$1 = AK$1, AK$2 = "Mixed"), 0.5*AK63, 0)</f>
        <v>0</v>
      </c>
      <c r="AK63" s="5">
        <f>IF('Each Gender - Gold'!AK63+'Each Gender - Silver'!AK63+'Each Gender - Bronze'!AK63 &gt; 0, 'Each Gender - Gold'!AK63*'Medal values'!$B$1+'Each Gender - Silver'!AK63*'Medal values'!$B$2+'Each Gender - Bronze'!AK63*'Medal values'!$B$3, "") + IF(AND(AK$1 = AJ$1, AJ$2 = "Mixed"), 0.5*AJ63, 0) + IF(AND(AK$1 = AL$1, AL$2 = "Mixed"), 0.5*AL63, 0)</f>
        <v>0</v>
      </c>
      <c r="AL63" s="5">
        <f>IF('Each Gender - Gold'!AL63+'Each Gender - Silver'!AL63+'Each Gender - Bronze'!AL63 &gt; 0, 'Each Gender - Gold'!AL63*'Medal values'!$B$1+'Each Gender - Silver'!AL63*'Medal values'!$B$2+'Each Gender - Bronze'!AL63*'Medal values'!$B$3, "") + IF(AND(AL$1 = AK$1, AK$2 = "Mixed"), 0.5*AK63, 0) + IF(AND(AL$1 = AM$1, AM$2 = "Mixed"), 0.5*AM63, 0)</f>
        <v>0</v>
      </c>
      <c r="AM63" s="5">
        <f>IF('Each Gender - Gold'!AM63+'Each Gender - Silver'!AM63+'Each Gender - Bronze'!AM63 &gt; 0, 'Each Gender - Gold'!AM63*'Medal values'!$B$1+'Each Gender - Silver'!AM63*'Medal values'!$B$2+'Each Gender - Bronze'!AM63*'Medal values'!$B$3, "") + IF(AND(AM$1 = AL$1, AL$2 = "Mixed"), 0.5*AL63, 0) + IF(AND(AM$1 = AN$1, AN$2 = "Mixed"), 0.5*AN63, 0)</f>
        <v>0</v>
      </c>
      <c r="AN63" s="5">
        <f>IF('Each Gender - Gold'!AN63+'Each Gender - Silver'!AN63+'Each Gender - Bronze'!AN63 &gt; 0, 'Each Gender - Gold'!AN63*'Medal values'!$B$1+'Each Gender - Silver'!AN63*'Medal values'!$B$2+'Each Gender - Bronze'!AN63*'Medal values'!$B$3, "") + IF(AND(AN$1 = AM$1, AM$2 = "Mixed"), 0.5*AM63, 0) + IF(AND(AN$1 = AO$1, AO$2 = "Mixed"), 0.5*AO63, 0)</f>
        <v>0</v>
      </c>
      <c r="AO63" s="5">
        <f>IF('Each Gender - Gold'!AO63+'Each Gender - Silver'!AO63+'Each Gender - Bronze'!AO63 &gt; 0, 'Each Gender - Gold'!AO63*'Medal values'!$B$1+'Each Gender - Silver'!AO63*'Medal values'!$B$2+'Each Gender - Bronze'!AO63*'Medal values'!$B$3, "") + IF(AND(AO$1 = AN$1, AN$2 = "Mixed"), 0.5*AN63, 0) + IF(AND(AO$1 = AP$1, AP$2 = "Mixed"), 0.5*AP63, 0)</f>
        <v>0</v>
      </c>
      <c r="AP63" s="5">
        <f>IF('Each Gender - Gold'!AP63+'Each Gender - Silver'!AP63+'Each Gender - Bronze'!AP63 &gt; 0, 'Each Gender - Gold'!AP63*'Medal values'!$B$1+'Each Gender - Silver'!AP63*'Medal values'!$B$2+'Each Gender - Bronze'!AP63*'Medal values'!$B$3, "") + IF(AND(AP$1 = AO$1, AO$2 = "Mixed"), 0.5*AO63, 0) + IF(AND(AP$1 = AQ$1, AQ$2 = "Mixed"), 0.5*AQ63, 0)</f>
        <v>0</v>
      </c>
      <c r="AQ63" s="5">
        <f>IF('Each Gender - Gold'!AQ63+'Each Gender - Silver'!AQ63+'Each Gender - Bronze'!AQ63 &gt; 0, 'Each Gender - Gold'!AQ63*'Medal values'!$B$1+'Each Gender - Silver'!AQ63*'Medal values'!$B$2+'Each Gender - Bronze'!AQ63*'Medal values'!$B$3, "") + IF(AND(AQ$1 = AP$1, AP$2 = "Mixed"), 0.5*AP63, 0) + IF(AND(AQ$1 = AR$1, AR$2 = "Mixed"), 0.5*AR63, 0)</f>
        <v>0</v>
      </c>
      <c r="AR63" s="5">
        <f>IF('Each Gender - Gold'!AR63+'Each Gender - Silver'!AR63+'Each Gender - Bronze'!AR63 &gt; 0, 'Each Gender - Gold'!AR63*'Medal values'!$B$1+'Each Gender - Silver'!AR63*'Medal values'!$B$2+'Each Gender - Bronze'!AR63*'Medal values'!$B$3, "") + IF(AND(AR$1 = AQ$1, AQ$2 = "Mixed"), 0.5*AQ63, 0) + IF(AND(AR$1 = AS$1, AS$2 = "Mixed"), 0.5*AS63, 0)</f>
        <v>0</v>
      </c>
      <c r="AS63" s="5">
        <f>IF('Each Gender - Gold'!AS63+'Each Gender - Silver'!AS63+'Each Gender - Bronze'!AS63 &gt; 0, 'Each Gender - Gold'!AS63*'Medal values'!$B$1+'Each Gender - Silver'!AS63*'Medal values'!$B$2+'Each Gender - Bronze'!AS63*'Medal values'!$B$3, "") + IF(AND(AS$1 = AR$1, AR$2 = "Mixed"), 0.5*AR63, 0) + IF(AND(AS$1 = AT$1, AT$2 = "Mixed"), 0.5*AT63, 0)</f>
        <v>0</v>
      </c>
      <c r="AT63" s="5">
        <f>IF('Each Gender - Gold'!AT63+'Each Gender - Silver'!AT63+'Each Gender - Bronze'!AT63 &gt; 0, 'Each Gender - Gold'!AT63*'Medal values'!$B$1+'Each Gender - Silver'!AT63*'Medal values'!$B$2+'Each Gender - Bronze'!AT63*'Medal values'!$B$3, "") + IF(AND(AT$1 = AS$1, AS$2 = "Mixed"), 0.5*AS63, 0) + IF(AND(AT$1 = AU$1, AU$2 = "Mixed"), 0.5*AU63, 0)</f>
        <v>0</v>
      </c>
      <c r="AU63" s="5">
        <f>IF('Each Gender - Gold'!AU63+'Each Gender - Silver'!AU63+'Each Gender - Bronze'!AU63 &gt; 0, 'Each Gender - Gold'!AU63*'Medal values'!$B$1+'Each Gender - Silver'!AU63*'Medal values'!$B$2+'Each Gender - Bronze'!AU63*'Medal values'!$B$3, "") + IF(AND(AU$1 = AT$1, AT$2 = "Mixed"), 0.5*AT63, 0) + IF(AND(AU$1 = AV$1, AV$2 = "Mixed"), 0.5*AV63, 0)</f>
        <v>0</v>
      </c>
      <c r="AV63" s="5">
        <f>IF('Each Gender - Gold'!AV63+'Each Gender - Silver'!AV63+'Each Gender - Bronze'!AV63 &gt; 0, 'Each Gender - Gold'!AV63*'Medal values'!$B$1+'Each Gender - Silver'!AV63*'Medal values'!$B$2+'Each Gender - Bronze'!AV63*'Medal values'!$B$3, "") + IF(AND(AV$1 = AU$1, AU$2 = "Mixed"), 0.5*AU63, 0) + IF(AND(AV$1 = AW$1, AW$2 = "Mixed"), 0.5*AW63, 0)</f>
        <v>0</v>
      </c>
      <c r="AW63" s="5">
        <f>IF('Each Gender - Gold'!AW63+'Each Gender - Silver'!AW63+'Each Gender - Bronze'!AW63 &gt; 0, 'Each Gender - Gold'!AW63*'Medal values'!$B$1+'Each Gender - Silver'!AW63*'Medal values'!$B$2+'Each Gender - Bronze'!AW63*'Medal values'!$B$3, "") + IF(AND(AW$1 = AV$1, AV$2 = "Mixed"), 0.5*AV63, 0) + IF(AND(AW$1 = AX$1, AX$2 = "Mixed"), 0.5*AX63, 0)</f>
        <v>0</v>
      </c>
      <c r="AX63" s="5">
        <f>IF('Each Gender - Gold'!AX63+'Each Gender - Silver'!AX63+'Each Gender - Bronze'!AX63 &gt; 0, 'Each Gender - Gold'!AX63*'Medal values'!$B$1+'Each Gender - Silver'!AX63*'Medal values'!$B$2+'Each Gender - Bronze'!AX63*'Medal values'!$B$3, "") + IF(AND(AX$1 = AW$1, AW$2 = "Mixed"), 0.5*AW63, 0) + IF(AND(AX$1 = AY$1, AY$2 = "Mixed"), 0.5*AY63, 0)</f>
        <v>0</v>
      </c>
      <c r="AY63" s="5">
        <f>IF('Each Gender - Gold'!AY63+'Each Gender - Silver'!AY63+'Each Gender - Bronze'!AY63 &gt; 0, 'Each Gender - Gold'!AY63*'Medal values'!$B$1+'Each Gender - Silver'!AY63*'Medal values'!$B$2+'Each Gender - Bronze'!AY63*'Medal values'!$B$3, "") + IF(AND(AY$1 = AX$1, AX$2 = "Mixed"), 0.5*AX63, 0) + IF(AND(AY$1 = AZ$1, AZ$2 = "Mixed"), 0.5*AZ63, 0)</f>
        <v>0</v>
      </c>
      <c r="AZ63" s="5">
        <f>IF('Each Gender - Gold'!AZ63+'Each Gender - Silver'!AZ63+'Each Gender - Bronze'!AZ63 &gt; 0, 'Each Gender - Gold'!AZ63*'Medal values'!$B$1+'Each Gender - Silver'!AZ63*'Medal values'!$B$2+'Each Gender - Bronze'!AZ63*'Medal values'!$B$3, "") + IF(AND(AZ$1 = AY$1, AY$2 = "Mixed"), 0.5*AY63, 0) + IF(AND(AZ$1 = BA$1, BA$2 = "Mixed"), 0.5*BA63, 0)</f>
        <v>0</v>
      </c>
      <c r="BA63" s="5">
        <f>IF('Each Gender - Gold'!BA63+'Each Gender - Silver'!BA63+'Each Gender - Bronze'!BA63 &gt; 0, 'Each Gender - Gold'!BA63*'Medal values'!$B$1+'Each Gender - Silver'!BA63*'Medal values'!$B$2+'Each Gender - Bronze'!BA63*'Medal values'!$B$3, "") + IF(AND(BA$1 = AZ$1, AZ$2 = "Mixed"), 0.5*AZ63, 0) + IF(AND(BA$1 = BB$1, BB$2 = "Mixed"), 0.5*BB63, 0)</f>
        <v>0</v>
      </c>
      <c r="BB63" s="5">
        <f>IF('Each Gender - Gold'!BB63+'Each Gender - Silver'!BB63+'Each Gender - Bronze'!BB63 &gt; 0, 'Each Gender - Gold'!BB63*'Medal values'!$B$1+'Each Gender - Silver'!BB63*'Medal values'!$B$2+'Each Gender - Bronze'!BB63*'Medal values'!$B$3, "") + IF(AND(BB$1 = BA$1, BA$2 = "Mixed"), 0.5*BA63, 0) + IF(AND(BB$1 = BC$1, BC$2 = "Mixed"), 0.5*BC63, 0)</f>
        <v>0</v>
      </c>
      <c r="BC63" s="5">
        <f>IF('Each Gender - Gold'!BC63+'Each Gender - Silver'!BC63+'Each Gender - Bronze'!BC63 &gt; 0, 'Each Gender - Gold'!BC63*'Medal values'!$B$1+'Each Gender - Silver'!BC63*'Medal values'!$B$2+'Each Gender - Bronze'!BC63*'Medal values'!$B$3, "") + IF(AND(BC$1 = BB$1, BB$2 = "Mixed"), 0.5*BB63, 0) + IF(AND(BC$1 = BD$1, BD$2 = "Mixed"), 0.5*BD63, 0)</f>
        <v>0</v>
      </c>
      <c r="BD63" s="5">
        <f>IF('Each Gender - Gold'!BD63+'Each Gender - Silver'!BD63+'Each Gender - Bronze'!BD63 &gt; 0, 'Each Gender - Gold'!BD63*'Medal values'!$B$1+'Each Gender - Silver'!BD63*'Medal values'!$B$2+'Each Gender - Bronze'!BD63*'Medal values'!$B$3, "") + IF(AND(BD$1 = BC$1, BC$2 = "Mixed"), 0.5*BC63, 0) + IF(AND(BD$1 = BE$1, BE$2 = "Mixed"), 0.5*BE63, 0)</f>
        <v>0</v>
      </c>
      <c r="BE63" s="5">
        <f>IF('Each Gender - Gold'!BE63+'Each Gender - Silver'!BE63+'Each Gender - Bronze'!BE63 &gt; 0, 'Each Gender - Gold'!BE63*'Medal values'!$B$1+'Each Gender - Silver'!BE63*'Medal values'!$B$2+'Each Gender - Bronze'!BE63*'Medal values'!$B$3, "") + IF(AND(BE$1 = BD$1, BD$2 = "Mixed"), 0.5*BD63, 0) + IF(AND(BE$1 = BF$1, BF$2 = "Mixed"), 0.5*BF63, 0)</f>
        <v>0</v>
      </c>
      <c r="BF63" s="5">
        <f>IF('Each Gender - Gold'!BF63+'Each Gender - Silver'!BF63+'Each Gender - Bronze'!BF63 &gt; 0, 'Each Gender - Gold'!BF63*'Medal values'!$B$1+'Each Gender - Silver'!BF63*'Medal values'!$B$2+'Each Gender - Bronze'!BF63*'Medal values'!$B$3, "") + IF(AND(BF$1 = BE$1, BE$2 = "Mixed"), 0.5*BE63, 0) + IF(AND(BF$1 = BG$1, BG$2 = "Mixed"), 0.5*BG63, 0)</f>
        <v>0</v>
      </c>
      <c r="BG63" s="5">
        <f>IF('Each Gender - Gold'!BG63+'Each Gender - Silver'!BG63+'Each Gender - Bronze'!BG63 &gt; 0, 'Each Gender - Gold'!BG63*'Medal values'!$B$1+'Each Gender - Silver'!BG63*'Medal values'!$B$2+'Each Gender - Bronze'!BG63*'Medal values'!$B$3, "") + IF(AND(BG$1 = BF$1, BF$2 = "Mixed"), 0.5*BF63, 0) + IF(AND(BG$1 = BH$1, BH$2 = "Mixed"), 0.5*BH63, 0)</f>
        <v>0</v>
      </c>
      <c r="BH63" s="5">
        <f>IF('Each Gender - Gold'!BH63+'Each Gender - Silver'!BH63+'Each Gender - Bronze'!BH63 &gt; 0, 'Each Gender - Gold'!BH63*'Medal values'!$B$1+'Each Gender - Silver'!BH63*'Medal values'!$B$2+'Each Gender - Bronze'!BH63*'Medal values'!$B$3, "") + IF(AND(BH$1 = BG$1, BG$2 = "Mixed"), 0.5*BG63, 0) + IF(AND(BH$1 = BI$1, BI$2 = "Mixed"), 0.5*BI63, 0)</f>
        <v>0</v>
      </c>
      <c r="BI63" s="5">
        <f>IF('Each Gender - Gold'!BI63+'Each Gender - Silver'!BI63+'Each Gender - Bronze'!BI63 &gt; 0, 'Each Gender - Gold'!BI63*'Medal values'!$B$1+'Each Gender - Silver'!BI63*'Medal values'!$B$2+'Each Gender - Bronze'!BI63*'Medal values'!$B$3, "") + IF(AND(BI$1 = BH$1, BH$2 = "Mixed"), 0.5*BH63, 0) + IF(AND(BI$1 = BJ$1, BJ$2 = "Mixed"), 0.5*BJ63, 0)</f>
        <v>0</v>
      </c>
      <c r="BJ63" s="5">
        <f>IF('Each Gender - Gold'!BJ63+'Each Gender - Silver'!BJ63+'Each Gender - Bronze'!BJ63 &gt; 0, 'Each Gender - Gold'!BJ63*'Medal values'!$B$1+'Each Gender - Silver'!BJ63*'Medal values'!$B$2+'Each Gender - Bronze'!BJ63*'Medal values'!$B$3, "") + IF(AND(BJ$1 = BI$1, BI$2 = "Mixed"), 0.5*BI63, 0) + IF(AND(BJ$1 = BK$1, BK$2 = "Mixed"), 0.5*BK63, 0)</f>
        <v>0</v>
      </c>
      <c r="BK63" s="5">
        <f>IF('Each Gender - Gold'!BK63+'Each Gender - Silver'!BK63+'Each Gender - Bronze'!BK63 &gt; 0, 'Each Gender - Gold'!BK63*'Medal values'!$B$1+'Each Gender - Silver'!BK63*'Medal values'!$B$2+'Each Gender - Bronze'!BK63*'Medal values'!$B$3, "") + IF(AND(BK$1 = BJ$1, BJ$2 = "Mixed"), 0.5*BJ63, 0) + IF(AND(BK$1 = BL$1, BL$2 = "Mixed"), 0.5*BL63, 0)</f>
        <v>0</v>
      </c>
      <c r="BL63" s="5">
        <f>IF('Each Gender - Gold'!BL63+'Each Gender - Silver'!BL63+'Each Gender - Bronze'!BL63 &gt; 0, 'Each Gender - Gold'!BL63*'Medal values'!$B$1+'Each Gender - Silver'!BL63*'Medal values'!$B$2+'Each Gender - Bronze'!BL63*'Medal values'!$B$3, "") + IF(AND(BL$1 = BK$1, BK$2 = "Mixed"), 0.5*BK63, 0) + IF(AND(BL$1 = BM$1, BM$2 = "Mixed"), 0.5*BM63, 0)</f>
        <v>0</v>
      </c>
      <c r="BM63" s="5">
        <f>IF('Each Gender - Gold'!BM63+'Each Gender - Silver'!BM63+'Each Gender - Bronze'!BM63 &gt; 0, 'Each Gender - Gold'!BM63*'Medal values'!$B$1+'Each Gender - Silver'!BM63*'Medal values'!$B$2+'Each Gender - Bronze'!BM63*'Medal values'!$B$3, "") + IF(AND(BM$1 = BL$1, BL$2 = "Mixed"), 0.5*BL63, 0) + IF(AND(BM$1 = BN$1, BN$2 = "Mixed"), 0.5*BN63, 0)</f>
        <v>0</v>
      </c>
      <c r="BN63" s="5">
        <f>IF('Each Gender - Gold'!BN63+'Each Gender - Silver'!BN63+'Each Gender - Bronze'!BN63 &gt; 0, 'Each Gender - Gold'!BN63*'Medal values'!$B$1+'Each Gender - Silver'!BN63*'Medal values'!$B$2+'Each Gender - Bronze'!BN63*'Medal values'!$B$3, "") + IF(AND(BN$1 = BM$1, BM$2 = "Mixed"), 0.5*BM63, 0) + IF(AND(BN$1 = BO$1, BO$2 = "Mixed"), 0.5*BO63, 0)</f>
        <v>0</v>
      </c>
      <c r="BO63" s="5">
        <f>IF('Each Gender - Gold'!BO63+'Each Gender - Silver'!BO63+'Each Gender - Bronze'!BO63 &gt; 0, 'Each Gender - Gold'!BO63*'Medal values'!$B$1+'Each Gender - Silver'!BO63*'Medal values'!$B$2+'Each Gender - Bronze'!BO63*'Medal values'!$B$3, "") + IF(AND(BO$1 = BN$1, BN$2 = "Mixed"), 0.5*BN63, 0) + IF(AND(BO$1 = BP$1, BP$2 = "Mixed"), 0.5*BP63, 0)</f>
        <v>0</v>
      </c>
      <c r="BP63" s="5">
        <f>IF('Each Gender - Gold'!BP63+'Each Gender - Silver'!BP63+'Each Gender - Bronze'!BP63 &gt; 0, 'Each Gender - Gold'!BP63*'Medal values'!$B$1+'Each Gender - Silver'!BP63*'Medal values'!$B$2+'Each Gender - Bronze'!BP63*'Medal values'!$B$3, "") + IF(AND(BP$1 = BO$1, BO$2 = "Mixed"), 0.5*BO63, 0) + IF(AND(BP$1 = BQ$1, BQ$2 = "Mixed"), 0.5*BQ63, 0)</f>
        <v>0</v>
      </c>
      <c r="BQ63" s="5">
        <f>IF('Each Gender - Gold'!BQ63+'Each Gender - Silver'!BQ63+'Each Gender - Bronze'!BQ63 &gt; 0, 'Each Gender - Gold'!BQ63*'Medal values'!$B$1+'Each Gender - Silver'!BQ63*'Medal values'!$B$2+'Each Gender - Bronze'!BQ63*'Medal values'!$B$3, "") + IF(AND(BQ$1 = BP$1, BP$2 = "Mixed"), 0.5*BP63, 0) + IF(AND(BQ$1 = BR$1, BR$2 = "Mixed"), 0.5*BR63, 0)</f>
        <v>0</v>
      </c>
      <c r="BR63" s="5">
        <f>IF('Each Gender - Gold'!BR63+'Each Gender - Silver'!BR63+'Each Gender - Bronze'!BR63 &gt; 0, 'Each Gender - Gold'!BR63*'Medal values'!$B$1+'Each Gender - Silver'!BR63*'Medal values'!$B$2+'Each Gender - Bronze'!BR63*'Medal values'!$B$3, "") + IF(AND(BR$1 = BQ$1, BQ$2 = "Mixed"), 0.5*BQ63, 0) + IF(AND(BR$1 = BS$1, BS$2 = "Mixed"), 0.5*BS63, 0)</f>
        <v>0</v>
      </c>
      <c r="BS63" s="5">
        <f>IF('Each Gender - Gold'!BS63+'Each Gender - Silver'!BS63+'Each Gender - Bronze'!BS63 &gt; 0, 'Each Gender - Gold'!BS63*'Medal values'!$B$1+'Each Gender - Silver'!BS63*'Medal values'!$B$2+'Each Gender - Bronze'!BS63*'Medal values'!$B$3, "") + IF(AND(BS$1 = BR$1, BR$2 = "Mixed"), 0.5*BR63, 0) + IF(AND(BS$1 = BT$1, BT$2 = "Mixed"), 0.5*BT63, 0)</f>
        <v>0</v>
      </c>
      <c r="BT63" s="5">
        <f>IF('Each Gender - Gold'!BT63+'Each Gender - Silver'!BT63+'Each Gender - Bronze'!BT63 &gt; 0, 'Each Gender - Gold'!BT63*'Medal values'!$B$1+'Each Gender - Silver'!BT63*'Medal values'!$B$2+'Each Gender - Bronze'!BT63*'Medal values'!$B$3, "") + IF(AND(BT$1 = BS$1, BS$2 = "Mixed"), 0.5*BS63, 0) + IF(AND(BT$1 = BU$1, BU$2 = "Mixed"), 0.5*BU63, 0)</f>
        <v>0</v>
      </c>
      <c r="BU63" s="5">
        <f>IF('Each Gender - Gold'!BU63+'Each Gender - Silver'!BU63+'Each Gender - Bronze'!BU63 &gt; 0, 'Each Gender - Gold'!BU63*'Medal values'!$B$1+'Each Gender - Silver'!BU63*'Medal values'!$B$2+'Each Gender - Bronze'!BU63*'Medal values'!$B$3, "") + IF(AND(BU$1 = BT$1, BT$2 = "Mixed"), 0.5*BT63, 0) + IF(AND(BU$1 = BV$1, BV$2 = "Mixed"), 0.5*BV63, 0)</f>
        <v>0</v>
      </c>
      <c r="BV63" s="5">
        <f>IF('Each Gender - Gold'!BV63+'Each Gender - Silver'!BV63+'Each Gender - Bronze'!BV63 &gt; 0, 'Each Gender - Gold'!BV63*'Medal values'!$B$1+'Each Gender - Silver'!BV63*'Medal values'!$B$2+'Each Gender - Bronze'!BV63*'Medal values'!$B$3, "") + IF(AND(BV$1 = BU$1, BU$2 = "Mixed"), 0.5*BU63, 0) + IF(AND(BV$1 = BW$1, BW$2 = "Mixed"), 0.5*BW63, 0)</f>
        <v>0</v>
      </c>
      <c r="BW63" s="5">
        <f>IF('Each Gender - Gold'!BW63+'Each Gender - Silver'!BW63+'Each Gender - Bronze'!BW63 &gt; 0, 'Each Gender - Gold'!BW63*'Medal values'!$B$1+'Each Gender - Silver'!BW63*'Medal values'!$B$2+'Each Gender - Bronze'!BW63*'Medal values'!$B$3, "") + IF(AND(BW$1 = BV$1, BV$2 = "Mixed"), 0.5*BV63, 0) + IF(AND(BW$1 = BX$1, BX$2 = "Mixed"), 0.5*BX63, 0)</f>
        <v>0</v>
      </c>
      <c r="BX63" s="5">
        <f>IF('Each Gender - Gold'!BX63+'Each Gender - Silver'!BX63+'Each Gender - Bronze'!BX63 &gt; 0, 'Each Gender - Gold'!BX63*'Medal values'!$B$1+'Each Gender - Silver'!BX63*'Medal values'!$B$2+'Each Gender - Bronze'!BX63*'Medal values'!$B$3, "") + IF(AND(BX$1 = BW$1, BW$2 = "Mixed"), 0.5*BW63, 0) + IF(AND(BX$1 = BY$1, BY$2 = "Mixed"), 0.5*BY63, 0)</f>
        <v>0</v>
      </c>
      <c r="BY63" s="5">
        <f>IF('Each Gender - Gold'!BY63+'Each Gender - Silver'!BY63+'Each Gender - Bronze'!BY63 &gt; 0, 'Each Gender - Gold'!BY63*'Medal values'!$B$1+'Each Gender - Silver'!BY63*'Medal values'!$B$2+'Each Gender - Bronze'!BY63*'Medal values'!$B$3, "") + IF(AND(BY$1 = BX$1, BX$2 = "Mixed"), 0.5*BX63, 0) + IF(AND(BY$1 = BZ$1, BZ$2 = "Mixed"), 0.5*BZ63, 0)</f>
        <v>0</v>
      </c>
      <c r="BZ63" s="5">
        <f>IF('Each Gender - Gold'!BZ63+'Each Gender - Silver'!BZ63+'Each Gender - Bronze'!BZ63 &gt; 0, 'Each Gender - Gold'!BZ63*'Medal values'!$B$1+'Each Gender - Silver'!BZ63*'Medal values'!$B$2+'Each Gender - Bronze'!BZ63*'Medal values'!$B$3, "") + IF(AND(BZ$1 = BY$1, BY$2 = "Mixed"), 0.5*BY63, 0) + IF(AND(BZ$1 = CA$1, CA$2 = "Mixed"), 0.5*CA63, 0)</f>
        <v>0</v>
      </c>
      <c r="CA63" s="5">
        <f>IF('Each Gender - Gold'!CA63+'Each Gender - Silver'!CA63+'Each Gender - Bronze'!CA63 &gt; 0, 'Each Gender - Gold'!CA63*'Medal values'!$B$1+'Each Gender - Silver'!CA63*'Medal values'!$B$2+'Each Gender - Bronze'!CA63*'Medal values'!$B$3, "") + IF(AND(CA$1 = BZ$1, BZ$2 = "Mixed"), 0.5*BZ63, 0) + IF(AND(CA$1 = CB$1, CB$2 = "Mixed"), 0.5*CB63, 0)</f>
        <v>0</v>
      </c>
      <c r="CB63" s="5">
        <f>IF('Each Gender - Gold'!CB63+'Each Gender - Silver'!CB63+'Each Gender - Bronze'!CB63 &gt; 0, 'Each Gender - Gold'!CB63*'Medal values'!$B$1+'Each Gender - Silver'!CB63*'Medal values'!$B$2+'Each Gender - Bronze'!CB63*'Medal values'!$B$3, "") + IF(AND(CB$1 = CA$1, CA$2 = "Mixed"), 0.5*CA63, 0) + IF(AND(CB$1 = CC$1, CC$2 = "Mixed"), 0.5*CC63, 0)</f>
        <v>0</v>
      </c>
      <c r="CC63" s="5">
        <f>IF('Each Gender - Gold'!CC63+'Each Gender - Silver'!CC63+'Each Gender - Bronze'!CC63 &gt; 0, 'Each Gender - Gold'!CC63*'Medal values'!$B$1+'Each Gender - Silver'!CC63*'Medal values'!$B$2+'Each Gender - Bronze'!CC63*'Medal values'!$B$3, "") + IF(AND(CC$1 = CB$1, CB$2 = "Mixed"), 0.5*CB63, 0) + IF(AND(CC$1 = CD$1, CD$2 = "Mixed"), 0.5*CD63, 0)</f>
        <v>0</v>
      </c>
      <c r="CD63" s="5">
        <f>IF('Each Gender - Gold'!CD63+'Each Gender - Silver'!CD63+'Each Gender - Bronze'!CD63 &gt; 0, 'Each Gender - Gold'!CD63*'Medal values'!$B$1+'Each Gender - Silver'!CD63*'Medal values'!$B$2+'Each Gender - Bronze'!CD63*'Medal values'!$B$3, "") + IF(AND(CD$1 = CC$1, CC$2 = "Mixed"), 0.5*CC63, 0) + IF(AND(CD$1 = CE$1, CE$2 = "Mixed"), 0.5*CE63, 0)</f>
        <v>0</v>
      </c>
      <c r="CE63" s="5">
        <f>IF('Each Gender - Gold'!CE63+'Each Gender - Silver'!CE63+'Each Gender - Bronze'!CE63 &gt; 0, 'Each Gender - Gold'!CE63*'Medal values'!$B$1+'Each Gender - Silver'!CE63*'Medal values'!$B$2+'Each Gender - Bronze'!CE63*'Medal values'!$B$3, "") + IF(AND(CE$1 = CD$1, CD$2 = "Mixed"), 0.5*CD63, 0) + IF(AND(CE$1 = CF$1, CF$2 = "Mixed"), 0.5*CF63, 0)</f>
        <v>0</v>
      </c>
      <c r="CF63" s="5">
        <f>IF('Each Gender - Gold'!CF63+'Each Gender - Silver'!CF63+'Each Gender - Bronze'!CF63 &gt; 0, 'Each Gender - Gold'!CF63*'Medal values'!$B$1+'Each Gender - Silver'!CF63*'Medal values'!$B$2+'Each Gender - Bronze'!CF63*'Medal values'!$B$3, "") + IF(AND(CF$1 = CE$1, CE$2 = "Mixed"), 0.5*CE63, 0) + IF(AND(CF$1 = CG$1, CG$2 = "Mixed"), 0.5*CG63, 0)</f>
        <v>0</v>
      </c>
      <c r="CG63" s="5">
        <f>IF('Each Gender - Gold'!CG63+'Each Gender - Silver'!CG63+'Each Gender - Bronze'!CG63 &gt; 0, 'Each Gender - Gold'!CG63*'Medal values'!$B$1+'Each Gender - Silver'!CG63*'Medal values'!$B$2+'Each Gender - Bronze'!CG63*'Medal values'!$B$3, "") + IF(AND(CG$1 = CF$1, CF$2 = "Mixed"), 0.5*CF63, 0) + IF(AND(CG$1 = CH$1, CH$2 = "Mixed"), 0.5*CH63, 0)</f>
        <v>0</v>
      </c>
      <c r="CH63" s="5">
        <f>IF('Each Gender - Gold'!CH63+'Each Gender - Silver'!CH63+'Each Gender - Bronze'!CH63 &gt; 0, 'Each Gender - Gold'!CH63*'Medal values'!$B$1+'Each Gender - Silver'!CH63*'Medal values'!$B$2+'Each Gender - Bronze'!CH63*'Medal values'!$B$3, "") + IF(AND(CH$1 = CG$1, CG$2 = "Mixed"), 0.5*CG63, 0) + IF(AND(CH$1 = CI$1, CI$2 = "Mixed"), 0.5*CI63, 0)</f>
        <v>0</v>
      </c>
      <c r="CI63" s="5">
        <f>IF('Each Gender - Gold'!CI63+'Each Gender - Silver'!CI63+'Each Gender - Bronze'!CI63 &gt; 0, 'Each Gender - Gold'!CI63*'Medal values'!$B$1+'Each Gender - Silver'!CI63*'Medal values'!$B$2+'Each Gender - Bronze'!CI63*'Medal values'!$B$3, "") + IF(AND(CI$1 = CH$1, CH$2 = "Mixed"), 0.5*CH63, 0) + IF(AND(CI$1 = CJ$1, CJ$2 = "Mixed"), 0.5*CJ63, 0)</f>
        <v>0</v>
      </c>
      <c r="CJ63" s="5">
        <f>IF('Each Gender - Gold'!CJ63+'Each Gender - Silver'!CJ63+'Each Gender - Bronze'!CJ63 &gt; 0, 'Each Gender - Gold'!CJ63*'Medal values'!$B$1+'Each Gender - Silver'!CJ63*'Medal values'!$B$2+'Each Gender - Bronze'!CJ63*'Medal values'!$B$3, "") + IF(AND(CJ$1 = CI$1, CI$2 = "Mixed"), 0.5*CI63, 0) + IF(AND(CJ$1 = CK$1, CK$2 = "Mixed"), 0.5*CK63, 0)</f>
        <v>0</v>
      </c>
      <c r="CK63" s="5">
        <f>IF('Each Gender - Gold'!CK63+'Each Gender - Silver'!CK63+'Each Gender - Bronze'!CK63 &gt; 0, 'Each Gender - Gold'!CK63*'Medal values'!$B$1+'Each Gender - Silver'!CK63*'Medal values'!$B$2+'Each Gender - Bronze'!CK63*'Medal values'!$B$3, "") + IF(AND(CK$1 = CJ$1, CJ$2 = "Mixed"), 0.5*CJ63, 0) + IF(AND(CK$1 = CL$1, CL$2 = "Mixed"), 0.5*CL63, 0)</f>
        <v>0</v>
      </c>
      <c r="CL63" s="5">
        <f>IF('Each Gender - Gold'!CL63+'Each Gender - Silver'!CL63+'Each Gender - Bronze'!CL63 &gt; 0, 'Each Gender - Gold'!CL63*'Medal values'!$B$1+'Each Gender - Silver'!CL63*'Medal values'!$B$2+'Each Gender - Bronze'!CL63*'Medal values'!$B$3, "") + IF(AND(CL$1 = CK$1, CK$2 = "Mixed"), 0.5*CK63, 0) + IF(AND(CL$1 = CM$1, CM$2 = "Mixed"), 0.5*CM63, 0)</f>
        <v>0</v>
      </c>
      <c r="CM63" s="5">
        <f>IF('Each Gender - Gold'!CM63+'Each Gender - Silver'!CM63+'Each Gender - Bronze'!CM63 &gt; 0, 'Each Gender - Gold'!CM63*'Medal values'!$B$1+'Each Gender - Silver'!CM63*'Medal values'!$B$2+'Each Gender - Bronze'!CM63*'Medal values'!$B$3, "") + IF(AND(CM$1 = CL$1, CL$2 = "Mixed"), 0.5*CL63, 0) + IF(AND(CM$1 = CN$1, CN$2 = "Mixed"), 0.5*CN63, 0)</f>
        <v>0</v>
      </c>
      <c r="CN63" s="5">
        <f>IF('Each Gender - Gold'!CN63+'Each Gender - Silver'!CN63+'Each Gender - Bronze'!CN63 &gt; 0, 'Each Gender - Gold'!CN63*'Medal values'!$B$1+'Each Gender - Silver'!CN63*'Medal values'!$B$2+'Each Gender - Bronze'!CN63*'Medal values'!$B$3, "") + IF(AND(CN$1 = CM$1, CM$2 = "Mixed"), 0.5*CM63, 0) + IF(AND(CN$1 = CO$1, CO$2 = "Mixed"), 0.5*CO63, 0)</f>
        <v>0</v>
      </c>
      <c r="CO63" s="5">
        <f>IF('Each Gender - Gold'!CO63+'Each Gender - Silver'!CO63+'Each Gender - Bronze'!CO63 &gt; 0, 'Each Gender - Gold'!CO63*'Medal values'!$B$1+'Each Gender - Silver'!CO63*'Medal values'!$B$2+'Each Gender - Bronze'!CO63*'Medal values'!$B$3, "") + IF(AND(CO$1 = CN$1, CN$2 = "Mixed"), 0.5*CN63, 0) + IF(AND(CO$1 = CP$1, CP$2 = "Mixed"), 0.5*CP63, 0)</f>
        <v>0</v>
      </c>
      <c r="CP63" s="5">
        <f>IF('Each Gender - Gold'!CP63+'Each Gender - Silver'!CP63+'Each Gender - Bronze'!CP63 &gt; 0, 'Each Gender - Gold'!CP63*'Medal values'!$B$1+'Each Gender - Silver'!CP63*'Medal values'!$B$2+'Each Gender - Bronze'!CP63*'Medal values'!$B$3, "") + IF(AND(CP$1 = CO$1, CO$2 = "Mixed"), 0.5*CO63, 0) + IF(AND(CP$1 = CQ$1, CQ$2 = "Mixed"), 0.5*CQ63, 0)</f>
        <v>0</v>
      </c>
      <c r="CQ63" s="5">
        <f>IF('Each Gender - Gold'!CQ63+'Each Gender - Silver'!CQ63+'Each Gender - Bronze'!CQ63 &gt; 0, 'Each Gender - Gold'!CQ63*'Medal values'!$B$1+'Each Gender - Silver'!CQ63*'Medal values'!$B$2+'Each Gender - Bronze'!CQ63*'Medal values'!$B$3, "") + IF(AND(CQ$1 = CP$1, CP$2 = "Mixed"), 0.5*CP63, 0) + IF(AND(CQ$1 = CR$1, CR$2 = "Mixed"), 0.5*CR63, 0)</f>
        <v>0</v>
      </c>
      <c r="CR63" s="5">
        <f>IF('Each Gender - Gold'!CR63+'Each Gender - Silver'!CR63+'Each Gender - Bronze'!CR63 &gt; 0, 'Each Gender - Gold'!CR63*'Medal values'!$B$1+'Each Gender - Silver'!CR63*'Medal values'!$B$2+'Each Gender - Bronze'!CR63*'Medal values'!$B$3, "") + IF(AND(CR$1 = CQ$1, CQ$2 = "Mixed"), 0.5*CQ63, 0) + IF(AND(CR$1 = CS$1, CS$2 = "Mixed"), 0.5*CS63, 0)</f>
        <v>0</v>
      </c>
      <c r="CS63" s="5">
        <f>IF('Each Gender - Gold'!CS63+'Each Gender - Silver'!CS63+'Each Gender - Bronze'!CS63 &gt; 0, 'Each Gender - Gold'!CS63*'Medal values'!$B$1+'Each Gender - Silver'!CS63*'Medal values'!$B$2+'Each Gender - Bronze'!CS63*'Medal values'!$B$3, "") + IF(AND(CS$1 = CR$1, CR$2 = "Mixed"), 0.5*CR63, 0) + IF(AND(CS$1 = CT$1, CT$2 = "Mixed"), 0.5*CT63, 0)</f>
        <v>0</v>
      </c>
      <c r="CT63" s="5">
        <f>IF('Each Gender - Gold'!CT63+'Each Gender - Silver'!CT63+'Each Gender - Bronze'!CT63 &gt; 0, 'Each Gender - Gold'!CT63*'Medal values'!$B$1+'Each Gender - Silver'!CT63*'Medal values'!$B$2+'Each Gender - Bronze'!CT63*'Medal values'!$B$3, "") + IF(AND(CT$1 = CS$1, CS$2 = "Mixed"), 0.5*CS63, 0) + IF(AND(CT$1 = CU$1, CU$2 = "Mixed"), 0.5*CU63, 0)</f>
        <v>0</v>
      </c>
      <c r="CU63" s="5">
        <f>IF('Each Gender - Gold'!CU63+'Each Gender - Silver'!CU63+'Each Gender - Bronze'!CU63 &gt; 0, 'Each Gender - Gold'!CU63*'Medal values'!$B$1+'Each Gender - Silver'!CU63*'Medal values'!$B$2+'Each Gender - Bronze'!CU63*'Medal values'!$B$3, "") + IF(AND(CU$1 = CT$1, CT$2 = "Mixed"), 0.5*CT63, 0) + IF(AND(CU$1 = CV$1, CV$2 = "Mixed"), 0.5*CV63, 0)</f>
        <v>0</v>
      </c>
      <c r="CV63" s="5">
        <f>IF('Each Gender - Gold'!CV63+'Each Gender - Silver'!CV63+'Each Gender - Bronze'!CV63 &gt; 0, 'Each Gender - Gold'!CV63*'Medal values'!$B$1+'Each Gender - Silver'!CV63*'Medal values'!$B$2+'Each Gender - Bronze'!CV63*'Medal values'!$B$3, "") + IF(AND(CV$1 = CU$1, CU$2 = "Mixed"), 0.5*CU63, 0) + IF(AND(CV$1 = CW$1, CW$2 = "Mixed"), 0.5*CW63, 0)</f>
        <v>0</v>
      </c>
      <c r="CW63" s="5">
        <f t="shared" ref="CW63:CX63" si="61">SUMIF($B$2:$CV$2,CW$2, $B63:$CV63)</f>
        <v>1</v>
      </c>
      <c r="CX63" s="5">
        <f t="shared" si="61"/>
        <v>0</v>
      </c>
    </row>
    <row r="64">
      <c r="A64" s="5" t="str">
        <f>Countries!A62</f>
        <v>MEX</v>
      </c>
      <c r="B64" s="5">
        <f>IF('Each Gender - Gold'!B64+'Each Gender - Silver'!B64+'Each Gender - Bronze'!B64 &gt; 0, 'Each Gender - Gold'!B64*'Medal values'!$B$1+'Each Gender - Silver'!B64*'Medal values'!$B$2+'Each Gender - Bronze'!B64*'Medal values'!$B$3, "") + IF(AND(B$1 = A$1, A$2 = "Mixed"), 0.5*A64, 0) + IF(AND(B$1 = C$1, C$2 = "Mixed"), 0.5*C64, 0)</f>
        <v>0</v>
      </c>
      <c r="C64" s="5">
        <f>IF('Each Gender - Gold'!C64+'Each Gender - Silver'!C64+'Each Gender - Bronze'!C64 &gt; 0, 'Each Gender - Gold'!C64*'Medal values'!$B$1+'Each Gender - Silver'!C64*'Medal values'!$B$2+'Each Gender - Bronze'!C64*'Medal values'!$B$3, "") + IF(AND(C$1 = B$1, B$2 = "Mixed"), 0.5*B64, 0) + IF(AND(C$1 = D$1, D$2 = "Mixed"), 0.5*D64, 0)</f>
        <v>0</v>
      </c>
      <c r="D64" s="5">
        <f>IF('Each Gender - Gold'!D64+'Each Gender - Silver'!D64+'Each Gender - Bronze'!D64 &gt; 0, 'Each Gender - Gold'!D64*'Medal values'!$B$1+'Each Gender - Silver'!D64*'Medal values'!$B$2+'Each Gender - Bronze'!D64*'Medal values'!$B$3, "") + IF(AND(D$1 = C$1, C$2 = "Mixed"), 0.5*C64, 0) + IF(AND(D$1 = E$1, E$2 = "Mixed"), 0.5*E64, 0)</f>
        <v>0.5</v>
      </c>
      <c r="E64" s="5">
        <f>IF('Each Gender - Gold'!E64+'Each Gender - Silver'!E64+'Each Gender - Bronze'!E64 &gt; 0, 'Each Gender - Gold'!E64*'Medal values'!$B$1+'Each Gender - Silver'!E64*'Medal values'!$B$2+'Each Gender - Bronze'!E64*'Medal values'!$B$3, "") + IF(AND(E$1 = D$1, D$2 = "Mixed"), 0.5*D64, 0) + IF(AND(E$1 = F$1, F$2 = "Mixed"), 0.5*F64, 0)</f>
        <v>1</v>
      </c>
      <c r="F64" s="5">
        <f>IF('Each Gender - Gold'!F64+'Each Gender - Silver'!F64+'Each Gender - Bronze'!F64 &gt; 0, 'Each Gender - Gold'!F64*'Medal values'!$B$1+'Each Gender - Silver'!F64*'Medal values'!$B$2+'Each Gender - Bronze'!F64*'Medal values'!$B$3, "") + IF(AND(F$1 = E$1, E$2 = "Mixed"), 0.5*E64, 0) + IF(AND(F$1 = G$1, G$2 = "Mixed"), 0.5*G64, 0)</f>
        <v>0.5</v>
      </c>
      <c r="G64" s="5">
        <f>IF('Each Gender - Gold'!G64+'Each Gender - Silver'!G64+'Each Gender - Bronze'!G64 &gt; 0, 'Each Gender - Gold'!G64*'Medal values'!$B$1+'Each Gender - Silver'!G64*'Medal values'!$B$2+'Each Gender - Bronze'!G64*'Medal values'!$B$3, "") + IF(AND(G$1 = F$1, F$2 = "Mixed"), 0.5*F64, 0) + IF(AND(G$1 = H$1, H$2 = "Mixed"), 0.5*H64, 0)</f>
        <v>0</v>
      </c>
      <c r="H64" s="5">
        <f>IF('Each Gender - Gold'!H64+'Each Gender - Silver'!H64+'Each Gender - Bronze'!H64 &gt; 0, 'Each Gender - Gold'!H64*'Medal values'!$B$1+'Each Gender - Silver'!H64*'Medal values'!$B$2+'Each Gender - Bronze'!H64*'Medal values'!$B$3, "") + IF(AND(H$1 = G$1, G$2 = "Mixed"), 0.5*G64, 0) + IF(AND(H$1 = I$1, I$2 = "Mixed"), 0.5*I64, 0)</f>
        <v>0</v>
      </c>
      <c r="I64" s="5">
        <f>IF('Each Gender - Gold'!I64+'Each Gender - Silver'!I64+'Each Gender - Bronze'!I64 &gt; 0, 'Each Gender - Gold'!I64*'Medal values'!$B$1+'Each Gender - Silver'!I64*'Medal values'!$B$2+'Each Gender - Bronze'!I64*'Medal values'!$B$3, "") + IF(AND(I$1 = H$1, H$2 = "Mixed"), 0.5*H64, 0) + IF(AND(I$1 = J$1, J$2 = "Mixed"), 0.5*J64, 0)</f>
        <v>0</v>
      </c>
      <c r="J64" s="5">
        <f>IF('Each Gender - Gold'!J64+'Each Gender - Silver'!J64+'Each Gender - Bronze'!J64 &gt; 0, 'Each Gender - Gold'!J64*'Medal values'!$B$1+'Each Gender - Silver'!J64*'Medal values'!$B$2+'Each Gender - Bronze'!J64*'Medal values'!$B$3, "") + IF(AND(J$1 = I$1, I$2 = "Mixed"), 0.5*I64, 0) + IF(AND(J$1 = K$1, K$2 = "Mixed"), 0.5*K64, 0)</f>
        <v>0</v>
      </c>
      <c r="K64" s="5">
        <f>IF('Each Gender - Gold'!K64+'Each Gender - Silver'!K64+'Each Gender - Bronze'!K64 &gt; 0, 'Each Gender - Gold'!K64*'Medal values'!$B$1+'Each Gender - Silver'!K64*'Medal values'!$B$2+'Each Gender - Bronze'!K64*'Medal values'!$B$3, "") + IF(AND(K$1 = J$1, J$2 = "Mixed"), 0.5*J64, 0) + IF(AND(K$1 = L$1, L$2 = "Mixed"), 0.5*L64, 0)</f>
        <v>0</v>
      </c>
      <c r="L64" s="5">
        <f>IF('Each Gender - Gold'!L64+'Each Gender - Silver'!L64+'Each Gender - Bronze'!L64 &gt; 0, 'Each Gender - Gold'!L64*'Medal values'!$B$1+'Each Gender - Silver'!L64*'Medal values'!$B$2+'Each Gender - Bronze'!L64*'Medal values'!$B$3, "") + IF(AND(L$1 = K$1, K$2 = "Mixed"), 0.5*K64, 0) + IF(AND(L$1 = M$1, M$2 = "Mixed"), 0.5*M64, 0)</f>
        <v>0</v>
      </c>
      <c r="M64" s="5">
        <f>IF('Each Gender - Gold'!M64+'Each Gender - Silver'!M64+'Each Gender - Bronze'!M64 &gt; 0, 'Each Gender - Gold'!M64*'Medal values'!$B$1+'Each Gender - Silver'!M64*'Medal values'!$B$2+'Each Gender - Bronze'!M64*'Medal values'!$B$3, "") + IF(AND(M$1 = L$1, L$2 = "Mixed"), 0.5*L64, 0) + IF(AND(M$1 = N$1, N$2 = "Mixed"), 0.5*N64, 0)</f>
        <v>0</v>
      </c>
      <c r="N64" s="5">
        <f>IF('Each Gender - Gold'!N64+'Each Gender - Silver'!N64+'Each Gender - Bronze'!N64 &gt; 0, 'Each Gender - Gold'!N64*'Medal values'!$B$1+'Each Gender - Silver'!N64*'Medal values'!$B$2+'Each Gender - Bronze'!N64*'Medal values'!$B$3, "") + IF(AND(N$1 = M$1, M$2 = "Mixed"), 0.5*M64, 0) + IF(AND(N$1 = O$1, O$2 = "Mixed"), 0.5*O64, 0)</f>
        <v>0</v>
      </c>
      <c r="O64" s="5">
        <f>IF('Each Gender - Gold'!O64+'Each Gender - Silver'!O64+'Each Gender - Bronze'!O64 &gt; 0, 'Each Gender - Gold'!O64*'Medal values'!$B$1+'Each Gender - Silver'!O64*'Medal values'!$B$2+'Each Gender - Bronze'!O64*'Medal values'!$B$3, "") + IF(AND(O$1 = N$1, N$2 = "Mixed"), 0.5*N64, 0) + IF(AND(O$1 = P$1, P$2 = "Mixed"), 0.5*P64, 0)</f>
        <v>0</v>
      </c>
      <c r="P64" s="5">
        <f>IF('Each Gender - Gold'!P64+'Each Gender - Silver'!P64+'Each Gender - Bronze'!P64 &gt; 0, 'Each Gender - Gold'!P64*'Medal values'!$B$1+'Each Gender - Silver'!P64*'Medal values'!$B$2+'Each Gender - Bronze'!P64*'Medal values'!$B$3, "") + IF(AND(P$1 = O$1, O$2 = "Mixed"), 0.5*O64, 0) + IF(AND(P$1 = Q$1, Q$2 = "Mixed"), 0.5*Q64, 0)</f>
        <v>0</v>
      </c>
      <c r="Q64" s="5">
        <f>IF('Each Gender - Gold'!Q64+'Each Gender - Silver'!Q64+'Each Gender - Bronze'!Q64 &gt; 0, 'Each Gender - Gold'!Q64*'Medal values'!$B$1+'Each Gender - Silver'!Q64*'Medal values'!$B$2+'Each Gender - Bronze'!Q64*'Medal values'!$B$3, "") + IF(AND(Q$1 = P$1, P$2 = "Mixed"), 0.5*P64, 0) + IF(AND(Q$1 = R$1, R$2 = "Mixed"), 0.5*R64, 0)</f>
        <v>0</v>
      </c>
      <c r="R64" s="5">
        <f>IF('Each Gender - Gold'!R64+'Each Gender - Silver'!R64+'Each Gender - Bronze'!R64 &gt; 0, 'Each Gender - Gold'!R64*'Medal values'!$B$1+'Each Gender - Silver'!R64*'Medal values'!$B$2+'Each Gender - Bronze'!R64*'Medal values'!$B$3, "") + IF(AND(R$1 = Q$1, Q$2 = "Mixed"), 0.5*Q64, 0) + IF(AND(R$1 = S$1, S$2 = "Mixed"), 0.5*S64, 0)</f>
        <v>0</v>
      </c>
      <c r="S64" s="5">
        <f>IF('Each Gender - Gold'!S64+'Each Gender - Silver'!S64+'Each Gender - Bronze'!S64 &gt; 0, 'Each Gender - Gold'!S64*'Medal values'!$B$1+'Each Gender - Silver'!S64*'Medal values'!$B$2+'Each Gender - Bronze'!S64*'Medal values'!$B$3, "") + IF(AND(S$1 = R$1, R$2 = "Mixed"), 0.5*R64, 0) + IF(AND(S$1 = T$1, T$2 = "Mixed"), 0.5*T64, 0)</f>
        <v>0</v>
      </c>
      <c r="T64" s="5">
        <f>IF('Each Gender - Gold'!T64+'Each Gender - Silver'!T64+'Each Gender - Bronze'!T64 &gt; 0, 'Each Gender - Gold'!T64*'Medal values'!$B$1+'Each Gender - Silver'!T64*'Medal values'!$B$2+'Each Gender - Bronze'!T64*'Medal values'!$B$3, "") + IF(AND(T$1 = S$1, S$2 = "Mixed"), 0.5*S64, 0) + IF(AND(T$1 = U$1, U$2 = "Mixed"), 0.5*U64, 0)</f>
        <v>0</v>
      </c>
      <c r="U64" s="5">
        <f>IF('Each Gender - Gold'!U64+'Each Gender - Silver'!U64+'Each Gender - Bronze'!U64 &gt; 0, 'Each Gender - Gold'!U64*'Medal values'!$B$1+'Each Gender - Silver'!U64*'Medal values'!$B$2+'Each Gender - Bronze'!U64*'Medal values'!$B$3, "") + IF(AND(U$1 = T$1, T$2 = "Mixed"), 0.5*T64, 0) + IF(AND(U$1 = V$1, V$2 = "Mixed"), 0.5*V64, 0)</f>
        <v>0</v>
      </c>
      <c r="V64" s="5">
        <f>IF('Each Gender - Gold'!V64+'Each Gender - Silver'!V64+'Each Gender - Bronze'!V64 &gt; 0, 'Each Gender - Gold'!V64*'Medal values'!$B$1+'Each Gender - Silver'!V64*'Medal values'!$B$2+'Each Gender - Bronze'!V64*'Medal values'!$B$3, "") + IF(AND(V$1 = U$1, U$2 = "Mixed"), 0.5*U64, 0) + IF(AND(V$1 = W$1, W$2 = "Mixed"), 0.5*W64, 0)</f>
        <v>0</v>
      </c>
      <c r="W64" s="5">
        <f>IF('Each Gender - Gold'!W64+'Each Gender - Silver'!W64+'Each Gender - Bronze'!W64 &gt; 0, 'Each Gender - Gold'!W64*'Medal values'!$B$1+'Each Gender - Silver'!W64*'Medal values'!$B$2+'Each Gender - Bronze'!W64*'Medal values'!$B$3, "") + IF(AND(W$1 = V$1, V$2 = "Mixed"), 0.5*V64, 0) + IF(AND(W$1 = X$1, X$2 = "Mixed"), 0.5*X64, 0)</f>
        <v>0</v>
      </c>
      <c r="X64" s="5">
        <f>IF('Each Gender - Gold'!X64+'Each Gender - Silver'!X64+'Each Gender - Bronze'!X64 &gt; 0, 'Each Gender - Gold'!X64*'Medal values'!$B$1+'Each Gender - Silver'!X64*'Medal values'!$B$2+'Each Gender - Bronze'!X64*'Medal values'!$B$3, "") + IF(AND(X$1 = W$1, W$2 = "Mixed"), 0.5*W64, 0) + IF(AND(X$1 = Y$1, Y$2 = "Mixed"), 0.5*Y64, 0)</f>
        <v>0</v>
      </c>
      <c r="Y64" s="5">
        <f>IF('Each Gender - Gold'!Y64+'Each Gender - Silver'!Y64+'Each Gender - Bronze'!Y64 &gt; 0, 'Each Gender - Gold'!Y64*'Medal values'!$B$1+'Each Gender - Silver'!Y64*'Medal values'!$B$2+'Each Gender - Bronze'!Y64*'Medal values'!$B$3, "") + IF(AND(Y$1 = X$1, X$2 = "Mixed"), 0.5*X64, 0) + IF(AND(Y$1 = Z$1, Z$2 = "Mixed"), 0.5*Z64, 0)</f>
        <v>0</v>
      </c>
      <c r="Z64" s="5">
        <f>IF('Each Gender - Gold'!Z64+'Each Gender - Silver'!Z64+'Each Gender - Bronze'!Z64 &gt; 0, 'Each Gender - Gold'!Z64*'Medal values'!$B$1+'Each Gender - Silver'!Z64*'Medal values'!$B$2+'Each Gender - Bronze'!Z64*'Medal values'!$B$3, "") + IF(AND(Z$1 = Y$1, Y$2 = "Mixed"), 0.5*Y64, 0) + IF(AND(Z$1 = AA$1, AA$2 = "Mixed"), 0.5*AA64, 0)</f>
        <v>0</v>
      </c>
      <c r="AA64" s="5">
        <f>IF('Each Gender - Gold'!AA64+'Each Gender - Silver'!AA64+'Each Gender - Bronze'!AA64 &gt; 0, 'Each Gender - Gold'!AA64*'Medal values'!$B$1+'Each Gender - Silver'!AA64*'Medal values'!$B$2+'Each Gender - Bronze'!AA64*'Medal values'!$B$3, "") + IF(AND(AA$1 = Z$1, Z$2 = "Mixed"), 0.5*Z64, 0) + IF(AND(AA$1 = AB$1, AB$2 = "Mixed"), 0.5*AB64, 0)</f>
        <v>0</v>
      </c>
      <c r="AB64" s="5">
        <f>IF('Each Gender - Gold'!AB64+'Each Gender - Silver'!AB64+'Each Gender - Bronze'!AB64 &gt; 0, 'Each Gender - Gold'!AB64*'Medal values'!$B$1+'Each Gender - Silver'!AB64*'Medal values'!$B$2+'Each Gender - Bronze'!AB64*'Medal values'!$B$3, "") + IF(AND(AB$1 = AA$1, AA$2 = "Mixed"), 0.5*AA64, 0) + IF(AND(AB$1 = AC$1, AC$2 = "Mixed"), 0.5*AC64, 0)</f>
        <v>0</v>
      </c>
      <c r="AC64" s="5">
        <f>IF('Each Gender - Gold'!AC64+'Each Gender - Silver'!AC64+'Each Gender - Bronze'!AC64 &gt; 0, 'Each Gender - Gold'!AC64*'Medal values'!$B$1+'Each Gender - Silver'!AC64*'Medal values'!$B$2+'Each Gender - Bronze'!AC64*'Medal values'!$B$3, "") + IF(AND(AC$1 = AB$1, AB$2 = "Mixed"), 0.5*AB64, 0) + IF(AND(AC$1 = AD$1, AD$2 = "Mixed"), 0.5*AD64, 0)</f>
        <v>0</v>
      </c>
      <c r="AD64" s="5">
        <f>IF('Each Gender - Gold'!AD64+'Each Gender - Silver'!AD64+'Each Gender - Bronze'!AD64 &gt; 0, 'Each Gender - Gold'!AD64*'Medal values'!$B$1+'Each Gender - Silver'!AD64*'Medal values'!$B$2+'Each Gender - Bronze'!AD64*'Medal values'!$B$3, "") + IF(AND(AD$1 = AC$1, AC$2 = "Mixed"), 0.5*AC64, 0) + IF(AND(AD$1 = AE$1, AE$2 = "Mixed"), 0.5*AE64, 0)</f>
        <v>0</v>
      </c>
      <c r="AE64" s="5">
        <f>IF('Each Gender - Gold'!AE64+'Each Gender - Silver'!AE64+'Each Gender - Bronze'!AE64 &gt; 0, 'Each Gender - Gold'!AE64*'Medal values'!$B$1+'Each Gender - Silver'!AE64*'Medal values'!$B$2+'Each Gender - Bronze'!AE64*'Medal values'!$B$3, "") + IF(AND(AE$1 = AD$1, AD$2 = "Mixed"), 0.5*AD64, 0) + IF(AND(AE$1 = AF$1, AF$2 = "Mixed"), 0.5*AF64, 0)</f>
        <v>0</v>
      </c>
      <c r="AF64" s="5">
        <f>IF('Each Gender - Gold'!AF64+'Each Gender - Silver'!AF64+'Each Gender - Bronze'!AF64 &gt; 0, 'Each Gender - Gold'!AF64*'Medal values'!$B$1+'Each Gender - Silver'!AF64*'Medal values'!$B$2+'Each Gender - Bronze'!AF64*'Medal values'!$B$3, "") + IF(AND(AF$1 = AE$1, AE$2 = "Mixed"), 0.5*AE64, 0) + IF(AND(AF$1 = AG$1, AG$2 = "Mixed"), 0.5*AG64, 0)</f>
        <v>0</v>
      </c>
      <c r="AG64" s="5">
        <f>IF('Each Gender - Gold'!AG64+'Each Gender - Silver'!AG64+'Each Gender - Bronze'!AG64 &gt; 0, 'Each Gender - Gold'!AG64*'Medal values'!$B$1+'Each Gender - Silver'!AG64*'Medal values'!$B$2+'Each Gender - Bronze'!AG64*'Medal values'!$B$3, "") + IF(AND(AG$1 = AF$1, AF$2 = "Mixed"), 0.5*AF64, 0) + IF(AND(AG$1 = AH$1, AH$2 = "Mixed"), 0.5*AH64, 0)</f>
        <v>0</v>
      </c>
      <c r="AH64" s="5">
        <f>IF('Each Gender - Gold'!AH64+'Each Gender - Silver'!AH64+'Each Gender - Bronze'!AH64 &gt; 0, 'Each Gender - Gold'!AH64*'Medal values'!$B$1+'Each Gender - Silver'!AH64*'Medal values'!$B$2+'Each Gender - Bronze'!AH64*'Medal values'!$B$3, "") + IF(AND(AH$1 = AG$1, AG$2 = "Mixed"), 0.5*AG64, 0) + IF(AND(AH$1 = AI$1, AI$2 = "Mixed"), 0.5*AI64, 0)</f>
        <v>0</v>
      </c>
      <c r="AI64" s="5">
        <f>IF('Each Gender - Gold'!AI64+'Each Gender - Silver'!AI64+'Each Gender - Bronze'!AI64 &gt; 0, 'Each Gender - Gold'!AI64*'Medal values'!$B$1+'Each Gender - Silver'!AI64*'Medal values'!$B$2+'Each Gender - Bronze'!AI64*'Medal values'!$B$3, "") + IF(AND(AI$1 = AH$1, AH$2 = "Mixed"), 0.5*AH64, 0) + IF(AND(AI$1 = AJ$1, AJ$2 = "Mixed"), 0.5*AJ64, 0)</f>
        <v>0</v>
      </c>
      <c r="AJ64" s="5">
        <f>IF('Each Gender - Gold'!AJ64+'Each Gender - Silver'!AJ64+'Each Gender - Bronze'!AJ64 &gt; 0, 'Each Gender - Gold'!AJ64*'Medal values'!$B$1+'Each Gender - Silver'!AJ64*'Medal values'!$B$2+'Each Gender - Bronze'!AJ64*'Medal values'!$B$3, "") + IF(AND(AJ$1 = AI$1, AI$2 = "Mixed"), 0.5*AI64, 0) + IF(AND(AJ$1 = AK$1, AK$2 = "Mixed"), 0.5*AK64, 0)</f>
        <v>0</v>
      </c>
      <c r="AK64" s="5">
        <f>IF('Each Gender - Gold'!AK64+'Each Gender - Silver'!AK64+'Each Gender - Bronze'!AK64 &gt; 0, 'Each Gender - Gold'!AK64*'Medal values'!$B$1+'Each Gender - Silver'!AK64*'Medal values'!$B$2+'Each Gender - Bronze'!AK64*'Medal values'!$B$3, "") + IF(AND(AK$1 = AJ$1, AJ$2 = "Mixed"), 0.5*AJ64, 0) + IF(AND(AK$1 = AL$1, AL$2 = "Mixed"), 0.5*AL64, 0)</f>
        <v>0</v>
      </c>
      <c r="AL64" s="5">
        <f>IF('Each Gender - Gold'!AL64+'Each Gender - Silver'!AL64+'Each Gender - Bronze'!AL64 &gt; 0, 'Each Gender - Gold'!AL64*'Medal values'!$B$1+'Each Gender - Silver'!AL64*'Medal values'!$B$2+'Each Gender - Bronze'!AL64*'Medal values'!$B$3, "") + IF(AND(AL$1 = AK$1, AK$2 = "Mixed"), 0.5*AK64, 0) + IF(AND(AL$1 = AM$1, AM$2 = "Mixed"), 0.5*AM64, 0)</f>
        <v>0</v>
      </c>
      <c r="AM64" s="5">
        <f>IF('Each Gender - Gold'!AM64+'Each Gender - Silver'!AM64+'Each Gender - Bronze'!AM64 &gt; 0, 'Each Gender - Gold'!AM64*'Medal values'!$B$1+'Each Gender - Silver'!AM64*'Medal values'!$B$2+'Each Gender - Bronze'!AM64*'Medal values'!$B$3, "") + IF(AND(AM$1 = AL$1, AL$2 = "Mixed"), 0.5*AL64, 0) + IF(AND(AM$1 = AN$1, AN$2 = "Mixed"), 0.5*AN64, 0)</f>
        <v>1</v>
      </c>
      <c r="AN64" s="5">
        <f>IF('Each Gender - Gold'!AN64+'Each Gender - Silver'!AN64+'Each Gender - Bronze'!AN64 &gt; 0, 'Each Gender - Gold'!AN64*'Medal values'!$B$1+'Each Gender - Silver'!AN64*'Medal values'!$B$2+'Each Gender - Bronze'!AN64*'Medal values'!$B$3, "") + IF(AND(AN$1 = AM$1, AM$2 = "Mixed"), 0.5*AM64, 0) + IF(AND(AN$1 = AO$1, AO$2 = "Mixed"), 0.5*AO64, 0)</f>
        <v>0</v>
      </c>
      <c r="AO64" s="5">
        <f>IF('Each Gender - Gold'!AO64+'Each Gender - Silver'!AO64+'Each Gender - Bronze'!AO64 &gt; 0, 'Each Gender - Gold'!AO64*'Medal values'!$B$1+'Each Gender - Silver'!AO64*'Medal values'!$B$2+'Each Gender - Bronze'!AO64*'Medal values'!$B$3, "") + IF(AND(AO$1 = AN$1, AN$2 = "Mixed"), 0.5*AN64, 0) + IF(AND(AO$1 = AP$1, AP$2 = "Mixed"), 0.5*AP64, 0)</f>
        <v>0</v>
      </c>
      <c r="AP64" s="5">
        <f>IF('Each Gender - Gold'!AP64+'Each Gender - Silver'!AP64+'Each Gender - Bronze'!AP64 &gt; 0, 'Each Gender - Gold'!AP64*'Medal values'!$B$1+'Each Gender - Silver'!AP64*'Medal values'!$B$2+'Each Gender - Bronze'!AP64*'Medal values'!$B$3, "") + IF(AND(AP$1 = AO$1, AO$2 = "Mixed"), 0.5*AO64, 0) + IF(AND(AP$1 = AQ$1, AQ$2 = "Mixed"), 0.5*AQ64, 0)</f>
        <v>0</v>
      </c>
      <c r="AQ64" s="5">
        <f>IF('Each Gender - Gold'!AQ64+'Each Gender - Silver'!AQ64+'Each Gender - Bronze'!AQ64 &gt; 0, 'Each Gender - Gold'!AQ64*'Medal values'!$B$1+'Each Gender - Silver'!AQ64*'Medal values'!$B$2+'Each Gender - Bronze'!AQ64*'Medal values'!$B$3, "") + IF(AND(AQ$1 = AP$1, AP$2 = "Mixed"), 0.5*AP64, 0) + IF(AND(AQ$1 = AR$1, AR$2 = "Mixed"), 0.5*AR64, 0)</f>
        <v>1</v>
      </c>
      <c r="AR64" s="5">
        <f>IF('Each Gender - Gold'!AR64+'Each Gender - Silver'!AR64+'Each Gender - Bronze'!AR64 &gt; 0, 'Each Gender - Gold'!AR64*'Medal values'!$B$1+'Each Gender - Silver'!AR64*'Medal values'!$B$2+'Each Gender - Bronze'!AR64*'Medal values'!$B$3, "") + IF(AND(AR$1 = AQ$1, AQ$2 = "Mixed"), 0.5*AQ64, 0) + IF(AND(AR$1 = AS$1, AS$2 = "Mixed"), 0.5*AS64, 0)</f>
        <v>0</v>
      </c>
      <c r="AS64" s="5">
        <f>IF('Each Gender - Gold'!AS64+'Each Gender - Silver'!AS64+'Each Gender - Bronze'!AS64 &gt; 0, 'Each Gender - Gold'!AS64*'Medal values'!$B$1+'Each Gender - Silver'!AS64*'Medal values'!$B$2+'Each Gender - Bronze'!AS64*'Medal values'!$B$3, "") + IF(AND(AS$1 = AR$1, AR$2 = "Mixed"), 0.5*AR64, 0) + IF(AND(AS$1 = AT$1, AT$2 = "Mixed"), 0.5*AT64, 0)</f>
        <v>0</v>
      </c>
      <c r="AT64" s="5">
        <f>IF('Each Gender - Gold'!AT64+'Each Gender - Silver'!AT64+'Each Gender - Bronze'!AT64 &gt; 0, 'Each Gender - Gold'!AT64*'Medal values'!$B$1+'Each Gender - Silver'!AT64*'Medal values'!$B$2+'Each Gender - Bronze'!AT64*'Medal values'!$B$3, "") + IF(AND(AT$1 = AS$1, AS$2 = "Mixed"), 0.5*AS64, 0) + IF(AND(AT$1 = AU$1, AU$2 = "Mixed"), 0.5*AU64, 0)</f>
        <v>0</v>
      </c>
      <c r="AU64" s="5">
        <f>IF('Each Gender - Gold'!AU64+'Each Gender - Silver'!AU64+'Each Gender - Bronze'!AU64 &gt; 0, 'Each Gender - Gold'!AU64*'Medal values'!$B$1+'Each Gender - Silver'!AU64*'Medal values'!$B$2+'Each Gender - Bronze'!AU64*'Medal values'!$B$3, "") + IF(AND(AU$1 = AT$1, AT$2 = "Mixed"), 0.5*AT64, 0) + IF(AND(AU$1 = AV$1, AV$2 = "Mixed"), 0.5*AV64, 0)</f>
        <v>0</v>
      </c>
      <c r="AV64" s="5">
        <f>IF('Each Gender - Gold'!AV64+'Each Gender - Silver'!AV64+'Each Gender - Bronze'!AV64 &gt; 0, 'Each Gender - Gold'!AV64*'Medal values'!$B$1+'Each Gender - Silver'!AV64*'Medal values'!$B$2+'Each Gender - Bronze'!AV64*'Medal values'!$B$3, "") + IF(AND(AV$1 = AU$1, AU$2 = "Mixed"), 0.5*AU64, 0) + IF(AND(AV$1 = AW$1, AW$2 = "Mixed"), 0.5*AW64, 0)</f>
        <v>0</v>
      </c>
      <c r="AW64" s="5">
        <f>IF('Each Gender - Gold'!AW64+'Each Gender - Silver'!AW64+'Each Gender - Bronze'!AW64 &gt; 0, 'Each Gender - Gold'!AW64*'Medal values'!$B$1+'Each Gender - Silver'!AW64*'Medal values'!$B$2+'Each Gender - Bronze'!AW64*'Medal values'!$B$3, "") + IF(AND(AW$1 = AV$1, AV$2 = "Mixed"), 0.5*AV64, 0) + IF(AND(AW$1 = AX$1, AX$2 = "Mixed"), 0.5*AX64, 0)</f>
        <v>0</v>
      </c>
      <c r="AX64" s="5">
        <f>IF('Each Gender - Gold'!AX64+'Each Gender - Silver'!AX64+'Each Gender - Bronze'!AX64 &gt; 0, 'Each Gender - Gold'!AX64*'Medal values'!$B$1+'Each Gender - Silver'!AX64*'Medal values'!$B$2+'Each Gender - Bronze'!AX64*'Medal values'!$B$3, "") + IF(AND(AX$1 = AW$1, AW$2 = "Mixed"), 0.5*AW64, 0) + IF(AND(AX$1 = AY$1, AY$2 = "Mixed"), 0.5*AY64, 0)</f>
        <v>0</v>
      </c>
      <c r="AY64" s="5">
        <f>IF('Each Gender - Gold'!AY64+'Each Gender - Silver'!AY64+'Each Gender - Bronze'!AY64 &gt; 0, 'Each Gender - Gold'!AY64*'Medal values'!$B$1+'Each Gender - Silver'!AY64*'Medal values'!$B$2+'Each Gender - Bronze'!AY64*'Medal values'!$B$3, "") + IF(AND(AY$1 = AX$1, AX$2 = "Mixed"), 0.5*AX64, 0) + IF(AND(AY$1 = AZ$1, AZ$2 = "Mixed"), 0.5*AZ64, 0)</f>
        <v>0</v>
      </c>
      <c r="AZ64" s="5">
        <f>IF('Each Gender - Gold'!AZ64+'Each Gender - Silver'!AZ64+'Each Gender - Bronze'!AZ64 &gt; 0, 'Each Gender - Gold'!AZ64*'Medal values'!$B$1+'Each Gender - Silver'!AZ64*'Medal values'!$B$2+'Each Gender - Bronze'!AZ64*'Medal values'!$B$3, "") + IF(AND(AZ$1 = AY$1, AY$2 = "Mixed"), 0.5*AY64, 0) + IF(AND(AZ$1 = BA$1, BA$2 = "Mixed"), 0.5*BA64, 0)</f>
        <v>0</v>
      </c>
      <c r="BA64" s="5">
        <f>IF('Each Gender - Gold'!BA64+'Each Gender - Silver'!BA64+'Each Gender - Bronze'!BA64 &gt; 0, 'Each Gender - Gold'!BA64*'Medal values'!$B$1+'Each Gender - Silver'!BA64*'Medal values'!$B$2+'Each Gender - Bronze'!BA64*'Medal values'!$B$3, "") + IF(AND(BA$1 = AZ$1, AZ$2 = "Mixed"), 0.5*AZ64, 0) + IF(AND(BA$1 = BB$1, BB$2 = "Mixed"), 0.5*BB64, 0)</f>
        <v>0</v>
      </c>
      <c r="BB64" s="5">
        <f>IF('Each Gender - Gold'!BB64+'Each Gender - Silver'!BB64+'Each Gender - Bronze'!BB64 &gt; 0, 'Each Gender - Gold'!BB64*'Medal values'!$B$1+'Each Gender - Silver'!BB64*'Medal values'!$B$2+'Each Gender - Bronze'!BB64*'Medal values'!$B$3, "") + IF(AND(BB$1 = BA$1, BA$2 = "Mixed"), 0.5*BA64, 0) + IF(AND(BB$1 = BC$1, BC$2 = "Mixed"), 0.5*BC64, 0)</f>
        <v>0</v>
      </c>
      <c r="BC64" s="5">
        <f>IF('Each Gender - Gold'!BC64+'Each Gender - Silver'!BC64+'Each Gender - Bronze'!BC64 &gt; 0, 'Each Gender - Gold'!BC64*'Medal values'!$B$1+'Each Gender - Silver'!BC64*'Medal values'!$B$2+'Each Gender - Bronze'!BC64*'Medal values'!$B$3, "") + IF(AND(BC$1 = BB$1, BB$2 = "Mixed"), 0.5*BB64, 0) + IF(AND(BC$1 = BD$1, BD$2 = "Mixed"), 0.5*BD64, 0)</f>
        <v>0</v>
      </c>
      <c r="BD64" s="5">
        <f>IF('Each Gender - Gold'!BD64+'Each Gender - Silver'!BD64+'Each Gender - Bronze'!BD64 &gt; 0, 'Each Gender - Gold'!BD64*'Medal values'!$B$1+'Each Gender - Silver'!BD64*'Medal values'!$B$2+'Each Gender - Bronze'!BD64*'Medal values'!$B$3, "") + IF(AND(BD$1 = BC$1, BC$2 = "Mixed"), 0.5*BC64, 0) + IF(AND(BD$1 = BE$1, BE$2 = "Mixed"), 0.5*BE64, 0)</f>
        <v>0</v>
      </c>
      <c r="BE64" s="5">
        <f>IF('Each Gender - Gold'!BE64+'Each Gender - Silver'!BE64+'Each Gender - Bronze'!BE64 &gt; 0, 'Each Gender - Gold'!BE64*'Medal values'!$B$1+'Each Gender - Silver'!BE64*'Medal values'!$B$2+'Each Gender - Bronze'!BE64*'Medal values'!$B$3, "") + IF(AND(BE$1 = BD$1, BD$2 = "Mixed"), 0.5*BD64, 0) + IF(AND(BE$1 = BF$1, BF$2 = "Mixed"), 0.5*BF64, 0)</f>
        <v>0</v>
      </c>
      <c r="BF64" s="5">
        <f>IF('Each Gender - Gold'!BF64+'Each Gender - Silver'!BF64+'Each Gender - Bronze'!BF64 &gt; 0, 'Each Gender - Gold'!BF64*'Medal values'!$B$1+'Each Gender - Silver'!BF64*'Medal values'!$B$2+'Each Gender - Bronze'!BF64*'Medal values'!$B$3, "") + IF(AND(BF$1 = BE$1, BE$2 = "Mixed"), 0.5*BE64, 0) + IF(AND(BF$1 = BG$1, BG$2 = "Mixed"), 0.5*BG64, 0)</f>
        <v>0</v>
      </c>
      <c r="BG64" s="5">
        <f>IF('Each Gender - Gold'!BG64+'Each Gender - Silver'!BG64+'Each Gender - Bronze'!BG64 &gt; 0, 'Each Gender - Gold'!BG64*'Medal values'!$B$1+'Each Gender - Silver'!BG64*'Medal values'!$B$2+'Each Gender - Bronze'!BG64*'Medal values'!$B$3, "") + IF(AND(BG$1 = BF$1, BF$2 = "Mixed"), 0.5*BF64, 0) + IF(AND(BG$1 = BH$1, BH$2 = "Mixed"), 0.5*BH64, 0)</f>
        <v>0</v>
      </c>
      <c r="BH64" s="5">
        <f>IF('Each Gender - Gold'!BH64+'Each Gender - Silver'!BH64+'Each Gender - Bronze'!BH64 &gt; 0, 'Each Gender - Gold'!BH64*'Medal values'!$B$1+'Each Gender - Silver'!BH64*'Medal values'!$B$2+'Each Gender - Bronze'!BH64*'Medal values'!$B$3, "") + IF(AND(BH$1 = BG$1, BG$2 = "Mixed"), 0.5*BG64, 0) + IF(AND(BH$1 = BI$1, BI$2 = "Mixed"), 0.5*BI64, 0)</f>
        <v>0</v>
      </c>
      <c r="BI64" s="5">
        <f>IF('Each Gender - Gold'!BI64+'Each Gender - Silver'!BI64+'Each Gender - Bronze'!BI64 &gt; 0, 'Each Gender - Gold'!BI64*'Medal values'!$B$1+'Each Gender - Silver'!BI64*'Medal values'!$B$2+'Each Gender - Bronze'!BI64*'Medal values'!$B$3, "") + IF(AND(BI$1 = BH$1, BH$2 = "Mixed"), 0.5*BH64, 0) + IF(AND(BI$1 = BJ$1, BJ$2 = "Mixed"), 0.5*BJ64, 0)</f>
        <v>0</v>
      </c>
      <c r="BJ64" s="5">
        <f>IF('Each Gender - Gold'!BJ64+'Each Gender - Silver'!BJ64+'Each Gender - Bronze'!BJ64 &gt; 0, 'Each Gender - Gold'!BJ64*'Medal values'!$B$1+'Each Gender - Silver'!BJ64*'Medal values'!$B$2+'Each Gender - Bronze'!BJ64*'Medal values'!$B$3, "") + IF(AND(BJ$1 = BI$1, BI$2 = "Mixed"), 0.5*BI64, 0) + IF(AND(BJ$1 = BK$1, BK$2 = "Mixed"), 0.5*BK64, 0)</f>
        <v>0</v>
      </c>
      <c r="BK64" s="5">
        <f>IF('Each Gender - Gold'!BK64+'Each Gender - Silver'!BK64+'Each Gender - Bronze'!BK64 &gt; 0, 'Each Gender - Gold'!BK64*'Medal values'!$B$1+'Each Gender - Silver'!BK64*'Medal values'!$B$2+'Each Gender - Bronze'!BK64*'Medal values'!$B$3, "") + IF(AND(BK$1 = BJ$1, BJ$2 = "Mixed"), 0.5*BJ64, 0) + IF(AND(BK$1 = BL$1, BL$2 = "Mixed"), 0.5*BL64, 0)</f>
        <v>0</v>
      </c>
      <c r="BL64" s="5">
        <f>IF('Each Gender - Gold'!BL64+'Each Gender - Silver'!BL64+'Each Gender - Bronze'!BL64 &gt; 0, 'Each Gender - Gold'!BL64*'Medal values'!$B$1+'Each Gender - Silver'!BL64*'Medal values'!$B$2+'Each Gender - Bronze'!BL64*'Medal values'!$B$3, "") + IF(AND(BL$1 = BK$1, BK$2 = "Mixed"), 0.5*BK64, 0) + IF(AND(BL$1 = BM$1, BM$2 = "Mixed"), 0.5*BM64, 0)</f>
        <v>0</v>
      </c>
      <c r="BM64" s="5">
        <f>IF('Each Gender - Gold'!BM64+'Each Gender - Silver'!BM64+'Each Gender - Bronze'!BM64 &gt; 0, 'Each Gender - Gold'!BM64*'Medal values'!$B$1+'Each Gender - Silver'!BM64*'Medal values'!$B$2+'Each Gender - Bronze'!BM64*'Medal values'!$B$3, "") + IF(AND(BM$1 = BL$1, BL$2 = "Mixed"), 0.5*BL64, 0) + IF(AND(BM$1 = BN$1, BN$2 = "Mixed"), 0.5*BN64, 0)</f>
        <v>0</v>
      </c>
      <c r="BN64" s="5">
        <f>IF('Each Gender - Gold'!BN64+'Each Gender - Silver'!BN64+'Each Gender - Bronze'!BN64 &gt; 0, 'Each Gender - Gold'!BN64*'Medal values'!$B$1+'Each Gender - Silver'!BN64*'Medal values'!$B$2+'Each Gender - Bronze'!BN64*'Medal values'!$B$3, "") + IF(AND(BN$1 = BM$1, BM$2 = "Mixed"), 0.5*BM64, 0) + IF(AND(BN$1 = BO$1, BO$2 = "Mixed"), 0.5*BO64, 0)</f>
        <v>0</v>
      </c>
      <c r="BO64" s="5">
        <f>IF('Each Gender - Gold'!BO64+'Each Gender - Silver'!BO64+'Each Gender - Bronze'!BO64 &gt; 0, 'Each Gender - Gold'!BO64*'Medal values'!$B$1+'Each Gender - Silver'!BO64*'Medal values'!$B$2+'Each Gender - Bronze'!BO64*'Medal values'!$B$3, "") + IF(AND(BO$1 = BN$1, BN$2 = "Mixed"), 0.5*BN64, 0) + IF(AND(BO$1 = BP$1, BP$2 = "Mixed"), 0.5*BP64, 0)</f>
        <v>0</v>
      </c>
      <c r="BP64" s="5">
        <f>IF('Each Gender - Gold'!BP64+'Each Gender - Silver'!BP64+'Each Gender - Bronze'!BP64 &gt; 0, 'Each Gender - Gold'!BP64*'Medal values'!$B$1+'Each Gender - Silver'!BP64*'Medal values'!$B$2+'Each Gender - Bronze'!BP64*'Medal values'!$B$3, "") + IF(AND(BP$1 = BO$1, BO$2 = "Mixed"), 0.5*BO64, 0) + IF(AND(BP$1 = BQ$1, BQ$2 = "Mixed"), 0.5*BQ64, 0)</f>
        <v>0</v>
      </c>
      <c r="BQ64" s="5">
        <f>IF('Each Gender - Gold'!BQ64+'Each Gender - Silver'!BQ64+'Each Gender - Bronze'!BQ64 &gt; 0, 'Each Gender - Gold'!BQ64*'Medal values'!$B$1+'Each Gender - Silver'!BQ64*'Medal values'!$B$2+'Each Gender - Bronze'!BQ64*'Medal values'!$B$3, "") + IF(AND(BQ$1 = BP$1, BP$2 = "Mixed"), 0.5*BP64, 0) + IF(AND(BQ$1 = BR$1, BR$2 = "Mixed"), 0.5*BR64, 0)</f>
        <v>0</v>
      </c>
      <c r="BR64" s="5">
        <f>IF('Each Gender - Gold'!BR64+'Each Gender - Silver'!BR64+'Each Gender - Bronze'!BR64 &gt; 0, 'Each Gender - Gold'!BR64*'Medal values'!$B$1+'Each Gender - Silver'!BR64*'Medal values'!$B$2+'Each Gender - Bronze'!BR64*'Medal values'!$B$3, "") + IF(AND(BR$1 = BQ$1, BQ$2 = "Mixed"), 0.5*BQ64, 0) + IF(AND(BR$1 = BS$1, BS$2 = "Mixed"), 0.5*BS64, 0)</f>
        <v>0</v>
      </c>
      <c r="BS64" s="5">
        <f>IF('Each Gender - Gold'!BS64+'Each Gender - Silver'!BS64+'Each Gender - Bronze'!BS64 &gt; 0, 'Each Gender - Gold'!BS64*'Medal values'!$B$1+'Each Gender - Silver'!BS64*'Medal values'!$B$2+'Each Gender - Bronze'!BS64*'Medal values'!$B$3, "") + IF(AND(BS$1 = BR$1, BR$2 = "Mixed"), 0.5*BR64, 0) + IF(AND(BS$1 = BT$1, BT$2 = "Mixed"), 0.5*BT64, 0)</f>
        <v>0</v>
      </c>
      <c r="BT64" s="5">
        <f>IF('Each Gender - Gold'!BT64+'Each Gender - Silver'!BT64+'Each Gender - Bronze'!BT64 &gt; 0, 'Each Gender - Gold'!BT64*'Medal values'!$B$1+'Each Gender - Silver'!BT64*'Medal values'!$B$2+'Each Gender - Bronze'!BT64*'Medal values'!$B$3, "") + IF(AND(BT$1 = BS$1, BS$2 = "Mixed"), 0.5*BS64, 0) + IF(AND(BT$1 = BU$1, BU$2 = "Mixed"), 0.5*BU64, 0)</f>
        <v>0</v>
      </c>
      <c r="BU64" s="5">
        <f>IF('Each Gender - Gold'!BU64+'Each Gender - Silver'!BU64+'Each Gender - Bronze'!BU64 &gt; 0, 'Each Gender - Gold'!BU64*'Medal values'!$B$1+'Each Gender - Silver'!BU64*'Medal values'!$B$2+'Each Gender - Bronze'!BU64*'Medal values'!$B$3, "") + IF(AND(BU$1 = BT$1, BT$2 = "Mixed"), 0.5*BT64, 0) + IF(AND(BU$1 = BV$1, BV$2 = "Mixed"), 0.5*BV64, 0)</f>
        <v>0</v>
      </c>
      <c r="BV64" s="5">
        <f>IF('Each Gender - Gold'!BV64+'Each Gender - Silver'!BV64+'Each Gender - Bronze'!BV64 &gt; 0, 'Each Gender - Gold'!BV64*'Medal values'!$B$1+'Each Gender - Silver'!BV64*'Medal values'!$B$2+'Each Gender - Bronze'!BV64*'Medal values'!$B$3, "") + IF(AND(BV$1 = BU$1, BU$2 = "Mixed"), 0.5*BU64, 0) + IF(AND(BV$1 = BW$1, BW$2 = "Mixed"), 0.5*BW64, 0)</f>
        <v>0</v>
      </c>
      <c r="BW64" s="5">
        <f>IF('Each Gender - Gold'!BW64+'Each Gender - Silver'!BW64+'Each Gender - Bronze'!BW64 &gt; 0, 'Each Gender - Gold'!BW64*'Medal values'!$B$1+'Each Gender - Silver'!BW64*'Medal values'!$B$2+'Each Gender - Bronze'!BW64*'Medal values'!$B$3, "") + IF(AND(BW$1 = BV$1, BV$2 = "Mixed"), 0.5*BV64, 0) + IF(AND(BW$1 = BX$1, BX$2 = "Mixed"), 0.5*BX64, 0)</f>
        <v>0</v>
      </c>
      <c r="BX64" s="5">
        <f>IF('Each Gender - Gold'!BX64+'Each Gender - Silver'!BX64+'Each Gender - Bronze'!BX64 &gt; 0, 'Each Gender - Gold'!BX64*'Medal values'!$B$1+'Each Gender - Silver'!BX64*'Medal values'!$B$2+'Each Gender - Bronze'!BX64*'Medal values'!$B$3, "") + IF(AND(BX$1 = BW$1, BW$2 = "Mixed"), 0.5*BW64, 0) + IF(AND(BX$1 = BY$1, BY$2 = "Mixed"), 0.5*BY64, 0)</f>
        <v>0</v>
      </c>
      <c r="BY64" s="5">
        <f>IF('Each Gender - Gold'!BY64+'Each Gender - Silver'!BY64+'Each Gender - Bronze'!BY64 &gt; 0, 'Each Gender - Gold'!BY64*'Medal values'!$B$1+'Each Gender - Silver'!BY64*'Medal values'!$B$2+'Each Gender - Bronze'!BY64*'Medal values'!$B$3, "") + IF(AND(BY$1 = BX$1, BX$2 = "Mixed"), 0.5*BX64, 0) + IF(AND(BY$1 = BZ$1, BZ$2 = "Mixed"), 0.5*BZ64, 0)</f>
        <v>0</v>
      </c>
      <c r="BZ64" s="5">
        <f>IF('Each Gender - Gold'!BZ64+'Each Gender - Silver'!BZ64+'Each Gender - Bronze'!BZ64 &gt; 0, 'Each Gender - Gold'!BZ64*'Medal values'!$B$1+'Each Gender - Silver'!BZ64*'Medal values'!$B$2+'Each Gender - Bronze'!BZ64*'Medal values'!$B$3, "") + IF(AND(BZ$1 = BY$1, BY$2 = "Mixed"), 0.5*BY64, 0) + IF(AND(BZ$1 = CA$1, CA$2 = "Mixed"), 0.5*CA64, 0)</f>
        <v>0</v>
      </c>
      <c r="CA64" s="5">
        <f>IF('Each Gender - Gold'!CA64+'Each Gender - Silver'!CA64+'Each Gender - Bronze'!CA64 &gt; 0, 'Each Gender - Gold'!CA64*'Medal values'!$B$1+'Each Gender - Silver'!CA64*'Medal values'!$B$2+'Each Gender - Bronze'!CA64*'Medal values'!$B$3, "") + IF(AND(CA$1 = BZ$1, BZ$2 = "Mixed"), 0.5*BZ64, 0) + IF(AND(CA$1 = CB$1, CB$2 = "Mixed"), 0.5*CB64, 0)</f>
        <v>0</v>
      </c>
      <c r="CB64" s="5">
        <f>IF('Each Gender - Gold'!CB64+'Each Gender - Silver'!CB64+'Each Gender - Bronze'!CB64 &gt; 0, 'Each Gender - Gold'!CB64*'Medal values'!$B$1+'Each Gender - Silver'!CB64*'Medal values'!$B$2+'Each Gender - Bronze'!CB64*'Medal values'!$B$3, "") + IF(AND(CB$1 = CA$1, CA$2 = "Mixed"), 0.5*CA64, 0) + IF(AND(CB$1 = CC$1, CC$2 = "Mixed"), 0.5*CC64, 0)</f>
        <v>0</v>
      </c>
      <c r="CC64" s="5">
        <f>IF('Each Gender - Gold'!CC64+'Each Gender - Silver'!CC64+'Each Gender - Bronze'!CC64 &gt; 0, 'Each Gender - Gold'!CC64*'Medal values'!$B$1+'Each Gender - Silver'!CC64*'Medal values'!$B$2+'Each Gender - Bronze'!CC64*'Medal values'!$B$3, "") + IF(AND(CC$1 = CB$1, CB$2 = "Mixed"), 0.5*CB64, 0) + IF(AND(CC$1 = CD$1, CD$2 = "Mixed"), 0.5*CD64, 0)</f>
        <v>0</v>
      </c>
      <c r="CD64" s="5">
        <f>IF('Each Gender - Gold'!CD64+'Each Gender - Silver'!CD64+'Each Gender - Bronze'!CD64 &gt; 0, 'Each Gender - Gold'!CD64*'Medal values'!$B$1+'Each Gender - Silver'!CD64*'Medal values'!$B$2+'Each Gender - Bronze'!CD64*'Medal values'!$B$3, "") + IF(AND(CD$1 = CC$1, CC$2 = "Mixed"), 0.5*CC64, 0) + IF(AND(CD$1 = CE$1, CE$2 = "Mixed"), 0.5*CE64, 0)</f>
        <v>0</v>
      </c>
      <c r="CE64" s="5">
        <f>IF('Each Gender - Gold'!CE64+'Each Gender - Silver'!CE64+'Each Gender - Bronze'!CE64 &gt; 0, 'Each Gender - Gold'!CE64*'Medal values'!$B$1+'Each Gender - Silver'!CE64*'Medal values'!$B$2+'Each Gender - Bronze'!CE64*'Medal values'!$B$3, "") + IF(AND(CE$1 = CD$1, CD$2 = "Mixed"), 0.5*CD64, 0) + IF(AND(CE$1 = CF$1, CF$2 = "Mixed"), 0.5*CF64, 0)</f>
        <v>0</v>
      </c>
      <c r="CF64" s="5">
        <f>IF('Each Gender - Gold'!CF64+'Each Gender - Silver'!CF64+'Each Gender - Bronze'!CF64 &gt; 0, 'Each Gender - Gold'!CF64*'Medal values'!$B$1+'Each Gender - Silver'!CF64*'Medal values'!$B$2+'Each Gender - Bronze'!CF64*'Medal values'!$B$3, "") + IF(AND(CF$1 = CE$1, CE$2 = "Mixed"), 0.5*CE64, 0) + IF(AND(CF$1 = CG$1, CG$2 = "Mixed"), 0.5*CG64, 0)</f>
        <v>0</v>
      </c>
      <c r="CG64" s="5">
        <f>IF('Each Gender - Gold'!CG64+'Each Gender - Silver'!CG64+'Each Gender - Bronze'!CG64 &gt; 0, 'Each Gender - Gold'!CG64*'Medal values'!$B$1+'Each Gender - Silver'!CG64*'Medal values'!$B$2+'Each Gender - Bronze'!CG64*'Medal values'!$B$3, "") + IF(AND(CG$1 = CF$1, CF$2 = "Mixed"), 0.5*CF64, 0) + IF(AND(CG$1 = CH$1, CH$2 = "Mixed"), 0.5*CH64, 0)</f>
        <v>0</v>
      </c>
      <c r="CH64" s="5">
        <f>IF('Each Gender - Gold'!CH64+'Each Gender - Silver'!CH64+'Each Gender - Bronze'!CH64 &gt; 0, 'Each Gender - Gold'!CH64*'Medal values'!$B$1+'Each Gender - Silver'!CH64*'Medal values'!$B$2+'Each Gender - Bronze'!CH64*'Medal values'!$B$3, "") + IF(AND(CH$1 = CG$1, CG$2 = "Mixed"), 0.5*CG64, 0) + IF(AND(CH$1 = CI$1, CI$2 = "Mixed"), 0.5*CI64, 0)</f>
        <v>0</v>
      </c>
      <c r="CI64" s="5">
        <f>IF('Each Gender - Gold'!CI64+'Each Gender - Silver'!CI64+'Each Gender - Bronze'!CI64 &gt; 0, 'Each Gender - Gold'!CI64*'Medal values'!$B$1+'Each Gender - Silver'!CI64*'Medal values'!$B$2+'Each Gender - Bronze'!CI64*'Medal values'!$B$3, "") + IF(AND(CI$1 = CH$1, CH$2 = "Mixed"), 0.5*CH64, 0) + IF(AND(CI$1 = CJ$1, CJ$2 = "Mixed"), 0.5*CJ64, 0)</f>
        <v>0</v>
      </c>
      <c r="CJ64" s="5">
        <f>IF('Each Gender - Gold'!CJ64+'Each Gender - Silver'!CJ64+'Each Gender - Bronze'!CJ64 &gt; 0, 'Each Gender - Gold'!CJ64*'Medal values'!$B$1+'Each Gender - Silver'!CJ64*'Medal values'!$B$2+'Each Gender - Bronze'!CJ64*'Medal values'!$B$3, "") + IF(AND(CJ$1 = CI$1, CI$2 = "Mixed"), 0.5*CI64, 0) + IF(AND(CJ$1 = CK$1, CK$2 = "Mixed"), 0.5*CK64, 0)</f>
        <v>0</v>
      </c>
      <c r="CK64" s="5">
        <f>IF('Each Gender - Gold'!CK64+'Each Gender - Silver'!CK64+'Each Gender - Bronze'!CK64 &gt; 0, 'Each Gender - Gold'!CK64*'Medal values'!$B$1+'Each Gender - Silver'!CK64*'Medal values'!$B$2+'Each Gender - Bronze'!CK64*'Medal values'!$B$3, "") + IF(AND(CK$1 = CJ$1, CJ$2 = "Mixed"), 0.5*CJ64, 0) + IF(AND(CK$1 = CL$1, CL$2 = "Mixed"), 0.5*CL64, 0)</f>
        <v>0</v>
      </c>
      <c r="CL64" s="5">
        <f>IF('Each Gender - Gold'!CL64+'Each Gender - Silver'!CL64+'Each Gender - Bronze'!CL64 &gt; 0, 'Each Gender - Gold'!CL64*'Medal values'!$B$1+'Each Gender - Silver'!CL64*'Medal values'!$B$2+'Each Gender - Bronze'!CL64*'Medal values'!$B$3, "") + IF(AND(CL$1 = CK$1, CK$2 = "Mixed"), 0.5*CK64, 0) + IF(AND(CL$1 = CM$1, CM$2 = "Mixed"), 0.5*CM64, 0)</f>
        <v>0</v>
      </c>
      <c r="CM64" s="5">
        <f>IF('Each Gender - Gold'!CM64+'Each Gender - Silver'!CM64+'Each Gender - Bronze'!CM64 &gt; 0, 'Each Gender - Gold'!CM64*'Medal values'!$B$1+'Each Gender - Silver'!CM64*'Medal values'!$B$2+'Each Gender - Bronze'!CM64*'Medal values'!$B$3, "") + IF(AND(CM$1 = CL$1, CL$2 = "Mixed"), 0.5*CL64, 0) + IF(AND(CM$1 = CN$1, CN$2 = "Mixed"), 0.5*CN64, 0)</f>
        <v>0</v>
      </c>
      <c r="CN64" s="5">
        <f>IF('Each Gender - Gold'!CN64+'Each Gender - Silver'!CN64+'Each Gender - Bronze'!CN64 &gt; 0, 'Each Gender - Gold'!CN64*'Medal values'!$B$1+'Each Gender - Silver'!CN64*'Medal values'!$B$2+'Each Gender - Bronze'!CN64*'Medal values'!$B$3, "") + IF(AND(CN$1 = CM$1, CM$2 = "Mixed"), 0.5*CM64, 0) + IF(AND(CN$1 = CO$1, CO$2 = "Mixed"), 0.5*CO64, 0)</f>
        <v>0</v>
      </c>
      <c r="CO64" s="5">
        <f>IF('Each Gender - Gold'!CO64+'Each Gender - Silver'!CO64+'Each Gender - Bronze'!CO64 &gt; 0, 'Each Gender - Gold'!CO64*'Medal values'!$B$1+'Each Gender - Silver'!CO64*'Medal values'!$B$2+'Each Gender - Bronze'!CO64*'Medal values'!$B$3, "") + IF(AND(CO$1 = CN$1, CN$2 = "Mixed"), 0.5*CN64, 0) + IF(AND(CO$1 = CP$1, CP$2 = "Mixed"), 0.5*CP64, 0)</f>
        <v>0</v>
      </c>
      <c r="CP64" s="5">
        <f>IF('Each Gender - Gold'!CP64+'Each Gender - Silver'!CP64+'Each Gender - Bronze'!CP64 &gt; 0, 'Each Gender - Gold'!CP64*'Medal values'!$B$1+'Each Gender - Silver'!CP64*'Medal values'!$B$2+'Each Gender - Bronze'!CP64*'Medal values'!$B$3, "") + IF(AND(CP$1 = CO$1, CO$2 = "Mixed"), 0.5*CO64, 0) + IF(AND(CP$1 = CQ$1, CQ$2 = "Mixed"), 0.5*CQ64, 0)</f>
        <v>0</v>
      </c>
      <c r="CQ64" s="5">
        <f>IF('Each Gender - Gold'!CQ64+'Each Gender - Silver'!CQ64+'Each Gender - Bronze'!CQ64 &gt; 0, 'Each Gender - Gold'!CQ64*'Medal values'!$B$1+'Each Gender - Silver'!CQ64*'Medal values'!$B$2+'Each Gender - Bronze'!CQ64*'Medal values'!$B$3, "") + IF(AND(CQ$1 = CP$1, CP$2 = "Mixed"), 0.5*CP64, 0) + IF(AND(CQ$1 = CR$1, CR$2 = "Mixed"), 0.5*CR64, 0)</f>
        <v>0</v>
      </c>
      <c r="CR64" s="5">
        <f>IF('Each Gender - Gold'!CR64+'Each Gender - Silver'!CR64+'Each Gender - Bronze'!CR64 &gt; 0, 'Each Gender - Gold'!CR64*'Medal values'!$B$1+'Each Gender - Silver'!CR64*'Medal values'!$B$2+'Each Gender - Bronze'!CR64*'Medal values'!$B$3, "") + IF(AND(CR$1 = CQ$1, CQ$2 = "Mixed"), 0.5*CQ64, 0) + IF(AND(CR$1 = CS$1, CS$2 = "Mixed"), 0.5*CS64, 0)</f>
        <v>0</v>
      </c>
      <c r="CS64" s="5">
        <f>IF('Each Gender - Gold'!CS64+'Each Gender - Silver'!CS64+'Each Gender - Bronze'!CS64 &gt; 0, 'Each Gender - Gold'!CS64*'Medal values'!$B$1+'Each Gender - Silver'!CS64*'Medal values'!$B$2+'Each Gender - Bronze'!CS64*'Medal values'!$B$3, "") + IF(AND(CS$1 = CR$1, CR$2 = "Mixed"), 0.5*CR64, 0) + IF(AND(CS$1 = CT$1, CT$2 = "Mixed"), 0.5*CT64, 0)</f>
        <v>0</v>
      </c>
      <c r="CT64" s="5">
        <f>IF('Each Gender - Gold'!CT64+'Each Gender - Silver'!CT64+'Each Gender - Bronze'!CT64 &gt; 0, 'Each Gender - Gold'!CT64*'Medal values'!$B$1+'Each Gender - Silver'!CT64*'Medal values'!$B$2+'Each Gender - Bronze'!CT64*'Medal values'!$B$3, "") + IF(AND(CT$1 = CS$1, CS$2 = "Mixed"), 0.5*CS64, 0) + IF(AND(CT$1 = CU$1, CU$2 = "Mixed"), 0.5*CU64, 0)</f>
        <v>1</v>
      </c>
      <c r="CU64" s="5">
        <f>IF('Each Gender - Gold'!CU64+'Each Gender - Silver'!CU64+'Each Gender - Bronze'!CU64 &gt; 0, 'Each Gender - Gold'!CU64*'Medal values'!$B$1+'Each Gender - Silver'!CU64*'Medal values'!$B$2+'Each Gender - Bronze'!CU64*'Medal values'!$B$3, "") + IF(AND(CU$1 = CT$1, CT$2 = "Mixed"), 0.5*CT64, 0) + IF(AND(CU$1 = CV$1, CV$2 = "Mixed"), 0.5*CV64, 0)</f>
        <v>0</v>
      </c>
      <c r="CV64" s="5">
        <f>IF('Each Gender - Gold'!CV64+'Each Gender - Silver'!CV64+'Each Gender - Bronze'!CV64 &gt; 0, 'Each Gender - Gold'!CV64*'Medal values'!$B$1+'Each Gender - Silver'!CV64*'Medal values'!$B$2+'Each Gender - Bronze'!CV64*'Medal values'!$B$3, "") + IF(AND(CV$1 = CU$1, CU$2 = "Mixed"), 0.5*CU64, 0) + IF(AND(CV$1 = CW$1, CW$2 = "Mixed"), 0.5*CW64, 0)</f>
        <v>0</v>
      </c>
      <c r="CW64" s="5">
        <f t="shared" ref="CW64:CX64" si="62">SUMIF($B$2:$CV$2,CW$2, $B64:$CV64)</f>
        <v>1.5</v>
      </c>
      <c r="CX64" s="5">
        <f t="shared" si="62"/>
        <v>2.5</v>
      </c>
    </row>
    <row r="65">
      <c r="A65" s="5" t="str">
        <f>Countries!A63</f>
        <v>MGL</v>
      </c>
      <c r="B65" s="5">
        <f>IF('Each Gender - Gold'!B65+'Each Gender - Silver'!B65+'Each Gender - Bronze'!B65 &gt; 0, 'Each Gender - Gold'!B65*'Medal values'!$B$1+'Each Gender - Silver'!B65*'Medal values'!$B$2+'Each Gender - Bronze'!B65*'Medal values'!$B$3, "") + IF(AND(B$1 = A$1, A$2 = "Mixed"), 0.5*A65, 0) + IF(AND(B$1 = C$1, C$2 = "Mixed"), 0.5*C65, 0)</f>
        <v>0</v>
      </c>
      <c r="C65" s="5">
        <f>IF('Each Gender - Gold'!C65+'Each Gender - Silver'!C65+'Each Gender - Bronze'!C65 &gt; 0, 'Each Gender - Gold'!C65*'Medal values'!$B$1+'Each Gender - Silver'!C65*'Medal values'!$B$2+'Each Gender - Bronze'!C65*'Medal values'!$B$3, "") + IF(AND(C$1 = B$1, B$2 = "Mixed"), 0.5*B65, 0) + IF(AND(C$1 = D$1, D$2 = "Mixed"), 0.5*D65, 0)</f>
        <v>0</v>
      </c>
      <c r="D65" s="5">
        <f>IF('Each Gender - Gold'!D65+'Each Gender - Silver'!D65+'Each Gender - Bronze'!D65 &gt; 0, 'Each Gender - Gold'!D65*'Medal values'!$B$1+'Each Gender - Silver'!D65*'Medal values'!$B$2+'Each Gender - Bronze'!D65*'Medal values'!$B$3, "") + IF(AND(D$1 = C$1, C$2 = "Mixed"), 0.5*C65, 0) + IF(AND(D$1 = E$1, E$2 = "Mixed"), 0.5*E65, 0)</f>
        <v>0</v>
      </c>
      <c r="E65" s="5">
        <f>IF('Each Gender - Gold'!E65+'Each Gender - Silver'!E65+'Each Gender - Bronze'!E65 &gt; 0, 'Each Gender - Gold'!E65*'Medal values'!$B$1+'Each Gender - Silver'!E65*'Medal values'!$B$2+'Each Gender - Bronze'!E65*'Medal values'!$B$3, "") + IF(AND(E$1 = D$1, D$2 = "Mixed"), 0.5*D65, 0) + IF(AND(E$1 = F$1, F$2 = "Mixed"), 0.5*F65, 0)</f>
        <v>0</v>
      </c>
      <c r="F65" s="5">
        <f>IF('Each Gender - Gold'!F65+'Each Gender - Silver'!F65+'Each Gender - Bronze'!F65 &gt; 0, 'Each Gender - Gold'!F65*'Medal values'!$B$1+'Each Gender - Silver'!F65*'Medal values'!$B$2+'Each Gender - Bronze'!F65*'Medal values'!$B$3, "") + IF(AND(F$1 = E$1, E$2 = "Mixed"), 0.5*E65, 0) + IF(AND(F$1 = G$1, G$2 = "Mixed"), 0.5*G65, 0)</f>
        <v>0</v>
      </c>
      <c r="G65" s="5">
        <f>IF('Each Gender - Gold'!G65+'Each Gender - Silver'!G65+'Each Gender - Bronze'!G65 &gt; 0, 'Each Gender - Gold'!G65*'Medal values'!$B$1+'Each Gender - Silver'!G65*'Medal values'!$B$2+'Each Gender - Bronze'!G65*'Medal values'!$B$3, "") + IF(AND(G$1 = F$1, F$2 = "Mixed"), 0.5*F65, 0) + IF(AND(G$1 = H$1, H$2 = "Mixed"), 0.5*H65, 0)</f>
        <v>0</v>
      </c>
      <c r="H65" s="5">
        <f>IF('Each Gender - Gold'!H65+'Each Gender - Silver'!H65+'Each Gender - Bronze'!H65 &gt; 0, 'Each Gender - Gold'!H65*'Medal values'!$B$1+'Each Gender - Silver'!H65*'Medal values'!$B$2+'Each Gender - Bronze'!H65*'Medal values'!$B$3, "") + IF(AND(H$1 = G$1, G$2 = "Mixed"), 0.5*G65, 0) + IF(AND(H$1 = I$1, I$2 = "Mixed"), 0.5*I65, 0)</f>
        <v>0</v>
      </c>
      <c r="I65" s="5">
        <f>IF('Each Gender - Gold'!I65+'Each Gender - Silver'!I65+'Each Gender - Bronze'!I65 &gt; 0, 'Each Gender - Gold'!I65*'Medal values'!$B$1+'Each Gender - Silver'!I65*'Medal values'!$B$2+'Each Gender - Bronze'!I65*'Medal values'!$B$3, "") + IF(AND(I$1 = H$1, H$2 = "Mixed"), 0.5*H65, 0) + IF(AND(I$1 = J$1, J$2 = "Mixed"), 0.5*J65, 0)</f>
        <v>0</v>
      </c>
      <c r="J65" s="5">
        <f>IF('Each Gender - Gold'!J65+'Each Gender - Silver'!J65+'Each Gender - Bronze'!J65 &gt; 0, 'Each Gender - Gold'!J65*'Medal values'!$B$1+'Each Gender - Silver'!J65*'Medal values'!$B$2+'Each Gender - Bronze'!J65*'Medal values'!$B$3, "") + IF(AND(J$1 = I$1, I$2 = "Mixed"), 0.5*I65, 0) + IF(AND(J$1 = K$1, K$2 = "Mixed"), 0.5*K65, 0)</f>
        <v>0</v>
      </c>
      <c r="K65" s="5">
        <f>IF('Each Gender - Gold'!K65+'Each Gender - Silver'!K65+'Each Gender - Bronze'!K65 &gt; 0, 'Each Gender - Gold'!K65*'Medal values'!$B$1+'Each Gender - Silver'!K65*'Medal values'!$B$2+'Each Gender - Bronze'!K65*'Medal values'!$B$3, "") + IF(AND(K$1 = J$1, J$2 = "Mixed"), 0.5*J65, 0) + IF(AND(K$1 = L$1, L$2 = "Mixed"), 0.5*L65, 0)</f>
        <v>0</v>
      </c>
      <c r="L65" s="5">
        <f>IF('Each Gender - Gold'!L65+'Each Gender - Silver'!L65+'Each Gender - Bronze'!L65 &gt; 0, 'Each Gender - Gold'!L65*'Medal values'!$B$1+'Each Gender - Silver'!L65*'Medal values'!$B$2+'Each Gender - Bronze'!L65*'Medal values'!$B$3, "") + IF(AND(L$1 = K$1, K$2 = "Mixed"), 0.5*K65, 0) + IF(AND(L$1 = M$1, M$2 = "Mixed"), 0.5*M65, 0)</f>
        <v>0</v>
      </c>
      <c r="M65" s="5">
        <f>IF('Each Gender - Gold'!M65+'Each Gender - Silver'!M65+'Each Gender - Bronze'!M65 &gt; 0, 'Each Gender - Gold'!M65*'Medal values'!$B$1+'Each Gender - Silver'!M65*'Medal values'!$B$2+'Each Gender - Bronze'!M65*'Medal values'!$B$3, "") + IF(AND(M$1 = L$1, L$2 = "Mixed"), 0.5*L65, 0) + IF(AND(M$1 = N$1, N$2 = "Mixed"), 0.5*N65, 0)</f>
        <v>0</v>
      </c>
      <c r="N65" s="5">
        <f>IF('Each Gender - Gold'!N65+'Each Gender - Silver'!N65+'Each Gender - Bronze'!N65 &gt; 0, 'Each Gender - Gold'!N65*'Medal values'!$B$1+'Each Gender - Silver'!N65*'Medal values'!$B$2+'Each Gender - Bronze'!N65*'Medal values'!$B$3, "") + IF(AND(N$1 = M$1, M$2 = "Mixed"), 0.5*M65, 0) + IF(AND(N$1 = O$1, O$2 = "Mixed"), 0.5*O65, 0)</f>
        <v>0</v>
      </c>
      <c r="O65" s="5">
        <f>IF('Each Gender - Gold'!O65+'Each Gender - Silver'!O65+'Each Gender - Bronze'!O65 &gt; 0, 'Each Gender - Gold'!O65*'Medal values'!$B$1+'Each Gender - Silver'!O65*'Medal values'!$B$2+'Each Gender - Bronze'!O65*'Medal values'!$B$3, "") + IF(AND(O$1 = N$1, N$2 = "Mixed"), 0.5*N65, 0) + IF(AND(O$1 = P$1, P$2 = "Mixed"), 0.5*P65, 0)</f>
        <v>0</v>
      </c>
      <c r="P65" s="5">
        <f>IF('Each Gender - Gold'!P65+'Each Gender - Silver'!P65+'Each Gender - Bronze'!P65 &gt; 0, 'Each Gender - Gold'!P65*'Medal values'!$B$1+'Each Gender - Silver'!P65*'Medal values'!$B$2+'Each Gender - Bronze'!P65*'Medal values'!$B$3, "") + IF(AND(P$1 = O$1, O$2 = "Mixed"), 0.5*O65, 0) + IF(AND(P$1 = Q$1, Q$2 = "Mixed"), 0.5*Q65, 0)</f>
        <v>0</v>
      </c>
      <c r="Q65" s="5">
        <f>IF('Each Gender - Gold'!Q65+'Each Gender - Silver'!Q65+'Each Gender - Bronze'!Q65 &gt; 0, 'Each Gender - Gold'!Q65*'Medal values'!$B$1+'Each Gender - Silver'!Q65*'Medal values'!$B$2+'Each Gender - Bronze'!Q65*'Medal values'!$B$3, "") + IF(AND(Q$1 = P$1, P$2 = "Mixed"), 0.5*P65, 0) + IF(AND(Q$1 = R$1, R$2 = "Mixed"), 0.5*R65, 0)</f>
        <v>0</v>
      </c>
      <c r="R65" s="5">
        <f>IF('Each Gender - Gold'!R65+'Each Gender - Silver'!R65+'Each Gender - Bronze'!R65 &gt; 0, 'Each Gender - Gold'!R65*'Medal values'!$B$1+'Each Gender - Silver'!R65*'Medal values'!$B$2+'Each Gender - Bronze'!R65*'Medal values'!$B$3, "") + IF(AND(R$1 = Q$1, Q$2 = "Mixed"), 0.5*Q65, 0) + IF(AND(R$1 = S$1, S$2 = "Mixed"), 0.5*S65, 0)</f>
        <v>0</v>
      </c>
      <c r="S65" s="5">
        <f>IF('Each Gender - Gold'!S65+'Each Gender - Silver'!S65+'Each Gender - Bronze'!S65 &gt; 0, 'Each Gender - Gold'!S65*'Medal values'!$B$1+'Each Gender - Silver'!S65*'Medal values'!$B$2+'Each Gender - Bronze'!S65*'Medal values'!$B$3, "") + IF(AND(S$1 = R$1, R$2 = "Mixed"), 0.5*R65, 0) + IF(AND(S$1 = T$1, T$2 = "Mixed"), 0.5*T65, 0)</f>
        <v>0</v>
      </c>
      <c r="T65" s="5">
        <f>IF('Each Gender - Gold'!T65+'Each Gender - Silver'!T65+'Each Gender - Bronze'!T65 &gt; 0, 'Each Gender - Gold'!T65*'Medal values'!$B$1+'Each Gender - Silver'!T65*'Medal values'!$B$2+'Each Gender - Bronze'!T65*'Medal values'!$B$3, "") + IF(AND(T$1 = S$1, S$2 = "Mixed"), 0.5*S65, 0) + IF(AND(T$1 = U$1, U$2 = "Mixed"), 0.5*U65, 0)</f>
        <v>0</v>
      </c>
      <c r="U65" s="5">
        <f>IF('Each Gender - Gold'!U65+'Each Gender - Silver'!U65+'Each Gender - Bronze'!U65 &gt; 0, 'Each Gender - Gold'!U65*'Medal values'!$B$1+'Each Gender - Silver'!U65*'Medal values'!$B$2+'Each Gender - Bronze'!U65*'Medal values'!$B$3, "") + IF(AND(U$1 = T$1, T$2 = "Mixed"), 0.5*T65, 0) + IF(AND(U$1 = V$1, V$2 = "Mixed"), 0.5*V65, 0)</f>
        <v>0</v>
      </c>
      <c r="V65" s="5">
        <f>IF('Each Gender - Gold'!V65+'Each Gender - Silver'!V65+'Each Gender - Bronze'!V65 &gt; 0, 'Each Gender - Gold'!V65*'Medal values'!$B$1+'Each Gender - Silver'!V65*'Medal values'!$B$2+'Each Gender - Bronze'!V65*'Medal values'!$B$3, "") + IF(AND(V$1 = U$1, U$2 = "Mixed"), 0.5*U65, 0) + IF(AND(V$1 = W$1, W$2 = "Mixed"), 0.5*W65, 0)</f>
        <v>0</v>
      </c>
      <c r="W65" s="5">
        <f>IF('Each Gender - Gold'!W65+'Each Gender - Silver'!W65+'Each Gender - Bronze'!W65 &gt; 0, 'Each Gender - Gold'!W65*'Medal values'!$B$1+'Each Gender - Silver'!W65*'Medal values'!$B$2+'Each Gender - Bronze'!W65*'Medal values'!$B$3, "") + IF(AND(W$1 = V$1, V$2 = "Mixed"), 0.5*V65, 0) + IF(AND(W$1 = X$1, X$2 = "Mixed"), 0.5*X65, 0)</f>
        <v>0</v>
      </c>
      <c r="X65" s="5">
        <f>IF('Each Gender - Gold'!X65+'Each Gender - Silver'!X65+'Each Gender - Bronze'!X65 &gt; 0, 'Each Gender - Gold'!X65*'Medal values'!$B$1+'Each Gender - Silver'!X65*'Medal values'!$B$2+'Each Gender - Bronze'!X65*'Medal values'!$B$3, "") + IF(AND(X$1 = W$1, W$2 = "Mixed"), 0.5*W65, 0) + IF(AND(X$1 = Y$1, Y$2 = "Mixed"), 0.5*Y65, 0)</f>
        <v>0</v>
      </c>
      <c r="Y65" s="5">
        <f>IF('Each Gender - Gold'!Y65+'Each Gender - Silver'!Y65+'Each Gender - Bronze'!Y65 &gt; 0, 'Each Gender - Gold'!Y65*'Medal values'!$B$1+'Each Gender - Silver'!Y65*'Medal values'!$B$2+'Each Gender - Bronze'!Y65*'Medal values'!$B$3, "") + IF(AND(Y$1 = X$1, X$2 = "Mixed"), 0.5*X65, 0) + IF(AND(Y$1 = Z$1, Z$2 = "Mixed"), 0.5*Z65, 0)</f>
        <v>0</v>
      </c>
      <c r="Z65" s="5">
        <f>IF('Each Gender - Gold'!Z65+'Each Gender - Silver'!Z65+'Each Gender - Bronze'!Z65 &gt; 0, 'Each Gender - Gold'!Z65*'Medal values'!$B$1+'Each Gender - Silver'!Z65*'Medal values'!$B$2+'Each Gender - Bronze'!Z65*'Medal values'!$B$3, "") + IF(AND(Z$1 = Y$1, Y$2 = "Mixed"), 0.5*Y65, 0) + IF(AND(Z$1 = AA$1, AA$2 = "Mixed"), 0.5*AA65, 0)</f>
        <v>0</v>
      </c>
      <c r="AA65" s="5">
        <f>IF('Each Gender - Gold'!AA65+'Each Gender - Silver'!AA65+'Each Gender - Bronze'!AA65 &gt; 0, 'Each Gender - Gold'!AA65*'Medal values'!$B$1+'Each Gender - Silver'!AA65*'Medal values'!$B$2+'Each Gender - Bronze'!AA65*'Medal values'!$B$3, "") + IF(AND(AA$1 = Z$1, Z$2 = "Mixed"), 0.5*Z65, 0) + IF(AND(AA$1 = AB$1, AB$2 = "Mixed"), 0.5*AB65, 0)</f>
        <v>0</v>
      </c>
      <c r="AB65" s="5">
        <f>IF('Each Gender - Gold'!AB65+'Each Gender - Silver'!AB65+'Each Gender - Bronze'!AB65 &gt; 0, 'Each Gender - Gold'!AB65*'Medal values'!$B$1+'Each Gender - Silver'!AB65*'Medal values'!$B$2+'Each Gender - Bronze'!AB65*'Medal values'!$B$3, "") + IF(AND(AB$1 = AA$1, AA$2 = "Mixed"), 0.5*AA65, 0) + IF(AND(AB$1 = AC$1, AC$2 = "Mixed"), 0.5*AC65, 0)</f>
        <v>0</v>
      </c>
      <c r="AC65" s="5">
        <f>IF('Each Gender - Gold'!AC65+'Each Gender - Silver'!AC65+'Each Gender - Bronze'!AC65 &gt; 0, 'Each Gender - Gold'!AC65*'Medal values'!$B$1+'Each Gender - Silver'!AC65*'Medal values'!$B$2+'Each Gender - Bronze'!AC65*'Medal values'!$B$3, "") + IF(AND(AC$1 = AB$1, AB$2 = "Mixed"), 0.5*AB65, 0) + IF(AND(AC$1 = AD$1, AD$2 = "Mixed"), 0.5*AD65, 0)</f>
        <v>0</v>
      </c>
      <c r="AD65" s="5">
        <f>IF('Each Gender - Gold'!AD65+'Each Gender - Silver'!AD65+'Each Gender - Bronze'!AD65 &gt; 0, 'Each Gender - Gold'!AD65*'Medal values'!$B$1+'Each Gender - Silver'!AD65*'Medal values'!$B$2+'Each Gender - Bronze'!AD65*'Medal values'!$B$3, "") + IF(AND(AD$1 = AC$1, AC$2 = "Mixed"), 0.5*AC65, 0) + IF(AND(AD$1 = AE$1, AE$2 = "Mixed"), 0.5*AE65, 0)</f>
        <v>0</v>
      </c>
      <c r="AE65" s="5">
        <f>IF('Each Gender - Gold'!AE65+'Each Gender - Silver'!AE65+'Each Gender - Bronze'!AE65 &gt; 0, 'Each Gender - Gold'!AE65*'Medal values'!$B$1+'Each Gender - Silver'!AE65*'Medal values'!$B$2+'Each Gender - Bronze'!AE65*'Medal values'!$B$3, "") + IF(AND(AE$1 = AD$1, AD$2 = "Mixed"), 0.5*AD65, 0) + IF(AND(AE$1 = AF$1, AF$2 = "Mixed"), 0.5*AF65, 0)</f>
        <v>0</v>
      </c>
      <c r="AF65" s="5">
        <f>IF('Each Gender - Gold'!AF65+'Each Gender - Silver'!AF65+'Each Gender - Bronze'!AF65 &gt; 0, 'Each Gender - Gold'!AF65*'Medal values'!$B$1+'Each Gender - Silver'!AF65*'Medal values'!$B$2+'Each Gender - Bronze'!AF65*'Medal values'!$B$3, "") + IF(AND(AF$1 = AE$1, AE$2 = "Mixed"), 0.5*AE65, 0) + IF(AND(AF$1 = AG$1, AG$2 = "Mixed"), 0.5*AG65, 0)</f>
        <v>0</v>
      </c>
      <c r="AG65" s="5">
        <f>IF('Each Gender - Gold'!AG65+'Each Gender - Silver'!AG65+'Each Gender - Bronze'!AG65 &gt; 0, 'Each Gender - Gold'!AG65*'Medal values'!$B$1+'Each Gender - Silver'!AG65*'Medal values'!$B$2+'Each Gender - Bronze'!AG65*'Medal values'!$B$3, "") + IF(AND(AG$1 = AF$1, AF$2 = "Mixed"), 0.5*AF65, 0) + IF(AND(AG$1 = AH$1, AH$2 = "Mixed"), 0.5*AH65, 0)</f>
        <v>0</v>
      </c>
      <c r="AH65" s="5">
        <f>IF('Each Gender - Gold'!AH65+'Each Gender - Silver'!AH65+'Each Gender - Bronze'!AH65 &gt; 0, 'Each Gender - Gold'!AH65*'Medal values'!$B$1+'Each Gender - Silver'!AH65*'Medal values'!$B$2+'Each Gender - Bronze'!AH65*'Medal values'!$B$3, "") + IF(AND(AH$1 = AG$1, AG$2 = "Mixed"), 0.5*AG65, 0) + IF(AND(AH$1 = AI$1, AI$2 = "Mixed"), 0.5*AI65, 0)</f>
        <v>0</v>
      </c>
      <c r="AI65" s="5">
        <f>IF('Each Gender - Gold'!AI65+'Each Gender - Silver'!AI65+'Each Gender - Bronze'!AI65 &gt; 0, 'Each Gender - Gold'!AI65*'Medal values'!$B$1+'Each Gender - Silver'!AI65*'Medal values'!$B$2+'Each Gender - Bronze'!AI65*'Medal values'!$B$3, "") + IF(AND(AI$1 = AH$1, AH$2 = "Mixed"), 0.5*AH65, 0) + IF(AND(AI$1 = AJ$1, AJ$2 = "Mixed"), 0.5*AJ65, 0)</f>
        <v>0</v>
      </c>
      <c r="AJ65" s="5">
        <f>IF('Each Gender - Gold'!AJ65+'Each Gender - Silver'!AJ65+'Each Gender - Bronze'!AJ65 &gt; 0, 'Each Gender - Gold'!AJ65*'Medal values'!$B$1+'Each Gender - Silver'!AJ65*'Medal values'!$B$2+'Each Gender - Bronze'!AJ65*'Medal values'!$B$3, "") + IF(AND(AJ$1 = AI$1, AI$2 = "Mixed"), 0.5*AI65, 0) + IF(AND(AJ$1 = AK$1, AK$2 = "Mixed"), 0.5*AK65, 0)</f>
        <v>0</v>
      </c>
      <c r="AK65" s="5">
        <f>IF('Each Gender - Gold'!AK65+'Each Gender - Silver'!AK65+'Each Gender - Bronze'!AK65 &gt; 0, 'Each Gender - Gold'!AK65*'Medal values'!$B$1+'Each Gender - Silver'!AK65*'Medal values'!$B$2+'Each Gender - Bronze'!AK65*'Medal values'!$B$3, "") + IF(AND(AK$1 = AJ$1, AJ$2 = "Mixed"), 0.5*AJ65, 0) + IF(AND(AK$1 = AL$1, AL$2 = "Mixed"), 0.5*AL65, 0)</f>
        <v>0</v>
      </c>
      <c r="AL65" s="5">
        <f>IF('Each Gender - Gold'!AL65+'Each Gender - Silver'!AL65+'Each Gender - Bronze'!AL65 &gt; 0, 'Each Gender - Gold'!AL65*'Medal values'!$B$1+'Each Gender - Silver'!AL65*'Medal values'!$B$2+'Each Gender - Bronze'!AL65*'Medal values'!$B$3, "") + IF(AND(AL$1 = AK$1, AK$2 = "Mixed"), 0.5*AK65, 0) + IF(AND(AL$1 = AM$1, AM$2 = "Mixed"), 0.5*AM65, 0)</f>
        <v>0</v>
      </c>
      <c r="AM65" s="5">
        <f>IF('Each Gender - Gold'!AM65+'Each Gender - Silver'!AM65+'Each Gender - Bronze'!AM65 &gt; 0, 'Each Gender - Gold'!AM65*'Medal values'!$B$1+'Each Gender - Silver'!AM65*'Medal values'!$B$2+'Each Gender - Bronze'!AM65*'Medal values'!$B$3, "") + IF(AND(AM$1 = AL$1, AL$2 = "Mixed"), 0.5*AL65, 0) + IF(AND(AM$1 = AN$1, AN$2 = "Mixed"), 0.5*AN65, 0)</f>
        <v>0</v>
      </c>
      <c r="AN65" s="5">
        <f>IF('Each Gender - Gold'!AN65+'Each Gender - Silver'!AN65+'Each Gender - Bronze'!AN65 &gt; 0, 'Each Gender - Gold'!AN65*'Medal values'!$B$1+'Each Gender - Silver'!AN65*'Medal values'!$B$2+'Each Gender - Bronze'!AN65*'Medal values'!$B$3, "") + IF(AND(AN$1 = AM$1, AM$2 = "Mixed"), 0.5*AM65, 0) + IF(AND(AN$1 = AO$1, AO$2 = "Mixed"), 0.5*AO65, 0)</f>
        <v>0</v>
      </c>
      <c r="AO65" s="5">
        <f>IF('Each Gender - Gold'!AO65+'Each Gender - Silver'!AO65+'Each Gender - Bronze'!AO65 &gt; 0, 'Each Gender - Gold'!AO65*'Medal values'!$B$1+'Each Gender - Silver'!AO65*'Medal values'!$B$2+'Each Gender - Bronze'!AO65*'Medal values'!$B$3, "") + IF(AND(AO$1 = AN$1, AN$2 = "Mixed"), 0.5*AN65, 0) + IF(AND(AO$1 = AP$1, AP$2 = "Mixed"), 0.5*AP65, 0)</f>
        <v>0</v>
      </c>
      <c r="AP65" s="5">
        <f>IF('Each Gender - Gold'!AP65+'Each Gender - Silver'!AP65+'Each Gender - Bronze'!AP65 &gt; 0, 'Each Gender - Gold'!AP65*'Medal values'!$B$1+'Each Gender - Silver'!AP65*'Medal values'!$B$2+'Each Gender - Bronze'!AP65*'Medal values'!$B$3, "") + IF(AND(AP$1 = AO$1, AO$2 = "Mixed"), 0.5*AO65, 0) + IF(AND(AP$1 = AQ$1, AQ$2 = "Mixed"), 0.5*AQ65, 0)</f>
        <v>0</v>
      </c>
      <c r="AQ65" s="5">
        <f>IF('Each Gender - Gold'!AQ65+'Each Gender - Silver'!AQ65+'Each Gender - Bronze'!AQ65 &gt; 0, 'Each Gender - Gold'!AQ65*'Medal values'!$B$1+'Each Gender - Silver'!AQ65*'Medal values'!$B$2+'Each Gender - Bronze'!AQ65*'Medal values'!$B$3, "") + IF(AND(AQ$1 = AP$1, AP$2 = "Mixed"), 0.5*AP65, 0) + IF(AND(AQ$1 = AR$1, AR$2 = "Mixed"), 0.5*AR65, 0)</f>
        <v>0</v>
      </c>
      <c r="AR65" s="5">
        <f>IF('Each Gender - Gold'!AR65+'Each Gender - Silver'!AR65+'Each Gender - Bronze'!AR65 &gt; 0, 'Each Gender - Gold'!AR65*'Medal values'!$B$1+'Each Gender - Silver'!AR65*'Medal values'!$B$2+'Each Gender - Bronze'!AR65*'Medal values'!$B$3, "") + IF(AND(AR$1 = AQ$1, AQ$2 = "Mixed"), 0.5*AQ65, 0) + IF(AND(AR$1 = AS$1, AS$2 = "Mixed"), 0.5*AS65, 0)</f>
        <v>0</v>
      </c>
      <c r="AS65" s="5">
        <f>IF('Each Gender - Gold'!AS65+'Each Gender - Silver'!AS65+'Each Gender - Bronze'!AS65 &gt; 0, 'Each Gender - Gold'!AS65*'Medal values'!$B$1+'Each Gender - Silver'!AS65*'Medal values'!$B$2+'Each Gender - Bronze'!AS65*'Medal values'!$B$3, "") + IF(AND(AS$1 = AR$1, AR$2 = "Mixed"), 0.5*AR65, 0) + IF(AND(AS$1 = AT$1, AT$2 = "Mixed"), 0.5*AT65, 0)</f>
        <v>0</v>
      </c>
      <c r="AT65" s="5">
        <f>IF('Each Gender - Gold'!AT65+'Each Gender - Silver'!AT65+'Each Gender - Bronze'!AT65 &gt; 0, 'Each Gender - Gold'!AT65*'Medal values'!$B$1+'Each Gender - Silver'!AT65*'Medal values'!$B$2+'Each Gender - Bronze'!AT65*'Medal values'!$B$3, "") + IF(AND(AT$1 = AS$1, AS$2 = "Mixed"), 0.5*AS65, 0) + IF(AND(AT$1 = AU$1, AU$2 = "Mixed"), 0.5*AU65, 0)</f>
        <v>0</v>
      </c>
      <c r="AU65" s="5">
        <f>IF('Each Gender - Gold'!AU65+'Each Gender - Silver'!AU65+'Each Gender - Bronze'!AU65 &gt; 0, 'Each Gender - Gold'!AU65*'Medal values'!$B$1+'Each Gender - Silver'!AU65*'Medal values'!$B$2+'Each Gender - Bronze'!AU65*'Medal values'!$B$3, "") + IF(AND(AU$1 = AT$1, AT$2 = "Mixed"), 0.5*AT65, 0) + IF(AND(AU$1 = AV$1, AV$2 = "Mixed"), 0.5*AV65, 0)</f>
        <v>0</v>
      </c>
      <c r="AV65" s="5">
        <f>IF('Each Gender - Gold'!AV65+'Each Gender - Silver'!AV65+'Each Gender - Bronze'!AV65 &gt; 0, 'Each Gender - Gold'!AV65*'Medal values'!$B$1+'Each Gender - Silver'!AV65*'Medal values'!$B$2+'Each Gender - Bronze'!AV65*'Medal values'!$B$3, "") + IF(AND(AV$1 = AU$1, AU$2 = "Mixed"), 0.5*AU65, 0) + IF(AND(AV$1 = AW$1, AW$2 = "Mixed"), 0.5*AW65, 0)</f>
        <v>0</v>
      </c>
      <c r="AW65" s="5">
        <f>IF('Each Gender - Gold'!AW65+'Each Gender - Silver'!AW65+'Each Gender - Bronze'!AW65 &gt; 0, 'Each Gender - Gold'!AW65*'Medal values'!$B$1+'Each Gender - Silver'!AW65*'Medal values'!$B$2+'Each Gender - Bronze'!AW65*'Medal values'!$B$3, "") + IF(AND(AW$1 = AV$1, AV$2 = "Mixed"), 0.5*AV65, 0) + IF(AND(AW$1 = AX$1, AX$2 = "Mixed"), 0.5*AX65, 0)</f>
        <v>0</v>
      </c>
      <c r="AX65" s="5">
        <f>IF('Each Gender - Gold'!AX65+'Each Gender - Silver'!AX65+'Each Gender - Bronze'!AX65 &gt; 0, 'Each Gender - Gold'!AX65*'Medal values'!$B$1+'Each Gender - Silver'!AX65*'Medal values'!$B$2+'Each Gender - Bronze'!AX65*'Medal values'!$B$3, "") + IF(AND(AX$1 = AW$1, AW$2 = "Mixed"), 0.5*AW65, 0) + IF(AND(AX$1 = AY$1, AY$2 = "Mixed"), 0.5*AY65, 0)</f>
        <v>0</v>
      </c>
      <c r="AY65" s="5">
        <f>IF('Each Gender - Gold'!AY65+'Each Gender - Silver'!AY65+'Each Gender - Bronze'!AY65 &gt; 0, 'Each Gender - Gold'!AY65*'Medal values'!$B$1+'Each Gender - Silver'!AY65*'Medal values'!$B$2+'Each Gender - Bronze'!AY65*'Medal values'!$B$3, "") + IF(AND(AY$1 = AX$1, AX$2 = "Mixed"), 0.5*AX65, 0) + IF(AND(AY$1 = AZ$1, AZ$2 = "Mixed"), 0.5*AZ65, 0)</f>
        <v>3.000001</v>
      </c>
      <c r="AZ65" s="5">
        <f>IF('Each Gender - Gold'!AZ65+'Each Gender - Silver'!AZ65+'Each Gender - Bronze'!AZ65 &gt; 0, 'Each Gender - Gold'!AZ65*'Medal values'!$B$1+'Each Gender - Silver'!AZ65*'Medal values'!$B$2+'Each Gender - Bronze'!AZ65*'Medal values'!$B$3, "") + IF(AND(AZ$1 = AY$1, AY$2 = "Mixed"), 0.5*AY65, 0) + IF(AND(AZ$1 = BA$1, BA$2 = "Mixed"), 0.5*BA65, 0)</f>
        <v>0</v>
      </c>
      <c r="BA65" s="5">
        <f>IF('Each Gender - Gold'!BA65+'Each Gender - Silver'!BA65+'Each Gender - Bronze'!BA65 &gt; 0, 'Each Gender - Gold'!BA65*'Medal values'!$B$1+'Each Gender - Silver'!BA65*'Medal values'!$B$2+'Each Gender - Bronze'!BA65*'Medal values'!$B$3, "") + IF(AND(BA$1 = AZ$1, AZ$2 = "Mixed"), 0.5*AZ65, 0) + IF(AND(BA$1 = BB$1, BB$2 = "Mixed"), 0.5*BB65, 0)</f>
        <v>1</v>
      </c>
      <c r="BB65" s="5">
        <f>IF('Each Gender - Gold'!BB65+'Each Gender - Silver'!BB65+'Each Gender - Bronze'!BB65 &gt; 0, 'Each Gender - Gold'!BB65*'Medal values'!$B$1+'Each Gender - Silver'!BB65*'Medal values'!$B$2+'Each Gender - Bronze'!BB65*'Medal values'!$B$3, "") + IF(AND(BB$1 = BA$1, BA$2 = "Mixed"), 0.5*BA65, 0) + IF(AND(BB$1 = BC$1, BC$2 = "Mixed"), 0.5*BC65, 0)</f>
        <v>0</v>
      </c>
      <c r="BC65" s="5">
        <f>IF('Each Gender - Gold'!BC65+'Each Gender - Silver'!BC65+'Each Gender - Bronze'!BC65 &gt; 0, 'Each Gender - Gold'!BC65*'Medal values'!$B$1+'Each Gender - Silver'!BC65*'Medal values'!$B$2+'Each Gender - Bronze'!BC65*'Medal values'!$B$3, "") + IF(AND(BC$1 = BB$1, BB$2 = "Mixed"), 0.5*BB65, 0) + IF(AND(BC$1 = BD$1, BD$2 = "Mixed"), 0.5*BD65, 0)</f>
        <v>0</v>
      </c>
      <c r="BD65" s="5">
        <f>IF('Each Gender - Gold'!BD65+'Each Gender - Silver'!BD65+'Each Gender - Bronze'!BD65 &gt; 0, 'Each Gender - Gold'!BD65*'Medal values'!$B$1+'Each Gender - Silver'!BD65*'Medal values'!$B$2+'Each Gender - Bronze'!BD65*'Medal values'!$B$3, "") + IF(AND(BD$1 = BC$1, BC$2 = "Mixed"), 0.5*BC65, 0) + IF(AND(BD$1 = BE$1, BE$2 = "Mixed"), 0.5*BE65, 0)</f>
        <v>0</v>
      </c>
      <c r="BE65" s="5">
        <f>IF('Each Gender - Gold'!BE65+'Each Gender - Silver'!BE65+'Each Gender - Bronze'!BE65 &gt; 0, 'Each Gender - Gold'!BE65*'Medal values'!$B$1+'Each Gender - Silver'!BE65*'Medal values'!$B$2+'Each Gender - Bronze'!BE65*'Medal values'!$B$3, "") + IF(AND(BE$1 = BD$1, BD$2 = "Mixed"), 0.5*BD65, 0) + IF(AND(BE$1 = BF$1, BF$2 = "Mixed"), 0.5*BF65, 0)</f>
        <v>0</v>
      </c>
      <c r="BF65" s="5">
        <f>IF('Each Gender - Gold'!BF65+'Each Gender - Silver'!BF65+'Each Gender - Bronze'!BF65 &gt; 0, 'Each Gender - Gold'!BF65*'Medal values'!$B$1+'Each Gender - Silver'!BF65*'Medal values'!$B$2+'Each Gender - Bronze'!BF65*'Medal values'!$B$3, "") + IF(AND(BF$1 = BE$1, BE$2 = "Mixed"), 0.5*BE65, 0) + IF(AND(BF$1 = BG$1, BG$2 = "Mixed"), 0.5*BG65, 0)</f>
        <v>0</v>
      </c>
      <c r="BG65" s="5">
        <f>IF('Each Gender - Gold'!BG65+'Each Gender - Silver'!BG65+'Each Gender - Bronze'!BG65 &gt; 0, 'Each Gender - Gold'!BG65*'Medal values'!$B$1+'Each Gender - Silver'!BG65*'Medal values'!$B$2+'Each Gender - Bronze'!BG65*'Medal values'!$B$3, "") + IF(AND(BG$1 = BF$1, BF$2 = "Mixed"), 0.5*BF65, 0) + IF(AND(BG$1 = BH$1, BH$2 = "Mixed"), 0.5*BH65, 0)</f>
        <v>0</v>
      </c>
      <c r="BH65" s="5">
        <f>IF('Each Gender - Gold'!BH65+'Each Gender - Silver'!BH65+'Each Gender - Bronze'!BH65 &gt; 0, 'Each Gender - Gold'!BH65*'Medal values'!$B$1+'Each Gender - Silver'!BH65*'Medal values'!$B$2+'Each Gender - Bronze'!BH65*'Medal values'!$B$3, "") + IF(AND(BH$1 = BG$1, BG$2 = "Mixed"), 0.5*BG65, 0) + IF(AND(BH$1 = BI$1, BI$2 = "Mixed"), 0.5*BI65, 0)</f>
        <v>0</v>
      </c>
      <c r="BI65" s="5">
        <f>IF('Each Gender - Gold'!BI65+'Each Gender - Silver'!BI65+'Each Gender - Bronze'!BI65 &gt; 0, 'Each Gender - Gold'!BI65*'Medal values'!$B$1+'Each Gender - Silver'!BI65*'Medal values'!$B$2+'Each Gender - Bronze'!BI65*'Medal values'!$B$3, "") + IF(AND(BI$1 = BH$1, BH$2 = "Mixed"), 0.5*BH65, 0) + IF(AND(BI$1 = BJ$1, BJ$2 = "Mixed"), 0.5*BJ65, 0)</f>
        <v>0</v>
      </c>
      <c r="BJ65" s="5">
        <f>IF('Each Gender - Gold'!BJ65+'Each Gender - Silver'!BJ65+'Each Gender - Bronze'!BJ65 &gt; 0, 'Each Gender - Gold'!BJ65*'Medal values'!$B$1+'Each Gender - Silver'!BJ65*'Medal values'!$B$2+'Each Gender - Bronze'!BJ65*'Medal values'!$B$3, "") + IF(AND(BJ$1 = BI$1, BI$2 = "Mixed"), 0.5*BI65, 0) + IF(AND(BJ$1 = BK$1, BK$2 = "Mixed"), 0.5*BK65, 0)</f>
        <v>0</v>
      </c>
      <c r="BK65" s="5">
        <f>IF('Each Gender - Gold'!BK65+'Each Gender - Silver'!BK65+'Each Gender - Bronze'!BK65 &gt; 0, 'Each Gender - Gold'!BK65*'Medal values'!$B$1+'Each Gender - Silver'!BK65*'Medal values'!$B$2+'Each Gender - Bronze'!BK65*'Medal values'!$B$3, "") + IF(AND(BK$1 = BJ$1, BJ$2 = "Mixed"), 0.5*BJ65, 0) + IF(AND(BK$1 = BL$1, BL$2 = "Mixed"), 0.5*BL65, 0)</f>
        <v>0</v>
      </c>
      <c r="BL65" s="5">
        <f>IF('Each Gender - Gold'!BL65+'Each Gender - Silver'!BL65+'Each Gender - Bronze'!BL65 &gt; 0, 'Each Gender - Gold'!BL65*'Medal values'!$B$1+'Each Gender - Silver'!BL65*'Medal values'!$B$2+'Each Gender - Bronze'!BL65*'Medal values'!$B$3, "") + IF(AND(BL$1 = BK$1, BK$2 = "Mixed"), 0.5*BK65, 0) + IF(AND(BL$1 = BM$1, BM$2 = "Mixed"), 0.5*BM65, 0)</f>
        <v>0</v>
      </c>
      <c r="BM65" s="5">
        <f>IF('Each Gender - Gold'!BM65+'Each Gender - Silver'!BM65+'Each Gender - Bronze'!BM65 &gt; 0, 'Each Gender - Gold'!BM65*'Medal values'!$B$1+'Each Gender - Silver'!BM65*'Medal values'!$B$2+'Each Gender - Bronze'!BM65*'Medal values'!$B$3, "") + IF(AND(BM$1 = BL$1, BL$2 = "Mixed"), 0.5*BL65, 0) + IF(AND(BM$1 = BN$1, BN$2 = "Mixed"), 0.5*BN65, 0)</f>
        <v>0</v>
      </c>
      <c r="BN65" s="5">
        <f>IF('Each Gender - Gold'!BN65+'Each Gender - Silver'!BN65+'Each Gender - Bronze'!BN65 &gt; 0, 'Each Gender - Gold'!BN65*'Medal values'!$B$1+'Each Gender - Silver'!BN65*'Medal values'!$B$2+'Each Gender - Bronze'!BN65*'Medal values'!$B$3, "") + IF(AND(BN$1 = BM$1, BM$2 = "Mixed"), 0.5*BM65, 0) + IF(AND(BN$1 = BO$1, BO$2 = "Mixed"), 0.5*BO65, 0)</f>
        <v>0</v>
      </c>
      <c r="BO65" s="5">
        <f>IF('Each Gender - Gold'!BO65+'Each Gender - Silver'!BO65+'Each Gender - Bronze'!BO65 &gt; 0, 'Each Gender - Gold'!BO65*'Medal values'!$B$1+'Each Gender - Silver'!BO65*'Medal values'!$B$2+'Each Gender - Bronze'!BO65*'Medal values'!$B$3, "") + IF(AND(BO$1 = BN$1, BN$2 = "Mixed"), 0.5*BN65, 0) + IF(AND(BO$1 = BP$1, BP$2 = "Mixed"), 0.5*BP65, 0)</f>
        <v>0</v>
      </c>
      <c r="BP65" s="5">
        <f>IF('Each Gender - Gold'!BP65+'Each Gender - Silver'!BP65+'Each Gender - Bronze'!BP65 &gt; 0, 'Each Gender - Gold'!BP65*'Medal values'!$B$1+'Each Gender - Silver'!BP65*'Medal values'!$B$2+'Each Gender - Bronze'!BP65*'Medal values'!$B$3, "") + IF(AND(BP$1 = BO$1, BO$2 = "Mixed"), 0.5*BO65, 0) + IF(AND(BP$1 = BQ$1, BQ$2 = "Mixed"), 0.5*BQ65, 0)</f>
        <v>0</v>
      </c>
      <c r="BQ65" s="5">
        <f>IF('Each Gender - Gold'!BQ65+'Each Gender - Silver'!BQ65+'Each Gender - Bronze'!BQ65 &gt; 0, 'Each Gender - Gold'!BQ65*'Medal values'!$B$1+'Each Gender - Silver'!BQ65*'Medal values'!$B$2+'Each Gender - Bronze'!BQ65*'Medal values'!$B$3, "") + IF(AND(BQ$1 = BP$1, BP$2 = "Mixed"), 0.5*BP65, 0) + IF(AND(BQ$1 = BR$1, BR$2 = "Mixed"), 0.5*BR65, 0)</f>
        <v>0</v>
      </c>
      <c r="BR65" s="5">
        <f>IF('Each Gender - Gold'!BR65+'Each Gender - Silver'!BR65+'Each Gender - Bronze'!BR65 &gt; 0, 'Each Gender - Gold'!BR65*'Medal values'!$B$1+'Each Gender - Silver'!BR65*'Medal values'!$B$2+'Each Gender - Bronze'!BR65*'Medal values'!$B$3, "") + IF(AND(BR$1 = BQ$1, BQ$2 = "Mixed"), 0.5*BQ65, 0) + IF(AND(BR$1 = BS$1, BS$2 = "Mixed"), 0.5*BS65, 0)</f>
        <v>0</v>
      </c>
      <c r="BS65" s="5">
        <f>IF('Each Gender - Gold'!BS65+'Each Gender - Silver'!BS65+'Each Gender - Bronze'!BS65 &gt; 0, 'Each Gender - Gold'!BS65*'Medal values'!$B$1+'Each Gender - Silver'!BS65*'Medal values'!$B$2+'Each Gender - Bronze'!BS65*'Medal values'!$B$3, "") + IF(AND(BS$1 = BR$1, BR$2 = "Mixed"), 0.5*BR65, 0) + IF(AND(BS$1 = BT$1, BT$2 = "Mixed"), 0.5*BT65, 0)</f>
        <v>0</v>
      </c>
      <c r="BT65" s="5">
        <f>IF('Each Gender - Gold'!BT65+'Each Gender - Silver'!BT65+'Each Gender - Bronze'!BT65 &gt; 0, 'Each Gender - Gold'!BT65*'Medal values'!$B$1+'Each Gender - Silver'!BT65*'Medal values'!$B$2+'Each Gender - Bronze'!BT65*'Medal values'!$B$3, "") + IF(AND(BT$1 = BS$1, BS$2 = "Mixed"), 0.5*BS65, 0) + IF(AND(BT$1 = BU$1, BU$2 = "Mixed"), 0.5*BU65, 0)</f>
        <v>0</v>
      </c>
      <c r="BU65" s="5">
        <f>IF('Each Gender - Gold'!BU65+'Each Gender - Silver'!BU65+'Each Gender - Bronze'!BU65 &gt; 0, 'Each Gender - Gold'!BU65*'Medal values'!$B$1+'Each Gender - Silver'!BU65*'Medal values'!$B$2+'Each Gender - Bronze'!BU65*'Medal values'!$B$3, "") + IF(AND(BU$1 = BT$1, BT$2 = "Mixed"), 0.5*BT65, 0) + IF(AND(BU$1 = BV$1, BV$2 = "Mixed"), 0.5*BV65, 0)</f>
        <v>0</v>
      </c>
      <c r="BV65" s="5">
        <f>IF('Each Gender - Gold'!BV65+'Each Gender - Silver'!BV65+'Each Gender - Bronze'!BV65 &gt; 0, 'Each Gender - Gold'!BV65*'Medal values'!$B$1+'Each Gender - Silver'!BV65*'Medal values'!$B$2+'Each Gender - Bronze'!BV65*'Medal values'!$B$3, "") + IF(AND(BV$1 = BU$1, BU$2 = "Mixed"), 0.5*BU65, 0) + IF(AND(BV$1 = BW$1, BW$2 = "Mixed"), 0.5*BW65, 0)</f>
        <v>0</v>
      </c>
      <c r="BW65" s="5">
        <f>IF('Each Gender - Gold'!BW65+'Each Gender - Silver'!BW65+'Each Gender - Bronze'!BW65 &gt; 0, 'Each Gender - Gold'!BW65*'Medal values'!$B$1+'Each Gender - Silver'!BW65*'Medal values'!$B$2+'Each Gender - Bronze'!BW65*'Medal values'!$B$3, "") + IF(AND(BW$1 = BV$1, BV$2 = "Mixed"), 0.5*BV65, 0) + IF(AND(BW$1 = BX$1, BX$2 = "Mixed"), 0.5*BX65, 0)</f>
        <v>0</v>
      </c>
      <c r="BX65" s="5">
        <f>IF('Each Gender - Gold'!BX65+'Each Gender - Silver'!BX65+'Each Gender - Bronze'!BX65 &gt; 0, 'Each Gender - Gold'!BX65*'Medal values'!$B$1+'Each Gender - Silver'!BX65*'Medal values'!$B$2+'Each Gender - Bronze'!BX65*'Medal values'!$B$3, "") + IF(AND(BX$1 = BW$1, BW$2 = "Mixed"), 0.5*BW65, 0) + IF(AND(BX$1 = BY$1, BY$2 = "Mixed"), 0.5*BY65, 0)</f>
        <v>0</v>
      </c>
      <c r="BY65" s="5">
        <f>IF('Each Gender - Gold'!BY65+'Each Gender - Silver'!BY65+'Each Gender - Bronze'!BY65 &gt; 0, 'Each Gender - Gold'!BY65*'Medal values'!$B$1+'Each Gender - Silver'!BY65*'Medal values'!$B$2+'Each Gender - Bronze'!BY65*'Medal values'!$B$3, "") + IF(AND(BY$1 = BX$1, BX$2 = "Mixed"), 0.5*BX65, 0) + IF(AND(BY$1 = BZ$1, BZ$2 = "Mixed"), 0.5*BZ65, 0)</f>
        <v>0</v>
      </c>
      <c r="BZ65" s="5">
        <f>IF('Each Gender - Gold'!BZ65+'Each Gender - Silver'!BZ65+'Each Gender - Bronze'!BZ65 &gt; 0, 'Each Gender - Gold'!BZ65*'Medal values'!$B$1+'Each Gender - Silver'!BZ65*'Medal values'!$B$2+'Each Gender - Bronze'!BZ65*'Medal values'!$B$3, "") + IF(AND(BZ$1 = BY$1, BY$2 = "Mixed"), 0.5*BY65, 0) + IF(AND(BZ$1 = CA$1, CA$2 = "Mixed"), 0.5*CA65, 0)</f>
        <v>0</v>
      </c>
      <c r="CA65" s="5">
        <f>IF('Each Gender - Gold'!CA65+'Each Gender - Silver'!CA65+'Each Gender - Bronze'!CA65 &gt; 0, 'Each Gender - Gold'!CA65*'Medal values'!$B$1+'Each Gender - Silver'!CA65*'Medal values'!$B$2+'Each Gender - Bronze'!CA65*'Medal values'!$B$3, "") + IF(AND(CA$1 = BZ$1, BZ$2 = "Mixed"), 0.5*BZ65, 0) + IF(AND(CA$1 = CB$1, CB$2 = "Mixed"), 0.5*CB65, 0)</f>
        <v>0</v>
      </c>
      <c r="CB65" s="5">
        <f>IF('Each Gender - Gold'!CB65+'Each Gender - Silver'!CB65+'Each Gender - Bronze'!CB65 &gt; 0, 'Each Gender - Gold'!CB65*'Medal values'!$B$1+'Each Gender - Silver'!CB65*'Medal values'!$B$2+'Each Gender - Bronze'!CB65*'Medal values'!$B$3, "") + IF(AND(CB$1 = CA$1, CA$2 = "Mixed"), 0.5*CA65, 0) + IF(AND(CB$1 = CC$1, CC$2 = "Mixed"), 0.5*CC65, 0)</f>
        <v>0</v>
      </c>
      <c r="CC65" s="5">
        <f>IF('Each Gender - Gold'!CC65+'Each Gender - Silver'!CC65+'Each Gender - Bronze'!CC65 &gt; 0, 'Each Gender - Gold'!CC65*'Medal values'!$B$1+'Each Gender - Silver'!CC65*'Medal values'!$B$2+'Each Gender - Bronze'!CC65*'Medal values'!$B$3, "") + IF(AND(CC$1 = CB$1, CB$2 = "Mixed"), 0.5*CB65, 0) + IF(AND(CC$1 = CD$1, CD$2 = "Mixed"), 0.5*CD65, 0)</f>
        <v>0</v>
      </c>
      <c r="CD65" s="5">
        <f>IF('Each Gender - Gold'!CD65+'Each Gender - Silver'!CD65+'Each Gender - Bronze'!CD65 &gt; 0, 'Each Gender - Gold'!CD65*'Medal values'!$B$1+'Each Gender - Silver'!CD65*'Medal values'!$B$2+'Each Gender - Bronze'!CD65*'Medal values'!$B$3, "") + IF(AND(CD$1 = CC$1, CC$2 = "Mixed"), 0.5*CC65, 0) + IF(AND(CD$1 = CE$1, CE$2 = "Mixed"), 0.5*CE65, 0)</f>
        <v>0</v>
      </c>
      <c r="CE65" s="5">
        <f>IF('Each Gender - Gold'!CE65+'Each Gender - Silver'!CE65+'Each Gender - Bronze'!CE65 &gt; 0, 'Each Gender - Gold'!CE65*'Medal values'!$B$1+'Each Gender - Silver'!CE65*'Medal values'!$B$2+'Each Gender - Bronze'!CE65*'Medal values'!$B$3, "") + IF(AND(CE$1 = CD$1, CD$2 = "Mixed"), 0.5*CD65, 0) + IF(AND(CE$1 = CF$1, CF$2 = "Mixed"), 0.5*CF65, 0)</f>
        <v>0</v>
      </c>
      <c r="CF65" s="5">
        <f>IF('Each Gender - Gold'!CF65+'Each Gender - Silver'!CF65+'Each Gender - Bronze'!CF65 &gt; 0, 'Each Gender - Gold'!CF65*'Medal values'!$B$1+'Each Gender - Silver'!CF65*'Medal values'!$B$2+'Each Gender - Bronze'!CF65*'Medal values'!$B$3, "") + IF(AND(CF$1 = CE$1, CE$2 = "Mixed"), 0.5*CE65, 0) + IF(AND(CF$1 = CG$1, CG$2 = "Mixed"), 0.5*CG65, 0)</f>
        <v>0</v>
      </c>
      <c r="CG65" s="5">
        <f>IF('Each Gender - Gold'!CG65+'Each Gender - Silver'!CG65+'Each Gender - Bronze'!CG65 &gt; 0, 'Each Gender - Gold'!CG65*'Medal values'!$B$1+'Each Gender - Silver'!CG65*'Medal values'!$B$2+'Each Gender - Bronze'!CG65*'Medal values'!$B$3, "") + IF(AND(CG$1 = CF$1, CF$2 = "Mixed"), 0.5*CF65, 0) + IF(AND(CG$1 = CH$1, CH$2 = "Mixed"), 0.5*CH65, 0)</f>
        <v>0</v>
      </c>
      <c r="CH65" s="5">
        <f>IF('Each Gender - Gold'!CH65+'Each Gender - Silver'!CH65+'Each Gender - Bronze'!CH65 &gt; 0, 'Each Gender - Gold'!CH65*'Medal values'!$B$1+'Each Gender - Silver'!CH65*'Medal values'!$B$2+'Each Gender - Bronze'!CH65*'Medal values'!$B$3, "") + IF(AND(CH$1 = CG$1, CG$2 = "Mixed"), 0.5*CG65, 0) + IF(AND(CH$1 = CI$1, CI$2 = "Mixed"), 0.5*CI65, 0)</f>
        <v>0</v>
      </c>
      <c r="CI65" s="5">
        <f>IF('Each Gender - Gold'!CI65+'Each Gender - Silver'!CI65+'Each Gender - Bronze'!CI65 &gt; 0, 'Each Gender - Gold'!CI65*'Medal values'!$B$1+'Each Gender - Silver'!CI65*'Medal values'!$B$2+'Each Gender - Bronze'!CI65*'Medal values'!$B$3, "") + IF(AND(CI$1 = CH$1, CH$2 = "Mixed"), 0.5*CH65, 0) + IF(AND(CI$1 = CJ$1, CJ$2 = "Mixed"), 0.5*CJ65, 0)</f>
        <v>0</v>
      </c>
      <c r="CJ65" s="5">
        <f>IF('Each Gender - Gold'!CJ65+'Each Gender - Silver'!CJ65+'Each Gender - Bronze'!CJ65 &gt; 0, 'Each Gender - Gold'!CJ65*'Medal values'!$B$1+'Each Gender - Silver'!CJ65*'Medal values'!$B$2+'Each Gender - Bronze'!CJ65*'Medal values'!$B$3, "") + IF(AND(CJ$1 = CI$1, CI$2 = "Mixed"), 0.5*CI65, 0) + IF(AND(CJ$1 = CK$1, CK$2 = "Mixed"), 0.5*CK65, 0)</f>
        <v>0</v>
      </c>
      <c r="CK65" s="5">
        <f>IF('Each Gender - Gold'!CK65+'Each Gender - Silver'!CK65+'Each Gender - Bronze'!CK65 &gt; 0, 'Each Gender - Gold'!CK65*'Medal values'!$B$1+'Each Gender - Silver'!CK65*'Medal values'!$B$2+'Each Gender - Bronze'!CK65*'Medal values'!$B$3, "") + IF(AND(CK$1 = CJ$1, CJ$2 = "Mixed"), 0.5*CJ65, 0) + IF(AND(CK$1 = CL$1, CL$2 = "Mixed"), 0.5*CL65, 0)</f>
        <v>0</v>
      </c>
      <c r="CL65" s="5">
        <f>IF('Each Gender - Gold'!CL65+'Each Gender - Silver'!CL65+'Each Gender - Bronze'!CL65 &gt; 0, 'Each Gender - Gold'!CL65*'Medal values'!$B$1+'Each Gender - Silver'!CL65*'Medal values'!$B$2+'Each Gender - Bronze'!CL65*'Medal values'!$B$3, "") + IF(AND(CL$1 = CK$1, CK$2 = "Mixed"), 0.5*CK65, 0) + IF(AND(CL$1 = CM$1, CM$2 = "Mixed"), 0.5*CM65, 0)</f>
        <v>0</v>
      </c>
      <c r="CM65" s="5">
        <f>IF('Each Gender - Gold'!CM65+'Each Gender - Silver'!CM65+'Each Gender - Bronze'!CM65 &gt; 0, 'Each Gender - Gold'!CM65*'Medal values'!$B$1+'Each Gender - Silver'!CM65*'Medal values'!$B$2+'Each Gender - Bronze'!CM65*'Medal values'!$B$3, "") + IF(AND(CM$1 = CL$1, CL$2 = "Mixed"), 0.5*CL65, 0) + IF(AND(CM$1 = CN$1, CN$2 = "Mixed"), 0.5*CN65, 0)</f>
        <v>0</v>
      </c>
      <c r="CN65" s="5">
        <f>IF('Each Gender - Gold'!CN65+'Each Gender - Silver'!CN65+'Each Gender - Bronze'!CN65 &gt; 0, 'Each Gender - Gold'!CN65*'Medal values'!$B$1+'Each Gender - Silver'!CN65*'Medal values'!$B$2+'Each Gender - Bronze'!CN65*'Medal values'!$B$3, "") + IF(AND(CN$1 = CM$1, CM$2 = "Mixed"), 0.5*CM65, 0) + IF(AND(CN$1 = CO$1, CO$2 = "Mixed"), 0.5*CO65, 0)</f>
        <v>0</v>
      </c>
      <c r="CO65" s="5">
        <f>IF('Each Gender - Gold'!CO65+'Each Gender - Silver'!CO65+'Each Gender - Bronze'!CO65 &gt; 0, 'Each Gender - Gold'!CO65*'Medal values'!$B$1+'Each Gender - Silver'!CO65*'Medal values'!$B$2+'Each Gender - Bronze'!CO65*'Medal values'!$B$3, "") + IF(AND(CO$1 = CN$1, CN$2 = "Mixed"), 0.5*CN65, 0) + IF(AND(CO$1 = CP$1, CP$2 = "Mixed"), 0.5*CP65, 0)</f>
        <v>0</v>
      </c>
      <c r="CP65" s="5">
        <f>IF('Each Gender - Gold'!CP65+'Each Gender - Silver'!CP65+'Each Gender - Bronze'!CP65 &gt; 0, 'Each Gender - Gold'!CP65*'Medal values'!$B$1+'Each Gender - Silver'!CP65*'Medal values'!$B$2+'Each Gender - Bronze'!CP65*'Medal values'!$B$3, "") + IF(AND(CP$1 = CO$1, CO$2 = "Mixed"), 0.5*CO65, 0) + IF(AND(CP$1 = CQ$1, CQ$2 = "Mixed"), 0.5*CQ65, 0)</f>
        <v>0</v>
      </c>
      <c r="CQ65" s="5">
        <f>IF('Each Gender - Gold'!CQ65+'Each Gender - Silver'!CQ65+'Each Gender - Bronze'!CQ65 &gt; 0, 'Each Gender - Gold'!CQ65*'Medal values'!$B$1+'Each Gender - Silver'!CQ65*'Medal values'!$B$2+'Each Gender - Bronze'!CQ65*'Medal values'!$B$3, "") + IF(AND(CQ$1 = CP$1, CP$2 = "Mixed"), 0.5*CP65, 0) + IF(AND(CQ$1 = CR$1, CR$2 = "Mixed"), 0.5*CR65, 0)</f>
        <v>0</v>
      </c>
      <c r="CR65" s="5">
        <f>IF('Each Gender - Gold'!CR65+'Each Gender - Silver'!CR65+'Each Gender - Bronze'!CR65 &gt; 0, 'Each Gender - Gold'!CR65*'Medal values'!$B$1+'Each Gender - Silver'!CR65*'Medal values'!$B$2+'Each Gender - Bronze'!CR65*'Medal values'!$B$3, "") + IF(AND(CR$1 = CQ$1, CQ$2 = "Mixed"), 0.5*CQ65, 0) + IF(AND(CR$1 = CS$1, CS$2 = "Mixed"), 0.5*CS65, 0)</f>
        <v>0</v>
      </c>
      <c r="CS65" s="5">
        <f>IF('Each Gender - Gold'!CS65+'Each Gender - Silver'!CS65+'Each Gender - Bronze'!CS65 &gt; 0, 'Each Gender - Gold'!CS65*'Medal values'!$B$1+'Each Gender - Silver'!CS65*'Medal values'!$B$2+'Each Gender - Bronze'!CS65*'Medal values'!$B$3, "") + IF(AND(CS$1 = CR$1, CR$2 = "Mixed"), 0.5*CR65, 0) + IF(AND(CS$1 = CT$1, CT$2 = "Mixed"), 0.5*CT65, 0)</f>
        <v>0</v>
      </c>
      <c r="CT65" s="5">
        <f>IF('Each Gender - Gold'!CT65+'Each Gender - Silver'!CT65+'Each Gender - Bronze'!CT65 &gt; 0, 'Each Gender - Gold'!CT65*'Medal values'!$B$1+'Each Gender - Silver'!CT65*'Medal values'!$B$2+'Each Gender - Bronze'!CT65*'Medal values'!$B$3, "") + IF(AND(CT$1 = CS$1, CS$2 = "Mixed"), 0.5*CS65, 0) + IF(AND(CT$1 = CU$1, CU$2 = "Mixed"), 0.5*CU65, 0)</f>
        <v>0</v>
      </c>
      <c r="CU65" s="5">
        <f>IF('Each Gender - Gold'!CU65+'Each Gender - Silver'!CU65+'Each Gender - Bronze'!CU65 &gt; 0, 'Each Gender - Gold'!CU65*'Medal values'!$B$1+'Each Gender - Silver'!CU65*'Medal values'!$B$2+'Each Gender - Bronze'!CU65*'Medal values'!$B$3, "") + IF(AND(CU$1 = CT$1, CT$2 = "Mixed"), 0.5*CT65, 0) + IF(AND(CU$1 = CV$1, CV$2 = "Mixed"), 0.5*CV65, 0)</f>
        <v>1</v>
      </c>
      <c r="CV65" s="5">
        <f>IF('Each Gender - Gold'!CV65+'Each Gender - Silver'!CV65+'Each Gender - Bronze'!CV65 &gt; 0, 'Each Gender - Gold'!CV65*'Medal values'!$B$1+'Each Gender - Silver'!CV65*'Medal values'!$B$2+'Each Gender - Bronze'!CV65*'Medal values'!$B$3, "") + IF(AND(CV$1 = CU$1, CU$2 = "Mixed"), 0.5*CU65, 0) + IF(AND(CV$1 = CW$1, CW$2 = "Mixed"), 0.5*CW65, 0)</f>
        <v>1</v>
      </c>
      <c r="CW65" s="5">
        <f t="shared" ref="CW65:CX65" si="63">SUMIF($B$2:$CV$2,CW$2, $B65:$CV65)</f>
        <v>4.000001</v>
      </c>
      <c r="CX65" s="5">
        <f t="shared" si="63"/>
        <v>2</v>
      </c>
    </row>
    <row r="66">
      <c r="A66" s="5" t="str">
        <f>Countries!A64</f>
        <v>MKD</v>
      </c>
      <c r="B66" s="5">
        <f>IF('Each Gender - Gold'!B66+'Each Gender - Silver'!B66+'Each Gender - Bronze'!B66 &gt; 0, 'Each Gender - Gold'!B66*'Medal values'!$B$1+'Each Gender - Silver'!B66*'Medal values'!$B$2+'Each Gender - Bronze'!B66*'Medal values'!$B$3, "") + IF(AND(B$1 = A$1, A$2 = "Mixed"), 0.5*A66, 0) + IF(AND(B$1 = C$1, C$2 = "Mixed"), 0.5*C66, 0)</f>
        <v>0</v>
      </c>
      <c r="C66" s="5">
        <f>IF('Each Gender - Gold'!C66+'Each Gender - Silver'!C66+'Each Gender - Bronze'!C66 &gt; 0, 'Each Gender - Gold'!C66*'Medal values'!$B$1+'Each Gender - Silver'!C66*'Medal values'!$B$2+'Each Gender - Bronze'!C66*'Medal values'!$B$3, "") + IF(AND(C$1 = B$1, B$2 = "Mixed"), 0.5*B66, 0) + IF(AND(C$1 = D$1, D$2 = "Mixed"), 0.5*D66, 0)</f>
        <v>0</v>
      </c>
      <c r="D66" s="5">
        <f>IF('Each Gender - Gold'!D66+'Each Gender - Silver'!D66+'Each Gender - Bronze'!D66 &gt; 0, 'Each Gender - Gold'!D66*'Medal values'!$B$1+'Each Gender - Silver'!D66*'Medal values'!$B$2+'Each Gender - Bronze'!D66*'Medal values'!$B$3, "") + IF(AND(D$1 = C$1, C$2 = "Mixed"), 0.5*C66, 0) + IF(AND(D$1 = E$1, E$2 = "Mixed"), 0.5*E66, 0)</f>
        <v>0</v>
      </c>
      <c r="E66" s="5">
        <f>IF('Each Gender - Gold'!E66+'Each Gender - Silver'!E66+'Each Gender - Bronze'!E66 &gt; 0, 'Each Gender - Gold'!E66*'Medal values'!$B$1+'Each Gender - Silver'!E66*'Medal values'!$B$2+'Each Gender - Bronze'!E66*'Medal values'!$B$3, "") + IF(AND(E$1 = D$1, D$2 = "Mixed"), 0.5*D66, 0) + IF(AND(E$1 = F$1, F$2 = "Mixed"), 0.5*F66, 0)</f>
        <v>0</v>
      </c>
      <c r="F66" s="5">
        <f>IF('Each Gender - Gold'!F66+'Each Gender - Silver'!F66+'Each Gender - Bronze'!F66 &gt; 0, 'Each Gender - Gold'!F66*'Medal values'!$B$1+'Each Gender - Silver'!F66*'Medal values'!$B$2+'Each Gender - Bronze'!F66*'Medal values'!$B$3, "") + IF(AND(F$1 = E$1, E$2 = "Mixed"), 0.5*E66, 0) + IF(AND(F$1 = G$1, G$2 = "Mixed"), 0.5*G66, 0)</f>
        <v>0</v>
      </c>
      <c r="G66" s="5">
        <f>IF('Each Gender - Gold'!G66+'Each Gender - Silver'!G66+'Each Gender - Bronze'!G66 &gt; 0, 'Each Gender - Gold'!G66*'Medal values'!$B$1+'Each Gender - Silver'!G66*'Medal values'!$B$2+'Each Gender - Bronze'!G66*'Medal values'!$B$3, "") + IF(AND(G$1 = F$1, F$2 = "Mixed"), 0.5*F66, 0) + IF(AND(G$1 = H$1, H$2 = "Mixed"), 0.5*H66, 0)</f>
        <v>0</v>
      </c>
      <c r="H66" s="5">
        <f>IF('Each Gender - Gold'!H66+'Each Gender - Silver'!H66+'Each Gender - Bronze'!H66 &gt; 0, 'Each Gender - Gold'!H66*'Medal values'!$B$1+'Each Gender - Silver'!H66*'Medal values'!$B$2+'Each Gender - Bronze'!H66*'Medal values'!$B$3, "") + IF(AND(H$1 = G$1, G$2 = "Mixed"), 0.5*G66, 0) + IF(AND(H$1 = I$1, I$2 = "Mixed"), 0.5*I66, 0)</f>
        <v>0</v>
      </c>
      <c r="I66" s="5">
        <f>IF('Each Gender - Gold'!I66+'Each Gender - Silver'!I66+'Each Gender - Bronze'!I66 &gt; 0, 'Each Gender - Gold'!I66*'Medal values'!$B$1+'Each Gender - Silver'!I66*'Medal values'!$B$2+'Each Gender - Bronze'!I66*'Medal values'!$B$3, "") + IF(AND(I$1 = H$1, H$2 = "Mixed"), 0.5*H66, 0) + IF(AND(I$1 = J$1, J$2 = "Mixed"), 0.5*J66, 0)</f>
        <v>0</v>
      </c>
      <c r="J66" s="5">
        <f>IF('Each Gender - Gold'!J66+'Each Gender - Silver'!J66+'Each Gender - Bronze'!J66 &gt; 0, 'Each Gender - Gold'!J66*'Medal values'!$B$1+'Each Gender - Silver'!J66*'Medal values'!$B$2+'Each Gender - Bronze'!J66*'Medal values'!$B$3, "") + IF(AND(J$1 = I$1, I$2 = "Mixed"), 0.5*I66, 0) + IF(AND(J$1 = K$1, K$2 = "Mixed"), 0.5*K66, 0)</f>
        <v>0</v>
      </c>
      <c r="K66" s="5">
        <f>IF('Each Gender - Gold'!K66+'Each Gender - Silver'!K66+'Each Gender - Bronze'!K66 &gt; 0, 'Each Gender - Gold'!K66*'Medal values'!$B$1+'Each Gender - Silver'!K66*'Medal values'!$B$2+'Each Gender - Bronze'!K66*'Medal values'!$B$3, "") + IF(AND(K$1 = J$1, J$2 = "Mixed"), 0.5*J66, 0) + IF(AND(K$1 = L$1, L$2 = "Mixed"), 0.5*L66, 0)</f>
        <v>0</v>
      </c>
      <c r="L66" s="5">
        <f>IF('Each Gender - Gold'!L66+'Each Gender - Silver'!L66+'Each Gender - Bronze'!L66 &gt; 0, 'Each Gender - Gold'!L66*'Medal values'!$B$1+'Each Gender - Silver'!L66*'Medal values'!$B$2+'Each Gender - Bronze'!L66*'Medal values'!$B$3, "") + IF(AND(L$1 = K$1, K$2 = "Mixed"), 0.5*K66, 0) + IF(AND(L$1 = M$1, M$2 = "Mixed"), 0.5*M66, 0)</f>
        <v>0</v>
      </c>
      <c r="M66" s="5">
        <f>IF('Each Gender - Gold'!M66+'Each Gender - Silver'!M66+'Each Gender - Bronze'!M66 &gt; 0, 'Each Gender - Gold'!M66*'Medal values'!$B$1+'Each Gender - Silver'!M66*'Medal values'!$B$2+'Each Gender - Bronze'!M66*'Medal values'!$B$3, "") + IF(AND(M$1 = L$1, L$2 = "Mixed"), 0.5*L66, 0) + IF(AND(M$1 = N$1, N$2 = "Mixed"), 0.5*N66, 0)</f>
        <v>0</v>
      </c>
      <c r="N66" s="5">
        <f>IF('Each Gender - Gold'!N66+'Each Gender - Silver'!N66+'Each Gender - Bronze'!N66 &gt; 0, 'Each Gender - Gold'!N66*'Medal values'!$B$1+'Each Gender - Silver'!N66*'Medal values'!$B$2+'Each Gender - Bronze'!N66*'Medal values'!$B$3, "") + IF(AND(N$1 = M$1, M$2 = "Mixed"), 0.5*M66, 0) + IF(AND(N$1 = O$1, O$2 = "Mixed"), 0.5*O66, 0)</f>
        <v>0</v>
      </c>
      <c r="O66" s="5">
        <f>IF('Each Gender - Gold'!O66+'Each Gender - Silver'!O66+'Each Gender - Bronze'!O66 &gt; 0, 'Each Gender - Gold'!O66*'Medal values'!$B$1+'Each Gender - Silver'!O66*'Medal values'!$B$2+'Each Gender - Bronze'!O66*'Medal values'!$B$3, "") + IF(AND(O$1 = N$1, N$2 = "Mixed"), 0.5*N66, 0) + IF(AND(O$1 = P$1, P$2 = "Mixed"), 0.5*P66, 0)</f>
        <v>0</v>
      </c>
      <c r="P66" s="5">
        <f>IF('Each Gender - Gold'!P66+'Each Gender - Silver'!P66+'Each Gender - Bronze'!P66 &gt; 0, 'Each Gender - Gold'!P66*'Medal values'!$B$1+'Each Gender - Silver'!P66*'Medal values'!$B$2+'Each Gender - Bronze'!P66*'Medal values'!$B$3, "") + IF(AND(P$1 = O$1, O$2 = "Mixed"), 0.5*O66, 0) + IF(AND(P$1 = Q$1, Q$2 = "Mixed"), 0.5*Q66, 0)</f>
        <v>0</v>
      </c>
      <c r="Q66" s="5">
        <f>IF('Each Gender - Gold'!Q66+'Each Gender - Silver'!Q66+'Each Gender - Bronze'!Q66 &gt; 0, 'Each Gender - Gold'!Q66*'Medal values'!$B$1+'Each Gender - Silver'!Q66*'Medal values'!$B$2+'Each Gender - Bronze'!Q66*'Medal values'!$B$3, "") + IF(AND(Q$1 = P$1, P$2 = "Mixed"), 0.5*P66, 0) + IF(AND(Q$1 = R$1, R$2 = "Mixed"), 0.5*R66, 0)</f>
        <v>0</v>
      </c>
      <c r="R66" s="5">
        <f>IF('Each Gender - Gold'!R66+'Each Gender - Silver'!R66+'Each Gender - Bronze'!R66 &gt; 0, 'Each Gender - Gold'!R66*'Medal values'!$B$1+'Each Gender - Silver'!R66*'Medal values'!$B$2+'Each Gender - Bronze'!R66*'Medal values'!$B$3, "") + IF(AND(R$1 = Q$1, Q$2 = "Mixed"), 0.5*Q66, 0) + IF(AND(R$1 = S$1, S$2 = "Mixed"), 0.5*S66, 0)</f>
        <v>0</v>
      </c>
      <c r="S66" s="5">
        <f>IF('Each Gender - Gold'!S66+'Each Gender - Silver'!S66+'Each Gender - Bronze'!S66 &gt; 0, 'Each Gender - Gold'!S66*'Medal values'!$B$1+'Each Gender - Silver'!S66*'Medal values'!$B$2+'Each Gender - Bronze'!S66*'Medal values'!$B$3, "") + IF(AND(S$1 = R$1, R$2 = "Mixed"), 0.5*R66, 0) + IF(AND(S$1 = T$1, T$2 = "Mixed"), 0.5*T66, 0)</f>
        <v>0</v>
      </c>
      <c r="T66" s="5">
        <f>IF('Each Gender - Gold'!T66+'Each Gender - Silver'!T66+'Each Gender - Bronze'!T66 &gt; 0, 'Each Gender - Gold'!T66*'Medal values'!$B$1+'Each Gender - Silver'!T66*'Medal values'!$B$2+'Each Gender - Bronze'!T66*'Medal values'!$B$3, "") + IF(AND(T$1 = S$1, S$2 = "Mixed"), 0.5*S66, 0) + IF(AND(T$1 = U$1, U$2 = "Mixed"), 0.5*U66, 0)</f>
        <v>0</v>
      </c>
      <c r="U66" s="5">
        <f>IF('Each Gender - Gold'!U66+'Each Gender - Silver'!U66+'Each Gender - Bronze'!U66 &gt; 0, 'Each Gender - Gold'!U66*'Medal values'!$B$1+'Each Gender - Silver'!U66*'Medal values'!$B$2+'Each Gender - Bronze'!U66*'Medal values'!$B$3, "") + IF(AND(U$1 = T$1, T$2 = "Mixed"), 0.5*T66, 0) + IF(AND(U$1 = V$1, V$2 = "Mixed"), 0.5*V66, 0)</f>
        <v>0</v>
      </c>
      <c r="V66" s="5">
        <f>IF('Each Gender - Gold'!V66+'Each Gender - Silver'!V66+'Each Gender - Bronze'!V66 &gt; 0, 'Each Gender - Gold'!V66*'Medal values'!$B$1+'Each Gender - Silver'!V66*'Medal values'!$B$2+'Each Gender - Bronze'!V66*'Medal values'!$B$3, "") + IF(AND(V$1 = U$1, U$2 = "Mixed"), 0.5*U66, 0) + IF(AND(V$1 = W$1, W$2 = "Mixed"), 0.5*W66, 0)</f>
        <v>0</v>
      </c>
      <c r="W66" s="5">
        <f>IF('Each Gender - Gold'!W66+'Each Gender - Silver'!W66+'Each Gender - Bronze'!W66 &gt; 0, 'Each Gender - Gold'!W66*'Medal values'!$B$1+'Each Gender - Silver'!W66*'Medal values'!$B$2+'Each Gender - Bronze'!W66*'Medal values'!$B$3, "") + IF(AND(W$1 = V$1, V$2 = "Mixed"), 0.5*V66, 0) + IF(AND(W$1 = X$1, X$2 = "Mixed"), 0.5*X66, 0)</f>
        <v>0</v>
      </c>
      <c r="X66" s="5">
        <f>IF('Each Gender - Gold'!X66+'Each Gender - Silver'!X66+'Each Gender - Bronze'!X66 &gt; 0, 'Each Gender - Gold'!X66*'Medal values'!$B$1+'Each Gender - Silver'!X66*'Medal values'!$B$2+'Each Gender - Bronze'!X66*'Medal values'!$B$3, "") + IF(AND(X$1 = W$1, W$2 = "Mixed"), 0.5*W66, 0) + IF(AND(X$1 = Y$1, Y$2 = "Mixed"), 0.5*Y66, 0)</f>
        <v>0</v>
      </c>
      <c r="Y66" s="5">
        <f>IF('Each Gender - Gold'!Y66+'Each Gender - Silver'!Y66+'Each Gender - Bronze'!Y66 &gt; 0, 'Each Gender - Gold'!Y66*'Medal values'!$B$1+'Each Gender - Silver'!Y66*'Medal values'!$B$2+'Each Gender - Bronze'!Y66*'Medal values'!$B$3, "") + IF(AND(Y$1 = X$1, X$2 = "Mixed"), 0.5*X66, 0) + IF(AND(Y$1 = Z$1, Z$2 = "Mixed"), 0.5*Z66, 0)</f>
        <v>0</v>
      </c>
      <c r="Z66" s="5">
        <f>IF('Each Gender - Gold'!Z66+'Each Gender - Silver'!Z66+'Each Gender - Bronze'!Z66 &gt; 0, 'Each Gender - Gold'!Z66*'Medal values'!$B$1+'Each Gender - Silver'!Z66*'Medal values'!$B$2+'Each Gender - Bronze'!Z66*'Medal values'!$B$3, "") + IF(AND(Z$1 = Y$1, Y$2 = "Mixed"), 0.5*Y66, 0) + IF(AND(Z$1 = AA$1, AA$2 = "Mixed"), 0.5*AA66, 0)</f>
        <v>0</v>
      </c>
      <c r="AA66" s="5">
        <f>IF('Each Gender - Gold'!AA66+'Each Gender - Silver'!AA66+'Each Gender - Bronze'!AA66 &gt; 0, 'Each Gender - Gold'!AA66*'Medal values'!$B$1+'Each Gender - Silver'!AA66*'Medal values'!$B$2+'Each Gender - Bronze'!AA66*'Medal values'!$B$3, "") + IF(AND(AA$1 = Z$1, Z$2 = "Mixed"), 0.5*Z66, 0) + IF(AND(AA$1 = AB$1, AB$2 = "Mixed"), 0.5*AB66, 0)</f>
        <v>0</v>
      </c>
      <c r="AB66" s="5">
        <f>IF('Each Gender - Gold'!AB66+'Each Gender - Silver'!AB66+'Each Gender - Bronze'!AB66 &gt; 0, 'Each Gender - Gold'!AB66*'Medal values'!$B$1+'Each Gender - Silver'!AB66*'Medal values'!$B$2+'Each Gender - Bronze'!AB66*'Medal values'!$B$3, "") + IF(AND(AB$1 = AA$1, AA$2 = "Mixed"), 0.5*AA66, 0) + IF(AND(AB$1 = AC$1, AC$2 = "Mixed"), 0.5*AC66, 0)</f>
        <v>0</v>
      </c>
      <c r="AC66" s="5">
        <f>IF('Each Gender - Gold'!AC66+'Each Gender - Silver'!AC66+'Each Gender - Bronze'!AC66 &gt; 0, 'Each Gender - Gold'!AC66*'Medal values'!$B$1+'Each Gender - Silver'!AC66*'Medal values'!$B$2+'Each Gender - Bronze'!AC66*'Medal values'!$B$3, "") + IF(AND(AC$1 = AB$1, AB$2 = "Mixed"), 0.5*AB66, 0) + IF(AND(AC$1 = AD$1, AD$2 = "Mixed"), 0.5*AD66, 0)</f>
        <v>0</v>
      </c>
      <c r="AD66" s="5">
        <f>IF('Each Gender - Gold'!AD66+'Each Gender - Silver'!AD66+'Each Gender - Bronze'!AD66 &gt; 0, 'Each Gender - Gold'!AD66*'Medal values'!$B$1+'Each Gender - Silver'!AD66*'Medal values'!$B$2+'Each Gender - Bronze'!AD66*'Medal values'!$B$3, "") + IF(AND(AD$1 = AC$1, AC$2 = "Mixed"), 0.5*AC66, 0) + IF(AND(AD$1 = AE$1, AE$2 = "Mixed"), 0.5*AE66, 0)</f>
        <v>0</v>
      </c>
      <c r="AE66" s="5">
        <f>IF('Each Gender - Gold'!AE66+'Each Gender - Silver'!AE66+'Each Gender - Bronze'!AE66 &gt; 0, 'Each Gender - Gold'!AE66*'Medal values'!$B$1+'Each Gender - Silver'!AE66*'Medal values'!$B$2+'Each Gender - Bronze'!AE66*'Medal values'!$B$3, "") + IF(AND(AE$1 = AD$1, AD$2 = "Mixed"), 0.5*AD66, 0) + IF(AND(AE$1 = AF$1, AF$2 = "Mixed"), 0.5*AF66, 0)</f>
        <v>0</v>
      </c>
      <c r="AF66" s="5">
        <f>IF('Each Gender - Gold'!AF66+'Each Gender - Silver'!AF66+'Each Gender - Bronze'!AF66 &gt; 0, 'Each Gender - Gold'!AF66*'Medal values'!$B$1+'Each Gender - Silver'!AF66*'Medal values'!$B$2+'Each Gender - Bronze'!AF66*'Medal values'!$B$3, "") + IF(AND(AF$1 = AE$1, AE$2 = "Mixed"), 0.5*AE66, 0) + IF(AND(AF$1 = AG$1, AG$2 = "Mixed"), 0.5*AG66, 0)</f>
        <v>0</v>
      </c>
      <c r="AG66" s="5">
        <f>IF('Each Gender - Gold'!AG66+'Each Gender - Silver'!AG66+'Each Gender - Bronze'!AG66 &gt; 0, 'Each Gender - Gold'!AG66*'Medal values'!$B$1+'Each Gender - Silver'!AG66*'Medal values'!$B$2+'Each Gender - Bronze'!AG66*'Medal values'!$B$3, "") + IF(AND(AG$1 = AF$1, AF$2 = "Mixed"), 0.5*AF66, 0) + IF(AND(AG$1 = AH$1, AH$2 = "Mixed"), 0.5*AH66, 0)</f>
        <v>0</v>
      </c>
      <c r="AH66" s="5">
        <f>IF('Each Gender - Gold'!AH66+'Each Gender - Silver'!AH66+'Each Gender - Bronze'!AH66 &gt; 0, 'Each Gender - Gold'!AH66*'Medal values'!$B$1+'Each Gender - Silver'!AH66*'Medal values'!$B$2+'Each Gender - Bronze'!AH66*'Medal values'!$B$3, "") + IF(AND(AH$1 = AG$1, AG$2 = "Mixed"), 0.5*AG66, 0) + IF(AND(AH$1 = AI$1, AI$2 = "Mixed"), 0.5*AI66, 0)</f>
        <v>0</v>
      </c>
      <c r="AI66" s="5">
        <f>IF('Each Gender - Gold'!AI66+'Each Gender - Silver'!AI66+'Each Gender - Bronze'!AI66 &gt; 0, 'Each Gender - Gold'!AI66*'Medal values'!$B$1+'Each Gender - Silver'!AI66*'Medal values'!$B$2+'Each Gender - Bronze'!AI66*'Medal values'!$B$3, "") + IF(AND(AI$1 = AH$1, AH$2 = "Mixed"), 0.5*AH66, 0) + IF(AND(AI$1 = AJ$1, AJ$2 = "Mixed"), 0.5*AJ66, 0)</f>
        <v>0</v>
      </c>
      <c r="AJ66" s="5">
        <f>IF('Each Gender - Gold'!AJ66+'Each Gender - Silver'!AJ66+'Each Gender - Bronze'!AJ66 &gt; 0, 'Each Gender - Gold'!AJ66*'Medal values'!$B$1+'Each Gender - Silver'!AJ66*'Medal values'!$B$2+'Each Gender - Bronze'!AJ66*'Medal values'!$B$3, "") + IF(AND(AJ$1 = AI$1, AI$2 = "Mixed"), 0.5*AI66, 0) + IF(AND(AJ$1 = AK$1, AK$2 = "Mixed"), 0.5*AK66, 0)</f>
        <v>0</v>
      </c>
      <c r="AK66" s="5">
        <f>IF('Each Gender - Gold'!AK66+'Each Gender - Silver'!AK66+'Each Gender - Bronze'!AK66 &gt; 0, 'Each Gender - Gold'!AK66*'Medal values'!$B$1+'Each Gender - Silver'!AK66*'Medal values'!$B$2+'Each Gender - Bronze'!AK66*'Medal values'!$B$3, "") + IF(AND(AK$1 = AJ$1, AJ$2 = "Mixed"), 0.5*AJ66, 0) + IF(AND(AK$1 = AL$1, AL$2 = "Mixed"), 0.5*AL66, 0)</f>
        <v>0</v>
      </c>
      <c r="AL66" s="5">
        <f>IF('Each Gender - Gold'!AL66+'Each Gender - Silver'!AL66+'Each Gender - Bronze'!AL66 &gt; 0, 'Each Gender - Gold'!AL66*'Medal values'!$B$1+'Each Gender - Silver'!AL66*'Medal values'!$B$2+'Each Gender - Bronze'!AL66*'Medal values'!$B$3, "") + IF(AND(AL$1 = AK$1, AK$2 = "Mixed"), 0.5*AK66, 0) + IF(AND(AL$1 = AM$1, AM$2 = "Mixed"), 0.5*AM66, 0)</f>
        <v>0</v>
      </c>
      <c r="AM66" s="5">
        <f>IF('Each Gender - Gold'!AM66+'Each Gender - Silver'!AM66+'Each Gender - Bronze'!AM66 &gt; 0, 'Each Gender - Gold'!AM66*'Medal values'!$B$1+'Each Gender - Silver'!AM66*'Medal values'!$B$2+'Each Gender - Bronze'!AM66*'Medal values'!$B$3, "") + IF(AND(AM$1 = AL$1, AL$2 = "Mixed"), 0.5*AL66, 0) + IF(AND(AM$1 = AN$1, AN$2 = "Mixed"), 0.5*AN66, 0)</f>
        <v>0</v>
      </c>
      <c r="AN66" s="5">
        <f>IF('Each Gender - Gold'!AN66+'Each Gender - Silver'!AN66+'Each Gender - Bronze'!AN66 &gt; 0, 'Each Gender - Gold'!AN66*'Medal values'!$B$1+'Each Gender - Silver'!AN66*'Medal values'!$B$2+'Each Gender - Bronze'!AN66*'Medal values'!$B$3, "") + IF(AND(AN$1 = AM$1, AM$2 = "Mixed"), 0.5*AM66, 0) + IF(AND(AN$1 = AO$1, AO$2 = "Mixed"), 0.5*AO66, 0)</f>
        <v>0</v>
      </c>
      <c r="AO66" s="5">
        <f>IF('Each Gender - Gold'!AO66+'Each Gender - Silver'!AO66+'Each Gender - Bronze'!AO66 &gt; 0, 'Each Gender - Gold'!AO66*'Medal values'!$B$1+'Each Gender - Silver'!AO66*'Medal values'!$B$2+'Each Gender - Bronze'!AO66*'Medal values'!$B$3, "") + IF(AND(AO$1 = AN$1, AN$2 = "Mixed"), 0.5*AN66, 0) + IF(AND(AO$1 = AP$1, AP$2 = "Mixed"), 0.5*AP66, 0)</f>
        <v>0</v>
      </c>
      <c r="AP66" s="5">
        <f>IF('Each Gender - Gold'!AP66+'Each Gender - Silver'!AP66+'Each Gender - Bronze'!AP66 &gt; 0, 'Each Gender - Gold'!AP66*'Medal values'!$B$1+'Each Gender - Silver'!AP66*'Medal values'!$B$2+'Each Gender - Bronze'!AP66*'Medal values'!$B$3, "") + IF(AND(AP$1 = AO$1, AO$2 = "Mixed"), 0.5*AO66, 0) + IF(AND(AP$1 = AQ$1, AQ$2 = "Mixed"), 0.5*AQ66, 0)</f>
        <v>0</v>
      </c>
      <c r="AQ66" s="5">
        <f>IF('Each Gender - Gold'!AQ66+'Each Gender - Silver'!AQ66+'Each Gender - Bronze'!AQ66 &gt; 0, 'Each Gender - Gold'!AQ66*'Medal values'!$B$1+'Each Gender - Silver'!AQ66*'Medal values'!$B$2+'Each Gender - Bronze'!AQ66*'Medal values'!$B$3, "") + IF(AND(AQ$1 = AP$1, AP$2 = "Mixed"), 0.5*AP66, 0) + IF(AND(AQ$1 = AR$1, AR$2 = "Mixed"), 0.5*AR66, 0)</f>
        <v>0</v>
      </c>
      <c r="AR66" s="5">
        <f>IF('Each Gender - Gold'!AR66+'Each Gender - Silver'!AR66+'Each Gender - Bronze'!AR66 &gt; 0, 'Each Gender - Gold'!AR66*'Medal values'!$B$1+'Each Gender - Silver'!AR66*'Medal values'!$B$2+'Each Gender - Bronze'!AR66*'Medal values'!$B$3, "") + IF(AND(AR$1 = AQ$1, AQ$2 = "Mixed"), 0.5*AQ66, 0) + IF(AND(AR$1 = AS$1, AS$2 = "Mixed"), 0.5*AS66, 0)</f>
        <v>0</v>
      </c>
      <c r="AS66" s="5">
        <f>IF('Each Gender - Gold'!AS66+'Each Gender - Silver'!AS66+'Each Gender - Bronze'!AS66 &gt; 0, 'Each Gender - Gold'!AS66*'Medal values'!$B$1+'Each Gender - Silver'!AS66*'Medal values'!$B$2+'Each Gender - Bronze'!AS66*'Medal values'!$B$3, "") + IF(AND(AS$1 = AR$1, AR$2 = "Mixed"), 0.5*AR66, 0) + IF(AND(AS$1 = AT$1, AT$2 = "Mixed"), 0.5*AT66, 0)</f>
        <v>0</v>
      </c>
      <c r="AT66" s="5">
        <f>IF('Each Gender - Gold'!AT66+'Each Gender - Silver'!AT66+'Each Gender - Bronze'!AT66 &gt; 0, 'Each Gender - Gold'!AT66*'Medal values'!$B$1+'Each Gender - Silver'!AT66*'Medal values'!$B$2+'Each Gender - Bronze'!AT66*'Medal values'!$B$3, "") + IF(AND(AT$1 = AS$1, AS$2 = "Mixed"), 0.5*AS66, 0) + IF(AND(AT$1 = AU$1, AU$2 = "Mixed"), 0.5*AU66, 0)</f>
        <v>0</v>
      </c>
      <c r="AU66" s="5">
        <f>IF('Each Gender - Gold'!AU66+'Each Gender - Silver'!AU66+'Each Gender - Bronze'!AU66 &gt; 0, 'Each Gender - Gold'!AU66*'Medal values'!$B$1+'Each Gender - Silver'!AU66*'Medal values'!$B$2+'Each Gender - Bronze'!AU66*'Medal values'!$B$3, "") + IF(AND(AU$1 = AT$1, AT$2 = "Mixed"), 0.5*AT66, 0) + IF(AND(AU$1 = AV$1, AV$2 = "Mixed"), 0.5*AV66, 0)</f>
        <v>0</v>
      </c>
      <c r="AV66" s="5">
        <f>IF('Each Gender - Gold'!AV66+'Each Gender - Silver'!AV66+'Each Gender - Bronze'!AV66 &gt; 0, 'Each Gender - Gold'!AV66*'Medal values'!$B$1+'Each Gender - Silver'!AV66*'Medal values'!$B$2+'Each Gender - Bronze'!AV66*'Medal values'!$B$3, "") + IF(AND(AV$1 = AU$1, AU$2 = "Mixed"), 0.5*AU66, 0) + IF(AND(AV$1 = AW$1, AW$2 = "Mixed"), 0.5*AW66, 0)</f>
        <v>0</v>
      </c>
      <c r="AW66" s="5">
        <f>IF('Each Gender - Gold'!AW66+'Each Gender - Silver'!AW66+'Each Gender - Bronze'!AW66 &gt; 0, 'Each Gender - Gold'!AW66*'Medal values'!$B$1+'Each Gender - Silver'!AW66*'Medal values'!$B$2+'Each Gender - Bronze'!AW66*'Medal values'!$B$3, "") + IF(AND(AW$1 = AV$1, AV$2 = "Mixed"), 0.5*AV66, 0) + IF(AND(AW$1 = AX$1, AX$2 = "Mixed"), 0.5*AX66, 0)</f>
        <v>0</v>
      </c>
      <c r="AX66" s="5">
        <f>IF('Each Gender - Gold'!AX66+'Each Gender - Silver'!AX66+'Each Gender - Bronze'!AX66 &gt; 0, 'Each Gender - Gold'!AX66*'Medal values'!$B$1+'Each Gender - Silver'!AX66*'Medal values'!$B$2+'Each Gender - Bronze'!AX66*'Medal values'!$B$3, "") + IF(AND(AX$1 = AW$1, AW$2 = "Mixed"), 0.5*AW66, 0) + IF(AND(AX$1 = AY$1, AY$2 = "Mixed"), 0.5*AY66, 0)</f>
        <v>0</v>
      </c>
      <c r="AY66" s="5">
        <f>IF('Each Gender - Gold'!AY66+'Each Gender - Silver'!AY66+'Each Gender - Bronze'!AY66 &gt; 0, 'Each Gender - Gold'!AY66*'Medal values'!$B$1+'Each Gender - Silver'!AY66*'Medal values'!$B$2+'Each Gender - Bronze'!AY66*'Medal values'!$B$3, "") + IF(AND(AY$1 = AX$1, AX$2 = "Mixed"), 0.5*AX66, 0) + IF(AND(AY$1 = AZ$1, AZ$2 = "Mixed"), 0.5*AZ66, 0)</f>
        <v>0</v>
      </c>
      <c r="AZ66" s="5">
        <f>IF('Each Gender - Gold'!AZ66+'Each Gender - Silver'!AZ66+'Each Gender - Bronze'!AZ66 &gt; 0, 'Each Gender - Gold'!AZ66*'Medal values'!$B$1+'Each Gender - Silver'!AZ66*'Medal values'!$B$2+'Each Gender - Bronze'!AZ66*'Medal values'!$B$3, "") + IF(AND(AZ$1 = AY$1, AY$2 = "Mixed"), 0.5*AY66, 0) + IF(AND(AZ$1 = BA$1, BA$2 = "Mixed"), 0.5*BA66, 0)</f>
        <v>0</v>
      </c>
      <c r="BA66" s="5">
        <f>IF('Each Gender - Gold'!BA66+'Each Gender - Silver'!BA66+'Each Gender - Bronze'!BA66 &gt; 0, 'Each Gender - Gold'!BA66*'Medal values'!$B$1+'Each Gender - Silver'!BA66*'Medal values'!$B$2+'Each Gender - Bronze'!BA66*'Medal values'!$B$3, "") + IF(AND(BA$1 = AZ$1, AZ$2 = "Mixed"), 0.5*AZ66, 0) + IF(AND(BA$1 = BB$1, BB$2 = "Mixed"), 0.5*BB66, 0)</f>
        <v>0</v>
      </c>
      <c r="BB66" s="5">
        <f>IF('Each Gender - Gold'!BB66+'Each Gender - Silver'!BB66+'Each Gender - Bronze'!BB66 &gt; 0, 'Each Gender - Gold'!BB66*'Medal values'!$B$1+'Each Gender - Silver'!BB66*'Medal values'!$B$2+'Each Gender - Bronze'!BB66*'Medal values'!$B$3, "") + IF(AND(BB$1 = BA$1, BA$2 = "Mixed"), 0.5*BA66, 0) + IF(AND(BB$1 = BC$1, BC$2 = "Mixed"), 0.5*BC66, 0)</f>
        <v>0</v>
      </c>
      <c r="BC66" s="5">
        <f>IF('Each Gender - Gold'!BC66+'Each Gender - Silver'!BC66+'Each Gender - Bronze'!BC66 &gt; 0, 'Each Gender - Gold'!BC66*'Medal values'!$B$1+'Each Gender - Silver'!BC66*'Medal values'!$B$2+'Each Gender - Bronze'!BC66*'Medal values'!$B$3, "") + IF(AND(BC$1 = BB$1, BB$2 = "Mixed"), 0.5*BB66, 0) + IF(AND(BC$1 = BD$1, BD$2 = "Mixed"), 0.5*BD66, 0)</f>
        <v>0</v>
      </c>
      <c r="BD66" s="5">
        <f>IF('Each Gender - Gold'!BD66+'Each Gender - Silver'!BD66+'Each Gender - Bronze'!BD66 &gt; 0, 'Each Gender - Gold'!BD66*'Medal values'!$B$1+'Each Gender - Silver'!BD66*'Medal values'!$B$2+'Each Gender - Bronze'!BD66*'Medal values'!$B$3, "") + IF(AND(BD$1 = BC$1, BC$2 = "Mixed"), 0.5*BC66, 0) + IF(AND(BD$1 = BE$1, BE$2 = "Mixed"), 0.5*BE66, 0)</f>
        <v>0</v>
      </c>
      <c r="BE66" s="5">
        <f>IF('Each Gender - Gold'!BE66+'Each Gender - Silver'!BE66+'Each Gender - Bronze'!BE66 &gt; 0, 'Each Gender - Gold'!BE66*'Medal values'!$B$1+'Each Gender - Silver'!BE66*'Medal values'!$B$2+'Each Gender - Bronze'!BE66*'Medal values'!$B$3, "") + IF(AND(BE$1 = BD$1, BD$2 = "Mixed"), 0.5*BD66, 0) + IF(AND(BE$1 = BF$1, BF$2 = "Mixed"), 0.5*BF66, 0)</f>
        <v>0</v>
      </c>
      <c r="BF66" s="5">
        <f>IF('Each Gender - Gold'!BF66+'Each Gender - Silver'!BF66+'Each Gender - Bronze'!BF66 &gt; 0, 'Each Gender - Gold'!BF66*'Medal values'!$B$1+'Each Gender - Silver'!BF66*'Medal values'!$B$2+'Each Gender - Bronze'!BF66*'Medal values'!$B$3, "") + IF(AND(BF$1 = BE$1, BE$2 = "Mixed"), 0.5*BE66, 0) + IF(AND(BF$1 = BG$1, BG$2 = "Mixed"), 0.5*BG66, 0)</f>
        <v>0</v>
      </c>
      <c r="BG66" s="5">
        <f>IF('Each Gender - Gold'!BG66+'Each Gender - Silver'!BG66+'Each Gender - Bronze'!BG66 &gt; 0, 'Each Gender - Gold'!BG66*'Medal values'!$B$1+'Each Gender - Silver'!BG66*'Medal values'!$B$2+'Each Gender - Bronze'!BG66*'Medal values'!$B$3, "") + IF(AND(BG$1 = BF$1, BF$2 = "Mixed"), 0.5*BF66, 0) + IF(AND(BG$1 = BH$1, BH$2 = "Mixed"), 0.5*BH66, 0)</f>
        <v>0</v>
      </c>
      <c r="BH66" s="5">
        <f>IF('Each Gender - Gold'!BH66+'Each Gender - Silver'!BH66+'Each Gender - Bronze'!BH66 &gt; 0, 'Each Gender - Gold'!BH66*'Medal values'!$B$1+'Each Gender - Silver'!BH66*'Medal values'!$B$2+'Each Gender - Bronze'!BH66*'Medal values'!$B$3, "") + IF(AND(BH$1 = BG$1, BG$2 = "Mixed"), 0.5*BG66, 0) + IF(AND(BH$1 = BI$1, BI$2 = "Mixed"), 0.5*BI66, 0)</f>
        <v>0</v>
      </c>
      <c r="BI66" s="5">
        <f>IF('Each Gender - Gold'!BI66+'Each Gender - Silver'!BI66+'Each Gender - Bronze'!BI66 &gt; 0, 'Each Gender - Gold'!BI66*'Medal values'!$B$1+'Each Gender - Silver'!BI66*'Medal values'!$B$2+'Each Gender - Bronze'!BI66*'Medal values'!$B$3, "") + IF(AND(BI$1 = BH$1, BH$2 = "Mixed"), 0.5*BH66, 0) + IF(AND(BI$1 = BJ$1, BJ$2 = "Mixed"), 0.5*BJ66, 0)</f>
        <v>0</v>
      </c>
      <c r="BJ66" s="5">
        <f>IF('Each Gender - Gold'!BJ66+'Each Gender - Silver'!BJ66+'Each Gender - Bronze'!BJ66 &gt; 0, 'Each Gender - Gold'!BJ66*'Medal values'!$B$1+'Each Gender - Silver'!BJ66*'Medal values'!$B$2+'Each Gender - Bronze'!BJ66*'Medal values'!$B$3, "") + IF(AND(BJ$1 = BI$1, BI$2 = "Mixed"), 0.5*BI66, 0) + IF(AND(BJ$1 = BK$1, BK$2 = "Mixed"), 0.5*BK66, 0)</f>
        <v>0</v>
      </c>
      <c r="BK66" s="5">
        <f>IF('Each Gender - Gold'!BK66+'Each Gender - Silver'!BK66+'Each Gender - Bronze'!BK66 &gt; 0, 'Each Gender - Gold'!BK66*'Medal values'!$B$1+'Each Gender - Silver'!BK66*'Medal values'!$B$2+'Each Gender - Bronze'!BK66*'Medal values'!$B$3, "") + IF(AND(BK$1 = BJ$1, BJ$2 = "Mixed"), 0.5*BJ66, 0) + IF(AND(BK$1 = BL$1, BL$2 = "Mixed"), 0.5*BL66, 0)</f>
        <v>0</v>
      </c>
      <c r="BL66" s="5">
        <f>IF('Each Gender - Gold'!BL66+'Each Gender - Silver'!BL66+'Each Gender - Bronze'!BL66 &gt; 0, 'Each Gender - Gold'!BL66*'Medal values'!$B$1+'Each Gender - Silver'!BL66*'Medal values'!$B$2+'Each Gender - Bronze'!BL66*'Medal values'!$B$3, "") + IF(AND(BL$1 = BK$1, BK$2 = "Mixed"), 0.5*BK66, 0) + IF(AND(BL$1 = BM$1, BM$2 = "Mixed"), 0.5*BM66, 0)</f>
        <v>0</v>
      </c>
      <c r="BM66" s="5">
        <f>IF('Each Gender - Gold'!BM66+'Each Gender - Silver'!BM66+'Each Gender - Bronze'!BM66 &gt; 0, 'Each Gender - Gold'!BM66*'Medal values'!$B$1+'Each Gender - Silver'!BM66*'Medal values'!$B$2+'Each Gender - Bronze'!BM66*'Medal values'!$B$3, "") + IF(AND(BM$1 = BL$1, BL$2 = "Mixed"), 0.5*BL66, 0) + IF(AND(BM$1 = BN$1, BN$2 = "Mixed"), 0.5*BN66, 0)</f>
        <v>0</v>
      </c>
      <c r="BN66" s="5">
        <f>IF('Each Gender - Gold'!BN66+'Each Gender - Silver'!BN66+'Each Gender - Bronze'!BN66 &gt; 0, 'Each Gender - Gold'!BN66*'Medal values'!$B$1+'Each Gender - Silver'!BN66*'Medal values'!$B$2+'Each Gender - Bronze'!BN66*'Medal values'!$B$3, "") + IF(AND(BN$1 = BM$1, BM$2 = "Mixed"), 0.5*BM66, 0) + IF(AND(BN$1 = BO$1, BO$2 = "Mixed"), 0.5*BO66, 0)</f>
        <v>0</v>
      </c>
      <c r="BO66" s="5">
        <f>IF('Each Gender - Gold'!BO66+'Each Gender - Silver'!BO66+'Each Gender - Bronze'!BO66 &gt; 0, 'Each Gender - Gold'!BO66*'Medal values'!$B$1+'Each Gender - Silver'!BO66*'Medal values'!$B$2+'Each Gender - Bronze'!BO66*'Medal values'!$B$3, "") + IF(AND(BO$1 = BN$1, BN$2 = "Mixed"), 0.5*BN66, 0) + IF(AND(BO$1 = BP$1, BP$2 = "Mixed"), 0.5*BP66, 0)</f>
        <v>0</v>
      </c>
      <c r="BP66" s="5">
        <f>IF('Each Gender - Gold'!BP66+'Each Gender - Silver'!BP66+'Each Gender - Bronze'!BP66 &gt; 0, 'Each Gender - Gold'!BP66*'Medal values'!$B$1+'Each Gender - Silver'!BP66*'Medal values'!$B$2+'Each Gender - Bronze'!BP66*'Medal values'!$B$3, "") + IF(AND(BP$1 = BO$1, BO$2 = "Mixed"), 0.5*BO66, 0) + IF(AND(BP$1 = BQ$1, BQ$2 = "Mixed"), 0.5*BQ66, 0)</f>
        <v>0</v>
      </c>
      <c r="BQ66" s="5">
        <f>IF('Each Gender - Gold'!BQ66+'Each Gender - Silver'!BQ66+'Each Gender - Bronze'!BQ66 &gt; 0, 'Each Gender - Gold'!BQ66*'Medal values'!$B$1+'Each Gender - Silver'!BQ66*'Medal values'!$B$2+'Each Gender - Bronze'!BQ66*'Medal values'!$B$3, "") + IF(AND(BQ$1 = BP$1, BP$2 = "Mixed"), 0.5*BP66, 0) + IF(AND(BQ$1 = BR$1, BR$2 = "Mixed"), 0.5*BR66, 0)</f>
        <v>0</v>
      </c>
      <c r="BR66" s="5">
        <f>IF('Each Gender - Gold'!BR66+'Each Gender - Silver'!BR66+'Each Gender - Bronze'!BR66 &gt; 0, 'Each Gender - Gold'!BR66*'Medal values'!$B$1+'Each Gender - Silver'!BR66*'Medal values'!$B$2+'Each Gender - Bronze'!BR66*'Medal values'!$B$3, "") + IF(AND(BR$1 = BQ$1, BQ$2 = "Mixed"), 0.5*BQ66, 0) + IF(AND(BR$1 = BS$1, BS$2 = "Mixed"), 0.5*BS66, 0)</f>
        <v>0</v>
      </c>
      <c r="BS66" s="5">
        <f>IF('Each Gender - Gold'!BS66+'Each Gender - Silver'!BS66+'Each Gender - Bronze'!BS66 &gt; 0, 'Each Gender - Gold'!BS66*'Medal values'!$B$1+'Each Gender - Silver'!BS66*'Medal values'!$B$2+'Each Gender - Bronze'!BS66*'Medal values'!$B$3, "") + IF(AND(BS$1 = BR$1, BR$2 = "Mixed"), 0.5*BR66, 0) + IF(AND(BS$1 = BT$1, BT$2 = "Mixed"), 0.5*BT66, 0)</f>
        <v>0</v>
      </c>
      <c r="BT66" s="5">
        <f>IF('Each Gender - Gold'!BT66+'Each Gender - Silver'!BT66+'Each Gender - Bronze'!BT66 &gt; 0, 'Each Gender - Gold'!BT66*'Medal values'!$B$1+'Each Gender - Silver'!BT66*'Medal values'!$B$2+'Each Gender - Bronze'!BT66*'Medal values'!$B$3, "") + IF(AND(BT$1 = BS$1, BS$2 = "Mixed"), 0.5*BS66, 0) + IF(AND(BT$1 = BU$1, BU$2 = "Mixed"), 0.5*BU66, 0)</f>
        <v>0</v>
      </c>
      <c r="BU66" s="5">
        <f>IF('Each Gender - Gold'!BU66+'Each Gender - Silver'!BU66+'Each Gender - Bronze'!BU66 &gt; 0, 'Each Gender - Gold'!BU66*'Medal values'!$B$1+'Each Gender - Silver'!BU66*'Medal values'!$B$2+'Each Gender - Bronze'!BU66*'Medal values'!$B$3, "") + IF(AND(BU$1 = BT$1, BT$2 = "Mixed"), 0.5*BT66, 0) + IF(AND(BU$1 = BV$1, BV$2 = "Mixed"), 0.5*BV66, 0)</f>
        <v>0</v>
      </c>
      <c r="BV66" s="5">
        <f>IF('Each Gender - Gold'!BV66+'Each Gender - Silver'!BV66+'Each Gender - Bronze'!BV66 &gt; 0, 'Each Gender - Gold'!BV66*'Medal values'!$B$1+'Each Gender - Silver'!BV66*'Medal values'!$B$2+'Each Gender - Bronze'!BV66*'Medal values'!$B$3, "") + IF(AND(BV$1 = BU$1, BU$2 = "Mixed"), 0.5*BU66, 0) + IF(AND(BV$1 = BW$1, BW$2 = "Mixed"), 0.5*BW66, 0)</f>
        <v>0</v>
      </c>
      <c r="BW66" s="5">
        <f>IF('Each Gender - Gold'!BW66+'Each Gender - Silver'!BW66+'Each Gender - Bronze'!BW66 &gt; 0, 'Each Gender - Gold'!BW66*'Medal values'!$B$1+'Each Gender - Silver'!BW66*'Medal values'!$B$2+'Each Gender - Bronze'!BW66*'Medal values'!$B$3, "") + IF(AND(BW$1 = BV$1, BV$2 = "Mixed"), 0.5*BV66, 0) + IF(AND(BW$1 = BX$1, BX$2 = "Mixed"), 0.5*BX66, 0)</f>
        <v>0</v>
      </c>
      <c r="BX66" s="5">
        <f>IF('Each Gender - Gold'!BX66+'Each Gender - Silver'!BX66+'Each Gender - Bronze'!BX66 &gt; 0, 'Each Gender - Gold'!BX66*'Medal values'!$B$1+'Each Gender - Silver'!BX66*'Medal values'!$B$2+'Each Gender - Bronze'!BX66*'Medal values'!$B$3, "") + IF(AND(BX$1 = BW$1, BW$2 = "Mixed"), 0.5*BW66, 0) + IF(AND(BX$1 = BY$1, BY$2 = "Mixed"), 0.5*BY66, 0)</f>
        <v>0</v>
      </c>
      <c r="BY66" s="5">
        <f>IF('Each Gender - Gold'!BY66+'Each Gender - Silver'!BY66+'Each Gender - Bronze'!BY66 &gt; 0, 'Each Gender - Gold'!BY66*'Medal values'!$B$1+'Each Gender - Silver'!BY66*'Medal values'!$B$2+'Each Gender - Bronze'!BY66*'Medal values'!$B$3, "") + IF(AND(BY$1 = BX$1, BX$2 = "Mixed"), 0.5*BX66, 0) + IF(AND(BY$1 = BZ$1, BZ$2 = "Mixed"), 0.5*BZ66, 0)</f>
        <v>0</v>
      </c>
      <c r="BZ66" s="5">
        <f>IF('Each Gender - Gold'!BZ66+'Each Gender - Silver'!BZ66+'Each Gender - Bronze'!BZ66 &gt; 0, 'Each Gender - Gold'!BZ66*'Medal values'!$B$1+'Each Gender - Silver'!BZ66*'Medal values'!$B$2+'Each Gender - Bronze'!BZ66*'Medal values'!$B$3, "") + IF(AND(BZ$1 = BY$1, BY$2 = "Mixed"), 0.5*BY66, 0) + IF(AND(BZ$1 = CA$1, CA$2 = "Mixed"), 0.5*CA66, 0)</f>
        <v>0</v>
      </c>
      <c r="CA66" s="5">
        <f>IF('Each Gender - Gold'!CA66+'Each Gender - Silver'!CA66+'Each Gender - Bronze'!CA66 &gt; 0, 'Each Gender - Gold'!CA66*'Medal values'!$B$1+'Each Gender - Silver'!CA66*'Medal values'!$B$2+'Each Gender - Bronze'!CA66*'Medal values'!$B$3, "") + IF(AND(CA$1 = BZ$1, BZ$2 = "Mixed"), 0.5*BZ66, 0) + IF(AND(CA$1 = CB$1, CB$2 = "Mixed"), 0.5*CB66, 0)</f>
        <v>0</v>
      </c>
      <c r="CB66" s="5">
        <f>IF('Each Gender - Gold'!CB66+'Each Gender - Silver'!CB66+'Each Gender - Bronze'!CB66 &gt; 0, 'Each Gender - Gold'!CB66*'Medal values'!$B$1+'Each Gender - Silver'!CB66*'Medal values'!$B$2+'Each Gender - Bronze'!CB66*'Medal values'!$B$3, "") + IF(AND(CB$1 = CA$1, CA$2 = "Mixed"), 0.5*CA66, 0) + IF(AND(CB$1 = CC$1, CC$2 = "Mixed"), 0.5*CC66, 0)</f>
        <v>0</v>
      </c>
      <c r="CC66" s="5">
        <f>IF('Each Gender - Gold'!CC66+'Each Gender - Silver'!CC66+'Each Gender - Bronze'!CC66 &gt; 0, 'Each Gender - Gold'!CC66*'Medal values'!$B$1+'Each Gender - Silver'!CC66*'Medal values'!$B$2+'Each Gender - Bronze'!CC66*'Medal values'!$B$3, "") + IF(AND(CC$1 = CB$1, CB$2 = "Mixed"), 0.5*CB66, 0) + IF(AND(CC$1 = CD$1, CD$2 = "Mixed"), 0.5*CD66, 0)</f>
        <v>0</v>
      </c>
      <c r="CD66" s="5">
        <f>IF('Each Gender - Gold'!CD66+'Each Gender - Silver'!CD66+'Each Gender - Bronze'!CD66 &gt; 0, 'Each Gender - Gold'!CD66*'Medal values'!$B$1+'Each Gender - Silver'!CD66*'Medal values'!$B$2+'Each Gender - Bronze'!CD66*'Medal values'!$B$3, "") + IF(AND(CD$1 = CC$1, CC$2 = "Mixed"), 0.5*CC66, 0) + IF(AND(CD$1 = CE$1, CE$2 = "Mixed"), 0.5*CE66, 0)</f>
        <v>0</v>
      </c>
      <c r="CE66" s="5">
        <f>IF('Each Gender - Gold'!CE66+'Each Gender - Silver'!CE66+'Each Gender - Bronze'!CE66 &gt; 0, 'Each Gender - Gold'!CE66*'Medal values'!$B$1+'Each Gender - Silver'!CE66*'Medal values'!$B$2+'Each Gender - Bronze'!CE66*'Medal values'!$B$3, "") + IF(AND(CE$1 = CD$1, CD$2 = "Mixed"), 0.5*CD66, 0) + IF(AND(CE$1 = CF$1, CF$2 = "Mixed"), 0.5*CF66, 0)</f>
        <v>2.000001</v>
      </c>
      <c r="CF66" s="5">
        <f>IF('Each Gender - Gold'!CF66+'Each Gender - Silver'!CF66+'Each Gender - Bronze'!CF66 &gt; 0, 'Each Gender - Gold'!CF66*'Medal values'!$B$1+'Each Gender - Silver'!CF66*'Medal values'!$B$2+'Each Gender - Bronze'!CF66*'Medal values'!$B$3, "") + IF(AND(CF$1 = CE$1, CE$2 = "Mixed"), 0.5*CE66, 0) + IF(AND(CF$1 = CG$1, CG$2 = "Mixed"), 0.5*CG66, 0)</f>
        <v>0</v>
      </c>
      <c r="CG66" s="5">
        <f>IF('Each Gender - Gold'!CG66+'Each Gender - Silver'!CG66+'Each Gender - Bronze'!CG66 &gt; 0, 'Each Gender - Gold'!CG66*'Medal values'!$B$1+'Each Gender - Silver'!CG66*'Medal values'!$B$2+'Each Gender - Bronze'!CG66*'Medal values'!$B$3, "") + IF(AND(CG$1 = CF$1, CF$2 = "Mixed"), 0.5*CF66, 0) + IF(AND(CG$1 = CH$1, CH$2 = "Mixed"), 0.5*CH66, 0)</f>
        <v>0</v>
      </c>
      <c r="CH66" s="5">
        <f>IF('Each Gender - Gold'!CH66+'Each Gender - Silver'!CH66+'Each Gender - Bronze'!CH66 &gt; 0, 'Each Gender - Gold'!CH66*'Medal values'!$B$1+'Each Gender - Silver'!CH66*'Medal values'!$B$2+'Each Gender - Bronze'!CH66*'Medal values'!$B$3, "") + IF(AND(CH$1 = CG$1, CG$2 = "Mixed"), 0.5*CG66, 0) + IF(AND(CH$1 = CI$1, CI$2 = "Mixed"), 0.5*CI66, 0)</f>
        <v>0</v>
      </c>
      <c r="CI66" s="5">
        <f>IF('Each Gender - Gold'!CI66+'Each Gender - Silver'!CI66+'Each Gender - Bronze'!CI66 &gt; 0, 'Each Gender - Gold'!CI66*'Medal values'!$B$1+'Each Gender - Silver'!CI66*'Medal values'!$B$2+'Each Gender - Bronze'!CI66*'Medal values'!$B$3, "") + IF(AND(CI$1 = CH$1, CH$2 = "Mixed"), 0.5*CH66, 0) + IF(AND(CI$1 = CJ$1, CJ$2 = "Mixed"), 0.5*CJ66, 0)</f>
        <v>0</v>
      </c>
      <c r="CJ66" s="5">
        <f>IF('Each Gender - Gold'!CJ66+'Each Gender - Silver'!CJ66+'Each Gender - Bronze'!CJ66 &gt; 0, 'Each Gender - Gold'!CJ66*'Medal values'!$B$1+'Each Gender - Silver'!CJ66*'Medal values'!$B$2+'Each Gender - Bronze'!CJ66*'Medal values'!$B$3, "") + IF(AND(CJ$1 = CI$1, CI$2 = "Mixed"), 0.5*CI66, 0) + IF(AND(CJ$1 = CK$1, CK$2 = "Mixed"), 0.5*CK66, 0)</f>
        <v>0</v>
      </c>
      <c r="CK66" s="5">
        <f>IF('Each Gender - Gold'!CK66+'Each Gender - Silver'!CK66+'Each Gender - Bronze'!CK66 &gt; 0, 'Each Gender - Gold'!CK66*'Medal values'!$B$1+'Each Gender - Silver'!CK66*'Medal values'!$B$2+'Each Gender - Bronze'!CK66*'Medal values'!$B$3, "") + IF(AND(CK$1 = CJ$1, CJ$2 = "Mixed"), 0.5*CJ66, 0) + IF(AND(CK$1 = CL$1, CL$2 = "Mixed"), 0.5*CL66, 0)</f>
        <v>0</v>
      </c>
      <c r="CL66" s="5">
        <f>IF('Each Gender - Gold'!CL66+'Each Gender - Silver'!CL66+'Each Gender - Bronze'!CL66 &gt; 0, 'Each Gender - Gold'!CL66*'Medal values'!$B$1+'Each Gender - Silver'!CL66*'Medal values'!$B$2+'Each Gender - Bronze'!CL66*'Medal values'!$B$3, "") + IF(AND(CL$1 = CK$1, CK$2 = "Mixed"), 0.5*CK66, 0) + IF(AND(CL$1 = CM$1, CM$2 = "Mixed"), 0.5*CM66, 0)</f>
        <v>0</v>
      </c>
      <c r="CM66" s="5">
        <f>IF('Each Gender - Gold'!CM66+'Each Gender - Silver'!CM66+'Each Gender - Bronze'!CM66 &gt; 0, 'Each Gender - Gold'!CM66*'Medal values'!$B$1+'Each Gender - Silver'!CM66*'Medal values'!$B$2+'Each Gender - Bronze'!CM66*'Medal values'!$B$3, "") + IF(AND(CM$1 = CL$1, CL$2 = "Mixed"), 0.5*CL66, 0) + IF(AND(CM$1 = CN$1, CN$2 = "Mixed"), 0.5*CN66, 0)</f>
        <v>0</v>
      </c>
      <c r="CN66" s="5">
        <f>IF('Each Gender - Gold'!CN66+'Each Gender - Silver'!CN66+'Each Gender - Bronze'!CN66 &gt; 0, 'Each Gender - Gold'!CN66*'Medal values'!$B$1+'Each Gender - Silver'!CN66*'Medal values'!$B$2+'Each Gender - Bronze'!CN66*'Medal values'!$B$3, "") + IF(AND(CN$1 = CM$1, CM$2 = "Mixed"), 0.5*CM66, 0) + IF(AND(CN$1 = CO$1, CO$2 = "Mixed"), 0.5*CO66, 0)</f>
        <v>0</v>
      </c>
      <c r="CO66" s="5">
        <f>IF('Each Gender - Gold'!CO66+'Each Gender - Silver'!CO66+'Each Gender - Bronze'!CO66 &gt; 0, 'Each Gender - Gold'!CO66*'Medal values'!$B$1+'Each Gender - Silver'!CO66*'Medal values'!$B$2+'Each Gender - Bronze'!CO66*'Medal values'!$B$3, "") + IF(AND(CO$1 = CN$1, CN$2 = "Mixed"), 0.5*CN66, 0) + IF(AND(CO$1 = CP$1, CP$2 = "Mixed"), 0.5*CP66, 0)</f>
        <v>0</v>
      </c>
      <c r="CP66" s="5">
        <f>IF('Each Gender - Gold'!CP66+'Each Gender - Silver'!CP66+'Each Gender - Bronze'!CP66 &gt; 0, 'Each Gender - Gold'!CP66*'Medal values'!$B$1+'Each Gender - Silver'!CP66*'Medal values'!$B$2+'Each Gender - Bronze'!CP66*'Medal values'!$B$3, "") + IF(AND(CP$1 = CO$1, CO$2 = "Mixed"), 0.5*CO66, 0) + IF(AND(CP$1 = CQ$1, CQ$2 = "Mixed"), 0.5*CQ66, 0)</f>
        <v>0</v>
      </c>
      <c r="CQ66" s="5">
        <f>IF('Each Gender - Gold'!CQ66+'Each Gender - Silver'!CQ66+'Each Gender - Bronze'!CQ66 &gt; 0, 'Each Gender - Gold'!CQ66*'Medal values'!$B$1+'Each Gender - Silver'!CQ66*'Medal values'!$B$2+'Each Gender - Bronze'!CQ66*'Medal values'!$B$3, "") + IF(AND(CQ$1 = CP$1, CP$2 = "Mixed"), 0.5*CP66, 0) + IF(AND(CQ$1 = CR$1, CR$2 = "Mixed"), 0.5*CR66, 0)</f>
        <v>0</v>
      </c>
      <c r="CR66" s="5">
        <f>IF('Each Gender - Gold'!CR66+'Each Gender - Silver'!CR66+'Each Gender - Bronze'!CR66 &gt; 0, 'Each Gender - Gold'!CR66*'Medal values'!$B$1+'Each Gender - Silver'!CR66*'Medal values'!$B$2+'Each Gender - Bronze'!CR66*'Medal values'!$B$3, "") + IF(AND(CR$1 = CQ$1, CQ$2 = "Mixed"), 0.5*CQ66, 0) + IF(AND(CR$1 = CS$1, CS$2 = "Mixed"), 0.5*CS66, 0)</f>
        <v>0</v>
      </c>
      <c r="CS66" s="5">
        <f>IF('Each Gender - Gold'!CS66+'Each Gender - Silver'!CS66+'Each Gender - Bronze'!CS66 &gt; 0, 'Each Gender - Gold'!CS66*'Medal values'!$B$1+'Each Gender - Silver'!CS66*'Medal values'!$B$2+'Each Gender - Bronze'!CS66*'Medal values'!$B$3, "") + IF(AND(CS$1 = CR$1, CR$2 = "Mixed"), 0.5*CR66, 0) + IF(AND(CS$1 = CT$1, CT$2 = "Mixed"), 0.5*CT66, 0)</f>
        <v>0</v>
      </c>
      <c r="CT66" s="5">
        <f>IF('Each Gender - Gold'!CT66+'Each Gender - Silver'!CT66+'Each Gender - Bronze'!CT66 &gt; 0, 'Each Gender - Gold'!CT66*'Medal values'!$B$1+'Each Gender - Silver'!CT66*'Medal values'!$B$2+'Each Gender - Bronze'!CT66*'Medal values'!$B$3, "") + IF(AND(CT$1 = CS$1, CS$2 = "Mixed"), 0.5*CS66, 0) + IF(AND(CT$1 = CU$1, CU$2 = "Mixed"), 0.5*CU66, 0)</f>
        <v>0</v>
      </c>
      <c r="CU66" s="5">
        <f>IF('Each Gender - Gold'!CU66+'Each Gender - Silver'!CU66+'Each Gender - Bronze'!CU66 &gt; 0, 'Each Gender - Gold'!CU66*'Medal values'!$B$1+'Each Gender - Silver'!CU66*'Medal values'!$B$2+'Each Gender - Bronze'!CU66*'Medal values'!$B$3, "") + IF(AND(CU$1 = CT$1, CT$2 = "Mixed"), 0.5*CT66, 0) + IF(AND(CU$1 = CV$1, CV$2 = "Mixed"), 0.5*CV66, 0)</f>
        <v>0</v>
      </c>
      <c r="CV66" s="5">
        <f>IF('Each Gender - Gold'!CV66+'Each Gender - Silver'!CV66+'Each Gender - Bronze'!CV66 &gt; 0, 'Each Gender - Gold'!CV66*'Medal values'!$B$1+'Each Gender - Silver'!CV66*'Medal values'!$B$2+'Each Gender - Bronze'!CV66*'Medal values'!$B$3, "") + IF(AND(CV$1 = CU$1, CU$2 = "Mixed"), 0.5*CU66, 0) + IF(AND(CV$1 = CW$1, CW$2 = "Mixed"), 0.5*CW66, 0)</f>
        <v>0</v>
      </c>
      <c r="CW66" s="5">
        <f t="shared" ref="CW66:CX66" si="64">SUMIF($B$2:$CV$2,CW$2, $B66:$CV66)</f>
        <v>2.000001</v>
      </c>
      <c r="CX66" s="5">
        <f t="shared" si="64"/>
        <v>0</v>
      </c>
    </row>
    <row r="67">
      <c r="A67" s="5" t="str">
        <f>Countries!A65</f>
        <v>NAM</v>
      </c>
      <c r="B67" s="5">
        <f>IF('Each Gender - Gold'!B67+'Each Gender - Silver'!B67+'Each Gender - Bronze'!B67 &gt; 0, 'Each Gender - Gold'!B67*'Medal values'!$B$1+'Each Gender - Silver'!B67*'Medal values'!$B$2+'Each Gender - Bronze'!B67*'Medal values'!$B$3, "") + IF(AND(B$1 = A$1, A$2 = "Mixed"), 0.5*A67, 0) + IF(AND(B$1 = C$1, C$2 = "Mixed"), 0.5*C67, 0)</f>
        <v>0</v>
      </c>
      <c r="C67" s="5">
        <f>IF('Each Gender - Gold'!C67+'Each Gender - Silver'!C67+'Each Gender - Bronze'!C67 &gt; 0, 'Each Gender - Gold'!C67*'Medal values'!$B$1+'Each Gender - Silver'!C67*'Medal values'!$B$2+'Each Gender - Bronze'!C67*'Medal values'!$B$3, "") + IF(AND(C$1 = B$1, B$2 = "Mixed"), 0.5*B67, 0) + IF(AND(C$1 = D$1, D$2 = "Mixed"), 0.5*D67, 0)</f>
        <v>0</v>
      </c>
      <c r="D67" s="5">
        <f>IF('Each Gender - Gold'!D67+'Each Gender - Silver'!D67+'Each Gender - Bronze'!D67 &gt; 0, 'Each Gender - Gold'!D67*'Medal values'!$B$1+'Each Gender - Silver'!D67*'Medal values'!$B$2+'Each Gender - Bronze'!D67*'Medal values'!$B$3, "") + IF(AND(D$1 = C$1, C$2 = "Mixed"), 0.5*C67, 0) + IF(AND(D$1 = E$1, E$2 = "Mixed"), 0.5*E67, 0)</f>
        <v>0</v>
      </c>
      <c r="E67" s="5">
        <f>IF('Each Gender - Gold'!E67+'Each Gender - Silver'!E67+'Each Gender - Bronze'!E67 &gt; 0, 'Each Gender - Gold'!E67*'Medal values'!$B$1+'Each Gender - Silver'!E67*'Medal values'!$B$2+'Each Gender - Bronze'!E67*'Medal values'!$B$3, "") + IF(AND(E$1 = D$1, D$2 = "Mixed"), 0.5*D67, 0) + IF(AND(E$1 = F$1, F$2 = "Mixed"), 0.5*F67, 0)</f>
        <v>0</v>
      </c>
      <c r="F67" s="5">
        <f>IF('Each Gender - Gold'!F67+'Each Gender - Silver'!F67+'Each Gender - Bronze'!F67 &gt; 0, 'Each Gender - Gold'!F67*'Medal values'!$B$1+'Each Gender - Silver'!F67*'Medal values'!$B$2+'Each Gender - Bronze'!F67*'Medal values'!$B$3, "") + IF(AND(F$1 = E$1, E$2 = "Mixed"), 0.5*E67, 0) + IF(AND(F$1 = G$1, G$2 = "Mixed"), 0.5*G67, 0)</f>
        <v>0</v>
      </c>
      <c r="G67" s="5">
        <f>IF('Each Gender - Gold'!G67+'Each Gender - Silver'!G67+'Each Gender - Bronze'!G67 &gt; 0, 'Each Gender - Gold'!G67*'Medal values'!$B$1+'Each Gender - Silver'!G67*'Medal values'!$B$2+'Each Gender - Bronze'!G67*'Medal values'!$B$3, "") + IF(AND(G$1 = F$1, F$2 = "Mixed"), 0.5*F67, 0) + IF(AND(G$1 = H$1, H$2 = "Mixed"), 0.5*H67, 0)</f>
        <v>0</v>
      </c>
      <c r="H67" s="5">
        <f>IF('Each Gender - Gold'!H67+'Each Gender - Silver'!H67+'Each Gender - Bronze'!H67 &gt; 0, 'Each Gender - Gold'!H67*'Medal values'!$B$1+'Each Gender - Silver'!H67*'Medal values'!$B$2+'Each Gender - Bronze'!H67*'Medal values'!$B$3, "") + IF(AND(H$1 = G$1, G$2 = "Mixed"), 0.5*G67, 0) + IF(AND(H$1 = I$1, I$2 = "Mixed"), 0.5*I67, 0)</f>
        <v>0</v>
      </c>
      <c r="I67" s="5">
        <f>IF('Each Gender - Gold'!I67+'Each Gender - Silver'!I67+'Each Gender - Bronze'!I67 &gt; 0, 'Each Gender - Gold'!I67*'Medal values'!$B$1+'Each Gender - Silver'!I67*'Medal values'!$B$2+'Each Gender - Bronze'!I67*'Medal values'!$B$3, "") + IF(AND(I$1 = H$1, H$2 = "Mixed"), 0.5*H67, 0) + IF(AND(I$1 = J$1, J$2 = "Mixed"), 0.5*J67, 0)</f>
        <v>0</v>
      </c>
      <c r="J67" s="5">
        <f>IF('Each Gender - Gold'!J67+'Each Gender - Silver'!J67+'Each Gender - Bronze'!J67 &gt; 0, 'Each Gender - Gold'!J67*'Medal values'!$B$1+'Each Gender - Silver'!J67*'Medal values'!$B$2+'Each Gender - Bronze'!J67*'Medal values'!$B$3, "") + IF(AND(J$1 = I$1, I$2 = "Mixed"), 0.5*I67, 0) + IF(AND(J$1 = K$1, K$2 = "Mixed"), 0.5*K67, 0)</f>
        <v>0</v>
      </c>
      <c r="K67" s="5">
        <f>IF('Each Gender - Gold'!K67+'Each Gender - Silver'!K67+'Each Gender - Bronze'!K67 &gt; 0, 'Each Gender - Gold'!K67*'Medal values'!$B$1+'Each Gender - Silver'!K67*'Medal values'!$B$2+'Each Gender - Bronze'!K67*'Medal values'!$B$3, "") + IF(AND(K$1 = J$1, J$2 = "Mixed"), 0.5*J67, 0) + IF(AND(K$1 = L$1, L$2 = "Mixed"), 0.5*L67, 0)</f>
        <v>0</v>
      </c>
      <c r="L67" s="5">
        <f>IF('Each Gender - Gold'!L67+'Each Gender - Silver'!L67+'Each Gender - Bronze'!L67 &gt; 0, 'Each Gender - Gold'!L67*'Medal values'!$B$1+'Each Gender - Silver'!L67*'Medal values'!$B$2+'Each Gender - Bronze'!L67*'Medal values'!$B$3, "") + IF(AND(L$1 = K$1, K$2 = "Mixed"), 0.5*K67, 0) + IF(AND(L$1 = M$1, M$2 = "Mixed"), 0.5*M67, 0)</f>
        <v>2.000001</v>
      </c>
      <c r="M67" s="5">
        <f>IF('Each Gender - Gold'!M67+'Each Gender - Silver'!M67+'Each Gender - Bronze'!M67 &gt; 0, 'Each Gender - Gold'!M67*'Medal values'!$B$1+'Each Gender - Silver'!M67*'Medal values'!$B$2+'Each Gender - Bronze'!M67*'Medal values'!$B$3, "") + IF(AND(M$1 = L$1, L$2 = "Mixed"), 0.5*L67, 0) + IF(AND(M$1 = N$1, N$2 = "Mixed"), 0.5*N67, 0)</f>
        <v>0</v>
      </c>
      <c r="N67" s="5">
        <f>IF('Each Gender - Gold'!N67+'Each Gender - Silver'!N67+'Each Gender - Bronze'!N67 &gt; 0, 'Each Gender - Gold'!N67*'Medal values'!$B$1+'Each Gender - Silver'!N67*'Medal values'!$B$2+'Each Gender - Bronze'!N67*'Medal values'!$B$3, "") + IF(AND(N$1 = M$1, M$2 = "Mixed"), 0.5*M67, 0) + IF(AND(N$1 = O$1, O$2 = "Mixed"), 0.5*O67, 0)</f>
        <v>0</v>
      </c>
      <c r="O67" s="5">
        <f>IF('Each Gender - Gold'!O67+'Each Gender - Silver'!O67+'Each Gender - Bronze'!O67 &gt; 0, 'Each Gender - Gold'!O67*'Medal values'!$B$1+'Each Gender - Silver'!O67*'Medal values'!$B$2+'Each Gender - Bronze'!O67*'Medal values'!$B$3, "") + IF(AND(O$1 = N$1, N$2 = "Mixed"), 0.5*N67, 0) + IF(AND(O$1 = P$1, P$2 = "Mixed"), 0.5*P67, 0)</f>
        <v>0</v>
      </c>
      <c r="P67" s="5">
        <f>IF('Each Gender - Gold'!P67+'Each Gender - Silver'!P67+'Each Gender - Bronze'!P67 &gt; 0, 'Each Gender - Gold'!P67*'Medal values'!$B$1+'Each Gender - Silver'!P67*'Medal values'!$B$2+'Each Gender - Bronze'!P67*'Medal values'!$B$3, "") + IF(AND(P$1 = O$1, O$2 = "Mixed"), 0.5*O67, 0) + IF(AND(P$1 = Q$1, Q$2 = "Mixed"), 0.5*Q67, 0)</f>
        <v>0</v>
      </c>
      <c r="Q67" s="5">
        <f>IF('Each Gender - Gold'!Q67+'Each Gender - Silver'!Q67+'Each Gender - Bronze'!Q67 &gt; 0, 'Each Gender - Gold'!Q67*'Medal values'!$B$1+'Each Gender - Silver'!Q67*'Medal values'!$B$2+'Each Gender - Bronze'!Q67*'Medal values'!$B$3, "") + IF(AND(Q$1 = P$1, P$2 = "Mixed"), 0.5*P67, 0) + IF(AND(Q$1 = R$1, R$2 = "Mixed"), 0.5*R67, 0)</f>
        <v>0</v>
      </c>
      <c r="R67" s="5">
        <f>IF('Each Gender - Gold'!R67+'Each Gender - Silver'!R67+'Each Gender - Bronze'!R67 &gt; 0, 'Each Gender - Gold'!R67*'Medal values'!$B$1+'Each Gender - Silver'!R67*'Medal values'!$B$2+'Each Gender - Bronze'!R67*'Medal values'!$B$3, "") + IF(AND(R$1 = Q$1, Q$2 = "Mixed"), 0.5*Q67, 0) + IF(AND(R$1 = S$1, S$2 = "Mixed"), 0.5*S67, 0)</f>
        <v>0</v>
      </c>
      <c r="S67" s="5">
        <f>IF('Each Gender - Gold'!S67+'Each Gender - Silver'!S67+'Each Gender - Bronze'!S67 &gt; 0, 'Each Gender - Gold'!S67*'Medal values'!$B$1+'Each Gender - Silver'!S67*'Medal values'!$B$2+'Each Gender - Bronze'!S67*'Medal values'!$B$3, "") + IF(AND(S$1 = R$1, R$2 = "Mixed"), 0.5*R67, 0) + IF(AND(S$1 = T$1, T$2 = "Mixed"), 0.5*T67, 0)</f>
        <v>0</v>
      </c>
      <c r="T67" s="5">
        <f>IF('Each Gender - Gold'!T67+'Each Gender - Silver'!T67+'Each Gender - Bronze'!T67 &gt; 0, 'Each Gender - Gold'!T67*'Medal values'!$B$1+'Each Gender - Silver'!T67*'Medal values'!$B$2+'Each Gender - Bronze'!T67*'Medal values'!$B$3, "") + IF(AND(T$1 = S$1, S$2 = "Mixed"), 0.5*S67, 0) + IF(AND(T$1 = U$1, U$2 = "Mixed"), 0.5*U67, 0)</f>
        <v>0</v>
      </c>
      <c r="U67" s="5">
        <f>IF('Each Gender - Gold'!U67+'Each Gender - Silver'!U67+'Each Gender - Bronze'!U67 &gt; 0, 'Each Gender - Gold'!U67*'Medal values'!$B$1+'Each Gender - Silver'!U67*'Medal values'!$B$2+'Each Gender - Bronze'!U67*'Medal values'!$B$3, "") + IF(AND(U$1 = T$1, T$2 = "Mixed"), 0.5*T67, 0) + IF(AND(U$1 = V$1, V$2 = "Mixed"), 0.5*V67, 0)</f>
        <v>0</v>
      </c>
      <c r="V67" s="5">
        <f>IF('Each Gender - Gold'!V67+'Each Gender - Silver'!V67+'Each Gender - Bronze'!V67 &gt; 0, 'Each Gender - Gold'!V67*'Medal values'!$B$1+'Each Gender - Silver'!V67*'Medal values'!$B$2+'Each Gender - Bronze'!V67*'Medal values'!$B$3, "") + IF(AND(V$1 = U$1, U$2 = "Mixed"), 0.5*U67, 0) + IF(AND(V$1 = W$1, W$2 = "Mixed"), 0.5*W67, 0)</f>
        <v>0</v>
      </c>
      <c r="W67" s="5">
        <f>IF('Each Gender - Gold'!W67+'Each Gender - Silver'!W67+'Each Gender - Bronze'!W67 &gt; 0, 'Each Gender - Gold'!W67*'Medal values'!$B$1+'Each Gender - Silver'!W67*'Medal values'!$B$2+'Each Gender - Bronze'!W67*'Medal values'!$B$3, "") + IF(AND(W$1 = V$1, V$2 = "Mixed"), 0.5*V67, 0) + IF(AND(W$1 = X$1, X$2 = "Mixed"), 0.5*X67, 0)</f>
        <v>0</v>
      </c>
      <c r="X67" s="5">
        <f>IF('Each Gender - Gold'!X67+'Each Gender - Silver'!X67+'Each Gender - Bronze'!X67 &gt; 0, 'Each Gender - Gold'!X67*'Medal values'!$B$1+'Each Gender - Silver'!X67*'Medal values'!$B$2+'Each Gender - Bronze'!X67*'Medal values'!$B$3, "") + IF(AND(X$1 = W$1, W$2 = "Mixed"), 0.5*W67, 0) + IF(AND(X$1 = Y$1, Y$2 = "Mixed"), 0.5*Y67, 0)</f>
        <v>0</v>
      </c>
      <c r="Y67" s="5">
        <f>IF('Each Gender - Gold'!Y67+'Each Gender - Silver'!Y67+'Each Gender - Bronze'!Y67 &gt; 0, 'Each Gender - Gold'!Y67*'Medal values'!$B$1+'Each Gender - Silver'!Y67*'Medal values'!$B$2+'Each Gender - Bronze'!Y67*'Medal values'!$B$3, "") + IF(AND(Y$1 = X$1, X$2 = "Mixed"), 0.5*X67, 0) + IF(AND(Y$1 = Z$1, Z$2 = "Mixed"), 0.5*Z67, 0)</f>
        <v>0</v>
      </c>
      <c r="Z67" s="5">
        <f>IF('Each Gender - Gold'!Z67+'Each Gender - Silver'!Z67+'Each Gender - Bronze'!Z67 &gt; 0, 'Each Gender - Gold'!Z67*'Medal values'!$B$1+'Each Gender - Silver'!Z67*'Medal values'!$B$2+'Each Gender - Bronze'!Z67*'Medal values'!$B$3, "") + IF(AND(Z$1 = Y$1, Y$2 = "Mixed"), 0.5*Y67, 0) + IF(AND(Z$1 = AA$1, AA$2 = "Mixed"), 0.5*AA67, 0)</f>
        <v>0</v>
      </c>
      <c r="AA67" s="5">
        <f>IF('Each Gender - Gold'!AA67+'Each Gender - Silver'!AA67+'Each Gender - Bronze'!AA67 &gt; 0, 'Each Gender - Gold'!AA67*'Medal values'!$B$1+'Each Gender - Silver'!AA67*'Medal values'!$B$2+'Each Gender - Bronze'!AA67*'Medal values'!$B$3, "") + IF(AND(AA$1 = Z$1, Z$2 = "Mixed"), 0.5*Z67, 0) + IF(AND(AA$1 = AB$1, AB$2 = "Mixed"), 0.5*AB67, 0)</f>
        <v>0</v>
      </c>
      <c r="AB67" s="5">
        <f>IF('Each Gender - Gold'!AB67+'Each Gender - Silver'!AB67+'Each Gender - Bronze'!AB67 &gt; 0, 'Each Gender - Gold'!AB67*'Medal values'!$B$1+'Each Gender - Silver'!AB67*'Medal values'!$B$2+'Each Gender - Bronze'!AB67*'Medal values'!$B$3, "") + IF(AND(AB$1 = AA$1, AA$2 = "Mixed"), 0.5*AA67, 0) + IF(AND(AB$1 = AC$1, AC$2 = "Mixed"), 0.5*AC67, 0)</f>
        <v>0</v>
      </c>
      <c r="AC67" s="5">
        <f>IF('Each Gender - Gold'!AC67+'Each Gender - Silver'!AC67+'Each Gender - Bronze'!AC67 &gt; 0, 'Each Gender - Gold'!AC67*'Medal values'!$B$1+'Each Gender - Silver'!AC67*'Medal values'!$B$2+'Each Gender - Bronze'!AC67*'Medal values'!$B$3, "") + IF(AND(AC$1 = AB$1, AB$2 = "Mixed"), 0.5*AB67, 0) + IF(AND(AC$1 = AD$1, AD$2 = "Mixed"), 0.5*AD67, 0)</f>
        <v>0</v>
      </c>
      <c r="AD67" s="5">
        <f>IF('Each Gender - Gold'!AD67+'Each Gender - Silver'!AD67+'Each Gender - Bronze'!AD67 &gt; 0, 'Each Gender - Gold'!AD67*'Medal values'!$B$1+'Each Gender - Silver'!AD67*'Medal values'!$B$2+'Each Gender - Bronze'!AD67*'Medal values'!$B$3, "") + IF(AND(AD$1 = AC$1, AC$2 = "Mixed"), 0.5*AC67, 0) + IF(AND(AD$1 = AE$1, AE$2 = "Mixed"), 0.5*AE67, 0)</f>
        <v>0</v>
      </c>
      <c r="AE67" s="5">
        <f>IF('Each Gender - Gold'!AE67+'Each Gender - Silver'!AE67+'Each Gender - Bronze'!AE67 &gt; 0, 'Each Gender - Gold'!AE67*'Medal values'!$B$1+'Each Gender - Silver'!AE67*'Medal values'!$B$2+'Each Gender - Bronze'!AE67*'Medal values'!$B$3, "") + IF(AND(AE$1 = AD$1, AD$2 = "Mixed"), 0.5*AD67, 0) + IF(AND(AE$1 = AF$1, AF$2 = "Mixed"), 0.5*AF67, 0)</f>
        <v>0</v>
      </c>
      <c r="AF67" s="5">
        <f>IF('Each Gender - Gold'!AF67+'Each Gender - Silver'!AF67+'Each Gender - Bronze'!AF67 &gt; 0, 'Each Gender - Gold'!AF67*'Medal values'!$B$1+'Each Gender - Silver'!AF67*'Medal values'!$B$2+'Each Gender - Bronze'!AF67*'Medal values'!$B$3, "") + IF(AND(AF$1 = AE$1, AE$2 = "Mixed"), 0.5*AE67, 0) + IF(AND(AF$1 = AG$1, AG$2 = "Mixed"), 0.5*AG67, 0)</f>
        <v>0</v>
      </c>
      <c r="AG67" s="5">
        <f>IF('Each Gender - Gold'!AG67+'Each Gender - Silver'!AG67+'Each Gender - Bronze'!AG67 &gt; 0, 'Each Gender - Gold'!AG67*'Medal values'!$B$1+'Each Gender - Silver'!AG67*'Medal values'!$B$2+'Each Gender - Bronze'!AG67*'Medal values'!$B$3, "") + IF(AND(AG$1 = AF$1, AF$2 = "Mixed"), 0.5*AF67, 0) + IF(AND(AG$1 = AH$1, AH$2 = "Mixed"), 0.5*AH67, 0)</f>
        <v>0</v>
      </c>
      <c r="AH67" s="5">
        <f>IF('Each Gender - Gold'!AH67+'Each Gender - Silver'!AH67+'Each Gender - Bronze'!AH67 &gt; 0, 'Each Gender - Gold'!AH67*'Medal values'!$B$1+'Each Gender - Silver'!AH67*'Medal values'!$B$2+'Each Gender - Bronze'!AH67*'Medal values'!$B$3, "") + IF(AND(AH$1 = AG$1, AG$2 = "Mixed"), 0.5*AG67, 0) + IF(AND(AH$1 = AI$1, AI$2 = "Mixed"), 0.5*AI67, 0)</f>
        <v>0</v>
      </c>
      <c r="AI67" s="5">
        <f>IF('Each Gender - Gold'!AI67+'Each Gender - Silver'!AI67+'Each Gender - Bronze'!AI67 &gt; 0, 'Each Gender - Gold'!AI67*'Medal values'!$B$1+'Each Gender - Silver'!AI67*'Medal values'!$B$2+'Each Gender - Bronze'!AI67*'Medal values'!$B$3, "") + IF(AND(AI$1 = AH$1, AH$2 = "Mixed"), 0.5*AH67, 0) + IF(AND(AI$1 = AJ$1, AJ$2 = "Mixed"), 0.5*AJ67, 0)</f>
        <v>0</v>
      </c>
      <c r="AJ67" s="5">
        <f>IF('Each Gender - Gold'!AJ67+'Each Gender - Silver'!AJ67+'Each Gender - Bronze'!AJ67 &gt; 0, 'Each Gender - Gold'!AJ67*'Medal values'!$B$1+'Each Gender - Silver'!AJ67*'Medal values'!$B$2+'Each Gender - Bronze'!AJ67*'Medal values'!$B$3, "") + IF(AND(AJ$1 = AI$1, AI$2 = "Mixed"), 0.5*AI67, 0) + IF(AND(AJ$1 = AK$1, AK$2 = "Mixed"), 0.5*AK67, 0)</f>
        <v>0</v>
      </c>
      <c r="AK67" s="5">
        <f>IF('Each Gender - Gold'!AK67+'Each Gender - Silver'!AK67+'Each Gender - Bronze'!AK67 &gt; 0, 'Each Gender - Gold'!AK67*'Medal values'!$B$1+'Each Gender - Silver'!AK67*'Medal values'!$B$2+'Each Gender - Bronze'!AK67*'Medal values'!$B$3, "") + IF(AND(AK$1 = AJ$1, AJ$2 = "Mixed"), 0.5*AJ67, 0) + IF(AND(AK$1 = AL$1, AL$2 = "Mixed"), 0.5*AL67, 0)</f>
        <v>0</v>
      </c>
      <c r="AL67" s="5">
        <f>IF('Each Gender - Gold'!AL67+'Each Gender - Silver'!AL67+'Each Gender - Bronze'!AL67 &gt; 0, 'Each Gender - Gold'!AL67*'Medal values'!$B$1+'Each Gender - Silver'!AL67*'Medal values'!$B$2+'Each Gender - Bronze'!AL67*'Medal values'!$B$3, "") + IF(AND(AL$1 = AK$1, AK$2 = "Mixed"), 0.5*AK67, 0) + IF(AND(AL$1 = AM$1, AM$2 = "Mixed"), 0.5*AM67, 0)</f>
        <v>0</v>
      </c>
      <c r="AM67" s="5">
        <f>IF('Each Gender - Gold'!AM67+'Each Gender - Silver'!AM67+'Each Gender - Bronze'!AM67 &gt; 0, 'Each Gender - Gold'!AM67*'Medal values'!$B$1+'Each Gender - Silver'!AM67*'Medal values'!$B$2+'Each Gender - Bronze'!AM67*'Medal values'!$B$3, "") + IF(AND(AM$1 = AL$1, AL$2 = "Mixed"), 0.5*AL67, 0) + IF(AND(AM$1 = AN$1, AN$2 = "Mixed"), 0.5*AN67, 0)</f>
        <v>0</v>
      </c>
      <c r="AN67" s="5">
        <f>IF('Each Gender - Gold'!AN67+'Each Gender - Silver'!AN67+'Each Gender - Bronze'!AN67 &gt; 0, 'Each Gender - Gold'!AN67*'Medal values'!$B$1+'Each Gender - Silver'!AN67*'Medal values'!$B$2+'Each Gender - Bronze'!AN67*'Medal values'!$B$3, "") + IF(AND(AN$1 = AM$1, AM$2 = "Mixed"), 0.5*AM67, 0) + IF(AND(AN$1 = AO$1, AO$2 = "Mixed"), 0.5*AO67, 0)</f>
        <v>0</v>
      </c>
      <c r="AO67" s="5">
        <f>IF('Each Gender - Gold'!AO67+'Each Gender - Silver'!AO67+'Each Gender - Bronze'!AO67 &gt; 0, 'Each Gender - Gold'!AO67*'Medal values'!$B$1+'Each Gender - Silver'!AO67*'Medal values'!$B$2+'Each Gender - Bronze'!AO67*'Medal values'!$B$3, "") + IF(AND(AO$1 = AN$1, AN$2 = "Mixed"), 0.5*AN67, 0) + IF(AND(AO$1 = AP$1, AP$2 = "Mixed"), 0.5*AP67, 0)</f>
        <v>0</v>
      </c>
      <c r="AP67" s="5">
        <f>IF('Each Gender - Gold'!AP67+'Each Gender - Silver'!AP67+'Each Gender - Bronze'!AP67 &gt; 0, 'Each Gender - Gold'!AP67*'Medal values'!$B$1+'Each Gender - Silver'!AP67*'Medal values'!$B$2+'Each Gender - Bronze'!AP67*'Medal values'!$B$3, "") + IF(AND(AP$1 = AO$1, AO$2 = "Mixed"), 0.5*AO67, 0) + IF(AND(AP$1 = AQ$1, AQ$2 = "Mixed"), 0.5*AQ67, 0)</f>
        <v>0</v>
      </c>
      <c r="AQ67" s="5">
        <f>IF('Each Gender - Gold'!AQ67+'Each Gender - Silver'!AQ67+'Each Gender - Bronze'!AQ67 &gt; 0, 'Each Gender - Gold'!AQ67*'Medal values'!$B$1+'Each Gender - Silver'!AQ67*'Medal values'!$B$2+'Each Gender - Bronze'!AQ67*'Medal values'!$B$3, "") + IF(AND(AQ$1 = AP$1, AP$2 = "Mixed"), 0.5*AP67, 0) + IF(AND(AQ$1 = AR$1, AR$2 = "Mixed"), 0.5*AR67, 0)</f>
        <v>0</v>
      </c>
      <c r="AR67" s="5">
        <f>IF('Each Gender - Gold'!AR67+'Each Gender - Silver'!AR67+'Each Gender - Bronze'!AR67 &gt; 0, 'Each Gender - Gold'!AR67*'Medal values'!$B$1+'Each Gender - Silver'!AR67*'Medal values'!$B$2+'Each Gender - Bronze'!AR67*'Medal values'!$B$3, "") + IF(AND(AR$1 = AQ$1, AQ$2 = "Mixed"), 0.5*AQ67, 0) + IF(AND(AR$1 = AS$1, AS$2 = "Mixed"), 0.5*AS67, 0)</f>
        <v>0</v>
      </c>
      <c r="AS67" s="5">
        <f>IF('Each Gender - Gold'!AS67+'Each Gender - Silver'!AS67+'Each Gender - Bronze'!AS67 &gt; 0, 'Each Gender - Gold'!AS67*'Medal values'!$B$1+'Each Gender - Silver'!AS67*'Medal values'!$B$2+'Each Gender - Bronze'!AS67*'Medal values'!$B$3, "") + IF(AND(AS$1 = AR$1, AR$2 = "Mixed"), 0.5*AR67, 0) + IF(AND(AS$1 = AT$1, AT$2 = "Mixed"), 0.5*AT67, 0)</f>
        <v>0</v>
      </c>
      <c r="AT67" s="5">
        <f>IF('Each Gender - Gold'!AT67+'Each Gender - Silver'!AT67+'Each Gender - Bronze'!AT67 &gt; 0, 'Each Gender - Gold'!AT67*'Medal values'!$B$1+'Each Gender - Silver'!AT67*'Medal values'!$B$2+'Each Gender - Bronze'!AT67*'Medal values'!$B$3, "") + IF(AND(AT$1 = AS$1, AS$2 = "Mixed"), 0.5*AS67, 0) + IF(AND(AT$1 = AU$1, AU$2 = "Mixed"), 0.5*AU67, 0)</f>
        <v>0</v>
      </c>
      <c r="AU67" s="5">
        <f>IF('Each Gender - Gold'!AU67+'Each Gender - Silver'!AU67+'Each Gender - Bronze'!AU67 &gt; 0, 'Each Gender - Gold'!AU67*'Medal values'!$B$1+'Each Gender - Silver'!AU67*'Medal values'!$B$2+'Each Gender - Bronze'!AU67*'Medal values'!$B$3, "") + IF(AND(AU$1 = AT$1, AT$2 = "Mixed"), 0.5*AT67, 0) + IF(AND(AU$1 = AV$1, AV$2 = "Mixed"), 0.5*AV67, 0)</f>
        <v>0</v>
      </c>
      <c r="AV67" s="5">
        <f>IF('Each Gender - Gold'!AV67+'Each Gender - Silver'!AV67+'Each Gender - Bronze'!AV67 &gt; 0, 'Each Gender - Gold'!AV67*'Medal values'!$B$1+'Each Gender - Silver'!AV67*'Medal values'!$B$2+'Each Gender - Bronze'!AV67*'Medal values'!$B$3, "") + IF(AND(AV$1 = AU$1, AU$2 = "Mixed"), 0.5*AU67, 0) + IF(AND(AV$1 = AW$1, AW$2 = "Mixed"), 0.5*AW67, 0)</f>
        <v>0</v>
      </c>
      <c r="AW67" s="5">
        <f>IF('Each Gender - Gold'!AW67+'Each Gender - Silver'!AW67+'Each Gender - Bronze'!AW67 &gt; 0, 'Each Gender - Gold'!AW67*'Medal values'!$B$1+'Each Gender - Silver'!AW67*'Medal values'!$B$2+'Each Gender - Bronze'!AW67*'Medal values'!$B$3, "") + IF(AND(AW$1 = AV$1, AV$2 = "Mixed"), 0.5*AV67, 0) + IF(AND(AW$1 = AX$1, AX$2 = "Mixed"), 0.5*AX67, 0)</f>
        <v>0</v>
      </c>
      <c r="AX67" s="5">
        <f>IF('Each Gender - Gold'!AX67+'Each Gender - Silver'!AX67+'Each Gender - Bronze'!AX67 &gt; 0, 'Each Gender - Gold'!AX67*'Medal values'!$B$1+'Each Gender - Silver'!AX67*'Medal values'!$B$2+'Each Gender - Bronze'!AX67*'Medal values'!$B$3, "") + IF(AND(AX$1 = AW$1, AW$2 = "Mixed"), 0.5*AW67, 0) + IF(AND(AX$1 = AY$1, AY$2 = "Mixed"), 0.5*AY67, 0)</f>
        <v>0</v>
      </c>
      <c r="AY67" s="5">
        <f>IF('Each Gender - Gold'!AY67+'Each Gender - Silver'!AY67+'Each Gender - Bronze'!AY67 &gt; 0, 'Each Gender - Gold'!AY67*'Medal values'!$B$1+'Each Gender - Silver'!AY67*'Medal values'!$B$2+'Each Gender - Bronze'!AY67*'Medal values'!$B$3, "") + IF(AND(AY$1 = AX$1, AX$2 = "Mixed"), 0.5*AX67, 0) + IF(AND(AY$1 = AZ$1, AZ$2 = "Mixed"), 0.5*AZ67, 0)</f>
        <v>0</v>
      </c>
      <c r="AZ67" s="5">
        <f>IF('Each Gender - Gold'!AZ67+'Each Gender - Silver'!AZ67+'Each Gender - Bronze'!AZ67 &gt; 0, 'Each Gender - Gold'!AZ67*'Medal values'!$B$1+'Each Gender - Silver'!AZ67*'Medal values'!$B$2+'Each Gender - Bronze'!AZ67*'Medal values'!$B$3, "") + IF(AND(AZ$1 = AY$1, AY$2 = "Mixed"), 0.5*AY67, 0) + IF(AND(AZ$1 = BA$1, BA$2 = "Mixed"), 0.5*BA67, 0)</f>
        <v>0</v>
      </c>
      <c r="BA67" s="5">
        <f>IF('Each Gender - Gold'!BA67+'Each Gender - Silver'!BA67+'Each Gender - Bronze'!BA67 &gt; 0, 'Each Gender - Gold'!BA67*'Medal values'!$B$1+'Each Gender - Silver'!BA67*'Medal values'!$B$2+'Each Gender - Bronze'!BA67*'Medal values'!$B$3, "") + IF(AND(BA$1 = AZ$1, AZ$2 = "Mixed"), 0.5*AZ67, 0) + IF(AND(BA$1 = BB$1, BB$2 = "Mixed"), 0.5*BB67, 0)</f>
        <v>0</v>
      </c>
      <c r="BB67" s="5">
        <f>IF('Each Gender - Gold'!BB67+'Each Gender - Silver'!BB67+'Each Gender - Bronze'!BB67 &gt; 0, 'Each Gender - Gold'!BB67*'Medal values'!$B$1+'Each Gender - Silver'!BB67*'Medal values'!$B$2+'Each Gender - Bronze'!BB67*'Medal values'!$B$3, "") + IF(AND(BB$1 = BA$1, BA$2 = "Mixed"), 0.5*BA67, 0) + IF(AND(BB$1 = BC$1, BC$2 = "Mixed"), 0.5*BC67, 0)</f>
        <v>0</v>
      </c>
      <c r="BC67" s="5">
        <f>IF('Each Gender - Gold'!BC67+'Each Gender - Silver'!BC67+'Each Gender - Bronze'!BC67 &gt; 0, 'Each Gender - Gold'!BC67*'Medal values'!$B$1+'Each Gender - Silver'!BC67*'Medal values'!$B$2+'Each Gender - Bronze'!BC67*'Medal values'!$B$3, "") + IF(AND(BC$1 = BB$1, BB$2 = "Mixed"), 0.5*BB67, 0) + IF(AND(BC$1 = BD$1, BD$2 = "Mixed"), 0.5*BD67, 0)</f>
        <v>0</v>
      </c>
      <c r="BD67" s="5">
        <f>IF('Each Gender - Gold'!BD67+'Each Gender - Silver'!BD67+'Each Gender - Bronze'!BD67 &gt; 0, 'Each Gender - Gold'!BD67*'Medal values'!$B$1+'Each Gender - Silver'!BD67*'Medal values'!$B$2+'Each Gender - Bronze'!BD67*'Medal values'!$B$3, "") + IF(AND(BD$1 = BC$1, BC$2 = "Mixed"), 0.5*BC67, 0) + IF(AND(BD$1 = BE$1, BE$2 = "Mixed"), 0.5*BE67, 0)</f>
        <v>0</v>
      </c>
      <c r="BE67" s="5">
        <f>IF('Each Gender - Gold'!BE67+'Each Gender - Silver'!BE67+'Each Gender - Bronze'!BE67 &gt; 0, 'Each Gender - Gold'!BE67*'Medal values'!$B$1+'Each Gender - Silver'!BE67*'Medal values'!$B$2+'Each Gender - Bronze'!BE67*'Medal values'!$B$3, "") + IF(AND(BE$1 = BD$1, BD$2 = "Mixed"), 0.5*BD67, 0) + IF(AND(BE$1 = BF$1, BF$2 = "Mixed"), 0.5*BF67, 0)</f>
        <v>0</v>
      </c>
      <c r="BF67" s="5">
        <f>IF('Each Gender - Gold'!BF67+'Each Gender - Silver'!BF67+'Each Gender - Bronze'!BF67 &gt; 0, 'Each Gender - Gold'!BF67*'Medal values'!$B$1+'Each Gender - Silver'!BF67*'Medal values'!$B$2+'Each Gender - Bronze'!BF67*'Medal values'!$B$3, "") + IF(AND(BF$1 = BE$1, BE$2 = "Mixed"), 0.5*BE67, 0) + IF(AND(BF$1 = BG$1, BG$2 = "Mixed"), 0.5*BG67, 0)</f>
        <v>0</v>
      </c>
      <c r="BG67" s="5">
        <f>IF('Each Gender - Gold'!BG67+'Each Gender - Silver'!BG67+'Each Gender - Bronze'!BG67 &gt; 0, 'Each Gender - Gold'!BG67*'Medal values'!$B$1+'Each Gender - Silver'!BG67*'Medal values'!$B$2+'Each Gender - Bronze'!BG67*'Medal values'!$B$3, "") + IF(AND(BG$1 = BF$1, BF$2 = "Mixed"), 0.5*BF67, 0) + IF(AND(BG$1 = BH$1, BH$2 = "Mixed"), 0.5*BH67, 0)</f>
        <v>0</v>
      </c>
      <c r="BH67" s="5">
        <f>IF('Each Gender - Gold'!BH67+'Each Gender - Silver'!BH67+'Each Gender - Bronze'!BH67 &gt; 0, 'Each Gender - Gold'!BH67*'Medal values'!$B$1+'Each Gender - Silver'!BH67*'Medal values'!$B$2+'Each Gender - Bronze'!BH67*'Medal values'!$B$3, "") + IF(AND(BH$1 = BG$1, BG$2 = "Mixed"), 0.5*BG67, 0) + IF(AND(BH$1 = BI$1, BI$2 = "Mixed"), 0.5*BI67, 0)</f>
        <v>0</v>
      </c>
      <c r="BI67" s="5">
        <f>IF('Each Gender - Gold'!BI67+'Each Gender - Silver'!BI67+'Each Gender - Bronze'!BI67 &gt; 0, 'Each Gender - Gold'!BI67*'Medal values'!$B$1+'Each Gender - Silver'!BI67*'Medal values'!$B$2+'Each Gender - Bronze'!BI67*'Medal values'!$B$3, "") + IF(AND(BI$1 = BH$1, BH$2 = "Mixed"), 0.5*BH67, 0) + IF(AND(BI$1 = BJ$1, BJ$2 = "Mixed"), 0.5*BJ67, 0)</f>
        <v>0</v>
      </c>
      <c r="BJ67" s="5">
        <f>IF('Each Gender - Gold'!BJ67+'Each Gender - Silver'!BJ67+'Each Gender - Bronze'!BJ67 &gt; 0, 'Each Gender - Gold'!BJ67*'Medal values'!$B$1+'Each Gender - Silver'!BJ67*'Medal values'!$B$2+'Each Gender - Bronze'!BJ67*'Medal values'!$B$3, "") + IF(AND(BJ$1 = BI$1, BI$2 = "Mixed"), 0.5*BI67, 0) + IF(AND(BJ$1 = BK$1, BK$2 = "Mixed"), 0.5*BK67, 0)</f>
        <v>0</v>
      </c>
      <c r="BK67" s="5">
        <f>IF('Each Gender - Gold'!BK67+'Each Gender - Silver'!BK67+'Each Gender - Bronze'!BK67 &gt; 0, 'Each Gender - Gold'!BK67*'Medal values'!$B$1+'Each Gender - Silver'!BK67*'Medal values'!$B$2+'Each Gender - Bronze'!BK67*'Medal values'!$B$3, "") + IF(AND(BK$1 = BJ$1, BJ$2 = "Mixed"), 0.5*BJ67, 0) + IF(AND(BK$1 = BL$1, BL$2 = "Mixed"), 0.5*BL67, 0)</f>
        <v>0</v>
      </c>
      <c r="BL67" s="5">
        <f>IF('Each Gender - Gold'!BL67+'Each Gender - Silver'!BL67+'Each Gender - Bronze'!BL67 &gt; 0, 'Each Gender - Gold'!BL67*'Medal values'!$B$1+'Each Gender - Silver'!BL67*'Medal values'!$B$2+'Each Gender - Bronze'!BL67*'Medal values'!$B$3, "") + IF(AND(BL$1 = BK$1, BK$2 = "Mixed"), 0.5*BK67, 0) + IF(AND(BL$1 = BM$1, BM$2 = "Mixed"), 0.5*BM67, 0)</f>
        <v>0</v>
      </c>
      <c r="BM67" s="5">
        <f>IF('Each Gender - Gold'!BM67+'Each Gender - Silver'!BM67+'Each Gender - Bronze'!BM67 &gt; 0, 'Each Gender - Gold'!BM67*'Medal values'!$B$1+'Each Gender - Silver'!BM67*'Medal values'!$B$2+'Each Gender - Bronze'!BM67*'Medal values'!$B$3, "") + IF(AND(BM$1 = BL$1, BL$2 = "Mixed"), 0.5*BL67, 0) + IF(AND(BM$1 = BN$1, BN$2 = "Mixed"), 0.5*BN67, 0)</f>
        <v>0</v>
      </c>
      <c r="BN67" s="5">
        <f>IF('Each Gender - Gold'!BN67+'Each Gender - Silver'!BN67+'Each Gender - Bronze'!BN67 &gt; 0, 'Each Gender - Gold'!BN67*'Medal values'!$B$1+'Each Gender - Silver'!BN67*'Medal values'!$B$2+'Each Gender - Bronze'!BN67*'Medal values'!$B$3, "") + IF(AND(BN$1 = BM$1, BM$2 = "Mixed"), 0.5*BM67, 0) + IF(AND(BN$1 = BO$1, BO$2 = "Mixed"), 0.5*BO67, 0)</f>
        <v>0</v>
      </c>
      <c r="BO67" s="5">
        <f>IF('Each Gender - Gold'!BO67+'Each Gender - Silver'!BO67+'Each Gender - Bronze'!BO67 &gt; 0, 'Each Gender - Gold'!BO67*'Medal values'!$B$1+'Each Gender - Silver'!BO67*'Medal values'!$B$2+'Each Gender - Bronze'!BO67*'Medal values'!$B$3, "") + IF(AND(BO$1 = BN$1, BN$2 = "Mixed"), 0.5*BN67, 0) + IF(AND(BO$1 = BP$1, BP$2 = "Mixed"), 0.5*BP67, 0)</f>
        <v>0</v>
      </c>
      <c r="BP67" s="5">
        <f>IF('Each Gender - Gold'!BP67+'Each Gender - Silver'!BP67+'Each Gender - Bronze'!BP67 &gt; 0, 'Each Gender - Gold'!BP67*'Medal values'!$B$1+'Each Gender - Silver'!BP67*'Medal values'!$B$2+'Each Gender - Bronze'!BP67*'Medal values'!$B$3, "") + IF(AND(BP$1 = BO$1, BO$2 = "Mixed"), 0.5*BO67, 0) + IF(AND(BP$1 = BQ$1, BQ$2 = "Mixed"), 0.5*BQ67, 0)</f>
        <v>0</v>
      </c>
      <c r="BQ67" s="5">
        <f>IF('Each Gender - Gold'!BQ67+'Each Gender - Silver'!BQ67+'Each Gender - Bronze'!BQ67 &gt; 0, 'Each Gender - Gold'!BQ67*'Medal values'!$B$1+'Each Gender - Silver'!BQ67*'Medal values'!$B$2+'Each Gender - Bronze'!BQ67*'Medal values'!$B$3, "") + IF(AND(BQ$1 = BP$1, BP$2 = "Mixed"), 0.5*BP67, 0) + IF(AND(BQ$1 = BR$1, BR$2 = "Mixed"), 0.5*BR67, 0)</f>
        <v>0</v>
      </c>
      <c r="BR67" s="5">
        <f>IF('Each Gender - Gold'!BR67+'Each Gender - Silver'!BR67+'Each Gender - Bronze'!BR67 &gt; 0, 'Each Gender - Gold'!BR67*'Medal values'!$B$1+'Each Gender - Silver'!BR67*'Medal values'!$B$2+'Each Gender - Bronze'!BR67*'Medal values'!$B$3, "") + IF(AND(BR$1 = BQ$1, BQ$2 = "Mixed"), 0.5*BQ67, 0) + IF(AND(BR$1 = BS$1, BS$2 = "Mixed"), 0.5*BS67, 0)</f>
        <v>0</v>
      </c>
      <c r="BS67" s="5">
        <f>IF('Each Gender - Gold'!BS67+'Each Gender - Silver'!BS67+'Each Gender - Bronze'!BS67 &gt; 0, 'Each Gender - Gold'!BS67*'Medal values'!$B$1+'Each Gender - Silver'!BS67*'Medal values'!$B$2+'Each Gender - Bronze'!BS67*'Medal values'!$B$3, "") + IF(AND(BS$1 = BR$1, BR$2 = "Mixed"), 0.5*BR67, 0) + IF(AND(BS$1 = BT$1, BT$2 = "Mixed"), 0.5*BT67, 0)</f>
        <v>0</v>
      </c>
      <c r="BT67" s="5">
        <f>IF('Each Gender - Gold'!BT67+'Each Gender - Silver'!BT67+'Each Gender - Bronze'!BT67 &gt; 0, 'Each Gender - Gold'!BT67*'Medal values'!$B$1+'Each Gender - Silver'!BT67*'Medal values'!$B$2+'Each Gender - Bronze'!BT67*'Medal values'!$B$3, "") + IF(AND(BT$1 = BS$1, BS$2 = "Mixed"), 0.5*BS67, 0) + IF(AND(BT$1 = BU$1, BU$2 = "Mixed"), 0.5*BU67, 0)</f>
        <v>0</v>
      </c>
      <c r="BU67" s="5">
        <f>IF('Each Gender - Gold'!BU67+'Each Gender - Silver'!BU67+'Each Gender - Bronze'!BU67 &gt; 0, 'Each Gender - Gold'!BU67*'Medal values'!$B$1+'Each Gender - Silver'!BU67*'Medal values'!$B$2+'Each Gender - Bronze'!BU67*'Medal values'!$B$3, "") + IF(AND(BU$1 = BT$1, BT$2 = "Mixed"), 0.5*BT67, 0) + IF(AND(BU$1 = BV$1, BV$2 = "Mixed"), 0.5*BV67, 0)</f>
        <v>0</v>
      </c>
      <c r="BV67" s="5">
        <f>IF('Each Gender - Gold'!BV67+'Each Gender - Silver'!BV67+'Each Gender - Bronze'!BV67 &gt; 0, 'Each Gender - Gold'!BV67*'Medal values'!$B$1+'Each Gender - Silver'!BV67*'Medal values'!$B$2+'Each Gender - Bronze'!BV67*'Medal values'!$B$3, "") + IF(AND(BV$1 = BU$1, BU$2 = "Mixed"), 0.5*BU67, 0) + IF(AND(BV$1 = BW$1, BW$2 = "Mixed"), 0.5*BW67, 0)</f>
        <v>0</v>
      </c>
      <c r="BW67" s="5">
        <f>IF('Each Gender - Gold'!BW67+'Each Gender - Silver'!BW67+'Each Gender - Bronze'!BW67 &gt; 0, 'Each Gender - Gold'!BW67*'Medal values'!$B$1+'Each Gender - Silver'!BW67*'Medal values'!$B$2+'Each Gender - Bronze'!BW67*'Medal values'!$B$3, "") + IF(AND(BW$1 = BV$1, BV$2 = "Mixed"), 0.5*BV67, 0) + IF(AND(BW$1 = BX$1, BX$2 = "Mixed"), 0.5*BX67, 0)</f>
        <v>0</v>
      </c>
      <c r="BX67" s="5">
        <f>IF('Each Gender - Gold'!BX67+'Each Gender - Silver'!BX67+'Each Gender - Bronze'!BX67 &gt; 0, 'Each Gender - Gold'!BX67*'Medal values'!$B$1+'Each Gender - Silver'!BX67*'Medal values'!$B$2+'Each Gender - Bronze'!BX67*'Medal values'!$B$3, "") + IF(AND(BX$1 = BW$1, BW$2 = "Mixed"), 0.5*BW67, 0) + IF(AND(BX$1 = BY$1, BY$2 = "Mixed"), 0.5*BY67, 0)</f>
        <v>0</v>
      </c>
      <c r="BY67" s="5">
        <f>IF('Each Gender - Gold'!BY67+'Each Gender - Silver'!BY67+'Each Gender - Bronze'!BY67 &gt; 0, 'Each Gender - Gold'!BY67*'Medal values'!$B$1+'Each Gender - Silver'!BY67*'Medal values'!$B$2+'Each Gender - Bronze'!BY67*'Medal values'!$B$3, "") + IF(AND(BY$1 = BX$1, BX$2 = "Mixed"), 0.5*BX67, 0) + IF(AND(BY$1 = BZ$1, BZ$2 = "Mixed"), 0.5*BZ67, 0)</f>
        <v>0</v>
      </c>
      <c r="BZ67" s="5">
        <f>IF('Each Gender - Gold'!BZ67+'Each Gender - Silver'!BZ67+'Each Gender - Bronze'!BZ67 &gt; 0, 'Each Gender - Gold'!BZ67*'Medal values'!$B$1+'Each Gender - Silver'!BZ67*'Medal values'!$B$2+'Each Gender - Bronze'!BZ67*'Medal values'!$B$3, "") + IF(AND(BZ$1 = BY$1, BY$2 = "Mixed"), 0.5*BY67, 0) + IF(AND(BZ$1 = CA$1, CA$2 = "Mixed"), 0.5*CA67, 0)</f>
        <v>0</v>
      </c>
      <c r="CA67" s="5">
        <f>IF('Each Gender - Gold'!CA67+'Each Gender - Silver'!CA67+'Each Gender - Bronze'!CA67 &gt; 0, 'Each Gender - Gold'!CA67*'Medal values'!$B$1+'Each Gender - Silver'!CA67*'Medal values'!$B$2+'Each Gender - Bronze'!CA67*'Medal values'!$B$3, "") + IF(AND(CA$1 = BZ$1, BZ$2 = "Mixed"), 0.5*BZ67, 0) + IF(AND(CA$1 = CB$1, CB$2 = "Mixed"), 0.5*CB67, 0)</f>
        <v>0</v>
      </c>
      <c r="CB67" s="5">
        <f>IF('Each Gender - Gold'!CB67+'Each Gender - Silver'!CB67+'Each Gender - Bronze'!CB67 &gt; 0, 'Each Gender - Gold'!CB67*'Medal values'!$B$1+'Each Gender - Silver'!CB67*'Medal values'!$B$2+'Each Gender - Bronze'!CB67*'Medal values'!$B$3, "") + IF(AND(CB$1 = CA$1, CA$2 = "Mixed"), 0.5*CA67, 0) + IF(AND(CB$1 = CC$1, CC$2 = "Mixed"), 0.5*CC67, 0)</f>
        <v>0</v>
      </c>
      <c r="CC67" s="5">
        <f>IF('Each Gender - Gold'!CC67+'Each Gender - Silver'!CC67+'Each Gender - Bronze'!CC67 &gt; 0, 'Each Gender - Gold'!CC67*'Medal values'!$B$1+'Each Gender - Silver'!CC67*'Medal values'!$B$2+'Each Gender - Bronze'!CC67*'Medal values'!$B$3, "") + IF(AND(CC$1 = CB$1, CB$2 = "Mixed"), 0.5*CB67, 0) + IF(AND(CC$1 = CD$1, CD$2 = "Mixed"), 0.5*CD67, 0)</f>
        <v>0</v>
      </c>
      <c r="CD67" s="5">
        <f>IF('Each Gender - Gold'!CD67+'Each Gender - Silver'!CD67+'Each Gender - Bronze'!CD67 &gt; 0, 'Each Gender - Gold'!CD67*'Medal values'!$B$1+'Each Gender - Silver'!CD67*'Medal values'!$B$2+'Each Gender - Bronze'!CD67*'Medal values'!$B$3, "") + IF(AND(CD$1 = CC$1, CC$2 = "Mixed"), 0.5*CC67, 0) + IF(AND(CD$1 = CE$1, CE$2 = "Mixed"), 0.5*CE67, 0)</f>
        <v>0</v>
      </c>
      <c r="CE67" s="5">
        <f>IF('Each Gender - Gold'!CE67+'Each Gender - Silver'!CE67+'Each Gender - Bronze'!CE67 &gt; 0, 'Each Gender - Gold'!CE67*'Medal values'!$B$1+'Each Gender - Silver'!CE67*'Medal values'!$B$2+'Each Gender - Bronze'!CE67*'Medal values'!$B$3, "") + IF(AND(CE$1 = CD$1, CD$2 = "Mixed"), 0.5*CD67, 0) + IF(AND(CE$1 = CF$1, CF$2 = "Mixed"), 0.5*CF67, 0)</f>
        <v>0</v>
      </c>
      <c r="CF67" s="5">
        <f>IF('Each Gender - Gold'!CF67+'Each Gender - Silver'!CF67+'Each Gender - Bronze'!CF67 &gt; 0, 'Each Gender - Gold'!CF67*'Medal values'!$B$1+'Each Gender - Silver'!CF67*'Medal values'!$B$2+'Each Gender - Bronze'!CF67*'Medal values'!$B$3, "") + IF(AND(CF$1 = CE$1, CE$2 = "Mixed"), 0.5*CE67, 0) + IF(AND(CF$1 = CG$1, CG$2 = "Mixed"), 0.5*CG67, 0)</f>
        <v>0</v>
      </c>
      <c r="CG67" s="5">
        <f>IF('Each Gender - Gold'!CG67+'Each Gender - Silver'!CG67+'Each Gender - Bronze'!CG67 &gt; 0, 'Each Gender - Gold'!CG67*'Medal values'!$B$1+'Each Gender - Silver'!CG67*'Medal values'!$B$2+'Each Gender - Bronze'!CG67*'Medal values'!$B$3, "") + IF(AND(CG$1 = CF$1, CF$2 = "Mixed"), 0.5*CF67, 0) + IF(AND(CG$1 = CH$1, CH$2 = "Mixed"), 0.5*CH67, 0)</f>
        <v>0</v>
      </c>
      <c r="CH67" s="5">
        <f>IF('Each Gender - Gold'!CH67+'Each Gender - Silver'!CH67+'Each Gender - Bronze'!CH67 &gt; 0, 'Each Gender - Gold'!CH67*'Medal values'!$B$1+'Each Gender - Silver'!CH67*'Medal values'!$B$2+'Each Gender - Bronze'!CH67*'Medal values'!$B$3, "") + IF(AND(CH$1 = CG$1, CG$2 = "Mixed"), 0.5*CG67, 0) + IF(AND(CH$1 = CI$1, CI$2 = "Mixed"), 0.5*CI67, 0)</f>
        <v>0</v>
      </c>
      <c r="CI67" s="5">
        <f>IF('Each Gender - Gold'!CI67+'Each Gender - Silver'!CI67+'Each Gender - Bronze'!CI67 &gt; 0, 'Each Gender - Gold'!CI67*'Medal values'!$B$1+'Each Gender - Silver'!CI67*'Medal values'!$B$2+'Each Gender - Bronze'!CI67*'Medal values'!$B$3, "") + IF(AND(CI$1 = CH$1, CH$2 = "Mixed"), 0.5*CH67, 0) + IF(AND(CI$1 = CJ$1, CJ$2 = "Mixed"), 0.5*CJ67, 0)</f>
        <v>0</v>
      </c>
      <c r="CJ67" s="5">
        <f>IF('Each Gender - Gold'!CJ67+'Each Gender - Silver'!CJ67+'Each Gender - Bronze'!CJ67 &gt; 0, 'Each Gender - Gold'!CJ67*'Medal values'!$B$1+'Each Gender - Silver'!CJ67*'Medal values'!$B$2+'Each Gender - Bronze'!CJ67*'Medal values'!$B$3, "") + IF(AND(CJ$1 = CI$1, CI$2 = "Mixed"), 0.5*CI67, 0) + IF(AND(CJ$1 = CK$1, CK$2 = "Mixed"), 0.5*CK67, 0)</f>
        <v>0</v>
      </c>
      <c r="CK67" s="5">
        <f>IF('Each Gender - Gold'!CK67+'Each Gender - Silver'!CK67+'Each Gender - Bronze'!CK67 &gt; 0, 'Each Gender - Gold'!CK67*'Medal values'!$B$1+'Each Gender - Silver'!CK67*'Medal values'!$B$2+'Each Gender - Bronze'!CK67*'Medal values'!$B$3, "") + IF(AND(CK$1 = CJ$1, CJ$2 = "Mixed"), 0.5*CJ67, 0) + IF(AND(CK$1 = CL$1, CL$2 = "Mixed"), 0.5*CL67, 0)</f>
        <v>0</v>
      </c>
      <c r="CL67" s="5">
        <f>IF('Each Gender - Gold'!CL67+'Each Gender - Silver'!CL67+'Each Gender - Bronze'!CL67 &gt; 0, 'Each Gender - Gold'!CL67*'Medal values'!$B$1+'Each Gender - Silver'!CL67*'Medal values'!$B$2+'Each Gender - Bronze'!CL67*'Medal values'!$B$3, "") + IF(AND(CL$1 = CK$1, CK$2 = "Mixed"), 0.5*CK67, 0) + IF(AND(CL$1 = CM$1, CM$2 = "Mixed"), 0.5*CM67, 0)</f>
        <v>0</v>
      </c>
      <c r="CM67" s="5">
        <f>IF('Each Gender - Gold'!CM67+'Each Gender - Silver'!CM67+'Each Gender - Bronze'!CM67 &gt; 0, 'Each Gender - Gold'!CM67*'Medal values'!$B$1+'Each Gender - Silver'!CM67*'Medal values'!$B$2+'Each Gender - Bronze'!CM67*'Medal values'!$B$3, "") + IF(AND(CM$1 = CL$1, CL$2 = "Mixed"), 0.5*CL67, 0) + IF(AND(CM$1 = CN$1, CN$2 = "Mixed"), 0.5*CN67, 0)</f>
        <v>0</v>
      </c>
      <c r="CN67" s="5">
        <f>IF('Each Gender - Gold'!CN67+'Each Gender - Silver'!CN67+'Each Gender - Bronze'!CN67 &gt; 0, 'Each Gender - Gold'!CN67*'Medal values'!$B$1+'Each Gender - Silver'!CN67*'Medal values'!$B$2+'Each Gender - Bronze'!CN67*'Medal values'!$B$3, "") + IF(AND(CN$1 = CM$1, CM$2 = "Mixed"), 0.5*CM67, 0) + IF(AND(CN$1 = CO$1, CO$2 = "Mixed"), 0.5*CO67, 0)</f>
        <v>0</v>
      </c>
      <c r="CO67" s="5">
        <f>IF('Each Gender - Gold'!CO67+'Each Gender - Silver'!CO67+'Each Gender - Bronze'!CO67 &gt; 0, 'Each Gender - Gold'!CO67*'Medal values'!$B$1+'Each Gender - Silver'!CO67*'Medal values'!$B$2+'Each Gender - Bronze'!CO67*'Medal values'!$B$3, "") + IF(AND(CO$1 = CN$1, CN$2 = "Mixed"), 0.5*CN67, 0) + IF(AND(CO$1 = CP$1, CP$2 = "Mixed"), 0.5*CP67, 0)</f>
        <v>0</v>
      </c>
      <c r="CP67" s="5">
        <f>IF('Each Gender - Gold'!CP67+'Each Gender - Silver'!CP67+'Each Gender - Bronze'!CP67 &gt; 0, 'Each Gender - Gold'!CP67*'Medal values'!$B$1+'Each Gender - Silver'!CP67*'Medal values'!$B$2+'Each Gender - Bronze'!CP67*'Medal values'!$B$3, "") + IF(AND(CP$1 = CO$1, CO$2 = "Mixed"), 0.5*CO67, 0) + IF(AND(CP$1 = CQ$1, CQ$2 = "Mixed"), 0.5*CQ67, 0)</f>
        <v>0</v>
      </c>
      <c r="CQ67" s="5">
        <f>IF('Each Gender - Gold'!CQ67+'Each Gender - Silver'!CQ67+'Each Gender - Bronze'!CQ67 &gt; 0, 'Each Gender - Gold'!CQ67*'Medal values'!$B$1+'Each Gender - Silver'!CQ67*'Medal values'!$B$2+'Each Gender - Bronze'!CQ67*'Medal values'!$B$3, "") + IF(AND(CQ$1 = CP$1, CP$2 = "Mixed"), 0.5*CP67, 0) + IF(AND(CQ$1 = CR$1, CR$2 = "Mixed"), 0.5*CR67, 0)</f>
        <v>0</v>
      </c>
      <c r="CR67" s="5">
        <f>IF('Each Gender - Gold'!CR67+'Each Gender - Silver'!CR67+'Each Gender - Bronze'!CR67 &gt; 0, 'Each Gender - Gold'!CR67*'Medal values'!$B$1+'Each Gender - Silver'!CR67*'Medal values'!$B$2+'Each Gender - Bronze'!CR67*'Medal values'!$B$3, "") + IF(AND(CR$1 = CQ$1, CQ$2 = "Mixed"), 0.5*CQ67, 0) + IF(AND(CR$1 = CS$1, CS$2 = "Mixed"), 0.5*CS67, 0)</f>
        <v>0</v>
      </c>
      <c r="CS67" s="5">
        <f>IF('Each Gender - Gold'!CS67+'Each Gender - Silver'!CS67+'Each Gender - Bronze'!CS67 &gt; 0, 'Each Gender - Gold'!CS67*'Medal values'!$B$1+'Each Gender - Silver'!CS67*'Medal values'!$B$2+'Each Gender - Bronze'!CS67*'Medal values'!$B$3, "") + IF(AND(CS$1 = CR$1, CR$2 = "Mixed"), 0.5*CR67, 0) + IF(AND(CS$1 = CT$1, CT$2 = "Mixed"), 0.5*CT67, 0)</f>
        <v>0</v>
      </c>
      <c r="CT67" s="5">
        <f>IF('Each Gender - Gold'!CT67+'Each Gender - Silver'!CT67+'Each Gender - Bronze'!CT67 &gt; 0, 'Each Gender - Gold'!CT67*'Medal values'!$B$1+'Each Gender - Silver'!CT67*'Medal values'!$B$2+'Each Gender - Bronze'!CT67*'Medal values'!$B$3, "") + IF(AND(CT$1 = CS$1, CS$2 = "Mixed"), 0.5*CS67, 0) + IF(AND(CT$1 = CU$1, CU$2 = "Mixed"), 0.5*CU67, 0)</f>
        <v>0</v>
      </c>
      <c r="CU67" s="5">
        <f>IF('Each Gender - Gold'!CU67+'Each Gender - Silver'!CU67+'Each Gender - Bronze'!CU67 &gt; 0, 'Each Gender - Gold'!CU67*'Medal values'!$B$1+'Each Gender - Silver'!CU67*'Medal values'!$B$2+'Each Gender - Bronze'!CU67*'Medal values'!$B$3, "") + IF(AND(CU$1 = CT$1, CT$2 = "Mixed"), 0.5*CT67, 0) + IF(AND(CU$1 = CV$1, CV$2 = "Mixed"), 0.5*CV67, 0)</f>
        <v>0</v>
      </c>
      <c r="CV67" s="5">
        <f>IF('Each Gender - Gold'!CV67+'Each Gender - Silver'!CV67+'Each Gender - Bronze'!CV67 &gt; 0, 'Each Gender - Gold'!CV67*'Medal values'!$B$1+'Each Gender - Silver'!CV67*'Medal values'!$B$2+'Each Gender - Bronze'!CV67*'Medal values'!$B$3, "") + IF(AND(CV$1 = CU$1, CU$2 = "Mixed"), 0.5*CU67, 0) + IF(AND(CV$1 = CW$1, CW$2 = "Mixed"), 0.5*CW67, 0)</f>
        <v>0</v>
      </c>
      <c r="CW67" s="5">
        <f t="shared" ref="CW67:CX67" si="65">SUMIF($B$2:$CV$2,CW$2, $B67:$CV67)</f>
        <v>0</v>
      </c>
      <c r="CX67" s="5">
        <f t="shared" si="65"/>
        <v>2.000001</v>
      </c>
    </row>
    <row r="68">
      <c r="A68" s="5" t="str">
        <f>Countries!A66</f>
        <v>NED</v>
      </c>
      <c r="B68" s="5">
        <f>IF('Each Gender - Gold'!B68+'Each Gender - Silver'!B68+'Each Gender - Bronze'!B68 &gt; 0, 'Each Gender - Gold'!B68*'Medal values'!$B$1+'Each Gender - Silver'!B68*'Medal values'!$B$2+'Each Gender - Bronze'!B68*'Medal values'!$B$3, "") + IF(AND(B$1 = A$1, A$2 = "Mixed"), 0.5*A68, 0) + IF(AND(B$1 = C$1, C$2 = "Mixed"), 0.5*C68, 0)</f>
        <v>0</v>
      </c>
      <c r="C68" s="5">
        <f>IF('Each Gender - Gold'!C68+'Each Gender - Silver'!C68+'Each Gender - Bronze'!C68 &gt; 0, 'Each Gender - Gold'!C68*'Medal values'!$B$1+'Each Gender - Silver'!C68*'Medal values'!$B$2+'Each Gender - Bronze'!C68*'Medal values'!$B$3, "") + IF(AND(C$1 = B$1, B$2 = "Mixed"), 0.5*B68, 0) + IF(AND(C$1 = D$1, D$2 = "Mixed"), 0.5*D68, 0)</f>
        <v>0</v>
      </c>
      <c r="D68" s="5">
        <f>IF('Each Gender - Gold'!D68+'Each Gender - Silver'!D68+'Each Gender - Bronze'!D68 &gt; 0, 'Each Gender - Gold'!D68*'Medal values'!$B$1+'Each Gender - Silver'!D68*'Medal values'!$B$2+'Each Gender - Bronze'!D68*'Medal values'!$B$3, "") + IF(AND(D$1 = C$1, C$2 = "Mixed"), 0.5*C68, 0) + IF(AND(D$1 = E$1, E$2 = "Mixed"), 0.5*E68, 0)</f>
        <v>1.0000005</v>
      </c>
      <c r="E68" s="5">
        <f>IF('Each Gender - Gold'!E68+'Each Gender - Silver'!E68+'Each Gender - Bronze'!E68 &gt; 0, 'Each Gender - Gold'!E68*'Medal values'!$B$1+'Each Gender - Silver'!E68*'Medal values'!$B$2+'Each Gender - Bronze'!E68*'Medal values'!$B$3, "") + IF(AND(E$1 = D$1, D$2 = "Mixed"), 0.5*D68, 0) + IF(AND(E$1 = F$1, F$2 = "Mixed"), 0.5*F68, 0)</f>
        <v>2.000001</v>
      </c>
      <c r="F68" s="5">
        <f>IF('Each Gender - Gold'!F68+'Each Gender - Silver'!F68+'Each Gender - Bronze'!F68 &gt; 0, 'Each Gender - Gold'!F68*'Medal values'!$B$1+'Each Gender - Silver'!F68*'Medal values'!$B$2+'Each Gender - Bronze'!F68*'Medal values'!$B$3, "") + IF(AND(F$1 = E$1, E$2 = "Mixed"), 0.5*E68, 0) + IF(AND(F$1 = G$1, G$2 = "Mixed"), 0.5*G68, 0)</f>
        <v>1.0000005</v>
      </c>
      <c r="G68" s="5">
        <f>IF('Each Gender - Gold'!G68+'Each Gender - Silver'!G68+'Each Gender - Bronze'!G68 &gt; 0, 'Each Gender - Gold'!G68*'Medal values'!$B$1+'Each Gender - Silver'!G68*'Medal values'!$B$2+'Each Gender - Bronze'!G68*'Medal values'!$B$3, "") + IF(AND(G$1 = F$1, F$2 = "Mixed"), 0.5*F68, 0) + IF(AND(G$1 = H$1, H$2 = "Mixed"), 0.5*H68, 0)</f>
        <v>0</v>
      </c>
      <c r="H68" s="5">
        <f>IF('Each Gender - Gold'!H68+'Each Gender - Silver'!H68+'Each Gender - Bronze'!H68 &gt; 0, 'Each Gender - Gold'!H68*'Medal values'!$B$1+'Each Gender - Silver'!H68*'Medal values'!$B$2+'Each Gender - Bronze'!H68*'Medal values'!$B$3, "") + IF(AND(H$1 = G$1, G$2 = "Mixed"), 0.5*G68, 0) + IF(AND(H$1 = I$1, I$2 = "Mixed"), 0.5*I68, 0)</f>
        <v>0</v>
      </c>
      <c r="I68" s="5">
        <f>IF('Each Gender - Gold'!I68+'Each Gender - Silver'!I68+'Each Gender - Bronze'!I68 &gt; 0, 'Each Gender - Gold'!I68*'Medal values'!$B$1+'Each Gender - Silver'!I68*'Medal values'!$B$2+'Each Gender - Bronze'!I68*'Medal values'!$B$3, "") + IF(AND(I$1 = H$1, H$2 = "Mixed"), 0.5*H68, 0) + IF(AND(I$1 = J$1, J$2 = "Mixed"), 0.5*J68, 0)</f>
        <v>0</v>
      </c>
      <c r="J68" s="5">
        <f>IF('Each Gender - Gold'!J68+'Each Gender - Silver'!J68+'Each Gender - Bronze'!J68 &gt; 0, 'Each Gender - Gold'!J68*'Medal values'!$B$1+'Each Gender - Silver'!J68*'Medal values'!$B$2+'Each Gender - Bronze'!J68*'Medal values'!$B$3, "") + IF(AND(J$1 = I$1, I$2 = "Mixed"), 0.5*I68, 0) + IF(AND(J$1 = K$1, K$2 = "Mixed"), 0.5*K68, 0)</f>
        <v>4.000002</v>
      </c>
      <c r="K68" s="5">
        <f>IF('Each Gender - Gold'!K68+'Each Gender - Silver'!K68+'Each Gender - Bronze'!K68 &gt; 0, 'Each Gender - Gold'!K68*'Medal values'!$B$1+'Each Gender - Silver'!K68*'Medal values'!$B$2+'Each Gender - Bronze'!K68*'Medal values'!$B$3, "") + IF(AND(K$1 = J$1, J$2 = "Mixed"), 0.5*J68, 0) + IF(AND(K$1 = L$1, L$2 = "Mixed"), 0.5*L68, 0)</f>
        <v>0</v>
      </c>
      <c r="L68" s="5">
        <f>IF('Each Gender - Gold'!L68+'Each Gender - Silver'!L68+'Each Gender - Bronze'!L68 &gt; 0, 'Each Gender - Gold'!L68*'Medal values'!$B$1+'Each Gender - Silver'!L68*'Medal values'!$B$2+'Each Gender - Bronze'!L68*'Medal values'!$B$3, "") + IF(AND(L$1 = K$1, K$2 = "Mixed"), 0.5*K68, 0) + IF(AND(L$1 = M$1, M$2 = "Mixed"), 0.5*M68, 0)</f>
        <v>11.002001</v>
      </c>
      <c r="M68" s="5">
        <f>IF('Each Gender - Gold'!M68+'Each Gender - Silver'!M68+'Each Gender - Bronze'!M68 &gt; 0, 'Each Gender - Gold'!M68*'Medal values'!$B$1+'Each Gender - Silver'!M68*'Medal values'!$B$2+'Each Gender - Bronze'!M68*'Medal values'!$B$3, "") + IF(AND(M$1 = L$1, L$2 = "Mixed"), 0.5*L68, 0) + IF(AND(M$1 = N$1, N$2 = "Mixed"), 0.5*N68, 0)</f>
        <v>0</v>
      </c>
      <c r="N68" s="5">
        <f>IF('Each Gender - Gold'!N68+'Each Gender - Silver'!N68+'Each Gender - Bronze'!N68 &gt; 0, 'Each Gender - Gold'!N68*'Medal values'!$B$1+'Each Gender - Silver'!N68*'Medal values'!$B$2+'Each Gender - Bronze'!N68*'Medal values'!$B$3, "") + IF(AND(N$1 = M$1, M$2 = "Mixed"), 0.5*M68, 0) + IF(AND(N$1 = O$1, O$2 = "Mixed"), 0.5*O68, 0)</f>
        <v>0</v>
      </c>
      <c r="O68" s="5">
        <f>IF('Each Gender - Gold'!O68+'Each Gender - Silver'!O68+'Each Gender - Bronze'!O68 &gt; 0, 'Each Gender - Gold'!O68*'Medal values'!$B$1+'Each Gender - Silver'!O68*'Medal values'!$B$2+'Each Gender - Bronze'!O68*'Medal values'!$B$3, "") + IF(AND(O$1 = N$1, N$2 = "Mixed"), 0.5*N68, 0) + IF(AND(O$1 = P$1, P$2 = "Mixed"), 0.5*P68, 0)</f>
        <v>0</v>
      </c>
      <c r="P68" s="5">
        <f>IF('Each Gender - Gold'!P68+'Each Gender - Silver'!P68+'Each Gender - Bronze'!P68 &gt; 0, 'Each Gender - Gold'!P68*'Medal values'!$B$1+'Each Gender - Silver'!P68*'Medal values'!$B$2+'Each Gender - Bronze'!P68*'Medal values'!$B$3, "") + IF(AND(P$1 = O$1, O$2 = "Mixed"), 0.5*O68, 0) + IF(AND(P$1 = Q$1, Q$2 = "Mixed"), 0.5*Q68, 0)</f>
        <v>0</v>
      </c>
      <c r="Q68" s="5">
        <f>IF('Each Gender - Gold'!Q68+'Each Gender - Silver'!Q68+'Each Gender - Bronze'!Q68 &gt; 0, 'Each Gender - Gold'!Q68*'Medal values'!$B$1+'Each Gender - Silver'!Q68*'Medal values'!$B$2+'Each Gender - Bronze'!Q68*'Medal values'!$B$3, "") + IF(AND(Q$1 = P$1, P$2 = "Mixed"), 0.5*P68, 0) + IF(AND(Q$1 = R$1, R$2 = "Mixed"), 0.5*R68, 0)</f>
        <v>0</v>
      </c>
      <c r="R68" s="5">
        <f>IF('Each Gender - Gold'!R68+'Each Gender - Silver'!R68+'Each Gender - Bronze'!R68 &gt; 0, 'Each Gender - Gold'!R68*'Medal values'!$B$1+'Each Gender - Silver'!R68*'Medal values'!$B$2+'Each Gender - Bronze'!R68*'Medal values'!$B$3, "") + IF(AND(R$1 = Q$1, Q$2 = "Mixed"), 0.5*Q68, 0) + IF(AND(R$1 = S$1, S$2 = "Mixed"), 0.5*S68, 0)</f>
        <v>0</v>
      </c>
      <c r="S68" s="5">
        <f>IF('Each Gender - Gold'!S68+'Each Gender - Silver'!S68+'Each Gender - Bronze'!S68 &gt; 0, 'Each Gender - Gold'!S68*'Medal values'!$B$1+'Each Gender - Silver'!S68*'Medal values'!$B$2+'Each Gender - Bronze'!S68*'Medal values'!$B$3, "") + IF(AND(S$1 = R$1, R$2 = "Mixed"), 0.5*R68, 0) + IF(AND(S$1 = T$1, T$2 = "Mixed"), 0.5*T68, 0)</f>
        <v>0</v>
      </c>
      <c r="T68" s="5">
        <f>IF('Each Gender - Gold'!T68+'Each Gender - Silver'!T68+'Each Gender - Bronze'!T68 &gt; 0, 'Each Gender - Gold'!T68*'Medal values'!$B$1+'Each Gender - Silver'!T68*'Medal values'!$B$2+'Each Gender - Bronze'!T68*'Medal values'!$B$3, "") + IF(AND(T$1 = S$1, S$2 = "Mixed"), 0.5*S68, 0) + IF(AND(T$1 = U$1, U$2 = "Mixed"), 0.5*U68, 0)</f>
        <v>0</v>
      </c>
      <c r="U68" s="5">
        <f>IF('Each Gender - Gold'!U68+'Each Gender - Silver'!U68+'Each Gender - Bronze'!U68 &gt; 0, 'Each Gender - Gold'!U68*'Medal values'!$B$1+'Each Gender - Silver'!U68*'Medal values'!$B$2+'Each Gender - Bronze'!U68*'Medal values'!$B$3, "") + IF(AND(U$1 = T$1, T$2 = "Mixed"), 0.5*T68, 0) + IF(AND(U$1 = V$1, V$2 = "Mixed"), 0.5*V68, 0)</f>
        <v>0</v>
      </c>
      <c r="V68" s="5">
        <f>IF('Each Gender - Gold'!V68+'Each Gender - Silver'!V68+'Each Gender - Bronze'!V68 &gt; 0, 'Each Gender - Gold'!V68*'Medal values'!$B$1+'Each Gender - Silver'!V68*'Medal values'!$B$2+'Each Gender - Bronze'!V68*'Medal values'!$B$3, "") + IF(AND(V$1 = U$1, U$2 = "Mixed"), 0.5*U68, 0) + IF(AND(V$1 = W$1, W$2 = "Mixed"), 0.5*W68, 0)</f>
        <v>0</v>
      </c>
      <c r="W68" s="5">
        <f>IF('Each Gender - Gold'!W68+'Each Gender - Silver'!W68+'Each Gender - Bronze'!W68 &gt; 0, 'Each Gender - Gold'!W68*'Medal values'!$B$1+'Each Gender - Silver'!W68*'Medal values'!$B$2+'Each Gender - Bronze'!W68*'Medal values'!$B$3, "") + IF(AND(W$1 = V$1, V$2 = "Mixed"), 0.5*V68, 0) + IF(AND(W$1 = X$1, X$2 = "Mixed"), 0.5*X68, 0)</f>
        <v>1</v>
      </c>
      <c r="X68" s="5">
        <f>IF('Each Gender - Gold'!X68+'Each Gender - Silver'!X68+'Each Gender - Bronze'!X68 &gt; 0, 'Each Gender - Gold'!X68*'Medal values'!$B$1+'Each Gender - Silver'!X68*'Medal values'!$B$2+'Each Gender - Bronze'!X68*'Medal values'!$B$3, "") + IF(AND(X$1 = W$1, W$2 = "Mixed"), 0.5*W68, 0) + IF(AND(X$1 = Y$1, Y$2 = "Mixed"), 0.5*Y68, 0)</f>
        <v>0</v>
      </c>
      <c r="Y68" s="5">
        <f>IF('Each Gender - Gold'!Y68+'Each Gender - Silver'!Y68+'Each Gender - Bronze'!Y68 &gt; 0, 'Each Gender - Gold'!Y68*'Medal values'!$B$1+'Each Gender - Silver'!Y68*'Medal values'!$B$2+'Each Gender - Bronze'!Y68*'Medal values'!$B$3, "") + IF(AND(Y$1 = X$1, X$2 = "Mixed"), 0.5*X68, 0) + IF(AND(Y$1 = Z$1, Z$2 = "Mixed"), 0.5*Z68, 0)</f>
        <v>0</v>
      </c>
      <c r="Z68" s="5">
        <f>IF('Each Gender - Gold'!Z68+'Each Gender - Silver'!Z68+'Each Gender - Bronze'!Z68 &gt; 0, 'Each Gender - Gold'!Z68*'Medal values'!$B$1+'Each Gender - Silver'!Z68*'Medal values'!$B$2+'Each Gender - Bronze'!Z68*'Medal values'!$B$3, "") + IF(AND(Z$1 = Y$1, Y$2 = "Mixed"), 0.5*Y68, 0) + IF(AND(Z$1 = AA$1, AA$2 = "Mixed"), 0.5*AA68, 0)</f>
        <v>0</v>
      </c>
      <c r="AA68" s="5">
        <f>IF('Each Gender - Gold'!AA68+'Each Gender - Silver'!AA68+'Each Gender - Bronze'!AA68 &gt; 0, 'Each Gender - Gold'!AA68*'Medal values'!$B$1+'Each Gender - Silver'!AA68*'Medal values'!$B$2+'Each Gender - Bronze'!AA68*'Medal values'!$B$3, "") + IF(AND(AA$1 = Z$1, Z$2 = "Mixed"), 0.5*Z68, 0) + IF(AND(AA$1 = AB$1, AB$2 = "Mixed"), 0.5*AB68, 0)</f>
        <v>0</v>
      </c>
      <c r="AB68" s="5">
        <f>IF('Each Gender - Gold'!AB68+'Each Gender - Silver'!AB68+'Each Gender - Bronze'!AB68 &gt; 0, 'Each Gender - Gold'!AB68*'Medal values'!$B$1+'Each Gender - Silver'!AB68*'Medal values'!$B$2+'Each Gender - Bronze'!AB68*'Medal values'!$B$3, "") + IF(AND(AB$1 = AA$1, AA$2 = "Mixed"), 0.5*AA68, 0) + IF(AND(AB$1 = AC$1, AC$2 = "Mixed"), 0.5*AC68, 0)</f>
        <v>0</v>
      </c>
      <c r="AC68" s="5">
        <f>IF('Each Gender - Gold'!AC68+'Each Gender - Silver'!AC68+'Each Gender - Bronze'!AC68 &gt; 0, 'Each Gender - Gold'!AC68*'Medal values'!$B$1+'Each Gender - Silver'!AC68*'Medal values'!$B$2+'Each Gender - Bronze'!AC68*'Medal values'!$B$3, "") + IF(AND(AC$1 = AB$1, AB$2 = "Mixed"), 0.5*AB68, 0) + IF(AND(AC$1 = AD$1, AD$2 = "Mixed"), 0.5*AD68, 0)</f>
        <v>0</v>
      </c>
      <c r="AD68" s="5">
        <f>IF('Each Gender - Gold'!AD68+'Each Gender - Silver'!AD68+'Each Gender - Bronze'!AD68 &gt; 0, 'Each Gender - Gold'!AD68*'Medal values'!$B$1+'Each Gender - Silver'!AD68*'Medal values'!$B$2+'Each Gender - Bronze'!AD68*'Medal values'!$B$3, "") + IF(AND(AD$1 = AC$1, AC$2 = "Mixed"), 0.5*AC68, 0) + IF(AND(AD$1 = AE$1, AE$2 = "Mixed"), 0.5*AE68, 0)</f>
        <v>3.001</v>
      </c>
      <c r="AE68" s="5">
        <f>IF('Each Gender - Gold'!AE68+'Each Gender - Silver'!AE68+'Each Gender - Bronze'!AE68 &gt; 0, 'Each Gender - Gold'!AE68*'Medal values'!$B$1+'Each Gender - Silver'!AE68*'Medal values'!$B$2+'Each Gender - Bronze'!AE68*'Medal values'!$B$3, "") + IF(AND(AE$1 = AD$1, AD$2 = "Mixed"), 0.5*AD68, 0) + IF(AND(AE$1 = AF$1, AF$2 = "Mixed"), 0.5*AF68, 0)</f>
        <v>1</v>
      </c>
      <c r="AF68" s="5">
        <f>IF('Each Gender - Gold'!AF68+'Each Gender - Silver'!AF68+'Each Gender - Bronze'!AF68 &gt; 0, 'Each Gender - Gold'!AF68*'Medal values'!$B$1+'Each Gender - Silver'!AF68*'Medal values'!$B$2+'Each Gender - Bronze'!AF68*'Medal values'!$B$3, "") + IF(AND(AF$1 = AE$1, AE$2 = "Mixed"), 0.5*AE68, 0) + IF(AND(AF$1 = AG$1, AG$2 = "Mixed"), 0.5*AG68, 0)</f>
        <v>0</v>
      </c>
      <c r="AG68" s="5">
        <f>IF('Each Gender - Gold'!AG68+'Each Gender - Silver'!AG68+'Each Gender - Bronze'!AG68 &gt; 0, 'Each Gender - Gold'!AG68*'Medal values'!$B$1+'Each Gender - Silver'!AG68*'Medal values'!$B$2+'Each Gender - Bronze'!AG68*'Medal values'!$B$3, "") + IF(AND(AG$1 = AF$1, AF$2 = "Mixed"), 0.5*AF68, 0) + IF(AND(AG$1 = AH$1, AH$2 = "Mixed"), 0.5*AH68, 0)</f>
        <v>0</v>
      </c>
      <c r="AH68" s="5">
        <f>IF('Each Gender - Gold'!AH68+'Each Gender - Silver'!AH68+'Each Gender - Bronze'!AH68 &gt; 0, 'Each Gender - Gold'!AH68*'Medal values'!$B$1+'Each Gender - Silver'!AH68*'Medal values'!$B$2+'Each Gender - Bronze'!AH68*'Medal values'!$B$3, "") + IF(AND(AH$1 = AG$1, AG$2 = "Mixed"), 0.5*AG68, 0) + IF(AND(AH$1 = AI$1, AI$2 = "Mixed"), 0.5*AI68, 0)</f>
        <v>2.000001</v>
      </c>
      <c r="AI68" s="5">
        <f>IF('Each Gender - Gold'!AI68+'Each Gender - Silver'!AI68+'Each Gender - Bronze'!AI68 &gt; 0, 'Each Gender - Gold'!AI68*'Medal values'!$B$1+'Each Gender - Silver'!AI68*'Medal values'!$B$2+'Each Gender - Bronze'!AI68*'Medal values'!$B$3, "") + IF(AND(AI$1 = AH$1, AH$2 = "Mixed"), 0.5*AH68, 0) + IF(AND(AI$1 = AJ$1, AJ$2 = "Mixed"), 0.5*AJ68, 0)</f>
        <v>6.001001</v>
      </c>
      <c r="AJ68" s="5">
        <f>IF('Each Gender - Gold'!AJ68+'Each Gender - Silver'!AJ68+'Each Gender - Bronze'!AJ68 &gt; 0, 'Each Gender - Gold'!AJ68*'Medal values'!$B$1+'Each Gender - Silver'!AJ68*'Medal values'!$B$2+'Each Gender - Bronze'!AJ68*'Medal values'!$B$3, "") + IF(AND(AJ$1 = AI$1, AI$2 = "Mixed"), 0.5*AI68, 0) + IF(AND(AJ$1 = AK$1, AK$2 = "Mixed"), 0.5*AK68, 0)</f>
        <v>9.002001</v>
      </c>
      <c r="AK68" s="5">
        <f>IF('Each Gender - Gold'!AK68+'Each Gender - Silver'!AK68+'Each Gender - Bronze'!AK68 &gt; 0, 'Each Gender - Gold'!AK68*'Medal values'!$B$1+'Each Gender - Silver'!AK68*'Medal values'!$B$2+'Each Gender - Bronze'!AK68*'Medal values'!$B$3, "") + IF(AND(AK$1 = AJ$1, AJ$2 = "Mixed"), 0.5*AJ68, 0) + IF(AND(AK$1 = AL$1, AL$2 = "Mixed"), 0.5*AL68, 0)</f>
        <v>4.001</v>
      </c>
      <c r="AL68" s="5">
        <f>IF('Each Gender - Gold'!AL68+'Each Gender - Silver'!AL68+'Each Gender - Bronze'!AL68 &gt; 0, 'Each Gender - Gold'!AL68*'Medal values'!$B$1+'Each Gender - Silver'!AL68*'Medal values'!$B$2+'Each Gender - Bronze'!AL68*'Medal values'!$B$3, "") + IF(AND(AL$1 = AK$1, AK$2 = "Mixed"), 0.5*AK68, 0) + IF(AND(AL$1 = AM$1, AM$2 = "Mixed"), 0.5*AM68, 0)</f>
        <v>0</v>
      </c>
      <c r="AM68" s="5">
        <f>IF('Each Gender - Gold'!AM68+'Each Gender - Silver'!AM68+'Each Gender - Bronze'!AM68 &gt; 0, 'Each Gender - Gold'!AM68*'Medal values'!$B$1+'Each Gender - Silver'!AM68*'Medal values'!$B$2+'Each Gender - Bronze'!AM68*'Medal values'!$B$3, "") + IF(AND(AM$1 = AL$1, AL$2 = "Mixed"), 0.5*AL68, 0) + IF(AND(AM$1 = AN$1, AN$2 = "Mixed"), 0.5*AN68, 0)</f>
        <v>0</v>
      </c>
      <c r="AN68" s="5">
        <f>IF('Each Gender - Gold'!AN68+'Each Gender - Silver'!AN68+'Each Gender - Bronze'!AN68 &gt; 0, 'Each Gender - Gold'!AN68*'Medal values'!$B$1+'Each Gender - Silver'!AN68*'Medal values'!$B$2+'Each Gender - Bronze'!AN68*'Medal values'!$B$3, "") + IF(AND(AN$1 = AM$1, AM$2 = "Mixed"), 0.5*AM68, 0) + IF(AND(AN$1 = AO$1, AO$2 = "Mixed"), 0.5*AO68, 0)</f>
        <v>1</v>
      </c>
      <c r="AO68" s="5">
        <f>IF('Each Gender - Gold'!AO68+'Each Gender - Silver'!AO68+'Each Gender - Bronze'!AO68 &gt; 0, 'Each Gender - Gold'!AO68*'Medal values'!$B$1+'Each Gender - Silver'!AO68*'Medal values'!$B$2+'Each Gender - Bronze'!AO68*'Medal values'!$B$3, "") + IF(AND(AO$1 = AN$1, AN$2 = "Mixed"), 0.5*AN68, 0) + IF(AND(AO$1 = AP$1, AP$2 = "Mixed"), 0.5*AP68, 0)</f>
        <v>0</v>
      </c>
      <c r="AP68" s="5">
        <f>IF('Each Gender - Gold'!AP68+'Each Gender - Silver'!AP68+'Each Gender - Bronze'!AP68 &gt; 0, 'Each Gender - Gold'!AP68*'Medal values'!$B$1+'Each Gender - Silver'!AP68*'Medal values'!$B$2+'Each Gender - Bronze'!AP68*'Medal values'!$B$3, "") + IF(AND(AP$1 = AO$1, AO$2 = "Mixed"), 0.5*AO68, 0) + IF(AND(AP$1 = AQ$1, AQ$2 = "Mixed"), 0.5*AQ68, 0)</f>
        <v>0</v>
      </c>
      <c r="AQ68" s="5">
        <f>IF('Each Gender - Gold'!AQ68+'Each Gender - Silver'!AQ68+'Each Gender - Bronze'!AQ68 &gt; 0, 'Each Gender - Gold'!AQ68*'Medal values'!$B$1+'Each Gender - Silver'!AQ68*'Medal values'!$B$2+'Each Gender - Bronze'!AQ68*'Medal values'!$B$3, "") + IF(AND(AQ$1 = AP$1, AP$2 = "Mixed"), 0.5*AP68, 0) + IF(AND(AQ$1 = AR$1, AR$2 = "Mixed"), 0.5*AR68, 0)</f>
        <v>0</v>
      </c>
      <c r="AR68" s="5">
        <f>IF('Each Gender - Gold'!AR68+'Each Gender - Silver'!AR68+'Each Gender - Bronze'!AR68 &gt; 0, 'Each Gender - Gold'!AR68*'Medal values'!$B$1+'Each Gender - Silver'!AR68*'Medal values'!$B$2+'Each Gender - Bronze'!AR68*'Medal values'!$B$3, "") + IF(AND(AR$1 = AQ$1, AQ$2 = "Mixed"), 0.5*AQ68, 0) + IF(AND(AR$1 = AS$1, AS$2 = "Mixed"), 0.5*AS68, 0)</f>
        <v>0</v>
      </c>
      <c r="AS68" s="5">
        <f>IF('Each Gender - Gold'!AS68+'Each Gender - Silver'!AS68+'Each Gender - Bronze'!AS68 &gt; 0, 'Each Gender - Gold'!AS68*'Medal values'!$B$1+'Each Gender - Silver'!AS68*'Medal values'!$B$2+'Each Gender - Bronze'!AS68*'Medal values'!$B$3, "") + IF(AND(AS$1 = AR$1, AR$2 = "Mixed"), 0.5*AR68, 0) + IF(AND(AS$1 = AT$1, AT$2 = "Mixed"), 0.5*AT68, 0)</f>
        <v>0</v>
      </c>
      <c r="AT68" s="5">
        <f>IF('Each Gender - Gold'!AT68+'Each Gender - Silver'!AT68+'Each Gender - Bronze'!AT68 &gt; 0, 'Each Gender - Gold'!AT68*'Medal values'!$B$1+'Each Gender - Silver'!AT68*'Medal values'!$B$2+'Each Gender - Bronze'!AT68*'Medal values'!$B$3, "") + IF(AND(AT$1 = AS$1, AS$2 = "Mixed"), 0.5*AS68, 0) + IF(AND(AT$1 = AU$1, AU$2 = "Mixed"), 0.5*AU68, 0)</f>
        <v>0</v>
      </c>
      <c r="AU68" s="5">
        <f>IF('Each Gender - Gold'!AU68+'Each Gender - Silver'!AU68+'Each Gender - Bronze'!AU68 &gt; 0, 'Each Gender - Gold'!AU68*'Medal values'!$B$1+'Each Gender - Silver'!AU68*'Medal values'!$B$2+'Each Gender - Bronze'!AU68*'Medal values'!$B$3, "") + IF(AND(AU$1 = AT$1, AT$2 = "Mixed"), 0.5*AT68, 0) + IF(AND(AU$1 = AV$1, AV$2 = "Mixed"), 0.5*AV68, 0)</f>
        <v>0</v>
      </c>
      <c r="AV68" s="5">
        <f>IF('Each Gender - Gold'!AV68+'Each Gender - Silver'!AV68+'Each Gender - Bronze'!AV68 &gt; 0, 'Each Gender - Gold'!AV68*'Medal values'!$B$1+'Each Gender - Silver'!AV68*'Medal values'!$B$2+'Each Gender - Bronze'!AV68*'Medal values'!$B$3, "") + IF(AND(AV$1 = AU$1, AU$2 = "Mixed"), 0.5*AU68, 0) + IF(AND(AV$1 = AW$1, AW$2 = "Mixed"), 0.5*AW68, 0)</f>
        <v>0</v>
      </c>
      <c r="AW68" s="5">
        <f>IF('Each Gender - Gold'!AW68+'Each Gender - Silver'!AW68+'Each Gender - Bronze'!AW68 &gt; 0, 'Each Gender - Gold'!AW68*'Medal values'!$B$1+'Each Gender - Silver'!AW68*'Medal values'!$B$2+'Each Gender - Bronze'!AW68*'Medal values'!$B$3, "") + IF(AND(AW$1 = AV$1, AV$2 = "Mixed"), 0.5*AV68, 0) + IF(AND(AW$1 = AX$1, AX$2 = "Mixed"), 0.5*AX68, 0)</f>
        <v>0</v>
      </c>
      <c r="AX68" s="5">
        <f>IF('Each Gender - Gold'!AX68+'Each Gender - Silver'!AX68+'Each Gender - Bronze'!AX68 &gt; 0, 'Each Gender - Gold'!AX68*'Medal values'!$B$1+'Each Gender - Silver'!AX68*'Medal values'!$B$2+'Each Gender - Bronze'!AX68*'Medal values'!$B$3, "") + IF(AND(AX$1 = AW$1, AW$2 = "Mixed"), 0.5*AW68, 0) + IF(AND(AX$1 = AY$1, AY$2 = "Mixed"), 0.5*AY68, 0)</f>
        <v>3.001</v>
      </c>
      <c r="AY68" s="5">
        <f>IF('Each Gender - Gold'!AY68+'Each Gender - Silver'!AY68+'Each Gender - Bronze'!AY68 &gt; 0, 'Each Gender - Gold'!AY68*'Medal values'!$B$1+'Each Gender - Silver'!AY68*'Medal values'!$B$2+'Each Gender - Bronze'!AY68*'Medal values'!$B$3, "") + IF(AND(AY$1 = AX$1, AX$2 = "Mixed"), 0.5*AX68, 0) + IF(AND(AY$1 = AZ$1, AZ$2 = "Mixed"), 0.5*AZ68, 0)</f>
        <v>0</v>
      </c>
      <c r="AZ68" s="5">
        <f>IF('Each Gender - Gold'!AZ68+'Each Gender - Silver'!AZ68+'Each Gender - Bronze'!AZ68 &gt; 0, 'Each Gender - Gold'!AZ68*'Medal values'!$B$1+'Each Gender - Silver'!AZ68*'Medal values'!$B$2+'Each Gender - Bronze'!AZ68*'Medal values'!$B$3, "") + IF(AND(AZ$1 = AY$1, AY$2 = "Mixed"), 0.5*AY68, 0) + IF(AND(AZ$1 = BA$1, BA$2 = "Mixed"), 0.5*BA68, 0)</f>
        <v>0</v>
      </c>
      <c r="BA68" s="5">
        <f>IF('Each Gender - Gold'!BA68+'Each Gender - Silver'!BA68+'Each Gender - Bronze'!BA68 &gt; 0, 'Each Gender - Gold'!BA68*'Medal values'!$B$1+'Each Gender - Silver'!BA68*'Medal values'!$B$2+'Each Gender - Bronze'!BA68*'Medal values'!$B$3, "") + IF(AND(BA$1 = AZ$1, AZ$2 = "Mixed"), 0.5*AZ68, 0) + IF(AND(BA$1 = BB$1, BB$2 = "Mixed"), 0.5*BB68, 0)</f>
        <v>1</v>
      </c>
      <c r="BB68" s="5">
        <f>IF('Each Gender - Gold'!BB68+'Each Gender - Silver'!BB68+'Each Gender - Bronze'!BB68 &gt; 0, 'Each Gender - Gold'!BB68*'Medal values'!$B$1+'Each Gender - Silver'!BB68*'Medal values'!$B$2+'Each Gender - Bronze'!BB68*'Medal values'!$B$3, "") + IF(AND(BB$1 = BA$1, BA$2 = "Mixed"), 0.5*BA68, 0) + IF(AND(BB$1 = BC$1, BC$2 = "Mixed"), 0.5*BC68, 0)</f>
        <v>0</v>
      </c>
      <c r="BC68" s="5">
        <f>IF('Each Gender - Gold'!BC68+'Each Gender - Silver'!BC68+'Each Gender - Bronze'!BC68 &gt; 0, 'Each Gender - Gold'!BC68*'Medal values'!$B$1+'Each Gender - Silver'!BC68*'Medal values'!$B$2+'Each Gender - Bronze'!BC68*'Medal values'!$B$3, "") + IF(AND(BC$1 = BB$1, BB$2 = "Mixed"), 0.5*BB68, 0) + IF(AND(BC$1 = BD$1, BD$2 = "Mixed"), 0.5*BD68, 0)</f>
        <v>0</v>
      </c>
      <c r="BD68" s="5">
        <f>IF('Each Gender - Gold'!BD68+'Each Gender - Silver'!BD68+'Each Gender - Bronze'!BD68 &gt; 0, 'Each Gender - Gold'!BD68*'Medal values'!$B$1+'Each Gender - Silver'!BD68*'Medal values'!$B$2+'Each Gender - Bronze'!BD68*'Medal values'!$B$3, "") + IF(AND(BD$1 = BC$1, BC$2 = "Mixed"), 0.5*BC68, 0) + IF(AND(BD$1 = BE$1, BE$2 = "Mixed"), 0.5*BE68, 0)</f>
        <v>0</v>
      </c>
      <c r="BE68" s="5">
        <f>IF('Each Gender - Gold'!BE68+'Each Gender - Silver'!BE68+'Each Gender - Bronze'!BE68 &gt; 0, 'Each Gender - Gold'!BE68*'Medal values'!$B$1+'Each Gender - Silver'!BE68*'Medal values'!$B$2+'Each Gender - Bronze'!BE68*'Medal values'!$B$3, "") + IF(AND(BE$1 = BD$1, BD$2 = "Mixed"), 0.5*BD68, 0) + IF(AND(BE$1 = BF$1, BF$2 = "Mixed"), 0.5*BF68, 0)</f>
        <v>2.000001</v>
      </c>
      <c r="BF68" s="5">
        <f>IF('Each Gender - Gold'!BF68+'Each Gender - Silver'!BF68+'Each Gender - Bronze'!BF68 &gt; 0, 'Each Gender - Gold'!BF68*'Medal values'!$B$1+'Each Gender - Silver'!BF68*'Medal values'!$B$2+'Each Gender - Bronze'!BF68*'Medal values'!$B$3, "") + IF(AND(BF$1 = BE$1, BE$2 = "Mixed"), 0.5*BE68, 0) + IF(AND(BF$1 = BG$1, BG$2 = "Mixed"), 0.5*BG68, 0)</f>
        <v>0</v>
      </c>
      <c r="BG68" s="5">
        <f>IF('Each Gender - Gold'!BG68+'Each Gender - Silver'!BG68+'Each Gender - Bronze'!BG68 &gt; 0, 'Each Gender - Gold'!BG68*'Medal values'!$B$1+'Each Gender - Silver'!BG68*'Medal values'!$B$2+'Each Gender - Bronze'!BG68*'Medal values'!$B$3, "") + IF(AND(BG$1 = BF$1, BF$2 = "Mixed"), 0.5*BF68, 0) + IF(AND(BG$1 = BH$1, BH$2 = "Mixed"), 0.5*BH68, 0)</f>
        <v>0</v>
      </c>
      <c r="BH68" s="5">
        <f>IF('Each Gender - Gold'!BH68+'Each Gender - Silver'!BH68+'Each Gender - Bronze'!BH68 &gt; 0, 'Each Gender - Gold'!BH68*'Medal values'!$B$1+'Each Gender - Silver'!BH68*'Medal values'!$B$2+'Each Gender - Bronze'!BH68*'Medal values'!$B$3, "") + IF(AND(BH$1 = BG$1, BG$2 = "Mixed"), 0.5*BG68, 0) + IF(AND(BH$1 = BI$1, BI$2 = "Mixed"), 0.5*BI68, 0)</f>
        <v>0</v>
      </c>
      <c r="BI68" s="5">
        <f>IF('Each Gender - Gold'!BI68+'Each Gender - Silver'!BI68+'Each Gender - Bronze'!BI68 &gt; 0, 'Each Gender - Gold'!BI68*'Medal values'!$B$1+'Each Gender - Silver'!BI68*'Medal values'!$B$2+'Each Gender - Bronze'!BI68*'Medal values'!$B$3, "") + IF(AND(BI$1 = BH$1, BH$2 = "Mixed"), 0.5*BH68, 0) + IF(AND(BI$1 = BJ$1, BJ$2 = "Mixed"), 0.5*BJ68, 0)</f>
        <v>5.001001</v>
      </c>
      <c r="BJ68" s="5">
        <f>IF('Each Gender - Gold'!BJ68+'Each Gender - Silver'!BJ68+'Each Gender - Bronze'!BJ68 &gt; 0, 'Each Gender - Gold'!BJ68*'Medal values'!$B$1+'Each Gender - Silver'!BJ68*'Medal values'!$B$2+'Each Gender - Bronze'!BJ68*'Medal values'!$B$3, "") + IF(AND(BJ$1 = BI$1, BI$2 = "Mixed"), 0.5*BI68, 0) + IF(AND(BJ$1 = BK$1, BK$2 = "Mixed"), 0.5*BK68, 0)</f>
        <v>4.000001</v>
      </c>
      <c r="BK68" s="5">
        <f>IF('Each Gender - Gold'!BK68+'Each Gender - Silver'!BK68+'Each Gender - Bronze'!BK68 &gt; 0, 'Each Gender - Gold'!BK68*'Medal values'!$B$1+'Each Gender - Silver'!BK68*'Medal values'!$B$2+'Each Gender - Bronze'!BK68*'Medal values'!$B$3, "") + IF(AND(BK$1 = BJ$1, BJ$2 = "Mixed"), 0.5*BJ68, 0) + IF(AND(BK$1 = BL$1, BL$2 = "Mixed"), 0.5*BL68, 0)</f>
        <v>0</v>
      </c>
      <c r="BL68" s="5">
        <f>IF('Each Gender - Gold'!BL68+'Each Gender - Silver'!BL68+'Each Gender - Bronze'!BL68 &gt; 0, 'Each Gender - Gold'!BL68*'Medal values'!$B$1+'Each Gender - Silver'!BL68*'Medal values'!$B$2+'Each Gender - Bronze'!BL68*'Medal values'!$B$3, "") + IF(AND(BL$1 = BK$1, BK$2 = "Mixed"), 0.5*BK68, 0) + IF(AND(BL$1 = BM$1, BM$2 = "Mixed"), 0.5*BM68, 0)</f>
        <v>0</v>
      </c>
      <c r="BM68" s="5">
        <f>IF('Each Gender - Gold'!BM68+'Each Gender - Silver'!BM68+'Each Gender - Bronze'!BM68 &gt; 0, 'Each Gender - Gold'!BM68*'Medal values'!$B$1+'Each Gender - Silver'!BM68*'Medal values'!$B$2+'Each Gender - Bronze'!BM68*'Medal values'!$B$3, "") + IF(AND(BM$1 = BL$1, BL$2 = "Mixed"), 0.5*BL68, 0) + IF(AND(BM$1 = BN$1, BN$2 = "Mixed"), 0.5*BN68, 0)</f>
        <v>3.001</v>
      </c>
      <c r="BN68" s="5">
        <f>IF('Each Gender - Gold'!BN68+'Each Gender - Silver'!BN68+'Each Gender - Bronze'!BN68 &gt; 0, 'Each Gender - Gold'!BN68*'Medal values'!$B$1+'Each Gender - Silver'!BN68*'Medal values'!$B$2+'Each Gender - Bronze'!BN68*'Medal values'!$B$3, "") + IF(AND(BN$1 = BM$1, BM$2 = "Mixed"), 0.5*BM68, 0) + IF(AND(BN$1 = BO$1, BO$2 = "Mixed"), 0.5*BO68, 0)</f>
        <v>0</v>
      </c>
      <c r="BO68" s="5">
        <f>IF('Each Gender - Gold'!BO68+'Each Gender - Silver'!BO68+'Each Gender - Bronze'!BO68 &gt; 0, 'Each Gender - Gold'!BO68*'Medal values'!$B$1+'Each Gender - Silver'!BO68*'Medal values'!$B$2+'Each Gender - Bronze'!BO68*'Medal values'!$B$3, "") + IF(AND(BO$1 = BN$1, BN$2 = "Mixed"), 0.5*BN68, 0) + IF(AND(BO$1 = BP$1, BP$2 = "Mixed"), 0.5*BP68, 0)</f>
        <v>2</v>
      </c>
      <c r="BP68" s="5">
        <f>IF('Each Gender - Gold'!BP68+'Each Gender - Silver'!BP68+'Each Gender - Bronze'!BP68 &gt; 0, 'Each Gender - Gold'!BP68*'Medal values'!$B$1+'Each Gender - Silver'!BP68*'Medal values'!$B$2+'Each Gender - Bronze'!BP68*'Medal values'!$B$3, "") + IF(AND(BP$1 = BO$1, BO$2 = "Mixed"), 0.5*BO68, 0) + IF(AND(BP$1 = BQ$1, BQ$2 = "Mixed"), 0.5*BQ68, 0)</f>
        <v>0</v>
      </c>
      <c r="BQ68" s="5">
        <f>IF('Each Gender - Gold'!BQ68+'Each Gender - Silver'!BQ68+'Each Gender - Bronze'!BQ68 &gt; 0, 'Each Gender - Gold'!BQ68*'Medal values'!$B$1+'Each Gender - Silver'!BQ68*'Medal values'!$B$2+'Each Gender - Bronze'!BQ68*'Medal values'!$B$3, "") + IF(AND(BQ$1 = BP$1, BP$2 = "Mixed"), 0.5*BP68, 0) + IF(AND(BQ$1 = BR$1, BR$2 = "Mixed"), 0.5*BR68, 0)</f>
        <v>0</v>
      </c>
      <c r="BR68" s="5">
        <f>IF('Each Gender - Gold'!BR68+'Each Gender - Silver'!BR68+'Each Gender - Bronze'!BR68 &gt; 0, 'Each Gender - Gold'!BR68*'Medal values'!$B$1+'Each Gender - Silver'!BR68*'Medal values'!$B$2+'Each Gender - Bronze'!BR68*'Medal values'!$B$3, "") + IF(AND(BR$1 = BQ$1, BQ$2 = "Mixed"), 0.5*BQ68, 0) + IF(AND(BR$1 = BS$1, BS$2 = "Mixed"), 0.5*BS68, 0)</f>
        <v>0</v>
      </c>
      <c r="BS68" s="5">
        <f>IF('Each Gender - Gold'!BS68+'Each Gender - Silver'!BS68+'Each Gender - Bronze'!BS68 &gt; 0, 'Each Gender - Gold'!BS68*'Medal values'!$B$1+'Each Gender - Silver'!BS68*'Medal values'!$B$2+'Each Gender - Bronze'!BS68*'Medal values'!$B$3, "") + IF(AND(BS$1 = BR$1, BR$2 = "Mixed"), 0.5*BR68, 0) + IF(AND(BS$1 = BT$1, BT$2 = "Mixed"), 0.5*BT68, 0)</f>
        <v>0</v>
      </c>
      <c r="BT68" s="5">
        <f>IF('Each Gender - Gold'!BT68+'Each Gender - Silver'!BT68+'Each Gender - Bronze'!BT68 &gt; 0, 'Each Gender - Gold'!BT68*'Medal values'!$B$1+'Each Gender - Silver'!BT68*'Medal values'!$B$2+'Each Gender - Bronze'!BT68*'Medal values'!$B$3, "") + IF(AND(BT$1 = BS$1, BS$2 = "Mixed"), 0.5*BS68, 0) + IF(AND(BT$1 = BU$1, BU$2 = "Mixed"), 0.5*BU68, 0)</f>
        <v>0</v>
      </c>
      <c r="BU68" s="5">
        <f>IF('Each Gender - Gold'!BU68+'Each Gender - Silver'!BU68+'Each Gender - Bronze'!BU68 &gt; 0, 'Each Gender - Gold'!BU68*'Medal values'!$B$1+'Each Gender - Silver'!BU68*'Medal values'!$B$2+'Each Gender - Bronze'!BU68*'Medal values'!$B$3, "") + IF(AND(BU$1 = BT$1, BT$2 = "Mixed"), 0.5*BT68, 0) + IF(AND(BU$1 = BV$1, BV$2 = "Mixed"), 0.5*BV68, 0)</f>
        <v>0</v>
      </c>
      <c r="BV68" s="5">
        <f>IF('Each Gender - Gold'!BV68+'Each Gender - Silver'!BV68+'Each Gender - Bronze'!BV68 &gt; 0, 'Each Gender - Gold'!BV68*'Medal values'!$B$1+'Each Gender - Silver'!BV68*'Medal values'!$B$2+'Each Gender - Bronze'!BV68*'Medal values'!$B$3, "") + IF(AND(BV$1 = BU$1, BU$2 = "Mixed"), 0.5*BU68, 0) + IF(AND(BV$1 = BW$1, BW$2 = "Mixed"), 0.5*BW68, 0)</f>
        <v>0</v>
      </c>
      <c r="BW68" s="5">
        <f>IF('Each Gender - Gold'!BW68+'Each Gender - Silver'!BW68+'Each Gender - Bronze'!BW68 &gt; 0, 'Each Gender - Gold'!BW68*'Medal values'!$B$1+'Each Gender - Silver'!BW68*'Medal values'!$B$2+'Each Gender - Bronze'!BW68*'Medal values'!$B$3, "") + IF(AND(BW$1 = BV$1, BV$2 = "Mixed"), 0.5*BV68, 0) + IF(AND(BW$1 = BX$1, BX$2 = "Mixed"), 0.5*BX68, 0)</f>
        <v>0</v>
      </c>
      <c r="BX68" s="5">
        <f>IF('Each Gender - Gold'!BX68+'Each Gender - Silver'!BX68+'Each Gender - Bronze'!BX68 &gt; 0, 'Each Gender - Gold'!BX68*'Medal values'!$B$1+'Each Gender - Silver'!BX68*'Medal values'!$B$2+'Each Gender - Bronze'!BX68*'Medal values'!$B$3, "") + IF(AND(BX$1 = BW$1, BW$2 = "Mixed"), 0.5*BW68, 0) + IF(AND(BX$1 = BY$1, BY$2 = "Mixed"), 0.5*BY68, 0)</f>
        <v>0</v>
      </c>
      <c r="BY68" s="5">
        <f>IF('Each Gender - Gold'!BY68+'Each Gender - Silver'!BY68+'Each Gender - Bronze'!BY68 &gt; 0, 'Each Gender - Gold'!BY68*'Medal values'!$B$1+'Each Gender - Silver'!BY68*'Medal values'!$B$2+'Each Gender - Bronze'!BY68*'Medal values'!$B$3, "") + IF(AND(BY$1 = BX$1, BX$2 = "Mixed"), 0.5*BX68, 0) + IF(AND(BY$1 = BZ$1, BZ$2 = "Mixed"), 0.5*BZ68, 0)</f>
        <v>4.000002</v>
      </c>
      <c r="BZ68" s="5">
        <f>IF('Each Gender - Gold'!BZ68+'Each Gender - Silver'!BZ68+'Each Gender - Bronze'!BZ68 &gt; 0, 'Each Gender - Gold'!BZ68*'Medal values'!$B$1+'Each Gender - Silver'!BZ68*'Medal values'!$B$2+'Each Gender - Bronze'!BZ68*'Medal values'!$B$3, "") + IF(AND(BZ$1 = BY$1, BY$2 = "Mixed"), 0.5*BY68, 0) + IF(AND(BZ$1 = CA$1, CA$2 = "Mixed"), 0.5*CA68, 0)</f>
        <v>0</v>
      </c>
      <c r="CA68" s="5">
        <f>IF('Each Gender - Gold'!CA68+'Each Gender - Silver'!CA68+'Each Gender - Bronze'!CA68 &gt; 0, 'Each Gender - Gold'!CA68*'Medal values'!$B$1+'Each Gender - Silver'!CA68*'Medal values'!$B$2+'Each Gender - Bronze'!CA68*'Medal values'!$B$3, "") + IF(AND(CA$1 = BZ$1, BZ$2 = "Mixed"), 0.5*BZ68, 0) + IF(AND(CA$1 = CB$1, CB$2 = "Mixed"), 0.5*CB68, 0)</f>
        <v>0</v>
      </c>
      <c r="CB68" s="5">
        <f>IF('Each Gender - Gold'!CB68+'Each Gender - Silver'!CB68+'Each Gender - Bronze'!CB68 &gt; 0, 'Each Gender - Gold'!CB68*'Medal values'!$B$1+'Each Gender - Silver'!CB68*'Medal values'!$B$2+'Each Gender - Bronze'!CB68*'Medal values'!$B$3, "") + IF(AND(CB$1 = CA$1, CA$2 = "Mixed"), 0.5*CA68, 0) + IF(AND(CB$1 = CC$1, CC$2 = "Mixed"), 0.5*CC68, 0)</f>
        <v>0</v>
      </c>
      <c r="CC68" s="5">
        <f>IF('Each Gender - Gold'!CC68+'Each Gender - Silver'!CC68+'Each Gender - Bronze'!CC68 &gt; 0, 'Each Gender - Gold'!CC68*'Medal values'!$B$1+'Each Gender - Silver'!CC68*'Medal values'!$B$2+'Each Gender - Bronze'!CC68*'Medal values'!$B$3, "") + IF(AND(CC$1 = CB$1, CB$2 = "Mixed"), 0.5*CB68, 0) + IF(AND(CC$1 = CD$1, CD$2 = "Mixed"), 0.5*CD68, 0)</f>
        <v>0</v>
      </c>
      <c r="CD68" s="5">
        <f>IF('Each Gender - Gold'!CD68+'Each Gender - Silver'!CD68+'Each Gender - Bronze'!CD68 &gt; 0, 'Each Gender - Gold'!CD68*'Medal values'!$B$1+'Each Gender - Silver'!CD68*'Medal values'!$B$2+'Each Gender - Bronze'!CD68*'Medal values'!$B$3, "") + IF(AND(CD$1 = CC$1, CC$2 = "Mixed"), 0.5*CC68, 0) + IF(AND(CD$1 = CE$1, CE$2 = "Mixed"), 0.5*CE68, 0)</f>
        <v>0</v>
      </c>
      <c r="CE68" s="5">
        <f>IF('Each Gender - Gold'!CE68+'Each Gender - Silver'!CE68+'Each Gender - Bronze'!CE68 &gt; 0, 'Each Gender - Gold'!CE68*'Medal values'!$B$1+'Each Gender - Silver'!CE68*'Medal values'!$B$2+'Each Gender - Bronze'!CE68*'Medal values'!$B$3, "") + IF(AND(CE$1 = CD$1, CD$2 = "Mixed"), 0.5*CD68, 0) + IF(AND(CE$1 = CF$1, CF$2 = "Mixed"), 0.5*CF68, 0)</f>
        <v>0</v>
      </c>
      <c r="CF68" s="5">
        <f>IF('Each Gender - Gold'!CF68+'Each Gender - Silver'!CF68+'Each Gender - Bronze'!CF68 &gt; 0, 'Each Gender - Gold'!CF68*'Medal values'!$B$1+'Each Gender - Silver'!CF68*'Medal values'!$B$2+'Each Gender - Bronze'!CF68*'Medal values'!$B$3, "") + IF(AND(CF$1 = CE$1, CE$2 = "Mixed"), 0.5*CE68, 0) + IF(AND(CF$1 = CG$1, CG$2 = "Mixed"), 0.5*CG68, 0)</f>
        <v>0</v>
      </c>
      <c r="CG68" s="5">
        <f>IF('Each Gender - Gold'!CG68+'Each Gender - Silver'!CG68+'Each Gender - Bronze'!CG68 &gt; 0, 'Each Gender - Gold'!CG68*'Medal values'!$B$1+'Each Gender - Silver'!CG68*'Medal values'!$B$2+'Each Gender - Bronze'!CG68*'Medal values'!$B$3, "") + IF(AND(CG$1 = CF$1, CF$2 = "Mixed"), 0.5*CF68, 0) + IF(AND(CG$1 = CH$1, CH$2 = "Mixed"), 0.5*CH68, 0)</f>
        <v>0</v>
      </c>
      <c r="CH68" s="5">
        <f>IF('Each Gender - Gold'!CH68+'Each Gender - Silver'!CH68+'Each Gender - Bronze'!CH68 &gt; 0, 'Each Gender - Gold'!CH68*'Medal values'!$B$1+'Each Gender - Silver'!CH68*'Medal values'!$B$2+'Each Gender - Bronze'!CH68*'Medal values'!$B$3, "") + IF(AND(CH$1 = CG$1, CG$2 = "Mixed"), 0.5*CG68, 0) + IF(AND(CH$1 = CI$1, CI$2 = "Mixed"), 0.5*CI68, 0)</f>
        <v>0</v>
      </c>
      <c r="CI68" s="5">
        <f>IF('Each Gender - Gold'!CI68+'Each Gender - Silver'!CI68+'Each Gender - Bronze'!CI68 &gt; 0, 'Each Gender - Gold'!CI68*'Medal values'!$B$1+'Each Gender - Silver'!CI68*'Medal values'!$B$2+'Each Gender - Bronze'!CI68*'Medal values'!$B$3, "") + IF(AND(CI$1 = CH$1, CH$2 = "Mixed"), 0.5*CH68, 0) + IF(AND(CI$1 = CJ$1, CJ$2 = "Mixed"), 0.5*CJ68, 0)</f>
        <v>0</v>
      </c>
      <c r="CJ68" s="5">
        <f>IF('Each Gender - Gold'!CJ68+'Each Gender - Silver'!CJ68+'Each Gender - Bronze'!CJ68 &gt; 0, 'Each Gender - Gold'!CJ68*'Medal values'!$B$1+'Each Gender - Silver'!CJ68*'Medal values'!$B$2+'Each Gender - Bronze'!CJ68*'Medal values'!$B$3, "") + IF(AND(CJ$1 = CI$1, CI$2 = "Mixed"), 0.5*CI68, 0) + IF(AND(CJ$1 = CK$1, CK$2 = "Mixed"), 0.5*CK68, 0)</f>
        <v>0</v>
      </c>
      <c r="CK68" s="5">
        <f>IF('Each Gender - Gold'!CK68+'Each Gender - Silver'!CK68+'Each Gender - Bronze'!CK68 &gt; 0, 'Each Gender - Gold'!CK68*'Medal values'!$B$1+'Each Gender - Silver'!CK68*'Medal values'!$B$2+'Each Gender - Bronze'!CK68*'Medal values'!$B$3, "") + IF(AND(CK$1 = CJ$1, CJ$2 = "Mixed"), 0.5*CJ68, 0) + IF(AND(CK$1 = CL$1, CL$2 = "Mixed"), 0.5*CL68, 0)</f>
        <v>0</v>
      </c>
      <c r="CL68" s="5">
        <f>IF('Each Gender - Gold'!CL68+'Each Gender - Silver'!CL68+'Each Gender - Bronze'!CL68 &gt; 0, 'Each Gender - Gold'!CL68*'Medal values'!$B$1+'Each Gender - Silver'!CL68*'Medal values'!$B$2+'Each Gender - Bronze'!CL68*'Medal values'!$B$3, "") + IF(AND(CL$1 = CK$1, CK$2 = "Mixed"), 0.5*CK68, 0) + IF(AND(CL$1 = CM$1, CM$2 = "Mixed"), 0.5*CM68, 0)</f>
        <v>0</v>
      </c>
      <c r="CM68" s="5">
        <f>IF('Each Gender - Gold'!CM68+'Each Gender - Silver'!CM68+'Each Gender - Bronze'!CM68 &gt; 0, 'Each Gender - Gold'!CM68*'Medal values'!$B$1+'Each Gender - Silver'!CM68*'Medal values'!$B$2+'Each Gender - Bronze'!CM68*'Medal values'!$B$3, "") + IF(AND(CM$1 = CL$1, CL$2 = "Mixed"), 0.5*CL68, 0) + IF(AND(CM$1 = CN$1, CN$2 = "Mixed"), 0.5*CN68, 0)</f>
        <v>0</v>
      </c>
      <c r="CN68" s="5">
        <f>IF('Each Gender - Gold'!CN68+'Each Gender - Silver'!CN68+'Each Gender - Bronze'!CN68 &gt; 0, 'Each Gender - Gold'!CN68*'Medal values'!$B$1+'Each Gender - Silver'!CN68*'Medal values'!$B$2+'Each Gender - Bronze'!CN68*'Medal values'!$B$3, "") + IF(AND(CN$1 = CM$1, CM$2 = "Mixed"), 0.5*CM68, 0) + IF(AND(CN$1 = CO$1, CO$2 = "Mixed"), 0.5*CO68, 0)</f>
        <v>0</v>
      </c>
      <c r="CO68" s="5">
        <f>IF('Each Gender - Gold'!CO68+'Each Gender - Silver'!CO68+'Each Gender - Bronze'!CO68 &gt; 0, 'Each Gender - Gold'!CO68*'Medal values'!$B$1+'Each Gender - Silver'!CO68*'Medal values'!$B$2+'Each Gender - Bronze'!CO68*'Medal values'!$B$3, "") + IF(AND(CO$1 = CN$1, CN$2 = "Mixed"), 0.5*CN68, 0) + IF(AND(CO$1 = CP$1, CP$2 = "Mixed"), 0.5*CP68, 0)</f>
        <v>0</v>
      </c>
      <c r="CP68" s="5">
        <f>IF('Each Gender - Gold'!CP68+'Each Gender - Silver'!CP68+'Each Gender - Bronze'!CP68 &gt; 0, 'Each Gender - Gold'!CP68*'Medal values'!$B$1+'Each Gender - Silver'!CP68*'Medal values'!$B$2+'Each Gender - Bronze'!CP68*'Medal values'!$B$3, "") + IF(AND(CP$1 = CO$1, CO$2 = "Mixed"), 0.5*CO68, 0) + IF(AND(CP$1 = CQ$1, CQ$2 = "Mixed"), 0.5*CQ68, 0)</f>
        <v>0</v>
      </c>
      <c r="CQ68" s="5">
        <f>IF('Each Gender - Gold'!CQ68+'Each Gender - Silver'!CQ68+'Each Gender - Bronze'!CQ68 &gt; 0, 'Each Gender - Gold'!CQ68*'Medal values'!$B$1+'Each Gender - Silver'!CQ68*'Medal values'!$B$2+'Each Gender - Bronze'!CQ68*'Medal values'!$B$3, "") + IF(AND(CQ$1 = CP$1, CP$2 = "Mixed"), 0.5*CP68, 0) + IF(AND(CQ$1 = CR$1, CR$2 = "Mixed"), 0.5*CR68, 0)</f>
        <v>0</v>
      </c>
      <c r="CR68" s="5">
        <f>IF('Each Gender - Gold'!CR68+'Each Gender - Silver'!CR68+'Each Gender - Bronze'!CR68 &gt; 0, 'Each Gender - Gold'!CR68*'Medal values'!$B$1+'Each Gender - Silver'!CR68*'Medal values'!$B$2+'Each Gender - Bronze'!CR68*'Medal values'!$B$3, "") + IF(AND(CR$1 = CQ$1, CQ$2 = "Mixed"), 0.5*CQ68, 0) + IF(AND(CR$1 = CS$1, CS$2 = "Mixed"), 0.5*CS68, 0)</f>
        <v>0</v>
      </c>
      <c r="CS68" s="5">
        <f>IF('Each Gender - Gold'!CS68+'Each Gender - Silver'!CS68+'Each Gender - Bronze'!CS68 &gt; 0, 'Each Gender - Gold'!CS68*'Medal values'!$B$1+'Each Gender - Silver'!CS68*'Medal values'!$B$2+'Each Gender - Bronze'!CS68*'Medal values'!$B$3, "") + IF(AND(CS$1 = CR$1, CR$2 = "Mixed"), 0.5*CR68, 0) + IF(AND(CS$1 = CT$1, CT$2 = "Mixed"), 0.5*CT68, 0)</f>
        <v>0</v>
      </c>
      <c r="CT68" s="5">
        <f>IF('Each Gender - Gold'!CT68+'Each Gender - Silver'!CT68+'Each Gender - Bronze'!CT68 &gt; 0, 'Each Gender - Gold'!CT68*'Medal values'!$B$1+'Each Gender - Silver'!CT68*'Medal values'!$B$2+'Each Gender - Bronze'!CT68*'Medal values'!$B$3, "") + IF(AND(CT$1 = CS$1, CS$2 = "Mixed"), 0.5*CS68, 0) + IF(AND(CT$1 = CU$1, CU$2 = "Mixed"), 0.5*CU68, 0)</f>
        <v>0</v>
      </c>
      <c r="CU68" s="5">
        <f>IF('Each Gender - Gold'!CU68+'Each Gender - Silver'!CU68+'Each Gender - Bronze'!CU68 &gt; 0, 'Each Gender - Gold'!CU68*'Medal values'!$B$1+'Each Gender - Silver'!CU68*'Medal values'!$B$2+'Each Gender - Bronze'!CU68*'Medal values'!$B$3, "") + IF(AND(CU$1 = CT$1, CT$2 = "Mixed"), 0.5*CT68, 0) + IF(AND(CU$1 = CV$1, CV$2 = "Mixed"), 0.5*CV68, 0)</f>
        <v>0</v>
      </c>
      <c r="CV68" s="5">
        <f>IF('Each Gender - Gold'!CV68+'Each Gender - Silver'!CV68+'Each Gender - Bronze'!CV68 &gt; 0, 'Each Gender - Gold'!CV68*'Medal values'!$B$1+'Each Gender - Silver'!CV68*'Medal values'!$B$2+'Each Gender - Bronze'!CV68*'Medal values'!$B$3, "") + IF(AND(CV$1 = CU$1, CU$2 = "Mixed"), 0.5*CU68, 0) + IF(AND(CV$1 = CW$1, CW$2 = "Mixed"), 0.5*CW68, 0)</f>
        <v>0</v>
      </c>
      <c r="CW68" s="5">
        <f t="shared" ref="CW68:CX68" si="66">SUMIF($B$2:$CV$2,CW$2, $B68:$CV68)</f>
        <v>31.0050075</v>
      </c>
      <c r="CX68" s="5">
        <f t="shared" si="66"/>
        <v>36.0050045</v>
      </c>
    </row>
    <row r="69">
      <c r="A69" s="5" t="str">
        <f>Countries!A67</f>
        <v>NGR</v>
      </c>
      <c r="B69" s="5">
        <f>IF('Each Gender - Gold'!B69+'Each Gender - Silver'!B69+'Each Gender - Bronze'!B69 &gt; 0, 'Each Gender - Gold'!B69*'Medal values'!$B$1+'Each Gender - Silver'!B69*'Medal values'!$B$2+'Each Gender - Bronze'!B69*'Medal values'!$B$3, "") + IF(AND(B$1 = A$1, A$2 = "Mixed"), 0.5*A69, 0) + IF(AND(B$1 = C$1, C$2 = "Mixed"), 0.5*C69, 0)</f>
        <v>0</v>
      </c>
      <c r="C69" s="5">
        <f>IF('Each Gender - Gold'!C69+'Each Gender - Silver'!C69+'Each Gender - Bronze'!C69 &gt; 0, 'Each Gender - Gold'!C69*'Medal values'!$B$1+'Each Gender - Silver'!C69*'Medal values'!$B$2+'Each Gender - Bronze'!C69*'Medal values'!$B$3, "") + IF(AND(C$1 = B$1, B$2 = "Mixed"), 0.5*B69, 0) + IF(AND(C$1 = D$1, D$2 = "Mixed"), 0.5*D69, 0)</f>
        <v>0</v>
      </c>
      <c r="D69" s="5">
        <f>IF('Each Gender - Gold'!D69+'Each Gender - Silver'!D69+'Each Gender - Bronze'!D69 &gt; 0, 'Each Gender - Gold'!D69*'Medal values'!$B$1+'Each Gender - Silver'!D69*'Medal values'!$B$2+'Each Gender - Bronze'!D69*'Medal values'!$B$3, "") + IF(AND(D$1 = C$1, C$2 = "Mixed"), 0.5*C69, 0) + IF(AND(D$1 = E$1, E$2 = "Mixed"), 0.5*E69, 0)</f>
        <v>0</v>
      </c>
      <c r="E69" s="5">
        <f>IF('Each Gender - Gold'!E69+'Each Gender - Silver'!E69+'Each Gender - Bronze'!E69 &gt; 0, 'Each Gender - Gold'!E69*'Medal values'!$B$1+'Each Gender - Silver'!E69*'Medal values'!$B$2+'Each Gender - Bronze'!E69*'Medal values'!$B$3, "") + IF(AND(E$1 = D$1, D$2 = "Mixed"), 0.5*D69, 0) + IF(AND(E$1 = F$1, F$2 = "Mixed"), 0.5*F69, 0)</f>
        <v>0</v>
      </c>
      <c r="F69" s="5">
        <f>IF('Each Gender - Gold'!F69+'Each Gender - Silver'!F69+'Each Gender - Bronze'!F69 &gt; 0, 'Each Gender - Gold'!F69*'Medal values'!$B$1+'Each Gender - Silver'!F69*'Medal values'!$B$2+'Each Gender - Bronze'!F69*'Medal values'!$B$3, "") + IF(AND(F$1 = E$1, E$2 = "Mixed"), 0.5*E69, 0) + IF(AND(F$1 = G$1, G$2 = "Mixed"), 0.5*G69, 0)</f>
        <v>0</v>
      </c>
      <c r="G69" s="5">
        <f>IF('Each Gender - Gold'!G69+'Each Gender - Silver'!G69+'Each Gender - Bronze'!G69 &gt; 0, 'Each Gender - Gold'!G69*'Medal values'!$B$1+'Each Gender - Silver'!G69*'Medal values'!$B$2+'Each Gender - Bronze'!G69*'Medal values'!$B$3, "") + IF(AND(G$1 = F$1, F$2 = "Mixed"), 0.5*F69, 0) + IF(AND(G$1 = H$1, H$2 = "Mixed"), 0.5*H69, 0)</f>
        <v>0</v>
      </c>
      <c r="H69" s="5">
        <f>IF('Each Gender - Gold'!H69+'Each Gender - Silver'!H69+'Each Gender - Bronze'!H69 &gt; 0, 'Each Gender - Gold'!H69*'Medal values'!$B$1+'Each Gender - Silver'!H69*'Medal values'!$B$2+'Each Gender - Bronze'!H69*'Medal values'!$B$3, "") + IF(AND(H$1 = G$1, G$2 = "Mixed"), 0.5*G69, 0) + IF(AND(H$1 = I$1, I$2 = "Mixed"), 0.5*I69, 0)</f>
        <v>0</v>
      </c>
      <c r="I69" s="5">
        <f>IF('Each Gender - Gold'!I69+'Each Gender - Silver'!I69+'Each Gender - Bronze'!I69 &gt; 0, 'Each Gender - Gold'!I69*'Medal values'!$B$1+'Each Gender - Silver'!I69*'Medal values'!$B$2+'Each Gender - Bronze'!I69*'Medal values'!$B$3, "") + IF(AND(I$1 = H$1, H$2 = "Mixed"), 0.5*H69, 0) + IF(AND(I$1 = J$1, J$2 = "Mixed"), 0.5*J69, 0)</f>
        <v>0</v>
      </c>
      <c r="J69" s="5">
        <f>IF('Each Gender - Gold'!J69+'Each Gender - Silver'!J69+'Each Gender - Bronze'!J69 &gt; 0, 'Each Gender - Gold'!J69*'Medal values'!$B$1+'Each Gender - Silver'!J69*'Medal values'!$B$2+'Each Gender - Bronze'!J69*'Medal values'!$B$3, "") + IF(AND(J$1 = I$1, I$2 = "Mixed"), 0.5*I69, 0) + IF(AND(J$1 = K$1, K$2 = "Mixed"), 0.5*K69, 0)</f>
        <v>0</v>
      </c>
      <c r="K69" s="5">
        <f>IF('Each Gender - Gold'!K69+'Each Gender - Silver'!K69+'Each Gender - Bronze'!K69 &gt; 0, 'Each Gender - Gold'!K69*'Medal values'!$B$1+'Each Gender - Silver'!K69*'Medal values'!$B$2+'Each Gender - Bronze'!K69*'Medal values'!$B$3, "") + IF(AND(K$1 = J$1, J$2 = "Mixed"), 0.5*J69, 0) + IF(AND(K$1 = L$1, L$2 = "Mixed"), 0.5*L69, 0)</f>
        <v>0</v>
      </c>
      <c r="L69" s="5">
        <f>IF('Each Gender - Gold'!L69+'Each Gender - Silver'!L69+'Each Gender - Bronze'!L69 &gt; 0, 'Each Gender - Gold'!L69*'Medal values'!$B$1+'Each Gender - Silver'!L69*'Medal values'!$B$2+'Each Gender - Bronze'!L69*'Medal values'!$B$3, "") + IF(AND(L$1 = K$1, K$2 = "Mixed"), 0.5*K69, 0) + IF(AND(L$1 = M$1, M$2 = "Mixed"), 0.5*M69, 0)</f>
        <v>1</v>
      </c>
      <c r="M69" s="5">
        <f>IF('Each Gender - Gold'!M69+'Each Gender - Silver'!M69+'Each Gender - Bronze'!M69 &gt; 0, 'Each Gender - Gold'!M69*'Medal values'!$B$1+'Each Gender - Silver'!M69*'Medal values'!$B$2+'Each Gender - Bronze'!M69*'Medal values'!$B$3, "") + IF(AND(M$1 = L$1, L$2 = "Mixed"), 0.5*L69, 0) + IF(AND(M$1 = N$1, N$2 = "Mixed"), 0.5*N69, 0)</f>
        <v>0</v>
      </c>
      <c r="N69" s="5">
        <f>IF('Each Gender - Gold'!N69+'Each Gender - Silver'!N69+'Each Gender - Bronze'!N69 &gt; 0, 'Each Gender - Gold'!N69*'Medal values'!$B$1+'Each Gender - Silver'!N69*'Medal values'!$B$2+'Each Gender - Bronze'!N69*'Medal values'!$B$3, "") + IF(AND(N$1 = M$1, M$2 = "Mixed"), 0.5*M69, 0) + IF(AND(N$1 = O$1, O$2 = "Mixed"), 0.5*O69, 0)</f>
        <v>0</v>
      </c>
      <c r="O69" s="5">
        <f>IF('Each Gender - Gold'!O69+'Each Gender - Silver'!O69+'Each Gender - Bronze'!O69 &gt; 0, 'Each Gender - Gold'!O69*'Medal values'!$B$1+'Each Gender - Silver'!O69*'Medal values'!$B$2+'Each Gender - Bronze'!O69*'Medal values'!$B$3, "") + IF(AND(O$1 = N$1, N$2 = "Mixed"), 0.5*N69, 0) + IF(AND(O$1 = P$1, P$2 = "Mixed"), 0.5*P69, 0)</f>
        <v>0</v>
      </c>
      <c r="P69" s="5">
        <f>IF('Each Gender - Gold'!P69+'Each Gender - Silver'!P69+'Each Gender - Bronze'!P69 &gt; 0, 'Each Gender - Gold'!P69*'Medal values'!$B$1+'Each Gender - Silver'!P69*'Medal values'!$B$2+'Each Gender - Bronze'!P69*'Medal values'!$B$3, "") + IF(AND(P$1 = O$1, O$2 = "Mixed"), 0.5*O69, 0) + IF(AND(P$1 = Q$1, Q$2 = "Mixed"), 0.5*Q69, 0)</f>
        <v>0</v>
      </c>
      <c r="Q69" s="5">
        <f>IF('Each Gender - Gold'!Q69+'Each Gender - Silver'!Q69+'Each Gender - Bronze'!Q69 &gt; 0, 'Each Gender - Gold'!Q69*'Medal values'!$B$1+'Each Gender - Silver'!Q69*'Medal values'!$B$2+'Each Gender - Bronze'!Q69*'Medal values'!$B$3, "") + IF(AND(Q$1 = P$1, P$2 = "Mixed"), 0.5*P69, 0) + IF(AND(Q$1 = R$1, R$2 = "Mixed"), 0.5*R69, 0)</f>
        <v>0</v>
      </c>
      <c r="R69" s="5">
        <f>IF('Each Gender - Gold'!R69+'Each Gender - Silver'!R69+'Each Gender - Bronze'!R69 &gt; 0, 'Each Gender - Gold'!R69*'Medal values'!$B$1+'Each Gender - Silver'!R69*'Medal values'!$B$2+'Each Gender - Bronze'!R69*'Medal values'!$B$3, "") + IF(AND(R$1 = Q$1, Q$2 = "Mixed"), 0.5*Q69, 0) + IF(AND(R$1 = S$1, S$2 = "Mixed"), 0.5*S69, 0)</f>
        <v>0</v>
      </c>
      <c r="S69" s="5">
        <f>IF('Each Gender - Gold'!S69+'Each Gender - Silver'!S69+'Each Gender - Bronze'!S69 &gt; 0, 'Each Gender - Gold'!S69*'Medal values'!$B$1+'Each Gender - Silver'!S69*'Medal values'!$B$2+'Each Gender - Bronze'!S69*'Medal values'!$B$3, "") + IF(AND(S$1 = R$1, R$2 = "Mixed"), 0.5*R69, 0) + IF(AND(S$1 = T$1, T$2 = "Mixed"), 0.5*T69, 0)</f>
        <v>0</v>
      </c>
      <c r="T69" s="5">
        <f>IF('Each Gender - Gold'!T69+'Each Gender - Silver'!T69+'Each Gender - Bronze'!T69 &gt; 0, 'Each Gender - Gold'!T69*'Medal values'!$B$1+'Each Gender - Silver'!T69*'Medal values'!$B$2+'Each Gender - Bronze'!T69*'Medal values'!$B$3, "") + IF(AND(T$1 = S$1, S$2 = "Mixed"), 0.5*S69, 0) + IF(AND(T$1 = U$1, U$2 = "Mixed"), 0.5*U69, 0)</f>
        <v>0</v>
      </c>
      <c r="U69" s="5">
        <f>IF('Each Gender - Gold'!U69+'Each Gender - Silver'!U69+'Each Gender - Bronze'!U69 &gt; 0, 'Each Gender - Gold'!U69*'Medal values'!$B$1+'Each Gender - Silver'!U69*'Medal values'!$B$2+'Each Gender - Bronze'!U69*'Medal values'!$B$3, "") + IF(AND(U$1 = T$1, T$2 = "Mixed"), 0.5*T69, 0) + IF(AND(U$1 = V$1, V$2 = "Mixed"), 0.5*V69, 0)</f>
        <v>0</v>
      </c>
      <c r="V69" s="5">
        <f>IF('Each Gender - Gold'!V69+'Each Gender - Silver'!V69+'Each Gender - Bronze'!V69 &gt; 0, 'Each Gender - Gold'!V69*'Medal values'!$B$1+'Each Gender - Silver'!V69*'Medal values'!$B$2+'Each Gender - Bronze'!V69*'Medal values'!$B$3, "") + IF(AND(V$1 = U$1, U$2 = "Mixed"), 0.5*U69, 0) + IF(AND(V$1 = W$1, W$2 = "Mixed"), 0.5*W69, 0)</f>
        <v>0</v>
      </c>
      <c r="W69" s="5">
        <f>IF('Each Gender - Gold'!W69+'Each Gender - Silver'!W69+'Each Gender - Bronze'!W69 &gt; 0, 'Each Gender - Gold'!W69*'Medal values'!$B$1+'Each Gender - Silver'!W69*'Medal values'!$B$2+'Each Gender - Bronze'!W69*'Medal values'!$B$3, "") + IF(AND(W$1 = V$1, V$2 = "Mixed"), 0.5*V69, 0) + IF(AND(W$1 = X$1, X$2 = "Mixed"), 0.5*X69, 0)</f>
        <v>0</v>
      </c>
      <c r="X69" s="5">
        <f>IF('Each Gender - Gold'!X69+'Each Gender - Silver'!X69+'Each Gender - Bronze'!X69 &gt; 0, 'Each Gender - Gold'!X69*'Medal values'!$B$1+'Each Gender - Silver'!X69*'Medal values'!$B$2+'Each Gender - Bronze'!X69*'Medal values'!$B$3, "") + IF(AND(X$1 = W$1, W$2 = "Mixed"), 0.5*W69, 0) + IF(AND(X$1 = Y$1, Y$2 = "Mixed"), 0.5*Y69, 0)</f>
        <v>0</v>
      </c>
      <c r="Y69" s="5">
        <f>IF('Each Gender - Gold'!Y69+'Each Gender - Silver'!Y69+'Each Gender - Bronze'!Y69 &gt; 0, 'Each Gender - Gold'!Y69*'Medal values'!$B$1+'Each Gender - Silver'!Y69*'Medal values'!$B$2+'Each Gender - Bronze'!Y69*'Medal values'!$B$3, "") + IF(AND(Y$1 = X$1, X$2 = "Mixed"), 0.5*X69, 0) + IF(AND(Y$1 = Z$1, Z$2 = "Mixed"), 0.5*Z69, 0)</f>
        <v>0</v>
      </c>
      <c r="Z69" s="5">
        <f>IF('Each Gender - Gold'!Z69+'Each Gender - Silver'!Z69+'Each Gender - Bronze'!Z69 &gt; 0, 'Each Gender - Gold'!Z69*'Medal values'!$B$1+'Each Gender - Silver'!Z69*'Medal values'!$B$2+'Each Gender - Bronze'!Z69*'Medal values'!$B$3, "") + IF(AND(Z$1 = Y$1, Y$2 = "Mixed"), 0.5*Y69, 0) + IF(AND(Z$1 = AA$1, AA$2 = "Mixed"), 0.5*AA69, 0)</f>
        <v>0</v>
      </c>
      <c r="AA69" s="5">
        <f>IF('Each Gender - Gold'!AA69+'Each Gender - Silver'!AA69+'Each Gender - Bronze'!AA69 &gt; 0, 'Each Gender - Gold'!AA69*'Medal values'!$B$1+'Each Gender - Silver'!AA69*'Medal values'!$B$2+'Each Gender - Bronze'!AA69*'Medal values'!$B$3, "") + IF(AND(AA$1 = Z$1, Z$2 = "Mixed"), 0.5*Z69, 0) + IF(AND(AA$1 = AB$1, AB$2 = "Mixed"), 0.5*AB69, 0)</f>
        <v>0</v>
      </c>
      <c r="AB69" s="5">
        <f>IF('Each Gender - Gold'!AB69+'Each Gender - Silver'!AB69+'Each Gender - Bronze'!AB69 &gt; 0, 'Each Gender - Gold'!AB69*'Medal values'!$B$1+'Each Gender - Silver'!AB69*'Medal values'!$B$2+'Each Gender - Bronze'!AB69*'Medal values'!$B$3, "") + IF(AND(AB$1 = AA$1, AA$2 = "Mixed"), 0.5*AA69, 0) + IF(AND(AB$1 = AC$1, AC$2 = "Mixed"), 0.5*AC69, 0)</f>
        <v>0</v>
      </c>
      <c r="AC69" s="5">
        <f>IF('Each Gender - Gold'!AC69+'Each Gender - Silver'!AC69+'Each Gender - Bronze'!AC69 &gt; 0, 'Each Gender - Gold'!AC69*'Medal values'!$B$1+'Each Gender - Silver'!AC69*'Medal values'!$B$2+'Each Gender - Bronze'!AC69*'Medal values'!$B$3, "") + IF(AND(AC$1 = AB$1, AB$2 = "Mixed"), 0.5*AB69, 0) + IF(AND(AC$1 = AD$1, AD$2 = "Mixed"), 0.5*AD69, 0)</f>
        <v>0</v>
      </c>
      <c r="AD69" s="5">
        <f>IF('Each Gender - Gold'!AD69+'Each Gender - Silver'!AD69+'Each Gender - Bronze'!AD69 &gt; 0, 'Each Gender - Gold'!AD69*'Medal values'!$B$1+'Each Gender - Silver'!AD69*'Medal values'!$B$2+'Each Gender - Bronze'!AD69*'Medal values'!$B$3, "") + IF(AND(AD$1 = AC$1, AC$2 = "Mixed"), 0.5*AC69, 0) + IF(AND(AD$1 = AE$1, AE$2 = "Mixed"), 0.5*AE69, 0)</f>
        <v>0</v>
      </c>
      <c r="AE69" s="5">
        <f>IF('Each Gender - Gold'!AE69+'Each Gender - Silver'!AE69+'Each Gender - Bronze'!AE69 &gt; 0, 'Each Gender - Gold'!AE69*'Medal values'!$B$1+'Each Gender - Silver'!AE69*'Medal values'!$B$2+'Each Gender - Bronze'!AE69*'Medal values'!$B$3, "") + IF(AND(AE$1 = AD$1, AD$2 = "Mixed"), 0.5*AD69, 0) + IF(AND(AE$1 = AF$1, AF$2 = "Mixed"), 0.5*AF69, 0)</f>
        <v>0</v>
      </c>
      <c r="AF69" s="5">
        <f>IF('Each Gender - Gold'!AF69+'Each Gender - Silver'!AF69+'Each Gender - Bronze'!AF69 &gt; 0, 'Each Gender - Gold'!AF69*'Medal values'!$B$1+'Each Gender - Silver'!AF69*'Medal values'!$B$2+'Each Gender - Bronze'!AF69*'Medal values'!$B$3, "") + IF(AND(AF$1 = AE$1, AE$2 = "Mixed"), 0.5*AE69, 0) + IF(AND(AF$1 = AG$1, AG$2 = "Mixed"), 0.5*AG69, 0)</f>
        <v>0</v>
      </c>
      <c r="AG69" s="5">
        <f>IF('Each Gender - Gold'!AG69+'Each Gender - Silver'!AG69+'Each Gender - Bronze'!AG69 &gt; 0, 'Each Gender - Gold'!AG69*'Medal values'!$B$1+'Each Gender - Silver'!AG69*'Medal values'!$B$2+'Each Gender - Bronze'!AG69*'Medal values'!$B$3, "") + IF(AND(AG$1 = AF$1, AF$2 = "Mixed"), 0.5*AF69, 0) + IF(AND(AG$1 = AH$1, AH$2 = "Mixed"), 0.5*AH69, 0)</f>
        <v>0</v>
      </c>
      <c r="AH69" s="5">
        <f>IF('Each Gender - Gold'!AH69+'Each Gender - Silver'!AH69+'Each Gender - Bronze'!AH69 &gt; 0, 'Each Gender - Gold'!AH69*'Medal values'!$B$1+'Each Gender - Silver'!AH69*'Medal values'!$B$2+'Each Gender - Bronze'!AH69*'Medal values'!$B$3, "") + IF(AND(AH$1 = AG$1, AG$2 = "Mixed"), 0.5*AG69, 0) + IF(AND(AH$1 = AI$1, AI$2 = "Mixed"), 0.5*AI69, 0)</f>
        <v>0</v>
      </c>
      <c r="AI69" s="5">
        <f>IF('Each Gender - Gold'!AI69+'Each Gender - Silver'!AI69+'Each Gender - Bronze'!AI69 &gt; 0, 'Each Gender - Gold'!AI69*'Medal values'!$B$1+'Each Gender - Silver'!AI69*'Medal values'!$B$2+'Each Gender - Bronze'!AI69*'Medal values'!$B$3, "") + IF(AND(AI$1 = AH$1, AH$2 = "Mixed"), 0.5*AH69, 0) + IF(AND(AI$1 = AJ$1, AJ$2 = "Mixed"), 0.5*AJ69, 0)</f>
        <v>0</v>
      </c>
      <c r="AJ69" s="5">
        <f>IF('Each Gender - Gold'!AJ69+'Each Gender - Silver'!AJ69+'Each Gender - Bronze'!AJ69 &gt; 0, 'Each Gender - Gold'!AJ69*'Medal values'!$B$1+'Each Gender - Silver'!AJ69*'Medal values'!$B$2+'Each Gender - Bronze'!AJ69*'Medal values'!$B$3, "") + IF(AND(AJ$1 = AI$1, AI$2 = "Mixed"), 0.5*AI69, 0) + IF(AND(AJ$1 = AK$1, AK$2 = "Mixed"), 0.5*AK69, 0)</f>
        <v>0</v>
      </c>
      <c r="AK69" s="5">
        <f>IF('Each Gender - Gold'!AK69+'Each Gender - Silver'!AK69+'Each Gender - Bronze'!AK69 &gt; 0, 'Each Gender - Gold'!AK69*'Medal values'!$B$1+'Each Gender - Silver'!AK69*'Medal values'!$B$2+'Each Gender - Bronze'!AK69*'Medal values'!$B$3, "") + IF(AND(AK$1 = AJ$1, AJ$2 = "Mixed"), 0.5*AJ69, 0) + IF(AND(AK$1 = AL$1, AL$2 = "Mixed"), 0.5*AL69, 0)</f>
        <v>0</v>
      </c>
      <c r="AL69" s="5">
        <f>IF('Each Gender - Gold'!AL69+'Each Gender - Silver'!AL69+'Each Gender - Bronze'!AL69 &gt; 0, 'Each Gender - Gold'!AL69*'Medal values'!$B$1+'Each Gender - Silver'!AL69*'Medal values'!$B$2+'Each Gender - Bronze'!AL69*'Medal values'!$B$3, "") + IF(AND(AL$1 = AK$1, AK$2 = "Mixed"), 0.5*AK69, 0) + IF(AND(AL$1 = AM$1, AM$2 = "Mixed"), 0.5*AM69, 0)</f>
        <v>0</v>
      </c>
      <c r="AM69" s="5">
        <f>IF('Each Gender - Gold'!AM69+'Each Gender - Silver'!AM69+'Each Gender - Bronze'!AM69 &gt; 0, 'Each Gender - Gold'!AM69*'Medal values'!$B$1+'Each Gender - Silver'!AM69*'Medal values'!$B$2+'Each Gender - Bronze'!AM69*'Medal values'!$B$3, "") + IF(AND(AM$1 = AL$1, AL$2 = "Mixed"), 0.5*AL69, 0) + IF(AND(AM$1 = AN$1, AN$2 = "Mixed"), 0.5*AN69, 0)</f>
        <v>0</v>
      </c>
      <c r="AN69" s="5">
        <f>IF('Each Gender - Gold'!AN69+'Each Gender - Silver'!AN69+'Each Gender - Bronze'!AN69 &gt; 0, 'Each Gender - Gold'!AN69*'Medal values'!$B$1+'Each Gender - Silver'!AN69*'Medal values'!$B$2+'Each Gender - Bronze'!AN69*'Medal values'!$B$3, "") + IF(AND(AN$1 = AM$1, AM$2 = "Mixed"), 0.5*AM69, 0) + IF(AND(AN$1 = AO$1, AO$2 = "Mixed"), 0.5*AO69, 0)</f>
        <v>0</v>
      </c>
      <c r="AO69" s="5">
        <f>IF('Each Gender - Gold'!AO69+'Each Gender - Silver'!AO69+'Each Gender - Bronze'!AO69 &gt; 0, 'Each Gender - Gold'!AO69*'Medal values'!$B$1+'Each Gender - Silver'!AO69*'Medal values'!$B$2+'Each Gender - Bronze'!AO69*'Medal values'!$B$3, "") + IF(AND(AO$1 = AN$1, AN$2 = "Mixed"), 0.5*AN69, 0) + IF(AND(AO$1 = AP$1, AP$2 = "Mixed"), 0.5*AP69, 0)</f>
        <v>0</v>
      </c>
      <c r="AP69" s="5">
        <f>IF('Each Gender - Gold'!AP69+'Each Gender - Silver'!AP69+'Each Gender - Bronze'!AP69 &gt; 0, 'Each Gender - Gold'!AP69*'Medal values'!$B$1+'Each Gender - Silver'!AP69*'Medal values'!$B$2+'Each Gender - Bronze'!AP69*'Medal values'!$B$3, "") + IF(AND(AP$1 = AO$1, AO$2 = "Mixed"), 0.5*AO69, 0) + IF(AND(AP$1 = AQ$1, AQ$2 = "Mixed"), 0.5*AQ69, 0)</f>
        <v>0</v>
      </c>
      <c r="AQ69" s="5">
        <f>IF('Each Gender - Gold'!AQ69+'Each Gender - Silver'!AQ69+'Each Gender - Bronze'!AQ69 &gt; 0, 'Each Gender - Gold'!AQ69*'Medal values'!$B$1+'Each Gender - Silver'!AQ69*'Medal values'!$B$2+'Each Gender - Bronze'!AQ69*'Medal values'!$B$3, "") + IF(AND(AQ$1 = AP$1, AP$2 = "Mixed"), 0.5*AP69, 0) + IF(AND(AQ$1 = AR$1, AR$2 = "Mixed"), 0.5*AR69, 0)</f>
        <v>0</v>
      </c>
      <c r="AR69" s="5">
        <f>IF('Each Gender - Gold'!AR69+'Each Gender - Silver'!AR69+'Each Gender - Bronze'!AR69 &gt; 0, 'Each Gender - Gold'!AR69*'Medal values'!$B$1+'Each Gender - Silver'!AR69*'Medal values'!$B$2+'Each Gender - Bronze'!AR69*'Medal values'!$B$3, "") + IF(AND(AR$1 = AQ$1, AQ$2 = "Mixed"), 0.5*AQ69, 0) + IF(AND(AR$1 = AS$1, AS$2 = "Mixed"), 0.5*AS69, 0)</f>
        <v>0</v>
      </c>
      <c r="AS69" s="5">
        <f>IF('Each Gender - Gold'!AS69+'Each Gender - Silver'!AS69+'Each Gender - Bronze'!AS69 &gt; 0, 'Each Gender - Gold'!AS69*'Medal values'!$B$1+'Each Gender - Silver'!AS69*'Medal values'!$B$2+'Each Gender - Bronze'!AS69*'Medal values'!$B$3, "") + IF(AND(AS$1 = AR$1, AR$2 = "Mixed"), 0.5*AR69, 0) + IF(AND(AS$1 = AT$1, AT$2 = "Mixed"), 0.5*AT69, 0)</f>
        <v>0</v>
      </c>
      <c r="AT69" s="5">
        <f>IF('Each Gender - Gold'!AT69+'Each Gender - Silver'!AT69+'Each Gender - Bronze'!AT69 &gt; 0, 'Each Gender - Gold'!AT69*'Medal values'!$B$1+'Each Gender - Silver'!AT69*'Medal values'!$B$2+'Each Gender - Bronze'!AT69*'Medal values'!$B$3, "") + IF(AND(AT$1 = AS$1, AS$2 = "Mixed"), 0.5*AS69, 0) + IF(AND(AT$1 = AU$1, AU$2 = "Mixed"), 0.5*AU69, 0)</f>
        <v>0</v>
      </c>
      <c r="AU69" s="5">
        <f>IF('Each Gender - Gold'!AU69+'Each Gender - Silver'!AU69+'Each Gender - Bronze'!AU69 &gt; 0, 'Each Gender - Gold'!AU69*'Medal values'!$B$1+'Each Gender - Silver'!AU69*'Medal values'!$B$2+'Each Gender - Bronze'!AU69*'Medal values'!$B$3, "") + IF(AND(AU$1 = AT$1, AT$2 = "Mixed"), 0.5*AT69, 0) + IF(AND(AU$1 = AV$1, AV$2 = "Mixed"), 0.5*AV69, 0)</f>
        <v>0</v>
      </c>
      <c r="AV69" s="5">
        <f>IF('Each Gender - Gold'!AV69+'Each Gender - Silver'!AV69+'Each Gender - Bronze'!AV69 &gt; 0, 'Each Gender - Gold'!AV69*'Medal values'!$B$1+'Each Gender - Silver'!AV69*'Medal values'!$B$2+'Each Gender - Bronze'!AV69*'Medal values'!$B$3, "") + IF(AND(AV$1 = AU$1, AU$2 = "Mixed"), 0.5*AU69, 0) + IF(AND(AV$1 = AW$1, AW$2 = "Mixed"), 0.5*AW69, 0)</f>
        <v>0</v>
      </c>
      <c r="AW69" s="5">
        <f>IF('Each Gender - Gold'!AW69+'Each Gender - Silver'!AW69+'Each Gender - Bronze'!AW69 &gt; 0, 'Each Gender - Gold'!AW69*'Medal values'!$B$1+'Each Gender - Silver'!AW69*'Medal values'!$B$2+'Each Gender - Bronze'!AW69*'Medal values'!$B$3, "") + IF(AND(AW$1 = AV$1, AV$2 = "Mixed"), 0.5*AV69, 0) + IF(AND(AW$1 = AX$1, AX$2 = "Mixed"), 0.5*AX69, 0)</f>
        <v>0</v>
      </c>
      <c r="AX69" s="5">
        <f>IF('Each Gender - Gold'!AX69+'Each Gender - Silver'!AX69+'Each Gender - Bronze'!AX69 &gt; 0, 'Each Gender - Gold'!AX69*'Medal values'!$B$1+'Each Gender - Silver'!AX69*'Medal values'!$B$2+'Each Gender - Bronze'!AX69*'Medal values'!$B$3, "") + IF(AND(AX$1 = AW$1, AW$2 = "Mixed"), 0.5*AW69, 0) + IF(AND(AX$1 = AY$1, AY$2 = "Mixed"), 0.5*AY69, 0)</f>
        <v>0</v>
      </c>
      <c r="AY69" s="5">
        <f>IF('Each Gender - Gold'!AY69+'Each Gender - Silver'!AY69+'Each Gender - Bronze'!AY69 &gt; 0, 'Each Gender - Gold'!AY69*'Medal values'!$B$1+'Each Gender - Silver'!AY69*'Medal values'!$B$2+'Each Gender - Bronze'!AY69*'Medal values'!$B$3, "") + IF(AND(AY$1 = AX$1, AX$2 = "Mixed"), 0.5*AX69, 0) + IF(AND(AY$1 = AZ$1, AZ$2 = "Mixed"), 0.5*AZ69, 0)</f>
        <v>0</v>
      </c>
      <c r="AZ69" s="5">
        <f>IF('Each Gender - Gold'!AZ69+'Each Gender - Silver'!AZ69+'Each Gender - Bronze'!AZ69 &gt; 0, 'Each Gender - Gold'!AZ69*'Medal values'!$B$1+'Each Gender - Silver'!AZ69*'Medal values'!$B$2+'Each Gender - Bronze'!AZ69*'Medal values'!$B$3, "") + IF(AND(AZ$1 = AY$1, AY$2 = "Mixed"), 0.5*AY69, 0) + IF(AND(AZ$1 = BA$1, BA$2 = "Mixed"), 0.5*BA69, 0)</f>
        <v>0</v>
      </c>
      <c r="BA69" s="5">
        <f>IF('Each Gender - Gold'!BA69+'Each Gender - Silver'!BA69+'Each Gender - Bronze'!BA69 &gt; 0, 'Each Gender - Gold'!BA69*'Medal values'!$B$1+'Each Gender - Silver'!BA69*'Medal values'!$B$2+'Each Gender - Bronze'!BA69*'Medal values'!$B$3, "") + IF(AND(BA$1 = AZ$1, AZ$2 = "Mixed"), 0.5*AZ69, 0) + IF(AND(BA$1 = BB$1, BB$2 = "Mixed"), 0.5*BB69, 0)</f>
        <v>0</v>
      </c>
      <c r="BB69" s="5">
        <f>IF('Each Gender - Gold'!BB69+'Each Gender - Silver'!BB69+'Each Gender - Bronze'!BB69 &gt; 0, 'Each Gender - Gold'!BB69*'Medal values'!$B$1+'Each Gender - Silver'!BB69*'Medal values'!$B$2+'Each Gender - Bronze'!BB69*'Medal values'!$B$3, "") + IF(AND(BB$1 = BA$1, BA$2 = "Mixed"), 0.5*BA69, 0) + IF(AND(BB$1 = BC$1, BC$2 = "Mixed"), 0.5*BC69, 0)</f>
        <v>0</v>
      </c>
      <c r="BC69" s="5">
        <f>IF('Each Gender - Gold'!BC69+'Each Gender - Silver'!BC69+'Each Gender - Bronze'!BC69 &gt; 0, 'Each Gender - Gold'!BC69*'Medal values'!$B$1+'Each Gender - Silver'!BC69*'Medal values'!$B$2+'Each Gender - Bronze'!BC69*'Medal values'!$B$3, "") + IF(AND(BC$1 = BB$1, BB$2 = "Mixed"), 0.5*BB69, 0) + IF(AND(BC$1 = BD$1, BD$2 = "Mixed"), 0.5*BD69, 0)</f>
        <v>0</v>
      </c>
      <c r="BD69" s="5">
        <f>IF('Each Gender - Gold'!BD69+'Each Gender - Silver'!BD69+'Each Gender - Bronze'!BD69 &gt; 0, 'Each Gender - Gold'!BD69*'Medal values'!$B$1+'Each Gender - Silver'!BD69*'Medal values'!$B$2+'Each Gender - Bronze'!BD69*'Medal values'!$B$3, "") + IF(AND(BD$1 = BC$1, BC$2 = "Mixed"), 0.5*BC69, 0) + IF(AND(BD$1 = BE$1, BE$2 = "Mixed"), 0.5*BE69, 0)</f>
        <v>0</v>
      </c>
      <c r="BE69" s="5">
        <f>IF('Each Gender - Gold'!BE69+'Each Gender - Silver'!BE69+'Each Gender - Bronze'!BE69 &gt; 0, 'Each Gender - Gold'!BE69*'Medal values'!$B$1+'Each Gender - Silver'!BE69*'Medal values'!$B$2+'Each Gender - Bronze'!BE69*'Medal values'!$B$3, "") + IF(AND(BE$1 = BD$1, BD$2 = "Mixed"), 0.5*BD69, 0) + IF(AND(BE$1 = BF$1, BF$2 = "Mixed"), 0.5*BF69, 0)</f>
        <v>0</v>
      </c>
      <c r="BF69" s="5">
        <f>IF('Each Gender - Gold'!BF69+'Each Gender - Silver'!BF69+'Each Gender - Bronze'!BF69 &gt; 0, 'Each Gender - Gold'!BF69*'Medal values'!$B$1+'Each Gender - Silver'!BF69*'Medal values'!$B$2+'Each Gender - Bronze'!BF69*'Medal values'!$B$3, "") + IF(AND(BF$1 = BE$1, BE$2 = "Mixed"), 0.5*BE69, 0) + IF(AND(BF$1 = BG$1, BG$2 = "Mixed"), 0.5*BG69, 0)</f>
        <v>0</v>
      </c>
      <c r="BG69" s="5">
        <f>IF('Each Gender - Gold'!BG69+'Each Gender - Silver'!BG69+'Each Gender - Bronze'!BG69 &gt; 0, 'Each Gender - Gold'!BG69*'Medal values'!$B$1+'Each Gender - Silver'!BG69*'Medal values'!$B$2+'Each Gender - Bronze'!BG69*'Medal values'!$B$3, "") + IF(AND(BG$1 = BF$1, BF$2 = "Mixed"), 0.5*BF69, 0) + IF(AND(BG$1 = BH$1, BH$2 = "Mixed"), 0.5*BH69, 0)</f>
        <v>0</v>
      </c>
      <c r="BH69" s="5">
        <f>IF('Each Gender - Gold'!BH69+'Each Gender - Silver'!BH69+'Each Gender - Bronze'!BH69 &gt; 0, 'Each Gender - Gold'!BH69*'Medal values'!$B$1+'Each Gender - Silver'!BH69*'Medal values'!$B$2+'Each Gender - Bronze'!BH69*'Medal values'!$B$3, "") + IF(AND(BH$1 = BG$1, BG$2 = "Mixed"), 0.5*BG69, 0) + IF(AND(BH$1 = BI$1, BI$2 = "Mixed"), 0.5*BI69, 0)</f>
        <v>0</v>
      </c>
      <c r="BI69" s="5">
        <f>IF('Each Gender - Gold'!BI69+'Each Gender - Silver'!BI69+'Each Gender - Bronze'!BI69 &gt; 0, 'Each Gender - Gold'!BI69*'Medal values'!$B$1+'Each Gender - Silver'!BI69*'Medal values'!$B$2+'Each Gender - Bronze'!BI69*'Medal values'!$B$3, "") + IF(AND(BI$1 = BH$1, BH$2 = "Mixed"), 0.5*BH69, 0) + IF(AND(BI$1 = BJ$1, BJ$2 = "Mixed"), 0.5*BJ69, 0)</f>
        <v>0</v>
      </c>
      <c r="BJ69" s="5">
        <f>IF('Each Gender - Gold'!BJ69+'Each Gender - Silver'!BJ69+'Each Gender - Bronze'!BJ69 &gt; 0, 'Each Gender - Gold'!BJ69*'Medal values'!$B$1+'Each Gender - Silver'!BJ69*'Medal values'!$B$2+'Each Gender - Bronze'!BJ69*'Medal values'!$B$3, "") + IF(AND(BJ$1 = BI$1, BI$2 = "Mixed"), 0.5*BI69, 0) + IF(AND(BJ$1 = BK$1, BK$2 = "Mixed"), 0.5*BK69, 0)</f>
        <v>0</v>
      </c>
      <c r="BK69" s="5">
        <f>IF('Each Gender - Gold'!BK69+'Each Gender - Silver'!BK69+'Each Gender - Bronze'!BK69 &gt; 0, 'Each Gender - Gold'!BK69*'Medal values'!$B$1+'Each Gender - Silver'!BK69*'Medal values'!$B$2+'Each Gender - Bronze'!BK69*'Medal values'!$B$3, "") + IF(AND(BK$1 = BJ$1, BJ$2 = "Mixed"), 0.5*BJ69, 0) + IF(AND(BK$1 = BL$1, BL$2 = "Mixed"), 0.5*BL69, 0)</f>
        <v>0</v>
      </c>
      <c r="BL69" s="5">
        <f>IF('Each Gender - Gold'!BL69+'Each Gender - Silver'!BL69+'Each Gender - Bronze'!BL69 &gt; 0, 'Each Gender - Gold'!BL69*'Medal values'!$B$1+'Each Gender - Silver'!BL69*'Medal values'!$B$2+'Each Gender - Bronze'!BL69*'Medal values'!$B$3, "") + IF(AND(BL$1 = BK$1, BK$2 = "Mixed"), 0.5*BK69, 0) + IF(AND(BL$1 = BM$1, BM$2 = "Mixed"), 0.5*BM69, 0)</f>
        <v>0</v>
      </c>
      <c r="BM69" s="5">
        <f>IF('Each Gender - Gold'!BM69+'Each Gender - Silver'!BM69+'Each Gender - Bronze'!BM69 &gt; 0, 'Each Gender - Gold'!BM69*'Medal values'!$B$1+'Each Gender - Silver'!BM69*'Medal values'!$B$2+'Each Gender - Bronze'!BM69*'Medal values'!$B$3, "") + IF(AND(BM$1 = BL$1, BL$2 = "Mixed"), 0.5*BL69, 0) + IF(AND(BM$1 = BN$1, BN$2 = "Mixed"), 0.5*BN69, 0)</f>
        <v>0</v>
      </c>
      <c r="BN69" s="5">
        <f>IF('Each Gender - Gold'!BN69+'Each Gender - Silver'!BN69+'Each Gender - Bronze'!BN69 &gt; 0, 'Each Gender - Gold'!BN69*'Medal values'!$B$1+'Each Gender - Silver'!BN69*'Medal values'!$B$2+'Each Gender - Bronze'!BN69*'Medal values'!$B$3, "") + IF(AND(BN$1 = BM$1, BM$2 = "Mixed"), 0.5*BM69, 0) + IF(AND(BN$1 = BO$1, BO$2 = "Mixed"), 0.5*BO69, 0)</f>
        <v>0</v>
      </c>
      <c r="BO69" s="5">
        <f>IF('Each Gender - Gold'!BO69+'Each Gender - Silver'!BO69+'Each Gender - Bronze'!BO69 &gt; 0, 'Each Gender - Gold'!BO69*'Medal values'!$B$1+'Each Gender - Silver'!BO69*'Medal values'!$B$2+'Each Gender - Bronze'!BO69*'Medal values'!$B$3, "") + IF(AND(BO$1 = BN$1, BN$2 = "Mixed"), 0.5*BN69, 0) + IF(AND(BO$1 = BP$1, BP$2 = "Mixed"), 0.5*BP69, 0)</f>
        <v>0</v>
      </c>
      <c r="BP69" s="5">
        <f>IF('Each Gender - Gold'!BP69+'Each Gender - Silver'!BP69+'Each Gender - Bronze'!BP69 &gt; 0, 'Each Gender - Gold'!BP69*'Medal values'!$B$1+'Each Gender - Silver'!BP69*'Medal values'!$B$2+'Each Gender - Bronze'!BP69*'Medal values'!$B$3, "") + IF(AND(BP$1 = BO$1, BO$2 = "Mixed"), 0.5*BO69, 0) + IF(AND(BP$1 = BQ$1, BQ$2 = "Mixed"), 0.5*BQ69, 0)</f>
        <v>0</v>
      </c>
      <c r="BQ69" s="5">
        <f>IF('Each Gender - Gold'!BQ69+'Each Gender - Silver'!BQ69+'Each Gender - Bronze'!BQ69 &gt; 0, 'Each Gender - Gold'!BQ69*'Medal values'!$B$1+'Each Gender - Silver'!BQ69*'Medal values'!$B$2+'Each Gender - Bronze'!BQ69*'Medal values'!$B$3, "") + IF(AND(BQ$1 = BP$1, BP$2 = "Mixed"), 0.5*BP69, 0) + IF(AND(BQ$1 = BR$1, BR$2 = "Mixed"), 0.5*BR69, 0)</f>
        <v>0</v>
      </c>
      <c r="BR69" s="5">
        <f>IF('Each Gender - Gold'!BR69+'Each Gender - Silver'!BR69+'Each Gender - Bronze'!BR69 &gt; 0, 'Each Gender - Gold'!BR69*'Medal values'!$B$1+'Each Gender - Silver'!BR69*'Medal values'!$B$2+'Each Gender - Bronze'!BR69*'Medal values'!$B$3, "") + IF(AND(BR$1 = BQ$1, BQ$2 = "Mixed"), 0.5*BQ69, 0) + IF(AND(BR$1 = BS$1, BS$2 = "Mixed"), 0.5*BS69, 0)</f>
        <v>0</v>
      </c>
      <c r="BS69" s="5">
        <f>IF('Each Gender - Gold'!BS69+'Each Gender - Silver'!BS69+'Each Gender - Bronze'!BS69 &gt; 0, 'Each Gender - Gold'!BS69*'Medal values'!$B$1+'Each Gender - Silver'!BS69*'Medal values'!$B$2+'Each Gender - Bronze'!BS69*'Medal values'!$B$3, "") + IF(AND(BS$1 = BR$1, BR$2 = "Mixed"), 0.5*BR69, 0) + IF(AND(BS$1 = BT$1, BT$2 = "Mixed"), 0.5*BT69, 0)</f>
        <v>0</v>
      </c>
      <c r="BT69" s="5">
        <f>IF('Each Gender - Gold'!BT69+'Each Gender - Silver'!BT69+'Each Gender - Bronze'!BT69 &gt; 0, 'Each Gender - Gold'!BT69*'Medal values'!$B$1+'Each Gender - Silver'!BT69*'Medal values'!$B$2+'Each Gender - Bronze'!BT69*'Medal values'!$B$3, "") + IF(AND(BT$1 = BS$1, BS$2 = "Mixed"), 0.5*BS69, 0) + IF(AND(BT$1 = BU$1, BU$2 = "Mixed"), 0.5*BU69, 0)</f>
        <v>0</v>
      </c>
      <c r="BU69" s="5">
        <f>IF('Each Gender - Gold'!BU69+'Each Gender - Silver'!BU69+'Each Gender - Bronze'!BU69 &gt; 0, 'Each Gender - Gold'!BU69*'Medal values'!$B$1+'Each Gender - Silver'!BU69*'Medal values'!$B$2+'Each Gender - Bronze'!BU69*'Medal values'!$B$3, "") + IF(AND(BU$1 = BT$1, BT$2 = "Mixed"), 0.5*BT69, 0) + IF(AND(BU$1 = BV$1, BV$2 = "Mixed"), 0.5*BV69, 0)</f>
        <v>0</v>
      </c>
      <c r="BV69" s="5">
        <f>IF('Each Gender - Gold'!BV69+'Each Gender - Silver'!BV69+'Each Gender - Bronze'!BV69 &gt; 0, 'Each Gender - Gold'!BV69*'Medal values'!$B$1+'Each Gender - Silver'!BV69*'Medal values'!$B$2+'Each Gender - Bronze'!BV69*'Medal values'!$B$3, "") + IF(AND(BV$1 = BU$1, BU$2 = "Mixed"), 0.5*BU69, 0) + IF(AND(BV$1 = BW$1, BW$2 = "Mixed"), 0.5*BW69, 0)</f>
        <v>0</v>
      </c>
      <c r="BW69" s="5">
        <f>IF('Each Gender - Gold'!BW69+'Each Gender - Silver'!BW69+'Each Gender - Bronze'!BW69 &gt; 0, 'Each Gender - Gold'!BW69*'Medal values'!$B$1+'Each Gender - Silver'!BW69*'Medal values'!$B$2+'Each Gender - Bronze'!BW69*'Medal values'!$B$3, "") + IF(AND(BW$1 = BV$1, BV$2 = "Mixed"), 0.5*BV69, 0) + IF(AND(BW$1 = BX$1, BX$2 = "Mixed"), 0.5*BX69, 0)</f>
        <v>0</v>
      </c>
      <c r="BX69" s="5">
        <f>IF('Each Gender - Gold'!BX69+'Each Gender - Silver'!BX69+'Each Gender - Bronze'!BX69 &gt; 0, 'Each Gender - Gold'!BX69*'Medal values'!$B$1+'Each Gender - Silver'!BX69*'Medal values'!$B$2+'Each Gender - Bronze'!BX69*'Medal values'!$B$3, "") + IF(AND(BX$1 = BW$1, BW$2 = "Mixed"), 0.5*BW69, 0) + IF(AND(BX$1 = BY$1, BY$2 = "Mixed"), 0.5*BY69, 0)</f>
        <v>0</v>
      </c>
      <c r="BY69" s="5">
        <f>IF('Each Gender - Gold'!BY69+'Each Gender - Silver'!BY69+'Each Gender - Bronze'!BY69 &gt; 0, 'Each Gender - Gold'!BY69*'Medal values'!$B$1+'Each Gender - Silver'!BY69*'Medal values'!$B$2+'Each Gender - Bronze'!BY69*'Medal values'!$B$3, "") + IF(AND(BY$1 = BX$1, BX$2 = "Mixed"), 0.5*BX69, 0) + IF(AND(BY$1 = BZ$1, BZ$2 = "Mixed"), 0.5*BZ69, 0)</f>
        <v>0</v>
      </c>
      <c r="BZ69" s="5">
        <f>IF('Each Gender - Gold'!BZ69+'Each Gender - Silver'!BZ69+'Each Gender - Bronze'!BZ69 &gt; 0, 'Each Gender - Gold'!BZ69*'Medal values'!$B$1+'Each Gender - Silver'!BZ69*'Medal values'!$B$2+'Each Gender - Bronze'!BZ69*'Medal values'!$B$3, "") + IF(AND(BZ$1 = BY$1, BY$2 = "Mixed"), 0.5*BY69, 0) + IF(AND(BZ$1 = CA$1, CA$2 = "Mixed"), 0.5*CA69, 0)</f>
        <v>0</v>
      </c>
      <c r="CA69" s="5">
        <f>IF('Each Gender - Gold'!CA69+'Each Gender - Silver'!CA69+'Each Gender - Bronze'!CA69 &gt; 0, 'Each Gender - Gold'!CA69*'Medal values'!$B$1+'Each Gender - Silver'!CA69*'Medal values'!$B$2+'Each Gender - Bronze'!CA69*'Medal values'!$B$3, "") + IF(AND(CA$1 = BZ$1, BZ$2 = "Mixed"), 0.5*BZ69, 0) + IF(AND(CA$1 = CB$1, CB$2 = "Mixed"), 0.5*CB69, 0)</f>
        <v>0</v>
      </c>
      <c r="CB69" s="5">
        <f>IF('Each Gender - Gold'!CB69+'Each Gender - Silver'!CB69+'Each Gender - Bronze'!CB69 &gt; 0, 'Each Gender - Gold'!CB69*'Medal values'!$B$1+'Each Gender - Silver'!CB69*'Medal values'!$B$2+'Each Gender - Bronze'!CB69*'Medal values'!$B$3, "") + IF(AND(CB$1 = CA$1, CA$2 = "Mixed"), 0.5*CA69, 0) + IF(AND(CB$1 = CC$1, CC$2 = "Mixed"), 0.5*CC69, 0)</f>
        <v>0</v>
      </c>
      <c r="CC69" s="5">
        <f>IF('Each Gender - Gold'!CC69+'Each Gender - Silver'!CC69+'Each Gender - Bronze'!CC69 &gt; 0, 'Each Gender - Gold'!CC69*'Medal values'!$B$1+'Each Gender - Silver'!CC69*'Medal values'!$B$2+'Each Gender - Bronze'!CC69*'Medal values'!$B$3, "") + IF(AND(CC$1 = CB$1, CB$2 = "Mixed"), 0.5*CB69, 0) + IF(AND(CC$1 = CD$1, CD$2 = "Mixed"), 0.5*CD69, 0)</f>
        <v>0</v>
      </c>
      <c r="CD69" s="5">
        <f>IF('Each Gender - Gold'!CD69+'Each Gender - Silver'!CD69+'Each Gender - Bronze'!CD69 &gt; 0, 'Each Gender - Gold'!CD69*'Medal values'!$B$1+'Each Gender - Silver'!CD69*'Medal values'!$B$2+'Each Gender - Bronze'!CD69*'Medal values'!$B$3, "") + IF(AND(CD$1 = CC$1, CC$2 = "Mixed"), 0.5*CC69, 0) + IF(AND(CD$1 = CE$1, CE$2 = "Mixed"), 0.5*CE69, 0)</f>
        <v>0</v>
      </c>
      <c r="CE69" s="5">
        <f>IF('Each Gender - Gold'!CE69+'Each Gender - Silver'!CE69+'Each Gender - Bronze'!CE69 &gt; 0, 'Each Gender - Gold'!CE69*'Medal values'!$B$1+'Each Gender - Silver'!CE69*'Medal values'!$B$2+'Each Gender - Bronze'!CE69*'Medal values'!$B$3, "") + IF(AND(CE$1 = CD$1, CD$2 = "Mixed"), 0.5*CD69, 0) + IF(AND(CE$1 = CF$1, CF$2 = "Mixed"), 0.5*CF69, 0)</f>
        <v>0</v>
      </c>
      <c r="CF69" s="5">
        <f>IF('Each Gender - Gold'!CF69+'Each Gender - Silver'!CF69+'Each Gender - Bronze'!CF69 &gt; 0, 'Each Gender - Gold'!CF69*'Medal values'!$B$1+'Each Gender - Silver'!CF69*'Medal values'!$B$2+'Each Gender - Bronze'!CF69*'Medal values'!$B$3, "") + IF(AND(CF$1 = CE$1, CE$2 = "Mixed"), 0.5*CE69, 0) + IF(AND(CF$1 = CG$1, CG$2 = "Mixed"), 0.5*CG69, 0)</f>
        <v>0</v>
      </c>
      <c r="CG69" s="5">
        <f>IF('Each Gender - Gold'!CG69+'Each Gender - Silver'!CG69+'Each Gender - Bronze'!CG69 &gt; 0, 'Each Gender - Gold'!CG69*'Medal values'!$B$1+'Each Gender - Silver'!CG69*'Medal values'!$B$2+'Each Gender - Bronze'!CG69*'Medal values'!$B$3, "") + IF(AND(CG$1 = CF$1, CF$2 = "Mixed"), 0.5*CF69, 0) + IF(AND(CG$1 = CH$1, CH$2 = "Mixed"), 0.5*CH69, 0)</f>
        <v>0</v>
      </c>
      <c r="CH69" s="5">
        <f>IF('Each Gender - Gold'!CH69+'Each Gender - Silver'!CH69+'Each Gender - Bronze'!CH69 &gt; 0, 'Each Gender - Gold'!CH69*'Medal values'!$B$1+'Each Gender - Silver'!CH69*'Medal values'!$B$2+'Each Gender - Bronze'!CH69*'Medal values'!$B$3, "") + IF(AND(CH$1 = CG$1, CG$2 = "Mixed"), 0.5*CG69, 0) + IF(AND(CH$1 = CI$1, CI$2 = "Mixed"), 0.5*CI69, 0)</f>
        <v>0</v>
      </c>
      <c r="CI69" s="5">
        <f>IF('Each Gender - Gold'!CI69+'Each Gender - Silver'!CI69+'Each Gender - Bronze'!CI69 &gt; 0, 'Each Gender - Gold'!CI69*'Medal values'!$B$1+'Each Gender - Silver'!CI69*'Medal values'!$B$2+'Each Gender - Bronze'!CI69*'Medal values'!$B$3, "") + IF(AND(CI$1 = CH$1, CH$2 = "Mixed"), 0.5*CH69, 0) + IF(AND(CI$1 = CJ$1, CJ$2 = "Mixed"), 0.5*CJ69, 0)</f>
        <v>0</v>
      </c>
      <c r="CJ69" s="5">
        <f>IF('Each Gender - Gold'!CJ69+'Each Gender - Silver'!CJ69+'Each Gender - Bronze'!CJ69 &gt; 0, 'Each Gender - Gold'!CJ69*'Medal values'!$B$1+'Each Gender - Silver'!CJ69*'Medal values'!$B$2+'Each Gender - Bronze'!CJ69*'Medal values'!$B$3, "") + IF(AND(CJ$1 = CI$1, CI$2 = "Mixed"), 0.5*CI69, 0) + IF(AND(CJ$1 = CK$1, CK$2 = "Mixed"), 0.5*CK69, 0)</f>
        <v>0</v>
      </c>
      <c r="CK69" s="5">
        <f>IF('Each Gender - Gold'!CK69+'Each Gender - Silver'!CK69+'Each Gender - Bronze'!CK69 &gt; 0, 'Each Gender - Gold'!CK69*'Medal values'!$B$1+'Each Gender - Silver'!CK69*'Medal values'!$B$2+'Each Gender - Bronze'!CK69*'Medal values'!$B$3, "") + IF(AND(CK$1 = CJ$1, CJ$2 = "Mixed"), 0.5*CJ69, 0) + IF(AND(CK$1 = CL$1, CL$2 = "Mixed"), 0.5*CL69, 0)</f>
        <v>0</v>
      </c>
      <c r="CL69" s="5">
        <f>IF('Each Gender - Gold'!CL69+'Each Gender - Silver'!CL69+'Each Gender - Bronze'!CL69 &gt; 0, 'Each Gender - Gold'!CL69*'Medal values'!$B$1+'Each Gender - Silver'!CL69*'Medal values'!$B$2+'Each Gender - Bronze'!CL69*'Medal values'!$B$3, "") + IF(AND(CL$1 = CK$1, CK$2 = "Mixed"), 0.5*CK69, 0) + IF(AND(CL$1 = CM$1, CM$2 = "Mixed"), 0.5*CM69, 0)</f>
        <v>0</v>
      </c>
      <c r="CM69" s="5">
        <f>IF('Each Gender - Gold'!CM69+'Each Gender - Silver'!CM69+'Each Gender - Bronze'!CM69 &gt; 0, 'Each Gender - Gold'!CM69*'Medal values'!$B$1+'Each Gender - Silver'!CM69*'Medal values'!$B$2+'Each Gender - Bronze'!CM69*'Medal values'!$B$3, "") + IF(AND(CM$1 = CL$1, CL$2 = "Mixed"), 0.5*CL69, 0) + IF(AND(CM$1 = CN$1, CN$2 = "Mixed"), 0.5*CN69, 0)</f>
        <v>0</v>
      </c>
      <c r="CN69" s="5">
        <f>IF('Each Gender - Gold'!CN69+'Each Gender - Silver'!CN69+'Each Gender - Bronze'!CN69 &gt; 0, 'Each Gender - Gold'!CN69*'Medal values'!$B$1+'Each Gender - Silver'!CN69*'Medal values'!$B$2+'Each Gender - Bronze'!CN69*'Medal values'!$B$3, "") + IF(AND(CN$1 = CM$1, CM$2 = "Mixed"), 0.5*CM69, 0) + IF(AND(CN$1 = CO$1, CO$2 = "Mixed"), 0.5*CO69, 0)</f>
        <v>0</v>
      </c>
      <c r="CO69" s="5">
        <f>IF('Each Gender - Gold'!CO69+'Each Gender - Silver'!CO69+'Each Gender - Bronze'!CO69 &gt; 0, 'Each Gender - Gold'!CO69*'Medal values'!$B$1+'Each Gender - Silver'!CO69*'Medal values'!$B$2+'Each Gender - Bronze'!CO69*'Medal values'!$B$3, "") + IF(AND(CO$1 = CN$1, CN$2 = "Mixed"), 0.5*CN69, 0) + IF(AND(CO$1 = CP$1, CP$2 = "Mixed"), 0.5*CP69, 0)</f>
        <v>0</v>
      </c>
      <c r="CP69" s="5">
        <f>IF('Each Gender - Gold'!CP69+'Each Gender - Silver'!CP69+'Each Gender - Bronze'!CP69 &gt; 0, 'Each Gender - Gold'!CP69*'Medal values'!$B$1+'Each Gender - Silver'!CP69*'Medal values'!$B$2+'Each Gender - Bronze'!CP69*'Medal values'!$B$3, "") + IF(AND(CP$1 = CO$1, CO$2 = "Mixed"), 0.5*CO69, 0) + IF(AND(CP$1 = CQ$1, CQ$2 = "Mixed"), 0.5*CQ69, 0)</f>
        <v>0</v>
      </c>
      <c r="CQ69" s="5">
        <f>IF('Each Gender - Gold'!CQ69+'Each Gender - Silver'!CQ69+'Each Gender - Bronze'!CQ69 &gt; 0, 'Each Gender - Gold'!CQ69*'Medal values'!$B$1+'Each Gender - Silver'!CQ69*'Medal values'!$B$2+'Each Gender - Bronze'!CQ69*'Medal values'!$B$3, "") + IF(AND(CQ$1 = CP$1, CP$2 = "Mixed"), 0.5*CP69, 0) + IF(AND(CQ$1 = CR$1, CR$2 = "Mixed"), 0.5*CR69, 0)</f>
        <v>0</v>
      </c>
      <c r="CR69" s="5">
        <f>IF('Each Gender - Gold'!CR69+'Each Gender - Silver'!CR69+'Each Gender - Bronze'!CR69 &gt; 0, 'Each Gender - Gold'!CR69*'Medal values'!$B$1+'Each Gender - Silver'!CR69*'Medal values'!$B$2+'Each Gender - Bronze'!CR69*'Medal values'!$B$3, "") + IF(AND(CR$1 = CQ$1, CQ$2 = "Mixed"), 0.5*CQ69, 0) + IF(AND(CR$1 = CS$1, CS$2 = "Mixed"), 0.5*CS69, 0)</f>
        <v>0</v>
      </c>
      <c r="CS69" s="5">
        <f>IF('Each Gender - Gold'!CS69+'Each Gender - Silver'!CS69+'Each Gender - Bronze'!CS69 &gt; 0, 'Each Gender - Gold'!CS69*'Medal values'!$B$1+'Each Gender - Silver'!CS69*'Medal values'!$B$2+'Each Gender - Bronze'!CS69*'Medal values'!$B$3, "") + IF(AND(CS$1 = CR$1, CR$2 = "Mixed"), 0.5*CR69, 0) + IF(AND(CS$1 = CT$1, CT$2 = "Mixed"), 0.5*CT69, 0)</f>
        <v>0</v>
      </c>
      <c r="CT69" s="5">
        <f>IF('Each Gender - Gold'!CT69+'Each Gender - Silver'!CT69+'Each Gender - Bronze'!CT69 &gt; 0, 'Each Gender - Gold'!CT69*'Medal values'!$B$1+'Each Gender - Silver'!CT69*'Medal values'!$B$2+'Each Gender - Bronze'!CT69*'Medal values'!$B$3, "") + IF(AND(CT$1 = CS$1, CS$2 = "Mixed"), 0.5*CS69, 0) + IF(AND(CT$1 = CU$1, CU$2 = "Mixed"), 0.5*CU69, 0)</f>
        <v>0</v>
      </c>
      <c r="CU69" s="5">
        <f>IF('Each Gender - Gold'!CU69+'Each Gender - Silver'!CU69+'Each Gender - Bronze'!CU69 &gt; 0, 'Each Gender - Gold'!CU69*'Medal values'!$B$1+'Each Gender - Silver'!CU69*'Medal values'!$B$2+'Each Gender - Bronze'!CU69*'Medal values'!$B$3, "") + IF(AND(CU$1 = CT$1, CT$2 = "Mixed"), 0.5*CT69, 0) + IF(AND(CU$1 = CV$1, CV$2 = "Mixed"), 0.5*CV69, 0)</f>
        <v>0</v>
      </c>
      <c r="CV69" s="5">
        <f>IF('Each Gender - Gold'!CV69+'Each Gender - Silver'!CV69+'Each Gender - Bronze'!CV69 &gt; 0, 'Each Gender - Gold'!CV69*'Medal values'!$B$1+'Each Gender - Silver'!CV69*'Medal values'!$B$2+'Each Gender - Bronze'!CV69*'Medal values'!$B$3, "") + IF(AND(CV$1 = CU$1, CU$2 = "Mixed"), 0.5*CU69, 0) + IF(AND(CV$1 = CW$1, CW$2 = "Mixed"), 0.5*CW69, 0)</f>
        <v>2.000001</v>
      </c>
      <c r="CW69" s="5">
        <f t="shared" ref="CW69:CX69" si="67">SUMIF($B$2:$CV$2,CW$2, $B69:$CV69)</f>
        <v>0</v>
      </c>
      <c r="CX69" s="5">
        <f t="shared" si="67"/>
        <v>3.000001</v>
      </c>
    </row>
    <row r="70">
      <c r="A70" s="5" t="str">
        <f>Countries!A68</f>
        <v>NOR</v>
      </c>
      <c r="B70" s="5">
        <f>IF('Each Gender - Gold'!B70+'Each Gender - Silver'!B70+'Each Gender - Bronze'!B70 &gt; 0, 'Each Gender - Gold'!B70*'Medal values'!$B$1+'Each Gender - Silver'!B70*'Medal values'!$B$2+'Each Gender - Bronze'!B70*'Medal values'!$B$3, "") + IF(AND(B$1 = A$1, A$2 = "Mixed"), 0.5*A70, 0) + IF(AND(B$1 = C$1, C$2 = "Mixed"), 0.5*C70, 0)</f>
        <v>0</v>
      </c>
      <c r="C70" s="5">
        <f>IF('Each Gender - Gold'!C70+'Each Gender - Silver'!C70+'Each Gender - Bronze'!C70 &gt; 0, 'Each Gender - Gold'!C70*'Medal values'!$B$1+'Each Gender - Silver'!C70*'Medal values'!$B$2+'Each Gender - Bronze'!C70*'Medal values'!$B$3, "") + IF(AND(C$1 = B$1, B$2 = "Mixed"), 0.5*B70, 0) + IF(AND(C$1 = D$1, D$2 = "Mixed"), 0.5*D70, 0)</f>
        <v>0</v>
      </c>
      <c r="D70" s="5">
        <f>IF('Each Gender - Gold'!D70+'Each Gender - Silver'!D70+'Each Gender - Bronze'!D70 &gt; 0, 'Each Gender - Gold'!D70*'Medal values'!$B$1+'Each Gender - Silver'!D70*'Medal values'!$B$2+'Each Gender - Bronze'!D70*'Medal values'!$B$3, "") + IF(AND(D$1 = C$1, C$2 = "Mixed"), 0.5*C70, 0) + IF(AND(D$1 = E$1, E$2 = "Mixed"), 0.5*E70, 0)</f>
        <v>0</v>
      </c>
      <c r="E70" s="5">
        <f>IF('Each Gender - Gold'!E70+'Each Gender - Silver'!E70+'Each Gender - Bronze'!E70 &gt; 0, 'Each Gender - Gold'!E70*'Medal values'!$B$1+'Each Gender - Silver'!E70*'Medal values'!$B$2+'Each Gender - Bronze'!E70*'Medal values'!$B$3, "") + IF(AND(E$1 = D$1, D$2 = "Mixed"), 0.5*D70, 0) + IF(AND(E$1 = F$1, F$2 = "Mixed"), 0.5*F70, 0)</f>
        <v>0</v>
      </c>
      <c r="F70" s="5">
        <f>IF('Each Gender - Gold'!F70+'Each Gender - Silver'!F70+'Each Gender - Bronze'!F70 &gt; 0, 'Each Gender - Gold'!F70*'Medal values'!$B$1+'Each Gender - Silver'!F70*'Medal values'!$B$2+'Each Gender - Bronze'!F70*'Medal values'!$B$3, "") + IF(AND(F$1 = E$1, E$2 = "Mixed"), 0.5*E70, 0) + IF(AND(F$1 = G$1, G$2 = "Mixed"), 0.5*G70, 0)</f>
        <v>0</v>
      </c>
      <c r="G70" s="5">
        <f>IF('Each Gender - Gold'!G70+'Each Gender - Silver'!G70+'Each Gender - Bronze'!G70 &gt; 0, 'Each Gender - Gold'!G70*'Medal values'!$B$1+'Each Gender - Silver'!G70*'Medal values'!$B$2+'Each Gender - Bronze'!G70*'Medal values'!$B$3, "") + IF(AND(G$1 = F$1, F$2 = "Mixed"), 0.5*F70, 0) + IF(AND(G$1 = H$1, H$2 = "Mixed"), 0.5*H70, 0)</f>
        <v>0</v>
      </c>
      <c r="H70" s="5">
        <f>IF('Each Gender - Gold'!H70+'Each Gender - Silver'!H70+'Each Gender - Bronze'!H70 &gt; 0, 'Each Gender - Gold'!H70*'Medal values'!$B$1+'Each Gender - Silver'!H70*'Medal values'!$B$2+'Each Gender - Bronze'!H70*'Medal values'!$B$3, "") + IF(AND(H$1 = G$1, G$2 = "Mixed"), 0.5*G70, 0) + IF(AND(H$1 = I$1, I$2 = "Mixed"), 0.5*I70, 0)</f>
        <v>0</v>
      </c>
      <c r="I70" s="5">
        <f>IF('Each Gender - Gold'!I70+'Each Gender - Silver'!I70+'Each Gender - Bronze'!I70 &gt; 0, 'Each Gender - Gold'!I70*'Medal values'!$B$1+'Each Gender - Silver'!I70*'Medal values'!$B$2+'Each Gender - Bronze'!I70*'Medal values'!$B$3, "") + IF(AND(I$1 = H$1, H$2 = "Mixed"), 0.5*H70, 0) + IF(AND(I$1 = J$1, J$2 = "Mixed"), 0.5*J70, 0)</f>
        <v>0</v>
      </c>
      <c r="J70" s="5">
        <f>IF('Each Gender - Gold'!J70+'Each Gender - Silver'!J70+'Each Gender - Bronze'!J70 &gt; 0, 'Each Gender - Gold'!J70*'Medal values'!$B$1+'Each Gender - Silver'!J70*'Medal values'!$B$2+'Each Gender - Bronze'!J70*'Medal values'!$B$3, "") + IF(AND(J$1 = I$1, I$2 = "Mixed"), 0.5*I70, 0) + IF(AND(J$1 = K$1, K$2 = "Mixed"), 0.5*K70, 0)</f>
        <v>8.002001</v>
      </c>
      <c r="K70" s="5">
        <f>IF('Each Gender - Gold'!K70+'Each Gender - Silver'!K70+'Each Gender - Bronze'!K70 &gt; 0, 'Each Gender - Gold'!K70*'Medal values'!$B$1+'Each Gender - Silver'!K70*'Medal values'!$B$2+'Each Gender - Bronze'!K70*'Medal values'!$B$3, "") + IF(AND(K$1 = J$1, J$2 = "Mixed"), 0.5*J70, 0) + IF(AND(K$1 = L$1, L$2 = "Mixed"), 0.5*L70, 0)</f>
        <v>0</v>
      </c>
      <c r="L70" s="5">
        <f>IF('Each Gender - Gold'!L70+'Each Gender - Silver'!L70+'Each Gender - Bronze'!L70 &gt; 0, 'Each Gender - Gold'!L70*'Medal values'!$B$1+'Each Gender - Silver'!L70*'Medal values'!$B$2+'Each Gender - Bronze'!L70*'Medal values'!$B$3, "") + IF(AND(L$1 = K$1, K$2 = "Mixed"), 0.5*K70, 0) + IF(AND(L$1 = M$1, M$2 = "Mixed"), 0.5*M70, 0)</f>
        <v>0</v>
      </c>
      <c r="M70" s="5">
        <f>IF('Each Gender - Gold'!M70+'Each Gender - Silver'!M70+'Each Gender - Bronze'!M70 &gt; 0, 'Each Gender - Gold'!M70*'Medal values'!$B$1+'Each Gender - Silver'!M70*'Medal values'!$B$2+'Each Gender - Bronze'!M70*'Medal values'!$B$3, "") + IF(AND(M$1 = L$1, L$2 = "Mixed"), 0.5*L70, 0) + IF(AND(M$1 = N$1, N$2 = "Mixed"), 0.5*N70, 0)</f>
        <v>0</v>
      </c>
      <c r="N70" s="5">
        <f>IF('Each Gender - Gold'!N70+'Each Gender - Silver'!N70+'Each Gender - Bronze'!N70 &gt; 0, 'Each Gender - Gold'!N70*'Medal values'!$B$1+'Each Gender - Silver'!N70*'Medal values'!$B$2+'Each Gender - Bronze'!N70*'Medal values'!$B$3, "") + IF(AND(N$1 = M$1, M$2 = "Mixed"), 0.5*M70, 0) + IF(AND(N$1 = O$1, O$2 = "Mixed"), 0.5*O70, 0)</f>
        <v>0</v>
      </c>
      <c r="O70" s="5">
        <f>IF('Each Gender - Gold'!O70+'Each Gender - Silver'!O70+'Each Gender - Bronze'!O70 &gt; 0, 'Each Gender - Gold'!O70*'Medal values'!$B$1+'Each Gender - Silver'!O70*'Medal values'!$B$2+'Each Gender - Bronze'!O70*'Medal values'!$B$3, "") + IF(AND(O$1 = N$1, N$2 = "Mixed"), 0.5*N70, 0) + IF(AND(O$1 = P$1, P$2 = "Mixed"), 0.5*P70, 0)</f>
        <v>0</v>
      </c>
      <c r="P70" s="5">
        <f>IF('Each Gender - Gold'!P70+'Each Gender - Silver'!P70+'Each Gender - Bronze'!P70 &gt; 0, 'Each Gender - Gold'!P70*'Medal values'!$B$1+'Each Gender - Silver'!P70*'Medal values'!$B$2+'Each Gender - Bronze'!P70*'Medal values'!$B$3, "") + IF(AND(P$1 = O$1, O$2 = "Mixed"), 0.5*O70, 0) + IF(AND(P$1 = Q$1, Q$2 = "Mixed"), 0.5*Q70, 0)</f>
        <v>0</v>
      </c>
      <c r="Q70" s="5">
        <f>IF('Each Gender - Gold'!Q70+'Each Gender - Silver'!Q70+'Each Gender - Bronze'!Q70 &gt; 0, 'Each Gender - Gold'!Q70*'Medal values'!$B$1+'Each Gender - Silver'!Q70*'Medal values'!$B$2+'Each Gender - Bronze'!Q70*'Medal values'!$B$3, "") + IF(AND(Q$1 = P$1, P$2 = "Mixed"), 0.5*P70, 0) + IF(AND(Q$1 = R$1, R$2 = "Mixed"), 0.5*R70, 0)</f>
        <v>0</v>
      </c>
      <c r="R70" s="5">
        <f>IF('Each Gender - Gold'!R70+'Each Gender - Silver'!R70+'Each Gender - Bronze'!R70 &gt; 0, 'Each Gender - Gold'!R70*'Medal values'!$B$1+'Each Gender - Silver'!R70*'Medal values'!$B$2+'Each Gender - Bronze'!R70*'Medal values'!$B$3, "") + IF(AND(R$1 = Q$1, Q$2 = "Mixed"), 0.5*Q70, 0) + IF(AND(R$1 = S$1, S$2 = "Mixed"), 0.5*S70, 0)</f>
        <v>0</v>
      </c>
      <c r="S70" s="5">
        <f>IF('Each Gender - Gold'!S70+'Each Gender - Silver'!S70+'Each Gender - Bronze'!S70 &gt; 0, 'Each Gender - Gold'!S70*'Medal values'!$B$1+'Each Gender - Silver'!S70*'Medal values'!$B$2+'Each Gender - Bronze'!S70*'Medal values'!$B$3, "") + IF(AND(S$1 = R$1, R$2 = "Mixed"), 0.5*R70, 0) + IF(AND(S$1 = T$1, T$2 = "Mixed"), 0.5*T70, 0)</f>
        <v>0</v>
      </c>
      <c r="T70" s="5">
        <f>IF('Each Gender - Gold'!T70+'Each Gender - Silver'!T70+'Each Gender - Bronze'!T70 &gt; 0, 'Each Gender - Gold'!T70*'Medal values'!$B$1+'Each Gender - Silver'!T70*'Medal values'!$B$2+'Each Gender - Bronze'!T70*'Medal values'!$B$3, "") + IF(AND(T$1 = S$1, S$2 = "Mixed"), 0.5*S70, 0) + IF(AND(T$1 = U$1, U$2 = "Mixed"), 0.5*U70, 0)</f>
        <v>3.001</v>
      </c>
      <c r="U70" s="5">
        <f>IF('Each Gender - Gold'!U70+'Each Gender - Silver'!U70+'Each Gender - Bronze'!U70 &gt; 0, 'Each Gender - Gold'!U70*'Medal values'!$B$1+'Each Gender - Silver'!U70*'Medal values'!$B$2+'Each Gender - Bronze'!U70*'Medal values'!$B$3, "") + IF(AND(U$1 = T$1, T$2 = "Mixed"), 0.5*T70, 0) + IF(AND(U$1 = V$1, V$2 = "Mixed"), 0.5*V70, 0)</f>
        <v>0</v>
      </c>
      <c r="V70" s="5">
        <f>IF('Each Gender - Gold'!V70+'Each Gender - Silver'!V70+'Each Gender - Bronze'!V70 &gt; 0, 'Each Gender - Gold'!V70*'Medal values'!$B$1+'Each Gender - Silver'!V70*'Medal values'!$B$2+'Each Gender - Bronze'!V70*'Medal values'!$B$3, "") + IF(AND(V$1 = U$1, U$2 = "Mixed"), 0.5*U70, 0) + IF(AND(V$1 = W$1, W$2 = "Mixed"), 0.5*W70, 0)</f>
        <v>0</v>
      </c>
      <c r="W70" s="5">
        <f>IF('Each Gender - Gold'!W70+'Each Gender - Silver'!W70+'Each Gender - Bronze'!W70 &gt; 0, 'Each Gender - Gold'!W70*'Medal values'!$B$1+'Each Gender - Silver'!W70*'Medal values'!$B$2+'Each Gender - Bronze'!W70*'Medal values'!$B$3, "") + IF(AND(W$1 = V$1, V$2 = "Mixed"), 0.5*V70, 0) + IF(AND(W$1 = X$1, X$2 = "Mixed"), 0.5*X70, 0)</f>
        <v>0</v>
      </c>
      <c r="X70" s="5">
        <f>IF('Each Gender - Gold'!X70+'Each Gender - Silver'!X70+'Each Gender - Bronze'!X70 &gt; 0, 'Each Gender - Gold'!X70*'Medal values'!$B$1+'Each Gender - Silver'!X70*'Medal values'!$B$2+'Each Gender - Bronze'!X70*'Medal values'!$B$3, "") + IF(AND(X$1 = W$1, W$2 = "Mixed"), 0.5*W70, 0) + IF(AND(X$1 = Y$1, Y$2 = "Mixed"), 0.5*Y70, 0)</f>
        <v>0</v>
      </c>
      <c r="Y70" s="5">
        <f>IF('Each Gender - Gold'!Y70+'Each Gender - Silver'!Y70+'Each Gender - Bronze'!Y70 &gt; 0, 'Each Gender - Gold'!Y70*'Medal values'!$B$1+'Each Gender - Silver'!Y70*'Medal values'!$B$2+'Each Gender - Bronze'!Y70*'Medal values'!$B$3, "") + IF(AND(Y$1 = X$1, X$2 = "Mixed"), 0.5*X70, 0) + IF(AND(Y$1 = Z$1, Z$2 = "Mixed"), 0.5*Z70, 0)</f>
        <v>0</v>
      </c>
      <c r="Z70" s="5">
        <f>IF('Each Gender - Gold'!Z70+'Each Gender - Silver'!Z70+'Each Gender - Bronze'!Z70 &gt; 0, 'Each Gender - Gold'!Z70*'Medal values'!$B$1+'Each Gender - Silver'!Z70*'Medal values'!$B$2+'Each Gender - Bronze'!Z70*'Medal values'!$B$3, "") + IF(AND(Z$1 = Y$1, Y$2 = "Mixed"), 0.5*Y70, 0) + IF(AND(Z$1 = AA$1, AA$2 = "Mixed"), 0.5*AA70, 0)</f>
        <v>0</v>
      </c>
      <c r="AA70" s="5">
        <f>IF('Each Gender - Gold'!AA70+'Each Gender - Silver'!AA70+'Each Gender - Bronze'!AA70 &gt; 0, 'Each Gender - Gold'!AA70*'Medal values'!$B$1+'Each Gender - Silver'!AA70*'Medal values'!$B$2+'Each Gender - Bronze'!AA70*'Medal values'!$B$3, "") + IF(AND(AA$1 = Z$1, Z$2 = "Mixed"), 0.5*Z70, 0) + IF(AND(AA$1 = AB$1, AB$2 = "Mixed"), 0.5*AB70, 0)</f>
        <v>0</v>
      </c>
      <c r="AB70" s="5">
        <f>IF('Each Gender - Gold'!AB70+'Each Gender - Silver'!AB70+'Each Gender - Bronze'!AB70 &gt; 0, 'Each Gender - Gold'!AB70*'Medal values'!$B$1+'Each Gender - Silver'!AB70*'Medal values'!$B$2+'Each Gender - Bronze'!AB70*'Medal values'!$B$3, "") + IF(AND(AB$1 = AA$1, AA$2 = "Mixed"), 0.5*AA70, 0) + IF(AND(AB$1 = AC$1, AC$2 = "Mixed"), 0.5*AC70, 0)</f>
        <v>0</v>
      </c>
      <c r="AC70" s="5">
        <f>IF('Each Gender - Gold'!AC70+'Each Gender - Silver'!AC70+'Each Gender - Bronze'!AC70 &gt; 0, 'Each Gender - Gold'!AC70*'Medal values'!$B$1+'Each Gender - Silver'!AC70*'Medal values'!$B$2+'Each Gender - Bronze'!AC70*'Medal values'!$B$3, "") + IF(AND(AC$1 = AB$1, AB$2 = "Mixed"), 0.5*AB70, 0) + IF(AND(AC$1 = AD$1, AD$2 = "Mixed"), 0.5*AD70, 0)</f>
        <v>0</v>
      </c>
      <c r="AD70" s="5">
        <f>IF('Each Gender - Gold'!AD70+'Each Gender - Silver'!AD70+'Each Gender - Bronze'!AD70 &gt; 0, 'Each Gender - Gold'!AD70*'Medal values'!$B$1+'Each Gender - Silver'!AD70*'Medal values'!$B$2+'Each Gender - Bronze'!AD70*'Medal values'!$B$3, "") + IF(AND(AD$1 = AC$1, AC$2 = "Mixed"), 0.5*AC70, 0) + IF(AND(AD$1 = AE$1, AE$2 = "Mixed"), 0.5*AE70, 0)</f>
        <v>0</v>
      </c>
      <c r="AE70" s="5">
        <f>IF('Each Gender - Gold'!AE70+'Each Gender - Silver'!AE70+'Each Gender - Bronze'!AE70 &gt; 0, 'Each Gender - Gold'!AE70*'Medal values'!$B$1+'Each Gender - Silver'!AE70*'Medal values'!$B$2+'Each Gender - Bronze'!AE70*'Medal values'!$B$3, "") + IF(AND(AE$1 = AD$1, AD$2 = "Mixed"), 0.5*AD70, 0) + IF(AND(AE$1 = AF$1, AF$2 = "Mixed"), 0.5*AF70, 0)</f>
        <v>0</v>
      </c>
      <c r="AF70" s="5">
        <f>IF('Each Gender - Gold'!AF70+'Each Gender - Silver'!AF70+'Each Gender - Bronze'!AF70 &gt; 0, 'Each Gender - Gold'!AF70*'Medal values'!$B$1+'Each Gender - Silver'!AF70*'Medal values'!$B$2+'Each Gender - Bronze'!AF70*'Medal values'!$B$3, "") + IF(AND(AF$1 = AE$1, AE$2 = "Mixed"), 0.5*AE70, 0) + IF(AND(AF$1 = AG$1, AG$2 = "Mixed"), 0.5*AG70, 0)</f>
        <v>0</v>
      </c>
      <c r="AG70" s="5">
        <f>IF('Each Gender - Gold'!AG70+'Each Gender - Silver'!AG70+'Each Gender - Bronze'!AG70 &gt; 0, 'Each Gender - Gold'!AG70*'Medal values'!$B$1+'Each Gender - Silver'!AG70*'Medal values'!$B$2+'Each Gender - Bronze'!AG70*'Medal values'!$B$3, "") + IF(AND(AG$1 = AF$1, AF$2 = "Mixed"), 0.5*AF70, 0) + IF(AND(AG$1 = AH$1, AH$2 = "Mixed"), 0.5*AH70, 0)</f>
        <v>0</v>
      </c>
      <c r="AH70" s="5">
        <f>IF('Each Gender - Gold'!AH70+'Each Gender - Silver'!AH70+'Each Gender - Bronze'!AH70 &gt; 0, 'Each Gender - Gold'!AH70*'Medal values'!$B$1+'Each Gender - Silver'!AH70*'Medal values'!$B$2+'Each Gender - Bronze'!AH70*'Medal values'!$B$3, "") + IF(AND(AH$1 = AG$1, AG$2 = "Mixed"), 0.5*AG70, 0) + IF(AND(AH$1 = AI$1, AI$2 = "Mixed"), 0.5*AI70, 0)</f>
        <v>0</v>
      </c>
      <c r="AI70" s="5">
        <f>IF('Each Gender - Gold'!AI70+'Each Gender - Silver'!AI70+'Each Gender - Bronze'!AI70 &gt; 0, 'Each Gender - Gold'!AI70*'Medal values'!$B$1+'Each Gender - Silver'!AI70*'Medal values'!$B$2+'Each Gender - Bronze'!AI70*'Medal values'!$B$3, "") + IF(AND(AI$1 = AH$1, AH$2 = "Mixed"), 0.5*AH70, 0) + IF(AND(AI$1 = AJ$1, AJ$2 = "Mixed"), 0.5*AJ70, 0)</f>
        <v>0</v>
      </c>
      <c r="AJ70" s="5">
        <f>IF('Each Gender - Gold'!AJ70+'Each Gender - Silver'!AJ70+'Each Gender - Bronze'!AJ70 &gt; 0, 'Each Gender - Gold'!AJ70*'Medal values'!$B$1+'Each Gender - Silver'!AJ70*'Medal values'!$B$2+'Each Gender - Bronze'!AJ70*'Medal values'!$B$3, "") + IF(AND(AJ$1 = AI$1, AI$2 = "Mixed"), 0.5*AI70, 0) + IF(AND(AJ$1 = AK$1, AK$2 = "Mixed"), 0.5*AK70, 0)</f>
        <v>0</v>
      </c>
      <c r="AK70" s="5">
        <f>IF('Each Gender - Gold'!AK70+'Each Gender - Silver'!AK70+'Each Gender - Bronze'!AK70 &gt; 0, 'Each Gender - Gold'!AK70*'Medal values'!$B$1+'Each Gender - Silver'!AK70*'Medal values'!$B$2+'Each Gender - Bronze'!AK70*'Medal values'!$B$3, "") + IF(AND(AK$1 = AJ$1, AJ$2 = "Mixed"), 0.5*AJ70, 0) + IF(AND(AK$1 = AL$1, AL$2 = "Mixed"), 0.5*AL70, 0)</f>
        <v>0</v>
      </c>
      <c r="AL70" s="5">
        <f>IF('Each Gender - Gold'!AL70+'Each Gender - Silver'!AL70+'Each Gender - Bronze'!AL70 &gt; 0, 'Each Gender - Gold'!AL70*'Medal values'!$B$1+'Each Gender - Silver'!AL70*'Medal values'!$B$2+'Each Gender - Bronze'!AL70*'Medal values'!$B$3, "") + IF(AND(AL$1 = AK$1, AK$2 = "Mixed"), 0.5*AK70, 0) + IF(AND(AL$1 = AM$1, AM$2 = "Mixed"), 0.5*AM70, 0)</f>
        <v>0</v>
      </c>
      <c r="AM70" s="5">
        <f>IF('Each Gender - Gold'!AM70+'Each Gender - Silver'!AM70+'Each Gender - Bronze'!AM70 &gt; 0, 'Each Gender - Gold'!AM70*'Medal values'!$B$1+'Each Gender - Silver'!AM70*'Medal values'!$B$2+'Each Gender - Bronze'!AM70*'Medal values'!$B$3, "") + IF(AND(AM$1 = AL$1, AL$2 = "Mixed"), 0.5*AL70, 0) + IF(AND(AM$1 = AN$1, AN$2 = "Mixed"), 0.5*AN70, 0)</f>
        <v>0</v>
      </c>
      <c r="AN70" s="5">
        <f>IF('Each Gender - Gold'!AN70+'Each Gender - Silver'!AN70+'Each Gender - Bronze'!AN70 &gt; 0, 'Each Gender - Gold'!AN70*'Medal values'!$B$1+'Each Gender - Silver'!AN70*'Medal values'!$B$2+'Each Gender - Bronze'!AN70*'Medal values'!$B$3, "") + IF(AND(AN$1 = AM$1, AM$2 = "Mixed"), 0.5*AM70, 0) + IF(AND(AN$1 = AO$1, AO$2 = "Mixed"), 0.5*AO70, 0)</f>
        <v>0</v>
      </c>
      <c r="AO70" s="5">
        <f>IF('Each Gender - Gold'!AO70+'Each Gender - Silver'!AO70+'Each Gender - Bronze'!AO70 &gt; 0, 'Each Gender - Gold'!AO70*'Medal values'!$B$1+'Each Gender - Silver'!AO70*'Medal values'!$B$2+'Each Gender - Bronze'!AO70*'Medal values'!$B$3, "") + IF(AND(AO$1 = AN$1, AN$2 = "Mixed"), 0.5*AN70, 0) + IF(AND(AO$1 = AP$1, AP$2 = "Mixed"), 0.5*AP70, 0)</f>
        <v>0</v>
      </c>
      <c r="AP70" s="5">
        <f>IF('Each Gender - Gold'!AP70+'Each Gender - Silver'!AP70+'Each Gender - Bronze'!AP70 &gt; 0, 'Each Gender - Gold'!AP70*'Medal values'!$B$1+'Each Gender - Silver'!AP70*'Medal values'!$B$2+'Each Gender - Bronze'!AP70*'Medal values'!$B$3, "") + IF(AND(AP$1 = AO$1, AO$2 = "Mixed"), 0.5*AO70, 0) + IF(AND(AP$1 = AQ$1, AQ$2 = "Mixed"), 0.5*AQ70, 0)</f>
        <v>0</v>
      </c>
      <c r="AQ70" s="5">
        <f>IF('Each Gender - Gold'!AQ70+'Each Gender - Silver'!AQ70+'Each Gender - Bronze'!AQ70 &gt; 0, 'Each Gender - Gold'!AQ70*'Medal values'!$B$1+'Each Gender - Silver'!AQ70*'Medal values'!$B$2+'Each Gender - Bronze'!AQ70*'Medal values'!$B$3, "") + IF(AND(AQ$1 = AP$1, AP$2 = "Mixed"), 0.5*AP70, 0) + IF(AND(AQ$1 = AR$1, AR$2 = "Mixed"), 0.5*AR70, 0)</f>
        <v>0</v>
      </c>
      <c r="AR70" s="5">
        <f>IF('Each Gender - Gold'!AR70+'Each Gender - Silver'!AR70+'Each Gender - Bronze'!AR70 &gt; 0, 'Each Gender - Gold'!AR70*'Medal values'!$B$1+'Each Gender - Silver'!AR70*'Medal values'!$B$2+'Each Gender - Bronze'!AR70*'Medal values'!$B$3, "") + IF(AND(AR$1 = AQ$1, AQ$2 = "Mixed"), 0.5*AQ70, 0) + IF(AND(AR$1 = AS$1, AS$2 = "Mixed"), 0.5*AS70, 0)</f>
        <v>0</v>
      </c>
      <c r="AS70" s="5">
        <f>IF('Each Gender - Gold'!AS70+'Each Gender - Silver'!AS70+'Each Gender - Bronze'!AS70 &gt; 0, 'Each Gender - Gold'!AS70*'Medal values'!$B$1+'Each Gender - Silver'!AS70*'Medal values'!$B$2+'Each Gender - Bronze'!AS70*'Medal values'!$B$3, "") + IF(AND(AS$1 = AR$1, AR$2 = "Mixed"), 0.5*AR70, 0) + IF(AND(AS$1 = AT$1, AT$2 = "Mixed"), 0.5*AT70, 0)</f>
        <v>0</v>
      </c>
      <c r="AT70" s="5">
        <f>IF('Each Gender - Gold'!AT70+'Each Gender - Silver'!AT70+'Each Gender - Bronze'!AT70 &gt; 0, 'Each Gender - Gold'!AT70*'Medal values'!$B$1+'Each Gender - Silver'!AT70*'Medal values'!$B$2+'Each Gender - Bronze'!AT70*'Medal values'!$B$3, "") + IF(AND(AT$1 = AS$1, AS$2 = "Mixed"), 0.5*AS70, 0) + IF(AND(AT$1 = AU$1, AU$2 = "Mixed"), 0.5*AU70, 0)</f>
        <v>0</v>
      </c>
      <c r="AU70" s="5">
        <f>IF('Each Gender - Gold'!AU70+'Each Gender - Silver'!AU70+'Each Gender - Bronze'!AU70 &gt; 0, 'Each Gender - Gold'!AU70*'Medal values'!$B$1+'Each Gender - Silver'!AU70*'Medal values'!$B$2+'Each Gender - Bronze'!AU70*'Medal values'!$B$3, "") + IF(AND(AU$1 = AT$1, AT$2 = "Mixed"), 0.5*AT70, 0) + IF(AND(AU$1 = AV$1, AV$2 = "Mixed"), 0.5*AV70, 0)</f>
        <v>0</v>
      </c>
      <c r="AV70" s="5">
        <f>IF('Each Gender - Gold'!AV70+'Each Gender - Silver'!AV70+'Each Gender - Bronze'!AV70 &gt; 0, 'Each Gender - Gold'!AV70*'Medal values'!$B$1+'Each Gender - Silver'!AV70*'Medal values'!$B$2+'Each Gender - Bronze'!AV70*'Medal values'!$B$3, "") + IF(AND(AV$1 = AU$1, AU$2 = "Mixed"), 0.5*AU70, 0) + IF(AND(AV$1 = AW$1, AW$2 = "Mixed"), 0.5*AW70, 0)</f>
        <v>1</v>
      </c>
      <c r="AW70" s="5">
        <f>IF('Each Gender - Gold'!AW70+'Each Gender - Silver'!AW70+'Each Gender - Bronze'!AW70 &gt; 0, 'Each Gender - Gold'!AW70*'Medal values'!$B$1+'Each Gender - Silver'!AW70*'Medal values'!$B$2+'Each Gender - Bronze'!AW70*'Medal values'!$B$3, "") + IF(AND(AW$1 = AV$1, AV$2 = "Mixed"), 0.5*AV70, 0) + IF(AND(AW$1 = AX$1, AX$2 = "Mixed"), 0.5*AX70, 0)</f>
        <v>0</v>
      </c>
      <c r="AX70" s="5">
        <f>IF('Each Gender - Gold'!AX70+'Each Gender - Silver'!AX70+'Each Gender - Bronze'!AX70 &gt; 0, 'Each Gender - Gold'!AX70*'Medal values'!$B$1+'Each Gender - Silver'!AX70*'Medal values'!$B$2+'Each Gender - Bronze'!AX70*'Medal values'!$B$3, "") + IF(AND(AX$1 = AW$1, AW$2 = "Mixed"), 0.5*AW70, 0) + IF(AND(AX$1 = AY$1, AY$2 = "Mixed"), 0.5*AY70, 0)</f>
        <v>0</v>
      </c>
      <c r="AY70" s="5">
        <f>IF('Each Gender - Gold'!AY70+'Each Gender - Silver'!AY70+'Each Gender - Bronze'!AY70 &gt; 0, 'Each Gender - Gold'!AY70*'Medal values'!$B$1+'Each Gender - Silver'!AY70*'Medal values'!$B$2+'Each Gender - Bronze'!AY70*'Medal values'!$B$3, "") + IF(AND(AY$1 = AX$1, AX$2 = "Mixed"), 0.5*AX70, 0) + IF(AND(AY$1 = AZ$1, AZ$2 = "Mixed"), 0.5*AZ70, 0)</f>
        <v>0</v>
      </c>
      <c r="AZ70" s="5">
        <f>IF('Each Gender - Gold'!AZ70+'Each Gender - Silver'!AZ70+'Each Gender - Bronze'!AZ70 &gt; 0, 'Each Gender - Gold'!AZ70*'Medal values'!$B$1+'Each Gender - Silver'!AZ70*'Medal values'!$B$2+'Each Gender - Bronze'!AZ70*'Medal values'!$B$3, "") + IF(AND(AZ$1 = AY$1, AY$2 = "Mixed"), 0.5*AY70, 0) + IF(AND(AZ$1 = BA$1, BA$2 = "Mixed"), 0.5*BA70, 0)</f>
        <v>0</v>
      </c>
      <c r="BA70" s="5">
        <f>IF('Each Gender - Gold'!BA70+'Each Gender - Silver'!BA70+'Each Gender - Bronze'!BA70 &gt; 0, 'Each Gender - Gold'!BA70*'Medal values'!$B$1+'Each Gender - Silver'!BA70*'Medal values'!$B$2+'Each Gender - Bronze'!BA70*'Medal values'!$B$3, "") + IF(AND(BA$1 = AZ$1, AZ$2 = "Mixed"), 0.5*AZ70, 0) + IF(AND(BA$1 = BB$1, BB$2 = "Mixed"), 0.5*BB70, 0)</f>
        <v>0</v>
      </c>
      <c r="BB70" s="5">
        <f>IF('Each Gender - Gold'!BB70+'Each Gender - Silver'!BB70+'Each Gender - Bronze'!BB70 &gt; 0, 'Each Gender - Gold'!BB70*'Medal values'!$B$1+'Each Gender - Silver'!BB70*'Medal values'!$B$2+'Each Gender - Bronze'!BB70*'Medal values'!$B$3, "") + IF(AND(BB$1 = BA$1, BA$2 = "Mixed"), 0.5*BA70, 0) + IF(AND(BB$1 = BC$1, BC$2 = "Mixed"), 0.5*BC70, 0)</f>
        <v>0</v>
      </c>
      <c r="BC70" s="5">
        <f>IF('Each Gender - Gold'!BC70+'Each Gender - Silver'!BC70+'Each Gender - Bronze'!BC70 &gt; 0, 'Each Gender - Gold'!BC70*'Medal values'!$B$1+'Each Gender - Silver'!BC70*'Medal values'!$B$2+'Each Gender - Bronze'!BC70*'Medal values'!$B$3, "") + IF(AND(BC$1 = BB$1, BB$2 = "Mixed"), 0.5*BB70, 0) + IF(AND(BC$1 = BD$1, BD$2 = "Mixed"), 0.5*BD70, 0)</f>
        <v>0</v>
      </c>
      <c r="BD70" s="5">
        <f>IF('Each Gender - Gold'!BD70+'Each Gender - Silver'!BD70+'Each Gender - Bronze'!BD70 &gt; 0, 'Each Gender - Gold'!BD70*'Medal values'!$B$1+'Each Gender - Silver'!BD70*'Medal values'!$B$2+'Each Gender - Bronze'!BD70*'Medal values'!$B$3, "") + IF(AND(BD$1 = BC$1, BC$2 = "Mixed"), 0.5*BC70, 0) + IF(AND(BD$1 = BE$1, BE$2 = "Mixed"), 0.5*BE70, 0)</f>
        <v>0</v>
      </c>
      <c r="BE70" s="5">
        <f>IF('Each Gender - Gold'!BE70+'Each Gender - Silver'!BE70+'Each Gender - Bronze'!BE70 &gt; 0, 'Each Gender - Gold'!BE70*'Medal values'!$B$1+'Each Gender - Silver'!BE70*'Medal values'!$B$2+'Each Gender - Bronze'!BE70*'Medal values'!$B$3, "") + IF(AND(BE$1 = BD$1, BD$2 = "Mixed"), 0.5*BD70, 0) + IF(AND(BE$1 = BF$1, BF$2 = "Mixed"), 0.5*BF70, 0)</f>
        <v>0</v>
      </c>
      <c r="BF70" s="5">
        <f>IF('Each Gender - Gold'!BF70+'Each Gender - Silver'!BF70+'Each Gender - Bronze'!BF70 &gt; 0, 'Each Gender - Gold'!BF70*'Medal values'!$B$1+'Each Gender - Silver'!BF70*'Medal values'!$B$2+'Each Gender - Bronze'!BF70*'Medal values'!$B$3, "") + IF(AND(BF$1 = BE$1, BE$2 = "Mixed"), 0.5*BE70, 0) + IF(AND(BF$1 = BG$1, BG$2 = "Mixed"), 0.5*BG70, 0)</f>
        <v>0</v>
      </c>
      <c r="BG70" s="5">
        <f>IF('Each Gender - Gold'!BG70+'Each Gender - Silver'!BG70+'Each Gender - Bronze'!BG70 &gt; 0, 'Each Gender - Gold'!BG70*'Medal values'!$B$1+'Each Gender - Silver'!BG70*'Medal values'!$B$2+'Each Gender - Bronze'!BG70*'Medal values'!$B$3, "") + IF(AND(BG$1 = BF$1, BF$2 = "Mixed"), 0.5*BF70, 0) + IF(AND(BG$1 = BH$1, BH$2 = "Mixed"), 0.5*BH70, 0)</f>
        <v>0</v>
      </c>
      <c r="BH70" s="5">
        <f>IF('Each Gender - Gold'!BH70+'Each Gender - Silver'!BH70+'Each Gender - Bronze'!BH70 &gt; 0, 'Each Gender - Gold'!BH70*'Medal values'!$B$1+'Each Gender - Silver'!BH70*'Medal values'!$B$2+'Each Gender - Bronze'!BH70*'Medal values'!$B$3, "") + IF(AND(BH$1 = BG$1, BG$2 = "Mixed"), 0.5*BG70, 0) + IF(AND(BH$1 = BI$1, BI$2 = "Mixed"), 0.5*BI70, 0)</f>
        <v>0</v>
      </c>
      <c r="BI70" s="5">
        <f>IF('Each Gender - Gold'!BI70+'Each Gender - Silver'!BI70+'Each Gender - Bronze'!BI70 &gt; 0, 'Each Gender - Gold'!BI70*'Medal values'!$B$1+'Each Gender - Silver'!BI70*'Medal values'!$B$2+'Each Gender - Bronze'!BI70*'Medal values'!$B$3, "") + IF(AND(BI$1 = BH$1, BH$2 = "Mixed"), 0.5*BH70, 0) + IF(AND(BI$1 = BJ$1, BJ$2 = "Mixed"), 0.5*BJ70, 0)</f>
        <v>2.000001</v>
      </c>
      <c r="BJ70" s="5">
        <f>IF('Each Gender - Gold'!BJ70+'Each Gender - Silver'!BJ70+'Each Gender - Bronze'!BJ70 &gt; 0, 'Each Gender - Gold'!BJ70*'Medal values'!$B$1+'Each Gender - Silver'!BJ70*'Medal values'!$B$2+'Each Gender - Bronze'!BJ70*'Medal values'!$B$3, "") + IF(AND(BJ$1 = BI$1, BI$2 = "Mixed"), 0.5*BI70, 0) + IF(AND(BJ$1 = BK$1, BK$2 = "Mixed"), 0.5*BK70, 0)</f>
        <v>0</v>
      </c>
      <c r="BK70" s="5">
        <f>IF('Each Gender - Gold'!BK70+'Each Gender - Silver'!BK70+'Each Gender - Bronze'!BK70 &gt; 0, 'Each Gender - Gold'!BK70*'Medal values'!$B$1+'Each Gender - Silver'!BK70*'Medal values'!$B$2+'Each Gender - Bronze'!BK70*'Medal values'!$B$3, "") + IF(AND(BK$1 = BJ$1, BJ$2 = "Mixed"), 0.5*BJ70, 0) + IF(AND(BK$1 = BL$1, BL$2 = "Mixed"), 0.5*BL70, 0)</f>
        <v>0</v>
      </c>
      <c r="BL70" s="5">
        <f>IF('Each Gender - Gold'!BL70+'Each Gender - Silver'!BL70+'Each Gender - Bronze'!BL70 &gt; 0, 'Each Gender - Gold'!BL70*'Medal values'!$B$1+'Each Gender - Silver'!BL70*'Medal values'!$B$2+'Each Gender - Bronze'!BL70*'Medal values'!$B$3, "") + IF(AND(BL$1 = BK$1, BK$2 = "Mixed"), 0.5*BK70, 0) + IF(AND(BL$1 = BM$1, BM$2 = "Mixed"), 0.5*BM70, 0)</f>
        <v>0</v>
      </c>
      <c r="BM70" s="5">
        <f>IF('Each Gender - Gold'!BM70+'Each Gender - Silver'!BM70+'Each Gender - Bronze'!BM70 &gt; 0, 'Each Gender - Gold'!BM70*'Medal values'!$B$1+'Each Gender - Silver'!BM70*'Medal values'!$B$2+'Each Gender - Bronze'!BM70*'Medal values'!$B$3, "") + IF(AND(BM$1 = BL$1, BL$2 = "Mixed"), 0.5*BL70, 0) + IF(AND(BM$1 = BN$1, BN$2 = "Mixed"), 0.5*BN70, 0)</f>
        <v>1</v>
      </c>
      <c r="BN70" s="5">
        <f>IF('Each Gender - Gold'!BN70+'Each Gender - Silver'!BN70+'Each Gender - Bronze'!BN70 &gt; 0, 'Each Gender - Gold'!BN70*'Medal values'!$B$1+'Each Gender - Silver'!BN70*'Medal values'!$B$2+'Each Gender - Bronze'!BN70*'Medal values'!$B$3, "") + IF(AND(BN$1 = BM$1, BM$2 = "Mixed"), 0.5*BM70, 0) + IF(AND(BN$1 = BO$1, BO$2 = "Mixed"), 0.5*BO70, 0)</f>
        <v>0</v>
      </c>
      <c r="BO70" s="5">
        <f>IF('Each Gender - Gold'!BO70+'Each Gender - Silver'!BO70+'Each Gender - Bronze'!BO70 &gt; 0, 'Each Gender - Gold'!BO70*'Medal values'!$B$1+'Each Gender - Silver'!BO70*'Medal values'!$B$2+'Each Gender - Bronze'!BO70*'Medal values'!$B$3, "") + IF(AND(BO$1 = BN$1, BN$2 = "Mixed"), 0.5*BN70, 0) + IF(AND(BO$1 = BP$1, BP$2 = "Mixed"), 0.5*BP70, 0)</f>
        <v>0</v>
      </c>
      <c r="BP70" s="5">
        <f>IF('Each Gender - Gold'!BP70+'Each Gender - Silver'!BP70+'Each Gender - Bronze'!BP70 &gt; 0, 'Each Gender - Gold'!BP70*'Medal values'!$B$1+'Each Gender - Silver'!BP70*'Medal values'!$B$2+'Each Gender - Bronze'!BP70*'Medal values'!$B$3, "") + IF(AND(BP$1 = BO$1, BO$2 = "Mixed"), 0.5*BO70, 0) + IF(AND(BP$1 = BQ$1, BQ$2 = "Mixed"), 0.5*BQ70, 0)</f>
        <v>0</v>
      </c>
      <c r="BQ70" s="5">
        <f>IF('Each Gender - Gold'!BQ70+'Each Gender - Silver'!BQ70+'Each Gender - Bronze'!BQ70 &gt; 0, 'Each Gender - Gold'!BQ70*'Medal values'!$B$1+'Each Gender - Silver'!BQ70*'Medal values'!$B$2+'Each Gender - Bronze'!BQ70*'Medal values'!$B$3, "") + IF(AND(BQ$1 = BP$1, BP$2 = "Mixed"), 0.5*BP70, 0) + IF(AND(BQ$1 = BR$1, BR$2 = "Mixed"), 0.5*BR70, 0)</f>
        <v>0</v>
      </c>
      <c r="BR70" s="5">
        <f>IF('Each Gender - Gold'!BR70+'Each Gender - Silver'!BR70+'Each Gender - Bronze'!BR70 &gt; 0, 'Each Gender - Gold'!BR70*'Medal values'!$B$1+'Each Gender - Silver'!BR70*'Medal values'!$B$2+'Each Gender - Bronze'!BR70*'Medal values'!$B$3, "") + IF(AND(BR$1 = BQ$1, BQ$2 = "Mixed"), 0.5*BQ70, 0) + IF(AND(BR$1 = BS$1, BS$2 = "Mixed"), 0.5*BS70, 0)</f>
        <v>0</v>
      </c>
      <c r="BS70" s="5">
        <f>IF('Each Gender - Gold'!BS70+'Each Gender - Silver'!BS70+'Each Gender - Bronze'!BS70 &gt; 0, 'Each Gender - Gold'!BS70*'Medal values'!$B$1+'Each Gender - Silver'!BS70*'Medal values'!$B$2+'Each Gender - Bronze'!BS70*'Medal values'!$B$3, "") + IF(AND(BS$1 = BR$1, BR$2 = "Mixed"), 0.5*BR70, 0) + IF(AND(BS$1 = BT$1, BT$2 = "Mixed"), 0.5*BT70, 0)</f>
        <v>0</v>
      </c>
      <c r="BT70" s="5">
        <f>IF('Each Gender - Gold'!BT70+'Each Gender - Silver'!BT70+'Each Gender - Bronze'!BT70 &gt; 0, 'Each Gender - Gold'!BT70*'Medal values'!$B$1+'Each Gender - Silver'!BT70*'Medal values'!$B$2+'Each Gender - Bronze'!BT70*'Medal values'!$B$3, "") + IF(AND(BT$1 = BS$1, BS$2 = "Mixed"), 0.5*BS70, 0) + IF(AND(BT$1 = BU$1, BU$2 = "Mixed"), 0.5*BU70, 0)</f>
        <v>0</v>
      </c>
      <c r="BU70" s="5">
        <f>IF('Each Gender - Gold'!BU70+'Each Gender - Silver'!BU70+'Each Gender - Bronze'!BU70 &gt; 0, 'Each Gender - Gold'!BU70*'Medal values'!$B$1+'Each Gender - Silver'!BU70*'Medal values'!$B$2+'Each Gender - Bronze'!BU70*'Medal values'!$B$3, "") + IF(AND(BU$1 = BT$1, BT$2 = "Mixed"), 0.5*BT70, 0) + IF(AND(BU$1 = BV$1, BV$2 = "Mixed"), 0.5*BV70, 0)</f>
        <v>0</v>
      </c>
      <c r="BV70" s="5">
        <f>IF('Each Gender - Gold'!BV70+'Each Gender - Silver'!BV70+'Each Gender - Bronze'!BV70 &gt; 0, 'Each Gender - Gold'!BV70*'Medal values'!$B$1+'Each Gender - Silver'!BV70*'Medal values'!$B$2+'Each Gender - Bronze'!BV70*'Medal values'!$B$3, "") + IF(AND(BV$1 = BU$1, BU$2 = "Mixed"), 0.5*BU70, 0) + IF(AND(BV$1 = BW$1, BW$2 = "Mixed"), 0.5*BW70, 0)</f>
        <v>0</v>
      </c>
      <c r="BW70" s="5">
        <f>IF('Each Gender - Gold'!BW70+'Each Gender - Silver'!BW70+'Each Gender - Bronze'!BW70 &gt; 0, 'Each Gender - Gold'!BW70*'Medal values'!$B$1+'Each Gender - Silver'!BW70*'Medal values'!$B$2+'Each Gender - Bronze'!BW70*'Medal values'!$B$3, "") + IF(AND(BW$1 = BV$1, BV$2 = "Mixed"), 0.5*BV70, 0) + IF(AND(BW$1 = BX$1, BX$2 = "Mixed"), 0.5*BX70, 0)</f>
        <v>0</v>
      </c>
      <c r="BX70" s="5">
        <f>IF('Each Gender - Gold'!BX70+'Each Gender - Silver'!BX70+'Each Gender - Bronze'!BX70 &gt; 0, 'Each Gender - Gold'!BX70*'Medal values'!$B$1+'Each Gender - Silver'!BX70*'Medal values'!$B$2+'Each Gender - Bronze'!BX70*'Medal values'!$B$3, "") + IF(AND(BX$1 = BW$1, BW$2 = "Mixed"), 0.5*BW70, 0) + IF(AND(BX$1 = BY$1, BY$2 = "Mixed"), 0.5*BY70, 0)</f>
        <v>0</v>
      </c>
      <c r="BY70" s="5">
        <f>IF('Each Gender - Gold'!BY70+'Each Gender - Silver'!BY70+'Each Gender - Bronze'!BY70 &gt; 0, 'Each Gender - Gold'!BY70*'Medal values'!$B$1+'Each Gender - Silver'!BY70*'Medal values'!$B$2+'Each Gender - Bronze'!BY70*'Medal values'!$B$3, "") + IF(AND(BY$1 = BX$1, BX$2 = "Mixed"), 0.5*BX70, 0) + IF(AND(BY$1 = BZ$1, BZ$2 = "Mixed"), 0.5*BZ70, 0)</f>
        <v>0</v>
      </c>
      <c r="BZ70" s="5">
        <f>IF('Each Gender - Gold'!BZ70+'Each Gender - Silver'!BZ70+'Each Gender - Bronze'!BZ70 &gt; 0, 'Each Gender - Gold'!BZ70*'Medal values'!$B$1+'Each Gender - Silver'!BZ70*'Medal values'!$B$2+'Each Gender - Bronze'!BZ70*'Medal values'!$B$3, "") + IF(AND(BZ$1 = BY$1, BY$2 = "Mixed"), 0.5*BY70, 0) + IF(AND(BZ$1 = CA$1, CA$2 = "Mixed"), 0.5*CA70, 0)</f>
        <v>0</v>
      </c>
      <c r="CA70" s="5">
        <f>IF('Each Gender - Gold'!CA70+'Each Gender - Silver'!CA70+'Each Gender - Bronze'!CA70 &gt; 0, 'Each Gender - Gold'!CA70*'Medal values'!$B$1+'Each Gender - Silver'!CA70*'Medal values'!$B$2+'Each Gender - Bronze'!CA70*'Medal values'!$B$3, "") + IF(AND(CA$1 = BZ$1, BZ$2 = "Mixed"), 0.5*BZ70, 0) + IF(AND(CA$1 = CB$1, CB$2 = "Mixed"), 0.5*CB70, 0)</f>
        <v>0</v>
      </c>
      <c r="CB70" s="5">
        <f>IF('Each Gender - Gold'!CB70+'Each Gender - Silver'!CB70+'Each Gender - Bronze'!CB70 &gt; 0, 'Each Gender - Gold'!CB70*'Medal values'!$B$1+'Each Gender - Silver'!CB70*'Medal values'!$B$2+'Each Gender - Bronze'!CB70*'Medal values'!$B$3, "") + IF(AND(CB$1 = CA$1, CA$2 = "Mixed"), 0.5*CA70, 0) + IF(AND(CB$1 = CC$1, CC$2 = "Mixed"), 0.5*CC70, 0)</f>
        <v>0</v>
      </c>
      <c r="CC70" s="5">
        <f>IF('Each Gender - Gold'!CC70+'Each Gender - Silver'!CC70+'Each Gender - Bronze'!CC70 &gt; 0, 'Each Gender - Gold'!CC70*'Medal values'!$B$1+'Each Gender - Silver'!CC70*'Medal values'!$B$2+'Each Gender - Bronze'!CC70*'Medal values'!$B$3, "") + IF(AND(CC$1 = CB$1, CB$2 = "Mixed"), 0.5*CB70, 0) + IF(AND(CC$1 = CD$1, CD$2 = "Mixed"), 0.5*CD70, 0)</f>
        <v>0</v>
      </c>
      <c r="CD70" s="5">
        <f>IF('Each Gender - Gold'!CD70+'Each Gender - Silver'!CD70+'Each Gender - Bronze'!CD70 &gt; 0, 'Each Gender - Gold'!CD70*'Medal values'!$B$1+'Each Gender - Silver'!CD70*'Medal values'!$B$2+'Each Gender - Bronze'!CD70*'Medal values'!$B$3, "") + IF(AND(CD$1 = CC$1, CC$2 = "Mixed"), 0.5*CC70, 0) + IF(AND(CD$1 = CE$1, CE$2 = "Mixed"), 0.5*CE70, 0)</f>
        <v>0</v>
      </c>
      <c r="CE70" s="5">
        <f>IF('Each Gender - Gold'!CE70+'Each Gender - Silver'!CE70+'Each Gender - Bronze'!CE70 &gt; 0, 'Each Gender - Gold'!CE70*'Medal values'!$B$1+'Each Gender - Silver'!CE70*'Medal values'!$B$2+'Each Gender - Bronze'!CE70*'Medal values'!$B$3, "") + IF(AND(CE$1 = CD$1, CD$2 = "Mixed"), 0.5*CD70, 0) + IF(AND(CE$1 = CF$1, CF$2 = "Mixed"), 0.5*CF70, 0)</f>
        <v>0</v>
      </c>
      <c r="CF70" s="5">
        <f>IF('Each Gender - Gold'!CF70+'Each Gender - Silver'!CF70+'Each Gender - Bronze'!CF70 &gt; 0, 'Each Gender - Gold'!CF70*'Medal values'!$B$1+'Each Gender - Silver'!CF70*'Medal values'!$B$2+'Each Gender - Bronze'!CF70*'Medal values'!$B$3, "") + IF(AND(CF$1 = CE$1, CE$2 = "Mixed"), 0.5*CE70, 0) + IF(AND(CF$1 = CG$1, CG$2 = "Mixed"), 0.5*CG70, 0)</f>
        <v>0</v>
      </c>
      <c r="CG70" s="5">
        <f>IF('Each Gender - Gold'!CG70+'Each Gender - Silver'!CG70+'Each Gender - Bronze'!CG70 &gt; 0, 'Each Gender - Gold'!CG70*'Medal values'!$B$1+'Each Gender - Silver'!CG70*'Medal values'!$B$2+'Each Gender - Bronze'!CG70*'Medal values'!$B$3, "") + IF(AND(CG$1 = CF$1, CF$2 = "Mixed"), 0.5*CF70, 0) + IF(AND(CG$1 = CH$1, CH$2 = "Mixed"), 0.5*CH70, 0)</f>
        <v>0</v>
      </c>
      <c r="CH70" s="5">
        <f>IF('Each Gender - Gold'!CH70+'Each Gender - Silver'!CH70+'Each Gender - Bronze'!CH70 &gt; 0, 'Each Gender - Gold'!CH70*'Medal values'!$B$1+'Each Gender - Silver'!CH70*'Medal values'!$B$2+'Each Gender - Bronze'!CH70*'Medal values'!$B$3, "") + IF(AND(CH$1 = CG$1, CG$2 = "Mixed"), 0.5*CG70, 0) + IF(AND(CH$1 = CI$1, CI$2 = "Mixed"), 0.5*CI70, 0)</f>
        <v>0</v>
      </c>
      <c r="CI70" s="5">
        <f>IF('Each Gender - Gold'!CI70+'Each Gender - Silver'!CI70+'Each Gender - Bronze'!CI70 &gt; 0, 'Each Gender - Gold'!CI70*'Medal values'!$B$1+'Each Gender - Silver'!CI70*'Medal values'!$B$2+'Each Gender - Bronze'!CI70*'Medal values'!$B$3, "") + IF(AND(CI$1 = CH$1, CH$2 = "Mixed"), 0.5*CH70, 0) + IF(AND(CI$1 = CJ$1, CJ$2 = "Mixed"), 0.5*CJ70, 0)</f>
        <v>0</v>
      </c>
      <c r="CJ70" s="5">
        <f>IF('Each Gender - Gold'!CJ70+'Each Gender - Silver'!CJ70+'Each Gender - Bronze'!CJ70 &gt; 0, 'Each Gender - Gold'!CJ70*'Medal values'!$B$1+'Each Gender - Silver'!CJ70*'Medal values'!$B$2+'Each Gender - Bronze'!CJ70*'Medal values'!$B$3, "") + IF(AND(CJ$1 = CI$1, CI$2 = "Mixed"), 0.5*CI70, 0) + IF(AND(CJ$1 = CK$1, CK$2 = "Mixed"), 0.5*CK70, 0)</f>
        <v>0</v>
      </c>
      <c r="CK70" s="5">
        <f>IF('Each Gender - Gold'!CK70+'Each Gender - Silver'!CK70+'Each Gender - Bronze'!CK70 &gt; 0, 'Each Gender - Gold'!CK70*'Medal values'!$B$1+'Each Gender - Silver'!CK70*'Medal values'!$B$2+'Each Gender - Bronze'!CK70*'Medal values'!$B$3, "") + IF(AND(CK$1 = CJ$1, CJ$2 = "Mixed"), 0.5*CJ70, 0) + IF(AND(CK$1 = CL$1, CL$2 = "Mixed"), 0.5*CL70, 0)</f>
        <v>0</v>
      </c>
      <c r="CL70" s="5">
        <f>IF('Each Gender - Gold'!CL70+'Each Gender - Silver'!CL70+'Each Gender - Bronze'!CL70 &gt; 0, 'Each Gender - Gold'!CL70*'Medal values'!$B$1+'Each Gender - Silver'!CL70*'Medal values'!$B$2+'Each Gender - Bronze'!CL70*'Medal values'!$B$3, "") + IF(AND(CL$1 = CK$1, CK$2 = "Mixed"), 0.5*CK70, 0) + IF(AND(CL$1 = CM$1, CM$2 = "Mixed"), 0.5*CM70, 0)</f>
        <v>3.001</v>
      </c>
      <c r="CM70" s="5">
        <f>IF('Each Gender - Gold'!CM70+'Each Gender - Silver'!CM70+'Each Gender - Bronze'!CM70 &gt; 0, 'Each Gender - Gold'!CM70*'Medal values'!$B$1+'Each Gender - Silver'!CM70*'Medal values'!$B$2+'Each Gender - Bronze'!CM70*'Medal values'!$B$3, "") + IF(AND(CM$1 = CL$1, CL$2 = "Mixed"), 0.5*CL70, 0) + IF(AND(CM$1 = CN$1, CN$2 = "Mixed"), 0.5*CN70, 0)</f>
        <v>0</v>
      </c>
      <c r="CN70" s="5">
        <f>IF('Each Gender - Gold'!CN70+'Each Gender - Silver'!CN70+'Each Gender - Bronze'!CN70 &gt; 0, 'Each Gender - Gold'!CN70*'Medal values'!$B$1+'Each Gender - Silver'!CN70*'Medal values'!$B$2+'Each Gender - Bronze'!CN70*'Medal values'!$B$3, "") + IF(AND(CN$1 = CM$1, CM$2 = "Mixed"), 0.5*CM70, 0) + IF(AND(CN$1 = CO$1, CO$2 = "Mixed"), 0.5*CO70, 0)</f>
        <v>0</v>
      </c>
      <c r="CO70" s="5">
        <f>IF('Each Gender - Gold'!CO70+'Each Gender - Silver'!CO70+'Each Gender - Bronze'!CO70 &gt; 0, 'Each Gender - Gold'!CO70*'Medal values'!$B$1+'Each Gender - Silver'!CO70*'Medal values'!$B$2+'Each Gender - Bronze'!CO70*'Medal values'!$B$3, "") + IF(AND(CO$1 = CN$1, CN$2 = "Mixed"), 0.5*CN70, 0) + IF(AND(CO$1 = CP$1, CP$2 = "Mixed"), 0.5*CP70, 0)</f>
        <v>0</v>
      </c>
      <c r="CP70" s="5">
        <f>IF('Each Gender - Gold'!CP70+'Each Gender - Silver'!CP70+'Each Gender - Bronze'!CP70 &gt; 0, 'Each Gender - Gold'!CP70*'Medal values'!$B$1+'Each Gender - Silver'!CP70*'Medal values'!$B$2+'Each Gender - Bronze'!CP70*'Medal values'!$B$3, "") + IF(AND(CP$1 = CO$1, CO$2 = "Mixed"), 0.5*CO70, 0) + IF(AND(CP$1 = CQ$1, CQ$2 = "Mixed"), 0.5*CQ70, 0)</f>
        <v>0</v>
      </c>
      <c r="CQ70" s="5">
        <f>IF('Each Gender - Gold'!CQ70+'Each Gender - Silver'!CQ70+'Each Gender - Bronze'!CQ70 &gt; 0, 'Each Gender - Gold'!CQ70*'Medal values'!$B$1+'Each Gender - Silver'!CQ70*'Medal values'!$B$2+'Each Gender - Bronze'!CQ70*'Medal values'!$B$3, "") + IF(AND(CQ$1 = CP$1, CP$2 = "Mixed"), 0.5*CP70, 0) + IF(AND(CQ$1 = CR$1, CR$2 = "Mixed"), 0.5*CR70, 0)</f>
        <v>0</v>
      </c>
      <c r="CR70" s="5">
        <f>IF('Each Gender - Gold'!CR70+'Each Gender - Silver'!CR70+'Each Gender - Bronze'!CR70 &gt; 0, 'Each Gender - Gold'!CR70*'Medal values'!$B$1+'Each Gender - Silver'!CR70*'Medal values'!$B$2+'Each Gender - Bronze'!CR70*'Medal values'!$B$3, "") + IF(AND(CR$1 = CQ$1, CQ$2 = "Mixed"), 0.5*CQ70, 0) + IF(AND(CR$1 = CS$1, CS$2 = "Mixed"), 0.5*CS70, 0)</f>
        <v>0</v>
      </c>
      <c r="CS70" s="5">
        <f>IF('Each Gender - Gold'!CS70+'Each Gender - Silver'!CS70+'Each Gender - Bronze'!CS70 &gt; 0, 'Each Gender - Gold'!CS70*'Medal values'!$B$1+'Each Gender - Silver'!CS70*'Medal values'!$B$2+'Each Gender - Bronze'!CS70*'Medal values'!$B$3, "") + IF(AND(CS$1 = CR$1, CR$2 = "Mixed"), 0.5*CR70, 0) + IF(AND(CS$1 = CT$1, CT$2 = "Mixed"), 0.5*CT70, 0)</f>
        <v>0</v>
      </c>
      <c r="CT70" s="5">
        <f>IF('Each Gender - Gold'!CT70+'Each Gender - Silver'!CT70+'Each Gender - Bronze'!CT70 &gt; 0, 'Each Gender - Gold'!CT70*'Medal values'!$B$1+'Each Gender - Silver'!CT70*'Medal values'!$B$2+'Each Gender - Bronze'!CT70*'Medal values'!$B$3, "") + IF(AND(CT$1 = CS$1, CS$2 = "Mixed"), 0.5*CS70, 0) + IF(AND(CT$1 = CU$1, CU$2 = "Mixed"), 0.5*CU70, 0)</f>
        <v>0</v>
      </c>
      <c r="CU70" s="5">
        <f>IF('Each Gender - Gold'!CU70+'Each Gender - Silver'!CU70+'Each Gender - Bronze'!CU70 &gt; 0, 'Each Gender - Gold'!CU70*'Medal values'!$B$1+'Each Gender - Silver'!CU70*'Medal values'!$B$2+'Each Gender - Bronze'!CU70*'Medal values'!$B$3, "") + IF(AND(CU$1 = CT$1, CT$2 = "Mixed"), 0.5*CT70, 0) + IF(AND(CU$1 = CV$1, CV$2 = "Mixed"), 0.5*CV70, 0)</f>
        <v>0</v>
      </c>
      <c r="CV70" s="5">
        <f>IF('Each Gender - Gold'!CV70+'Each Gender - Silver'!CV70+'Each Gender - Bronze'!CV70 &gt; 0, 'Each Gender - Gold'!CV70*'Medal values'!$B$1+'Each Gender - Silver'!CV70*'Medal values'!$B$2+'Each Gender - Bronze'!CV70*'Medal values'!$B$3, "") + IF(AND(CV$1 = CU$1, CU$2 = "Mixed"), 0.5*CU70, 0) + IF(AND(CV$1 = CW$1, CW$2 = "Mixed"), 0.5*CW70, 0)</f>
        <v>0</v>
      </c>
      <c r="CW70" s="5">
        <f t="shared" ref="CW70:CX70" si="68">SUMIF($B$2:$CV$2,CW$2, $B70:$CV70)</f>
        <v>17.004002</v>
      </c>
      <c r="CX70" s="5">
        <f t="shared" si="68"/>
        <v>1</v>
      </c>
    </row>
    <row r="71">
      <c r="A71" s="5" t="str">
        <f>Countries!A69</f>
        <v>NZL</v>
      </c>
      <c r="B71" s="5">
        <f>IF('Each Gender - Gold'!B71+'Each Gender - Silver'!B71+'Each Gender - Bronze'!B71 &gt; 0, 'Each Gender - Gold'!B71*'Medal values'!$B$1+'Each Gender - Silver'!B71*'Medal values'!$B$2+'Each Gender - Bronze'!B71*'Medal values'!$B$3, "") + IF(AND(B$1 = A$1, A$2 = "Mixed"), 0.5*A71, 0) + IF(AND(B$1 = C$1, C$2 = "Mixed"), 0.5*C71, 0)</f>
        <v>0</v>
      </c>
      <c r="C71" s="5">
        <f>IF('Each Gender - Gold'!C71+'Each Gender - Silver'!C71+'Each Gender - Bronze'!C71 &gt; 0, 'Each Gender - Gold'!C71*'Medal values'!$B$1+'Each Gender - Silver'!C71*'Medal values'!$B$2+'Each Gender - Bronze'!C71*'Medal values'!$B$3, "") + IF(AND(C$1 = B$1, B$2 = "Mixed"), 0.5*B71, 0) + IF(AND(C$1 = D$1, D$2 = "Mixed"), 0.5*D71, 0)</f>
        <v>0</v>
      </c>
      <c r="D71" s="5">
        <f>IF('Each Gender - Gold'!D71+'Each Gender - Silver'!D71+'Each Gender - Bronze'!D71 &gt; 0, 'Each Gender - Gold'!D71*'Medal values'!$B$1+'Each Gender - Silver'!D71*'Medal values'!$B$2+'Each Gender - Bronze'!D71*'Medal values'!$B$3, "") + IF(AND(D$1 = C$1, C$2 = "Mixed"), 0.5*C71, 0) + IF(AND(D$1 = E$1, E$2 = "Mixed"), 0.5*E71, 0)</f>
        <v>0</v>
      </c>
      <c r="E71" s="5">
        <f>IF('Each Gender - Gold'!E71+'Each Gender - Silver'!E71+'Each Gender - Bronze'!E71 &gt; 0, 'Each Gender - Gold'!E71*'Medal values'!$B$1+'Each Gender - Silver'!E71*'Medal values'!$B$2+'Each Gender - Bronze'!E71*'Medal values'!$B$3, "") + IF(AND(E$1 = D$1, D$2 = "Mixed"), 0.5*D71, 0) + IF(AND(E$1 = F$1, F$2 = "Mixed"), 0.5*F71, 0)</f>
        <v>0</v>
      </c>
      <c r="F71" s="5">
        <f>IF('Each Gender - Gold'!F71+'Each Gender - Silver'!F71+'Each Gender - Bronze'!F71 &gt; 0, 'Each Gender - Gold'!F71*'Medal values'!$B$1+'Each Gender - Silver'!F71*'Medal values'!$B$2+'Each Gender - Bronze'!F71*'Medal values'!$B$3, "") + IF(AND(F$1 = E$1, E$2 = "Mixed"), 0.5*E71, 0) + IF(AND(F$1 = G$1, G$2 = "Mixed"), 0.5*G71, 0)</f>
        <v>0</v>
      </c>
      <c r="G71" s="5">
        <f>IF('Each Gender - Gold'!G71+'Each Gender - Silver'!G71+'Each Gender - Bronze'!G71 &gt; 0, 'Each Gender - Gold'!G71*'Medal values'!$B$1+'Each Gender - Silver'!G71*'Medal values'!$B$2+'Each Gender - Bronze'!G71*'Medal values'!$B$3, "") + IF(AND(G$1 = F$1, F$2 = "Mixed"), 0.5*F71, 0) + IF(AND(G$1 = H$1, H$2 = "Mixed"), 0.5*H71, 0)</f>
        <v>0</v>
      </c>
      <c r="H71" s="5">
        <f>IF('Each Gender - Gold'!H71+'Each Gender - Silver'!H71+'Each Gender - Bronze'!H71 &gt; 0, 'Each Gender - Gold'!H71*'Medal values'!$B$1+'Each Gender - Silver'!H71*'Medal values'!$B$2+'Each Gender - Bronze'!H71*'Medal values'!$B$3, "") + IF(AND(H$1 = G$1, G$2 = "Mixed"), 0.5*G71, 0) + IF(AND(H$1 = I$1, I$2 = "Mixed"), 0.5*I71, 0)</f>
        <v>0</v>
      </c>
      <c r="I71" s="5">
        <f>IF('Each Gender - Gold'!I71+'Each Gender - Silver'!I71+'Each Gender - Bronze'!I71 &gt; 0, 'Each Gender - Gold'!I71*'Medal values'!$B$1+'Each Gender - Silver'!I71*'Medal values'!$B$2+'Each Gender - Bronze'!I71*'Medal values'!$B$3, "") + IF(AND(I$1 = H$1, H$2 = "Mixed"), 0.5*H71, 0) + IF(AND(I$1 = J$1, J$2 = "Mixed"), 0.5*J71, 0)</f>
        <v>0</v>
      </c>
      <c r="J71" s="5">
        <f>IF('Each Gender - Gold'!J71+'Each Gender - Silver'!J71+'Each Gender - Bronze'!J71 &gt; 0, 'Each Gender - Gold'!J71*'Medal values'!$B$1+'Each Gender - Silver'!J71*'Medal values'!$B$2+'Each Gender - Bronze'!J71*'Medal values'!$B$3, "") + IF(AND(J$1 = I$1, I$2 = "Mixed"), 0.5*I71, 0) + IF(AND(J$1 = K$1, K$2 = "Mixed"), 0.5*K71, 0)</f>
        <v>1</v>
      </c>
      <c r="K71" s="5">
        <f>IF('Each Gender - Gold'!K71+'Each Gender - Silver'!K71+'Each Gender - Bronze'!K71 &gt; 0, 'Each Gender - Gold'!K71*'Medal values'!$B$1+'Each Gender - Silver'!K71*'Medal values'!$B$2+'Each Gender - Bronze'!K71*'Medal values'!$B$3, "") + IF(AND(K$1 = J$1, J$2 = "Mixed"), 0.5*J71, 0) + IF(AND(K$1 = L$1, L$2 = "Mixed"), 0.5*L71, 0)</f>
        <v>0</v>
      </c>
      <c r="L71" s="5">
        <f>IF('Each Gender - Gold'!L71+'Each Gender - Silver'!L71+'Each Gender - Bronze'!L71 &gt; 0, 'Each Gender - Gold'!L71*'Medal values'!$B$1+'Each Gender - Silver'!L71*'Medal values'!$B$2+'Each Gender - Bronze'!L71*'Medal values'!$B$3, "") + IF(AND(L$1 = K$1, K$2 = "Mixed"), 0.5*K71, 0) + IF(AND(L$1 = M$1, M$2 = "Mixed"), 0.5*M71, 0)</f>
        <v>1</v>
      </c>
      <c r="M71" s="5">
        <f>IF('Each Gender - Gold'!M71+'Each Gender - Silver'!M71+'Each Gender - Bronze'!M71 &gt; 0, 'Each Gender - Gold'!M71*'Medal values'!$B$1+'Each Gender - Silver'!M71*'Medal values'!$B$2+'Each Gender - Bronze'!M71*'Medal values'!$B$3, "") + IF(AND(M$1 = L$1, L$2 = "Mixed"), 0.5*L71, 0) + IF(AND(M$1 = N$1, N$2 = "Mixed"), 0.5*N71, 0)</f>
        <v>0</v>
      </c>
      <c r="N71" s="5">
        <f>IF('Each Gender - Gold'!N71+'Each Gender - Silver'!N71+'Each Gender - Bronze'!N71 &gt; 0, 'Each Gender - Gold'!N71*'Medal values'!$B$1+'Each Gender - Silver'!N71*'Medal values'!$B$2+'Each Gender - Bronze'!N71*'Medal values'!$B$3, "") + IF(AND(N$1 = M$1, M$2 = "Mixed"), 0.5*M71, 0) + IF(AND(N$1 = O$1, O$2 = "Mixed"), 0.5*O71, 0)</f>
        <v>0</v>
      </c>
      <c r="O71" s="5">
        <f>IF('Each Gender - Gold'!O71+'Each Gender - Silver'!O71+'Each Gender - Bronze'!O71 &gt; 0, 'Each Gender - Gold'!O71*'Medal values'!$B$1+'Each Gender - Silver'!O71*'Medal values'!$B$2+'Each Gender - Bronze'!O71*'Medal values'!$B$3, "") + IF(AND(O$1 = N$1, N$2 = "Mixed"), 0.5*N71, 0) + IF(AND(O$1 = P$1, P$2 = "Mixed"), 0.5*P71, 0)</f>
        <v>0</v>
      </c>
      <c r="P71" s="5">
        <f>IF('Each Gender - Gold'!P71+'Each Gender - Silver'!P71+'Each Gender - Bronze'!P71 &gt; 0, 'Each Gender - Gold'!P71*'Medal values'!$B$1+'Each Gender - Silver'!P71*'Medal values'!$B$2+'Each Gender - Bronze'!P71*'Medal values'!$B$3, "") + IF(AND(P$1 = O$1, O$2 = "Mixed"), 0.5*O71, 0) + IF(AND(P$1 = Q$1, Q$2 = "Mixed"), 0.5*Q71, 0)</f>
        <v>0</v>
      </c>
      <c r="Q71" s="5">
        <f>IF('Each Gender - Gold'!Q71+'Each Gender - Silver'!Q71+'Each Gender - Bronze'!Q71 &gt; 0, 'Each Gender - Gold'!Q71*'Medal values'!$B$1+'Each Gender - Silver'!Q71*'Medal values'!$B$2+'Each Gender - Bronze'!Q71*'Medal values'!$B$3, "") + IF(AND(Q$1 = P$1, P$2 = "Mixed"), 0.5*P71, 0) + IF(AND(Q$1 = R$1, R$2 = "Mixed"), 0.5*R71, 0)</f>
        <v>0</v>
      </c>
      <c r="R71" s="5">
        <f>IF('Each Gender - Gold'!R71+'Each Gender - Silver'!R71+'Each Gender - Bronze'!R71 &gt; 0, 'Each Gender - Gold'!R71*'Medal values'!$B$1+'Each Gender - Silver'!R71*'Medal values'!$B$2+'Each Gender - Bronze'!R71*'Medal values'!$B$3, "") + IF(AND(R$1 = Q$1, Q$2 = "Mixed"), 0.5*Q71, 0) + IF(AND(R$1 = S$1, S$2 = "Mixed"), 0.5*S71, 0)</f>
        <v>0</v>
      </c>
      <c r="S71" s="5">
        <f>IF('Each Gender - Gold'!S71+'Each Gender - Silver'!S71+'Each Gender - Bronze'!S71 &gt; 0, 'Each Gender - Gold'!S71*'Medal values'!$B$1+'Each Gender - Silver'!S71*'Medal values'!$B$2+'Each Gender - Bronze'!S71*'Medal values'!$B$3, "") + IF(AND(S$1 = R$1, R$2 = "Mixed"), 0.5*R71, 0) + IF(AND(S$1 = T$1, T$2 = "Mixed"), 0.5*T71, 0)</f>
        <v>0</v>
      </c>
      <c r="T71" s="5">
        <f>IF('Each Gender - Gold'!T71+'Each Gender - Silver'!T71+'Each Gender - Bronze'!T71 &gt; 0, 'Each Gender - Gold'!T71*'Medal values'!$B$1+'Each Gender - Silver'!T71*'Medal values'!$B$2+'Each Gender - Bronze'!T71*'Medal values'!$B$3, "") + IF(AND(T$1 = S$1, S$2 = "Mixed"), 0.5*S71, 0) + IF(AND(T$1 = U$1, U$2 = "Mixed"), 0.5*U71, 0)</f>
        <v>0</v>
      </c>
      <c r="U71" s="5">
        <f>IF('Each Gender - Gold'!U71+'Each Gender - Silver'!U71+'Each Gender - Bronze'!U71 &gt; 0, 'Each Gender - Gold'!U71*'Medal values'!$B$1+'Each Gender - Silver'!U71*'Medal values'!$B$2+'Each Gender - Bronze'!U71*'Medal values'!$B$3, "") + IF(AND(U$1 = T$1, T$2 = "Mixed"), 0.5*T71, 0) + IF(AND(U$1 = V$1, V$2 = "Mixed"), 0.5*V71, 0)</f>
        <v>0</v>
      </c>
      <c r="V71" s="5">
        <f>IF('Each Gender - Gold'!V71+'Each Gender - Silver'!V71+'Each Gender - Bronze'!V71 &gt; 0, 'Each Gender - Gold'!V71*'Medal values'!$B$1+'Each Gender - Silver'!V71*'Medal values'!$B$2+'Each Gender - Bronze'!V71*'Medal values'!$B$3, "") + IF(AND(V$1 = U$1, U$2 = "Mixed"), 0.5*U71, 0) + IF(AND(V$1 = W$1, W$2 = "Mixed"), 0.5*W71, 0)</f>
        <v>1</v>
      </c>
      <c r="W71" s="5">
        <f>IF('Each Gender - Gold'!W71+'Each Gender - Silver'!W71+'Each Gender - Bronze'!W71 &gt; 0, 'Each Gender - Gold'!W71*'Medal values'!$B$1+'Each Gender - Silver'!W71*'Medal values'!$B$2+'Each Gender - Bronze'!W71*'Medal values'!$B$3, "") + IF(AND(W$1 = V$1, V$2 = "Mixed"), 0.5*V71, 0) + IF(AND(W$1 = X$1, X$2 = "Mixed"), 0.5*X71, 0)</f>
        <v>0</v>
      </c>
      <c r="X71" s="5">
        <f>IF('Each Gender - Gold'!X71+'Each Gender - Silver'!X71+'Each Gender - Bronze'!X71 &gt; 0, 'Each Gender - Gold'!X71*'Medal values'!$B$1+'Each Gender - Silver'!X71*'Medal values'!$B$2+'Each Gender - Bronze'!X71*'Medal values'!$B$3, "") + IF(AND(X$1 = W$1, W$2 = "Mixed"), 0.5*W71, 0) + IF(AND(X$1 = Y$1, Y$2 = "Mixed"), 0.5*Y71, 0)</f>
        <v>0</v>
      </c>
      <c r="Y71" s="5">
        <f>IF('Each Gender - Gold'!Y71+'Each Gender - Silver'!Y71+'Each Gender - Bronze'!Y71 &gt; 0, 'Each Gender - Gold'!Y71*'Medal values'!$B$1+'Each Gender - Silver'!Y71*'Medal values'!$B$2+'Each Gender - Bronze'!Y71*'Medal values'!$B$3, "") + IF(AND(Y$1 = X$1, X$2 = "Mixed"), 0.5*X71, 0) + IF(AND(Y$1 = Z$1, Z$2 = "Mixed"), 0.5*Z71, 0)</f>
        <v>0</v>
      </c>
      <c r="Z71" s="5">
        <f>IF('Each Gender - Gold'!Z71+'Each Gender - Silver'!Z71+'Each Gender - Bronze'!Z71 &gt; 0, 'Each Gender - Gold'!Z71*'Medal values'!$B$1+'Each Gender - Silver'!Z71*'Medal values'!$B$2+'Each Gender - Bronze'!Z71*'Medal values'!$B$3, "") + IF(AND(Z$1 = Y$1, Y$2 = "Mixed"), 0.5*Y71, 0) + IF(AND(Z$1 = AA$1, AA$2 = "Mixed"), 0.5*AA71, 0)</f>
        <v>0</v>
      </c>
      <c r="AA71" s="5">
        <f>IF('Each Gender - Gold'!AA71+'Each Gender - Silver'!AA71+'Each Gender - Bronze'!AA71 &gt; 0, 'Each Gender - Gold'!AA71*'Medal values'!$B$1+'Each Gender - Silver'!AA71*'Medal values'!$B$2+'Each Gender - Bronze'!AA71*'Medal values'!$B$3, "") + IF(AND(AA$1 = Z$1, Z$2 = "Mixed"), 0.5*Z71, 0) + IF(AND(AA$1 = AB$1, AB$2 = "Mixed"), 0.5*AB71, 0)</f>
        <v>9.003</v>
      </c>
      <c r="AB71" s="5">
        <f>IF('Each Gender - Gold'!AB71+'Each Gender - Silver'!AB71+'Each Gender - Bronze'!AB71 &gt; 0, 'Each Gender - Gold'!AB71*'Medal values'!$B$1+'Each Gender - Silver'!AB71*'Medal values'!$B$2+'Each Gender - Bronze'!AB71*'Medal values'!$B$3, "") + IF(AND(AB$1 = AA$1, AA$2 = "Mixed"), 0.5*AA71, 0) + IF(AND(AB$1 = AC$1, AC$2 = "Mixed"), 0.5*AC71, 0)</f>
        <v>0</v>
      </c>
      <c r="AC71" s="5">
        <f>IF('Each Gender - Gold'!AC71+'Each Gender - Silver'!AC71+'Each Gender - Bronze'!AC71 &gt; 0, 'Each Gender - Gold'!AC71*'Medal values'!$B$1+'Each Gender - Silver'!AC71*'Medal values'!$B$2+'Each Gender - Bronze'!AC71*'Medal values'!$B$3, "") + IF(AND(AC$1 = AB$1, AB$2 = "Mixed"), 0.5*AB71, 0) + IF(AND(AC$1 = AD$1, AD$2 = "Mixed"), 0.5*AD71, 0)</f>
        <v>0</v>
      </c>
      <c r="AD71" s="5">
        <f>IF('Each Gender - Gold'!AD71+'Each Gender - Silver'!AD71+'Each Gender - Bronze'!AD71 &gt; 0, 'Each Gender - Gold'!AD71*'Medal values'!$B$1+'Each Gender - Silver'!AD71*'Medal values'!$B$2+'Each Gender - Bronze'!AD71*'Medal values'!$B$3, "") + IF(AND(AD$1 = AC$1, AC$2 = "Mixed"), 0.5*AC71, 0) + IF(AND(AD$1 = AE$1, AE$2 = "Mixed"), 0.5*AE71, 0)</f>
        <v>0</v>
      </c>
      <c r="AE71" s="5">
        <f>IF('Each Gender - Gold'!AE71+'Each Gender - Silver'!AE71+'Each Gender - Bronze'!AE71 &gt; 0, 'Each Gender - Gold'!AE71*'Medal values'!$B$1+'Each Gender - Silver'!AE71*'Medal values'!$B$2+'Each Gender - Bronze'!AE71*'Medal values'!$B$3, "") + IF(AND(AE$1 = AD$1, AD$2 = "Mixed"), 0.5*AD71, 0) + IF(AND(AE$1 = AF$1, AF$2 = "Mixed"), 0.5*AF71, 0)</f>
        <v>0</v>
      </c>
      <c r="AF71" s="5">
        <f>IF('Each Gender - Gold'!AF71+'Each Gender - Silver'!AF71+'Each Gender - Bronze'!AF71 &gt; 0, 'Each Gender - Gold'!AF71*'Medal values'!$B$1+'Each Gender - Silver'!AF71*'Medal values'!$B$2+'Each Gender - Bronze'!AF71*'Medal values'!$B$3, "") + IF(AND(AF$1 = AE$1, AE$2 = "Mixed"), 0.5*AE71, 0) + IF(AND(AF$1 = AG$1, AG$2 = "Mixed"), 0.5*AG71, 0)</f>
        <v>0</v>
      </c>
      <c r="AG71" s="5">
        <f>IF('Each Gender - Gold'!AG71+'Each Gender - Silver'!AG71+'Each Gender - Bronze'!AG71 &gt; 0, 'Each Gender - Gold'!AG71*'Medal values'!$B$1+'Each Gender - Silver'!AG71*'Medal values'!$B$2+'Each Gender - Bronze'!AG71*'Medal values'!$B$3, "") + IF(AND(AG$1 = AF$1, AF$2 = "Mixed"), 0.5*AF71, 0) + IF(AND(AG$1 = AH$1, AH$2 = "Mixed"), 0.5*AH71, 0)</f>
        <v>0</v>
      </c>
      <c r="AH71" s="5">
        <f>IF('Each Gender - Gold'!AH71+'Each Gender - Silver'!AH71+'Each Gender - Bronze'!AH71 &gt; 0, 'Each Gender - Gold'!AH71*'Medal values'!$B$1+'Each Gender - Silver'!AH71*'Medal values'!$B$2+'Each Gender - Bronze'!AH71*'Medal values'!$B$3, "") + IF(AND(AH$1 = AG$1, AG$2 = "Mixed"), 0.5*AG71, 0) + IF(AND(AH$1 = AI$1, AI$2 = "Mixed"), 0.5*AI71, 0)</f>
        <v>0</v>
      </c>
      <c r="AI71" s="5">
        <f>IF('Each Gender - Gold'!AI71+'Each Gender - Silver'!AI71+'Each Gender - Bronze'!AI71 &gt; 0, 'Each Gender - Gold'!AI71*'Medal values'!$B$1+'Each Gender - Silver'!AI71*'Medal values'!$B$2+'Each Gender - Bronze'!AI71*'Medal values'!$B$3, "") + IF(AND(AI$1 = AH$1, AH$2 = "Mixed"), 0.5*AH71, 0) + IF(AND(AI$1 = AJ$1, AJ$2 = "Mixed"), 0.5*AJ71, 0)</f>
        <v>0</v>
      </c>
      <c r="AJ71" s="5">
        <f>IF('Each Gender - Gold'!AJ71+'Each Gender - Silver'!AJ71+'Each Gender - Bronze'!AJ71 &gt; 0, 'Each Gender - Gold'!AJ71*'Medal values'!$B$1+'Each Gender - Silver'!AJ71*'Medal values'!$B$2+'Each Gender - Bronze'!AJ71*'Medal values'!$B$3, "") + IF(AND(AJ$1 = AI$1, AI$2 = "Mixed"), 0.5*AI71, 0) + IF(AND(AJ$1 = AK$1, AK$2 = "Mixed"), 0.5*AK71, 0)</f>
        <v>2.000001</v>
      </c>
      <c r="AK71" s="5">
        <f>IF('Each Gender - Gold'!AK71+'Each Gender - Silver'!AK71+'Each Gender - Bronze'!AK71 &gt; 0, 'Each Gender - Gold'!AK71*'Medal values'!$B$1+'Each Gender - Silver'!AK71*'Medal values'!$B$2+'Each Gender - Bronze'!AK71*'Medal values'!$B$3, "") + IF(AND(AK$1 = AJ$1, AJ$2 = "Mixed"), 0.5*AJ71, 0) + IF(AND(AK$1 = AL$1, AL$2 = "Mixed"), 0.5*AL71, 0)</f>
        <v>2.000001</v>
      </c>
      <c r="AL71" s="5">
        <f>IF('Each Gender - Gold'!AL71+'Each Gender - Silver'!AL71+'Each Gender - Bronze'!AL71 &gt; 0, 'Each Gender - Gold'!AL71*'Medal values'!$B$1+'Each Gender - Silver'!AL71*'Medal values'!$B$2+'Each Gender - Bronze'!AL71*'Medal values'!$B$3, "") + IF(AND(AL$1 = AK$1, AK$2 = "Mixed"), 0.5*AK71, 0) + IF(AND(AL$1 = AM$1, AM$2 = "Mixed"), 0.5*AM71, 0)</f>
        <v>0</v>
      </c>
      <c r="AM71" s="5">
        <f>IF('Each Gender - Gold'!AM71+'Each Gender - Silver'!AM71+'Each Gender - Bronze'!AM71 &gt; 0, 'Each Gender - Gold'!AM71*'Medal values'!$B$1+'Each Gender - Silver'!AM71*'Medal values'!$B$2+'Each Gender - Bronze'!AM71*'Medal values'!$B$3, "") + IF(AND(AM$1 = AL$1, AL$2 = "Mixed"), 0.5*AL71, 0) + IF(AND(AM$1 = AN$1, AN$2 = "Mixed"), 0.5*AN71, 0)</f>
        <v>0</v>
      </c>
      <c r="AN71" s="5">
        <f>IF('Each Gender - Gold'!AN71+'Each Gender - Silver'!AN71+'Each Gender - Bronze'!AN71 &gt; 0, 'Each Gender - Gold'!AN71*'Medal values'!$B$1+'Each Gender - Silver'!AN71*'Medal values'!$B$2+'Each Gender - Bronze'!AN71*'Medal values'!$B$3, "") + IF(AND(AN$1 = AM$1, AM$2 = "Mixed"), 0.5*AM71, 0) + IF(AND(AN$1 = AO$1, AO$2 = "Mixed"), 0.5*AO71, 0)</f>
        <v>0</v>
      </c>
      <c r="AO71" s="5">
        <f>IF('Each Gender - Gold'!AO71+'Each Gender - Silver'!AO71+'Each Gender - Bronze'!AO71 &gt; 0, 'Each Gender - Gold'!AO71*'Medal values'!$B$1+'Each Gender - Silver'!AO71*'Medal values'!$B$2+'Each Gender - Bronze'!AO71*'Medal values'!$B$3, "") + IF(AND(AO$1 = AN$1, AN$2 = "Mixed"), 0.5*AN71, 0) + IF(AND(AO$1 = AP$1, AP$2 = "Mixed"), 0.5*AP71, 0)</f>
        <v>0</v>
      </c>
      <c r="AP71" s="5">
        <f>IF('Each Gender - Gold'!AP71+'Each Gender - Silver'!AP71+'Each Gender - Bronze'!AP71 &gt; 0, 'Each Gender - Gold'!AP71*'Medal values'!$B$1+'Each Gender - Silver'!AP71*'Medal values'!$B$2+'Each Gender - Bronze'!AP71*'Medal values'!$B$3, "") + IF(AND(AP$1 = AO$1, AO$2 = "Mixed"), 0.5*AO71, 0) + IF(AND(AP$1 = AQ$1, AQ$2 = "Mixed"), 0.5*AQ71, 0)</f>
        <v>0</v>
      </c>
      <c r="AQ71" s="5">
        <f>IF('Each Gender - Gold'!AQ71+'Each Gender - Silver'!AQ71+'Each Gender - Bronze'!AQ71 &gt; 0, 'Each Gender - Gold'!AQ71*'Medal values'!$B$1+'Each Gender - Silver'!AQ71*'Medal values'!$B$2+'Each Gender - Bronze'!AQ71*'Medal values'!$B$3, "") + IF(AND(AQ$1 = AP$1, AP$2 = "Mixed"), 0.5*AP71, 0) + IF(AND(AQ$1 = AR$1, AR$2 = "Mixed"), 0.5*AR71, 0)</f>
        <v>0</v>
      </c>
      <c r="AR71" s="5">
        <f>IF('Each Gender - Gold'!AR71+'Each Gender - Silver'!AR71+'Each Gender - Bronze'!AR71 &gt; 0, 'Each Gender - Gold'!AR71*'Medal values'!$B$1+'Each Gender - Silver'!AR71*'Medal values'!$B$2+'Each Gender - Bronze'!AR71*'Medal values'!$B$3, "") + IF(AND(AR$1 = AQ$1, AQ$2 = "Mixed"), 0.5*AQ71, 0) + IF(AND(AR$1 = AS$1, AS$2 = "Mixed"), 0.5*AS71, 0)</f>
        <v>0</v>
      </c>
      <c r="AS71" s="5">
        <f>IF('Each Gender - Gold'!AS71+'Each Gender - Silver'!AS71+'Each Gender - Bronze'!AS71 &gt; 0, 'Each Gender - Gold'!AS71*'Medal values'!$B$1+'Each Gender - Silver'!AS71*'Medal values'!$B$2+'Each Gender - Bronze'!AS71*'Medal values'!$B$3, "") + IF(AND(AS$1 = AR$1, AR$2 = "Mixed"), 0.5*AR71, 0) + IF(AND(AS$1 = AT$1, AT$2 = "Mixed"), 0.5*AT71, 0)</f>
        <v>0</v>
      </c>
      <c r="AT71" s="5">
        <f>IF('Each Gender - Gold'!AT71+'Each Gender - Silver'!AT71+'Each Gender - Bronze'!AT71 &gt; 0, 'Each Gender - Gold'!AT71*'Medal values'!$B$1+'Each Gender - Silver'!AT71*'Medal values'!$B$2+'Each Gender - Bronze'!AT71*'Medal values'!$B$3, "") + IF(AND(AT$1 = AS$1, AS$2 = "Mixed"), 0.5*AS71, 0) + IF(AND(AT$1 = AU$1, AU$2 = "Mixed"), 0.5*AU71, 0)</f>
        <v>1</v>
      </c>
      <c r="AU71" s="5">
        <f>IF('Each Gender - Gold'!AU71+'Each Gender - Silver'!AU71+'Each Gender - Bronze'!AU71 &gt; 0, 'Each Gender - Gold'!AU71*'Medal values'!$B$1+'Each Gender - Silver'!AU71*'Medal values'!$B$2+'Each Gender - Bronze'!AU71*'Medal values'!$B$3, "") + IF(AND(AU$1 = AT$1, AT$2 = "Mixed"), 0.5*AT71, 0) + IF(AND(AU$1 = AV$1, AV$2 = "Mixed"), 0.5*AV71, 0)</f>
        <v>0</v>
      </c>
      <c r="AV71" s="5">
        <f>IF('Each Gender - Gold'!AV71+'Each Gender - Silver'!AV71+'Each Gender - Bronze'!AV71 &gt; 0, 'Each Gender - Gold'!AV71*'Medal values'!$B$1+'Each Gender - Silver'!AV71*'Medal values'!$B$2+'Each Gender - Bronze'!AV71*'Medal values'!$B$3, "") + IF(AND(AV$1 = AU$1, AU$2 = "Mixed"), 0.5*AU71, 0) + IF(AND(AV$1 = AW$1, AW$2 = "Mixed"), 0.5*AW71, 0)</f>
        <v>0</v>
      </c>
      <c r="AW71" s="5">
        <f>IF('Each Gender - Gold'!AW71+'Each Gender - Silver'!AW71+'Each Gender - Bronze'!AW71 &gt; 0, 'Each Gender - Gold'!AW71*'Medal values'!$B$1+'Each Gender - Silver'!AW71*'Medal values'!$B$2+'Each Gender - Bronze'!AW71*'Medal values'!$B$3, "") + IF(AND(AW$1 = AV$1, AV$2 = "Mixed"), 0.5*AV71, 0) + IF(AND(AW$1 = AX$1, AX$2 = "Mixed"), 0.5*AX71, 0)</f>
        <v>0</v>
      </c>
      <c r="AX71" s="5">
        <f>IF('Each Gender - Gold'!AX71+'Each Gender - Silver'!AX71+'Each Gender - Bronze'!AX71 &gt; 0, 'Each Gender - Gold'!AX71*'Medal values'!$B$1+'Each Gender - Silver'!AX71*'Medal values'!$B$2+'Each Gender - Bronze'!AX71*'Medal values'!$B$3, "") + IF(AND(AX$1 = AW$1, AW$2 = "Mixed"), 0.5*AW71, 0) + IF(AND(AX$1 = AY$1, AY$2 = "Mixed"), 0.5*AY71, 0)</f>
        <v>0</v>
      </c>
      <c r="AY71" s="5">
        <f>IF('Each Gender - Gold'!AY71+'Each Gender - Silver'!AY71+'Each Gender - Bronze'!AY71 &gt; 0, 'Each Gender - Gold'!AY71*'Medal values'!$B$1+'Each Gender - Silver'!AY71*'Medal values'!$B$2+'Each Gender - Bronze'!AY71*'Medal values'!$B$3, "") + IF(AND(AY$1 = AX$1, AX$2 = "Mixed"), 0.5*AX71, 0) + IF(AND(AY$1 = AZ$1, AZ$2 = "Mixed"), 0.5*AZ71, 0)</f>
        <v>0</v>
      </c>
      <c r="AZ71" s="5">
        <f>IF('Each Gender - Gold'!AZ71+'Each Gender - Silver'!AZ71+'Each Gender - Bronze'!AZ71 &gt; 0, 'Each Gender - Gold'!AZ71*'Medal values'!$B$1+'Each Gender - Silver'!AZ71*'Medal values'!$B$2+'Each Gender - Bronze'!AZ71*'Medal values'!$B$3, "") + IF(AND(AZ$1 = AY$1, AY$2 = "Mixed"), 0.5*AY71, 0) + IF(AND(AZ$1 = BA$1, BA$2 = "Mixed"), 0.5*BA71, 0)</f>
        <v>0</v>
      </c>
      <c r="BA71" s="5">
        <f>IF('Each Gender - Gold'!BA71+'Each Gender - Silver'!BA71+'Each Gender - Bronze'!BA71 &gt; 0, 'Each Gender - Gold'!BA71*'Medal values'!$B$1+'Each Gender - Silver'!BA71*'Medal values'!$B$2+'Each Gender - Bronze'!BA71*'Medal values'!$B$3, "") + IF(AND(BA$1 = AZ$1, AZ$2 = "Mixed"), 0.5*AZ71, 0) + IF(AND(BA$1 = BB$1, BB$2 = "Mixed"), 0.5*BB71, 0)</f>
        <v>0</v>
      </c>
      <c r="BB71" s="5">
        <f>IF('Each Gender - Gold'!BB71+'Each Gender - Silver'!BB71+'Each Gender - Bronze'!BB71 &gt; 0, 'Each Gender - Gold'!BB71*'Medal values'!$B$1+'Each Gender - Silver'!BB71*'Medal values'!$B$2+'Each Gender - Bronze'!BB71*'Medal values'!$B$3, "") + IF(AND(BB$1 = BA$1, BA$2 = "Mixed"), 0.5*BA71, 0) + IF(AND(BB$1 = BC$1, BC$2 = "Mixed"), 0.5*BC71, 0)</f>
        <v>0</v>
      </c>
      <c r="BC71" s="5">
        <f>IF('Each Gender - Gold'!BC71+'Each Gender - Silver'!BC71+'Each Gender - Bronze'!BC71 &gt; 0, 'Each Gender - Gold'!BC71*'Medal values'!$B$1+'Each Gender - Silver'!BC71*'Medal values'!$B$2+'Each Gender - Bronze'!BC71*'Medal values'!$B$3, "") + IF(AND(BC$1 = BB$1, BB$2 = "Mixed"), 0.5*BB71, 0) + IF(AND(BC$1 = BD$1, BD$2 = "Mixed"), 0.5*BD71, 0)</f>
        <v>0</v>
      </c>
      <c r="BD71" s="5">
        <f>IF('Each Gender - Gold'!BD71+'Each Gender - Silver'!BD71+'Each Gender - Bronze'!BD71 &gt; 0, 'Each Gender - Gold'!BD71*'Medal values'!$B$1+'Each Gender - Silver'!BD71*'Medal values'!$B$2+'Each Gender - Bronze'!BD71*'Medal values'!$B$3, "") + IF(AND(BD$1 = BC$1, BC$2 = "Mixed"), 0.5*BC71, 0) + IF(AND(BD$1 = BE$1, BE$2 = "Mixed"), 0.5*BE71, 0)</f>
        <v>0</v>
      </c>
      <c r="BE71" s="5">
        <f>IF('Each Gender - Gold'!BE71+'Each Gender - Silver'!BE71+'Each Gender - Bronze'!BE71 &gt; 0, 'Each Gender - Gold'!BE71*'Medal values'!$B$1+'Each Gender - Silver'!BE71*'Medal values'!$B$2+'Each Gender - Bronze'!BE71*'Medal values'!$B$3, "") + IF(AND(BE$1 = BD$1, BD$2 = "Mixed"), 0.5*BD71, 0) + IF(AND(BE$1 = BF$1, BF$2 = "Mixed"), 0.5*BF71, 0)</f>
        <v>0</v>
      </c>
      <c r="BF71" s="5">
        <f>IF('Each Gender - Gold'!BF71+'Each Gender - Silver'!BF71+'Each Gender - Bronze'!BF71 &gt; 0, 'Each Gender - Gold'!BF71*'Medal values'!$B$1+'Each Gender - Silver'!BF71*'Medal values'!$B$2+'Each Gender - Bronze'!BF71*'Medal values'!$B$3, "") + IF(AND(BF$1 = BE$1, BE$2 = "Mixed"), 0.5*BE71, 0) + IF(AND(BF$1 = BG$1, BG$2 = "Mixed"), 0.5*BG71, 0)</f>
        <v>0</v>
      </c>
      <c r="BG71" s="5">
        <f>IF('Each Gender - Gold'!BG71+'Each Gender - Silver'!BG71+'Each Gender - Bronze'!BG71 &gt; 0, 'Each Gender - Gold'!BG71*'Medal values'!$B$1+'Each Gender - Silver'!BG71*'Medal values'!$B$2+'Each Gender - Bronze'!BG71*'Medal values'!$B$3, "") + IF(AND(BG$1 = BF$1, BF$2 = "Mixed"), 0.5*BF71, 0) + IF(AND(BG$1 = BH$1, BH$2 = "Mixed"), 0.5*BH71, 0)</f>
        <v>0</v>
      </c>
      <c r="BH71" s="5">
        <f>IF('Each Gender - Gold'!BH71+'Each Gender - Silver'!BH71+'Each Gender - Bronze'!BH71 &gt; 0, 'Each Gender - Gold'!BH71*'Medal values'!$B$1+'Each Gender - Silver'!BH71*'Medal values'!$B$2+'Each Gender - Bronze'!BH71*'Medal values'!$B$3, "") + IF(AND(BH$1 = BG$1, BG$2 = "Mixed"), 0.5*BG71, 0) + IF(AND(BH$1 = BI$1, BI$2 = "Mixed"), 0.5*BI71, 0)</f>
        <v>0</v>
      </c>
      <c r="BI71" s="5">
        <f>IF('Each Gender - Gold'!BI71+'Each Gender - Silver'!BI71+'Each Gender - Bronze'!BI71 &gt; 0, 'Each Gender - Gold'!BI71*'Medal values'!$B$1+'Each Gender - Silver'!BI71*'Medal values'!$B$2+'Each Gender - Bronze'!BI71*'Medal values'!$B$3, "") + IF(AND(BI$1 = BH$1, BH$2 = "Mixed"), 0.5*BH71, 0) + IF(AND(BI$1 = BJ$1, BJ$2 = "Mixed"), 0.5*BJ71, 0)</f>
        <v>3.001</v>
      </c>
      <c r="BJ71" s="5">
        <f>IF('Each Gender - Gold'!BJ71+'Each Gender - Silver'!BJ71+'Each Gender - Bronze'!BJ71 &gt; 0, 'Each Gender - Gold'!BJ71*'Medal values'!$B$1+'Each Gender - Silver'!BJ71*'Medal values'!$B$2+'Each Gender - Bronze'!BJ71*'Medal values'!$B$3, "") + IF(AND(BJ$1 = BI$1, BI$2 = "Mixed"), 0.5*BI71, 0) + IF(AND(BJ$1 = BK$1, BK$2 = "Mixed"), 0.5*BK71, 0)</f>
        <v>10.002002</v>
      </c>
      <c r="BK71" s="5">
        <f>IF('Each Gender - Gold'!BK71+'Each Gender - Silver'!BK71+'Each Gender - Bronze'!BK71 &gt; 0, 'Each Gender - Gold'!BK71*'Medal values'!$B$1+'Each Gender - Silver'!BK71*'Medal values'!$B$2+'Each Gender - Bronze'!BK71*'Medal values'!$B$3, "") + IF(AND(BK$1 = BJ$1, BJ$2 = "Mixed"), 0.5*BJ71, 0) + IF(AND(BK$1 = BL$1, BL$2 = "Mixed"), 0.5*BL71, 0)</f>
        <v>2.000001</v>
      </c>
      <c r="BL71" s="5">
        <f>IF('Each Gender - Gold'!BL71+'Each Gender - Silver'!BL71+'Each Gender - Bronze'!BL71 &gt; 0, 'Each Gender - Gold'!BL71*'Medal values'!$B$1+'Each Gender - Silver'!BL71*'Medal values'!$B$2+'Each Gender - Bronze'!BL71*'Medal values'!$B$3, "") + IF(AND(BL$1 = BK$1, BK$2 = "Mixed"), 0.5*BK71, 0) + IF(AND(BL$1 = BM$1, BM$2 = "Mixed"), 0.5*BM71, 0)</f>
        <v>3.001</v>
      </c>
      <c r="BM71" s="5">
        <f>IF('Each Gender - Gold'!BM71+'Each Gender - Silver'!BM71+'Each Gender - Bronze'!BM71 &gt; 0, 'Each Gender - Gold'!BM71*'Medal values'!$B$1+'Each Gender - Silver'!BM71*'Medal values'!$B$2+'Each Gender - Bronze'!BM71*'Medal values'!$B$3, "") + IF(AND(BM$1 = BL$1, BL$2 = "Mixed"), 0.5*BL71, 0) + IF(AND(BM$1 = BN$1, BN$2 = "Mixed"), 0.5*BN71, 0)</f>
        <v>2.000001</v>
      </c>
      <c r="BN71" s="5">
        <f>IF('Each Gender - Gold'!BN71+'Each Gender - Silver'!BN71+'Each Gender - Bronze'!BN71 &gt; 0, 'Each Gender - Gold'!BN71*'Medal values'!$B$1+'Each Gender - Silver'!BN71*'Medal values'!$B$2+'Each Gender - Bronze'!BN71*'Medal values'!$B$3, "") + IF(AND(BN$1 = BM$1, BM$2 = "Mixed"), 0.5*BM71, 0) + IF(AND(BN$1 = BO$1, BO$2 = "Mixed"), 0.5*BO71, 0)</f>
        <v>0</v>
      </c>
      <c r="BO71" s="5">
        <f>IF('Each Gender - Gold'!BO71+'Each Gender - Silver'!BO71+'Each Gender - Bronze'!BO71 &gt; 0, 'Each Gender - Gold'!BO71*'Medal values'!$B$1+'Each Gender - Silver'!BO71*'Medal values'!$B$2+'Each Gender - Bronze'!BO71*'Medal values'!$B$3, "") + IF(AND(BO$1 = BN$1, BN$2 = "Mixed"), 0.5*BN71, 0) + IF(AND(BO$1 = BP$1, BP$2 = "Mixed"), 0.5*BP71, 0)</f>
        <v>0</v>
      </c>
      <c r="BP71" s="5">
        <f>IF('Each Gender - Gold'!BP71+'Each Gender - Silver'!BP71+'Each Gender - Bronze'!BP71 &gt; 0, 'Each Gender - Gold'!BP71*'Medal values'!$B$1+'Each Gender - Silver'!BP71*'Medal values'!$B$2+'Each Gender - Bronze'!BP71*'Medal values'!$B$3, "") + IF(AND(BP$1 = BO$1, BO$2 = "Mixed"), 0.5*BO71, 0) + IF(AND(BP$1 = BQ$1, BQ$2 = "Mixed"), 0.5*BQ71, 0)</f>
        <v>0</v>
      </c>
      <c r="BQ71" s="5">
        <f>IF('Each Gender - Gold'!BQ71+'Each Gender - Silver'!BQ71+'Each Gender - Bronze'!BQ71 &gt; 0, 'Each Gender - Gold'!BQ71*'Medal values'!$B$1+'Each Gender - Silver'!BQ71*'Medal values'!$B$2+'Each Gender - Bronze'!BQ71*'Medal values'!$B$3, "") + IF(AND(BQ$1 = BP$1, BP$2 = "Mixed"), 0.5*BP71, 0) + IF(AND(BQ$1 = BR$1, BR$2 = "Mixed"), 0.5*BR71, 0)</f>
        <v>0</v>
      </c>
      <c r="BR71" s="5">
        <f>IF('Each Gender - Gold'!BR71+'Each Gender - Silver'!BR71+'Each Gender - Bronze'!BR71 &gt; 0, 'Each Gender - Gold'!BR71*'Medal values'!$B$1+'Each Gender - Silver'!BR71*'Medal values'!$B$2+'Each Gender - Bronze'!BR71*'Medal values'!$B$3, "") + IF(AND(BR$1 = BQ$1, BQ$2 = "Mixed"), 0.5*BQ71, 0) + IF(AND(BR$1 = BS$1, BS$2 = "Mixed"), 0.5*BS71, 0)</f>
        <v>0</v>
      </c>
      <c r="BS71" s="5">
        <f>IF('Each Gender - Gold'!BS71+'Each Gender - Silver'!BS71+'Each Gender - Bronze'!BS71 &gt; 0, 'Each Gender - Gold'!BS71*'Medal values'!$B$1+'Each Gender - Silver'!BS71*'Medal values'!$B$2+'Each Gender - Bronze'!BS71*'Medal values'!$B$3, "") + IF(AND(BS$1 = BR$1, BR$2 = "Mixed"), 0.5*BR71, 0) + IF(AND(BS$1 = BT$1, BT$2 = "Mixed"), 0.5*BT71, 0)</f>
        <v>0</v>
      </c>
      <c r="BT71" s="5">
        <f>IF('Each Gender - Gold'!BT71+'Each Gender - Silver'!BT71+'Each Gender - Bronze'!BT71 &gt; 0, 'Each Gender - Gold'!BT71*'Medal values'!$B$1+'Each Gender - Silver'!BT71*'Medal values'!$B$2+'Each Gender - Bronze'!BT71*'Medal values'!$B$3, "") + IF(AND(BT$1 = BS$1, BS$2 = "Mixed"), 0.5*BS71, 0) + IF(AND(BT$1 = BU$1, BU$2 = "Mixed"), 0.5*BU71, 0)</f>
        <v>0</v>
      </c>
      <c r="BU71" s="5">
        <f>IF('Each Gender - Gold'!BU71+'Each Gender - Silver'!BU71+'Each Gender - Bronze'!BU71 &gt; 0, 'Each Gender - Gold'!BU71*'Medal values'!$B$1+'Each Gender - Silver'!BU71*'Medal values'!$B$2+'Each Gender - Bronze'!BU71*'Medal values'!$B$3, "") + IF(AND(BU$1 = BT$1, BT$2 = "Mixed"), 0.5*BT71, 0) + IF(AND(BU$1 = BV$1, BV$2 = "Mixed"), 0.5*BV71, 0)</f>
        <v>0</v>
      </c>
      <c r="BV71" s="5">
        <f>IF('Each Gender - Gold'!BV71+'Each Gender - Silver'!BV71+'Each Gender - Bronze'!BV71 &gt; 0, 'Each Gender - Gold'!BV71*'Medal values'!$B$1+'Each Gender - Silver'!BV71*'Medal values'!$B$2+'Each Gender - Bronze'!BV71*'Medal values'!$B$3, "") + IF(AND(BV$1 = BU$1, BU$2 = "Mixed"), 0.5*BU71, 0) + IF(AND(BV$1 = BW$1, BW$2 = "Mixed"), 0.5*BW71, 0)</f>
        <v>0</v>
      </c>
      <c r="BW71" s="5">
        <f>IF('Each Gender - Gold'!BW71+'Each Gender - Silver'!BW71+'Each Gender - Bronze'!BW71 &gt; 0, 'Each Gender - Gold'!BW71*'Medal values'!$B$1+'Each Gender - Silver'!BW71*'Medal values'!$B$2+'Each Gender - Bronze'!BW71*'Medal values'!$B$3, "") + IF(AND(BW$1 = BV$1, BV$2 = "Mixed"), 0.5*BV71, 0) + IF(AND(BW$1 = BX$1, BX$2 = "Mixed"), 0.5*BX71, 0)</f>
        <v>0</v>
      </c>
      <c r="BX71" s="5">
        <f>IF('Each Gender - Gold'!BX71+'Each Gender - Silver'!BX71+'Each Gender - Bronze'!BX71 &gt; 0, 'Each Gender - Gold'!BX71*'Medal values'!$B$1+'Each Gender - Silver'!BX71*'Medal values'!$B$2+'Each Gender - Bronze'!BX71*'Medal values'!$B$3, "") + IF(AND(BX$1 = BW$1, BW$2 = "Mixed"), 0.5*BW71, 0) + IF(AND(BX$1 = BY$1, BY$2 = "Mixed"), 0.5*BY71, 0)</f>
        <v>0</v>
      </c>
      <c r="BY71" s="5">
        <f>IF('Each Gender - Gold'!BY71+'Each Gender - Silver'!BY71+'Each Gender - Bronze'!BY71 &gt; 0, 'Each Gender - Gold'!BY71*'Medal values'!$B$1+'Each Gender - Silver'!BY71*'Medal values'!$B$2+'Each Gender - Bronze'!BY71*'Medal values'!$B$3, "") + IF(AND(BY$1 = BX$1, BX$2 = "Mixed"), 0.5*BX71, 0) + IF(AND(BY$1 = BZ$1, BZ$2 = "Mixed"), 0.5*BZ71, 0)</f>
        <v>0</v>
      </c>
      <c r="BZ71" s="5">
        <f>IF('Each Gender - Gold'!BZ71+'Each Gender - Silver'!BZ71+'Each Gender - Bronze'!BZ71 &gt; 0, 'Each Gender - Gold'!BZ71*'Medal values'!$B$1+'Each Gender - Silver'!BZ71*'Medal values'!$B$2+'Each Gender - Bronze'!BZ71*'Medal values'!$B$3, "") + IF(AND(BZ$1 = BY$1, BY$2 = "Mixed"), 0.5*BY71, 0) + IF(AND(BZ$1 = CA$1, CA$2 = "Mixed"), 0.5*CA71, 0)</f>
        <v>0</v>
      </c>
      <c r="CA71" s="5">
        <f>IF('Each Gender - Gold'!CA71+'Each Gender - Silver'!CA71+'Each Gender - Bronze'!CA71 &gt; 0, 'Each Gender - Gold'!CA71*'Medal values'!$B$1+'Each Gender - Silver'!CA71*'Medal values'!$B$2+'Each Gender - Bronze'!CA71*'Medal values'!$B$3, "") + IF(AND(CA$1 = BZ$1, BZ$2 = "Mixed"), 0.5*BZ71, 0) + IF(AND(CA$1 = CB$1, CB$2 = "Mixed"), 0.5*CB71, 0)</f>
        <v>0</v>
      </c>
      <c r="CB71" s="5">
        <f>IF('Each Gender - Gold'!CB71+'Each Gender - Silver'!CB71+'Each Gender - Bronze'!CB71 &gt; 0, 'Each Gender - Gold'!CB71*'Medal values'!$B$1+'Each Gender - Silver'!CB71*'Medal values'!$B$2+'Each Gender - Bronze'!CB71*'Medal values'!$B$3, "") + IF(AND(CB$1 = CA$1, CA$2 = "Mixed"), 0.5*CA71, 0) + IF(AND(CB$1 = CC$1, CC$2 = "Mixed"), 0.5*CC71, 0)</f>
        <v>0</v>
      </c>
      <c r="CC71" s="5">
        <f>IF('Each Gender - Gold'!CC71+'Each Gender - Silver'!CC71+'Each Gender - Bronze'!CC71 &gt; 0, 'Each Gender - Gold'!CC71*'Medal values'!$B$1+'Each Gender - Silver'!CC71*'Medal values'!$B$2+'Each Gender - Bronze'!CC71*'Medal values'!$B$3, "") + IF(AND(CC$1 = CB$1, CB$2 = "Mixed"), 0.5*CB71, 0) + IF(AND(CC$1 = CD$1, CD$2 = "Mixed"), 0.5*CD71, 0)</f>
        <v>0</v>
      </c>
      <c r="CD71" s="5">
        <f>IF('Each Gender - Gold'!CD71+'Each Gender - Silver'!CD71+'Each Gender - Bronze'!CD71 &gt; 0, 'Each Gender - Gold'!CD71*'Medal values'!$B$1+'Each Gender - Silver'!CD71*'Medal values'!$B$2+'Each Gender - Bronze'!CD71*'Medal values'!$B$3, "") + IF(AND(CD$1 = CC$1, CC$2 = "Mixed"), 0.5*CC71, 0) + IF(AND(CD$1 = CE$1, CE$2 = "Mixed"), 0.5*CE71, 0)</f>
        <v>0</v>
      </c>
      <c r="CE71" s="5">
        <f>IF('Each Gender - Gold'!CE71+'Each Gender - Silver'!CE71+'Each Gender - Bronze'!CE71 &gt; 0, 'Each Gender - Gold'!CE71*'Medal values'!$B$1+'Each Gender - Silver'!CE71*'Medal values'!$B$2+'Each Gender - Bronze'!CE71*'Medal values'!$B$3, "") + IF(AND(CE$1 = CD$1, CD$2 = "Mixed"), 0.5*CD71, 0) + IF(AND(CE$1 = CF$1, CF$2 = "Mixed"), 0.5*CF71, 0)</f>
        <v>0</v>
      </c>
      <c r="CF71" s="5">
        <f>IF('Each Gender - Gold'!CF71+'Each Gender - Silver'!CF71+'Each Gender - Bronze'!CF71 &gt; 0, 'Each Gender - Gold'!CF71*'Medal values'!$B$1+'Each Gender - Silver'!CF71*'Medal values'!$B$2+'Each Gender - Bronze'!CF71*'Medal values'!$B$3, "") + IF(AND(CF$1 = CE$1, CE$2 = "Mixed"), 0.5*CE71, 0) + IF(AND(CF$1 = CG$1, CG$2 = "Mixed"), 0.5*CG71, 0)</f>
        <v>0</v>
      </c>
      <c r="CG71" s="5">
        <f>IF('Each Gender - Gold'!CG71+'Each Gender - Silver'!CG71+'Each Gender - Bronze'!CG71 &gt; 0, 'Each Gender - Gold'!CG71*'Medal values'!$B$1+'Each Gender - Silver'!CG71*'Medal values'!$B$2+'Each Gender - Bronze'!CG71*'Medal values'!$B$3, "") + IF(AND(CG$1 = CF$1, CF$2 = "Mixed"), 0.5*CF71, 0) + IF(AND(CG$1 = CH$1, CH$2 = "Mixed"), 0.5*CH71, 0)</f>
        <v>1</v>
      </c>
      <c r="CH71" s="5">
        <f>IF('Each Gender - Gold'!CH71+'Each Gender - Silver'!CH71+'Each Gender - Bronze'!CH71 &gt; 0, 'Each Gender - Gold'!CH71*'Medal values'!$B$1+'Each Gender - Silver'!CH71*'Medal values'!$B$2+'Each Gender - Bronze'!CH71*'Medal values'!$B$3, "") + IF(AND(CH$1 = CG$1, CG$2 = "Mixed"), 0.5*CG71, 0) + IF(AND(CH$1 = CI$1, CI$2 = "Mixed"), 0.5*CI71, 0)</f>
        <v>0</v>
      </c>
      <c r="CI71" s="5">
        <f>IF('Each Gender - Gold'!CI71+'Each Gender - Silver'!CI71+'Each Gender - Bronze'!CI71 &gt; 0, 'Each Gender - Gold'!CI71*'Medal values'!$B$1+'Each Gender - Silver'!CI71*'Medal values'!$B$2+'Each Gender - Bronze'!CI71*'Medal values'!$B$3, "") + IF(AND(CI$1 = CH$1, CH$2 = "Mixed"), 0.5*CH71, 0) + IF(AND(CI$1 = CJ$1, CJ$2 = "Mixed"), 0.5*CJ71, 0)</f>
        <v>0</v>
      </c>
      <c r="CJ71" s="5">
        <f>IF('Each Gender - Gold'!CJ71+'Each Gender - Silver'!CJ71+'Each Gender - Bronze'!CJ71 &gt; 0, 'Each Gender - Gold'!CJ71*'Medal values'!$B$1+'Each Gender - Silver'!CJ71*'Medal values'!$B$2+'Each Gender - Bronze'!CJ71*'Medal values'!$B$3, "") + IF(AND(CJ$1 = CI$1, CI$2 = "Mixed"), 0.5*CI71, 0) + IF(AND(CJ$1 = CK$1, CK$2 = "Mixed"), 0.5*CK71, 0)</f>
        <v>1</v>
      </c>
      <c r="CK71" s="5">
        <f>IF('Each Gender - Gold'!CK71+'Each Gender - Silver'!CK71+'Each Gender - Bronze'!CK71 &gt; 0, 'Each Gender - Gold'!CK71*'Medal values'!$B$1+'Each Gender - Silver'!CK71*'Medal values'!$B$2+'Each Gender - Bronze'!CK71*'Medal values'!$B$3, "") + IF(AND(CK$1 = CJ$1, CJ$2 = "Mixed"), 0.5*CJ71, 0) + IF(AND(CK$1 = CL$1, CL$2 = "Mixed"), 0.5*CL71, 0)</f>
        <v>0</v>
      </c>
      <c r="CL71" s="5">
        <f>IF('Each Gender - Gold'!CL71+'Each Gender - Silver'!CL71+'Each Gender - Bronze'!CL71 &gt; 0, 'Each Gender - Gold'!CL71*'Medal values'!$B$1+'Each Gender - Silver'!CL71*'Medal values'!$B$2+'Each Gender - Bronze'!CL71*'Medal values'!$B$3, "") + IF(AND(CL$1 = CK$1, CK$2 = "Mixed"), 0.5*CK71, 0) + IF(AND(CL$1 = CM$1, CM$2 = "Mixed"), 0.5*CM71, 0)</f>
        <v>1</v>
      </c>
      <c r="CM71" s="5">
        <f>IF('Each Gender - Gold'!CM71+'Each Gender - Silver'!CM71+'Each Gender - Bronze'!CM71 &gt; 0, 'Each Gender - Gold'!CM71*'Medal values'!$B$1+'Each Gender - Silver'!CM71*'Medal values'!$B$2+'Each Gender - Bronze'!CM71*'Medal values'!$B$3, "") + IF(AND(CM$1 = CL$1, CL$2 = "Mixed"), 0.5*CL71, 0) + IF(AND(CM$1 = CN$1, CN$2 = "Mixed"), 0.5*CN71, 0)</f>
        <v>0</v>
      </c>
      <c r="CN71" s="5">
        <f>IF('Each Gender - Gold'!CN71+'Each Gender - Silver'!CN71+'Each Gender - Bronze'!CN71 &gt; 0, 'Each Gender - Gold'!CN71*'Medal values'!$B$1+'Each Gender - Silver'!CN71*'Medal values'!$B$2+'Each Gender - Bronze'!CN71*'Medal values'!$B$3, "") + IF(AND(CN$1 = CM$1, CM$2 = "Mixed"), 0.5*CM71, 0) + IF(AND(CN$1 = CO$1, CO$2 = "Mixed"), 0.5*CO71, 0)</f>
        <v>0</v>
      </c>
      <c r="CO71" s="5">
        <f>IF('Each Gender - Gold'!CO71+'Each Gender - Silver'!CO71+'Each Gender - Bronze'!CO71 &gt; 0, 'Each Gender - Gold'!CO71*'Medal values'!$B$1+'Each Gender - Silver'!CO71*'Medal values'!$B$2+'Each Gender - Bronze'!CO71*'Medal values'!$B$3, "") + IF(AND(CO$1 = CN$1, CN$2 = "Mixed"), 0.5*CN71, 0) + IF(AND(CO$1 = CP$1, CP$2 = "Mixed"), 0.5*CP71, 0)</f>
        <v>0</v>
      </c>
      <c r="CP71" s="5">
        <f>IF('Each Gender - Gold'!CP71+'Each Gender - Silver'!CP71+'Each Gender - Bronze'!CP71 &gt; 0, 'Each Gender - Gold'!CP71*'Medal values'!$B$1+'Each Gender - Silver'!CP71*'Medal values'!$B$2+'Each Gender - Bronze'!CP71*'Medal values'!$B$3, "") + IF(AND(CP$1 = CO$1, CO$2 = "Mixed"), 0.5*CO71, 0) + IF(AND(CP$1 = CQ$1, CQ$2 = "Mixed"), 0.5*CQ71, 0)</f>
        <v>0</v>
      </c>
      <c r="CQ71" s="5">
        <f>IF('Each Gender - Gold'!CQ71+'Each Gender - Silver'!CQ71+'Each Gender - Bronze'!CQ71 &gt; 0, 'Each Gender - Gold'!CQ71*'Medal values'!$B$1+'Each Gender - Silver'!CQ71*'Medal values'!$B$2+'Each Gender - Bronze'!CQ71*'Medal values'!$B$3, "") + IF(AND(CQ$1 = CP$1, CP$2 = "Mixed"), 0.5*CP71, 0) + IF(AND(CQ$1 = CR$1, CR$2 = "Mixed"), 0.5*CR71, 0)</f>
        <v>0</v>
      </c>
      <c r="CR71" s="5">
        <f>IF('Each Gender - Gold'!CR71+'Each Gender - Silver'!CR71+'Each Gender - Bronze'!CR71 &gt; 0, 'Each Gender - Gold'!CR71*'Medal values'!$B$1+'Each Gender - Silver'!CR71*'Medal values'!$B$2+'Each Gender - Bronze'!CR71*'Medal values'!$B$3, "") + IF(AND(CR$1 = CQ$1, CQ$2 = "Mixed"), 0.5*CQ71, 0) + IF(AND(CR$1 = CS$1, CS$2 = "Mixed"), 0.5*CS71, 0)</f>
        <v>0</v>
      </c>
      <c r="CS71" s="5">
        <f>IF('Each Gender - Gold'!CS71+'Each Gender - Silver'!CS71+'Each Gender - Bronze'!CS71 &gt; 0, 'Each Gender - Gold'!CS71*'Medal values'!$B$1+'Each Gender - Silver'!CS71*'Medal values'!$B$2+'Each Gender - Bronze'!CS71*'Medal values'!$B$3, "") + IF(AND(CS$1 = CR$1, CR$2 = "Mixed"), 0.5*CR71, 0) + IF(AND(CS$1 = CT$1, CT$2 = "Mixed"), 0.5*CT71, 0)</f>
        <v>0</v>
      </c>
      <c r="CT71" s="5">
        <f>IF('Each Gender - Gold'!CT71+'Each Gender - Silver'!CT71+'Each Gender - Bronze'!CT71 &gt; 0, 'Each Gender - Gold'!CT71*'Medal values'!$B$1+'Each Gender - Silver'!CT71*'Medal values'!$B$2+'Each Gender - Bronze'!CT71*'Medal values'!$B$3, "") + IF(AND(CT$1 = CS$1, CS$2 = "Mixed"), 0.5*CS71, 0) + IF(AND(CT$1 = CU$1, CU$2 = "Mixed"), 0.5*CU71, 0)</f>
        <v>0</v>
      </c>
      <c r="CU71" s="5">
        <f>IF('Each Gender - Gold'!CU71+'Each Gender - Silver'!CU71+'Each Gender - Bronze'!CU71 &gt; 0, 'Each Gender - Gold'!CU71*'Medal values'!$B$1+'Each Gender - Silver'!CU71*'Medal values'!$B$2+'Each Gender - Bronze'!CU71*'Medal values'!$B$3, "") + IF(AND(CU$1 = CT$1, CT$2 = "Mixed"), 0.5*CT71, 0) + IF(AND(CU$1 = CV$1, CV$2 = "Mixed"), 0.5*CV71, 0)</f>
        <v>0</v>
      </c>
      <c r="CV71" s="5">
        <f>IF('Each Gender - Gold'!CV71+'Each Gender - Silver'!CV71+'Each Gender - Bronze'!CV71 &gt; 0, 'Each Gender - Gold'!CV71*'Medal values'!$B$1+'Each Gender - Silver'!CV71*'Medal values'!$B$2+'Each Gender - Bronze'!CV71*'Medal values'!$B$3, "") + IF(AND(CV$1 = CU$1, CU$2 = "Mixed"), 0.5*CU71, 0) + IF(AND(CV$1 = CW$1, CW$2 = "Mixed"), 0.5*CW71, 0)</f>
        <v>0</v>
      </c>
      <c r="CW71" s="5">
        <f t="shared" ref="CW71:CX71" si="69">SUMIF($B$2:$CV$2,CW$2, $B71:$CV71)</f>
        <v>14.001003</v>
      </c>
      <c r="CX71" s="5">
        <f t="shared" si="69"/>
        <v>26.006003</v>
      </c>
    </row>
    <row r="72">
      <c r="A72" s="5" t="str">
        <f>Countries!A70</f>
        <v>PHI</v>
      </c>
      <c r="B72" s="5">
        <f>IF('Each Gender - Gold'!B72+'Each Gender - Silver'!B72+'Each Gender - Bronze'!B72 &gt; 0, 'Each Gender - Gold'!B72*'Medal values'!$B$1+'Each Gender - Silver'!B72*'Medal values'!$B$2+'Each Gender - Bronze'!B72*'Medal values'!$B$3, "") + IF(AND(B$1 = A$1, A$2 = "Mixed"), 0.5*A72, 0) + IF(AND(B$1 = C$1, C$2 = "Mixed"), 0.5*C72, 0)</f>
        <v>0</v>
      </c>
      <c r="C72" s="5">
        <f>IF('Each Gender - Gold'!C72+'Each Gender - Silver'!C72+'Each Gender - Bronze'!C72 &gt; 0, 'Each Gender - Gold'!C72*'Medal values'!$B$1+'Each Gender - Silver'!C72*'Medal values'!$B$2+'Each Gender - Bronze'!C72*'Medal values'!$B$3, "") + IF(AND(C$1 = B$1, B$2 = "Mixed"), 0.5*B72, 0) + IF(AND(C$1 = D$1, D$2 = "Mixed"), 0.5*D72, 0)</f>
        <v>0</v>
      </c>
      <c r="D72" s="5">
        <f>IF('Each Gender - Gold'!D72+'Each Gender - Silver'!D72+'Each Gender - Bronze'!D72 &gt; 0, 'Each Gender - Gold'!D72*'Medal values'!$B$1+'Each Gender - Silver'!D72*'Medal values'!$B$2+'Each Gender - Bronze'!D72*'Medal values'!$B$3, "") + IF(AND(D$1 = C$1, C$2 = "Mixed"), 0.5*C72, 0) + IF(AND(D$1 = E$1, E$2 = "Mixed"), 0.5*E72, 0)</f>
        <v>0</v>
      </c>
      <c r="E72" s="5">
        <f>IF('Each Gender - Gold'!E72+'Each Gender - Silver'!E72+'Each Gender - Bronze'!E72 &gt; 0, 'Each Gender - Gold'!E72*'Medal values'!$B$1+'Each Gender - Silver'!E72*'Medal values'!$B$2+'Each Gender - Bronze'!E72*'Medal values'!$B$3, "") + IF(AND(E$1 = D$1, D$2 = "Mixed"), 0.5*D72, 0) + IF(AND(E$1 = F$1, F$2 = "Mixed"), 0.5*F72, 0)</f>
        <v>0</v>
      </c>
      <c r="F72" s="5">
        <f>IF('Each Gender - Gold'!F72+'Each Gender - Silver'!F72+'Each Gender - Bronze'!F72 &gt; 0, 'Each Gender - Gold'!F72*'Medal values'!$B$1+'Each Gender - Silver'!F72*'Medal values'!$B$2+'Each Gender - Bronze'!F72*'Medal values'!$B$3, "") + IF(AND(F$1 = E$1, E$2 = "Mixed"), 0.5*E72, 0) + IF(AND(F$1 = G$1, G$2 = "Mixed"), 0.5*G72, 0)</f>
        <v>0</v>
      </c>
      <c r="G72" s="5">
        <f>IF('Each Gender - Gold'!G72+'Each Gender - Silver'!G72+'Each Gender - Bronze'!G72 &gt; 0, 'Each Gender - Gold'!G72*'Medal values'!$B$1+'Each Gender - Silver'!G72*'Medal values'!$B$2+'Each Gender - Bronze'!G72*'Medal values'!$B$3, "") + IF(AND(G$1 = F$1, F$2 = "Mixed"), 0.5*F72, 0) + IF(AND(G$1 = H$1, H$2 = "Mixed"), 0.5*H72, 0)</f>
        <v>0</v>
      </c>
      <c r="H72" s="5">
        <f>IF('Each Gender - Gold'!H72+'Each Gender - Silver'!H72+'Each Gender - Bronze'!H72 &gt; 0, 'Each Gender - Gold'!H72*'Medal values'!$B$1+'Each Gender - Silver'!H72*'Medal values'!$B$2+'Each Gender - Bronze'!H72*'Medal values'!$B$3, "") + IF(AND(H$1 = G$1, G$2 = "Mixed"), 0.5*G72, 0) + IF(AND(H$1 = I$1, I$2 = "Mixed"), 0.5*I72, 0)</f>
        <v>0</v>
      </c>
      <c r="I72" s="5">
        <f>IF('Each Gender - Gold'!I72+'Each Gender - Silver'!I72+'Each Gender - Bronze'!I72 &gt; 0, 'Each Gender - Gold'!I72*'Medal values'!$B$1+'Each Gender - Silver'!I72*'Medal values'!$B$2+'Each Gender - Bronze'!I72*'Medal values'!$B$3, "") + IF(AND(I$1 = H$1, H$2 = "Mixed"), 0.5*H72, 0) + IF(AND(I$1 = J$1, J$2 = "Mixed"), 0.5*J72, 0)</f>
        <v>0</v>
      </c>
      <c r="J72" s="5">
        <f>IF('Each Gender - Gold'!J72+'Each Gender - Silver'!J72+'Each Gender - Bronze'!J72 &gt; 0, 'Each Gender - Gold'!J72*'Medal values'!$B$1+'Each Gender - Silver'!J72*'Medal values'!$B$2+'Each Gender - Bronze'!J72*'Medal values'!$B$3, "") + IF(AND(J$1 = I$1, I$2 = "Mixed"), 0.5*I72, 0) + IF(AND(J$1 = K$1, K$2 = "Mixed"), 0.5*K72, 0)</f>
        <v>0</v>
      </c>
      <c r="K72" s="5">
        <f>IF('Each Gender - Gold'!K72+'Each Gender - Silver'!K72+'Each Gender - Bronze'!K72 &gt; 0, 'Each Gender - Gold'!K72*'Medal values'!$B$1+'Each Gender - Silver'!K72*'Medal values'!$B$2+'Each Gender - Bronze'!K72*'Medal values'!$B$3, "") + IF(AND(K$1 = J$1, J$2 = "Mixed"), 0.5*J72, 0) + IF(AND(K$1 = L$1, L$2 = "Mixed"), 0.5*L72, 0)</f>
        <v>0</v>
      </c>
      <c r="L72" s="5">
        <f>IF('Each Gender - Gold'!L72+'Each Gender - Silver'!L72+'Each Gender - Bronze'!L72 &gt; 0, 'Each Gender - Gold'!L72*'Medal values'!$B$1+'Each Gender - Silver'!L72*'Medal values'!$B$2+'Each Gender - Bronze'!L72*'Medal values'!$B$3, "") + IF(AND(L$1 = K$1, K$2 = "Mixed"), 0.5*K72, 0) + IF(AND(L$1 = M$1, M$2 = "Mixed"), 0.5*M72, 0)</f>
        <v>0</v>
      </c>
      <c r="M72" s="5">
        <f>IF('Each Gender - Gold'!M72+'Each Gender - Silver'!M72+'Each Gender - Bronze'!M72 &gt; 0, 'Each Gender - Gold'!M72*'Medal values'!$B$1+'Each Gender - Silver'!M72*'Medal values'!$B$2+'Each Gender - Bronze'!M72*'Medal values'!$B$3, "") + IF(AND(M$1 = L$1, L$2 = "Mixed"), 0.5*L72, 0) + IF(AND(M$1 = N$1, N$2 = "Mixed"), 0.5*N72, 0)</f>
        <v>0</v>
      </c>
      <c r="N72" s="5">
        <f>IF('Each Gender - Gold'!N72+'Each Gender - Silver'!N72+'Each Gender - Bronze'!N72 &gt; 0, 'Each Gender - Gold'!N72*'Medal values'!$B$1+'Each Gender - Silver'!N72*'Medal values'!$B$2+'Each Gender - Bronze'!N72*'Medal values'!$B$3, "") + IF(AND(N$1 = M$1, M$2 = "Mixed"), 0.5*M72, 0) + IF(AND(N$1 = O$1, O$2 = "Mixed"), 0.5*O72, 0)</f>
        <v>0</v>
      </c>
      <c r="O72" s="5">
        <f>IF('Each Gender - Gold'!O72+'Each Gender - Silver'!O72+'Each Gender - Bronze'!O72 &gt; 0, 'Each Gender - Gold'!O72*'Medal values'!$B$1+'Each Gender - Silver'!O72*'Medal values'!$B$2+'Each Gender - Bronze'!O72*'Medal values'!$B$3, "") + IF(AND(O$1 = N$1, N$2 = "Mixed"), 0.5*N72, 0) + IF(AND(O$1 = P$1, P$2 = "Mixed"), 0.5*P72, 0)</f>
        <v>0</v>
      </c>
      <c r="P72" s="5">
        <f>IF('Each Gender - Gold'!P72+'Each Gender - Silver'!P72+'Each Gender - Bronze'!P72 &gt; 0, 'Each Gender - Gold'!P72*'Medal values'!$B$1+'Each Gender - Silver'!P72*'Medal values'!$B$2+'Each Gender - Bronze'!P72*'Medal values'!$B$3, "") + IF(AND(P$1 = O$1, O$2 = "Mixed"), 0.5*O72, 0) + IF(AND(P$1 = Q$1, Q$2 = "Mixed"), 0.5*Q72, 0)</f>
        <v>0</v>
      </c>
      <c r="Q72" s="5">
        <f>IF('Each Gender - Gold'!Q72+'Each Gender - Silver'!Q72+'Each Gender - Bronze'!Q72 &gt; 0, 'Each Gender - Gold'!Q72*'Medal values'!$B$1+'Each Gender - Silver'!Q72*'Medal values'!$B$2+'Each Gender - Bronze'!Q72*'Medal values'!$B$3, "") + IF(AND(Q$1 = P$1, P$2 = "Mixed"), 0.5*P72, 0) + IF(AND(Q$1 = R$1, R$2 = "Mixed"), 0.5*R72, 0)</f>
        <v>0</v>
      </c>
      <c r="R72" s="5">
        <f>IF('Each Gender - Gold'!R72+'Each Gender - Silver'!R72+'Each Gender - Bronze'!R72 &gt; 0, 'Each Gender - Gold'!R72*'Medal values'!$B$1+'Each Gender - Silver'!R72*'Medal values'!$B$2+'Each Gender - Bronze'!R72*'Medal values'!$B$3, "") + IF(AND(R$1 = Q$1, Q$2 = "Mixed"), 0.5*Q72, 0) + IF(AND(R$1 = S$1, S$2 = "Mixed"), 0.5*S72, 0)</f>
        <v>0</v>
      </c>
      <c r="S72" s="5">
        <f>IF('Each Gender - Gold'!S72+'Each Gender - Silver'!S72+'Each Gender - Bronze'!S72 &gt; 0, 'Each Gender - Gold'!S72*'Medal values'!$B$1+'Each Gender - Silver'!S72*'Medal values'!$B$2+'Each Gender - Bronze'!S72*'Medal values'!$B$3, "") + IF(AND(S$1 = R$1, R$2 = "Mixed"), 0.5*R72, 0) + IF(AND(S$1 = T$1, T$2 = "Mixed"), 0.5*T72, 0)</f>
        <v>0</v>
      </c>
      <c r="T72" s="5">
        <f>IF('Each Gender - Gold'!T72+'Each Gender - Silver'!T72+'Each Gender - Bronze'!T72 &gt; 0, 'Each Gender - Gold'!T72*'Medal values'!$B$1+'Each Gender - Silver'!T72*'Medal values'!$B$2+'Each Gender - Bronze'!T72*'Medal values'!$B$3, "") + IF(AND(T$1 = S$1, S$2 = "Mixed"), 0.5*S72, 0) + IF(AND(T$1 = U$1, U$2 = "Mixed"), 0.5*U72, 0)</f>
        <v>0</v>
      </c>
      <c r="U72" s="5">
        <f>IF('Each Gender - Gold'!U72+'Each Gender - Silver'!U72+'Each Gender - Bronze'!U72 &gt; 0, 'Each Gender - Gold'!U72*'Medal values'!$B$1+'Each Gender - Silver'!U72*'Medal values'!$B$2+'Each Gender - Bronze'!U72*'Medal values'!$B$3, "") + IF(AND(U$1 = T$1, T$2 = "Mixed"), 0.5*T72, 0) + IF(AND(U$1 = V$1, V$2 = "Mixed"), 0.5*V72, 0)</f>
        <v>0</v>
      </c>
      <c r="V72" s="5">
        <f>IF('Each Gender - Gold'!V72+'Each Gender - Silver'!V72+'Each Gender - Bronze'!V72 &gt; 0, 'Each Gender - Gold'!V72*'Medal values'!$B$1+'Each Gender - Silver'!V72*'Medal values'!$B$2+'Each Gender - Bronze'!V72*'Medal values'!$B$3, "") + IF(AND(V$1 = U$1, U$2 = "Mixed"), 0.5*U72, 0) + IF(AND(V$1 = W$1, W$2 = "Mixed"), 0.5*W72, 0)</f>
        <v>3.000001</v>
      </c>
      <c r="W72" s="5">
        <f>IF('Each Gender - Gold'!W72+'Each Gender - Silver'!W72+'Each Gender - Bronze'!W72 &gt; 0, 'Each Gender - Gold'!W72*'Medal values'!$B$1+'Each Gender - Silver'!W72*'Medal values'!$B$2+'Each Gender - Bronze'!W72*'Medal values'!$B$3, "") + IF(AND(W$1 = V$1, V$2 = "Mixed"), 0.5*V72, 0) + IF(AND(W$1 = X$1, X$2 = "Mixed"), 0.5*X72, 0)</f>
        <v>2.000001</v>
      </c>
      <c r="X72" s="5">
        <f>IF('Each Gender - Gold'!X72+'Each Gender - Silver'!X72+'Each Gender - Bronze'!X72 &gt; 0, 'Each Gender - Gold'!X72*'Medal values'!$B$1+'Each Gender - Silver'!X72*'Medal values'!$B$2+'Each Gender - Bronze'!X72*'Medal values'!$B$3, "") + IF(AND(X$1 = W$1, W$2 = "Mixed"), 0.5*W72, 0) + IF(AND(X$1 = Y$1, Y$2 = "Mixed"), 0.5*Y72, 0)</f>
        <v>0</v>
      </c>
      <c r="Y72" s="5">
        <f>IF('Each Gender - Gold'!Y72+'Each Gender - Silver'!Y72+'Each Gender - Bronze'!Y72 &gt; 0, 'Each Gender - Gold'!Y72*'Medal values'!$B$1+'Each Gender - Silver'!Y72*'Medal values'!$B$2+'Each Gender - Bronze'!Y72*'Medal values'!$B$3, "") + IF(AND(Y$1 = X$1, X$2 = "Mixed"), 0.5*X72, 0) + IF(AND(Y$1 = Z$1, Z$2 = "Mixed"), 0.5*Z72, 0)</f>
        <v>0</v>
      </c>
      <c r="Z72" s="5">
        <f>IF('Each Gender - Gold'!Z72+'Each Gender - Silver'!Z72+'Each Gender - Bronze'!Z72 &gt; 0, 'Each Gender - Gold'!Z72*'Medal values'!$B$1+'Each Gender - Silver'!Z72*'Medal values'!$B$2+'Each Gender - Bronze'!Z72*'Medal values'!$B$3, "") + IF(AND(Z$1 = Y$1, Y$2 = "Mixed"), 0.5*Y72, 0) + IF(AND(Z$1 = AA$1, AA$2 = "Mixed"), 0.5*AA72, 0)</f>
        <v>0</v>
      </c>
      <c r="AA72" s="5">
        <f>IF('Each Gender - Gold'!AA72+'Each Gender - Silver'!AA72+'Each Gender - Bronze'!AA72 &gt; 0, 'Each Gender - Gold'!AA72*'Medal values'!$B$1+'Each Gender - Silver'!AA72*'Medal values'!$B$2+'Each Gender - Bronze'!AA72*'Medal values'!$B$3, "") + IF(AND(AA$1 = Z$1, Z$2 = "Mixed"), 0.5*Z72, 0) + IF(AND(AA$1 = AB$1, AB$2 = "Mixed"), 0.5*AB72, 0)</f>
        <v>0</v>
      </c>
      <c r="AB72" s="5">
        <f>IF('Each Gender - Gold'!AB72+'Each Gender - Silver'!AB72+'Each Gender - Bronze'!AB72 &gt; 0, 'Each Gender - Gold'!AB72*'Medal values'!$B$1+'Each Gender - Silver'!AB72*'Medal values'!$B$2+'Each Gender - Bronze'!AB72*'Medal values'!$B$3, "") + IF(AND(AB$1 = AA$1, AA$2 = "Mixed"), 0.5*AA72, 0) + IF(AND(AB$1 = AC$1, AC$2 = "Mixed"), 0.5*AC72, 0)</f>
        <v>0</v>
      </c>
      <c r="AC72" s="5">
        <f>IF('Each Gender - Gold'!AC72+'Each Gender - Silver'!AC72+'Each Gender - Bronze'!AC72 &gt; 0, 'Each Gender - Gold'!AC72*'Medal values'!$B$1+'Each Gender - Silver'!AC72*'Medal values'!$B$2+'Each Gender - Bronze'!AC72*'Medal values'!$B$3, "") + IF(AND(AC$1 = AB$1, AB$2 = "Mixed"), 0.5*AB72, 0) + IF(AND(AC$1 = AD$1, AD$2 = "Mixed"), 0.5*AD72, 0)</f>
        <v>0</v>
      </c>
      <c r="AD72" s="5">
        <f>IF('Each Gender - Gold'!AD72+'Each Gender - Silver'!AD72+'Each Gender - Bronze'!AD72 &gt; 0, 'Each Gender - Gold'!AD72*'Medal values'!$B$1+'Each Gender - Silver'!AD72*'Medal values'!$B$2+'Each Gender - Bronze'!AD72*'Medal values'!$B$3, "") + IF(AND(AD$1 = AC$1, AC$2 = "Mixed"), 0.5*AC72, 0) + IF(AND(AD$1 = AE$1, AE$2 = "Mixed"), 0.5*AE72, 0)</f>
        <v>0</v>
      </c>
      <c r="AE72" s="5">
        <f>IF('Each Gender - Gold'!AE72+'Each Gender - Silver'!AE72+'Each Gender - Bronze'!AE72 &gt; 0, 'Each Gender - Gold'!AE72*'Medal values'!$B$1+'Each Gender - Silver'!AE72*'Medal values'!$B$2+'Each Gender - Bronze'!AE72*'Medal values'!$B$3, "") + IF(AND(AE$1 = AD$1, AD$2 = "Mixed"), 0.5*AD72, 0) + IF(AND(AE$1 = AF$1, AF$2 = "Mixed"), 0.5*AF72, 0)</f>
        <v>0</v>
      </c>
      <c r="AF72" s="5">
        <f>IF('Each Gender - Gold'!AF72+'Each Gender - Silver'!AF72+'Each Gender - Bronze'!AF72 &gt; 0, 'Each Gender - Gold'!AF72*'Medal values'!$B$1+'Each Gender - Silver'!AF72*'Medal values'!$B$2+'Each Gender - Bronze'!AF72*'Medal values'!$B$3, "") + IF(AND(AF$1 = AE$1, AE$2 = "Mixed"), 0.5*AE72, 0) + IF(AND(AF$1 = AG$1, AG$2 = "Mixed"), 0.5*AG72, 0)</f>
        <v>0</v>
      </c>
      <c r="AG72" s="5">
        <f>IF('Each Gender - Gold'!AG72+'Each Gender - Silver'!AG72+'Each Gender - Bronze'!AG72 &gt; 0, 'Each Gender - Gold'!AG72*'Medal values'!$B$1+'Each Gender - Silver'!AG72*'Medal values'!$B$2+'Each Gender - Bronze'!AG72*'Medal values'!$B$3, "") + IF(AND(AG$1 = AF$1, AF$2 = "Mixed"), 0.5*AF72, 0) + IF(AND(AG$1 = AH$1, AH$2 = "Mixed"), 0.5*AH72, 0)</f>
        <v>0</v>
      </c>
      <c r="AH72" s="5">
        <f>IF('Each Gender - Gold'!AH72+'Each Gender - Silver'!AH72+'Each Gender - Bronze'!AH72 &gt; 0, 'Each Gender - Gold'!AH72*'Medal values'!$B$1+'Each Gender - Silver'!AH72*'Medal values'!$B$2+'Each Gender - Bronze'!AH72*'Medal values'!$B$3, "") + IF(AND(AH$1 = AG$1, AG$2 = "Mixed"), 0.5*AG72, 0) + IF(AND(AH$1 = AI$1, AI$2 = "Mixed"), 0.5*AI72, 0)</f>
        <v>0</v>
      </c>
      <c r="AI72" s="5">
        <f>IF('Each Gender - Gold'!AI72+'Each Gender - Silver'!AI72+'Each Gender - Bronze'!AI72 &gt; 0, 'Each Gender - Gold'!AI72*'Medal values'!$B$1+'Each Gender - Silver'!AI72*'Medal values'!$B$2+'Each Gender - Bronze'!AI72*'Medal values'!$B$3, "") + IF(AND(AI$1 = AH$1, AH$2 = "Mixed"), 0.5*AH72, 0) + IF(AND(AI$1 = AJ$1, AJ$2 = "Mixed"), 0.5*AJ72, 0)</f>
        <v>0</v>
      </c>
      <c r="AJ72" s="5">
        <f>IF('Each Gender - Gold'!AJ72+'Each Gender - Silver'!AJ72+'Each Gender - Bronze'!AJ72 &gt; 0, 'Each Gender - Gold'!AJ72*'Medal values'!$B$1+'Each Gender - Silver'!AJ72*'Medal values'!$B$2+'Each Gender - Bronze'!AJ72*'Medal values'!$B$3, "") + IF(AND(AJ$1 = AI$1, AI$2 = "Mixed"), 0.5*AI72, 0) + IF(AND(AJ$1 = AK$1, AK$2 = "Mixed"), 0.5*AK72, 0)</f>
        <v>0</v>
      </c>
      <c r="AK72" s="5">
        <f>IF('Each Gender - Gold'!AK72+'Each Gender - Silver'!AK72+'Each Gender - Bronze'!AK72 &gt; 0, 'Each Gender - Gold'!AK72*'Medal values'!$B$1+'Each Gender - Silver'!AK72*'Medal values'!$B$2+'Each Gender - Bronze'!AK72*'Medal values'!$B$3, "") + IF(AND(AK$1 = AJ$1, AJ$2 = "Mixed"), 0.5*AJ72, 0) + IF(AND(AK$1 = AL$1, AL$2 = "Mixed"), 0.5*AL72, 0)</f>
        <v>0</v>
      </c>
      <c r="AL72" s="5">
        <f>IF('Each Gender - Gold'!AL72+'Each Gender - Silver'!AL72+'Each Gender - Bronze'!AL72 &gt; 0, 'Each Gender - Gold'!AL72*'Medal values'!$B$1+'Each Gender - Silver'!AL72*'Medal values'!$B$2+'Each Gender - Bronze'!AL72*'Medal values'!$B$3, "") + IF(AND(AL$1 = AK$1, AK$2 = "Mixed"), 0.5*AK72, 0) + IF(AND(AL$1 = AM$1, AM$2 = "Mixed"), 0.5*AM72, 0)</f>
        <v>0</v>
      </c>
      <c r="AM72" s="5">
        <f>IF('Each Gender - Gold'!AM72+'Each Gender - Silver'!AM72+'Each Gender - Bronze'!AM72 &gt; 0, 'Each Gender - Gold'!AM72*'Medal values'!$B$1+'Each Gender - Silver'!AM72*'Medal values'!$B$2+'Each Gender - Bronze'!AM72*'Medal values'!$B$3, "") + IF(AND(AM$1 = AL$1, AL$2 = "Mixed"), 0.5*AL72, 0) + IF(AND(AM$1 = AN$1, AN$2 = "Mixed"), 0.5*AN72, 0)</f>
        <v>0</v>
      </c>
      <c r="AN72" s="5">
        <f>IF('Each Gender - Gold'!AN72+'Each Gender - Silver'!AN72+'Each Gender - Bronze'!AN72 &gt; 0, 'Each Gender - Gold'!AN72*'Medal values'!$B$1+'Each Gender - Silver'!AN72*'Medal values'!$B$2+'Each Gender - Bronze'!AN72*'Medal values'!$B$3, "") + IF(AND(AN$1 = AM$1, AM$2 = "Mixed"), 0.5*AM72, 0) + IF(AND(AN$1 = AO$1, AO$2 = "Mixed"), 0.5*AO72, 0)</f>
        <v>0</v>
      </c>
      <c r="AO72" s="5">
        <f>IF('Each Gender - Gold'!AO72+'Each Gender - Silver'!AO72+'Each Gender - Bronze'!AO72 &gt; 0, 'Each Gender - Gold'!AO72*'Medal values'!$B$1+'Each Gender - Silver'!AO72*'Medal values'!$B$2+'Each Gender - Bronze'!AO72*'Medal values'!$B$3, "") + IF(AND(AO$1 = AN$1, AN$2 = "Mixed"), 0.5*AN72, 0) + IF(AND(AO$1 = AP$1, AP$2 = "Mixed"), 0.5*AP72, 0)</f>
        <v>0</v>
      </c>
      <c r="AP72" s="5">
        <f>IF('Each Gender - Gold'!AP72+'Each Gender - Silver'!AP72+'Each Gender - Bronze'!AP72 &gt; 0, 'Each Gender - Gold'!AP72*'Medal values'!$B$1+'Each Gender - Silver'!AP72*'Medal values'!$B$2+'Each Gender - Bronze'!AP72*'Medal values'!$B$3, "") + IF(AND(AP$1 = AO$1, AO$2 = "Mixed"), 0.5*AO72, 0) + IF(AND(AP$1 = AQ$1, AQ$2 = "Mixed"), 0.5*AQ72, 0)</f>
        <v>0</v>
      </c>
      <c r="AQ72" s="5">
        <f>IF('Each Gender - Gold'!AQ72+'Each Gender - Silver'!AQ72+'Each Gender - Bronze'!AQ72 &gt; 0, 'Each Gender - Gold'!AQ72*'Medal values'!$B$1+'Each Gender - Silver'!AQ72*'Medal values'!$B$2+'Each Gender - Bronze'!AQ72*'Medal values'!$B$3, "") + IF(AND(AQ$1 = AP$1, AP$2 = "Mixed"), 0.5*AP72, 0) + IF(AND(AQ$1 = AR$1, AR$2 = "Mixed"), 0.5*AR72, 0)</f>
        <v>0</v>
      </c>
      <c r="AR72" s="5">
        <f>IF('Each Gender - Gold'!AR72+'Each Gender - Silver'!AR72+'Each Gender - Bronze'!AR72 &gt; 0, 'Each Gender - Gold'!AR72*'Medal values'!$B$1+'Each Gender - Silver'!AR72*'Medal values'!$B$2+'Each Gender - Bronze'!AR72*'Medal values'!$B$3, "") + IF(AND(AR$1 = AQ$1, AQ$2 = "Mixed"), 0.5*AQ72, 0) + IF(AND(AR$1 = AS$1, AS$2 = "Mixed"), 0.5*AS72, 0)</f>
        <v>0</v>
      </c>
      <c r="AS72" s="5">
        <f>IF('Each Gender - Gold'!AS72+'Each Gender - Silver'!AS72+'Each Gender - Bronze'!AS72 &gt; 0, 'Each Gender - Gold'!AS72*'Medal values'!$B$1+'Each Gender - Silver'!AS72*'Medal values'!$B$2+'Each Gender - Bronze'!AS72*'Medal values'!$B$3, "") + IF(AND(AS$1 = AR$1, AR$2 = "Mixed"), 0.5*AR72, 0) + IF(AND(AS$1 = AT$1, AT$2 = "Mixed"), 0.5*AT72, 0)</f>
        <v>0</v>
      </c>
      <c r="AT72" s="5">
        <f>IF('Each Gender - Gold'!AT72+'Each Gender - Silver'!AT72+'Each Gender - Bronze'!AT72 &gt; 0, 'Each Gender - Gold'!AT72*'Medal values'!$B$1+'Each Gender - Silver'!AT72*'Medal values'!$B$2+'Each Gender - Bronze'!AT72*'Medal values'!$B$3, "") + IF(AND(AT$1 = AS$1, AS$2 = "Mixed"), 0.5*AS72, 0) + IF(AND(AT$1 = AU$1, AU$2 = "Mixed"), 0.5*AU72, 0)</f>
        <v>0</v>
      </c>
      <c r="AU72" s="5">
        <f>IF('Each Gender - Gold'!AU72+'Each Gender - Silver'!AU72+'Each Gender - Bronze'!AU72 &gt; 0, 'Each Gender - Gold'!AU72*'Medal values'!$B$1+'Each Gender - Silver'!AU72*'Medal values'!$B$2+'Each Gender - Bronze'!AU72*'Medal values'!$B$3, "") + IF(AND(AU$1 = AT$1, AT$2 = "Mixed"), 0.5*AT72, 0) + IF(AND(AU$1 = AV$1, AV$2 = "Mixed"), 0.5*AV72, 0)</f>
        <v>0</v>
      </c>
      <c r="AV72" s="5">
        <f>IF('Each Gender - Gold'!AV72+'Each Gender - Silver'!AV72+'Each Gender - Bronze'!AV72 &gt; 0, 'Each Gender - Gold'!AV72*'Medal values'!$B$1+'Each Gender - Silver'!AV72*'Medal values'!$B$2+'Each Gender - Bronze'!AV72*'Medal values'!$B$3, "") + IF(AND(AV$1 = AU$1, AU$2 = "Mixed"), 0.5*AU72, 0) + IF(AND(AV$1 = AW$1, AW$2 = "Mixed"), 0.5*AW72, 0)</f>
        <v>0</v>
      </c>
      <c r="AW72" s="5">
        <f>IF('Each Gender - Gold'!AW72+'Each Gender - Silver'!AW72+'Each Gender - Bronze'!AW72 &gt; 0, 'Each Gender - Gold'!AW72*'Medal values'!$B$1+'Each Gender - Silver'!AW72*'Medal values'!$B$2+'Each Gender - Bronze'!AW72*'Medal values'!$B$3, "") + IF(AND(AW$1 = AV$1, AV$2 = "Mixed"), 0.5*AV72, 0) + IF(AND(AW$1 = AX$1, AX$2 = "Mixed"), 0.5*AX72, 0)</f>
        <v>0</v>
      </c>
      <c r="AX72" s="5">
        <f>IF('Each Gender - Gold'!AX72+'Each Gender - Silver'!AX72+'Each Gender - Bronze'!AX72 &gt; 0, 'Each Gender - Gold'!AX72*'Medal values'!$B$1+'Each Gender - Silver'!AX72*'Medal values'!$B$2+'Each Gender - Bronze'!AX72*'Medal values'!$B$3, "") + IF(AND(AX$1 = AW$1, AW$2 = "Mixed"), 0.5*AW72, 0) + IF(AND(AX$1 = AY$1, AY$2 = "Mixed"), 0.5*AY72, 0)</f>
        <v>0</v>
      </c>
      <c r="AY72" s="5">
        <f>IF('Each Gender - Gold'!AY72+'Each Gender - Silver'!AY72+'Each Gender - Bronze'!AY72 &gt; 0, 'Each Gender - Gold'!AY72*'Medal values'!$B$1+'Each Gender - Silver'!AY72*'Medal values'!$B$2+'Each Gender - Bronze'!AY72*'Medal values'!$B$3, "") + IF(AND(AY$1 = AX$1, AX$2 = "Mixed"), 0.5*AX72, 0) + IF(AND(AY$1 = AZ$1, AZ$2 = "Mixed"), 0.5*AZ72, 0)</f>
        <v>0</v>
      </c>
      <c r="AZ72" s="5">
        <f>IF('Each Gender - Gold'!AZ72+'Each Gender - Silver'!AZ72+'Each Gender - Bronze'!AZ72 &gt; 0, 'Each Gender - Gold'!AZ72*'Medal values'!$B$1+'Each Gender - Silver'!AZ72*'Medal values'!$B$2+'Each Gender - Bronze'!AZ72*'Medal values'!$B$3, "") + IF(AND(AZ$1 = AY$1, AY$2 = "Mixed"), 0.5*AY72, 0) + IF(AND(AZ$1 = BA$1, BA$2 = "Mixed"), 0.5*BA72, 0)</f>
        <v>0</v>
      </c>
      <c r="BA72" s="5">
        <f>IF('Each Gender - Gold'!BA72+'Each Gender - Silver'!BA72+'Each Gender - Bronze'!BA72 &gt; 0, 'Each Gender - Gold'!BA72*'Medal values'!$B$1+'Each Gender - Silver'!BA72*'Medal values'!$B$2+'Each Gender - Bronze'!BA72*'Medal values'!$B$3, "") + IF(AND(BA$1 = AZ$1, AZ$2 = "Mixed"), 0.5*AZ72, 0) + IF(AND(BA$1 = BB$1, BB$2 = "Mixed"), 0.5*BB72, 0)</f>
        <v>0</v>
      </c>
      <c r="BB72" s="5">
        <f>IF('Each Gender - Gold'!BB72+'Each Gender - Silver'!BB72+'Each Gender - Bronze'!BB72 &gt; 0, 'Each Gender - Gold'!BB72*'Medal values'!$B$1+'Each Gender - Silver'!BB72*'Medal values'!$B$2+'Each Gender - Bronze'!BB72*'Medal values'!$B$3, "") + IF(AND(BB$1 = BA$1, BA$2 = "Mixed"), 0.5*BA72, 0) + IF(AND(BB$1 = BC$1, BC$2 = "Mixed"), 0.5*BC72, 0)</f>
        <v>0</v>
      </c>
      <c r="BC72" s="5">
        <f>IF('Each Gender - Gold'!BC72+'Each Gender - Silver'!BC72+'Each Gender - Bronze'!BC72 &gt; 0, 'Each Gender - Gold'!BC72*'Medal values'!$B$1+'Each Gender - Silver'!BC72*'Medal values'!$B$2+'Each Gender - Bronze'!BC72*'Medal values'!$B$3, "") + IF(AND(BC$1 = BB$1, BB$2 = "Mixed"), 0.5*BB72, 0) + IF(AND(BC$1 = BD$1, BD$2 = "Mixed"), 0.5*BD72, 0)</f>
        <v>0</v>
      </c>
      <c r="BD72" s="5">
        <f>IF('Each Gender - Gold'!BD72+'Each Gender - Silver'!BD72+'Each Gender - Bronze'!BD72 &gt; 0, 'Each Gender - Gold'!BD72*'Medal values'!$B$1+'Each Gender - Silver'!BD72*'Medal values'!$B$2+'Each Gender - Bronze'!BD72*'Medal values'!$B$3, "") + IF(AND(BD$1 = BC$1, BC$2 = "Mixed"), 0.5*BC72, 0) + IF(AND(BD$1 = BE$1, BE$2 = "Mixed"), 0.5*BE72, 0)</f>
        <v>0</v>
      </c>
      <c r="BE72" s="5">
        <f>IF('Each Gender - Gold'!BE72+'Each Gender - Silver'!BE72+'Each Gender - Bronze'!BE72 &gt; 0, 'Each Gender - Gold'!BE72*'Medal values'!$B$1+'Each Gender - Silver'!BE72*'Medal values'!$B$2+'Each Gender - Bronze'!BE72*'Medal values'!$B$3, "") + IF(AND(BE$1 = BD$1, BD$2 = "Mixed"), 0.5*BD72, 0) + IF(AND(BE$1 = BF$1, BF$2 = "Mixed"), 0.5*BF72, 0)</f>
        <v>0</v>
      </c>
      <c r="BF72" s="5">
        <f>IF('Each Gender - Gold'!BF72+'Each Gender - Silver'!BF72+'Each Gender - Bronze'!BF72 &gt; 0, 'Each Gender - Gold'!BF72*'Medal values'!$B$1+'Each Gender - Silver'!BF72*'Medal values'!$B$2+'Each Gender - Bronze'!BF72*'Medal values'!$B$3, "") + IF(AND(BF$1 = BE$1, BE$2 = "Mixed"), 0.5*BE72, 0) + IF(AND(BF$1 = BG$1, BG$2 = "Mixed"), 0.5*BG72, 0)</f>
        <v>0</v>
      </c>
      <c r="BG72" s="5">
        <f>IF('Each Gender - Gold'!BG72+'Each Gender - Silver'!BG72+'Each Gender - Bronze'!BG72 &gt; 0, 'Each Gender - Gold'!BG72*'Medal values'!$B$1+'Each Gender - Silver'!BG72*'Medal values'!$B$2+'Each Gender - Bronze'!BG72*'Medal values'!$B$3, "") + IF(AND(BG$1 = BF$1, BF$2 = "Mixed"), 0.5*BF72, 0) + IF(AND(BG$1 = BH$1, BH$2 = "Mixed"), 0.5*BH72, 0)</f>
        <v>0</v>
      </c>
      <c r="BH72" s="5">
        <f>IF('Each Gender - Gold'!BH72+'Each Gender - Silver'!BH72+'Each Gender - Bronze'!BH72 &gt; 0, 'Each Gender - Gold'!BH72*'Medal values'!$B$1+'Each Gender - Silver'!BH72*'Medal values'!$B$2+'Each Gender - Bronze'!BH72*'Medal values'!$B$3, "") + IF(AND(BH$1 = BG$1, BG$2 = "Mixed"), 0.5*BG72, 0) + IF(AND(BH$1 = BI$1, BI$2 = "Mixed"), 0.5*BI72, 0)</f>
        <v>0</v>
      </c>
      <c r="BI72" s="5">
        <f>IF('Each Gender - Gold'!BI72+'Each Gender - Silver'!BI72+'Each Gender - Bronze'!BI72 &gt; 0, 'Each Gender - Gold'!BI72*'Medal values'!$B$1+'Each Gender - Silver'!BI72*'Medal values'!$B$2+'Each Gender - Bronze'!BI72*'Medal values'!$B$3, "") + IF(AND(BI$1 = BH$1, BH$2 = "Mixed"), 0.5*BH72, 0) + IF(AND(BI$1 = BJ$1, BJ$2 = "Mixed"), 0.5*BJ72, 0)</f>
        <v>0</v>
      </c>
      <c r="BJ72" s="5">
        <f>IF('Each Gender - Gold'!BJ72+'Each Gender - Silver'!BJ72+'Each Gender - Bronze'!BJ72 &gt; 0, 'Each Gender - Gold'!BJ72*'Medal values'!$B$1+'Each Gender - Silver'!BJ72*'Medal values'!$B$2+'Each Gender - Bronze'!BJ72*'Medal values'!$B$3, "") + IF(AND(BJ$1 = BI$1, BI$2 = "Mixed"), 0.5*BI72, 0) + IF(AND(BJ$1 = BK$1, BK$2 = "Mixed"), 0.5*BK72, 0)</f>
        <v>0</v>
      </c>
      <c r="BK72" s="5">
        <f>IF('Each Gender - Gold'!BK72+'Each Gender - Silver'!BK72+'Each Gender - Bronze'!BK72 &gt; 0, 'Each Gender - Gold'!BK72*'Medal values'!$B$1+'Each Gender - Silver'!BK72*'Medal values'!$B$2+'Each Gender - Bronze'!BK72*'Medal values'!$B$3, "") + IF(AND(BK$1 = BJ$1, BJ$2 = "Mixed"), 0.5*BJ72, 0) + IF(AND(BK$1 = BL$1, BL$2 = "Mixed"), 0.5*BL72, 0)</f>
        <v>0</v>
      </c>
      <c r="BL72" s="5">
        <f>IF('Each Gender - Gold'!BL72+'Each Gender - Silver'!BL72+'Each Gender - Bronze'!BL72 &gt; 0, 'Each Gender - Gold'!BL72*'Medal values'!$B$1+'Each Gender - Silver'!BL72*'Medal values'!$B$2+'Each Gender - Bronze'!BL72*'Medal values'!$B$3, "") + IF(AND(BL$1 = BK$1, BK$2 = "Mixed"), 0.5*BK72, 0) + IF(AND(BL$1 = BM$1, BM$2 = "Mixed"), 0.5*BM72, 0)</f>
        <v>0</v>
      </c>
      <c r="BM72" s="5">
        <f>IF('Each Gender - Gold'!BM72+'Each Gender - Silver'!BM72+'Each Gender - Bronze'!BM72 &gt; 0, 'Each Gender - Gold'!BM72*'Medal values'!$B$1+'Each Gender - Silver'!BM72*'Medal values'!$B$2+'Each Gender - Bronze'!BM72*'Medal values'!$B$3, "") + IF(AND(BM$1 = BL$1, BL$2 = "Mixed"), 0.5*BL72, 0) + IF(AND(BM$1 = BN$1, BN$2 = "Mixed"), 0.5*BN72, 0)</f>
        <v>0</v>
      </c>
      <c r="BN72" s="5">
        <f>IF('Each Gender - Gold'!BN72+'Each Gender - Silver'!BN72+'Each Gender - Bronze'!BN72 &gt; 0, 'Each Gender - Gold'!BN72*'Medal values'!$B$1+'Each Gender - Silver'!BN72*'Medal values'!$B$2+'Each Gender - Bronze'!BN72*'Medal values'!$B$3, "") + IF(AND(BN$1 = BM$1, BM$2 = "Mixed"), 0.5*BM72, 0) + IF(AND(BN$1 = BO$1, BO$2 = "Mixed"), 0.5*BO72, 0)</f>
        <v>0</v>
      </c>
      <c r="BO72" s="5">
        <f>IF('Each Gender - Gold'!BO72+'Each Gender - Silver'!BO72+'Each Gender - Bronze'!BO72 &gt; 0, 'Each Gender - Gold'!BO72*'Medal values'!$B$1+'Each Gender - Silver'!BO72*'Medal values'!$B$2+'Each Gender - Bronze'!BO72*'Medal values'!$B$3, "") + IF(AND(BO$1 = BN$1, BN$2 = "Mixed"), 0.5*BN72, 0) + IF(AND(BO$1 = BP$1, BP$2 = "Mixed"), 0.5*BP72, 0)</f>
        <v>0</v>
      </c>
      <c r="BP72" s="5">
        <f>IF('Each Gender - Gold'!BP72+'Each Gender - Silver'!BP72+'Each Gender - Bronze'!BP72 &gt; 0, 'Each Gender - Gold'!BP72*'Medal values'!$B$1+'Each Gender - Silver'!BP72*'Medal values'!$B$2+'Each Gender - Bronze'!BP72*'Medal values'!$B$3, "") + IF(AND(BP$1 = BO$1, BO$2 = "Mixed"), 0.5*BO72, 0) + IF(AND(BP$1 = BQ$1, BQ$2 = "Mixed"), 0.5*BQ72, 0)</f>
        <v>0</v>
      </c>
      <c r="BQ72" s="5">
        <f>IF('Each Gender - Gold'!BQ72+'Each Gender - Silver'!BQ72+'Each Gender - Bronze'!BQ72 &gt; 0, 'Each Gender - Gold'!BQ72*'Medal values'!$B$1+'Each Gender - Silver'!BQ72*'Medal values'!$B$2+'Each Gender - Bronze'!BQ72*'Medal values'!$B$3, "") + IF(AND(BQ$1 = BP$1, BP$2 = "Mixed"), 0.5*BP72, 0) + IF(AND(BQ$1 = BR$1, BR$2 = "Mixed"), 0.5*BR72, 0)</f>
        <v>0</v>
      </c>
      <c r="BR72" s="5">
        <f>IF('Each Gender - Gold'!BR72+'Each Gender - Silver'!BR72+'Each Gender - Bronze'!BR72 &gt; 0, 'Each Gender - Gold'!BR72*'Medal values'!$B$1+'Each Gender - Silver'!BR72*'Medal values'!$B$2+'Each Gender - Bronze'!BR72*'Medal values'!$B$3, "") + IF(AND(BR$1 = BQ$1, BQ$2 = "Mixed"), 0.5*BQ72, 0) + IF(AND(BR$1 = BS$1, BS$2 = "Mixed"), 0.5*BS72, 0)</f>
        <v>0</v>
      </c>
      <c r="BS72" s="5">
        <f>IF('Each Gender - Gold'!BS72+'Each Gender - Silver'!BS72+'Each Gender - Bronze'!BS72 &gt; 0, 'Each Gender - Gold'!BS72*'Medal values'!$B$1+'Each Gender - Silver'!BS72*'Medal values'!$B$2+'Each Gender - Bronze'!BS72*'Medal values'!$B$3, "") + IF(AND(BS$1 = BR$1, BR$2 = "Mixed"), 0.5*BR72, 0) + IF(AND(BS$1 = BT$1, BT$2 = "Mixed"), 0.5*BT72, 0)</f>
        <v>0</v>
      </c>
      <c r="BT72" s="5">
        <f>IF('Each Gender - Gold'!BT72+'Each Gender - Silver'!BT72+'Each Gender - Bronze'!BT72 &gt; 0, 'Each Gender - Gold'!BT72*'Medal values'!$B$1+'Each Gender - Silver'!BT72*'Medal values'!$B$2+'Each Gender - Bronze'!BT72*'Medal values'!$B$3, "") + IF(AND(BT$1 = BS$1, BS$2 = "Mixed"), 0.5*BS72, 0) + IF(AND(BT$1 = BU$1, BU$2 = "Mixed"), 0.5*BU72, 0)</f>
        <v>0</v>
      </c>
      <c r="BU72" s="5">
        <f>IF('Each Gender - Gold'!BU72+'Each Gender - Silver'!BU72+'Each Gender - Bronze'!BU72 &gt; 0, 'Each Gender - Gold'!BU72*'Medal values'!$B$1+'Each Gender - Silver'!BU72*'Medal values'!$B$2+'Each Gender - Bronze'!BU72*'Medal values'!$B$3, "") + IF(AND(BU$1 = BT$1, BT$2 = "Mixed"), 0.5*BT72, 0) + IF(AND(BU$1 = BV$1, BV$2 = "Mixed"), 0.5*BV72, 0)</f>
        <v>0</v>
      </c>
      <c r="BV72" s="5">
        <f>IF('Each Gender - Gold'!BV72+'Each Gender - Silver'!BV72+'Each Gender - Bronze'!BV72 &gt; 0, 'Each Gender - Gold'!BV72*'Medal values'!$B$1+'Each Gender - Silver'!BV72*'Medal values'!$B$2+'Each Gender - Bronze'!BV72*'Medal values'!$B$3, "") + IF(AND(BV$1 = BU$1, BU$2 = "Mixed"), 0.5*BU72, 0) + IF(AND(BV$1 = BW$1, BW$2 = "Mixed"), 0.5*BW72, 0)</f>
        <v>0</v>
      </c>
      <c r="BW72" s="5">
        <f>IF('Each Gender - Gold'!BW72+'Each Gender - Silver'!BW72+'Each Gender - Bronze'!BW72 &gt; 0, 'Each Gender - Gold'!BW72*'Medal values'!$B$1+'Each Gender - Silver'!BW72*'Medal values'!$B$2+'Each Gender - Bronze'!BW72*'Medal values'!$B$3, "") + IF(AND(BW$1 = BV$1, BV$2 = "Mixed"), 0.5*BV72, 0) + IF(AND(BW$1 = BX$1, BX$2 = "Mixed"), 0.5*BX72, 0)</f>
        <v>0</v>
      </c>
      <c r="BX72" s="5">
        <f>IF('Each Gender - Gold'!BX72+'Each Gender - Silver'!BX72+'Each Gender - Bronze'!BX72 &gt; 0, 'Each Gender - Gold'!BX72*'Medal values'!$B$1+'Each Gender - Silver'!BX72*'Medal values'!$B$2+'Each Gender - Bronze'!BX72*'Medal values'!$B$3, "") + IF(AND(BX$1 = BW$1, BW$2 = "Mixed"), 0.5*BW72, 0) + IF(AND(BX$1 = BY$1, BY$2 = "Mixed"), 0.5*BY72, 0)</f>
        <v>0</v>
      </c>
      <c r="BY72" s="5">
        <f>IF('Each Gender - Gold'!BY72+'Each Gender - Silver'!BY72+'Each Gender - Bronze'!BY72 &gt; 0, 'Each Gender - Gold'!BY72*'Medal values'!$B$1+'Each Gender - Silver'!BY72*'Medal values'!$B$2+'Each Gender - Bronze'!BY72*'Medal values'!$B$3, "") + IF(AND(BY$1 = BX$1, BX$2 = "Mixed"), 0.5*BX72, 0) + IF(AND(BY$1 = BZ$1, BZ$2 = "Mixed"), 0.5*BZ72, 0)</f>
        <v>0</v>
      </c>
      <c r="BZ72" s="5">
        <f>IF('Each Gender - Gold'!BZ72+'Each Gender - Silver'!BZ72+'Each Gender - Bronze'!BZ72 &gt; 0, 'Each Gender - Gold'!BZ72*'Medal values'!$B$1+'Each Gender - Silver'!BZ72*'Medal values'!$B$2+'Each Gender - Bronze'!BZ72*'Medal values'!$B$3, "") + IF(AND(BZ$1 = BY$1, BY$2 = "Mixed"), 0.5*BY72, 0) + IF(AND(BZ$1 = CA$1, CA$2 = "Mixed"), 0.5*CA72, 0)</f>
        <v>0</v>
      </c>
      <c r="CA72" s="5">
        <f>IF('Each Gender - Gold'!CA72+'Each Gender - Silver'!CA72+'Each Gender - Bronze'!CA72 &gt; 0, 'Each Gender - Gold'!CA72*'Medal values'!$B$1+'Each Gender - Silver'!CA72*'Medal values'!$B$2+'Each Gender - Bronze'!CA72*'Medal values'!$B$3, "") + IF(AND(CA$1 = BZ$1, BZ$2 = "Mixed"), 0.5*BZ72, 0) + IF(AND(CA$1 = CB$1, CB$2 = "Mixed"), 0.5*CB72, 0)</f>
        <v>0</v>
      </c>
      <c r="CB72" s="5">
        <f>IF('Each Gender - Gold'!CB72+'Each Gender - Silver'!CB72+'Each Gender - Bronze'!CB72 &gt; 0, 'Each Gender - Gold'!CB72*'Medal values'!$B$1+'Each Gender - Silver'!CB72*'Medal values'!$B$2+'Each Gender - Bronze'!CB72*'Medal values'!$B$3, "") + IF(AND(CB$1 = CA$1, CA$2 = "Mixed"), 0.5*CA72, 0) + IF(AND(CB$1 = CC$1, CC$2 = "Mixed"), 0.5*CC72, 0)</f>
        <v>0</v>
      </c>
      <c r="CC72" s="5">
        <f>IF('Each Gender - Gold'!CC72+'Each Gender - Silver'!CC72+'Each Gender - Bronze'!CC72 &gt; 0, 'Each Gender - Gold'!CC72*'Medal values'!$B$1+'Each Gender - Silver'!CC72*'Medal values'!$B$2+'Each Gender - Bronze'!CC72*'Medal values'!$B$3, "") + IF(AND(CC$1 = CB$1, CB$2 = "Mixed"), 0.5*CB72, 0) + IF(AND(CC$1 = CD$1, CD$2 = "Mixed"), 0.5*CD72, 0)</f>
        <v>0</v>
      </c>
      <c r="CD72" s="5">
        <f>IF('Each Gender - Gold'!CD72+'Each Gender - Silver'!CD72+'Each Gender - Bronze'!CD72 &gt; 0, 'Each Gender - Gold'!CD72*'Medal values'!$B$1+'Each Gender - Silver'!CD72*'Medal values'!$B$2+'Each Gender - Bronze'!CD72*'Medal values'!$B$3, "") + IF(AND(CD$1 = CC$1, CC$2 = "Mixed"), 0.5*CC72, 0) + IF(AND(CD$1 = CE$1, CE$2 = "Mixed"), 0.5*CE72, 0)</f>
        <v>0</v>
      </c>
      <c r="CE72" s="5">
        <f>IF('Each Gender - Gold'!CE72+'Each Gender - Silver'!CE72+'Each Gender - Bronze'!CE72 &gt; 0, 'Each Gender - Gold'!CE72*'Medal values'!$B$1+'Each Gender - Silver'!CE72*'Medal values'!$B$2+'Each Gender - Bronze'!CE72*'Medal values'!$B$3, "") + IF(AND(CE$1 = CD$1, CD$2 = "Mixed"), 0.5*CD72, 0) + IF(AND(CE$1 = CF$1, CF$2 = "Mixed"), 0.5*CF72, 0)</f>
        <v>0</v>
      </c>
      <c r="CF72" s="5">
        <f>IF('Each Gender - Gold'!CF72+'Each Gender - Silver'!CF72+'Each Gender - Bronze'!CF72 &gt; 0, 'Each Gender - Gold'!CF72*'Medal values'!$B$1+'Each Gender - Silver'!CF72*'Medal values'!$B$2+'Each Gender - Bronze'!CF72*'Medal values'!$B$3, "") + IF(AND(CF$1 = CE$1, CE$2 = "Mixed"), 0.5*CE72, 0) + IF(AND(CF$1 = CG$1, CG$2 = "Mixed"), 0.5*CG72, 0)</f>
        <v>0</v>
      </c>
      <c r="CG72" s="5">
        <f>IF('Each Gender - Gold'!CG72+'Each Gender - Silver'!CG72+'Each Gender - Bronze'!CG72 &gt; 0, 'Each Gender - Gold'!CG72*'Medal values'!$B$1+'Each Gender - Silver'!CG72*'Medal values'!$B$2+'Each Gender - Bronze'!CG72*'Medal values'!$B$3, "") + IF(AND(CG$1 = CF$1, CF$2 = "Mixed"), 0.5*CF72, 0) + IF(AND(CG$1 = CH$1, CH$2 = "Mixed"), 0.5*CH72, 0)</f>
        <v>0</v>
      </c>
      <c r="CH72" s="5">
        <f>IF('Each Gender - Gold'!CH72+'Each Gender - Silver'!CH72+'Each Gender - Bronze'!CH72 &gt; 0, 'Each Gender - Gold'!CH72*'Medal values'!$B$1+'Each Gender - Silver'!CH72*'Medal values'!$B$2+'Each Gender - Bronze'!CH72*'Medal values'!$B$3, "") + IF(AND(CH$1 = CG$1, CG$2 = "Mixed"), 0.5*CG72, 0) + IF(AND(CH$1 = CI$1, CI$2 = "Mixed"), 0.5*CI72, 0)</f>
        <v>0</v>
      </c>
      <c r="CI72" s="5">
        <f>IF('Each Gender - Gold'!CI72+'Each Gender - Silver'!CI72+'Each Gender - Bronze'!CI72 &gt; 0, 'Each Gender - Gold'!CI72*'Medal values'!$B$1+'Each Gender - Silver'!CI72*'Medal values'!$B$2+'Each Gender - Bronze'!CI72*'Medal values'!$B$3, "") + IF(AND(CI$1 = CH$1, CH$2 = "Mixed"), 0.5*CH72, 0) + IF(AND(CI$1 = CJ$1, CJ$2 = "Mixed"), 0.5*CJ72, 0)</f>
        <v>0</v>
      </c>
      <c r="CJ72" s="5">
        <f>IF('Each Gender - Gold'!CJ72+'Each Gender - Silver'!CJ72+'Each Gender - Bronze'!CJ72 &gt; 0, 'Each Gender - Gold'!CJ72*'Medal values'!$B$1+'Each Gender - Silver'!CJ72*'Medal values'!$B$2+'Each Gender - Bronze'!CJ72*'Medal values'!$B$3, "") + IF(AND(CJ$1 = CI$1, CI$2 = "Mixed"), 0.5*CI72, 0) + IF(AND(CJ$1 = CK$1, CK$2 = "Mixed"), 0.5*CK72, 0)</f>
        <v>0</v>
      </c>
      <c r="CK72" s="5">
        <f>IF('Each Gender - Gold'!CK72+'Each Gender - Silver'!CK72+'Each Gender - Bronze'!CK72 &gt; 0, 'Each Gender - Gold'!CK72*'Medal values'!$B$1+'Each Gender - Silver'!CK72*'Medal values'!$B$2+'Each Gender - Bronze'!CK72*'Medal values'!$B$3, "") + IF(AND(CK$1 = CJ$1, CJ$2 = "Mixed"), 0.5*CJ72, 0) + IF(AND(CK$1 = CL$1, CL$2 = "Mixed"), 0.5*CL72, 0)</f>
        <v>0</v>
      </c>
      <c r="CL72" s="5">
        <f>IF('Each Gender - Gold'!CL72+'Each Gender - Silver'!CL72+'Each Gender - Bronze'!CL72 &gt; 0, 'Each Gender - Gold'!CL72*'Medal values'!$B$1+'Each Gender - Silver'!CL72*'Medal values'!$B$2+'Each Gender - Bronze'!CL72*'Medal values'!$B$3, "") + IF(AND(CL$1 = CK$1, CK$2 = "Mixed"), 0.5*CK72, 0) + IF(AND(CL$1 = CM$1, CM$2 = "Mixed"), 0.5*CM72, 0)</f>
        <v>0</v>
      </c>
      <c r="CM72" s="5">
        <f>IF('Each Gender - Gold'!CM72+'Each Gender - Silver'!CM72+'Each Gender - Bronze'!CM72 &gt; 0, 'Each Gender - Gold'!CM72*'Medal values'!$B$1+'Each Gender - Silver'!CM72*'Medal values'!$B$2+'Each Gender - Bronze'!CM72*'Medal values'!$B$3, "") + IF(AND(CM$1 = CL$1, CL$2 = "Mixed"), 0.5*CL72, 0) + IF(AND(CM$1 = CN$1, CN$2 = "Mixed"), 0.5*CN72, 0)</f>
        <v>0</v>
      </c>
      <c r="CN72" s="5">
        <f>IF('Each Gender - Gold'!CN72+'Each Gender - Silver'!CN72+'Each Gender - Bronze'!CN72 &gt; 0, 'Each Gender - Gold'!CN72*'Medal values'!$B$1+'Each Gender - Silver'!CN72*'Medal values'!$B$2+'Each Gender - Bronze'!CN72*'Medal values'!$B$3, "") + IF(AND(CN$1 = CM$1, CM$2 = "Mixed"), 0.5*CM72, 0) + IF(AND(CN$1 = CO$1, CO$2 = "Mixed"), 0.5*CO72, 0)</f>
        <v>0</v>
      </c>
      <c r="CO72" s="5">
        <f>IF('Each Gender - Gold'!CO72+'Each Gender - Silver'!CO72+'Each Gender - Bronze'!CO72 &gt; 0, 'Each Gender - Gold'!CO72*'Medal values'!$B$1+'Each Gender - Silver'!CO72*'Medal values'!$B$2+'Each Gender - Bronze'!CO72*'Medal values'!$B$3, "") + IF(AND(CO$1 = CN$1, CN$2 = "Mixed"), 0.5*CN72, 0) + IF(AND(CO$1 = CP$1, CP$2 = "Mixed"), 0.5*CP72, 0)</f>
        <v>0</v>
      </c>
      <c r="CP72" s="5">
        <f>IF('Each Gender - Gold'!CP72+'Each Gender - Silver'!CP72+'Each Gender - Bronze'!CP72 &gt; 0, 'Each Gender - Gold'!CP72*'Medal values'!$B$1+'Each Gender - Silver'!CP72*'Medal values'!$B$2+'Each Gender - Bronze'!CP72*'Medal values'!$B$3, "") + IF(AND(CP$1 = CO$1, CO$2 = "Mixed"), 0.5*CO72, 0) + IF(AND(CP$1 = CQ$1, CQ$2 = "Mixed"), 0.5*CQ72, 0)</f>
        <v>0</v>
      </c>
      <c r="CQ72" s="5">
        <f>IF('Each Gender - Gold'!CQ72+'Each Gender - Silver'!CQ72+'Each Gender - Bronze'!CQ72 &gt; 0, 'Each Gender - Gold'!CQ72*'Medal values'!$B$1+'Each Gender - Silver'!CQ72*'Medal values'!$B$2+'Each Gender - Bronze'!CQ72*'Medal values'!$B$3, "") + IF(AND(CQ$1 = CP$1, CP$2 = "Mixed"), 0.5*CP72, 0) + IF(AND(CQ$1 = CR$1, CR$2 = "Mixed"), 0.5*CR72, 0)</f>
        <v>0</v>
      </c>
      <c r="CR72" s="5">
        <f>IF('Each Gender - Gold'!CR72+'Each Gender - Silver'!CR72+'Each Gender - Bronze'!CR72 &gt; 0, 'Each Gender - Gold'!CR72*'Medal values'!$B$1+'Each Gender - Silver'!CR72*'Medal values'!$B$2+'Each Gender - Bronze'!CR72*'Medal values'!$B$3, "") + IF(AND(CR$1 = CQ$1, CQ$2 = "Mixed"), 0.5*CQ72, 0) + IF(AND(CR$1 = CS$1, CS$2 = "Mixed"), 0.5*CS72, 0)</f>
        <v>0</v>
      </c>
      <c r="CS72" s="5">
        <f>IF('Each Gender - Gold'!CS72+'Each Gender - Silver'!CS72+'Each Gender - Bronze'!CS72 &gt; 0, 'Each Gender - Gold'!CS72*'Medal values'!$B$1+'Each Gender - Silver'!CS72*'Medal values'!$B$2+'Each Gender - Bronze'!CS72*'Medal values'!$B$3, "") + IF(AND(CS$1 = CR$1, CR$2 = "Mixed"), 0.5*CR72, 0) + IF(AND(CS$1 = CT$1, CT$2 = "Mixed"), 0.5*CT72, 0)</f>
        <v>0</v>
      </c>
      <c r="CT72" s="5">
        <f>IF('Each Gender - Gold'!CT72+'Each Gender - Silver'!CT72+'Each Gender - Bronze'!CT72 &gt; 0, 'Each Gender - Gold'!CT72*'Medal values'!$B$1+'Each Gender - Silver'!CT72*'Medal values'!$B$2+'Each Gender - Bronze'!CT72*'Medal values'!$B$3, "") + IF(AND(CT$1 = CS$1, CS$2 = "Mixed"), 0.5*CS72, 0) + IF(AND(CT$1 = CU$1, CU$2 = "Mixed"), 0.5*CU72, 0)</f>
        <v>3.001</v>
      </c>
      <c r="CU72" s="5">
        <f>IF('Each Gender - Gold'!CU72+'Each Gender - Silver'!CU72+'Each Gender - Bronze'!CU72 &gt; 0, 'Each Gender - Gold'!CU72*'Medal values'!$B$1+'Each Gender - Silver'!CU72*'Medal values'!$B$2+'Each Gender - Bronze'!CU72*'Medal values'!$B$3, "") + IF(AND(CU$1 = CT$1, CT$2 = "Mixed"), 0.5*CT72, 0) + IF(AND(CU$1 = CV$1, CV$2 = "Mixed"), 0.5*CV72, 0)</f>
        <v>0</v>
      </c>
      <c r="CV72" s="5">
        <f>IF('Each Gender - Gold'!CV72+'Each Gender - Silver'!CV72+'Each Gender - Bronze'!CV72 &gt; 0, 'Each Gender - Gold'!CV72*'Medal values'!$B$1+'Each Gender - Silver'!CV72*'Medal values'!$B$2+'Each Gender - Bronze'!CV72*'Medal values'!$B$3, "") + IF(AND(CV$1 = CU$1, CU$2 = "Mixed"), 0.5*CU72, 0) + IF(AND(CV$1 = CW$1, CW$2 = "Mixed"), 0.5*CW72, 0)</f>
        <v>0</v>
      </c>
      <c r="CW72" s="5">
        <f t="shared" ref="CW72:CX72" si="70">SUMIF($B$2:$CV$2,CW$2, $B72:$CV72)</f>
        <v>3.000001</v>
      </c>
      <c r="CX72" s="5">
        <f t="shared" si="70"/>
        <v>5.001001</v>
      </c>
    </row>
    <row r="73">
      <c r="A73" s="5" t="str">
        <f>Countries!A71</f>
        <v>POL</v>
      </c>
      <c r="B73" s="5">
        <f>IF('Each Gender - Gold'!B73+'Each Gender - Silver'!B73+'Each Gender - Bronze'!B73 &gt; 0, 'Each Gender - Gold'!B73*'Medal values'!$B$1+'Each Gender - Silver'!B73*'Medal values'!$B$2+'Each Gender - Bronze'!B73*'Medal values'!$B$3, "") + IF(AND(B$1 = A$1, A$2 = "Mixed"), 0.5*A73, 0) + IF(AND(B$1 = C$1, C$2 = "Mixed"), 0.5*C73, 0)</f>
        <v>0</v>
      </c>
      <c r="C73" s="5">
        <f>IF('Each Gender - Gold'!C73+'Each Gender - Silver'!C73+'Each Gender - Bronze'!C73 &gt; 0, 'Each Gender - Gold'!C73*'Medal values'!$B$1+'Each Gender - Silver'!C73*'Medal values'!$B$2+'Each Gender - Bronze'!C73*'Medal values'!$B$3, "") + IF(AND(C$1 = B$1, B$2 = "Mixed"), 0.5*B73, 0) + IF(AND(C$1 = D$1, D$2 = "Mixed"), 0.5*D73, 0)</f>
        <v>0</v>
      </c>
      <c r="D73" s="5">
        <f>IF('Each Gender - Gold'!D73+'Each Gender - Silver'!D73+'Each Gender - Bronze'!D73 &gt; 0, 'Each Gender - Gold'!D73*'Medal values'!$B$1+'Each Gender - Silver'!D73*'Medal values'!$B$2+'Each Gender - Bronze'!D73*'Medal values'!$B$3, "") + IF(AND(D$1 = C$1, C$2 = "Mixed"), 0.5*C73, 0) + IF(AND(D$1 = E$1, E$2 = "Mixed"), 0.5*E73, 0)</f>
        <v>0</v>
      </c>
      <c r="E73" s="5">
        <f>IF('Each Gender - Gold'!E73+'Each Gender - Silver'!E73+'Each Gender - Bronze'!E73 &gt; 0, 'Each Gender - Gold'!E73*'Medal values'!$B$1+'Each Gender - Silver'!E73*'Medal values'!$B$2+'Each Gender - Bronze'!E73*'Medal values'!$B$3, "") + IF(AND(E$1 = D$1, D$2 = "Mixed"), 0.5*D73, 0) + IF(AND(E$1 = F$1, F$2 = "Mixed"), 0.5*F73, 0)</f>
        <v>0</v>
      </c>
      <c r="F73" s="5">
        <f>IF('Each Gender - Gold'!F73+'Each Gender - Silver'!F73+'Each Gender - Bronze'!F73 &gt; 0, 'Each Gender - Gold'!F73*'Medal values'!$B$1+'Each Gender - Silver'!F73*'Medal values'!$B$2+'Each Gender - Bronze'!F73*'Medal values'!$B$3, "") + IF(AND(F$1 = E$1, E$2 = "Mixed"), 0.5*E73, 0) + IF(AND(F$1 = G$1, G$2 = "Mixed"), 0.5*G73, 0)</f>
        <v>0</v>
      </c>
      <c r="G73" s="5">
        <f>IF('Each Gender - Gold'!G73+'Each Gender - Silver'!G73+'Each Gender - Bronze'!G73 &gt; 0, 'Each Gender - Gold'!G73*'Medal values'!$B$1+'Each Gender - Silver'!G73*'Medal values'!$B$2+'Each Gender - Bronze'!G73*'Medal values'!$B$3, "") + IF(AND(G$1 = F$1, F$2 = "Mixed"), 0.5*F73, 0) + IF(AND(G$1 = H$1, H$2 = "Mixed"), 0.5*H73, 0)</f>
        <v>0</v>
      </c>
      <c r="H73" s="5">
        <f>IF('Each Gender - Gold'!H73+'Each Gender - Silver'!H73+'Each Gender - Bronze'!H73 &gt; 0, 'Each Gender - Gold'!H73*'Medal values'!$B$1+'Each Gender - Silver'!H73*'Medal values'!$B$2+'Each Gender - Bronze'!H73*'Medal values'!$B$3, "") + IF(AND(H$1 = G$1, G$2 = "Mixed"), 0.5*G73, 0) + IF(AND(H$1 = I$1, I$2 = "Mixed"), 0.5*I73, 0)</f>
        <v>0</v>
      </c>
      <c r="I73" s="5">
        <f>IF('Each Gender - Gold'!I73+'Each Gender - Silver'!I73+'Each Gender - Bronze'!I73 &gt; 0, 'Each Gender - Gold'!I73*'Medal values'!$B$1+'Each Gender - Silver'!I73*'Medal values'!$B$2+'Each Gender - Bronze'!I73*'Medal values'!$B$3, "") + IF(AND(I$1 = H$1, H$2 = "Mixed"), 0.5*H73, 0) + IF(AND(I$1 = J$1, J$2 = "Mixed"), 0.5*J73, 0)</f>
        <v>0</v>
      </c>
      <c r="J73" s="5">
        <f>IF('Each Gender - Gold'!J73+'Each Gender - Silver'!J73+'Each Gender - Bronze'!J73 &gt; 0, 'Each Gender - Gold'!J73*'Medal values'!$B$1+'Each Gender - Silver'!J73*'Medal values'!$B$2+'Each Gender - Bronze'!J73*'Medal values'!$B$3, "") + IF(AND(J$1 = I$1, I$2 = "Mixed"), 0.5*I73, 0) + IF(AND(J$1 = K$1, K$2 = "Mixed"), 0.5*K73, 0)</f>
        <v>9.5025</v>
      </c>
      <c r="K73" s="5">
        <f>IF('Each Gender - Gold'!K73+'Each Gender - Silver'!K73+'Each Gender - Bronze'!K73 &gt; 0, 'Each Gender - Gold'!K73*'Medal values'!$B$1+'Each Gender - Silver'!K73*'Medal values'!$B$2+'Each Gender - Bronze'!K73*'Medal values'!$B$3, "") + IF(AND(K$1 = J$1, J$2 = "Mixed"), 0.5*J73, 0) + IF(AND(K$1 = L$1, L$2 = "Mixed"), 0.5*L73, 0)</f>
        <v>3.001</v>
      </c>
      <c r="L73" s="5">
        <f>IF('Each Gender - Gold'!L73+'Each Gender - Silver'!L73+'Each Gender - Bronze'!L73 &gt; 0, 'Each Gender - Gold'!L73*'Medal values'!$B$1+'Each Gender - Silver'!L73*'Medal values'!$B$2+'Each Gender - Bronze'!L73*'Medal values'!$B$3, "") + IF(AND(L$1 = K$1, K$2 = "Mixed"), 0.5*K73, 0) + IF(AND(L$1 = M$1, M$2 = "Mixed"), 0.5*M73, 0)</f>
        <v>9.501502</v>
      </c>
      <c r="M73" s="5">
        <f>IF('Each Gender - Gold'!M73+'Each Gender - Silver'!M73+'Each Gender - Bronze'!M73 &gt; 0, 'Each Gender - Gold'!M73*'Medal values'!$B$1+'Each Gender - Silver'!M73*'Medal values'!$B$2+'Each Gender - Bronze'!M73*'Medal values'!$B$3, "") + IF(AND(M$1 = L$1, L$2 = "Mixed"), 0.5*L73, 0) + IF(AND(M$1 = N$1, N$2 = "Mixed"), 0.5*N73, 0)</f>
        <v>0</v>
      </c>
      <c r="N73" s="5">
        <f>IF('Each Gender - Gold'!N73+'Each Gender - Silver'!N73+'Each Gender - Bronze'!N73 &gt; 0, 'Each Gender - Gold'!N73*'Medal values'!$B$1+'Each Gender - Silver'!N73*'Medal values'!$B$2+'Each Gender - Bronze'!N73*'Medal values'!$B$3, "") + IF(AND(N$1 = M$1, M$2 = "Mixed"), 0.5*M73, 0) + IF(AND(N$1 = O$1, O$2 = "Mixed"), 0.5*O73, 0)</f>
        <v>0</v>
      </c>
      <c r="O73" s="5">
        <f>IF('Each Gender - Gold'!O73+'Each Gender - Silver'!O73+'Each Gender - Bronze'!O73 &gt; 0, 'Each Gender - Gold'!O73*'Medal values'!$B$1+'Each Gender - Silver'!O73*'Medal values'!$B$2+'Each Gender - Bronze'!O73*'Medal values'!$B$3, "") + IF(AND(O$1 = N$1, N$2 = "Mixed"), 0.5*N73, 0) + IF(AND(O$1 = P$1, P$2 = "Mixed"), 0.5*P73, 0)</f>
        <v>0</v>
      </c>
      <c r="P73" s="5">
        <f>IF('Each Gender - Gold'!P73+'Each Gender - Silver'!P73+'Each Gender - Bronze'!P73 &gt; 0, 'Each Gender - Gold'!P73*'Medal values'!$B$1+'Each Gender - Silver'!P73*'Medal values'!$B$2+'Each Gender - Bronze'!P73*'Medal values'!$B$3, "") + IF(AND(P$1 = O$1, O$2 = "Mixed"), 0.5*O73, 0) + IF(AND(P$1 = Q$1, Q$2 = "Mixed"), 0.5*Q73, 0)</f>
        <v>0</v>
      </c>
      <c r="Q73" s="5">
        <f>IF('Each Gender - Gold'!Q73+'Each Gender - Silver'!Q73+'Each Gender - Bronze'!Q73 &gt; 0, 'Each Gender - Gold'!Q73*'Medal values'!$B$1+'Each Gender - Silver'!Q73*'Medal values'!$B$2+'Each Gender - Bronze'!Q73*'Medal values'!$B$3, "") + IF(AND(Q$1 = P$1, P$2 = "Mixed"), 0.5*P73, 0) + IF(AND(Q$1 = R$1, R$2 = "Mixed"), 0.5*R73, 0)</f>
        <v>0</v>
      </c>
      <c r="R73" s="5">
        <f>IF('Each Gender - Gold'!R73+'Each Gender - Silver'!R73+'Each Gender - Bronze'!R73 &gt; 0, 'Each Gender - Gold'!R73*'Medal values'!$B$1+'Each Gender - Silver'!R73*'Medal values'!$B$2+'Each Gender - Bronze'!R73*'Medal values'!$B$3, "") + IF(AND(R$1 = Q$1, Q$2 = "Mixed"), 0.5*Q73, 0) + IF(AND(R$1 = S$1, S$2 = "Mixed"), 0.5*S73, 0)</f>
        <v>0</v>
      </c>
      <c r="S73" s="5">
        <f>IF('Each Gender - Gold'!S73+'Each Gender - Silver'!S73+'Each Gender - Bronze'!S73 &gt; 0, 'Each Gender - Gold'!S73*'Medal values'!$B$1+'Each Gender - Silver'!S73*'Medal values'!$B$2+'Each Gender - Bronze'!S73*'Medal values'!$B$3, "") + IF(AND(S$1 = R$1, R$2 = "Mixed"), 0.5*R73, 0) + IF(AND(S$1 = T$1, T$2 = "Mixed"), 0.5*T73, 0)</f>
        <v>0</v>
      </c>
      <c r="T73" s="5">
        <f>IF('Each Gender - Gold'!T73+'Each Gender - Silver'!T73+'Each Gender - Bronze'!T73 &gt; 0, 'Each Gender - Gold'!T73*'Medal values'!$B$1+'Each Gender - Silver'!T73*'Medal values'!$B$2+'Each Gender - Bronze'!T73*'Medal values'!$B$3, "") + IF(AND(T$1 = S$1, S$2 = "Mixed"), 0.5*S73, 0) + IF(AND(T$1 = U$1, U$2 = "Mixed"), 0.5*U73, 0)</f>
        <v>0</v>
      </c>
      <c r="U73" s="5">
        <f>IF('Each Gender - Gold'!U73+'Each Gender - Silver'!U73+'Each Gender - Bronze'!U73 &gt; 0, 'Each Gender - Gold'!U73*'Medal values'!$B$1+'Each Gender - Silver'!U73*'Medal values'!$B$2+'Each Gender - Bronze'!U73*'Medal values'!$B$3, "") + IF(AND(U$1 = T$1, T$2 = "Mixed"), 0.5*T73, 0) + IF(AND(U$1 = V$1, V$2 = "Mixed"), 0.5*V73, 0)</f>
        <v>0</v>
      </c>
      <c r="V73" s="5">
        <f>IF('Each Gender - Gold'!V73+'Each Gender - Silver'!V73+'Each Gender - Bronze'!V73 &gt; 0, 'Each Gender - Gold'!V73*'Medal values'!$B$1+'Each Gender - Silver'!V73*'Medal values'!$B$2+'Each Gender - Bronze'!V73*'Medal values'!$B$3, "") + IF(AND(V$1 = U$1, U$2 = "Mixed"), 0.5*U73, 0) + IF(AND(V$1 = W$1, W$2 = "Mixed"), 0.5*W73, 0)</f>
        <v>0</v>
      </c>
      <c r="W73" s="5">
        <f>IF('Each Gender - Gold'!W73+'Each Gender - Silver'!W73+'Each Gender - Bronze'!W73 &gt; 0, 'Each Gender - Gold'!W73*'Medal values'!$B$1+'Each Gender - Silver'!W73*'Medal values'!$B$2+'Each Gender - Bronze'!W73*'Medal values'!$B$3, "") + IF(AND(W$1 = V$1, V$2 = "Mixed"), 0.5*V73, 0) + IF(AND(W$1 = X$1, X$2 = "Mixed"), 0.5*X73, 0)</f>
        <v>0</v>
      </c>
      <c r="X73" s="5">
        <f>IF('Each Gender - Gold'!X73+'Each Gender - Silver'!X73+'Each Gender - Bronze'!X73 &gt; 0, 'Each Gender - Gold'!X73*'Medal values'!$B$1+'Each Gender - Silver'!X73*'Medal values'!$B$2+'Each Gender - Bronze'!X73*'Medal values'!$B$3, "") + IF(AND(X$1 = W$1, W$2 = "Mixed"), 0.5*W73, 0) + IF(AND(X$1 = Y$1, Y$2 = "Mixed"), 0.5*Y73, 0)</f>
        <v>0</v>
      </c>
      <c r="Y73" s="5">
        <f>IF('Each Gender - Gold'!Y73+'Each Gender - Silver'!Y73+'Each Gender - Bronze'!Y73 &gt; 0, 'Each Gender - Gold'!Y73*'Medal values'!$B$1+'Each Gender - Silver'!Y73*'Medal values'!$B$2+'Each Gender - Bronze'!Y73*'Medal values'!$B$3, "") + IF(AND(Y$1 = X$1, X$2 = "Mixed"), 0.5*X73, 0) + IF(AND(Y$1 = Z$1, Z$2 = "Mixed"), 0.5*Z73, 0)</f>
        <v>0</v>
      </c>
      <c r="Z73" s="5">
        <f>IF('Each Gender - Gold'!Z73+'Each Gender - Silver'!Z73+'Each Gender - Bronze'!Z73 &gt; 0, 'Each Gender - Gold'!Z73*'Medal values'!$B$1+'Each Gender - Silver'!Z73*'Medal values'!$B$2+'Each Gender - Bronze'!Z73*'Medal values'!$B$3, "") + IF(AND(Z$1 = Y$1, Y$2 = "Mixed"), 0.5*Y73, 0) + IF(AND(Z$1 = AA$1, AA$2 = "Mixed"), 0.5*AA73, 0)</f>
        <v>0</v>
      </c>
      <c r="AA73" s="5">
        <f>IF('Each Gender - Gold'!AA73+'Each Gender - Silver'!AA73+'Each Gender - Bronze'!AA73 &gt; 0, 'Each Gender - Gold'!AA73*'Medal values'!$B$1+'Each Gender - Silver'!AA73*'Medal values'!$B$2+'Each Gender - Bronze'!AA73*'Medal values'!$B$3, "") + IF(AND(AA$1 = Z$1, Z$2 = "Mixed"), 0.5*Z73, 0) + IF(AND(AA$1 = AB$1, AB$2 = "Mixed"), 0.5*AB73, 0)</f>
        <v>3.000001</v>
      </c>
      <c r="AB73" s="5">
        <f>IF('Each Gender - Gold'!AB73+'Each Gender - Silver'!AB73+'Each Gender - Bronze'!AB73 &gt; 0, 'Each Gender - Gold'!AB73*'Medal values'!$B$1+'Each Gender - Silver'!AB73*'Medal values'!$B$2+'Each Gender - Bronze'!AB73*'Medal values'!$B$3, "") + IF(AND(AB$1 = AA$1, AA$2 = "Mixed"), 0.5*AA73, 0) + IF(AND(AB$1 = AC$1, AC$2 = "Mixed"), 0.5*AC73, 0)</f>
        <v>0</v>
      </c>
      <c r="AC73" s="5">
        <f>IF('Each Gender - Gold'!AC73+'Each Gender - Silver'!AC73+'Each Gender - Bronze'!AC73 &gt; 0, 'Each Gender - Gold'!AC73*'Medal values'!$B$1+'Each Gender - Silver'!AC73*'Medal values'!$B$2+'Each Gender - Bronze'!AC73*'Medal values'!$B$3, "") + IF(AND(AC$1 = AB$1, AB$2 = "Mixed"), 0.5*AB73, 0) + IF(AND(AC$1 = AD$1, AD$2 = "Mixed"), 0.5*AD73, 0)</f>
        <v>0</v>
      </c>
      <c r="AD73" s="5">
        <f>IF('Each Gender - Gold'!AD73+'Each Gender - Silver'!AD73+'Each Gender - Bronze'!AD73 &gt; 0, 'Each Gender - Gold'!AD73*'Medal values'!$B$1+'Each Gender - Silver'!AD73*'Medal values'!$B$2+'Each Gender - Bronze'!AD73*'Medal values'!$B$3, "") + IF(AND(AD$1 = AC$1, AC$2 = "Mixed"), 0.5*AC73, 0) + IF(AND(AD$1 = AE$1, AE$2 = "Mixed"), 0.5*AE73, 0)</f>
        <v>0</v>
      </c>
      <c r="AE73" s="5">
        <f>IF('Each Gender - Gold'!AE73+'Each Gender - Silver'!AE73+'Each Gender - Bronze'!AE73 &gt; 0, 'Each Gender - Gold'!AE73*'Medal values'!$B$1+'Each Gender - Silver'!AE73*'Medal values'!$B$2+'Each Gender - Bronze'!AE73*'Medal values'!$B$3, "") + IF(AND(AE$1 = AD$1, AD$2 = "Mixed"), 0.5*AD73, 0) + IF(AND(AE$1 = AF$1, AF$2 = "Mixed"), 0.5*AF73, 0)</f>
        <v>0</v>
      </c>
      <c r="AF73" s="5">
        <f>IF('Each Gender - Gold'!AF73+'Each Gender - Silver'!AF73+'Each Gender - Bronze'!AF73 &gt; 0, 'Each Gender - Gold'!AF73*'Medal values'!$B$1+'Each Gender - Silver'!AF73*'Medal values'!$B$2+'Each Gender - Bronze'!AF73*'Medal values'!$B$3, "") + IF(AND(AF$1 = AE$1, AE$2 = "Mixed"), 0.5*AE73, 0) + IF(AND(AF$1 = AG$1, AG$2 = "Mixed"), 0.5*AG73, 0)</f>
        <v>0</v>
      </c>
      <c r="AG73" s="5">
        <f>IF('Each Gender - Gold'!AG73+'Each Gender - Silver'!AG73+'Each Gender - Bronze'!AG73 &gt; 0, 'Each Gender - Gold'!AG73*'Medal values'!$B$1+'Each Gender - Silver'!AG73*'Medal values'!$B$2+'Each Gender - Bronze'!AG73*'Medal values'!$B$3, "") + IF(AND(AG$1 = AF$1, AF$2 = "Mixed"), 0.5*AF73, 0) + IF(AND(AG$1 = AH$1, AH$2 = "Mixed"), 0.5*AH73, 0)</f>
        <v>0</v>
      </c>
      <c r="AH73" s="5">
        <f>IF('Each Gender - Gold'!AH73+'Each Gender - Silver'!AH73+'Each Gender - Bronze'!AH73 &gt; 0, 'Each Gender - Gold'!AH73*'Medal values'!$B$1+'Each Gender - Silver'!AH73*'Medal values'!$B$2+'Each Gender - Bronze'!AH73*'Medal values'!$B$3, "") + IF(AND(AH$1 = AG$1, AG$2 = "Mixed"), 0.5*AG73, 0) + IF(AND(AH$1 = AI$1, AI$2 = "Mixed"), 0.5*AI73, 0)</f>
        <v>0</v>
      </c>
      <c r="AI73" s="5">
        <f>IF('Each Gender - Gold'!AI73+'Each Gender - Silver'!AI73+'Each Gender - Bronze'!AI73 &gt; 0, 'Each Gender - Gold'!AI73*'Medal values'!$B$1+'Each Gender - Silver'!AI73*'Medal values'!$B$2+'Each Gender - Bronze'!AI73*'Medal values'!$B$3, "") + IF(AND(AI$1 = AH$1, AH$2 = "Mixed"), 0.5*AH73, 0) + IF(AND(AI$1 = AJ$1, AJ$2 = "Mixed"), 0.5*AJ73, 0)</f>
        <v>0</v>
      </c>
      <c r="AJ73" s="5">
        <f>IF('Each Gender - Gold'!AJ73+'Each Gender - Silver'!AJ73+'Each Gender - Bronze'!AJ73 &gt; 0, 'Each Gender - Gold'!AJ73*'Medal values'!$B$1+'Each Gender - Silver'!AJ73*'Medal values'!$B$2+'Each Gender - Bronze'!AJ73*'Medal values'!$B$3, "") + IF(AND(AJ$1 = AI$1, AI$2 = "Mixed"), 0.5*AI73, 0) + IF(AND(AJ$1 = AK$1, AK$2 = "Mixed"), 0.5*AK73, 0)</f>
        <v>0</v>
      </c>
      <c r="AK73" s="5">
        <f>IF('Each Gender - Gold'!AK73+'Each Gender - Silver'!AK73+'Each Gender - Bronze'!AK73 &gt; 0, 'Each Gender - Gold'!AK73*'Medal values'!$B$1+'Each Gender - Silver'!AK73*'Medal values'!$B$2+'Each Gender - Bronze'!AK73*'Medal values'!$B$3, "") + IF(AND(AK$1 = AJ$1, AJ$2 = "Mixed"), 0.5*AJ73, 0) + IF(AND(AK$1 = AL$1, AL$2 = "Mixed"), 0.5*AL73, 0)</f>
        <v>0</v>
      </c>
      <c r="AL73" s="5">
        <f>IF('Each Gender - Gold'!AL73+'Each Gender - Silver'!AL73+'Each Gender - Bronze'!AL73 &gt; 0, 'Each Gender - Gold'!AL73*'Medal values'!$B$1+'Each Gender - Silver'!AL73*'Medal values'!$B$2+'Each Gender - Bronze'!AL73*'Medal values'!$B$3, "") + IF(AND(AL$1 = AK$1, AK$2 = "Mixed"), 0.5*AK73, 0) + IF(AND(AL$1 = AM$1, AM$2 = "Mixed"), 0.5*AM73, 0)</f>
        <v>0</v>
      </c>
      <c r="AM73" s="5">
        <f>IF('Each Gender - Gold'!AM73+'Each Gender - Silver'!AM73+'Each Gender - Bronze'!AM73 &gt; 0, 'Each Gender - Gold'!AM73*'Medal values'!$B$1+'Each Gender - Silver'!AM73*'Medal values'!$B$2+'Each Gender - Bronze'!AM73*'Medal values'!$B$3, "") + IF(AND(AM$1 = AL$1, AL$2 = "Mixed"), 0.5*AL73, 0) + IF(AND(AM$1 = AN$1, AN$2 = "Mixed"), 0.5*AN73, 0)</f>
        <v>0</v>
      </c>
      <c r="AN73" s="5">
        <f>IF('Each Gender - Gold'!AN73+'Each Gender - Silver'!AN73+'Each Gender - Bronze'!AN73 &gt; 0, 'Each Gender - Gold'!AN73*'Medal values'!$B$1+'Each Gender - Silver'!AN73*'Medal values'!$B$2+'Each Gender - Bronze'!AN73*'Medal values'!$B$3, "") + IF(AND(AN$1 = AM$1, AM$2 = "Mixed"), 0.5*AM73, 0) + IF(AND(AN$1 = AO$1, AO$2 = "Mixed"), 0.5*AO73, 0)</f>
        <v>0</v>
      </c>
      <c r="AO73" s="5">
        <f>IF('Each Gender - Gold'!AO73+'Each Gender - Silver'!AO73+'Each Gender - Bronze'!AO73 &gt; 0, 'Each Gender - Gold'!AO73*'Medal values'!$B$1+'Each Gender - Silver'!AO73*'Medal values'!$B$2+'Each Gender - Bronze'!AO73*'Medal values'!$B$3, "") + IF(AND(AO$1 = AN$1, AN$2 = "Mixed"), 0.5*AN73, 0) + IF(AND(AO$1 = AP$1, AP$2 = "Mixed"), 0.5*AP73, 0)</f>
        <v>0</v>
      </c>
      <c r="AP73" s="5">
        <f>IF('Each Gender - Gold'!AP73+'Each Gender - Silver'!AP73+'Each Gender - Bronze'!AP73 &gt; 0, 'Each Gender - Gold'!AP73*'Medal values'!$B$1+'Each Gender - Silver'!AP73*'Medal values'!$B$2+'Each Gender - Bronze'!AP73*'Medal values'!$B$3, "") + IF(AND(AP$1 = AO$1, AO$2 = "Mixed"), 0.5*AO73, 0) + IF(AND(AP$1 = AQ$1, AQ$2 = "Mixed"), 0.5*AQ73, 0)</f>
        <v>0</v>
      </c>
      <c r="AQ73" s="5">
        <f>IF('Each Gender - Gold'!AQ73+'Each Gender - Silver'!AQ73+'Each Gender - Bronze'!AQ73 &gt; 0, 'Each Gender - Gold'!AQ73*'Medal values'!$B$1+'Each Gender - Silver'!AQ73*'Medal values'!$B$2+'Each Gender - Bronze'!AQ73*'Medal values'!$B$3, "") + IF(AND(AQ$1 = AP$1, AP$2 = "Mixed"), 0.5*AP73, 0) + IF(AND(AQ$1 = AR$1, AR$2 = "Mixed"), 0.5*AR73, 0)</f>
        <v>0</v>
      </c>
      <c r="AR73" s="5">
        <f>IF('Each Gender - Gold'!AR73+'Each Gender - Silver'!AR73+'Each Gender - Bronze'!AR73 &gt; 0, 'Each Gender - Gold'!AR73*'Medal values'!$B$1+'Each Gender - Silver'!AR73*'Medal values'!$B$2+'Each Gender - Bronze'!AR73*'Medal values'!$B$3, "") + IF(AND(AR$1 = AQ$1, AQ$2 = "Mixed"), 0.5*AQ73, 0) + IF(AND(AR$1 = AS$1, AS$2 = "Mixed"), 0.5*AS73, 0)</f>
        <v>0</v>
      </c>
      <c r="AS73" s="5">
        <f>IF('Each Gender - Gold'!AS73+'Each Gender - Silver'!AS73+'Each Gender - Bronze'!AS73 &gt; 0, 'Each Gender - Gold'!AS73*'Medal values'!$B$1+'Each Gender - Silver'!AS73*'Medal values'!$B$2+'Each Gender - Bronze'!AS73*'Medal values'!$B$3, "") + IF(AND(AS$1 = AR$1, AR$2 = "Mixed"), 0.5*AR73, 0) + IF(AND(AS$1 = AT$1, AT$2 = "Mixed"), 0.5*AT73, 0)</f>
        <v>0</v>
      </c>
      <c r="AT73" s="5">
        <f>IF('Each Gender - Gold'!AT73+'Each Gender - Silver'!AT73+'Each Gender - Bronze'!AT73 &gt; 0, 'Each Gender - Gold'!AT73*'Medal values'!$B$1+'Each Gender - Silver'!AT73*'Medal values'!$B$2+'Each Gender - Bronze'!AT73*'Medal values'!$B$3, "") + IF(AND(AT$1 = AS$1, AS$2 = "Mixed"), 0.5*AS73, 0) + IF(AND(AT$1 = AU$1, AU$2 = "Mixed"), 0.5*AU73, 0)</f>
        <v>0</v>
      </c>
      <c r="AU73" s="5">
        <f>IF('Each Gender - Gold'!AU73+'Each Gender - Silver'!AU73+'Each Gender - Bronze'!AU73 &gt; 0, 'Each Gender - Gold'!AU73*'Medal values'!$B$1+'Each Gender - Silver'!AU73*'Medal values'!$B$2+'Each Gender - Bronze'!AU73*'Medal values'!$B$3, "") + IF(AND(AU$1 = AT$1, AT$2 = "Mixed"), 0.5*AT73, 0) + IF(AND(AU$1 = AV$1, AV$2 = "Mixed"), 0.5*AV73, 0)</f>
        <v>0</v>
      </c>
      <c r="AV73" s="5">
        <f>IF('Each Gender - Gold'!AV73+'Each Gender - Silver'!AV73+'Each Gender - Bronze'!AV73 &gt; 0, 'Each Gender - Gold'!AV73*'Medal values'!$B$1+'Each Gender - Silver'!AV73*'Medal values'!$B$2+'Each Gender - Bronze'!AV73*'Medal values'!$B$3, "") + IF(AND(AV$1 = AU$1, AU$2 = "Mixed"), 0.5*AU73, 0) + IF(AND(AV$1 = AW$1, AW$2 = "Mixed"), 0.5*AW73, 0)</f>
        <v>0</v>
      </c>
      <c r="AW73" s="5">
        <f>IF('Each Gender - Gold'!AW73+'Each Gender - Silver'!AW73+'Each Gender - Bronze'!AW73 &gt; 0, 'Each Gender - Gold'!AW73*'Medal values'!$B$1+'Each Gender - Silver'!AW73*'Medal values'!$B$2+'Each Gender - Bronze'!AW73*'Medal values'!$B$3, "") + IF(AND(AW$1 = AV$1, AV$2 = "Mixed"), 0.5*AV73, 0) + IF(AND(AW$1 = AX$1, AX$2 = "Mixed"), 0.5*AX73, 0)</f>
        <v>0</v>
      </c>
      <c r="AX73" s="5">
        <f>IF('Each Gender - Gold'!AX73+'Each Gender - Silver'!AX73+'Each Gender - Bronze'!AX73 &gt; 0, 'Each Gender - Gold'!AX73*'Medal values'!$B$1+'Each Gender - Silver'!AX73*'Medal values'!$B$2+'Each Gender - Bronze'!AX73*'Medal values'!$B$3, "") + IF(AND(AX$1 = AW$1, AW$2 = "Mixed"), 0.5*AW73, 0) + IF(AND(AX$1 = AY$1, AY$2 = "Mixed"), 0.5*AY73, 0)</f>
        <v>0</v>
      </c>
      <c r="AY73" s="5">
        <f>IF('Each Gender - Gold'!AY73+'Each Gender - Silver'!AY73+'Each Gender - Bronze'!AY73 &gt; 0, 'Each Gender - Gold'!AY73*'Medal values'!$B$1+'Each Gender - Silver'!AY73*'Medal values'!$B$2+'Each Gender - Bronze'!AY73*'Medal values'!$B$3, "") + IF(AND(AY$1 = AX$1, AX$2 = "Mixed"), 0.5*AX73, 0) + IF(AND(AY$1 = AZ$1, AZ$2 = "Mixed"), 0.5*AZ73, 0)</f>
        <v>0</v>
      </c>
      <c r="AZ73" s="5">
        <f>IF('Each Gender - Gold'!AZ73+'Each Gender - Silver'!AZ73+'Each Gender - Bronze'!AZ73 &gt; 0, 'Each Gender - Gold'!AZ73*'Medal values'!$B$1+'Each Gender - Silver'!AZ73*'Medal values'!$B$2+'Each Gender - Bronze'!AZ73*'Medal values'!$B$3, "") + IF(AND(AZ$1 = AY$1, AY$2 = "Mixed"), 0.5*AY73, 0) + IF(AND(AZ$1 = BA$1, BA$2 = "Mixed"), 0.5*BA73, 0)</f>
        <v>0</v>
      </c>
      <c r="BA73" s="5">
        <f>IF('Each Gender - Gold'!BA73+'Each Gender - Silver'!BA73+'Each Gender - Bronze'!BA73 &gt; 0, 'Each Gender - Gold'!BA73*'Medal values'!$B$1+'Each Gender - Silver'!BA73*'Medal values'!$B$2+'Each Gender - Bronze'!BA73*'Medal values'!$B$3, "") + IF(AND(BA$1 = AZ$1, AZ$2 = "Mixed"), 0.5*AZ73, 0) + IF(AND(BA$1 = BB$1, BB$2 = "Mixed"), 0.5*BB73, 0)</f>
        <v>0</v>
      </c>
      <c r="BB73" s="5">
        <f>IF('Each Gender - Gold'!BB73+'Each Gender - Silver'!BB73+'Each Gender - Bronze'!BB73 &gt; 0, 'Each Gender - Gold'!BB73*'Medal values'!$B$1+'Each Gender - Silver'!BB73*'Medal values'!$B$2+'Each Gender - Bronze'!BB73*'Medal values'!$B$3, "") + IF(AND(BB$1 = BA$1, BA$2 = "Mixed"), 0.5*BA73, 0) + IF(AND(BB$1 = BC$1, BC$2 = "Mixed"), 0.5*BC73, 0)</f>
        <v>0</v>
      </c>
      <c r="BC73" s="5">
        <f>IF('Each Gender - Gold'!BC73+'Each Gender - Silver'!BC73+'Each Gender - Bronze'!BC73 &gt; 0, 'Each Gender - Gold'!BC73*'Medal values'!$B$1+'Each Gender - Silver'!BC73*'Medal values'!$B$2+'Each Gender - Bronze'!BC73*'Medal values'!$B$3, "") + IF(AND(BC$1 = BB$1, BB$2 = "Mixed"), 0.5*BB73, 0) + IF(AND(BC$1 = BD$1, BD$2 = "Mixed"), 0.5*BD73, 0)</f>
        <v>0</v>
      </c>
      <c r="BD73" s="5">
        <f>IF('Each Gender - Gold'!BD73+'Each Gender - Silver'!BD73+'Each Gender - Bronze'!BD73 &gt; 0, 'Each Gender - Gold'!BD73*'Medal values'!$B$1+'Each Gender - Silver'!BD73*'Medal values'!$B$2+'Each Gender - Bronze'!BD73*'Medal values'!$B$3, "") + IF(AND(BD$1 = BC$1, BC$2 = "Mixed"), 0.5*BC73, 0) + IF(AND(BD$1 = BE$1, BE$2 = "Mixed"), 0.5*BE73, 0)</f>
        <v>0</v>
      </c>
      <c r="BE73" s="5">
        <f>IF('Each Gender - Gold'!BE73+'Each Gender - Silver'!BE73+'Each Gender - Bronze'!BE73 &gt; 0, 'Each Gender - Gold'!BE73*'Medal values'!$B$1+'Each Gender - Silver'!BE73*'Medal values'!$B$2+'Each Gender - Bronze'!BE73*'Medal values'!$B$3, "") + IF(AND(BE$1 = BD$1, BD$2 = "Mixed"), 0.5*BD73, 0) + IF(AND(BE$1 = BF$1, BF$2 = "Mixed"), 0.5*BF73, 0)</f>
        <v>0</v>
      </c>
      <c r="BF73" s="5">
        <f>IF('Each Gender - Gold'!BF73+'Each Gender - Silver'!BF73+'Each Gender - Bronze'!BF73 &gt; 0, 'Each Gender - Gold'!BF73*'Medal values'!$B$1+'Each Gender - Silver'!BF73*'Medal values'!$B$2+'Each Gender - Bronze'!BF73*'Medal values'!$B$3, "") + IF(AND(BF$1 = BE$1, BE$2 = "Mixed"), 0.5*BE73, 0) + IF(AND(BF$1 = BG$1, BG$2 = "Mixed"), 0.5*BG73, 0)</f>
        <v>0</v>
      </c>
      <c r="BG73" s="5">
        <f>IF('Each Gender - Gold'!BG73+'Each Gender - Silver'!BG73+'Each Gender - Bronze'!BG73 &gt; 0, 'Each Gender - Gold'!BG73*'Medal values'!$B$1+'Each Gender - Silver'!BG73*'Medal values'!$B$2+'Each Gender - Bronze'!BG73*'Medal values'!$B$3, "") + IF(AND(BG$1 = BF$1, BF$2 = "Mixed"), 0.5*BF73, 0) + IF(AND(BG$1 = BH$1, BH$2 = "Mixed"), 0.5*BH73, 0)</f>
        <v>0</v>
      </c>
      <c r="BH73" s="5">
        <f>IF('Each Gender - Gold'!BH73+'Each Gender - Silver'!BH73+'Each Gender - Bronze'!BH73 &gt; 0, 'Each Gender - Gold'!BH73*'Medal values'!$B$1+'Each Gender - Silver'!BH73*'Medal values'!$B$2+'Each Gender - Bronze'!BH73*'Medal values'!$B$3, "") + IF(AND(BH$1 = BG$1, BG$2 = "Mixed"), 0.5*BG73, 0) + IF(AND(BH$1 = BI$1, BI$2 = "Mixed"), 0.5*BI73, 0)</f>
        <v>0</v>
      </c>
      <c r="BI73" s="5">
        <f>IF('Each Gender - Gold'!BI73+'Each Gender - Silver'!BI73+'Each Gender - Bronze'!BI73 &gt; 0, 'Each Gender - Gold'!BI73*'Medal values'!$B$1+'Each Gender - Silver'!BI73*'Medal values'!$B$2+'Each Gender - Bronze'!BI73*'Medal values'!$B$3, "") + IF(AND(BI$1 = BH$1, BH$2 = "Mixed"), 0.5*BH73, 0) + IF(AND(BI$1 = BJ$1, BJ$2 = "Mixed"), 0.5*BJ73, 0)</f>
        <v>0</v>
      </c>
      <c r="BJ73" s="5">
        <f>IF('Each Gender - Gold'!BJ73+'Each Gender - Silver'!BJ73+'Each Gender - Bronze'!BJ73 &gt; 0, 'Each Gender - Gold'!BJ73*'Medal values'!$B$1+'Each Gender - Silver'!BJ73*'Medal values'!$B$2+'Each Gender - Bronze'!BJ73*'Medal values'!$B$3, "") + IF(AND(BJ$1 = BI$1, BI$2 = "Mixed"), 0.5*BI73, 0) + IF(AND(BJ$1 = BK$1, BK$2 = "Mixed"), 0.5*BK73, 0)</f>
        <v>2.000001</v>
      </c>
      <c r="BK73" s="5">
        <f>IF('Each Gender - Gold'!BK73+'Each Gender - Silver'!BK73+'Each Gender - Bronze'!BK73 &gt; 0, 'Each Gender - Gold'!BK73*'Medal values'!$B$1+'Each Gender - Silver'!BK73*'Medal values'!$B$2+'Each Gender - Bronze'!BK73*'Medal values'!$B$3, "") + IF(AND(BK$1 = BJ$1, BJ$2 = "Mixed"), 0.5*BJ73, 0) + IF(AND(BK$1 = BL$1, BL$2 = "Mixed"), 0.5*BL73, 0)</f>
        <v>0</v>
      </c>
      <c r="BL73" s="5">
        <f>IF('Each Gender - Gold'!BL73+'Each Gender - Silver'!BL73+'Each Gender - Bronze'!BL73 &gt; 0, 'Each Gender - Gold'!BL73*'Medal values'!$B$1+'Each Gender - Silver'!BL73*'Medal values'!$B$2+'Each Gender - Bronze'!BL73*'Medal values'!$B$3, "") + IF(AND(BL$1 = BK$1, BK$2 = "Mixed"), 0.5*BK73, 0) + IF(AND(BL$1 = BM$1, BM$2 = "Mixed"), 0.5*BM73, 0)</f>
        <v>0</v>
      </c>
      <c r="BM73" s="5">
        <f>IF('Each Gender - Gold'!BM73+'Each Gender - Silver'!BM73+'Each Gender - Bronze'!BM73 &gt; 0, 'Each Gender - Gold'!BM73*'Medal values'!$B$1+'Each Gender - Silver'!BM73*'Medal values'!$B$2+'Each Gender - Bronze'!BM73*'Medal values'!$B$3, "") + IF(AND(BM$1 = BL$1, BL$2 = "Mixed"), 0.5*BL73, 0) + IF(AND(BM$1 = BN$1, BN$2 = "Mixed"), 0.5*BN73, 0)</f>
        <v>0</v>
      </c>
      <c r="BN73" s="5">
        <f>IF('Each Gender - Gold'!BN73+'Each Gender - Silver'!BN73+'Each Gender - Bronze'!BN73 &gt; 0, 'Each Gender - Gold'!BN73*'Medal values'!$B$1+'Each Gender - Silver'!BN73*'Medal values'!$B$2+'Each Gender - Bronze'!BN73*'Medal values'!$B$3, "") + IF(AND(BN$1 = BM$1, BM$2 = "Mixed"), 0.5*BM73, 0) + IF(AND(BN$1 = BO$1, BO$2 = "Mixed"), 0.5*BO73, 0)</f>
        <v>0</v>
      </c>
      <c r="BO73" s="5">
        <f>IF('Each Gender - Gold'!BO73+'Each Gender - Silver'!BO73+'Each Gender - Bronze'!BO73 &gt; 0, 'Each Gender - Gold'!BO73*'Medal values'!$B$1+'Each Gender - Silver'!BO73*'Medal values'!$B$2+'Each Gender - Bronze'!BO73*'Medal values'!$B$3, "") + IF(AND(BO$1 = BN$1, BN$2 = "Mixed"), 0.5*BN73, 0) + IF(AND(BO$1 = BP$1, BP$2 = "Mixed"), 0.5*BP73, 0)</f>
        <v>2.000001</v>
      </c>
      <c r="BP73" s="5">
        <f>IF('Each Gender - Gold'!BP73+'Each Gender - Silver'!BP73+'Each Gender - Bronze'!BP73 &gt; 0, 'Each Gender - Gold'!BP73*'Medal values'!$B$1+'Each Gender - Silver'!BP73*'Medal values'!$B$2+'Each Gender - Bronze'!BP73*'Medal values'!$B$3, "") + IF(AND(BP$1 = BO$1, BO$2 = "Mixed"), 0.5*BO73, 0) + IF(AND(BP$1 = BQ$1, BQ$2 = "Mixed"), 0.5*BQ73, 0)</f>
        <v>0</v>
      </c>
      <c r="BQ73" s="5">
        <f>IF('Each Gender - Gold'!BQ73+'Each Gender - Silver'!BQ73+'Each Gender - Bronze'!BQ73 &gt; 0, 'Each Gender - Gold'!BQ73*'Medal values'!$B$1+'Each Gender - Silver'!BQ73*'Medal values'!$B$2+'Each Gender - Bronze'!BQ73*'Medal values'!$B$3, "") + IF(AND(BQ$1 = BP$1, BP$2 = "Mixed"), 0.5*BP73, 0) + IF(AND(BQ$1 = BR$1, BR$2 = "Mixed"), 0.5*BR73, 0)</f>
        <v>0</v>
      </c>
      <c r="BR73" s="5">
        <f>IF('Each Gender - Gold'!BR73+'Each Gender - Silver'!BR73+'Each Gender - Bronze'!BR73 &gt; 0, 'Each Gender - Gold'!BR73*'Medal values'!$B$1+'Each Gender - Silver'!BR73*'Medal values'!$B$2+'Each Gender - Bronze'!BR73*'Medal values'!$B$3, "") + IF(AND(BR$1 = BQ$1, BQ$2 = "Mixed"), 0.5*BQ73, 0) + IF(AND(BR$1 = BS$1, BS$2 = "Mixed"), 0.5*BS73, 0)</f>
        <v>0</v>
      </c>
      <c r="BS73" s="5">
        <f>IF('Each Gender - Gold'!BS73+'Each Gender - Silver'!BS73+'Each Gender - Bronze'!BS73 &gt; 0, 'Each Gender - Gold'!BS73*'Medal values'!$B$1+'Each Gender - Silver'!BS73*'Medal values'!$B$2+'Each Gender - Bronze'!BS73*'Medal values'!$B$3, "") + IF(AND(BS$1 = BR$1, BR$2 = "Mixed"), 0.5*BR73, 0) + IF(AND(BS$1 = BT$1, BT$2 = "Mixed"), 0.5*BT73, 0)</f>
        <v>0</v>
      </c>
      <c r="BT73" s="5">
        <f>IF('Each Gender - Gold'!BT73+'Each Gender - Silver'!BT73+'Each Gender - Bronze'!BT73 &gt; 0, 'Each Gender - Gold'!BT73*'Medal values'!$B$1+'Each Gender - Silver'!BT73*'Medal values'!$B$2+'Each Gender - Bronze'!BT73*'Medal values'!$B$3, "") + IF(AND(BT$1 = BS$1, BS$2 = "Mixed"), 0.5*BS73, 0) + IF(AND(BT$1 = BU$1, BU$2 = "Mixed"), 0.5*BU73, 0)</f>
        <v>0</v>
      </c>
      <c r="BU73" s="5">
        <f>IF('Each Gender - Gold'!BU73+'Each Gender - Silver'!BU73+'Each Gender - Bronze'!BU73 &gt; 0, 'Each Gender - Gold'!BU73*'Medal values'!$B$1+'Each Gender - Silver'!BU73*'Medal values'!$B$2+'Each Gender - Bronze'!BU73*'Medal values'!$B$3, "") + IF(AND(BU$1 = BT$1, BT$2 = "Mixed"), 0.5*BT73, 0) + IF(AND(BU$1 = BV$1, BV$2 = "Mixed"), 0.5*BV73, 0)</f>
        <v>0</v>
      </c>
      <c r="BV73" s="5">
        <f>IF('Each Gender - Gold'!BV73+'Each Gender - Silver'!BV73+'Each Gender - Bronze'!BV73 &gt; 0, 'Each Gender - Gold'!BV73*'Medal values'!$B$1+'Each Gender - Silver'!BV73*'Medal values'!$B$2+'Each Gender - Bronze'!BV73*'Medal values'!$B$3, "") + IF(AND(BV$1 = BU$1, BU$2 = "Mixed"), 0.5*BU73, 0) + IF(AND(BV$1 = BW$1, BW$2 = "Mixed"), 0.5*BW73, 0)</f>
        <v>0</v>
      </c>
      <c r="BW73" s="5">
        <f>IF('Each Gender - Gold'!BW73+'Each Gender - Silver'!BW73+'Each Gender - Bronze'!BW73 &gt; 0, 'Each Gender - Gold'!BW73*'Medal values'!$B$1+'Each Gender - Silver'!BW73*'Medal values'!$B$2+'Each Gender - Bronze'!BW73*'Medal values'!$B$3, "") + IF(AND(BW$1 = BV$1, BV$2 = "Mixed"), 0.5*BV73, 0) + IF(AND(BW$1 = BX$1, BX$2 = "Mixed"), 0.5*BX73, 0)</f>
        <v>0</v>
      </c>
      <c r="BX73" s="5">
        <f>IF('Each Gender - Gold'!BX73+'Each Gender - Silver'!BX73+'Each Gender - Bronze'!BX73 &gt; 0, 'Each Gender - Gold'!BX73*'Medal values'!$B$1+'Each Gender - Silver'!BX73*'Medal values'!$B$2+'Each Gender - Bronze'!BX73*'Medal values'!$B$3, "") + IF(AND(BX$1 = BW$1, BW$2 = "Mixed"), 0.5*BW73, 0) + IF(AND(BX$1 = BY$1, BY$2 = "Mixed"), 0.5*BY73, 0)</f>
        <v>0</v>
      </c>
      <c r="BY73" s="5">
        <f>IF('Each Gender - Gold'!BY73+'Each Gender - Silver'!BY73+'Each Gender - Bronze'!BY73 &gt; 0, 'Each Gender - Gold'!BY73*'Medal values'!$B$1+'Each Gender - Silver'!BY73*'Medal values'!$B$2+'Each Gender - Bronze'!BY73*'Medal values'!$B$3, "") + IF(AND(BY$1 = BX$1, BX$2 = "Mixed"), 0.5*BX73, 0) + IF(AND(BY$1 = BZ$1, BZ$2 = "Mixed"), 0.5*BZ73, 0)</f>
        <v>0</v>
      </c>
      <c r="BZ73" s="5">
        <f>IF('Each Gender - Gold'!BZ73+'Each Gender - Silver'!BZ73+'Each Gender - Bronze'!BZ73 &gt; 0, 'Each Gender - Gold'!BZ73*'Medal values'!$B$1+'Each Gender - Silver'!BZ73*'Medal values'!$B$2+'Each Gender - Bronze'!BZ73*'Medal values'!$B$3, "") + IF(AND(BZ$1 = BY$1, BY$2 = "Mixed"), 0.5*BY73, 0) + IF(AND(BZ$1 = CA$1, CA$2 = "Mixed"), 0.5*CA73, 0)</f>
        <v>0</v>
      </c>
      <c r="CA73" s="5">
        <f>IF('Each Gender - Gold'!CA73+'Each Gender - Silver'!CA73+'Each Gender - Bronze'!CA73 &gt; 0, 'Each Gender - Gold'!CA73*'Medal values'!$B$1+'Each Gender - Silver'!CA73*'Medal values'!$B$2+'Each Gender - Bronze'!CA73*'Medal values'!$B$3, "") + IF(AND(CA$1 = BZ$1, BZ$2 = "Mixed"), 0.5*BZ73, 0) + IF(AND(CA$1 = CB$1, CB$2 = "Mixed"), 0.5*CB73, 0)</f>
        <v>0</v>
      </c>
      <c r="CB73" s="5">
        <f>IF('Each Gender - Gold'!CB73+'Each Gender - Silver'!CB73+'Each Gender - Bronze'!CB73 &gt; 0, 'Each Gender - Gold'!CB73*'Medal values'!$B$1+'Each Gender - Silver'!CB73*'Medal values'!$B$2+'Each Gender - Bronze'!CB73*'Medal values'!$B$3, "") + IF(AND(CB$1 = CA$1, CA$2 = "Mixed"), 0.5*CA73, 0) + IF(AND(CB$1 = CC$1, CC$2 = "Mixed"), 0.5*CC73, 0)</f>
        <v>0</v>
      </c>
      <c r="CC73" s="5">
        <f>IF('Each Gender - Gold'!CC73+'Each Gender - Silver'!CC73+'Each Gender - Bronze'!CC73 &gt; 0, 'Each Gender - Gold'!CC73*'Medal values'!$B$1+'Each Gender - Silver'!CC73*'Medal values'!$B$2+'Each Gender - Bronze'!CC73*'Medal values'!$B$3, "") + IF(AND(CC$1 = CB$1, CB$2 = "Mixed"), 0.5*CB73, 0) + IF(AND(CC$1 = CD$1, CD$2 = "Mixed"), 0.5*CD73, 0)</f>
        <v>0</v>
      </c>
      <c r="CD73" s="5">
        <f>IF('Each Gender - Gold'!CD73+'Each Gender - Silver'!CD73+'Each Gender - Bronze'!CD73 &gt; 0, 'Each Gender - Gold'!CD73*'Medal values'!$B$1+'Each Gender - Silver'!CD73*'Medal values'!$B$2+'Each Gender - Bronze'!CD73*'Medal values'!$B$3, "") + IF(AND(CD$1 = CC$1, CC$2 = "Mixed"), 0.5*CC73, 0) + IF(AND(CD$1 = CE$1, CE$2 = "Mixed"), 0.5*CE73, 0)</f>
        <v>0</v>
      </c>
      <c r="CE73" s="5">
        <f>IF('Each Gender - Gold'!CE73+'Each Gender - Silver'!CE73+'Each Gender - Bronze'!CE73 &gt; 0, 'Each Gender - Gold'!CE73*'Medal values'!$B$1+'Each Gender - Silver'!CE73*'Medal values'!$B$2+'Each Gender - Bronze'!CE73*'Medal values'!$B$3, "") + IF(AND(CE$1 = CD$1, CD$2 = "Mixed"), 0.5*CD73, 0) + IF(AND(CE$1 = CF$1, CF$2 = "Mixed"), 0.5*CF73, 0)</f>
        <v>0</v>
      </c>
      <c r="CF73" s="5">
        <f>IF('Each Gender - Gold'!CF73+'Each Gender - Silver'!CF73+'Each Gender - Bronze'!CF73 &gt; 0, 'Each Gender - Gold'!CF73*'Medal values'!$B$1+'Each Gender - Silver'!CF73*'Medal values'!$B$2+'Each Gender - Bronze'!CF73*'Medal values'!$B$3, "") + IF(AND(CF$1 = CE$1, CE$2 = "Mixed"), 0.5*CE73, 0) + IF(AND(CF$1 = CG$1, CG$2 = "Mixed"), 0.5*CG73, 0)</f>
        <v>0</v>
      </c>
      <c r="CG73" s="5">
        <f>IF('Each Gender - Gold'!CG73+'Each Gender - Silver'!CG73+'Each Gender - Bronze'!CG73 &gt; 0, 'Each Gender - Gold'!CG73*'Medal values'!$B$1+'Each Gender - Silver'!CG73*'Medal values'!$B$2+'Each Gender - Bronze'!CG73*'Medal values'!$B$3, "") + IF(AND(CG$1 = CF$1, CF$2 = "Mixed"), 0.5*CF73, 0) + IF(AND(CG$1 = CH$1, CH$2 = "Mixed"), 0.5*CH73, 0)</f>
        <v>0</v>
      </c>
      <c r="CH73" s="5">
        <f>IF('Each Gender - Gold'!CH73+'Each Gender - Silver'!CH73+'Each Gender - Bronze'!CH73 &gt; 0, 'Each Gender - Gold'!CH73*'Medal values'!$B$1+'Each Gender - Silver'!CH73*'Medal values'!$B$2+'Each Gender - Bronze'!CH73*'Medal values'!$B$3, "") + IF(AND(CH$1 = CG$1, CG$2 = "Mixed"), 0.5*CG73, 0) + IF(AND(CH$1 = CI$1, CI$2 = "Mixed"), 0.5*CI73, 0)</f>
        <v>0</v>
      </c>
      <c r="CI73" s="5">
        <f>IF('Each Gender - Gold'!CI73+'Each Gender - Silver'!CI73+'Each Gender - Bronze'!CI73 &gt; 0, 'Each Gender - Gold'!CI73*'Medal values'!$B$1+'Each Gender - Silver'!CI73*'Medal values'!$B$2+'Each Gender - Bronze'!CI73*'Medal values'!$B$3, "") + IF(AND(CI$1 = CH$1, CH$2 = "Mixed"), 0.5*CH73, 0) + IF(AND(CI$1 = CJ$1, CJ$2 = "Mixed"), 0.5*CJ73, 0)</f>
        <v>0</v>
      </c>
      <c r="CJ73" s="5">
        <f>IF('Each Gender - Gold'!CJ73+'Each Gender - Silver'!CJ73+'Each Gender - Bronze'!CJ73 &gt; 0, 'Each Gender - Gold'!CJ73*'Medal values'!$B$1+'Each Gender - Silver'!CJ73*'Medal values'!$B$2+'Each Gender - Bronze'!CJ73*'Medal values'!$B$3, "") + IF(AND(CJ$1 = CI$1, CI$2 = "Mixed"), 0.5*CI73, 0) + IF(AND(CJ$1 = CK$1, CK$2 = "Mixed"), 0.5*CK73, 0)</f>
        <v>0</v>
      </c>
      <c r="CK73" s="5">
        <f>IF('Each Gender - Gold'!CK73+'Each Gender - Silver'!CK73+'Each Gender - Bronze'!CK73 &gt; 0, 'Each Gender - Gold'!CK73*'Medal values'!$B$1+'Each Gender - Silver'!CK73*'Medal values'!$B$2+'Each Gender - Bronze'!CK73*'Medal values'!$B$3, "") + IF(AND(CK$1 = CJ$1, CJ$2 = "Mixed"), 0.5*CJ73, 0) + IF(AND(CK$1 = CL$1, CL$2 = "Mixed"), 0.5*CL73, 0)</f>
        <v>0</v>
      </c>
      <c r="CL73" s="5">
        <f>IF('Each Gender - Gold'!CL73+'Each Gender - Silver'!CL73+'Each Gender - Bronze'!CL73 &gt; 0, 'Each Gender - Gold'!CL73*'Medal values'!$B$1+'Each Gender - Silver'!CL73*'Medal values'!$B$2+'Each Gender - Bronze'!CL73*'Medal values'!$B$3, "") + IF(AND(CL$1 = CK$1, CK$2 = "Mixed"), 0.5*CK73, 0) + IF(AND(CL$1 = CM$1, CM$2 = "Mixed"), 0.5*CM73, 0)</f>
        <v>0</v>
      </c>
      <c r="CM73" s="5">
        <f>IF('Each Gender - Gold'!CM73+'Each Gender - Silver'!CM73+'Each Gender - Bronze'!CM73 &gt; 0, 'Each Gender - Gold'!CM73*'Medal values'!$B$1+'Each Gender - Silver'!CM73*'Medal values'!$B$2+'Each Gender - Bronze'!CM73*'Medal values'!$B$3, "") + IF(AND(CM$1 = CL$1, CL$2 = "Mixed"), 0.5*CL73, 0) + IF(AND(CM$1 = CN$1, CN$2 = "Mixed"), 0.5*CN73, 0)</f>
        <v>0</v>
      </c>
      <c r="CN73" s="5">
        <f>IF('Each Gender - Gold'!CN73+'Each Gender - Silver'!CN73+'Each Gender - Bronze'!CN73 &gt; 0, 'Each Gender - Gold'!CN73*'Medal values'!$B$1+'Each Gender - Silver'!CN73*'Medal values'!$B$2+'Each Gender - Bronze'!CN73*'Medal values'!$B$3, "") + IF(AND(CN$1 = CM$1, CM$2 = "Mixed"), 0.5*CM73, 0) + IF(AND(CN$1 = CO$1, CO$2 = "Mixed"), 0.5*CO73, 0)</f>
        <v>0</v>
      </c>
      <c r="CO73" s="5">
        <f>IF('Each Gender - Gold'!CO73+'Each Gender - Silver'!CO73+'Each Gender - Bronze'!CO73 &gt; 0, 'Each Gender - Gold'!CO73*'Medal values'!$B$1+'Each Gender - Silver'!CO73*'Medal values'!$B$2+'Each Gender - Bronze'!CO73*'Medal values'!$B$3, "") + IF(AND(CO$1 = CN$1, CN$2 = "Mixed"), 0.5*CN73, 0) + IF(AND(CO$1 = CP$1, CP$2 = "Mixed"), 0.5*CP73, 0)</f>
        <v>0</v>
      </c>
      <c r="CP73" s="5">
        <f>IF('Each Gender - Gold'!CP73+'Each Gender - Silver'!CP73+'Each Gender - Bronze'!CP73 &gt; 0, 'Each Gender - Gold'!CP73*'Medal values'!$B$1+'Each Gender - Silver'!CP73*'Medal values'!$B$2+'Each Gender - Bronze'!CP73*'Medal values'!$B$3, "") + IF(AND(CP$1 = CO$1, CO$2 = "Mixed"), 0.5*CO73, 0) + IF(AND(CP$1 = CQ$1, CQ$2 = "Mixed"), 0.5*CQ73, 0)</f>
        <v>0</v>
      </c>
      <c r="CQ73" s="5">
        <f>IF('Each Gender - Gold'!CQ73+'Each Gender - Silver'!CQ73+'Each Gender - Bronze'!CQ73 &gt; 0, 'Each Gender - Gold'!CQ73*'Medal values'!$B$1+'Each Gender - Silver'!CQ73*'Medal values'!$B$2+'Each Gender - Bronze'!CQ73*'Medal values'!$B$3, "") + IF(AND(CQ$1 = CP$1, CP$2 = "Mixed"), 0.5*CP73, 0) + IF(AND(CQ$1 = CR$1, CR$2 = "Mixed"), 0.5*CR73, 0)</f>
        <v>0</v>
      </c>
      <c r="CR73" s="5">
        <f>IF('Each Gender - Gold'!CR73+'Each Gender - Silver'!CR73+'Each Gender - Bronze'!CR73 &gt; 0, 'Each Gender - Gold'!CR73*'Medal values'!$B$1+'Each Gender - Silver'!CR73*'Medal values'!$B$2+'Each Gender - Bronze'!CR73*'Medal values'!$B$3, "") + IF(AND(CR$1 = CQ$1, CQ$2 = "Mixed"), 0.5*CQ73, 0) + IF(AND(CR$1 = CS$1, CS$2 = "Mixed"), 0.5*CS73, 0)</f>
        <v>0</v>
      </c>
      <c r="CS73" s="5">
        <f>IF('Each Gender - Gold'!CS73+'Each Gender - Silver'!CS73+'Each Gender - Bronze'!CS73 &gt; 0, 'Each Gender - Gold'!CS73*'Medal values'!$B$1+'Each Gender - Silver'!CS73*'Medal values'!$B$2+'Each Gender - Bronze'!CS73*'Medal values'!$B$3, "") + IF(AND(CS$1 = CR$1, CR$2 = "Mixed"), 0.5*CR73, 0) + IF(AND(CS$1 = CT$1, CT$2 = "Mixed"), 0.5*CT73, 0)</f>
        <v>0</v>
      </c>
      <c r="CT73" s="5">
        <f>IF('Each Gender - Gold'!CT73+'Each Gender - Silver'!CT73+'Each Gender - Bronze'!CT73 &gt; 0, 'Each Gender - Gold'!CT73*'Medal values'!$B$1+'Each Gender - Silver'!CT73*'Medal values'!$B$2+'Each Gender - Bronze'!CT73*'Medal values'!$B$3, "") + IF(AND(CT$1 = CS$1, CS$2 = "Mixed"), 0.5*CS73, 0) + IF(AND(CT$1 = CU$1, CU$2 = "Mixed"), 0.5*CU73, 0)</f>
        <v>0</v>
      </c>
      <c r="CU73" s="5">
        <f>IF('Each Gender - Gold'!CU73+'Each Gender - Silver'!CU73+'Each Gender - Bronze'!CU73 &gt; 0, 'Each Gender - Gold'!CU73*'Medal values'!$B$1+'Each Gender - Silver'!CU73*'Medal values'!$B$2+'Each Gender - Bronze'!CU73*'Medal values'!$B$3, "") + IF(AND(CU$1 = CT$1, CT$2 = "Mixed"), 0.5*CT73, 0) + IF(AND(CU$1 = CV$1, CV$2 = "Mixed"), 0.5*CV73, 0)</f>
        <v>1</v>
      </c>
      <c r="CV73" s="5">
        <f>IF('Each Gender - Gold'!CV73+'Each Gender - Silver'!CV73+'Each Gender - Bronze'!CV73 &gt; 0, 'Each Gender - Gold'!CV73*'Medal values'!$B$1+'Each Gender - Silver'!CV73*'Medal values'!$B$2+'Each Gender - Bronze'!CV73*'Medal values'!$B$3, "") + IF(AND(CV$1 = CU$1, CU$2 = "Mixed"), 0.5*CU73, 0) + IF(AND(CV$1 = CW$1, CW$2 = "Mixed"), 0.5*CW73, 0)</f>
        <v>0</v>
      </c>
      <c r="CW73" s="5">
        <f t="shared" ref="CW73:CX73" si="71">SUMIF($B$2:$CV$2,CW$2, $B73:$CV73)</f>
        <v>10.5025</v>
      </c>
      <c r="CX73" s="5">
        <f t="shared" si="71"/>
        <v>16.501505</v>
      </c>
    </row>
    <row r="74">
      <c r="A74" s="5" t="str">
        <f>Countries!A72</f>
        <v>POR</v>
      </c>
      <c r="B74" s="5">
        <f>IF('Each Gender - Gold'!B74+'Each Gender - Silver'!B74+'Each Gender - Bronze'!B74 &gt; 0, 'Each Gender - Gold'!B74*'Medal values'!$B$1+'Each Gender - Silver'!B74*'Medal values'!$B$2+'Each Gender - Bronze'!B74*'Medal values'!$B$3, "") + IF(AND(B$1 = A$1, A$2 = "Mixed"), 0.5*A74, 0) + IF(AND(B$1 = C$1, C$2 = "Mixed"), 0.5*C74, 0)</f>
        <v>0</v>
      </c>
      <c r="C74" s="5">
        <f>IF('Each Gender - Gold'!C74+'Each Gender - Silver'!C74+'Each Gender - Bronze'!C74 &gt; 0, 'Each Gender - Gold'!C74*'Medal values'!$B$1+'Each Gender - Silver'!C74*'Medal values'!$B$2+'Each Gender - Bronze'!C74*'Medal values'!$B$3, "") + IF(AND(C$1 = B$1, B$2 = "Mixed"), 0.5*B74, 0) + IF(AND(C$1 = D$1, D$2 = "Mixed"), 0.5*D74, 0)</f>
        <v>0</v>
      </c>
      <c r="D74" s="5">
        <f>IF('Each Gender - Gold'!D74+'Each Gender - Silver'!D74+'Each Gender - Bronze'!D74 &gt; 0, 'Each Gender - Gold'!D74*'Medal values'!$B$1+'Each Gender - Silver'!D74*'Medal values'!$B$2+'Each Gender - Bronze'!D74*'Medal values'!$B$3, "") + IF(AND(D$1 = C$1, C$2 = "Mixed"), 0.5*C74, 0) + IF(AND(D$1 = E$1, E$2 = "Mixed"), 0.5*E74, 0)</f>
        <v>0</v>
      </c>
      <c r="E74" s="5">
        <f>IF('Each Gender - Gold'!E74+'Each Gender - Silver'!E74+'Each Gender - Bronze'!E74 &gt; 0, 'Each Gender - Gold'!E74*'Medal values'!$B$1+'Each Gender - Silver'!E74*'Medal values'!$B$2+'Each Gender - Bronze'!E74*'Medal values'!$B$3, "") + IF(AND(E$1 = D$1, D$2 = "Mixed"), 0.5*D74, 0) + IF(AND(E$1 = F$1, F$2 = "Mixed"), 0.5*F74, 0)</f>
        <v>0</v>
      </c>
      <c r="F74" s="5">
        <f>IF('Each Gender - Gold'!F74+'Each Gender - Silver'!F74+'Each Gender - Bronze'!F74 &gt; 0, 'Each Gender - Gold'!F74*'Medal values'!$B$1+'Each Gender - Silver'!F74*'Medal values'!$B$2+'Each Gender - Bronze'!F74*'Medal values'!$B$3, "") + IF(AND(F$1 = E$1, E$2 = "Mixed"), 0.5*E74, 0) + IF(AND(F$1 = G$1, G$2 = "Mixed"), 0.5*G74, 0)</f>
        <v>0</v>
      </c>
      <c r="G74" s="5">
        <f>IF('Each Gender - Gold'!G74+'Each Gender - Silver'!G74+'Each Gender - Bronze'!G74 &gt; 0, 'Each Gender - Gold'!G74*'Medal values'!$B$1+'Each Gender - Silver'!G74*'Medal values'!$B$2+'Each Gender - Bronze'!G74*'Medal values'!$B$3, "") + IF(AND(G$1 = F$1, F$2 = "Mixed"), 0.5*F74, 0) + IF(AND(G$1 = H$1, H$2 = "Mixed"), 0.5*H74, 0)</f>
        <v>0</v>
      </c>
      <c r="H74" s="5">
        <f>IF('Each Gender - Gold'!H74+'Each Gender - Silver'!H74+'Each Gender - Bronze'!H74 &gt; 0, 'Each Gender - Gold'!H74*'Medal values'!$B$1+'Each Gender - Silver'!H74*'Medal values'!$B$2+'Each Gender - Bronze'!H74*'Medal values'!$B$3, "") + IF(AND(H$1 = G$1, G$2 = "Mixed"), 0.5*G74, 0) + IF(AND(H$1 = I$1, I$2 = "Mixed"), 0.5*I74, 0)</f>
        <v>0</v>
      </c>
      <c r="I74" s="5">
        <f>IF('Each Gender - Gold'!I74+'Each Gender - Silver'!I74+'Each Gender - Bronze'!I74 &gt; 0, 'Each Gender - Gold'!I74*'Medal values'!$B$1+'Each Gender - Silver'!I74*'Medal values'!$B$2+'Each Gender - Bronze'!I74*'Medal values'!$B$3, "") + IF(AND(I$1 = H$1, H$2 = "Mixed"), 0.5*H74, 0) + IF(AND(I$1 = J$1, J$2 = "Mixed"), 0.5*J74, 0)</f>
        <v>0</v>
      </c>
      <c r="J74" s="5">
        <f>IF('Each Gender - Gold'!J74+'Each Gender - Silver'!J74+'Each Gender - Bronze'!J74 &gt; 0, 'Each Gender - Gold'!J74*'Medal values'!$B$1+'Each Gender - Silver'!J74*'Medal values'!$B$2+'Each Gender - Bronze'!J74*'Medal values'!$B$3, "") + IF(AND(J$1 = I$1, I$2 = "Mixed"), 0.5*I74, 0) + IF(AND(J$1 = K$1, K$2 = "Mixed"), 0.5*K74, 0)</f>
        <v>3.001</v>
      </c>
      <c r="K74" s="5">
        <f>IF('Each Gender - Gold'!K74+'Each Gender - Silver'!K74+'Each Gender - Bronze'!K74 &gt; 0, 'Each Gender - Gold'!K74*'Medal values'!$B$1+'Each Gender - Silver'!K74*'Medal values'!$B$2+'Each Gender - Bronze'!K74*'Medal values'!$B$3, "") + IF(AND(K$1 = J$1, J$2 = "Mixed"), 0.5*J74, 0) + IF(AND(K$1 = L$1, L$2 = "Mixed"), 0.5*L74, 0)</f>
        <v>0</v>
      </c>
      <c r="L74" s="5">
        <f>IF('Each Gender - Gold'!L74+'Each Gender - Silver'!L74+'Each Gender - Bronze'!L74 &gt; 0, 'Each Gender - Gold'!L74*'Medal values'!$B$1+'Each Gender - Silver'!L74*'Medal values'!$B$2+'Each Gender - Bronze'!L74*'Medal values'!$B$3, "") + IF(AND(L$1 = K$1, K$2 = "Mixed"), 0.5*K74, 0) + IF(AND(L$1 = M$1, M$2 = "Mixed"), 0.5*M74, 0)</f>
        <v>2.000001</v>
      </c>
      <c r="M74" s="5">
        <f>IF('Each Gender - Gold'!M74+'Each Gender - Silver'!M74+'Each Gender - Bronze'!M74 &gt; 0, 'Each Gender - Gold'!M74*'Medal values'!$B$1+'Each Gender - Silver'!M74*'Medal values'!$B$2+'Each Gender - Bronze'!M74*'Medal values'!$B$3, "") + IF(AND(M$1 = L$1, L$2 = "Mixed"), 0.5*L74, 0) + IF(AND(M$1 = N$1, N$2 = "Mixed"), 0.5*N74, 0)</f>
        <v>0</v>
      </c>
      <c r="N74" s="5">
        <f>IF('Each Gender - Gold'!N74+'Each Gender - Silver'!N74+'Each Gender - Bronze'!N74 &gt; 0, 'Each Gender - Gold'!N74*'Medal values'!$B$1+'Each Gender - Silver'!N74*'Medal values'!$B$2+'Each Gender - Bronze'!N74*'Medal values'!$B$3, "") + IF(AND(N$1 = M$1, M$2 = "Mixed"), 0.5*M74, 0) + IF(AND(N$1 = O$1, O$2 = "Mixed"), 0.5*O74, 0)</f>
        <v>0</v>
      </c>
      <c r="O74" s="5">
        <f>IF('Each Gender - Gold'!O74+'Each Gender - Silver'!O74+'Each Gender - Bronze'!O74 &gt; 0, 'Each Gender - Gold'!O74*'Medal values'!$B$1+'Each Gender - Silver'!O74*'Medal values'!$B$2+'Each Gender - Bronze'!O74*'Medal values'!$B$3, "") + IF(AND(O$1 = N$1, N$2 = "Mixed"), 0.5*N74, 0) + IF(AND(O$1 = P$1, P$2 = "Mixed"), 0.5*P74, 0)</f>
        <v>0</v>
      </c>
      <c r="P74" s="5">
        <f>IF('Each Gender - Gold'!P74+'Each Gender - Silver'!P74+'Each Gender - Bronze'!P74 &gt; 0, 'Each Gender - Gold'!P74*'Medal values'!$B$1+'Each Gender - Silver'!P74*'Medal values'!$B$2+'Each Gender - Bronze'!P74*'Medal values'!$B$3, "") + IF(AND(P$1 = O$1, O$2 = "Mixed"), 0.5*O74, 0) + IF(AND(P$1 = Q$1, Q$2 = "Mixed"), 0.5*Q74, 0)</f>
        <v>0</v>
      </c>
      <c r="Q74" s="5">
        <f>IF('Each Gender - Gold'!Q74+'Each Gender - Silver'!Q74+'Each Gender - Bronze'!Q74 &gt; 0, 'Each Gender - Gold'!Q74*'Medal values'!$B$1+'Each Gender - Silver'!Q74*'Medal values'!$B$2+'Each Gender - Bronze'!Q74*'Medal values'!$B$3, "") + IF(AND(Q$1 = P$1, P$2 = "Mixed"), 0.5*P74, 0) + IF(AND(Q$1 = R$1, R$2 = "Mixed"), 0.5*R74, 0)</f>
        <v>0</v>
      </c>
      <c r="R74" s="5">
        <f>IF('Each Gender - Gold'!R74+'Each Gender - Silver'!R74+'Each Gender - Bronze'!R74 &gt; 0, 'Each Gender - Gold'!R74*'Medal values'!$B$1+'Each Gender - Silver'!R74*'Medal values'!$B$2+'Each Gender - Bronze'!R74*'Medal values'!$B$3, "") + IF(AND(R$1 = Q$1, Q$2 = "Mixed"), 0.5*Q74, 0) + IF(AND(R$1 = S$1, S$2 = "Mixed"), 0.5*S74, 0)</f>
        <v>0</v>
      </c>
      <c r="S74" s="5">
        <f>IF('Each Gender - Gold'!S74+'Each Gender - Silver'!S74+'Each Gender - Bronze'!S74 &gt; 0, 'Each Gender - Gold'!S74*'Medal values'!$B$1+'Each Gender - Silver'!S74*'Medal values'!$B$2+'Each Gender - Bronze'!S74*'Medal values'!$B$3, "") + IF(AND(S$1 = R$1, R$2 = "Mixed"), 0.5*R74, 0) + IF(AND(S$1 = T$1, T$2 = "Mixed"), 0.5*T74, 0)</f>
        <v>0</v>
      </c>
      <c r="T74" s="5">
        <f>IF('Each Gender - Gold'!T74+'Each Gender - Silver'!T74+'Each Gender - Bronze'!T74 &gt; 0, 'Each Gender - Gold'!T74*'Medal values'!$B$1+'Each Gender - Silver'!T74*'Medal values'!$B$2+'Each Gender - Bronze'!T74*'Medal values'!$B$3, "") + IF(AND(T$1 = S$1, S$2 = "Mixed"), 0.5*S74, 0) + IF(AND(T$1 = U$1, U$2 = "Mixed"), 0.5*U74, 0)</f>
        <v>0</v>
      </c>
      <c r="U74" s="5">
        <f>IF('Each Gender - Gold'!U74+'Each Gender - Silver'!U74+'Each Gender - Bronze'!U74 &gt; 0, 'Each Gender - Gold'!U74*'Medal values'!$B$1+'Each Gender - Silver'!U74*'Medal values'!$B$2+'Each Gender - Bronze'!U74*'Medal values'!$B$3, "") + IF(AND(U$1 = T$1, T$2 = "Mixed"), 0.5*T74, 0) + IF(AND(U$1 = V$1, V$2 = "Mixed"), 0.5*V74, 0)</f>
        <v>0</v>
      </c>
      <c r="V74" s="5">
        <f>IF('Each Gender - Gold'!V74+'Each Gender - Silver'!V74+'Each Gender - Bronze'!V74 &gt; 0, 'Each Gender - Gold'!V74*'Medal values'!$B$1+'Each Gender - Silver'!V74*'Medal values'!$B$2+'Each Gender - Bronze'!V74*'Medal values'!$B$3, "") + IF(AND(V$1 = U$1, U$2 = "Mixed"), 0.5*U74, 0) + IF(AND(V$1 = W$1, W$2 = "Mixed"), 0.5*W74, 0)</f>
        <v>0</v>
      </c>
      <c r="W74" s="5">
        <f>IF('Each Gender - Gold'!W74+'Each Gender - Silver'!W74+'Each Gender - Bronze'!W74 &gt; 0, 'Each Gender - Gold'!W74*'Medal values'!$B$1+'Each Gender - Silver'!W74*'Medal values'!$B$2+'Each Gender - Bronze'!W74*'Medal values'!$B$3, "") + IF(AND(W$1 = V$1, V$2 = "Mixed"), 0.5*V74, 0) + IF(AND(W$1 = X$1, X$2 = "Mixed"), 0.5*X74, 0)</f>
        <v>0</v>
      </c>
      <c r="X74" s="5">
        <f>IF('Each Gender - Gold'!X74+'Each Gender - Silver'!X74+'Each Gender - Bronze'!X74 &gt; 0, 'Each Gender - Gold'!X74*'Medal values'!$B$1+'Each Gender - Silver'!X74*'Medal values'!$B$2+'Each Gender - Bronze'!X74*'Medal values'!$B$3, "") + IF(AND(X$1 = W$1, W$2 = "Mixed"), 0.5*W74, 0) + IF(AND(X$1 = Y$1, Y$2 = "Mixed"), 0.5*Y74, 0)</f>
        <v>0</v>
      </c>
      <c r="Y74" s="5">
        <f>IF('Each Gender - Gold'!Y74+'Each Gender - Silver'!Y74+'Each Gender - Bronze'!Y74 &gt; 0, 'Each Gender - Gold'!Y74*'Medal values'!$B$1+'Each Gender - Silver'!Y74*'Medal values'!$B$2+'Each Gender - Bronze'!Y74*'Medal values'!$B$3, "") + IF(AND(Y$1 = X$1, X$2 = "Mixed"), 0.5*X74, 0) + IF(AND(Y$1 = Z$1, Z$2 = "Mixed"), 0.5*Z74, 0)</f>
        <v>0</v>
      </c>
      <c r="Z74" s="5">
        <f>IF('Each Gender - Gold'!Z74+'Each Gender - Silver'!Z74+'Each Gender - Bronze'!Z74 &gt; 0, 'Each Gender - Gold'!Z74*'Medal values'!$B$1+'Each Gender - Silver'!Z74*'Medal values'!$B$2+'Each Gender - Bronze'!Z74*'Medal values'!$B$3, "") + IF(AND(Z$1 = Y$1, Y$2 = "Mixed"), 0.5*Y74, 0) + IF(AND(Z$1 = AA$1, AA$2 = "Mixed"), 0.5*AA74, 0)</f>
        <v>1</v>
      </c>
      <c r="AA74" s="5">
        <f>IF('Each Gender - Gold'!AA74+'Each Gender - Silver'!AA74+'Each Gender - Bronze'!AA74 &gt; 0, 'Each Gender - Gold'!AA74*'Medal values'!$B$1+'Each Gender - Silver'!AA74*'Medal values'!$B$2+'Each Gender - Bronze'!AA74*'Medal values'!$B$3, "") + IF(AND(AA$1 = Z$1, Z$2 = "Mixed"), 0.5*Z74, 0) + IF(AND(AA$1 = AB$1, AB$2 = "Mixed"), 0.5*AB74, 0)</f>
        <v>0</v>
      </c>
      <c r="AB74" s="5">
        <f>IF('Each Gender - Gold'!AB74+'Each Gender - Silver'!AB74+'Each Gender - Bronze'!AB74 &gt; 0, 'Each Gender - Gold'!AB74*'Medal values'!$B$1+'Each Gender - Silver'!AB74*'Medal values'!$B$2+'Each Gender - Bronze'!AB74*'Medal values'!$B$3, "") + IF(AND(AB$1 = AA$1, AA$2 = "Mixed"), 0.5*AA74, 0) + IF(AND(AB$1 = AC$1, AC$2 = "Mixed"), 0.5*AC74, 0)</f>
        <v>0</v>
      </c>
      <c r="AC74" s="5">
        <f>IF('Each Gender - Gold'!AC74+'Each Gender - Silver'!AC74+'Each Gender - Bronze'!AC74 &gt; 0, 'Each Gender - Gold'!AC74*'Medal values'!$B$1+'Each Gender - Silver'!AC74*'Medal values'!$B$2+'Each Gender - Bronze'!AC74*'Medal values'!$B$3, "") + IF(AND(AC$1 = AB$1, AB$2 = "Mixed"), 0.5*AB74, 0) + IF(AND(AC$1 = AD$1, AD$2 = "Mixed"), 0.5*AD74, 0)</f>
        <v>0</v>
      </c>
      <c r="AD74" s="5">
        <f>IF('Each Gender - Gold'!AD74+'Each Gender - Silver'!AD74+'Each Gender - Bronze'!AD74 &gt; 0, 'Each Gender - Gold'!AD74*'Medal values'!$B$1+'Each Gender - Silver'!AD74*'Medal values'!$B$2+'Each Gender - Bronze'!AD74*'Medal values'!$B$3, "") + IF(AND(AD$1 = AC$1, AC$2 = "Mixed"), 0.5*AC74, 0) + IF(AND(AD$1 = AE$1, AE$2 = "Mixed"), 0.5*AE74, 0)</f>
        <v>0</v>
      </c>
      <c r="AE74" s="5">
        <f>IF('Each Gender - Gold'!AE74+'Each Gender - Silver'!AE74+'Each Gender - Bronze'!AE74 &gt; 0, 'Each Gender - Gold'!AE74*'Medal values'!$B$1+'Each Gender - Silver'!AE74*'Medal values'!$B$2+'Each Gender - Bronze'!AE74*'Medal values'!$B$3, "") + IF(AND(AE$1 = AD$1, AD$2 = "Mixed"), 0.5*AD74, 0) + IF(AND(AE$1 = AF$1, AF$2 = "Mixed"), 0.5*AF74, 0)</f>
        <v>0</v>
      </c>
      <c r="AF74" s="5">
        <f>IF('Each Gender - Gold'!AF74+'Each Gender - Silver'!AF74+'Each Gender - Bronze'!AF74 &gt; 0, 'Each Gender - Gold'!AF74*'Medal values'!$B$1+'Each Gender - Silver'!AF74*'Medal values'!$B$2+'Each Gender - Bronze'!AF74*'Medal values'!$B$3, "") + IF(AND(AF$1 = AE$1, AE$2 = "Mixed"), 0.5*AE74, 0) + IF(AND(AF$1 = AG$1, AG$2 = "Mixed"), 0.5*AG74, 0)</f>
        <v>0</v>
      </c>
      <c r="AG74" s="5">
        <f>IF('Each Gender - Gold'!AG74+'Each Gender - Silver'!AG74+'Each Gender - Bronze'!AG74 &gt; 0, 'Each Gender - Gold'!AG74*'Medal values'!$B$1+'Each Gender - Silver'!AG74*'Medal values'!$B$2+'Each Gender - Bronze'!AG74*'Medal values'!$B$3, "") + IF(AND(AG$1 = AF$1, AF$2 = "Mixed"), 0.5*AF74, 0) + IF(AND(AG$1 = AH$1, AH$2 = "Mixed"), 0.5*AH74, 0)</f>
        <v>0</v>
      </c>
      <c r="AH74" s="5">
        <f>IF('Each Gender - Gold'!AH74+'Each Gender - Silver'!AH74+'Each Gender - Bronze'!AH74 &gt; 0, 'Each Gender - Gold'!AH74*'Medal values'!$B$1+'Each Gender - Silver'!AH74*'Medal values'!$B$2+'Each Gender - Bronze'!AH74*'Medal values'!$B$3, "") + IF(AND(AH$1 = AG$1, AG$2 = "Mixed"), 0.5*AG74, 0) + IF(AND(AH$1 = AI$1, AI$2 = "Mixed"), 0.5*AI74, 0)</f>
        <v>0</v>
      </c>
      <c r="AI74" s="5">
        <f>IF('Each Gender - Gold'!AI74+'Each Gender - Silver'!AI74+'Each Gender - Bronze'!AI74 &gt; 0, 'Each Gender - Gold'!AI74*'Medal values'!$B$1+'Each Gender - Silver'!AI74*'Medal values'!$B$2+'Each Gender - Bronze'!AI74*'Medal values'!$B$3, "") + IF(AND(AI$1 = AH$1, AH$2 = "Mixed"), 0.5*AH74, 0) + IF(AND(AI$1 = AJ$1, AJ$2 = "Mixed"), 0.5*AJ74, 0)</f>
        <v>0</v>
      </c>
      <c r="AJ74" s="5">
        <f>IF('Each Gender - Gold'!AJ74+'Each Gender - Silver'!AJ74+'Each Gender - Bronze'!AJ74 &gt; 0, 'Each Gender - Gold'!AJ74*'Medal values'!$B$1+'Each Gender - Silver'!AJ74*'Medal values'!$B$2+'Each Gender - Bronze'!AJ74*'Medal values'!$B$3, "") + IF(AND(AJ$1 = AI$1, AI$2 = "Mixed"), 0.5*AI74, 0) + IF(AND(AJ$1 = AK$1, AK$2 = "Mixed"), 0.5*AK74, 0)</f>
        <v>0</v>
      </c>
      <c r="AK74" s="5">
        <f>IF('Each Gender - Gold'!AK74+'Each Gender - Silver'!AK74+'Each Gender - Bronze'!AK74 &gt; 0, 'Each Gender - Gold'!AK74*'Medal values'!$B$1+'Each Gender - Silver'!AK74*'Medal values'!$B$2+'Each Gender - Bronze'!AK74*'Medal values'!$B$3, "") + IF(AND(AK$1 = AJ$1, AJ$2 = "Mixed"), 0.5*AJ74, 0) + IF(AND(AK$1 = AL$1, AL$2 = "Mixed"), 0.5*AL74, 0)</f>
        <v>0</v>
      </c>
      <c r="AL74" s="5">
        <f>IF('Each Gender - Gold'!AL74+'Each Gender - Silver'!AL74+'Each Gender - Bronze'!AL74 &gt; 0, 'Each Gender - Gold'!AL74*'Medal values'!$B$1+'Each Gender - Silver'!AL74*'Medal values'!$B$2+'Each Gender - Bronze'!AL74*'Medal values'!$B$3, "") + IF(AND(AL$1 = AK$1, AK$2 = "Mixed"), 0.5*AK74, 0) + IF(AND(AL$1 = AM$1, AM$2 = "Mixed"), 0.5*AM74, 0)</f>
        <v>0</v>
      </c>
      <c r="AM74" s="5">
        <f>IF('Each Gender - Gold'!AM74+'Each Gender - Silver'!AM74+'Each Gender - Bronze'!AM74 &gt; 0, 'Each Gender - Gold'!AM74*'Medal values'!$B$1+'Each Gender - Silver'!AM74*'Medal values'!$B$2+'Each Gender - Bronze'!AM74*'Medal values'!$B$3, "") + IF(AND(AM$1 = AL$1, AL$2 = "Mixed"), 0.5*AL74, 0) + IF(AND(AM$1 = AN$1, AN$2 = "Mixed"), 0.5*AN74, 0)</f>
        <v>0</v>
      </c>
      <c r="AN74" s="5">
        <f>IF('Each Gender - Gold'!AN74+'Each Gender - Silver'!AN74+'Each Gender - Bronze'!AN74 &gt; 0, 'Each Gender - Gold'!AN74*'Medal values'!$B$1+'Each Gender - Silver'!AN74*'Medal values'!$B$2+'Each Gender - Bronze'!AN74*'Medal values'!$B$3, "") + IF(AND(AN$1 = AM$1, AM$2 = "Mixed"), 0.5*AM74, 0) + IF(AND(AN$1 = AO$1, AO$2 = "Mixed"), 0.5*AO74, 0)</f>
        <v>0</v>
      </c>
      <c r="AO74" s="5">
        <f>IF('Each Gender - Gold'!AO74+'Each Gender - Silver'!AO74+'Each Gender - Bronze'!AO74 &gt; 0, 'Each Gender - Gold'!AO74*'Medal values'!$B$1+'Each Gender - Silver'!AO74*'Medal values'!$B$2+'Each Gender - Bronze'!AO74*'Medal values'!$B$3, "") + IF(AND(AO$1 = AN$1, AN$2 = "Mixed"), 0.5*AN74, 0) + IF(AND(AO$1 = AP$1, AP$2 = "Mixed"), 0.5*AP74, 0)</f>
        <v>0</v>
      </c>
      <c r="AP74" s="5">
        <f>IF('Each Gender - Gold'!AP74+'Each Gender - Silver'!AP74+'Each Gender - Bronze'!AP74 &gt; 0, 'Each Gender - Gold'!AP74*'Medal values'!$B$1+'Each Gender - Silver'!AP74*'Medal values'!$B$2+'Each Gender - Bronze'!AP74*'Medal values'!$B$3, "") + IF(AND(AP$1 = AO$1, AO$2 = "Mixed"), 0.5*AO74, 0) + IF(AND(AP$1 = AQ$1, AQ$2 = "Mixed"), 0.5*AQ74, 0)</f>
        <v>0</v>
      </c>
      <c r="AQ74" s="5">
        <f>IF('Each Gender - Gold'!AQ74+'Each Gender - Silver'!AQ74+'Each Gender - Bronze'!AQ74 &gt; 0, 'Each Gender - Gold'!AQ74*'Medal values'!$B$1+'Each Gender - Silver'!AQ74*'Medal values'!$B$2+'Each Gender - Bronze'!AQ74*'Medal values'!$B$3, "") + IF(AND(AQ$1 = AP$1, AP$2 = "Mixed"), 0.5*AP74, 0) + IF(AND(AQ$1 = AR$1, AR$2 = "Mixed"), 0.5*AR74, 0)</f>
        <v>0</v>
      </c>
      <c r="AR74" s="5">
        <f>IF('Each Gender - Gold'!AR74+'Each Gender - Silver'!AR74+'Each Gender - Bronze'!AR74 &gt; 0, 'Each Gender - Gold'!AR74*'Medal values'!$B$1+'Each Gender - Silver'!AR74*'Medal values'!$B$2+'Each Gender - Bronze'!AR74*'Medal values'!$B$3, "") + IF(AND(AR$1 = AQ$1, AQ$2 = "Mixed"), 0.5*AQ74, 0) + IF(AND(AR$1 = AS$1, AS$2 = "Mixed"), 0.5*AS74, 0)</f>
        <v>0</v>
      </c>
      <c r="AS74" s="5">
        <f>IF('Each Gender - Gold'!AS74+'Each Gender - Silver'!AS74+'Each Gender - Bronze'!AS74 &gt; 0, 'Each Gender - Gold'!AS74*'Medal values'!$B$1+'Each Gender - Silver'!AS74*'Medal values'!$B$2+'Each Gender - Bronze'!AS74*'Medal values'!$B$3, "") + IF(AND(AS$1 = AR$1, AR$2 = "Mixed"), 0.5*AR74, 0) + IF(AND(AS$1 = AT$1, AT$2 = "Mixed"), 0.5*AT74, 0)</f>
        <v>0</v>
      </c>
      <c r="AT74" s="5">
        <f>IF('Each Gender - Gold'!AT74+'Each Gender - Silver'!AT74+'Each Gender - Bronze'!AT74 &gt; 0, 'Each Gender - Gold'!AT74*'Medal values'!$B$1+'Each Gender - Silver'!AT74*'Medal values'!$B$2+'Each Gender - Bronze'!AT74*'Medal values'!$B$3, "") + IF(AND(AT$1 = AS$1, AS$2 = "Mixed"), 0.5*AS74, 0) + IF(AND(AT$1 = AU$1, AU$2 = "Mixed"), 0.5*AU74, 0)</f>
        <v>0</v>
      </c>
      <c r="AU74" s="5">
        <f>IF('Each Gender - Gold'!AU74+'Each Gender - Silver'!AU74+'Each Gender - Bronze'!AU74 &gt; 0, 'Each Gender - Gold'!AU74*'Medal values'!$B$1+'Each Gender - Silver'!AU74*'Medal values'!$B$2+'Each Gender - Bronze'!AU74*'Medal values'!$B$3, "") + IF(AND(AU$1 = AT$1, AT$2 = "Mixed"), 0.5*AT74, 0) + IF(AND(AU$1 = AV$1, AV$2 = "Mixed"), 0.5*AV74, 0)</f>
        <v>0</v>
      </c>
      <c r="AV74" s="5">
        <f>IF('Each Gender - Gold'!AV74+'Each Gender - Silver'!AV74+'Each Gender - Bronze'!AV74 &gt; 0, 'Each Gender - Gold'!AV74*'Medal values'!$B$1+'Each Gender - Silver'!AV74*'Medal values'!$B$2+'Each Gender - Bronze'!AV74*'Medal values'!$B$3, "") + IF(AND(AV$1 = AU$1, AU$2 = "Mixed"), 0.5*AU74, 0) + IF(AND(AV$1 = AW$1, AW$2 = "Mixed"), 0.5*AW74, 0)</f>
        <v>0</v>
      </c>
      <c r="AW74" s="5">
        <f>IF('Each Gender - Gold'!AW74+'Each Gender - Silver'!AW74+'Each Gender - Bronze'!AW74 &gt; 0, 'Each Gender - Gold'!AW74*'Medal values'!$B$1+'Each Gender - Silver'!AW74*'Medal values'!$B$2+'Each Gender - Bronze'!AW74*'Medal values'!$B$3, "") + IF(AND(AW$1 = AV$1, AV$2 = "Mixed"), 0.5*AV74, 0) + IF(AND(AW$1 = AX$1, AX$2 = "Mixed"), 0.5*AX74, 0)</f>
        <v>0</v>
      </c>
      <c r="AX74" s="5">
        <f>IF('Each Gender - Gold'!AX74+'Each Gender - Silver'!AX74+'Each Gender - Bronze'!AX74 &gt; 0, 'Each Gender - Gold'!AX74*'Medal values'!$B$1+'Each Gender - Silver'!AX74*'Medal values'!$B$2+'Each Gender - Bronze'!AX74*'Medal values'!$B$3, "") + IF(AND(AX$1 = AW$1, AW$2 = "Mixed"), 0.5*AW74, 0) + IF(AND(AX$1 = AY$1, AY$2 = "Mixed"), 0.5*AY74, 0)</f>
        <v>0</v>
      </c>
      <c r="AY74" s="5">
        <f>IF('Each Gender - Gold'!AY74+'Each Gender - Silver'!AY74+'Each Gender - Bronze'!AY74 &gt; 0, 'Each Gender - Gold'!AY74*'Medal values'!$B$1+'Each Gender - Silver'!AY74*'Medal values'!$B$2+'Each Gender - Bronze'!AY74*'Medal values'!$B$3, "") + IF(AND(AY$1 = AX$1, AX$2 = "Mixed"), 0.5*AX74, 0) + IF(AND(AY$1 = AZ$1, AZ$2 = "Mixed"), 0.5*AZ74, 0)</f>
        <v>1</v>
      </c>
      <c r="AZ74" s="5">
        <f>IF('Each Gender - Gold'!AZ74+'Each Gender - Silver'!AZ74+'Each Gender - Bronze'!AZ74 &gt; 0, 'Each Gender - Gold'!AZ74*'Medal values'!$B$1+'Each Gender - Silver'!AZ74*'Medal values'!$B$2+'Each Gender - Bronze'!AZ74*'Medal values'!$B$3, "") + IF(AND(AZ$1 = AY$1, AY$2 = "Mixed"), 0.5*AY74, 0) + IF(AND(AZ$1 = BA$1, BA$2 = "Mixed"), 0.5*BA74, 0)</f>
        <v>0</v>
      </c>
      <c r="BA74" s="5">
        <f>IF('Each Gender - Gold'!BA74+'Each Gender - Silver'!BA74+'Each Gender - Bronze'!BA74 &gt; 0, 'Each Gender - Gold'!BA74*'Medal values'!$B$1+'Each Gender - Silver'!BA74*'Medal values'!$B$2+'Each Gender - Bronze'!BA74*'Medal values'!$B$3, "") + IF(AND(BA$1 = AZ$1, AZ$2 = "Mixed"), 0.5*AZ74, 0) + IF(AND(BA$1 = BB$1, BB$2 = "Mixed"), 0.5*BB74, 0)</f>
        <v>0</v>
      </c>
      <c r="BB74" s="5">
        <f>IF('Each Gender - Gold'!BB74+'Each Gender - Silver'!BB74+'Each Gender - Bronze'!BB74 &gt; 0, 'Each Gender - Gold'!BB74*'Medal values'!$B$1+'Each Gender - Silver'!BB74*'Medal values'!$B$2+'Each Gender - Bronze'!BB74*'Medal values'!$B$3, "") + IF(AND(BB$1 = BA$1, BA$2 = "Mixed"), 0.5*BA74, 0) + IF(AND(BB$1 = BC$1, BC$2 = "Mixed"), 0.5*BC74, 0)</f>
        <v>0</v>
      </c>
      <c r="BC74" s="5">
        <f>IF('Each Gender - Gold'!BC74+'Each Gender - Silver'!BC74+'Each Gender - Bronze'!BC74 &gt; 0, 'Each Gender - Gold'!BC74*'Medal values'!$B$1+'Each Gender - Silver'!BC74*'Medal values'!$B$2+'Each Gender - Bronze'!BC74*'Medal values'!$B$3, "") + IF(AND(BC$1 = BB$1, BB$2 = "Mixed"), 0.5*BB74, 0) + IF(AND(BC$1 = BD$1, BD$2 = "Mixed"), 0.5*BD74, 0)</f>
        <v>0</v>
      </c>
      <c r="BD74" s="5">
        <f>IF('Each Gender - Gold'!BD74+'Each Gender - Silver'!BD74+'Each Gender - Bronze'!BD74 &gt; 0, 'Each Gender - Gold'!BD74*'Medal values'!$B$1+'Each Gender - Silver'!BD74*'Medal values'!$B$2+'Each Gender - Bronze'!BD74*'Medal values'!$B$3, "") + IF(AND(BD$1 = BC$1, BC$2 = "Mixed"), 0.5*BC74, 0) + IF(AND(BD$1 = BE$1, BE$2 = "Mixed"), 0.5*BE74, 0)</f>
        <v>0</v>
      </c>
      <c r="BE74" s="5">
        <f>IF('Each Gender - Gold'!BE74+'Each Gender - Silver'!BE74+'Each Gender - Bronze'!BE74 &gt; 0, 'Each Gender - Gold'!BE74*'Medal values'!$B$1+'Each Gender - Silver'!BE74*'Medal values'!$B$2+'Each Gender - Bronze'!BE74*'Medal values'!$B$3, "") + IF(AND(BE$1 = BD$1, BD$2 = "Mixed"), 0.5*BD74, 0) + IF(AND(BE$1 = BF$1, BF$2 = "Mixed"), 0.5*BF74, 0)</f>
        <v>0</v>
      </c>
      <c r="BF74" s="5">
        <f>IF('Each Gender - Gold'!BF74+'Each Gender - Silver'!BF74+'Each Gender - Bronze'!BF74 &gt; 0, 'Each Gender - Gold'!BF74*'Medal values'!$B$1+'Each Gender - Silver'!BF74*'Medal values'!$B$2+'Each Gender - Bronze'!BF74*'Medal values'!$B$3, "") + IF(AND(BF$1 = BE$1, BE$2 = "Mixed"), 0.5*BE74, 0) + IF(AND(BF$1 = BG$1, BG$2 = "Mixed"), 0.5*BG74, 0)</f>
        <v>0</v>
      </c>
      <c r="BG74" s="5">
        <f>IF('Each Gender - Gold'!BG74+'Each Gender - Silver'!BG74+'Each Gender - Bronze'!BG74 &gt; 0, 'Each Gender - Gold'!BG74*'Medal values'!$B$1+'Each Gender - Silver'!BG74*'Medal values'!$B$2+'Each Gender - Bronze'!BG74*'Medal values'!$B$3, "") + IF(AND(BG$1 = BF$1, BF$2 = "Mixed"), 0.5*BF74, 0) + IF(AND(BG$1 = BH$1, BH$2 = "Mixed"), 0.5*BH74, 0)</f>
        <v>0</v>
      </c>
      <c r="BH74" s="5">
        <f>IF('Each Gender - Gold'!BH74+'Each Gender - Silver'!BH74+'Each Gender - Bronze'!BH74 &gt; 0, 'Each Gender - Gold'!BH74*'Medal values'!$B$1+'Each Gender - Silver'!BH74*'Medal values'!$B$2+'Each Gender - Bronze'!BH74*'Medal values'!$B$3, "") + IF(AND(BH$1 = BG$1, BG$2 = "Mixed"), 0.5*BG74, 0) + IF(AND(BH$1 = BI$1, BI$2 = "Mixed"), 0.5*BI74, 0)</f>
        <v>0</v>
      </c>
      <c r="BI74" s="5">
        <f>IF('Each Gender - Gold'!BI74+'Each Gender - Silver'!BI74+'Each Gender - Bronze'!BI74 &gt; 0, 'Each Gender - Gold'!BI74*'Medal values'!$B$1+'Each Gender - Silver'!BI74*'Medal values'!$B$2+'Each Gender - Bronze'!BI74*'Medal values'!$B$3, "") + IF(AND(BI$1 = BH$1, BH$2 = "Mixed"), 0.5*BH74, 0) + IF(AND(BI$1 = BJ$1, BJ$2 = "Mixed"), 0.5*BJ74, 0)</f>
        <v>0</v>
      </c>
      <c r="BJ74" s="5">
        <f>IF('Each Gender - Gold'!BJ74+'Each Gender - Silver'!BJ74+'Each Gender - Bronze'!BJ74 &gt; 0, 'Each Gender - Gold'!BJ74*'Medal values'!$B$1+'Each Gender - Silver'!BJ74*'Medal values'!$B$2+'Each Gender - Bronze'!BJ74*'Medal values'!$B$3, "") + IF(AND(BJ$1 = BI$1, BI$2 = "Mixed"), 0.5*BI74, 0) + IF(AND(BJ$1 = BK$1, BK$2 = "Mixed"), 0.5*BK74, 0)</f>
        <v>0</v>
      </c>
      <c r="BK74" s="5">
        <f>IF('Each Gender - Gold'!BK74+'Each Gender - Silver'!BK74+'Each Gender - Bronze'!BK74 &gt; 0, 'Each Gender - Gold'!BK74*'Medal values'!$B$1+'Each Gender - Silver'!BK74*'Medal values'!$B$2+'Each Gender - Bronze'!BK74*'Medal values'!$B$3, "") + IF(AND(BK$1 = BJ$1, BJ$2 = "Mixed"), 0.5*BJ74, 0) + IF(AND(BK$1 = BL$1, BL$2 = "Mixed"), 0.5*BL74, 0)</f>
        <v>0</v>
      </c>
      <c r="BL74" s="5">
        <f>IF('Each Gender - Gold'!BL74+'Each Gender - Silver'!BL74+'Each Gender - Bronze'!BL74 &gt; 0, 'Each Gender - Gold'!BL74*'Medal values'!$B$1+'Each Gender - Silver'!BL74*'Medal values'!$B$2+'Each Gender - Bronze'!BL74*'Medal values'!$B$3, "") + IF(AND(BL$1 = BK$1, BK$2 = "Mixed"), 0.5*BK74, 0) + IF(AND(BL$1 = BM$1, BM$2 = "Mixed"), 0.5*BM74, 0)</f>
        <v>0</v>
      </c>
      <c r="BM74" s="5">
        <f>IF('Each Gender - Gold'!BM74+'Each Gender - Silver'!BM74+'Each Gender - Bronze'!BM74 &gt; 0, 'Each Gender - Gold'!BM74*'Medal values'!$B$1+'Each Gender - Silver'!BM74*'Medal values'!$B$2+'Each Gender - Bronze'!BM74*'Medal values'!$B$3, "") + IF(AND(BM$1 = BL$1, BL$2 = "Mixed"), 0.5*BL74, 0) + IF(AND(BM$1 = BN$1, BN$2 = "Mixed"), 0.5*BN74, 0)</f>
        <v>0</v>
      </c>
      <c r="BN74" s="5">
        <f>IF('Each Gender - Gold'!BN74+'Each Gender - Silver'!BN74+'Each Gender - Bronze'!BN74 &gt; 0, 'Each Gender - Gold'!BN74*'Medal values'!$B$1+'Each Gender - Silver'!BN74*'Medal values'!$B$2+'Each Gender - Bronze'!BN74*'Medal values'!$B$3, "") + IF(AND(BN$1 = BM$1, BM$2 = "Mixed"), 0.5*BM74, 0) + IF(AND(BN$1 = BO$1, BO$2 = "Mixed"), 0.5*BO74, 0)</f>
        <v>0</v>
      </c>
      <c r="BO74" s="5">
        <f>IF('Each Gender - Gold'!BO74+'Each Gender - Silver'!BO74+'Each Gender - Bronze'!BO74 &gt; 0, 'Each Gender - Gold'!BO74*'Medal values'!$B$1+'Each Gender - Silver'!BO74*'Medal values'!$B$2+'Each Gender - Bronze'!BO74*'Medal values'!$B$3, "") + IF(AND(BO$1 = BN$1, BN$2 = "Mixed"), 0.5*BN74, 0) + IF(AND(BO$1 = BP$1, BP$2 = "Mixed"), 0.5*BP74, 0)</f>
        <v>0</v>
      </c>
      <c r="BP74" s="5">
        <f>IF('Each Gender - Gold'!BP74+'Each Gender - Silver'!BP74+'Each Gender - Bronze'!BP74 &gt; 0, 'Each Gender - Gold'!BP74*'Medal values'!$B$1+'Each Gender - Silver'!BP74*'Medal values'!$B$2+'Each Gender - Bronze'!BP74*'Medal values'!$B$3, "") + IF(AND(BP$1 = BO$1, BO$2 = "Mixed"), 0.5*BO74, 0) + IF(AND(BP$1 = BQ$1, BQ$2 = "Mixed"), 0.5*BQ74, 0)</f>
        <v>0</v>
      </c>
      <c r="BQ74" s="5">
        <f>IF('Each Gender - Gold'!BQ74+'Each Gender - Silver'!BQ74+'Each Gender - Bronze'!BQ74 &gt; 0, 'Each Gender - Gold'!BQ74*'Medal values'!$B$1+'Each Gender - Silver'!BQ74*'Medal values'!$B$2+'Each Gender - Bronze'!BQ74*'Medal values'!$B$3, "") + IF(AND(BQ$1 = BP$1, BP$2 = "Mixed"), 0.5*BP74, 0) + IF(AND(BQ$1 = BR$1, BR$2 = "Mixed"), 0.5*BR74, 0)</f>
        <v>0</v>
      </c>
      <c r="BR74" s="5">
        <f>IF('Each Gender - Gold'!BR74+'Each Gender - Silver'!BR74+'Each Gender - Bronze'!BR74 &gt; 0, 'Each Gender - Gold'!BR74*'Medal values'!$B$1+'Each Gender - Silver'!BR74*'Medal values'!$B$2+'Each Gender - Bronze'!BR74*'Medal values'!$B$3, "") + IF(AND(BR$1 = BQ$1, BQ$2 = "Mixed"), 0.5*BQ74, 0) + IF(AND(BR$1 = BS$1, BS$2 = "Mixed"), 0.5*BS74, 0)</f>
        <v>0</v>
      </c>
      <c r="BS74" s="5">
        <f>IF('Each Gender - Gold'!BS74+'Each Gender - Silver'!BS74+'Each Gender - Bronze'!BS74 &gt; 0, 'Each Gender - Gold'!BS74*'Medal values'!$B$1+'Each Gender - Silver'!BS74*'Medal values'!$B$2+'Each Gender - Bronze'!BS74*'Medal values'!$B$3, "") + IF(AND(BS$1 = BR$1, BR$2 = "Mixed"), 0.5*BR74, 0) + IF(AND(BS$1 = BT$1, BT$2 = "Mixed"), 0.5*BT74, 0)</f>
        <v>0</v>
      </c>
      <c r="BT74" s="5">
        <f>IF('Each Gender - Gold'!BT74+'Each Gender - Silver'!BT74+'Each Gender - Bronze'!BT74 &gt; 0, 'Each Gender - Gold'!BT74*'Medal values'!$B$1+'Each Gender - Silver'!BT74*'Medal values'!$B$2+'Each Gender - Bronze'!BT74*'Medal values'!$B$3, "") + IF(AND(BT$1 = BS$1, BS$2 = "Mixed"), 0.5*BS74, 0) + IF(AND(BT$1 = BU$1, BU$2 = "Mixed"), 0.5*BU74, 0)</f>
        <v>0</v>
      </c>
      <c r="BU74" s="5">
        <f>IF('Each Gender - Gold'!BU74+'Each Gender - Silver'!BU74+'Each Gender - Bronze'!BU74 &gt; 0, 'Each Gender - Gold'!BU74*'Medal values'!$B$1+'Each Gender - Silver'!BU74*'Medal values'!$B$2+'Each Gender - Bronze'!BU74*'Medal values'!$B$3, "") + IF(AND(BU$1 = BT$1, BT$2 = "Mixed"), 0.5*BT74, 0) + IF(AND(BU$1 = BV$1, BV$2 = "Mixed"), 0.5*BV74, 0)</f>
        <v>0</v>
      </c>
      <c r="BV74" s="5">
        <f>IF('Each Gender - Gold'!BV74+'Each Gender - Silver'!BV74+'Each Gender - Bronze'!BV74 &gt; 0, 'Each Gender - Gold'!BV74*'Medal values'!$B$1+'Each Gender - Silver'!BV74*'Medal values'!$B$2+'Each Gender - Bronze'!BV74*'Medal values'!$B$3, "") + IF(AND(BV$1 = BU$1, BU$2 = "Mixed"), 0.5*BU74, 0) + IF(AND(BV$1 = BW$1, BW$2 = "Mixed"), 0.5*BW74, 0)</f>
        <v>0</v>
      </c>
      <c r="BW74" s="5">
        <f>IF('Each Gender - Gold'!BW74+'Each Gender - Silver'!BW74+'Each Gender - Bronze'!BW74 &gt; 0, 'Each Gender - Gold'!BW74*'Medal values'!$B$1+'Each Gender - Silver'!BW74*'Medal values'!$B$2+'Each Gender - Bronze'!BW74*'Medal values'!$B$3, "") + IF(AND(BW$1 = BV$1, BV$2 = "Mixed"), 0.5*BV74, 0) + IF(AND(BW$1 = BX$1, BX$2 = "Mixed"), 0.5*BX74, 0)</f>
        <v>0</v>
      </c>
      <c r="BX74" s="5">
        <f>IF('Each Gender - Gold'!BX74+'Each Gender - Silver'!BX74+'Each Gender - Bronze'!BX74 &gt; 0, 'Each Gender - Gold'!BX74*'Medal values'!$B$1+'Each Gender - Silver'!BX74*'Medal values'!$B$2+'Each Gender - Bronze'!BX74*'Medal values'!$B$3, "") + IF(AND(BX$1 = BW$1, BW$2 = "Mixed"), 0.5*BW74, 0) + IF(AND(BX$1 = BY$1, BY$2 = "Mixed"), 0.5*BY74, 0)</f>
        <v>0</v>
      </c>
      <c r="BY74" s="5">
        <f>IF('Each Gender - Gold'!BY74+'Each Gender - Silver'!BY74+'Each Gender - Bronze'!BY74 &gt; 0, 'Each Gender - Gold'!BY74*'Medal values'!$B$1+'Each Gender - Silver'!BY74*'Medal values'!$B$2+'Each Gender - Bronze'!BY74*'Medal values'!$B$3, "") + IF(AND(BY$1 = BX$1, BX$2 = "Mixed"), 0.5*BX74, 0) + IF(AND(BY$1 = BZ$1, BZ$2 = "Mixed"), 0.5*BZ74, 0)</f>
        <v>0</v>
      </c>
      <c r="BZ74" s="5">
        <f>IF('Each Gender - Gold'!BZ74+'Each Gender - Silver'!BZ74+'Each Gender - Bronze'!BZ74 &gt; 0, 'Each Gender - Gold'!BZ74*'Medal values'!$B$1+'Each Gender - Silver'!BZ74*'Medal values'!$B$2+'Each Gender - Bronze'!BZ74*'Medal values'!$B$3, "") + IF(AND(BZ$1 = BY$1, BY$2 = "Mixed"), 0.5*BY74, 0) + IF(AND(BZ$1 = CA$1, CA$2 = "Mixed"), 0.5*CA74, 0)</f>
        <v>0</v>
      </c>
      <c r="CA74" s="5">
        <f>IF('Each Gender - Gold'!CA74+'Each Gender - Silver'!CA74+'Each Gender - Bronze'!CA74 &gt; 0, 'Each Gender - Gold'!CA74*'Medal values'!$B$1+'Each Gender - Silver'!CA74*'Medal values'!$B$2+'Each Gender - Bronze'!CA74*'Medal values'!$B$3, "") + IF(AND(CA$1 = BZ$1, BZ$2 = "Mixed"), 0.5*BZ74, 0) + IF(AND(CA$1 = CB$1, CB$2 = "Mixed"), 0.5*CB74, 0)</f>
        <v>0</v>
      </c>
      <c r="CB74" s="5">
        <f>IF('Each Gender - Gold'!CB74+'Each Gender - Silver'!CB74+'Each Gender - Bronze'!CB74 &gt; 0, 'Each Gender - Gold'!CB74*'Medal values'!$B$1+'Each Gender - Silver'!CB74*'Medal values'!$B$2+'Each Gender - Bronze'!CB74*'Medal values'!$B$3, "") + IF(AND(CB$1 = CA$1, CA$2 = "Mixed"), 0.5*CA74, 0) + IF(AND(CB$1 = CC$1, CC$2 = "Mixed"), 0.5*CC74, 0)</f>
        <v>0</v>
      </c>
      <c r="CC74" s="5">
        <f>IF('Each Gender - Gold'!CC74+'Each Gender - Silver'!CC74+'Each Gender - Bronze'!CC74 &gt; 0, 'Each Gender - Gold'!CC74*'Medal values'!$B$1+'Each Gender - Silver'!CC74*'Medal values'!$B$2+'Each Gender - Bronze'!CC74*'Medal values'!$B$3, "") + IF(AND(CC$1 = CB$1, CB$2 = "Mixed"), 0.5*CB74, 0) + IF(AND(CC$1 = CD$1, CD$2 = "Mixed"), 0.5*CD74, 0)</f>
        <v>0</v>
      </c>
      <c r="CD74" s="5">
        <f>IF('Each Gender - Gold'!CD74+'Each Gender - Silver'!CD74+'Each Gender - Bronze'!CD74 &gt; 0, 'Each Gender - Gold'!CD74*'Medal values'!$B$1+'Each Gender - Silver'!CD74*'Medal values'!$B$2+'Each Gender - Bronze'!CD74*'Medal values'!$B$3, "") + IF(AND(CD$1 = CC$1, CC$2 = "Mixed"), 0.5*CC74, 0) + IF(AND(CD$1 = CE$1, CE$2 = "Mixed"), 0.5*CE74, 0)</f>
        <v>0</v>
      </c>
      <c r="CE74" s="5">
        <f>IF('Each Gender - Gold'!CE74+'Each Gender - Silver'!CE74+'Each Gender - Bronze'!CE74 &gt; 0, 'Each Gender - Gold'!CE74*'Medal values'!$B$1+'Each Gender - Silver'!CE74*'Medal values'!$B$2+'Each Gender - Bronze'!CE74*'Medal values'!$B$3, "") + IF(AND(CE$1 = CD$1, CD$2 = "Mixed"), 0.5*CD74, 0) + IF(AND(CE$1 = CF$1, CF$2 = "Mixed"), 0.5*CF74, 0)</f>
        <v>0</v>
      </c>
      <c r="CF74" s="5">
        <f>IF('Each Gender - Gold'!CF74+'Each Gender - Silver'!CF74+'Each Gender - Bronze'!CF74 &gt; 0, 'Each Gender - Gold'!CF74*'Medal values'!$B$1+'Each Gender - Silver'!CF74*'Medal values'!$B$2+'Each Gender - Bronze'!CF74*'Medal values'!$B$3, "") + IF(AND(CF$1 = CE$1, CE$2 = "Mixed"), 0.5*CE74, 0) + IF(AND(CF$1 = CG$1, CG$2 = "Mixed"), 0.5*CG74, 0)</f>
        <v>0</v>
      </c>
      <c r="CG74" s="5">
        <f>IF('Each Gender - Gold'!CG74+'Each Gender - Silver'!CG74+'Each Gender - Bronze'!CG74 &gt; 0, 'Each Gender - Gold'!CG74*'Medal values'!$B$1+'Each Gender - Silver'!CG74*'Medal values'!$B$2+'Each Gender - Bronze'!CG74*'Medal values'!$B$3, "") + IF(AND(CG$1 = CF$1, CF$2 = "Mixed"), 0.5*CF74, 0) + IF(AND(CG$1 = CH$1, CH$2 = "Mixed"), 0.5*CH74, 0)</f>
        <v>0</v>
      </c>
      <c r="CH74" s="5">
        <f>IF('Each Gender - Gold'!CH74+'Each Gender - Silver'!CH74+'Each Gender - Bronze'!CH74 &gt; 0, 'Each Gender - Gold'!CH74*'Medal values'!$B$1+'Each Gender - Silver'!CH74*'Medal values'!$B$2+'Each Gender - Bronze'!CH74*'Medal values'!$B$3, "") + IF(AND(CH$1 = CG$1, CG$2 = "Mixed"), 0.5*CG74, 0) + IF(AND(CH$1 = CI$1, CI$2 = "Mixed"), 0.5*CI74, 0)</f>
        <v>0</v>
      </c>
      <c r="CI74" s="5">
        <f>IF('Each Gender - Gold'!CI74+'Each Gender - Silver'!CI74+'Each Gender - Bronze'!CI74 &gt; 0, 'Each Gender - Gold'!CI74*'Medal values'!$B$1+'Each Gender - Silver'!CI74*'Medal values'!$B$2+'Each Gender - Bronze'!CI74*'Medal values'!$B$3, "") + IF(AND(CI$1 = CH$1, CH$2 = "Mixed"), 0.5*CH74, 0) + IF(AND(CI$1 = CJ$1, CJ$2 = "Mixed"), 0.5*CJ74, 0)</f>
        <v>0</v>
      </c>
      <c r="CJ74" s="5">
        <f>IF('Each Gender - Gold'!CJ74+'Each Gender - Silver'!CJ74+'Each Gender - Bronze'!CJ74 &gt; 0, 'Each Gender - Gold'!CJ74*'Medal values'!$B$1+'Each Gender - Silver'!CJ74*'Medal values'!$B$2+'Each Gender - Bronze'!CJ74*'Medal values'!$B$3, "") + IF(AND(CJ$1 = CI$1, CI$2 = "Mixed"), 0.5*CI74, 0) + IF(AND(CJ$1 = CK$1, CK$2 = "Mixed"), 0.5*CK74, 0)</f>
        <v>0</v>
      </c>
      <c r="CK74" s="5">
        <f>IF('Each Gender - Gold'!CK74+'Each Gender - Silver'!CK74+'Each Gender - Bronze'!CK74 &gt; 0, 'Each Gender - Gold'!CK74*'Medal values'!$B$1+'Each Gender - Silver'!CK74*'Medal values'!$B$2+'Each Gender - Bronze'!CK74*'Medal values'!$B$3, "") + IF(AND(CK$1 = CJ$1, CJ$2 = "Mixed"), 0.5*CJ74, 0) + IF(AND(CK$1 = CL$1, CL$2 = "Mixed"), 0.5*CL74, 0)</f>
        <v>0</v>
      </c>
      <c r="CL74" s="5">
        <f>IF('Each Gender - Gold'!CL74+'Each Gender - Silver'!CL74+'Each Gender - Bronze'!CL74 &gt; 0, 'Each Gender - Gold'!CL74*'Medal values'!$B$1+'Each Gender - Silver'!CL74*'Medal values'!$B$2+'Each Gender - Bronze'!CL74*'Medal values'!$B$3, "") + IF(AND(CL$1 = CK$1, CK$2 = "Mixed"), 0.5*CK74, 0) + IF(AND(CL$1 = CM$1, CM$2 = "Mixed"), 0.5*CM74, 0)</f>
        <v>0</v>
      </c>
      <c r="CM74" s="5">
        <f>IF('Each Gender - Gold'!CM74+'Each Gender - Silver'!CM74+'Each Gender - Bronze'!CM74 &gt; 0, 'Each Gender - Gold'!CM74*'Medal values'!$B$1+'Each Gender - Silver'!CM74*'Medal values'!$B$2+'Each Gender - Bronze'!CM74*'Medal values'!$B$3, "") + IF(AND(CM$1 = CL$1, CL$2 = "Mixed"), 0.5*CL74, 0) + IF(AND(CM$1 = CN$1, CN$2 = "Mixed"), 0.5*CN74, 0)</f>
        <v>0</v>
      </c>
      <c r="CN74" s="5">
        <f>IF('Each Gender - Gold'!CN74+'Each Gender - Silver'!CN74+'Each Gender - Bronze'!CN74 &gt; 0, 'Each Gender - Gold'!CN74*'Medal values'!$B$1+'Each Gender - Silver'!CN74*'Medal values'!$B$2+'Each Gender - Bronze'!CN74*'Medal values'!$B$3, "") + IF(AND(CN$1 = CM$1, CM$2 = "Mixed"), 0.5*CM74, 0) + IF(AND(CN$1 = CO$1, CO$2 = "Mixed"), 0.5*CO74, 0)</f>
        <v>0</v>
      </c>
      <c r="CO74" s="5">
        <f>IF('Each Gender - Gold'!CO74+'Each Gender - Silver'!CO74+'Each Gender - Bronze'!CO74 &gt; 0, 'Each Gender - Gold'!CO74*'Medal values'!$B$1+'Each Gender - Silver'!CO74*'Medal values'!$B$2+'Each Gender - Bronze'!CO74*'Medal values'!$B$3, "") + IF(AND(CO$1 = CN$1, CN$2 = "Mixed"), 0.5*CN74, 0) + IF(AND(CO$1 = CP$1, CP$2 = "Mixed"), 0.5*CP74, 0)</f>
        <v>0</v>
      </c>
      <c r="CP74" s="5">
        <f>IF('Each Gender - Gold'!CP74+'Each Gender - Silver'!CP74+'Each Gender - Bronze'!CP74 &gt; 0, 'Each Gender - Gold'!CP74*'Medal values'!$B$1+'Each Gender - Silver'!CP74*'Medal values'!$B$2+'Each Gender - Bronze'!CP74*'Medal values'!$B$3, "") + IF(AND(CP$1 = CO$1, CO$2 = "Mixed"), 0.5*CO74, 0) + IF(AND(CP$1 = CQ$1, CQ$2 = "Mixed"), 0.5*CQ74, 0)</f>
        <v>0</v>
      </c>
      <c r="CQ74" s="5">
        <f>IF('Each Gender - Gold'!CQ74+'Each Gender - Silver'!CQ74+'Each Gender - Bronze'!CQ74 &gt; 0, 'Each Gender - Gold'!CQ74*'Medal values'!$B$1+'Each Gender - Silver'!CQ74*'Medal values'!$B$2+'Each Gender - Bronze'!CQ74*'Medal values'!$B$3, "") + IF(AND(CQ$1 = CP$1, CP$2 = "Mixed"), 0.5*CP74, 0) + IF(AND(CQ$1 = CR$1, CR$2 = "Mixed"), 0.5*CR74, 0)</f>
        <v>0</v>
      </c>
      <c r="CR74" s="5">
        <f>IF('Each Gender - Gold'!CR74+'Each Gender - Silver'!CR74+'Each Gender - Bronze'!CR74 &gt; 0, 'Each Gender - Gold'!CR74*'Medal values'!$B$1+'Each Gender - Silver'!CR74*'Medal values'!$B$2+'Each Gender - Bronze'!CR74*'Medal values'!$B$3, "") + IF(AND(CR$1 = CQ$1, CQ$2 = "Mixed"), 0.5*CQ74, 0) + IF(AND(CR$1 = CS$1, CS$2 = "Mixed"), 0.5*CS74, 0)</f>
        <v>0</v>
      </c>
      <c r="CS74" s="5">
        <f>IF('Each Gender - Gold'!CS74+'Each Gender - Silver'!CS74+'Each Gender - Bronze'!CS74 &gt; 0, 'Each Gender - Gold'!CS74*'Medal values'!$B$1+'Each Gender - Silver'!CS74*'Medal values'!$B$2+'Each Gender - Bronze'!CS74*'Medal values'!$B$3, "") + IF(AND(CS$1 = CR$1, CR$2 = "Mixed"), 0.5*CR74, 0) + IF(AND(CS$1 = CT$1, CT$2 = "Mixed"), 0.5*CT74, 0)</f>
        <v>0</v>
      </c>
      <c r="CT74" s="5">
        <f>IF('Each Gender - Gold'!CT74+'Each Gender - Silver'!CT74+'Each Gender - Bronze'!CT74 &gt; 0, 'Each Gender - Gold'!CT74*'Medal values'!$B$1+'Each Gender - Silver'!CT74*'Medal values'!$B$2+'Each Gender - Bronze'!CT74*'Medal values'!$B$3, "") + IF(AND(CT$1 = CS$1, CS$2 = "Mixed"), 0.5*CS74, 0) + IF(AND(CT$1 = CU$1, CU$2 = "Mixed"), 0.5*CU74, 0)</f>
        <v>0</v>
      </c>
      <c r="CU74" s="5">
        <f>IF('Each Gender - Gold'!CU74+'Each Gender - Silver'!CU74+'Each Gender - Bronze'!CU74 &gt; 0, 'Each Gender - Gold'!CU74*'Medal values'!$B$1+'Each Gender - Silver'!CU74*'Medal values'!$B$2+'Each Gender - Bronze'!CU74*'Medal values'!$B$3, "") + IF(AND(CU$1 = CT$1, CT$2 = "Mixed"), 0.5*CT74, 0) + IF(AND(CU$1 = CV$1, CV$2 = "Mixed"), 0.5*CV74, 0)</f>
        <v>0</v>
      </c>
      <c r="CV74" s="5">
        <f>IF('Each Gender - Gold'!CV74+'Each Gender - Silver'!CV74+'Each Gender - Bronze'!CV74 &gt; 0, 'Each Gender - Gold'!CV74*'Medal values'!$B$1+'Each Gender - Silver'!CV74*'Medal values'!$B$2+'Each Gender - Bronze'!CV74*'Medal values'!$B$3, "") + IF(AND(CV$1 = CU$1, CU$2 = "Mixed"), 0.5*CU74, 0) + IF(AND(CV$1 = CW$1, CW$2 = "Mixed"), 0.5*CW74, 0)</f>
        <v>0</v>
      </c>
      <c r="CW74" s="5">
        <f t="shared" ref="CW74:CX74" si="72">SUMIF($B$2:$CV$2,CW$2, $B74:$CV74)</f>
        <v>5.001</v>
      </c>
      <c r="CX74" s="5">
        <f t="shared" si="72"/>
        <v>2.000001</v>
      </c>
    </row>
    <row r="75">
      <c r="A75" s="5" t="str">
        <f>Countries!A73</f>
        <v>PUR</v>
      </c>
      <c r="B75" s="5">
        <f>IF('Each Gender - Gold'!B75+'Each Gender - Silver'!B75+'Each Gender - Bronze'!B75 &gt; 0, 'Each Gender - Gold'!B75*'Medal values'!$B$1+'Each Gender - Silver'!B75*'Medal values'!$B$2+'Each Gender - Bronze'!B75*'Medal values'!$B$3, "") + IF(AND(B$1 = A$1, A$2 = "Mixed"), 0.5*A75, 0) + IF(AND(B$1 = C$1, C$2 = "Mixed"), 0.5*C75, 0)</f>
        <v>0</v>
      </c>
      <c r="C75" s="5">
        <f>IF('Each Gender - Gold'!C75+'Each Gender - Silver'!C75+'Each Gender - Bronze'!C75 &gt; 0, 'Each Gender - Gold'!C75*'Medal values'!$B$1+'Each Gender - Silver'!C75*'Medal values'!$B$2+'Each Gender - Bronze'!C75*'Medal values'!$B$3, "") + IF(AND(C$1 = B$1, B$2 = "Mixed"), 0.5*B75, 0) + IF(AND(C$1 = D$1, D$2 = "Mixed"), 0.5*D75, 0)</f>
        <v>0</v>
      </c>
      <c r="D75" s="5">
        <f>IF('Each Gender - Gold'!D75+'Each Gender - Silver'!D75+'Each Gender - Bronze'!D75 &gt; 0, 'Each Gender - Gold'!D75*'Medal values'!$B$1+'Each Gender - Silver'!D75*'Medal values'!$B$2+'Each Gender - Bronze'!D75*'Medal values'!$B$3, "") + IF(AND(D$1 = C$1, C$2 = "Mixed"), 0.5*C75, 0) + IF(AND(D$1 = E$1, E$2 = "Mixed"), 0.5*E75, 0)</f>
        <v>0</v>
      </c>
      <c r="E75" s="5">
        <f>IF('Each Gender - Gold'!E75+'Each Gender - Silver'!E75+'Each Gender - Bronze'!E75 &gt; 0, 'Each Gender - Gold'!E75*'Medal values'!$B$1+'Each Gender - Silver'!E75*'Medal values'!$B$2+'Each Gender - Bronze'!E75*'Medal values'!$B$3, "") + IF(AND(E$1 = D$1, D$2 = "Mixed"), 0.5*D75, 0) + IF(AND(E$1 = F$1, F$2 = "Mixed"), 0.5*F75, 0)</f>
        <v>0</v>
      </c>
      <c r="F75" s="5">
        <f>IF('Each Gender - Gold'!F75+'Each Gender - Silver'!F75+'Each Gender - Bronze'!F75 &gt; 0, 'Each Gender - Gold'!F75*'Medal values'!$B$1+'Each Gender - Silver'!F75*'Medal values'!$B$2+'Each Gender - Bronze'!F75*'Medal values'!$B$3, "") + IF(AND(F$1 = E$1, E$2 = "Mixed"), 0.5*E75, 0) + IF(AND(F$1 = G$1, G$2 = "Mixed"), 0.5*G75, 0)</f>
        <v>0</v>
      </c>
      <c r="G75" s="5">
        <f>IF('Each Gender - Gold'!G75+'Each Gender - Silver'!G75+'Each Gender - Bronze'!G75 &gt; 0, 'Each Gender - Gold'!G75*'Medal values'!$B$1+'Each Gender - Silver'!G75*'Medal values'!$B$2+'Each Gender - Bronze'!G75*'Medal values'!$B$3, "") + IF(AND(G$1 = F$1, F$2 = "Mixed"), 0.5*F75, 0) + IF(AND(G$1 = H$1, H$2 = "Mixed"), 0.5*H75, 0)</f>
        <v>0</v>
      </c>
      <c r="H75" s="5">
        <f>IF('Each Gender - Gold'!H75+'Each Gender - Silver'!H75+'Each Gender - Bronze'!H75 &gt; 0, 'Each Gender - Gold'!H75*'Medal values'!$B$1+'Each Gender - Silver'!H75*'Medal values'!$B$2+'Each Gender - Bronze'!H75*'Medal values'!$B$3, "") + IF(AND(H$1 = G$1, G$2 = "Mixed"), 0.5*G75, 0) + IF(AND(H$1 = I$1, I$2 = "Mixed"), 0.5*I75, 0)</f>
        <v>0</v>
      </c>
      <c r="I75" s="5">
        <f>IF('Each Gender - Gold'!I75+'Each Gender - Silver'!I75+'Each Gender - Bronze'!I75 &gt; 0, 'Each Gender - Gold'!I75*'Medal values'!$B$1+'Each Gender - Silver'!I75*'Medal values'!$B$2+'Each Gender - Bronze'!I75*'Medal values'!$B$3, "") + IF(AND(I$1 = H$1, H$2 = "Mixed"), 0.5*H75, 0) + IF(AND(I$1 = J$1, J$2 = "Mixed"), 0.5*J75, 0)</f>
        <v>0</v>
      </c>
      <c r="J75" s="5">
        <f>IF('Each Gender - Gold'!J75+'Each Gender - Silver'!J75+'Each Gender - Bronze'!J75 &gt; 0, 'Each Gender - Gold'!J75*'Medal values'!$B$1+'Each Gender - Silver'!J75*'Medal values'!$B$2+'Each Gender - Bronze'!J75*'Medal values'!$B$3, "") + IF(AND(J$1 = I$1, I$2 = "Mixed"), 0.5*I75, 0) + IF(AND(J$1 = K$1, K$2 = "Mixed"), 0.5*K75, 0)</f>
        <v>0</v>
      </c>
      <c r="K75" s="5">
        <f>IF('Each Gender - Gold'!K75+'Each Gender - Silver'!K75+'Each Gender - Bronze'!K75 &gt; 0, 'Each Gender - Gold'!K75*'Medal values'!$B$1+'Each Gender - Silver'!K75*'Medal values'!$B$2+'Each Gender - Bronze'!K75*'Medal values'!$B$3, "") + IF(AND(K$1 = J$1, J$2 = "Mixed"), 0.5*J75, 0) + IF(AND(K$1 = L$1, L$2 = "Mixed"), 0.5*L75, 0)</f>
        <v>0</v>
      </c>
      <c r="L75" s="5">
        <f>IF('Each Gender - Gold'!L75+'Each Gender - Silver'!L75+'Each Gender - Bronze'!L75 &gt; 0, 'Each Gender - Gold'!L75*'Medal values'!$B$1+'Each Gender - Silver'!L75*'Medal values'!$B$2+'Each Gender - Bronze'!L75*'Medal values'!$B$3, "") + IF(AND(L$1 = K$1, K$2 = "Mixed"), 0.5*K75, 0) + IF(AND(L$1 = M$1, M$2 = "Mixed"), 0.5*M75, 0)</f>
        <v>3.001</v>
      </c>
      <c r="M75" s="5">
        <f>IF('Each Gender - Gold'!M75+'Each Gender - Silver'!M75+'Each Gender - Bronze'!M75 &gt; 0, 'Each Gender - Gold'!M75*'Medal values'!$B$1+'Each Gender - Silver'!M75*'Medal values'!$B$2+'Each Gender - Bronze'!M75*'Medal values'!$B$3, "") + IF(AND(M$1 = L$1, L$2 = "Mixed"), 0.5*L75, 0) + IF(AND(M$1 = N$1, N$2 = "Mixed"), 0.5*N75, 0)</f>
        <v>0</v>
      </c>
      <c r="N75" s="5">
        <f>IF('Each Gender - Gold'!N75+'Each Gender - Silver'!N75+'Each Gender - Bronze'!N75 &gt; 0, 'Each Gender - Gold'!N75*'Medal values'!$B$1+'Each Gender - Silver'!N75*'Medal values'!$B$2+'Each Gender - Bronze'!N75*'Medal values'!$B$3, "") + IF(AND(N$1 = M$1, M$2 = "Mixed"), 0.5*M75, 0) + IF(AND(N$1 = O$1, O$2 = "Mixed"), 0.5*O75, 0)</f>
        <v>0</v>
      </c>
      <c r="O75" s="5">
        <f>IF('Each Gender - Gold'!O75+'Each Gender - Silver'!O75+'Each Gender - Bronze'!O75 &gt; 0, 'Each Gender - Gold'!O75*'Medal values'!$B$1+'Each Gender - Silver'!O75*'Medal values'!$B$2+'Each Gender - Bronze'!O75*'Medal values'!$B$3, "") + IF(AND(O$1 = N$1, N$2 = "Mixed"), 0.5*N75, 0) + IF(AND(O$1 = P$1, P$2 = "Mixed"), 0.5*P75, 0)</f>
        <v>0</v>
      </c>
      <c r="P75" s="5">
        <f>IF('Each Gender - Gold'!P75+'Each Gender - Silver'!P75+'Each Gender - Bronze'!P75 &gt; 0, 'Each Gender - Gold'!P75*'Medal values'!$B$1+'Each Gender - Silver'!P75*'Medal values'!$B$2+'Each Gender - Bronze'!P75*'Medal values'!$B$3, "") + IF(AND(P$1 = O$1, O$2 = "Mixed"), 0.5*O75, 0) + IF(AND(P$1 = Q$1, Q$2 = "Mixed"), 0.5*Q75, 0)</f>
        <v>0</v>
      </c>
      <c r="Q75" s="5">
        <f>IF('Each Gender - Gold'!Q75+'Each Gender - Silver'!Q75+'Each Gender - Bronze'!Q75 &gt; 0, 'Each Gender - Gold'!Q75*'Medal values'!$B$1+'Each Gender - Silver'!Q75*'Medal values'!$B$2+'Each Gender - Bronze'!Q75*'Medal values'!$B$3, "") + IF(AND(Q$1 = P$1, P$2 = "Mixed"), 0.5*P75, 0) + IF(AND(Q$1 = R$1, R$2 = "Mixed"), 0.5*R75, 0)</f>
        <v>0</v>
      </c>
      <c r="R75" s="5">
        <f>IF('Each Gender - Gold'!R75+'Each Gender - Silver'!R75+'Each Gender - Bronze'!R75 &gt; 0, 'Each Gender - Gold'!R75*'Medal values'!$B$1+'Each Gender - Silver'!R75*'Medal values'!$B$2+'Each Gender - Bronze'!R75*'Medal values'!$B$3, "") + IF(AND(R$1 = Q$1, Q$2 = "Mixed"), 0.5*Q75, 0) + IF(AND(R$1 = S$1, S$2 = "Mixed"), 0.5*S75, 0)</f>
        <v>0</v>
      </c>
      <c r="S75" s="5">
        <f>IF('Each Gender - Gold'!S75+'Each Gender - Silver'!S75+'Each Gender - Bronze'!S75 &gt; 0, 'Each Gender - Gold'!S75*'Medal values'!$B$1+'Each Gender - Silver'!S75*'Medal values'!$B$2+'Each Gender - Bronze'!S75*'Medal values'!$B$3, "") + IF(AND(S$1 = R$1, R$2 = "Mixed"), 0.5*R75, 0) + IF(AND(S$1 = T$1, T$2 = "Mixed"), 0.5*T75, 0)</f>
        <v>0</v>
      </c>
      <c r="T75" s="5">
        <f>IF('Each Gender - Gold'!T75+'Each Gender - Silver'!T75+'Each Gender - Bronze'!T75 &gt; 0, 'Each Gender - Gold'!T75*'Medal values'!$B$1+'Each Gender - Silver'!T75*'Medal values'!$B$2+'Each Gender - Bronze'!T75*'Medal values'!$B$3, "") + IF(AND(T$1 = S$1, S$2 = "Mixed"), 0.5*S75, 0) + IF(AND(T$1 = U$1, U$2 = "Mixed"), 0.5*U75, 0)</f>
        <v>0</v>
      </c>
      <c r="U75" s="5">
        <f>IF('Each Gender - Gold'!U75+'Each Gender - Silver'!U75+'Each Gender - Bronze'!U75 &gt; 0, 'Each Gender - Gold'!U75*'Medal values'!$B$1+'Each Gender - Silver'!U75*'Medal values'!$B$2+'Each Gender - Bronze'!U75*'Medal values'!$B$3, "") + IF(AND(U$1 = T$1, T$2 = "Mixed"), 0.5*T75, 0) + IF(AND(U$1 = V$1, V$2 = "Mixed"), 0.5*V75, 0)</f>
        <v>0</v>
      </c>
      <c r="V75" s="5">
        <f>IF('Each Gender - Gold'!V75+'Each Gender - Silver'!V75+'Each Gender - Bronze'!V75 &gt; 0, 'Each Gender - Gold'!V75*'Medal values'!$B$1+'Each Gender - Silver'!V75*'Medal values'!$B$2+'Each Gender - Bronze'!V75*'Medal values'!$B$3, "") + IF(AND(V$1 = U$1, U$2 = "Mixed"), 0.5*U75, 0) + IF(AND(V$1 = W$1, W$2 = "Mixed"), 0.5*W75, 0)</f>
        <v>0</v>
      </c>
      <c r="W75" s="5">
        <f>IF('Each Gender - Gold'!W75+'Each Gender - Silver'!W75+'Each Gender - Bronze'!W75 &gt; 0, 'Each Gender - Gold'!W75*'Medal values'!$B$1+'Each Gender - Silver'!W75*'Medal values'!$B$2+'Each Gender - Bronze'!W75*'Medal values'!$B$3, "") + IF(AND(W$1 = V$1, V$2 = "Mixed"), 0.5*V75, 0) + IF(AND(W$1 = X$1, X$2 = "Mixed"), 0.5*X75, 0)</f>
        <v>0</v>
      </c>
      <c r="X75" s="5">
        <f>IF('Each Gender - Gold'!X75+'Each Gender - Silver'!X75+'Each Gender - Bronze'!X75 &gt; 0, 'Each Gender - Gold'!X75*'Medal values'!$B$1+'Each Gender - Silver'!X75*'Medal values'!$B$2+'Each Gender - Bronze'!X75*'Medal values'!$B$3, "") + IF(AND(X$1 = W$1, W$2 = "Mixed"), 0.5*W75, 0) + IF(AND(X$1 = Y$1, Y$2 = "Mixed"), 0.5*Y75, 0)</f>
        <v>0</v>
      </c>
      <c r="Y75" s="5">
        <f>IF('Each Gender - Gold'!Y75+'Each Gender - Silver'!Y75+'Each Gender - Bronze'!Y75 &gt; 0, 'Each Gender - Gold'!Y75*'Medal values'!$B$1+'Each Gender - Silver'!Y75*'Medal values'!$B$2+'Each Gender - Bronze'!Y75*'Medal values'!$B$3, "") + IF(AND(Y$1 = X$1, X$2 = "Mixed"), 0.5*X75, 0) + IF(AND(Y$1 = Z$1, Z$2 = "Mixed"), 0.5*Z75, 0)</f>
        <v>0</v>
      </c>
      <c r="Z75" s="5">
        <f>IF('Each Gender - Gold'!Z75+'Each Gender - Silver'!Z75+'Each Gender - Bronze'!Z75 &gt; 0, 'Each Gender - Gold'!Z75*'Medal values'!$B$1+'Each Gender - Silver'!Z75*'Medal values'!$B$2+'Each Gender - Bronze'!Z75*'Medal values'!$B$3, "") + IF(AND(Z$1 = Y$1, Y$2 = "Mixed"), 0.5*Y75, 0) + IF(AND(Z$1 = AA$1, AA$2 = "Mixed"), 0.5*AA75, 0)</f>
        <v>0</v>
      </c>
      <c r="AA75" s="5">
        <f>IF('Each Gender - Gold'!AA75+'Each Gender - Silver'!AA75+'Each Gender - Bronze'!AA75 &gt; 0, 'Each Gender - Gold'!AA75*'Medal values'!$B$1+'Each Gender - Silver'!AA75*'Medal values'!$B$2+'Each Gender - Bronze'!AA75*'Medal values'!$B$3, "") + IF(AND(AA$1 = Z$1, Z$2 = "Mixed"), 0.5*Z75, 0) + IF(AND(AA$1 = AB$1, AB$2 = "Mixed"), 0.5*AB75, 0)</f>
        <v>0</v>
      </c>
      <c r="AB75" s="5">
        <f>IF('Each Gender - Gold'!AB75+'Each Gender - Silver'!AB75+'Each Gender - Bronze'!AB75 &gt; 0, 'Each Gender - Gold'!AB75*'Medal values'!$B$1+'Each Gender - Silver'!AB75*'Medal values'!$B$2+'Each Gender - Bronze'!AB75*'Medal values'!$B$3, "") + IF(AND(AB$1 = AA$1, AA$2 = "Mixed"), 0.5*AA75, 0) + IF(AND(AB$1 = AC$1, AC$2 = "Mixed"), 0.5*AC75, 0)</f>
        <v>0</v>
      </c>
      <c r="AC75" s="5">
        <f>IF('Each Gender - Gold'!AC75+'Each Gender - Silver'!AC75+'Each Gender - Bronze'!AC75 &gt; 0, 'Each Gender - Gold'!AC75*'Medal values'!$B$1+'Each Gender - Silver'!AC75*'Medal values'!$B$2+'Each Gender - Bronze'!AC75*'Medal values'!$B$3, "") + IF(AND(AC$1 = AB$1, AB$2 = "Mixed"), 0.5*AB75, 0) + IF(AND(AC$1 = AD$1, AD$2 = "Mixed"), 0.5*AD75, 0)</f>
        <v>0</v>
      </c>
      <c r="AD75" s="5">
        <f>IF('Each Gender - Gold'!AD75+'Each Gender - Silver'!AD75+'Each Gender - Bronze'!AD75 &gt; 0, 'Each Gender - Gold'!AD75*'Medal values'!$B$1+'Each Gender - Silver'!AD75*'Medal values'!$B$2+'Each Gender - Bronze'!AD75*'Medal values'!$B$3, "") + IF(AND(AD$1 = AC$1, AC$2 = "Mixed"), 0.5*AC75, 0) + IF(AND(AD$1 = AE$1, AE$2 = "Mixed"), 0.5*AE75, 0)</f>
        <v>0</v>
      </c>
      <c r="AE75" s="5">
        <f>IF('Each Gender - Gold'!AE75+'Each Gender - Silver'!AE75+'Each Gender - Bronze'!AE75 &gt; 0, 'Each Gender - Gold'!AE75*'Medal values'!$B$1+'Each Gender - Silver'!AE75*'Medal values'!$B$2+'Each Gender - Bronze'!AE75*'Medal values'!$B$3, "") + IF(AND(AE$1 = AD$1, AD$2 = "Mixed"), 0.5*AD75, 0) + IF(AND(AE$1 = AF$1, AF$2 = "Mixed"), 0.5*AF75, 0)</f>
        <v>0</v>
      </c>
      <c r="AF75" s="5">
        <f>IF('Each Gender - Gold'!AF75+'Each Gender - Silver'!AF75+'Each Gender - Bronze'!AF75 &gt; 0, 'Each Gender - Gold'!AF75*'Medal values'!$B$1+'Each Gender - Silver'!AF75*'Medal values'!$B$2+'Each Gender - Bronze'!AF75*'Medal values'!$B$3, "") + IF(AND(AF$1 = AE$1, AE$2 = "Mixed"), 0.5*AE75, 0) + IF(AND(AF$1 = AG$1, AG$2 = "Mixed"), 0.5*AG75, 0)</f>
        <v>0</v>
      </c>
      <c r="AG75" s="5">
        <f>IF('Each Gender - Gold'!AG75+'Each Gender - Silver'!AG75+'Each Gender - Bronze'!AG75 &gt; 0, 'Each Gender - Gold'!AG75*'Medal values'!$B$1+'Each Gender - Silver'!AG75*'Medal values'!$B$2+'Each Gender - Bronze'!AG75*'Medal values'!$B$3, "") + IF(AND(AG$1 = AF$1, AF$2 = "Mixed"), 0.5*AF75, 0) + IF(AND(AG$1 = AH$1, AH$2 = "Mixed"), 0.5*AH75, 0)</f>
        <v>0</v>
      </c>
      <c r="AH75" s="5">
        <f>IF('Each Gender - Gold'!AH75+'Each Gender - Silver'!AH75+'Each Gender - Bronze'!AH75 &gt; 0, 'Each Gender - Gold'!AH75*'Medal values'!$B$1+'Each Gender - Silver'!AH75*'Medal values'!$B$2+'Each Gender - Bronze'!AH75*'Medal values'!$B$3, "") + IF(AND(AH$1 = AG$1, AG$2 = "Mixed"), 0.5*AG75, 0) + IF(AND(AH$1 = AI$1, AI$2 = "Mixed"), 0.5*AI75, 0)</f>
        <v>0</v>
      </c>
      <c r="AI75" s="5">
        <f>IF('Each Gender - Gold'!AI75+'Each Gender - Silver'!AI75+'Each Gender - Bronze'!AI75 &gt; 0, 'Each Gender - Gold'!AI75*'Medal values'!$B$1+'Each Gender - Silver'!AI75*'Medal values'!$B$2+'Each Gender - Bronze'!AI75*'Medal values'!$B$3, "") + IF(AND(AI$1 = AH$1, AH$2 = "Mixed"), 0.5*AH75, 0) + IF(AND(AI$1 = AJ$1, AJ$2 = "Mixed"), 0.5*AJ75, 0)</f>
        <v>0</v>
      </c>
      <c r="AJ75" s="5">
        <f>IF('Each Gender - Gold'!AJ75+'Each Gender - Silver'!AJ75+'Each Gender - Bronze'!AJ75 &gt; 0, 'Each Gender - Gold'!AJ75*'Medal values'!$B$1+'Each Gender - Silver'!AJ75*'Medal values'!$B$2+'Each Gender - Bronze'!AJ75*'Medal values'!$B$3, "") + IF(AND(AJ$1 = AI$1, AI$2 = "Mixed"), 0.5*AI75, 0) + IF(AND(AJ$1 = AK$1, AK$2 = "Mixed"), 0.5*AK75, 0)</f>
        <v>0</v>
      </c>
      <c r="AK75" s="5">
        <f>IF('Each Gender - Gold'!AK75+'Each Gender - Silver'!AK75+'Each Gender - Bronze'!AK75 &gt; 0, 'Each Gender - Gold'!AK75*'Medal values'!$B$1+'Each Gender - Silver'!AK75*'Medal values'!$B$2+'Each Gender - Bronze'!AK75*'Medal values'!$B$3, "") + IF(AND(AK$1 = AJ$1, AJ$2 = "Mixed"), 0.5*AJ75, 0) + IF(AND(AK$1 = AL$1, AL$2 = "Mixed"), 0.5*AL75, 0)</f>
        <v>0</v>
      </c>
      <c r="AL75" s="5">
        <f>IF('Each Gender - Gold'!AL75+'Each Gender - Silver'!AL75+'Each Gender - Bronze'!AL75 &gt; 0, 'Each Gender - Gold'!AL75*'Medal values'!$B$1+'Each Gender - Silver'!AL75*'Medal values'!$B$2+'Each Gender - Bronze'!AL75*'Medal values'!$B$3, "") + IF(AND(AL$1 = AK$1, AK$2 = "Mixed"), 0.5*AK75, 0) + IF(AND(AL$1 = AM$1, AM$2 = "Mixed"), 0.5*AM75, 0)</f>
        <v>0</v>
      </c>
      <c r="AM75" s="5">
        <f>IF('Each Gender - Gold'!AM75+'Each Gender - Silver'!AM75+'Each Gender - Bronze'!AM75 &gt; 0, 'Each Gender - Gold'!AM75*'Medal values'!$B$1+'Each Gender - Silver'!AM75*'Medal values'!$B$2+'Each Gender - Bronze'!AM75*'Medal values'!$B$3, "") + IF(AND(AM$1 = AL$1, AL$2 = "Mixed"), 0.5*AL75, 0) + IF(AND(AM$1 = AN$1, AN$2 = "Mixed"), 0.5*AN75, 0)</f>
        <v>0</v>
      </c>
      <c r="AN75" s="5">
        <f>IF('Each Gender - Gold'!AN75+'Each Gender - Silver'!AN75+'Each Gender - Bronze'!AN75 &gt; 0, 'Each Gender - Gold'!AN75*'Medal values'!$B$1+'Each Gender - Silver'!AN75*'Medal values'!$B$2+'Each Gender - Bronze'!AN75*'Medal values'!$B$3, "") + IF(AND(AN$1 = AM$1, AM$2 = "Mixed"), 0.5*AM75, 0) + IF(AND(AN$1 = AO$1, AO$2 = "Mixed"), 0.5*AO75, 0)</f>
        <v>0</v>
      </c>
      <c r="AO75" s="5">
        <f>IF('Each Gender - Gold'!AO75+'Each Gender - Silver'!AO75+'Each Gender - Bronze'!AO75 &gt; 0, 'Each Gender - Gold'!AO75*'Medal values'!$B$1+'Each Gender - Silver'!AO75*'Medal values'!$B$2+'Each Gender - Bronze'!AO75*'Medal values'!$B$3, "") + IF(AND(AO$1 = AN$1, AN$2 = "Mixed"), 0.5*AN75, 0) + IF(AND(AO$1 = AP$1, AP$2 = "Mixed"), 0.5*AP75, 0)</f>
        <v>0</v>
      </c>
      <c r="AP75" s="5">
        <f>IF('Each Gender - Gold'!AP75+'Each Gender - Silver'!AP75+'Each Gender - Bronze'!AP75 &gt; 0, 'Each Gender - Gold'!AP75*'Medal values'!$B$1+'Each Gender - Silver'!AP75*'Medal values'!$B$2+'Each Gender - Bronze'!AP75*'Medal values'!$B$3, "") + IF(AND(AP$1 = AO$1, AO$2 = "Mixed"), 0.5*AO75, 0) + IF(AND(AP$1 = AQ$1, AQ$2 = "Mixed"), 0.5*AQ75, 0)</f>
        <v>0</v>
      </c>
      <c r="AQ75" s="5">
        <f>IF('Each Gender - Gold'!AQ75+'Each Gender - Silver'!AQ75+'Each Gender - Bronze'!AQ75 &gt; 0, 'Each Gender - Gold'!AQ75*'Medal values'!$B$1+'Each Gender - Silver'!AQ75*'Medal values'!$B$2+'Each Gender - Bronze'!AQ75*'Medal values'!$B$3, "") + IF(AND(AQ$1 = AP$1, AP$2 = "Mixed"), 0.5*AP75, 0) + IF(AND(AQ$1 = AR$1, AR$2 = "Mixed"), 0.5*AR75, 0)</f>
        <v>0</v>
      </c>
      <c r="AR75" s="5">
        <f>IF('Each Gender - Gold'!AR75+'Each Gender - Silver'!AR75+'Each Gender - Bronze'!AR75 &gt; 0, 'Each Gender - Gold'!AR75*'Medal values'!$B$1+'Each Gender - Silver'!AR75*'Medal values'!$B$2+'Each Gender - Bronze'!AR75*'Medal values'!$B$3, "") + IF(AND(AR$1 = AQ$1, AQ$2 = "Mixed"), 0.5*AQ75, 0) + IF(AND(AR$1 = AS$1, AS$2 = "Mixed"), 0.5*AS75, 0)</f>
        <v>0</v>
      </c>
      <c r="AS75" s="5">
        <f>IF('Each Gender - Gold'!AS75+'Each Gender - Silver'!AS75+'Each Gender - Bronze'!AS75 &gt; 0, 'Each Gender - Gold'!AS75*'Medal values'!$B$1+'Each Gender - Silver'!AS75*'Medal values'!$B$2+'Each Gender - Bronze'!AS75*'Medal values'!$B$3, "") + IF(AND(AS$1 = AR$1, AR$2 = "Mixed"), 0.5*AR75, 0) + IF(AND(AS$1 = AT$1, AT$2 = "Mixed"), 0.5*AT75, 0)</f>
        <v>0</v>
      </c>
      <c r="AT75" s="5">
        <f>IF('Each Gender - Gold'!AT75+'Each Gender - Silver'!AT75+'Each Gender - Bronze'!AT75 &gt; 0, 'Each Gender - Gold'!AT75*'Medal values'!$B$1+'Each Gender - Silver'!AT75*'Medal values'!$B$2+'Each Gender - Bronze'!AT75*'Medal values'!$B$3, "") + IF(AND(AT$1 = AS$1, AS$2 = "Mixed"), 0.5*AS75, 0) + IF(AND(AT$1 = AU$1, AU$2 = "Mixed"), 0.5*AU75, 0)</f>
        <v>0</v>
      </c>
      <c r="AU75" s="5">
        <f>IF('Each Gender - Gold'!AU75+'Each Gender - Silver'!AU75+'Each Gender - Bronze'!AU75 &gt; 0, 'Each Gender - Gold'!AU75*'Medal values'!$B$1+'Each Gender - Silver'!AU75*'Medal values'!$B$2+'Each Gender - Bronze'!AU75*'Medal values'!$B$3, "") + IF(AND(AU$1 = AT$1, AT$2 = "Mixed"), 0.5*AT75, 0) + IF(AND(AU$1 = AV$1, AV$2 = "Mixed"), 0.5*AV75, 0)</f>
        <v>0</v>
      </c>
      <c r="AV75" s="5">
        <f>IF('Each Gender - Gold'!AV75+'Each Gender - Silver'!AV75+'Each Gender - Bronze'!AV75 &gt; 0, 'Each Gender - Gold'!AV75*'Medal values'!$B$1+'Each Gender - Silver'!AV75*'Medal values'!$B$2+'Each Gender - Bronze'!AV75*'Medal values'!$B$3, "") + IF(AND(AV$1 = AU$1, AU$2 = "Mixed"), 0.5*AU75, 0) + IF(AND(AV$1 = AW$1, AW$2 = "Mixed"), 0.5*AW75, 0)</f>
        <v>0</v>
      </c>
      <c r="AW75" s="5">
        <f>IF('Each Gender - Gold'!AW75+'Each Gender - Silver'!AW75+'Each Gender - Bronze'!AW75 &gt; 0, 'Each Gender - Gold'!AW75*'Medal values'!$B$1+'Each Gender - Silver'!AW75*'Medal values'!$B$2+'Each Gender - Bronze'!AW75*'Medal values'!$B$3, "") + IF(AND(AW$1 = AV$1, AV$2 = "Mixed"), 0.5*AV75, 0) + IF(AND(AW$1 = AX$1, AX$2 = "Mixed"), 0.5*AX75, 0)</f>
        <v>0</v>
      </c>
      <c r="AX75" s="5">
        <f>IF('Each Gender - Gold'!AX75+'Each Gender - Silver'!AX75+'Each Gender - Bronze'!AX75 &gt; 0, 'Each Gender - Gold'!AX75*'Medal values'!$B$1+'Each Gender - Silver'!AX75*'Medal values'!$B$2+'Each Gender - Bronze'!AX75*'Medal values'!$B$3, "") + IF(AND(AX$1 = AW$1, AW$2 = "Mixed"), 0.5*AW75, 0) + IF(AND(AX$1 = AY$1, AY$2 = "Mixed"), 0.5*AY75, 0)</f>
        <v>0</v>
      </c>
      <c r="AY75" s="5">
        <f>IF('Each Gender - Gold'!AY75+'Each Gender - Silver'!AY75+'Each Gender - Bronze'!AY75 &gt; 0, 'Each Gender - Gold'!AY75*'Medal values'!$B$1+'Each Gender - Silver'!AY75*'Medal values'!$B$2+'Each Gender - Bronze'!AY75*'Medal values'!$B$3, "") + IF(AND(AY$1 = AX$1, AX$2 = "Mixed"), 0.5*AX75, 0) + IF(AND(AY$1 = AZ$1, AZ$2 = "Mixed"), 0.5*AZ75, 0)</f>
        <v>0</v>
      </c>
      <c r="AZ75" s="5">
        <f>IF('Each Gender - Gold'!AZ75+'Each Gender - Silver'!AZ75+'Each Gender - Bronze'!AZ75 &gt; 0, 'Each Gender - Gold'!AZ75*'Medal values'!$B$1+'Each Gender - Silver'!AZ75*'Medal values'!$B$2+'Each Gender - Bronze'!AZ75*'Medal values'!$B$3, "") + IF(AND(AZ$1 = AY$1, AY$2 = "Mixed"), 0.5*AY75, 0) + IF(AND(AZ$1 = BA$1, BA$2 = "Mixed"), 0.5*BA75, 0)</f>
        <v>0</v>
      </c>
      <c r="BA75" s="5">
        <f>IF('Each Gender - Gold'!BA75+'Each Gender - Silver'!BA75+'Each Gender - Bronze'!BA75 &gt; 0, 'Each Gender - Gold'!BA75*'Medal values'!$B$1+'Each Gender - Silver'!BA75*'Medal values'!$B$2+'Each Gender - Bronze'!BA75*'Medal values'!$B$3, "") + IF(AND(BA$1 = AZ$1, AZ$2 = "Mixed"), 0.5*AZ75, 0) + IF(AND(BA$1 = BB$1, BB$2 = "Mixed"), 0.5*BB75, 0)</f>
        <v>0</v>
      </c>
      <c r="BB75" s="5">
        <f>IF('Each Gender - Gold'!BB75+'Each Gender - Silver'!BB75+'Each Gender - Bronze'!BB75 &gt; 0, 'Each Gender - Gold'!BB75*'Medal values'!$B$1+'Each Gender - Silver'!BB75*'Medal values'!$B$2+'Each Gender - Bronze'!BB75*'Medal values'!$B$3, "") + IF(AND(BB$1 = BA$1, BA$2 = "Mixed"), 0.5*BA75, 0) + IF(AND(BB$1 = BC$1, BC$2 = "Mixed"), 0.5*BC75, 0)</f>
        <v>0</v>
      </c>
      <c r="BC75" s="5">
        <f>IF('Each Gender - Gold'!BC75+'Each Gender - Silver'!BC75+'Each Gender - Bronze'!BC75 &gt; 0, 'Each Gender - Gold'!BC75*'Medal values'!$B$1+'Each Gender - Silver'!BC75*'Medal values'!$B$2+'Each Gender - Bronze'!BC75*'Medal values'!$B$3, "") + IF(AND(BC$1 = BB$1, BB$2 = "Mixed"), 0.5*BB75, 0) + IF(AND(BC$1 = BD$1, BD$2 = "Mixed"), 0.5*BD75, 0)</f>
        <v>0</v>
      </c>
      <c r="BD75" s="5">
        <f>IF('Each Gender - Gold'!BD75+'Each Gender - Silver'!BD75+'Each Gender - Bronze'!BD75 &gt; 0, 'Each Gender - Gold'!BD75*'Medal values'!$B$1+'Each Gender - Silver'!BD75*'Medal values'!$B$2+'Each Gender - Bronze'!BD75*'Medal values'!$B$3, "") + IF(AND(BD$1 = BC$1, BC$2 = "Mixed"), 0.5*BC75, 0) + IF(AND(BD$1 = BE$1, BE$2 = "Mixed"), 0.5*BE75, 0)</f>
        <v>0</v>
      </c>
      <c r="BE75" s="5">
        <f>IF('Each Gender - Gold'!BE75+'Each Gender - Silver'!BE75+'Each Gender - Bronze'!BE75 &gt; 0, 'Each Gender - Gold'!BE75*'Medal values'!$B$1+'Each Gender - Silver'!BE75*'Medal values'!$B$2+'Each Gender - Bronze'!BE75*'Medal values'!$B$3, "") + IF(AND(BE$1 = BD$1, BD$2 = "Mixed"), 0.5*BD75, 0) + IF(AND(BE$1 = BF$1, BF$2 = "Mixed"), 0.5*BF75, 0)</f>
        <v>0</v>
      </c>
      <c r="BF75" s="5">
        <f>IF('Each Gender - Gold'!BF75+'Each Gender - Silver'!BF75+'Each Gender - Bronze'!BF75 &gt; 0, 'Each Gender - Gold'!BF75*'Medal values'!$B$1+'Each Gender - Silver'!BF75*'Medal values'!$B$2+'Each Gender - Bronze'!BF75*'Medal values'!$B$3, "") + IF(AND(BF$1 = BE$1, BE$2 = "Mixed"), 0.5*BE75, 0) + IF(AND(BF$1 = BG$1, BG$2 = "Mixed"), 0.5*BG75, 0)</f>
        <v>0</v>
      </c>
      <c r="BG75" s="5">
        <f>IF('Each Gender - Gold'!BG75+'Each Gender - Silver'!BG75+'Each Gender - Bronze'!BG75 &gt; 0, 'Each Gender - Gold'!BG75*'Medal values'!$B$1+'Each Gender - Silver'!BG75*'Medal values'!$B$2+'Each Gender - Bronze'!BG75*'Medal values'!$B$3, "") + IF(AND(BG$1 = BF$1, BF$2 = "Mixed"), 0.5*BF75, 0) + IF(AND(BG$1 = BH$1, BH$2 = "Mixed"), 0.5*BH75, 0)</f>
        <v>0</v>
      </c>
      <c r="BH75" s="5">
        <f>IF('Each Gender - Gold'!BH75+'Each Gender - Silver'!BH75+'Each Gender - Bronze'!BH75 &gt; 0, 'Each Gender - Gold'!BH75*'Medal values'!$B$1+'Each Gender - Silver'!BH75*'Medal values'!$B$2+'Each Gender - Bronze'!BH75*'Medal values'!$B$3, "") + IF(AND(BH$1 = BG$1, BG$2 = "Mixed"), 0.5*BG75, 0) + IF(AND(BH$1 = BI$1, BI$2 = "Mixed"), 0.5*BI75, 0)</f>
        <v>0</v>
      </c>
      <c r="BI75" s="5">
        <f>IF('Each Gender - Gold'!BI75+'Each Gender - Silver'!BI75+'Each Gender - Bronze'!BI75 &gt; 0, 'Each Gender - Gold'!BI75*'Medal values'!$B$1+'Each Gender - Silver'!BI75*'Medal values'!$B$2+'Each Gender - Bronze'!BI75*'Medal values'!$B$3, "") + IF(AND(BI$1 = BH$1, BH$2 = "Mixed"), 0.5*BH75, 0) + IF(AND(BI$1 = BJ$1, BJ$2 = "Mixed"), 0.5*BJ75, 0)</f>
        <v>0</v>
      </c>
      <c r="BJ75" s="5">
        <f>IF('Each Gender - Gold'!BJ75+'Each Gender - Silver'!BJ75+'Each Gender - Bronze'!BJ75 &gt; 0, 'Each Gender - Gold'!BJ75*'Medal values'!$B$1+'Each Gender - Silver'!BJ75*'Medal values'!$B$2+'Each Gender - Bronze'!BJ75*'Medal values'!$B$3, "") + IF(AND(BJ$1 = BI$1, BI$2 = "Mixed"), 0.5*BI75, 0) + IF(AND(BJ$1 = BK$1, BK$2 = "Mixed"), 0.5*BK75, 0)</f>
        <v>0</v>
      </c>
      <c r="BK75" s="5">
        <f>IF('Each Gender - Gold'!BK75+'Each Gender - Silver'!BK75+'Each Gender - Bronze'!BK75 &gt; 0, 'Each Gender - Gold'!BK75*'Medal values'!$B$1+'Each Gender - Silver'!BK75*'Medal values'!$B$2+'Each Gender - Bronze'!BK75*'Medal values'!$B$3, "") + IF(AND(BK$1 = BJ$1, BJ$2 = "Mixed"), 0.5*BJ75, 0) + IF(AND(BK$1 = BL$1, BL$2 = "Mixed"), 0.5*BL75, 0)</f>
        <v>0</v>
      </c>
      <c r="BL75" s="5">
        <f>IF('Each Gender - Gold'!BL75+'Each Gender - Silver'!BL75+'Each Gender - Bronze'!BL75 &gt; 0, 'Each Gender - Gold'!BL75*'Medal values'!$B$1+'Each Gender - Silver'!BL75*'Medal values'!$B$2+'Each Gender - Bronze'!BL75*'Medal values'!$B$3, "") + IF(AND(BL$1 = BK$1, BK$2 = "Mixed"), 0.5*BK75, 0) + IF(AND(BL$1 = BM$1, BM$2 = "Mixed"), 0.5*BM75, 0)</f>
        <v>0</v>
      </c>
      <c r="BM75" s="5">
        <f>IF('Each Gender - Gold'!BM75+'Each Gender - Silver'!BM75+'Each Gender - Bronze'!BM75 &gt; 0, 'Each Gender - Gold'!BM75*'Medal values'!$B$1+'Each Gender - Silver'!BM75*'Medal values'!$B$2+'Each Gender - Bronze'!BM75*'Medal values'!$B$3, "") + IF(AND(BM$1 = BL$1, BL$2 = "Mixed"), 0.5*BL75, 0) + IF(AND(BM$1 = BN$1, BN$2 = "Mixed"), 0.5*BN75, 0)</f>
        <v>0</v>
      </c>
      <c r="BN75" s="5">
        <f>IF('Each Gender - Gold'!BN75+'Each Gender - Silver'!BN75+'Each Gender - Bronze'!BN75 &gt; 0, 'Each Gender - Gold'!BN75*'Medal values'!$B$1+'Each Gender - Silver'!BN75*'Medal values'!$B$2+'Each Gender - Bronze'!BN75*'Medal values'!$B$3, "") + IF(AND(BN$1 = BM$1, BM$2 = "Mixed"), 0.5*BM75, 0) + IF(AND(BN$1 = BO$1, BO$2 = "Mixed"), 0.5*BO75, 0)</f>
        <v>0</v>
      </c>
      <c r="BO75" s="5">
        <f>IF('Each Gender - Gold'!BO75+'Each Gender - Silver'!BO75+'Each Gender - Bronze'!BO75 &gt; 0, 'Each Gender - Gold'!BO75*'Medal values'!$B$1+'Each Gender - Silver'!BO75*'Medal values'!$B$2+'Each Gender - Bronze'!BO75*'Medal values'!$B$3, "") + IF(AND(BO$1 = BN$1, BN$2 = "Mixed"), 0.5*BN75, 0) + IF(AND(BO$1 = BP$1, BP$2 = "Mixed"), 0.5*BP75, 0)</f>
        <v>0</v>
      </c>
      <c r="BP75" s="5">
        <f>IF('Each Gender - Gold'!BP75+'Each Gender - Silver'!BP75+'Each Gender - Bronze'!BP75 &gt; 0, 'Each Gender - Gold'!BP75*'Medal values'!$B$1+'Each Gender - Silver'!BP75*'Medal values'!$B$2+'Each Gender - Bronze'!BP75*'Medal values'!$B$3, "") + IF(AND(BP$1 = BO$1, BO$2 = "Mixed"), 0.5*BO75, 0) + IF(AND(BP$1 = BQ$1, BQ$2 = "Mixed"), 0.5*BQ75, 0)</f>
        <v>0</v>
      </c>
      <c r="BQ75" s="5">
        <f>IF('Each Gender - Gold'!BQ75+'Each Gender - Silver'!BQ75+'Each Gender - Bronze'!BQ75 &gt; 0, 'Each Gender - Gold'!BQ75*'Medal values'!$B$1+'Each Gender - Silver'!BQ75*'Medal values'!$B$2+'Each Gender - Bronze'!BQ75*'Medal values'!$B$3, "") + IF(AND(BQ$1 = BP$1, BP$2 = "Mixed"), 0.5*BP75, 0) + IF(AND(BQ$1 = BR$1, BR$2 = "Mixed"), 0.5*BR75, 0)</f>
        <v>0</v>
      </c>
      <c r="BR75" s="5">
        <f>IF('Each Gender - Gold'!BR75+'Each Gender - Silver'!BR75+'Each Gender - Bronze'!BR75 &gt; 0, 'Each Gender - Gold'!BR75*'Medal values'!$B$1+'Each Gender - Silver'!BR75*'Medal values'!$B$2+'Each Gender - Bronze'!BR75*'Medal values'!$B$3, "") + IF(AND(BR$1 = BQ$1, BQ$2 = "Mixed"), 0.5*BQ75, 0) + IF(AND(BR$1 = BS$1, BS$2 = "Mixed"), 0.5*BS75, 0)</f>
        <v>0</v>
      </c>
      <c r="BS75" s="5">
        <f>IF('Each Gender - Gold'!BS75+'Each Gender - Silver'!BS75+'Each Gender - Bronze'!BS75 &gt; 0, 'Each Gender - Gold'!BS75*'Medal values'!$B$1+'Each Gender - Silver'!BS75*'Medal values'!$B$2+'Each Gender - Bronze'!BS75*'Medal values'!$B$3, "") + IF(AND(BS$1 = BR$1, BR$2 = "Mixed"), 0.5*BR75, 0) + IF(AND(BS$1 = BT$1, BT$2 = "Mixed"), 0.5*BT75, 0)</f>
        <v>0</v>
      </c>
      <c r="BT75" s="5">
        <f>IF('Each Gender - Gold'!BT75+'Each Gender - Silver'!BT75+'Each Gender - Bronze'!BT75 &gt; 0, 'Each Gender - Gold'!BT75*'Medal values'!$B$1+'Each Gender - Silver'!BT75*'Medal values'!$B$2+'Each Gender - Bronze'!BT75*'Medal values'!$B$3, "") + IF(AND(BT$1 = BS$1, BS$2 = "Mixed"), 0.5*BS75, 0) + IF(AND(BT$1 = BU$1, BU$2 = "Mixed"), 0.5*BU75, 0)</f>
        <v>0</v>
      </c>
      <c r="BU75" s="5">
        <f>IF('Each Gender - Gold'!BU75+'Each Gender - Silver'!BU75+'Each Gender - Bronze'!BU75 &gt; 0, 'Each Gender - Gold'!BU75*'Medal values'!$B$1+'Each Gender - Silver'!BU75*'Medal values'!$B$2+'Each Gender - Bronze'!BU75*'Medal values'!$B$3, "") + IF(AND(BU$1 = BT$1, BT$2 = "Mixed"), 0.5*BT75, 0) + IF(AND(BU$1 = BV$1, BV$2 = "Mixed"), 0.5*BV75, 0)</f>
        <v>0</v>
      </c>
      <c r="BV75" s="5">
        <f>IF('Each Gender - Gold'!BV75+'Each Gender - Silver'!BV75+'Each Gender - Bronze'!BV75 &gt; 0, 'Each Gender - Gold'!BV75*'Medal values'!$B$1+'Each Gender - Silver'!BV75*'Medal values'!$B$2+'Each Gender - Bronze'!BV75*'Medal values'!$B$3, "") + IF(AND(BV$1 = BU$1, BU$2 = "Mixed"), 0.5*BU75, 0) + IF(AND(BV$1 = BW$1, BW$2 = "Mixed"), 0.5*BW75, 0)</f>
        <v>0</v>
      </c>
      <c r="BW75" s="5">
        <f>IF('Each Gender - Gold'!BW75+'Each Gender - Silver'!BW75+'Each Gender - Bronze'!BW75 &gt; 0, 'Each Gender - Gold'!BW75*'Medal values'!$B$1+'Each Gender - Silver'!BW75*'Medal values'!$B$2+'Each Gender - Bronze'!BW75*'Medal values'!$B$3, "") + IF(AND(BW$1 = BV$1, BV$2 = "Mixed"), 0.5*BV75, 0) + IF(AND(BW$1 = BX$1, BX$2 = "Mixed"), 0.5*BX75, 0)</f>
        <v>0</v>
      </c>
      <c r="BX75" s="5">
        <f>IF('Each Gender - Gold'!BX75+'Each Gender - Silver'!BX75+'Each Gender - Bronze'!BX75 &gt; 0, 'Each Gender - Gold'!BX75*'Medal values'!$B$1+'Each Gender - Silver'!BX75*'Medal values'!$B$2+'Each Gender - Bronze'!BX75*'Medal values'!$B$3, "") + IF(AND(BX$1 = BW$1, BW$2 = "Mixed"), 0.5*BW75, 0) + IF(AND(BX$1 = BY$1, BY$2 = "Mixed"), 0.5*BY75, 0)</f>
        <v>0</v>
      </c>
      <c r="BY75" s="5">
        <f>IF('Each Gender - Gold'!BY75+'Each Gender - Silver'!BY75+'Each Gender - Bronze'!BY75 &gt; 0, 'Each Gender - Gold'!BY75*'Medal values'!$B$1+'Each Gender - Silver'!BY75*'Medal values'!$B$2+'Each Gender - Bronze'!BY75*'Medal values'!$B$3, "") + IF(AND(BY$1 = BX$1, BX$2 = "Mixed"), 0.5*BX75, 0) + IF(AND(BY$1 = BZ$1, BZ$2 = "Mixed"), 0.5*BZ75, 0)</f>
        <v>0</v>
      </c>
      <c r="BZ75" s="5">
        <f>IF('Each Gender - Gold'!BZ75+'Each Gender - Silver'!BZ75+'Each Gender - Bronze'!BZ75 &gt; 0, 'Each Gender - Gold'!BZ75*'Medal values'!$B$1+'Each Gender - Silver'!BZ75*'Medal values'!$B$2+'Each Gender - Bronze'!BZ75*'Medal values'!$B$3, "") + IF(AND(BZ$1 = BY$1, BY$2 = "Mixed"), 0.5*BY75, 0) + IF(AND(BZ$1 = CA$1, CA$2 = "Mixed"), 0.5*CA75, 0)</f>
        <v>0</v>
      </c>
      <c r="CA75" s="5">
        <f>IF('Each Gender - Gold'!CA75+'Each Gender - Silver'!CA75+'Each Gender - Bronze'!CA75 &gt; 0, 'Each Gender - Gold'!CA75*'Medal values'!$B$1+'Each Gender - Silver'!CA75*'Medal values'!$B$2+'Each Gender - Bronze'!CA75*'Medal values'!$B$3, "") + IF(AND(CA$1 = BZ$1, BZ$2 = "Mixed"), 0.5*BZ75, 0) + IF(AND(CA$1 = CB$1, CB$2 = "Mixed"), 0.5*CB75, 0)</f>
        <v>0</v>
      </c>
      <c r="CB75" s="5">
        <f>IF('Each Gender - Gold'!CB75+'Each Gender - Silver'!CB75+'Each Gender - Bronze'!CB75 &gt; 0, 'Each Gender - Gold'!CB75*'Medal values'!$B$1+'Each Gender - Silver'!CB75*'Medal values'!$B$2+'Each Gender - Bronze'!CB75*'Medal values'!$B$3, "") + IF(AND(CB$1 = CA$1, CA$2 = "Mixed"), 0.5*CA75, 0) + IF(AND(CB$1 = CC$1, CC$2 = "Mixed"), 0.5*CC75, 0)</f>
        <v>0</v>
      </c>
      <c r="CC75" s="5">
        <f>IF('Each Gender - Gold'!CC75+'Each Gender - Silver'!CC75+'Each Gender - Bronze'!CC75 &gt; 0, 'Each Gender - Gold'!CC75*'Medal values'!$B$1+'Each Gender - Silver'!CC75*'Medal values'!$B$2+'Each Gender - Bronze'!CC75*'Medal values'!$B$3, "") + IF(AND(CC$1 = CB$1, CB$2 = "Mixed"), 0.5*CB75, 0) + IF(AND(CC$1 = CD$1, CD$2 = "Mixed"), 0.5*CD75, 0)</f>
        <v>0</v>
      </c>
      <c r="CD75" s="5">
        <f>IF('Each Gender - Gold'!CD75+'Each Gender - Silver'!CD75+'Each Gender - Bronze'!CD75 &gt; 0, 'Each Gender - Gold'!CD75*'Medal values'!$B$1+'Each Gender - Silver'!CD75*'Medal values'!$B$2+'Each Gender - Bronze'!CD75*'Medal values'!$B$3, "") + IF(AND(CD$1 = CC$1, CC$2 = "Mixed"), 0.5*CC75, 0) + IF(AND(CD$1 = CE$1, CE$2 = "Mixed"), 0.5*CE75, 0)</f>
        <v>0</v>
      </c>
      <c r="CE75" s="5">
        <f>IF('Each Gender - Gold'!CE75+'Each Gender - Silver'!CE75+'Each Gender - Bronze'!CE75 &gt; 0, 'Each Gender - Gold'!CE75*'Medal values'!$B$1+'Each Gender - Silver'!CE75*'Medal values'!$B$2+'Each Gender - Bronze'!CE75*'Medal values'!$B$3, "") + IF(AND(CE$1 = CD$1, CD$2 = "Mixed"), 0.5*CD75, 0) + IF(AND(CE$1 = CF$1, CF$2 = "Mixed"), 0.5*CF75, 0)</f>
        <v>0</v>
      </c>
      <c r="CF75" s="5">
        <f>IF('Each Gender - Gold'!CF75+'Each Gender - Silver'!CF75+'Each Gender - Bronze'!CF75 &gt; 0, 'Each Gender - Gold'!CF75*'Medal values'!$B$1+'Each Gender - Silver'!CF75*'Medal values'!$B$2+'Each Gender - Bronze'!CF75*'Medal values'!$B$3, "") + IF(AND(CF$1 = CE$1, CE$2 = "Mixed"), 0.5*CE75, 0) + IF(AND(CF$1 = CG$1, CG$2 = "Mixed"), 0.5*CG75, 0)</f>
        <v>0</v>
      </c>
      <c r="CG75" s="5">
        <f>IF('Each Gender - Gold'!CG75+'Each Gender - Silver'!CG75+'Each Gender - Bronze'!CG75 &gt; 0, 'Each Gender - Gold'!CG75*'Medal values'!$B$1+'Each Gender - Silver'!CG75*'Medal values'!$B$2+'Each Gender - Bronze'!CG75*'Medal values'!$B$3, "") + IF(AND(CG$1 = CF$1, CF$2 = "Mixed"), 0.5*CF75, 0) + IF(AND(CG$1 = CH$1, CH$2 = "Mixed"), 0.5*CH75, 0)</f>
        <v>0</v>
      </c>
      <c r="CH75" s="5">
        <f>IF('Each Gender - Gold'!CH75+'Each Gender - Silver'!CH75+'Each Gender - Bronze'!CH75 &gt; 0, 'Each Gender - Gold'!CH75*'Medal values'!$B$1+'Each Gender - Silver'!CH75*'Medal values'!$B$2+'Each Gender - Bronze'!CH75*'Medal values'!$B$3, "") + IF(AND(CH$1 = CG$1, CG$2 = "Mixed"), 0.5*CG75, 0) + IF(AND(CH$1 = CI$1, CI$2 = "Mixed"), 0.5*CI75, 0)</f>
        <v>0</v>
      </c>
      <c r="CI75" s="5">
        <f>IF('Each Gender - Gold'!CI75+'Each Gender - Silver'!CI75+'Each Gender - Bronze'!CI75 &gt; 0, 'Each Gender - Gold'!CI75*'Medal values'!$B$1+'Each Gender - Silver'!CI75*'Medal values'!$B$2+'Each Gender - Bronze'!CI75*'Medal values'!$B$3, "") + IF(AND(CI$1 = CH$1, CH$2 = "Mixed"), 0.5*CH75, 0) + IF(AND(CI$1 = CJ$1, CJ$2 = "Mixed"), 0.5*CJ75, 0)</f>
        <v>0</v>
      </c>
      <c r="CJ75" s="5">
        <f>IF('Each Gender - Gold'!CJ75+'Each Gender - Silver'!CJ75+'Each Gender - Bronze'!CJ75 &gt; 0, 'Each Gender - Gold'!CJ75*'Medal values'!$B$1+'Each Gender - Silver'!CJ75*'Medal values'!$B$2+'Each Gender - Bronze'!CJ75*'Medal values'!$B$3, "") + IF(AND(CJ$1 = CI$1, CI$2 = "Mixed"), 0.5*CI75, 0) + IF(AND(CJ$1 = CK$1, CK$2 = "Mixed"), 0.5*CK75, 0)</f>
        <v>0</v>
      </c>
      <c r="CK75" s="5">
        <f>IF('Each Gender - Gold'!CK75+'Each Gender - Silver'!CK75+'Each Gender - Bronze'!CK75 &gt; 0, 'Each Gender - Gold'!CK75*'Medal values'!$B$1+'Each Gender - Silver'!CK75*'Medal values'!$B$2+'Each Gender - Bronze'!CK75*'Medal values'!$B$3, "") + IF(AND(CK$1 = CJ$1, CJ$2 = "Mixed"), 0.5*CJ75, 0) + IF(AND(CK$1 = CL$1, CL$2 = "Mixed"), 0.5*CL75, 0)</f>
        <v>0</v>
      </c>
      <c r="CL75" s="5">
        <f>IF('Each Gender - Gold'!CL75+'Each Gender - Silver'!CL75+'Each Gender - Bronze'!CL75 &gt; 0, 'Each Gender - Gold'!CL75*'Medal values'!$B$1+'Each Gender - Silver'!CL75*'Medal values'!$B$2+'Each Gender - Bronze'!CL75*'Medal values'!$B$3, "") + IF(AND(CL$1 = CK$1, CK$2 = "Mixed"), 0.5*CK75, 0) + IF(AND(CL$1 = CM$1, CM$2 = "Mixed"), 0.5*CM75, 0)</f>
        <v>0</v>
      </c>
      <c r="CM75" s="5">
        <f>IF('Each Gender - Gold'!CM75+'Each Gender - Silver'!CM75+'Each Gender - Bronze'!CM75 &gt; 0, 'Each Gender - Gold'!CM75*'Medal values'!$B$1+'Each Gender - Silver'!CM75*'Medal values'!$B$2+'Each Gender - Bronze'!CM75*'Medal values'!$B$3, "") + IF(AND(CM$1 = CL$1, CL$2 = "Mixed"), 0.5*CL75, 0) + IF(AND(CM$1 = CN$1, CN$2 = "Mixed"), 0.5*CN75, 0)</f>
        <v>0</v>
      </c>
      <c r="CN75" s="5">
        <f>IF('Each Gender - Gold'!CN75+'Each Gender - Silver'!CN75+'Each Gender - Bronze'!CN75 &gt; 0, 'Each Gender - Gold'!CN75*'Medal values'!$B$1+'Each Gender - Silver'!CN75*'Medal values'!$B$2+'Each Gender - Bronze'!CN75*'Medal values'!$B$3, "") + IF(AND(CN$1 = CM$1, CM$2 = "Mixed"), 0.5*CM75, 0) + IF(AND(CN$1 = CO$1, CO$2 = "Mixed"), 0.5*CO75, 0)</f>
        <v>0</v>
      </c>
      <c r="CO75" s="5">
        <f>IF('Each Gender - Gold'!CO75+'Each Gender - Silver'!CO75+'Each Gender - Bronze'!CO75 &gt; 0, 'Each Gender - Gold'!CO75*'Medal values'!$B$1+'Each Gender - Silver'!CO75*'Medal values'!$B$2+'Each Gender - Bronze'!CO75*'Medal values'!$B$3, "") + IF(AND(CO$1 = CN$1, CN$2 = "Mixed"), 0.5*CN75, 0) + IF(AND(CO$1 = CP$1, CP$2 = "Mixed"), 0.5*CP75, 0)</f>
        <v>0</v>
      </c>
      <c r="CP75" s="5">
        <f>IF('Each Gender - Gold'!CP75+'Each Gender - Silver'!CP75+'Each Gender - Bronze'!CP75 &gt; 0, 'Each Gender - Gold'!CP75*'Medal values'!$B$1+'Each Gender - Silver'!CP75*'Medal values'!$B$2+'Each Gender - Bronze'!CP75*'Medal values'!$B$3, "") + IF(AND(CP$1 = CO$1, CO$2 = "Mixed"), 0.5*CO75, 0) + IF(AND(CP$1 = CQ$1, CQ$2 = "Mixed"), 0.5*CQ75, 0)</f>
        <v>0</v>
      </c>
      <c r="CQ75" s="5">
        <f>IF('Each Gender - Gold'!CQ75+'Each Gender - Silver'!CQ75+'Each Gender - Bronze'!CQ75 &gt; 0, 'Each Gender - Gold'!CQ75*'Medal values'!$B$1+'Each Gender - Silver'!CQ75*'Medal values'!$B$2+'Each Gender - Bronze'!CQ75*'Medal values'!$B$3, "") + IF(AND(CQ$1 = CP$1, CP$2 = "Mixed"), 0.5*CP75, 0) + IF(AND(CQ$1 = CR$1, CR$2 = "Mixed"), 0.5*CR75, 0)</f>
        <v>0</v>
      </c>
      <c r="CR75" s="5">
        <f>IF('Each Gender - Gold'!CR75+'Each Gender - Silver'!CR75+'Each Gender - Bronze'!CR75 &gt; 0, 'Each Gender - Gold'!CR75*'Medal values'!$B$1+'Each Gender - Silver'!CR75*'Medal values'!$B$2+'Each Gender - Bronze'!CR75*'Medal values'!$B$3, "") + IF(AND(CR$1 = CQ$1, CQ$2 = "Mixed"), 0.5*CQ75, 0) + IF(AND(CR$1 = CS$1, CS$2 = "Mixed"), 0.5*CS75, 0)</f>
        <v>0</v>
      </c>
      <c r="CS75" s="5">
        <f>IF('Each Gender - Gold'!CS75+'Each Gender - Silver'!CS75+'Each Gender - Bronze'!CS75 &gt; 0, 'Each Gender - Gold'!CS75*'Medal values'!$B$1+'Each Gender - Silver'!CS75*'Medal values'!$B$2+'Each Gender - Bronze'!CS75*'Medal values'!$B$3, "") + IF(AND(CS$1 = CR$1, CR$2 = "Mixed"), 0.5*CR75, 0) + IF(AND(CS$1 = CT$1, CT$2 = "Mixed"), 0.5*CT75, 0)</f>
        <v>0</v>
      </c>
      <c r="CT75" s="5">
        <f>IF('Each Gender - Gold'!CT75+'Each Gender - Silver'!CT75+'Each Gender - Bronze'!CT75 &gt; 0, 'Each Gender - Gold'!CT75*'Medal values'!$B$1+'Each Gender - Silver'!CT75*'Medal values'!$B$2+'Each Gender - Bronze'!CT75*'Medal values'!$B$3, "") + IF(AND(CT$1 = CS$1, CS$2 = "Mixed"), 0.5*CS75, 0) + IF(AND(CT$1 = CU$1, CU$2 = "Mixed"), 0.5*CU75, 0)</f>
        <v>0</v>
      </c>
      <c r="CU75" s="5">
        <f>IF('Each Gender - Gold'!CU75+'Each Gender - Silver'!CU75+'Each Gender - Bronze'!CU75 &gt; 0, 'Each Gender - Gold'!CU75*'Medal values'!$B$1+'Each Gender - Silver'!CU75*'Medal values'!$B$2+'Each Gender - Bronze'!CU75*'Medal values'!$B$3, "") + IF(AND(CU$1 = CT$1, CT$2 = "Mixed"), 0.5*CT75, 0) + IF(AND(CU$1 = CV$1, CV$2 = "Mixed"), 0.5*CV75, 0)</f>
        <v>0</v>
      </c>
      <c r="CV75" s="5">
        <f>IF('Each Gender - Gold'!CV75+'Each Gender - Silver'!CV75+'Each Gender - Bronze'!CV75 &gt; 0, 'Each Gender - Gold'!CV75*'Medal values'!$B$1+'Each Gender - Silver'!CV75*'Medal values'!$B$2+'Each Gender - Bronze'!CV75*'Medal values'!$B$3, "") + IF(AND(CV$1 = CU$1, CU$2 = "Mixed"), 0.5*CU75, 0) + IF(AND(CV$1 = CW$1, CW$2 = "Mixed"), 0.5*CW75, 0)</f>
        <v>0</v>
      </c>
      <c r="CW75" s="5">
        <f t="shared" ref="CW75:CX75" si="73">SUMIF($B$2:$CV$2,CW$2, $B75:$CV75)</f>
        <v>0</v>
      </c>
      <c r="CX75" s="5">
        <f t="shared" si="73"/>
        <v>3.001</v>
      </c>
    </row>
    <row r="76">
      <c r="A76" s="5" t="str">
        <f>Countries!A74</f>
        <v>QAT</v>
      </c>
      <c r="B76" s="5">
        <f>IF('Each Gender - Gold'!B76+'Each Gender - Silver'!B76+'Each Gender - Bronze'!B76 &gt; 0, 'Each Gender - Gold'!B76*'Medal values'!$B$1+'Each Gender - Silver'!B76*'Medal values'!$B$2+'Each Gender - Bronze'!B76*'Medal values'!$B$3, "") + IF(AND(B$1 = A$1, A$2 = "Mixed"), 0.5*A76, 0) + IF(AND(B$1 = C$1, C$2 = "Mixed"), 0.5*C76, 0)</f>
        <v>0</v>
      </c>
      <c r="C76" s="5">
        <f>IF('Each Gender - Gold'!C76+'Each Gender - Silver'!C76+'Each Gender - Bronze'!C76 &gt; 0, 'Each Gender - Gold'!C76*'Medal values'!$B$1+'Each Gender - Silver'!C76*'Medal values'!$B$2+'Each Gender - Bronze'!C76*'Medal values'!$B$3, "") + IF(AND(C$1 = B$1, B$2 = "Mixed"), 0.5*B76, 0) + IF(AND(C$1 = D$1, D$2 = "Mixed"), 0.5*D76, 0)</f>
        <v>0</v>
      </c>
      <c r="D76" s="5">
        <f>IF('Each Gender - Gold'!D76+'Each Gender - Silver'!D76+'Each Gender - Bronze'!D76 &gt; 0, 'Each Gender - Gold'!D76*'Medal values'!$B$1+'Each Gender - Silver'!D76*'Medal values'!$B$2+'Each Gender - Bronze'!D76*'Medal values'!$B$3, "") + IF(AND(D$1 = C$1, C$2 = "Mixed"), 0.5*C76, 0) + IF(AND(D$1 = E$1, E$2 = "Mixed"), 0.5*E76, 0)</f>
        <v>0</v>
      </c>
      <c r="E76" s="5">
        <f>IF('Each Gender - Gold'!E76+'Each Gender - Silver'!E76+'Each Gender - Bronze'!E76 &gt; 0, 'Each Gender - Gold'!E76*'Medal values'!$B$1+'Each Gender - Silver'!E76*'Medal values'!$B$2+'Each Gender - Bronze'!E76*'Medal values'!$B$3, "") + IF(AND(E$1 = D$1, D$2 = "Mixed"), 0.5*D76, 0) + IF(AND(E$1 = F$1, F$2 = "Mixed"), 0.5*F76, 0)</f>
        <v>0</v>
      </c>
      <c r="F76" s="5">
        <f>IF('Each Gender - Gold'!F76+'Each Gender - Silver'!F76+'Each Gender - Bronze'!F76 &gt; 0, 'Each Gender - Gold'!F76*'Medal values'!$B$1+'Each Gender - Silver'!F76*'Medal values'!$B$2+'Each Gender - Bronze'!F76*'Medal values'!$B$3, "") + IF(AND(F$1 = E$1, E$2 = "Mixed"), 0.5*E76, 0) + IF(AND(F$1 = G$1, G$2 = "Mixed"), 0.5*G76, 0)</f>
        <v>0</v>
      </c>
      <c r="G76" s="5">
        <f>IF('Each Gender - Gold'!G76+'Each Gender - Silver'!G76+'Each Gender - Bronze'!G76 &gt; 0, 'Each Gender - Gold'!G76*'Medal values'!$B$1+'Each Gender - Silver'!G76*'Medal values'!$B$2+'Each Gender - Bronze'!G76*'Medal values'!$B$3, "") + IF(AND(G$1 = F$1, F$2 = "Mixed"), 0.5*F76, 0) + IF(AND(G$1 = H$1, H$2 = "Mixed"), 0.5*H76, 0)</f>
        <v>0</v>
      </c>
      <c r="H76" s="5">
        <f>IF('Each Gender - Gold'!H76+'Each Gender - Silver'!H76+'Each Gender - Bronze'!H76 &gt; 0, 'Each Gender - Gold'!H76*'Medal values'!$B$1+'Each Gender - Silver'!H76*'Medal values'!$B$2+'Each Gender - Bronze'!H76*'Medal values'!$B$3, "") + IF(AND(H$1 = G$1, G$2 = "Mixed"), 0.5*G76, 0) + IF(AND(H$1 = I$1, I$2 = "Mixed"), 0.5*I76, 0)</f>
        <v>0</v>
      </c>
      <c r="I76" s="5">
        <f>IF('Each Gender - Gold'!I76+'Each Gender - Silver'!I76+'Each Gender - Bronze'!I76 &gt; 0, 'Each Gender - Gold'!I76*'Medal values'!$B$1+'Each Gender - Silver'!I76*'Medal values'!$B$2+'Each Gender - Bronze'!I76*'Medal values'!$B$3, "") + IF(AND(I$1 = H$1, H$2 = "Mixed"), 0.5*H76, 0) + IF(AND(I$1 = J$1, J$2 = "Mixed"), 0.5*J76, 0)</f>
        <v>0</v>
      </c>
      <c r="J76" s="5">
        <f>IF('Each Gender - Gold'!J76+'Each Gender - Silver'!J76+'Each Gender - Bronze'!J76 &gt; 0, 'Each Gender - Gold'!J76*'Medal values'!$B$1+'Each Gender - Silver'!J76*'Medal values'!$B$2+'Each Gender - Bronze'!J76*'Medal values'!$B$3, "") + IF(AND(J$1 = I$1, I$2 = "Mixed"), 0.5*I76, 0) + IF(AND(J$1 = K$1, K$2 = "Mixed"), 0.5*K76, 0)</f>
        <v>2.5005005</v>
      </c>
      <c r="K76" s="5">
        <f>IF('Each Gender - Gold'!K76+'Each Gender - Silver'!K76+'Each Gender - Bronze'!K76 &gt; 0, 'Each Gender - Gold'!K76*'Medal values'!$B$1+'Each Gender - Silver'!K76*'Medal values'!$B$2+'Each Gender - Bronze'!K76*'Medal values'!$B$3, "") + IF(AND(K$1 = J$1, J$2 = "Mixed"), 0.5*J76, 0) + IF(AND(K$1 = L$1, L$2 = "Mixed"), 0.5*L76, 0)</f>
        <v>0</v>
      </c>
      <c r="L76" s="5">
        <f>IF('Each Gender - Gold'!L76+'Each Gender - Silver'!L76+'Each Gender - Bronze'!L76 &gt; 0, 'Each Gender - Gold'!L76*'Medal values'!$B$1+'Each Gender - Silver'!L76*'Medal values'!$B$2+'Each Gender - Bronze'!L76*'Medal values'!$B$3, "") + IF(AND(L$1 = K$1, K$2 = "Mixed"), 0.5*K76, 0) + IF(AND(L$1 = M$1, M$2 = "Mixed"), 0.5*M76, 0)</f>
        <v>0</v>
      </c>
      <c r="M76" s="5">
        <f>IF('Each Gender - Gold'!M76+'Each Gender - Silver'!M76+'Each Gender - Bronze'!M76 &gt; 0, 'Each Gender - Gold'!M76*'Medal values'!$B$1+'Each Gender - Silver'!M76*'Medal values'!$B$2+'Each Gender - Bronze'!M76*'Medal values'!$B$3, "") + IF(AND(M$1 = L$1, L$2 = "Mixed"), 0.5*L76, 0) + IF(AND(M$1 = N$1, N$2 = "Mixed"), 0.5*N76, 0)</f>
        <v>0</v>
      </c>
      <c r="N76" s="5">
        <f>IF('Each Gender - Gold'!N76+'Each Gender - Silver'!N76+'Each Gender - Bronze'!N76 &gt; 0, 'Each Gender - Gold'!N76*'Medal values'!$B$1+'Each Gender - Silver'!N76*'Medal values'!$B$2+'Each Gender - Bronze'!N76*'Medal values'!$B$3, "") + IF(AND(N$1 = M$1, M$2 = "Mixed"), 0.5*M76, 0) + IF(AND(N$1 = O$1, O$2 = "Mixed"), 0.5*O76, 0)</f>
        <v>0</v>
      </c>
      <c r="O76" s="5">
        <f>IF('Each Gender - Gold'!O76+'Each Gender - Silver'!O76+'Each Gender - Bronze'!O76 &gt; 0, 'Each Gender - Gold'!O76*'Medal values'!$B$1+'Each Gender - Silver'!O76*'Medal values'!$B$2+'Each Gender - Bronze'!O76*'Medal values'!$B$3, "") + IF(AND(O$1 = N$1, N$2 = "Mixed"), 0.5*N76, 0) + IF(AND(O$1 = P$1, P$2 = "Mixed"), 0.5*P76, 0)</f>
        <v>0</v>
      </c>
      <c r="P76" s="5">
        <f>IF('Each Gender - Gold'!P76+'Each Gender - Silver'!P76+'Each Gender - Bronze'!P76 &gt; 0, 'Each Gender - Gold'!P76*'Medal values'!$B$1+'Each Gender - Silver'!P76*'Medal values'!$B$2+'Each Gender - Bronze'!P76*'Medal values'!$B$3, "") + IF(AND(P$1 = O$1, O$2 = "Mixed"), 0.5*O76, 0) + IF(AND(P$1 = Q$1, Q$2 = "Mixed"), 0.5*Q76, 0)</f>
        <v>0</v>
      </c>
      <c r="Q76" s="5">
        <f>IF('Each Gender - Gold'!Q76+'Each Gender - Silver'!Q76+'Each Gender - Bronze'!Q76 &gt; 0, 'Each Gender - Gold'!Q76*'Medal values'!$B$1+'Each Gender - Silver'!Q76*'Medal values'!$B$2+'Each Gender - Bronze'!Q76*'Medal values'!$B$3, "") + IF(AND(Q$1 = P$1, P$2 = "Mixed"), 0.5*P76, 0) + IF(AND(Q$1 = R$1, R$2 = "Mixed"), 0.5*R76, 0)</f>
        <v>0</v>
      </c>
      <c r="R76" s="5">
        <f>IF('Each Gender - Gold'!R76+'Each Gender - Silver'!R76+'Each Gender - Bronze'!R76 &gt; 0, 'Each Gender - Gold'!R76*'Medal values'!$B$1+'Each Gender - Silver'!R76*'Medal values'!$B$2+'Each Gender - Bronze'!R76*'Medal values'!$B$3, "") + IF(AND(R$1 = Q$1, Q$2 = "Mixed"), 0.5*Q76, 0) + IF(AND(R$1 = S$1, S$2 = "Mixed"), 0.5*S76, 0)</f>
        <v>0</v>
      </c>
      <c r="S76" s="5">
        <f>IF('Each Gender - Gold'!S76+'Each Gender - Silver'!S76+'Each Gender - Bronze'!S76 &gt; 0, 'Each Gender - Gold'!S76*'Medal values'!$B$1+'Each Gender - Silver'!S76*'Medal values'!$B$2+'Each Gender - Bronze'!S76*'Medal values'!$B$3, "") + IF(AND(S$1 = R$1, R$2 = "Mixed"), 0.5*R76, 0) + IF(AND(S$1 = T$1, T$2 = "Mixed"), 0.5*T76, 0)</f>
        <v>0</v>
      </c>
      <c r="T76" s="5">
        <f>IF('Each Gender - Gold'!T76+'Each Gender - Silver'!T76+'Each Gender - Bronze'!T76 &gt; 0, 'Each Gender - Gold'!T76*'Medal values'!$B$1+'Each Gender - Silver'!T76*'Medal values'!$B$2+'Each Gender - Bronze'!T76*'Medal values'!$B$3, "") + IF(AND(T$1 = S$1, S$2 = "Mixed"), 0.5*S76, 0) + IF(AND(T$1 = U$1, U$2 = "Mixed"), 0.5*U76, 0)</f>
        <v>1</v>
      </c>
      <c r="U76" s="5">
        <f>IF('Each Gender - Gold'!U76+'Each Gender - Silver'!U76+'Each Gender - Bronze'!U76 &gt; 0, 'Each Gender - Gold'!U76*'Medal values'!$B$1+'Each Gender - Silver'!U76*'Medal values'!$B$2+'Each Gender - Bronze'!U76*'Medal values'!$B$3, "") + IF(AND(U$1 = T$1, T$2 = "Mixed"), 0.5*T76, 0) + IF(AND(U$1 = V$1, V$2 = "Mixed"), 0.5*V76, 0)</f>
        <v>0</v>
      </c>
      <c r="V76" s="5">
        <f>IF('Each Gender - Gold'!V76+'Each Gender - Silver'!V76+'Each Gender - Bronze'!V76 &gt; 0, 'Each Gender - Gold'!V76*'Medal values'!$B$1+'Each Gender - Silver'!V76*'Medal values'!$B$2+'Each Gender - Bronze'!V76*'Medal values'!$B$3, "") + IF(AND(V$1 = U$1, U$2 = "Mixed"), 0.5*U76, 0) + IF(AND(V$1 = W$1, W$2 = "Mixed"), 0.5*W76, 0)</f>
        <v>0</v>
      </c>
      <c r="W76" s="5">
        <f>IF('Each Gender - Gold'!W76+'Each Gender - Silver'!W76+'Each Gender - Bronze'!W76 &gt; 0, 'Each Gender - Gold'!W76*'Medal values'!$B$1+'Each Gender - Silver'!W76*'Medal values'!$B$2+'Each Gender - Bronze'!W76*'Medal values'!$B$3, "") + IF(AND(W$1 = V$1, V$2 = "Mixed"), 0.5*V76, 0) + IF(AND(W$1 = X$1, X$2 = "Mixed"), 0.5*X76, 0)</f>
        <v>0</v>
      </c>
      <c r="X76" s="5">
        <f>IF('Each Gender - Gold'!X76+'Each Gender - Silver'!X76+'Each Gender - Bronze'!X76 &gt; 0, 'Each Gender - Gold'!X76*'Medal values'!$B$1+'Each Gender - Silver'!X76*'Medal values'!$B$2+'Each Gender - Bronze'!X76*'Medal values'!$B$3, "") + IF(AND(X$1 = W$1, W$2 = "Mixed"), 0.5*W76, 0) + IF(AND(X$1 = Y$1, Y$2 = "Mixed"), 0.5*Y76, 0)</f>
        <v>0</v>
      </c>
      <c r="Y76" s="5">
        <f>IF('Each Gender - Gold'!Y76+'Each Gender - Silver'!Y76+'Each Gender - Bronze'!Y76 &gt; 0, 'Each Gender - Gold'!Y76*'Medal values'!$B$1+'Each Gender - Silver'!Y76*'Medal values'!$B$2+'Each Gender - Bronze'!Y76*'Medal values'!$B$3, "") + IF(AND(Y$1 = X$1, X$2 = "Mixed"), 0.5*X76, 0) + IF(AND(Y$1 = Z$1, Z$2 = "Mixed"), 0.5*Z76, 0)</f>
        <v>0</v>
      </c>
      <c r="Z76" s="5">
        <f>IF('Each Gender - Gold'!Z76+'Each Gender - Silver'!Z76+'Each Gender - Bronze'!Z76 &gt; 0, 'Each Gender - Gold'!Z76*'Medal values'!$B$1+'Each Gender - Silver'!Z76*'Medal values'!$B$2+'Each Gender - Bronze'!Z76*'Medal values'!$B$3, "") + IF(AND(Z$1 = Y$1, Y$2 = "Mixed"), 0.5*Y76, 0) + IF(AND(Z$1 = AA$1, AA$2 = "Mixed"), 0.5*AA76, 0)</f>
        <v>0</v>
      </c>
      <c r="AA76" s="5">
        <f>IF('Each Gender - Gold'!AA76+'Each Gender - Silver'!AA76+'Each Gender - Bronze'!AA76 &gt; 0, 'Each Gender - Gold'!AA76*'Medal values'!$B$1+'Each Gender - Silver'!AA76*'Medal values'!$B$2+'Each Gender - Bronze'!AA76*'Medal values'!$B$3, "") + IF(AND(AA$1 = Z$1, Z$2 = "Mixed"), 0.5*Z76, 0) + IF(AND(AA$1 = AB$1, AB$2 = "Mixed"), 0.5*AB76, 0)</f>
        <v>0</v>
      </c>
      <c r="AB76" s="5">
        <f>IF('Each Gender - Gold'!AB76+'Each Gender - Silver'!AB76+'Each Gender - Bronze'!AB76 &gt; 0, 'Each Gender - Gold'!AB76*'Medal values'!$B$1+'Each Gender - Silver'!AB76*'Medal values'!$B$2+'Each Gender - Bronze'!AB76*'Medal values'!$B$3, "") + IF(AND(AB$1 = AA$1, AA$2 = "Mixed"), 0.5*AA76, 0) + IF(AND(AB$1 = AC$1, AC$2 = "Mixed"), 0.5*AC76, 0)</f>
        <v>0</v>
      </c>
      <c r="AC76" s="5">
        <f>IF('Each Gender - Gold'!AC76+'Each Gender - Silver'!AC76+'Each Gender - Bronze'!AC76 &gt; 0, 'Each Gender - Gold'!AC76*'Medal values'!$B$1+'Each Gender - Silver'!AC76*'Medal values'!$B$2+'Each Gender - Bronze'!AC76*'Medal values'!$B$3, "") + IF(AND(AC$1 = AB$1, AB$2 = "Mixed"), 0.5*AB76, 0) + IF(AND(AC$1 = AD$1, AD$2 = "Mixed"), 0.5*AD76, 0)</f>
        <v>0</v>
      </c>
      <c r="AD76" s="5">
        <f>IF('Each Gender - Gold'!AD76+'Each Gender - Silver'!AD76+'Each Gender - Bronze'!AD76 &gt; 0, 'Each Gender - Gold'!AD76*'Medal values'!$B$1+'Each Gender - Silver'!AD76*'Medal values'!$B$2+'Each Gender - Bronze'!AD76*'Medal values'!$B$3, "") + IF(AND(AD$1 = AC$1, AC$2 = "Mixed"), 0.5*AC76, 0) + IF(AND(AD$1 = AE$1, AE$2 = "Mixed"), 0.5*AE76, 0)</f>
        <v>0</v>
      </c>
      <c r="AE76" s="5">
        <f>IF('Each Gender - Gold'!AE76+'Each Gender - Silver'!AE76+'Each Gender - Bronze'!AE76 &gt; 0, 'Each Gender - Gold'!AE76*'Medal values'!$B$1+'Each Gender - Silver'!AE76*'Medal values'!$B$2+'Each Gender - Bronze'!AE76*'Medal values'!$B$3, "") + IF(AND(AE$1 = AD$1, AD$2 = "Mixed"), 0.5*AD76, 0) + IF(AND(AE$1 = AF$1, AF$2 = "Mixed"), 0.5*AF76, 0)</f>
        <v>0</v>
      </c>
      <c r="AF76" s="5">
        <f>IF('Each Gender - Gold'!AF76+'Each Gender - Silver'!AF76+'Each Gender - Bronze'!AF76 &gt; 0, 'Each Gender - Gold'!AF76*'Medal values'!$B$1+'Each Gender - Silver'!AF76*'Medal values'!$B$2+'Each Gender - Bronze'!AF76*'Medal values'!$B$3, "") + IF(AND(AF$1 = AE$1, AE$2 = "Mixed"), 0.5*AE76, 0) + IF(AND(AF$1 = AG$1, AG$2 = "Mixed"), 0.5*AG76, 0)</f>
        <v>0</v>
      </c>
      <c r="AG76" s="5">
        <f>IF('Each Gender - Gold'!AG76+'Each Gender - Silver'!AG76+'Each Gender - Bronze'!AG76 &gt; 0, 'Each Gender - Gold'!AG76*'Medal values'!$B$1+'Each Gender - Silver'!AG76*'Medal values'!$B$2+'Each Gender - Bronze'!AG76*'Medal values'!$B$3, "") + IF(AND(AG$1 = AF$1, AF$2 = "Mixed"), 0.5*AF76, 0) + IF(AND(AG$1 = AH$1, AH$2 = "Mixed"), 0.5*AH76, 0)</f>
        <v>0</v>
      </c>
      <c r="AH76" s="5">
        <f>IF('Each Gender - Gold'!AH76+'Each Gender - Silver'!AH76+'Each Gender - Bronze'!AH76 &gt; 0, 'Each Gender - Gold'!AH76*'Medal values'!$B$1+'Each Gender - Silver'!AH76*'Medal values'!$B$2+'Each Gender - Bronze'!AH76*'Medal values'!$B$3, "") + IF(AND(AH$1 = AG$1, AG$2 = "Mixed"), 0.5*AG76, 0) + IF(AND(AH$1 = AI$1, AI$2 = "Mixed"), 0.5*AI76, 0)</f>
        <v>0</v>
      </c>
      <c r="AI76" s="5">
        <f>IF('Each Gender - Gold'!AI76+'Each Gender - Silver'!AI76+'Each Gender - Bronze'!AI76 &gt; 0, 'Each Gender - Gold'!AI76*'Medal values'!$B$1+'Each Gender - Silver'!AI76*'Medal values'!$B$2+'Each Gender - Bronze'!AI76*'Medal values'!$B$3, "") + IF(AND(AI$1 = AH$1, AH$2 = "Mixed"), 0.5*AH76, 0) + IF(AND(AI$1 = AJ$1, AJ$2 = "Mixed"), 0.5*AJ76, 0)</f>
        <v>0</v>
      </c>
      <c r="AJ76" s="5">
        <f>IF('Each Gender - Gold'!AJ76+'Each Gender - Silver'!AJ76+'Each Gender - Bronze'!AJ76 &gt; 0, 'Each Gender - Gold'!AJ76*'Medal values'!$B$1+'Each Gender - Silver'!AJ76*'Medal values'!$B$2+'Each Gender - Bronze'!AJ76*'Medal values'!$B$3, "") + IF(AND(AJ$1 = AI$1, AI$2 = "Mixed"), 0.5*AI76, 0) + IF(AND(AJ$1 = AK$1, AK$2 = "Mixed"), 0.5*AK76, 0)</f>
        <v>0</v>
      </c>
      <c r="AK76" s="5">
        <f>IF('Each Gender - Gold'!AK76+'Each Gender - Silver'!AK76+'Each Gender - Bronze'!AK76 &gt; 0, 'Each Gender - Gold'!AK76*'Medal values'!$B$1+'Each Gender - Silver'!AK76*'Medal values'!$B$2+'Each Gender - Bronze'!AK76*'Medal values'!$B$3, "") + IF(AND(AK$1 = AJ$1, AJ$2 = "Mixed"), 0.5*AJ76, 0) + IF(AND(AK$1 = AL$1, AL$2 = "Mixed"), 0.5*AL76, 0)</f>
        <v>0</v>
      </c>
      <c r="AL76" s="5">
        <f>IF('Each Gender - Gold'!AL76+'Each Gender - Silver'!AL76+'Each Gender - Bronze'!AL76 &gt; 0, 'Each Gender - Gold'!AL76*'Medal values'!$B$1+'Each Gender - Silver'!AL76*'Medal values'!$B$2+'Each Gender - Bronze'!AL76*'Medal values'!$B$3, "") + IF(AND(AL$1 = AK$1, AK$2 = "Mixed"), 0.5*AK76, 0) + IF(AND(AL$1 = AM$1, AM$2 = "Mixed"), 0.5*AM76, 0)</f>
        <v>0</v>
      </c>
      <c r="AM76" s="5">
        <f>IF('Each Gender - Gold'!AM76+'Each Gender - Silver'!AM76+'Each Gender - Bronze'!AM76 &gt; 0, 'Each Gender - Gold'!AM76*'Medal values'!$B$1+'Each Gender - Silver'!AM76*'Medal values'!$B$2+'Each Gender - Bronze'!AM76*'Medal values'!$B$3, "") + IF(AND(AM$1 = AL$1, AL$2 = "Mixed"), 0.5*AL76, 0) + IF(AND(AM$1 = AN$1, AN$2 = "Mixed"), 0.5*AN76, 0)</f>
        <v>0</v>
      </c>
      <c r="AN76" s="5">
        <f>IF('Each Gender - Gold'!AN76+'Each Gender - Silver'!AN76+'Each Gender - Bronze'!AN76 &gt; 0, 'Each Gender - Gold'!AN76*'Medal values'!$B$1+'Each Gender - Silver'!AN76*'Medal values'!$B$2+'Each Gender - Bronze'!AN76*'Medal values'!$B$3, "") + IF(AND(AN$1 = AM$1, AM$2 = "Mixed"), 0.5*AM76, 0) + IF(AND(AN$1 = AO$1, AO$2 = "Mixed"), 0.5*AO76, 0)</f>
        <v>0</v>
      </c>
      <c r="AO76" s="5">
        <f>IF('Each Gender - Gold'!AO76+'Each Gender - Silver'!AO76+'Each Gender - Bronze'!AO76 &gt; 0, 'Each Gender - Gold'!AO76*'Medal values'!$B$1+'Each Gender - Silver'!AO76*'Medal values'!$B$2+'Each Gender - Bronze'!AO76*'Medal values'!$B$3, "") + IF(AND(AO$1 = AN$1, AN$2 = "Mixed"), 0.5*AN76, 0) + IF(AND(AO$1 = AP$1, AP$2 = "Mixed"), 0.5*AP76, 0)</f>
        <v>0</v>
      </c>
      <c r="AP76" s="5">
        <f>IF('Each Gender - Gold'!AP76+'Each Gender - Silver'!AP76+'Each Gender - Bronze'!AP76 &gt; 0, 'Each Gender - Gold'!AP76*'Medal values'!$B$1+'Each Gender - Silver'!AP76*'Medal values'!$B$2+'Each Gender - Bronze'!AP76*'Medal values'!$B$3, "") + IF(AND(AP$1 = AO$1, AO$2 = "Mixed"), 0.5*AO76, 0) + IF(AND(AP$1 = AQ$1, AQ$2 = "Mixed"), 0.5*AQ76, 0)</f>
        <v>0</v>
      </c>
      <c r="AQ76" s="5">
        <f>IF('Each Gender - Gold'!AQ76+'Each Gender - Silver'!AQ76+'Each Gender - Bronze'!AQ76 &gt; 0, 'Each Gender - Gold'!AQ76*'Medal values'!$B$1+'Each Gender - Silver'!AQ76*'Medal values'!$B$2+'Each Gender - Bronze'!AQ76*'Medal values'!$B$3, "") + IF(AND(AQ$1 = AP$1, AP$2 = "Mixed"), 0.5*AP76, 0) + IF(AND(AQ$1 = AR$1, AR$2 = "Mixed"), 0.5*AR76, 0)</f>
        <v>0</v>
      </c>
      <c r="AR76" s="5">
        <f>IF('Each Gender - Gold'!AR76+'Each Gender - Silver'!AR76+'Each Gender - Bronze'!AR76 &gt; 0, 'Each Gender - Gold'!AR76*'Medal values'!$B$1+'Each Gender - Silver'!AR76*'Medal values'!$B$2+'Each Gender - Bronze'!AR76*'Medal values'!$B$3, "") + IF(AND(AR$1 = AQ$1, AQ$2 = "Mixed"), 0.5*AQ76, 0) + IF(AND(AR$1 = AS$1, AS$2 = "Mixed"), 0.5*AS76, 0)</f>
        <v>0</v>
      </c>
      <c r="AS76" s="5">
        <f>IF('Each Gender - Gold'!AS76+'Each Gender - Silver'!AS76+'Each Gender - Bronze'!AS76 &gt; 0, 'Each Gender - Gold'!AS76*'Medal values'!$B$1+'Each Gender - Silver'!AS76*'Medal values'!$B$2+'Each Gender - Bronze'!AS76*'Medal values'!$B$3, "") + IF(AND(AS$1 = AR$1, AR$2 = "Mixed"), 0.5*AR76, 0) + IF(AND(AS$1 = AT$1, AT$2 = "Mixed"), 0.5*AT76, 0)</f>
        <v>0</v>
      </c>
      <c r="AT76" s="5">
        <f>IF('Each Gender - Gold'!AT76+'Each Gender - Silver'!AT76+'Each Gender - Bronze'!AT76 &gt; 0, 'Each Gender - Gold'!AT76*'Medal values'!$B$1+'Each Gender - Silver'!AT76*'Medal values'!$B$2+'Each Gender - Bronze'!AT76*'Medal values'!$B$3, "") + IF(AND(AT$1 = AS$1, AS$2 = "Mixed"), 0.5*AS76, 0) + IF(AND(AT$1 = AU$1, AU$2 = "Mixed"), 0.5*AU76, 0)</f>
        <v>0</v>
      </c>
      <c r="AU76" s="5">
        <f>IF('Each Gender - Gold'!AU76+'Each Gender - Silver'!AU76+'Each Gender - Bronze'!AU76 &gt; 0, 'Each Gender - Gold'!AU76*'Medal values'!$B$1+'Each Gender - Silver'!AU76*'Medal values'!$B$2+'Each Gender - Bronze'!AU76*'Medal values'!$B$3, "") + IF(AND(AU$1 = AT$1, AT$2 = "Mixed"), 0.5*AT76, 0) + IF(AND(AU$1 = AV$1, AV$2 = "Mixed"), 0.5*AV76, 0)</f>
        <v>0</v>
      </c>
      <c r="AV76" s="5">
        <f>IF('Each Gender - Gold'!AV76+'Each Gender - Silver'!AV76+'Each Gender - Bronze'!AV76 &gt; 0, 'Each Gender - Gold'!AV76*'Medal values'!$B$1+'Each Gender - Silver'!AV76*'Medal values'!$B$2+'Each Gender - Bronze'!AV76*'Medal values'!$B$3, "") + IF(AND(AV$1 = AU$1, AU$2 = "Mixed"), 0.5*AU76, 0) + IF(AND(AV$1 = AW$1, AW$2 = "Mixed"), 0.5*AW76, 0)</f>
        <v>0</v>
      </c>
      <c r="AW76" s="5">
        <f>IF('Each Gender - Gold'!AW76+'Each Gender - Silver'!AW76+'Each Gender - Bronze'!AW76 &gt; 0, 'Each Gender - Gold'!AW76*'Medal values'!$B$1+'Each Gender - Silver'!AW76*'Medal values'!$B$2+'Each Gender - Bronze'!AW76*'Medal values'!$B$3, "") + IF(AND(AW$1 = AV$1, AV$2 = "Mixed"), 0.5*AV76, 0) + IF(AND(AW$1 = AX$1, AX$2 = "Mixed"), 0.5*AX76, 0)</f>
        <v>0</v>
      </c>
      <c r="AX76" s="5">
        <f>IF('Each Gender - Gold'!AX76+'Each Gender - Silver'!AX76+'Each Gender - Bronze'!AX76 &gt; 0, 'Each Gender - Gold'!AX76*'Medal values'!$B$1+'Each Gender - Silver'!AX76*'Medal values'!$B$2+'Each Gender - Bronze'!AX76*'Medal values'!$B$3, "") + IF(AND(AX$1 = AW$1, AW$2 = "Mixed"), 0.5*AW76, 0) + IF(AND(AX$1 = AY$1, AY$2 = "Mixed"), 0.5*AY76, 0)</f>
        <v>0</v>
      </c>
      <c r="AY76" s="5">
        <f>IF('Each Gender - Gold'!AY76+'Each Gender - Silver'!AY76+'Each Gender - Bronze'!AY76 &gt; 0, 'Each Gender - Gold'!AY76*'Medal values'!$B$1+'Each Gender - Silver'!AY76*'Medal values'!$B$2+'Each Gender - Bronze'!AY76*'Medal values'!$B$3, "") + IF(AND(AY$1 = AX$1, AX$2 = "Mixed"), 0.5*AX76, 0) + IF(AND(AY$1 = AZ$1, AZ$2 = "Mixed"), 0.5*AZ76, 0)</f>
        <v>0</v>
      </c>
      <c r="AZ76" s="5">
        <f>IF('Each Gender - Gold'!AZ76+'Each Gender - Silver'!AZ76+'Each Gender - Bronze'!AZ76 &gt; 0, 'Each Gender - Gold'!AZ76*'Medal values'!$B$1+'Each Gender - Silver'!AZ76*'Medal values'!$B$2+'Each Gender - Bronze'!AZ76*'Medal values'!$B$3, "") + IF(AND(AZ$1 = AY$1, AY$2 = "Mixed"), 0.5*AY76, 0) + IF(AND(AZ$1 = BA$1, BA$2 = "Mixed"), 0.5*BA76, 0)</f>
        <v>0</v>
      </c>
      <c r="BA76" s="5">
        <f>IF('Each Gender - Gold'!BA76+'Each Gender - Silver'!BA76+'Each Gender - Bronze'!BA76 &gt; 0, 'Each Gender - Gold'!BA76*'Medal values'!$B$1+'Each Gender - Silver'!BA76*'Medal values'!$B$2+'Each Gender - Bronze'!BA76*'Medal values'!$B$3, "") + IF(AND(BA$1 = AZ$1, AZ$2 = "Mixed"), 0.5*AZ76, 0) + IF(AND(BA$1 = BB$1, BB$2 = "Mixed"), 0.5*BB76, 0)</f>
        <v>0</v>
      </c>
      <c r="BB76" s="5">
        <f>IF('Each Gender - Gold'!BB76+'Each Gender - Silver'!BB76+'Each Gender - Bronze'!BB76 &gt; 0, 'Each Gender - Gold'!BB76*'Medal values'!$B$1+'Each Gender - Silver'!BB76*'Medal values'!$B$2+'Each Gender - Bronze'!BB76*'Medal values'!$B$3, "") + IF(AND(BB$1 = BA$1, BA$2 = "Mixed"), 0.5*BA76, 0) + IF(AND(BB$1 = BC$1, BC$2 = "Mixed"), 0.5*BC76, 0)</f>
        <v>0</v>
      </c>
      <c r="BC76" s="5">
        <f>IF('Each Gender - Gold'!BC76+'Each Gender - Silver'!BC76+'Each Gender - Bronze'!BC76 &gt; 0, 'Each Gender - Gold'!BC76*'Medal values'!$B$1+'Each Gender - Silver'!BC76*'Medal values'!$B$2+'Each Gender - Bronze'!BC76*'Medal values'!$B$3, "") + IF(AND(BC$1 = BB$1, BB$2 = "Mixed"), 0.5*BB76, 0) + IF(AND(BC$1 = BD$1, BD$2 = "Mixed"), 0.5*BD76, 0)</f>
        <v>0</v>
      </c>
      <c r="BD76" s="5">
        <f>IF('Each Gender - Gold'!BD76+'Each Gender - Silver'!BD76+'Each Gender - Bronze'!BD76 &gt; 0, 'Each Gender - Gold'!BD76*'Medal values'!$B$1+'Each Gender - Silver'!BD76*'Medal values'!$B$2+'Each Gender - Bronze'!BD76*'Medal values'!$B$3, "") + IF(AND(BD$1 = BC$1, BC$2 = "Mixed"), 0.5*BC76, 0) + IF(AND(BD$1 = BE$1, BE$2 = "Mixed"), 0.5*BE76, 0)</f>
        <v>0</v>
      </c>
      <c r="BE76" s="5">
        <f>IF('Each Gender - Gold'!BE76+'Each Gender - Silver'!BE76+'Each Gender - Bronze'!BE76 &gt; 0, 'Each Gender - Gold'!BE76*'Medal values'!$B$1+'Each Gender - Silver'!BE76*'Medal values'!$B$2+'Each Gender - Bronze'!BE76*'Medal values'!$B$3, "") + IF(AND(BE$1 = BD$1, BD$2 = "Mixed"), 0.5*BD76, 0) + IF(AND(BE$1 = BF$1, BF$2 = "Mixed"), 0.5*BF76, 0)</f>
        <v>0</v>
      </c>
      <c r="BF76" s="5">
        <f>IF('Each Gender - Gold'!BF76+'Each Gender - Silver'!BF76+'Each Gender - Bronze'!BF76 &gt; 0, 'Each Gender - Gold'!BF76*'Medal values'!$B$1+'Each Gender - Silver'!BF76*'Medal values'!$B$2+'Each Gender - Bronze'!BF76*'Medal values'!$B$3, "") + IF(AND(BF$1 = BE$1, BE$2 = "Mixed"), 0.5*BE76, 0) + IF(AND(BF$1 = BG$1, BG$2 = "Mixed"), 0.5*BG76, 0)</f>
        <v>0</v>
      </c>
      <c r="BG76" s="5">
        <f>IF('Each Gender - Gold'!BG76+'Each Gender - Silver'!BG76+'Each Gender - Bronze'!BG76 &gt; 0, 'Each Gender - Gold'!BG76*'Medal values'!$B$1+'Each Gender - Silver'!BG76*'Medal values'!$B$2+'Each Gender - Bronze'!BG76*'Medal values'!$B$3, "") + IF(AND(BG$1 = BF$1, BF$2 = "Mixed"), 0.5*BF76, 0) + IF(AND(BG$1 = BH$1, BH$2 = "Mixed"), 0.5*BH76, 0)</f>
        <v>0</v>
      </c>
      <c r="BH76" s="5">
        <f>IF('Each Gender - Gold'!BH76+'Each Gender - Silver'!BH76+'Each Gender - Bronze'!BH76 &gt; 0, 'Each Gender - Gold'!BH76*'Medal values'!$B$1+'Each Gender - Silver'!BH76*'Medal values'!$B$2+'Each Gender - Bronze'!BH76*'Medal values'!$B$3, "") + IF(AND(BH$1 = BG$1, BG$2 = "Mixed"), 0.5*BG76, 0) + IF(AND(BH$1 = BI$1, BI$2 = "Mixed"), 0.5*BI76, 0)</f>
        <v>0</v>
      </c>
      <c r="BI76" s="5">
        <f>IF('Each Gender - Gold'!BI76+'Each Gender - Silver'!BI76+'Each Gender - Bronze'!BI76 &gt; 0, 'Each Gender - Gold'!BI76*'Medal values'!$B$1+'Each Gender - Silver'!BI76*'Medal values'!$B$2+'Each Gender - Bronze'!BI76*'Medal values'!$B$3, "") + IF(AND(BI$1 = BH$1, BH$2 = "Mixed"), 0.5*BH76, 0) + IF(AND(BI$1 = BJ$1, BJ$2 = "Mixed"), 0.5*BJ76, 0)</f>
        <v>0</v>
      </c>
      <c r="BJ76" s="5">
        <f>IF('Each Gender - Gold'!BJ76+'Each Gender - Silver'!BJ76+'Each Gender - Bronze'!BJ76 &gt; 0, 'Each Gender - Gold'!BJ76*'Medal values'!$B$1+'Each Gender - Silver'!BJ76*'Medal values'!$B$2+'Each Gender - Bronze'!BJ76*'Medal values'!$B$3, "") + IF(AND(BJ$1 = BI$1, BI$2 = "Mixed"), 0.5*BI76, 0) + IF(AND(BJ$1 = BK$1, BK$2 = "Mixed"), 0.5*BK76, 0)</f>
        <v>0</v>
      </c>
      <c r="BK76" s="5">
        <f>IF('Each Gender - Gold'!BK76+'Each Gender - Silver'!BK76+'Each Gender - Bronze'!BK76 &gt; 0, 'Each Gender - Gold'!BK76*'Medal values'!$B$1+'Each Gender - Silver'!BK76*'Medal values'!$B$2+'Each Gender - Bronze'!BK76*'Medal values'!$B$3, "") + IF(AND(BK$1 = BJ$1, BJ$2 = "Mixed"), 0.5*BJ76, 0) + IF(AND(BK$1 = BL$1, BL$2 = "Mixed"), 0.5*BL76, 0)</f>
        <v>0</v>
      </c>
      <c r="BL76" s="5">
        <f>IF('Each Gender - Gold'!BL76+'Each Gender - Silver'!BL76+'Each Gender - Bronze'!BL76 &gt; 0, 'Each Gender - Gold'!BL76*'Medal values'!$B$1+'Each Gender - Silver'!BL76*'Medal values'!$B$2+'Each Gender - Bronze'!BL76*'Medal values'!$B$3, "") + IF(AND(BL$1 = BK$1, BK$2 = "Mixed"), 0.5*BK76, 0) + IF(AND(BL$1 = BM$1, BM$2 = "Mixed"), 0.5*BM76, 0)</f>
        <v>0</v>
      </c>
      <c r="BM76" s="5">
        <f>IF('Each Gender - Gold'!BM76+'Each Gender - Silver'!BM76+'Each Gender - Bronze'!BM76 &gt; 0, 'Each Gender - Gold'!BM76*'Medal values'!$B$1+'Each Gender - Silver'!BM76*'Medal values'!$B$2+'Each Gender - Bronze'!BM76*'Medal values'!$B$3, "") + IF(AND(BM$1 = BL$1, BL$2 = "Mixed"), 0.5*BL76, 0) + IF(AND(BM$1 = BN$1, BN$2 = "Mixed"), 0.5*BN76, 0)</f>
        <v>0</v>
      </c>
      <c r="BN76" s="5">
        <f>IF('Each Gender - Gold'!BN76+'Each Gender - Silver'!BN76+'Each Gender - Bronze'!BN76 &gt; 0, 'Each Gender - Gold'!BN76*'Medal values'!$B$1+'Each Gender - Silver'!BN76*'Medal values'!$B$2+'Each Gender - Bronze'!BN76*'Medal values'!$B$3, "") + IF(AND(BN$1 = BM$1, BM$2 = "Mixed"), 0.5*BM76, 0) + IF(AND(BN$1 = BO$1, BO$2 = "Mixed"), 0.5*BO76, 0)</f>
        <v>0</v>
      </c>
      <c r="BO76" s="5">
        <f>IF('Each Gender - Gold'!BO76+'Each Gender - Silver'!BO76+'Each Gender - Bronze'!BO76 &gt; 0, 'Each Gender - Gold'!BO76*'Medal values'!$B$1+'Each Gender - Silver'!BO76*'Medal values'!$B$2+'Each Gender - Bronze'!BO76*'Medal values'!$B$3, "") + IF(AND(BO$1 = BN$1, BN$2 = "Mixed"), 0.5*BN76, 0) + IF(AND(BO$1 = BP$1, BP$2 = "Mixed"), 0.5*BP76, 0)</f>
        <v>0</v>
      </c>
      <c r="BP76" s="5">
        <f>IF('Each Gender - Gold'!BP76+'Each Gender - Silver'!BP76+'Each Gender - Bronze'!BP76 &gt; 0, 'Each Gender - Gold'!BP76*'Medal values'!$B$1+'Each Gender - Silver'!BP76*'Medal values'!$B$2+'Each Gender - Bronze'!BP76*'Medal values'!$B$3, "") + IF(AND(BP$1 = BO$1, BO$2 = "Mixed"), 0.5*BO76, 0) + IF(AND(BP$1 = BQ$1, BQ$2 = "Mixed"), 0.5*BQ76, 0)</f>
        <v>0</v>
      </c>
      <c r="BQ76" s="5">
        <f>IF('Each Gender - Gold'!BQ76+'Each Gender - Silver'!BQ76+'Each Gender - Bronze'!BQ76 &gt; 0, 'Each Gender - Gold'!BQ76*'Medal values'!$B$1+'Each Gender - Silver'!BQ76*'Medal values'!$B$2+'Each Gender - Bronze'!BQ76*'Medal values'!$B$3, "") + IF(AND(BQ$1 = BP$1, BP$2 = "Mixed"), 0.5*BP76, 0) + IF(AND(BQ$1 = BR$1, BR$2 = "Mixed"), 0.5*BR76, 0)</f>
        <v>0</v>
      </c>
      <c r="BR76" s="5">
        <f>IF('Each Gender - Gold'!BR76+'Each Gender - Silver'!BR76+'Each Gender - Bronze'!BR76 &gt; 0, 'Each Gender - Gold'!BR76*'Medal values'!$B$1+'Each Gender - Silver'!BR76*'Medal values'!$B$2+'Each Gender - Bronze'!BR76*'Medal values'!$B$3, "") + IF(AND(BR$1 = BQ$1, BQ$2 = "Mixed"), 0.5*BQ76, 0) + IF(AND(BR$1 = BS$1, BS$2 = "Mixed"), 0.5*BS76, 0)</f>
        <v>0</v>
      </c>
      <c r="BS76" s="5">
        <f>IF('Each Gender - Gold'!BS76+'Each Gender - Silver'!BS76+'Each Gender - Bronze'!BS76 &gt; 0, 'Each Gender - Gold'!BS76*'Medal values'!$B$1+'Each Gender - Silver'!BS76*'Medal values'!$B$2+'Each Gender - Bronze'!BS76*'Medal values'!$B$3, "") + IF(AND(BS$1 = BR$1, BR$2 = "Mixed"), 0.5*BR76, 0) + IF(AND(BS$1 = BT$1, BT$2 = "Mixed"), 0.5*BT76, 0)</f>
        <v>0</v>
      </c>
      <c r="BT76" s="5">
        <f>IF('Each Gender - Gold'!BT76+'Each Gender - Silver'!BT76+'Each Gender - Bronze'!BT76 &gt; 0, 'Each Gender - Gold'!BT76*'Medal values'!$B$1+'Each Gender - Silver'!BT76*'Medal values'!$B$2+'Each Gender - Bronze'!BT76*'Medal values'!$B$3, "") + IF(AND(BT$1 = BS$1, BS$2 = "Mixed"), 0.5*BS76, 0) + IF(AND(BT$1 = BU$1, BU$2 = "Mixed"), 0.5*BU76, 0)</f>
        <v>0</v>
      </c>
      <c r="BU76" s="5">
        <f>IF('Each Gender - Gold'!BU76+'Each Gender - Silver'!BU76+'Each Gender - Bronze'!BU76 &gt; 0, 'Each Gender - Gold'!BU76*'Medal values'!$B$1+'Each Gender - Silver'!BU76*'Medal values'!$B$2+'Each Gender - Bronze'!BU76*'Medal values'!$B$3, "") + IF(AND(BU$1 = BT$1, BT$2 = "Mixed"), 0.5*BT76, 0) + IF(AND(BU$1 = BV$1, BV$2 = "Mixed"), 0.5*BV76, 0)</f>
        <v>0</v>
      </c>
      <c r="BV76" s="5">
        <f>IF('Each Gender - Gold'!BV76+'Each Gender - Silver'!BV76+'Each Gender - Bronze'!BV76 &gt; 0, 'Each Gender - Gold'!BV76*'Medal values'!$B$1+'Each Gender - Silver'!BV76*'Medal values'!$B$2+'Each Gender - Bronze'!BV76*'Medal values'!$B$3, "") + IF(AND(BV$1 = BU$1, BU$2 = "Mixed"), 0.5*BU76, 0) + IF(AND(BV$1 = BW$1, BW$2 = "Mixed"), 0.5*BW76, 0)</f>
        <v>0</v>
      </c>
      <c r="BW76" s="5">
        <f>IF('Each Gender - Gold'!BW76+'Each Gender - Silver'!BW76+'Each Gender - Bronze'!BW76 &gt; 0, 'Each Gender - Gold'!BW76*'Medal values'!$B$1+'Each Gender - Silver'!BW76*'Medal values'!$B$2+'Each Gender - Bronze'!BW76*'Medal values'!$B$3, "") + IF(AND(BW$1 = BV$1, BV$2 = "Mixed"), 0.5*BV76, 0) + IF(AND(BW$1 = BX$1, BX$2 = "Mixed"), 0.5*BX76, 0)</f>
        <v>0</v>
      </c>
      <c r="BX76" s="5">
        <f>IF('Each Gender - Gold'!BX76+'Each Gender - Silver'!BX76+'Each Gender - Bronze'!BX76 &gt; 0, 'Each Gender - Gold'!BX76*'Medal values'!$B$1+'Each Gender - Silver'!BX76*'Medal values'!$B$2+'Each Gender - Bronze'!BX76*'Medal values'!$B$3, "") + IF(AND(BX$1 = BW$1, BW$2 = "Mixed"), 0.5*BW76, 0) + IF(AND(BX$1 = BY$1, BY$2 = "Mixed"), 0.5*BY76, 0)</f>
        <v>0</v>
      </c>
      <c r="BY76" s="5">
        <f>IF('Each Gender - Gold'!BY76+'Each Gender - Silver'!BY76+'Each Gender - Bronze'!BY76 &gt; 0, 'Each Gender - Gold'!BY76*'Medal values'!$B$1+'Each Gender - Silver'!BY76*'Medal values'!$B$2+'Each Gender - Bronze'!BY76*'Medal values'!$B$3, "") + IF(AND(BY$1 = BX$1, BX$2 = "Mixed"), 0.5*BX76, 0) + IF(AND(BY$1 = BZ$1, BZ$2 = "Mixed"), 0.5*BZ76, 0)</f>
        <v>0</v>
      </c>
      <c r="BZ76" s="5">
        <f>IF('Each Gender - Gold'!BZ76+'Each Gender - Silver'!BZ76+'Each Gender - Bronze'!BZ76 &gt; 0, 'Each Gender - Gold'!BZ76*'Medal values'!$B$1+'Each Gender - Silver'!BZ76*'Medal values'!$B$2+'Each Gender - Bronze'!BZ76*'Medal values'!$B$3, "") + IF(AND(BZ$1 = BY$1, BY$2 = "Mixed"), 0.5*BY76, 0) + IF(AND(BZ$1 = CA$1, CA$2 = "Mixed"), 0.5*CA76, 0)</f>
        <v>0</v>
      </c>
      <c r="CA76" s="5">
        <f>IF('Each Gender - Gold'!CA76+'Each Gender - Silver'!CA76+'Each Gender - Bronze'!CA76 &gt; 0, 'Each Gender - Gold'!CA76*'Medal values'!$B$1+'Each Gender - Silver'!CA76*'Medal values'!$B$2+'Each Gender - Bronze'!CA76*'Medal values'!$B$3, "") + IF(AND(CA$1 = BZ$1, BZ$2 = "Mixed"), 0.5*BZ76, 0) + IF(AND(CA$1 = CB$1, CB$2 = "Mixed"), 0.5*CB76, 0)</f>
        <v>0</v>
      </c>
      <c r="CB76" s="5">
        <f>IF('Each Gender - Gold'!CB76+'Each Gender - Silver'!CB76+'Each Gender - Bronze'!CB76 &gt; 0, 'Each Gender - Gold'!CB76*'Medal values'!$B$1+'Each Gender - Silver'!CB76*'Medal values'!$B$2+'Each Gender - Bronze'!CB76*'Medal values'!$B$3, "") + IF(AND(CB$1 = CA$1, CA$2 = "Mixed"), 0.5*CA76, 0) + IF(AND(CB$1 = CC$1, CC$2 = "Mixed"), 0.5*CC76, 0)</f>
        <v>0</v>
      </c>
      <c r="CC76" s="5">
        <f>IF('Each Gender - Gold'!CC76+'Each Gender - Silver'!CC76+'Each Gender - Bronze'!CC76 &gt; 0, 'Each Gender - Gold'!CC76*'Medal values'!$B$1+'Each Gender - Silver'!CC76*'Medal values'!$B$2+'Each Gender - Bronze'!CC76*'Medal values'!$B$3, "") + IF(AND(CC$1 = CB$1, CB$2 = "Mixed"), 0.5*CB76, 0) + IF(AND(CC$1 = CD$1, CD$2 = "Mixed"), 0.5*CD76, 0)</f>
        <v>0</v>
      </c>
      <c r="CD76" s="5">
        <f>IF('Each Gender - Gold'!CD76+'Each Gender - Silver'!CD76+'Each Gender - Bronze'!CD76 &gt; 0, 'Each Gender - Gold'!CD76*'Medal values'!$B$1+'Each Gender - Silver'!CD76*'Medal values'!$B$2+'Each Gender - Bronze'!CD76*'Medal values'!$B$3, "") + IF(AND(CD$1 = CC$1, CC$2 = "Mixed"), 0.5*CC76, 0) + IF(AND(CD$1 = CE$1, CE$2 = "Mixed"), 0.5*CE76, 0)</f>
        <v>0</v>
      </c>
      <c r="CE76" s="5">
        <f>IF('Each Gender - Gold'!CE76+'Each Gender - Silver'!CE76+'Each Gender - Bronze'!CE76 &gt; 0, 'Each Gender - Gold'!CE76*'Medal values'!$B$1+'Each Gender - Silver'!CE76*'Medal values'!$B$2+'Each Gender - Bronze'!CE76*'Medal values'!$B$3, "") + IF(AND(CE$1 = CD$1, CD$2 = "Mixed"), 0.5*CD76, 0) + IF(AND(CE$1 = CF$1, CF$2 = "Mixed"), 0.5*CF76, 0)</f>
        <v>0</v>
      </c>
      <c r="CF76" s="5">
        <f>IF('Each Gender - Gold'!CF76+'Each Gender - Silver'!CF76+'Each Gender - Bronze'!CF76 &gt; 0, 'Each Gender - Gold'!CF76*'Medal values'!$B$1+'Each Gender - Silver'!CF76*'Medal values'!$B$2+'Each Gender - Bronze'!CF76*'Medal values'!$B$3, "") + IF(AND(CF$1 = CE$1, CE$2 = "Mixed"), 0.5*CE76, 0) + IF(AND(CF$1 = CG$1, CG$2 = "Mixed"), 0.5*CG76, 0)</f>
        <v>0</v>
      </c>
      <c r="CG76" s="5">
        <f>IF('Each Gender - Gold'!CG76+'Each Gender - Silver'!CG76+'Each Gender - Bronze'!CG76 &gt; 0, 'Each Gender - Gold'!CG76*'Medal values'!$B$1+'Each Gender - Silver'!CG76*'Medal values'!$B$2+'Each Gender - Bronze'!CG76*'Medal values'!$B$3, "") + IF(AND(CG$1 = CF$1, CF$2 = "Mixed"), 0.5*CF76, 0) + IF(AND(CG$1 = CH$1, CH$2 = "Mixed"), 0.5*CH76, 0)</f>
        <v>0</v>
      </c>
      <c r="CH76" s="5">
        <f>IF('Each Gender - Gold'!CH76+'Each Gender - Silver'!CH76+'Each Gender - Bronze'!CH76 &gt; 0, 'Each Gender - Gold'!CH76*'Medal values'!$B$1+'Each Gender - Silver'!CH76*'Medal values'!$B$2+'Each Gender - Bronze'!CH76*'Medal values'!$B$3, "") + IF(AND(CH$1 = CG$1, CG$2 = "Mixed"), 0.5*CG76, 0) + IF(AND(CH$1 = CI$1, CI$2 = "Mixed"), 0.5*CI76, 0)</f>
        <v>0</v>
      </c>
      <c r="CI76" s="5">
        <f>IF('Each Gender - Gold'!CI76+'Each Gender - Silver'!CI76+'Each Gender - Bronze'!CI76 &gt; 0, 'Each Gender - Gold'!CI76*'Medal values'!$B$1+'Each Gender - Silver'!CI76*'Medal values'!$B$2+'Each Gender - Bronze'!CI76*'Medal values'!$B$3, "") + IF(AND(CI$1 = CH$1, CH$2 = "Mixed"), 0.5*CH76, 0) + IF(AND(CI$1 = CJ$1, CJ$2 = "Mixed"), 0.5*CJ76, 0)</f>
        <v>0</v>
      </c>
      <c r="CJ76" s="5">
        <f>IF('Each Gender - Gold'!CJ76+'Each Gender - Silver'!CJ76+'Each Gender - Bronze'!CJ76 &gt; 0, 'Each Gender - Gold'!CJ76*'Medal values'!$B$1+'Each Gender - Silver'!CJ76*'Medal values'!$B$2+'Each Gender - Bronze'!CJ76*'Medal values'!$B$3, "") + IF(AND(CJ$1 = CI$1, CI$2 = "Mixed"), 0.5*CI76, 0) + IF(AND(CJ$1 = CK$1, CK$2 = "Mixed"), 0.5*CK76, 0)</f>
        <v>0</v>
      </c>
      <c r="CK76" s="5">
        <f>IF('Each Gender - Gold'!CK76+'Each Gender - Silver'!CK76+'Each Gender - Bronze'!CK76 &gt; 0, 'Each Gender - Gold'!CK76*'Medal values'!$B$1+'Each Gender - Silver'!CK76*'Medal values'!$B$2+'Each Gender - Bronze'!CK76*'Medal values'!$B$3, "") + IF(AND(CK$1 = CJ$1, CJ$2 = "Mixed"), 0.5*CJ76, 0) + IF(AND(CK$1 = CL$1, CL$2 = "Mixed"), 0.5*CL76, 0)</f>
        <v>0</v>
      </c>
      <c r="CL76" s="5">
        <f>IF('Each Gender - Gold'!CL76+'Each Gender - Silver'!CL76+'Each Gender - Bronze'!CL76 &gt; 0, 'Each Gender - Gold'!CL76*'Medal values'!$B$1+'Each Gender - Silver'!CL76*'Medal values'!$B$2+'Each Gender - Bronze'!CL76*'Medal values'!$B$3, "") + IF(AND(CL$1 = CK$1, CK$2 = "Mixed"), 0.5*CK76, 0) + IF(AND(CL$1 = CM$1, CM$2 = "Mixed"), 0.5*CM76, 0)</f>
        <v>0</v>
      </c>
      <c r="CM76" s="5">
        <f>IF('Each Gender - Gold'!CM76+'Each Gender - Silver'!CM76+'Each Gender - Bronze'!CM76 &gt; 0, 'Each Gender - Gold'!CM76*'Medal values'!$B$1+'Each Gender - Silver'!CM76*'Medal values'!$B$2+'Each Gender - Bronze'!CM76*'Medal values'!$B$3, "") + IF(AND(CM$1 = CL$1, CL$2 = "Mixed"), 0.5*CL76, 0) + IF(AND(CM$1 = CN$1, CN$2 = "Mixed"), 0.5*CN76, 0)</f>
        <v>0</v>
      </c>
      <c r="CN76" s="5">
        <f>IF('Each Gender - Gold'!CN76+'Each Gender - Silver'!CN76+'Each Gender - Bronze'!CN76 &gt; 0, 'Each Gender - Gold'!CN76*'Medal values'!$B$1+'Each Gender - Silver'!CN76*'Medal values'!$B$2+'Each Gender - Bronze'!CN76*'Medal values'!$B$3, "") + IF(AND(CN$1 = CM$1, CM$2 = "Mixed"), 0.5*CM76, 0) + IF(AND(CN$1 = CO$1, CO$2 = "Mixed"), 0.5*CO76, 0)</f>
        <v>0</v>
      </c>
      <c r="CO76" s="5">
        <f>IF('Each Gender - Gold'!CO76+'Each Gender - Silver'!CO76+'Each Gender - Bronze'!CO76 &gt; 0, 'Each Gender - Gold'!CO76*'Medal values'!$B$1+'Each Gender - Silver'!CO76*'Medal values'!$B$2+'Each Gender - Bronze'!CO76*'Medal values'!$B$3, "") + IF(AND(CO$1 = CN$1, CN$2 = "Mixed"), 0.5*CN76, 0) + IF(AND(CO$1 = CP$1, CP$2 = "Mixed"), 0.5*CP76, 0)</f>
        <v>0</v>
      </c>
      <c r="CP76" s="5">
        <f>IF('Each Gender - Gold'!CP76+'Each Gender - Silver'!CP76+'Each Gender - Bronze'!CP76 &gt; 0, 'Each Gender - Gold'!CP76*'Medal values'!$B$1+'Each Gender - Silver'!CP76*'Medal values'!$B$2+'Each Gender - Bronze'!CP76*'Medal values'!$B$3, "") + IF(AND(CP$1 = CO$1, CO$2 = "Mixed"), 0.5*CO76, 0) + IF(AND(CP$1 = CQ$1, CQ$2 = "Mixed"), 0.5*CQ76, 0)</f>
        <v>0</v>
      </c>
      <c r="CQ76" s="5">
        <f>IF('Each Gender - Gold'!CQ76+'Each Gender - Silver'!CQ76+'Each Gender - Bronze'!CQ76 &gt; 0, 'Each Gender - Gold'!CQ76*'Medal values'!$B$1+'Each Gender - Silver'!CQ76*'Medal values'!$B$2+'Each Gender - Bronze'!CQ76*'Medal values'!$B$3, "") + IF(AND(CQ$1 = CP$1, CP$2 = "Mixed"), 0.5*CP76, 0) + IF(AND(CQ$1 = CR$1, CR$2 = "Mixed"), 0.5*CR76, 0)</f>
        <v>0</v>
      </c>
      <c r="CR76" s="5">
        <f>IF('Each Gender - Gold'!CR76+'Each Gender - Silver'!CR76+'Each Gender - Bronze'!CR76 &gt; 0, 'Each Gender - Gold'!CR76*'Medal values'!$B$1+'Each Gender - Silver'!CR76*'Medal values'!$B$2+'Each Gender - Bronze'!CR76*'Medal values'!$B$3, "") + IF(AND(CR$1 = CQ$1, CQ$2 = "Mixed"), 0.5*CQ76, 0) + IF(AND(CR$1 = CS$1, CS$2 = "Mixed"), 0.5*CS76, 0)</f>
        <v>0</v>
      </c>
      <c r="CS76" s="5">
        <f>IF('Each Gender - Gold'!CS76+'Each Gender - Silver'!CS76+'Each Gender - Bronze'!CS76 &gt; 0, 'Each Gender - Gold'!CS76*'Medal values'!$B$1+'Each Gender - Silver'!CS76*'Medal values'!$B$2+'Each Gender - Bronze'!CS76*'Medal values'!$B$3, "") + IF(AND(CS$1 = CR$1, CR$2 = "Mixed"), 0.5*CR76, 0) + IF(AND(CS$1 = CT$1, CT$2 = "Mixed"), 0.5*CT76, 0)</f>
        <v>3.001</v>
      </c>
      <c r="CT76" s="5">
        <f>IF('Each Gender - Gold'!CT76+'Each Gender - Silver'!CT76+'Each Gender - Bronze'!CT76 &gt; 0, 'Each Gender - Gold'!CT76*'Medal values'!$B$1+'Each Gender - Silver'!CT76*'Medal values'!$B$2+'Each Gender - Bronze'!CT76*'Medal values'!$B$3, "") + IF(AND(CT$1 = CS$1, CS$2 = "Mixed"), 0.5*CS76, 0) + IF(AND(CT$1 = CU$1, CU$2 = "Mixed"), 0.5*CU76, 0)</f>
        <v>0</v>
      </c>
      <c r="CU76" s="5">
        <f>IF('Each Gender - Gold'!CU76+'Each Gender - Silver'!CU76+'Each Gender - Bronze'!CU76 &gt; 0, 'Each Gender - Gold'!CU76*'Medal values'!$B$1+'Each Gender - Silver'!CU76*'Medal values'!$B$2+'Each Gender - Bronze'!CU76*'Medal values'!$B$3, "") + IF(AND(CU$1 = CT$1, CT$2 = "Mixed"), 0.5*CT76, 0) + IF(AND(CU$1 = CV$1, CV$2 = "Mixed"), 0.5*CV76, 0)</f>
        <v>0</v>
      </c>
      <c r="CV76" s="5">
        <f>IF('Each Gender - Gold'!CV76+'Each Gender - Silver'!CV76+'Each Gender - Bronze'!CV76 &gt; 0, 'Each Gender - Gold'!CV76*'Medal values'!$B$1+'Each Gender - Silver'!CV76*'Medal values'!$B$2+'Each Gender - Bronze'!CV76*'Medal values'!$B$3, "") + IF(AND(CV$1 = CU$1, CU$2 = "Mixed"), 0.5*CU76, 0) + IF(AND(CV$1 = CW$1, CW$2 = "Mixed"), 0.5*CW76, 0)</f>
        <v>0</v>
      </c>
      <c r="CW76" s="5">
        <f t="shared" ref="CW76:CX76" si="74">SUMIF($B$2:$CV$2,CW$2, $B76:$CV76)</f>
        <v>6.5015005</v>
      </c>
      <c r="CX76" s="5">
        <f t="shared" si="74"/>
        <v>0</v>
      </c>
    </row>
    <row r="77">
      <c r="A77" s="5" t="str">
        <f>Countries!A75</f>
        <v>ROC</v>
      </c>
      <c r="B77" s="5">
        <f>IF('Each Gender - Gold'!B77+'Each Gender - Silver'!B77+'Each Gender - Bronze'!B77 &gt; 0, 'Each Gender - Gold'!B77*'Medal values'!$B$1+'Each Gender - Silver'!B77*'Medal values'!$B$2+'Each Gender - Bronze'!B77*'Medal values'!$B$3, "") + IF(AND(B$1 = A$1, A$2 = "Mixed"), 0.5*A77, 0) + IF(AND(B$1 = C$1, C$2 = "Mixed"), 0.5*C77, 0)</f>
        <v>2.000001</v>
      </c>
      <c r="C77" s="5">
        <f>IF('Each Gender - Gold'!C77+'Each Gender - Silver'!C77+'Each Gender - Bronze'!C77 &gt; 0, 'Each Gender - Gold'!C77*'Medal values'!$B$1+'Each Gender - Silver'!C77*'Medal values'!$B$2+'Each Gender - Bronze'!C77*'Medal values'!$B$3, "") + IF(AND(C$1 = B$1, B$2 = "Mixed"), 0.5*B77, 0) + IF(AND(C$1 = D$1, D$2 = "Mixed"), 0.5*D77, 0)</f>
        <v>2.000001</v>
      </c>
      <c r="D77" s="5">
        <f>IF('Each Gender - Gold'!D77+'Each Gender - Silver'!D77+'Each Gender - Bronze'!D77 &gt; 0, 'Each Gender - Gold'!D77*'Medal values'!$B$1+'Each Gender - Silver'!D77*'Medal values'!$B$2+'Each Gender - Bronze'!D77*'Medal values'!$B$3, "") + IF(AND(D$1 = C$1, C$2 = "Mixed"), 0.5*C77, 0) + IF(AND(D$1 = E$1, E$2 = "Mixed"), 0.5*E77, 0)</f>
        <v>0</v>
      </c>
      <c r="E77" s="5">
        <f>IF('Each Gender - Gold'!E77+'Each Gender - Silver'!E77+'Each Gender - Bronze'!E77 &gt; 0, 'Each Gender - Gold'!E77*'Medal values'!$B$1+'Each Gender - Silver'!E77*'Medal values'!$B$2+'Each Gender - Bronze'!E77*'Medal values'!$B$3, "") + IF(AND(E$1 = D$1, D$2 = "Mixed"), 0.5*D77, 0) + IF(AND(E$1 = F$1, F$2 = "Mixed"), 0.5*F77, 0)</f>
        <v>0</v>
      </c>
      <c r="F77" s="5">
        <f>IF('Each Gender - Gold'!F77+'Each Gender - Silver'!F77+'Each Gender - Bronze'!F77 &gt; 0, 'Each Gender - Gold'!F77*'Medal values'!$B$1+'Each Gender - Silver'!F77*'Medal values'!$B$2+'Each Gender - Bronze'!F77*'Medal values'!$B$3, "") + IF(AND(F$1 = E$1, E$2 = "Mixed"), 0.5*E77, 0) + IF(AND(F$1 = G$1, G$2 = "Mixed"), 0.5*G77, 0)</f>
        <v>4.000002</v>
      </c>
      <c r="G77" s="5">
        <f>IF('Each Gender - Gold'!G77+'Each Gender - Silver'!G77+'Each Gender - Bronze'!G77 &gt; 0, 'Each Gender - Gold'!G77*'Medal values'!$B$1+'Each Gender - Silver'!G77*'Medal values'!$B$2+'Each Gender - Bronze'!G77*'Medal values'!$B$3, "") + IF(AND(G$1 = F$1, F$2 = "Mixed"), 0.5*F77, 0) + IF(AND(G$1 = H$1, H$2 = "Mixed"), 0.5*H77, 0)</f>
        <v>7.001001</v>
      </c>
      <c r="H77" s="5">
        <f>IF('Each Gender - Gold'!H77+'Each Gender - Silver'!H77+'Each Gender - Bronze'!H77 &gt; 0, 'Each Gender - Gold'!H77*'Medal values'!$B$1+'Each Gender - Silver'!H77*'Medal values'!$B$2+'Each Gender - Bronze'!H77*'Medal values'!$B$3, "") + IF(AND(H$1 = G$1, G$2 = "Mixed"), 0.5*G77, 0) + IF(AND(H$1 = I$1, I$2 = "Mixed"), 0.5*I77, 0)</f>
        <v>7.001001</v>
      </c>
      <c r="I77" s="5">
        <f>IF('Each Gender - Gold'!I77+'Each Gender - Silver'!I77+'Each Gender - Bronze'!I77 &gt; 0, 'Each Gender - Gold'!I77*'Medal values'!$B$1+'Each Gender - Silver'!I77*'Medal values'!$B$2+'Each Gender - Bronze'!I77*'Medal values'!$B$3, "") + IF(AND(I$1 = H$1, H$2 = "Mixed"), 0.5*H77, 0) + IF(AND(I$1 = J$1, J$2 = "Mixed"), 0.5*J77, 0)</f>
        <v>6.002</v>
      </c>
      <c r="J77" s="5">
        <f>IF('Each Gender - Gold'!J77+'Each Gender - Silver'!J77+'Each Gender - Bronze'!J77 &gt; 0, 'Each Gender - Gold'!J77*'Medal values'!$B$1+'Each Gender - Silver'!J77*'Medal values'!$B$2+'Each Gender - Bronze'!J77*'Medal values'!$B$3, "") + IF(AND(J$1 = I$1, I$2 = "Mixed"), 0.5*I77, 0) + IF(AND(J$1 = K$1, K$2 = "Mixed"), 0.5*K77, 0)</f>
        <v>0</v>
      </c>
      <c r="K77" s="5">
        <f>IF('Each Gender - Gold'!K77+'Each Gender - Silver'!K77+'Each Gender - Bronze'!K77 &gt; 0, 'Each Gender - Gold'!K77*'Medal values'!$B$1+'Each Gender - Silver'!K77*'Medal values'!$B$2+'Each Gender - Bronze'!K77*'Medal values'!$B$3, "") + IF(AND(K$1 = J$1, J$2 = "Mixed"), 0.5*J77, 0) + IF(AND(K$1 = L$1, L$2 = "Mixed"), 0.5*L77, 0)</f>
        <v>0</v>
      </c>
      <c r="L77" s="5">
        <f>IF('Each Gender - Gold'!L77+'Each Gender - Silver'!L77+'Each Gender - Bronze'!L77 &gt; 0, 'Each Gender - Gold'!L77*'Medal values'!$B$1+'Each Gender - Silver'!L77*'Medal values'!$B$2+'Each Gender - Bronze'!L77*'Medal values'!$B$3, "") + IF(AND(L$1 = K$1, K$2 = "Mixed"), 0.5*K77, 0) + IF(AND(L$1 = M$1, M$2 = "Mixed"), 0.5*M77, 0)</f>
        <v>5.001001</v>
      </c>
      <c r="M77" s="5">
        <f>IF('Each Gender - Gold'!M77+'Each Gender - Silver'!M77+'Each Gender - Bronze'!M77 &gt; 0, 'Each Gender - Gold'!M77*'Medal values'!$B$1+'Each Gender - Silver'!M77*'Medal values'!$B$2+'Each Gender - Bronze'!M77*'Medal values'!$B$3, "") + IF(AND(M$1 = L$1, L$2 = "Mixed"), 0.5*L77, 0) + IF(AND(M$1 = N$1, N$2 = "Mixed"), 0.5*N77, 0)</f>
        <v>0</v>
      </c>
      <c r="N77" s="5">
        <f>IF('Each Gender - Gold'!N77+'Each Gender - Silver'!N77+'Each Gender - Bronze'!N77 &gt; 0, 'Each Gender - Gold'!N77*'Medal values'!$B$1+'Each Gender - Silver'!N77*'Medal values'!$B$2+'Each Gender - Bronze'!N77*'Medal values'!$B$3, "") + IF(AND(N$1 = M$1, M$2 = "Mixed"), 0.5*M77, 0) + IF(AND(N$1 = O$1, O$2 = "Mixed"), 0.5*O77, 0)</f>
        <v>0</v>
      </c>
      <c r="O77" s="5">
        <f>IF('Each Gender - Gold'!O77+'Each Gender - Silver'!O77+'Each Gender - Bronze'!O77 &gt; 0, 'Each Gender - Gold'!O77*'Medal values'!$B$1+'Each Gender - Silver'!O77*'Medal values'!$B$2+'Each Gender - Bronze'!O77*'Medal values'!$B$3, "") + IF(AND(O$1 = N$1, N$2 = "Mixed"), 0.5*N77, 0) + IF(AND(O$1 = P$1, P$2 = "Mixed"), 0.5*P77, 0)</f>
        <v>0</v>
      </c>
      <c r="P77" s="5">
        <f>IF('Each Gender - Gold'!P77+'Each Gender - Silver'!P77+'Each Gender - Bronze'!P77 &gt; 0, 'Each Gender - Gold'!P77*'Medal values'!$B$1+'Each Gender - Silver'!P77*'Medal values'!$B$2+'Each Gender - Bronze'!P77*'Medal values'!$B$3, "") + IF(AND(P$1 = O$1, O$2 = "Mixed"), 0.5*O77, 0) + IF(AND(P$1 = Q$1, Q$2 = "Mixed"), 0.5*Q77, 0)</f>
        <v>0</v>
      </c>
      <c r="Q77" s="5">
        <f>IF('Each Gender - Gold'!Q77+'Each Gender - Silver'!Q77+'Each Gender - Bronze'!Q77 &gt; 0, 'Each Gender - Gold'!Q77*'Medal values'!$B$1+'Each Gender - Silver'!Q77*'Medal values'!$B$2+'Each Gender - Bronze'!Q77*'Medal values'!$B$3, "") + IF(AND(Q$1 = P$1, P$2 = "Mixed"), 0.5*P77, 0) + IF(AND(Q$1 = R$1, R$2 = "Mixed"), 0.5*R77, 0)</f>
        <v>0</v>
      </c>
      <c r="R77" s="5">
        <f>IF('Each Gender - Gold'!R77+'Each Gender - Silver'!R77+'Each Gender - Bronze'!R77 &gt; 0, 'Each Gender - Gold'!R77*'Medal values'!$B$1+'Each Gender - Silver'!R77*'Medal values'!$B$2+'Each Gender - Bronze'!R77*'Medal values'!$B$3, "") + IF(AND(R$1 = Q$1, Q$2 = "Mixed"), 0.5*Q77, 0) + IF(AND(R$1 = S$1, S$2 = "Mixed"), 0.5*S77, 0)</f>
        <v>0</v>
      </c>
      <c r="S77" s="5">
        <f>IF('Each Gender - Gold'!S77+'Each Gender - Silver'!S77+'Each Gender - Bronze'!S77 &gt; 0, 'Each Gender - Gold'!S77*'Medal values'!$B$1+'Each Gender - Silver'!S77*'Medal values'!$B$2+'Each Gender - Bronze'!S77*'Medal values'!$B$3, "") + IF(AND(S$1 = R$1, R$2 = "Mixed"), 0.5*R77, 0) + IF(AND(S$1 = T$1, T$2 = "Mixed"), 0.5*T77, 0)</f>
        <v>0</v>
      </c>
      <c r="T77" s="5">
        <f>IF('Each Gender - Gold'!T77+'Each Gender - Silver'!T77+'Each Gender - Bronze'!T77 &gt; 0, 'Each Gender - Gold'!T77*'Medal values'!$B$1+'Each Gender - Silver'!T77*'Medal values'!$B$2+'Each Gender - Bronze'!T77*'Medal values'!$B$3, "") + IF(AND(T$1 = S$1, S$2 = "Mixed"), 0.5*S77, 0) + IF(AND(T$1 = U$1, U$2 = "Mixed"), 0.5*U77, 0)</f>
        <v>2.000001</v>
      </c>
      <c r="U77" s="5">
        <f>IF('Each Gender - Gold'!U77+'Each Gender - Silver'!U77+'Each Gender - Bronze'!U77 &gt; 0, 'Each Gender - Gold'!U77*'Medal values'!$B$1+'Each Gender - Silver'!U77*'Medal values'!$B$2+'Each Gender - Bronze'!U77*'Medal values'!$B$3, "") + IF(AND(U$1 = T$1, T$2 = "Mixed"), 0.5*T77, 0) + IF(AND(U$1 = V$1, V$2 = "Mixed"), 0.5*V77, 0)</f>
        <v>0</v>
      </c>
      <c r="V77" s="5">
        <f>IF('Each Gender - Gold'!V77+'Each Gender - Silver'!V77+'Each Gender - Bronze'!V77 &gt; 0, 'Each Gender - Gold'!V77*'Medal values'!$B$1+'Each Gender - Silver'!V77*'Medal values'!$B$2+'Each Gender - Bronze'!V77*'Medal values'!$B$3, "") + IF(AND(V$1 = U$1, U$2 = "Mixed"), 0.5*U77, 0) + IF(AND(V$1 = W$1, W$2 = "Mixed"), 0.5*W77, 0)</f>
        <v>8.001001</v>
      </c>
      <c r="W77" s="5">
        <f>IF('Each Gender - Gold'!W77+'Each Gender - Silver'!W77+'Each Gender - Bronze'!W77 &gt; 0, 'Each Gender - Gold'!W77*'Medal values'!$B$1+'Each Gender - Silver'!W77*'Medal values'!$B$2+'Each Gender - Bronze'!W77*'Medal values'!$B$3, "") + IF(AND(W$1 = V$1, V$2 = "Mixed"), 0.5*V77, 0) + IF(AND(W$1 = X$1, X$2 = "Mixed"), 0.5*X77, 0)</f>
        <v>1</v>
      </c>
      <c r="X77" s="5">
        <f>IF('Each Gender - Gold'!X77+'Each Gender - Silver'!X77+'Each Gender - Bronze'!X77 &gt; 0, 'Each Gender - Gold'!X77*'Medal values'!$B$1+'Each Gender - Silver'!X77*'Medal values'!$B$2+'Each Gender - Bronze'!X77*'Medal values'!$B$3, "") + IF(AND(X$1 = W$1, W$2 = "Mixed"), 0.5*W77, 0) + IF(AND(X$1 = Y$1, Y$2 = "Mixed"), 0.5*Y77, 0)</f>
        <v>0</v>
      </c>
      <c r="Y77" s="5">
        <f>IF('Each Gender - Gold'!Y77+'Each Gender - Silver'!Y77+'Each Gender - Bronze'!Y77 &gt; 0, 'Each Gender - Gold'!Y77*'Medal values'!$B$1+'Each Gender - Silver'!Y77*'Medal values'!$B$2+'Each Gender - Bronze'!Y77*'Medal values'!$B$3, "") + IF(AND(Y$1 = X$1, X$2 = "Mixed"), 0.5*X77, 0) + IF(AND(Y$1 = Z$1, Z$2 = "Mixed"), 0.5*Z77, 0)</f>
        <v>0</v>
      </c>
      <c r="Z77" s="5">
        <f>IF('Each Gender - Gold'!Z77+'Each Gender - Silver'!Z77+'Each Gender - Bronze'!Z77 &gt; 0, 'Each Gender - Gold'!Z77*'Medal values'!$B$1+'Each Gender - Silver'!Z77*'Medal values'!$B$2+'Each Gender - Bronze'!Z77*'Medal values'!$B$3, "") + IF(AND(Z$1 = Y$1, Y$2 = "Mixed"), 0.5*Y77, 0) + IF(AND(Z$1 = AA$1, AA$2 = "Mixed"), 0.5*AA77, 0)</f>
        <v>0</v>
      </c>
      <c r="AA77" s="5">
        <f>IF('Each Gender - Gold'!AA77+'Each Gender - Silver'!AA77+'Each Gender - Bronze'!AA77 &gt; 0, 'Each Gender - Gold'!AA77*'Medal values'!$B$1+'Each Gender - Silver'!AA77*'Medal values'!$B$2+'Each Gender - Bronze'!AA77*'Medal values'!$B$3, "") + IF(AND(AA$1 = Z$1, Z$2 = "Mixed"), 0.5*Z77, 0) + IF(AND(AA$1 = AB$1, AB$2 = "Mixed"), 0.5*AB77, 0)</f>
        <v>0</v>
      </c>
      <c r="AB77" s="5">
        <f>IF('Each Gender - Gold'!AB77+'Each Gender - Silver'!AB77+'Each Gender - Bronze'!AB77 &gt; 0, 'Each Gender - Gold'!AB77*'Medal values'!$B$1+'Each Gender - Silver'!AB77*'Medal values'!$B$2+'Each Gender - Bronze'!AB77*'Medal values'!$B$3, "") + IF(AND(AB$1 = AA$1, AA$2 = "Mixed"), 0.5*AA77, 0) + IF(AND(AB$1 = AC$1, AC$2 = "Mixed"), 0.5*AC77, 0)</f>
        <v>0</v>
      </c>
      <c r="AC77" s="5">
        <f>IF('Each Gender - Gold'!AC77+'Each Gender - Silver'!AC77+'Each Gender - Bronze'!AC77 &gt; 0, 'Each Gender - Gold'!AC77*'Medal values'!$B$1+'Each Gender - Silver'!AC77*'Medal values'!$B$2+'Each Gender - Bronze'!AC77*'Medal values'!$B$3, "") + IF(AND(AC$1 = AB$1, AB$2 = "Mixed"), 0.5*AB77, 0) + IF(AND(AC$1 = AD$1, AD$2 = "Mixed"), 0.5*AD77, 0)</f>
        <v>0</v>
      </c>
      <c r="AD77" s="5">
        <f>IF('Each Gender - Gold'!AD77+'Each Gender - Silver'!AD77+'Each Gender - Bronze'!AD77 &gt; 0, 'Each Gender - Gold'!AD77*'Medal values'!$B$1+'Each Gender - Silver'!AD77*'Medal values'!$B$2+'Each Gender - Bronze'!AD77*'Medal values'!$B$3, "") + IF(AND(AD$1 = AC$1, AC$2 = "Mixed"), 0.5*AC77, 0) + IF(AND(AD$1 = AE$1, AE$2 = "Mixed"), 0.5*AE77, 0)</f>
        <v>0</v>
      </c>
      <c r="AE77" s="5">
        <f>IF('Each Gender - Gold'!AE77+'Each Gender - Silver'!AE77+'Each Gender - Bronze'!AE77 &gt; 0, 'Each Gender - Gold'!AE77*'Medal values'!$B$1+'Each Gender - Silver'!AE77*'Medal values'!$B$2+'Each Gender - Bronze'!AE77*'Medal values'!$B$3, "") + IF(AND(AE$1 = AD$1, AD$2 = "Mixed"), 0.5*AD77, 0) + IF(AND(AE$1 = AF$1, AF$2 = "Mixed"), 0.5*AF77, 0)</f>
        <v>0</v>
      </c>
      <c r="AF77" s="5">
        <f>IF('Each Gender - Gold'!AF77+'Each Gender - Silver'!AF77+'Each Gender - Bronze'!AF77 &gt; 0, 'Each Gender - Gold'!AF77*'Medal values'!$B$1+'Each Gender - Silver'!AF77*'Medal values'!$B$2+'Each Gender - Bronze'!AF77*'Medal values'!$B$3, "") + IF(AND(AF$1 = AE$1, AE$2 = "Mixed"), 0.5*AE77, 0) + IF(AND(AF$1 = AG$1, AG$2 = "Mixed"), 0.5*AG77, 0)</f>
        <v>0</v>
      </c>
      <c r="AG77" s="5">
        <f>IF('Each Gender - Gold'!AG77+'Each Gender - Silver'!AG77+'Each Gender - Bronze'!AG77 &gt; 0, 'Each Gender - Gold'!AG77*'Medal values'!$B$1+'Each Gender - Silver'!AG77*'Medal values'!$B$2+'Each Gender - Bronze'!AG77*'Medal values'!$B$3, "") + IF(AND(AG$1 = AF$1, AF$2 = "Mixed"), 0.5*AF77, 0) + IF(AND(AG$1 = AH$1, AH$2 = "Mixed"), 0.5*AH77, 0)</f>
        <v>0</v>
      </c>
      <c r="AH77" s="5">
        <f>IF('Each Gender - Gold'!AH77+'Each Gender - Silver'!AH77+'Each Gender - Bronze'!AH77 &gt; 0, 'Each Gender - Gold'!AH77*'Medal values'!$B$1+'Each Gender - Silver'!AH77*'Medal values'!$B$2+'Each Gender - Bronze'!AH77*'Medal values'!$B$3, "") + IF(AND(AH$1 = AG$1, AG$2 = "Mixed"), 0.5*AG77, 0) + IF(AND(AH$1 = AI$1, AI$2 = "Mixed"), 0.5*AI77, 0)</f>
        <v>0</v>
      </c>
      <c r="AI77" s="5">
        <f>IF('Each Gender - Gold'!AI77+'Each Gender - Silver'!AI77+'Each Gender - Bronze'!AI77 &gt; 0, 'Each Gender - Gold'!AI77*'Medal values'!$B$1+'Each Gender - Silver'!AI77*'Medal values'!$B$2+'Each Gender - Bronze'!AI77*'Medal values'!$B$3, "") + IF(AND(AI$1 = AH$1, AH$2 = "Mixed"), 0.5*AH77, 0) + IF(AND(AI$1 = AJ$1, AJ$2 = "Mixed"), 0.5*AJ77, 0)</f>
        <v>0</v>
      </c>
      <c r="AJ77" s="5">
        <f>IF('Each Gender - Gold'!AJ77+'Each Gender - Silver'!AJ77+'Each Gender - Bronze'!AJ77 &gt; 0, 'Each Gender - Gold'!AJ77*'Medal values'!$B$1+'Each Gender - Silver'!AJ77*'Medal values'!$B$2+'Each Gender - Bronze'!AJ77*'Medal values'!$B$3, "") + IF(AND(AJ$1 = AI$1, AI$2 = "Mixed"), 0.5*AI77, 0) + IF(AND(AJ$1 = AK$1, AK$2 = "Mixed"), 0.5*AK77, 0)</f>
        <v>0</v>
      </c>
      <c r="AK77" s="5">
        <f>IF('Each Gender - Gold'!AK77+'Each Gender - Silver'!AK77+'Each Gender - Bronze'!AK77 &gt; 0, 'Each Gender - Gold'!AK77*'Medal values'!$B$1+'Each Gender - Silver'!AK77*'Medal values'!$B$2+'Each Gender - Bronze'!AK77*'Medal values'!$B$3, "") + IF(AND(AK$1 = AJ$1, AJ$2 = "Mixed"), 0.5*AJ77, 0) + IF(AND(AK$1 = AL$1, AL$2 = "Mixed"), 0.5*AL77, 0)</f>
        <v>2</v>
      </c>
      <c r="AL77" s="5">
        <f>IF('Each Gender - Gold'!AL77+'Each Gender - Silver'!AL77+'Each Gender - Bronze'!AL77 &gt; 0, 'Each Gender - Gold'!AL77*'Medal values'!$B$1+'Each Gender - Silver'!AL77*'Medal values'!$B$2+'Each Gender - Bronze'!AL77*'Medal values'!$B$3, "") + IF(AND(AL$1 = AK$1, AK$2 = "Mixed"), 0.5*AK77, 0) + IF(AND(AL$1 = AM$1, AM$2 = "Mixed"), 0.5*AM77, 0)</f>
        <v>1</v>
      </c>
      <c r="AM77" s="5">
        <f>IF('Each Gender - Gold'!AM77+'Each Gender - Silver'!AM77+'Each Gender - Bronze'!AM77 &gt; 0, 'Each Gender - Gold'!AM77*'Medal values'!$B$1+'Each Gender - Silver'!AM77*'Medal values'!$B$2+'Each Gender - Bronze'!AM77*'Medal values'!$B$3, "") + IF(AND(AM$1 = AL$1, AL$2 = "Mixed"), 0.5*AL77, 0) + IF(AND(AM$1 = AN$1, AN$2 = "Mixed"), 0.5*AN77, 0)</f>
        <v>0</v>
      </c>
      <c r="AN77" s="5">
        <f>IF('Each Gender - Gold'!AN77+'Each Gender - Silver'!AN77+'Each Gender - Bronze'!AN77 &gt; 0, 'Each Gender - Gold'!AN77*'Medal values'!$B$1+'Each Gender - Silver'!AN77*'Medal values'!$B$2+'Each Gender - Bronze'!AN77*'Medal values'!$B$3, "") + IF(AND(AN$1 = AM$1, AM$2 = "Mixed"), 0.5*AM77, 0) + IF(AND(AN$1 = AO$1, AO$2 = "Mixed"), 0.5*AO77, 0)</f>
        <v>0</v>
      </c>
      <c r="AO77" s="5">
        <f>IF('Each Gender - Gold'!AO77+'Each Gender - Silver'!AO77+'Each Gender - Bronze'!AO77 &gt; 0, 'Each Gender - Gold'!AO77*'Medal values'!$B$1+'Each Gender - Silver'!AO77*'Medal values'!$B$2+'Each Gender - Bronze'!AO77*'Medal values'!$B$3, "") + IF(AND(AO$1 = AN$1, AN$2 = "Mixed"), 0.5*AN77, 0) + IF(AND(AO$1 = AP$1, AP$2 = "Mixed"), 0.5*AP77, 0)</f>
        <v>4.000002</v>
      </c>
      <c r="AP77" s="5">
        <f>IF('Each Gender - Gold'!AP77+'Each Gender - Silver'!AP77+'Each Gender - Bronze'!AP77 &gt; 0, 'Each Gender - Gold'!AP77*'Medal values'!$B$1+'Each Gender - Silver'!AP77*'Medal values'!$B$2+'Each Gender - Bronze'!AP77*'Medal values'!$B$3, "") + IF(AND(AP$1 = AO$1, AO$2 = "Mixed"), 0.5*AO77, 0) + IF(AND(AP$1 = AQ$1, AQ$2 = "Mixed"), 0.5*AQ77, 0)</f>
        <v>14.003002</v>
      </c>
      <c r="AQ77" s="5">
        <f>IF('Each Gender - Gold'!AQ77+'Each Gender - Silver'!AQ77+'Each Gender - Bronze'!AQ77 &gt; 0, 'Each Gender - Gold'!AQ77*'Medal values'!$B$1+'Each Gender - Silver'!AQ77*'Medal values'!$B$2+'Each Gender - Bronze'!AQ77*'Medal values'!$B$3, "") + IF(AND(AQ$1 = AP$1, AP$2 = "Mixed"), 0.5*AP77, 0) + IF(AND(AQ$1 = AR$1, AR$2 = "Mixed"), 0.5*AR77, 0)</f>
        <v>0</v>
      </c>
      <c r="AR77" s="5">
        <f>IF('Each Gender - Gold'!AR77+'Each Gender - Silver'!AR77+'Each Gender - Bronze'!AR77 &gt; 0, 'Each Gender - Gold'!AR77*'Medal values'!$B$1+'Each Gender - Silver'!AR77*'Medal values'!$B$2+'Each Gender - Bronze'!AR77*'Medal values'!$B$3, "") + IF(AND(AR$1 = AQ$1, AQ$2 = "Mixed"), 0.5*AQ77, 0) + IF(AND(AR$1 = AS$1, AS$2 = "Mixed"), 0.5*AS77, 0)</f>
        <v>0</v>
      </c>
      <c r="AS77" s="5">
        <f>IF('Each Gender - Gold'!AS77+'Each Gender - Silver'!AS77+'Each Gender - Bronze'!AS77 &gt; 0, 'Each Gender - Gold'!AS77*'Medal values'!$B$1+'Each Gender - Silver'!AS77*'Medal values'!$B$2+'Each Gender - Bronze'!AS77*'Medal values'!$B$3, "") + IF(AND(AS$1 = AR$1, AR$2 = "Mixed"), 0.5*AR77, 0) + IF(AND(AS$1 = AT$1, AT$2 = "Mixed"), 0.5*AT77, 0)</f>
        <v>0</v>
      </c>
      <c r="AT77" s="5">
        <f>IF('Each Gender - Gold'!AT77+'Each Gender - Silver'!AT77+'Each Gender - Bronze'!AT77 &gt; 0, 'Each Gender - Gold'!AT77*'Medal values'!$B$1+'Each Gender - Silver'!AT77*'Medal values'!$B$2+'Each Gender - Bronze'!AT77*'Medal values'!$B$3, "") + IF(AND(AT$1 = AS$1, AS$2 = "Mixed"), 0.5*AS77, 0) + IF(AND(AT$1 = AU$1, AU$2 = "Mixed"), 0.5*AU77, 0)</f>
        <v>0</v>
      </c>
      <c r="AU77" s="5">
        <f>IF('Each Gender - Gold'!AU77+'Each Gender - Silver'!AU77+'Each Gender - Bronze'!AU77 &gt; 0, 'Each Gender - Gold'!AU77*'Medal values'!$B$1+'Each Gender - Silver'!AU77*'Medal values'!$B$2+'Each Gender - Bronze'!AU77*'Medal values'!$B$3, "") + IF(AND(AU$1 = AT$1, AT$2 = "Mixed"), 0.5*AT77, 0) + IF(AND(AU$1 = AV$1, AV$2 = "Mixed"), 0.5*AV77, 0)</f>
        <v>0</v>
      </c>
      <c r="AV77" s="5">
        <f>IF('Each Gender - Gold'!AV77+'Each Gender - Silver'!AV77+'Each Gender - Bronze'!AV77 &gt; 0, 'Each Gender - Gold'!AV77*'Medal values'!$B$1+'Each Gender - Silver'!AV77*'Medal values'!$B$2+'Each Gender - Bronze'!AV77*'Medal values'!$B$3, "") + IF(AND(AV$1 = AU$1, AU$2 = "Mixed"), 0.5*AU77, 0) + IF(AND(AV$1 = AW$1, AW$2 = "Mixed"), 0.5*AW77, 0)</f>
        <v>2.000001</v>
      </c>
      <c r="AW77" s="5">
        <f>IF('Each Gender - Gold'!AW77+'Each Gender - Silver'!AW77+'Each Gender - Bronze'!AW77 &gt; 0, 'Each Gender - Gold'!AW77*'Medal values'!$B$1+'Each Gender - Silver'!AW77*'Medal values'!$B$2+'Each Gender - Bronze'!AW77*'Medal values'!$B$3, "") + IF(AND(AW$1 = AV$1, AV$2 = "Mixed"), 0.5*AV77, 0) + IF(AND(AW$1 = AX$1, AX$2 = "Mixed"), 0.5*AX77, 0)</f>
        <v>0</v>
      </c>
      <c r="AX77" s="5">
        <f>IF('Each Gender - Gold'!AX77+'Each Gender - Silver'!AX77+'Each Gender - Bronze'!AX77 &gt; 0, 'Each Gender - Gold'!AX77*'Medal values'!$B$1+'Each Gender - Silver'!AX77*'Medal values'!$B$2+'Each Gender - Bronze'!AX77*'Medal values'!$B$3, "") + IF(AND(AX$1 = AW$1, AW$2 = "Mixed"), 0.5*AW77, 0) + IF(AND(AX$1 = AY$1, AY$2 = "Mixed"), 0.5*AY77, 0)</f>
        <v>0</v>
      </c>
      <c r="AY77" s="5">
        <f>IF('Each Gender - Gold'!AY77+'Each Gender - Silver'!AY77+'Each Gender - Bronze'!AY77 &gt; 0, 'Each Gender - Gold'!AY77*'Medal values'!$B$1+'Each Gender - Silver'!AY77*'Medal values'!$B$2+'Each Gender - Bronze'!AY77*'Medal values'!$B$3, "") + IF(AND(AY$1 = AX$1, AX$2 = "Mixed"), 0.5*AX77, 0) + IF(AND(AY$1 = AZ$1, AZ$2 = "Mixed"), 0.5*AZ77, 0)</f>
        <v>2</v>
      </c>
      <c r="AZ77" s="5">
        <f>IF('Each Gender - Gold'!AZ77+'Each Gender - Silver'!AZ77+'Each Gender - Bronze'!AZ77 &gt; 0, 'Each Gender - Gold'!AZ77*'Medal values'!$B$1+'Each Gender - Silver'!AZ77*'Medal values'!$B$2+'Each Gender - Bronze'!AZ77*'Medal values'!$B$3, "") + IF(AND(AZ$1 = AY$1, AY$2 = "Mixed"), 0.5*AY77, 0) + IF(AND(AZ$1 = BA$1, BA$2 = "Mixed"), 0.5*BA77, 0)</f>
        <v>0</v>
      </c>
      <c r="BA77" s="5">
        <f>IF('Each Gender - Gold'!BA77+'Each Gender - Silver'!BA77+'Each Gender - Bronze'!BA77 &gt; 0, 'Each Gender - Gold'!BA77*'Medal values'!$B$1+'Each Gender - Silver'!BA77*'Medal values'!$B$2+'Each Gender - Bronze'!BA77*'Medal values'!$B$3, "") + IF(AND(BA$1 = AZ$1, AZ$2 = "Mixed"), 0.5*AZ77, 0) + IF(AND(BA$1 = BB$1, BB$2 = "Mixed"), 0.5*BB77, 0)</f>
        <v>1</v>
      </c>
      <c r="BB77" s="5">
        <f>IF('Each Gender - Gold'!BB77+'Each Gender - Silver'!BB77+'Each Gender - Bronze'!BB77 &gt; 0, 'Each Gender - Gold'!BB77*'Medal values'!$B$1+'Each Gender - Silver'!BB77*'Medal values'!$B$2+'Each Gender - Bronze'!BB77*'Medal values'!$B$3, "") + IF(AND(BB$1 = BA$1, BA$2 = "Mixed"), 0.5*BA77, 0) + IF(AND(BB$1 = BC$1, BC$2 = "Mixed"), 0.5*BC77, 0)</f>
        <v>0</v>
      </c>
      <c r="BC77" s="5">
        <f>IF('Each Gender - Gold'!BC77+'Each Gender - Silver'!BC77+'Each Gender - Bronze'!BC77 &gt; 0, 'Each Gender - Gold'!BC77*'Medal values'!$B$1+'Each Gender - Silver'!BC77*'Medal values'!$B$2+'Each Gender - Bronze'!BC77*'Medal values'!$B$3, "") + IF(AND(BC$1 = BB$1, BB$2 = "Mixed"), 0.5*BB77, 0) + IF(AND(BC$1 = BD$1, BD$2 = "Mixed"), 0.5*BD77, 0)</f>
        <v>0</v>
      </c>
      <c r="BD77" s="5">
        <f>IF('Each Gender - Gold'!BD77+'Each Gender - Silver'!BD77+'Each Gender - Bronze'!BD77 &gt; 0, 'Each Gender - Gold'!BD77*'Medal values'!$B$1+'Each Gender - Silver'!BD77*'Medal values'!$B$2+'Each Gender - Bronze'!BD77*'Medal values'!$B$3, "") + IF(AND(BD$1 = BC$1, BC$2 = "Mixed"), 0.5*BC77, 0) + IF(AND(BD$1 = BE$1, BE$2 = "Mixed"), 0.5*BE77, 0)</f>
        <v>0</v>
      </c>
      <c r="BE77" s="5">
        <f>IF('Each Gender - Gold'!BE77+'Each Gender - Silver'!BE77+'Each Gender - Bronze'!BE77 &gt; 0, 'Each Gender - Gold'!BE77*'Medal values'!$B$1+'Each Gender - Silver'!BE77*'Medal values'!$B$2+'Each Gender - Bronze'!BE77*'Medal values'!$B$3, "") + IF(AND(BE$1 = BD$1, BD$2 = "Mixed"), 0.5*BD77, 0) + IF(AND(BE$1 = BF$1, BF$2 = "Mixed"), 0.5*BF77, 0)</f>
        <v>0</v>
      </c>
      <c r="BF77" s="5">
        <f>IF('Each Gender - Gold'!BF77+'Each Gender - Silver'!BF77+'Each Gender - Bronze'!BF77 &gt; 0, 'Each Gender - Gold'!BF77*'Medal values'!$B$1+'Each Gender - Silver'!BF77*'Medal values'!$B$2+'Each Gender - Bronze'!BF77*'Medal values'!$B$3, "") + IF(AND(BF$1 = BE$1, BE$2 = "Mixed"), 0.5*BE77, 0) + IF(AND(BF$1 = BG$1, BG$2 = "Mixed"), 0.5*BG77, 0)</f>
        <v>0</v>
      </c>
      <c r="BG77" s="5">
        <f>IF('Each Gender - Gold'!BG77+'Each Gender - Silver'!BG77+'Each Gender - Bronze'!BG77 &gt; 0, 'Each Gender - Gold'!BG77*'Medal values'!$B$1+'Each Gender - Silver'!BG77*'Medal values'!$B$2+'Each Gender - Bronze'!BG77*'Medal values'!$B$3, "") + IF(AND(BG$1 = BF$1, BF$2 = "Mixed"), 0.5*BF77, 0) + IF(AND(BG$1 = BH$1, BH$2 = "Mixed"), 0.5*BH77, 0)</f>
        <v>0</v>
      </c>
      <c r="BH77" s="5">
        <f>IF('Each Gender - Gold'!BH77+'Each Gender - Silver'!BH77+'Each Gender - Bronze'!BH77 &gt; 0, 'Each Gender - Gold'!BH77*'Medal values'!$B$1+'Each Gender - Silver'!BH77*'Medal values'!$B$2+'Each Gender - Bronze'!BH77*'Medal values'!$B$3, "") + IF(AND(BH$1 = BG$1, BG$2 = "Mixed"), 0.5*BG77, 0) + IF(AND(BH$1 = BI$1, BI$2 = "Mixed"), 0.5*BI77, 0)</f>
        <v>4.000002</v>
      </c>
      <c r="BI77" s="5">
        <f>IF('Each Gender - Gold'!BI77+'Each Gender - Silver'!BI77+'Each Gender - Bronze'!BI77 &gt; 0, 'Each Gender - Gold'!BI77*'Medal values'!$B$1+'Each Gender - Silver'!BI77*'Medal values'!$B$2+'Each Gender - Bronze'!BI77*'Medal values'!$B$3, "") + IF(AND(BI$1 = BH$1, BH$2 = "Mixed"), 0.5*BH77, 0) + IF(AND(BI$1 = BJ$1, BJ$2 = "Mixed"), 0.5*BJ77, 0)</f>
        <v>0</v>
      </c>
      <c r="BJ77" s="5">
        <f>IF('Each Gender - Gold'!BJ77+'Each Gender - Silver'!BJ77+'Each Gender - Bronze'!BJ77 &gt; 0, 'Each Gender - Gold'!BJ77*'Medal values'!$B$1+'Each Gender - Silver'!BJ77*'Medal values'!$B$2+'Each Gender - Bronze'!BJ77*'Medal values'!$B$3, "") + IF(AND(BJ$1 = BI$1, BI$2 = "Mixed"), 0.5*BI77, 0) + IF(AND(BJ$1 = BK$1, BK$2 = "Mixed"), 0.5*BK77, 0)</f>
        <v>4.000002</v>
      </c>
      <c r="BK77" s="5">
        <f>IF('Each Gender - Gold'!BK77+'Each Gender - Silver'!BK77+'Each Gender - Bronze'!BK77 &gt; 0, 'Each Gender - Gold'!BK77*'Medal values'!$B$1+'Each Gender - Silver'!BK77*'Medal values'!$B$2+'Each Gender - Bronze'!BK77*'Medal values'!$B$3, "") + IF(AND(BK$1 = BJ$1, BJ$2 = "Mixed"), 0.5*BJ77, 0) + IF(AND(BK$1 = BL$1, BL$2 = "Mixed"), 0.5*BL77, 0)</f>
        <v>0</v>
      </c>
      <c r="BL77" s="5">
        <f>IF('Each Gender - Gold'!BL77+'Each Gender - Silver'!BL77+'Each Gender - Bronze'!BL77 &gt; 0, 'Each Gender - Gold'!BL77*'Medal values'!$B$1+'Each Gender - Silver'!BL77*'Medal values'!$B$2+'Each Gender - Bronze'!BL77*'Medal values'!$B$3, "") + IF(AND(BL$1 = BK$1, BK$2 = "Mixed"), 0.5*BK77, 0) + IF(AND(BL$1 = BM$1, BM$2 = "Mixed"), 0.5*BM77, 0)</f>
        <v>0</v>
      </c>
      <c r="BM77" s="5">
        <f>IF('Each Gender - Gold'!BM77+'Each Gender - Silver'!BM77+'Each Gender - Bronze'!BM77 &gt; 0, 'Each Gender - Gold'!BM77*'Medal values'!$B$1+'Each Gender - Silver'!BM77*'Medal values'!$B$2+'Each Gender - Bronze'!BM77*'Medal values'!$B$3, "") + IF(AND(BM$1 = BL$1, BL$2 = "Mixed"), 0.5*BL77, 0) + IF(AND(BM$1 = BN$1, BN$2 = "Mixed"), 0.5*BN77, 0)</f>
        <v>0</v>
      </c>
      <c r="BN77" s="5">
        <f>IF('Each Gender - Gold'!BN77+'Each Gender - Silver'!BN77+'Each Gender - Bronze'!BN77 &gt; 0, 'Each Gender - Gold'!BN77*'Medal values'!$B$1+'Each Gender - Silver'!BN77*'Medal values'!$B$2+'Each Gender - Bronze'!BN77*'Medal values'!$B$3, "") + IF(AND(BN$1 = BM$1, BM$2 = "Mixed"), 0.5*BM77, 0) + IF(AND(BN$1 = BO$1, BO$2 = "Mixed"), 0.5*BO77, 0)</f>
        <v>0</v>
      </c>
      <c r="BO77" s="5">
        <f>IF('Each Gender - Gold'!BO77+'Each Gender - Silver'!BO77+'Each Gender - Bronze'!BO77 &gt; 0, 'Each Gender - Gold'!BO77*'Medal values'!$B$1+'Each Gender - Silver'!BO77*'Medal values'!$B$2+'Each Gender - Bronze'!BO77*'Medal values'!$B$3, "") + IF(AND(BO$1 = BN$1, BN$2 = "Mixed"), 0.5*BN77, 0) + IF(AND(BO$1 = BP$1, BP$2 = "Mixed"), 0.5*BP77, 0)</f>
        <v>0</v>
      </c>
      <c r="BP77" s="5">
        <f>IF('Each Gender - Gold'!BP77+'Each Gender - Silver'!BP77+'Each Gender - Bronze'!BP77 &gt; 0, 'Each Gender - Gold'!BP77*'Medal values'!$B$1+'Each Gender - Silver'!BP77*'Medal values'!$B$2+'Each Gender - Bronze'!BP77*'Medal values'!$B$3, "") + IF(AND(BP$1 = BO$1, BO$2 = "Mixed"), 0.5*BO77, 0) + IF(AND(BP$1 = BQ$1, BQ$2 = "Mixed"), 0.5*BQ77, 0)</f>
        <v>3.5000015</v>
      </c>
      <c r="BQ77" s="5">
        <f>IF('Each Gender - Gold'!BQ77+'Each Gender - Silver'!BQ77+'Each Gender - Bronze'!BQ77 &gt; 0, 'Each Gender - Gold'!BQ77*'Medal values'!$B$1+'Each Gender - Silver'!BQ77*'Medal values'!$B$2+'Each Gender - Bronze'!BQ77*'Medal values'!$B$3, "") + IF(AND(BQ$1 = BP$1, BP$2 = "Mixed"), 0.5*BP77, 0) + IF(AND(BQ$1 = BR$1, BR$2 = "Mixed"), 0.5*BR77, 0)</f>
        <v>3.000001</v>
      </c>
      <c r="BR77" s="5">
        <f>IF('Each Gender - Gold'!BR77+'Each Gender - Silver'!BR77+'Each Gender - Bronze'!BR77 &gt; 0, 'Each Gender - Gold'!BR77*'Medal values'!$B$1+'Each Gender - Silver'!BR77*'Medal values'!$B$2+'Each Gender - Bronze'!BR77*'Medal values'!$B$3, "") + IF(AND(BR$1 = BQ$1, BQ$2 = "Mixed"), 0.5*BQ77, 0) + IF(AND(BR$1 = BS$1, BS$2 = "Mixed"), 0.5*BS77, 0)</f>
        <v>12.5020025</v>
      </c>
      <c r="BS77" s="5">
        <f>IF('Each Gender - Gold'!BS77+'Each Gender - Silver'!BS77+'Each Gender - Bronze'!BS77 &gt; 0, 'Each Gender - Gold'!BS77*'Medal values'!$B$1+'Each Gender - Silver'!BS77*'Medal values'!$B$2+'Each Gender - Bronze'!BS77*'Medal values'!$B$3, "") + IF(AND(BS$1 = BR$1, BR$2 = "Mixed"), 0.5*BR77, 0) + IF(AND(BS$1 = BT$1, BT$2 = "Mixed"), 0.5*BT77, 0)</f>
        <v>0</v>
      </c>
      <c r="BT77" s="5">
        <f>IF('Each Gender - Gold'!BT77+'Each Gender - Silver'!BT77+'Each Gender - Bronze'!BT77 &gt; 0, 'Each Gender - Gold'!BT77*'Medal values'!$B$1+'Each Gender - Silver'!BT77*'Medal values'!$B$2+'Each Gender - Bronze'!BT77*'Medal values'!$B$3, "") + IF(AND(BT$1 = BS$1, BS$2 = "Mixed"), 0.5*BS77, 0) + IF(AND(BT$1 = BU$1, BU$2 = "Mixed"), 0.5*BU77, 0)</f>
        <v>0</v>
      </c>
      <c r="BU77" s="5">
        <f>IF('Each Gender - Gold'!BU77+'Each Gender - Silver'!BU77+'Each Gender - Bronze'!BU77 &gt; 0, 'Each Gender - Gold'!BU77*'Medal values'!$B$1+'Each Gender - Silver'!BU77*'Medal values'!$B$2+'Each Gender - Bronze'!BU77*'Medal values'!$B$3, "") + IF(AND(BU$1 = BT$1, BT$2 = "Mixed"), 0.5*BT77, 0) + IF(AND(BU$1 = BV$1, BV$2 = "Mixed"), 0.5*BV77, 0)</f>
        <v>0</v>
      </c>
      <c r="BV77" s="5">
        <f>IF('Each Gender - Gold'!BV77+'Each Gender - Silver'!BV77+'Each Gender - Bronze'!BV77 &gt; 0, 'Each Gender - Gold'!BV77*'Medal values'!$B$1+'Each Gender - Silver'!BV77*'Medal values'!$B$2+'Each Gender - Bronze'!BV77*'Medal values'!$B$3, "") + IF(AND(BV$1 = BU$1, BU$2 = "Mixed"), 0.5*BU77, 0) + IF(AND(BV$1 = BW$1, BW$2 = "Mixed"), 0.5*BW77, 0)</f>
        <v>0</v>
      </c>
      <c r="BW77" s="5">
        <f>IF('Each Gender - Gold'!BW77+'Each Gender - Silver'!BW77+'Each Gender - Bronze'!BW77 &gt; 0, 'Each Gender - Gold'!BW77*'Medal values'!$B$1+'Each Gender - Silver'!BW77*'Medal values'!$B$2+'Each Gender - Bronze'!BW77*'Medal values'!$B$3, "") + IF(AND(BW$1 = BV$1, BV$2 = "Mixed"), 0.5*BV77, 0) + IF(AND(BW$1 = BX$1, BX$2 = "Mixed"), 0.5*BX77, 0)</f>
        <v>0</v>
      </c>
      <c r="BX77" s="5">
        <f>IF('Each Gender - Gold'!BX77+'Each Gender - Silver'!BX77+'Each Gender - Bronze'!BX77 &gt; 0, 'Each Gender - Gold'!BX77*'Medal values'!$B$1+'Each Gender - Silver'!BX77*'Medal values'!$B$2+'Each Gender - Bronze'!BX77*'Medal values'!$B$3, "") + IF(AND(BX$1 = BW$1, BW$2 = "Mixed"), 0.5*BW77, 0) + IF(AND(BX$1 = BY$1, BY$2 = "Mixed"), 0.5*BY77, 0)</f>
        <v>0</v>
      </c>
      <c r="BY77" s="5">
        <f>IF('Each Gender - Gold'!BY77+'Each Gender - Silver'!BY77+'Each Gender - Bronze'!BY77 &gt; 0, 'Each Gender - Gold'!BY77*'Medal values'!$B$1+'Each Gender - Silver'!BY77*'Medal values'!$B$2+'Each Gender - Bronze'!BY77*'Medal values'!$B$3, "") + IF(AND(BY$1 = BX$1, BX$2 = "Mixed"), 0.5*BX77, 0) + IF(AND(BY$1 = BZ$1, BZ$2 = "Mixed"), 0.5*BZ77, 0)</f>
        <v>11.002002</v>
      </c>
      <c r="BZ77" s="5">
        <f>IF('Each Gender - Gold'!BZ77+'Each Gender - Silver'!BZ77+'Each Gender - Bronze'!BZ77 &gt; 0, 'Each Gender - Gold'!BZ77*'Medal values'!$B$1+'Each Gender - Silver'!BZ77*'Medal values'!$B$2+'Each Gender - Bronze'!BZ77*'Medal values'!$B$3, "") + IF(AND(BZ$1 = BY$1, BY$2 = "Mixed"), 0.5*BY77, 0) + IF(AND(BZ$1 = CA$1, CA$2 = "Mixed"), 0.5*CA77, 0)</f>
        <v>0</v>
      </c>
      <c r="CA77" s="5">
        <f>IF('Each Gender - Gold'!CA77+'Each Gender - Silver'!CA77+'Each Gender - Bronze'!CA77 &gt; 0, 'Each Gender - Gold'!CA77*'Medal values'!$B$1+'Each Gender - Silver'!CA77*'Medal values'!$B$2+'Each Gender - Bronze'!CA77*'Medal values'!$B$3, "") + IF(AND(CA$1 = BZ$1, BZ$2 = "Mixed"), 0.5*BZ77, 0) + IF(AND(CA$1 = CB$1, CB$2 = "Mixed"), 0.5*CB77, 0)</f>
        <v>0</v>
      </c>
      <c r="CB77" s="5">
        <f>IF('Each Gender - Gold'!CB77+'Each Gender - Silver'!CB77+'Each Gender - Bronze'!CB77 &gt; 0, 'Each Gender - Gold'!CB77*'Medal values'!$B$1+'Each Gender - Silver'!CB77*'Medal values'!$B$2+'Each Gender - Bronze'!CB77*'Medal values'!$B$3, "") + IF(AND(CB$1 = CA$1, CA$2 = "Mixed"), 0.5*CA77, 0) + IF(AND(CB$1 = CC$1, CC$2 = "Mixed"), 0.5*CC77, 0)</f>
        <v>0</v>
      </c>
      <c r="CC77" s="5">
        <f>IF('Each Gender - Gold'!CC77+'Each Gender - Silver'!CC77+'Each Gender - Bronze'!CC77 &gt; 0, 'Each Gender - Gold'!CC77*'Medal values'!$B$1+'Each Gender - Silver'!CC77*'Medal values'!$B$2+'Each Gender - Bronze'!CC77*'Medal values'!$B$3, "") + IF(AND(CC$1 = CB$1, CB$2 = "Mixed"), 0.5*CB77, 0) + IF(AND(CC$1 = CD$1, CD$2 = "Mixed"), 0.5*CD77, 0)</f>
        <v>0</v>
      </c>
      <c r="CD77" s="5">
        <f>IF('Each Gender - Gold'!CD77+'Each Gender - Silver'!CD77+'Each Gender - Bronze'!CD77 &gt; 0, 'Each Gender - Gold'!CD77*'Medal values'!$B$1+'Each Gender - Silver'!CD77*'Medal values'!$B$2+'Each Gender - Bronze'!CD77*'Medal values'!$B$3, "") + IF(AND(CD$1 = CC$1, CC$2 = "Mixed"), 0.5*CC77, 0) + IF(AND(CD$1 = CE$1, CE$2 = "Mixed"), 0.5*CE77, 0)</f>
        <v>0</v>
      </c>
      <c r="CE77" s="5">
        <f>IF('Each Gender - Gold'!CE77+'Each Gender - Silver'!CE77+'Each Gender - Bronze'!CE77 &gt; 0, 'Each Gender - Gold'!CE77*'Medal values'!$B$1+'Each Gender - Silver'!CE77*'Medal values'!$B$2+'Each Gender - Bronze'!CE77*'Medal values'!$B$3, "") + IF(AND(CE$1 = CD$1, CD$2 = "Mixed"), 0.5*CD77, 0) + IF(AND(CE$1 = CF$1, CF$2 = "Mixed"), 0.5*CF77, 0)</f>
        <v>7.002</v>
      </c>
      <c r="CF77" s="5">
        <f>IF('Each Gender - Gold'!CF77+'Each Gender - Silver'!CF77+'Each Gender - Bronze'!CF77 &gt; 0, 'Each Gender - Gold'!CF77*'Medal values'!$B$1+'Each Gender - Silver'!CF77*'Medal values'!$B$2+'Each Gender - Bronze'!CF77*'Medal values'!$B$3, "") + IF(AND(CF$1 = CE$1, CE$2 = "Mixed"), 0.5*CE77, 0) + IF(AND(CF$1 = CG$1, CG$2 = "Mixed"), 0.5*CG77, 0)</f>
        <v>2.000001</v>
      </c>
      <c r="CG77" s="5">
        <f>IF('Each Gender - Gold'!CG77+'Each Gender - Silver'!CG77+'Each Gender - Bronze'!CG77 &gt; 0, 'Each Gender - Gold'!CG77*'Medal values'!$B$1+'Each Gender - Silver'!CG77*'Medal values'!$B$2+'Each Gender - Bronze'!CG77*'Medal values'!$B$3, "") + IF(AND(CG$1 = CF$1, CF$2 = "Mixed"), 0.5*CF77, 0) + IF(AND(CG$1 = CH$1, CH$2 = "Mixed"), 0.5*CH77, 0)</f>
        <v>4.5005015</v>
      </c>
      <c r="CH77" s="5">
        <f>IF('Each Gender - Gold'!CH77+'Each Gender - Silver'!CH77+'Each Gender - Bronze'!CH77 &gt; 0, 'Each Gender - Gold'!CH77*'Medal values'!$B$1+'Each Gender - Silver'!CH77*'Medal values'!$B$2+'Each Gender - Bronze'!CH77*'Medal values'!$B$3, "") + IF(AND(CH$1 = CG$1, CG$2 = "Mixed"), 0.5*CG77, 0) + IF(AND(CH$1 = CI$1, CI$2 = "Mixed"), 0.5*CI77, 0)</f>
        <v>5.001001</v>
      </c>
      <c r="CI77" s="5">
        <f>IF('Each Gender - Gold'!CI77+'Each Gender - Silver'!CI77+'Each Gender - Bronze'!CI77 &gt; 0, 'Each Gender - Gold'!CI77*'Medal values'!$B$1+'Each Gender - Silver'!CI77*'Medal values'!$B$2+'Each Gender - Bronze'!CI77*'Medal values'!$B$3, "") + IF(AND(CI$1 = CH$1, CH$2 = "Mixed"), 0.5*CH77, 0) + IF(AND(CI$1 = CJ$1, CJ$2 = "Mixed"), 0.5*CJ77, 0)</f>
        <v>2.5005005</v>
      </c>
      <c r="CJ77" s="5">
        <f>IF('Each Gender - Gold'!CJ77+'Each Gender - Silver'!CJ77+'Each Gender - Bronze'!CJ77 &gt; 0, 'Each Gender - Gold'!CJ77*'Medal values'!$B$1+'Each Gender - Silver'!CJ77*'Medal values'!$B$2+'Each Gender - Bronze'!CJ77*'Medal values'!$B$3, "") + IF(AND(CJ$1 = CI$1, CI$2 = "Mixed"), 0.5*CI77, 0) + IF(AND(CJ$1 = CK$1, CK$2 = "Mixed"), 0.5*CK77, 0)</f>
        <v>0</v>
      </c>
      <c r="CK77" s="5">
        <f>IF('Each Gender - Gold'!CK77+'Each Gender - Silver'!CK77+'Each Gender - Bronze'!CK77 &gt; 0, 'Each Gender - Gold'!CK77*'Medal values'!$B$1+'Each Gender - Silver'!CK77*'Medal values'!$B$2+'Each Gender - Bronze'!CK77*'Medal values'!$B$3, "") + IF(AND(CK$1 = CJ$1, CJ$2 = "Mixed"), 0.5*CJ77, 0) + IF(AND(CK$1 = CL$1, CL$2 = "Mixed"), 0.5*CL77, 0)</f>
        <v>0</v>
      </c>
      <c r="CL77" s="5">
        <f>IF('Each Gender - Gold'!CL77+'Each Gender - Silver'!CL77+'Each Gender - Bronze'!CL77 &gt; 0, 'Each Gender - Gold'!CL77*'Medal values'!$B$1+'Each Gender - Silver'!CL77*'Medal values'!$B$2+'Each Gender - Bronze'!CL77*'Medal values'!$B$3, "") + IF(AND(CL$1 = CK$1, CK$2 = "Mixed"), 0.5*CK77, 0) + IF(AND(CL$1 = CM$1, CM$2 = "Mixed"), 0.5*CM77, 0)</f>
        <v>0</v>
      </c>
      <c r="CM77" s="5">
        <f>IF('Each Gender - Gold'!CM77+'Each Gender - Silver'!CM77+'Each Gender - Bronze'!CM77 &gt; 0, 'Each Gender - Gold'!CM77*'Medal values'!$B$1+'Each Gender - Silver'!CM77*'Medal values'!$B$2+'Each Gender - Bronze'!CM77*'Medal values'!$B$3, "") + IF(AND(CM$1 = CL$1, CL$2 = "Mixed"), 0.5*CL77, 0) + IF(AND(CM$1 = CN$1, CN$2 = "Mixed"), 0.5*CN77, 0)</f>
        <v>0</v>
      </c>
      <c r="CN77" s="5">
        <f>IF('Each Gender - Gold'!CN77+'Each Gender - Silver'!CN77+'Each Gender - Bronze'!CN77 &gt; 0, 'Each Gender - Gold'!CN77*'Medal values'!$B$1+'Each Gender - Silver'!CN77*'Medal values'!$B$2+'Each Gender - Bronze'!CN77*'Medal values'!$B$3, "") + IF(AND(CN$1 = CM$1, CM$2 = "Mixed"), 0.5*CM77, 0) + IF(AND(CN$1 = CO$1, CO$2 = "Mixed"), 0.5*CO77, 0)</f>
        <v>0</v>
      </c>
      <c r="CO77" s="5">
        <f>IF('Each Gender - Gold'!CO77+'Each Gender - Silver'!CO77+'Each Gender - Bronze'!CO77 &gt; 0, 'Each Gender - Gold'!CO77*'Medal values'!$B$1+'Each Gender - Silver'!CO77*'Medal values'!$B$2+'Each Gender - Bronze'!CO77*'Medal values'!$B$3, "") + IF(AND(CO$1 = CN$1, CN$2 = "Mixed"), 0.5*CN77, 0) + IF(AND(CO$1 = CP$1, CP$2 = "Mixed"), 0.5*CP77, 0)</f>
        <v>2.000001</v>
      </c>
      <c r="CP77" s="5">
        <f>IF('Each Gender - Gold'!CP77+'Each Gender - Silver'!CP77+'Each Gender - Bronze'!CP77 &gt; 0, 'Each Gender - Gold'!CP77*'Medal values'!$B$1+'Each Gender - Silver'!CP77*'Medal values'!$B$2+'Each Gender - Bronze'!CP77*'Medal values'!$B$3, "") + IF(AND(CP$1 = CO$1, CO$2 = "Mixed"), 0.5*CO77, 0) + IF(AND(CP$1 = CQ$1, CQ$2 = "Mixed"), 0.5*CQ77, 0)</f>
        <v>0</v>
      </c>
      <c r="CQ77" s="5">
        <f>IF('Each Gender - Gold'!CQ77+'Each Gender - Silver'!CQ77+'Each Gender - Bronze'!CQ77 &gt; 0, 'Each Gender - Gold'!CQ77*'Medal values'!$B$1+'Each Gender - Silver'!CQ77*'Medal values'!$B$2+'Each Gender - Bronze'!CQ77*'Medal values'!$B$3, "") + IF(AND(CQ$1 = CP$1, CP$2 = "Mixed"), 0.5*CP77, 0) + IF(AND(CQ$1 = CR$1, CR$2 = "Mixed"), 0.5*CR77, 0)</f>
        <v>0</v>
      </c>
      <c r="CR77" s="5">
        <f>IF('Each Gender - Gold'!CR77+'Each Gender - Silver'!CR77+'Each Gender - Bronze'!CR77 &gt; 0, 'Each Gender - Gold'!CR77*'Medal values'!$B$1+'Each Gender - Silver'!CR77*'Medal values'!$B$2+'Each Gender - Bronze'!CR77*'Medal values'!$B$3, "") + IF(AND(CR$1 = CQ$1, CQ$2 = "Mixed"), 0.5*CQ77, 0) + IF(AND(CR$1 = CS$1, CS$2 = "Mixed"), 0.5*CS77, 0)</f>
        <v>0</v>
      </c>
      <c r="CS77" s="5">
        <f>IF('Each Gender - Gold'!CS77+'Each Gender - Silver'!CS77+'Each Gender - Bronze'!CS77 &gt; 0, 'Each Gender - Gold'!CS77*'Medal values'!$B$1+'Each Gender - Silver'!CS77*'Medal values'!$B$2+'Each Gender - Bronze'!CS77*'Medal values'!$B$3, "") + IF(AND(CS$1 = CR$1, CR$2 = "Mixed"), 0.5*CR77, 0) + IF(AND(CS$1 = CT$1, CT$2 = "Mixed"), 0.5*CT77, 0)</f>
        <v>0</v>
      </c>
      <c r="CT77" s="5">
        <f>IF('Each Gender - Gold'!CT77+'Each Gender - Silver'!CT77+'Each Gender - Bronze'!CT77 &gt; 0, 'Each Gender - Gold'!CT77*'Medal values'!$B$1+'Each Gender - Silver'!CT77*'Medal values'!$B$2+'Each Gender - Bronze'!CT77*'Medal values'!$B$3, "") + IF(AND(CT$1 = CS$1, CS$2 = "Mixed"), 0.5*CS77, 0) + IF(AND(CT$1 = CU$1, CU$2 = "Mixed"), 0.5*CU77, 0)</f>
        <v>0</v>
      </c>
      <c r="CU77" s="5">
        <f>IF('Each Gender - Gold'!CU77+'Each Gender - Silver'!CU77+'Each Gender - Bronze'!CU77 &gt; 0, 'Each Gender - Gold'!CU77*'Medal values'!$B$1+'Each Gender - Silver'!CU77*'Medal values'!$B$2+'Each Gender - Bronze'!CU77*'Medal values'!$B$3, "") + IF(AND(CU$1 = CT$1, CT$2 = "Mixed"), 0.5*CT77, 0) + IF(AND(CU$1 = CV$1, CV$2 = "Mixed"), 0.5*CV77, 0)</f>
        <v>16.004</v>
      </c>
      <c r="CV77" s="5">
        <f>IF('Each Gender - Gold'!CV77+'Each Gender - Silver'!CV77+'Each Gender - Bronze'!CV77 &gt; 0, 'Each Gender - Gold'!CV77*'Medal values'!$B$1+'Each Gender - Silver'!CV77*'Medal values'!$B$2+'Each Gender - Bronze'!CV77*'Medal values'!$B$3, "") + IF(AND(CV$1 = CU$1, CU$2 = "Mixed"), 0.5*CU77, 0) + IF(AND(CV$1 = CW$1, CW$2 = "Mixed"), 0.5*CW77, 0)</f>
        <v>0</v>
      </c>
      <c r="CW77" s="5">
        <f t="shared" ref="CW77:CX77" si="75">SUMIF($B$2:$CV$2,CW$2, $B77:$CV77)</f>
        <v>70.010512</v>
      </c>
      <c r="CX77" s="5">
        <f t="shared" si="75"/>
        <v>59.007514</v>
      </c>
    </row>
    <row r="78">
      <c r="A78" s="5" t="str">
        <f>Countries!A76</f>
        <v>ROU</v>
      </c>
      <c r="B78" s="5">
        <f>IF('Each Gender - Gold'!B78+'Each Gender - Silver'!B78+'Each Gender - Bronze'!B78 &gt; 0, 'Each Gender - Gold'!B78*'Medal values'!$B$1+'Each Gender - Silver'!B78*'Medal values'!$B$2+'Each Gender - Bronze'!B78*'Medal values'!$B$3, "") + IF(AND(B$1 = A$1, A$2 = "Mixed"), 0.5*A78, 0) + IF(AND(B$1 = C$1, C$2 = "Mixed"), 0.5*C78, 0)</f>
        <v>0</v>
      </c>
      <c r="C78" s="5">
        <f>IF('Each Gender - Gold'!C78+'Each Gender - Silver'!C78+'Each Gender - Bronze'!C78 &gt; 0, 'Each Gender - Gold'!C78*'Medal values'!$B$1+'Each Gender - Silver'!C78*'Medal values'!$B$2+'Each Gender - Bronze'!C78*'Medal values'!$B$3, "") + IF(AND(C$1 = B$1, B$2 = "Mixed"), 0.5*B78, 0) + IF(AND(C$1 = D$1, D$2 = "Mixed"), 0.5*D78, 0)</f>
        <v>0</v>
      </c>
      <c r="D78" s="5">
        <f>IF('Each Gender - Gold'!D78+'Each Gender - Silver'!D78+'Each Gender - Bronze'!D78 &gt; 0, 'Each Gender - Gold'!D78*'Medal values'!$B$1+'Each Gender - Silver'!D78*'Medal values'!$B$2+'Each Gender - Bronze'!D78*'Medal values'!$B$3, "") + IF(AND(D$1 = C$1, C$2 = "Mixed"), 0.5*C78, 0) + IF(AND(D$1 = E$1, E$2 = "Mixed"), 0.5*E78, 0)</f>
        <v>0</v>
      </c>
      <c r="E78" s="5">
        <f>IF('Each Gender - Gold'!E78+'Each Gender - Silver'!E78+'Each Gender - Bronze'!E78 &gt; 0, 'Each Gender - Gold'!E78*'Medal values'!$B$1+'Each Gender - Silver'!E78*'Medal values'!$B$2+'Each Gender - Bronze'!E78*'Medal values'!$B$3, "") + IF(AND(E$1 = D$1, D$2 = "Mixed"), 0.5*D78, 0) + IF(AND(E$1 = F$1, F$2 = "Mixed"), 0.5*F78, 0)</f>
        <v>0</v>
      </c>
      <c r="F78" s="5">
        <f>IF('Each Gender - Gold'!F78+'Each Gender - Silver'!F78+'Each Gender - Bronze'!F78 &gt; 0, 'Each Gender - Gold'!F78*'Medal values'!$B$1+'Each Gender - Silver'!F78*'Medal values'!$B$2+'Each Gender - Bronze'!F78*'Medal values'!$B$3, "") + IF(AND(F$1 = E$1, E$2 = "Mixed"), 0.5*E78, 0) + IF(AND(F$1 = G$1, G$2 = "Mixed"), 0.5*G78, 0)</f>
        <v>0</v>
      </c>
      <c r="G78" s="5">
        <f>IF('Each Gender - Gold'!G78+'Each Gender - Silver'!G78+'Each Gender - Bronze'!G78 &gt; 0, 'Each Gender - Gold'!G78*'Medal values'!$B$1+'Each Gender - Silver'!G78*'Medal values'!$B$2+'Each Gender - Bronze'!G78*'Medal values'!$B$3, "") + IF(AND(G$1 = F$1, F$2 = "Mixed"), 0.5*F78, 0) + IF(AND(G$1 = H$1, H$2 = "Mixed"), 0.5*H78, 0)</f>
        <v>0</v>
      </c>
      <c r="H78" s="5">
        <f>IF('Each Gender - Gold'!H78+'Each Gender - Silver'!H78+'Each Gender - Bronze'!H78 &gt; 0, 'Each Gender - Gold'!H78*'Medal values'!$B$1+'Each Gender - Silver'!H78*'Medal values'!$B$2+'Each Gender - Bronze'!H78*'Medal values'!$B$3, "") + IF(AND(H$1 = G$1, G$2 = "Mixed"), 0.5*G78, 0) + IF(AND(H$1 = I$1, I$2 = "Mixed"), 0.5*I78, 0)</f>
        <v>0</v>
      </c>
      <c r="I78" s="5">
        <f>IF('Each Gender - Gold'!I78+'Each Gender - Silver'!I78+'Each Gender - Bronze'!I78 &gt; 0, 'Each Gender - Gold'!I78*'Medal values'!$B$1+'Each Gender - Silver'!I78*'Medal values'!$B$2+'Each Gender - Bronze'!I78*'Medal values'!$B$3, "") + IF(AND(I$1 = H$1, H$2 = "Mixed"), 0.5*H78, 0) + IF(AND(I$1 = J$1, J$2 = "Mixed"), 0.5*J78, 0)</f>
        <v>0</v>
      </c>
      <c r="J78" s="5">
        <f>IF('Each Gender - Gold'!J78+'Each Gender - Silver'!J78+'Each Gender - Bronze'!J78 &gt; 0, 'Each Gender - Gold'!J78*'Medal values'!$B$1+'Each Gender - Silver'!J78*'Medal values'!$B$2+'Each Gender - Bronze'!J78*'Medal values'!$B$3, "") + IF(AND(J$1 = I$1, I$2 = "Mixed"), 0.5*I78, 0) + IF(AND(J$1 = K$1, K$2 = "Mixed"), 0.5*K78, 0)</f>
        <v>0</v>
      </c>
      <c r="K78" s="5">
        <f>IF('Each Gender - Gold'!K78+'Each Gender - Silver'!K78+'Each Gender - Bronze'!K78 &gt; 0, 'Each Gender - Gold'!K78*'Medal values'!$B$1+'Each Gender - Silver'!K78*'Medal values'!$B$2+'Each Gender - Bronze'!K78*'Medal values'!$B$3, "") + IF(AND(K$1 = J$1, J$2 = "Mixed"), 0.5*J78, 0) + IF(AND(K$1 = L$1, L$2 = "Mixed"), 0.5*L78, 0)</f>
        <v>0</v>
      </c>
      <c r="L78" s="5">
        <f>IF('Each Gender - Gold'!L78+'Each Gender - Silver'!L78+'Each Gender - Bronze'!L78 &gt; 0, 'Each Gender - Gold'!L78*'Medal values'!$B$1+'Each Gender - Silver'!L78*'Medal values'!$B$2+'Each Gender - Bronze'!L78*'Medal values'!$B$3, "") + IF(AND(L$1 = K$1, K$2 = "Mixed"), 0.5*K78, 0) + IF(AND(L$1 = M$1, M$2 = "Mixed"), 0.5*M78, 0)</f>
        <v>0</v>
      </c>
      <c r="M78" s="5">
        <f>IF('Each Gender - Gold'!M78+'Each Gender - Silver'!M78+'Each Gender - Bronze'!M78 &gt; 0, 'Each Gender - Gold'!M78*'Medal values'!$B$1+'Each Gender - Silver'!M78*'Medal values'!$B$2+'Each Gender - Bronze'!M78*'Medal values'!$B$3, "") + IF(AND(M$1 = L$1, L$2 = "Mixed"), 0.5*L78, 0) + IF(AND(M$1 = N$1, N$2 = "Mixed"), 0.5*N78, 0)</f>
        <v>0</v>
      </c>
      <c r="N78" s="5">
        <f>IF('Each Gender - Gold'!N78+'Each Gender - Silver'!N78+'Each Gender - Bronze'!N78 &gt; 0, 'Each Gender - Gold'!N78*'Medal values'!$B$1+'Each Gender - Silver'!N78*'Medal values'!$B$2+'Each Gender - Bronze'!N78*'Medal values'!$B$3, "") + IF(AND(N$1 = M$1, M$2 = "Mixed"), 0.5*M78, 0) + IF(AND(N$1 = O$1, O$2 = "Mixed"), 0.5*O78, 0)</f>
        <v>0</v>
      </c>
      <c r="O78" s="5">
        <f>IF('Each Gender - Gold'!O78+'Each Gender - Silver'!O78+'Each Gender - Bronze'!O78 &gt; 0, 'Each Gender - Gold'!O78*'Medal values'!$B$1+'Each Gender - Silver'!O78*'Medal values'!$B$2+'Each Gender - Bronze'!O78*'Medal values'!$B$3, "") + IF(AND(O$1 = N$1, N$2 = "Mixed"), 0.5*N78, 0) + IF(AND(O$1 = P$1, P$2 = "Mixed"), 0.5*P78, 0)</f>
        <v>0</v>
      </c>
      <c r="P78" s="5">
        <f>IF('Each Gender - Gold'!P78+'Each Gender - Silver'!P78+'Each Gender - Bronze'!P78 &gt; 0, 'Each Gender - Gold'!P78*'Medal values'!$B$1+'Each Gender - Silver'!P78*'Medal values'!$B$2+'Each Gender - Bronze'!P78*'Medal values'!$B$3, "") + IF(AND(P$1 = O$1, O$2 = "Mixed"), 0.5*O78, 0) + IF(AND(P$1 = Q$1, Q$2 = "Mixed"), 0.5*Q78, 0)</f>
        <v>0</v>
      </c>
      <c r="Q78" s="5">
        <f>IF('Each Gender - Gold'!Q78+'Each Gender - Silver'!Q78+'Each Gender - Bronze'!Q78 &gt; 0, 'Each Gender - Gold'!Q78*'Medal values'!$B$1+'Each Gender - Silver'!Q78*'Medal values'!$B$2+'Each Gender - Bronze'!Q78*'Medal values'!$B$3, "") + IF(AND(Q$1 = P$1, P$2 = "Mixed"), 0.5*P78, 0) + IF(AND(Q$1 = R$1, R$2 = "Mixed"), 0.5*R78, 0)</f>
        <v>0</v>
      </c>
      <c r="R78" s="5">
        <f>IF('Each Gender - Gold'!R78+'Each Gender - Silver'!R78+'Each Gender - Bronze'!R78 &gt; 0, 'Each Gender - Gold'!R78*'Medal values'!$B$1+'Each Gender - Silver'!R78*'Medal values'!$B$2+'Each Gender - Bronze'!R78*'Medal values'!$B$3, "") + IF(AND(R$1 = Q$1, Q$2 = "Mixed"), 0.5*Q78, 0) + IF(AND(R$1 = S$1, S$2 = "Mixed"), 0.5*S78, 0)</f>
        <v>0</v>
      </c>
      <c r="S78" s="5">
        <f>IF('Each Gender - Gold'!S78+'Each Gender - Silver'!S78+'Each Gender - Bronze'!S78 &gt; 0, 'Each Gender - Gold'!S78*'Medal values'!$B$1+'Each Gender - Silver'!S78*'Medal values'!$B$2+'Each Gender - Bronze'!S78*'Medal values'!$B$3, "") + IF(AND(S$1 = R$1, R$2 = "Mixed"), 0.5*R78, 0) + IF(AND(S$1 = T$1, T$2 = "Mixed"), 0.5*T78, 0)</f>
        <v>0</v>
      </c>
      <c r="T78" s="5">
        <f>IF('Each Gender - Gold'!T78+'Each Gender - Silver'!T78+'Each Gender - Bronze'!T78 &gt; 0, 'Each Gender - Gold'!T78*'Medal values'!$B$1+'Each Gender - Silver'!T78*'Medal values'!$B$2+'Each Gender - Bronze'!T78*'Medal values'!$B$3, "") + IF(AND(T$1 = S$1, S$2 = "Mixed"), 0.5*S78, 0) + IF(AND(T$1 = U$1, U$2 = "Mixed"), 0.5*U78, 0)</f>
        <v>0</v>
      </c>
      <c r="U78" s="5">
        <f>IF('Each Gender - Gold'!U78+'Each Gender - Silver'!U78+'Each Gender - Bronze'!U78 &gt; 0, 'Each Gender - Gold'!U78*'Medal values'!$B$1+'Each Gender - Silver'!U78*'Medal values'!$B$2+'Each Gender - Bronze'!U78*'Medal values'!$B$3, "") + IF(AND(U$1 = T$1, T$2 = "Mixed"), 0.5*T78, 0) + IF(AND(U$1 = V$1, V$2 = "Mixed"), 0.5*V78, 0)</f>
        <v>0</v>
      </c>
      <c r="V78" s="5">
        <f>IF('Each Gender - Gold'!V78+'Each Gender - Silver'!V78+'Each Gender - Bronze'!V78 &gt; 0, 'Each Gender - Gold'!V78*'Medal values'!$B$1+'Each Gender - Silver'!V78*'Medal values'!$B$2+'Each Gender - Bronze'!V78*'Medal values'!$B$3, "") + IF(AND(V$1 = U$1, U$2 = "Mixed"), 0.5*U78, 0) + IF(AND(V$1 = W$1, W$2 = "Mixed"), 0.5*W78, 0)</f>
        <v>0</v>
      </c>
      <c r="W78" s="5">
        <f>IF('Each Gender - Gold'!W78+'Each Gender - Silver'!W78+'Each Gender - Bronze'!W78 &gt; 0, 'Each Gender - Gold'!W78*'Medal values'!$B$1+'Each Gender - Silver'!W78*'Medal values'!$B$2+'Each Gender - Bronze'!W78*'Medal values'!$B$3, "") + IF(AND(W$1 = V$1, V$2 = "Mixed"), 0.5*V78, 0) + IF(AND(W$1 = X$1, X$2 = "Mixed"), 0.5*X78, 0)</f>
        <v>0</v>
      </c>
      <c r="X78" s="5">
        <f>IF('Each Gender - Gold'!X78+'Each Gender - Silver'!X78+'Each Gender - Bronze'!X78 &gt; 0, 'Each Gender - Gold'!X78*'Medal values'!$B$1+'Each Gender - Silver'!X78*'Medal values'!$B$2+'Each Gender - Bronze'!X78*'Medal values'!$B$3, "") + IF(AND(X$1 = W$1, W$2 = "Mixed"), 0.5*W78, 0) + IF(AND(X$1 = Y$1, Y$2 = "Mixed"), 0.5*Y78, 0)</f>
        <v>0</v>
      </c>
      <c r="Y78" s="5">
        <f>IF('Each Gender - Gold'!Y78+'Each Gender - Silver'!Y78+'Each Gender - Bronze'!Y78 &gt; 0, 'Each Gender - Gold'!Y78*'Medal values'!$B$1+'Each Gender - Silver'!Y78*'Medal values'!$B$2+'Each Gender - Bronze'!Y78*'Medal values'!$B$3, "") + IF(AND(Y$1 = X$1, X$2 = "Mixed"), 0.5*X78, 0) + IF(AND(Y$1 = Z$1, Z$2 = "Mixed"), 0.5*Z78, 0)</f>
        <v>0</v>
      </c>
      <c r="Z78" s="5">
        <f>IF('Each Gender - Gold'!Z78+'Each Gender - Silver'!Z78+'Each Gender - Bronze'!Z78 &gt; 0, 'Each Gender - Gold'!Z78*'Medal values'!$B$1+'Each Gender - Silver'!Z78*'Medal values'!$B$2+'Each Gender - Bronze'!Z78*'Medal values'!$B$3, "") + IF(AND(Z$1 = Y$1, Y$2 = "Mixed"), 0.5*Y78, 0) + IF(AND(Z$1 = AA$1, AA$2 = "Mixed"), 0.5*AA78, 0)</f>
        <v>0</v>
      </c>
      <c r="AA78" s="5">
        <f>IF('Each Gender - Gold'!AA78+'Each Gender - Silver'!AA78+'Each Gender - Bronze'!AA78 &gt; 0, 'Each Gender - Gold'!AA78*'Medal values'!$B$1+'Each Gender - Silver'!AA78*'Medal values'!$B$2+'Each Gender - Bronze'!AA78*'Medal values'!$B$3, "") + IF(AND(AA$1 = Z$1, Z$2 = "Mixed"), 0.5*Z78, 0) + IF(AND(AA$1 = AB$1, AB$2 = "Mixed"), 0.5*AB78, 0)</f>
        <v>0</v>
      </c>
      <c r="AB78" s="5">
        <f>IF('Each Gender - Gold'!AB78+'Each Gender - Silver'!AB78+'Each Gender - Bronze'!AB78 &gt; 0, 'Each Gender - Gold'!AB78*'Medal values'!$B$1+'Each Gender - Silver'!AB78*'Medal values'!$B$2+'Each Gender - Bronze'!AB78*'Medal values'!$B$3, "") + IF(AND(AB$1 = AA$1, AA$2 = "Mixed"), 0.5*AA78, 0) + IF(AND(AB$1 = AC$1, AC$2 = "Mixed"), 0.5*AC78, 0)</f>
        <v>0</v>
      </c>
      <c r="AC78" s="5">
        <f>IF('Each Gender - Gold'!AC78+'Each Gender - Silver'!AC78+'Each Gender - Bronze'!AC78 &gt; 0, 'Each Gender - Gold'!AC78*'Medal values'!$B$1+'Each Gender - Silver'!AC78*'Medal values'!$B$2+'Each Gender - Bronze'!AC78*'Medal values'!$B$3, "") + IF(AND(AC$1 = AB$1, AB$2 = "Mixed"), 0.5*AB78, 0) + IF(AND(AC$1 = AD$1, AD$2 = "Mixed"), 0.5*AD78, 0)</f>
        <v>0</v>
      </c>
      <c r="AD78" s="5">
        <f>IF('Each Gender - Gold'!AD78+'Each Gender - Silver'!AD78+'Each Gender - Bronze'!AD78 &gt; 0, 'Each Gender - Gold'!AD78*'Medal values'!$B$1+'Each Gender - Silver'!AD78*'Medal values'!$B$2+'Each Gender - Bronze'!AD78*'Medal values'!$B$3, "") + IF(AND(AD$1 = AC$1, AC$2 = "Mixed"), 0.5*AC78, 0) + IF(AND(AD$1 = AE$1, AE$2 = "Mixed"), 0.5*AE78, 0)</f>
        <v>0</v>
      </c>
      <c r="AE78" s="5">
        <f>IF('Each Gender - Gold'!AE78+'Each Gender - Silver'!AE78+'Each Gender - Bronze'!AE78 &gt; 0, 'Each Gender - Gold'!AE78*'Medal values'!$B$1+'Each Gender - Silver'!AE78*'Medal values'!$B$2+'Each Gender - Bronze'!AE78*'Medal values'!$B$3, "") + IF(AND(AE$1 = AD$1, AD$2 = "Mixed"), 0.5*AD78, 0) + IF(AND(AE$1 = AF$1, AF$2 = "Mixed"), 0.5*AF78, 0)</f>
        <v>0</v>
      </c>
      <c r="AF78" s="5">
        <f>IF('Each Gender - Gold'!AF78+'Each Gender - Silver'!AF78+'Each Gender - Bronze'!AF78 &gt; 0, 'Each Gender - Gold'!AF78*'Medal values'!$B$1+'Each Gender - Silver'!AF78*'Medal values'!$B$2+'Each Gender - Bronze'!AF78*'Medal values'!$B$3, "") + IF(AND(AF$1 = AE$1, AE$2 = "Mixed"), 0.5*AE78, 0) + IF(AND(AF$1 = AG$1, AG$2 = "Mixed"), 0.5*AG78, 0)</f>
        <v>0</v>
      </c>
      <c r="AG78" s="5">
        <f>IF('Each Gender - Gold'!AG78+'Each Gender - Silver'!AG78+'Each Gender - Bronze'!AG78 &gt; 0, 'Each Gender - Gold'!AG78*'Medal values'!$B$1+'Each Gender - Silver'!AG78*'Medal values'!$B$2+'Each Gender - Bronze'!AG78*'Medal values'!$B$3, "") + IF(AND(AG$1 = AF$1, AF$2 = "Mixed"), 0.5*AF78, 0) + IF(AND(AG$1 = AH$1, AH$2 = "Mixed"), 0.5*AH78, 0)</f>
        <v>0</v>
      </c>
      <c r="AH78" s="5">
        <f>IF('Each Gender - Gold'!AH78+'Each Gender - Silver'!AH78+'Each Gender - Bronze'!AH78 &gt; 0, 'Each Gender - Gold'!AH78*'Medal values'!$B$1+'Each Gender - Silver'!AH78*'Medal values'!$B$2+'Each Gender - Bronze'!AH78*'Medal values'!$B$3, "") + IF(AND(AH$1 = AG$1, AG$2 = "Mixed"), 0.5*AG78, 0) + IF(AND(AH$1 = AI$1, AI$2 = "Mixed"), 0.5*AI78, 0)</f>
        <v>0</v>
      </c>
      <c r="AI78" s="5">
        <f>IF('Each Gender - Gold'!AI78+'Each Gender - Silver'!AI78+'Each Gender - Bronze'!AI78 &gt; 0, 'Each Gender - Gold'!AI78*'Medal values'!$B$1+'Each Gender - Silver'!AI78*'Medal values'!$B$2+'Each Gender - Bronze'!AI78*'Medal values'!$B$3, "") + IF(AND(AI$1 = AH$1, AH$2 = "Mixed"), 0.5*AH78, 0) + IF(AND(AI$1 = AJ$1, AJ$2 = "Mixed"), 0.5*AJ78, 0)</f>
        <v>0</v>
      </c>
      <c r="AJ78" s="5">
        <f>IF('Each Gender - Gold'!AJ78+'Each Gender - Silver'!AJ78+'Each Gender - Bronze'!AJ78 &gt; 0, 'Each Gender - Gold'!AJ78*'Medal values'!$B$1+'Each Gender - Silver'!AJ78*'Medal values'!$B$2+'Each Gender - Bronze'!AJ78*'Medal values'!$B$3, "") + IF(AND(AJ$1 = AI$1, AI$2 = "Mixed"), 0.5*AI78, 0) + IF(AND(AJ$1 = AK$1, AK$2 = "Mixed"), 0.5*AK78, 0)</f>
        <v>0</v>
      </c>
      <c r="AK78" s="5">
        <f>IF('Each Gender - Gold'!AK78+'Each Gender - Silver'!AK78+'Each Gender - Bronze'!AK78 &gt; 0, 'Each Gender - Gold'!AK78*'Medal values'!$B$1+'Each Gender - Silver'!AK78*'Medal values'!$B$2+'Each Gender - Bronze'!AK78*'Medal values'!$B$3, "") + IF(AND(AK$1 = AJ$1, AJ$2 = "Mixed"), 0.5*AJ78, 0) + IF(AND(AK$1 = AL$1, AL$2 = "Mixed"), 0.5*AL78, 0)</f>
        <v>0</v>
      </c>
      <c r="AL78" s="5">
        <f>IF('Each Gender - Gold'!AL78+'Each Gender - Silver'!AL78+'Each Gender - Bronze'!AL78 &gt; 0, 'Each Gender - Gold'!AL78*'Medal values'!$B$1+'Each Gender - Silver'!AL78*'Medal values'!$B$2+'Each Gender - Bronze'!AL78*'Medal values'!$B$3, "") + IF(AND(AL$1 = AK$1, AK$2 = "Mixed"), 0.5*AK78, 0) + IF(AND(AL$1 = AM$1, AM$2 = "Mixed"), 0.5*AM78, 0)</f>
        <v>0</v>
      </c>
      <c r="AM78" s="5">
        <f>IF('Each Gender - Gold'!AM78+'Each Gender - Silver'!AM78+'Each Gender - Bronze'!AM78 &gt; 0, 'Each Gender - Gold'!AM78*'Medal values'!$B$1+'Each Gender - Silver'!AM78*'Medal values'!$B$2+'Each Gender - Bronze'!AM78*'Medal values'!$B$3, "") + IF(AND(AM$1 = AL$1, AL$2 = "Mixed"), 0.5*AL78, 0) + IF(AND(AM$1 = AN$1, AN$2 = "Mixed"), 0.5*AN78, 0)</f>
        <v>0</v>
      </c>
      <c r="AN78" s="5">
        <f>IF('Each Gender - Gold'!AN78+'Each Gender - Silver'!AN78+'Each Gender - Bronze'!AN78 &gt; 0, 'Each Gender - Gold'!AN78*'Medal values'!$B$1+'Each Gender - Silver'!AN78*'Medal values'!$B$2+'Each Gender - Bronze'!AN78*'Medal values'!$B$3, "") + IF(AND(AN$1 = AM$1, AM$2 = "Mixed"), 0.5*AM78, 0) + IF(AND(AN$1 = AO$1, AO$2 = "Mixed"), 0.5*AO78, 0)</f>
        <v>0</v>
      </c>
      <c r="AO78" s="5">
        <f>IF('Each Gender - Gold'!AO78+'Each Gender - Silver'!AO78+'Each Gender - Bronze'!AO78 &gt; 0, 'Each Gender - Gold'!AO78*'Medal values'!$B$1+'Each Gender - Silver'!AO78*'Medal values'!$B$2+'Each Gender - Bronze'!AO78*'Medal values'!$B$3, "") + IF(AND(AO$1 = AN$1, AN$2 = "Mixed"), 0.5*AN78, 0) + IF(AND(AO$1 = AP$1, AP$2 = "Mixed"), 0.5*AP78, 0)</f>
        <v>0</v>
      </c>
      <c r="AP78" s="5">
        <f>IF('Each Gender - Gold'!AP78+'Each Gender - Silver'!AP78+'Each Gender - Bronze'!AP78 &gt; 0, 'Each Gender - Gold'!AP78*'Medal values'!$B$1+'Each Gender - Silver'!AP78*'Medal values'!$B$2+'Each Gender - Bronze'!AP78*'Medal values'!$B$3, "") + IF(AND(AP$1 = AO$1, AO$2 = "Mixed"), 0.5*AO78, 0) + IF(AND(AP$1 = AQ$1, AQ$2 = "Mixed"), 0.5*AQ78, 0)</f>
        <v>2.000001</v>
      </c>
      <c r="AQ78" s="5">
        <f>IF('Each Gender - Gold'!AQ78+'Each Gender - Silver'!AQ78+'Each Gender - Bronze'!AQ78 &gt; 0, 'Each Gender - Gold'!AQ78*'Medal values'!$B$1+'Each Gender - Silver'!AQ78*'Medal values'!$B$2+'Each Gender - Bronze'!AQ78*'Medal values'!$B$3, "") + IF(AND(AQ$1 = AP$1, AP$2 = "Mixed"), 0.5*AP78, 0) + IF(AND(AQ$1 = AR$1, AR$2 = "Mixed"), 0.5*AR78, 0)</f>
        <v>0</v>
      </c>
      <c r="AR78" s="5">
        <f>IF('Each Gender - Gold'!AR78+'Each Gender - Silver'!AR78+'Each Gender - Bronze'!AR78 &gt; 0, 'Each Gender - Gold'!AR78*'Medal values'!$B$1+'Each Gender - Silver'!AR78*'Medal values'!$B$2+'Each Gender - Bronze'!AR78*'Medal values'!$B$3, "") + IF(AND(AR$1 = AQ$1, AQ$2 = "Mixed"), 0.5*AQ78, 0) + IF(AND(AR$1 = AS$1, AS$2 = "Mixed"), 0.5*AS78, 0)</f>
        <v>0</v>
      </c>
      <c r="AS78" s="5">
        <f>IF('Each Gender - Gold'!AS78+'Each Gender - Silver'!AS78+'Each Gender - Bronze'!AS78 &gt; 0, 'Each Gender - Gold'!AS78*'Medal values'!$B$1+'Each Gender - Silver'!AS78*'Medal values'!$B$2+'Each Gender - Bronze'!AS78*'Medal values'!$B$3, "") + IF(AND(AS$1 = AR$1, AR$2 = "Mixed"), 0.5*AR78, 0) + IF(AND(AS$1 = AT$1, AT$2 = "Mixed"), 0.5*AT78, 0)</f>
        <v>0</v>
      </c>
      <c r="AT78" s="5">
        <f>IF('Each Gender - Gold'!AT78+'Each Gender - Silver'!AT78+'Each Gender - Bronze'!AT78 &gt; 0, 'Each Gender - Gold'!AT78*'Medal values'!$B$1+'Each Gender - Silver'!AT78*'Medal values'!$B$2+'Each Gender - Bronze'!AT78*'Medal values'!$B$3, "") + IF(AND(AT$1 = AS$1, AS$2 = "Mixed"), 0.5*AS78, 0) + IF(AND(AT$1 = AU$1, AU$2 = "Mixed"), 0.5*AU78, 0)</f>
        <v>0</v>
      </c>
      <c r="AU78" s="5">
        <f>IF('Each Gender - Gold'!AU78+'Each Gender - Silver'!AU78+'Each Gender - Bronze'!AU78 &gt; 0, 'Each Gender - Gold'!AU78*'Medal values'!$B$1+'Each Gender - Silver'!AU78*'Medal values'!$B$2+'Each Gender - Bronze'!AU78*'Medal values'!$B$3, "") + IF(AND(AU$1 = AT$1, AT$2 = "Mixed"), 0.5*AT78, 0) + IF(AND(AU$1 = AV$1, AV$2 = "Mixed"), 0.5*AV78, 0)</f>
        <v>0</v>
      </c>
      <c r="AV78" s="5">
        <f>IF('Each Gender - Gold'!AV78+'Each Gender - Silver'!AV78+'Each Gender - Bronze'!AV78 &gt; 0, 'Each Gender - Gold'!AV78*'Medal values'!$B$1+'Each Gender - Silver'!AV78*'Medal values'!$B$2+'Each Gender - Bronze'!AV78*'Medal values'!$B$3, "") + IF(AND(AV$1 = AU$1, AU$2 = "Mixed"), 0.5*AU78, 0) + IF(AND(AV$1 = AW$1, AW$2 = "Mixed"), 0.5*AW78, 0)</f>
        <v>0</v>
      </c>
      <c r="AW78" s="5">
        <f>IF('Each Gender - Gold'!AW78+'Each Gender - Silver'!AW78+'Each Gender - Bronze'!AW78 &gt; 0, 'Each Gender - Gold'!AW78*'Medal values'!$B$1+'Each Gender - Silver'!AW78*'Medal values'!$B$2+'Each Gender - Bronze'!AW78*'Medal values'!$B$3, "") + IF(AND(AW$1 = AV$1, AV$2 = "Mixed"), 0.5*AV78, 0) + IF(AND(AW$1 = AX$1, AX$2 = "Mixed"), 0.5*AX78, 0)</f>
        <v>0</v>
      </c>
      <c r="AX78" s="5">
        <f>IF('Each Gender - Gold'!AX78+'Each Gender - Silver'!AX78+'Each Gender - Bronze'!AX78 &gt; 0, 'Each Gender - Gold'!AX78*'Medal values'!$B$1+'Each Gender - Silver'!AX78*'Medal values'!$B$2+'Each Gender - Bronze'!AX78*'Medal values'!$B$3, "") + IF(AND(AX$1 = AW$1, AW$2 = "Mixed"), 0.5*AW78, 0) + IF(AND(AX$1 = AY$1, AY$2 = "Mixed"), 0.5*AY78, 0)</f>
        <v>0</v>
      </c>
      <c r="AY78" s="5">
        <f>IF('Each Gender - Gold'!AY78+'Each Gender - Silver'!AY78+'Each Gender - Bronze'!AY78 &gt; 0, 'Each Gender - Gold'!AY78*'Medal values'!$B$1+'Each Gender - Silver'!AY78*'Medal values'!$B$2+'Each Gender - Bronze'!AY78*'Medal values'!$B$3, "") + IF(AND(AY$1 = AX$1, AX$2 = "Mixed"), 0.5*AX78, 0) + IF(AND(AY$1 = AZ$1, AZ$2 = "Mixed"), 0.5*AZ78, 0)</f>
        <v>0</v>
      </c>
      <c r="AZ78" s="5">
        <f>IF('Each Gender - Gold'!AZ78+'Each Gender - Silver'!AZ78+'Each Gender - Bronze'!AZ78 &gt; 0, 'Each Gender - Gold'!AZ78*'Medal values'!$B$1+'Each Gender - Silver'!AZ78*'Medal values'!$B$2+'Each Gender - Bronze'!AZ78*'Medal values'!$B$3, "") + IF(AND(AZ$1 = AY$1, AY$2 = "Mixed"), 0.5*AY78, 0) + IF(AND(AZ$1 = BA$1, BA$2 = "Mixed"), 0.5*BA78, 0)</f>
        <v>0</v>
      </c>
      <c r="BA78" s="5">
        <f>IF('Each Gender - Gold'!BA78+'Each Gender - Silver'!BA78+'Each Gender - Bronze'!BA78 &gt; 0, 'Each Gender - Gold'!BA78*'Medal values'!$B$1+'Each Gender - Silver'!BA78*'Medal values'!$B$2+'Each Gender - Bronze'!BA78*'Medal values'!$B$3, "") + IF(AND(BA$1 = AZ$1, AZ$2 = "Mixed"), 0.5*AZ78, 0) + IF(AND(BA$1 = BB$1, BB$2 = "Mixed"), 0.5*BB78, 0)</f>
        <v>0</v>
      </c>
      <c r="BB78" s="5">
        <f>IF('Each Gender - Gold'!BB78+'Each Gender - Silver'!BB78+'Each Gender - Bronze'!BB78 &gt; 0, 'Each Gender - Gold'!BB78*'Medal values'!$B$1+'Each Gender - Silver'!BB78*'Medal values'!$B$2+'Each Gender - Bronze'!BB78*'Medal values'!$B$3, "") + IF(AND(BB$1 = BA$1, BA$2 = "Mixed"), 0.5*BA78, 0) + IF(AND(BB$1 = BC$1, BC$2 = "Mixed"), 0.5*BC78, 0)</f>
        <v>0</v>
      </c>
      <c r="BC78" s="5">
        <f>IF('Each Gender - Gold'!BC78+'Each Gender - Silver'!BC78+'Each Gender - Bronze'!BC78 &gt; 0, 'Each Gender - Gold'!BC78*'Medal values'!$B$1+'Each Gender - Silver'!BC78*'Medal values'!$B$2+'Each Gender - Bronze'!BC78*'Medal values'!$B$3, "") + IF(AND(BC$1 = BB$1, BB$2 = "Mixed"), 0.5*BB78, 0) + IF(AND(BC$1 = BD$1, BD$2 = "Mixed"), 0.5*BD78, 0)</f>
        <v>0</v>
      </c>
      <c r="BD78" s="5">
        <f>IF('Each Gender - Gold'!BD78+'Each Gender - Silver'!BD78+'Each Gender - Bronze'!BD78 &gt; 0, 'Each Gender - Gold'!BD78*'Medal values'!$B$1+'Each Gender - Silver'!BD78*'Medal values'!$B$2+'Each Gender - Bronze'!BD78*'Medal values'!$B$3, "") + IF(AND(BD$1 = BC$1, BC$2 = "Mixed"), 0.5*BC78, 0) + IF(AND(BD$1 = BE$1, BE$2 = "Mixed"), 0.5*BE78, 0)</f>
        <v>0</v>
      </c>
      <c r="BE78" s="5">
        <f>IF('Each Gender - Gold'!BE78+'Each Gender - Silver'!BE78+'Each Gender - Bronze'!BE78 &gt; 0, 'Each Gender - Gold'!BE78*'Medal values'!$B$1+'Each Gender - Silver'!BE78*'Medal values'!$B$2+'Each Gender - Bronze'!BE78*'Medal values'!$B$3, "") + IF(AND(BE$1 = BD$1, BD$2 = "Mixed"), 0.5*BD78, 0) + IF(AND(BE$1 = BF$1, BF$2 = "Mixed"), 0.5*BF78, 0)</f>
        <v>0</v>
      </c>
      <c r="BF78" s="5">
        <f>IF('Each Gender - Gold'!BF78+'Each Gender - Silver'!BF78+'Each Gender - Bronze'!BF78 &gt; 0, 'Each Gender - Gold'!BF78*'Medal values'!$B$1+'Each Gender - Silver'!BF78*'Medal values'!$B$2+'Each Gender - Bronze'!BF78*'Medal values'!$B$3, "") + IF(AND(BF$1 = BE$1, BE$2 = "Mixed"), 0.5*BE78, 0) + IF(AND(BF$1 = BG$1, BG$2 = "Mixed"), 0.5*BG78, 0)</f>
        <v>0</v>
      </c>
      <c r="BG78" s="5">
        <f>IF('Each Gender - Gold'!BG78+'Each Gender - Silver'!BG78+'Each Gender - Bronze'!BG78 &gt; 0, 'Each Gender - Gold'!BG78*'Medal values'!$B$1+'Each Gender - Silver'!BG78*'Medal values'!$B$2+'Each Gender - Bronze'!BG78*'Medal values'!$B$3, "") + IF(AND(BG$1 = BF$1, BF$2 = "Mixed"), 0.5*BF78, 0) + IF(AND(BG$1 = BH$1, BH$2 = "Mixed"), 0.5*BH78, 0)</f>
        <v>0</v>
      </c>
      <c r="BH78" s="5">
        <f>IF('Each Gender - Gold'!BH78+'Each Gender - Silver'!BH78+'Each Gender - Bronze'!BH78 &gt; 0, 'Each Gender - Gold'!BH78*'Medal values'!$B$1+'Each Gender - Silver'!BH78*'Medal values'!$B$2+'Each Gender - Bronze'!BH78*'Medal values'!$B$3, "") + IF(AND(BH$1 = BG$1, BG$2 = "Mixed"), 0.5*BG78, 0) + IF(AND(BH$1 = BI$1, BI$2 = "Mixed"), 0.5*BI78, 0)</f>
        <v>0</v>
      </c>
      <c r="BI78" s="5">
        <f>IF('Each Gender - Gold'!BI78+'Each Gender - Silver'!BI78+'Each Gender - Bronze'!BI78 &gt; 0, 'Each Gender - Gold'!BI78*'Medal values'!$B$1+'Each Gender - Silver'!BI78*'Medal values'!$B$2+'Each Gender - Bronze'!BI78*'Medal values'!$B$3, "") + IF(AND(BI$1 = BH$1, BH$2 = "Mixed"), 0.5*BH78, 0) + IF(AND(BI$1 = BJ$1, BJ$2 = "Mixed"), 0.5*BJ78, 0)</f>
        <v>4.000002</v>
      </c>
      <c r="BJ78" s="5">
        <f>IF('Each Gender - Gold'!BJ78+'Each Gender - Silver'!BJ78+'Each Gender - Bronze'!BJ78 &gt; 0, 'Each Gender - Gold'!BJ78*'Medal values'!$B$1+'Each Gender - Silver'!BJ78*'Medal values'!$B$2+'Each Gender - Bronze'!BJ78*'Medal values'!$B$3, "") + IF(AND(BJ$1 = BI$1, BI$2 = "Mixed"), 0.5*BI78, 0) + IF(AND(BJ$1 = BK$1, BK$2 = "Mixed"), 0.5*BK78, 0)</f>
        <v>3.001</v>
      </c>
      <c r="BK78" s="5">
        <f>IF('Each Gender - Gold'!BK78+'Each Gender - Silver'!BK78+'Each Gender - Bronze'!BK78 &gt; 0, 'Each Gender - Gold'!BK78*'Medal values'!$B$1+'Each Gender - Silver'!BK78*'Medal values'!$B$2+'Each Gender - Bronze'!BK78*'Medal values'!$B$3, "") + IF(AND(BK$1 = BJ$1, BJ$2 = "Mixed"), 0.5*BJ78, 0) + IF(AND(BK$1 = BL$1, BL$2 = "Mixed"), 0.5*BL78, 0)</f>
        <v>0</v>
      </c>
      <c r="BL78" s="5">
        <f>IF('Each Gender - Gold'!BL78+'Each Gender - Silver'!BL78+'Each Gender - Bronze'!BL78 &gt; 0, 'Each Gender - Gold'!BL78*'Medal values'!$B$1+'Each Gender - Silver'!BL78*'Medal values'!$B$2+'Each Gender - Bronze'!BL78*'Medal values'!$B$3, "") + IF(AND(BL$1 = BK$1, BK$2 = "Mixed"), 0.5*BK78, 0) + IF(AND(BL$1 = BM$1, BM$2 = "Mixed"), 0.5*BM78, 0)</f>
        <v>0</v>
      </c>
      <c r="BM78" s="5">
        <f>IF('Each Gender - Gold'!BM78+'Each Gender - Silver'!BM78+'Each Gender - Bronze'!BM78 &gt; 0, 'Each Gender - Gold'!BM78*'Medal values'!$B$1+'Each Gender - Silver'!BM78*'Medal values'!$B$2+'Each Gender - Bronze'!BM78*'Medal values'!$B$3, "") + IF(AND(BM$1 = BL$1, BL$2 = "Mixed"), 0.5*BL78, 0) + IF(AND(BM$1 = BN$1, BN$2 = "Mixed"), 0.5*BN78, 0)</f>
        <v>0</v>
      </c>
      <c r="BN78" s="5">
        <f>IF('Each Gender - Gold'!BN78+'Each Gender - Silver'!BN78+'Each Gender - Bronze'!BN78 &gt; 0, 'Each Gender - Gold'!BN78*'Medal values'!$B$1+'Each Gender - Silver'!BN78*'Medal values'!$B$2+'Each Gender - Bronze'!BN78*'Medal values'!$B$3, "") + IF(AND(BN$1 = BM$1, BM$2 = "Mixed"), 0.5*BM78, 0) + IF(AND(BN$1 = BO$1, BO$2 = "Mixed"), 0.5*BO78, 0)</f>
        <v>0</v>
      </c>
      <c r="BO78" s="5">
        <f>IF('Each Gender - Gold'!BO78+'Each Gender - Silver'!BO78+'Each Gender - Bronze'!BO78 &gt; 0, 'Each Gender - Gold'!BO78*'Medal values'!$B$1+'Each Gender - Silver'!BO78*'Medal values'!$B$2+'Each Gender - Bronze'!BO78*'Medal values'!$B$3, "") + IF(AND(BO$1 = BN$1, BN$2 = "Mixed"), 0.5*BN78, 0) + IF(AND(BO$1 = BP$1, BP$2 = "Mixed"), 0.5*BP78, 0)</f>
        <v>0</v>
      </c>
      <c r="BP78" s="5">
        <f>IF('Each Gender - Gold'!BP78+'Each Gender - Silver'!BP78+'Each Gender - Bronze'!BP78 &gt; 0, 'Each Gender - Gold'!BP78*'Medal values'!$B$1+'Each Gender - Silver'!BP78*'Medal values'!$B$2+'Each Gender - Bronze'!BP78*'Medal values'!$B$3, "") + IF(AND(BP$1 = BO$1, BO$2 = "Mixed"), 0.5*BO78, 0) + IF(AND(BP$1 = BQ$1, BQ$2 = "Mixed"), 0.5*BQ78, 0)</f>
        <v>0</v>
      </c>
      <c r="BQ78" s="5">
        <f>IF('Each Gender - Gold'!BQ78+'Each Gender - Silver'!BQ78+'Each Gender - Bronze'!BQ78 &gt; 0, 'Each Gender - Gold'!BQ78*'Medal values'!$B$1+'Each Gender - Silver'!BQ78*'Medal values'!$B$2+'Each Gender - Bronze'!BQ78*'Medal values'!$B$3, "") + IF(AND(BQ$1 = BP$1, BP$2 = "Mixed"), 0.5*BP78, 0) + IF(AND(BQ$1 = BR$1, BR$2 = "Mixed"), 0.5*BR78, 0)</f>
        <v>0</v>
      </c>
      <c r="BR78" s="5">
        <f>IF('Each Gender - Gold'!BR78+'Each Gender - Silver'!BR78+'Each Gender - Bronze'!BR78 &gt; 0, 'Each Gender - Gold'!BR78*'Medal values'!$B$1+'Each Gender - Silver'!BR78*'Medal values'!$B$2+'Each Gender - Bronze'!BR78*'Medal values'!$B$3, "") + IF(AND(BR$1 = BQ$1, BQ$2 = "Mixed"), 0.5*BQ78, 0) + IF(AND(BR$1 = BS$1, BS$2 = "Mixed"), 0.5*BS78, 0)</f>
        <v>0</v>
      </c>
      <c r="BS78" s="5">
        <f>IF('Each Gender - Gold'!BS78+'Each Gender - Silver'!BS78+'Each Gender - Bronze'!BS78 &gt; 0, 'Each Gender - Gold'!BS78*'Medal values'!$B$1+'Each Gender - Silver'!BS78*'Medal values'!$B$2+'Each Gender - Bronze'!BS78*'Medal values'!$B$3, "") + IF(AND(BS$1 = BR$1, BR$2 = "Mixed"), 0.5*BR78, 0) + IF(AND(BS$1 = BT$1, BT$2 = "Mixed"), 0.5*BT78, 0)</f>
        <v>0</v>
      </c>
      <c r="BT78" s="5">
        <f>IF('Each Gender - Gold'!BT78+'Each Gender - Silver'!BT78+'Each Gender - Bronze'!BT78 &gt; 0, 'Each Gender - Gold'!BT78*'Medal values'!$B$1+'Each Gender - Silver'!BT78*'Medal values'!$B$2+'Each Gender - Bronze'!BT78*'Medal values'!$B$3, "") + IF(AND(BT$1 = BS$1, BS$2 = "Mixed"), 0.5*BS78, 0) + IF(AND(BT$1 = BU$1, BU$2 = "Mixed"), 0.5*BU78, 0)</f>
        <v>0</v>
      </c>
      <c r="BU78" s="5">
        <f>IF('Each Gender - Gold'!BU78+'Each Gender - Silver'!BU78+'Each Gender - Bronze'!BU78 &gt; 0, 'Each Gender - Gold'!BU78*'Medal values'!$B$1+'Each Gender - Silver'!BU78*'Medal values'!$B$2+'Each Gender - Bronze'!BU78*'Medal values'!$B$3, "") + IF(AND(BU$1 = BT$1, BT$2 = "Mixed"), 0.5*BT78, 0) + IF(AND(BU$1 = BV$1, BV$2 = "Mixed"), 0.5*BV78, 0)</f>
        <v>0</v>
      </c>
      <c r="BV78" s="5">
        <f>IF('Each Gender - Gold'!BV78+'Each Gender - Silver'!BV78+'Each Gender - Bronze'!BV78 &gt; 0, 'Each Gender - Gold'!BV78*'Medal values'!$B$1+'Each Gender - Silver'!BV78*'Medal values'!$B$2+'Each Gender - Bronze'!BV78*'Medal values'!$B$3, "") + IF(AND(BV$1 = BU$1, BU$2 = "Mixed"), 0.5*BU78, 0) + IF(AND(BV$1 = BW$1, BW$2 = "Mixed"), 0.5*BW78, 0)</f>
        <v>0</v>
      </c>
      <c r="BW78" s="5">
        <f>IF('Each Gender - Gold'!BW78+'Each Gender - Silver'!BW78+'Each Gender - Bronze'!BW78 &gt; 0, 'Each Gender - Gold'!BW78*'Medal values'!$B$1+'Each Gender - Silver'!BW78*'Medal values'!$B$2+'Each Gender - Bronze'!BW78*'Medal values'!$B$3, "") + IF(AND(BW$1 = BV$1, BV$2 = "Mixed"), 0.5*BV78, 0) + IF(AND(BW$1 = BX$1, BX$2 = "Mixed"), 0.5*BX78, 0)</f>
        <v>0</v>
      </c>
      <c r="BX78" s="5">
        <f>IF('Each Gender - Gold'!BX78+'Each Gender - Silver'!BX78+'Each Gender - Bronze'!BX78 &gt; 0, 'Each Gender - Gold'!BX78*'Medal values'!$B$1+'Each Gender - Silver'!BX78*'Medal values'!$B$2+'Each Gender - Bronze'!BX78*'Medal values'!$B$3, "") + IF(AND(BX$1 = BW$1, BW$2 = "Mixed"), 0.5*BW78, 0) + IF(AND(BX$1 = BY$1, BY$2 = "Mixed"), 0.5*BY78, 0)</f>
        <v>0</v>
      </c>
      <c r="BY78" s="5">
        <f>IF('Each Gender - Gold'!BY78+'Each Gender - Silver'!BY78+'Each Gender - Bronze'!BY78 &gt; 0, 'Each Gender - Gold'!BY78*'Medal values'!$B$1+'Each Gender - Silver'!BY78*'Medal values'!$B$2+'Each Gender - Bronze'!BY78*'Medal values'!$B$3, "") + IF(AND(BY$1 = BX$1, BX$2 = "Mixed"), 0.5*BX78, 0) + IF(AND(BY$1 = BZ$1, BZ$2 = "Mixed"), 0.5*BZ78, 0)</f>
        <v>0</v>
      </c>
      <c r="BZ78" s="5">
        <f>IF('Each Gender - Gold'!BZ78+'Each Gender - Silver'!BZ78+'Each Gender - Bronze'!BZ78 &gt; 0, 'Each Gender - Gold'!BZ78*'Medal values'!$B$1+'Each Gender - Silver'!BZ78*'Medal values'!$B$2+'Each Gender - Bronze'!BZ78*'Medal values'!$B$3, "") + IF(AND(BZ$1 = BY$1, BY$2 = "Mixed"), 0.5*BY78, 0) + IF(AND(BZ$1 = CA$1, CA$2 = "Mixed"), 0.5*CA78, 0)</f>
        <v>0</v>
      </c>
      <c r="CA78" s="5">
        <f>IF('Each Gender - Gold'!CA78+'Each Gender - Silver'!CA78+'Each Gender - Bronze'!CA78 &gt; 0, 'Each Gender - Gold'!CA78*'Medal values'!$B$1+'Each Gender - Silver'!CA78*'Medal values'!$B$2+'Each Gender - Bronze'!CA78*'Medal values'!$B$3, "") + IF(AND(CA$1 = BZ$1, BZ$2 = "Mixed"), 0.5*BZ78, 0) + IF(AND(CA$1 = CB$1, CB$2 = "Mixed"), 0.5*CB78, 0)</f>
        <v>0</v>
      </c>
      <c r="CB78" s="5">
        <f>IF('Each Gender - Gold'!CB78+'Each Gender - Silver'!CB78+'Each Gender - Bronze'!CB78 &gt; 0, 'Each Gender - Gold'!CB78*'Medal values'!$B$1+'Each Gender - Silver'!CB78*'Medal values'!$B$2+'Each Gender - Bronze'!CB78*'Medal values'!$B$3, "") + IF(AND(CB$1 = CA$1, CA$2 = "Mixed"), 0.5*CA78, 0) + IF(AND(CB$1 = CC$1, CC$2 = "Mixed"), 0.5*CC78, 0)</f>
        <v>0</v>
      </c>
      <c r="CC78" s="5">
        <f>IF('Each Gender - Gold'!CC78+'Each Gender - Silver'!CC78+'Each Gender - Bronze'!CC78 &gt; 0, 'Each Gender - Gold'!CC78*'Medal values'!$B$1+'Each Gender - Silver'!CC78*'Medal values'!$B$2+'Each Gender - Bronze'!CC78*'Medal values'!$B$3, "") + IF(AND(CC$1 = CB$1, CB$2 = "Mixed"), 0.5*CB78, 0) + IF(AND(CC$1 = CD$1, CD$2 = "Mixed"), 0.5*CD78, 0)</f>
        <v>0</v>
      </c>
      <c r="CD78" s="5">
        <f>IF('Each Gender - Gold'!CD78+'Each Gender - Silver'!CD78+'Each Gender - Bronze'!CD78 &gt; 0, 'Each Gender - Gold'!CD78*'Medal values'!$B$1+'Each Gender - Silver'!CD78*'Medal values'!$B$2+'Each Gender - Bronze'!CD78*'Medal values'!$B$3, "") + IF(AND(CD$1 = CC$1, CC$2 = "Mixed"), 0.5*CC78, 0) + IF(AND(CD$1 = CE$1, CE$2 = "Mixed"), 0.5*CE78, 0)</f>
        <v>0</v>
      </c>
      <c r="CE78" s="5">
        <f>IF('Each Gender - Gold'!CE78+'Each Gender - Silver'!CE78+'Each Gender - Bronze'!CE78 &gt; 0, 'Each Gender - Gold'!CE78*'Medal values'!$B$1+'Each Gender - Silver'!CE78*'Medal values'!$B$2+'Each Gender - Bronze'!CE78*'Medal values'!$B$3, "") + IF(AND(CE$1 = CD$1, CD$2 = "Mixed"), 0.5*CD78, 0) + IF(AND(CE$1 = CF$1, CF$2 = "Mixed"), 0.5*CF78, 0)</f>
        <v>0</v>
      </c>
      <c r="CF78" s="5">
        <f>IF('Each Gender - Gold'!CF78+'Each Gender - Silver'!CF78+'Each Gender - Bronze'!CF78 &gt; 0, 'Each Gender - Gold'!CF78*'Medal values'!$B$1+'Each Gender - Silver'!CF78*'Medal values'!$B$2+'Each Gender - Bronze'!CF78*'Medal values'!$B$3, "") + IF(AND(CF$1 = CE$1, CE$2 = "Mixed"), 0.5*CE78, 0) + IF(AND(CF$1 = CG$1, CG$2 = "Mixed"), 0.5*CG78, 0)</f>
        <v>0</v>
      </c>
      <c r="CG78" s="5">
        <f>IF('Each Gender - Gold'!CG78+'Each Gender - Silver'!CG78+'Each Gender - Bronze'!CG78 &gt; 0, 'Each Gender - Gold'!CG78*'Medal values'!$B$1+'Each Gender - Silver'!CG78*'Medal values'!$B$2+'Each Gender - Bronze'!CG78*'Medal values'!$B$3, "") + IF(AND(CG$1 = CF$1, CF$2 = "Mixed"), 0.5*CF78, 0) + IF(AND(CG$1 = CH$1, CH$2 = "Mixed"), 0.5*CH78, 0)</f>
        <v>0</v>
      </c>
      <c r="CH78" s="5">
        <f>IF('Each Gender - Gold'!CH78+'Each Gender - Silver'!CH78+'Each Gender - Bronze'!CH78 &gt; 0, 'Each Gender - Gold'!CH78*'Medal values'!$B$1+'Each Gender - Silver'!CH78*'Medal values'!$B$2+'Each Gender - Bronze'!CH78*'Medal values'!$B$3, "") + IF(AND(CH$1 = CG$1, CG$2 = "Mixed"), 0.5*CG78, 0) + IF(AND(CH$1 = CI$1, CI$2 = "Mixed"), 0.5*CI78, 0)</f>
        <v>0</v>
      </c>
      <c r="CI78" s="5">
        <f>IF('Each Gender - Gold'!CI78+'Each Gender - Silver'!CI78+'Each Gender - Bronze'!CI78 &gt; 0, 'Each Gender - Gold'!CI78*'Medal values'!$B$1+'Each Gender - Silver'!CI78*'Medal values'!$B$2+'Each Gender - Bronze'!CI78*'Medal values'!$B$3, "") + IF(AND(CI$1 = CH$1, CH$2 = "Mixed"), 0.5*CH78, 0) + IF(AND(CI$1 = CJ$1, CJ$2 = "Mixed"), 0.5*CJ78, 0)</f>
        <v>0</v>
      </c>
      <c r="CJ78" s="5">
        <f>IF('Each Gender - Gold'!CJ78+'Each Gender - Silver'!CJ78+'Each Gender - Bronze'!CJ78 &gt; 0, 'Each Gender - Gold'!CJ78*'Medal values'!$B$1+'Each Gender - Silver'!CJ78*'Medal values'!$B$2+'Each Gender - Bronze'!CJ78*'Medal values'!$B$3, "") + IF(AND(CJ$1 = CI$1, CI$2 = "Mixed"), 0.5*CI78, 0) + IF(AND(CJ$1 = CK$1, CK$2 = "Mixed"), 0.5*CK78, 0)</f>
        <v>0</v>
      </c>
      <c r="CK78" s="5">
        <f>IF('Each Gender - Gold'!CK78+'Each Gender - Silver'!CK78+'Each Gender - Bronze'!CK78 &gt; 0, 'Each Gender - Gold'!CK78*'Medal values'!$B$1+'Each Gender - Silver'!CK78*'Medal values'!$B$2+'Each Gender - Bronze'!CK78*'Medal values'!$B$3, "") + IF(AND(CK$1 = CJ$1, CJ$2 = "Mixed"), 0.5*CJ78, 0) + IF(AND(CK$1 = CL$1, CL$2 = "Mixed"), 0.5*CL78, 0)</f>
        <v>0</v>
      </c>
      <c r="CL78" s="5">
        <f>IF('Each Gender - Gold'!CL78+'Each Gender - Silver'!CL78+'Each Gender - Bronze'!CL78 &gt; 0, 'Each Gender - Gold'!CL78*'Medal values'!$B$1+'Each Gender - Silver'!CL78*'Medal values'!$B$2+'Each Gender - Bronze'!CL78*'Medal values'!$B$3, "") + IF(AND(CL$1 = CK$1, CK$2 = "Mixed"), 0.5*CK78, 0) + IF(AND(CL$1 = CM$1, CM$2 = "Mixed"), 0.5*CM78, 0)</f>
        <v>0</v>
      </c>
      <c r="CM78" s="5">
        <f>IF('Each Gender - Gold'!CM78+'Each Gender - Silver'!CM78+'Each Gender - Bronze'!CM78 &gt; 0, 'Each Gender - Gold'!CM78*'Medal values'!$B$1+'Each Gender - Silver'!CM78*'Medal values'!$B$2+'Each Gender - Bronze'!CM78*'Medal values'!$B$3, "") + IF(AND(CM$1 = CL$1, CL$2 = "Mixed"), 0.5*CL78, 0) + IF(AND(CM$1 = CN$1, CN$2 = "Mixed"), 0.5*CN78, 0)</f>
        <v>0</v>
      </c>
      <c r="CN78" s="5">
        <f>IF('Each Gender - Gold'!CN78+'Each Gender - Silver'!CN78+'Each Gender - Bronze'!CN78 &gt; 0, 'Each Gender - Gold'!CN78*'Medal values'!$B$1+'Each Gender - Silver'!CN78*'Medal values'!$B$2+'Each Gender - Bronze'!CN78*'Medal values'!$B$3, "") + IF(AND(CN$1 = CM$1, CM$2 = "Mixed"), 0.5*CM78, 0) + IF(AND(CN$1 = CO$1, CO$2 = "Mixed"), 0.5*CO78, 0)</f>
        <v>0</v>
      </c>
      <c r="CO78" s="5">
        <f>IF('Each Gender - Gold'!CO78+'Each Gender - Silver'!CO78+'Each Gender - Bronze'!CO78 &gt; 0, 'Each Gender - Gold'!CO78*'Medal values'!$B$1+'Each Gender - Silver'!CO78*'Medal values'!$B$2+'Each Gender - Bronze'!CO78*'Medal values'!$B$3, "") + IF(AND(CO$1 = CN$1, CN$2 = "Mixed"), 0.5*CN78, 0) + IF(AND(CO$1 = CP$1, CP$2 = "Mixed"), 0.5*CP78, 0)</f>
        <v>0</v>
      </c>
      <c r="CP78" s="5">
        <f>IF('Each Gender - Gold'!CP78+'Each Gender - Silver'!CP78+'Each Gender - Bronze'!CP78 &gt; 0, 'Each Gender - Gold'!CP78*'Medal values'!$B$1+'Each Gender - Silver'!CP78*'Medal values'!$B$2+'Each Gender - Bronze'!CP78*'Medal values'!$B$3, "") + IF(AND(CP$1 = CO$1, CO$2 = "Mixed"), 0.5*CO78, 0) + IF(AND(CP$1 = CQ$1, CQ$2 = "Mixed"), 0.5*CQ78, 0)</f>
        <v>0</v>
      </c>
      <c r="CQ78" s="5">
        <f>IF('Each Gender - Gold'!CQ78+'Each Gender - Silver'!CQ78+'Each Gender - Bronze'!CQ78 &gt; 0, 'Each Gender - Gold'!CQ78*'Medal values'!$B$1+'Each Gender - Silver'!CQ78*'Medal values'!$B$2+'Each Gender - Bronze'!CQ78*'Medal values'!$B$3, "") + IF(AND(CQ$1 = CP$1, CP$2 = "Mixed"), 0.5*CP78, 0) + IF(AND(CQ$1 = CR$1, CR$2 = "Mixed"), 0.5*CR78, 0)</f>
        <v>0</v>
      </c>
      <c r="CR78" s="5">
        <f>IF('Each Gender - Gold'!CR78+'Each Gender - Silver'!CR78+'Each Gender - Bronze'!CR78 &gt; 0, 'Each Gender - Gold'!CR78*'Medal values'!$B$1+'Each Gender - Silver'!CR78*'Medal values'!$B$2+'Each Gender - Bronze'!CR78*'Medal values'!$B$3, "") + IF(AND(CR$1 = CQ$1, CQ$2 = "Mixed"), 0.5*CQ78, 0) + IF(AND(CR$1 = CS$1, CS$2 = "Mixed"), 0.5*CS78, 0)</f>
        <v>0</v>
      </c>
      <c r="CS78" s="5">
        <f>IF('Each Gender - Gold'!CS78+'Each Gender - Silver'!CS78+'Each Gender - Bronze'!CS78 &gt; 0, 'Each Gender - Gold'!CS78*'Medal values'!$B$1+'Each Gender - Silver'!CS78*'Medal values'!$B$2+'Each Gender - Bronze'!CS78*'Medal values'!$B$3, "") + IF(AND(CS$1 = CR$1, CR$2 = "Mixed"), 0.5*CR78, 0) + IF(AND(CS$1 = CT$1, CT$2 = "Mixed"), 0.5*CT78, 0)</f>
        <v>0</v>
      </c>
      <c r="CT78" s="5">
        <f>IF('Each Gender - Gold'!CT78+'Each Gender - Silver'!CT78+'Each Gender - Bronze'!CT78 &gt; 0, 'Each Gender - Gold'!CT78*'Medal values'!$B$1+'Each Gender - Silver'!CT78*'Medal values'!$B$2+'Each Gender - Bronze'!CT78*'Medal values'!$B$3, "") + IF(AND(CT$1 = CS$1, CS$2 = "Mixed"), 0.5*CS78, 0) + IF(AND(CT$1 = CU$1, CU$2 = "Mixed"), 0.5*CU78, 0)</f>
        <v>0</v>
      </c>
      <c r="CU78" s="5">
        <f>IF('Each Gender - Gold'!CU78+'Each Gender - Silver'!CU78+'Each Gender - Bronze'!CU78 &gt; 0, 'Each Gender - Gold'!CU78*'Medal values'!$B$1+'Each Gender - Silver'!CU78*'Medal values'!$B$2+'Each Gender - Bronze'!CU78*'Medal values'!$B$3, "") + IF(AND(CU$1 = CT$1, CT$2 = "Mixed"), 0.5*CT78, 0) + IF(AND(CU$1 = CV$1, CV$2 = "Mixed"), 0.5*CV78, 0)</f>
        <v>0</v>
      </c>
      <c r="CV78" s="5">
        <f>IF('Each Gender - Gold'!CV78+'Each Gender - Silver'!CV78+'Each Gender - Bronze'!CV78 &gt; 0, 'Each Gender - Gold'!CV78*'Medal values'!$B$1+'Each Gender - Silver'!CV78*'Medal values'!$B$2+'Each Gender - Bronze'!CV78*'Medal values'!$B$3, "") + IF(AND(CV$1 = CU$1, CU$2 = "Mixed"), 0.5*CU78, 0) + IF(AND(CV$1 = CW$1, CW$2 = "Mixed"), 0.5*CW78, 0)</f>
        <v>0</v>
      </c>
      <c r="CW78" s="5">
        <f t="shared" ref="CW78:CX78" si="76">SUMIF($B$2:$CV$2,CW$2, $B78:$CV78)</f>
        <v>4.000002</v>
      </c>
      <c r="CX78" s="5">
        <f t="shared" si="76"/>
        <v>5.001001</v>
      </c>
    </row>
    <row r="79">
      <c r="A79" s="5" t="str">
        <f>Countries!A77</f>
        <v>RSA</v>
      </c>
      <c r="B79" s="5">
        <f>IF('Each Gender - Gold'!B79+'Each Gender - Silver'!B79+'Each Gender - Bronze'!B79 &gt; 0, 'Each Gender - Gold'!B79*'Medal values'!$B$1+'Each Gender - Silver'!B79*'Medal values'!$B$2+'Each Gender - Bronze'!B79*'Medal values'!$B$3, "") + IF(AND(B$1 = A$1, A$2 = "Mixed"), 0.5*A79, 0) + IF(AND(B$1 = C$1, C$2 = "Mixed"), 0.5*C79, 0)</f>
        <v>0</v>
      </c>
      <c r="C79" s="5">
        <f>IF('Each Gender - Gold'!C79+'Each Gender - Silver'!C79+'Each Gender - Bronze'!C79 &gt; 0, 'Each Gender - Gold'!C79*'Medal values'!$B$1+'Each Gender - Silver'!C79*'Medal values'!$B$2+'Each Gender - Bronze'!C79*'Medal values'!$B$3, "") + IF(AND(C$1 = B$1, B$2 = "Mixed"), 0.5*B79, 0) + IF(AND(C$1 = D$1, D$2 = "Mixed"), 0.5*D79, 0)</f>
        <v>0</v>
      </c>
      <c r="D79" s="5">
        <f>IF('Each Gender - Gold'!D79+'Each Gender - Silver'!D79+'Each Gender - Bronze'!D79 &gt; 0, 'Each Gender - Gold'!D79*'Medal values'!$B$1+'Each Gender - Silver'!D79*'Medal values'!$B$2+'Each Gender - Bronze'!D79*'Medal values'!$B$3, "") + IF(AND(D$1 = C$1, C$2 = "Mixed"), 0.5*C79, 0) + IF(AND(D$1 = E$1, E$2 = "Mixed"), 0.5*E79, 0)</f>
        <v>0</v>
      </c>
      <c r="E79" s="5">
        <f>IF('Each Gender - Gold'!E79+'Each Gender - Silver'!E79+'Each Gender - Bronze'!E79 &gt; 0, 'Each Gender - Gold'!E79*'Medal values'!$B$1+'Each Gender - Silver'!E79*'Medal values'!$B$2+'Each Gender - Bronze'!E79*'Medal values'!$B$3, "") + IF(AND(E$1 = D$1, D$2 = "Mixed"), 0.5*D79, 0) + IF(AND(E$1 = F$1, F$2 = "Mixed"), 0.5*F79, 0)</f>
        <v>0</v>
      </c>
      <c r="F79" s="5">
        <f>IF('Each Gender - Gold'!F79+'Each Gender - Silver'!F79+'Each Gender - Bronze'!F79 &gt; 0, 'Each Gender - Gold'!F79*'Medal values'!$B$1+'Each Gender - Silver'!F79*'Medal values'!$B$2+'Each Gender - Bronze'!F79*'Medal values'!$B$3, "") + IF(AND(F$1 = E$1, E$2 = "Mixed"), 0.5*E79, 0) + IF(AND(F$1 = G$1, G$2 = "Mixed"), 0.5*G79, 0)</f>
        <v>0</v>
      </c>
      <c r="G79" s="5">
        <f>IF('Each Gender - Gold'!G79+'Each Gender - Silver'!G79+'Each Gender - Bronze'!G79 &gt; 0, 'Each Gender - Gold'!G79*'Medal values'!$B$1+'Each Gender - Silver'!G79*'Medal values'!$B$2+'Each Gender - Bronze'!G79*'Medal values'!$B$3, "") + IF(AND(G$1 = F$1, F$2 = "Mixed"), 0.5*F79, 0) + IF(AND(G$1 = H$1, H$2 = "Mixed"), 0.5*H79, 0)</f>
        <v>0</v>
      </c>
      <c r="H79" s="5">
        <f>IF('Each Gender - Gold'!H79+'Each Gender - Silver'!H79+'Each Gender - Bronze'!H79 &gt; 0, 'Each Gender - Gold'!H79*'Medal values'!$B$1+'Each Gender - Silver'!H79*'Medal values'!$B$2+'Each Gender - Bronze'!H79*'Medal values'!$B$3, "") + IF(AND(H$1 = G$1, G$2 = "Mixed"), 0.5*G79, 0) + IF(AND(H$1 = I$1, I$2 = "Mixed"), 0.5*I79, 0)</f>
        <v>0</v>
      </c>
      <c r="I79" s="5">
        <f>IF('Each Gender - Gold'!I79+'Each Gender - Silver'!I79+'Each Gender - Bronze'!I79 &gt; 0, 'Each Gender - Gold'!I79*'Medal values'!$B$1+'Each Gender - Silver'!I79*'Medal values'!$B$2+'Each Gender - Bronze'!I79*'Medal values'!$B$3, "") + IF(AND(I$1 = H$1, H$2 = "Mixed"), 0.5*H79, 0) + IF(AND(I$1 = J$1, J$2 = "Mixed"), 0.5*J79, 0)</f>
        <v>0</v>
      </c>
      <c r="J79" s="5">
        <f>IF('Each Gender - Gold'!J79+'Each Gender - Silver'!J79+'Each Gender - Bronze'!J79 &gt; 0, 'Each Gender - Gold'!J79*'Medal values'!$B$1+'Each Gender - Silver'!J79*'Medal values'!$B$2+'Each Gender - Bronze'!J79*'Medal values'!$B$3, "") + IF(AND(J$1 = I$1, I$2 = "Mixed"), 0.5*I79, 0) + IF(AND(J$1 = K$1, K$2 = "Mixed"), 0.5*K79, 0)</f>
        <v>0</v>
      </c>
      <c r="K79" s="5">
        <f>IF('Each Gender - Gold'!K79+'Each Gender - Silver'!K79+'Each Gender - Bronze'!K79 &gt; 0, 'Each Gender - Gold'!K79*'Medal values'!$B$1+'Each Gender - Silver'!K79*'Medal values'!$B$2+'Each Gender - Bronze'!K79*'Medal values'!$B$3, "") + IF(AND(K$1 = J$1, J$2 = "Mixed"), 0.5*J79, 0) + IF(AND(K$1 = L$1, L$2 = "Mixed"), 0.5*L79, 0)</f>
        <v>0</v>
      </c>
      <c r="L79" s="5">
        <f>IF('Each Gender - Gold'!L79+'Each Gender - Silver'!L79+'Each Gender - Bronze'!L79 &gt; 0, 'Each Gender - Gold'!L79*'Medal values'!$B$1+'Each Gender - Silver'!L79*'Medal values'!$B$2+'Each Gender - Bronze'!L79*'Medal values'!$B$3, "") + IF(AND(L$1 = K$1, K$2 = "Mixed"), 0.5*K79, 0) + IF(AND(L$1 = M$1, M$2 = "Mixed"), 0.5*M79, 0)</f>
        <v>0</v>
      </c>
      <c r="M79" s="5">
        <f>IF('Each Gender - Gold'!M79+'Each Gender - Silver'!M79+'Each Gender - Bronze'!M79 &gt; 0, 'Each Gender - Gold'!M79*'Medal values'!$B$1+'Each Gender - Silver'!M79*'Medal values'!$B$2+'Each Gender - Bronze'!M79*'Medal values'!$B$3, "") + IF(AND(M$1 = L$1, L$2 = "Mixed"), 0.5*L79, 0) + IF(AND(M$1 = N$1, N$2 = "Mixed"), 0.5*N79, 0)</f>
        <v>0</v>
      </c>
      <c r="N79" s="5">
        <f>IF('Each Gender - Gold'!N79+'Each Gender - Silver'!N79+'Each Gender - Bronze'!N79 &gt; 0, 'Each Gender - Gold'!N79*'Medal values'!$B$1+'Each Gender - Silver'!N79*'Medal values'!$B$2+'Each Gender - Bronze'!N79*'Medal values'!$B$3, "") + IF(AND(N$1 = M$1, M$2 = "Mixed"), 0.5*M79, 0) + IF(AND(N$1 = O$1, O$2 = "Mixed"), 0.5*O79, 0)</f>
        <v>0</v>
      </c>
      <c r="O79" s="5">
        <f>IF('Each Gender - Gold'!O79+'Each Gender - Silver'!O79+'Each Gender - Bronze'!O79 &gt; 0, 'Each Gender - Gold'!O79*'Medal values'!$B$1+'Each Gender - Silver'!O79*'Medal values'!$B$2+'Each Gender - Bronze'!O79*'Medal values'!$B$3, "") + IF(AND(O$1 = N$1, N$2 = "Mixed"), 0.5*N79, 0) + IF(AND(O$1 = P$1, P$2 = "Mixed"), 0.5*P79, 0)</f>
        <v>0</v>
      </c>
      <c r="P79" s="5">
        <f>IF('Each Gender - Gold'!P79+'Each Gender - Silver'!P79+'Each Gender - Bronze'!P79 &gt; 0, 'Each Gender - Gold'!P79*'Medal values'!$B$1+'Each Gender - Silver'!P79*'Medal values'!$B$2+'Each Gender - Bronze'!P79*'Medal values'!$B$3, "") + IF(AND(P$1 = O$1, O$2 = "Mixed"), 0.5*O79, 0) + IF(AND(P$1 = Q$1, Q$2 = "Mixed"), 0.5*Q79, 0)</f>
        <v>0</v>
      </c>
      <c r="Q79" s="5">
        <f>IF('Each Gender - Gold'!Q79+'Each Gender - Silver'!Q79+'Each Gender - Bronze'!Q79 &gt; 0, 'Each Gender - Gold'!Q79*'Medal values'!$B$1+'Each Gender - Silver'!Q79*'Medal values'!$B$2+'Each Gender - Bronze'!Q79*'Medal values'!$B$3, "") + IF(AND(Q$1 = P$1, P$2 = "Mixed"), 0.5*P79, 0) + IF(AND(Q$1 = R$1, R$2 = "Mixed"), 0.5*R79, 0)</f>
        <v>0</v>
      </c>
      <c r="R79" s="5">
        <f>IF('Each Gender - Gold'!R79+'Each Gender - Silver'!R79+'Each Gender - Bronze'!R79 &gt; 0, 'Each Gender - Gold'!R79*'Medal values'!$B$1+'Each Gender - Silver'!R79*'Medal values'!$B$2+'Each Gender - Bronze'!R79*'Medal values'!$B$3, "") + IF(AND(R$1 = Q$1, Q$2 = "Mixed"), 0.5*Q79, 0) + IF(AND(R$1 = S$1, S$2 = "Mixed"), 0.5*S79, 0)</f>
        <v>0</v>
      </c>
      <c r="S79" s="5">
        <f>IF('Each Gender - Gold'!S79+'Each Gender - Silver'!S79+'Each Gender - Bronze'!S79 &gt; 0, 'Each Gender - Gold'!S79*'Medal values'!$B$1+'Each Gender - Silver'!S79*'Medal values'!$B$2+'Each Gender - Bronze'!S79*'Medal values'!$B$3, "") + IF(AND(S$1 = R$1, R$2 = "Mixed"), 0.5*R79, 0) + IF(AND(S$1 = T$1, T$2 = "Mixed"), 0.5*T79, 0)</f>
        <v>0</v>
      </c>
      <c r="T79" s="5">
        <f>IF('Each Gender - Gold'!T79+'Each Gender - Silver'!T79+'Each Gender - Bronze'!T79 &gt; 0, 'Each Gender - Gold'!T79*'Medal values'!$B$1+'Each Gender - Silver'!T79*'Medal values'!$B$2+'Each Gender - Bronze'!T79*'Medal values'!$B$3, "") + IF(AND(T$1 = S$1, S$2 = "Mixed"), 0.5*S79, 0) + IF(AND(T$1 = U$1, U$2 = "Mixed"), 0.5*U79, 0)</f>
        <v>0</v>
      </c>
      <c r="U79" s="5">
        <f>IF('Each Gender - Gold'!U79+'Each Gender - Silver'!U79+'Each Gender - Bronze'!U79 &gt; 0, 'Each Gender - Gold'!U79*'Medal values'!$B$1+'Each Gender - Silver'!U79*'Medal values'!$B$2+'Each Gender - Bronze'!U79*'Medal values'!$B$3, "") + IF(AND(U$1 = T$1, T$2 = "Mixed"), 0.5*T79, 0) + IF(AND(U$1 = V$1, V$2 = "Mixed"), 0.5*V79, 0)</f>
        <v>0</v>
      </c>
      <c r="V79" s="5">
        <f>IF('Each Gender - Gold'!V79+'Each Gender - Silver'!V79+'Each Gender - Bronze'!V79 &gt; 0, 'Each Gender - Gold'!V79*'Medal values'!$B$1+'Each Gender - Silver'!V79*'Medal values'!$B$2+'Each Gender - Bronze'!V79*'Medal values'!$B$3, "") + IF(AND(V$1 = U$1, U$2 = "Mixed"), 0.5*U79, 0) + IF(AND(V$1 = W$1, W$2 = "Mixed"), 0.5*W79, 0)</f>
        <v>0</v>
      </c>
      <c r="W79" s="5">
        <f>IF('Each Gender - Gold'!W79+'Each Gender - Silver'!W79+'Each Gender - Bronze'!W79 &gt; 0, 'Each Gender - Gold'!W79*'Medal values'!$B$1+'Each Gender - Silver'!W79*'Medal values'!$B$2+'Each Gender - Bronze'!W79*'Medal values'!$B$3, "") + IF(AND(W$1 = V$1, V$2 = "Mixed"), 0.5*V79, 0) + IF(AND(W$1 = X$1, X$2 = "Mixed"), 0.5*X79, 0)</f>
        <v>0</v>
      </c>
      <c r="X79" s="5">
        <f>IF('Each Gender - Gold'!X79+'Each Gender - Silver'!X79+'Each Gender - Bronze'!X79 &gt; 0, 'Each Gender - Gold'!X79*'Medal values'!$B$1+'Each Gender - Silver'!X79*'Medal values'!$B$2+'Each Gender - Bronze'!X79*'Medal values'!$B$3, "") + IF(AND(X$1 = W$1, W$2 = "Mixed"), 0.5*W79, 0) + IF(AND(X$1 = Y$1, Y$2 = "Mixed"), 0.5*Y79, 0)</f>
        <v>0</v>
      </c>
      <c r="Y79" s="5">
        <f>IF('Each Gender - Gold'!Y79+'Each Gender - Silver'!Y79+'Each Gender - Bronze'!Y79 &gt; 0, 'Each Gender - Gold'!Y79*'Medal values'!$B$1+'Each Gender - Silver'!Y79*'Medal values'!$B$2+'Each Gender - Bronze'!Y79*'Medal values'!$B$3, "") + IF(AND(Y$1 = X$1, X$2 = "Mixed"), 0.5*X79, 0) + IF(AND(Y$1 = Z$1, Z$2 = "Mixed"), 0.5*Z79, 0)</f>
        <v>0</v>
      </c>
      <c r="Z79" s="5">
        <f>IF('Each Gender - Gold'!Z79+'Each Gender - Silver'!Z79+'Each Gender - Bronze'!Z79 &gt; 0, 'Each Gender - Gold'!Z79*'Medal values'!$B$1+'Each Gender - Silver'!Z79*'Medal values'!$B$2+'Each Gender - Bronze'!Z79*'Medal values'!$B$3, "") + IF(AND(Z$1 = Y$1, Y$2 = "Mixed"), 0.5*Y79, 0) + IF(AND(Z$1 = AA$1, AA$2 = "Mixed"), 0.5*AA79, 0)</f>
        <v>0</v>
      </c>
      <c r="AA79" s="5">
        <f>IF('Each Gender - Gold'!AA79+'Each Gender - Silver'!AA79+'Each Gender - Bronze'!AA79 &gt; 0, 'Each Gender - Gold'!AA79*'Medal values'!$B$1+'Each Gender - Silver'!AA79*'Medal values'!$B$2+'Each Gender - Bronze'!AA79*'Medal values'!$B$3, "") + IF(AND(AA$1 = Z$1, Z$2 = "Mixed"), 0.5*Z79, 0) + IF(AND(AA$1 = AB$1, AB$2 = "Mixed"), 0.5*AB79, 0)</f>
        <v>0</v>
      </c>
      <c r="AB79" s="5">
        <f>IF('Each Gender - Gold'!AB79+'Each Gender - Silver'!AB79+'Each Gender - Bronze'!AB79 &gt; 0, 'Each Gender - Gold'!AB79*'Medal values'!$B$1+'Each Gender - Silver'!AB79*'Medal values'!$B$2+'Each Gender - Bronze'!AB79*'Medal values'!$B$3, "") + IF(AND(AB$1 = AA$1, AA$2 = "Mixed"), 0.5*AA79, 0) + IF(AND(AB$1 = AC$1, AC$2 = "Mixed"), 0.5*AC79, 0)</f>
        <v>0</v>
      </c>
      <c r="AC79" s="5">
        <f>IF('Each Gender - Gold'!AC79+'Each Gender - Silver'!AC79+'Each Gender - Bronze'!AC79 &gt; 0, 'Each Gender - Gold'!AC79*'Medal values'!$B$1+'Each Gender - Silver'!AC79*'Medal values'!$B$2+'Each Gender - Bronze'!AC79*'Medal values'!$B$3, "") + IF(AND(AC$1 = AB$1, AB$2 = "Mixed"), 0.5*AB79, 0) + IF(AND(AC$1 = AD$1, AD$2 = "Mixed"), 0.5*AD79, 0)</f>
        <v>0</v>
      </c>
      <c r="AD79" s="5">
        <f>IF('Each Gender - Gold'!AD79+'Each Gender - Silver'!AD79+'Each Gender - Bronze'!AD79 &gt; 0, 'Each Gender - Gold'!AD79*'Medal values'!$B$1+'Each Gender - Silver'!AD79*'Medal values'!$B$2+'Each Gender - Bronze'!AD79*'Medal values'!$B$3, "") + IF(AND(AD$1 = AC$1, AC$2 = "Mixed"), 0.5*AC79, 0) + IF(AND(AD$1 = AE$1, AE$2 = "Mixed"), 0.5*AE79, 0)</f>
        <v>0</v>
      </c>
      <c r="AE79" s="5">
        <f>IF('Each Gender - Gold'!AE79+'Each Gender - Silver'!AE79+'Each Gender - Bronze'!AE79 &gt; 0, 'Each Gender - Gold'!AE79*'Medal values'!$B$1+'Each Gender - Silver'!AE79*'Medal values'!$B$2+'Each Gender - Bronze'!AE79*'Medal values'!$B$3, "") + IF(AND(AE$1 = AD$1, AD$2 = "Mixed"), 0.5*AD79, 0) + IF(AND(AE$1 = AF$1, AF$2 = "Mixed"), 0.5*AF79, 0)</f>
        <v>0</v>
      </c>
      <c r="AF79" s="5">
        <f>IF('Each Gender - Gold'!AF79+'Each Gender - Silver'!AF79+'Each Gender - Bronze'!AF79 &gt; 0, 'Each Gender - Gold'!AF79*'Medal values'!$B$1+'Each Gender - Silver'!AF79*'Medal values'!$B$2+'Each Gender - Bronze'!AF79*'Medal values'!$B$3, "") + IF(AND(AF$1 = AE$1, AE$2 = "Mixed"), 0.5*AE79, 0) + IF(AND(AF$1 = AG$1, AG$2 = "Mixed"), 0.5*AG79, 0)</f>
        <v>0</v>
      </c>
      <c r="AG79" s="5">
        <f>IF('Each Gender - Gold'!AG79+'Each Gender - Silver'!AG79+'Each Gender - Bronze'!AG79 &gt; 0, 'Each Gender - Gold'!AG79*'Medal values'!$B$1+'Each Gender - Silver'!AG79*'Medal values'!$B$2+'Each Gender - Bronze'!AG79*'Medal values'!$B$3, "") + IF(AND(AG$1 = AF$1, AF$2 = "Mixed"), 0.5*AF79, 0) + IF(AND(AG$1 = AH$1, AH$2 = "Mixed"), 0.5*AH79, 0)</f>
        <v>0</v>
      </c>
      <c r="AH79" s="5">
        <f>IF('Each Gender - Gold'!AH79+'Each Gender - Silver'!AH79+'Each Gender - Bronze'!AH79 &gt; 0, 'Each Gender - Gold'!AH79*'Medal values'!$B$1+'Each Gender - Silver'!AH79*'Medal values'!$B$2+'Each Gender - Bronze'!AH79*'Medal values'!$B$3, "") + IF(AND(AH$1 = AG$1, AG$2 = "Mixed"), 0.5*AG79, 0) + IF(AND(AH$1 = AI$1, AI$2 = "Mixed"), 0.5*AI79, 0)</f>
        <v>0</v>
      </c>
      <c r="AI79" s="5">
        <f>IF('Each Gender - Gold'!AI79+'Each Gender - Silver'!AI79+'Each Gender - Bronze'!AI79 &gt; 0, 'Each Gender - Gold'!AI79*'Medal values'!$B$1+'Each Gender - Silver'!AI79*'Medal values'!$B$2+'Each Gender - Bronze'!AI79*'Medal values'!$B$3, "") + IF(AND(AI$1 = AH$1, AH$2 = "Mixed"), 0.5*AH79, 0) + IF(AND(AI$1 = AJ$1, AJ$2 = "Mixed"), 0.5*AJ79, 0)</f>
        <v>0</v>
      </c>
      <c r="AJ79" s="5">
        <f>IF('Each Gender - Gold'!AJ79+'Each Gender - Silver'!AJ79+'Each Gender - Bronze'!AJ79 &gt; 0, 'Each Gender - Gold'!AJ79*'Medal values'!$B$1+'Each Gender - Silver'!AJ79*'Medal values'!$B$2+'Each Gender - Bronze'!AJ79*'Medal values'!$B$3, "") + IF(AND(AJ$1 = AI$1, AI$2 = "Mixed"), 0.5*AI79, 0) + IF(AND(AJ$1 = AK$1, AK$2 = "Mixed"), 0.5*AK79, 0)</f>
        <v>0</v>
      </c>
      <c r="AK79" s="5">
        <f>IF('Each Gender - Gold'!AK79+'Each Gender - Silver'!AK79+'Each Gender - Bronze'!AK79 &gt; 0, 'Each Gender - Gold'!AK79*'Medal values'!$B$1+'Each Gender - Silver'!AK79*'Medal values'!$B$2+'Each Gender - Bronze'!AK79*'Medal values'!$B$3, "") + IF(AND(AK$1 = AJ$1, AJ$2 = "Mixed"), 0.5*AJ79, 0) + IF(AND(AK$1 = AL$1, AL$2 = "Mixed"), 0.5*AL79, 0)</f>
        <v>0</v>
      </c>
      <c r="AL79" s="5">
        <f>IF('Each Gender - Gold'!AL79+'Each Gender - Silver'!AL79+'Each Gender - Bronze'!AL79 &gt; 0, 'Each Gender - Gold'!AL79*'Medal values'!$B$1+'Each Gender - Silver'!AL79*'Medal values'!$B$2+'Each Gender - Bronze'!AL79*'Medal values'!$B$3, "") + IF(AND(AL$1 = AK$1, AK$2 = "Mixed"), 0.5*AK79, 0) + IF(AND(AL$1 = AM$1, AM$2 = "Mixed"), 0.5*AM79, 0)</f>
        <v>0</v>
      </c>
      <c r="AM79" s="5">
        <f>IF('Each Gender - Gold'!AM79+'Each Gender - Silver'!AM79+'Each Gender - Bronze'!AM79 &gt; 0, 'Each Gender - Gold'!AM79*'Medal values'!$B$1+'Each Gender - Silver'!AM79*'Medal values'!$B$2+'Each Gender - Bronze'!AM79*'Medal values'!$B$3, "") + IF(AND(AM$1 = AL$1, AL$2 = "Mixed"), 0.5*AL79, 0) + IF(AND(AM$1 = AN$1, AN$2 = "Mixed"), 0.5*AN79, 0)</f>
        <v>0</v>
      </c>
      <c r="AN79" s="5">
        <f>IF('Each Gender - Gold'!AN79+'Each Gender - Silver'!AN79+'Each Gender - Bronze'!AN79 &gt; 0, 'Each Gender - Gold'!AN79*'Medal values'!$B$1+'Each Gender - Silver'!AN79*'Medal values'!$B$2+'Each Gender - Bronze'!AN79*'Medal values'!$B$3, "") + IF(AND(AN$1 = AM$1, AM$2 = "Mixed"), 0.5*AM79, 0) + IF(AND(AN$1 = AO$1, AO$2 = "Mixed"), 0.5*AO79, 0)</f>
        <v>0</v>
      </c>
      <c r="AO79" s="5">
        <f>IF('Each Gender - Gold'!AO79+'Each Gender - Silver'!AO79+'Each Gender - Bronze'!AO79 &gt; 0, 'Each Gender - Gold'!AO79*'Medal values'!$B$1+'Each Gender - Silver'!AO79*'Medal values'!$B$2+'Each Gender - Bronze'!AO79*'Medal values'!$B$3, "") + IF(AND(AO$1 = AN$1, AN$2 = "Mixed"), 0.5*AN79, 0) + IF(AND(AO$1 = AP$1, AP$2 = "Mixed"), 0.5*AP79, 0)</f>
        <v>0</v>
      </c>
      <c r="AP79" s="5">
        <f>IF('Each Gender - Gold'!AP79+'Each Gender - Silver'!AP79+'Each Gender - Bronze'!AP79 &gt; 0, 'Each Gender - Gold'!AP79*'Medal values'!$B$1+'Each Gender - Silver'!AP79*'Medal values'!$B$2+'Each Gender - Bronze'!AP79*'Medal values'!$B$3, "") + IF(AND(AP$1 = AO$1, AO$2 = "Mixed"), 0.5*AO79, 0) + IF(AND(AP$1 = AQ$1, AQ$2 = "Mixed"), 0.5*AQ79, 0)</f>
        <v>0</v>
      </c>
      <c r="AQ79" s="5">
        <f>IF('Each Gender - Gold'!AQ79+'Each Gender - Silver'!AQ79+'Each Gender - Bronze'!AQ79 &gt; 0, 'Each Gender - Gold'!AQ79*'Medal values'!$B$1+'Each Gender - Silver'!AQ79*'Medal values'!$B$2+'Each Gender - Bronze'!AQ79*'Medal values'!$B$3, "") + IF(AND(AQ$1 = AP$1, AP$2 = "Mixed"), 0.5*AP79, 0) + IF(AND(AQ$1 = AR$1, AR$2 = "Mixed"), 0.5*AR79, 0)</f>
        <v>0</v>
      </c>
      <c r="AR79" s="5">
        <f>IF('Each Gender - Gold'!AR79+'Each Gender - Silver'!AR79+'Each Gender - Bronze'!AR79 &gt; 0, 'Each Gender - Gold'!AR79*'Medal values'!$B$1+'Each Gender - Silver'!AR79*'Medal values'!$B$2+'Each Gender - Bronze'!AR79*'Medal values'!$B$3, "") + IF(AND(AR$1 = AQ$1, AQ$2 = "Mixed"), 0.5*AQ79, 0) + IF(AND(AR$1 = AS$1, AS$2 = "Mixed"), 0.5*AS79, 0)</f>
        <v>0</v>
      </c>
      <c r="AS79" s="5">
        <f>IF('Each Gender - Gold'!AS79+'Each Gender - Silver'!AS79+'Each Gender - Bronze'!AS79 &gt; 0, 'Each Gender - Gold'!AS79*'Medal values'!$B$1+'Each Gender - Silver'!AS79*'Medal values'!$B$2+'Each Gender - Bronze'!AS79*'Medal values'!$B$3, "") + IF(AND(AS$1 = AR$1, AR$2 = "Mixed"), 0.5*AR79, 0) + IF(AND(AS$1 = AT$1, AT$2 = "Mixed"), 0.5*AT79, 0)</f>
        <v>0</v>
      </c>
      <c r="AT79" s="5">
        <f>IF('Each Gender - Gold'!AT79+'Each Gender - Silver'!AT79+'Each Gender - Bronze'!AT79 &gt; 0, 'Each Gender - Gold'!AT79*'Medal values'!$B$1+'Each Gender - Silver'!AT79*'Medal values'!$B$2+'Each Gender - Bronze'!AT79*'Medal values'!$B$3, "") + IF(AND(AT$1 = AS$1, AS$2 = "Mixed"), 0.5*AS79, 0) + IF(AND(AT$1 = AU$1, AU$2 = "Mixed"), 0.5*AU79, 0)</f>
        <v>0</v>
      </c>
      <c r="AU79" s="5">
        <f>IF('Each Gender - Gold'!AU79+'Each Gender - Silver'!AU79+'Each Gender - Bronze'!AU79 &gt; 0, 'Each Gender - Gold'!AU79*'Medal values'!$B$1+'Each Gender - Silver'!AU79*'Medal values'!$B$2+'Each Gender - Bronze'!AU79*'Medal values'!$B$3, "") + IF(AND(AU$1 = AT$1, AT$2 = "Mixed"), 0.5*AT79, 0) + IF(AND(AU$1 = AV$1, AV$2 = "Mixed"), 0.5*AV79, 0)</f>
        <v>0</v>
      </c>
      <c r="AV79" s="5">
        <f>IF('Each Gender - Gold'!AV79+'Each Gender - Silver'!AV79+'Each Gender - Bronze'!AV79 &gt; 0, 'Each Gender - Gold'!AV79*'Medal values'!$B$1+'Each Gender - Silver'!AV79*'Medal values'!$B$2+'Each Gender - Bronze'!AV79*'Medal values'!$B$3, "") + IF(AND(AV$1 = AU$1, AU$2 = "Mixed"), 0.5*AU79, 0) + IF(AND(AV$1 = AW$1, AW$2 = "Mixed"), 0.5*AW79, 0)</f>
        <v>0</v>
      </c>
      <c r="AW79" s="5">
        <f>IF('Each Gender - Gold'!AW79+'Each Gender - Silver'!AW79+'Each Gender - Bronze'!AW79 &gt; 0, 'Each Gender - Gold'!AW79*'Medal values'!$B$1+'Each Gender - Silver'!AW79*'Medal values'!$B$2+'Each Gender - Bronze'!AW79*'Medal values'!$B$3, "") + IF(AND(AW$1 = AV$1, AV$2 = "Mixed"), 0.5*AV79, 0) + IF(AND(AW$1 = AX$1, AX$2 = "Mixed"), 0.5*AX79, 0)</f>
        <v>0</v>
      </c>
      <c r="AX79" s="5">
        <f>IF('Each Gender - Gold'!AX79+'Each Gender - Silver'!AX79+'Each Gender - Bronze'!AX79 &gt; 0, 'Each Gender - Gold'!AX79*'Medal values'!$B$1+'Each Gender - Silver'!AX79*'Medal values'!$B$2+'Each Gender - Bronze'!AX79*'Medal values'!$B$3, "") + IF(AND(AX$1 = AW$1, AW$2 = "Mixed"), 0.5*AW79, 0) + IF(AND(AX$1 = AY$1, AY$2 = "Mixed"), 0.5*AY79, 0)</f>
        <v>0</v>
      </c>
      <c r="AY79" s="5">
        <f>IF('Each Gender - Gold'!AY79+'Each Gender - Silver'!AY79+'Each Gender - Bronze'!AY79 &gt; 0, 'Each Gender - Gold'!AY79*'Medal values'!$B$1+'Each Gender - Silver'!AY79*'Medal values'!$B$2+'Each Gender - Bronze'!AY79*'Medal values'!$B$3, "") + IF(AND(AY$1 = AX$1, AX$2 = "Mixed"), 0.5*AX79, 0) + IF(AND(AY$1 = AZ$1, AZ$2 = "Mixed"), 0.5*AZ79, 0)</f>
        <v>0</v>
      </c>
      <c r="AZ79" s="5">
        <f>IF('Each Gender - Gold'!AZ79+'Each Gender - Silver'!AZ79+'Each Gender - Bronze'!AZ79 &gt; 0, 'Each Gender - Gold'!AZ79*'Medal values'!$B$1+'Each Gender - Silver'!AZ79*'Medal values'!$B$2+'Each Gender - Bronze'!AZ79*'Medal values'!$B$3, "") + IF(AND(AZ$1 = AY$1, AY$2 = "Mixed"), 0.5*AY79, 0) + IF(AND(AZ$1 = BA$1, BA$2 = "Mixed"), 0.5*BA79, 0)</f>
        <v>0</v>
      </c>
      <c r="BA79" s="5">
        <f>IF('Each Gender - Gold'!BA79+'Each Gender - Silver'!BA79+'Each Gender - Bronze'!BA79 &gt; 0, 'Each Gender - Gold'!BA79*'Medal values'!$B$1+'Each Gender - Silver'!BA79*'Medal values'!$B$2+'Each Gender - Bronze'!BA79*'Medal values'!$B$3, "") + IF(AND(BA$1 = AZ$1, AZ$2 = "Mixed"), 0.5*AZ79, 0) + IF(AND(BA$1 = BB$1, BB$2 = "Mixed"), 0.5*BB79, 0)</f>
        <v>0</v>
      </c>
      <c r="BB79" s="5">
        <f>IF('Each Gender - Gold'!BB79+'Each Gender - Silver'!BB79+'Each Gender - Bronze'!BB79 &gt; 0, 'Each Gender - Gold'!BB79*'Medal values'!$B$1+'Each Gender - Silver'!BB79*'Medal values'!$B$2+'Each Gender - Bronze'!BB79*'Medal values'!$B$3, "") + IF(AND(BB$1 = BA$1, BA$2 = "Mixed"), 0.5*BA79, 0) + IF(AND(BB$1 = BC$1, BC$2 = "Mixed"), 0.5*BC79, 0)</f>
        <v>0</v>
      </c>
      <c r="BC79" s="5">
        <f>IF('Each Gender - Gold'!BC79+'Each Gender - Silver'!BC79+'Each Gender - Bronze'!BC79 &gt; 0, 'Each Gender - Gold'!BC79*'Medal values'!$B$1+'Each Gender - Silver'!BC79*'Medal values'!$B$2+'Each Gender - Bronze'!BC79*'Medal values'!$B$3, "") + IF(AND(BC$1 = BB$1, BB$2 = "Mixed"), 0.5*BB79, 0) + IF(AND(BC$1 = BD$1, BD$2 = "Mixed"), 0.5*BD79, 0)</f>
        <v>0</v>
      </c>
      <c r="BD79" s="5">
        <f>IF('Each Gender - Gold'!BD79+'Each Gender - Silver'!BD79+'Each Gender - Bronze'!BD79 &gt; 0, 'Each Gender - Gold'!BD79*'Medal values'!$B$1+'Each Gender - Silver'!BD79*'Medal values'!$B$2+'Each Gender - Bronze'!BD79*'Medal values'!$B$3, "") + IF(AND(BD$1 = BC$1, BC$2 = "Mixed"), 0.5*BC79, 0) + IF(AND(BD$1 = BE$1, BE$2 = "Mixed"), 0.5*BE79, 0)</f>
        <v>0</v>
      </c>
      <c r="BE79" s="5">
        <f>IF('Each Gender - Gold'!BE79+'Each Gender - Silver'!BE79+'Each Gender - Bronze'!BE79 &gt; 0, 'Each Gender - Gold'!BE79*'Medal values'!$B$1+'Each Gender - Silver'!BE79*'Medal values'!$B$2+'Each Gender - Bronze'!BE79*'Medal values'!$B$3, "") + IF(AND(BE$1 = BD$1, BD$2 = "Mixed"), 0.5*BD79, 0) + IF(AND(BE$1 = BF$1, BF$2 = "Mixed"), 0.5*BF79, 0)</f>
        <v>0</v>
      </c>
      <c r="BF79" s="5">
        <f>IF('Each Gender - Gold'!BF79+'Each Gender - Silver'!BF79+'Each Gender - Bronze'!BF79 &gt; 0, 'Each Gender - Gold'!BF79*'Medal values'!$B$1+'Each Gender - Silver'!BF79*'Medal values'!$B$2+'Each Gender - Bronze'!BF79*'Medal values'!$B$3, "") + IF(AND(BF$1 = BE$1, BE$2 = "Mixed"), 0.5*BE79, 0) + IF(AND(BF$1 = BG$1, BG$2 = "Mixed"), 0.5*BG79, 0)</f>
        <v>0</v>
      </c>
      <c r="BG79" s="5">
        <f>IF('Each Gender - Gold'!BG79+'Each Gender - Silver'!BG79+'Each Gender - Bronze'!BG79 &gt; 0, 'Each Gender - Gold'!BG79*'Medal values'!$B$1+'Each Gender - Silver'!BG79*'Medal values'!$B$2+'Each Gender - Bronze'!BG79*'Medal values'!$B$3, "") + IF(AND(BG$1 = BF$1, BF$2 = "Mixed"), 0.5*BF79, 0) + IF(AND(BG$1 = BH$1, BH$2 = "Mixed"), 0.5*BH79, 0)</f>
        <v>0</v>
      </c>
      <c r="BH79" s="5">
        <f>IF('Each Gender - Gold'!BH79+'Each Gender - Silver'!BH79+'Each Gender - Bronze'!BH79 &gt; 0, 'Each Gender - Gold'!BH79*'Medal values'!$B$1+'Each Gender - Silver'!BH79*'Medal values'!$B$2+'Each Gender - Bronze'!BH79*'Medal values'!$B$3, "") + IF(AND(BH$1 = BG$1, BG$2 = "Mixed"), 0.5*BG79, 0) + IF(AND(BH$1 = BI$1, BI$2 = "Mixed"), 0.5*BI79, 0)</f>
        <v>0</v>
      </c>
      <c r="BI79" s="5">
        <f>IF('Each Gender - Gold'!BI79+'Each Gender - Silver'!BI79+'Each Gender - Bronze'!BI79 &gt; 0, 'Each Gender - Gold'!BI79*'Medal values'!$B$1+'Each Gender - Silver'!BI79*'Medal values'!$B$2+'Each Gender - Bronze'!BI79*'Medal values'!$B$3, "") + IF(AND(BI$1 = BH$1, BH$2 = "Mixed"), 0.5*BH79, 0) + IF(AND(BI$1 = BJ$1, BJ$2 = "Mixed"), 0.5*BJ79, 0)</f>
        <v>0</v>
      </c>
      <c r="BJ79" s="5">
        <f>IF('Each Gender - Gold'!BJ79+'Each Gender - Silver'!BJ79+'Each Gender - Bronze'!BJ79 &gt; 0, 'Each Gender - Gold'!BJ79*'Medal values'!$B$1+'Each Gender - Silver'!BJ79*'Medal values'!$B$2+'Each Gender - Bronze'!BJ79*'Medal values'!$B$3, "") + IF(AND(BJ$1 = BI$1, BI$2 = "Mixed"), 0.5*BI79, 0) + IF(AND(BJ$1 = BK$1, BK$2 = "Mixed"), 0.5*BK79, 0)</f>
        <v>0</v>
      </c>
      <c r="BK79" s="5">
        <f>IF('Each Gender - Gold'!BK79+'Each Gender - Silver'!BK79+'Each Gender - Bronze'!BK79 &gt; 0, 'Each Gender - Gold'!BK79*'Medal values'!$B$1+'Each Gender - Silver'!BK79*'Medal values'!$B$2+'Each Gender - Bronze'!BK79*'Medal values'!$B$3, "") + IF(AND(BK$1 = BJ$1, BJ$2 = "Mixed"), 0.5*BJ79, 0) + IF(AND(BK$1 = BL$1, BL$2 = "Mixed"), 0.5*BL79, 0)</f>
        <v>0</v>
      </c>
      <c r="BL79" s="5">
        <f>IF('Each Gender - Gold'!BL79+'Each Gender - Silver'!BL79+'Each Gender - Bronze'!BL79 &gt; 0, 'Each Gender - Gold'!BL79*'Medal values'!$B$1+'Each Gender - Silver'!BL79*'Medal values'!$B$2+'Each Gender - Bronze'!BL79*'Medal values'!$B$3, "") + IF(AND(BL$1 = BK$1, BK$2 = "Mixed"), 0.5*BK79, 0) + IF(AND(BL$1 = BM$1, BM$2 = "Mixed"), 0.5*BM79, 0)</f>
        <v>0</v>
      </c>
      <c r="BM79" s="5">
        <f>IF('Each Gender - Gold'!BM79+'Each Gender - Silver'!BM79+'Each Gender - Bronze'!BM79 &gt; 0, 'Each Gender - Gold'!BM79*'Medal values'!$B$1+'Each Gender - Silver'!BM79*'Medal values'!$B$2+'Each Gender - Bronze'!BM79*'Medal values'!$B$3, "") + IF(AND(BM$1 = BL$1, BL$2 = "Mixed"), 0.5*BL79, 0) + IF(AND(BM$1 = BN$1, BN$2 = "Mixed"), 0.5*BN79, 0)</f>
        <v>0</v>
      </c>
      <c r="BN79" s="5">
        <f>IF('Each Gender - Gold'!BN79+'Each Gender - Silver'!BN79+'Each Gender - Bronze'!BN79 &gt; 0, 'Each Gender - Gold'!BN79*'Medal values'!$B$1+'Each Gender - Silver'!BN79*'Medal values'!$B$2+'Each Gender - Bronze'!BN79*'Medal values'!$B$3, "") + IF(AND(BN$1 = BM$1, BM$2 = "Mixed"), 0.5*BM79, 0) + IF(AND(BN$1 = BO$1, BO$2 = "Mixed"), 0.5*BO79, 0)</f>
        <v>0</v>
      </c>
      <c r="BO79" s="5">
        <f>IF('Each Gender - Gold'!BO79+'Each Gender - Silver'!BO79+'Each Gender - Bronze'!BO79 &gt; 0, 'Each Gender - Gold'!BO79*'Medal values'!$B$1+'Each Gender - Silver'!BO79*'Medal values'!$B$2+'Each Gender - Bronze'!BO79*'Medal values'!$B$3, "") + IF(AND(BO$1 = BN$1, BN$2 = "Mixed"), 0.5*BN79, 0) + IF(AND(BO$1 = BP$1, BP$2 = "Mixed"), 0.5*BP79, 0)</f>
        <v>0</v>
      </c>
      <c r="BP79" s="5">
        <f>IF('Each Gender - Gold'!BP79+'Each Gender - Silver'!BP79+'Each Gender - Bronze'!BP79 &gt; 0, 'Each Gender - Gold'!BP79*'Medal values'!$B$1+'Each Gender - Silver'!BP79*'Medal values'!$B$2+'Each Gender - Bronze'!BP79*'Medal values'!$B$3, "") + IF(AND(BP$1 = BO$1, BO$2 = "Mixed"), 0.5*BO79, 0) + IF(AND(BP$1 = BQ$1, BQ$2 = "Mixed"), 0.5*BQ79, 0)</f>
        <v>0</v>
      </c>
      <c r="BQ79" s="5">
        <f>IF('Each Gender - Gold'!BQ79+'Each Gender - Silver'!BQ79+'Each Gender - Bronze'!BQ79 &gt; 0, 'Each Gender - Gold'!BQ79*'Medal values'!$B$1+'Each Gender - Silver'!BQ79*'Medal values'!$B$2+'Each Gender - Bronze'!BQ79*'Medal values'!$B$3, "") + IF(AND(BQ$1 = BP$1, BP$2 = "Mixed"), 0.5*BP79, 0) + IF(AND(BQ$1 = BR$1, BR$2 = "Mixed"), 0.5*BR79, 0)</f>
        <v>0</v>
      </c>
      <c r="BR79" s="5">
        <f>IF('Each Gender - Gold'!BR79+'Each Gender - Silver'!BR79+'Each Gender - Bronze'!BR79 &gt; 0, 'Each Gender - Gold'!BR79*'Medal values'!$B$1+'Each Gender - Silver'!BR79*'Medal values'!$B$2+'Each Gender - Bronze'!BR79*'Medal values'!$B$3, "") + IF(AND(BR$1 = BQ$1, BQ$2 = "Mixed"), 0.5*BQ79, 0) + IF(AND(BR$1 = BS$1, BS$2 = "Mixed"), 0.5*BS79, 0)</f>
        <v>0</v>
      </c>
      <c r="BS79" s="5">
        <f>IF('Each Gender - Gold'!BS79+'Each Gender - Silver'!BS79+'Each Gender - Bronze'!BS79 &gt; 0, 'Each Gender - Gold'!BS79*'Medal values'!$B$1+'Each Gender - Silver'!BS79*'Medal values'!$B$2+'Each Gender - Bronze'!BS79*'Medal values'!$B$3, "") + IF(AND(BS$1 = BR$1, BR$2 = "Mixed"), 0.5*BR79, 0) + IF(AND(BS$1 = BT$1, BT$2 = "Mixed"), 0.5*BT79, 0)</f>
        <v>0</v>
      </c>
      <c r="BT79" s="5">
        <f>IF('Each Gender - Gold'!BT79+'Each Gender - Silver'!BT79+'Each Gender - Bronze'!BT79 &gt; 0, 'Each Gender - Gold'!BT79*'Medal values'!$B$1+'Each Gender - Silver'!BT79*'Medal values'!$B$2+'Each Gender - Bronze'!BT79*'Medal values'!$B$3, "") + IF(AND(BT$1 = BS$1, BS$2 = "Mixed"), 0.5*BS79, 0) + IF(AND(BT$1 = BU$1, BU$2 = "Mixed"), 0.5*BU79, 0)</f>
        <v>0</v>
      </c>
      <c r="BU79" s="5">
        <f>IF('Each Gender - Gold'!BU79+'Each Gender - Silver'!BU79+'Each Gender - Bronze'!BU79 &gt; 0, 'Each Gender - Gold'!BU79*'Medal values'!$B$1+'Each Gender - Silver'!BU79*'Medal values'!$B$2+'Each Gender - Bronze'!BU79*'Medal values'!$B$3, "") + IF(AND(BU$1 = BT$1, BT$2 = "Mixed"), 0.5*BT79, 0) + IF(AND(BU$1 = BV$1, BV$2 = "Mixed"), 0.5*BV79, 0)</f>
        <v>0</v>
      </c>
      <c r="BV79" s="5">
        <f>IF('Each Gender - Gold'!BV79+'Each Gender - Silver'!BV79+'Each Gender - Bronze'!BV79 &gt; 0, 'Each Gender - Gold'!BV79*'Medal values'!$B$1+'Each Gender - Silver'!BV79*'Medal values'!$B$2+'Each Gender - Bronze'!BV79*'Medal values'!$B$3, "") + IF(AND(BV$1 = BU$1, BU$2 = "Mixed"), 0.5*BU79, 0) + IF(AND(BV$1 = BW$1, BW$2 = "Mixed"), 0.5*BW79, 0)</f>
        <v>0</v>
      </c>
      <c r="BW79" s="5">
        <f>IF('Each Gender - Gold'!BW79+'Each Gender - Silver'!BW79+'Each Gender - Bronze'!BW79 &gt; 0, 'Each Gender - Gold'!BW79*'Medal values'!$B$1+'Each Gender - Silver'!BW79*'Medal values'!$B$2+'Each Gender - Bronze'!BW79*'Medal values'!$B$3, "") + IF(AND(BW$1 = BV$1, BV$2 = "Mixed"), 0.5*BV79, 0) + IF(AND(BW$1 = BX$1, BX$2 = "Mixed"), 0.5*BX79, 0)</f>
        <v>0</v>
      </c>
      <c r="BX79" s="5">
        <f>IF('Each Gender - Gold'!BX79+'Each Gender - Silver'!BX79+'Each Gender - Bronze'!BX79 &gt; 0, 'Each Gender - Gold'!BX79*'Medal values'!$B$1+'Each Gender - Silver'!BX79*'Medal values'!$B$2+'Each Gender - Bronze'!BX79*'Medal values'!$B$3, "") + IF(AND(BX$1 = BW$1, BW$2 = "Mixed"), 0.5*BW79, 0) + IF(AND(BX$1 = BY$1, BY$2 = "Mixed"), 0.5*BY79, 0)</f>
        <v>2.000001</v>
      </c>
      <c r="BY79" s="5">
        <f>IF('Each Gender - Gold'!BY79+'Each Gender - Silver'!BY79+'Each Gender - Bronze'!BY79 &gt; 0, 'Each Gender - Gold'!BY79*'Medal values'!$B$1+'Each Gender - Silver'!BY79*'Medal values'!$B$2+'Each Gender - Bronze'!BY79*'Medal values'!$B$3, "") + IF(AND(BY$1 = BX$1, BX$2 = "Mixed"), 0.5*BX79, 0) + IF(AND(BY$1 = BZ$1, BZ$2 = "Mixed"), 0.5*BZ79, 0)</f>
        <v>0</v>
      </c>
      <c r="BZ79" s="5">
        <f>IF('Each Gender - Gold'!BZ79+'Each Gender - Silver'!BZ79+'Each Gender - Bronze'!BZ79 &gt; 0, 'Each Gender - Gold'!BZ79*'Medal values'!$B$1+'Each Gender - Silver'!BZ79*'Medal values'!$B$2+'Each Gender - Bronze'!BZ79*'Medal values'!$B$3, "") + IF(AND(BZ$1 = BY$1, BY$2 = "Mixed"), 0.5*BY79, 0) + IF(AND(BZ$1 = CA$1, CA$2 = "Mixed"), 0.5*CA79, 0)</f>
        <v>0</v>
      </c>
      <c r="CA79" s="5">
        <f>IF('Each Gender - Gold'!CA79+'Each Gender - Silver'!CA79+'Each Gender - Bronze'!CA79 &gt; 0, 'Each Gender - Gold'!CA79*'Medal values'!$B$1+'Each Gender - Silver'!CA79*'Medal values'!$B$2+'Each Gender - Bronze'!CA79*'Medal values'!$B$3, "") + IF(AND(CA$1 = BZ$1, BZ$2 = "Mixed"), 0.5*BZ79, 0) + IF(AND(CA$1 = CB$1, CB$2 = "Mixed"), 0.5*CB79, 0)</f>
        <v>5.001001</v>
      </c>
      <c r="CB79" s="5">
        <f>IF('Each Gender - Gold'!CB79+'Each Gender - Silver'!CB79+'Each Gender - Bronze'!CB79 &gt; 0, 'Each Gender - Gold'!CB79*'Medal values'!$B$1+'Each Gender - Silver'!CB79*'Medal values'!$B$2+'Each Gender - Bronze'!CB79*'Medal values'!$B$3, "") + IF(AND(CB$1 = CA$1, CA$2 = "Mixed"), 0.5*CA79, 0) + IF(AND(CB$1 = CC$1, CC$2 = "Mixed"), 0.5*CC79, 0)</f>
        <v>0</v>
      </c>
      <c r="CC79" s="5">
        <f>IF('Each Gender - Gold'!CC79+'Each Gender - Silver'!CC79+'Each Gender - Bronze'!CC79 &gt; 0, 'Each Gender - Gold'!CC79*'Medal values'!$B$1+'Each Gender - Silver'!CC79*'Medal values'!$B$2+'Each Gender - Bronze'!CC79*'Medal values'!$B$3, "") + IF(AND(CC$1 = CB$1, CB$2 = "Mixed"), 0.5*CB79, 0) + IF(AND(CC$1 = CD$1, CD$2 = "Mixed"), 0.5*CD79, 0)</f>
        <v>0</v>
      </c>
      <c r="CD79" s="5">
        <f>IF('Each Gender - Gold'!CD79+'Each Gender - Silver'!CD79+'Each Gender - Bronze'!CD79 &gt; 0, 'Each Gender - Gold'!CD79*'Medal values'!$B$1+'Each Gender - Silver'!CD79*'Medal values'!$B$2+'Each Gender - Bronze'!CD79*'Medal values'!$B$3, "") + IF(AND(CD$1 = CC$1, CC$2 = "Mixed"), 0.5*CC79, 0) + IF(AND(CD$1 = CE$1, CE$2 = "Mixed"), 0.5*CE79, 0)</f>
        <v>0</v>
      </c>
      <c r="CE79" s="5">
        <f>IF('Each Gender - Gold'!CE79+'Each Gender - Silver'!CE79+'Each Gender - Bronze'!CE79 &gt; 0, 'Each Gender - Gold'!CE79*'Medal values'!$B$1+'Each Gender - Silver'!CE79*'Medal values'!$B$2+'Each Gender - Bronze'!CE79*'Medal values'!$B$3, "") + IF(AND(CE$1 = CD$1, CD$2 = "Mixed"), 0.5*CD79, 0) + IF(AND(CE$1 = CF$1, CF$2 = "Mixed"), 0.5*CF79, 0)</f>
        <v>0</v>
      </c>
      <c r="CF79" s="5">
        <f>IF('Each Gender - Gold'!CF79+'Each Gender - Silver'!CF79+'Each Gender - Bronze'!CF79 &gt; 0, 'Each Gender - Gold'!CF79*'Medal values'!$B$1+'Each Gender - Silver'!CF79*'Medal values'!$B$2+'Each Gender - Bronze'!CF79*'Medal values'!$B$3, "") + IF(AND(CF$1 = CE$1, CE$2 = "Mixed"), 0.5*CE79, 0) + IF(AND(CF$1 = CG$1, CG$2 = "Mixed"), 0.5*CG79, 0)</f>
        <v>0</v>
      </c>
      <c r="CG79" s="5">
        <f>IF('Each Gender - Gold'!CG79+'Each Gender - Silver'!CG79+'Each Gender - Bronze'!CG79 &gt; 0, 'Each Gender - Gold'!CG79*'Medal values'!$B$1+'Each Gender - Silver'!CG79*'Medal values'!$B$2+'Each Gender - Bronze'!CG79*'Medal values'!$B$3, "") + IF(AND(CG$1 = CF$1, CF$2 = "Mixed"), 0.5*CF79, 0) + IF(AND(CG$1 = CH$1, CH$2 = "Mixed"), 0.5*CH79, 0)</f>
        <v>0</v>
      </c>
      <c r="CH79" s="5">
        <f>IF('Each Gender - Gold'!CH79+'Each Gender - Silver'!CH79+'Each Gender - Bronze'!CH79 &gt; 0, 'Each Gender - Gold'!CH79*'Medal values'!$B$1+'Each Gender - Silver'!CH79*'Medal values'!$B$2+'Each Gender - Bronze'!CH79*'Medal values'!$B$3, "") + IF(AND(CH$1 = CG$1, CG$2 = "Mixed"), 0.5*CG79, 0) + IF(AND(CH$1 = CI$1, CI$2 = "Mixed"), 0.5*CI79, 0)</f>
        <v>0</v>
      </c>
      <c r="CI79" s="5">
        <f>IF('Each Gender - Gold'!CI79+'Each Gender - Silver'!CI79+'Each Gender - Bronze'!CI79 &gt; 0, 'Each Gender - Gold'!CI79*'Medal values'!$B$1+'Each Gender - Silver'!CI79*'Medal values'!$B$2+'Each Gender - Bronze'!CI79*'Medal values'!$B$3, "") + IF(AND(CI$1 = CH$1, CH$2 = "Mixed"), 0.5*CH79, 0) + IF(AND(CI$1 = CJ$1, CJ$2 = "Mixed"), 0.5*CJ79, 0)</f>
        <v>0</v>
      </c>
      <c r="CJ79" s="5">
        <f>IF('Each Gender - Gold'!CJ79+'Each Gender - Silver'!CJ79+'Each Gender - Bronze'!CJ79 &gt; 0, 'Each Gender - Gold'!CJ79*'Medal values'!$B$1+'Each Gender - Silver'!CJ79*'Medal values'!$B$2+'Each Gender - Bronze'!CJ79*'Medal values'!$B$3, "") + IF(AND(CJ$1 = CI$1, CI$2 = "Mixed"), 0.5*CI79, 0) + IF(AND(CJ$1 = CK$1, CK$2 = "Mixed"), 0.5*CK79, 0)</f>
        <v>0</v>
      </c>
      <c r="CK79" s="5">
        <f>IF('Each Gender - Gold'!CK79+'Each Gender - Silver'!CK79+'Each Gender - Bronze'!CK79 &gt; 0, 'Each Gender - Gold'!CK79*'Medal values'!$B$1+'Each Gender - Silver'!CK79*'Medal values'!$B$2+'Each Gender - Bronze'!CK79*'Medal values'!$B$3, "") + IF(AND(CK$1 = CJ$1, CJ$2 = "Mixed"), 0.5*CJ79, 0) + IF(AND(CK$1 = CL$1, CL$2 = "Mixed"), 0.5*CL79, 0)</f>
        <v>0</v>
      </c>
      <c r="CL79" s="5">
        <f>IF('Each Gender - Gold'!CL79+'Each Gender - Silver'!CL79+'Each Gender - Bronze'!CL79 &gt; 0, 'Each Gender - Gold'!CL79*'Medal values'!$B$1+'Each Gender - Silver'!CL79*'Medal values'!$B$2+'Each Gender - Bronze'!CL79*'Medal values'!$B$3, "") + IF(AND(CL$1 = CK$1, CK$2 = "Mixed"), 0.5*CK79, 0) + IF(AND(CL$1 = CM$1, CM$2 = "Mixed"), 0.5*CM79, 0)</f>
        <v>0</v>
      </c>
      <c r="CM79" s="5">
        <f>IF('Each Gender - Gold'!CM79+'Each Gender - Silver'!CM79+'Each Gender - Bronze'!CM79 &gt; 0, 'Each Gender - Gold'!CM79*'Medal values'!$B$1+'Each Gender - Silver'!CM79*'Medal values'!$B$2+'Each Gender - Bronze'!CM79*'Medal values'!$B$3, "") + IF(AND(CM$1 = CL$1, CL$2 = "Mixed"), 0.5*CL79, 0) + IF(AND(CM$1 = CN$1, CN$2 = "Mixed"), 0.5*CN79, 0)</f>
        <v>0</v>
      </c>
      <c r="CN79" s="5">
        <f>IF('Each Gender - Gold'!CN79+'Each Gender - Silver'!CN79+'Each Gender - Bronze'!CN79 &gt; 0, 'Each Gender - Gold'!CN79*'Medal values'!$B$1+'Each Gender - Silver'!CN79*'Medal values'!$B$2+'Each Gender - Bronze'!CN79*'Medal values'!$B$3, "") + IF(AND(CN$1 = CM$1, CM$2 = "Mixed"), 0.5*CM79, 0) + IF(AND(CN$1 = CO$1, CO$2 = "Mixed"), 0.5*CO79, 0)</f>
        <v>0</v>
      </c>
      <c r="CO79" s="5">
        <f>IF('Each Gender - Gold'!CO79+'Each Gender - Silver'!CO79+'Each Gender - Bronze'!CO79 &gt; 0, 'Each Gender - Gold'!CO79*'Medal values'!$B$1+'Each Gender - Silver'!CO79*'Medal values'!$B$2+'Each Gender - Bronze'!CO79*'Medal values'!$B$3, "") + IF(AND(CO$1 = CN$1, CN$2 = "Mixed"), 0.5*CN79, 0) + IF(AND(CO$1 = CP$1, CP$2 = "Mixed"), 0.5*CP79, 0)</f>
        <v>0</v>
      </c>
      <c r="CP79" s="5">
        <f>IF('Each Gender - Gold'!CP79+'Each Gender - Silver'!CP79+'Each Gender - Bronze'!CP79 &gt; 0, 'Each Gender - Gold'!CP79*'Medal values'!$B$1+'Each Gender - Silver'!CP79*'Medal values'!$B$2+'Each Gender - Bronze'!CP79*'Medal values'!$B$3, "") + IF(AND(CP$1 = CO$1, CO$2 = "Mixed"), 0.5*CO79, 0) + IF(AND(CP$1 = CQ$1, CQ$2 = "Mixed"), 0.5*CQ79, 0)</f>
        <v>0</v>
      </c>
      <c r="CQ79" s="5">
        <f>IF('Each Gender - Gold'!CQ79+'Each Gender - Silver'!CQ79+'Each Gender - Bronze'!CQ79 &gt; 0, 'Each Gender - Gold'!CQ79*'Medal values'!$B$1+'Each Gender - Silver'!CQ79*'Medal values'!$B$2+'Each Gender - Bronze'!CQ79*'Medal values'!$B$3, "") + IF(AND(CQ$1 = CP$1, CP$2 = "Mixed"), 0.5*CP79, 0) + IF(AND(CQ$1 = CR$1, CR$2 = "Mixed"), 0.5*CR79, 0)</f>
        <v>0</v>
      </c>
      <c r="CR79" s="5">
        <f>IF('Each Gender - Gold'!CR79+'Each Gender - Silver'!CR79+'Each Gender - Bronze'!CR79 &gt; 0, 'Each Gender - Gold'!CR79*'Medal values'!$B$1+'Each Gender - Silver'!CR79*'Medal values'!$B$2+'Each Gender - Bronze'!CR79*'Medal values'!$B$3, "") + IF(AND(CR$1 = CQ$1, CQ$2 = "Mixed"), 0.5*CQ79, 0) + IF(AND(CR$1 = CS$1, CS$2 = "Mixed"), 0.5*CS79, 0)</f>
        <v>0</v>
      </c>
      <c r="CS79" s="5">
        <f>IF('Each Gender - Gold'!CS79+'Each Gender - Silver'!CS79+'Each Gender - Bronze'!CS79 &gt; 0, 'Each Gender - Gold'!CS79*'Medal values'!$B$1+'Each Gender - Silver'!CS79*'Medal values'!$B$2+'Each Gender - Bronze'!CS79*'Medal values'!$B$3, "") + IF(AND(CS$1 = CR$1, CR$2 = "Mixed"), 0.5*CR79, 0) + IF(AND(CS$1 = CT$1, CT$2 = "Mixed"), 0.5*CT79, 0)</f>
        <v>0</v>
      </c>
      <c r="CT79" s="5">
        <f>IF('Each Gender - Gold'!CT79+'Each Gender - Silver'!CT79+'Each Gender - Bronze'!CT79 &gt; 0, 'Each Gender - Gold'!CT79*'Medal values'!$B$1+'Each Gender - Silver'!CT79*'Medal values'!$B$2+'Each Gender - Bronze'!CT79*'Medal values'!$B$3, "") + IF(AND(CT$1 = CS$1, CS$2 = "Mixed"), 0.5*CS79, 0) + IF(AND(CT$1 = CU$1, CU$2 = "Mixed"), 0.5*CU79, 0)</f>
        <v>0</v>
      </c>
      <c r="CU79" s="5">
        <f>IF('Each Gender - Gold'!CU79+'Each Gender - Silver'!CU79+'Each Gender - Bronze'!CU79 &gt; 0, 'Each Gender - Gold'!CU79*'Medal values'!$B$1+'Each Gender - Silver'!CU79*'Medal values'!$B$2+'Each Gender - Bronze'!CU79*'Medal values'!$B$3, "") + IF(AND(CU$1 = CT$1, CT$2 = "Mixed"), 0.5*CT79, 0) + IF(AND(CU$1 = CV$1, CV$2 = "Mixed"), 0.5*CV79, 0)</f>
        <v>0</v>
      </c>
      <c r="CV79" s="5">
        <f>IF('Each Gender - Gold'!CV79+'Each Gender - Silver'!CV79+'Each Gender - Bronze'!CV79 &gt; 0, 'Each Gender - Gold'!CV79*'Medal values'!$B$1+'Each Gender - Silver'!CV79*'Medal values'!$B$2+'Each Gender - Bronze'!CV79*'Medal values'!$B$3, "") + IF(AND(CV$1 = CU$1, CU$2 = "Mixed"), 0.5*CU79, 0) + IF(AND(CV$1 = CW$1, CW$2 = "Mixed"), 0.5*CW79, 0)</f>
        <v>0</v>
      </c>
      <c r="CW79" s="5">
        <f t="shared" ref="CW79:CX79" si="77">SUMIF($B$2:$CV$2,CW$2, $B79:$CV79)</f>
        <v>0</v>
      </c>
      <c r="CX79" s="5">
        <f t="shared" si="77"/>
        <v>7.001002</v>
      </c>
    </row>
    <row r="80">
      <c r="A80" s="5" t="str">
        <f>Countries!A78</f>
        <v>SLO</v>
      </c>
      <c r="B80" s="5">
        <f>IF('Each Gender - Gold'!B80+'Each Gender - Silver'!B80+'Each Gender - Bronze'!B80 &gt; 0, 'Each Gender - Gold'!B80*'Medal values'!$B$1+'Each Gender - Silver'!B80*'Medal values'!$B$2+'Each Gender - Bronze'!B80*'Medal values'!$B$3, "") + IF(AND(B$1 = A$1, A$2 = "Mixed"), 0.5*A80, 0) + IF(AND(B$1 = C$1, C$2 = "Mixed"), 0.5*C80, 0)</f>
        <v>0</v>
      </c>
      <c r="C80" s="5">
        <f>IF('Each Gender - Gold'!C80+'Each Gender - Silver'!C80+'Each Gender - Bronze'!C80 &gt; 0, 'Each Gender - Gold'!C80*'Medal values'!$B$1+'Each Gender - Silver'!C80*'Medal values'!$B$2+'Each Gender - Bronze'!C80*'Medal values'!$B$3, "") + IF(AND(C$1 = B$1, B$2 = "Mixed"), 0.5*B80, 0) + IF(AND(C$1 = D$1, D$2 = "Mixed"), 0.5*D80, 0)</f>
        <v>0</v>
      </c>
      <c r="D80" s="5">
        <f>IF('Each Gender - Gold'!D80+'Each Gender - Silver'!D80+'Each Gender - Bronze'!D80 &gt; 0, 'Each Gender - Gold'!D80*'Medal values'!$B$1+'Each Gender - Silver'!D80*'Medal values'!$B$2+'Each Gender - Bronze'!D80*'Medal values'!$B$3, "") + IF(AND(D$1 = C$1, C$2 = "Mixed"), 0.5*C80, 0) + IF(AND(D$1 = E$1, E$2 = "Mixed"), 0.5*E80, 0)</f>
        <v>0</v>
      </c>
      <c r="E80" s="5">
        <f>IF('Each Gender - Gold'!E80+'Each Gender - Silver'!E80+'Each Gender - Bronze'!E80 &gt; 0, 'Each Gender - Gold'!E80*'Medal values'!$B$1+'Each Gender - Silver'!E80*'Medal values'!$B$2+'Each Gender - Bronze'!E80*'Medal values'!$B$3, "") + IF(AND(E$1 = D$1, D$2 = "Mixed"), 0.5*D80, 0) + IF(AND(E$1 = F$1, F$2 = "Mixed"), 0.5*F80, 0)</f>
        <v>0</v>
      </c>
      <c r="F80" s="5">
        <f>IF('Each Gender - Gold'!F80+'Each Gender - Silver'!F80+'Each Gender - Bronze'!F80 &gt; 0, 'Each Gender - Gold'!F80*'Medal values'!$B$1+'Each Gender - Silver'!F80*'Medal values'!$B$2+'Each Gender - Bronze'!F80*'Medal values'!$B$3, "") + IF(AND(F$1 = E$1, E$2 = "Mixed"), 0.5*E80, 0) + IF(AND(F$1 = G$1, G$2 = "Mixed"), 0.5*G80, 0)</f>
        <v>0</v>
      </c>
      <c r="G80" s="5">
        <f>IF('Each Gender - Gold'!G80+'Each Gender - Silver'!G80+'Each Gender - Bronze'!G80 &gt; 0, 'Each Gender - Gold'!G80*'Medal values'!$B$1+'Each Gender - Silver'!G80*'Medal values'!$B$2+'Each Gender - Bronze'!G80*'Medal values'!$B$3, "") + IF(AND(G$1 = F$1, F$2 = "Mixed"), 0.5*F80, 0) + IF(AND(G$1 = H$1, H$2 = "Mixed"), 0.5*H80, 0)</f>
        <v>0</v>
      </c>
      <c r="H80" s="5">
        <f>IF('Each Gender - Gold'!H80+'Each Gender - Silver'!H80+'Each Gender - Bronze'!H80 &gt; 0, 'Each Gender - Gold'!H80*'Medal values'!$B$1+'Each Gender - Silver'!H80*'Medal values'!$B$2+'Each Gender - Bronze'!H80*'Medal values'!$B$3, "") + IF(AND(H$1 = G$1, G$2 = "Mixed"), 0.5*G80, 0) + IF(AND(H$1 = I$1, I$2 = "Mixed"), 0.5*I80, 0)</f>
        <v>0</v>
      </c>
      <c r="I80" s="5">
        <f>IF('Each Gender - Gold'!I80+'Each Gender - Silver'!I80+'Each Gender - Bronze'!I80 &gt; 0, 'Each Gender - Gold'!I80*'Medal values'!$B$1+'Each Gender - Silver'!I80*'Medal values'!$B$2+'Each Gender - Bronze'!I80*'Medal values'!$B$3, "") + IF(AND(I$1 = H$1, H$2 = "Mixed"), 0.5*H80, 0) + IF(AND(I$1 = J$1, J$2 = "Mixed"), 0.5*J80, 0)</f>
        <v>0</v>
      </c>
      <c r="J80" s="5">
        <f>IF('Each Gender - Gold'!J80+'Each Gender - Silver'!J80+'Each Gender - Bronze'!J80 &gt; 0, 'Each Gender - Gold'!J80*'Medal values'!$B$1+'Each Gender - Silver'!J80*'Medal values'!$B$2+'Each Gender - Bronze'!J80*'Medal values'!$B$3, "") + IF(AND(J$1 = I$1, I$2 = "Mixed"), 0.5*I80, 0) + IF(AND(J$1 = K$1, K$2 = "Mixed"), 0.5*K80, 0)</f>
        <v>0</v>
      </c>
      <c r="K80" s="5">
        <f>IF('Each Gender - Gold'!K80+'Each Gender - Silver'!K80+'Each Gender - Bronze'!K80 &gt; 0, 'Each Gender - Gold'!K80*'Medal values'!$B$1+'Each Gender - Silver'!K80*'Medal values'!$B$2+'Each Gender - Bronze'!K80*'Medal values'!$B$3, "") + IF(AND(K$1 = J$1, J$2 = "Mixed"), 0.5*J80, 0) + IF(AND(K$1 = L$1, L$2 = "Mixed"), 0.5*L80, 0)</f>
        <v>0</v>
      </c>
      <c r="L80" s="5">
        <f>IF('Each Gender - Gold'!L80+'Each Gender - Silver'!L80+'Each Gender - Bronze'!L80 &gt; 0, 'Each Gender - Gold'!L80*'Medal values'!$B$1+'Each Gender - Silver'!L80*'Medal values'!$B$2+'Each Gender - Bronze'!L80*'Medal values'!$B$3, "") + IF(AND(L$1 = K$1, K$2 = "Mixed"), 0.5*K80, 0) + IF(AND(L$1 = M$1, M$2 = "Mixed"), 0.5*M80, 0)</f>
        <v>0</v>
      </c>
      <c r="M80" s="5">
        <f>IF('Each Gender - Gold'!M80+'Each Gender - Silver'!M80+'Each Gender - Bronze'!M80 &gt; 0, 'Each Gender - Gold'!M80*'Medal values'!$B$1+'Each Gender - Silver'!M80*'Medal values'!$B$2+'Each Gender - Bronze'!M80*'Medal values'!$B$3, "") + IF(AND(M$1 = L$1, L$2 = "Mixed"), 0.5*L80, 0) + IF(AND(M$1 = N$1, N$2 = "Mixed"), 0.5*N80, 0)</f>
        <v>0</v>
      </c>
      <c r="N80" s="5">
        <f>IF('Each Gender - Gold'!N80+'Each Gender - Silver'!N80+'Each Gender - Bronze'!N80 &gt; 0, 'Each Gender - Gold'!N80*'Medal values'!$B$1+'Each Gender - Silver'!N80*'Medal values'!$B$2+'Each Gender - Bronze'!N80*'Medal values'!$B$3, "") + IF(AND(N$1 = M$1, M$2 = "Mixed"), 0.5*M80, 0) + IF(AND(N$1 = O$1, O$2 = "Mixed"), 0.5*O80, 0)</f>
        <v>0</v>
      </c>
      <c r="O80" s="5">
        <f>IF('Each Gender - Gold'!O80+'Each Gender - Silver'!O80+'Each Gender - Bronze'!O80 &gt; 0, 'Each Gender - Gold'!O80*'Medal values'!$B$1+'Each Gender - Silver'!O80*'Medal values'!$B$2+'Each Gender - Bronze'!O80*'Medal values'!$B$3, "") + IF(AND(O$1 = N$1, N$2 = "Mixed"), 0.5*N80, 0) + IF(AND(O$1 = P$1, P$2 = "Mixed"), 0.5*P80, 0)</f>
        <v>0</v>
      </c>
      <c r="P80" s="5">
        <f>IF('Each Gender - Gold'!P80+'Each Gender - Silver'!P80+'Each Gender - Bronze'!P80 &gt; 0, 'Each Gender - Gold'!P80*'Medal values'!$B$1+'Each Gender - Silver'!P80*'Medal values'!$B$2+'Each Gender - Bronze'!P80*'Medal values'!$B$3, "") + IF(AND(P$1 = O$1, O$2 = "Mixed"), 0.5*O80, 0) + IF(AND(P$1 = Q$1, Q$2 = "Mixed"), 0.5*Q80, 0)</f>
        <v>0</v>
      </c>
      <c r="Q80" s="5">
        <f>IF('Each Gender - Gold'!Q80+'Each Gender - Silver'!Q80+'Each Gender - Bronze'!Q80 &gt; 0, 'Each Gender - Gold'!Q80*'Medal values'!$B$1+'Each Gender - Silver'!Q80*'Medal values'!$B$2+'Each Gender - Bronze'!Q80*'Medal values'!$B$3, "") + IF(AND(Q$1 = P$1, P$2 = "Mixed"), 0.5*P80, 0) + IF(AND(Q$1 = R$1, R$2 = "Mixed"), 0.5*R80, 0)</f>
        <v>0</v>
      </c>
      <c r="R80" s="5">
        <f>IF('Each Gender - Gold'!R80+'Each Gender - Silver'!R80+'Each Gender - Bronze'!R80 &gt; 0, 'Each Gender - Gold'!R80*'Medal values'!$B$1+'Each Gender - Silver'!R80*'Medal values'!$B$2+'Each Gender - Bronze'!R80*'Medal values'!$B$3, "") + IF(AND(R$1 = Q$1, Q$2 = "Mixed"), 0.5*Q80, 0) + IF(AND(R$1 = S$1, S$2 = "Mixed"), 0.5*S80, 0)</f>
        <v>0</v>
      </c>
      <c r="S80" s="5">
        <f>IF('Each Gender - Gold'!S80+'Each Gender - Silver'!S80+'Each Gender - Bronze'!S80 &gt; 0, 'Each Gender - Gold'!S80*'Medal values'!$B$1+'Each Gender - Silver'!S80*'Medal values'!$B$2+'Each Gender - Bronze'!S80*'Medal values'!$B$3, "") + IF(AND(S$1 = R$1, R$2 = "Mixed"), 0.5*R80, 0) + IF(AND(S$1 = T$1, T$2 = "Mixed"), 0.5*T80, 0)</f>
        <v>0</v>
      </c>
      <c r="T80" s="5">
        <f>IF('Each Gender - Gold'!T80+'Each Gender - Silver'!T80+'Each Gender - Bronze'!T80 &gt; 0, 'Each Gender - Gold'!T80*'Medal values'!$B$1+'Each Gender - Silver'!T80*'Medal values'!$B$2+'Each Gender - Bronze'!T80*'Medal values'!$B$3, "") + IF(AND(T$1 = S$1, S$2 = "Mixed"), 0.5*S80, 0) + IF(AND(T$1 = U$1, U$2 = "Mixed"), 0.5*U80, 0)</f>
        <v>0</v>
      </c>
      <c r="U80" s="5">
        <f>IF('Each Gender - Gold'!U80+'Each Gender - Silver'!U80+'Each Gender - Bronze'!U80 &gt; 0, 'Each Gender - Gold'!U80*'Medal values'!$B$1+'Each Gender - Silver'!U80*'Medal values'!$B$2+'Each Gender - Bronze'!U80*'Medal values'!$B$3, "") + IF(AND(U$1 = T$1, T$2 = "Mixed"), 0.5*T80, 0) + IF(AND(U$1 = V$1, V$2 = "Mixed"), 0.5*V80, 0)</f>
        <v>0</v>
      </c>
      <c r="V80" s="5">
        <f>IF('Each Gender - Gold'!V80+'Each Gender - Silver'!V80+'Each Gender - Bronze'!V80 &gt; 0, 'Each Gender - Gold'!V80*'Medal values'!$B$1+'Each Gender - Silver'!V80*'Medal values'!$B$2+'Each Gender - Bronze'!V80*'Medal values'!$B$3, "") + IF(AND(V$1 = U$1, U$2 = "Mixed"), 0.5*U80, 0) + IF(AND(V$1 = W$1, W$2 = "Mixed"), 0.5*W80, 0)</f>
        <v>0</v>
      </c>
      <c r="W80" s="5">
        <f>IF('Each Gender - Gold'!W80+'Each Gender - Silver'!W80+'Each Gender - Bronze'!W80 &gt; 0, 'Each Gender - Gold'!W80*'Medal values'!$B$1+'Each Gender - Silver'!W80*'Medal values'!$B$2+'Each Gender - Bronze'!W80*'Medal values'!$B$3, "") + IF(AND(W$1 = V$1, V$2 = "Mixed"), 0.5*V80, 0) + IF(AND(W$1 = X$1, X$2 = "Mixed"), 0.5*X80, 0)</f>
        <v>0</v>
      </c>
      <c r="X80" s="5">
        <f>IF('Each Gender - Gold'!X80+'Each Gender - Silver'!X80+'Each Gender - Bronze'!X80 &gt; 0, 'Each Gender - Gold'!X80*'Medal values'!$B$1+'Each Gender - Silver'!X80*'Medal values'!$B$2+'Each Gender - Bronze'!X80*'Medal values'!$B$3, "") + IF(AND(X$1 = W$1, W$2 = "Mixed"), 0.5*W80, 0) + IF(AND(X$1 = Y$1, Y$2 = "Mixed"), 0.5*Y80, 0)</f>
        <v>3.001</v>
      </c>
      <c r="Y80" s="5">
        <f>IF('Each Gender - Gold'!Y80+'Each Gender - Silver'!Y80+'Each Gender - Bronze'!Y80 &gt; 0, 'Each Gender - Gold'!Y80*'Medal values'!$B$1+'Each Gender - Silver'!Y80*'Medal values'!$B$2+'Each Gender - Bronze'!Y80*'Medal values'!$B$3, "") + IF(AND(Y$1 = X$1, X$2 = "Mixed"), 0.5*X80, 0) + IF(AND(Y$1 = Z$1, Z$2 = "Mixed"), 0.5*Z80, 0)</f>
        <v>0</v>
      </c>
      <c r="Z80" s="5">
        <f>IF('Each Gender - Gold'!Z80+'Each Gender - Silver'!Z80+'Each Gender - Bronze'!Z80 &gt; 0, 'Each Gender - Gold'!Z80*'Medal values'!$B$1+'Each Gender - Silver'!Z80*'Medal values'!$B$2+'Each Gender - Bronze'!Z80*'Medal values'!$B$3, "") + IF(AND(Z$1 = Y$1, Y$2 = "Mixed"), 0.5*Y80, 0) + IF(AND(Z$1 = AA$1, AA$2 = "Mixed"), 0.5*AA80, 0)</f>
        <v>0</v>
      </c>
      <c r="AA80" s="5">
        <f>IF('Each Gender - Gold'!AA80+'Each Gender - Silver'!AA80+'Each Gender - Bronze'!AA80 &gt; 0, 'Each Gender - Gold'!AA80*'Medal values'!$B$1+'Each Gender - Silver'!AA80*'Medal values'!$B$2+'Each Gender - Bronze'!AA80*'Medal values'!$B$3, "") + IF(AND(AA$1 = Z$1, Z$2 = "Mixed"), 0.5*Z80, 0) + IF(AND(AA$1 = AB$1, AB$2 = "Mixed"), 0.5*AB80, 0)</f>
        <v>0</v>
      </c>
      <c r="AB80" s="5">
        <f>IF('Each Gender - Gold'!AB80+'Each Gender - Silver'!AB80+'Each Gender - Bronze'!AB80 &gt; 0, 'Each Gender - Gold'!AB80*'Medal values'!$B$1+'Each Gender - Silver'!AB80*'Medal values'!$B$2+'Each Gender - Bronze'!AB80*'Medal values'!$B$3, "") + IF(AND(AB$1 = AA$1, AA$2 = "Mixed"), 0.5*AA80, 0) + IF(AND(AB$1 = AC$1, AC$2 = "Mixed"), 0.5*AC80, 0)</f>
        <v>0</v>
      </c>
      <c r="AC80" s="5">
        <f>IF('Each Gender - Gold'!AC80+'Each Gender - Silver'!AC80+'Each Gender - Bronze'!AC80 &gt; 0, 'Each Gender - Gold'!AC80*'Medal values'!$B$1+'Each Gender - Silver'!AC80*'Medal values'!$B$2+'Each Gender - Bronze'!AC80*'Medal values'!$B$3, "") + IF(AND(AC$1 = AB$1, AB$2 = "Mixed"), 0.5*AB80, 0) + IF(AND(AC$1 = AD$1, AD$2 = "Mixed"), 0.5*AD80, 0)</f>
        <v>0</v>
      </c>
      <c r="AD80" s="5">
        <f>IF('Each Gender - Gold'!AD80+'Each Gender - Silver'!AD80+'Each Gender - Bronze'!AD80 &gt; 0, 'Each Gender - Gold'!AD80*'Medal values'!$B$1+'Each Gender - Silver'!AD80*'Medal values'!$B$2+'Each Gender - Bronze'!AD80*'Medal values'!$B$3, "") + IF(AND(AD$1 = AC$1, AC$2 = "Mixed"), 0.5*AC80, 0) + IF(AND(AD$1 = AE$1, AE$2 = "Mixed"), 0.5*AE80, 0)</f>
        <v>0</v>
      </c>
      <c r="AE80" s="5">
        <f>IF('Each Gender - Gold'!AE80+'Each Gender - Silver'!AE80+'Each Gender - Bronze'!AE80 &gt; 0, 'Each Gender - Gold'!AE80*'Medal values'!$B$1+'Each Gender - Silver'!AE80*'Medal values'!$B$2+'Each Gender - Bronze'!AE80*'Medal values'!$B$3, "") + IF(AND(AE$1 = AD$1, AD$2 = "Mixed"), 0.5*AD80, 0) + IF(AND(AE$1 = AF$1, AF$2 = "Mixed"), 0.5*AF80, 0)</f>
        <v>0</v>
      </c>
      <c r="AF80" s="5">
        <f>IF('Each Gender - Gold'!AF80+'Each Gender - Silver'!AF80+'Each Gender - Bronze'!AF80 &gt; 0, 'Each Gender - Gold'!AF80*'Medal values'!$B$1+'Each Gender - Silver'!AF80*'Medal values'!$B$2+'Each Gender - Bronze'!AF80*'Medal values'!$B$3, "") + IF(AND(AF$1 = AE$1, AE$2 = "Mixed"), 0.5*AE80, 0) + IF(AND(AF$1 = AG$1, AG$2 = "Mixed"), 0.5*AG80, 0)</f>
        <v>0</v>
      </c>
      <c r="AG80" s="5">
        <f>IF('Each Gender - Gold'!AG80+'Each Gender - Silver'!AG80+'Each Gender - Bronze'!AG80 &gt; 0, 'Each Gender - Gold'!AG80*'Medal values'!$B$1+'Each Gender - Silver'!AG80*'Medal values'!$B$2+'Each Gender - Bronze'!AG80*'Medal values'!$B$3, "") + IF(AND(AG$1 = AF$1, AF$2 = "Mixed"), 0.5*AF80, 0) + IF(AND(AG$1 = AH$1, AH$2 = "Mixed"), 0.5*AH80, 0)</f>
        <v>0</v>
      </c>
      <c r="AH80" s="5">
        <f>IF('Each Gender - Gold'!AH80+'Each Gender - Silver'!AH80+'Each Gender - Bronze'!AH80 &gt; 0, 'Each Gender - Gold'!AH80*'Medal values'!$B$1+'Each Gender - Silver'!AH80*'Medal values'!$B$2+'Each Gender - Bronze'!AH80*'Medal values'!$B$3, "") + IF(AND(AH$1 = AG$1, AG$2 = "Mixed"), 0.5*AG80, 0) + IF(AND(AH$1 = AI$1, AI$2 = "Mixed"), 0.5*AI80, 0)</f>
        <v>4.001</v>
      </c>
      <c r="AI80" s="5">
        <f>IF('Each Gender - Gold'!AI80+'Each Gender - Silver'!AI80+'Each Gender - Bronze'!AI80 &gt; 0, 'Each Gender - Gold'!AI80*'Medal values'!$B$1+'Each Gender - Silver'!AI80*'Medal values'!$B$2+'Each Gender - Bronze'!AI80*'Medal values'!$B$3, "") + IF(AND(AI$1 = AH$1, AH$2 = "Mixed"), 0.5*AH80, 0) + IF(AND(AI$1 = AJ$1, AJ$2 = "Mixed"), 0.5*AJ80, 0)</f>
        <v>0</v>
      </c>
      <c r="AJ80" s="5">
        <f>IF('Each Gender - Gold'!AJ80+'Each Gender - Silver'!AJ80+'Each Gender - Bronze'!AJ80 &gt; 0, 'Each Gender - Gold'!AJ80*'Medal values'!$B$1+'Each Gender - Silver'!AJ80*'Medal values'!$B$2+'Each Gender - Bronze'!AJ80*'Medal values'!$B$3, "") + IF(AND(AJ$1 = AI$1, AI$2 = "Mixed"), 0.5*AI80, 0) + IF(AND(AJ$1 = AK$1, AK$2 = "Mixed"), 0.5*AK80, 0)</f>
        <v>0</v>
      </c>
      <c r="AK80" s="5">
        <f>IF('Each Gender - Gold'!AK80+'Each Gender - Silver'!AK80+'Each Gender - Bronze'!AK80 &gt; 0, 'Each Gender - Gold'!AK80*'Medal values'!$B$1+'Each Gender - Silver'!AK80*'Medal values'!$B$2+'Each Gender - Bronze'!AK80*'Medal values'!$B$3, "") + IF(AND(AK$1 = AJ$1, AJ$2 = "Mixed"), 0.5*AJ80, 0) + IF(AND(AK$1 = AL$1, AL$2 = "Mixed"), 0.5*AL80, 0)</f>
        <v>0</v>
      </c>
      <c r="AL80" s="5">
        <f>IF('Each Gender - Gold'!AL80+'Each Gender - Silver'!AL80+'Each Gender - Bronze'!AL80 &gt; 0, 'Each Gender - Gold'!AL80*'Medal values'!$B$1+'Each Gender - Silver'!AL80*'Medal values'!$B$2+'Each Gender - Bronze'!AL80*'Medal values'!$B$3, "") + IF(AND(AL$1 = AK$1, AK$2 = "Mixed"), 0.5*AK80, 0) + IF(AND(AL$1 = AM$1, AM$2 = "Mixed"), 0.5*AM80, 0)</f>
        <v>0</v>
      </c>
      <c r="AM80" s="5">
        <f>IF('Each Gender - Gold'!AM80+'Each Gender - Silver'!AM80+'Each Gender - Bronze'!AM80 &gt; 0, 'Each Gender - Gold'!AM80*'Medal values'!$B$1+'Each Gender - Silver'!AM80*'Medal values'!$B$2+'Each Gender - Bronze'!AM80*'Medal values'!$B$3, "") + IF(AND(AM$1 = AL$1, AL$2 = "Mixed"), 0.5*AL80, 0) + IF(AND(AM$1 = AN$1, AN$2 = "Mixed"), 0.5*AN80, 0)</f>
        <v>0</v>
      </c>
      <c r="AN80" s="5">
        <f>IF('Each Gender - Gold'!AN80+'Each Gender - Silver'!AN80+'Each Gender - Bronze'!AN80 &gt; 0, 'Each Gender - Gold'!AN80*'Medal values'!$B$1+'Each Gender - Silver'!AN80*'Medal values'!$B$2+'Each Gender - Bronze'!AN80*'Medal values'!$B$3, "") + IF(AND(AN$1 = AM$1, AM$2 = "Mixed"), 0.5*AM80, 0) + IF(AND(AN$1 = AO$1, AO$2 = "Mixed"), 0.5*AO80, 0)</f>
        <v>0</v>
      </c>
      <c r="AO80" s="5">
        <f>IF('Each Gender - Gold'!AO80+'Each Gender - Silver'!AO80+'Each Gender - Bronze'!AO80 &gt; 0, 'Each Gender - Gold'!AO80*'Medal values'!$B$1+'Each Gender - Silver'!AO80*'Medal values'!$B$2+'Each Gender - Bronze'!AO80*'Medal values'!$B$3, "") + IF(AND(AO$1 = AN$1, AN$2 = "Mixed"), 0.5*AN80, 0) + IF(AND(AO$1 = AP$1, AP$2 = "Mixed"), 0.5*AP80, 0)</f>
        <v>0</v>
      </c>
      <c r="AP80" s="5">
        <f>IF('Each Gender - Gold'!AP80+'Each Gender - Silver'!AP80+'Each Gender - Bronze'!AP80 &gt; 0, 'Each Gender - Gold'!AP80*'Medal values'!$B$1+'Each Gender - Silver'!AP80*'Medal values'!$B$2+'Each Gender - Bronze'!AP80*'Medal values'!$B$3, "") + IF(AND(AP$1 = AO$1, AO$2 = "Mixed"), 0.5*AO80, 0) + IF(AND(AP$1 = AQ$1, AQ$2 = "Mixed"), 0.5*AQ80, 0)</f>
        <v>0</v>
      </c>
      <c r="AQ80" s="5">
        <f>IF('Each Gender - Gold'!AQ80+'Each Gender - Silver'!AQ80+'Each Gender - Bronze'!AQ80 &gt; 0, 'Each Gender - Gold'!AQ80*'Medal values'!$B$1+'Each Gender - Silver'!AQ80*'Medal values'!$B$2+'Each Gender - Bronze'!AQ80*'Medal values'!$B$3, "") + IF(AND(AQ$1 = AP$1, AP$2 = "Mixed"), 0.5*AP80, 0) + IF(AND(AQ$1 = AR$1, AR$2 = "Mixed"), 0.5*AR80, 0)</f>
        <v>0</v>
      </c>
      <c r="AR80" s="5">
        <f>IF('Each Gender - Gold'!AR80+'Each Gender - Silver'!AR80+'Each Gender - Bronze'!AR80 &gt; 0, 'Each Gender - Gold'!AR80*'Medal values'!$B$1+'Each Gender - Silver'!AR80*'Medal values'!$B$2+'Each Gender - Bronze'!AR80*'Medal values'!$B$3, "") + IF(AND(AR$1 = AQ$1, AQ$2 = "Mixed"), 0.5*AQ80, 0) + IF(AND(AR$1 = AS$1, AS$2 = "Mixed"), 0.5*AS80, 0)</f>
        <v>0</v>
      </c>
      <c r="AS80" s="5">
        <f>IF('Each Gender - Gold'!AS80+'Each Gender - Silver'!AS80+'Each Gender - Bronze'!AS80 &gt; 0, 'Each Gender - Gold'!AS80*'Medal values'!$B$1+'Each Gender - Silver'!AS80*'Medal values'!$B$2+'Each Gender - Bronze'!AS80*'Medal values'!$B$3, "") + IF(AND(AS$1 = AR$1, AR$2 = "Mixed"), 0.5*AR80, 0) + IF(AND(AS$1 = AT$1, AT$2 = "Mixed"), 0.5*AT80, 0)</f>
        <v>0</v>
      </c>
      <c r="AT80" s="5">
        <f>IF('Each Gender - Gold'!AT80+'Each Gender - Silver'!AT80+'Each Gender - Bronze'!AT80 &gt; 0, 'Each Gender - Gold'!AT80*'Medal values'!$B$1+'Each Gender - Silver'!AT80*'Medal values'!$B$2+'Each Gender - Bronze'!AT80*'Medal values'!$B$3, "") + IF(AND(AT$1 = AS$1, AS$2 = "Mixed"), 0.5*AS80, 0) + IF(AND(AT$1 = AU$1, AU$2 = "Mixed"), 0.5*AU80, 0)</f>
        <v>0</v>
      </c>
      <c r="AU80" s="5">
        <f>IF('Each Gender - Gold'!AU80+'Each Gender - Silver'!AU80+'Each Gender - Bronze'!AU80 &gt; 0, 'Each Gender - Gold'!AU80*'Medal values'!$B$1+'Each Gender - Silver'!AU80*'Medal values'!$B$2+'Each Gender - Bronze'!AU80*'Medal values'!$B$3, "") + IF(AND(AU$1 = AT$1, AT$2 = "Mixed"), 0.5*AT80, 0) + IF(AND(AU$1 = AV$1, AV$2 = "Mixed"), 0.5*AV80, 0)</f>
        <v>0</v>
      </c>
      <c r="AV80" s="5">
        <f>IF('Each Gender - Gold'!AV80+'Each Gender - Silver'!AV80+'Each Gender - Bronze'!AV80 &gt; 0, 'Each Gender - Gold'!AV80*'Medal values'!$B$1+'Each Gender - Silver'!AV80*'Medal values'!$B$2+'Each Gender - Bronze'!AV80*'Medal values'!$B$3, "") + IF(AND(AV$1 = AU$1, AU$2 = "Mixed"), 0.5*AU80, 0) + IF(AND(AV$1 = AW$1, AW$2 = "Mixed"), 0.5*AW80, 0)</f>
        <v>0</v>
      </c>
      <c r="AW80" s="5">
        <f>IF('Each Gender - Gold'!AW80+'Each Gender - Silver'!AW80+'Each Gender - Bronze'!AW80 &gt; 0, 'Each Gender - Gold'!AW80*'Medal values'!$B$1+'Each Gender - Silver'!AW80*'Medal values'!$B$2+'Each Gender - Bronze'!AW80*'Medal values'!$B$3, "") + IF(AND(AW$1 = AV$1, AV$2 = "Mixed"), 0.5*AV80, 0) + IF(AND(AW$1 = AX$1, AX$2 = "Mixed"), 0.5*AX80, 0)</f>
        <v>0</v>
      </c>
      <c r="AX80" s="5">
        <f>IF('Each Gender - Gold'!AX80+'Each Gender - Silver'!AX80+'Each Gender - Bronze'!AX80 &gt; 0, 'Each Gender - Gold'!AX80*'Medal values'!$B$1+'Each Gender - Silver'!AX80*'Medal values'!$B$2+'Each Gender - Bronze'!AX80*'Medal values'!$B$3, "") + IF(AND(AX$1 = AW$1, AW$2 = "Mixed"), 0.5*AW80, 0) + IF(AND(AX$1 = AY$1, AY$2 = "Mixed"), 0.5*AY80, 0)</f>
        <v>0</v>
      </c>
      <c r="AY80" s="5">
        <f>IF('Each Gender - Gold'!AY80+'Each Gender - Silver'!AY80+'Each Gender - Bronze'!AY80 &gt; 0, 'Each Gender - Gold'!AY80*'Medal values'!$B$1+'Each Gender - Silver'!AY80*'Medal values'!$B$2+'Each Gender - Bronze'!AY80*'Medal values'!$B$3, "") + IF(AND(AY$1 = AX$1, AX$2 = "Mixed"), 0.5*AX80, 0) + IF(AND(AY$1 = AZ$1, AZ$2 = "Mixed"), 0.5*AZ80, 0)</f>
        <v>0</v>
      </c>
      <c r="AZ80" s="5">
        <f>IF('Each Gender - Gold'!AZ80+'Each Gender - Silver'!AZ80+'Each Gender - Bronze'!AZ80 &gt; 0, 'Each Gender - Gold'!AZ80*'Medal values'!$B$1+'Each Gender - Silver'!AZ80*'Medal values'!$B$2+'Each Gender - Bronze'!AZ80*'Medal values'!$B$3, "") + IF(AND(AZ$1 = AY$1, AY$2 = "Mixed"), 0.5*AY80, 0) + IF(AND(AZ$1 = BA$1, BA$2 = "Mixed"), 0.5*BA80, 0)</f>
        <v>0</v>
      </c>
      <c r="BA80" s="5">
        <f>IF('Each Gender - Gold'!BA80+'Each Gender - Silver'!BA80+'Each Gender - Bronze'!BA80 &gt; 0, 'Each Gender - Gold'!BA80*'Medal values'!$B$1+'Each Gender - Silver'!BA80*'Medal values'!$B$2+'Each Gender - Bronze'!BA80*'Medal values'!$B$3, "") + IF(AND(BA$1 = AZ$1, AZ$2 = "Mixed"), 0.5*AZ80, 0) + IF(AND(BA$1 = BB$1, BB$2 = "Mixed"), 0.5*BB80, 0)</f>
        <v>2.000001</v>
      </c>
      <c r="BB80" s="5">
        <f>IF('Each Gender - Gold'!BB80+'Each Gender - Silver'!BB80+'Each Gender - Bronze'!BB80 &gt; 0, 'Each Gender - Gold'!BB80*'Medal values'!$B$1+'Each Gender - Silver'!BB80*'Medal values'!$B$2+'Each Gender - Bronze'!BB80*'Medal values'!$B$3, "") + IF(AND(BB$1 = BA$1, BA$2 = "Mixed"), 0.5*BA80, 0) + IF(AND(BB$1 = BC$1, BC$2 = "Mixed"), 0.5*BC80, 0)</f>
        <v>0</v>
      </c>
      <c r="BC80" s="5">
        <f>IF('Each Gender - Gold'!BC80+'Each Gender - Silver'!BC80+'Each Gender - Bronze'!BC80 &gt; 0, 'Each Gender - Gold'!BC80*'Medal values'!$B$1+'Each Gender - Silver'!BC80*'Medal values'!$B$2+'Each Gender - Bronze'!BC80*'Medal values'!$B$3, "") + IF(AND(BC$1 = BB$1, BB$2 = "Mixed"), 0.5*BB80, 0) + IF(AND(BC$1 = BD$1, BD$2 = "Mixed"), 0.5*BD80, 0)</f>
        <v>0</v>
      </c>
      <c r="BD80" s="5">
        <f>IF('Each Gender - Gold'!BD80+'Each Gender - Silver'!BD80+'Each Gender - Bronze'!BD80 &gt; 0, 'Each Gender - Gold'!BD80*'Medal values'!$B$1+'Each Gender - Silver'!BD80*'Medal values'!$B$2+'Each Gender - Bronze'!BD80*'Medal values'!$B$3, "") + IF(AND(BD$1 = BC$1, BC$2 = "Mixed"), 0.5*BC80, 0) + IF(AND(BD$1 = BE$1, BE$2 = "Mixed"), 0.5*BE80, 0)</f>
        <v>0</v>
      </c>
      <c r="BE80" s="5">
        <f>IF('Each Gender - Gold'!BE80+'Each Gender - Silver'!BE80+'Each Gender - Bronze'!BE80 &gt; 0, 'Each Gender - Gold'!BE80*'Medal values'!$B$1+'Each Gender - Silver'!BE80*'Medal values'!$B$2+'Each Gender - Bronze'!BE80*'Medal values'!$B$3, "") + IF(AND(BE$1 = BD$1, BD$2 = "Mixed"), 0.5*BD80, 0) + IF(AND(BE$1 = BF$1, BF$2 = "Mixed"), 0.5*BF80, 0)</f>
        <v>0</v>
      </c>
      <c r="BF80" s="5">
        <f>IF('Each Gender - Gold'!BF80+'Each Gender - Silver'!BF80+'Each Gender - Bronze'!BF80 &gt; 0, 'Each Gender - Gold'!BF80*'Medal values'!$B$1+'Each Gender - Silver'!BF80*'Medal values'!$B$2+'Each Gender - Bronze'!BF80*'Medal values'!$B$3, "") + IF(AND(BF$1 = BE$1, BE$2 = "Mixed"), 0.5*BE80, 0) + IF(AND(BF$1 = BG$1, BG$2 = "Mixed"), 0.5*BG80, 0)</f>
        <v>0</v>
      </c>
      <c r="BG80" s="5">
        <f>IF('Each Gender - Gold'!BG80+'Each Gender - Silver'!BG80+'Each Gender - Bronze'!BG80 &gt; 0, 'Each Gender - Gold'!BG80*'Medal values'!$B$1+'Each Gender - Silver'!BG80*'Medal values'!$B$2+'Each Gender - Bronze'!BG80*'Medal values'!$B$3, "") + IF(AND(BG$1 = BF$1, BF$2 = "Mixed"), 0.5*BF80, 0) + IF(AND(BG$1 = BH$1, BH$2 = "Mixed"), 0.5*BH80, 0)</f>
        <v>0</v>
      </c>
      <c r="BH80" s="5">
        <f>IF('Each Gender - Gold'!BH80+'Each Gender - Silver'!BH80+'Each Gender - Bronze'!BH80 &gt; 0, 'Each Gender - Gold'!BH80*'Medal values'!$B$1+'Each Gender - Silver'!BH80*'Medal values'!$B$2+'Each Gender - Bronze'!BH80*'Medal values'!$B$3, "") + IF(AND(BH$1 = BG$1, BG$2 = "Mixed"), 0.5*BG80, 0) + IF(AND(BH$1 = BI$1, BI$2 = "Mixed"), 0.5*BI80, 0)</f>
        <v>0</v>
      </c>
      <c r="BI80" s="5">
        <f>IF('Each Gender - Gold'!BI80+'Each Gender - Silver'!BI80+'Each Gender - Bronze'!BI80 &gt; 0, 'Each Gender - Gold'!BI80*'Medal values'!$B$1+'Each Gender - Silver'!BI80*'Medal values'!$B$2+'Each Gender - Bronze'!BI80*'Medal values'!$B$3, "") + IF(AND(BI$1 = BH$1, BH$2 = "Mixed"), 0.5*BH80, 0) + IF(AND(BI$1 = BJ$1, BJ$2 = "Mixed"), 0.5*BJ80, 0)</f>
        <v>0</v>
      </c>
      <c r="BJ80" s="5">
        <f>IF('Each Gender - Gold'!BJ80+'Each Gender - Silver'!BJ80+'Each Gender - Bronze'!BJ80 &gt; 0, 'Each Gender - Gold'!BJ80*'Medal values'!$B$1+'Each Gender - Silver'!BJ80*'Medal values'!$B$2+'Each Gender - Bronze'!BJ80*'Medal values'!$B$3, "") + IF(AND(BJ$1 = BI$1, BI$2 = "Mixed"), 0.5*BI80, 0) + IF(AND(BJ$1 = BK$1, BK$2 = "Mixed"), 0.5*BK80, 0)</f>
        <v>0</v>
      </c>
      <c r="BK80" s="5">
        <f>IF('Each Gender - Gold'!BK80+'Each Gender - Silver'!BK80+'Each Gender - Bronze'!BK80 &gt; 0, 'Each Gender - Gold'!BK80*'Medal values'!$B$1+'Each Gender - Silver'!BK80*'Medal values'!$B$2+'Each Gender - Bronze'!BK80*'Medal values'!$B$3, "") + IF(AND(BK$1 = BJ$1, BJ$2 = "Mixed"), 0.5*BJ80, 0) + IF(AND(BK$1 = BL$1, BL$2 = "Mixed"), 0.5*BL80, 0)</f>
        <v>0</v>
      </c>
      <c r="BL80" s="5">
        <f>IF('Each Gender - Gold'!BL80+'Each Gender - Silver'!BL80+'Each Gender - Bronze'!BL80 &gt; 0, 'Each Gender - Gold'!BL80*'Medal values'!$B$1+'Each Gender - Silver'!BL80*'Medal values'!$B$2+'Each Gender - Bronze'!BL80*'Medal values'!$B$3, "") + IF(AND(BL$1 = BK$1, BK$2 = "Mixed"), 0.5*BK80, 0) + IF(AND(BL$1 = BM$1, BM$2 = "Mixed"), 0.5*BM80, 0)</f>
        <v>0</v>
      </c>
      <c r="BM80" s="5">
        <f>IF('Each Gender - Gold'!BM80+'Each Gender - Silver'!BM80+'Each Gender - Bronze'!BM80 &gt; 0, 'Each Gender - Gold'!BM80*'Medal values'!$B$1+'Each Gender - Silver'!BM80*'Medal values'!$B$2+'Each Gender - Bronze'!BM80*'Medal values'!$B$3, "") + IF(AND(BM$1 = BL$1, BL$2 = "Mixed"), 0.5*BL80, 0) + IF(AND(BM$1 = BN$1, BN$2 = "Mixed"), 0.5*BN80, 0)</f>
        <v>0</v>
      </c>
      <c r="BN80" s="5">
        <f>IF('Each Gender - Gold'!BN80+'Each Gender - Silver'!BN80+'Each Gender - Bronze'!BN80 &gt; 0, 'Each Gender - Gold'!BN80*'Medal values'!$B$1+'Each Gender - Silver'!BN80*'Medal values'!$B$2+'Each Gender - Bronze'!BN80*'Medal values'!$B$3, "") + IF(AND(BN$1 = BM$1, BM$2 = "Mixed"), 0.5*BM80, 0) + IF(AND(BN$1 = BO$1, BO$2 = "Mixed"), 0.5*BO80, 0)</f>
        <v>0</v>
      </c>
      <c r="BO80" s="5">
        <f>IF('Each Gender - Gold'!BO80+'Each Gender - Silver'!BO80+'Each Gender - Bronze'!BO80 &gt; 0, 'Each Gender - Gold'!BO80*'Medal values'!$B$1+'Each Gender - Silver'!BO80*'Medal values'!$B$2+'Each Gender - Bronze'!BO80*'Medal values'!$B$3, "") + IF(AND(BO$1 = BN$1, BN$2 = "Mixed"), 0.5*BN80, 0) + IF(AND(BO$1 = BP$1, BP$2 = "Mixed"), 0.5*BP80, 0)</f>
        <v>0</v>
      </c>
      <c r="BP80" s="5">
        <f>IF('Each Gender - Gold'!BP80+'Each Gender - Silver'!BP80+'Each Gender - Bronze'!BP80 &gt; 0, 'Each Gender - Gold'!BP80*'Medal values'!$B$1+'Each Gender - Silver'!BP80*'Medal values'!$B$2+'Each Gender - Bronze'!BP80*'Medal values'!$B$3, "") + IF(AND(BP$1 = BO$1, BO$2 = "Mixed"), 0.5*BO80, 0) + IF(AND(BP$1 = BQ$1, BQ$2 = "Mixed"), 0.5*BQ80, 0)</f>
        <v>0</v>
      </c>
      <c r="BQ80" s="5">
        <f>IF('Each Gender - Gold'!BQ80+'Each Gender - Silver'!BQ80+'Each Gender - Bronze'!BQ80 &gt; 0, 'Each Gender - Gold'!BQ80*'Medal values'!$B$1+'Each Gender - Silver'!BQ80*'Medal values'!$B$2+'Each Gender - Bronze'!BQ80*'Medal values'!$B$3, "") + IF(AND(BQ$1 = BP$1, BP$2 = "Mixed"), 0.5*BP80, 0) + IF(AND(BQ$1 = BR$1, BR$2 = "Mixed"), 0.5*BR80, 0)</f>
        <v>0</v>
      </c>
      <c r="BR80" s="5">
        <f>IF('Each Gender - Gold'!BR80+'Each Gender - Silver'!BR80+'Each Gender - Bronze'!BR80 &gt; 0, 'Each Gender - Gold'!BR80*'Medal values'!$B$1+'Each Gender - Silver'!BR80*'Medal values'!$B$2+'Each Gender - Bronze'!BR80*'Medal values'!$B$3, "") + IF(AND(BR$1 = BQ$1, BQ$2 = "Mixed"), 0.5*BQ80, 0) + IF(AND(BR$1 = BS$1, BS$2 = "Mixed"), 0.5*BS80, 0)</f>
        <v>0</v>
      </c>
      <c r="BS80" s="5">
        <f>IF('Each Gender - Gold'!BS80+'Each Gender - Silver'!BS80+'Each Gender - Bronze'!BS80 &gt; 0, 'Each Gender - Gold'!BS80*'Medal values'!$B$1+'Each Gender - Silver'!BS80*'Medal values'!$B$2+'Each Gender - Bronze'!BS80*'Medal values'!$B$3, "") + IF(AND(BS$1 = BR$1, BR$2 = "Mixed"), 0.5*BR80, 0) + IF(AND(BS$1 = BT$1, BT$2 = "Mixed"), 0.5*BT80, 0)</f>
        <v>0</v>
      </c>
      <c r="BT80" s="5">
        <f>IF('Each Gender - Gold'!BT80+'Each Gender - Silver'!BT80+'Each Gender - Bronze'!BT80 &gt; 0, 'Each Gender - Gold'!BT80*'Medal values'!$B$1+'Each Gender - Silver'!BT80*'Medal values'!$B$2+'Each Gender - Bronze'!BT80*'Medal values'!$B$3, "") + IF(AND(BT$1 = BS$1, BS$2 = "Mixed"), 0.5*BS80, 0) + IF(AND(BT$1 = BU$1, BU$2 = "Mixed"), 0.5*BU80, 0)</f>
        <v>0</v>
      </c>
      <c r="BU80" s="5">
        <f>IF('Each Gender - Gold'!BU80+'Each Gender - Silver'!BU80+'Each Gender - Bronze'!BU80 &gt; 0, 'Each Gender - Gold'!BU80*'Medal values'!$B$1+'Each Gender - Silver'!BU80*'Medal values'!$B$2+'Each Gender - Bronze'!BU80*'Medal values'!$B$3, "") + IF(AND(BU$1 = BT$1, BT$2 = "Mixed"), 0.5*BT80, 0) + IF(AND(BU$1 = BV$1, BV$2 = "Mixed"), 0.5*BV80, 0)</f>
        <v>0</v>
      </c>
      <c r="BV80" s="5">
        <f>IF('Each Gender - Gold'!BV80+'Each Gender - Silver'!BV80+'Each Gender - Bronze'!BV80 &gt; 0, 'Each Gender - Gold'!BV80*'Medal values'!$B$1+'Each Gender - Silver'!BV80*'Medal values'!$B$2+'Each Gender - Bronze'!BV80*'Medal values'!$B$3, "") + IF(AND(BV$1 = BU$1, BU$2 = "Mixed"), 0.5*BU80, 0) + IF(AND(BV$1 = BW$1, BW$2 = "Mixed"), 0.5*BW80, 0)</f>
        <v>3.001</v>
      </c>
      <c r="BW80" s="5">
        <f>IF('Each Gender - Gold'!BW80+'Each Gender - Silver'!BW80+'Each Gender - Bronze'!BW80 &gt; 0, 'Each Gender - Gold'!BW80*'Medal values'!$B$1+'Each Gender - Silver'!BW80*'Medal values'!$B$2+'Each Gender - Bronze'!BW80*'Medal values'!$B$3, "") + IF(AND(BW$1 = BV$1, BV$2 = "Mixed"), 0.5*BV80, 0) + IF(AND(BW$1 = BX$1, BX$2 = "Mixed"), 0.5*BX80, 0)</f>
        <v>0</v>
      </c>
      <c r="BX80" s="5">
        <f>IF('Each Gender - Gold'!BX80+'Each Gender - Silver'!BX80+'Each Gender - Bronze'!BX80 &gt; 0, 'Each Gender - Gold'!BX80*'Medal values'!$B$1+'Each Gender - Silver'!BX80*'Medal values'!$B$2+'Each Gender - Bronze'!BX80*'Medal values'!$B$3, "") + IF(AND(BX$1 = BW$1, BW$2 = "Mixed"), 0.5*BW80, 0) + IF(AND(BX$1 = BY$1, BY$2 = "Mixed"), 0.5*BY80, 0)</f>
        <v>0</v>
      </c>
      <c r="BY80" s="5">
        <f>IF('Each Gender - Gold'!BY80+'Each Gender - Silver'!BY80+'Each Gender - Bronze'!BY80 &gt; 0, 'Each Gender - Gold'!BY80*'Medal values'!$B$1+'Each Gender - Silver'!BY80*'Medal values'!$B$2+'Each Gender - Bronze'!BY80*'Medal values'!$B$3, "") + IF(AND(BY$1 = BX$1, BX$2 = "Mixed"), 0.5*BX80, 0) + IF(AND(BY$1 = BZ$1, BZ$2 = "Mixed"), 0.5*BZ80, 0)</f>
        <v>0</v>
      </c>
      <c r="BZ80" s="5">
        <f>IF('Each Gender - Gold'!BZ80+'Each Gender - Silver'!BZ80+'Each Gender - Bronze'!BZ80 &gt; 0, 'Each Gender - Gold'!BZ80*'Medal values'!$B$1+'Each Gender - Silver'!BZ80*'Medal values'!$B$2+'Each Gender - Bronze'!BZ80*'Medal values'!$B$3, "") + IF(AND(BZ$1 = BY$1, BY$2 = "Mixed"), 0.5*BY80, 0) + IF(AND(BZ$1 = CA$1, CA$2 = "Mixed"), 0.5*CA80, 0)</f>
        <v>0</v>
      </c>
      <c r="CA80" s="5">
        <f>IF('Each Gender - Gold'!CA80+'Each Gender - Silver'!CA80+'Each Gender - Bronze'!CA80 &gt; 0, 'Each Gender - Gold'!CA80*'Medal values'!$B$1+'Each Gender - Silver'!CA80*'Medal values'!$B$2+'Each Gender - Bronze'!CA80*'Medal values'!$B$3, "") + IF(AND(CA$1 = BZ$1, BZ$2 = "Mixed"), 0.5*BZ80, 0) + IF(AND(CA$1 = CB$1, CB$2 = "Mixed"), 0.5*CB80, 0)</f>
        <v>0</v>
      </c>
      <c r="CB80" s="5">
        <f>IF('Each Gender - Gold'!CB80+'Each Gender - Silver'!CB80+'Each Gender - Bronze'!CB80 &gt; 0, 'Each Gender - Gold'!CB80*'Medal values'!$B$1+'Each Gender - Silver'!CB80*'Medal values'!$B$2+'Each Gender - Bronze'!CB80*'Medal values'!$B$3, "") + IF(AND(CB$1 = CA$1, CA$2 = "Mixed"), 0.5*CA80, 0) + IF(AND(CB$1 = CC$1, CC$2 = "Mixed"), 0.5*CC80, 0)</f>
        <v>0</v>
      </c>
      <c r="CC80" s="5">
        <f>IF('Each Gender - Gold'!CC80+'Each Gender - Silver'!CC80+'Each Gender - Bronze'!CC80 &gt; 0, 'Each Gender - Gold'!CC80*'Medal values'!$B$1+'Each Gender - Silver'!CC80*'Medal values'!$B$2+'Each Gender - Bronze'!CC80*'Medal values'!$B$3, "") + IF(AND(CC$1 = CB$1, CB$2 = "Mixed"), 0.5*CB80, 0) + IF(AND(CC$1 = CD$1, CD$2 = "Mixed"), 0.5*CD80, 0)</f>
        <v>0</v>
      </c>
      <c r="CD80" s="5">
        <f>IF('Each Gender - Gold'!CD80+'Each Gender - Silver'!CD80+'Each Gender - Bronze'!CD80 &gt; 0, 'Each Gender - Gold'!CD80*'Medal values'!$B$1+'Each Gender - Silver'!CD80*'Medal values'!$B$2+'Each Gender - Bronze'!CD80*'Medal values'!$B$3, "") + IF(AND(CD$1 = CC$1, CC$2 = "Mixed"), 0.5*CC80, 0) + IF(AND(CD$1 = CE$1, CE$2 = "Mixed"), 0.5*CE80, 0)</f>
        <v>0</v>
      </c>
      <c r="CE80" s="5">
        <f>IF('Each Gender - Gold'!CE80+'Each Gender - Silver'!CE80+'Each Gender - Bronze'!CE80 &gt; 0, 'Each Gender - Gold'!CE80*'Medal values'!$B$1+'Each Gender - Silver'!CE80*'Medal values'!$B$2+'Each Gender - Bronze'!CE80*'Medal values'!$B$3, "") + IF(AND(CE$1 = CD$1, CD$2 = "Mixed"), 0.5*CD80, 0) + IF(AND(CE$1 = CF$1, CF$2 = "Mixed"), 0.5*CF80, 0)</f>
        <v>0</v>
      </c>
      <c r="CF80" s="5">
        <f>IF('Each Gender - Gold'!CF80+'Each Gender - Silver'!CF80+'Each Gender - Bronze'!CF80 &gt; 0, 'Each Gender - Gold'!CF80*'Medal values'!$B$1+'Each Gender - Silver'!CF80*'Medal values'!$B$2+'Each Gender - Bronze'!CF80*'Medal values'!$B$3, "") + IF(AND(CF$1 = CE$1, CE$2 = "Mixed"), 0.5*CE80, 0) + IF(AND(CF$1 = CG$1, CG$2 = "Mixed"), 0.5*CG80, 0)</f>
        <v>0</v>
      </c>
      <c r="CG80" s="5">
        <f>IF('Each Gender - Gold'!CG80+'Each Gender - Silver'!CG80+'Each Gender - Bronze'!CG80 &gt; 0, 'Each Gender - Gold'!CG80*'Medal values'!$B$1+'Each Gender - Silver'!CG80*'Medal values'!$B$2+'Each Gender - Bronze'!CG80*'Medal values'!$B$3, "") + IF(AND(CG$1 = CF$1, CF$2 = "Mixed"), 0.5*CF80, 0) + IF(AND(CG$1 = CH$1, CH$2 = "Mixed"), 0.5*CH80, 0)</f>
        <v>0</v>
      </c>
      <c r="CH80" s="5">
        <f>IF('Each Gender - Gold'!CH80+'Each Gender - Silver'!CH80+'Each Gender - Bronze'!CH80 &gt; 0, 'Each Gender - Gold'!CH80*'Medal values'!$B$1+'Each Gender - Silver'!CH80*'Medal values'!$B$2+'Each Gender - Bronze'!CH80*'Medal values'!$B$3, "") + IF(AND(CH$1 = CG$1, CG$2 = "Mixed"), 0.5*CG80, 0) + IF(AND(CH$1 = CI$1, CI$2 = "Mixed"), 0.5*CI80, 0)</f>
        <v>0</v>
      </c>
      <c r="CI80" s="5">
        <f>IF('Each Gender - Gold'!CI80+'Each Gender - Silver'!CI80+'Each Gender - Bronze'!CI80 &gt; 0, 'Each Gender - Gold'!CI80*'Medal values'!$B$1+'Each Gender - Silver'!CI80*'Medal values'!$B$2+'Each Gender - Bronze'!CI80*'Medal values'!$B$3, "") + IF(AND(CI$1 = CH$1, CH$2 = "Mixed"), 0.5*CH80, 0) + IF(AND(CI$1 = CJ$1, CJ$2 = "Mixed"), 0.5*CJ80, 0)</f>
        <v>0</v>
      </c>
      <c r="CJ80" s="5">
        <f>IF('Each Gender - Gold'!CJ80+'Each Gender - Silver'!CJ80+'Each Gender - Bronze'!CJ80 &gt; 0, 'Each Gender - Gold'!CJ80*'Medal values'!$B$1+'Each Gender - Silver'!CJ80*'Medal values'!$B$2+'Each Gender - Bronze'!CJ80*'Medal values'!$B$3, "") + IF(AND(CJ$1 = CI$1, CI$2 = "Mixed"), 0.5*CI80, 0) + IF(AND(CJ$1 = CK$1, CK$2 = "Mixed"), 0.5*CK80, 0)</f>
        <v>0</v>
      </c>
      <c r="CK80" s="5">
        <f>IF('Each Gender - Gold'!CK80+'Each Gender - Silver'!CK80+'Each Gender - Bronze'!CK80 &gt; 0, 'Each Gender - Gold'!CK80*'Medal values'!$B$1+'Each Gender - Silver'!CK80*'Medal values'!$B$2+'Each Gender - Bronze'!CK80*'Medal values'!$B$3, "") + IF(AND(CK$1 = CJ$1, CJ$2 = "Mixed"), 0.5*CJ80, 0) + IF(AND(CK$1 = CL$1, CL$2 = "Mixed"), 0.5*CL80, 0)</f>
        <v>0</v>
      </c>
      <c r="CL80" s="5">
        <f>IF('Each Gender - Gold'!CL80+'Each Gender - Silver'!CL80+'Each Gender - Bronze'!CL80 &gt; 0, 'Each Gender - Gold'!CL80*'Medal values'!$B$1+'Each Gender - Silver'!CL80*'Medal values'!$B$2+'Each Gender - Bronze'!CL80*'Medal values'!$B$3, "") + IF(AND(CL$1 = CK$1, CK$2 = "Mixed"), 0.5*CK80, 0) + IF(AND(CL$1 = CM$1, CM$2 = "Mixed"), 0.5*CM80, 0)</f>
        <v>0</v>
      </c>
      <c r="CM80" s="5">
        <f>IF('Each Gender - Gold'!CM80+'Each Gender - Silver'!CM80+'Each Gender - Bronze'!CM80 &gt; 0, 'Each Gender - Gold'!CM80*'Medal values'!$B$1+'Each Gender - Silver'!CM80*'Medal values'!$B$2+'Each Gender - Bronze'!CM80*'Medal values'!$B$3, "") + IF(AND(CM$1 = CL$1, CL$2 = "Mixed"), 0.5*CL80, 0) + IF(AND(CM$1 = CN$1, CN$2 = "Mixed"), 0.5*CN80, 0)</f>
        <v>0</v>
      </c>
      <c r="CN80" s="5">
        <f>IF('Each Gender - Gold'!CN80+'Each Gender - Silver'!CN80+'Each Gender - Bronze'!CN80 &gt; 0, 'Each Gender - Gold'!CN80*'Medal values'!$B$1+'Each Gender - Silver'!CN80*'Medal values'!$B$2+'Each Gender - Bronze'!CN80*'Medal values'!$B$3, "") + IF(AND(CN$1 = CM$1, CM$2 = "Mixed"), 0.5*CM80, 0) + IF(AND(CN$1 = CO$1, CO$2 = "Mixed"), 0.5*CO80, 0)</f>
        <v>0</v>
      </c>
      <c r="CO80" s="5">
        <f>IF('Each Gender - Gold'!CO80+'Each Gender - Silver'!CO80+'Each Gender - Bronze'!CO80 &gt; 0, 'Each Gender - Gold'!CO80*'Medal values'!$B$1+'Each Gender - Silver'!CO80*'Medal values'!$B$2+'Each Gender - Bronze'!CO80*'Medal values'!$B$3, "") + IF(AND(CO$1 = CN$1, CN$2 = "Mixed"), 0.5*CN80, 0) + IF(AND(CO$1 = CP$1, CP$2 = "Mixed"), 0.5*CP80, 0)</f>
        <v>0</v>
      </c>
      <c r="CP80" s="5">
        <f>IF('Each Gender - Gold'!CP80+'Each Gender - Silver'!CP80+'Each Gender - Bronze'!CP80 &gt; 0, 'Each Gender - Gold'!CP80*'Medal values'!$B$1+'Each Gender - Silver'!CP80*'Medal values'!$B$2+'Each Gender - Bronze'!CP80*'Medal values'!$B$3, "") + IF(AND(CP$1 = CO$1, CO$2 = "Mixed"), 0.5*CO80, 0) + IF(AND(CP$1 = CQ$1, CQ$2 = "Mixed"), 0.5*CQ80, 0)</f>
        <v>0</v>
      </c>
      <c r="CQ80" s="5">
        <f>IF('Each Gender - Gold'!CQ80+'Each Gender - Silver'!CQ80+'Each Gender - Bronze'!CQ80 &gt; 0, 'Each Gender - Gold'!CQ80*'Medal values'!$B$1+'Each Gender - Silver'!CQ80*'Medal values'!$B$2+'Each Gender - Bronze'!CQ80*'Medal values'!$B$3, "") + IF(AND(CQ$1 = CP$1, CP$2 = "Mixed"), 0.5*CP80, 0) + IF(AND(CQ$1 = CR$1, CR$2 = "Mixed"), 0.5*CR80, 0)</f>
        <v>0</v>
      </c>
      <c r="CR80" s="5">
        <f>IF('Each Gender - Gold'!CR80+'Each Gender - Silver'!CR80+'Each Gender - Bronze'!CR80 &gt; 0, 'Each Gender - Gold'!CR80*'Medal values'!$B$1+'Each Gender - Silver'!CR80*'Medal values'!$B$2+'Each Gender - Bronze'!CR80*'Medal values'!$B$3, "") + IF(AND(CR$1 = CQ$1, CQ$2 = "Mixed"), 0.5*CQ80, 0) + IF(AND(CR$1 = CS$1, CS$2 = "Mixed"), 0.5*CS80, 0)</f>
        <v>0</v>
      </c>
      <c r="CS80" s="5">
        <f>IF('Each Gender - Gold'!CS80+'Each Gender - Silver'!CS80+'Each Gender - Bronze'!CS80 &gt; 0, 'Each Gender - Gold'!CS80*'Medal values'!$B$1+'Each Gender - Silver'!CS80*'Medal values'!$B$2+'Each Gender - Bronze'!CS80*'Medal values'!$B$3, "") + IF(AND(CS$1 = CR$1, CR$2 = "Mixed"), 0.5*CR80, 0) + IF(AND(CS$1 = CT$1, CT$2 = "Mixed"), 0.5*CT80, 0)</f>
        <v>0</v>
      </c>
      <c r="CT80" s="5">
        <f>IF('Each Gender - Gold'!CT80+'Each Gender - Silver'!CT80+'Each Gender - Bronze'!CT80 &gt; 0, 'Each Gender - Gold'!CT80*'Medal values'!$B$1+'Each Gender - Silver'!CT80*'Medal values'!$B$2+'Each Gender - Bronze'!CT80*'Medal values'!$B$3, "") + IF(AND(CT$1 = CS$1, CS$2 = "Mixed"), 0.5*CS80, 0) + IF(AND(CT$1 = CU$1, CU$2 = "Mixed"), 0.5*CU80, 0)</f>
        <v>0</v>
      </c>
      <c r="CU80" s="5">
        <f>IF('Each Gender - Gold'!CU80+'Each Gender - Silver'!CU80+'Each Gender - Bronze'!CU80 &gt; 0, 'Each Gender - Gold'!CU80*'Medal values'!$B$1+'Each Gender - Silver'!CU80*'Medal values'!$B$2+'Each Gender - Bronze'!CU80*'Medal values'!$B$3, "") + IF(AND(CU$1 = CT$1, CT$2 = "Mixed"), 0.5*CT80, 0) + IF(AND(CU$1 = CV$1, CV$2 = "Mixed"), 0.5*CV80, 0)</f>
        <v>0</v>
      </c>
      <c r="CV80" s="5">
        <f>IF('Each Gender - Gold'!CV80+'Each Gender - Silver'!CV80+'Each Gender - Bronze'!CV80 &gt; 0, 'Each Gender - Gold'!CV80*'Medal values'!$B$1+'Each Gender - Silver'!CV80*'Medal values'!$B$2+'Each Gender - Bronze'!CV80*'Medal values'!$B$3, "") + IF(AND(CV$1 = CU$1, CU$2 = "Mixed"), 0.5*CU80, 0) + IF(AND(CV$1 = CW$1, CW$2 = "Mixed"), 0.5*CW80, 0)</f>
        <v>0</v>
      </c>
      <c r="CW80" s="5">
        <f t="shared" ref="CW80:CX80" si="78">SUMIF($B$2:$CV$2,CW$2, $B80:$CV80)</f>
        <v>7.002</v>
      </c>
      <c r="CX80" s="5">
        <f t="shared" si="78"/>
        <v>5.001001</v>
      </c>
    </row>
    <row r="81">
      <c r="A81" s="5" t="str">
        <f>Countries!A79</f>
        <v>SMR</v>
      </c>
      <c r="B81" s="5">
        <f>IF('Each Gender - Gold'!B81+'Each Gender - Silver'!B81+'Each Gender - Bronze'!B81 &gt; 0, 'Each Gender - Gold'!B81*'Medal values'!$B$1+'Each Gender - Silver'!B81*'Medal values'!$B$2+'Each Gender - Bronze'!B81*'Medal values'!$B$3, "") + IF(AND(B$1 = A$1, A$2 = "Mixed"), 0.5*A81, 0) + IF(AND(B$1 = C$1, C$2 = "Mixed"), 0.5*C81, 0)</f>
        <v>0</v>
      </c>
      <c r="C81" s="5">
        <f>IF('Each Gender - Gold'!C81+'Each Gender - Silver'!C81+'Each Gender - Bronze'!C81 &gt; 0, 'Each Gender - Gold'!C81*'Medal values'!$B$1+'Each Gender - Silver'!C81*'Medal values'!$B$2+'Each Gender - Bronze'!C81*'Medal values'!$B$3, "") + IF(AND(C$1 = B$1, B$2 = "Mixed"), 0.5*B81, 0) + IF(AND(C$1 = D$1, D$2 = "Mixed"), 0.5*D81, 0)</f>
        <v>0</v>
      </c>
      <c r="D81" s="5">
        <f>IF('Each Gender - Gold'!D81+'Each Gender - Silver'!D81+'Each Gender - Bronze'!D81 &gt; 0, 'Each Gender - Gold'!D81*'Medal values'!$B$1+'Each Gender - Silver'!D81*'Medal values'!$B$2+'Each Gender - Bronze'!D81*'Medal values'!$B$3, "") + IF(AND(D$1 = C$1, C$2 = "Mixed"), 0.5*C81, 0) + IF(AND(D$1 = E$1, E$2 = "Mixed"), 0.5*E81, 0)</f>
        <v>0</v>
      </c>
      <c r="E81" s="5">
        <f>IF('Each Gender - Gold'!E81+'Each Gender - Silver'!E81+'Each Gender - Bronze'!E81 &gt; 0, 'Each Gender - Gold'!E81*'Medal values'!$B$1+'Each Gender - Silver'!E81*'Medal values'!$B$2+'Each Gender - Bronze'!E81*'Medal values'!$B$3, "") + IF(AND(E$1 = D$1, D$2 = "Mixed"), 0.5*D81, 0) + IF(AND(E$1 = F$1, F$2 = "Mixed"), 0.5*F81, 0)</f>
        <v>0</v>
      </c>
      <c r="F81" s="5">
        <f>IF('Each Gender - Gold'!F81+'Each Gender - Silver'!F81+'Each Gender - Bronze'!F81 &gt; 0, 'Each Gender - Gold'!F81*'Medal values'!$B$1+'Each Gender - Silver'!F81*'Medal values'!$B$2+'Each Gender - Bronze'!F81*'Medal values'!$B$3, "") + IF(AND(F$1 = E$1, E$2 = "Mixed"), 0.5*E81, 0) + IF(AND(F$1 = G$1, G$2 = "Mixed"), 0.5*G81, 0)</f>
        <v>0</v>
      </c>
      <c r="G81" s="5">
        <f>IF('Each Gender - Gold'!G81+'Each Gender - Silver'!G81+'Each Gender - Bronze'!G81 &gt; 0, 'Each Gender - Gold'!G81*'Medal values'!$B$1+'Each Gender - Silver'!G81*'Medal values'!$B$2+'Each Gender - Bronze'!G81*'Medal values'!$B$3, "") + IF(AND(G$1 = F$1, F$2 = "Mixed"), 0.5*F81, 0) + IF(AND(G$1 = H$1, H$2 = "Mixed"), 0.5*H81, 0)</f>
        <v>0</v>
      </c>
      <c r="H81" s="5">
        <f>IF('Each Gender - Gold'!H81+'Each Gender - Silver'!H81+'Each Gender - Bronze'!H81 &gt; 0, 'Each Gender - Gold'!H81*'Medal values'!$B$1+'Each Gender - Silver'!H81*'Medal values'!$B$2+'Each Gender - Bronze'!H81*'Medal values'!$B$3, "") + IF(AND(H$1 = G$1, G$2 = "Mixed"), 0.5*G81, 0) + IF(AND(H$1 = I$1, I$2 = "Mixed"), 0.5*I81, 0)</f>
        <v>0</v>
      </c>
      <c r="I81" s="5">
        <f>IF('Each Gender - Gold'!I81+'Each Gender - Silver'!I81+'Each Gender - Bronze'!I81 &gt; 0, 'Each Gender - Gold'!I81*'Medal values'!$B$1+'Each Gender - Silver'!I81*'Medal values'!$B$2+'Each Gender - Bronze'!I81*'Medal values'!$B$3, "") + IF(AND(I$1 = H$1, H$2 = "Mixed"), 0.5*H81, 0) + IF(AND(I$1 = J$1, J$2 = "Mixed"), 0.5*J81, 0)</f>
        <v>0</v>
      </c>
      <c r="J81" s="5">
        <f>IF('Each Gender - Gold'!J81+'Each Gender - Silver'!J81+'Each Gender - Bronze'!J81 &gt; 0, 'Each Gender - Gold'!J81*'Medal values'!$B$1+'Each Gender - Silver'!J81*'Medal values'!$B$2+'Each Gender - Bronze'!J81*'Medal values'!$B$3, "") + IF(AND(J$1 = I$1, I$2 = "Mixed"), 0.5*I81, 0) + IF(AND(J$1 = K$1, K$2 = "Mixed"), 0.5*K81, 0)</f>
        <v>0</v>
      </c>
      <c r="K81" s="5">
        <f>IF('Each Gender - Gold'!K81+'Each Gender - Silver'!K81+'Each Gender - Bronze'!K81 &gt; 0, 'Each Gender - Gold'!K81*'Medal values'!$B$1+'Each Gender - Silver'!K81*'Medal values'!$B$2+'Each Gender - Bronze'!K81*'Medal values'!$B$3, "") + IF(AND(K$1 = J$1, J$2 = "Mixed"), 0.5*J81, 0) + IF(AND(K$1 = L$1, L$2 = "Mixed"), 0.5*L81, 0)</f>
        <v>0</v>
      </c>
      <c r="L81" s="5">
        <f>IF('Each Gender - Gold'!L81+'Each Gender - Silver'!L81+'Each Gender - Bronze'!L81 &gt; 0, 'Each Gender - Gold'!L81*'Medal values'!$B$1+'Each Gender - Silver'!L81*'Medal values'!$B$2+'Each Gender - Bronze'!L81*'Medal values'!$B$3, "") + IF(AND(L$1 = K$1, K$2 = "Mixed"), 0.5*K81, 0) + IF(AND(L$1 = M$1, M$2 = "Mixed"), 0.5*M81, 0)</f>
        <v>0</v>
      </c>
      <c r="M81" s="5">
        <f>IF('Each Gender - Gold'!M81+'Each Gender - Silver'!M81+'Each Gender - Bronze'!M81 &gt; 0, 'Each Gender - Gold'!M81*'Medal values'!$B$1+'Each Gender - Silver'!M81*'Medal values'!$B$2+'Each Gender - Bronze'!M81*'Medal values'!$B$3, "") + IF(AND(M$1 = L$1, L$2 = "Mixed"), 0.5*L81, 0) + IF(AND(M$1 = N$1, N$2 = "Mixed"), 0.5*N81, 0)</f>
        <v>0</v>
      </c>
      <c r="N81" s="5">
        <f>IF('Each Gender - Gold'!N81+'Each Gender - Silver'!N81+'Each Gender - Bronze'!N81 &gt; 0, 'Each Gender - Gold'!N81*'Medal values'!$B$1+'Each Gender - Silver'!N81*'Medal values'!$B$2+'Each Gender - Bronze'!N81*'Medal values'!$B$3, "") + IF(AND(N$1 = M$1, M$2 = "Mixed"), 0.5*M81, 0) + IF(AND(N$1 = O$1, O$2 = "Mixed"), 0.5*O81, 0)</f>
        <v>0</v>
      </c>
      <c r="O81" s="5">
        <f>IF('Each Gender - Gold'!O81+'Each Gender - Silver'!O81+'Each Gender - Bronze'!O81 &gt; 0, 'Each Gender - Gold'!O81*'Medal values'!$B$1+'Each Gender - Silver'!O81*'Medal values'!$B$2+'Each Gender - Bronze'!O81*'Medal values'!$B$3, "") + IF(AND(O$1 = N$1, N$2 = "Mixed"), 0.5*N81, 0) + IF(AND(O$1 = P$1, P$2 = "Mixed"), 0.5*P81, 0)</f>
        <v>0</v>
      </c>
      <c r="P81" s="5">
        <f>IF('Each Gender - Gold'!P81+'Each Gender - Silver'!P81+'Each Gender - Bronze'!P81 &gt; 0, 'Each Gender - Gold'!P81*'Medal values'!$B$1+'Each Gender - Silver'!P81*'Medal values'!$B$2+'Each Gender - Bronze'!P81*'Medal values'!$B$3, "") + IF(AND(P$1 = O$1, O$2 = "Mixed"), 0.5*O81, 0) + IF(AND(P$1 = Q$1, Q$2 = "Mixed"), 0.5*Q81, 0)</f>
        <v>0</v>
      </c>
      <c r="Q81" s="5">
        <f>IF('Each Gender - Gold'!Q81+'Each Gender - Silver'!Q81+'Each Gender - Bronze'!Q81 &gt; 0, 'Each Gender - Gold'!Q81*'Medal values'!$B$1+'Each Gender - Silver'!Q81*'Medal values'!$B$2+'Each Gender - Bronze'!Q81*'Medal values'!$B$3, "") + IF(AND(Q$1 = P$1, P$2 = "Mixed"), 0.5*P81, 0) + IF(AND(Q$1 = R$1, R$2 = "Mixed"), 0.5*R81, 0)</f>
        <v>0</v>
      </c>
      <c r="R81" s="5">
        <f>IF('Each Gender - Gold'!R81+'Each Gender - Silver'!R81+'Each Gender - Bronze'!R81 &gt; 0, 'Each Gender - Gold'!R81*'Medal values'!$B$1+'Each Gender - Silver'!R81*'Medal values'!$B$2+'Each Gender - Bronze'!R81*'Medal values'!$B$3, "") + IF(AND(R$1 = Q$1, Q$2 = "Mixed"), 0.5*Q81, 0) + IF(AND(R$1 = S$1, S$2 = "Mixed"), 0.5*S81, 0)</f>
        <v>0</v>
      </c>
      <c r="S81" s="5">
        <f>IF('Each Gender - Gold'!S81+'Each Gender - Silver'!S81+'Each Gender - Bronze'!S81 &gt; 0, 'Each Gender - Gold'!S81*'Medal values'!$B$1+'Each Gender - Silver'!S81*'Medal values'!$B$2+'Each Gender - Bronze'!S81*'Medal values'!$B$3, "") + IF(AND(S$1 = R$1, R$2 = "Mixed"), 0.5*R81, 0) + IF(AND(S$1 = T$1, T$2 = "Mixed"), 0.5*T81, 0)</f>
        <v>0</v>
      </c>
      <c r="T81" s="5">
        <f>IF('Each Gender - Gold'!T81+'Each Gender - Silver'!T81+'Each Gender - Bronze'!T81 &gt; 0, 'Each Gender - Gold'!T81*'Medal values'!$B$1+'Each Gender - Silver'!T81*'Medal values'!$B$2+'Each Gender - Bronze'!T81*'Medal values'!$B$3, "") + IF(AND(T$1 = S$1, S$2 = "Mixed"), 0.5*S81, 0) + IF(AND(T$1 = U$1, U$2 = "Mixed"), 0.5*U81, 0)</f>
        <v>0</v>
      </c>
      <c r="U81" s="5">
        <f>IF('Each Gender - Gold'!U81+'Each Gender - Silver'!U81+'Each Gender - Bronze'!U81 &gt; 0, 'Each Gender - Gold'!U81*'Medal values'!$B$1+'Each Gender - Silver'!U81*'Medal values'!$B$2+'Each Gender - Bronze'!U81*'Medal values'!$B$3, "") + IF(AND(U$1 = T$1, T$2 = "Mixed"), 0.5*T81, 0) + IF(AND(U$1 = V$1, V$2 = "Mixed"), 0.5*V81, 0)</f>
        <v>0</v>
      </c>
      <c r="V81" s="5">
        <f>IF('Each Gender - Gold'!V81+'Each Gender - Silver'!V81+'Each Gender - Bronze'!V81 &gt; 0, 'Each Gender - Gold'!V81*'Medal values'!$B$1+'Each Gender - Silver'!V81*'Medal values'!$B$2+'Each Gender - Bronze'!V81*'Medal values'!$B$3, "") + IF(AND(V$1 = U$1, U$2 = "Mixed"), 0.5*U81, 0) + IF(AND(V$1 = W$1, W$2 = "Mixed"), 0.5*W81, 0)</f>
        <v>0</v>
      </c>
      <c r="W81" s="5">
        <f>IF('Each Gender - Gold'!W81+'Each Gender - Silver'!W81+'Each Gender - Bronze'!W81 &gt; 0, 'Each Gender - Gold'!W81*'Medal values'!$B$1+'Each Gender - Silver'!W81*'Medal values'!$B$2+'Each Gender - Bronze'!W81*'Medal values'!$B$3, "") + IF(AND(W$1 = V$1, V$2 = "Mixed"), 0.5*V81, 0) + IF(AND(W$1 = X$1, X$2 = "Mixed"), 0.5*X81, 0)</f>
        <v>0</v>
      </c>
      <c r="X81" s="5">
        <f>IF('Each Gender - Gold'!X81+'Each Gender - Silver'!X81+'Each Gender - Bronze'!X81 &gt; 0, 'Each Gender - Gold'!X81*'Medal values'!$B$1+'Each Gender - Silver'!X81*'Medal values'!$B$2+'Each Gender - Bronze'!X81*'Medal values'!$B$3, "") + IF(AND(X$1 = W$1, W$2 = "Mixed"), 0.5*W81, 0) + IF(AND(X$1 = Y$1, Y$2 = "Mixed"), 0.5*Y81, 0)</f>
        <v>0</v>
      </c>
      <c r="Y81" s="5">
        <f>IF('Each Gender - Gold'!Y81+'Each Gender - Silver'!Y81+'Each Gender - Bronze'!Y81 &gt; 0, 'Each Gender - Gold'!Y81*'Medal values'!$B$1+'Each Gender - Silver'!Y81*'Medal values'!$B$2+'Each Gender - Bronze'!Y81*'Medal values'!$B$3, "") + IF(AND(Y$1 = X$1, X$2 = "Mixed"), 0.5*X81, 0) + IF(AND(Y$1 = Z$1, Z$2 = "Mixed"), 0.5*Z81, 0)</f>
        <v>0</v>
      </c>
      <c r="Z81" s="5">
        <f>IF('Each Gender - Gold'!Z81+'Each Gender - Silver'!Z81+'Each Gender - Bronze'!Z81 &gt; 0, 'Each Gender - Gold'!Z81*'Medal values'!$B$1+'Each Gender - Silver'!Z81*'Medal values'!$B$2+'Each Gender - Bronze'!Z81*'Medal values'!$B$3, "") + IF(AND(Z$1 = Y$1, Y$2 = "Mixed"), 0.5*Y81, 0) + IF(AND(Z$1 = AA$1, AA$2 = "Mixed"), 0.5*AA81, 0)</f>
        <v>0</v>
      </c>
      <c r="AA81" s="5">
        <f>IF('Each Gender - Gold'!AA81+'Each Gender - Silver'!AA81+'Each Gender - Bronze'!AA81 &gt; 0, 'Each Gender - Gold'!AA81*'Medal values'!$B$1+'Each Gender - Silver'!AA81*'Medal values'!$B$2+'Each Gender - Bronze'!AA81*'Medal values'!$B$3, "") + IF(AND(AA$1 = Z$1, Z$2 = "Mixed"), 0.5*Z81, 0) + IF(AND(AA$1 = AB$1, AB$2 = "Mixed"), 0.5*AB81, 0)</f>
        <v>0</v>
      </c>
      <c r="AB81" s="5">
        <f>IF('Each Gender - Gold'!AB81+'Each Gender - Silver'!AB81+'Each Gender - Bronze'!AB81 &gt; 0, 'Each Gender - Gold'!AB81*'Medal values'!$B$1+'Each Gender - Silver'!AB81*'Medal values'!$B$2+'Each Gender - Bronze'!AB81*'Medal values'!$B$3, "") + IF(AND(AB$1 = AA$1, AA$2 = "Mixed"), 0.5*AA81, 0) + IF(AND(AB$1 = AC$1, AC$2 = "Mixed"), 0.5*AC81, 0)</f>
        <v>0</v>
      </c>
      <c r="AC81" s="5">
        <f>IF('Each Gender - Gold'!AC81+'Each Gender - Silver'!AC81+'Each Gender - Bronze'!AC81 &gt; 0, 'Each Gender - Gold'!AC81*'Medal values'!$B$1+'Each Gender - Silver'!AC81*'Medal values'!$B$2+'Each Gender - Bronze'!AC81*'Medal values'!$B$3, "") + IF(AND(AC$1 = AB$1, AB$2 = "Mixed"), 0.5*AB81, 0) + IF(AND(AC$1 = AD$1, AD$2 = "Mixed"), 0.5*AD81, 0)</f>
        <v>0</v>
      </c>
      <c r="AD81" s="5">
        <f>IF('Each Gender - Gold'!AD81+'Each Gender - Silver'!AD81+'Each Gender - Bronze'!AD81 &gt; 0, 'Each Gender - Gold'!AD81*'Medal values'!$B$1+'Each Gender - Silver'!AD81*'Medal values'!$B$2+'Each Gender - Bronze'!AD81*'Medal values'!$B$3, "") + IF(AND(AD$1 = AC$1, AC$2 = "Mixed"), 0.5*AC81, 0) + IF(AND(AD$1 = AE$1, AE$2 = "Mixed"), 0.5*AE81, 0)</f>
        <v>0</v>
      </c>
      <c r="AE81" s="5">
        <f>IF('Each Gender - Gold'!AE81+'Each Gender - Silver'!AE81+'Each Gender - Bronze'!AE81 &gt; 0, 'Each Gender - Gold'!AE81*'Medal values'!$B$1+'Each Gender - Silver'!AE81*'Medal values'!$B$2+'Each Gender - Bronze'!AE81*'Medal values'!$B$3, "") + IF(AND(AE$1 = AD$1, AD$2 = "Mixed"), 0.5*AD81, 0) + IF(AND(AE$1 = AF$1, AF$2 = "Mixed"), 0.5*AF81, 0)</f>
        <v>0</v>
      </c>
      <c r="AF81" s="5">
        <f>IF('Each Gender - Gold'!AF81+'Each Gender - Silver'!AF81+'Each Gender - Bronze'!AF81 &gt; 0, 'Each Gender - Gold'!AF81*'Medal values'!$B$1+'Each Gender - Silver'!AF81*'Medal values'!$B$2+'Each Gender - Bronze'!AF81*'Medal values'!$B$3, "") + IF(AND(AF$1 = AE$1, AE$2 = "Mixed"), 0.5*AE81, 0) + IF(AND(AF$1 = AG$1, AG$2 = "Mixed"), 0.5*AG81, 0)</f>
        <v>0</v>
      </c>
      <c r="AG81" s="5">
        <f>IF('Each Gender - Gold'!AG81+'Each Gender - Silver'!AG81+'Each Gender - Bronze'!AG81 &gt; 0, 'Each Gender - Gold'!AG81*'Medal values'!$B$1+'Each Gender - Silver'!AG81*'Medal values'!$B$2+'Each Gender - Bronze'!AG81*'Medal values'!$B$3, "") + IF(AND(AG$1 = AF$1, AF$2 = "Mixed"), 0.5*AF81, 0) + IF(AND(AG$1 = AH$1, AH$2 = "Mixed"), 0.5*AH81, 0)</f>
        <v>0</v>
      </c>
      <c r="AH81" s="5">
        <f>IF('Each Gender - Gold'!AH81+'Each Gender - Silver'!AH81+'Each Gender - Bronze'!AH81 &gt; 0, 'Each Gender - Gold'!AH81*'Medal values'!$B$1+'Each Gender - Silver'!AH81*'Medal values'!$B$2+'Each Gender - Bronze'!AH81*'Medal values'!$B$3, "") + IF(AND(AH$1 = AG$1, AG$2 = "Mixed"), 0.5*AG81, 0) + IF(AND(AH$1 = AI$1, AI$2 = "Mixed"), 0.5*AI81, 0)</f>
        <v>0</v>
      </c>
      <c r="AI81" s="5">
        <f>IF('Each Gender - Gold'!AI81+'Each Gender - Silver'!AI81+'Each Gender - Bronze'!AI81 &gt; 0, 'Each Gender - Gold'!AI81*'Medal values'!$B$1+'Each Gender - Silver'!AI81*'Medal values'!$B$2+'Each Gender - Bronze'!AI81*'Medal values'!$B$3, "") + IF(AND(AI$1 = AH$1, AH$2 = "Mixed"), 0.5*AH81, 0) + IF(AND(AI$1 = AJ$1, AJ$2 = "Mixed"), 0.5*AJ81, 0)</f>
        <v>0</v>
      </c>
      <c r="AJ81" s="5">
        <f>IF('Each Gender - Gold'!AJ81+'Each Gender - Silver'!AJ81+'Each Gender - Bronze'!AJ81 &gt; 0, 'Each Gender - Gold'!AJ81*'Medal values'!$B$1+'Each Gender - Silver'!AJ81*'Medal values'!$B$2+'Each Gender - Bronze'!AJ81*'Medal values'!$B$3, "") + IF(AND(AJ$1 = AI$1, AI$2 = "Mixed"), 0.5*AI81, 0) + IF(AND(AJ$1 = AK$1, AK$2 = "Mixed"), 0.5*AK81, 0)</f>
        <v>0</v>
      </c>
      <c r="AK81" s="5">
        <f>IF('Each Gender - Gold'!AK81+'Each Gender - Silver'!AK81+'Each Gender - Bronze'!AK81 &gt; 0, 'Each Gender - Gold'!AK81*'Medal values'!$B$1+'Each Gender - Silver'!AK81*'Medal values'!$B$2+'Each Gender - Bronze'!AK81*'Medal values'!$B$3, "") + IF(AND(AK$1 = AJ$1, AJ$2 = "Mixed"), 0.5*AJ81, 0) + IF(AND(AK$1 = AL$1, AL$2 = "Mixed"), 0.5*AL81, 0)</f>
        <v>0</v>
      </c>
      <c r="AL81" s="5">
        <f>IF('Each Gender - Gold'!AL81+'Each Gender - Silver'!AL81+'Each Gender - Bronze'!AL81 &gt; 0, 'Each Gender - Gold'!AL81*'Medal values'!$B$1+'Each Gender - Silver'!AL81*'Medal values'!$B$2+'Each Gender - Bronze'!AL81*'Medal values'!$B$3, "") + IF(AND(AL$1 = AK$1, AK$2 = "Mixed"), 0.5*AK81, 0) + IF(AND(AL$1 = AM$1, AM$2 = "Mixed"), 0.5*AM81, 0)</f>
        <v>0</v>
      </c>
      <c r="AM81" s="5">
        <f>IF('Each Gender - Gold'!AM81+'Each Gender - Silver'!AM81+'Each Gender - Bronze'!AM81 &gt; 0, 'Each Gender - Gold'!AM81*'Medal values'!$B$1+'Each Gender - Silver'!AM81*'Medal values'!$B$2+'Each Gender - Bronze'!AM81*'Medal values'!$B$3, "") + IF(AND(AM$1 = AL$1, AL$2 = "Mixed"), 0.5*AL81, 0) + IF(AND(AM$1 = AN$1, AN$2 = "Mixed"), 0.5*AN81, 0)</f>
        <v>0</v>
      </c>
      <c r="AN81" s="5">
        <f>IF('Each Gender - Gold'!AN81+'Each Gender - Silver'!AN81+'Each Gender - Bronze'!AN81 &gt; 0, 'Each Gender - Gold'!AN81*'Medal values'!$B$1+'Each Gender - Silver'!AN81*'Medal values'!$B$2+'Each Gender - Bronze'!AN81*'Medal values'!$B$3, "") + IF(AND(AN$1 = AM$1, AM$2 = "Mixed"), 0.5*AM81, 0) + IF(AND(AN$1 = AO$1, AO$2 = "Mixed"), 0.5*AO81, 0)</f>
        <v>0</v>
      </c>
      <c r="AO81" s="5">
        <f>IF('Each Gender - Gold'!AO81+'Each Gender - Silver'!AO81+'Each Gender - Bronze'!AO81 &gt; 0, 'Each Gender - Gold'!AO81*'Medal values'!$B$1+'Each Gender - Silver'!AO81*'Medal values'!$B$2+'Each Gender - Bronze'!AO81*'Medal values'!$B$3, "") + IF(AND(AO$1 = AN$1, AN$2 = "Mixed"), 0.5*AN81, 0) + IF(AND(AO$1 = AP$1, AP$2 = "Mixed"), 0.5*AP81, 0)</f>
        <v>0</v>
      </c>
      <c r="AP81" s="5">
        <f>IF('Each Gender - Gold'!AP81+'Each Gender - Silver'!AP81+'Each Gender - Bronze'!AP81 &gt; 0, 'Each Gender - Gold'!AP81*'Medal values'!$B$1+'Each Gender - Silver'!AP81*'Medal values'!$B$2+'Each Gender - Bronze'!AP81*'Medal values'!$B$3, "") + IF(AND(AP$1 = AO$1, AO$2 = "Mixed"), 0.5*AO81, 0) + IF(AND(AP$1 = AQ$1, AQ$2 = "Mixed"), 0.5*AQ81, 0)</f>
        <v>0</v>
      </c>
      <c r="AQ81" s="5">
        <f>IF('Each Gender - Gold'!AQ81+'Each Gender - Silver'!AQ81+'Each Gender - Bronze'!AQ81 &gt; 0, 'Each Gender - Gold'!AQ81*'Medal values'!$B$1+'Each Gender - Silver'!AQ81*'Medal values'!$B$2+'Each Gender - Bronze'!AQ81*'Medal values'!$B$3, "") + IF(AND(AQ$1 = AP$1, AP$2 = "Mixed"), 0.5*AP81, 0) + IF(AND(AQ$1 = AR$1, AR$2 = "Mixed"), 0.5*AR81, 0)</f>
        <v>0</v>
      </c>
      <c r="AR81" s="5">
        <f>IF('Each Gender - Gold'!AR81+'Each Gender - Silver'!AR81+'Each Gender - Bronze'!AR81 &gt; 0, 'Each Gender - Gold'!AR81*'Medal values'!$B$1+'Each Gender - Silver'!AR81*'Medal values'!$B$2+'Each Gender - Bronze'!AR81*'Medal values'!$B$3, "") + IF(AND(AR$1 = AQ$1, AQ$2 = "Mixed"), 0.5*AQ81, 0) + IF(AND(AR$1 = AS$1, AS$2 = "Mixed"), 0.5*AS81, 0)</f>
        <v>0</v>
      </c>
      <c r="AS81" s="5">
        <f>IF('Each Gender - Gold'!AS81+'Each Gender - Silver'!AS81+'Each Gender - Bronze'!AS81 &gt; 0, 'Each Gender - Gold'!AS81*'Medal values'!$B$1+'Each Gender - Silver'!AS81*'Medal values'!$B$2+'Each Gender - Bronze'!AS81*'Medal values'!$B$3, "") + IF(AND(AS$1 = AR$1, AR$2 = "Mixed"), 0.5*AR81, 0) + IF(AND(AS$1 = AT$1, AT$2 = "Mixed"), 0.5*AT81, 0)</f>
        <v>0</v>
      </c>
      <c r="AT81" s="5">
        <f>IF('Each Gender - Gold'!AT81+'Each Gender - Silver'!AT81+'Each Gender - Bronze'!AT81 &gt; 0, 'Each Gender - Gold'!AT81*'Medal values'!$B$1+'Each Gender - Silver'!AT81*'Medal values'!$B$2+'Each Gender - Bronze'!AT81*'Medal values'!$B$3, "") + IF(AND(AT$1 = AS$1, AS$2 = "Mixed"), 0.5*AS81, 0) + IF(AND(AT$1 = AU$1, AU$2 = "Mixed"), 0.5*AU81, 0)</f>
        <v>0</v>
      </c>
      <c r="AU81" s="5">
        <f>IF('Each Gender - Gold'!AU81+'Each Gender - Silver'!AU81+'Each Gender - Bronze'!AU81 &gt; 0, 'Each Gender - Gold'!AU81*'Medal values'!$B$1+'Each Gender - Silver'!AU81*'Medal values'!$B$2+'Each Gender - Bronze'!AU81*'Medal values'!$B$3, "") + IF(AND(AU$1 = AT$1, AT$2 = "Mixed"), 0.5*AT81, 0) + IF(AND(AU$1 = AV$1, AV$2 = "Mixed"), 0.5*AV81, 0)</f>
        <v>0</v>
      </c>
      <c r="AV81" s="5">
        <f>IF('Each Gender - Gold'!AV81+'Each Gender - Silver'!AV81+'Each Gender - Bronze'!AV81 &gt; 0, 'Each Gender - Gold'!AV81*'Medal values'!$B$1+'Each Gender - Silver'!AV81*'Medal values'!$B$2+'Each Gender - Bronze'!AV81*'Medal values'!$B$3, "") + IF(AND(AV$1 = AU$1, AU$2 = "Mixed"), 0.5*AU81, 0) + IF(AND(AV$1 = AW$1, AW$2 = "Mixed"), 0.5*AW81, 0)</f>
        <v>0</v>
      </c>
      <c r="AW81" s="5">
        <f>IF('Each Gender - Gold'!AW81+'Each Gender - Silver'!AW81+'Each Gender - Bronze'!AW81 &gt; 0, 'Each Gender - Gold'!AW81*'Medal values'!$B$1+'Each Gender - Silver'!AW81*'Medal values'!$B$2+'Each Gender - Bronze'!AW81*'Medal values'!$B$3, "") + IF(AND(AW$1 = AV$1, AV$2 = "Mixed"), 0.5*AV81, 0) + IF(AND(AW$1 = AX$1, AX$2 = "Mixed"), 0.5*AX81, 0)</f>
        <v>0</v>
      </c>
      <c r="AX81" s="5">
        <f>IF('Each Gender - Gold'!AX81+'Each Gender - Silver'!AX81+'Each Gender - Bronze'!AX81 &gt; 0, 'Each Gender - Gold'!AX81*'Medal values'!$B$1+'Each Gender - Silver'!AX81*'Medal values'!$B$2+'Each Gender - Bronze'!AX81*'Medal values'!$B$3, "") + IF(AND(AX$1 = AW$1, AW$2 = "Mixed"), 0.5*AW81, 0) + IF(AND(AX$1 = AY$1, AY$2 = "Mixed"), 0.5*AY81, 0)</f>
        <v>0</v>
      </c>
      <c r="AY81" s="5">
        <f>IF('Each Gender - Gold'!AY81+'Each Gender - Silver'!AY81+'Each Gender - Bronze'!AY81 &gt; 0, 'Each Gender - Gold'!AY81*'Medal values'!$B$1+'Each Gender - Silver'!AY81*'Medal values'!$B$2+'Each Gender - Bronze'!AY81*'Medal values'!$B$3, "") + IF(AND(AY$1 = AX$1, AX$2 = "Mixed"), 0.5*AX81, 0) + IF(AND(AY$1 = AZ$1, AZ$2 = "Mixed"), 0.5*AZ81, 0)</f>
        <v>0</v>
      </c>
      <c r="AZ81" s="5">
        <f>IF('Each Gender - Gold'!AZ81+'Each Gender - Silver'!AZ81+'Each Gender - Bronze'!AZ81 &gt; 0, 'Each Gender - Gold'!AZ81*'Medal values'!$B$1+'Each Gender - Silver'!AZ81*'Medal values'!$B$2+'Each Gender - Bronze'!AZ81*'Medal values'!$B$3, "") + IF(AND(AZ$1 = AY$1, AY$2 = "Mixed"), 0.5*AY81, 0) + IF(AND(AZ$1 = BA$1, BA$2 = "Mixed"), 0.5*BA81, 0)</f>
        <v>0</v>
      </c>
      <c r="BA81" s="5">
        <f>IF('Each Gender - Gold'!BA81+'Each Gender - Silver'!BA81+'Each Gender - Bronze'!BA81 &gt; 0, 'Each Gender - Gold'!BA81*'Medal values'!$B$1+'Each Gender - Silver'!BA81*'Medal values'!$B$2+'Each Gender - Bronze'!BA81*'Medal values'!$B$3, "") + IF(AND(BA$1 = AZ$1, AZ$2 = "Mixed"), 0.5*AZ81, 0) + IF(AND(BA$1 = BB$1, BB$2 = "Mixed"), 0.5*BB81, 0)</f>
        <v>0</v>
      </c>
      <c r="BB81" s="5">
        <f>IF('Each Gender - Gold'!BB81+'Each Gender - Silver'!BB81+'Each Gender - Bronze'!BB81 &gt; 0, 'Each Gender - Gold'!BB81*'Medal values'!$B$1+'Each Gender - Silver'!BB81*'Medal values'!$B$2+'Each Gender - Bronze'!BB81*'Medal values'!$B$3, "") + IF(AND(BB$1 = BA$1, BA$2 = "Mixed"), 0.5*BA81, 0) + IF(AND(BB$1 = BC$1, BC$2 = "Mixed"), 0.5*BC81, 0)</f>
        <v>0</v>
      </c>
      <c r="BC81" s="5">
        <f>IF('Each Gender - Gold'!BC81+'Each Gender - Silver'!BC81+'Each Gender - Bronze'!BC81 &gt; 0, 'Each Gender - Gold'!BC81*'Medal values'!$B$1+'Each Gender - Silver'!BC81*'Medal values'!$B$2+'Each Gender - Bronze'!BC81*'Medal values'!$B$3, "") + IF(AND(BC$1 = BB$1, BB$2 = "Mixed"), 0.5*BB81, 0) + IF(AND(BC$1 = BD$1, BD$2 = "Mixed"), 0.5*BD81, 0)</f>
        <v>0</v>
      </c>
      <c r="BD81" s="5">
        <f>IF('Each Gender - Gold'!BD81+'Each Gender - Silver'!BD81+'Each Gender - Bronze'!BD81 &gt; 0, 'Each Gender - Gold'!BD81*'Medal values'!$B$1+'Each Gender - Silver'!BD81*'Medal values'!$B$2+'Each Gender - Bronze'!BD81*'Medal values'!$B$3, "") + IF(AND(BD$1 = BC$1, BC$2 = "Mixed"), 0.5*BC81, 0) + IF(AND(BD$1 = BE$1, BE$2 = "Mixed"), 0.5*BE81, 0)</f>
        <v>0</v>
      </c>
      <c r="BE81" s="5">
        <f>IF('Each Gender - Gold'!BE81+'Each Gender - Silver'!BE81+'Each Gender - Bronze'!BE81 &gt; 0, 'Each Gender - Gold'!BE81*'Medal values'!$B$1+'Each Gender - Silver'!BE81*'Medal values'!$B$2+'Each Gender - Bronze'!BE81*'Medal values'!$B$3, "") + IF(AND(BE$1 = BD$1, BD$2 = "Mixed"), 0.5*BD81, 0) + IF(AND(BE$1 = BF$1, BF$2 = "Mixed"), 0.5*BF81, 0)</f>
        <v>0</v>
      </c>
      <c r="BF81" s="5">
        <f>IF('Each Gender - Gold'!BF81+'Each Gender - Silver'!BF81+'Each Gender - Bronze'!BF81 &gt; 0, 'Each Gender - Gold'!BF81*'Medal values'!$B$1+'Each Gender - Silver'!BF81*'Medal values'!$B$2+'Each Gender - Bronze'!BF81*'Medal values'!$B$3, "") + IF(AND(BF$1 = BE$1, BE$2 = "Mixed"), 0.5*BE81, 0) + IF(AND(BF$1 = BG$1, BG$2 = "Mixed"), 0.5*BG81, 0)</f>
        <v>0</v>
      </c>
      <c r="BG81" s="5">
        <f>IF('Each Gender - Gold'!BG81+'Each Gender - Silver'!BG81+'Each Gender - Bronze'!BG81 &gt; 0, 'Each Gender - Gold'!BG81*'Medal values'!$B$1+'Each Gender - Silver'!BG81*'Medal values'!$B$2+'Each Gender - Bronze'!BG81*'Medal values'!$B$3, "") + IF(AND(BG$1 = BF$1, BF$2 = "Mixed"), 0.5*BF81, 0) + IF(AND(BG$1 = BH$1, BH$2 = "Mixed"), 0.5*BH81, 0)</f>
        <v>0</v>
      </c>
      <c r="BH81" s="5">
        <f>IF('Each Gender - Gold'!BH81+'Each Gender - Silver'!BH81+'Each Gender - Bronze'!BH81 &gt; 0, 'Each Gender - Gold'!BH81*'Medal values'!$B$1+'Each Gender - Silver'!BH81*'Medal values'!$B$2+'Each Gender - Bronze'!BH81*'Medal values'!$B$3, "") + IF(AND(BH$1 = BG$1, BG$2 = "Mixed"), 0.5*BG81, 0) + IF(AND(BH$1 = BI$1, BI$2 = "Mixed"), 0.5*BI81, 0)</f>
        <v>0</v>
      </c>
      <c r="BI81" s="5">
        <f>IF('Each Gender - Gold'!BI81+'Each Gender - Silver'!BI81+'Each Gender - Bronze'!BI81 &gt; 0, 'Each Gender - Gold'!BI81*'Medal values'!$B$1+'Each Gender - Silver'!BI81*'Medal values'!$B$2+'Each Gender - Bronze'!BI81*'Medal values'!$B$3, "") + IF(AND(BI$1 = BH$1, BH$2 = "Mixed"), 0.5*BH81, 0) + IF(AND(BI$1 = BJ$1, BJ$2 = "Mixed"), 0.5*BJ81, 0)</f>
        <v>0</v>
      </c>
      <c r="BJ81" s="5">
        <f>IF('Each Gender - Gold'!BJ81+'Each Gender - Silver'!BJ81+'Each Gender - Bronze'!BJ81 &gt; 0, 'Each Gender - Gold'!BJ81*'Medal values'!$B$1+'Each Gender - Silver'!BJ81*'Medal values'!$B$2+'Each Gender - Bronze'!BJ81*'Medal values'!$B$3, "") + IF(AND(BJ$1 = BI$1, BI$2 = "Mixed"), 0.5*BI81, 0) + IF(AND(BJ$1 = BK$1, BK$2 = "Mixed"), 0.5*BK81, 0)</f>
        <v>0</v>
      </c>
      <c r="BK81" s="5">
        <f>IF('Each Gender - Gold'!BK81+'Each Gender - Silver'!BK81+'Each Gender - Bronze'!BK81 &gt; 0, 'Each Gender - Gold'!BK81*'Medal values'!$B$1+'Each Gender - Silver'!BK81*'Medal values'!$B$2+'Each Gender - Bronze'!BK81*'Medal values'!$B$3, "") + IF(AND(BK$1 = BJ$1, BJ$2 = "Mixed"), 0.5*BJ81, 0) + IF(AND(BK$1 = BL$1, BL$2 = "Mixed"), 0.5*BL81, 0)</f>
        <v>0</v>
      </c>
      <c r="BL81" s="5">
        <f>IF('Each Gender - Gold'!BL81+'Each Gender - Silver'!BL81+'Each Gender - Bronze'!BL81 &gt; 0, 'Each Gender - Gold'!BL81*'Medal values'!$B$1+'Each Gender - Silver'!BL81*'Medal values'!$B$2+'Each Gender - Bronze'!BL81*'Medal values'!$B$3, "") + IF(AND(BL$1 = BK$1, BK$2 = "Mixed"), 0.5*BK81, 0) + IF(AND(BL$1 = BM$1, BM$2 = "Mixed"), 0.5*BM81, 0)</f>
        <v>0</v>
      </c>
      <c r="BM81" s="5">
        <f>IF('Each Gender - Gold'!BM81+'Each Gender - Silver'!BM81+'Each Gender - Bronze'!BM81 &gt; 0, 'Each Gender - Gold'!BM81*'Medal values'!$B$1+'Each Gender - Silver'!BM81*'Medal values'!$B$2+'Each Gender - Bronze'!BM81*'Medal values'!$B$3, "") + IF(AND(BM$1 = BL$1, BL$2 = "Mixed"), 0.5*BL81, 0) + IF(AND(BM$1 = BN$1, BN$2 = "Mixed"), 0.5*BN81, 0)</f>
        <v>0</v>
      </c>
      <c r="BN81" s="5">
        <f>IF('Each Gender - Gold'!BN81+'Each Gender - Silver'!BN81+'Each Gender - Bronze'!BN81 &gt; 0, 'Each Gender - Gold'!BN81*'Medal values'!$B$1+'Each Gender - Silver'!BN81*'Medal values'!$B$2+'Each Gender - Bronze'!BN81*'Medal values'!$B$3, "") + IF(AND(BN$1 = BM$1, BM$2 = "Mixed"), 0.5*BM81, 0) + IF(AND(BN$1 = BO$1, BO$2 = "Mixed"), 0.5*BO81, 0)</f>
        <v>0</v>
      </c>
      <c r="BO81" s="5">
        <f>IF('Each Gender - Gold'!BO81+'Each Gender - Silver'!BO81+'Each Gender - Bronze'!BO81 &gt; 0, 'Each Gender - Gold'!BO81*'Medal values'!$B$1+'Each Gender - Silver'!BO81*'Medal values'!$B$2+'Each Gender - Bronze'!BO81*'Medal values'!$B$3, "") + IF(AND(BO$1 = BN$1, BN$2 = "Mixed"), 0.5*BN81, 0) + IF(AND(BO$1 = BP$1, BP$2 = "Mixed"), 0.5*BP81, 0)</f>
        <v>0</v>
      </c>
      <c r="BP81" s="5">
        <f>IF('Each Gender - Gold'!BP81+'Each Gender - Silver'!BP81+'Each Gender - Bronze'!BP81 &gt; 0, 'Each Gender - Gold'!BP81*'Medal values'!$B$1+'Each Gender - Silver'!BP81*'Medal values'!$B$2+'Each Gender - Bronze'!BP81*'Medal values'!$B$3, "") + IF(AND(BP$1 = BO$1, BO$2 = "Mixed"), 0.5*BO81, 0) + IF(AND(BP$1 = BQ$1, BQ$2 = "Mixed"), 0.5*BQ81, 0)</f>
        <v>1.0000005</v>
      </c>
      <c r="BQ81" s="5">
        <f>IF('Each Gender - Gold'!BQ81+'Each Gender - Silver'!BQ81+'Each Gender - Bronze'!BQ81 &gt; 0, 'Each Gender - Gold'!BQ81*'Medal values'!$B$1+'Each Gender - Silver'!BQ81*'Medal values'!$B$2+'Each Gender - Bronze'!BQ81*'Medal values'!$B$3, "") + IF(AND(BQ$1 = BP$1, BP$2 = "Mixed"), 0.5*BP81, 0) + IF(AND(BQ$1 = BR$1, BR$2 = "Mixed"), 0.5*BR81, 0)</f>
        <v>2.000001</v>
      </c>
      <c r="BR81" s="5">
        <f>IF('Each Gender - Gold'!BR81+'Each Gender - Silver'!BR81+'Each Gender - Bronze'!BR81 &gt; 0, 'Each Gender - Gold'!BR81*'Medal values'!$B$1+'Each Gender - Silver'!BR81*'Medal values'!$B$2+'Each Gender - Bronze'!BR81*'Medal values'!$B$3, "") + IF(AND(BR$1 = BQ$1, BQ$2 = "Mixed"), 0.5*BQ81, 0) + IF(AND(BR$1 = BS$1, BS$2 = "Mixed"), 0.5*BS81, 0)</f>
        <v>2.0000005</v>
      </c>
      <c r="BS81" s="5">
        <f>IF('Each Gender - Gold'!BS81+'Each Gender - Silver'!BS81+'Each Gender - Bronze'!BS81 &gt; 0, 'Each Gender - Gold'!BS81*'Medal values'!$B$1+'Each Gender - Silver'!BS81*'Medal values'!$B$2+'Each Gender - Bronze'!BS81*'Medal values'!$B$3, "") + IF(AND(BS$1 = BR$1, BR$2 = "Mixed"), 0.5*BR81, 0) + IF(AND(BS$1 = BT$1, BT$2 = "Mixed"), 0.5*BT81, 0)</f>
        <v>0</v>
      </c>
      <c r="BT81" s="5">
        <f>IF('Each Gender - Gold'!BT81+'Each Gender - Silver'!BT81+'Each Gender - Bronze'!BT81 &gt; 0, 'Each Gender - Gold'!BT81*'Medal values'!$B$1+'Each Gender - Silver'!BT81*'Medal values'!$B$2+'Each Gender - Bronze'!BT81*'Medal values'!$B$3, "") + IF(AND(BT$1 = BS$1, BS$2 = "Mixed"), 0.5*BS81, 0) + IF(AND(BT$1 = BU$1, BU$2 = "Mixed"), 0.5*BU81, 0)</f>
        <v>0</v>
      </c>
      <c r="BU81" s="5">
        <f>IF('Each Gender - Gold'!BU81+'Each Gender - Silver'!BU81+'Each Gender - Bronze'!BU81 &gt; 0, 'Each Gender - Gold'!BU81*'Medal values'!$B$1+'Each Gender - Silver'!BU81*'Medal values'!$B$2+'Each Gender - Bronze'!BU81*'Medal values'!$B$3, "") + IF(AND(BU$1 = BT$1, BT$2 = "Mixed"), 0.5*BT81, 0) + IF(AND(BU$1 = BV$1, BV$2 = "Mixed"), 0.5*BV81, 0)</f>
        <v>0</v>
      </c>
      <c r="BV81" s="5">
        <f>IF('Each Gender - Gold'!BV81+'Each Gender - Silver'!BV81+'Each Gender - Bronze'!BV81 &gt; 0, 'Each Gender - Gold'!BV81*'Medal values'!$B$1+'Each Gender - Silver'!BV81*'Medal values'!$B$2+'Each Gender - Bronze'!BV81*'Medal values'!$B$3, "") + IF(AND(BV$1 = BU$1, BU$2 = "Mixed"), 0.5*BU81, 0) + IF(AND(BV$1 = BW$1, BW$2 = "Mixed"), 0.5*BW81, 0)</f>
        <v>0</v>
      </c>
      <c r="BW81" s="5">
        <f>IF('Each Gender - Gold'!BW81+'Each Gender - Silver'!BW81+'Each Gender - Bronze'!BW81 &gt; 0, 'Each Gender - Gold'!BW81*'Medal values'!$B$1+'Each Gender - Silver'!BW81*'Medal values'!$B$2+'Each Gender - Bronze'!BW81*'Medal values'!$B$3, "") + IF(AND(BW$1 = BV$1, BV$2 = "Mixed"), 0.5*BV81, 0) + IF(AND(BW$1 = BX$1, BX$2 = "Mixed"), 0.5*BX81, 0)</f>
        <v>0</v>
      </c>
      <c r="BX81" s="5">
        <f>IF('Each Gender - Gold'!BX81+'Each Gender - Silver'!BX81+'Each Gender - Bronze'!BX81 &gt; 0, 'Each Gender - Gold'!BX81*'Medal values'!$B$1+'Each Gender - Silver'!BX81*'Medal values'!$B$2+'Each Gender - Bronze'!BX81*'Medal values'!$B$3, "") + IF(AND(BX$1 = BW$1, BW$2 = "Mixed"), 0.5*BW81, 0) + IF(AND(BX$1 = BY$1, BY$2 = "Mixed"), 0.5*BY81, 0)</f>
        <v>0</v>
      </c>
      <c r="BY81" s="5">
        <f>IF('Each Gender - Gold'!BY81+'Each Gender - Silver'!BY81+'Each Gender - Bronze'!BY81 &gt; 0, 'Each Gender - Gold'!BY81*'Medal values'!$B$1+'Each Gender - Silver'!BY81*'Medal values'!$B$2+'Each Gender - Bronze'!BY81*'Medal values'!$B$3, "") + IF(AND(BY$1 = BX$1, BX$2 = "Mixed"), 0.5*BX81, 0) + IF(AND(BY$1 = BZ$1, BZ$2 = "Mixed"), 0.5*BZ81, 0)</f>
        <v>0</v>
      </c>
      <c r="BZ81" s="5">
        <f>IF('Each Gender - Gold'!BZ81+'Each Gender - Silver'!BZ81+'Each Gender - Bronze'!BZ81 &gt; 0, 'Each Gender - Gold'!BZ81*'Medal values'!$B$1+'Each Gender - Silver'!BZ81*'Medal values'!$B$2+'Each Gender - Bronze'!BZ81*'Medal values'!$B$3, "") + IF(AND(BZ$1 = BY$1, BY$2 = "Mixed"), 0.5*BY81, 0) + IF(AND(BZ$1 = CA$1, CA$2 = "Mixed"), 0.5*CA81, 0)</f>
        <v>0</v>
      </c>
      <c r="CA81" s="5">
        <f>IF('Each Gender - Gold'!CA81+'Each Gender - Silver'!CA81+'Each Gender - Bronze'!CA81 &gt; 0, 'Each Gender - Gold'!CA81*'Medal values'!$B$1+'Each Gender - Silver'!CA81*'Medal values'!$B$2+'Each Gender - Bronze'!CA81*'Medal values'!$B$3, "") + IF(AND(CA$1 = BZ$1, BZ$2 = "Mixed"), 0.5*BZ81, 0) + IF(AND(CA$1 = CB$1, CB$2 = "Mixed"), 0.5*CB81, 0)</f>
        <v>0</v>
      </c>
      <c r="CB81" s="5">
        <f>IF('Each Gender - Gold'!CB81+'Each Gender - Silver'!CB81+'Each Gender - Bronze'!CB81 &gt; 0, 'Each Gender - Gold'!CB81*'Medal values'!$B$1+'Each Gender - Silver'!CB81*'Medal values'!$B$2+'Each Gender - Bronze'!CB81*'Medal values'!$B$3, "") + IF(AND(CB$1 = CA$1, CA$2 = "Mixed"), 0.5*CA81, 0) + IF(AND(CB$1 = CC$1, CC$2 = "Mixed"), 0.5*CC81, 0)</f>
        <v>0</v>
      </c>
      <c r="CC81" s="5">
        <f>IF('Each Gender - Gold'!CC81+'Each Gender - Silver'!CC81+'Each Gender - Bronze'!CC81 &gt; 0, 'Each Gender - Gold'!CC81*'Medal values'!$B$1+'Each Gender - Silver'!CC81*'Medal values'!$B$2+'Each Gender - Bronze'!CC81*'Medal values'!$B$3, "") + IF(AND(CC$1 = CB$1, CB$2 = "Mixed"), 0.5*CB81, 0) + IF(AND(CC$1 = CD$1, CD$2 = "Mixed"), 0.5*CD81, 0)</f>
        <v>0</v>
      </c>
      <c r="CD81" s="5">
        <f>IF('Each Gender - Gold'!CD81+'Each Gender - Silver'!CD81+'Each Gender - Bronze'!CD81 &gt; 0, 'Each Gender - Gold'!CD81*'Medal values'!$B$1+'Each Gender - Silver'!CD81*'Medal values'!$B$2+'Each Gender - Bronze'!CD81*'Medal values'!$B$3, "") + IF(AND(CD$1 = CC$1, CC$2 = "Mixed"), 0.5*CC81, 0) + IF(AND(CD$1 = CE$1, CE$2 = "Mixed"), 0.5*CE81, 0)</f>
        <v>0</v>
      </c>
      <c r="CE81" s="5">
        <f>IF('Each Gender - Gold'!CE81+'Each Gender - Silver'!CE81+'Each Gender - Bronze'!CE81 &gt; 0, 'Each Gender - Gold'!CE81*'Medal values'!$B$1+'Each Gender - Silver'!CE81*'Medal values'!$B$2+'Each Gender - Bronze'!CE81*'Medal values'!$B$3, "") + IF(AND(CE$1 = CD$1, CD$2 = "Mixed"), 0.5*CD81, 0) + IF(AND(CE$1 = CF$1, CF$2 = "Mixed"), 0.5*CF81, 0)</f>
        <v>0</v>
      </c>
      <c r="CF81" s="5">
        <f>IF('Each Gender - Gold'!CF81+'Each Gender - Silver'!CF81+'Each Gender - Bronze'!CF81 &gt; 0, 'Each Gender - Gold'!CF81*'Medal values'!$B$1+'Each Gender - Silver'!CF81*'Medal values'!$B$2+'Each Gender - Bronze'!CF81*'Medal values'!$B$3, "") + IF(AND(CF$1 = CE$1, CE$2 = "Mixed"), 0.5*CE81, 0) + IF(AND(CF$1 = CG$1, CG$2 = "Mixed"), 0.5*CG81, 0)</f>
        <v>0</v>
      </c>
      <c r="CG81" s="5">
        <f>IF('Each Gender - Gold'!CG81+'Each Gender - Silver'!CG81+'Each Gender - Bronze'!CG81 &gt; 0, 'Each Gender - Gold'!CG81*'Medal values'!$B$1+'Each Gender - Silver'!CG81*'Medal values'!$B$2+'Each Gender - Bronze'!CG81*'Medal values'!$B$3, "") + IF(AND(CG$1 = CF$1, CF$2 = "Mixed"), 0.5*CF81, 0) + IF(AND(CG$1 = CH$1, CH$2 = "Mixed"), 0.5*CH81, 0)</f>
        <v>0</v>
      </c>
      <c r="CH81" s="5">
        <f>IF('Each Gender - Gold'!CH81+'Each Gender - Silver'!CH81+'Each Gender - Bronze'!CH81 &gt; 0, 'Each Gender - Gold'!CH81*'Medal values'!$B$1+'Each Gender - Silver'!CH81*'Medal values'!$B$2+'Each Gender - Bronze'!CH81*'Medal values'!$B$3, "") + IF(AND(CH$1 = CG$1, CG$2 = "Mixed"), 0.5*CG81, 0) + IF(AND(CH$1 = CI$1, CI$2 = "Mixed"), 0.5*CI81, 0)</f>
        <v>0</v>
      </c>
      <c r="CI81" s="5">
        <f>IF('Each Gender - Gold'!CI81+'Each Gender - Silver'!CI81+'Each Gender - Bronze'!CI81 &gt; 0, 'Each Gender - Gold'!CI81*'Medal values'!$B$1+'Each Gender - Silver'!CI81*'Medal values'!$B$2+'Each Gender - Bronze'!CI81*'Medal values'!$B$3, "") + IF(AND(CI$1 = CH$1, CH$2 = "Mixed"), 0.5*CH81, 0) + IF(AND(CI$1 = CJ$1, CJ$2 = "Mixed"), 0.5*CJ81, 0)</f>
        <v>0</v>
      </c>
      <c r="CJ81" s="5">
        <f>IF('Each Gender - Gold'!CJ81+'Each Gender - Silver'!CJ81+'Each Gender - Bronze'!CJ81 &gt; 0, 'Each Gender - Gold'!CJ81*'Medal values'!$B$1+'Each Gender - Silver'!CJ81*'Medal values'!$B$2+'Each Gender - Bronze'!CJ81*'Medal values'!$B$3, "") + IF(AND(CJ$1 = CI$1, CI$2 = "Mixed"), 0.5*CI81, 0) + IF(AND(CJ$1 = CK$1, CK$2 = "Mixed"), 0.5*CK81, 0)</f>
        <v>0</v>
      </c>
      <c r="CK81" s="5">
        <f>IF('Each Gender - Gold'!CK81+'Each Gender - Silver'!CK81+'Each Gender - Bronze'!CK81 &gt; 0, 'Each Gender - Gold'!CK81*'Medal values'!$B$1+'Each Gender - Silver'!CK81*'Medal values'!$B$2+'Each Gender - Bronze'!CK81*'Medal values'!$B$3, "") + IF(AND(CK$1 = CJ$1, CJ$2 = "Mixed"), 0.5*CJ81, 0) + IF(AND(CK$1 = CL$1, CL$2 = "Mixed"), 0.5*CL81, 0)</f>
        <v>0</v>
      </c>
      <c r="CL81" s="5">
        <f>IF('Each Gender - Gold'!CL81+'Each Gender - Silver'!CL81+'Each Gender - Bronze'!CL81 &gt; 0, 'Each Gender - Gold'!CL81*'Medal values'!$B$1+'Each Gender - Silver'!CL81*'Medal values'!$B$2+'Each Gender - Bronze'!CL81*'Medal values'!$B$3, "") + IF(AND(CL$1 = CK$1, CK$2 = "Mixed"), 0.5*CK81, 0) + IF(AND(CL$1 = CM$1, CM$2 = "Mixed"), 0.5*CM81, 0)</f>
        <v>0</v>
      </c>
      <c r="CM81" s="5">
        <f>IF('Each Gender - Gold'!CM81+'Each Gender - Silver'!CM81+'Each Gender - Bronze'!CM81 &gt; 0, 'Each Gender - Gold'!CM81*'Medal values'!$B$1+'Each Gender - Silver'!CM81*'Medal values'!$B$2+'Each Gender - Bronze'!CM81*'Medal values'!$B$3, "") + IF(AND(CM$1 = CL$1, CL$2 = "Mixed"), 0.5*CL81, 0) + IF(AND(CM$1 = CN$1, CN$2 = "Mixed"), 0.5*CN81, 0)</f>
        <v>0</v>
      </c>
      <c r="CN81" s="5">
        <f>IF('Each Gender - Gold'!CN81+'Each Gender - Silver'!CN81+'Each Gender - Bronze'!CN81 &gt; 0, 'Each Gender - Gold'!CN81*'Medal values'!$B$1+'Each Gender - Silver'!CN81*'Medal values'!$B$2+'Each Gender - Bronze'!CN81*'Medal values'!$B$3, "") + IF(AND(CN$1 = CM$1, CM$2 = "Mixed"), 0.5*CM81, 0) + IF(AND(CN$1 = CO$1, CO$2 = "Mixed"), 0.5*CO81, 0)</f>
        <v>0</v>
      </c>
      <c r="CO81" s="5">
        <f>IF('Each Gender - Gold'!CO81+'Each Gender - Silver'!CO81+'Each Gender - Bronze'!CO81 &gt; 0, 'Each Gender - Gold'!CO81*'Medal values'!$B$1+'Each Gender - Silver'!CO81*'Medal values'!$B$2+'Each Gender - Bronze'!CO81*'Medal values'!$B$3, "") + IF(AND(CO$1 = CN$1, CN$2 = "Mixed"), 0.5*CN81, 0) + IF(AND(CO$1 = CP$1, CP$2 = "Mixed"), 0.5*CP81, 0)</f>
        <v>0</v>
      </c>
      <c r="CP81" s="5">
        <f>IF('Each Gender - Gold'!CP81+'Each Gender - Silver'!CP81+'Each Gender - Bronze'!CP81 &gt; 0, 'Each Gender - Gold'!CP81*'Medal values'!$B$1+'Each Gender - Silver'!CP81*'Medal values'!$B$2+'Each Gender - Bronze'!CP81*'Medal values'!$B$3, "") + IF(AND(CP$1 = CO$1, CO$2 = "Mixed"), 0.5*CO81, 0) + IF(AND(CP$1 = CQ$1, CQ$2 = "Mixed"), 0.5*CQ81, 0)</f>
        <v>0</v>
      </c>
      <c r="CQ81" s="5">
        <f>IF('Each Gender - Gold'!CQ81+'Each Gender - Silver'!CQ81+'Each Gender - Bronze'!CQ81 &gt; 0, 'Each Gender - Gold'!CQ81*'Medal values'!$B$1+'Each Gender - Silver'!CQ81*'Medal values'!$B$2+'Each Gender - Bronze'!CQ81*'Medal values'!$B$3, "") + IF(AND(CQ$1 = CP$1, CP$2 = "Mixed"), 0.5*CP81, 0) + IF(AND(CQ$1 = CR$1, CR$2 = "Mixed"), 0.5*CR81, 0)</f>
        <v>0</v>
      </c>
      <c r="CR81" s="5">
        <f>IF('Each Gender - Gold'!CR81+'Each Gender - Silver'!CR81+'Each Gender - Bronze'!CR81 &gt; 0, 'Each Gender - Gold'!CR81*'Medal values'!$B$1+'Each Gender - Silver'!CR81*'Medal values'!$B$2+'Each Gender - Bronze'!CR81*'Medal values'!$B$3, "") + IF(AND(CR$1 = CQ$1, CQ$2 = "Mixed"), 0.5*CQ81, 0) + IF(AND(CR$1 = CS$1, CS$2 = "Mixed"), 0.5*CS81, 0)</f>
        <v>0</v>
      </c>
      <c r="CS81" s="5">
        <f>IF('Each Gender - Gold'!CS81+'Each Gender - Silver'!CS81+'Each Gender - Bronze'!CS81 &gt; 0, 'Each Gender - Gold'!CS81*'Medal values'!$B$1+'Each Gender - Silver'!CS81*'Medal values'!$B$2+'Each Gender - Bronze'!CS81*'Medal values'!$B$3, "") + IF(AND(CS$1 = CR$1, CR$2 = "Mixed"), 0.5*CR81, 0) + IF(AND(CS$1 = CT$1, CT$2 = "Mixed"), 0.5*CT81, 0)</f>
        <v>0</v>
      </c>
      <c r="CT81" s="5">
        <f>IF('Each Gender - Gold'!CT81+'Each Gender - Silver'!CT81+'Each Gender - Bronze'!CT81 &gt; 0, 'Each Gender - Gold'!CT81*'Medal values'!$B$1+'Each Gender - Silver'!CT81*'Medal values'!$B$2+'Each Gender - Bronze'!CT81*'Medal values'!$B$3, "") + IF(AND(CT$1 = CS$1, CS$2 = "Mixed"), 0.5*CS81, 0) + IF(AND(CT$1 = CU$1, CU$2 = "Mixed"), 0.5*CU81, 0)</f>
        <v>0</v>
      </c>
      <c r="CU81" s="5">
        <f>IF('Each Gender - Gold'!CU81+'Each Gender - Silver'!CU81+'Each Gender - Bronze'!CU81 &gt; 0, 'Each Gender - Gold'!CU81*'Medal values'!$B$1+'Each Gender - Silver'!CU81*'Medal values'!$B$2+'Each Gender - Bronze'!CU81*'Medal values'!$B$3, "") + IF(AND(CU$1 = CT$1, CT$2 = "Mixed"), 0.5*CT81, 0) + IF(AND(CU$1 = CV$1, CV$2 = "Mixed"), 0.5*CV81, 0)</f>
        <v>1</v>
      </c>
      <c r="CV81" s="5">
        <f>IF('Each Gender - Gold'!CV81+'Each Gender - Silver'!CV81+'Each Gender - Bronze'!CV81 &gt; 0, 'Each Gender - Gold'!CV81*'Medal values'!$B$1+'Each Gender - Silver'!CV81*'Medal values'!$B$2+'Each Gender - Bronze'!CV81*'Medal values'!$B$3, "") + IF(AND(CV$1 = CU$1, CU$2 = "Mixed"), 0.5*CU81, 0) + IF(AND(CV$1 = CW$1, CW$2 = "Mixed"), 0.5*CW81, 0)</f>
        <v>0</v>
      </c>
      <c r="CW81" s="5">
        <f t="shared" ref="CW81:CX81" si="79">SUMIF($B$2:$CV$2,CW$2, $B81:$CV81)</f>
        <v>2.0000005</v>
      </c>
      <c r="CX81" s="5">
        <f t="shared" si="79"/>
        <v>2.0000005</v>
      </c>
    </row>
    <row r="82">
      <c r="A82" s="5" t="str">
        <f>Countries!A80</f>
        <v>SRB</v>
      </c>
      <c r="B82" s="5">
        <f>IF('Each Gender - Gold'!B82+'Each Gender - Silver'!B82+'Each Gender - Bronze'!B82 &gt; 0, 'Each Gender - Gold'!B82*'Medal values'!$B$1+'Each Gender - Silver'!B82*'Medal values'!$B$2+'Each Gender - Bronze'!B82*'Medal values'!$B$3, "") + IF(AND(B$1 = A$1, A$2 = "Mixed"), 0.5*A82, 0) + IF(AND(B$1 = C$1, C$2 = "Mixed"), 0.5*C82, 0)</f>
        <v>1</v>
      </c>
      <c r="C82" s="5">
        <f>IF('Each Gender - Gold'!C82+'Each Gender - Silver'!C82+'Each Gender - Bronze'!C82 &gt; 0, 'Each Gender - Gold'!C82*'Medal values'!$B$1+'Each Gender - Silver'!C82*'Medal values'!$B$2+'Each Gender - Bronze'!C82*'Medal values'!$B$3, "") + IF(AND(C$1 = B$1, B$2 = "Mixed"), 0.5*B82, 0) + IF(AND(C$1 = D$1, D$2 = "Mixed"), 0.5*D82, 0)</f>
        <v>0</v>
      </c>
      <c r="D82" s="5">
        <f>IF('Each Gender - Gold'!D82+'Each Gender - Silver'!D82+'Each Gender - Bronze'!D82 &gt; 0, 'Each Gender - Gold'!D82*'Medal values'!$B$1+'Each Gender - Silver'!D82*'Medal values'!$B$2+'Each Gender - Bronze'!D82*'Medal values'!$B$3, "") + IF(AND(D$1 = C$1, C$2 = "Mixed"), 0.5*C82, 0) + IF(AND(D$1 = E$1, E$2 = "Mixed"), 0.5*E82, 0)</f>
        <v>0</v>
      </c>
      <c r="E82" s="5">
        <f>IF('Each Gender - Gold'!E82+'Each Gender - Silver'!E82+'Each Gender - Bronze'!E82 &gt; 0, 'Each Gender - Gold'!E82*'Medal values'!$B$1+'Each Gender - Silver'!E82*'Medal values'!$B$2+'Each Gender - Bronze'!E82*'Medal values'!$B$3, "") + IF(AND(E$1 = D$1, D$2 = "Mixed"), 0.5*D82, 0) + IF(AND(E$1 = F$1, F$2 = "Mixed"), 0.5*F82, 0)</f>
        <v>0</v>
      </c>
      <c r="F82" s="5">
        <f>IF('Each Gender - Gold'!F82+'Each Gender - Silver'!F82+'Each Gender - Bronze'!F82 &gt; 0, 'Each Gender - Gold'!F82*'Medal values'!$B$1+'Each Gender - Silver'!F82*'Medal values'!$B$2+'Each Gender - Bronze'!F82*'Medal values'!$B$3, "") + IF(AND(F$1 = E$1, E$2 = "Mixed"), 0.5*E82, 0) + IF(AND(F$1 = G$1, G$2 = "Mixed"), 0.5*G82, 0)</f>
        <v>0</v>
      </c>
      <c r="G82" s="5">
        <f>IF('Each Gender - Gold'!G82+'Each Gender - Silver'!G82+'Each Gender - Bronze'!G82 &gt; 0, 'Each Gender - Gold'!G82*'Medal values'!$B$1+'Each Gender - Silver'!G82*'Medal values'!$B$2+'Each Gender - Bronze'!G82*'Medal values'!$B$3, "") + IF(AND(G$1 = F$1, F$2 = "Mixed"), 0.5*F82, 0) + IF(AND(G$1 = H$1, H$2 = "Mixed"), 0.5*H82, 0)</f>
        <v>0</v>
      </c>
      <c r="H82" s="5">
        <f>IF('Each Gender - Gold'!H82+'Each Gender - Silver'!H82+'Each Gender - Bronze'!H82 &gt; 0, 'Each Gender - Gold'!H82*'Medal values'!$B$1+'Each Gender - Silver'!H82*'Medal values'!$B$2+'Each Gender - Bronze'!H82*'Medal values'!$B$3, "") + IF(AND(H$1 = G$1, G$2 = "Mixed"), 0.5*G82, 0) + IF(AND(H$1 = I$1, I$2 = "Mixed"), 0.5*I82, 0)</f>
        <v>0</v>
      </c>
      <c r="I82" s="5">
        <f>IF('Each Gender - Gold'!I82+'Each Gender - Silver'!I82+'Each Gender - Bronze'!I82 &gt; 0, 'Each Gender - Gold'!I82*'Medal values'!$B$1+'Each Gender - Silver'!I82*'Medal values'!$B$2+'Each Gender - Bronze'!I82*'Medal values'!$B$3, "") + IF(AND(I$1 = H$1, H$2 = "Mixed"), 0.5*H82, 0) + IF(AND(I$1 = J$1, J$2 = "Mixed"), 0.5*J82, 0)</f>
        <v>0</v>
      </c>
      <c r="J82" s="5">
        <f>IF('Each Gender - Gold'!J82+'Each Gender - Silver'!J82+'Each Gender - Bronze'!J82 &gt; 0, 'Each Gender - Gold'!J82*'Medal values'!$B$1+'Each Gender - Silver'!J82*'Medal values'!$B$2+'Each Gender - Bronze'!J82*'Medal values'!$B$3, "") + IF(AND(J$1 = I$1, I$2 = "Mixed"), 0.5*I82, 0) + IF(AND(J$1 = K$1, K$2 = "Mixed"), 0.5*K82, 0)</f>
        <v>0</v>
      </c>
      <c r="K82" s="5">
        <f>IF('Each Gender - Gold'!K82+'Each Gender - Silver'!K82+'Each Gender - Bronze'!K82 &gt; 0, 'Each Gender - Gold'!K82*'Medal values'!$B$1+'Each Gender - Silver'!K82*'Medal values'!$B$2+'Each Gender - Bronze'!K82*'Medal values'!$B$3, "") + IF(AND(K$1 = J$1, J$2 = "Mixed"), 0.5*J82, 0) + IF(AND(K$1 = L$1, L$2 = "Mixed"), 0.5*L82, 0)</f>
        <v>0</v>
      </c>
      <c r="L82" s="5">
        <f>IF('Each Gender - Gold'!L82+'Each Gender - Silver'!L82+'Each Gender - Bronze'!L82 &gt; 0, 'Each Gender - Gold'!L82*'Medal values'!$B$1+'Each Gender - Silver'!L82*'Medal values'!$B$2+'Each Gender - Bronze'!L82*'Medal values'!$B$3, "") + IF(AND(L$1 = K$1, K$2 = "Mixed"), 0.5*K82, 0) + IF(AND(L$1 = M$1, M$2 = "Mixed"), 0.5*M82, 0)</f>
        <v>0</v>
      </c>
      <c r="M82" s="5">
        <f>IF('Each Gender - Gold'!M82+'Each Gender - Silver'!M82+'Each Gender - Bronze'!M82 &gt; 0, 'Each Gender - Gold'!M82*'Medal values'!$B$1+'Each Gender - Silver'!M82*'Medal values'!$B$2+'Each Gender - Bronze'!M82*'Medal values'!$B$3, "") + IF(AND(M$1 = L$1, L$2 = "Mixed"), 0.5*L82, 0) + IF(AND(M$1 = N$1, N$2 = "Mixed"), 0.5*N82, 0)</f>
        <v>0</v>
      </c>
      <c r="N82" s="5">
        <f>IF('Each Gender - Gold'!N82+'Each Gender - Silver'!N82+'Each Gender - Bronze'!N82 &gt; 0, 'Each Gender - Gold'!N82*'Medal values'!$B$1+'Each Gender - Silver'!N82*'Medal values'!$B$2+'Each Gender - Bronze'!N82*'Medal values'!$B$3, "") + IF(AND(N$1 = M$1, M$2 = "Mixed"), 0.5*M82, 0) + IF(AND(N$1 = O$1, O$2 = "Mixed"), 0.5*O82, 0)</f>
        <v>0</v>
      </c>
      <c r="O82" s="5">
        <f>IF('Each Gender - Gold'!O82+'Each Gender - Silver'!O82+'Each Gender - Bronze'!O82 &gt; 0, 'Each Gender - Gold'!O82*'Medal values'!$B$1+'Each Gender - Silver'!O82*'Medal values'!$B$2+'Each Gender - Bronze'!O82*'Medal values'!$B$3, "") + IF(AND(O$1 = N$1, N$2 = "Mixed"), 0.5*N82, 0) + IF(AND(O$1 = P$1, P$2 = "Mixed"), 0.5*P82, 0)</f>
        <v>0</v>
      </c>
      <c r="P82" s="5">
        <f>IF('Each Gender - Gold'!P82+'Each Gender - Silver'!P82+'Each Gender - Bronze'!P82 &gt; 0, 'Each Gender - Gold'!P82*'Medal values'!$B$1+'Each Gender - Silver'!P82*'Medal values'!$B$2+'Each Gender - Bronze'!P82*'Medal values'!$B$3, "") + IF(AND(P$1 = O$1, O$2 = "Mixed"), 0.5*O82, 0) + IF(AND(P$1 = Q$1, Q$2 = "Mixed"), 0.5*Q82, 0)</f>
        <v>0</v>
      </c>
      <c r="Q82" s="5">
        <f>IF('Each Gender - Gold'!Q82+'Each Gender - Silver'!Q82+'Each Gender - Bronze'!Q82 &gt; 0, 'Each Gender - Gold'!Q82*'Medal values'!$B$1+'Each Gender - Silver'!Q82*'Medal values'!$B$2+'Each Gender - Bronze'!Q82*'Medal values'!$B$3, "") + IF(AND(Q$1 = P$1, P$2 = "Mixed"), 0.5*P82, 0) + IF(AND(Q$1 = R$1, R$2 = "Mixed"), 0.5*R82, 0)</f>
        <v>0</v>
      </c>
      <c r="R82" s="5">
        <f>IF('Each Gender - Gold'!R82+'Each Gender - Silver'!R82+'Each Gender - Bronze'!R82 &gt; 0, 'Each Gender - Gold'!R82*'Medal values'!$B$1+'Each Gender - Silver'!R82*'Medal values'!$B$2+'Each Gender - Bronze'!R82*'Medal values'!$B$3, "") + IF(AND(R$1 = Q$1, Q$2 = "Mixed"), 0.5*Q82, 0) + IF(AND(R$1 = S$1, S$2 = "Mixed"), 0.5*S82, 0)</f>
        <v>0</v>
      </c>
      <c r="S82" s="5">
        <f>IF('Each Gender - Gold'!S82+'Each Gender - Silver'!S82+'Each Gender - Bronze'!S82 &gt; 0, 'Each Gender - Gold'!S82*'Medal values'!$B$1+'Each Gender - Silver'!S82*'Medal values'!$B$2+'Each Gender - Bronze'!S82*'Medal values'!$B$3, "") + IF(AND(S$1 = R$1, R$2 = "Mixed"), 0.5*R82, 0) + IF(AND(S$1 = T$1, T$2 = "Mixed"), 0.5*T82, 0)</f>
        <v>0</v>
      </c>
      <c r="T82" s="5">
        <f>IF('Each Gender - Gold'!T82+'Each Gender - Silver'!T82+'Each Gender - Bronze'!T82 &gt; 0, 'Each Gender - Gold'!T82*'Medal values'!$B$1+'Each Gender - Silver'!T82*'Medal values'!$B$2+'Each Gender - Bronze'!T82*'Medal values'!$B$3, "") + IF(AND(T$1 = S$1, S$2 = "Mixed"), 0.5*S82, 0) + IF(AND(T$1 = U$1, U$2 = "Mixed"), 0.5*U82, 0)</f>
        <v>0</v>
      </c>
      <c r="U82" s="5">
        <f>IF('Each Gender - Gold'!U82+'Each Gender - Silver'!U82+'Each Gender - Bronze'!U82 &gt; 0, 'Each Gender - Gold'!U82*'Medal values'!$B$1+'Each Gender - Silver'!U82*'Medal values'!$B$2+'Each Gender - Bronze'!U82*'Medal values'!$B$3, "") + IF(AND(U$1 = T$1, T$2 = "Mixed"), 0.5*T82, 0) + IF(AND(U$1 = V$1, V$2 = "Mixed"), 0.5*V82, 0)</f>
        <v>0</v>
      </c>
      <c r="V82" s="5">
        <f>IF('Each Gender - Gold'!V82+'Each Gender - Silver'!V82+'Each Gender - Bronze'!V82 &gt; 0, 'Each Gender - Gold'!V82*'Medal values'!$B$1+'Each Gender - Silver'!V82*'Medal values'!$B$2+'Each Gender - Bronze'!V82*'Medal values'!$B$3, "") + IF(AND(V$1 = U$1, U$2 = "Mixed"), 0.5*U82, 0) + IF(AND(V$1 = W$1, W$2 = "Mixed"), 0.5*W82, 0)</f>
        <v>0</v>
      </c>
      <c r="W82" s="5">
        <f>IF('Each Gender - Gold'!W82+'Each Gender - Silver'!W82+'Each Gender - Bronze'!W82 &gt; 0, 'Each Gender - Gold'!W82*'Medal values'!$B$1+'Each Gender - Silver'!W82*'Medal values'!$B$2+'Each Gender - Bronze'!W82*'Medal values'!$B$3, "") + IF(AND(W$1 = V$1, V$2 = "Mixed"), 0.5*V82, 0) + IF(AND(W$1 = X$1, X$2 = "Mixed"), 0.5*X82, 0)</f>
        <v>0</v>
      </c>
      <c r="X82" s="5">
        <f>IF('Each Gender - Gold'!X82+'Each Gender - Silver'!X82+'Each Gender - Bronze'!X82 &gt; 0, 'Each Gender - Gold'!X82*'Medal values'!$B$1+'Each Gender - Silver'!X82*'Medal values'!$B$2+'Each Gender - Bronze'!X82*'Medal values'!$B$3, "") + IF(AND(X$1 = W$1, W$2 = "Mixed"), 0.5*W82, 0) + IF(AND(X$1 = Y$1, Y$2 = "Mixed"), 0.5*Y82, 0)</f>
        <v>0</v>
      </c>
      <c r="Y82" s="5">
        <f>IF('Each Gender - Gold'!Y82+'Each Gender - Silver'!Y82+'Each Gender - Bronze'!Y82 &gt; 0, 'Each Gender - Gold'!Y82*'Medal values'!$B$1+'Each Gender - Silver'!Y82*'Medal values'!$B$2+'Each Gender - Bronze'!Y82*'Medal values'!$B$3, "") + IF(AND(Y$1 = X$1, X$2 = "Mixed"), 0.5*X82, 0) + IF(AND(Y$1 = Z$1, Z$2 = "Mixed"), 0.5*Z82, 0)</f>
        <v>0</v>
      </c>
      <c r="Z82" s="5">
        <f>IF('Each Gender - Gold'!Z82+'Each Gender - Silver'!Z82+'Each Gender - Bronze'!Z82 &gt; 0, 'Each Gender - Gold'!Z82*'Medal values'!$B$1+'Each Gender - Silver'!Z82*'Medal values'!$B$2+'Each Gender - Bronze'!Z82*'Medal values'!$B$3, "") + IF(AND(Z$1 = Y$1, Y$2 = "Mixed"), 0.5*Y82, 0) + IF(AND(Z$1 = AA$1, AA$2 = "Mixed"), 0.5*AA82, 0)</f>
        <v>0</v>
      </c>
      <c r="AA82" s="5">
        <f>IF('Each Gender - Gold'!AA82+'Each Gender - Silver'!AA82+'Each Gender - Bronze'!AA82 &gt; 0, 'Each Gender - Gold'!AA82*'Medal values'!$B$1+'Each Gender - Silver'!AA82*'Medal values'!$B$2+'Each Gender - Bronze'!AA82*'Medal values'!$B$3, "") + IF(AND(AA$1 = Z$1, Z$2 = "Mixed"), 0.5*Z82, 0) + IF(AND(AA$1 = AB$1, AB$2 = "Mixed"), 0.5*AB82, 0)</f>
        <v>0</v>
      </c>
      <c r="AB82" s="5">
        <f>IF('Each Gender - Gold'!AB82+'Each Gender - Silver'!AB82+'Each Gender - Bronze'!AB82 &gt; 0, 'Each Gender - Gold'!AB82*'Medal values'!$B$1+'Each Gender - Silver'!AB82*'Medal values'!$B$2+'Each Gender - Bronze'!AB82*'Medal values'!$B$3, "") + IF(AND(AB$1 = AA$1, AA$2 = "Mixed"), 0.5*AA82, 0) + IF(AND(AB$1 = AC$1, AC$2 = "Mixed"), 0.5*AC82, 0)</f>
        <v>0</v>
      </c>
      <c r="AC82" s="5">
        <f>IF('Each Gender - Gold'!AC82+'Each Gender - Silver'!AC82+'Each Gender - Bronze'!AC82 &gt; 0, 'Each Gender - Gold'!AC82*'Medal values'!$B$1+'Each Gender - Silver'!AC82*'Medal values'!$B$2+'Each Gender - Bronze'!AC82*'Medal values'!$B$3, "") + IF(AND(AC$1 = AB$1, AB$2 = "Mixed"), 0.5*AB82, 0) + IF(AND(AC$1 = AD$1, AD$2 = "Mixed"), 0.5*AD82, 0)</f>
        <v>0</v>
      </c>
      <c r="AD82" s="5">
        <f>IF('Each Gender - Gold'!AD82+'Each Gender - Silver'!AD82+'Each Gender - Bronze'!AD82 &gt; 0, 'Each Gender - Gold'!AD82*'Medal values'!$B$1+'Each Gender - Silver'!AD82*'Medal values'!$B$2+'Each Gender - Bronze'!AD82*'Medal values'!$B$3, "") + IF(AND(AD$1 = AC$1, AC$2 = "Mixed"), 0.5*AC82, 0) + IF(AND(AD$1 = AE$1, AE$2 = "Mixed"), 0.5*AE82, 0)</f>
        <v>0</v>
      </c>
      <c r="AE82" s="5">
        <f>IF('Each Gender - Gold'!AE82+'Each Gender - Silver'!AE82+'Each Gender - Bronze'!AE82 &gt; 0, 'Each Gender - Gold'!AE82*'Medal values'!$B$1+'Each Gender - Silver'!AE82*'Medal values'!$B$2+'Each Gender - Bronze'!AE82*'Medal values'!$B$3, "") + IF(AND(AE$1 = AD$1, AD$2 = "Mixed"), 0.5*AD82, 0) + IF(AND(AE$1 = AF$1, AF$2 = "Mixed"), 0.5*AF82, 0)</f>
        <v>0</v>
      </c>
      <c r="AF82" s="5">
        <f>IF('Each Gender - Gold'!AF82+'Each Gender - Silver'!AF82+'Each Gender - Bronze'!AF82 &gt; 0, 'Each Gender - Gold'!AF82*'Medal values'!$B$1+'Each Gender - Silver'!AF82*'Medal values'!$B$2+'Each Gender - Bronze'!AF82*'Medal values'!$B$3, "") + IF(AND(AF$1 = AE$1, AE$2 = "Mixed"), 0.5*AE82, 0) + IF(AND(AF$1 = AG$1, AG$2 = "Mixed"), 0.5*AG82, 0)</f>
        <v>0</v>
      </c>
      <c r="AG82" s="5">
        <f>IF('Each Gender - Gold'!AG82+'Each Gender - Silver'!AG82+'Each Gender - Bronze'!AG82 &gt; 0, 'Each Gender - Gold'!AG82*'Medal values'!$B$1+'Each Gender - Silver'!AG82*'Medal values'!$B$2+'Each Gender - Bronze'!AG82*'Medal values'!$B$3, "") + IF(AND(AG$1 = AF$1, AF$2 = "Mixed"), 0.5*AF82, 0) + IF(AND(AG$1 = AH$1, AH$2 = "Mixed"), 0.5*AH82, 0)</f>
        <v>0</v>
      </c>
      <c r="AH82" s="5">
        <f>IF('Each Gender - Gold'!AH82+'Each Gender - Silver'!AH82+'Each Gender - Bronze'!AH82 &gt; 0, 'Each Gender - Gold'!AH82*'Medal values'!$B$1+'Each Gender - Silver'!AH82*'Medal values'!$B$2+'Each Gender - Bronze'!AH82*'Medal values'!$B$3, "") + IF(AND(AH$1 = AG$1, AG$2 = "Mixed"), 0.5*AG82, 0) + IF(AND(AH$1 = AI$1, AI$2 = "Mixed"), 0.5*AI82, 0)</f>
        <v>0</v>
      </c>
      <c r="AI82" s="5">
        <f>IF('Each Gender - Gold'!AI82+'Each Gender - Silver'!AI82+'Each Gender - Bronze'!AI82 &gt; 0, 'Each Gender - Gold'!AI82*'Medal values'!$B$1+'Each Gender - Silver'!AI82*'Medal values'!$B$2+'Each Gender - Bronze'!AI82*'Medal values'!$B$3, "") + IF(AND(AI$1 = AH$1, AH$2 = "Mixed"), 0.5*AH82, 0) + IF(AND(AI$1 = AJ$1, AJ$2 = "Mixed"), 0.5*AJ82, 0)</f>
        <v>0</v>
      </c>
      <c r="AJ82" s="5">
        <f>IF('Each Gender - Gold'!AJ82+'Each Gender - Silver'!AJ82+'Each Gender - Bronze'!AJ82 &gt; 0, 'Each Gender - Gold'!AJ82*'Medal values'!$B$1+'Each Gender - Silver'!AJ82*'Medal values'!$B$2+'Each Gender - Bronze'!AJ82*'Medal values'!$B$3, "") + IF(AND(AJ$1 = AI$1, AI$2 = "Mixed"), 0.5*AI82, 0) + IF(AND(AJ$1 = AK$1, AK$2 = "Mixed"), 0.5*AK82, 0)</f>
        <v>0</v>
      </c>
      <c r="AK82" s="5">
        <f>IF('Each Gender - Gold'!AK82+'Each Gender - Silver'!AK82+'Each Gender - Bronze'!AK82 &gt; 0, 'Each Gender - Gold'!AK82*'Medal values'!$B$1+'Each Gender - Silver'!AK82*'Medal values'!$B$2+'Each Gender - Bronze'!AK82*'Medal values'!$B$3, "") + IF(AND(AK$1 = AJ$1, AJ$2 = "Mixed"), 0.5*AJ82, 0) + IF(AND(AK$1 = AL$1, AL$2 = "Mixed"), 0.5*AL82, 0)</f>
        <v>0</v>
      </c>
      <c r="AL82" s="5">
        <f>IF('Each Gender - Gold'!AL82+'Each Gender - Silver'!AL82+'Each Gender - Bronze'!AL82 &gt; 0, 'Each Gender - Gold'!AL82*'Medal values'!$B$1+'Each Gender - Silver'!AL82*'Medal values'!$B$2+'Each Gender - Bronze'!AL82*'Medal values'!$B$3, "") + IF(AND(AL$1 = AK$1, AK$2 = "Mixed"), 0.5*AK82, 0) + IF(AND(AL$1 = AM$1, AM$2 = "Mixed"), 0.5*AM82, 0)</f>
        <v>0</v>
      </c>
      <c r="AM82" s="5">
        <f>IF('Each Gender - Gold'!AM82+'Each Gender - Silver'!AM82+'Each Gender - Bronze'!AM82 &gt; 0, 'Each Gender - Gold'!AM82*'Medal values'!$B$1+'Each Gender - Silver'!AM82*'Medal values'!$B$2+'Each Gender - Bronze'!AM82*'Medal values'!$B$3, "") + IF(AND(AM$1 = AL$1, AL$2 = "Mixed"), 0.5*AL82, 0) + IF(AND(AM$1 = AN$1, AN$2 = "Mixed"), 0.5*AN82, 0)</f>
        <v>0</v>
      </c>
      <c r="AN82" s="5">
        <f>IF('Each Gender - Gold'!AN82+'Each Gender - Silver'!AN82+'Each Gender - Bronze'!AN82 &gt; 0, 'Each Gender - Gold'!AN82*'Medal values'!$B$1+'Each Gender - Silver'!AN82*'Medal values'!$B$2+'Each Gender - Bronze'!AN82*'Medal values'!$B$3, "") + IF(AND(AN$1 = AM$1, AM$2 = "Mixed"), 0.5*AM82, 0) + IF(AND(AN$1 = AO$1, AO$2 = "Mixed"), 0.5*AO82, 0)</f>
        <v>0</v>
      </c>
      <c r="AO82" s="5">
        <f>IF('Each Gender - Gold'!AO82+'Each Gender - Silver'!AO82+'Each Gender - Bronze'!AO82 &gt; 0, 'Each Gender - Gold'!AO82*'Medal values'!$B$1+'Each Gender - Silver'!AO82*'Medal values'!$B$2+'Each Gender - Bronze'!AO82*'Medal values'!$B$3, "") + IF(AND(AO$1 = AN$1, AN$2 = "Mixed"), 0.5*AN82, 0) + IF(AND(AO$1 = AP$1, AP$2 = "Mixed"), 0.5*AP82, 0)</f>
        <v>0</v>
      </c>
      <c r="AP82" s="5">
        <f>IF('Each Gender - Gold'!AP82+'Each Gender - Silver'!AP82+'Each Gender - Bronze'!AP82 &gt; 0, 'Each Gender - Gold'!AP82*'Medal values'!$B$1+'Each Gender - Silver'!AP82*'Medal values'!$B$2+'Each Gender - Bronze'!AP82*'Medal values'!$B$3, "") + IF(AND(AP$1 = AO$1, AO$2 = "Mixed"), 0.5*AO82, 0) + IF(AND(AP$1 = AQ$1, AQ$2 = "Mixed"), 0.5*AQ82, 0)</f>
        <v>0</v>
      </c>
      <c r="AQ82" s="5">
        <f>IF('Each Gender - Gold'!AQ82+'Each Gender - Silver'!AQ82+'Each Gender - Bronze'!AQ82 &gt; 0, 'Each Gender - Gold'!AQ82*'Medal values'!$B$1+'Each Gender - Silver'!AQ82*'Medal values'!$B$2+'Each Gender - Bronze'!AQ82*'Medal values'!$B$3, "") + IF(AND(AQ$1 = AP$1, AP$2 = "Mixed"), 0.5*AP82, 0) + IF(AND(AQ$1 = AR$1, AR$2 = "Mixed"), 0.5*AR82, 0)</f>
        <v>0</v>
      </c>
      <c r="AR82" s="5">
        <f>IF('Each Gender - Gold'!AR82+'Each Gender - Silver'!AR82+'Each Gender - Bronze'!AR82 &gt; 0, 'Each Gender - Gold'!AR82*'Medal values'!$B$1+'Each Gender - Silver'!AR82*'Medal values'!$B$2+'Each Gender - Bronze'!AR82*'Medal values'!$B$3, "") + IF(AND(AR$1 = AQ$1, AQ$2 = "Mixed"), 0.5*AQ82, 0) + IF(AND(AR$1 = AS$1, AS$2 = "Mixed"), 0.5*AS82, 0)</f>
        <v>0</v>
      </c>
      <c r="AS82" s="5">
        <f>IF('Each Gender - Gold'!AS82+'Each Gender - Silver'!AS82+'Each Gender - Bronze'!AS82 &gt; 0, 'Each Gender - Gold'!AS82*'Medal values'!$B$1+'Each Gender - Silver'!AS82*'Medal values'!$B$2+'Each Gender - Bronze'!AS82*'Medal values'!$B$3, "") + IF(AND(AS$1 = AR$1, AR$2 = "Mixed"), 0.5*AR82, 0) + IF(AND(AS$1 = AT$1, AT$2 = "Mixed"), 0.5*AT82, 0)</f>
        <v>0</v>
      </c>
      <c r="AT82" s="5">
        <f>IF('Each Gender - Gold'!AT82+'Each Gender - Silver'!AT82+'Each Gender - Bronze'!AT82 &gt; 0, 'Each Gender - Gold'!AT82*'Medal values'!$B$1+'Each Gender - Silver'!AT82*'Medal values'!$B$2+'Each Gender - Bronze'!AT82*'Medal values'!$B$3, "") + IF(AND(AT$1 = AS$1, AS$2 = "Mixed"), 0.5*AS82, 0) + IF(AND(AT$1 = AU$1, AU$2 = "Mixed"), 0.5*AU82, 0)</f>
        <v>0</v>
      </c>
      <c r="AU82" s="5">
        <f>IF('Each Gender - Gold'!AU82+'Each Gender - Silver'!AU82+'Each Gender - Bronze'!AU82 &gt; 0, 'Each Gender - Gold'!AU82*'Medal values'!$B$1+'Each Gender - Silver'!AU82*'Medal values'!$B$2+'Each Gender - Bronze'!AU82*'Medal values'!$B$3, "") + IF(AND(AU$1 = AT$1, AT$2 = "Mixed"), 0.5*AT82, 0) + IF(AND(AU$1 = AV$1, AV$2 = "Mixed"), 0.5*AV82, 0)</f>
        <v>0</v>
      </c>
      <c r="AV82" s="5">
        <f>IF('Each Gender - Gold'!AV82+'Each Gender - Silver'!AV82+'Each Gender - Bronze'!AV82 &gt; 0, 'Each Gender - Gold'!AV82*'Medal values'!$B$1+'Each Gender - Silver'!AV82*'Medal values'!$B$2+'Each Gender - Bronze'!AV82*'Medal values'!$B$3, "") + IF(AND(AV$1 = AU$1, AU$2 = "Mixed"), 0.5*AU82, 0) + IF(AND(AV$1 = AW$1, AW$2 = "Mixed"), 0.5*AW82, 0)</f>
        <v>0</v>
      </c>
      <c r="AW82" s="5">
        <f>IF('Each Gender - Gold'!AW82+'Each Gender - Silver'!AW82+'Each Gender - Bronze'!AW82 &gt; 0, 'Each Gender - Gold'!AW82*'Medal values'!$B$1+'Each Gender - Silver'!AW82*'Medal values'!$B$2+'Each Gender - Bronze'!AW82*'Medal values'!$B$3, "") + IF(AND(AW$1 = AV$1, AV$2 = "Mixed"), 0.5*AV82, 0) + IF(AND(AW$1 = AX$1, AX$2 = "Mixed"), 0.5*AX82, 0)</f>
        <v>0</v>
      </c>
      <c r="AX82" s="5">
        <f>IF('Each Gender - Gold'!AX82+'Each Gender - Silver'!AX82+'Each Gender - Bronze'!AX82 &gt; 0, 'Each Gender - Gold'!AX82*'Medal values'!$B$1+'Each Gender - Silver'!AX82*'Medal values'!$B$2+'Each Gender - Bronze'!AX82*'Medal values'!$B$3, "") + IF(AND(AX$1 = AW$1, AW$2 = "Mixed"), 0.5*AW82, 0) + IF(AND(AX$1 = AY$1, AY$2 = "Mixed"), 0.5*AY82, 0)</f>
        <v>0</v>
      </c>
      <c r="AY82" s="5">
        <f>IF('Each Gender - Gold'!AY82+'Each Gender - Silver'!AY82+'Each Gender - Bronze'!AY82 &gt; 0, 'Each Gender - Gold'!AY82*'Medal values'!$B$1+'Each Gender - Silver'!AY82*'Medal values'!$B$2+'Each Gender - Bronze'!AY82*'Medal values'!$B$3, "") + IF(AND(AY$1 = AX$1, AX$2 = "Mixed"), 0.5*AX82, 0) + IF(AND(AY$1 = AZ$1, AZ$2 = "Mixed"), 0.5*AZ82, 0)</f>
        <v>0</v>
      </c>
      <c r="AZ82" s="5">
        <f>IF('Each Gender - Gold'!AZ82+'Each Gender - Silver'!AZ82+'Each Gender - Bronze'!AZ82 &gt; 0, 'Each Gender - Gold'!AZ82*'Medal values'!$B$1+'Each Gender - Silver'!AZ82*'Medal values'!$B$2+'Each Gender - Bronze'!AZ82*'Medal values'!$B$3, "") + IF(AND(AZ$1 = AY$1, AY$2 = "Mixed"), 0.5*AY82, 0) + IF(AND(AZ$1 = BA$1, BA$2 = "Mixed"), 0.5*BA82, 0)</f>
        <v>0</v>
      </c>
      <c r="BA82" s="5">
        <f>IF('Each Gender - Gold'!BA82+'Each Gender - Silver'!BA82+'Each Gender - Bronze'!BA82 &gt; 0, 'Each Gender - Gold'!BA82*'Medal values'!$B$1+'Each Gender - Silver'!BA82*'Medal values'!$B$2+'Each Gender - Bronze'!BA82*'Medal values'!$B$3, "") + IF(AND(BA$1 = AZ$1, AZ$2 = "Mixed"), 0.5*AZ82, 0) + IF(AND(BA$1 = BB$1, BB$2 = "Mixed"), 0.5*BB82, 0)</f>
        <v>0</v>
      </c>
      <c r="BB82" s="5">
        <f>IF('Each Gender - Gold'!BB82+'Each Gender - Silver'!BB82+'Each Gender - Bronze'!BB82 &gt; 0, 'Each Gender - Gold'!BB82*'Medal values'!$B$1+'Each Gender - Silver'!BB82*'Medal values'!$B$2+'Each Gender - Bronze'!BB82*'Medal values'!$B$3, "") + IF(AND(BB$1 = BA$1, BA$2 = "Mixed"), 0.5*BA82, 0) + IF(AND(BB$1 = BC$1, BC$2 = "Mixed"), 0.5*BC82, 0)</f>
        <v>0</v>
      </c>
      <c r="BC82" s="5">
        <f>IF('Each Gender - Gold'!BC82+'Each Gender - Silver'!BC82+'Each Gender - Bronze'!BC82 &gt; 0, 'Each Gender - Gold'!BC82*'Medal values'!$B$1+'Each Gender - Silver'!BC82*'Medal values'!$B$2+'Each Gender - Bronze'!BC82*'Medal values'!$B$3, "") + IF(AND(BC$1 = BB$1, BB$2 = "Mixed"), 0.5*BB82, 0) + IF(AND(BC$1 = BD$1, BD$2 = "Mixed"), 0.5*BD82, 0)</f>
        <v>3.001</v>
      </c>
      <c r="BD82" s="5">
        <f>IF('Each Gender - Gold'!BD82+'Each Gender - Silver'!BD82+'Each Gender - Bronze'!BD82 &gt; 0, 'Each Gender - Gold'!BD82*'Medal values'!$B$1+'Each Gender - Silver'!BD82*'Medal values'!$B$2+'Each Gender - Bronze'!BD82*'Medal values'!$B$3, "") + IF(AND(BD$1 = BC$1, BC$2 = "Mixed"), 0.5*BC82, 0) + IF(AND(BD$1 = BE$1, BE$2 = "Mixed"), 0.5*BE82, 0)</f>
        <v>0</v>
      </c>
      <c r="BE82" s="5">
        <f>IF('Each Gender - Gold'!BE82+'Each Gender - Silver'!BE82+'Each Gender - Bronze'!BE82 &gt; 0, 'Each Gender - Gold'!BE82*'Medal values'!$B$1+'Each Gender - Silver'!BE82*'Medal values'!$B$2+'Each Gender - Bronze'!BE82*'Medal values'!$B$3, "") + IF(AND(BE$1 = BD$1, BD$2 = "Mixed"), 0.5*BD82, 0) + IF(AND(BE$1 = BF$1, BF$2 = "Mixed"), 0.5*BF82, 0)</f>
        <v>0</v>
      </c>
      <c r="BF82" s="5">
        <f>IF('Each Gender - Gold'!BF82+'Each Gender - Silver'!BF82+'Each Gender - Bronze'!BF82 &gt; 0, 'Each Gender - Gold'!BF82*'Medal values'!$B$1+'Each Gender - Silver'!BF82*'Medal values'!$B$2+'Each Gender - Bronze'!BF82*'Medal values'!$B$3, "") + IF(AND(BF$1 = BE$1, BE$2 = "Mixed"), 0.5*BE82, 0) + IF(AND(BF$1 = BG$1, BG$2 = "Mixed"), 0.5*BG82, 0)</f>
        <v>0</v>
      </c>
      <c r="BG82" s="5">
        <f>IF('Each Gender - Gold'!BG82+'Each Gender - Silver'!BG82+'Each Gender - Bronze'!BG82 &gt; 0, 'Each Gender - Gold'!BG82*'Medal values'!$B$1+'Each Gender - Silver'!BG82*'Medal values'!$B$2+'Each Gender - Bronze'!BG82*'Medal values'!$B$3, "") + IF(AND(BG$1 = BF$1, BF$2 = "Mixed"), 0.5*BF82, 0) + IF(AND(BG$1 = BH$1, BH$2 = "Mixed"), 0.5*BH82, 0)</f>
        <v>0</v>
      </c>
      <c r="BH82" s="5">
        <f>IF('Each Gender - Gold'!BH82+'Each Gender - Silver'!BH82+'Each Gender - Bronze'!BH82 &gt; 0, 'Each Gender - Gold'!BH82*'Medal values'!$B$1+'Each Gender - Silver'!BH82*'Medal values'!$B$2+'Each Gender - Bronze'!BH82*'Medal values'!$B$3, "") + IF(AND(BH$1 = BG$1, BG$2 = "Mixed"), 0.5*BG82, 0) + IF(AND(BH$1 = BI$1, BI$2 = "Mixed"), 0.5*BI82, 0)</f>
        <v>0</v>
      </c>
      <c r="BI82" s="5">
        <f>IF('Each Gender - Gold'!BI82+'Each Gender - Silver'!BI82+'Each Gender - Bronze'!BI82 &gt; 0, 'Each Gender - Gold'!BI82*'Medal values'!$B$1+'Each Gender - Silver'!BI82*'Medal values'!$B$2+'Each Gender - Bronze'!BI82*'Medal values'!$B$3, "") + IF(AND(BI$1 = BH$1, BH$2 = "Mixed"), 0.5*BH82, 0) + IF(AND(BI$1 = BJ$1, BJ$2 = "Mixed"), 0.5*BJ82, 0)</f>
        <v>0</v>
      </c>
      <c r="BJ82" s="5">
        <f>IF('Each Gender - Gold'!BJ82+'Each Gender - Silver'!BJ82+'Each Gender - Bronze'!BJ82 &gt; 0, 'Each Gender - Gold'!BJ82*'Medal values'!$B$1+'Each Gender - Silver'!BJ82*'Medal values'!$B$2+'Each Gender - Bronze'!BJ82*'Medal values'!$B$3, "") + IF(AND(BJ$1 = BI$1, BI$2 = "Mixed"), 0.5*BI82, 0) + IF(AND(BJ$1 = BK$1, BK$2 = "Mixed"), 0.5*BK82, 0)</f>
        <v>0</v>
      </c>
      <c r="BK82" s="5">
        <f>IF('Each Gender - Gold'!BK82+'Each Gender - Silver'!BK82+'Each Gender - Bronze'!BK82 &gt; 0, 'Each Gender - Gold'!BK82*'Medal values'!$B$1+'Each Gender - Silver'!BK82*'Medal values'!$B$2+'Each Gender - Bronze'!BK82*'Medal values'!$B$3, "") + IF(AND(BK$1 = BJ$1, BJ$2 = "Mixed"), 0.5*BJ82, 0) + IF(AND(BK$1 = BL$1, BL$2 = "Mixed"), 0.5*BL82, 0)</f>
        <v>0</v>
      </c>
      <c r="BL82" s="5">
        <f>IF('Each Gender - Gold'!BL82+'Each Gender - Silver'!BL82+'Each Gender - Bronze'!BL82 &gt; 0, 'Each Gender - Gold'!BL82*'Medal values'!$B$1+'Each Gender - Silver'!BL82*'Medal values'!$B$2+'Each Gender - Bronze'!BL82*'Medal values'!$B$3, "") + IF(AND(BL$1 = BK$1, BK$2 = "Mixed"), 0.5*BK82, 0) + IF(AND(BL$1 = BM$1, BM$2 = "Mixed"), 0.5*BM82, 0)</f>
        <v>0</v>
      </c>
      <c r="BM82" s="5">
        <f>IF('Each Gender - Gold'!BM82+'Each Gender - Silver'!BM82+'Each Gender - Bronze'!BM82 &gt; 0, 'Each Gender - Gold'!BM82*'Medal values'!$B$1+'Each Gender - Silver'!BM82*'Medal values'!$B$2+'Each Gender - Bronze'!BM82*'Medal values'!$B$3, "") + IF(AND(BM$1 = BL$1, BL$2 = "Mixed"), 0.5*BL82, 0) + IF(AND(BM$1 = BN$1, BN$2 = "Mixed"), 0.5*BN82, 0)</f>
        <v>0</v>
      </c>
      <c r="BN82" s="5">
        <f>IF('Each Gender - Gold'!BN82+'Each Gender - Silver'!BN82+'Each Gender - Bronze'!BN82 &gt; 0, 'Each Gender - Gold'!BN82*'Medal values'!$B$1+'Each Gender - Silver'!BN82*'Medal values'!$B$2+'Each Gender - Bronze'!BN82*'Medal values'!$B$3, "") + IF(AND(BN$1 = BM$1, BM$2 = "Mixed"), 0.5*BM82, 0) + IF(AND(BN$1 = BO$1, BO$2 = "Mixed"), 0.5*BO82, 0)</f>
        <v>0</v>
      </c>
      <c r="BO82" s="5">
        <f>IF('Each Gender - Gold'!BO82+'Each Gender - Silver'!BO82+'Each Gender - Bronze'!BO82 &gt; 0, 'Each Gender - Gold'!BO82*'Medal values'!$B$1+'Each Gender - Silver'!BO82*'Medal values'!$B$2+'Each Gender - Bronze'!BO82*'Medal values'!$B$3, "") + IF(AND(BO$1 = BN$1, BN$2 = "Mixed"), 0.5*BN82, 0) + IF(AND(BO$1 = BP$1, BP$2 = "Mixed"), 0.5*BP82, 0)</f>
        <v>0</v>
      </c>
      <c r="BP82" s="5">
        <f>IF('Each Gender - Gold'!BP82+'Each Gender - Silver'!BP82+'Each Gender - Bronze'!BP82 &gt; 0, 'Each Gender - Gold'!BP82*'Medal values'!$B$1+'Each Gender - Silver'!BP82*'Medal values'!$B$2+'Each Gender - Bronze'!BP82*'Medal values'!$B$3, "") + IF(AND(BP$1 = BO$1, BO$2 = "Mixed"), 0.5*BO82, 0) + IF(AND(BP$1 = BQ$1, BQ$2 = "Mixed"), 0.5*BQ82, 0)</f>
        <v>3.000001</v>
      </c>
      <c r="BQ82" s="5">
        <f>IF('Each Gender - Gold'!BQ82+'Each Gender - Silver'!BQ82+'Each Gender - Bronze'!BQ82 &gt; 0, 'Each Gender - Gold'!BQ82*'Medal values'!$B$1+'Each Gender - Silver'!BQ82*'Medal values'!$B$2+'Each Gender - Bronze'!BQ82*'Medal values'!$B$3, "") + IF(AND(BQ$1 = BP$1, BP$2 = "Mixed"), 0.5*BP82, 0) + IF(AND(BQ$1 = BR$1, BR$2 = "Mixed"), 0.5*BR82, 0)</f>
        <v>0</v>
      </c>
      <c r="BR82" s="5">
        <f>IF('Each Gender - Gold'!BR82+'Each Gender - Silver'!BR82+'Each Gender - Bronze'!BR82 &gt; 0, 'Each Gender - Gold'!BR82*'Medal values'!$B$1+'Each Gender - Silver'!BR82*'Medal values'!$B$2+'Each Gender - Bronze'!BR82*'Medal values'!$B$3, "") + IF(AND(BR$1 = BQ$1, BQ$2 = "Mixed"), 0.5*BQ82, 0) + IF(AND(BR$1 = BS$1, BS$2 = "Mixed"), 0.5*BS82, 0)</f>
        <v>0</v>
      </c>
      <c r="BS82" s="5">
        <f>IF('Each Gender - Gold'!BS82+'Each Gender - Silver'!BS82+'Each Gender - Bronze'!BS82 &gt; 0, 'Each Gender - Gold'!BS82*'Medal values'!$B$1+'Each Gender - Silver'!BS82*'Medal values'!$B$2+'Each Gender - Bronze'!BS82*'Medal values'!$B$3, "") + IF(AND(BS$1 = BR$1, BR$2 = "Mixed"), 0.5*BR82, 0) + IF(AND(BS$1 = BT$1, BT$2 = "Mixed"), 0.5*BT82, 0)</f>
        <v>0</v>
      </c>
      <c r="BT82" s="5">
        <f>IF('Each Gender - Gold'!BT82+'Each Gender - Silver'!BT82+'Each Gender - Bronze'!BT82 &gt; 0, 'Each Gender - Gold'!BT82*'Medal values'!$B$1+'Each Gender - Silver'!BT82*'Medal values'!$B$2+'Each Gender - Bronze'!BT82*'Medal values'!$B$3, "") + IF(AND(BT$1 = BS$1, BS$2 = "Mixed"), 0.5*BS82, 0) + IF(AND(BT$1 = BU$1, BU$2 = "Mixed"), 0.5*BU82, 0)</f>
        <v>0</v>
      </c>
      <c r="BU82" s="5">
        <f>IF('Each Gender - Gold'!BU82+'Each Gender - Silver'!BU82+'Each Gender - Bronze'!BU82 &gt; 0, 'Each Gender - Gold'!BU82*'Medal values'!$B$1+'Each Gender - Silver'!BU82*'Medal values'!$B$2+'Each Gender - Bronze'!BU82*'Medal values'!$B$3, "") + IF(AND(BU$1 = BT$1, BT$2 = "Mixed"), 0.5*BT82, 0) + IF(AND(BU$1 = BV$1, BV$2 = "Mixed"), 0.5*BV82, 0)</f>
        <v>0</v>
      </c>
      <c r="BV82" s="5">
        <f>IF('Each Gender - Gold'!BV82+'Each Gender - Silver'!BV82+'Each Gender - Bronze'!BV82 &gt; 0, 'Each Gender - Gold'!BV82*'Medal values'!$B$1+'Each Gender - Silver'!BV82*'Medal values'!$B$2+'Each Gender - Bronze'!BV82*'Medal values'!$B$3, "") + IF(AND(BV$1 = BU$1, BU$2 = "Mixed"), 0.5*BU82, 0) + IF(AND(BV$1 = BW$1, BW$2 = "Mixed"), 0.5*BW82, 0)</f>
        <v>0</v>
      </c>
      <c r="BW82" s="5">
        <f>IF('Each Gender - Gold'!BW82+'Each Gender - Silver'!BW82+'Each Gender - Bronze'!BW82 &gt; 0, 'Each Gender - Gold'!BW82*'Medal values'!$B$1+'Each Gender - Silver'!BW82*'Medal values'!$B$2+'Each Gender - Bronze'!BW82*'Medal values'!$B$3, "") + IF(AND(BW$1 = BV$1, BV$2 = "Mixed"), 0.5*BV82, 0) + IF(AND(BW$1 = BX$1, BX$2 = "Mixed"), 0.5*BX82, 0)</f>
        <v>0</v>
      </c>
      <c r="BX82" s="5">
        <f>IF('Each Gender - Gold'!BX82+'Each Gender - Silver'!BX82+'Each Gender - Bronze'!BX82 &gt; 0, 'Each Gender - Gold'!BX82*'Medal values'!$B$1+'Each Gender - Silver'!BX82*'Medal values'!$B$2+'Each Gender - Bronze'!BX82*'Medal values'!$B$3, "") + IF(AND(BX$1 = BW$1, BW$2 = "Mixed"), 0.5*BW82, 0) + IF(AND(BX$1 = BY$1, BY$2 = "Mixed"), 0.5*BY82, 0)</f>
        <v>0</v>
      </c>
      <c r="BY82" s="5">
        <f>IF('Each Gender - Gold'!BY82+'Each Gender - Silver'!BY82+'Each Gender - Bronze'!BY82 &gt; 0, 'Each Gender - Gold'!BY82*'Medal values'!$B$1+'Each Gender - Silver'!BY82*'Medal values'!$B$2+'Each Gender - Bronze'!BY82*'Medal values'!$B$3, "") + IF(AND(BY$1 = BX$1, BX$2 = "Mixed"), 0.5*BX82, 0) + IF(AND(BY$1 = BZ$1, BZ$2 = "Mixed"), 0.5*BZ82, 0)</f>
        <v>0</v>
      </c>
      <c r="BZ82" s="5">
        <f>IF('Each Gender - Gold'!BZ82+'Each Gender - Silver'!BZ82+'Each Gender - Bronze'!BZ82 &gt; 0, 'Each Gender - Gold'!BZ82*'Medal values'!$B$1+'Each Gender - Silver'!BZ82*'Medal values'!$B$2+'Each Gender - Bronze'!BZ82*'Medal values'!$B$3, "") + IF(AND(BZ$1 = BY$1, BY$2 = "Mixed"), 0.5*BY82, 0) + IF(AND(BZ$1 = CA$1, CA$2 = "Mixed"), 0.5*CA82, 0)</f>
        <v>0</v>
      </c>
      <c r="CA82" s="5">
        <f>IF('Each Gender - Gold'!CA82+'Each Gender - Silver'!CA82+'Each Gender - Bronze'!CA82 &gt; 0, 'Each Gender - Gold'!CA82*'Medal values'!$B$1+'Each Gender - Silver'!CA82*'Medal values'!$B$2+'Each Gender - Bronze'!CA82*'Medal values'!$B$3, "") + IF(AND(CA$1 = BZ$1, BZ$2 = "Mixed"), 0.5*BZ82, 0) + IF(AND(CA$1 = CB$1, CB$2 = "Mixed"), 0.5*CB82, 0)</f>
        <v>0</v>
      </c>
      <c r="CB82" s="5">
        <f>IF('Each Gender - Gold'!CB82+'Each Gender - Silver'!CB82+'Each Gender - Bronze'!CB82 &gt; 0, 'Each Gender - Gold'!CB82*'Medal values'!$B$1+'Each Gender - Silver'!CB82*'Medal values'!$B$2+'Each Gender - Bronze'!CB82*'Medal values'!$B$3, "") + IF(AND(CB$1 = CA$1, CA$2 = "Mixed"), 0.5*CA82, 0) + IF(AND(CB$1 = CC$1, CC$2 = "Mixed"), 0.5*CC82, 0)</f>
        <v>0</v>
      </c>
      <c r="CC82" s="5">
        <f>IF('Each Gender - Gold'!CC82+'Each Gender - Silver'!CC82+'Each Gender - Bronze'!CC82 &gt; 0, 'Each Gender - Gold'!CC82*'Medal values'!$B$1+'Each Gender - Silver'!CC82*'Medal values'!$B$2+'Each Gender - Bronze'!CC82*'Medal values'!$B$3, "") + IF(AND(CC$1 = CB$1, CB$2 = "Mixed"), 0.5*CB82, 0) + IF(AND(CC$1 = CD$1, CD$2 = "Mixed"), 0.5*CD82, 0)</f>
        <v>0</v>
      </c>
      <c r="CD82" s="5">
        <f>IF('Each Gender - Gold'!CD82+'Each Gender - Silver'!CD82+'Each Gender - Bronze'!CD82 &gt; 0, 'Each Gender - Gold'!CD82*'Medal values'!$B$1+'Each Gender - Silver'!CD82*'Medal values'!$B$2+'Each Gender - Bronze'!CD82*'Medal values'!$B$3, "") + IF(AND(CD$1 = CC$1, CC$2 = "Mixed"), 0.5*CC82, 0) + IF(AND(CD$1 = CE$1, CE$2 = "Mixed"), 0.5*CE82, 0)</f>
        <v>0</v>
      </c>
      <c r="CE82" s="5">
        <f>IF('Each Gender - Gold'!CE82+'Each Gender - Silver'!CE82+'Each Gender - Bronze'!CE82 &gt; 0, 'Each Gender - Gold'!CE82*'Medal values'!$B$1+'Each Gender - Silver'!CE82*'Medal values'!$B$2+'Each Gender - Bronze'!CE82*'Medal values'!$B$3, "") + IF(AND(CE$1 = CD$1, CD$2 = "Mixed"), 0.5*CD82, 0) + IF(AND(CE$1 = CF$1, CF$2 = "Mixed"), 0.5*CF82, 0)</f>
        <v>0</v>
      </c>
      <c r="CF82" s="5">
        <f>IF('Each Gender - Gold'!CF82+'Each Gender - Silver'!CF82+'Each Gender - Bronze'!CF82 &gt; 0, 'Each Gender - Gold'!CF82*'Medal values'!$B$1+'Each Gender - Silver'!CF82*'Medal values'!$B$2+'Each Gender - Bronze'!CF82*'Medal values'!$B$3, "") + IF(AND(CF$1 = CE$1, CE$2 = "Mixed"), 0.5*CE82, 0) + IF(AND(CF$1 = CG$1, CG$2 = "Mixed"), 0.5*CG82, 0)</f>
        <v>4.001</v>
      </c>
      <c r="CG82" s="5">
        <f>IF('Each Gender - Gold'!CG82+'Each Gender - Silver'!CG82+'Each Gender - Bronze'!CG82 &gt; 0, 'Each Gender - Gold'!CG82*'Medal values'!$B$1+'Each Gender - Silver'!CG82*'Medal values'!$B$2+'Each Gender - Bronze'!CG82*'Medal values'!$B$3, "") + IF(AND(CG$1 = CF$1, CF$2 = "Mixed"), 0.5*CF82, 0) + IF(AND(CG$1 = CH$1, CH$2 = "Mixed"), 0.5*CH82, 0)</f>
        <v>0</v>
      </c>
      <c r="CH82" s="5">
        <f>IF('Each Gender - Gold'!CH82+'Each Gender - Silver'!CH82+'Each Gender - Bronze'!CH82 &gt; 0, 'Each Gender - Gold'!CH82*'Medal values'!$B$1+'Each Gender - Silver'!CH82*'Medal values'!$B$2+'Each Gender - Bronze'!CH82*'Medal values'!$B$3, "") + IF(AND(CH$1 = CG$1, CG$2 = "Mixed"), 0.5*CG82, 0) + IF(AND(CH$1 = CI$1, CI$2 = "Mixed"), 0.5*CI82, 0)</f>
        <v>0</v>
      </c>
      <c r="CI82" s="5">
        <f>IF('Each Gender - Gold'!CI82+'Each Gender - Silver'!CI82+'Each Gender - Bronze'!CI82 &gt; 0, 'Each Gender - Gold'!CI82*'Medal values'!$B$1+'Each Gender - Silver'!CI82*'Medal values'!$B$2+'Each Gender - Bronze'!CI82*'Medal values'!$B$3, "") + IF(AND(CI$1 = CH$1, CH$2 = "Mixed"), 0.5*CH82, 0) + IF(AND(CI$1 = CJ$1, CJ$2 = "Mixed"), 0.5*CJ82, 0)</f>
        <v>0</v>
      </c>
      <c r="CJ82" s="5">
        <f>IF('Each Gender - Gold'!CJ82+'Each Gender - Silver'!CJ82+'Each Gender - Bronze'!CJ82 &gt; 0, 'Each Gender - Gold'!CJ82*'Medal values'!$B$1+'Each Gender - Silver'!CJ82*'Medal values'!$B$2+'Each Gender - Bronze'!CJ82*'Medal values'!$B$3, "") + IF(AND(CJ$1 = CI$1, CI$2 = "Mixed"), 0.5*CI82, 0) + IF(AND(CJ$1 = CK$1, CK$2 = "Mixed"), 0.5*CK82, 0)</f>
        <v>0</v>
      </c>
      <c r="CK82" s="5">
        <f>IF('Each Gender - Gold'!CK82+'Each Gender - Silver'!CK82+'Each Gender - Bronze'!CK82 &gt; 0, 'Each Gender - Gold'!CK82*'Medal values'!$B$1+'Each Gender - Silver'!CK82*'Medal values'!$B$2+'Each Gender - Bronze'!CK82*'Medal values'!$B$3, "") + IF(AND(CK$1 = CJ$1, CJ$2 = "Mixed"), 0.5*CJ82, 0) + IF(AND(CK$1 = CL$1, CL$2 = "Mixed"), 0.5*CL82, 0)</f>
        <v>0</v>
      </c>
      <c r="CL82" s="5">
        <f>IF('Each Gender - Gold'!CL82+'Each Gender - Silver'!CL82+'Each Gender - Bronze'!CL82 &gt; 0, 'Each Gender - Gold'!CL82*'Medal values'!$B$1+'Each Gender - Silver'!CL82*'Medal values'!$B$2+'Each Gender - Bronze'!CL82*'Medal values'!$B$3, "") + IF(AND(CL$1 = CK$1, CK$2 = "Mixed"), 0.5*CK82, 0) + IF(AND(CL$1 = CM$1, CM$2 = "Mixed"), 0.5*CM82, 0)</f>
        <v>0</v>
      </c>
      <c r="CM82" s="5">
        <f>IF('Each Gender - Gold'!CM82+'Each Gender - Silver'!CM82+'Each Gender - Bronze'!CM82 &gt; 0, 'Each Gender - Gold'!CM82*'Medal values'!$B$1+'Each Gender - Silver'!CM82*'Medal values'!$B$2+'Each Gender - Bronze'!CM82*'Medal values'!$B$3, "") + IF(AND(CM$1 = CL$1, CL$2 = "Mixed"), 0.5*CL82, 0) + IF(AND(CM$1 = CN$1, CN$2 = "Mixed"), 0.5*CN82, 0)</f>
        <v>0</v>
      </c>
      <c r="CN82" s="5">
        <f>IF('Each Gender - Gold'!CN82+'Each Gender - Silver'!CN82+'Each Gender - Bronze'!CN82 &gt; 0, 'Each Gender - Gold'!CN82*'Medal values'!$B$1+'Each Gender - Silver'!CN82*'Medal values'!$B$2+'Each Gender - Bronze'!CN82*'Medal values'!$B$3, "") + IF(AND(CN$1 = CM$1, CM$2 = "Mixed"), 0.5*CM82, 0) + IF(AND(CN$1 = CO$1, CO$2 = "Mixed"), 0.5*CO82, 0)</f>
        <v>0</v>
      </c>
      <c r="CO82" s="5">
        <f>IF('Each Gender - Gold'!CO82+'Each Gender - Silver'!CO82+'Each Gender - Bronze'!CO82 &gt; 0, 'Each Gender - Gold'!CO82*'Medal values'!$B$1+'Each Gender - Silver'!CO82*'Medal values'!$B$2+'Each Gender - Bronze'!CO82*'Medal values'!$B$3, "") + IF(AND(CO$1 = CN$1, CN$2 = "Mixed"), 0.5*CN82, 0) + IF(AND(CO$1 = CP$1, CP$2 = "Mixed"), 0.5*CP82, 0)</f>
        <v>0</v>
      </c>
      <c r="CP82" s="5">
        <f>IF('Each Gender - Gold'!CP82+'Each Gender - Silver'!CP82+'Each Gender - Bronze'!CP82 &gt; 0, 'Each Gender - Gold'!CP82*'Medal values'!$B$1+'Each Gender - Silver'!CP82*'Medal values'!$B$2+'Each Gender - Bronze'!CP82*'Medal values'!$B$3, "") + IF(AND(CP$1 = CO$1, CO$2 = "Mixed"), 0.5*CO82, 0) + IF(AND(CP$1 = CQ$1, CQ$2 = "Mixed"), 0.5*CQ82, 0)</f>
        <v>1</v>
      </c>
      <c r="CQ82" s="5">
        <f>IF('Each Gender - Gold'!CQ82+'Each Gender - Silver'!CQ82+'Each Gender - Bronze'!CQ82 &gt; 0, 'Each Gender - Gold'!CQ82*'Medal values'!$B$1+'Each Gender - Silver'!CQ82*'Medal values'!$B$2+'Each Gender - Bronze'!CQ82*'Medal values'!$B$3, "") + IF(AND(CQ$1 = CP$1, CP$2 = "Mixed"), 0.5*CP82, 0) + IF(AND(CQ$1 = CR$1, CR$2 = "Mixed"), 0.5*CR82, 0)</f>
        <v>3.001</v>
      </c>
      <c r="CR82" s="5">
        <f>IF('Each Gender - Gold'!CR82+'Each Gender - Silver'!CR82+'Each Gender - Bronze'!CR82 &gt; 0, 'Each Gender - Gold'!CR82*'Medal values'!$B$1+'Each Gender - Silver'!CR82*'Medal values'!$B$2+'Each Gender - Bronze'!CR82*'Medal values'!$B$3, "") + IF(AND(CR$1 = CQ$1, CQ$2 = "Mixed"), 0.5*CQ82, 0) + IF(AND(CR$1 = CS$1, CS$2 = "Mixed"), 0.5*CS82, 0)</f>
        <v>0</v>
      </c>
      <c r="CS82" s="5">
        <f>IF('Each Gender - Gold'!CS82+'Each Gender - Silver'!CS82+'Each Gender - Bronze'!CS82 &gt; 0, 'Each Gender - Gold'!CS82*'Medal values'!$B$1+'Each Gender - Silver'!CS82*'Medal values'!$B$2+'Each Gender - Bronze'!CS82*'Medal values'!$B$3, "") + IF(AND(CS$1 = CR$1, CR$2 = "Mixed"), 0.5*CR82, 0) + IF(AND(CS$1 = CT$1, CT$2 = "Mixed"), 0.5*CT82, 0)</f>
        <v>0</v>
      </c>
      <c r="CT82" s="5">
        <f>IF('Each Gender - Gold'!CT82+'Each Gender - Silver'!CT82+'Each Gender - Bronze'!CT82 &gt; 0, 'Each Gender - Gold'!CT82*'Medal values'!$B$1+'Each Gender - Silver'!CT82*'Medal values'!$B$2+'Each Gender - Bronze'!CT82*'Medal values'!$B$3, "") + IF(AND(CT$1 = CS$1, CS$2 = "Mixed"), 0.5*CS82, 0) + IF(AND(CT$1 = CU$1, CU$2 = "Mixed"), 0.5*CU82, 0)</f>
        <v>0</v>
      </c>
      <c r="CU82" s="5">
        <f>IF('Each Gender - Gold'!CU82+'Each Gender - Silver'!CU82+'Each Gender - Bronze'!CU82 &gt; 0, 'Each Gender - Gold'!CU82*'Medal values'!$B$1+'Each Gender - Silver'!CU82*'Medal values'!$B$2+'Each Gender - Bronze'!CU82*'Medal values'!$B$3, "") + IF(AND(CU$1 = CT$1, CT$2 = "Mixed"), 0.5*CT82, 0) + IF(AND(CU$1 = CV$1, CV$2 = "Mixed"), 0.5*CV82, 0)</f>
        <v>1</v>
      </c>
      <c r="CV82" s="5">
        <f>IF('Each Gender - Gold'!CV82+'Each Gender - Silver'!CV82+'Each Gender - Bronze'!CV82 &gt; 0, 'Each Gender - Gold'!CV82*'Medal values'!$B$1+'Each Gender - Silver'!CV82*'Medal values'!$B$2+'Each Gender - Bronze'!CV82*'Medal values'!$B$3, "") + IF(AND(CV$1 = CU$1, CU$2 = "Mixed"), 0.5*CU82, 0) + IF(AND(CV$1 = CW$1, CW$2 = "Mixed"), 0.5*CW82, 0)</f>
        <v>0</v>
      </c>
      <c r="CW82" s="5">
        <f t="shared" ref="CW82:CX82" si="80">SUMIF($B$2:$CV$2,CW$2, $B82:$CV82)</f>
        <v>8.001001</v>
      </c>
      <c r="CX82" s="5">
        <f t="shared" si="80"/>
        <v>8.002</v>
      </c>
    </row>
    <row r="83">
      <c r="A83" s="5" t="str">
        <f>Countries!A81</f>
        <v>SUI</v>
      </c>
      <c r="B83" s="5">
        <f>IF('Each Gender - Gold'!B83+'Each Gender - Silver'!B83+'Each Gender - Bronze'!B83 &gt; 0, 'Each Gender - Gold'!B83*'Medal values'!$B$1+'Each Gender - Silver'!B83*'Medal values'!$B$2+'Each Gender - Bronze'!B83*'Medal values'!$B$3, "") + IF(AND(B$1 = A$1, A$2 = "Mixed"), 0.5*A83, 0) + IF(AND(B$1 = C$1, C$2 = "Mixed"), 0.5*C83, 0)</f>
        <v>0</v>
      </c>
      <c r="C83" s="5">
        <f>IF('Each Gender - Gold'!C83+'Each Gender - Silver'!C83+'Each Gender - Bronze'!C83 &gt; 0, 'Each Gender - Gold'!C83*'Medal values'!$B$1+'Each Gender - Silver'!C83*'Medal values'!$B$2+'Each Gender - Bronze'!C83*'Medal values'!$B$3, "") + IF(AND(C$1 = B$1, B$2 = "Mixed"), 0.5*B83, 0) + IF(AND(C$1 = D$1, D$2 = "Mixed"), 0.5*D83, 0)</f>
        <v>0</v>
      </c>
      <c r="D83" s="5">
        <f>IF('Each Gender - Gold'!D83+'Each Gender - Silver'!D83+'Each Gender - Bronze'!D83 &gt; 0, 'Each Gender - Gold'!D83*'Medal values'!$B$1+'Each Gender - Silver'!D83*'Medal values'!$B$2+'Each Gender - Bronze'!D83*'Medal values'!$B$3, "") + IF(AND(D$1 = C$1, C$2 = "Mixed"), 0.5*C83, 0) + IF(AND(D$1 = E$1, E$2 = "Mixed"), 0.5*E83, 0)</f>
        <v>0</v>
      </c>
      <c r="E83" s="5">
        <f>IF('Each Gender - Gold'!E83+'Each Gender - Silver'!E83+'Each Gender - Bronze'!E83 &gt; 0, 'Each Gender - Gold'!E83*'Medal values'!$B$1+'Each Gender - Silver'!E83*'Medal values'!$B$2+'Each Gender - Bronze'!E83*'Medal values'!$B$3, "") + IF(AND(E$1 = D$1, D$2 = "Mixed"), 0.5*D83, 0) + IF(AND(E$1 = F$1, F$2 = "Mixed"), 0.5*F83, 0)</f>
        <v>0</v>
      </c>
      <c r="F83" s="5">
        <f>IF('Each Gender - Gold'!F83+'Each Gender - Silver'!F83+'Each Gender - Bronze'!F83 &gt; 0, 'Each Gender - Gold'!F83*'Medal values'!$B$1+'Each Gender - Silver'!F83*'Medal values'!$B$2+'Each Gender - Bronze'!F83*'Medal values'!$B$3, "") + IF(AND(F$1 = E$1, E$2 = "Mixed"), 0.5*E83, 0) + IF(AND(F$1 = G$1, G$2 = "Mixed"), 0.5*G83, 0)</f>
        <v>0</v>
      </c>
      <c r="G83" s="5">
        <f>IF('Each Gender - Gold'!G83+'Each Gender - Silver'!G83+'Each Gender - Bronze'!G83 &gt; 0, 'Each Gender - Gold'!G83*'Medal values'!$B$1+'Each Gender - Silver'!G83*'Medal values'!$B$2+'Each Gender - Bronze'!G83*'Medal values'!$B$3, "") + IF(AND(G$1 = F$1, F$2 = "Mixed"), 0.5*F83, 0) + IF(AND(G$1 = H$1, H$2 = "Mixed"), 0.5*H83, 0)</f>
        <v>0</v>
      </c>
      <c r="H83" s="5">
        <f>IF('Each Gender - Gold'!H83+'Each Gender - Silver'!H83+'Each Gender - Bronze'!H83 &gt; 0, 'Each Gender - Gold'!H83*'Medal values'!$B$1+'Each Gender - Silver'!H83*'Medal values'!$B$2+'Each Gender - Bronze'!H83*'Medal values'!$B$3, "") + IF(AND(H$1 = G$1, G$2 = "Mixed"), 0.5*G83, 0) + IF(AND(H$1 = I$1, I$2 = "Mixed"), 0.5*I83, 0)</f>
        <v>0</v>
      </c>
      <c r="I83" s="5">
        <f>IF('Each Gender - Gold'!I83+'Each Gender - Silver'!I83+'Each Gender - Bronze'!I83 &gt; 0, 'Each Gender - Gold'!I83*'Medal values'!$B$1+'Each Gender - Silver'!I83*'Medal values'!$B$2+'Each Gender - Bronze'!I83*'Medal values'!$B$3, "") + IF(AND(I$1 = H$1, H$2 = "Mixed"), 0.5*H83, 0) + IF(AND(I$1 = J$1, J$2 = "Mixed"), 0.5*J83, 0)</f>
        <v>0</v>
      </c>
      <c r="J83" s="5">
        <f>IF('Each Gender - Gold'!J83+'Each Gender - Silver'!J83+'Each Gender - Bronze'!J83 &gt; 0, 'Each Gender - Gold'!J83*'Medal values'!$B$1+'Each Gender - Silver'!J83*'Medal values'!$B$2+'Each Gender - Bronze'!J83*'Medal values'!$B$3, "") + IF(AND(J$1 = I$1, I$2 = "Mixed"), 0.5*I83, 0) + IF(AND(J$1 = K$1, K$2 = "Mixed"), 0.5*K83, 0)</f>
        <v>0</v>
      </c>
      <c r="K83" s="5">
        <f>IF('Each Gender - Gold'!K83+'Each Gender - Silver'!K83+'Each Gender - Bronze'!K83 &gt; 0, 'Each Gender - Gold'!K83*'Medal values'!$B$1+'Each Gender - Silver'!K83*'Medal values'!$B$2+'Each Gender - Bronze'!K83*'Medal values'!$B$3, "") + IF(AND(K$1 = J$1, J$2 = "Mixed"), 0.5*J83, 0) + IF(AND(K$1 = L$1, L$2 = "Mixed"), 0.5*L83, 0)</f>
        <v>0</v>
      </c>
      <c r="L83" s="5">
        <f>IF('Each Gender - Gold'!L83+'Each Gender - Silver'!L83+'Each Gender - Bronze'!L83 &gt; 0, 'Each Gender - Gold'!L83*'Medal values'!$B$1+'Each Gender - Silver'!L83*'Medal values'!$B$2+'Each Gender - Bronze'!L83*'Medal values'!$B$3, "") + IF(AND(L$1 = K$1, K$2 = "Mixed"), 0.5*K83, 0) + IF(AND(L$1 = M$1, M$2 = "Mixed"), 0.5*M83, 0)</f>
        <v>0</v>
      </c>
      <c r="M83" s="5">
        <f>IF('Each Gender - Gold'!M83+'Each Gender - Silver'!M83+'Each Gender - Bronze'!M83 &gt; 0, 'Each Gender - Gold'!M83*'Medal values'!$B$1+'Each Gender - Silver'!M83*'Medal values'!$B$2+'Each Gender - Bronze'!M83*'Medal values'!$B$3, "") + IF(AND(M$1 = L$1, L$2 = "Mixed"), 0.5*L83, 0) + IF(AND(M$1 = N$1, N$2 = "Mixed"), 0.5*N83, 0)</f>
        <v>0</v>
      </c>
      <c r="N83" s="5">
        <f>IF('Each Gender - Gold'!N83+'Each Gender - Silver'!N83+'Each Gender - Bronze'!N83 &gt; 0, 'Each Gender - Gold'!N83*'Medal values'!$B$1+'Each Gender - Silver'!N83*'Medal values'!$B$2+'Each Gender - Bronze'!N83*'Medal values'!$B$3, "") + IF(AND(N$1 = M$1, M$2 = "Mixed"), 0.5*M83, 0) + IF(AND(N$1 = O$1, O$2 = "Mixed"), 0.5*O83, 0)</f>
        <v>0</v>
      </c>
      <c r="O83" s="5">
        <f>IF('Each Gender - Gold'!O83+'Each Gender - Silver'!O83+'Each Gender - Bronze'!O83 &gt; 0, 'Each Gender - Gold'!O83*'Medal values'!$B$1+'Each Gender - Silver'!O83*'Medal values'!$B$2+'Each Gender - Bronze'!O83*'Medal values'!$B$3, "") + IF(AND(O$1 = N$1, N$2 = "Mixed"), 0.5*N83, 0) + IF(AND(O$1 = P$1, P$2 = "Mixed"), 0.5*P83, 0)</f>
        <v>0</v>
      </c>
      <c r="P83" s="5">
        <f>IF('Each Gender - Gold'!P83+'Each Gender - Silver'!P83+'Each Gender - Bronze'!P83 &gt; 0, 'Each Gender - Gold'!P83*'Medal values'!$B$1+'Each Gender - Silver'!P83*'Medal values'!$B$2+'Each Gender - Bronze'!P83*'Medal values'!$B$3, "") + IF(AND(P$1 = O$1, O$2 = "Mixed"), 0.5*O83, 0) + IF(AND(P$1 = Q$1, Q$2 = "Mixed"), 0.5*Q83, 0)</f>
        <v>0</v>
      </c>
      <c r="Q83" s="5">
        <f>IF('Each Gender - Gold'!Q83+'Each Gender - Silver'!Q83+'Each Gender - Bronze'!Q83 &gt; 0, 'Each Gender - Gold'!Q83*'Medal values'!$B$1+'Each Gender - Silver'!Q83*'Medal values'!$B$2+'Each Gender - Bronze'!Q83*'Medal values'!$B$3, "") + IF(AND(Q$1 = P$1, P$2 = "Mixed"), 0.5*P83, 0) + IF(AND(Q$1 = R$1, R$2 = "Mixed"), 0.5*R83, 0)</f>
        <v>0</v>
      </c>
      <c r="R83" s="5">
        <f>IF('Each Gender - Gold'!R83+'Each Gender - Silver'!R83+'Each Gender - Bronze'!R83 &gt; 0, 'Each Gender - Gold'!R83*'Medal values'!$B$1+'Each Gender - Silver'!R83*'Medal values'!$B$2+'Each Gender - Bronze'!R83*'Medal values'!$B$3, "") + IF(AND(R$1 = Q$1, Q$2 = "Mixed"), 0.5*Q83, 0) + IF(AND(R$1 = S$1, S$2 = "Mixed"), 0.5*S83, 0)</f>
        <v>0</v>
      </c>
      <c r="S83" s="5">
        <f>IF('Each Gender - Gold'!S83+'Each Gender - Silver'!S83+'Each Gender - Bronze'!S83 &gt; 0, 'Each Gender - Gold'!S83*'Medal values'!$B$1+'Each Gender - Silver'!S83*'Medal values'!$B$2+'Each Gender - Bronze'!S83*'Medal values'!$B$3, "") + IF(AND(S$1 = R$1, R$2 = "Mixed"), 0.5*R83, 0) + IF(AND(S$1 = T$1, T$2 = "Mixed"), 0.5*T83, 0)</f>
        <v>0</v>
      </c>
      <c r="T83" s="5">
        <f>IF('Each Gender - Gold'!T83+'Each Gender - Silver'!T83+'Each Gender - Bronze'!T83 &gt; 0, 'Each Gender - Gold'!T83*'Medal values'!$B$1+'Each Gender - Silver'!T83*'Medal values'!$B$2+'Each Gender - Bronze'!T83*'Medal values'!$B$3, "") + IF(AND(T$1 = S$1, S$2 = "Mixed"), 0.5*S83, 0) + IF(AND(T$1 = U$1, U$2 = "Mixed"), 0.5*U83, 0)</f>
        <v>0</v>
      </c>
      <c r="U83" s="5">
        <f>IF('Each Gender - Gold'!U83+'Each Gender - Silver'!U83+'Each Gender - Bronze'!U83 &gt; 0, 'Each Gender - Gold'!U83*'Medal values'!$B$1+'Each Gender - Silver'!U83*'Medal values'!$B$2+'Each Gender - Bronze'!U83*'Medal values'!$B$3, "") + IF(AND(U$1 = T$1, T$2 = "Mixed"), 0.5*T83, 0) + IF(AND(U$1 = V$1, V$2 = "Mixed"), 0.5*V83, 0)</f>
        <v>1</v>
      </c>
      <c r="V83" s="5">
        <f>IF('Each Gender - Gold'!V83+'Each Gender - Silver'!V83+'Each Gender - Bronze'!V83 &gt; 0, 'Each Gender - Gold'!V83*'Medal values'!$B$1+'Each Gender - Silver'!V83*'Medal values'!$B$2+'Each Gender - Bronze'!V83*'Medal values'!$B$3, "") + IF(AND(V$1 = U$1, U$2 = "Mixed"), 0.5*U83, 0) + IF(AND(V$1 = W$1, W$2 = "Mixed"), 0.5*W83, 0)</f>
        <v>0</v>
      </c>
      <c r="W83" s="5">
        <f>IF('Each Gender - Gold'!W83+'Each Gender - Silver'!W83+'Each Gender - Bronze'!W83 &gt; 0, 'Each Gender - Gold'!W83*'Medal values'!$B$1+'Each Gender - Silver'!W83*'Medal values'!$B$2+'Each Gender - Bronze'!W83*'Medal values'!$B$3, "") + IF(AND(W$1 = V$1, V$2 = "Mixed"), 0.5*V83, 0) + IF(AND(W$1 = X$1, X$2 = "Mixed"), 0.5*X83, 0)</f>
        <v>0</v>
      </c>
      <c r="X83" s="5">
        <f>IF('Each Gender - Gold'!X83+'Each Gender - Silver'!X83+'Each Gender - Bronze'!X83 &gt; 0, 'Each Gender - Gold'!X83*'Medal values'!$B$1+'Each Gender - Silver'!X83*'Medal values'!$B$2+'Each Gender - Bronze'!X83*'Medal values'!$B$3, "") + IF(AND(X$1 = W$1, W$2 = "Mixed"), 0.5*W83, 0) + IF(AND(X$1 = Y$1, Y$2 = "Mixed"), 0.5*Y83, 0)</f>
        <v>0</v>
      </c>
      <c r="Y83" s="5">
        <f>IF('Each Gender - Gold'!Y83+'Each Gender - Silver'!Y83+'Each Gender - Bronze'!Y83 &gt; 0, 'Each Gender - Gold'!Y83*'Medal values'!$B$1+'Each Gender - Silver'!Y83*'Medal values'!$B$2+'Each Gender - Bronze'!Y83*'Medal values'!$B$3, "") + IF(AND(Y$1 = X$1, X$2 = "Mixed"), 0.5*X83, 0) + IF(AND(Y$1 = Z$1, Z$2 = "Mixed"), 0.5*Z83, 0)</f>
        <v>0</v>
      </c>
      <c r="Z83" s="5">
        <f>IF('Each Gender - Gold'!Z83+'Each Gender - Silver'!Z83+'Each Gender - Bronze'!Z83 &gt; 0, 'Each Gender - Gold'!Z83*'Medal values'!$B$1+'Each Gender - Silver'!Z83*'Medal values'!$B$2+'Each Gender - Bronze'!Z83*'Medal values'!$B$3, "") + IF(AND(Z$1 = Y$1, Y$2 = "Mixed"), 0.5*Y83, 0) + IF(AND(Z$1 = AA$1, AA$2 = "Mixed"), 0.5*AA83, 0)</f>
        <v>0</v>
      </c>
      <c r="AA83" s="5">
        <f>IF('Each Gender - Gold'!AA83+'Each Gender - Silver'!AA83+'Each Gender - Bronze'!AA83 &gt; 0, 'Each Gender - Gold'!AA83*'Medal values'!$B$1+'Each Gender - Silver'!AA83*'Medal values'!$B$2+'Each Gender - Bronze'!AA83*'Medal values'!$B$3, "") + IF(AND(AA$1 = Z$1, Z$2 = "Mixed"), 0.5*Z83, 0) + IF(AND(AA$1 = AB$1, AB$2 = "Mixed"), 0.5*AB83, 0)</f>
        <v>0</v>
      </c>
      <c r="AB83" s="5">
        <f>IF('Each Gender - Gold'!AB83+'Each Gender - Silver'!AB83+'Each Gender - Bronze'!AB83 &gt; 0, 'Each Gender - Gold'!AB83*'Medal values'!$B$1+'Each Gender - Silver'!AB83*'Medal values'!$B$2+'Each Gender - Bronze'!AB83*'Medal values'!$B$3, "") + IF(AND(AB$1 = AA$1, AA$2 = "Mixed"), 0.5*AA83, 0) + IF(AND(AB$1 = AC$1, AC$2 = "Mixed"), 0.5*AC83, 0)</f>
        <v>0</v>
      </c>
      <c r="AC83" s="5">
        <f>IF('Each Gender - Gold'!AC83+'Each Gender - Silver'!AC83+'Each Gender - Bronze'!AC83 &gt; 0, 'Each Gender - Gold'!AC83*'Medal values'!$B$1+'Each Gender - Silver'!AC83*'Medal values'!$B$2+'Each Gender - Bronze'!AC83*'Medal values'!$B$3, "") + IF(AND(AC$1 = AB$1, AB$2 = "Mixed"), 0.5*AB83, 0) + IF(AND(AC$1 = AD$1, AD$2 = "Mixed"), 0.5*AD83, 0)</f>
        <v>1</v>
      </c>
      <c r="AD83" s="5">
        <f>IF('Each Gender - Gold'!AD83+'Each Gender - Silver'!AD83+'Each Gender - Bronze'!AD83 &gt; 0, 'Each Gender - Gold'!AD83*'Medal values'!$B$1+'Each Gender - Silver'!AD83*'Medal values'!$B$2+'Each Gender - Bronze'!AD83*'Medal values'!$B$3, "") + IF(AND(AD$1 = AC$1, AC$2 = "Mixed"), 0.5*AC83, 0) + IF(AND(AD$1 = AE$1, AE$2 = "Mixed"), 0.5*AE83, 0)</f>
        <v>0</v>
      </c>
      <c r="AE83" s="5">
        <f>IF('Each Gender - Gold'!AE83+'Each Gender - Silver'!AE83+'Each Gender - Bronze'!AE83 &gt; 0, 'Each Gender - Gold'!AE83*'Medal values'!$B$1+'Each Gender - Silver'!AE83*'Medal values'!$B$2+'Each Gender - Bronze'!AE83*'Medal values'!$B$3, "") + IF(AND(AE$1 = AD$1, AD$2 = "Mixed"), 0.5*AD83, 0) + IF(AND(AE$1 = AF$1, AF$2 = "Mixed"), 0.5*AF83, 0)</f>
        <v>0</v>
      </c>
      <c r="AF83" s="5">
        <f>IF('Each Gender - Gold'!AF83+'Each Gender - Silver'!AF83+'Each Gender - Bronze'!AF83 &gt; 0, 'Each Gender - Gold'!AF83*'Medal values'!$B$1+'Each Gender - Silver'!AF83*'Medal values'!$B$2+'Each Gender - Bronze'!AF83*'Medal values'!$B$3, "") + IF(AND(AF$1 = AE$1, AE$2 = "Mixed"), 0.5*AE83, 0) + IF(AND(AF$1 = AG$1, AG$2 = "Mixed"), 0.5*AG83, 0)</f>
        <v>2.000001</v>
      </c>
      <c r="AG83" s="5">
        <f>IF('Each Gender - Gold'!AG83+'Each Gender - Silver'!AG83+'Each Gender - Bronze'!AG83 &gt; 0, 'Each Gender - Gold'!AG83*'Medal values'!$B$1+'Each Gender - Silver'!AG83*'Medal values'!$B$2+'Each Gender - Bronze'!AG83*'Medal values'!$B$3, "") + IF(AND(AG$1 = AF$1, AF$2 = "Mixed"), 0.5*AF83, 0) + IF(AND(AG$1 = AH$1, AH$2 = "Mixed"), 0.5*AH83, 0)</f>
        <v>6.001001</v>
      </c>
      <c r="AH83" s="5">
        <f>IF('Each Gender - Gold'!AH83+'Each Gender - Silver'!AH83+'Each Gender - Bronze'!AH83 &gt; 0, 'Each Gender - Gold'!AH83*'Medal values'!$B$1+'Each Gender - Silver'!AH83*'Medal values'!$B$2+'Each Gender - Bronze'!AH83*'Medal values'!$B$3, "") + IF(AND(AH$1 = AG$1, AG$2 = "Mixed"), 0.5*AG83, 0) + IF(AND(AH$1 = AI$1, AI$2 = "Mixed"), 0.5*AI83, 0)</f>
        <v>0</v>
      </c>
      <c r="AI83" s="5">
        <f>IF('Each Gender - Gold'!AI83+'Each Gender - Silver'!AI83+'Each Gender - Bronze'!AI83 &gt; 0, 'Each Gender - Gold'!AI83*'Medal values'!$B$1+'Each Gender - Silver'!AI83*'Medal values'!$B$2+'Each Gender - Bronze'!AI83*'Medal values'!$B$3, "") + IF(AND(AI$1 = AH$1, AH$2 = "Mixed"), 0.5*AH83, 0) + IF(AND(AI$1 = AJ$1, AJ$2 = "Mixed"), 0.5*AJ83, 0)</f>
        <v>2.000001</v>
      </c>
      <c r="AJ83" s="5">
        <f>IF('Each Gender - Gold'!AJ83+'Each Gender - Silver'!AJ83+'Each Gender - Bronze'!AJ83 &gt; 0, 'Each Gender - Gold'!AJ83*'Medal values'!$B$1+'Each Gender - Silver'!AJ83*'Medal values'!$B$2+'Each Gender - Bronze'!AJ83*'Medal values'!$B$3, "") + IF(AND(AJ$1 = AI$1, AI$2 = "Mixed"), 0.5*AI83, 0) + IF(AND(AJ$1 = AK$1, AK$2 = "Mixed"), 0.5*AK83, 0)</f>
        <v>0</v>
      </c>
      <c r="AK83" s="5">
        <f>IF('Each Gender - Gold'!AK83+'Each Gender - Silver'!AK83+'Each Gender - Bronze'!AK83 &gt; 0, 'Each Gender - Gold'!AK83*'Medal values'!$B$1+'Each Gender - Silver'!AK83*'Medal values'!$B$2+'Each Gender - Bronze'!AK83*'Medal values'!$B$3, "") + IF(AND(AK$1 = AJ$1, AJ$2 = "Mixed"), 0.5*AJ83, 0) + IF(AND(AK$1 = AL$1, AL$2 = "Mixed"), 0.5*AL83, 0)</f>
        <v>0</v>
      </c>
      <c r="AL83" s="5">
        <f>IF('Each Gender - Gold'!AL83+'Each Gender - Silver'!AL83+'Each Gender - Bronze'!AL83 &gt; 0, 'Each Gender - Gold'!AL83*'Medal values'!$B$1+'Each Gender - Silver'!AL83*'Medal values'!$B$2+'Each Gender - Bronze'!AL83*'Medal values'!$B$3, "") + IF(AND(AL$1 = AK$1, AK$2 = "Mixed"), 0.5*AK83, 0) + IF(AND(AL$1 = AM$1, AM$2 = "Mixed"), 0.5*AM83, 0)</f>
        <v>0</v>
      </c>
      <c r="AM83" s="5">
        <f>IF('Each Gender - Gold'!AM83+'Each Gender - Silver'!AM83+'Each Gender - Bronze'!AM83 &gt; 0, 'Each Gender - Gold'!AM83*'Medal values'!$B$1+'Each Gender - Silver'!AM83*'Medal values'!$B$2+'Each Gender - Bronze'!AM83*'Medal values'!$B$3, "") + IF(AND(AM$1 = AL$1, AL$2 = "Mixed"), 0.5*AL83, 0) + IF(AND(AM$1 = AN$1, AN$2 = "Mixed"), 0.5*AN83, 0)</f>
        <v>0</v>
      </c>
      <c r="AN83" s="5">
        <f>IF('Each Gender - Gold'!AN83+'Each Gender - Silver'!AN83+'Each Gender - Bronze'!AN83 &gt; 0, 'Each Gender - Gold'!AN83*'Medal values'!$B$1+'Each Gender - Silver'!AN83*'Medal values'!$B$2+'Each Gender - Bronze'!AN83*'Medal values'!$B$3, "") + IF(AND(AN$1 = AM$1, AM$2 = "Mixed"), 0.5*AM83, 0) + IF(AND(AN$1 = AO$1, AO$2 = "Mixed"), 0.5*AO83, 0)</f>
        <v>0</v>
      </c>
      <c r="AO83" s="5">
        <f>IF('Each Gender - Gold'!AO83+'Each Gender - Silver'!AO83+'Each Gender - Bronze'!AO83 &gt; 0, 'Each Gender - Gold'!AO83*'Medal values'!$B$1+'Each Gender - Silver'!AO83*'Medal values'!$B$2+'Each Gender - Bronze'!AO83*'Medal values'!$B$3, "") + IF(AND(AO$1 = AN$1, AN$2 = "Mixed"), 0.5*AN83, 0) + IF(AND(AO$1 = AP$1, AP$2 = "Mixed"), 0.5*AP83, 0)</f>
        <v>0</v>
      </c>
      <c r="AP83" s="5">
        <f>IF('Each Gender - Gold'!AP83+'Each Gender - Silver'!AP83+'Each Gender - Bronze'!AP83 &gt; 0, 'Each Gender - Gold'!AP83*'Medal values'!$B$1+'Each Gender - Silver'!AP83*'Medal values'!$B$2+'Each Gender - Bronze'!AP83*'Medal values'!$B$3, "") + IF(AND(AP$1 = AO$1, AO$2 = "Mixed"), 0.5*AO83, 0) + IF(AND(AP$1 = AQ$1, AQ$2 = "Mixed"), 0.5*AQ83, 0)</f>
        <v>0</v>
      </c>
      <c r="AQ83" s="5">
        <f>IF('Each Gender - Gold'!AQ83+'Each Gender - Silver'!AQ83+'Each Gender - Bronze'!AQ83 &gt; 0, 'Each Gender - Gold'!AQ83*'Medal values'!$B$1+'Each Gender - Silver'!AQ83*'Medal values'!$B$2+'Each Gender - Bronze'!AQ83*'Medal values'!$B$3, "") + IF(AND(AQ$1 = AP$1, AP$2 = "Mixed"), 0.5*AP83, 0) + IF(AND(AQ$1 = AR$1, AR$2 = "Mixed"), 0.5*AR83, 0)</f>
        <v>0</v>
      </c>
      <c r="AR83" s="5">
        <f>IF('Each Gender - Gold'!AR83+'Each Gender - Silver'!AR83+'Each Gender - Bronze'!AR83 &gt; 0, 'Each Gender - Gold'!AR83*'Medal values'!$B$1+'Each Gender - Silver'!AR83*'Medal values'!$B$2+'Each Gender - Bronze'!AR83*'Medal values'!$B$3, "") + IF(AND(AR$1 = AQ$1, AQ$2 = "Mixed"), 0.5*AQ83, 0) + IF(AND(AR$1 = AS$1, AS$2 = "Mixed"), 0.5*AS83, 0)</f>
        <v>0</v>
      </c>
      <c r="AS83" s="5">
        <f>IF('Each Gender - Gold'!AS83+'Each Gender - Silver'!AS83+'Each Gender - Bronze'!AS83 &gt; 0, 'Each Gender - Gold'!AS83*'Medal values'!$B$1+'Each Gender - Silver'!AS83*'Medal values'!$B$2+'Each Gender - Bronze'!AS83*'Medal values'!$B$3, "") + IF(AND(AS$1 = AR$1, AR$2 = "Mixed"), 0.5*AR83, 0) + IF(AND(AS$1 = AT$1, AT$2 = "Mixed"), 0.5*AT83, 0)</f>
        <v>0</v>
      </c>
      <c r="AT83" s="5">
        <f>IF('Each Gender - Gold'!AT83+'Each Gender - Silver'!AT83+'Each Gender - Bronze'!AT83 &gt; 0, 'Each Gender - Gold'!AT83*'Medal values'!$B$1+'Each Gender - Silver'!AT83*'Medal values'!$B$2+'Each Gender - Bronze'!AT83*'Medal values'!$B$3, "") + IF(AND(AT$1 = AS$1, AS$2 = "Mixed"), 0.5*AS83, 0) + IF(AND(AT$1 = AU$1, AU$2 = "Mixed"), 0.5*AU83, 0)</f>
        <v>0</v>
      </c>
      <c r="AU83" s="5">
        <f>IF('Each Gender - Gold'!AU83+'Each Gender - Silver'!AU83+'Each Gender - Bronze'!AU83 &gt; 0, 'Each Gender - Gold'!AU83*'Medal values'!$B$1+'Each Gender - Silver'!AU83*'Medal values'!$B$2+'Each Gender - Bronze'!AU83*'Medal values'!$B$3, "") + IF(AND(AU$1 = AT$1, AT$2 = "Mixed"), 0.5*AT83, 0) + IF(AND(AU$1 = AV$1, AV$2 = "Mixed"), 0.5*AV83, 0)</f>
        <v>0</v>
      </c>
      <c r="AV83" s="5">
        <f>IF('Each Gender - Gold'!AV83+'Each Gender - Silver'!AV83+'Each Gender - Bronze'!AV83 &gt; 0, 'Each Gender - Gold'!AV83*'Medal values'!$B$1+'Each Gender - Silver'!AV83*'Medal values'!$B$2+'Each Gender - Bronze'!AV83*'Medal values'!$B$3, "") + IF(AND(AV$1 = AU$1, AU$2 = "Mixed"), 0.5*AU83, 0) + IF(AND(AV$1 = AW$1, AW$2 = "Mixed"), 0.5*AW83, 0)</f>
        <v>0</v>
      </c>
      <c r="AW83" s="5">
        <f>IF('Each Gender - Gold'!AW83+'Each Gender - Silver'!AW83+'Each Gender - Bronze'!AW83 &gt; 0, 'Each Gender - Gold'!AW83*'Medal values'!$B$1+'Each Gender - Silver'!AW83*'Medal values'!$B$2+'Each Gender - Bronze'!AW83*'Medal values'!$B$3, "") + IF(AND(AW$1 = AV$1, AV$2 = "Mixed"), 0.5*AV83, 0) + IF(AND(AW$1 = AX$1, AX$2 = "Mixed"), 0.5*AX83, 0)</f>
        <v>0</v>
      </c>
      <c r="AX83" s="5">
        <f>IF('Each Gender - Gold'!AX83+'Each Gender - Silver'!AX83+'Each Gender - Bronze'!AX83 &gt; 0, 'Each Gender - Gold'!AX83*'Medal values'!$B$1+'Each Gender - Silver'!AX83*'Medal values'!$B$2+'Each Gender - Bronze'!AX83*'Medal values'!$B$3, "") + IF(AND(AX$1 = AW$1, AW$2 = "Mixed"), 0.5*AW83, 0) + IF(AND(AX$1 = AY$1, AY$2 = "Mixed"), 0.5*AY83, 0)</f>
        <v>0</v>
      </c>
      <c r="AY83" s="5">
        <f>IF('Each Gender - Gold'!AY83+'Each Gender - Silver'!AY83+'Each Gender - Bronze'!AY83 &gt; 0, 'Each Gender - Gold'!AY83*'Medal values'!$B$1+'Each Gender - Silver'!AY83*'Medal values'!$B$2+'Each Gender - Bronze'!AY83*'Medal values'!$B$3, "") + IF(AND(AY$1 = AX$1, AX$2 = "Mixed"), 0.5*AX83, 0) + IF(AND(AY$1 = AZ$1, AZ$2 = "Mixed"), 0.5*AZ83, 0)</f>
        <v>0</v>
      </c>
      <c r="AZ83" s="5">
        <f>IF('Each Gender - Gold'!AZ83+'Each Gender - Silver'!AZ83+'Each Gender - Bronze'!AZ83 &gt; 0, 'Each Gender - Gold'!AZ83*'Medal values'!$B$1+'Each Gender - Silver'!AZ83*'Medal values'!$B$2+'Each Gender - Bronze'!AZ83*'Medal values'!$B$3, "") + IF(AND(AZ$1 = AY$1, AY$2 = "Mixed"), 0.5*AY83, 0) + IF(AND(AZ$1 = BA$1, BA$2 = "Mixed"), 0.5*BA83, 0)</f>
        <v>0</v>
      </c>
      <c r="BA83" s="5">
        <f>IF('Each Gender - Gold'!BA83+'Each Gender - Silver'!BA83+'Each Gender - Bronze'!BA83 &gt; 0, 'Each Gender - Gold'!BA83*'Medal values'!$B$1+'Each Gender - Silver'!BA83*'Medal values'!$B$2+'Each Gender - Bronze'!BA83*'Medal values'!$B$3, "") + IF(AND(BA$1 = AZ$1, AZ$2 = "Mixed"), 0.5*AZ83, 0) + IF(AND(BA$1 = BB$1, BB$2 = "Mixed"), 0.5*BB83, 0)</f>
        <v>0</v>
      </c>
      <c r="BB83" s="5">
        <f>IF('Each Gender - Gold'!BB83+'Each Gender - Silver'!BB83+'Each Gender - Bronze'!BB83 &gt; 0, 'Each Gender - Gold'!BB83*'Medal values'!$B$1+'Each Gender - Silver'!BB83*'Medal values'!$B$2+'Each Gender - Bronze'!BB83*'Medal values'!$B$3, "") + IF(AND(BB$1 = BA$1, BA$2 = "Mixed"), 0.5*BA83, 0) + IF(AND(BB$1 = BC$1, BC$2 = "Mixed"), 0.5*BC83, 0)</f>
        <v>0</v>
      </c>
      <c r="BC83" s="5">
        <f>IF('Each Gender - Gold'!BC83+'Each Gender - Silver'!BC83+'Each Gender - Bronze'!BC83 &gt; 0, 'Each Gender - Gold'!BC83*'Medal values'!$B$1+'Each Gender - Silver'!BC83*'Medal values'!$B$2+'Each Gender - Bronze'!BC83*'Medal values'!$B$3, "") + IF(AND(BC$1 = BB$1, BB$2 = "Mixed"), 0.5*BB83, 0) + IF(AND(BC$1 = BD$1, BD$2 = "Mixed"), 0.5*BD83, 0)</f>
        <v>0</v>
      </c>
      <c r="BD83" s="5">
        <f>IF('Each Gender - Gold'!BD83+'Each Gender - Silver'!BD83+'Each Gender - Bronze'!BD83 &gt; 0, 'Each Gender - Gold'!BD83*'Medal values'!$B$1+'Each Gender - Silver'!BD83*'Medal values'!$B$2+'Each Gender - Bronze'!BD83*'Medal values'!$B$3, "") + IF(AND(BD$1 = BC$1, BC$2 = "Mixed"), 0.5*BC83, 0) + IF(AND(BD$1 = BE$1, BE$2 = "Mixed"), 0.5*BE83, 0)</f>
        <v>0</v>
      </c>
      <c r="BE83" s="5">
        <f>IF('Each Gender - Gold'!BE83+'Each Gender - Silver'!BE83+'Each Gender - Bronze'!BE83 &gt; 0, 'Each Gender - Gold'!BE83*'Medal values'!$B$1+'Each Gender - Silver'!BE83*'Medal values'!$B$2+'Each Gender - Bronze'!BE83*'Medal values'!$B$3, "") + IF(AND(BE$1 = BD$1, BD$2 = "Mixed"), 0.5*BD83, 0) + IF(AND(BE$1 = BF$1, BF$2 = "Mixed"), 0.5*BF83, 0)</f>
        <v>0</v>
      </c>
      <c r="BF83" s="5">
        <f>IF('Each Gender - Gold'!BF83+'Each Gender - Silver'!BF83+'Each Gender - Bronze'!BF83 &gt; 0, 'Each Gender - Gold'!BF83*'Medal values'!$B$1+'Each Gender - Silver'!BF83*'Medal values'!$B$2+'Each Gender - Bronze'!BF83*'Medal values'!$B$3, "") + IF(AND(BF$1 = BE$1, BE$2 = "Mixed"), 0.5*BE83, 0) + IF(AND(BF$1 = BG$1, BG$2 = "Mixed"), 0.5*BG83, 0)</f>
        <v>0</v>
      </c>
      <c r="BG83" s="5">
        <f>IF('Each Gender - Gold'!BG83+'Each Gender - Silver'!BG83+'Each Gender - Bronze'!BG83 &gt; 0, 'Each Gender - Gold'!BG83*'Medal values'!$B$1+'Each Gender - Silver'!BG83*'Medal values'!$B$2+'Each Gender - Bronze'!BG83*'Medal values'!$B$3, "") + IF(AND(BG$1 = BF$1, BF$2 = "Mixed"), 0.5*BF83, 0) + IF(AND(BG$1 = BH$1, BH$2 = "Mixed"), 0.5*BH83, 0)</f>
        <v>0</v>
      </c>
      <c r="BH83" s="5">
        <f>IF('Each Gender - Gold'!BH83+'Each Gender - Silver'!BH83+'Each Gender - Bronze'!BH83 &gt; 0, 'Each Gender - Gold'!BH83*'Medal values'!$B$1+'Each Gender - Silver'!BH83*'Medal values'!$B$2+'Each Gender - Bronze'!BH83*'Medal values'!$B$3, "") + IF(AND(BH$1 = BG$1, BG$2 = "Mixed"), 0.5*BG83, 0) + IF(AND(BH$1 = BI$1, BI$2 = "Mixed"), 0.5*BI83, 0)</f>
        <v>0</v>
      </c>
      <c r="BI83" s="5">
        <f>IF('Each Gender - Gold'!BI83+'Each Gender - Silver'!BI83+'Each Gender - Bronze'!BI83 &gt; 0, 'Each Gender - Gold'!BI83*'Medal values'!$B$1+'Each Gender - Silver'!BI83*'Medal values'!$B$2+'Each Gender - Bronze'!BI83*'Medal values'!$B$3, "") + IF(AND(BI$1 = BH$1, BH$2 = "Mixed"), 0.5*BH83, 0) + IF(AND(BI$1 = BJ$1, BJ$2 = "Mixed"), 0.5*BJ83, 0)</f>
        <v>0</v>
      </c>
      <c r="BJ83" s="5">
        <f>IF('Each Gender - Gold'!BJ83+'Each Gender - Silver'!BJ83+'Each Gender - Bronze'!BJ83 &gt; 0, 'Each Gender - Gold'!BJ83*'Medal values'!$B$1+'Each Gender - Silver'!BJ83*'Medal values'!$B$2+'Each Gender - Bronze'!BJ83*'Medal values'!$B$3, "") + IF(AND(BJ$1 = BI$1, BI$2 = "Mixed"), 0.5*BI83, 0) + IF(AND(BJ$1 = BK$1, BK$2 = "Mixed"), 0.5*BK83, 0)</f>
        <v>0</v>
      </c>
      <c r="BK83" s="5">
        <f>IF('Each Gender - Gold'!BK83+'Each Gender - Silver'!BK83+'Each Gender - Bronze'!BK83 &gt; 0, 'Each Gender - Gold'!BK83*'Medal values'!$B$1+'Each Gender - Silver'!BK83*'Medal values'!$B$2+'Each Gender - Bronze'!BK83*'Medal values'!$B$3, "") + IF(AND(BK$1 = BJ$1, BJ$2 = "Mixed"), 0.5*BJ83, 0) + IF(AND(BK$1 = BL$1, BL$2 = "Mixed"), 0.5*BL83, 0)</f>
        <v>0</v>
      </c>
      <c r="BL83" s="5">
        <f>IF('Each Gender - Gold'!BL83+'Each Gender - Silver'!BL83+'Each Gender - Bronze'!BL83 &gt; 0, 'Each Gender - Gold'!BL83*'Medal values'!$B$1+'Each Gender - Silver'!BL83*'Medal values'!$B$2+'Each Gender - Bronze'!BL83*'Medal values'!$B$3, "") + IF(AND(BL$1 = BK$1, BK$2 = "Mixed"), 0.5*BK83, 0) + IF(AND(BL$1 = BM$1, BM$2 = "Mixed"), 0.5*BM83, 0)</f>
        <v>0</v>
      </c>
      <c r="BM83" s="5">
        <f>IF('Each Gender - Gold'!BM83+'Each Gender - Silver'!BM83+'Each Gender - Bronze'!BM83 &gt; 0, 'Each Gender - Gold'!BM83*'Medal values'!$B$1+'Each Gender - Silver'!BM83*'Medal values'!$B$2+'Each Gender - Bronze'!BM83*'Medal values'!$B$3, "") + IF(AND(BM$1 = BL$1, BL$2 = "Mixed"), 0.5*BL83, 0) + IF(AND(BM$1 = BN$1, BN$2 = "Mixed"), 0.5*BN83, 0)</f>
        <v>0</v>
      </c>
      <c r="BN83" s="5">
        <f>IF('Each Gender - Gold'!BN83+'Each Gender - Silver'!BN83+'Each Gender - Bronze'!BN83 &gt; 0, 'Each Gender - Gold'!BN83*'Medal values'!$B$1+'Each Gender - Silver'!BN83*'Medal values'!$B$2+'Each Gender - Bronze'!BN83*'Medal values'!$B$3, "") + IF(AND(BN$1 = BM$1, BM$2 = "Mixed"), 0.5*BM83, 0) + IF(AND(BN$1 = BO$1, BO$2 = "Mixed"), 0.5*BO83, 0)</f>
        <v>0</v>
      </c>
      <c r="BO83" s="5">
        <f>IF('Each Gender - Gold'!BO83+'Each Gender - Silver'!BO83+'Each Gender - Bronze'!BO83 &gt; 0, 'Each Gender - Gold'!BO83*'Medal values'!$B$1+'Each Gender - Silver'!BO83*'Medal values'!$B$2+'Each Gender - Bronze'!BO83*'Medal values'!$B$3, "") + IF(AND(BO$1 = BN$1, BN$2 = "Mixed"), 0.5*BN83, 0) + IF(AND(BO$1 = BP$1, BP$2 = "Mixed"), 0.5*BP83, 0)</f>
        <v>0</v>
      </c>
      <c r="BP83" s="5">
        <f>IF('Each Gender - Gold'!BP83+'Each Gender - Silver'!BP83+'Each Gender - Bronze'!BP83 &gt; 0, 'Each Gender - Gold'!BP83*'Medal values'!$B$1+'Each Gender - Silver'!BP83*'Medal values'!$B$2+'Each Gender - Bronze'!BP83*'Medal values'!$B$3, "") + IF(AND(BP$1 = BO$1, BO$2 = "Mixed"), 0.5*BO83, 0) + IF(AND(BP$1 = BQ$1, BQ$2 = "Mixed"), 0.5*BQ83, 0)</f>
        <v>0</v>
      </c>
      <c r="BQ83" s="5">
        <f>IF('Each Gender - Gold'!BQ83+'Each Gender - Silver'!BQ83+'Each Gender - Bronze'!BQ83 &gt; 0, 'Each Gender - Gold'!BQ83*'Medal values'!$B$1+'Each Gender - Silver'!BQ83*'Medal values'!$B$2+'Each Gender - Bronze'!BQ83*'Medal values'!$B$3, "") + IF(AND(BQ$1 = BP$1, BP$2 = "Mixed"), 0.5*BP83, 0) + IF(AND(BQ$1 = BR$1, BR$2 = "Mixed"), 0.5*BR83, 0)</f>
        <v>0</v>
      </c>
      <c r="BR83" s="5">
        <f>IF('Each Gender - Gold'!BR83+'Each Gender - Silver'!BR83+'Each Gender - Bronze'!BR83 &gt; 0, 'Each Gender - Gold'!BR83*'Medal values'!$B$1+'Each Gender - Silver'!BR83*'Medal values'!$B$2+'Each Gender - Bronze'!BR83*'Medal values'!$B$3, "") + IF(AND(BR$1 = BQ$1, BQ$2 = "Mixed"), 0.5*BQ83, 0) + IF(AND(BR$1 = BS$1, BS$2 = "Mixed"), 0.5*BS83, 0)</f>
        <v>4.001</v>
      </c>
      <c r="BS83" s="5">
        <f>IF('Each Gender - Gold'!BS83+'Each Gender - Silver'!BS83+'Each Gender - Bronze'!BS83 &gt; 0, 'Each Gender - Gold'!BS83*'Medal values'!$B$1+'Each Gender - Silver'!BS83*'Medal values'!$B$2+'Each Gender - Bronze'!BS83*'Medal values'!$B$3, "") + IF(AND(BS$1 = BR$1, BR$2 = "Mixed"), 0.5*BR83, 0) + IF(AND(BS$1 = BT$1, BT$2 = "Mixed"), 0.5*BT83, 0)</f>
        <v>0</v>
      </c>
      <c r="BT83" s="5">
        <f>IF('Each Gender - Gold'!BT83+'Each Gender - Silver'!BT83+'Each Gender - Bronze'!BT83 &gt; 0, 'Each Gender - Gold'!BT83*'Medal values'!$B$1+'Each Gender - Silver'!BT83*'Medal values'!$B$2+'Each Gender - Bronze'!BT83*'Medal values'!$B$3, "") + IF(AND(BT$1 = BS$1, BS$2 = "Mixed"), 0.5*BS83, 0) + IF(AND(BT$1 = BU$1, BU$2 = "Mixed"), 0.5*BU83, 0)</f>
        <v>0</v>
      </c>
      <c r="BU83" s="5">
        <f>IF('Each Gender - Gold'!BU83+'Each Gender - Silver'!BU83+'Each Gender - Bronze'!BU83 &gt; 0, 'Each Gender - Gold'!BU83*'Medal values'!$B$1+'Each Gender - Silver'!BU83*'Medal values'!$B$2+'Each Gender - Bronze'!BU83*'Medal values'!$B$3, "") + IF(AND(BU$1 = BT$1, BT$2 = "Mixed"), 0.5*BT83, 0) + IF(AND(BU$1 = BV$1, BV$2 = "Mixed"), 0.5*BV83, 0)</f>
        <v>0</v>
      </c>
      <c r="BV83" s="5">
        <f>IF('Each Gender - Gold'!BV83+'Each Gender - Silver'!BV83+'Each Gender - Bronze'!BV83 &gt; 0, 'Each Gender - Gold'!BV83*'Medal values'!$B$1+'Each Gender - Silver'!BV83*'Medal values'!$B$2+'Each Gender - Bronze'!BV83*'Medal values'!$B$3, "") + IF(AND(BV$1 = BU$1, BU$2 = "Mixed"), 0.5*BU83, 0) + IF(AND(BV$1 = BW$1, BW$2 = "Mixed"), 0.5*BW83, 0)</f>
        <v>0</v>
      </c>
      <c r="BW83" s="5">
        <f>IF('Each Gender - Gold'!BW83+'Each Gender - Silver'!BW83+'Each Gender - Bronze'!BW83 &gt; 0, 'Each Gender - Gold'!BW83*'Medal values'!$B$1+'Each Gender - Silver'!BW83*'Medal values'!$B$2+'Each Gender - Bronze'!BW83*'Medal values'!$B$3, "") + IF(AND(BW$1 = BV$1, BV$2 = "Mixed"), 0.5*BV83, 0) + IF(AND(BW$1 = BX$1, BX$2 = "Mixed"), 0.5*BX83, 0)</f>
        <v>0</v>
      </c>
      <c r="BX83" s="5">
        <f>IF('Each Gender - Gold'!BX83+'Each Gender - Silver'!BX83+'Each Gender - Bronze'!BX83 &gt; 0, 'Each Gender - Gold'!BX83*'Medal values'!$B$1+'Each Gender - Silver'!BX83*'Medal values'!$B$2+'Each Gender - Bronze'!BX83*'Medal values'!$B$3, "") + IF(AND(BX$1 = BW$1, BW$2 = "Mixed"), 0.5*BW83, 0) + IF(AND(BX$1 = BY$1, BY$2 = "Mixed"), 0.5*BY83, 0)</f>
        <v>0</v>
      </c>
      <c r="BY83" s="5">
        <f>IF('Each Gender - Gold'!BY83+'Each Gender - Silver'!BY83+'Each Gender - Bronze'!BY83 &gt; 0, 'Each Gender - Gold'!BY83*'Medal values'!$B$1+'Each Gender - Silver'!BY83*'Medal values'!$B$2+'Each Gender - Bronze'!BY83*'Medal values'!$B$3, "") + IF(AND(BY$1 = BX$1, BX$2 = "Mixed"), 0.5*BX83, 0) + IF(AND(BY$1 = BZ$1, BZ$2 = "Mixed"), 0.5*BZ83, 0)</f>
        <v>2</v>
      </c>
      <c r="BZ83" s="5">
        <f>IF('Each Gender - Gold'!BZ83+'Each Gender - Silver'!BZ83+'Each Gender - Bronze'!BZ83 &gt; 0, 'Each Gender - Gold'!BZ83*'Medal values'!$B$1+'Each Gender - Silver'!BZ83*'Medal values'!$B$2+'Each Gender - Bronze'!BZ83*'Medal values'!$B$3, "") + IF(AND(BZ$1 = BY$1, BY$2 = "Mixed"), 0.5*BY83, 0) + IF(AND(BZ$1 = CA$1, CA$2 = "Mixed"), 0.5*CA83, 0)</f>
        <v>0</v>
      </c>
      <c r="CA83" s="5">
        <f>IF('Each Gender - Gold'!CA83+'Each Gender - Silver'!CA83+'Each Gender - Bronze'!CA83 &gt; 0, 'Each Gender - Gold'!CA83*'Medal values'!$B$1+'Each Gender - Silver'!CA83*'Medal values'!$B$2+'Each Gender - Bronze'!CA83*'Medal values'!$B$3, "") + IF(AND(CA$1 = BZ$1, BZ$2 = "Mixed"), 0.5*BZ83, 0) + IF(AND(CA$1 = CB$1, CB$2 = "Mixed"), 0.5*CB83, 0)</f>
        <v>0</v>
      </c>
      <c r="CB83" s="5">
        <f>IF('Each Gender - Gold'!CB83+'Each Gender - Silver'!CB83+'Each Gender - Bronze'!CB83 &gt; 0, 'Each Gender - Gold'!CB83*'Medal values'!$B$1+'Each Gender - Silver'!CB83*'Medal values'!$B$2+'Each Gender - Bronze'!CB83*'Medal values'!$B$3, "") + IF(AND(CB$1 = CA$1, CA$2 = "Mixed"), 0.5*CA83, 0) + IF(AND(CB$1 = CC$1, CC$2 = "Mixed"), 0.5*CC83, 0)</f>
        <v>0</v>
      </c>
      <c r="CC83" s="5">
        <f>IF('Each Gender - Gold'!CC83+'Each Gender - Silver'!CC83+'Each Gender - Bronze'!CC83 &gt; 0, 'Each Gender - Gold'!CC83*'Medal values'!$B$1+'Each Gender - Silver'!CC83*'Medal values'!$B$2+'Each Gender - Bronze'!CC83*'Medal values'!$B$3, "") + IF(AND(CC$1 = CB$1, CB$2 = "Mixed"), 0.5*CB83, 0) + IF(AND(CC$1 = CD$1, CD$2 = "Mixed"), 0.5*CD83, 0)</f>
        <v>0</v>
      </c>
      <c r="CD83" s="5">
        <f>IF('Each Gender - Gold'!CD83+'Each Gender - Silver'!CD83+'Each Gender - Bronze'!CD83 &gt; 0, 'Each Gender - Gold'!CD83*'Medal values'!$B$1+'Each Gender - Silver'!CD83*'Medal values'!$B$2+'Each Gender - Bronze'!CD83*'Medal values'!$B$3, "") + IF(AND(CD$1 = CC$1, CC$2 = "Mixed"), 0.5*CC83, 0) + IF(AND(CD$1 = CE$1, CE$2 = "Mixed"), 0.5*CE83, 0)</f>
        <v>0</v>
      </c>
      <c r="CE83" s="5">
        <f>IF('Each Gender - Gold'!CE83+'Each Gender - Silver'!CE83+'Each Gender - Bronze'!CE83 &gt; 0, 'Each Gender - Gold'!CE83*'Medal values'!$B$1+'Each Gender - Silver'!CE83*'Medal values'!$B$2+'Each Gender - Bronze'!CE83*'Medal values'!$B$3, "") + IF(AND(CE$1 = CD$1, CD$2 = "Mixed"), 0.5*CD83, 0) + IF(AND(CE$1 = CF$1, CF$2 = "Mixed"), 0.5*CF83, 0)</f>
        <v>0</v>
      </c>
      <c r="CF83" s="5">
        <f>IF('Each Gender - Gold'!CF83+'Each Gender - Silver'!CF83+'Each Gender - Bronze'!CF83 &gt; 0, 'Each Gender - Gold'!CF83*'Medal values'!$B$1+'Each Gender - Silver'!CF83*'Medal values'!$B$2+'Each Gender - Bronze'!CF83*'Medal values'!$B$3, "") + IF(AND(CF$1 = CE$1, CE$2 = "Mixed"), 0.5*CE83, 0) + IF(AND(CF$1 = CG$1, CG$2 = "Mixed"), 0.5*CG83, 0)</f>
        <v>0</v>
      </c>
      <c r="CG83" s="5">
        <f>IF('Each Gender - Gold'!CG83+'Each Gender - Silver'!CG83+'Each Gender - Bronze'!CG83 &gt; 0, 'Each Gender - Gold'!CG83*'Medal values'!$B$1+'Each Gender - Silver'!CG83*'Medal values'!$B$2+'Each Gender - Bronze'!CG83*'Medal values'!$B$3, "") + IF(AND(CG$1 = CF$1, CF$2 = "Mixed"), 0.5*CF83, 0) + IF(AND(CG$1 = CH$1, CH$2 = "Mixed"), 0.5*CH83, 0)</f>
        <v>0</v>
      </c>
      <c r="CH83" s="5">
        <f>IF('Each Gender - Gold'!CH83+'Each Gender - Silver'!CH83+'Each Gender - Bronze'!CH83 &gt; 0, 'Each Gender - Gold'!CH83*'Medal values'!$B$1+'Each Gender - Silver'!CH83*'Medal values'!$B$2+'Each Gender - Bronze'!CH83*'Medal values'!$B$3, "") + IF(AND(CH$1 = CG$1, CG$2 = "Mixed"), 0.5*CG83, 0) + IF(AND(CH$1 = CI$1, CI$2 = "Mixed"), 0.5*CI83, 0)</f>
        <v>0</v>
      </c>
      <c r="CI83" s="5">
        <f>IF('Each Gender - Gold'!CI83+'Each Gender - Silver'!CI83+'Each Gender - Bronze'!CI83 &gt; 0, 'Each Gender - Gold'!CI83*'Medal values'!$B$1+'Each Gender - Silver'!CI83*'Medal values'!$B$2+'Each Gender - Bronze'!CI83*'Medal values'!$B$3, "") + IF(AND(CI$1 = CH$1, CH$2 = "Mixed"), 0.5*CH83, 0) + IF(AND(CI$1 = CJ$1, CJ$2 = "Mixed"), 0.5*CJ83, 0)</f>
        <v>5.001001</v>
      </c>
      <c r="CJ83" s="5">
        <f>IF('Each Gender - Gold'!CJ83+'Each Gender - Silver'!CJ83+'Each Gender - Bronze'!CJ83 &gt; 0, 'Each Gender - Gold'!CJ83*'Medal values'!$B$1+'Each Gender - Silver'!CJ83*'Medal values'!$B$2+'Each Gender - Bronze'!CJ83*'Medal values'!$B$3, "") + IF(AND(CJ$1 = CI$1, CI$2 = "Mixed"), 0.5*CI83, 0) + IF(AND(CJ$1 = CK$1, CK$2 = "Mixed"), 0.5*CK83, 0)</f>
        <v>0</v>
      </c>
      <c r="CK83" s="5">
        <f>IF('Each Gender - Gold'!CK83+'Each Gender - Silver'!CK83+'Each Gender - Bronze'!CK83 &gt; 0, 'Each Gender - Gold'!CK83*'Medal values'!$B$1+'Each Gender - Silver'!CK83*'Medal values'!$B$2+'Each Gender - Bronze'!CK83*'Medal values'!$B$3, "") + IF(AND(CK$1 = CJ$1, CJ$2 = "Mixed"), 0.5*CJ83, 0) + IF(AND(CK$1 = CL$1, CL$2 = "Mixed"), 0.5*CL83, 0)</f>
        <v>0</v>
      </c>
      <c r="CL83" s="5">
        <f>IF('Each Gender - Gold'!CL83+'Each Gender - Silver'!CL83+'Each Gender - Bronze'!CL83 &gt; 0, 'Each Gender - Gold'!CL83*'Medal values'!$B$1+'Each Gender - Silver'!CL83*'Medal values'!$B$2+'Each Gender - Bronze'!CL83*'Medal values'!$B$3, "") + IF(AND(CL$1 = CK$1, CK$2 = "Mixed"), 0.5*CK83, 0) + IF(AND(CL$1 = CM$1, CM$2 = "Mixed"), 0.5*CM83, 0)</f>
        <v>0</v>
      </c>
      <c r="CM83" s="5">
        <f>IF('Each Gender - Gold'!CM83+'Each Gender - Silver'!CM83+'Each Gender - Bronze'!CM83 &gt; 0, 'Each Gender - Gold'!CM83*'Medal values'!$B$1+'Each Gender - Silver'!CM83*'Medal values'!$B$2+'Each Gender - Bronze'!CM83*'Medal values'!$B$3, "") + IF(AND(CM$1 = CL$1, CL$2 = "Mixed"), 0.5*CL83, 0) + IF(AND(CM$1 = CN$1, CN$2 = "Mixed"), 0.5*CN83, 0)</f>
        <v>0</v>
      </c>
      <c r="CN83" s="5">
        <f>IF('Each Gender - Gold'!CN83+'Each Gender - Silver'!CN83+'Each Gender - Bronze'!CN83 &gt; 0, 'Each Gender - Gold'!CN83*'Medal values'!$B$1+'Each Gender - Silver'!CN83*'Medal values'!$B$2+'Each Gender - Bronze'!CN83*'Medal values'!$B$3, "") + IF(AND(CN$1 = CM$1, CM$2 = "Mixed"), 0.5*CM83, 0) + IF(AND(CN$1 = CO$1, CO$2 = "Mixed"), 0.5*CO83, 0)</f>
        <v>0</v>
      </c>
      <c r="CO83" s="5">
        <f>IF('Each Gender - Gold'!CO83+'Each Gender - Silver'!CO83+'Each Gender - Bronze'!CO83 &gt; 0, 'Each Gender - Gold'!CO83*'Medal values'!$B$1+'Each Gender - Silver'!CO83*'Medal values'!$B$2+'Each Gender - Bronze'!CO83*'Medal values'!$B$3, "") + IF(AND(CO$1 = CN$1, CN$2 = "Mixed"), 0.5*CN83, 0) + IF(AND(CO$1 = CP$1, CP$2 = "Mixed"), 0.5*CP83, 0)</f>
        <v>0</v>
      </c>
      <c r="CP83" s="5">
        <f>IF('Each Gender - Gold'!CP83+'Each Gender - Silver'!CP83+'Each Gender - Bronze'!CP83 &gt; 0, 'Each Gender - Gold'!CP83*'Medal values'!$B$1+'Each Gender - Silver'!CP83*'Medal values'!$B$2+'Each Gender - Bronze'!CP83*'Medal values'!$B$3, "") + IF(AND(CP$1 = CO$1, CO$2 = "Mixed"), 0.5*CO83, 0) + IF(AND(CP$1 = CQ$1, CQ$2 = "Mixed"), 0.5*CQ83, 0)</f>
        <v>0</v>
      </c>
      <c r="CQ83" s="5">
        <f>IF('Each Gender - Gold'!CQ83+'Each Gender - Silver'!CQ83+'Each Gender - Bronze'!CQ83 &gt; 0, 'Each Gender - Gold'!CQ83*'Medal values'!$B$1+'Each Gender - Silver'!CQ83*'Medal values'!$B$2+'Each Gender - Bronze'!CQ83*'Medal values'!$B$3, "") + IF(AND(CQ$1 = CP$1, CP$2 = "Mixed"), 0.5*CP83, 0) + IF(AND(CQ$1 = CR$1, CR$2 = "Mixed"), 0.5*CR83, 0)</f>
        <v>0</v>
      </c>
      <c r="CR83" s="5">
        <f>IF('Each Gender - Gold'!CR83+'Each Gender - Silver'!CR83+'Each Gender - Bronze'!CR83 &gt; 0, 'Each Gender - Gold'!CR83*'Medal values'!$B$1+'Each Gender - Silver'!CR83*'Medal values'!$B$2+'Each Gender - Bronze'!CR83*'Medal values'!$B$3, "") + IF(AND(CR$1 = CQ$1, CQ$2 = "Mixed"), 0.5*CQ83, 0) + IF(AND(CR$1 = CS$1, CS$2 = "Mixed"), 0.5*CS83, 0)</f>
        <v>0</v>
      </c>
      <c r="CS83" s="5">
        <f>IF('Each Gender - Gold'!CS83+'Each Gender - Silver'!CS83+'Each Gender - Bronze'!CS83 &gt; 0, 'Each Gender - Gold'!CS83*'Medal values'!$B$1+'Each Gender - Silver'!CS83*'Medal values'!$B$2+'Each Gender - Bronze'!CS83*'Medal values'!$B$3, "") + IF(AND(CS$1 = CR$1, CR$2 = "Mixed"), 0.5*CR83, 0) + IF(AND(CS$1 = CT$1, CT$2 = "Mixed"), 0.5*CT83, 0)</f>
        <v>0</v>
      </c>
      <c r="CT83" s="5">
        <f>IF('Each Gender - Gold'!CT83+'Each Gender - Silver'!CT83+'Each Gender - Bronze'!CT83 &gt; 0, 'Each Gender - Gold'!CT83*'Medal values'!$B$1+'Each Gender - Silver'!CT83*'Medal values'!$B$2+'Each Gender - Bronze'!CT83*'Medal values'!$B$3, "") + IF(AND(CT$1 = CS$1, CS$2 = "Mixed"), 0.5*CS83, 0) + IF(AND(CT$1 = CU$1, CU$2 = "Mixed"), 0.5*CU83, 0)</f>
        <v>0</v>
      </c>
      <c r="CU83" s="5">
        <f>IF('Each Gender - Gold'!CU83+'Each Gender - Silver'!CU83+'Each Gender - Bronze'!CU83 &gt; 0, 'Each Gender - Gold'!CU83*'Medal values'!$B$1+'Each Gender - Silver'!CU83*'Medal values'!$B$2+'Each Gender - Bronze'!CU83*'Medal values'!$B$3, "") + IF(AND(CU$1 = CT$1, CT$2 = "Mixed"), 0.5*CT83, 0) + IF(AND(CU$1 = CV$1, CV$2 = "Mixed"), 0.5*CV83, 0)</f>
        <v>0</v>
      </c>
      <c r="CV83" s="5">
        <f>IF('Each Gender - Gold'!CV83+'Each Gender - Silver'!CV83+'Each Gender - Bronze'!CV83 &gt; 0, 'Each Gender - Gold'!CV83*'Medal values'!$B$1+'Each Gender - Silver'!CV83*'Medal values'!$B$2+'Each Gender - Bronze'!CV83*'Medal values'!$B$3, "") + IF(AND(CV$1 = CU$1, CU$2 = "Mixed"), 0.5*CU83, 0) + IF(AND(CV$1 = CW$1, CW$2 = "Mixed"), 0.5*CW83, 0)</f>
        <v>0</v>
      </c>
      <c r="CW83" s="5">
        <f t="shared" ref="CW83:CX83" si="81">SUMIF($B$2:$CV$2,CW$2, $B83:$CV83)</f>
        <v>4.000001</v>
      </c>
      <c r="CX83" s="5">
        <f t="shared" si="81"/>
        <v>19.003003</v>
      </c>
    </row>
    <row r="84">
      <c r="A84" s="5" t="str">
        <f>Countries!A82</f>
        <v>SVK</v>
      </c>
      <c r="B84" s="5">
        <f>IF('Each Gender - Gold'!B84+'Each Gender - Silver'!B84+'Each Gender - Bronze'!B84 &gt; 0, 'Each Gender - Gold'!B84*'Medal values'!$B$1+'Each Gender - Silver'!B84*'Medal values'!$B$2+'Each Gender - Bronze'!B84*'Medal values'!$B$3, "") + IF(AND(B$1 = A$1, A$2 = "Mixed"), 0.5*A84, 0) + IF(AND(B$1 = C$1, C$2 = "Mixed"), 0.5*C84, 0)</f>
        <v>0</v>
      </c>
      <c r="C84" s="5">
        <f>IF('Each Gender - Gold'!C84+'Each Gender - Silver'!C84+'Each Gender - Bronze'!C84 &gt; 0, 'Each Gender - Gold'!C84*'Medal values'!$B$1+'Each Gender - Silver'!C84*'Medal values'!$B$2+'Each Gender - Bronze'!C84*'Medal values'!$B$3, "") + IF(AND(C$1 = B$1, B$2 = "Mixed"), 0.5*B84, 0) + IF(AND(C$1 = D$1, D$2 = "Mixed"), 0.5*D84, 0)</f>
        <v>0</v>
      </c>
      <c r="D84" s="5">
        <f>IF('Each Gender - Gold'!D84+'Each Gender - Silver'!D84+'Each Gender - Bronze'!D84 &gt; 0, 'Each Gender - Gold'!D84*'Medal values'!$B$1+'Each Gender - Silver'!D84*'Medal values'!$B$2+'Each Gender - Bronze'!D84*'Medal values'!$B$3, "") + IF(AND(D$1 = C$1, C$2 = "Mixed"), 0.5*C84, 0) + IF(AND(D$1 = E$1, E$2 = "Mixed"), 0.5*E84, 0)</f>
        <v>0</v>
      </c>
      <c r="E84" s="5">
        <f>IF('Each Gender - Gold'!E84+'Each Gender - Silver'!E84+'Each Gender - Bronze'!E84 &gt; 0, 'Each Gender - Gold'!E84*'Medal values'!$B$1+'Each Gender - Silver'!E84*'Medal values'!$B$2+'Each Gender - Bronze'!E84*'Medal values'!$B$3, "") + IF(AND(E$1 = D$1, D$2 = "Mixed"), 0.5*D84, 0) + IF(AND(E$1 = F$1, F$2 = "Mixed"), 0.5*F84, 0)</f>
        <v>0</v>
      </c>
      <c r="F84" s="5">
        <f>IF('Each Gender - Gold'!F84+'Each Gender - Silver'!F84+'Each Gender - Bronze'!F84 &gt; 0, 'Each Gender - Gold'!F84*'Medal values'!$B$1+'Each Gender - Silver'!F84*'Medal values'!$B$2+'Each Gender - Bronze'!F84*'Medal values'!$B$3, "") + IF(AND(F$1 = E$1, E$2 = "Mixed"), 0.5*E84, 0) + IF(AND(F$1 = G$1, G$2 = "Mixed"), 0.5*G84, 0)</f>
        <v>0</v>
      </c>
      <c r="G84" s="5">
        <f>IF('Each Gender - Gold'!G84+'Each Gender - Silver'!G84+'Each Gender - Bronze'!G84 &gt; 0, 'Each Gender - Gold'!G84*'Medal values'!$B$1+'Each Gender - Silver'!G84*'Medal values'!$B$2+'Each Gender - Bronze'!G84*'Medal values'!$B$3, "") + IF(AND(G$1 = F$1, F$2 = "Mixed"), 0.5*F84, 0) + IF(AND(G$1 = H$1, H$2 = "Mixed"), 0.5*H84, 0)</f>
        <v>0</v>
      </c>
      <c r="H84" s="5">
        <f>IF('Each Gender - Gold'!H84+'Each Gender - Silver'!H84+'Each Gender - Bronze'!H84 &gt; 0, 'Each Gender - Gold'!H84*'Medal values'!$B$1+'Each Gender - Silver'!H84*'Medal values'!$B$2+'Each Gender - Bronze'!H84*'Medal values'!$B$3, "") + IF(AND(H$1 = G$1, G$2 = "Mixed"), 0.5*G84, 0) + IF(AND(H$1 = I$1, I$2 = "Mixed"), 0.5*I84, 0)</f>
        <v>0</v>
      </c>
      <c r="I84" s="5">
        <f>IF('Each Gender - Gold'!I84+'Each Gender - Silver'!I84+'Each Gender - Bronze'!I84 &gt; 0, 'Each Gender - Gold'!I84*'Medal values'!$B$1+'Each Gender - Silver'!I84*'Medal values'!$B$2+'Each Gender - Bronze'!I84*'Medal values'!$B$3, "") + IF(AND(I$1 = H$1, H$2 = "Mixed"), 0.5*H84, 0) + IF(AND(I$1 = J$1, J$2 = "Mixed"), 0.5*J84, 0)</f>
        <v>0</v>
      </c>
      <c r="J84" s="5">
        <f>IF('Each Gender - Gold'!J84+'Each Gender - Silver'!J84+'Each Gender - Bronze'!J84 &gt; 0, 'Each Gender - Gold'!J84*'Medal values'!$B$1+'Each Gender - Silver'!J84*'Medal values'!$B$2+'Each Gender - Bronze'!J84*'Medal values'!$B$3, "") + IF(AND(J$1 = I$1, I$2 = "Mixed"), 0.5*I84, 0) + IF(AND(J$1 = K$1, K$2 = "Mixed"), 0.5*K84, 0)</f>
        <v>0</v>
      </c>
      <c r="K84" s="5">
        <f>IF('Each Gender - Gold'!K84+'Each Gender - Silver'!K84+'Each Gender - Bronze'!K84 &gt; 0, 'Each Gender - Gold'!K84*'Medal values'!$B$1+'Each Gender - Silver'!K84*'Medal values'!$B$2+'Each Gender - Bronze'!K84*'Medal values'!$B$3, "") + IF(AND(K$1 = J$1, J$2 = "Mixed"), 0.5*J84, 0) + IF(AND(K$1 = L$1, L$2 = "Mixed"), 0.5*L84, 0)</f>
        <v>0</v>
      </c>
      <c r="L84" s="5">
        <f>IF('Each Gender - Gold'!L84+'Each Gender - Silver'!L84+'Each Gender - Bronze'!L84 &gt; 0, 'Each Gender - Gold'!L84*'Medal values'!$B$1+'Each Gender - Silver'!L84*'Medal values'!$B$2+'Each Gender - Bronze'!L84*'Medal values'!$B$3, "") + IF(AND(L$1 = K$1, K$2 = "Mixed"), 0.5*K84, 0) + IF(AND(L$1 = M$1, M$2 = "Mixed"), 0.5*M84, 0)</f>
        <v>0</v>
      </c>
      <c r="M84" s="5">
        <f>IF('Each Gender - Gold'!M84+'Each Gender - Silver'!M84+'Each Gender - Bronze'!M84 &gt; 0, 'Each Gender - Gold'!M84*'Medal values'!$B$1+'Each Gender - Silver'!M84*'Medal values'!$B$2+'Each Gender - Bronze'!M84*'Medal values'!$B$3, "") + IF(AND(M$1 = L$1, L$2 = "Mixed"), 0.5*L84, 0) + IF(AND(M$1 = N$1, N$2 = "Mixed"), 0.5*N84, 0)</f>
        <v>0</v>
      </c>
      <c r="N84" s="5">
        <f>IF('Each Gender - Gold'!N84+'Each Gender - Silver'!N84+'Each Gender - Bronze'!N84 &gt; 0, 'Each Gender - Gold'!N84*'Medal values'!$B$1+'Each Gender - Silver'!N84*'Medal values'!$B$2+'Each Gender - Bronze'!N84*'Medal values'!$B$3, "") + IF(AND(N$1 = M$1, M$2 = "Mixed"), 0.5*M84, 0) + IF(AND(N$1 = O$1, O$2 = "Mixed"), 0.5*O84, 0)</f>
        <v>0</v>
      </c>
      <c r="O84" s="5">
        <f>IF('Each Gender - Gold'!O84+'Each Gender - Silver'!O84+'Each Gender - Bronze'!O84 &gt; 0, 'Each Gender - Gold'!O84*'Medal values'!$B$1+'Each Gender - Silver'!O84*'Medal values'!$B$2+'Each Gender - Bronze'!O84*'Medal values'!$B$3, "") + IF(AND(O$1 = N$1, N$2 = "Mixed"), 0.5*N84, 0) + IF(AND(O$1 = P$1, P$2 = "Mixed"), 0.5*P84, 0)</f>
        <v>0</v>
      </c>
      <c r="P84" s="5">
        <f>IF('Each Gender - Gold'!P84+'Each Gender - Silver'!P84+'Each Gender - Bronze'!P84 &gt; 0, 'Each Gender - Gold'!P84*'Medal values'!$B$1+'Each Gender - Silver'!P84*'Medal values'!$B$2+'Each Gender - Bronze'!P84*'Medal values'!$B$3, "") + IF(AND(P$1 = O$1, O$2 = "Mixed"), 0.5*O84, 0) + IF(AND(P$1 = Q$1, Q$2 = "Mixed"), 0.5*Q84, 0)</f>
        <v>0</v>
      </c>
      <c r="Q84" s="5">
        <f>IF('Each Gender - Gold'!Q84+'Each Gender - Silver'!Q84+'Each Gender - Bronze'!Q84 &gt; 0, 'Each Gender - Gold'!Q84*'Medal values'!$B$1+'Each Gender - Silver'!Q84*'Medal values'!$B$2+'Each Gender - Bronze'!Q84*'Medal values'!$B$3, "") + IF(AND(Q$1 = P$1, P$2 = "Mixed"), 0.5*P84, 0) + IF(AND(Q$1 = R$1, R$2 = "Mixed"), 0.5*R84, 0)</f>
        <v>0</v>
      </c>
      <c r="R84" s="5">
        <f>IF('Each Gender - Gold'!R84+'Each Gender - Silver'!R84+'Each Gender - Bronze'!R84 &gt; 0, 'Each Gender - Gold'!R84*'Medal values'!$B$1+'Each Gender - Silver'!R84*'Medal values'!$B$2+'Each Gender - Bronze'!R84*'Medal values'!$B$3, "") + IF(AND(R$1 = Q$1, Q$2 = "Mixed"), 0.5*Q84, 0) + IF(AND(R$1 = S$1, S$2 = "Mixed"), 0.5*S84, 0)</f>
        <v>0</v>
      </c>
      <c r="S84" s="5">
        <f>IF('Each Gender - Gold'!S84+'Each Gender - Silver'!S84+'Each Gender - Bronze'!S84 &gt; 0, 'Each Gender - Gold'!S84*'Medal values'!$B$1+'Each Gender - Silver'!S84*'Medal values'!$B$2+'Each Gender - Bronze'!S84*'Medal values'!$B$3, "") + IF(AND(S$1 = R$1, R$2 = "Mixed"), 0.5*R84, 0) + IF(AND(S$1 = T$1, T$2 = "Mixed"), 0.5*T84, 0)</f>
        <v>0</v>
      </c>
      <c r="T84" s="5">
        <f>IF('Each Gender - Gold'!T84+'Each Gender - Silver'!T84+'Each Gender - Bronze'!T84 &gt; 0, 'Each Gender - Gold'!T84*'Medal values'!$B$1+'Each Gender - Silver'!T84*'Medal values'!$B$2+'Each Gender - Bronze'!T84*'Medal values'!$B$3, "") + IF(AND(T$1 = S$1, S$2 = "Mixed"), 0.5*S84, 0) + IF(AND(T$1 = U$1, U$2 = "Mixed"), 0.5*U84, 0)</f>
        <v>0</v>
      </c>
      <c r="U84" s="5">
        <f>IF('Each Gender - Gold'!U84+'Each Gender - Silver'!U84+'Each Gender - Bronze'!U84 &gt; 0, 'Each Gender - Gold'!U84*'Medal values'!$B$1+'Each Gender - Silver'!U84*'Medal values'!$B$2+'Each Gender - Bronze'!U84*'Medal values'!$B$3, "") + IF(AND(U$1 = T$1, T$2 = "Mixed"), 0.5*T84, 0) + IF(AND(U$1 = V$1, V$2 = "Mixed"), 0.5*V84, 0)</f>
        <v>0</v>
      </c>
      <c r="V84" s="5">
        <f>IF('Each Gender - Gold'!V84+'Each Gender - Silver'!V84+'Each Gender - Bronze'!V84 &gt; 0, 'Each Gender - Gold'!V84*'Medal values'!$B$1+'Each Gender - Silver'!V84*'Medal values'!$B$2+'Each Gender - Bronze'!V84*'Medal values'!$B$3, "") + IF(AND(V$1 = U$1, U$2 = "Mixed"), 0.5*U84, 0) + IF(AND(V$1 = W$1, W$2 = "Mixed"), 0.5*W84, 0)</f>
        <v>0</v>
      </c>
      <c r="W84" s="5">
        <f>IF('Each Gender - Gold'!W84+'Each Gender - Silver'!W84+'Each Gender - Bronze'!W84 &gt; 0, 'Each Gender - Gold'!W84*'Medal values'!$B$1+'Each Gender - Silver'!W84*'Medal values'!$B$2+'Each Gender - Bronze'!W84*'Medal values'!$B$3, "") + IF(AND(W$1 = V$1, V$2 = "Mixed"), 0.5*V84, 0) + IF(AND(W$1 = X$1, X$2 = "Mixed"), 0.5*X84, 0)</f>
        <v>0</v>
      </c>
      <c r="X84" s="5">
        <f>IF('Each Gender - Gold'!X84+'Each Gender - Silver'!X84+'Each Gender - Bronze'!X84 &gt; 0, 'Each Gender - Gold'!X84*'Medal values'!$B$1+'Each Gender - Silver'!X84*'Medal values'!$B$2+'Each Gender - Bronze'!X84*'Medal values'!$B$3, "") + IF(AND(X$1 = W$1, W$2 = "Mixed"), 0.5*W84, 0) + IF(AND(X$1 = Y$1, Y$2 = "Mixed"), 0.5*Y84, 0)</f>
        <v>2.000001</v>
      </c>
      <c r="Y84" s="5">
        <f>IF('Each Gender - Gold'!Y84+'Each Gender - Silver'!Y84+'Each Gender - Bronze'!Y84 &gt; 0, 'Each Gender - Gold'!Y84*'Medal values'!$B$1+'Each Gender - Silver'!Y84*'Medal values'!$B$2+'Each Gender - Bronze'!Y84*'Medal values'!$B$3, "") + IF(AND(Y$1 = X$1, X$2 = "Mixed"), 0.5*X84, 0) + IF(AND(Y$1 = Z$1, Z$2 = "Mixed"), 0.5*Z84, 0)</f>
        <v>0</v>
      </c>
      <c r="Z84" s="5">
        <f>IF('Each Gender - Gold'!Z84+'Each Gender - Silver'!Z84+'Each Gender - Bronze'!Z84 &gt; 0, 'Each Gender - Gold'!Z84*'Medal values'!$B$1+'Each Gender - Silver'!Z84*'Medal values'!$B$2+'Each Gender - Bronze'!Z84*'Medal values'!$B$3, "") + IF(AND(Z$1 = Y$1, Y$2 = "Mixed"), 0.5*Y84, 0) + IF(AND(Z$1 = AA$1, AA$2 = "Mixed"), 0.5*AA84, 0)</f>
        <v>1</v>
      </c>
      <c r="AA84" s="5">
        <f>IF('Each Gender - Gold'!AA84+'Each Gender - Silver'!AA84+'Each Gender - Bronze'!AA84 &gt; 0, 'Each Gender - Gold'!AA84*'Medal values'!$B$1+'Each Gender - Silver'!AA84*'Medal values'!$B$2+'Each Gender - Bronze'!AA84*'Medal values'!$B$3, "") + IF(AND(AA$1 = Z$1, Z$2 = "Mixed"), 0.5*Z84, 0) + IF(AND(AA$1 = AB$1, AB$2 = "Mixed"), 0.5*AB84, 0)</f>
        <v>0</v>
      </c>
      <c r="AB84" s="5">
        <f>IF('Each Gender - Gold'!AB84+'Each Gender - Silver'!AB84+'Each Gender - Bronze'!AB84 &gt; 0, 'Each Gender - Gold'!AB84*'Medal values'!$B$1+'Each Gender - Silver'!AB84*'Medal values'!$B$2+'Each Gender - Bronze'!AB84*'Medal values'!$B$3, "") + IF(AND(AB$1 = AA$1, AA$2 = "Mixed"), 0.5*AA84, 0) + IF(AND(AB$1 = AC$1, AC$2 = "Mixed"), 0.5*AC84, 0)</f>
        <v>0</v>
      </c>
      <c r="AC84" s="5">
        <f>IF('Each Gender - Gold'!AC84+'Each Gender - Silver'!AC84+'Each Gender - Bronze'!AC84 &gt; 0, 'Each Gender - Gold'!AC84*'Medal values'!$B$1+'Each Gender - Silver'!AC84*'Medal values'!$B$2+'Each Gender - Bronze'!AC84*'Medal values'!$B$3, "") + IF(AND(AC$1 = AB$1, AB$2 = "Mixed"), 0.5*AB84, 0) + IF(AND(AC$1 = AD$1, AD$2 = "Mixed"), 0.5*AD84, 0)</f>
        <v>0</v>
      </c>
      <c r="AD84" s="5">
        <f>IF('Each Gender - Gold'!AD84+'Each Gender - Silver'!AD84+'Each Gender - Bronze'!AD84 &gt; 0, 'Each Gender - Gold'!AD84*'Medal values'!$B$1+'Each Gender - Silver'!AD84*'Medal values'!$B$2+'Each Gender - Bronze'!AD84*'Medal values'!$B$3, "") + IF(AND(AD$1 = AC$1, AC$2 = "Mixed"), 0.5*AC84, 0) + IF(AND(AD$1 = AE$1, AE$2 = "Mixed"), 0.5*AE84, 0)</f>
        <v>0</v>
      </c>
      <c r="AE84" s="5">
        <f>IF('Each Gender - Gold'!AE84+'Each Gender - Silver'!AE84+'Each Gender - Bronze'!AE84 &gt; 0, 'Each Gender - Gold'!AE84*'Medal values'!$B$1+'Each Gender - Silver'!AE84*'Medal values'!$B$2+'Each Gender - Bronze'!AE84*'Medal values'!$B$3, "") + IF(AND(AE$1 = AD$1, AD$2 = "Mixed"), 0.5*AD84, 0) + IF(AND(AE$1 = AF$1, AF$2 = "Mixed"), 0.5*AF84, 0)</f>
        <v>0</v>
      </c>
      <c r="AF84" s="5">
        <f>IF('Each Gender - Gold'!AF84+'Each Gender - Silver'!AF84+'Each Gender - Bronze'!AF84 &gt; 0, 'Each Gender - Gold'!AF84*'Medal values'!$B$1+'Each Gender - Silver'!AF84*'Medal values'!$B$2+'Each Gender - Bronze'!AF84*'Medal values'!$B$3, "") + IF(AND(AF$1 = AE$1, AE$2 = "Mixed"), 0.5*AE84, 0) + IF(AND(AF$1 = AG$1, AG$2 = "Mixed"), 0.5*AG84, 0)</f>
        <v>0</v>
      </c>
      <c r="AG84" s="5">
        <f>IF('Each Gender - Gold'!AG84+'Each Gender - Silver'!AG84+'Each Gender - Bronze'!AG84 &gt; 0, 'Each Gender - Gold'!AG84*'Medal values'!$B$1+'Each Gender - Silver'!AG84*'Medal values'!$B$2+'Each Gender - Bronze'!AG84*'Medal values'!$B$3, "") + IF(AND(AG$1 = AF$1, AF$2 = "Mixed"), 0.5*AF84, 0) + IF(AND(AG$1 = AH$1, AH$2 = "Mixed"), 0.5*AH84, 0)</f>
        <v>0</v>
      </c>
      <c r="AH84" s="5">
        <f>IF('Each Gender - Gold'!AH84+'Each Gender - Silver'!AH84+'Each Gender - Bronze'!AH84 &gt; 0, 'Each Gender - Gold'!AH84*'Medal values'!$B$1+'Each Gender - Silver'!AH84*'Medal values'!$B$2+'Each Gender - Bronze'!AH84*'Medal values'!$B$3, "") + IF(AND(AH$1 = AG$1, AG$2 = "Mixed"), 0.5*AG84, 0) + IF(AND(AH$1 = AI$1, AI$2 = "Mixed"), 0.5*AI84, 0)</f>
        <v>0</v>
      </c>
      <c r="AI84" s="5">
        <f>IF('Each Gender - Gold'!AI84+'Each Gender - Silver'!AI84+'Each Gender - Bronze'!AI84 &gt; 0, 'Each Gender - Gold'!AI84*'Medal values'!$B$1+'Each Gender - Silver'!AI84*'Medal values'!$B$2+'Each Gender - Bronze'!AI84*'Medal values'!$B$3, "") + IF(AND(AI$1 = AH$1, AH$2 = "Mixed"), 0.5*AH84, 0) + IF(AND(AI$1 = AJ$1, AJ$2 = "Mixed"), 0.5*AJ84, 0)</f>
        <v>0</v>
      </c>
      <c r="AJ84" s="5">
        <f>IF('Each Gender - Gold'!AJ84+'Each Gender - Silver'!AJ84+'Each Gender - Bronze'!AJ84 &gt; 0, 'Each Gender - Gold'!AJ84*'Medal values'!$B$1+'Each Gender - Silver'!AJ84*'Medal values'!$B$2+'Each Gender - Bronze'!AJ84*'Medal values'!$B$3, "") + IF(AND(AJ$1 = AI$1, AI$2 = "Mixed"), 0.5*AI84, 0) + IF(AND(AJ$1 = AK$1, AK$2 = "Mixed"), 0.5*AK84, 0)</f>
        <v>0</v>
      </c>
      <c r="AK84" s="5">
        <f>IF('Each Gender - Gold'!AK84+'Each Gender - Silver'!AK84+'Each Gender - Bronze'!AK84 &gt; 0, 'Each Gender - Gold'!AK84*'Medal values'!$B$1+'Each Gender - Silver'!AK84*'Medal values'!$B$2+'Each Gender - Bronze'!AK84*'Medal values'!$B$3, "") + IF(AND(AK$1 = AJ$1, AJ$2 = "Mixed"), 0.5*AJ84, 0) + IF(AND(AK$1 = AL$1, AL$2 = "Mixed"), 0.5*AL84, 0)</f>
        <v>0</v>
      </c>
      <c r="AL84" s="5">
        <f>IF('Each Gender - Gold'!AL84+'Each Gender - Silver'!AL84+'Each Gender - Bronze'!AL84 &gt; 0, 'Each Gender - Gold'!AL84*'Medal values'!$B$1+'Each Gender - Silver'!AL84*'Medal values'!$B$2+'Each Gender - Bronze'!AL84*'Medal values'!$B$3, "") + IF(AND(AL$1 = AK$1, AK$2 = "Mixed"), 0.5*AK84, 0) + IF(AND(AL$1 = AM$1, AM$2 = "Mixed"), 0.5*AM84, 0)</f>
        <v>0</v>
      </c>
      <c r="AM84" s="5">
        <f>IF('Each Gender - Gold'!AM84+'Each Gender - Silver'!AM84+'Each Gender - Bronze'!AM84 &gt; 0, 'Each Gender - Gold'!AM84*'Medal values'!$B$1+'Each Gender - Silver'!AM84*'Medal values'!$B$2+'Each Gender - Bronze'!AM84*'Medal values'!$B$3, "") + IF(AND(AM$1 = AL$1, AL$2 = "Mixed"), 0.5*AL84, 0) + IF(AND(AM$1 = AN$1, AN$2 = "Mixed"), 0.5*AN84, 0)</f>
        <v>0</v>
      </c>
      <c r="AN84" s="5">
        <f>IF('Each Gender - Gold'!AN84+'Each Gender - Silver'!AN84+'Each Gender - Bronze'!AN84 &gt; 0, 'Each Gender - Gold'!AN84*'Medal values'!$B$1+'Each Gender - Silver'!AN84*'Medal values'!$B$2+'Each Gender - Bronze'!AN84*'Medal values'!$B$3, "") + IF(AND(AN$1 = AM$1, AM$2 = "Mixed"), 0.5*AM84, 0) + IF(AND(AN$1 = AO$1, AO$2 = "Mixed"), 0.5*AO84, 0)</f>
        <v>0</v>
      </c>
      <c r="AO84" s="5">
        <f>IF('Each Gender - Gold'!AO84+'Each Gender - Silver'!AO84+'Each Gender - Bronze'!AO84 &gt; 0, 'Each Gender - Gold'!AO84*'Medal values'!$B$1+'Each Gender - Silver'!AO84*'Medal values'!$B$2+'Each Gender - Bronze'!AO84*'Medal values'!$B$3, "") + IF(AND(AO$1 = AN$1, AN$2 = "Mixed"), 0.5*AN84, 0) + IF(AND(AO$1 = AP$1, AP$2 = "Mixed"), 0.5*AP84, 0)</f>
        <v>0</v>
      </c>
      <c r="AP84" s="5">
        <f>IF('Each Gender - Gold'!AP84+'Each Gender - Silver'!AP84+'Each Gender - Bronze'!AP84 &gt; 0, 'Each Gender - Gold'!AP84*'Medal values'!$B$1+'Each Gender - Silver'!AP84*'Medal values'!$B$2+'Each Gender - Bronze'!AP84*'Medal values'!$B$3, "") + IF(AND(AP$1 = AO$1, AO$2 = "Mixed"), 0.5*AO84, 0) + IF(AND(AP$1 = AQ$1, AQ$2 = "Mixed"), 0.5*AQ84, 0)</f>
        <v>0</v>
      </c>
      <c r="AQ84" s="5">
        <f>IF('Each Gender - Gold'!AQ84+'Each Gender - Silver'!AQ84+'Each Gender - Bronze'!AQ84 &gt; 0, 'Each Gender - Gold'!AQ84*'Medal values'!$B$1+'Each Gender - Silver'!AQ84*'Medal values'!$B$2+'Each Gender - Bronze'!AQ84*'Medal values'!$B$3, "") + IF(AND(AQ$1 = AP$1, AP$2 = "Mixed"), 0.5*AP84, 0) + IF(AND(AQ$1 = AR$1, AR$2 = "Mixed"), 0.5*AR84, 0)</f>
        <v>0</v>
      </c>
      <c r="AR84" s="5">
        <f>IF('Each Gender - Gold'!AR84+'Each Gender - Silver'!AR84+'Each Gender - Bronze'!AR84 &gt; 0, 'Each Gender - Gold'!AR84*'Medal values'!$B$1+'Each Gender - Silver'!AR84*'Medal values'!$B$2+'Each Gender - Bronze'!AR84*'Medal values'!$B$3, "") + IF(AND(AR$1 = AQ$1, AQ$2 = "Mixed"), 0.5*AQ84, 0) + IF(AND(AR$1 = AS$1, AS$2 = "Mixed"), 0.5*AS84, 0)</f>
        <v>0</v>
      </c>
      <c r="AS84" s="5">
        <f>IF('Each Gender - Gold'!AS84+'Each Gender - Silver'!AS84+'Each Gender - Bronze'!AS84 &gt; 0, 'Each Gender - Gold'!AS84*'Medal values'!$B$1+'Each Gender - Silver'!AS84*'Medal values'!$B$2+'Each Gender - Bronze'!AS84*'Medal values'!$B$3, "") + IF(AND(AS$1 = AR$1, AR$2 = "Mixed"), 0.5*AR84, 0) + IF(AND(AS$1 = AT$1, AT$2 = "Mixed"), 0.5*AT84, 0)</f>
        <v>2.000001</v>
      </c>
      <c r="AT84" s="5">
        <f>IF('Each Gender - Gold'!AT84+'Each Gender - Silver'!AT84+'Each Gender - Bronze'!AT84 &gt; 0, 'Each Gender - Gold'!AT84*'Medal values'!$B$1+'Each Gender - Silver'!AT84*'Medal values'!$B$2+'Each Gender - Bronze'!AT84*'Medal values'!$B$3, "") + IF(AND(AT$1 = AS$1, AS$2 = "Mixed"), 0.5*AS84, 0) + IF(AND(AT$1 = AU$1, AU$2 = "Mixed"), 0.5*AU84, 0)</f>
        <v>0</v>
      </c>
      <c r="AU84" s="5">
        <f>IF('Each Gender - Gold'!AU84+'Each Gender - Silver'!AU84+'Each Gender - Bronze'!AU84 &gt; 0, 'Each Gender - Gold'!AU84*'Medal values'!$B$1+'Each Gender - Silver'!AU84*'Medal values'!$B$2+'Each Gender - Bronze'!AU84*'Medal values'!$B$3, "") + IF(AND(AU$1 = AT$1, AT$2 = "Mixed"), 0.5*AT84, 0) + IF(AND(AU$1 = AV$1, AV$2 = "Mixed"), 0.5*AV84, 0)</f>
        <v>0</v>
      </c>
      <c r="AV84" s="5">
        <f>IF('Each Gender - Gold'!AV84+'Each Gender - Silver'!AV84+'Each Gender - Bronze'!AV84 &gt; 0, 'Each Gender - Gold'!AV84*'Medal values'!$B$1+'Each Gender - Silver'!AV84*'Medal values'!$B$2+'Each Gender - Bronze'!AV84*'Medal values'!$B$3, "") + IF(AND(AV$1 = AU$1, AU$2 = "Mixed"), 0.5*AU84, 0) + IF(AND(AV$1 = AW$1, AW$2 = "Mixed"), 0.5*AW84, 0)</f>
        <v>0</v>
      </c>
      <c r="AW84" s="5">
        <f>IF('Each Gender - Gold'!AW84+'Each Gender - Silver'!AW84+'Each Gender - Bronze'!AW84 &gt; 0, 'Each Gender - Gold'!AW84*'Medal values'!$B$1+'Each Gender - Silver'!AW84*'Medal values'!$B$2+'Each Gender - Bronze'!AW84*'Medal values'!$B$3, "") + IF(AND(AW$1 = AV$1, AV$2 = "Mixed"), 0.5*AV84, 0) + IF(AND(AW$1 = AX$1, AX$2 = "Mixed"), 0.5*AX84, 0)</f>
        <v>0</v>
      </c>
      <c r="AX84" s="5">
        <f>IF('Each Gender - Gold'!AX84+'Each Gender - Silver'!AX84+'Each Gender - Bronze'!AX84 &gt; 0, 'Each Gender - Gold'!AX84*'Medal values'!$B$1+'Each Gender - Silver'!AX84*'Medal values'!$B$2+'Each Gender - Bronze'!AX84*'Medal values'!$B$3, "") + IF(AND(AX$1 = AW$1, AW$2 = "Mixed"), 0.5*AW84, 0) + IF(AND(AX$1 = AY$1, AY$2 = "Mixed"), 0.5*AY84, 0)</f>
        <v>0</v>
      </c>
      <c r="AY84" s="5">
        <f>IF('Each Gender - Gold'!AY84+'Each Gender - Silver'!AY84+'Each Gender - Bronze'!AY84 &gt; 0, 'Each Gender - Gold'!AY84*'Medal values'!$B$1+'Each Gender - Silver'!AY84*'Medal values'!$B$2+'Each Gender - Bronze'!AY84*'Medal values'!$B$3, "") + IF(AND(AY$1 = AX$1, AX$2 = "Mixed"), 0.5*AX84, 0) + IF(AND(AY$1 = AZ$1, AZ$2 = "Mixed"), 0.5*AZ84, 0)</f>
        <v>0</v>
      </c>
      <c r="AZ84" s="5">
        <f>IF('Each Gender - Gold'!AZ84+'Each Gender - Silver'!AZ84+'Each Gender - Bronze'!AZ84 &gt; 0, 'Each Gender - Gold'!AZ84*'Medal values'!$B$1+'Each Gender - Silver'!AZ84*'Medal values'!$B$2+'Each Gender - Bronze'!AZ84*'Medal values'!$B$3, "") + IF(AND(AZ$1 = AY$1, AY$2 = "Mixed"), 0.5*AY84, 0) + IF(AND(AZ$1 = BA$1, BA$2 = "Mixed"), 0.5*BA84, 0)</f>
        <v>0</v>
      </c>
      <c r="BA84" s="5">
        <f>IF('Each Gender - Gold'!BA84+'Each Gender - Silver'!BA84+'Each Gender - Bronze'!BA84 &gt; 0, 'Each Gender - Gold'!BA84*'Medal values'!$B$1+'Each Gender - Silver'!BA84*'Medal values'!$B$2+'Each Gender - Bronze'!BA84*'Medal values'!$B$3, "") + IF(AND(BA$1 = AZ$1, AZ$2 = "Mixed"), 0.5*AZ84, 0) + IF(AND(BA$1 = BB$1, BB$2 = "Mixed"), 0.5*BB84, 0)</f>
        <v>0</v>
      </c>
      <c r="BB84" s="5">
        <f>IF('Each Gender - Gold'!BB84+'Each Gender - Silver'!BB84+'Each Gender - Bronze'!BB84 &gt; 0, 'Each Gender - Gold'!BB84*'Medal values'!$B$1+'Each Gender - Silver'!BB84*'Medal values'!$B$2+'Each Gender - Bronze'!BB84*'Medal values'!$B$3, "") + IF(AND(BB$1 = BA$1, BA$2 = "Mixed"), 0.5*BA84, 0) + IF(AND(BB$1 = BC$1, BC$2 = "Mixed"), 0.5*BC84, 0)</f>
        <v>0</v>
      </c>
      <c r="BC84" s="5">
        <f>IF('Each Gender - Gold'!BC84+'Each Gender - Silver'!BC84+'Each Gender - Bronze'!BC84 &gt; 0, 'Each Gender - Gold'!BC84*'Medal values'!$B$1+'Each Gender - Silver'!BC84*'Medal values'!$B$2+'Each Gender - Bronze'!BC84*'Medal values'!$B$3, "") + IF(AND(BC$1 = BB$1, BB$2 = "Mixed"), 0.5*BB84, 0) + IF(AND(BC$1 = BD$1, BD$2 = "Mixed"), 0.5*BD84, 0)</f>
        <v>0</v>
      </c>
      <c r="BD84" s="5">
        <f>IF('Each Gender - Gold'!BD84+'Each Gender - Silver'!BD84+'Each Gender - Bronze'!BD84 &gt; 0, 'Each Gender - Gold'!BD84*'Medal values'!$B$1+'Each Gender - Silver'!BD84*'Medal values'!$B$2+'Each Gender - Bronze'!BD84*'Medal values'!$B$3, "") + IF(AND(BD$1 = BC$1, BC$2 = "Mixed"), 0.5*BC84, 0) + IF(AND(BD$1 = BE$1, BE$2 = "Mixed"), 0.5*BE84, 0)</f>
        <v>0</v>
      </c>
      <c r="BE84" s="5">
        <f>IF('Each Gender - Gold'!BE84+'Each Gender - Silver'!BE84+'Each Gender - Bronze'!BE84 &gt; 0, 'Each Gender - Gold'!BE84*'Medal values'!$B$1+'Each Gender - Silver'!BE84*'Medal values'!$B$2+'Each Gender - Bronze'!BE84*'Medal values'!$B$3, "") + IF(AND(BE$1 = BD$1, BD$2 = "Mixed"), 0.5*BD84, 0) + IF(AND(BE$1 = BF$1, BF$2 = "Mixed"), 0.5*BF84, 0)</f>
        <v>0</v>
      </c>
      <c r="BF84" s="5">
        <f>IF('Each Gender - Gold'!BF84+'Each Gender - Silver'!BF84+'Each Gender - Bronze'!BF84 &gt; 0, 'Each Gender - Gold'!BF84*'Medal values'!$B$1+'Each Gender - Silver'!BF84*'Medal values'!$B$2+'Each Gender - Bronze'!BF84*'Medal values'!$B$3, "") + IF(AND(BF$1 = BE$1, BE$2 = "Mixed"), 0.5*BE84, 0) + IF(AND(BF$1 = BG$1, BG$2 = "Mixed"), 0.5*BG84, 0)</f>
        <v>0</v>
      </c>
      <c r="BG84" s="5">
        <f>IF('Each Gender - Gold'!BG84+'Each Gender - Silver'!BG84+'Each Gender - Bronze'!BG84 &gt; 0, 'Each Gender - Gold'!BG84*'Medal values'!$B$1+'Each Gender - Silver'!BG84*'Medal values'!$B$2+'Each Gender - Bronze'!BG84*'Medal values'!$B$3, "") + IF(AND(BG$1 = BF$1, BF$2 = "Mixed"), 0.5*BF84, 0) + IF(AND(BG$1 = BH$1, BH$2 = "Mixed"), 0.5*BH84, 0)</f>
        <v>0</v>
      </c>
      <c r="BH84" s="5">
        <f>IF('Each Gender - Gold'!BH84+'Each Gender - Silver'!BH84+'Each Gender - Bronze'!BH84 &gt; 0, 'Each Gender - Gold'!BH84*'Medal values'!$B$1+'Each Gender - Silver'!BH84*'Medal values'!$B$2+'Each Gender - Bronze'!BH84*'Medal values'!$B$3, "") + IF(AND(BH$1 = BG$1, BG$2 = "Mixed"), 0.5*BG84, 0) + IF(AND(BH$1 = BI$1, BI$2 = "Mixed"), 0.5*BI84, 0)</f>
        <v>0</v>
      </c>
      <c r="BI84" s="5">
        <f>IF('Each Gender - Gold'!BI84+'Each Gender - Silver'!BI84+'Each Gender - Bronze'!BI84 &gt; 0, 'Each Gender - Gold'!BI84*'Medal values'!$B$1+'Each Gender - Silver'!BI84*'Medal values'!$B$2+'Each Gender - Bronze'!BI84*'Medal values'!$B$3, "") + IF(AND(BI$1 = BH$1, BH$2 = "Mixed"), 0.5*BH84, 0) + IF(AND(BI$1 = BJ$1, BJ$2 = "Mixed"), 0.5*BJ84, 0)</f>
        <v>0</v>
      </c>
      <c r="BJ84" s="5">
        <f>IF('Each Gender - Gold'!BJ84+'Each Gender - Silver'!BJ84+'Each Gender - Bronze'!BJ84 &gt; 0, 'Each Gender - Gold'!BJ84*'Medal values'!$B$1+'Each Gender - Silver'!BJ84*'Medal values'!$B$2+'Each Gender - Bronze'!BJ84*'Medal values'!$B$3, "") + IF(AND(BJ$1 = BI$1, BI$2 = "Mixed"), 0.5*BI84, 0) + IF(AND(BJ$1 = BK$1, BK$2 = "Mixed"), 0.5*BK84, 0)</f>
        <v>0</v>
      </c>
      <c r="BK84" s="5">
        <f>IF('Each Gender - Gold'!BK84+'Each Gender - Silver'!BK84+'Each Gender - Bronze'!BK84 &gt; 0, 'Each Gender - Gold'!BK84*'Medal values'!$B$1+'Each Gender - Silver'!BK84*'Medal values'!$B$2+'Each Gender - Bronze'!BK84*'Medal values'!$B$3, "") + IF(AND(BK$1 = BJ$1, BJ$2 = "Mixed"), 0.5*BJ84, 0) + IF(AND(BK$1 = BL$1, BL$2 = "Mixed"), 0.5*BL84, 0)</f>
        <v>0</v>
      </c>
      <c r="BL84" s="5">
        <f>IF('Each Gender - Gold'!BL84+'Each Gender - Silver'!BL84+'Each Gender - Bronze'!BL84 &gt; 0, 'Each Gender - Gold'!BL84*'Medal values'!$B$1+'Each Gender - Silver'!BL84*'Medal values'!$B$2+'Each Gender - Bronze'!BL84*'Medal values'!$B$3, "") + IF(AND(BL$1 = BK$1, BK$2 = "Mixed"), 0.5*BK84, 0) + IF(AND(BL$1 = BM$1, BM$2 = "Mixed"), 0.5*BM84, 0)</f>
        <v>0</v>
      </c>
      <c r="BM84" s="5">
        <f>IF('Each Gender - Gold'!BM84+'Each Gender - Silver'!BM84+'Each Gender - Bronze'!BM84 &gt; 0, 'Each Gender - Gold'!BM84*'Medal values'!$B$1+'Each Gender - Silver'!BM84*'Medal values'!$B$2+'Each Gender - Bronze'!BM84*'Medal values'!$B$3, "") + IF(AND(BM$1 = BL$1, BL$2 = "Mixed"), 0.5*BL84, 0) + IF(AND(BM$1 = BN$1, BN$2 = "Mixed"), 0.5*BN84, 0)</f>
        <v>0</v>
      </c>
      <c r="BN84" s="5">
        <f>IF('Each Gender - Gold'!BN84+'Each Gender - Silver'!BN84+'Each Gender - Bronze'!BN84 &gt; 0, 'Each Gender - Gold'!BN84*'Medal values'!$B$1+'Each Gender - Silver'!BN84*'Medal values'!$B$2+'Each Gender - Bronze'!BN84*'Medal values'!$B$3, "") + IF(AND(BN$1 = BM$1, BM$2 = "Mixed"), 0.5*BM84, 0) + IF(AND(BN$1 = BO$1, BO$2 = "Mixed"), 0.5*BO84, 0)</f>
        <v>0</v>
      </c>
      <c r="BO84" s="5">
        <f>IF('Each Gender - Gold'!BO84+'Each Gender - Silver'!BO84+'Each Gender - Bronze'!BO84 &gt; 0, 'Each Gender - Gold'!BO84*'Medal values'!$B$1+'Each Gender - Silver'!BO84*'Medal values'!$B$2+'Each Gender - Bronze'!BO84*'Medal values'!$B$3, "") + IF(AND(BO$1 = BN$1, BN$2 = "Mixed"), 0.5*BN84, 0) + IF(AND(BO$1 = BP$1, BP$2 = "Mixed"), 0.5*BP84, 0)</f>
        <v>0</v>
      </c>
      <c r="BP84" s="5">
        <f>IF('Each Gender - Gold'!BP84+'Each Gender - Silver'!BP84+'Each Gender - Bronze'!BP84 &gt; 0, 'Each Gender - Gold'!BP84*'Medal values'!$B$1+'Each Gender - Silver'!BP84*'Medal values'!$B$2+'Each Gender - Bronze'!BP84*'Medal values'!$B$3, "") + IF(AND(BP$1 = BO$1, BO$2 = "Mixed"), 0.5*BO84, 0) + IF(AND(BP$1 = BQ$1, BQ$2 = "Mixed"), 0.5*BQ84, 0)</f>
        <v>0</v>
      </c>
      <c r="BQ84" s="5">
        <f>IF('Each Gender - Gold'!BQ84+'Each Gender - Silver'!BQ84+'Each Gender - Bronze'!BQ84 &gt; 0, 'Each Gender - Gold'!BQ84*'Medal values'!$B$1+'Each Gender - Silver'!BQ84*'Medal values'!$B$2+'Each Gender - Bronze'!BQ84*'Medal values'!$B$3, "") + IF(AND(BQ$1 = BP$1, BP$2 = "Mixed"), 0.5*BP84, 0) + IF(AND(BQ$1 = BR$1, BR$2 = "Mixed"), 0.5*BR84, 0)</f>
        <v>0</v>
      </c>
      <c r="BR84" s="5">
        <f>IF('Each Gender - Gold'!BR84+'Each Gender - Silver'!BR84+'Each Gender - Bronze'!BR84 &gt; 0, 'Each Gender - Gold'!BR84*'Medal values'!$B$1+'Each Gender - Silver'!BR84*'Medal values'!$B$2+'Each Gender - Bronze'!BR84*'Medal values'!$B$3, "") + IF(AND(BR$1 = BQ$1, BQ$2 = "Mixed"), 0.5*BQ84, 0) + IF(AND(BR$1 = BS$1, BS$2 = "Mixed"), 0.5*BS84, 0)</f>
        <v>3.001</v>
      </c>
      <c r="BS84" s="5">
        <f>IF('Each Gender - Gold'!BS84+'Each Gender - Silver'!BS84+'Each Gender - Bronze'!BS84 &gt; 0, 'Each Gender - Gold'!BS84*'Medal values'!$B$1+'Each Gender - Silver'!BS84*'Medal values'!$B$2+'Each Gender - Bronze'!BS84*'Medal values'!$B$3, "") + IF(AND(BS$1 = BR$1, BR$2 = "Mixed"), 0.5*BR84, 0) + IF(AND(BS$1 = BT$1, BT$2 = "Mixed"), 0.5*BT84, 0)</f>
        <v>0</v>
      </c>
      <c r="BT84" s="5">
        <f>IF('Each Gender - Gold'!BT84+'Each Gender - Silver'!BT84+'Each Gender - Bronze'!BT84 &gt; 0, 'Each Gender - Gold'!BT84*'Medal values'!$B$1+'Each Gender - Silver'!BT84*'Medal values'!$B$2+'Each Gender - Bronze'!BT84*'Medal values'!$B$3, "") + IF(AND(BT$1 = BS$1, BS$2 = "Mixed"), 0.5*BS84, 0) + IF(AND(BT$1 = BU$1, BU$2 = "Mixed"), 0.5*BU84, 0)</f>
        <v>0</v>
      </c>
      <c r="BU84" s="5">
        <f>IF('Each Gender - Gold'!BU84+'Each Gender - Silver'!BU84+'Each Gender - Bronze'!BU84 &gt; 0, 'Each Gender - Gold'!BU84*'Medal values'!$B$1+'Each Gender - Silver'!BU84*'Medal values'!$B$2+'Each Gender - Bronze'!BU84*'Medal values'!$B$3, "") + IF(AND(BU$1 = BT$1, BT$2 = "Mixed"), 0.5*BT84, 0) + IF(AND(BU$1 = BV$1, BV$2 = "Mixed"), 0.5*BV84, 0)</f>
        <v>0</v>
      </c>
      <c r="BV84" s="5">
        <f>IF('Each Gender - Gold'!BV84+'Each Gender - Silver'!BV84+'Each Gender - Bronze'!BV84 &gt; 0, 'Each Gender - Gold'!BV84*'Medal values'!$B$1+'Each Gender - Silver'!BV84*'Medal values'!$B$2+'Each Gender - Bronze'!BV84*'Medal values'!$B$3, "") + IF(AND(BV$1 = BU$1, BU$2 = "Mixed"), 0.5*BU84, 0) + IF(AND(BV$1 = BW$1, BW$2 = "Mixed"), 0.5*BW84, 0)</f>
        <v>0</v>
      </c>
      <c r="BW84" s="5">
        <f>IF('Each Gender - Gold'!BW84+'Each Gender - Silver'!BW84+'Each Gender - Bronze'!BW84 &gt; 0, 'Each Gender - Gold'!BW84*'Medal values'!$B$1+'Each Gender - Silver'!BW84*'Medal values'!$B$2+'Each Gender - Bronze'!BW84*'Medal values'!$B$3, "") + IF(AND(BW$1 = BV$1, BV$2 = "Mixed"), 0.5*BV84, 0) + IF(AND(BW$1 = BX$1, BX$2 = "Mixed"), 0.5*BX84, 0)</f>
        <v>0</v>
      </c>
      <c r="BX84" s="5">
        <f>IF('Each Gender - Gold'!BX84+'Each Gender - Silver'!BX84+'Each Gender - Bronze'!BX84 &gt; 0, 'Each Gender - Gold'!BX84*'Medal values'!$B$1+'Each Gender - Silver'!BX84*'Medal values'!$B$2+'Each Gender - Bronze'!BX84*'Medal values'!$B$3, "") + IF(AND(BX$1 = BW$1, BW$2 = "Mixed"), 0.5*BW84, 0) + IF(AND(BX$1 = BY$1, BY$2 = "Mixed"), 0.5*BY84, 0)</f>
        <v>0</v>
      </c>
      <c r="BY84" s="5">
        <f>IF('Each Gender - Gold'!BY84+'Each Gender - Silver'!BY84+'Each Gender - Bronze'!BY84 &gt; 0, 'Each Gender - Gold'!BY84*'Medal values'!$B$1+'Each Gender - Silver'!BY84*'Medal values'!$B$2+'Each Gender - Bronze'!BY84*'Medal values'!$B$3, "") + IF(AND(BY$1 = BX$1, BX$2 = "Mixed"), 0.5*BX84, 0) + IF(AND(BY$1 = BZ$1, BZ$2 = "Mixed"), 0.5*BZ84, 0)</f>
        <v>0</v>
      </c>
      <c r="BZ84" s="5">
        <f>IF('Each Gender - Gold'!BZ84+'Each Gender - Silver'!BZ84+'Each Gender - Bronze'!BZ84 &gt; 0, 'Each Gender - Gold'!BZ84*'Medal values'!$B$1+'Each Gender - Silver'!BZ84*'Medal values'!$B$2+'Each Gender - Bronze'!BZ84*'Medal values'!$B$3, "") + IF(AND(BZ$1 = BY$1, BY$2 = "Mixed"), 0.5*BY84, 0) + IF(AND(BZ$1 = CA$1, CA$2 = "Mixed"), 0.5*CA84, 0)</f>
        <v>0</v>
      </c>
      <c r="CA84" s="5">
        <f>IF('Each Gender - Gold'!CA84+'Each Gender - Silver'!CA84+'Each Gender - Bronze'!CA84 &gt; 0, 'Each Gender - Gold'!CA84*'Medal values'!$B$1+'Each Gender - Silver'!CA84*'Medal values'!$B$2+'Each Gender - Bronze'!CA84*'Medal values'!$B$3, "") + IF(AND(CA$1 = BZ$1, BZ$2 = "Mixed"), 0.5*BZ84, 0) + IF(AND(CA$1 = CB$1, CB$2 = "Mixed"), 0.5*CB84, 0)</f>
        <v>0</v>
      </c>
      <c r="CB84" s="5">
        <f>IF('Each Gender - Gold'!CB84+'Each Gender - Silver'!CB84+'Each Gender - Bronze'!CB84 &gt; 0, 'Each Gender - Gold'!CB84*'Medal values'!$B$1+'Each Gender - Silver'!CB84*'Medal values'!$B$2+'Each Gender - Bronze'!CB84*'Medal values'!$B$3, "") + IF(AND(CB$1 = CA$1, CA$2 = "Mixed"), 0.5*CA84, 0) + IF(AND(CB$1 = CC$1, CC$2 = "Mixed"), 0.5*CC84, 0)</f>
        <v>0</v>
      </c>
      <c r="CC84" s="5">
        <f>IF('Each Gender - Gold'!CC84+'Each Gender - Silver'!CC84+'Each Gender - Bronze'!CC84 &gt; 0, 'Each Gender - Gold'!CC84*'Medal values'!$B$1+'Each Gender - Silver'!CC84*'Medal values'!$B$2+'Each Gender - Bronze'!CC84*'Medal values'!$B$3, "") + IF(AND(CC$1 = CB$1, CB$2 = "Mixed"), 0.5*CB84, 0) + IF(AND(CC$1 = CD$1, CD$2 = "Mixed"), 0.5*CD84, 0)</f>
        <v>0</v>
      </c>
      <c r="CD84" s="5">
        <f>IF('Each Gender - Gold'!CD84+'Each Gender - Silver'!CD84+'Each Gender - Bronze'!CD84 &gt; 0, 'Each Gender - Gold'!CD84*'Medal values'!$B$1+'Each Gender - Silver'!CD84*'Medal values'!$B$2+'Each Gender - Bronze'!CD84*'Medal values'!$B$3, "") + IF(AND(CD$1 = CC$1, CC$2 = "Mixed"), 0.5*CC84, 0) + IF(AND(CD$1 = CE$1, CE$2 = "Mixed"), 0.5*CE84, 0)</f>
        <v>0</v>
      </c>
      <c r="CE84" s="5">
        <f>IF('Each Gender - Gold'!CE84+'Each Gender - Silver'!CE84+'Each Gender - Bronze'!CE84 &gt; 0, 'Each Gender - Gold'!CE84*'Medal values'!$B$1+'Each Gender - Silver'!CE84*'Medal values'!$B$2+'Each Gender - Bronze'!CE84*'Medal values'!$B$3, "") + IF(AND(CE$1 = CD$1, CD$2 = "Mixed"), 0.5*CD84, 0) + IF(AND(CE$1 = CF$1, CF$2 = "Mixed"), 0.5*CF84, 0)</f>
        <v>0</v>
      </c>
      <c r="CF84" s="5">
        <f>IF('Each Gender - Gold'!CF84+'Each Gender - Silver'!CF84+'Each Gender - Bronze'!CF84 &gt; 0, 'Each Gender - Gold'!CF84*'Medal values'!$B$1+'Each Gender - Silver'!CF84*'Medal values'!$B$2+'Each Gender - Bronze'!CF84*'Medal values'!$B$3, "") + IF(AND(CF$1 = CE$1, CE$2 = "Mixed"), 0.5*CE84, 0) + IF(AND(CF$1 = CG$1, CG$2 = "Mixed"), 0.5*CG84, 0)</f>
        <v>0</v>
      </c>
      <c r="CG84" s="5">
        <f>IF('Each Gender - Gold'!CG84+'Each Gender - Silver'!CG84+'Each Gender - Bronze'!CG84 &gt; 0, 'Each Gender - Gold'!CG84*'Medal values'!$B$1+'Each Gender - Silver'!CG84*'Medal values'!$B$2+'Each Gender - Bronze'!CG84*'Medal values'!$B$3, "") + IF(AND(CG$1 = CF$1, CF$2 = "Mixed"), 0.5*CF84, 0) + IF(AND(CG$1 = CH$1, CH$2 = "Mixed"), 0.5*CH84, 0)</f>
        <v>0</v>
      </c>
      <c r="CH84" s="5">
        <f>IF('Each Gender - Gold'!CH84+'Each Gender - Silver'!CH84+'Each Gender - Bronze'!CH84 &gt; 0, 'Each Gender - Gold'!CH84*'Medal values'!$B$1+'Each Gender - Silver'!CH84*'Medal values'!$B$2+'Each Gender - Bronze'!CH84*'Medal values'!$B$3, "") + IF(AND(CH$1 = CG$1, CG$2 = "Mixed"), 0.5*CG84, 0) + IF(AND(CH$1 = CI$1, CI$2 = "Mixed"), 0.5*CI84, 0)</f>
        <v>0</v>
      </c>
      <c r="CI84" s="5">
        <f>IF('Each Gender - Gold'!CI84+'Each Gender - Silver'!CI84+'Each Gender - Bronze'!CI84 &gt; 0, 'Each Gender - Gold'!CI84*'Medal values'!$B$1+'Each Gender - Silver'!CI84*'Medal values'!$B$2+'Each Gender - Bronze'!CI84*'Medal values'!$B$3, "") + IF(AND(CI$1 = CH$1, CH$2 = "Mixed"), 0.5*CH84, 0) + IF(AND(CI$1 = CJ$1, CJ$2 = "Mixed"), 0.5*CJ84, 0)</f>
        <v>0</v>
      </c>
      <c r="CJ84" s="5">
        <f>IF('Each Gender - Gold'!CJ84+'Each Gender - Silver'!CJ84+'Each Gender - Bronze'!CJ84 &gt; 0, 'Each Gender - Gold'!CJ84*'Medal values'!$B$1+'Each Gender - Silver'!CJ84*'Medal values'!$B$2+'Each Gender - Bronze'!CJ84*'Medal values'!$B$3, "") + IF(AND(CJ$1 = CI$1, CI$2 = "Mixed"), 0.5*CI84, 0) + IF(AND(CJ$1 = CK$1, CK$2 = "Mixed"), 0.5*CK84, 0)</f>
        <v>0</v>
      </c>
      <c r="CK84" s="5">
        <f>IF('Each Gender - Gold'!CK84+'Each Gender - Silver'!CK84+'Each Gender - Bronze'!CK84 &gt; 0, 'Each Gender - Gold'!CK84*'Medal values'!$B$1+'Each Gender - Silver'!CK84*'Medal values'!$B$2+'Each Gender - Bronze'!CK84*'Medal values'!$B$3, "") + IF(AND(CK$1 = CJ$1, CJ$2 = "Mixed"), 0.5*CJ84, 0) + IF(AND(CK$1 = CL$1, CL$2 = "Mixed"), 0.5*CL84, 0)</f>
        <v>0</v>
      </c>
      <c r="CL84" s="5">
        <f>IF('Each Gender - Gold'!CL84+'Each Gender - Silver'!CL84+'Each Gender - Bronze'!CL84 &gt; 0, 'Each Gender - Gold'!CL84*'Medal values'!$B$1+'Each Gender - Silver'!CL84*'Medal values'!$B$2+'Each Gender - Bronze'!CL84*'Medal values'!$B$3, "") + IF(AND(CL$1 = CK$1, CK$2 = "Mixed"), 0.5*CK84, 0) + IF(AND(CL$1 = CM$1, CM$2 = "Mixed"), 0.5*CM84, 0)</f>
        <v>0</v>
      </c>
      <c r="CM84" s="5">
        <f>IF('Each Gender - Gold'!CM84+'Each Gender - Silver'!CM84+'Each Gender - Bronze'!CM84 &gt; 0, 'Each Gender - Gold'!CM84*'Medal values'!$B$1+'Each Gender - Silver'!CM84*'Medal values'!$B$2+'Each Gender - Bronze'!CM84*'Medal values'!$B$3, "") + IF(AND(CM$1 = CL$1, CL$2 = "Mixed"), 0.5*CL84, 0) + IF(AND(CM$1 = CN$1, CN$2 = "Mixed"), 0.5*CN84, 0)</f>
        <v>0</v>
      </c>
      <c r="CN84" s="5">
        <f>IF('Each Gender - Gold'!CN84+'Each Gender - Silver'!CN84+'Each Gender - Bronze'!CN84 &gt; 0, 'Each Gender - Gold'!CN84*'Medal values'!$B$1+'Each Gender - Silver'!CN84*'Medal values'!$B$2+'Each Gender - Bronze'!CN84*'Medal values'!$B$3, "") + IF(AND(CN$1 = CM$1, CM$2 = "Mixed"), 0.5*CM84, 0) + IF(AND(CN$1 = CO$1, CO$2 = "Mixed"), 0.5*CO84, 0)</f>
        <v>0</v>
      </c>
      <c r="CO84" s="5">
        <f>IF('Each Gender - Gold'!CO84+'Each Gender - Silver'!CO84+'Each Gender - Bronze'!CO84 &gt; 0, 'Each Gender - Gold'!CO84*'Medal values'!$B$1+'Each Gender - Silver'!CO84*'Medal values'!$B$2+'Each Gender - Bronze'!CO84*'Medal values'!$B$3, "") + IF(AND(CO$1 = CN$1, CN$2 = "Mixed"), 0.5*CN84, 0) + IF(AND(CO$1 = CP$1, CP$2 = "Mixed"), 0.5*CP84, 0)</f>
        <v>0</v>
      </c>
      <c r="CP84" s="5">
        <f>IF('Each Gender - Gold'!CP84+'Each Gender - Silver'!CP84+'Each Gender - Bronze'!CP84 &gt; 0, 'Each Gender - Gold'!CP84*'Medal values'!$B$1+'Each Gender - Silver'!CP84*'Medal values'!$B$2+'Each Gender - Bronze'!CP84*'Medal values'!$B$3, "") + IF(AND(CP$1 = CO$1, CO$2 = "Mixed"), 0.5*CO84, 0) + IF(AND(CP$1 = CQ$1, CQ$2 = "Mixed"), 0.5*CQ84, 0)</f>
        <v>0</v>
      </c>
      <c r="CQ84" s="5">
        <f>IF('Each Gender - Gold'!CQ84+'Each Gender - Silver'!CQ84+'Each Gender - Bronze'!CQ84 &gt; 0, 'Each Gender - Gold'!CQ84*'Medal values'!$B$1+'Each Gender - Silver'!CQ84*'Medal values'!$B$2+'Each Gender - Bronze'!CQ84*'Medal values'!$B$3, "") + IF(AND(CQ$1 = CP$1, CP$2 = "Mixed"), 0.5*CP84, 0) + IF(AND(CQ$1 = CR$1, CR$2 = "Mixed"), 0.5*CR84, 0)</f>
        <v>0</v>
      </c>
      <c r="CR84" s="5">
        <f>IF('Each Gender - Gold'!CR84+'Each Gender - Silver'!CR84+'Each Gender - Bronze'!CR84 &gt; 0, 'Each Gender - Gold'!CR84*'Medal values'!$B$1+'Each Gender - Silver'!CR84*'Medal values'!$B$2+'Each Gender - Bronze'!CR84*'Medal values'!$B$3, "") + IF(AND(CR$1 = CQ$1, CQ$2 = "Mixed"), 0.5*CQ84, 0) + IF(AND(CR$1 = CS$1, CS$2 = "Mixed"), 0.5*CS84, 0)</f>
        <v>0</v>
      </c>
      <c r="CS84" s="5">
        <f>IF('Each Gender - Gold'!CS84+'Each Gender - Silver'!CS84+'Each Gender - Bronze'!CS84 &gt; 0, 'Each Gender - Gold'!CS84*'Medal values'!$B$1+'Each Gender - Silver'!CS84*'Medal values'!$B$2+'Each Gender - Bronze'!CS84*'Medal values'!$B$3, "") + IF(AND(CS$1 = CR$1, CR$2 = "Mixed"), 0.5*CR84, 0) + IF(AND(CS$1 = CT$1, CT$2 = "Mixed"), 0.5*CT84, 0)</f>
        <v>0</v>
      </c>
      <c r="CT84" s="5">
        <f>IF('Each Gender - Gold'!CT84+'Each Gender - Silver'!CT84+'Each Gender - Bronze'!CT84 &gt; 0, 'Each Gender - Gold'!CT84*'Medal values'!$B$1+'Each Gender - Silver'!CT84*'Medal values'!$B$2+'Each Gender - Bronze'!CT84*'Medal values'!$B$3, "") + IF(AND(CT$1 = CS$1, CS$2 = "Mixed"), 0.5*CS84, 0) + IF(AND(CT$1 = CU$1, CU$2 = "Mixed"), 0.5*CU84, 0)</f>
        <v>0</v>
      </c>
      <c r="CU84" s="5">
        <f>IF('Each Gender - Gold'!CU84+'Each Gender - Silver'!CU84+'Each Gender - Bronze'!CU84 &gt; 0, 'Each Gender - Gold'!CU84*'Medal values'!$B$1+'Each Gender - Silver'!CU84*'Medal values'!$B$2+'Each Gender - Bronze'!CU84*'Medal values'!$B$3, "") + IF(AND(CU$1 = CT$1, CT$2 = "Mixed"), 0.5*CT84, 0) + IF(AND(CU$1 = CV$1, CV$2 = "Mixed"), 0.5*CV84, 0)</f>
        <v>0</v>
      </c>
      <c r="CV84" s="5">
        <f>IF('Each Gender - Gold'!CV84+'Each Gender - Silver'!CV84+'Each Gender - Bronze'!CV84 &gt; 0, 'Each Gender - Gold'!CV84*'Medal values'!$B$1+'Each Gender - Silver'!CV84*'Medal values'!$B$2+'Each Gender - Bronze'!CV84*'Medal values'!$B$3, "") + IF(AND(CV$1 = CU$1, CU$2 = "Mixed"), 0.5*CU84, 0) + IF(AND(CV$1 = CW$1, CW$2 = "Mixed"), 0.5*CW84, 0)</f>
        <v>0</v>
      </c>
      <c r="CW84" s="5">
        <f t="shared" ref="CW84:CX84" si="82">SUMIF($B$2:$CV$2,CW$2, $B84:$CV84)</f>
        <v>5.000002</v>
      </c>
      <c r="CX84" s="5">
        <f t="shared" si="82"/>
        <v>3.001</v>
      </c>
    </row>
    <row r="85">
      <c r="A85" s="5" t="str">
        <f>Countries!A83</f>
        <v>SWE</v>
      </c>
      <c r="B85" s="5">
        <f>IF('Each Gender - Gold'!B85+'Each Gender - Silver'!B85+'Each Gender - Bronze'!B85 &gt; 0, 'Each Gender - Gold'!B85*'Medal values'!$B$1+'Each Gender - Silver'!B85*'Medal values'!$B$2+'Each Gender - Bronze'!B85*'Medal values'!$B$3, "") + IF(AND(B$1 = A$1, A$2 = "Mixed"), 0.5*A85, 0) + IF(AND(B$1 = C$1, C$2 = "Mixed"), 0.5*C85, 0)</f>
        <v>0</v>
      </c>
      <c r="C85" s="5">
        <f>IF('Each Gender - Gold'!C85+'Each Gender - Silver'!C85+'Each Gender - Bronze'!C85 &gt; 0, 'Each Gender - Gold'!C85*'Medal values'!$B$1+'Each Gender - Silver'!C85*'Medal values'!$B$2+'Each Gender - Bronze'!C85*'Medal values'!$B$3, "") + IF(AND(C$1 = B$1, B$2 = "Mixed"), 0.5*B85, 0) + IF(AND(C$1 = D$1, D$2 = "Mixed"), 0.5*D85, 0)</f>
        <v>0</v>
      </c>
      <c r="D85" s="5">
        <f>IF('Each Gender - Gold'!D85+'Each Gender - Silver'!D85+'Each Gender - Bronze'!D85 &gt; 0, 'Each Gender - Gold'!D85*'Medal values'!$B$1+'Each Gender - Silver'!D85*'Medal values'!$B$2+'Each Gender - Bronze'!D85*'Medal values'!$B$3, "") + IF(AND(D$1 = C$1, C$2 = "Mixed"), 0.5*C85, 0) + IF(AND(D$1 = E$1, E$2 = "Mixed"), 0.5*E85, 0)</f>
        <v>0</v>
      </c>
      <c r="E85" s="5">
        <f>IF('Each Gender - Gold'!E85+'Each Gender - Silver'!E85+'Each Gender - Bronze'!E85 &gt; 0, 'Each Gender - Gold'!E85*'Medal values'!$B$1+'Each Gender - Silver'!E85*'Medal values'!$B$2+'Each Gender - Bronze'!E85*'Medal values'!$B$3, "") + IF(AND(E$1 = D$1, D$2 = "Mixed"), 0.5*D85, 0) + IF(AND(E$1 = F$1, F$2 = "Mixed"), 0.5*F85, 0)</f>
        <v>0</v>
      </c>
      <c r="F85" s="5">
        <f>IF('Each Gender - Gold'!F85+'Each Gender - Silver'!F85+'Each Gender - Bronze'!F85 &gt; 0, 'Each Gender - Gold'!F85*'Medal values'!$B$1+'Each Gender - Silver'!F85*'Medal values'!$B$2+'Each Gender - Bronze'!F85*'Medal values'!$B$3, "") + IF(AND(F$1 = E$1, E$2 = "Mixed"), 0.5*E85, 0) + IF(AND(F$1 = G$1, G$2 = "Mixed"), 0.5*G85, 0)</f>
        <v>0</v>
      </c>
      <c r="G85" s="5">
        <f>IF('Each Gender - Gold'!G85+'Each Gender - Silver'!G85+'Each Gender - Bronze'!G85 &gt; 0, 'Each Gender - Gold'!G85*'Medal values'!$B$1+'Each Gender - Silver'!G85*'Medal values'!$B$2+'Each Gender - Bronze'!G85*'Medal values'!$B$3, "") + IF(AND(G$1 = F$1, F$2 = "Mixed"), 0.5*F85, 0) + IF(AND(G$1 = H$1, H$2 = "Mixed"), 0.5*H85, 0)</f>
        <v>0</v>
      </c>
      <c r="H85" s="5">
        <f>IF('Each Gender - Gold'!H85+'Each Gender - Silver'!H85+'Each Gender - Bronze'!H85 &gt; 0, 'Each Gender - Gold'!H85*'Medal values'!$B$1+'Each Gender - Silver'!H85*'Medal values'!$B$2+'Each Gender - Bronze'!H85*'Medal values'!$B$3, "") + IF(AND(H$1 = G$1, G$2 = "Mixed"), 0.5*G85, 0) + IF(AND(H$1 = I$1, I$2 = "Mixed"), 0.5*I85, 0)</f>
        <v>0</v>
      </c>
      <c r="I85" s="5">
        <f>IF('Each Gender - Gold'!I85+'Each Gender - Silver'!I85+'Each Gender - Bronze'!I85 &gt; 0, 'Each Gender - Gold'!I85*'Medal values'!$B$1+'Each Gender - Silver'!I85*'Medal values'!$B$2+'Each Gender - Bronze'!I85*'Medal values'!$B$3, "") + IF(AND(I$1 = H$1, H$2 = "Mixed"), 0.5*H85, 0) + IF(AND(I$1 = J$1, J$2 = "Mixed"), 0.5*J85, 0)</f>
        <v>0</v>
      </c>
      <c r="J85" s="5">
        <f>IF('Each Gender - Gold'!J85+'Each Gender - Silver'!J85+'Each Gender - Bronze'!J85 &gt; 0, 'Each Gender - Gold'!J85*'Medal values'!$B$1+'Each Gender - Silver'!J85*'Medal values'!$B$2+'Each Gender - Bronze'!J85*'Medal values'!$B$3, "") + IF(AND(J$1 = I$1, I$2 = "Mixed"), 0.5*I85, 0) + IF(AND(J$1 = K$1, K$2 = "Mixed"), 0.5*K85, 0)</f>
        <v>8.002001</v>
      </c>
      <c r="K85" s="5">
        <f>IF('Each Gender - Gold'!K85+'Each Gender - Silver'!K85+'Each Gender - Bronze'!K85 &gt; 0, 'Each Gender - Gold'!K85*'Medal values'!$B$1+'Each Gender - Silver'!K85*'Medal values'!$B$2+'Each Gender - Bronze'!K85*'Medal values'!$B$3, "") + IF(AND(K$1 = J$1, J$2 = "Mixed"), 0.5*J85, 0) + IF(AND(K$1 = L$1, L$2 = "Mixed"), 0.5*L85, 0)</f>
        <v>0</v>
      </c>
      <c r="L85" s="5">
        <f>IF('Each Gender - Gold'!L85+'Each Gender - Silver'!L85+'Each Gender - Bronze'!L85 &gt; 0, 'Each Gender - Gold'!L85*'Medal values'!$B$1+'Each Gender - Silver'!L85*'Medal values'!$B$2+'Each Gender - Bronze'!L85*'Medal values'!$B$3, "") + IF(AND(L$1 = K$1, K$2 = "Mixed"), 0.5*K85, 0) + IF(AND(L$1 = M$1, M$2 = "Mixed"), 0.5*M85, 0)</f>
        <v>0</v>
      </c>
      <c r="M85" s="5">
        <f>IF('Each Gender - Gold'!M85+'Each Gender - Silver'!M85+'Each Gender - Bronze'!M85 &gt; 0, 'Each Gender - Gold'!M85*'Medal values'!$B$1+'Each Gender - Silver'!M85*'Medal values'!$B$2+'Each Gender - Bronze'!M85*'Medal values'!$B$3, "") + IF(AND(M$1 = L$1, L$2 = "Mixed"), 0.5*L85, 0) + IF(AND(M$1 = N$1, N$2 = "Mixed"), 0.5*N85, 0)</f>
        <v>0</v>
      </c>
      <c r="N85" s="5">
        <f>IF('Each Gender - Gold'!N85+'Each Gender - Silver'!N85+'Each Gender - Bronze'!N85 &gt; 0, 'Each Gender - Gold'!N85*'Medal values'!$B$1+'Each Gender - Silver'!N85*'Medal values'!$B$2+'Each Gender - Bronze'!N85*'Medal values'!$B$3, "") + IF(AND(N$1 = M$1, M$2 = "Mixed"), 0.5*M85, 0) + IF(AND(N$1 = O$1, O$2 = "Mixed"), 0.5*O85, 0)</f>
        <v>0</v>
      </c>
      <c r="O85" s="5">
        <f>IF('Each Gender - Gold'!O85+'Each Gender - Silver'!O85+'Each Gender - Bronze'!O85 &gt; 0, 'Each Gender - Gold'!O85*'Medal values'!$B$1+'Each Gender - Silver'!O85*'Medal values'!$B$2+'Each Gender - Bronze'!O85*'Medal values'!$B$3, "") + IF(AND(O$1 = N$1, N$2 = "Mixed"), 0.5*N85, 0) + IF(AND(O$1 = P$1, P$2 = "Mixed"), 0.5*P85, 0)</f>
        <v>0</v>
      </c>
      <c r="P85" s="5">
        <f>IF('Each Gender - Gold'!P85+'Each Gender - Silver'!P85+'Each Gender - Bronze'!P85 &gt; 0, 'Each Gender - Gold'!P85*'Medal values'!$B$1+'Each Gender - Silver'!P85*'Medal values'!$B$2+'Each Gender - Bronze'!P85*'Medal values'!$B$3, "") + IF(AND(P$1 = O$1, O$2 = "Mixed"), 0.5*O85, 0) + IF(AND(P$1 = Q$1, Q$2 = "Mixed"), 0.5*Q85, 0)</f>
        <v>0</v>
      </c>
      <c r="Q85" s="5">
        <f>IF('Each Gender - Gold'!Q85+'Each Gender - Silver'!Q85+'Each Gender - Bronze'!Q85 &gt; 0, 'Each Gender - Gold'!Q85*'Medal values'!$B$1+'Each Gender - Silver'!Q85*'Medal values'!$B$2+'Each Gender - Bronze'!Q85*'Medal values'!$B$3, "") + IF(AND(Q$1 = P$1, P$2 = "Mixed"), 0.5*P85, 0) + IF(AND(Q$1 = R$1, R$2 = "Mixed"), 0.5*R85, 0)</f>
        <v>0</v>
      </c>
      <c r="R85" s="5">
        <f>IF('Each Gender - Gold'!R85+'Each Gender - Silver'!R85+'Each Gender - Bronze'!R85 &gt; 0, 'Each Gender - Gold'!R85*'Medal values'!$B$1+'Each Gender - Silver'!R85*'Medal values'!$B$2+'Each Gender - Bronze'!R85*'Medal values'!$B$3, "") + IF(AND(R$1 = Q$1, Q$2 = "Mixed"), 0.5*Q85, 0) + IF(AND(R$1 = S$1, S$2 = "Mixed"), 0.5*S85, 0)</f>
        <v>0</v>
      </c>
      <c r="S85" s="5">
        <f>IF('Each Gender - Gold'!S85+'Each Gender - Silver'!S85+'Each Gender - Bronze'!S85 &gt; 0, 'Each Gender - Gold'!S85*'Medal values'!$B$1+'Each Gender - Silver'!S85*'Medal values'!$B$2+'Each Gender - Bronze'!S85*'Medal values'!$B$3, "") + IF(AND(S$1 = R$1, R$2 = "Mixed"), 0.5*R85, 0) + IF(AND(S$1 = T$1, T$2 = "Mixed"), 0.5*T85, 0)</f>
        <v>0</v>
      </c>
      <c r="T85" s="5">
        <f>IF('Each Gender - Gold'!T85+'Each Gender - Silver'!T85+'Each Gender - Bronze'!T85 &gt; 0, 'Each Gender - Gold'!T85*'Medal values'!$B$1+'Each Gender - Silver'!T85*'Medal values'!$B$2+'Each Gender - Bronze'!T85*'Medal values'!$B$3, "") + IF(AND(T$1 = S$1, S$2 = "Mixed"), 0.5*S85, 0) + IF(AND(T$1 = U$1, U$2 = "Mixed"), 0.5*U85, 0)</f>
        <v>0</v>
      </c>
      <c r="U85" s="5">
        <f>IF('Each Gender - Gold'!U85+'Each Gender - Silver'!U85+'Each Gender - Bronze'!U85 &gt; 0, 'Each Gender - Gold'!U85*'Medal values'!$B$1+'Each Gender - Silver'!U85*'Medal values'!$B$2+'Each Gender - Bronze'!U85*'Medal values'!$B$3, "") + IF(AND(U$1 = T$1, T$2 = "Mixed"), 0.5*T85, 0) + IF(AND(U$1 = V$1, V$2 = "Mixed"), 0.5*V85, 0)</f>
        <v>0</v>
      </c>
      <c r="V85" s="5">
        <f>IF('Each Gender - Gold'!V85+'Each Gender - Silver'!V85+'Each Gender - Bronze'!V85 &gt; 0, 'Each Gender - Gold'!V85*'Medal values'!$B$1+'Each Gender - Silver'!V85*'Medal values'!$B$2+'Each Gender - Bronze'!V85*'Medal values'!$B$3, "") + IF(AND(V$1 = U$1, U$2 = "Mixed"), 0.5*U85, 0) + IF(AND(V$1 = W$1, W$2 = "Mixed"), 0.5*W85, 0)</f>
        <v>0</v>
      </c>
      <c r="W85" s="5">
        <f>IF('Each Gender - Gold'!W85+'Each Gender - Silver'!W85+'Each Gender - Bronze'!W85 &gt; 0, 'Each Gender - Gold'!W85*'Medal values'!$B$1+'Each Gender - Silver'!W85*'Medal values'!$B$2+'Each Gender - Bronze'!W85*'Medal values'!$B$3, "") + IF(AND(W$1 = V$1, V$2 = "Mixed"), 0.5*V85, 0) + IF(AND(W$1 = X$1, X$2 = "Mixed"), 0.5*X85, 0)</f>
        <v>0</v>
      </c>
      <c r="X85" s="5">
        <f>IF('Each Gender - Gold'!X85+'Each Gender - Silver'!X85+'Each Gender - Bronze'!X85 &gt; 0, 'Each Gender - Gold'!X85*'Medal values'!$B$1+'Each Gender - Silver'!X85*'Medal values'!$B$2+'Each Gender - Bronze'!X85*'Medal values'!$B$3, "") + IF(AND(X$1 = W$1, W$2 = "Mixed"), 0.5*W85, 0) + IF(AND(X$1 = Y$1, Y$2 = "Mixed"), 0.5*Y85, 0)</f>
        <v>0</v>
      </c>
      <c r="Y85" s="5">
        <f>IF('Each Gender - Gold'!Y85+'Each Gender - Silver'!Y85+'Each Gender - Bronze'!Y85 &gt; 0, 'Each Gender - Gold'!Y85*'Medal values'!$B$1+'Each Gender - Silver'!Y85*'Medal values'!$B$2+'Each Gender - Bronze'!Y85*'Medal values'!$B$3, "") + IF(AND(Y$1 = X$1, X$2 = "Mixed"), 0.5*X85, 0) + IF(AND(Y$1 = Z$1, Z$2 = "Mixed"), 0.5*Z85, 0)</f>
        <v>0</v>
      </c>
      <c r="Z85" s="5">
        <f>IF('Each Gender - Gold'!Z85+'Each Gender - Silver'!Z85+'Each Gender - Bronze'!Z85 &gt; 0, 'Each Gender - Gold'!Z85*'Medal values'!$B$1+'Each Gender - Silver'!Z85*'Medal values'!$B$2+'Each Gender - Bronze'!Z85*'Medal values'!$B$3, "") + IF(AND(Z$1 = Y$1, Y$2 = "Mixed"), 0.5*Y85, 0) + IF(AND(Z$1 = AA$1, AA$2 = "Mixed"), 0.5*AA85, 0)</f>
        <v>0</v>
      </c>
      <c r="AA85" s="5">
        <f>IF('Each Gender - Gold'!AA85+'Each Gender - Silver'!AA85+'Each Gender - Bronze'!AA85 &gt; 0, 'Each Gender - Gold'!AA85*'Medal values'!$B$1+'Each Gender - Silver'!AA85*'Medal values'!$B$2+'Each Gender - Bronze'!AA85*'Medal values'!$B$3, "") + IF(AND(AA$1 = Z$1, Z$2 = "Mixed"), 0.5*Z85, 0) + IF(AND(AA$1 = AB$1, AB$2 = "Mixed"), 0.5*AB85, 0)</f>
        <v>0</v>
      </c>
      <c r="AB85" s="5">
        <f>IF('Each Gender - Gold'!AB85+'Each Gender - Silver'!AB85+'Each Gender - Bronze'!AB85 &gt; 0, 'Each Gender - Gold'!AB85*'Medal values'!$B$1+'Each Gender - Silver'!AB85*'Medal values'!$B$2+'Each Gender - Bronze'!AB85*'Medal values'!$B$3, "") + IF(AND(AB$1 = AA$1, AA$2 = "Mixed"), 0.5*AA85, 0) + IF(AND(AB$1 = AC$1, AC$2 = "Mixed"), 0.5*AC85, 0)</f>
        <v>0</v>
      </c>
      <c r="AC85" s="5">
        <f>IF('Each Gender - Gold'!AC85+'Each Gender - Silver'!AC85+'Each Gender - Bronze'!AC85 &gt; 0, 'Each Gender - Gold'!AC85*'Medal values'!$B$1+'Each Gender - Silver'!AC85*'Medal values'!$B$2+'Each Gender - Bronze'!AC85*'Medal values'!$B$3, "") + IF(AND(AC$1 = AB$1, AB$2 = "Mixed"), 0.5*AB85, 0) + IF(AND(AC$1 = AD$1, AD$2 = "Mixed"), 0.5*AD85, 0)</f>
        <v>0</v>
      </c>
      <c r="AD85" s="5">
        <f>IF('Each Gender - Gold'!AD85+'Each Gender - Silver'!AD85+'Each Gender - Bronze'!AD85 &gt; 0, 'Each Gender - Gold'!AD85*'Medal values'!$B$1+'Each Gender - Silver'!AD85*'Medal values'!$B$2+'Each Gender - Bronze'!AD85*'Medal values'!$B$3, "") + IF(AND(AD$1 = AC$1, AC$2 = "Mixed"), 0.5*AC85, 0) + IF(AND(AD$1 = AE$1, AE$2 = "Mixed"), 0.5*AE85, 0)</f>
        <v>0</v>
      </c>
      <c r="AE85" s="5">
        <f>IF('Each Gender - Gold'!AE85+'Each Gender - Silver'!AE85+'Each Gender - Bronze'!AE85 &gt; 0, 'Each Gender - Gold'!AE85*'Medal values'!$B$1+'Each Gender - Silver'!AE85*'Medal values'!$B$2+'Each Gender - Bronze'!AE85*'Medal values'!$B$3, "") + IF(AND(AE$1 = AD$1, AD$2 = "Mixed"), 0.5*AD85, 0) + IF(AND(AE$1 = AF$1, AF$2 = "Mixed"), 0.5*AF85, 0)</f>
        <v>0</v>
      </c>
      <c r="AF85" s="5">
        <f>IF('Each Gender - Gold'!AF85+'Each Gender - Silver'!AF85+'Each Gender - Bronze'!AF85 &gt; 0, 'Each Gender - Gold'!AF85*'Medal values'!$B$1+'Each Gender - Silver'!AF85*'Medal values'!$B$2+'Each Gender - Bronze'!AF85*'Medal values'!$B$3, "") + IF(AND(AF$1 = AE$1, AE$2 = "Mixed"), 0.5*AE85, 0) + IF(AND(AF$1 = AG$1, AG$2 = "Mixed"), 0.5*AG85, 0)</f>
        <v>0</v>
      </c>
      <c r="AG85" s="5">
        <f>IF('Each Gender - Gold'!AG85+'Each Gender - Silver'!AG85+'Each Gender - Bronze'!AG85 &gt; 0, 'Each Gender - Gold'!AG85*'Medal values'!$B$1+'Each Gender - Silver'!AG85*'Medal values'!$B$2+'Each Gender - Bronze'!AG85*'Medal values'!$B$3, "") + IF(AND(AG$1 = AF$1, AF$2 = "Mixed"), 0.5*AF85, 0) + IF(AND(AG$1 = AH$1, AH$2 = "Mixed"), 0.5*AH85, 0)</f>
        <v>0</v>
      </c>
      <c r="AH85" s="5">
        <f>IF('Each Gender - Gold'!AH85+'Each Gender - Silver'!AH85+'Each Gender - Bronze'!AH85 &gt; 0, 'Each Gender - Gold'!AH85*'Medal values'!$B$1+'Each Gender - Silver'!AH85*'Medal values'!$B$2+'Each Gender - Bronze'!AH85*'Medal values'!$B$3, "") + IF(AND(AH$1 = AG$1, AG$2 = "Mixed"), 0.5*AG85, 0) + IF(AND(AH$1 = AI$1, AI$2 = "Mixed"), 0.5*AI85, 0)</f>
        <v>0</v>
      </c>
      <c r="AI85" s="5">
        <f>IF('Each Gender - Gold'!AI85+'Each Gender - Silver'!AI85+'Each Gender - Bronze'!AI85 &gt; 0, 'Each Gender - Gold'!AI85*'Medal values'!$B$1+'Each Gender - Silver'!AI85*'Medal values'!$B$2+'Each Gender - Bronze'!AI85*'Medal values'!$B$3, "") + IF(AND(AI$1 = AH$1, AH$2 = "Mixed"), 0.5*AH85, 0) + IF(AND(AI$1 = AJ$1, AJ$2 = "Mixed"), 0.5*AJ85, 0)</f>
        <v>0</v>
      </c>
      <c r="AJ85" s="5">
        <f>IF('Each Gender - Gold'!AJ85+'Each Gender - Silver'!AJ85+'Each Gender - Bronze'!AJ85 &gt; 0, 'Each Gender - Gold'!AJ85*'Medal values'!$B$1+'Each Gender - Silver'!AJ85*'Medal values'!$B$2+'Each Gender - Bronze'!AJ85*'Medal values'!$B$3, "") + IF(AND(AJ$1 = AI$1, AI$2 = "Mixed"), 0.5*AI85, 0) + IF(AND(AJ$1 = AK$1, AK$2 = "Mixed"), 0.5*AK85, 0)</f>
        <v>0</v>
      </c>
      <c r="AK85" s="5">
        <f>IF('Each Gender - Gold'!AK85+'Each Gender - Silver'!AK85+'Each Gender - Bronze'!AK85 &gt; 0, 'Each Gender - Gold'!AK85*'Medal values'!$B$1+'Each Gender - Silver'!AK85*'Medal values'!$B$2+'Each Gender - Bronze'!AK85*'Medal values'!$B$3, "") + IF(AND(AK$1 = AJ$1, AJ$2 = "Mixed"), 0.5*AJ85, 0) + IF(AND(AK$1 = AL$1, AL$2 = "Mixed"), 0.5*AL85, 0)</f>
        <v>0</v>
      </c>
      <c r="AL85" s="5">
        <f>IF('Each Gender - Gold'!AL85+'Each Gender - Silver'!AL85+'Each Gender - Bronze'!AL85 &gt; 0, 'Each Gender - Gold'!AL85*'Medal values'!$B$1+'Each Gender - Silver'!AL85*'Medal values'!$B$2+'Each Gender - Bronze'!AL85*'Medal values'!$B$3, "") + IF(AND(AL$1 = AK$1, AK$2 = "Mixed"), 0.5*AK85, 0) + IF(AND(AL$1 = AM$1, AM$2 = "Mixed"), 0.5*AM85, 0)</f>
        <v>0</v>
      </c>
      <c r="AM85" s="5">
        <f>IF('Each Gender - Gold'!AM85+'Each Gender - Silver'!AM85+'Each Gender - Bronze'!AM85 &gt; 0, 'Each Gender - Gold'!AM85*'Medal values'!$B$1+'Each Gender - Silver'!AM85*'Medal values'!$B$2+'Each Gender - Bronze'!AM85*'Medal values'!$B$3, "") + IF(AND(AM$1 = AL$1, AL$2 = "Mixed"), 0.5*AL85, 0) + IF(AND(AM$1 = AN$1, AN$2 = "Mixed"), 0.5*AN85, 0)</f>
        <v>0</v>
      </c>
      <c r="AN85" s="5">
        <f>IF('Each Gender - Gold'!AN85+'Each Gender - Silver'!AN85+'Each Gender - Bronze'!AN85 &gt; 0, 'Each Gender - Gold'!AN85*'Medal values'!$B$1+'Each Gender - Silver'!AN85*'Medal values'!$B$2+'Each Gender - Bronze'!AN85*'Medal values'!$B$3, "") + IF(AND(AN$1 = AM$1, AM$2 = "Mixed"), 0.5*AM85, 0) + IF(AND(AN$1 = AO$1, AO$2 = "Mixed"), 0.5*AO85, 0)</f>
        <v>5.001001</v>
      </c>
      <c r="AO85" s="5">
        <f>IF('Each Gender - Gold'!AO85+'Each Gender - Silver'!AO85+'Each Gender - Bronze'!AO85 &gt; 0, 'Each Gender - Gold'!AO85*'Medal values'!$B$1+'Each Gender - Silver'!AO85*'Medal values'!$B$2+'Each Gender - Bronze'!AO85*'Medal values'!$B$3, "") + IF(AND(AO$1 = AN$1, AN$2 = "Mixed"), 0.5*AN85, 0) + IF(AND(AO$1 = AP$1, AP$2 = "Mixed"), 0.5*AP85, 0)</f>
        <v>0</v>
      </c>
      <c r="AP85" s="5">
        <f>IF('Each Gender - Gold'!AP85+'Each Gender - Silver'!AP85+'Each Gender - Bronze'!AP85 &gt; 0, 'Each Gender - Gold'!AP85*'Medal values'!$B$1+'Each Gender - Silver'!AP85*'Medal values'!$B$2+'Each Gender - Bronze'!AP85*'Medal values'!$B$3, "") + IF(AND(AP$1 = AO$1, AO$2 = "Mixed"), 0.5*AO85, 0) + IF(AND(AP$1 = AQ$1, AQ$2 = "Mixed"), 0.5*AQ85, 0)</f>
        <v>0</v>
      </c>
      <c r="AQ85" s="5">
        <f>IF('Each Gender - Gold'!AQ85+'Each Gender - Silver'!AQ85+'Each Gender - Bronze'!AQ85 &gt; 0, 'Each Gender - Gold'!AQ85*'Medal values'!$B$1+'Each Gender - Silver'!AQ85*'Medal values'!$B$2+'Each Gender - Bronze'!AQ85*'Medal values'!$B$3, "") + IF(AND(AQ$1 = AP$1, AP$2 = "Mixed"), 0.5*AP85, 0) + IF(AND(AQ$1 = AR$1, AR$2 = "Mixed"), 0.5*AR85, 0)</f>
        <v>0</v>
      </c>
      <c r="AR85" s="5">
        <f>IF('Each Gender - Gold'!AR85+'Each Gender - Silver'!AR85+'Each Gender - Bronze'!AR85 &gt; 0, 'Each Gender - Gold'!AR85*'Medal values'!$B$1+'Each Gender - Silver'!AR85*'Medal values'!$B$2+'Each Gender - Bronze'!AR85*'Medal values'!$B$3, "") + IF(AND(AR$1 = AQ$1, AQ$2 = "Mixed"), 0.5*AQ85, 0) + IF(AND(AR$1 = AS$1, AS$2 = "Mixed"), 0.5*AS85, 0)</f>
        <v>2.000001</v>
      </c>
      <c r="AS85" s="5">
        <f>IF('Each Gender - Gold'!AS85+'Each Gender - Silver'!AS85+'Each Gender - Bronze'!AS85 &gt; 0, 'Each Gender - Gold'!AS85*'Medal values'!$B$1+'Each Gender - Silver'!AS85*'Medal values'!$B$2+'Each Gender - Bronze'!AS85*'Medal values'!$B$3, "") + IF(AND(AS$1 = AR$1, AR$2 = "Mixed"), 0.5*AR85, 0) + IF(AND(AS$1 = AT$1, AT$2 = "Mixed"), 0.5*AT85, 0)</f>
        <v>0</v>
      </c>
      <c r="AT85" s="5">
        <f>IF('Each Gender - Gold'!AT85+'Each Gender - Silver'!AT85+'Each Gender - Bronze'!AT85 &gt; 0, 'Each Gender - Gold'!AT85*'Medal values'!$B$1+'Each Gender - Silver'!AT85*'Medal values'!$B$2+'Each Gender - Bronze'!AT85*'Medal values'!$B$3, "") + IF(AND(AT$1 = AS$1, AS$2 = "Mixed"), 0.5*AS85, 0) + IF(AND(AT$1 = AU$1, AU$2 = "Mixed"), 0.5*AU85, 0)</f>
        <v>0</v>
      </c>
      <c r="AU85" s="5">
        <f>IF('Each Gender - Gold'!AU85+'Each Gender - Silver'!AU85+'Each Gender - Bronze'!AU85 &gt; 0, 'Each Gender - Gold'!AU85*'Medal values'!$B$1+'Each Gender - Silver'!AU85*'Medal values'!$B$2+'Each Gender - Bronze'!AU85*'Medal values'!$B$3, "") + IF(AND(AU$1 = AT$1, AT$2 = "Mixed"), 0.5*AT85, 0) + IF(AND(AU$1 = AV$1, AV$2 = "Mixed"), 0.5*AV85, 0)</f>
        <v>0</v>
      </c>
      <c r="AV85" s="5">
        <f>IF('Each Gender - Gold'!AV85+'Each Gender - Silver'!AV85+'Each Gender - Bronze'!AV85 &gt; 0, 'Each Gender - Gold'!AV85*'Medal values'!$B$1+'Each Gender - Silver'!AV85*'Medal values'!$B$2+'Each Gender - Bronze'!AV85*'Medal values'!$B$3, "") + IF(AND(AV$1 = AU$1, AU$2 = "Mixed"), 0.5*AU85, 0) + IF(AND(AV$1 = AW$1, AW$2 = "Mixed"), 0.5*AW85, 0)</f>
        <v>0</v>
      </c>
      <c r="AW85" s="5">
        <f>IF('Each Gender - Gold'!AW85+'Each Gender - Silver'!AW85+'Each Gender - Bronze'!AW85 &gt; 0, 'Each Gender - Gold'!AW85*'Medal values'!$B$1+'Each Gender - Silver'!AW85*'Medal values'!$B$2+'Each Gender - Bronze'!AW85*'Medal values'!$B$3, "") + IF(AND(AW$1 = AV$1, AV$2 = "Mixed"), 0.5*AV85, 0) + IF(AND(AW$1 = AX$1, AX$2 = "Mixed"), 0.5*AX85, 0)</f>
        <v>0</v>
      </c>
      <c r="AX85" s="5">
        <f>IF('Each Gender - Gold'!AX85+'Each Gender - Silver'!AX85+'Each Gender - Bronze'!AX85 &gt; 0, 'Each Gender - Gold'!AX85*'Medal values'!$B$1+'Each Gender - Silver'!AX85*'Medal values'!$B$2+'Each Gender - Bronze'!AX85*'Medal values'!$B$3, "") + IF(AND(AX$1 = AW$1, AW$2 = "Mixed"), 0.5*AW85, 0) + IF(AND(AX$1 = AY$1, AY$2 = "Mixed"), 0.5*AY85, 0)</f>
        <v>0</v>
      </c>
      <c r="AY85" s="5">
        <f>IF('Each Gender - Gold'!AY85+'Each Gender - Silver'!AY85+'Each Gender - Bronze'!AY85 &gt; 0, 'Each Gender - Gold'!AY85*'Medal values'!$B$1+'Each Gender - Silver'!AY85*'Medal values'!$B$2+'Each Gender - Bronze'!AY85*'Medal values'!$B$3, "") + IF(AND(AY$1 = AX$1, AX$2 = "Mixed"), 0.5*AX85, 0) + IF(AND(AY$1 = AZ$1, AZ$2 = "Mixed"), 0.5*AZ85, 0)</f>
        <v>0</v>
      </c>
      <c r="AZ85" s="5">
        <f>IF('Each Gender - Gold'!AZ85+'Each Gender - Silver'!AZ85+'Each Gender - Bronze'!AZ85 &gt; 0, 'Each Gender - Gold'!AZ85*'Medal values'!$B$1+'Each Gender - Silver'!AZ85*'Medal values'!$B$2+'Each Gender - Bronze'!AZ85*'Medal values'!$B$3, "") + IF(AND(AZ$1 = AY$1, AY$2 = "Mixed"), 0.5*AY85, 0) + IF(AND(AZ$1 = BA$1, BA$2 = "Mixed"), 0.5*BA85, 0)</f>
        <v>0</v>
      </c>
      <c r="BA85" s="5">
        <f>IF('Each Gender - Gold'!BA85+'Each Gender - Silver'!BA85+'Each Gender - Bronze'!BA85 &gt; 0, 'Each Gender - Gold'!BA85*'Medal values'!$B$1+'Each Gender - Silver'!BA85*'Medal values'!$B$2+'Each Gender - Bronze'!BA85*'Medal values'!$B$3, "") + IF(AND(BA$1 = AZ$1, AZ$2 = "Mixed"), 0.5*AZ85, 0) + IF(AND(BA$1 = BB$1, BB$2 = "Mixed"), 0.5*BB85, 0)</f>
        <v>0</v>
      </c>
      <c r="BB85" s="5">
        <f>IF('Each Gender - Gold'!BB85+'Each Gender - Silver'!BB85+'Each Gender - Bronze'!BB85 &gt; 0, 'Each Gender - Gold'!BB85*'Medal values'!$B$1+'Each Gender - Silver'!BB85*'Medal values'!$B$2+'Each Gender - Bronze'!BB85*'Medal values'!$B$3, "") + IF(AND(BB$1 = BA$1, BA$2 = "Mixed"), 0.5*BA85, 0) + IF(AND(BB$1 = BC$1, BC$2 = "Mixed"), 0.5*BC85, 0)</f>
        <v>0</v>
      </c>
      <c r="BC85" s="5">
        <f>IF('Each Gender - Gold'!BC85+'Each Gender - Silver'!BC85+'Each Gender - Bronze'!BC85 &gt; 0, 'Each Gender - Gold'!BC85*'Medal values'!$B$1+'Each Gender - Silver'!BC85*'Medal values'!$B$2+'Each Gender - Bronze'!BC85*'Medal values'!$B$3, "") + IF(AND(BC$1 = BB$1, BB$2 = "Mixed"), 0.5*BB85, 0) + IF(AND(BC$1 = BD$1, BD$2 = "Mixed"), 0.5*BD85, 0)</f>
        <v>0</v>
      </c>
      <c r="BD85" s="5">
        <f>IF('Each Gender - Gold'!BD85+'Each Gender - Silver'!BD85+'Each Gender - Bronze'!BD85 &gt; 0, 'Each Gender - Gold'!BD85*'Medal values'!$B$1+'Each Gender - Silver'!BD85*'Medal values'!$B$2+'Each Gender - Bronze'!BD85*'Medal values'!$B$3, "") + IF(AND(BD$1 = BC$1, BC$2 = "Mixed"), 0.5*BC85, 0) + IF(AND(BD$1 = BE$1, BE$2 = "Mixed"), 0.5*BE85, 0)</f>
        <v>0</v>
      </c>
      <c r="BE85" s="5">
        <f>IF('Each Gender - Gold'!BE85+'Each Gender - Silver'!BE85+'Each Gender - Bronze'!BE85 &gt; 0, 'Each Gender - Gold'!BE85*'Medal values'!$B$1+'Each Gender - Silver'!BE85*'Medal values'!$B$2+'Each Gender - Bronze'!BE85*'Medal values'!$B$3, "") + IF(AND(BE$1 = BD$1, BD$2 = "Mixed"), 0.5*BD85, 0) + IF(AND(BE$1 = BF$1, BF$2 = "Mixed"), 0.5*BF85, 0)</f>
        <v>0</v>
      </c>
      <c r="BF85" s="5">
        <f>IF('Each Gender - Gold'!BF85+'Each Gender - Silver'!BF85+'Each Gender - Bronze'!BF85 &gt; 0, 'Each Gender - Gold'!BF85*'Medal values'!$B$1+'Each Gender - Silver'!BF85*'Medal values'!$B$2+'Each Gender - Bronze'!BF85*'Medal values'!$B$3, "") + IF(AND(BF$1 = BE$1, BE$2 = "Mixed"), 0.5*BE85, 0) + IF(AND(BF$1 = BG$1, BG$2 = "Mixed"), 0.5*BG85, 0)</f>
        <v>0</v>
      </c>
      <c r="BG85" s="5">
        <f>IF('Each Gender - Gold'!BG85+'Each Gender - Silver'!BG85+'Each Gender - Bronze'!BG85 &gt; 0, 'Each Gender - Gold'!BG85*'Medal values'!$B$1+'Each Gender - Silver'!BG85*'Medal values'!$B$2+'Each Gender - Bronze'!BG85*'Medal values'!$B$3, "") + IF(AND(BG$1 = BF$1, BF$2 = "Mixed"), 0.5*BF85, 0) + IF(AND(BG$1 = BH$1, BH$2 = "Mixed"), 0.5*BH85, 0)</f>
        <v>0</v>
      </c>
      <c r="BH85" s="5">
        <f>IF('Each Gender - Gold'!BH85+'Each Gender - Silver'!BH85+'Each Gender - Bronze'!BH85 &gt; 0, 'Each Gender - Gold'!BH85*'Medal values'!$B$1+'Each Gender - Silver'!BH85*'Medal values'!$B$2+'Each Gender - Bronze'!BH85*'Medal values'!$B$3, "") + IF(AND(BH$1 = BG$1, BG$2 = "Mixed"), 0.5*BG85, 0) + IF(AND(BH$1 = BI$1, BI$2 = "Mixed"), 0.5*BI85, 0)</f>
        <v>0</v>
      </c>
      <c r="BI85" s="5">
        <f>IF('Each Gender - Gold'!BI85+'Each Gender - Silver'!BI85+'Each Gender - Bronze'!BI85 &gt; 0, 'Each Gender - Gold'!BI85*'Medal values'!$B$1+'Each Gender - Silver'!BI85*'Medal values'!$B$2+'Each Gender - Bronze'!BI85*'Medal values'!$B$3, "") + IF(AND(BI$1 = BH$1, BH$2 = "Mixed"), 0.5*BH85, 0) + IF(AND(BI$1 = BJ$1, BJ$2 = "Mixed"), 0.5*BJ85, 0)</f>
        <v>0</v>
      </c>
      <c r="BJ85" s="5">
        <f>IF('Each Gender - Gold'!BJ85+'Each Gender - Silver'!BJ85+'Each Gender - Bronze'!BJ85 &gt; 0, 'Each Gender - Gold'!BJ85*'Medal values'!$B$1+'Each Gender - Silver'!BJ85*'Medal values'!$B$2+'Each Gender - Bronze'!BJ85*'Medal values'!$B$3, "") + IF(AND(BJ$1 = BI$1, BI$2 = "Mixed"), 0.5*BI85, 0) + IF(AND(BJ$1 = BK$1, BK$2 = "Mixed"), 0.5*BK85, 0)</f>
        <v>0</v>
      </c>
      <c r="BK85" s="5">
        <f>IF('Each Gender - Gold'!BK85+'Each Gender - Silver'!BK85+'Each Gender - Bronze'!BK85 &gt; 0, 'Each Gender - Gold'!BK85*'Medal values'!$B$1+'Each Gender - Silver'!BK85*'Medal values'!$B$2+'Each Gender - Bronze'!BK85*'Medal values'!$B$3, "") + IF(AND(BK$1 = BJ$1, BJ$2 = "Mixed"), 0.5*BJ85, 0) + IF(AND(BK$1 = BL$1, BL$2 = "Mixed"), 0.5*BL85, 0)</f>
        <v>0</v>
      </c>
      <c r="BL85" s="5">
        <f>IF('Each Gender - Gold'!BL85+'Each Gender - Silver'!BL85+'Each Gender - Bronze'!BL85 &gt; 0, 'Each Gender - Gold'!BL85*'Medal values'!$B$1+'Each Gender - Silver'!BL85*'Medal values'!$B$2+'Each Gender - Bronze'!BL85*'Medal values'!$B$3, "") + IF(AND(BL$1 = BK$1, BK$2 = "Mixed"), 0.5*BK85, 0) + IF(AND(BL$1 = BM$1, BM$2 = "Mixed"), 0.5*BM85, 0)</f>
        <v>0</v>
      </c>
      <c r="BM85" s="5">
        <f>IF('Each Gender - Gold'!BM85+'Each Gender - Silver'!BM85+'Each Gender - Bronze'!BM85 &gt; 0, 'Each Gender - Gold'!BM85*'Medal values'!$B$1+'Each Gender - Silver'!BM85*'Medal values'!$B$2+'Each Gender - Bronze'!BM85*'Medal values'!$B$3, "") + IF(AND(BM$1 = BL$1, BL$2 = "Mixed"), 0.5*BL85, 0) + IF(AND(BM$1 = BN$1, BN$2 = "Mixed"), 0.5*BN85, 0)</f>
        <v>2.000001</v>
      </c>
      <c r="BN85" s="5">
        <f>IF('Each Gender - Gold'!BN85+'Each Gender - Silver'!BN85+'Each Gender - Bronze'!BN85 &gt; 0, 'Each Gender - Gold'!BN85*'Medal values'!$B$1+'Each Gender - Silver'!BN85*'Medal values'!$B$2+'Each Gender - Bronze'!BN85*'Medal values'!$B$3, "") + IF(AND(BN$1 = BM$1, BM$2 = "Mixed"), 0.5*BM85, 0) + IF(AND(BN$1 = BO$1, BO$2 = "Mixed"), 0.5*BO85, 0)</f>
        <v>0</v>
      </c>
      <c r="BO85" s="5">
        <f>IF('Each Gender - Gold'!BO85+'Each Gender - Silver'!BO85+'Each Gender - Bronze'!BO85 &gt; 0, 'Each Gender - Gold'!BO85*'Medal values'!$B$1+'Each Gender - Silver'!BO85*'Medal values'!$B$2+'Each Gender - Bronze'!BO85*'Medal values'!$B$3, "") + IF(AND(BO$1 = BN$1, BN$2 = "Mixed"), 0.5*BN85, 0) + IF(AND(BO$1 = BP$1, BP$2 = "Mixed"), 0.5*BP85, 0)</f>
        <v>2.000001</v>
      </c>
      <c r="BP85" s="5">
        <f>IF('Each Gender - Gold'!BP85+'Each Gender - Silver'!BP85+'Each Gender - Bronze'!BP85 &gt; 0, 'Each Gender - Gold'!BP85*'Medal values'!$B$1+'Each Gender - Silver'!BP85*'Medal values'!$B$2+'Each Gender - Bronze'!BP85*'Medal values'!$B$3, "") + IF(AND(BP$1 = BO$1, BO$2 = "Mixed"), 0.5*BO85, 0) + IF(AND(BP$1 = BQ$1, BQ$2 = "Mixed"), 0.5*BQ85, 0)</f>
        <v>0</v>
      </c>
      <c r="BQ85" s="5">
        <f>IF('Each Gender - Gold'!BQ85+'Each Gender - Silver'!BQ85+'Each Gender - Bronze'!BQ85 &gt; 0, 'Each Gender - Gold'!BQ85*'Medal values'!$B$1+'Each Gender - Silver'!BQ85*'Medal values'!$B$2+'Each Gender - Bronze'!BQ85*'Medal values'!$B$3, "") + IF(AND(BQ$1 = BP$1, BP$2 = "Mixed"), 0.5*BP85, 0) + IF(AND(BQ$1 = BR$1, BR$2 = "Mixed"), 0.5*BR85, 0)</f>
        <v>0</v>
      </c>
      <c r="BR85" s="5">
        <f>IF('Each Gender - Gold'!BR85+'Each Gender - Silver'!BR85+'Each Gender - Bronze'!BR85 &gt; 0, 'Each Gender - Gold'!BR85*'Medal values'!$B$1+'Each Gender - Silver'!BR85*'Medal values'!$B$2+'Each Gender - Bronze'!BR85*'Medal values'!$B$3, "") + IF(AND(BR$1 = BQ$1, BQ$2 = "Mixed"), 0.5*BQ85, 0) + IF(AND(BR$1 = BS$1, BS$2 = "Mixed"), 0.5*BS85, 0)</f>
        <v>0</v>
      </c>
      <c r="BS85" s="5">
        <f>IF('Each Gender - Gold'!BS85+'Each Gender - Silver'!BS85+'Each Gender - Bronze'!BS85 &gt; 0, 'Each Gender - Gold'!BS85*'Medal values'!$B$1+'Each Gender - Silver'!BS85*'Medal values'!$B$2+'Each Gender - Bronze'!BS85*'Medal values'!$B$3, "") + IF(AND(BS$1 = BR$1, BR$2 = "Mixed"), 0.5*BR85, 0) + IF(AND(BS$1 = BT$1, BT$2 = "Mixed"), 0.5*BT85, 0)</f>
        <v>0</v>
      </c>
      <c r="BT85" s="5">
        <f>IF('Each Gender - Gold'!BT85+'Each Gender - Silver'!BT85+'Each Gender - Bronze'!BT85 &gt; 0, 'Each Gender - Gold'!BT85*'Medal values'!$B$1+'Each Gender - Silver'!BT85*'Medal values'!$B$2+'Each Gender - Bronze'!BT85*'Medal values'!$B$3, "") + IF(AND(BT$1 = BS$1, BS$2 = "Mixed"), 0.5*BS85, 0) + IF(AND(BT$1 = BU$1, BU$2 = "Mixed"), 0.5*BU85, 0)</f>
        <v>0</v>
      </c>
      <c r="BU85" s="5">
        <f>IF('Each Gender - Gold'!BU85+'Each Gender - Silver'!BU85+'Each Gender - Bronze'!BU85 &gt; 0, 'Each Gender - Gold'!BU85*'Medal values'!$B$1+'Each Gender - Silver'!BU85*'Medal values'!$B$2+'Each Gender - Bronze'!BU85*'Medal values'!$B$3, "") + IF(AND(BU$1 = BT$1, BT$2 = "Mixed"), 0.5*BT85, 0) + IF(AND(BU$1 = BV$1, BV$2 = "Mixed"), 0.5*BV85, 0)</f>
        <v>0</v>
      </c>
      <c r="BV85" s="5">
        <f>IF('Each Gender - Gold'!BV85+'Each Gender - Silver'!BV85+'Each Gender - Bronze'!BV85 &gt; 0, 'Each Gender - Gold'!BV85*'Medal values'!$B$1+'Each Gender - Silver'!BV85*'Medal values'!$B$2+'Each Gender - Bronze'!BV85*'Medal values'!$B$3, "") + IF(AND(BV$1 = BU$1, BU$2 = "Mixed"), 0.5*BU85, 0) + IF(AND(BV$1 = BW$1, BW$2 = "Mixed"), 0.5*BW85, 0)</f>
        <v>0</v>
      </c>
      <c r="BW85" s="5">
        <f>IF('Each Gender - Gold'!BW85+'Each Gender - Silver'!BW85+'Each Gender - Bronze'!BW85 &gt; 0, 'Each Gender - Gold'!BW85*'Medal values'!$B$1+'Each Gender - Silver'!BW85*'Medal values'!$B$2+'Each Gender - Bronze'!BW85*'Medal values'!$B$3, "") + IF(AND(BW$1 = BV$1, BV$2 = "Mixed"), 0.5*BV85, 0) + IF(AND(BW$1 = BX$1, BX$2 = "Mixed"), 0.5*BX85, 0)</f>
        <v>0</v>
      </c>
      <c r="BX85" s="5">
        <f>IF('Each Gender - Gold'!BX85+'Each Gender - Silver'!BX85+'Each Gender - Bronze'!BX85 &gt; 0, 'Each Gender - Gold'!BX85*'Medal values'!$B$1+'Each Gender - Silver'!BX85*'Medal values'!$B$2+'Each Gender - Bronze'!BX85*'Medal values'!$B$3, "") + IF(AND(BX$1 = BW$1, BW$2 = "Mixed"), 0.5*BW85, 0) + IF(AND(BX$1 = BY$1, BY$2 = "Mixed"), 0.5*BY85, 0)</f>
        <v>0</v>
      </c>
      <c r="BY85" s="5">
        <f>IF('Each Gender - Gold'!BY85+'Each Gender - Silver'!BY85+'Each Gender - Bronze'!BY85 &gt; 0, 'Each Gender - Gold'!BY85*'Medal values'!$B$1+'Each Gender - Silver'!BY85*'Medal values'!$B$2+'Each Gender - Bronze'!BY85*'Medal values'!$B$3, "") + IF(AND(BY$1 = BX$1, BX$2 = "Mixed"), 0.5*BX85, 0) + IF(AND(BY$1 = BZ$1, BZ$2 = "Mixed"), 0.5*BZ85, 0)</f>
        <v>0</v>
      </c>
      <c r="BZ85" s="5">
        <f>IF('Each Gender - Gold'!BZ85+'Each Gender - Silver'!BZ85+'Each Gender - Bronze'!BZ85 &gt; 0, 'Each Gender - Gold'!BZ85*'Medal values'!$B$1+'Each Gender - Silver'!BZ85*'Medal values'!$B$2+'Each Gender - Bronze'!BZ85*'Medal values'!$B$3, "") + IF(AND(BZ$1 = BY$1, BY$2 = "Mixed"), 0.5*BY85, 0) + IF(AND(BZ$1 = CA$1, CA$2 = "Mixed"), 0.5*CA85, 0)</f>
        <v>0</v>
      </c>
      <c r="CA85" s="5">
        <f>IF('Each Gender - Gold'!CA85+'Each Gender - Silver'!CA85+'Each Gender - Bronze'!CA85 &gt; 0, 'Each Gender - Gold'!CA85*'Medal values'!$B$1+'Each Gender - Silver'!CA85*'Medal values'!$B$2+'Each Gender - Bronze'!CA85*'Medal values'!$B$3, "") + IF(AND(CA$1 = BZ$1, BZ$2 = "Mixed"), 0.5*BZ85, 0) + IF(AND(CA$1 = CB$1, CB$2 = "Mixed"), 0.5*CB85, 0)</f>
        <v>2.000001</v>
      </c>
      <c r="CB85" s="5">
        <f>IF('Each Gender - Gold'!CB85+'Each Gender - Silver'!CB85+'Each Gender - Bronze'!CB85 &gt; 0, 'Each Gender - Gold'!CB85*'Medal values'!$B$1+'Each Gender - Silver'!CB85*'Medal values'!$B$2+'Each Gender - Bronze'!CB85*'Medal values'!$B$3, "") + IF(AND(CB$1 = CA$1, CA$2 = "Mixed"), 0.5*CA85, 0) + IF(AND(CB$1 = CC$1, CC$2 = "Mixed"), 0.5*CC85, 0)</f>
        <v>0</v>
      </c>
      <c r="CC85" s="5">
        <f>IF('Each Gender - Gold'!CC85+'Each Gender - Silver'!CC85+'Each Gender - Bronze'!CC85 &gt; 0, 'Each Gender - Gold'!CC85*'Medal values'!$B$1+'Each Gender - Silver'!CC85*'Medal values'!$B$2+'Each Gender - Bronze'!CC85*'Medal values'!$B$3, "") + IF(AND(CC$1 = CB$1, CB$2 = "Mixed"), 0.5*CB85, 0) + IF(AND(CC$1 = CD$1, CD$2 = "Mixed"), 0.5*CD85, 0)</f>
        <v>0</v>
      </c>
      <c r="CD85" s="5">
        <f>IF('Each Gender - Gold'!CD85+'Each Gender - Silver'!CD85+'Each Gender - Bronze'!CD85 &gt; 0, 'Each Gender - Gold'!CD85*'Medal values'!$B$1+'Each Gender - Silver'!CD85*'Medal values'!$B$2+'Each Gender - Bronze'!CD85*'Medal values'!$B$3, "") + IF(AND(CD$1 = CC$1, CC$2 = "Mixed"), 0.5*CC85, 0) + IF(AND(CD$1 = CE$1, CE$2 = "Mixed"), 0.5*CE85, 0)</f>
        <v>0</v>
      </c>
      <c r="CE85" s="5">
        <f>IF('Each Gender - Gold'!CE85+'Each Gender - Silver'!CE85+'Each Gender - Bronze'!CE85 &gt; 0, 'Each Gender - Gold'!CE85*'Medal values'!$B$1+'Each Gender - Silver'!CE85*'Medal values'!$B$2+'Each Gender - Bronze'!CE85*'Medal values'!$B$3, "") + IF(AND(CE$1 = CD$1, CD$2 = "Mixed"), 0.5*CD85, 0) + IF(AND(CE$1 = CF$1, CF$2 = "Mixed"), 0.5*CF85, 0)</f>
        <v>0</v>
      </c>
      <c r="CF85" s="5">
        <f>IF('Each Gender - Gold'!CF85+'Each Gender - Silver'!CF85+'Each Gender - Bronze'!CF85 &gt; 0, 'Each Gender - Gold'!CF85*'Medal values'!$B$1+'Each Gender - Silver'!CF85*'Medal values'!$B$2+'Each Gender - Bronze'!CF85*'Medal values'!$B$3, "") + IF(AND(CF$1 = CE$1, CE$2 = "Mixed"), 0.5*CE85, 0) + IF(AND(CF$1 = CG$1, CG$2 = "Mixed"), 0.5*CG85, 0)</f>
        <v>0</v>
      </c>
      <c r="CG85" s="5">
        <f>IF('Each Gender - Gold'!CG85+'Each Gender - Silver'!CG85+'Each Gender - Bronze'!CG85 &gt; 0, 'Each Gender - Gold'!CG85*'Medal values'!$B$1+'Each Gender - Silver'!CG85*'Medal values'!$B$2+'Each Gender - Bronze'!CG85*'Medal values'!$B$3, "") + IF(AND(CG$1 = CF$1, CF$2 = "Mixed"), 0.5*CF85, 0) + IF(AND(CG$1 = CH$1, CH$2 = "Mixed"), 0.5*CH85, 0)</f>
        <v>0</v>
      </c>
      <c r="CH85" s="5">
        <f>IF('Each Gender - Gold'!CH85+'Each Gender - Silver'!CH85+'Each Gender - Bronze'!CH85 &gt; 0, 'Each Gender - Gold'!CH85*'Medal values'!$B$1+'Each Gender - Silver'!CH85*'Medal values'!$B$2+'Each Gender - Bronze'!CH85*'Medal values'!$B$3, "") + IF(AND(CH$1 = CG$1, CG$2 = "Mixed"), 0.5*CG85, 0) + IF(AND(CH$1 = CI$1, CI$2 = "Mixed"), 0.5*CI85, 0)</f>
        <v>0</v>
      </c>
      <c r="CI85" s="5">
        <f>IF('Each Gender - Gold'!CI85+'Each Gender - Silver'!CI85+'Each Gender - Bronze'!CI85 &gt; 0, 'Each Gender - Gold'!CI85*'Medal values'!$B$1+'Each Gender - Silver'!CI85*'Medal values'!$B$2+'Each Gender - Bronze'!CI85*'Medal values'!$B$3, "") + IF(AND(CI$1 = CH$1, CH$2 = "Mixed"), 0.5*CH85, 0) + IF(AND(CI$1 = CJ$1, CJ$2 = "Mixed"), 0.5*CJ85, 0)</f>
        <v>0</v>
      </c>
      <c r="CJ85" s="5">
        <f>IF('Each Gender - Gold'!CJ85+'Each Gender - Silver'!CJ85+'Each Gender - Bronze'!CJ85 &gt; 0, 'Each Gender - Gold'!CJ85*'Medal values'!$B$1+'Each Gender - Silver'!CJ85*'Medal values'!$B$2+'Each Gender - Bronze'!CJ85*'Medal values'!$B$3, "") + IF(AND(CJ$1 = CI$1, CI$2 = "Mixed"), 0.5*CI85, 0) + IF(AND(CJ$1 = CK$1, CK$2 = "Mixed"), 0.5*CK85, 0)</f>
        <v>0</v>
      </c>
      <c r="CK85" s="5">
        <f>IF('Each Gender - Gold'!CK85+'Each Gender - Silver'!CK85+'Each Gender - Bronze'!CK85 &gt; 0, 'Each Gender - Gold'!CK85*'Medal values'!$B$1+'Each Gender - Silver'!CK85*'Medal values'!$B$2+'Each Gender - Bronze'!CK85*'Medal values'!$B$3, "") + IF(AND(CK$1 = CJ$1, CJ$2 = "Mixed"), 0.5*CJ85, 0) + IF(AND(CK$1 = CL$1, CL$2 = "Mixed"), 0.5*CL85, 0)</f>
        <v>0</v>
      </c>
      <c r="CL85" s="5">
        <f>IF('Each Gender - Gold'!CL85+'Each Gender - Silver'!CL85+'Each Gender - Bronze'!CL85 &gt; 0, 'Each Gender - Gold'!CL85*'Medal values'!$B$1+'Each Gender - Silver'!CL85*'Medal values'!$B$2+'Each Gender - Bronze'!CL85*'Medal values'!$B$3, "") + IF(AND(CL$1 = CK$1, CK$2 = "Mixed"), 0.5*CK85, 0) + IF(AND(CL$1 = CM$1, CM$2 = "Mixed"), 0.5*CM85, 0)</f>
        <v>0</v>
      </c>
      <c r="CM85" s="5">
        <f>IF('Each Gender - Gold'!CM85+'Each Gender - Silver'!CM85+'Each Gender - Bronze'!CM85 &gt; 0, 'Each Gender - Gold'!CM85*'Medal values'!$B$1+'Each Gender - Silver'!CM85*'Medal values'!$B$2+'Each Gender - Bronze'!CM85*'Medal values'!$B$3, "") + IF(AND(CM$1 = CL$1, CL$2 = "Mixed"), 0.5*CL85, 0) + IF(AND(CM$1 = CN$1, CN$2 = "Mixed"), 0.5*CN85, 0)</f>
        <v>0</v>
      </c>
      <c r="CN85" s="5">
        <f>IF('Each Gender - Gold'!CN85+'Each Gender - Silver'!CN85+'Each Gender - Bronze'!CN85 &gt; 0, 'Each Gender - Gold'!CN85*'Medal values'!$B$1+'Each Gender - Silver'!CN85*'Medal values'!$B$2+'Each Gender - Bronze'!CN85*'Medal values'!$B$3, "") + IF(AND(CN$1 = CM$1, CM$2 = "Mixed"), 0.5*CM85, 0) + IF(AND(CN$1 = CO$1, CO$2 = "Mixed"), 0.5*CO85, 0)</f>
        <v>0</v>
      </c>
      <c r="CO85" s="5">
        <f>IF('Each Gender - Gold'!CO85+'Each Gender - Silver'!CO85+'Each Gender - Bronze'!CO85 &gt; 0, 'Each Gender - Gold'!CO85*'Medal values'!$B$1+'Each Gender - Silver'!CO85*'Medal values'!$B$2+'Each Gender - Bronze'!CO85*'Medal values'!$B$3, "") + IF(AND(CO$1 = CN$1, CN$2 = "Mixed"), 0.5*CN85, 0) + IF(AND(CO$1 = CP$1, CP$2 = "Mixed"), 0.5*CP85, 0)</f>
        <v>0</v>
      </c>
      <c r="CP85" s="5">
        <f>IF('Each Gender - Gold'!CP85+'Each Gender - Silver'!CP85+'Each Gender - Bronze'!CP85 &gt; 0, 'Each Gender - Gold'!CP85*'Medal values'!$B$1+'Each Gender - Silver'!CP85*'Medal values'!$B$2+'Each Gender - Bronze'!CP85*'Medal values'!$B$3, "") + IF(AND(CP$1 = CO$1, CO$2 = "Mixed"), 0.5*CO85, 0) + IF(AND(CP$1 = CQ$1, CQ$2 = "Mixed"), 0.5*CQ85, 0)</f>
        <v>0</v>
      </c>
      <c r="CQ85" s="5">
        <f>IF('Each Gender - Gold'!CQ85+'Each Gender - Silver'!CQ85+'Each Gender - Bronze'!CQ85 &gt; 0, 'Each Gender - Gold'!CQ85*'Medal values'!$B$1+'Each Gender - Silver'!CQ85*'Medal values'!$B$2+'Each Gender - Bronze'!CQ85*'Medal values'!$B$3, "") + IF(AND(CQ$1 = CP$1, CP$2 = "Mixed"), 0.5*CP85, 0) + IF(AND(CQ$1 = CR$1, CR$2 = "Mixed"), 0.5*CR85, 0)</f>
        <v>0</v>
      </c>
      <c r="CR85" s="5">
        <f>IF('Each Gender - Gold'!CR85+'Each Gender - Silver'!CR85+'Each Gender - Bronze'!CR85 &gt; 0, 'Each Gender - Gold'!CR85*'Medal values'!$B$1+'Each Gender - Silver'!CR85*'Medal values'!$B$2+'Each Gender - Bronze'!CR85*'Medal values'!$B$3, "") + IF(AND(CR$1 = CQ$1, CQ$2 = "Mixed"), 0.5*CQ85, 0) + IF(AND(CR$1 = CS$1, CS$2 = "Mixed"), 0.5*CS85, 0)</f>
        <v>0</v>
      </c>
      <c r="CS85" s="5">
        <f>IF('Each Gender - Gold'!CS85+'Each Gender - Silver'!CS85+'Each Gender - Bronze'!CS85 &gt; 0, 'Each Gender - Gold'!CS85*'Medal values'!$B$1+'Each Gender - Silver'!CS85*'Medal values'!$B$2+'Each Gender - Bronze'!CS85*'Medal values'!$B$3, "") + IF(AND(CS$1 = CR$1, CR$2 = "Mixed"), 0.5*CR85, 0) + IF(AND(CS$1 = CT$1, CT$2 = "Mixed"), 0.5*CT85, 0)</f>
        <v>0</v>
      </c>
      <c r="CT85" s="5">
        <f>IF('Each Gender - Gold'!CT85+'Each Gender - Silver'!CT85+'Each Gender - Bronze'!CT85 &gt; 0, 'Each Gender - Gold'!CT85*'Medal values'!$B$1+'Each Gender - Silver'!CT85*'Medal values'!$B$2+'Each Gender - Bronze'!CT85*'Medal values'!$B$3, "") + IF(AND(CT$1 = CS$1, CS$2 = "Mixed"), 0.5*CS85, 0) + IF(AND(CT$1 = CU$1, CU$2 = "Mixed"), 0.5*CU85, 0)</f>
        <v>0</v>
      </c>
      <c r="CU85" s="5">
        <f>IF('Each Gender - Gold'!CU85+'Each Gender - Silver'!CU85+'Each Gender - Bronze'!CU85 &gt; 0, 'Each Gender - Gold'!CU85*'Medal values'!$B$1+'Each Gender - Silver'!CU85*'Medal values'!$B$2+'Each Gender - Bronze'!CU85*'Medal values'!$B$3, "") + IF(AND(CU$1 = CT$1, CT$2 = "Mixed"), 0.5*CT85, 0) + IF(AND(CU$1 = CV$1, CV$2 = "Mixed"), 0.5*CV85, 0)</f>
        <v>0</v>
      </c>
      <c r="CV85" s="5">
        <f>IF('Each Gender - Gold'!CV85+'Each Gender - Silver'!CV85+'Each Gender - Bronze'!CV85 &gt; 0, 'Each Gender - Gold'!CV85*'Medal values'!$B$1+'Each Gender - Silver'!CV85*'Medal values'!$B$2+'Each Gender - Bronze'!CV85*'Medal values'!$B$3, "") + IF(AND(CV$1 = CU$1, CU$2 = "Mixed"), 0.5*CU85, 0) + IF(AND(CV$1 = CW$1, CW$2 = "Mixed"), 0.5*CW85, 0)</f>
        <v>0</v>
      </c>
      <c r="CW85" s="5">
        <f t="shared" ref="CW85:CX85" si="83">SUMIF($B$2:$CV$2,CW$2, $B85:$CV85)</f>
        <v>10.002002</v>
      </c>
      <c r="CX85" s="5">
        <f t="shared" si="83"/>
        <v>6.000003</v>
      </c>
    </row>
    <row r="86">
      <c r="A86" s="5" t="str">
        <f>Countries!A84</f>
        <v>SYR</v>
      </c>
      <c r="B86" s="5">
        <f>IF('Each Gender - Gold'!B86+'Each Gender - Silver'!B86+'Each Gender - Bronze'!B86 &gt; 0, 'Each Gender - Gold'!B86*'Medal values'!$B$1+'Each Gender - Silver'!B86*'Medal values'!$B$2+'Each Gender - Bronze'!B86*'Medal values'!$B$3, "") + IF(AND(B$1 = A$1, A$2 = "Mixed"), 0.5*A86, 0) + IF(AND(B$1 = C$1, C$2 = "Mixed"), 0.5*C86, 0)</f>
        <v>0</v>
      </c>
      <c r="C86" s="5">
        <f>IF('Each Gender - Gold'!C86+'Each Gender - Silver'!C86+'Each Gender - Bronze'!C86 &gt; 0, 'Each Gender - Gold'!C86*'Medal values'!$B$1+'Each Gender - Silver'!C86*'Medal values'!$B$2+'Each Gender - Bronze'!C86*'Medal values'!$B$3, "") + IF(AND(C$1 = B$1, B$2 = "Mixed"), 0.5*B86, 0) + IF(AND(C$1 = D$1, D$2 = "Mixed"), 0.5*D86, 0)</f>
        <v>0</v>
      </c>
      <c r="D86" s="5">
        <f>IF('Each Gender - Gold'!D86+'Each Gender - Silver'!D86+'Each Gender - Bronze'!D86 &gt; 0, 'Each Gender - Gold'!D86*'Medal values'!$B$1+'Each Gender - Silver'!D86*'Medal values'!$B$2+'Each Gender - Bronze'!D86*'Medal values'!$B$3, "") + IF(AND(D$1 = C$1, C$2 = "Mixed"), 0.5*C86, 0) + IF(AND(D$1 = E$1, E$2 = "Mixed"), 0.5*E86, 0)</f>
        <v>0</v>
      </c>
      <c r="E86" s="5">
        <f>IF('Each Gender - Gold'!E86+'Each Gender - Silver'!E86+'Each Gender - Bronze'!E86 &gt; 0, 'Each Gender - Gold'!E86*'Medal values'!$B$1+'Each Gender - Silver'!E86*'Medal values'!$B$2+'Each Gender - Bronze'!E86*'Medal values'!$B$3, "") + IF(AND(E$1 = D$1, D$2 = "Mixed"), 0.5*D86, 0) + IF(AND(E$1 = F$1, F$2 = "Mixed"), 0.5*F86, 0)</f>
        <v>0</v>
      </c>
      <c r="F86" s="5">
        <f>IF('Each Gender - Gold'!F86+'Each Gender - Silver'!F86+'Each Gender - Bronze'!F86 &gt; 0, 'Each Gender - Gold'!F86*'Medal values'!$B$1+'Each Gender - Silver'!F86*'Medal values'!$B$2+'Each Gender - Bronze'!F86*'Medal values'!$B$3, "") + IF(AND(F$1 = E$1, E$2 = "Mixed"), 0.5*E86, 0) + IF(AND(F$1 = G$1, G$2 = "Mixed"), 0.5*G86, 0)</f>
        <v>0</v>
      </c>
      <c r="G86" s="5">
        <f>IF('Each Gender - Gold'!G86+'Each Gender - Silver'!G86+'Each Gender - Bronze'!G86 &gt; 0, 'Each Gender - Gold'!G86*'Medal values'!$B$1+'Each Gender - Silver'!G86*'Medal values'!$B$2+'Each Gender - Bronze'!G86*'Medal values'!$B$3, "") + IF(AND(G$1 = F$1, F$2 = "Mixed"), 0.5*F86, 0) + IF(AND(G$1 = H$1, H$2 = "Mixed"), 0.5*H86, 0)</f>
        <v>0</v>
      </c>
      <c r="H86" s="5">
        <f>IF('Each Gender - Gold'!H86+'Each Gender - Silver'!H86+'Each Gender - Bronze'!H86 &gt; 0, 'Each Gender - Gold'!H86*'Medal values'!$B$1+'Each Gender - Silver'!H86*'Medal values'!$B$2+'Each Gender - Bronze'!H86*'Medal values'!$B$3, "") + IF(AND(H$1 = G$1, G$2 = "Mixed"), 0.5*G86, 0) + IF(AND(H$1 = I$1, I$2 = "Mixed"), 0.5*I86, 0)</f>
        <v>0</v>
      </c>
      <c r="I86" s="5">
        <f>IF('Each Gender - Gold'!I86+'Each Gender - Silver'!I86+'Each Gender - Bronze'!I86 &gt; 0, 'Each Gender - Gold'!I86*'Medal values'!$B$1+'Each Gender - Silver'!I86*'Medal values'!$B$2+'Each Gender - Bronze'!I86*'Medal values'!$B$3, "") + IF(AND(I$1 = H$1, H$2 = "Mixed"), 0.5*H86, 0) + IF(AND(I$1 = J$1, J$2 = "Mixed"), 0.5*J86, 0)</f>
        <v>0</v>
      </c>
      <c r="J86" s="5">
        <f>IF('Each Gender - Gold'!J86+'Each Gender - Silver'!J86+'Each Gender - Bronze'!J86 &gt; 0, 'Each Gender - Gold'!J86*'Medal values'!$B$1+'Each Gender - Silver'!J86*'Medal values'!$B$2+'Each Gender - Bronze'!J86*'Medal values'!$B$3, "") + IF(AND(J$1 = I$1, I$2 = "Mixed"), 0.5*I86, 0) + IF(AND(J$1 = K$1, K$2 = "Mixed"), 0.5*K86, 0)</f>
        <v>0</v>
      </c>
      <c r="K86" s="5">
        <f>IF('Each Gender - Gold'!K86+'Each Gender - Silver'!K86+'Each Gender - Bronze'!K86 &gt; 0, 'Each Gender - Gold'!K86*'Medal values'!$B$1+'Each Gender - Silver'!K86*'Medal values'!$B$2+'Each Gender - Bronze'!K86*'Medal values'!$B$3, "") + IF(AND(K$1 = J$1, J$2 = "Mixed"), 0.5*J86, 0) + IF(AND(K$1 = L$1, L$2 = "Mixed"), 0.5*L86, 0)</f>
        <v>0</v>
      </c>
      <c r="L86" s="5">
        <f>IF('Each Gender - Gold'!L86+'Each Gender - Silver'!L86+'Each Gender - Bronze'!L86 &gt; 0, 'Each Gender - Gold'!L86*'Medal values'!$B$1+'Each Gender - Silver'!L86*'Medal values'!$B$2+'Each Gender - Bronze'!L86*'Medal values'!$B$3, "") + IF(AND(L$1 = K$1, K$2 = "Mixed"), 0.5*K86, 0) + IF(AND(L$1 = M$1, M$2 = "Mixed"), 0.5*M86, 0)</f>
        <v>0</v>
      </c>
      <c r="M86" s="5">
        <f>IF('Each Gender - Gold'!M86+'Each Gender - Silver'!M86+'Each Gender - Bronze'!M86 &gt; 0, 'Each Gender - Gold'!M86*'Medal values'!$B$1+'Each Gender - Silver'!M86*'Medal values'!$B$2+'Each Gender - Bronze'!M86*'Medal values'!$B$3, "") + IF(AND(M$1 = L$1, L$2 = "Mixed"), 0.5*L86, 0) + IF(AND(M$1 = N$1, N$2 = "Mixed"), 0.5*N86, 0)</f>
        <v>0</v>
      </c>
      <c r="N86" s="5">
        <f>IF('Each Gender - Gold'!N86+'Each Gender - Silver'!N86+'Each Gender - Bronze'!N86 &gt; 0, 'Each Gender - Gold'!N86*'Medal values'!$B$1+'Each Gender - Silver'!N86*'Medal values'!$B$2+'Each Gender - Bronze'!N86*'Medal values'!$B$3, "") + IF(AND(N$1 = M$1, M$2 = "Mixed"), 0.5*M86, 0) + IF(AND(N$1 = O$1, O$2 = "Mixed"), 0.5*O86, 0)</f>
        <v>0</v>
      </c>
      <c r="O86" s="5">
        <f>IF('Each Gender - Gold'!O86+'Each Gender - Silver'!O86+'Each Gender - Bronze'!O86 &gt; 0, 'Each Gender - Gold'!O86*'Medal values'!$B$1+'Each Gender - Silver'!O86*'Medal values'!$B$2+'Each Gender - Bronze'!O86*'Medal values'!$B$3, "") + IF(AND(O$1 = N$1, N$2 = "Mixed"), 0.5*N86, 0) + IF(AND(O$1 = P$1, P$2 = "Mixed"), 0.5*P86, 0)</f>
        <v>0</v>
      </c>
      <c r="P86" s="5">
        <f>IF('Each Gender - Gold'!P86+'Each Gender - Silver'!P86+'Each Gender - Bronze'!P86 &gt; 0, 'Each Gender - Gold'!P86*'Medal values'!$B$1+'Each Gender - Silver'!P86*'Medal values'!$B$2+'Each Gender - Bronze'!P86*'Medal values'!$B$3, "") + IF(AND(P$1 = O$1, O$2 = "Mixed"), 0.5*O86, 0) + IF(AND(P$1 = Q$1, Q$2 = "Mixed"), 0.5*Q86, 0)</f>
        <v>0</v>
      </c>
      <c r="Q86" s="5">
        <f>IF('Each Gender - Gold'!Q86+'Each Gender - Silver'!Q86+'Each Gender - Bronze'!Q86 &gt; 0, 'Each Gender - Gold'!Q86*'Medal values'!$B$1+'Each Gender - Silver'!Q86*'Medal values'!$B$2+'Each Gender - Bronze'!Q86*'Medal values'!$B$3, "") + IF(AND(Q$1 = P$1, P$2 = "Mixed"), 0.5*P86, 0) + IF(AND(Q$1 = R$1, R$2 = "Mixed"), 0.5*R86, 0)</f>
        <v>0</v>
      </c>
      <c r="R86" s="5">
        <f>IF('Each Gender - Gold'!R86+'Each Gender - Silver'!R86+'Each Gender - Bronze'!R86 &gt; 0, 'Each Gender - Gold'!R86*'Medal values'!$B$1+'Each Gender - Silver'!R86*'Medal values'!$B$2+'Each Gender - Bronze'!R86*'Medal values'!$B$3, "") + IF(AND(R$1 = Q$1, Q$2 = "Mixed"), 0.5*Q86, 0) + IF(AND(R$1 = S$1, S$2 = "Mixed"), 0.5*S86, 0)</f>
        <v>0</v>
      </c>
      <c r="S86" s="5">
        <f>IF('Each Gender - Gold'!S86+'Each Gender - Silver'!S86+'Each Gender - Bronze'!S86 &gt; 0, 'Each Gender - Gold'!S86*'Medal values'!$B$1+'Each Gender - Silver'!S86*'Medal values'!$B$2+'Each Gender - Bronze'!S86*'Medal values'!$B$3, "") + IF(AND(S$1 = R$1, R$2 = "Mixed"), 0.5*R86, 0) + IF(AND(S$1 = T$1, T$2 = "Mixed"), 0.5*T86, 0)</f>
        <v>0</v>
      </c>
      <c r="T86" s="5">
        <f>IF('Each Gender - Gold'!T86+'Each Gender - Silver'!T86+'Each Gender - Bronze'!T86 &gt; 0, 'Each Gender - Gold'!T86*'Medal values'!$B$1+'Each Gender - Silver'!T86*'Medal values'!$B$2+'Each Gender - Bronze'!T86*'Medal values'!$B$3, "") + IF(AND(T$1 = S$1, S$2 = "Mixed"), 0.5*S86, 0) + IF(AND(T$1 = U$1, U$2 = "Mixed"), 0.5*U86, 0)</f>
        <v>0</v>
      </c>
      <c r="U86" s="5">
        <f>IF('Each Gender - Gold'!U86+'Each Gender - Silver'!U86+'Each Gender - Bronze'!U86 &gt; 0, 'Each Gender - Gold'!U86*'Medal values'!$B$1+'Each Gender - Silver'!U86*'Medal values'!$B$2+'Each Gender - Bronze'!U86*'Medal values'!$B$3, "") + IF(AND(U$1 = T$1, T$2 = "Mixed"), 0.5*T86, 0) + IF(AND(U$1 = V$1, V$2 = "Mixed"), 0.5*V86, 0)</f>
        <v>0</v>
      </c>
      <c r="V86" s="5">
        <f>IF('Each Gender - Gold'!V86+'Each Gender - Silver'!V86+'Each Gender - Bronze'!V86 &gt; 0, 'Each Gender - Gold'!V86*'Medal values'!$B$1+'Each Gender - Silver'!V86*'Medal values'!$B$2+'Each Gender - Bronze'!V86*'Medal values'!$B$3, "") + IF(AND(V$1 = U$1, U$2 = "Mixed"), 0.5*U86, 0) + IF(AND(V$1 = W$1, W$2 = "Mixed"), 0.5*W86, 0)</f>
        <v>0</v>
      </c>
      <c r="W86" s="5">
        <f>IF('Each Gender - Gold'!W86+'Each Gender - Silver'!W86+'Each Gender - Bronze'!W86 &gt; 0, 'Each Gender - Gold'!W86*'Medal values'!$B$1+'Each Gender - Silver'!W86*'Medal values'!$B$2+'Each Gender - Bronze'!W86*'Medal values'!$B$3, "") + IF(AND(W$1 = V$1, V$2 = "Mixed"), 0.5*V86, 0) + IF(AND(W$1 = X$1, X$2 = "Mixed"), 0.5*X86, 0)</f>
        <v>0</v>
      </c>
      <c r="X86" s="5">
        <f>IF('Each Gender - Gold'!X86+'Each Gender - Silver'!X86+'Each Gender - Bronze'!X86 &gt; 0, 'Each Gender - Gold'!X86*'Medal values'!$B$1+'Each Gender - Silver'!X86*'Medal values'!$B$2+'Each Gender - Bronze'!X86*'Medal values'!$B$3, "") + IF(AND(X$1 = W$1, W$2 = "Mixed"), 0.5*W86, 0) + IF(AND(X$1 = Y$1, Y$2 = "Mixed"), 0.5*Y86, 0)</f>
        <v>0</v>
      </c>
      <c r="Y86" s="5">
        <f>IF('Each Gender - Gold'!Y86+'Each Gender - Silver'!Y86+'Each Gender - Bronze'!Y86 &gt; 0, 'Each Gender - Gold'!Y86*'Medal values'!$B$1+'Each Gender - Silver'!Y86*'Medal values'!$B$2+'Each Gender - Bronze'!Y86*'Medal values'!$B$3, "") + IF(AND(Y$1 = X$1, X$2 = "Mixed"), 0.5*X86, 0) + IF(AND(Y$1 = Z$1, Z$2 = "Mixed"), 0.5*Z86, 0)</f>
        <v>0</v>
      </c>
      <c r="Z86" s="5">
        <f>IF('Each Gender - Gold'!Z86+'Each Gender - Silver'!Z86+'Each Gender - Bronze'!Z86 &gt; 0, 'Each Gender - Gold'!Z86*'Medal values'!$B$1+'Each Gender - Silver'!Z86*'Medal values'!$B$2+'Each Gender - Bronze'!Z86*'Medal values'!$B$3, "") + IF(AND(Z$1 = Y$1, Y$2 = "Mixed"), 0.5*Y86, 0) + IF(AND(Z$1 = AA$1, AA$2 = "Mixed"), 0.5*AA86, 0)</f>
        <v>0</v>
      </c>
      <c r="AA86" s="5">
        <f>IF('Each Gender - Gold'!AA86+'Each Gender - Silver'!AA86+'Each Gender - Bronze'!AA86 &gt; 0, 'Each Gender - Gold'!AA86*'Medal values'!$B$1+'Each Gender - Silver'!AA86*'Medal values'!$B$2+'Each Gender - Bronze'!AA86*'Medal values'!$B$3, "") + IF(AND(AA$1 = Z$1, Z$2 = "Mixed"), 0.5*Z86, 0) + IF(AND(AA$1 = AB$1, AB$2 = "Mixed"), 0.5*AB86, 0)</f>
        <v>0</v>
      </c>
      <c r="AB86" s="5">
        <f>IF('Each Gender - Gold'!AB86+'Each Gender - Silver'!AB86+'Each Gender - Bronze'!AB86 &gt; 0, 'Each Gender - Gold'!AB86*'Medal values'!$B$1+'Each Gender - Silver'!AB86*'Medal values'!$B$2+'Each Gender - Bronze'!AB86*'Medal values'!$B$3, "") + IF(AND(AB$1 = AA$1, AA$2 = "Mixed"), 0.5*AA86, 0) + IF(AND(AB$1 = AC$1, AC$2 = "Mixed"), 0.5*AC86, 0)</f>
        <v>0</v>
      </c>
      <c r="AC86" s="5">
        <f>IF('Each Gender - Gold'!AC86+'Each Gender - Silver'!AC86+'Each Gender - Bronze'!AC86 &gt; 0, 'Each Gender - Gold'!AC86*'Medal values'!$B$1+'Each Gender - Silver'!AC86*'Medal values'!$B$2+'Each Gender - Bronze'!AC86*'Medal values'!$B$3, "") + IF(AND(AC$1 = AB$1, AB$2 = "Mixed"), 0.5*AB86, 0) + IF(AND(AC$1 = AD$1, AD$2 = "Mixed"), 0.5*AD86, 0)</f>
        <v>0</v>
      </c>
      <c r="AD86" s="5">
        <f>IF('Each Gender - Gold'!AD86+'Each Gender - Silver'!AD86+'Each Gender - Bronze'!AD86 &gt; 0, 'Each Gender - Gold'!AD86*'Medal values'!$B$1+'Each Gender - Silver'!AD86*'Medal values'!$B$2+'Each Gender - Bronze'!AD86*'Medal values'!$B$3, "") + IF(AND(AD$1 = AC$1, AC$2 = "Mixed"), 0.5*AC86, 0) + IF(AND(AD$1 = AE$1, AE$2 = "Mixed"), 0.5*AE86, 0)</f>
        <v>0</v>
      </c>
      <c r="AE86" s="5">
        <f>IF('Each Gender - Gold'!AE86+'Each Gender - Silver'!AE86+'Each Gender - Bronze'!AE86 &gt; 0, 'Each Gender - Gold'!AE86*'Medal values'!$B$1+'Each Gender - Silver'!AE86*'Medal values'!$B$2+'Each Gender - Bronze'!AE86*'Medal values'!$B$3, "") + IF(AND(AE$1 = AD$1, AD$2 = "Mixed"), 0.5*AD86, 0) + IF(AND(AE$1 = AF$1, AF$2 = "Mixed"), 0.5*AF86, 0)</f>
        <v>0</v>
      </c>
      <c r="AF86" s="5">
        <f>IF('Each Gender - Gold'!AF86+'Each Gender - Silver'!AF86+'Each Gender - Bronze'!AF86 &gt; 0, 'Each Gender - Gold'!AF86*'Medal values'!$B$1+'Each Gender - Silver'!AF86*'Medal values'!$B$2+'Each Gender - Bronze'!AF86*'Medal values'!$B$3, "") + IF(AND(AF$1 = AE$1, AE$2 = "Mixed"), 0.5*AE86, 0) + IF(AND(AF$1 = AG$1, AG$2 = "Mixed"), 0.5*AG86, 0)</f>
        <v>0</v>
      </c>
      <c r="AG86" s="5">
        <f>IF('Each Gender - Gold'!AG86+'Each Gender - Silver'!AG86+'Each Gender - Bronze'!AG86 &gt; 0, 'Each Gender - Gold'!AG86*'Medal values'!$B$1+'Each Gender - Silver'!AG86*'Medal values'!$B$2+'Each Gender - Bronze'!AG86*'Medal values'!$B$3, "") + IF(AND(AG$1 = AF$1, AF$2 = "Mixed"), 0.5*AF86, 0) + IF(AND(AG$1 = AH$1, AH$2 = "Mixed"), 0.5*AH86, 0)</f>
        <v>0</v>
      </c>
      <c r="AH86" s="5">
        <f>IF('Each Gender - Gold'!AH86+'Each Gender - Silver'!AH86+'Each Gender - Bronze'!AH86 &gt; 0, 'Each Gender - Gold'!AH86*'Medal values'!$B$1+'Each Gender - Silver'!AH86*'Medal values'!$B$2+'Each Gender - Bronze'!AH86*'Medal values'!$B$3, "") + IF(AND(AH$1 = AG$1, AG$2 = "Mixed"), 0.5*AG86, 0) + IF(AND(AH$1 = AI$1, AI$2 = "Mixed"), 0.5*AI86, 0)</f>
        <v>0</v>
      </c>
      <c r="AI86" s="5">
        <f>IF('Each Gender - Gold'!AI86+'Each Gender - Silver'!AI86+'Each Gender - Bronze'!AI86 &gt; 0, 'Each Gender - Gold'!AI86*'Medal values'!$B$1+'Each Gender - Silver'!AI86*'Medal values'!$B$2+'Each Gender - Bronze'!AI86*'Medal values'!$B$3, "") + IF(AND(AI$1 = AH$1, AH$2 = "Mixed"), 0.5*AH86, 0) + IF(AND(AI$1 = AJ$1, AJ$2 = "Mixed"), 0.5*AJ86, 0)</f>
        <v>0</v>
      </c>
      <c r="AJ86" s="5">
        <f>IF('Each Gender - Gold'!AJ86+'Each Gender - Silver'!AJ86+'Each Gender - Bronze'!AJ86 &gt; 0, 'Each Gender - Gold'!AJ86*'Medal values'!$B$1+'Each Gender - Silver'!AJ86*'Medal values'!$B$2+'Each Gender - Bronze'!AJ86*'Medal values'!$B$3, "") + IF(AND(AJ$1 = AI$1, AI$2 = "Mixed"), 0.5*AI86, 0) + IF(AND(AJ$1 = AK$1, AK$2 = "Mixed"), 0.5*AK86, 0)</f>
        <v>0</v>
      </c>
      <c r="AK86" s="5">
        <f>IF('Each Gender - Gold'!AK86+'Each Gender - Silver'!AK86+'Each Gender - Bronze'!AK86 &gt; 0, 'Each Gender - Gold'!AK86*'Medal values'!$B$1+'Each Gender - Silver'!AK86*'Medal values'!$B$2+'Each Gender - Bronze'!AK86*'Medal values'!$B$3, "") + IF(AND(AK$1 = AJ$1, AJ$2 = "Mixed"), 0.5*AJ86, 0) + IF(AND(AK$1 = AL$1, AL$2 = "Mixed"), 0.5*AL86, 0)</f>
        <v>0</v>
      </c>
      <c r="AL86" s="5">
        <f>IF('Each Gender - Gold'!AL86+'Each Gender - Silver'!AL86+'Each Gender - Bronze'!AL86 &gt; 0, 'Each Gender - Gold'!AL86*'Medal values'!$B$1+'Each Gender - Silver'!AL86*'Medal values'!$B$2+'Each Gender - Bronze'!AL86*'Medal values'!$B$3, "") + IF(AND(AL$1 = AK$1, AK$2 = "Mixed"), 0.5*AK86, 0) + IF(AND(AL$1 = AM$1, AM$2 = "Mixed"), 0.5*AM86, 0)</f>
        <v>0</v>
      </c>
      <c r="AM86" s="5">
        <f>IF('Each Gender - Gold'!AM86+'Each Gender - Silver'!AM86+'Each Gender - Bronze'!AM86 &gt; 0, 'Each Gender - Gold'!AM86*'Medal values'!$B$1+'Each Gender - Silver'!AM86*'Medal values'!$B$2+'Each Gender - Bronze'!AM86*'Medal values'!$B$3, "") + IF(AND(AM$1 = AL$1, AL$2 = "Mixed"), 0.5*AL86, 0) + IF(AND(AM$1 = AN$1, AN$2 = "Mixed"), 0.5*AN86, 0)</f>
        <v>0</v>
      </c>
      <c r="AN86" s="5">
        <f>IF('Each Gender - Gold'!AN86+'Each Gender - Silver'!AN86+'Each Gender - Bronze'!AN86 &gt; 0, 'Each Gender - Gold'!AN86*'Medal values'!$B$1+'Each Gender - Silver'!AN86*'Medal values'!$B$2+'Each Gender - Bronze'!AN86*'Medal values'!$B$3, "") + IF(AND(AN$1 = AM$1, AM$2 = "Mixed"), 0.5*AM86, 0) + IF(AND(AN$1 = AO$1, AO$2 = "Mixed"), 0.5*AO86, 0)</f>
        <v>0</v>
      </c>
      <c r="AO86" s="5">
        <f>IF('Each Gender - Gold'!AO86+'Each Gender - Silver'!AO86+'Each Gender - Bronze'!AO86 &gt; 0, 'Each Gender - Gold'!AO86*'Medal values'!$B$1+'Each Gender - Silver'!AO86*'Medal values'!$B$2+'Each Gender - Bronze'!AO86*'Medal values'!$B$3, "") + IF(AND(AO$1 = AN$1, AN$2 = "Mixed"), 0.5*AN86, 0) + IF(AND(AO$1 = AP$1, AP$2 = "Mixed"), 0.5*AP86, 0)</f>
        <v>0</v>
      </c>
      <c r="AP86" s="5">
        <f>IF('Each Gender - Gold'!AP86+'Each Gender - Silver'!AP86+'Each Gender - Bronze'!AP86 &gt; 0, 'Each Gender - Gold'!AP86*'Medal values'!$B$1+'Each Gender - Silver'!AP86*'Medal values'!$B$2+'Each Gender - Bronze'!AP86*'Medal values'!$B$3, "") + IF(AND(AP$1 = AO$1, AO$2 = "Mixed"), 0.5*AO86, 0) + IF(AND(AP$1 = AQ$1, AQ$2 = "Mixed"), 0.5*AQ86, 0)</f>
        <v>0</v>
      </c>
      <c r="AQ86" s="5">
        <f>IF('Each Gender - Gold'!AQ86+'Each Gender - Silver'!AQ86+'Each Gender - Bronze'!AQ86 &gt; 0, 'Each Gender - Gold'!AQ86*'Medal values'!$B$1+'Each Gender - Silver'!AQ86*'Medal values'!$B$2+'Each Gender - Bronze'!AQ86*'Medal values'!$B$3, "") + IF(AND(AQ$1 = AP$1, AP$2 = "Mixed"), 0.5*AP86, 0) + IF(AND(AQ$1 = AR$1, AR$2 = "Mixed"), 0.5*AR86, 0)</f>
        <v>0</v>
      </c>
      <c r="AR86" s="5">
        <f>IF('Each Gender - Gold'!AR86+'Each Gender - Silver'!AR86+'Each Gender - Bronze'!AR86 &gt; 0, 'Each Gender - Gold'!AR86*'Medal values'!$B$1+'Each Gender - Silver'!AR86*'Medal values'!$B$2+'Each Gender - Bronze'!AR86*'Medal values'!$B$3, "") + IF(AND(AR$1 = AQ$1, AQ$2 = "Mixed"), 0.5*AQ86, 0) + IF(AND(AR$1 = AS$1, AS$2 = "Mixed"), 0.5*AS86, 0)</f>
        <v>0</v>
      </c>
      <c r="AS86" s="5">
        <f>IF('Each Gender - Gold'!AS86+'Each Gender - Silver'!AS86+'Each Gender - Bronze'!AS86 &gt; 0, 'Each Gender - Gold'!AS86*'Medal values'!$B$1+'Each Gender - Silver'!AS86*'Medal values'!$B$2+'Each Gender - Bronze'!AS86*'Medal values'!$B$3, "") + IF(AND(AS$1 = AR$1, AR$2 = "Mixed"), 0.5*AR86, 0) + IF(AND(AS$1 = AT$1, AT$2 = "Mixed"), 0.5*AT86, 0)</f>
        <v>0</v>
      </c>
      <c r="AT86" s="5">
        <f>IF('Each Gender - Gold'!AT86+'Each Gender - Silver'!AT86+'Each Gender - Bronze'!AT86 &gt; 0, 'Each Gender - Gold'!AT86*'Medal values'!$B$1+'Each Gender - Silver'!AT86*'Medal values'!$B$2+'Each Gender - Bronze'!AT86*'Medal values'!$B$3, "") + IF(AND(AT$1 = AS$1, AS$2 = "Mixed"), 0.5*AS86, 0) + IF(AND(AT$1 = AU$1, AU$2 = "Mixed"), 0.5*AU86, 0)</f>
        <v>0</v>
      </c>
      <c r="AU86" s="5">
        <f>IF('Each Gender - Gold'!AU86+'Each Gender - Silver'!AU86+'Each Gender - Bronze'!AU86 &gt; 0, 'Each Gender - Gold'!AU86*'Medal values'!$B$1+'Each Gender - Silver'!AU86*'Medal values'!$B$2+'Each Gender - Bronze'!AU86*'Medal values'!$B$3, "") + IF(AND(AU$1 = AT$1, AT$2 = "Mixed"), 0.5*AT86, 0) + IF(AND(AU$1 = AV$1, AV$2 = "Mixed"), 0.5*AV86, 0)</f>
        <v>0</v>
      </c>
      <c r="AV86" s="5">
        <f>IF('Each Gender - Gold'!AV86+'Each Gender - Silver'!AV86+'Each Gender - Bronze'!AV86 &gt; 0, 'Each Gender - Gold'!AV86*'Medal values'!$B$1+'Each Gender - Silver'!AV86*'Medal values'!$B$2+'Each Gender - Bronze'!AV86*'Medal values'!$B$3, "") + IF(AND(AV$1 = AU$1, AU$2 = "Mixed"), 0.5*AU86, 0) + IF(AND(AV$1 = AW$1, AW$2 = "Mixed"), 0.5*AW86, 0)</f>
        <v>0</v>
      </c>
      <c r="AW86" s="5">
        <f>IF('Each Gender - Gold'!AW86+'Each Gender - Silver'!AW86+'Each Gender - Bronze'!AW86 &gt; 0, 'Each Gender - Gold'!AW86*'Medal values'!$B$1+'Each Gender - Silver'!AW86*'Medal values'!$B$2+'Each Gender - Bronze'!AW86*'Medal values'!$B$3, "") + IF(AND(AW$1 = AV$1, AV$2 = "Mixed"), 0.5*AV86, 0) + IF(AND(AW$1 = AX$1, AX$2 = "Mixed"), 0.5*AX86, 0)</f>
        <v>0</v>
      </c>
      <c r="AX86" s="5">
        <f>IF('Each Gender - Gold'!AX86+'Each Gender - Silver'!AX86+'Each Gender - Bronze'!AX86 &gt; 0, 'Each Gender - Gold'!AX86*'Medal values'!$B$1+'Each Gender - Silver'!AX86*'Medal values'!$B$2+'Each Gender - Bronze'!AX86*'Medal values'!$B$3, "") + IF(AND(AX$1 = AW$1, AW$2 = "Mixed"), 0.5*AW86, 0) + IF(AND(AX$1 = AY$1, AY$2 = "Mixed"), 0.5*AY86, 0)</f>
        <v>0</v>
      </c>
      <c r="AY86" s="5">
        <f>IF('Each Gender - Gold'!AY86+'Each Gender - Silver'!AY86+'Each Gender - Bronze'!AY86 &gt; 0, 'Each Gender - Gold'!AY86*'Medal values'!$B$1+'Each Gender - Silver'!AY86*'Medal values'!$B$2+'Each Gender - Bronze'!AY86*'Medal values'!$B$3, "") + IF(AND(AY$1 = AX$1, AX$2 = "Mixed"), 0.5*AX86, 0) + IF(AND(AY$1 = AZ$1, AZ$2 = "Mixed"), 0.5*AZ86, 0)</f>
        <v>0</v>
      </c>
      <c r="AZ86" s="5">
        <f>IF('Each Gender - Gold'!AZ86+'Each Gender - Silver'!AZ86+'Each Gender - Bronze'!AZ86 &gt; 0, 'Each Gender - Gold'!AZ86*'Medal values'!$B$1+'Each Gender - Silver'!AZ86*'Medal values'!$B$2+'Each Gender - Bronze'!AZ86*'Medal values'!$B$3, "") + IF(AND(AZ$1 = AY$1, AY$2 = "Mixed"), 0.5*AY86, 0) + IF(AND(AZ$1 = BA$1, BA$2 = "Mixed"), 0.5*BA86, 0)</f>
        <v>0</v>
      </c>
      <c r="BA86" s="5">
        <f>IF('Each Gender - Gold'!BA86+'Each Gender - Silver'!BA86+'Each Gender - Bronze'!BA86 &gt; 0, 'Each Gender - Gold'!BA86*'Medal values'!$B$1+'Each Gender - Silver'!BA86*'Medal values'!$B$2+'Each Gender - Bronze'!BA86*'Medal values'!$B$3, "") + IF(AND(BA$1 = AZ$1, AZ$2 = "Mixed"), 0.5*AZ86, 0) + IF(AND(BA$1 = BB$1, BB$2 = "Mixed"), 0.5*BB86, 0)</f>
        <v>0</v>
      </c>
      <c r="BB86" s="5">
        <f>IF('Each Gender - Gold'!BB86+'Each Gender - Silver'!BB86+'Each Gender - Bronze'!BB86 &gt; 0, 'Each Gender - Gold'!BB86*'Medal values'!$B$1+'Each Gender - Silver'!BB86*'Medal values'!$B$2+'Each Gender - Bronze'!BB86*'Medal values'!$B$3, "") + IF(AND(BB$1 = BA$1, BA$2 = "Mixed"), 0.5*BA86, 0) + IF(AND(BB$1 = BC$1, BC$2 = "Mixed"), 0.5*BC86, 0)</f>
        <v>0</v>
      </c>
      <c r="BC86" s="5">
        <f>IF('Each Gender - Gold'!BC86+'Each Gender - Silver'!BC86+'Each Gender - Bronze'!BC86 &gt; 0, 'Each Gender - Gold'!BC86*'Medal values'!$B$1+'Each Gender - Silver'!BC86*'Medal values'!$B$2+'Each Gender - Bronze'!BC86*'Medal values'!$B$3, "") + IF(AND(BC$1 = BB$1, BB$2 = "Mixed"), 0.5*BB86, 0) + IF(AND(BC$1 = BD$1, BD$2 = "Mixed"), 0.5*BD86, 0)</f>
        <v>0</v>
      </c>
      <c r="BD86" s="5">
        <f>IF('Each Gender - Gold'!BD86+'Each Gender - Silver'!BD86+'Each Gender - Bronze'!BD86 &gt; 0, 'Each Gender - Gold'!BD86*'Medal values'!$B$1+'Each Gender - Silver'!BD86*'Medal values'!$B$2+'Each Gender - Bronze'!BD86*'Medal values'!$B$3, "") + IF(AND(BD$1 = BC$1, BC$2 = "Mixed"), 0.5*BC86, 0) + IF(AND(BD$1 = BE$1, BE$2 = "Mixed"), 0.5*BE86, 0)</f>
        <v>0</v>
      </c>
      <c r="BE86" s="5">
        <f>IF('Each Gender - Gold'!BE86+'Each Gender - Silver'!BE86+'Each Gender - Bronze'!BE86 &gt; 0, 'Each Gender - Gold'!BE86*'Medal values'!$B$1+'Each Gender - Silver'!BE86*'Medal values'!$B$2+'Each Gender - Bronze'!BE86*'Medal values'!$B$3, "") + IF(AND(BE$1 = BD$1, BD$2 = "Mixed"), 0.5*BD86, 0) + IF(AND(BE$1 = BF$1, BF$2 = "Mixed"), 0.5*BF86, 0)</f>
        <v>0</v>
      </c>
      <c r="BF86" s="5">
        <f>IF('Each Gender - Gold'!BF86+'Each Gender - Silver'!BF86+'Each Gender - Bronze'!BF86 &gt; 0, 'Each Gender - Gold'!BF86*'Medal values'!$B$1+'Each Gender - Silver'!BF86*'Medal values'!$B$2+'Each Gender - Bronze'!BF86*'Medal values'!$B$3, "") + IF(AND(BF$1 = BE$1, BE$2 = "Mixed"), 0.5*BE86, 0) + IF(AND(BF$1 = BG$1, BG$2 = "Mixed"), 0.5*BG86, 0)</f>
        <v>0</v>
      </c>
      <c r="BG86" s="5">
        <f>IF('Each Gender - Gold'!BG86+'Each Gender - Silver'!BG86+'Each Gender - Bronze'!BG86 &gt; 0, 'Each Gender - Gold'!BG86*'Medal values'!$B$1+'Each Gender - Silver'!BG86*'Medal values'!$B$2+'Each Gender - Bronze'!BG86*'Medal values'!$B$3, "") + IF(AND(BG$1 = BF$1, BF$2 = "Mixed"), 0.5*BF86, 0) + IF(AND(BG$1 = BH$1, BH$2 = "Mixed"), 0.5*BH86, 0)</f>
        <v>0</v>
      </c>
      <c r="BH86" s="5">
        <f>IF('Each Gender - Gold'!BH86+'Each Gender - Silver'!BH86+'Each Gender - Bronze'!BH86 &gt; 0, 'Each Gender - Gold'!BH86*'Medal values'!$B$1+'Each Gender - Silver'!BH86*'Medal values'!$B$2+'Each Gender - Bronze'!BH86*'Medal values'!$B$3, "") + IF(AND(BH$1 = BG$1, BG$2 = "Mixed"), 0.5*BG86, 0) + IF(AND(BH$1 = BI$1, BI$2 = "Mixed"), 0.5*BI86, 0)</f>
        <v>0</v>
      </c>
      <c r="BI86" s="5">
        <f>IF('Each Gender - Gold'!BI86+'Each Gender - Silver'!BI86+'Each Gender - Bronze'!BI86 &gt; 0, 'Each Gender - Gold'!BI86*'Medal values'!$B$1+'Each Gender - Silver'!BI86*'Medal values'!$B$2+'Each Gender - Bronze'!BI86*'Medal values'!$B$3, "") + IF(AND(BI$1 = BH$1, BH$2 = "Mixed"), 0.5*BH86, 0) + IF(AND(BI$1 = BJ$1, BJ$2 = "Mixed"), 0.5*BJ86, 0)</f>
        <v>0</v>
      </c>
      <c r="BJ86" s="5">
        <f>IF('Each Gender - Gold'!BJ86+'Each Gender - Silver'!BJ86+'Each Gender - Bronze'!BJ86 &gt; 0, 'Each Gender - Gold'!BJ86*'Medal values'!$B$1+'Each Gender - Silver'!BJ86*'Medal values'!$B$2+'Each Gender - Bronze'!BJ86*'Medal values'!$B$3, "") + IF(AND(BJ$1 = BI$1, BI$2 = "Mixed"), 0.5*BI86, 0) + IF(AND(BJ$1 = BK$1, BK$2 = "Mixed"), 0.5*BK86, 0)</f>
        <v>0</v>
      </c>
      <c r="BK86" s="5">
        <f>IF('Each Gender - Gold'!BK86+'Each Gender - Silver'!BK86+'Each Gender - Bronze'!BK86 &gt; 0, 'Each Gender - Gold'!BK86*'Medal values'!$B$1+'Each Gender - Silver'!BK86*'Medal values'!$B$2+'Each Gender - Bronze'!BK86*'Medal values'!$B$3, "") + IF(AND(BK$1 = BJ$1, BJ$2 = "Mixed"), 0.5*BJ86, 0) + IF(AND(BK$1 = BL$1, BL$2 = "Mixed"), 0.5*BL86, 0)</f>
        <v>0</v>
      </c>
      <c r="BL86" s="5">
        <f>IF('Each Gender - Gold'!BL86+'Each Gender - Silver'!BL86+'Each Gender - Bronze'!BL86 &gt; 0, 'Each Gender - Gold'!BL86*'Medal values'!$B$1+'Each Gender - Silver'!BL86*'Medal values'!$B$2+'Each Gender - Bronze'!BL86*'Medal values'!$B$3, "") + IF(AND(BL$1 = BK$1, BK$2 = "Mixed"), 0.5*BK86, 0) + IF(AND(BL$1 = BM$1, BM$2 = "Mixed"), 0.5*BM86, 0)</f>
        <v>0</v>
      </c>
      <c r="BM86" s="5">
        <f>IF('Each Gender - Gold'!BM86+'Each Gender - Silver'!BM86+'Each Gender - Bronze'!BM86 &gt; 0, 'Each Gender - Gold'!BM86*'Medal values'!$B$1+'Each Gender - Silver'!BM86*'Medal values'!$B$2+'Each Gender - Bronze'!BM86*'Medal values'!$B$3, "") + IF(AND(BM$1 = BL$1, BL$2 = "Mixed"), 0.5*BL86, 0) + IF(AND(BM$1 = BN$1, BN$2 = "Mixed"), 0.5*BN86, 0)</f>
        <v>0</v>
      </c>
      <c r="BN86" s="5">
        <f>IF('Each Gender - Gold'!BN86+'Each Gender - Silver'!BN86+'Each Gender - Bronze'!BN86 &gt; 0, 'Each Gender - Gold'!BN86*'Medal values'!$B$1+'Each Gender - Silver'!BN86*'Medal values'!$B$2+'Each Gender - Bronze'!BN86*'Medal values'!$B$3, "") + IF(AND(BN$1 = BM$1, BM$2 = "Mixed"), 0.5*BM86, 0) + IF(AND(BN$1 = BO$1, BO$2 = "Mixed"), 0.5*BO86, 0)</f>
        <v>0</v>
      </c>
      <c r="BO86" s="5">
        <f>IF('Each Gender - Gold'!BO86+'Each Gender - Silver'!BO86+'Each Gender - Bronze'!BO86 &gt; 0, 'Each Gender - Gold'!BO86*'Medal values'!$B$1+'Each Gender - Silver'!BO86*'Medal values'!$B$2+'Each Gender - Bronze'!BO86*'Medal values'!$B$3, "") + IF(AND(BO$1 = BN$1, BN$2 = "Mixed"), 0.5*BN86, 0) + IF(AND(BO$1 = BP$1, BP$2 = "Mixed"), 0.5*BP86, 0)</f>
        <v>0</v>
      </c>
      <c r="BP86" s="5">
        <f>IF('Each Gender - Gold'!BP86+'Each Gender - Silver'!BP86+'Each Gender - Bronze'!BP86 &gt; 0, 'Each Gender - Gold'!BP86*'Medal values'!$B$1+'Each Gender - Silver'!BP86*'Medal values'!$B$2+'Each Gender - Bronze'!BP86*'Medal values'!$B$3, "") + IF(AND(BP$1 = BO$1, BO$2 = "Mixed"), 0.5*BO86, 0) + IF(AND(BP$1 = BQ$1, BQ$2 = "Mixed"), 0.5*BQ86, 0)</f>
        <v>0</v>
      </c>
      <c r="BQ86" s="5">
        <f>IF('Each Gender - Gold'!BQ86+'Each Gender - Silver'!BQ86+'Each Gender - Bronze'!BQ86 &gt; 0, 'Each Gender - Gold'!BQ86*'Medal values'!$B$1+'Each Gender - Silver'!BQ86*'Medal values'!$B$2+'Each Gender - Bronze'!BQ86*'Medal values'!$B$3, "") + IF(AND(BQ$1 = BP$1, BP$2 = "Mixed"), 0.5*BP86, 0) + IF(AND(BQ$1 = BR$1, BR$2 = "Mixed"), 0.5*BR86, 0)</f>
        <v>0</v>
      </c>
      <c r="BR86" s="5">
        <f>IF('Each Gender - Gold'!BR86+'Each Gender - Silver'!BR86+'Each Gender - Bronze'!BR86 &gt; 0, 'Each Gender - Gold'!BR86*'Medal values'!$B$1+'Each Gender - Silver'!BR86*'Medal values'!$B$2+'Each Gender - Bronze'!BR86*'Medal values'!$B$3, "") + IF(AND(BR$1 = BQ$1, BQ$2 = "Mixed"), 0.5*BQ86, 0) + IF(AND(BR$1 = BS$1, BS$2 = "Mixed"), 0.5*BS86, 0)</f>
        <v>0</v>
      </c>
      <c r="BS86" s="5">
        <f>IF('Each Gender - Gold'!BS86+'Each Gender - Silver'!BS86+'Each Gender - Bronze'!BS86 &gt; 0, 'Each Gender - Gold'!BS86*'Medal values'!$B$1+'Each Gender - Silver'!BS86*'Medal values'!$B$2+'Each Gender - Bronze'!BS86*'Medal values'!$B$3, "") + IF(AND(BS$1 = BR$1, BR$2 = "Mixed"), 0.5*BR86, 0) + IF(AND(BS$1 = BT$1, BT$2 = "Mixed"), 0.5*BT86, 0)</f>
        <v>0</v>
      </c>
      <c r="BT86" s="5">
        <f>IF('Each Gender - Gold'!BT86+'Each Gender - Silver'!BT86+'Each Gender - Bronze'!BT86 &gt; 0, 'Each Gender - Gold'!BT86*'Medal values'!$B$1+'Each Gender - Silver'!BT86*'Medal values'!$B$2+'Each Gender - Bronze'!BT86*'Medal values'!$B$3, "") + IF(AND(BT$1 = BS$1, BS$2 = "Mixed"), 0.5*BS86, 0) + IF(AND(BT$1 = BU$1, BU$2 = "Mixed"), 0.5*BU86, 0)</f>
        <v>0</v>
      </c>
      <c r="BU86" s="5">
        <f>IF('Each Gender - Gold'!BU86+'Each Gender - Silver'!BU86+'Each Gender - Bronze'!BU86 &gt; 0, 'Each Gender - Gold'!BU86*'Medal values'!$B$1+'Each Gender - Silver'!BU86*'Medal values'!$B$2+'Each Gender - Bronze'!BU86*'Medal values'!$B$3, "") + IF(AND(BU$1 = BT$1, BT$2 = "Mixed"), 0.5*BT86, 0) + IF(AND(BU$1 = BV$1, BV$2 = "Mixed"), 0.5*BV86, 0)</f>
        <v>0</v>
      </c>
      <c r="BV86" s="5">
        <f>IF('Each Gender - Gold'!BV86+'Each Gender - Silver'!BV86+'Each Gender - Bronze'!BV86 &gt; 0, 'Each Gender - Gold'!BV86*'Medal values'!$B$1+'Each Gender - Silver'!BV86*'Medal values'!$B$2+'Each Gender - Bronze'!BV86*'Medal values'!$B$3, "") + IF(AND(BV$1 = BU$1, BU$2 = "Mixed"), 0.5*BU86, 0) + IF(AND(BV$1 = BW$1, BW$2 = "Mixed"), 0.5*BW86, 0)</f>
        <v>0</v>
      </c>
      <c r="BW86" s="5">
        <f>IF('Each Gender - Gold'!BW86+'Each Gender - Silver'!BW86+'Each Gender - Bronze'!BW86 &gt; 0, 'Each Gender - Gold'!BW86*'Medal values'!$B$1+'Each Gender - Silver'!BW86*'Medal values'!$B$2+'Each Gender - Bronze'!BW86*'Medal values'!$B$3, "") + IF(AND(BW$1 = BV$1, BV$2 = "Mixed"), 0.5*BV86, 0) + IF(AND(BW$1 = BX$1, BX$2 = "Mixed"), 0.5*BX86, 0)</f>
        <v>0</v>
      </c>
      <c r="BX86" s="5">
        <f>IF('Each Gender - Gold'!BX86+'Each Gender - Silver'!BX86+'Each Gender - Bronze'!BX86 &gt; 0, 'Each Gender - Gold'!BX86*'Medal values'!$B$1+'Each Gender - Silver'!BX86*'Medal values'!$B$2+'Each Gender - Bronze'!BX86*'Medal values'!$B$3, "") + IF(AND(BX$1 = BW$1, BW$2 = "Mixed"), 0.5*BW86, 0) + IF(AND(BX$1 = BY$1, BY$2 = "Mixed"), 0.5*BY86, 0)</f>
        <v>0</v>
      </c>
      <c r="BY86" s="5">
        <f>IF('Each Gender - Gold'!BY86+'Each Gender - Silver'!BY86+'Each Gender - Bronze'!BY86 &gt; 0, 'Each Gender - Gold'!BY86*'Medal values'!$B$1+'Each Gender - Silver'!BY86*'Medal values'!$B$2+'Each Gender - Bronze'!BY86*'Medal values'!$B$3, "") + IF(AND(BY$1 = BX$1, BX$2 = "Mixed"), 0.5*BX86, 0) + IF(AND(BY$1 = BZ$1, BZ$2 = "Mixed"), 0.5*BZ86, 0)</f>
        <v>0</v>
      </c>
      <c r="BZ86" s="5">
        <f>IF('Each Gender - Gold'!BZ86+'Each Gender - Silver'!BZ86+'Each Gender - Bronze'!BZ86 &gt; 0, 'Each Gender - Gold'!BZ86*'Medal values'!$B$1+'Each Gender - Silver'!BZ86*'Medal values'!$B$2+'Each Gender - Bronze'!BZ86*'Medal values'!$B$3, "") + IF(AND(BZ$1 = BY$1, BY$2 = "Mixed"), 0.5*BY86, 0) + IF(AND(BZ$1 = CA$1, CA$2 = "Mixed"), 0.5*CA86, 0)</f>
        <v>0</v>
      </c>
      <c r="CA86" s="5">
        <f>IF('Each Gender - Gold'!CA86+'Each Gender - Silver'!CA86+'Each Gender - Bronze'!CA86 &gt; 0, 'Each Gender - Gold'!CA86*'Medal values'!$B$1+'Each Gender - Silver'!CA86*'Medal values'!$B$2+'Each Gender - Bronze'!CA86*'Medal values'!$B$3, "") + IF(AND(CA$1 = BZ$1, BZ$2 = "Mixed"), 0.5*BZ86, 0) + IF(AND(CA$1 = CB$1, CB$2 = "Mixed"), 0.5*CB86, 0)</f>
        <v>0</v>
      </c>
      <c r="CB86" s="5">
        <f>IF('Each Gender - Gold'!CB86+'Each Gender - Silver'!CB86+'Each Gender - Bronze'!CB86 &gt; 0, 'Each Gender - Gold'!CB86*'Medal values'!$B$1+'Each Gender - Silver'!CB86*'Medal values'!$B$2+'Each Gender - Bronze'!CB86*'Medal values'!$B$3, "") + IF(AND(CB$1 = CA$1, CA$2 = "Mixed"), 0.5*CA86, 0) + IF(AND(CB$1 = CC$1, CC$2 = "Mixed"), 0.5*CC86, 0)</f>
        <v>0</v>
      </c>
      <c r="CC86" s="5">
        <f>IF('Each Gender - Gold'!CC86+'Each Gender - Silver'!CC86+'Each Gender - Bronze'!CC86 &gt; 0, 'Each Gender - Gold'!CC86*'Medal values'!$B$1+'Each Gender - Silver'!CC86*'Medal values'!$B$2+'Each Gender - Bronze'!CC86*'Medal values'!$B$3, "") + IF(AND(CC$1 = CB$1, CB$2 = "Mixed"), 0.5*CB86, 0) + IF(AND(CC$1 = CD$1, CD$2 = "Mixed"), 0.5*CD86, 0)</f>
        <v>0</v>
      </c>
      <c r="CD86" s="5">
        <f>IF('Each Gender - Gold'!CD86+'Each Gender - Silver'!CD86+'Each Gender - Bronze'!CD86 &gt; 0, 'Each Gender - Gold'!CD86*'Medal values'!$B$1+'Each Gender - Silver'!CD86*'Medal values'!$B$2+'Each Gender - Bronze'!CD86*'Medal values'!$B$3, "") + IF(AND(CD$1 = CC$1, CC$2 = "Mixed"), 0.5*CC86, 0) + IF(AND(CD$1 = CE$1, CE$2 = "Mixed"), 0.5*CE86, 0)</f>
        <v>0</v>
      </c>
      <c r="CE86" s="5">
        <f>IF('Each Gender - Gold'!CE86+'Each Gender - Silver'!CE86+'Each Gender - Bronze'!CE86 &gt; 0, 'Each Gender - Gold'!CE86*'Medal values'!$B$1+'Each Gender - Silver'!CE86*'Medal values'!$B$2+'Each Gender - Bronze'!CE86*'Medal values'!$B$3, "") + IF(AND(CE$1 = CD$1, CD$2 = "Mixed"), 0.5*CD86, 0) + IF(AND(CE$1 = CF$1, CF$2 = "Mixed"), 0.5*CF86, 0)</f>
        <v>0</v>
      </c>
      <c r="CF86" s="5">
        <f>IF('Each Gender - Gold'!CF86+'Each Gender - Silver'!CF86+'Each Gender - Bronze'!CF86 &gt; 0, 'Each Gender - Gold'!CF86*'Medal values'!$B$1+'Each Gender - Silver'!CF86*'Medal values'!$B$2+'Each Gender - Bronze'!CF86*'Medal values'!$B$3, "") + IF(AND(CF$1 = CE$1, CE$2 = "Mixed"), 0.5*CE86, 0) + IF(AND(CF$1 = CG$1, CG$2 = "Mixed"), 0.5*CG86, 0)</f>
        <v>0</v>
      </c>
      <c r="CG86" s="5">
        <f>IF('Each Gender - Gold'!CG86+'Each Gender - Silver'!CG86+'Each Gender - Bronze'!CG86 &gt; 0, 'Each Gender - Gold'!CG86*'Medal values'!$B$1+'Each Gender - Silver'!CG86*'Medal values'!$B$2+'Each Gender - Bronze'!CG86*'Medal values'!$B$3, "") + IF(AND(CG$1 = CF$1, CF$2 = "Mixed"), 0.5*CF86, 0) + IF(AND(CG$1 = CH$1, CH$2 = "Mixed"), 0.5*CH86, 0)</f>
        <v>0</v>
      </c>
      <c r="CH86" s="5">
        <f>IF('Each Gender - Gold'!CH86+'Each Gender - Silver'!CH86+'Each Gender - Bronze'!CH86 &gt; 0, 'Each Gender - Gold'!CH86*'Medal values'!$B$1+'Each Gender - Silver'!CH86*'Medal values'!$B$2+'Each Gender - Bronze'!CH86*'Medal values'!$B$3, "") + IF(AND(CH$1 = CG$1, CG$2 = "Mixed"), 0.5*CG86, 0) + IF(AND(CH$1 = CI$1, CI$2 = "Mixed"), 0.5*CI86, 0)</f>
        <v>0</v>
      </c>
      <c r="CI86" s="5">
        <f>IF('Each Gender - Gold'!CI86+'Each Gender - Silver'!CI86+'Each Gender - Bronze'!CI86 &gt; 0, 'Each Gender - Gold'!CI86*'Medal values'!$B$1+'Each Gender - Silver'!CI86*'Medal values'!$B$2+'Each Gender - Bronze'!CI86*'Medal values'!$B$3, "") + IF(AND(CI$1 = CH$1, CH$2 = "Mixed"), 0.5*CH86, 0) + IF(AND(CI$1 = CJ$1, CJ$2 = "Mixed"), 0.5*CJ86, 0)</f>
        <v>0</v>
      </c>
      <c r="CJ86" s="5">
        <f>IF('Each Gender - Gold'!CJ86+'Each Gender - Silver'!CJ86+'Each Gender - Bronze'!CJ86 &gt; 0, 'Each Gender - Gold'!CJ86*'Medal values'!$B$1+'Each Gender - Silver'!CJ86*'Medal values'!$B$2+'Each Gender - Bronze'!CJ86*'Medal values'!$B$3, "") + IF(AND(CJ$1 = CI$1, CI$2 = "Mixed"), 0.5*CI86, 0) + IF(AND(CJ$1 = CK$1, CK$2 = "Mixed"), 0.5*CK86, 0)</f>
        <v>0</v>
      </c>
      <c r="CK86" s="5">
        <f>IF('Each Gender - Gold'!CK86+'Each Gender - Silver'!CK86+'Each Gender - Bronze'!CK86 &gt; 0, 'Each Gender - Gold'!CK86*'Medal values'!$B$1+'Each Gender - Silver'!CK86*'Medal values'!$B$2+'Each Gender - Bronze'!CK86*'Medal values'!$B$3, "") + IF(AND(CK$1 = CJ$1, CJ$2 = "Mixed"), 0.5*CJ86, 0) + IF(AND(CK$1 = CL$1, CL$2 = "Mixed"), 0.5*CL86, 0)</f>
        <v>0</v>
      </c>
      <c r="CL86" s="5">
        <f>IF('Each Gender - Gold'!CL86+'Each Gender - Silver'!CL86+'Each Gender - Bronze'!CL86 &gt; 0, 'Each Gender - Gold'!CL86*'Medal values'!$B$1+'Each Gender - Silver'!CL86*'Medal values'!$B$2+'Each Gender - Bronze'!CL86*'Medal values'!$B$3, "") + IF(AND(CL$1 = CK$1, CK$2 = "Mixed"), 0.5*CK86, 0) + IF(AND(CL$1 = CM$1, CM$2 = "Mixed"), 0.5*CM86, 0)</f>
        <v>0</v>
      </c>
      <c r="CM86" s="5">
        <f>IF('Each Gender - Gold'!CM86+'Each Gender - Silver'!CM86+'Each Gender - Bronze'!CM86 &gt; 0, 'Each Gender - Gold'!CM86*'Medal values'!$B$1+'Each Gender - Silver'!CM86*'Medal values'!$B$2+'Each Gender - Bronze'!CM86*'Medal values'!$B$3, "") + IF(AND(CM$1 = CL$1, CL$2 = "Mixed"), 0.5*CL86, 0) + IF(AND(CM$1 = CN$1, CN$2 = "Mixed"), 0.5*CN86, 0)</f>
        <v>0</v>
      </c>
      <c r="CN86" s="5">
        <f>IF('Each Gender - Gold'!CN86+'Each Gender - Silver'!CN86+'Each Gender - Bronze'!CN86 &gt; 0, 'Each Gender - Gold'!CN86*'Medal values'!$B$1+'Each Gender - Silver'!CN86*'Medal values'!$B$2+'Each Gender - Bronze'!CN86*'Medal values'!$B$3, "") + IF(AND(CN$1 = CM$1, CM$2 = "Mixed"), 0.5*CM86, 0) + IF(AND(CN$1 = CO$1, CO$2 = "Mixed"), 0.5*CO86, 0)</f>
        <v>0</v>
      </c>
      <c r="CO86" s="5">
        <f>IF('Each Gender - Gold'!CO86+'Each Gender - Silver'!CO86+'Each Gender - Bronze'!CO86 &gt; 0, 'Each Gender - Gold'!CO86*'Medal values'!$B$1+'Each Gender - Silver'!CO86*'Medal values'!$B$2+'Each Gender - Bronze'!CO86*'Medal values'!$B$3, "") + IF(AND(CO$1 = CN$1, CN$2 = "Mixed"), 0.5*CN86, 0) + IF(AND(CO$1 = CP$1, CP$2 = "Mixed"), 0.5*CP86, 0)</f>
        <v>0</v>
      </c>
      <c r="CP86" s="5">
        <f>IF('Each Gender - Gold'!CP86+'Each Gender - Silver'!CP86+'Each Gender - Bronze'!CP86 &gt; 0, 'Each Gender - Gold'!CP86*'Medal values'!$B$1+'Each Gender - Silver'!CP86*'Medal values'!$B$2+'Each Gender - Bronze'!CP86*'Medal values'!$B$3, "") + IF(AND(CP$1 = CO$1, CO$2 = "Mixed"), 0.5*CO86, 0) + IF(AND(CP$1 = CQ$1, CQ$2 = "Mixed"), 0.5*CQ86, 0)</f>
        <v>0</v>
      </c>
      <c r="CQ86" s="5">
        <f>IF('Each Gender - Gold'!CQ86+'Each Gender - Silver'!CQ86+'Each Gender - Bronze'!CQ86 &gt; 0, 'Each Gender - Gold'!CQ86*'Medal values'!$B$1+'Each Gender - Silver'!CQ86*'Medal values'!$B$2+'Each Gender - Bronze'!CQ86*'Medal values'!$B$3, "") + IF(AND(CQ$1 = CP$1, CP$2 = "Mixed"), 0.5*CP86, 0) + IF(AND(CQ$1 = CR$1, CR$2 = "Mixed"), 0.5*CR86, 0)</f>
        <v>0</v>
      </c>
      <c r="CR86" s="5">
        <f>IF('Each Gender - Gold'!CR86+'Each Gender - Silver'!CR86+'Each Gender - Bronze'!CR86 &gt; 0, 'Each Gender - Gold'!CR86*'Medal values'!$B$1+'Each Gender - Silver'!CR86*'Medal values'!$B$2+'Each Gender - Bronze'!CR86*'Medal values'!$B$3, "") + IF(AND(CR$1 = CQ$1, CQ$2 = "Mixed"), 0.5*CQ86, 0) + IF(AND(CR$1 = CS$1, CS$2 = "Mixed"), 0.5*CS86, 0)</f>
        <v>0</v>
      </c>
      <c r="CS86" s="5">
        <f>IF('Each Gender - Gold'!CS86+'Each Gender - Silver'!CS86+'Each Gender - Bronze'!CS86 &gt; 0, 'Each Gender - Gold'!CS86*'Medal values'!$B$1+'Each Gender - Silver'!CS86*'Medal values'!$B$2+'Each Gender - Bronze'!CS86*'Medal values'!$B$3, "") + IF(AND(CS$1 = CR$1, CR$2 = "Mixed"), 0.5*CR86, 0) + IF(AND(CS$1 = CT$1, CT$2 = "Mixed"), 0.5*CT86, 0)</f>
        <v>1</v>
      </c>
      <c r="CT86" s="5">
        <f>IF('Each Gender - Gold'!CT86+'Each Gender - Silver'!CT86+'Each Gender - Bronze'!CT86 &gt; 0, 'Each Gender - Gold'!CT86*'Medal values'!$B$1+'Each Gender - Silver'!CT86*'Medal values'!$B$2+'Each Gender - Bronze'!CT86*'Medal values'!$B$3, "") + IF(AND(CT$1 = CS$1, CS$2 = "Mixed"), 0.5*CS86, 0) + IF(AND(CT$1 = CU$1, CU$2 = "Mixed"), 0.5*CU86, 0)</f>
        <v>0</v>
      </c>
      <c r="CU86" s="5">
        <f>IF('Each Gender - Gold'!CU86+'Each Gender - Silver'!CU86+'Each Gender - Bronze'!CU86 &gt; 0, 'Each Gender - Gold'!CU86*'Medal values'!$B$1+'Each Gender - Silver'!CU86*'Medal values'!$B$2+'Each Gender - Bronze'!CU86*'Medal values'!$B$3, "") + IF(AND(CU$1 = CT$1, CT$2 = "Mixed"), 0.5*CT86, 0) + IF(AND(CU$1 = CV$1, CV$2 = "Mixed"), 0.5*CV86, 0)</f>
        <v>0</v>
      </c>
      <c r="CV86" s="5">
        <f>IF('Each Gender - Gold'!CV86+'Each Gender - Silver'!CV86+'Each Gender - Bronze'!CV86 &gt; 0, 'Each Gender - Gold'!CV86*'Medal values'!$B$1+'Each Gender - Silver'!CV86*'Medal values'!$B$2+'Each Gender - Bronze'!CV86*'Medal values'!$B$3, "") + IF(AND(CV$1 = CU$1, CU$2 = "Mixed"), 0.5*CU86, 0) + IF(AND(CV$1 = CW$1, CW$2 = "Mixed"), 0.5*CW86, 0)</f>
        <v>0</v>
      </c>
      <c r="CW86" s="5">
        <f t="shared" ref="CW86:CX86" si="84">SUMIF($B$2:$CV$2,CW$2, $B86:$CV86)</f>
        <v>1</v>
      </c>
      <c r="CX86" s="5">
        <f t="shared" si="84"/>
        <v>0</v>
      </c>
    </row>
    <row r="87">
      <c r="A87" s="5" t="str">
        <f>Countries!A85</f>
        <v>THA</v>
      </c>
      <c r="B87" s="5">
        <f>IF('Each Gender - Gold'!B87+'Each Gender - Silver'!B87+'Each Gender - Bronze'!B87 &gt; 0, 'Each Gender - Gold'!B87*'Medal values'!$B$1+'Each Gender - Silver'!B87*'Medal values'!$B$2+'Each Gender - Bronze'!B87*'Medal values'!$B$3, "") + IF(AND(B$1 = A$1, A$2 = "Mixed"), 0.5*A87, 0) + IF(AND(B$1 = C$1, C$2 = "Mixed"), 0.5*C87, 0)</f>
        <v>0</v>
      </c>
      <c r="C87" s="5">
        <f>IF('Each Gender - Gold'!C87+'Each Gender - Silver'!C87+'Each Gender - Bronze'!C87 &gt; 0, 'Each Gender - Gold'!C87*'Medal values'!$B$1+'Each Gender - Silver'!C87*'Medal values'!$B$2+'Each Gender - Bronze'!C87*'Medal values'!$B$3, "") + IF(AND(C$1 = B$1, B$2 = "Mixed"), 0.5*B87, 0) + IF(AND(C$1 = D$1, D$2 = "Mixed"), 0.5*D87, 0)</f>
        <v>0</v>
      </c>
      <c r="D87" s="5">
        <f>IF('Each Gender - Gold'!D87+'Each Gender - Silver'!D87+'Each Gender - Bronze'!D87 &gt; 0, 'Each Gender - Gold'!D87*'Medal values'!$B$1+'Each Gender - Silver'!D87*'Medal values'!$B$2+'Each Gender - Bronze'!D87*'Medal values'!$B$3, "") + IF(AND(D$1 = C$1, C$2 = "Mixed"), 0.5*C87, 0) + IF(AND(D$1 = E$1, E$2 = "Mixed"), 0.5*E87, 0)</f>
        <v>0</v>
      </c>
      <c r="E87" s="5">
        <f>IF('Each Gender - Gold'!E87+'Each Gender - Silver'!E87+'Each Gender - Bronze'!E87 &gt; 0, 'Each Gender - Gold'!E87*'Medal values'!$B$1+'Each Gender - Silver'!E87*'Medal values'!$B$2+'Each Gender - Bronze'!E87*'Medal values'!$B$3, "") + IF(AND(E$1 = D$1, D$2 = "Mixed"), 0.5*D87, 0) + IF(AND(E$1 = F$1, F$2 = "Mixed"), 0.5*F87, 0)</f>
        <v>0</v>
      </c>
      <c r="F87" s="5">
        <f>IF('Each Gender - Gold'!F87+'Each Gender - Silver'!F87+'Each Gender - Bronze'!F87 &gt; 0, 'Each Gender - Gold'!F87*'Medal values'!$B$1+'Each Gender - Silver'!F87*'Medal values'!$B$2+'Each Gender - Bronze'!F87*'Medal values'!$B$3, "") + IF(AND(F$1 = E$1, E$2 = "Mixed"), 0.5*E87, 0) + IF(AND(F$1 = G$1, G$2 = "Mixed"), 0.5*G87, 0)</f>
        <v>0</v>
      </c>
      <c r="G87" s="5">
        <f>IF('Each Gender - Gold'!G87+'Each Gender - Silver'!G87+'Each Gender - Bronze'!G87 &gt; 0, 'Each Gender - Gold'!G87*'Medal values'!$B$1+'Each Gender - Silver'!G87*'Medal values'!$B$2+'Each Gender - Bronze'!G87*'Medal values'!$B$3, "") + IF(AND(G$1 = F$1, F$2 = "Mixed"), 0.5*F87, 0) + IF(AND(G$1 = H$1, H$2 = "Mixed"), 0.5*H87, 0)</f>
        <v>0</v>
      </c>
      <c r="H87" s="5">
        <f>IF('Each Gender - Gold'!H87+'Each Gender - Silver'!H87+'Each Gender - Bronze'!H87 &gt; 0, 'Each Gender - Gold'!H87*'Medal values'!$B$1+'Each Gender - Silver'!H87*'Medal values'!$B$2+'Each Gender - Bronze'!H87*'Medal values'!$B$3, "") + IF(AND(H$1 = G$1, G$2 = "Mixed"), 0.5*G87, 0) + IF(AND(H$1 = I$1, I$2 = "Mixed"), 0.5*I87, 0)</f>
        <v>0</v>
      </c>
      <c r="I87" s="5">
        <f>IF('Each Gender - Gold'!I87+'Each Gender - Silver'!I87+'Each Gender - Bronze'!I87 &gt; 0, 'Each Gender - Gold'!I87*'Medal values'!$B$1+'Each Gender - Silver'!I87*'Medal values'!$B$2+'Each Gender - Bronze'!I87*'Medal values'!$B$3, "") + IF(AND(I$1 = H$1, H$2 = "Mixed"), 0.5*H87, 0) + IF(AND(I$1 = J$1, J$2 = "Mixed"), 0.5*J87, 0)</f>
        <v>0</v>
      </c>
      <c r="J87" s="5">
        <f>IF('Each Gender - Gold'!J87+'Each Gender - Silver'!J87+'Each Gender - Bronze'!J87 &gt; 0, 'Each Gender - Gold'!J87*'Medal values'!$B$1+'Each Gender - Silver'!J87*'Medal values'!$B$2+'Each Gender - Bronze'!J87*'Medal values'!$B$3, "") + IF(AND(J$1 = I$1, I$2 = "Mixed"), 0.5*I87, 0) + IF(AND(J$1 = K$1, K$2 = "Mixed"), 0.5*K87, 0)</f>
        <v>0</v>
      </c>
      <c r="K87" s="5">
        <f>IF('Each Gender - Gold'!K87+'Each Gender - Silver'!K87+'Each Gender - Bronze'!K87 &gt; 0, 'Each Gender - Gold'!K87*'Medal values'!$B$1+'Each Gender - Silver'!K87*'Medal values'!$B$2+'Each Gender - Bronze'!K87*'Medal values'!$B$3, "") + IF(AND(K$1 = J$1, J$2 = "Mixed"), 0.5*J87, 0) + IF(AND(K$1 = L$1, L$2 = "Mixed"), 0.5*L87, 0)</f>
        <v>0</v>
      </c>
      <c r="L87" s="5">
        <f>IF('Each Gender - Gold'!L87+'Each Gender - Silver'!L87+'Each Gender - Bronze'!L87 &gt; 0, 'Each Gender - Gold'!L87*'Medal values'!$B$1+'Each Gender - Silver'!L87*'Medal values'!$B$2+'Each Gender - Bronze'!L87*'Medal values'!$B$3, "") + IF(AND(L$1 = K$1, K$2 = "Mixed"), 0.5*K87, 0) + IF(AND(L$1 = M$1, M$2 = "Mixed"), 0.5*M87, 0)</f>
        <v>0</v>
      </c>
      <c r="M87" s="5">
        <f>IF('Each Gender - Gold'!M87+'Each Gender - Silver'!M87+'Each Gender - Bronze'!M87 &gt; 0, 'Each Gender - Gold'!M87*'Medal values'!$B$1+'Each Gender - Silver'!M87*'Medal values'!$B$2+'Each Gender - Bronze'!M87*'Medal values'!$B$3, "") + IF(AND(M$1 = L$1, L$2 = "Mixed"), 0.5*L87, 0) + IF(AND(M$1 = N$1, N$2 = "Mixed"), 0.5*N87, 0)</f>
        <v>0</v>
      </c>
      <c r="N87" s="5">
        <f>IF('Each Gender - Gold'!N87+'Each Gender - Silver'!N87+'Each Gender - Bronze'!N87 &gt; 0, 'Each Gender - Gold'!N87*'Medal values'!$B$1+'Each Gender - Silver'!N87*'Medal values'!$B$2+'Each Gender - Bronze'!N87*'Medal values'!$B$3, "") + IF(AND(N$1 = M$1, M$2 = "Mixed"), 0.5*M87, 0) + IF(AND(N$1 = O$1, O$2 = "Mixed"), 0.5*O87, 0)</f>
        <v>0</v>
      </c>
      <c r="O87" s="5">
        <f>IF('Each Gender - Gold'!O87+'Each Gender - Silver'!O87+'Each Gender - Bronze'!O87 &gt; 0, 'Each Gender - Gold'!O87*'Medal values'!$B$1+'Each Gender - Silver'!O87*'Medal values'!$B$2+'Each Gender - Bronze'!O87*'Medal values'!$B$3, "") + IF(AND(O$1 = N$1, N$2 = "Mixed"), 0.5*N87, 0) + IF(AND(O$1 = P$1, P$2 = "Mixed"), 0.5*P87, 0)</f>
        <v>0</v>
      </c>
      <c r="P87" s="5">
        <f>IF('Each Gender - Gold'!P87+'Each Gender - Silver'!P87+'Each Gender - Bronze'!P87 &gt; 0, 'Each Gender - Gold'!P87*'Medal values'!$B$1+'Each Gender - Silver'!P87*'Medal values'!$B$2+'Each Gender - Bronze'!P87*'Medal values'!$B$3, "") + IF(AND(P$1 = O$1, O$2 = "Mixed"), 0.5*O87, 0) + IF(AND(P$1 = Q$1, Q$2 = "Mixed"), 0.5*Q87, 0)</f>
        <v>0</v>
      </c>
      <c r="Q87" s="5">
        <f>IF('Each Gender - Gold'!Q87+'Each Gender - Silver'!Q87+'Each Gender - Bronze'!Q87 &gt; 0, 'Each Gender - Gold'!Q87*'Medal values'!$B$1+'Each Gender - Silver'!Q87*'Medal values'!$B$2+'Each Gender - Bronze'!Q87*'Medal values'!$B$3, "") + IF(AND(Q$1 = P$1, P$2 = "Mixed"), 0.5*P87, 0) + IF(AND(Q$1 = R$1, R$2 = "Mixed"), 0.5*R87, 0)</f>
        <v>0</v>
      </c>
      <c r="R87" s="5">
        <f>IF('Each Gender - Gold'!R87+'Each Gender - Silver'!R87+'Each Gender - Bronze'!R87 &gt; 0, 'Each Gender - Gold'!R87*'Medal values'!$B$1+'Each Gender - Silver'!R87*'Medal values'!$B$2+'Each Gender - Bronze'!R87*'Medal values'!$B$3, "") + IF(AND(R$1 = Q$1, Q$2 = "Mixed"), 0.5*Q87, 0) + IF(AND(R$1 = S$1, S$2 = "Mixed"), 0.5*S87, 0)</f>
        <v>0</v>
      </c>
      <c r="S87" s="5">
        <f>IF('Each Gender - Gold'!S87+'Each Gender - Silver'!S87+'Each Gender - Bronze'!S87 &gt; 0, 'Each Gender - Gold'!S87*'Medal values'!$B$1+'Each Gender - Silver'!S87*'Medal values'!$B$2+'Each Gender - Bronze'!S87*'Medal values'!$B$3, "") + IF(AND(S$1 = R$1, R$2 = "Mixed"), 0.5*R87, 0) + IF(AND(S$1 = T$1, T$2 = "Mixed"), 0.5*T87, 0)</f>
        <v>0</v>
      </c>
      <c r="T87" s="5">
        <f>IF('Each Gender - Gold'!T87+'Each Gender - Silver'!T87+'Each Gender - Bronze'!T87 &gt; 0, 'Each Gender - Gold'!T87*'Medal values'!$B$1+'Each Gender - Silver'!T87*'Medal values'!$B$2+'Each Gender - Bronze'!T87*'Medal values'!$B$3, "") + IF(AND(T$1 = S$1, S$2 = "Mixed"), 0.5*S87, 0) + IF(AND(T$1 = U$1, U$2 = "Mixed"), 0.5*U87, 0)</f>
        <v>0</v>
      </c>
      <c r="U87" s="5">
        <f>IF('Each Gender - Gold'!U87+'Each Gender - Silver'!U87+'Each Gender - Bronze'!U87 &gt; 0, 'Each Gender - Gold'!U87*'Medal values'!$B$1+'Each Gender - Silver'!U87*'Medal values'!$B$2+'Each Gender - Bronze'!U87*'Medal values'!$B$3, "") + IF(AND(U$1 = T$1, T$2 = "Mixed"), 0.5*T87, 0) + IF(AND(U$1 = V$1, V$2 = "Mixed"), 0.5*V87, 0)</f>
        <v>0</v>
      </c>
      <c r="V87" s="5">
        <f>IF('Each Gender - Gold'!V87+'Each Gender - Silver'!V87+'Each Gender - Bronze'!V87 &gt; 0, 'Each Gender - Gold'!V87*'Medal values'!$B$1+'Each Gender - Silver'!V87*'Medal values'!$B$2+'Each Gender - Bronze'!V87*'Medal values'!$B$3, "") + IF(AND(V$1 = U$1, U$2 = "Mixed"), 0.5*U87, 0) + IF(AND(V$1 = W$1, W$2 = "Mixed"), 0.5*W87, 0)</f>
        <v>0</v>
      </c>
      <c r="W87" s="5">
        <f>IF('Each Gender - Gold'!W87+'Each Gender - Silver'!W87+'Each Gender - Bronze'!W87 &gt; 0, 'Each Gender - Gold'!W87*'Medal values'!$B$1+'Each Gender - Silver'!W87*'Medal values'!$B$2+'Each Gender - Bronze'!W87*'Medal values'!$B$3, "") + IF(AND(W$1 = V$1, V$2 = "Mixed"), 0.5*V87, 0) + IF(AND(W$1 = X$1, X$2 = "Mixed"), 0.5*X87, 0)</f>
        <v>1</v>
      </c>
      <c r="X87" s="5">
        <f>IF('Each Gender - Gold'!X87+'Each Gender - Silver'!X87+'Each Gender - Bronze'!X87 &gt; 0, 'Each Gender - Gold'!X87*'Medal values'!$B$1+'Each Gender - Silver'!X87*'Medal values'!$B$2+'Each Gender - Bronze'!X87*'Medal values'!$B$3, "") + IF(AND(X$1 = W$1, W$2 = "Mixed"), 0.5*W87, 0) + IF(AND(X$1 = Y$1, Y$2 = "Mixed"), 0.5*Y87, 0)</f>
        <v>0</v>
      </c>
      <c r="Y87" s="5">
        <f>IF('Each Gender - Gold'!Y87+'Each Gender - Silver'!Y87+'Each Gender - Bronze'!Y87 &gt; 0, 'Each Gender - Gold'!Y87*'Medal values'!$B$1+'Each Gender - Silver'!Y87*'Medal values'!$B$2+'Each Gender - Bronze'!Y87*'Medal values'!$B$3, "") + IF(AND(Y$1 = X$1, X$2 = "Mixed"), 0.5*X87, 0) + IF(AND(Y$1 = Z$1, Z$2 = "Mixed"), 0.5*Z87, 0)</f>
        <v>0</v>
      </c>
      <c r="Z87" s="5">
        <f>IF('Each Gender - Gold'!Z87+'Each Gender - Silver'!Z87+'Each Gender - Bronze'!Z87 &gt; 0, 'Each Gender - Gold'!Z87*'Medal values'!$B$1+'Each Gender - Silver'!Z87*'Medal values'!$B$2+'Each Gender - Bronze'!Z87*'Medal values'!$B$3, "") + IF(AND(Z$1 = Y$1, Y$2 = "Mixed"), 0.5*Y87, 0) + IF(AND(Z$1 = AA$1, AA$2 = "Mixed"), 0.5*AA87, 0)</f>
        <v>0</v>
      </c>
      <c r="AA87" s="5">
        <f>IF('Each Gender - Gold'!AA87+'Each Gender - Silver'!AA87+'Each Gender - Bronze'!AA87 &gt; 0, 'Each Gender - Gold'!AA87*'Medal values'!$B$1+'Each Gender - Silver'!AA87*'Medal values'!$B$2+'Each Gender - Bronze'!AA87*'Medal values'!$B$3, "") + IF(AND(AA$1 = Z$1, Z$2 = "Mixed"), 0.5*Z87, 0) + IF(AND(AA$1 = AB$1, AB$2 = "Mixed"), 0.5*AB87, 0)</f>
        <v>0</v>
      </c>
      <c r="AB87" s="5">
        <f>IF('Each Gender - Gold'!AB87+'Each Gender - Silver'!AB87+'Each Gender - Bronze'!AB87 &gt; 0, 'Each Gender - Gold'!AB87*'Medal values'!$B$1+'Each Gender - Silver'!AB87*'Medal values'!$B$2+'Each Gender - Bronze'!AB87*'Medal values'!$B$3, "") + IF(AND(AB$1 = AA$1, AA$2 = "Mixed"), 0.5*AA87, 0) + IF(AND(AB$1 = AC$1, AC$2 = "Mixed"), 0.5*AC87, 0)</f>
        <v>0</v>
      </c>
      <c r="AC87" s="5">
        <f>IF('Each Gender - Gold'!AC87+'Each Gender - Silver'!AC87+'Each Gender - Bronze'!AC87 &gt; 0, 'Each Gender - Gold'!AC87*'Medal values'!$B$1+'Each Gender - Silver'!AC87*'Medal values'!$B$2+'Each Gender - Bronze'!AC87*'Medal values'!$B$3, "") + IF(AND(AC$1 = AB$1, AB$2 = "Mixed"), 0.5*AB87, 0) + IF(AND(AC$1 = AD$1, AD$2 = "Mixed"), 0.5*AD87, 0)</f>
        <v>0</v>
      </c>
      <c r="AD87" s="5">
        <f>IF('Each Gender - Gold'!AD87+'Each Gender - Silver'!AD87+'Each Gender - Bronze'!AD87 &gt; 0, 'Each Gender - Gold'!AD87*'Medal values'!$B$1+'Each Gender - Silver'!AD87*'Medal values'!$B$2+'Each Gender - Bronze'!AD87*'Medal values'!$B$3, "") + IF(AND(AD$1 = AC$1, AC$2 = "Mixed"), 0.5*AC87, 0) + IF(AND(AD$1 = AE$1, AE$2 = "Mixed"), 0.5*AE87, 0)</f>
        <v>0</v>
      </c>
      <c r="AE87" s="5">
        <f>IF('Each Gender - Gold'!AE87+'Each Gender - Silver'!AE87+'Each Gender - Bronze'!AE87 &gt; 0, 'Each Gender - Gold'!AE87*'Medal values'!$B$1+'Each Gender - Silver'!AE87*'Medal values'!$B$2+'Each Gender - Bronze'!AE87*'Medal values'!$B$3, "") + IF(AND(AE$1 = AD$1, AD$2 = "Mixed"), 0.5*AD87, 0) + IF(AND(AE$1 = AF$1, AF$2 = "Mixed"), 0.5*AF87, 0)</f>
        <v>0</v>
      </c>
      <c r="AF87" s="5">
        <f>IF('Each Gender - Gold'!AF87+'Each Gender - Silver'!AF87+'Each Gender - Bronze'!AF87 &gt; 0, 'Each Gender - Gold'!AF87*'Medal values'!$B$1+'Each Gender - Silver'!AF87*'Medal values'!$B$2+'Each Gender - Bronze'!AF87*'Medal values'!$B$3, "") + IF(AND(AF$1 = AE$1, AE$2 = "Mixed"), 0.5*AE87, 0) + IF(AND(AF$1 = AG$1, AG$2 = "Mixed"), 0.5*AG87, 0)</f>
        <v>0</v>
      </c>
      <c r="AG87" s="5">
        <f>IF('Each Gender - Gold'!AG87+'Each Gender - Silver'!AG87+'Each Gender - Bronze'!AG87 &gt; 0, 'Each Gender - Gold'!AG87*'Medal values'!$B$1+'Each Gender - Silver'!AG87*'Medal values'!$B$2+'Each Gender - Bronze'!AG87*'Medal values'!$B$3, "") + IF(AND(AG$1 = AF$1, AF$2 = "Mixed"), 0.5*AF87, 0) + IF(AND(AG$1 = AH$1, AH$2 = "Mixed"), 0.5*AH87, 0)</f>
        <v>0</v>
      </c>
      <c r="AH87" s="5">
        <f>IF('Each Gender - Gold'!AH87+'Each Gender - Silver'!AH87+'Each Gender - Bronze'!AH87 &gt; 0, 'Each Gender - Gold'!AH87*'Medal values'!$B$1+'Each Gender - Silver'!AH87*'Medal values'!$B$2+'Each Gender - Bronze'!AH87*'Medal values'!$B$3, "") + IF(AND(AH$1 = AG$1, AG$2 = "Mixed"), 0.5*AG87, 0) + IF(AND(AH$1 = AI$1, AI$2 = "Mixed"), 0.5*AI87, 0)</f>
        <v>0</v>
      </c>
      <c r="AI87" s="5">
        <f>IF('Each Gender - Gold'!AI87+'Each Gender - Silver'!AI87+'Each Gender - Bronze'!AI87 &gt; 0, 'Each Gender - Gold'!AI87*'Medal values'!$B$1+'Each Gender - Silver'!AI87*'Medal values'!$B$2+'Each Gender - Bronze'!AI87*'Medal values'!$B$3, "") + IF(AND(AI$1 = AH$1, AH$2 = "Mixed"), 0.5*AH87, 0) + IF(AND(AI$1 = AJ$1, AJ$2 = "Mixed"), 0.5*AJ87, 0)</f>
        <v>0</v>
      </c>
      <c r="AJ87" s="5">
        <f>IF('Each Gender - Gold'!AJ87+'Each Gender - Silver'!AJ87+'Each Gender - Bronze'!AJ87 &gt; 0, 'Each Gender - Gold'!AJ87*'Medal values'!$B$1+'Each Gender - Silver'!AJ87*'Medal values'!$B$2+'Each Gender - Bronze'!AJ87*'Medal values'!$B$3, "") + IF(AND(AJ$1 = AI$1, AI$2 = "Mixed"), 0.5*AI87, 0) + IF(AND(AJ$1 = AK$1, AK$2 = "Mixed"), 0.5*AK87, 0)</f>
        <v>0</v>
      </c>
      <c r="AK87" s="5">
        <f>IF('Each Gender - Gold'!AK87+'Each Gender - Silver'!AK87+'Each Gender - Bronze'!AK87 &gt; 0, 'Each Gender - Gold'!AK87*'Medal values'!$B$1+'Each Gender - Silver'!AK87*'Medal values'!$B$2+'Each Gender - Bronze'!AK87*'Medal values'!$B$3, "") + IF(AND(AK$1 = AJ$1, AJ$2 = "Mixed"), 0.5*AJ87, 0) + IF(AND(AK$1 = AL$1, AL$2 = "Mixed"), 0.5*AL87, 0)</f>
        <v>0</v>
      </c>
      <c r="AL87" s="5">
        <f>IF('Each Gender - Gold'!AL87+'Each Gender - Silver'!AL87+'Each Gender - Bronze'!AL87 &gt; 0, 'Each Gender - Gold'!AL87*'Medal values'!$B$1+'Each Gender - Silver'!AL87*'Medal values'!$B$2+'Each Gender - Bronze'!AL87*'Medal values'!$B$3, "") + IF(AND(AL$1 = AK$1, AK$2 = "Mixed"), 0.5*AK87, 0) + IF(AND(AL$1 = AM$1, AM$2 = "Mixed"), 0.5*AM87, 0)</f>
        <v>0</v>
      </c>
      <c r="AM87" s="5">
        <f>IF('Each Gender - Gold'!AM87+'Each Gender - Silver'!AM87+'Each Gender - Bronze'!AM87 &gt; 0, 'Each Gender - Gold'!AM87*'Medal values'!$B$1+'Each Gender - Silver'!AM87*'Medal values'!$B$2+'Each Gender - Bronze'!AM87*'Medal values'!$B$3, "") + IF(AND(AM$1 = AL$1, AL$2 = "Mixed"), 0.5*AL87, 0) + IF(AND(AM$1 = AN$1, AN$2 = "Mixed"), 0.5*AN87, 0)</f>
        <v>0</v>
      </c>
      <c r="AN87" s="5">
        <f>IF('Each Gender - Gold'!AN87+'Each Gender - Silver'!AN87+'Each Gender - Bronze'!AN87 &gt; 0, 'Each Gender - Gold'!AN87*'Medal values'!$B$1+'Each Gender - Silver'!AN87*'Medal values'!$B$2+'Each Gender - Bronze'!AN87*'Medal values'!$B$3, "") + IF(AND(AN$1 = AM$1, AM$2 = "Mixed"), 0.5*AM87, 0) + IF(AND(AN$1 = AO$1, AO$2 = "Mixed"), 0.5*AO87, 0)</f>
        <v>0</v>
      </c>
      <c r="AO87" s="5">
        <f>IF('Each Gender - Gold'!AO87+'Each Gender - Silver'!AO87+'Each Gender - Bronze'!AO87 &gt; 0, 'Each Gender - Gold'!AO87*'Medal values'!$B$1+'Each Gender - Silver'!AO87*'Medal values'!$B$2+'Each Gender - Bronze'!AO87*'Medal values'!$B$3, "") + IF(AND(AO$1 = AN$1, AN$2 = "Mixed"), 0.5*AN87, 0) + IF(AND(AO$1 = AP$1, AP$2 = "Mixed"), 0.5*AP87, 0)</f>
        <v>0</v>
      </c>
      <c r="AP87" s="5">
        <f>IF('Each Gender - Gold'!AP87+'Each Gender - Silver'!AP87+'Each Gender - Bronze'!AP87 &gt; 0, 'Each Gender - Gold'!AP87*'Medal values'!$B$1+'Each Gender - Silver'!AP87*'Medal values'!$B$2+'Each Gender - Bronze'!AP87*'Medal values'!$B$3, "") + IF(AND(AP$1 = AO$1, AO$2 = "Mixed"), 0.5*AO87, 0) + IF(AND(AP$1 = AQ$1, AQ$2 = "Mixed"), 0.5*AQ87, 0)</f>
        <v>0</v>
      </c>
      <c r="AQ87" s="5">
        <f>IF('Each Gender - Gold'!AQ87+'Each Gender - Silver'!AQ87+'Each Gender - Bronze'!AQ87 &gt; 0, 'Each Gender - Gold'!AQ87*'Medal values'!$B$1+'Each Gender - Silver'!AQ87*'Medal values'!$B$2+'Each Gender - Bronze'!AQ87*'Medal values'!$B$3, "") + IF(AND(AQ$1 = AP$1, AP$2 = "Mixed"), 0.5*AP87, 0) + IF(AND(AQ$1 = AR$1, AR$2 = "Mixed"), 0.5*AR87, 0)</f>
        <v>0</v>
      </c>
      <c r="AR87" s="5">
        <f>IF('Each Gender - Gold'!AR87+'Each Gender - Silver'!AR87+'Each Gender - Bronze'!AR87 &gt; 0, 'Each Gender - Gold'!AR87*'Medal values'!$B$1+'Each Gender - Silver'!AR87*'Medal values'!$B$2+'Each Gender - Bronze'!AR87*'Medal values'!$B$3, "") + IF(AND(AR$1 = AQ$1, AQ$2 = "Mixed"), 0.5*AQ87, 0) + IF(AND(AR$1 = AS$1, AS$2 = "Mixed"), 0.5*AS87, 0)</f>
        <v>0</v>
      </c>
      <c r="AS87" s="5">
        <f>IF('Each Gender - Gold'!AS87+'Each Gender - Silver'!AS87+'Each Gender - Bronze'!AS87 &gt; 0, 'Each Gender - Gold'!AS87*'Medal values'!$B$1+'Each Gender - Silver'!AS87*'Medal values'!$B$2+'Each Gender - Bronze'!AS87*'Medal values'!$B$3, "") + IF(AND(AS$1 = AR$1, AR$2 = "Mixed"), 0.5*AR87, 0) + IF(AND(AS$1 = AT$1, AT$2 = "Mixed"), 0.5*AT87, 0)</f>
        <v>0</v>
      </c>
      <c r="AT87" s="5">
        <f>IF('Each Gender - Gold'!AT87+'Each Gender - Silver'!AT87+'Each Gender - Bronze'!AT87 &gt; 0, 'Each Gender - Gold'!AT87*'Medal values'!$B$1+'Each Gender - Silver'!AT87*'Medal values'!$B$2+'Each Gender - Bronze'!AT87*'Medal values'!$B$3, "") + IF(AND(AT$1 = AS$1, AS$2 = "Mixed"), 0.5*AS87, 0) + IF(AND(AT$1 = AU$1, AU$2 = "Mixed"), 0.5*AU87, 0)</f>
        <v>0</v>
      </c>
      <c r="AU87" s="5">
        <f>IF('Each Gender - Gold'!AU87+'Each Gender - Silver'!AU87+'Each Gender - Bronze'!AU87 &gt; 0, 'Each Gender - Gold'!AU87*'Medal values'!$B$1+'Each Gender - Silver'!AU87*'Medal values'!$B$2+'Each Gender - Bronze'!AU87*'Medal values'!$B$3, "") + IF(AND(AU$1 = AT$1, AT$2 = "Mixed"), 0.5*AT87, 0) + IF(AND(AU$1 = AV$1, AV$2 = "Mixed"), 0.5*AV87, 0)</f>
        <v>0</v>
      </c>
      <c r="AV87" s="5">
        <f>IF('Each Gender - Gold'!AV87+'Each Gender - Silver'!AV87+'Each Gender - Bronze'!AV87 &gt; 0, 'Each Gender - Gold'!AV87*'Medal values'!$B$1+'Each Gender - Silver'!AV87*'Medal values'!$B$2+'Each Gender - Bronze'!AV87*'Medal values'!$B$3, "") + IF(AND(AV$1 = AU$1, AU$2 = "Mixed"), 0.5*AU87, 0) + IF(AND(AV$1 = AW$1, AW$2 = "Mixed"), 0.5*AW87, 0)</f>
        <v>0</v>
      </c>
      <c r="AW87" s="5">
        <f>IF('Each Gender - Gold'!AW87+'Each Gender - Silver'!AW87+'Each Gender - Bronze'!AW87 &gt; 0, 'Each Gender - Gold'!AW87*'Medal values'!$B$1+'Each Gender - Silver'!AW87*'Medal values'!$B$2+'Each Gender - Bronze'!AW87*'Medal values'!$B$3, "") + IF(AND(AW$1 = AV$1, AV$2 = "Mixed"), 0.5*AV87, 0) + IF(AND(AW$1 = AX$1, AX$2 = "Mixed"), 0.5*AX87, 0)</f>
        <v>0</v>
      </c>
      <c r="AX87" s="5">
        <f>IF('Each Gender - Gold'!AX87+'Each Gender - Silver'!AX87+'Each Gender - Bronze'!AX87 &gt; 0, 'Each Gender - Gold'!AX87*'Medal values'!$B$1+'Each Gender - Silver'!AX87*'Medal values'!$B$2+'Each Gender - Bronze'!AX87*'Medal values'!$B$3, "") + IF(AND(AX$1 = AW$1, AW$2 = "Mixed"), 0.5*AW87, 0) + IF(AND(AX$1 = AY$1, AY$2 = "Mixed"), 0.5*AY87, 0)</f>
        <v>0</v>
      </c>
      <c r="AY87" s="5">
        <f>IF('Each Gender - Gold'!AY87+'Each Gender - Silver'!AY87+'Each Gender - Bronze'!AY87 &gt; 0, 'Each Gender - Gold'!AY87*'Medal values'!$B$1+'Each Gender - Silver'!AY87*'Medal values'!$B$2+'Each Gender - Bronze'!AY87*'Medal values'!$B$3, "") + IF(AND(AY$1 = AX$1, AX$2 = "Mixed"), 0.5*AX87, 0) + IF(AND(AY$1 = AZ$1, AZ$2 = "Mixed"), 0.5*AZ87, 0)</f>
        <v>0</v>
      </c>
      <c r="AZ87" s="5">
        <f>IF('Each Gender - Gold'!AZ87+'Each Gender - Silver'!AZ87+'Each Gender - Bronze'!AZ87 &gt; 0, 'Each Gender - Gold'!AZ87*'Medal values'!$B$1+'Each Gender - Silver'!AZ87*'Medal values'!$B$2+'Each Gender - Bronze'!AZ87*'Medal values'!$B$3, "") + IF(AND(AZ$1 = AY$1, AY$2 = "Mixed"), 0.5*AY87, 0) + IF(AND(AZ$1 = BA$1, BA$2 = "Mixed"), 0.5*BA87, 0)</f>
        <v>0</v>
      </c>
      <c r="BA87" s="5">
        <f>IF('Each Gender - Gold'!BA87+'Each Gender - Silver'!BA87+'Each Gender - Bronze'!BA87 &gt; 0, 'Each Gender - Gold'!BA87*'Medal values'!$B$1+'Each Gender - Silver'!BA87*'Medal values'!$B$2+'Each Gender - Bronze'!BA87*'Medal values'!$B$3, "") + IF(AND(BA$1 = AZ$1, AZ$2 = "Mixed"), 0.5*AZ87, 0) + IF(AND(BA$1 = BB$1, BB$2 = "Mixed"), 0.5*BB87, 0)</f>
        <v>0</v>
      </c>
      <c r="BB87" s="5">
        <f>IF('Each Gender - Gold'!BB87+'Each Gender - Silver'!BB87+'Each Gender - Bronze'!BB87 &gt; 0, 'Each Gender - Gold'!BB87*'Medal values'!$B$1+'Each Gender - Silver'!BB87*'Medal values'!$B$2+'Each Gender - Bronze'!BB87*'Medal values'!$B$3, "") + IF(AND(BB$1 = BA$1, BA$2 = "Mixed"), 0.5*BA87, 0) + IF(AND(BB$1 = BC$1, BC$2 = "Mixed"), 0.5*BC87, 0)</f>
        <v>0</v>
      </c>
      <c r="BC87" s="5">
        <f>IF('Each Gender - Gold'!BC87+'Each Gender - Silver'!BC87+'Each Gender - Bronze'!BC87 &gt; 0, 'Each Gender - Gold'!BC87*'Medal values'!$B$1+'Each Gender - Silver'!BC87*'Medal values'!$B$2+'Each Gender - Bronze'!BC87*'Medal values'!$B$3, "") + IF(AND(BC$1 = BB$1, BB$2 = "Mixed"), 0.5*BB87, 0) + IF(AND(BC$1 = BD$1, BD$2 = "Mixed"), 0.5*BD87, 0)</f>
        <v>0</v>
      </c>
      <c r="BD87" s="5">
        <f>IF('Each Gender - Gold'!BD87+'Each Gender - Silver'!BD87+'Each Gender - Bronze'!BD87 &gt; 0, 'Each Gender - Gold'!BD87*'Medal values'!$B$1+'Each Gender - Silver'!BD87*'Medal values'!$B$2+'Each Gender - Bronze'!BD87*'Medal values'!$B$3, "") + IF(AND(BD$1 = BC$1, BC$2 = "Mixed"), 0.5*BC87, 0) + IF(AND(BD$1 = BE$1, BE$2 = "Mixed"), 0.5*BE87, 0)</f>
        <v>0</v>
      </c>
      <c r="BE87" s="5">
        <f>IF('Each Gender - Gold'!BE87+'Each Gender - Silver'!BE87+'Each Gender - Bronze'!BE87 &gt; 0, 'Each Gender - Gold'!BE87*'Medal values'!$B$1+'Each Gender - Silver'!BE87*'Medal values'!$B$2+'Each Gender - Bronze'!BE87*'Medal values'!$B$3, "") + IF(AND(BE$1 = BD$1, BD$2 = "Mixed"), 0.5*BD87, 0) + IF(AND(BE$1 = BF$1, BF$2 = "Mixed"), 0.5*BF87, 0)</f>
        <v>0</v>
      </c>
      <c r="BF87" s="5">
        <f>IF('Each Gender - Gold'!BF87+'Each Gender - Silver'!BF87+'Each Gender - Bronze'!BF87 &gt; 0, 'Each Gender - Gold'!BF87*'Medal values'!$B$1+'Each Gender - Silver'!BF87*'Medal values'!$B$2+'Each Gender - Bronze'!BF87*'Medal values'!$B$3, "") + IF(AND(BF$1 = BE$1, BE$2 = "Mixed"), 0.5*BE87, 0) + IF(AND(BF$1 = BG$1, BG$2 = "Mixed"), 0.5*BG87, 0)</f>
        <v>0</v>
      </c>
      <c r="BG87" s="5">
        <f>IF('Each Gender - Gold'!BG87+'Each Gender - Silver'!BG87+'Each Gender - Bronze'!BG87 &gt; 0, 'Each Gender - Gold'!BG87*'Medal values'!$B$1+'Each Gender - Silver'!BG87*'Medal values'!$B$2+'Each Gender - Bronze'!BG87*'Medal values'!$B$3, "") + IF(AND(BG$1 = BF$1, BF$2 = "Mixed"), 0.5*BF87, 0) + IF(AND(BG$1 = BH$1, BH$2 = "Mixed"), 0.5*BH87, 0)</f>
        <v>0</v>
      </c>
      <c r="BH87" s="5">
        <f>IF('Each Gender - Gold'!BH87+'Each Gender - Silver'!BH87+'Each Gender - Bronze'!BH87 &gt; 0, 'Each Gender - Gold'!BH87*'Medal values'!$B$1+'Each Gender - Silver'!BH87*'Medal values'!$B$2+'Each Gender - Bronze'!BH87*'Medal values'!$B$3, "") + IF(AND(BH$1 = BG$1, BG$2 = "Mixed"), 0.5*BG87, 0) + IF(AND(BH$1 = BI$1, BI$2 = "Mixed"), 0.5*BI87, 0)</f>
        <v>0</v>
      </c>
      <c r="BI87" s="5">
        <f>IF('Each Gender - Gold'!BI87+'Each Gender - Silver'!BI87+'Each Gender - Bronze'!BI87 &gt; 0, 'Each Gender - Gold'!BI87*'Medal values'!$B$1+'Each Gender - Silver'!BI87*'Medal values'!$B$2+'Each Gender - Bronze'!BI87*'Medal values'!$B$3, "") + IF(AND(BI$1 = BH$1, BH$2 = "Mixed"), 0.5*BH87, 0) + IF(AND(BI$1 = BJ$1, BJ$2 = "Mixed"), 0.5*BJ87, 0)</f>
        <v>0</v>
      </c>
      <c r="BJ87" s="5">
        <f>IF('Each Gender - Gold'!BJ87+'Each Gender - Silver'!BJ87+'Each Gender - Bronze'!BJ87 &gt; 0, 'Each Gender - Gold'!BJ87*'Medal values'!$B$1+'Each Gender - Silver'!BJ87*'Medal values'!$B$2+'Each Gender - Bronze'!BJ87*'Medal values'!$B$3, "") + IF(AND(BJ$1 = BI$1, BI$2 = "Mixed"), 0.5*BI87, 0) + IF(AND(BJ$1 = BK$1, BK$2 = "Mixed"), 0.5*BK87, 0)</f>
        <v>0</v>
      </c>
      <c r="BK87" s="5">
        <f>IF('Each Gender - Gold'!BK87+'Each Gender - Silver'!BK87+'Each Gender - Bronze'!BK87 &gt; 0, 'Each Gender - Gold'!BK87*'Medal values'!$B$1+'Each Gender - Silver'!BK87*'Medal values'!$B$2+'Each Gender - Bronze'!BK87*'Medal values'!$B$3, "") + IF(AND(BK$1 = BJ$1, BJ$2 = "Mixed"), 0.5*BJ87, 0) + IF(AND(BK$1 = BL$1, BL$2 = "Mixed"), 0.5*BL87, 0)</f>
        <v>0</v>
      </c>
      <c r="BL87" s="5">
        <f>IF('Each Gender - Gold'!BL87+'Each Gender - Silver'!BL87+'Each Gender - Bronze'!BL87 &gt; 0, 'Each Gender - Gold'!BL87*'Medal values'!$B$1+'Each Gender - Silver'!BL87*'Medal values'!$B$2+'Each Gender - Bronze'!BL87*'Medal values'!$B$3, "") + IF(AND(BL$1 = BK$1, BK$2 = "Mixed"), 0.5*BK87, 0) + IF(AND(BL$1 = BM$1, BM$2 = "Mixed"), 0.5*BM87, 0)</f>
        <v>0</v>
      </c>
      <c r="BM87" s="5">
        <f>IF('Each Gender - Gold'!BM87+'Each Gender - Silver'!BM87+'Each Gender - Bronze'!BM87 &gt; 0, 'Each Gender - Gold'!BM87*'Medal values'!$B$1+'Each Gender - Silver'!BM87*'Medal values'!$B$2+'Each Gender - Bronze'!BM87*'Medal values'!$B$3, "") + IF(AND(BM$1 = BL$1, BL$2 = "Mixed"), 0.5*BL87, 0) + IF(AND(BM$1 = BN$1, BN$2 = "Mixed"), 0.5*BN87, 0)</f>
        <v>0</v>
      </c>
      <c r="BN87" s="5">
        <f>IF('Each Gender - Gold'!BN87+'Each Gender - Silver'!BN87+'Each Gender - Bronze'!BN87 &gt; 0, 'Each Gender - Gold'!BN87*'Medal values'!$B$1+'Each Gender - Silver'!BN87*'Medal values'!$B$2+'Each Gender - Bronze'!BN87*'Medal values'!$B$3, "") + IF(AND(BN$1 = BM$1, BM$2 = "Mixed"), 0.5*BM87, 0) + IF(AND(BN$1 = BO$1, BO$2 = "Mixed"), 0.5*BO87, 0)</f>
        <v>0</v>
      </c>
      <c r="BO87" s="5">
        <f>IF('Each Gender - Gold'!BO87+'Each Gender - Silver'!BO87+'Each Gender - Bronze'!BO87 &gt; 0, 'Each Gender - Gold'!BO87*'Medal values'!$B$1+'Each Gender - Silver'!BO87*'Medal values'!$B$2+'Each Gender - Bronze'!BO87*'Medal values'!$B$3, "") + IF(AND(BO$1 = BN$1, BN$2 = "Mixed"), 0.5*BN87, 0) + IF(AND(BO$1 = BP$1, BP$2 = "Mixed"), 0.5*BP87, 0)</f>
        <v>0</v>
      </c>
      <c r="BP87" s="5">
        <f>IF('Each Gender - Gold'!BP87+'Each Gender - Silver'!BP87+'Each Gender - Bronze'!BP87 &gt; 0, 'Each Gender - Gold'!BP87*'Medal values'!$B$1+'Each Gender - Silver'!BP87*'Medal values'!$B$2+'Each Gender - Bronze'!BP87*'Medal values'!$B$3, "") + IF(AND(BP$1 = BO$1, BO$2 = "Mixed"), 0.5*BO87, 0) + IF(AND(BP$1 = BQ$1, BQ$2 = "Mixed"), 0.5*BQ87, 0)</f>
        <v>0</v>
      </c>
      <c r="BQ87" s="5">
        <f>IF('Each Gender - Gold'!BQ87+'Each Gender - Silver'!BQ87+'Each Gender - Bronze'!BQ87 &gt; 0, 'Each Gender - Gold'!BQ87*'Medal values'!$B$1+'Each Gender - Silver'!BQ87*'Medal values'!$B$2+'Each Gender - Bronze'!BQ87*'Medal values'!$B$3, "") + IF(AND(BQ$1 = BP$1, BP$2 = "Mixed"), 0.5*BP87, 0) + IF(AND(BQ$1 = BR$1, BR$2 = "Mixed"), 0.5*BR87, 0)</f>
        <v>0</v>
      </c>
      <c r="BR87" s="5">
        <f>IF('Each Gender - Gold'!BR87+'Each Gender - Silver'!BR87+'Each Gender - Bronze'!BR87 &gt; 0, 'Each Gender - Gold'!BR87*'Medal values'!$B$1+'Each Gender - Silver'!BR87*'Medal values'!$B$2+'Each Gender - Bronze'!BR87*'Medal values'!$B$3, "") + IF(AND(BR$1 = BQ$1, BQ$2 = "Mixed"), 0.5*BQ87, 0) + IF(AND(BR$1 = BS$1, BS$2 = "Mixed"), 0.5*BS87, 0)</f>
        <v>0</v>
      </c>
      <c r="BS87" s="5">
        <f>IF('Each Gender - Gold'!BS87+'Each Gender - Silver'!BS87+'Each Gender - Bronze'!BS87 &gt; 0, 'Each Gender - Gold'!BS87*'Medal values'!$B$1+'Each Gender - Silver'!BS87*'Medal values'!$B$2+'Each Gender - Bronze'!BS87*'Medal values'!$B$3, "") + IF(AND(BS$1 = BR$1, BR$2 = "Mixed"), 0.5*BR87, 0) + IF(AND(BS$1 = BT$1, BT$2 = "Mixed"), 0.5*BT87, 0)</f>
        <v>0</v>
      </c>
      <c r="BT87" s="5">
        <f>IF('Each Gender - Gold'!BT87+'Each Gender - Silver'!BT87+'Each Gender - Bronze'!BT87 &gt; 0, 'Each Gender - Gold'!BT87*'Medal values'!$B$1+'Each Gender - Silver'!BT87*'Medal values'!$B$2+'Each Gender - Bronze'!BT87*'Medal values'!$B$3, "") + IF(AND(BT$1 = BS$1, BS$2 = "Mixed"), 0.5*BS87, 0) + IF(AND(BT$1 = BU$1, BU$2 = "Mixed"), 0.5*BU87, 0)</f>
        <v>0</v>
      </c>
      <c r="BU87" s="5">
        <f>IF('Each Gender - Gold'!BU87+'Each Gender - Silver'!BU87+'Each Gender - Bronze'!BU87 &gt; 0, 'Each Gender - Gold'!BU87*'Medal values'!$B$1+'Each Gender - Silver'!BU87*'Medal values'!$B$2+'Each Gender - Bronze'!BU87*'Medal values'!$B$3, "") + IF(AND(BU$1 = BT$1, BT$2 = "Mixed"), 0.5*BT87, 0) + IF(AND(BU$1 = BV$1, BV$2 = "Mixed"), 0.5*BV87, 0)</f>
        <v>0</v>
      </c>
      <c r="BV87" s="5">
        <f>IF('Each Gender - Gold'!BV87+'Each Gender - Silver'!BV87+'Each Gender - Bronze'!BV87 &gt; 0, 'Each Gender - Gold'!BV87*'Medal values'!$B$1+'Each Gender - Silver'!BV87*'Medal values'!$B$2+'Each Gender - Bronze'!BV87*'Medal values'!$B$3, "") + IF(AND(BV$1 = BU$1, BU$2 = "Mixed"), 0.5*BU87, 0) + IF(AND(BV$1 = BW$1, BW$2 = "Mixed"), 0.5*BW87, 0)</f>
        <v>0</v>
      </c>
      <c r="BW87" s="5">
        <f>IF('Each Gender - Gold'!BW87+'Each Gender - Silver'!BW87+'Each Gender - Bronze'!BW87 &gt; 0, 'Each Gender - Gold'!BW87*'Medal values'!$B$1+'Each Gender - Silver'!BW87*'Medal values'!$B$2+'Each Gender - Bronze'!BW87*'Medal values'!$B$3, "") + IF(AND(BW$1 = BV$1, BV$2 = "Mixed"), 0.5*BV87, 0) + IF(AND(BW$1 = BX$1, BX$2 = "Mixed"), 0.5*BX87, 0)</f>
        <v>0</v>
      </c>
      <c r="BX87" s="5">
        <f>IF('Each Gender - Gold'!BX87+'Each Gender - Silver'!BX87+'Each Gender - Bronze'!BX87 &gt; 0, 'Each Gender - Gold'!BX87*'Medal values'!$B$1+'Each Gender - Silver'!BX87*'Medal values'!$B$2+'Each Gender - Bronze'!BX87*'Medal values'!$B$3, "") + IF(AND(BX$1 = BW$1, BW$2 = "Mixed"), 0.5*BW87, 0) + IF(AND(BX$1 = BY$1, BY$2 = "Mixed"), 0.5*BY87, 0)</f>
        <v>0</v>
      </c>
      <c r="BY87" s="5">
        <f>IF('Each Gender - Gold'!BY87+'Each Gender - Silver'!BY87+'Each Gender - Bronze'!BY87 &gt; 0, 'Each Gender - Gold'!BY87*'Medal values'!$B$1+'Each Gender - Silver'!BY87*'Medal values'!$B$2+'Each Gender - Bronze'!BY87*'Medal values'!$B$3, "") + IF(AND(BY$1 = BX$1, BX$2 = "Mixed"), 0.5*BX87, 0) + IF(AND(BY$1 = BZ$1, BZ$2 = "Mixed"), 0.5*BZ87, 0)</f>
        <v>0</v>
      </c>
      <c r="BZ87" s="5">
        <f>IF('Each Gender - Gold'!BZ87+'Each Gender - Silver'!BZ87+'Each Gender - Bronze'!BZ87 &gt; 0, 'Each Gender - Gold'!BZ87*'Medal values'!$B$1+'Each Gender - Silver'!BZ87*'Medal values'!$B$2+'Each Gender - Bronze'!BZ87*'Medal values'!$B$3, "") + IF(AND(BZ$1 = BY$1, BY$2 = "Mixed"), 0.5*BY87, 0) + IF(AND(BZ$1 = CA$1, CA$2 = "Mixed"), 0.5*CA87, 0)</f>
        <v>0</v>
      </c>
      <c r="CA87" s="5">
        <f>IF('Each Gender - Gold'!CA87+'Each Gender - Silver'!CA87+'Each Gender - Bronze'!CA87 &gt; 0, 'Each Gender - Gold'!CA87*'Medal values'!$B$1+'Each Gender - Silver'!CA87*'Medal values'!$B$2+'Each Gender - Bronze'!CA87*'Medal values'!$B$3, "") + IF(AND(CA$1 = BZ$1, BZ$2 = "Mixed"), 0.5*BZ87, 0) + IF(AND(CA$1 = CB$1, CB$2 = "Mixed"), 0.5*CB87, 0)</f>
        <v>0</v>
      </c>
      <c r="CB87" s="5">
        <f>IF('Each Gender - Gold'!CB87+'Each Gender - Silver'!CB87+'Each Gender - Bronze'!CB87 &gt; 0, 'Each Gender - Gold'!CB87*'Medal values'!$B$1+'Each Gender - Silver'!CB87*'Medal values'!$B$2+'Each Gender - Bronze'!CB87*'Medal values'!$B$3, "") + IF(AND(CB$1 = CA$1, CA$2 = "Mixed"), 0.5*CA87, 0) + IF(AND(CB$1 = CC$1, CC$2 = "Mixed"), 0.5*CC87, 0)</f>
        <v>0</v>
      </c>
      <c r="CC87" s="5">
        <f>IF('Each Gender - Gold'!CC87+'Each Gender - Silver'!CC87+'Each Gender - Bronze'!CC87 &gt; 0, 'Each Gender - Gold'!CC87*'Medal values'!$B$1+'Each Gender - Silver'!CC87*'Medal values'!$B$2+'Each Gender - Bronze'!CC87*'Medal values'!$B$3, "") + IF(AND(CC$1 = CB$1, CB$2 = "Mixed"), 0.5*CB87, 0) + IF(AND(CC$1 = CD$1, CD$2 = "Mixed"), 0.5*CD87, 0)</f>
        <v>0</v>
      </c>
      <c r="CD87" s="5">
        <f>IF('Each Gender - Gold'!CD87+'Each Gender - Silver'!CD87+'Each Gender - Bronze'!CD87 &gt; 0, 'Each Gender - Gold'!CD87*'Medal values'!$B$1+'Each Gender - Silver'!CD87*'Medal values'!$B$2+'Each Gender - Bronze'!CD87*'Medal values'!$B$3, "") + IF(AND(CD$1 = CC$1, CC$2 = "Mixed"), 0.5*CC87, 0) + IF(AND(CD$1 = CE$1, CE$2 = "Mixed"), 0.5*CE87, 0)</f>
        <v>0</v>
      </c>
      <c r="CE87" s="5">
        <f>IF('Each Gender - Gold'!CE87+'Each Gender - Silver'!CE87+'Each Gender - Bronze'!CE87 &gt; 0, 'Each Gender - Gold'!CE87*'Medal values'!$B$1+'Each Gender - Silver'!CE87*'Medal values'!$B$2+'Each Gender - Bronze'!CE87*'Medal values'!$B$3, "") + IF(AND(CE$1 = CD$1, CD$2 = "Mixed"), 0.5*CD87, 0) + IF(AND(CE$1 = CF$1, CF$2 = "Mixed"), 0.5*CF87, 0)</f>
        <v>0</v>
      </c>
      <c r="CF87" s="5">
        <f>IF('Each Gender - Gold'!CF87+'Each Gender - Silver'!CF87+'Each Gender - Bronze'!CF87 &gt; 0, 'Each Gender - Gold'!CF87*'Medal values'!$B$1+'Each Gender - Silver'!CF87*'Medal values'!$B$2+'Each Gender - Bronze'!CF87*'Medal values'!$B$3, "") + IF(AND(CF$1 = CE$1, CE$2 = "Mixed"), 0.5*CE87, 0) + IF(AND(CF$1 = CG$1, CG$2 = "Mixed"), 0.5*CG87, 0)</f>
        <v>3.001</v>
      </c>
      <c r="CG87" s="5">
        <f>IF('Each Gender - Gold'!CG87+'Each Gender - Silver'!CG87+'Each Gender - Bronze'!CG87 &gt; 0, 'Each Gender - Gold'!CG87*'Medal values'!$B$1+'Each Gender - Silver'!CG87*'Medal values'!$B$2+'Each Gender - Bronze'!CG87*'Medal values'!$B$3, "") + IF(AND(CG$1 = CF$1, CF$2 = "Mixed"), 0.5*CF87, 0) + IF(AND(CG$1 = CH$1, CH$2 = "Mixed"), 0.5*CH87, 0)</f>
        <v>0</v>
      </c>
      <c r="CH87" s="5">
        <f>IF('Each Gender - Gold'!CH87+'Each Gender - Silver'!CH87+'Each Gender - Bronze'!CH87 &gt; 0, 'Each Gender - Gold'!CH87*'Medal values'!$B$1+'Each Gender - Silver'!CH87*'Medal values'!$B$2+'Each Gender - Bronze'!CH87*'Medal values'!$B$3, "") + IF(AND(CH$1 = CG$1, CG$2 = "Mixed"), 0.5*CG87, 0) + IF(AND(CH$1 = CI$1, CI$2 = "Mixed"), 0.5*CI87, 0)</f>
        <v>0</v>
      </c>
      <c r="CI87" s="5">
        <f>IF('Each Gender - Gold'!CI87+'Each Gender - Silver'!CI87+'Each Gender - Bronze'!CI87 &gt; 0, 'Each Gender - Gold'!CI87*'Medal values'!$B$1+'Each Gender - Silver'!CI87*'Medal values'!$B$2+'Each Gender - Bronze'!CI87*'Medal values'!$B$3, "") + IF(AND(CI$1 = CH$1, CH$2 = "Mixed"), 0.5*CH87, 0) + IF(AND(CI$1 = CJ$1, CJ$2 = "Mixed"), 0.5*CJ87, 0)</f>
        <v>0</v>
      </c>
      <c r="CJ87" s="5">
        <f>IF('Each Gender - Gold'!CJ87+'Each Gender - Silver'!CJ87+'Each Gender - Bronze'!CJ87 &gt; 0, 'Each Gender - Gold'!CJ87*'Medal values'!$B$1+'Each Gender - Silver'!CJ87*'Medal values'!$B$2+'Each Gender - Bronze'!CJ87*'Medal values'!$B$3, "") + IF(AND(CJ$1 = CI$1, CI$2 = "Mixed"), 0.5*CI87, 0) + IF(AND(CJ$1 = CK$1, CK$2 = "Mixed"), 0.5*CK87, 0)</f>
        <v>0</v>
      </c>
      <c r="CK87" s="5">
        <f>IF('Each Gender - Gold'!CK87+'Each Gender - Silver'!CK87+'Each Gender - Bronze'!CK87 &gt; 0, 'Each Gender - Gold'!CK87*'Medal values'!$B$1+'Each Gender - Silver'!CK87*'Medal values'!$B$2+'Each Gender - Bronze'!CK87*'Medal values'!$B$3, "") + IF(AND(CK$1 = CJ$1, CJ$2 = "Mixed"), 0.5*CJ87, 0) + IF(AND(CK$1 = CL$1, CL$2 = "Mixed"), 0.5*CL87, 0)</f>
        <v>0</v>
      </c>
      <c r="CL87" s="5">
        <f>IF('Each Gender - Gold'!CL87+'Each Gender - Silver'!CL87+'Each Gender - Bronze'!CL87 &gt; 0, 'Each Gender - Gold'!CL87*'Medal values'!$B$1+'Each Gender - Silver'!CL87*'Medal values'!$B$2+'Each Gender - Bronze'!CL87*'Medal values'!$B$3, "") + IF(AND(CL$1 = CK$1, CK$2 = "Mixed"), 0.5*CK87, 0) + IF(AND(CL$1 = CM$1, CM$2 = "Mixed"), 0.5*CM87, 0)</f>
        <v>0</v>
      </c>
      <c r="CM87" s="5">
        <f>IF('Each Gender - Gold'!CM87+'Each Gender - Silver'!CM87+'Each Gender - Bronze'!CM87 &gt; 0, 'Each Gender - Gold'!CM87*'Medal values'!$B$1+'Each Gender - Silver'!CM87*'Medal values'!$B$2+'Each Gender - Bronze'!CM87*'Medal values'!$B$3, "") + IF(AND(CM$1 = CL$1, CL$2 = "Mixed"), 0.5*CL87, 0) + IF(AND(CM$1 = CN$1, CN$2 = "Mixed"), 0.5*CN87, 0)</f>
        <v>0</v>
      </c>
      <c r="CN87" s="5">
        <f>IF('Each Gender - Gold'!CN87+'Each Gender - Silver'!CN87+'Each Gender - Bronze'!CN87 &gt; 0, 'Each Gender - Gold'!CN87*'Medal values'!$B$1+'Each Gender - Silver'!CN87*'Medal values'!$B$2+'Each Gender - Bronze'!CN87*'Medal values'!$B$3, "") + IF(AND(CN$1 = CM$1, CM$2 = "Mixed"), 0.5*CM87, 0) + IF(AND(CN$1 = CO$1, CO$2 = "Mixed"), 0.5*CO87, 0)</f>
        <v>0</v>
      </c>
      <c r="CO87" s="5">
        <f>IF('Each Gender - Gold'!CO87+'Each Gender - Silver'!CO87+'Each Gender - Bronze'!CO87 &gt; 0, 'Each Gender - Gold'!CO87*'Medal values'!$B$1+'Each Gender - Silver'!CO87*'Medal values'!$B$2+'Each Gender - Bronze'!CO87*'Medal values'!$B$3, "") + IF(AND(CO$1 = CN$1, CN$2 = "Mixed"), 0.5*CN87, 0) + IF(AND(CO$1 = CP$1, CP$2 = "Mixed"), 0.5*CP87, 0)</f>
        <v>0</v>
      </c>
      <c r="CP87" s="5">
        <f>IF('Each Gender - Gold'!CP87+'Each Gender - Silver'!CP87+'Each Gender - Bronze'!CP87 &gt; 0, 'Each Gender - Gold'!CP87*'Medal values'!$B$1+'Each Gender - Silver'!CP87*'Medal values'!$B$2+'Each Gender - Bronze'!CP87*'Medal values'!$B$3, "") + IF(AND(CP$1 = CO$1, CO$2 = "Mixed"), 0.5*CO87, 0) + IF(AND(CP$1 = CQ$1, CQ$2 = "Mixed"), 0.5*CQ87, 0)</f>
        <v>0</v>
      </c>
      <c r="CQ87" s="5">
        <f>IF('Each Gender - Gold'!CQ87+'Each Gender - Silver'!CQ87+'Each Gender - Bronze'!CQ87 &gt; 0, 'Each Gender - Gold'!CQ87*'Medal values'!$B$1+'Each Gender - Silver'!CQ87*'Medal values'!$B$2+'Each Gender - Bronze'!CQ87*'Medal values'!$B$3, "") + IF(AND(CQ$1 = CP$1, CP$2 = "Mixed"), 0.5*CP87, 0) + IF(AND(CQ$1 = CR$1, CR$2 = "Mixed"), 0.5*CR87, 0)</f>
        <v>0</v>
      </c>
      <c r="CR87" s="5">
        <f>IF('Each Gender - Gold'!CR87+'Each Gender - Silver'!CR87+'Each Gender - Bronze'!CR87 &gt; 0, 'Each Gender - Gold'!CR87*'Medal values'!$B$1+'Each Gender - Silver'!CR87*'Medal values'!$B$2+'Each Gender - Bronze'!CR87*'Medal values'!$B$3, "") + IF(AND(CR$1 = CQ$1, CQ$2 = "Mixed"), 0.5*CQ87, 0) + IF(AND(CR$1 = CS$1, CS$2 = "Mixed"), 0.5*CS87, 0)</f>
        <v>0</v>
      </c>
      <c r="CS87" s="5">
        <f>IF('Each Gender - Gold'!CS87+'Each Gender - Silver'!CS87+'Each Gender - Bronze'!CS87 &gt; 0, 'Each Gender - Gold'!CS87*'Medal values'!$B$1+'Each Gender - Silver'!CS87*'Medal values'!$B$2+'Each Gender - Bronze'!CS87*'Medal values'!$B$3, "") + IF(AND(CS$1 = CR$1, CR$2 = "Mixed"), 0.5*CR87, 0) + IF(AND(CS$1 = CT$1, CT$2 = "Mixed"), 0.5*CT87, 0)</f>
        <v>0</v>
      </c>
      <c r="CT87" s="5">
        <f>IF('Each Gender - Gold'!CT87+'Each Gender - Silver'!CT87+'Each Gender - Bronze'!CT87 &gt; 0, 'Each Gender - Gold'!CT87*'Medal values'!$B$1+'Each Gender - Silver'!CT87*'Medal values'!$B$2+'Each Gender - Bronze'!CT87*'Medal values'!$B$3, "") + IF(AND(CT$1 = CS$1, CS$2 = "Mixed"), 0.5*CS87, 0) + IF(AND(CT$1 = CU$1, CU$2 = "Mixed"), 0.5*CU87, 0)</f>
        <v>0</v>
      </c>
      <c r="CU87" s="5">
        <f>IF('Each Gender - Gold'!CU87+'Each Gender - Silver'!CU87+'Each Gender - Bronze'!CU87 &gt; 0, 'Each Gender - Gold'!CU87*'Medal values'!$B$1+'Each Gender - Silver'!CU87*'Medal values'!$B$2+'Each Gender - Bronze'!CU87*'Medal values'!$B$3, "") + IF(AND(CU$1 = CT$1, CT$2 = "Mixed"), 0.5*CT87, 0) + IF(AND(CU$1 = CV$1, CV$2 = "Mixed"), 0.5*CV87, 0)</f>
        <v>0</v>
      </c>
      <c r="CV87" s="5">
        <f>IF('Each Gender - Gold'!CV87+'Each Gender - Silver'!CV87+'Each Gender - Bronze'!CV87 &gt; 0, 'Each Gender - Gold'!CV87*'Medal values'!$B$1+'Each Gender - Silver'!CV87*'Medal values'!$B$2+'Each Gender - Bronze'!CV87*'Medal values'!$B$3, "") + IF(AND(CV$1 = CU$1, CU$2 = "Mixed"), 0.5*CU87, 0) + IF(AND(CV$1 = CW$1, CW$2 = "Mixed"), 0.5*CW87, 0)</f>
        <v>0</v>
      </c>
      <c r="CW87" s="5">
        <f t="shared" ref="CW87:CX87" si="85">SUMIF($B$2:$CV$2,CW$2, $B87:$CV87)</f>
        <v>0</v>
      </c>
      <c r="CX87" s="5">
        <f t="shared" si="85"/>
        <v>4.001</v>
      </c>
    </row>
    <row r="88">
      <c r="A88" s="5" t="str">
        <f>Countries!A86</f>
        <v>TKM</v>
      </c>
      <c r="B88" s="5">
        <f>IF('Each Gender - Gold'!B88+'Each Gender - Silver'!B88+'Each Gender - Bronze'!B88 &gt; 0, 'Each Gender - Gold'!B88*'Medal values'!$B$1+'Each Gender - Silver'!B88*'Medal values'!$B$2+'Each Gender - Bronze'!B88*'Medal values'!$B$3, "") + IF(AND(B$1 = A$1, A$2 = "Mixed"), 0.5*A88, 0) + IF(AND(B$1 = C$1, C$2 = "Mixed"), 0.5*C88, 0)</f>
        <v>0</v>
      </c>
      <c r="C88" s="5">
        <f>IF('Each Gender - Gold'!C88+'Each Gender - Silver'!C88+'Each Gender - Bronze'!C88 &gt; 0, 'Each Gender - Gold'!C88*'Medal values'!$B$1+'Each Gender - Silver'!C88*'Medal values'!$B$2+'Each Gender - Bronze'!C88*'Medal values'!$B$3, "") + IF(AND(C$1 = B$1, B$2 = "Mixed"), 0.5*B88, 0) + IF(AND(C$1 = D$1, D$2 = "Mixed"), 0.5*D88, 0)</f>
        <v>0</v>
      </c>
      <c r="D88" s="5">
        <f>IF('Each Gender - Gold'!D88+'Each Gender - Silver'!D88+'Each Gender - Bronze'!D88 &gt; 0, 'Each Gender - Gold'!D88*'Medal values'!$B$1+'Each Gender - Silver'!D88*'Medal values'!$B$2+'Each Gender - Bronze'!D88*'Medal values'!$B$3, "") + IF(AND(D$1 = C$1, C$2 = "Mixed"), 0.5*C88, 0) + IF(AND(D$1 = E$1, E$2 = "Mixed"), 0.5*E88, 0)</f>
        <v>0</v>
      </c>
      <c r="E88" s="5">
        <f>IF('Each Gender - Gold'!E88+'Each Gender - Silver'!E88+'Each Gender - Bronze'!E88 &gt; 0, 'Each Gender - Gold'!E88*'Medal values'!$B$1+'Each Gender - Silver'!E88*'Medal values'!$B$2+'Each Gender - Bronze'!E88*'Medal values'!$B$3, "") + IF(AND(E$1 = D$1, D$2 = "Mixed"), 0.5*D88, 0) + IF(AND(E$1 = F$1, F$2 = "Mixed"), 0.5*F88, 0)</f>
        <v>0</v>
      </c>
      <c r="F88" s="5">
        <f>IF('Each Gender - Gold'!F88+'Each Gender - Silver'!F88+'Each Gender - Bronze'!F88 &gt; 0, 'Each Gender - Gold'!F88*'Medal values'!$B$1+'Each Gender - Silver'!F88*'Medal values'!$B$2+'Each Gender - Bronze'!F88*'Medal values'!$B$3, "") + IF(AND(F$1 = E$1, E$2 = "Mixed"), 0.5*E88, 0) + IF(AND(F$1 = G$1, G$2 = "Mixed"), 0.5*G88, 0)</f>
        <v>0</v>
      </c>
      <c r="G88" s="5">
        <f>IF('Each Gender - Gold'!G88+'Each Gender - Silver'!G88+'Each Gender - Bronze'!G88 &gt; 0, 'Each Gender - Gold'!G88*'Medal values'!$B$1+'Each Gender - Silver'!G88*'Medal values'!$B$2+'Each Gender - Bronze'!G88*'Medal values'!$B$3, "") + IF(AND(G$1 = F$1, F$2 = "Mixed"), 0.5*F88, 0) + IF(AND(G$1 = H$1, H$2 = "Mixed"), 0.5*H88, 0)</f>
        <v>0</v>
      </c>
      <c r="H88" s="5">
        <f>IF('Each Gender - Gold'!H88+'Each Gender - Silver'!H88+'Each Gender - Bronze'!H88 &gt; 0, 'Each Gender - Gold'!H88*'Medal values'!$B$1+'Each Gender - Silver'!H88*'Medal values'!$B$2+'Each Gender - Bronze'!H88*'Medal values'!$B$3, "") + IF(AND(H$1 = G$1, G$2 = "Mixed"), 0.5*G88, 0) + IF(AND(H$1 = I$1, I$2 = "Mixed"), 0.5*I88, 0)</f>
        <v>0</v>
      </c>
      <c r="I88" s="5">
        <f>IF('Each Gender - Gold'!I88+'Each Gender - Silver'!I88+'Each Gender - Bronze'!I88 &gt; 0, 'Each Gender - Gold'!I88*'Medal values'!$B$1+'Each Gender - Silver'!I88*'Medal values'!$B$2+'Each Gender - Bronze'!I88*'Medal values'!$B$3, "") + IF(AND(I$1 = H$1, H$2 = "Mixed"), 0.5*H88, 0) + IF(AND(I$1 = J$1, J$2 = "Mixed"), 0.5*J88, 0)</f>
        <v>0</v>
      </c>
      <c r="J88" s="5">
        <f>IF('Each Gender - Gold'!J88+'Each Gender - Silver'!J88+'Each Gender - Bronze'!J88 &gt; 0, 'Each Gender - Gold'!J88*'Medal values'!$B$1+'Each Gender - Silver'!J88*'Medal values'!$B$2+'Each Gender - Bronze'!J88*'Medal values'!$B$3, "") + IF(AND(J$1 = I$1, I$2 = "Mixed"), 0.5*I88, 0) + IF(AND(J$1 = K$1, K$2 = "Mixed"), 0.5*K88, 0)</f>
        <v>0</v>
      </c>
      <c r="K88" s="5">
        <f>IF('Each Gender - Gold'!K88+'Each Gender - Silver'!K88+'Each Gender - Bronze'!K88 &gt; 0, 'Each Gender - Gold'!K88*'Medal values'!$B$1+'Each Gender - Silver'!K88*'Medal values'!$B$2+'Each Gender - Bronze'!K88*'Medal values'!$B$3, "") + IF(AND(K$1 = J$1, J$2 = "Mixed"), 0.5*J88, 0) + IF(AND(K$1 = L$1, L$2 = "Mixed"), 0.5*L88, 0)</f>
        <v>0</v>
      </c>
      <c r="L88" s="5">
        <f>IF('Each Gender - Gold'!L88+'Each Gender - Silver'!L88+'Each Gender - Bronze'!L88 &gt; 0, 'Each Gender - Gold'!L88*'Medal values'!$B$1+'Each Gender - Silver'!L88*'Medal values'!$B$2+'Each Gender - Bronze'!L88*'Medal values'!$B$3, "") + IF(AND(L$1 = K$1, K$2 = "Mixed"), 0.5*K88, 0) + IF(AND(L$1 = M$1, M$2 = "Mixed"), 0.5*M88, 0)</f>
        <v>0</v>
      </c>
      <c r="M88" s="5">
        <f>IF('Each Gender - Gold'!M88+'Each Gender - Silver'!M88+'Each Gender - Bronze'!M88 &gt; 0, 'Each Gender - Gold'!M88*'Medal values'!$B$1+'Each Gender - Silver'!M88*'Medal values'!$B$2+'Each Gender - Bronze'!M88*'Medal values'!$B$3, "") + IF(AND(M$1 = L$1, L$2 = "Mixed"), 0.5*L88, 0) + IF(AND(M$1 = N$1, N$2 = "Mixed"), 0.5*N88, 0)</f>
        <v>0</v>
      </c>
      <c r="N88" s="5">
        <f>IF('Each Gender - Gold'!N88+'Each Gender - Silver'!N88+'Each Gender - Bronze'!N88 &gt; 0, 'Each Gender - Gold'!N88*'Medal values'!$B$1+'Each Gender - Silver'!N88*'Medal values'!$B$2+'Each Gender - Bronze'!N88*'Medal values'!$B$3, "") + IF(AND(N$1 = M$1, M$2 = "Mixed"), 0.5*M88, 0) + IF(AND(N$1 = O$1, O$2 = "Mixed"), 0.5*O88, 0)</f>
        <v>0</v>
      </c>
      <c r="O88" s="5">
        <f>IF('Each Gender - Gold'!O88+'Each Gender - Silver'!O88+'Each Gender - Bronze'!O88 &gt; 0, 'Each Gender - Gold'!O88*'Medal values'!$B$1+'Each Gender - Silver'!O88*'Medal values'!$B$2+'Each Gender - Bronze'!O88*'Medal values'!$B$3, "") + IF(AND(O$1 = N$1, N$2 = "Mixed"), 0.5*N88, 0) + IF(AND(O$1 = P$1, P$2 = "Mixed"), 0.5*P88, 0)</f>
        <v>0</v>
      </c>
      <c r="P88" s="5">
        <f>IF('Each Gender - Gold'!P88+'Each Gender - Silver'!P88+'Each Gender - Bronze'!P88 &gt; 0, 'Each Gender - Gold'!P88*'Medal values'!$B$1+'Each Gender - Silver'!P88*'Medal values'!$B$2+'Each Gender - Bronze'!P88*'Medal values'!$B$3, "") + IF(AND(P$1 = O$1, O$2 = "Mixed"), 0.5*O88, 0) + IF(AND(P$1 = Q$1, Q$2 = "Mixed"), 0.5*Q88, 0)</f>
        <v>0</v>
      </c>
      <c r="Q88" s="5">
        <f>IF('Each Gender - Gold'!Q88+'Each Gender - Silver'!Q88+'Each Gender - Bronze'!Q88 &gt; 0, 'Each Gender - Gold'!Q88*'Medal values'!$B$1+'Each Gender - Silver'!Q88*'Medal values'!$B$2+'Each Gender - Bronze'!Q88*'Medal values'!$B$3, "") + IF(AND(Q$1 = P$1, P$2 = "Mixed"), 0.5*P88, 0) + IF(AND(Q$1 = R$1, R$2 = "Mixed"), 0.5*R88, 0)</f>
        <v>0</v>
      </c>
      <c r="R88" s="5">
        <f>IF('Each Gender - Gold'!R88+'Each Gender - Silver'!R88+'Each Gender - Bronze'!R88 &gt; 0, 'Each Gender - Gold'!R88*'Medal values'!$B$1+'Each Gender - Silver'!R88*'Medal values'!$B$2+'Each Gender - Bronze'!R88*'Medal values'!$B$3, "") + IF(AND(R$1 = Q$1, Q$2 = "Mixed"), 0.5*Q88, 0) + IF(AND(R$1 = S$1, S$2 = "Mixed"), 0.5*S88, 0)</f>
        <v>0</v>
      </c>
      <c r="S88" s="5">
        <f>IF('Each Gender - Gold'!S88+'Each Gender - Silver'!S88+'Each Gender - Bronze'!S88 &gt; 0, 'Each Gender - Gold'!S88*'Medal values'!$B$1+'Each Gender - Silver'!S88*'Medal values'!$B$2+'Each Gender - Bronze'!S88*'Medal values'!$B$3, "") + IF(AND(S$1 = R$1, R$2 = "Mixed"), 0.5*R88, 0) + IF(AND(S$1 = T$1, T$2 = "Mixed"), 0.5*T88, 0)</f>
        <v>0</v>
      </c>
      <c r="T88" s="5">
        <f>IF('Each Gender - Gold'!T88+'Each Gender - Silver'!T88+'Each Gender - Bronze'!T88 &gt; 0, 'Each Gender - Gold'!T88*'Medal values'!$B$1+'Each Gender - Silver'!T88*'Medal values'!$B$2+'Each Gender - Bronze'!T88*'Medal values'!$B$3, "") + IF(AND(T$1 = S$1, S$2 = "Mixed"), 0.5*S88, 0) + IF(AND(T$1 = U$1, U$2 = "Mixed"), 0.5*U88, 0)</f>
        <v>0</v>
      </c>
      <c r="U88" s="5">
        <f>IF('Each Gender - Gold'!U88+'Each Gender - Silver'!U88+'Each Gender - Bronze'!U88 &gt; 0, 'Each Gender - Gold'!U88*'Medal values'!$B$1+'Each Gender - Silver'!U88*'Medal values'!$B$2+'Each Gender - Bronze'!U88*'Medal values'!$B$3, "") + IF(AND(U$1 = T$1, T$2 = "Mixed"), 0.5*T88, 0) + IF(AND(U$1 = V$1, V$2 = "Mixed"), 0.5*V88, 0)</f>
        <v>0</v>
      </c>
      <c r="V88" s="5">
        <f>IF('Each Gender - Gold'!V88+'Each Gender - Silver'!V88+'Each Gender - Bronze'!V88 &gt; 0, 'Each Gender - Gold'!V88*'Medal values'!$B$1+'Each Gender - Silver'!V88*'Medal values'!$B$2+'Each Gender - Bronze'!V88*'Medal values'!$B$3, "") + IF(AND(V$1 = U$1, U$2 = "Mixed"), 0.5*U88, 0) + IF(AND(V$1 = W$1, W$2 = "Mixed"), 0.5*W88, 0)</f>
        <v>0</v>
      </c>
      <c r="W88" s="5">
        <f>IF('Each Gender - Gold'!W88+'Each Gender - Silver'!W88+'Each Gender - Bronze'!W88 &gt; 0, 'Each Gender - Gold'!W88*'Medal values'!$B$1+'Each Gender - Silver'!W88*'Medal values'!$B$2+'Each Gender - Bronze'!W88*'Medal values'!$B$3, "") + IF(AND(W$1 = V$1, V$2 = "Mixed"), 0.5*V88, 0) + IF(AND(W$1 = X$1, X$2 = "Mixed"), 0.5*X88, 0)</f>
        <v>0</v>
      </c>
      <c r="X88" s="5">
        <f>IF('Each Gender - Gold'!X88+'Each Gender - Silver'!X88+'Each Gender - Bronze'!X88 &gt; 0, 'Each Gender - Gold'!X88*'Medal values'!$B$1+'Each Gender - Silver'!X88*'Medal values'!$B$2+'Each Gender - Bronze'!X88*'Medal values'!$B$3, "") + IF(AND(X$1 = W$1, W$2 = "Mixed"), 0.5*W88, 0) + IF(AND(X$1 = Y$1, Y$2 = "Mixed"), 0.5*Y88, 0)</f>
        <v>0</v>
      </c>
      <c r="Y88" s="5">
        <f>IF('Each Gender - Gold'!Y88+'Each Gender - Silver'!Y88+'Each Gender - Bronze'!Y88 &gt; 0, 'Each Gender - Gold'!Y88*'Medal values'!$B$1+'Each Gender - Silver'!Y88*'Medal values'!$B$2+'Each Gender - Bronze'!Y88*'Medal values'!$B$3, "") + IF(AND(Y$1 = X$1, X$2 = "Mixed"), 0.5*X88, 0) + IF(AND(Y$1 = Z$1, Z$2 = "Mixed"), 0.5*Z88, 0)</f>
        <v>0</v>
      </c>
      <c r="Z88" s="5">
        <f>IF('Each Gender - Gold'!Z88+'Each Gender - Silver'!Z88+'Each Gender - Bronze'!Z88 &gt; 0, 'Each Gender - Gold'!Z88*'Medal values'!$B$1+'Each Gender - Silver'!Z88*'Medal values'!$B$2+'Each Gender - Bronze'!Z88*'Medal values'!$B$3, "") + IF(AND(Z$1 = Y$1, Y$2 = "Mixed"), 0.5*Y88, 0) + IF(AND(Z$1 = AA$1, AA$2 = "Mixed"), 0.5*AA88, 0)</f>
        <v>0</v>
      </c>
      <c r="AA88" s="5">
        <f>IF('Each Gender - Gold'!AA88+'Each Gender - Silver'!AA88+'Each Gender - Bronze'!AA88 &gt; 0, 'Each Gender - Gold'!AA88*'Medal values'!$B$1+'Each Gender - Silver'!AA88*'Medal values'!$B$2+'Each Gender - Bronze'!AA88*'Medal values'!$B$3, "") + IF(AND(AA$1 = Z$1, Z$2 = "Mixed"), 0.5*Z88, 0) + IF(AND(AA$1 = AB$1, AB$2 = "Mixed"), 0.5*AB88, 0)</f>
        <v>0</v>
      </c>
      <c r="AB88" s="5">
        <f>IF('Each Gender - Gold'!AB88+'Each Gender - Silver'!AB88+'Each Gender - Bronze'!AB88 &gt; 0, 'Each Gender - Gold'!AB88*'Medal values'!$B$1+'Each Gender - Silver'!AB88*'Medal values'!$B$2+'Each Gender - Bronze'!AB88*'Medal values'!$B$3, "") + IF(AND(AB$1 = AA$1, AA$2 = "Mixed"), 0.5*AA88, 0) + IF(AND(AB$1 = AC$1, AC$2 = "Mixed"), 0.5*AC88, 0)</f>
        <v>0</v>
      </c>
      <c r="AC88" s="5">
        <f>IF('Each Gender - Gold'!AC88+'Each Gender - Silver'!AC88+'Each Gender - Bronze'!AC88 &gt; 0, 'Each Gender - Gold'!AC88*'Medal values'!$B$1+'Each Gender - Silver'!AC88*'Medal values'!$B$2+'Each Gender - Bronze'!AC88*'Medal values'!$B$3, "") + IF(AND(AC$1 = AB$1, AB$2 = "Mixed"), 0.5*AB88, 0) + IF(AND(AC$1 = AD$1, AD$2 = "Mixed"), 0.5*AD88, 0)</f>
        <v>0</v>
      </c>
      <c r="AD88" s="5">
        <f>IF('Each Gender - Gold'!AD88+'Each Gender - Silver'!AD88+'Each Gender - Bronze'!AD88 &gt; 0, 'Each Gender - Gold'!AD88*'Medal values'!$B$1+'Each Gender - Silver'!AD88*'Medal values'!$B$2+'Each Gender - Bronze'!AD88*'Medal values'!$B$3, "") + IF(AND(AD$1 = AC$1, AC$2 = "Mixed"), 0.5*AC88, 0) + IF(AND(AD$1 = AE$1, AE$2 = "Mixed"), 0.5*AE88, 0)</f>
        <v>0</v>
      </c>
      <c r="AE88" s="5">
        <f>IF('Each Gender - Gold'!AE88+'Each Gender - Silver'!AE88+'Each Gender - Bronze'!AE88 &gt; 0, 'Each Gender - Gold'!AE88*'Medal values'!$B$1+'Each Gender - Silver'!AE88*'Medal values'!$B$2+'Each Gender - Bronze'!AE88*'Medal values'!$B$3, "") + IF(AND(AE$1 = AD$1, AD$2 = "Mixed"), 0.5*AD88, 0) + IF(AND(AE$1 = AF$1, AF$2 = "Mixed"), 0.5*AF88, 0)</f>
        <v>0</v>
      </c>
      <c r="AF88" s="5">
        <f>IF('Each Gender - Gold'!AF88+'Each Gender - Silver'!AF88+'Each Gender - Bronze'!AF88 &gt; 0, 'Each Gender - Gold'!AF88*'Medal values'!$B$1+'Each Gender - Silver'!AF88*'Medal values'!$B$2+'Each Gender - Bronze'!AF88*'Medal values'!$B$3, "") + IF(AND(AF$1 = AE$1, AE$2 = "Mixed"), 0.5*AE88, 0) + IF(AND(AF$1 = AG$1, AG$2 = "Mixed"), 0.5*AG88, 0)</f>
        <v>0</v>
      </c>
      <c r="AG88" s="5">
        <f>IF('Each Gender - Gold'!AG88+'Each Gender - Silver'!AG88+'Each Gender - Bronze'!AG88 &gt; 0, 'Each Gender - Gold'!AG88*'Medal values'!$B$1+'Each Gender - Silver'!AG88*'Medal values'!$B$2+'Each Gender - Bronze'!AG88*'Medal values'!$B$3, "") + IF(AND(AG$1 = AF$1, AF$2 = "Mixed"), 0.5*AF88, 0) + IF(AND(AG$1 = AH$1, AH$2 = "Mixed"), 0.5*AH88, 0)</f>
        <v>0</v>
      </c>
      <c r="AH88" s="5">
        <f>IF('Each Gender - Gold'!AH88+'Each Gender - Silver'!AH88+'Each Gender - Bronze'!AH88 &gt; 0, 'Each Gender - Gold'!AH88*'Medal values'!$B$1+'Each Gender - Silver'!AH88*'Medal values'!$B$2+'Each Gender - Bronze'!AH88*'Medal values'!$B$3, "") + IF(AND(AH$1 = AG$1, AG$2 = "Mixed"), 0.5*AG88, 0) + IF(AND(AH$1 = AI$1, AI$2 = "Mixed"), 0.5*AI88, 0)</f>
        <v>0</v>
      </c>
      <c r="AI88" s="5">
        <f>IF('Each Gender - Gold'!AI88+'Each Gender - Silver'!AI88+'Each Gender - Bronze'!AI88 &gt; 0, 'Each Gender - Gold'!AI88*'Medal values'!$B$1+'Each Gender - Silver'!AI88*'Medal values'!$B$2+'Each Gender - Bronze'!AI88*'Medal values'!$B$3, "") + IF(AND(AI$1 = AH$1, AH$2 = "Mixed"), 0.5*AH88, 0) + IF(AND(AI$1 = AJ$1, AJ$2 = "Mixed"), 0.5*AJ88, 0)</f>
        <v>0</v>
      </c>
      <c r="AJ88" s="5">
        <f>IF('Each Gender - Gold'!AJ88+'Each Gender - Silver'!AJ88+'Each Gender - Bronze'!AJ88 &gt; 0, 'Each Gender - Gold'!AJ88*'Medal values'!$B$1+'Each Gender - Silver'!AJ88*'Medal values'!$B$2+'Each Gender - Bronze'!AJ88*'Medal values'!$B$3, "") + IF(AND(AJ$1 = AI$1, AI$2 = "Mixed"), 0.5*AI88, 0) + IF(AND(AJ$1 = AK$1, AK$2 = "Mixed"), 0.5*AK88, 0)</f>
        <v>0</v>
      </c>
      <c r="AK88" s="5">
        <f>IF('Each Gender - Gold'!AK88+'Each Gender - Silver'!AK88+'Each Gender - Bronze'!AK88 &gt; 0, 'Each Gender - Gold'!AK88*'Medal values'!$B$1+'Each Gender - Silver'!AK88*'Medal values'!$B$2+'Each Gender - Bronze'!AK88*'Medal values'!$B$3, "") + IF(AND(AK$1 = AJ$1, AJ$2 = "Mixed"), 0.5*AJ88, 0) + IF(AND(AK$1 = AL$1, AL$2 = "Mixed"), 0.5*AL88, 0)</f>
        <v>0</v>
      </c>
      <c r="AL88" s="5">
        <f>IF('Each Gender - Gold'!AL88+'Each Gender - Silver'!AL88+'Each Gender - Bronze'!AL88 &gt; 0, 'Each Gender - Gold'!AL88*'Medal values'!$B$1+'Each Gender - Silver'!AL88*'Medal values'!$B$2+'Each Gender - Bronze'!AL88*'Medal values'!$B$3, "") + IF(AND(AL$1 = AK$1, AK$2 = "Mixed"), 0.5*AK88, 0) + IF(AND(AL$1 = AM$1, AM$2 = "Mixed"), 0.5*AM88, 0)</f>
        <v>0</v>
      </c>
      <c r="AM88" s="5">
        <f>IF('Each Gender - Gold'!AM88+'Each Gender - Silver'!AM88+'Each Gender - Bronze'!AM88 &gt; 0, 'Each Gender - Gold'!AM88*'Medal values'!$B$1+'Each Gender - Silver'!AM88*'Medal values'!$B$2+'Each Gender - Bronze'!AM88*'Medal values'!$B$3, "") + IF(AND(AM$1 = AL$1, AL$2 = "Mixed"), 0.5*AL88, 0) + IF(AND(AM$1 = AN$1, AN$2 = "Mixed"), 0.5*AN88, 0)</f>
        <v>0</v>
      </c>
      <c r="AN88" s="5">
        <f>IF('Each Gender - Gold'!AN88+'Each Gender - Silver'!AN88+'Each Gender - Bronze'!AN88 &gt; 0, 'Each Gender - Gold'!AN88*'Medal values'!$B$1+'Each Gender - Silver'!AN88*'Medal values'!$B$2+'Each Gender - Bronze'!AN88*'Medal values'!$B$3, "") + IF(AND(AN$1 = AM$1, AM$2 = "Mixed"), 0.5*AM88, 0) + IF(AND(AN$1 = AO$1, AO$2 = "Mixed"), 0.5*AO88, 0)</f>
        <v>0</v>
      </c>
      <c r="AO88" s="5">
        <f>IF('Each Gender - Gold'!AO88+'Each Gender - Silver'!AO88+'Each Gender - Bronze'!AO88 &gt; 0, 'Each Gender - Gold'!AO88*'Medal values'!$B$1+'Each Gender - Silver'!AO88*'Medal values'!$B$2+'Each Gender - Bronze'!AO88*'Medal values'!$B$3, "") + IF(AND(AO$1 = AN$1, AN$2 = "Mixed"), 0.5*AN88, 0) + IF(AND(AO$1 = AP$1, AP$2 = "Mixed"), 0.5*AP88, 0)</f>
        <v>0</v>
      </c>
      <c r="AP88" s="5">
        <f>IF('Each Gender - Gold'!AP88+'Each Gender - Silver'!AP88+'Each Gender - Bronze'!AP88 &gt; 0, 'Each Gender - Gold'!AP88*'Medal values'!$B$1+'Each Gender - Silver'!AP88*'Medal values'!$B$2+'Each Gender - Bronze'!AP88*'Medal values'!$B$3, "") + IF(AND(AP$1 = AO$1, AO$2 = "Mixed"), 0.5*AO88, 0) + IF(AND(AP$1 = AQ$1, AQ$2 = "Mixed"), 0.5*AQ88, 0)</f>
        <v>0</v>
      </c>
      <c r="AQ88" s="5">
        <f>IF('Each Gender - Gold'!AQ88+'Each Gender - Silver'!AQ88+'Each Gender - Bronze'!AQ88 &gt; 0, 'Each Gender - Gold'!AQ88*'Medal values'!$B$1+'Each Gender - Silver'!AQ88*'Medal values'!$B$2+'Each Gender - Bronze'!AQ88*'Medal values'!$B$3, "") + IF(AND(AQ$1 = AP$1, AP$2 = "Mixed"), 0.5*AP88, 0) + IF(AND(AQ$1 = AR$1, AR$2 = "Mixed"), 0.5*AR88, 0)</f>
        <v>0</v>
      </c>
      <c r="AR88" s="5">
        <f>IF('Each Gender - Gold'!AR88+'Each Gender - Silver'!AR88+'Each Gender - Bronze'!AR88 &gt; 0, 'Each Gender - Gold'!AR88*'Medal values'!$B$1+'Each Gender - Silver'!AR88*'Medal values'!$B$2+'Each Gender - Bronze'!AR88*'Medal values'!$B$3, "") + IF(AND(AR$1 = AQ$1, AQ$2 = "Mixed"), 0.5*AQ88, 0) + IF(AND(AR$1 = AS$1, AS$2 = "Mixed"), 0.5*AS88, 0)</f>
        <v>0</v>
      </c>
      <c r="AS88" s="5">
        <f>IF('Each Gender - Gold'!AS88+'Each Gender - Silver'!AS88+'Each Gender - Bronze'!AS88 &gt; 0, 'Each Gender - Gold'!AS88*'Medal values'!$B$1+'Each Gender - Silver'!AS88*'Medal values'!$B$2+'Each Gender - Bronze'!AS88*'Medal values'!$B$3, "") + IF(AND(AS$1 = AR$1, AR$2 = "Mixed"), 0.5*AR88, 0) + IF(AND(AS$1 = AT$1, AT$2 = "Mixed"), 0.5*AT88, 0)</f>
        <v>0</v>
      </c>
      <c r="AT88" s="5">
        <f>IF('Each Gender - Gold'!AT88+'Each Gender - Silver'!AT88+'Each Gender - Bronze'!AT88 &gt; 0, 'Each Gender - Gold'!AT88*'Medal values'!$B$1+'Each Gender - Silver'!AT88*'Medal values'!$B$2+'Each Gender - Bronze'!AT88*'Medal values'!$B$3, "") + IF(AND(AT$1 = AS$1, AS$2 = "Mixed"), 0.5*AS88, 0) + IF(AND(AT$1 = AU$1, AU$2 = "Mixed"), 0.5*AU88, 0)</f>
        <v>0</v>
      </c>
      <c r="AU88" s="5">
        <f>IF('Each Gender - Gold'!AU88+'Each Gender - Silver'!AU88+'Each Gender - Bronze'!AU88 &gt; 0, 'Each Gender - Gold'!AU88*'Medal values'!$B$1+'Each Gender - Silver'!AU88*'Medal values'!$B$2+'Each Gender - Bronze'!AU88*'Medal values'!$B$3, "") + IF(AND(AU$1 = AT$1, AT$2 = "Mixed"), 0.5*AT88, 0) + IF(AND(AU$1 = AV$1, AV$2 = "Mixed"), 0.5*AV88, 0)</f>
        <v>0</v>
      </c>
      <c r="AV88" s="5">
        <f>IF('Each Gender - Gold'!AV88+'Each Gender - Silver'!AV88+'Each Gender - Bronze'!AV88 &gt; 0, 'Each Gender - Gold'!AV88*'Medal values'!$B$1+'Each Gender - Silver'!AV88*'Medal values'!$B$2+'Each Gender - Bronze'!AV88*'Medal values'!$B$3, "") + IF(AND(AV$1 = AU$1, AU$2 = "Mixed"), 0.5*AU88, 0) + IF(AND(AV$1 = AW$1, AW$2 = "Mixed"), 0.5*AW88, 0)</f>
        <v>0</v>
      </c>
      <c r="AW88" s="5">
        <f>IF('Each Gender - Gold'!AW88+'Each Gender - Silver'!AW88+'Each Gender - Bronze'!AW88 &gt; 0, 'Each Gender - Gold'!AW88*'Medal values'!$B$1+'Each Gender - Silver'!AW88*'Medal values'!$B$2+'Each Gender - Bronze'!AW88*'Medal values'!$B$3, "") + IF(AND(AW$1 = AV$1, AV$2 = "Mixed"), 0.5*AV88, 0) + IF(AND(AW$1 = AX$1, AX$2 = "Mixed"), 0.5*AX88, 0)</f>
        <v>0</v>
      </c>
      <c r="AX88" s="5">
        <f>IF('Each Gender - Gold'!AX88+'Each Gender - Silver'!AX88+'Each Gender - Bronze'!AX88 &gt; 0, 'Each Gender - Gold'!AX88*'Medal values'!$B$1+'Each Gender - Silver'!AX88*'Medal values'!$B$2+'Each Gender - Bronze'!AX88*'Medal values'!$B$3, "") + IF(AND(AX$1 = AW$1, AW$2 = "Mixed"), 0.5*AW88, 0) + IF(AND(AX$1 = AY$1, AY$2 = "Mixed"), 0.5*AY88, 0)</f>
        <v>0</v>
      </c>
      <c r="AY88" s="5">
        <f>IF('Each Gender - Gold'!AY88+'Each Gender - Silver'!AY88+'Each Gender - Bronze'!AY88 &gt; 0, 'Each Gender - Gold'!AY88*'Medal values'!$B$1+'Each Gender - Silver'!AY88*'Medal values'!$B$2+'Each Gender - Bronze'!AY88*'Medal values'!$B$3, "") + IF(AND(AY$1 = AX$1, AX$2 = "Mixed"), 0.5*AX88, 0) + IF(AND(AY$1 = AZ$1, AZ$2 = "Mixed"), 0.5*AZ88, 0)</f>
        <v>0</v>
      </c>
      <c r="AZ88" s="5">
        <f>IF('Each Gender - Gold'!AZ88+'Each Gender - Silver'!AZ88+'Each Gender - Bronze'!AZ88 &gt; 0, 'Each Gender - Gold'!AZ88*'Medal values'!$B$1+'Each Gender - Silver'!AZ88*'Medal values'!$B$2+'Each Gender - Bronze'!AZ88*'Medal values'!$B$3, "") + IF(AND(AZ$1 = AY$1, AY$2 = "Mixed"), 0.5*AY88, 0) + IF(AND(AZ$1 = BA$1, BA$2 = "Mixed"), 0.5*BA88, 0)</f>
        <v>0</v>
      </c>
      <c r="BA88" s="5">
        <f>IF('Each Gender - Gold'!BA88+'Each Gender - Silver'!BA88+'Each Gender - Bronze'!BA88 &gt; 0, 'Each Gender - Gold'!BA88*'Medal values'!$B$1+'Each Gender - Silver'!BA88*'Medal values'!$B$2+'Each Gender - Bronze'!BA88*'Medal values'!$B$3, "") + IF(AND(BA$1 = AZ$1, AZ$2 = "Mixed"), 0.5*AZ88, 0) + IF(AND(BA$1 = BB$1, BB$2 = "Mixed"), 0.5*BB88, 0)</f>
        <v>0</v>
      </c>
      <c r="BB88" s="5">
        <f>IF('Each Gender - Gold'!BB88+'Each Gender - Silver'!BB88+'Each Gender - Bronze'!BB88 &gt; 0, 'Each Gender - Gold'!BB88*'Medal values'!$B$1+'Each Gender - Silver'!BB88*'Medal values'!$B$2+'Each Gender - Bronze'!BB88*'Medal values'!$B$3, "") + IF(AND(BB$1 = BA$1, BA$2 = "Mixed"), 0.5*BA88, 0) + IF(AND(BB$1 = BC$1, BC$2 = "Mixed"), 0.5*BC88, 0)</f>
        <v>0</v>
      </c>
      <c r="BC88" s="5">
        <f>IF('Each Gender - Gold'!BC88+'Each Gender - Silver'!BC88+'Each Gender - Bronze'!BC88 &gt; 0, 'Each Gender - Gold'!BC88*'Medal values'!$B$1+'Each Gender - Silver'!BC88*'Medal values'!$B$2+'Each Gender - Bronze'!BC88*'Medal values'!$B$3, "") + IF(AND(BC$1 = BB$1, BB$2 = "Mixed"), 0.5*BB88, 0) + IF(AND(BC$1 = BD$1, BD$2 = "Mixed"), 0.5*BD88, 0)</f>
        <v>0</v>
      </c>
      <c r="BD88" s="5">
        <f>IF('Each Gender - Gold'!BD88+'Each Gender - Silver'!BD88+'Each Gender - Bronze'!BD88 &gt; 0, 'Each Gender - Gold'!BD88*'Medal values'!$B$1+'Each Gender - Silver'!BD88*'Medal values'!$B$2+'Each Gender - Bronze'!BD88*'Medal values'!$B$3, "") + IF(AND(BD$1 = BC$1, BC$2 = "Mixed"), 0.5*BC88, 0) + IF(AND(BD$1 = BE$1, BE$2 = "Mixed"), 0.5*BE88, 0)</f>
        <v>0</v>
      </c>
      <c r="BE88" s="5">
        <f>IF('Each Gender - Gold'!BE88+'Each Gender - Silver'!BE88+'Each Gender - Bronze'!BE88 &gt; 0, 'Each Gender - Gold'!BE88*'Medal values'!$B$1+'Each Gender - Silver'!BE88*'Medal values'!$B$2+'Each Gender - Bronze'!BE88*'Medal values'!$B$3, "") + IF(AND(BE$1 = BD$1, BD$2 = "Mixed"), 0.5*BD88, 0) + IF(AND(BE$1 = BF$1, BF$2 = "Mixed"), 0.5*BF88, 0)</f>
        <v>0</v>
      </c>
      <c r="BF88" s="5">
        <f>IF('Each Gender - Gold'!BF88+'Each Gender - Silver'!BF88+'Each Gender - Bronze'!BF88 &gt; 0, 'Each Gender - Gold'!BF88*'Medal values'!$B$1+'Each Gender - Silver'!BF88*'Medal values'!$B$2+'Each Gender - Bronze'!BF88*'Medal values'!$B$3, "") + IF(AND(BF$1 = BE$1, BE$2 = "Mixed"), 0.5*BE88, 0) + IF(AND(BF$1 = BG$1, BG$2 = "Mixed"), 0.5*BG88, 0)</f>
        <v>0</v>
      </c>
      <c r="BG88" s="5">
        <f>IF('Each Gender - Gold'!BG88+'Each Gender - Silver'!BG88+'Each Gender - Bronze'!BG88 &gt; 0, 'Each Gender - Gold'!BG88*'Medal values'!$B$1+'Each Gender - Silver'!BG88*'Medal values'!$B$2+'Each Gender - Bronze'!BG88*'Medal values'!$B$3, "") + IF(AND(BG$1 = BF$1, BF$2 = "Mixed"), 0.5*BF88, 0) + IF(AND(BG$1 = BH$1, BH$2 = "Mixed"), 0.5*BH88, 0)</f>
        <v>0</v>
      </c>
      <c r="BH88" s="5">
        <f>IF('Each Gender - Gold'!BH88+'Each Gender - Silver'!BH88+'Each Gender - Bronze'!BH88 &gt; 0, 'Each Gender - Gold'!BH88*'Medal values'!$B$1+'Each Gender - Silver'!BH88*'Medal values'!$B$2+'Each Gender - Bronze'!BH88*'Medal values'!$B$3, "") + IF(AND(BH$1 = BG$1, BG$2 = "Mixed"), 0.5*BG88, 0) + IF(AND(BH$1 = BI$1, BI$2 = "Mixed"), 0.5*BI88, 0)</f>
        <v>0</v>
      </c>
      <c r="BI88" s="5">
        <f>IF('Each Gender - Gold'!BI88+'Each Gender - Silver'!BI88+'Each Gender - Bronze'!BI88 &gt; 0, 'Each Gender - Gold'!BI88*'Medal values'!$B$1+'Each Gender - Silver'!BI88*'Medal values'!$B$2+'Each Gender - Bronze'!BI88*'Medal values'!$B$3, "") + IF(AND(BI$1 = BH$1, BH$2 = "Mixed"), 0.5*BH88, 0) + IF(AND(BI$1 = BJ$1, BJ$2 = "Mixed"), 0.5*BJ88, 0)</f>
        <v>0</v>
      </c>
      <c r="BJ88" s="5">
        <f>IF('Each Gender - Gold'!BJ88+'Each Gender - Silver'!BJ88+'Each Gender - Bronze'!BJ88 &gt; 0, 'Each Gender - Gold'!BJ88*'Medal values'!$B$1+'Each Gender - Silver'!BJ88*'Medal values'!$B$2+'Each Gender - Bronze'!BJ88*'Medal values'!$B$3, "") + IF(AND(BJ$1 = BI$1, BI$2 = "Mixed"), 0.5*BI88, 0) + IF(AND(BJ$1 = BK$1, BK$2 = "Mixed"), 0.5*BK88, 0)</f>
        <v>0</v>
      </c>
      <c r="BK88" s="5">
        <f>IF('Each Gender - Gold'!BK88+'Each Gender - Silver'!BK88+'Each Gender - Bronze'!BK88 &gt; 0, 'Each Gender - Gold'!BK88*'Medal values'!$B$1+'Each Gender - Silver'!BK88*'Medal values'!$B$2+'Each Gender - Bronze'!BK88*'Medal values'!$B$3, "") + IF(AND(BK$1 = BJ$1, BJ$2 = "Mixed"), 0.5*BJ88, 0) + IF(AND(BK$1 = BL$1, BL$2 = "Mixed"), 0.5*BL88, 0)</f>
        <v>0</v>
      </c>
      <c r="BL88" s="5">
        <f>IF('Each Gender - Gold'!BL88+'Each Gender - Silver'!BL88+'Each Gender - Bronze'!BL88 &gt; 0, 'Each Gender - Gold'!BL88*'Medal values'!$B$1+'Each Gender - Silver'!BL88*'Medal values'!$B$2+'Each Gender - Bronze'!BL88*'Medal values'!$B$3, "") + IF(AND(BL$1 = BK$1, BK$2 = "Mixed"), 0.5*BK88, 0) + IF(AND(BL$1 = BM$1, BM$2 = "Mixed"), 0.5*BM88, 0)</f>
        <v>0</v>
      </c>
      <c r="BM88" s="5">
        <f>IF('Each Gender - Gold'!BM88+'Each Gender - Silver'!BM88+'Each Gender - Bronze'!BM88 &gt; 0, 'Each Gender - Gold'!BM88*'Medal values'!$B$1+'Each Gender - Silver'!BM88*'Medal values'!$B$2+'Each Gender - Bronze'!BM88*'Medal values'!$B$3, "") + IF(AND(BM$1 = BL$1, BL$2 = "Mixed"), 0.5*BL88, 0) + IF(AND(BM$1 = BN$1, BN$2 = "Mixed"), 0.5*BN88, 0)</f>
        <v>0</v>
      </c>
      <c r="BN88" s="5">
        <f>IF('Each Gender - Gold'!BN88+'Each Gender - Silver'!BN88+'Each Gender - Bronze'!BN88 &gt; 0, 'Each Gender - Gold'!BN88*'Medal values'!$B$1+'Each Gender - Silver'!BN88*'Medal values'!$B$2+'Each Gender - Bronze'!BN88*'Medal values'!$B$3, "") + IF(AND(BN$1 = BM$1, BM$2 = "Mixed"), 0.5*BM88, 0) + IF(AND(BN$1 = BO$1, BO$2 = "Mixed"), 0.5*BO88, 0)</f>
        <v>0</v>
      </c>
      <c r="BO88" s="5">
        <f>IF('Each Gender - Gold'!BO88+'Each Gender - Silver'!BO88+'Each Gender - Bronze'!BO88 &gt; 0, 'Each Gender - Gold'!BO88*'Medal values'!$B$1+'Each Gender - Silver'!BO88*'Medal values'!$B$2+'Each Gender - Bronze'!BO88*'Medal values'!$B$3, "") + IF(AND(BO$1 = BN$1, BN$2 = "Mixed"), 0.5*BN88, 0) + IF(AND(BO$1 = BP$1, BP$2 = "Mixed"), 0.5*BP88, 0)</f>
        <v>0</v>
      </c>
      <c r="BP88" s="5">
        <f>IF('Each Gender - Gold'!BP88+'Each Gender - Silver'!BP88+'Each Gender - Bronze'!BP88 &gt; 0, 'Each Gender - Gold'!BP88*'Medal values'!$B$1+'Each Gender - Silver'!BP88*'Medal values'!$B$2+'Each Gender - Bronze'!BP88*'Medal values'!$B$3, "") + IF(AND(BP$1 = BO$1, BO$2 = "Mixed"), 0.5*BO88, 0) + IF(AND(BP$1 = BQ$1, BQ$2 = "Mixed"), 0.5*BQ88, 0)</f>
        <v>0</v>
      </c>
      <c r="BQ88" s="5">
        <f>IF('Each Gender - Gold'!BQ88+'Each Gender - Silver'!BQ88+'Each Gender - Bronze'!BQ88 &gt; 0, 'Each Gender - Gold'!BQ88*'Medal values'!$B$1+'Each Gender - Silver'!BQ88*'Medal values'!$B$2+'Each Gender - Bronze'!BQ88*'Medal values'!$B$3, "") + IF(AND(BQ$1 = BP$1, BP$2 = "Mixed"), 0.5*BP88, 0) + IF(AND(BQ$1 = BR$1, BR$2 = "Mixed"), 0.5*BR88, 0)</f>
        <v>0</v>
      </c>
      <c r="BR88" s="5">
        <f>IF('Each Gender - Gold'!BR88+'Each Gender - Silver'!BR88+'Each Gender - Bronze'!BR88 &gt; 0, 'Each Gender - Gold'!BR88*'Medal values'!$B$1+'Each Gender - Silver'!BR88*'Medal values'!$B$2+'Each Gender - Bronze'!BR88*'Medal values'!$B$3, "") + IF(AND(BR$1 = BQ$1, BQ$2 = "Mixed"), 0.5*BQ88, 0) + IF(AND(BR$1 = BS$1, BS$2 = "Mixed"), 0.5*BS88, 0)</f>
        <v>0</v>
      </c>
      <c r="BS88" s="5">
        <f>IF('Each Gender - Gold'!BS88+'Each Gender - Silver'!BS88+'Each Gender - Bronze'!BS88 &gt; 0, 'Each Gender - Gold'!BS88*'Medal values'!$B$1+'Each Gender - Silver'!BS88*'Medal values'!$B$2+'Each Gender - Bronze'!BS88*'Medal values'!$B$3, "") + IF(AND(BS$1 = BR$1, BR$2 = "Mixed"), 0.5*BR88, 0) + IF(AND(BS$1 = BT$1, BT$2 = "Mixed"), 0.5*BT88, 0)</f>
        <v>0</v>
      </c>
      <c r="BT88" s="5">
        <f>IF('Each Gender - Gold'!BT88+'Each Gender - Silver'!BT88+'Each Gender - Bronze'!BT88 &gt; 0, 'Each Gender - Gold'!BT88*'Medal values'!$B$1+'Each Gender - Silver'!BT88*'Medal values'!$B$2+'Each Gender - Bronze'!BT88*'Medal values'!$B$3, "") + IF(AND(BT$1 = BS$1, BS$2 = "Mixed"), 0.5*BS88, 0) + IF(AND(BT$1 = BU$1, BU$2 = "Mixed"), 0.5*BU88, 0)</f>
        <v>0</v>
      </c>
      <c r="BU88" s="5">
        <f>IF('Each Gender - Gold'!BU88+'Each Gender - Silver'!BU88+'Each Gender - Bronze'!BU88 &gt; 0, 'Each Gender - Gold'!BU88*'Medal values'!$B$1+'Each Gender - Silver'!BU88*'Medal values'!$B$2+'Each Gender - Bronze'!BU88*'Medal values'!$B$3, "") + IF(AND(BU$1 = BT$1, BT$2 = "Mixed"), 0.5*BT88, 0) + IF(AND(BU$1 = BV$1, BV$2 = "Mixed"), 0.5*BV88, 0)</f>
        <v>0</v>
      </c>
      <c r="BV88" s="5">
        <f>IF('Each Gender - Gold'!BV88+'Each Gender - Silver'!BV88+'Each Gender - Bronze'!BV88 &gt; 0, 'Each Gender - Gold'!BV88*'Medal values'!$B$1+'Each Gender - Silver'!BV88*'Medal values'!$B$2+'Each Gender - Bronze'!BV88*'Medal values'!$B$3, "") + IF(AND(BV$1 = BU$1, BU$2 = "Mixed"), 0.5*BU88, 0) + IF(AND(BV$1 = BW$1, BW$2 = "Mixed"), 0.5*BW88, 0)</f>
        <v>0</v>
      </c>
      <c r="BW88" s="5">
        <f>IF('Each Gender - Gold'!BW88+'Each Gender - Silver'!BW88+'Each Gender - Bronze'!BW88 &gt; 0, 'Each Gender - Gold'!BW88*'Medal values'!$B$1+'Each Gender - Silver'!BW88*'Medal values'!$B$2+'Each Gender - Bronze'!BW88*'Medal values'!$B$3, "") + IF(AND(BW$1 = BV$1, BV$2 = "Mixed"), 0.5*BV88, 0) + IF(AND(BW$1 = BX$1, BX$2 = "Mixed"), 0.5*BX88, 0)</f>
        <v>0</v>
      </c>
      <c r="BX88" s="5">
        <f>IF('Each Gender - Gold'!BX88+'Each Gender - Silver'!BX88+'Each Gender - Bronze'!BX88 &gt; 0, 'Each Gender - Gold'!BX88*'Medal values'!$B$1+'Each Gender - Silver'!BX88*'Medal values'!$B$2+'Each Gender - Bronze'!BX88*'Medal values'!$B$3, "") + IF(AND(BX$1 = BW$1, BW$2 = "Mixed"), 0.5*BW88, 0) + IF(AND(BX$1 = BY$1, BY$2 = "Mixed"), 0.5*BY88, 0)</f>
        <v>0</v>
      </c>
      <c r="BY88" s="5">
        <f>IF('Each Gender - Gold'!BY88+'Each Gender - Silver'!BY88+'Each Gender - Bronze'!BY88 &gt; 0, 'Each Gender - Gold'!BY88*'Medal values'!$B$1+'Each Gender - Silver'!BY88*'Medal values'!$B$2+'Each Gender - Bronze'!BY88*'Medal values'!$B$3, "") + IF(AND(BY$1 = BX$1, BX$2 = "Mixed"), 0.5*BX88, 0) + IF(AND(BY$1 = BZ$1, BZ$2 = "Mixed"), 0.5*BZ88, 0)</f>
        <v>0</v>
      </c>
      <c r="BZ88" s="5">
        <f>IF('Each Gender - Gold'!BZ88+'Each Gender - Silver'!BZ88+'Each Gender - Bronze'!BZ88 &gt; 0, 'Each Gender - Gold'!BZ88*'Medal values'!$B$1+'Each Gender - Silver'!BZ88*'Medal values'!$B$2+'Each Gender - Bronze'!BZ88*'Medal values'!$B$3, "") + IF(AND(BZ$1 = BY$1, BY$2 = "Mixed"), 0.5*BY88, 0) + IF(AND(BZ$1 = CA$1, CA$2 = "Mixed"), 0.5*CA88, 0)</f>
        <v>0</v>
      </c>
      <c r="CA88" s="5">
        <f>IF('Each Gender - Gold'!CA88+'Each Gender - Silver'!CA88+'Each Gender - Bronze'!CA88 &gt; 0, 'Each Gender - Gold'!CA88*'Medal values'!$B$1+'Each Gender - Silver'!CA88*'Medal values'!$B$2+'Each Gender - Bronze'!CA88*'Medal values'!$B$3, "") + IF(AND(CA$1 = BZ$1, BZ$2 = "Mixed"), 0.5*BZ88, 0) + IF(AND(CA$1 = CB$1, CB$2 = "Mixed"), 0.5*CB88, 0)</f>
        <v>0</v>
      </c>
      <c r="CB88" s="5">
        <f>IF('Each Gender - Gold'!CB88+'Each Gender - Silver'!CB88+'Each Gender - Bronze'!CB88 &gt; 0, 'Each Gender - Gold'!CB88*'Medal values'!$B$1+'Each Gender - Silver'!CB88*'Medal values'!$B$2+'Each Gender - Bronze'!CB88*'Medal values'!$B$3, "") + IF(AND(CB$1 = CA$1, CA$2 = "Mixed"), 0.5*CA88, 0) + IF(AND(CB$1 = CC$1, CC$2 = "Mixed"), 0.5*CC88, 0)</f>
        <v>0</v>
      </c>
      <c r="CC88" s="5">
        <f>IF('Each Gender - Gold'!CC88+'Each Gender - Silver'!CC88+'Each Gender - Bronze'!CC88 &gt; 0, 'Each Gender - Gold'!CC88*'Medal values'!$B$1+'Each Gender - Silver'!CC88*'Medal values'!$B$2+'Each Gender - Bronze'!CC88*'Medal values'!$B$3, "") + IF(AND(CC$1 = CB$1, CB$2 = "Mixed"), 0.5*CB88, 0) + IF(AND(CC$1 = CD$1, CD$2 = "Mixed"), 0.5*CD88, 0)</f>
        <v>0</v>
      </c>
      <c r="CD88" s="5">
        <f>IF('Each Gender - Gold'!CD88+'Each Gender - Silver'!CD88+'Each Gender - Bronze'!CD88 &gt; 0, 'Each Gender - Gold'!CD88*'Medal values'!$B$1+'Each Gender - Silver'!CD88*'Medal values'!$B$2+'Each Gender - Bronze'!CD88*'Medal values'!$B$3, "") + IF(AND(CD$1 = CC$1, CC$2 = "Mixed"), 0.5*CC88, 0) + IF(AND(CD$1 = CE$1, CE$2 = "Mixed"), 0.5*CE88, 0)</f>
        <v>0</v>
      </c>
      <c r="CE88" s="5">
        <f>IF('Each Gender - Gold'!CE88+'Each Gender - Silver'!CE88+'Each Gender - Bronze'!CE88 &gt; 0, 'Each Gender - Gold'!CE88*'Medal values'!$B$1+'Each Gender - Silver'!CE88*'Medal values'!$B$2+'Each Gender - Bronze'!CE88*'Medal values'!$B$3, "") + IF(AND(CE$1 = CD$1, CD$2 = "Mixed"), 0.5*CD88, 0) + IF(AND(CE$1 = CF$1, CF$2 = "Mixed"), 0.5*CF88, 0)</f>
        <v>0</v>
      </c>
      <c r="CF88" s="5">
        <f>IF('Each Gender - Gold'!CF88+'Each Gender - Silver'!CF88+'Each Gender - Bronze'!CF88 &gt; 0, 'Each Gender - Gold'!CF88*'Medal values'!$B$1+'Each Gender - Silver'!CF88*'Medal values'!$B$2+'Each Gender - Bronze'!CF88*'Medal values'!$B$3, "") + IF(AND(CF$1 = CE$1, CE$2 = "Mixed"), 0.5*CE88, 0) + IF(AND(CF$1 = CG$1, CG$2 = "Mixed"), 0.5*CG88, 0)</f>
        <v>0</v>
      </c>
      <c r="CG88" s="5">
        <f>IF('Each Gender - Gold'!CG88+'Each Gender - Silver'!CG88+'Each Gender - Bronze'!CG88 &gt; 0, 'Each Gender - Gold'!CG88*'Medal values'!$B$1+'Each Gender - Silver'!CG88*'Medal values'!$B$2+'Each Gender - Bronze'!CG88*'Medal values'!$B$3, "") + IF(AND(CG$1 = CF$1, CF$2 = "Mixed"), 0.5*CF88, 0) + IF(AND(CG$1 = CH$1, CH$2 = "Mixed"), 0.5*CH88, 0)</f>
        <v>0</v>
      </c>
      <c r="CH88" s="5">
        <f>IF('Each Gender - Gold'!CH88+'Each Gender - Silver'!CH88+'Each Gender - Bronze'!CH88 &gt; 0, 'Each Gender - Gold'!CH88*'Medal values'!$B$1+'Each Gender - Silver'!CH88*'Medal values'!$B$2+'Each Gender - Bronze'!CH88*'Medal values'!$B$3, "") + IF(AND(CH$1 = CG$1, CG$2 = "Mixed"), 0.5*CG88, 0) + IF(AND(CH$1 = CI$1, CI$2 = "Mixed"), 0.5*CI88, 0)</f>
        <v>0</v>
      </c>
      <c r="CI88" s="5">
        <f>IF('Each Gender - Gold'!CI88+'Each Gender - Silver'!CI88+'Each Gender - Bronze'!CI88 &gt; 0, 'Each Gender - Gold'!CI88*'Medal values'!$B$1+'Each Gender - Silver'!CI88*'Medal values'!$B$2+'Each Gender - Bronze'!CI88*'Medal values'!$B$3, "") + IF(AND(CI$1 = CH$1, CH$2 = "Mixed"), 0.5*CH88, 0) + IF(AND(CI$1 = CJ$1, CJ$2 = "Mixed"), 0.5*CJ88, 0)</f>
        <v>0</v>
      </c>
      <c r="CJ88" s="5">
        <f>IF('Each Gender - Gold'!CJ88+'Each Gender - Silver'!CJ88+'Each Gender - Bronze'!CJ88 &gt; 0, 'Each Gender - Gold'!CJ88*'Medal values'!$B$1+'Each Gender - Silver'!CJ88*'Medal values'!$B$2+'Each Gender - Bronze'!CJ88*'Medal values'!$B$3, "") + IF(AND(CJ$1 = CI$1, CI$2 = "Mixed"), 0.5*CI88, 0) + IF(AND(CJ$1 = CK$1, CK$2 = "Mixed"), 0.5*CK88, 0)</f>
        <v>0</v>
      </c>
      <c r="CK88" s="5">
        <f>IF('Each Gender - Gold'!CK88+'Each Gender - Silver'!CK88+'Each Gender - Bronze'!CK88 &gt; 0, 'Each Gender - Gold'!CK88*'Medal values'!$B$1+'Each Gender - Silver'!CK88*'Medal values'!$B$2+'Each Gender - Bronze'!CK88*'Medal values'!$B$3, "") + IF(AND(CK$1 = CJ$1, CJ$2 = "Mixed"), 0.5*CJ88, 0) + IF(AND(CK$1 = CL$1, CL$2 = "Mixed"), 0.5*CL88, 0)</f>
        <v>0</v>
      </c>
      <c r="CL88" s="5">
        <f>IF('Each Gender - Gold'!CL88+'Each Gender - Silver'!CL88+'Each Gender - Bronze'!CL88 &gt; 0, 'Each Gender - Gold'!CL88*'Medal values'!$B$1+'Each Gender - Silver'!CL88*'Medal values'!$B$2+'Each Gender - Bronze'!CL88*'Medal values'!$B$3, "") + IF(AND(CL$1 = CK$1, CK$2 = "Mixed"), 0.5*CK88, 0) + IF(AND(CL$1 = CM$1, CM$2 = "Mixed"), 0.5*CM88, 0)</f>
        <v>0</v>
      </c>
      <c r="CM88" s="5">
        <f>IF('Each Gender - Gold'!CM88+'Each Gender - Silver'!CM88+'Each Gender - Bronze'!CM88 &gt; 0, 'Each Gender - Gold'!CM88*'Medal values'!$B$1+'Each Gender - Silver'!CM88*'Medal values'!$B$2+'Each Gender - Bronze'!CM88*'Medal values'!$B$3, "") + IF(AND(CM$1 = CL$1, CL$2 = "Mixed"), 0.5*CL88, 0) + IF(AND(CM$1 = CN$1, CN$2 = "Mixed"), 0.5*CN88, 0)</f>
        <v>0</v>
      </c>
      <c r="CN88" s="5">
        <f>IF('Each Gender - Gold'!CN88+'Each Gender - Silver'!CN88+'Each Gender - Bronze'!CN88 &gt; 0, 'Each Gender - Gold'!CN88*'Medal values'!$B$1+'Each Gender - Silver'!CN88*'Medal values'!$B$2+'Each Gender - Bronze'!CN88*'Medal values'!$B$3, "") + IF(AND(CN$1 = CM$1, CM$2 = "Mixed"), 0.5*CM88, 0) + IF(AND(CN$1 = CO$1, CO$2 = "Mixed"), 0.5*CO88, 0)</f>
        <v>0</v>
      </c>
      <c r="CO88" s="5">
        <f>IF('Each Gender - Gold'!CO88+'Each Gender - Silver'!CO88+'Each Gender - Bronze'!CO88 &gt; 0, 'Each Gender - Gold'!CO88*'Medal values'!$B$1+'Each Gender - Silver'!CO88*'Medal values'!$B$2+'Each Gender - Bronze'!CO88*'Medal values'!$B$3, "") + IF(AND(CO$1 = CN$1, CN$2 = "Mixed"), 0.5*CN88, 0) + IF(AND(CO$1 = CP$1, CP$2 = "Mixed"), 0.5*CP88, 0)</f>
        <v>0</v>
      </c>
      <c r="CP88" s="5">
        <f>IF('Each Gender - Gold'!CP88+'Each Gender - Silver'!CP88+'Each Gender - Bronze'!CP88 &gt; 0, 'Each Gender - Gold'!CP88*'Medal values'!$B$1+'Each Gender - Silver'!CP88*'Medal values'!$B$2+'Each Gender - Bronze'!CP88*'Medal values'!$B$3, "") + IF(AND(CP$1 = CO$1, CO$2 = "Mixed"), 0.5*CO88, 0) + IF(AND(CP$1 = CQ$1, CQ$2 = "Mixed"), 0.5*CQ88, 0)</f>
        <v>0</v>
      </c>
      <c r="CQ88" s="5">
        <f>IF('Each Gender - Gold'!CQ88+'Each Gender - Silver'!CQ88+'Each Gender - Bronze'!CQ88 &gt; 0, 'Each Gender - Gold'!CQ88*'Medal values'!$B$1+'Each Gender - Silver'!CQ88*'Medal values'!$B$2+'Each Gender - Bronze'!CQ88*'Medal values'!$B$3, "") + IF(AND(CQ$1 = CP$1, CP$2 = "Mixed"), 0.5*CP88, 0) + IF(AND(CQ$1 = CR$1, CR$2 = "Mixed"), 0.5*CR88, 0)</f>
        <v>0</v>
      </c>
      <c r="CR88" s="5">
        <f>IF('Each Gender - Gold'!CR88+'Each Gender - Silver'!CR88+'Each Gender - Bronze'!CR88 &gt; 0, 'Each Gender - Gold'!CR88*'Medal values'!$B$1+'Each Gender - Silver'!CR88*'Medal values'!$B$2+'Each Gender - Bronze'!CR88*'Medal values'!$B$3, "") + IF(AND(CR$1 = CQ$1, CQ$2 = "Mixed"), 0.5*CQ88, 0) + IF(AND(CR$1 = CS$1, CS$2 = "Mixed"), 0.5*CS88, 0)</f>
        <v>0</v>
      </c>
      <c r="CS88" s="5">
        <f>IF('Each Gender - Gold'!CS88+'Each Gender - Silver'!CS88+'Each Gender - Bronze'!CS88 &gt; 0, 'Each Gender - Gold'!CS88*'Medal values'!$B$1+'Each Gender - Silver'!CS88*'Medal values'!$B$2+'Each Gender - Bronze'!CS88*'Medal values'!$B$3, "") + IF(AND(CS$1 = CR$1, CR$2 = "Mixed"), 0.5*CR88, 0) + IF(AND(CS$1 = CT$1, CT$2 = "Mixed"), 0.5*CT88, 0)</f>
        <v>0</v>
      </c>
      <c r="CT88" s="5">
        <f>IF('Each Gender - Gold'!CT88+'Each Gender - Silver'!CT88+'Each Gender - Bronze'!CT88 &gt; 0, 'Each Gender - Gold'!CT88*'Medal values'!$B$1+'Each Gender - Silver'!CT88*'Medal values'!$B$2+'Each Gender - Bronze'!CT88*'Medal values'!$B$3, "") + IF(AND(CT$1 = CS$1, CS$2 = "Mixed"), 0.5*CS88, 0) + IF(AND(CT$1 = CU$1, CU$2 = "Mixed"), 0.5*CU88, 0)</f>
        <v>2.000001</v>
      </c>
      <c r="CU88" s="5">
        <f>IF('Each Gender - Gold'!CU88+'Each Gender - Silver'!CU88+'Each Gender - Bronze'!CU88 &gt; 0, 'Each Gender - Gold'!CU88*'Medal values'!$B$1+'Each Gender - Silver'!CU88*'Medal values'!$B$2+'Each Gender - Bronze'!CU88*'Medal values'!$B$3, "") + IF(AND(CU$1 = CT$1, CT$2 = "Mixed"), 0.5*CT88, 0) + IF(AND(CU$1 = CV$1, CV$2 = "Mixed"), 0.5*CV88, 0)</f>
        <v>0</v>
      </c>
      <c r="CV88" s="5">
        <f>IF('Each Gender - Gold'!CV88+'Each Gender - Silver'!CV88+'Each Gender - Bronze'!CV88 &gt; 0, 'Each Gender - Gold'!CV88*'Medal values'!$B$1+'Each Gender - Silver'!CV88*'Medal values'!$B$2+'Each Gender - Bronze'!CV88*'Medal values'!$B$3, "") + IF(AND(CV$1 = CU$1, CU$2 = "Mixed"), 0.5*CU88, 0) + IF(AND(CV$1 = CW$1, CW$2 = "Mixed"), 0.5*CW88, 0)</f>
        <v>0</v>
      </c>
      <c r="CW88" s="5">
        <f t="shared" ref="CW88:CX88" si="86">SUMIF($B$2:$CV$2,CW$2, $B88:$CV88)</f>
        <v>0</v>
      </c>
      <c r="CX88" s="5">
        <f t="shared" si="86"/>
        <v>2.000001</v>
      </c>
    </row>
    <row r="89">
      <c r="A89" s="5" t="str">
        <f>Countries!A87</f>
        <v>TPE</v>
      </c>
      <c r="B89" s="5">
        <f>IF('Each Gender - Gold'!B89+'Each Gender - Silver'!B89+'Each Gender - Bronze'!B89 &gt; 0, 'Each Gender - Gold'!B89*'Medal values'!$B$1+'Each Gender - Silver'!B89*'Medal values'!$B$2+'Each Gender - Bronze'!B89*'Medal values'!$B$3, "") + IF(AND(B$1 = A$1, A$2 = "Mixed"), 0.5*A89, 0) + IF(AND(B$1 = C$1, C$2 = "Mixed"), 0.5*C89, 0)</f>
        <v>0</v>
      </c>
      <c r="C89" s="5">
        <f>IF('Each Gender - Gold'!C89+'Each Gender - Silver'!C89+'Each Gender - Bronze'!C89 &gt; 0, 'Each Gender - Gold'!C89*'Medal values'!$B$1+'Each Gender - Silver'!C89*'Medal values'!$B$2+'Each Gender - Bronze'!C89*'Medal values'!$B$3, "") + IF(AND(C$1 = B$1, B$2 = "Mixed"), 0.5*B89, 0) + IF(AND(C$1 = D$1, D$2 = "Mixed"), 0.5*D89, 0)</f>
        <v>0</v>
      </c>
      <c r="D89" s="5">
        <f>IF('Each Gender - Gold'!D89+'Each Gender - Silver'!D89+'Each Gender - Bronze'!D89 &gt; 0, 'Each Gender - Gold'!D89*'Medal values'!$B$1+'Each Gender - Silver'!D89*'Medal values'!$B$2+'Each Gender - Bronze'!D89*'Medal values'!$B$3, "") + IF(AND(D$1 = C$1, C$2 = "Mixed"), 0.5*C89, 0) + IF(AND(D$1 = E$1, E$2 = "Mixed"), 0.5*E89, 0)</f>
        <v>2.000001</v>
      </c>
      <c r="E89" s="5">
        <f>IF('Each Gender - Gold'!E89+'Each Gender - Silver'!E89+'Each Gender - Bronze'!E89 &gt; 0, 'Each Gender - Gold'!E89*'Medal values'!$B$1+'Each Gender - Silver'!E89*'Medal values'!$B$2+'Each Gender - Bronze'!E89*'Medal values'!$B$3, "") + IF(AND(E$1 = D$1, D$2 = "Mixed"), 0.5*D89, 0) + IF(AND(E$1 = F$1, F$2 = "Mixed"), 0.5*F89, 0)</f>
        <v>0</v>
      </c>
      <c r="F89" s="5">
        <f>IF('Each Gender - Gold'!F89+'Each Gender - Silver'!F89+'Each Gender - Bronze'!F89 &gt; 0, 'Each Gender - Gold'!F89*'Medal values'!$B$1+'Each Gender - Silver'!F89*'Medal values'!$B$2+'Each Gender - Bronze'!F89*'Medal values'!$B$3, "") + IF(AND(F$1 = E$1, E$2 = "Mixed"), 0.5*E89, 0) + IF(AND(F$1 = G$1, G$2 = "Mixed"), 0.5*G89, 0)</f>
        <v>0</v>
      </c>
      <c r="G89" s="5">
        <f>IF('Each Gender - Gold'!G89+'Each Gender - Silver'!G89+'Each Gender - Bronze'!G89 &gt; 0, 'Each Gender - Gold'!G89*'Medal values'!$B$1+'Each Gender - Silver'!G89*'Medal values'!$B$2+'Each Gender - Bronze'!G89*'Medal values'!$B$3, "") + IF(AND(G$1 = F$1, F$2 = "Mixed"), 0.5*F89, 0) + IF(AND(G$1 = H$1, H$2 = "Mixed"), 0.5*H89, 0)</f>
        <v>2.000001</v>
      </c>
      <c r="H89" s="5">
        <f>IF('Each Gender - Gold'!H89+'Each Gender - Silver'!H89+'Each Gender - Bronze'!H89 &gt; 0, 'Each Gender - Gold'!H89*'Medal values'!$B$1+'Each Gender - Silver'!H89*'Medal values'!$B$2+'Each Gender - Bronze'!H89*'Medal values'!$B$3, "") + IF(AND(H$1 = G$1, G$2 = "Mixed"), 0.5*G89, 0) + IF(AND(H$1 = I$1, I$2 = "Mixed"), 0.5*I89, 0)</f>
        <v>0</v>
      </c>
      <c r="I89" s="5">
        <f>IF('Each Gender - Gold'!I89+'Each Gender - Silver'!I89+'Each Gender - Bronze'!I89 &gt; 0, 'Each Gender - Gold'!I89*'Medal values'!$B$1+'Each Gender - Silver'!I89*'Medal values'!$B$2+'Each Gender - Bronze'!I89*'Medal values'!$B$3, "") + IF(AND(I$1 = H$1, H$2 = "Mixed"), 0.5*H89, 0) + IF(AND(I$1 = J$1, J$2 = "Mixed"), 0.5*J89, 0)</f>
        <v>0</v>
      </c>
      <c r="J89" s="5">
        <f>IF('Each Gender - Gold'!J89+'Each Gender - Silver'!J89+'Each Gender - Bronze'!J89 &gt; 0, 'Each Gender - Gold'!J89*'Medal values'!$B$1+'Each Gender - Silver'!J89*'Medal values'!$B$2+'Each Gender - Bronze'!J89*'Medal values'!$B$3, "") + IF(AND(J$1 = I$1, I$2 = "Mixed"), 0.5*I89, 0) + IF(AND(J$1 = K$1, K$2 = "Mixed"), 0.5*K89, 0)</f>
        <v>0</v>
      </c>
      <c r="K89" s="5">
        <f>IF('Each Gender - Gold'!K89+'Each Gender - Silver'!K89+'Each Gender - Bronze'!K89 &gt; 0, 'Each Gender - Gold'!K89*'Medal values'!$B$1+'Each Gender - Silver'!K89*'Medal values'!$B$2+'Each Gender - Bronze'!K89*'Medal values'!$B$3, "") + IF(AND(K$1 = J$1, J$2 = "Mixed"), 0.5*J89, 0) + IF(AND(K$1 = L$1, L$2 = "Mixed"), 0.5*L89, 0)</f>
        <v>0</v>
      </c>
      <c r="L89" s="5">
        <f>IF('Each Gender - Gold'!L89+'Each Gender - Silver'!L89+'Each Gender - Bronze'!L89 &gt; 0, 'Each Gender - Gold'!L89*'Medal values'!$B$1+'Each Gender - Silver'!L89*'Medal values'!$B$2+'Each Gender - Bronze'!L89*'Medal values'!$B$3, "") + IF(AND(L$1 = K$1, K$2 = "Mixed"), 0.5*K89, 0) + IF(AND(L$1 = M$1, M$2 = "Mixed"), 0.5*M89, 0)</f>
        <v>0</v>
      </c>
      <c r="M89" s="5">
        <f>IF('Each Gender - Gold'!M89+'Each Gender - Silver'!M89+'Each Gender - Bronze'!M89 &gt; 0, 'Each Gender - Gold'!M89*'Medal values'!$B$1+'Each Gender - Silver'!M89*'Medal values'!$B$2+'Each Gender - Bronze'!M89*'Medal values'!$B$3, "") + IF(AND(M$1 = L$1, L$2 = "Mixed"), 0.5*L89, 0) + IF(AND(M$1 = N$1, N$2 = "Mixed"), 0.5*N89, 0)</f>
        <v>3.001</v>
      </c>
      <c r="N89" s="5">
        <f>IF('Each Gender - Gold'!N89+'Each Gender - Silver'!N89+'Each Gender - Bronze'!N89 &gt; 0, 'Each Gender - Gold'!N89*'Medal values'!$B$1+'Each Gender - Silver'!N89*'Medal values'!$B$2+'Each Gender - Bronze'!N89*'Medal values'!$B$3, "") + IF(AND(N$1 = M$1, M$2 = "Mixed"), 0.5*M89, 0) + IF(AND(N$1 = O$1, O$2 = "Mixed"), 0.5*O89, 0)</f>
        <v>0</v>
      </c>
      <c r="O89" s="5">
        <f>IF('Each Gender - Gold'!O89+'Each Gender - Silver'!O89+'Each Gender - Bronze'!O89 &gt; 0, 'Each Gender - Gold'!O89*'Medal values'!$B$1+'Each Gender - Silver'!O89*'Medal values'!$B$2+'Each Gender - Bronze'!O89*'Medal values'!$B$3, "") + IF(AND(O$1 = N$1, N$2 = "Mixed"), 0.5*N89, 0) + IF(AND(O$1 = P$1, P$2 = "Mixed"), 0.5*P89, 0)</f>
        <v>2.000001</v>
      </c>
      <c r="P89" s="5">
        <f>IF('Each Gender - Gold'!P89+'Each Gender - Silver'!P89+'Each Gender - Bronze'!P89 &gt; 0, 'Each Gender - Gold'!P89*'Medal values'!$B$1+'Each Gender - Silver'!P89*'Medal values'!$B$2+'Each Gender - Bronze'!P89*'Medal values'!$B$3, "") + IF(AND(P$1 = O$1, O$2 = "Mixed"), 0.5*O89, 0) + IF(AND(P$1 = Q$1, Q$2 = "Mixed"), 0.5*Q89, 0)</f>
        <v>0</v>
      </c>
      <c r="Q89" s="5">
        <f>IF('Each Gender - Gold'!Q89+'Each Gender - Silver'!Q89+'Each Gender - Bronze'!Q89 &gt; 0, 'Each Gender - Gold'!Q89*'Medal values'!$B$1+'Each Gender - Silver'!Q89*'Medal values'!$B$2+'Each Gender - Bronze'!Q89*'Medal values'!$B$3, "") + IF(AND(Q$1 = P$1, P$2 = "Mixed"), 0.5*P89, 0) + IF(AND(Q$1 = R$1, R$2 = "Mixed"), 0.5*R89, 0)</f>
        <v>0</v>
      </c>
      <c r="R89" s="5">
        <f>IF('Each Gender - Gold'!R89+'Each Gender - Silver'!R89+'Each Gender - Bronze'!R89 &gt; 0, 'Each Gender - Gold'!R89*'Medal values'!$B$1+'Each Gender - Silver'!R89*'Medal values'!$B$2+'Each Gender - Bronze'!R89*'Medal values'!$B$3, "") + IF(AND(R$1 = Q$1, Q$2 = "Mixed"), 0.5*Q89, 0) + IF(AND(R$1 = S$1, S$2 = "Mixed"), 0.5*S89, 0)</f>
        <v>0</v>
      </c>
      <c r="S89" s="5">
        <f>IF('Each Gender - Gold'!S89+'Each Gender - Silver'!S89+'Each Gender - Bronze'!S89 &gt; 0, 'Each Gender - Gold'!S89*'Medal values'!$B$1+'Each Gender - Silver'!S89*'Medal values'!$B$2+'Each Gender - Bronze'!S89*'Medal values'!$B$3, "") + IF(AND(S$1 = R$1, R$2 = "Mixed"), 0.5*R89, 0) + IF(AND(S$1 = T$1, T$2 = "Mixed"), 0.5*T89, 0)</f>
        <v>0</v>
      </c>
      <c r="T89" s="5">
        <f>IF('Each Gender - Gold'!T89+'Each Gender - Silver'!T89+'Each Gender - Bronze'!T89 &gt; 0, 'Each Gender - Gold'!T89*'Medal values'!$B$1+'Each Gender - Silver'!T89*'Medal values'!$B$2+'Each Gender - Bronze'!T89*'Medal values'!$B$3, "") + IF(AND(T$1 = S$1, S$2 = "Mixed"), 0.5*S89, 0) + IF(AND(T$1 = U$1, U$2 = "Mixed"), 0.5*U89, 0)</f>
        <v>0</v>
      </c>
      <c r="U89" s="5">
        <f>IF('Each Gender - Gold'!U89+'Each Gender - Silver'!U89+'Each Gender - Bronze'!U89 &gt; 0, 'Each Gender - Gold'!U89*'Medal values'!$B$1+'Each Gender - Silver'!U89*'Medal values'!$B$2+'Each Gender - Bronze'!U89*'Medal values'!$B$3, "") + IF(AND(U$1 = T$1, T$2 = "Mixed"), 0.5*T89, 0) + IF(AND(U$1 = V$1, V$2 = "Mixed"), 0.5*V89, 0)</f>
        <v>0</v>
      </c>
      <c r="V89" s="5">
        <f>IF('Each Gender - Gold'!V89+'Each Gender - Silver'!V89+'Each Gender - Bronze'!V89 &gt; 0, 'Each Gender - Gold'!V89*'Medal values'!$B$1+'Each Gender - Silver'!V89*'Medal values'!$B$2+'Each Gender - Bronze'!V89*'Medal values'!$B$3, "") + IF(AND(V$1 = U$1, U$2 = "Mixed"), 0.5*U89, 0) + IF(AND(V$1 = W$1, W$2 = "Mixed"), 0.5*W89, 0)</f>
        <v>0</v>
      </c>
      <c r="W89" s="5">
        <f>IF('Each Gender - Gold'!W89+'Each Gender - Silver'!W89+'Each Gender - Bronze'!W89 &gt; 0, 'Each Gender - Gold'!W89*'Medal values'!$B$1+'Each Gender - Silver'!W89*'Medal values'!$B$2+'Each Gender - Bronze'!W89*'Medal values'!$B$3, "") + IF(AND(W$1 = V$1, V$2 = "Mixed"), 0.5*V89, 0) + IF(AND(W$1 = X$1, X$2 = "Mixed"), 0.5*X89, 0)</f>
        <v>1</v>
      </c>
      <c r="X89" s="5">
        <f>IF('Each Gender - Gold'!X89+'Each Gender - Silver'!X89+'Each Gender - Bronze'!X89 &gt; 0, 'Each Gender - Gold'!X89*'Medal values'!$B$1+'Each Gender - Silver'!X89*'Medal values'!$B$2+'Each Gender - Bronze'!X89*'Medal values'!$B$3, "") + IF(AND(X$1 = W$1, W$2 = "Mixed"), 0.5*W89, 0) + IF(AND(X$1 = Y$1, Y$2 = "Mixed"), 0.5*Y89, 0)</f>
        <v>0</v>
      </c>
      <c r="Y89" s="5">
        <f>IF('Each Gender - Gold'!Y89+'Each Gender - Silver'!Y89+'Each Gender - Bronze'!Y89 &gt; 0, 'Each Gender - Gold'!Y89*'Medal values'!$B$1+'Each Gender - Silver'!Y89*'Medal values'!$B$2+'Each Gender - Bronze'!Y89*'Medal values'!$B$3, "") + IF(AND(Y$1 = X$1, X$2 = "Mixed"), 0.5*X89, 0) + IF(AND(Y$1 = Z$1, Z$2 = "Mixed"), 0.5*Z89, 0)</f>
        <v>0</v>
      </c>
      <c r="Z89" s="5">
        <f>IF('Each Gender - Gold'!Z89+'Each Gender - Silver'!Z89+'Each Gender - Bronze'!Z89 &gt; 0, 'Each Gender - Gold'!Z89*'Medal values'!$B$1+'Each Gender - Silver'!Z89*'Medal values'!$B$2+'Each Gender - Bronze'!Z89*'Medal values'!$B$3, "") + IF(AND(Z$1 = Y$1, Y$2 = "Mixed"), 0.5*Y89, 0) + IF(AND(Z$1 = AA$1, AA$2 = "Mixed"), 0.5*AA89, 0)</f>
        <v>0</v>
      </c>
      <c r="AA89" s="5">
        <f>IF('Each Gender - Gold'!AA89+'Each Gender - Silver'!AA89+'Each Gender - Bronze'!AA89 &gt; 0, 'Each Gender - Gold'!AA89*'Medal values'!$B$1+'Each Gender - Silver'!AA89*'Medal values'!$B$2+'Each Gender - Bronze'!AA89*'Medal values'!$B$3, "") + IF(AND(AA$1 = Z$1, Z$2 = "Mixed"), 0.5*Z89, 0) + IF(AND(AA$1 = AB$1, AB$2 = "Mixed"), 0.5*AB89, 0)</f>
        <v>0</v>
      </c>
      <c r="AB89" s="5">
        <f>IF('Each Gender - Gold'!AB89+'Each Gender - Silver'!AB89+'Each Gender - Bronze'!AB89 &gt; 0, 'Each Gender - Gold'!AB89*'Medal values'!$B$1+'Each Gender - Silver'!AB89*'Medal values'!$B$2+'Each Gender - Bronze'!AB89*'Medal values'!$B$3, "") + IF(AND(AB$1 = AA$1, AA$2 = "Mixed"), 0.5*AA89, 0) + IF(AND(AB$1 = AC$1, AC$2 = "Mixed"), 0.5*AC89, 0)</f>
        <v>0</v>
      </c>
      <c r="AC89" s="5">
        <f>IF('Each Gender - Gold'!AC89+'Each Gender - Silver'!AC89+'Each Gender - Bronze'!AC89 &gt; 0, 'Each Gender - Gold'!AC89*'Medal values'!$B$1+'Each Gender - Silver'!AC89*'Medal values'!$B$2+'Each Gender - Bronze'!AC89*'Medal values'!$B$3, "") + IF(AND(AC$1 = AB$1, AB$2 = "Mixed"), 0.5*AB89, 0) + IF(AND(AC$1 = AD$1, AD$2 = "Mixed"), 0.5*AD89, 0)</f>
        <v>0</v>
      </c>
      <c r="AD89" s="5">
        <f>IF('Each Gender - Gold'!AD89+'Each Gender - Silver'!AD89+'Each Gender - Bronze'!AD89 &gt; 0, 'Each Gender - Gold'!AD89*'Medal values'!$B$1+'Each Gender - Silver'!AD89*'Medal values'!$B$2+'Each Gender - Bronze'!AD89*'Medal values'!$B$3, "") + IF(AND(AD$1 = AC$1, AC$2 = "Mixed"), 0.5*AC89, 0) + IF(AND(AD$1 = AE$1, AE$2 = "Mixed"), 0.5*AE89, 0)</f>
        <v>0</v>
      </c>
      <c r="AE89" s="5">
        <f>IF('Each Gender - Gold'!AE89+'Each Gender - Silver'!AE89+'Each Gender - Bronze'!AE89 &gt; 0, 'Each Gender - Gold'!AE89*'Medal values'!$B$1+'Each Gender - Silver'!AE89*'Medal values'!$B$2+'Each Gender - Bronze'!AE89*'Medal values'!$B$3, "") + IF(AND(AE$1 = AD$1, AD$2 = "Mixed"), 0.5*AD89, 0) + IF(AND(AE$1 = AF$1, AF$2 = "Mixed"), 0.5*AF89, 0)</f>
        <v>0</v>
      </c>
      <c r="AF89" s="5">
        <f>IF('Each Gender - Gold'!AF89+'Each Gender - Silver'!AF89+'Each Gender - Bronze'!AF89 &gt; 0, 'Each Gender - Gold'!AF89*'Medal values'!$B$1+'Each Gender - Silver'!AF89*'Medal values'!$B$2+'Each Gender - Bronze'!AF89*'Medal values'!$B$3, "") + IF(AND(AF$1 = AE$1, AE$2 = "Mixed"), 0.5*AE89, 0) + IF(AND(AF$1 = AG$1, AG$2 = "Mixed"), 0.5*AG89, 0)</f>
        <v>0</v>
      </c>
      <c r="AG89" s="5">
        <f>IF('Each Gender - Gold'!AG89+'Each Gender - Silver'!AG89+'Each Gender - Bronze'!AG89 &gt; 0, 'Each Gender - Gold'!AG89*'Medal values'!$B$1+'Each Gender - Silver'!AG89*'Medal values'!$B$2+'Each Gender - Bronze'!AG89*'Medal values'!$B$3, "") + IF(AND(AG$1 = AF$1, AF$2 = "Mixed"), 0.5*AF89, 0) + IF(AND(AG$1 = AH$1, AH$2 = "Mixed"), 0.5*AH89, 0)</f>
        <v>0</v>
      </c>
      <c r="AH89" s="5">
        <f>IF('Each Gender - Gold'!AH89+'Each Gender - Silver'!AH89+'Each Gender - Bronze'!AH89 &gt; 0, 'Each Gender - Gold'!AH89*'Medal values'!$B$1+'Each Gender - Silver'!AH89*'Medal values'!$B$2+'Each Gender - Bronze'!AH89*'Medal values'!$B$3, "") + IF(AND(AH$1 = AG$1, AG$2 = "Mixed"), 0.5*AG89, 0) + IF(AND(AH$1 = AI$1, AI$2 = "Mixed"), 0.5*AI89, 0)</f>
        <v>0</v>
      </c>
      <c r="AI89" s="5">
        <f>IF('Each Gender - Gold'!AI89+'Each Gender - Silver'!AI89+'Each Gender - Bronze'!AI89 &gt; 0, 'Each Gender - Gold'!AI89*'Medal values'!$B$1+'Each Gender - Silver'!AI89*'Medal values'!$B$2+'Each Gender - Bronze'!AI89*'Medal values'!$B$3, "") + IF(AND(AI$1 = AH$1, AH$2 = "Mixed"), 0.5*AH89, 0) + IF(AND(AI$1 = AJ$1, AJ$2 = "Mixed"), 0.5*AJ89, 0)</f>
        <v>0</v>
      </c>
      <c r="AJ89" s="5">
        <f>IF('Each Gender - Gold'!AJ89+'Each Gender - Silver'!AJ89+'Each Gender - Bronze'!AJ89 &gt; 0, 'Each Gender - Gold'!AJ89*'Medal values'!$B$1+'Each Gender - Silver'!AJ89*'Medal values'!$B$2+'Each Gender - Bronze'!AJ89*'Medal values'!$B$3, "") + IF(AND(AJ$1 = AI$1, AI$2 = "Mixed"), 0.5*AI89, 0) + IF(AND(AJ$1 = AK$1, AK$2 = "Mixed"), 0.5*AK89, 0)</f>
        <v>0</v>
      </c>
      <c r="AK89" s="5">
        <f>IF('Each Gender - Gold'!AK89+'Each Gender - Silver'!AK89+'Each Gender - Bronze'!AK89 &gt; 0, 'Each Gender - Gold'!AK89*'Medal values'!$B$1+'Each Gender - Silver'!AK89*'Medal values'!$B$2+'Each Gender - Bronze'!AK89*'Medal values'!$B$3, "") + IF(AND(AK$1 = AJ$1, AJ$2 = "Mixed"), 0.5*AJ89, 0) + IF(AND(AK$1 = AL$1, AL$2 = "Mixed"), 0.5*AL89, 0)</f>
        <v>0</v>
      </c>
      <c r="AL89" s="5">
        <f>IF('Each Gender - Gold'!AL89+'Each Gender - Silver'!AL89+'Each Gender - Bronze'!AL89 &gt; 0, 'Each Gender - Gold'!AL89*'Medal values'!$B$1+'Each Gender - Silver'!AL89*'Medal values'!$B$2+'Each Gender - Bronze'!AL89*'Medal values'!$B$3, "") + IF(AND(AL$1 = AK$1, AK$2 = "Mixed"), 0.5*AK89, 0) + IF(AND(AL$1 = AM$1, AM$2 = "Mixed"), 0.5*AM89, 0)</f>
        <v>0</v>
      </c>
      <c r="AM89" s="5">
        <f>IF('Each Gender - Gold'!AM89+'Each Gender - Silver'!AM89+'Each Gender - Bronze'!AM89 &gt; 0, 'Each Gender - Gold'!AM89*'Medal values'!$B$1+'Each Gender - Silver'!AM89*'Medal values'!$B$2+'Each Gender - Bronze'!AM89*'Medal values'!$B$3, "") + IF(AND(AM$1 = AL$1, AL$2 = "Mixed"), 0.5*AL89, 0) + IF(AND(AM$1 = AN$1, AN$2 = "Mixed"), 0.5*AN89, 0)</f>
        <v>0</v>
      </c>
      <c r="AN89" s="5">
        <f>IF('Each Gender - Gold'!AN89+'Each Gender - Silver'!AN89+'Each Gender - Bronze'!AN89 &gt; 0, 'Each Gender - Gold'!AN89*'Medal values'!$B$1+'Each Gender - Silver'!AN89*'Medal values'!$B$2+'Each Gender - Bronze'!AN89*'Medal values'!$B$3, "") + IF(AND(AN$1 = AM$1, AM$2 = "Mixed"), 0.5*AM89, 0) + IF(AND(AN$1 = AO$1, AO$2 = "Mixed"), 0.5*AO89, 0)</f>
        <v>0</v>
      </c>
      <c r="AO89" s="5">
        <f>IF('Each Gender - Gold'!AO89+'Each Gender - Silver'!AO89+'Each Gender - Bronze'!AO89 &gt; 0, 'Each Gender - Gold'!AO89*'Medal values'!$B$1+'Each Gender - Silver'!AO89*'Medal values'!$B$2+'Each Gender - Bronze'!AO89*'Medal values'!$B$3, "") + IF(AND(AO$1 = AN$1, AN$2 = "Mixed"), 0.5*AN89, 0) + IF(AND(AO$1 = AP$1, AP$2 = "Mixed"), 0.5*AP89, 0)</f>
        <v>0</v>
      </c>
      <c r="AP89" s="5">
        <f>IF('Each Gender - Gold'!AP89+'Each Gender - Silver'!AP89+'Each Gender - Bronze'!AP89 &gt; 0, 'Each Gender - Gold'!AP89*'Medal values'!$B$1+'Each Gender - Silver'!AP89*'Medal values'!$B$2+'Each Gender - Bronze'!AP89*'Medal values'!$B$3, "") + IF(AND(AP$1 = AO$1, AO$2 = "Mixed"), 0.5*AO89, 0) + IF(AND(AP$1 = AQ$1, AQ$2 = "Mixed"), 0.5*AQ89, 0)</f>
        <v>0</v>
      </c>
      <c r="AQ89" s="5">
        <f>IF('Each Gender - Gold'!AQ89+'Each Gender - Silver'!AQ89+'Each Gender - Bronze'!AQ89 &gt; 0, 'Each Gender - Gold'!AQ89*'Medal values'!$B$1+'Each Gender - Silver'!AQ89*'Medal values'!$B$2+'Each Gender - Bronze'!AQ89*'Medal values'!$B$3, "") + IF(AND(AQ$1 = AP$1, AP$2 = "Mixed"), 0.5*AP89, 0) + IF(AND(AQ$1 = AR$1, AR$2 = "Mixed"), 0.5*AR89, 0)</f>
        <v>0</v>
      </c>
      <c r="AR89" s="5">
        <f>IF('Each Gender - Gold'!AR89+'Each Gender - Silver'!AR89+'Each Gender - Bronze'!AR89 &gt; 0, 'Each Gender - Gold'!AR89*'Medal values'!$B$1+'Each Gender - Silver'!AR89*'Medal values'!$B$2+'Each Gender - Bronze'!AR89*'Medal values'!$B$3, "") + IF(AND(AR$1 = AQ$1, AQ$2 = "Mixed"), 0.5*AQ89, 0) + IF(AND(AR$1 = AS$1, AS$2 = "Mixed"), 0.5*AS89, 0)</f>
        <v>0</v>
      </c>
      <c r="AS89" s="5">
        <f>IF('Each Gender - Gold'!AS89+'Each Gender - Silver'!AS89+'Each Gender - Bronze'!AS89 &gt; 0, 'Each Gender - Gold'!AS89*'Medal values'!$B$1+'Each Gender - Silver'!AS89*'Medal values'!$B$2+'Each Gender - Bronze'!AS89*'Medal values'!$B$3, "") + IF(AND(AS$1 = AR$1, AR$2 = "Mixed"), 0.5*AR89, 0) + IF(AND(AS$1 = AT$1, AT$2 = "Mixed"), 0.5*AT89, 0)</f>
        <v>1</v>
      </c>
      <c r="AT89" s="5">
        <f>IF('Each Gender - Gold'!AT89+'Each Gender - Silver'!AT89+'Each Gender - Bronze'!AT89 &gt; 0, 'Each Gender - Gold'!AT89*'Medal values'!$B$1+'Each Gender - Silver'!AT89*'Medal values'!$B$2+'Each Gender - Bronze'!AT89*'Medal values'!$B$3, "") + IF(AND(AT$1 = AS$1, AS$2 = "Mixed"), 0.5*AS89, 0) + IF(AND(AT$1 = AU$1, AU$2 = "Mixed"), 0.5*AU89, 0)</f>
        <v>0</v>
      </c>
      <c r="AU89" s="5">
        <f>IF('Each Gender - Gold'!AU89+'Each Gender - Silver'!AU89+'Each Gender - Bronze'!AU89 &gt; 0, 'Each Gender - Gold'!AU89*'Medal values'!$B$1+'Each Gender - Silver'!AU89*'Medal values'!$B$2+'Each Gender - Bronze'!AU89*'Medal values'!$B$3, "") + IF(AND(AU$1 = AT$1, AT$2 = "Mixed"), 0.5*AT89, 0) + IF(AND(AU$1 = AV$1, AV$2 = "Mixed"), 0.5*AV89, 0)</f>
        <v>0</v>
      </c>
      <c r="AV89" s="5">
        <f>IF('Each Gender - Gold'!AV89+'Each Gender - Silver'!AV89+'Each Gender - Bronze'!AV89 &gt; 0, 'Each Gender - Gold'!AV89*'Medal values'!$B$1+'Each Gender - Silver'!AV89*'Medal values'!$B$2+'Each Gender - Bronze'!AV89*'Medal values'!$B$3, "") + IF(AND(AV$1 = AU$1, AU$2 = "Mixed"), 0.5*AU89, 0) + IF(AND(AV$1 = AW$1, AW$2 = "Mixed"), 0.5*AW89, 0)</f>
        <v>0</v>
      </c>
      <c r="AW89" s="5">
        <f>IF('Each Gender - Gold'!AW89+'Each Gender - Silver'!AW89+'Each Gender - Bronze'!AW89 &gt; 0, 'Each Gender - Gold'!AW89*'Medal values'!$B$1+'Each Gender - Silver'!AW89*'Medal values'!$B$2+'Each Gender - Bronze'!AW89*'Medal values'!$B$3, "") + IF(AND(AW$1 = AV$1, AV$2 = "Mixed"), 0.5*AV89, 0) + IF(AND(AW$1 = AX$1, AX$2 = "Mixed"), 0.5*AX89, 0)</f>
        <v>0</v>
      </c>
      <c r="AX89" s="5">
        <f>IF('Each Gender - Gold'!AX89+'Each Gender - Silver'!AX89+'Each Gender - Bronze'!AX89 &gt; 0, 'Each Gender - Gold'!AX89*'Medal values'!$B$1+'Each Gender - Silver'!AX89*'Medal values'!$B$2+'Each Gender - Bronze'!AX89*'Medal values'!$B$3, "") + IF(AND(AX$1 = AW$1, AW$2 = "Mixed"), 0.5*AW89, 0) + IF(AND(AX$1 = AY$1, AY$2 = "Mixed"), 0.5*AY89, 0)</f>
        <v>0</v>
      </c>
      <c r="AY89" s="5">
        <f>IF('Each Gender - Gold'!AY89+'Each Gender - Silver'!AY89+'Each Gender - Bronze'!AY89 &gt; 0, 'Each Gender - Gold'!AY89*'Medal values'!$B$1+'Each Gender - Silver'!AY89*'Medal values'!$B$2+'Each Gender - Bronze'!AY89*'Medal values'!$B$3, "") + IF(AND(AY$1 = AX$1, AX$2 = "Mixed"), 0.5*AX89, 0) + IF(AND(AY$1 = AZ$1, AZ$2 = "Mixed"), 0.5*AZ89, 0)</f>
        <v>2.000001</v>
      </c>
      <c r="AZ89" s="5">
        <f>IF('Each Gender - Gold'!AZ89+'Each Gender - Silver'!AZ89+'Each Gender - Bronze'!AZ89 &gt; 0, 'Each Gender - Gold'!AZ89*'Medal values'!$B$1+'Each Gender - Silver'!AZ89*'Medal values'!$B$2+'Each Gender - Bronze'!AZ89*'Medal values'!$B$3, "") + IF(AND(AZ$1 = AY$1, AY$2 = "Mixed"), 0.5*AY89, 0) + IF(AND(AZ$1 = BA$1, BA$2 = "Mixed"), 0.5*BA89, 0)</f>
        <v>0</v>
      </c>
      <c r="BA89" s="5">
        <f>IF('Each Gender - Gold'!BA89+'Each Gender - Silver'!BA89+'Each Gender - Bronze'!BA89 &gt; 0, 'Each Gender - Gold'!BA89*'Medal values'!$B$1+'Each Gender - Silver'!BA89*'Medal values'!$B$2+'Each Gender - Bronze'!BA89*'Medal values'!$B$3, "") + IF(AND(BA$1 = AZ$1, AZ$2 = "Mixed"), 0.5*AZ89, 0) + IF(AND(BA$1 = BB$1, BB$2 = "Mixed"), 0.5*BB89, 0)</f>
        <v>0</v>
      </c>
      <c r="BB89" s="5">
        <f>IF('Each Gender - Gold'!BB89+'Each Gender - Silver'!BB89+'Each Gender - Bronze'!BB89 &gt; 0, 'Each Gender - Gold'!BB89*'Medal values'!$B$1+'Each Gender - Silver'!BB89*'Medal values'!$B$2+'Each Gender - Bronze'!BB89*'Medal values'!$B$3, "") + IF(AND(BB$1 = BA$1, BA$2 = "Mixed"), 0.5*BA89, 0) + IF(AND(BB$1 = BC$1, BC$2 = "Mixed"), 0.5*BC89, 0)</f>
        <v>0</v>
      </c>
      <c r="BC89" s="5">
        <f>IF('Each Gender - Gold'!BC89+'Each Gender - Silver'!BC89+'Each Gender - Bronze'!BC89 &gt; 0, 'Each Gender - Gold'!BC89*'Medal values'!$B$1+'Each Gender - Silver'!BC89*'Medal values'!$B$2+'Each Gender - Bronze'!BC89*'Medal values'!$B$3, "") + IF(AND(BC$1 = BB$1, BB$2 = "Mixed"), 0.5*BB89, 0) + IF(AND(BC$1 = BD$1, BD$2 = "Mixed"), 0.5*BD89, 0)</f>
        <v>1</v>
      </c>
      <c r="BD89" s="5">
        <f>IF('Each Gender - Gold'!BD89+'Each Gender - Silver'!BD89+'Each Gender - Bronze'!BD89 &gt; 0, 'Each Gender - Gold'!BD89*'Medal values'!$B$1+'Each Gender - Silver'!BD89*'Medal values'!$B$2+'Each Gender - Bronze'!BD89*'Medal values'!$B$3, "") + IF(AND(BD$1 = BC$1, BC$2 = "Mixed"), 0.5*BC89, 0) + IF(AND(BD$1 = BE$1, BE$2 = "Mixed"), 0.5*BE89, 0)</f>
        <v>0</v>
      </c>
      <c r="BE89" s="5">
        <f>IF('Each Gender - Gold'!BE89+'Each Gender - Silver'!BE89+'Each Gender - Bronze'!BE89 &gt; 0, 'Each Gender - Gold'!BE89*'Medal values'!$B$1+'Each Gender - Silver'!BE89*'Medal values'!$B$2+'Each Gender - Bronze'!BE89*'Medal values'!$B$3, "") + IF(AND(BE$1 = BD$1, BD$2 = "Mixed"), 0.5*BD89, 0) + IF(AND(BE$1 = BF$1, BF$2 = "Mixed"), 0.5*BF89, 0)</f>
        <v>0</v>
      </c>
      <c r="BF89" s="5">
        <f>IF('Each Gender - Gold'!BF89+'Each Gender - Silver'!BF89+'Each Gender - Bronze'!BF89 &gt; 0, 'Each Gender - Gold'!BF89*'Medal values'!$B$1+'Each Gender - Silver'!BF89*'Medal values'!$B$2+'Each Gender - Bronze'!BF89*'Medal values'!$B$3, "") + IF(AND(BF$1 = BE$1, BE$2 = "Mixed"), 0.5*BE89, 0) + IF(AND(BF$1 = BG$1, BG$2 = "Mixed"), 0.5*BG89, 0)</f>
        <v>0</v>
      </c>
      <c r="BG89" s="5">
        <f>IF('Each Gender - Gold'!BG89+'Each Gender - Silver'!BG89+'Each Gender - Bronze'!BG89 &gt; 0, 'Each Gender - Gold'!BG89*'Medal values'!$B$1+'Each Gender - Silver'!BG89*'Medal values'!$B$2+'Each Gender - Bronze'!BG89*'Medal values'!$B$3, "") + IF(AND(BG$1 = BF$1, BF$2 = "Mixed"), 0.5*BF89, 0) + IF(AND(BG$1 = BH$1, BH$2 = "Mixed"), 0.5*BH89, 0)</f>
        <v>0</v>
      </c>
      <c r="BH89" s="5">
        <f>IF('Each Gender - Gold'!BH89+'Each Gender - Silver'!BH89+'Each Gender - Bronze'!BH89 &gt; 0, 'Each Gender - Gold'!BH89*'Medal values'!$B$1+'Each Gender - Silver'!BH89*'Medal values'!$B$2+'Each Gender - Bronze'!BH89*'Medal values'!$B$3, "") + IF(AND(BH$1 = BG$1, BG$2 = "Mixed"), 0.5*BG89, 0) + IF(AND(BH$1 = BI$1, BI$2 = "Mixed"), 0.5*BI89, 0)</f>
        <v>0</v>
      </c>
      <c r="BI89" s="5">
        <f>IF('Each Gender - Gold'!BI89+'Each Gender - Silver'!BI89+'Each Gender - Bronze'!BI89 &gt; 0, 'Each Gender - Gold'!BI89*'Medal values'!$B$1+'Each Gender - Silver'!BI89*'Medal values'!$B$2+'Each Gender - Bronze'!BI89*'Medal values'!$B$3, "") + IF(AND(BI$1 = BH$1, BH$2 = "Mixed"), 0.5*BH89, 0) + IF(AND(BI$1 = BJ$1, BJ$2 = "Mixed"), 0.5*BJ89, 0)</f>
        <v>0</v>
      </c>
      <c r="BJ89" s="5">
        <f>IF('Each Gender - Gold'!BJ89+'Each Gender - Silver'!BJ89+'Each Gender - Bronze'!BJ89 &gt; 0, 'Each Gender - Gold'!BJ89*'Medal values'!$B$1+'Each Gender - Silver'!BJ89*'Medal values'!$B$2+'Each Gender - Bronze'!BJ89*'Medal values'!$B$3, "") + IF(AND(BJ$1 = BI$1, BI$2 = "Mixed"), 0.5*BI89, 0) + IF(AND(BJ$1 = BK$1, BK$2 = "Mixed"), 0.5*BK89, 0)</f>
        <v>0</v>
      </c>
      <c r="BK89" s="5">
        <f>IF('Each Gender - Gold'!BK89+'Each Gender - Silver'!BK89+'Each Gender - Bronze'!BK89 &gt; 0, 'Each Gender - Gold'!BK89*'Medal values'!$B$1+'Each Gender - Silver'!BK89*'Medal values'!$B$2+'Each Gender - Bronze'!BK89*'Medal values'!$B$3, "") + IF(AND(BK$1 = BJ$1, BJ$2 = "Mixed"), 0.5*BJ89, 0) + IF(AND(BK$1 = BL$1, BL$2 = "Mixed"), 0.5*BL89, 0)</f>
        <v>0</v>
      </c>
      <c r="BL89" s="5">
        <f>IF('Each Gender - Gold'!BL89+'Each Gender - Silver'!BL89+'Each Gender - Bronze'!BL89 &gt; 0, 'Each Gender - Gold'!BL89*'Medal values'!$B$1+'Each Gender - Silver'!BL89*'Medal values'!$B$2+'Each Gender - Bronze'!BL89*'Medal values'!$B$3, "") + IF(AND(BL$1 = BK$1, BK$2 = "Mixed"), 0.5*BK89, 0) + IF(AND(BL$1 = BM$1, BM$2 = "Mixed"), 0.5*BM89, 0)</f>
        <v>0</v>
      </c>
      <c r="BM89" s="5">
        <f>IF('Each Gender - Gold'!BM89+'Each Gender - Silver'!BM89+'Each Gender - Bronze'!BM89 &gt; 0, 'Each Gender - Gold'!BM89*'Medal values'!$B$1+'Each Gender - Silver'!BM89*'Medal values'!$B$2+'Each Gender - Bronze'!BM89*'Medal values'!$B$3, "") + IF(AND(BM$1 = BL$1, BL$2 = "Mixed"), 0.5*BL89, 0) + IF(AND(BM$1 = BN$1, BN$2 = "Mixed"), 0.5*BN89, 0)</f>
        <v>0</v>
      </c>
      <c r="BN89" s="5">
        <f>IF('Each Gender - Gold'!BN89+'Each Gender - Silver'!BN89+'Each Gender - Bronze'!BN89 &gt; 0, 'Each Gender - Gold'!BN89*'Medal values'!$B$1+'Each Gender - Silver'!BN89*'Medal values'!$B$2+'Each Gender - Bronze'!BN89*'Medal values'!$B$3, "") + IF(AND(BN$1 = BM$1, BM$2 = "Mixed"), 0.5*BM89, 0) + IF(AND(BN$1 = BO$1, BO$2 = "Mixed"), 0.5*BO89, 0)</f>
        <v>0</v>
      </c>
      <c r="BO89" s="5">
        <f>IF('Each Gender - Gold'!BO89+'Each Gender - Silver'!BO89+'Each Gender - Bronze'!BO89 &gt; 0, 'Each Gender - Gold'!BO89*'Medal values'!$B$1+'Each Gender - Silver'!BO89*'Medal values'!$B$2+'Each Gender - Bronze'!BO89*'Medal values'!$B$3, "") + IF(AND(BO$1 = BN$1, BN$2 = "Mixed"), 0.5*BN89, 0) + IF(AND(BO$1 = BP$1, BP$2 = "Mixed"), 0.5*BP89, 0)</f>
        <v>0</v>
      </c>
      <c r="BP89" s="5">
        <f>IF('Each Gender - Gold'!BP89+'Each Gender - Silver'!BP89+'Each Gender - Bronze'!BP89 &gt; 0, 'Each Gender - Gold'!BP89*'Medal values'!$B$1+'Each Gender - Silver'!BP89*'Medal values'!$B$2+'Each Gender - Bronze'!BP89*'Medal values'!$B$3, "") + IF(AND(BP$1 = BO$1, BO$2 = "Mixed"), 0.5*BO89, 0) + IF(AND(BP$1 = BQ$1, BQ$2 = "Mixed"), 0.5*BQ89, 0)</f>
        <v>0</v>
      </c>
      <c r="BQ89" s="5">
        <f>IF('Each Gender - Gold'!BQ89+'Each Gender - Silver'!BQ89+'Each Gender - Bronze'!BQ89 &gt; 0, 'Each Gender - Gold'!BQ89*'Medal values'!$B$1+'Each Gender - Silver'!BQ89*'Medal values'!$B$2+'Each Gender - Bronze'!BQ89*'Medal values'!$B$3, "") + IF(AND(BQ$1 = BP$1, BP$2 = "Mixed"), 0.5*BP89, 0) + IF(AND(BQ$1 = BR$1, BR$2 = "Mixed"), 0.5*BR89, 0)</f>
        <v>0</v>
      </c>
      <c r="BR89" s="5">
        <f>IF('Each Gender - Gold'!BR89+'Each Gender - Silver'!BR89+'Each Gender - Bronze'!BR89 &gt; 0, 'Each Gender - Gold'!BR89*'Medal values'!$B$1+'Each Gender - Silver'!BR89*'Medal values'!$B$2+'Each Gender - Bronze'!BR89*'Medal values'!$B$3, "") + IF(AND(BR$1 = BQ$1, BQ$2 = "Mixed"), 0.5*BQ89, 0) + IF(AND(BR$1 = BS$1, BS$2 = "Mixed"), 0.5*BS89, 0)</f>
        <v>0</v>
      </c>
      <c r="BS89" s="5">
        <f>IF('Each Gender - Gold'!BS89+'Each Gender - Silver'!BS89+'Each Gender - Bronze'!BS89 &gt; 0, 'Each Gender - Gold'!BS89*'Medal values'!$B$1+'Each Gender - Silver'!BS89*'Medal values'!$B$2+'Each Gender - Bronze'!BS89*'Medal values'!$B$3, "") + IF(AND(BS$1 = BR$1, BR$2 = "Mixed"), 0.5*BR89, 0) + IF(AND(BS$1 = BT$1, BT$2 = "Mixed"), 0.5*BT89, 0)</f>
        <v>0</v>
      </c>
      <c r="BT89" s="5">
        <f>IF('Each Gender - Gold'!BT89+'Each Gender - Silver'!BT89+'Each Gender - Bronze'!BT89 &gt; 0, 'Each Gender - Gold'!BT89*'Medal values'!$B$1+'Each Gender - Silver'!BT89*'Medal values'!$B$2+'Each Gender - Bronze'!BT89*'Medal values'!$B$3, "") + IF(AND(BT$1 = BS$1, BS$2 = "Mixed"), 0.5*BS89, 0) + IF(AND(BT$1 = BU$1, BU$2 = "Mixed"), 0.5*BU89, 0)</f>
        <v>0</v>
      </c>
      <c r="BU89" s="5">
        <f>IF('Each Gender - Gold'!BU89+'Each Gender - Silver'!BU89+'Each Gender - Bronze'!BU89 &gt; 0, 'Each Gender - Gold'!BU89*'Medal values'!$B$1+'Each Gender - Silver'!BU89*'Medal values'!$B$2+'Each Gender - Bronze'!BU89*'Medal values'!$B$3, "") + IF(AND(BU$1 = BT$1, BT$2 = "Mixed"), 0.5*BT89, 0) + IF(AND(BU$1 = BV$1, BV$2 = "Mixed"), 0.5*BV89, 0)</f>
        <v>0</v>
      </c>
      <c r="BV89" s="5">
        <f>IF('Each Gender - Gold'!BV89+'Each Gender - Silver'!BV89+'Each Gender - Bronze'!BV89 &gt; 0, 'Each Gender - Gold'!BV89*'Medal values'!$B$1+'Each Gender - Silver'!BV89*'Medal values'!$B$2+'Each Gender - Bronze'!BV89*'Medal values'!$B$3, "") + IF(AND(BV$1 = BU$1, BU$2 = "Mixed"), 0.5*BU89, 0) + IF(AND(BV$1 = BW$1, BW$2 = "Mixed"), 0.5*BW89, 0)</f>
        <v>0</v>
      </c>
      <c r="BW89" s="5">
        <f>IF('Each Gender - Gold'!BW89+'Each Gender - Silver'!BW89+'Each Gender - Bronze'!BW89 &gt; 0, 'Each Gender - Gold'!BW89*'Medal values'!$B$1+'Each Gender - Silver'!BW89*'Medal values'!$B$2+'Each Gender - Bronze'!BW89*'Medal values'!$B$3, "") + IF(AND(BW$1 = BV$1, BV$2 = "Mixed"), 0.5*BV89, 0) + IF(AND(BW$1 = BX$1, BX$2 = "Mixed"), 0.5*BX89, 0)</f>
        <v>0</v>
      </c>
      <c r="BX89" s="5">
        <f>IF('Each Gender - Gold'!BX89+'Each Gender - Silver'!BX89+'Each Gender - Bronze'!BX89 &gt; 0, 'Each Gender - Gold'!BX89*'Medal values'!$B$1+'Each Gender - Silver'!BX89*'Medal values'!$B$2+'Each Gender - Bronze'!BX89*'Medal values'!$B$3, "") + IF(AND(BX$1 = BW$1, BW$2 = "Mixed"), 0.5*BW89, 0) + IF(AND(BX$1 = BY$1, BY$2 = "Mixed"), 0.5*BY89, 0)</f>
        <v>0</v>
      </c>
      <c r="BY89" s="5">
        <f>IF('Each Gender - Gold'!BY89+'Each Gender - Silver'!BY89+'Each Gender - Bronze'!BY89 &gt; 0, 'Each Gender - Gold'!BY89*'Medal values'!$B$1+'Each Gender - Silver'!BY89*'Medal values'!$B$2+'Each Gender - Bronze'!BY89*'Medal values'!$B$3, "") + IF(AND(BY$1 = BX$1, BX$2 = "Mixed"), 0.5*BX89, 0) + IF(AND(BY$1 = BZ$1, BZ$2 = "Mixed"), 0.5*BZ89, 0)</f>
        <v>0</v>
      </c>
      <c r="BZ89" s="5">
        <f>IF('Each Gender - Gold'!BZ89+'Each Gender - Silver'!BZ89+'Each Gender - Bronze'!BZ89 &gt; 0, 'Each Gender - Gold'!BZ89*'Medal values'!$B$1+'Each Gender - Silver'!BZ89*'Medal values'!$B$2+'Each Gender - Bronze'!BZ89*'Medal values'!$B$3, "") + IF(AND(BZ$1 = BY$1, BY$2 = "Mixed"), 0.5*BY89, 0) + IF(AND(BZ$1 = CA$1, CA$2 = "Mixed"), 0.5*CA89, 0)</f>
        <v>0</v>
      </c>
      <c r="CA89" s="5">
        <f>IF('Each Gender - Gold'!CA89+'Each Gender - Silver'!CA89+'Each Gender - Bronze'!CA89 &gt; 0, 'Each Gender - Gold'!CA89*'Medal values'!$B$1+'Each Gender - Silver'!CA89*'Medal values'!$B$2+'Each Gender - Bronze'!CA89*'Medal values'!$B$3, "") + IF(AND(CA$1 = BZ$1, BZ$2 = "Mixed"), 0.5*BZ89, 0) + IF(AND(CA$1 = CB$1, CB$2 = "Mixed"), 0.5*CB89, 0)</f>
        <v>0</v>
      </c>
      <c r="CB89" s="5">
        <f>IF('Each Gender - Gold'!CB89+'Each Gender - Silver'!CB89+'Each Gender - Bronze'!CB89 &gt; 0, 'Each Gender - Gold'!CB89*'Medal values'!$B$1+'Each Gender - Silver'!CB89*'Medal values'!$B$2+'Each Gender - Bronze'!CB89*'Medal values'!$B$3, "") + IF(AND(CB$1 = CA$1, CA$2 = "Mixed"), 0.5*CA89, 0) + IF(AND(CB$1 = CC$1, CC$2 = "Mixed"), 0.5*CC89, 0)</f>
        <v>0.5</v>
      </c>
      <c r="CC89" s="5">
        <f>IF('Each Gender - Gold'!CC89+'Each Gender - Silver'!CC89+'Each Gender - Bronze'!CC89 &gt; 0, 'Each Gender - Gold'!CC89*'Medal values'!$B$1+'Each Gender - Silver'!CC89*'Medal values'!$B$2+'Each Gender - Bronze'!CC89*'Medal values'!$B$3, "") + IF(AND(CC$1 = CB$1, CB$2 = "Mixed"), 0.5*CB89, 0) + IF(AND(CC$1 = CD$1, CD$2 = "Mixed"), 0.5*CD89, 0)</f>
        <v>1</v>
      </c>
      <c r="CD89" s="5">
        <f>IF('Each Gender - Gold'!CD89+'Each Gender - Silver'!CD89+'Each Gender - Bronze'!CD89 &gt; 0, 'Each Gender - Gold'!CD89*'Medal values'!$B$1+'Each Gender - Silver'!CD89*'Medal values'!$B$2+'Each Gender - Bronze'!CD89*'Medal values'!$B$3, "") + IF(AND(CD$1 = CC$1, CC$2 = "Mixed"), 0.5*CC89, 0) + IF(AND(CD$1 = CE$1, CE$2 = "Mixed"), 0.5*CE89, 0)</f>
        <v>0.5</v>
      </c>
      <c r="CE89" s="5">
        <f>IF('Each Gender - Gold'!CE89+'Each Gender - Silver'!CE89+'Each Gender - Bronze'!CE89 &gt; 0, 'Each Gender - Gold'!CE89*'Medal values'!$B$1+'Each Gender - Silver'!CE89*'Medal values'!$B$2+'Each Gender - Bronze'!CE89*'Medal values'!$B$3, "") + IF(AND(CE$1 = CD$1, CD$2 = "Mixed"), 0.5*CD89, 0) + IF(AND(CE$1 = CF$1, CF$2 = "Mixed"), 0.5*CF89, 0)</f>
        <v>0</v>
      </c>
      <c r="CF89" s="5">
        <f>IF('Each Gender - Gold'!CF89+'Each Gender - Silver'!CF89+'Each Gender - Bronze'!CF89 &gt; 0, 'Each Gender - Gold'!CF89*'Medal values'!$B$1+'Each Gender - Silver'!CF89*'Medal values'!$B$2+'Each Gender - Bronze'!CF89*'Medal values'!$B$3, "") + IF(AND(CF$1 = CE$1, CE$2 = "Mixed"), 0.5*CE89, 0) + IF(AND(CF$1 = CG$1, CG$2 = "Mixed"), 0.5*CG89, 0)</f>
        <v>1</v>
      </c>
      <c r="CG89" s="5">
        <f>IF('Each Gender - Gold'!CG89+'Each Gender - Silver'!CG89+'Each Gender - Bronze'!CG89 &gt; 0, 'Each Gender - Gold'!CG89*'Medal values'!$B$1+'Each Gender - Silver'!CG89*'Medal values'!$B$2+'Each Gender - Bronze'!CG89*'Medal values'!$B$3, "") + IF(AND(CG$1 = CF$1, CF$2 = "Mixed"), 0.5*CF89, 0) + IF(AND(CG$1 = CH$1, CH$2 = "Mixed"), 0.5*CH89, 0)</f>
        <v>0</v>
      </c>
      <c r="CH89" s="5">
        <f>IF('Each Gender - Gold'!CH89+'Each Gender - Silver'!CH89+'Each Gender - Bronze'!CH89 &gt; 0, 'Each Gender - Gold'!CH89*'Medal values'!$B$1+'Each Gender - Silver'!CH89*'Medal values'!$B$2+'Each Gender - Bronze'!CH89*'Medal values'!$B$3, "") + IF(AND(CH$1 = CG$1, CG$2 = "Mixed"), 0.5*CG89, 0) + IF(AND(CH$1 = CI$1, CI$2 = "Mixed"), 0.5*CI89, 0)</f>
        <v>0</v>
      </c>
      <c r="CI89" s="5">
        <f>IF('Each Gender - Gold'!CI89+'Each Gender - Silver'!CI89+'Each Gender - Bronze'!CI89 &gt; 0, 'Each Gender - Gold'!CI89*'Medal values'!$B$1+'Each Gender - Silver'!CI89*'Medal values'!$B$2+'Each Gender - Bronze'!CI89*'Medal values'!$B$3, "") + IF(AND(CI$1 = CH$1, CH$2 = "Mixed"), 0.5*CH89, 0) + IF(AND(CI$1 = CJ$1, CJ$2 = "Mixed"), 0.5*CJ89, 0)</f>
        <v>0</v>
      </c>
      <c r="CJ89" s="5">
        <f>IF('Each Gender - Gold'!CJ89+'Each Gender - Silver'!CJ89+'Each Gender - Bronze'!CJ89 &gt; 0, 'Each Gender - Gold'!CJ89*'Medal values'!$B$1+'Each Gender - Silver'!CJ89*'Medal values'!$B$2+'Each Gender - Bronze'!CJ89*'Medal values'!$B$3, "") + IF(AND(CJ$1 = CI$1, CI$2 = "Mixed"), 0.5*CI89, 0) + IF(AND(CJ$1 = CK$1, CK$2 = "Mixed"), 0.5*CK89, 0)</f>
        <v>0</v>
      </c>
      <c r="CK89" s="5">
        <f>IF('Each Gender - Gold'!CK89+'Each Gender - Silver'!CK89+'Each Gender - Bronze'!CK89 &gt; 0, 'Each Gender - Gold'!CK89*'Medal values'!$B$1+'Each Gender - Silver'!CK89*'Medal values'!$B$2+'Each Gender - Bronze'!CK89*'Medal values'!$B$3, "") + IF(AND(CK$1 = CJ$1, CJ$2 = "Mixed"), 0.5*CJ89, 0) + IF(AND(CK$1 = CL$1, CL$2 = "Mixed"), 0.5*CL89, 0)</f>
        <v>0</v>
      </c>
      <c r="CL89" s="5">
        <f>IF('Each Gender - Gold'!CL89+'Each Gender - Silver'!CL89+'Each Gender - Bronze'!CL89 &gt; 0, 'Each Gender - Gold'!CL89*'Medal values'!$B$1+'Each Gender - Silver'!CL89*'Medal values'!$B$2+'Each Gender - Bronze'!CL89*'Medal values'!$B$3, "") + IF(AND(CL$1 = CK$1, CK$2 = "Mixed"), 0.5*CK89, 0) + IF(AND(CL$1 = CM$1, CM$2 = "Mixed"), 0.5*CM89, 0)</f>
        <v>0</v>
      </c>
      <c r="CM89" s="5">
        <f>IF('Each Gender - Gold'!CM89+'Each Gender - Silver'!CM89+'Each Gender - Bronze'!CM89 &gt; 0, 'Each Gender - Gold'!CM89*'Medal values'!$B$1+'Each Gender - Silver'!CM89*'Medal values'!$B$2+'Each Gender - Bronze'!CM89*'Medal values'!$B$3, "") + IF(AND(CM$1 = CL$1, CL$2 = "Mixed"), 0.5*CL89, 0) + IF(AND(CM$1 = CN$1, CN$2 = "Mixed"), 0.5*CN89, 0)</f>
        <v>0</v>
      </c>
      <c r="CN89" s="5">
        <f>IF('Each Gender - Gold'!CN89+'Each Gender - Silver'!CN89+'Each Gender - Bronze'!CN89 &gt; 0, 'Each Gender - Gold'!CN89*'Medal values'!$B$1+'Each Gender - Silver'!CN89*'Medal values'!$B$2+'Each Gender - Bronze'!CN89*'Medal values'!$B$3, "") + IF(AND(CN$1 = CM$1, CM$2 = "Mixed"), 0.5*CM89, 0) + IF(AND(CN$1 = CO$1, CO$2 = "Mixed"), 0.5*CO89, 0)</f>
        <v>0</v>
      </c>
      <c r="CO89" s="5">
        <f>IF('Each Gender - Gold'!CO89+'Each Gender - Silver'!CO89+'Each Gender - Bronze'!CO89 &gt; 0, 'Each Gender - Gold'!CO89*'Medal values'!$B$1+'Each Gender - Silver'!CO89*'Medal values'!$B$2+'Each Gender - Bronze'!CO89*'Medal values'!$B$3, "") + IF(AND(CO$1 = CN$1, CN$2 = "Mixed"), 0.5*CN89, 0) + IF(AND(CO$1 = CP$1, CP$2 = "Mixed"), 0.5*CP89, 0)</f>
        <v>0</v>
      </c>
      <c r="CP89" s="5">
        <f>IF('Each Gender - Gold'!CP89+'Each Gender - Silver'!CP89+'Each Gender - Bronze'!CP89 &gt; 0, 'Each Gender - Gold'!CP89*'Medal values'!$B$1+'Each Gender - Silver'!CP89*'Medal values'!$B$2+'Each Gender - Bronze'!CP89*'Medal values'!$B$3, "") + IF(AND(CP$1 = CO$1, CO$2 = "Mixed"), 0.5*CO89, 0) + IF(AND(CP$1 = CQ$1, CQ$2 = "Mixed"), 0.5*CQ89, 0)</f>
        <v>0</v>
      </c>
      <c r="CQ89" s="5">
        <f>IF('Each Gender - Gold'!CQ89+'Each Gender - Silver'!CQ89+'Each Gender - Bronze'!CQ89 &gt; 0, 'Each Gender - Gold'!CQ89*'Medal values'!$B$1+'Each Gender - Silver'!CQ89*'Medal values'!$B$2+'Each Gender - Bronze'!CQ89*'Medal values'!$B$3, "") + IF(AND(CQ$1 = CP$1, CP$2 = "Mixed"), 0.5*CP89, 0) + IF(AND(CQ$1 = CR$1, CR$2 = "Mixed"), 0.5*CR89, 0)</f>
        <v>0</v>
      </c>
      <c r="CR89" s="5">
        <f>IF('Each Gender - Gold'!CR89+'Each Gender - Silver'!CR89+'Each Gender - Bronze'!CR89 &gt; 0, 'Each Gender - Gold'!CR89*'Medal values'!$B$1+'Each Gender - Silver'!CR89*'Medal values'!$B$2+'Each Gender - Bronze'!CR89*'Medal values'!$B$3, "") + IF(AND(CR$1 = CQ$1, CQ$2 = "Mixed"), 0.5*CQ89, 0) + IF(AND(CR$1 = CS$1, CS$2 = "Mixed"), 0.5*CS89, 0)</f>
        <v>0</v>
      </c>
      <c r="CS89" s="5">
        <f>IF('Each Gender - Gold'!CS89+'Each Gender - Silver'!CS89+'Each Gender - Bronze'!CS89 &gt; 0, 'Each Gender - Gold'!CS89*'Medal values'!$B$1+'Each Gender - Silver'!CS89*'Medal values'!$B$2+'Each Gender - Bronze'!CS89*'Medal values'!$B$3, "") + IF(AND(CS$1 = CR$1, CR$2 = "Mixed"), 0.5*CR89, 0) + IF(AND(CS$1 = CT$1, CT$2 = "Mixed"), 0.5*CT89, 0)</f>
        <v>0</v>
      </c>
      <c r="CT89" s="5">
        <f>IF('Each Gender - Gold'!CT89+'Each Gender - Silver'!CT89+'Each Gender - Bronze'!CT89 &gt; 0, 'Each Gender - Gold'!CT89*'Medal values'!$B$1+'Each Gender - Silver'!CT89*'Medal values'!$B$2+'Each Gender - Bronze'!CT89*'Medal values'!$B$3, "") + IF(AND(CT$1 = CS$1, CS$2 = "Mixed"), 0.5*CS89, 0) + IF(AND(CT$1 = CU$1, CU$2 = "Mixed"), 0.5*CU89, 0)</f>
        <v>4.001</v>
      </c>
      <c r="CU89" s="5">
        <f>IF('Each Gender - Gold'!CU89+'Each Gender - Silver'!CU89+'Each Gender - Bronze'!CU89 &gt; 0, 'Each Gender - Gold'!CU89*'Medal values'!$B$1+'Each Gender - Silver'!CU89*'Medal values'!$B$2+'Each Gender - Bronze'!CU89*'Medal values'!$B$3, "") + IF(AND(CU$1 = CT$1, CT$2 = "Mixed"), 0.5*CT89, 0) + IF(AND(CU$1 = CV$1, CV$2 = "Mixed"), 0.5*CV89, 0)</f>
        <v>0</v>
      </c>
      <c r="CV89" s="5">
        <f>IF('Each Gender - Gold'!CV89+'Each Gender - Silver'!CV89+'Each Gender - Bronze'!CV89 &gt; 0, 'Each Gender - Gold'!CV89*'Medal values'!$B$1+'Each Gender - Silver'!CV89*'Medal values'!$B$2+'Each Gender - Bronze'!CV89*'Medal values'!$B$3, "") + IF(AND(CV$1 = CU$1, CU$2 = "Mixed"), 0.5*CU89, 0) + IF(AND(CV$1 = CW$1, CW$2 = "Mixed"), 0.5*CW89, 0)</f>
        <v>0</v>
      </c>
      <c r="CW89" s="5">
        <f t="shared" ref="CW89:CX89" si="87">SUMIF($B$2:$CV$2,CW$2, $B89:$CV89)</f>
        <v>10.501003</v>
      </c>
      <c r="CX89" s="5">
        <f t="shared" si="87"/>
        <v>9.501001</v>
      </c>
    </row>
    <row r="90">
      <c r="A90" s="5" t="str">
        <f>Countries!A88</f>
        <v>TUN</v>
      </c>
      <c r="B90" s="5">
        <f>IF('Each Gender - Gold'!B90+'Each Gender - Silver'!B90+'Each Gender - Bronze'!B90 &gt; 0, 'Each Gender - Gold'!B90*'Medal values'!$B$1+'Each Gender - Silver'!B90*'Medal values'!$B$2+'Each Gender - Bronze'!B90*'Medal values'!$B$3, "") + IF(AND(B$1 = A$1, A$2 = "Mixed"), 0.5*A90, 0) + IF(AND(B$1 = C$1, C$2 = "Mixed"), 0.5*C90, 0)</f>
        <v>0</v>
      </c>
      <c r="C90" s="5">
        <f>IF('Each Gender - Gold'!C90+'Each Gender - Silver'!C90+'Each Gender - Bronze'!C90 &gt; 0, 'Each Gender - Gold'!C90*'Medal values'!$B$1+'Each Gender - Silver'!C90*'Medal values'!$B$2+'Each Gender - Bronze'!C90*'Medal values'!$B$3, "") + IF(AND(C$1 = B$1, B$2 = "Mixed"), 0.5*B90, 0) + IF(AND(C$1 = D$1, D$2 = "Mixed"), 0.5*D90, 0)</f>
        <v>0</v>
      </c>
      <c r="D90" s="5">
        <f>IF('Each Gender - Gold'!D90+'Each Gender - Silver'!D90+'Each Gender - Bronze'!D90 &gt; 0, 'Each Gender - Gold'!D90*'Medal values'!$B$1+'Each Gender - Silver'!D90*'Medal values'!$B$2+'Each Gender - Bronze'!D90*'Medal values'!$B$3, "") + IF(AND(D$1 = C$1, C$2 = "Mixed"), 0.5*C90, 0) + IF(AND(D$1 = E$1, E$2 = "Mixed"), 0.5*E90, 0)</f>
        <v>0</v>
      </c>
      <c r="E90" s="5">
        <f>IF('Each Gender - Gold'!E90+'Each Gender - Silver'!E90+'Each Gender - Bronze'!E90 &gt; 0, 'Each Gender - Gold'!E90*'Medal values'!$B$1+'Each Gender - Silver'!E90*'Medal values'!$B$2+'Each Gender - Bronze'!E90*'Medal values'!$B$3, "") + IF(AND(E$1 = D$1, D$2 = "Mixed"), 0.5*D90, 0) + IF(AND(E$1 = F$1, F$2 = "Mixed"), 0.5*F90, 0)</f>
        <v>0</v>
      </c>
      <c r="F90" s="5">
        <f>IF('Each Gender - Gold'!F90+'Each Gender - Silver'!F90+'Each Gender - Bronze'!F90 &gt; 0, 'Each Gender - Gold'!F90*'Medal values'!$B$1+'Each Gender - Silver'!F90*'Medal values'!$B$2+'Each Gender - Bronze'!F90*'Medal values'!$B$3, "") + IF(AND(F$1 = E$1, E$2 = "Mixed"), 0.5*E90, 0) + IF(AND(F$1 = G$1, G$2 = "Mixed"), 0.5*G90, 0)</f>
        <v>0</v>
      </c>
      <c r="G90" s="5">
        <f>IF('Each Gender - Gold'!G90+'Each Gender - Silver'!G90+'Each Gender - Bronze'!G90 &gt; 0, 'Each Gender - Gold'!G90*'Medal values'!$B$1+'Each Gender - Silver'!G90*'Medal values'!$B$2+'Each Gender - Bronze'!G90*'Medal values'!$B$3, "") + IF(AND(G$1 = F$1, F$2 = "Mixed"), 0.5*F90, 0) + IF(AND(G$1 = H$1, H$2 = "Mixed"), 0.5*H90, 0)</f>
        <v>0</v>
      </c>
      <c r="H90" s="5">
        <f>IF('Each Gender - Gold'!H90+'Each Gender - Silver'!H90+'Each Gender - Bronze'!H90 &gt; 0, 'Each Gender - Gold'!H90*'Medal values'!$B$1+'Each Gender - Silver'!H90*'Medal values'!$B$2+'Each Gender - Bronze'!H90*'Medal values'!$B$3, "") + IF(AND(H$1 = G$1, G$2 = "Mixed"), 0.5*G90, 0) + IF(AND(H$1 = I$1, I$2 = "Mixed"), 0.5*I90, 0)</f>
        <v>0</v>
      </c>
      <c r="I90" s="5">
        <f>IF('Each Gender - Gold'!I90+'Each Gender - Silver'!I90+'Each Gender - Bronze'!I90 &gt; 0, 'Each Gender - Gold'!I90*'Medal values'!$B$1+'Each Gender - Silver'!I90*'Medal values'!$B$2+'Each Gender - Bronze'!I90*'Medal values'!$B$3, "") + IF(AND(I$1 = H$1, H$2 = "Mixed"), 0.5*H90, 0) + IF(AND(I$1 = J$1, J$2 = "Mixed"), 0.5*J90, 0)</f>
        <v>0</v>
      </c>
      <c r="J90" s="5">
        <f>IF('Each Gender - Gold'!J90+'Each Gender - Silver'!J90+'Each Gender - Bronze'!J90 &gt; 0, 'Each Gender - Gold'!J90*'Medal values'!$B$1+'Each Gender - Silver'!J90*'Medal values'!$B$2+'Each Gender - Bronze'!J90*'Medal values'!$B$3, "") + IF(AND(J$1 = I$1, I$2 = "Mixed"), 0.5*I90, 0) + IF(AND(J$1 = K$1, K$2 = "Mixed"), 0.5*K90, 0)</f>
        <v>0</v>
      </c>
      <c r="K90" s="5">
        <f>IF('Each Gender - Gold'!K90+'Each Gender - Silver'!K90+'Each Gender - Bronze'!K90 &gt; 0, 'Each Gender - Gold'!K90*'Medal values'!$B$1+'Each Gender - Silver'!K90*'Medal values'!$B$2+'Each Gender - Bronze'!K90*'Medal values'!$B$3, "") + IF(AND(K$1 = J$1, J$2 = "Mixed"), 0.5*J90, 0) + IF(AND(K$1 = L$1, L$2 = "Mixed"), 0.5*L90, 0)</f>
        <v>0</v>
      </c>
      <c r="L90" s="5">
        <f>IF('Each Gender - Gold'!L90+'Each Gender - Silver'!L90+'Each Gender - Bronze'!L90 &gt; 0, 'Each Gender - Gold'!L90*'Medal values'!$B$1+'Each Gender - Silver'!L90*'Medal values'!$B$2+'Each Gender - Bronze'!L90*'Medal values'!$B$3, "") + IF(AND(L$1 = K$1, K$2 = "Mixed"), 0.5*K90, 0) + IF(AND(L$1 = M$1, M$2 = "Mixed"), 0.5*M90, 0)</f>
        <v>0</v>
      </c>
      <c r="M90" s="5">
        <f>IF('Each Gender - Gold'!M90+'Each Gender - Silver'!M90+'Each Gender - Bronze'!M90 &gt; 0, 'Each Gender - Gold'!M90*'Medal values'!$B$1+'Each Gender - Silver'!M90*'Medal values'!$B$2+'Each Gender - Bronze'!M90*'Medal values'!$B$3, "") + IF(AND(M$1 = L$1, L$2 = "Mixed"), 0.5*L90, 0) + IF(AND(M$1 = N$1, N$2 = "Mixed"), 0.5*N90, 0)</f>
        <v>0</v>
      </c>
      <c r="N90" s="5">
        <f>IF('Each Gender - Gold'!N90+'Each Gender - Silver'!N90+'Each Gender - Bronze'!N90 &gt; 0, 'Each Gender - Gold'!N90*'Medal values'!$B$1+'Each Gender - Silver'!N90*'Medal values'!$B$2+'Each Gender - Bronze'!N90*'Medal values'!$B$3, "") + IF(AND(N$1 = M$1, M$2 = "Mixed"), 0.5*M90, 0) + IF(AND(N$1 = O$1, O$2 = "Mixed"), 0.5*O90, 0)</f>
        <v>0</v>
      </c>
      <c r="O90" s="5">
        <f>IF('Each Gender - Gold'!O90+'Each Gender - Silver'!O90+'Each Gender - Bronze'!O90 &gt; 0, 'Each Gender - Gold'!O90*'Medal values'!$B$1+'Each Gender - Silver'!O90*'Medal values'!$B$2+'Each Gender - Bronze'!O90*'Medal values'!$B$3, "") + IF(AND(O$1 = N$1, N$2 = "Mixed"), 0.5*N90, 0) + IF(AND(O$1 = P$1, P$2 = "Mixed"), 0.5*P90, 0)</f>
        <v>0</v>
      </c>
      <c r="P90" s="5">
        <f>IF('Each Gender - Gold'!P90+'Each Gender - Silver'!P90+'Each Gender - Bronze'!P90 &gt; 0, 'Each Gender - Gold'!P90*'Medal values'!$B$1+'Each Gender - Silver'!P90*'Medal values'!$B$2+'Each Gender - Bronze'!P90*'Medal values'!$B$3, "") + IF(AND(P$1 = O$1, O$2 = "Mixed"), 0.5*O90, 0) + IF(AND(P$1 = Q$1, Q$2 = "Mixed"), 0.5*Q90, 0)</f>
        <v>0</v>
      </c>
      <c r="Q90" s="5">
        <f>IF('Each Gender - Gold'!Q90+'Each Gender - Silver'!Q90+'Each Gender - Bronze'!Q90 &gt; 0, 'Each Gender - Gold'!Q90*'Medal values'!$B$1+'Each Gender - Silver'!Q90*'Medal values'!$B$2+'Each Gender - Bronze'!Q90*'Medal values'!$B$3, "") + IF(AND(Q$1 = P$1, P$2 = "Mixed"), 0.5*P90, 0) + IF(AND(Q$1 = R$1, R$2 = "Mixed"), 0.5*R90, 0)</f>
        <v>0</v>
      </c>
      <c r="R90" s="5">
        <f>IF('Each Gender - Gold'!R90+'Each Gender - Silver'!R90+'Each Gender - Bronze'!R90 &gt; 0, 'Each Gender - Gold'!R90*'Medal values'!$B$1+'Each Gender - Silver'!R90*'Medal values'!$B$2+'Each Gender - Bronze'!R90*'Medal values'!$B$3, "") + IF(AND(R$1 = Q$1, Q$2 = "Mixed"), 0.5*Q90, 0) + IF(AND(R$1 = S$1, S$2 = "Mixed"), 0.5*S90, 0)</f>
        <v>0</v>
      </c>
      <c r="S90" s="5">
        <f>IF('Each Gender - Gold'!S90+'Each Gender - Silver'!S90+'Each Gender - Bronze'!S90 &gt; 0, 'Each Gender - Gold'!S90*'Medal values'!$B$1+'Each Gender - Silver'!S90*'Medal values'!$B$2+'Each Gender - Bronze'!S90*'Medal values'!$B$3, "") + IF(AND(S$1 = R$1, R$2 = "Mixed"), 0.5*R90, 0) + IF(AND(S$1 = T$1, T$2 = "Mixed"), 0.5*T90, 0)</f>
        <v>0</v>
      </c>
      <c r="T90" s="5">
        <f>IF('Each Gender - Gold'!T90+'Each Gender - Silver'!T90+'Each Gender - Bronze'!T90 &gt; 0, 'Each Gender - Gold'!T90*'Medal values'!$B$1+'Each Gender - Silver'!T90*'Medal values'!$B$2+'Each Gender - Bronze'!T90*'Medal values'!$B$3, "") + IF(AND(T$1 = S$1, S$2 = "Mixed"), 0.5*S90, 0) + IF(AND(T$1 = U$1, U$2 = "Mixed"), 0.5*U90, 0)</f>
        <v>0</v>
      </c>
      <c r="U90" s="5">
        <f>IF('Each Gender - Gold'!U90+'Each Gender - Silver'!U90+'Each Gender - Bronze'!U90 &gt; 0, 'Each Gender - Gold'!U90*'Medal values'!$B$1+'Each Gender - Silver'!U90*'Medal values'!$B$2+'Each Gender - Bronze'!U90*'Medal values'!$B$3, "") + IF(AND(U$1 = T$1, T$2 = "Mixed"), 0.5*T90, 0) + IF(AND(U$1 = V$1, V$2 = "Mixed"), 0.5*V90, 0)</f>
        <v>0</v>
      </c>
      <c r="V90" s="5">
        <f>IF('Each Gender - Gold'!V90+'Each Gender - Silver'!V90+'Each Gender - Bronze'!V90 &gt; 0, 'Each Gender - Gold'!V90*'Medal values'!$B$1+'Each Gender - Silver'!V90*'Medal values'!$B$2+'Each Gender - Bronze'!V90*'Medal values'!$B$3, "") + IF(AND(V$1 = U$1, U$2 = "Mixed"), 0.5*U90, 0) + IF(AND(V$1 = W$1, W$2 = "Mixed"), 0.5*W90, 0)</f>
        <v>0</v>
      </c>
      <c r="W90" s="5">
        <f>IF('Each Gender - Gold'!W90+'Each Gender - Silver'!W90+'Each Gender - Bronze'!W90 &gt; 0, 'Each Gender - Gold'!W90*'Medal values'!$B$1+'Each Gender - Silver'!W90*'Medal values'!$B$2+'Each Gender - Bronze'!W90*'Medal values'!$B$3, "") + IF(AND(W$1 = V$1, V$2 = "Mixed"), 0.5*V90, 0) + IF(AND(W$1 = X$1, X$2 = "Mixed"), 0.5*X90, 0)</f>
        <v>0</v>
      </c>
      <c r="X90" s="5">
        <f>IF('Each Gender - Gold'!X90+'Each Gender - Silver'!X90+'Each Gender - Bronze'!X90 &gt; 0, 'Each Gender - Gold'!X90*'Medal values'!$B$1+'Each Gender - Silver'!X90*'Medal values'!$B$2+'Each Gender - Bronze'!X90*'Medal values'!$B$3, "") + IF(AND(X$1 = W$1, W$2 = "Mixed"), 0.5*W90, 0) + IF(AND(X$1 = Y$1, Y$2 = "Mixed"), 0.5*Y90, 0)</f>
        <v>0</v>
      </c>
      <c r="Y90" s="5">
        <f>IF('Each Gender - Gold'!Y90+'Each Gender - Silver'!Y90+'Each Gender - Bronze'!Y90 &gt; 0, 'Each Gender - Gold'!Y90*'Medal values'!$B$1+'Each Gender - Silver'!Y90*'Medal values'!$B$2+'Each Gender - Bronze'!Y90*'Medal values'!$B$3, "") + IF(AND(Y$1 = X$1, X$2 = "Mixed"), 0.5*X90, 0) + IF(AND(Y$1 = Z$1, Z$2 = "Mixed"), 0.5*Z90, 0)</f>
        <v>0</v>
      </c>
      <c r="Z90" s="5">
        <f>IF('Each Gender - Gold'!Z90+'Each Gender - Silver'!Z90+'Each Gender - Bronze'!Z90 &gt; 0, 'Each Gender - Gold'!Z90*'Medal values'!$B$1+'Each Gender - Silver'!Z90*'Medal values'!$B$2+'Each Gender - Bronze'!Z90*'Medal values'!$B$3, "") + IF(AND(Z$1 = Y$1, Y$2 = "Mixed"), 0.5*Y90, 0) + IF(AND(Z$1 = AA$1, AA$2 = "Mixed"), 0.5*AA90, 0)</f>
        <v>0</v>
      </c>
      <c r="AA90" s="5">
        <f>IF('Each Gender - Gold'!AA90+'Each Gender - Silver'!AA90+'Each Gender - Bronze'!AA90 &gt; 0, 'Each Gender - Gold'!AA90*'Medal values'!$B$1+'Each Gender - Silver'!AA90*'Medal values'!$B$2+'Each Gender - Bronze'!AA90*'Medal values'!$B$3, "") + IF(AND(AA$1 = Z$1, Z$2 = "Mixed"), 0.5*Z90, 0) + IF(AND(AA$1 = AB$1, AB$2 = "Mixed"), 0.5*AB90, 0)</f>
        <v>0</v>
      </c>
      <c r="AB90" s="5">
        <f>IF('Each Gender - Gold'!AB90+'Each Gender - Silver'!AB90+'Each Gender - Bronze'!AB90 &gt; 0, 'Each Gender - Gold'!AB90*'Medal values'!$B$1+'Each Gender - Silver'!AB90*'Medal values'!$B$2+'Each Gender - Bronze'!AB90*'Medal values'!$B$3, "") + IF(AND(AB$1 = AA$1, AA$2 = "Mixed"), 0.5*AA90, 0) + IF(AND(AB$1 = AC$1, AC$2 = "Mixed"), 0.5*AC90, 0)</f>
        <v>0</v>
      </c>
      <c r="AC90" s="5">
        <f>IF('Each Gender - Gold'!AC90+'Each Gender - Silver'!AC90+'Each Gender - Bronze'!AC90 &gt; 0, 'Each Gender - Gold'!AC90*'Medal values'!$B$1+'Each Gender - Silver'!AC90*'Medal values'!$B$2+'Each Gender - Bronze'!AC90*'Medal values'!$B$3, "") + IF(AND(AC$1 = AB$1, AB$2 = "Mixed"), 0.5*AB90, 0) + IF(AND(AC$1 = AD$1, AD$2 = "Mixed"), 0.5*AD90, 0)</f>
        <v>0</v>
      </c>
      <c r="AD90" s="5">
        <f>IF('Each Gender - Gold'!AD90+'Each Gender - Silver'!AD90+'Each Gender - Bronze'!AD90 &gt; 0, 'Each Gender - Gold'!AD90*'Medal values'!$B$1+'Each Gender - Silver'!AD90*'Medal values'!$B$2+'Each Gender - Bronze'!AD90*'Medal values'!$B$3, "") + IF(AND(AD$1 = AC$1, AC$2 = "Mixed"), 0.5*AC90, 0) + IF(AND(AD$1 = AE$1, AE$2 = "Mixed"), 0.5*AE90, 0)</f>
        <v>0</v>
      </c>
      <c r="AE90" s="5">
        <f>IF('Each Gender - Gold'!AE90+'Each Gender - Silver'!AE90+'Each Gender - Bronze'!AE90 &gt; 0, 'Each Gender - Gold'!AE90*'Medal values'!$B$1+'Each Gender - Silver'!AE90*'Medal values'!$B$2+'Each Gender - Bronze'!AE90*'Medal values'!$B$3, "") + IF(AND(AE$1 = AD$1, AD$2 = "Mixed"), 0.5*AD90, 0) + IF(AND(AE$1 = AF$1, AF$2 = "Mixed"), 0.5*AF90, 0)</f>
        <v>0</v>
      </c>
      <c r="AF90" s="5">
        <f>IF('Each Gender - Gold'!AF90+'Each Gender - Silver'!AF90+'Each Gender - Bronze'!AF90 &gt; 0, 'Each Gender - Gold'!AF90*'Medal values'!$B$1+'Each Gender - Silver'!AF90*'Medal values'!$B$2+'Each Gender - Bronze'!AF90*'Medal values'!$B$3, "") + IF(AND(AF$1 = AE$1, AE$2 = "Mixed"), 0.5*AE90, 0) + IF(AND(AF$1 = AG$1, AG$2 = "Mixed"), 0.5*AG90, 0)</f>
        <v>0</v>
      </c>
      <c r="AG90" s="5">
        <f>IF('Each Gender - Gold'!AG90+'Each Gender - Silver'!AG90+'Each Gender - Bronze'!AG90 &gt; 0, 'Each Gender - Gold'!AG90*'Medal values'!$B$1+'Each Gender - Silver'!AG90*'Medal values'!$B$2+'Each Gender - Bronze'!AG90*'Medal values'!$B$3, "") + IF(AND(AG$1 = AF$1, AF$2 = "Mixed"), 0.5*AF90, 0) + IF(AND(AG$1 = AH$1, AH$2 = "Mixed"), 0.5*AH90, 0)</f>
        <v>0</v>
      </c>
      <c r="AH90" s="5">
        <f>IF('Each Gender - Gold'!AH90+'Each Gender - Silver'!AH90+'Each Gender - Bronze'!AH90 &gt; 0, 'Each Gender - Gold'!AH90*'Medal values'!$B$1+'Each Gender - Silver'!AH90*'Medal values'!$B$2+'Each Gender - Bronze'!AH90*'Medal values'!$B$3, "") + IF(AND(AH$1 = AG$1, AG$2 = "Mixed"), 0.5*AG90, 0) + IF(AND(AH$1 = AI$1, AI$2 = "Mixed"), 0.5*AI90, 0)</f>
        <v>0</v>
      </c>
      <c r="AI90" s="5">
        <f>IF('Each Gender - Gold'!AI90+'Each Gender - Silver'!AI90+'Each Gender - Bronze'!AI90 &gt; 0, 'Each Gender - Gold'!AI90*'Medal values'!$B$1+'Each Gender - Silver'!AI90*'Medal values'!$B$2+'Each Gender - Bronze'!AI90*'Medal values'!$B$3, "") + IF(AND(AI$1 = AH$1, AH$2 = "Mixed"), 0.5*AH90, 0) + IF(AND(AI$1 = AJ$1, AJ$2 = "Mixed"), 0.5*AJ90, 0)</f>
        <v>0</v>
      </c>
      <c r="AJ90" s="5">
        <f>IF('Each Gender - Gold'!AJ90+'Each Gender - Silver'!AJ90+'Each Gender - Bronze'!AJ90 &gt; 0, 'Each Gender - Gold'!AJ90*'Medal values'!$B$1+'Each Gender - Silver'!AJ90*'Medal values'!$B$2+'Each Gender - Bronze'!AJ90*'Medal values'!$B$3, "") + IF(AND(AJ$1 = AI$1, AI$2 = "Mixed"), 0.5*AI90, 0) + IF(AND(AJ$1 = AK$1, AK$2 = "Mixed"), 0.5*AK90, 0)</f>
        <v>0</v>
      </c>
      <c r="AK90" s="5">
        <f>IF('Each Gender - Gold'!AK90+'Each Gender - Silver'!AK90+'Each Gender - Bronze'!AK90 &gt; 0, 'Each Gender - Gold'!AK90*'Medal values'!$B$1+'Each Gender - Silver'!AK90*'Medal values'!$B$2+'Each Gender - Bronze'!AK90*'Medal values'!$B$3, "") + IF(AND(AK$1 = AJ$1, AJ$2 = "Mixed"), 0.5*AJ90, 0) + IF(AND(AK$1 = AL$1, AL$2 = "Mixed"), 0.5*AL90, 0)</f>
        <v>0</v>
      </c>
      <c r="AL90" s="5">
        <f>IF('Each Gender - Gold'!AL90+'Each Gender - Silver'!AL90+'Each Gender - Bronze'!AL90 &gt; 0, 'Each Gender - Gold'!AL90*'Medal values'!$B$1+'Each Gender - Silver'!AL90*'Medal values'!$B$2+'Each Gender - Bronze'!AL90*'Medal values'!$B$3, "") + IF(AND(AL$1 = AK$1, AK$2 = "Mixed"), 0.5*AK90, 0) + IF(AND(AL$1 = AM$1, AM$2 = "Mixed"), 0.5*AM90, 0)</f>
        <v>0</v>
      </c>
      <c r="AM90" s="5">
        <f>IF('Each Gender - Gold'!AM90+'Each Gender - Silver'!AM90+'Each Gender - Bronze'!AM90 &gt; 0, 'Each Gender - Gold'!AM90*'Medal values'!$B$1+'Each Gender - Silver'!AM90*'Medal values'!$B$2+'Each Gender - Bronze'!AM90*'Medal values'!$B$3, "") + IF(AND(AM$1 = AL$1, AL$2 = "Mixed"), 0.5*AL90, 0) + IF(AND(AM$1 = AN$1, AN$2 = "Mixed"), 0.5*AN90, 0)</f>
        <v>0</v>
      </c>
      <c r="AN90" s="5">
        <f>IF('Each Gender - Gold'!AN90+'Each Gender - Silver'!AN90+'Each Gender - Bronze'!AN90 &gt; 0, 'Each Gender - Gold'!AN90*'Medal values'!$B$1+'Each Gender - Silver'!AN90*'Medal values'!$B$2+'Each Gender - Bronze'!AN90*'Medal values'!$B$3, "") + IF(AND(AN$1 = AM$1, AM$2 = "Mixed"), 0.5*AM90, 0) + IF(AND(AN$1 = AO$1, AO$2 = "Mixed"), 0.5*AO90, 0)</f>
        <v>0</v>
      </c>
      <c r="AO90" s="5">
        <f>IF('Each Gender - Gold'!AO90+'Each Gender - Silver'!AO90+'Each Gender - Bronze'!AO90 &gt; 0, 'Each Gender - Gold'!AO90*'Medal values'!$B$1+'Each Gender - Silver'!AO90*'Medal values'!$B$2+'Each Gender - Bronze'!AO90*'Medal values'!$B$3, "") + IF(AND(AO$1 = AN$1, AN$2 = "Mixed"), 0.5*AN90, 0) + IF(AND(AO$1 = AP$1, AP$2 = "Mixed"), 0.5*AP90, 0)</f>
        <v>0</v>
      </c>
      <c r="AP90" s="5">
        <f>IF('Each Gender - Gold'!AP90+'Each Gender - Silver'!AP90+'Each Gender - Bronze'!AP90 &gt; 0, 'Each Gender - Gold'!AP90*'Medal values'!$B$1+'Each Gender - Silver'!AP90*'Medal values'!$B$2+'Each Gender - Bronze'!AP90*'Medal values'!$B$3, "") + IF(AND(AP$1 = AO$1, AO$2 = "Mixed"), 0.5*AO90, 0) + IF(AND(AP$1 = AQ$1, AQ$2 = "Mixed"), 0.5*AQ90, 0)</f>
        <v>0</v>
      </c>
      <c r="AQ90" s="5">
        <f>IF('Each Gender - Gold'!AQ90+'Each Gender - Silver'!AQ90+'Each Gender - Bronze'!AQ90 &gt; 0, 'Each Gender - Gold'!AQ90*'Medal values'!$B$1+'Each Gender - Silver'!AQ90*'Medal values'!$B$2+'Each Gender - Bronze'!AQ90*'Medal values'!$B$3, "") + IF(AND(AQ$1 = AP$1, AP$2 = "Mixed"), 0.5*AP90, 0) + IF(AND(AQ$1 = AR$1, AR$2 = "Mixed"), 0.5*AR90, 0)</f>
        <v>0</v>
      </c>
      <c r="AR90" s="5">
        <f>IF('Each Gender - Gold'!AR90+'Each Gender - Silver'!AR90+'Each Gender - Bronze'!AR90 &gt; 0, 'Each Gender - Gold'!AR90*'Medal values'!$B$1+'Each Gender - Silver'!AR90*'Medal values'!$B$2+'Each Gender - Bronze'!AR90*'Medal values'!$B$3, "") + IF(AND(AR$1 = AQ$1, AQ$2 = "Mixed"), 0.5*AQ90, 0) + IF(AND(AR$1 = AS$1, AS$2 = "Mixed"), 0.5*AS90, 0)</f>
        <v>0</v>
      </c>
      <c r="AS90" s="5">
        <f>IF('Each Gender - Gold'!AS90+'Each Gender - Silver'!AS90+'Each Gender - Bronze'!AS90 &gt; 0, 'Each Gender - Gold'!AS90*'Medal values'!$B$1+'Each Gender - Silver'!AS90*'Medal values'!$B$2+'Each Gender - Bronze'!AS90*'Medal values'!$B$3, "") + IF(AND(AS$1 = AR$1, AR$2 = "Mixed"), 0.5*AR90, 0) + IF(AND(AS$1 = AT$1, AT$2 = "Mixed"), 0.5*AT90, 0)</f>
        <v>0</v>
      </c>
      <c r="AT90" s="5">
        <f>IF('Each Gender - Gold'!AT90+'Each Gender - Silver'!AT90+'Each Gender - Bronze'!AT90 &gt; 0, 'Each Gender - Gold'!AT90*'Medal values'!$B$1+'Each Gender - Silver'!AT90*'Medal values'!$B$2+'Each Gender - Bronze'!AT90*'Medal values'!$B$3, "") + IF(AND(AT$1 = AS$1, AS$2 = "Mixed"), 0.5*AS90, 0) + IF(AND(AT$1 = AU$1, AU$2 = "Mixed"), 0.5*AU90, 0)</f>
        <v>0</v>
      </c>
      <c r="AU90" s="5">
        <f>IF('Each Gender - Gold'!AU90+'Each Gender - Silver'!AU90+'Each Gender - Bronze'!AU90 &gt; 0, 'Each Gender - Gold'!AU90*'Medal values'!$B$1+'Each Gender - Silver'!AU90*'Medal values'!$B$2+'Each Gender - Bronze'!AU90*'Medal values'!$B$3, "") + IF(AND(AU$1 = AT$1, AT$2 = "Mixed"), 0.5*AT90, 0) + IF(AND(AU$1 = AV$1, AV$2 = "Mixed"), 0.5*AV90, 0)</f>
        <v>0</v>
      </c>
      <c r="AV90" s="5">
        <f>IF('Each Gender - Gold'!AV90+'Each Gender - Silver'!AV90+'Each Gender - Bronze'!AV90 &gt; 0, 'Each Gender - Gold'!AV90*'Medal values'!$B$1+'Each Gender - Silver'!AV90*'Medal values'!$B$2+'Each Gender - Bronze'!AV90*'Medal values'!$B$3, "") + IF(AND(AV$1 = AU$1, AU$2 = "Mixed"), 0.5*AU90, 0) + IF(AND(AV$1 = AW$1, AW$2 = "Mixed"), 0.5*AW90, 0)</f>
        <v>0</v>
      </c>
      <c r="AW90" s="5">
        <f>IF('Each Gender - Gold'!AW90+'Each Gender - Silver'!AW90+'Each Gender - Bronze'!AW90 &gt; 0, 'Each Gender - Gold'!AW90*'Medal values'!$B$1+'Each Gender - Silver'!AW90*'Medal values'!$B$2+'Each Gender - Bronze'!AW90*'Medal values'!$B$3, "") + IF(AND(AW$1 = AV$1, AV$2 = "Mixed"), 0.5*AV90, 0) + IF(AND(AW$1 = AX$1, AX$2 = "Mixed"), 0.5*AX90, 0)</f>
        <v>0</v>
      </c>
      <c r="AX90" s="5">
        <f>IF('Each Gender - Gold'!AX90+'Each Gender - Silver'!AX90+'Each Gender - Bronze'!AX90 &gt; 0, 'Each Gender - Gold'!AX90*'Medal values'!$B$1+'Each Gender - Silver'!AX90*'Medal values'!$B$2+'Each Gender - Bronze'!AX90*'Medal values'!$B$3, "") + IF(AND(AX$1 = AW$1, AW$2 = "Mixed"), 0.5*AW90, 0) + IF(AND(AX$1 = AY$1, AY$2 = "Mixed"), 0.5*AY90, 0)</f>
        <v>0</v>
      </c>
      <c r="AY90" s="5">
        <f>IF('Each Gender - Gold'!AY90+'Each Gender - Silver'!AY90+'Each Gender - Bronze'!AY90 &gt; 0, 'Each Gender - Gold'!AY90*'Medal values'!$B$1+'Each Gender - Silver'!AY90*'Medal values'!$B$2+'Each Gender - Bronze'!AY90*'Medal values'!$B$3, "") + IF(AND(AY$1 = AX$1, AX$2 = "Mixed"), 0.5*AX90, 0) + IF(AND(AY$1 = AZ$1, AZ$2 = "Mixed"), 0.5*AZ90, 0)</f>
        <v>0</v>
      </c>
      <c r="AZ90" s="5">
        <f>IF('Each Gender - Gold'!AZ90+'Each Gender - Silver'!AZ90+'Each Gender - Bronze'!AZ90 &gt; 0, 'Each Gender - Gold'!AZ90*'Medal values'!$B$1+'Each Gender - Silver'!AZ90*'Medal values'!$B$2+'Each Gender - Bronze'!AZ90*'Medal values'!$B$3, "") + IF(AND(AZ$1 = AY$1, AY$2 = "Mixed"), 0.5*AY90, 0) + IF(AND(AZ$1 = BA$1, BA$2 = "Mixed"), 0.5*BA90, 0)</f>
        <v>0</v>
      </c>
      <c r="BA90" s="5">
        <f>IF('Each Gender - Gold'!BA90+'Each Gender - Silver'!BA90+'Each Gender - Bronze'!BA90 &gt; 0, 'Each Gender - Gold'!BA90*'Medal values'!$B$1+'Each Gender - Silver'!BA90*'Medal values'!$B$2+'Each Gender - Bronze'!BA90*'Medal values'!$B$3, "") + IF(AND(BA$1 = AZ$1, AZ$2 = "Mixed"), 0.5*AZ90, 0) + IF(AND(BA$1 = BB$1, BB$2 = "Mixed"), 0.5*BB90, 0)</f>
        <v>0</v>
      </c>
      <c r="BB90" s="5">
        <f>IF('Each Gender - Gold'!BB90+'Each Gender - Silver'!BB90+'Each Gender - Bronze'!BB90 &gt; 0, 'Each Gender - Gold'!BB90*'Medal values'!$B$1+'Each Gender - Silver'!BB90*'Medal values'!$B$2+'Each Gender - Bronze'!BB90*'Medal values'!$B$3, "") + IF(AND(BB$1 = BA$1, BA$2 = "Mixed"), 0.5*BA90, 0) + IF(AND(BB$1 = BC$1, BC$2 = "Mixed"), 0.5*BC90, 0)</f>
        <v>0</v>
      </c>
      <c r="BC90" s="5">
        <f>IF('Each Gender - Gold'!BC90+'Each Gender - Silver'!BC90+'Each Gender - Bronze'!BC90 &gt; 0, 'Each Gender - Gold'!BC90*'Medal values'!$B$1+'Each Gender - Silver'!BC90*'Medal values'!$B$2+'Each Gender - Bronze'!BC90*'Medal values'!$B$3, "") + IF(AND(BC$1 = BB$1, BB$2 = "Mixed"), 0.5*BB90, 0) + IF(AND(BC$1 = BD$1, BD$2 = "Mixed"), 0.5*BD90, 0)</f>
        <v>0</v>
      </c>
      <c r="BD90" s="5">
        <f>IF('Each Gender - Gold'!BD90+'Each Gender - Silver'!BD90+'Each Gender - Bronze'!BD90 &gt; 0, 'Each Gender - Gold'!BD90*'Medal values'!$B$1+'Each Gender - Silver'!BD90*'Medal values'!$B$2+'Each Gender - Bronze'!BD90*'Medal values'!$B$3, "") + IF(AND(BD$1 = BC$1, BC$2 = "Mixed"), 0.5*BC90, 0) + IF(AND(BD$1 = BE$1, BE$2 = "Mixed"), 0.5*BE90, 0)</f>
        <v>0</v>
      </c>
      <c r="BE90" s="5">
        <f>IF('Each Gender - Gold'!BE90+'Each Gender - Silver'!BE90+'Each Gender - Bronze'!BE90 &gt; 0, 'Each Gender - Gold'!BE90*'Medal values'!$B$1+'Each Gender - Silver'!BE90*'Medal values'!$B$2+'Each Gender - Bronze'!BE90*'Medal values'!$B$3, "") + IF(AND(BE$1 = BD$1, BD$2 = "Mixed"), 0.5*BD90, 0) + IF(AND(BE$1 = BF$1, BF$2 = "Mixed"), 0.5*BF90, 0)</f>
        <v>0</v>
      </c>
      <c r="BF90" s="5">
        <f>IF('Each Gender - Gold'!BF90+'Each Gender - Silver'!BF90+'Each Gender - Bronze'!BF90 &gt; 0, 'Each Gender - Gold'!BF90*'Medal values'!$B$1+'Each Gender - Silver'!BF90*'Medal values'!$B$2+'Each Gender - Bronze'!BF90*'Medal values'!$B$3, "") + IF(AND(BF$1 = BE$1, BE$2 = "Mixed"), 0.5*BE90, 0) + IF(AND(BF$1 = BG$1, BG$2 = "Mixed"), 0.5*BG90, 0)</f>
        <v>0</v>
      </c>
      <c r="BG90" s="5">
        <f>IF('Each Gender - Gold'!BG90+'Each Gender - Silver'!BG90+'Each Gender - Bronze'!BG90 &gt; 0, 'Each Gender - Gold'!BG90*'Medal values'!$B$1+'Each Gender - Silver'!BG90*'Medal values'!$B$2+'Each Gender - Bronze'!BG90*'Medal values'!$B$3, "") + IF(AND(BG$1 = BF$1, BF$2 = "Mixed"), 0.5*BF90, 0) + IF(AND(BG$1 = BH$1, BH$2 = "Mixed"), 0.5*BH90, 0)</f>
        <v>0</v>
      </c>
      <c r="BH90" s="5">
        <f>IF('Each Gender - Gold'!BH90+'Each Gender - Silver'!BH90+'Each Gender - Bronze'!BH90 &gt; 0, 'Each Gender - Gold'!BH90*'Medal values'!$B$1+'Each Gender - Silver'!BH90*'Medal values'!$B$2+'Each Gender - Bronze'!BH90*'Medal values'!$B$3, "") + IF(AND(BH$1 = BG$1, BG$2 = "Mixed"), 0.5*BG90, 0) + IF(AND(BH$1 = BI$1, BI$2 = "Mixed"), 0.5*BI90, 0)</f>
        <v>0</v>
      </c>
      <c r="BI90" s="5">
        <f>IF('Each Gender - Gold'!BI90+'Each Gender - Silver'!BI90+'Each Gender - Bronze'!BI90 &gt; 0, 'Each Gender - Gold'!BI90*'Medal values'!$B$1+'Each Gender - Silver'!BI90*'Medal values'!$B$2+'Each Gender - Bronze'!BI90*'Medal values'!$B$3, "") + IF(AND(BI$1 = BH$1, BH$2 = "Mixed"), 0.5*BH90, 0) + IF(AND(BI$1 = BJ$1, BJ$2 = "Mixed"), 0.5*BJ90, 0)</f>
        <v>0</v>
      </c>
      <c r="BJ90" s="5">
        <f>IF('Each Gender - Gold'!BJ90+'Each Gender - Silver'!BJ90+'Each Gender - Bronze'!BJ90 &gt; 0, 'Each Gender - Gold'!BJ90*'Medal values'!$B$1+'Each Gender - Silver'!BJ90*'Medal values'!$B$2+'Each Gender - Bronze'!BJ90*'Medal values'!$B$3, "") + IF(AND(BJ$1 = BI$1, BI$2 = "Mixed"), 0.5*BI90, 0) + IF(AND(BJ$1 = BK$1, BK$2 = "Mixed"), 0.5*BK90, 0)</f>
        <v>0</v>
      </c>
      <c r="BK90" s="5">
        <f>IF('Each Gender - Gold'!BK90+'Each Gender - Silver'!BK90+'Each Gender - Bronze'!BK90 &gt; 0, 'Each Gender - Gold'!BK90*'Medal values'!$B$1+'Each Gender - Silver'!BK90*'Medal values'!$B$2+'Each Gender - Bronze'!BK90*'Medal values'!$B$3, "") + IF(AND(BK$1 = BJ$1, BJ$2 = "Mixed"), 0.5*BJ90, 0) + IF(AND(BK$1 = BL$1, BL$2 = "Mixed"), 0.5*BL90, 0)</f>
        <v>0</v>
      </c>
      <c r="BL90" s="5">
        <f>IF('Each Gender - Gold'!BL90+'Each Gender - Silver'!BL90+'Each Gender - Bronze'!BL90 &gt; 0, 'Each Gender - Gold'!BL90*'Medal values'!$B$1+'Each Gender - Silver'!BL90*'Medal values'!$B$2+'Each Gender - Bronze'!BL90*'Medal values'!$B$3, "") + IF(AND(BL$1 = BK$1, BK$2 = "Mixed"), 0.5*BK90, 0) + IF(AND(BL$1 = BM$1, BM$2 = "Mixed"), 0.5*BM90, 0)</f>
        <v>0</v>
      </c>
      <c r="BM90" s="5">
        <f>IF('Each Gender - Gold'!BM90+'Each Gender - Silver'!BM90+'Each Gender - Bronze'!BM90 &gt; 0, 'Each Gender - Gold'!BM90*'Medal values'!$B$1+'Each Gender - Silver'!BM90*'Medal values'!$B$2+'Each Gender - Bronze'!BM90*'Medal values'!$B$3, "") + IF(AND(BM$1 = BL$1, BL$2 = "Mixed"), 0.5*BL90, 0) + IF(AND(BM$1 = BN$1, BN$2 = "Mixed"), 0.5*BN90, 0)</f>
        <v>0</v>
      </c>
      <c r="BN90" s="5">
        <f>IF('Each Gender - Gold'!BN90+'Each Gender - Silver'!BN90+'Each Gender - Bronze'!BN90 &gt; 0, 'Each Gender - Gold'!BN90*'Medal values'!$B$1+'Each Gender - Silver'!BN90*'Medal values'!$B$2+'Each Gender - Bronze'!BN90*'Medal values'!$B$3, "") + IF(AND(BN$1 = BM$1, BM$2 = "Mixed"), 0.5*BM90, 0) + IF(AND(BN$1 = BO$1, BO$2 = "Mixed"), 0.5*BO90, 0)</f>
        <v>0</v>
      </c>
      <c r="BO90" s="5">
        <f>IF('Each Gender - Gold'!BO90+'Each Gender - Silver'!BO90+'Each Gender - Bronze'!BO90 &gt; 0, 'Each Gender - Gold'!BO90*'Medal values'!$B$1+'Each Gender - Silver'!BO90*'Medal values'!$B$2+'Each Gender - Bronze'!BO90*'Medal values'!$B$3, "") + IF(AND(BO$1 = BN$1, BN$2 = "Mixed"), 0.5*BN90, 0) + IF(AND(BO$1 = BP$1, BP$2 = "Mixed"), 0.5*BP90, 0)</f>
        <v>0</v>
      </c>
      <c r="BP90" s="5">
        <f>IF('Each Gender - Gold'!BP90+'Each Gender - Silver'!BP90+'Each Gender - Bronze'!BP90 &gt; 0, 'Each Gender - Gold'!BP90*'Medal values'!$B$1+'Each Gender - Silver'!BP90*'Medal values'!$B$2+'Each Gender - Bronze'!BP90*'Medal values'!$B$3, "") + IF(AND(BP$1 = BO$1, BO$2 = "Mixed"), 0.5*BO90, 0) + IF(AND(BP$1 = BQ$1, BQ$2 = "Mixed"), 0.5*BQ90, 0)</f>
        <v>0</v>
      </c>
      <c r="BQ90" s="5">
        <f>IF('Each Gender - Gold'!BQ90+'Each Gender - Silver'!BQ90+'Each Gender - Bronze'!BQ90 &gt; 0, 'Each Gender - Gold'!BQ90*'Medal values'!$B$1+'Each Gender - Silver'!BQ90*'Medal values'!$B$2+'Each Gender - Bronze'!BQ90*'Medal values'!$B$3, "") + IF(AND(BQ$1 = BP$1, BP$2 = "Mixed"), 0.5*BP90, 0) + IF(AND(BQ$1 = BR$1, BR$2 = "Mixed"), 0.5*BR90, 0)</f>
        <v>0</v>
      </c>
      <c r="BR90" s="5">
        <f>IF('Each Gender - Gold'!BR90+'Each Gender - Silver'!BR90+'Each Gender - Bronze'!BR90 &gt; 0, 'Each Gender - Gold'!BR90*'Medal values'!$B$1+'Each Gender - Silver'!BR90*'Medal values'!$B$2+'Each Gender - Bronze'!BR90*'Medal values'!$B$3, "") + IF(AND(BR$1 = BQ$1, BQ$2 = "Mixed"), 0.5*BQ90, 0) + IF(AND(BR$1 = BS$1, BS$2 = "Mixed"), 0.5*BS90, 0)</f>
        <v>0</v>
      </c>
      <c r="BS90" s="5">
        <f>IF('Each Gender - Gold'!BS90+'Each Gender - Silver'!BS90+'Each Gender - Bronze'!BS90 &gt; 0, 'Each Gender - Gold'!BS90*'Medal values'!$B$1+'Each Gender - Silver'!BS90*'Medal values'!$B$2+'Each Gender - Bronze'!BS90*'Medal values'!$B$3, "") + IF(AND(BS$1 = BR$1, BR$2 = "Mixed"), 0.5*BR90, 0) + IF(AND(BS$1 = BT$1, BT$2 = "Mixed"), 0.5*BT90, 0)</f>
        <v>0</v>
      </c>
      <c r="BT90" s="5">
        <f>IF('Each Gender - Gold'!BT90+'Each Gender - Silver'!BT90+'Each Gender - Bronze'!BT90 &gt; 0, 'Each Gender - Gold'!BT90*'Medal values'!$B$1+'Each Gender - Silver'!BT90*'Medal values'!$B$2+'Each Gender - Bronze'!BT90*'Medal values'!$B$3, "") + IF(AND(BT$1 = BS$1, BS$2 = "Mixed"), 0.5*BS90, 0) + IF(AND(BT$1 = BU$1, BU$2 = "Mixed"), 0.5*BU90, 0)</f>
        <v>0</v>
      </c>
      <c r="BU90" s="5">
        <f>IF('Each Gender - Gold'!BU90+'Each Gender - Silver'!BU90+'Each Gender - Bronze'!BU90 &gt; 0, 'Each Gender - Gold'!BU90*'Medal values'!$B$1+'Each Gender - Silver'!BU90*'Medal values'!$B$2+'Each Gender - Bronze'!BU90*'Medal values'!$B$3, "") + IF(AND(BU$1 = BT$1, BT$2 = "Mixed"), 0.5*BT90, 0) + IF(AND(BU$1 = BV$1, BV$2 = "Mixed"), 0.5*BV90, 0)</f>
        <v>0</v>
      </c>
      <c r="BV90" s="5">
        <f>IF('Each Gender - Gold'!BV90+'Each Gender - Silver'!BV90+'Each Gender - Bronze'!BV90 &gt; 0, 'Each Gender - Gold'!BV90*'Medal values'!$B$1+'Each Gender - Silver'!BV90*'Medal values'!$B$2+'Each Gender - Bronze'!BV90*'Medal values'!$B$3, "") + IF(AND(BV$1 = BU$1, BU$2 = "Mixed"), 0.5*BU90, 0) + IF(AND(BV$1 = BW$1, BW$2 = "Mixed"), 0.5*BW90, 0)</f>
        <v>0</v>
      </c>
      <c r="BW90" s="5">
        <f>IF('Each Gender - Gold'!BW90+'Each Gender - Silver'!BW90+'Each Gender - Bronze'!BW90 &gt; 0, 'Each Gender - Gold'!BW90*'Medal values'!$B$1+'Each Gender - Silver'!BW90*'Medal values'!$B$2+'Each Gender - Bronze'!BW90*'Medal values'!$B$3, "") + IF(AND(BW$1 = BV$1, BV$2 = "Mixed"), 0.5*BV90, 0) + IF(AND(BW$1 = BX$1, BX$2 = "Mixed"), 0.5*BX90, 0)</f>
        <v>0</v>
      </c>
      <c r="BX90" s="5">
        <f>IF('Each Gender - Gold'!BX90+'Each Gender - Silver'!BX90+'Each Gender - Bronze'!BX90 &gt; 0, 'Each Gender - Gold'!BX90*'Medal values'!$B$1+'Each Gender - Silver'!BX90*'Medal values'!$B$2+'Each Gender - Bronze'!BX90*'Medal values'!$B$3, "") + IF(AND(BX$1 = BW$1, BW$2 = "Mixed"), 0.5*BW90, 0) + IF(AND(BX$1 = BY$1, BY$2 = "Mixed"), 0.5*BY90, 0)</f>
        <v>0</v>
      </c>
      <c r="BY90" s="5">
        <f>IF('Each Gender - Gold'!BY90+'Each Gender - Silver'!BY90+'Each Gender - Bronze'!BY90 &gt; 0, 'Each Gender - Gold'!BY90*'Medal values'!$B$1+'Each Gender - Silver'!BY90*'Medal values'!$B$2+'Each Gender - Bronze'!BY90*'Medal values'!$B$3, "") + IF(AND(BY$1 = BX$1, BX$2 = "Mixed"), 0.5*BX90, 0) + IF(AND(BY$1 = BZ$1, BZ$2 = "Mixed"), 0.5*BZ90, 0)</f>
        <v>3.001</v>
      </c>
      <c r="BZ90" s="5">
        <f>IF('Each Gender - Gold'!BZ90+'Each Gender - Silver'!BZ90+'Each Gender - Bronze'!BZ90 &gt; 0, 'Each Gender - Gold'!BZ90*'Medal values'!$B$1+'Each Gender - Silver'!BZ90*'Medal values'!$B$2+'Each Gender - Bronze'!BZ90*'Medal values'!$B$3, "") + IF(AND(BZ$1 = BY$1, BY$2 = "Mixed"), 0.5*BY90, 0) + IF(AND(BZ$1 = CA$1, CA$2 = "Mixed"), 0.5*CA90, 0)</f>
        <v>0</v>
      </c>
      <c r="CA90" s="5">
        <f>IF('Each Gender - Gold'!CA90+'Each Gender - Silver'!CA90+'Each Gender - Bronze'!CA90 &gt; 0, 'Each Gender - Gold'!CA90*'Medal values'!$B$1+'Each Gender - Silver'!CA90*'Medal values'!$B$2+'Each Gender - Bronze'!CA90*'Medal values'!$B$3, "") + IF(AND(CA$1 = BZ$1, BZ$2 = "Mixed"), 0.5*BZ90, 0) + IF(AND(CA$1 = CB$1, CB$2 = "Mixed"), 0.5*CB90, 0)</f>
        <v>0</v>
      </c>
      <c r="CB90" s="5">
        <f>IF('Each Gender - Gold'!CB90+'Each Gender - Silver'!CB90+'Each Gender - Bronze'!CB90 &gt; 0, 'Each Gender - Gold'!CB90*'Medal values'!$B$1+'Each Gender - Silver'!CB90*'Medal values'!$B$2+'Each Gender - Bronze'!CB90*'Medal values'!$B$3, "") + IF(AND(CB$1 = CA$1, CA$2 = "Mixed"), 0.5*CA90, 0) + IF(AND(CB$1 = CC$1, CC$2 = "Mixed"), 0.5*CC90, 0)</f>
        <v>0</v>
      </c>
      <c r="CC90" s="5">
        <f>IF('Each Gender - Gold'!CC90+'Each Gender - Silver'!CC90+'Each Gender - Bronze'!CC90 &gt; 0, 'Each Gender - Gold'!CC90*'Medal values'!$B$1+'Each Gender - Silver'!CC90*'Medal values'!$B$2+'Each Gender - Bronze'!CC90*'Medal values'!$B$3, "") + IF(AND(CC$1 = CB$1, CB$2 = "Mixed"), 0.5*CB90, 0) + IF(AND(CC$1 = CD$1, CD$2 = "Mixed"), 0.5*CD90, 0)</f>
        <v>0</v>
      </c>
      <c r="CD90" s="5">
        <f>IF('Each Gender - Gold'!CD90+'Each Gender - Silver'!CD90+'Each Gender - Bronze'!CD90 &gt; 0, 'Each Gender - Gold'!CD90*'Medal values'!$B$1+'Each Gender - Silver'!CD90*'Medal values'!$B$2+'Each Gender - Bronze'!CD90*'Medal values'!$B$3, "") + IF(AND(CD$1 = CC$1, CC$2 = "Mixed"), 0.5*CC90, 0) + IF(AND(CD$1 = CE$1, CE$2 = "Mixed"), 0.5*CE90, 0)</f>
        <v>0</v>
      </c>
      <c r="CE90" s="5">
        <f>IF('Each Gender - Gold'!CE90+'Each Gender - Silver'!CE90+'Each Gender - Bronze'!CE90 &gt; 0, 'Each Gender - Gold'!CE90*'Medal values'!$B$1+'Each Gender - Silver'!CE90*'Medal values'!$B$2+'Each Gender - Bronze'!CE90*'Medal values'!$B$3, "") + IF(AND(CE$1 = CD$1, CD$2 = "Mixed"), 0.5*CD90, 0) + IF(AND(CE$1 = CF$1, CF$2 = "Mixed"), 0.5*CF90, 0)</f>
        <v>2.000001</v>
      </c>
      <c r="CF90" s="5">
        <f>IF('Each Gender - Gold'!CF90+'Each Gender - Silver'!CF90+'Each Gender - Bronze'!CF90 &gt; 0, 'Each Gender - Gold'!CF90*'Medal values'!$B$1+'Each Gender - Silver'!CF90*'Medal values'!$B$2+'Each Gender - Bronze'!CF90*'Medal values'!$B$3, "") + IF(AND(CF$1 = CE$1, CE$2 = "Mixed"), 0.5*CE90, 0) + IF(AND(CF$1 = CG$1, CG$2 = "Mixed"), 0.5*CG90, 0)</f>
        <v>0</v>
      </c>
      <c r="CG90" s="5">
        <f>IF('Each Gender - Gold'!CG90+'Each Gender - Silver'!CG90+'Each Gender - Bronze'!CG90 &gt; 0, 'Each Gender - Gold'!CG90*'Medal values'!$B$1+'Each Gender - Silver'!CG90*'Medal values'!$B$2+'Each Gender - Bronze'!CG90*'Medal values'!$B$3, "") + IF(AND(CG$1 = CF$1, CF$2 = "Mixed"), 0.5*CF90, 0) + IF(AND(CG$1 = CH$1, CH$2 = "Mixed"), 0.5*CH90, 0)</f>
        <v>0</v>
      </c>
      <c r="CH90" s="5">
        <f>IF('Each Gender - Gold'!CH90+'Each Gender - Silver'!CH90+'Each Gender - Bronze'!CH90 &gt; 0, 'Each Gender - Gold'!CH90*'Medal values'!$B$1+'Each Gender - Silver'!CH90*'Medal values'!$B$2+'Each Gender - Bronze'!CH90*'Medal values'!$B$3, "") + IF(AND(CH$1 = CG$1, CG$2 = "Mixed"), 0.5*CG90, 0) + IF(AND(CH$1 = CI$1, CI$2 = "Mixed"), 0.5*CI90, 0)</f>
        <v>0</v>
      </c>
      <c r="CI90" s="5">
        <f>IF('Each Gender - Gold'!CI90+'Each Gender - Silver'!CI90+'Each Gender - Bronze'!CI90 &gt; 0, 'Each Gender - Gold'!CI90*'Medal values'!$B$1+'Each Gender - Silver'!CI90*'Medal values'!$B$2+'Each Gender - Bronze'!CI90*'Medal values'!$B$3, "") + IF(AND(CI$1 = CH$1, CH$2 = "Mixed"), 0.5*CH90, 0) + IF(AND(CI$1 = CJ$1, CJ$2 = "Mixed"), 0.5*CJ90, 0)</f>
        <v>0</v>
      </c>
      <c r="CJ90" s="5">
        <f>IF('Each Gender - Gold'!CJ90+'Each Gender - Silver'!CJ90+'Each Gender - Bronze'!CJ90 &gt; 0, 'Each Gender - Gold'!CJ90*'Medal values'!$B$1+'Each Gender - Silver'!CJ90*'Medal values'!$B$2+'Each Gender - Bronze'!CJ90*'Medal values'!$B$3, "") + IF(AND(CJ$1 = CI$1, CI$2 = "Mixed"), 0.5*CI90, 0) + IF(AND(CJ$1 = CK$1, CK$2 = "Mixed"), 0.5*CK90, 0)</f>
        <v>0</v>
      </c>
      <c r="CK90" s="5">
        <f>IF('Each Gender - Gold'!CK90+'Each Gender - Silver'!CK90+'Each Gender - Bronze'!CK90 &gt; 0, 'Each Gender - Gold'!CK90*'Medal values'!$B$1+'Each Gender - Silver'!CK90*'Medal values'!$B$2+'Each Gender - Bronze'!CK90*'Medal values'!$B$3, "") + IF(AND(CK$1 = CJ$1, CJ$2 = "Mixed"), 0.5*CJ90, 0) + IF(AND(CK$1 = CL$1, CL$2 = "Mixed"), 0.5*CL90, 0)</f>
        <v>0</v>
      </c>
      <c r="CL90" s="5">
        <f>IF('Each Gender - Gold'!CL90+'Each Gender - Silver'!CL90+'Each Gender - Bronze'!CL90 &gt; 0, 'Each Gender - Gold'!CL90*'Medal values'!$B$1+'Each Gender - Silver'!CL90*'Medal values'!$B$2+'Each Gender - Bronze'!CL90*'Medal values'!$B$3, "") + IF(AND(CL$1 = CK$1, CK$2 = "Mixed"), 0.5*CK90, 0) + IF(AND(CL$1 = CM$1, CM$2 = "Mixed"), 0.5*CM90, 0)</f>
        <v>0</v>
      </c>
      <c r="CM90" s="5">
        <f>IF('Each Gender - Gold'!CM90+'Each Gender - Silver'!CM90+'Each Gender - Bronze'!CM90 &gt; 0, 'Each Gender - Gold'!CM90*'Medal values'!$B$1+'Each Gender - Silver'!CM90*'Medal values'!$B$2+'Each Gender - Bronze'!CM90*'Medal values'!$B$3, "") + IF(AND(CM$1 = CL$1, CL$2 = "Mixed"), 0.5*CL90, 0) + IF(AND(CM$1 = CN$1, CN$2 = "Mixed"), 0.5*CN90, 0)</f>
        <v>0</v>
      </c>
      <c r="CN90" s="5">
        <f>IF('Each Gender - Gold'!CN90+'Each Gender - Silver'!CN90+'Each Gender - Bronze'!CN90 &gt; 0, 'Each Gender - Gold'!CN90*'Medal values'!$B$1+'Each Gender - Silver'!CN90*'Medal values'!$B$2+'Each Gender - Bronze'!CN90*'Medal values'!$B$3, "") + IF(AND(CN$1 = CM$1, CM$2 = "Mixed"), 0.5*CM90, 0) + IF(AND(CN$1 = CO$1, CO$2 = "Mixed"), 0.5*CO90, 0)</f>
        <v>0</v>
      </c>
      <c r="CO90" s="5">
        <f>IF('Each Gender - Gold'!CO90+'Each Gender - Silver'!CO90+'Each Gender - Bronze'!CO90 &gt; 0, 'Each Gender - Gold'!CO90*'Medal values'!$B$1+'Each Gender - Silver'!CO90*'Medal values'!$B$2+'Each Gender - Bronze'!CO90*'Medal values'!$B$3, "") + IF(AND(CO$1 = CN$1, CN$2 = "Mixed"), 0.5*CN90, 0) + IF(AND(CO$1 = CP$1, CP$2 = "Mixed"), 0.5*CP90, 0)</f>
        <v>0</v>
      </c>
      <c r="CP90" s="5">
        <f>IF('Each Gender - Gold'!CP90+'Each Gender - Silver'!CP90+'Each Gender - Bronze'!CP90 &gt; 0, 'Each Gender - Gold'!CP90*'Medal values'!$B$1+'Each Gender - Silver'!CP90*'Medal values'!$B$2+'Each Gender - Bronze'!CP90*'Medal values'!$B$3, "") + IF(AND(CP$1 = CO$1, CO$2 = "Mixed"), 0.5*CO90, 0) + IF(AND(CP$1 = CQ$1, CQ$2 = "Mixed"), 0.5*CQ90, 0)</f>
        <v>0</v>
      </c>
      <c r="CQ90" s="5">
        <f>IF('Each Gender - Gold'!CQ90+'Each Gender - Silver'!CQ90+'Each Gender - Bronze'!CQ90 &gt; 0, 'Each Gender - Gold'!CQ90*'Medal values'!$B$1+'Each Gender - Silver'!CQ90*'Medal values'!$B$2+'Each Gender - Bronze'!CQ90*'Medal values'!$B$3, "") + IF(AND(CQ$1 = CP$1, CP$2 = "Mixed"), 0.5*CP90, 0) + IF(AND(CQ$1 = CR$1, CR$2 = "Mixed"), 0.5*CR90, 0)</f>
        <v>0</v>
      </c>
      <c r="CR90" s="5">
        <f>IF('Each Gender - Gold'!CR90+'Each Gender - Silver'!CR90+'Each Gender - Bronze'!CR90 &gt; 0, 'Each Gender - Gold'!CR90*'Medal values'!$B$1+'Each Gender - Silver'!CR90*'Medal values'!$B$2+'Each Gender - Bronze'!CR90*'Medal values'!$B$3, "") + IF(AND(CR$1 = CQ$1, CQ$2 = "Mixed"), 0.5*CQ90, 0) + IF(AND(CR$1 = CS$1, CS$2 = "Mixed"), 0.5*CS90, 0)</f>
        <v>0</v>
      </c>
      <c r="CS90" s="5">
        <f>IF('Each Gender - Gold'!CS90+'Each Gender - Silver'!CS90+'Each Gender - Bronze'!CS90 &gt; 0, 'Each Gender - Gold'!CS90*'Medal values'!$B$1+'Each Gender - Silver'!CS90*'Medal values'!$B$2+'Each Gender - Bronze'!CS90*'Medal values'!$B$3, "") + IF(AND(CS$1 = CR$1, CR$2 = "Mixed"), 0.5*CR90, 0) + IF(AND(CS$1 = CT$1, CT$2 = "Mixed"), 0.5*CT90, 0)</f>
        <v>0</v>
      </c>
      <c r="CT90" s="5">
        <f>IF('Each Gender - Gold'!CT90+'Each Gender - Silver'!CT90+'Each Gender - Bronze'!CT90 &gt; 0, 'Each Gender - Gold'!CT90*'Medal values'!$B$1+'Each Gender - Silver'!CT90*'Medal values'!$B$2+'Each Gender - Bronze'!CT90*'Medal values'!$B$3, "") + IF(AND(CT$1 = CS$1, CS$2 = "Mixed"), 0.5*CS90, 0) + IF(AND(CT$1 = CU$1, CU$2 = "Mixed"), 0.5*CU90, 0)</f>
        <v>0</v>
      </c>
      <c r="CU90" s="5">
        <f>IF('Each Gender - Gold'!CU90+'Each Gender - Silver'!CU90+'Each Gender - Bronze'!CU90 &gt; 0, 'Each Gender - Gold'!CU90*'Medal values'!$B$1+'Each Gender - Silver'!CU90*'Medal values'!$B$2+'Each Gender - Bronze'!CU90*'Medal values'!$B$3, "") + IF(AND(CU$1 = CT$1, CT$2 = "Mixed"), 0.5*CT90, 0) + IF(AND(CU$1 = CV$1, CV$2 = "Mixed"), 0.5*CV90, 0)</f>
        <v>0</v>
      </c>
      <c r="CV90" s="5">
        <f>IF('Each Gender - Gold'!CV90+'Each Gender - Silver'!CV90+'Each Gender - Bronze'!CV90 &gt; 0, 'Each Gender - Gold'!CV90*'Medal values'!$B$1+'Each Gender - Silver'!CV90*'Medal values'!$B$2+'Each Gender - Bronze'!CV90*'Medal values'!$B$3, "") + IF(AND(CV$1 = CU$1, CU$2 = "Mixed"), 0.5*CU90, 0) + IF(AND(CV$1 = CW$1, CW$2 = "Mixed"), 0.5*CW90, 0)</f>
        <v>0</v>
      </c>
      <c r="CW90" s="5">
        <f t="shared" ref="CW90:CX90" si="88">SUMIF($B$2:$CV$2,CW$2, $B90:$CV90)</f>
        <v>5.001001</v>
      </c>
      <c r="CX90" s="5">
        <f t="shared" si="88"/>
        <v>0</v>
      </c>
    </row>
    <row r="91">
      <c r="A91" s="5" t="str">
        <f>Countries!A89</f>
        <v>TUR</v>
      </c>
      <c r="B91" s="5">
        <f>IF('Each Gender - Gold'!B91+'Each Gender - Silver'!B91+'Each Gender - Bronze'!B91 &gt; 0, 'Each Gender - Gold'!B91*'Medal values'!$B$1+'Each Gender - Silver'!B91*'Medal values'!$B$2+'Each Gender - Bronze'!B91*'Medal values'!$B$3, "") + IF(AND(B$1 = A$1, A$2 = "Mixed"), 0.5*A91, 0) + IF(AND(B$1 = C$1, C$2 = "Mixed"), 0.5*C91, 0)</f>
        <v>0</v>
      </c>
      <c r="C91" s="5">
        <f>IF('Each Gender - Gold'!C91+'Each Gender - Silver'!C91+'Each Gender - Bronze'!C91 &gt; 0, 'Each Gender - Gold'!C91*'Medal values'!$B$1+'Each Gender - Silver'!C91*'Medal values'!$B$2+'Each Gender - Bronze'!C91*'Medal values'!$B$3, "") + IF(AND(C$1 = B$1, B$2 = "Mixed"), 0.5*B91, 0) + IF(AND(C$1 = D$1, D$2 = "Mixed"), 0.5*D91, 0)</f>
        <v>0</v>
      </c>
      <c r="D91" s="5">
        <f>IF('Each Gender - Gold'!D91+'Each Gender - Silver'!D91+'Each Gender - Bronze'!D91 &gt; 0, 'Each Gender - Gold'!D91*'Medal values'!$B$1+'Each Gender - Silver'!D91*'Medal values'!$B$2+'Each Gender - Bronze'!D91*'Medal values'!$B$3, "") + IF(AND(D$1 = C$1, C$2 = "Mixed"), 0.5*C91, 0) + IF(AND(D$1 = E$1, E$2 = "Mixed"), 0.5*E91, 0)</f>
        <v>3.001</v>
      </c>
      <c r="E91" s="5">
        <f>IF('Each Gender - Gold'!E91+'Each Gender - Silver'!E91+'Each Gender - Bronze'!E91 &gt; 0, 'Each Gender - Gold'!E91*'Medal values'!$B$1+'Each Gender - Silver'!E91*'Medal values'!$B$2+'Each Gender - Bronze'!E91*'Medal values'!$B$3, "") + IF(AND(E$1 = D$1, D$2 = "Mixed"), 0.5*D91, 0) + IF(AND(E$1 = F$1, F$2 = "Mixed"), 0.5*F91, 0)</f>
        <v>0</v>
      </c>
      <c r="F91" s="5">
        <f>IF('Each Gender - Gold'!F91+'Each Gender - Silver'!F91+'Each Gender - Bronze'!F91 &gt; 0, 'Each Gender - Gold'!F91*'Medal values'!$B$1+'Each Gender - Silver'!F91*'Medal values'!$B$2+'Each Gender - Bronze'!F91*'Medal values'!$B$3, "") + IF(AND(F$1 = E$1, E$2 = "Mixed"), 0.5*E91, 0) + IF(AND(F$1 = G$1, G$2 = "Mixed"), 0.5*G91, 0)</f>
        <v>0</v>
      </c>
      <c r="G91" s="5">
        <f>IF('Each Gender - Gold'!G91+'Each Gender - Silver'!G91+'Each Gender - Bronze'!G91 &gt; 0, 'Each Gender - Gold'!G91*'Medal values'!$B$1+'Each Gender - Silver'!G91*'Medal values'!$B$2+'Each Gender - Bronze'!G91*'Medal values'!$B$3, "") + IF(AND(G$1 = F$1, F$2 = "Mixed"), 0.5*F91, 0) + IF(AND(G$1 = H$1, H$2 = "Mixed"), 0.5*H91, 0)</f>
        <v>1</v>
      </c>
      <c r="H91" s="5">
        <f>IF('Each Gender - Gold'!H91+'Each Gender - Silver'!H91+'Each Gender - Bronze'!H91 &gt; 0, 'Each Gender - Gold'!H91*'Medal values'!$B$1+'Each Gender - Silver'!H91*'Medal values'!$B$2+'Each Gender - Bronze'!H91*'Medal values'!$B$3, "") + IF(AND(H$1 = G$1, G$2 = "Mixed"), 0.5*G91, 0) + IF(AND(H$1 = I$1, I$2 = "Mixed"), 0.5*I91, 0)</f>
        <v>0</v>
      </c>
      <c r="I91" s="5">
        <f>IF('Each Gender - Gold'!I91+'Each Gender - Silver'!I91+'Each Gender - Bronze'!I91 &gt; 0, 'Each Gender - Gold'!I91*'Medal values'!$B$1+'Each Gender - Silver'!I91*'Medal values'!$B$2+'Each Gender - Bronze'!I91*'Medal values'!$B$3, "") + IF(AND(I$1 = H$1, H$2 = "Mixed"), 0.5*H91, 0) + IF(AND(I$1 = J$1, J$2 = "Mixed"), 0.5*J91, 0)</f>
        <v>0</v>
      </c>
      <c r="J91" s="5">
        <f>IF('Each Gender - Gold'!J91+'Each Gender - Silver'!J91+'Each Gender - Bronze'!J91 &gt; 0, 'Each Gender - Gold'!J91*'Medal values'!$B$1+'Each Gender - Silver'!J91*'Medal values'!$B$2+'Each Gender - Bronze'!J91*'Medal values'!$B$3, "") + IF(AND(J$1 = I$1, I$2 = "Mixed"), 0.5*I91, 0) + IF(AND(J$1 = K$1, K$2 = "Mixed"), 0.5*K91, 0)</f>
        <v>0</v>
      </c>
      <c r="K91" s="5">
        <f>IF('Each Gender - Gold'!K91+'Each Gender - Silver'!K91+'Each Gender - Bronze'!K91 &gt; 0, 'Each Gender - Gold'!K91*'Medal values'!$B$1+'Each Gender - Silver'!K91*'Medal values'!$B$2+'Each Gender - Bronze'!K91*'Medal values'!$B$3, "") + IF(AND(K$1 = J$1, J$2 = "Mixed"), 0.5*J91, 0) + IF(AND(K$1 = L$1, L$2 = "Mixed"), 0.5*L91, 0)</f>
        <v>0</v>
      </c>
      <c r="L91" s="5">
        <f>IF('Each Gender - Gold'!L91+'Each Gender - Silver'!L91+'Each Gender - Bronze'!L91 &gt; 0, 'Each Gender - Gold'!L91*'Medal values'!$B$1+'Each Gender - Silver'!L91*'Medal values'!$B$2+'Each Gender - Bronze'!L91*'Medal values'!$B$3, "") + IF(AND(L$1 = K$1, K$2 = "Mixed"), 0.5*K91, 0) + IF(AND(L$1 = M$1, M$2 = "Mixed"), 0.5*M91, 0)</f>
        <v>0</v>
      </c>
      <c r="M91" s="5">
        <f>IF('Each Gender - Gold'!M91+'Each Gender - Silver'!M91+'Each Gender - Bronze'!M91 &gt; 0, 'Each Gender - Gold'!M91*'Medal values'!$B$1+'Each Gender - Silver'!M91*'Medal values'!$B$2+'Each Gender - Bronze'!M91*'Medal values'!$B$3, "") + IF(AND(M$1 = L$1, L$2 = "Mixed"), 0.5*L91, 0) + IF(AND(M$1 = N$1, N$2 = "Mixed"), 0.5*N91, 0)</f>
        <v>0</v>
      </c>
      <c r="N91" s="5">
        <f>IF('Each Gender - Gold'!N91+'Each Gender - Silver'!N91+'Each Gender - Bronze'!N91 &gt; 0, 'Each Gender - Gold'!N91*'Medal values'!$B$1+'Each Gender - Silver'!N91*'Medal values'!$B$2+'Each Gender - Bronze'!N91*'Medal values'!$B$3, "") + IF(AND(N$1 = M$1, M$2 = "Mixed"), 0.5*M91, 0) + IF(AND(N$1 = O$1, O$2 = "Mixed"), 0.5*O91, 0)</f>
        <v>0</v>
      </c>
      <c r="O91" s="5">
        <f>IF('Each Gender - Gold'!O91+'Each Gender - Silver'!O91+'Each Gender - Bronze'!O91 &gt; 0, 'Each Gender - Gold'!O91*'Medal values'!$B$1+'Each Gender - Silver'!O91*'Medal values'!$B$2+'Each Gender - Bronze'!O91*'Medal values'!$B$3, "") + IF(AND(O$1 = N$1, N$2 = "Mixed"), 0.5*N91, 0) + IF(AND(O$1 = P$1, P$2 = "Mixed"), 0.5*P91, 0)</f>
        <v>0</v>
      </c>
      <c r="P91" s="5">
        <f>IF('Each Gender - Gold'!P91+'Each Gender - Silver'!P91+'Each Gender - Bronze'!P91 &gt; 0, 'Each Gender - Gold'!P91*'Medal values'!$B$1+'Each Gender - Silver'!P91*'Medal values'!$B$2+'Each Gender - Bronze'!P91*'Medal values'!$B$3, "") + IF(AND(P$1 = O$1, O$2 = "Mixed"), 0.5*O91, 0) + IF(AND(P$1 = Q$1, Q$2 = "Mixed"), 0.5*Q91, 0)</f>
        <v>0</v>
      </c>
      <c r="Q91" s="5">
        <f>IF('Each Gender - Gold'!Q91+'Each Gender - Silver'!Q91+'Each Gender - Bronze'!Q91 &gt; 0, 'Each Gender - Gold'!Q91*'Medal values'!$B$1+'Each Gender - Silver'!Q91*'Medal values'!$B$2+'Each Gender - Bronze'!Q91*'Medal values'!$B$3, "") + IF(AND(Q$1 = P$1, P$2 = "Mixed"), 0.5*P91, 0) + IF(AND(Q$1 = R$1, R$2 = "Mixed"), 0.5*R91, 0)</f>
        <v>0</v>
      </c>
      <c r="R91" s="5">
        <f>IF('Each Gender - Gold'!R91+'Each Gender - Silver'!R91+'Each Gender - Bronze'!R91 &gt; 0, 'Each Gender - Gold'!R91*'Medal values'!$B$1+'Each Gender - Silver'!R91*'Medal values'!$B$2+'Each Gender - Bronze'!R91*'Medal values'!$B$3, "") + IF(AND(R$1 = Q$1, Q$2 = "Mixed"), 0.5*Q91, 0) + IF(AND(R$1 = S$1, S$2 = "Mixed"), 0.5*S91, 0)</f>
        <v>0</v>
      </c>
      <c r="S91" s="5">
        <f>IF('Each Gender - Gold'!S91+'Each Gender - Silver'!S91+'Each Gender - Bronze'!S91 &gt; 0, 'Each Gender - Gold'!S91*'Medal values'!$B$1+'Each Gender - Silver'!S91*'Medal values'!$B$2+'Each Gender - Bronze'!S91*'Medal values'!$B$3, "") + IF(AND(S$1 = R$1, R$2 = "Mixed"), 0.5*R91, 0) + IF(AND(S$1 = T$1, T$2 = "Mixed"), 0.5*T91, 0)</f>
        <v>0</v>
      </c>
      <c r="T91" s="5">
        <f>IF('Each Gender - Gold'!T91+'Each Gender - Silver'!T91+'Each Gender - Bronze'!T91 &gt; 0, 'Each Gender - Gold'!T91*'Medal values'!$B$1+'Each Gender - Silver'!T91*'Medal values'!$B$2+'Each Gender - Bronze'!T91*'Medal values'!$B$3, "") + IF(AND(T$1 = S$1, S$2 = "Mixed"), 0.5*S91, 0) + IF(AND(T$1 = U$1, U$2 = "Mixed"), 0.5*U91, 0)</f>
        <v>0</v>
      </c>
      <c r="U91" s="5">
        <f>IF('Each Gender - Gold'!U91+'Each Gender - Silver'!U91+'Each Gender - Bronze'!U91 &gt; 0, 'Each Gender - Gold'!U91*'Medal values'!$B$1+'Each Gender - Silver'!U91*'Medal values'!$B$2+'Each Gender - Bronze'!U91*'Medal values'!$B$3, "") + IF(AND(U$1 = T$1, T$2 = "Mixed"), 0.5*T91, 0) + IF(AND(U$1 = V$1, V$2 = "Mixed"), 0.5*V91, 0)</f>
        <v>0</v>
      </c>
      <c r="V91" s="5">
        <f>IF('Each Gender - Gold'!V91+'Each Gender - Silver'!V91+'Each Gender - Bronze'!V91 &gt; 0, 'Each Gender - Gold'!V91*'Medal values'!$B$1+'Each Gender - Silver'!V91*'Medal values'!$B$2+'Each Gender - Bronze'!V91*'Medal values'!$B$3, "") + IF(AND(V$1 = U$1, U$2 = "Mixed"), 0.5*U91, 0) + IF(AND(V$1 = W$1, W$2 = "Mixed"), 0.5*W91, 0)</f>
        <v>0</v>
      </c>
      <c r="W91" s="5">
        <f>IF('Each Gender - Gold'!W91+'Each Gender - Silver'!W91+'Each Gender - Bronze'!W91 &gt; 0, 'Each Gender - Gold'!W91*'Medal values'!$B$1+'Each Gender - Silver'!W91*'Medal values'!$B$2+'Each Gender - Bronze'!W91*'Medal values'!$B$3, "") + IF(AND(W$1 = V$1, V$2 = "Mixed"), 0.5*V91, 0) + IF(AND(W$1 = X$1, X$2 = "Mixed"), 0.5*X91, 0)</f>
        <v>5.001001</v>
      </c>
      <c r="X91" s="5">
        <f>IF('Each Gender - Gold'!X91+'Each Gender - Silver'!X91+'Each Gender - Bronze'!X91 &gt; 0, 'Each Gender - Gold'!X91*'Medal values'!$B$1+'Each Gender - Silver'!X91*'Medal values'!$B$2+'Each Gender - Bronze'!X91*'Medal values'!$B$3, "") + IF(AND(X$1 = W$1, W$2 = "Mixed"), 0.5*W91, 0) + IF(AND(X$1 = Y$1, Y$2 = "Mixed"), 0.5*Y91, 0)</f>
        <v>0</v>
      </c>
      <c r="Y91" s="5">
        <f>IF('Each Gender - Gold'!Y91+'Each Gender - Silver'!Y91+'Each Gender - Bronze'!Y91 &gt; 0, 'Each Gender - Gold'!Y91*'Medal values'!$B$1+'Each Gender - Silver'!Y91*'Medal values'!$B$2+'Each Gender - Bronze'!Y91*'Medal values'!$B$3, "") + IF(AND(Y$1 = X$1, X$2 = "Mixed"), 0.5*X91, 0) + IF(AND(Y$1 = Z$1, Z$2 = "Mixed"), 0.5*Z91, 0)</f>
        <v>0</v>
      </c>
      <c r="Z91" s="5">
        <f>IF('Each Gender - Gold'!Z91+'Each Gender - Silver'!Z91+'Each Gender - Bronze'!Z91 &gt; 0, 'Each Gender - Gold'!Z91*'Medal values'!$B$1+'Each Gender - Silver'!Z91*'Medal values'!$B$2+'Each Gender - Bronze'!Z91*'Medal values'!$B$3, "") + IF(AND(Z$1 = Y$1, Y$2 = "Mixed"), 0.5*Y91, 0) + IF(AND(Z$1 = AA$1, AA$2 = "Mixed"), 0.5*AA91, 0)</f>
        <v>0</v>
      </c>
      <c r="AA91" s="5">
        <f>IF('Each Gender - Gold'!AA91+'Each Gender - Silver'!AA91+'Each Gender - Bronze'!AA91 &gt; 0, 'Each Gender - Gold'!AA91*'Medal values'!$B$1+'Each Gender - Silver'!AA91*'Medal values'!$B$2+'Each Gender - Bronze'!AA91*'Medal values'!$B$3, "") + IF(AND(AA$1 = Z$1, Z$2 = "Mixed"), 0.5*Z91, 0) + IF(AND(AA$1 = AB$1, AB$2 = "Mixed"), 0.5*AB91, 0)</f>
        <v>0</v>
      </c>
      <c r="AB91" s="5">
        <f>IF('Each Gender - Gold'!AB91+'Each Gender - Silver'!AB91+'Each Gender - Bronze'!AB91 &gt; 0, 'Each Gender - Gold'!AB91*'Medal values'!$B$1+'Each Gender - Silver'!AB91*'Medal values'!$B$2+'Each Gender - Bronze'!AB91*'Medal values'!$B$3, "") + IF(AND(AB$1 = AA$1, AA$2 = "Mixed"), 0.5*AA91, 0) + IF(AND(AB$1 = AC$1, AC$2 = "Mixed"), 0.5*AC91, 0)</f>
        <v>0</v>
      </c>
      <c r="AC91" s="5">
        <f>IF('Each Gender - Gold'!AC91+'Each Gender - Silver'!AC91+'Each Gender - Bronze'!AC91 &gt; 0, 'Each Gender - Gold'!AC91*'Medal values'!$B$1+'Each Gender - Silver'!AC91*'Medal values'!$B$2+'Each Gender - Bronze'!AC91*'Medal values'!$B$3, "") + IF(AND(AC$1 = AB$1, AB$2 = "Mixed"), 0.5*AB91, 0) + IF(AND(AC$1 = AD$1, AD$2 = "Mixed"), 0.5*AD91, 0)</f>
        <v>0</v>
      </c>
      <c r="AD91" s="5">
        <f>IF('Each Gender - Gold'!AD91+'Each Gender - Silver'!AD91+'Each Gender - Bronze'!AD91 &gt; 0, 'Each Gender - Gold'!AD91*'Medal values'!$B$1+'Each Gender - Silver'!AD91*'Medal values'!$B$2+'Each Gender - Bronze'!AD91*'Medal values'!$B$3, "") + IF(AND(AD$1 = AC$1, AC$2 = "Mixed"), 0.5*AC91, 0) + IF(AND(AD$1 = AE$1, AE$2 = "Mixed"), 0.5*AE91, 0)</f>
        <v>0</v>
      </c>
      <c r="AE91" s="5">
        <f>IF('Each Gender - Gold'!AE91+'Each Gender - Silver'!AE91+'Each Gender - Bronze'!AE91 &gt; 0, 'Each Gender - Gold'!AE91*'Medal values'!$B$1+'Each Gender - Silver'!AE91*'Medal values'!$B$2+'Each Gender - Bronze'!AE91*'Medal values'!$B$3, "") + IF(AND(AE$1 = AD$1, AD$2 = "Mixed"), 0.5*AD91, 0) + IF(AND(AE$1 = AF$1, AF$2 = "Mixed"), 0.5*AF91, 0)</f>
        <v>0</v>
      </c>
      <c r="AF91" s="5">
        <f>IF('Each Gender - Gold'!AF91+'Each Gender - Silver'!AF91+'Each Gender - Bronze'!AF91 &gt; 0, 'Each Gender - Gold'!AF91*'Medal values'!$B$1+'Each Gender - Silver'!AF91*'Medal values'!$B$2+'Each Gender - Bronze'!AF91*'Medal values'!$B$3, "") + IF(AND(AF$1 = AE$1, AE$2 = "Mixed"), 0.5*AE91, 0) + IF(AND(AF$1 = AG$1, AG$2 = "Mixed"), 0.5*AG91, 0)</f>
        <v>0</v>
      </c>
      <c r="AG91" s="5">
        <f>IF('Each Gender - Gold'!AG91+'Each Gender - Silver'!AG91+'Each Gender - Bronze'!AG91 &gt; 0, 'Each Gender - Gold'!AG91*'Medal values'!$B$1+'Each Gender - Silver'!AG91*'Medal values'!$B$2+'Each Gender - Bronze'!AG91*'Medal values'!$B$3, "") + IF(AND(AG$1 = AF$1, AF$2 = "Mixed"), 0.5*AF91, 0) + IF(AND(AG$1 = AH$1, AH$2 = "Mixed"), 0.5*AH91, 0)</f>
        <v>0</v>
      </c>
      <c r="AH91" s="5">
        <f>IF('Each Gender - Gold'!AH91+'Each Gender - Silver'!AH91+'Each Gender - Bronze'!AH91 &gt; 0, 'Each Gender - Gold'!AH91*'Medal values'!$B$1+'Each Gender - Silver'!AH91*'Medal values'!$B$2+'Each Gender - Bronze'!AH91*'Medal values'!$B$3, "") + IF(AND(AH$1 = AG$1, AG$2 = "Mixed"), 0.5*AG91, 0) + IF(AND(AH$1 = AI$1, AI$2 = "Mixed"), 0.5*AI91, 0)</f>
        <v>0</v>
      </c>
      <c r="AI91" s="5">
        <f>IF('Each Gender - Gold'!AI91+'Each Gender - Silver'!AI91+'Each Gender - Bronze'!AI91 &gt; 0, 'Each Gender - Gold'!AI91*'Medal values'!$B$1+'Each Gender - Silver'!AI91*'Medal values'!$B$2+'Each Gender - Bronze'!AI91*'Medal values'!$B$3, "") + IF(AND(AI$1 = AH$1, AH$2 = "Mixed"), 0.5*AH91, 0) + IF(AND(AI$1 = AJ$1, AJ$2 = "Mixed"), 0.5*AJ91, 0)</f>
        <v>0</v>
      </c>
      <c r="AJ91" s="5">
        <f>IF('Each Gender - Gold'!AJ91+'Each Gender - Silver'!AJ91+'Each Gender - Bronze'!AJ91 &gt; 0, 'Each Gender - Gold'!AJ91*'Medal values'!$B$1+'Each Gender - Silver'!AJ91*'Medal values'!$B$2+'Each Gender - Bronze'!AJ91*'Medal values'!$B$3, "") + IF(AND(AJ$1 = AI$1, AI$2 = "Mixed"), 0.5*AI91, 0) + IF(AND(AJ$1 = AK$1, AK$2 = "Mixed"), 0.5*AK91, 0)</f>
        <v>0</v>
      </c>
      <c r="AK91" s="5">
        <f>IF('Each Gender - Gold'!AK91+'Each Gender - Silver'!AK91+'Each Gender - Bronze'!AK91 &gt; 0, 'Each Gender - Gold'!AK91*'Medal values'!$B$1+'Each Gender - Silver'!AK91*'Medal values'!$B$2+'Each Gender - Bronze'!AK91*'Medal values'!$B$3, "") + IF(AND(AK$1 = AJ$1, AJ$2 = "Mixed"), 0.5*AJ91, 0) + IF(AND(AK$1 = AL$1, AL$2 = "Mixed"), 0.5*AL91, 0)</f>
        <v>0</v>
      </c>
      <c r="AL91" s="5">
        <f>IF('Each Gender - Gold'!AL91+'Each Gender - Silver'!AL91+'Each Gender - Bronze'!AL91 &gt; 0, 'Each Gender - Gold'!AL91*'Medal values'!$B$1+'Each Gender - Silver'!AL91*'Medal values'!$B$2+'Each Gender - Bronze'!AL91*'Medal values'!$B$3, "") + IF(AND(AL$1 = AK$1, AK$2 = "Mixed"), 0.5*AK91, 0) + IF(AND(AL$1 = AM$1, AM$2 = "Mixed"), 0.5*AM91, 0)</f>
        <v>0</v>
      </c>
      <c r="AM91" s="5">
        <f>IF('Each Gender - Gold'!AM91+'Each Gender - Silver'!AM91+'Each Gender - Bronze'!AM91 &gt; 0, 'Each Gender - Gold'!AM91*'Medal values'!$B$1+'Each Gender - Silver'!AM91*'Medal values'!$B$2+'Each Gender - Bronze'!AM91*'Medal values'!$B$3, "") + IF(AND(AM$1 = AL$1, AL$2 = "Mixed"), 0.5*AL91, 0) + IF(AND(AM$1 = AN$1, AN$2 = "Mixed"), 0.5*AN91, 0)</f>
        <v>0</v>
      </c>
      <c r="AN91" s="5">
        <f>IF('Each Gender - Gold'!AN91+'Each Gender - Silver'!AN91+'Each Gender - Bronze'!AN91 &gt; 0, 'Each Gender - Gold'!AN91*'Medal values'!$B$1+'Each Gender - Silver'!AN91*'Medal values'!$B$2+'Each Gender - Bronze'!AN91*'Medal values'!$B$3, "") + IF(AND(AN$1 = AM$1, AM$2 = "Mixed"), 0.5*AM91, 0) + IF(AND(AN$1 = AO$1, AO$2 = "Mixed"), 0.5*AO91, 0)</f>
        <v>0</v>
      </c>
      <c r="AO91" s="5">
        <f>IF('Each Gender - Gold'!AO91+'Each Gender - Silver'!AO91+'Each Gender - Bronze'!AO91 &gt; 0, 'Each Gender - Gold'!AO91*'Medal values'!$B$1+'Each Gender - Silver'!AO91*'Medal values'!$B$2+'Each Gender - Bronze'!AO91*'Medal values'!$B$3, "") + IF(AND(AO$1 = AN$1, AN$2 = "Mixed"), 0.5*AN91, 0) + IF(AND(AO$1 = AP$1, AP$2 = "Mixed"), 0.5*AP91, 0)</f>
        <v>0</v>
      </c>
      <c r="AP91" s="5">
        <f>IF('Each Gender - Gold'!AP91+'Each Gender - Silver'!AP91+'Each Gender - Bronze'!AP91 &gt; 0, 'Each Gender - Gold'!AP91*'Medal values'!$B$1+'Each Gender - Silver'!AP91*'Medal values'!$B$2+'Each Gender - Bronze'!AP91*'Medal values'!$B$3, "") + IF(AND(AP$1 = AO$1, AO$2 = "Mixed"), 0.5*AO91, 0) + IF(AND(AP$1 = AQ$1, AQ$2 = "Mixed"), 0.5*AQ91, 0)</f>
        <v>0</v>
      </c>
      <c r="AQ91" s="5">
        <f>IF('Each Gender - Gold'!AQ91+'Each Gender - Silver'!AQ91+'Each Gender - Bronze'!AQ91 &gt; 0, 'Each Gender - Gold'!AQ91*'Medal values'!$B$1+'Each Gender - Silver'!AQ91*'Medal values'!$B$2+'Each Gender - Bronze'!AQ91*'Medal values'!$B$3, "") + IF(AND(AQ$1 = AP$1, AP$2 = "Mixed"), 0.5*AP91, 0) + IF(AND(AQ$1 = AR$1, AR$2 = "Mixed"), 0.5*AR91, 0)</f>
        <v>0</v>
      </c>
      <c r="AR91" s="5">
        <f>IF('Each Gender - Gold'!AR91+'Each Gender - Silver'!AR91+'Each Gender - Bronze'!AR91 &gt; 0, 'Each Gender - Gold'!AR91*'Medal values'!$B$1+'Each Gender - Silver'!AR91*'Medal values'!$B$2+'Each Gender - Bronze'!AR91*'Medal values'!$B$3, "") + IF(AND(AR$1 = AQ$1, AQ$2 = "Mixed"), 0.5*AQ91, 0) + IF(AND(AR$1 = AS$1, AS$2 = "Mixed"), 0.5*AS91, 0)</f>
        <v>0</v>
      </c>
      <c r="AS91" s="5">
        <f>IF('Each Gender - Gold'!AS91+'Each Gender - Silver'!AS91+'Each Gender - Bronze'!AS91 &gt; 0, 'Each Gender - Gold'!AS91*'Medal values'!$B$1+'Each Gender - Silver'!AS91*'Medal values'!$B$2+'Each Gender - Bronze'!AS91*'Medal values'!$B$3, "") + IF(AND(AS$1 = AR$1, AR$2 = "Mixed"), 0.5*AR91, 0) + IF(AND(AS$1 = AT$1, AT$2 = "Mixed"), 0.5*AT91, 0)</f>
        <v>0</v>
      </c>
      <c r="AT91" s="5">
        <f>IF('Each Gender - Gold'!AT91+'Each Gender - Silver'!AT91+'Each Gender - Bronze'!AT91 &gt; 0, 'Each Gender - Gold'!AT91*'Medal values'!$B$1+'Each Gender - Silver'!AT91*'Medal values'!$B$2+'Each Gender - Bronze'!AT91*'Medal values'!$B$3, "") + IF(AND(AT$1 = AS$1, AS$2 = "Mixed"), 0.5*AS91, 0) + IF(AND(AT$1 = AU$1, AU$2 = "Mixed"), 0.5*AU91, 0)</f>
        <v>0</v>
      </c>
      <c r="AU91" s="5">
        <f>IF('Each Gender - Gold'!AU91+'Each Gender - Silver'!AU91+'Each Gender - Bronze'!AU91 &gt; 0, 'Each Gender - Gold'!AU91*'Medal values'!$B$1+'Each Gender - Silver'!AU91*'Medal values'!$B$2+'Each Gender - Bronze'!AU91*'Medal values'!$B$3, "") + IF(AND(AU$1 = AT$1, AT$2 = "Mixed"), 0.5*AT91, 0) + IF(AND(AU$1 = AV$1, AV$2 = "Mixed"), 0.5*AV91, 0)</f>
        <v>0</v>
      </c>
      <c r="AV91" s="5">
        <f>IF('Each Gender - Gold'!AV91+'Each Gender - Silver'!AV91+'Each Gender - Bronze'!AV91 &gt; 0, 'Each Gender - Gold'!AV91*'Medal values'!$B$1+'Each Gender - Silver'!AV91*'Medal values'!$B$2+'Each Gender - Bronze'!AV91*'Medal values'!$B$3, "") + IF(AND(AV$1 = AU$1, AU$2 = "Mixed"), 0.5*AU91, 0) + IF(AND(AV$1 = AW$1, AW$2 = "Mixed"), 0.5*AW91, 0)</f>
        <v>0</v>
      </c>
      <c r="AW91" s="5">
        <f>IF('Each Gender - Gold'!AW91+'Each Gender - Silver'!AW91+'Each Gender - Bronze'!AW91 &gt; 0, 'Each Gender - Gold'!AW91*'Medal values'!$B$1+'Each Gender - Silver'!AW91*'Medal values'!$B$2+'Each Gender - Bronze'!AW91*'Medal values'!$B$3, "") + IF(AND(AW$1 = AV$1, AV$2 = "Mixed"), 0.5*AV91, 0) + IF(AND(AW$1 = AX$1, AX$2 = "Mixed"), 0.5*AX91, 0)</f>
        <v>0</v>
      </c>
      <c r="AX91" s="5">
        <f>IF('Each Gender - Gold'!AX91+'Each Gender - Silver'!AX91+'Each Gender - Bronze'!AX91 &gt; 0, 'Each Gender - Gold'!AX91*'Medal values'!$B$1+'Each Gender - Silver'!AX91*'Medal values'!$B$2+'Each Gender - Bronze'!AX91*'Medal values'!$B$3, "") + IF(AND(AX$1 = AW$1, AW$2 = "Mixed"), 0.5*AW91, 0) + IF(AND(AX$1 = AY$1, AY$2 = "Mixed"), 0.5*AY91, 0)</f>
        <v>0</v>
      </c>
      <c r="AY91" s="5">
        <f>IF('Each Gender - Gold'!AY91+'Each Gender - Silver'!AY91+'Each Gender - Bronze'!AY91 &gt; 0, 'Each Gender - Gold'!AY91*'Medal values'!$B$1+'Each Gender - Silver'!AY91*'Medal values'!$B$2+'Each Gender - Bronze'!AY91*'Medal values'!$B$3, "") + IF(AND(AY$1 = AX$1, AX$2 = "Mixed"), 0.5*AX91, 0) + IF(AND(AY$1 = AZ$1, AZ$2 = "Mixed"), 0.5*AZ91, 0)</f>
        <v>0</v>
      </c>
      <c r="AZ91" s="5">
        <f>IF('Each Gender - Gold'!AZ91+'Each Gender - Silver'!AZ91+'Each Gender - Bronze'!AZ91 &gt; 0, 'Each Gender - Gold'!AZ91*'Medal values'!$B$1+'Each Gender - Silver'!AZ91*'Medal values'!$B$2+'Each Gender - Bronze'!AZ91*'Medal values'!$B$3, "") + IF(AND(AZ$1 = AY$1, AY$2 = "Mixed"), 0.5*AY91, 0) + IF(AND(AZ$1 = BA$1, BA$2 = "Mixed"), 0.5*BA91, 0)</f>
        <v>0</v>
      </c>
      <c r="BA91" s="5">
        <f>IF('Each Gender - Gold'!BA91+'Each Gender - Silver'!BA91+'Each Gender - Bronze'!BA91 &gt; 0, 'Each Gender - Gold'!BA91*'Medal values'!$B$1+'Each Gender - Silver'!BA91*'Medal values'!$B$2+'Each Gender - Bronze'!BA91*'Medal values'!$B$3, "") + IF(AND(BA$1 = AZ$1, AZ$2 = "Mixed"), 0.5*AZ91, 0) + IF(AND(BA$1 = BB$1, BB$2 = "Mixed"), 0.5*BB91, 0)</f>
        <v>0</v>
      </c>
      <c r="BB91" s="5">
        <f>IF('Each Gender - Gold'!BB91+'Each Gender - Silver'!BB91+'Each Gender - Bronze'!BB91 &gt; 0, 'Each Gender - Gold'!BB91*'Medal values'!$B$1+'Each Gender - Silver'!BB91*'Medal values'!$B$2+'Each Gender - Bronze'!BB91*'Medal values'!$B$3, "") + IF(AND(BB$1 = BA$1, BA$2 = "Mixed"), 0.5*BA91, 0) + IF(AND(BB$1 = BC$1, BC$2 = "Mixed"), 0.5*BC91, 0)</f>
        <v>4.000001</v>
      </c>
      <c r="BC91" s="5">
        <f>IF('Each Gender - Gold'!BC91+'Each Gender - Silver'!BC91+'Each Gender - Bronze'!BC91 &gt; 0, 'Each Gender - Gold'!BC91*'Medal values'!$B$1+'Each Gender - Silver'!BC91*'Medal values'!$B$2+'Each Gender - Bronze'!BC91*'Medal values'!$B$3, "") + IF(AND(BC$1 = BB$1, BB$2 = "Mixed"), 0.5*BB91, 0) + IF(AND(BC$1 = BD$1, BD$2 = "Mixed"), 0.5*BD91, 0)</f>
        <v>1</v>
      </c>
      <c r="BD91" s="5">
        <f>IF('Each Gender - Gold'!BD91+'Each Gender - Silver'!BD91+'Each Gender - Bronze'!BD91 &gt; 0, 'Each Gender - Gold'!BD91*'Medal values'!$B$1+'Each Gender - Silver'!BD91*'Medal values'!$B$2+'Each Gender - Bronze'!BD91*'Medal values'!$B$3, "") + IF(AND(BD$1 = BC$1, BC$2 = "Mixed"), 0.5*BC91, 0) + IF(AND(BD$1 = BE$1, BE$2 = "Mixed"), 0.5*BE91, 0)</f>
        <v>0</v>
      </c>
      <c r="BE91" s="5">
        <f>IF('Each Gender - Gold'!BE91+'Each Gender - Silver'!BE91+'Each Gender - Bronze'!BE91 &gt; 0, 'Each Gender - Gold'!BE91*'Medal values'!$B$1+'Each Gender - Silver'!BE91*'Medal values'!$B$2+'Each Gender - Bronze'!BE91*'Medal values'!$B$3, "") + IF(AND(BE$1 = BD$1, BD$2 = "Mixed"), 0.5*BD91, 0) + IF(AND(BE$1 = BF$1, BF$2 = "Mixed"), 0.5*BF91, 0)</f>
        <v>0</v>
      </c>
      <c r="BF91" s="5">
        <f>IF('Each Gender - Gold'!BF91+'Each Gender - Silver'!BF91+'Each Gender - Bronze'!BF91 &gt; 0, 'Each Gender - Gold'!BF91*'Medal values'!$B$1+'Each Gender - Silver'!BF91*'Medal values'!$B$2+'Each Gender - Bronze'!BF91*'Medal values'!$B$3, "") + IF(AND(BF$1 = BE$1, BE$2 = "Mixed"), 0.5*BE91, 0) + IF(AND(BF$1 = BG$1, BG$2 = "Mixed"), 0.5*BG91, 0)</f>
        <v>0</v>
      </c>
      <c r="BG91" s="5">
        <f>IF('Each Gender - Gold'!BG91+'Each Gender - Silver'!BG91+'Each Gender - Bronze'!BG91 &gt; 0, 'Each Gender - Gold'!BG91*'Medal values'!$B$1+'Each Gender - Silver'!BG91*'Medal values'!$B$2+'Each Gender - Bronze'!BG91*'Medal values'!$B$3, "") + IF(AND(BG$1 = BF$1, BF$2 = "Mixed"), 0.5*BF91, 0) + IF(AND(BG$1 = BH$1, BH$2 = "Mixed"), 0.5*BH91, 0)</f>
        <v>0</v>
      </c>
      <c r="BH91" s="5">
        <f>IF('Each Gender - Gold'!BH91+'Each Gender - Silver'!BH91+'Each Gender - Bronze'!BH91 &gt; 0, 'Each Gender - Gold'!BH91*'Medal values'!$B$1+'Each Gender - Silver'!BH91*'Medal values'!$B$2+'Each Gender - Bronze'!BH91*'Medal values'!$B$3, "") + IF(AND(BH$1 = BG$1, BG$2 = "Mixed"), 0.5*BG91, 0) + IF(AND(BH$1 = BI$1, BI$2 = "Mixed"), 0.5*BI91, 0)</f>
        <v>0</v>
      </c>
      <c r="BI91" s="5">
        <f>IF('Each Gender - Gold'!BI91+'Each Gender - Silver'!BI91+'Each Gender - Bronze'!BI91 &gt; 0, 'Each Gender - Gold'!BI91*'Medal values'!$B$1+'Each Gender - Silver'!BI91*'Medal values'!$B$2+'Each Gender - Bronze'!BI91*'Medal values'!$B$3, "") + IF(AND(BI$1 = BH$1, BH$2 = "Mixed"), 0.5*BH91, 0) + IF(AND(BI$1 = BJ$1, BJ$2 = "Mixed"), 0.5*BJ91, 0)</f>
        <v>0</v>
      </c>
      <c r="BJ91" s="5">
        <f>IF('Each Gender - Gold'!BJ91+'Each Gender - Silver'!BJ91+'Each Gender - Bronze'!BJ91 &gt; 0, 'Each Gender - Gold'!BJ91*'Medal values'!$B$1+'Each Gender - Silver'!BJ91*'Medal values'!$B$2+'Each Gender - Bronze'!BJ91*'Medal values'!$B$3, "") + IF(AND(BJ$1 = BI$1, BI$2 = "Mixed"), 0.5*BI91, 0) + IF(AND(BJ$1 = BK$1, BK$2 = "Mixed"), 0.5*BK91, 0)</f>
        <v>0</v>
      </c>
      <c r="BK91" s="5">
        <f>IF('Each Gender - Gold'!BK91+'Each Gender - Silver'!BK91+'Each Gender - Bronze'!BK91 &gt; 0, 'Each Gender - Gold'!BK91*'Medal values'!$B$1+'Each Gender - Silver'!BK91*'Medal values'!$B$2+'Each Gender - Bronze'!BK91*'Medal values'!$B$3, "") + IF(AND(BK$1 = BJ$1, BJ$2 = "Mixed"), 0.5*BJ91, 0) + IF(AND(BK$1 = BL$1, BL$2 = "Mixed"), 0.5*BL91, 0)</f>
        <v>0</v>
      </c>
      <c r="BL91" s="5">
        <f>IF('Each Gender - Gold'!BL91+'Each Gender - Silver'!BL91+'Each Gender - Bronze'!BL91 &gt; 0, 'Each Gender - Gold'!BL91*'Medal values'!$B$1+'Each Gender - Silver'!BL91*'Medal values'!$B$2+'Each Gender - Bronze'!BL91*'Medal values'!$B$3, "") + IF(AND(BL$1 = BK$1, BK$2 = "Mixed"), 0.5*BK91, 0) + IF(AND(BL$1 = BM$1, BM$2 = "Mixed"), 0.5*BM91, 0)</f>
        <v>0</v>
      </c>
      <c r="BM91" s="5">
        <f>IF('Each Gender - Gold'!BM91+'Each Gender - Silver'!BM91+'Each Gender - Bronze'!BM91 &gt; 0, 'Each Gender - Gold'!BM91*'Medal values'!$B$1+'Each Gender - Silver'!BM91*'Medal values'!$B$2+'Each Gender - Bronze'!BM91*'Medal values'!$B$3, "") + IF(AND(BM$1 = BL$1, BL$2 = "Mixed"), 0.5*BL91, 0) + IF(AND(BM$1 = BN$1, BN$2 = "Mixed"), 0.5*BN91, 0)</f>
        <v>0</v>
      </c>
      <c r="BN91" s="5">
        <f>IF('Each Gender - Gold'!BN91+'Each Gender - Silver'!BN91+'Each Gender - Bronze'!BN91 &gt; 0, 'Each Gender - Gold'!BN91*'Medal values'!$B$1+'Each Gender - Silver'!BN91*'Medal values'!$B$2+'Each Gender - Bronze'!BN91*'Medal values'!$B$3, "") + IF(AND(BN$1 = BM$1, BM$2 = "Mixed"), 0.5*BM91, 0) + IF(AND(BN$1 = BO$1, BO$2 = "Mixed"), 0.5*BO91, 0)</f>
        <v>0</v>
      </c>
      <c r="BO91" s="5">
        <f>IF('Each Gender - Gold'!BO91+'Each Gender - Silver'!BO91+'Each Gender - Bronze'!BO91 &gt; 0, 'Each Gender - Gold'!BO91*'Medal values'!$B$1+'Each Gender - Silver'!BO91*'Medal values'!$B$2+'Each Gender - Bronze'!BO91*'Medal values'!$B$3, "") + IF(AND(BO$1 = BN$1, BN$2 = "Mixed"), 0.5*BN91, 0) + IF(AND(BO$1 = BP$1, BP$2 = "Mixed"), 0.5*BP91, 0)</f>
        <v>0</v>
      </c>
      <c r="BP91" s="5">
        <f>IF('Each Gender - Gold'!BP91+'Each Gender - Silver'!BP91+'Each Gender - Bronze'!BP91 &gt; 0, 'Each Gender - Gold'!BP91*'Medal values'!$B$1+'Each Gender - Silver'!BP91*'Medal values'!$B$2+'Each Gender - Bronze'!BP91*'Medal values'!$B$3, "") + IF(AND(BP$1 = BO$1, BO$2 = "Mixed"), 0.5*BO91, 0) + IF(AND(BP$1 = BQ$1, BQ$2 = "Mixed"), 0.5*BQ91, 0)</f>
        <v>0</v>
      </c>
      <c r="BQ91" s="5">
        <f>IF('Each Gender - Gold'!BQ91+'Each Gender - Silver'!BQ91+'Each Gender - Bronze'!BQ91 &gt; 0, 'Each Gender - Gold'!BQ91*'Medal values'!$B$1+'Each Gender - Silver'!BQ91*'Medal values'!$B$2+'Each Gender - Bronze'!BQ91*'Medal values'!$B$3, "") + IF(AND(BQ$1 = BP$1, BP$2 = "Mixed"), 0.5*BP91, 0) + IF(AND(BQ$1 = BR$1, BR$2 = "Mixed"), 0.5*BR91, 0)</f>
        <v>0</v>
      </c>
      <c r="BR91" s="5">
        <f>IF('Each Gender - Gold'!BR91+'Each Gender - Silver'!BR91+'Each Gender - Bronze'!BR91 &gt; 0, 'Each Gender - Gold'!BR91*'Medal values'!$B$1+'Each Gender - Silver'!BR91*'Medal values'!$B$2+'Each Gender - Bronze'!BR91*'Medal values'!$B$3, "") + IF(AND(BR$1 = BQ$1, BQ$2 = "Mixed"), 0.5*BQ91, 0) + IF(AND(BR$1 = BS$1, BS$2 = "Mixed"), 0.5*BS91, 0)</f>
        <v>0</v>
      </c>
      <c r="BS91" s="5">
        <f>IF('Each Gender - Gold'!BS91+'Each Gender - Silver'!BS91+'Each Gender - Bronze'!BS91 &gt; 0, 'Each Gender - Gold'!BS91*'Medal values'!$B$1+'Each Gender - Silver'!BS91*'Medal values'!$B$2+'Each Gender - Bronze'!BS91*'Medal values'!$B$3, "") + IF(AND(BS$1 = BR$1, BR$2 = "Mixed"), 0.5*BR91, 0) + IF(AND(BS$1 = BT$1, BT$2 = "Mixed"), 0.5*BT91, 0)</f>
        <v>0</v>
      </c>
      <c r="BT91" s="5">
        <f>IF('Each Gender - Gold'!BT91+'Each Gender - Silver'!BT91+'Each Gender - Bronze'!BT91 &gt; 0, 'Each Gender - Gold'!BT91*'Medal values'!$B$1+'Each Gender - Silver'!BT91*'Medal values'!$B$2+'Each Gender - Bronze'!BT91*'Medal values'!$B$3, "") + IF(AND(BT$1 = BS$1, BS$2 = "Mixed"), 0.5*BS91, 0) + IF(AND(BT$1 = BU$1, BU$2 = "Mixed"), 0.5*BU91, 0)</f>
        <v>0</v>
      </c>
      <c r="BU91" s="5">
        <f>IF('Each Gender - Gold'!BU91+'Each Gender - Silver'!BU91+'Each Gender - Bronze'!BU91 &gt; 0, 'Each Gender - Gold'!BU91*'Medal values'!$B$1+'Each Gender - Silver'!BU91*'Medal values'!$B$2+'Each Gender - Bronze'!BU91*'Medal values'!$B$3, "") + IF(AND(BU$1 = BT$1, BT$2 = "Mixed"), 0.5*BT91, 0) + IF(AND(BU$1 = BV$1, BV$2 = "Mixed"), 0.5*BV91, 0)</f>
        <v>0</v>
      </c>
      <c r="BV91" s="5">
        <f>IF('Each Gender - Gold'!BV91+'Each Gender - Silver'!BV91+'Each Gender - Bronze'!BV91 &gt; 0, 'Each Gender - Gold'!BV91*'Medal values'!$B$1+'Each Gender - Silver'!BV91*'Medal values'!$B$2+'Each Gender - Bronze'!BV91*'Medal values'!$B$3, "") + IF(AND(BV$1 = BU$1, BU$2 = "Mixed"), 0.5*BU91, 0) + IF(AND(BV$1 = BW$1, BW$2 = "Mixed"), 0.5*BW91, 0)</f>
        <v>0</v>
      </c>
      <c r="BW91" s="5">
        <f>IF('Each Gender - Gold'!BW91+'Each Gender - Silver'!BW91+'Each Gender - Bronze'!BW91 &gt; 0, 'Each Gender - Gold'!BW91*'Medal values'!$B$1+'Each Gender - Silver'!BW91*'Medal values'!$B$2+'Each Gender - Bronze'!BW91*'Medal values'!$B$3, "") + IF(AND(BW$1 = BV$1, BV$2 = "Mixed"), 0.5*BV91, 0) + IF(AND(BW$1 = BX$1, BX$2 = "Mixed"), 0.5*BX91, 0)</f>
        <v>0</v>
      </c>
      <c r="BX91" s="5">
        <f>IF('Each Gender - Gold'!BX91+'Each Gender - Silver'!BX91+'Each Gender - Bronze'!BX91 &gt; 0, 'Each Gender - Gold'!BX91*'Medal values'!$B$1+'Each Gender - Silver'!BX91*'Medal values'!$B$2+'Each Gender - Bronze'!BX91*'Medal values'!$B$3, "") + IF(AND(BX$1 = BW$1, BW$2 = "Mixed"), 0.5*BW91, 0) + IF(AND(BX$1 = BY$1, BY$2 = "Mixed"), 0.5*BY91, 0)</f>
        <v>0</v>
      </c>
      <c r="BY91" s="5">
        <f>IF('Each Gender - Gold'!BY91+'Each Gender - Silver'!BY91+'Each Gender - Bronze'!BY91 &gt; 0, 'Each Gender - Gold'!BY91*'Medal values'!$B$1+'Each Gender - Silver'!BY91*'Medal values'!$B$2+'Each Gender - Bronze'!BY91*'Medal values'!$B$3, "") + IF(AND(BY$1 = BX$1, BX$2 = "Mixed"), 0.5*BX91, 0) + IF(AND(BY$1 = BZ$1, BZ$2 = "Mixed"), 0.5*BZ91, 0)</f>
        <v>0</v>
      </c>
      <c r="BZ91" s="5">
        <f>IF('Each Gender - Gold'!BZ91+'Each Gender - Silver'!BZ91+'Each Gender - Bronze'!BZ91 &gt; 0, 'Each Gender - Gold'!BZ91*'Medal values'!$B$1+'Each Gender - Silver'!BZ91*'Medal values'!$B$2+'Each Gender - Bronze'!BZ91*'Medal values'!$B$3, "") + IF(AND(BZ$1 = BY$1, BY$2 = "Mixed"), 0.5*BY91, 0) + IF(AND(BZ$1 = CA$1, CA$2 = "Mixed"), 0.5*CA91, 0)</f>
        <v>0</v>
      </c>
      <c r="CA91" s="5">
        <f>IF('Each Gender - Gold'!CA91+'Each Gender - Silver'!CA91+'Each Gender - Bronze'!CA91 &gt; 0, 'Each Gender - Gold'!CA91*'Medal values'!$B$1+'Each Gender - Silver'!CA91*'Medal values'!$B$2+'Each Gender - Bronze'!CA91*'Medal values'!$B$3, "") + IF(AND(CA$1 = BZ$1, BZ$2 = "Mixed"), 0.5*BZ91, 0) + IF(AND(CA$1 = CB$1, CB$2 = "Mixed"), 0.5*CB91, 0)</f>
        <v>0</v>
      </c>
      <c r="CB91" s="5">
        <f>IF('Each Gender - Gold'!CB91+'Each Gender - Silver'!CB91+'Each Gender - Bronze'!CB91 &gt; 0, 'Each Gender - Gold'!CB91*'Medal values'!$B$1+'Each Gender - Silver'!CB91*'Medal values'!$B$2+'Each Gender - Bronze'!CB91*'Medal values'!$B$3, "") + IF(AND(CB$1 = CA$1, CA$2 = "Mixed"), 0.5*CA91, 0) + IF(AND(CB$1 = CC$1, CC$2 = "Mixed"), 0.5*CC91, 0)</f>
        <v>0</v>
      </c>
      <c r="CC91" s="5">
        <f>IF('Each Gender - Gold'!CC91+'Each Gender - Silver'!CC91+'Each Gender - Bronze'!CC91 &gt; 0, 'Each Gender - Gold'!CC91*'Medal values'!$B$1+'Each Gender - Silver'!CC91*'Medal values'!$B$2+'Each Gender - Bronze'!CC91*'Medal values'!$B$3, "") + IF(AND(CC$1 = CB$1, CB$2 = "Mixed"), 0.5*CB91, 0) + IF(AND(CC$1 = CD$1, CD$2 = "Mixed"), 0.5*CD91, 0)</f>
        <v>0</v>
      </c>
      <c r="CD91" s="5">
        <f>IF('Each Gender - Gold'!CD91+'Each Gender - Silver'!CD91+'Each Gender - Bronze'!CD91 &gt; 0, 'Each Gender - Gold'!CD91*'Medal values'!$B$1+'Each Gender - Silver'!CD91*'Medal values'!$B$2+'Each Gender - Bronze'!CD91*'Medal values'!$B$3, "") + IF(AND(CD$1 = CC$1, CC$2 = "Mixed"), 0.5*CC91, 0) + IF(AND(CD$1 = CE$1, CE$2 = "Mixed"), 0.5*CE91, 0)</f>
        <v>0</v>
      </c>
      <c r="CE91" s="5">
        <f>IF('Each Gender - Gold'!CE91+'Each Gender - Silver'!CE91+'Each Gender - Bronze'!CE91 &gt; 0, 'Each Gender - Gold'!CE91*'Medal values'!$B$1+'Each Gender - Silver'!CE91*'Medal values'!$B$2+'Each Gender - Bronze'!CE91*'Medal values'!$B$3, "") + IF(AND(CE$1 = CD$1, CD$2 = "Mixed"), 0.5*CD91, 0) + IF(AND(CE$1 = CF$1, CF$2 = "Mixed"), 0.5*CF91, 0)</f>
        <v>1</v>
      </c>
      <c r="CF91" s="5">
        <f>IF('Each Gender - Gold'!CF91+'Each Gender - Silver'!CF91+'Each Gender - Bronze'!CF91 &gt; 0, 'Each Gender - Gold'!CF91*'Medal values'!$B$1+'Each Gender - Silver'!CF91*'Medal values'!$B$2+'Each Gender - Bronze'!CF91*'Medal values'!$B$3, "") + IF(AND(CF$1 = CE$1, CE$2 = "Mixed"), 0.5*CE91, 0) + IF(AND(CF$1 = CG$1, CG$2 = "Mixed"), 0.5*CG91, 0)</f>
        <v>1</v>
      </c>
      <c r="CG91" s="5">
        <f>IF('Each Gender - Gold'!CG91+'Each Gender - Silver'!CG91+'Each Gender - Bronze'!CG91 &gt; 0, 'Each Gender - Gold'!CG91*'Medal values'!$B$1+'Each Gender - Silver'!CG91*'Medal values'!$B$2+'Each Gender - Bronze'!CG91*'Medal values'!$B$3, "") + IF(AND(CG$1 = CF$1, CF$2 = "Mixed"), 0.5*CF91, 0) + IF(AND(CG$1 = CH$1, CH$2 = "Mixed"), 0.5*CH91, 0)</f>
        <v>0</v>
      </c>
      <c r="CH91" s="5">
        <f>IF('Each Gender - Gold'!CH91+'Each Gender - Silver'!CH91+'Each Gender - Bronze'!CH91 &gt; 0, 'Each Gender - Gold'!CH91*'Medal values'!$B$1+'Each Gender - Silver'!CH91*'Medal values'!$B$2+'Each Gender - Bronze'!CH91*'Medal values'!$B$3, "") + IF(AND(CH$1 = CG$1, CG$2 = "Mixed"), 0.5*CG91, 0) + IF(AND(CH$1 = CI$1, CI$2 = "Mixed"), 0.5*CI91, 0)</f>
        <v>0</v>
      </c>
      <c r="CI91" s="5">
        <f>IF('Each Gender - Gold'!CI91+'Each Gender - Silver'!CI91+'Each Gender - Bronze'!CI91 &gt; 0, 'Each Gender - Gold'!CI91*'Medal values'!$B$1+'Each Gender - Silver'!CI91*'Medal values'!$B$2+'Each Gender - Bronze'!CI91*'Medal values'!$B$3, "") + IF(AND(CI$1 = CH$1, CH$2 = "Mixed"), 0.5*CH91, 0) + IF(AND(CI$1 = CJ$1, CJ$2 = "Mixed"), 0.5*CJ91, 0)</f>
        <v>0</v>
      </c>
      <c r="CJ91" s="5">
        <f>IF('Each Gender - Gold'!CJ91+'Each Gender - Silver'!CJ91+'Each Gender - Bronze'!CJ91 &gt; 0, 'Each Gender - Gold'!CJ91*'Medal values'!$B$1+'Each Gender - Silver'!CJ91*'Medal values'!$B$2+'Each Gender - Bronze'!CJ91*'Medal values'!$B$3, "") + IF(AND(CJ$1 = CI$1, CI$2 = "Mixed"), 0.5*CI91, 0) + IF(AND(CJ$1 = CK$1, CK$2 = "Mixed"), 0.5*CK91, 0)</f>
        <v>0</v>
      </c>
      <c r="CK91" s="5">
        <f>IF('Each Gender - Gold'!CK91+'Each Gender - Silver'!CK91+'Each Gender - Bronze'!CK91 &gt; 0, 'Each Gender - Gold'!CK91*'Medal values'!$B$1+'Each Gender - Silver'!CK91*'Medal values'!$B$2+'Each Gender - Bronze'!CK91*'Medal values'!$B$3, "") + IF(AND(CK$1 = CJ$1, CJ$2 = "Mixed"), 0.5*CJ91, 0) + IF(AND(CK$1 = CL$1, CL$2 = "Mixed"), 0.5*CL91, 0)</f>
        <v>0</v>
      </c>
      <c r="CL91" s="5">
        <f>IF('Each Gender - Gold'!CL91+'Each Gender - Silver'!CL91+'Each Gender - Bronze'!CL91 &gt; 0, 'Each Gender - Gold'!CL91*'Medal values'!$B$1+'Each Gender - Silver'!CL91*'Medal values'!$B$2+'Each Gender - Bronze'!CL91*'Medal values'!$B$3, "") + IF(AND(CL$1 = CK$1, CK$2 = "Mixed"), 0.5*CK91, 0) + IF(AND(CL$1 = CM$1, CM$2 = "Mixed"), 0.5*CM91, 0)</f>
        <v>0</v>
      </c>
      <c r="CM91" s="5">
        <f>IF('Each Gender - Gold'!CM91+'Each Gender - Silver'!CM91+'Each Gender - Bronze'!CM91 &gt; 0, 'Each Gender - Gold'!CM91*'Medal values'!$B$1+'Each Gender - Silver'!CM91*'Medal values'!$B$2+'Each Gender - Bronze'!CM91*'Medal values'!$B$3, "") + IF(AND(CM$1 = CL$1, CL$2 = "Mixed"), 0.5*CL91, 0) + IF(AND(CM$1 = CN$1, CN$2 = "Mixed"), 0.5*CN91, 0)</f>
        <v>0</v>
      </c>
      <c r="CN91" s="5">
        <f>IF('Each Gender - Gold'!CN91+'Each Gender - Silver'!CN91+'Each Gender - Bronze'!CN91 &gt; 0, 'Each Gender - Gold'!CN91*'Medal values'!$B$1+'Each Gender - Silver'!CN91*'Medal values'!$B$2+'Each Gender - Bronze'!CN91*'Medal values'!$B$3, "") + IF(AND(CN$1 = CM$1, CM$2 = "Mixed"), 0.5*CM91, 0) + IF(AND(CN$1 = CO$1, CO$2 = "Mixed"), 0.5*CO91, 0)</f>
        <v>0</v>
      </c>
      <c r="CO91" s="5">
        <f>IF('Each Gender - Gold'!CO91+'Each Gender - Silver'!CO91+'Each Gender - Bronze'!CO91 &gt; 0, 'Each Gender - Gold'!CO91*'Medal values'!$B$1+'Each Gender - Silver'!CO91*'Medal values'!$B$2+'Each Gender - Bronze'!CO91*'Medal values'!$B$3, "") + IF(AND(CO$1 = CN$1, CN$2 = "Mixed"), 0.5*CN91, 0) + IF(AND(CO$1 = CP$1, CP$2 = "Mixed"), 0.5*CP91, 0)</f>
        <v>0</v>
      </c>
      <c r="CP91" s="5">
        <f>IF('Each Gender - Gold'!CP91+'Each Gender - Silver'!CP91+'Each Gender - Bronze'!CP91 &gt; 0, 'Each Gender - Gold'!CP91*'Medal values'!$B$1+'Each Gender - Silver'!CP91*'Medal values'!$B$2+'Each Gender - Bronze'!CP91*'Medal values'!$B$3, "") + IF(AND(CP$1 = CO$1, CO$2 = "Mixed"), 0.5*CO91, 0) + IF(AND(CP$1 = CQ$1, CQ$2 = "Mixed"), 0.5*CQ91, 0)</f>
        <v>0</v>
      </c>
      <c r="CQ91" s="5">
        <f>IF('Each Gender - Gold'!CQ91+'Each Gender - Silver'!CQ91+'Each Gender - Bronze'!CQ91 &gt; 0, 'Each Gender - Gold'!CQ91*'Medal values'!$B$1+'Each Gender - Silver'!CQ91*'Medal values'!$B$2+'Each Gender - Bronze'!CQ91*'Medal values'!$B$3, "") + IF(AND(CQ$1 = CP$1, CP$2 = "Mixed"), 0.5*CP91, 0) + IF(AND(CQ$1 = CR$1, CR$2 = "Mixed"), 0.5*CR91, 0)</f>
        <v>0</v>
      </c>
      <c r="CR91" s="5">
        <f>IF('Each Gender - Gold'!CR91+'Each Gender - Silver'!CR91+'Each Gender - Bronze'!CR91 &gt; 0, 'Each Gender - Gold'!CR91*'Medal values'!$B$1+'Each Gender - Silver'!CR91*'Medal values'!$B$2+'Each Gender - Bronze'!CR91*'Medal values'!$B$3, "") + IF(AND(CR$1 = CQ$1, CQ$2 = "Mixed"), 0.5*CQ91, 0) + IF(AND(CR$1 = CS$1, CS$2 = "Mixed"), 0.5*CS91, 0)</f>
        <v>0</v>
      </c>
      <c r="CS91" s="5">
        <f>IF('Each Gender - Gold'!CS91+'Each Gender - Silver'!CS91+'Each Gender - Bronze'!CS91 &gt; 0, 'Each Gender - Gold'!CS91*'Medal values'!$B$1+'Each Gender - Silver'!CS91*'Medal values'!$B$2+'Each Gender - Bronze'!CS91*'Medal values'!$B$3, "") + IF(AND(CS$1 = CR$1, CR$2 = "Mixed"), 0.5*CR91, 0) + IF(AND(CS$1 = CT$1, CT$2 = "Mixed"), 0.5*CT91, 0)</f>
        <v>0</v>
      </c>
      <c r="CT91" s="5">
        <f>IF('Each Gender - Gold'!CT91+'Each Gender - Silver'!CT91+'Each Gender - Bronze'!CT91 &gt; 0, 'Each Gender - Gold'!CT91*'Medal values'!$B$1+'Each Gender - Silver'!CT91*'Medal values'!$B$2+'Each Gender - Bronze'!CT91*'Medal values'!$B$3, "") + IF(AND(CT$1 = CS$1, CS$2 = "Mixed"), 0.5*CS91, 0) + IF(AND(CT$1 = CU$1, CU$2 = "Mixed"), 0.5*CU91, 0)</f>
        <v>0</v>
      </c>
      <c r="CU91" s="5">
        <f>IF('Each Gender - Gold'!CU91+'Each Gender - Silver'!CU91+'Each Gender - Bronze'!CU91 &gt; 0, 'Each Gender - Gold'!CU91*'Medal values'!$B$1+'Each Gender - Silver'!CU91*'Medal values'!$B$2+'Each Gender - Bronze'!CU91*'Medal values'!$B$3, "") + IF(AND(CU$1 = CT$1, CT$2 = "Mixed"), 0.5*CT91, 0) + IF(AND(CU$1 = CV$1, CV$2 = "Mixed"), 0.5*CV91, 0)</f>
        <v>1</v>
      </c>
      <c r="CV91" s="5">
        <f>IF('Each Gender - Gold'!CV91+'Each Gender - Silver'!CV91+'Each Gender - Bronze'!CV91 &gt; 0, 'Each Gender - Gold'!CV91*'Medal values'!$B$1+'Each Gender - Silver'!CV91*'Medal values'!$B$2+'Each Gender - Bronze'!CV91*'Medal values'!$B$3, "") + IF(AND(CV$1 = CU$1, CU$2 = "Mixed"), 0.5*CU91, 0) + IF(AND(CV$1 = CW$1, CW$2 = "Mixed"), 0.5*CW91, 0)</f>
        <v>0</v>
      </c>
      <c r="CW91" s="5">
        <f t="shared" ref="CW91:CX91" si="89">SUMIF($B$2:$CV$2,CW$2, $B91:$CV91)</f>
        <v>10.001001</v>
      </c>
      <c r="CX91" s="5">
        <f t="shared" si="89"/>
        <v>7.001001</v>
      </c>
    </row>
    <row r="92">
      <c r="A92" s="5" t="str">
        <f>Countries!A90</f>
        <v>UGA</v>
      </c>
      <c r="B92" s="5">
        <f>IF('Each Gender - Gold'!B92+'Each Gender - Silver'!B92+'Each Gender - Bronze'!B92 &gt; 0, 'Each Gender - Gold'!B92*'Medal values'!$B$1+'Each Gender - Silver'!B92*'Medal values'!$B$2+'Each Gender - Bronze'!B92*'Medal values'!$B$3, "") + IF(AND(B$1 = A$1, A$2 = "Mixed"), 0.5*A92, 0) + IF(AND(B$1 = C$1, C$2 = "Mixed"), 0.5*C92, 0)</f>
        <v>0</v>
      </c>
      <c r="C92" s="5">
        <f>IF('Each Gender - Gold'!C92+'Each Gender - Silver'!C92+'Each Gender - Bronze'!C92 &gt; 0, 'Each Gender - Gold'!C92*'Medal values'!$B$1+'Each Gender - Silver'!C92*'Medal values'!$B$2+'Each Gender - Bronze'!C92*'Medal values'!$B$3, "") + IF(AND(C$1 = B$1, B$2 = "Mixed"), 0.5*B92, 0) + IF(AND(C$1 = D$1, D$2 = "Mixed"), 0.5*D92, 0)</f>
        <v>0</v>
      </c>
      <c r="D92" s="5">
        <f>IF('Each Gender - Gold'!D92+'Each Gender - Silver'!D92+'Each Gender - Bronze'!D92 &gt; 0, 'Each Gender - Gold'!D92*'Medal values'!$B$1+'Each Gender - Silver'!D92*'Medal values'!$B$2+'Each Gender - Bronze'!D92*'Medal values'!$B$3, "") + IF(AND(D$1 = C$1, C$2 = "Mixed"), 0.5*C92, 0) + IF(AND(D$1 = E$1, E$2 = "Mixed"), 0.5*E92, 0)</f>
        <v>0</v>
      </c>
      <c r="E92" s="5">
        <f>IF('Each Gender - Gold'!E92+'Each Gender - Silver'!E92+'Each Gender - Bronze'!E92 &gt; 0, 'Each Gender - Gold'!E92*'Medal values'!$B$1+'Each Gender - Silver'!E92*'Medal values'!$B$2+'Each Gender - Bronze'!E92*'Medal values'!$B$3, "") + IF(AND(E$1 = D$1, D$2 = "Mixed"), 0.5*D92, 0) + IF(AND(E$1 = F$1, F$2 = "Mixed"), 0.5*F92, 0)</f>
        <v>0</v>
      </c>
      <c r="F92" s="5">
        <f>IF('Each Gender - Gold'!F92+'Each Gender - Silver'!F92+'Each Gender - Bronze'!F92 &gt; 0, 'Each Gender - Gold'!F92*'Medal values'!$B$1+'Each Gender - Silver'!F92*'Medal values'!$B$2+'Each Gender - Bronze'!F92*'Medal values'!$B$3, "") + IF(AND(F$1 = E$1, E$2 = "Mixed"), 0.5*E92, 0) + IF(AND(F$1 = G$1, G$2 = "Mixed"), 0.5*G92, 0)</f>
        <v>0</v>
      </c>
      <c r="G92" s="5">
        <f>IF('Each Gender - Gold'!G92+'Each Gender - Silver'!G92+'Each Gender - Bronze'!G92 &gt; 0, 'Each Gender - Gold'!G92*'Medal values'!$B$1+'Each Gender - Silver'!G92*'Medal values'!$B$2+'Each Gender - Bronze'!G92*'Medal values'!$B$3, "") + IF(AND(G$1 = F$1, F$2 = "Mixed"), 0.5*F92, 0) + IF(AND(G$1 = H$1, H$2 = "Mixed"), 0.5*H92, 0)</f>
        <v>0</v>
      </c>
      <c r="H92" s="5">
        <f>IF('Each Gender - Gold'!H92+'Each Gender - Silver'!H92+'Each Gender - Bronze'!H92 &gt; 0, 'Each Gender - Gold'!H92*'Medal values'!$B$1+'Each Gender - Silver'!H92*'Medal values'!$B$2+'Each Gender - Bronze'!H92*'Medal values'!$B$3, "") + IF(AND(H$1 = G$1, G$2 = "Mixed"), 0.5*G92, 0) + IF(AND(H$1 = I$1, I$2 = "Mixed"), 0.5*I92, 0)</f>
        <v>0</v>
      </c>
      <c r="I92" s="5">
        <f>IF('Each Gender - Gold'!I92+'Each Gender - Silver'!I92+'Each Gender - Bronze'!I92 &gt; 0, 'Each Gender - Gold'!I92*'Medal values'!$B$1+'Each Gender - Silver'!I92*'Medal values'!$B$2+'Each Gender - Bronze'!I92*'Medal values'!$B$3, "") + IF(AND(I$1 = H$1, H$2 = "Mixed"), 0.5*H92, 0) + IF(AND(I$1 = J$1, J$2 = "Mixed"), 0.5*J92, 0)</f>
        <v>0</v>
      </c>
      <c r="J92" s="5">
        <f>IF('Each Gender - Gold'!J92+'Each Gender - Silver'!J92+'Each Gender - Bronze'!J92 &gt; 0, 'Each Gender - Gold'!J92*'Medal values'!$B$1+'Each Gender - Silver'!J92*'Medal values'!$B$2+'Each Gender - Bronze'!J92*'Medal values'!$B$3, "") + IF(AND(J$1 = I$1, I$2 = "Mixed"), 0.5*I92, 0) + IF(AND(J$1 = K$1, K$2 = "Mixed"), 0.5*K92, 0)</f>
        <v>6.001001</v>
      </c>
      <c r="K92" s="5">
        <f>IF('Each Gender - Gold'!K92+'Each Gender - Silver'!K92+'Each Gender - Bronze'!K92 &gt; 0, 'Each Gender - Gold'!K92*'Medal values'!$B$1+'Each Gender - Silver'!K92*'Medal values'!$B$2+'Each Gender - Bronze'!K92*'Medal values'!$B$3, "") + IF(AND(K$1 = J$1, J$2 = "Mixed"), 0.5*J92, 0) + IF(AND(K$1 = L$1, L$2 = "Mixed"), 0.5*L92, 0)</f>
        <v>0</v>
      </c>
      <c r="L92" s="5">
        <f>IF('Each Gender - Gold'!L92+'Each Gender - Silver'!L92+'Each Gender - Bronze'!L92 &gt; 0, 'Each Gender - Gold'!L92*'Medal values'!$B$1+'Each Gender - Silver'!L92*'Medal values'!$B$2+'Each Gender - Bronze'!L92*'Medal values'!$B$3, "") + IF(AND(L$1 = K$1, K$2 = "Mixed"), 0.5*K92, 0) + IF(AND(L$1 = M$1, M$2 = "Mixed"), 0.5*M92, 0)</f>
        <v>3.001</v>
      </c>
      <c r="M92" s="5">
        <f>IF('Each Gender - Gold'!M92+'Each Gender - Silver'!M92+'Each Gender - Bronze'!M92 &gt; 0, 'Each Gender - Gold'!M92*'Medal values'!$B$1+'Each Gender - Silver'!M92*'Medal values'!$B$2+'Each Gender - Bronze'!M92*'Medal values'!$B$3, "") + IF(AND(M$1 = L$1, L$2 = "Mixed"), 0.5*L92, 0) + IF(AND(M$1 = N$1, N$2 = "Mixed"), 0.5*N92, 0)</f>
        <v>0</v>
      </c>
      <c r="N92" s="5">
        <f>IF('Each Gender - Gold'!N92+'Each Gender - Silver'!N92+'Each Gender - Bronze'!N92 &gt; 0, 'Each Gender - Gold'!N92*'Medal values'!$B$1+'Each Gender - Silver'!N92*'Medal values'!$B$2+'Each Gender - Bronze'!N92*'Medal values'!$B$3, "") + IF(AND(N$1 = M$1, M$2 = "Mixed"), 0.5*M92, 0) + IF(AND(N$1 = O$1, O$2 = "Mixed"), 0.5*O92, 0)</f>
        <v>0</v>
      </c>
      <c r="O92" s="5">
        <f>IF('Each Gender - Gold'!O92+'Each Gender - Silver'!O92+'Each Gender - Bronze'!O92 &gt; 0, 'Each Gender - Gold'!O92*'Medal values'!$B$1+'Each Gender - Silver'!O92*'Medal values'!$B$2+'Each Gender - Bronze'!O92*'Medal values'!$B$3, "") + IF(AND(O$1 = N$1, N$2 = "Mixed"), 0.5*N92, 0) + IF(AND(O$1 = P$1, P$2 = "Mixed"), 0.5*P92, 0)</f>
        <v>0</v>
      </c>
      <c r="P92" s="5">
        <f>IF('Each Gender - Gold'!P92+'Each Gender - Silver'!P92+'Each Gender - Bronze'!P92 &gt; 0, 'Each Gender - Gold'!P92*'Medal values'!$B$1+'Each Gender - Silver'!P92*'Medal values'!$B$2+'Each Gender - Bronze'!P92*'Medal values'!$B$3, "") + IF(AND(P$1 = O$1, O$2 = "Mixed"), 0.5*O92, 0) + IF(AND(P$1 = Q$1, Q$2 = "Mixed"), 0.5*Q92, 0)</f>
        <v>0</v>
      </c>
      <c r="Q92" s="5">
        <f>IF('Each Gender - Gold'!Q92+'Each Gender - Silver'!Q92+'Each Gender - Bronze'!Q92 &gt; 0, 'Each Gender - Gold'!Q92*'Medal values'!$B$1+'Each Gender - Silver'!Q92*'Medal values'!$B$2+'Each Gender - Bronze'!Q92*'Medal values'!$B$3, "") + IF(AND(Q$1 = P$1, P$2 = "Mixed"), 0.5*P92, 0) + IF(AND(Q$1 = R$1, R$2 = "Mixed"), 0.5*R92, 0)</f>
        <v>0</v>
      </c>
      <c r="R92" s="5">
        <f>IF('Each Gender - Gold'!R92+'Each Gender - Silver'!R92+'Each Gender - Bronze'!R92 &gt; 0, 'Each Gender - Gold'!R92*'Medal values'!$B$1+'Each Gender - Silver'!R92*'Medal values'!$B$2+'Each Gender - Bronze'!R92*'Medal values'!$B$3, "") + IF(AND(R$1 = Q$1, Q$2 = "Mixed"), 0.5*Q92, 0) + IF(AND(R$1 = S$1, S$2 = "Mixed"), 0.5*S92, 0)</f>
        <v>0</v>
      </c>
      <c r="S92" s="5">
        <f>IF('Each Gender - Gold'!S92+'Each Gender - Silver'!S92+'Each Gender - Bronze'!S92 &gt; 0, 'Each Gender - Gold'!S92*'Medal values'!$B$1+'Each Gender - Silver'!S92*'Medal values'!$B$2+'Each Gender - Bronze'!S92*'Medal values'!$B$3, "") + IF(AND(S$1 = R$1, R$2 = "Mixed"), 0.5*R92, 0) + IF(AND(S$1 = T$1, T$2 = "Mixed"), 0.5*T92, 0)</f>
        <v>0</v>
      </c>
      <c r="T92" s="5">
        <f>IF('Each Gender - Gold'!T92+'Each Gender - Silver'!T92+'Each Gender - Bronze'!T92 &gt; 0, 'Each Gender - Gold'!T92*'Medal values'!$B$1+'Each Gender - Silver'!T92*'Medal values'!$B$2+'Each Gender - Bronze'!T92*'Medal values'!$B$3, "") + IF(AND(T$1 = S$1, S$2 = "Mixed"), 0.5*S92, 0) + IF(AND(T$1 = U$1, U$2 = "Mixed"), 0.5*U92, 0)</f>
        <v>0</v>
      </c>
      <c r="U92" s="5">
        <f>IF('Each Gender - Gold'!U92+'Each Gender - Silver'!U92+'Each Gender - Bronze'!U92 &gt; 0, 'Each Gender - Gold'!U92*'Medal values'!$B$1+'Each Gender - Silver'!U92*'Medal values'!$B$2+'Each Gender - Bronze'!U92*'Medal values'!$B$3, "") + IF(AND(U$1 = T$1, T$2 = "Mixed"), 0.5*T92, 0) + IF(AND(U$1 = V$1, V$2 = "Mixed"), 0.5*V92, 0)</f>
        <v>0</v>
      </c>
      <c r="V92" s="5">
        <f>IF('Each Gender - Gold'!V92+'Each Gender - Silver'!V92+'Each Gender - Bronze'!V92 &gt; 0, 'Each Gender - Gold'!V92*'Medal values'!$B$1+'Each Gender - Silver'!V92*'Medal values'!$B$2+'Each Gender - Bronze'!V92*'Medal values'!$B$3, "") + IF(AND(V$1 = U$1, U$2 = "Mixed"), 0.5*U92, 0) + IF(AND(V$1 = W$1, W$2 = "Mixed"), 0.5*W92, 0)</f>
        <v>0</v>
      </c>
      <c r="W92" s="5">
        <f>IF('Each Gender - Gold'!W92+'Each Gender - Silver'!W92+'Each Gender - Bronze'!W92 &gt; 0, 'Each Gender - Gold'!W92*'Medal values'!$B$1+'Each Gender - Silver'!W92*'Medal values'!$B$2+'Each Gender - Bronze'!W92*'Medal values'!$B$3, "") + IF(AND(W$1 = V$1, V$2 = "Mixed"), 0.5*V92, 0) + IF(AND(W$1 = X$1, X$2 = "Mixed"), 0.5*X92, 0)</f>
        <v>0</v>
      </c>
      <c r="X92" s="5">
        <f>IF('Each Gender - Gold'!X92+'Each Gender - Silver'!X92+'Each Gender - Bronze'!X92 &gt; 0, 'Each Gender - Gold'!X92*'Medal values'!$B$1+'Each Gender - Silver'!X92*'Medal values'!$B$2+'Each Gender - Bronze'!X92*'Medal values'!$B$3, "") + IF(AND(X$1 = W$1, W$2 = "Mixed"), 0.5*W92, 0) + IF(AND(X$1 = Y$1, Y$2 = "Mixed"), 0.5*Y92, 0)</f>
        <v>0</v>
      </c>
      <c r="Y92" s="5">
        <f>IF('Each Gender - Gold'!Y92+'Each Gender - Silver'!Y92+'Each Gender - Bronze'!Y92 &gt; 0, 'Each Gender - Gold'!Y92*'Medal values'!$B$1+'Each Gender - Silver'!Y92*'Medal values'!$B$2+'Each Gender - Bronze'!Y92*'Medal values'!$B$3, "") + IF(AND(Y$1 = X$1, X$2 = "Mixed"), 0.5*X92, 0) + IF(AND(Y$1 = Z$1, Z$2 = "Mixed"), 0.5*Z92, 0)</f>
        <v>0</v>
      </c>
      <c r="Z92" s="5">
        <f>IF('Each Gender - Gold'!Z92+'Each Gender - Silver'!Z92+'Each Gender - Bronze'!Z92 &gt; 0, 'Each Gender - Gold'!Z92*'Medal values'!$B$1+'Each Gender - Silver'!Z92*'Medal values'!$B$2+'Each Gender - Bronze'!Z92*'Medal values'!$B$3, "") + IF(AND(Z$1 = Y$1, Y$2 = "Mixed"), 0.5*Y92, 0) + IF(AND(Z$1 = AA$1, AA$2 = "Mixed"), 0.5*AA92, 0)</f>
        <v>0</v>
      </c>
      <c r="AA92" s="5">
        <f>IF('Each Gender - Gold'!AA92+'Each Gender - Silver'!AA92+'Each Gender - Bronze'!AA92 &gt; 0, 'Each Gender - Gold'!AA92*'Medal values'!$B$1+'Each Gender - Silver'!AA92*'Medal values'!$B$2+'Each Gender - Bronze'!AA92*'Medal values'!$B$3, "") + IF(AND(AA$1 = Z$1, Z$2 = "Mixed"), 0.5*Z92, 0) + IF(AND(AA$1 = AB$1, AB$2 = "Mixed"), 0.5*AB92, 0)</f>
        <v>0</v>
      </c>
      <c r="AB92" s="5">
        <f>IF('Each Gender - Gold'!AB92+'Each Gender - Silver'!AB92+'Each Gender - Bronze'!AB92 &gt; 0, 'Each Gender - Gold'!AB92*'Medal values'!$B$1+'Each Gender - Silver'!AB92*'Medal values'!$B$2+'Each Gender - Bronze'!AB92*'Medal values'!$B$3, "") + IF(AND(AB$1 = AA$1, AA$2 = "Mixed"), 0.5*AA92, 0) + IF(AND(AB$1 = AC$1, AC$2 = "Mixed"), 0.5*AC92, 0)</f>
        <v>0</v>
      </c>
      <c r="AC92" s="5">
        <f>IF('Each Gender - Gold'!AC92+'Each Gender - Silver'!AC92+'Each Gender - Bronze'!AC92 &gt; 0, 'Each Gender - Gold'!AC92*'Medal values'!$B$1+'Each Gender - Silver'!AC92*'Medal values'!$B$2+'Each Gender - Bronze'!AC92*'Medal values'!$B$3, "") + IF(AND(AC$1 = AB$1, AB$2 = "Mixed"), 0.5*AB92, 0) + IF(AND(AC$1 = AD$1, AD$2 = "Mixed"), 0.5*AD92, 0)</f>
        <v>0</v>
      </c>
      <c r="AD92" s="5">
        <f>IF('Each Gender - Gold'!AD92+'Each Gender - Silver'!AD92+'Each Gender - Bronze'!AD92 &gt; 0, 'Each Gender - Gold'!AD92*'Medal values'!$B$1+'Each Gender - Silver'!AD92*'Medal values'!$B$2+'Each Gender - Bronze'!AD92*'Medal values'!$B$3, "") + IF(AND(AD$1 = AC$1, AC$2 = "Mixed"), 0.5*AC92, 0) + IF(AND(AD$1 = AE$1, AE$2 = "Mixed"), 0.5*AE92, 0)</f>
        <v>0</v>
      </c>
      <c r="AE92" s="5">
        <f>IF('Each Gender - Gold'!AE92+'Each Gender - Silver'!AE92+'Each Gender - Bronze'!AE92 &gt; 0, 'Each Gender - Gold'!AE92*'Medal values'!$B$1+'Each Gender - Silver'!AE92*'Medal values'!$B$2+'Each Gender - Bronze'!AE92*'Medal values'!$B$3, "") + IF(AND(AE$1 = AD$1, AD$2 = "Mixed"), 0.5*AD92, 0) + IF(AND(AE$1 = AF$1, AF$2 = "Mixed"), 0.5*AF92, 0)</f>
        <v>0</v>
      </c>
      <c r="AF92" s="5">
        <f>IF('Each Gender - Gold'!AF92+'Each Gender - Silver'!AF92+'Each Gender - Bronze'!AF92 &gt; 0, 'Each Gender - Gold'!AF92*'Medal values'!$B$1+'Each Gender - Silver'!AF92*'Medal values'!$B$2+'Each Gender - Bronze'!AF92*'Medal values'!$B$3, "") + IF(AND(AF$1 = AE$1, AE$2 = "Mixed"), 0.5*AE92, 0) + IF(AND(AF$1 = AG$1, AG$2 = "Mixed"), 0.5*AG92, 0)</f>
        <v>0</v>
      </c>
      <c r="AG92" s="5">
        <f>IF('Each Gender - Gold'!AG92+'Each Gender - Silver'!AG92+'Each Gender - Bronze'!AG92 &gt; 0, 'Each Gender - Gold'!AG92*'Medal values'!$B$1+'Each Gender - Silver'!AG92*'Medal values'!$B$2+'Each Gender - Bronze'!AG92*'Medal values'!$B$3, "") + IF(AND(AG$1 = AF$1, AF$2 = "Mixed"), 0.5*AF92, 0) + IF(AND(AG$1 = AH$1, AH$2 = "Mixed"), 0.5*AH92, 0)</f>
        <v>0</v>
      </c>
      <c r="AH92" s="5">
        <f>IF('Each Gender - Gold'!AH92+'Each Gender - Silver'!AH92+'Each Gender - Bronze'!AH92 &gt; 0, 'Each Gender - Gold'!AH92*'Medal values'!$B$1+'Each Gender - Silver'!AH92*'Medal values'!$B$2+'Each Gender - Bronze'!AH92*'Medal values'!$B$3, "") + IF(AND(AH$1 = AG$1, AG$2 = "Mixed"), 0.5*AG92, 0) + IF(AND(AH$1 = AI$1, AI$2 = "Mixed"), 0.5*AI92, 0)</f>
        <v>0</v>
      </c>
      <c r="AI92" s="5">
        <f>IF('Each Gender - Gold'!AI92+'Each Gender - Silver'!AI92+'Each Gender - Bronze'!AI92 &gt; 0, 'Each Gender - Gold'!AI92*'Medal values'!$B$1+'Each Gender - Silver'!AI92*'Medal values'!$B$2+'Each Gender - Bronze'!AI92*'Medal values'!$B$3, "") + IF(AND(AI$1 = AH$1, AH$2 = "Mixed"), 0.5*AH92, 0) + IF(AND(AI$1 = AJ$1, AJ$2 = "Mixed"), 0.5*AJ92, 0)</f>
        <v>0</v>
      </c>
      <c r="AJ92" s="5">
        <f>IF('Each Gender - Gold'!AJ92+'Each Gender - Silver'!AJ92+'Each Gender - Bronze'!AJ92 &gt; 0, 'Each Gender - Gold'!AJ92*'Medal values'!$B$1+'Each Gender - Silver'!AJ92*'Medal values'!$B$2+'Each Gender - Bronze'!AJ92*'Medal values'!$B$3, "") + IF(AND(AJ$1 = AI$1, AI$2 = "Mixed"), 0.5*AI92, 0) + IF(AND(AJ$1 = AK$1, AK$2 = "Mixed"), 0.5*AK92, 0)</f>
        <v>0</v>
      </c>
      <c r="AK92" s="5">
        <f>IF('Each Gender - Gold'!AK92+'Each Gender - Silver'!AK92+'Each Gender - Bronze'!AK92 &gt; 0, 'Each Gender - Gold'!AK92*'Medal values'!$B$1+'Each Gender - Silver'!AK92*'Medal values'!$B$2+'Each Gender - Bronze'!AK92*'Medal values'!$B$3, "") + IF(AND(AK$1 = AJ$1, AJ$2 = "Mixed"), 0.5*AJ92, 0) + IF(AND(AK$1 = AL$1, AL$2 = "Mixed"), 0.5*AL92, 0)</f>
        <v>0</v>
      </c>
      <c r="AL92" s="5">
        <f>IF('Each Gender - Gold'!AL92+'Each Gender - Silver'!AL92+'Each Gender - Bronze'!AL92 &gt; 0, 'Each Gender - Gold'!AL92*'Medal values'!$B$1+'Each Gender - Silver'!AL92*'Medal values'!$B$2+'Each Gender - Bronze'!AL92*'Medal values'!$B$3, "") + IF(AND(AL$1 = AK$1, AK$2 = "Mixed"), 0.5*AK92, 0) + IF(AND(AL$1 = AM$1, AM$2 = "Mixed"), 0.5*AM92, 0)</f>
        <v>0</v>
      </c>
      <c r="AM92" s="5">
        <f>IF('Each Gender - Gold'!AM92+'Each Gender - Silver'!AM92+'Each Gender - Bronze'!AM92 &gt; 0, 'Each Gender - Gold'!AM92*'Medal values'!$B$1+'Each Gender - Silver'!AM92*'Medal values'!$B$2+'Each Gender - Bronze'!AM92*'Medal values'!$B$3, "") + IF(AND(AM$1 = AL$1, AL$2 = "Mixed"), 0.5*AL92, 0) + IF(AND(AM$1 = AN$1, AN$2 = "Mixed"), 0.5*AN92, 0)</f>
        <v>0</v>
      </c>
      <c r="AN92" s="5">
        <f>IF('Each Gender - Gold'!AN92+'Each Gender - Silver'!AN92+'Each Gender - Bronze'!AN92 &gt; 0, 'Each Gender - Gold'!AN92*'Medal values'!$B$1+'Each Gender - Silver'!AN92*'Medal values'!$B$2+'Each Gender - Bronze'!AN92*'Medal values'!$B$3, "") + IF(AND(AN$1 = AM$1, AM$2 = "Mixed"), 0.5*AM92, 0) + IF(AND(AN$1 = AO$1, AO$2 = "Mixed"), 0.5*AO92, 0)</f>
        <v>0</v>
      </c>
      <c r="AO92" s="5">
        <f>IF('Each Gender - Gold'!AO92+'Each Gender - Silver'!AO92+'Each Gender - Bronze'!AO92 &gt; 0, 'Each Gender - Gold'!AO92*'Medal values'!$B$1+'Each Gender - Silver'!AO92*'Medal values'!$B$2+'Each Gender - Bronze'!AO92*'Medal values'!$B$3, "") + IF(AND(AO$1 = AN$1, AN$2 = "Mixed"), 0.5*AN92, 0) + IF(AND(AO$1 = AP$1, AP$2 = "Mixed"), 0.5*AP92, 0)</f>
        <v>0</v>
      </c>
      <c r="AP92" s="5">
        <f>IF('Each Gender - Gold'!AP92+'Each Gender - Silver'!AP92+'Each Gender - Bronze'!AP92 &gt; 0, 'Each Gender - Gold'!AP92*'Medal values'!$B$1+'Each Gender - Silver'!AP92*'Medal values'!$B$2+'Each Gender - Bronze'!AP92*'Medal values'!$B$3, "") + IF(AND(AP$1 = AO$1, AO$2 = "Mixed"), 0.5*AO92, 0) + IF(AND(AP$1 = AQ$1, AQ$2 = "Mixed"), 0.5*AQ92, 0)</f>
        <v>0</v>
      </c>
      <c r="AQ92" s="5">
        <f>IF('Each Gender - Gold'!AQ92+'Each Gender - Silver'!AQ92+'Each Gender - Bronze'!AQ92 &gt; 0, 'Each Gender - Gold'!AQ92*'Medal values'!$B$1+'Each Gender - Silver'!AQ92*'Medal values'!$B$2+'Each Gender - Bronze'!AQ92*'Medal values'!$B$3, "") + IF(AND(AQ$1 = AP$1, AP$2 = "Mixed"), 0.5*AP92, 0) + IF(AND(AQ$1 = AR$1, AR$2 = "Mixed"), 0.5*AR92, 0)</f>
        <v>0</v>
      </c>
      <c r="AR92" s="5">
        <f>IF('Each Gender - Gold'!AR92+'Each Gender - Silver'!AR92+'Each Gender - Bronze'!AR92 &gt; 0, 'Each Gender - Gold'!AR92*'Medal values'!$B$1+'Each Gender - Silver'!AR92*'Medal values'!$B$2+'Each Gender - Bronze'!AR92*'Medal values'!$B$3, "") + IF(AND(AR$1 = AQ$1, AQ$2 = "Mixed"), 0.5*AQ92, 0) + IF(AND(AR$1 = AS$1, AS$2 = "Mixed"), 0.5*AS92, 0)</f>
        <v>0</v>
      </c>
      <c r="AS92" s="5">
        <f>IF('Each Gender - Gold'!AS92+'Each Gender - Silver'!AS92+'Each Gender - Bronze'!AS92 &gt; 0, 'Each Gender - Gold'!AS92*'Medal values'!$B$1+'Each Gender - Silver'!AS92*'Medal values'!$B$2+'Each Gender - Bronze'!AS92*'Medal values'!$B$3, "") + IF(AND(AS$1 = AR$1, AR$2 = "Mixed"), 0.5*AR92, 0) + IF(AND(AS$1 = AT$1, AT$2 = "Mixed"), 0.5*AT92, 0)</f>
        <v>0</v>
      </c>
      <c r="AT92" s="5">
        <f>IF('Each Gender - Gold'!AT92+'Each Gender - Silver'!AT92+'Each Gender - Bronze'!AT92 &gt; 0, 'Each Gender - Gold'!AT92*'Medal values'!$B$1+'Each Gender - Silver'!AT92*'Medal values'!$B$2+'Each Gender - Bronze'!AT92*'Medal values'!$B$3, "") + IF(AND(AT$1 = AS$1, AS$2 = "Mixed"), 0.5*AS92, 0) + IF(AND(AT$1 = AU$1, AU$2 = "Mixed"), 0.5*AU92, 0)</f>
        <v>0</v>
      </c>
      <c r="AU92" s="5">
        <f>IF('Each Gender - Gold'!AU92+'Each Gender - Silver'!AU92+'Each Gender - Bronze'!AU92 &gt; 0, 'Each Gender - Gold'!AU92*'Medal values'!$B$1+'Each Gender - Silver'!AU92*'Medal values'!$B$2+'Each Gender - Bronze'!AU92*'Medal values'!$B$3, "") + IF(AND(AU$1 = AT$1, AT$2 = "Mixed"), 0.5*AT92, 0) + IF(AND(AU$1 = AV$1, AV$2 = "Mixed"), 0.5*AV92, 0)</f>
        <v>0</v>
      </c>
      <c r="AV92" s="5">
        <f>IF('Each Gender - Gold'!AV92+'Each Gender - Silver'!AV92+'Each Gender - Bronze'!AV92 &gt; 0, 'Each Gender - Gold'!AV92*'Medal values'!$B$1+'Each Gender - Silver'!AV92*'Medal values'!$B$2+'Each Gender - Bronze'!AV92*'Medal values'!$B$3, "") + IF(AND(AV$1 = AU$1, AU$2 = "Mixed"), 0.5*AU92, 0) + IF(AND(AV$1 = AW$1, AW$2 = "Mixed"), 0.5*AW92, 0)</f>
        <v>0</v>
      </c>
      <c r="AW92" s="5">
        <f>IF('Each Gender - Gold'!AW92+'Each Gender - Silver'!AW92+'Each Gender - Bronze'!AW92 &gt; 0, 'Each Gender - Gold'!AW92*'Medal values'!$B$1+'Each Gender - Silver'!AW92*'Medal values'!$B$2+'Each Gender - Bronze'!AW92*'Medal values'!$B$3, "") + IF(AND(AW$1 = AV$1, AV$2 = "Mixed"), 0.5*AV92, 0) + IF(AND(AW$1 = AX$1, AX$2 = "Mixed"), 0.5*AX92, 0)</f>
        <v>0</v>
      </c>
      <c r="AX92" s="5">
        <f>IF('Each Gender - Gold'!AX92+'Each Gender - Silver'!AX92+'Each Gender - Bronze'!AX92 &gt; 0, 'Each Gender - Gold'!AX92*'Medal values'!$B$1+'Each Gender - Silver'!AX92*'Medal values'!$B$2+'Each Gender - Bronze'!AX92*'Medal values'!$B$3, "") + IF(AND(AX$1 = AW$1, AW$2 = "Mixed"), 0.5*AW92, 0) + IF(AND(AX$1 = AY$1, AY$2 = "Mixed"), 0.5*AY92, 0)</f>
        <v>0</v>
      </c>
      <c r="AY92" s="5">
        <f>IF('Each Gender - Gold'!AY92+'Each Gender - Silver'!AY92+'Each Gender - Bronze'!AY92 &gt; 0, 'Each Gender - Gold'!AY92*'Medal values'!$B$1+'Each Gender - Silver'!AY92*'Medal values'!$B$2+'Each Gender - Bronze'!AY92*'Medal values'!$B$3, "") + IF(AND(AY$1 = AX$1, AX$2 = "Mixed"), 0.5*AX92, 0) + IF(AND(AY$1 = AZ$1, AZ$2 = "Mixed"), 0.5*AZ92, 0)</f>
        <v>0</v>
      </c>
      <c r="AZ92" s="5">
        <f>IF('Each Gender - Gold'!AZ92+'Each Gender - Silver'!AZ92+'Each Gender - Bronze'!AZ92 &gt; 0, 'Each Gender - Gold'!AZ92*'Medal values'!$B$1+'Each Gender - Silver'!AZ92*'Medal values'!$B$2+'Each Gender - Bronze'!AZ92*'Medal values'!$B$3, "") + IF(AND(AZ$1 = AY$1, AY$2 = "Mixed"), 0.5*AY92, 0) + IF(AND(AZ$1 = BA$1, BA$2 = "Mixed"), 0.5*BA92, 0)</f>
        <v>0</v>
      </c>
      <c r="BA92" s="5">
        <f>IF('Each Gender - Gold'!BA92+'Each Gender - Silver'!BA92+'Each Gender - Bronze'!BA92 &gt; 0, 'Each Gender - Gold'!BA92*'Medal values'!$B$1+'Each Gender - Silver'!BA92*'Medal values'!$B$2+'Each Gender - Bronze'!BA92*'Medal values'!$B$3, "") + IF(AND(BA$1 = AZ$1, AZ$2 = "Mixed"), 0.5*AZ92, 0) + IF(AND(BA$1 = BB$1, BB$2 = "Mixed"), 0.5*BB92, 0)</f>
        <v>0</v>
      </c>
      <c r="BB92" s="5">
        <f>IF('Each Gender - Gold'!BB92+'Each Gender - Silver'!BB92+'Each Gender - Bronze'!BB92 &gt; 0, 'Each Gender - Gold'!BB92*'Medal values'!$B$1+'Each Gender - Silver'!BB92*'Medal values'!$B$2+'Each Gender - Bronze'!BB92*'Medal values'!$B$3, "") + IF(AND(BB$1 = BA$1, BA$2 = "Mixed"), 0.5*BA92, 0) + IF(AND(BB$1 = BC$1, BC$2 = "Mixed"), 0.5*BC92, 0)</f>
        <v>0</v>
      </c>
      <c r="BC92" s="5">
        <f>IF('Each Gender - Gold'!BC92+'Each Gender - Silver'!BC92+'Each Gender - Bronze'!BC92 &gt; 0, 'Each Gender - Gold'!BC92*'Medal values'!$B$1+'Each Gender - Silver'!BC92*'Medal values'!$B$2+'Each Gender - Bronze'!BC92*'Medal values'!$B$3, "") + IF(AND(BC$1 = BB$1, BB$2 = "Mixed"), 0.5*BB92, 0) + IF(AND(BC$1 = BD$1, BD$2 = "Mixed"), 0.5*BD92, 0)</f>
        <v>0</v>
      </c>
      <c r="BD92" s="5">
        <f>IF('Each Gender - Gold'!BD92+'Each Gender - Silver'!BD92+'Each Gender - Bronze'!BD92 &gt; 0, 'Each Gender - Gold'!BD92*'Medal values'!$B$1+'Each Gender - Silver'!BD92*'Medal values'!$B$2+'Each Gender - Bronze'!BD92*'Medal values'!$B$3, "") + IF(AND(BD$1 = BC$1, BC$2 = "Mixed"), 0.5*BC92, 0) + IF(AND(BD$1 = BE$1, BE$2 = "Mixed"), 0.5*BE92, 0)</f>
        <v>0</v>
      </c>
      <c r="BE92" s="5">
        <f>IF('Each Gender - Gold'!BE92+'Each Gender - Silver'!BE92+'Each Gender - Bronze'!BE92 &gt; 0, 'Each Gender - Gold'!BE92*'Medal values'!$B$1+'Each Gender - Silver'!BE92*'Medal values'!$B$2+'Each Gender - Bronze'!BE92*'Medal values'!$B$3, "") + IF(AND(BE$1 = BD$1, BD$2 = "Mixed"), 0.5*BD92, 0) + IF(AND(BE$1 = BF$1, BF$2 = "Mixed"), 0.5*BF92, 0)</f>
        <v>0</v>
      </c>
      <c r="BF92" s="5">
        <f>IF('Each Gender - Gold'!BF92+'Each Gender - Silver'!BF92+'Each Gender - Bronze'!BF92 &gt; 0, 'Each Gender - Gold'!BF92*'Medal values'!$B$1+'Each Gender - Silver'!BF92*'Medal values'!$B$2+'Each Gender - Bronze'!BF92*'Medal values'!$B$3, "") + IF(AND(BF$1 = BE$1, BE$2 = "Mixed"), 0.5*BE92, 0) + IF(AND(BF$1 = BG$1, BG$2 = "Mixed"), 0.5*BG92, 0)</f>
        <v>0</v>
      </c>
      <c r="BG92" s="5">
        <f>IF('Each Gender - Gold'!BG92+'Each Gender - Silver'!BG92+'Each Gender - Bronze'!BG92 &gt; 0, 'Each Gender - Gold'!BG92*'Medal values'!$B$1+'Each Gender - Silver'!BG92*'Medal values'!$B$2+'Each Gender - Bronze'!BG92*'Medal values'!$B$3, "") + IF(AND(BG$1 = BF$1, BF$2 = "Mixed"), 0.5*BF92, 0) + IF(AND(BG$1 = BH$1, BH$2 = "Mixed"), 0.5*BH92, 0)</f>
        <v>0</v>
      </c>
      <c r="BH92" s="5">
        <f>IF('Each Gender - Gold'!BH92+'Each Gender - Silver'!BH92+'Each Gender - Bronze'!BH92 &gt; 0, 'Each Gender - Gold'!BH92*'Medal values'!$B$1+'Each Gender - Silver'!BH92*'Medal values'!$B$2+'Each Gender - Bronze'!BH92*'Medal values'!$B$3, "") + IF(AND(BH$1 = BG$1, BG$2 = "Mixed"), 0.5*BG92, 0) + IF(AND(BH$1 = BI$1, BI$2 = "Mixed"), 0.5*BI92, 0)</f>
        <v>0</v>
      </c>
      <c r="BI92" s="5">
        <f>IF('Each Gender - Gold'!BI92+'Each Gender - Silver'!BI92+'Each Gender - Bronze'!BI92 &gt; 0, 'Each Gender - Gold'!BI92*'Medal values'!$B$1+'Each Gender - Silver'!BI92*'Medal values'!$B$2+'Each Gender - Bronze'!BI92*'Medal values'!$B$3, "") + IF(AND(BI$1 = BH$1, BH$2 = "Mixed"), 0.5*BH92, 0) + IF(AND(BI$1 = BJ$1, BJ$2 = "Mixed"), 0.5*BJ92, 0)</f>
        <v>0</v>
      </c>
      <c r="BJ92" s="5">
        <f>IF('Each Gender - Gold'!BJ92+'Each Gender - Silver'!BJ92+'Each Gender - Bronze'!BJ92 &gt; 0, 'Each Gender - Gold'!BJ92*'Medal values'!$B$1+'Each Gender - Silver'!BJ92*'Medal values'!$B$2+'Each Gender - Bronze'!BJ92*'Medal values'!$B$3, "") + IF(AND(BJ$1 = BI$1, BI$2 = "Mixed"), 0.5*BI92, 0) + IF(AND(BJ$1 = BK$1, BK$2 = "Mixed"), 0.5*BK92, 0)</f>
        <v>0</v>
      </c>
      <c r="BK92" s="5">
        <f>IF('Each Gender - Gold'!BK92+'Each Gender - Silver'!BK92+'Each Gender - Bronze'!BK92 &gt; 0, 'Each Gender - Gold'!BK92*'Medal values'!$B$1+'Each Gender - Silver'!BK92*'Medal values'!$B$2+'Each Gender - Bronze'!BK92*'Medal values'!$B$3, "") + IF(AND(BK$1 = BJ$1, BJ$2 = "Mixed"), 0.5*BJ92, 0) + IF(AND(BK$1 = BL$1, BL$2 = "Mixed"), 0.5*BL92, 0)</f>
        <v>0</v>
      </c>
      <c r="BL92" s="5">
        <f>IF('Each Gender - Gold'!BL92+'Each Gender - Silver'!BL92+'Each Gender - Bronze'!BL92 &gt; 0, 'Each Gender - Gold'!BL92*'Medal values'!$B$1+'Each Gender - Silver'!BL92*'Medal values'!$B$2+'Each Gender - Bronze'!BL92*'Medal values'!$B$3, "") + IF(AND(BL$1 = BK$1, BK$2 = "Mixed"), 0.5*BK92, 0) + IF(AND(BL$1 = BM$1, BM$2 = "Mixed"), 0.5*BM92, 0)</f>
        <v>0</v>
      </c>
      <c r="BM92" s="5">
        <f>IF('Each Gender - Gold'!BM92+'Each Gender - Silver'!BM92+'Each Gender - Bronze'!BM92 &gt; 0, 'Each Gender - Gold'!BM92*'Medal values'!$B$1+'Each Gender - Silver'!BM92*'Medal values'!$B$2+'Each Gender - Bronze'!BM92*'Medal values'!$B$3, "") + IF(AND(BM$1 = BL$1, BL$2 = "Mixed"), 0.5*BL92, 0) + IF(AND(BM$1 = BN$1, BN$2 = "Mixed"), 0.5*BN92, 0)</f>
        <v>0</v>
      </c>
      <c r="BN92" s="5">
        <f>IF('Each Gender - Gold'!BN92+'Each Gender - Silver'!BN92+'Each Gender - Bronze'!BN92 &gt; 0, 'Each Gender - Gold'!BN92*'Medal values'!$B$1+'Each Gender - Silver'!BN92*'Medal values'!$B$2+'Each Gender - Bronze'!BN92*'Medal values'!$B$3, "") + IF(AND(BN$1 = BM$1, BM$2 = "Mixed"), 0.5*BM92, 0) + IF(AND(BN$1 = BO$1, BO$2 = "Mixed"), 0.5*BO92, 0)</f>
        <v>0</v>
      </c>
      <c r="BO92" s="5">
        <f>IF('Each Gender - Gold'!BO92+'Each Gender - Silver'!BO92+'Each Gender - Bronze'!BO92 &gt; 0, 'Each Gender - Gold'!BO92*'Medal values'!$B$1+'Each Gender - Silver'!BO92*'Medal values'!$B$2+'Each Gender - Bronze'!BO92*'Medal values'!$B$3, "") + IF(AND(BO$1 = BN$1, BN$2 = "Mixed"), 0.5*BN92, 0) + IF(AND(BO$1 = BP$1, BP$2 = "Mixed"), 0.5*BP92, 0)</f>
        <v>0</v>
      </c>
      <c r="BP92" s="5">
        <f>IF('Each Gender - Gold'!BP92+'Each Gender - Silver'!BP92+'Each Gender - Bronze'!BP92 &gt; 0, 'Each Gender - Gold'!BP92*'Medal values'!$B$1+'Each Gender - Silver'!BP92*'Medal values'!$B$2+'Each Gender - Bronze'!BP92*'Medal values'!$B$3, "") + IF(AND(BP$1 = BO$1, BO$2 = "Mixed"), 0.5*BO92, 0) + IF(AND(BP$1 = BQ$1, BQ$2 = "Mixed"), 0.5*BQ92, 0)</f>
        <v>0</v>
      </c>
      <c r="BQ92" s="5">
        <f>IF('Each Gender - Gold'!BQ92+'Each Gender - Silver'!BQ92+'Each Gender - Bronze'!BQ92 &gt; 0, 'Each Gender - Gold'!BQ92*'Medal values'!$B$1+'Each Gender - Silver'!BQ92*'Medal values'!$B$2+'Each Gender - Bronze'!BQ92*'Medal values'!$B$3, "") + IF(AND(BQ$1 = BP$1, BP$2 = "Mixed"), 0.5*BP92, 0) + IF(AND(BQ$1 = BR$1, BR$2 = "Mixed"), 0.5*BR92, 0)</f>
        <v>0</v>
      </c>
      <c r="BR92" s="5">
        <f>IF('Each Gender - Gold'!BR92+'Each Gender - Silver'!BR92+'Each Gender - Bronze'!BR92 &gt; 0, 'Each Gender - Gold'!BR92*'Medal values'!$B$1+'Each Gender - Silver'!BR92*'Medal values'!$B$2+'Each Gender - Bronze'!BR92*'Medal values'!$B$3, "") + IF(AND(BR$1 = BQ$1, BQ$2 = "Mixed"), 0.5*BQ92, 0) + IF(AND(BR$1 = BS$1, BS$2 = "Mixed"), 0.5*BS92, 0)</f>
        <v>0</v>
      </c>
      <c r="BS92" s="5">
        <f>IF('Each Gender - Gold'!BS92+'Each Gender - Silver'!BS92+'Each Gender - Bronze'!BS92 &gt; 0, 'Each Gender - Gold'!BS92*'Medal values'!$B$1+'Each Gender - Silver'!BS92*'Medal values'!$B$2+'Each Gender - Bronze'!BS92*'Medal values'!$B$3, "") + IF(AND(BS$1 = BR$1, BR$2 = "Mixed"), 0.5*BR92, 0) + IF(AND(BS$1 = BT$1, BT$2 = "Mixed"), 0.5*BT92, 0)</f>
        <v>0</v>
      </c>
      <c r="BT92" s="5">
        <f>IF('Each Gender - Gold'!BT92+'Each Gender - Silver'!BT92+'Each Gender - Bronze'!BT92 &gt; 0, 'Each Gender - Gold'!BT92*'Medal values'!$B$1+'Each Gender - Silver'!BT92*'Medal values'!$B$2+'Each Gender - Bronze'!BT92*'Medal values'!$B$3, "") + IF(AND(BT$1 = BS$1, BS$2 = "Mixed"), 0.5*BS92, 0) + IF(AND(BT$1 = BU$1, BU$2 = "Mixed"), 0.5*BU92, 0)</f>
        <v>0</v>
      </c>
      <c r="BU92" s="5">
        <f>IF('Each Gender - Gold'!BU92+'Each Gender - Silver'!BU92+'Each Gender - Bronze'!BU92 &gt; 0, 'Each Gender - Gold'!BU92*'Medal values'!$B$1+'Each Gender - Silver'!BU92*'Medal values'!$B$2+'Each Gender - Bronze'!BU92*'Medal values'!$B$3, "") + IF(AND(BU$1 = BT$1, BT$2 = "Mixed"), 0.5*BT92, 0) + IF(AND(BU$1 = BV$1, BV$2 = "Mixed"), 0.5*BV92, 0)</f>
        <v>0</v>
      </c>
      <c r="BV92" s="5">
        <f>IF('Each Gender - Gold'!BV92+'Each Gender - Silver'!BV92+'Each Gender - Bronze'!BV92 &gt; 0, 'Each Gender - Gold'!BV92*'Medal values'!$B$1+'Each Gender - Silver'!BV92*'Medal values'!$B$2+'Each Gender - Bronze'!BV92*'Medal values'!$B$3, "") + IF(AND(BV$1 = BU$1, BU$2 = "Mixed"), 0.5*BU92, 0) + IF(AND(BV$1 = BW$1, BW$2 = "Mixed"), 0.5*BW92, 0)</f>
        <v>0</v>
      </c>
      <c r="BW92" s="5">
        <f>IF('Each Gender - Gold'!BW92+'Each Gender - Silver'!BW92+'Each Gender - Bronze'!BW92 &gt; 0, 'Each Gender - Gold'!BW92*'Medal values'!$B$1+'Each Gender - Silver'!BW92*'Medal values'!$B$2+'Each Gender - Bronze'!BW92*'Medal values'!$B$3, "") + IF(AND(BW$1 = BV$1, BV$2 = "Mixed"), 0.5*BV92, 0) + IF(AND(BW$1 = BX$1, BX$2 = "Mixed"), 0.5*BX92, 0)</f>
        <v>0</v>
      </c>
      <c r="BX92" s="5">
        <f>IF('Each Gender - Gold'!BX92+'Each Gender - Silver'!BX92+'Each Gender - Bronze'!BX92 &gt; 0, 'Each Gender - Gold'!BX92*'Medal values'!$B$1+'Each Gender - Silver'!BX92*'Medal values'!$B$2+'Each Gender - Bronze'!BX92*'Medal values'!$B$3, "") + IF(AND(BX$1 = BW$1, BW$2 = "Mixed"), 0.5*BW92, 0) + IF(AND(BX$1 = BY$1, BY$2 = "Mixed"), 0.5*BY92, 0)</f>
        <v>0</v>
      </c>
      <c r="BY92" s="5">
        <f>IF('Each Gender - Gold'!BY92+'Each Gender - Silver'!BY92+'Each Gender - Bronze'!BY92 &gt; 0, 'Each Gender - Gold'!BY92*'Medal values'!$B$1+'Each Gender - Silver'!BY92*'Medal values'!$B$2+'Each Gender - Bronze'!BY92*'Medal values'!$B$3, "") + IF(AND(BY$1 = BX$1, BX$2 = "Mixed"), 0.5*BX92, 0) + IF(AND(BY$1 = BZ$1, BZ$2 = "Mixed"), 0.5*BZ92, 0)</f>
        <v>0</v>
      </c>
      <c r="BZ92" s="5">
        <f>IF('Each Gender - Gold'!BZ92+'Each Gender - Silver'!BZ92+'Each Gender - Bronze'!BZ92 &gt; 0, 'Each Gender - Gold'!BZ92*'Medal values'!$B$1+'Each Gender - Silver'!BZ92*'Medal values'!$B$2+'Each Gender - Bronze'!BZ92*'Medal values'!$B$3, "") + IF(AND(BZ$1 = BY$1, BY$2 = "Mixed"), 0.5*BY92, 0) + IF(AND(BZ$1 = CA$1, CA$2 = "Mixed"), 0.5*CA92, 0)</f>
        <v>0</v>
      </c>
      <c r="CA92" s="5">
        <f>IF('Each Gender - Gold'!CA92+'Each Gender - Silver'!CA92+'Each Gender - Bronze'!CA92 &gt; 0, 'Each Gender - Gold'!CA92*'Medal values'!$B$1+'Each Gender - Silver'!CA92*'Medal values'!$B$2+'Each Gender - Bronze'!CA92*'Medal values'!$B$3, "") + IF(AND(CA$1 = BZ$1, BZ$2 = "Mixed"), 0.5*BZ92, 0) + IF(AND(CA$1 = CB$1, CB$2 = "Mixed"), 0.5*CB92, 0)</f>
        <v>0</v>
      </c>
      <c r="CB92" s="5">
        <f>IF('Each Gender - Gold'!CB92+'Each Gender - Silver'!CB92+'Each Gender - Bronze'!CB92 &gt; 0, 'Each Gender - Gold'!CB92*'Medal values'!$B$1+'Each Gender - Silver'!CB92*'Medal values'!$B$2+'Each Gender - Bronze'!CB92*'Medal values'!$B$3, "") + IF(AND(CB$1 = CA$1, CA$2 = "Mixed"), 0.5*CA92, 0) + IF(AND(CB$1 = CC$1, CC$2 = "Mixed"), 0.5*CC92, 0)</f>
        <v>0</v>
      </c>
      <c r="CC92" s="5">
        <f>IF('Each Gender - Gold'!CC92+'Each Gender - Silver'!CC92+'Each Gender - Bronze'!CC92 &gt; 0, 'Each Gender - Gold'!CC92*'Medal values'!$B$1+'Each Gender - Silver'!CC92*'Medal values'!$B$2+'Each Gender - Bronze'!CC92*'Medal values'!$B$3, "") + IF(AND(CC$1 = CB$1, CB$2 = "Mixed"), 0.5*CB92, 0) + IF(AND(CC$1 = CD$1, CD$2 = "Mixed"), 0.5*CD92, 0)</f>
        <v>0</v>
      </c>
      <c r="CD92" s="5">
        <f>IF('Each Gender - Gold'!CD92+'Each Gender - Silver'!CD92+'Each Gender - Bronze'!CD92 &gt; 0, 'Each Gender - Gold'!CD92*'Medal values'!$B$1+'Each Gender - Silver'!CD92*'Medal values'!$B$2+'Each Gender - Bronze'!CD92*'Medal values'!$B$3, "") + IF(AND(CD$1 = CC$1, CC$2 = "Mixed"), 0.5*CC92, 0) + IF(AND(CD$1 = CE$1, CE$2 = "Mixed"), 0.5*CE92, 0)</f>
        <v>0</v>
      </c>
      <c r="CE92" s="5">
        <f>IF('Each Gender - Gold'!CE92+'Each Gender - Silver'!CE92+'Each Gender - Bronze'!CE92 &gt; 0, 'Each Gender - Gold'!CE92*'Medal values'!$B$1+'Each Gender - Silver'!CE92*'Medal values'!$B$2+'Each Gender - Bronze'!CE92*'Medal values'!$B$3, "") + IF(AND(CE$1 = CD$1, CD$2 = "Mixed"), 0.5*CD92, 0) + IF(AND(CE$1 = CF$1, CF$2 = "Mixed"), 0.5*CF92, 0)</f>
        <v>0</v>
      </c>
      <c r="CF92" s="5">
        <f>IF('Each Gender - Gold'!CF92+'Each Gender - Silver'!CF92+'Each Gender - Bronze'!CF92 &gt; 0, 'Each Gender - Gold'!CF92*'Medal values'!$B$1+'Each Gender - Silver'!CF92*'Medal values'!$B$2+'Each Gender - Bronze'!CF92*'Medal values'!$B$3, "") + IF(AND(CF$1 = CE$1, CE$2 = "Mixed"), 0.5*CE92, 0) + IF(AND(CF$1 = CG$1, CG$2 = "Mixed"), 0.5*CG92, 0)</f>
        <v>0</v>
      </c>
      <c r="CG92" s="5">
        <f>IF('Each Gender - Gold'!CG92+'Each Gender - Silver'!CG92+'Each Gender - Bronze'!CG92 &gt; 0, 'Each Gender - Gold'!CG92*'Medal values'!$B$1+'Each Gender - Silver'!CG92*'Medal values'!$B$2+'Each Gender - Bronze'!CG92*'Medal values'!$B$3, "") + IF(AND(CG$1 = CF$1, CF$2 = "Mixed"), 0.5*CF92, 0) + IF(AND(CG$1 = CH$1, CH$2 = "Mixed"), 0.5*CH92, 0)</f>
        <v>0</v>
      </c>
      <c r="CH92" s="5">
        <f>IF('Each Gender - Gold'!CH92+'Each Gender - Silver'!CH92+'Each Gender - Bronze'!CH92 &gt; 0, 'Each Gender - Gold'!CH92*'Medal values'!$B$1+'Each Gender - Silver'!CH92*'Medal values'!$B$2+'Each Gender - Bronze'!CH92*'Medal values'!$B$3, "") + IF(AND(CH$1 = CG$1, CG$2 = "Mixed"), 0.5*CG92, 0) + IF(AND(CH$1 = CI$1, CI$2 = "Mixed"), 0.5*CI92, 0)</f>
        <v>0</v>
      </c>
      <c r="CI92" s="5">
        <f>IF('Each Gender - Gold'!CI92+'Each Gender - Silver'!CI92+'Each Gender - Bronze'!CI92 &gt; 0, 'Each Gender - Gold'!CI92*'Medal values'!$B$1+'Each Gender - Silver'!CI92*'Medal values'!$B$2+'Each Gender - Bronze'!CI92*'Medal values'!$B$3, "") + IF(AND(CI$1 = CH$1, CH$2 = "Mixed"), 0.5*CH92, 0) + IF(AND(CI$1 = CJ$1, CJ$2 = "Mixed"), 0.5*CJ92, 0)</f>
        <v>0</v>
      </c>
      <c r="CJ92" s="5">
        <f>IF('Each Gender - Gold'!CJ92+'Each Gender - Silver'!CJ92+'Each Gender - Bronze'!CJ92 &gt; 0, 'Each Gender - Gold'!CJ92*'Medal values'!$B$1+'Each Gender - Silver'!CJ92*'Medal values'!$B$2+'Each Gender - Bronze'!CJ92*'Medal values'!$B$3, "") + IF(AND(CJ$1 = CI$1, CI$2 = "Mixed"), 0.5*CI92, 0) + IF(AND(CJ$1 = CK$1, CK$2 = "Mixed"), 0.5*CK92, 0)</f>
        <v>0</v>
      </c>
      <c r="CK92" s="5">
        <f>IF('Each Gender - Gold'!CK92+'Each Gender - Silver'!CK92+'Each Gender - Bronze'!CK92 &gt; 0, 'Each Gender - Gold'!CK92*'Medal values'!$B$1+'Each Gender - Silver'!CK92*'Medal values'!$B$2+'Each Gender - Bronze'!CK92*'Medal values'!$B$3, "") + IF(AND(CK$1 = CJ$1, CJ$2 = "Mixed"), 0.5*CJ92, 0) + IF(AND(CK$1 = CL$1, CL$2 = "Mixed"), 0.5*CL92, 0)</f>
        <v>0</v>
      </c>
      <c r="CL92" s="5">
        <f>IF('Each Gender - Gold'!CL92+'Each Gender - Silver'!CL92+'Each Gender - Bronze'!CL92 &gt; 0, 'Each Gender - Gold'!CL92*'Medal values'!$B$1+'Each Gender - Silver'!CL92*'Medal values'!$B$2+'Each Gender - Bronze'!CL92*'Medal values'!$B$3, "") + IF(AND(CL$1 = CK$1, CK$2 = "Mixed"), 0.5*CK92, 0) + IF(AND(CL$1 = CM$1, CM$2 = "Mixed"), 0.5*CM92, 0)</f>
        <v>0</v>
      </c>
      <c r="CM92" s="5">
        <f>IF('Each Gender - Gold'!CM92+'Each Gender - Silver'!CM92+'Each Gender - Bronze'!CM92 &gt; 0, 'Each Gender - Gold'!CM92*'Medal values'!$B$1+'Each Gender - Silver'!CM92*'Medal values'!$B$2+'Each Gender - Bronze'!CM92*'Medal values'!$B$3, "") + IF(AND(CM$1 = CL$1, CL$2 = "Mixed"), 0.5*CL92, 0) + IF(AND(CM$1 = CN$1, CN$2 = "Mixed"), 0.5*CN92, 0)</f>
        <v>0</v>
      </c>
      <c r="CN92" s="5">
        <f>IF('Each Gender - Gold'!CN92+'Each Gender - Silver'!CN92+'Each Gender - Bronze'!CN92 &gt; 0, 'Each Gender - Gold'!CN92*'Medal values'!$B$1+'Each Gender - Silver'!CN92*'Medal values'!$B$2+'Each Gender - Bronze'!CN92*'Medal values'!$B$3, "") + IF(AND(CN$1 = CM$1, CM$2 = "Mixed"), 0.5*CM92, 0) + IF(AND(CN$1 = CO$1, CO$2 = "Mixed"), 0.5*CO92, 0)</f>
        <v>0</v>
      </c>
      <c r="CO92" s="5">
        <f>IF('Each Gender - Gold'!CO92+'Each Gender - Silver'!CO92+'Each Gender - Bronze'!CO92 &gt; 0, 'Each Gender - Gold'!CO92*'Medal values'!$B$1+'Each Gender - Silver'!CO92*'Medal values'!$B$2+'Each Gender - Bronze'!CO92*'Medal values'!$B$3, "") + IF(AND(CO$1 = CN$1, CN$2 = "Mixed"), 0.5*CN92, 0) + IF(AND(CO$1 = CP$1, CP$2 = "Mixed"), 0.5*CP92, 0)</f>
        <v>0</v>
      </c>
      <c r="CP92" s="5">
        <f>IF('Each Gender - Gold'!CP92+'Each Gender - Silver'!CP92+'Each Gender - Bronze'!CP92 &gt; 0, 'Each Gender - Gold'!CP92*'Medal values'!$B$1+'Each Gender - Silver'!CP92*'Medal values'!$B$2+'Each Gender - Bronze'!CP92*'Medal values'!$B$3, "") + IF(AND(CP$1 = CO$1, CO$2 = "Mixed"), 0.5*CO92, 0) + IF(AND(CP$1 = CQ$1, CQ$2 = "Mixed"), 0.5*CQ92, 0)</f>
        <v>0</v>
      </c>
      <c r="CQ92" s="5">
        <f>IF('Each Gender - Gold'!CQ92+'Each Gender - Silver'!CQ92+'Each Gender - Bronze'!CQ92 &gt; 0, 'Each Gender - Gold'!CQ92*'Medal values'!$B$1+'Each Gender - Silver'!CQ92*'Medal values'!$B$2+'Each Gender - Bronze'!CQ92*'Medal values'!$B$3, "") + IF(AND(CQ$1 = CP$1, CP$2 = "Mixed"), 0.5*CP92, 0) + IF(AND(CQ$1 = CR$1, CR$2 = "Mixed"), 0.5*CR92, 0)</f>
        <v>0</v>
      </c>
      <c r="CR92" s="5">
        <f>IF('Each Gender - Gold'!CR92+'Each Gender - Silver'!CR92+'Each Gender - Bronze'!CR92 &gt; 0, 'Each Gender - Gold'!CR92*'Medal values'!$B$1+'Each Gender - Silver'!CR92*'Medal values'!$B$2+'Each Gender - Bronze'!CR92*'Medal values'!$B$3, "") + IF(AND(CR$1 = CQ$1, CQ$2 = "Mixed"), 0.5*CQ92, 0) + IF(AND(CR$1 = CS$1, CS$2 = "Mixed"), 0.5*CS92, 0)</f>
        <v>0</v>
      </c>
      <c r="CS92" s="5">
        <f>IF('Each Gender - Gold'!CS92+'Each Gender - Silver'!CS92+'Each Gender - Bronze'!CS92 &gt; 0, 'Each Gender - Gold'!CS92*'Medal values'!$B$1+'Each Gender - Silver'!CS92*'Medal values'!$B$2+'Each Gender - Bronze'!CS92*'Medal values'!$B$3, "") + IF(AND(CS$1 = CR$1, CR$2 = "Mixed"), 0.5*CR92, 0) + IF(AND(CS$1 = CT$1, CT$2 = "Mixed"), 0.5*CT92, 0)</f>
        <v>0</v>
      </c>
      <c r="CT92" s="5">
        <f>IF('Each Gender - Gold'!CT92+'Each Gender - Silver'!CT92+'Each Gender - Bronze'!CT92 &gt; 0, 'Each Gender - Gold'!CT92*'Medal values'!$B$1+'Each Gender - Silver'!CT92*'Medal values'!$B$2+'Each Gender - Bronze'!CT92*'Medal values'!$B$3, "") + IF(AND(CT$1 = CS$1, CS$2 = "Mixed"), 0.5*CS92, 0) + IF(AND(CT$1 = CU$1, CU$2 = "Mixed"), 0.5*CU92, 0)</f>
        <v>0</v>
      </c>
      <c r="CU92" s="5">
        <f>IF('Each Gender - Gold'!CU92+'Each Gender - Silver'!CU92+'Each Gender - Bronze'!CU92 &gt; 0, 'Each Gender - Gold'!CU92*'Medal values'!$B$1+'Each Gender - Silver'!CU92*'Medal values'!$B$2+'Each Gender - Bronze'!CU92*'Medal values'!$B$3, "") + IF(AND(CU$1 = CT$1, CT$2 = "Mixed"), 0.5*CT92, 0) + IF(AND(CU$1 = CV$1, CV$2 = "Mixed"), 0.5*CV92, 0)</f>
        <v>0</v>
      </c>
      <c r="CV92" s="5">
        <f>IF('Each Gender - Gold'!CV92+'Each Gender - Silver'!CV92+'Each Gender - Bronze'!CV92 &gt; 0, 'Each Gender - Gold'!CV92*'Medal values'!$B$1+'Each Gender - Silver'!CV92*'Medal values'!$B$2+'Each Gender - Bronze'!CV92*'Medal values'!$B$3, "") + IF(AND(CV$1 = CU$1, CU$2 = "Mixed"), 0.5*CU92, 0) + IF(AND(CV$1 = CW$1, CW$2 = "Mixed"), 0.5*CW92, 0)</f>
        <v>0</v>
      </c>
      <c r="CW92" s="5">
        <f t="shared" ref="CW92:CX92" si="90">SUMIF($B$2:$CV$2,CW$2, $B92:$CV92)</f>
        <v>6.001001</v>
      </c>
      <c r="CX92" s="5">
        <f t="shared" si="90"/>
        <v>3.001</v>
      </c>
    </row>
    <row r="93">
      <c r="A93" s="5" t="str">
        <f>Countries!A91</f>
        <v>UKR</v>
      </c>
      <c r="B93" s="5">
        <f>IF('Each Gender - Gold'!B93+'Each Gender - Silver'!B93+'Each Gender - Bronze'!B93 &gt; 0, 'Each Gender - Gold'!B93*'Medal values'!$B$1+'Each Gender - Silver'!B93*'Medal values'!$B$2+'Each Gender - Bronze'!B93*'Medal values'!$B$3, "") + IF(AND(B$1 = A$1, A$2 = "Mixed"), 0.5*A93, 0) + IF(AND(B$1 = C$1, C$2 = "Mixed"), 0.5*C93, 0)</f>
        <v>0</v>
      </c>
      <c r="C93" s="5">
        <f>IF('Each Gender - Gold'!C93+'Each Gender - Silver'!C93+'Each Gender - Bronze'!C93 &gt; 0, 'Each Gender - Gold'!C93*'Medal values'!$B$1+'Each Gender - Silver'!C93*'Medal values'!$B$2+'Each Gender - Bronze'!C93*'Medal values'!$B$3, "") + IF(AND(C$1 = B$1, B$2 = "Mixed"), 0.5*B93, 0) + IF(AND(C$1 = D$1, D$2 = "Mixed"), 0.5*D93, 0)</f>
        <v>0</v>
      </c>
      <c r="D93" s="5">
        <f>IF('Each Gender - Gold'!D93+'Each Gender - Silver'!D93+'Each Gender - Bronze'!D93 &gt; 0, 'Each Gender - Gold'!D93*'Medal values'!$B$1+'Each Gender - Silver'!D93*'Medal values'!$B$2+'Each Gender - Bronze'!D93*'Medal values'!$B$3, "") + IF(AND(D$1 = C$1, C$2 = "Mixed"), 0.5*C93, 0) + IF(AND(D$1 = E$1, E$2 = "Mixed"), 0.5*E93, 0)</f>
        <v>0</v>
      </c>
      <c r="E93" s="5">
        <f>IF('Each Gender - Gold'!E93+'Each Gender - Silver'!E93+'Each Gender - Bronze'!E93 &gt; 0, 'Each Gender - Gold'!E93*'Medal values'!$B$1+'Each Gender - Silver'!E93*'Medal values'!$B$2+'Each Gender - Bronze'!E93*'Medal values'!$B$3, "") + IF(AND(E$1 = D$1, D$2 = "Mixed"), 0.5*D93, 0) + IF(AND(E$1 = F$1, F$2 = "Mixed"), 0.5*F93, 0)</f>
        <v>0</v>
      </c>
      <c r="F93" s="5">
        <f>IF('Each Gender - Gold'!F93+'Each Gender - Silver'!F93+'Each Gender - Bronze'!F93 &gt; 0, 'Each Gender - Gold'!F93*'Medal values'!$B$1+'Each Gender - Silver'!F93*'Medal values'!$B$2+'Each Gender - Bronze'!F93*'Medal values'!$B$3, "") + IF(AND(F$1 = E$1, E$2 = "Mixed"), 0.5*E93, 0) + IF(AND(F$1 = G$1, G$2 = "Mixed"), 0.5*G93, 0)</f>
        <v>0</v>
      </c>
      <c r="G93" s="5">
        <f>IF('Each Gender - Gold'!G93+'Each Gender - Silver'!G93+'Each Gender - Bronze'!G93 &gt; 0, 'Each Gender - Gold'!G93*'Medal values'!$B$1+'Each Gender - Silver'!G93*'Medal values'!$B$2+'Each Gender - Bronze'!G93*'Medal values'!$B$3, "") + IF(AND(G$1 = F$1, F$2 = "Mixed"), 0.5*F93, 0) + IF(AND(G$1 = H$1, H$2 = "Mixed"), 0.5*H93, 0)</f>
        <v>0</v>
      </c>
      <c r="H93" s="5">
        <f>IF('Each Gender - Gold'!H93+'Each Gender - Silver'!H93+'Each Gender - Bronze'!H93 &gt; 0, 'Each Gender - Gold'!H93*'Medal values'!$B$1+'Each Gender - Silver'!H93*'Medal values'!$B$2+'Each Gender - Bronze'!H93*'Medal values'!$B$3, "") + IF(AND(H$1 = G$1, G$2 = "Mixed"), 0.5*G93, 0) + IF(AND(H$1 = I$1, I$2 = "Mixed"), 0.5*I93, 0)</f>
        <v>0</v>
      </c>
      <c r="I93" s="5">
        <f>IF('Each Gender - Gold'!I93+'Each Gender - Silver'!I93+'Each Gender - Bronze'!I93 &gt; 0, 'Each Gender - Gold'!I93*'Medal values'!$B$1+'Each Gender - Silver'!I93*'Medal values'!$B$2+'Each Gender - Bronze'!I93*'Medal values'!$B$3, "") + IF(AND(I$1 = H$1, H$2 = "Mixed"), 0.5*H93, 0) + IF(AND(I$1 = J$1, J$2 = "Mixed"), 0.5*J93, 0)</f>
        <v>2</v>
      </c>
      <c r="J93" s="5">
        <f>IF('Each Gender - Gold'!J93+'Each Gender - Silver'!J93+'Each Gender - Bronze'!J93 &gt; 0, 'Each Gender - Gold'!J93*'Medal values'!$B$1+'Each Gender - Silver'!J93*'Medal values'!$B$2+'Each Gender - Bronze'!J93*'Medal values'!$B$3, "") + IF(AND(J$1 = I$1, I$2 = "Mixed"), 0.5*I93, 0) + IF(AND(J$1 = K$1, K$2 = "Mixed"), 0.5*K93, 0)</f>
        <v>0</v>
      </c>
      <c r="K93" s="5">
        <f>IF('Each Gender - Gold'!K93+'Each Gender - Silver'!K93+'Each Gender - Bronze'!K93 &gt; 0, 'Each Gender - Gold'!K93*'Medal values'!$B$1+'Each Gender - Silver'!K93*'Medal values'!$B$2+'Each Gender - Bronze'!K93*'Medal values'!$B$3, "") + IF(AND(K$1 = J$1, J$2 = "Mixed"), 0.5*J93, 0) + IF(AND(K$1 = L$1, L$2 = "Mixed"), 0.5*L93, 0)</f>
        <v>0</v>
      </c>
      <c r="L93" s="5">
        <f>IF('Each Gender - Gold'!L93+'Each Gender - Silver'!L93+'Each Gender - Bronze'!L93 &gt; 0, 'Each Gender - Gold'!L93*'Medal values'!$B$1+'Each Gender - Silver'!L93*'Medal values'!$B$2+'Each Gender - Bronze'!L93*'Medal values'!$B$3, "") + IF(AND(L$1 = K$1, K$2 = "Mixed"), 0.5*K93, 0) + IF(AND(L$1 = M$1, M$2 = "Mixed"), 0.5*M93, 0)</f>
        <v>1</v>
      </c>
      <c r="M93" s="5">
        <f>IF('Each Gender - Gold'!M93+'Each Gender - Silver'!M93+'Each Gender - Bronze'!M93 &gt; 0, 'Each Gender - Gold'!M93*'Medal values'!$B$1+'Each Gender - Silver'!M93*'Medal values'!$B$2+'Each Gender - Bronze'!M93*'Medal values'!$B$3, "") + IF(AND(M$1 = L$1, L$2 = "Mixed"), 0.5*L93, 0) + IF(AND(M$1 = N$1, N$2 = "Mixed"), 0.5*N93, 0)</f>
        <v>0</v>
      </c>
      <c r="N93" s="5">
        <f>IF('Each Gender - Gold'!N93+'Each Gender - Silver'!N93+'Each Gender - Bronze'!N93 &gt; 0, 'Each Gender - Gold'!N93*'Medal values'!$B$1+'Each Gender - Silver'!N93*'Medal values'!$B$2+'Each Gender - Bronze'!N93*'Medal values'!$B$3, "") + IF(AND(N$1 = M$1, M$2 = "Mixed"), 0.5*M93, 0) + IF(AND(N$1 = O$1, O$2 = "Mixed"), 0.5*O93, 0)</f>
        <v>0</v>
      </c>
      <c r="O93" s="5">
        <f>IF('Each Gender - Gold'!O93+'Each Gender - Silver'!O93+'Each Gender - Bronze'!O93 &gt; 0, 'Each Gender - Gold'!O93*'Medal values'!$B$1+'Each Gender - Silver'!O93*'Medal values'!$B$2+'Each Gender - Bronze'!O93*'Medal values'!$B$3, "") + IF(AND(O$1 = N$1, N$2 = "Mixed"), 0.5*N93, 0) + IF(AND(O$1 = P$1, P$2 = "Mixed"), 0.5*P93, 0)</f>
        <v>0</v>
      </c>
      <c r="P93" s="5">
        <f>IF('Each Gender - Gold'!P93+'Each Gender - Silver'!P93+'Each Gender - Bronze'!P93 &gt; 0, 'Each Gender - Gold'!P93*'Medal values'!$B$1+'Each Gender - Silver'!P93*'Medal values'!$B$2+'Each Gender - Bronze'!P93*'Medal values'!$B$3, "") + IF(AND(P$1 = O$1, O$2 = "Mixed"), 0.5*O93, 0) + IF(AND(P$1 = Q$1, Q$2 = "Mixed"), 0.5*Q93, 0)</f>
        <v>0</v>
      </c>
      <c r="Q93" s="5">
        <f>IF('Each Gender - Gold'!Q93+'Each Gender - Silver'!Q93+'Each Gender - Bronze'!Q93 &gt; 0, 'Each Gender - Gold'!Q93*'Medal values'!$B$1+'Each Gender - Silver'!Q93*'Medal values'!$B$2+'Each Gender - Bronze'!Q93*'Medal values'!$B$3, "") + IF(AND(Q$1 = P$1, P$2 = "Mixed"), 0.5*P93, 0) + IF(AND(Q$1 = R$1, R$2 = "Mixed"), 0.5*R93, 0)</f>
        <v>0</v>
      </c>
      <c r="R93" s="5">
        <f>IF('Each Gender - Gold'!R93+'Each Gender - Silver'!R93+'Each Gender - Bronze'!R93 &gt; 0, 'Each Gender - Gold'!R93*'Medal values'!$B$1+'Each Gender - Silver'!R93*'Medal values'!$B$2+'Each Gender - Bronze'!R93*'Medal values'!$B$3, "") + IF(AND(R$1 = Q$1, Q$2 = "Mixed"), 0.5*Q93, 0) + IF(AND(R$1 = S$1, S$2 = "Mixed"), 0.5*S93, 0)</f>
        <v>0</v>
      </c>
      <c r="S93" s="5">
        <f>IF('Each Gender - Gold'!S93+'Each Gender - Silver'!S93+'Each Gender - Bronze'!S93 &gt; 0, 'Each Gender - Gold'!S93*'Medal values'!$B$1+'Each Gender - Silver'!S93*'Medal values'!$B$2+'Each Gender - Bronze'!S93*'Medal values'!$B$3, "") + IF(AND(S$1 = R$1, R$2 = "Mixed"), 0.5*R93, 0) + IF(AND(S$1 = T$1, T$2 = "Mixed"), 0.5*T93, 0)</f>
        <v>0</v>
      </c>
      <c r="T93" s="5">
        <f>IF('Each Gender - Gold'!T93+'Each Gender - Silver'!T93+'Each Gender - Bronze'!T93 &gt; 0, 'Each Gender - Gold'!T93*'Medal values'!$B$1+'Each Gender - Silver'!T93*'Medal values'!$B$2+'Each Gender - Bronze'!T93*'Medal values'!$B$3, "") + IF(AND(T$1 = S$1, S$2 = "Mixed"), 0.5*S93, 0) + IF(AND(T$1 = U$1, U$2 = "Mixed"), 0.5*U93, 0)</f>
        <v>0</v>
      </c>
      <c r="U93" s="5">
        <f>IF('Each Gender - Gold'!U93+'Each Gender - Silver'!U93+'Each Gender - Bronze'!U93 &gt; 0, 'Each Gender - Gold'!U93*'Medal values'!$B$1+'Each Gender - Silver'!U93*'Medal values'!$B$2+'Each Gender - Bronze'!U93*'Medal values'!$B$3, "") + IF(AND(U$1 = T$1, T$2 = "Mixed"), 0.5*T93, 0) + IF(AND(U$1 = V$1, V$2 = "Mixed"), 0.5*V93, 0)</f>
        <v>0</v>
      </c>
      <c r="V93" s="5">
        <f>IF('Each Gender - Gold'!V93+'Each Gender - Silver'!V93+'Each Gender - Bronze'!V93 &gt; 0, 'Each Gender - Gold'!V93*'Medal values'!$B$1+'Each Gender - Silver'!V93*'Medal values'!$B$2+'Each Gender - Bronze'!V93*'Medal values'!$B$3, "") + IF(AND(V$1 = U$1, U$2 = "Mixed"), 0.5*U93, 0) + IF(AND(V$1 = W$1, W$2 = "Mixed"), 0.5*W93, 0)</f>
        <v>2.000001</v>
      </c>
      <c r="W93" s="5">
        <f>IF('Each Gender - Gold'!W93+'Each Gender - Silver'!W93+'Each Gender - Bronze'!W93 &gt; 0, 'Each Gender - Gold'!W93*'Medal values'!$B$1+'Each Gender - Silver'!W93*'Medal values'!$B$2+'Each Gender - Bronze'!W93*'Medal values'!$B$3, "") + IF(AND(W$1 = V$1, V$2 = "Mixed"), 0.5*V93, 0) + IF(AND(W$1 = X$1, X$2 = "Mixed"), 0.5*X93, 0)</f>
        <v>0</v>
      </c>
      <c r="X93" s="5">
        <f>IF('Each Gender - Gold'!X93+'Each Gender - Silver'!X93+'Each Gender - Bronze'!X93 &gt; 0, 'Each Gender - Gold'!X93*'Medal values'!$B$1+'Each Gender - Silver'!X93*'Medal values'!$B$2+'Each Gender - Bronze'!X93*'Medal values'!$B$3, "") + IF(AND(X$1 = W$1, W$2 = "Mixed"), 0.5*W93, 0) + IF(AND(X$1 = Y$1, Y$2 = "Mixed"), 0.5*Y93, 0)</f>
        <v>0</v>
      </c>
      <c r="Y93" s="5">
        <f>IF('Each Gender - Gold'!Y93+'Each Gender - Silver'!Y93+'Each Gender - Bronze'!Y93 &gt; 0, 'Each Gender - Gold'!Y93*'Medal values'!$B$1+'Each Gender - Silver'!Y93*'Medal values'!$B$2+'Each Gender - Bronze'!Y93*'Medal values'!$B$3, "") + IF(AND(Y$1 = X$1, X$2 = "Mixed"), 0.5*X93, 0) + IF(AND(Y$1 = Z$1, Z$2 = "Mixed"), 0.5*Z93, 0)</f>
        <v>0</v>
      </c>
      <c r="Z93" s="5">
        <f>IF('Each Gender - Gold'!Z93+'Each Gender - Silver'!Z93+'Each Gender - Bronze'!Z93 &gt; 0, 'Each Gender - Gold'!Z93*'Medal values'!$B$1+'Each Gender - Silver'!Z93*'Medal values'!$B$2+'Each Gender - Bronze'!Z93*'Medal values'!$B$3, "") + IF(AND(Z$1 = Y$1, Y$2 = "Mixed"), 0.5*Y93, 0) + IF(AND(Z$1 = AA$1, AA$2 = "Mixed"), 0.5*AA93, 0)</f>
        <v>0</v>
      </c>
      <c r="AA93" s="5">
        <f>IF('Each Gender - Gold'!AA93+'Each Gender - Silver'!AA93+'Each Gender - Bronze'!AA93 &gt; 0, 'Each Gender - Gold'!AA93*'Medal values'!$B$1+'Each Gender - Silver'!AA93*'Medal values'!$B$2+'Each Gender - Bronze'!AA93*'Medal values'!$B$3, "") + IF(AND(AA$1 = Z$1, Z$2 = "Mixed"), 0.5*Z93, 0) + IF(AND(AA$1 = AB$1, AB$2 = "Mixed"), 0.5*AB93, 0)</f>
        <v>3.000001</v>
      </c>
      <c r="AB93" s="5">
        <f>IF('Each Gender - Gold'!AB93+'Each Gender - Silver'!AB93+'Each Gender - Bronze'!AB93 &gt; 0, 'Each Gender - Gold'!AB93*'Medal values'!$B$1+'Each Gender - Silver'!AB93*'Medal values'!$B$2+'Each Gender - Bronze'!AB93*'Medal values'!$B$3, "") + IF(AND(AB$1 = AA$1, AA$2 = "Mixed"), 0.5*AA93, 0) + IF(AND(AB$1 = AC$1, AC$2 = "Mixed"), 0.5*AC93, 0)</f>
        <v>0</v>
      </c>
      <c r="AC93" s="5">
        <f>IF('Each Gender - Gold'!AC93+'Each Gender - Silver'!AC93+'Each Gender - Bronze'!AC93 &gt; 0, 'Each Gender - Gold'!AC93*'Medal values'!$B$1+'Each Gender - Silver'!AC93*'Medal values'!$B$2+'Each Gender - Bronze'!AC93*'Medal values'!$B$3, "") + IF(AND(AC$1 = AB$1, AB$2 = "Mixed"), 0.5*AB93, 0) + IF(AND(AC$1 = AD$1, AD$2 = "Mixed"), 0.5*AD93, 0)</f>
        <v>0</v>
      </c>
      <c r="AD93" s="5">
        <f>IF('Each Gender - Gold'!AD93+'Each Gender - Silver'!AD93+'Each Gender - Bronze'!AD93 &gt; 0, 'Each Gender - Gold'!AD93*'Medal values'!$B$1+'Each Gender - Silver'!AD93*'Medal values'!$B$2+'Each Gender - Bronze'!AD93*'Medal values'!$B$3, "") + IF(AND(AD$1 = AC$1, AC$2 = "Mixed"), 0.5*AC93, 0) + IF(AND(AD$1 = AE$1, AE$2 = "Mixed"), 0.5*AE93, 0)</f>
        <v>0</v>
      </c>
      <c r="AE93" s="5">
        <f>IF('Each Gender - Gold'!AE93+'Each Gender - Silver'!AE93+'Each Gender - Bronze'!AE93 &gt; 0, 'Each Gender - Gold'!AE93*'Medal values'!$B$1+'Each Gender - Silver'!AE93*'Medal values'!$B$2+'Each Gender - Bronze'!AE93*'Medal values'!$B$3, "") + IF(AND(AE$1 = AD$1, AD$2 = "Mixed"), 0.5*AD93, 0) + IF(AND(AE$1 = AF$1, AF$2 = "Mixed"), 0.5*AF93, 0)</f>
        <v>0</v>
      </c>
      <c r="AF93" s="5">
        <f>IF('Each Gender - Gold'!AF93+'Each Gender - Silver'!AF93+'Each Gender - Bronze'!AF93 &gt; 0, 'Each Gender - Gold'!AF93*'Medal values'!$B$1+'Each Gender - Silver'!AF93*'Medal values'!$B$2+'Each Gender - Bronze'!AF93*'Medal values'!$B$3, "") + IF(AND(AF$1 = AE$1, AE$2 = "Mixed"), 0.5*AE93, 0) + IF(AND(AF$1 = AG$1, AG$2 = "Mixed"), 0.5*AG93, 0)</f>
        <v>0</v>
      </c>
      <c r="AG93" s="5">
        <f>IF('Each Gender - Gold'!AG93+'Each Gender - Silver'!AG93+'Each Gender - Bronze'!AG93 &gt; 0, 'Each Gender - Gold'!AG93*'Medal values'!$B$1+'Each Gender - Silver'!AG93*'Medal values'!$B$2+'Each Gender - Bronze'!AG93*'Medal values'!$B$3, "") + IF(AND(AG$1 = AF$1, AF$2 = "Mixed"), 0.5*AF93, 0) + IF(AND(AG$1 = AH$1, AH$2 = "Mixed"), 0.5*AH93, 0)</f>
        <v>0</v>
      </c>
      <c r="AH93" s="5">
        <f>IF('Each Gender - Gold'!AH93+'Each Gender - Silver'!AH93+'Each Gender - Bronze'!AH93 &gt; 0, 'Each Gender - Gold'!AH93*'Medal values'!$B$1+'Each Gender - Silver'!AH93*'Medal values'!$B$2+'Each Gender - Bronze'!AH93*'Medal values'!$B$3, "") + IF(AND(AH$1 = AG$1, AG$2 = "Mixed"), 0.5*AG93, 0) + IF(AND(AH$1 = AI$1, AI$2 = "Mixed"), 0.5*AI93, 0)</f>
        <v>0</v>
      </c>
      <c r="AI93" s="5">
        <f>IF('Each Gender - Gold'!AI93+'Each Gender - Silver'!AI93+'Each Gender - Bronze'!AI93 &gt; 0, 'Each Gender - Gold'!AI93*'Medal values'!$B$1+'Each Gender - Silver'!AI93*'Medal values'!$B$2+'Each Gender - Bronze'!AI93*'Medal values'!$B$3, "") + IF(AND(AI$1 = AH$1, AH$2 = "Mixed"), 0.5*AH93, 0) + IF(AND(AI$1 = AJ$1, AJ$2 = "Mixed"), 0.5*AJ93, 0)</f>
        <v>0</v>
      </c>
      <c r="AJ93" s="5">
        <f>IF('Each Gender - Gold'!AJ93+'Each Gender - Silver'!AJ93+'Each Gender - Bronze'!AJ93 &gt; 0, 'Each Gender - Gold'!AJ93*'Medal values'!$B$1+'Each Gender - Silver'!AJ93*'Medal values'!$B$2+'Each Gender - Bronze'!AJ93*'Medal values'!$B$3, "") + IF(AND(AJ$1 = AI$1, AI$2 = "Mixed"), 0.5*AI93, 0) + IF(AND(AJ$1 = AK$1, AK$2 = "Mixed"), 0.5*AK93, 0)</f>
        <v>0</v>
      </c>
      <c r="AK93" s="5">
        <f>IF('Each Gender - Gold'!AK93+'Each Gender - Silver'!AK93+'Each Gender - Bronze'!AK93 &gt; 0, 'Each Gender - Gold'!AK93*'Medal values'!$B$1+'Each Gender - Silver'!AK93*'Medal values'!$B$2+'Each Gender - Bronze'!AK93*'Medal values'!$B$3, "") + IF(AND(AK$1 = AJ$1, AJ$2 = "Mixed"), 0.5*AJ93, 0) + IF(AND(AK$1 = AL$1, AL$2 = "Mixed"), 0.5*AL93, 0)</f>
        <v>2.000001</v>
      </c>
      <c r="AL93" s="5">
        <f>IF('Each Gender - Gold'!AL93+'Each Gender - Silver'!AL93+'Each Gender - Bronze'!AL93 &gt; 0, 'Each Gender - Gold'!AL93*'Medal values'!$B$1+'Each Gender - Silver'!AL93*'Medal values'!$B$2+'Each Gender - Bronze'!AL93*'Medal values'!$B$3, "") + IF(AND(AL$1 = AK$1, AK$2 = "Mixed"), 0.5*AK93, 0) + IF(AND(AL$1 = AM$1, AM$2 = "Mixed"), 0.5*AM93, 0)</f>
        <v>0</v>
      </c>
      <c r="AM93" s="5">
        <f>IF('Each Gender - Gold'!AM93+'Each Gender - Silver'!AM93+'Each Gender - Bronze'!AM93 &gt; 0, 'Each Gender - Gold'!AM93*'Medal values'!$B$1+'Each Gender - Silver'!AM93*'Medal values'!$B$2+'Each Gender - Bronze'!AM93*'Medal values'!$B$3, "") + IF(AND(AM$1 = AL$1, AL$2 = "Mixed"), 0.5*AL93, 0) + IF(AND(AM$1 = AN$1, AN$2 = "Mixed"), 0.5*AN93, 0)</f>
        <v>0</v>
      </c>
      <c r="AN93" s="5">
        <f>IF('Each Gender - Gold'!AN93+'Each Gender - Silver'!AN93+'Each Gender - Bronze'!AN93 &gt; 0, 'Each Gender - Gold'!AN93*'Medal values'!$B$1+'Each Gender - Silver'!AN93*'Medal values'!$B$2+'Each Gender - Bronze'!AN93*'Medal values'!$B$3, "") + IF(AND(AN$1 = AM$1, AM$2 = "Mixed"), 0.5*AM93, 0) + IF(AND(AN$1 = AO$1, AO$2 = "Mixed"), 0.5*AO93, 0)</f>
        <v>0</v>
      </c>
      <c r="AO93" s="5">
        <f>IF('Each Gender - Gold'!AO93+'Each Gender - Silver'!AO93+'Each Gender - Bronze'!AO93 &gt; 0, 'Each Gender - Gold'!AO93*'Medal values'!$B$1+'Each Gender - Silver'!AO93*'Medal values'!$B$2+'Each Gender - Bronze'!AO93*'Medal values'!$B$3, "") + IF(AND(AO$1 = AN$1, AN$2 = "Mixed"), 0.5*AN93, 0) + IF(AND(AO$1 = AP$1, AP$2 = "Mixed"), 0.5*AP93, 0)</f>
        <v>1</v>
      </c>
      <c r="AP93" s="5">
        <f>IF('Each Gender - Gold'!AP93+'Each Gender - Silver'!AP93+'Each Gender - Bronze'!AP93 &gt; 0, 'Each Gender - Gold'!AP93*'Medal values'!$B$1+'Each Gender - Silver'!AP93*'Medal values'!$B$2+'Each Gender - Bronze'!AP93*'Medal values'!$B$3, "") + IF(AND(AP$1 = AO$1, AO$2 = "Mixed"), 0.5*AO93, 0) + IF(AND(AP$1 = AQ$1, AQ$2 = "Mixed"), 0.5*AQ93, 0)</f>
        <v>0</v>
      </c>
      <c r="AQ93" s="5">
        <f>IF('Each Gender - Gold'!AQ93+'Each Gender - Silver'!AQ93+'Each Gender - Bronze'!AQ93 &gt; 0, 'Each Gender - Gold'!AQ93*'Medal values'!$B$1+'Each Gender - Silver'!AQ93*'Medal values'!$B$2+'Each Gender - Bronze'!AQ93*'Medal values'!$B$3, "") + IF(AND(AQ$1 = AP$1, AP$2 = "Mixed"), 0.5*AP93, 0) + IF(AND(AQ$1 = AR$1, AR$2 = "Mixed"), 0.5*AR93, 0)</f>
        <v>0</v>
      </c>
      <c r="AR93" s="5">
        <f>IF('Each Gender - Gold'!AR93+'Each Gender - Silver'!AR93+'Each Gender - Bronze'!AR93 &gt; 0, 'Each Gender - Gold'!AR93*'Medal values'!$B$1+'Each Gender - Silver'!AR93*'Medal values'!$B$2+'Each Gender - Bronze'!AR93*'Medal values'!$B$3, "") + IF(AND(AR$1 = AQ$1, AQ$2 = "Mixed"), 0.5*AQ93, 0) + IF(AND(AR$1 = AS$1, AS$2 = "Mixed"), 0.5*AS93, 0)</f>
        <v>0</v>
      </c>
      <c r="AS93" s="5">
        <f>IF('Each Gender - Gold'!AS93+'Each Gender - Silver'!AS93+'Each Gender - Bronze'!AS93 &gt; 0, 'Each Gender - Gold'!AS93*'Medal values'!$B$1+'Each Gender - Silver'!AS93*'Medal values'!$B$2+'Each Gender - Bronze'!AS93*'Medal values'!$B$3, "") + IF(AND(AS$1 = AR$1, AR$2 = "Mixed"), 0.5*AR93, 0) + IF(AND(AS$1 = AT$1, AT$2 = "Mixed"), 0.5*AT93, 0)</f>
        <v>0</v>
      </c>
      <c r="AT93" s="5">
        <f>IF('Each Gender - Gold'!AT93+'Each Gender - Silver'!AT93+'Each Gender - Bronze'!AT93 &gt; 0, 'Each Gender - Gold'!AT93*'Medal values'!$B$1+'Each Gender - Silver'!AT93*'Medal values'!$B$2+'Each Gender - Bronze'!AT93*'Medal values'!$B$3, "") + IF(AND(AT$1 = AS$1, AS$2 = "Mixed"), 0.5*AS93, 0) + IF(AND(AT$1 = AU$1, AU$2 = "Mixed"), 0.5*AU93, 0)</f>
        <v>0</v>
      </c>
      <c r="AU93" s="5">
        <f>IF('Each Gender - Gold'!AU93+'Each Gender - Silver'!AU93+'Each Gender - Bronze'!AU93 &gt; 0, 'Each Gender - Gold'!AU93*'Medal values'!$B$1+'Each Gender - Silver'!AU93*'Medal values'!$B$2+'Each Gender - Bronze'!AU93*'Medal values'!$B$3, "") + IF(AND(AU$1 = AT$1, AT$2 = "Mixed"), 0.5*AT93, 0) + IF(AND(AU$1 = AV$1, AV$2 = "Mixed"), 0.5*AV93, 0)</f>
        <v>0</v>
      </c>
      <c r="AV93" s="5">
        <f>IF('Each Gender - Gold'!AV93+'Each Gender - Silver'!AV93+'Each Gender - Bronze'!AV93 &gt; 0, 'Each Gender - Gold'!AV93*'Medal values'!$B$1+'Each Gender - Silver'!AV93*'Medal values'!$B$2+'Each Gender - Bronze'!AV93*'Medal values'!$B$3, "") + IF(AND(AV$1 = AU$1, AU$2 = "Mixed"), 0.5*AU93, 0) + IF(AND(AV$1 = AW$1, AW$2 = "Mixed"), 0.5*AW93, 0)</f>
        <v>0</v>
      </c>
      <c r="AW93" s="5">
        <f>IF('Each Gender - Gold'!AW93+'Each Gender - Silver'!AW93+'Each Gender - Bronze'!AW93 &gt; 0, 'Each Gender - Gold'!AW93*'Medal values'!$B$1+'Each Gender - Silver'!AW93*'Medal values'!$B$2+'Each Gender - Bronze'!AW93*'Medal values'!$B$3, "") + IF(AND(AW$1 = AV$1, AV$2 = "Mixed"), 0.5*AV93, 0) + IF(AND(AW$1 = AX$1, AX$2 = "Mixed"), 0.5*AX93, 0)</f>
        <v>0</v>
      </c>
      <c r="AX93" s="5">
        <f>IF('Each Gender - Gold'!AX93+'Each Gender - Silver'!AX93+'Each Gender - Bronze'!AX93 &gt; 0, 'Each Gender - Gold'!AX93*'Medal values'!$B$1+'Each Gender - Silver'!AX93*'Medal values'!$B$2+'Each Gender - Bronze'!AX93*'Medal values'!$B$3, "") + IF(AND(AX$1 = AW$1, AW$2 = "Mixed"), 0.5*AW93, 0) + IF(AND(AX$1 = AY$1, AY$2 = "Mixed"), 0.5*AY93, 0)</f>
        <v>0</v>
      </c>
      <c r="AY93" s="5">
        <f>IF('Each Gender - Gold'!AY93+'Each Gender - Silver'!AY93+'Each Gender - Bronze'!AY93 &gt; 0, 'Each Gender - Gold'!AY93*'Medal values'!$B$1+'Each Gender - Silver'!AY93*'Medal values'!$B$2+'Each Gender - Bronze'!AY93*'Medal values'!$B$3, "") + IF(AND(AY$1 = AX$1, AX$2 = "Mixed"), 0.5*AX93, 0) + IF(AND(AY$1 = AZ$1, AZ$2 = "Mixed"), 0.5*AZ93, 0)</f>
        <v>0</v>
      </c>
      <c r="AZ93" s="5">
        <f>IF('Each Gender - Gold'!AZ93+'Each Gender - Silver'!AZ93+'Each Gender - Bronze'!AZ93 &gt; 0, 'Each Gender - Gold'!AZ93*'Medal values'!$B$1+'Each Gender - Silver'!AZ93*'Medal values'!$B$2+'Each Gender - Bronze'!AZ93*'Medal values'!$B$3, "") + IF(AND(AZ$1 = AY$1, AY$2 = "Mixed"), 0.5*AY93, 0) + IF(AND(AZ$1 = BA$1, BA$2 = "Mixed"), 0.5*BA93, 0)</f>
        <v>0</v>
      </c>
      <c r="BA93" s="5">
        <f>IF('Each Gender - Gold'!BA93+'Each Gender - Silver'!BA93+'Each Gender - Bronze'!BA93 &gt; 0, 'Each Gender - Gold'!BA93*'Medal values'!$B$1+'Each Gender - Silver'!BA93*'Medal values'!$B$2+'Each Gender - Bronze'!BA93*'Medal values'!$B$3, "") + IF(AND(BA$1 = AZ$1, AZ$2 = "Mixed"), 0.5*AZ93, 0) + IF(AND(BA$1 = BB$1, BB$2 = "Mixed"), 0.5*BB93, 0)</f>
        <v>1</v>
      </c>
      <c r="BB93" s="5">
        <f>IF('Each Gender - Gold'!BB93+'Each Gender - Silver'!BB93+'Each Gender - Bronze'!BB93 &gt; 0, 'Each Gender - Gold'!BB93*'Medal values'!$B$1+'Each Gender - Silver'!BB93*'Medal values'!$B$2+'Each Gender - Bronze'!BB93*'Medal values'!$B$3, "") + IF(AND(BB$1 = BA$1, BA$2 = "Mixed"), 0.5*BA93, 0) + IF(AND(BB$1 = BC$1, BC$2 = "Mixed"), 0.5*BC93, 0)</f>
        <v>1</v>
      </c>
      <c r="BC93" s="5">
        <f>IF('Each Gender - Gold'!BC93+'Each Gender - Silver'!BC93+'Each Gender - Bronze'!BC93 &gt; 0, 'Each Gender - Gold'!BC93*'Medal values'!$B$1+'Each Gender - Silver'!BC93*'Medal values'!$B$2+'Each Gender - Bronze'!BC93*'Medal values'!$B$3, "") + IF(AND(BC$1 = BB$1, BB$2 = "Mixed"), 0.5*BB93, 0) + IF(AND(BC$1 = BD$1, BD$2 = "Mixed"), 0.5*BD93, 0)</f>
        <v>2.000001</v>
      </c>
      <c r="BD93" s="5">
        <f>IF('Each Gender - Gold'!BD93+'Each Gender - Silver'!BD93+'Each Gender - Bronze'!BD93 &gt; 0, 'Each Gender - Gold'!BD93*'Medal values'!$B$1+'Each Gender - Silver'!BD93*'Medal values'!$B$2+'Each Gender - Bronze'!BD93*'Medal values'!$B$3, "") + IF(AND(BD$1 = BC$1, BC$2 = "Mixed"), 0.5*BC93, 0) + IF(AND(BD$1 = BE$1, BE$2 = "Mixed"), 0.5*BE93, 0)</f>
        <v>0</v>
      </c>
      <c r="BE93" s="5">
        <f>IF('Each Gender - Gold'!BE93+'Each Gender - Silver'!BE93+'Each Gender - Bronze'!BE93 &gt; 0, 'Each Gender - Gold'!BE93*'Medal values'!$B$1+'Each Gender - Silver'!BE93*'Medal values'!$B$2+'Each Gender - Bronze'!BE93*'Medal values'!$B$3, "") + IF(AND(BE$1 = BD$1, BD$2 = "Mixed"), 0.5*BD93, 0) + IF(AND(BE$1 = BF$1, BF$2 = "Mixed"), 0.5*BF93, 0)</f>
        <v>0</v>
      </c>
      <c r="BF93" s="5">
        <f>IF('Each Gender - Gold'!BF93+'Each Gender - Silver'!BF93+'Each Gender - Bronze'!BF93 &gt; 0, 'Each Gender - Gold'!BF93*'Medal values'!$B$1+'Each Gender - Silver'!BF93*'Medal values'!$B$2+'Each Gender - Bronze'!BF93*'Medal values'!$B$3, "") + IF(AND(BF$1 = BE$1, BE$2 = "Mixed"), 0.5*BE93, 0) + IF(AND(BF$1 = BG$1, BG$2 = "Mixed"), 0.5*BG93, 0)</f>
        <v>0</v>
      </c>
      <c r="BG93" s="5">
        <f>IF('Each Gender - Gold'!BG93+'Each Gender - Silver'!BG93+'Each Gender - Bronze'!BG93 &gt; 0, 'Each Gender - Gold'!BG93*'Medal values'!$B$1+'Each Gender - Silver'!BG93*'Medal values'!$B$2+'Each Gender - Bronze'!BG93*'Medal values'!$B$3, "") + IF(AND(BG$1 = BF$1, BF$2 = "Mixed"), 0.5*BF93, 0) + IF(AND(BG$1 = BH$1, BH$2 = "Mixed"), 0.5*BH93, 0)</f>
        <v>0</v>
      </c>
      <c r="BH93" s="5">
        <f>IF('Each Gender - Gold'!BH93+'Each Gender - Silver'!BH93+'Each Gender - Bronze'!BH93 &gt; 0, 'Each Gender - Gold'!BH93*'Medal values'!$B$1+'Each Gender - Silver'!BH93*'Medal values'!$B$2+'Each Gender - Bronze'!BH93*'Medal values'!$B$3, "") + IF(AND(BH$1 = BG$1, BG$2 = "Mixed"), 0.5*BG93, 0) + IF(AND(BH$1 = BI$1, BI$2 = "Mixed"), 0.5*BI93, 0)</f>
        <v>0</v>
      </c>
      <c r="BI93" s="5">
        <f>IF('Each Gender - Gold'!BI93+'Each Gender - Silver'!BI93+'Each Gender - Bronze'!BI93 &gt; 0, 'Each Gender - Gold'!BI93*'Medal values'!$B$1+'Each Gender - Silver'!BI93*'Medal values'!$B$2+'Each Gender - Bronze'!BI93*'Medal values'!$B$3, "") + IF(AND(BI$1 = BH$1, BH$2 = "Mixed"), 0.5*BH93, 0) + IF(AND(BI$1 = BJ$1, BJ$2 = "Mixed"), 0.5*BJ93, 0)</f>
        <v>0</v>
      </c>
      <c r="BJ93" s="5">
        <f>IF('Each Gender - Gold'!BJ93+'Each Gender - Silver'!BJ93+'Each Gender - Bronze'!BJ93 &gt; 0, 'Each Gender - Gold'!BJ93*'Medal values'!$B$1+'Each Gender - Silver'!BJ93*'Medal values'!$B$2+'Each Gender - Bronze'!BJ93*'Medal values'!$B$3, "") + IF(AND(BJ$1 = BI$1, BI$2 = "Mixed"), 0.5*BI93, 0) + IF(AND(BJ$1 = BK$1, BK$2 = "Mixed"), 0.5*BK93, 0)</f>
        <v>0</v>
      </c>
      <c r="BK93" s="5">
        <f>IF('Each Gender - Gold'!BK93+'Each Gender - Silver'!BK93+'Each Gender - Bronze'!BK93 &gt; 0, 'Each Gender - Gold'!BK93*'Medal values'!$B$1+'Each Gender - Silver'!BK93*'Medal values'!$B$2+'Each Gender - Bronze'!BK93*'Medal values'!$B$3, "") + IF(AND(BK$1 = BJ$1, BJ$2 = "Mixed"), 0.5*BJ93, 0) + IF(AND(BK$1 = BL$1, BL$2 = "Mixed"), 0.5*BL93, 0)</f>
        <v>0</v>
      </c>
      <c r="BL93" s="5">
        <f>IF('Each Gender - Gold'!BL93+'Each Gender - Silver'!BL93+'Each Gender - Bronze'!BL93 &gt; 0, 'Each Gender - Gold'!BL93*'Medal values'!$B$1+'Each Gender - Silver'!BL93*'Medal values'!$B$2+'Each Gender - Bronze'!BL93*'Medal values'!$B$3, "") + IF(AND(BL$1 = BK$1, BK$2 = "Mixed"), 0.5*BK93, 0) + IF(AND(BL$1 = BM$1, BM$2 = "Mixed"), 0.5*BM93, 0)</f>
        <v>0</v>
      </c>
      <c r="BM93" s="5">
        <f>IF('Each Gender - Gold'!BM93+'Each Gender - Silver'!BM93+'Each Gender - Bronze'!BM93 &gt; 0, 'Each Gender - Gold'!BM93*'Medal values'!$B$1+'Each Gender - Silver'!BM93*'Medal values'!$B$2+'Each Gender - Bronze'!BM93*'Medal values'!$B$3, "") + IF(AND(BM$1 = BL$1, BL$2 = "Mixed"), 0.5*BL93, 0) + IF(AND(BM$1 = BN$1, BN$2 = "Mixed"), 0.5*BN93, 0)</f>
        <v>0</v>
      </c>
      <c r="BN93" s="5">
        <f>IF('Each Gender - Gold'!BN93+'Each Gender - Silver'!BN93+'Each Gender - Bronze'!BN93 &gt; 0, 'Each Gender - Gold'!BN93*'Medal values'!$B$1+'Each Gender - Silver'!BN93*'Medal values'!$B$2+'Each Gender - Bronze'!BN93*'Medal values'!$B$3, "") + IF(AND(BN$1 = BM$1, BM$2 = "Mixed"), 0.5*BM93, 0) + IF(AND(BN$1 = BO$1, BO$2 = "Mixed"), 0.5*BO93, 0)</f>
        <v>0</v>
      </c>
      <c r="BO93" s="5">
        <f>IF('Each Gender - Gold'!BO93+'Each Gender - Silver'!BO93+'Each Gender - Bronze'!BO93 &gt; 0, 'Each Gender - Gold'!BO93*'Medal values'!$B$1+'Each Gender - Silver'!BO93*'Medal values'!$B$2+'Each Gender - Bronze'!BO93*'Medal values'!$B$3, "") + IF(AND(BO$1 = BN$1, BN$2 = "Mixed"), 0.5*BN93, 0) + IF(AND(BO$1 = BP$1, BP$2 = "Mixed"), 0.5*BP93, 0)</f>
        <v>0</v>
      </c>
      <c r="BP93" s="5">
        <f>IF('Each Gender - Gold'!BP93+'Each Gender - Silver'!BP93+'Each Gender - Bronze'!BP93 &gt; 0, 'Each Gender - Gold'!BP93*'Medal values'!$B$1+'Each Gender - Silver'!BP93*'Medal values'!$B$2+'Each Gender - Bronze'!BP93*'Medal values'!$B$3, "") + IF(AND(BP$1 = BO$1, BO$2 = "Mixed"), 0.5*BO93, 0) + IF(AND(BP$1 = BQ$1, BQ$2 = "Mixed"), 0.5*BQ93, 0)</f>
        <v>0.5</v>
      </c>
      <c r="BQ93" s="5">
        <f>IF('Each Gender - Gold'!BQ93+'Each Gender - Silver'!BQ93+'Each Gender - Bronze'!BQ93 &gt; 0, 'Each Gender - Gold'!BQ93*'Medal values'!$B$1+'Each Gender - Silver'!BQ93*'Medal values'!$B$2+'Each Gender - Bronze'!BQ93*'Medal values'!$B$3, "") + IF(AND(BQ$1 = BP$1, BP$2 = "Mixed"), 0.5*BP93, 0) + IF(AND(BQ$1 = BR$1, BR$2 = "Mixed"), 0.5*BR93, 0)</f>
        <v>1</v>
      </c>
      <c r="BR93" s="5">
        <f>IF('Each Gender - Gold'!BR93+'Each Gender - Silver'!BR93+'Each Gender - Bronze'!BR93 &gt; 0, 'Each Gender - Gold'!BR93*'Medal values'!$B$1+'Each Gender - Silver'!BR93*'Medal values'!$B$2+'Each Gender - Bronze'!BR93*'Medal values'!$B$3, "") + IF(AND(BR$1 = BQ$1, BQ$2 = "Mixed"), 0.5*BQ93, 0) + IF(AND(BR$1 = BS$1, BS$2 = "Mixed"), 0.5*BS93, 0)</f>
        <v>0.5</v>
      </c>
      <c r="BS93" s="5">
        <f>IF('Each Gender - Gold'!BS93+'Each Gender - Silver'!BS93+'Each Gender - Bronze'!BS93 &gt; 0, 'Each Gender - Gold'!BS93*'Medal values'!$B$1+'Each Gender - Silver'!BS93*'Medal values'!$B$2+'Each Gender - Bronze'!BS93*'Medal values'!$B$3, "") + IF(AND(BS$1 = BR$1, BR$2 = "Mixed"), 0.5*BR93, 0) + IF(AND(BS$1 = BT$1, BT$2 = "Mixed"), 0.5*BT93, 0)</f>
        <v>0</v>
      </c>
      <c r="BT93" s="5">
        <f>IF('Each Gender - Gold'!BT93+'Each Gender - Silver'!BT93+'Each Gender - Bronze'!BT93 &gt; 0, 'Each Gender - Gold'!BT93*'Medal values'!$B$1+'Each Gender - Silver'!BT93*'Medal values'!$B$2+'Each Gender - Bronze'!BT93*'Medal values'!$B$3, "") + IF(AND(BT$1 = BS$1, BS$2 = "Mixed"), 0.5*BS93, 0) + IF(AND(BT$1 = BU$1, BU$2 = "Mixed"), 0.5*BU93, 0)</f>
        <v>0</v>
      </c>
      <c r="BU93" s="5">
        <f>IF('Each Gender - Gold'!BU93+'Each Gender - Silver'!BU93+'Each Gender - Bronze'!BU93 &gt; 0, 'Each Gender - Gold'!BU93*'Medal values'!$B$1+'Each Gender - Silver'!BU93*'Medal values'!$B$2+'Each Gender - Bronze'!BU93*'Medal values'!$B$3, "") + IF(AND(BU$1 = BT$1, BT$2 = "Mixed"), 0.5*BT93, 0) + IF(AND(BU$1 = BV$1, BV$2 = "Mixed"), 0.5*BV93, 0)</f>
        <v>0</v>
      </c>
      <c r="BV93" s="5">
        <f>IF('Each Gender - Gold'!BV93+'Each Gender - Silver'!BV93+'Each Gender - Bronze'!BV93 &gt; 0, 'Each Gender - Gold'!BV93*'Medal values'!$B$1+'Each Gender - Silver'!BV93*'Medal values'!$B$2+'Each Gender - Bronze'!BV93*'Medal values'!$B$3, "") + IF(AND(BV$1 = BU$1, BU$2 = "Mixed"), 0.5*BU93, 0) + IF(AND(BV$1 = BW$1, BW$2 = "Mixed"), 0.5*BW93, 0)</f>
        <v>0</v>
      </c>
      <c r="BW93" s="5">
        <f>IF('Each Gender - Gold'!BW93+'Each Gender - Silver'!BW93+'Each Gender - Bronze'!BW93 &gt; 0, 'Each Gender - Gold'!BW93*'Medal values'!$B$1+'Each Gender - Silver'!BW93*'Medal values'!$B$2+'Each Gender - Bronze'!BW93*'Medal values'!$B$3, "") + IF(AND(BW$1 = BV$1, BV$2 = "Mixed"), 0.5*BV93, 0) + IF(AND(BW$1 = BX$1, BX$2 = "Mixed"), 0.5*BX93, 0)</f>
        <v>0</v>
      </c>
      <c r="BX93" s="5">
        <f>IF('Each Gender - Gold'!BX93+'Each Gender - Silver'!BX93+'Each Gender - Bronze'!BX93 &gt; 0, 'Each Gender - Gold'!BX93*'Medal values'!$B$1+'Each Gender - Silver'!BX93*'Medal values'!$B$2+'Each Gender - Bronze'!BX93*'Medal values'!$B$3, "") + IF(AND(BX$1 = BW$1, BW$2 = "Mixed"), 0.5*BW93, 0) + IF(AND(BX$1 = BY$1, BY$2 = "Mixed"), 0.5*BY93, 0)</f>
        <v>0</v>
      </c>
      <c r="BY93" s="5">
        <f>IF('Each Gender - Gold'!BY93+'Each Gender - Silver'!BY93+'Each Gender - Bronze'!BY93 &gt; 0, 'Each Gender - Gold'!BY93*'Medal values'!$B$1+'Each Gender - Silver'!BY93*'Medal values'!$B$2+'Each Gender - Bronze'!BY93*'Medal values'!$B$3, "") + IF(AND(BY$1 = BX$1, BX$2 = "Mixed"), 0.5*BX93, 0) + IF(AND(BY$1 = BZ$1, BZ$2 = "Mixed"), 0.5*BZ93, 0)</f>
        <v>3.000001</v>
      </c>
      <c r="BZ93" s="5">
        <f>IF('Each Gender - Gold'!BZ93+'Each Gender - Silver'!BZ93+'Each Gender - Bronze'!BZ93 &gt; 0, 'Each Gender - Gold'!BZ93*'Medal values'!$B$1+'Each Gender - Silver'!BZ93*'Medal values'!$B$2+'Each Gender - Bronze'!BZ93*'Medal values'!$B$3, "") + IF(AND(BZ$1 = BY$1, BY$2 = "Mixed"), 0.5*BY93, 0) + IF(AND(BZ$1 = CA$1, CA$2 = "Mixed"), 0.5*CA93, 0)</f>
        <v>0</v>
      </c>
      <c r="CA93" s="5">
        <f>IF('Each Gender - Gold'!CA93+'Each Gender - Silver'!CA93+'Each Gender - Bronze'!CA93 &gt; 0, 'Each Gender - Gold'!CA93*'Medal values'!$B$1+'Each Gender - Silver'!CA93*'Medal values'!$B$2+'Each Gender - Bronze'!CA93*'Medal values'!$B$3, "") + IF(AND(CA$1 = BZ$1, BZ$2 = "Mixed"), 0.5*BZ93, 0) + IF(AND(CA$1 = CB$1, CB$2 = "Mixed"), 0.5*CB93, 0)</f>
        <v>0</v>
      </c>
      <c r="CB93" s="5">
        <f>IF('Each Gender - Gold'!CB93+'Each Gender - Silver'!CB93+'Each Gender - Bronze'!CB93 &gt; 0, 'Each Gender - Gold'!CB93*'Medal values'!$B$1+'Each Gender - Silver'!CB93*'Medal values'!$B$2+'Each Gender - Bronze'!CB93*'Medal values'!$B$3, "") + IF(AND(CB$1 = CA$1, CA$2 = "Mixed"), 0.5*CA93, 0) + IF(AND(CB$1 = CC$1, CC$2 = "Mixed"), 0.5*CC93, 0)</f>
        <v>0</v>
      </c>
      <c r="CC93" s="5">
        <f>IF('Each Gender - Gold'!CC93+'Each Gender - Silver'!CC93+'Each Gender - Bronze'!CC93 &gt; 0, 'Each Gender - Gold'!CC93*'Medal values'!$B$1+'Each Gender - Silver'!CC93*'Medal values'!$B$2+'Each Gender - Bronze'!CC93*'Medal values'!$B$3, "") + IF(AND(CC$1 = CB$1, CB$2 = "Mixed"), 0.5*CB93, 0) + IF(AND(CC$1 = CD$1, CD$2 = "Mixed"), 0.5*CD93, 0)</f>
        <v>0</v>
      </c>
      <c r="CD93" s="5">
        <f>IF('Each Gender - Gold'!CD93+'Each Gender - Silver'!CD93+'Each Gender - Bronze'!CD93 &gt; 0, 'Each Gender - Gold'!CD93*'Medal values'!$B$1+'Each Gender - Silver'!CD93*'Medal values'!$B$2+'Each Gender - Bronze'!CD93*'Medal values'!$B$3, "") + IF(AND(CD$1 = CC$1, CC$2 = "Mixed"), 0.5*CC93, 0) + IF(AND(CD$1 = CE$1, CE$2 = "Mixed"), 0.5*CE93, 0)</f>
        <v>0</v>
      </c>
      <c r="CE93" s="5">
        <f>IF('Each Gender - Gold'!CE93+'Each Gender - Silver'!CE93+'Each Gender - Bronze'!CE93 &gt; 0, 'Each Gender - Gold'!CE93*'Medal values'!$B$1+'Each Gender - Silver'!CE93*'Medal values'!$B$2+'Each Gender - Bronze'!CE93*'Medal values'!$B$3, "") + IF(AND(CE$1 = CD$1, CD$2 = "Mixed"), 0.5*CD93, 0) + IF(AND(CE$1 = CF$1, CF$2 = "Mixed"), 0.5*CF93, 0)</f>
        <v>0</v>
      </c>
      <c r="CF93" s="5">
        <f>IF('Each Gender - Gold'!CF93+'Each Gender - Silver'!CF93+'Each Gender - Bronze'!CF93 &gt; 0, 'Each Gender - Gold'!CF93*'Medal values'!$B$1+'Each Gender - Silver'!CF93*'Medal values'!$B$2+'Each Gender - Bronze'!CF93*'Medal values'!$B$3, "") + IF(AND(CF$1 = CE$1, CE$2 = "Mixed"), 0.5*CE93, 0) + IF(AND(CF$1 = CG$1, CG$2 = "Mixed"), 0.5*CG93, 0)</f>
        <v>0</v>
      </c>
      <c r="CG93" s="5">
        <f>IF('Each Gender - Gold'!CG93+'Each Gender - Silver'!CG93+'Each Gender - Bronze'!CG93 &gt; 0, 'Each Gender - Gold'!CG93*'Medal values'!$B$1+'Each Gender - Silver'!CG93*'Medal values'!$B$2+'Each Gender - Bronze'!CG93*'Medal values'!$B$3, "") + IF(AND(CG$1 = CF$1, CF$2 = "Mixed"), 0.5*CF93, 0) + IF(AND(CG$1 = CH$1, CH$2 = "Mixed"), 0.5*CH93, 0)</f>
        <v>0</v>
      </c>
      <c r="CH93" s="5">
        <f>IF('Each Gender - Gold'!CH93+'Each Gender - Silver'!CH93+'Each Gender - Bronze'!CH93 &gt; 0, 'Each Gender - Gold'!CH93*'Medal values'!$B$1+'Each Gender - Silver'!CH93*'Medal values'!$B$2+'Each Gender - Bronze'!CH93*'Medal values'!$B$3, "") + IF(AND(CH$1 = CG$1, CG$2 = "Mixed"), 0.5*CG93, 0) + IF(AND(CH$1 = CI$1, CI$2 = "Mixed"), 0.5*CI93, 0)</f>
        <v>0</v>
      </c>
      <c r="CI93" s="5">
        <f>IF('Each Gender - Gold'!CI93+'Each Gender - Silver'!CI93+'Each Gender - Bronze'!CI93 &gt; 0, 'Each Gender - Gold'!CI93*'Medal values'!$B$1+'Each Gender - Silver'!CI93*'Medal values'!$B$2+'Each Gender - Bronze'!CI93*'Medal values'!$B$3, "") + IF(AND(CI$1 = CH$1, CH$2 = "Mixed"), 0.5*CH93, 0) + IF(AND(CI$1 = CJ$1, CJ$2 = "Mixed"), 0.5*CJ93, 0)</f>
        <v>1</v>
      </c>
      <c r="CJ93" s="5">
        <f>IF('Each Gender - Gold'!CJ93+'Each Gender - Silver'!CJ93+'Each Gender - Bronze'!CJ93 &gt; 0, 'Each Gender - Gold'!CJ93*'Medal values'!$B$1+'Each Gender - Silver'!CJ93*'Medal values'!$B$2+'Each Gender - Bronze'!CJ93*'Medal values'!$B$3, "") + IF(AND(CJ$1 = CI$1, CI$2 = "Mixed"), 0.5*CI93, 0) + IF(AND(CJ$1 = CK$1, CK$2 = "Mixed"), 0.5*CK93, 0)</f>
        <v>0</v>
      </c>
      <c r="CK93" s="5">
        <f>IF('Each Gender - Gold'!CK93+'Each Gender - Silver'!CK93+'Each Gender - Bronze'!CK93 &gt; 0, 'Each Gender - Gold'!CK93*'Medal values'!$B$1+'Each Gender - Silver'!CK93*'Medal values'!$B$2+'Each Gender - Bronze'!CK93*'Medal values'!$B$3, "") + IF(AND(CK$1 = CJ$1, CJ$2 = "Mixed"), 0.5*CJ93, 0) + IF(AND(CK$1 = CL$1, CL$2 = "Mixed"), 0.5*CL93, 0)</f>
        <v>0</v>
      </c>
      <c r="CL93" s="5">
        <f>IF('Each Gender - Gold'!CL93+'Each Gender - Silver'!CL93+'Each Gender - Bronze'!CL93 &gt; 0, 'Each Gender - Gold'!CL93*'Medal values'!$B$1+'Each Gender - Silver'!CL93*'Medal values'!$B$2+'Each Gender - Bronze'!CL93*'Medal values'!$B$3, "") + IF(AND(CL$1 = CK$1, CK$2 = "Mixed"), 0.5*CK93, 0) + IF(AND(CL$1 = CM$1, CM$2 = "Mixed"), 0.5*CM93, 0)</f>
        <v>0</v>
      </c>
      <c r="CM93" s="5">
        <f>IF('Each Gender - Gold'!CM93+'Each Gender - Silver'!CM93+'Each Gender - Bronze'!CM93 &gt; 0, 'Each Gender - Gold'!CM93*'Medal values'!$B$1+'Each Gender - Silver'!CM93*'Medal values'!$B$2+'Each Gender - Bronze'!CM93*'Medal values'!$B$3, "") + IF(AND(CM$1 = CL$1, CL$2 = "Mixed"), 0.5*CL93, 0) + IF(AND(CM$1 = CN$1, CN$2 = "Mixed"), 0.5*CN93, 0)</f>
        <v>0</v>
      </c>
      <c r="CN93" s="5">
        <f>IF('Each Gender - Gold'!CN93+'Each Gender - Silver'!CN93+'Each Gender - Bronze'!CN93 &gt; 0, 'Each Gender - Gold'!CN93*'Medal values'!$B$1+'Each Gender - Silver'!CN93*'Medal values'!$B$2+'Each Gender - Bronze'!CN93*'Medal values'!$B$3, "") + IF(AND(CN$1 = CM$1, CM$2 = "Mixed"), 0.5*CM93, 0) + IF(AND(CN$1 = CO$1, CO$2 = "Mixed"), 0.5*CO93, 0)</f>
        <v>0</v>
      </c>
      <c r="CO93" s="5">
        <f>IF('Each Gender - Gold'!CO93+'Each Gender - Silver'!CO93+'Each Gender - Bronze'!CO93 &gt; 0, 'Each Gender - Gold'!CO93*'Medal values'!$B$1+'Each Gender - Silver'!CO93*'Medal values'!$B$2+'Each Gender - Bronze'!CO93*'Medal values'!$B$3, "") + IF(AND(CO$1 = CN$1, CN$2 = "Mixed"), 0.5*CN93, 0) + IF(AND(CO$1 = CP$1, CP$2 = "Mixed"), 0.5*CP93, 0)</f>
        <v>0</v>
      </c>
      <c r="CP93" s="5">
        <f>IF('Each Gender - Gold'!CP93+'Each Gender - Silver'!CP93+'Each Gender - Bronze'!CP93 &gt; 0, 'Each Gender - Gold'!CP93*'Medal values'!$B$1+'Each Gender - Silver'!CP93*'Medal values'!$B$2+'Each Gender - Bronze'!CP93*'Medal values'!$B$3, "") + IF(AND(CP$1 = CO$1, CO$2 = "Mixed"), 0.5*CO93, 0) + IF(AND(CP$1 = CQ$1, CQ$2 = "Mixed"), 0.5*CQ93, 0)</f>
        <v>0</v>
      </c>
      <c r="CQ93" s="5">
        <f>IF('Each Gender - Gold'!CQ93+'Each Gender - Silver'!CQ93+'Each Gender - Bronze'!CQ93 &gt; 0, 'Each Gender - Gold'!CQ93*'Medal values'!$B$1+'Each Gender - Silver'!CQ93*'Medal values'!$B$2+'Each Gender - Bronze'!CQ93*'Medal values'!$B$3, "") + IF(AND(CQ$1 = CP$1, CP$2 = "Mixed"), 0.5*CP93, 0) + IF(AND(CQ$1 = CR$1, CR$2 = "Mixed"), 0.5*CR93, 0)</f>
        <v>0</v>
      </c>
      <c r="CR93" s="5">
        <f>IF('Each Gender - Gold'!CR93+'Each Gender - Silver'!CR93+'Each Gender - Bronze'!CR93 &gt; 0, 'Each Gender - Gold'!CR93*'Medal values'!$B$1+'Each Gender - Silver'!CR93*'Medal values'!$B$2+'Each Gender - Bronze'!CR93*'Medal values'!$B$3, "") + IF(AND(CR$1 = CQ$1, CQ$2 = "Mixed"), 0.5*CQ93, 0) + IF(AND(CR$1 = CS$1, CS$2 = "Mixed"), 0.5*CS93, 0)</f>
        <v>0</v>
      </c>
      <c r="CS93" s="5">
        <f>IF('Each Gender - Gold'!CS93+'Each Gender - Silver'!CS93+'Each Gender - Bronze'!CS93 &gt; 0, 'Each Gender - Gold'!CS93*'Medal values'!$B$1+'Each Gender - Silver'!CS93*'Medal values'!$B$2+'Each Gender - Bronze'!CS93*'Medal values'!$B$3, "") + IF(AND(CS$1 = CR$1, CR$2 = "Mixed"), 0.5*CR93, 0) + IF(AND(CS$1 = CT$1, CT$2 = "Mixed"), 0.5*CT93, 0)</f>
        <v>0</v>
      </c>
      <c r="CT93" s="5">
        <f>IF('Each Gender - Gold'!CT93+'Each Gender - Silver'!CT93+'Each Gender - Bronze'!CT93 &gt; 0, 'Each Gender - Gold'!CT93*'Medal values'!$B$1+'Each Gender - Silver'!CT93*'Medal values'!$B$2+'Each Gender - Bronze'!CT93*'Medal values'!$B$3, "") + IF(AND(CT$1 = CS$1, CS$2 = "Mixed"), 0.5*CS93, 0) + IF(AND(CT$1 = CU$1, CU$2 = "Mixed"), 0.5*CU93, 0)</f>
        <v>0</v>
      </c>
      <c r="CU93" s="5">
        <f>IF('Each Gender - Gold'!CU93+'Each Gender - Silver'!CU93+'Each Gender - Bronze'!CU93 &gt; 0, 'Each Gender - Gold'!CU93*'Medal values'!$B$1+'Each Gender - Silver'!CU93*'Medal values'!$B$2+'Each Gender - Bronze'!CU93*'Medal values'!$B$3, "") + IF(AND(CU$1 = CT$1, CT$2 = "Mixed"), 0.5*CT93, 0) + IF(AND(CU$1 = CV$1, CV$2 = "Mixed"), 0.5*CV93, 0)</f>
        <v>5.001001</v>
      </c>
      <c r="CV93" s="5">
        <f>IF('Each Gender - Gold'!CV93+'Each Gender - Silver'!CV93+'Each Gender - Bronze'!CV93 &gt; 0, 'Each Gender - Gold'!CV93*'Medal values'!$B$1+'Each Gender - Silver'!CV93*'Medal values'!$B$2+'Each Gender - Bronze'!CV93*'Medal values'!$B$3, "") + IF(AND(CV$1 = CU$1, CU$2 = "Mixed"), 0.5*CU93, 0) + IF(AND(CV$1 = CW$1, CW$2 = "Mixed"), 0.5*CW93, 0)</f>
        <v>2</v>
      </c>
      <c r="CW93" s="5">
        <f t="shared" ref="CW93:CX93" si="91">SUMIF($B$2:$CV$2,CW$2, $B93:$CV93)</f>
        <v>12.501003</v>
      </c>
      <c r="CX93" s="5">
        <f t="shared" si="91"/>
        <v>12.500003</v>
      </c>
    </row>
    <row r="94">
      <c r="A94" s="5" t="str">
        <f>Countries!A92</f>
        <v>USA</v>
      </c>
      <c r="B94" s="5">
        <f>IF('Each Gender - Gold'!B94+'Each Gender - Silver'!B94+'Each Gender - Bronze'!B94 &gt; 0, 'Each Gender - Gold'!B94*'Medal values'!$B$1+'Each Gender - Silver'!B94*'Medal values'!$B$2+'Each Gender - Bronze'!B94*'Medal values'!$B$3, "") + IF(AND(B$1 = A$1, A$2 = "Mixed"), 0.5*A94, 0) + IF(AND(B$1 = C$1, C$2 = "Mixed"), 0.5*C94, 0)</f>
        <v>0</v>
      </c>
      <c r="C94" s="5">
        <f>IF('Each Gender - Gold'!C94+'Each Gender - Silver'!C94+'Each Gender - Bronze'!C94 &gt; 0, 'Each Gender - Gold'!C94*'Medal values'!$B$1+'Each Gender - Silver'!C94*'Medal values'!$B$2+'Each Gender - Bronze'!C94*'Medal values'!$B$3, "") + IF(AND(C$1 = B$1, B$2 = "Mixed"), 0.5*B94, 0) + IF(AND(C$1 = D$1, D$2 = "Mixed"), 0.5*D94, 0)</f>
        <v>3.001</v>
      </c>
      <c r="D94" s="5">
        <f>IF('Each Gender - Gold'!D94+'Each Gender - Silver'!D94+'Each Gender - Bronze'!D94 &gt; 0, 'Each Gender - Gold'!D94*'Medal values'!$B$1+'Each Gender - Silver'!D94*'Medal values'!$B$2+'Each Gender - Bronze'!D94*'Medal values'!$B$3, "") + IF(AND(D$1 = C$1, C$2 = "Mixed"), 0.5*C94, 0) + IF(AND(D$1 = E$1, E$2 = "Mixed"), 0.5*E94, 0)</f>
        <v>0</v>
      </c>
      <c r="E94" s="5">
        <f>IF('Each Gender - Gold'!E94+'Each Gender - Silver'!E94+'Each Gender - Bronze'!E94 &gt; 0, 'Each Gender - Gold'!E94*'Medal values'!$B$1+'Each Gender - Silver'!E94*'Medal values'!$B$2+'Each Gender - Bronze'!E94*'Medal values'!$B$3, "") + IF(AND(E$1 = D$1, D$2 = "Mixed"), 0.5*D94, 0) + IF(AND(E$1 = F$1, F$2 = "Mixed"), 0.5*F94, 0)</f>
        <v>0</v>
      </c>
      <c r="F94" s="5">
        <f>IF('Each Gender - Gold'!F94+'Each Gender - Silver'!F94+'Each Gender - Bronze'!F94 &gt; 0, 'Each Gender - Gold'!F94*'Medal values'!$B$1+'Each Gender - Silver'!F94*'Medal values'!$B$2+'Each Gender - Bronze'!F94*'Medal values'!$B$3, "") + IF(AND(F$1 = E$1, E$2 = "Mixed"), 0.5*E94, 0) + IF(AND(F$1 = G$1, G$2 = "Mixed"), 0.5*G94, 0)</f>
        <v>0</v>
      </c>
      <c r="G94" s="5">
        <f>IF('Each Gender - Gold'!G94+'Each Gender - Silver'!G94+'Each Gender - Bronze'!G94 &gt; 0, 'Each Gender - Gold'!G94*'Medal values'!$B$1+'Each Gender - Silver'!G94*'Medal values'!$B$2+'Each Gender - Bronze'!G94*'Medal values'!$B$3, "") + IF(AND(G$1 = F$1, F$2 = "Mixed"), 0.5*F94, 0) + IF(AND(G$1 = H$1, H$2 = "Mixed"), 0.5*H94, 0)</f>
        <v>0</v>
      </c>
      <c r="H94" s="5">
        <f>IF('Each Gender - Gold'!H94+'Each Gender - Silver'!H94+'Each Gender - Bronze'!H94 &gt; 0, 'Each Gender - Gold'!H94*'Medal values'!$B$1+'Each Gender - Silver'!H94*'Medal values'!$B$2+'Each Gender - Bronze'!H94*'Medal values'!$B$3, "") + IF(AND(H$1 = G$1, G$2 = "Mixed"), 0.5*G94, 0) + IF(AND(H$1 = I$1, I$2 = "Mixed"), 0.5*I94, 0)</f>
        <v>12.002002</v>
      </c>
      <c r="I94" s="5">
        <f>IF('Each Gender - Gold'!I94+'Each Gender - Silver'!I94+'Each Gender - Bronze'!I94 &gt; 0, 'Each Gender - Gold'!I94*'Medal values'!$B$1+'Each Gender - Silver'!I94*'Medal values'!$B$2+'Each Gender - Bronze'!I94*'Medal values'!$B$3, "") + IF(AND(I$1 = H$1, H$2 = "Mixed"), 0.5*H94, 0) + IF(AND(I$1 = J$1, J$2 = "Mixed"), 0.5*J94, 0)</f>
        <v>0</v>
      </c>
      <c r="J94" s="5">
        <f>IF('Each Gender - Gold'!J94+'Each Gender - Silver'!J94+'Each Gender - Bronze'!J94 &gt; 0, 'Each Gender - Gold'!J94*'Medal values'!$B$1+'Each Gender - Silver'!J94*'Medal values'!$B$2+'Each Gender - Bronze'!J94*'Medal values'!$B$3, "") + IF(AND(J$1 = I$1, I$2 = "Mixed"), 0.5*I94, 0) + IF(AND(J$1 = K$1, K$2 = "Mixed"), 0.5*K94, 0)</f>
        <v>20.502006</v>
      </c>
      <c r="K94" s="5">
        <f>IF('Each Gender - Gold'!K94+'Each Gender - Silver'!K94+'Each Gender - Bronze'!K94 &gt; 0, 'Each Gender - Gold'!K94*'Medal values'!$B$1+'Each Gender - Silver'!K94*'Medal values'!$B$2+'Each Gender - Bronze'!K94*'Medal values'!$B$3, "") + IF(AND(K$1 = J$1, J$2 = "Mixed"), 0.5*J94, 0) + IF(AND(K$1 = L$1, L$2 = "Mixed"), 0.5*L94, 0)</f>
        <v>1</v>
      </c>
      <c r="L94" s="5">
        <f>IF('Each Gender - Gold'!L94+'Each Gender - Silver'!L94+'Each Gender - Bronze'!L94 &gt; 0, 'Each Gender - Gold'!L94*'Medal values'!$B$1+'Each Gender - Silver'!L94*'Medal values'!$B$2+'Each Gender - Bronze'!L94*'Medal values'!$B$3, "") + IF(AND(L$1 = K$1, K$2 = "Mixed"), 0.5*K94, 0) + IF(AND(L$1 = M$1, M$2 = "Mixed"), 0.5*M94, 0)</f>
        <v>30.505006</v>
      </c>
      <c r="M94" s="5">
        <f>IF('Each Gender - Gold'!M94+'Each Gender - Silver'!M94+'Each Gender - Bronze'!M94 &gt; 0, 'Each Gender - Gold'!M94*'Medal values'!$B$1+'Each Gender - Silver'!M94*'Medal values'!$B$2+'Each Gender - Bronze'!M94*'Medal values'!$B$3, "") + IF(AND(M$1 = L$1, L$2 = "Mixed"), 0.5*L94, 0) + IF(AND(M$1 = N$1, N$2 = "Mixed"), 0.5*N94, 0)</f>
        <v>0</v>
      </c>
      <c r="N94" s="5">
        <f>IF('Each Gender - Gold'!N94+'Each Gender - Silver'!N94+'Each Gender - Bronze'!N94 &gt; 0, 'Each Gender - Gold'!N94*'Medal values'!$B$1+'Each Gender - Silver'!N94*'Medal values'!$B$2+'Each Gender - Bronze'!N94*'Medal values'!$B$3, "") + IF(AND(N$1 = M$1, M$2 = "Mixed"), 0.5*M94, 0) + IF(AND(N$1 = O$1, O$2 = "Mixed"), 0.5*O94, 0)</f>
        <v>0</v>
      </c>
      <c r="O94" s="5">
        <f>IF('Each Gender - Gold'!O94+'Each Gender - Silver'!O94+'Each Gender - Bronze'!O94 &gt; 0, 'Each Gender - Gold'!O94*'Medal values'!$B$1+'Each Gender - Silver'!O94*'Medal values'!$B$2+'Each Gender - Bronze'!O94*'Medal values'!$B$3, "") + IF(AND(O$1 = N$1, N$2 = "Mixed"), 0.5*N94, 0) + IF(AND(O$1 = P$1, P$2 = "Mixed"), 0.5*P94, 0)</f>
        <v>0</v>
      </c>
      <c r="P94" s="5">
        <f>IF('Each Gender - Gold'!P94+'Each Gender - Silver'!P94+'Each Gender - Bronze'!P94 &gt; 0, 'Each Gender - Gold'!P94*'Medal values'!$B$1+'Each Gender - Silver'!P94*'Medal values'!$B$2+'Each Gender - Bronze'!P94*'Medal values'!$B$3, "") + IF(AND(P$1 = O$1, O$2 = "Mixed"), 0.5*O94, 0) + IF(AND(P$1 = Q$1, Q$2 = "Mixed"), 0.5*Q94, 0)</f>
        <v>2.000001</v>
      </c>
      <c r="Q94" s="5">
        <f>IF('Each Gender - Gold'!Q94+'Each Gender - Silver'!Q94+'Each Gender - Bronze'!Q94 &gt; 0, 'Each Gender - Gold'!Q94*'Medal values'!$B$1+'Each Gender - Silver'!Q94*'Medal values'!$B$2+'Each Gender - Bronze'!Q94*'Medal values'!$B$3, "") + IF(AND(Q$1 = P$1, P$2 = "Mixed"), 0.5*P94, 0) + IF(AND(Q$1 = R$1, R$2 = "Mixed"), 0.5*R94, 0)</f>
        <v>2.000001</v>
      </c>
      <c r="R94" s="5">
        <f>IF('Each Gender - Gold'!R94+'Each Gender - Silver'!R94+'Each Gender - Bronze'!R94 &gt; 0, 'Each Gender - Gold'!R94*'Medal values'!$B$1+'Each Gender - Silver'!R94*'Medal values'!$B$2+'Each Gender - Bronze'!R94*'Medal values'!$B$3, "") + IF(AND(R$1 = Q$1, Q$2 = "Mixed"), 0.5*Q94, 0) + IF(AND(R$1 = S$1, S$2 = "Mixed"), 0.5*S94, 0)</f>
        <v>3.001</v>
      </c>
      <c r="S94" s="5">
        <f>IF('Each Gender - Gold'!S94+'Each Gender - Silver'!S94+'Each Gender - Bronze'!S94 &gt; 0, 'Each Gender - Gold'!S94*'Medal values'!$B$1+'Each Gender - Silver'!S94*'Medal values'!$B$2+'Each Gender - Bronze'!S94*'Medal values'!$B$3, "") + IF(AND(S$1 = R$1, R$2 = "Mixed"), 0.5*R94, 0) + IF(AND(S$1 = T$1, T$2 = "Mixed"), 0.5*T94, 0)</f>
        <v>3.001</v>
      </c>
      <c r="T94" s="5">
        <f>IF('Each Gender - Gold'!T94+'Each Gender - Silver'!T94+'Each Gender - Bronze'!T94 &gt; 0, 'Each Gender - Gold'!T94*'Medal values'!$B$1+'Each Gender - Silver'!T94*'Medal values'!$B$2+'Each Gender - Bronze'!T94*'Medal values'!$B$3, "") + IF(AND(T$1 = S$1, S$2 = "Mixed"), 0.5*S94, 0) + IF(AND(T$1 = U$1, U$2 = "Mixed"), 0.5*U94, 0)</f>
        <v>0</v>
      </c>
      <c r="U94" s="5">
        <f>IF('Each Gender - Gold'!U94+'Each Gender - Silver'!U94+'Each Gender - Bronze'!U94 &gt; 0, 'Each Gender - Gold'!U94*'Medal values'!$B$1+'Each Gender - Silver'!U94*'Medal values'!$B$2+'Each Gender - Bronze'!U94*'Medal values'!$B$3, "") + IF(AND(U$1 = T$1, T$2 = "Mixed"), 0.5*T94, 0) + IF(AND(U$1 = V$1, V$2 = "Mixed"), 0.5*V94, 0)</f>
        <v>3.001</v>
      </c>
      <c r="V94" s="5">
        <f>IF('Each Gender - Gold'!V94+'Each Gender - Silver'!V94+'Each Gender - Bronze'!V94 &gt; 0, 'Each Gender - Gold'!V94*'Medal values'!$B$1+'Each Gender - Silver'!V94*'Medal values'!$B$2+'Each Gender - Bronze'!V94*'Medal values'!$B$3, "") + IF(AND(V$1 = U$1, U$2 = "Mixed"), 0.5*U94, 0) + IF(AND(V$1 = W$1, W$2 = "Mixed"), 0.5*W94, 0)</f>
        <v>6.000003</v>
      </c>
      <c r="W94" s="5">
        <f>IF('Each Gender - Gold'!W94+'Each Gender - Silver'!W94+'Each Gender - Bronze'!W94 &gt; 0, 'Each Gender - Gold'!W94*'Medal values'!$B$1+'Each Gender - Silver'!W94*'Medal values'!$B$2+'Each Gender - Bronze'!W94*'Medal values'!$B$3, "") + IF(AND(W$1 = V$1, V$2 = "Mixed"), 0.5*V94, 0) + IF(AND(W$1 = X$1, X$2 = "Mixed"), 0.5*X94, 0)</f>
        <v>1</v>
      </c>
      <c r="X94" s="5">
        <f>IF('Each Gender - Gold'!X94+'Each Gender - Silver'!X94+'Each Gender - Bronze'!X94 &gt; 0, 'Each Gender - Gold'!X94*'Medal values'!$B$1+'Each Gender - Silver'!X94*'Medal values'!$B$2+'Each Gender - Bronze'!X94*'Medal values'!$B$3, "") + IF(AND(X$1 = W$1, W$2 = "Mixed"), 0.5*W94, 0) + IF(AND(X$1 = Y$1, Y$2 = "Mixed"), 0.5*Y94, 0)</f>
        <v>0</v>
      </c>
      <c r="Y94" s="5">
        <f>IF('Each Gender - Gold'!Y94+'Each Gender - Silver'!Y94+'Each Gender - Bronze'!Y94 &gt; 0, 'Each Gender - Gold'!Y94*'Medal values'!$B$1+'Each Gender - Silver'!Y94*'Medal values'!$B$2+'Each Gender - Bronze'!Y94*'Medal values'!$B$3, "") + IF(AND(Y$1 = X$1, X$2 = "Mixed"), 0.5*X94, 0) + IF(AND(Y$1 = Z$1, Z$2 = "Mixed"), 0.5*Z94, 0)</f>
        <v>0</v>
      </c>
      <c r="Z94" s="5">
        <f>IF('Each Gender - Gold'!Z94+'Each Gender - Silver'!Z94+'Each Gender - Bronze'!Z94 &gt; 0, 'Each Gender - Gold'!Z94*'Medal values'!$B$1+'Each Gender - Silver'!Z94*'Medal values'!$B$2+'Each Gender - Bronze'!Z94*'Medal values'!$B$3, "") + IF(AND(Z$1 = Y$1, Y$2 = "Mixed"), 0.5*Y94, 0) + IF(AND(Z$1 = AA$1, AA$2 = "Mixed"), 0.5*AA94, 0)</f>
        <v>0</v>
      </c>
      <c r="AA94" s="5">
        <f>IF('Each Gender - Gold'!AA94+'Each Gender - Silver'!AA94+'Each Gender - Bronze'!AA94 &gt; 0, 'Each Gender - Gold'!AA94*'Medal values'!$B$1+'Each Gender - Silver'!AA94*'Medal values'!$B$2+'Each Gender - Bronze'!AA94*'Medal values'!$B$3, "") + IF(AND(AA$1 = Z$1, Z$2 = "Mixed"), 0.5*Z94, 0) + IF(AND(AA$1 = AB$1, AB$2 = "Mixed"), 0.5*AB94, 0)</f>
        <v>3.001</v>
      </c>
      <c r="AB94" s="5">
        <f>IF('Each Gender - Gold'!AB94+'Each Gender - Silver'!AB94+'Each Gender - Bronze'!AB94 &gt; 0, 'Each Gender - Gold'!AB94*'Medal values'!$B$1+'Each Gender - Silver'!AB94*'Medal values'!$B$2+'Each Gender - Bronze'!AB94*'Medal values'!$B$3, "") + IF(AND(AB$1 = AA$1, AA$2 = "Mixed"), 0.5*AA94, 0) + IF(AND(AB$1 = AC$1, AC$2 = "Mixed"), 0.5*AC94, 0)</f>
        <v>0</v>
      </c>
      <c r="AC94" s="5">
        <f>IF('Each Gender - Gold'!AC94+'Each Gender - Silver'!AC94+'Each Gender - Bronze'!AC94 &gt; 0, 'Each Gender - Gold'!AC94*'Medal values'!$B$1+'Each Gender - Silver'!AC94*'Medal values'!$B$2+'Each Gender - Bronze'!AC94*'Medal values'!$B$3, "") + IF(AND(AC$1 = AB$1, AB$2 = "Mixed"), 0.5*AB94, 0) + IF(AND(AC$1 = AD$1, AD$2 = "Mixed"), 0.5*AD94, 0)</f>
        <v>2.000001</v>
      </c>
      <c r="AD94" s="5">
        <f>IF('Each Gender - Gold'!AD94+'Each Gender - Silver'!AD94+'Each Gender - Bronze'!AD94 &gt; 0, 'Each Gender - Gold'!AD94*'Medal values'!$B$1+'Each Gender - Silver'!AD94*'Medal values'!$B$2+'Each Gender - Bronze'!AD94*'Medal values'!$B$3, "") + IF(AND(AD$1 = AC$1, AC$2 = "Mixed"), 0.5*AC94, 0) + IF(AND(AD$1 = AE$1, AE$2 = "Mixed"), 0.5*AE94, 0)</f>
        <v>0</v>
      </c>
      <c r="AE94" s="5">
        <f>IF('Each Gender - Gold'!AE94+'Each Gender - Silver'!AE94+'Each Gender - Bronze'!AE94 &gt; 0, 'Each Gender - Gold'!AE94*'Medal values'!$B$1+'Each Gender - Silver'!AE94*'Medal values'!$B$2+'Each Gender - Bronze'!AE94*'Medal values'!$B$3, "") + IF(AND(AE$1 = AD$1, AD$2 = "Mixed"), 0.5*AD94, 0) + IF(AND(AE$1 = AF$1, AF$2 = "Mixed"), 0.5*AF94, 0)</f>
        <v>0</v>
      </c>
      <c r="AF94" s="5">
        <f>IF('Each Gender - Gold'!AF94+'Each Gender - Silver'!AF94+'Each Gender - Bronze'!AF94 &gt; 0, 'Each Gender - Gold'!AF94*'Medal values'!$B$1+'Each Gender - Silver'!AF94*'Medal values'!$B$2+'Each Gender - Bronze'!AF94*'Medal values'!$B$3, "") + IF(AND(AF$1 = AE$1, AE$2 = "Mixed"), 0.5*AE94, 0) + IF(AND(AF$1 = AG$1, AG$2 = "Mixed"), 0.5*AG94, 0)</f>
        <v>0</v>
      </c>
      <c r="AG94" s="5">
        <f>IF('Each Gender - Gold'!AG94+'Each Gender - Silver'!AG94+'Each Gender - Bronze'!AG94 &gt; 0, 'Each Gender - Gold'!AG94*'Medal values'!$B$1+'Each Gender - Silver'!AG94*'Medal values'!$B$2+'Each Gender - Bronze'!AG94*'Medal values'!$B$3, "") + IF(AND(AG$1 = AF$1, AF$2 = "Mixed"), 0.5*AF94, 0) + IF(AND(AG$1 = AH$1, AH$2 = "Mixed"), 0.5*AH94, 0)</f>
        <v>0</v>
      </c>
      <c r="AH94" s="5">
        <f>IF('Each Gender - Gold'!AH94+'Each Gender - Silver'!AH94+'Each Gender - Bronze'!AH94 &gt; 0, 'Each Gender - Gold'!AH94*'Medal values'!$B$1+'Each Gender - Silver'!AH94*'Medal values'!$B$2+'Each Gender - Bronze'!AH94*'Medal values'!$B$3, "") + IF(AND(AH$1 = AG$1, AG$2 = "Mixed"), 0.5*AG94, 0) + IF(AND(AH$1 = AI$1, AI$2 = "Mixed"), 0.5*AI94, 0)</f>
        <v>0</v>
      </c>
      <c r="AI94" s="5">
        <f>IF('Each Gender - Gold'!AI94+'Each Gender - Silver'!AI94+'Each Gender - Bronze'!AI94 &gt; 0, 'Each Gender - Gold'!AI94*'Medal values'!$B$1+'Each Gender - Silver'!AI94*'Medal values'!$B$2+'Each Gender - Bronze'!AI94*'Medal values'!$B$3, "") + IF(AND(AI$1 = AH$1, AH$2 = "Mixed"), 0.5*AH94, 0) + IF(AND(AI$1 = AJ$1, AJ$2 = "Mixed"), 0.5*AJ94, 0)</f>
        <v>0</v>
      </c>
      <c r="AJ94" s="5">
        <f>IF('Each Gender - Gold'!AJ94+'Each Gender - Silver'!AJ94+'Each Gender - Bronze'!AJ94 &gt; 0, 'Each Gender - Gold'!AJ94*'Medal values'!$B$1+'Each Gender - Silver'!AJ94*'Medal values'!$B$2+'Each Gender - Bronze'!AJ94*'Medal values'!$B$3, "") + IF(AND(AJ$1 = AI$1, AI$2 = "Mixed"), 0.5*AI94, 0) + IF(AND(AJ$1 = AK$1, AK$2 = "Mixed"), 0.5*AK94, 0)</f>
        <v>0</v>
      </c>
      <c r="AK94" s="5">
        <f>IF('Each Gender - Gold'!AK94+'Each Gender - Silver'!AK94+'Each Gender - Bronze'!AK94 &gt; 0, 'Each Gender - Gold'!AK94*'Medal values'!$B$1+'Each Gender - Silver'!AK94*'Medal values'!$B$2+'Each Gender - Bronze'!AK94*'Medal values'!$B$3, "") + IF(AND(AK$1 = AJ$1, AJ$2 = "Mixed"), 0.5*AJ94, 0) + IF(AND(AK$1 = AL$1, AL$2 = "Mixed"), 0.5*AL94, 0)</f>
        <v>4.001</v>
      </c>
      <c r="AL94" s="5">
        <f>IF('Each Gender - Gold'!AL94+'Each Gender - Silver'!AL94+'Each Gender - Bronze'!AL94 &gt; 0, 'Each Gender - Gold'!AL94*'Medal values'!$B$1+'Each Gender - Silver'!AL94*'Medal values'!$B$2+'Each Gender - Bronze'!AL94*'Medal values'!$B$3, "") + IF(AND(AL$1 = AK$1, AK$2 = "Mixed"), 0.5*AK94, 0) + IF(AND(AL$1 = AM$1, AM$2 = "Mixed"), 0.5*AM94, 0)</f>
        <v>2.000001</v>
      </c>
      <c r="AM94" s="5">
        <f>IF('Each Gender - Gold'!AM94+'Each Gender - Silver'!AM94+'Each Gender - Bronze'!AM94 &gt; 0, 'Each Gender - Gold'!AM94*'Medal values'!$B$1+'Each Gender - Silver'!AM94*'Medal values'!$B$2+'Each Gender - Bronze'!AM94*'Medal values'!$B$3, "") + IF(AND(AM$1 = AL$1, AL$2 = "Mixed"), 0.5*AL94, 0) + IF(AND(AM$1 = AN$1, AN$2 = "Mixed"), 0.5*AN94, 0)</f>
        <v>3.000001</v>
      </c>
      <c r="AN94" s="5">
        <f>IF('Each Gender - Gold'!AN94+'Each Gender - Silver'!AN94+'Each Gender - Bronze'!AN94 &gt; 0, 'Each Gender - Gold'!AN94*'Medal values'!$B$1+'Each Gender - Silver'!AN94*'Medal values'!$B$2+'Each Gender - Bronze'!AN94*'Medal values'!$B$3, "") + IF(AND(AN$1 = AM$1, AM$2 = "Mixed"), 0.5*AM94, 0) + IF(AND(AN$1 = AO$1, AO$2 = "Mixed"), 0.5*AO94, 0)</f>
        <v>4.000002</v>
      </c>
      <c r="AO94" s="5">
        <f>IF('Each Gender - Gold'!AO94+'Each Gender - Silver'!AO94+'Each Gender - Bronze'!AO94 &gt; 0, 'Each Gender - Gold'!AO94*'Medal values'!$B$1+'Each Gender - Silver'!AO94*'Medal values'!$B$2+'Each Gender - Bronze'!AO94*'Medal values'!$B$3, "") + IF(AND(AO$1 = AN$1, AN$2 = "Mixed"), 0.5*AN94, 0) + IF(AND(AO$1 = AP$1, AP$2 = "Mixed"), 0.5*AP94, 0)</f>
        <v>1</v>
      </c>
      <c r="AP94" s="5">
        <f>IF('Each Gender - Gold'!AP94+'Each Gender - Silver'!AP94+'Each Gender - Bronze'!AP94 &gt; 0, 'Each Gender - Gold'!AP94*'Medal values'!$B$1+'Each Gender - Silver'!AP94*'Medal values'!$B$2+'Each Gender - Bronze'!AP94*'Medal values'!$B$3, "") + IF(AND(AP$1 = AO$1, AO$2 = "Mixed"), 0.5*AO94, 0) + IF(AND(AP$1 = AQ$1, AQ$2 = "Mixed"), 0.5*AQ94, 0)</f>
        <v>3.001</v>
      </c>
      <c r="AQ94" s="5">
        <f>IF('Each Gender - Gold'!AQ94+'Each Gender - Silver'!AQ94+'Each Gender - Bronze'!AQ94 &gt; 0, 'Each Gender - Gold'!AQ94*'Medal values'!$B$1+'Each Gender - Silver'!AQ94*'Medal values'!$B$2+'Each Gender - Bronze'!AQ94*'Medal values'!$B$3, "") + IF(AND(AQ$1 = AP$1, AP$2 = "Mixed"), 0.5*AP94, 0) + IF(AND(AQ$1 = AR$1, AR$2 = "Mixed"), 0.5*AR94, 0)</f>
        <v>0</v>
      </c>
      <c r="AR94" s="5">
        <f>IF('Each Gender - Gold'!AR94+'Each Gender - Silver'!AR94+'Each Gender - Bronze'!AR94 &gt; 0, 'Each Gender - Gold'!AR94*'Medal values'!$B$1+'Each Gender - Silver'!AR94*'Medal values'!$B$2+'Each Gender - Bronze'!AR94*'Medal values'!$B$3, "") + IF(AND(AR$1 = AQ$1, AQ$2 = "Mixed"), 0.5*AQ94, 0) + IF(AND(AR$1 = AS$1, AS$2 = "Mixed"), 0.5*AS94, 0)</f>
        <v>1</v>
      </c>
      <c r="AS94" s="5">
        <f>IF('Each Gender - Gold'!AS94+'Each Gender - Silver'!AS94+'Each Gender - Bronze'!AS94 &gt; 0, 'Each Gender - Gold'!AS94*'Medal values'!$B$1+'Each Gender - Silver'!AS94*'Medal values'!$B$2+'Each Gender - Bronze'!AS94*'Medal values'!$B$3, "") + IF(AND(AS$1 = AR$1, AR$2 = "Mixed"), 0.5*AR94, 0) + IF(AND(AS$1 = AT$1, AT$2 = "Mixed"), 0.5*AT94, 0)</f>
        <v>3.001</v>
      </c>
      <c r="AT94" s="5">
        <f>IF('Each Gender - Gold'!AT94+'Each Gender - Silver'!AT94+'Each Gender - Bronze'!AT94 &gt; 0, 'Each Gender - Gold'!AT94*'Medal values'!$B$1+'Each Gender - Silver'!AT94*'Medal values'!$B$2+'Each Gender - Bronze'!AT94*'Medal values'!$B$3, "") + IF(AND(AT$1 = AS$1, AS$2 = "Mixed"), 0.5*AS94, 0) + IF(AND(AT$1 = AU$1, AU$2 = "Mixed"), 0.5*AU94, 0)</f>
        <v>3.001</v>
      </c>
      <c r="AU94" s="5">
        <f>IF('Each Gender - Gold'!AU94+'Each Gender - Silver'!AU94+'Each Gender - Bronze'!AU94 &gt; 0, 'Each Gender - Gold'!AU94*'Medal values'!$B$1+'Each Gender - Silver'!AU94*'Medal values'!$B$2+'Each Gender - Bronze'!AU94*'Medal values'!$B$3, "") + IF(AND(AU$1 = AT$1, AT$2 = "Mixed"), 0.5*AT94, 0) + IF(AND(AU$1 = AV$1, AV$2 = "Mixed"), 0.5*AV94, 0)</f>
        <v>0</v>
      </c>
      <c r="AV94" s="5">
        <f>IF('Each Gender - Gold'!AV94+'Each Gender - Silver'!AV94+'Each Gender - Bronze'!AV94 &gt; 0, 'Each Gender - Gold'!AV94*'Medal values'!$B$1+'Each Gender - Silver'!AV94*'Medal values'!$B$2+'Each Gender - Bronze'!AV94*'Medal values'!$B$3, "") + IF(AND(AV$1 = AU$1, AU$2 = "Mixed"), 0.5*AU94, 0) + IF(AND(AV$1 = AW$1, AW$2 = "Mixed"), 0.5*AW94, 0)</f>
        <v>0</v>
      </c>
      <c r="AW94" s="5">
        <f>IF('Each Gender - Gold'!AW94+'Each Gender - Silver'!AW94+'Each Gender - Bronze'!AW94 &gt; 0, 'Each Gender - Gold'!AW94*'Medal values'!$B$1+'Each Gender - Silver'!AW94*'Medal values'!$B$2+'Each Gender - Bronze'!AW94*'Medal values'!$B$3, "") + IF(AND(AW$1 = AV$1, AV$2 = "Mixed"), 0.5*AV94, 0) + IF(AND(AW$1 = AX$1, AX$2 = "Mixed"), 0.5*AX94, 0)</f>
        <v>0</v>
      </c>
      <c r="AX94" s="5">
        <f>IF('Each Gender - Gold'!AX94+'Each Gender - Silver'!AX94+'Each Gender - Bronze'!AX94 &gt; 0, 'Each Gender - Gold'!AX94*'Medal values'!$B$1+'Each Gender - Silver'!AX94*'Medal values'!$B$2+'Each Gender - Bronze'!AX94*'Medal values'!$B$3, "") + IF(AND(AX$1 = AW$1, AW$2 = "Mixed"), 0.5*AW94, 0) + IF(AND(AX$1 = AY$1, AY$2 = "Mixed"), 0.5*AY94, 0)</f>
        <v>0</v>
      </c>
      <c r="AY94" s="5">
        <f>IF('Each Gender - Gold'!AY94+'Each Gender - Silver'!AY94+'Each Gender - Bronze'!AY94 &gt; 0, 'Each Gender - Gold'!AY94*'Medal values'!$B$1+'Each Gender - Silver'!AY94*'Medal values'!$B$2+'Each Gender - Bronze'!AY94*'Medal values'!$B$3, "") + IF(AND(AY$1 = AX$1, AX$2 = "Mixed"), 0.5*AX94, 0) + IF(AND(AY$1 = AZ$1, AZ$2 = "Mixed"), 0.5*AZ94, 0)</f>
        <v>0</v>
      </c>
      <c r="AZ94" s="5">
        <f>IF('Each Gender - Gold'!AZ94+'Each Gender - Silver'!AZ94+'Each Gender - Bronze'!AZ94 &gt; 0, 'Each Gender - Gold'!AZ94*'Medal values'!$B$1+'Each Gender - Silver'!AZ94*'Medal values'!$B$2+'Each Gender - Bronze'!AZ94*'Medal values'!$B$3, "") + IF(AND(AZ$1 = AY$1, AY$2 = "Mixed"), 0.5*AY94, 0) + IF(AND(AZ$1 = BA$1, BA$2 = "Mixed"), 0.5*BA94, 0)</f>
        <v>0</v>
      </c>
      <c r="BA94" s="5">
        <f>IF('Each Gender - Gold'!BA94+'Each Gender - Silver'!BA94+'Each Gender - Bronze'!BA94 &gt; 0, 'Each Gender - Gold'!BA94*'Medal values'!$B$1+'Each Gender - Silver'!BA94*'Medal values'!$B$2+'Each Gender - Bronze'!BA94*'Medal values'!$B$3, "") + IF(AND(BA$1 = AZ$1, AZ$2 = "Mixed"), 0.5*AZ94, 0) + IF(AND(BA$1 = BB$1, BB$2 = "Mixed"), 0.5*BB94, 0)</f>
        <v>0</v>
      </c>
      <c r="BB94" s="5">
        <f>IF('Each Gender - Gold'!BB94+'Each Gender - Silver'!BB94+'Each Gender - Bronze'!BB94 &gt; 0, 'Each Gender - Gold'!BB94*'Medal values'!$B$1+'Each Gender - Silver'!BB94*'Medal values'!$B$2+'Each Gender - Bronze'!BB94*'Medal values'!$B$3, "") + IF(AND(BB$1 = BA$1, BA$2 = "Mixed"), 0.5*BA94, 0) + IF(AND(BB$1 = BC$1, BC$2 = "Mixed"), 0.5*BC94, 0)</f>
        <v>1</v>
      </c>
      <c r="BC94" s="5">
        <f>IF('Each Gender - Gold'!BC94+'Each Gender - Silver'!BC94+'Each Gender - Bronze'!BC94 &gt; 0, 'Each Gender - Gold'!BC94*'Medal values'!$B$1+'Each Gender - Silver'!BC94*'Medal values'!$B$2+'Each Gender - Bronze'!BC94*'Medal values'!$B$3, "") + IF(AND(BC$1 = BB$1, BB$2 = "Mixed"), 0.5*BB94, 0) + IF(AND(BC$1 = BD$1, BD$2 = "Mixed"), 0.5*BD94, 0)</f>
        <v>0</v>
      </c>
      <c r="BD94" s="5">
        <f>IF('Each Gender - Gold'!BD94+'Each Gender - Silver'!BD94+'Each Gender - Bronze'!BD94 &gt; 0, 'Each Gender - Gold'!BD94*'Medal values'!$B$1+'Each Gender - Silver'!BD94*'Medal values'!$B$2+'Each Gender - Bronze'!BD94*'Medal values'!$B$3, "") + IF(AND(BD$1 = BC$1, BC$2 = "Mixed"), 0.5*BC94, 0) + IF(AND(BD$1 = BE$1, BE$2 = "Mixed"), 0.5*BE94, 0)</f>
        <v>0</v>
      </c>
      <c r="BE94" s="5">
        <f>IF('Each Gender - Gold'!BE94+'Each Gender - Silver'!BE94+'Each Gender - Bronze'!BE94 &gt; 0, 'Each Gender - Gold'!BE94*'Medal values'!$B$1+'Each Gender - Silver'!BE94*'Medal values'!$B$2+'Each Gender - Bronze'!BE94*'Medal values'!$B$3, "") + IF(AND(BE$1 = BD$1, BD$2 = "Mixed"), 0.5*BD94, 0) + IF(AND(BE$1 = BF$1, BF$2 = "Mixed"), 0.5*BF94, 0)</f>
        <v>0</v>
      </c>
      <c r="BF94" s="5">
        <f>IF('Each Gender - Gold'!BF94+'Each Gender - Silver'!BF94+'Each Gender - Bronze'!BF94 &gt; 0, 'Each Gender - Gold'!BF94*'Medal values'!$B$1+'Each Gender - Silver'!BF94*'Medal values'!$B$2+'Each Gender - Bronze'!BF94*'Medal values'!$B$3, "") + IF(AND(BF$1 = BE$1, BE$2 = "Mixed"), 0.5*BE94, 0) + IF(AND(BF$1 = BG$1, BG$2 = "Mixed"), 0.5*BG94, 0)</f>
        <v>0</v>
      </c>
      <c r="BG94" s="5">
        <f>IF('Each Gender - Gold'!BG94+'Each Gender - Silver'!BG94+'Each Gender - Bronze'!BG94 &gt; 0, 'Each Gender - Gold'!BG94*'Medal values'!$B$1+'Each Gender - Silver'!BG94*'Medal values'!$B$2+'Each Gender - Bronze'!BG94*'Medal values'!$B$3, "") + IF(AND(BG$1 = BF$1, BF$2 = "Mixed"), 0.5*BF94, 0) + IF(AND(BG$1 = BH$1, BH$2 = "Mixed"), 0.5*BH94, 0)</f>
        <v>0</v>
      </c>
      <c r="BH94" s="5">
        <f>IF('Each Gender - Gold'!BH94+'Each Gender - Silver'!BH94+'Each Gender - Bronze'!BH94 &gt; 0, 'Each Gender - Gold'!BH94*'Medal values'!$B$1+'Each Gender - Silver'!BH94*'Medal values'!$B$2+'Each Gender - Bronze'!BH94*'Medal values'!$B$3, "") + IF(AND(BH$1 = BG$1, BG$2 = "Mixed"), 0.5*BG94, 0) + IF(AND(BH$1 = BI$1, BI$2 = "Mixed"), 0.5*BI94, 0)</f>
        <v>0</v>
      </c>
      <c r="BI94" s="5">
        <f>IF('Each Gender - Gold'!BI94+'Each Gender - Silver'!BI94+'Each Gender - Bronze'!BI94 &gt; 0, 'Each Gender - Gold'!BI94*'Medal values'!$B$1+'Each Gender - Silver'!BI94*'Medal values'!$B$2+'Each Gender - Bronze'!BI94*'Medal values'!$B$3, "") + IF(AND(BI$1 = BH$1, BH$2 = "Mixed"), 0.5*BH94, 0) + IF(AND(BI$1 = BJ$1, BJ$2 = "Mixed"), 0.5*BJ94, 0)</f>
        <v>0</v>
      </c>
      <c r="BJ94" s="5">
        <f>IF('Each Gender - Gold'!BJ94+'Each Gender - Silver'!BJ94+'Each Gender - Bronze'!BJ94 &gt; 0, 'Each Gender - Gold'!BJ94*'Medal values'!$B$1+'Each Gender - Silver'!BJ94*'Medal values'!$B$2+'Each Gender - Bronze'!BJ94*'Medal values'!$B$3, "") + IF(AND(BJ$1 = BI$1, BI$2 = "Mixed"), 0.5*BI94, 0) + IF(AND(BJ$1 = BK$1, BK$2 = "Mixed"), 0.5*BK94, 0)</f>
        <v>0</v>
      </c>
      <c r="BK94" s="5">
        <f>IF('Each Gender - Gold'!BK94+'Each Gender - Silver'!BK94+'Each Gender - Bronze'!BK94 &gt; 0, 'Each Gender - Gold'!BK94*'Medal values'!$B$1+'Each Gender - Silver'!BK94*'Medal values'!$B$2+'Each Gender - Bronze'!BK94*'Medal values'!$B$3, "") + IF(AND(BK$1 = BJ$1, BJ$2 = "Mixed"), 0.5*BJ94, 0) + IF(AND(BK$1 = BL$1, BL$2 = "Mixed"), 0.5*BL94, 0)</f>
        <v>0</v>
      </c>
      <c r="BL94" s="5">
        <f>IF('Each Gender - Gold'!BL94+'Each Gender - Silver'!BL94+'Each Gender - Bronze'!BL94 &gt; 0, 'Each Gender - Gold'!BL94*'Medal values'!$B$1+'Each Gender - Silver'!BL94*'Medal values'!$B$2+'Each Gender - Bronze'!BL94*'Medal values'!$B$3, "") + IF(AND(BL$1 = BK$1, BK$2 = "Mixed"), 0.5*BK94, 0) + IF(AND(BL$1 = BM$1, BM$2 = "Mixed"), 0.5*BM94, 0)</f>
        <v>0</v>
      </c>
      <c r="BM94" s="5">
        <f>IF('Each Gender - Gold'!BM94+'Each Gender - Silver'!BM94+'Each Gender - Bronze'!BM94 &gt; 0, 'Each Gender - Gold'!BM94*'Medal values'!$B$1+'Each Gender - Silver'!BM94*'Medal values'!$B$2+'Each Gender - Bronze'!BM94*'Medal values'!$B$3, "") + IF(AND(BM$1 = BL$1, BL$2 = "Mixed"), 0.5*BL94, 0) + IF(AND(BM$1 = BN$1, BN$2 = "Mixed"), 0.5*BN94, 0)</f>
        <v>0</v>
      </c>
      <c r="BN94" s="5">
        <f>IF('Each Gender - Gold'!BN94+'Each Gender - Silver'!BN94+'Each Gender - Bronze'!BN94 &gt; 0, 'Each Gender - Gold'!BN94*'Medal values'!$B$1+'Each Gender - Silver'!BN94*'Medal values'!$B$2+'Each Gender - Bronze'!BN94*'Medal values'!$B$3, "") + IF(AND(BN$1 = BM$1, BM$2 = "Mixed"), 0.5*BM94, 0) + IF(AND(BN$1 = BO$1, BO$2 = "Mixed"), 0.5*BO94, 0)</f>
        <v>0</v>
      </c>
      <c r="BO94" s="5">
        <f>IF('Each Gender - Gold'!BO94+'Each Gender - Silver'!BO94+'Each Gender - Bronze'!BO94 &gt; 0, 'Each Gender - Gold'!BO94*'Medal values'!$B$1+'Each Gender - Silver'!BO94*'Medal values'!$B$2+'Each Gender - Bronze'!BO94*'Medal values'!$B$3, "") + IF(AND(BO$1 = BN$1, BN$2 = "Mixed"), 0.5*BN94, 0) + IF(AND(BO$1 = BP$1, BP$2 = "Mixed"), 0.5*BP94, 0)</f>
        <v>0</v>
      </c>
      <c r="BP94" s="5">
        <f>IF('Each Gender - Gold'!BP94+'Each Gender - Silver'!BP94+'Each Gender - Bronze'!BP94 &gt; 0, 'Each Gender - Gold'!BP94*'Medal values'!$B$1+'Each Gender - Silver'!BP94*'Medal values'!$B$2+'Each Gender - Bronze'!BP94*'Medal values'!$B$3, "") + IF(AND(BP$1 = BO$1, BO$2 = "Mixed"), 0.5*BO94, 0) + IF(AND(BP$1 = BQ$1, BQ$2 = "Mixed"), 0.5*BQ94, 0)</f>
        <v>7.5020005</v>
      </c>
      <c r="BQ94" s="5">
        <f>IF('Each Gender - Gold'!BQ94+'Each Gender - Silver'!BQ94+'Each Gender - Bronze'!BQ94 &gt; 0, 'Each Gender - Gold'!BQ94*'Medal values'!$B$1+'Each Gender - Silver'!BQ94*'Medal values'!$B$2+'Each Gender - Bronze'!BQ94*'Medal values'!$B$3, "") + IF(AND(BQ$1 = BP$1, BP$2 = "Mixed"), 0.5*BP94, 0) + IF(AND(BQ$1 = BR$1, BR$2 = "Mixed"), 0.5*BR94, 0)</f>
        <v>3.000001</v>
      </c>
      <c r="BR94" s="5">
        <f>IF('Each Gender - Gold'!BR94+'Each Gender - Silver'!BR94+'Each Gender - Bronze'!BR94 &gt; 0, 'Each Gender - Gold'!BR94*'Medal values'!$B$1+'Each Gender - Silver'!BR94*'Medal values'!$B$2+'Each Gender - Bronze'!BR94*'Medal values'!$B$3, "") + IF(AND(BR$1 = BQ$1, BQ$2 = "Mixed"), 0.5*BQ94, 0) + IF(AND(BR$1 = BS$1, BS$2 = "Mixed"), 0.5*BS94, 0)</f>
        <v>6.5010015</v>
      </c>
      <c r="BS94" s="5">
        <f>IF('Each Gender - Gold'!BS94+'Each Gender - Silver'!BS94+'Each Gender - Bronze'!BS94 &gt; 0, 'Each Gender - Gold'!BS94*'Medal values'!$B$1+'Each Gender - Silver'!BS94*'Medal values'!$B$2+'Each Gender - Bronze'!BS94*'Medal values'!$B$3, "") + IF(AND(BS$1 = BR$1, BR$2 = "Mixed"), 0.5*BR94, 0) + IF(AND(BS$1 = BT$1, BT$2 = "Mixed"), 0.5*BT94, 0)</f>
        <v>2</v>
      </c>
      <c r="BT94" s="5">
        <f>IF('Each Gender - Gold'!BT94+'Each Gender - Silver'!BT94+'Each Gender - Bronze'!BT94 &gt; 0, 'Each Gender - Gold'!BT94*'Medal values'!$B$1+'Each Gender - Silver'!BT94*'Medal values'!$B$2+'Each Gender - Bronze'!BT94*'Medal values'!$B$3, "") + IF(AND(BT$1 = BS$1, BS$2 = "Mixed"), 0.5*BS94, 0) + IF(AND(BT$1 = BU$1, BU$2 = "Mixed"), 0.5*BU94, 0)</f>
        <v>0</v>
      </c>
      <c r="BU94" s="5">
        <f>IF('Each Gender - Gold'!BU94+'Each Gender - Silver'!BU94+'Each Gender - Bronze'!BU94 &gt; 0, 'Each Gender - Gold'!BU94*'Medal values'!$B$1+'Each Gender - Silver'!BU94*'Medal values'!$B$2+'Each Gender - Bronze'!BU94*'Medal values'!$B$3, "") + IF(AND(BU$1 = BT$1, BT$2 = "Mixed"), 0.5*BT94, 0) + IF(AND(BU$1 = BV$1, BV$2 = "Mixed"), 0.5*BV94, 0)</f>
        <v>2.000001</v>
      </c>
      <c r="BV94" s="5">
        <f>IF('Each Gender - Gold'!BV94+'Each Gender - Silver'!BV94+'Each Gender - Bronze'!BV94 &gt; 0, 'Each Gender - Gold'!BV94*'Medal values'!$B$1+'Each Gender - Silver'!BV94*'Medal values'!$B$2+'Each Gender - Bronze'!BV94*'Medal values'!$B$3, "") + IF(AND(BV$1 = BU$1, BU$2 = "Mixed"), 0.5*BU94, 0) + IF(AND(BV$1 = BW$1, BW$2 = "Mixed"), 0.5*BW94, 0)</f>
        <v>0</v>
      </c>
      <c r="BW94" s="5">
        <f>IF('Each Gender - Gold'!BW94+'Each Gender - Silver'!BW94+'Each Gender - Bronze'!BW94 &gt; 0, 'Each Gender - Gold'!BW94*'Medal values'!$B$1+'Each Gender - Silver'!BW94*'Medal values'!$B$2+'Each Gender - Bronze'!BW94*'Medal values'!$B$3, "") + IF(AND(BW$1 = BV$1, BV$2 = "Mixed"), 0.5*BV94, 0) + IF(AND(BW$1 = BX$1, BX$2 = "Mixed"), 0.5*BX94, 0)</f>
        <v>0</v>
      </c>
      <c r="BX94" s="5">
        <f>IF('Each Gender - Gold'!BX94+'Each Gender - Silver'!BX94+'Each Gender - Bronze'!BX94 &gt; 0, 'Each Gender - Gold'!BX94*'Medal values'!$B$1+'Each Gender - Silver'!BX94*'Medal values'!$B$2+'Each Gender - Bronze'!BX94*'Medal values'!$B$3, "") + IF(AND(BX$1 = BW$1, BW$2 = "Mixed"), 0.5*BW94, 0) + IF(AND(BX$1 = BY$1, BY$2 = "Mixed"), 0.5*BY94, 0)</f>
        <v>3.001</v>
      </c>
      <c r="BY94" s="5">
        <f>IF('Each Gender - Gold'!BY94+'Each Gender - Silver'!BY94+'Each Gender - Bronze'!BY94 &gt; 0, 'Each Gender - Gold'!BY94*'Medal values'!$B$1+'Each Gender - Silver'!BY94*'Medal values'!$B$2+'Each Gender - Bronze'!BY94*'Medal values'!$B$3, "") + IF(AND(BY$1 = BX$1, BX$2 = "Mixed"), 0.5*BX94, 0) + IF(AND(BY$1 = BZ$1, BZ$2 = "Mixed"), 0.5*BZ94, 0)</f>
        <v>30.008002</v>
      </c>
      <c r="BZ94" s="5">
        <f>IF('Each Gender - Gold'!BZ94+'Each Gender - Silver'!BZ94+'Each Gender - Bronze'!BZ94 &gt; 0, 'Each Gender - Gold'!BZ94*'Medal values'!$B$1+'Each Gender - Silver'!BZ94*'Medal values'!$B$2+'Each Gender - Bronze'!BZ94*'Medal values'!$B$3, "") + IF(AND(BZ$1 = BY$1, BY$2 = "Mixed"), 0.5*BY94, 0) + IF(AND(BZ$1 = CA$1, CA$2 = "Mixed"), 0.5*CA94, 0)</f>
        <v>0</v>
      </c>
      <c r="CA94" s="5">
        <f>IF('Each Gender - Gold'!CA94+'Each Gender - Silver'!CA94+'Each Gender - Bronze'!CA94 &gt; 0, 'Each Gender - Gold'!CA94*'Medal values'!$B$1+'Each Gender - Silver'!CA94*'Medal values'!$B$2+'Each Gender - Bronze'!CA94*'Medal values'!$B$3, "") + IF(AND(CA$1 = BZ$1, BZ$2 = "Mixed"), 0.5*BZ94, 0) + IF(AND(CA$1 = CB$1, CB$2 = "Mixed"), 0.5*CB94, 0)</f>
        <v>32.003008</v>
      </c>
      <c r="CB94" s="5">
        <f>IF('Each Gender - Gold'!CB94+'Each Gender - Silver'!CB94+'Each Gender - Bronze'!CB94 &gt; 0, 'Each Gender - Gold'!CB94*'Medal values'!$B$1+'Each Gender - Silver'!CB94*'Medal values'!$B$2+'Each Gender - Bronze'!CB94*'Medal values'!$B$3, "") + IF(AND(CB$1 = CA$1, CA$2 = "Mixed"), 0.5*CA94, 0) + IF(AND(CB$1 = CC$1, CC$2 = "Mixed"), 0.5*CC94, 0)</f>
        <v>0</v>
      </c>
      <c r="CC94" s="5">
        <f>IF('Each Gender - Gold'!CC94+'Each Gender - Silver'!CC94+'Each Gender - Bronze'!CC94 &gt; 0, 'Each Gender - Gold'!CC94*'Medal values'!$B$1+'Each Gender - Silver'!CC94*'Medal values'!$B$2+'Each Gender - Bronze'!CC94*'Medal values'!$B$3, "") + IF(AND(CC$1 = CB$1, CB$2 = "Mixed"), 0.5*CB94, 0) + IF(AND(CC$1 = CD$1, CD$2 = "Mixed"), 0.5*CD94, 0)</f>
        <v>0</v>
      </c>
      <c r="CD94" s="5">
        <f>IF('Each Gender - Gold'!CD94+'Each Gender - Silver'!CD94+'Each Gender - Bronze'!CD94 &gt; 0, 'Each Gender - Gold'!CD94*'Medal values'!$B$1+'Each Gender - Silver'!CD94*'Medal values'!$B$2+'Each Gender - Bronze'!CD94*'Medal values'!$B$3, "") + IF(AND(CD$1 = CC$1, CC$2 = "Mixed"), 0.5*CC94, 0) + IF(AND(CD$1 = CE$1, CE$2 = "Mixed"), 0.5*CE94, 0)</f>
        <v>0</v>
      </c>
      <c r="CE94" s="5">
        <f>IF('Each Gender - Gold'!CE94+'Each Gender - Silver'!CE94+'Each Gender - Bronze'!CE94 &gt; 0, 'Each Gender - Gold'!CE94*'Medal values'!$B$1+'Each Gender - Silver'!CE94*'Medal values'!$B$2+'Each Gender - Bronze'!CE94*'Medal values'!$B$3, "") + IF(AND(CE$1 = CD$1, CD$2 = "Mixed"), 0.5*CD94, 0) + IF(AND(CE$1 = CF$1, CF$2 = "Mixed"), 0.5*CF94, 0)</f>
        <v>0</v>
      </c>
      <c r="CF94" s="5">
        <f>IF('Each Gender - Gold'!CF94+'Each Gender - Silver'!CF94+'Each Gender - Bronze'!CF94 &gt; 0, 'Each Gender - Gold'!CF94*'Medal values'!$B$1+'Each Gender - Silver'!CF94*'Medal values'!$B$2+'Each Gender - Bronze'!CF94*'Medal values'!$B$3, "") + IF(AND(CF$1 = CE$1, CE$2 = "Mixed"), 0.5*CE94, 0) + IF(AND(CF$1 = CG$1, CG$2 = "Mixed"), 0.5*CG94, 0)</f>
        <v>3.001</v>
      </c>
      <c r="CG94" s="5">
        <f>IF('Each Gender - Gold'!CG94+'Each Gender - Silver'!CG94+'Each Gender - Bronze'!CG94 &gt; 0, 'Each Gender - Gold'!CG94*'Medal values'!$B$1+'Each Gender - Silver'!CG94*'Medal values'!$B$2+'Each Gender - Bronze'!CG94*'Medal values'!$B$3, "") + IF(AND(CG$1 = CF$1, CF$2 = "Mixed"), 0.5*CF94, 0) + IF(AND(CG$1 = CH$1, CH$2 = "Mixed"), 0.5*CH94, 0)</f>
        <v>0</v>
      </c>
      <c r="CH94" s="5">
        <f>IF('Each Gender - Gold'!CH94+'Each Gender - Silver'!CH94+'Each Gender - Bronze'!CH94 &gt; 0, 'Each Gender - Gold'!CH94*'Medal values'!$B$1+'Each Gender - Silver'!CH94*'Medal values'!$B$2+'Each Gender - Bronze'!CH94*'Medal values'!$B$3, "") + IF(AND(CH$1 = CG$1, CG$2 = "Mixed"), 0.5*CG94, 0) + IF(AND(CH$1 = CI$1, CI$2 = "Mixed"), 0.5*CI94, 0)</f>
        <v>0</v>
      </c>
      <c r="CI94" s="5">
        <f>IF('Each Gender - Gold'!CI94+'Each Gender - Silver'!CI94+'Each Gender - Bronze'!CI94 &gt; 0, 'Each Gender - Gold'!CI94*'Medal values'!$B$1+'Each Gender - Silver'!CI94*'Medal values'!$B$2+'Each Gender - Bronze'!CI94*'Medal values'!$B$3, "") + IF(AND(CI$1 = CH$1, CH$2 = "Mixed"), 0.5*CH94, 0) + IF(AND(CI$1 = CJ$1, CJ$2 = "Mixed"), 0.5*CJ94, 0)</f>
        <v>0</v>
      </c>
      <c r="CJ94" s="5">
        <f>IF('Each Gender - Gold'!CJ94+'Each Gender - Silver'!CJ94+'Each Gender - Bronze'!CJ94 &gt; 0, 'Each Gender - Gold'!CJ94*'Medal values'!$B$1+'Each Gender - Silver'!CJ94*'Medal values'!$B$2+'Each Gender - Bronze'!CJ94*'Medal values'!$B$3, "") + IF(AND(CJ$1 = CI$1, CI$2 = "Mixed"), 0.5*CI94, 0) + IF(AND(CJ$1 = CK$1, CK$2 = "Mixed"), 0.5*CK94, 0)</f>
        <v>0</v>
      </c>
      <c r="CK94" s="5">
        <f>IF('Each Gender - Gold'!CK94+'Each Gender - Silver'!CK94+'Each Gender - Bronze'!CK94 &gt; 0, 'Each Gender - Gold'!CK94*'Medal values'!$B$1+'Each Gender - Silver'!CK94*'Medal values'!$B$2+'Each Gender - Bronze'!CK94*'Medal values'!$B$3, "") + IF(AND(CK$1 = CJ$1, CJ$2 = "Mixed"), 0.5*CJ94, 0) + IF(AND(CK$1 = CL$1, CL$2 = "Mixed"), 0.5*CL94, 0)</f>
        <v>0</v>
      </c>
      <c r="CL94" s="5">
        <f>IF('Each Gender - Gold'!CL94+'Each Gender - Silver'!CL94+'Each Gender - Bronze'!CL94 &gt; 0, 'Each Gender - Gold'!CL94*'Medal values'!$B$1+'Each Gender - Silver'!CL94*'Medal values'!$B$2+'Each Gender - Bronze'!CL94*'Medal values'!$B$3, "") + IF(AND(CL$1 = CK$1, CK$2 = "Mixed"), 0.5*CK94, 0) + IF(AND(CL$1 = CM$1, CM$2 = "Mixed"), 0.5*CM94, 0)</f>
        <v>1.0000005</v>
      </c>
      <c r="CM94" s="5">
        <f>IF('Each Gender - Gold'!CM94+'Each Gender - Silver'!CM94+'Each Gender - Bronze'!CM94 &gt; 0, 'Each Gender - Gold'!CM94*'Medal values'!$B$1+'Each Gender - Silver'!CM94*'Medal values'!$B$2+'Each Gender - Bronze'!CM94*'Medal values'!$B$3, "") + IF(AND(CM$1 = CL$1, CL$2 = "Mixed"), 0.5*CL94, 0) + IF(AND(CM$1 = CN$1, CN$2 = "Mixed"), 0.5*CN94, 0)</f>
        <v>2.000001</v>
      </c>
      <c r="CN94" s="5">
        <f>IF('Each Gender - Gold'!CN94+'Each Gender - Silver'!CN94+'Each Gender - Bronze'!CN94 &gt; 0, 'Each Gender - Gold'!CN94*'Medal values'!$B$1+'Each Gender - Silver'!CN94*'Medal values'!$B$2+'Each Gender - Bronze'!CN94*'Medal values'!$B$3, "") + IF(AND(CN$1 = CM$1, CM$2 = "Mixed"), 0.5*CM94, 0) + IF(AND(CN$1 = CO$1, CO$2 = "Mixed"), 0.5*CO94, 0)</f>
        <v>2.0000005</v>
      </c>
      <c r="CO94" s="5">
        <f>IF('Each Gender - Gold'!CO94+'Each Gender - Silver'!CO94+'Each Gender - Bronze'!CO94 &gt; 0, 'Each Gender - Gold'!CO94*'Medal values'!$B$1+'Each Gender - Silver'!CO94*'Medal values'!$B$2+'Each Gender - Bronze'!CO94*'Medal values'!$B$3, "") + IF(AND(CO$1 = CN$1, CN$2 = "Mixed"), 0.5*CN94, 0) + IF(AND(CO$1 = CP$1, CP$2 = "Mixed"), 0.5*CP94, 0)</f>
        <v>0</v>
      </c>
      <c r="CP94" s="5">
        <f>IF('Each Gender - Gold'!CP94+'Each Gender - Silver'!CP94+'Each Gender - Bronze'!CP94 &gt; 0, 'Each Gender - Gold'!CP94*'Medal values'!$B$1+'Each Gender - Silver'!CP94*'Medal values'!$B$2+'Each Gender - Bronze'!CP94*'Medal values'!$B$3, "") + IF(AND(CP$1 = CO$1, CO$2 = "Mixed"), 0.5*CO94, 0) + IF(AND(CP$1 = CQ$1, CQ$2 = "Mixed"), 0.5*CQ94, 0)</f>
        <v>3.001</v>
      </c>
      <c r="CQ94" s="5">
        <f>IF('Each Gender - Gold'!CQ94+'Each Gender - Silver'!CQ94+'Each Gender - Bronze'!CQ94 &gt; 0, 'Each Gender - Gold'!CQ94*'Medal values'!$B$1+'Each Gender - Silver'!CQ94*'Medal values'!$B$2+'Each Gender - Bronze'!CQ94*'Medal values'!$B$3, "") + IF(AND(CQ$1 = CP$1, CP$2 = "Mixed"), 0.5*CP94, 0) + IF(AND(CQ$1 = CR$1, CR$2 = "Mixed"), 0.5*CR94, 0)</f>
        <v>0</v>
      </c>
      <c r="CR94" s="5">
        <f>IF('Each Gender - Gold'!CR94+'Each Gender - Silver'!CR94+'Each Gender - Bronze'!CR94 &gt; 0, 'Each Gender - Gold'!CR94*'Medal values'!$B$1+'Each Gender - Silver'!CR94*'Medal values'!$B$2+'Each Gender - Bronze'!CR94*'Medal values'!$B$3, "") + IF(AND(CR$1 = CQ$1, CQ$2 = "Mixed"), 0.5*CQ94, 0) + IF(AND(CR$1 = CS$1, CS$2 = "Mixed"), 0.5*CS94, 0)</f>
        <v>3.001</v>
      </c>
      <c r="CS94" s="5">
        <f>IF('Each Gender - Gold'!CS94+'Each Gender - Silver'!CS94+'Each Gender - Bronze'!CS94 &gt; 0, 'Each Gender - Gold'!CS94*'Medal values'!$B$1+'Each Gender - Silver'!CS94*'Medal values'!$B$2+'Each Gender - Bronze'!CS94*'Medal values'!$B$3, "") + IF(AND(CS$1 = CR$1, CR$2 = "Mixed"), 0.5*CR94, 0) + IF(AND(CS$1 = CT$1, CT$2 = "Mixed"), 0.5*CT94, 0)</f>
        <v>0</v>
      </c>
      <c r="CT94" s="5">
        <f>IF('Each Gender - Gold'!CT94+'Each Gender - Silver'!CT94+'Each Gender - Bronze'!CT94 &gt; 0, 'Each Gender - Gold'!CT94*'Medal values'!$B$1+'Each Gender - Silver'!CT94*'Medal values'!$B$2+'Each Gender - Bronze'!CT94*'Medal values'!$B$3, "") + IF(AND(CT$1 = CS$1, CS$2 = "Mixed"), 0.5*CS94, 0) + IF(AND(CT$1 = CU$1, CU$2 = "Mixed"), 0.5*CU94, 0)</f>
        <v>3.000001</v>
      </c>
      <c r="CU94" s="5">
        <f>IF('Each Gender - Gold'!CU94+'Each Gender - Silver'!CU94+'Each Gender - Bronze'!CU94 &gt; 0, 'Each Gender - Gold'!CU94*'Medal values'!$B$1+'Each Gender - Silver'!CU94*'Medal values'!$B$2+'Each Gender - Bronze'!CU94*'Medal values'!$B$3, "") + IF(AND(CU$1 = CT$1, CT$2 = "Mixed"), 0.5*CT94, 0) + IF(AND(CU$1 = CV$1, CV$2 = "Mixed"), 0.5*CV94, 0)</f>
        <v>10.002001</v>
      </c>
      <c r="CV94" s="5">
        <f>IF('Each Gender - Gold'!CV94+'Each Gender - Silver'!CV94+'Each Gender - Bronze'!CV94 &gt; 0, 'Each Gender - Gold'!CV94*'Medal values'!$B$1+'Each Gender - Silver'!CV94*'Medal values'!$B$2+'Each Gender - Bronze'!CV94*'Medal values'!$B$3, "") + IF(AND(CV$1 = CU$1, CU$2 = "Mixed"), 0.5*CU94, 0) + IF(AND(CV$1 = CW$1, CW$2 = "Mixed"), 0.5*CW94, 0)</f>
        <v>5.001</v>
      </c>
      <c r="CW94" s="5">
        <f t="shared" ref="CW94:CX94" si="92">SUMIF($B$2:$CV$2,CW$2, $B94:$CV94)</f>
        <v>91.016016</v>
      </c>
      <c r="CX94" s="5">
        <f t="shared" si="92"/>
        <v>134.023022</v>
      </c>
    </row>
    <row r="95">
      <c r="A95" s="5" t="str">
        <f>Countries!A93</f>
        <v>UZB</v>
      </c>
      <c r="B95" s="5">
        <f>IF('Each Gender - Gold'!B95+'Each Gender - Silver'!B95+'Each Gender - Bronze'!B95 &gt; 0, 'Each Gender - Gold'!B95*'Medal values'!$B$1+'Each Gender - Silver'!B95*'Medal values'!$B$2+'Each Gender - Bronze'!B95*'Medal values'!$B$3, "") + IF(AND(B$1 = A$1, A$2 = "Mixed"), 0.5*A95, 0) + IF(AND(B$1 = C$1, C$2 = "Mixed"), 0.5*C95, 0)</f>
        <v>0</v>
      </c>
      <c r="C95" s="5">
        <f>IF('Each Gender - Gold'!C95+'Each Gender - Silver'!C95+'Each Gender - Bronze'!C95 &gt; 0, 'Each Gender - Gold'!C95*'Medal values'!$B$1+'Each Gender - Silver'!C95*'Medal values'!$B$2+'Each Gender - Bronze'!C95*'Medal values'!$B$3, "") + IF(AND(C$1 = B$1, B$2 = "Mixed"), 0.5*B95, 0) + IF(AND(C$1 = D$1, D$2 = "Mixed"), 0.5*D95, 0)</f>
        <v>0</v>
      </c>
      <c r="D95" s="5">
        <f>IF('Each Gender - Gold'!D95+'Each Gender - Silver'!D95+'Each Gender - Bronze'!D95 &gt; 0, 'Each Gender - Gold'!D95*'Medal values'!$B$1+'Each Gender - Silver'!D95*'Medal values'!$B$2+'Each Gender - Bronze'!D95*'Medal values'!$B$3, "") + IF(AND(D$1 = C$1, C$2 = "Mixed"), 0.5*C95, 0) + IF(AND(D$1 = E$1, E$2 = "Mixed"), 0.5*E95, 0)</f>
        <v>0</v>
      </c>
      <c r="E95" s="5">
        <f>IF('Each Gender - Gold'!E95+'Each Gender - Silver'!E95+'Each Gender - Bronze'!E95 &gt; 0, 'Each Gender - Gold'!E95*'Medal values'!$B$1+'Each Gender - Silver'!E95*'Medal values'!$B$2+'Each Gender - Bronze'!E95*'Medal values'!$B$3, "") + IF(AND(E$1 = D$1, D$2 = "Mixed"), 0.5*D95, 0) + IF(AND(E$1 = F$1, F$2 = "Mixed"), 0.5*F95, 0)</f>
        <v>0</v>
      </c>
      <c r="F95" s="5">
        <f>IF('Each Gender - Gold'!F95+'Each Gender - Silver'!F95+'Each Gender - Bronze'!F95 &gt; 0, 'Each Gender - Gold'!F95*'Medal values'!$B$1+'Each Gender - Silver'!F95*'Medal values'!$B$2+'Each Gender - Bronze'!F95*'Medal values'!$B$3, "") + IF(AND(F$1 = E$1, E$2 = "Mixed"), 0.5*E95, 0) + IF(AND(F$1 = G$1, G$2 = "Mixed"), 0.5*G95, 0)</f>
        <v>0</v>
      </c>
      <c r="G95" s="5">
        <f>IF('Each Gender - Gold'!G95+'Each Gender - Silver'!G95+'Each Gender - Bronze'!G95 &gt; 0, 'Each Gender - Gold'!G95*'Medal values'!$B$1+'Each Gender - Silver'!G95*'Medal values'!$B$2+'Each Gender - Bronze'!G95*'Medal values'!$B$3, "") + IF(AND(G$1 = F$1, F$2 = "Mixed"), 0.5*F95, 0) + IF(AND(G$1 = H$1, H$2 = "Mixed"), 0.5*H95, 0)</f>
        <v>0</v>
      </c>
      <c r="H95" s="5">
        <f>IF('Each Gender - Gold'!H95+'Each Gender - Silver'!H95+'Each Gender - Bronze'!H95 &gt; 0, 'Each Gender - Gold'!H95*'Medal values'!$B$1+'Each Gender - Silver'!H95*'Medal values'!$B$2+'Each Gender - Bronze'!H95*'Medal values'!$B$3, "") + IF(AND(H$1 = G$1, G$2 = "Mixed"), 0.5*G95, 0) + IF(AND(H$1 = I$1, I$2 = "Mixed"), 0.5*I95, 0)</f>
        <v>0</v>
      </c>
      <c r="I95" s="5">
        <f>IF('Each Gender - Gold'!I95+'Each Gender - Silver'!I95+'Each Gender - Bronze'!I95 &gt; 0, 'Each Gender - Gold'!I95*'Medal values'!$B$1+'Each Gender - Silver'!I95*'Medal values'!$B$2+'Each Gender - Bronze'!I95*'Medal values'!$B$3, "") + IF(AND(I$1 = H$1, H$2 = "Mixed"), 0.5*H95, 0) + IF(AND(I$1 = J$1, J$2 = "Mixed"), 0.5*J95, 0)</f>
        <v>0</v>
      </c>
      <c r="J95" s="5">
        <f>IF('Each Gender - Gold'!J95+'Each Gender - Silver'!J95+'Each Gender - Bronze'!J95 &gt; 0, 'Each Gender - Gold'!J95*'Medal values'!$B$1+'Each Gender - Silver'!J95*'Medal values'!$B$2+'Each Gender - Bronze'!J95*'Medal values'!$B$3, "") + IF(AND(J$1 = I$1, I$2 = "Mixed"), 0.5*I95, 0) + IF(AND(J$1 = K$1, K$2 = "Mixed"), 0.5*K95, 0)</f>
        <v>0</v>
      </c>
      <c r="K95" s="5">
        <f>IF('Each Gender - Gold'!K95+'Each Gender - Silver'!K95+'Each Gender - Bronze'!K95 &gt; 0, 'Each Gender - Gold'!K95*'Medal values'!$B$1+'Each Gender - Silver'!K95*'Medal values'!$B$2+'Each Gender - Bronze'!K95*'Medal values'!$B$3, "") + IF(AND(K$1 = J$1, J$2 = "Mixed"), 0.5*J95, 0) + IF(AND(K$1 = L$1, L$2 = "Mixed"), 0.5*L95, 0)</f>
        <v>0</v>
      </c>
      <c r="L95" s="5">
        <f>IF('Each Gender - Gold'!L95+'Each Gender - Silver'!L95+'Each Gender - Bronze'!L95 &gt; 0, 'Each Gender - Gold'!L95*'Medal values'!$B$1+'Each Gender - Silver'!L95*'Medal values'!$B$2+'Each Gender - Bronze'!L95*'Medal values'!$B$3, "") + IF(AND(L$1 = K$1, K$2 = "Mixed"), 0.5*K95, 0) + IF(AND(L$1 = M$1, M$2 = "Mixed"), 0.5*M95, 0)</f>
        <v>0</v>
      </c>
      <c r="M95" s="5">
        <f>IF('Each Gender - Gold'!M95+'Each Gender - Silver'!M95+'Each Gender - Bronze'!M95 &gt; 0, 'Each Gender - Gold'!M95*'Medal values'!$B$1+'Each Gender - Silver'!M95*'Medal values'!$B$2+'Each Gender - Bronze'!M95*'Medal values'!$B$3, "") + IF(AND(M$1 = L$1, L$2 = "Mixed"), 0.5*L95, 0) + IF(AND(M$1 = N$1, N$2 = "Mixed"), 0.5*N95, 0)</f>
        <v>0</v>
      </c>
      <c r="N95" s="5">
        <f>IF('Each Gender - Gold'!N95+'Each Gender - Silver'!N95+'Each Gender - Bronze'!N95 &gt; 0, 'Each Gender - Gold'!N95*'Medal values'!$B$1+'Each Gender - Silver'!N95*'Medal values'!$B$2+'Each Gender - Bronze'!N95*'Medal values'!$B$3, "") + IF(AND(N$1 = M$1, M$2 = "Mixed"), 0.5*M95, 0) + IF(AND(N$1 = O$1, O$2 = "Mixed"), 0.5*O95, 0)</f>
        <v>0</v>
      </c>
      <c r="O95" s="5">
        <f>IF('Each Gender - Gold'!O95+'Each Gender - Silver'!O95+'Each Gender - Bronze'!O95 &gt; 0, 'Each Gender - Gold'!O95*'Medal values'!$B$1+'Each Gender - Silver'!O95*'Medal values'!$B$2+'Each Gender - Bronze'!O95*'Medal values'!$B$3, "") + IF(AND(O$1 = N$1, N$2 = "Mixed"), 0.5*N95, 0) + IF(AND(O$1 = P$1, P$2 = "Mixed"), 0.5*P95, 0)</f>
        <v>0</v>
      </c>
      <c r="P95" s="5">
        <f>IF('Each Gender - Gold'!P95+'Each Gender - Silver'!P95+'Each Gender - Bronze'!P95 &gt; 0, 'Each Gender - Gold'!P95*'Medal values'!$B$1+'Each Gender - Silver'!P95*'Medal values'!$B$2+'Each Gender - Bronze'!P95*'Medal values'!$B$3, "") + IF(AND(P$1 = O$1, O$2 = "Mixed"), 0.5*O95, 0) + IF(AND(P$1 = Q$1, Q$2 = "Mixed"), 0.5*Q95, 0)</f>
        <v>0</v>
      </c>
      <c r="Q95" s="5">
        <f>IF('Each Gender - Gold'!Q95+'Each Gender - Silver'!Q95+'Each Gender - Bronze'!Q95 &gt; 0, 'Each Gender - Gold'!Q95*'Medal values'!$B$1+'Each Gender - Silver'!Q95*'Medal values'!$B$2+'Each Gender - Bronze'!Q95*'Medal values'!$B$3, "") + IF(AND(Q$1 = P$1, P$2 = "Mixed"), 0.5*P95, 0) + IF(AND(Q$1 = R$1, R$2 = "Mixed"), 0.5*R95, 0)</f>
        <v>0</v>
      </c>
      <c r="R95" s="5">
        <f>IF('Each Gender - Gold'!R95+'Each Gender - Silver'!R95+'Each Gender - Bronze'!R95 &gt; 0, 'Each Gender - Gold'!R95*'Medal values'!$B$1+'Each Gender - Silver'!R95*'Medal values'!$B$2+'Each Gender - Bronze'!R95*'Medal values'!$B$3, "") + IF(AND(R$1 = Q$1, Q$2 = "Mixed"), 0.5*Q95, 0) + IF(AND(R$1 = S$1, S$2 = "Mixed"), 0.5*S95, 0)</f>
        <v>0</v>
      </c>
      <c r="S95" s="5">
        <f>IF('Each Gender - Gold'!S95+'Each Gender - Silver'!S95+'Each Gender - Bronze'!S95 &gt; 0, 'Each Gender - Gold'!S95*'Medal values'!$B$1+'Each Gender - Silver'!S95*'Medal values'!$B$2+'Each Gender - Bronze'!S95*'Medal values'!$B$3, "") + IF(AND(S$1 = R$1, R$2 = "Mixed"), 0.5*R95, 0) + IF(AND(S$1 = T$1, T$2 = "Mixed"), 0.5*T95, 0)</f>
        <v>0</v>
      </c>
      <c r="T95" s="5">
        <f>IF('Each Gender - Gold'!T95+'Each Gender - Silver'!T95+'Each Gender - Bronze'!T95 &gt; 0, 'Each Gender - Gold'!T95*'Medal values'!$B$1+'Each Gender - Silver'!T95*'Medal values'!$B$2+'Each Gender - Bronze'!T95*'Medal values'!$B$3, "") + IF(AND(T$1 = S$1, S$2 = "Mixed"), 0.5*S95, 0) + IF(AND(T$1 = U$1, U$2 = "Mixed"), 0.5*U95, 0)</f>
        <v>0</v>
      </c>
      <c r="U95" s="5">
        <f>IF('Each Gender - Gold'!U95+'Each Gender - Silver'!U95+'Each Gender - Bronze'!U95 &gt; 0, 'Each Gender - Gold'!U95*'Medal values'!$B$1+'Each Gender - Silver'!U95*'Medal values'!$B$2+'Each Gender - Bronze'!U95*'Medal values'!$B$3, "") + IF(AND(U$1 = T$1, T$2 = "Mixed"), 0.5*T95, 0) + IF(AND(U$1 = V$1, V$2 = "Mixed"), 0.5*V95, 0)</f>
        <v>0</v>
      </c>
      <c r="V95" s="5">
        <f>IF('Each Gender - Gold'!V95+'Each Gender - Silver'!V95+'Each Gender - Bronze'!V95 &gt; 0, 'Each Gender - Gold'!V95*'Medal values'!$B$1+'Each Gender - Silver'!V95*'Medal values'!$B$2+'Each Gender - Bronze'!V95*'Medal values'!$B$3, "") + IF(AND(V$1 = U$1, U$2 = "Mixed"), 0.5*U95, 0) + IF(AND(V$1 = W$1, W$2 = "Mixed"), 0.5*W95, 0)</f>
        <v>3.001</v>
      </c>
      <c r="W95" s="5">
        <f>IF('Each Gender - Gold'!W95+'Each Gender - Silver'!W95+'Each Gender - Bronze'!W95 &gt; 0, 'Each Gender - Gold'!W95*'Medal values'!$B$1+'Each Gender - Silver'!W95*'Medal values'!$B$2+'Each Gender - Bronze'!W95*'Medal values'!$B$3, "") + IF(AND(W$1 = V$1, V$2 = "Mixed"), 0.5*V95, 0) + IF(AND(W$1 = X$1, X$2 = "Mixed"), 0.5*X95, 0)</f>
        <v>0</v>
      </c>
      <c r="X95" s="5">
        <f>IF('Each Gender - Gold'!X95+'Each Gender - Silver'!X95+'Each Gender - Bronze'!X95 &gt; 0, 'Each Gender - Gold'!X95*'Medal values'!$B$1+'Each Gender - Silver'!X95*'Medal values'!$B$2+'Each Gender - Bronze'!X95*'Medal values'!$B$3, "") + IF(AND(X$1 = W$1, W$2 = "Mixed"), 0.5*W95, 0) + IF(AND(X$1 = Y$1, Y$2 = "Mixed"), 0.5*Y95, 0)</f>
        <v>0</v>
      </c>
      <c r="Y95" s="5">
        <f>IF('Each Gender - Gold'!Y95+'Each Gender - Silver'!Y95+'Each Gender - Bronze'!Y95 &gt; 0, 'Each Gender - Gold'!Y95*'Medal values'!$B$1+'Each Gender - Silver'!Y95*'Medal values'!$B$2+'Each Gender - Bronze'!Y95*'Medal values'!$B$3, "") + IF(AND(Y$1 = X$1, X$2 = "Mixed"), 0.5*X95, 0) + IF(AND(Y$1 = Z$1, Z$2 = "Mixed"), 0.5*Z95, 0)</f>
        <v>0</v>
      </c>
      <c r="Z95" s="5">
        <f>IF('Each Gender - Gold'!Z95+'Each Gender - Silver'!Z95+'Each Gender - Bronze'!Z95 &gt; 0, 'Each Gender - Gold'!Z95*'Medal values'!$B$1+'Each Gender - Silver'!Z95*'Medal values'!$B$2+'Each Gender - Bronze'!Z95*'Medal values'!$B$3, "") + IF(AND(Z$1 = Y$1, Y$2 = "Mixed"), 0.5*Y95, 0) + IF(AND(Z$1 = AA$1, AA$2 = "Mixed"), 0.5*AA95, 0)</f>
        <v>0</v>
      </c>
      <c r="AA95" s="5">
        <f>IF('Each Gender - Gold'!AA95+'Each Gender - Silver'!AA95+'Each Gender - Bronze'!AA95 &gt; 0, 'Each Gender - Gold'!AA95*'Medal values'!$B$1+'Each Gender - Silver'!AA95*'Medal values'!$B$2+'Each Gender - Bronze'!AA95*'Medal values'!$B$3, "") + IF(AND(AA$1 = Z$1, Z$2 = "Mixed"), 0.5*Z95, 0) + IF(AND(AA$1 = AB$1, AB$2 = "Mixed"), 0.5*AB95, 0)</f>
        <v>0</v>
      </c>
      <c r="AB95" s="5">
        <f>IF('Each Gender - Gold'!AB95+'Each Gender - Silver'!AB95+'Each Gender - Bronze'!AB95 &gt; 0, 'Each Gender - Gold'!AB95*'Medal values'!$B$1+'Each Gender - Silver'!AB95*'Medal values'!$B$2+'Each Gender - Bronze'!AB95*'Medal values'!$B$3, "") + IF(AND(AB$1 = AA$1, AA$2 = "Mixed"), 0.5*AA95, 0) + IF(AND(AB$1 = AC$1, AC$2 = "Mixed"), 0.5*AC95, 0)</f>
        <v>0</v>
      </c>
      <c r="AC95" s="5">
        <f>IF('Each Gender - Gold'!AC95+'Each Gender - Silver'!AC95+'Each Gender - Bronze'!AC95 &gt; 0, 'Each Gender - Gold'!AC95*'Medal values'!$B$1+'Each Gender - Silver'!AC95*'Medal values'!$B$2+'Each Gender - Bronze'!AC95*'Medal values'!$B$3, "") + IF(AND(AC$1 = AB$1, AB$2 = "Mixed"), 0.5*AB95, 0) + IF(AND(AC$1 = AD$1, AD$2 = "Mixed"), 0.5*AD95, 0)</f>
        <v>0</v>
      </c>
      <c r="AD95" s="5">
        <f>IF('Each Gender - Gold'!AD95+'Each Gender - Silver'!AD95+'Each Gender - Bronze'!AD95 &gt; 0, 'Each Gender - Gold'!AD95*'Medal values'!$B$1+'Each Gender - Silver'!AD95*'Medal values'!$B$2+'Each Gender - Bronze'!AD95*'Medal values'!$B$3, "") + IF(AND(AD$1 = AC$1, AC$2 = "Mixed"), 0.5*AC95, 0) + IF(AND(AD$1 = AE$1, AE$2 = "Mixed"), 0.5*AE95, 0)</f>
        <v>0</v>
      </c>
      <c r="AE95" s="5">
        <f>IF('Each Gender - Gold'!AE95+'Each Gender - Silver'!AE95+'Each Gender - Bronze'!AE95 &gt; 0, 'Each Gender - Gold'!AE95*'Medal values'!$B$1+'Each Gender - Silver'!AE95*'Medal values'!$B$2+'Each Gender - Bronze'!AE95*'Medal values'!$B$3, "") + IF(AND(AE$1 = AD$1, AD$2 = "Mixed"), 0.5*AD95, 0) + IF(AND(AE$1 = AF$1, AF$2 = "Mixed"), 0.5*AF95, 0)</f>
        <v>0</v>
      </c>
      <c r="AF95" s="5">
        <f>IF('Each Gender - Gold'!AF95+'Each Gender - Silver'!AF95+'Each Gender - Bronze'!AF95 &gt; 0, 'Each Gender - Gold'!AF95*'Medal values'!$B$1+'Each Gender - Silver'!AF95*'Medal values'!$B$2+'Each Gender - Bronze'!AF95*'Medal values'!$B$3, "") + IF(AND(AF$1 = AE$1, AE$2 = "Mixed"), 0.5*AE95, 0) + IF(AND(AF$1 = AG$1, AG$2 = "Mixed"), 0.5*AG95, 0)</f>
        <v>0</v>
      </c>
      <c r="AG95" s="5">
        <f>IF('Each Gender - Gold'!AG95+'Each Gender - Silver'!AG95+'Each Gender - Bronze'!AG95 &gt; 0, 'Each Gender - Gold'!AG95*'Medal values'!$B$1+'Each Gender - Silver'!AG95*'Medal values'!$B$2+'Each Gender - Bronze'!AG95*'Medal values'!$B$3, "") + IF(AND(AG$1 = AF$1, AF$2 = "Mixed"), 0.5*AF95, 0) + IF(AND(AG$1 = AH$1, AH$2 = "Mixed"), 0.5*AH95, 0)</f>
        <v>0</v>
      </c>
      <c r="AH95" s="5">
        <f>IF('Each Gender - Gold'!AH95+'Each Gender - Silver'!AH95+'Each Gender - Bronze'!AH95 &gt; 0, 'Each Gender - Gold'!AH95*'Medal values'!$B$1+'Each Gender - Silver'!AH95*'Medal values'!$B$2+'Each Gender - Bronze'!AH95*'Medal values'!$B$3, "") + IF(AND(AH$1 = AG$1, AG$2 = "Mixed"), 0.5*AG95, 0) + IF(AND(AH$1 = AI$1, AI$2 = "Mixed"), 0.5*AI95, 0)</f>
        <v>0</v>
      </c>
      <c r="AI95" s="5">
        <f>IF('Each Gender - Gold'!AI95+'Each Gender - Silver'!AI95+'Each Gender - Bronze'!AI95 &gt; 0, 'Each Gender - Gold'!AI95*'Medal values'!$B$1+'Each Gender - Silver'!AI95*'Medal values'!$B$2+'Each Gender - Bronze'!AI95*'Medal values'!$B$3, "") + IF(AND(AI$1 = AH$1, AH$2 = "Mixed"), 0.5*AH95, 0) + IF(AND(AI$1 = AJ$1, AJ$2 = "Mixed"), 0.5*AJ95, 0)</f>
        <v>0</v>
      </c>
      <c r="AJ95" s="5">
        <f>IF('Each Gender - Gold'!AJ95+'Each Gender - Silver'!AJ95+'Each Gender - Bronze'!AJ95 &gt; 0, 'Each Gender - Gold'!AJ95*'Medal values'!$B$1+'Each Gender - Silver'!AJ95*'Medal values'!$B$2+'Each Gender - Bronze'!AJ95*'Medal values'!$B$3, "") + IF(AND(AJ$1 = AI$1, AI$2 = "Mixed"), 0.5*AI95, 0) + IF(AND(AJ$1 = AK$1, AK$2 = "Mixed"), 0.5*AK95, 0)</f>
        <v>0</v>
      </c>
      <c r="AK95" s="5">
        <f>IF('Each Gender - Gold'!AK95+'Each Gender - Silver'!AK95+'Each Gender - Bronze'!AK95 &gt; 0, 'Each Gender - Gold'!AK95*'Medal values'!$B$1+'Each Gender - Silver'!AK95*'Medal values'!$B$2+'Each Gender - Bronze'!AK95*'Medal values'!$B$3, "") + IF(AND(AK$1 = AJ$1, AJ$2 = "Mixed"), 0.5*AJ95, 0) + IF(AND(AK$1 = AL$1, AL$2 = "Mixed"), 0.5*AL95, 0)</f>
        <v>0</v>
      </c>
      <c r="AL95" s="5">
        <f>IF('Each Gender - Gold'!AL95+'Each Gender - Silver'!AL95+'Each Gender - Bronze'!AL95 &gt; 0, 'Each Gender - Gold'!AL95*'Medal values'!$B$1+'Each Gender - Silver'!AL95*'Medal values'!$B$2+'Each Gender - Bronze'!AL95*'Medal values'!$B$3, "") + IF(AND(AL$1 = AK$1, AK$2 = "Mixed"), 0.5*AK95, 0) + IF(AND(AL$1 = AM$1, AM$2 = "Mixed"), 0.5*AM95, 0)</f>
        <v>0</v>
      </c>
      <c r="AM95" s="5">
        <f>IF('Each Gender - Gold'!AM95+'Each Gender - Silver'!AM95+'Each Gender - Bronze'!AM95 &gt; 0, 'Each Gender - Gold'!AM95*'Medal values'!$B$1+'Each Gender - Silver'!AM95*'Medal values'!$B$2+'Each Gender - Bronze'!AM95*'Medal values'!$B$3, "") + IF(AND(AM$1 = AL$1, AL$2 = "Mixed"), 0.5*AL95, 0) + IF(AND(AM$1 = AN$1, AN$2 = "Mixed"), 0.5*AN95, 0)</f>
        <v>0</v>
      </c>
      <c r="AN95" s="5">
        <f>IF('Each Gender - Gold'!AN95+'Each Gender - Silver'!AN95+'Each Gender - Bronze'!AN95 &gt; 0, 'Each Gender - Gold'!AN95*'Medal values'!$B$1+'Each Gender - Silver'!AN95*'Medal values'!$B$2+'Each Gender - Bronze'!AN95*'Medal values'!$B$3, "") + IF(AND(AN$1 = AM$1, AM$2 = "Mixed"), 0.5*AM95, 0) + IF(AND(AN$1 = AO$1, AO$2 = "Mixed"), 0.5*AO95, 0)</f>
        <v>0</v>
      </c>
      <c r="AO95" s="5">
        <f>IF('Each Gender - Gold'!AO95+'Each Gender - Silver'!AO95+'Each Gender - Bronze'!AO95 &gt; 0, 'Each Gender - Gold'!AO95*'Medal values'!$B$1+'Each Gender - Silver'!AO95*'Medal values'!$B$2+'Each Gender - Bronze'!AO95*'Medal values'!$B$3, "") + IF(AND(AO$1 = AN$1, AN$2 = "Mixed"), 0.5*AN95, 0) + IF(AND(AO$1 = AP$1, AP$2 = "Mixed"), 0.5*AP95, 0)</f>
        <v>0</v>
      </c>
      <c r="AP95" s="5">
        <f>IF('Each Gender - Gold'!AP95+'Each Gender - Silver'!AP95+'Each Gender - Bronze'!AP95 &gt; 0, 'Each Gender - Gold'!AP95*'Medal values'!$B$1+'Each Gender - Silver'!AP95*'Medal values'!$B$2+'Each Gender - Bronze'!AP95*'Medal values'!$B$3, "") + IF(AND(AP$1 = AO$1, AO$2 = "Mixed"), 0.5*AO95, 0) + IF(AND(AP$1 = AQ$1, AQ$2 = "Mixed"), 0.5*AQ95, 0)</f>
        <v>0</v>
      </c>
      <c r="AQ95" s="5">
        <f>IF('Each Gender - Gold'!AQ95+'Each Gender - Silver'!AQ95+'Each Gender - Bronze'!AQ95 &gt; 0, 'Each Gender - Gold'!AQ95*'Medal values'!$B$1+'Each Gender - Silver'!AQ95*'Medal values'!$B$2+'Each Gender - Bronze'!AQ95*'Medal values'!$B$3, "") + IF(AND(AQ$1 = AP$1, AP$2 = "Mixed"), 0.5*AP95, 0) + IF(AND(AQ$1 = AR$1, AR$2 = "Mixed"), 0.5*AR95, 0)</f>
        <v>0</v>
      </c>
      <c r="AR95" s="5">
        <f>IF('Each Gender - Gold'!AR95+'Each Gender - Silver'!AR95+'Each Gender - Bronze'!AR95 &gt; 0, 'Each Gender - Gold'!AR95*'Medal values'!$B$1+'Each Gender - Silver'!AR95*'Medal values'!$B$2+'Each Gender - Bronze'!AR95*'Medal values'!$B$3, "") + IF(AND(AR$1 = AQ$1, AQ$2 = "Mixed"), 0.5*AQ95, 0) + IF(AND(AR$1 = AS$1, AS$2 = "Mixed"), 0.5*AS95, 0)</f>
        <v>0</v>
      </c>
      <c r="AS95" s="5">
        <f>IF('Each Gender - Gold'!AS95+'Each Gender - Silver'!AS95+'Each Gender - Bronze'!AS95 &gt; 0, 'Each Gender - Gold'!AS95*'Medal values'!$B$1+'Each Gender - Silver'!AS95*'Medal values'!$B$2+'Each Gender - Bronze'!AS95*'Medal values'!$B$3, "") + IF(AND(AS$1 = AR$1, AR$2 = "Mixed"), 0.5*AR95, 0) + IF(AND(AS$1 = AT$1, AT$2 = "Mixed"), 0.5*AT95, 0)</f>
        <v>0</v>
      </c>
      <c r="AT95" s="5">
        <f>IF('Each Gender - Gold'!AT95+'Each Gender - Silver'!AT95+'Each Gender - Bronze'!AT95 &gt; 0, 'Each Gender - Gold'!AT95*'Medal values'!$B$1+'Each Gender - Silver'!AT95*'Medal values'!$B$2+'Each Gender - Bronze'!AT95*'Medal values'!$B$3, "") + IF(AND(AT$1 = AS$1, AS$2 = "Mixed"), 0.5*AS95, 0) + IF(AND(AT$1 = AU$1, AU$2 = "Mixed"), 0.5*AU95, 0)</f>
        <v>0</v>
      </c>
      <c r="AU95" s="5">
        <f>IF('Each Gender - Gold'!AU95+'Each Gender - Silver'!AU95+'Each Gender - Bronze'!AU95 &gt; 0, 'Each Gender - Gold'!AU95*'Medal values'!$B$1+'Each Gender - Silver'!AU95*'Medal values'!$B$2+'Each Gender - Bronze'!AU95*'Medal values'!$B$3, "") + IF(AND(AU$1 = AT$1, AT$2 = "Mixed"), 0.5*AT95, 0) + IF(AND(AU$1 = AV$1, AV$2 = "Mixed"), 0.5*AV95, 0)</f>
        <v>0</v>
      </c>
      <c r="AV95" s="5">
        <f>IF('Each Gender - Gold'!AV95+'Each Gender - Silver'!AV95+'Each Gender - Bronze'!AV95 &gt; 0, 'Each Gender - Gold'!AV95*'Medal values'!$B$1+'Each Gender - Silver'!AV95*'Medal values'!$B$2+'Each Gender - Bronze'!AV95*'Medal values'!$B$3, "") + IF(AND(AV$1 = AU$1, AU$2 = "Mixed"), 0.5*AU95, 0) + IF(AND(AV$1 = AW$1, AW$2 = "Mixed"), 0.5*AW95, 0)</f>
        <v>0</v>
      </c>
      <c r="AW95" s="5">
        <f>IF('Each Gender - Gold'!AW95+'Each Gender - Silver'!AW95+'Each Gender - Bronze'!AW95 &gt; 0, 'Each Gender - Gold'!AW95*'Medal values'!$B$1+'Each Gender - Silver'!AW95*'Medal values'!$B$2+'Each Gender - Bronze'!AW95*'Medal values'!$B$3, "") + IF(AND(AW$1 = AV$1, AV$2 = "Mixed"), 0.5*AV95, 0) + IF(AND(AW$1 = AX$1, AX$2 = "Mixed"), 0.5*AX95, 0)</f>
        <v>0</v>
      </c>
      <c r="AX95" s="5">
        <f>IF('Each Gender - Gold'!AX95+'Each Gender - Silver'!AX95+'Each Gender - Bronze'!AX95 &gt; 0, 'Each Gender - Gold'!AX95*'Medal values'!$B$1+'Each Gender - Silver'!AX95*'Medal values'!$B$2+'Each Gender - Bronze'!AX95*'Medal values'!$B$3, "") + IF(AND(AX$1 = AW$1, AW$2 = "Mixed"), 0.5*AW95, 0) + IF(AND(AX$1 = AY$1, AY$2 = "Mixed"), 0.5*AY95, 0)</f>
        <v>0</v>
      </c>
      <c r="AY95" s="5">
        <f>IF('Each Gender - Gold'!AY95+'Each Gender - Silver'!AY95+'Each Gender - Bronze'!AY95 &gt; 0, 'Each Gender - Gold'!AY95*'Medal values'!$B$1+'Each Gender - Silver'!AY95*'Medal values'!$B$2+'Each Gender - Bronze'!AY95*'Medal values'!$B$3, "") + IF(AND(AY$1 = AX$1, AX$2 = "Mixed"), 0.5*AX95, 0) + IF(AND(AY$1 = AZ$1, AZ$2 = "Mixed"), 0.5*AZ95, 0)</f>
        <v>1</v>
      </c>
      <c r="AZ95" s="5">
        <f>IF('Each Gender - Gold'!AZ95+'Each Gender - Silver'!AZ95+'Each Gender - Bronze'!AZ95 &gt; 0, 'Each Gender - Gold'!AZ95*'Medal values'!$B$1+'Each Gender - Silver'!AZ95*'Medal values'!$B$2+'Each Gender - Bronze'!AZ95*'Medal values'!$B$3, "") + IF(AND(AZ$1 = AY$1, AY$2 = "Mixed"), 0.5*AY95, 0) + IF(AND(AZ$1 = BA$1, BA$2 = "Mixed"), 0.5*BA95, 0)</f>
        <v>0</v>
      </c>
      <c r="BA95" s="5">
        <f>IF('Each Gender - Gold'!BA95+'Each Gender - Silver'!BA95+'Each Gender - Bronze'!BA95 &gt; 0, 'Each Gender - Gold'!BA95*'Medal values'!$B$1+'Each Gender - Silver'!BA95*'Medal values'!$B$2+'Each Gender - Bronze'!BA95*'Medal values'!$B$3, "") + IF(AND(BA$1 = AZ$1, AZ$2 = "Mixed"), 0.5*AZ95, 0) + IF(AND(BA$1 = BB$1, BB$2 = "Mixed"), 0.5*BB95, 0)</f>
        <v>0</v>
      </c>
      <c r="BB95" s="5">
        <f>IF('Each Gender - Gold'!BB95+'Each Gender - Silver'!BB95+'Each Gender - Bronze'!BB95 &gt; 0, 'Each Gender - Gold'!BB95*'Medal values'!$B$1+'Each Gender - Silver'!BB95*'Medal values'!$B$2+'Each Gender - Bronze'!BB95*'Medal values'!$B$3, "") + IF(AND(BB$1 = BA$1, BA$2 = "Mixed"), 0.5*BA95, 0) + IF(AND(BB$1 = BC$1, BC$2 = "Mixed"), 0.5*BC95, 0)</f>
        <v>0</v>
      </c>
      <c r="BC95" s="5">
        <f>IF('Each Gender - Gold'!BC95+'Each Gender - Silver'!BC95+'Each Gender - Bronze'!BC95 &gt; 0, 'Each Gender - Gold'!BC95*'Medal values'!$B$1+'Each Gender - Silver'!BC95*'Medal values'!$B$2+'Each Gender - Bronze'!BC95*'Medal values'!$B$3, "") + IF(AND(BC$1 = BB$1, BB$2 = "Mixed"), 0.5*BB95, 0) + IF(AND(BC$1 = BD$1, BD$2 = "Mixed"), 0.5*BD95, 0)</f>
        <v>0</v>
      </c>
      <c r="BD95" s="5">
        <f>IF('Each Gender - Gold'!BD95+'Each Gender - Silver'!BD95+'Each Gender - Bronze'!BD95 &gt; 0, 'Each Gender - Gold'!BD95*'Medal values'!$B$1+'Each Gender - Silver'!BD95*'Medal values'!$B$2+'Each Gender - Bronze'!BD95*'Medal values'!$B$3, "") + IF(AND(BD$1 = BC$1, BC$2 = "Mixed"), 0.5*BC95, 0) + IF(AND(BD$1 = BE$1, BE$2 = "Mixed"), 0.5*BE95, 0)</f>
        <v>0</v>
      </c>
      <c r="BE95" s="5">
        <f>IF('Each Gender - Gold'!BE95+'Each Gender - Silver'!BE95+'Each Gender - Bronze'!BE95 &gt; 0, 'Each Gender - Gold'!BE95*'Medal values'!$B$1+'Each Gender - Silver'!BE95*'Medal values'!$B$2+'Each Gender - Bronze'!BE95*'Medal values'!$B$3, "") + IF(AND(BE$1 = BD$1, BD$2 = "Mixed"), 0.5*BD95, 0) + IF(AND(BE$1 = BF$1, BF$2 = "Mixed"), 0.5*BF95, 0)</f>
        <v>0</v>
      </c>
      <c r="BF95" s="5">
        <f>IF('Each Gender - Gold'!BF95+'Each Gender - Silver'!BF95+'Each Gender - Bronze'!BF95 &gt; 0, 'Each Gender - Gold'!BF95*'Medal values'!$B$1+'Each Gender - Silver'!BF95*'Medal values'!$B$2+'Each Gender - Bronze'!BF95*'Medal values'!$B$3, "") + IF(AND(BF$1 = BE$1, BE$2 = "Mixed"), 0.5*BE95, 0) + IF(AND(BF$1 = BG$1, BG$2 = "Mixed"), 0.5*BG95, 0)</f>
        <v>0</v>
      </c>
      <c r="BG95" s="5">
        <f>IF('Each Gender - Gold'!BG95+'Each Gender - Silver'!BG95+'Each Gender - Bronze'!BG95 &gt; 0, 'Each Gender - Gold'!BG95*'Medal values'!$B$1+'Each Gender - Silver'!BG95*'Medal values'!$B$2+'Each Gender - Bronze'!BG95*'Medal values'!$B$3, "") + IF(AND(BG$1 = BF$1, BF$2 = "Mixed"), 0.5*BF95, 0) + IF(AND(BG$1 = BH$1, BH$2 = "Mixed"), 0.5*BH95, 0)</f>
        <v>0</v>
      </c>
      <c r="BH95" s="5">
        <f>IF('Each Gender - Gold'!BH95+'Each Gender - Silver'!BH95+'Each Gender - Bronze'!BH95 &gt; 0, 'Each Gender - Gold'!BH95*'Medal values'!$B$1+'Each Gender - Silver'!BH95*'Medal values'!$B$2+'Each Gender - Bronze'!BH95*'Medal values'!$B$3, "") + IF(AND(BH$1 = BG$1, BG$2 = "Mixed"), 0.5*BG95, 0) + IF(AND(BH$1 = BI$1, BI$2 = "Mixed"), 0.5*BI95, 0)</f>
        <v>0</v>
      </c>
      <c r="BI95" s="5">
        <f>IF('Each Gender - Gold'!BI95+'Each Gender - Silver'!BI95+'Each Gender - Bronze'!BI95 &gt; 0, 'Each Gender - Gold'!BI95*'Medal values'!$B$1+'Each Gender - Silver'!BI95*'Medal values'!$B$2+'Each Gender - Bronze'!BI95*'Medal values'!$B$3, "") + IF(AND(BI$1 = BH$1, BH$2 = "Mixed"), 0.5*BH95, 0) + IF(AND(BI$1 = BJ$1, BJ$2 = "Mixed"), 0.5*BJ95, 0)</f>
        <v>0</v>
      </c>
      <c r="BJ95" s="5">
        <f>IF('Each Gender - Gold'!BJ95+'Each Gender - Silver'!BJ95+'Each Gender - Bronze'!BJ95 &gt; 0, 'Each Gender - Gold'!BJ95*'Medal values'!$B$1+'Each Gender - Silver'!BJ95*'Medal values'!$B$2+'Each Gender - Bronze'!BJ95*'Medal values'!$B$3, "") + IF(AND(BJ$1 = BI$1, BI$2 = "Mixed"), 0.5*BI95, 0) + IF(AND(BJ$1 = BK$1, BK$2 = "Mixed"), 0.5*BK95, 0)</f>
        <v>0</v>
      </c>
      <c r="BK95" s="5">
        <f>IF('Each Gender - Gold'!BK95+'Each Gender - Silver'!BK95+'Each Gender - Bronze'!BK95 &gt; 0, 'Each Gender - Gold'!BK95*'Medal values'!$B$1+'Each Gender - Silver'!BK95*'Medal values'!$B$2+'Each Gender - Bronze'!BK95*'Medal values'!$B$3, "") + IF(AND(BK$1 = BJ$1, BJ$2 = "Mixed"), 0.5*BJ95, 0) + IF(AND(BK$1 = BL$1, BL$2 = "Mixed"), 0.5*BL95, 0)</f>
        <v>0</v>
      </c>
      <c r="BL95" s="5">
        <f>IF('Each Gender - Gold'!BL95+'Each Gender - Silver'!BL95+'Each Gender - Bronze'!BL95 &gt; 0, 'Each Gender - Gold'!BL95*'Medal values'!$B$1+'Each Gender - Silver'!BL95*'Medal values'!$B$2+'Each Gender - Bronze'!BL95*'Medal values'!$B$3, "") + IF(AND(BL$1 = BK$1, BK$2 = "Mixed"), 0.5*BK95, 0) + IF(AND(BL$1 = BM$1, BM$2 = "Mixed"), 0.5*BM95, 0)</f>
        <v>0</v>
      </c>
      <c r="BM95" s="5">
        <f>IF('Each Gender - Gold'!BM95+'Each Gender - Silver'!BM95+'Each Gender - Bronze'!BM95 &gt; 0, 'Each Gender - Gold'!BM95*'Medal values'!$B$1+'Each Gender - Silver'!BM95*'Medal values'!$B$2+'Each Gender - Bronze'!BM95*'Medal values'!$B$3, "") + IF(AND(BM$1 = BL$1, BL$2 = "Mixed"), 0.5*BL95, 0) + IF(AND(BM$1 = BN$1, BN$2 = "Mixed"), 0.5*BN95, 0)</f>
        <v>0</v>
      </c>
      <c r="BN95" s="5">
        <f>IF('Each Gender - Gold'!BN95+'Each Gender - Silver'!BN95+'Each Gender - Bronze'!BN95 &gt; 0, 'Each Gender - Gold'!BN95*'Medal values'!$B$1+'Each Gender - Silver'!BN95*'Medal values'!$B$2+'Each Gender - Bronze'!BN95*'Medal values'!$B$3, "") + IF(AND(BN$1 = BM$1, BM$2 = "Mixed"), 0.5*BM95, 0) + IF(AND(BN$1 = BO$1, BO$2 = "Mixed"), 0.5*BO95, 0)</f>
        <v>0</v>
      </c>
      <c r="BO95" s="5">
        <f>IF('Each Gender - Gold'!BO95+'Each Gender - Silver'!BO95+'Each Gender - Bronze'!BO95 &gt; 0, 'Each Gender - Gold'!BO95*'Medal values'!$B$1+'Each Gender - Silver'!BO95*'Medal values'!$B$2+'Each Gender - Bronze'!BO95*'Medal values'!$B$3, "") + IF(AND(BO$1 = BN$1, BN$2 = "Mixed"), 0.5*BN95, 0) + IF(AND(BO$1 = BP$1, BP$2 = "Mixed"), 0.5*BP95, 0)</f>
        <v>0</v>
      </c>
      <c r="BP95" s="5">
        <f>IF('Each Gender - Gold'!BP95+'Each Gender - Silver'!BP95+'Each Gender - Bronze'!BP95 &gt; 0, 'Each Gender - Gold'!BP95*'Medal values'!$B$1+'Each Gender - Silver'!BP95*'Medal values'!$B$2+'Each Gender - Bronze'!BP95*'Medal values'!$B$3, "") + IF(AND(BP$1 = BO$1, BO$2 = "Mixed"), 0.5*BO95, 0) + IF(AND(BP$1 = BQ$1, BQ$2 = "Mixed"), 0.5*BQ95, 0)</f>
        <v>0</v>
      </c>
      <c r="BQ95" s="5">
        <f>IF('Each Gender - Gold'!BQ95+'Each Gender - Silver'!BQ95+'Each Gender - Bronze'!BQ95 &gt; 0, 'Each Gender - Gold'!BQ95*'Medal values'!$B$1+'Each Gender - Silver'!BQ95*'Medal values'!$B$2+'Each Gender - Bronze'!BQ95*'Medal values'!$B$3, "") + IF(AND(BQ$1 = BP$1, BP$2 = "Mixed"), 0.5*BP95, 0) + IF(AND(BQ$1 = BR$1, BR$2 = "Mixed"), 0.5*BR95, 0)</f>
        <v>0</v>
      </c>
      <c r="BR95" s="5">
        <f>IF('Each Gender - Gold'!BR95+'Each Gender - Silver'!BR95+'Each Gender - Bronze'!BR95 &gt; 0, 'Each Gender - Gold'!BR95*'Medal values'!$B$1+'Each Gender - Silver'!BR95*'Medal values'!$B$2+'Each Gender - Bronze'!BR95*'Medal values'!$B$3, "") + IF(AND(BR$1 = BQ$1, BQ$2 = "Mixed"), 0.5*BQ95, 0) + IF(AND(BR$1 = BS$1, BS$2 = "Mixed"), 0.5*BS95, 0)</f>
        <v>0</v>
      </c>
      <c r="BS95" s="5">
        <f>IF('Each Gender - Gold'!BS95+'Each Gender - Silver'!BS95+'Each Gender - Bronze'!BS95 &gt; 0, 'Each Gender - Gold'!BS95*'Medal values'!$B$1+'Each Gender - Silver'!BS95*'Medal values'!$B$2+'Each Gender - Bronze'!BS95*'Medal values'!$B$3, "") + IF(AND(BS$1 = BR$1, BR$2 = "Mixed"), 0.5*BR95, 0) + IF(AND(BS$1 = BT$1, BT$2 = "Mixed"), 0.5*BT95, 0)</f>
        <v>0</v>
      </c>
      <c r="BT95" s="5">
        <f>IF('Each Gender - Gold'!BT95+'Each Gender - Silver'!BT95+'Each Gender - Bronze'!BT95 &gt; 0, 'Each Gender - Gold'!BT95*'Medal values'!$B$1+'Each Gender - Silver'!BT95*'Medal values'!$B$2+'Each Gender - Bronze'!BT95*'Medal values'!$B$3, "") + IF(AND(BT$1 = BS$1, BS$2 = "Mixed"), 0.5*BS95, 0) + IF(AND(BT$1 = BU$1, BU$2 = "Mixed"), 0.5*BU95, 0)</f>
        <v>0</v>
      </c>
      <c r="BU95" s="5">
        <f>IF('Each Gender - Gold'!BU95+'Each Gender - Silver'!BU95+'Each Gender - Bronze'!BU95 &gt; 0, 'Each Gender - Gold'!BU95*'Medal values'!$B$1+'Each Gender - Silver'!BU95*'Medal values'!$B$2+'Each Gender - Bronze'!BU95*'Medal values'!$B$3, "") + IF(AND(BU$1 = BT$1, BT$2 = "Mixed"), 0.5*BT95, 0) + IF(AND(BU$1 = BV$1, BV$2 = "Mixed"), 0.5*BV95, 0)</f>
        <v>0</v>
      </c>
      <c r="BV95" s="5">
        <f>IF('Each Gender - Gold'!BV95+'Each Gender - Silver'!BV95+'Each Gender - Bronze'!BV95 &gt; 0, 'Each Gender - Gold'!BV95*'Medal values'!$B$1+'Each Gender - Silver'!BV95*'Medal values'!$B$2+'Each Gender - Bronze'!BV95*'Medal values'!$B$3, "") + IF(AND(BV$1 = BU$1, BU$2 = "Mixed"), 0.5*BU95, 0) + IF(AND(BV$1 = BW$1, BW$2 = "Mixed"), 0.5*BW95, 0)</f>
        <v>0</v>
      </c>
      <c r="BW95" s="5">
        <f>IF('Each Gender - Gold'!BW95+'Each Gender - Silver'!BW95+'Each Gender - Bronze'!BW95 &gt; 0, 'Each Gender - Gold'!BW95*'Medal values'!$B$1+'Each Gender - Silver'!BW95*'Medal values'!$B$2+'Each Gender - Bronze'!BW95*'Medal values'!$B$3, "") + IF(AND(BW$1 = BV$1, BV$2 = "Mixed"), 0.5*BV95, 0) + IF(AND(BW$1 = BX$1, BX$2 = "Mixed"), 0.5*BX95, 0)</f>
        <v>0</v>
      </c>
      <c r="BX95" s="5">
        <f>IF('Each Gender - Gold'!BX95+'Each Gender - Silver'!BX95+'Each Gender - Bronze'!BX95 &gt; 0, 'Each Gender - Gold'!BX95*'Medal values'!$B$1+'Each Gender - Silver'!BX95*'Medal values'!$B$2+'Each Gender - Bronze'!BX95*'Medal values'!$B$3, "") + IF(AND(BX$1 = BW$1, BW$2 = "Mixed"), 0.5*BW95, 0) + IF(AND(BX$1 = BY$1, BY$2 = "Mixed"), 0.5*BY95, 0)</f>
        <v>0</v>
      </c>
      <c r="BY95" s="5">
        <f>IF('Each Gender - Gold'!BY95+'Each Gender - Silver'!BY95+'Each Gender - Bronze'!BY95 &gt; 0, 'Each Gender - Gold'!BY95*'Medal values'!$B$1+'Each Gender - Silver'!BY95*'Medal values'!$B$2+'Each Gender - Bronze'!BY95*'Medal values'!$B$3, "") + IF(AND(BY$1 = BX$1, BX$2 = "Mixed"), 0.5*BX95, 0) + IF(AND(BY$1 = BZ$1, BZ$2 = "Mixed"), 0.5*BZ95, 0)</f>
        <v>0</v>
      </c>
      <c r="BZ95" s="5">
        <f>IF('Each Gender - Gold'!BZ95+'Each Gender - Silver'!BZ95+'Each Gender - Bronze'!BZ95 &gt; 0, 'Each Gender - Gold'!BZ95*'Medal values'!$B$1+'Each Gender - Silver'!BZ95*'Medal values'!$B$2+'Each Gender - Bronze'!BZ95*'Medal values'!$B$3, "") + IF(AND(BZ$1 = BY$1, BY$2 = "Mixed"), 0.5*BY95, 0) + IF(AND(BZ$1 = CA$1, CA$2 = "Mixed"), 0.5*CA95, 0)</f>
        <v>0</v>
      </c>
      <c r="CA95" s="5">
        <f>IF('Each Gender - Gold'!CA95+'Each Gender - Silver'!CA95+'Each Gender - Bronze'!CA95 &gt; 0, 'Each Gender - Gold'!CA95*'Medal values'!$B$1+'Each Gender - Silver'!CA95*'Medal values'!$B$2+'Each Gender - Bronze'!CA95*'Medal values'!$B$3, "") + IF(AND(CA$1 = BZ$1, BZ$2 = "Mixed"), 0.5*BZ95, 0) + IF(AND(CA$1 = CB$1, CB$2 = "Mixed"), 0.5*CB95, 0)</f>
        <v>0</v>
      </c>
      <c r="CB95" s="5">
        <f>IF('Each Gender - Gold'!CB95+'Each Gender - Silver'!CB95+'Each Gender - Bronze'!CB95 &gt; 0, 'Each Gender - Gold'!CB95*'Medal values'!$B$1+'Each Gender - Silver'!CB95*'Medal values'!$B$2+'Each Gender - Bronze'!CB95*'Medal values'!$B$3, "") + IF(AND(CB$1 = CA$1, CA$2 = "Mixed"), 0.5*CA95, 0) + IF(AND(CB$1 = CC$1, CC$2 = "Mixed"), 0.5*CC95, 0)</f>
        <v>0</v>
      </c>
      <c r="CC95" s="5">
        <f>IF('Each Gender - Gold'!CC95+'Each Gender - Silver'!CC95+'Each Gender - Bronze'!CC95 &gt; 0, 'Each Gender - Gold'!CC95*'Medal values'!$B$1+'Each Gender - Silver'!CC95*'Medal values'!$B$2+'Each Gender - Bronze'!CC95*'Medal values'!$B$3, "") + IF(AND(CC$1 = CB$1, CB$2 = "Mixed"), 0.5*CB95, 0) + IF(AND(CC$1 = CD$1, CD$2 = "Mixed"), 0.5*CD95, 0)</f>
        <v>0</v>
      </c>
      <c r="CD95" s="5">
        <f>IF('Each Gender - Gold'!CD95+'Each Gender - Silver'!CD95+'Each Gender - Bronze'!CD95 &gt; 0, 'Each Gender - Gold'!CD95*'Medal values'!$B$1+'Each Gender - Silver'!CD95*'Medal values'!$B$2+'Each Gender - Bronze'!CD95*'Medal values'!$B$3, "") + IF(AND(CD$1 = CC$1, CC$2 = "Mixed"), 0.5*CC95, 0) + IF(AND(CD$1 = CE$1, CE$2 = "Mixed"), 0.5*CE95, 0)</f>
        <v>0</v>
      </c>
      <c r="CE95" s="5">
        <f>IF('Each Gender - Gold'!CE95+'Each Gender - Silver'!CE95+'Each Gender - Bronze'!CE95 &gt; 0, 'Each Gender - Gold'!CE95*'Medal values'!$B$1+'Each Gender - Silver'!CE95*'Medal values'!$B$2+'Each Gender - Bronze'!CE95*'Medal values'!$B$3, "") + IF(AND(CE$1 = CD$1, CD$2 = "Mixed"), 0.5*CD95, 0) + IF(AND(CE$1 = CF$1, CF$2 = "Mixed"), 0.5*CF95, 0)</f>
        <v>3.001</v>
      </c>
      <c r="CF95" s="5">
        <f>IF('Each Gender - Gold'!CF95+'Each Gender - Silver'!CF95+'Each Gender - Bronze'!CF95 &gt; 0, 'Each Gender - Gold'!CF95*'Medal values'!$B$1+'Each Gender - Silver'!CF95*'Medal values'!$B$2+'Each Gender - Bronze'!CF95*'Medal values'!$B$3, "") + IF(AND(CF$1 = CE$1, CE$2 = "Mixed"), 0.5*CE95, 0) + IF(AND(CF$1 = CG$1, CG$2 = "Mixed"), 0.5*CG95, 0)</f>
        <v>0</v>
      </c>
      <c r="CG95" s="5">
        <f>IF('Each Gender - Gold'!CG95+'Each Gender - Silver'!CG95+'Each Gender - Bronze'!CG95 &gt; 0, 'Each Gender - Gold'!CG95*'Medal values'!$B$1+'Each Gender - Silver'!CG95*'Medal values'!$B$2+'Each Gender - Bronze'!CG95*'Medal values'!$B$3, "") + IF(AND(CG$1 = CF$1, CF$2 = "Mixed"), 0.5*CF95, 0) + IF(AND(CG$1 = CH$1, CH$2 = "Mixed"), 0.5*CH95, 0)</f>
        <v>0</v>
      </c>
      <c r="CH95" s="5">
        <f>IF('Each Gender - Gold'!CH95+'Each Gender - Silver'!CH95+'Each Gender - Bronze'!CH95 &gt; 0, 'Each Gender - Gold'!CH95*'Medal values'!$B$1+'Each Gender - Silver'!CH95*'Medal values'!$B$2+'Each Gender - Bronze'!CH95*'Medal values'!$B$3, "") + IF(AND(CH$1 = CG$1, CG$2 = "Mixed"), 0.5*CG95, 0) + IF(AND(CH$1 = CI$1, CI$2 = "Mixed"), 0.5*CI95, 0)</f>
        <v>0</v>
      </c>
      <c r="CI95" s="5">
        <f>IF('Each Gender - Gold'!CI95+'Each Gender - Silver'!CI95+'Each Gender - Bronze'!CI95 &gt; 0, 'Each Gender - Gold'!CI95*'Medal values'!$B$1+'Each Gender - Silver'!CI95*'Medal values'!$B$2+'Each Gender - Bronze'!CI95*'Medal values'!$B$3, "") + IF(AND(CI$1 = CH$1, CH$2 = "Mixed"), 0.5*CH95, 0) + IF(AND(CI$1 = CJ$1, CJ$2 = "Mixed"), 0.5*CJ95, 0)</f>
        <v>0</v>
      </c>
      <c r="CJ95" s="5">
        <f>IF('Each Gender - Gold'!CJ95+'Each Gender - Silver'!CJ95+'Each Gender - Bronze'!CJ95 &gt; 0, 'Each Gender - Gold'!CJ95*'Medal values'!$B$1+'Each Gender - Silver'!CJ95*'Medal values'!$B$2+'Each Gender - Bronze'!CJ95*'Medal values'!$B$3, "") + IF(AND(CJ$1 = CI$1, CI$2 = "Mixed"), 0.5*CI95, 0) + IF(AND(CJ$1 = CK$1, CK$2 = "Mixed"), 0.5*CK95, 0)</f>
        <v>0</v>
      </c>
      <c r="CK95" s="5">
        <f>IF('Each Gender - Gold'!CK95+'Each Gender - Silver'!CK95+'Each Gender - Bronze'!CK95 &gt; 0, 'Each Gender - Gold'!CK95*'Medal values'!$B$1+'Each Gender - Silver'!CK95*'Medal values'!$B$2+'Each Gender - Bronze'!CK95*'Medal values'!$B$3, "") + IF(AND(CK$1 = CJ$1, CJ$2 = "Mixed"), 0.5*CJ95, 0) + IF(AND(CK$1 = CL$1, CL$2 = "Mixed"), 0.5*CL95, 0)</f>
        <v>0</v>
      </c>
      <c r="CL95" s="5">
        <f>IF('Each Gender - Gold'!CL95+'Each Gender - Silver'!CL95+'Each Gender - Bronze'!CL95 &gt; 0, 'Each Gender - Gold'!CL95*'Medal values'!$B$1+'Each Gender - Silver'!CL95*'Medal values'!$B$2+'Each Gender - Bronze'!CL95*'Medal values'!$B$3, "") + IF(AND(CL$1 = CK$1, CK$2 = "Mixed"), 0.5*CK95, 0) + IF(AND(CL$1 = CM$1, CM$2 = "Mixed"), 0.5*CM95, 0)</f>
        <v>0</v>
      </c>
      <c r="CM95" s="5">
        <f>IF('Each Gender - Gold'!CM95+'Each Gender - Silver'!CM95+'Each Gender - Bronze'!CM95 &gt; 0, 'Each Gender - Gold'!CM95*'Medal values'!$B$1+'Each Gender - Silver'!CM95*'Medal values'!$B$2+'Each Gender - Bronze'!CM95*'Medal values'!$B$3, "") + IF(AND(CM$1 = CL$1, CL$2 = "Mixed"), 0.5*CL95, 0) + IF(AND(CM$1 = CN$1, CN$2 = "Mixed"), 0.5*CN95, 0)</f>
        <v>0</v>
      </c>
      <c r="CN95" s="5">
        <f>IF('Each Gender - Gold'!CN95+'Each Gender - Silver'!CN95+'Each Gender - Bronze'!CN95 &gt; 0, 'Each Gender - Gold'!CN95*'Medal values'!$B$1+'Each Gender - Silver'!CN95*'Medal values'!$B$2+'Each Gender - Bronze'!CN95*'Medal values'!$B$3, "") + IF(AND(CN$1 = CM$1, CM$2 = "Mixed"), 0.5*CM95, 0) + IF(AND(CN$1 = CO$1, CO$2 = "Mixed"), 0.5*CO95, 0)</f>
        <v>0</v>
      </c>
      <c r="CO95" s="5">
        <f>IF('Each Gender - Gold'!CO95+'Each Gender - Silver'!CO95+'Each Gender - Bronze'!CO95 &gt; 0, 'Each Gender - Gold'!CO95*'Medal values'!$B$1+'Each Gender - Silver'!CO95*'Medal values'!$B$2+'Each Gender - Bronze'!CO95*'Medal values'!$B$3, "") + IF(AND(CO$1 = CN$1, CN$2 = "Mixed"), 0.5*CN95, 0) + IF(AND(CO$1 = CP$1, CP$2 = "Mixed"), 0.5*CP95, 0)</f>
        <v>0</v>
      </c>
      <c r="CP95" s="5">
        <f>IF('Each Gender - Gold'!CP95+'Each Gender - Silver'!CP95+'Each Gender - Bronze'!CP95 &gt; 0, 'Each Gender - Gold'!CP95*'Medal values'!$B$1+'Each Gender - Silver'!CP95*'Medal values'!$B$2+'Each Gender - Bronze'!CP95*'Medal values'!$B$3, "") + IF(AND(CP$1 = CO$1, CO$2 = "Mixed"), 0.5*CO95, 0) + IF(AND(CP$1 = CQ$1, CQ$2 = "Mixed"), 0.5*CQ95, 0)</f>
        <v>0</v>
      </c>
      <c r="CQ95" s="5">
        <f>IF('Each Gender - Gold'!CQ95+'Each Gender - Silver'!CQ95+'Each Gender - Bronze'!CQ95 &gt; 0, 'Each Gender - Gold'!CQ95*'Medal values'!$B$1+'Each Gender - Silver'!CQ95*'Medal values'!$B$2+'Each Gender - Bronze'!CQ95*'Medal values'!$B$3, "") + IF(AND(CQ$1 = CP$1, CP$2 = "Mixed"), 0.5*CP95, 0) + IF(AND(CQ$1 = CR$1, CR$2 = "Mixed"), 0.5*CR95, 0)</f>
        <v>0</v>
      </c>
      <c r="CR95" s="5">
        <f>IF('Each Gender - Gold'!CR95+'Each Gender - Silver'!CR95+'Each Gender - Bronze'!CR95 &gt; 0, 'Each Gender - Gold'!CR95*'Medal values'!$B$1+'Each Gender - Silver'!CR95*'Medal values'!$B$2+'Each Gender - Bronze'!CR95*'Medal values'!$B$3, "") + IF(AND(CR$1 = CQ$1, CQ$2 = "Mixed"), 0.5*CQ95, 0) + IF(AND(CR$1 = CS$1, CS$2 = "Mixed"), 0.5*CS95, 0)</f>
        <v>0</v>
      </c>
      <c r="CS95" s="5">
        <f>IF('Each Gender - Gold'!CS95+'Each Gender - Silver'!CS95+'Each Gender - Bronze'!CS95 &gt; 0, 'Each Gender - Gold'!CS95*'Medal values'!$B$1+'Each Gender - Silver'!CS95*'Medal values'!$B$2+'Each Gender - Bronze'!CS95*'Medal values'!$B$3, "") + IF(AND(CS$1 = CR$1, CR$2 = "Mixed"), 0.5*CR95, 0) + IF(AND(CS$1 = CT$1, CT$2 = "Mixed"), 0.5*CT95, 0)</f>
        <v>3.001</v>
      </c>
      <c r="CT95" s="5">
        <f>IF('Each Gender - Gold'!CT95+'Each Gender - Silver'!CT95+'Each Gender - Bronze'!CT95 &gt; 0, 'Each Gender - Gold'!CT95*'Medal values'!$B$1+'Each Gender - Silver'!CT95*'Medal values'!$B$2+'Each Gender - Bronze'!CT95*'Medal values'!$B$3, "") + IF(AND(CT$1 = CS$1, CS$2 = "Mixed"), 0.5*CS95, 0) + IF(AND(CT$1 = CU$1, CU$2 = "Mixed"), 0.5*CU95, 0)</f>
        <v>0</v>
      </c>
      <c r="CU95" s="5">
        <f>IF('Each Gender - Gold'!CU95+'Each Gender - Silver'!CU95+'Each Gender - Bronze'!CU95 &gt; 0, 'Each Gender - Gold'!CU95*'Medal values'!$B$1+'Each Gender - Silver'!CU95*'Medal values'!$B$2+'Each Gender - Bronze'!CU95*'Medal values'!$B$3, "") + IF(AND(CU$1 = CT$1, CT$2 = "Mixed"), 0.5*CT95, 0) + IF(AND(CU$1 = CV$1, CV$2 = "Mixed"), 0.5*CV95, 0)</f>
        <v>1</v>
      </c>
      <c r="CV95" s="5">
        <f>IF('Each Gender - Gold'!CV95+'Each Gender - Silver'!CV95+'Each Gender - Bronze'!CV95 &gt; 0, 'Each Gender - Gold'!CV95*'Medal values'!$B$1+'Each Gender - Silver'!CV95*'Medal values'!$B$2+'Each Gender - Bronze'!CV95*'Medal values'!$B$3, "") + IF(AND(CV$1 = CU$1, CU$2 = "Mixed"), 0.5*CU95, 0) + IF(AND(CV$1 = CW$1, CW$2 = "Mixed"), 0.5*CW95, 0)</f>
        <v>0</v>
      </c>
      <c r="CW95" s="5">
        <f t="shared" ref="CW95:CX95" si="93">SUMIF($B$2:$CV$2,CW$2, $B95:$CV95)</f>
        <v>11.003</v>
      </c>
      <c r="CX95" s="5">
        <f t="shared" si="93"/>
        <v>0</v>
      </c>
    </row>
    <row r="96">
      <c r="A96" s="5" t="str">
        <f>Countries!A94</f>
        <v>VEN</v>
      </c>
      <c r="B96" s="5">
        <f>IF('Each Gender - Gold'!B96+'Each Gender - Silver'!B96+'Each Gender - Bronze'!B96 &gt; 0, 'Each Gender - Gold'!B96*'Medal values'!$B$1+'Each Gender - Silver'!B96*'Medal values'!$B$2+'Each Gender - Bronze'!B96*'Medal values'!$B$3, "") + IF(AND(B$1 = A$1, A$2 = "Mixed"), 0.5*A96, 0) + IF(AND(B$1 = C$1, C$2 = "Mixed"), 0.5*C96, 0)</f>
        <v>0</v>
      </c>
      <c r="C96" s="5">
        <f>IF('Each Gender - Gold'!C96+'Each Gender - Silver'!C96+'Each Gender - Bronze'!C96 &gt; 0, 'Each Gender - Gold'!C96*'Medal values'!$B$1+'Each Gender - Silver'!C96*'Medal values'!$B$2+'Each Gender - Bronze'!C96*'Medal values'!$B$3, "") + IF(AND(C$1 = B$1, B$2 = "Mixed"), 0.5*B96, 0) + IF(AND(C$1 = D$1, D$2 = "Mixed"), 0.5*D96, 0)</f>
        <v>0</v>
      </c>
      <c r="D96" s="5">
        <f>IF('Each Gender - Gold'!D96+'Each Gender - Silver'!D96+'Each Gender - Bronze'!D96 &gt; 0, 'Each Gender - Gold'!D96*'Medal values'!$B$1+'Each Gender - Silver'!D96*'Medal values'!$B$2+'Each Gender - Bronze'!D96*'Medal values'!$B$3, "") + IF(AND(D$1 = C$1, C$2 = "Mixed"), 0.5*C96, 0) + IF(AND(D$1 = E$1, E$2 = "Mixed"), 0.5*E96, 0)</f>
        <v>0</v>
      </c>
      <c r="E96" s="5">
        <f>IF('Each Gender - Gold'!E96+'Each Gender - Silver'!E96+'Each Gender - Bronze'!E96 &gt; 0, 'Each Gender - Gold'!E96*'Medal values'!$B$1+'Each Gender - Silver'!E96*'Medal values'!$B$2+'Each Gender - Bronze'!E96*'Medal values'!$B$3, "") + IF(AND(E$1 = D$1, D$2 = "Mixed"), 0.5*D96, 0) + IF(AND(E$1 = F$1, F$2 = "Mixed"), 0.5*F96, 0)</f>
        <v>0</v>
      </c>
      <c r="F96" s="5">
        <f>IF('Each Gender - Gold'!F96+'Each Gender - Silver'!F96+'Each Gender - Bronze'!F96 &gt; 0, 'Each Gender - Gold'!F96*'Medal values'!$B$1+'Each Gender - Silver'!F96*'Medal values'!$B$2+'Each Gender - Bronze'!F96*'Medal values'!$B$3, "") + IF(AND(F$1 = E$1, E$2 = "Mixed"), 0.5*E96, 0) + IF(AND(F$1 = G$1, G$2 = "Mixed"), 0.5*G96, 0)</f>
        <v>0</v>
      </c>
      <c r="G96" s="5">
        <f>IF('Each Gender - Gold'!G96+'Each Gender - Silver'!G96+'Each Gender - Bronze'!G96 &gt; 0, 'Each Gender - Gold'!G96*'Medal values'!$B$1+'Each Gender - Silver'!G96*'Medal values'!$B$2+'Each Gender - Bronze'!G96*'Medal values'!$B$3, "") + IF(AND(G$1 = F$1, F$2 = "Mixed"), 0.5*F96, 0) + IF(AND(G$1 = H$1, H$2 = "Mixed"), 0.5*H96, 0)</f>
        <v>0</v>
      </c>
      <c r="H96" s="5">
        <f>IF('Each Gender - Gold'!H96+'Each Gender - Silver'!H96+'Each Gender - Bronze'!H96 &gt; 0, 'Each Gender - Gold'!H96*'Medal values'!$B$1+'Each Gender - Silver'!H96*'Medal values'!$B$2+'Each Gender - Bronze'!H96*'Medal values'!$B$3, "") + IF(AND(H$1 = G$1, G$2 = "Mixed"), 0.5*G96, 0) + IF(AND(H$1 = I$1, I$2 = "Mixed"), 0.5*I96, 0)</f>
        <v>0</v>
      </c>
      <c r="I96" s="5">
        <f>IF('Each Gender - Gold'!I96+'Each Gender - Silver'!I96+'Each Gender - Bronze'!I96 &gt; 0, 'Each Gender - Gold'!I96*'Medal values'!$B$1+'Each Gender - Silver'!I96*'Medal values'!$B$2+'Each Gender - Bronze'!I96*'Medal values'!$B$3, "") + IF(AND(I$1 = H$1, H$2 = "Mixed"), 0.5*H96, 0) + IF(AND(I$1 = J$1, J$2 = "Mixed"), 0.5*J96, 0)</f>
        <v>0</v>
      </c>
      <c r="J96" s="5">
        <f>IF('Each Gender - Gold'!J96+'Each Gender - Silver'!J96+'Each Gender - Bronze'!J96 &gt; 0, 'Each Gender - Gold'!J96*'Medal values'!$B$1+'Each Gender - Silver'!J96*'Medal values'!$B$2+'Each Gender - Bronze'!J96*'Medal values'!$B$3, "") + IF(AND(J$1 = I$1, I$2 = "Mixed"), 0.5*I96, 0) + IF(AND(J$1 = K$1, K$2 = "Mixed"), 0.5*K96, 0)</f>
        <v>0</v>
      </c>
      <c r="K96" s="5">
        <f>IF('Each Gender - Gold'!K96+'Each Gender - Silver'!K96+'Each Gender - Bronze'!K96 &gt; 0, 'Each Gender - Gold'!K96*'Medal values'!$B$1+'Each Gender - Silver'!K96*'Medal values'!$B$2+'Each Gender - Bronze'!K96*'Medal values'!$B$3, "") + IF(AND(K$1 = J$1, J$2 = "Mixed"), 0.5*J96, 0) + IF(AND(K$1 = L$1, L$2 = "Mixed"), 0.5*L96, 0)</f>
        <v>0</v>
      </c>
      <c r="L96" s="5">
        <f>IF('Each Gender - Gold'!L96+'Each Gender - Silver'!L96+'Each Gender - Bronze'!L96 &gt; 0, 'Each Gender - Gold'!L96*'Medal values'!$B$1+'Each Gender - Silver'!L96*'Medal values'!$B$2+'Each Gender - Bronze'!L96*'Medal values'!$B$3, "") + IF(AND(L$1 = K$1, K$2 = "Mixed"), 0.5*K96, 0) + IF(AND(L$1 = M$1, M$2 = "Mixed"), 0.5*M96, 0)</f>
        <v>3.001</v>
      </c>
      <c r="M96" s="5">
        <f>IF('Each Gender - Gold'!M96+'Each Gender - Silver'!M96+'Each Gender - Bronze'!M96 &gt; 0, 'Each Gender - Gold'!M96*'Medal values'!$B$1+'Each Gender - Silver'!M96*'Medal values'!$B$2+'Each Gender - Bronze'!M96*'Medal values'!$B$3, "") + IF(AND(M$1 = L$1, L$2 = "Mixed"), 0.5*L96, 0) + IF(AND(M$1 = N$1, N$2 = "Mixed"), 0.5*N96, 0)</f>
        <v>0</v>
      </c>
      <c r="N96" s="5">
        <f>IF('Each Gender - Gold'!N96+'Each Gender - Silver'!N96+'Each Gender - Bronze'!N96 &gt; 0, 'Each Gender - Gold'!N96*'Medal values'!$B$1+'Each Gender - Silver'!N96*'Medal values'!$B$2+'Each Gender - Bronze'!N96*'Medal values'!$B$3, "") + IF(AND(N$1 = M$1, M$2 = "Mixed"), 0.5*M96, 0) + IF(AND(N$1 = O$1, O$2 = "Mixed"), 0.5*O96, 0)</f>
        <v>0</v>
      </c>
      <c r="O96" s="5">
        <f>IF('Each Gender - Gold'!O96+'Each Gender - Silver'!O96+'Each Gender - Bronze'!O96 &gt; 0, 'Each Gender - Gold'!O96*'Medal values'!$B$1+'Each Gender - Silver'!O96*'Medal values'!$B$2+'Each Gender - Bronze'!O96*'Medal values'!$B$3, "") + IF(AND(O$1 = N$1, N$2 = "Mixed"), 0.5*N96, 0) + IF(AND(O$1 = P$1, P$2 = "Mixed"), 0.5*P96, 0)</f>
        <v>0</v>
      </c>
      <c r="P96" s="5">
        <f>IF('Each Gender - Gold'!P96+'Each Gender - Silver'!P96+'Each Gender - Bronze'!P96 &gt; 0, 'Each Gender - Gold'!P96*'Medal values'!$B$1+'Each Gender - Silver'!P96*'Medal values'!$B$2+'Each Gender - Bronze'!P96*'Medal values'!$B$3, "") + IF(AND(P$1 = O$1, O$2 = "Mixed"), 0.5*O96, 0) + IF(AND(P$1 = Q$1, Q$2 = "Mixed"), 0.5*Q96, 0)</f>
        <v>0</v>
      </c>
      <c r="Q96" s="5">
        <f>IF('Each Gender - Gold'!Q96+'Each Gender - Silver'!Q96+'Each Gender - Bronze'!Q96 &gt; 0, 'Each Gender - Gold'!Q96*'Medal values'!$B$1+'Each Gender - Silver'!Q96*'Medal values'!$B$2+'Each Gender - Bronze'!Q96*'Medal values'!$B$3, "") + IF(AND(Q$1 = P$1, P$2 = "Mixed"), 0.5*P96, 0) + IF(AND(Q$1 = R$1, R$2 = "Mixed"), 0.5*R96, 0)</f>
        <v>0</v>
      </c>
      <c r="R96" s="5">
        <f>IF('Each Gender - Gold'!R96+'Each Gender - Silver'!R96+'Each Gender - Bronze'!R96 &gt; 0, 'Each Gender - Gold'!R96*'Medal values'!$B$1+'Each Gender - Silver'!R96*'Medal values'!$B$2+'Each Gender - Bronze'!R96*'Medal values'!$B$3, "") + IF(AND(R$1 = Q$1, Q$2 = "Mixed"), 0.5*Q96, 0) + IF(AND(R$1 = S$1, S$2 = "Mixed"), 0.5*S96, 0)</f>
        <v>0</v>
      </c>
      <c r="S96" s="5">
        <f>IF('Each Gender - Gold'!S96+'Each Gender - Silver'!S96+'Each Gender - Bronze'!S96 &gt; 0, 'Each Gender - Gold'!S96*'Medal values'!$B$1+'Each Gender - Silver'!S96*'Medal values'!$B$2+'Each Gender - Bronze'!S96*'Medal values'!$B$3, "") + IF(AND(S$1 = R$1, R$2 = "Mixed"), 0.5*R96, 0) + IF(AND(S$1 = T$1, T$2 = "Mixed"), 0.5*T96, 0)</f>
        <v>0</v>
      </c>
      <c r="T96" s="5">
        <f>IF('Each Gender - Gold'!T96+'Each Gender - Silver'!T96+'Each Gender - Bronze'!T96 &gt; 0, 'Each Gender - Gold'!T96*'Medal values'!$B$1+'Each Gender - Silver'!T96*'Medal values'!$B$2+'Each Gender - Bronze'!T96*'Medal values'!$B$3, "") + IF(AND(T$1 = S$1, S$2 = "Mixed"), 0.5*S96, 0) + IF(AND(T$1 = U$1, U$2 = "Mixed"), 0.5*U96, 0)</f>
        <v>0</v>
      </c>
      <c r="U96" s="5">
        <f>IF('Each Gender - Gold'!U96+'Each Gender - Silver'!U96+'Each Gender - Bronze'!U96 &gt; 0, 'Each Gender - Gold'!U96*'Medal values'!$B$1+'Each Gender - Silver'!U96*'Medal values'!$B$2+'Each Gender - Bronze'!U96*'Medal values'!$B$3, "") + IF(AND(U$1 = T$1, T$2 = "Mixed"), 0.5*T96, 0) + IF(AND(U$1 = V$1, V$2 = "Mixed"), 0.5*V96, 0)</f>
        <v>0</v>
      </c>
      <c r="V96" s="5">
        <f>IF('Each Gender - Gold'!V96+'Each Gender - Silver'!V96+'Each Gender - Bronze'!V96 &gt; 0, 'Each Gender - Gold'!V96*'Medal values'!$B$1+'Each Gender - Silver'!V96*'Medal values'!$B$2+'Each Gender - Bronze'!V96*'Medal values'!$B$3, "") + IF(AND(V$1 = U$1, U$2 = "Mixed"), 0.5*U96, 0) + IF(AND(V$1 = W$1, W$2 = "Mixed"), 0.5*W96, 0)</f>
        <v>0</v>
      </c>
      <c r="W96" s="5">
        <f>IF('Each Gender - Gold'!W96+'Each Gender - Silver'!W96+'Each Gender - Bronze'!W96 &gt; 0, 'Each Gender - Gold'!W96*'Medal values'!$B$1+'Each Gender - Silver'!W96*'Medal values'!$B$2+'Each Gender - Bronze'!W96*'Medal values'!$B$3, "") + IF(AND(W$1 = V$1, V$2 = "Mixed"), 0.5*V96, 0) + IF(AND(W$1 = X$1, X$2 = "Mixed"), 0.5*X96, 0)</f>
        <v>0</v>
      </c>
      <c r="X96" s="5">
        <f>IF('Each Gender - Gold'!X96+'Each Gender - Silver'!X96+'Each Gender - Bronze'!X96 &gt; 0, 'Each Gender - Gold'!X96*'Medal values'!$B$1+'Each Gender - Silver'!X96*'Medal values'!$B$2+'Each Gender - Bronze'!X96*'Medal values'!$B$3, "") + IF(AND(X$1 = W$1, W$2 = "Mixed"), 0.5*W96, 0) + IF(AND(X$1 = Y$1, Y$2 = "Mixed"), 0.5*Y96, 0)</f>
        <v>0</v>
      </c>
      <c r="Y96" s="5">
        <f>IF('Each Gender - Gold'!Y96+'Each Gender - Silver'!Y96+'Each Gender - Bronze'!Y96 &gt; 0, 'Each Gender - Gold'!Y96*'Medal values'!$B$1+'Each Gender - Silver'!Y96*'Medal values'!$B$2+'Each Gender - Bronze'!Y96*'Medal values'!$B$3, "") + IF(AND(Y$1 = X$1, X$2 = "Mixed"), 0.5*X96, 0) + IF(AND(Y$1 = Z$1, Z$2 = "Mixed"), 0.5*Z96, 0)</f>
        <v>0</v>
      </c>
      <c r="Z96" s="5">
        <f>IF('Each Gender - Gold'!Z96+'Each Gender - Silver'!Z96+'Each Gender - Bronze'!Z96 &gt; 0, 'Each Gender - Gold'!Z96*'Medal values'!$B$1+'Each Gender - Silver'!Z96*'Medal values'!$B$2+'Each Gender - Bronze'!Z96*'Medal values'!$B$3, "") + IF(AND(Z$1 = Y$1, Y$2 = "Mixed"), 0.5*Y96, 0) + IF(AND(Z$1 = AA$1, AA$2 = "Mixed"), 0.5*AA96, 0)</f>
        <v>0</v>
      </c>
      <c r="AA96" s="5">
        <f>IF('Each Gender - Gold'!AA96+'Each Gender - Silver'!AA96+'Each Gender - Bronze'!AA96 &gt; 0, 'Each Gender - Gold'!AA96*'Medal values'!$B$1+'Each Gender - Silver'!AA96*'Medal values'!$B$2+'Each Gender - Bronze'!AA96*'Medal values'!$B$3, "") + IF(AND(AA$1 = Z$1, Z$2 = "Mixed"), 0.5*Z96, 0) + IF(AND(AA$1 = AB$1, AB$2 = "Mixed"), 0.5*AB96, 0)</f>
        <v>0</v>
      </c>
      <c r="AB96" s="5">
        <f>IF('Each Gender - Gold'!AB96+'Each Gender - Silver'!AB96+'Each Gender - Bronze'!AB96 &gt; 0, 'Each Gender - Gold'!AB96*'Medal values'!$B$1+'Each Gender - Silver'!AB96*'Medal values'!$B$2+'Each Gender - Bronze'!AB96*'Medal values'!$B$3, "") + IF(AND(AB$1 = AA$1, AA$2 = "Mixed"), 0.5*AA96, 0) + IF(AND(AB$1 = AC$1, AC$2 = "Mixed"), 0.5*AC96, 0)</f>
        <v>2.000001</v>
      </c>
      <c r="AC96" s="5">
        <f>IF('Each Gender - Gold'!AC96+'Each Gender - Silver'!AC96+'Each Gender - Bronze'!AC96 &gt; 0, 'Each Gender - Gold'!AC96*'Medal values'!$B$1+'Each Gender - Silver'!AC96*'Medal values'!$B$2+'Each Gender - Bronze'!AC96*'Medal values'!$B$3, "") + IF(AND(AC$1 = AB$1, AB$2 = "Mixed"), 0.5*AB96, 0) + IF(AND(AC$1 = AD$1, AD$2 = "Mixed"), 0.5*AD96, 0)</f>
        <v>0</v>
      </c>
      <c r="AD96" s="5">
        <f>IF('Each Gender - Gold'!AD96+'Each Gender - Silver'!AD96+'Each Gender - Bronze'!AD96 &gt; 0, 'Each Gender - Gold'!AD96*'Medal values'!$B$1+'Each Gender - Silver'!AD96*'Medal values'!$B$2+'Each Gender - Bronze'!AD96*'Medal values'!$B$3, "") + IF(AND(AD$1 = AC$1, AC$2 = "Mixed"), 0.5*AC96, 0) + IF(AND(AD$1 = AE$1, AE$2 = "Mixed"), 0.5*AE96, 0)</f>
        <v>0</v>
      </c>
      <c r="AE96" s="5">
        <f>IF('Each Gender - Gold'!AE96+'Each Gender - Silver'!AE96+'Each Gender - Bronze'!AE96 &gt; 0, 'Each Gender - Gold'!AE96*'Medal values'!$B$1+'Each Gender - Silver'!AE96*'Medal values'!$B$2+'Each Gender - Bronze'!AE96*'Medal values'!$B$3, "") + IF(AND(AE$1 = AD$1, AD$2 = "Mixed"), 0.5*AD96, 0) + IF(AND(AE$1 = AF$1, AF$2 = "Mixed"), 0.5*AF96, 0)</f>
        <v>0</v>
      </c>
      <c r="AF96" s="5">
        <f>IF('Each Gender - Gold'!AF96+'Each Gender - Silver'!AF96+'Each Gender - Bronze'!AF96 &gt; 0, 'Each Gender - Gold'!AF96*'Medal values'!$B$1+'Each Gender - Silver'!AF96*'Medal values'!$B$2+'Each Gender - Bronze'!AF96*'Medal values'!$B$3, "") + IF(AND(AF$1 = AE$1, AE$2 = "Mixed"), 0.5*AE96, 0) + IF(AND(AF$1 = AG$1, AG$2 = "Mixed"), 0.5*AG96, 0)</f>
        <v>0</v>
      </c>
      <c r="AG96" s="5">
        <f>IF('Each Gender - Gold'!AG96+'Each Gender - Silver'!AG96+'Each Gender - Bronze'!AG96 &gt; 0, 'Each Gender - Gold'!AG96*'Medal values'!$B$1+'Each Gender - Silver'!AG96*'Medal values'!$B$2+'Each Gender - Bronze'!AG96*'Medal values'!$B$3, "") + IF(AND(AG$1 = AF$1, AF$2 = "Mixed"), 0.5*AF96, 0) + IF(AND(AG$1 = AH$1, AH$2 = "Mixed"), 0.5*AH96, 0)</f>
        <v>0</v>
      </c>
      <c r="AH96" s="5">
        <f>IF('Each Gender - Gold'!AH96+'Each Gender - Silver'!AH96+'Each Gender - Bronze'!AH96 &gt; 0, 'Each Gender - Gold'!AH96*'Medal values'!$B$1+'Each Gender - Silver'!AH96*'Medal values'!$B$2+'Each Gender - Bronze'!AH96*'Medal values'!$B$3, "") + IF(AND(AH$1 = AG$1, AG$2 = "Mixed"), 0.5*AG96, 0) + IF(AND(AH$1 = AI$1, AI$2 = "Mixed"), 0.5*AI96, 0)</f>
        <v>0</v>
      </c>
      <c r="AI96" s="5">
        <f>IF('Each Gender - Gold'!AI96+'Each Gender - Silver'!AI96+'Each Gender - Bronze'!AI96 &gt; 0, 'Each Gender - Gold'!AI96*'Medal values'!$B$1+'Each Gender - Silver'!AI96*'Medal values'!$B$2+'Each Gender - Bronze'!AI96*'Medal values'!$B$3, "") + IF(AND(AI$1 = AH$1, AH$2 = "Mixed"), 0.5*AH96, 0) + IF(AND(AI$1 = AJ$1, AJ$2 = "Mixed"), 0.5*AJ96, 0)</f>
        <v>0</v>
      </c>
      <c r="AJ96" s="5">
        <f>IF('Each Gender - Gold'!AJ96+'Each Gender - Silver'!AJ96+'Each Gender - Bronze'!AJ96 &gt; 0, 'Each Gender - Gold'!AJ96*'Medal values'!$B$1+'Each Gender - Silver'!AJ96*'Medal values'!$B$2+'Each Gender - Bronze'!AJ96*'Medal values'!$B$3, "") + IF(AND(AJ$1 = AI$1, AI$2 = "Mixed"), 0.5*AI96, 0) + IF(AND(AJ$1 = AK$1, AK$2 = "Mixed"), 0.5*AK96, 0)</f>
        <v>0</v>
      </c>
      <c r="AK96" s="5">
        <f>IF('Each Gender - Gold'!AK96+'Each Gender - Silver'!AK96+'Each Gender - Bronze'!AK96 &gt; 0, 'Each Gender - Gold'!AK96*'Medal values'!$B$1+'Each Gender - Silver'!AK96*'Medal values'!$B$2+'Each Gender - Bronze'!AK96*'Medal values'!$B$3, "") + IF(AND(AK$1 = AJ$1, AJ$2 = "Mixed"), 0.5*AJ96, 0) + IF(AND(AK$1 = AL$1, AL$2 = "Mixed"), 0.5*AL96, 0)</f>
        <v>0</v>
      </c>
      <c r="AL96" s="5">
        <f>IF('Each Gender - Gold'!AL96+'Each Gender - Silver'!AL96+'Each Gender - Bronze'!AL96 &gt; 0, 'Each Gender - Gold'!AL96*'Medal values'!$B$1+'Each Gender - Silver'!AL96*'Medal values'!$B$2+'Each Gender - Bronze'!AL96*'Medal values'!$B$3, "") + IF(AND(AL$1 = AK$1, AK$2 = "Mixed"), 0.5*AK96, 0) + IF(AND(AL$1 = AM$1, AM$2 = "Mixed"), 0.5*AM96, 0)</f>
        <v>0</v>
      </c>
      <c r="AM96" s="5">
        <f>IF('Each Gender - Gold'!AM96+'Each Gender - Silver'!AM96+'Each Gender - Bronze'!AM96 &gt; 0, 'Each Gender - Gold'!AM96*'Medal values'!$B$1+'Each Gender - Silver'!AM96*'Medal values'!$B$2+'Each Gender - Bronze'!AM96*'Medal values'!$B$3, "") + IF(AND(AM$1 = AL$1, AL$2 = "Mixed"), 0.5*AL96, 0) + IF(AND(AM$1 = AN$1, AN$2 = "Mixed"), 0.5*AN96, 0)</f>
        <v>0</v>
      </c>
      <c r="AN96" s="5">
        <f>IF('Each Gender - Gold'!AN96+'Each Gender - Silver'!AN96+'Each Gender - Bronze'!AN96 &gt; 0, 'Each Gender - Gold'!AN96*'Medal values'!$B$1+'Each Gender - Silver'!AN96*'Medal values'!$B$2+'Each Gender - Bronze'!AN96*'Medal values'!$B$3, "") + IF(AND(AN$1 = AM$1, AM$2 = "Mixed"), 0.5*AM96, 0) + IF(AND(AN$1 = AO$1, AO$2 = "Mixed"), 0.5*AO96, 0)</f>
        <v>0</v>
      </c>
      <c r="AO96" s="5">
        <f>IF('Each Gender - Gold'!AO96+'Each Gender - Silver'!AO96+'Each Gender - Bronze'!AO96 &gt; 0, 'Each Gender - Gold'!AO96*'Medal values'!$B$1+'Each Gender - Silver'!AO96*'Medal values'!$B$2+'Each Gender - Bronze'!AO96*'Medal values'!$B$3, "") + IF(AND(AO$1 = AN$1, AN$2 = "Mixed"), 0.5*AN96, 0) + IF(AND(AO$1 = AP$1, AP$2 = "Mixed"), 0.5*AP96, 0)</f>
        <v>0</v>
      </c>
      <c r="AP96" s="5">
        <f>IF('Each Gender - Gold'!AP96+'Each Gender - Silver'!AP96+'Each Gender - Bronze'!AP96 &gt; 0, 'Each Gender - Gold'!AP96*'Medal values'!$B$1+'Each Gender - Silver'!AP96*'Medal values'!$B$2+'Each Gender - Bronze'!AP96*'Medal values'!$B$3, "") + IF(AND(AP$1 = AO$1, AO$2 = "Mixed"), 0.5*AO96, 0) + IF(AND(AP$1 = AQ$1, AQ$2 = "Mixed"), 0.5*AQ96, 0)</f>
        <v>0</v>
      </c>
      <c r="AQ96" s="5">
        <f>IF('Each Gender - Gold'!AQ96+'Each Gender - Silver'!AQ96+'Each Gender - Bronze'!AQ96 &gt; 0, 'Each Gender - Gold'!AQ96*'Medal values'!$B$1+'Each Gender - Silver'!AQ96*'Medal values'!$B$2+'Each Gender - Bronze'!AQ96*'Medal values'!$B$3, "") + IF(AND(AQ$1 = AP$1, AP$2 = "Mixed"), 0.5*AP96, 0) + IF(AND(AQ$1 = AR$1, AR$2 = "Mixed"), 0.5*AR96, 0)</f>
        <v>0</v>
      </c>
      <c r="AR96" s="5">
        <f>IF('Each Gender - Gold'!AR96+'Each Gender - Silver'!AR96+'Each Gender - Bronze'!AR96 &gt; 0, 'Each Gender - Gold'!AR96*'Medal values'!$B$1+'Each Gender - Silver'!AR96*'Medal values'!$B$2+'Each Gender - Bronze'!AR96*'Medal values'!$B$3, "") + IF(AND(AR$1 = AQ$1, AQ$2 = "Mixed"), 0.5*AQ96, 0) + IF(AND(AR$1 = AS$1, AS$2 = "Mixed"), 0.5*AS96, 0)</f>
        <v>0</v>
      </c>
      <c r="AS96" s="5">
        <f>IF('Each Gender - Gold'!AS96+'Each Gender - Silver'!AS96+'Each Gender - Bronze'!AS96 &gt; 0, 'Each Gender - Gold'!AS96*'Medal values'!$B$1+'Each Gender - Silver'!AS96*'Medal values'!$B$2+'Each Gender - Bronze'!AS96*'Medal values'!$B$3, "") + IF(AND(AS$1 = AR$1, AR$2 = "Mixed"), 0.5*AR96, 0) + IF(AND(AS$1 = AT$1, AT$2 = "Mixed"), 0.5*AT96, 0)</f>
        <v>0</v>
      </c>
      <c r="AT96" s="5">
        <f>IF('Each Gender - Gold'!AT96+'Each Gender - Silver'!AT96+'Each Gender - Bronze'!AT96 &gt; 0, 'Each Gender - Gold'!AT96*'Medal values'!$B$1+'Each Gender - Silver'!AT96*'Medal values'!$B$2+'Each Gender - Bronze'!AT96*'Medal values'!$B$3, "") + IF(AND(AT$1 = AS$1, AS$2 = "Mixed"), 0.5*AS96, 0) + IF(AND(AT$1 = AU$1, AU$2 = "Mixed"), 0.5*AU96, 0)</f>
        <v>0</v>
      </c>
      <c r="AU96" s="5">
        <f>IF('Each Gender - Gold'!AU96+'Each Gender - Silver'!AU96+'Each Gender - Bronze'!AU96 &gt; 0, 'Each Gender - Gold'!AU96*'Medal values'!$B$1+'Each Gender - Silver'!AU96*'Medal values'!$B$2+'Each Gender - Bronze'!AU96*'Medal values'!$B$3, "") + IF(AND(AU$1 = AT$1, AT$2 = "Mixed"), 0.5*AT96, 0) + IF(AND(AU$1 = AV$1, AV$2 = "Mixed"), 0.5*AV96, 0)</f>
        <v>0</v>
      </c>
      <c r="AV96" s="5">
        <f>IF('Each Gender - Gold'!AV96+'Each Gender - Silver'!AV96+'Each Gender - Bronze'!AV96 &gt; 0, 'Each Gender - Gold'!AV96*'Medal values'!$B$1+'Each Gender - Silver'!AV96*'Medal values'!$B$2+'Each Gender - Bronze'!AV96*'Medal values'!$B$3, "") + IF(AND(AV$1 = AU$1, AU$2 = "Mixed"), 0.5*AU96, 0) + IF(AND(AV$1 = AW$1, AW$2 = "Mixed"), 0.5*AW96, 0)</f>
        <v>0</v>
      </c>
      <c r="AW96" s="5">
        <f>IF('Each Gender - Gold'!AW96+'Each Gender - Silver'!AW96+'Each Gender - Bronze'!AW96 &gt; 0, 'Each Gender - Gold'!AW96*'Medal values'!$B$1+'Each Gender - Silver'!AW96*'Medal values'!$B$2+'Each Gender - Bronze'!AW96*'Medal values'!$B$3, "") + IF(AND(AW$1 = AV$1, AV$2 = "Mixed"), 0.5*AV96, 0) + IF(AND(AW$1 = AX$1, AX$2 = "Mixed"), 0.5*AX96, 0)</f>
        <v>0</v>
      </c>
      <c r="AX96" s="5">
        <f>IF('Each Gender - Gold'!AX96+'Each Gender - Silver'!AX96+'Each Gender - Bronze'!AX96 &gt; 0, 'Each Gender - Gold'!AX96*'Medal values'!$B$1+'Each Gender - Silver'!AX96*'Medal values'!$B$2+'Each Gender - Bronze'!AX96*'Medal values'!$B$3, "") + IF(AND(AX$1 = AW$1, AW$2 = "Mixed"), 0.5*AW96, 0) + IF(AND(AX$1 = AY$1, AY$2 = "Mixed"), 0.5*AY96, 0)</f>
        <v>0</v>
      </c>
      <c r="AY96" s="5">
        <f>IF('Each Gender - Gold'!AY96+'Each Gender - Silver'!AY96+'Each Gender - Bronze'!AY96 &gt; 0, 'Each Gender - Gold'!AY96*'Medal values'!$B$1+'Each Gender - Silver'!AY96*'Medal values'!$B$2+'Each Gender - Bronze'!AY96*'Medal values'!$B$3, "") + IF(AND(AY$1 = AX$1, AX$2 = "Mixed"), 0.5*AX96, 0) + IF(AND(AY$1 = AZ$1, AZ$2 = "Mixed"), 0.5*AZ96, 0)</f>
        <v>0</v>
      </c>
      <c r="AZ96" s="5">
        <f>IF('Each Gender - Gold'!AZ96+'Each Gender - Silver'!AZ96+'Each Gender - Bronze'!AZ96 &gt; 0, 'Each Gender - Gold'!AZ96*'Medal values'!$B$1+'Each Gender - Silver'!AZ96*'Medal values'!$B$2+'Each Gender - Bronze'!AZ96*'Medal values'!$B$3, "") + IF(AND(AZ$1 = AY$1, AY$2 = "Mixed"), 0.5*AY96, 0) + IF(AND(AZ$1 = BA$1, BA$2 = "Mixed"), 0.5*BA96, 0)</f>
        <v>0</v>
      </c>
      <c r="BA96" s="5">
        <f>IF('Each Gender - Gold'!BA96+'Each Gender - Silver'!BA96+'Each Gender - Bronze'!BA96 &gt; 0, 'Each Gender - Gold'!BA96*'Medal values'!$B$1+'Each Gender - Silver'!BA96*'Medal values'!$B$2+'Each Gender - Bronze'!BA96*'Medal values'!$B$3, "") + IF(AND(BA$1 = AZ$1, AZ$2 = "Mixed"), 0.5*AZ96, 0) + IF(AND(BA$1 = BB$1, BB$2 = "Mixed"), 0.5*BB96, 0)</f>
        <v>0</v>
      </c>
      <c r="BB96" s="5">
        <f>IF('Each Gender - Gold'!BB96+'Each Gender - Silver'!BB96+'Each Gender - Bronze'!BB96 &gt; 0, 'Each Gender - Gold'!BB96*'Medal values'!$B$1+'Each Gender - Silver'!BB96*'Medal values'!$B$2+'Each Gender - Bronze'!BB96*'Medal values'!$B$3, "") + IF(AND(BB$1 = BA$1, BA$2 = "Mixed"), 0.5*BA96, 0) + IF(AND(BB$1 = BC$1, BC$2 = "Mixed"), 0.5*BC96, 0)</f>
        <v>0</v>
      </c>
      <c r="BC96" s="5">
        <f>IF('Each Gender - Gold'!BC96+'Each Gender - Silver'!BC96+'Each Gender - Bronze'!BC96 &gt; 0, 'Each Gender - Gold'!BC96*'Medal values'!$B$1+'Each Gender - Silver'!BC96*'Medal values'!$B$2+'Each Gender - Bronze'!BC96*'Medal values'!$B$3, "") + IF(AND(BC$1 = BB$1, BB$2 = "Mixed"), 0.5*BB96, 0) + IF(AND(BC$1 = BD$1, BD$2 = "Mixed"), 0.5*BD96, 0)</f>
        <v>0</v>
      </c>
      <c r="BD96" s="5">
        <f>IF('Each Gender - Gold'!BD96+'Each Gender - Silver'!BD96+'Each Gender - Bronze'!BD96 &gt; 0, 'Each Gender - Gold'!BD96*'Medal values'!$B$1+'Each Gender - Silver'!BD96*'Medal values'!$B$2+'Each Gender - Bronze'!BD96*'Medal values'!$B$3, "") + IF(AND(BD$1 = BC$1, BC$2 = "Mixed"), 0.5*BC96, 0) + IF(AND(BD$1 = BE$1, BE$2 = "Mixed"), 0.5*BE96, 0)</f>
        <v>0</v>
      </c>
      <c r="BE96" s="5">
        <f>IF('Each Gender - Gold'!BE96+'Each Gender - Silver'!BE96+'Each Gender - Bronze'!BE96 &gt; 0, 'Each Gender - Gold'!BE96*'Medal values'!$B$1+'Each Gender - Silver'!BE96*'Medal values'!$B$2+'Each Gender - Bronze'!BE96*'Medal values'!$B$3, "") + IF(AND(BE$1 = BD$1, BD$2 = "Mixed"), 0.5*BD96, 0) + IF(AND(BE$1 = BF$1, BF$2 = "Mixed"), 0.5*BF96, 0)</f>
        <v>0</v>
      </c>
      <c r="BF96" s="5">
        <f>IF('Each Gender - Gold'!BF96+'Each Gender - Silver'!BF96+'Each Gender - Bronze'!BF96 &gt; 0, 'Each Gender - Gold'!BF96*'Medal values'!$B$1+'Each Gender - Silver'!BF96*'Medal values'!$B$2+'Each Gender - Bronze'!BF96*'Medal values'!$B$3, "") + IF(AND(BF$1 = BE$1, BE$2 = "Mixed"), 0.5*BE96, 0) + IF(AND(BF$1 = BG$1, BG$2 = "Mixed"), 0.5*BG96, 0)</f>
        <v>0</v>
      </c>
      <c r="BG96" s="5">
        <f>IF('Each Gender - Gold'!BG96+'Each Gender - Silver'!BG96+'Each Gender - Bronze'!BG96 &gt; 0, 'Each Gender - Gold'!BG96*'Medal values'!$B$1+'Each Gender - Silver'!BG96*'Medal values'!$B$2+'Each Gender - Bronze'!BG96*'Medal values'!$B$3, "") + IF(AND(BG$1 = BF$1, BF$2 = "Mixed"), 0.5*BF96, 0) + IF(AND(BG$1 = BH$1, BH$2 = "Mixed"), 0.5*BH96, 0)</f>
        <v>0</v>
      </c>
      <c r="BH96" s="5">
        <f>IF('Each Gender - Gold'!BH96+'Each Gender - Silver'!BH96+'Each Gender - Bronze'!BH96 &gt; 0, 'Each Gender - Gold'!BH96*'Medal values'!$B$1+'Each Gender - Silver'!BH96*'Medal values'!$B$2+'Each Gender - Bronze'!BH96*'Medal values'!$B$3, "") + IF(AND(BH$1 = BG$1, BG$2 = "Mixed"), 0.5*BG96, 0) + IF(AND(BH$1 = BI$1, BI$2 = "Mixed"), 0.5*BI96, 0)</f>
        <v>0</v>
      </c>
      <c r="BI96" s="5">
        <f>IF('Each Gender - Gold'!BI96+'Each Gender - Silver'!BI96+'Each Gender - Bronze'!BI96 &gt; 0, 'Each Gender - Gold'!BI96*'Medal values'!$B$1+'Each Gender - Silver'!BI96*'Medal values'!$B$2+'Each Gender - Bronze'!BI96*'Medal values'!$B$3, "") + IF(AND(BI$1 = BH$1, BH$2 = "Mixed"), 0.5*BH96, 0) + IF(AND(BI$1 = BJ$1, BJ$2 = "Mixed"), 0.5*BJ96, 0)</f>
        <v>0</v>
      </c>
      <c r="BJ96" s="5">
        <f>IF('Each Gender - Gold'!BJ96+'Each Gender - Silver'!BJ96+'Each Gender - Bronze'!BJ96 &gt; 0, 'Each Gender - Gold'!BJ96*'Medal values'!$B$1+'Each Gender - Silver'!BJ96*'Medal values'!$B$2+'Each Gender - Bronze'!BJ96*'Medal values'!$B$3, "") + IF(AND(BJ$1 = BI$1, BI$2 = "Mixed"), 0.5*BI96, 0) + IF(AND(BJ$1 = BK$1, BK$2 = "Mixed"), 0.5*BK96, 0)</f>
        <v>0</v>
      </c>
      <c r="BK96" s="5">
        <f>IF('Each Gender - Gold'!BK96+'Each Gender - Silver'!BK96+'Each Gender - Bronze'!BK96 &gt; 0, 'Each Gender - Gold'!BK96*'Medal values'!$B$1+'Each Gender - Silver'!BK96*'Medal values'!$B$2+'Each Gender - Bronze'!BK96*'Medal values'!$B$3, "") + IF(AND(BK$1 = BJ$1, BJ$2 = "Mixed"), 0.5*BJ96, 0) + IF(AND(BK$1 = BL$1, BL$2 = "Mixed"), 0.5*BL96, 0)</f>
        <v>0</v>
      </c>
      <c r="BL96" s="5">
        <f>IF('Each Gender - Gold'!BL96+'Each Gender - Silver'!BL96+'Each Gender - Bronze'!BL96 &gt; 0, 'Each Gender - Gold'!BL96*'Medal values'!$B$1+'Each Gender - Silver'!BL96*'Medal values'!$B$2+'Each Gender - Bronze'!BL96*'Medal values'!$B$3, "") + IF(AND(BL$1 = BK$1, BK$2 = "Mixed"), 0.5*BK96, 0) + IF(AND(BL$1 = BM$1, BM$2 = "Mixed"), 0.5*BM96, 0)</f>
        <v>0</v>
      </c>
      <c r="BM96" s="5">
        <f>IF('Each Gender - Gold'!BM96+'Each Gender - Silver'!BM96+'Each Gender - Bronze'!BM96 &gt; 0, 'Each Gender - Gold'!BM96*'Medal values'!$B$1+'Each Gender - Silver'!BM96*'Medal values'!$B$2+'Each Gender - Bronze'!BM96*'Medal values'!$B$3, "") + IF(AND(BM$1 = BL$1, BL$2 = "Mixed"), 0.5*BL96, 0) + IF(AND(BM$1 = BN$1, BN$2 = "Mixed"), 0.5*BN96, 0)</f>
        <v>0</v>
      </c>
      <c r="BN96" s="5">
        <f>IF('Each Gender - Gold'!BN96+'Each Gender - Silver'!BN96+'Each Gender - Bronze'!BN96 &gt; 0, 'Each Gender - Gold'!BN96*'Medal values'!$B$1+'Each Gender - Silver'!BN96*'Medal values'!$B$2+'Each Gender - Bronze'!BN96*'Medal values'!$B$3, "") + IF(AND(BN$1 = BM$1, BM$2 = "Mixed"), 0.5*BM96, 0) + IF(AND(BN$1 = BO$1, BO$2 = "Mixed"), 0.5*BO96, 0)</f>
        <v>0</v>
      </c>
      <c r="BO96" s="5">
        <f>IF('Each Gender - Gold'!BO96+'Each Gender - Silver'!BO96+'Each Gender - Bronze'!BO96 &gt; 0, 'Each Gender - Gold'!BO96*'Medal values'!$B$1+'Each Gender - Silver'!BO96*'Medal values'!$B$2+'Each Gender - Bronze'!BO96*'Medal values'!$B$3, "") + IF(AND(BO$1 = BN$1, BN$2 = "Mixed"), 0.5*BN96, 0) + IF(AND(BO$1 = BP$1, BP$2 = "Mixed"), 0.5*BP96, 0)</f>
        <v>0</v>
      </c>
      <c r="BP96" s="5">
        <f>IF('Each Gender - Gold'!BP96+'Each Gender - Silver'!BP96+'Each Gender - Bronze'!BP96 &gt; 0, 'Each Gender - Gold'!BP96*'Medal values'!$B$1+'Each Gender - Silver'!BP96*'Medal values'!$B$2+'Each Gender - Bronze'!BP96*'Medal values'!$B$3, "") + IF(AND(BP$1 = BO$1, BO$2 = "Mixed"), 0.5*BO96, 0) + IF(AND(BP$1 = BQ$1, BQ$2 = "Mixed"), 0.5*BQ96, 0)</f>
        <v>0</v>
      </c>
      <c r="BQ96" s="5">
        <f>IF('Each Gender - Gold'!BQ96+'Each Gender - Silver'!BQ96+'Each Gender - Bronze'!BQ96 &gt; 0, 'Each Gender - Gold'!BQ96*'Medal values'!$B$1+'Each Gender - Silver'!BQ96*'Medal values'!$B$2+'Each Gender - Bronze'!BQ96*'Medal values'!$B$3, "") + IF(AND(BQ$1 = BP$1, BP$2 = "Mixed"), 0.5*BP96, 0) + IF(AND(BQ$1 = BR$1, BR$2 = "Mixed"), 0.5*BR96, 0)</f>
        <v>0</v>
      </c>
      <c r="BR96" s="5">
        <f>IF('Each Gender - Gold'!BR96+'Each Gender - Silver'!BR96+'Each Gender - Bronze'!BR96 &gt; 0, 'Each Gender - Gold'!BR96*'Medal values'!$B$1+'Each Gender - Silver'!BR96*'Medal values'!$B$2+'Each Gender - Bronze'!BR96*'Medal values'!$B$3, "") + IF(AND(BR$1 = BQ$1, BQ$2 = "Mixed"), 0.5*BQ96, 0) + IF(AND(BR$1 = BS$1, BS$2 = "Mixed"), 0.5*BS96, 0)</f>
        <v>0</v>
      </c>
      <c r="BS96" s="5">
        <f>IF('Each Gender - Gold'!BS96+'Each Gender - Silver'!BS96+'Each Gender - Bronze'!BS96 &gt; 0, 'Each Gender - Gold'!BS96*'Medal values'!$B$1+'Each Gender - Silver'!BS96*'Medal values'!$B$2+'Each Gender - Bronze'!BS96*'Medal values'!$B$3, "") + IF(AND(BS$1 = BR$1, BR$2 = "Mixed"), 0.5*BR96, 0) + IF(AND(BS$1 = BT$1, BT$2 = "Mixed"), 0.5*BT96, 0)</f>
        <v>0</v>
      </c>
      <c r="BT96" s="5">
        <f>IF('Each Gender - Gold'!BT96+'Each Gender - Silver'!BT96+'Each Gender - Bronze'!BT96 &gt; 0, 'Each Gender - Gold'!BT96*'Medal values'!$B$1+'Each Gender - Silver'!BT96*'Medal values'!$B$2+'Each Gender - Bronze'!BT96*'Medal values'!$B$3, "") + IF(AND(BT$1 = BS$1, BS$2 = "Mixed"), 0.5*BS96, 0) + IF(AND(BT$1 = BU$1, BU$2 = "Mixed"), 0.5*BU96, 0)</f>
        <v>0</v>
      </c>
      <c r="BU96" s="5">
        <f>IF('Each Gender - Gold'!BU96+'Each Gender - Silver'!BU96+'Each Gender - Bronze'!BU96 &gt; 0, 'Each Gender - Gold'!BU96*'Medal values'!$B$1+'Each Gender - Silver'!BU96*'Medal values'!$B$2+'Each Gender - Bronze'!BU96*'Medal values'!$B$3, "") + IF(AND(BU$1 = BT$1, BT$2 = "Mixed"), 0.5*BT96, 0) + IF(AND(BU$1 = BV$1, BV$2 = "Mixed"), 0.5*BV96, 0)</f>
        <v>0</v>
      </c>
      <c r="BV96" s="5">
        <f>IF('Each Gender - Gold'!BV96+'Each Gender - Silver'!BV96+'Each Gender - Bronze'!BV96 &gt; 0, 'Each Gender - Gold'!BV96*'Medal values'!$B$1+'Each Gender - Silver'!BV96*'Medal values'!$B$2+'Each Gender - Bronze'!BV96*'Medal values'!$B$3, "") + IF(AND(BV$1 = BU$1, BU$2 = "Mixed"), 0.5*BU96, 0) + IF(AND(BV$1 = BW$1, BW$2 = "Mixed"), 0.5*BW96, 0)</f>
        <v>0</v>
      </c>
      <c r="BW96" s="5">
        <f>IF('Each Gender - Gold'!BW96+'Each Gender - Silver'!BW96+'Each Gender - Bronze'!BW96 &gt; 0, 'Each Gender - Gold'!BW96*'Medal values'!$B$1+'Each Gender - Silver'!BW96*'Medal values'!$B$2+'Each Gender - Bronze'!BW96*'Medal values'!$B$3, "") + IF(AND(BW$1 = BV$1, BV$2 = "Mixed"), 0.5*BV96, 0) + IF(AND(BW$1 = BX$1, BX$2 = "Mixed"), 0.5*BX96, 0)</f>
        <v>0</v>
      </c>
      <c r="BX96" s="5">
        <f>IF('Each Gender - Gold'!BX96+'Each Gender - Silver'!BX96+'Each Gender - Bronze'!BX96 &gt; 0, 'Each Gender - Gold'!BX96*'Medal values'!$B$1+'Each Gender - Silver'!BX96*'Medal values'!$B$2+'Each Gender - Bronze'!BX96*'Medal values'!$B$3, "") + IF(AND(BX$1 = BW$1, BW$2 = "Mixed"), 0.5*BW96, 0) + IF(AND(BX$1 = BY$1, BY$2 = "Mixed"), 0.5*BY96, 0)</f>
        <v>0</v>
      </c>
      <c r="BY96" s="5">
        <f>IF('Each Gender - Gold'!BY96+'Each Gender - Silver'!BY96+'Each Gender - Bronze'!BY96 &gt; 0, 'Each Gender - Gold'!BY96*'Medal values'!$B$1+'Each Gender - Silver'!BY96*'Medal values'!$B$2+'Each Gender - Bronze'!BY96*'Medal values'!$B$3, "") + IF(AND(BY$1 = BX$1, BX$2 = "Mixed"), 0.5*BX96, 0) + IF(AND(BY$1 = BZ$1, BZ$2 = "Mixed"), 0.5*BZ96, 0)</f>
        <v>0</v>
      </c>
      <c r="BZ96" s="5">
        <f>IF('Each Gender - Gold'!BZ96+'Each Gender - Silver'!BZ96+'Each Gender - Bronze'!BZ96 &gt; 0, 'Each Gender - Gold'!BZ96*'Medal values'!$B$1+'Each Gender - Silver'!BZ96*'Medal values'!$B$2+'Each Gender - Bronze'!BZ96*'Medal values'!$B$3, "") + IF(AND(BZ$1 = BY$1, BY$2 = "Mixed"), 0.5*BY96, 0) + IF(AND(BZ$1 = CA$1, CA$2 = "Mixed"), 0.5*CA96, 0)</f>
        <v>0</v>
      </c>
      <c r="CA96" s="5">
        <f>IF('Each Gender - Gold'!CA96+'Each Gender - Silver'!CA96+'Each Gender - Bronze'!CA96 &gt; 0, 'Each Gender - Gold'!CA96*'Medal values'!$B$1+'Each Gender - Silver'!CA96*'Medal values'!$B$2+'Each Gender - Bronze'!CA96*'Medal values'!$B$3, "") + IF(AND(CA$1 = BZ$1, BZ$2 = "Mixed"), 0.5*BZ96, 0) + IF(AND(CA$1 = CB$1, CB$2 = "Mixed"), 0.5*CB96, 0)</f>
        <v>0</v>
      </c>
      <c r="CB96" s="5">
        <f>IF('Each Gender - Gold'!CB96+'Each Gender - Silver'!CB96+'Each Gender - Bronze'!CB96 &gt; 0, 'Each Gender - Gold'!CB96*'Medal values'!$B$1+'Each Gender - Silver'!CB96*'Medal values'!$B$2+'Each Gender - Bronze'!CB96*'Medal values'!$B$3, "") + IF(AND(CB$1 = CA$1, CA$2 = "Mixed"), 0.5*CA96, 0) + IF(AND(CB$1 = CC$1, CC$2 = "Mixed"), 0.5*CC96, 0)</f>
        <v>0</v>
      </c>
      <c r="CC96" s="5">
        <f>IF('Each Gender - Gold'!CC96+'Each Gender - Silver'!CC96+'Each Gender - Bronze'!CC96 &gt; 0, 'Each Gender - Gold'!CC96*'Medal values'!$B$1+'Each Gender - Silver'!CC96*'Medal values'!$B$2+'Each Gender - Bronze'!CC96*'Medal values'!$B$3, "") + IF(AND(CC$1 = CB$1, CB$2 = "Mixed"), 0.5*CB96, 0) + IF(AND(CC$1 = CD$1, CD$2 = "Mixed"), 0.5*CD96, 0)</f>
        <v>0</v>
      </c>
      <c r="CD96" s="5">
        <f>IF('Each Gender - Gold'!CD96+'Each Gender - Silver'!CD96+'Each Gender - Bronze'!CD96 &gt; 0, 'Each Gender - Gold'!CD96*'Medal values'!$B$1+'Each Gender - Silver'!CD96*'Medal values'!$B$2+'Each Gender - Bronze'!CD96*'Medal values'!$B$3, "") + IF(AND(CD$1 = CC$1, CC$2 = "Mixed"), 0.5*CC96, 0) + IF(AND(CD$1 = CE$1, CE$2 = "Mixed"), 0.5*CE96, 0)</f>
        <v>0</v>
      </c>
      <c r="CE96" s="5">
        <f>IF('Each Gender - Gold'!CE96+'Each Gender - Silver'!CE96+'Each Gender - Bronze'!CE96 &gt; 0, 'Each Gender - Gold'!CE96*'Medal values'!$B$1+'Each Gender - Silver'!CE96*'Medal values'!$B$2+'Each Gender - Bronze'!CE96*'Medal values'!$B$3, "") + IF(AND(CE$1 = CD$1, CD$2 = "Mixed"), 0.5*CD96, 0) + IF(AND(CE$1 = CF$1, CF$2 = "Mixed"), 0.5*CF96, 0)</f>
        <v>0</v>
      </c>
      <c r="CF96" s="5">
        <f>IF('Each Gender - Gold'!CF96+'Each Gender - Silver'!CF96+'Each Gender - Bronze'!CF96 &gt; 0, 'Each Gender - Gold'!CF96*'Medal values'!$B$1+'Each Gender - Silver'!CF96*'Medal values'!$B$2+'Each Gender - Bronze'!CF96*'Medal values'!$B$3, "") + IF(AND(CF$1 = CE$1, CE$2 = "Mixed"), 0.5*CE96, 0) + IF(AND(CF$1 = CG$1, CG$2 = "Mixed"), 0.5*CG96, 0)</f>
        <v>0</v>
      </c>
      <c r="CG96" s="5">
        <f>IF('Each Gender - Gold'!CG96+'Each Gender - Silver'!CG96+'Each Gender - Bronze'!CG96 &gt; 0, 'Each Gender - Gold'!CG96*'Medal values'!$B$1+'Each Gender - Silver'!CG96*'Medal values'!$B$2+'Each Gender - Bronze'!CG96*'Medal values'!$B$3, "") + IF(AND(CG$1 = CF$1, CF$2 = "Mixed"), 0.5*CF96, 0) + IF(AND(CG$1 = CH$1, CH$2 = "Mixed"), 0.5*CH96, 0)</f>
        <v>0</v>
      </c>
      <c r="CH96" s="5">
        <f>IF('Each Gender - Gold'!CH96+'Each Gender - Silver'!CH96+'Each Gender - Bronze'!CH96 &gt; 0, 'Each Gender - Gold'!CH96*'Medal values'!$B$1+'Each Gender - Silver'!CH96*'Medal values'!$B$2+'Each Gender - Bronze'!CH96*'Medal values'!$B$3, "") + IF(AND(CH$1 = CG$1, CG$2 = "Mixed"), 0.5*CG96, 0) + IF(AND(CH$1 = CI$1, CI$2 = "Mixed"), 0.5*CI96, 0)</f>
        <v>0</v>
      </c>
      <c r="CI96" s="5">
        <f>IF('Each Gender - Gold'!CI96+'Each Gender - Silver'!CI96+'Each Gender - Bronze'!CI96 &gt; 0, 'Each Gender - Gold'!CI96*'Medal values'!$B$1+'Each Gender - Silver'!CI96*'Medal values'!$B$2+'Each Gender - Bronze'!CI96*'Medal values'!$B$3, "") + IF(AND(CI$1 = CH$1, CH$2 = "Mixed"), 0.5*CH96, 0) + IF(AND(CI$1 = CJ$1, CJ$2 = "Mixed"), 0.5*CJ96, 0)</f>
        <v>0</v>
      </c>
      <c r="CJ96" s="5">
        <f>IF('Each Gender - Gold'!CJ96+'Each Gender - Silver'!CJ96+'Each Gender - Bronze'!CJ96 &gt; 0, 'Each Gender - Gold'!CJ96*'Medal values'!$B$1+'Each Gender - Silver'!CJ96*'Medal values'!$B$2+'Each Gender - Bronze'!CJ96*'Medal values'!$B$3, "") + IF(AND(CJ$1 = CI$1, CI$2 = "Mixed"), 0.5*CI96, 0) + IF(AND(CJ$1 = CK$1, CK$2 = "Mixed"), 0.5*CK96, 0)</f>
        <v>0</v>
      </c>
      <c r="CK96" s="5">
        <f>IF('Each Gender - Gold'!CK96+'Each Gender - Silver'!CK96+'Each Gender - Bronze'!CK96 &gt; 0, 'Each Gender - Gold'!CK96*'Medal values'!$B$1+'Each Gender - Silver'!CK96*'Medal values'!$B$2+'Each Gender - Bronze'!CK96*'Medal values'!$B$3, "") + IF(AND(CK$1 = CJ$1, CJ$2 = "Mixed"), 0.5*CJ96, 0) + IF(AND(CK$1 = CL$1, CL$2 = "Mixed"), 0.5*CL96, 0)</f>
        <v>0</v>
      </c>
      <c r="CL96" s="5">
        <f>IF('Each Gender - Gold'!CL96+'Each Gender - Silver'!CL96+'Each Gender - Bronze'!CL96 &gt; 0, 'Each Gender - Gold'!CL96*'Medal values'!$B$1+'Each Gender - Silver'!CL96*'Medal values'!$B$2+'Each Gender - Bronze'!CL96*'Medal values'!$B$3, "") + IF(AND(CL$1 = CK$1, CK$2 = "Mixed"), 0.5*CK96, 0) + IF(AND(CL$1 = CM$1, CM$2 = "Mixed"), 0.5*CM96, 0)</f>
        <v>0</v>
      </c>
      <c r="CM96" s="5">
        <f>IF('Each Gender - Gold'!CM96+'Each Gender - Silver'!CM96+'Each Gender - Bronze'!CM96 &gt; 0, 'Each Gender - Gold'!CM96*'Medal values'!$B$1+'Each Gender - Silver'!CM96*'Medal values'!$B$2+'Each Gender - Bronze'!CM96*'Medal values'!$B$3, "") + IF(AND(CM$1 = CL$1, CL$2 = "Mixed"), 0.5*CL96, 0) + IF(AND(CM$1 = CN$1, CN$2 = "Mixed"), 0.5*CN96, 0)</f>
        <v>0</v>
      </c>
      <c r="CN96" s="5">
        <f>IF('Each Gender - Gold'!CN96+'Each Gender - Silver'!CN96+'Each Gender - Bronze'!CN96 &gt; 0, 'Each Gender - Gold'!CN96*'Medal values'!$B$1+'Each Gender - Silver'!CN96*'Medal values'!$B$2+'Each Gender - Bronze'!CN96*'Medal values'!$B$3, "") + IF(AND(CN$1 = CM$1, CM$2 = "Mixed"), 0.5*CM96, 0) + IF(AND(CN$1 = CO$1, CO$2 = "Mixed"), 0.5*CO96, 0)</f>
        <v>0</v>
      </c>
      <c r="CO96" s="5">
        <f>IF('Each Gender - Gold'!CO96+'Each Gender - Silver'!CO96+'Each Gender - Bronze'!CO96 &gt; 0, 'Each Gender - Gold'!CO96*'Medal values'!$B$1+'Each Gender - Silver'!CO96*'Medal values'!$B$2+'Each Gender - Bronze'!CO96*'Medal values'!$B$3, "") + IF(AND(CO$1 = CN$1, CN$2 = "Mixed"), 0.5*CN96, 0) + IF(AND(CO$1 = CP$1, CP$2 = "Mixed"), 0.5*CP96, 0)</f>
        <v>0</v>
      </c>
      <c r="CP96" s="5">
        <f>IF('Each Gender - Gold'!CP96+'Each Gender - Silver'!CP96+'Each Gender - Bronze'!CP96 &gt; 0, 'Each Gender - Gold'!CP96*'Medal values'!$B$1+'Each Gender - Silver'!CP96*'Medal values'!$B$2+'Each Gender - Bronze'!CP96*'Medal values'!$B$3, "") + IF(AND(CP$1 = CO$1, CO$2 = "Mixed"), 0.5*CO96, 0) + IF(AND(CP$1 = CQ$1, CQ$2 = "Mixed"), 0.5*CQ96, 0)</f>
        <v>0</v>
      </c>
      <c r="CQ96" s="5">
        <f>IF('Each Gender - Gold'!CQ96+'Each Gender - Silver'!CQ96+'Each Gender - Bronze'!CQ96 &gt; 0, 'Each Gender - Gold'!CQ96*'Medal values'!$B$1+'Each Gender - Silver'!CQ96*'Medal values'!$B$2+'Each Gender - Bronze'!CQ96*'Medal values'!$B$3, "") + IF(AND(CQ$1 = CP$1, CP$2 = "Mixed"), 0.5*CP96, 0) + IF(AND(CQ$1 = CR$1, CR$2 = "Mixed"), 0.5*CR96, 0)</f>
        <v>0</v>
      </c>
      <c r="CR96" s="5">
        <f>IF('Each Gender - Gold'!CR96+'Each Gender - Silver'!CR96+'Each Gender - Bronze'!CR96 &gt; 0, 'Each Gender - Gold'!CR96*'Medal values'!$B$1+'Each Gender - Silver'!CR96*'Medal values'!$B$2+'Each Gender - Bronze'!CR96*'Medal values'!$B$3, "") + IF(AND(CR$1 = CQ$1, CQ$2 = "Mixed"), 0.5*CQ96, 0) + IF(AND(CR$1 = CS$1, CS$2 = "Mixed"), 0.5*CS96, 0)</f>
        <v>0</v>
      </c>
      <c r="CS96" s="5">
        <f>IF('Each Gender - Gold'!CS96+'Each Gender - Silver'!CS96+'Each Gender - Bronze'!CS96 &gt; 0, 'Each Gender - Gold'!CS96*'Medal values'!$B$1+'Each Gender - Silver'!CS96*'Medal values'!$B$2+'Each Gender - Bronze'!CS96*'Medal values'!$B$3, "") + IF(AND(CS$1 = CR$1, CR$2 = "Mixed"), 0.5*CR96, 0) + IF(AND(CS$1 = CT$1, CT$2 = "Mixed"), 0.5*CT96, 0)</f>
        <v>4.000002</v>
      </c>
      <c r="CT96" s="5">
        <f>IF('Each Gender - Gold'!CT96+'Each Gender - Silver'!CT96+'Each Gender - Bronze'!CT96 &gt; 0, 'Each Gender - Gold'!CT96*'Medal values'!$B$1+'Each Gender - Silver'!CT96*'Medal values'!$B$2+'Each Gender - Bronze'!CT96*'Medal values'!$B$3, "") + IF(AND(CT$1 = CS$1, CS$2 = "Mixed"), 0.5*CS96, 0) + IF(AND(CT$1 = CU$1, CU$2 = "Mixed"), 0.5*CU96, 0)</f>
        <v>0</v>
      </c>
      <c r="CU96" s="5">
        <f>IF('Each Gender - Gold'!CU96+'Each Gender - Silver'!CU96+'Each Gender - Bronze'!CU96 &gt; 0, 'Each Gender - Gold'!CU96*'Medal values'!$B$1+'Each Gender - Silver'!CU96*'Medal values'!$B$2+'Each Gender - Bronze'!CU96*'Medal values'!$B$3, "") + IF(AND(CU$1 = CT$1, CT$2 = "Mixed"), 0.5*CT96, 0) + IF(AND(CU$1 = CV$1, CV$2 = "Mixed"), 0.5*CV96, 0)</f>
        <v>0</v>
      </c>
      <c r="CV96" s="5">
        <f>IF('Each Gender - Gold'!CV96+'Each Gender - Silver'!CV96+'Each Gender - Bronze'!CV96 &gt; 0, 'Each Gender - Gold'!CV96*'Medal values'!$B$1+'Each Gender - Silver'!CV96*'Medal values'!$B$2+'Each Gender - Bronze'!CV96*'Medal values'!$B$3, "") + IF(AND(CV$1 = CU$1, CU$2 = "Mixed"), 0.5*CU96, 0) + IF(AND(CV$1 = CW$1, CW$2 = "Mixed"), 0.5*CW96, 0)</f>
        <v>0</v>
      </c>
      <c r="CW96" s="5">
        <f t="shared" ref="CW96:CX96" si="94">SUMIF($B$2:$CV$2,CW$2, $B96:$CV96)</f>
        <v>6.000003</v>
      </c>
      <c r="CX96" s="5">
        <f t="shared" si="94"/>
        <v>3.001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86</v>
      </c>
      <c r="C1" s="5" t="s">
        <v>86</v>
      </c>
      <c r="D1" s="5" t="s">
        <v>87</v>
      </c>
      <c r="E1" s="5" t="s">
        <v>87</v>
      </c>
      <c r="F1" s="5" t="s">
        <v>87</v>
      </c>
      <c r="G1" s="5" t="s">
        <v>88</v>
      </c>
      <c r="H1" s="5" t="s">
        <v>88</v>
      </c>
      <c r="I1" s="5" t="s">
        <v>89</v>
      </c>
      <c r="J1" s="5" t="s">
        <v>90</v>
      </c>
      <c r="K1" s="5" t="s">
        <v>90</v>
      </c>
      <c r="L1" s="5" t="s">
        <v>90</v>
      </c>
      <c r="M1" s="5" t="s">
        <v>91</v>
      </c>
      <c r="N1" s="5" t="s">
        <v>91</v>
      </c>
      <c r="O1" s="5" t="s">
        <v>91</v>
      </c>
      <c r="P1" s="5" t="s">
        <v>92</v>
      </c>
      <c r="Q1" s="5" t="s">
        <v>92</v>
      </c>
      <c r="R1" s="5" t="s">
        <v>93</v>
      </c>
      <c r="S1" s="5" t="s">
        <v>93</v>
      </c>
      <c r="T1" s="5" t="s">
        <v>94</v>
      </c>
      <c r="U1" s="5" t="s">
        <v>94</v>
      </c>
      <c r="V1" s="5" t="s">
        <v>95</v>
      </c>
      <c r="W1" s="5" t="s">
        <v>95</v>
      </c>
      <c r="X1" s="5" t="s">
        <v>96</v>
      </c>
      <c r="Y1" s="5" t="s">
        <v>96</v>
      </c>
      <c r="Z1" s="5" t="s">
        <v>97</v>
      </c>
      <c r="AA1" s="5" t="s">
        <v>97</v>
      </c>
      <c r="AB1" s="5" t="s">
        <v>98</v>
      </c>
      <c r="AC1" s="5" t="s">
        <v>98</v>
      </c>
      <c r="AD1" s="5" t="s">
        <v>99</v>
      </c>
      <c r="AE1" s="5" t="s">
        <v>99</v>
      </c>
      <c r="AF1" s="5" t="s">
        <v>100</v>
      </c>
      <c r="AG1" s="5" t="s">
        <v>100</v>
      </c>
      <c r="AH1" s="5" t="s">
        <v>101</v>
      </c>
      <c r="AI1" s="5" t="s">
        <v>101</v>
      </c>
      <c r="AJ1" s="5" t="s">
        <v>102</v>
      </c>
      <c r="AK1" s="5" t="s">
        <v>102</v>
      </c>
      <c r="AL1" s="5" t="s">
        <v>103</v>
      </c>
      <c r="AM1" s="5" t="s">
        <v>103</v>
      </c>
      <c r="AN1" s="5" t="s">
        <v>104</v>
      </c>
      <c r="AO1" s="5" t="s">
        <v>105</v>
      </c>
      <c r="AP1" s="5" t="s">
        <v>105</v>
      </c>
      <c r="AQ1" s="5" t="s">
        <v>106</v>
      </c>
      <c r="AR1" s="5" t="s">
        <v>106</v>
      </c>
      <c r="AS1" s="5" t="s">
        <v>107</v>
      </c>
      <c r="AT1" s="5" t="s">
        <v>107</v>
      </c>
      <c r="AU1" s="5" t="s">
        <v>108</v>
      </c>
      <c r="AV1" s="5" t="s">
        <v>108</v>
      </c>
      <c r="AW1" s="5" t="s">
        <v>109</v>
      </c>
      <c r="AX1" s="5" t="s">
        <v>109</v>
      </c>
      <c r="AY1" s="5" t="s">
        <v>110</v>
      </c>
      <c r="AZ1" s="5" t="s">
        <v>110</v>
      </c>
      <c r="BA1" s="5" t="s">
        <v>110</v>
      </c>
      <c r="BB1" s="5" t="s">
        <v>111</v>
      </c>
      <c r="BC1" s="5" t="s">
        <v>111</v>
      </c>
      <c r="BD1" s="5" t="s">
        <v>112</v>
      </c>
      <c r="BE1" s="5" t="s">
        <v>112</v>
      </c>
      <c r="BF1" s="5" t="s">
        <v>113</v>
      </c>
      <c r="BG1" s="5" t="s">
        <v>113</v>
      </c>
      <c r="BH1" s="5" t="s">
        <v>114</v>
      </c>
      <c r="BI1" s="5" t="s">
        <v>115</v>
      </c>
      <c r="BJ1" s="5" t="s">
        <v>115</v>
      </c>
      <c r="BK1" s="5" t="s">
        <v>116</v>
      </c>
      <c r="BL1" s="5" t="s">
        <v>116</v>
      </c>
      <c r="BM1" s="5" t="s">
        <v>117</v>
      </c>
      <c r="BN1" s="5" t="s">
        <v>117</v>
      </c>
      <c r="BO1" s="5" t="s">
        <v>117</v>
      </c>
      <c r="BP1" s="5" t="s">
        <v>118</v>
      </c>
      <c r="BQ1" s="5" t="s">
        <v>118</v>
      </c>
      <c r="BR1" s="5" t="s">
        <v>118</v>
      </c>
      <c r="BS1" s="5" t="s">
        <v>119</v>
      </c>
      <c r="BT1" s="5" t="s">
        <v>119</v>
      </c>
      <c r="BU1" s="5" t="s">
        <v>120</v>
      </c>
      <c r="BV1" s="5" t="s">
        <v>120</v>
      </c>
      <c r="BW1" s="5" t="s">
        <v>121</v>
      </c>
      <c r="BX1" s="5" t="s">
        <v>121</v>
      </c>
      <c r="BY1" s="5" t="s">
        <v>122</v>
      </c>
      <c r="BZ1" s="5" t="s">
        <v>122</v>
      </c>
      <c r="CA1" s="5" t="s">
        <v>122</v>
      </c>
      <c r="CB1" s="5" t="s">
        <v>123</v>
      </c>
      <c r="CC1" s="5" t="s">
        <v>123</v>
      </c>
      <c r="CD1" s="5" t="s">
        <v>123</v>
      </c>
      <c r="CE1" s="5" t="s">
        <v>124</v>
      </c>
      <c r="CF1" s="5" t="s">
        <v>124</v>
      </c>
      <c r="CG1" s="5" t="s">
        <v>125</v>
      </c>
      <c r="CH1" s="5" t="s">
        <v>125</v>
      </c>
      <c r="CI1" s="5" t="s">
        <v>125</v>
      </c>
      <c r="CJ1" s="5" t="s">
        <v>126</v>
      </c>
      <c r="CK1" s="5" t="s">
        <v>126</v>
      </c>
      <c r="CL1" s="5" t="s">
        <v>127</v>
      </c>
      <c r="CM1" s="5" t="s">
        <v>127</v>
      </c>
      <c r="CN1" s="5" t="s">
        <v>127</v>
      </c>
      <c r="CO1" s="5" t="s">
        <v>128</v>
      </c>
      <c r="CP1" s="5" t="s">
        <v>128</v>
      </c>
      <c r="CQ1" s="5" t="s">
        <v>129</v>
      </c>
      <c r="CR1" s="5" t="s">
        <v>129</v>
      </c>
      <c r="CS1" s="5" t="s">
        <v>130</v>
      </c>
      <c r="CT1" s="5" t="s">
        <v>130</v>
      </c>
      <c r="CU1" s="5" t="s">
        <v>131</v>
      </c>
      <c r="CV1" s="5" t="s">
        <v>131</v>
      </c>
      <c r="CW1" s="1" t="s">
        <v>85</v>
      </c>
      <c r="CX1" s="1" t="s">
        <v>85</v>
      </c>
      <c r="CY1" s="1" t="s">
        <v>85</v>
      </c>
    </row>
    <row r="2">
      <c r="B2" s="5" t="s">
        <v>132</v>
      </c>
      <c r="C2" s="5" t="s">
        <v>133</v>
      </c>
      <c r="D2" s="5" t="s">
        <v>132</v>
      </c>
      <c r="E2" s="5" t="s">
        <v>134</v>
      </c>
      <c r="F2" s="5" t="s">
        <v>133</v>
      </c>
      <c r="G2" s="5" t="s">
        <v>132</v>
      </c>
      <c r="H2" s="5" t="s">
        <v>133</v>
      </c>
      <c r="I2" s="1" t="str">
        <f>""</f>
        <v/>
      </c>
      <c r="J2" s="5" t="s">
        <v>132</v>
      </c>
      <c r="K2" s="5" t="s">
        <v>134</v>
      </c>
      <c r="L2" s="5" t="s">
        <v>133</v>
      </c>
      <c r="M2" s="5" t="s">
        <v>132</v>
      </c>
      <c r="N2" s="5" t="s">
        <v>134</v>
      </c>
      <c r="O2" s="5" t="s">
        <v>133</v>
      </c>
      <c r="P2" s="5" t="s">
        <v>132</v>
      </c>
      <c r="Q2" s="5" t="s">
        <v>133</v>
      </c>
      <c r="R2" s="5" t="s">
        <v>132</v>
      </c>
      <c r="S2" s="5" t="s">
        <v>133</v>
      </c>
      <c r="T2" s="5" t="s">
        <v>132</v>
      </c>
      <c r="U2" s="5" t="s">
        <v>133</v>
      </c>
      <c r="V2" s="5" t="s">
        <v>132</v>
      </c>
      <c r="W2" s="5" t="s">
        <v>133</v>
      </c>
      <c r="X2" s="5" t="s">
        <v>132</v>
      </c>
      <c r="Y2" s="5" t="s">
        <v>133</v>
      </c>
      <c r="Z2" s="5" t="s">
        <v>132</v>
      </c>
      <c r="AA2" s="5" t="s">
        <v>133</v>
      </c>
      <c r="AB2" s="5" t="s">
        <v>132</v>
      </c>
      <c r="AC2" s="5" t="s">
        <v>133</v>
      </c>
      <c r="AD2" s="5" t="s">
        <v>132</v>
      </c>
      <c r="AE2" s="5" t="s">
        <v>133</v>
      </c>
      <c r="AF2" s="5" t="s">
        <v>132</v>
      </c>
      <c r="AG2" s="5" t="s">
        <v>133</v>
      </c>
      <c r="AH2" s="5" t="s">
        <v>132</v>
      </c>
      <c r="AI2" s="5" t="s">
        <v>133</v>
      </c>
      <c r="AJ2" s="5" t="s">
        <v>132</v>
      </c>
      <c r="AK2" s="5" t="s">
        <v>133</v>
      </c>
      <c r="AL2" s="5" t="s">
        <v>132</v>
      </c>
      <c r="AM2" s="5" t="s">
        <v>133</v>
      </c>
      <c r="AN2" s="5" t="str">
        <f>""</f>
        <v/>
      </c>
      <c r="AO2" s="5" t="s">
        <v>132</v>
      </c>
      <c r="AP2" s="5" t="s">
        <v>133</v>
      </c>
      <c r="AQ2" s="5" t="s">
        <v>132</v>
      </c>
      <c r="AR2" s="5" t="s">
        <v>133</v>
      </c>
      <c r="AS2" s="5" t="s">
        <v>132</v>
      </c>
      <c r="AT2" s="5" t="s">
        <v>133</v>
      </c>
      <c r="AU2" s="5" t="s">
        <v>132</v>
      </c>
      <c r="AV2" s="5" t="s">
        <v>133</v>
      </c>
      <c r="AW2" s="5" t="s">
        <v>132</v>
      </c>
      <c r="AX2" s="5" t="s">
        <v>133</v>
      </c>
      <c r="AY2" s="5" t="s">
        <v>132</v>
      </c>
      <c r="AZ2" s="5" t="s">
        <v>134</v>
      </c>
      <c r="BA2" s="5" t="s">
        <v>133</v>
      </c>
      <c r="BB2" s="5" t="s">
        <v>132</v>
      </c>
      <c r="BC2" s="5" t="s">
        <v>133</v>
      </c>
      <c r="BD2" s="5" t="s">
        <v>132</v>
      </c>
      <c r="BE2" s="5" t="s">
        <v>133</v>
      </c>
      <c r="BF2" s="5" t="s">
        <v>132</v>
      </c>
      <c r="BG2" s="5" t="s">
        <v>133</v>
      </c>
      <c r="BH2" s="5" t="str">
        <f>""</f>
        <v/>
      </c>
      <c r="BI2" s="5" t="s">
        <v>132</v>
      </c>
      <c r="BJ2" s="5" t="s">
        <v>133</v>
      </c>
      <c r="BK2" s="5" t="s">
        <v>132</v>
      </c>
      <c r="BL2" s="5" t="s">
        <v>133</v>
      </c>
      <c r="BM2" s="5" t="s">
        <v>132</v>
      </c>
      <c r="BN2" s="5" t="s">
        <v>134</v>
      </c>
      <c r="BO2" s="5" t="s">
        <v>133</v>
      </c>
      <c r="BP2" s="5" t="s">
        <v>132</v>
      </c>
      <c r="BQ2" s="5" t="s">
        <v>134</v>
      </c>
      <c r="BR2" s="5" t="s">
        <v>133</v>
      </c>
      <c r="BS2" s="5" t="s">
        <v>132</v>
      </c>
      <c r="BT2" s="5" t="s">
        <v>133</v>
      </c>
      <c r="BU2" s="5" t="s">
        <v>132</v>
      </c>
      <c r="BV2" s="5" t="s">
        <v>133</v>
      </c>
      <c r="BW2" s="5" t="s">
        <v>132</v>
      </c>
      <c r="BX2" s="5" t="s">
        <v>133</v>
      </c>
      <c r="BY2" s="5" t="s">
        <v>132</v>
      </c>
      <c r="BZ2" s="5" t="s">
        <v>134</v>
      </c>
      <c r="CA2" s="5" t="s">
        <v>133</v>
      </c>
      <c r="CB2" s="5" t="s">
        <v>132</v>
      </c>
      <c r="CC2" s="5" t="s">
        <v>134</v>
      </c>
      <c r="CD2" s="5" t="s">
        <v>133</v>
      </c>
      <c r="CE2" s="5" t="s">
        <v>132</v>
      </c>
      <c r="CF2" s="5" t="s">
        <v>133</v>
      </c>
      <c r="CG2" s="5" t="s">
        <v>132</v>
      </c>
      <c r="CH2" s="5" t="s">
        <v>134</v>
      </c>
      <c r="CI2" s="5" t="s">
        <v>133</v>
      </c>
      <c r="CJ2" s="5" t="s">
        <v>132</v>
      </c>
      <c r="CK2" s="5" t="s">
        <v>133</v>
      </c>
      <c r="CL2" s="5" t="s">
        <v>132</v>
      </c>
      <c r="CM2" s="5" t="s">
        <v>134</v>
      </c>
      <c r="CN2" s="5" t="s">
        <v>133</v>
      </c>
      <c r="CO2" s="5" t="s">
        <v>132</v>
      </c>
      <c r="CP2" s="5" t="s">
        <v>133</v>
      </c>
      <c r="CQ2" s="5" t="s">
        <v>132</v>
      </c>
      <c r="CR2" s="5" t="s">
        <v>133</v>
      </c>
      <c r="CS2" s="5" t="s">
        <v>132</v>
      </c>
      <c r="CT2" s="5" t="s">
        <v>133</v>
      </c>
      <c r="CU2" s="5" t="s">
        <v>132</v>
      </c>
      <c r="CV2" s="5" t="s">
        <v>133</v>
      </c>
      <c r="CW2" s="1" t="s">
        <v>132</v>
      </c>
      <c r="CX2" s="1" t="s">
        <v>133</v>
      </c>
      <c r="CY2" s="1" t="s">
        <v>375</v>
      </c>
    </row>
    <row r="3">
      <c r="A3" s="5" t="str">
        <f>Countries!A1</f>
        <v>ARG</v>
      </c>
      <c r="B3" s="5">
        <f>SUMIFS(Data!$A:$A, Data!$G:$G,$A3,Data!$C:$C,B$1,Data!$D:$D,B$2)</f>
        <v>0</v>
      </c>
      <c r="C3" s="5">
        <f>SUMIFS(Data!$A:$A, Data!$G:$G,$A3,Data!$C:$C,C$1,Data!$D:$D,C$2)</f>
        <v>0</v>
      </c>
      <c r="D3" s="5">
        <f>SUMIFS(Data!$A:$A, Data!$G:$G,$A3,Data!$C:$C,D$1,Data!$D:$D,D$2)</f>
        <v>0</v>
      </c>
      <c r="E3" s="5">
        <f>SUMIFS(Data!$A:$A, Data!$G:$G,$A3,Data!$C:$C,E$1,Data!$D:$D,E$2)</f>
        <v>0</v>
      </c>
      <c r="F3" s="5">
        <f>SUMIFS(Data!$A:$A, Data!$G:$G,$A3,Data!$C:$C,F$1,Data!$D:$D,F$2)</f>
        <v>0</v>
      </c>
      <c r="G3" s="5">
        <f>SUMIFS(Data!$A:$A, Data!$G:$G,$A3,Data!$C:$C,G$1,Data!$D:$D,G$2)</f>
        <v>0</v>
      </c>
      <c r="H3" s="5">
        <f>SUMIFS(Data!$A:$A, Data!$G:$G,$A3,Data!$C:$C,H$1,Data!$D:$D,H$2)</f>
        <v>0</v>
      </c>
      <c r="I3" s="5">
        <f>SUMIFS(Data!$A:$A, Data!$G:$G,$A3,Data!$C:$C,I$1,Data!$D:$D,I$2)</f>
        <v>0</v>
      </c>
      <c r="J3" s="5">
        <f>SUMIFS(Data!$A:$A, Data!$G:$G,$A3,Data!$C:$C,J$1,Data!$D:$D,J$2)</f>
        <v>0</v>
      </c>
      <c r="K3" s="5">
        <f>SUMIFS(Data!$A:$A, Data!$G:$G,$A3,Data!$C:$C,K$1,Data!$D:$D,K$2)</f>
        <v>0</v>
      </c>
      <c r="L3" s="5">
        <f>SUMIFS(Data!$A:$A, Data!$G:$G,$A3,Data!$C:$C,L$1,Data!$D:$D,L$2)</f>
        <v>0</v>
      </c>
      <c r="M3" s="5">
        <f>SUMIFS(Data!$A:$A, Data!$G:$G,$A3,Data!$C:$C,M$1,Data!$D:$D,M$2)</f>
        <v>0</v>
      </c>
      <c r="N3" s="5">
        <f>SUMIFS(Data!$A:$A, Data!$G:$G,$A3,Data!$C:$C,N$1,Data!$D:$D,N$2)</f>
        <v>0</v>
      </c>
      <c r="O3" s="5">
        <f>SUMIFS(Data!$A:$A, Data!$G:$G,$A3,Data!$C:$C,O$1,Data!$D:$D,O$2)</f>
        <v>0</v>
      </c>
      <c r="P3" s="5">
        <f>SUMIFS(Data!$A:$A, Data!$G:$G,$A3,Data!$C:$C,P$1,Data!$D:$D,P$2)</f>
        <v>0</v>
      </c>
      <c r="Q3" s="5">
        <f>SUMIFS(Data!$A:$A, Data!$G:$G,$A3,Data!$C:$C,Q$1,Data!$D:$D,Q$2)</f>
        <v>0</v>
      </c>
      <c r="R3" s="5">
        <f>SUMIFS(Data!$A:$A, Data!$G:$G,$A3,Data!$C:$C,R$1,Data!$D:$D,R$2)</f>
        <v>0</v>
      </c>
      <c r="S3" s="5">
        <f>SUMIFS(Data!$A:$A, Data!$G:$G,$A3,Data!$C:$C,S$1,Data!$D:$D,S$2)</f>
        <v>0</v>
      </c>
      <c r="T3" s="5">
        <f>SUMIFS(Data!$A:$A, Data!$G:$G,$A3,Data!$C:$C,T$1,Data!$D:$D,T$2)</f>
        <v>0</v>
      </c>
      <c r="U3" s="5">
        <f>SUMIFS(Data!$A:$A, Data!$G:$G,$A3,Data!$C:$C,U$1,Data!$D:$D,U$2)</f>
        <v>0</v>
      </c>
      <c r="V3" s="5">
        <f>SUMIFS(Data!$A:$A, Data!$G:$G,$A3,Data!$C:$C,V$1,Data!$D:$D,V$2)</f>
        <v>0</v>
      </c>
      <c r="W3" s="5">
        <f>SUMIFS(Data!$A:$A, Data!$G:$G,$A3,Data!$C:$C,W$1,Data!$D:$D,W$2)</f>
        <v>0</v>
      </c>
      <c r="X3" s="5">
        <f>SUMIFS(Data!$A:$A, Data!$G:$G,$A3,Data!$C:$C,X$1,Data!$D:$D,X$2)</f>
        <v>0</v>
      </c>
      <c r="Y3" s="5">
        <f>SUMIFS(Data!$A:$A, Data!$G:$G,$A3,Data!$C:$C,Y$1,Data!$D:$D,Y$2)</f>
        <v>0</v>
      </c>
      <c r="Z3" s="5">
        <f>SUMIFS(Data!$A:$A, Data!$G:$G,$A3,Data!$C:$C,Z$1,Data!$D:$D,Z$2)</f>
        <v>0</v>
      </c>
      <c r="AA3" s="5">
        <f>SUMIFS(Data!$A:$A, Data!$G:$G,$A3,Data!$C:$C,AA$1,Data!$D:$D,AA$2)</f>
        <v>0</v>
      </c>
      <c r="AB3" s="5">
        <f>SUMIFS(Data!$A:$A, Data!$G:$G,$A3,Data!$C:$C,AB$1,Data!$D:$D,AB$2)</f>
        <v>0</v>
      </c>
      <c r="AC3" s="5">
        <f>SUMIFS(Data!$A:$A, Data!$G:$G,$A3,Data!$C:$C,AC$1,Data!$D:$D,AC$2)</f>
        <v>0</v>
      </c>
      <c r="AD3" s="5">
        <f>SUMIFS(Data!$A:$A, Data!$G:$G,$A3,Data!$C:$C,AD$1,Data!$D:$D,AD$2)</f>
        <v>0</v>
      </c>
      <c r="AE3" s="5">
        <f>SUMIFS(Data!$A:$A, Data!$G:$G,$A3,Data!$C:$C,AE$1,Data!$D:$D,AE$2)</f>
        <v>0</v>
      </c>
      <c r="AF3" s="5">
        <f>SUMIFS(Data!$A:$A, Data!$G:$G,$A3,Data!$C:$C,AF$1,Data!$D:$D,AF$2)</f>
        <v>0</v>
      </c>
      <c r="AG3" s="5">
        <f>SUMIFS(Data!$A:$A, Data!$G:$G,$A3,Data!$C:$C,AG$1,Data!$D:$D,AG$2)</f>
        <v>0</v>
      </c>
      <c r="AH3" s="5">
        <f>SUMIFS(Data!$A:$A, Data!$G:$G,$A3,Data!$C:$C,AH$1,Data!$D:$D,AH$2)</f>
        <v>0</v>
      </c>
      <c r="AI3" s="5">
        <f>SUMIFS(Data!$A:$A, Data!$G:$G,$A3,Data!$C:$C,AI$1,Data!$D:$D,AI$2)</f>
        <v>0</v>
      </c>
      <c r="AJ3" s="5">
        <f>SUMIFS(Data!$A:$A, Data!$G:$G,$A3,Data!$C:$C,AJ$1,Data!$D:$D,AJ$2)</f>
        <v>0</v>
      </c>
      <c r="AK3" s="5">
        <f>SUMIFS(Data!$A:$A, Data!$G:$G,$A3,Data!$C:$C,AK$1,Data!$D:$D,AK$2)</f>
        <v>0</v>
      </c>
      <c r="AL3" s="5">
        <f>SUMIFS(Data!$A:$A, Data!$G:$G,$A3,Data!$C:$C,AL$1,Data!$D:$D,AL$2)</f>
        <v>0</v>
      </c>
      <c r="AM3" s="5">
        <f>SUMIFS(Data!$A:$A, Data!$G:$G,$A3,Data!$C:$C,AM$1,Data!$D:$D,AM$2)</f>
        <v>0</v>
      </c>
      <c r="AN3" s="5">
        <f>SUMIFS(Data!$A:$A, Data!$G:$G,$A3,Data!$C:$C,AN$1,Data!$D:$D,AN$2)</f>
        <v>0</v>
      </c>
      <c r="AO3" s="5">
        <f>SUMIFS(Data!$A:$A, Data!$G:$G,$A3,Data!$C:$C,AO$1,Data!$D:$D,AO$2)</f>
        <v>0</v>
      </c>
      <c r="AP3" s="5">
        <f>SUMIFS(Data!$A:$A, Data!$G:$G,$A3,Data!$C:$C,AP$1,Data!$D:$D,AP$2)</f>
        <v>0</v>
      </c>
      <c r="AQ3" s="5">
        <f>SUMIFS(Data!$A:$A, Data!$G:$G,$A3,Data!$C:$C,AQ$1,Data!$D:$D,AQ$2)</f>
        <v>0</v>
      </c>
      <c r="AR3" s="5">
        <f>SUMIFS(Data!$A:$A, Data!$G:$G,$A3,Data!$C:$C,AR$1,Data!$D:$D,AR$2)</f>
        <v>0</v>
      </c>
      <c r="AS3" s="5">
        <f>SUMIFS(Data!$A:$A, Data!$G:$G,$A3,Data!$C:$C,AS$1,Data!$D:$D,AS$2)</f>
        <v>0</v>
      </c>
      <c r="AT3" s="5">
        <f>SUMIFS(Data!$A:$A, Data!$G:$G,$A3,Data!$C:$C,AT$1,Data!$D:$D,AT$2)</f>
        <v>0</v>
      </c>
      <c r="AU3" s="5">
        <f>SUMIFS(Data!$A:$A, Data!$G:$G,$A3,Data!$C:$C,AU$1,Data!$D:$D,AU$2)</f>
        <v>0</v>
      </c>
      <c r="AV3" s="5">
        <f>SUMIFS(Data!$A:$A, Data!$G:$G,$A3,Data!$C:$C,AV$1,Data!$D:$D,AV$2)</f>
        <v>0</v>
      </c>
      <c r="AW3" s="5">
        <f>SUMIFS(Data!$A:$A, Data!$G:$G,$A3,Data!$C:$C,AW$1,Data!$D:$D,AW$2)</f>
        <v>0</v>
      </c>
      <c r="AX3" s="5">
        <f>SUMIFS(Data!$A:$A, Data!$G:$G,$A3,Data!$C:$C,AX$1,Data!$D:$D,AX$2)</f>
        <v>0</v>
      </c>
      <c r="AY3" s="5">
        <f>SUMIFS(Data!$A:$A, Data!$G:$G,$A3,Data!$C:$C,AY$1,Data!$D:$D,AY$2)</f>
        <v>0</v>
      </c>
      <c r="AZ3" s="5">
        <f>SUMIFS(Data!$A:$A, Data!$G:$G,$A3,Data!$C:$C,AZ$1,Data!$D:$D,AZ$2)</f>
        <v>0</v>
      </c>
      <c r="BA3" s="5">
        <f>SUMIFS(Data!$A:$A, Data!$G:$G,$A3,Data!$C:$C,BA$1,Data!$D:$D,BA$2)</f>
        <v>0</v>
      </c>
      <c r="BB3" s="5">
        <f>SUMIFS(Data!$A:$A, Data!$G:$G,$A3,Data!$C:$C,BB$1,Data!$D:$D,BB$2)</f>
        <v>0</v>
      </c>
      <c r="BC3" s="5">
        <f>SUMIFS(Data!$A:$A, Data!$G:$G,$A3,Data!$C:$C,BC$1,Data!$D:$D,BC$2)</f>
        <v>0</v>
      </c>
      <c r="BD3" s="5">
        <f>SUMIFS(Data!$A:$A, Data!$G:$G,$A3,Data!$C:$C,BD$1,Data!$D:$D,BD$2)</f>
        <v>0</v>
      </c>
      <c r="BE3" s="5">
        <f>SUMIFS(Data!$A:$A, Data!$G:$G,$A3,Data!$C:$C,BE$1,Data!$D:$D,BE$2)</f>
        <v>0</v>
      </c>
      <c r="BF3" s="5">
        <f>SUMIFS(Data!$A:$A, Data!$G:$G,$A3,Data!$C:$C,BF$1,Data!$D:$D,BF$2)</f>
        <v>0</v>
      </c>
      <c r="BG3" s="5">
        <f>SUMIFS(Data!$A:$A, Data!$G:$G,$A3,Data!$C:$C,BG$1,Data!$D:$D,BG$2)</f>
        <v>0</v>
      </c>
      <c r="BH3" s="5">
        <f>SUMIFS(Data!$A:$A, Data!$G:$G,$A3,Data!$C:$C,BH$1,Data!$D:$D,BH$2)</f>
        <v>0</v>
      </c>
      <c r="BI3" s="5">
        <f>SUMIFS(Data!$A:$A, Data!$G:$G,$A3,Data!$C:$C,BI$1,Data!$D:$D,BI$2)</f>
        <v>0</v>
      </c>
      <c r="BJ3" s="5">
        <f>SUMIFS(Data!$A:$A, Data!$G:$G,$A3,Data!$C:$C,BJ$1,Data!$D:$D,BJ$2)</f>
        <v>0</v>
      </c>
      <c r="BK3" s="5">
        <f>SUMIFS(Data!$A:$A, Data!$G:$G,$A3,Data!$C:$C,BK$1,Data!$D:$D,BK$2)</f>
        <v>0</v>
      </c>
      <c r="BL3" s="5">
        <f>SUMIFS(Data!$A:$A, Data!$G:$G,$A3,Data!$C:$C,BL$1,Data!$D:$D,BL$2)</f>
        <v>0</v>
      </c>
      <c r="BM3" s="5">
        <f>SUMIFS(Data!$A:$A, Data!$G:$G,$A3,Data!$C:$C,BM$1,Data!$D:$D,BM$2)</f>
        <v>0</v>
      </c>
      <c r="BN3" s="5">
        <f>SUMIFS(Data!$A:$A, Data!$G:$G,$A3,Data!$C:$C,BN$1,Data!$D:$D,BN$2)</f>
        <v>0</v>
      </c>
      <c r="BO3" s="5">
        <f>SUMIFS(Data!$A:$A, Data!$G:$G,$A3,Data!$C:$C,BO$1,Data!$D:$D,BO$2)</f>
        <v>0</v>
      </c>
      <c r="BP3" s="5">
        <f>SUMIFS(Data!$A:$A, Data!$G:$G,$A3,Data!$C:$C,BP$1,Data!$D:$D,BP$2)</f>
        <v>0</v>
      </c>
      <c r="BQ3" s="5">
        <f>SUMIFS(Data!$A:$A, Data!$G:$G,$A3,Data!$C:$C,BQ$1,Data!$D:$D,BQ$2)</f>
        <v>0</v>
      </c>
      <c r="BR3" s="5">
        <f>SUMIFS(Data!$A:$A, Data!$G:$G,$A3,Data!$C:$C,BR$1,Data!$D:$D,BR$2)</f>
        <v>0</v>
      </c>
      <c r="BS3" s="5">
        <f>SUMIFS(Data!$A:$A, Data!$G:$G,$A3,Data!$C:$C,BS$1,Data!$D:$D,BS$2)</f>
        <v>0</v>
      </c>
      <c r="BT3" s="5">
        <f>SUMIFS(Data!$A:$A, Data!$G:$G,$A3,Data!$C:$C,BT$1,Data!$D:$D,BT$2)</f>
        <v>0</v>
      </c>
      <c r="BU3" s="5">
        <f>SUMIFS(Data!$A:$A, Data!$G:$G,$A3,Data!$C:$C,BU$1,Data!$D:$D,BU$2)</f>
        <v>0</v>
      </c>
      <c r="BV3" s="5">
        <f>SUMIFS(Data!$A:$A, Data!$G:$G,$A3,Data!$C:$C,BV$1,Data!$D:$D,BV$2)</f>
        <v>0</v>
      </c>
      <c r="BW3" s="5">
        <f>SUMIFS(Data!$A:$A, Data!$G:$G,$A3,Data!$C:$C,BW$1,Data!$D:$D,BW$2)</f>
        <v>0</v>
      </c>
      <c r="BX3" s="5">
        <f>SUMIFS(Data!$A:$A, Data!$G:$G,$A3,Data!$C:$C,BX$1,Data!$D:$D,BX$2)</f>
        <v>0</v>
      </c>
      <c r="BY3" s="5">
        <f>SUMIFS(Data!$A:$A, Data!$G:$G,$A3,Data!$C:$C,BY$1,Data!$D:$D,BY$2)</f>
        <v>0</v>
      </c>
      <c r="BZ3" s="5">
        <f>SUMIFS(Data!$A:$A, Data!$G:$G,$A3,Data!$C:$C,BZ$1,Data!$D:$D,BZ$2)</f>
        <v>0</v>
      </c>
      <c r="CA3" s="5">
        <f>SUMIFS(Data!$A:$A, Data!$G:$G,$A3,Data!$C:$C,CA$1,Data!$D:$D,CA$2)</f>
        <v>0</v>
      </c>
      <c r="CB3" s="5">
        <f>SUMIFS(Data!$A:$A, Data!$G:$G,$A3,Data!$C:$C,CB$1,Data!$D:$D,CB$2)</f>
        <v>0</v>
      </c>
      <c r="CC3" s="5">
        <f>SUMIFS(Data!$A:$A, Data!$G:$G,$A3,Data!$C:$C,CC$1,Data!$D:$D,CC$2)</f>
        <v>0</v>
      </c>
      <c r="CD3" s="5">
        <f>SUMIFS(Data!$A:$A, Data!$G:$G,$A3,Data!$C:$C,CD$1,Data!$D:$D,CD$2)</f>
        <v>0</v>
      </c>
      <c r="CE3" s="5">
        <f>SUMIFS(Data!$A:$A, Data!$G:$G,$A3,Data!$C:$C,CE$1,Data!$D:$D,CE$2)</f>
        <v>0</v>
      </c>
      <c r="CF3" s="5">
        <f>SUMIFS(Data!$A:$A, Data!$G:$G,$A3,Data!$C:$C,CF$1,Data!$D:$D,CF$2)</f>
        <v>0</v>
      </c>
      <c r="CG3" s="5">
        <f>SUMIFS(Data!$A:$A, Data!$G:$G,$A3,Data!$C:$C,CG$1,Data!$D:$D,CG$2)</f>
        <v>0</v>
      </c>
      <c r="CH3" s="5">
        <f>SUMIFS(Data!$A:$A, Data!$G:$G,$A3,Data!$C:$C,CH$1,Data!$D:$D,CH$2)</f>
        <v>0</v>
      </c>
      <c r="CI3" s="5">
        <f>SUMIFS(Data!$A:$A, Data!$G:$G,$A3,Data!$C:$C,CI$1,Data!$D:$D,CI$2)</f>
        <v>0</v>
      </c>
      <c r="CJ3" s="5">
        <f>SUMIFS(Data!$A:$A, Data!$G:$G,$A3,Data!$C:$C,CJ$1,Data!$D:$D,CJ$2)</f>
        <v>0</v>
      </c>
      <c r="CK3" s="5">
        <f>SUMIFS(Data!$A:$A, Data!$G:$G,$A3,Data!$C:$C,CK$1,Data!$D:$D,CK$2)</f>
        <v>0</v>
      </c>
      <c r="CL3" s="5">
        <f>SUMIFS(Data!$A:$A, Data!$G:$G,$A3,Data!$C:$C,CL$1,Data!$D:$D,CL$2)</f>
        <v>0</v>
      </c>
      <c r="CM3" s="5">
        <f>SUMIFS(Data!$A:$A, Data!$G:$G,$A3,Data!$C:$C,CM$1,Data!$D:$D,CM$2)</f>
        <v>0</v>
      </c>
      <c r="CN3" s="5">
        <f>SUMIFS(Data!$A:$A, Data!$G:$G,$A3,Data!$C:$C,CN$1,Data!$D:$D,CN$2)</f>
        <v>0</v>
      </c>
      <c r="CO3" s="5">
        <f>SUMIFS(Data!$A:$A, Data!$G:$G,$A3,Data!$C:$C,CO$1,Data!$D:$D,CO$2)</f>
        <v>0</v>
      </c>
      <c r="CP3" s="5">
        <f>SUMIFS(Data!$A:$A, Data!$G:$G,$A3,Data!$C:$C,CP$1,Data!$D:$D,CP$2)</f>
        <v>0</v>
      </c>
      <c r="CQ3" s="5">
        <f>SUMIFS(Data!$A:$A, Data!$G:$G,$A3,Data!$C:$C,CQ$1,Data!$D:$D,CQ$2)</f>
        <v>0</v>
      </c>
      <c r="CR3" s="5">
        <f>SUMIFS(Data!$A:$A, Data!$G:$G,$A3,Data!$C:$C,CR$1,Data!$D:$D,CR$2)</f>
        <v>0</v>
      </c>
      <c r="CS3" s="5">
        <f>SUMIFS(Data!$A:$A, Data!$G:$G,$A3,Data!$C:$C,CS$1,Data!$D:$D,CS$2)</f>
        <v>0</v>
      </c>
      <c r="CT3" s="5">
        <f>SUMIFS(Data!$A:$A, Data!$G:$G,$A3,Data!$C:$C,CT$1,Data!$D:$D,CT$2)</f>
        <v>0</v>
      </c>
      <c r="CU3" s="5">
        <f>SUMIFS(Data!$A:$A, Data!$G:$G,$A3,Data!$C:$C,CU$1,Data!$D:$D,CU$2)</f>
        <v>0</v>
      </c>
      <c r="CV3" s="5">
        <f>SUMIFS(Data!$A:$A, Data!$G:$G,$A3,Data!$C:$C,CV$1,Data!$D:$D,CV$2)</f>
        <v>0</v>
      </c>
      <c r="CW3" s="5">
        <f t="shared" ref="CW3:CX3" si="1">SUMIF($B$2:$CV$2,CW$2, $B3:$CV3)</f>
        <v>0</v>
      </c>
      <c r="CX3" s="5">
        <f t="shared" si="1"/>
        <v>0</v>
      </c>
      <c r="CY3" s="5">
        <f t="shared" ref="CY3:CY96" si="3">SUM($B3:CV3)</f>
        <v>0</v>
      </c>
    </row>
    <row r="4">
      <c r="A4" s="5" t="str">
        <f>Countries!A2</f>
        <v>ARM</v>
      </c>
      <c r="B4" s="5">
        <f>SUMIFS(Data!$A:$A, Data!$G:$G,$A4,Data!$C:$C,B$1,Data!$D:$D,B$2)</f>
        <v>0</v>
      </c>
      <c r="C4" s="5">
        <f>SUMIFS(Data!$A:$A, Data!$G:$G,$A4,Data!$C:$C,C$1,Data!$D:$D,C$2)</f>
        <v>0</v>
      </c>
      <c r="D4" s="5">
        <f>SUMIFS(Data!$A:$A, Data!$G:$G,$A4,Data!$C:$C,D$1,Data!$D:$D,D$2)</f>
        <v>0</v>
      </c>
      <c r="E4" s="5">
        <f>SUMIFS(Data!$A:$A, Data!$G:$G,$A4,Data!$C:$C,E$1,Data!$D:$D,E$2)</f>
        <v>0</v>
      </c>
      <c r="F4" s="5">
        <f>SUMIFS(Data!$A:$A, Data!$G:$G,$A4,Data!$C:$C,F$1,Data!$D:$D,F$2)</f>
        <v>0</v>
      </c>
      <c r="G4" s="5">
        <f>SUMIFS(Data!$A:$A, Data!$G:$G,$A4,Data!$C:$C,G$1,Data!$D:$D,G$2)</f>
        <v>0</v>
      </c>
      <c r="H4" s="5">
        <f>SUMIFS(Data!$A:$A, Data!$G:$G,$A4,Data!$C:$C,H$1,Data!$D:$D,H$2)</f>
        <v>0</v>
      </c>
      <c r="I4" s="5">
        <f>SUMIFS(Data!$A:$A, Data!$G:$G,$A4,Data!$C:$C,I$1,Data!$D:$D,I$2)</f>
        <v>0</v>
      </c>
      <c r="J4" s="5">
        <f>SUMIFS(Data!$A:$A, Data!$G:$G,$A4,Data!$C:$C,J$1,Data!$D:$D,J$2)</f>
        <v>0</v>
      </c>
      <c r="K4" s="5">
        <f>SUMIFS(Data!$A:$A, Data!$G:$G,$A4,Data!$C:$C,K$1,Data!$D:$D,K$2)</f>
        <v>0</v>
      </c>
      <c r="L4" s="5">
        <f>SUMIFS(Data!$A:$A, Data!$G:$G,$A4,Data!$C:$C,L$1,Data!$D:$D,L$2)</f>
        <v>0</v>
      </c>
      <c r="M4" s="5">
        <f>SUMIFS(Data!$A:$A, Data!$G:$G,$A4,Data!$C:$C,M$1,Data!$D:$D,M$2)</f>
        <v>0</v>
      </c>
      <c r="N4" s="5">
        <f>SUMIFS(Data!$A:$A, Data!$G:$G,$A4,Data!$C:$C,N$1,Data!$D:$D,N$2)</f>
        <v>0</v>
      </c>
      <c r="O4" s="5">
        <f>SUMIFS(Data!$A:$A, Data!$G:$G,$A4,Data!$C:$C,O$1,Data!$D:$D,O$2)</f>
        <v>0</v>
      </c>
      <c r="P4" s="5">
        <f>SUMIFS(Data!$A:$A, Data!$G:$G,$A4,Data!$C:$C,P$1,Data!$D:$D,P$2)</f>
        <v>0</v>
      </c>
      <c r="Q4" s="5">
        <f>SUMIFS(Data!$A:$A, Data!$G:$G,$A4,Data!$C:$C,Q$1,Data!$D:$D,Q$2)</f>
        <v>0</v>
      </c>
      <c r="R4" s="5">
        <f>SUMIFS(Data!$A:$A, Data!$G:$G,$A4,Data!$C:$C,R$1,Data!$D:$D,R$2)</f>
        <v>0</v>
      </c>
      <c r="S4" s="5">
        <f>SUMIFS(Data!$A:$A, Data!$G:$G,$A4,Data!$C:$C,S$1,Data!$D:$D,S$2)</f>
        <v>0</v>
      </c>
      <c r="T4" s="5">
        <f>SUMIFS(Data!$A:$A, Data!$G:$G,$A4,Data!$C:$C,T$1,Data!$D:$D,T$2)</f>
        <v>0</v>
      </c>
      <c r="U4" s="5">
        <f>SUMIFS(Data!$A:$A, Data!$G:$G,$A4,Data!$C:$C,U$1,Data!$D:$D,U$2)</f>
        <v>0</v>
      </c>
      <c r="V4" s="5">
        <f>SUMIFS(Data!$A:$A, Data!$G:$G,$A4,Data!$C:$C,V$1,Data!$D:$D,V$2)</f>
        <v>0</v>
      </c>
      <c r="W4" s="5">
        <f>SUMIFS(Data!$A:$A, Data!$G:$G,$A4,Data!$C:$C,W$1,Data!$D:$D,W$2)</f>
        <v>0</v>
      </c>
      <c r="X4" s="5">
        <f>SUMIFS(Data!$A:$A, Data!$G:$G,$A4,Data!$C:$C,X$1,Data!$D:$D,X$2)</f>
        <v>0</v>
      </c>
      <c r="Y4" s="5">
        <f>SUMIFS(Data!$A:$A, Data!$G:$G,$A4,Data!$C:$C,Y$1,Data!$D:$D,Y$2)</f>
        <v>0</v>
      </c>
      <c r="Z4" s="5">
        <f>SUMIFS(Data!$A:$A, Data!$G:$G,$A4,Data!$C:$C,Z$1,Data!$D:$D,Z$2)</f>
        <v>0</v>
      </c>
      <c r="AA4" s="5">
        <f>SUMIFS(Data!$A:$A, Data!$G:$G,$A4,Data!$C:$C,AA$1,Data!$D:$D,AA$2)</f>
        <v>0</v>
      </c>
      <c r="AB4" s="5">
        <f>SUMIFS(Data!$A:$A, Data!$G:$G,$A4,Data!$C:$C,AB$1,Data!$D:$D,AB$2)</f>
        <v>0</v>
      </c>
      <c r="AC4" s="5">
        <f>SUMIFS(Data!$A:$A, Data!$G:$G,$A4,Data!$C:$C,AC$1,Data!$D:$D,AC$2)</f>
        <v>0</v>
      </c>
      <c r="AD4" s="5">
        <f>SUMIFS(Data!$A:$A, Data!$G:$G,$A4,Data!$C:$C,AD$1,Data!$D:$D,AD$2)</f>
        <v>0</v>
      </c>
      <c r="AE4" s="5">
        <f>SUMIFS(Data!$A:$A, Data!$G:$G,$A4,Data!$C:$C,AE$1,Data!$D:$D,AE$2)</f>
        <v>0</v>
      </c>
      <c r="AF4" s="5">
        <f>SUMIFS(Data!$A:$A, Data!$G:$G,$A4,Data!$C:$C,AF$1,Data!$D:$D,AF$2)</f>
        <v>0</v>
      </c>
      <c r="AG4" s="5">
        <f>SUMIFS(Data!$A:$A, Data!$G:$G,$A4,Data!$C:$C,AG$1,Data!$D:$D,AG$2)</f>
        <v>0</v>
      </c>
      <c r="AH4" s="5">
        <f>SUMIFS(Data!$A:$A, Data!$G:$G,$A4,Data!$C:$C,AH$1,Data!$D:$D,AH$2)</f>
        <v>0</v>
      </c>
      <c r="AI4" s="5">
        <f>SUMIFS(Data!$A:$A, Data!$G:$G,$A4,Data!$C:$C,AI$1,Data!$D:$D,AI$2)</f>
        <v>0</v>
      </c>
      <c r="AJ4" s="5">
        <f>SUMIFS(Data!$A:$A, Data!$G:$G,$A4,Data!$C:$C,AJ$1,Data!$D:$D,AJ$2)</f>
        <v>0</v>
      </c>
      <c r="AK4" s="5">
        <f>SUMIFS(Data!$A:$A, Data!$G:$G,$A4,Data!$C:$C,AK$1,Data!$D:$D,AK$2)</f>
        <v>0</v>
      </c>
      <c r="AL4" s="5">
        <f>SUMIFS(Data!$A:$A, Data!$G:$G,$A4,Data!$C:$C,AL$1,Data!$D:$D,AL$2)</f>
        <v>0</v>
      </c>
      <c r="AM4" s="5">
        <f>SUMIFS(Data!$A:$A, Data!$G:$G,$A4,Data!$C:$C,AM$1,Data!$D:$D,AM$2)</f>
        <v>0</v>
      </c>
      <c r="AN4" s="5">
        <f>SUMIFS(Data!$A:$A, Data!$G:$G,$A4,Data!$C:$C,AN$1,Data!$D:$D,AN$2)</f>
        <v>0</v>
      </c>
      <c r="AO4" s="5">
        <f>SUMIFS(Data!$A:$A, Data!$G:$G,$A4,Data!$C:$C,AO$1,Data!$D:$D,AO$2)</f>
        <v>0</v>
      </c>
      <c r="AP4" s="5">
        <f>SUMIFS(Data!$A:$A, Data!$G:$G,$A4,Data!$C:$C,AP$1,Data!$D:$D,AP$2)</f>
        <v>0</v>
      </c>
      <c r="AQ4" s="5">
        <f>SUMIFS(Data!$A:$A, Data!$G:$G,$A4,Data!$C:$C,AQ$1,Data!$D:$D,AQ$2)</f>
        <v>0</v>
      </c>
      <c r="AR4" s="5">
        <f>SUMIFS(Data!$A:$A, Data!$G:$G,$A4,Data!$C:$C,AR$1,Data!$D:$D,AR$2)</f>
        <v>0</v>
      </c>
      <c r="AS4" s="5">
        <f>SUMIFS(Data!$A:$A, Data!$G:$G,$A4,Data!$C:$C,AS$1,Data!$D:$D,AS$2)</f>
        <v>0</v>
      </c>
      <c r="AT4" s="5">
        <f>SUMIFS(Data!$A:$A, Data!$G:$G,$A4,Data!$C:$C,AT$1,Data!$D:$D,AT$2)</f>
        <v>0</v>
      </c>
      <c r="AU4" s="5">
        <f>SUMIFS(Data!$A:$A, Data!$G:$G,$A4,Data!$C:$C,AU$1,Data!$D:$D,AU$2)</f>
        <v>0</v>
      </c>
      <c r="AV4" s="5">
        <f>SUMIFS(Data!$A:$A, Data!$G:$G,$A4,Data!$C:$C,AV$1,Data!$D:$D,AV$2)</f>
        <v>0</v>
      </c>
      <c r="AW4" s="5">
        <f>SUMIFS(Data!$A:$A, Data!$G:$G,$A4,Data!$C:$C,AW$1,Data!$D:$D,AW$2)</f>
        <v>0</v>
      </c>
      <c r="AX4" s="5">
        <f>SUMIFS(Data!$A:$A, Data!$G:$G,$A4,Data!$C:$C,AX$1,Data!$D:$D,AX$2)</f>
        <v>0</v>
      </c>
      <c r="AY4" s="5">
        <f>SUMIFS(Data!$A:$A, Data!$G:$G,$A4,Data!$C:$C,AY$1,Data!$D:$D,AY$2)</f>
        <v>0</v>
      </c>
      <c r="AZ4" s="5">
        <f>SUMIFS(Data!$A:$A, Data!$G:$G,$A4,Data!$C:$C,AZ$1,Data!$D:$D,AZ$2)</f>
        <v>0</v>
      </c>
      <c r="BA4" s="5">
        <f>SUMIFS(Data!$A:$A, Data!$G:$G,$A4,Data!$C:$C,BA$1,Data!$D:$D,BA$2)</f>
        <v>0</v>
      </c>
      <c r="BB4" s="5">
        <f>SUMIFS(Data!$A:$A, Data!$G:$G,$A4,Data!$C:$C,BB$1,Data!$D:$D,BB$2)</f>
        <v>0</v>
      </c>
      <c r="BC4" s="5">
        <f>SUMIFS(Data!$A:$A, Data!$G:$G,$A4,Data!$C:$C,BC$1,Data!$D:$D,BC$2)</f>
        <v>0</v>
      </c>
      <c r="BD4" s="5">
        <f>SUMIFS(Data!$A:$A, Data!$G:$G,$A4,Data!$C:$C,BD$1,Data!$D:$D,BD$2)</f>
        <v>0</v>
      </c>
      <c r="BE4" s="5">
        <f>SUMIFS(Data!$A:$A, Data!$G:$G,$A4,Data!$C:$C,BE$1,Data!$D:$D,BE$2)</f>
        <v>0</v>
      </c>
      <c r="BF4" s="5">
        <f>SUMIFS(Data!$A:$A, Data!$G:$G,$A4,Data!$C:$C,BF$1,Data!$D:$D,BF$2)</f>
        <v>0</v>
      </c>
      <c r="BG4" s="5">
        <f>SUMIFS(Data!$A:$A, Data!$G:$G,$A4,Data!$C:$C,BG$1,Data!$D:$D,BG$2)</f>
        <v>0</v>
      </c>
      <c r="BH4" s="5">
        <f>SUMIFS(Data!$A:$A, Data!$G:$G,$A4,Data!$C:$C,BH$1,Data!$D:$D,BH$2)</f>
        <v>0</v>
      </c>
      <c r="BI4" s="5">
        <f>SUMIFS(Data!$A:$A, Data!$G:$G,$A4,Data!$C:$C,BI$1,Data!$D:$D,BI$2)</f>
        <v>0</v>
      </c>
      <c r="BJ4" s="5">
        <f>SUMIFS(Data!$A:$A, Data!$G:$G,$A4,Data!$C:$C,BJ$1,Data!$D:$D,BJ$2)</f>
        <v>0</v>
      </c>
      <c r="BK4" s="5">
        <f>SUMIFS(Data!$A:$A, Data!$G:$G,$A4,Data!$C:$C,BK$1,Data!$D:$D,BK$2)</f>
        <v>0</v>
      </c>
      <c r="BL4" s="5">
        <f>SUMIFS(Data!$A:$A, Data!$G:$G,$A4,Data!$C:$C,BL$1,Data!$D:$D,BL$2)</f>
        <v>0</v>
      </c>
      <c r="BM4" s="5">
        <f>SUMIFS(Data!$A:$A, Data!$G:$G,$A4,Data!$C:$C,BM$1,Data!$D:$D,BM$2)</f>
        <v>0</v>
      </c>
      <c r="BN4" s="5">
        <f>SUMIFS(Data!$A:$A, Data!$G:$G,$A4,Data!$C:$C,BN$1,Data!$D:$D,BN$2)</f>
        <v>0</v>
      </c>
      <c r="BO4" s="5">
        <f>SUMIFS(Data!$A:$A, Data!$G:$G,$A4,Data!$C:$C,BO$1,Data!$D:$D,BO$2)</f>
        <v>0</v>
      </c>
      <c r="BP4" s="5">
        <f>SUMIFS(Data!$A:$A, Data!$G:$G,$A4,Data!$C:$C,BP$1,Data!$D:$D,BP$2)</f>
        <v>0</v>
      </c>
      <c r="BQ4" s="5">
        <f>SUMIFS(Data!$A:$A, Data!$G:$G,$A4,Data!$C:$C,BQ$1,Data!$D:$D,BQ$2)</f>
        <v>0</v>
      </c>
      <c r="BR4" s="5">
        <f>SUMIFS(Data!$A:$A, Data!$G:$G,$A4,Data!$C:$C,BR$1,Data!$D:$D,BR$2)</f>
        <v>0</v>
      </c>
      <c r="BS4" s="5">
        <f>SUMIFS(Data!$A:$A, Data!$G:$G,$A4,Data!$C:$C,BS$1,Data!$D:$D,BS$2)</f>
        <v>0</v>
      </c>
      <c r="BT4" s="5">
        <f>SUMIFS(Data!$A:$A, Data!$G:$G,$A4,Data!$C:$C,BT$1,Data!$D:$D,BT$2)</f>
        <v>0</v>
      </c>
      <c r="BU4" s="5">
        <f>SUMIFS(Data!$A:$A, Data!$G:$G,$A4,Data!$C:$C,BU$1,Data!$D:$D,BU$2)</f>
        <v>0</v>
      </c>
      <c r="BV4" s="5">
        <f>SUMIFS(Data!$A:$A, Data!$G:$G,$A4,Data!$C:$C,BV$1,Data!$D:$D,BV$2)</f>
        <v>0</v>
      </c>
      <c r="BW4" s="5">
        <f>SUMIFS(Data!$A:$A, Data!$G:$G,$A4,Data!$C:$C,BW$1,Data!$D:$D,BW$2)</f>
        <v>0</v>
      </c>
      <c r="BX4" s="5">
        <f>SUMIFS(Data!$A:$A, Data!$G:$G,$A4,Data!$C:$C,BX$1,Data!$D:$D,BX$2)</f>
        <v>0</v>
      </c>
      <c r="BY4" s="5">
        <f>SUMIFS(Data!$A:$A, Data!$G:$G,$A4,Data!$C:$C,BY$1,Data!$D:$D,BY$2)</f>
        <v>0</v>
      </c>
      <c r="BZ4" s="5">
        <f>SUMIFS(Data!$A:$A, Data!$G:$G,$A4,Data!$C:$C,BZ$1,Data!$D:$D,BZ$2)</f>
        <v>0</v>
      </c>
      <c r="CA4" s="5">
        <f>SUMIFS(Data!$A:$A, Data!$G:$G,$A4,Data!$C:$C,CA$1,Data!$D:$D,CA$2)</f>
        <v>0</v>
      </c>
      <c r="CB4" s="5">
        <f>SUMIFS(Data!$A:$A, Data!$G:$G,$A4,Data!$C:$C,CB$1,Data!$D:$D,CB$2)</f>
        <v>0</v>
      </c>
      <c r="CC4" s="5">
        <f>SUMIFS(Data!$A:$A, Data!$G:$G,$A4,Data!$C:$C,CC$1,Data!$D:$D,CC$2)</f>
        <v>0</v>
      </c>
      <c r="CD4" s="5">
        <f>SUMIFS(Data!$A:$A, Data!$G:$G,$A4,Data!$C:$C,CD$1,Data!$D:$D,CD$2)</f>
        <v>0</v>
      </c>
      <c r="CE4" s="5">
        <f>SUMIFS(Data!$A:$A, Data!$G:$G,$A4,Data!$C:$C,CE$1,Data!$D:$D,CE$2)</f>
        <v>0</v>
      </c>
      <c r="CF4" s="5">
        <f>SUMIFS(Data!$A:$A, Data!$G:$G,$A4,Data!$C:$C,CF$1,Data!$D:$D,CF$2)</f>
        <v>0</v>
      </c>
      <c r="CG4" s="5">
        <f>SUMIFS(Data!$A:$A, Data!$G:$G,$A4,Data!$C:$C,CG$1,Data!$D:$D,CG$2)</f>
        <v>0</v>
      </c>
      <c r="CH4" s="5">
        <f>SUMIFS(Data!$A:$A, Data!$G:$G,$A4,Data!$C:$C,CH$1,Data!$D:$D,CH$2)</f>
        <v>0</v>
      </c>
      <c r="CI4" s="5">
        <f>SUMIFS(Data!$A:$A, Data!$G:$G,$A4,Data!$C:$C,CI$1,Data!$D:$D,CI$2)</f>
        <v>0</v>
      </c>
      <c r="CJ4" s="5">
        <f>SUMIFS(Data!$A:$A, Data!$G:$G,$A4,Data!$C:$C,CJ$1,Data!$D:$D,CJ$2)</f>
        <v>0</v>
      </c>
      <c r="CK4" s="5">
        <f>SUMIFS(Data!$A:$A, Data!$G:$G,$A4,Data!$C:$C,CK$1,Data!$D:$D,CK$2)</f>
        <v>0</v>
      </c>
      <c r="CL4" s="5">
        <f>SUMIFS(Data!$A:$A, Data!$G:$G,$A4,Data!$C:$C,CL$1,Data!$D:$D,CL$2)</f>
        <v>0</v>
      </c>
      <c r="CM4" s="5">
        <f>SUMIFS(Data!$A:$A, Data!$G:$G,$A4,Data!$C:$C,CM$1,Data!$D:$D,CM$2)</f>
        <v>0</v>
      </c>
      <c r="CN4" s="5">
        <f>SUMIFS(Data!$A:$A, Data!$G:$G,$A4,Data!$C:$C,CN$1,Data!$D:$D,CN$2)</f>
        <v>0</v>
      </c>
      <c r="CO4" s="5">
        <f>SUMIFS(Data!$A:$A, Data!$G:$G,$A4,Data!$C:$C,CO$1,Data!$D:$D,CO$2)</f>
        <v>0</v>
      </c>
      <c r="CP4" s="5">
        <f>SUMIFS(Data!$A:$A, Data!$G:$G,$A4,Data!$C:$C,CP$1,Data!$D:$D,CP$2)</f>
        <v>0</v>
      </c>
      <c r="CQ4" s="5">
        <f>SUMIFS(Data!$A:$A, Data!$G:$G,$A4,Data!$C:$C,CQ$1,Data!$D:$D,CQ$2)</f>
        <v>0</v>
      </c>
      <c r="CR4" s="5">
        <f>SUMIFS(Data!$A:$A, Data!$G:$G,$A4,Data!$C:$C,CR$1,Data!$D:$D,CR$2)</f>
        <v>0</v>
      </c>
      <c r="CS4" s="5">
        <f>SUMIFS(Data!$A:$A, Data!$G:$G,$A4,Data!$C:$C,CS$1,Data!$D:$D,CS$2)</f>
        <v>0</v>
      </c>
      <c r="CT4" s="5">
        <f>SUMIFS(Data!$A:$A, Data!$G:$G,$A4,Data!$C:$C,CT$1,Data!$D:$D,CT$2)</f>
        <v>0</v>
      </c>
      <c r="CU4" s="5">
        <f>SUMIFS(Data!$A:$A, Data!$G:$G,$A4,Data!$C:$C,CU$1,Data!$D:$D,CU$2)</f>
        <v>0</v>
      </c>
      <c r="CV4" s="5">
        <f>SUMIFS(Data!$A:$A, Data!$G:$G,$A4,Data!$C:$C,CV$1,Data!$D:$D,CV$2)</f>
        <v>0</v>
      </c>
      <c r="CW4" s="5">
        <f t="shared" ref="CW4:CX4" si="2">SUMIF($B$2:$CV$2,CW$2, $B4:$CV4)</f>
        <v>0</v>
      </c>
      <c r="CX4" s="5">
        <f t="shared" si="2"/>
        <v>0</v>
      </c>
      <c r="CY4" s="5">
        <f t="shared" si="3"/>
        <v>0</v>
      </c>
    </row>
    <row r="5">
      <c r="A5" s="5" t="str">
        <f>Countries!A3</f>
        <v>AUS</v>
      </c>
      <c r="B5" s="5">
        <f>SUMIFS(Data!$A:$A, Data!$G:$G,$A5,Data!$C:$C,B$1,Data!$D:$D,B$2)</f>
        <v>0</v>
      </c>
      <c r="C5" s="5">
        <f>SUMIFS(Data!$A:$A, Data!$G:$G,$A5,Data!$C:$C,C$1,Data!$D:$D,C$2)</f>
        <v>0</v>
      </c>
      <c r="D5" s="5">
        <f>SUMIFS(Data!$A:$A, Data!$G:$G,$A5,Data!$C:$C,D$1,Data!$D:$D,D$2)</f>
        <v>0</v>
      </c>
      <c r="E5" s="5">
        <f>SUMIFS(Data!$A:$A, Data!$G:$G,$A5,Data!$C:$C,E$1,Data!$D:$D,E$2)</f>
        <v>0</v>
      </c>
      <c r="F5" s="5">
        <f>SUMIFS(Data!$A:$A, Data!$G:$G,$A5,Data!$C:$C,F$1,Data!$D:$D,F$2)</f>
        <v>0</v>
      </c>
      <c r="G5" s="5">
        <f>SUMIFS(Data!$A:$A, Data!$G:$G,$A5,Data!$C:$C,G$1,Data!$D:$D,G$2)</f>
        <v>0</v>
      </c>
      <c r="H5" s="5">
        <f>SUMIFS(Data!$A:$A, Data!$G:$G,$A5,Data!$C:$C,H$1,Data!$D:$D,H$2)</f>
        <v>0</v>
      </c>
      <c r="I5" s="5">
        <f>SUMIFS(Data!$A:$A, Data!$G:$G,$A5,Data!$C:$C,I$1,Data!$D:$D,I$2)</f>
        <v>0</v>
      </c>
      <c r="J5" s="5">
        <f>SUMIFS(Data!$A:$A, Data!$G:$G,$A5,Data!$C:$C,J$1,Data!$D:$D,J$2)</f>
        <v>0</v>
      </c>
      <c r="K5" s="5">
        <f>SUMIFS(Data!$A:$A, Data!$G:$G,$A5,Data!$C:$C,K$1,Data!$D:$D,K$2)</f>
        <v>0</v>
      </c>
      <c r="L5" s="5">
        <f>SUMIFS(Data!$A:$A, Data!$G:$G,$A5,Data!$C:$C,L$1,Data!$D:$D,L$2)</f>
        <v>0</v>
      </c>
      <c r="M5" s="5">
        <f>SUMIFS(Data!$A:$A, Data!$G:$G,$A5,Data!$C:$C,M$1,Data!$D:$D,M$2)</f>
        <v>0</v>
      </c>
      <c r="N5" s="5">
        <f>SUMIFS(Data!$A:$A, Data!$G:$G,$A5,Data!$C:$C,N$1,Data!$D:$D,N$2)</f>
        <v>0</v>
      </c>
      <c r="O5" s="5">
        <f>SUMIFS(Data!$A:$A, Data!$G:$G,$A5,Data!$C:$C,O$1,Data!$D:$D,O$2)</f>
        <v>0</v>
      </c>
      <c r="P5" s="5">
        <f>SUMIFS(Data!$A:$A, Data!$G:$G,$A5,Data!$C:$C,P$1,Data!$D:$D,P$2)</f>
        <v>0</v>
      </c>
      <c r="Q5" s="5">
        <f>SUMIFS(Data!$A:$A, Data!$G:$G,$A5,Data!$C:$C,Q$1,Data!$D:$D,Q$2)</f>
        <v>0</v>
      </c>
      <c r="R5" s="5">
        <f>SUMIFS(Data!$A:$A, Data!$G:$G,$A5,Data!$C:$C,R$1,Data!$D:$D,R$2)</f>
        <v>0</v>
      </c>
      <c r="S5" s="5">
        <f>SUMIFS(Data!$A:$A, Data!$G:$G,$A5,Data!$C:$C,S$1,Data!$D:$D,S$2)</f>
        <v>0</v>
      </c>
      <c r="T5" s="5">
        <f>SUMIFS(Data!$A:$A, Data!$G:$G,$A5,Data!$C:$C,T$1,Data!$D:$D,T$2)</f>
        <v>0</v>
      </c>
      <c r="U5" s="5">
        <f>SUMIFS(Data!$A:$A, Data!$G:$G,$A5,Data!$C:$C,U$1,Data!$D:$D,U$2)</f>
        <v>0</v>
      </c>
      <c r="V5" s="5">
        <f>SUMIFS(Data!$A:$A, Data!$G:$G,$A5,Data!$C:$C,V$1,Data!$D:$D,V$2)</f>
        <v>0</v>
      </c>
      <c r="W5" s="5">
        <f>SUMIFS(Data!$A:$A, Data!$G:$G,$A5,Data!$C:$C,W$1,Data!$D:$D,W$2)</f>
        <v>0</v>
      </c>
      <c r="X5" s="5">
        <f>SUMIFS(Data!$A:$A, Data!$G:$G,$A5,Data!$C:$C,X$1,Data!$D:$D,X$2)</f>
        <v>0</v>
      </c>
      <c r="Y5" s="5">
        <f>SUMIFS(Data!$A:$A, Data!$G:$G,$A5,Data!$C:$C,Y$1,Data!$D:$D,Y$2)</f>
        <v>1</v>
      </c>
      <c r="Z5" s="5">
        <f>SUMIFS(Data!$A:$A, Data!$G:$G,$A5,Data!$C:$C,Z$1,Data!$D:$D,Z$2)</f>
        <v>2</v>
      </c>
      <c r="AA5" s="5">
        <f>SUMIFS(Data!$A:$A, Data!$G:$G,$A5,Data!$C:$C,AA$1,Data!$D:$D,AA$2)</f>
        <v>0</v>
      </c>
      <c r="AB5" s="5">
        <f>SUMIFS(Data!$A:$A, Data!$G:$G,$A5,Data!$C:$C,AB$1,Data!$D:$D,AB$2)</f>
        <v>1</v>
      </c>
      <c r="AC5" s="5">
        <f>SUMIFS(Data!$A:$A, Data!$G:$G,$A5,Data!$C:$C,AC$1,Data!$D:$D,AC$2)</f>
        <v>0</v>
      </c>
      <c r="AD5" s="5">
        <f>SUMIFS(Data!$A:$A, Data!$G:$G,$A5,Data!$C:$C,AD$1,Data!$D:$D,AD$2)</f>
        <v>0</v>
      </c>
      <c r="AE5" s="5">
        <f>SUMIFS(Data!$A:$A, Data!$G:$G,$A5,Data!$C:$C,AE$1,Data!$D:$D,AE$2)</f>
        <v>0</v>
      </c>
      <c r="AF5" s="5">
        <f>SUMIFS(Data!$A:$A, Data!$G:$G,$A5,Data!$C:$C,AF$1,Data!$D:$D,AF$2)</f>
        <v>0</v>
      </c>
      <c r="AG5" s="5">
        <f>SUMIFS(Data!$A:$A, Data!$G:$G,$A5,Data!$C:$C,AG$1,Data!$D:$D,AG$2)</f>
        <v>0</v>
      </c>
      <c r="AH5" s="5">
        <f>SUMIFS(Data!$A:$A, Data!$G:$G,$A5,Data!$C:$C,AH$1,Data!$D:$D,AH$2)</f>
        <v>0</v>
      </c>
      <c r="AI5" s="5">
        <f>SUMIFS(Data!$A:$A, Data!$G:$G,$A5,Data!$C:$C,AI$1,Data!$D:$D,AI$2)</f>
        <v>0</v>
      </c>
      <c r="AJ5" s="5">
        <f>SUMIFS(Data!$A:$A, Data!$G:$G,$A5,Data!$C:$C,AJ$1,Data!$D:$D,AJ$2)</f>
        <v>0</v>
      </c>
      <c r="AK5" s="5">
        <f>SUMIFS(Data!$A:$A, Data!$G:$G,$A5,Data!$C:$C,AK$1,Data!$D:$D,AK$2)</f>
        <v>0</v>
      </c>
      <c r="AL5" s="5">
        <f>SUMIFS(Data!$A:$A, Data!$G:$G,$A5,Data!$C:$C,AL$1,Data!$D:$D,AL$2)</f>
        <v>0</v>
      </c>
      <c r="AM5" s="5">
        <f>SUMIFS(Data!$A:$A, Data!$G:$G,$A5,Data!$C:$C,AM$1,Data!$D:$D,AM$2)</f>
        <v>0</v>
      </c>
      <c r="AN5" s="5">
        <f>SUMIFS(Data!$A:$A, Data!$G:$G,$A5,Data!$C:$C,AN$1,Data!$D:$D,AN$2)</f>
        <v>0</v>
      </c>
      <c r="AO5" s="5">
        <f>SUMIFS(Data!$A:$A, Data!$G:$G,$A5,Data!$C:$C,AO$1,Data!$D:$D,AO$2)</f>
        <v>0</v>
      </c>
      <c r="AP5" s="5">
        <f>SUMIFS(Data!$A:$A, Data!$G:$G,$A5,Data!$C:$C,AP$1,Data!$D:$D,AP$2)</f>
        <v>0</v>
      </c>
      <c r="AQ5" s="5">
        <f>SUMIFS(Data!$A:$A, Data!$G:$G,$A5,Data!$C:$C,AQ$1,Data!$D:$D,AQ$2)</f>
        <v>0</v>
      </c>
      <c r="AR5" s="5">
        <f>SUMIFS(Data!$A:$A, Data!$G:$G,$A5,Data!$C:$C,AR$1,Data!$D:$D,AR$2)</f>
        <v>0</v>
      </c>
      <c r="AS5" s="5">
        <f>SUMIFS(Data!$A:$A, Data!$G:$G,$A5,Data!$C:$C,AS$1,Data!$D:$D,AS$2)</f>
        <v>0</v>
      </c>
      <c r="AT5" s="5">
        <f>SUMIFS(Data!$A:$A, Data!$G:$G,$A5,Data!$C:$C,AT$1,Data!$D:$D,AT$2)</f>
        <v>0</v>
      </c>
      <c r="AU5" s="5">
        <f>SUMIFS(Data!$A:$A, Data!$G:$G,$A5,Data!$C:$C,AU$1,Data!$D:$D,AU$2)</f>
        <v>0</v>
      </c>
      <c r="AV5" s="5">
        <f>SUMIFS(Data!$A:$A, Data!$G:$G,$A5,Data!$C:$C,AV$1,Data!$D:$D,AV$2)</f>
        <v>0</v>
      </c>
      <c r="AW5" s="5">
        <f>SUMIFS(Data!$A:$A, Data!$G:$G,$A5,Data!$C:$C,AW$1,Data!$D:$D,AW$2)</f>
        <v>0</v>
      </c>
      <c r="AX5" s="5">
        <f>SUMIFS(Data!$A:$A, Data!$G:$G,$A5,Data!$C:$C,AX$1,Data!$D:$D,AX$2)</f>
        <v>0</v>
      </c>
      <c r="AY5" s="5">
        <f>SUMIFS(Data!$A:$A, Data!$G:$G,$A5,Data!$C:$C,AY$1,Data!$D:$D,AY$2)</f>
        <v>0</v>
      </c>
      <c r="AZ5" s="5">
        <f>SUMIFS(Data!$A:$A, Data!$G:$G,$A5,Data!$C:$C,AZ$1,Data!$D:$D,AZ$2)</f>
        <v>0</v>
      </c>
      <c r="BA5" s="5">
        <f>SUMIFS(Data!$A:$A, Data!$G:$G,$A5,Data!$C:$C,BA$1,Data!$D:$D,BA$2)</f>
        <v>0</v>
      </c>
      <c r="BB5" s="5">
        <f>SUMIFS(Data!$A:$A, Data!$G:$G,$A5,Data!$C:$C,BB$1,Data!$D:$D,BB$2)</f>
        <v>0</v>
      </c>
      <c r="BC5" s="5">
        <f>SUMIFS(Data!$A:$A, Data!$G:$G,$A5,Data!$C:$C,BC$1,Data!$D:$D,BC$2)</f>
        <v>0</v>
      </c>
      <c r="BD5" s="5">
        <f>SUMIFS(Data!$A:$A, Data!$G:$G,$A5,Data!$C:$C,BD$1,Data!$D:$D,BD$2)</f>
        <v>0</v>
      </c>
      <c r="BE5" s="5">
        <f>SUMIFS(Data!$A:$A, Data!$G:$G,$A5,Data!$C:$C,BE$1,Data!$D:$D,BE$2)</f>
        <v>0</v>
      </c>
      <c r="BF5" s="5">
        <f>SUMIFS(Data!$A:$A, Data!$G:$G,$A5,Data!$C:$C,BF$1,Data!$D:$D,BF$2)</f>
        <v>0</v>
      </c>
      <c r="BG5" s="5">
        <f>SUMIFS(Data!$A:$A, Data!$G:$G,$A5,Data!$C:$C,BG$1,Data!$D:$D,BG$2)</f>
        <v>0</v>
      </c>
      <c r="BH5" s="5">
        <f>SUMIFS(Data!$A:$A, Data!$G:$G,$A5,Data!$C:$C,BH$1,Data!$D:$D,BH$2)</f>
        <v>0</v>
      </c>
      <c r="BI5" s="5">
        <f>SUMIFS(Data!$A:$A, Data!$G:$G,$A5,Data!$C:$C,BI$1,Data!$D:$D,BI$2)</f>
        <v>4</v>
      </c>
      <c r="BJ5" s="5">
        <f>SUMIFS(Data!$A:$A, Data!$G:$G,$A5,Data!$C:$C,BJ$1,Data!$D:$D,BJ$2)</f>
        <v>4</v>
      </c>
      <c r="BK5" s="5">
        <f>SUMIFS(Data!$A:$A, Data!$G:$G,$A5,Data!$C:$C,BK$1,Data!$D:$D,BK$2)</f>
        <v>0</v>
      </c>
      <c r="BL5" s="5">
        <f>SUMIFS(Data!$A:$A, Data!$G:$G,$A5,Data!$C:$C,BL$1,Data!$D:$D,BL$2)</f>
        <v>0</v>
      </c>
      <c r="BM5" s="5">
        <f>SUMIFS(Data!$A:$A, Data!$G:$G,$A5,Data!$C:$C,BM$1,Data!$D:$D,BM$2)</f>
        <v>3</v>
      </c>
      <c r="BN5" s="5">
        <f>SUMIFS(Data!$A:$A, Data!$G:$G,$A5,Data!$C:$C,BN$1,Data!$D:$D,BN$2)</f>
        <v>0</v>
      </c>
      <c r="BO5" s="5">
        <f>SUMIFS(Data!$A:$A, Data!$G:$G,$A5,Data!$C:$C,BO$1,Data!$D:$D,BO$2)</f>
        <v>0</v>
      </c>
      <c r="BP5" s="5">
        <f>SUMIFS(Data!$A:$A, Data!$G:$G,$A5,Data!$C:$C,BP$1,Data!$D:$D,BP$2)</f>
        <v>0</v>
      </c>
      <c r="BQ5" s="5">
        <f>SUMIFS(Data!$A:$A, Data!$G:$G,$A5,Data!$C:$C,BQ$1,Data!$D:$D,BQ$2)</f>
        <v>0</v>
      </c>
      <c r="BR5" s="5">
        <f>SUMIFS(Data!$A:$A, Data!$G:$G,$A5,Data!$C:$C,BR$1,Data!$D:$D,BR$2)</f>
        <v>0</v>
      </c>
      <c r="BS5" s="5">
        <f>SUMIFS(Data!$A:$A, Data!$G:$G,$A5,Data!$C:$C,BS$1,Data!$D:$D,BS$2)</f>
        <v>1</v>
      </c>
      <c r="BT5" s="5">
        <f>SUMIFS(Data!$A:$A, Data!$G:$G,$A5,Data!$C:$C,BT$1,Data!$D:$D,BT$2)</f>
        <v>0</v>
      </c>
      <c r="BU5" s="5">
        <f>SUMIFS(Data!$A:$A, Data!$G:$G,$A5,Data!$C:$C,BU$1,Data!$D:$D,BU$2)</f>
        <v>0</v>
      </c>
      <c r="BV5" s="5">
        <f>SUMIFS(Data!$A:$A, Data!$G:$G,$A5,Data!$C:$C,BV$1,Data!$D:$D,BV$2)</f>
        <v>0</v>
      </c>
      <c r="BW5" s="5">
        <f>SUMIFS(Data!$A:$A, Data!$G:$G,$A5,Data!$C:$C,BW$1,Data!$D:$D,BW$2)</f>
        <v>0</v>
      </c>
      <c r="BX5" s="5">
        <f>SUMIFS(Data!$A:$A, Data!$G:$G,$A5,Data!$C:$C,BX$1,Data!$D:$D,BX$2)</f>
        <v>0</v>
      </c>
      <c r="BY5" s="5">
        <f>SUMIFS(Data!$A:$A, Data!$G:$G,$A5,Data!$C:$C,BY$1,Data!$D:$D,BY$2)</f>
        <v>1</v>
      </c>
      <c r="BZ5" s="5">
        <f>SUMIFS(Data!$A:$A, Data!$G:$G,$A5,Data!$C:$C,BZ$1,Data!$D:$D,BZ$2)</f>
        <v>0</v>
      </c>
      <c r="CA5" s="5">
        <f>SUMIFS(Data!$A:$A, Data!$G:$G,$A5,Data!$C:$C,CA$1,Data!$D:$D,CA$2)</f>
        <v>14</v>
      </c>
      <c r="CB5" s="5">
        <f>SUMIFS(Data!$A:$A, Data!$G:$G,$A5,Data!$C:$C,CB$1,Data!$D:$D,CB$2)</f>
        <v>0</v>
      </c>
      <c r="CC5" s="5">
        <f>SUMIFS(Data!$A:$A, Data!$G:$G,$A5,Data!$C:$C,CC$1,Data!$D:$D,CC$2)</f>
        <v>0</v>
      </c>
      <c r="CD5" s="5">
        <f>SUMIFS(Data!$A:$A, Data!$G:$G,$A5,Data!$C:$C,CD$1,Data!$D:$D,CD$2)</f>
        <v>0</v>
      </c>
      <c r="CE5" s="5">
        <f>SUMIFS(Data!$A:$A, Data!$G:$G,$A5,Data!$C:$C,CE$1,Data!$D:$D,CE$2)</f>
        <v>0</v>
      </c>
      <c r="CF5" s="5">
        <f>SUMIFS(Data!$A:$A, Data!$G:$G,$A5,Data!$C:$C,CF$1,Data!$D:$D,CF$2)</f>
        <v>0</v>
      </c>
      <c r="CG5" s="5">
        <f>SUMIFS(Data!$A:$A, Data!$G:$G,$A5,Data!$C:$C,CG$1,Data!$D:$D,CG$2)</f>
        <v>0</v>
      </c>
      <c r="CH5" s="5">
        <f>SUMIFS(Data!$A:$A, Data!$G:$G,$A5,Data!$C:$C,CH$1,Data!$D:$D,CH$2)</f>
        <v>0</v>
      </c>
      <c r="CI5" s="5">
        <f>SUMIFS(Data!$A:$A, Data!$G:$G,$A5,Data!$C:$C,CI$1,Data!$D:$D,CI$2)</f>
        <v>0</v>
      </c>
      <c r="CJ5" s="5">
        <f>SUMIFS(Data!$A:$A, Data!$G:$G,$A5,Data!$C:$C,CJ$1,Data!$D:$D,CJ$2)</f>
        <v>0</v>
      </c>
      <c r="CK5" s="5">
        <f>SUMIFS(Data!$A:$A, Data!$G:$G,$A5,Data!$C:$C,CK$1,Data!$D:$D,CK$2)</f>
        <v>0</v>
      </c>
      <c r="CL5" s="5">
        <f>SUMIFS(Data!$A:$A, Data!$G:$G,$A5,Data!$C:$C,CL$1,Data!$D:$D,CL$2)</f>
        <v>0</v>
      </c>
      <c r="CM5" s="5">
        <f>SUMIFS(Data!$A:$A, Data!$G:$G,$A5,Data!$C:$C,CM$1,Data!$D:$D,CM$2)</f>
        <v>0</v>
      </c>
      <c r="CN5" s="5">
        <f>SUMIFS(Data!$A:$A, Data!$G:$G,$A5,Data!$C:$C,CN$1,Data!$D:$D,CN$2)</f>
        <v>0</v>
      </c>
      <c r="CO5" s="5">
        <f>SUMIFS(Data!$A:$A, Data!$G:$G,$A5,Data!$C:$C,CO$1,Data!$D:$D,CO$2)</f>
        <v>0</v>
      </c>
      <c r="CP5" s="5">
        <f>SUMIFS(Data!$A:$A, Data!$G:$G,$A5,Data!$C:$C,CP$1,Data!$D:$D,CP$2)</f>
        <v>0</v>
      </c>
      <c r="CQ5" s="5">
        <f>SUMIFS(Data!$A:$A, Data!$G:$G,$A5,Data!$C:$C,CQ$1,Data!$D:$D,CQ$2)</f>
        <v>0</v>
      </c>
      <c r="CR5" s="5">
        <f>SUMIFS(Data!$A:$A, Data!$G:$G,$A5,Data!$C:$C,CR$1,Data!$D:$D,CR$2)</f>
        <v>0</v>
      </c>
      <c r="CS5" s="5">
        <f>SUMIFS(Data!$A:$A, Data!$G:$G,$A5,Data!$C:$C,CS$1,Data!$D:$D,CS$2)</f>
        <v>0</v>
      </c>
      <c r="CT5" s="5">
        <f>SUMIFS(Data!$A:$A, Data!$G:$G,$A5,Data!$C:$C,CT$1,Data!$D:$D,CT$2)</f>
        <v>0</v>
      </c>
      <c r="CU5" s="5">
        <f>SUMIFS(Data!$A:$A, Data!$G:$G,$A5,Data!$C:$C,CU$1,Data!$D:$D,CU$2)</f>
        <v>0</v>
      </c>
      <c r="CV5" s="5">
        <f>SUMIFS(Data!$A:$A, Data!$G:$G,$A5,Data!$C:$C,CV$1,Data!$D:$D,CV$2)</f>
        <v>0</v>
      </c>
      <c r="CW5" s="5">
        <f t="shared" ref="CW5:CX5" si="4">SUMIF($B$2:$CV$2,CW$2, $B5:$CV5)</f>
        <v>12</v>
      </c>
      <c r="CX5" s="5">
        <f t="shared" si="4"/>
        <v>19</v>
      </c>
      <c r="CY5" s="5">
        <f t="shared" si="3"/>
        <v>31</v>
      </c>
    </row>
    <row r="6">
      <c r="A6" s="5" t="str">
        <f>Countries!A4</f>
        <v>AUT</v>
      </c>
      <c r="B6" s="5">
        <f>SUMIFS(Data!$A:$A, Data!$G:$G,$A6,Data!$C:$C,B$1,Data!$D:$D,B$2)</f>
        <v>0</v>
      </c>
      <c r="C6" s="5">
        <f>SUMIFS(Data!$A:$A, Data!$G:$G,$A6,Data!$C:$C,C$1,Data!$D:$D,C$2)</f>
        <v>0</v>
      </c>
      <c r="D6" s="5">
        <f>SUMIFS(Data!$A:$A, Data!$G:$G,$A6,Data!$C:$C,D$1,Data!$D:$D,D$2)</f>
        <v>0</v>
      </c>
      <c r="E6" s="5">
        <f>SUMIFS(Data!$A:$A, Data!$G:$G,$A6,Data!$C:$C,E$1,Data!$D:$D,E$2)</f>
        <v>0</v>
      </c>
      <c r="F6" s="5">
        <f>SUMIFS(Data!$A:$A, Data!$G:$G,$A6,Data!$C:$C,F$1,Data!$D:$D,F$2)</f>
        <v>0</v>
      </c>
      <c r="G6" s="5">
        <f>SUMIFS(Data!$A:$A, Data!$G:$G,$A6,Data!$C:$C,G$1,Data!$D:$D,G$2)</f>
        <v>0</v>
      </c>
      <c r="H6" s="5">
        <f>SUMIFS(Data!$A:$A, Data!$G:$G,$A6,Data!$C:$C,H$1,Data!$D:$D,H$2)</f>
        <v>0</v>
      </c>
      <c r="I6" s="5">
        <f>SUMIFS(Data!$A:$A, Data!$G:$G,$A6,Data!$C:$C,I$1,Data!$D:$D,I$2)</f>
        <v>0</v>
      </c>
      <c r="J6" s="5">
        <f>SUMIFS(Data!$A:$A, Data!$G:$G,$A6,Data!$C:$C,J$1,Data!$D:$D,J$2)</f>
        <v>0</v>
      </c>
      <c r="K6" s="5">
        <f>SUMIFS(Data!$A:$A, Data!$G:$G,$A6,Data!$C:$C,K$1,Data!$D:$D,K$2)</f>
        <v>0</v>
      </c>
      <c r="L6" s="5">
        <f>SUMIFS(Data!$A:$A, Data!$G:$G,$A6,Data!$C:$C,L$1,Data!$D:$D,L$2)</f>
        <v>0</v>
      </c>
      <c r="M6" s="5">
        <f>SUMIFS(Data!$A:$A, Data!$G:$G,$A6,Data!$C:$C,M$1,Data!$D:$D,M$2)</f>
        <v>0</v>
      </c>
      <c r="N6" s="5">
        <f>SUMIFS(Data!$A:$A, Data!$G:$G,$A6,Data!$C:$C,N$1,Data!$D:$D,N$2)</f>
        <v>0</v>
      </c>
      <c r="O6" s="5">
        <f>SUMIFS(Data!$A:$A, Data!$G:$G,$A6,Data!$C:$C,O$1,Data!$D:$D,O$2)</f>
        <v>0</v>
      </c>
      <c r="P6" s="5">
        <f>SUMIFS(Data!$A:$A, Data!$G:$G,$A6,Data!$C:$C,P$1,Data!$D:$D,P$2)</f>
        <v>0</v>
      </c>
      <c r="Q6" s="5">
        <f>SUMIFS(Data!$A:$A, Data!$G:$G,$A6,Data!$C:$C,Q$1,Data!$D:$D,Q$2)</f>
        <v>0</v>
      </c>
      <c r="R6" s="5">
        <f>SUMIFS(Data!$A:$A, Data!$G:$G,$A6,Data!$C:$C,R$1,Data!$D:$D,R$2)</f>
        <v>0</v>
      </c>
      <c r="S6" s="5">
        <f>SUMIFS(Data!$A:$A, Data!$G:$G,$A6,Data!$C:$C,S$1,Data!$D:$D,S$2)</f>
        <v>0</v>
      </c>
      <c r="T6" s="5">
        <f>SUMIFS(Data!$A:$A, Data!$G:$G,$A6,Data!$C:$C,T$1,Data!$D:$D,T$2)</f>
        <v>0</v>
      </c>
      <c r="U6" s="5">
        <f>SUMIFS(Data!$A:$A, Data!$G:$G,$A6,Data!$C:$C,U$1,Data!$D:$D,U$2)</f>
        <v>0</v>
      </c>
      <c r="V6" s="5">
        <f>SUMIFS(Data!$A:$A, Data!$G:$G,$A6,Data!$C:$C,V$1,Data!$D:$D,V$2)</f>
        <v>0</v>
      </c>
      <c r="W6" s="5">
        <f>SUMIFS(Data!$A:$A, Data!$G:$G,$A6,Data!$C:$C,W$1,Data!$D:$D,W$2)</f>
        <v>0</v>
      </c>
      <c r="X6" s="5">
        <f>SUMIFS(Data!$A:$A, Data!$G:$G,$A6,Data!$C:$C,X$1,Data!$D:$D,X$2)</f>
        <v>0</v>
      </c>
      <c r="Y6" s="5">
        <f>SUMIFS(Data!$A:$A, Data!$G:$G,$A6,Data!$C:$C,Y$1,Data!$D:$D,Y$2)</f>
        <v>0</v>
      </c>
      <c r="Z6" s="5">
        <f>SUMIFS(Data!$A:$A, Data!$G:$G,$A6,Data!$C:$C,Z$1,Data!$D:$D,Z$2)</f>
        <v>0</v>
      </c>
      <c r="AA6" s="5">
        <f>SUMIFS(Data!$A:$A, Data!$G:$G,$A6,Data!$C:$C,AA$1,Data!$D:$D,AA$2)</f>
        <v>0</v>
      </c>
      <c r="AB6" s="5">
        <f>SUMIFS(Data!$A:$A, Data!$G:$G,$A6,Data!$C:$C,AB$1,Data!$D:$D,AB$2)</f>
        <v>0</v>
      </c>
      <c r="AC6" s="5">
        <f>SUMIFS(Data!$A:$A, Data!$G:$G,$A6,Data!$C:$C,AC$1,Data!$D:$D,AC$2)</f>
        <v>0</v>
      </c>
      <c r="AD6" s="5">
        <f>SUMIFS(Data!$A:$A, Data!$G:$G,$A6,Data!$C:$C,AD$1,Data!$D:$D,AD$2)</f>
        <v>0</v>
      </c>
      <c r="AE6" s="5">
        <f>SUMIFS(Data!$A:$A, Data!$G:$G,$A6,Data!$C:$C,AE$1,Data!$D:$D,AE$2)</f>
        <v>0</v>
      </c>
      <c r="AF6" s="5">
        <f>SUMIFS(Data!$A:$A, Data!$G:$G,$A6,Data!$C:$C,AF$1,Data!$D:$D,AF$2)</f>
        <v>0</v>
      </c>
      <c r="AG6" s="5">
        <f>SUMIFS(Data!$A:$A, Data!$G:$G,$A6,Data!$C:$C,AG$1,Data!$D:$D,AG$2)</f>
        <v>0</v>
      </c>
      <c r="AH6" s="5">
        <f>SUMIFS(Data!$A:$A, Data!$G:$G,$A6,Data!$C:$C,AH$1,Data!$D:$D,AH$2)</f>
        <v>0</v>
      </c>
      <c r="AI6" s="5">
        <f>SUMIFS(Data!$A:$A, Data!$G:$G,$A6,Data!$C:$C,AI$1,Data!$D:$D,AI$2)</f>
        <v>1</v>
      </c>
      <c r="AJ6" s="5">
        <f>SUMIFS(Data!$A:$A, Data!$G:$G,$A6,Data!$C:$C,AJ$1,Data!$D:$D,AJ$2)</f>
        <v>0</v>
      </c>
      <c r="AK6" s="5">
        <f>SUMIFS(Data!$A:$A, Data!$G:$G,$A6,Data!$C:$C,AK$1,Data!$D:$D,AK$2)</f>
        <v>0</v>
      </c>
      <c r="AL6" s="5">
        <f>SUMIFS(Data!$A:$A, Data!$G:$G,$A6,Data!$C:$C,AL$1,Data!$D:$D,AL$2)</f>
        <v>0</v>
      </c>
      <c r="AM6" s="5">
        <f>SUMIFS(Data!$A:$A, Data!$G:$G,$A6,Data!$C:$C,AM$1,Data!$D:$D,AM$2)</f>
        <v>0</v>
      </c>
      <c r="AN6" s="5">
        <f>SUMIFS(Data!$A:$A, Data!$G:$G,$A6,Data!$C:$C,AN$1,Data!$D:$D,AN$2)</f>
        <v>0</v>
      </c>
      <c r="AO6" s="5">
        <f>SUMIFS(Data!$A:$A, Data!$G:$G,$A6,Data!$C:$C,AO$1,Data!$D:$D,AO$2)</f>
        <v>0</v>
      </c>
      <c r="AP6" s="5">
        <f>SUMIFS(Data!$A:$A, Data!$G:$G,$A6,Data!$C:$C,AP$1,Data!$D:$D,AP$2)</f>
        <v>0</v>
      </c>
      <c r="AQ6" s="5">
        <f>SUMIFS(Data!$A:$A, Data!$G:$G,$A6,Data!$C:$C,AQ$1,Data!$D:$D,AQ$2)</f>
        <v>0</v>
      </c>
      <c r="AR6" s="5">
        <f>SUMIFS(Data!$A:$A, Data!$G:$G,$A6,Data!$C:$C,AR$1,Data!$D:$D,AR$2)</f>
        <v>0</v>
      </c>
      <c r="AS6" s="5">
        <f>SUMIFS(Data!$A:$A, Data!$G:$G,$A6,Data!$C:$C,AS$1,Data!$D:$D,AS$2)</f>
        <v>0</v>
      </c>
      <c r="AT6" s="5">
        <f>SUMIFS(Data!$A:$A, Data!$G:$G,$A6,Data!$C:$C,AT$1,Data!$D:$D,AT$2)</f>
        <v>0</v>
      </c>
      <c r="AU6" s="5">
        <f>SUMIFS(Data!$A:$A, Data!$G:$G,$A6,Data!$C:$C,AU$1,Data!$D:$D,AU$2)</f>
        <v>0</v>
      </c>
      <c r="AV6" s="5">
        <f>SUMIFS(Data!$A:$A, Data!$G:$G,$A6,Data!$C:$C,AV$1,Data!$D:$D,AV$2)</f>
        <v>0</v>
      </c>
      <c r="AW6" s="5">
        <f>SUMIFS(Data!$A:$A, Data!$G:$G,$A6,Data!$C:$C,AW$1,Data!$D:$D,AW$2)</f>
        <v>0</v>
      </c>
      <c r="AX6" s="5">
        <f>SUMIFS(Data!$A:$A, Data!$G:$G,$A6,Data!$C:$C,AX$1,Data!$D:$D,AX$2)</f>
        <v>0</v>
      </c>
      <c r="AY6" s="5">
        <f>SUMIFS(Data!$A:$A, Data!$G:$G,$A6,Data!$C:$C,AY$1,Data!$D:$D,AY$2)</f>
        <v>0</v>
      </c>
      <c r="AZ6" s="5">
        <f>SUMIFS(Data!$A:$A, Data!$G:$G,$A6,Data!$C:$C,AZ$1,Data!$D:$D,AZ$2)</f>
        <v>0</v>
      </c>
      <c r="BA6" s="5">
        <f>SUMIFS(Data!$A:$A, Data!$G:$G,$A6,Data!$C:$C,BA$1,Data!$D:$D,BA$2)</f>
        <v>0</v>
      </c>
      <c r="BB6" s="5">
        <f>SUMIFS(Data!$A:$A, Data!$G:$G,$A6,Data!$C:$C,BB$1,Data!$D:$D,BB$2)</f>
        <v>0</v>
      </c>
      <c r="BC6" s="5">
        <f>SUMIFS(Data!$A:$A, Data!$G:$G,$A6,Data!$C:$C,BC$1,Data!$D:$D,BC$2)</f>
        <v>0</v>
      </c>
      <c r="BD6" s="5">
        <f>SUMIFS(Data!$A:$A, Data!$G:$G,$A6,Data!$C:$C,BD$1,Data!$D:$D,BD$2)</f>
        <v>0</v>
      </c>
      <c r="BE6" s="5">
        <f>SUMIFS(Data!$A:$A, Data!$G:$G,$A6,Data!$C:$C,BE$1,Data!$D:$D,BE$2)</f>
        <v>0</v>
      </c>
      <c r="BF6" s="5">
        <f>SUMIFS(Data!$A:$A, Data!$G:$G,$A6,Data!$C:$C,BF$1,Data!$D:$D,BF$2)</f>
        <v>0</v>
      </c>
      <c r="BG6" s="5">
        <f>SUMIFS(Data!$A:$A, Data!$G:$G,$A6,Data!$C:$C,BG$1,Data!$D:$D,BG$2)</f>
        <v>0</v>
      </c>
      <c r="BH6" s="5">
        <f>SUMIFS(Data!$A:$A, Data!$G:$G,$A6,Data!$C:$C,BH$1,Data!$D:$D,BH$2)</f>
        <v>0</v>
      </c>
      <c r="BI6" s="5">
        <f>SUMIFS(Data!$A:$A, Data!$G:$G,$A6,Data!$C:$C,BI$1,Data!$D:$D,BI$2)</f>
        <v>0</v>
      </c>
      <c r="BJ6" s="5">
        <f>SUMIFS(Data!$A:$A, Data!$G:$G,$A6,Data!$C:$C,BJ$1,Data!$D:$D,BJ$2)</f>
        <v>0</v>
      </c>
      <c r="BK6" s="5">
        <f>SUMIFS(Data!$A:$A, Data!$G:$G,$A6,Data!$C:$C,BK$1,Data!$D:$D,BK$2)</f>
        <v>0</v>
      </c>
      <c r="BL6" s="5">
        <f>SUMIFS(Data!$A:$A, Data!$G:$G,$A6,Data!$C:$C,BL$1,Data!$D:$D,BL$2)</f>
        <v>0</v>
      </c>
      <c r="BM6" s="5">
        <f>SUMIFS(Data!$A:$A, Data!$G:$G,$A6,Data!$C:$C,BM$1,Data!$D:$D,BM$2)</f>
        <v>0</v>
      </c>
      <c r="BN6" s="5">
        <f>SUMIFS(Data!$A:$A, Data!$G:$G,$A6,Data!$C:$C,BN$1,Data!$D:$D,BN$2)</f>
        <v>0</v>
      </c>
      <c r="BO6" s="5">
        <f>SUMIFS(Data!$A:$A, Data!$G:$G,$A6,Data!$C:$C,BO$1,Data!$D:$D,BO$2)</f>
        <v>0</v>
      </c>
      <c r="BP6" s="5">
        <f>SUMIFS(Data!$A:$A, Data!$G:$G,$A6,Data!$C:$C,BP$1,Data!$D:$D,BP$2)</f>
        <v>0</v>
      </c>
      <c r="BQ6" s="5">
        <f>SUMIFS(Data!$A:$A, Data!$G:$G,$A6,Data!$C:$C,BQ$1,Data!$D:$D,BQ$2)</f>
        <v>0</v>
      </c>
      <c r="BR6" s="5">
        <f>SUMIFS(Data!$A:$A, Data!$G:$G,$A6,Data!$C:$C,BR$1,Data!$D:$D,BR$2)</f>
        <v>0</v>
      </c>
      <c r="BS6" s="5">
        <f>SUMIFS(Data!$A:$A, Data!$G:$G,$A6,Data!$C:$C,BS$1,Data!$D:$D,BS$2)</f>
        <v>0</v>
      </c>
      <c r="BT6" s="5">
        <f>SUMIFS(Data!$A:$A, Data!$G:$G,$A6,Data!$C:$C,BT$1,Data!$D:$D,BT$2)</f>
        <v>0</v>
      </c>
      <c r="BU6" s="5">
        <f>SUMIFS(Data!$A:$A, Data!$G:$G,$A6,Data!$C:$C,BU$1,Data!$D:$D,BU$2)</f>
        <v>0</v>
      </c>
      <c r="BV6" s="5">
        <f>SUMIFS(Data!$A:$A, Data!$G:$G,$A6,Data!$C:$C,BV$1,Data!$D:$D,BV$2)</f>
        <v>0</v>
      </c>
      <c r="BW6" s="5">
        <f>SUMIFS(Data!$A:$A, Data!$G:$G,$A6,Data!$C:$C,BW$1,Data!$D:$D,BW$2)</f>
        <v>0</v>
      </c>
      <c r="BX6" s="5">
        <f>SUMIFS(Data!$A:$A, Data!$G:$G,$A6,Data!$C:$C,BX$1,Data!$D:$D,BX$2)</f>
        <v>0</v>
      </c>
      <c r="BY6" s="5">
        <f>SUMIFS(Data!$A:$A, Data!$G:$G,$A6,Data!$C:$C,BY$1,Data!$D:$D,BY$2)</f>
        <v>0</v>
      </c>
      <c r="BZ6" s="5">
        <f>SUMIFS(Data!$A:$A, Data!$G:$G,$A6,Data!$C:$C,BZ$1,Data!$D:$D,BZ$2)</f>
        <v>0</v>
      </c>
      <c r="CA6" s="5">
        <f>SUMIFS(Data!$A:$A, Data!$G:$G,$A6,Data!$C:$C,CA$1,Data!$D:$D,CA$2)</f>
        <v>0</v>
      </c>
      <c r="CB6" s="5">
        <f>SUMIFS(Data!$A:$A, Data!$G:$G,$A6,Data!$C:$C,CB$1,Data!$D:$D,CB$2)</f>
        <v>0</v>
      </c>
      <c r="CC6" s="5">
        <f>SUMIFS(Data!$A:$A, Data!$G:$G,$A6,Data!$C:$C,CC$1,Data!$D:$D,CC$2)</f>
        <v>0</v>
      </c>
      <c r="CD6" s="5">
        <f>SUMIFS(Data!$A:$A, Data!$G:$G,$A6,Data!$C:$C,CD$1,Data!$D:$D,CD$2)</f>
        <v>0</v>
      </c>
      <c r="CE6" s="5">
        <f>SUMIFS(Data!$A:$A, Data!$G:$G,$A6,Data!$C:$C,CE$1,Data!$D:$D,CE$2)</f>
        <v>0</v>
      </c>
      <c r="CF6" s="5">
        <f>SUMIFS(Data!$A:$A, Data!$G:$G,$A6,Data!$C:$C,CF$1,Data!$D:$D,CF$2)</f>
        <v>0</v>
      </c>
      <c r="CG6" s="5">
        <f>SUMIFS(Data!$A:$A, Data!$G:$G,$A6,Data!$C:$C,CG$1,Data!$D:$D,CG$2)</f>
        <v>0</v>
      </c>
      <c r="CH6" s="5">
        <f>SUMIFS(Data!$A:$A, Data!$G:$G,$A6,Data!$C:$C,CH$1,Data!$D:$D,CH$2)</f>
        <v>0</v>
      </c>
      <c r="CI6" s="5">
        <f>SUMIFS(Data!$A:$A, Data!$G:$G,$A6,Data!$C:$C,CI$1,Data!$D:$D,CI$2)</f>
        <v>0</v>
      </c>
      <c r="CJ6" s="5">
        <f>SUMIFS(Data!$A:$A, Data!$G:$G,$A6,Data!$C:$C,CJ$1,Data!$D:$D,CJ$2)</f>
        <v>0</v>
      </c>
      <c r="CK6" s="5">
        <f>SUMIFS(Data!$A:$A, Data!$G:$G,$A6,Data!$C:$C,CK$1,Data!$D:$D,CK$2)</f>
        <v>0</v>
      </c>
      <c r="CL6" s="5">
        <f>SUMIFS(Data!$A:$A, Data!$G:$G,$A6,Data!$C:$C,CL$1,Data!$D:$D,CL$2)</f>
        <v>0</v>
      </c>
      <c r="CM6" s="5">
        <f>SUMIFS(Data!$A:$A, Data!$G:$G,$A6,Data!$C:$C,CM$1,Data!$D:$D,CM$2)</f>
        <v>0</v>
      </c>
      <c r="CN6" s="5">
        <f>SUMIFS(Data!$A:$A, Data!$G:$G,$A6,Data!$C:$C,CN$1,Data!$D:$D,CN$2)</f>
        <v>0</v>
      </c>
      <c r="CO6" s="5">
        <f>SUMIFS(Data!$A:$A, Data!$G:$G,$A6,Data!$C:$C,CO$1,Data!$D:$D,CO$2)</f>
        <v>0</v>
      </c>
      <c r="CP6" s="5">
        <f>SUMIFS(Data!$A:$A, Data!$G:$G,$A6,Data!$C:$C,CP$1,Data!$D:$D,CP$2)</f>
        <v>0</v>
      </c>
      <c r="CQ6" s="5">
        <f>SUMIFS(Data!$A:$A, Data!$G:$G,$A6,Data!$C:$C,CQ$1,Data!$D:$D,CQ$2)</f>
        <v>0</v>
      </c>
      <c r="CR6" s="5">
        <f>SUMIFS(Data!$A:$A, Data!$G:$G,$A6,Data!$C:$C,CR$1,Data!$D:$D,CR$2)</f>
        <v>0</v>
      </c>
      <c r="CS6" s="5">
        <f>SUMIFS(Data!$A:$A, Data!$G:$G,$A6,Data!$C:$C,CS$1,Data!$D:$D,CS$2)</f>
        <v>0</v>
      </c>
      <c r="CT6" s="5">
        <f>SUMIFS(Data!$A:$A, Data!$G:$G,$A6,Data!$C:$C,CT$1,Data!$D:$D,CT$2)</f>
        <v>0</v>
      </c>
      <c r="CU6" s="5">
        <f>SUMIFS(Data!$A:$A, Data!$G:$G,$A6,Data!$C:$C,CU$1,Data!$D:$D,CU$2)</f>
        <v>0</v>
      </c>
      <c r="CV6" s="5">
        <f>SUMIFS(Data!$A:$A, Data!$G:$G,$A6,Data!$C:$C,CV$1,Data!$D:$D,CV$2)</f>
        <v>0</v>
      </c>
      <c r="CW6" s="5">
        <f t="shared" ref="CW6:CX6" si="5">SUMIF($B$2:$CV$2,CW$2, $B6:$CV6)</f>
        <v>0</v>
      </c>
      <c r="CX6" s="5">
        <f t="shared" si="5"/>
        <v>1</v>
      </c>
      <c r="CY6" s="5">
        <f t="shared" si="3"/>
        <v>1</v>
      </c>
    </row>
    <row r="7">
      <c r="A7" s="5" t="str">
        <f>Countries!A5</f>
        <v>AZE</v>
      </c>
      <c r="B7" s="5">
        <f>SUMIFS(Data!$A:$A, Data!$G:$G,$A7,Data!$C:$C,B$1,Data!$D:$D,B$2)</f>
        <v>0</v>
      </c>
      <c r="C7" s="5">
        <f>SUMIFS(Data!$A:$A, Data!$G:$G,$A7,Data!$C:$C,C$1,Data!$D:$D,C$2)</f>
        <v>0</v>
      </c>
      <c r="D7" s="5">
        <f>SUMIFS(Data!$A:$A, Data!$G:$G,$A7,Data!$C:$C,D$1,Data!$D:$D,D$2)</f>
        <v>0</v>
      </c>
      <c r="E7" s="5">
        <f>SUMIFS(Data!$A:$A, Data!$G:$G,$A7,Data!$C:$C,E$1,Data!$D:$D,E$2)</f>
        <v>0</v>
      </c>
      <c r="F7" s="5">
        <f>SUMIFS(Data!$A:$A, Data!$G:$G,$A7,Data!$C:$C,F$1,Data!$D:$D,F$2)</f>
        <v>0</v>
      </c>
      <c r="G7" s="5">
        <f>SUMIFS(Data!$A:$A, Data!$G:$G,$A7,Data!$C:$C,G$1,Data!$D:$D,G$2)</f>
        <v>0</v>
      </c>
      <c r="H7" s="5">
        <f>SUMIFS(Data!$A:$A, Data!$G:$G,$A7,Data!$C:$C,H$1,Data!$D:$D,H$2)</f>
        <v>0</v>
      </c>
      <c r="I7" s="5">
        <f>SUMIFS(Data!$A:$A, Data!$G:$G,$A7,Data!$C:$C,I$1,Data!$D:$D,I$2)</f>
        <v>0</v>
      </c>
      <c r="J7" s="5">
        <f>SUMIFS(Data!$A:$A, Data!$G:$G,$A7,Data!$C:$C,J$1,Data!$D:$D,J$2)</f>
        <v>0</v>
      </c>
      <c r="K7" s="5">
        <f>SUMIFS(Data!$A:$A, Data!$G:$G,$A7,Data!$C:$C,K$1,Data!$D:$D,K$2)</f>
        <v>0</v>
      </c>
      <c r="L7" s="5">
        <f>SUMIFS(Data!$A:$A, Data!$G:$G,$A7,Data!$C:$C,L$1,Data!$D:$D,L$2)</f>
        <v>0</v>
      </c>
      <c r="M7" s="5">
        <f>SUMIFS(Data!$A:$A, Data!$G:$G,$A7,Data!$C:$C,M$1,Data!$D:$D,M$2)</f>
        <v>0</v>
      </c>
      <c r="N7" s="5">
        <f>SUMIFS(Data!$A:$A, Data!$G:$G,$A7,Data!$C:$C,N$1,Data!$D:$D,N$2)</f>
        <v>0</v>
      </c>
      <c r="O7" s="5">
        <f>SUMIFS(Data!$A:$A, Data!$G:$G,$A7,Data!$C:$C,O$1,Data!$D:$D,O$2)</f>
        <v>0</v>
      </c>
      <c r="P7" s="5">
        <f>SUMIFS(Data!$A:$A, Data!$G:$G,$A7,Data!$C:$C,P$1,Data!$D:$D,P$2)</f>
        <v>0</v>
      </c>
      <c r="Q7" s="5">
        <f>SUMIFS(Data!$A:$A, Data!$G:$G,$A7,Data!$C:$C,Q$1,Data!$D:$D,Q$2)</f>
        <v>0</v>
      </c>
      <c r="R7" s="5">
        <f>SUMIFS(Data!$A:$A, Data!$G:$G,$A7,Data!$C:$C,R$1,Data!$D:$D,R$2)</f>
        <v>0</v>
      </c>
      <c r="S7" s="5">
        <f>SUMIFS(Data!$A:$A, Data!$G:$G,$A7,Data!$C:$C,S$1,Data!$D:$D,S$2)</f>
        <v>0</v>
      </c>
      <c r="T7" s="5">
        <f>SUMIFS(Data!$A:$A, Data!$G:$G,$A7,Data!$C:$C,T$1,Data!$D:$D,T$2)</f>
        <v>0</v>
      </c>
      <c r="U7" s="5">
        <f>SUMIFS(Data!$A:$A, Data!$G:$G,$A7,Data!$C:$C,U$1,Data!$D:$D,U$2)</f>
        <v>0</v>
      </c>
      <c r="V7" s="5">
        <f>SUMIFS(Data!$A:$A, Data!$G:$G,$A7,Data!$C:$C,V$1,Data!$D:$D,V$2)</f>
        <v>0</v>
      </c>
      <c r="W7" s="5">
        <f>SUMIFS(Data!$A:$A, Data!$G:$G,$A7,Data!$C:$C,W$1,Data!$D:$D,W$2)</f>
        <v>0</v>
      </c>
      <c r="X7" s="5">
        <f>SUMIFS(Data!$A:$A, Data!$G:$G,$A7,Data!$C:$C,X$1,Data!$D:$D,X$2)</f>
        <v>0</v>
      </c>
      <c r="Y7" s="5">
        <f>SUMIFS(Data!$A:$A, Data!$G:$G,$A7,Data!$C:$C,Y$1,Data!$D:$D,Y$2)</f>
        <v>0</v>
      </c>
      <c r="Z7" s="5">
        <f>SUMIFS(Data!$A:$A, Data!$G:$G,$A7,Data!$C:$C,Z$1,Data!$D:$D,Z$2)</f>
        <v>0</v>
      </c>
      <c r="AA7" s="5">
        <f>SUMIFS(Data!$A:$A, Data!$G:$G,$A7,Data!$C:$C,AA$1,Data!$D:$D,AA$2)</f>
        <v>0</v>
      </c>
      <c r="AB7" s="5">
        <f>SUMIFS(Data!$A:$A, Data!$G:$G,$A7,Data!$C:$C,AB$1,Data!$D:$D,AB$2)</f>
        <v>0</v>
      </c>
      <c r="AC7" s="5">
        <f>SUMIFS(Data!$A:$A, Data!$G:$G,$A7,Data!$C:$C,AC$1,Data!$D:$D,AC$2)</f>
        <v>0</v>
      </c>
      <c r="AD7" s="5">
        <f>SUMIFS(Data!$A:$A, Data!$G:$G,$A7,Data!$C:$C,AD$1,Data!$D:$D,AD$2)</f>
        <v>0</v>
      </c>
      <c r="AE7" s="5">
        <f>SUMIFS(Data!$A:$A, Data!$G:$G,$A7,Data!$C:$C,AE$1,Data!$D:$D,AE$2)</f>
        <v>0</v>
      </c>
      <c r="AF7" s="5">
        <f>SUMIFS(Data!$A:$A, Data!$G:$G,$A7,Data!$C:$C,AF$1,Data!$D:$D,AF$2)</f>
        <v>0</v>
      </c>
      <c r="AG7" s="5">
        <f>SUMIFS(Data!$A:$A, Data!$G:$G,$A7,Data!$C:$C,AG$1,Data!$D:$D,AG$2)</f>
        <v>0</v>
      </c>
      <c r="AH7" s="5">
        <f>SUMIFS(Data!$A:$A, Data!$G:$G,$A7,Data!$C:$C,AH$1,Data!$D:$D,AH$2)</f>
        <v>0</v>
      </c>
      <c r="AI7" s="5">
        <f>SUMIFS(Data!$A:$A, Data!$G:$G,$A7,Data!$C:$C,AI$1,Data!$D:$D,AI$2)</f>
        <v>0</v>
      </c>
      <c r="AJ7" s="5">
        <f>SUMIFS(Data!$A:$A, Data!$G:$G,$A7,Data!$C:$C,AJ$1,Data!$D:$D,AJ$2)</f>
        <v>0</v>
      </c>
      <c r="AK7" s="5">
        <f>SUMIFS(Data!$A:$A, Data!$G:$G,$A7,Data!$C:$C,AK$1,Data!$D:$D,AK$2)</f>
        <v>0</v>
      </c>
      <c r="AL7" s="5">
        <f>SUMIFS(Data!$A:$A, Data!$G:$G,$A7,Data!$C:$C,AL$1,Data!$D:$D,AL$2)</f>
        <v>0</v>
      </c>
      <c r="AM7" s="5">
        <f>SUMIFS(Data!$A:$A, Data!$G:$G,$A7,Data!$C:$C,AM$1,Data!$D:$D,AM$2)</f>
        <v>0</v>
      </c>
      <c r="AN7" s="5">
        <f>SUMIFS(Data!$A:$A, Data!$G:$G,$A7,Data!$C:$C,AN$1,Data!$D:$D,AN$2)</f>
        <v>0</v>
      </c>
      <c r="AO7" s="5">
        <f>SUMIFS(Data!$A:$A, Data!$G:$G,$A7,Data!$C:$C,AO$1,Data!$D:$D,AO$2)</f>
        <v>0</v>
      </c>
      <c r="AP7" s="5">
        <f>SUMIFS(Data!$A:$A, Data!$G:$G,$A7,Data!$C:$C,AP$1,Data!$D:$D,AP$2)</f>
        <v>0</v>
      </c>
      <c r="AQ7" s="5">
        <f>SUMIFS(Data!$A:$A, Data!$G:$G,$A7,Data!$C:$C,AQ$1,Data!$D:$D,AQ$2)</f>
        <v>0</v>
      </c>
      <c r="AR7" s="5">
        <f>SUMIFS(Data!$A:$A, Data!$G:$G,$A7,Data!$C:$C,AR$1,Data!$D:$D,AR$2)</f>
        <v>0</v>
      </c>
      <c r="AS7" s="5">
        <f>SUMIFS(Data!$A:$A, Data!$G:$G,$A7,Data!$C:$C,AS$1,Data!$D:$D,AS$2)</f>
        <v>0</v>
      </c>
      <c r="AT7" s="5">
        <f>SUMIFS(Data!$A:$A, Data!$G:$G,$A7,Data!$C:$C,AT$1,Data!$D:$D,AT$2)</f>
        <v>0</v>
      </c>
      <c r="AU7" s="5">
        <f>SUMIFS(Data!$A:$A, Data!$G:$G,$A7,Data!$C:$C,AU$1,Data!$D:$D,AU$2)</f>
        <v>0</v>
      </c>
      <c r="AV7" s="5">
        <f>SUMIFS(Data!$A:$A, Data!$G:$G,$A7,Data!$C:$C,AV$1,Data!$D:$D,AV$2)</f>
        <v>0</v>
      </c>
      <c r="AW7" s="5">
        <f>SUMIFS(Data!$A:$A, Data!$G:$G,$A7,Data!$C:$C,AW$1,Data!$D:$D,AW$2)</f>
        <v>0</v>
      </c>
      <c r="AX7" s="5">
        <f>SUMIFS(Data!$A:$A, Data!$G:$G,$A7,Data!$C:$C,AX$1,Data!$D:$D,AX$2)</f>
        <v>0</v>
      </c>
      <c r="AY7" s="5">
        <f>SUMIFS(Data!$A:$A, Data!$G:$G,$A7,Data!$C:$C,AY$1,Data!$D:$D,AY$2)</f>
        <v>0</v>
      </c>
      <c r="AZ7" s="5">
        <f>SUMIFS(Data!$A:$A, Data!$G:$G,$A7,Data!$C:$C,AZ$1,Data!$D:$D,AZ$2)</f>
        <v>0</v>
      </c>
      <c r="BA7" s="5">
        <f>SUMIFS(Data!$A:$A, Data!$G:$G,$A7,Data!$C:$C,BA$1,Data!$D:$D,BA$2)</f>
        <v>0</v>
      </c>
      <c r="BB7" s="5">
        <f>SUMIFS(Data!$A:$A, Data!$G:$G,$A7,Data!$C:$C,BB$1,Data!$D:$D,BB$2)</f>
        <v>0</v>
      </c>
      <c r="BC7" s="5">
        <f>SUMIFS(Data!$A:$A, Data!$G:$G,$A7,Data!$C:$C,BC$1,Data!$D:$D,BC$2)</f>
        <v>0</v>
      </c>
      <c r="BD7" s="5">
        <f>SUMIFS(Data!$A:$A, Data!$G:$G,$A7,Data!$C:$C,BD$1,Data!$D:$D,BD$2)</f>
        <v>0</v>
      </c>
      <c r="BE7" s="5">
        <f>SUMIFS(Data!$A:$A, Data!$G:$G,$A7,Data!$C:$C,BE$1,Data!$D:$D,BE$2)</f>
        <v>0</v>
      </c>
      <c r="BF7" s="5">
        <f>SUMIFS(Data!$A:$A, Data!$G:$G,$A7,Data!$C:$C,BF$1,Data!$D:$D,BF$2)</f>
        <v>0</v>
      </c>
      <c r="BG7" s="5">
        <f>SUMIFS(Data!$A:$A, Data!$G:$G,$A7,Data!$C:$C,BG$1,Data!$D:$D,BG$2)</f>
        <v>0</v>
      </c>
      <c r="BH7" s="5">
        <f>SUMIFS(Data!$A:$A, Data!$G:$G,$A7,Data!$C:$C,BH$1,Data!$D:$D,BH$2)</f>
        <v>0</v>
      </c>
      <c r="BI7" s="5">
        <f>SUMIFS(Data!$A:$A, Data!$G:$G,$A7,Data!$C:$C,BI$1,Data!$D:$D,BI$2)</f>
        <v>0</v>
      </c>
      <c r="BJ7" s="5">
        <f>SUMIFS(Data!$A:$A, Data!$G:$G,$A7,Data!$C:$C,BJ$1,Data!$D:$D,BJ$2)</f>
        <v>0</v>
      </c>
      <c r="BK7" s="5">
        <f>SUMIFS(Data!$A:$A, Data!$G:$G,$A7,Data!$C:$C,BK$1,Data!$D:$D,BK$2)</f>
        <v>0</v>
      </c>
      <c r="BL7" s="5">
        <f>SUMIFS(Data!$A:$A, Data!$G:$G,$A7,Data!$C:$C,BL$1,Data!$D:$D,BL$2)</f>
        <v>0</v>
      </c>
      <c r="BM7" s="5">
        <f>SUMIFS(Data!$A:$A, Data!$G:$G,$A7,Data!$C:$C,BM$1,Data!$D:$D,BM$2)</f>
        <v>0</v>
      </c>
      <c r="BN7" s="5">
        <f>SUMIFS(Data!$A:$A, Data!$G:$G,$A7,Data!$C:$C,BN$1,Data!$D:$D,BN$2)</f>
        <v>0</v>
      </c>
      <c r="BO7" s="5">
        <f>SUMIFS(Data!$A:$A, Data!$G:$G,$A7,Data!$C:$C,BO$1,Data!$D:$D,BO$2)</f>
        <v>0</v>
      </c>
      <c r="BP7" s="5">
        <f>SUMIFS(Data!$A:$A, Data!$G:$G,$A7,Data!$C:$C,BP$1,Data!$D:$D,BP$2)</f>
        <v>0</v>
      </c>
      <c r="BQ7" s="5">
        <f>SUMIFS(Data!$A:$A, Data!$G:$G,$A7,Data!$C:$C,BQ$1,Data!$D:$D,BQ$2)</f>
        <v>0</v>
      </c>
      <c r="BR7" s="5">
        <f>SUMIFS(Data!$A:$A, Data!$G:$G,$A7,Data!$C:$C,BR$1,Data!$D:$D,BR$2)</f>
        <v>0</v>
      </c>
      <c r="BS7" s="5">
        <f>SUMIFS(Data!$A:$A, Data!$G:$G,$A7,Data!$C:$C,BS$1,Data!$D:$D,BS$2)</f>
        <v>0</v>
      </c>
      <c r="BT7" s="5">
        <f>SUMIFS(Data!$A:$A, Data!$G:$G,$A7,Data!$C:$C,BT$1,Data!$D:$D,BT$2)</f>
        <v>0</v>
      </c>
      <c r="BU7" s="5">
        <f>SUMIFS(Data!$A:$A, Data!$G:$G,$A7,Data!$C:$C,BU$1,Data!$D:$D,BU$2)</f>
        <v>0</v>
      </c>
      <c r="BV7" s="5">
        <f>SUMIFS(Data!$A:$A, Data!$G:$G,$A7,Data!$C:$C,BV$1,Data!$D:$D,BV$2)</f>
        <v>0</v>
      </c>
      <c r="BW7" s="5">
        <f>SUMIFS(Data!$A:$A, Data!$G:$G,$A7,Data!$C:$C,BW$1,Data!$D:$D,BW$2)</f>
        <v>0</v>
      </c>
      <c r="BX7" s="5">
        <f>SUMIFS(Data!$A:$A, Data!$G:$G,$A7,Data!$C:$C,BX$1,Data!$D:$D,BX$2)</f>
        <v>0</v>
      </c>
      <c r="BY7" s="5">
        <f>SUMIFS(Data!$A:$A, Data!$G:$G,$A7,Data!$C:$C,BY$1,Data!$D:$D,BY$2)</f>
        <v>0</v>
      </c>
      <c r="BZ7" s="5">
        <f>SUMIFS(Data!$A:$A, Data!$G:$G,$A7,Data!$C:$C,BZ$1,Data!$D:$D,BZ$2)</f>
        <v>0</v>
      </c>
      <c r="CA7" s="5">
        <f>SUMIFS(Data!$A:$A, Data!$G:$G,$A7,Data!$C:$C,CA$1,Data!$D:$D,CA$2)</f>
        <v>0</v>
      </c>
      <c r="CB7" s="5">
        <f>SUMIFS(Data!$A:$A, Data!$G:$G,$A7,Data!$C:$C,CB$1,Data!$D:$D,CB$2)</f>
        <v>0</v>
      </c>
      <c r="CC7" s="5">
        <f>SUMIFS(Data!$A:$A, Data!$G:$G,$A7,Data!$C:$C,CC$1,Data!$D:$D,CC$2)</f>
        <v>0</v>
      </c>
      <c r="CD7" s="5">
        <f>SUMIFS(Data!$A:$A, Data!$G:$G,$A7,Data!$C:$C,CD$1,Data!$D:$D,CD$2)</f>
        <v>0</v>
      </c>
      <c r="CE7" s="5">
        <f>SUMIFS(Data!$A:$A, Data!$G:$G,$A7,Data!$C:$C,CE$1,Data!$D:$D,CE$2)</f>
        <v>0</v>
      </c>
      <c r="CF7" s="5">
        <f>SUMIFS(Data!$A:$A, Data!$G:$G,$A7,Data!$C:$C,CF$1,Data!$D:$D,CF$2)</f>
        <v>0</v>
      </c>
      <c r="CG7" s="5">
        <f>SUMIFS(Data!$A:$A, Data!$G:$G,$A7,Data!$C:$C,CG$1,Data!$D:$D,CG$2)</f>
        <v>0</v>
      </c>
      <c r="CH7" s="5">
        <f>SUMIFS(Data!$A:$A, Data!$G:$G,$A7,Data!$C:$C,CH$1,Data!$D:$D,CH$2)</f>
        <v>0</v>
      </c>
      <c r="CI7" s="5">
        <f>SUMIFS(Data!$A:$A, Data!$G:$G,$A7,Data!$C:$C,CI$1,Data!$D:$D,CI$2)</f>
        <v>0</v>
      </c>
      <c r="CJ7" s="5">
        <f>SUMIFS(Data!$A:$A, Data!$G:$G,$A7,Data!$C:$C,CJ$1,Data!$D:$D,CJ$2)</f>
        <v>0</v>
      </c>
      <c r="CK7" s="5">
        <f>SUMIFS(Data!$A:$A, Data!$G:$G,$A7,Data!$C:$C,CK$1,Data!$D:$D,CK$2)</f>
        <v>0</v>
      </c>
      <c r="CL7" s="5">
        <f>SUMIFS(Data!$A:$A, Data!$G:$G,$A7,Data!$C:$C,CL$1,Data!$D:$D,CL$2)</f>
        <v>0</v>
      </c>
      <c r="CM7" s="5">
        <f>SUMIFS(Data!$A:$A, Data!$G:$G,$A7,Data!$C:$C,CM$1,Data!$D:$D,CM$2)</f>
        <v>0</v>
      </c>
      <c r="CN7" s="5">
        <f>SUMIFS(Data!$A:$A, Data!$G:$G,$A7,Data!$C:$C,CN$1,Data!$D:$D,CN$2)</f>
        <v>0</v>
      </c>
      <c r="CO7" s="5">
        <f>SUMIFS(Data!$A:$A, Data!$G:$G,$A7,Data!$C:$C,CO$1,Data!$D:$D,CO$2)</f>
        <v>0</v>
      </c>
      <c r="CP7" s="5">
        <f>SUMIFS(Data!$A:$A, Data!$G:$G,$A7,Data!$C:$C,CP$1,Data!$D:$D,CP$2)</f>
        <v>0</v>
      </c>
      <c r="CQ7" s="5">
        <f>SUMIFS(Data!$A:$A, Data!$G:$G,$A7,Data!$C:$C,CQ$1,Data!$D:$D,CQ$2)</f>
        <v>0</v>
      </c>
      <c r="CR7" s="5">
        <f>SUMIFS(Data!$A:$A, Data!$G:$G,$A7,Data!$C:$C,CR$1,Data!$D:$D,CR$2)</f>
        <v>0</v>
      </c>
      <c r="CS7" s="5">
        <f>SUMIFS(Data!$A:$A, Data!$G:$G,$A7,Data!$C:$C,CS$1,Data!$D:$D,CS$2)</f>
        <v>0</v>
      </c>
      <c r="CT7" s="5">
        <f>SUMIFS(Data!$A:$A, Data!$G:$G,$A7,Data!$C:$C,CT$1,Data!$D:$D,CT$2)</f>
        <v>0</v>
      </c>
      <c r="CU7" s="5">
        <f>SUMIFS(Data!$A:$A, Data!$G:$G,$A7,Data!$C:$C,CU$1,Data!$D:$D,CU$2)</f>
        <v>0</v>
      </c>
      <c r="CV7" s="5">
        <f>SUMIFS(Data!$A:$A, Data!$G:$G,$A7,Data!$C:$C,CV$1,Data!$D:$D,CV$2)</f>
        <v>0</v>
      </c>
      <c r="CW7" s="5">
        <f t="shared" ref="CW7:CX7" si="6">SUMIF($B$2:$CV$2,CW$2, $B7:$CV7)</f>
        <v>0</v>
      </c>
      <c r="CX7" s="5">
        <f t="shared" si="6"/>
        <v>0</v>
      </c>
      <c r="CY7" s="5">
        <f t="shared" si="3"/>
        <v>0</v>
      </c>
    </row>
    <row r="8">
      <c r="A8" s="5" t="str">
        <f>Countries!A6</f>
        <v>BAH</v>
      </c>
      <c r="B8" s="5">
        <f>SUMIFS(Data!$A:$A, Data!$G:$G,$A8,Data!$C:$C,B$1,Data!$D:$D,B$2)</f>
        <v>0</v>
      </c>
      <c r="C8" s="5">
        <f>SUMIFS(Data!$A:$A, Data!$G:$G,$A8,Data!$C:$C,C$1,Data!$D:$D,C$2)</f>
        <v>0</v>
      </c>
      <c r="D8" s="5">
        <f>SUMIFS(Data!$A:$A, Data!$G:$G,$A8,Data!$C:$C,D$1,Data!$D:$D,D$2)</f>
        <v>0</v>
      </c>
      <c r="E8" s="5">
        <f>SUMIFS(Data!$A:$A, Data!$G:$G,$A8,Data!$C:$C,E$1,Data!$D:$D,E$2)</f>
        <v>0</v>
      </c>
      <c r="F8" s="5">
        <f>SUMIFS(Data!$A:$A, Data!$G:$G,$A8,Data!$C:$C,F$1,Data!$D:$D,F$2)</f>
        <v>0</v>
      </c>
      <c r="G8" s="5">
        <f>SUMIFS(Data!$A:$A, Data!$G:$G,$A8,Data!$C:$C,G$1,Data!$D:$D,G$2)</f>
        <v>0</v>
      </c>
      <c r="H8" s="5">
        <f>SUMIFS(Data!$A:$A, Data!$G:$G,$A8,Data!$C:$C,H$1,Data!$D:$D,H$2)</f>
        <v>0</v>
      </c>
      <c r="I8" s="5">
        <f>SUMIFS(Data!$A:$A, Data!$G:$G,$A8,Data!$C:$C,I$1,Data!$D:$D,I$2)</f>
        <v>0</v>
      </c>
      <c r="J8" s="5">
        <f>SUMIFS(Data!$A:$A, Data!$G:$G,$A8,Data!$C:$C,J$1,Data!$D:$D,J$2)</f>
        <v>1</v>
      </c>
      <c r="K8" s="5">
        <f>SUMIFS(Data!$A:$A, Data!$G:$G,$A8,Data!$C:$C,K$1,Data!$D:$D,K$2)</f>
        <v>0</v>
      </c>
      <c r="L8" s="5">
        <f>SUMIFS(Data!$A:$A, Data!$G:$G,$A8,Data!$C:$C,L$1,Data!$D:$D,L$2)</f>
        <v>0</v>
      </c>
      <c r="M8" s="5">
        <f>SUMIFS(Data!$A:$A, Data!$G:$G,$A8,Data!$C:$C,M$1,Data!$D:$D,M$2)</f>
        <v>0</v>
      </c>
      <c r="N8" s="5">
        <f>SUMIFS(Data!$A:$A, Data!$G:$G,$A8,Data!$C:$C,N$1,Data!$D:$D,N$2)</f>
        <v>0</v>
      </c>
      <c r="O8" s="5">
        <f>SUMIFS(Data!$A:$A, Data!$G:$G,$A8,Data!$C:$C,O$1,Data!$D:$D,O$2)</f>
        <v>0</v>
      </c>
      <c r="P8" s="5">
        <f>SUMIFS(Data!$A:$A, Data!$G:$G,$A8,Data!$C:$C,P$1,Data!$D:$D,P$2)</f>
        <v>0</v>
      </c>
      <c r="Q8" s="5">
        <f>SUMIFS(Data!$A:$A, Data!$G:$G,$A8,Data!$C:$C,Q$1,Data!$D:$D,Q$2)</f>
        <v>0</v>
      </c>
      <c r="R8" s="5">
        <f>SUMIFS(Data!$A:$A, Data!$G:$G,$A8,Data!$C:$C,R$1,Data!$D:$D,R$2)</f>
        <v>0</v>
      </c>
      <c r="S8" s="5">
        <f>SUMIFS(Data!$A:$A, Data!$G:$G,$A8,Data!$C:$C,S$1,Data!$D:$D,S$2)</f>
        <v>0</v>
      </c>
      <c r="T8" s="5">
        <f>SUMIFS(Data!$A:$A, Data!$G:$G,$A8,Data!$C:$C,T$1,Data!$D:$D,T$2)</f>
        <v>0</v>
      </c>
      <c r="U8" s="5">
        <f>SUMIFS(Data!$A:$A, Data!$G:$G,$A8,Data!$C:$C,U$1,Data!$D:$D,U$2)</f>
        <v>0</v>
      </c>
      <c r="V8" s="5">
        <f>SUMIFS(Data!$A:$A, Data!$G:$G,$A8,Data!$C:$C,V$1,Data!$D:$D,V$2)</f>
        <v>0</v>
      </c>
      <c r="W8" s="5">
        <f>SUMIFS(Data!$A:$A, Data!$G:$G,$A8,Data!$C:$C,W$1,Data!$D:$D,W$2)</f>
        <v>0</v>
      </c>
      <c r="X8" s="5">
        <f>SUMIFS(Data!$A:$A, Data!$G:$G,$A8,Data!$C:$C,X$1,Data!$D:$D,X$2)</f>
        <v>0</v>
      </c>
      <c r="Y8" s="5">
        <f>SUMIFS(Data!$A:$A, Data!$G:$G,$A8,Data!$C:$C,Y$1,Data!$D:$D,Y$2)</f>
        <v>0</v>
      </c>
      <c r="Z8" s="5">
        <f>SUMIFS(Data!$A:$A, Data!$G:$G,$A8,Data!$C:$C,Z$1,Data!$D:$D,Z$2)</f>
        <v>0</v>
      </c>
      <c r="AA8" s="5">
        <f>SUMIFS(Data!$A:$A, Data!$G:$G,$A8,Data!$C:$C,AA$1,Data!$D:$D,AA$2)</f>
        <v>0</v>
      </c>
      <c r="AB8" s="5">
        <f>SUMIFS(Data!$A:$A, Data!$G:$G,$A8,Data!$C:$C,AB$1,Data!$D:$D,AB$2)</f>
        <v>0</v>
      </c>
      <c r="AC8" s="5">
        <f>SUMIFS(Data!$A:$A, Data!$G:$G,$A8,Data!$C:$C,AC$1,Data!$D:$D,AC$2)</f>
        <v>0</v>
      </c>
      <c r="AD8" s="5">
        <f>SUMIFS(Data!$A:$A, Data!$G:$G,$A8,Data!$C:$C,AD$1,Data!$D:$D,AD$2)</f>
        <v>0</v>
      </c>
      <c r="AE8" s="5">
        <f>SUMIFS(Data!$A:$A, Data!$G:$G,$A8,Data!$C:$C,AE$1,Data!$D:$D,AE$2)</f>
        <v>0</v>
      </c>
      <c r="AF8" s="5">
        <f>SUMIFS(Data!$A:$A, Data!$G:$G,$A8,Data!$C:$C,AF$1,Data!$D:$D,AF$2)</f>
        <v>0</v>
      </c>
      <c r="AG8" s="5">
        <f>SUMIFS(Data!$A:$A, Data!$G:$G,$A8,Data!$C:$C,AG$1,Data!$D:$D,AG$2)</f>
        <v>0</v>
      </c>
      <c r="AH8" s="5">
        <f>SUMIFS(Data!$A:$A, Data!$G:$G,$A8,Data!$C:$C,AH$1,Data!$D:$D,AH$2)</f>
        <v>0</v>
      </c>
      <c r="AI8" s="5">
        <f>SUMIFS(Data!$A:$A, Data!$G:$G,$A8,Data!$C:$C,AI$1,Data!$D:$D,AI$2)</f>
        <v>0</v>
      </c>
      <c r="AJ8" s="5">
        <f>SUMIFS(Data!$A:$A, Data!$G:$G,$A8,Data!$C:$C,AJ$1,Data!$D:$D,AJ$2)</f>
        <v>0</v>
      </c>
      <c r="AK8" s="5">
        <f>SUMIFS(Data!$A:$A, Data!$G:$G,$A8,Data!$C:$C,AK$1,Data!$D:$D,AK$2)</f>
        <v>0</v>
      </c>
      <c r="AL8" s="5">
        <f>SUMIFS(Data!$A:$A, Data!$G:$G,$A8,Data!$C:$C,AL$1,Data!$D:$D,AL$2)</f>
        <v>0</v>
      </c>
      <c r="AM8" s="5">
        <f>SUMIFS(Data!$A:$A, Data!$G:$G,$A8,Data!$C:$C,AM$1,Data!$D:$D,AM$2)</f>
        <v>0</v>
      </c>
      <c r="AN8" s="5">
        <f>SUMIFS(Data!$A:$A, Data!$G:$G,$A8,Data!$C:$C,AN$1,Data!$D:$D,AN$2)</f>
        <v>0</v>
      </c>
      <c r="AO8" s="5">
        <f>SUMIFS(Data!$A:$A, Data!$G:$G,$A8,Data!$C:$C,AO$1,Data!$D:$D,AO$2)</f>
        <v>0</v>
      </c>
      <c r="AP8" s="5">
        <f>SUMIFS(Data!$A:$A, Data!$G:$G,$A8,Data!$C:$C,AP$1,Data!$D:$D,AP$2)</f>
        <v>0</v>
      </c>
      <c r="AQ8" s="5">
        <f>SUMIFS(Data!$A:$A, Data!$G:$G,$A8,Data!$C:$C,AQ$1,Data!$D:$D,AQ$2)</f>
        <v>0</v>
      </c>
      <c r="AR8" s="5">
        <f>SUMIFS(Data!$A:$A, Data!$G:$G,$A8,Data!$C:$C,AR$1,Data!$D:$D,AR$2)</f>
        <v>0</v>
      </c>
      <c r="AS8" s="5">
        <f>SUMIFS(Data!$A:$A, Data!$G:$G,$A8,Data!$C:$C,AS$1,Data!$D:$D,AS$2)</f>
        <v>0</v>
      </c>
      <c r="AT8" s="5">
        <f>SUMIFS(Data!$A:$A, Data!$G:$G,$A8,Data!$C:$C,AT$1,Data!$D:$D,AT$2)</f>
        <v>0</v>
      </c>
      <c r="AU8" s="5">
        <f>SUMIFS(Data!$A:$A, Data!$G:$G,$A8,Data!$C:$C,AU$1,Data!$D:$D,AU$2)</f>
        <v>0</v>
      </c>
      <c r="AV8" s="5">
        <f>SUMIFS(Data!$A:$A, Data!$G:$G,$A8,Data!$C:$C,AV$1,Data!$D:$D,AV$2)</f>
        <v>0</v>
      </c>
      <c r="AW8" s="5">
        <f>SUMIFS(Data!$A:$A, Data!$G:$G,$A8,Data!$C:$C,AW$1,Data!$D:$D,AW$2)</f>
        <v>0</v>
      </c>
      <c r="AX8" s="5">
        <f>SUMIFS(Data!$A:$A, Data!$G:$G,$A8,Data!$C:$C,AX$1,Data!$D:$D,AX$2)</f>
        <v>0</v>
      </c>
      <c r="AY8" s="5">
        <f>SUMIFS(Data!$A:$A, Data!$G:$G,$A8,Data!$C:$C,AY$1,Data!$D:$D,AY$2)</f>
        <v>0</v>
      </c>
      <c r="AZ8" s="5">
        <f>SUMIFS(Data!$A:$A, Data!$G:$G,$A8,Data!$C:$C,AZ$1,Data!$D:$D,AZ$2)</f>
        <v>0</v>
      </c>
      <c r="BA8" s="5">
        <f>SUMIFS(Data!$A:$A, Data!$G:$G,$A8,Data!$C:$C,BA$1,Data!$D:$D,BA$2)</f>
        <v>0</v>
      </c>
      <c r="BB8" s="5">
        <f>SUMIFS(Data!$A:$A, Data!$G:$G,$A8,Data!$C:$C,BB$1,Data!$D:$D,BB$2)</f>
        <v>0</v>
      </c>
      <c r="BC8" s="5">
        <f>SUMIFS(Data!$A:$A, Data!$G:$G,$A8,Data!$C:$C,BC$1,Data!$D:$D,BC$2)</f>
        <v>0</v>
      </c>
      <c r="BD8" s="5">
        <f>SUMIFS(Data!$A:$A, Data!$G:$G,$A8,Data!$C:$C,BD$1,Data!$D:$D,BD$2)</f>
        <v>0</v>
      </c>
      <c r="BE8" s="5">
        <f>SUMIFS(Data!$A:$A, Data!$G:$G,$A8,Data!$C:$C,BE$1,Data!$D:$D,BE$2)</f>
        <v>0</v>
      </c>
      <c r="BF8" s="5">
        <f>SUMIFS(Data!$A:$A, Data!$G:$G,$A8,Data!$C:$C,BF$1,Data!$D:$D,BF$2)</f>
        <v>0</v>
      </c>
      <c r="BG8" s="5">
        <f>SUMIFS(Data!$A:$A, Data!$G:$G,$A8,Data!$C:$C,BG$1,Data!$D:$D,BG$2)</f>
        <v>0</v>
      </c>
      <c r="BH8" s="5">
        <f>SUMIFS(Data!$A:$A, Data!$G:$G,$A8,Data!$C:$C,BH$1,Data!$D:$D,BH$2)</f>
        <v>0</v>
      </c>
      <c r="BI8" s="5">
        <f>SUMIFS(Data!$A:$A, Data!$G:$G,$A8,Data!$C:$C,BI$1,Data!$D:$D,BI$2)</f>
        <v>0</v>
      </c>
      <c r="BJ8" s="5">
        <f>SUMIFS(Data!$A:$A, Data!$G:$G,$A8,Data!$C:$C,BJ$1,Data!$D:$D,BJ$2)</f>
        <v>0</v>
      </c>
      <c r="BK8" s="5">
        <f>SUMIFS(Data!$A:$A, Data!$G:$G,$A8,Data!$C:$C,BK$1,Data!$D:$D,BK$2)</f>
        <v>0</v>
      </c>
      <c r="BL8" s="5">
        <f>SUMIFS(Data!$A:$A, Data!$G:$G,$A8,Data!$C:$C,BL$1,Data!$D:$D,BL$2)</f>
        <v>0</v>
      </c>
      <c r="BM8" s="5">
        <f>SUMIFS(Data!$A:$A, Data!$G:$G,$A8,Data!$C:$C,BM$1,Data!$D:$D,BM$2)</f>
        <v>0</v>
      </c>
      <c r="BN8" s="5">
        <f>SUMIFS(Data!$A:$A, Data!$G:$G,$A8,Data!$C:$C,BN$1,Data!$D:$D,BN$2)</f>
        <v>0</v>
      </c>
      <c r="BO8" s="5">
        <f>SUMIFS(Data!$A:$A, Data!$G:$G,$A8,Data!$C:$C,BO$1,Data!$D:$D,BO$2)</f>
        <v>0</v>
      </c>
      <c r="BP8" s="5">
        <f>SUMIFS(Data!$A:$A, Data!$G:$G,$A8,Data!$C:$C,BP$1,Data!$D:$D,BP$2)</f>
        <v>0</v>
      </c>
      <c r="BQ8" s="5">
        <f>SUMIFS(Data!$A:$A, Data!$G:$G,$A8,Data!$C:$C,BQ$1,Data!$D:$D,BQ$2)</f>
        <v>0</v>
      </c>
      <c r="BR8" s="5">
        <f>SUMIFS(Data!$A:$A, Data!$G:$G,$A8,Data!$C:$C,BR$1,Data!$D:$D,BR$2)</f>
        <v>0</v>
      </c>
      <c r="BS8" s="5">
        <f>SUMIFS(Data!$A:$A, Data!$G:$G,$A8,Data!$C:$C,BS$1,Data!$D:$D,BS$2)</f>
        <v>0</v>
      </c>
      <c r="BT8" s="5">
        <f>SUMIFS(Data!$A:$A, Data!$G:$G,$A8,Data!$C:$C,BT$1,Data!$D:$D,BT$2)</f>
        <v>0</v>
      </c>
      <c r="BU8" s="5">
        <f>SUMIFS(Data!$A:$A, Data!$G:$G,$A8,Data!$C:$C,BU$1,Data!$D:$D,BU$2)</f>
        <v>0</v>
      </c>
      <c r="BV8" s="5">
        <f>SUMIFS(Data!$A:$A, Data!$G:$G,$A8,Data!$C:$C,BV$1,Data!$D:$D,BV$2)</f>
        <v>0</v>
      </c>
      <c r="BW8" s="5">
        <f>SUMIFS(Data!$A:$A, Data!$G:$G,$A8,Data!$C:$C,BW$1,Data!$D:$D,BW$2)</f>
        <v>0</v>
      </c>
      <c r="BX8" s="5">
        <f>SUMIFS(Data!$A:$A, Data!$G:$G,$A8,Data!$C:$C,BX$1,Data!$D:$D,BX$2)</f>
        <v>0</v>
      </c>
      <c r="BY8" s="5">
        <f>SUMIFS(Data!$A:$A, Data!$G:$G,$A8,Data!$C:$C,BY$1,Data!$D:$D,BY$2)</f>
        <v>0</v>
      </c>
      <c r="BZ8" s="5">
        <f>SUMIFS(Data!$A:$A, Data!$G:$G,$A8,Data!$C:$C,BZ$1,Data!$D:$D,BZ$2)</f>
        <v>0</v>
      </c>
      <c r="CA8" s="5">
        <f>SUMIFS(Data!$A:$A, Data!$G:$G,$A8,Data!$C:$C,CA$1,Data!$D:$D,CA$2)</f>
        <v>0</v>
      </c>
      <c r="CB8" s="5">
        <f>SUMIFS(Data!$A:$A, Data!$G:$G,$A8,Data!$C:$C,CB$1,Data!$D:$D,CB$2)</f>
        <v>0</v>
      </c>
      <c r="CC8" s="5">
        <f>SUMIFS(Data!$A:$A, Data!$G:$G,$A8,Data!$C:$C,CC$1,Data!$D:$D,CC$2)</f>
        <v>0</v>
      </c>
      <c r="CD8" s="5">
        <f>SUMIFS(Data!$A:$A, Data!$G:$G,$A8,Data!$C:$C,CD$1,Data!$D:$D,CD$2)</f>
        <v>0</v>
      </c>
      <c r="CE8" s="5">
        <f>SUMIFS(Data!$A:$A, Data!$G:$G,$A8,Data!$C:$C,CE$1,Data!$D:$D,CE$2)</f>
        <v>0</v>
      </c>
      <c r="CF8" s="5">
        <f>SUMIFS(Data!$A:$A, Data!$G:$G,$A8,Data!$C:$C,CF$1,Data!$D:$D,CF$2)</f>
        <v>0</v>
      </c>
      <c r="CG8" s="5">
        <f>SUMIFS(Data!$A:$A, Data!$G:$G,$A8,Data!$C:$C,CG$1,Data!$D:$D,CG$2)</f>
        <v>0</v>
      </c>
      <c r="CH8" s="5">
        <f>SUMIFS(Data!$A:$A, Data!$G:$G,$A8,Data!$C:$C,CH$1,Data!$D:$D,CH$2)</f>
        <v>0</v>
      </c>
      <c r="CI8" s="5">
        <f>SUMIFS(Data!$A:$A, Data!$G:$G,$A8,Data!$C:$C,CI$1,Data!$D:$D,CI$2)</f>
        <v>0</v>
      </c>
      <c r="CJ8" s="5">
        <f>SUMIFS(Data!$A:$A, Data!$G:$G,$A8,Data!$C:$C,CJ$1,Data!$D:$D,CJ$2)</f>
        <v>0</v>
      </c>
      <c r="CK8" s="5">
        <f>SUMIFS(Data!$A:$A, Data!$G:$G,$A8,Data!$C:$C,CK$1,Data!$D:$D,CK$2)</f>
        <v>0</v>
      </c>
      <c r="CL8" s="5">
        <f>SUMIFS(Data!$A:$A, Data!$G:$G,$A8,Data!$C:$C,CL$1,Data!$D:$D,CL$2)</f>
        <v>0</v>
      </c>
      <c r="CM8" s="5">
        <f>SUMIFS(Data!$A:$A, Data!$G:$G,$A8,Data!$C:$C,CM$1,Data!$D:$D,CM$2)</f>
        <v>0</v>
      </c>
      <c r="CN8" s="5">
        <f>SUMIFS(Data!$A:$A, Data!$G:$G,$A8,Data!$C:$C,CN$1,Data!$D:$D,CN$2)</f>
        <v>0</v>
      </c>
      <c r="CO8" s="5">
        <f>SUMIFS(Data!$A:$A, Data!$G:$G,$A8,Data!$C:$C,CO$1,Data!$D:$D,CO$2)</f>
        <v>0</v>
      </c>
      <c r="CP8" s="5">
        <f>SUMIFS(Data!$A:$A, Data!$G:$G,$A8,Data!$C:$C,CP$1,Data!$D:$D,CP$2)</f>
        <v>0</v>
      </c>
      <c r="CQ8" s="5">
        <f>SUMIFS(Data!$A:$A, Data!$G:$G,$A8,Data!$C:$C,CQ$1,Data!$D:$D,CQ$2)</f>
        <v>0</v>
      </c>
      <c r="CR8" s="5">
        <f>SUMIFS(Data!$A:$A, Data!$G:$G,$A8,Data!$C:$C,CR$1,Data!$D:$D,CR$2)</f>
        <v>0</v>
      </c>
      <c r="CS8" s="5">
        <f>SUMIFS(Data!$A:$A, Data!$G:$G,$A8,Data!$C:$C,CS$1,Data!$D:$D,CS$2)</f>
        <v>0</v>
      </c>
      <c r="CT8" s="5">
        <f>SUMIFS(Data!$A:$A, Data!$G:$G,$A8,Data!$C:$C,CT$1,Data!$D:$D,CT$2)</f>
        <v>0</v>
      </c>
      <c r="CU8" s="5">
        <f>SUMIFS(Data!$A:$A, Data!$G:$G,$A8,Data!$C:$C,CU$1,Data!$D:$D,CU$2)</f>
        <v>0</v>
      </c>
      <c r="CV8" s="5">
        <f>SUMIFS(Data!$A:$A, Data!$G:$G,$A8,Data!$C:$C,CV$1,Data!$D:$D,CV$2)</f>
        <v>0</v>
      </c>
      <c r="CW8" s="5">
        <f t="shared" ref="CW8:CX8" si="7">SUMIF($B$2:$CV$2,CW$2, $B8:$CV8)</f>
        <v>1</v>
      </c>
      <c r="CX8" s="5">
        <f t="shared" si="7"/>
        <v>0</v>
      </c>
      <c r="CY8" s="5">
        <f t="shared" si="3"/>
        <v>1</v>
      </c>
    </row>
    <row r="9">
      <c r="A9" s="5" t="str">
        <f>Countries!A7</f>
        <v>BEL</v>
      </c>
      <c r="B9" s="5">
        <f>SUMIFS(Data!$A:$A, Data!$G:$G,$A9,Data!$C:$C,B$1,Data!$D:$D,B$2)</f>
        <v>0</v>
      </c>
      <c r="C9" s="5">
        <f>SUMIFS(Data!$A:$A, Data!$G:$G,$A9,Data!$C:$C,C$1,Data!$D:$D,C$2)</f>
        <v>0</v>
      </c>
      <c r="D9" s="5">
        <f>SUMIFS(Data!$A:$A, Data!$G:$G,$A9,Data!$C:$C,D$1,Data!$D:$D,D$2)</f>
        <v>0</v>
      </c>
      <c r="E9" s="5">
        <f>SUMIFS(Data!$A:$A, Data!$G:$G,$A9,Data!$C:$C,E$1,Data!$D:$D,E$2)</f>
        <v>0</v>
      </c>
      <c r="F9" s="5">
        <f>SUMIFS(Data!$A:$A, Data!$G:$G,$A9,Data!$C:$C,F$1,Data!$D:$D,F$2)</f>
        <v>0</v>
      </c>
      <c r="G9" s="5">
        <f>SUMIFS(Data!$A:$A, Data!$G:$G,$A9,Data!$C:$C,G$1,Data!$D:$D,G$2)</f>
        <v>0</v>
      </c>
      <c r="H9" s="5">
        <f>SUMIFS(Data!$A:$A, Data!$G:$G,$A9,Data!$C:$C,H$1,Data!$D:$D,H$2)</f>
        <v>1</v>
      </c>
      <c r="I9" s="5">
        <f>SUMIFS(Data!$A:$A, Data!$G:$G,$A9,Data!$C:$C,I$1,Data!$D:$D,I$2)</f>
        <v>0</v>
      </c>
      <c r="J9" s="5">
        <f>SUMIFS(Data!$A:$A, Data!$G:$G,$A9,Data!$C:$C,J$1,Data!$D:$D,J$2)</f>
        <v>0</v>
      </c>
      <c r="K9" s="5">
        <f>SUMIFS(Data!$A:$A, Data!$G:$G,$A9,Data!$C:$C,K$1,Data!$D:$D,K$2)</f>
        <v>0</v>
      </c>
      <c r="L9" s="5">
        <f>SUMIFS(Data!$A:$A, Data!$G:$G,$A9,Data!$C:$C,L$1,Data!$D:$D,L$2)</f>
        <v>1</v>
      </c>
      <c r="M9" s="5">
        <f>SUMIFS(Data!$A:$A, Data!$G:$G,$A9,Data!$C:$C,M$1,Data!$D:$D,M$2)</f>
        <v>0</v>
      </c>
      <c r="N9" s="5">
        <f>SUMIFS(Data!$A:$A, Data!$G:$G,$A9,Data!$C:$C,N$1,Data!$D:$D,N$2)</f>
        <v>0</v>
      </c>
      <c r="O9" s="5">
        <f>SUMIFS(Data!$A:$A, Data!$G:$G,$A9,Data!$C:$C,O$1,Data!$D:$D,O$2)</f>
        <v>0</v>
      </c>
      <c r="P9" s="5">
        <f>SUMIFS(Data!$A:$A, Data!$G:$G,$A9,Data!$C:$C,P$1,Data!$D:$D,P$2)</f>
        <v>0</v>
      </c>
      <c r="Q9" s="5">
        <f>SUMIFS(Data!$A:$A, Data!$G:$G,$A9,Data!$C:$C,Q$1,Data!$D:$D,Q$2)</f>
        <v>0</v>
      </c>
      <c r="R9" s="5">
        <f>SUMIFS(Data!$A:$A, Data!$G:$G,$A9,Data!$C:$C,R$1,Data!$D:$D,R$2)</f>
        <v>0</v>
      </c>
      <c r="S9" s="5">
        <f>SUMIFS(Data!$A:$A, Data!$G:$G,$A9,Data!$C:$C,S$1,Data!$D:$D,S$2)</f>
        <v>0</v>
      </c>
      <c r="T9" s="5">
        <f>SUMIFS(Data!$A:$A, Data!$G:$G,$A9,Data!$C:$C,T$1,Data!$D:$D,T$2)</f>
        <v>0</v>
      </c>
      <c r="U9" s="5">
        <f>SUMIFS(Data!$A:$A, Data!$G:$G,$A9,Data!$C:$C,U$1,Data!$D:$D,U$2)</f>
        <v>0</v>
      </c>
      <c r="V9" s="5">
        <f>SUMIFS(Data!$A:$A, Data!$G:$G,$A9,Data!$C:$C,V$1,Data!$D:$D,V$2)</f>
        <v>0</v>
      </c>
      <c r="W9" s="5">
        <f>SUMIFS(Data!$A:$A, Data!$G:$G,$A9,Data!$C:$C,W$1,Data!$D:$D,W$2)</f>
        <v>0</v>
      </c>
      <c r="X9" s="5">
        <f>SUMIFS(Data!$A:$A, Data!$G:$G,$A9,Data!$C:$C,X$1,Data!$D:$D,X$2)</f>
        <v>0</v>
      </c>
      <c r="Y9" s="5">
        <f>SUMIFS(Data!$A:$A, Data!$G:$G,$A9,Data!$C:$C,Y$1,Data!$D:$D,Y$2)</f>
        <v>0</v>
      </c>
      <c r="Z9" s="5">
        <f>SUMIFS(Data!$A:$A, Data!$G:$G,$A9,Data!$C:$C,Z$1,Data!$D:$D,Z$2)</f>
        <v>0</v>
      </c>
      <c r="AA9" s="5">
        <f>SUMIFS(Data!$A:$A, Data!$G:$G,$A9,Data!$C:$C,AA$1,Data!$D:$D,AA$2)</f>
        <v>0</v>
      </c>
      <c r="AB9" s="5">
        <f>SUMIFS(Data!$A:$A, Data!$G:$G,$A9,Data!$C:$C,AB$1,Data!$D:$D,AB$2)</f>
        <v>0</v>
      </c>
      <c r="AC9" s="5">
        <f>SUMIFS(Data!$A:$A, Data!$G:$G,$A9,Data!$C:$C,AC$1,Data!$D:$D,AC$2)</f>
        <v>0</v>
      </c>
      <c r="AD9" s="5">
        <f>SUMIFS(Data!$A:$A, Data!$G:$G,$A9,Data!$C:$C,AD$1,Data!$D:$D,AD$2)</f>
        <v>0</v>
      </c>
      <c r="AE9" s="5">
        <f>SUMIFS(Data!$A:$A, Data!$G:$G,$A9,Data!$C:$C,AE$1,Data!$D:$D,AE$2)</f>
        <v>0</v>
      </c>
      <c r="AF9" s="5">
        <f>SUMIFS(Data!$A:$A, Data!$G:$G,$A9,Data!$C:$C,AF$1,Data!$D:$D,AF$2)</f>
        <v>0</v>
      </c>
      <c r="AG9" s="5">
        <f>SUMIFS(Data!$A:$A, Data!$G:$G,$A9,Data!$C:$C,AG$1,Data!$D:$D,AG$2)</f>
        <v>0</v>
      </c>
      <c r="AH9" s="5">
        <f>SUMIFS(Data!$A:$A, Data!$G:$G,$A9,Data!$C:$C,AH$1,Data!$D:$D,AH$2)</f>
        <v>0</v>
      </c>
      <c r="AI9" s="5">
        <f>SUMIFS(Data!$A:$A, Data!$G:$G,$A9,Data!$C:$C,AI$1,Data!$D:$D,AI$2)</f>
        <v>0</v>
      </c>
      <c r="AJ9" s="5">
        <f>SUMIFS(Data!$A:$A, Data!$G:$G,$A9,Data!$C:$C,AJ$1,Data!$D:$D,AJ$2)</f>
        <v>0</v>
      </c>
      <c r="AK9" s="5">
        <f>SUMIFS(Data!$A:$A, Data!$G:$G,$A9,Data!$C:$C,AK$1,Data!$D:$D,AK$2)</f>
        <v>0</v>
      </c>
      <c r="AL9" s="5">
        <f>SUMIFS(Data!$A:$A, Data!$G:$G,$A9,Data!$C:$C,AL$1,Data!$D:$D,AL$2)</f>
        <v>0</v>
      </c>
      <c r="AM9" s="5">
        <f>SUMIFS(Data!$A:$A, Data!$G:$G,$A9,Data!$C:$C,AM$1,Data!$D:$D,AM$2)</f>
        <v>0</v>
      </c>
      <c r="AN9" s="5">
        <f>SUMIFS(Data!$A:$A, Data!$G:$G,$A9,Data!$C:$C,AN$1,Data!$D:$D,AN$2)</f>
        <v>0</v>
      </c>
      <c r="AO9" s="5">
        <f>SUMIFS(Data!$A:$A, Data!$G:$G,$A9,Data!$C:$C,AO$1,Data!$D:$D,AO$2)</f>
        <v>0</v>
      </c>
      <c r="AP9" s="5">
        <f>SUMIFS(Data!$A:$A, Data!$G:$G,$A9,Data!$C:$C,AP$1,Data!$D:$D,AP$2)</f>
        <v>0</v>
      </c>
      <c r="AQ9" s="5">
        <f>SUMIFS(Data!$A:$A, Data!$G:$G,$A9,Data!$C:$C,AQ$1,Data!$D:$D,AQ$2)</f>
        <v>0</v>
      </c>
      <c r="AR9" s="5">
        <f>SUMIFS(Data!$A:$A, Data!$G:$G,$A9,Data!$C:$C,AR$1,Data!$D:$D,AR$2)</f>
        <v>0</v>
      </c>
      <c r="AS9" s="5">
        <f>SUMIFS(Data!$A:$A, Data!$G:$G,$A9,Data!$C:$C,AS$1,Data!$D:$D,AS$2)</f>
        <v>0</v>
      </c>
      <c r="AT9" s="5">
        <f>SUMIFS(Data!$A:$A, Data!$G:$G,$A9,Data!$C:$C,AT$1,Data!$D:$D,AT$2)</f>
        <v>0</v>
      </c>
      <c r="AU9" s="5">
        <f>SUMIFS(Data!$A:$A, Data!$G:$G,$A9,Data!$C:$C,AU$1,Data!$D:$D,AU$2)</f>
        <v>0</v>
      </c>
      <c r="AV9" s="5">
        <f>SUMIFS(Data!$A:$A, Data!$G:$G,$A9,Data!$C:$C,AV$1,Data!$D:$D,AV$2)</f>
        <v>0</v>
      </c>
      <c r="AW9" s="5">
        <f>SUMIFS(Data!$A:$A, Data!$G:$G,$A9,Data!$C:$C,AW$1,Data!$D:$D,AW$2)</f>
        <v>11</v>
      </c>
      <c r="AX9" s="5">
        <f>SUMIFS(Data!$A:$A, Data!$G:$G,$A9,Data!$C:$C,AX$1,Data!$D:$D,AX$2)</f>
        <v>0</v>
      </c>
      <c r="AY9" s="5">
        <f>SUMIFS(Data!$A:$A, Data!$G:$G,$A9,Data!$C:$C,AY$1,Data!$D:$D,AY$2)</f>
        <v>0</v>
      </c>
      <c r="AZ9" s="5">
        <f>SUMIFS(Data!$A:$A, Data!$G:$G,$A9,Data!$C:$C,AZ$1,Data!$D:$D,AZ$2)</f>
        <v>0</v>
      </c>
      <c r="BA9" s="5">
        <f>SUMIFS(Data!$A:$A, Data!$G:$G,$A9,Data!$C:$C,BA$1,Data!$D:$D,BA$2)</f>
        <v>0</v>
      </c>
      <c r="BB9" s="5">
        <f>SUMIFS(Data!$A:$A, Data!$G:$G,$A9,Data!$C:$C,BB$1,Data!$D:$D,BB$2)</f>
        <v>0</v>
      </c>
      <c r="BC9" s="5">
        <f>SUMIFS(Data!$A:$A, Data!$G:$G,$A9,Data!$C:$C,BC$1,Data!$D:$D,BC$2)</f>
        <v>0</v>
      </c>
      <c r="BD9" s="5">
        <f>SUMIFS(Data!$A:$A, Data!$G:$G,$A9,Data!$C:$C,BD$1,Data!$D:$D,BD$2)</f>
        <v>0</v>
      </c>
      <c r="BE9" s="5">
        <f>SUMIFS(Data!$A:$A, Data!$G:$G,$A9,Data!$C:$C,BE$1,Data!$D:$D,BE$2)</f>
        <v>0</v>
      </c>
      <c r="BF9" s="5">
        <f>SUMIFS(Data!$A:$A, Data!$G:$G,$A9,Data!$C:$C,BF$1,Data!$D:$D,BF$2)</f>
        <v>0</v>
      </c>
      <c r="BG9" s="5">
        <f>SUMIFS(Data!$A:$A, Data!$G:$G,$A9,Data!$C:$C,BG$1,Data!$D:$D,BG$2)</f>
        <v>0</v>
      </c>
      <c r="BH9" s="5">
        <f>SUMIFS(Data!$A:$A, Data!$G:$G,$A9,Data!$C:$C,BH$1,Data!$D:$D,BH$2)</f>
        <v>0</v>
      </c>
      <c r="BI9" s="5">
        <f>SUMIFS(Data!$A:$A, Data!$G:$G,$A9,Data!$C:$C,BI$1,Data!$D:$D,BI$2)</f>
        <v>0</v>
      </c>
      <c r="BJ9" s="5">
        <f>SUMIFS(Data!$A:$A, Data!$G:$G,$A9,Data!$C:$C,BJ$1,Data!$D:$D,BJ$2)</f>
        <v>0</v>
      </c>
      <c r="BK9" s="5">
        <f>SUMIFS(Data!$A:$A, Data!$G:$G,$A9,Data!$C:$C,BK$1,Data!$D:$D,BK$2)</f>
        <v>0</v>
      </c>
      <c r="BL9" s="5">
        <f>SUMIFS(Data!$A:$A, Data!$G:$G,$A9,Data!$C:$C,BL$1,Data!$D:$D,BL$2)</f>
        <v>0</v>
      </c>
      <c r="BM9" s="5">
        <f>SUMIFS(Data!$A:$A, Data!$G:$G,$A9,Data!$C:$C,BM$1,Data!$D:$D,BM$2)</f>
        <v>0</v>
      </c>
      <c r="BN9" s="5">
        <f>SUMIFS(Data!$A:$A, Data!$G:$G,$A9,Data!$C:$C,BN$1,Data!$D:$D,BN$2)</f>
        <v>0</v>
      </c>
      <c r="BO9" s="5">
        <f>SUMIFS(Data!$A:$A, Data!$G:$G,$A9,Data!$C:$C,BO$1,Data!$D:$D,BO$2)</f>
        <v>0</v>
      </c>
      <c r="BP9" s="5">
        <f>SUMIFS(Data!$A:$A, Data!$G:$G,$A9,Data!$C:$C,BP$1,Data!$D:$D,BP$2)</f>
        <v>0</v>
      </c>
      <c r="BQ9" s="5">
        <f>SUMIFS(Data!$A:$A, Data!$G:$G,$A9,Data!$C:$C,BQ$1,Data!$D:$D,BQ$2)</f>
        <v>0</v>
      </c>
      <c r="BR9" s="5">
        <f>SUMIFS(Data!$A:$A, Data!$G:$G,$A9,Data!$C:$C,BR$1,Data!$D:$D,BR$2)</f>
        <v>0</v>
      </c>
      <c r="BS9" s="5">
        <f>SUMIFS(Data!$A:$A, Data!$G:$G,$A9,Data!$C:$C,BS$1,Data!$D:$D,BS$2)</f>
        <v>0</v>
      </c>
      <c r="BT9" s="5">
        <f>SUMIFS(Data!$A:$A, Data!$G:$G,$A9,Data!$C:$C,BT$1,Data!$D:$D,BT$2)</f>
        <v>0</v>
      </c>
      <c r="BU9" s="5">
        <f>SUMIFS(Data!$A:$A, Data!$G:$G,$A9,Data!$C:$C,BU$1,Data!$D:$D,BU$2)</f>
        <v>0</v>
      </c>
      <c r="BV9" s="5">
        <f>SUMIFS(Data!$A:$A, Data!$G:$G,$A9,Data!$C:$C,BV$1,Data!$D:$D,BV$2)</f>
        <v>0</v>
      </c>
      <c r="BW9" s="5">
        <f>SUMIFS(Data!$A:$A, Data!$G:$G,$A9,Data!$C:$C,BW$1,Data!$D:$D,BW$2)</f>
        <v>0</v>
      </c>
      <c r="BX9" s="5">
        <f>SUMIFS(Data!$A:$A, Data!$G:$G,$A9,Data!$C:$C,BX$1,Data!$D:$D,BX$2)</f>
        <v>0</v>
      </c>
      <c r="BY9" s="5">
        <f>SUMIFS(Data!$A:$A, Data!$G:$G,$A9,Data!$C:$C,BY$1,Data!$D:$D,BY$2)</f>
        <v>0</v>
      </c>
      <c r="BZ9" s="5">
        <f>SUMIFS(Data!$A:$A, Data!$G:$G,$A9,Data!$C:$C,BZ$1,Data!$D:$D,BZ$2)</f>
        <v>0</v>
      </c>
      <c r="CA9" s="5">
        <f>SUMIFS(Data!$A:$A, Data!$G:$G,$A9,Data!$C:$C,CA$1,Data!$D:$D,CA$2)</f>
        <v>0</v>
      </c>
      <c r="CB9" s="5">
        <f>SUMIFS(Data!$A:$A, Data!$G:$G,$A9,Data!$C:$C,CB$1,Data!$D:$D,CB$2)</f>
        <v>0</v>
      </c>
      <c r="CC9" s="5">
        <f>SUMIFS(Data!$A:$A, Data!$G:$G,$A9,Data!$C:$C,CC$1,Data!$D:$D,CC$2)</f>
        <v>0</v>
      </c>
      <c r="CD9" s="5">
        <f>SUMIFS(Data!$A:$A, Data!$G:$G,$A9,Data!$C:$C,CD$1,Data!$D:$D,CD$2)</f>
        <v>0</v>
      </c>
      <c r="CE9" s="5">
        <f>SUMIFS(Data!$A:$A, Data!$G:$G,$A9,Data!$C:$C,CE$1,Data!$D:$D,CE$2)</f>
        <v>0</v>
      </c>
      <c r="CF9" s="5">
        <f>SUMIFS(Data!$A:$A, Data!$G:$G,$A9,Data!$C:$C,CF$1,Data!$D:$D,CF$2)</f>
        <v>0</v>
      </c>
      <c r="CG9" s="5">
        <f>SUMIFS(Data!$A:$A, Data!$G:$G,$A9,Data!$C:$C,CG$1,Data!$D:$D,CG$2)</f>
        <v>0</v>
      </c>
      <c r="CH9" s="5">
        <f>SUMIFS(Data!$A:$A, Data!$G:$G,$A9,Data!$C:$C,CH$1,Data!$D:$D,CH$2)</f>
        <v>0</v>
      </c>
      <c r="CI9" s="5">
        <f>SUMIFS(Data!$A:$A, Data!$G:$G,$A9,Data!$C:$C,CI$1,Data!$D:$D,CI$2)</f>
        <v>0</v>
      </c>
      <c r="CJ9" s="5">
        <f>SUMIFS(Data!$A:$A, Data!$G:$G,$A9,Data!$C:$C,CJ$1,Data!$D:$D,CJ$2)</f>
        <v>0</v>
      </c>
      <c r="CK9" s="5">
        <f>SUMIFS(Data!$A:$A, Data!$G:$G,$A9,Data!$C:$C,CK$1,Data!$D:$D,CK$2)</f>
        <v>0</v>
      </c>
      <c r="CL9" s="5">
        <f>SUMIFS(Data!$A:$A, Data!$G:$G,$A9,Data!$C:$C,CL$1,Data!$D:$D,CL$2)</f>
        <v>0</v>
      </c>
      <c r="CM9" s="5">
        <f>SUMIFS(Data!$A:$A, Data!$G:$G,$A9,Data!$C:$C,CM$1,Data!$D:$D,CM$2)</f>
        <v>0</v>
      </c>
      <c r="CN9" s="5">
        <f>SUMIFS(Data!$A:$A, Data!$G:$G,$A9,Data!$C:$C,CN$1,Data!$D:$D,CN$2)</f>
        <v>0</v>
      </c>
      <c r="CO9" s="5">
        <f>SUMIFS(Data!$A:$A, Data!$G:$G,$A9,Data!$C:$C,CO$1,Data!$D:$D,CO$2)</f>
        <v>0</v>
      </c>
      <c r="CP9" s="5">
        <f>SUMIFS(Data!$A:$A, Data!$G:$G,$A9,Data!$C:$C,CP$1,Data!$D:$D,CP$2)</f>
        <v>0</v>
      </c>
      <c r="CQ9" s="5">
        <f>SUMIFS(Data!$A:$A, Data!$G:$G,$A9,Data!$C:$C,CQ$1,Data!$D:$D,CQ$2)</f>
        <v>0</v>
      </c>
      <c r="CR9" s="5">
        <f>SUMIFS(Data!$A:$A, Data!$G:$G,$A9,Data!$C:$C,CR$1,Data!$D:$D,CR$2)</f>
        <v>0</v>
      </c>
      <c r="CS9" s="5">
        <f>SUMIFS(Data!$A:$A, Data!$G:$G,$A9,Data!$C:$C,CS$1,Data!$D:$D,CS$2)</f>
        <v>0</v>
      </c>
      <c r="CT9" s="5">
        <f>SUMIFS(Data!$A:$A, Data!$G:$G,$A9,Data!$C:$C,CT$1,Data!$D:$D,CT$2)</f>
        <v>0</v>
      </c>
      <c r="CU9" s="5">
        <f>SUMIFS(Data!$A:$A, Data!$G:$G,$A9,Data!$C:$C,CU$1,Data!$D:$D,CU$2)</f>
        <v>0</v>
      </c>
      <c r="CV9" s="5">
        <f>SUMIFS(Data!$A:$A, Data!$G:$G,$A9,Data!$C:$C,CV$1,Data!$D:$D,CV$2)</f>
        <v>0</v>
      </c>
      <c r="CW9" s="5">
        <f t="shared" ref="CW9:CX9" si="8">SUMIF($B$2:$CV$2,CW$2, $B9:$CV9)</f>
        <v>11</v>
      </c>
      <c r="CX9" s="5">
        <f t="shared" si="8"/>
        <v>2</v>
      </c>
      <c r="CY9" s="5">
        <f t="shared" si="3"/>
        <v>13</v>
      </c>
    </row>
    <row r="10">
      <c r="A10" s="5" t="str">
        <f>Countries!A8</f>
        <v>BER</v>
      </c>
      <c r="B10" s="5">
        <f>SUMIFS(Data!$A:$A, Data!$G:$G,$A10,Data!$C:$C,B$1,Data!$D:$D,B$2)</f>
        <v>0</v>
      </c>
      <c r="C10" s="5">
        <f>SUMIFS(Data!$A:$A, Data!$G:$G,$A10,Data!$C:$C,C$1,Data!$D:$D,C$2)</f>
        <v>0</v>
      </c>
      <c r="D10" s="5">
        <f>SUMIFS(Data!$A:$A, Data!$G:$G,$A10,Data!$C:$C,D$1,Data!$D:$D,D$2)</f>
        <v>0</v>
      </c>
      <c r="E10" s="5">
        <f>SUMIFS(Data!$A:$A, Data!$G:$G,$A10,Data!$C:$C,E$1,Data!$D:$D,E$2)</f>
        <v>0</v>
      </c>
      <c r="F10" s="5">
        <f>SUMIFS(Data!$A:$A, Data!$G:$G,$A10,Data!$C:$C,F$1,Data!$D:$D,F$2)</f>
        <v>0</v>
      </c>
      <c r="G10" s="5">
        <f>SUMIFS(Data!$A:$A, Data!$G:$G,$A10,Data!$C:$C,G$1,Data!$D:$D,G$2)</f>
        <v>0</v>
      </c>
      <c r="H10" s="5">
        <f>SUMIFS(Data!$A:$A, Data!$G:$G,$A10,Data!$C:$C,H$1,Data!$D:$D,H$2)</f>
        <v>0</v>
      </c>
      <c r="I10" s="5">
        <f>SUMIFS(Data!$A:$A, Data!$G:$G,$A10,Data!$C:$C,I$1,Data!$D:$D,I$2)</f>
        <v>0</v>
      </c>
      <c r="J10" s="5">
        <f>SUMIFS(Data!$A:$A, Data!$G:$G,$A10,Data!$C:$C,J$1,Data!$D:$D,J$2)</f>
        <v>0</v>
      </c>
      <c r="K10" s="5">
        <f>SUMIFS(Data!$A:$A, Data!$G:$G,$A10,Data!$C:$C,K$1,Data!$D:$D,K$2)</f>
        <v>0</v>
      </c>
      <c r="L10" s="5">
        <f>SUMIFS(Data!$A:$A, Data!$G:$G,$A10,Data!$C:$C,L$1,Data!$D:$D,L$2)</f>
        <v>0</v>
      </c>
      <c r="M10" s="5">
        <f>SUMIFS(Data!$A:$A, Data!$G:$G,$A10,Data!$C:$C,M$1,Data!$D:$D,M$2)</f>
        <v>0</v>
      </c>
      <c r="N10" s="5">
        <f>SUMIFS(Data!$A:$A, Data!$G:$G,$A10,Data!$C:$C,N$1,Data!$D:$D,N$2)</f>
        <v>0</v>
      </c>
      <c r="O10" s="5">
        <f>SUMIFS(Data!$A:$A, Data!$G:$G,$A10,Data!$C:$C,O$1,Data!$D:$D,O$2)</f>
        <v>0</v>
      </c>
      <c r="P10" s="5">
        <f>SUMIFS(Data!$A:$A, Data!$G:$G,$A10,Data!$C:$C,P$1,Data!$D:$D,P$2)</f>
        <v>0</v>
      </c>
      <c r="Q10" s="5">
        <f>SUMIFS(Data!$A:$A, Data!$G:$G,$A10,Data!$C:$C,Q$1,Data!$D:$D,Q$2)</f>
        <v>0</v>
      </c>
      <c r="R10" s="5">
        <f>SUMIFS(Data!$A:$A, Data!$G:$G,$A10,Data!$C:$C,R$1,Data!$D:$D,R$2)</f>
        <v>0</v>
      </c>
      <c r="S10" s="5">
        <f>SUMIFS(Data!$A:$A, Data!$G:$G,$A10,Data!$C:$C,S$1,Data!$D:$D,S$2)</f>
        <v>0</v>
      </c>
      <c r="T10" s="5">
        <f>SUMIFS(Data!$A:$A, Data!$G:$G,$A10,Data!$C:$C,T$1,Data!$D:$D,T$2)</f>
        <v>0</v>
      </c>
      <c r="U10" s="5">
        <f>SUMIFS(Data!$A:$A, Data!$G:$G,$A10,Data!$C:$C,U$1,Data!$D:$D,U$2)</f>
        <v>0</v>
      </c>
      <c r="V10" s="5">
        <f>SUMIFS(Data!$A:$A, Data!$G:$G,$A10,Data!$C:$C,V$1,Data!$D:$D,V$2)</f>
        <v>0</v>
      </c>
      <c r="W10" s="5">
        <f>SUMIFS(Data!$A:$A, Data!$G:$G,$A10,Data!$C:$C,W$1,Data!$D:$D,W$2)</f>
        <v>0</v>
      </c>
      <c r="X10" s="5">
        <f>SUMIFS(Data!$A:$A, Data!$G:$G,$A10,Data!$C:$C,X$1,Data!$D:$D,X$2)</f>
        <v>0</v>
      </c>
      <c r="Y10" s="5">
        <f>SUMIFS(Data!$A:$A, Data!$G:$G,$A10,Data!$C:$C,Y$1,Data!$D:$D,Y$2)</f>
        <v>0</v>
      </c>
      <c r="Z10" s="5">
        <f>SUMIFS(Data!$A:$A, Data!$G:$G,$A10,Data!$C:$C,Z$1,Data!$D:$D,Z$2)</f>
        <v>0</v>
      </c>
      <c r="AA10" s="5">
        <f>SUMIFS(Data!$A:$A, Data!$G:$G,$A10,Data!$C:$C,AA$1,Data!$D:$D,AA$2)</f>
        <v>0</v>
      </c>
      <c r="AB10" s="5">
        <f>SUMIFS(Data!$A:$A, Data!$G:$G,$A10,Data!$C:$C,AB$1,Data!$D:$D,AB$2)</f>
        <v>0</v>
      </c>
      <c r="AC10" s="5">
        <f>SUMIFS(Data!$A:$A, Data!$G:$G,$A10,Data!$C:$C,AC$1,Data!$D:$D,AC$2)</f>
        <v>0</v>
      </c>
      <c r="AD10" s="5">
        <f>SUMIFS(Data!$A:$A, Data!$G:$G,$A10,Data!$C:$C,AD$1,Data!$D:$D,AD$2)</f>
        <v>0</v>
      </c>
      <c r="AE10" s="5">
        <f>SUMIFS(Data!$A:$A, Data!$G:$G,$A10,Data!$C:$C,AE$1,Data!$D:$D,AE$2)</f>
        <v>0</v>
      </c>
      <c r="AF10" s="5">
        <f>SUMIFS(Data!$A:$A, Data!$G:$G,$A10,Data!$C:$C,AF$1,Data!$D:$D,AF$2)</f>
        <v>0</v>
      </c>
      <c r="AG10" s="5">
        <f>SUMIFS(Data!$A:$A, Data!$G:$G,$A10,Data!$C:$C,AG$1,Data!$D:$D,AG$2)</f>
        <v>0</v>
      </c>
      <c r="AH10" s="5">
        <f>SUMIFS(Data!$A:$A, Data!$G:$G,$A10,Data!$C:$C,AH$1,Data!$D:$D,AH$2)</f>
        <v>0</v>
      </c>
      <c r="AI10" s="5">
        <f>SUMIFS(Data!$A:$A, Data!$G:$G,$A10,Data!$C:$C,AI$1,Data!$D:$D,AI$2)</f>
        <v>0</v>
      </c>
      <c r="AJ10" s="5">
        <f>SUMIFS(Data!$A:$A, Data!$G:$G,$A10,Data!$C:$C,AJ$1,Data!$D:$D,AJ$2)</f>
        <v>0</v>
      </c>
      <c r="AK10" s="5">
        <f>SUMIFS(Data!$A:$A, Data!$G:$G,$A10,Data!$C:$C,AK$1,Data!$D:$D,AK$2)</f>
        <v>0</v>
      </c>
      <c r="AL10" s="5">
        <f>SUMIFS(Data!$A:$A, Data!$G:$G,$A10,Data!$C:$C,AL$1,Data!$D:$D,AL$2)</f>
        <v>0</v>
      </c>
      <c r="AM10" s="5">
        <f>SUMIFS(Data!$A:$A, Data!$G:$G,$A10,Data!$C:$C,AM$1,Data!$D:$D,AM$2)</f>
        <v>0</v>
      </c>
      <c r="AN10" s="5">
        <f>SUMIFS(Data!$A:$A, Data!$G:$G,$A10,Data!$C:$C,AN$1,Data!$D:$D,AN$2)</f>
        <v>0</v>
      </c>
      <c r="AO10" s="5">
        <f>SUMIFS(Data!$A:$A, Data!$G:$G,$A10,Data!$C:$C,AO$1,Data!$D:$D,AO$2)</f>
        <v>0</v>
      </c>
      <c r="AP10" s="5">
        <f>SUMIFS(Data!$A:$A, Data!$G:$G,$A10,Data!$C:$C,AP$1,Data!$D:$D,AP$2)</f>
        <v>0</v>
      </c>
      <c r="AQ10" s="5">
        <f>SUMIFS(Data!$A:$A, Data!$G:$G,$A10,Data!$C:$C,AQ$1,Data!$D:$D,AQ$2)</f>
        <v>0</v>
      </c>
      <c r="AR10" s="5">
        <f>SUMIFS(Data!$A:$A, Data!$G:$G,$A10,Data!$C:$C,AR$1,Data!$D:$D,AR$2)</f>
        <v>0</v>
      </c>
      <c r="AS10" s="5">
        <f>SUMIFS(Data!$A:$A, Data!$G:$G,$A10,Data!$C:$C,AS$1,Data!$D:$D,AS$2)</f>
        <v>0</v>
      </c>
      <c r="AT10" s="5">
        <f>SUMIFS(Data!$A:$A, Data!$G:$G,$A10,Data!$C:$C,AT$1,Data!$D:$D,AT$2)</f>
        <v>0</v>
      </c>
      <c r="AU10" s="5">
        <f>SUMIFS(Data!$A:$A, Data!$G:$G,$A10,Data!$C:$C,AU$1,Data!$D:$D,AU$2)</f>
        <v>0</v>
      </c>
      <c r="AV10" s="5">
        <f>SUMIFS(Data!$A:$A, Data!$G:$G,$A10,Data!$C:$C,AV$1,Data!$D:$D,AV$2)</f>
        <v>0</v>
      </c>
      <c r="AW10" s="5">
        <f>SUMIFS(Data!$A:$A, Data!$G:$G,$A10,Data!$C:$C,AW$1,Data!$D:$D,AW$2)</f>
        <v>0</v>
      </c>
      <c r="AX10" s="5">
        <f>SUMIFS(Data!$A:$A, Data!$G:$G,$A10,Data!$C:$C,AX$1,Data!$D:$D,AX$2)</f>
        <v>0</v>
      </c>
      <c r="AY10" s="5">
        <f>SUMIFS(Data!$A:$A, Data!$G:$G,$A10,Data!$C:$C,AY$1,Data!$D:$D,AY$2)</f>
        <v>0</v>
      </c>
      <c r="AZ10" s="5">
        <f>SUMIFS(Data!$A:$A, Data!$G:$G,$A10,Data!$C:$C,AZ$1,Data!$D:$D,AZ$2)</f>
        <v>0</v>
      </c>
      <c r="BA10" s="5">
        <f>SUMIFS(Data!$A:$A, Data!$G:$G,$A10,Data!$C:$C,BA$1,Data!$D:$D,BA$2)</f>
        <v>0</v>
      </c>
      <c r="BB10" s="5">
        <f>SUMIFS(Data!$A:$A, Data!$G:$G,$A10,Data!$C:$C,BB$1,Data!$D:$D,BB$2)</f>
        <v>0</v>
      </c>
      <c r="BC10" s="5">
        <f>SUMIFS(Data!$A:$A, Data!$G:$G,$A10,Data!$C:$C,BC$1,Data!$D:$D,BC$2)</f>
        <v>0</v>
      </c>
      <c r="BD10" s="5">
        <f>SUMIFS(Data!$A:$A, Data!$G:$G,$A10,Data!$C:$C,BD$1,Data!$D:$D,BD$2)</f>
        <v>0</v>
      </c>
      <c r="BE10" s="5">
        <f>SUMIFS(Data!$A:$A, Data!$G:$G,$A10,Data!$C:$C,BE$1,Data!$D:$D,BE$2)</f>
        <v>0</v>
      </c>
      <c r="BF10" s="5">
        <f>SUMIFS(Data!$A:$A, Data!$G:$G,$A10,Data!$C:$C,BF$1,Data!$D:$D,BF$2)</f>
        <v>0</v>
      </c>
      <c r="BG10" s="5">
        <f>SUMIFS(Data!$A:$A, Data!$G:$G,$A10,Data!$C:$C,BG$1,Data!$D:$D,BG$2)</f>
        <v>0</v>
      </c>
      <c r="BH10" s="5">
        <f>SUMIFS(Data!$A:$A, Data!$G:$G,$A10,Data!$C:$C,BH$1,Data!$D:$D,BH$2)</f>
        <v>0</v>
      </c>
      <c r="BI10" s="5">
        <f>SUMIFS(Data!$A:$A, Data!$G:$G,$A10,Data!$C:$C,BI$1,Data!$D:$D,BI$2)</f>
        <v>0</v>
      </c>
      <c r="BJ10" s="5">
        <f>SUMIFS(Data!$A:$A, Data!$G:$G,$A10,Data!$C:$C,BJ$1,Data!$D:$D,BJ$2)</f>
        <v>0</v>
      </c>
      <c r="BK10" s="5">
        <f>SUMIFS(Data!$A:$A, Data!$G:$G,$A10,Data!$C:$C,BK$1,Data!$D:$D,BK$2)</f>
        <v>0</v>
      </c>
      <c r="BL10" s="5">
        <f>SUMIFS(Data!$A:$A, Data!$G:$G,$A10,Data!$C:$C,BL$1,Data!$D:$D,BL$2)</f>
        <v>0</v>
      </c>
      <c r="BM10" s="5">
        <f>SUMIFS(Data!$A:$A, Data!$G:$G,$A10,Data!$C:$C,BM$1,Data!$D:$D,BM$2)</f>
        <v>0</v>
      </c>
      <c r="BN10" s="5">
        <f>SUMIFS(Data!$A:$A, Data!$G:$G,$A10,Data!$C:$C,BN$1,Data!$D:$D,BN$2)</f>
        <v>0</v>
      </c>
      <c r="BO10" s="5">
        <f>SUMIFS(Data!$A:$A, Data!$G:$G,$A10,Data!$C:$C,BO$1,Data!$D:$D,BO$2)</f>
        <v>0</v>
      </c>
      <c r="BP10" s="5">
        <f>SUMIFS(Data!$A:$A, Data!$G:$G,$A10,Data!$C:$C,BP$1,Data!$D:$D,BP$2)</f>
        <v>0</v>
      </c>
      <c r="BQ10" s="5">
        <f>SUMIFS(Data!$A:$A, Data!$G:$G,$A10,Data!$C:$C,BQ$1,Data!$D:$D,BQ$2)</f>
        <v>0</v>
      </c>
      <c r="BR10" s="5">
        <f>SUMIFS(Data!$A:$A, Data!$G:$G,$A10,Data!$C:$C,BR$1,Data!$D:$D,BR$2)</f>
        <v>0</v>
      </c>
      <c r="BS10" s="5">
        <f>SUMIFS(Data!$A:$A, Data!$G:$G,$A10,Data!$C:$C,BS$1,Data!$D:$D,BS$2)</f>
        <v>0</v>
      </c>
      <c r="BT10" s="5">
        <f>SUMIFS(Data!$A:$A, Data!$G:$G,$A10,Data!$C:$C,BT$1,Data!$D:$D,BT$2)</f>
        <v>0</v>
      </c>
      <c r="BU10" s="5">
        <f>SUMIFS(Data!$A:$A, Data!$G:$G,$A10,Data!$C:$C,BU$1,Data!$D:$D,BU$2)</f>
        <v>0</v>
      </c>
      <c r="BV10" s="5">
        <f>SUMIFS(Data!$A:$A, Data!$G:$G,$A10,Data!$C:$C,BV$1,Data!$D:$D,BV$2)</f>
        <v>0</v>
      </c>
      <c r="BW10" s="5">
        <f>SUMIFS(Data!$A:$A, Data!$G:$G,$A10,Data!$C:$C,BW$1,Data!$D:$D,BW$2)</f>
        <v>0</v>
      </c>
      <c r="BX10" s="5">
        <f>SUMIFS(Data!$A:$A, Data!$G:$G,$A10,Data!$C:$C,BX$1,Data!$D:$D,BX$2)</f>
        <v>0</v>
      </c>
      <c r="BY10" s="5">
        <f>SUMIFS(Data!$A:$A, Data!$G:$G,$A10,Data!$C:$C,BY$1,Data!$D:$D,BY$2)</f>
        <v>0</v>
      </c>
      <c r="BZ10" s="5">
        <f>SUMIFS(Data!$A:$A, Data!$G:$G,$A10,Data!$C:$C,BZ$1,Data!$D:$D,BZ$2)</f>
        <v>0</v>
      </c>
      <c r="CA10" s="5">
        <f>SUMIFS(Data!$A:$A, Data!$G:$G,$A10,Data!$C:$C,CA$1,Data!$D:$D,CA$2)</f>
        <v>0</v>
      </c>
      <c r="CB10" s="5">
        <f>SUMIFS(Data!$A:$A, Data!$G:$G,$A10,Data!$C:$C,CB$1,Data!$D:$D,CB$2)</f>
        <v>0</v>
      </c>
      <c r="CC10" s="5">
        <f>SUMIFS(Data!$A:$A, Data!$G:$G,$A10,Data!$C:$C,CC$1,Data!$D:$D,CC$2)</f>
        <v>0</v>
      </c>
      <c r="CD10" s="5">
        <f>SUMIFS(Data!$A:$A, Data!$G:$G,$A10,Data!$C:$C,CD$1,Data!$D:$D,CD$2)</f>
        <v>0</v>
      </c>
      <c r="CE10" s="5">
        <f>SUMIFS(Data!$A:$A, Data!$G:$G,$A10,Data!$C:$C,CE$1,Data!$D:$D,CE$2)</f>
        <v>0</v>
      </c>
      <c r="CF10" s="5">
        <f>SUMIFS(Data!$A:$A, Data!$G:$G,$A10,Data!$C:$C,CF$1,Data!$D:$D,CF$2)</f>
        <v>0</v>
      </c>
      <c r="CG10" s="5">
        <f>SUMIFS(Data!$A:$A, Data!$G:$G,$A10,Data!$C:$C,CG$1,Data!$D:$D,CG$2)</f>
        <v>0</v>
      </c>
      <c r="CH10" s="5">
        <f>SUMIFS(Data!$A:$A, Data!$G:$G,$A10,Data!$C:$C,CH$1,Data!$D:$D,CH$2)</f>
        <v>0</v>
      </c>
      <c r="CI10" s="5">
        <f>SUMIFS(Data!$A:$A, Data!$G:$G,$A10,Data!$C:$C,CI$1,Data!$D:$D,CI$2)</f>
        <v>0</v>
      </c>
      <c r="CJ10" s="5">
        <f>SUMIFS(Data!$A:$A, Data!$G:$G,$A10,Data!$C:$C,CJ$1,Data!$D:$D,CJ$2)</f>
        <v>0</v>
      </c>
      <c r="CK10" s="5">
        <f>SUMIFS(Data!$A:$A, Data!$G:$G,$A10,Data!$C:$C,CK$1,Data!$D:$D,CK$2)</f>
        <v>0</v>
      </c>
      <c r="CL10" s="5">
        <f>SUMIFS(Data!$A:$A, Data!$G:$G,$A10,Data!$C:$C,CL$1,Data!$D:$D,CL$2)</f>
        <v>0</v>
      </c>
      <c r="CM10" s="5">
        <f>SUMIFS(Data!$A:$A, Data!$G:$G,$A10,Data!$C:$C,CM$1,Data!$D:$D,CM$2)</f>
        <v>0</v>
      </c>
      <c r="CN10" s="5">
        <f>SUMIFS(Data!$A:$A, Data!$G:$G,$A10,Data!$C:$C,CN$1,Data!$D:$D,CN$2)</f>
        <v>1</v>
      </c>
      <c r="CO10" s="5">
        <f>SUMIFS(Data!$A:$A, Data!$G:$G,$A10,Data!$C:$C,CO$1,Data!$D:$D,CO$2)</f>
        <v>0</v>
      </c>
      <c r="CP10" s="5">
        <f>SUMIFS(Data!$A:$A, Data!$G:$G,$A10,Data!$C:$C,CP$1,Data!$D:$D,CP$2)</f>
        <v>0</v>
      </c>
      <c r="CQ10" s="5">
        <f>SUMIFS(Data!$A:$A, Data!$G:$G,$A10,Data!$C:$C,CQ$1,Data!$D:$D,CQ$2)</f>
        <v>0</v>
      </c>
      <c r="CR10" s="5">
        <f>SUMIFS(Data!$A:$A, Data!$G:$G,$A10,Data!$C:$C,CR$1,Data!$D:$D,CR$2)</f>
        <v>0</v>
      </c>
      <c r="CS10" s="5">
        <f>SUMIFS(Data!$A:$A, Data!$G:$G,$A10,Data!$C:$C,CS$1,Data!$D:$D,CS$2)</f>
        <v>0</v>
      </c>
      <c r="CT10" s="5">
        <f>SUMIFS(Data!$A:$A, Data!$G:$G,$A10,Data!$C:$C,CT$1,Data!$D:$D,CT$2)</f>
        <v>0</v>
      </c>
      <c r="CU10" s="5">
        <f>SUMIFS(Data!$A:$A, Data!$G:$G,$A10,Data!$C:$C,CU$1,Data!$D:$D,CU$2)</f>
        <v>0</v>
      </c>
      <c r="CV10" s="5">
        <f>SUMIFS(Data!$A:$A, Data!$G:$G,$A10,Data!$C:$C,CV$1,Data!$D:$D,CV$2)</f>
        <v>0</v>
      </c>
      <c r="CW10" s="5">
        <f t="shared" ref="CW10:CX10" si="9">SUMIF($B$2:$CV$2,CW$2, $B10:$CV10)</f>
        <v>0</v>
      </c>
      <c r="CX10" s="5">
        <f t="shared" si="9"/>
        <v>1</v>
      </c>
      <c r="CY10" s="5">
        <f t="shared" si="3"/>
        <v>1</v>
      </c>
    </row>
    <row r="11">
      <c r="A11" s="5" t="str">
        <f>Countries!A9</f>
        <v>BLR</v>
      </c>
      <c r="B11" s="5">
        <f>SUMIFS(Data!$A:$A, Data!$G:$G,$A11,Data!$C:$C,B$1,Data!$D:$D,B$2)</f>
        <v>0</v>
      </c>
      <c r="C11" s="5">
        <f>SUMIFS(Data!$A:$A, Data!$G:$G,$A11,Data!$C:$C,C$1,Data!$D:$D,C$2)</f>
        <v>0</v>
      </c>
      <c r="D11" s="5">
        <f>SUMIFS(Data!$A:$A, Data!$G:$G,$A11,Data!$C:$C,D$1,Data!$D:$D,D$2)</f>
        <v>0</v>
      </c>
      <c r="E11" s="5">
        <f>SUMIFS(Data!$A:$A, Data!$G:$G,$A11,Data!$C:$C,E$1,Data!$D:$D,E$2)</f>
        <v>0</v>
      </c>
      <c r="F11" s="5">
        <f>SUMIFS(Data!$A:$A, Data!$G:$G,$A11,Data!$C:$C,F$1,Data!$D:$D,F$2)</f>
        <v>0</v>
      </c>
      <c r="G11" s="5">
        <f>SUMIFS(Data!$A:$A, Data!$G:$G,$A11,Data!$C:$C,G$1,Data!$D:$D,G$2)</f>
        <v>0</v>
      </c>
      <c r="H11" s="5">
        <f>SUMIFS(Data!$A:$A, Data!$G:$G,$A11,Data!$C:$C,H$1,Data!$D:$D,H$2)</f>
        <v>0</v>
      </c>
      <c r="I11" s="5">
        <f>SUMIFS(Data!$A:$A, Data!$G:$G,$A11,Data!$C:$C,I$1,Data!$D:$D,I$2)</f>
        <v>0</v>
      </c>
      <c r="J11" s="5">
        <f>SUMIFS(Data!$A:$A, Data!$G:$G,$A11,Data!$C:$C,J$1,Data!$D:$D,J$2)</f>
        <v>0</v>
      </c>
      <c r="K11" s="5">
        <f>SUMIFS(Data!$A:$A, Data!$G:$G,$A11,Data!$C:$C,K$1,Data!$D:$D,K$2)</f>
        <v>0</v>
      </c>
      <c r="L11" s="5">
        <f>SUMIFS(Data!$A:$A, Data!$G:$G,$A11,Data!$C:$C,L$1,Data!$D:$D,L$2)</f>
        <v>0</v>
      </c>
      <c r="M11" s="5">
        <f>SUMIFS(Data!$A:$A, Data!$G:$G,$A11,Data!$C:$C,M$1,Data!$D:$D,M$2)</f>
        <v>0</v>
      </c>
      <c r="N11" s="5">
        <f>SUMIFS(Data!$A:$A, Data!$G:$G,$A11,Data!$C:$C,N$1,Data!$D:$D,N$2)</f>
        <v>0</v>
      </c>
      <c r="O11" s="5">
        <f>SUMIFS(Data!$A:$A, Data!$G:$G,$A11,Data!$C:$C,O$1,Data!$D:$D,O$2)</f>
        <v>0</v>
      </c>
      <c r="P11" s="5">
        <f>SUMIFS(Data!$A:$A, Data!$G:$G,$A11,Data!$C:$C,P$1,Data!$D:$D,P$2)</f>
        <v>0</v>
      </c>
      <c r="Q11" s="5">
        <f>SUMIFS(Data!$A:$A, Data!$G:$G,$A11,Data!$C:$C,Q$1,Data!$D:$D,Q$2)</f>
        <v>0</v>
      </c>
      <c r="R11" s="5">
        <f>SUMIFS(Data!$A:$A, Data!$G:$G,$A11,Data!$C:$C,R$1,Data!$D:$D,R$2)</f>
        <v>0</v>
      </c>
      <c r="S11" s="5">
        <f>SUMIFS(Data!$A:$A, Data!$G:$G,$A11,Data!$C:$C,S$1,Data!$D:$D,S$2)</f>
        <v>0</v>
      </c>
      <c r="T11" s="5">
        <f>SUMIFS(Data!$A:$A, Data!$G:$G,$A11,Data!$C:$C,T$1,Data!$D:$D,T$2)</f>
        <v>0</v>
      </c>
      <c r="U11" s="5">
        <f>SUMIFS(Data!$A:$A, Data!$G:$G,$A11,Data!$C:$C,U$1,Data!$D:$D,U$2)</f>
        <v>0</v>
      </c>
      <c r="V11" s="5">
        <f>SUMIFS(Data!$A:$A, Data!$G:$G,$A11,Data!$C:$C,V$1,Data!$D:$D,V$2)</f>
        <v>0</v>
      </c>
      <c r="W11" s="5">
        <f>SUMIFS(Data!$A:$A, Data!$G:$G,$A11,Data!$C:$C,W$1,Data!$D:$D,W$2)</f>
        <v>0</v>
      </c>
      <c r="X11" s="5">
        <f>SUMIFS(Data!$A:$A, Data!$G:$G,$A11,Data!$C:$C,X$1,Data!$D:$D,X$2)</f>
        <v>0</v>
      </c>
      <c r="Y11" s="5">
        <f>SUMIFS(Data!$A:$A, Data!$G:$G,$A11,Data!$C:$C,Y$1,Data!$D:$D,Y$2)</f>
        <v>0</v>
      </c>
      <c r="Z11" s="5">
        <f>SUMIFS(Data!$A:$A, Data!$G:$G,$A11,Data!$C:$C,Z$1,Data!$D:$D,Z$2)</f>
        <v>0</v>
      </c>
      <c r="AA11" s="5">
        <f>SUMIFS(Data!$A:$A, Data!$G:$G,$A11,Data!$C:$C,AA$1,Data!$D:$D,AA$2)</f>
        <v>0</v>
      </c>
      <c r="AB11" s="5">
        <f>SUMIFS(Data!$A:$A, Data!$G:$G,$A11,Data!$C:$C,AB$1,Data!$D:$D,AB$2)</f>
        <v>0</v>
      </c>
      <c r="AC11" s="5">
        <f>SUMIFS(Data!$A:$A, Data!$G:$G,$A11,Data!$C:$C,AC$1,Data!$D:$D,AC$2)</f>
        <v>0</v>
      </c>
      <c r="AD11" s="5">
        <f>SUMIFS(Data!$A:$A, Data!$G:$G,$A11,Data!$C:$C,AD$1,Data!$D:$D,AD$2)</f>
        <v>0</v>
      </c>
      <c r="AE11" s="5">
        <f>SUMIFS(Data!$A:$A, Data!$G:$G,$A11,Data!$C:$C,AE$1,Data!$D:$D,AE$2)</f>
        <v>0</v>
      </c>
      <c r="AF11" s="5">
        <f>SUMIFS(Data!$A:$A, Data!$G:$G,$A11,Data!$C:$C,AF$1,Data!$D:$D,AF$2)</f>
        <v>0</v>
      </c>
      <c r="AG11" s="5">
        <f>SUMIFS(Data!$A:$A, Data!$G:$G,$A11,Data!$C:$C,AG$1,Data!$D:$D,AG$2)</f>
        <v>0</v>
      </c>
      <c r="AH11" s="5">
        <f>SUMIFS(Data!$A:$A, Data!$G:$G,$A11,Data!$C:$C,AH$1,Data!$D:$D,AH$2)</f>
        <v>0</v>
      </c>
      <c r="AI11" s="5">
        <f>SUMIFS(Data!$A:$A, Data!$G:$G,$A11,Data!$C:$C,AI$1,Data!$D:$D,AI$2)</f>
        <v>0</v>
      </c>
      <c r="AJ11" s="5">
        <f>SUMIFS(Data!$A:$A, Data!$G:$G,$A11,Data!$C:$C,AJ$1,Data!$D:$D,AJ$2)</f>
        <v>0</v>
      </c>
      <c r="AK11" s="5">
        <f>SUMIFS(Data!$A:$A, Data!$G:$G,$A11,Data!$C:$C,AK$1,Data!$D:$D,AK$2)</f>
        <v>0</v>
      </c>
      <c r="AL11" s="5">
        <f>SUMIFS(Data!$A:$A, Data!$G:$G,$A11,Data!$C:$C,AL$1,Data!$D:$D,AL$2)</f>
        <v>0</v>
      </c>
      <c r="AM11" s="5">
        <f>SUMIFS(Data!$A:$A, Data!$G:$G,$A11,Data!$C:$C,AM$1,Data!$D:$D,AM$2)</f>
        <v>0</v>
      </c>
      <c r="AN11" s="5">
        <f>SUMIFS(Data!$A:$A, Data!$G:$G,$A11,Data!$C:$C,AN$1,Data!$D:$D,AN$2)</f>
        <v>0</v>
      </c>
      <c r="AO11" s="5">
        <f>SUMIFS(Data!$A:$A, Data!$G:$G,$A11,Data!$C:$C,AO$1,Data!$D:$D,AO$2)</f>
        <v>0</v>
      </c>
      <c r="AP11" s="5">
        <f>SUMIFS(Data!$A:$A, Data!$G:$G,$A11,Data!$C:$C,AP$1,Data!$D:$D,AP$2)</f>
        <v>0</v>
      </c>
      <c r="AQ11" s="5">
        <f>SUMIFS(Data!$A:$A, Data!$G:$G,$A11,Data!$C:$C,AQ$1,Data!$D:$D,AQ$2)</f>
        <v>0</v>
      </c>
      <c r="AR11" s="5">
        <f>SUMIFS(Data!$A:$A, Data!$G:$G,$A11,Data!$C:$C,AR$1,Data!$D:$D,AR$2)</f>
        <v>0</v>
      </c>
      <c r="AS11" s="5">
        <f>SUMIFS(Data!$A:$A, Data!$G:$G,$A11,Data!$C:$C,AS$1,Data!$D:$D,AS$2)</f>
        <v>0</v>
      </c>
      <c r="AT11" s="5">
        <f>SUMIFS(Data!$A:$A, Data!$G:$G,$A11,Data!$C:$C,AT$1,Data!$D:$D,AT$2)</f>
        <v>0</v>
      </c>
      <c r="AU11" s="5">
        <f>SUMIFS(Data!$A:$A, Data!$G:$G,$A11,Data!$C:$C,AU$1,Data!$D:$D,AU$2)</f>
        <v>0</v>
      </c>
      <c r="AV11" s="5">
        <f>SUMIFS(Data!$A:$A, Data!$G:$G,$A11,Data!$C:$C,AV$1,Data!$D:$D,AV$2)</f>
        <v>0</v>
      </c>
      <c r="AW11" s="5">
        <f>SUMIFS(Data!$A:$A, Data!$G:$G,$A11,Data!$C:$C,AW$1,Data!$D:$D,AW$2)</f>
        <v>0</v>
      </c>
      <c r="AX11" s="5">
        <f>SUMIFS(Data!$A:$A, Data!$G:$G,$A11,Data!$C:$C,AX$1,Data!$D:$D,AX$2)</f>
        <v>0</v>
      </c>
      <c r="AY11" s="5">
        <f>SUMIFS(Data!$A:$A, Data!$G:$G,$A11,Data!$C:$C,AY$1,Data!$D:$D,AY$2)</f>
        <v>0</v>
      </c>
      <c r="AZ11" s="5">
        <f>SUMIFS(Data!$A:$A, Data!$G:$G,$A11,Data!$C:$C,AZ$1,Data!$D:$D,AZ$2)</f>
        <v>0</v>
      </c>
      <c r="BA11" s="5">
        <f>SUMIFS(Data!$A:$A, Data!$G:$G,$A11,Data!$C:$C,BA$1,Data!$D:$D,BA$2)</f>
        <v>0</v>
      </c>
      <c r="BB11" s="5">
        <f>SUMIFS(Data!$A:$A, Data!$G:$G,$A11,Data!$C:$C,BB$1,Data!$D:$D,BB$2)</f>
        <v>0</v>
      </c>
      <c r="BC11" s="5">
        <f>SUMIFS(Data!$A:$A, Data!$G:$G,$A11,Data!$C:$C,BC$1,Data!$D:$D,BC$2)</f>
        <v>0</v>
      </c>
      <c r="BD11" s="5">
        <f>SUMIFS(Data!$A:$A, Data!$G:$G,$A11,Data!$C:$C,BD$1,Data!$D:$D,BD$2)</f>
        <v>0</v>
      </c>
      <c r="BE11" s="5">
        <f>SUMIFS(Data!$A:$A, Data!$G:$G,$A11,Data!$C:$C,BE$1,Data!$D:$D,BE$2)</f>
        <v>0</v>
      </c>
      <c r="BF11" s="5">
        <f>SUMIFS(Data!$A:$A, Data!$G:$G,$A11,Data!$C:$C,BF$1,Data!$D:$D,BF$2)</f>
        <v>0</v>
      </c>
      <c r="BG11" s="5">
        <f>SUMIFS(Data!$A:$A, Data!$G:$G,$A11,Data!$C:$C,BG$1,Data!$D:$D,BG$2)</f>
        <v>0</v>
      </c>
      <c r="BH11" s="5">
        <f>SUMIFS(Data!$A:$A, Data!$G:$G,$A11,Data!$C:$C,BH$1,Data!$D:$D,BH$2)</f>
        <v>0</v>
      </c>
      <c r="BI11" s="5">
        <f>SUMIFS(Data!$A:$A, Data!$G:$G,$A11,Data!$C:$C,BI$1,Data!$D:$D,BI$2)</f>
        <v>0</v>
      </c>
      <c r="BJ11" s="5">
        <f>SUMIFS(Data!$A:$A, Data!$G:$G,$A11,Data!$C:$C,BJ$1,Data!$D:$D,BJ$2)</f>
        <v>0</v>
      </c>
      <c r="BK11" s="5">
        <f>SUMIFS(Data!$A:$A, Data!$G:$G,$A11,Data!$C:$C,BK$1,Data!$D:$D,BK$2)</f>
        <v>0</v>
      </c>
      <c r="BL11" s="5">
        <f>SUMIFS(Data!$A:$A, Data!$G:$G,$A11,Data!$C:$C,BL$1,Data!$D:$D,BL$2)</f>
        <v>0</v>
      </c>
      <c r="BM11" s="5">
        <f>SUMIFS(Data!$A:$A, Data!$G:$G,$A11,Data!$C:$C,BM$1,Data!$D:$D,BM$2)</f>
        <v>0</v>
      </c>
      <c r="BN11" s="5">
        <f>SUMIFS(Data!$A:$A, Data!$G:$G,$A11,Data!$C:$C,BN$1,Data!$D:$D,BN$2)</f>
        <v>0</v>
      </c>
      <c r="BO11" s="5">
        <f>SUMIFS(Data!$A:$A, Data!$G:$G,$A11,Data!$C:$C,BO$1,Data!$D:$D,BO$2)</f>
        <v>0</v>
      </c>
      <c r="BP11" s="5">
        <f>SUMIFS(Data!$A:$A, Data!$G:$G,$A11,Data!$C:$C,BP$1,Data!$D:$D,BP$2)</f>
        <v>0</v>
      </c>
      <c r="BQ11" s="5">
        <f>SUMIFS(Data!$A:$A, Data!$G:$G,$A11,Data!$C:$C,BQ$1,Data!$D:$D,BQ$2)</f>
        <v>0</v>
      </c>
      <c r="BR11" s="5">
        <f>SUMIFS(Data!$A:$A, Data!$G:$G,$A11,Data!$C:$C,BR$1,Data!$D:$D,BR$2)</f>
        <v>0</v>
      </c>
      <c r="BS11" s="5">
        <f>SUMIFS(Data!$A:$A, Data!$G:$G,$A11,Data!$C:$C,BS$1,Data!$D:$D,BS$2)</f>
        <v>0</v>
      </c>
      <c r="BT11" s="5">
        <f>SUMIFS(Data!$A:$A, Data!$G:$G,$A11,Data!$C:$C,BT$1,Data!$D:$D,BT$2)</f>
        <v>0</v>
      </c>
      <c r="BU11" s="5">
        <f>SUMIFS(Data!$A:$A, Data!$G:$G,$A11,Data!$C:$C,BU$1,Data!$D:$D,BU$2)</f>
        <v>0</v>
      </c>
      <c r="BV11" s="5">
        <f>SUMIFS(Data!$A:$A, Data!$G:$G,$A11,Data!$C:$C,BV$1,Data!$D:$D,BV$2)</f>
        <v>0</v>
      </c>
      <c r="BW11" s="5">
        <f>SUMIFS(Data!$A:$A, Data!$G:$G,$A11,Data!$C:$C,BW$1,Data!$D:$D,BW$2)</f>
        <v>0</v>
      </c>
      <c r="BX11" s="5">
        <f>SUMIFS(Data!$A:$A, Data!$G:$G,$A11,Data!$C:$C,BX$1,Data!$D:$D,BX$2)</f>
        <v>0</v>
      </c>
      <c r="BY11" s="5">
        <f>SUMIFS(Data!$A:$A, Data!$G:$G,$A11,Data!$C:$C,BY$1,Data!$D:$D,BY$2)</f>
        <v>0</v>
      </c>
      <c r="BZ11" s="5">
        <f>SUMIFS(Data!$A:$A, Data!$G:$G,$A11,Data!$C:$C,BZ$1,Data!$D:$D,BZ$2)</f>
        <v>0</v>
      </c>
      <c r="CA11" s="5">
        <f>SUMIFS(Data!$A:$A, Data!$G:$G,$A11,Data!$C:$C,CA$1,Data!$D:$D,CA$2)</f>
        <v>0</v>
      </c>
      <c r="CB11" s="5">
        <f>SUMIFS(Data!$A:$A, Data!$G:$G,$A11,Data!$C:$C,CB$1,Data!$D:$D,CB$2)</f>
        <v>0</v>
      </c>
      <c r="CC11" s="5">
        <f>SUMIFS(Data!$A:$A, Data!$G:$G,$A11,Data!$C:$C,CC$1,Data!$D:$D,CC$2)</f>
        <v>0</v>
      </c>
      <c r="CD11" s="5">
        <f>SUMIFS(Data!$A:$A, Data!$G:$G,$A11,Data!$C:$C,CD$1,Data!$D:$D,CD$2)</f>
        <v>0</v>
      </c>
      <c r="CE11" s="5">
        <f>SUMIFS(Data!$A:$A, Data!$G:$G,$A11,Data!$C:$C,CE$1,Data!$D:$D,CE$2)</f>
        <v>0</v>
      </c>
      <c r="CF11" s="5">
        <f>SUMIFS(Data!$A:$A, Data!$G:$G,$A11,Data!$C:$C,CF$1,Data!$D:$D,CF$2)</f>
        <v>0</v>
      </c>
      <c r="CG11" s="5">
        <f>SUMIFS(Data!$A:$A, Data!$G:$G,$A11,Data!$C:$C,CG$1,Data!$D:$D,CG$2)</f>
        <v>0</v>
      </c>
      <c r="CH11" s="5">
        <f>SUMIFS(Data!$A:$A, Data!$G:$G,$A11,Data!$C:$C,CH$1,Data!$D:$D,CH$2)</f>
        <v>0</v>
      </c>
      <c r="CI11" s="5">
        <f>SUMIFS(Data!$A:$A, Data!$G:$G,$A11,Data!$C:$C,CI$1,Data!$D:$D,CI$2)</f>
        <v>0</v>
      </c>
      <c r="CJ11" s="5">
        <f>SUMIFS(Data!$A:$A, Data!$G:$G,$A11,Data!$C:$C,CJ$1,Data!$D:$D,CJ$2)</f>
        <v>1</v>
      </c>
      <c r="CK11" s="5">
        <f>SUMIFS(Data!$A:$A, Data!$G:$G,$A11,Data!$C:$C,CK$1,Data!$D:$D,CK$2)</f>
        <v>0</v>
      </c>
      <c r="CL11" s="5">
        <f>SUMIFS(Data!$A:$A, Data!$G:$G,$A11,Data!$C:$C,CL$1,Data!$D:$D,CL$2)</f>
        <v>0</v>
      </c>
      <c r="CM11" s="5">
        <f>SUMIFS(Data!$A:$A, Data!$G:$G,$A11,Data!$C:$C,CM$1,Data!$D:$D,CM$2)</f>
        <v>0</v>
      </c>
      <c r="CN11" s="5">
        <f>SUMIFS(Data!$A:$A, Data!$G:$G,$A11,Data!$C:$C,CN$1,Data!$D:$D,CN$2)</f>
        <v>0</v>
      </c>
      <c r="CO11" s="5">
        <f>SUMIFS(Data!$A:$A, Data!$G:$G,$A11,Data!$C:$C,CO$1,Data!$D:$D,CO$2)</f>
        <v>0</v>
      </c>
      <c r="CP11" s="5">
        <f>SUMIFS(Data!$A:$A, Data!$G:$G,$A11,Data!$C:$C,CP$1,Data!$D:$D,CP$2)</f>
        <v>0</v>
      </c>
      <c r="CQ11" s="5">
        <f>SUMIFS(Data!$A:$A, Data!$G:$G,$A11,Data!$C:$C,CQ$1,Data!$D:$D,CQ$2)</f>
        <v>0</v>
      </c>
      <c r="CR11" s="5">
        <f>SUMIFS(Data!$A:$A, Data!$G:$G,$A11,Data!$C:$C,CR$1,Data!$D:$D,CR$2)</f>
        <v>0</v>
      </c>
      <c r="CS11" s="5">
        <f>SUMIFS(Data!$A:$A, Data!$G:$G,$A11,Data!$C:$C,CS$1,Data!$D:$D,CS$2)</f>
        <v>0</v>
      </c>
      <c r="CT11" s="5">
        <f>SUMIFS(Data!$A:$A, Data!$G:$G,$A11,Data!$C:$C,CT$1,Data!$D:$D,CT$2)</f>
        <v>0</v>
      </c>
      <c r="CU11" s="5">
        <f>SUMIFS(Data!$A:$A, Data!$G:$G,$A11,Data!$C:$C,CU$1,Data!$D:$D,CU$2)</f>
        <v>0</v>
      </c>
      <c r="CV11" s="5">
        <f>SUMIFS(Data!$A:$A, Data!$G:$G,$A11,Data!$C:$C,CV$1,Data!$D:$D,CV$2)</f>
        <v>0</v>
      </c>
      <c r="CW11" s="5">
        <f t="shared" ref="CW11:CX11" si="10">SUMIF($B$2:$CV$2,CW$2, $B11:$CV11)</f>
        <v>1</v>
      </c>
      <c r="CX11" s="5">
        <f t="shared" si="10"/>
        <v>0</v>
      </c>
      <c r="CY11" s="5">
        <f t="shared" si="3"/>
        <v>1</v>
      </c>
    </row>
    <row r="12">
      <c r="A12" s="5" t="str">
        <f>Countries!A10</f>
        <v>BOT</v>
      </c>
      <c r="B12" s="5">
        <f>SUMIFS(Data!$A:$A, Data!$G:$G,$A12,Data!$C:$C,B$1,Data!$D:$D,B$2)</f>
        <v>0</v>
      </c>
      <c r="C12" s="5">
        <f>SUMIFS(Data!$A:$A, Data!$G:$G,$A12,Data!$C:$C,C$1,Data!$D:$D,C$2)</f>
        <v>0</v>
      </c>
      <c r="D12" s="5">
        <f>SUMIFS(Data!$A:$A, Data!$G:$G,$A12,Data!$C:$C,D$1,Data!$D:$D,D$2)</f>
        <v>0</v>
      </c>
      <c r="E12" s="5">
        <f>SUMIFS(Data!$A:$A, Data!$G:$G,$A12,Data!$C:$C,E$1,Data!$D:$D,E$2)</f>
        <v>0</v>
      </c>
      <c r="F12" s="5">
        <f>SUMIFS(Data!$A:$A, Data!$G:$G,$A12,Data!$C:$C,F$1,Data!$D:$D,F$2)</f>
        <v>0</v>
      </c>
      <c r="G12" s="5">
        <f>SUMIFS(Data!$A:$A, Data!$G:$G,$A12,Data!$C:$C,G$1,Data!$D:$D,G$2)</f>
        <v>0</v>
      </c>
      <c r="H12" s="5">
        <f>SUMIFS(Data!$A:$A, Data!$G:$G,$A12,Data!$C:$C,H$1,Data!$D:$D,H$2)</f>
        <v>0</v>
      </c>
      <c r="I12" s="5">
        <f>SUMIFS(Data!$A:$A, Data!$G:$G,$A12,Data!$C:$C,I$1,Data!$D:$D,I$2)</f>
        <v>0</v>
      </c>
      <c r="J12" s="5">
        <f>SUMIFS(Data!$A:$A, Data!$G:$G,$A12,Data!$C:$C,J$1,Data!$D:$D,J$2)</f>
        <v>0</v>
      </c>
      <c r="K12" s="5">
        <f>SUMIFS(Data!$A:$A, Data!$G:$G,$A12,Data!$C:$C,K$1,Data!$D:$D,K$2)</f>
        <v>0</v>
      </c>
      <c r="L12" s="5">
        <f>SUMIFS(Data!$A:$A, Data!$G:$G,$A12,Data!$C:$C,L$1,Data!$D:$D,L$2)</f>
        <v>0</v>
      </c>
      <c r="M12" s="5">
        <f>SUMIFS(Data!$A:$A, Data!$G:$G,$A12,Data!$C:$C,M$1,Data!$D:$D,M$2)</f>
        <v>0</v>
      </c>
      <c r="N12" s="5">
        <f>SUMIFS(Data!$A:$A, Data!$G:$G,$A12,Data!$C:$C,N$1,Data!$D:$D,N$2)</f>
        <v>0</v>
      </c>
      <c r="O12" s="5">
        <f>SUMIFS(Data!$A:$A, Data!$G:$G,$A12,Data!$C:$C,O$1,Data!$D:$D,O$2)</f>
        <v>0</v>
      </c>
      <c r="P12" s="5">
        <f>SUMIFS(Data!$A:$A, Data!$G:$G,$A12,Data!$C:$C,P$1,Data!$D:$D,P$2)</f>
        <v>0</v>
      </c>
      <c r="Q12" s="5">
        <f>SUMIFS(Data!$A:$A, Data!$G:$G,$A12,Data!$C:$C,Q$1,Data!$D:$D,Q$2)</f>
        <v>0</v>
      </c>
      <c r="R12" s="5">
        <f>SUMIFS(Data!$A:$A, Data!$G:$G,$A12,Data!$C:$C,R$1,Data!$D:$D,R$2)</f>
        <v>0</v>
      </c>
      <c r="S12" s="5">
        <f>SUMIFS(Data!$A:$A, Data!$G:$G,$A12,Data!$C:$C,S$1,Data!$D:$D,S$2)</f>
        <v>0</v>
      </c>
      <c r="T12" s="5">
        <f>SUMIFS(Data!$A:$A, Data!$G:$G,$A12,Data!$C:$C,T$1,Data!$D:$D,T$2)</f>
        <v>0</v>
      </c>
      <c r="U12" s="5">
        <f>SUMIFS(Data!$A:$A, Data!$G:$G,$A12,Data!$C:$C,U$1,Data!$D:$D,U$2)</f>
        <v>0</v>
      </c>
      <c r="V12" s="5">
        <f>SUMIFS(Data!$A:$A, Data!$G:$G,$A12,Data!$C:$C,V$1,Data!$D:$D,V$2)</f>
        <v>0</v>
      </c>
      <c r="W12" s="5">
        <f>SUMIFS(Data!$A:$A, Data!$G:$G,$A12,Data!$C:$C,W$1,Data!$D:$D,W$2)</f>
        <v>0</v>
      </c>
      <c r="X12" s="5">
        <f>SUMIFS(Data!$A:$A, Data!$G:$G,$A12,Data!$C:$C,X$1,Data!$D:$D,X$2)</f>
        <v>0</v>
      </c>
      <c r="Y12" s="5">
        <f>SUMIFS(Data!$A:$A, Data!$G:$G,$A12,Data!$C:$C,Y$1,Data!$D:$D,Y$2)</f>
        <v>0</v>
      </c>
      <c r="Z12" s="5">
        <f>SUMIFS(Data!$A:$A, Data!$G:$G,$A12,Data!$C:$C,Z$1,Data!$D:$D,Z$2)</f>
        <v>0</v>
      </c>
      <c r="AA12" s="5">
        <f>SUMIFS(Data!$A:$A, Data!$G:$G,$A12,Data!$C:$C,AA$1,Data!$D:$D,AA$2)</f>
        <v>0</v>
      </c>
      <c r="AB12" s="5">
        <f>SUMIFS(Data!$A:$A, Data!$G:$G,$A12,Data!$C:$C,AB$1,Data!$D:$D,AB$2)</f>
        <v>0</v>
      </c>
      <c r="AC12" s="5">
        <f>SUMIFS(Data!$A:$A, Data!$G:$G,$A12,Data!$C:$C,AC$1,Data!$D:$D,AC$2)</f>
        <v>0</v>
      </c>
      <c r="AD12" s="5">
        <f>SUMIFS(Data!$A:$A, Data!$G:$G,$A12,Data!$C:$C,AD$1,Data!$D:$D,AD$2)</f>
        <v>0</v>
      </c>
      <c r="AE12" s="5">
        <f>SUMIFS(Data!$A:$A, Data!$G:$G,$A12,Data!$C:$C,AE$1,Data!$D:$D,AE$2)</f>
        <v>0</v>
      </c>
      <c r="AF12" s="5">
        <f>SUMIFS(Data!$A:$A, Data!$G:$G,$A12,Data!$C:$C,AF$1,Data!$D:$D,AF$2)</f>
        <v>0</v>
      </c>
      <c r="AG12" s="5">
        <f>SUMIFS(Data!$A:$A, Data!$G:$G,$A12,Data!$C:$C,AG$1,Data!$D:$D,AG$2)</f>
        <v>0</v>
      </c>
      <c r="AH12" s="5">
        <f>SUMIFS(Data!$A:$A, Data!$G:$G,$A12,Data!$C:$C,AH$1,Data!$D:$D,AH$2)</f>
        <v>0</v>
      </c>
      <c r="AI12" s="5">
        <f>SUMIFS(Data!$A:$A, Data!$G:$G,$A12,Data!$C:$C,AI$1,Data!$D:$D,AI$2)</f>
        <v>0</v>
      </c>
      <c r="AJ12" s="5">
        <f>SUMIFS(Data!$A:$A, Data!$G:$G,$A12,Data!$C:$C,AJ$1,Data!$D:$D,AJ$2)</f>
        <v>0</v>
      </c>
      <c r="AK12" s="5">
        <f>SUMIFS(Data!$A:$A, Data!$G:$G,$A12,Data!$C:$C,AK$1,Data!$D:$D,AK$2)</f>
        <v>0</v>
      </c>
      <c r="AL12" s="5">
        <f>SUMIFS(Data!$A:$A, Data!$G:$G,$A12,Data!$C:$C,AL$1,Data!$D:$D,AL$2)</f>
        <v>0</v>
      </c>
      <c r="AM12" s="5">
        <f>SUMIFS(Data!$A:$A, Data!$G:$G,$A12,Data!$C:$C,AM$1,Data!$D:$D,AM$2)</f>
        <v>0</v>
      </c>
      <c r="AN12" s="5">
        <f>SUMIFS(Data!$A:$A, Data!$G:$G,$A12,Data!$C:$C,AN$1,Data!$D:$D,AN$2)</f>
        <v>0</v>
      </c>
      <c r="AO12" s="5">
        <f>SUMIFS(Data!$A:$A, Data!$G:$G,$A12,Data!$C:$C,AO$1,Data!$D:$D,AO$2)</f>
        <v>0</v>
      </c>
      <c r="AP12" s="5">
        <f>SUMIFS(Data!$A:$A, Data!$G:$G,$A12,Data!$C:$C,AP$1,Data!$D:$D,AP$2)</f>
        <v>0</v>
      </c>
      <c r="AQ12" s="5">
        <f>SUMIFS(Data!$A:$A, Data!$G:$G,$A12,Data!$C:$C,AQ$1,Data!$D:$D,AQ$2)</f>
        <v>0</v>
      </c>
      <c r="AR12" s="5">
        <f>SUMIFS(Data!$A:$A, Data!$G:$G,$A12,Data!$C:$C,AR$1,Data!$D:$D,AR$2)</f>
        <v>0</v>
      </c>
      <c r="AS12" s="5">
        <f>SUMIFS(Data!$A:$A, Data!$G:$G,$A12,Data!$C:$C,AS$1,Data!$D:$D,AS$2)</f>
        <v>0</v>
      </c>
      <c r="AT12" s="5">
        <f>SUMIFS(Data!$A:$A, Data!$G:$G,$A12,Data!$C:$C,AT$1,Data!$D:$D,AT$2)</f>
        <v>0</v>
      </c>
      <c r="AU12" s="5">
        <f>SUMIFS(Data!$A:$A, Data!$G:$G,$A12,Data!$C:$C,AU$1,Data!$D:$D,AU$2)</f>
        <v>0</v>
      </c>
      <c r="AV12" s="5">
        <f>SUMIFS(Data!$A:$A, Data!$G:$G,$A12,Data!$C:$C,AV$1,Data!$D:$D,AV$2)</f>
        <v>0</v>
      </c>
      <c r="AW12" s="5">
        <f>SUMIFS(Data!$A:$A, Data!$G:$G,$A12,Data!$C:$C,AW$1,Data!$D:$D,AW$2)</f>
        <v>0</v>
      </c>
      <c r="AX12" s="5">
        <f>SUMIFS(Data!$A:$A, Data!$G:$G,$A12,Data!$C:$C,AX$1,Data!$D:$D,AX$2)</f>
        <v>0</v>
      </c>
      <c r="AY12" s="5">
        <f>SUMIFS(Data!$A:$A, Data!$G:$G,$A12,Data!$C:$C,AY$1,Data!$D:$D,AY$2)</f>
        <v>0</v>
      </c>
      <c r="AZ12" s="5">
        <f>SUMIFS(Data!$A:$A, Data!$G:$G,$A12,Data!$C:$C,AZ$1,Data!$D:$D,AZ$2)</f>
        <v>0</v>
      </c>
      <c r="BA12" s="5">
        <f>SUMIFS(Data!$A:$A, Data!$G:$G,$A12,Data!$C:$C,BA$1,Data!$D:$D,BA$2)</f>
        <v>0</v>
      </c>
      <c r="BB12" s="5">
        <f>SUMIFS(Data!$A:$A, Data!$G:$G,$A12,Data!$C:$C,BB$1,Data!$D:$D,BB$2)</f>
        <v>0</v>
      </c>
      <c r="BC12" s="5">
        <f>SUMIFS(Data!$A:$A, Data!$G:$G,$A12,Data!$C:$C,BC$1,Data!$D:$D,BC$2)</f>
        <v>0</v>
      </c>
      <c r="BD12" s="5">
        <f>SUMIFS(Data!$A:$A, Data!$G:$G,$A12,Data!$C:$C,BD$1,Data!$D:$D,BD$2)</f>
        <v>0</v>
      </c>
      <c r="BE12" s="5">
        <f>SUMIFS(Data!$A:$A, Data!$G:$G,$A12,Data!$C:$C,BE$1,Data!$D:$D,BE$2)</f>
        <v>0</v>
      </c>
      <c r="BF12" s="5">
        <f>SUMIFS(Data!$A:$A, Data!$G:$G,$A12,Data!$C:$C,BF$1,Data!$D:$D,BF$2)</f>
        <v>0</v>
      </c>
      <c r="BG12" s="5">
        <f>SUMIFS(Data!$A:$A, Data!$G:$G,$A12,Data!$C:$C,BG$1,Data!$D:$D,BG$2)</f>
        <v>0</v>
      </c>
      <c r="BH12" s="5">
        <f>SUMIFS(Data!$A:$A, Data!$G:$G,$A12,Data!$C:$C,BH$1,Data!$D:$D,BH$2)</f>
        <v>0</v>
      </c>
      <c r="BI12" s="5">
        <f>SUMIFS(Data!$A:$A, Data!$G:$G,$A12,Data!$C:$C,BI$1,Data!$D:$D,BI$2)</f>
        <v>0</v>
      </c>
      <c r="BJ12" s="5">
        <f>SUMIFS(Data!$A:$A, Data!$G:$G,$A12,Data!$C:$C,BJ$1,Data!$D:$D,BJ$2)</f>
        <v>0</v>
      </c>
      <c r="BK12" s="5">
        <f>SUMIFS(Data!$A:$A, Data!$G:$G,$A12,Data!$C:$C,BK$1,Data!$D:$D,BK$2)</f>
        <v>0</v>
      </c>
      <c r="BL12" s="5">
        <f>SUMIFS(Data!$A:$A, Data!$G:$G,$A12,Data!$C:$C,BL$1,Data!$D:$D,BL$2)</f>
        <v>0</v>
      </c>
      <c r="BM12" s="5">
        <f>SUMIFS(Data!$A:$A, Data!$G:$G,$A12,Data!$C:$C,BM$1,Data!$D:$D,BM$2)</f>
        <v>0</v>
      </c>
      <c r="BN12" s="5">
        <f>SUMIFS(Data!$A:$A, Data!$G:$G,$A12,Data!$C:$C,BN$1,Data!$D:$D,BN$2)</f>
        <v>0</v>
      </c>
      <c r="BO12" s="5">
        <f>SUMIFS(Data!$A:$A, Data!$G:$G,$A12,Data!$C:$C,BO$1,Data!$D:$D,BO$2)</f>
        <v>0</v>
      </c>
      <c r="BP12" s="5">
        <f>SUMIFS(Data!$A:$A, Data!$G:$G,$A12,Data!$C:$C,BP$1,Data!$D:$D,BP$2)</f>
        <v>0</v>
      </c>
      <c r="BQ12" s="5">
        <f>SUMIFS(Data!$A:$A, Data!$G:$G,$A12,Data!$C:$C,BQ$1,Data!$D:$D,BQ$2)</f>
        <v>0</v>
      </c>
      <c r="BR12" s="5">
        <f>SUMIFS(Data!$A:$A, Data!$G:$G,$A12,Data!$C:$C,BR$1,Data!$D:$D,BR$2)</f>
        <v>0</v>
      </c>
      <c r="BS12" s="5">
        <f>SUMIFS(Data!$A:$A, Data!$G:$G,$A12,Data!$C:$C,BS$1,Data!$D:$D,BS$2)</f>
        <v>0</v>
      </c>
      <c r="BT12" s="5">
        <f>SUMIFS(Data!$A:$A, Data!$G:$G,$A12,Data!$C:$C,BT$1,Data!$D:$D,BT$2)</f>
        <v>0</v>
      </c>
      <c r="BU12" s="5">
        <f>SUMIFS(Data!$A:$A, Data!$G:$G,$A12,Data!$C:$C,BU$1,Data!$D:$D,BU$2)</f>
        <v>0</v>
      </c>
      <c r="BV12" s="5">
        <f>SUMIFS(Data!$A:$A, Data!$G:$G,$A12,Data!$C:$C,BV$1,Data!$D:$D,BV$2)</f>
        <v>0</v>
      </c>
      <c r="BW12" s="5">
        <f>SUMIFS(Data!$A:$A, Data!$G:$G,$A12,Data!$C:$C,BW$1,Data!$D:$D,BW$2)</f>
        <v>0</v>
      </c>
      <c r="BX12" s="5">
        <f>SUMIFS(Data!$A:$A, Data!$G:$G,$A12,Data!$C:$C,BX$1,Data!$D:$D,BX$2)</f>
        <v>0</v>
      </c>
      <c r="BY12" s="5">
        <f>SUMIFS(Data!$A:$A, Data!$G:$G,$A12,Data!$C:$C,BY$1,Data!$D:$D,BY$2)</f>
        <v>0</v>
      </c>
      <c r="BZ12" s="5">
        <f>SUMIFS(Data!$A:$A, Data!$G:$G,$A12,Data!$C:$C,BZ$1,Data!$D:$D,BZ$2)</f>
        <v>0</v>
      </c>
      <c r="CA12" s="5">
        <f>SUMIFS(Data!$A:$A, Data!$G:$G,$A12,Data!$C:$C,CA$1,Data!$D:$D,CA$2)</f>
        <v>0</v>
      </c>
      <c r="CB12" s="5">
        <f>SUMIFS(Data!$A:$A, Data!$G:$G,$A12,Data!$C:$C,CB$1,Data!$D:$D,CB$2)</f>
        <v>0</v>
      </c>
      <c r="CC12" s="5">
        <f>SUMIFS(Data!$A:$A, Data!$G:$G,$A12,Data!$C:$C,CC$1,Data!$D:$D,CC$2)</f>
        <v>0</v>
      </c>
      <c r="CD12" s="5">
        <f>SUMIFS(Data!$A:$A, Data!$G:$G,$A12,Data!$C:$C,CD$1,Data!$D:$D,CD$2)</f>
        <v>0</v>
      </c>
      <c r="CE12" s="5">
        <f>SUMIFS(Data!$A:$A, Data!$G:$G,$A12,Data!$C:$C,CE$1,Data!$D:$D,CE$2)</f>
        <v>0</v>
      </c>
      <c r="CF12" s="5">
        <f>SUMIFS(Data!$A:$A, Data!$G:$G,$A12,Data!$C:$C,CF$1,Data!$D:$D,CF$2)</f>
        <v>0</v>
      </c>
      <c r="CG12" s="5">
        <f>SUMIFS(Data!$A:$A, Data!$G:$G,$A12,Data!$C:$C,CG$1,Data!$D:$D,CG$2)</f>
        <v>0</v>
      </c>
      <c r="CH12" s="5">
        <f>SUMIFS(Data!$A:$A, Data!$G:$G,$A12,Data!$C:$C,CH$1,Data!$D:$D,CH$2)</f>
        <v>0</v>
      </c>
      <c r="CI12" s="5">
        <f>SUMIFS(Data!$A:$A, Data!$G:$G,$A12,Data!$C:$C,CI$1,Data!$D:$D,CI$2)</f>
        <v>0</v>
      </c>
      <c r="CJ12" s="5">
        <f>SUMIFS(Data!$A:$A, Data!$G:$G,$A12,Data!$C:$C,CJ$1,Data!$D:$D,CJ$2)</f>
        <v>0</v>
      </c>
      <c r="CK12" s="5">
        <f>SUMIFS(Data!$A:$A, Data!$G:$G,$A12,Data!$C:$C,CK$1,Data!$D:$D,CK$2)</f>
        <v>0</v>
      </c>
      <c r="CL12" s="5">
        <f>SUMIFS(Data!$A:$A, Data!$G:$G,$A12,Data!$C:$C,CL$1,Data!$D:$D,CL$2)</f>
        <v>0</v>
      </c>
      <c r="CM12" s="5">
        <f>SUMIFS(Data!$A:$A, Data!$G:$G,$A12,Data!$C:$C,CM$1,Data!$D:$D,CM$2)</f>
        <v>0</v>
      </c>
      <c r="CN12" s="5">
        <f>SUMIFS(Data!$A:$A, Data!$G:$G,$A12,Data!$C:$C,CN$1,Data!$D:$D,CN$2)</f>
        <v>0</v>
      </c>
      <c r="CO12" s="5">
        <f>SUMIFS(Data!$A:$A, Data!$G:$G,$A12,Data!$C:$C,CO$1,Data!$D:$D,CO$2)</f>
        <v>0</v>
      </c>
      <c r="CP12" s="5">
        <f>SUMIFS(Data!$A:$A, Data!$G:$G,$A12,Data!$C:$C,CP$1,Data!$D:$D,CP$2)</f>
        <v>0</v>
      </c>
      <c r="CQ12" s="5">
        <f>SUMIFS(Data!$A:$A, Data!$G:$G,$A12,Data!$C:$C,CQ$1,Data!$D:$D,CQ$2)</f>
        <v>0</v>
      </c>
      <c r="CR12" s="5">
        <f>SUMIFS(Data!$A:$A, Data!$G:$G,$A12,Data!$C:$C,CR$1,Data!$D:$D,CR$2)</f>
        <v>0</v>
      </c>
      <c r="CS12" s="5">
        <f>SUMIFS(Data!$A:$A, Data!$G:$G,$A12,Data!$C:$C,CS$1,Data!$D:$D,CS$2)</f>
        <v>0</v>
      </c>
      <c r="CT12" s="5">
        <f>SUMIFS(Data!$A:$A, Data!$G:$G,$A12,Data!$C:$C,CT$1,Data!$D:$D,CT$2)</f>
        <v>0</v>
      </c>
      <c r="CU12" s="5">
        <f>SUMIFS(Data!$A:$A, Data!$G:$G,$A12,Data!$C:$C,CU$1,Data!$D:$D,CU$2)</f>
        <v>0</v>
      </c>
      <c r="CV12" s="5">
        <f>SUMIFS(Data!$A:$A, Data!$G:$G,$A12,Data!$C:$C,CV$1,Data!$D:$D,CV$2)</f>
        <v>0</v>
      </c>
      <c r="CW12" s="5">
        <f t="shared" ref="CW12:CX12" si="11">SUMIF($B$2:$CV$2,CW$2, $B12:$CV12)</f>
        <v>0</v>
      </c>
      <c r="CX12" s="5">
        <f t="shared" si="11"/>
        <v>0</v>
      </c>
      <c r="CY12" s="5">
        <f t="shared" si="3"/>
        <v>0</v>
      </c>
    </row>
    <row r="13">
      <c r="A13" s="5" t="str">
        <f>Countries!A11</f>
        <v>BRA</v>
      </c>
      <c r="B13" s="5">
        <f>SUMIFS(Data!$A:$A, Data!$G:$G,$A13,Data!$C:$C,B$1,Data!$D:$D,B$2)</f>
        <v>0</v>
      </c>
      <c r="C13" s="5">
        <f>SUMIFS(Data!$A:$A, Data!$G:$G,$A13,Data!$C:$C,C$1,Data!$D:$D,C$2)</f>
        <v>0</v>
      </c>
      <c r="D13" s="5">
        <f>SUMIFS(Data!$A:$A, Data!$G:$G,$A13,Data!$C:$C,D$1,Data!$D:$D,D$2)</f>
        <v>0</v>
      </c>
      <c r="E13" s="5">
        <f>SUMIFS(Data!$A:$A, Data!$G:$G,$A13,Data!$C:$C,E$1,Data!$D:$D,E$2)</f>
        <v>0</v>
      </c>
      <c r="F13" s="5">
        <f>SUMIFS(Data!$A:$A, Data!$G:$G,$A13,Data!$C:$C,F$1,Data!$D:$D,F$2)</f>
        <v>0</v>
      </c>
      <c r="G13" s="5">
        <f>SUMIFS(Data!$A:$A, Data!$G:$G,$A13,Data!$C:$C,G$1,Data!$D:$D,G$2)</f>
        <v>0</v>
      </c>
      <c r="H13" s="5">
        <f>SUMIFS(Data!$A:$A, Data!$G:$G,$A13,Data!$C:$C,H$1,Data!$D:$D,H$2)</f>
        <v>1</v>
      </c>
      <c r="I13" s="5">
        <f>SUMIFS(Data!$A:$A, Data!$G:$G,$A13,Data!$C:$C,I$1,Data!$D:$D,I$2)</f>
        <v>0</v>
      </c>
      <c r="J13" s="5">
        <f>SUMIFS(Data!$A:$A, Data!$G:$G,$A13,Data!$C:$C,J$1,Data!$D:$D,J$2)</f>
        <v>0</v>
      </c>
      <c r="K13" s="5">
        <f>SUMIFS(Data!$A:$A, Data!$G:$G,$A13,Data!$C:$C,K$1,Data!$D:$D,K$2)</f>
        <v>0</v>
      </c>
      <c r="L13" s="5">
        <f>SUMIFS(Data!$A:$A, Data!$G:$G,$A13,Data!$C:$C,L$1,Data!$D:$D,L$2)</f>
        <v>0</v>
      </c>
      <c r="M13" s="5">
        <f>SUMIFS(Data!$A:$A, Data!$G:$G,$A13,Data!$C:$C,M$1,Data!$D:$D,M$2)</f>
        <v>0</v>
      </c>
      <c r="N13" s="5">
        <f>SUMIFS(Data!$A:$A, Data!$G:$G,$A13,Data!$C:$C,N$1,Data!$D:$D,N$2)</f>
        <v>0</v>
      </c>
      <c r="O13" s="5">
        <f>SUMIFS(Data!$A:$A, Data!$G:$G,$A13,Data!$C:$C,O$1,Data!$D:$D,O$2)</f>
        <v>0</v>
      </c>
      <c r="P13" s="5">
        <f>SUMIFS(Data!$A:$A, Data!$G:$G,$A13,Data!$C:$C,P$1,Data!$D:$D,P$2)</f>
        <v>0</v>
      </c>
      <c r="Q13" s="5">
        <f>SUMIFS(Data!$A:$A, Data!$G:$G,$A13,Data!$C:$C,Q$1,Data!$D:$D,Q$2)</f>
        <v>0</v>
      </c>
      <c r="R13" s="5">
        <f>SUMIFS(Data!$A:$A, Data!$G:$G,$A13,Data!$C:$C,R$1,Data!$D:$D,R$2)</f>
        <v>0</v>
      </c>
      <c r="S13" s="5">
        <f>SUMIFS(Data!$A:$A, Data!$G:$G,$A13,Data!$C:$C,S$1,Data!$D:$D,S$2)</f>
        <v>0</v>
      </c>
      <c r="T13" s="5">
        <f>SUMIFS(Data!$A:$A, Data!$G:$G,$A13,Data!$C:$C,T$1,Data!$D:$D,T$2)</f>
        <v>0</v>
      </c>
      <c r="U13" s="5">
        <f>SUMIFS(Data!$A:$A, Data!$G:$G,$A13,Data!$C:$C,U$1,Data!$D:$D,U$2)</f>
        <v>0</v>
      </c>
      <c r="V13" s="5">
        <f>SUMIFS(Data!$A:$A, Data!$G:$G,$A13,Data!$C:$C,V$1,Data!$D:$D,V$2)</f>
        <v>1</v>
      </c>
      <c r="W13" s="5">
        <f>SUMIFS(Data!$A:$A, Data!$G:$G,$A13,Data!$C:$C,W$1,Data!$D:$D,W$2)</f>
        <v>0</v>
      </c>
      <c r="X13" s="5">
        <f>SUMIFS(Data!$A:$A, Data!$G:$G,$A13,Data!$C:$C,X$1,Data!$D:$D,X$2)</f>
        <v>0</v>
      </c>
      <c r="Y13" s="5">
        <f>SUMIFS(Data!$A:$A, Data!$G:$G,$A13,Data!$C:$C,Y$1,Data!$D:$D,Y$2)</f>
        <v>0</v>
      </c>
      <c r="Z13" s="5">
        <f>SUMIFS(Data!$A:$A, Data!$G:$G,$A13,Data!$C:$C,Z$1,Data!$D:$D,Z$2)</f>
        <v>1</v>
      </c>
      <c r="AA13" s="5">
        <f>SUMIFS(Data!$A:$A, Data!$G:$G,$A13,Data!$C:$C,AA$1,Data!$D:$D,AA$2)</f>
        <v>0</v>
      </c>
      <c r="AB13" s="5">
        <f>SUMIFS(Data!$A:$A, Data!$G:$G,$A13,Data!$C:$C,AB$1,Data!$D:$D,AB$2)</f>
        <v>0</v>
      </c>
      <c r="AC13" s="5">
        <f>SUMIFS(Data!$A:$A, Data!$G:$G,$A13,Data!$C:$C,AC$1,Data!$D:$D,AC$2)</f>
        <v>0</v>
      </c>
      <c r="AD13" s="5">
        <f>SUMIFS(Data!$A:$A, Data!$G:$G,$A13,Data!$C:$C,AD$1,Data!$D:$D,AD$2)</f>
        <v>0</v>
      </c>
      <c r="AE13" s="5">
        <f>SUMIFS(Data!$A:$A, Data!$G:$G,$A13,Data!$C:$C,AE$1,Data!$D:$D,AE$2)</f>
        <v>0</v>
      </c>
      <c r="AF13" s="5">
        <f>SUMIFS(Data!$A:$A, Data!$G:$G,$A13,Data!$C:$C,AF$1,Data!$D:$D,AF$2)</f>
        <v>0</v>
      </c>
      <c r="AG13" s="5">
        <f>SUMIFS(Data!$A:$A, Data!$G:$G,$A13,Data!$C:$C,AG$1,Data!$D:$D,AG$2)</f>
        <v>0</v>
      </c>
      <c r="AH13" s="5">
        <f>SUMIFS(Data!$A:$A, Data!$G:$G,$A13,Data!$C:$C,AH$1,Data!$D:$D,AH$2)</f>
        <v>0</v>
      </c>
      <c r="AI13" s="5">
        <f>SUMIFS(Data!$A:$A, Data!$G:$G,$A13,Data!$C:$C,AI$1,Data!$D:$D,AI$2)</f>
        <v>0</v>
      </c>
      <c r="AJ13" s="5">
        <f>SUMIFS(Data!$A:$A, Data!$G:$G,$A13,Data!$C:$C,AJ$1,Data!$D:$D,AJ$2)</f>
        <v>0</v>
      </c>
      <c r="AK13" s="5">
        <f>SUMIFS(Data!$A:$A, Data!$G:$G,$A13,Data!$C:$C,AK$1,Data!$D:$D,AK$2)</f>
        <v>0</v>
      </c>
      <c r="AL13" s="5">
        <f>SUMIFS(Data!$A:$A, Data!$G:$G,$A13,Data!$C:$C,AL$1,Data!$D:$D,AL$2)</f>
        <v>0</v>
      </c>
      <c r="AM13" s="5">
        <f>SUMIFS(Data!$A:$A, Data!$G:$G,$A13,Data!$C:$C,AM$1,Data!$D:$D,AM$2)</f>
        <v>0</v>
      </c>
      <c r="AN13" s="5">
        <f>SUMIFS(Data!$A:$A, Data!$G:$G,$A13,Data!$C:$C,AN$1,Data!$D:$D,AN$2)</f>
        <v>0</v>
      </c>
      <c r="AO13" s="5">
        <f>SUMIFS(Data!$A:$A, Data!$G:$G,$A13,Data!$C:$C,AO$1,Data!$D:$D,AO$2)</f>
        <v>0</v>
      </c>
      <c r="AP13" s="5">
        <f>SUMIFS(Data!$A:$A, Data!$G:$G,$A13,Data!$C:$C,AP$1,Data!$D:$D,AP$2)</f>
        <v>0</v>
      </c>
      <c r="AQ13" s="5">
        <f>SUMIFS(Data!$A:$A, Data!$G:$G,$A13,Data!$C:$C,AQ$1,Data!$D:$D,AQ$2)</f>
        <v>11</v>
      </c>
      <c r="AR13" s="5">
        <f>SUMIFS(Data!$A:$A, Data!$G:$G,$A13,Data!$C:$C,AR$1,Data!$D:$D,AR$2)</f>
        <v>0</v>
      </c>
      <c r="AS13" s="5">
        <f>SUMIFS(Data!$A:$A, Data!$G:$G,$A13,Data!$C:$C,AS$1,Data!$D:$D,AS$2)</f>
        <v>0</v>
      </c>
      <c r="AT13" s="5">
        <f>SUMIFS(Data!$A:$A, Data!$G:$G,$A13,Data!$C:$C,AT$1,Data!$D:$D,AT$2)</f>
        <v>0</v>
      </c>
      <c r="AU13" s="5">
        <f>SUMIFS(Data!$A:$A, Data!$G:$G,$A13,Data!$C:$C,AU$1,Data!$D:$D,AU$2)</f>
        <v>0</v>
      </c>
      <c r="AV13" s="5">
        <f>SUMIFS(Data!$A:$A, Data!$G:$G,$A13,Data!$C:$C,AV$1,Data!$D:$D,AV$2)</f>
        <v>0</v>
      </c>
      <c r="AW13" s="5">
        <f>SUMIFS(Data!$A:$A, Data!$G:$G,$A13,Data!$C:$C,AW$1,Data!$D:$D,AW$2)</f>
        <v>0</v>
      </c>
      <c r="AX13" s="5">
        <f>SUMIFS(Data!$A:$A, Data!$G:$G,$A13,Data!$C:$C,AX$1,Data!$D:$D,AX$2)</f>
        <v>0</v>
      </c>
      <c r="AY13" s="5">
        <f>SUMIFS(Data!$A:$A, Data!$G:$G,$A13,Data!$C:$C,AY$1,Data!$D:$D,AY$2)</f>
        <v>0</v>
      </c>
      <c r="AZ13" s="5">
        <f>SUMIFS(Data!$A:$A, Data!$G:$G,$A13,Data!$C:$C,AZ$1,Data!$D:$D,AZ$2)</f>
        <v>0</v>
      </c>
      <c r="BA13" s="5">
        <f>SUMIFS(Data!$A:$A, Data!$G:$G,$A13,Data!$C:$C,BA$1,Data!$D:$D,BA$2)</f>
        <v>0</v>
      </c>
      <c r="BB13" s="5">
        <f>SUMIFS(Data!$A:$A, Data!$G:$G,$A13,Data!$C:$C,BB$1,Data!$D:$D,BB$2)</f>
        <v>0</v>
      </c>
      <c r="BC13" s="5">
        <f>SUMIFS(Data!$A:$A, Data!$G:$G,$A13,Data!$C:$C,BC$1,Data!$D:$D,BC$2)</f>
        <v>0</v>
      </c>
      <c r="BD13" s="5">
        <f>SUMIFS(Data!$A:$A, Data!$G:$G,$A13,Data!$C:$C,BD$1,Data!$D:$D,BD$2)</f>
        <v>0</v>
      </c>
      <c r="BE13" s="5">
        <f>SUMIFS(Data!$A:$A, Data!$G:$G,$A13,Data!$C:$C,BE$1,Data!$D:$D,BE$2)</f>
        <v>1</v>
      </c>
      <c r="BF13" s="5">
        <f>SUMIFS(Data!$A:$A, Data!$G:$G,$A13,Data!$C:$C,BF$1,Data!$D:$D,BF$2)</f>
        <v>0</v>
      </c>
      <c r="BG13" s="5">
        <f>SUMIFS(Data!$A:$A, Data!$G:$G,$A13,Data!$C:$C,BG$1,Data!$D:$D,BG$2)</f>
        <v>0</v>
      </c>
      <c r="BH13" s="5">
        <f>SUMIFS(Data!$A:$A, Data!$G:$G,$A13,Data!$C:$C,BH$1,Data!$D:$D,BH$2)</f>
        <v>0</v>
      </c>
      <c r="BI13" s="5">
        <f>SUMIFS(Data!$A:$A, Data!$G:$G,$A13,Data!$C:$C,BI$1,Data!$D:$D,BI$2)</f>
        <v>0</v>
      </c>
      <c r="BJ13" s="5">
        <f>SUMIFS(Data!$A:$A, Data!$G:$G,$A13,Data!$C:$C,BJ$1,Data!$D:$D,BJ$2)</f>
        <v>0</v>
      </c>
      <c r="BK13" s="5">
        <f>SUMIFS(Data!$A:$A, Data!$G:$G,$A13,Data!$C:$C,BK$1,Data!$D:$D,BK$2)</f>
        <v>0</v>
      </c>
      <c r="BL13" s="5">
        <f>SUMIFS(Data!$A:$A, Data!$G:$G,$A13,Data!$C:$C,BL$1,Data!$D:$D,BL$2)</f>
        <v>0</v>
      </c>
      <c r="BM13" s="5">
        <f>SUMIFS(Data!$A:$A, Data!$G:$G,$A13,Data!$C:$C,BM$1,Data!$D:$D,BM$2)</f>
        <v>0</v>
      </c>
      <c r="BN13" s="5">
        <f>SUMIFS(Data!$A:$A, Data!$G:$G,$A13,Data!$C:$C,BN$1,Data!$D:$D,BN$2)</f>
        <v>0</v>
      </c>
      <c r="BO13" s="5">
        <f>SUMIFS(Data!$A:$A, Data!$G:$G,$A13,Data!$C:$C,BO$1,Data!$D:$D,BO$2)</f>
        <v>2</v>
      </c>
      <c r="BP13" s="5">
        <f>SUMIFS(Data!$A:$A, Data!$G:$G,$A13,Data!$C:$C,BP$1,Data!$D:$D,BP$2)</f>
        <v>0</v>
      </c>
      <c r="BQ13" s="5">
        <f>SUMIFS(Data!$A:$A, Data!$G:$G,$A13,Data!$C:$C,BQ$1,Data!$D:$D,BQ$2)</f>
        <v>0</v>
      </c>
      <c r="BR13" s="5">
        <f>SUMIFS(Data!$A:$A, Data!$G:$G,$A13,Data!$C:$C,BR$1,Data!$D:$D,BR$2)</f>
        <v>0</v>
      </c>
      <c r="BS13" s="5">
        <f>SUMIFS(Data!$A:$A, Data!$G:$G,$A13,Data!$C:$C,BS$1,Data!$D:$D,BS$2)</f>
        <v>0</v>
      </c>
      <c r="BT13" s="5">
        <f>SUMIFS(Data!$A:$A, Data!$G:$G,$A13,Data!$C:$C,BT$1,Data!$D:$D,BT$2)</f>
        <v>0</v>
      </c>
      <c r="BU13" s="5">
        <f>SUMIFS(Data!$A:$A, Data!$G:$G,$A13,Data!$C:$C,BU$1,Data!$D:$D,BU$2)</f>
        <v>0</v>
      </c>
      <c r="BV13" s="5">
        <f>SUMIFS(Data!$A:$A, Data!$G:$G,$A13,Data!$C:$C,BV$1,Data!$D:$D,BV$2)</f>
        <v>0</v>
      </c>
      <c r="BW13" s="5">
        <f>SUMIFS(Data!$A:$A, Data!$G:$G,$A13,Data!$C:$C,BW$1,Data!$D:$D,BW$2)</f>
        <v>1</v>
      </c>
      <c r="BX13" s="5">
        <f>SUMIFS(Data!$A:$A, Data!$G:$G,$A13,Data!$C:$C,BX$1,Data!$D:$D,BX$2)</f>
        <v>0</v>
      </c>
      <c r="BY13" s="5">
        <f>SUMIFS(Data!$A:$A, Data!$G:$G,$A13,Data!$C:$C,BY$1,Data!$D:$D,BY$2)</f>
        <v>0</v>
      </c>
      <c r="BZ13" s="5">
        <f>SUMIFS(Data!$A:$A, Data!$G:$G,$A13,Data!$C:$C,BZ$1,Data!$D:$D,BZ$2)</f>
        <v>0</v>
      </c>
      <c r="CA13" s="5">
        <f>SUMIFS(Data!$A:$A, Data!$G:$G,$A13,Data!$C:$C,CA$1,Data!$D:$D,CA$2)</f>
        <v>0</v>
      </c>
      <c r="CB13" s="5">
        <f>SUMIFS(Data!$A:$A, Data!$G:$G,$A13,Data!$C:$C,CB$1,Data!$D:$D,CB$2)</f>
        <v>0</v>
      </c>
      <c r="CC13" s="5">
        <f>SUMIFS(Data!$A:$A, Data!$G:$G,$A13,Data!$C:$C,CC$1,Data!$D:$D,CC$2)</f>
        <v>0</v>
      </c>
      <c r="CD13" s="5">
        <f>SUMIFS(Data!$A:$A, Data!$G:$G,$A13,Data!$C:$C,CD$1,Data!$D:$D,CD$2)</f>
        <v>0</v>
      </c>
      <c r="CE13" s="5">
        <f>SUMIFS(Data!$A:$A, Data!$G:$G,$A13,Data!$C:$C,CE$1,Data!$D:$D,CE$2)</f>
        <v>0</v>
      </c>
      <c r="CF13" s="5">
        <f>SUMIFS(Data!$A:$A, Data!$G:$G,$A13,Data!$C:$C,CF$1,Data!$D:$D,CF$2)</f>
        <v>0</v>
      </c>
      <c r="CG13" s="5">
        <f>SUMIFS(Data!$A:$A, Data!$G:$G,$A13,Data!$C:$C,CG$1,Data!$D:$D,CG$2)</f>
        <v>0</v>
      </c>
      <c r="CH13" s="5">
        <f>SUMIFS(Data!$A:$A, Data!$G:$G,$A13,Data!$C:$C,CH$1,Data!$D:$D,CH$2)</f>
        <v>0</v>
      </c>
      <c r="CI13" s="5">
        <f>SUMIFS(Data!$A:$A, Data!$G:$G,$A13,Data!$C:$C,CI$1,Data!$D:$D,CI$2)</f>
        <v>0</v>
      </c>
      <c r="CJ13" s="5">
        <f>SUMIFS(Data!$A:$A, Data!$G:$G,$A13,Data!$C:$C,CJ$1,Data!$D:$D,CJ$2)</f>
        <v>0</v>
      </c>
      <c r="CK13" s="5">
        <f>SUMIFS(Data!$A:$A, Data!$G:$G,$A13,Data!$C:$C,CK$1,Data!$D:$D,CK$2)</f>
        <v>0</v>
      </c>
      <c r="CL13" s="5">
        <f>SUMIFS(Data!$A:$A, Data!$G:$G,$A13,Data!$C:$C,CL$1,Data!$D:$D,CL$2)</f>
        <v>0</v>
      </c>
      <c r="CM13" s="5">
        <f>SUMIFS(Data!$A:$A, Data!$G:$G,$A13,Data!$C:$C,CM$1,Data!$D:$D,CM$2)</f>
        <v>0</v>
      </c>
      <c r="CN13" s="5">
        <f>SUMIFS(Data!$A:$A, Data!$G:$G,$A13,Data!$C:$C,CN$1,Data!$D:$D,CN$2)</f>
        <v>0</v>
      </c>
      <c r="CO13" s="5">
        <f>SUMIFS(Data!$A:$A, Data!$G:$G,$A13,Data!$C:$C,CO$1,Data!$D:$D,CO$2)</f>
        <v>0</v>
      </c>
      <c r="CP13" s="5">
        <f>SUMIFS(Data!$A:$A, Data!$G:$G,$A13,Data!$C:$C,CP$1,Data!$D:$D,CP$2)</f>
        <v>0</v>
      </c>
      <c r="CQ13" s="5">
        <f>SUMIFS(Data!$A:$A, Data!$G:$G,$A13,Data!$C:$C,CQ$1,Data!$D:$D,CQ$2)</f>
        <v>0</v>
      </c>
      <c r="CR13" s="5">
        <f>SUMIFS(Data!$A:$A, Data!$G:$G,$A13,Data!$C:$C,CR$1,Data!$D:$D,CR$2)</f>
        <v>0</v>
      </c>
      <c r="CS13" s="5">
        <f>SUMIFS(Data!$A:$A, Data!$G:$G,$A13,Data!$C:$C,CS$1,Data!$D:$D,CS$2)</f>
        <v>0</v>
      </c>
      <c r="CT13" s="5">
        <f>SUMIFS(Data!$A:$A, Data!$G:$G,$A13,Data!$C:$C,CT$1,Data!$D:$D,CT$2)</f>
        <v>0</v>
      </c>
      <c r="CU13" s="5">
        <f>SUMIFS(Data!$A:$A, Data!$G:$G,$A13,Data!$C:$C,CU$1,Data!$D:$D,CU$2)</f>
        <v>0</v>
      </c>
      <c r="CV13" s="5">
        <f>SUMIFS(Data!$A:$A, Data!$G:$G,$A13,Data!$C:$C,CV$1,Data!$D:$D,CV$2)</f>
        <v>0</v>
      </c>
      <c r="CW13" s="5">
        <f t="shared" ref="CW13:CX13" si="12">SUMIF($B$2:$CV$2,CW$2, $B13:$CV13)</f>
        <v>14</v>
      </c>
      <c r="CX13" s="5">
        <f t="shared" si="12"/>
        <v>4</v>
      </c>
      <c r="CY13" s="5">
        <f t="shared" si="3"/>
        <v>18</v>
      </c>
    </row>
    <row r="14">
      <c r="A14" s="5" t="str">
        <f>Countries!A12</f>
        <v>BRN</v>
      </c>
      <c r="B14" s="5">
        <f>SUMIFS(Data!$A:$A, Data!$G:$G,$A14,Data!$C:$C,B$1,Data!$D:$D,B$2)</f>
        <v>0</v>
      </c>
      <c r="C14" s="5">
        <f>SUMIFS(Data!$A:$A, Data!$G:$G,$A14,Data!$C:$C,C$1,Data!$D:$D,C$2)</f>
        <v>0</v>
      </c>
      <c r="D14" s="5">
        <f>SUMIFS(Data!$A:$A, Data!$G:$G,$A14,Data!$C:$C,D$1,Data!$D:$D,D$2)</f>
        <v>0</v>
      </c>
      <c r="E14" s="5">
        <f>SUMIFS(Data!$A:$A, Data!$G:$G,$A14,Data!$C:$C,E$1,Data!$D:$D,E$2)</f>
        <v>0</v>
      </c>
      <c r="F14" s="5">
        <f>SUMIFS(Data!$A:$A, Data!$G:$G,$A14,Data!$C:$C,F$1,Data!$D:$D,F$2)</f>
        <v>0</v>
      </c>
      <c r="G14" s="5">
        <f>SUMIFS(Data!$A:$A, Data!$G:$G,$A14,Data!$C:$C,G$1,Data!$D:$D,G$2)</f>
        <v>0</v>
      </c>
      <c r="H14" s="5">
        <f>SUMIFS(Data!$A:$A, Data!$G:$G,$A14,Data!$C:$C,H$1,Data!$D:$D,H$2)</f>
        <v>0</v>
      </c>
      <c r="I14" s="5">
        <f>SUMIFS(Data!$A:$A, Data!$G:$G,$A14,Data!$C:$C,I$1,Data!$D:$D,I$2)</f>
        <v>0</v>
      </c>
      <c r="J14" s="5">
        <f>SUMIFS(Data!$A:$A, Data!$G:$G,$A14,Data!$C:$C,J$1,Data!$D:$D,J$2)</f>
        <v>0</v>
      </c>
      <c r="K14" s="5">
        <f>SUMIFS(Data!$A:$A, Data!$G:$G,$A14,Data!$C:$C,K$1,Data!$D:$D,K$2)</f>
        <v>0</v>
      </c>
      <c r="L14" s="5">
        <f>SUMIFS(Data!$A:$A, Data!$G:$G,$A14,Data!$C:$C,L$1,Data!$D:$D,L$2)</f>
        <v>0</v>
      </c>
      <c r="M14" s="5">
        <f>SUMIFS(Data!$A:$A, Data!$G:$G,$A14,Data!$C:$C,M$1,Data!$D:$D,M$2)</f>
        <v>0</v>
      </c>
      <c r="N14" s="5">
        <f>SUMIFS(Data!$A:$A, Data!$G:$G,$A14,Data!$C:$C,N$1,Data!$D:$D,N$2)</f>
        <v>0</v>
      </c>
      <c r="O14" s="5">
        <f>SUMIFS(Data!$A:$A, Data!$G:$G,$A14,Data!$C:$C,O$1,Data!$D:$D,O$2)</f>
        <v>0</v>
      </c>
      <c r="P14" s="5">
        <f>SUMIFS(Data!$A:$A, Data!$G:$G,$A14,Data!$C:$C,P$1,Data!$D:$D,P$2)</f>
        <v>0</v>
      </c>
      <c r="Q14" s="5">
        <f>SUMIFS(Data!$A:$A, Data!$G:$G,$A14,Data!$C:$C,Q$1,Data!$D:$D,Q$2)</f>
        <v>0</v>
      </c>
      <c r="R14" s="5">
        <f>SUMIFS(Data!$A:$A, Data!$G:$G,$A14,Data!$C:$C,R$1,Data!$D:$D,R$2)</f>
        <v>0</v>
      </c>
      <c r="S14" s="5">
        <f>SUMIFS(Data!$A:$A, Data!$G:$G,$A14,Data!$C:$C,S$1,Data!$D:$D,S$2)</f>
        <v>0</v>
      </c>
      <c r="T14" s="5">
        <f>SUMIFS(Data!$A:$A, Data!$G:$G,$A14,Data!$C:$C,T$1,Data!$D:$D,T$2)</f>
        <v>0</v>
      </c>
      <c r="U14" s="5">
        <f>SUMIFS(Data!$A:$A, Data!$G:$G,$A14,Data!$C:$C,U$1,Data!$D:$D,U$2)</f>
        <v>0</v>
      </c>
      <c r="V14" s="5">
        <f>SUMIFS(Data!$A:$A, Data!$G:$G,$A14,Data!$C:$C,V$1,Data!$D:$D,V$2)</f>
        <v>0</v>
      </c>
      <c r="W14" s="5">
        <f>SUMIFS(Data!$A:$A, Data!$G:$G,$A14,Data!$C:$C,W$1,Data!$D:$D,W$2)</f>
        <v>0</v>
      </c>
      <c r="X14" s="5">
        <f>SUMIFS(Data!$A:$A, Data!$G:$G,$A14,Data!$C:$C,X$1,Data!$D:$D,X$2)</f>
        <v>0</v>
      </c>
      <c r="Y14" s="5">
        <f>SUMIFS(Data!$A:$A, Data!$G:$G,$A14,Data!$C:$C,Y$1,Data!$D:$D,Y$2)</f>
        <v>0</v>
      </c>
      <c r="Z14" s="5">
        <f>SUMIFS(Data!$A:$A, Data!$G:$G,$A14,Data!$C:$C,Z$1,Data!$D:$D,Z$2)</f>
        <v>0</v>
      </c>
      <c r="AA14" s="5">
        <f>SUMIFS(Data!$A:$A, Data!$G:$G,$A14,Data!$C:$C,AA$1,Data!$D:$D,AA$2)</f>
        <v>0</v>
      </c>
      <c r="AB14" s="5">
        <f>SUMIFS(Data!$A:$A, Data!$G:$G,$A14,Data!$C:$C,AB$1,Data!$D:$D,AB$2)</f>
        <v>0</v>
      </c>
      <c r="AC14" s="5">
        <f>SUMIFS(Data!$A:$A, Data!$G:$G,$A14,Data!$C:$C,AC$1,Data!$D:$D,AC$2)</f>
        <v>0</v>
      </c>
      <c r="AD14" s="5">
        <f>SUMIFS(Data!$A:$A, Data!$G:$G,$A14,Data!$C:$C,AD$1,Data!$D:$D,AD$2)</f>
        <v>0</v>
      </c>
      <c r="AE14" s="5">
        <f>SUMIFS(Data!$A:$A, Data!$G:$G,$A14,Data!$C:$C,AE$1,Data!$D:$D,AE$2)</f>
        <v>0</v>
      </c>
      <c r="AF14" s="5">
        <f>SUMIFS(Data!$A:$A, Data!$G:$G,$A14,Data!$C:$C,AF$1,Data!$D:$D,AF$2)</f>
        <v>0</v>
      </c>
      <c r="AG14" s="5">
        <f>SUMIFS(Data!$A:$A, Data!$G:$G,$A14,Data!$C:$C,AG$1,Data!$D:$D,AG$2)</f>
        <v>0</v>
      </c>
      <c r="AH14" s="5">
        <f>SUMIFS(Data!$A:$A, Data!$G:$G,$A14,Data!$C:$C,AH$1,Data!$D:$D,AH$2)</f>
        <v>0</v>
      </c>
      <c r="AI14" s="5">
        <f>SUMIFS(Data!$A:$A, Data!$G:$G,$A14,Data!$C:$C,AI$1,Data!$D:$D,AI$2)</f>
        <v>0</v>
      </c>
      <c r="AJ14" s="5">
        <f>SUMIFS(Data!$A:$A, Data!$G:$G,$A14,Data!$C:$C,AJ$1,Data!$D:$D,AJ$2)</f>
        <v>0</v>
      </c>
      <c r="AK14" s="5">
        <f>SUMIFS(Data!$A:$A, Data!$G:$G,$A14,Data!$C:$C,AK$1,Data!$D:$D,AK$2)</f>
        <v>0</v>
      </c>
      <c r="AL14" s="5">
        <f>SUMIFS(Data!$A:$A, Data!$G:$G,$A14,Data!$C:$C,AL$1,Data!$D:$D,AL$2)</f>
        <v>0</v>
      </c>
      <c r="AM14" s="5">
        <f>SUMIFS(Data!$A:$A, Data!$G:$G,$A14,Data!$C:$C,AM$1,Data!$D:$D,AM$2)</f>
        <v>0</v>
      </c>
      <c r="AN14" s="5">
        <f>SUMIFS(Data!$A:$A, Data!$G:$G,$A14,Data!$C:$C,AN$1,Data!$D:$D,AN$2)</f>
        <v>0</v>
      </c>
      <c r="AO14" s="5">
        <f>SUMIFS(Data!$A:$A, Data!$G:$G,$A14,Data!$C:$C,AO$1,Data!$D:$D,AO$2)</f>
        <v>0</v>
      </c>
      <c r="AP14" s="5">
        <f>SUMIFS(Data!$A:$A, Data!$G:$G,$A14,Data!$C:$C,AP$1,Data!$D:$D,AP$2)</f>
        <v>0</v>
      </c>
      <c r="AQ14" s="5">
        <f>SUMIFS(Data!$A:$A, Data!$G:$G,$A14,Data!$C:$C,AQ$1,Data!$D:$D,AQ$2)</f>
        <v>0</v>
      </c>
      <c r="AR14" s="5">
        <f>SUMIFS(Data!$A:$A, Data!$G:$G,$A14,Data!$C:$C,AR$1,Data!$D:$D,AR$2)</f>
        <v>0</v>
      </c>
      <c r="AS14" s="5">
        <f>SUMIFS(Data!$A:$A, Data!$G:$G,$A14,Data!$C:$C,AS$1,Data!$D:$D,AS$2)</f>
        <v>0</v>
      </c>
      <c r="AT14" s="5">
        <f>SUMIFS(Data!$A:$A, Data!$G:$G,$A14,Data!$C:$C,AT$1,Data!$D:$D,AT$2)</f>
        <v>0</v>
      </c>
      <c r="AU14" s="5">
        <f>SUMIFS(Data!$A:$A, Data!$G:$G,$A14,Data!$C:$C,AU$1,Data!$D:$D,AU$2)</f>
        <v>0</v>
      </c>
      <c r="AV14" s="5">
        <f>SUMIFS(Data!$A:$A, Data!$G:$G,$A14,Data!$C:$C,AV$1,Data!$D:$D,AV$2)</f>
        <v>0</v>
      </c>
      <c r="AW14" s="5">
        <f>SUMIFS(Data!$A:$A, Data!$G:$G,$A14,Data!$C:$C,AW$1,Data!$D:$D,AW$2)</f>
        <v>0</v>
      </c>
      <c r="AX14" s="5">
        <f>SUMIFS(Data!$A:$A, Data!$G:$G,$A14,Data!$C:$C,AX$1,Data!$D:$D,AX$2)</f>
        <v>0</v>
      </c>
      <c r="AY14" s="5">
        <f>SUMIFS(Data!$A:$A, Data!$G:$G,$A14,Data!$C:$C,AY$1,Data!$D:$D,AY$2)</f>
        <v>0</v>
      </c>
      <c r="AZ14" s="5">
        <f>SUMIFS(Data!$A:$A, Data!$G:$G,$A14,Data!$C:$C,AZ$1,Data!$D:$D,AZ$2)</f>
        <v>0</v>
      </c>
      <c r="BA14" s="5">
        <f>SUMIFS(Data!$A:$A, Data!$G:$G,$A14,Data!$C:$C,BA$1,Data!$D:$D,BA$2)</f>
        <v>0</v>
      </c>
      <c r="BB14" s="5">
        <f>SUMIFS(Data!$A:$A, Data!$G:$G,$A14,Data!$C:$C,BB$1,Data!$D:$D,BB$2)</f>
        <v>0</v>
      </c>
      <c r="BC14" s="5">
        <f>SUMIFS(Data!$A:$A, Data!$G:$G,$A14,Data!$C:$C,BC$1,Data!$D:$D,BC$2)</f>
        <v>0</v>
      </c>
      <c r="BD14" s="5">
        <f>SUMIFS(Data!$A:$A, Data!$G:$G,$A14,Data!$C:$C,BD$1,Data!$D:$D,BD$2)</f>
        <v>0</v>
      </c>
      <c r="BE14" s="5">
        <f>SUMIFS(Data!$A:$A, Data!$G:$G,$A14,Data!$C:$C,BE$1,Data!$D:$D,BE$2)</f>
        <v>0</v>
      </c>
      <c r="BF14" s="5">
        <f>SUMIFS(Data!$A:$A, Data!$G:$G,$A14,Data!$C:$C,BF$1,Data!$D:$D,BF$2)</f>
        <v>0</v>
      </c>
      <c r="BG14" s="5">
        <f>SUMIFS(Data!$A:$A, Data!$G:$G,$A14,Data!$C:$C,BG$1,Data!$D:$D,BG$2)</f>
        <v>0</v>
      </c>
      <c r="BH14" s="5">
        <f>SUMIFS(Data!$A:$A, Data!$G:$G,$A14,Data!$C:$C,BH$1,Data!$D:$D,BH$2)</f>
        <v>0</v>
      </c>
      <c r="BI14" s="5">
        <f>SUMIFS(Data!$A:$A, Data!$G:$G,$A14,Data!$C:$C,BI$1,Data!$D:$D,BI$2)</f>
        <v>0</v>
      </c>
      <c r="BJ14" s="5">
        <f>SUMIFS(Data!$A:$A, Data!$G:$G,$A14,Data!$C:$C,BJ$1,Data!$D:$D,BJ$2)</f>
        <v>0</v>
      </c>
      <c r="BK14" s="5">
        <f>SUMIFS(Data!$A:$A, Data!$G:$G,$A14,Data!$C:$C,BK$1,Data!$D:$D,BK$2)</f>
        <v>0</v>
      </c>
      <c r="BL14" s="5">
        <f>SUMIFS(Data!$A:$A, Data!$G:$G,$A14,Data!$C:$C,BL$1,Data!$D:$D,BL$2)</f>
        <v>0</v>
      </c>
      <c r="BM14" s="5">
        <f>SUMIFS(Data!$A:$A, Data!$G:$G,$A14,Data!$C:$C,BM$1,Data!$D:$D,BM$2)</f>
        <v>0</v>
      </c>
      <c r="BN14" s="5">
        <f>SUMIFS(Data!$A:$A, Data!$G:$G,$A14,Data!$C:$C,BN$1,Data!$D:$D,BN$2)</f>
        <v>0</v>
      </c>
      <c r="BO14" s="5">
        <f>SUMIFS(Data!$A:$A, Data!$G:$G,$A14,Data!$C:$C,BO$1,Data!$D:$D,BO$2)</f>
        <v>0</v>
      </c>
      <c r="BP14" s="5">
        <f>SUMIFS(Data!$A:$A, Data!$G:$G,$A14,Data!$C:$C,BP$1,Data!$D:$D,BP$2)</f>
        <v>0</v>
      </c>
      <c r="BQ14" s="5">
        <f>SUMIFS(Data!$A:$A, Data!$G:$G,$A14,Data!$C:$C,BQ$1,Data!$D:$D,BQ$2)</f>
        <v>0</v>
      </c>
      <c r="BR14" s="5">
        <f>SUMIFS(Data!$A:$A, Data!$G:$G,$A14,Data!$C:$C,BR$1,Data!$D:$D,BR$2)</f>
        <v>0</v>
      </c>
      <c r="BS14" s="5">
        <f>SUMIFS(Data!$A:$A, Data!$G:$G,$A14,Data!$C:$C,BS$1,Data!$D:$D,BS$2)</f>
        <v>0</v>
      </c>
      <c r="BT14" s="5">
        <f>SUMIFS(Data!$A:$A, Data!$G:$G,$A14,Data!$C:$C,BT$1,Data!$D:$D,BT$2)</f>
        <v>0</v>
      </c>
      <c r="BU14" s="5">
        <f>SUMIFS(Data!$A:$A, Data!$G:$G,$A14,Data!$C:$C,BU$1,Data!$D:$D,BU$2)</f>
        <v>0</v>
      </c>
      <c r="BV14" s="5">
        <f>SUMIFS(Data!$A:$A, Data!$G:$G,$A14,Data!$C:$C,BV$1,Data!$D:$D,BV$2)</f>
        <v>0</v>
      </c>
      <c r="BW14" s="5">
        <f>SUMIFS(Data!$A:$A, Data!$G:$G,$A14,Data!$C:$C,BW$1,Data!$D:$D,BW$2)</f>
        <v>0</v>
      </c>
      <c r="BX14" s="5">
        <f>SUMIFS(Data!$A:$A, Data!$G:$G,$A14,Data!$C:$C,BX$1,Data!$D:$D,BX$2)</f>
        <v>0</v>
      </c>
      <c r="BY14" s="5">
        <f>SUMIFS(Data!$A:$A, Data!$G:$G,$A14,Data!$C:$C,BY$1,Data!$D:$D,BY$2)</f>
        <v>0</v>
      </c>
      <c r="BZ14" s="5">
        <f>SUMIFS(Data!$A:$A, Data!$G:$G,$A14,Data!$C:$C,BZ$1,Data!$D:$D,BZ$2)</f>
        <v>0</v>
      </c>
      <c r="CA14" s="5">
        <f>SUMIFS(Data!$A:$A, Data!$G:$G,$A14,Data!$C:$C,CA$1,Data!$D:$D,CA$2)</f>
        <v>0</v>
      </c>
      <c r="CB14" s="5">
        <f>SUMIFS(Data!$A:$A, Data!$G:$G,$A14,Data!$C:$C,CB$1,Data!$D:$D,CB$2)</f>
        <v>0</v>
      </c>
      <c r="CC14" s="5">
        <f>SUMIFS(Data!$A:$A, Data!$G:$G,$A14,Data!$C:$C,CC$1,Data!$D:$D,CC$2)</f>
        <v>0</v>
      </c>
      <c r="CD14" s="5">
        <f>SUMIFS(Data!$A:$A, Data!$G:$G,$A14,Data!$C:$C,CD$1,Data!$D:$D,CD$2)</f>
        <v>0</v>
      </c>
      <c r="CE14" s="5">
        <f>SUMIFS(Data!$A:$A, Data!$G:$G,$A14,Data!$C:$C,CE$1,Data!$D:$D,CE$2)</f>
        <v>0</v>
      </c>
      <c r="CF14" s="5">
        <f>SUMIFS(Data!$A:$A, Data!$G:$G,$A14,Data!$C:$C,CF$1,Data!$D:$D,CF$2)</f>
        <v>0</v>
      </c>
      <c r="CG14" s="5">
        <f>SUMIFS(Data!$A:$A, Data!$G:$G,$A14,Data!$C:$C,CG$1,Data!$D:$D,CG$2)</f>
        <v>0</v>
      </c>
      <c r="CH14" s="5">
        <f>SUMIFS(Data!$A:$A, Data!$G:$G,$A14,Data!$C:$C,CH$1,Data!$D:$D,CH$2)</f>
        <v>0</v>
      </c>
      <c r="CI14" s="5">
        <f>SUMIFS(Data!$A:$A, Data!$G:$G,$A14,Data!$C:$C,CI$1,Data!$D:$D,CI$2)</f>
        <v>0</v>
      </c>
      <c r="CJ14" s="5">
        <f>SUMIFS(Data!$A:$A, Data!$G:$G,$A14,Data!$C:$C,CJ$1,Data!$D:$D,CJ$2)</f>
        <v>0</v>
      </c>
      <c r="CK14" s="5">
        <f>SUMIFS(Data!$A:$A, Data!$G:$G,$A14,Data!$C:$C,CK$1,Data!$D:$D,CK$2)</f>
        <v>0</v>
      </c>
      <c r="CL14" s="5">
        <f>SUMIFS(Data!$A:$A, Data!$G:$G,$A14,Data!$C:$C,CL$1,Data!$D:$D,CL$2)</f>
        <v>0</v>
      </c>
      <c r="CM14" s="5">
        <f>SUMIFS(Data!$A:$A, Data!$G:$G,$A14,Data!$C:$C,CM$1,Data!$D:$D,CM$2)</f>
        <v>0</v>
      </c>
      <c r="CN14" s="5">
        <f>SUMIFS(Data!$A:$A, Data!$G:$G,$A14,Data!$C:$C,CN$1,Data!$D:$D,CN$2)</f>
        <v>0</v>
      </c>
      <c r="CO14" s="5">
        <f>SUMIFS(Data!$A:$A, Data!$G:$G,$A14,Data!$C:$C,CO$1,Data!$D:$D,CO$2)</f>
        <v>0</v>
      </c>
      <c r="CP14" s="5">
        <f>SUMIFS(Data!$A:$A, Data!$G:$G,$A14,Data!$C:$C,CP$1,Data!$D:$D,CP$2)</f>
        <v>0</v>
      </c>
      <c r="CQ14" s="5">
        <f>SUMIFS(Data!$A:$A, Data!$G:$G,$A14,Data!$C:$C,CQ$1,Data!$D:$D,CQ$2)</f>
        <v>0</v>
      </c>
      <c r="CR14" s="5">
        <f>SUMIFS(Data!$A:$A, Data!$G:$G,$A14,Data!$C:$C,CR$1,Data!$D:$D,CR$2)</f>
        <v>0</v>
      </c>
      <c r="CS14" s="5">
        <f>SUMIFS(Data!$A:$A, Data!$G:$G,$A14,Data!$C:$C,CS$1,Data!$D:$D,CS$2)</f>
        <v>0</v>
      </c>
      <c r="CT14" s="5">
        <f>SUMIFS(Data!$A:$A, Data!$G:$G,$A14,Data!$C:$C,CT$1,Data!$D:$D,CT$2)</f>
        <v>0</v>
      </c>
      <c r="CU14" s="5">
        <f>SUMIFS(Data!$A:$A, Data!$G:$G,$A14,Data!$C:$C,CU$1,Data!$D:$D,CU$2)</f>
        <v>0</v>
      </c>
      <c r="CV14" s="5">
        <f>SUMIFS(Data!$A:$A, Data!$G:$G,$A14,Data!$C:$C,CV$1,Data!$D:$D,CV$2)</f>
        <v>0</v>
      </c>
      <c r="CW14" s="5">
        <f t="shared" ref="CW14:CX14" si="13">SUMIF($B$2:$CV$2,CW$2, $B14:$CV14)</f>
        <v>0</v>
      </c>
      <c r="CX14" s="5">
        <f t="shared" si="13"/>
        <v>0</v>
      </c>
      <c r="CY14" s="5">
        <f t="shared" si="3"/>
        <v>0</v>
      </c>
    </row>
    <row r="15">
      <c r="A15" s="5" t="str">
        <f>Countries!A13</f>
        <v>BUL</v>
      </c>
      <c r="B15" s="5">
        <f>SUMIFS(Data!$A:$A, Data!$G:$G,$A15,Data!$C:$C,B$1,Data!$D:$D,B$2)</f>
        <v>0</v>
      </c>
      <c r="C15" s="5">
        <f>SUMIFS(Data!$A:$A, Data!$G:$G,$A15,Data!$C:$C,C$1,Data!$D:$D,C$2)</f>
        <v>0</v>
      </c>
      <c r="D15" s="5">
        <f>SUMIFS(Data!$A:$A, Data!$G:$G,$A15,Data!$C:$C,D$1,Data!$D:$D,D$2)</f>
        <v>0</v>
      </c>
      <c r="E15" s="5">
        <f>SUMIFS(Data!$A:$A, Data!$G:$G,$A15,Data!$C:$C,E$1,Data!$D:$D,E$2)</f>
        <v>0</v>
      </c>
      <c r="F15" s="5">
        <f>SUMIFS(Data!$A:$A, Data!$G:$G,$A15,Data!$C:$C,F$1,Data!$D:$D,F$2)</f>
        <v>0</v>
      </c>
      <c r="G15" s="5">
        <f>SUMIFS(Data!$A:$A, Data!$G:$G,$A15,Data!$C:$C,G$1,Data!$D:$D,G$2)</f>
        <v>0</v>
      </c>
      <c r="H15" s="5">
        <f>SUMIFS(Data!$A:$A, Data!$G:$G,$A15,Data!$C:$C,H$1,Data!$D:$D,H$2)</f>
        <v>0</v>
      </c>
      <c r="I15" s="5">
        <f>SUMIFS(Data!$A:$A, Data!$G:$G,$A15,Data!$C:$C,I$1,Data!$D:$D,I$2)</f>
        <v>0</v>
      </c>
      <c r="J15" s="5">
        <f>SUMIFS(Data!$A:$A, Data!$G:$G,$A15,Data!$C:$C,J$1,Data!$D:$D,J$2)</f>
        <v>0</v>
      </c>
      <c r="K15" s="5">
        <f>SUMIFS(Data!$A:$A, Data!$G:$G,$A15,Data!$C:$C,K$1,Data!$D:$D,K$2)</f>
        <v>0</v>
      </c>
      <c r="L15" s="5">
        <f>SUMIFS(Data!$A:$A, Data!$G:$G,$A15,Data!$C:$C,L$1,Data!$D:$D,L$2)</f>
        <v>0</v>
      </c>
      <c r="M15" s="5">
        <f>SUMIFS(Data!$A:$A, Data!$G:$G,$A15,Data!$C:$C,M$1,Data!$D:$D,M$2)</f>
        <v>0</v>
      </c>
      <c r="N15" s="5">
        <f>SUMIFS(Data!$A:$A, Data!$G:$G,$A15,Data!$C:$C,N$1,Data!$D:$D,N$2)</f>
        <v>0</v>
      </c>
      <c r="O15" s="5">
        <f>SUMIFS(Data!$A:$A, Data!$G:$G,$A15,Data!$C:$C,O$1,Data!$D:$D,O$2)</f>
        <v>0</v>
      </c>
      <c r="P15" s="5">
        <f>SUMIFS(Data!$A:$A, Data!$G:$G,$A15,Data!$C:$C,P$1,Data!$D:$D,P$2)</f>
        <v>0</v>
      </c>
      <c r="Q15" s="5">
        <f>SUMIFS(Data!$A:$A, Data!$G:$G,$A15,Data!$C:$C,Q$1,Data!$D:$D,Q$2)</f>
        <v>0</v>
      </c>
      <c r="R15" s="5">
        <f>SUMIFS(Data!$A:$A, Data!$G:$G,$A15,Data!$C:$C,R$1,Data!$D:$D,R$2)</f>
        <v>0</v>
      </c>
      <c r="S15" s="5">
        <f>SUMIFS(Data!$A:$A, Data!$G:$G,$A15,Data!$C:$C,S$1,Data!$D:$D,S$2)</f>
        <v>0</v>
      </c>
      <c r="T15" s="5">
        <f>SUMIFS(Data!$A:$A, Data!$G:$G,$A15,Data!$C:$C,T$1,Data!$D:$D,T$2)</f>
        <v>0</v>
      </c>
      <c r="U15" s="5">
        <f>SUMIFS(Data!$A:$A, Data!$G:$G,$A15,Data!$C:$C,U$1,Data!$D:$D,U$2)</f>
        <v>0</v>
      </c>
      <c r="V15" s="5">
        <f>SUMIFS(Data!$A:$A, Data!$G:$G,$A15,Data!$C:$C,V$1,Data!$D:$D,V$2)</f>
        <v>0</v>
      </c>
      <c r="W15" s="5">
        <f>SUMIFS(Data!$A:$A, Data!$G:$G,$A15,Data!$C:$C,W$1,Data!$D:$D,W$2)</f>
        <v>1</v>
      </c>
      <c r="X15" s="5">
        <f>SUMIFS(Data!$A:$A, Data!$G:$G,$A15,Data!$C:$C,X$1,Data!$D:$D,X$2)</f>
        <v>0</v>
      </c>
      <c r="Y15" s="5">
        <f>SUMIFS(Data!$A:$A, Data!$G:$G,$A15,Data!$C:$C,Y$1,Data!$D:$D,Y$2)</f>
        <v>0</v>
      </c>
      <c r="Z15" s="5">
        <f>SUMIFS(Data!$A:$A, Data!$G:$G,$A15,Data!$C:$C,Z$1,Data!$D:$D,Z$2)</f>
        <v>0</v>
      </c>
      <c r="AA15" s="5">
        <f>SUMIFS(Data!$A:$A, Data!$G:$G,$A15,Data!$C:$C,AA$1,Data!$D:$D,AA$2)</f>
        <v>0</v>
      </c>
      <c r="AB15" s="5">
        <f>SUMIFS(Data!$A:$A, Data!$G:$G,$A15,Data!$C:$C,AB$1,Data!$D:$D,AB$2)</f>
        <v>0</v>
      </c>
      <c r="AC15" s="5">
        <f>SUMIFS(Data!$A:$A, Data!$G:$G,$A15,Data!$C:$C,AC$1,Data!$D:$D,AC$2)</f>
        <v>0</v>
      </c>
      <c r="AD15" s="5">
        <f>SUMIFS(Data!$A:$A, Data!$G:$G,$A15,Data!$C:$C,AD$1,Data!$D:$D,AD$2)</f>
        <v>0</v>
      </c>
      <c r="AE15" s="5">
        <f>SUMIFS(Data!$A:$A, Data!$G:$G,$A15,Data!$C:$C,AE$1,Data!$D:$D,AE$2)</f>
        <v>0</v>
      </c>
      <c r="AF15" s="5">
        <f>SUMIFS(Data!$A:$A, Data!$G:$G,$A15,Data!$C:$C,AF$1,Data!$D:$D,AF$2)</f>
        <v>0</v>
      </c>
      <c r="AG15" s="5">
        <f>SUMIFS(Data!$A:$A, Data!$G:$G,$A15,Data!$C:$C,AG$1,Data!$D:$D,AG$2)</f>
        <v>0</v>
      </c>
      <c r="AH15" s="5">
        <f>SUMIFS(Data!$A:$A, Data!$G:$G,$A15,Data!$C:$C,AH$1,Data!$D:$D,AH$2)</f>
        <v>0</v>
      </c>
      <c r="AI15" s="5">
        <f>SUMIFS(Data!$A:$A, Data!$G:$G,$A15,Data!$C:$C,AI$1,Data!$D:$D,AI$2)</f>
        <v>0</v>
      </c>
      <c r="AJ15" s="5">
        <f>SUMIFS(Data!$A:$A, Data!$G:$G,$A15,Data!$C:$C,AJ$1,Data!$D:$D,AJ$2)</f>
        <v>0</v>
      </c>
      <c r="AK15" s="5">
        <f>SUMIFS(Data!$A:$A, Data!$G:$G,$A15,Data!$C:$C,AK$1,Data!$D:$D,AK$2)</f>
        <v>0</v>
      </c>
      <c r="AL15" s="5">
        <f>SUMIFS(Data!$A:$A, Data!$G:$G,$A15,Data!$C:$C,AL$1,Data!$D:$D,AL$2)</f>
        <v>0</v>
      </c>
      <c r="AM15" s="5">
        <f>SUMIFS(Data!$A:$A, Data!$G:$G,$A15,Data!$C:$C,AM$1,Data!$D:$D,AM$2)</f>
        <v>0</v>
      </c>
      <c r="AN15" s="5">
        <f>SUMIFS(Data!$A:$A, Data!$G:$G,$A15,Data!$C:$C,AN$1,Data!$D:$D,AN$2)</f>
        <v>0</v>
      </c>
      <c r="AO15" s="5">
        <f>SUMIFS(Data!$A:$A, Data!$G:$G,$A15,Data!$C:$C,AO$1,Data!$D:$D,AO$2)</f>
        <v>0</v>
      </c>
      <c r="AP15" s="5">
        <f>SUMIFS(Data!$A:$A, Data!$G:$G,$A15,Data!$C:$C,AP$1,Data!$D:$D,AP$2)</f>
        <v>0</v>
      </c>
      <c r="AQ15" s="5">
        <f>SUMIFS(Data!$A:$A, Data!$G:$G,$A15,Data!$C:$C,AQ$1,Data!$D:$D,AQ$2)</f>
        <v>0</v>
      </c>
      <c r="AR15" s="5">
        <f>SUMIFS(Data!$A:$A, Data!$G:$G,$A15,Data!$C:$C,AR$1,Data!$D:$D,AR$2)</f>
        <v>0</v>
      </c>
      <c r="AS15" s="5">
        <f>SUMIFS(Data!$A:$A, Data!$G:$G,$A15,Data!$C:$C,AS$1,Data!$D:$D,AS$2)</f>
        <v>0</v>
      </c>
      <c r="AT15" s="5">
        <f>SUMIFS(Data!$A:$A, Data!$G:$G,$A15,Data!$C:$C,AT$1,Data!$D:$D,AT$2)</f>
        <v>0</v>
      </c>
      <c r="AU15" s="5">
        <f>SUMIFS(Data!$A:$A, Data!$G:$G,$A15,Data!$C:$C,AU$1,Data!$D:$D,AU$2)</f>
        <v>0</v>
      </c>
      <c r="AV15" s="5">
        <f>SUMIFS(Data!$A:$A, Data!$G:$G,$A15,Data!$C:$C,AV$1,Data!$D:$D,AV$2)</f>
        <v>0</v>
      </c>
      <c r="AW15" s="5">
        <f>SUMIFS(Data!$A:$A, Data!$G:$G,$A15,Data!$C:$C,AW$1,Data!$D:$D,AW$2)</f>
        <v>0</v>
      </c>
      <c r="AX15" s="5">
        <f>SUMIFS(Data!$A:$A, Data!$G:$G,$A15,Data!$C:$C,AX$1,Data!$D:$D,AX$2)</f>
        <v>0</v>
      </c>
      <c r="AY15" s="5">
        <f>SUMIFS(Data!$A:$A, Data!$G:$G,$A15,Data!$C:$C,AY$1,Data!$D:$D,AY$2)</f>
        <v>0</v>
      </c>
      <c r="AZ15" s="5">
        <f>SUMIFS(Data!$A:$A, Data!$G:$G,$A15,Data!$C:$C,AZ$1,Data!$D:$D,AZ$2)</f>
        <v>0</v>
      </c>
      <c r="BA15" s="5">
        <f>SUMIFS(Data!$A:$A, Data!$G:$G,$A15,Data!$C:$C,BA$1,Data!$D:$D,BA$2)</f>
        <v>0</v>
      </c>
      <c r="BB15" s="5">
        <f>SUMIFS(Data!$A:$A, Data!$G:$G,$A15,Data!$C:$C,BB$1,Data!$D:$D,BB$2)</f>
        <v>0</v>
      </c>
      <c r="BC15" s="5">
        <f>SUMIFS(Data!$A:$A, Data!$G:$G,$A15,Data!$C:$C,BC$1,Data!$D:$D,BC$2)</f>
        <v>1</v>
      </c>
      <c r="BD15" s="5">
        <f>SUMIFS(Data!$A:$A, Data!$G:$G,$A15,Data!$C:$C,BD$1,Data!$D:$D,BD$2)</f>
        <v>0</v>
      </c>
      <c r="BE15" s="5">
        <f>SUMIFS(Data!$A:$A, Data!$G:$G,$A15,Data!$C:$C,BE$1,Data!$D:$D,BE$2)</f>
        <v>0</v>
      </c>
      <c r="BF15" s="5">
        <f>SUMIFS(Data!$A:$A, Data!$G:$G,$A15,Data!$C:$C,BF$1,Data!$D:$D,BF$2)</f>
        <v>0</v>
      </c>
      <c r="BG15" s="5">
        <f>SUMIFS(Data!$A:$A, Data!$G:$G,$A15,Data!$C:$C,BG$1,Data!$D:$D,BG$2)</f>
        <v>0</v>
      </c>
      <c r="BH15" s="5">
        <f>SUMIFS(Data!$A:$A, Data!$G:$G,$A15,Data!$C:$C,BH$1,Data!$D:$D,BH$2)</f>
        <v>5</v>
      </c>
      <c r="BI15" s="5">
        <f>SUMIFS(Data!$A:$A, Data!$G:$G,$A15,Data!$C:$C,BI$1,Data!$D:$D,BI$2)</f>
        <v>0</v>
      </c>
      <c r="BJ15" s="5">
        <f>SUMIFS(Data!$A:$A, Data!$G:$G,$A15,Data!$C:$C,BJ$1,Data!$D:$D,BJ$2)</f>
        <v>0</v>
      </c>
      <c r="BK15" s="5">
        <f>SUMIFS(Data!$A:$A, Data!$G:$G,$A15,Data!$C:$C,BK$1,Data!$D:$D,BK$2)</f>
        <v>0</v>
      </c>
      <c r="BL15" s="5">
        <f>SUMIFS(Data!$A:$A, Data!$G:$G,$A15,Data!$C:$C,BL$1,Data!$D:$D,BL$2)</f>
        <v>0</v>
      </c>
      <c r="BM15" s="5">
        <f>SUMIFS(Data!$A:$A, Data!$G:$G,$A15,Data!$C:$C,BM$1,Data!$D:$D,BM$2)</f>
        <v>0</v>
      </c>
      <c r="BN15" s="5">
        <f>SUMIFS(Data!$A:$A, Data!$G:$G,$A15,Data!$C:$C,BN$1,Data!$D:$D,BN$2)</f>
        <v>0</v>
      </c>
      <c r="BO15" s="5">
        <f>SUMIFS(Data!$A:$A, Data!$G:$G,$A15,Data!$C:$C,BO$1,Data!$D:$D,BO$2)</f>
        <v>0</v>
      </c>
      <c r="BP15" s="5">
        <f>SUMIFS(Data!$A:$A, Data!$G:$G,$A15,Data!$C:$C,BP$1,Data!$D:$D,BP$2)</f>
        <v>0</v>
      </c>
      <c r="BQ15" s="5">
        <f>SUMIFS(Data!$A:$A, Data!$G:$G,$A15,Data!$C:$C,BQ$1,Data!$D:$D,BQ$2)</f>
        <v>0</v>
      </c>
      <c r="BR15" s="5">
        <f>SUMIFS(Data!$A:$A, Data!$G:$G,$A15,Data!$C:$C,BR$1,Data!$D:$D,BR$2)</f>
        <v>0</v>
      </c>
      <c r="BS15" s="5">
        <f>SUMIFS(Data!$A:$A, Data!$G:$G,$A15,Data!$C:$C,BS$1,Data!$D:$D,BS$2)</f>
        <v>0</v>
      </c>
      <c r="BT15" s="5">
        <f>SUMIFS(Data!$A:$A, Data!$G:$G,$A15,Data!$C:$C,BT$1,Data!$D:$D,BT$2)</f>
        <v>0</v>
      </c>
      <c r="BU15" s="5">
        <f>SUMIFS(Data!$A:$A, Data!$G:$G,$A15,Data!$C:$C,BU$1,Data!$D:$D,BU$2)</f>
        <v>0</v>
      </c>
      <c r="BV15" s="5">
        <f>SUMIFS(Data!$A:$A, Data!$G:$G,$A15,Data!$C:$C,BV$1,Data!$D:$D,BV$2)</f>
        <v>0</v>
      </c>
      <c r="BW15" s="5">
        <f>SUMIFS(Data!$A:$A, Data!$G:$G,$A15,Data!$C:$C,BW$1,Data!$D:$D,BW$2)</f>
        <v>0</v>
      </c>
      <c r="BX15" s="5">
        <f>SUMIFS(Data!$A:$A, Data!$G:$G,$A15,Data!$C:$C,BX$1,Data!$D:$D,BX$2)</f>
        <v>0</v>
      </c>
      <c r="BY15" s="5">
        <f>SUMIFS(Data!$A:$A, Data!$G:$G,$A15,Data!$C:$C,BY$1,Data!$D:$D,BY$2)</f>
        <v>0</v>
      </c>
      <c r="BZ15" s="5">
        <f>SUMIFS(Data!$A:$A, Data!$G:$G,$A15,Data!$C:$C,BZ$1,Data!$D:$D,BZ$2)</f>
        <v>0</v>
      </c>
      <c r="CA15" s="5">
        <f>SUMIFS(Data!$A:$A, Data!$G:$G,$A15,Data!$C:$C,CA$1,Data!$D:$D,CA$2)</f>
        <v>0</v>
      </c>
      <c r="CB15" s="5">
        <f>SUMIFS(Data!$A:$A, Data!$G:$G,$A15,Data!$C:$C,CB$1,Data!$D:$D,CB$2)</f>
        <v>0</v>
      </c>
      <c r="CC15" s="5">
        <f>SUMIFS(Data!$A:$A, Data!$G:$G,$A15,Data!$C:$C,CC$1,Data!$D:$D,CC$2)</f>
        <v>0</v>
      </c>
      <c r="CD15" s="5">
        <f>SUMIFS(Data!$A:$A, Data!$G:$G,$A15,Data!$C:$C,CD$1,Data!$D:$D,CD$2)</f>
        <v>0</v>
      </c>
      <c r="CE15" s="5">
        <f>SUMIFS(Data!$A:$A, Data!$G:$G,$A15,Data!$C:$C,CE$1,Data!$D:$D,CE$2)</f>
        <v>0</v>
      </c>
      <c r="CF15" s="5">
        <f>SUMIFS(Data!$A:$A, Data!$G:$G,$A15,Data!$C:$C,CF$1,Data!$D:$D,CF$2)</f>
        <v>0</v>
      </c>
      <c r="CG15" s="5">
        <f>SUMIFS(Data!$A:$A, Data!$G:$G,$A15,Data!$C:$C,CG$1,Data!$D:$D,CG$2)</f>
        <v>0</v>
      </c>
      <c r="CH15" s="5">
        <f>SUMIFS(Data!$A:$A, Data!$G:$G,$A15,Data!$C:$C,CH$1,Data!$D:$D,CH$2)</f>
        <v>0</v>
      </c>
      <c r="CI15" s="5">
        <f>SUMIFS(Data!$A:$A, Data!$G:$G,$A15,Data!$C:$C,CI$1,Data!$D:$D,CI$2)</f>
        <v>0</v>
      </c>
      <c r="CJ15" s="5">
        <f>SUMIFS(Data!$A:$A, Data!$G:$G,$A15,Data!$C:$C,CJ$1,Data!$D:$D,CJ$2)</f>
        <v>0</v>
      </c>
      <c r="CK15" s="5">
        <f>SUMIFS(Data!$A:$A, Data!$G:$G,$A15,Data!$C:$C,CK$1,Data!$D:$D,CK$2)</f>
        <v>0</v>
      </c>
      <c r="CL15" s="5">
        <f>SUMIFS(Data!$A:$A, Data!$G:$G,$A15,Data!$C:$C,CL$1,Data!$D:$D,CL$2)</f>
        <v>0</v>
      </c>
      <c r="CM15" s="5">
        <f>SUMIFS(Data!$A:$A, Data!$G:$G,$A15,Data!$C:$C,CM$1,Data!$D:$D,CM$2)</f>
        <v>0</v>
      </c>
      <c r="CN15" s="5">
        <f>SUMIFS(Data!$A:$A, Data!$G:$G,$A15,Data!$C:$C,CN$1,Data!$D:$D,CN$2)</f>
        <v>0</v>
      </c>
      <c r="CO15" s="5">
        <f>SUMIFS(Data!$A:$A, Data!$G:$G,$A15,Data!$C:$C,CO$1,Data!$D:$D,CO$2)</f>
        <v>0</v>
      </c>
      <c r="CP15" s="5">
        <f>SUMIFS(Data!$A:$A, Data!$G:$G,$A15,Data!$C:$C,CP$1,Data!$D:$D,CP$2)</f>
        <v>0</v>
      </c>
      <c r="CQ15" s="5">
        <f>SUMIFS(Data!$A:$A, Data!$G:$G,$A15,Data!$C:$C,CQ$1,Data!$D:$D,CQ$2)</f>
        <v>0</v>
      </c>
      <c r="CR15" s="5">
        <f>SUMIFS(Data!$A:$A, Data!$G:$G,$A15,Data!$C:$C,CR$1,Data!$D:$D,CR$2)</f>
        <v>0</v>
      </c>
      <c r="CS15" s="5">
        <f>SUMIFS(Data!$A:$A, Data!$G:$G,$A15,Data!$C:$C,CS$1,Data!$D:$D,CS$2)</f>
        <v>0</v>
      </c>
      <c r="CT15" s="5">
        <f>SUMIFS(Data!$A:$A, Data!$G:$G,$A15,Data!$C:$C,CT$1,Data!$D:$D,CT$2)</f>
        <v>0</v>
      </c>
      <c r="CU15" s="5">
        <f>SUMIFS(Data!$A:$A, Data!$G:$G,$A15,Data!$C:$C,CU$1,Data!$D:$D,CU$2)</f>
        <v>0</v>
      </c>
      <c r="CV15" s="5">
        <f>SUMIFS(Data!$A:$A, Data!$G:$G,$A15,Data!$C:$C,CV$1,Data!$D:$D,CV$2)</f>
        <v>0</v>
      </c>
      <c r="CW15" s="5">
        <f t="shared" ref="CW15:CX15" si="14">SUMIF($B$2:$CV$2,CW$2, $B15:$CV15)</f>
        <v>0</v>
      </c>
      <c r="CX15" s="5">
        <f t="shared" si="14"/>
        <v>2</v>
      </c>
      <c r="CY15" s="5">
        <f t="shared" si="3"/>
        <v>7</v>
      </c>
    </row>
    <row r="16">
      <c r="A16" s="5" t="str">
        <f>Countries!A14</f>
        <v>BUR</v>
      </c>
      <c r="B16" s="5">
        <f>SUMIFS(Data!$A:$A, Data!$G:$G,$A16,Data!$C:$C,B$1,Data!$D:$D,B$2)</f>
        <v>0</v>
      </c>
      <c r="C16" s="5">
        <f>SUMIFS(Data!$A:$A, Data!$G:$G,$A16,Data!$C:$C,C$1,Data!$D:$D,C$2)</f>
        <v>0</v>
      </c>
      <c r="D16" s="5">
        <f>SUMIFS(Data!$A:$A, Data!$G:$G,$A16,Data!$C:$C,D$1,Data!$D:$D,D$2)</f>
        <v>0</v>
      </c>
      <c r="E16" s="5">
        <f>SUMIFS(Data!$A:$A, Data!$G:$G,$A16,Data!$C:$C,E$1,Data!$D:$D,E$2)</f>
        <v>0</v>
      </c>
      <c r="F16" s="5">
        <f>SUMIFS(Data!$A:$A, Data!$G:$G,$A16,Data!$C:$C,F$1,Data!$D:$D,F$2)</f>
        <v>0</v>
      </c>
      <c r="G16" s="5">
        <f>SUMIFS(Data!$A:$A, Data!$G:$G,$A16,Data!$C:$C,G$1,Data!$D:$D,G$2)</f>
        <v>0</v>
      </c>
      <c r="H16" s="5">
        <f>SUMIFS(Data!$A:$A, Data!$G:$G,$A16,Data!$C:$C,H$1,Data!$D:$D,H$2)</f>
        <v>0</v>
      </c>
      <c r="I16" s="5">
        <f>SUMIFS(Data!$A:$A, Data!$G:$G,$A16,Data!$C:$C,I$1,Data!$D:$D,I$2)</f>
        <v>0</v>
      </c>
      <c r="J16" s="5">
        <f>SUMIFS(Data!$A:$A, Data!$G:$G,$A16,Data!$C:$C,J$1,Data!$D:$D,J$2)</f>
        <v>0</v>
      </c>
      <c r="K16" s="5">
        <f>SUMIFS(Data!$A:$A, Data!$G:$G,$A16,Data!$C:$C,K$1,Data!$D:$D,K$2)</f>
        <v>0</v>
      </c>
      <c r="L16" s="5">
        <f>SUMIFS(Data!$A:$A, Data!$G:$G,$A16,Data!$C:$C,L$1,Data!$D:$D,L$2)</f>
        <v>0</v>
      </c>
      <c r="M16" s="5">
        <f>SUMIFS(Data!$A:$A, Data!$G:$G,$A16,Data!$C:$C,M$1,Data!$D:$D,M$2)</f>
        <v>0</v>
      </c>
      <c r="N16" s="5">
        <f>SUMIFS(Data!$A:$A, Data!$G:$G,$A16,Data!$C:$C,N$1,Data!$D:$D,N$2)</f>
        <v>0</v>
      </c>
      <c r="O16" s="5">
        <f>SUMIFS(Data!$A:$A, Data!$G:$G,$A16,Data!$C:$C,O$1,Data!$D:$D,O$2)</f>
        <v>0</v>
      </c>
      <c r="P16" s="5">
        <f>SUMIFS(Data!$A:$A, Data!$G:$G,$A16,Data!$C:$C,P$1,Data!$D:$D,P$2)</f>
        <v>0</v>
      </c>
      <c r="Q16" s="5">
        <f>SUMIFS(Data!$A:$A, Data!$G:$G,$A16,Data!$C:$C,Q$1,Data!$D:$D,Q$2)</f>
        <v>0</v>
      </c>
      <c r="R16" s="5">
        <f>SUMIFS(Data!$A:$A, Data!$G:$G,$A16,Data!$C:$C,R$1,Data!$D:$D,R$2)</f>
        <v>0</v>
      </c>
      <c r="S16" s="5">
        <f>SUMIFS(Data!$A:$A, Data!$G:$G,$A16,Data!$C:$C,S$1,Data!$D:$D,S$2)</f>
        <v>0</v>
      </c>
      <c r="T16" s="5">
        <f>SUMIFS(Data!$A:$A, Data!$G:$G,$A16,Data!$C:$C,T$1,Data!$D:$D,T$2)</f>
        <v>0</v>
      </c>
      <c r="U16" s="5">
        <f>SUMIFS(Data!$A:$A, Data!$G:$G,$A16,Data!$C:$C,U$1,Data!$D:$D,U$2)</f>
        <v>0</v>
      </c>
      <c r="V16" s="5">
        <f>SUMIFS(Data!$A:$A, Data!$G:$G,$A16,Data!$C:$C,V$1,Data!$D:$D,V$2)</f>
        <v>0</v>
      </c>
      <c r="W16" s="5">
        <f>SUMIFS(Data!$A:$A, Data!$G:$G,$A16,Data!$C:$C,W$1,Data!$D:$D,W$2)</f>
        <v>0</v>
      </c>
      <c r="X16" s="5">
        <f>SUMIFS(Data!$A:$A, Data!$G:$G,$A16,Data!$C:$C,X$1,Data!$D:$D,X$2)</f>
        <v>0</v>
      </c>
      <c r="Y16" s="5">
        <f>SUMIFS(Data!$A:$A, Data!$G:$G,$A16,Data!$C:$C,Y$1,Data!$D:$D,Y$2)</f>
        <v>0</v>
      </c>
      <c r="Z16" s="5">
        <f>SUMIFS(Data!$A:$A, Data!$G:$G,$A16,Data!$C:$C,Z$1,Data!$D:$D,Z$2)</f>
        <v>0</v>
      </c>
      <c r="AA16" s="5">
        <f>SUMIFS(Data!$A:$A, Data!$G:$G,$A16,Data!$C:$C,AA$1,Data!$D:$D,AA$2)</f>
        <v>0</v>
      </c>
      <c r="AB16" s="5">
        <f>SUMIFS(Data!$A:$A, Data!$G:$G,$A16,Data!$C:$C,AB$1,Data!$D:$D,AB$2)</f>
        <v>0</v>
      </c>
      <c r="AC16" s="5">
        <f>SUMIFS(Data!$A:$A, Data!$G:$G,$A16,Data!$C:$C,AC$1,Data!$D:$D,AC$2)</f>
        <v>0</v>
      </c>
      <c r="AD16" s="5">
        <f>SUMIFS(Data!$A:$A, Data!$G:$G,$A16,Data!$C:$C,AD$1,Data!$D:$D,AD$2)</f>
        <v>0</v>
      </c>
      <c r="AE16" s="5">
        <f>SUMIFS(Data!$A:$A, Data!$G:$G,$A16,Data!$C:$C,AE$1,Data!$D:$D,AE$2)</f>
        <v>0</v>
      </c>
      <c r="AF16" s="5">
        <f>SUMIFS(Data!$A:$A, Data!$G:$G,$A16,Data!$C:$C,AF$1,Data!$D:$D,AF$2)</f>
        <v>0</v>
      </c>
      <c r="AG16" s="5">
        <f>SUMIFS(Data!$A:$A, Data!$G:$G,$A16,Data!$C:$C,AG$1,Data!$D:$D,AG$2)</f>
        <v>0</v>
      </c>
      <c r="AH16" s="5">
        <f>SUMIFS(Data!$A:$A, Data!$G:$G,$A16,Data!$C:$C,AH$1,Data!$D:$D,AH$2)</f>
        <v>0</v>
      </c>
      <c r="AI16" s="5">
        <f>SUMIFS(Data!$A:$A, Data!$G:$G,$A16,Data!$C:$C,AI$1,Data!$D:$D,AI$2)</f>
        <v>0</v>
      </c>
      <c r="AJ16" s="5">
        <f>SUMIFS(Data!$A:$A, Data!$G:$G,$A16,Data!$C:$C,AJ$1,Data!$D:$D,AJ$2)</f>
        <v>0</v>
      </c>
      <c r="AK16" s="5">
        <f>SUMIFS(Data!$A:$A, Data!$G:$G,$A16,Data!$C:$C,AK$1,Data!$D:$D,AK$2)</f>
        <v>0</v>
      </c>
      <c r="AL16" s="5">
        <f>SUMIFS(Data!$A:$A, Data!$G:$G,$A16,Data!$C:$C,AL$1,Data!$D:$D,AL$2)</f>
        <v>0</v>
      </c>
      <c r="AM16" s="5">
        <f>SUMIFS(Data!$A:$A, Data!$G:$G,$A16,Data!$C:$C,AM$1,Data!$D:$D,AM$2)</f>
        <v>0</v>
      </c>
      <c r="AN16" s="5">
        <f>SUMIFS(Data!$A:$A, Data!$G:$G,$A16,Data!$C:$C,AN$1,Data!$D:$D,AN$2)</f>
        <v>0</v>
      </c>
      <c r="AO16" s="5">
        <f>SUMIFS(Data!$A:$A, Data!$G:$G,$A16,Data!$C:$C,AO$1,Data!$D:$D,AO$2)</f>
        <v>0</v>
      </c>
      <c r="AP16" s="5">
        <f>SUMIFS(Data!$A:$A, Data!$G:$G,$A16,Data!$C:$C,AP$1,Data!$D:$D,AP$2)</f>
        <v>0</v>
      </c>
      <c r="AQ16" s="5">
        <f>SUMIFS(Data!$A:$A, Data!$G:$G,$A16,Data!$C:$C,AQ$1,Data!$D:$D,AQ$2)</f>
        <v>0</v>
      </c>
      <c r="AR16" s="5">
        <f>SUMIFS(Data!$A:$A, Data!$G:$G,$A16,Data!$C:$C,AR$1,Data!$D:$D,AR$2)</f>
        <v>0</v>
      </c>
      <c r="AS16" s="5">
        <f>SUMIFS(Data!$A:$A, Data!$G:$G,$A16,Data!$C:$C,AS$1,Data!$D:$D,AS$2)</f>
        <v>0</v>
      </c>
      <c r="AT16" s="5">
        <f>SUMIFS(Data!$A:$A, Data!$G:$G,$A16,Data!$C:$C,AT$1,Data!$D:$D,AT$2)</f>
        <v>0</v>
      </c>
      <c r="AU16" s="5">
        <f>SUMIFS(Data!$A:$A, Data!$G:$G,$A16,Data!$C:$C,AU$1,Data!$D:$D,AU$2)</f>
        <v>0</v>
      </c>
      <c r="AV16" s="5">
        <f>SUMIFS(Data!$A:$A, Data!$G:$G,$A16,Data!$C:$C,AV$1,Data!$D:$D,AV$2)</f>
        <v>0</v>
      </c>
      <c r="AW16" s="5">
        <f>SUMIFS(Data!$A:$A, Data!$G:$G,$A16,Data!$C:$C,AW$1,Data!$D:$D,AW$2)</f>
        <v>0</v>
      </c>
      <c r="AX16" s="5">
        <f>SUMIFS(Data!$A:$A, Data!$G:$G,$A16,Data!$C:$C,AX$1,Data!$D:$D,AX$2)</f>
        <v>0</v>
      </c>
      <c r="AY16" s="5">
        <f>SUMIFS(Data!$A:$A, Data!$G:$G,$A16,Data!$C:$C,AY$1,Data!$D:$D,AY$2)</f>
        <v>0</v>
      </c>
      <c r="AZ16" s="5">
        <f>SUMIFS(Data!$A:$A, Data!$G:$G,$A16,Data!$C:$C,AZ$1,Data!$D:$D,AZ$2)</f>
        <v>0</v>
      </c>
      <c r="BA16" s="5">
        <f>SUMIFS(Data!$A:$A, Data!$G:$G,$A16,Data!$C:$C,BA$1,Data!$D:$D,BA$2)</f>
        <v>0</v>
      </c>
      <c r="BB16" s="5">
        <f>SUMIFS(Data!$A:$A, Data!$G:$G,$A16,Data!$C:$C,BB$1,Data!$D:$D,BB$2)</f>
        <v>0</v>
      </c>
      <c r="BC16" s="5">
        <f>SUMIFS(Data!$A:$A, Data!$G:$G,$A16,Data!$C:$C,BC$1,Data!$D:$D,BC$2)</f>
        <v>0</v>
      </c>
      <c r="BD16" s="5">
        <f>SUMIFS(Data!$A:$A, Data!$G:$G,$A16,Data!$C:$C,BD$1,Data!$D:$D,BD$2)</f>
        <v>0</v>
      </c>
      <c r="BE16" s="5">
        <f>SUMIFS(Data!$A:$A, Data!$G:$G,$A16,Data!$C:$C,BE$1,Data!$D:$D,BE$2)</f>
        <v>0</v>
      </c>
      <c r="BF16" s="5">
        <f>SUMIFS(Data!$A:$A, Data!$G:$G,$A16,Data!$C:$C,BF$1,Data!$D:$D,BF$2)</f>
        <v>0</v>
      </c>
      <c r="BG16" s="5">
        <f>SUMIFS(Data!$A:$A, Data!$G:$G,$A16,Data!$C:$C,BG$1,Data!$D:$D,BG$2)</f>
        <v>0</v>
      </c>
      <c r="BH16" s="5">
        <f>SUMIFS(Data!$A:$A, Data!$G:$G,$A16,Data!$C:$C,BH$1,Data!$D:$D,BH$2)</f>
        <v>0</v>
      </c>
      <c r="BI16" s="5">
        <f>SUMIFS(Data!$A:$A, Data!$G:$G,$A16,Data!$C:$C,BI$1,Data!$D:$D,BI$2)</f>
        <v>0</v>
      </c>
      <c r="BJ16" s="5">
        <f>SUMIFS(Data!$A:$A, Data!$G:$G,$A16,Data!$C:$C,BJ$1,Data!$D:$D,BJ$2)</f>
        <v>0</v>
      </c>
      <c r="BK16" s="5">
        <f>SUMIFS(Data!$A:$A, Data!$G:$G,$A16,Data!$C:$C,BK$1,Data!$D:$D,BK$2)</f>
        <v>0</v>
      </c>
      <c r="BL16" s="5">
        <f>SUMIFS(Data!$A:$A, Data!$G:$G,$A16,Data!$C:$C,BL$1,Data!$D:$D,BL$2)</f>
        <v>0</v>
      </c>
      <c r="BM16" s="5">
        <f>SUMIFS(Data!$A:$A, Data!$G:$G,$A16,Data!$C:$C,BM$1,Data!$D:$D,BM$2)</f>
        <v>0</v>
      </c>
      <c r="BN16" s="5">
        <f>SUMIFS(Data!$A:$A, Data!$G:$G,$A16,Data!$C:$C,BN$1,Data!$D:$D,BN$2)</f>
        <v>0</v>
      </c>
      <c r="BO16" s="5">
        <f>SUMIFS(Data!$A:$A, Data!$G:$G,$A16,Data!$C:$C,BO$1,Data!$D:$D,BO$2)</f>
        <v>0</v>
      </c>
      <c r="BP16" s="5">
        <f>SUMIFS(Data!$A:$A, Data!$G:$G,$A16,Data!$C:$C,BP$1,Data!$D:$D,BP$2)</f>
        <v>0</v>
      </c>
      <c r="BQ16" s="5">
        <f>SUMIFS(Data!$A:$A, Data!$G:$G,$A16,Data!$C:$C,BQ$1,Data!$D:$D,BQ$2)</f>
        <v>0</v>
      </c>
      <c r="BR16" s="5">
        <f>SUMIFS(Data!$A:$A, Data!$G:$G,$A16,Data!$C:$C,BR$1,Data!$D:$D,BR$2)</f>
        <v>0</v>
      </c>
      <c r="BS16" s="5">
        <f>SUMIFS(Data!$A:$A, Data!$G:$G,$A16,Data!$C:$C,BS$1,Data!$D:$D,BS$2)</f>
        <v>0</v>
      </c>
      <c r="BT16" s="5">
        <f>SUMIFS(Data!$A:$A, Data!$G:$G,$A16,Data!$C:$C,BT$1,Data!$D:$D,BT$2)</f>
        <v>0</v>
      </c>
      <c r="BU16" s="5">
        <f>SUMIFS(Data!$A:$A, Data!$G:$G,$A16,Data!$C:$C,BU$1,Data!$D:$D,BU$2)</f>
        <v>0</v>
      </c>
      <c r="BV16" s="5">
        <f>SUMIFS(Data!$A:$A, Data!$G:$G,$A16,Data!$C:$C,BV$1,Data!$D:$D,BV$2)</f>
        <v>0</v>
      </c>
      <c r="BW16" s="5">
        <f>SUMIFS(Data!$A:$A, Data!$G:$G,$A16,Data!$C:$C,BW$1,Data!$D:$D,BW$2)</f>
        <v>0</v>
      </c>
      <c r="BX16" s="5">
        <f>SUMIFS(Data!$A:$A, Data!$G:$G,$A16,Data!$C:$C,BX$1,Data!$D:$D,BX$2)</f>
        <v>0</v>
      </c>
      <c r="BY16" s="5">
        <f>SUMIFS(Data!$A:$A, Data!$G:$G,$A16,Data!$C:$C,BY$1,Data!$D:$D,BY$2)</f>
        <v>0</v>
      </c>
      <c r="BZ16" s="5">
        <f>SUMIFS(Data!$A:$A, Data!$G:$G,$A16,Data!$C:$C,BZ$1,Data!$D:$D,BZ$2)</f>
        <v>0</v>
      </c>
      <c r="CA16" s="5">
        <f>SUMIFS(Data!$A:$A, Data!$G:$G,$A16,Data!$C:$C,CA$1,Data!$D:$D,CA$2)</f>
        <v>0</v>
      </c>
      <c r="CB16" s="5">
        <f>SUMIFS(Data!$A:$A, Data!$G:$G,$A16,Data!$C:$C,CB$1,Data!$D:$D,CB$2)</f>
        <v>0</v>
      </c>
      <c r="CC16" s="5">
        <f>SUMIFS(Data!$A:$A, Data!$G:$G,$A16,Data!$C:$C,CC$1,Data!$D:$D,CC$2)</f>
        <v>0</v>
      </c>
      <c r="CD16" s="5">
        <f>SUMIFS(Data!$A:$A, Data!$G:$G,$A16,Data!$C:$C,CD$1,Data!$D:$D,CD$2)</f>
        <v>0</v>
      </c>
      <c r="CE16" s="5">
        <f>SUMIFS(Data!$A:$A, Data!$G:$G,$A16,Data!$C:$C,CE$1,Data!$D:$D,CE$2)</f>
        <v>0</v>
      </c>
      <c r="CF16" s="5">
        <f>SUMIFS(Data!$A:$A, Data!$G:$G,$A16,Data!$C:$C,CF$1,Data!$D:$D,CF$2)</f>
        <v>0</v>
      </c>
      <c r="CG16" s="5">
        <f>SUMIFS(Data!$A:$A, Data!$G:$G,$A16,Data!$C:$C,CG$1,Data!$D:$D,CG$2)</f>
        <v>0</v>
      </c>
      <c r="CH16" s="5">
        <f>SUMIFS(Data!$A:$A, Data!$G:$G,$A16,Data!$C:$C,CH$1,Data!$D:$D,CH$2)</f>
        <v>0</v>
      </c>
      <c r="CI16" s="5">
        <f>SUMIFS(Data!$A:$A, Data!$G:$G,$A16,Data!$C:$C,CI$1,Data!$D:$D,CI$2)</f>
        <v>0</v>
      </c>
      <c r="CJ16" s="5">
        <f>SUMIFS(Data!$A:$A, Data!$G:$G,$A16,Data!$C:$C,CJ$1,Data!$D:$D,CJ$2)</f>
        <v>0</v>
      </c>
      <c r="CK16" s="5">
        <f>SUMIFS(Data!$A:$A, Data!$G:$G,$A16,Data!$C:$C,CK$1,Data!$D:$D,CK$2)</f>
        <v>0</v>
      </c>
      <c r="CL16" s="5">
        <f>SUMIFS(Data!$A:$A, Data!$G:$G,$A16,Data!$C:$C,CL$1,Data!$D:$D,CL$2)</f>
        <v>0</v>
      </c>
      <c r="CM16" s="5">
        <f>SUMIFS(Data!$A:$A, Data!$G:$G,$A16,Data!$C:$C,CM$1,Data!$D:$D,CM$2)</f>
        <v>0</v>
      </c>
      <c r="CN16" s="5">
        <f>SUMIFS(Data!$A:$A, Data!$G:$G,$A16,Data!$C:$C,CN$1,Data!$D:$D,CN$2)</f>
        <v>0</v>
      </c>
      <c r="CO16" s="5">
        <f>SUMIFS(Data!$A:$A, Data!$G:$G,$A16,Data!$C:$C,CO$1,Data!$D:$D,CO$2)</f>
        <v>0</v>
      </c>
      <c r="CP16" s="5">
        <f>SUMIFS(Data!$A:$A, Data!$G:$G,$A16,Data!$C:$C,CP$1,Data!$D:$D,CP$2)</f>
        <v>0</v>
      </c>
      <c r="CQ16" s="5">
        <f>SUMIFS(Data!$A:$A, Data!$G:$G,$A16,Data!$C:$C,CQ$1,Data!$D:$D,CQ$2)</f>
        <v>0</v>
      </c>
      <c r="CR16" s="5">
        <f>SUMIFS(Data!$A:$A, Data!$G:$G,$A16,Data!$C:$C,CR$1,Data!$D:$D,CR$2)</f>
        <v>0</v>
      </c>
      <c r="CS16" s="5">
        <f>SUMIFS(Data!$A:$A, Data!$G:$G,$A16,Data!$C:$C,CS$1,Data!$D:$D,CS$2)</f>
        <v>0</v>
      </c>
      <c r="CT16" s="5">
        <f>SUMIFS(Data!$A:$A, Data!$G:$G,$A16,Data!$C:$C,CT$1,Data!$D:$D,CT$2)</f>
        <v>0</v>
      </c>
      <c r="CU16" s="5">
        <f>SUMIFS(Data!$A:$A, Data!$G:$G,$A16,Data!$C:$C,CU$1,Data!$D:$D,CU$2)</f>
        <v>0</v>
      </c>
      <c r="CV16" s="5">
        <f>SUMIFS(Data!$A:$A, Data!$G:$G,$A16,Data!$C:$C,CV$1,Data!$D:$D,CV$2)</f>
        <v>0</v>
      </c>
      <c r="CW16" s="5">
        <f t="shared" ref="CW16:CX16" si="15">SUMIF($B$2:$CV$2,CW$2, $B16:$CV16)</f>
        <v>0</v>
      </c>
      <c r="CX16" s="5">
        <f t="shared" si="15"/>
        <v>0</v>
      </c>
      <c r="CY16" s="5">
        <f t="shared" si="3"/>
        <v>0</v>
      </c>
    </row>
    <row r="17">
      <c r="A17" s="5" t="str">
        <f>Countries!A15</f>
        <v>CAN</v>
      </c>
      <c r="B17" s="5">
        <f>SUMIFS(Data!$A:$A, Data!$G:$G,$A17,Data!$C:$C,B$1,Data!$D:$D,B$2)</f>
        <v>0</v>
      </c>
      <c r="C17" s="5">
        <f>SUMIFS(Data!$A:$A, Data!$G:$G,$A17,Data!$C:$C,C$1,Data!$D:$D,C$2)</f>
        <v>0</v>
      </c>
      <c r="D17" s="5">
        <f>SUMIFS(Data!$A:$A, Data!$G:$G,$A17,Data!$C:$C,D$1,Data!$D:$D,D$2)</f>
        <v>0</v>
      </c>
      <c r="E17" s="5">
        <f>SUMIFS(Data!$A:$A, Data!$G:$G,$A17,Data!$C:$C,E$1,Data!$D:$D,E$2)</f>
        <v>0</v>
      </c>
      <c r="F17" s="5">
        <f>SUMIFS(Data!$A:$A, Data!$G:$G,$A17,Data!$C:$C,F$1,Data!$D:$D,F$2)</f>
        <v>0</v>
      </c>
      <c r="G17" s="5">
        <f>SUMIFS(Data!$A:$A, Data!$G:$G,$A17,Data!$C:$C,G$1,Data!$D:$D,G$2)</f>
        <v>0</v>
      </c>
      <c r="H17" s="5">
        <f>SUMIFS(Data!$A:$A, Data!$G:$G,$A17,Data!$C:$C,H$1,Data!$D:$D,H$2)</f>
        <v>0</v>
      </c>
      <c r="I17" s="5">
        <f>SUMIFS(Data!$A:$A, Data!$G:$G,$A17,Data!$C:$C,I$1,Data!$D:$D,I$2)</f>
        <v>0</v>
      </c>
      <c r="J17" s="5">
        <f>SUMIFS(Data!$A:$A, Data!$G:$G,$A17,Data!$C:$C,J$1,Data!$D:$D,J$2)</f>
        <v>2</v>
      </c>
      <c r="K17" s="5">
        <f>SUMIFS(Data!$A:$A, Data!$G:$G,$A17,Data!$C:$C,K$1,Data!$D:$D,K$2)</f>
        <v>0</v>
      </c>
      <c r="L17" s="5">
        <f>SUMIFS(Data!$A:$A, Data!$G:$G,$A17,Data!$C:$C,L$1,Data!$D:$D,L$2)</f>
        <v>0</v>
      </c>
      <c r="M17" s="5">
        <f>SUMIFS(Data!$A:$A, Data!$G:$G,$A17,Data!$C:$C,M$1,Data!$D:$D,M$2)</f>
        <v>0</v>
      </c>
      <c r="N17" s="5">
        <f>SUMIFS(Data!$A:$A, Data!$G:$G,$A17,Data!$C:$C,N$1,Data!$D:$D,N$2)</f>
        <v>0</v>
      </c>
      <c r="O17" s="5">
        <f>SUMIFS(Data!$A:$A, Data!$G:$G,$A17,Data!$C:$C,O$1,Data!$D:$D,O$2)</f>
        <v>0</v>
      </c>
      <c r="P17" s="5">
        <f>SUMIFS(Data!$A:$A, Data!$G:$G,$A17,Data!$C:$C,P$1,Data!$D:$D,P$2)</f>
        <v>0</v>
      </c>
      <c r="Q17" s="5">
        <f>SUMIFS(Data!$A:$A, Data!$G:$G,$A17,Data!$C:$C,Q$1,Data!$D:$D,Q$2)</f>
        <v>0</v>
      </c>
      <c r="R17" s="5">
        <f>SUMIFS(Data!$A:$A, Data!$G:$G,$A17,Data!$C:$C,R$1,Data!$D:$D,R$2)</f>
        <v>0</v>
      </c>
      <c r="S17" s="5">
        <f>SUMIFS(Data!$A:$A, Data!$G:$G,$A17,Data!$C:$C,S$1,Data!$D:$D,S$2)</f>
        <v>0</v>
      </c>
      <c r="T17" s="5">
        <f>SUMIFS(Data!$A:$A, Data!$G:$G,$A17,Data!$C:$C,T$1,Data!$D:$D,T$2)</f>
        <v>0</v>
      </c>
      <c r="U17" s="5">
        <f>SUMIFS(Data!$A:$A, Data!$G:$G,$A17,Data!$C:$C,U$1,Data!$D:$D,U$2)</f>
        <v>0</v>
      </c>
      <c r="V17" s="5">
        <f>SUMIFS(Data!$A:$A, Data!$G:$G,$A17,Data!$C:$C,V$1,Data!$D:$D,V$2)</f>
        <v>0</v>
      </c>
      <c r="W17" s="5">
        <f>SUMIFS(Data!$A:$A, Data!$G:$G,$A17,Data!$C:$C,W$1,Data!$D:$D,W$2)</f>
        <v>0</v>
      </c>
      <c r="X17" s="5">
        <f>SUMIFS(Data!$A:$A, Data!$G:$G,$A17,Data!$C:$C,X$1,Data!$D:$D,X$2)</f>
        <v>0</v>
      </c>
      <c r="Y17" s="5">
        <f>SUMIFS(Data!$A:$A, Data!$G:$G,$A17,Data!$C:$C,Y$1,Data!$D:$D,Y$2)</f>
        <v>0</v>
      </c>
      <c r="Z17" s="5">
        <f>SUMIFS(Data!$A:$A, Data!$G:$G,$A17,Data!$C:$C,Z$1,Data!$D:$D,Z$2)</f>
        <v>0</v>
      </c>
      <c r="AA17" s="5">
        <f>SUMIFS(Data!$A:$A, Data!$G:$G,$A17,Data!$C:$C,AA$1,Data!$D:$D,AA$2)</f>
        <v>0</v>
      </c>
      <c r="AB17" s="5">
        <f>SUMIFS(Data!$A:$A, Data!$G:$G,$A17,Data!$C:$C,AB$1,Data!$D:$D,AB$2)</f>
        <v>0</v>
      </c>
      <c r="AC17" s="5">
        <f>SUMIFS(Data!$A:$A, Data!$G:$G,$A17,Data!$C:$C,AC$1,Data!$D:$D,AC$2)</f>
        <v>0</v>
      </c>
      <c r="AD17" s="5">
        <f>SUMIFS(Data!$A:$A, Data!$G:$G,$A17,Data!$C:$C,AD$1,Data!$D:$D,AD$2)</f>
        <v>0</v>
      </c>
      <c r="AE17" s="5">
        <f>SUMIFS(Data!$A:$A, Data!$G:$G,$A17,Data!$C:$C,AE$1,Data!$D:$D,AE$2)</f>
        <v>0</v>
      </c>
      <c r="AF17" s="5">
        <f>SUMIFS(Data!$A:$A, Data!$G:$G,$A17,Data!$C:$C,AF$1,Data!$D:$D,AF$2)</f>
        <v>0</v>
      </c>
      <c r="AG17" s="5">
        <f>SUMIFS(Data!$A:$A, Data!$G:$G,$A17,Data!$C:$C,AG$1,Data!$D:$D,AG$2)</f>
        <v>0</v>
      </c>
      <c r="AH17" s="5">
        <f>SUMIFS(Data!$A:$A, Data!$G:$G,$A17,Data!$C:$C,AH$1,Data!$D:$D,AH$2)</f>
        <v>0</v>
      </c>
      <c r="AI17" s="5">
        <f>SUMIFS(Data!$A:$A, Data!$G:$G,$A17,Data!$C:$C,AI$1,Data!$D:$D,AI$2)</f>
        <v>0</v>
      </c>
      <c r="AJ17" s="5">
        <f>SUMIFS(Data!$A:$A, Data!$G:$G,$A17,Data!$C:$C,AJ$1,Data!$D:$D,AJ$2)</f>
        <v>0</v>
      </c>
      <c r="AK17" s="5">
        <f>SUMIFS(Data!$A:$A, Data!$G:$G,$A17,Data!$C:$C,AK$1,Data!$D:$D,AK$2)</f>
        <v>1</v>
      </c>
      <c r="AL17" s="5">
        <f>SUMIFS(Data!$A:$A, Data!$G:$G,$A17,Data!$C:$C,AL$1,Data!$D:$D,AL$2)</f>
        <v>0</v>
      </c>
      <c r="AM17" s="5">
        <f>SUMIFS(Data!$A:$A, Data!$G:$G,$A17,Data!$C:$C,AM$1,Data!$D:$D,AM$2)</f>
        <v>0</v>
      </c>
      <c r="AN17" s="5">
        <f>SUMIFS(Data!$A:$A, Data!$G:$G,$A17,Data!$C:$C,AN$1,Data!$D:$D,AN$2)</f>
        <v>0</v>
      </c>
      <c r="AO17" s="5">
        <f>SUMIFS(Data!$A:$A, Data!$G:$G,$A17,Data!$C:$C,AO$1,Data!$D:$D,AO$2)</f>
        <v>0</v>
      </c>
      <c r="AP17" s="5">
        <f>SUMIFS(Data!$A:$A, Data!$G:$G,$A17,Data!$C:$C,AP$1,Data!$D:$D,AP$2)</f>
        <v>0</v>
      </c>
      <c r="AQ17" s="5">
        <f>SUMIFS(Data!$A:$A, Data!$G:$G,$A17,Data!$C:$C,AQ$1,Data!$D:$D,AQ$2)</f>
        <v>0</v>
      </c>
      <c r="AR17" s="5">
        <f>SUMIFS(Data!$A:$A, Data!$G:$G,$A17,Data!$C:$C,AR$1,Data!$D:$D,AR$2)</f>
        <v>11</v>
      </c>
      <c r="AS17" s="5">
        <f>SUMIFS(Data!$A:$A, Data!$G:$G,$A17,Data!$C:$C,AS$1,Data!$D:$D,AS$2)</f>
        <v>0</v>
      </c>
      <c r="AT17" s="5">
        <f>SUMIFS(Data!$A:$A, Data!$G:$G,$A17,Data!$C:$C,AT$1,Data!$D:$D,AT$2)</f>
        <v>0</v>
      </c>
      <c r="AU17" s="5">
        <f>SUMIFS(Data!$A:$A, Data!$G:$G,$A17,Data!$C:$C,AU$1,Data!$D:$D,AU$2)</f>
        <v>0</v>
      </c>
      <c r="AV17" s="5">
        <f>SUMIFS(Data!$A:$A, Data!$G:$G,$A17,Data!$C:$C,AV$1,Data!$D:$D,AV$2)</f>
        <v>0</v>
      </c>
      <c r="AW17" s="5">
        <f>SUMIFS(Data!$A:$A, Data!$G:$G,$A17,Data!$C:$C,AW$1,Data!$D:$D,AW$2)</f>
        <v>0</v>
      </c>
      <c r="AX17" s="5">
        <f>SUMIFS(Data!$A:$A, Data!$G:$G,$A17,Data!$C:$C,AX$1,Data!$D:$D,AX$2)</f>
        <v>0</v>
      </c>
      <c r="AY17" s="5">
        <f>SUMIFS(Data!$A:$A, Data!$G:$G,$A17,Data!$C:$C,AY$1,Data!$D:$D,AY$2)</f>
        <v>0</v>
      </c>
      <c r="AZ17" s="5">
        <f>SUMIFS(Data!$A:$A, Data!$G:$G,$A17,Data!$C:$C,AZ$1,Data!$D:$D,AZ$2)</f>
        <v>0</v>
      </c>
      <c r="BA17" s="5">
        <f>SUMIFS(Data!$A:$A, Data!$G:$G,$A17,Data!$C:$C,BA$1,Data!$D:$D,BA$2)</f>
        <v>0</v>
      </c>
      <c r="BB17" s="5">
        <f>SUMIFS(Data!$A:$A, Data!$G:$G,$A17,Data!$C:$C,BB$1,Data!$D:$D,BB$2)</f>
        <v>0</v>
      </c>
      <c r="BC17" s="5">
        <f>SUMIFS(Data!$A:$A, Data!$G:$G,$A17,Data!$C:$C,BC$1,Data!$D:$D,BC$2)</f>
        <v>0</v>
      </c>
      <c r="BD17" s="5">
        <f>SUMIFS(Data!$A:$A, Data!$G:$G,$A17,Data!$C:$C,BD$1,Data!$D:$D,BD$2)</f>
        <v>0</v>
      </c>
      <c r="BE17" s="5">
        <f>SUMIFS(Data!$A:$A, Data!$G:$G,$A17,Data!$C:$C,BE$1,Data!$D:$D,BE$2)</f>
        <v>0</v>
      </c>
      <c r="BF17" s="5">
        <f>SUMIFS(Data!$A:$A, Data!$G:$G,$A17,Data!$C:$C,BF$1,Data!$D:$D,BF$2)</f>
        <v>0</v>
      </c>
      <c r="BG17" s="5">
        <f>SUMIFS(Data!$A:$A, Data!$G:$G,$A17,Data!$C:$C,BG$1,Data!$D:$D,BG$2)</f>
        <v>0</v>
      </c>
      <c r="BH17" s="5">
        <f>SUMIFS(Data!$A:$A, Data!$G:$G,$A17,Data!$C:$C,BH$1,Data!$D:$D,BH$2)</f>
        <v>0</v>
      </c>
      <c r="BI17" s="5">
        <f>SUMIFS(Data!$A:$A, Data!$G:$G,$A17,Data!$C:$C,BI$1,Data!$D:$D,BI$2)</f>
        <v>0</v>
      </c>
      <c r="BJ17" s="5">
        <f>SUMIFS(Data!$A:$A, Data!$G:$G,$A17,Data!$C:$C,BJ$1,Data!$D:$D,BJ$2)</f>
        <v>9</v>
      </c>
      <c r="BK17" s="5">
        <f>SUMIFS(Data!$A:$A, Data!$G:$G,$A17,Data!$C:$C,BK$1,Data!$D:$D,BK$2)</f>
        <v>0</v>
      </c>
      <c r="BL17" s="5">
        <f>SUMIFS(Data!$A:$A, Data!$G:$G,$A17,Data!$C:$C,BL$1,Data!$D:$D,BL$2)</f>
        <v>0</v>
      </c>
      <c r="BM17" s="5">
        <f>SUMIFS(Data!$A:$A, Data!$G:$G,$A17,Data!$C:$C,BM$1,Data!$D:$D,BM$2)</f>
        <v>0</v>
      </c>
      <c r="BN17" s="5">
        <f>SUMIFS(Data!$A:$A, Data!$G:$G,$A17,Data!$C:$C,BN$1,Data!$D:$D,BN$2)</f>
        <v>0</v>
      </c>
      <c r="BO17" s="5">
        <f>SUMIFS(Data!$A:$A, Data!$G:$G,$A17,Data!$C:$C,BO$1,Data!$D:$D,BO$2)</f>
        <v>0</v>
      </c>
      <c r="BP17" s="5">
        <f>SUMIFS(Data!$A:$A, Data!$G:$G,$A17,Data!$C:$C,BP$1,Data!$D:$D,BP$2)</f>
        <v>0</v>
      </c>
      <c r="BQ17" s="5">
        <f>SUMIFS(Data!$A:$A, Data!$G:$G,$A17,Data!$C:$C,BQ$1,Data!$D:$D,BQ$2)</f>
        <v>0</v>
      </c>
      <c r="BR17" s="5">
        <f>SUMIFS(Data!$A:$A, Data!$G:$G,$A17,Data!$C:$C,BR$1,Data!$D:$D,BR$2)</f>
        <v>0</v>
      </c>
      <c r="BS17" s="5">
        <f>SUMIFS(Data!$A:$A, Data!$G:$G,$A17,Data!$C:$C,BS$1,Data!$D:$D,BS$2)</f>
        <v>0</v>
      </c>
      <c r="BT17" s="5">
        <f>SUMIFS(Data!$A:$A, Data!$G:$G,$A17,Data!$C:$C,BT$1,Data!$D:$D,BT$2)</f>
        <v>0</v>
      </c>
      <c r="BU17" s="5">
        <f>SUMIFS(Data!$A:$A, Data!$G:$G,$A17,Data!$C:$C,BU$1,Data!$D:$D,BU$2)</f>
        <v>0</v>
      </c>
      <c r="BV17" s="5">
        <f>SUMIFS(Data!$A:$A, Data!$G:$G,$A17,Data!$C:$C,BV$1,Data!$D:$D,BV$2)</f>
        <v>0</v>
      </c>
      <c r="BW17" s="5">
        <f>SUMIFS(Data!$A:$A, Data!$G:$G,$A17,Data!$C:$C,BW$1,Data!$D:$D,BW$2)</f>
        <v>0</v>
      </c>
      <c r="BX17" s="5">
        <f>SUMIFS(Data!$A:$A, Data!$G:$G,$A17,Data!$C:$C,BX$1,Data!$D:$D,BX$2)</f>
        <v>0</v>
      </c>
      <c r="BY17" s="5">
        <f>SUMIFS(Data!$A:$A, Data!$G:$G,$A17,Data!$C:$C,BY$1,Data!$D:$D,BY$2)</f>
        <v>0</v>
      </c>
      <c r="BZ17" s="5">
        <f>SUMIFS(Data!$A:$A, Data!$G:$G,$A17,Data!$C:$C,BZ$1,Data!$D:$D,BZ$2)</f>
        <v>0</v>
      </c>
      <c r="CA17" s="5">
        <f>SUMIFS(Data!$A:$A, Data!$G:$G,$A17,Data!$C:$C,CA$1,Data!$D:$D,CA$2)</f>
        <v>1</v>
      </c>
      <c r="CB17" s="5">
        <f>SUMIFS(Data!$A:$A, Data!$G:$G,$A17,Data!$C:$C,CB$1,Data!$D:$D,CB$2)</f>
        <v>0</v>
      </c>
      <c r="CC17" s="5">
        <f>SUMIFS(Data!$A:$A, Data!$G:$G,$A17,Data!$C:$C,CC$1,Data!$D:$D,CC$2)</f>
        <v>0</v>
      </c>
      <c r="CD17" s="5">
        <f>SUMIFS(Data!$A:$A, Data!$G:$G,$A17,Data!$C:$C,CD$1,Data!$D:$D,CD$2)</f>
        <v>0</v>
      </c>
      <c r="CE17" s="5">
        <f>SUMIFS(Data!$A:$A, Data!$G:$G,$A17,Data!$C:$C,CE$1,Data!$D:$D,CE$2)</f>
        <v>0</v>
      </c>
      <c r="CF17" s="5">
        <f>SUMIFS(Data!$A:$A, Data!$G:$G,$A17,Data!$C:$C,CF$1,Data!$D:$D,CF$2)</f>
        <v>0</v>
      </c>
      <c r="CG17" s="5">
        <f>SUMIFS(Data!$A:$A, Data!$G:$G,$A17,Data!$C:$C,CG$1,Data!$D:$D,CG$2)</f>
        <v>0</v>
      </c>
      <c r="CH17" s="5">
        <f>SUMIFS(Data!$A:$A, Data!$G:$G,$A17,Data!$C:$C,CH$1,Data!$D:$D,CH$2)</f>
        <v>0</v>
      </c>
      <c r="CI17" s="5">
        <f>SUMIFS(Data!$A:$A, Data!$G:$G,$A17,Data!$C:$C,CI$1,Data!$D:$D,CI$2)</f>
        <v>0</v>
      </c>
      <c r="CJ17" s="5">
        <f>SUMIFS(Data!$A:$A, Data!$G:$G,$A17,Data!$C:$C,CJ$1,Data!$D:$D,CJ$2)</f>
        <v>0</v>
      </c>
      <c r="CK17" s="5">
        <f>SUMIFS(Data!$A:$A, Data!$G:$G,$A17,Data!$C:$C,CK$1,Data!$D:$D,CK$2)</f>
        <v>0</v>
      </c>
      <c r="CL17" s="5">
        <f>SUMIFS(Data!$A:$A, Data!$G:$G,$A17,Data!$C:$C,CL$1,Data!$D:$D,CL$2)</f>
        <v>0</v>
      </c>
      <c r="CM17" s="5">
        <f>SUMIFS(Data!$A:$A, Data!$G:$G,$A17,Data!$C:$C,CM$1,Data!$D:$D,CM$2)</f>
        <v>0</v>
      </c>
      <c r="CN17" s="5">
        <f>SUMIFS(Data!$A:$A, Data!$G:$G,$A17,Data!$C:$C,CN$1,Data!$D:$D,CN$2)</f>
        <v>0</v>
      </c>
      <c r="CO17" s="5">
        <f>SUMIFS(Data!$A:$A, Data!$G:$G,$A17,Data!$C:$C,CO$1,Data!$D:$D,CO$2)</f>
        <v>0</v>
      </c>
      <c r="CP17" s="5">
        <f>SUMIFS(Data!$A:$A, Data!$G:$G,$A17,Data!$C:$C,CP$1,Data!$D:$D,CP$2)</f>
        <v>0</v>
      </c>
      <c r="CQ17" s="5">
        <f>SUMIFS(Data!$A:$A, Data!$G:$G,$A17,Data!$C:$C,CQ$1,Data!$D:$D,CQ$2)</f>
        <v>0</v>
      </c>
      <c r="CR17" s="5">
        <f>SUMIFS(Data!$A:$A, Data!$G:$G,$A17,Data!$C:$C,CR$1,Data!$D:$D,CR$2)</f>
        <v>0</v>
      </c>
      <c r="CS17" s="5">
        <f>SUMIFS(Data!$A:$A, Data!$G:$G,$A17,Data!$C:$C,CS$1,Data!$D:$D,CS$2)</f>
        <v>0</v>
      </c>
      <c r="CT17" s="5">
        <f>SUMIFS(Data!$A:$A, Data!$G:$G,$A17,Data!$C:$C,CT$1,Data!$D:$D,CT$2)</f>
        <v>1</v>
      </c>
      <c r="CU17" s="5">
        <f>SUMIFS(Data!$A:$A, Data!$G:$G,$A17,Data!$C:$C,CU$1,Data!$D:$D,CU$2)</f>
        <v>0</v>
      </c>
      <c r="CV17" s="5">
        <f>SUMIFS(Data!$A:$A, Data!$G:$G,$A17,Data!$C:$C,CV$1,Data!$D:$D,CV$2)</f>
        <v>0</v>
      </c>
      <c r="CW17" s="5">
        <f t="shared" ref="CW17:CX17" si="16">SUMIF($B$2:$CV$2,CW$2, $B17:$CV17)</f>
        <v>2</v>
      </c>
      <c r="CX17" s="5">
        <f t="shared" si="16"/>
        <v>23</v>
      </c>
      <c r="CY17" s="5">
        <f t="shared" si="3"/>
        <v>25</v>
      </c>
    </row>
    <row r="18">
      <c r="A18" s="5" t="str">
        <f>Countries!A16</f>
        <v>CHN</v>
      </c>
      <c r="B18" s="5">
        <f>SUMIFS(Data!$A:$A, Data!$G:$G,$A18,Data!$C:$C,B$1,Data!$D:$D,B$2)</f>
        <v>0</v>
      </c>
      <c r="C18" s="5">
        <f>SUMIFS(Data!$A:$A, Data!$G:$G,$A18,Data!$C:$C,C$1,Data!$D:$D,C$2)</f>
        <v>0</v>
      </c>
      <c r="D18" s="5">
        <f>SUMIFS(Data!$A:$A, Data!$G:$G,$A18,Data!$C:$C,D$1,Data!$D:$D,D$2)</f>
        <v>0</v>
      </c>
      <c r="E18" s="5">
        <f>SUMIFS(Data!$A:$A, Data!$G:$G,$A18,Data!$C:$C,E$1,Data!$D:$D,E$2)</f>
        <v>0</v>
      </c>
      <c r="F18" s="5">
        <f>SUMIFS(Data!$A:$A, Data!$G:$G,$A18,Data!$C:$C,F$1,Data!$D:$D,F$2)</f>
        <v>0</v>
      </c>
      <c r="G18" s="5">
        <f>SUMIFS(Data!$A:$A, Data!$G:$G,$A18,Data!$C:$C,G$1,Data!$D:$D,G$2)</f>
        <v>2</v>
      </c>
      <c r="H18" s="5">
        <f>SUMIFS(Data!$A:$A, Data!$G:$G,$A18,Data!$C:$C,H$1,Data!$D:$D,H$2)</f>
        <v>1</v>
      </c>
      <c r="I18" s="5">
        <f>SUMIFS(Data!$A:$A, Data!$G:$G,$A18,Data!$C:$C,I$1,Data!$D:$D,I$2)</f>
        <v>0</v>
      </c>
      <c r="J18" s="5">
        <f>SUMIFS(Data!$A:$A, Data!$G:$G,$A18,Data!$C:$C,J$1,Data!$D:$D,J$2)</f>
        <v>0</v>
      </c>
      <c r="K18" s="5">
        <f>SUMIFS(Data!$A:$A, Data!$G:$G,$A18,Data!$C:$C,K$1,Data!$D:$D,K$2)</f>
        <v>0</v>
      </c>
      <c r="L18" s="5">
        <f>SUMIFS(Data!$A:$A, Data!$G:$G,$A18,Data!$C:$C,L$1,Data!$D:$D,L$2)</f>
        <v>2</v>
      </c>
      <c r="M18" s="5">
        <f>SUMIFS(Data!$A:$A, Data!$G:$G,$A18,Data!$C:$C,M$1,Data!$D:$D,M$2)</f>
        <v>0</v>
      </c>
      <c r="N18" s="5">
        <f>SUMIFS(Data!$A:$A, Data!$G:$G,$A18,Data!$C:$C,N$1,Data!$D:$D,N$2)</f>
        <v>2</v>
      </c>
      <c r="O18" s="5">
        <f>SUMIFS(Data!$A:$A, Data!$G:$G,$A18,Data!$C:$C,O$1,Data!$D:$D,O$2)</f>
        <v>1</v>
      </c>
      <c r="P18" s="5">
        <f>SUMIFS(Data!$A:$A, Data!$G:$G,$A18,Data!$C:$C,P$1,Data!$D:$D,P$2)</f>
        <v>0</v>
      </c>
      <c r="Q18" s="5">
        <f>SUMIFS(Data!$A:$A, Data!$G:$G,$A18,Data!$C:$C,Q$1,Data!$D:$D,Q$2)</f>
        <v>0</v>
      </c>
      <c r="R18" s="5">
        <f>SUMIFS(Data!$A:$A, Data!$G:$G,$A18,Data!$C:$C,R$1,Data!$D:$D,R$2)</f>
        <v>0</v>
      </c>
      <c r="S18" s="5">
        <f>SUMIFS(Data!$A:$A, Data!$G:$G,$A18,Data!$C:$C,S$1,Data!$D:$D,S$2)</f>
        <v>0</v>
      </c>
      <c r="T18" s="5">
        <f>SUMIFS(Data!$A:$A, Data!$G:$G,$A18,Data!$C:$C,T$1,Data!$D:$D,T$2)</f>
        <v>0</v>
      </c>
      <c r="U18" s="5">
        <f>SUMIFS(Data!$A:$A, Data!$G:$G,$A18,Data!$C:$C,U$1,Data!$D:$D,U$2)</f>
        <v>0</v>
      </c>
      <c r="V18" s="5">
        <f>SUMIFS(Data!$A:$A, Data!$G:$G,$A18,Data!$C:$C,V$1,Data!$D:$D,V$2)</f>
        <v>0</v>
      </c>
      <c r="W18" s="5">
        <f>SUMIFS(Data!$A:$A, Data!$G:$G,$A18,Data!$C:$C,W$1,Data!$D:$D,W$2)</f>
        <v>0</v>
      </c>
      <c r="X18" s="5">
        <f>SUMIFS(Data!$A:$A, Data!$G:$G,$A18,Data!$C:$C,X$1,Data!$D:$D,X$2)</f>
        <v>0</v>
      </c>
      <c r="Y18" s="5">
        <f>SUMIFS(Data!$A:$A, Data!$G:$G,$A18,Data!$C:$C,Y$1,Data!$D:$D,Y$2)</f>
        <v>0</v>
      </c>
      <c r="Z18" s="5">
        <f>SUMIFS(Data!$A:$A, Data!$G:$G,$A18,Data!$C:$C,Z$1,Data!$D:$D,Z$2)</f>
        <v>0</v>
      </c>
      <c r="AA18" s="5">
        <f>SUMIFS(Data!$A:$A, Data!$G:$G,$A18,Data!$C:$C,AA$1,Data!$D:$D,AA$2)</f>
        <v>2</v>
      </c>
      <c r="AB18" s="5">
        <f>SUMIFS(Data!$A:$A, Data!$G:$G,$A18,Data!$C:$C,AB$1,Data!$D:$D,AB$2)</f>
        <v>0</v>
      </c>
      <c r="AC18" s="5">
        <f>SUMIFS(Data!$A:$A, Data!$G:$G,$A18,Data!$C:$C,AC$1,Data!$D:$D,AC$2)</f>
        <v>0</v>
      </c>
      <c r="AD18" s="5">
        <f>SUMIFS(Data!$A:$A, Data!$G:$G,$A18,Data!$C:$C,AD$1,Data!$D:$D,AD$2)</f>
        <v>0</v>
      </c>
      <c r="AE18" s="5">
        <f>SUMIFS(Data!$A:$A, Data!$G:$G,$A18,Data!$C:$C,AE$1,Data!$D:$D,AE$2)</f>
        <v>0</v>
      </c>
      <c r="AF18" s="5">
        <f>SUMIFS(Data!$A:$A, Data!$G:$G,$A18,Data!$C:$C,AF$1,Data!$D:$D,AF$2)</f>
        <v>0</v>
      </c>
      <c r="AG18" s="5">
        <f>SUMIFS(Data!$A:$A, Data!$G:$G,$A18,Data!$C:$C,AG$1,Data!$D:$D,AG$2)</f>
        <v>0</v>
      </c>
      <c r="AH18" s="5">
        <f>SUMIFS(Data!$A:$A, Data!$G:$G,$A18,Data!$C:$C,AH$1,Data!$D:$D,AH$2)</f>
        <v>0</v>
      </c>
      <c r="AI18" s="5">
        <f>SUMIFS(Data!$A:$A, Data!$G:$G,$A18,Data!$C:$C,AI$1,Data!$D:$D,AI$2)</f>
        <v>0</v>
      </c>
      <c r="AJ18" s="5">
        <f>SUMIFS(Data!$A:$A, Data!$G:$G,$A18,Data!$C:$C,AJ$1,Data!$D:$D,AJ$2)</f>
        <v>0</v>
      </c>
      <c r="AK18" s="5">
        <f>SUMIFS(Data!$A:$A, Data!$G:$G,$A18,Data!$C:$C,AK$1,Data!$D:$D,AK$2)</f>
        <v>2</v>
      </c>
      <c r="AL18" s="5">
        <f>SUMIFS(Data!$A:$A, Data!$G:$G,$A18,Data!$C:$C,AL$1,Data!$D:$D,AL$2)</f>
        <v>4</v>
      </c>
      <c r="AM18" s="5">
        <f>SUMIFS(Data!$A:$A, Data!$G:$G,$A18,Data!$C:$C,AM$1,Data!$D:$D,AM$2)</f>
        <v>6</v>
      </c>
      <c r="AN18" s="5">
        <f>SUMIFS(Data!$A:$A, Data!$G:$G,$A18,Data!$C:$C,AN$1,Data!$D:$D,AN$2)</f>
        <v>0</v>
      </c>
      <c r="AO18" s="5">
        <f>SUMIFS(Data!$A:$A, Data!$G:$G,$A18,Data!$C:$C,AO$1,Data!$D:$D,AO$2)</f>
        <v>0</v>
      </c>
      <c r="AP18" s="5">
        <f>SUMIFS(Data!$A:$A, Data!$G:$G,$A18,Data!$C:$C,AP$1,Data!$D:$D,AP$2)</f>
        <v>1</v>
      </c>
      <c r="AQ18" s="5">
        <f>SUMIFS(Data!$A:$A, Data!$G:$G,$A18,Data!$C:$C,AQ$1,Data!$D:$D,AQ$2)</f>
        <v>0</v>
      </c>
      <c r="AR18" s="5">
        <f>SUMIFS(Data!$A:$A, Data!$G:$G,$A18,Data!$C:$C,AR$1,Data!$D:$D,AR$2)</f>
        <v>0</v>
      </c>
      <c r="AS18" s="5">
        <f>SUMIFS(Data!$A:$A, Data!$G:$G,$A18,Data!$C:$C,AS$1,Data!$D:$D,AS$2)</f>
        <v>0</v>
      </c>
      <c r="AT18" s="5">
        <f>SUMIFS(Data!$A:$A, Data!$G:$G,$A18,Data!$C:$C,AT$1,Data!$D:$D,AT$2)</f>
        <v>0</v>
      </c>
      <c r="AU18" s="5">
        <f>SUMIFS(Data!$A:$A, Data!$G:$G,$A18,Data!$C:$C,AU$1,Data!$D:$D,AU$2)</f>
        <v>0</v>
      </c>
      <c r="AV18" s="5">
        <f>SUMIFS(Data!$A:$A, Data!$G:$G,$A18,Data!$C:$C,AV$1,Data!$D:$D,AV$2)</f>
        <v>0</v>
      </c>
      <c r="AW18" s="5">
        <f>SUMIFS(Data!$A:$A, Data!$G:$G,$A18,Data!$C:$C,AW$1,Data!$D:$D,AW$2)</f>
        <v>0</v>
      </c>
      <c r="AX18" s="5">
        <f>SUMIFS(Data!$A:$A, Data!$G:$G,$A18,Data!$C:$C,AX$1,Data!$D:$D,AX$2)</f>
        <v>0</v>
      </c>
      <c r="AY18" s="5">
        <f>SUMIFS(Data!$A:$A, Data!$G:$G,$A18,Data!$C:$C,AY$1,Data!$D:$D,AY$2)</f>
        <v>0</v>
      </c>
      <c r="AZ18" s="5">
        <f>SUMIFS(Data!$A:$A, Data!$G:$G,$A18,Data!$C:$C,AZ$1,Data!$D:$D,AZ$2)</f>
        <v>0</v>
      </c>
      <c r="BA18" s="5">
        <f>SUMIFS(Data!$A:$A, Data!$G:$G,$A18,Data!$C:$C,BA$1,Data!$D:$D,BA$2)</f>
        <v>0</v>
      </c>
      <c r="BB18" s="5">
        <f>SUMIFS(Data!$A:$A, Data!$G:$G,$A18,Data!$C:$C,BB$1,Data!$D:$D,BB$2)</f>
        <v>0</v>
      </c>
      <c r="BC18" s="5">
        <f>SUMIFS(Data!$A:$A, Data!$G:$G,$A18,Data!$C:$C,BC$1,Data!$D:$D,BC$2)</f>
        <v>0</v>
      </c>
      <c r="BD18" s="5">
        <f>SUMIFS(Data!$A:$A, Data!$G:$G,$A18,Data!$C:$C,BD$1,Data!$D:$D,BD$2)</f>
        <v>0</v>
      </c>
      <c r="BE18" s="5">
        <f>SUMIFS(Data!$A:$A, Data!$G:$G,$A18,Data!$C:$C,BE$1,Data!$D:$D,BE$2)</f>
        <v>0</v>
      </c>
      <c r="BF18" s="5">
        <f>SUMIFS(Data!$A:$A, Data!$G:$G,$A18,Data!$C:$C,BF$1,Data!$D:$D,BF$2)</f>
        <v>0</v>
      </c>
      <c r="BG18" s="5">
        <f>SUMIFS(Data!$A:$A, Data!$G:$G,$A18,Data!$C:$C,BG$1,Data!$D:$D,BG$2)</f>
        <v>0</v>
      </c>
      <c r="BH18" s="5">
        <f>SUMIFS(Data!$A:$A, Data!$G:$G,$A18,Data!$C:$C,BH$1,Data!$D:$D,BH$2)</f>
        <v>0</v>
      </c>
      <c r="BI18" s="5">
        <f>SUMIFS(Data!$A:$A, Data!$G:$G,$A18,Data!$C:$C,BI$1,Data!$D:$D,BI$2)</f>
        <v>0</v>
      </c>
      <c r="BJ18" s="5">
        <f>SUMIFS(Data!$A:$A, Data!$G:$G,$A18,Data!$C:$C,BJ$1,Data!$D:$D,BJ$2)</f>
        <v>4</v>
      </c>
      <c r="BK18" s="5">
        <f>SUMIFS(Data!$A:$A, Data!$G:$G,$A18,Data!$C:$C,BK$1,Data!$D:$D,BK$2)</f>
        <v>0</v>
      </c>
      <c r="BL18" s="5">
        <f>SUMIFS(Data!$A:$A, Data!$G:$G,$A18,Data!$C:$C,BL$1,Data!$D:$D,BL$2)</f>
        <v>0</v>
      </c>
      <c r="BM18" s="5">
        <f>SUMIFS(Data!$A:$A, Data!$G:$G,$A18,Data!$C:$C,BM$1,Data!$D:$D,BM$2)</f>
        <v>0</v>
      </c>
      <c r="BN18" s="5">
        <f>SUMIFS(Data!$A:$A, Data!$G:$G,$A18,Data!$C:$C,BN$1,Data!$D:$D,BN$2)</f>
        <v>0</v>
      </c>
      <c r="BO18" s="5">
        <f>SUMIFS(Data!$A:$A, Data!$G:$G,$A18,Data!$C:$C,BO$1,Data!$D:$D,BO$2)</f>
        <v>1</v>
      </c>
      <c r="BP18" s="5">
        <f>SUMIFS(Data!$A:$A, Data!$G:$G,$A18,Data!$C:$C,BP$1,Data!$D:$D,BP$2)</f>
        <v>1</v>
      </c>
      <c r="BQ18" s="5">
        <f>SUMIFS(Data!$A:$A, Data!$G:$G,$A18,Data!$C:$C,BQ$1,Data!$D:$D,BQ$2)</f>
        <v>4</v>
      </c>
      <c r="BR18" s="5">
        <f>SUMIFS(Data!$A:$A, Data!$G:$G,$A18,Data!$C:$C,BR$1,Data!$D:$D,BR$2)</f>
        <v>1</v>
      </c>
      <c r="BS18" s="5">
        <f>SUMIFS(Data!$A:$A, Data!$G:$G,$A18,Data!$C:$C,BS$1,Data!$D:$D,BS$2)</f>
        <v>0</v>
      </c>
      <c r="BT18" s="5">
        <f>SUMIFS(Data!$A:$A, Data!$G:$G,$A18,Data!$C:$C,BT$1,Data!$D:$D,BT$2)</f>
        <v>0</v>
      </c>
      <c r="BU18" s="5">
        <f>SUMIFS(Data!$A:$A, Data!$G:$G,$A18,Data!$C:$C,BU$1,Data!$D:$D,BU$2)</f>
        <v>0</v>
      </c>
      <c r="BV18" s="5">
        <f>SUMIFS(Data!$A:$A, Data!$G:$G,$A18,Data!$C:$C,BV$1,Data!$D:$D,BV$2)</f>
        <v>0</v>
      </c>
      <c r="BW18" s="5">
        <f>SUMIFS(Data!$A:$A, Data!$G:$G,$A18,Data!$C:$C,BW$1,Data!$D:$D,BW$2)</f>
        <v>0</v>
      </c>
      <c r="BX18" s="5">
        <f>SUMIFS(Data!$A:$A, Data!$G:$G,$A18,Data!$C:$C,BX$1,Data!$D:$D,BX$2)</f>
        <v>0</v>
      </c>
      <c r="BY18" s="5">
        <f>SUMIFS(Data!$A:$A, Data!$G:$G,$A18,Data!$C:$C,BY$1,Data!$D:$D,BY$2)</f>
        <v>1</v>
      </c>
      <c r="BZ18" s="5">
        <f>SUMIFS(Data!$A:$A, Data!$G:$G,$A18,Data!$C:$C,BZ$1,Data!$D:$D,BZ$2)</f>
        <v>0</v>
      </c>
      <c r="CA18" s="5">
        <f>SUMIFS(Data!$A:$A, Data!$G:$G,$A18,Data!$C:$C,CA$1,Data!$D:$D,CA$2)</f>
        <v>5</v>
      </c>
      <c r="CB18" s="5">
        <f>SUMIFS(Data!$A:$A, Data!$G:$G,$A18,Data!$C:$C,CB$1,Data!$D:$D,CB$2)</f>
        <v>4</v>
      </c>
      <c r="CC18" s="5">
        <f>SUMIFS(Data!$A:$A, Data!$G:$G,$A18,Data!$C:$C,CC$1,Data!$D:$D,CC$2)</f>
        <v>0</v>
      </c>
      <c r="CD18" s="5">
        <f>SUMIFS(Data!$A:$A, Data!$G:$G,$A18,Data!$C:$C,CD$1,Data!$D:$D,CD$2)</f>
        <v>4</v>
      </c>
      <c r="CE18" s="5">
        <f>SUMIFS(Data!$A:$A, Data!$G:$G,$A18,Data!$C:$C,CE$1,Data!$D:$D,CE$2)</f>
        <v>0</v>
      </c>
      <c r="CF18" s="5">
        <f>SUMIFS(Data!$A:$A, Data!$G:$G,$A18,Data!$C:$C,CF$1,Data!$D:$D,CF$2)</f>
        <v>0</v>
      </c>
      <c r="CG18" s="5">
        <f>SUMIFS(Data!$A:$A, Data!$G:$G,$A18,Data!$C:$C,CG$1,Data!$D:$D,CG$2)</f>
        <v>0</v>
      </c>
      <c r="CH18" s="5">
        <f>SUMIFS(Data!$A:$A, Data!$G:$G,$A18,Data!$C:$C,CH$1,Data!$D:$D,CH$2)</f>
        <v>0</v>
      </c>
      <c r="CI18" s="5">
        <f>SUMIFS(Data!$A:$A, Data!$G:$G,$A18,Data!$C:$C,CI$1,Data!$D:$D,CI$2)</f>
        <v>0</v>
      </c>
      <c r="CJ18" s="5">
        <f>SUMIFS(Data!$A:$A, Data!$G:$G,$A18,Data!$C:$C,CJ$1,Data!$D:$D,CJ$2)</f>
        <v>0</v>
      </c>
      <c r="CK18" s="5">
        <f>SUMIFS(Data!$A:$A, Data!$G:$G,$A18,Data!$C:$C,CK$1,Data!$D:$D,CK$2)</f>
        <v>1</v>
      </c>
      <c r="CL18" s="5">
        <f>SUMIFS(Data!$A:$A, Data!$G:$G,$A18,Data!$C:$C,CL$1,Data!$D:$D,CL$2)</f>
        <v>0</v>
      </c>
      <c r="CM18" s="5">
        <f>SUMIFS(Data!$A:$A, Data!$G:$G,$A18,Data!$C:$C,CM$1,Data!$D:$D,CM$2)</f>
        <v>0</v>
      </c>
      <c r="CN18" s="5">
        <f>SUMIFS(Data!$A:$A, Data!$G:$G,$A18,Data!$C:$C,CN$1,Data!$D:$D,CN$2)</f>
        <v>0</v>
      </c>
      <c r="CO18" s="5">
        <f>SUMIFS(Data!$A:$A, Data!$G:$G,$A18,Data!$C:$C,CO$1,Data!$D:$D,CO$2)</f>
        <v>0</v>
      </c>
      <c r="CP18" s="5">
        <f>SUMIFS(Data!$A:$A, Data!$G:$G,$A18,Data!$C:$C,CP$1,Data!$D:$D,CP$2)</f>
        <v>0</v>
      </c>
      <c r="CQ18" s="5">
        <f>SUMIFS(Data!$A:$A, Data!$G:$G,$A18,Data!$C:$C,CQ$1,Data!$D:$D,CQ$2)</f>
        <v>0</v>
      </c>
      <c r="CR18" s="5">
        <f>SUMIFS(Data!$A:$A, Data!$G:$G,$A18,Data!$C:$C,CR$1,Data!$D:$D,CR$2)</f>
        <v>0</v>
      </c>
      <c r="CS18" s="5">
        <f>SUMIFS(Data!$A:$A, Data!$G:$G,$A18,Data!$C:$C,CS$1,Data!$D:$D,CS$2)</f>
        <v>4</v>
      </c>
      <c r="CT18" s="5">
        <f>SUMIFS(Data!$A:$A, Data!$G:$G,$A18,Data!$C:$C,CT$1,Data!$D:$D,CT$2)</f>
        <v>3</v>
      </c>
      <c r="CU18" s="5">
        <f>SUMIFS(Data!$A:$A, Data!$G:$G,$A18,Data!$C:$C,CU$1,Data!$D:$D,CU$2)</f>
        <v>0</v>
      </c>
      <c r="CV18" s="5">
        <f>SUMIFS(Data!$A:$A, Data!$G:$G,$A18,Data!$C:$C,CV$1,Data!$D:$D,CV$2)</f>
        <v>0</v>
      </c>
      <c r="CW18" s="5">
        <f t="shared" ref="CW18:CX18" si="17">SUMIF($B$2:$CV$2,CW$2, $B18:$CV18)</f>
        <v>16</v>
      </c>
      <c r="CX18" s="5">
        <f t="shared" si="17"/>
        <v>34</v>
      </c>
      <c r="CY18" s="5">
        <f t="shared" si="3"/>
        <v>56</v>
      </c>
    </row>
    <row r="19">
      <c r="A19" s="5" t="str">
        <f>Countries!A17</f>
        <v>CIV</v>
      </c>
      <c r="B19" s="5">
        <f>SUMIFS(Data!$A:$A, Data!$G:$G,$A19,Data!$C:$C,B$1,Data!$D:$D,B$2)</f>
        <v>0</v>
      </c>
      <c r="C19" s="5">
        <f>SUMIFS(Data!$A:$A, Data!$G:$G,$A19,Data!$C:$C,C$1,Data!$D:$D,C$2)</f>
        <v>0</v>
      </c>
      <c r="D19" s="5">
        <f>SUMIFS(Data!$A:$A, Data!$G:$G,$A19,Data!$C:$C,D$1,Data!$D:$D,D$2)</f>
        <v>0</v>
      </c>
      <c r="E19" s="5">
        <f>SUMIFS(Data!$A:$A, Data!$G:$G,$A19,Data!$C:$C,E$1,Data!$D:$D,E$2)</f>
        <v>0</v>
      </c>
      <c r="F19" s="5">
        <f>SUMIFS(Data!$A:$A, Data!$G:$G,$A19,Data!$C:$C,F$1,Data!$D:$D,F$2)</f>
        <v>0</v>
      </c>
      <c r="G19" s="5">
        <f>SUMIFS(Data!$A:$A, Data!$G:$G,$A19,Data!$C:$C,G$1,Data!$D:$D,G$2)</f>
        <v>0</v>
      </c>
      <c r="H19" s="5">
        <f>SUMIFS(Data!$A:$A, Data!$G:$G,$A19,Data!$C:$C,H$1,Data!$D:$D,H$2)</f>
        <v>0</v>
      </c>
      <c r="I19" s="5">
        <f>SUMIFS(Data!$A:$A, Data!$G:$G,$A19,Data!$C:$C,I$1,Data!$D:$D,I$2)</f>
        <v>0</v>
      </c>
      <c r="J19" s="5">
        <f>SUMIFS(Data!$A:$A, Data!$G:$G,$A19,Data!$C:$C,J$1,Data!$D:$D,J$2)</f>
        <v>0</v>
      </c>
      <c r="K19" s="5">
        <f>SUMIFS(Data!$A:$A, Data!$G:$G,$A19,Data!$C:$C,K$1,Data!$D:$D,K$2)</f>
        <v>0</v>
      </c>
      <c r="L19" s="5">
        <f>SUMIFS(Data!$A:$A, Data!$G:$G,$A19,Data!$C:$C,L$1,Data!$D:$D,L$2)</f>
        <v>0</v>
      </c>
      <c r="M19" s="5">
        <f>SUMIFS(Data!$A:$A, Data!$G:$G,$A19,Data!$C:$C,M$1,Data!$D:$D,M$2)</f>
        <v>0</v>
      </c>
      <c r="N19" s="5">
        <f>SUMIFS(Data!$A:$A, Data!$G:$G,$A19,Data!$C:$C,N$1,Data!$D:$D,N$2)</f>
        <v>0</v>
      </c>
      <c r="O19" s="5">
        <f>SUMIFS(Data!$A:$A, Data!$G:$G,$A19,Data!$C:$C,O$1,Data!$D:$D,O$2)</f>
        <v>0</v>
      </c>
      <c r="P19" s="5">
        <f>SUMIFS(Data!$A:$A, Data!$G:$G,$A19,Data!$C:$C,P$1,Data!$D:$D,P$2)</f>
        <v>0</v>
      </c>
      <c r="Q19" s="5">
        <f>SUMIFS(Data!$A:$A, Data!$G:$G,$A19,Data!$C:$C,Q$1,Data!$D:$D,Q$2)</f>
        <v>0</v>
      </c>
      <c r="R19" s="5">
        <f>SUMIFS(Data!$A:$A, Data!$G:$G,$A19,Data!$C:$C,R$1,Data!$D:$D,R$2)</f>
        <v>0</v>
      </c>
      <c r="S19" s="5">
        <f>SUMIFS(Data!$A:$A, Data!$G:$G,$A19,Data!$C:$C,S$1,Data!$D:$D,S$2)</f>
        <v>0</v>
      </c>
      <c r="T19" s="5">
        <f>SUMIFS(Data!$A:$A, Data!$G:$G,$A19,Data!$C:$C,T$1,Data!$D:$D,T$2)</f>
        <v>0</v>
      </c>
      <c r="U19" s="5">
        <f>SUMIFS(Data!$A:$A, Data!$G:$G,$A19,Data!$C:$C,U$1,Data!$D:$D,U$2)</f>
        <v>0</v>
      </c>
      <c r="V19" s="5">
        <f>SUMIFS(Data!$A:$A, Data!$G:$G,$A19,Data!$C:$C,V$1,Data!$D:$D,V$2)</f>
        <v>0</v>
      </c>
      <c r="W19" s="5">
        <f>SUMIFS(Data!$A:$A, Data!$G:$G,$A19,Data!$C:$C,W$1,Data!$D:$D,W$2)</f>
        <v>0</v>
      </c>
      <c r="X19" s="5">
        <f>SUMIFS(Data!$A:$A, Data!$G:$G,$A19,Data!$C:$C,X$1,Data!$D:$D,X$2)</f>
        <v>0</v>
      </c>
      <c r="Y19" s="5">
        <f>SUMIFS(Data!$A:$A, Data!$G:$G,$A19,Data!$C:$C,Y$1,Data!$D:$D,Y$2)</f>
        <v>0</v>
      </c>
      <c r="Z19" s="5">
        <f>SUMIFS(Data!$A:$A, Data!$G:$G,$A19,Data!$C:$C,Z$1,Data!$D:$D,Z$2)</f>
        <v>0</v>
      </c>
      <c r="AA19" s="5">
        <f>SUMIFS(Data!$A:$A, Data!$G:$G,$A19,Data!$C:$C,AA$1,Data!$D:$D,AA$2)</f>
        <v>0</v>
      </c>
      <c r="AB19" s="5">
        <f>SUMIFS(Data!$A:$A, Data!$G:$G,$A19,Data!$C:$C,AB$1,Data!$D:$D,AB$2)</f>
        <v>0</v>
      </c>
      <c r="AC19" s="5">
        <f>SUMIFS(Data!$A:$A, Data!$G:$G,$A19,Data!$C:$C,AC$1,Data!$D:$D,AC$2)</f>
        <v>0</v>
      </c>
      <c r="AD19" s="5">
        <f>SUMIFS(Data!$A:$A, Data!$G:$G,$A19,Data!$C:$C,AD$1,Data!$D:$D,AD$2)</f>
        <v>0</v>
      </c>
      <c r="AE19" s="5">
        <f>SUMIFS(Data!$A:$A, Data!$G:$G,$A19,Data!$C:$C,AE$1,Data!$D:$D,AE$2)</f>
        <v>0</v>
      </c>
      <c r="AF19" s="5">
        <f>SUMIFS(Data!$A:$A, Data!$G:$G,$A19,Data!$C:$C,AF$1,Data!$D:$D,AF$2)</f>
        <v>0</v>
      </c>
      <c r="AG19" s="5">
        <f>SUMIFS(Data!$A:$A, Data!$G:$G,$A19,Data!$C:$C,AG$1,Data!$D:$D,AG$2)</f>
        <v>0</v>
      </c>
      <c r="AH19" s="5">
        <f>SUMIFS(Data!$A:$A, Data!$G:$G,$A19,Data!$C:$C,AH$1,Data!$D:$D,AH$2)</f>
        <v>0</v>
      </c>
      <c r="AI19" s="5">
        <f>SUMIFS(Data!$A:$A, Data!$G:$G,$A19,Data!$C:$C,AI$1,Data!$D:$D,AI$2)</f>
        <v>0</v>
      </c>
      <c r="AJ19" s="5">
        <f>SUMIFS(Data!$A:$A, Data!$G:$G,$A19,Data!$C:$C,AJ$1,Data!$D:$D,AJ$2)</f>
        <v>0</v>
      </c>
      <c r="AK19" s="5">
        <f>SUMIFS(Data!$A:$A, Data!$G:$G,$A19,Data!$C:$C,AK$1,Data!$D:$D,AK$2)</f>
        <v>0</v>
      </c>
      <c r="AL19" s="5">
        <f>SUMIFS(Data!$A:$A, Data!$G:$G,$A19,Data!$C:$C,AL$1,Data!$D:$D,AL$2)</f>
        <v>0</v>
      </c>
      <c r="AM19" s="5">
        <f>SUMIFS(Data!$A:$A, Data!$G:$G,$A19,Data!$C:$C,AM$1,Data!$D:$D,AM$2)</f>
        <v>0</v>
      </c>
      <c r="AN19" s="5">
        <f>SUMIFS(Data!$A:$A, Data!$G:$G,$A19,Data!$C:$C,AN$1,Data!$D:$D,AN$2)</f>
        <v>0</v>
      </c>
      <c r="AO19" s="5">
        <f>SUMIFS(Data!$A:$A, Data!$G:$G,$A19,Data!$C:$C,AO$1,Data!$D:$D,AO$2)</f>
        <v>0</v>
      </c>
      <c r="AP19" s="5">
        <f>SUMIFS(Data!$A:$A, Data!$G:$G,$A19,Data!$C:$C,AP$1,Data!$D:$D,AP$2)</f>
        <v>0</v>
      </c>
      <c r="AQ19" s="5">
        <f>SUMIFS(Data!$A:$A, Data!$G:$G,$A19,Data!$C:$C,AQ$1,Data!$D:$D,AQ$2)</f>
        <v>0</v>
      </c>
      <c r="AR19" s="5">
        <f>SUMIFS(Data!$A:$A, Data!$G:$G,$A19,Data!$C:$C,AR$1,Data!$D:$D,AR$2)</f>
        <v>0</v>
      </c>
      <c r="AS19" s="5">
        <f>SUMIFS(Data!$A:$A, Data!$G:$G,$A19,Data!$C:$C,AS$1,Data!$D:$D,AS$2)</f>
        <v>0</v>
      </c>
      <c r="AT19" s="5">
        <f>SUMIFS(Data!$A:$A, Data!$G:$G,$A19,Data!$C:$C,AT$1,Data!$D:$D,AT$2)</f>
        <v>0</v>
      </c>
      <c r="AU19" s="5">
        <f>SUMIFS(Data!$A:$A, Data!$G:$G,$A19,Data!$C:$C,AU$1,Data!$D:$D,AU$2)</f>
        <v>0</v>
      </c>
      <c r="AV19" s="5">
        <f>SUMIFS(Data!$A:$A, Data!$G:$G,$A19,Data!$C:$C,AV$1,Data!$D:$D,AV$2)</f>
        <v>0</v>
      </c>
      <c r="AW19" s="5">
        <f>SUMIFS(Data!$A:$A, Data!$G:$G,$A19,Data!$C:$C,AW$1,Data!$D:$D,AW$2)</f>
        <v>0</v>
      </c>
      <c r="AX19" s="5">
        <f>SUMIFS(Data!$A:$A, Data!$G:$G,$A19,Data!$C:$C,AX$1,Data!$D:$D,AX$2)</f>
        <v>0</v>
      </c>
      <c r="AY19" s="5">
        <f>SUMIFS(Data!$A:$A, Data!$G:$G,$A19,Data!$C:$C,AY$1,Data!$D:$D,AY$2)</f>
        <v>0</v>
      </c>
      <c r="AZ19" s="5">
        <f>SUMIFS(Data!$A:$A, Data!$G:$G,$A19,Data!$C:$C,AZ$1,Data!$D:$D,AZ$2)</f>
        <v>0</v>
      </c>
      <c r="BA19" s="5">
        <f>SUMIFS(Data!$A:$A, Data!$G:$G,$A19,Data!$C:$C,BA$1,Data!$D:$D,BA$2)</f>
        <v>0</v>
      </c>
      <c r="BB19" s="5">
        <f>SUMIFS(Data!$A:$A, Data!$G:$G,$A19,Data!$C:$C,BB$1,Data!$D:$D,BB$2)</f>
        <v>0</v>
      </c>
      <c r="BC19" s="5">
        <f>SUMIFS(Data!$A:$A, Data!$G:$G,$A19,Data!$C:$C,BC$1,Data!$D:$D,BC$2)</f>
        <v>0</v>
      </c>
      <c r="BD19" s="5">
        <f>SUMIFS(Data!$A:$A, Data!$G:$G,$A19,Data!$C:$C,BD$1,Data!$D:$D,BD$2)</f>
        <v>0</v>
      </c>
      <c r="BE19" s="5">
        <f>SUMIFS(Data!$A:$A, Data!$G:$G,$A19,Data!$C:$C,BE$1,Data!$D:$D,BE$2)</f>
        <v>0</v>
      </c>
      <c r="BF19" s="5">
        <f>SUMIFS(Data!$A:$A, Data!$G:$G,$A19,Data!$C:$C,BF$1,Data!$D:$D,BF$2)</f>
        <v>0</v>
      </c>
      <c r="BG19" s="5">
        <f>SUMIFS(Data!$A:$A, Data!$G:$G,$A19,Data!$C:$C,BG$1,Data!$D:$D,BG$2)</f>
        <v>0</v>
      </c>
      <c r="BH19" s="5">
        <f>SUMIFS(Data!$A:$A, Data!$G:$G,$A19,Data!$C:$C,BH$1,Data!$D:$D,BH$2)</f>
        <v>0</v>
      </c>
      <c r="BI19" s="5">
        <f>SUMIFS(Data!$A:$A, Data!$G:$G,$A19,Data!$C:$C,BI$1,Data!$D:$D,BI$2)</f>
        <v>0</v>
      </c>
      <c r="BJ19" s="5">
        <f>SUMIFS(Data!$A:$A, Data!$G:$G,$A19,Data!$C:$C,BJ$1,Data!$D:$D,BJ$2)</f>
        <v>0</v>
      </c>
      <c r="BK19" s="5">
        <f>SUMIFS(Data!$A:$A, Data!$G:$G,$A19,Data!$C:$C,BK$1,Data!$D:$D,BK$2)</f>
        <v>0</v>
      </c>
      <c r="BL19" s="5">
        <f>SUMIFS(Data!$A:$A, Data!$G:$G,$A19,Data!$C:$C,BL$1,Data!$D:$D,BL$2)</f>
        <v>0</v>
      </c>
      <c r="BM19" s="5">
        <f>SUMIFS(Data!$A:$A, Data!$G:$G,$A19,Data!$C:$C,BM$1,Data!$D:$D,BM$2)</f>
        <v>0</v>
      </c>
      <c r="BN19" s="5">
        <f>SUMIFS(Data!$A:$A, Data!$G:$G,$A19,Data!$C:$C,BN$1,Data!$D:$D,BN$2)</f>
        <v>0</v>
      </c>
      <c r="BO19" s="5">
        <f>SUMIFS(Data!$A:$A, Data!$G:$G,$A19,Data!$C:$C,BO$1,Data!$D:$D,BO$2)</f>
        <v>0</v>
      </c>
      <c r="BP19" s="5">
        <f>SUMIFS(Data!$A:$A, Data!$G:$G,$A19,Data!$C:$C,BP$1,Data!$D:$D,BP$2)</f>
        <v>0</v>
      </c>
      <c r="BQ19" s="5">
        <f>SUMIFS(Data!$A:$A, Data!$G:$G,$A19,Data!$C:$C,BQ$1,Data!$D:$D,BQ$2)</f>
        <v>0</v>
      </c>
      <c r="BR19" s="5">
        <f>SUMIFS(Data!$A:$A, Data!$G:$G,$A19,Data!$C:$C,BR$1,Data!$D:$D,BR$2)</f>
        <v>0</v>
      </c>
      <c r="BS19" s="5">
        <f>SUMIFS(Data!$A:$A, Data!$G:$G,$A19,Data!$C:$C,BS$1,Data!$D:$D,BS$2)</f>
        <v>0</v>
      </c>
      <c r="BT19" s="5">
        <f>SUMIFS(Data!$A:$A, Data!$G:$G,$A19,Data!$C:$C,BT$1,Data!$D:$D,BT$2)</f>
        <v>0</v>
      </c>
      <c r="BU19" s="5">
        <f>SUMIFS(Data!$A:$A, Data!$G:$G,$A19,Data!$C:$C,BU$1,Data!$D:$D,BU$2)</f>
        <v>0</v>
      </c>
      <c r="BV19" s="5">
        <f>SUMIFS(Data!$A:$A, Data!$G:$G,$A19,Data!$C:$C,BV$1,Data!$D:$D,BV$2)</f>
        <v>0</v>
      </c>
      <c r="BW19" s="5">
        <f>SUMIFS(Data!$A:$A, Data!$G:$G,$A19,Data!$C:$C,BW$1,Data!$D:$D,BW$2)</f>
        <v>0</v>
      </c>
      <c r="BX19" s="5">
        <f>SUMIFS(Data!$A:$A, Data!$G:$G,$A19,Data!$C:$C,BX$1,Data!$D:$D,BX$2)</f>
        <v>0</v>
      </c>
      <c r="BY19" s="5">
        <f>SUMIFS(Data!$A:$A, Data!$G:$G,$A19,Data!$C:$C,BY$1,Data!$D:$D,BY$2)</f>
        <v>0</v>
      </c>
      <c r="BZ19" s="5">
        <f>SUMIFS(Data!$A:$A, Data!$G:$G,$A19,Data!$C:$C,BZ$1,Data!$D:$D,BZ$2)</f>
        <v>0</v>
      </c>
      <c r="CA19" s="5">
        <f>SUMIFS(Data!$A:$A, Data!$G:$G,$A19,Data!$C:$C,CA$1,Data!$D:$D,CA$2)</f>
        <v>0</v>
      </c>
      <c r="CB19" s="5">
        <f>SUMIFS(Data!$A:$A, Data!$G:$G,$A19,Data!$C:$C,CB$1,Data!$D:$D,CB$2)</f>
        <v>0</v>
      </c>
      <c r="CC19" s="5">
        <f>SUMIFS(Data!$A:$A, Data!$G:$G,$A19,Data!$C:$C,CC$1,Data!$D:$D,CC$2)</f>
        <v>0</v>
      </c>
      <c r="CD19" s="5">
        <f>SUMIFS(Data!$A:$A, Data!$G:$G,$A19,Data!$C:$C,CD$1,Data!$D:$D,CD$2)</f>
        <v>0</v>
      </c>
      <c r="CE19" s="5">
        <f>SUMIFS(Data!$A:$A, Data!$G:$G,$A19,Data!$C:$C,CE$1,Data!$D:$D,CE$2)</f>
        <v>0</v>
      </c>
      <c r="CF19" s="5">
        <f>SUMIFS(Data!$A:$A, Data!$G:$G,$A19,Data!$C:$C,CF$1,Data!$D:$D,CF$2)</f>
        <v>0</v>
      </c>
      <c r="CG19" s="5">
        <f>SUMIFS(Data!$A:$A, Data!$G:$G,$A19,Data!$C:$C,CG$1,Data!$D:$D,CG$2)</f>
        <v>0</v>
      </c>
      <c r="CH19" s="5">
        <f>SUMIFS(Data!$A:$A, Data!$G:$G,$A19,Data!$C:$C,CH$1,Data!$D:$D,CH$2)</f>
        <v>0</v>
      </c>
      <c r="CI19" s="5">
        <f>SUMIFS(Data!$A:$A, Data!$G:$G,$A19,Data!$C:$C,CI$1,Data!$D:$D,CI$2)</f>
        <v>0</v>
      </c>
      <c r="CJ19" s="5">
        <f>SUMIFS(Data!$A:$A, Data!$G:$G,$A19,Data!$C:$C,CJ$1,Data!$D:$D,CJ$2)</f>
        <v>0</v>
      </c>
      <c r="CK19" s="5">
        <f>SUMIFS(Data!$A:$A, Data!$G:$G,$A19,Data!$C:$C,CK$1,Data!$D:$D,CK$2)</f>
        <v>0</v>
      </c>
      <c r="CL19" s="5">
        <f>SUMIFS(Data!$A:$A, Data!$G:$G,$A19,Data!$C:$C,CL$1,Data!$D:$D,CL$2)</f>
        <v>0</v>
      </c>
      <c r="CM19" s="5">
        <f>SUMIFS(Data!$A:$A, Data!$G:$G,$A19,Data!$C:$C,CM$1,Data!$D:$D,CM$2)</f>
        <v>0</v>
      </c>
      <c r="CN19" s="5">
        <f>SUMIFS(Data!$A:$A, Data!$G:$G,$A19,Data!$C:$C,CN$1,Data!$D:$D,CN$2)</f>
        <v>0</v>
      </c>
      <c r="CO19" s="5">
        <f>SUMIFS(Data!$A:$A, Data!$G:$G,$A19,Data!$C:$C,CO$1,Data!$D:$D,CO$2)</f>
        <v>0</v>
      </c>
      <c r="CP19" s="5">
        <f>SUMIFS(Data!$A:$A, Data!$G:$G,$A19,Data!$C:$C,CP$1,Data!$D:$D,CP$2)</f>
        <v>0</v>
      </c>
      <c r="CQ19" s="5">
        <f>SUMIFS(Data!$A:$A, Data!$G:$G,$A19,Data!$C:$C,CQ$1,Data!$D:$D,CQ$2)</f>
        <v>0</v>
      </c>
      <c r="CR19" s="5">
        <f>SUMIFS(Data!$A:$A, Data!$G:$G,$A19,Data!$C:$C,CR$1,Data!$D:$D,CR$2)</f>
        <v>0</v>
      </c>
      <c r="CS19" s="5">
        <f>SUMIFS(Data!$A:$A, Data!$G:$G,$A19,Data!$C:$C,CS$1,Data!$D:$D,CS$2)</f>
        <v>0</v>
      </c>
      <c r="CT19" s="5">
        <f>SUMIFS(Data!$A:$A, Data!$G:$G,$A19,Data!$C:$C,CT$1,Data!$D:$D,CT$2)</f>
        <v>0</v>
      </c>
      <c r="CU19" s="5">
        <f>SUMIFS(Data!$A:$A, Data!$G:$G,$A19,Data!$C:$C,CU$1,Data!$D:$D,CU$2)</f>
        <v>0</v>
      </c>
      <c r="CV19" s="5">
        <f>SUMIFS(Data!$A:$A, Data!$G:$G,$A19,Data!$C:$C,CV$1,Data!$D:$D,CV$2)</f>
        <v>0</v>
      </c>
      <c r="CW19" s="5">
        <f t="shared" ref="CW19:CX19" si="18">SUMIF($B$2:$CV$2,CW$2, $B19:$CV19)</f>
        <v>0</v>
      </c>
      <c r="CX19" s="5">
        <f t="shared" si="18"/>
        <v>0</v>
      </c>
      <c r="CY19" s="5">
        <f t="shared" si="3"/>
        <v>0</v>
      </c>
    </row>
    <row r="20">
      <c r="A20" s="5" t="str">
        <f>Countries!A18</f>
        <v>COL</v>
      </c>
      <c r="B20" s="5">
        <f>SUMIFS(Data!$A:$A, Data!$G:$G,$A20,Data!$C:$C,B$1,Data!$D:$D,B$2)</f>
        <v>0</v>
      </c>
      <c r="C20" s="5">
        <f>SUMIFS(Data!$A:$A, Data!$G:$G,$A20,Data!$C:$C,C$1,Data!$D:$D,C$2)</f>
        <v>0</v>
      </c>
      <c r="D20" s="5">
        <f>SUMIFS(Data!$A:$A, Data!$G:$G,$A20,Data!$C:$C,D$1,Data!$D:$D,D$2)</f>
        <v>0</v>
      </c>
      <c r="E20" s="5">
        <f>SUMIFS(Data!$A:$A, Data!$G:$G,$A20,Data!$C:$C,E$1,Data!$D:$D,E$2)</f>
        <v>0</v>
      </c>
      <c r="F20" s="5">
        <f>SUMIFS(Data!$A:$A, Data!$G:$G,$A20,Data!$C:$C,F$1,Data!$D:$D,F$2)</f>
        <v>0</v>
      </c>
      <c r="G20" s="5">
        <f>SUMIFS(Data!$A:$A, Data!$G:$G,$A20,Data!$C:$C,G$1,Data!$D:$D,G$2)</f>
        <v>0</v>
      </c>
      <c r="H20" s="5">
        <f>SUMIFS(Data!$A:$A, Data!$G:$G,$A20,Data!$C:$C,H$1,Data!$D:$D,H$2)</f>
        <v>0</v>
      </c>
      <c r="I20" s="5">
        <f>SUMIFS(Data!$A:$A, Data!$G:$G,$A20,Data!$C:$C,I$1,Data!$D:$D,I$2)</f>
        <v>0</v>
      </c>
      <c r="J20" s="5">
        <f>SUMIFS(Data!$A:$A, Data!$G:$G,$A20,Data!$C:$C,J$1,Data!$D:$D,J$2)</f>
        <v>0</v>
      </c>
      <c r="K20" s="5">
        <f>SUMIFS(Data!$A:$A, Data!$G:$G,$A20,Data!$C:$C,K$1,Data!$D:$D,K$2)</f>
        <v>0</v>
      </c>
      <c r="L20" s="5">
        <f>SUMIFS(Data!$A:$A, Data!$G:$G,$A20,Data!$C:$C,L$1,Data!$D:$D,L$2)</f>
        <v>0</v>
      </c>
      <c r="M20" s="5">
        <f>SUMIFS(Data!$A:$A, Data!$G:$G,$A20,Data!$C:$C,M$1,Data!$D:$D,M$2)</f>
        <v>0</v>
      </c>
      <c r="N20" s="5">
        <f>SUMIFS(Data!$A:$A, Data!$G:$G,$A20,Data!$C:$C,N$1,Data!$D:$D,N$2)</f>
        <v>0</v>
      </c>
      <c r="O20" s="5">
        <f>SUMIFS(Data!$A:$A, Data!$G:$G,$A20,Data!$C:$C,O$1,Data!$D:$D,O$2)</f>
        <v>0</v>
      </c>
      <c r="P20" s="5">
        <f>SUMIFS(Data!$A:$A, Data!$G:$G,$A20,Data!$C:$C,P$1,Data!$D:$D,P$2)</f>
        <v>0</v>
      </c>
      <c r="Q20" s="5">
        <f>SUMIFS(Data!$A:$A, Data!$G:$G,$A20,Data!$C:$C,Q$1,Data!$D:$D,Q$2)</f>
        <v>0</v>
      </c>
      <c r="R20" s="5">
        <f>SUMIFS(Data!$A:$A, Data!$G:$G,$A20,Data!$C:$C,R$1,Data!$D:$D,R$2)</f>
        <v>0</v>
      </c>
      <c r="S20" s="5">
        <f>SUMIFS(Data!$A:$A, Data!$G:$G,$A20,Data!$C:$C,S$1,Data!$D:$D,S$2)</f>
        <v>0</v>
      </c>
      <c r="T20" s="5">
        <f>SUMIFS(Data!$A:$A, Data!$G:$G,$A20,Data!$C:$C,T$1,Data!$D:$D,T$2)</f>
        <v>0</v>
      </c>
      <c r="U20" s="5">
        <f>SUMIFS(Data!$A:$A, Data!$G:$G,$A20,Data!$C:$C,U$1,Data!$D:$D,U$2)</f>
        <v>0</v>
      </c>
      <c r="V20" s="5">
        <f>SUMIFS(Data!$A:$A, Data!$G:$G,$A20,Data!$C:$C,V$1,Data!$D:$D,V$2)</f>
        <v>0</v>
      </c>
      <c r="W20" s="5">
        <f>SUMIFS(Data!$A:$A, Data!$G:$G,$A20,Data!$C:$C,W$1,Data!$D:$D,W$2)</f>
        <v>0</v>
      </c>
      <c r="X20" s="5">
        <f>SUMIFS(Data!$A:$A, Data!$G:$G,$A20,Data!$C:$C,X$1,Data!$D:$D,X$2)</f>
        <v>0</v>
      </c>
      <c r="Y20" s="5">
        <f>SUMIFS(Data!$A:$A, Data!$G:$G,$A20,Data!$C:$C,Y$1,Data!$D:$D,Y$2)</f>
        <v>0</v>
      </c>
      <c r="Z20" s="5">
        <f>SUMIFS(Data!$A:$A, Data!$G:$G,$A20,Data!$C:$C,Z$1,Data!$D:$D,Z$2)</f>
        <v>0</v>
      </c>
      <c r="AA20" s="5">
        <f>SUMIFS(Data!$A:$A, Data!$G:$G,$A20,Data!$C:$C,AA$1,Data!$D:$D,AA$2)</f>
        <v>0</v>
      </c>
      <c r="AB20" s="5">
        <f>SUMIFS(Data!$A:$A, Data!$G:$G,$A20,Data!$C:$C,AB$1,Data!$D:$D,AB$2)</f>
        <v>0</v>
      </c>
      <c r="AC20" s="5">
        <f>SUMIFS(Data!$A:$A, Data!$G:$G,$A20,Data!$C:$C,AC$1,Data!$D:$D,AC$2)</f>
        <v>0</v>
      </c>
      <c r="AD20" s="5">
        <f>SUMIFS(Data!$A:$A, Data!$G:$G,$A20,Data!$C:$C,AD$1,Data!$D:$D,AD$2)</f>
        <v>0</v>
      </c>
      <c r="AE20" s="5">
        <f>SUMIFS(Data!$A:$A, Data!$G:$G,$A20,Data!$C:$C,AE$1,Data!$D:$D,AE$2)</f>
        <v>0</v>
      </c>
      <c r="AF20" s="5">
        <f>SUMIFS(Data!$A:$A, Data!$G:$G,$A20,Data!$C:$C,AF$1,Data!$D:$D,AF$2)</f>
        <v>0</v>
      </c>
      <c r="AG20" s="5">
        <f>SUMIFS(Data!$A:$A, Data!$G:$G,$A20,Data!$C:$C,AG$1,Data!$D:$D,AG$2)</f>
        <v>0</v>
      </c>
      <c r="AH20" s="5">
        <f>SUMIFS(Data!$A:$A, Data!$G:$G,$A20,Data!$C:$C,AH$1,Data!$D:$D,AH$2)</f>
        <v>0</v>
      </c>
      <c r="AI20" s="5">
        <f>SUMIFS(Data!$A:$A, Data!$G:$G,$A20,Data!$C:$C,AI$1,Data!$D:$D,AI$2)</f>
        <v>0</v>
      </c>
      <c r="AJ20" s="5">
        <f>SUMIFS(Data!$A:$A, Data!$G:$G,$A20,Data!$C:$C,AJ$1,Data!$D:$D,AJ$2)</f>
        <v>0</v>
      </c>
      <c r="AK20" s="5">
        <f>SUMIFS(Data!$A:$A, Data!$G:$G,$A20,Data!$C:$C,AK$1,Data!$D:$D,AK$2)</f>
        <v>0</v>
      </c>
      <c r="AL20" s="5">
        <f>SUMIFS(Data!$A:$A, Data!$G:$G,$A20,Data!$C:$C,AL$1,Data!$D:$D,AL$2)</f>
        <v>0</v>
      </c>
      <c r="AM20" s="5">
        <f>SUMIFS(Data!$A:$A, Data!$G:$G,$A20,Data!$C:$C,AM$1,Data!$D:$D,AM$2)</f>
        <v>0</v>
      </c>
      <c r="AN20" s="5">
        <f>SUMIFS(Data!$A:$A, Data!$G:$G,$A20,Data!$C:$C,AN$1,Data!$D:$D,AN$2)</f>
        <v>0</v>
      </c>
      <c r="AO20" s="5">
        <f>SUMIFS(Data!$A:$A, Data!$G:$G,$A20,Data!$C:$C,AO$1,Data!$D:$D,AO$2)</f>
        <v>0</v>
      </c>
      <c r="AP20" s="5">
        <f>SUMIFS(Data!$A:$A, Data!$G:$G,$A20,Data!$C:$C,AP$1,Data!$D:$D,AP$2)</f>
        <v>0</v>
      </c>
      <c r="AQ20" s="5">
        <f>SUMIFS(Data!$A:$A, Data!$G:$G,$A20,Data!$C:$C,AQ$1,Data!$D:$D,AQ$2)</f>
        <v>0</v>
      </c>
      <c r="AR20" s="5">
        <f>SUMIFS(Data!$A:$A, Data!$G:$G,$A20,Data!$C:$C,AR$1,Data!$D:$D,AR$2)</f>
        <v>0</v>
      </c>
      <c r="AS20" s="5">
        <f>SUMIFS(Data!$A:$A, Data!$G:$G,$A20,Data!$C:$C,AS$1,Data!$D:$D,AS$2)</f>
        <v>0</v>
      </c>
      <c r="AT20" s="5">
        <f>SUMIFS(Data!$A:$A, Data!$G:$G,$A20,Data!$C:$C,AT$1,Data!$D:$D,AT$2)</f>
        <v>0</v>
      </c>
      <c r="AU20" s="5">
        <f>SUMIFS(Data!$A:$A, Data!$G:$G,$A20,Data!$C:$C,AU$1,Data!$D:$D,AU$2)</f>
        <v>0</v>
      </c>
      <c r="AV20" s="5">
        <f>SUMIFS(Data!$A:$A, Data!$G:$G,$A20,Data!$C:$C,AV$1,Data!$D:$D,AV$2)</f>
        <v>0</v>
      </c>
      <c r="AW20" s="5">
        <f>SUMIFS(Data!$A:$A, Data!$G:$G,$A20,Data!$C:$C,AW$1,Data!$D:$D,AW$2)</f>
        <v>0</v>
      </c>
      <c r="AX20" s="5">
        <f>SUMIFS(Data!$A:$A, Data!$G:$G,$A20,Data!$C:$C,AX$1,Data!$D:$D,AX$2)</f>
        <v>0</v>
      </c>
      <c r="AY20" s="5">
        <f>SUMIFS(Data!$A:$A, Data!$G:$G,$A20,Data!$C:$C,AY$1,Data!$D:$D,AY$2)</f>
        <v>0</v>
      </c>
      <c r="AZ20" s="5">
        <f>SUMIFS(Data!$A:$A, Data!$G:$G,$A20,Data!$C:$C,AZ$1,Data!$D:$D,AZ$2)</f>
        <v>0</v>
      </c>
      <c r="BA20" s="5">
        <f>SUMIFS(Data!$A:$A, Data!$G:$G,$A20,Data!$C:$C,BA$1,Data!$D:$D,BA$2)</f>
        <v>0</v>
      </c>
      <c r="BB20" s="5">
        <f>SUMIFS(Data!$A:$A, Data!$G:$G,$A20,Data!$C:$C,BB$1,Data!$D:$D,BB$2)</f>
        <v>0</v>
      </c>
      <c r="BC20" s="5">
        <f>SUMIFS(Data!$A:$A, Data!$G:$G,$A20,Data!$C:$C,BC$1,Data!$D:$D,BC$2)</f>
        <v>0</v>
      </c>
      <c r="BD20" s="5">
        <f>SUMIFS(Data!$A:$A, Data!$G:$G,$A20,Data!$C:$C,BD$1,Data!$D:$D,BD$2)</f>
        <v>0</v>
      </c>
      <c r="BE20" s="5">
        <f>SUMIFS(Data!$A:$A, Data!$G:$G,$A20,Data!$C:$C,BE$1,Data!$D:$D,BE$2)</f>
        <v>0</v>
      </c>
      <c r="BF20" s="5">
        <f>SUMIFS(Data!$A:$A, Data!$G:$G,$A20,Data!$C:$C,BF$1,Data!$D:$D,BF$2)</f>
        <v>0</v>
      </c>
      <c r="BG20" s="5">
        <f>SUMIFS(Data!$A:$A, Data!$G:$G,$A20,Data!$C:$C,BG$1,Data!$D:$D,BG$2)</f>
        <v>0</v>
      </c>
      <c r="BH20" s="5">
        <f>SUMIFS(Data!$A:$A, Data!$G:$G,$A20,Data!$C:$C,BH$1,Data!$D:$D,BH$2)</f>
        <v>0</v>
      </c>
      <c r="BI20" s="5">
        <f>SUMIFS(Data!$A:$A, Data!$G:$G,$A20,Data!$C:$C,BI$1,Data!$D:$D,BI$2)</f>
        <v>0</v>
      </c>
      <c r="BJ20" s="5">
        <f>SUMIFS(Data!$A:$A, Data!$G:$G,$A20,Data!$C:$C,BJ$1,Data!$D:$D,BJ$2)</f>
        <v>0</v>
      </c>
      <c r="BK20" s="5">
        <f>SUMIFS(Data!$A:$A, Data!$G:$G,$A20,Data!$C:$C,BK$1,Data!$D:$D,BK$2)</f>
        <v>0</v>
      </c>
      <c r="BL20" s="5">
        <f>SUMIFS(Data!$A:$A, Data!$G:$G,$A20,Data!$C:$C,BL$1,Data!$D:$D,BL$2)</f>
        <v>0</v>
      </c>
      <c r="BM20" s="5">
        <f>SUMIFS(Data!$A:$A, Data!$G:$G,$A20,Data!$C:$C,BM$1,Data!$D:$D,BM$2)</f>
        <v>0</v>
      </c>
      <c r="BN20" s="5">
        <f>SUMIFS(Data!$A:$A, Data!$G:$G,$A20,Data!$C:$C,BN$1,Data!$D:$D,BN$2)</f>
        <v>0</v>
      </c>
      <c r="BO20" s="5">
        <f>SUMIFS(Data!$A:$A, Data!$G:$G,$A20,Data!$C:$C,BO$1,Data!$D:$D,BO$2)</f>
        <v>0</v>
      </c>
      <c r="BP20" s="5">
        <f>SUMIFS(Data!$A:$A, Data!$G:$G,$A20,Data!$C:$C,BP$1,Data!$D:$D,BP$2)</f>
        <v>0</v>
      </c>
      <c r="BQ20" s="5">
        <f>SUMIFS(Data!$A:$A, Data!$G:$G,$A20,Data!$C:$C,BQ$1,Data!$D:$D,BQ$2)</f>
        <v>0</v>
      </c>
      <c r="BR20" s="5">
        <f>SUMIFS(Data!$A:$A, Data!$G:$G,$A20,Data!$C:$C,BR$1,Data!$D:$D,BR$2)</f>
        <v>0</v>
      </c>
      <c r="BS20" s="5">
        <f>SUMIFS(Data!$A:$A, Data!$G:$G,$A20,Data!$C:$C,BS$1,Data!$D:$D,BS$2)</f>
        <v>0</v>
      </c>
      <c r="BT20" s="5">
        <f>SUMIFS(Data!$A:$A, Data!$G:$G,$A20,Data!$C:$C,BT$1,Data!$D:$D,BT$2)</f>
        <v>0</v>
      </c>
      <c r="BU20" s="5">
        <f>SUMIFS(Data!$A:$A, Data!$G:$G,$A20,Data!$C:$C,BU$1,Data!$D:$D,BU$2)</f>
        <v>0</v>
      </c>
      <c r="BV20" s="5">
        <f>SUMIFS(Data!$A:$A, Data!$G:$G,$A20,Data!$C:$C,BV$1,Data!$D:$D,BV$2)</f>
        <v>0</v>
      </c>
      <c r="BW20" s="5">
        <f>SUMIFS(Data!$A:$A, Data!$G:$G,$A20,Data!$C:$C,BW$1,Data!$D:$D,BW$2)</f>
        <v>0</v>
      </c>
      <c r="BX20" s="5">
        <f>SUMIFS(Data!$A:$A, Data!$G:$G,$A20,Data!$C:$C,BX$1,Data!$D:$D,BX$2)</f>
        <v>0</v>
      </c>
      <c r="BY20" s="5">
        <f>SUMIFS(Data!$A:$A, Data!$G:$G,$A20,Data!$C:$C,BY$1,Data!$D:$D,BY$2)</f>
        <v>0</v>
      </c>
      <c r="BZ20" s="5">
        <f>SUMIFS(Data!$A:$A, Data!$G:$G,$A20,Data!$C:$C,BZ$1,Data!$D:$D,BZ$2)</f>
        <v>0</v>
      </c>
      <c r="CA20" s="5">
        <f>SUMIFS(Data!$A:$A, Data!$G:$G,$A20,Data!$C:$C,CA$1,Data!$D:$D,CA$2)</f>
        <v>0</v>
      </c>
      <c r="CB20" s="5">
        <f>SUMIFS(Data!$A:$A, Data!$G:$G,$A20,Data!$C:$C,CB$1,Data!$D:$D,CB$2)</f>
        <v>0</v>
      </c>
      <c r="CC20" s="5">
        <f>SUMIFS(Data!$A:$A, Data!$G:$G,$A20,Data!$C:$C,CC$1,Data!$D:$D,CC$2)</f>
        <v>0</v>
      </c>
      <c r="CD20" s="5">
        <f>SUMIFS(Data!$A:$A, Data!$G:$G,$A20,Data!$C:$C,CD$1,Data!$D:$D,CD$2)</f>
        <v>0</v>
      </c>
      <c r="CE20" s="5">
        <f>SUMIFS(Data!$A:$A, Data!$G:$G,$A20,Data!$C:$C,CE$1,Data!$D:$D,CE$2)</f>
        <v>0</v>
      </c>
      <c r="CF20" s="5">
        <f>SUMIFS(Data!$A:$A, Data!$G:$G,$A20,Data!$C:$C,CF$1,Data!$D:$D,CF$2)</f>
        <v>0</v>
      </c>
      <c r="CG20" s="5">
        <f>SUMIFS(Data!$A:$A, Data!$G:$G,$A20,Data!$C:$C,CG$1,Data!$D:$D,CG$2)</f>
        <v>0</v>
      </c>
      <c r="CH20" s="5">
        <f>SUMIFS(Data!$A:$A, Data!$G:$G,$A20,Data!$C:$C,CH$1,Data!$D:$D,CH$2)</f>
        <v>0</v>
      </c>
      <c r="CI20" s="5">
        <f>SUMIFS(Data!$A:$A, Data!$G:$G,$A20,Data!$C:$C,CI$1,Data!$D:$D,CI$2)</f>
        <v>0</v>
      </c>
      <c r="CJ20" s="5">
        <f>SUMIFS(Data!$A:$A, Data!$G:$G,$A20,Data!$C:$C,CJ$1,Data!$D:$D,CJ$2)</f>
        <v>0</v>
      </c>
      <c r="CK20" s="5">
        <f>SUMIFS(Data!$A:$A, Data!$G:$G,$A20,Data!$C:$C,CK$1,Data!$D:$D,CK$2)</f>
        <v>0</v>
      </c>
      <c r="CL20" s="5">
        <f>SUMIFS(Data!$A:$A, Data!$G:$G,$A20,Data!$C:$C,CL$1,Data!$D:$D,CL$2)</f>
        <v>0</v>
      </c>
      <c r="CM20" s="5">
        <f>SUMIFS(Data!$A:$A, Data!$G:$G,$A20,Data!$C:$C,CM$1,Data!$D:$D,CM$2)</f>
        <v>0</v>
      </c>
      <c r="CN20" s="5">
        <f>SUMIFS(Data!$A:$A, Data!$G:$G,$A20,Data!$C:$C,CN$1,Data!$D:$D,CN$2)</f>
        <v>0</v>
      </c>
      <c r="CO20" s="5">
        <f>SUMIFS(Data!$A:$A, Data!$G:$G,$A20,Data!$C:$C,CO$1,Data!$D:$D,CO$2)</f>
        <v>0</v>
      </c>
      <c r="CP20" s="5">
        <f>SUMIFS(Data!$A:$A, Data!$G:$G,$A20,Data!$C:$C,CP$1,Data!$D:$D,CP$2)</f>
        <v>0</v>
      </c>
      <c r="CQ20" s="5">
        <f>SUMIFS(Data!$A:$A, Data!$G:$G,$A20,Data!$C:$C,CQ$1,Data!$D:$D,CQ$2)</f>
        <v>0</v>
      </c>
      <c r="CR20" s="5">
        <f>SUMIFS(Data!$A:$A, Data!$G:$G,$A20,Data!$C:$C,CR$1,Data!$D:$D,CR$2)</f>
        <v>0</v>
      </c>
      <c r="CS20" s="5">
        <f>SUMIFS(Data!$A:$A, Data!$G:$G,$A20,Data!$C:$C,CS$1,Data!$D:$D,CS$2)</f>
        <v>0</v>
      </c>
      <c r="CT20" s="5">
        <f>SUMIFS(Data!$A:$A, Data!$G:$G,$A20,Data!$C:$C,CT$1,Data!$D:$D,CT$2)</f>
        <v>0</v>
      </c>
      <c r="CU20" s="5">
        <f>SUMIFS(Data!$A:$A, Data!$G:$G,$A20,Data!$C:$C,CU$1,Data!$D:$D,CU$2)</f>
        <v>0</v>
      </c>
      <c r="CV20" s="5">
        <f>SUMIFS(Data!$A:$A, Data!$G:$G,$A20,Data!$C:$C,CV$1,Data!$D:$D,CV$2)</f>
        <v>0</v>
      </c>
      <c r="CW20" s="5">
        <f t="shared" ref="CW20:CX20" si="19">SUMIF($B$2:$CV$2,CW$2, $B20:$CV20)</f>
        <v>0</v>
      </c>
      <c r="CX20" s="5">
        <f t="shared" si="19"/>
        <v>0</v>
      </c>
      <c r="CY20" s="5">
        <f t="shared" si="3"/>
        <v>0</v>
      </c>
    </row>
    <row r="21">
      <c r="A21" s="5" t="str">
        <f>Countries!A19</f>
        <v>COR</v>
      </c>
      <c r="B21" s="5">
        <f>SUMIFS(Data!$A:$A, Data!$G:$G,$A21,Data!$C:$C,B$1,Data!$D:$D,B$2)</f>
        <v>0</v>
      </c>
      <c r="C21" s="5">
        <f>SUMIFS(Data!$A:$A, Data!$G:$G,$A21,Data!$C:$C,C$1,Data!$D:$D,C$2)</f>
        <v>0</v>
      </c>
      <c r="D21" s="5">
        <f>SUMIFS(Data!$A:$A, Data!$G:$G,$A21,Data!$C:$C,D$1,Data!$D:$D,D$2)</f>
        <v>0</v>
      </c>
      <c r="E21" s="5">
        <f>SUMIFS(Data!$A:$A, Data!$G:$G,$A21,Data!$C:$C,E$1,Data!$D:$D,E$2)</f>
        <v>0</v>
      </c>
      <c r="F21" s="5">
        <f>SUMIFS(Data!$A:$A, Data!$G:$G,$A21,Data!$C:$C,F$1,Data!$D:$D,F$2)</f>
        <v>0</v>
      </c>
      <c r="G21" s="5">
        <f>SUMIFS(Data!$A:$A, Data!$G:$G,$A21,Data!$C:$C,G$1,Data!$D:$D,G$2)</f>
        <v>0</v>
      </c>
      <c r="H21" s="5">
        <f>SUMIFS(Data!$A:$A, Data!$G:$G,$A21,Data!$C:$C,H$1,Data!$D:$D,H$2)</f>
        <v>0</v>
      </c>
      <c r="I21" s="5">
        <f>SUMIFS(Data!$A:$A, Data!$G:$G,$A21,Data!$C:$C,I$1,Data!$D:$D,I$2)</f>
        <v>0</v>
      </c>
      <c r="J21" s="5">
        <f>SUMIFS(Data!$A:$A, Data!$G:$G,$A21,Data!$C:$C,J$1,Data!$D:$D,J$2)</f>
        <v>0</v>
      </c>
      <c r="K21" s="5">
        <f>SUMIFS(Data!$A:$A, Data!$G:$G,$A21,Data!$C:$C,K$1,Data!$D:$D,K$2)</f>
        <v>0</v>
      </c>
      <c r="L21" s="5">
        <f>SUMIFS(Data!$A:$A, Data!$G:$G,$A21,Data!$C:$C,L$1,Data!$D:$D,L$2)</f>
        <v>0</v>
      </c>
      <c r="M21" s="5">
        <f>SUMIFS(Data!$A:$A, Data!$G:$G,$A21,Data!$C:$C,M$1,Data!$D:$D,M$2)</f>
        <v>0</v>
      </c>
      <c r="N21" s="5">
        <f>SUMIFS(Data!$A:$A, Data!$G:$G,$A21,Data!$C:$C,N$1,Data!$D:$D,N$2)</f>
        <v>0</v>
      </c>
      <c r="O21" s="5">
        <f>SUMIFS(Data!$A:$A, Data!$G:$G,$A21,Data!$C:$C,O$1,Data!$D:$D,O$2)</f>
        <v>0</v>
      </c>
      <c r="P21" s="5">
        <f>SUMIFS(Data!$A:$A, Data!$G:$G,$A21,Data!$C:$C,P$1,Data!$D:$D,P$2)</f>
        <v>0</v>
      </c>
      <c r="Q21" s="5">
        <f>SUMIFS(Data!$A:$A, Data!$G:$G,$A21,Data!$C:$C,Q$1,Data!$D:$D,Q$2)</f>
        <v>0</v>
      </c>
      <c r="R21" s="5">
        <f>SUMIFS(Data!$A:$A, Data!$G:$G,$A21,Data!$C:$C,R$1,Data!$D:$D,R$2)</f>
        <v>0</v>
      </c>
      <c r="S21" s="5">
        <f>SUMIFS(Data!$A:$A, Data!$G:$G,$A21,Data!$C:$C,S$1,Data!$D:$D,S$2)</f>
        <v>0</v>
      </c>
      <c r="T21" s="5">
        <f>SUMIFS(Data!$A:$A, Data!$G:$G,$A21,Data!$C:$C,T$1,Data!$D:$D,T$2)</f>
        <v>0</v>
      </c>
      <c r="U21" s="5">
        <f>SUMIFS(Data!$A:$A, Data!$G:$G,$A21,Data!$C:$C,U$1,Data!$D:$D,U$2)</f>
        <v>0</v>
      </c>
      <c r="V21" s="5">
        <f>SUMIFS(Data!$A:$A, Data!$G:$G,$A21,Data!$C:$C,V$1,Data!$D:$D,V$2)</f>
        <v>0</v>
      </c>
      <c r="W21" s="5">
        <f>SUMIFS(Data!$A:$A, Data!$G:$G,$A21,Data!$C:$C,W$1,Data!$D:$D,W$2)</f>
        <v>0</v>
      </c>
      <c r="X21" s="5">
        <f>SUMIFS(Data!$A:$A, Data!$G:$G,$A21,Data!$C:$C,X$1,Data!$D:$D,X$2)</f>
        <v>0</v>
      </c>
      <c r="Y21" s="5">
        <f>SUMIFS(Data!$A:$A, Data!$G:$G,$A21,Data!$C:$C,Y$1,Data!$D:$D,Y$2)</f>
        <v>0</v>
      </c>
      <c r="Z21" s="5">
        <f>SUMIFS(Data!$A:$A, Data!$G:$G,$A21,Data!$C:$C,Z$1,Data!$D:$D,Z$2)</f>
        <v>0</v>
      </c>
      <c r="AA21" s="5">
        <f>SUMIFS(Data!$A:$A, Data!$G:$G,$A21,Data!$C:$C,AA$1,Data!$D:$D,AA$2)</f>
        <v>0</v>
      </c>
      <c r="AB21" s="5">
        <f>SUMIFS(Data!$A:$A, Data!$G:$G,$A21,Data!$C:$C,AB$1,Data!$D:$D,AB$2)</f>
        <v>0</v>
      </c>
      <c r="AC21" s="5">
        <f>SUMIFS(Data!$A:$A, Data!$G:$G,$A21,Data!$C:$C,AC$1,Data!$D:$D,AC$2)</f>
        <v>0</v>
      </c>
      <c r="AD21" s="5">
        <f>SUMIFS(Data!$A:$A, Data!$G:$G,$A21,Data!$C:$C,AD$1,Data!$D:$D,AD$2)</f>
        <v>0</v>
      </c>
      <c r="AE21" s="5">
        <f>SUMIFS(Data!$A:$A, Data!$G:$G,$A21,Data!$C:$C,AE$1,Data!$D:$D,AE$2)</f>
        <v>0</v>
      </c>
      <c r="AF21" s="5">
        <f>SUMIFS(Data!$A:$A, Data!$G:$G,$A21,Data!$C:$C,AF$1,Data!$D:$D,AF$2)</f>
        <v>0</v>
      </c>
      <c r="AG21" s="5">
        <f>SUMIFS(Data!$A:$A, Data!$G:$G,$A21,Data!$C:$C,AG$1,Data!$D:$D,AG$2)</f>
        <v>0</v>
      </c>
      <c r="AH21" s="5">
        <f>SUMIFS(Data!$A:$A, Data!$G:$G,$A21,Data!$C:$C,AH$1,Data!$D:$D,AH$2)</f>
        <v>0</v>
      </c>
      <c r="AI21" s="5">
        <f>SUMIFS(Data!$A:$A, Data!$G:$G,$A21,Data!$C:$C,AI$1,Data!$D:$D,AI$2)</f>
        <v>0</v>
      </c>
      <c r="AJ21" s="5">
        <f>SUMIFS(Data!$A:$A, Data!$G:$G,$A21,Data!$C:$C,AJ$1,Data!$D:$D,AJ$2)</f>
        <v>0</v>
      </c>
      <c r="AK21" s="5">
        <f>SUMIFS(Data!$A:$A, Data!$G:$G,$A21,Data!$C:$C,AK$1,Data!$D:$D,AK$2)</f>
        <v>0</v>
      </c>
      <c r="AL21" s="5">
        <f>SUMIFS(Data!$A:$A, Data!$G:$G,$A21,Data!$C:$C,AL$1,Data!$D:$D,AL$2)</f>
        <v>0</v>
      </c>
      <c r="AM21" s="5">
        <f>SUMIFS(Data!$A:$A, Data!$G:$G,$A21,Data!$C:$C,AM$1,Data!$D:$D,AM$2)</f>
        <v>0</v>
      </c>
      <c r="AN21" s="5">
        <f>SUMIFS(Data!$A:$A, Data!$G:$G,$A21,Data!$C:$C,AN$1,Data!$D:$D,AN$2)</f>
        <v>0</v>
      </c>
      <c r="AO21" s="5">
        <f>SUMIFS(Data!$A:$A, Data!$G:$G,$A21,Data!$C:$C,AO$1,Data!$D:$D,AO$2)</f>
        <v>0</v>
      </c>
      <c r="AP21" s="5">
        <f>SUMIFS(Data!$A:$A, Data!$G:$G,$A21,Data!$C:$C,AP$1,Data!$D:$D,AP$2)</f>
        <v>0</v>
      </c>
      <c r="AQ21" s="5">
        <f>SUMIFS(Data!$A:$A, Data!$G:$G,$A21,Data!$C:$C,AQ$1,Data!$D:$D,AQ$2)</f>
        <v>0</v>
      </c>
      <c r="AR21" s="5">
        <f>SUMIFS(Data!$A:$A, Data!$G:$G,$A21,Data!$C:$C,AR$1,Data!$D:$D,AR$2)</f>
        <v>0</v>
      </c>
      <c r="AS21" s="5">
        <f>SUMIFS(Data!$A:$A, Data!$G:$G,$A21,Data!$C:$C,AS$1,Data!$D:$D,AS$2)</f>
        <v>0</v>
      </c>
      <c r="AT21" s="5">
        <f>SUMIFS(Data!$A:$A, Data!$G:$G,$A21,Data!$C:$C,AT$1,Data!$D:$D,AT$2)</f>
        <v>0</v>
      </c>
      <c r="AU21" s="5">
        <f>SUMIFS(Data!$A:$A, Data!$G:$G,$A21,Data!$C:$C,AU$1,Data!$D:$D,AU$2)</f>
        <v>0</v>
      </c>
      <c r="AV21" s="5">
        <f>SUMIFS(Data!$A:$A, Data!$G:$G,$A21,Data!$C:$C,AV$1,Data!$D:$D,AV$2)</f>
        <v>0</v>
      </c>
      <c r="AW21" s="5">
        <f>SUMIFS(Data!$A:$A, Data!$G:$G,$A21,Data!$C:$C,AW$1,Data!$D:$D,AW$2)</f>
        <v>0</v>
      </c>
      <c r="AX21" s="5">
        <f>SUMIFS(Data!$A:$A, Data!$G:$G,$A21,Data!$C:$C,AX$1,Data!$D:$D,AX$2)</f>
        <v>0</v>
      </c>
      <c r="AY21" s="5">
        <f>SUMIFS(Data!$A:$A, Data!$G:$G,$A21,Data!$C:$C,AY$1,Data!$D:$D,AY$2)</f>
        <v>0</v>
      </c>
      <c r="AZ21" s="5">
        <f>SUMIFS(Data!$A:$A, Data!$G:$G,$A21,Data!$C:$C,AZ$1,Data!$D:$D,AZ$2)</f>
        <v>0</v>
      </c>
      <c r="BA21" s="5">
        <f>SUMIFS(Data!$A:$A, Data!$G:$G,$A21,Data!$C:$C,BA$1,Data!$D:$D,BA$2)</f>
        <v>0</v>
      </c>
      <c r="BB21" s="5">
        <f>SUMIFS(Data!$A:$A, Data!$G:$G,$A21,Data!$C:$C,BB$1,Data!$D:$D,BB$2)</f>
        <v>0</v>
      </c>
      <c r="BC21" s="5">
        <f>SUMIFS(Data!$A:$A, Data!$G:$G,$A21,Data!$C:$C,BC$1,Data!$D:$D,BC$2)</f>
        <v>0</v>
      </c>
      <c r="BD21" s="5">
        <f>SUMIFS(Data!$A:$A, Data!$G:$G,$A21,Data!$C:$C,BD$1,Data!$D:$D,BD$2)</f>
        <v>0</v>
      </c>
      <c r="BE21" s="5">
        <f>SUMIFS(Data!$A:$A, Data!$G:$G,$A21,Data!$C:$C,BE$1,Data!$D:$D,BE$2)</f>
        <v>0</v>
      </c>
      <c r="BF21" s="5">
        <f>SUMIFS(Data!$A:$A, Data!$G:$G,$A21,Data!$C:$C,BF$1,Data!$D:$D,BF$2)</f>
        <v>0</v>
      </c>
      <c r="BG21" s="5">
        <f>SUMIFS(Data!$A:$A, Data!$G:$G,$A21,Data!$C:$C,BG$1,Data!$D:$D,BG$2)</f>
        <v>0</v>
      </c>
      <c r="BH21" s="5">
        <f>SUMIFS(Data!$A:$A, Data!$G:$G,$A21,Data!$C:$C,BH$1,Data!$D:$D,BH$2)</f>
        <v>0</v>
      </c>
      <c r="BI21" s="5">
        <f>SUMIFS(Data!$A:$A, Data!$G:$G,$A21,Data!$C:$C,BI$1,Data!$D:$D,BI$2)</f>
        <v>0</v>
      </c>
      <c r="BJ21" s="5">
        <f>SUMIFS(Data!$A:$A, Data!$G:$G,$A21,Data!$C:$C,BJ$1,Data!$D:$D,BJ$2)</f>
        <v>0</v>
      </c>
      <c r="BK21" s="5">
        <f>SUMIFS(Data!$A:$A, Data!$G:$G,$A21,Data!$C:$C,BK$1,Data!$D:$D,BK$2)</f>
        <v>0</v>
      </c>
      <c r="BL21" s="5">
        <f>SUMIFS(Data!$A:$A, Data!$G:$G,$A21,Data!$C:$C,BL$1,Data!$D:$D,BL$2)</f>
        <v>0</v>
      </c>
      <c r="BM21" s="5">
        <f>SUMIFS(Data!$A:$A, Data!$G:$G,$A21,Data!$C:$C,BM$1,Data!$D:$D,BM$2)</f>
        <v>0</v>
      </c>
      <c r="BN21" s="5">
        <f>SUMIFS(Data!$A:$A, Data!$G:$G,$A21,Data!$C:$C,BN$1,Data!$D:$D,BN$2)</f>
        <v>0</v>
      </c>
      <c r="BO21" s="5">
        <f>SUMIFS(Data!$A:$A, Data!$G:$G,$A21,Data!$C:$C,BO$1,Data!$D:$D,BO$2)</f>
        <v>0</v>
      </c>
      <c r="BP21" s="5">
        <f>SUMIFS(Data!$A:$A, Data!$G:$G,$A21,Data!$C:$C,BP$1,Data!$D:$D,BP$2)</f>
        <v>0</v>
      </c>
      <c r="BQ21" s="5">
        <f>SUMIFS(Data!$A:$A, Data!$G:$G,$A21,Data!$C:$C,BQ$1,Data!$D:$D,BQ$2)</f>
        <v>0</v>
      </c>
      <c r="BR21" s="5">
        <f>SUMIFS(Data!$A:$A, Data!$G:$G,$A21,Data!$C:$C,BR$1,Data!$D:$D,BR$2)</f>
        <v>0</v>
      </c>
      <c r="BS21" s="5">
        <f>SUMIFS(Data!$A:$A, Data!$G:$G,$A21,Data!$C:$C,BS$1,Data!$D:$D,BS$2)</f>
        <v>0</v>
      </c>
      <c r="BT21" s="5">
        <f>SUMIFS(Data!$A:$A, Data!$G:$G,$A21,Data!$C:$C,BT$1,Data!$D:$D,BT$2)</f>
        <v>0</v>
      </c>
      <c r="BU21" s="5">
        <f>SUMIFS(Data!$A:$A, Data!$G:$G,$A21,Data!$C:$C,BU$1,Data!$D:$D,BU$2)</f>
        <v>0</v>
      </c>
      <c r="BV21" s="5">
        <f>SUMIFS(Data!$A:$A, Data!$G:$G,$A21,Data!$C:$C,BV$1,Data!$D:$D,BV$2)</f>
        <v>0</v>
      </c>
      <c r="BW21" s="5">
        <f>SUMIFS(Data!$A:$A, Data!$G:$G,$A21,Data!$C:$C,BW$1,Data!$D:$D,BW$2)</f>
        <v>0</v>
      </c>
      <c r="BX21" s="5">
        <f>SUMIFS(Data!$A:$A, Data!$G:$G,$A21,Data!$C:$C,BX$1,Data!$D:$D,BX$2)</f>
        <v>0</v>
      </c>
      <c r="BY21" s="5">
        <f>SUMIFS(Data!$A:$A, Data!$G:$G,$A21,Data!$C:$C,BY$1,Data!$D:$D,BY$2)</f>
        <v>0</v>
      </c>
      <c r="BZ21" s="5">
        <f>SUMIFS(Data!$A:$A, Data!$G:$G,$A21,Data!$C:$C,BZ$1,Data!$D:$D,BZ$2)</f>
        <v>0</v>
      </c>
      <c r="CA21" s="5">
        <f>SUMIFS(Data!$A:$A, Data!$G:$G,$A21,Data!$C:$C,CA$1,Data!$D:$D,CA$2)</f>
        <v>0</v>
      </c>
      <c r="CB21" s="5">
        <f>SUMIFS(Data!$A:$A, Data!$G:$G,$A21,Data!$C:$C,CB$1,Data!$D:$D,CB$2)</f>
        <v>0</v>
      </c>
      <c r="CC21" s="5">
        <f>SUMIFS(Data!$A:$A, Data!$G:$G,$A21,Data!$C:$C,CC$1,Data!$D:$D,CC$2)</f>
        <v>0</v>
      </c>
      <c r="CD21" s="5">
        <f>SUMIFS(Data!$A:$A, Data!$G:$G,$A21,Data!$C:$C,CD$1,Data!$D:$D,CD$2)</f>
        <v>0</v>
      </c>
      <c r="CE21" s="5">
        <f>SUMIFS(Data!$A:$A, Data!$G:$G,$A21,Data!$C:$C,CE$1,Data!$D:$D,CE$2)</f>
        <v>0</v>
      </c>
      <c r="CF21" s="5">
        <f>SUMIFS(Data!$A:$A, Data!$G:$G,$A21,Data!$C:$C,CF$1,Data!$D:$D,CF$2)</f>
        <v>0</v>
      </c>
      <c r="CG21" s="5">
        <f>SUMIFS(Data!$A:$A, Data!$G:$G,$A21,Data!$C:$C,CG$1,Data!$D:$D,CG$2)</f>
        <v>0</v>
      </c>
      <c r="CH21" s="5">
        <f>SUMIFS(Data!$A:$A, Data!$G:$G,$A21,Data!$C:$C,CH$1,Data!$D:$D,CH$2)</f>
        <v>0</v>
      </c>
      <c r="CI21" s="5">
        <f>SUMIFS(Data!$A:$A, Data!$G:$G,$A21,Data!$C:$C,CI$1,Data!$D:$D,CI$2)</f>
        <v>0</v>
      </c>
      <c r="CJ21" s="5">
        <f>SUMIFS(Data!$A:$A, Data!$G:$G,$A21,Data!$C:$C,CJ$1,Data!$D:$D,CJ$2)</f>
        <v>0</v>
      </c>
      <c r="CK21" s="5">
        <f>SUMIFS(Data!$A:$A, Data!$G:$G,$A21,Data!$C:$C,CK$1,Data!$D:$D,CK$2)</f>
        <v>0</v>
      </c>
      <c r="CL21" s="5">
        <f>SUMIFS(Data!$A:$A, Data!$G:$G,$A21,Data!$C:$C,CL$1,Data!$D:$D,CL$2)</f>
        <v>0</v>
      </c>
      <c r="CM21" s="5">
        <f>SUMIFS(Data!$A:$A, Data!$G:$G,$A21,Data!$C:$C,CM$1,Data!$D:$D,CM$2)</f>
        <v>0</v>
      </c>
      <c r="CN21" s="5">
        <f>SUMIFS(Data!$A:$A, Data!$G:$G,$A21,Data!$C:$C,CN$1,Data!$D:$D,CN$2)</f>
        <v>0</v>
      </c>
      <c r="CO21" s="5">
        <f>SUMIFS(Data!$A:$A, Data!$G:$G,$A21,Data!$C:$C,CO$1,Data!$D:$D,CO$2)</f>
        <v>0</v>
      </c>
      <c r="CP21" s="5">
        <f>SUMIFS(Data!$A:$A, Data!$G:$G,$A21,Data!$C:$C,CP$1,Data!$D:$D,CP$2)</f>
        <v>0</v>
      </c>
      <c r="CQ21" s="5">
        <f>SUMIFS(Data!$A:$A, Data!$G:$G,$A21,Data!$C:$C,CQ$1,Data!$D:$D,CQ$2)</f>
        <v>0</v>
      </c>
      <c r="CR21" s="5">
        <f>SUMIFS(Data!$A:$A, Data!$G:$G,$A21,Data!$C:$C,CR$1,Data!$D:$D,CR$2)</f>
        <v>0</v>
      </c>
      <c r="CS21" s="5">
        <f>SUMIFS(Data!$A:$A, Data!$G:$G,$A21,Data!$C:$C,CS$1,Data!$D:$D,CS$2)</f>
        <v>0</v>
      </c>
      <c r="CT21" s="5">
        <f>SUMIFS(Data!$A:$A, Data!$G:$G,$A21,Data!$C:$C,CT$1,Data!$D:$D,CT$2)</f>
        <v>0</v>
      </c>
      <c r="CU21" s="5">
        <f>SUMIFS(Data!$A:$A, Data!$G:$G,$A21,Data!$C:$C,CU$1,Data!$D:$D,CU$2)</f>
        <v>0</v>
      </c>
      <c r="CV21" s="5">
        <f>SUMIFS(Data!$A:$A, Data!$G:$G,$A21,Data!$C:$C,CV$1,Data!$D:$D,CV$2)</f>
        <v>0</v>
      </c>
      <c r="CW21" s="5">
        <f t="shared" ref="CW21:CX21" si="20">SUMIF($B$2:$CV$2,CW$2, $B21:$CV21)</f>
        <v>0</v>
      </c>
      <c r="CX21" s="5">
        <f t="shared" si="20"/>
        <v>0</v>
      </c>
      <c r="CY21" s="5">
        <f t="shared" si="3"/>
        <v>0</v>
      </c>
    </row>
    <row r="22">
      <c r="A22" s="5" t="str">
        <f>Countries!A20</f>
        <v>CRO</v>
      </c>
      <c r="B22" s="5">
        <f>SUMIFS(Data!$A:$A, Data!$G:$G,$A22,Data!$C:$C,B$1,Data!$D:$D,B$2)</f>
        <v>0</v>
      </c>
      <c r="C22" s="5">
        <f>SUMIFS(Data!$A:$A, Data!$G:$G,$A22,Data!$C:$C,C$1,Data!$D:$D,C$2)</f>
        <v>0</v>
      </c>
      <c r="D22" s="5">
        <f>SUMIFS(Data!$A:$A, Data!$G:$G,$A22,Data!$C:$C,D$1,Data!$D:$D,D$2)</f>
        <v>0</v>
      </c>
      <c r="E22" s="5">
        <f>SUMIFS(Data!$A:$A, Data!$G:$G,$A22,Data!$C:$C,E$1,Data!$D:$D,E$2)</f>
        <v>0</v>
      </c>
      <c r="F22" s="5">
        <f>SUMIFS(Data!$A:$A, Data!$G:$G,$A22,Data!$C:$C,F$1,Data!$D:$D,F$2)</f>
        <v>0</v>
      </c>
      <c r="G22" s="5">
        <f>SUMIFS(Data!$A:$A, Data!$G:$G,$A22,Data!$C:$C,G$1,Data!$D:$D,G$2)</f>
        <v>0</v>
      </c>
      <c r="H22" s="5">
        <f>SUMIFS(Data!$A:$A, Data!$G:$G,$A22,Data!$C:$C,H$1,Data!$D:$D,H$2)</f>
        <v>0</v>
      </c>
      <c r="I22" s="5">
        <f>SUMIFS(Data!$A:$A, Data!$G:$G,$A22,Data!$C:$C,I$1,Data!$D:$D,I$2)</f>
        <v>0</v>
      </c>
      <c r="J22" s="5">
        <f>SUMIFS(Data!$A:$A, Data!$G:$G,$A22,Data!$C:$C,J$1,Data!$D:$D,J$2)</f>
        <v>0</v>
      </c>
      <c r="K22" s="5">
        <f>SUMIFS(Data!$A:$A, Data!$G:$G,$A22,Data!$C:$C,K$1,Data!$D:$D,K$2)</f>
        <v>0</v>
      </c>
      <c r="L22" s="5">
        <f>SUMIFS(Data!$A:$A, Data!$G:$G,$A22,Data!$C:$C,L$1,Data!$D:$D,L$2)</f>
        <v>0</v>
      </c>
      <c r="M22" s="5">
        <f>SUMIFS(Data!$A:$A, Data!$G:$G,$A22,Data!$C:$C,M$1,Data!$D:$D,M$2)</f>
        <v>0</v>
      </c>
      <c r="N22" s="5">
        <f>SUMIFS(Data!$A:$A, Data!$G:$G,$A22,Data!$C:$C,N$1,Data!$D:$D,N$2)</f>
        <v>0</v>
      </c>
      <c r="O22" s="5">
        <f>SUMIFS(Data!$A:$A, Data!$G:$G,$A22,Data!$C:$C,O$1,Data!$D:$D,O$2)</f>
        <v>0</v>
      </c>
      <c r="P22" s="5">
        <f>SUMIFS(Data!$A:$A, Data!$G:$G,$A22,Data!$C:$C,P$1,Data!$D:$D,P$2)</f>
        <v>0</v>
      </c>
      <c r="Q22" s="5">
        <f>SUMIFS(Data!$A:$A, Data!$G:$G,$A22,Data!$C:$C,Q$1,Data!$D:$D,Q$2)</f>
        <v>0</v>
      </c>
      <c r="R22" s="5">
        <f>SUMIFS(Data!$A:$A, Data!$G:$G,$A22,Data!$C:$C,R$1,Data!$D:$D,R$2)</f>
        <v>0</v>
      </c>
      <c r="S22" s="5">
        <f>SUMIFS(Data!$A:$A, Data!$G:$G,$A22,Data!$C:$C,S$1,Data!$D:$D,S$2)</f>
        <v>0</v>
      </c>
      <c r="T22" s="5">
        <f>SUMIFS(Data!$A:$A, Data!$G:$G,$A22,Data!$C:$C,T$1,Data!$D:$D,T$2)</f>
        <v>0</v>
      </c>
      <c r="U22" s="5">
        <f>SUMIFS(Data!$A:$A, Data!$G:$G,$A22,Data!$C:$C,U$1,Data!$D:$D,U$2)</f>
        <v>0</v>
      </c>
      <c r="V22" s="5">
        <f>SUMIFS(Data!$A:$A, Data!$G:$G,$A22,Data!$C:$C,V$1,Data!$D:$D,V$2)</f>
        <v>0</v>
      </c>
      <c r="W22" s="5">
        <f>SUMIFS(Data!$A:$A, Data!$G:$G,$A22,Data!$C:$C,W$1,Data!$D:$D,W$2)</f>
        <v>0</v>
      </c>
      <c r="X22" s="5">
        <f>SUMIFS(Data!$A:$A, Data!$G:$G,$A22,Data!$C:$C,X$1,Data!$D:$D,X$2)</f>
        <v>0</v>
      </c>
      <c r="Y22" s="5">
        <f>SUMIFS(Data!$A:$A, Data!$G:$G,$A22,Data!$C:$C,Y$1,Data!$D:$D,Y$2)</f>
        <v>0</v>
      </c>
      <c r="Z22" s="5">
        <f>SUMIFS(Data!$A:$A, Data!$G:$G,$A22,Data!$C:$C,Z$1,Data!$D:$D,Z$2)</f>
        <v>0</v>
      </c>
      <c r="AA22" s="5">
        <f>SUMIFS(Data!$A:$A, Data!$G:$G,$A22,Data!$C:$C,AA$1,Data!$D:$D,AA$2)</f>
        <v>0</v>
      </c>
      <c r="AB22" s="5">
        <f>SUMIFS(Data!$A:$A, Data!$G:$G,$A22,Data!$C:$C,AB$1,Data!$D:$D,AB$2)</f>
        <v>0</v>
      </c>
      <c r="AC22" s="5">
        <f>SUMIFS(Data!$A:$A, Data!$G:$G,$A22,Data!$C:$C,AC$1,Data!$D:$D,AC$2)</f>
        <v>0</v>
      </c>
      <c r="AD22" s="5">
        <f>SUMIFS(Data!$A:$A, Data!$G:$G,$A22,Data!$C:$C,AD$1,Data!$D:$D,AD$2)</f>
        <v>0</v>
      </c>
      <c r="AE22" s="5">
        <f>SUMIFS(Data!$A:$A, Data!$G:$G,$A22,Data!$C:$C,AE$1,Data!$D:$D,AE$2)</f>
        <v>0</v>
      </c>
      <c r="AF22" s="5">
        <f>SUMIFS(Data!$A:$A, Data!$G:$G,$A22,Data!$C:$C,AF$1,Data!$D:$D,AF$2)</f>
        <v>0</v>
      </c>
      <c r="AG22" s="5">
        <f>SUMIFS(Data!$A:$A, Data!$G:$G,$A22,Data!$C:$C,AG$1,Data!$D:$D,AG$2)</f>
        <v>0</v>
      </c>
      <c r="AH22" s="5">
        <f>SUMIFS(Data!$A:$A, Data!$G:$G,$A22,Data!$C:$C,AH$1,Data!$D:$D,AH$2)</f>
        <v>0</v>
      </c>
      <c r="AI22" s="5">
        <f>SUMIFS(Data!$A:$A, Data!$G:$G,$A22,Data!$C:$C,AI$1,Data!$D:$D,AI$2)</f>
        <v>0</v>
      </c>
      <c r="AJ22" s="5">
        <f>SUMIFS(Data!$A:$A, Data!$G:$G,$A22,Data!$C:$C,AJ$1,Data!$D:$D,AJ$2)</f>
        <v>0</v>
      </c>
      <c r="AK22" s="5">
        <f>SUMIFS(Data!$A:$A, Data!$G:$G,$A22,Data!$C:$C,AK$1,Data!$D:$D,AK$2)</f>
        <v>0</v>
      </c>
      <c r="AL22" s="5">
        <f>SUMIFS(Data!$A:$A, Data!$G:$G,$A22,Data!$C:$C,AL$1,Data!$D:$D,AL$2)</f>
        <v>0</v>
      </c>
      <c r="AM22" s="5">
        <f>SUMIFS(Data!$A:$A, Data!$G:$G,$A22,Data!$C:$C,AM$1,Data!$D:$D,AM$2)</f>
        <v>0</v>
      </c>
      <c r="AN22" s="5">
        <f>SUMIFS(Data!$A:$A, Data!$G:$G,$A22,Data!$C:$C,AN$1,Data!$D:$D,AN$2)</f>
        <v>0</v>
      </c>
      <c r="AO22" s="5">
        <f>SUMIFS(Data!$A:$A, Data!$G:$G,$A22,Data!$C:$C,AO$1,Data!$D:$D,AO$2)</f>
        <v>0</v>
      </c>
      <c r="AP22" s="5">
        <f>SUMIFS(Data!$A:$A, Data!$G:$G,$A22,Data!$C:$C,AP$1,Data!$D:$D,AP$2)</f>
        <v>0</v>
      </c>
      <c r="AQ22" s="5">
        <f>SUMIFS(Data!$A:$A, Data!$G:$G,$A22,Data!$C:$C,AQ$1,Data!$D:$D,AQ$2)</f>
        <v>0</v>
      </c>
      <c r="AR22" s="5">
        <f>SUMIFS(Data!$A:$A, Data!$G:$G,$A22,Data!$C:$C,AR$1,Data!$D:$D,AR$2)</f>
        <v>0</v>
      </c>
      <c r="AS22" s="5">
        <f>SUMIFS(Data!$A:$A, Data!$G:$G,$A22,Data!$C:$C,AS$1,Data!$D:$D,AS$2)</f>
        <v>0</v>
      </c>
      <c r="AT22" s="5">
        <f>SUMIFS(Data!$A:$A, Data!$G:$G,$A22,Data!$C:$C,AT$1,Data!$D:$D,AT$2)</f>
        <v>0</v>
      </c>
      <c r="AU22" s="5">
        <f>SUMIFS(Data!$A:$A, Data!$G:$G,$A22,Data!$C:$C,AU$1,Data!$D:$D,AU$2)</f>
        <v>0</v>
      </c>
      <c r="AV22" s="5">
        <f>SUMIFS(Data!$A:$A, Data!$G:$G,$A22,Data!$C:$C,AV$1,Data!$D:$D,AV$2)</f>
        <v>0</v>
      </c>
      <c r="AW22" s="5">
        <f>SUMIFS(Data!$A:$A, Data!$G:$G,$A22,Data!$C:$C,AW$1,Data!$D:$D,AW$2)</f>
        <v>0</v>
      </c>
      <c r="AX22" s="5">
        <f>SUMIFS(Data!$A:$A, Data!$G:$G,$A22,Data!$C:$C,AX$1,Data!$D:$D,AX$2)</f>
        <v>0</v>
      </c>
      <c r="AY22" s="5">
        <f>SUMIFS(Data!$A:$A, Data!$G:$G,$A22,Data!$C:$C,AY$1,Data!$D:$D,AY$2)</f>
        <v>0</v>
      </c>
      <c r="AZ22" s="5">
        <f>SUMIFS(Data!$A:$A, Data!$G:$G,$A22,Data!$C:$C,AZ$1,Data!$D:$D,AZ$2)</f>
        <v>0</v>
      </c>
      <c r="BA22" s="5">
        <f>SUMIFS(Data!$A:$A, Data!$G:$G,$A22,Data!$C:$C,BA$1,Data!$D:$D,BA$2)</f>
        <v>0</v>
      </c>
      <c r="BB22" s="5">
        <f>SUMIFS(Data!$A:$A, Data!$G:$G,$A22,Data!$C:$C,BB$1,Data!$D:$D,BB$2)</f>
        <v>0</v>
      </c>
      <c r="BC22" s="5">
        <f>SUMIFS(Data!$A:$A, Data!$G:$G,$A22,Data!$C:$C,BC$1,Data!$D:$D,BC$2)</f>
        <v>0</v>
      </c>
      <c r="BD22" s="5">
        <f>SUMIFS(Data!$A:$A, Data!$G:$G,$A22,Data!$C:$C,BD$1,Data!$D:$D,BD$2)</f>
        <v>0</v>
      </c>
      <c r="BE22" s="5">
        <f>SUMIFS(Data!$A:$A, Data!$G:$G,$A22,Data!$C:$C,BE$1,Data!$D:$D,BE$2)</f>
        <v>0</v>
      </c>
      <c r="BF22" s="5">
        <f>SUMIFS(Data!$A:$A, Data!$G:$G,$A22,Data!$C:$C,BF$1,Data!$D:$D,BF$2)</f>
        <v>0</v>
      </c>
      <c r="BG22" s="5">
        <f>SUMIFS(Data!$A:$A, Data!$G:$G,$A22,Data!$C:$C,BG$1,Data!$D:$D,BG$2)</f>
        <v>0</v>
      </c>
      <c r="BH22" s="5">
        <f>SUMIFS(Data!$A:$A, Data!$G:$G,$A22,Data!$C:$C,BH$1,Data!$D:$D,BH$2)</f>
        <v>0</v>
      </c>
      <c r="BI22" s="5">
        <f>SUMIFS(Data!$A:$A, Data!$G:$G,$A22,Data!$C:$C,BI$1,Data!$D:$D,BI$2)</f>
        <v>2</v>
      </c>
      <c r="BJ22" s="5">
        <f>SUMIFS(Data!$A:$A, Data!$G:$G,$A22,Data!$C:$C,BJ$1,Data!$D:$D,BJ$2)</f>
        <v>0</v>
      </c>
      <c r="BK22" s="5">
        <f>SUMIFS(Data!$A:$A, Data!$G:$G,$A22,Data!$C:$C,BK$1,Data!$D:$D,BK$2)</f>
        <v>0</v>
      </c>
      <c r="BL22" s="5">
        <f>SUMIFS(Data!$A:$A, Data!$G:$G,$A22,Data!$C:$C,BL$1,Data!$D:$D,BL$2)</f>
        <v>0</v>
      </c>
      <c r="BM22" s="5">
        <f>SUMIFS(Data!$A:$A, Data!$G:$G,$A22,Data!$C:$C,BM$1,Data!$D:$D,BM$2)</f>
        <v>0</v>
      </c>
      <c r="BN22" s="5">
        <f>SUMIFS(Data!$A:$A, Data!$G:$G,$A22,Data!$C:$C,BN$1,Data!$D:$D,BN$2)</f>
        <v>0</v>
      </c>
      <c r="BO22" s="5">
        <f>SUMIFS(Data!$A:$A, Data!$G:$G,$A22,Data!$C:$C,BO$1,Data!$D:$D,BO$2)</f>
        <v>0</v>
      </c>
      <c r="BP22" s="5">
        <f>SUMIFS(Data!$A:$A, Data!$G:$G,$A22,Data!$C:$C,BP$1,Data!$D:$D,BP$2)</f>
        <v>0</v>
      </c>
      <c r="BQ22" s="5">
        <f>SUMIFS(Data!$A:$A, Data!$G:$G,$A22,Data!$C:$C,BQ$1,Data!$D:$D,BQ$2)</f>
        <v>0</v>
      </c>
      <c r="BR22" s="5">
        <f>SUMIFS(Data!$A:$A, Data!$G:$G,$A22,Data!$C:$C,BR$1,Data!$D:$D,BR$2)</f>
        <v>0</v>
      </c>
      <c r="BS22" s="5">
        <f>SUMIFS(Data!$A:$A, Data!$G:$G,$A22,Data!$C:$C,BS$1,Data!$D:$D,BS$2)</f>
        <v>0</v>
      </c>
      <c r="BT22" s="5">
        <f>SUMIFS(Data!$A:$A, Data!$G:$G,$A22,Data!$C:$C,BT$1,Data!$D:$D,BT$2)</f>
        <v>0</v>
      </c>
      <c r="BU22" s="5">
        <f>SUMIFS(Data!$A:$A, Data!$G:$G,$A22,Data!$C:$C,BU$1,Data!$D:$D,BU$2)</f>
        <v>0</v>
      </c>
      <c r="BV22" s="5">
        <f>SUMIFS(Data!$A:$A, Data!$G:$G,$A22,Data!$C:$C,BV$1,Data!$D:$D,BV$2)</f>
        <v>0</v>
      </c>
      <c r="BW22" s="5">
        <f>SUMIFS(Data!$A:$A, Data!$G:$G,$A22,Data!$C:$C,BW$1,Data!$D:$D,BW$2)</f>
        <v>0</v>
      </c>
      <c r="BX22" s="5">
        <f>SUMIFS(Data!$A:$A, Data!$G:$G,$A22,Data!$C:$C,BX$1,Data!$D:$D,BX$2)</f>
        <v>0</v>
      </c>
      <c r="BY22" s="5">
        <f>SUMIFS(Data!$A:$A, Data!$G:$G,$A22,Data!$C:$C,BY$1,Data!$D:$D,BY$2)</f>
        <v>0</v>
      </c>
      <c r="BZ22" s="5">
        <f>SUMIFS(Data!$A:$A, Data!$G:$G,$A22,Data!$C:$C,BZ$1,Data!$D:$D,BZ$2)</f>
        <v>0</v>
      </c>
      <c r="CA22" s="5">
        <f>SUMIFS(Data!$A:$A, Data!$G:$G,$A22,Data!$C:$C,CA$1,Data!$D:$D,CA$2)</f>
        <v>0</v>
      </c>
      <c r="CB22" s="5">
        <f>SUMIFS(Data!$A:$A, Data!$G:$G,$A22,Data!$C:$C,CB$1,Data!$D:$D,CB$2)</f>
        <v>0</v>
      </c>
      <c r="CC22" s="5">
        <f>SUMIFS(Data!$A:$A, Data!$G:$G,$A22,Data!$C:$C,CC$1,Data!$D:$D,CC$2)</f>
        <v>0</v>
      </c>
      <c r="CD22" s="5">
        <f>SUMIFS(Data!$A:$A, Data!$G:$G,$A22,Data!$C:$C,CD$1,Data!$D:$D,CD$2)</f>
        <v>0</v>
      </c>
      <c r="CE22" s="5">
        <f>SUMIFS(Data!$A:$A, Data!$G:$G,$A22,Data!$C:$C,CE$1,Data!$D:$D,CE$2)</f>
        <v>0</v>
      </c>
      <c r="CF22" s="5">
        <f>SUMIFS(Data!$A:$A, Data!$G:$G,$A22,Data!$C:$C,CF$1,Data!$D:$D,CF$2)</f>
        <v>1</v>
      </c>
      <c r="CG22" s="5">
        <f>SUMIFS(Data!$A:$A, Data!$G:$G,$A22,Data!$C:$C,CG$1,Data!$D:$D,CG$2)</f>
        <v>2</v>
      </c>
      <c r="CH22" s="5">
        <f>SUMIFS(Data!$A:$A, Data!$G:$G,$A22,Data!$C:$C,CH$1,Data!$D:$D,CH$2)</f>
        <v>0</v>
      </c>
      <c r="CI22" s="5">
        <f>SUMIFS(Data!$A:$A, Data!$G:$G,$A22,Data!$C:$C,CI$1,Data!$D:$D,CI$2)</f>
        <v>0</v>
      </c>
      <c r="CJ22" s="5">
        <f>SUMIFS(Data!$A:$A, Data!$G:$G,$A22,Data!$C:$C,CJ$1,Data!$D:$D,CJ$2)</f>
        <v>0</v>
      </c>
      <c r="CK22" s="5">
        <f>SUMIFS(Data!$A:$A, Data!$G:$G,$A22,Data!$C:$C,CK$1,Data!$D:$D,CK$2)</f>
        <v>0</v>
      </c>
      <c r="CL22" s="5">
        <f>SUMIFS(Data!$A:$A, Data!$G:$G,$A22,Data!$C:$C,CL$1,Data!$D:$D,CL$2)</f>
        <v>0</v>
      </c>
      <c r="CM22" s="5">
        <f>SUMIFS(Data!$A:$A, Data!$G:$G,$A22,Data!$C:$C,CM$1,Data!$D:$D,CM$2)</f>
        <v>0</v>
      </c>
      <c r="CN22" s="5">
        <f>SUMIFS(Data!$A:$A, Data!$G:$G,$A22,Data!$C:$C,CN$1,Data!$D:$D,CN$2)</f>
        <v>0</v>
      </c>
      <c r="CO22" s="5">
        <f>SUMIFS(Data!$A:$A, Data!$G:$G,$A22,Data!$C:$C,CO$1,Data!$D:$D,CO$2)</f>
        <v>0</v>
      </c>
      <c r="CP22" s="5">
        <f>SUMIFS(Data!$A:$A, Data!$G:$G,$A22,Data!$C:$C,CP$1,Data!$D:$D,CP$2)</f>
        <v>0</v>
      </c>
      <c r="CQ22" s="5">
        <f>SUMIFS(Data!$A:$A, Data!$G:$G,$A22,Data!$C:$C,CQ$1,Data!$D:$D,CQ$2)</f>
        <v>0</v>
      </c>
      <c r="CR22" s="5">
        <f>SUMIFS(Data!$A:$A, Data!$G:$G,$A22,Data!$C:$C,CR$1,Data!$D:$D,CR$2)</f>
        <v>0</v>
      </c>
      <c r="CS22" s="5">
        <f>SUMIFS(Data!$A:$A, Data!$G:$G,$A22,Data!$C:$C,CS$1,Data!$D:$D,CS$2)</f>
        <v>0</v>
      </c>
      <c r="CT22" s="5">
        <f>SUMIFS(Data!$A:$A, Data!$G:$G,$A22,Data!$C:$C,CT$1,Data!$D:$D,CT$2)</f>
        <v>0</v>
      </c>
      <c r="CU22" s="5">
        <f>SUMIFS(Data!$A:$A, Data!$G:$G,$A22,Data!$C:$C,CU$1,Data!$D:$D,CU$2)</f>
        <v>0</v>
      </c>
      <c r="CV22" s="5">
        <f>SUMIFS(Data!$A:$A, Data!$G:$G,$A22,Data!$C:$C,CV$1,Data!$D:$D,CV$2)</f>
        <v>0</v>
      </c>
      <c r="CW22" s="5">
        <f t="shared" ref="CW22:CX22" si="21">SUMIF($B$2:$CV$2,CW$2, $B22:$CV22)</f>
        <v>4</v>
      </c>
      <c r="CX22" s="5">
        <f t="shared" si="21"/>
        <v>1</v>
      </c>
      <c r="CY22" s="5">
        <f t="shared" si="3"/>
        <v>5</v>
      </c>
    </row>
    <row r="23">
      <c r="A23" s="5" t="str">
        <f>Countries!A21</f>
        <v>CUB</v>
      </c>
      <c r="B23" s="5">
        <f>SUMIFS(Data!$A:$A, Data!$G:$G,$A23,Data!$C:$C,B$1,Data!$D:$D,B$2)</f>
        <v>0</v>
      </c>
      <c r="C23" s="5">
        <f>SUMIFS(Data!$A:$A, Data!$G:$G,$A23,Data!$C:$C,C$1,Data!$D:$D,C$2)</f>
        <v>0</v>
      </c>
      <c r="D23" s="5">
        <f>SUMIFS(Data!$A:$A, Data!$G:$G,$A23,Data!$C:$C,D$1,Data!$D:$D,D$2)</f>
        <v>0</v>
      </c>
      <c r="E23" s="5">
        <f>SUMIFS(Data!$A:$A, Data!$G:$G,$A23,Data!$C:$C,E$1,Data!$D:$D,E$2)</f>
        <v>0</v>
      </c>
      <c r="F23" s="5">
        <f>SUMIFS(Data!$A:$A, Data!$G:$G,$A23,Data!$C:$C,F$1,Data!$D:$D,F$2)</f>
        <v>0</v>
      </c>
      <c r="G23" s="5">
        <f>SUMIFS(Data!$A:$A, Data!$G:$G,$A23,Data!$C:$C,G$1,Data!$D:$D,G$2)</f>
        <v>0</v>
      </c>
      <c r="H23" s="5">
        <f>SUMIFS(Data!$A:$A, Data!$G:$G,$A23,Data!$C:$C,H$1,Data!$D:$D,H$2)</f>
        <v>0</v>
      </c>
      <c r="I23" s="5">
        <f>SUMIFS(Data!$A:$A, Data!$G:$G,$A23,Data!$C:$C,I$1,Data!$D:$D,I$2)</f>
        <v>0</v>
      </c>
      <c r="J23" s="5">
        <f>SUMIFS(Data!$A:$A, Data!$G:$G,$A23,Data!$C:$C,J$1,Data!$D:$D,J$2)</f>
        <v>0</v>
      </c>
      <c r="K23" s="5">
        <f>SUMIFS(Data!$A:$A, Data!$G:$G,$A23,Data!$C:$C,K$1,Data!$D:$D,K$2)</f>
        <v>0</v>
      </c>
      <c r="L23" s="5">
        <f>SUMIFS(Data!$A:$A, Data!$G:$G,$A23,Data!$C:$C,L$1,Data!$D:$D,L$2)</f>
        <v>0</v>
      </c>
      <c r="M23" s="5">
        <f>SUMIFS(Data!$A:$A, Data!$G:$G,$A23,Data!$C:$C,M$1,Data!$D:$D,M$2)</f>
        <v>0</v>
      </c>
      <c r="N23" s="5">
        <f>SUMIFS(Data!$A:$A, Data!$G:$G,$A23,Data!$C:$C,N$1,Data!$D:$D,N$2)</f>
        <v>0</v>
      </c>
      <c r="O23" s="5">
        <f>SUMIFS(Data!$A:$A, Data!$G:$G,$A23,Data!$C:$C,O$1,Data!$D:$D,O$2)</f>
        <v>0</v>
      </c>
      <c r="P23" s="5">
        <f>SUMIFS(Data!$A:$A, Data!$G:$G,$A23,Data!$C:$C,P$1,Data!$D:$D,P$2)</f>
        <v>0</v>
      </c>
      <c r="Q23" s="5">
        <f>SUMIFS(Data!$A:$A, Data!$G:$G,$A23,Data!$C:$C,Q$1,Data!$D:$D,Q$2)</f>
        <v>0</v>
      </c>
      <c r="R23" s="5">
        <f>SUMIFS(Data!$A:$A, Data!$G:$G,$A23,Data!$C:$C,R$1,Data!$D:$D,R$2)</f>
        <v>0</v>
      </c>
      <c r="S23" s="5">
        <f>SUMIFS(Data!$A:$A, Data!$G:$G,$A23,Data!$C:$C,S$1,Data!$D:$D,S$2)</f>
        <v>0</v>
      </c>
      <c r="T23" s="5">
        <f>SUMIFS(Data!$A:$A, Data!$G:$G,$A23,Data!$C:$C,T$1,Data!$D:$D,T$2)</f>
        <v>0</v>
      </c>
      <c r="U23" s="5">
        <f>SUMIFS(Data!$A:$A, Data!$G:$G,$A23,Data!$C:$C,U$1,Data!$D:$D,U$2)</f>
        <v>0</v>
      </c>
      <c r="V23" s="5">
        <f>SUMIFS(Data!$A:$A, Data!$G:$G,$A23,Data!$C:$C,V$1,Data!$D:$D,V$2)</f>
        <v>4</v>
      </c>
      <c r="W23" s="5">
        <f>SUMIFS(Data!$A:$A, Data!$G:$G,$A23,Data!$C:$C,W$1,Data!$D:$D,W$2)</f>
        <v>0</v>
      </c>
      <c r="X23" s="5">
        <f>SUMIFS(Data!$A:$A, Data!$G:$G,$A23,Data!$C:$C,X$1,Data!$D:$D,X$2)</f>
        <v>0</v>
      </c>
      <c r="Y23" s="5">
        <f>SUMIFS(Data!$A:$A, Data!$G:$G,$A23,Data!$C:$C,Y$1,Data!$D:$D,Y$2)</f>
        <v>0</v>
      </c>
      <c r="Z23" s="5">
        <f>SUMIFS(Data!$A:$A, Data!$G:$G,$A23,Data!$C:$C,Z$1,Data!$D:$D,Z$2)</f>
        <v>2</v>
      </c>
      <c r="AA23" s="5">
        <f>SUMIFS(Data!$A:$A, Data!$G:$G,$A23,Data!$C:$C,AA$1,Data!$D:$D,AA$2)</f>
        <v>0</v>
      </c>
      <c r="AB23" s="5">
        <f>SUMIFS(Data!$A:$A, Data!$G:$G,$A23,Data!$C:$C,AB$1,Data!$D:$D,AB$2)</f>
        <v>0</v>
      </c>
      <c r="AC23" s="5">
        <f>SUMIFS(Data!$A:$A, Data!$G:$G,$A23,Data!$C:$C,AC$1,Data!$D:$D,AC$2)</f>
        <v>0</v>
      </c>
      <c r="AD23" s="5">
        <f>SUMIFS(Data!$A:$A, Data!$G:$G,$A23,Data!$C:$C,AD$1,Data!$D:$D,AD$2)</f>
        <v>0</v>
      </c>
      <c r="AE23" s="5">
        <f>SUMIFS(Data!$A:$A, Data!$G:$G,$A23,Data!$C:$C,AE$1,Data!$D:$D,AE$2)</f>
        <v>0</v>
      </c>
      <c r="AF23" s="5">
        <f>SUMIFS(Data!$A:$A, Data!$G:$G,$A23,Data!$C:$C,AF$1,Data!$D:$D,AF$2)</f>
        <v>0</v>
      </c>
      <c r="AG23" s="5">
        <f>SUMIFS(Data!$A:$A, Data!$G:$G,$A23,Data!$C:$C,AG$1,Data!$D:$D,AG$2)</f>
        <v>0</v>
      </c>
      <c r="AH23" s="5">
        <f>SUMIFS(Data!$A:$A, Data!$G:$G,$A23,Data!$C:$C,AH$1,Data!$D:$D,AH$2)</f>
        <v>0</v>
      </c>
      <c r="AI23" s="5">
        <f>SUMIFS(Data!$A:$A, Data!$G:$G,$A23,Data!$C:$C,AI$1,Data!$D:$D,AI$2)</f>
        <v>0</v>
      </c>
      <c r="AJ23" s="5">
        <f>SUMIFS(Data!$A:$A, Data!$G:$G,$A23,Data!$C:$C,AJ$1,Data!$D:$D,AJ$2)</f>
        <v>0</v>
      </c>
      <c r="AK23" s="5">
        <f>SUMIFS(Data!$A:$A, Data!$G:$G,$A23,Data!$C:$C,AK$1,Data!$D:$D,AK$2)</f>
        <v>0</v>
      </c>
      <c r="AL23" s="5">
        <f>SUMIFS(Data!$A:$A, Data!$G:$G,$A23,Data!$C:$C,AL$1,Data!$D:$D,AL$2)</f>
        <v>0</v>
      </c>
      <c r="AM23" s="5">
        <f>SUMIFS(Data!$A:$A, Data!$G:$G,$A23,Data!$C:$C,AM$1,Data!$D:$D,AM$2)</f>
        <v>0</v>
      </c>
      <c r="AN23" s="5">
        <f>SUMIFS(Data!$A:$A, Data!$G:$G,$A23,Data!$C:$C,AN$1,Data!$D:$D,AN$2)</f>
        <v>0</v>
      </c>
      <c r="AO23" s="5">
        <f>SUMIFS(Data!$A:$A, Data!$G:$G,$A23,Data!$C:$C,AO$1,Data!$D:$D,AO$2)</f>
        <v>0</v>
      </c>
      <c r="AP23" s="5">
        <f>SUMIFS(Data!$A:$A, Data!$G:$G,$A23,Data!$C:$C,AP$1,Data!$D:$D,AP$2)</f>
        <v>0</v>
      </c>
      <c r="AQ23" s="5">
        <f>SUMIFS(Data!$A:$A, Data!$G:$G,$A23,Data!$C:$C,AQ$1,Data!$D:$D,AQ$2)</f>
        <v>0</v>
      </c>
      <c r="AR23" s="5">
        <f>SUMIFS(Data!$A:$A, Data!$G:$G,$A23,Data!$C:$C,AR$1,Data!$D:$D,AR$2)</f>
        <v>0</v>
      </c>
      <c r="AS23" s="5">
        <f>SUMIFS(Data!$A:$A, Data!$G:$G,$A23,Data!$C:$C,AS$1,Data!$D:$D,AS$2)</f>
        <v>0</v>
      </c>
      <c r="AT23" s="5">
        <f>SUMIFS(Data!$A:$A, Data!$G:$G,$A23,Data!$C:$C,AT$1,Data!$D:$D,AT$2)</f>
        <v>0</v>
      </c>
      <c r="AU23" s="5">
        <f>SUMIFS(Data!$A:$A, Data!$G:$G,$A23,Data!$C:$C,AU$1,Data!$D:$D,AU$2)</f>
        <v>0</v>
      </c>
      <c r="AV23" s="5">
        <f>SUMIFS(Data!$A:$A, Data!$G:$G,$A23,Data!$C:$C,AV$1,Data!$D:$D,AV$2)</f>
        <v>0</v>
      </c>
      <c r="AW23" s="5">
        <f>SUMIFS(Data!$A:$A, Data!$G:$G,$A23,Data!$C:$C,AW$1,Data!$D:$D,AW$2)</f>
        <v>0</v>
      </c>
      <c r="AX23" s="5">
        <f>SUMIFS(Data!$A:$A, Data!$G:$G,$A23,Data!$C:$C,AX$1,Data!$D:$D,AX$2)</f>
        <v>0</v>
      </c>
      <c r="AY23" s="5">
        <f>SUMIFS(Data!$A:$A, Data!$G:$G,$A23,Data!$C:$C,AY$1,Data!$D:$D,AY$2)</f>
        <v>0</v>
      </c>
      <c r="AZ23" s="5">
        <f>SUMIFS(Data!$A:$A, Data!$G:$G,$A23,Data!$C:$C,AZ$1,Data!$D:$D,AZ$2)</f>
        <v>0</v>
      </c>
      <c r="BA23" s="5">
        <f>SUMIFS(Data!$A:$A, Data!$G:$G,$A23,Data!$C:$C,BA$1,Data!$D:$D,BA$2)</f>
        <v>0</v>
      </c>
      <c r="BB23" s="5">
        <f>SUMIFS(Data!$A:$A, Data!$G:$G,$A23,Data!$C:$C,BB$1,Data!$D:$D,BB$2)</f>
        <v>0</v>
      </c>
      <c r="BC23" s="5">
        <f>SUMIFS(Data!$A:$A, Data!$G:$G,$A23,Data!$C:$C,BC$1,Data!$D:$D,BC$2)</f>
        <v>0</v>
      </c>
      <c r="BD23" s="5">
        <f>SUMIFS(Data!$A:$A, Data!$G:$G,$A23,Data!$C:$C,BD$1,Data!$D:$D,BD$2)</f>
        <v>0</v>
      </c>
      <c r="BE23" s="5">
        <f>SUMIFS(Data!$A:$A, Data!$G:$G,$A23,Data!$C:$C,BE$1,Data!$D:$D,BE$2)</f>
        <v>0</v>
      </c>
      <c r="BF23" s="5">
        <f>SUMIFS(Data!$A:$A, Data!$G:$G,$A23,Data!$C:$C,BF$1,Data!$D:$D,BF$2)</f>
        <v>0</v>
      </c>
      <c r="BG23" s="5">
        <f>SUMIFS(Data!$A:$A, Data!$G:$G,$A23,Data!$C:$C,BG$1,Data!$D:$D,BG$2)</f>
        <v>0</v>
      </c>
      <c r="BH23" s="5">
        <f>SUMIFS(Data!$A:$A, Data!$G:$G,$A23,Data!$C:$C,BH$1,Data!$D:$D,BH$2)</f>
        <v>0</v>
      </c>
      <c r="BI23" s="5">
        <f>SUMIFS(Data!$A:$A, Data!$G:$G,$A23,Data!$C:$C,BI$1,Data!$D:$D,BI$2)</f>
        <v>0</v>
      </c>
      <c r="BJ23" s="5">
        <f>SUMIFS(Data!$A:$A, Data!$G:$G,$A23,Data!$C:$C,BJ$1,Data!$D:$D,BJ$2)</f>
        <v>0</v>
      </c>
      <c r="BK23" s="5">
        <f>SUMIFS(Data!$A:$A, Data!$G:$G,$A23,Data!$C:$C,BK$1,Data!$D:$D,BK$2)</f>
        <v>0</v>
      </c>
      <c r="BL23" s="5">
        <f>SUMIFS(Data!$A:$A, Data!$G:$G,$A23,Data!$C:$C,BL$1,Data!$D:$D,BL$2)</f>
        <v>0</v>
      </c>
      <c r="BM23" s="5">
        <f>SUMIFS(Data!$A:$A, Data!$G:$G,$A23,Data!$C:$C,BM$1,Data!$D:$D,BM$2)</f>
        <v>0</v>
      </c>
      <c r="BN23" s="5">
        <f>SUMIFS(Data!$A:$A, Data!$G:$G,$A23,Data!$C:$C,BN$1,Data!$D:$D,BN$2)</f>
        <v>0</v>
      </c>
      <c r="BO23" s="5">
        <f>SUMIFS(Data!$A:$A, Data!$G:$G,$A23,Data!$C:$C,BO$1,Data!$D:$D,BO$2)</f>
        <v>0</v>
      </c>
      <c r="BP23" s="5">
        <f>SUMIFS(Data!$A:$A, Data!$G:$G,$A23,Data!$C:$C,BP$1,Data!$D:$D,BP$2)</f>
        <v>0</v>
      </c>
      <c r="BQ23" s="5">
        <f>SUMIFS(Data!$A:$A, Data!$G:$G,$A23,Data!$C:$C,BQ$1,Data!$D:$D,BQ$2)</f>
        <v>0</v>
      </c>
      <c r="BR23" s="5">
        <f>SUMIFS(Data!$A:$A, Data!$G:$G,$A23,Data!$C:$C,BR$1,Data!$D:$D,BR$2)</f>
        <v>0</v>
      </c>
      <c r="BS23" s="5">
        <f>SUMIFS(Data!$A:$A, Data!$G:$G,$A23,Data!$C:$C,BS$1,Data!$D:$D,BS$2)</f>
        <v>0</v>
      </c>
      <c r="BT23" s="5">
        <f>SUMIFS(Data!$A:$A, Data!$G:$G,$A23,Data!$C:$C,BT$1,Data!$D:$D,BT$2)</f>
        <v>0</v>
      </c>
      <c r="BU23" s="5">
        <f>SUMIFS(Data!$A:$A, Data!$G:$G,$A23,Data!$C:$C,BU$1,Data!$D:$D,BU$2)</f>
        <v>0</v>
      </c>
      <c r="BV23" s="5">
        <f>SUMIFS(Data!$A:$A, Data!$G:$G,$A23,Data!$C:$C,BV$1,Data!$D:$D,BV$2)</f>
        <v>0</v>
      </c>
      <c r="BW23" s="5">
        <f>SUMIFS(Data!$A:$A, Data!$G:$G,$A23,Data!$C:$C,BW$1,Data!$D:$D,BW$2)</f>
        <v>0</v>
      </c>
      <c r="BX23" s="5">
        <f>SUMIFS(Data!$A:$A, Data!$G:$G,$A23,Data!$C:$C,BX$1,Data!$D:$D,BX$2)</f>
        <v>0</v>
      </c>
      <c r="BY23" s="5">
        <f>SUMIFS(Data!$A:$A, Data!$G:$G,$A23,Data!$C:$C,BY$1,Data!$D:$D,BY$2)</f>
        <v>0</v>
      </c>
      <c r="BZ23" s="5">
        <f>SUMIFS(Data!$A:$A, Data!$G:$G,$A23,Data!$C:$C,BZ$1,Data!$D:$D,BZ$2)</f>
        <v>0</v>
      </c>
      <c r="CA23" s="5">
        <f>SUMIFS(Data!$A:$A, Data!$G:$G,$A23,Data!$C:$C,CA$1,Data!$D:$D,CA$2)</f>
        <v>0</v>
      </c>
      <c r="CB23" s="5">
        <f>SUMIFS(Data!$A:$A, Data!$G:$G,$A23,Data!$C:$C,CB$1,Data!$D:$D,CB$2)</f>
        <v>0</v>
      </c>
      <c r="CC23" s="5">
        <f>SUMIFS(Data!$A:$A, Data!$G:$G,$A23,Data!$C:$C,CC$1,Data!$D:$D,CC$2)</f>
        <v>0</v>
      </c>
      <c r="CD23" s="5">
        <f>SUMIFS(Data!$A:$A, Data!$G:$G,$A23,Data!$C:$C,CD$1,Data!$D:$D,CD$2)</f>
        <v>0</v>
      </c>
      <c r="CE23" s="5">
        <f>SUMIFS(Data!$A:$A, Data!$G:$G,$A23,Data!$C:$C,CE$1,Data!$D:$D,CE$2)</f>
        <v>0</v>
      </c>
      <c r="CF23" s="5">
        <f>SUMIFS(Data!$A:$A, Data!$G:$G,$A23,Data!$C:$C,CF$1,Data!$D:$D,CF$2)</f>
        <v>0</v>
      </c>
      <c r="CG23" s="5">
        <f>SUMIFS(Data!$A:$A, Data!$G:$G,$A23,Data!$C:$C,CG$1,Data!$D:$D,CG$2)</f>
        <v>0</v>
      </c>
      <c r="CH23" s="5">
        <f>SUMIFS(Data!$A:$A, Data!$G:$G,$A23,Data!$C:$C,CH$1,Data!$D:$D,CH$2)</f>
        <v>0</v>
      </c>
      <c r="CI23" s="5">
        <f>SUMIFS(Data!$A:$A, Data!$G:$G,$A23,Data!$C:$C,CI$1,Data!$D:$D,CI$2)</f>
        <v>0</v>
      </c>
      <c r="CJ23" s="5">
        <f>SUMIFS(Data!$A:$A, Data!$G:$G,$A23,Data!$C:$C,CJ$1,Data!$D:$D,CJ$2)</f>
        <v>0</v>
      </c>
      <c r="CK23" s="5">
        <f>SUMIFS(Data!$A:$A, Data!$G:$G,$A23,Data!$C:$C,CK$1,Data!$D:$D,CK$2)</f>
        <v>0</v>
      </c>
      <c r="CL23" s="5">
        <f>SUMIFS(Data!$A:$A, Data!$G:$G,$A23,Data!$C:$C,CL$1,Data!$D:$D,CL$2)</f>
        <v>0</v>
      </c>
      <c r="CM23" s="5">
        <f>SUMIFS(Data!$A:$A, Data!$G:$G,$A23,Data!$C:$C,CM$1,Data!$D:$D,CM$2)</f>
        <v>0</v>
      </c>
      <c r="CN23" s="5">
        <f>SUMIFS(Data!$A:$A, Data!$G:$G,$A23,Data!$C:$C,CN$1,Data!$D:$D,CN$2)</f>
        <v>0</v>
      </c>
      <c r="CO23" s="5">
        <f>SUMIFS(Data!$A:$A, Data!$G:$G,$A23,Data!$C:$C,CO$1,Data!$D:$D,CO$2)</f>
        <v>0</v>
      </c>
      <c r="CP23" s="5">
        <f>SUMIFS(Data!$A:$A, Data!$G:$G,$A23,Data!$C:$C,CP$1,Data!$D:$D,CP$2)</f>
        <v>0</v>
      </c>
      <c r="CQ23" s="5">
        <f>SUMIFS(Data!$A:$A, Data!$G:$G,$A23,Data!$C:$C,CQ$1,Data!$D:$D,CQ$2)</f>
        <v>0</v>
      </c>
      <c r="CR23" s="5">
        <f>SUMIFS(Data!$A:$A, Data!$G:$G,$A23,Data!$C:$C,CR$1,Data!$D:$D,CR$2)</f>
        <v>0</v>
      </c>
      <c r="CS23" s="5">
        <f>SUMIFS(Data!$A:$A, Data!$G:$G,$A23,Data!$C:$C,CS$1,Data!$D:$D,CS$2)</f>
        <v>0</v>
      </c>
      <c r="CT23" s="5">
        <f>SUMIFS(Data!$A:$A, Data!$G:$G,$A23,Data!$C:$C,CT$1,Data!$D:$D,CT$2)</f>
        <v>0</v>
      </c>
      <c r="CU23" s="5">
        <f>SUMIFS(Data!$A:$A, Data!$G:$G,$A23,Data!$C:$C,CU$1,Data!$D:$D,CU$2)</f>
        <v>2</v>
      </c>
      <c r="CV23" s="5">
        <f>SUMIFS(Data!$A:$A, Data!$G:$G,$A23,Data!$C:$C,CV$1,Data!$D:$D,CV$2)</f>
        <v>0</v>
      </c>
      <c r="CW23" s="5">
        <f t="shared" ref="CW23:CX23" si="22">SUMIF($B$2:$CV$2,CW$2, $B23:$CV23)</f>
        <v>8</v>
      </c>
      <c r="CX23" s="5">
        <f t="shared" si="22"/>
        <v>0</v>
      </c>
      <c r="CY23" s="5">
        <f t="shared" si="3"/>
        <v>8</v>
      </c>
    </row>
    <row r="24">
      <c r="A24" s="5" t="str">
        <f>Countries!A22</f>
        <v>CZE</v>
      </c>
      <c r="B24" s="5">
        <f>SUMIFS(Data!$A:$A, Data!$G:$G,$A24,Data!$C:$C,B$1,Data!$D:$D,B$2)</f>
        <v>0</v>
      </c>
      <c r="C24" s="5">
        <f>SUMIFS(Data!$A:$A, Data!$G:$G,$A24,Data!$C:$C,C$1,Data!$D:$D,C$2)</f>
        <v>0</v>
      </c>
      <c r="D24" s="5">
        <f>SUMIFS(Data!$A:$A, Data!$G:$G,$A24,Data!$C:$C,D$1,Data!$D:$D,D$2)</f>
        <v>0</v>
      </c>
      <c r="E24" s="5">
        <f>SUMIFS(Data!$A:$A, Data!$G:$G,$A24,Data!$C:$C,E$1,Data!$D:$D,E$2)</f>
        <v>0</v>
      </c>
      <c r="F24" s="5">
        <f>SUMIFS(Data!$A:$A, Data!$G:$G,$A24,Data!$C:$C,F$1,Data!$D:$D,F$2)</f>
        <v>0</v>
      </c>
      <c r="G24" s="5">
        <f>SUMIFS(Data!$A:$A, Data!$G:$G,$A24,Data!$C:$C,G$1,Data!$D:$D,G$2)</f>
        <v>0</v>
      </c>
      <c r="H24" s="5">
        <f>SUMIFS(Data!$A:$A, Data!$G:$G,$A24,Data!$C:$C,H$1,Data!$D:$D,H$2)</f>
        <v>0</v>
      </c>
      <c r="I24" s="5">
        <f>SUMIFS(Data!$A:$A, Data!$G:$G,$A24,Data!$C:$C,I$1,Data!$D:$D,I$2)</f>
        <v>0</v>
      </c>
      <c r="J24" s="5">
        <f>SUMIFS(Data!$A:$A, Data!$G:$G,$A24,Data!$C:$C,J$1,Data!$D:$D,J$2)</f>
        <v>0</v>
      </c>
      <c r="K24" s="5">
        <f>SUMIFS(Data!$A:$A, Data!$G:$G,$A24,Data!$C:$C,K$1,Data!$D:$D,K$2)</f>
        <v>0</v>
      </c>
      <c r="L24" s="5">
        <f>SUMIFS(Data!$A:$A, Data!$G:$G,$A24,Data!$C:$C,L$1,Data!$D:$D,L$2)</f>
        <v>0</v>
      </c>
      <c r="M24" s="5">
        <f>SUMIFS(Data!$A:$A, Data!$G:$G,$A24,Data!$C:$C,M$1,Data!$D:$D,M$2)</f>
        <v>0</v>
      </c>
      <c r="N24" s="5">
        <f>SUMIFS(Data!$A:$A, Data!$G:$G,$A24,Data!$C:$C,N$1,Data!$D:$D,N$2)</f>
        <v>0</v>
      </c>
      <c r="O24" s="5">
        <f>SUMIFS(Data!$A:$A, Data!$G:$G,$A24,Data!$C:$C,O$1,Data!$D:$D,O$2)</f>
        <v>0</v>
      </c>
      <c r="P24" s="5">
        <f>SUMIFS(Data!$A:$A, Data!$G:$G,$A24,Data!$C:$C,P$1,Data!$D:$D,P$2)</f>
        <v>0</v>
      </c>
      <c r="Q24" s="5">
        <f>SUMIFS(Data!$A:$A, Data!$G:$G,$A24,Data!$C:$C,Q$1,Data!$D:$D,Q$2)</f>
        <v>0</v>
      </c>
      <c r="R24" s="5">
        <f>SUMIFS(Data!$A:$A, Data!$G:$G,$A24,Data!$C:$C,R$1,Data!$D:$D,R$2)</f>
        <v>0</v>
      </c>
      <c r="S24" s="5">
        <f>SUMIFS(Data!$A:$A, Data!$G:$G,$A24,Data!$C:$C,S$1,Data!$D:$D,S$2)</f>
        <v>0</v>
      </c>
      <c r="T24" s="5">
        <f>SUMIFS(Data!$A:$A, Data!$G:$G,$A24,Data!$C:$C,T$1,Data!$D:$D,T$2)</f>
        <v>0</v>
      </c>
      <c r="U24" s="5">
        <f>SUMIFS(Data!$A:$A, Data!$G:$G,$A24,Data!$C:$C,U$1,Data!$D:$D,U$2)</f>
        <v>0</v>
      </c>
      <c r="V24" s="5">
        <f>SUMIFS(Data!$A:$A, Data!$G:$G,$A24,Data!$C:$C,V$1,Data!$D:$D,V$2)</f>
        <v>0</v>
      </c>
      <c r="W24" s="5">
        <f>SUMIFS(Data!$A:$A, Data!$G:$G,$A24,Data!$C:$C,W$1,Data!$D:$D,W$2)</f>
        <v>0</v>
      </c>
      <c r="X24" s="5">
        <f>SUMIFS(Data!$A:$A, Data!$G:$G,$A24,Data!$C:$C,X$1,Data!$D:$D,X$2)</f>
        <v>1</v>
      </c>
      <c r="Y24" s="5">
        <f>SUMIFS(Data!$A:$A, Data!$G:$G,$A24,Data!$C:$C,Y$1,Data!$D:$D,Y$2)</f>
        <v>0</v>
      </c>
      <c r="Z24" s="5">
        <f>SUMIFS(Data!$A:$A, Data!$G:$G,$A24,Data!$C:$C,Z$1,Data!$D:$D,Z$2)</f>
        <v>0</v>
      </c>
      <c r="AA24" s="5">
        <f>SUMIFS(Data!$A:$A, Data!$G:$G,$A24,Data!$C:$C,AA$1,Data!$D:$D,AA$2)</f>
        <v>0</v>
      </c>
      <c r="AB24" s="5">
        <f>SUMIFS(Data!$A:$A, Data!$G:$G,$A24,Data!$C:$C,AB$1,Data!$D:$D,AB$2)</f>
        <v>0</v>
      </c>
      <c r="AC24" s="5">
        <f>SUMIFS(Data!$A:$A, Data!$G:$G,$A24,Data!$C:$C,AC$1,Data!$D:$D,AC$2)</f>
        <v>0</v>
      </c>
      <c r="AD24" s="5">
        <f>SUMIFS(Data!$A:$A, Data!$G:$G,$A24,Data!$C:$C,AD$1,Data!$D:$D,AD$2)</f>
        <v>0</v>
      </c>
      <c r="AE24" s="5">
        <f>SUMIFS(Data!$A:$A, Data!$G:$G,$A24,Data!$C:$C,AE$1,Data!$D:$D,AE$2)</f>
        <v>0</v>
      </c>
      <c r="AF24" s="5">
        <f>SUMIFS(Data!$A:$A, Data!$G:$G,$A24,Data!$C:$C,AF$1,Data!$D:$D,AF$2)</f>
        <v>0</v>
      </c>
      <c r="AG24" s="5">
        <f>SUMIFS(Data!$A:$A, Data!$G:$G,$A24,Data!$C:$C,AG$1,Data!$D:$D,AG$2)</f>
        <v>0</v>
      </c>
      <c r="AH24" s="5">
        <f>SUMIFS(Data!$A:$A, Data!$G:$G,$A24,Data!$C:$C,AH$1,Data!$D:$D,AH$2)</f>
        <v>0</v>
      </c>
      <c r="AI24" s="5">
        <f>SUMIFS(Data!$A:$A, Data!$G:$G,$A24,Data!$C:$C,AI$1,Data!$D:$D,AI$2)</f>
        <v>0</v>
      </c>
      <c r="AJ24" s="5">
        <f>SUMIFS(Data!$A:$A, Data!$G:$G,$A24,Data!$C:$C,AJ$1,Data!$D:$D,AJ$2)</f>
        <v>0</v>
      </c>
      <c r="AK24" s="5">
        <f>SUMIFS(Data!$A:$A, Data!$G:$G,$A24,Data!$C:$C,AK$1,Data!$D:$D,AK$2)</f>
        <v>0</v>
      </c>
      <c r="AL24" s="5">
        <f>SUMIFS(Data!$A:$A, Data!$G:$G,$A24,Data!$C:$C,AL$1,Data!$D:$D,AL$2)</f>
        <v>0</v>
      </c>
      <c r="AM24" s="5">
        <f>SUMIFS(Data!$A:$A, Data!$G:$G,$A24,Data!$C:$C,AM$1,Data!$D:$D,AM$2)</f>
        <v>0</v>
      </c>
      <c r="AN24" s="5">
        <f>SUMIFS(Data!$A:$A, Data!$G:$G,$A24,Data!$C:$C,AN$1,Data!$D:$D,AN$2)</f>
        <v>0</v>
      </c>
      <c r="AO24" s="5">
        <f>SUMIFS(Data!$A:$A, Data!$G:$G,$A24,Data!$C:$C,AO$1,Data!$D:$D,AO$2)</f>
        <v>0</v>
      </c>
      <c r="AP24" s="5">
        <f>SUMIFS(Data!$A:$A, Data!$G:$G,$A24,Data!$C:$C,AP$1,Data!$D:$D,AP$2)</f>
        <v>0</v>
      </c>
      <c r="AQ24" s="5">
        <f>SUMIFS(Data!$A:$A, Data!$G:$G,$A24,Data!$C:$C,AQ$1,Data!$D:$D,AQ$2)</f>
        <v>0</v>
      </c>
      <c r="AR24" s="5">
        <f>SUMIFS(Data!$A:$A, Data!$G:$G,$A24,Data!$C:$C,AR$1,Data!$D:$D,AR$2)</f>
        <v>0</v>
      </c>
      <c r="AS24" s="5">
        <f>SUMIFS(Data!$A:$A, Data!$G:$G,$A24,Data!$C:$C,AS$1,Data!$D:$D,AS$2)</f>
        <v>0</v>
      </c>
      <c r="AT24" s="5">
        <f>SUMIFS(Data!$A:$A, Data!$G:$G,$A24,Data!$C:$C,AT$1,Data!$D:$D,AT$2)</f>
        <v>0</v>
      </c>
      <c r="AU24" s="5">
        <f>SUMIFS(Data!$A:$A, Data!$G:$G,$A24,Data!$C:$C,AU$1,Data!$D:$D,AU$2)</f>
        <v>0</v>
      </c>
      <c r="AV24" s="5">
        <f>SUMIFS(Data!$A:$A, Data!$G:$G,$A24,Data!$C:$C,AV$1,Data!$D:$D,AV$2)</f>
        <v>0</v>
      </c>
      <c r="AW24" s="5">
        <f>SUMIFS(Data!$A:$A, Data!$G:$G,$A24,Data!$C:$C,AW$1,Data!$D:$D,AW$2)</f>
        <v>0</v>
      </c>
      <c r="AX24" s="5">
        <f>SUMIFS(Data!$A:$A, Data!$G:$G,$A24,Data!$C:$C,AX$1,Data!$D:$D,AX$2)</f>
        <v>0</v>
      </c>
      <c r="AY24" s="5">
        <f>SUMIFS(Data!$A:$A, Data!$G:$G,$A24,Data!$C:$C,AY$1,Data!$D:$D,AY$2)</f>
        <v>1</v>
      </c>
      <c r="AZ24" s="5">
        <f>SUMIFS(Data!$A:$A, Data!$G:$G,$A24,Data!$C:$C,AZ$1,Data!$D:$D,AZ$2)</f>
        <v>0</v>
      </c>
      <c r="BA24" s="5">
        <f>SUMIFS(Data!$A:$A, Data!$G:$G,$A24,Data!$C:$C,BA$1,Data!$D:$D,BA$2)</f>
        <v>0</v>
      </c>
      <c r="BB24" s="5">
        <f>SUMIFS(Data!$A:$A, Data!$G:$G,$A24,Data!$C:$C,BB$1,Data!$D:$D,BB$2)</f>
        <v>0</v>
      </c>
      <c r="BC24" s="5">
        <f>SUMIFS(Data!$A:$A, Data!$G:$G,$A24,Data!$C:$C,BC$1,Data!$D:$D,BC$2)</f>
        <v>0</v>
      </c>
      <c r="BD24" s="5">
        <f>SUMIFS(Data!$A:$A, Data!$G:$G,$A24,Data!$C:$C,BD$1,Data!$D:$D,BD$2)</f>
        <v>0</v>
      </c>
      <c r="BE24" s="5">
        <f>SUMIFS(Data!$A:$A, Data!$G:$G,$A24,Data!$C:$C,BE$1,Data!$D:$D,BE$2)</f>
        <v>0</v>
      </c>
      <c r="BF24" s="5">
        <f>SUMIFS(Data!$A:$A, Data!$G:$G,$A24,Data!$C:$C,BF$1,Data!$D:$D,BF$2)</f>
        <v>0</v>
      </c>
      <c r="BG24" s="5">
        <f>SUMIFS(Data!$A:$A, Data!$G:$G,$A24,Data!$C:$C,BG$1,Data!$D:$D,BG$2)</f>
        <v>0</v>
      </c>
      <c r="BH24" s="5">
        <f>SUMIFS(Data!$A:$A, Data!$G:$G,$A24,Data!$C:$C,BH$1,Data!$D:$D,BH$2)</f>
        <v>0</v>
      </c>
      <c r="BI24" s="5">
        <f>SUMIFS(Data!$A:$A, Data!$G:$G,$A24,Data!$C:$C,BI$1,Data!$D:$D,BI$2)</f>
        <v>0</v>
      </c>
      <c r="BJ24" s="5">
        <f>SUMIFS(Data!$A:$A, Data!$G:$G,$A24,Data!$C:$C,BJ$1,Data!$D:$D,BJ$2)</f>
        <v>0</v>
      </c>
      <c r="BK24" s="5">
        <f>SUMIFS(Data!$A:$A, Data!$G:$G,$A24,Data!$C:$C,BK$1,Data!$D:$D,BK$2)</f>
        <v>0</v>
      </c>
      <c r="BL24" s="5">
        <f>SUMIFS(Data!$A:$A, Data!$G:$G,$A24,Data!$C:$C,BL$1,Data!$D:$D,BL$2)</f>
        <v>0</v>
      </c>
      <c r="BM24" s="5">
        <f>SUMIFS(Data!$A:$A, Data!$G:$G,$A24,Data!$C:$C,BM$1,Data!$D:$D,BM$2)</f>
        <v>0</v>
      </c>
      <c r="BN24" s="5">
        <f>SUMIFS(Data!$A:$A, Data!$G:$G,$A24,Data!$C:$C,BN$1,Data!$D:$D,BN$2)</f>
        <v>0</v>
      </c>
      <c r="BO24" s="5">
        <f>SUMIFS(Data!$A:$A, Data!$G:$G,$A24,Data!$C:$C,BO$1,Data!$D:$D,BO$2)</f>
        <v>0</v>
      </c>
      <c r="BP24" s="5">
        <f>SUMIFS(Data!$A:$A, Data!$G:$G,$A24,Data!$C:$C,BP$1,Data!$D:$D,BP$2)</f>
        <v>1</v>
      </c>
      <c r="BQ24" s="5">
        <f>SUMIFS(Data!$A:$A, Data!$G:$G,$A24,Data!$C:$C,BQ$1,Data!$D:$D,BQ$2)</f>
        <v>0</v>
      </c>
      <c r="BR24" s="5">
        <f>SUMIFS(Data!$A:$A, Data!$G:$G,$A24,Data!$C:$C,BR$1,Data!$D:$D,BR$2)</f>
        <v>0</v>
      </c>
      <c r="BS24" s="5">
        <f>SUMIFS(Data!$A:$A, Data!$G:$G,$A24,Data!$C:$C,BS$1,Data!$D:$D,BS$2)</f>
        <v>0</v>
      </c>
      <c r="BT24" s="5">
        <f>SUMIFS(Data!$A:$A, Data!$G:$G,$A24,Data!$C:$C,BT$1,Data!$D:$D,BT$2)</f>
        <v>0</v>
      </c>
      <c r="BU24" s="5">
        <f>SUMIFS(Data!$A:$A, Data!$G:$G,$A24,Data!$C:$C,BU$1,Data!$D:$D,BU$2)</f>
        <v>0</v>
      </c>
      <c r="BV24" s="5">
        <f>SUMIFS(Data!$A:$A, Data!$G:$G,$A24,Data!$C:$C,BV$1,Data!$D:$D,BV$2)</f>
        <v>0</v>
      </c>
      <c r="BW24" s="5">
        <f>SUMIFS(Data!$A:$A, Data!$G:$G,$A24,Data!$C:$C,BW$1,Data!$D:$D,BW$2)</f>
        <v>0</v>
      </c>
      <c r="BX24" s="5">
        <f>SUMIFS(Data!$A:$A, Data!$G:$G,$A24,Data!$C:$C,BX$1,Data!$D:$D,BX$2)</f>
        <v>0</v>
      </c>
      <c r="BY24" s="5">
        <f>SUMIFS(Data!$A:$A, Data!$G:$G,$A24,Data!$C:$C,BY$1,Data!$D:$D,BY$2)</f>
        <v>0</v>
      </c>
      <c r="BZ24" s="5">
        <f>SUMIFS(Data!$A:$A, Data!$G:$G,$A24,Data!$C:$C,BZ$1,Data!$D:$D,BZ$2)</f>
        <v>0</v>
      </c>
      <c r="CA24" s="5">
        <f>SUMIFS(Data!$A:$A, Data!$G:$G,$A24,Data!$C:$C,CA$1,Data!$D:$D,CA$2)</f>
        <v>0</v>
      </c>
      <c r="CB24" s="5">
        <f>SUMIFS(Data!$A:$A, Data!$G:$G,$A24,Data!$C:$C,CB$1,Data!$D:$D,CB$2)</f>
        <v>0</v>
      </c>
      <c r="CC24" s="5">
        <f>SUMIFS(Data!$A:$A, Data!$G:$G,$A24,Data!$C:$C,CC$1,Data!$D:$D,CC$2)</f>
        <v>0</v>
      </c>
      <c r="CD24" s="5">
        <f>SUMIFS(Data!$A:$A, Data!$G:$G,$A24,Data!$C:$C,CD$1,Data!$D:$D,CD$2)</f>
        <v>0</v>
      </c>
      <c r="CE24" s="5">
        <f>SUMIFS(Data!$A:$A, Data!$G:$G,$A24,Data!$C:$C,CE$1,Data!$D:$D,CE$2)</f>
        <v>0</v>
      </c>
      <c r="CF24" s="5">
        <f>SUMIFS(Data!$A:$A, Data!$G:$G,$A24,Data!$C:$C,CF$1,Data!$D:$D,CF$2)</f>
        <v>0</v>
      </c>
      <c r="CG24" s="5">
        <f>SUMIFS(Data!$A:$A, Data!$G:$G,$A24,Data!$C:$C,CG$1,Data!$D:$D,CG$2)</f>
        <v>0</v>
      </c>
      <c r="CH24" s="5">
        <f>SUMIFS(Data!$A:$A, Data!$G:$G,$A24,Data!$C:$C,CH$1,Data!$D:$D,CH$2)</f>
        <v>0</v>
      </c>
      <c r="CI24" s="5">
        <f>SUMIFS(Data!$A:$A, Data!$G:$G,$A24,Data!$C:$C,CI$1,Data!$D:$D,CI$2)</f>
        <v>2</v>
      </c>
      <c r="CJ24" s="5">
        <f>SUMIFS(Data!$A:$A, Data!$G:$G,$A24,Data!$C:$C,CJ$1,Data!$D:$D,CJ$2)</f>
        <v>0</v>
      </c>
      <c r="CK24" s="5">
        <f>SUMIFS(Data!$A:$A, Data!$G:$G,$A24,Data!$C:$C,CK$1,Data!$D:$D,CK$2)</f>
        <v>0</v>
      </c>
      <c r="CL24" s="5">
        <f>SUMIFS(Data!$A:$A, Data!$G:$G,$A24,Data!$C:$C,CL$1,Data!$D:$D,CL$2)</f>
        <v>0</v>
      </c>
      <c r="CM24" s="5">
        <f>SUMIFS(Data!$A:$A, Data!$G:$G,$A24,Data!$C:$C,CM$1,Data!$D:$D,CM$2)</f>
        <v>0</v>
      </c>
      <c r="CN24" s="5">
        <f>SUMIFS(Data!$A:$A, Data!$G:$G,$A24,Data!$C:$C,CN$1,Data!$D:$D,CN$2)</f>
        <v>0</v>
      </c>
      <c r="CO24" s="5">
        <f>SUMIFS(Data!$A:$A, Data!$G:$G,$A24,Data!$C:$C,CO$1,Data!$D:$D,CO$2)</f>
        <v>0</v>
      </c>
      <c r="CP24" s="5">
        <f>SUMIFS(Data!$A:$A, Data!$G:$G,$A24,Data!$C:$C,CP$1,Data!$D:$D,CP$2)</f>
        <v>0</v>
      </c>
      <c r="CQ24" s="5">
        <f>SUMIFS(Data!$A:$A, Data!$G:$G,$A24,Data!$C:$C,CQ$1,Data!$D:$D,CQ$2)</f>
        <v>0</v>
      </c>
      <c r="CR24" s="5">
        <f>SUMIFS(Data!$A:$A, Data!$G:$G,$A24,Data!$C:$C,CR$1,Data!$D:$D,CR$2)</f>
        <v>0</v>
      </c>
      <c r="CS24" s="5">
        <f>SUMIFS(Data!$A:$A, Data!$G:$G,$A24,Data!$C:$C,CS$1,Data!$D:$D,CS$2)</f>
        <v>0</v>
      </c>
      <c r="CT24" s="5">
        <f>SUMIFS(Data!$A:$A, Data!$G:$G,$A24,Data!$C:$C,CT$1,Data!$D:$D,CT$2)</f>
        <v>0</v>
      </c>
      <c r="CU24" s="5">
        <f>SUMIFS(Data!$A:$A, Data!$G:$G,$A24,Data!$C:$C,CU$1,Data!$D:$D,CU$2)</f>
        <v>0</v>
      </c>
      <c r="CV24" s="5">
        <f>SUMIFS(Data!$A:$A, Data!$G:$G,$A24,Data!$C:$C,CV$1,Data!$D:$D,CV$2)</f>
        <v>0</v>
      </c>
      <c r="CW24" s="5">
        <f t="shared" ref="CW24:CX24" si="23">SUMIF($B$2:$CV$2,CW$2, $B24:$CV24)</f>
        <v>3</v>
      </c>
      <c r="CX24" s="5">
        <f t="shared" si="23"/>
        <v>2</v>
      </c>
      <c r="CY24" s="5">
        <f t="shared" si="3"/>
        <v>5</v>
      </c>
    </row>
    <row r="25">
      <c r="A25" s="5" t="str">
        <f>Countries!A23</f>
        <v>DEN</v>
      </c>
      <c r="B25" s="5">
        <f>SUMIFS(Data!$A:$A, Data!$G:$G,$A25,Data!$C:$C,B$1,Data!$D:$D,B$2)</f>
        <v>0</v>
      </c>
      <c r="C25" s="5">
        <f>SUMIFS(Data!$A:$A, Data!$G:$G,$A25,Data!$C:$C,C$1,Data!$D:$D,C$2)</f>
        <v>0</v>
      </c>
      <c r="D25" s="5">
        <f>SUMIFS(Data!$A:$A, Data!$G:$G,$A25,Data!$C:$C,D$1,Data!$D:$D,D$2)</f>
        <v>0</v>
      </c>
      <c r="E25" s="5">
        <f>SUMIFS(Data!$A:$A, Data!$G:$G,$A25,Data!$C:$C,E$1,Data!$D:$D,E$2)</f>
        <v>0</v>
      </c>
      <c r="F25" s="5">
        <f>SUMIFS(Data!$A:$A, Data!$G:$G,$A25,Data!$C:$C,F$1,Data!$D:$D,F$2)</f>
        <v>0</v>
      </c>
      <c r="G25" s="5">
        <f>SUMIFS(Data!$A:$A, Data!$G:$G,$A25,Data!$C:$C,G$1,Data!$D:$D,G$2)</f>
        <v>0</v>
      </c>
      <c r="H25" s="5">
        <f>SUMIFS(Data!$A:$A, Data!$G:$G,$A25,Data!$C:$C,H$1,Data!$D:$D,H$2)</f>
        <v>0</v>
      </c>
      <c r="I25" s="5">
        <f>SUMIFS(Data!$A:$A, Data!$G:$G,$A25,Data!$C:$C,I$1,Data!$D:$D,I$2)</f>
        <v>0</v>
      </c>
      <c r="J25" s="5">
        <f>SUMIFS(Data!$A:$A, Data!$G:$G,$A25,Data!$C:$C,J$1,Data!$D:$D,J$2)</f>
        <v>0</v>
      </c>
      <c r="K25" s="5">
        <f>SUMIFS(Data!$A:$A, Data!$G:$G,$A25,Data!$C:$C,K$1,Data!$D:$D,K$2)</f>
        <v>0</v>
      </c>
      <c r="L25" s="5">
        <f>SUMIFS(Data!$A:$A, Data!$G:$G,$A25,Data!$C:$C,L$1,Data!$D:$D,L$2)</f>
        <v>0</v>
      </c>
      <c r="M25" s="5">
        <f>SUMIFS(Data!$A:$A, Data!$G:$G,$A25,Data!$C:$C,M$1,Data!$D:$D,M$2)</f>
        <v>1</v>
      </c>
      <c r="N25" s="5">
        <f>SUMIFS(Data!$A:$A, Data!$G:$G,$A25,Data!$C:$C,N$1,Data!$D:$D,N$2)</f>
        <v>0</v>
      </c>
      <c r="O25" s="5">
        <f>SUMIFS(Data!$A:$A, Data!$G:$G,$A25,Data!$C:$C,O$1,Data!$D:$D,O$2)</f>
        <v>0</v>
      </c>
      <c r="P25" s="5">
        <f>SUMIFS(Data!$A:$A, Data!$G:$G,$A25,Data!$C:$C,P$1,Data!$D:$D,P$2)</f>
        <v>0</v>
      </c>
      <c r="Q25" s="5">
        <f>SUMIFS(Data!$A:$A, Data!$G:$G,$A25,Data!$C:$C,Q$1,Data!$D:$D,Q$2)</f>
        <v>0</v>
      </c>
      <c r="R25" s="5">
        <f>SUMIFS(Data!$A:$A, Data!$G:$G,$A25,Data!$C:$C,R$1,Data!$D:$D,R$2)</f>
        <v>0</v>
      </c>
      <c r="S25" s="5">
        <f>SUMIFS(Data!$A:$A, Data!$G:$G,$A25,Data!$C:$C,S$1,Data!$D:$D,S$2)</f>
        <v>0</v>
      </c>
      <c r="T25" s="5">
        <f>SUMIFS(Data!$A:$A, Data!$G:$G,$A25,Data!$C:$C,T$1,Data!$D:$D,T$2)</f>
        <v>0</v>
      </c>
      <c r="U25" s="5">
        <f>SUMIFS(Data!$A:$A, Data!$G:$G,$A25,Data!$C:$C,U$1,Data!$D:$D,U$2)</f>
        <v>0</v>
      </c>
      <c r="V25" s="5">
        <f>SUMIFS(Data!$A:$A, Data!$G:$G,$A25,Data!$C:$C,V$1,Data!$D:$D,V$2)</f>
        <v>0</v>
      </c>
      <c r="W25" s="5">
        <f>SUMIFS(Data!$A:$A, Data!$G:$G,$A25,Data!$C:$C,W$1,Data!$D:$D,W$2)</f>
        <v>0</v>
      </c>
      <c r="X25" s="5">
        <f>SUMIFS(Data!$A:$A, Data!$G:$G,$A25,Data!$C:$C,X$1,Data!$D:$D,X$2)</f>
        <v>0</v>
      </c>
      <c r="Y25" s="5">
        <f>SUMIFS(Data!$A:$A, Data!$G:$G,$A25,Data!$C:$C,Y$1,Data!$D:$D,Y$2)</f>
        <v>0</v>
      </c>
      <c r="Z25" s="5">
        <f>SUMIFS(Data!$A:$A, Data!$G:$G,$A25,Data!$C:$C,Z$1,Data!$D:$D,Z$2)</f>
        <v>0</v>
      </c>
      <c r="AA25" s="5">
        <f>SUMIFS(Data!$A:$A, Data!$G:$G,$A25,Data!$C:$C,AA$1,Data!$D:$D,AA$2)</f>
        <v>0</v>
      </c>
      <c r="AB25" s="5">
        <f>SUMIFS(Data!$A:$A, Data!$G:$G,$A25,Data!$C:$C,AB$1,Data!$D:$D,AB$2)</f>
        <v>0</v>
      </c>
      <c r="AC25" s="5">
        <f>SUMIFS(Data!$A:$A, Data!$G:$G,$A25,Data!$C:$C,AC$1,Data!$D:$D,AC$2)</f>
        <v>0</v>
      </c>
      <c r="AD25" s="5">
        <f>SUMIFS(Data!$A:$A, Data!$G:$G,$A25,Data!$C:$C,AD$1,Data!$D:$D,AD$2)</f>
        <v>0</v>
      </c>
      <c r="AE25" s="5">
        <f>SUMIFS(Data!$A:$A, Data!$G:$G,$A25,Data!$C:$C,AE$1,Data!$D:$D,AE$2)</f>
        <v>0</v>
      </c>
      <c r="AF25" s="5">
        <f>SUMIFS(Data!$A:$A, Data!$G:$G,$A25,Data!$C:$C,AF$1,Data!$D:$D,AF$2)</f>
        <v>0</v>
      </c>
      <c r="AG25" s="5">
        <f>SUMIFS(Data!$A:$A, Data!$G:$G,$A25,Data!$C:$C,AG$1,Data!$D:$D,AG$2)</f>
        <v>0</v>
      </c>
      <c r="AH25" s="5">
        <f>SUMIFS(Data!$A:$A, Data!$G:$G,$A25,Data!$C:$C,AH$1,Data!$D:$D,AH$2)</f>
        <v>0</v>
      </c>
      <c r="AI25" s="5">
        <f>SUMIFS(Data!$A:$A, Data!$G:$G,$A25,Data!$C:$C,AI$1,Data!$D:$D,AI$2)</f>
        <v>0</v>
      </c>
      <c r="AJ25" s="5">
        <f>SUMIFS(Data!$A:$A, Data!$G:$G,$A25,Data!$C:$C,AJ$1,Data!$D:$D,AJ$2)</f>
        <v>1</v>
      </c>
      <c r="AK25" s="5">
        <f>SUMIFS(Data!$A:$A, Data!$G:$G,$A25,Data!$C:$C,AK$1,Data!$D:$D,AK$2)</f>
        <v>0</v>
      </c>
      <c r="AL25" s="5">
        <f>SUMIFS(Data!$A:$A, Data!$G:$G,$A25,Data!$C:$C,AL$1,Data!$D:$D,AL$2)</f>
        <v>0</v>
      </c>
      <c r="AM25" s="5">
        <f>SUMIFS(Data!$A:$A, Data!$G:$G,$A25,Data!$C:$C,AM$1,Data!$D:$D,AM$2)</f>
        <v>0</v>
      </c>
      <c r="AN25" s="5">
        <f>SUMIFS(Data!$A:$A, Data!$G:$G,$A25,Data!$C:$C,AN$1,Data!$D:$D,AN$2)</f>
        <v>0</v>
      </c>
      <c r="AO25" s="5">
        <f>SUMIFS(Data!$A:$A, Data!$G:$G,$A25,Data!$C:$C,AO$1,Data!$D:$D,AO$2)</f>
        <v>0</v>
      </c>
      <c r="AP25" s="5">
        <f>SUMIFS(Data!$A:$A, Data!$G:$G,$A25,Data!$C:$C,AP$1,Data!$D:$D,AP$2)</f>
        <v>0</v>
      </c>
      <c r="AQ25" s="5">
        <f>SUMIFS(Data!$A:$A, Data!$G:$G,$A25,Data!$C:$C,AQ$1,Data!$D:$D,AQ$2)</f>
        <v>0</v>
      </c>
      <c r="AR25" s="5">
        <f>SUMIFS(Data!$A:$A, Data!$G:$G,$A25,Data!$C:$C,AR$1,Data!$D:$D,AR$2)</f>
        <v>0</v>
      </c>
      <c r="AS25" s="5">
        <f>SUMIFS(Data!$A:$A, Data!$G:$G,$A25,Data!$C:$C,AS$1,Data!$D:$D,AS$2)</f>
        <v>0</v>
      </c>
      <c r="AT25" s="5">
        <f>SUMIFS(Data!$A:$A, Data!$G:$G,$A25,Data!$C:$C,AT$1,Data!$D:$D,AT$2)</f>
        <v>0</v>
      </c>
      <c r="AU25" s="5">
        <f>SUMIFS(Data!$A:$A, Data!$G:$G,$A25,Data!$C:$C,AU$1,Data!$D:$D,AU$2)</f>
        <v>0</v>
      </c>
      <c r="AV25" s="5">
        <f>SUMIFS(Data!$A:$A, Data!$G:$G,$A25,Data!$C:$C,AV$1,Data!$D:$D,AV$2)</f>
        <v>0</v>
      </c>
      <c r="AW25" s="5">
        <f>SUMIFS(Data!$A:$A, Data!$G:$G,$A25,Data!$C:$C,AW$1,Data!$D:$D,AW$2)</f>
        <v>0</v>
      </c>
      <c r="AX25" s="5">
        <f>SUMIFS(Data!$A:$A, Data!$G:$G,$A25,Data!$C:$C,AX$1,Data!$D:$D,AX$2)</f>
        <v>0</v>
      </c>
      <c r="AY25" s="5">
        <f>SUMIFS(Data!$A:$A, Data!$G:$G,$A25,Data!$C:$C,AY$1,Data!$D:$D,AY$2)</f>
        <v>0</v>
      </c>
      <c r="AZ25" s="5">
        <f>SUMIFS(Data!$A:$A, Data!$G:$G,$A25,Data!$C:$C,AZ$1,Data!$D:$D,AZ$2)</f>
        <v>0</v>
      </c>
      <c r="BA25" s="5">
        <f>SUMIFS(Data!$A:$A, Data!$G:$G,$A25,Data!$C:$C,BA$1,Data!$D:$D,BA$2)</f>
        <v>0</v>
      </c>
      <c r="BB25" s="5">
        <f>SUMIFS(Data!$A:$A, Data!$G:$G,$A25,Data!$C:$C,BB$1,Data!$D:$D,BB$2)</f>
        <v>0</v>
      </c>
      <c r="BC25" s="5">
        <f>SUMIFS(Data!$A:$A, Data!$G:$G,$A25,Data!$C:$C,BC$1,Data!$D:$D,BC$2)</f>
        <v>0</v>
      </c>
      <c r="BD25" s="5">
        <f>SUMIFS(Data!$A:$A, Data!$G:$G,$A25,Data!$C:$C,BD$1,Data!$D:$D,BD$2)</f>
        <v>0</v>
      </c>
      <c r="BE25" s="5">
        <f>SUMIFS(Data!$A:$A, Data!$G:$G,$A25,Data!$C:$C,BE$1,Data!$D:$D,BE$2)</f>
        <v>0</v>
      </c>
      <c r="BF25" s="5">
        <f>SUMIFS(Data!$A:$A, Data!$G:$G,$A25,Data!$C:$C,BF$1,Data!$D:$D,BF$2)</f>
        <v>0</v>
      </c>
      <c r="BG25" s="5">
        <f>SUMIFS(Data!$A:$A, Data!$G:$G,$A25,Data!$C:$C,BG$1,Data!$D:$D,BG$2)</f>
        <v>0</v>
      </c>
      <c r="BH25" s="5">
        <f>SUMIFS(Data!$A:$A, Data!$G:$G,$A25,Data!$C:$C,BH$1,Data!$D:$D,BH$2)</f>
        <v>0</v>
      </c>
      <c r="BI25" s="5">
        <f>SUMIFS(Data!$A:$A, Data!$G:$G,$A25,Data!$C:$C,BI$1,Data!$D:$D,BI$2)</f>
        <v>0</v>
      </c>
      <c r="BJ25" s="5">
        <f>SUMIFS(Data!$A:$A, Data!$G:$G,$A25,Data!$C:$C,BJ$1,Data!$D:$D,BJ$2)</f>
        <v>0</v>
      </c>
      <c r="BK25" s="5">
        <f>SUMIFS(Data!$A:$A, Data!$G:$G,$A25,Data!$C:$C,BK$1,Data!$D:$D,BK$2)</f>
        <v>0</v>
      </c>
      <c r="BL25" s="5">
        <f>SUMIFS(Data!$A:$A, Data!$G:$G,$A25,Data!$C:$C,BL$1,Data!$D:$D,BL$2)</f>
        <v>0</v>
      </c>
      <c r="BM25" s="5">
        <f>SUMIFS(Data!$A:$A, Data!$G:$G,$A25,Data!$C:$C,BM$1,Data!$D:$D,BM$2)</f>
        <v>0</v>
      </c>
      <c r="BN25" s="5">
        <f>SUMIFS(Data!$A:$A, Data!$G:$G,$A25,Data!$C:$C,BN$1,Data!$D:$D,BN$2)</f>
        <v>0</v>
      </c>
      <c r="BO25" s="5">
        <f>SUMIFS(Data!$A:$A, Data!$G:$G,$A25,Data!$C:$C,BO$1,Data!$D:$D,BO$2)</f>
        <v>1</v>
      </c>
      <c r="BP25" s="5">
        <f>SUMIFS(Data!$A:$A, Data!$G:$G,$A25,Data!$C:$C,BP$1,Data!$D:$D,BP$2)</f>
        <v>0</v>
      </c>
      <c r="BQ25" s="5">
        <f>SUMIFS(Data!$A:$A, Data!$G:$G,$A25,Data!$C:$C,BQ$1,Data!$D:$D,BQ$2)</f>
        <v>0</v>
      </c>
      <c r="BR25" s="5">
        <f>SUMIFS(Data!$A:$A, Data!$G:$G,$A25,Data!$C:$C,BR$1,Data!$D:$D,BR$2)</f>
        <v>0</v>
      </c>
      <c r="BS25" s="5">
        <f>SUMIFS(Data!$A:$A, Data!$G:$G,$A25,Data!$C:$C,BS$1,Data!$D:$D,BS$2)</f>
        <v>0</v>
      </c>
      <c r="BT25" s="5">
        <f>SUMIFS(Data!$A:$A, Data!$G:$G,$A25,Data!$C:$C,BT$1,Data!$D:$D,BT$2)</f>
        <v>0</v>
      </c>
      <c r="BU25" s="5">
        <f>SUMIFS(Data!$A:$A, Data!$G:$G,$A25,Data!$C:$C,BU$1,Data!$D:$D,BU$2)</f>
        <v>0</v>
      </c>
      <c r="BV25" s="5">
        <f>SUMIFS(Data!$A:$A, Data!$G:$G,$A25,Data!$C:$C,BV$1,Data!$D:$D,BV$2)</f>
        <v>0</v>
      </c>
      <c r="BW25" s="5">
        <f>SUMIFS(Data!$A:$A, Data!$G:$G,$A25,Data!$C:$C,BW$1,Data!$D:$D,BW$2)</f>
        <v>0</v>
      </c>
      <c r="BX25" s="5">
        <f>SUMIFS(Data!$A:$A, Data!$G:$G,$A25,Data!$C:$C,BX$1,Data!$D:$D,BX$2)</f>
        <v>0</v>
      </c>
      <c r="BY25" s="5">
        <f>SUMIFS(Data!$A:$A, Data!$G:$G,$A25,Data!$C:$C,BY$1,Data!$D:$D,BY$2)</f>
        <v>0</v>
      </c>
      <c r="BZ25" s="5">
        <f>SUMIFS(Data!$A:$A, Data!$G:$G,$A25,Data!$C:$C,BZ$1,Data!$D:$D,BZ$2)</f>
        <v>0</v>
      </c>
      <c r="CA25" s="5">
        <f>SUMIFS(Data!$A:$A, Data!$G:$G,$A25,Data!$C:$C,CA$1,Data!$D:$D,CA$2)</f>
        <v>0</v>
      </c>
      <c r="CB25" s="5">
        <f>SUMIFS(Data!$A:$A, Data!$G:$G,$A25,Data!$C:$C,CB$1,Data!$D:$D,CB$2)</f>
        <v>0</v>
      </c>
      <c r="CC25" s="5">
        <f>SUMIFS(Data!$A:$A, Data!$G:$G,$A25,Data!$C:$C,CC$1,Data!$D:$D,CC$2)</f>
        <v>0</v>
      </c>
      <c r="CD25" s="5">
        <f>SUMIFS(Data!$A:$A, Data!$G:$G,$A25,Data!$C:$C,CD$1,Data!$D:$D,CD$2)</f>
        <v>0</v>
      </c>
      <c r="CE25" s="5">
        <f>SUMIFS(Data!$A:$A, Data!$G:$G,$A25,Data!$C:$C,CE$1,Data!$D:$D,CE$2)</f>
        <v>0</v>
      </c>
      <c r="CF25" s="5">
        <f>SUMIFS(Data!$A:$A, Data!$G:$G,$A25,Data!$C:$C,CF$1,Data!$D:$D,CF$2)</f>
        <v>0</v>
      </c>
      <c r="CG25" s="5">
        <f>SUMIFS(Data!$A:$A, Data!$G:$G,$A25,Data!$C:$C,CG$1,Data!$D:$D,CG$2)</f>
        <v>0</v>
      </c>
      <c r="CH25" s="5">
        <f>SUMIFS(Data!$A:$A, Data!$G:$G,$A25,Data!$C:$C,CH$1,Data!$D:$D,CH$2)</f>
        <v>0</v>
      </c>
      <c r="CI25" s="5">
        <f>SUMIFS(Data!$A:$A, Data!$G:$G,$A25,Data!$C:$C,CI$1,Data!$D:$D,CI$2)</f>
        <v>0</v>
      </c>
      <c r="CJ25" s="5">
        <f>SUMIFS(Data!$A:$A, Data!$G:$G,$A25,Data!$C:$C,CJ$1,Data!$D:$D,CJ$2)</f>
        <v>0</v>
      </c>
      <c r="CK25" s="5">
        <f>SUMIFS(Data!$A:$A, Data!$G:$G,$A25,Data!$C:$C,CK$1,Data!$D:$D,CK$2)</f>
        <v>0</v>
      </c>
      <c r="CL25" s="5">
        <f>SUMIFS(Data!$A:$A, Data!$G:$G,$A25,Data!$C:$C,CL$1,Data!$D:$D,CL$2)</f>
        <v>0</v>
      </c>
      <c r="CM25" s="5">
        <f>SUMIFS(Data!$A:$A, Data!$G:$G,$A25,Data!$C:$C,CM$1,Data!$D:$D,CM$2)</f>
        <v>0</v>
      </c>
      <c r="CN25" s="5">
        <f>SUMIFS(Data!$A:$A, Data!$G:$G,$A25,Data!$C:$C,CN$1,Data!$D:$D,CN$2)</f>
        <v>0</v>
      </c>
      <c r="CO25" s="5">
        <f>SUMIFS(Data!$A:$A, Data!$G:$G,$A25,Data!$C:$C,CO$1,Data!$D:$D,CO$2)</f>
        <v>0</v>
      </c>
      <c r="CP25" s="5">
        <f>SUMIFS(Data!$A:$A, Data!$G:$G,$A25,Data!$C:$C,CP$1,Data!$D:$D,CP$2)</f>
        <v>0</v>
      </c>
      <c r="CQ25" s="5">
        <f>SUMIFS(Data!$A:$A, Data!$G:$G,$A25,Data!$C:$C,CQ$1,Data!$D:$D,CQ$2)</f>
        <v>0</v>
      </c>
      <c r="CR25" s="5">
        <f>SUMIFS(Data!$A:$A, Data!$G:$G,$A25,Data!$C:$C,CR$1,Data!$D:$D,CR$2)</f>
        <v>0</v>
      </c>
      <c r="CS25" s="5">
        <f>SUMIFS(Data!$A:$A, Data!$G:$G,$A25,Data!$C:$C,CS$1,Data!$D:$D,CS$2)</f>
        <v>0</v>
      </c>
      <c r="CT25" s="5">
        <f>SUMIFS(Data!$A:$A, Data!$G:$G,$A25,Data!$C:$C,CT$1,Data!$D:$D,CT$2)</f>
        <v>0</v>
      </c>
      <c r="CU25" s="5">
        <f>SUMIFS(Data!$A:$A, Data!$G:$G,$A25,Data!$C:$C,CU$1,Data!$D:$D,CU$2)</f>
        <v>0</v>
      </c>
      <c r="CV25" s="5">
        <f>SUMIFS(Data!$A:$A, Data!$G:$G,$A25,Data!$C:$C,CV$1,Data!$D:$D,CV$2)</f>
        <v>0</v>
      </c>
      <c r="CW25" s="5">
        <f t="shared" ref="CW25:CX25" si="24">SUMIF($B$2:$CV$2,CW$2, $B25:$CV25)</f>
        <v>2</v>
      </c>
      <c r="CX25" s="5">
        <f t="shared" si="24"/>
        <v>1</v>
      </c>
      <c r="CY25" s="5">
        <f t="shared" si="3"/>
        <v>3</v>
      </c>
    </row>
    <row r="26">
      <c r="A26" s="5" t="str">
        <f>Countries!A24</f>
        <v>DOM</v>
      </c>
      <c r="B26" s="5">
        <f>SUMIFS(Data!$A:$A, Data!$G:$G,$A26,Data!$C:$C,B$1,Data!$D:$D,B$2)</f>
        <v>0</v>
      </c>
      <c r="C26" s="5">
        <f>SUMIFS(Data!$A:$A, Data!$G:$G,$A26,Data!$C:$C,C$1,Data!$D:$D,C$2)</f>
        <v>0</v>
      </c>
      <c r="D26" s="5">
        <f>SUMIFS(Data!$A:$A, Data!$G:$G,$A26,Data!$C:$C,D$1,Data!$D:$D,D$2)</f>
        <v>0</v>
      </c>
      <c r="E26" s="5">
        <f>SUMIFS(Data!$A:$A, Data!$G:$G,$A26,Data!$C:$C,E$1,Data!$D:$D,E$2)</f>
        <v>0</v>
      </c>
      <c r="F26" s="5">
        <f>SUMIFS(Data!$A:$A, Data!$G:$G,$A26,Data!$C:$C,F$1,Data!$D:$D,F$2)</f>
        <v>0</v>
      </c>
      <c r="G26" s="5">
        <f>SUMIFS(Data!$A:$A, Data!$G:$G,$A26,Data!$C:$C,G$1,Data!$D:$D,G$2)</f>
        <v>0</v>
      </c>
      <c r="H26" s="5">
        <f>SUMIFS(Data!$A:$A, Data!$G:$G,$A26,Data!$C:$C,H$1,Data!$D:$D,H$2)</f>
        <v>0</v>
      </c>
      <c r="I26" s="5">
        <f>SUMIFS(Data!$A:$A, Data!$G:$G,$A26,Data!$C:$C,I$1,Data!$D:$D,I$2)</f>
        <v>0</v>
      </c>
      <c r="J26" s="5">
        <f>SUMIFS(Data!$A:$A, Data!$G:$G,$A26,Data!$C:$C,J$1,Data!$D:$D,J$2)</f>
        <v>0</v>
      </c>
      <c r="K26" s="5">
        <f>SUMIFS(Data!$A:$A, Data!$G:$G,$A26,Data!$C:$C,K$1,Data!$D:$D,K$2)</f>
        <v>0</v>
      </c>
      <c r="L26" s="5">
        <f>SUMIFS(Data!$A:$A, Data!$G:$G,$A26,Data!$C:$C,L$1,Data!$D:$D,L$2)</f>
        <v>0</v>
      </c>
      <c r="M26" s="5">
        <f>SUMIFS(Data!$A:$A, Data!$G:$G,$A26,Data!$C:$C,M$1,Data!$D:$D,M$2)</f>
        <v>0</v>
      </c>
      <c r="N26" s="5">
        <f>SUMIFS(Data!$A:$A, Data!$G:$G,$A26,Data!$C:$C,N$1,Data!$D:$D,N$2)</f>
        <v>0</v>
      </c>
      <c r="O26" s="5">
        <f>SUMIFS(Data!$A:$A, Data!$G:$G,$A26,Data!$C:$C,O$1,Data!$D:$D,O$2)</f>
        <v>0</v>
      </c>
      <c r="P26" s="5">
        <f>SUMIFS(Data!$A:$A, Data!$G:$G,$A26,Data!$C:$C,P$1,Data!$D:$D,P$2)</f>
        <v>0</v>
      </c>
      <c r="Q26" s="5">
        <f>SUMIFS(Data!$A:$A, Data!$G:$G,$A26,Data!$C:$C,Q$1,Data!$D:$D,Q$2)</f>
        <v>0</v>
      </c>
      <c r="R26" s="5">
        <f>SUMIFS(Data!$A:$A, Data!$G:$G,$A26,Data!$C:$C,R$1,Data!$D:$D,R$2)</f>
        <v>0</v>
      </c>
      <c r="S26" s="5">
        <f>SUMIFS(Data!$A:$A, Data!$G:$G,$A26,Data!$C:$C,S$1,Data!$D:$D,S$2)</f>
        <v>0</v>
      </c>
      <c r="T26" s="5">
        <f>SUMIFS(Data!$A:$A, Data!$G:$G,$A26,Data!$C:$C,T$1,Data!$D:$D,T$2)</f>
        <v>0</v>
      </c>
      <c r="U26" s="5">
        <f>SUMIFS(Data!$A:$A, Data!$G:$G,$A26,Data!$C:$C,U$1,Data!$D:$D,U$2)</f>
        <v>0</v>
      </c>
      <c r="V26" s="5">
        <f>SUMIFS(Data!$A:$A, Data!$G:$G,$A26,Data!$C:$C,V$1,Data!$D:$D,V$2)</f>
        <v>0</v>
      </c>
      <c r="W26" s="5">
        <f>SUMIFS(Data!$A:$A, Data!$G:$G,$A26,Data!$C:$C,W$1,Data!$D:$D,W$2)</f>
        <v>0</v>
      </c>
      <c r="X26" s="5">
        <f>SUMIFS(Data!$A:$A, Data!$G:$G,$A26,Data!$C:$C,X$1,Data!$D:$D,X$2)</f>
        <v>0</v>
      </c>
      <c r="Y26" s="5">
        <f>SUMIFS(Data!$A:$A, Data!$G:$G,$A26,Data!$C:$C,Y$1,Data!$D:$D,Y$2)</f>
        <v>0</v>
      </c>
      <c r="Z26" s="5">
        <f>SUMIFS(Data!$A:$A, Data!$G:$G,$A26,Data!$C:$C,Z$1,Data!$D:$D,Z$2)</f>
        <v>0</v>
      </c>
      <c r="AA26" s="5">
        <f>SUMIFS(Data!$A:$A, Data!$G:$G,$A26,Data!$C:$C,AA$1,Data!$D:$D,AA$2)</f>
        <v>0</v>
      </c>
      <c r="AB26" s="5">
        <f>SUMIFS(Data!$A:$A, Data!$G:$G,$A26,Data!$C:$C,AB$1,Data!$D:$D,AB$2)</f>
        <v>0</v>
      </c>
      <c r="AC26" s="5">
        <f>SUMIFS(Data!$A:$A, Data!$G:$G,$A26,Data!$C:$C,AC$1,Data!$D:$D,AC$2)</f>
        <v>0</v>
      </c>
      <c r="AD26" s="5">
        <f>SUMIFS(Data!$A:$A, Data!$G:$G,$A26,Data!$C:$C,AD$1,Data!$D:$D,AD$2)</f>
        <v>0</v>
      </c>
      <c r="AE26" s="5">
        <f>SUMIFS(Data!$A:$A, Data!$G:$G,$A26,Data!$C:$C,AE$1,Data!$D:$D,AE$2)</f>
        <v>0</v>
      </c>
      <c r="AF26" s="5">
        <f>SUMIFS(Data!$A:$A, Data!$G:$G,$A26,Data!$C:$C,AF$1,Data!$D:$D,AF$2)</f>
        <v>0</v>
      </c>
      <c r="AG26" s="5">
        <f>SUMIFS(Data!$A:$A, Data!$G:$G,$A26,Data!$C:$C,AG$1,Data!$D:$D,AG$2)</f>
        <v>0</v>
      </c>
      <c r="AH26" s="5">
        <f>SUMIFS(Data!$A:$A, Data!$G:$G,$A26,Data!$C:$C,AH$1,Data!$D:$D,AH$2)</f>
        <v>0</v>
      </c>
      <c r="AI26" s="5">
        <f>SUMIFS(Data!$A:$A, Data!$G:$G,$A26,Data!$C:$C,AI$1,Data!$D:$D,AI$2)</f>
        <v>0</v>
      </c>
      <c r="AJ26" s="5">
        <f>SUMIFS(Data!$A:$A, Data!$G:$G,$A26,Data!$C:$C,AJ$1,Data!$D:$D,AJ$2)</f>
        <v>0</v>
      </c>
      <c r="AK26" s="5">
        <f>SUMIFS(Data!$A:$A, Data!$G:$G,$A26,Data!$C:$C,AK$1,Data!$D:$D,AK$2)</f>
        <v>0</v>
      </c>
      <c r="AL26" s="5">
        <f>SUMIFS(Data!$A:$A, Data!$G:$G,$A26,Data!$C:$C,AL$1,Data!$D:$D,AL$2)</f>
        <v>0</v>
      </c>
      <c r="AM26" s="5">
        <f>SUMIFS(Data!$A:$A, Data!$G:$G,$A26,Data!$C:$C,AM$1,Data!$D:$D,AM$2)</f>
        <v>0</v>
      </c>
      <c r="AN26" s="5">
        <f>SUMIFS(Data!$A:$A, Data!$G:$G,$A26,Data!$C:$C,AN$1,Data!$D:$D,AN$2)</f>
        <v>0</v>
      </c>
      <c r="AO26" s="5">
        <f>SUMIFS(Data!$A:$A, Data!$G:$G,$A26,Data!$C:$C,AO$1,Data!$D:$D,AO$2)</f>
        <v>0</v>
      </c>
      <c r="AP26" s="5">
        <f>SUMIFS(Data!$A:$A, Data!$G:$G,$A26,Data!$C:$C,AP$1,Data!$D:$D,AP$2)</f>
        <v>0</v>
      </c>
      <c r="AQ26" s="5">
        <f>SUMIFS(Data!$A:$A, Data!$G:$G,$A26,Data!$C:$C,AQ$1,Data!$D:$D,AQ$2)</f>
        <v>0</v>
      </c>
      <c r="AR26" s="5">
        <f>SUMIFS(Data!$A:$A, Data!$G:$G,$A26,Data!$C:$C,AR$1,Data!$D:$D,AR$2)</f>
        <v>0</v>
      </c>
      <c r="AS26" s="5">
        <f>SUMIFS(Data!$A:$A, Data!$G:$G,$A26,Data!$C:$C,AS$1,Data!$D:$D,AS$2)</f>
        <v>0</v>
      </c>
      <c r="AT26" s="5">
        <f>SUMIFS(Data!$A:$A, Data!$G:$G,$A26,Data!$C:$C,AT$1,Data!$D:$D,AT$2)</f>
        <v>0</v>
      </c>
      <c r="AU26" s="5">
        <f>SUMIFS(Data!$A:$A, Data!$G:$G,$A26,Data!$C:$C,AU$1,Data!$D:$D,AU$2)</f>
        <v>0</v>
      </c>
      <c r="AV26" s="5">
        <f>SUMIFS(Data!$A:$A, Data!$G:$G,$A26,Data!$C:$C,AV$1,Data!$D:$D,AV$2)</f>
        <v>0</v>
      </c>
      <c r="AW26" s="5">
        <f>SUMIFS(Data!$A:$A, Data!$G:$G,$A26,Data!$C:$C,AW$1,Data!$D:$D,AW$2)</f>
        <v>0</v>
      </c>
      <c r="AX26" s="5">
        <f>SUMIFS(Data!$A:$A, Data!$G:$G,$A26,Data!$C:$C,AX$1,Data!$D:$D,AX$2)</f>
        <v>0</v>
      </c>
      <c r="AY26" s="5">
        <f>SUMIFS(Data!$A:$A, Data!$G:$G,$A26,Data!$C:$C,AY$1,Data!$D:$D,AY$2)</f>
        <v>0</v>
      </c>
      <c r="AZ26" s="5">
        <f>SUMIFS(Data!$A:$A, Data!$G:$G,$A26,Data!$C:$C,AZ$1,Data!$D:$D,AZ$2)</f>
        <v>0</v>
      </c>
      <c r="BA26" s="5">
        <f>SUMIFS(Data!$A:$A, Data!$G:$G,$A26,Data!$C:$C,BA$1,Data!$D:$D,BA$2)</f>
        <v>0</v>
      </c>
      <c r="BB26" s="5">
        <f>SUMIFS(Data!$A:$A, Data!$G:$G,$A26,Data!$C:$C,BB$1,Data!$D:$D,BB$2)</f>
        <v>0</v>
      </c>
      <c r="BC26" s="5">
        <f>SUMIFS(Data!$A:$A, Data!$G:$G,$A26,Data!$C:$C,BC$1,Data!$D:$D,BC$2)</f>
        <v>0</v>
      </c>
      <c r="BD26" s="5">
        <f>SUMIFS(Data!$A:$A, Data!$G:$G,$A26,Data!$C:$C,BD$1,Data!$D:$D,BD$2)</f>
        <v>0</v>
      </c>
      <c r="BE26" s="5">
        <f>SUMIFS(Data!$A:$A, Data!$G:$G,$A26,Data!$C:$C,BE$1,Data!$D:$D,BE$2)</f>
        <v>0</v>
      </c>
      <c r="BF26" s="5">
        <f>SUMIFS(Data!$A:$A, Data!$G:$G,$A26,Data!$C:$C,BF$1,Data!$D:$D,BF$2)</f>
        <v>0</v>
      </c>
      <c r="BG26" s="5">
        <f>SUMIFS(Data!$A:$A, Data!$G:$G,$A26,Data!$C:$C,BG$1,Data!$D:$D,BG$2)</f>
        <v>0</v>
      </c>
      <c r="BH26" s="5">
        <f>SUMIFS(Data!$A:$A, Data!$G:$G,$A26,Data!$C:$C,BH$1,Data!$D:$D,BH$2)</f>
        <v>0</v>
      </c>
      <c r="BI26" s="5">
        <f>SUMIFS(Data!$A:$A, Data!$G:$G,$A26,Data!$C:$C,BI$1,Data!$D:$D,BI$2)</f>
        <v>0</v>
      </c>
      <c r="BJ26" s="5">
        <f>SUMIFS(Data!$A:$A, Data!$G:$G,$A26,Data!$C:$C,BJ$1,Data!$D:$D,BJ$2)</f>
        <v>0</v>
      </c>
      <c r="BK26" s="5">
        <f>SUMIFS(Data!$A:$A, Data!$G:$G,$A26,Data!$C:$C,BK$1,Data!$D:$D,BK$2)</f>
        <v>0</v>
      </c>
      <c r="BL26" s="5">
        <f>SUMIFS(Data!$A:$A, Data!$G:$G,$A26,Data!$C:$C,BL$1,Data!$D:$D,BL$2)</f>
        <v>0</v>
      </c>
      <c r="BM26" s="5">
        <f>SUMIFS(Data!$A:$A, Data!$G:$G,$A26,Data!$C:$C,BM$1,Data!$D:$D,BM$2)</f>
        <v>0</v>
      </c>
      <c r="BN26" s="5">
        <f>SUMIFS(Data!$A:$A, Data!$G:$G,$A26,Data!$C:$C,BN$1,Data!$D:$D,BN$2)</f>
        <v>0</v>
      </c>
      <c r="BO26" s="5">
        <f>SUMIFS(Data!$A:$A, Data!$G:$G,$A26,Data!$C:$C,BO$1,Data!$D:$D,BO$2)</f>
        <v>0</v>
      </c>
      <c r="BP26" s="5">
        <f>SUMIFS(Data!$A:$A, Data!$G:$G,$A26,Data!$C:$C,BP$1,Data!$D:$D,BP$2)</f>
        <v>0</v>
      </c>
      <c r="BQ26" s="5">
        <f>SUMIFS(Data!$A:$A, Data!$G:$G,$A26,Data!$C:$C,BQ$1,Data!$D:$D,BQ$2)</f>
        <v>0</v>
      </c>
      <c r="BR26" s="5">
        <f>SUMIFS(Data!$A:$A, Data!$G:$G,$A26,Data!$C:$C,BR$1,Data!$D:$D,BR$2)</f>
        <v>0</v>
      </c>
      <c r="BS26" s="5">
        <f>SUMIFS(Data!$A:$A, Data!$G:$G,$A26,Data!$C:$C,BS$1,Data!$D:$D,BS$2)</f>
        <v>0</v>
      </c>
      <c r="BT26" s="5">
        <f>SUMIFS(Data!$A:$A, Data!$G:$G,$A26,Data!$C:$C,BT$1,Data!$D:$D,BT$2)</f>
        <v>0</v>
      </c>
      <c r="BU26" s="5">
        <f>SUMIFS(Data!$A:$A, Data!$G:$G,$A26,Data!$C:$C,BU$1,Data!$D:$D,BU$2)</f>
        <v>0</v>
      </c>
      <c r="BV26" s="5">
        <f>SUMIFS(Data!$A:$A, Data!$G:$G,$A26,Data!$C:$C,BV$1,Data!$D:$D,BV$2)</f>
        <v>0</v>
      </c>
      <c r="BW26" s="5">
        <f>SUMIFS(Data!$A:$A, Data!$G:$G,$A26,Data!$C:$C,BW$1,Data!$D:$D,BW$2)</f>
        <v>0</v>
      </c>
      <c r="BX26" s="5">
        <f>SUMIFS(Data!$A:$A, Data!$G:$G,$A26,Data!$C:$C,BX$1,Data!$D:$D,BX$2)</f>
        <v>0</v>
      </c>
      <c r="BY26" s="5">
        <f>SUMIFS(Data!$A:$A, Data!$G:$G,$A26,Data!$C:$C,BY$1,Data!$D:$D,BY$2)</f>
        <v>0</v>
      </c>
      <c r="BZ26" s="5">
        <f>SUMIFS(Data!$A:$A, Data!$G:$G,$A26,Data!$C:$C,BZ$1,Data!$D:$D,BZ$2)</f>
        <v>0</v>
      </c>
      <c r="CA26" s="5">
        <f>SUMIFS(Data!$A:$A, Data!$G:$G,$A26,Data!$C:$C,CA$1,Data!$D:$D,CA$2)</f>
        <v>0</v>
      </c>
      <c r="CB26" s="5">
        <f>SUMIFS(Data!$A:$A, Data!$G:$G,$A26,Data!$C:$C,CB$1,Data!$D:$D,CB$2)</f>
        <v>0</v>
      </c>
      <c r="CC26" s="5">
        <f>SUMIFS(Data!$A:$A, Data!$G:$G,$A26,Data!$C:$C,CC$1,Data!$D:$D,CC$2)</f>
        <v>0</v>
      </c>
      <c r="CD26" s="5">
        <f>SUMIFS(Data!$A:$A, Data!$G:$G,$A26,Data!$C:$C,CD$1,Data!$D:$D,CD$2)</f>
        <v>0</v>
      </c>
      <c r="CE26" s="5">
        <f>SUMIFS(Data!$A:$A, Data!$G:$G,$A26,Data!$C:$C,CE$1,Data!$D:$D,CE$2)</f>
        <v>0</v>
      </c>
      <c r="CF26" s="5">
        <f>SUMIFS(Data!$A:$A, Data!$G:$G,$A26,Data!$C:$C,CF$1,Data!$D:$D,CF$2)</f>
        <v>0</v>
      </c>
      <c r="CG26" s="5">
        <f>SUMIFS(Data!$A:$A, Data!$G:$G,$A26,Data!$C:$C,CG$1,Data!$D:$D,CG$2)</f>
        <v>0</v>
      </c>
      <c r="CH26" s="5">
        <f>SUMIFS(Data!$A:$A, Data!$G:$G,$A26,Data!$C:$C,CH$1,Data!$D:$D,CH$2)</f>
        <v>0</v>
      </c>
      <c r="CI26" s="5">
        <f>SUMIFS(Data!$A:$A, Data!$G:$G,$A26,Data!$C:$C,CI$1,Data!$D:$D,CI$2)</f>
        <v>0</v>
      </c>
      <c r="CJ26" s="5">
        <f>SUMIFS(Data!$A:$A, Data!$G:$G,$A26,Data!$C:$C,CJ$1,Data!$D:$D,CJ$2)</f>
        <v>0</v>
      </c>
      <c r="CK26" s="5">
        <f>SUMIFS(Data!$A:$A, Data!$G:$G,$A26,Data!$C:$C,CK$1,Data!$D:$D,CK$2)</f>
        <v>0</v>
      </c>
      <c r="CL26" s="5">
        <f>SUMIFS(Data!$A:$A, Data!$G:$G,$A26,Data!$C:$C,CL$1,Data!$D:$D,CL$2)</f>
        <v>0</v>
      </c>
      <c r="CM26" s="5">
        <f>SUMIFS(Data!$A:$A, Data!$G:$G,$A26,Data!$C:$C,CM$1,Data!$D:$D,CM$2)</f>
        <v>0</v>
      </c>
      <c r="CN26" s="5">
        <f>SUMIFS(Data!$A:$A, Data!$G:$G,$A26,Data!$C:$C,CN$1,Data!$D:$D,CN$2)</f>
        <v>0</v>
      </c>
      <c r="CO26" s="5">
        <f>SUMIFS(Data!$A:$A, Data!$G:$G,$A26,Data!$C:$C,CO$1,Data!$D:$D,CO$2)</f>
        <v>0</v>
      </c>
      <c r="CP26" s="5">
        <f>SUMIFS(Data!$A:$A, Data!$G:$G,$A26,Data!$C:$C,CP$1,Data!$D:$D,CP$2)</f>
        <v>0</v>
      </c>
      <c r="CQ26" s="5">
        <f>SUMIFS(Data!$A:$A, Data!$G:$G,$A26,Data!$C:$C,CQ$1,Data!$D:$D,CQ$2)</f>
        <v>0</v>
      </c>
      <c r="CR26" s="5">
        <f>SUMIFS(Data!$A:$A, Data!$G:$G,$A26,Data!$C:$C,CR$1,Data!$D:$D,CR$2)</f>
        <v>0</v>
      </c>
      <c r="CS26" s="5">
        <f>SUMIFS(Data!$A:$A, Data!$G:$G,$A26,Data!$C:$C,CS$1,Data!$D:$D,CS$2)</f>
        <v>0</v>
      </c>
      <c r="CT26" s="5">
        <f>SUMIFS(Data!$A:$A, Data!$G:$G,$A26,Data!$C:$C,CT$1,Data!$D:$D,CT$2)</f>
        <v>0</v>
      </c>
      <c r="CU26" s="5">
        <f>SUMIFS(Data!$A:$A, Data!$G:$G,$A26,Data!$C:$C,CU$1,Data!$D:$D,CU$2)</f>
        <v>0</v>
      </c>
      <c r="CV26" s="5">
        <f>SUMIFS(Data!$A:$A, Data!$G:$G,$A26,Data!$C:$C,CV$1,Data!$D:$D,CV$2)</f>
        <v>0</v>
      </c>
      <c r="CW26" s="5">
        <f t="shared" ref="CW26:CX26" si="25">SUMIF($B$2:$CV$2,CW$2, $B26:$CV26)</f>
        <v>0</v>
      </c>
      <c r="CX26" s="5">
        <f t="shared" si="25"/>
        <v>0</v>
      </c>
      <c r="CY26" s="5">
        <f t="shared" si="3"/>
        <v>0</v>
      </c>
    </row>
    <row r="27">
      <c r="A27" s="5" t="str">
        <f>Countries!A25</f>
        <v>ECU</v>
      </c>
      <c r="B27" s="5">
        <f>SUMIFS(Data!$A:$A, Data!$G:$G,$A27,Data!$C:$C,B$1,Data!$D:$D,B$2)</f>
        <v>0</v>
      </c>
      <c r="C27" s="5">
        <f>SUMIFS(Data!$A:$A, Data!$G:$G,$A27,Data!$C:$C,C$1,Data!$D:$D,C$2)</f>
        <v>0</v>
      </c>
      <c r="D27" s="5">
        <f>SUMIFS(Data!$A:$A, Data!$G:$G,$A27,Data!$C:$C,D$1,Data!$D:$D,D$2)</f>
        <v>0</v>
      </c>
      <c r="E27" s="5">
        <f>SUMIFS(Data!$A:$A, Data!$G:$G,$A27,Data!$C:$C,E$1,Data!$D:$D,E$2)</f>
        <v>0</v>
      </c>
      <c r="F27" s="5">
        <f>SUMIFS(Data!$A:$A, Data!$G:$G,$A27,Data!$C:$C,F$1,Data!$D:$D,F$2)</f>
        <v>0</v>
      </c>
      <c r="G27" s="5">
        <f>SUMIFS(Data!$A:$A, Data!$G:$G,$A27,Data!$C:$C,G$1,Data!$D:$D,G$2)</f>
        <v>0</v>
      </c>
      <c r="H27" s="5">
        <f>SUMIFS(Data!$A:$A, Data!$G:$G,$A27,Data!$C:$C,H$1,Data!$D:$D,H$2)</f>
        <v>0</v>
      </c>
      <c r="I27" s="5">
        <f>SUMIFS(Data!$A:$A, Data!$G:$G,$A27,Data!$C:$C,I$1,Data!$D:$D,I$2)</f>
        <v>0</v>
      </c>
      <c r="J27" s="5">
        <f>SUMIFS(Data!$A:$A, Data!$G:$G,$A27,Data!$C:$C,J$1,Data!$D:$D,J$2)</f>
        <v>0</v>
      </c>
      <c r="K27" s="5">
        <f>SUMIFS(Data!$A:$A, Data!$G:$G,$A27,Data!$C:$C,K$1,Data!$D:$D,K$2)</f>
        <v>0</v>
      </c>
      <c r="L27" s="5">
        <f>SUMIFS(Data!$A:$A, Data!$G:$G,$A27,Data!$C:$C,L$1,Data!$D:$D,L$2)</f>
        <v>0</v>
      </c>
      <c r="M27" s="5">
        <f>SUMIFS(Data!$A:$A, Data!$G:$G,$A27,Data!$C:$C,M$1,Data!$D:$D,M$2)</f>
        <v>0</v>
      </c>
      <c r="N27" s="5">
        <f>SUMIFS(Data!$A:$A, Data!$G:$G,$A27,Data!$C:$C,N$1,Data!$D:$D,N$2)</f>
        <v>0</v>
      </c>
      <c r="O27" s="5">
        <f>SUMIFS(Data!$A:$A, Data!$G:$G,$A27,Data!$C:$C,O$1,Data!$D:$D,O$2)</f>
        <v>0</v>
      </c>
      <c r="P27" s="5">
        <f>SUMIFS(Data!$A:$A, Data!$G:$G,$A27,Data!$C:$C,P$1,Data!$D:$D,P$2)</f>
        <v>0</v>
      </c>
      <c r="Q27" s="5">
        <f>SUMIFS(Data!$A:$A, Data!$G:$G,$A27,Data!$C:$C,Q$1,Data!$D:$D,Q$2)</f>
        <v>0</v>
      </c>
      <c r="R27" s="5">
        <f>SUMIFS(Data!$A:$A, Data!$G:$G,$A27,Data!$C:$C,R$1,Data!$D:$D,R$2)</f>
        <v>0</v>
      </c>
      <c r="S27" s="5">
        <f>SUMIFS(Data!$A:$A, Data!$G:$G,$A27,Data!$C:$C,S$1,Data!$D:$D,S$2)</f>
        <v>0</v>
      </c>
      <c r="T27" s="5">
        <f>SUMIFS(Data!$A:$A, Data!$G:$G,$A27,Data!$C:$C,T$1,Data!$D:$D,T$2)</f>
        <v>0</v>
      </c>
      <c r="U27" s="5">
        <f>SUMIFS(Data!$A:$A, Data!$G:$G,$A27,Data!$C:$C,U$1,Data!$D:$D,U$2)</f>
        <v>0</v>
      </c>
      <c r="V27" s="5">
        <f>SUMIFS(Data!$A:$A, Data!$G:$G,$A27,Data!$C:$C,V$1,Data!$D:$D,V$2)</f>
        <v>0</v>
      </c>
      <c r="W27" s="5">
        <f>SUMIFS(Data!$A:$A, Data!$G:$G,$A27,Data!$C:$C,W$1,Data!$D:$D,W$2)</f>
        <v>0</v>
      </c>
      <c r="X27" s="5">
        <f>SUMIFS(Data!$A:$A, Data!$G:$G,$A27,Data!$C:$C,X$1,Data!$D:$D,X$2)</f>
        <v>0</v>
      </c>
      <c r="Y27" s="5">
        <f>SUMIFS(Data!$A:$A, Data!$G:$G,$A27,Data!$C:$C,Y$1,Data!$D:$D,Y$2)</f>
        <v>0</v>
      </c>
      <c r="Z27" s="5">
        <f>SUMIFS(Data!$A:$A, Data!$G:$G,$A27,Data!$C:$C,Z$1,Data!$D:$D,Z$2)</f>
        <v>0</v>
      </c>
      <c r="AA27" s="5">
        <f>SUMIFS(Data!$A:$A, Data!$G:$G,$A27,Data!$C:$C,AA$1,Data!$D:$D,AA$2)</f>
        <v>0</v>
      </c>
      <c r="AB27" s="5">
        <f>SUMIFS(Data!$A:$A, Data!$G:$G,$A27,Data!$C:$C,AB$1,Data!$D:$D,AB$2)</f>
        <v>0</v>
      </c>
      <c r="AC27" s="5">
        <f>SUMIFS(Data!$A:$A, Data!$G:$G,$A27,Data!$C:$C,AC$1,Data!$D:$D,AC$2)</f>
        <v>0</v>
      </c>
      <c r="AD27" s="5">
        <f>SUMIFS(Data!$A:$A, Data!$G:$G,$A27,Data!$C:$C,AD$1,Data!$D:$D,AD$2)</f>
        <v>0</v>
      </c>
      <c r="AE27" s="5">
        <f>SUMIFS(Data!$A:$A, Data!$G:$G,$A27,Data!$C:$C,AE$1,Data!$D:$D,AE$2)</f>
        <v>0</v>
      </c>
      <c r="AF27" s="5">
        <f>SUMIFS(Data!$A:$A, Data!$G:$G,$A27,Data!$C:$C,AF$1,Data!$D:$D,AF$2)</f>
        <v>0</v>
      </c>
      <c r="AG27" s="5">
        <f>SUMIFS(Data!$A:$A, Data!$G:$G,$A27,Data!$C:$C,AG$1,Data!$D:$D,AG$2)</f>
        <v>0</v>
      </c>
      <c r="AH27" s="5">
        <f>SUMIFS(Data!$A:$A, Data!$G:$G,$A27,Data!$C:$C,AH$1,Data!$D:$D,AH$2)</f>
        <v>1</v>
      </c>
      <c r="AI27" s="5">
        <f>SUMIFS(Data!$A:$A, Data!$G:$G,$A27,Data!$C:$C,AI$1,Data!$D:$D,AI$2)</f>
        <v>0</v>
      </c>
      <c r="AJ27" s="5">
        <f>SUMIFS(Data!$A:$A, Data!$G:$G,$A27,Data!$C:$C,AJ$1,Data!$D:$D,AJ$2)</f>
        <v>0</v>
      </c>
      <c r="AK27" s="5">
        <f>SUMIFS(Data!$A:$A, Data!$G:$G,$A27,Data!$C:$C,AK$1,Data!$D:$D,AK$2)</f>
        <v>0</v>
      </c>
      <c r="AL27" s="5">
        <f>SUMIFS(Data!$A:$A, Data!$G:$G,$A27,Data!$C:$C,AL$1,Data!$D:$D,AL$2)</f>
        <v>0</v>
      </c>
      <c r="AM27" s="5">
        <f>SUMIFS(Data!$A:$A, Data!$G:$G,$A27,Data!$C:$C,AM$1,Data!$D:$D,AM$2)</f>
        <v>0</v>
      </c>
      <c r="AN27" s="5">
        <f>SUMIFS(Data!$A:$A, Data!$G:$G,$A27,Data!$C:$C,AN$1,Data!$D:$D,AN$2)</f>
        <v>0</v>
      </c>
      <c r="AO27" s="5">
        <f>SUMIFS(Data!$A:$A, Data!$G:$G,$A27,Data!$C:$C,AO$1,Data!$D:$D,AO$2)</f>
        <v>0</v>
      </c>
      <c r="AP27" s="5">
        <f>SUMIFS(Data!$A:$A, Data!$G:$G,$A27,Data!$C:$C,AP$1,Data!$D:$D,AP$2)</f>
        <v>0</v>
      </c>
      <c r="AQ27" s="5">
        <f>SUMIFS(Data!$A:$A, Data!$G:$G,$A27,Data!$C:$C,AQ$1,Data!$D:$D,AQ$2)</f>
        <v>0</v>
      </c>
      <c r="AR27" s="5">
        <f>SUMIFS(Data!$A:$A, Data!$G:$G,$A27,Data!$C:$C,AR$1,Data!$D:$D,AR$2)</f>
        <v>0</v>
      </c>
      <c r="AS27" s="5">
        <f>SUMIFS(Data!$A:$A, Data!$G:$G,$A27,Data!$C:$C,AS$1,Data!$D:$D,AS$2)</f>
        <v>0</v>
      </c>
      <c r="AT27" s="5">
        <f>SUMIFS(Data!$A:$A, Data!$G:$G,$A27,Data!$C:$C,AT$1,Data!$D:$D,AT$2)</f>
        <v>0</v>
      </c>
      <c r="AU27" s="5">
        <f>SUMIFS(Data!$A:$A, Data!$G:$G,$A27,Data!$C:$C,AU$1,Data!$D:$D,AU$2)</f>
        <v>0</v>
      </c>
      <c r="AV27" s="5">
        <f>SUMIFS(Data!$A:$A, Data!$G:$G,$A27,Data!$C:$C,AV$1,Data!$D:$D,AV$2)</f>
        <v>0</v>
      </c>
      <c r="AW27" s="5">
        <f>SUMIFS(Data!$A:$A, Data!$G:$G,$A27,Data!$C:$C,AW$1,Data!$D:$D,AW$2)</f>
        <v>0</v>
      </c>
      <c r="AX27" s="5">
        <f>SUMIFS(Data!$A:$A, Data!$G:$G,$A27,Data!$C:$C,AX$1,Data!$D:$D,AX$2)</f>
        <v>0</v>
      </c>
      <c r="AY27" s="5">
        <f>SUMIFS(Data!$A:$A, Data!$G:$G,$A27,Data!$C:$C,AY$1,Data!$D:$D,AY$2)</f>
        <v>0</v>
      </c>
      <c r="AZ27" s="5">
        <f>SUMIFS(Data!$A:$A, Data!$G:$G,$A27,Data!$C:$C,AZ$1,Data!$D:$D,AZ$2)</f>
        <v>0</v>
      </c>
      <c r="BA27" s="5">
        <f>SUMIFS(Data!$A:$A, Data!$G:$G,$A27,Data!$C:$C,BA$1,Data!$D:$D,BA$2)</f>
        <v>0</v>
      </c>
      <c r="BB27" s="5">
        <f>SUMIFS(Data!$A:$A, Data!$G:$G,$A27,Data!$C:$C,BB$1,Data!$D:$D,BB$2)</f>
        <v>0</v>
      </c>
      <c r="BC27" s="5">
        <f>SUMIFS(Data!$A:$A, Data!$G:$G,$A27,Data!$C:$C,BC$1,Data!$D:$D,BC$2)</f>
        <v>0</v>
      </c>
      <c r="BD27" s="5">
        <f>SUMIFS(Data!$A:$A, Data!$G:$G,$A27,Data!$C:$C,BD$1,Data!$D:$D,BD$2)</f>
        <v>0</v>
      </c>
      <c r="BE27" s="5">
        <f>SUMIFS(Data!$A:$A, Data!$G:$G,$A27,Data!$C:$C,BE$1,Data!$D:$D,BE$2)</f>
        <v>0</v>
      </c>
      <c r="BF27" s="5">
        <f>SUMIFS(Data!$A:$A, Data!$G:$G,$A27,Data!$C:$C,BF$1,Data!$D:$D,BF$2)</f>
        <v>0</v>
      </c>
      <c r="BG27" s="5">
        <f>SUMIFS(Data!$A:$A, Data!$G:$G,$A27,Data!$C:$C,BG$1,Data!$D:$D,BG$2)</f>
        <v>0</v>
      </c>
      <c r="BH27" s="5">
        <f>SUMIFS(Data!$A:$A, Data!$G:$G,$A27,Data!$C:$C,BH$1,Data!$D:$D,BH$2)</f>
        <v>0</v>
      </c>
      <c r="BI27" s="5">
        <f>SUMIFS(Data!$A:$A, Data!$G:$G,$A27,Data!$C:$C,BI$1,Data!$D:$D,BI$2)</f>
        <v>0</v>
      </c>
      <c r="BJ27" s="5">
        <f>SUMIFS(Data!$A:$A, Data!$G:$G,$A27,Data!$C:$C,BJ$1,Data!$D:$D,BJ$2)</f>
        <v>0</v>
      </c>
      <c r="BK27" s="5">
        <f>SUMIFS(Data!$A:$A, Data!$G:$G,$A27,Data!$C:$C,BK$1,Data!$D:$D,BK$2)</f>
        <v>0</v>
      </c>
      <c r="BL27" s="5">
        <f>SUMIFS(Data!$A:$A, Data!$G:$G,$A27,Data!$C:$C,BL$1,Data!$D:$D,BL$2)</f>
        <v>0</v>
      </c>
      <c r="BM27" s="5">
        <f>SUMIFS(Data!$A:$A, Data!$G:$G,$A27,Data!$C:$C,BM$1,Data!$D:$D,BM$2)</f>
        <v>0</v>
      </c>
      <c r="BN27" s="5">
        <f>SUMIFS(Data!$A:$A, Data!$G:$G,$A27,Data!$C:$C,BN$1,Data!$D:$D,BN$2)</f>
        <v>0</v>
      </c>
      <c r="BO27" s="5">
        <f>SUMIFS(Data!$A:$A, Data!$G:$G,$A27,Data!$C:$C,BO$1,Data!$D:$D,BO$2)</f>
        <v>0</v>
      </c>
      <c r="BP27" s="5">
        <f>SUMIFS(Data!$A:$A, Data!$G:$G,$A27,Data!$C:$C,BP$1,Data!$D:$D,BP$2)</f>
        <v>0</v>
      </c>
      <c r="BQ27" s="5">
        <f>SUMIFS(Data!$A:$A, Data!$G:$G,$A27,Data!$C:$C,BQ$1,Data!$D:$D,BQ$2)</f>
        <v>0</v>
      </c>
      <c r="BR27" s="5">
        <f>SUMIFS(Data!$A:$A, Data!$G:$G,$A27,Data!$C:$C,BR$1,Data!$D:$D,BR$2)</f>
        <v>0</v>
      </c>
      <c r="BS27" s="5">
        <f>SUMIFS(Data!$A:$A, Data!$G:$G,$A27,Data!$C:$C,BS$1,Data!$D:$D,BS$2)</f>
        <v>0</v>
      </c>
      <c r="BT27" s="5">
        <f>SUMIFS(Data!$A:$A, Data!$G:$G,$A27,Data!$C:$C,BT$1,Data!$D:$D,BT$2)</f>
        <v>0</v>
      </c>
      <c r="BU27" s="5">
        <f>SUMIFS(Data!$A:$A, Data!$G:$G,$A27,Data!$C:$C,BU$1,Data!$D:$D,BU$2)</f>
        <v>0</v>
      </c>
      <c r="BV27" s="5">
        <f>SUMIFS(Data!$A:$A, Data!$G:$G,$A27,Data!$C:$C,BV$1,Data!$D:$D,BV$2)</f>
        <v>0</v>
      </c>
      <c r="BW27" s="5">
        <f>SUMIFS(Data!$A:$A, Data!$G:$G,$A27,Data!$C:$C,BW$1,Data!$D:$D,BW$2)</f>
        <v>0</v>
      </c>
      <c r="BX27" s="5">
        <f>SUMIFS(Data!$A:$A, Data!$G:$G,$A27,Data!$C:$C,BX$1,Data!$D:$D,BX$2)</f>
        <v>0</v>
      </c>
      <c r="BY27" s="5">
        <f>SUMIFS(Data!$A:$A, Data!$G:$G,$A27,Data!$C:$C,BY$1,Data!$D:$D,BY$2)</f>
        <v>0</v>
      </c>
      <c r="BZ27" s="5">
        <f>SUMIFS(Data!$A:$A, Data!$G:$G,$A27,Data!$C:$C,BZ$1,Data!$D:$D,BZ$2)</f>
        <v>0</v>
      </c>
      <c r="CA27" s="5">
        <f>SUMIFS(Data!$A:$A, Data!$G:$G,$A27,Data!$C:$C,CA$1,Data!$D:$D,CA$2)</f>
        <v>0</v>
      </c>
      <c r="CB27" s="5">
        <f>SUMIFS(Data!$A:$A, Data!$G:$G,$A27,Data!$C:$C,CB$1,Data!$D:$D,CB$2)</f>
        <v>0</v>
      </c>
      <c r="CC27" s="5">
        <f>SUMIFS(Data!$A:$A, Data!$G:$G,$A27,Data!$C:$C,CC$1,Data!$D:$D,CC$2)</f>
        <v>0</v>
      </c>
      <c r="CD27" s="5">
        <f>SUMIFS(Data!$A:$A, Data!$G:$G,$A27,Data!$C:$C,CD$1,Data!$D:$D,CD$2)</f>
        <v>0</v>
      </c>
      <c r="CE27" s="5">
        <f>SUMIFS(Data!$A:$A, Data!$G:$G,$A27,Data!$C:$C,CE$1,Data!$D:$D,CE$2)</f>
        <v>0</v>
      </c>
      <c r="CF27" s="5">
        <f>SUMIFS(Data!$A:$A, Data!$G:$G,$A27,Data!$C:$C,CF$1,Data!$D:$D,CF$2)</f>
        <v>0</v>
      </c>
      <c r="CG27" s="5">
        <f>SUMIFS(Data!$A:$A, Data!$G:$G,$A27,Data!$C:$C,CG$1,Data!$D:$D,CG$2)</f>
        <v>0</v>
      </c>
      <c r="CH27" s="5">
        <f>SUMIFS(Data!$A:$A, Data!$G:$G,$A27,Data!$C:$C,CH$1,Data!$D:$D,CH$2)</f>
        <v>0</v>
      </c>
      <c r="CI27" s="5">
        <f>SUMIFS(Data!$A:$A, Data!$G:$G,$A27,Data!$C:$C,CI$1,Data!$D:$D,CI$2)</f>
        <v>0</v>
      </c>
      <c r="CJ27" s="5">
        <f>SUMIFS(Data!$A:$A, Data!$G:$G,$A27,Data!$C:$C,CJ$1,Data!$D:$D,CJ$2)</f>
        <v>0</v>
      </c>
      <c r="CK27" s="5">
        <f>SUMIFS(Data!$A:$A, Data!$G:$G,$A27,Data!$C:$C,CK$1,Data!$D:$D,CK$2)</f>
        <v>0</v>
      </c>
      <c r="CL27" s="5">
        <f>SUMIFS(Data!$A:$A, Data!$G:$G,$A27,Data!$C:$C,CL$1,Data!$D:$D,CL$2)</f>
        <v>0</v>
      </c>
      <c r="CM27" s="5">
        <f>SUMIFS(Data!$A:$A, Data!$G:$G,$A27,Data!$C:$C,CM$1,Data!$D:$D,CM$2)</f>
        <v>0</v>
      </c>
      <c r="CN27" s="5">
        <f>SUMIFS(Data!$A:$A, Data!$G:$G,$A27,Data!$C:$C,CN$1,Data!$D:$D,CN$2)</f>
        <v>0</v>
      </c>
      <c r="CO27" s="5">
        <f>SUMIFS(Data!$A:$A, Data!$G:$G,$A27,Data!$C:$C,CO$1,Data!$D:$D,CO$2)</f>
        <v>0</v>
      </c>
      <c r="CP27" s="5">
        <f>SUMIFS(Data!$A:$A, Data!$G:$G,$A27,Data!$C:$C,CP$1,Data!$D:$D,CP$2)</f>
        <v>0</v>
      </c>
      <c r="CQ27" s="5">
        <f>SUMIFS(Data!$A:$A, Data!$G:$G,$A27,Data!$C:$C,CQ$1,Data!$D:$D,CQ$2)</f>
        <v>0</v>
      </c>
      <c r="CR27" s="5">
        <f>SUMIFS(Data!$A:$A, Data!$G:$G,$A27,Data!$C:$C,CR$1,Data!$D:$D,CR$2)</f>
        <v>0</v>
      </c>
      <c r="CS27" s="5">
        <f>SUMIFS(Data!$A:$A, Data!$G:$G,$A27,Data!$C:$C,CS$1,Data!$D:$D,CS$2)</f>
        <v>0</v>
      </c>
      <c r="CT27" s="5">
        <f>SUMIFS(Data!$A:$A, Data!$G:$G,$A27,Data!$C:$C,CT$1,Data!$D:$D,CT$2)</f>
        <v>1</v>
      </c>
      <c r="CU27" s="5">
        <f>SUMIFS(Data!$A:$A, Data!$G:$G,$A27,Data!$C:$C,CU$1,Data!$D:$D,CU$2)</f>
        <v>0</v>
      </c>
      <c r="CV27" s="5">
        <f>SUMIFS(Data!$A:$A, Data!$G:$G,$A27,Data!$C:$C,CV$1,Data!$D:$D,CV$2)</f>
        <v>0</v>
      </c>
      <c r="CW27" s="5">
        <f t="shared" ref="CW27:CX27" si="26">SUMIF($B$2:$CV$2,CW$2, $B27:$CV27)</f>
        <v>1</v>
      </c>
      <c r="CX27" s="5">
        <f t="shared" si="26"/>
        <v>1</v>
      </c>
      <c r="CY27" s="5">
        <f t="shared" si="3"/>
        <v>2</v>
      </c>
    </row>
    <row r="28">
      <c r="A28" s="5" t="str">
        <f>Countries!A26</f>
        <v>EGY</v>
      </c>
      <c r="B28" s="5">
        <f>SUMIFS(Data!$A:$A, Data!$G:$G,$A28,Data!$C:$C,B$1,Data!$D:$D,B$2)</f>
        <v>0</v>
      </c>
      <c r="C28" s="5">
        <f>SUMIFS(Data!$A:$A, Data!$G:$G,$A28,Data!$C:$C,C$1,Data!$D:$D,C$2)</f>
        <v>0</v>
      </c>
      <c r="D28" s="5">
        <f>SUMIFS(Data!$A:$A, Data!$G:$G,$A28,Data!$C:$C,D$1,Data!$D:$D,D$2)</f>
        <v>0</v>
      </c>
      <c r="E28" s="5">
        <f>SUMIFS(Data!$A:$A, Data!$G:$G,$A28,Data!$C:$C,E$1,Data!$D:$D,E$2)</f>
        <v>0</v>
      </c>
      <c r="F28" s="5">
        <f>SUMIFS(Data!$A:$A, Data!$G:$G,$A28,Data!$C:$C,F$1,Data!$D:$D,F$2)</f>
        <v>0</v>
      </c>
      <c r="G28" s="5">
        <f>SUMIFS(Data!$A:$A, Data!$G:$G,$A28,Data!$C:$C,G$1,Data!$D:$D,G$2)</f>
        <v>0</v>
      </c>
      <c r="H28" s="5">
        <f>SUMIFS(Data!$A:$A, Data!$G:$G,$A28,Data!$C:$C,H$1,Data!$D:$D,H$2)</f>
        <v>0</v>
      </c>
      <c r="I28" s="5">
        <f>SUMIFS(Data!$A:$A, Data!$G:$G,$A28,Data!$C:$C,I$1,Data!$D:$D,I$2)</f>
        <v>0</v>
      </c>
      <c r="J28" s="5">
        <f>SUMIFS(Data!$A:$A, Data!$G:$G,$A28,Data!$C:$C,J$1,Data!$D:$D,J$2)</f>
        <v>0</v>
      </c>
      <c r="K28" s="5">
        <f>SUMIFS(Data!$A:$A, Data!$G:$G,$A28,Data!$C:$C,K$1,Data!$D:$D,K$2)</f>
        <v>0</v>
      </c>
      <c r="L28" s="5">
        <f>SUMIFS(Data!$A:$A, Data!$G:$G,$A28,Data!$C:$C,L$1,Data!$D:$D,L$2)</f>
        <v>0</v>
      </c>
      <c r="M28" s="5">
        <f>SUMIFS(Data!$A:$A, Data!$G:$G,$A28,Data!$C:$C,M$1,Data!$D:$D,M$2)</f>
        <v>0</v>
      </c>
      <c r="N28" s="5">
        <f>SUMIFS(Data!$A:$A, Data!$G:$G,$A28,Data!$C:$C,N$1,Data!$D:$D,N$2)</f>
        <v>0</v>
      </c>
      <c r="O28" s="5">
        <f>SUMIFS(Data!$A:$A, Data!$G:$G,$A28,Data!$C:$C,O$1,Data!$D:$D,O$2)</f>
        <v>0</v>
      </c>
      <c r="P28" s="5">
        <f>SUMIFS(Data!$A:$A, Data!$G:$G,$A28,Data!$C:$C,P$1,Data!$D:$D,P$2)</f>
        <v>0</v>
      </c>
      <c r="Q28" s="5">
        <f>SUMIFS(Data!$A:$A, Data!$G:$G,$A28,Data!$C:$C,Q$1,Data!$D:$D,Q$2)</f>
        <v>0</v>
      </c>
      <c r="R28" s="5">
        <f>SUMIFS(Data!$A:$A, Data!$G:$G,$A28,Data!$C:$C,R$1,Data!$D:$D,R$2)</f>
        <v>0</v>
      </c>
      <c r="S28" s="5">
        <f>SUMIFS(Data!$A:$A, Data!$G:$G,$A28,Data!$C:$C,S$1,Data!$D:$D,S$2)</f>
        <v>0</v>
      </c>
      <c r="T28" s="5">
        <f>SUMIFS(Data!$A:$A, Data!$G:$G,$A28,Data!$C:$C,T$1,Data!$D:$D,T$2)</f>
        <v>0</v>
      </c>
      <c r="U28" s="5">
        <f>SUMIFS(Data!$A:$A, Data!$G:$G,$A28,Data!$C:$C,U$1,Data!$D:$D,U$2)</f>
        <v>0</v>
      </c>
      <c r="V28" s="5">
        <f>SUMIFS(Data!$A:$A, Data!$G:$G,$A28,Data!$C:$C,V$1,Data!$D:$D,V$2)</f>
        <v>0</v>
      </c>
      <c r="W28" s="5">
        <f>SUMIFS(Data!$A:$A, Data!$G:$G,$A28,Data!$C:$C,W$1,Data!$D:$D,W$2)</f>
        <v>0</v>
      </c>
      <c r="X28" s="5">
        <f>SUMIFS(Data!$A:$A, Data!$G:$G,$A28,Data!$C:$C,X$1,Data!$D:$D,X$2)</f>
        <v>0</v>
      </c>
      <c r="Y28" s="5">
        <f>SUMIFS(Data!$A:$A, Data!$G:$G,$A28,Data!$C:$C,Y$1,Data!$D:$D,Y$2)</f>
        <v>0</v>
      </c>
      <c r="Z28" s="5">
        <f>SUMIFS(Data!$A:$A, Data!$G:$G,$A28,Data!$C:$C,Z$1,Data!$D:$D,Z$2)</f>
        <v>0</v>
      </c>
      <c r="AA28" s="5">
        <f>SUMIFS(Data!$A:$A, Data!$G:$G,$A28,Data!$C:$C,AA$1,Data!$D:$D,AA$2)</f>
        <v>0</v>
      </c>
      <c r="AB28" s="5">
        <f>SUMIFS(Data!$A:$A, Data!$G:$G,$A28,Data!$C:$C,AB$1,Data!$D:$D,AB$2)</f>
        <v>0</v>
      </c>
      <c r="AC28" s="5">
        <f>SUMIFS(Data!$A:$A, Data!$G:$G,$A28,Data!$C:$C,AC$1,Data!$D:$D,AC$2)</f>
        <v>0</v>
      </c>
      <c r="AD28" s="5">
        <f>SUMIFS(Data!$A:$A, Data!$G:$G,$A28,Data!$C:$C,AD$1,Data!$D:$D,AD$2)</f>
        <v>0</v>
      </c>
      <c r="AE28" s="5">
        <f>SUMIFS(Data!$A:$A, Data!$G:$G,$A28,Data!$C:$C,AE$1,Data!$D:$D,AE$2)</f>
        <v>0</v>
      </c>
      <c r="AF28" s="5">
        <f>SUMIFS(Data!$A:$A, Data!$G:$G,$A28,Data!$C:$C,AF$1,Data!$D:$D,AF$2)</f>
        <v>0</v>
      </c>
      <c r="AG28" s="5">
        <f>SUMIFS(Data!$A:$A, Data!$G:$G,$A28,Data!$C:$C,AG$1,Data!$D:$D,AG$2)</f>
        <v>0</v>
      </c>
      <c r="AH28" s="5">
        <f>SUMIFS(Data!$A:$A, Data!$G:$G,$A28,Data!$C:$C,AH$1,Data!$D:$D,AH$2)</f>
        <v>0</v>
      </c>
      <c r="AI28" s="5">
        <f>SUMIFS(Data!$A:$A, Data!$G:$G,$A28,Data!$C:$C,AI$1,Data!$D:$D,AI$2)</f>
        <v>0</v>
      </c>
      <c r="AJ28" s="5">
        <f>SUMIFS(Data!$A:$A, Data!$G:$G,$A28,Data!$C:$C,AJ$1,Data!$D:$D,AJ$2)</f>
        <v>0</v>
      </c>
      <c r="AK28" s="5">
        <f>SUMIFS(Data!$A:$A, Data!$G:$G,$A28,Data!$C:$C,AK$1,Data!$D:$D,AK$2)</f>
        <v>0</v>
      </c>
      <c r="AL28" s="5">
        <f>SUMIFS(Data!$A:$A, Data!$G:$G,$A28,Data!$C:$C,AL$1,Data!$D:$D,AL$2)</f>
        <v>0</v>
      </c>
      <c r="AM28" s="5">
        <f>SUMIFS(Data!$A:$A, Data!$G:$G,$A28,Data!$C:$C,AM$1,Data!$D:$D,AM$2)</f>
        <v>0</v>
      </c>
      <c r="AN28" s="5">
        <f>SUMIFS(Data!$A:$A, Data!$G:$G,$A28,Data!$C:$C,AN$1,Data!$D:$D,AN$2)</f>
        <v>0</v>
      </c>
      <c r="AO28" s="5">
        <f>SUMIFS(Data!$A:$A, Data!$G:$G,$A28,Data!$C:$C,AO$1,Data!$D:$D,AO$2)</f>
        <v>0</v>
      </c>
      <c r="AP28" s="5">
        <f>SUMIFS(Data!$A:$A, Data!$G:$G,$A28,Data!$C:$C,AP$1,Data!$D:$D,AP$2)</f>
        <v>0</v>
      </c>
      <c r="AQ28" s="5">
        <f>SUMIFS(Data!$A:$A, Data!$G:$G,$A28,Data!$C:$C,AQ$1,Data!$D:$D,AQ$2)</f>
        <v>0</v>
      </c>
      <c r="AR28" s="5">
        <f>SUMIFS(Data!$A:$A, Data!$G:$G,$A28,Data!$C:$C,AR$1,Data!$D:$D,AR$2)</f>
        <v>0</v>
      </c>
      <c r="AS28" s="5">
        <f>SUMIFS(Data!$A:$A, Data!$G:$G,$A28,Data!$C:$C,AS$1,Data!$D:$D,AS$2)</f>
        <v>0</v>
      </c>
      <c r="AT28" s="5">
        <f>SUMIFS(Data!$A:$A, Data!$G:$G,$A28,Data!$C:$C,AT$1,Data!$D:$D,AT$2)</f>
        <v>0</v>
      </c>
      <c r="AU28" s="5">
        <f>SUMIFS(Data!$A:$A, Data!$G:$G,$A28,Data!$C:$C,AU$1,Data!$D:$D,AU$2)</f>
        <v>0</v>
      </c>
      <c r="AV28" s="5">
        <f>SUMIFS(Data!$A:$A, Data!$G:$G,$A28,Data!$C:$C,AV$1,Data!$D:$D,AV$2)</f>
        <v>0</v>
      </c>
      <c r="AW28" s="5">
        <f>SUMIFS(Data!$A:$A, Data!$G:$G,$A28,Data!$C:$C,AW$1,Data!$D:$D,AW$2)</f>
        <v>0</v>
      </c>
      <c r="AX28" s="5">
        <f>SUMIFS(Data!$A:$A, Data!$G:$G,$A28,Data!$C:$C,AX$1,Data!$D:$D,AX$2)</f>
        <v>0</v>
      </c>
      <c r="AY28" s="5">
        <f>SUMIFS(Data!$A:$A, Data!$G:$G,$A28,Data!$C:$C,AY$1,Data!$D:$D,AY$2)</f>
        <v>0</v>
      </c>
      <c r="AZ28" s="5">
        <f>SUMIFS(Data!$A:$A, Data!$G:$G,$A28,Data!$C:$C,AZ$1,Data!$D:$D,AZ$2)</f>
        <v>0</v>
      </c>
      <c r="BA28" s="5">
        <f>SUMIFS(Data!$A:$A, Data!$G:$G,$A28,Data!$C:$C,BA$1,Data!$D:$D,BA$2)</f>
        <v>0</v>
      </c>
      <c r="BB28" s="5">
        <f>SUMIFS(Data!$A:$A, Data!$G:$G,$A28,Data!$C:$C,BB$1,Data!$D:$D,BB$2)</f>
        <v>0</v>
      </c>
      <c r="BC28" s="5">
        <f>SUMIFS(Data!$A:$A, Data!$G:$G,$A28,Data!$C:$C,BC$1,Data!$D:$D,BC$2)</f>
        <v>1</v>
      </c>
      <c r="BD28" s="5">
        <f>SUMIFS(Data!$A:$A, Data!$G:$G,$A28,Data!$C:$C,BD$1,Data!$D:$D,BD$2)</f>
        <v>0</v>
      </c>
      <c r="BE28" s="5">
        <f>SUMIFS(Data!$A:$A, Data!$G:$G,$A28,Data!$C:$C,BE$1,Data!$D:$D,BE$2)</f>
        <v>0</v>
      </c>
      <c r="BF28" s="5">
        <f>SUMIFS(Data!$A:$A, Data!$G:$G,$A28,Data!$C:$C,BF$1,Data!$D:$D,BF$2)</f>
        <v>0</v>
      </c>
      <c r="BG28" s="5">
        <f>SUMIFS(Data!$A:$A, Data!$G:$G,$A28,Data!$C:$C,BG$1,Data!$D:$D,BG$2)</f>
        <v>0</v>
      </c>
      <c r="BH28" s="5">
        <f>SUMIFS(Data!$A:$A, Data!$G:$G,$A28,Data!$C:$C,BH$1,Data!$D:$D,BH$2)</f>
        <v>0</v>
      </c>
      <c r="BI28" s="5">
        <f>SUMIFS(Data!$A:$A, Data!$G:$G,$A28,Data!$C:$C,BI$1,Data!$D:$D,BI$2)</f>
        <v>0</v>
      </c>
      <c r="BJ28" s="5">
        <f>SUMIFS(Data!$A:$A, Data!$G:$G,$A28,Data!$C:$C,BJ$1,Data!$D:$D,BJ$2)</f>
        <v>0</v>
      </c>
      <c r="BK28" s="5">
        <f>SUMIFS(Data!$A:$A, Data!$G:$G,$A28,Data!$C:$C,BK$1,Data!$D:$D,BK$2)</f>
        <v>0</v>
      </c>
      <c r="BL28" s="5">
        <f>SUMIFS(Data!$A:$A, Data!$G:$G,$A28,Data!$C:$C,BL$1,Data!$D:$D,BL$2)</f>
        <v>0</v>
      </c>
      <c r="BM28" s="5">
        <f>SUMIFS(Data!$A:$A, Data!$G:$G,$A28,Data!$C:$C,BM$1,Data!$D:$D,BM$2)</f>
        <v>0</v>
      </c>
      <c r="BN28" s="5">
        <f>SUMIFS(Data!$A:$A, Data!$G:$G,$A28,Data!$C:$C,BN$1,Data!$D:$D,BN$2)</f>
        <v>0</v>
      </c>
      <c r="BO28" s="5">
        <f>SUMIFS(Data!$A:$A, Data!$G:$G,$A28,Data!$C:$C,BO$1,Data!$D:$D,BO$2)</f>
        <v>0</v>
      </c>
      <c r="BP28" s="5">
        <f>SUMIFS(Data!$A:$A, Data!$G:$G,$A28,Data!$C:$C,BP$1,Data!$D:$D,BP$2)</f>
        <v>0</v>
      </c>
      <c r="BQ28" s="5">
        <f>SUMIFS(Data!$A:$A, Data!$G:$G,$A28,Data!$C:$C,BQ$1,Data!$D:$D,BQ$2)</f>
        <v>0</v>
      </c>
      <c r="BR28" s="5">
        <f>SUMIFS(Data!$A:$A, Data!$G:$G,$A28,Data!$C:$C,BR$1,Data!$D:$D,BR$2)</f>
        <v>0</v>
      </c>
      <c r="BS28" s="5">
        <f>SUMIFS(Data!$A:$A, Data!$G:$G,$A28,Data!$C:$C,BS$1,Data!$D:$D,BS$2)</f>
        <v>0</v>
      </c>
      <c r="BT28" s="5">
        <f>SUMIFS(Data!$A:$A, Data!$G:$G,$A28,Data!$C:$C,BT$1,Data!$D:$D,BT$2)</f>
        <v>0</v>
      </c>
      <c r="BU28" s="5">
        <f>SUMIFS(Data!$A:$A, Data!$G:$G,$A28,Data!$C:$C,BU$1,Data!$D:$D,BU$2)</f>
        <v>0</v>
      </c>
      <c r="BV28" s="5">
        <f>SUMIFS(Data!$A:$A, Data!$G:$G,$A28,Data!$C:$C,BV$1,Data!$D:$D,BV$2)</f>
        <v>0</v>
      </c>
      <c r="BW28" s="5">
        <f>SUMIFS(Data!$A:$A, Data!$G:$G,$A28,Data!$C:$C,BW$1,Data!$D:$D,BW$2)</f>
        <v>0</v>
      </c>
      <c r="BX28" s="5">
        <f>SUMIFS(Data!$A:$A, Data!$G:$G,$A28,Data!$C:$C,BX$1,Data!$D:$D,BX$2)</f>
        <v>0</v>
      </c>
      <c r="BY28" s="5">
        <f>SUMIFS(Data!$A:$A, Data!$G:$G,$A28,Data!$C:$C,BY$1,Data!$D:$D,BY$2)</f>
        <v>0</v>
      </c>
      <c r="BZ28" s="5">
        <f>SUMIFS(Data!$A:$A, Data!$G:$G,$A28,Data!$C:$C,BZ$1,Data!$D:$D,BZ$2)</f>
        <v>0</v>
      </c>
      <c r="CA28" s="5">
        <f>SUMIFS(Data!$A:$A, Data!$G:$G,$A28,Data!$C:$C,CA$1,Data!$D:$D,CA$2)</f>
        <v>0</v>
      </c>
      <c r="CB28" s="5">
        <f>SUMIFS(Data!$A:$A, Data!$G:$G,$A28,Data!$C:$C,CB$1,Data!$D:$D,CB$2)</f>
        <v>0</v>
      </c>
      <c r="CC28" s="5">
        <f>SUMIFS(Data!$A:$A, Data!$G:$G,$A28,Data!$C:$C,CC$1,Data!$D:$D,CC$2)</f>
        <v>0</v>
      </c>
      <c r="CD28" s="5">
        <f>SUMIFS(Data!$A:$A, Data!$G:$G,$A28,Data!$C:$C,CD$1,Data!$D:$D,CD$2)</f>
        <v>0</v>
      </c>
      <c r="CE28" s="5">
        <f>SUMIFS(Data!$A:$A, Data!$G:$G,$A28,Data!$C:$C,CE$1,Data!$D:$D,CE$2)</f>
        <v>0</v>
      </c>
      <c r="CF28" s="5">
        <f>SUMIFS(Data!$A:$A, Data!$G:$G,$A28,Data!$C:$C,CF$1,Data!$D:$D,CF$2)</f>
        <v>0</v>
      </c>
      <c r="CG28" s="5">
        <f>SUMIFS(Data!$A:$A, Data!$G:$G,$A28,Data!$C:$C,CG$1,Data!$D:$D,CG$2)</f>
        <v>0</v>
      </c>
      <c r="CH28" s="5">
        <f>SUMIFS(Data!$A:$A, Data!$G:$G,$A28,Data!$C:$C,CH$1,Data!$D:$D,CH$2)</f>
        <v>0</v>
      </c>
      <c r="CI28" s="5">
        <f>SUMIFS(Data!$A:$A, Data!$G:$G,$A28,Data!$C:$C,CI$1,Data!$D:$D,CI$2)</f>
        <v>0</v>
      </c>
      <c r="CJ28" s="5">
        <f>SUMIFS(Data!$A:$A, Data!$G:$G,$A28,Data!$C:$C,CJ$1,Data!$D:$D,CJ$2)</f>
        <v>0</v>
      </c>
      <c r="CK28" s="5">
        <f>SUMIFS(Data!$A:$A, Data!$G:$G,$A28,Data!$C:$C,CK$1,Data!$D:$D,CK$2)</f>
        <v>0</v>
      </c>
      <c r="CL28" s="5">
        <f>SUMIFS(Data!$A:$A, Data!$G:$G,$A28,Data!$C:$C,CL$1,Data!$D:$D,CL$2)</f>
        <v>0</v>
      </c>
      <c r="CM28" s="5">
        <f>SUMIFS(Data!$A:$A, Data!$G:$G,$A28,Data!$C:$C,CM$1,Data!$D:$D,CM$2)</f>
        <v>0</v>
      </c>
      <c r="CN28" s="5">
        <f>SUMIFS(Data!$A:$A, Data!$G:$G,$A28,Data!$C:$C,CN$1,Data!$D:$D,CN$2)</f>
        <v>0</v>
      </c>
      <c r="CO28" s="5">
        <f>SUMIFS(Data!$A:$A, Data!$G:$G,$A28,Data!$C:$C,CO$1,Data!$D:$D,CO$2)</f>
        <v>0</v>
      </c>
      <c r="CP28" s="5">
        <f>SUMIFS(Data!$A:$A, Data!$G:$G,$A28,Data!$C:$C,CP$1,Data!$D:$D,CP$2)</f>
        <v>0</v>
      </c>
      <c r="CQ28" s="5">
        <f>SUMIFS(Data!$A:$A, Data!$G:$G,$A28,Data!$C:$C,CQ$1,Data!$D:$D,CQ$2)</f>
        <v>0</v>
      </c>
      <c r="CR28" s="5">
        <f>SUMIFS(Data!$A:$A, Data!$G:$G,$A28,Data!$C:$C,CR$1,Data!$D:$D,CR$2)</f>
        <v>0</v>
      </c>
      <c r="CS28" s="5">
        <f>SUMIFS(Data!$A:$A, Data!$G:$G,$A28,Data!$C:$C,CS$1,Data!$D:$D,CS$2)</f>
        <v>0</v>
      </c>
      <c r="CT28" s="5">
        <f>SUMIFS(Data!$A:$A, Data!$G:$G,$A28,Data!$C:$C,CT$1,Data!$D:$D,CT$2)</f>
        <v>0</v>
      </c>
      <c r="CU28" s="5">
        <f>SUMIFS(Data!$A:$A, Data!$G:$G,$A28,Data!$C:$C,CU$1,Data!$D:$D,CU$2)</f>
        <v>0</v>
      </c>
      <c r="CV28" s="5">
        <f>SUMIFS(Data!$A:$A, Data!$G:$G,$A28,Data!$C:$C,CV$1,Data!$D:$D,CV$2)</f>
        <v>0</v>
      </c>
      <c r="CW28" s="5">
        <f t="shared" ref="CW28:CX28" si="27">SUMIF($B$2:$CV$2,CW$2, $B28:$CV28)</f>
        <v>0</v>
      </c>
      <c r="CX28" s="5">
        <f t="shared" si="27"/>
        <v>1</v>
      </c>
      <c r="CY28" s="5">
        <f t="shared" si="3"/>
        <v>1</v>
      </c>
    </row>
    <row r="29">
      <c r="A29" s="5" t="str">
        <f>Countries!A27</f>
        <v>ESP</v>
      </c>
      <c r="B29" s="5">
        <f>SUMIFS(Data!$A:$A, Data!$G:$G,$A29,Data!$C:$C,B$1,Data!$D:$D,B$2)</f>
        <v>0</v>
      </c>
      <c r="C29" s="5">
        <f>SUMIFS(Data!$A:$A, Data!$G:$G,$A29,Data!$C:$C,C$1,Data!$D:$D,C$2)</f>
        <v>0</v>
      </c>
      <c r="D29" s="5">
        <f>SUMIFS(Data!$A:$A, Data!$G:$G,$A29,Data!$C:$C,D$1,Data!$D:$D,D$2)</f>
        <v>0</v>
      </c>
      <c r="E29" s="5">
        <f>SUMIFS(Data!$A:$A, Data!$G:$G,$A29,Data!$C:$C,E$1,Data!$D:$D,E$2)</f>
        <v>0</v>
      </c>
      <c r="F29" s="5">
        <f>SUMIFS(Data!$A:$A, Data!$G:$G,$A29,Data!$C:$C,F$1,Data!$D:$D,F$2)</f>
        <v>0</v>
      </c>
      <c r="G29" s="5">
        <f>SUMIFS(Data!$A:$A, Data!$G:$G,$A29,Data!$C:$C,G$1,Data!$D:$D,G$2)</f>
        <v>0</v>
      </c>
      <c r="H29" s="5">
        <f>SUMIFS(Data!$A:$A, Data!$G:$G,$A29,Data!$C:$C,H$1,Data!$D:$D,H$2)</f>
        <v>0</v>
      </c>
      <c r="I29" s="5">
        <f>SUMIFS(Data!$A:$A, Data!$G:$G,$A29,Data!$C:$C,I$1,Data!$D:$D,I$2)</f>
        <v>0</v>
      </c>
      <c r="J29" s="5">
        <f>SUMIFS(Data!$A:$A, Data!$G:$G,$A29,Data!$C:$C,J$1,Data!$D:$D,J$2)</f>
        <v>0</v>
      </c>
      <c r="K29" s="5">
        <f>SUMIFS(Data!$A:$A, Data!$G:$G,$A29,Data!$C:$C,K$1,Data!$D:$D,K$2)</f>
        <v>0</v>
      </c>
      <c r="L29" s="5">
        <f>SUMIFS(Data!$A:$A, Data!$G:$G,$A29,Data!$C:$C,L$1,Data!$D:$D,L$2)</f>
        <v>0</v>
      </c>
      <c r="M29" s="5">
        <f>SUMIFS(Data!$A:$A, Data!$G:$G,$A29,Data!$C:$C,M$1,Data!$D:$D,M$2)</f>
        <v>0</v>
      </c>
      <c r="N29" s="5">
        <f>SUMIFS(Data!$A:$A, Data!$G:$G,$A29,Data!$C:$C,N$1,Data!$D:$D,N$2)</f>
        <v>0</v>
      </c>
      <c r="O29" s="5">
        <f>SUMIFS(Data!$A:$A, Data!$G:$G,$A29,Data!$C:$C,O$1,Data!$D:$D,O$2)</f>
        <v>0</v>
      </c>
      <c r="P29" s="5">
        <f>SUMIFS(Data!$A:$A, Data!$G:$G,$A29,Data!$C:$C,P$1,Data!$D:$D,P$2)</f>
        <v>0</v>
      </c>
      <c r="Q29" s="5">
        <f>SUMIFS(Data!$A:$A, Data!$G:$G,$A29,Data!$C:$C,Q$1,Data!$D:$D,Q$2)</f>
        <v>0</v>
      </c>
      <c r="R29" s="5">
        <f>SUMIFS(Data!$A:$A, Data!$G:$G,$A29,Data!$C:$C,R$1,Data!$D:$D,R$2)</f>
        <v>0</v>
      </c>
      <c r="S29" s="5">
        <f>SUMIFS(Data!$A:$A, Data!$G:$G,$A29,Data!$C:$C,S$1,Data!$D:$D,S$2)</f>
        <v>0</v>
      </c>
      <c r="T29" s="5">
        <f>SUMIFS(Data!$A:$A, Data!$G:$G,$A29,Data!$C:$C,T$1,Data!$D:$D,T$2)</f>
        <v>0</v>
      </c>
      <c r="U29" s="5">
        <f>SUMIFS(Data!$A:$A, Data!$G:$G,$A29,Data!$C:$C,U$1,Data!$D:$D,U$2)</f>
        <v>0</v>
      </c>
      <c r="V29" s="5">
        <f>SUMIFS(Data!$A:$A, Data!$G:$G,$A29,Data!$C:$C,V$1,Data!$D:$D,V$2)</f>
        <v>0</v>
      </c>
      <c r="W29" s="5">
        <f>SUMIFS(Data!$A:$A, Data!$G:$G,$A29,Data!$C:$C,W$1,Data!$D:$D,W$2)</f>
        <v>0</v>
      </c>
      <c r="X29" s="5">
        <f>SUMIFS(Data!$A:$A, Data!$G:$G,$A29,Data!$C:$C,X$1,Data!$D:$D,X$2)</f>
        <v>0</v>
      </c>
      <c r="Y29" s="5">
        <f>SUMIFS(Data!$A:$A, Data!$G:$G,$A29,Data!$C:$C,Y$1,Data!$D:$D,Y$2)</f>
        <v>0</v>
      </c>
      <c r="Z29" s="5">
        <f>SUMIFS(Data!$A:$A, Data!$G:$G,$A29,Data!$C:$C,Z$1,Data!$D:$D,Z$2)</f>
        <v>0</v>
      </c>
      <c r="AA29" s="5">
        <f>SUMIFS(Data!$A:$A, Data!$G:$G,$A29,Data!$C:$C,AA$1,Data!$D:$D,AA$2)</f>
        <v>0</v>
      </c>
      <c r="AB29" s="5">
        <f>SUMIFS(Data!$A:$A, Data!$G:$G,$A29,Data!$C:$C,AB$1,Data!$D:$D,AB$2)</f>
        <v>0</v>
      </c>
      <c r="AC29" s="5">
        <f>SUMIFS(Data!$A:$A, Data!$G:$G,$A29,Data!$C:$C,AC$1,Data!$D:$D,AC$2)</f>
        <v>0</v>
      </c>
      <c r="AD29" s="5">
        <f>SUMIFS(Data!$A:$A, Data!$G:$G,$A29,Data!$C:$C,AD$1,Data!$D:$D,AD$2)</f>
        <v>0</v>
      </c>
      <c r="AE29" s="5">
        <f>SUMIFS(Data!$A:$A, Data!$G:$G,$A29,Data!$C:$C,AE$1,Data!$D:$D,AE$2)</f>
        <v>0</v>
      </c>
      <c r="AF29" s="5">
        <f>SUMIFS(Data!$A:$A, Data!$G:$G,$A29,Data!$C:$C,AF$1,Data!$D:$D,AF$2)</f>
        <v>0</v>
      </c>
      <c r="AG29" s="5">
        <f>SUMIFS(Data!$A:$A, Data!$G:$G,$A29,Data!$C:$C,AG$1,Data!$D:$D,AG$2)</f>
        <v>0</v>
      </c>
      <c r="AH29" s="5">
        <f>SUMIFS(Data!$A:$A, Data!$G:$G,$A29,Data!$C:$C,AH$1,Data!$D:$D,AH$2)</f>
        <v>0</v>
      </c>
      <c r="AI29" s="5">
        <f>SUMIFS(Data!$A:$A, Data!$G:$G,$A29,Data!$C:$C,AI$1,Data!$D:$D,AI$2)</f>
        <v>0</v>
      </c>
      <c r="AJ29" s="5">
        <f>SUMIFS(Data!$A:$A, Data!$G:$G,$A29,Data!$C:$C,AJ$1,Data!$D:$D,AJ$2)</f>
        <v>0</v>
      </c>
      <c r="AK29" s="5">
        <f>SUMIFS(Data!$A:$A, Data!$G:$G,$A29,Data!$C:$C,AK$1,Data!$D:$D,AK$2)</f>
        <v>0</v>
      </c>
      <c r="AL29" s="5">
        <f>SUMIFS(Data!$A:$A, Data!$G:$G,$A29,Data!$C:$C,AL$1,Data!$D:$D,AL$2)</f>
        <v>0</v>
      </c>
      <c r="AM29" s="5">
        <f>SUMIFS(Data!$A:$A, Data!$G:$G,$A29,Data!$C:$C,AM$1,Data!$D:$D,AM$2)</f>
        <v>0</v>
      </c>
      <c r="AN29" s="5">
        <f>SUMIFS(Data!$A:$A, Data!$G:$G,$A29,Data!$C:$C,AN$1,Data!$D:$D,AN$2)</f>
        <v>0</v>
      </c>
      <c r="AO29" s="5">
        <f>SUMIFS(Data!$A:$A, Data!$G:$G,$A29,Data!$C:$C,AO$1,Data!$D:$D,AO$2)</f>
        <v>0</v>
      </c>
      <c r="AP29" s="5">
        <f>SUMIFS(Data!$A:$A, Data!$G:$G,$A29,Data!$C:$C,AP$1,Data!$D:$D,AP$2)</f>
        <v>0</v>
      </c>
      <c r="AQ29" s="5">
        <f>SUMIFS(Data!$A:$A, Data!$G:$G,$A29,Data!$C:$C,AQ$1,Data!$D:$D,AQ$2)</f>
        <v>0</v>
      </c>
      <c r="AR29" s="5">
        <f>SUMIFS(Data!$A:$A, Data!$G:$G,$A29,Data!$C:$C,AR$1,Data!$D:$D,AR$2)</f>
        <v>0</v>
      </c>
      <c r="AS29" s="5">
        <f>SUMIFS(Data!$A:$A, Data!$G:$G,$A29,Data!$C:$C,AS$1,Data!$D:$D,AS$2)</f>
        <v>0</v>
      </c>
      <c r="AT29" s="5">
        <f>SUMIFS(Data!$A:$A, Data!$G:$G,$A29,Data!$C:$C,AT$1,Data!$D:$D,AT$2)</f>
        <v>0</v>
      </c>
      <c r="AU29" s="5">
        <f>SUMIFS(Data!$A:$A, Data!$G:$G,$A29,Data!$C:$C,AU$1,Data!$D:$D,AU$2)</f>
        <v>0</v>
      </c>
      <c r="AV29" s="5">
        <f>SUMIFS(Data!$A:$A, Data!$G:$G,$A29,Data!$C:$C,AV$1,Data!$D:$D,AV$2)</f>
        <v>0</v>
      </c>
      <c r="AW29" s="5">
        <f>SUMIFS(Data!$A:$A, Data!$G:$G,$A29,Data!$C:$C,AW$1,Data!$D:$D,AW$2)</f>
        <v>0</v>
      </c>
      <c r="AX29" s="5">
        <f>SUMIFS(Data!$A:$A, Data!$G:$G,$A29,Data!$C:$C,AX$1,Data!$D:$D,AX$2)</f>
        <v>0</v>
      </c>
      <c r="AY29" s="5">
        <f>SUMIFS(Data!$A:$A, Data!$G:$G,$A29,Data!$C:$C,AY$1,Data!$D:$D,AY$2)</f>
        <v>0</v>
      </c>
      <c r="AZ29" s="5">
        <f>SUMIFS(Data!$A:$A, Data!$G:$G,$A29,Data!$C:$C,AZ$1,Data!$D:$D,AZ$2)</f>
        <v>0</v>
      </c>
      <c r="BA29" s="5">
        <f>SUMIFS(Data!$A:$A, Data!$G:$G,$A29,Data!$C:$C,BA$1,Data!$D:$D,BA$2)</f>
        <v>0</v>
      </c>
      <c r="BB29" s="5">
        <f>SUMIFS(Data!$A:$A, Data!$G:$G,$A29,Data!$C:$C,BB$1,Data!$D:$D,BB$2)</f>
        <v>0</v>
      </c>
      <c r="BC29" s="5">
        <f>SUMIFS(Data!$A:$A, Data!$G:$G,$A29,Data!$C:$C,BC$1,Data!$D:$D,BC$2)</f>
        <v>1</v>
      </c>
      <c r="BD29" s="5">
        <f>SUMIFS(Data!$A:$A, Data!$G:$G,$A29,Data!$C:$C,BD$1,Data!$D:$D,BD$2)</f>
        <v>0</v>
      </c>
      <c r="BE29" s="5">
        <f>SUMIFS(Data!$A:$A, Data!$G:$G,$A29,Data!$C:$C,BE$1,Data!$D:$D,BE$2)</f>
        <v>0</v>
      </c>
      <c r="BF29" s="5">
        <f>SUMIFS(Data!$A:$A, Data!$G:$G,$A29,Data!$C:$C,BF$1,Data!$D:$D,BF$2)</f>
        <v>0</v>
      </c>
      <c r="BG29" s="5">
        <f>SUMIFS(Data!$A:$A, Data!$G:$G,$A29,Data!$C:$C,BG$1,Data!$D:$D,BG$2)</f>
        <v>0</v>
      </c>
      <c r="BH29" s="5">
        <f>SUMIFS(Data!$A:$A, Data!$G:$G,$A29,Data!$C:$C,BH$1,Data!$D:$D,BH$2)</f>
        <v>0</v>
      </c>
      <c r="BI29" s="5">
        <f>SUMIFS(Data!$A:$A, Data!$G:$G,$A29,Data!$C:$C,BI$1,Data!$D:$D,BI$2)</f>
        <v>0</v>
      </c>
      <c r="BJ29" s="5">
        <f>SUMIFS(Data!$A:$A, Data!$G:$G,$A29,Data!$C:$C,BJ$1,Data!$D:$D,BJ$2)</f>
        <v>0</v>
      </c>
      <c r="BK29" s="5">
        <f>SUMIFS(Data!$A:$A, Data!$G:$G,$A29,Data!$C:$C,BK$1,Data!$D:$D,BK$2)</f>
        <v>0</v>
      </c>
      <c r="BL29" s="5">
        <f>SUMIFS(Data!$A:$A, Data!$G:$G,$A29,Data!$C:$C,BL$1,Data!$D:$D,BL$2)</f>
        <v>0</v>
      </c>
      <c r="BM29" s="5">
        <f>SUMIFS(Data!$A:$A, Data!$G:$G,$A29,Data!$C:$C,BM$1,Data!$D:$D,BM$2)</f>
        <v>0</v>
      </c>
      <c r="BN29" s="5">
        <f>SUMIFS(Data!$A:$A, Data!$G:$G,$A29,Data!$C:$C,BN$1,Data!$D:$D,BN$2)</f>
        <v>0</v>
      </c>
      <c r="BO29" s="5">
        <f>SUMIFS(Data!$A:$A, Data!$G:$G,$A29,Data!$C:$C,BO$1,Data!$D:$D,BO$2)</f>
        <v>0</v>
      </c>
      <c r="BP29" s="5">
        <f>SUMIFS(Data!$A:$A, Data!$G:$G,$A29,Data!$C:$C,BP$1,Data!$D:$D,BP$2)</f>
        <v>0</v>
      </c>
      <c r="BQ29" s="5">
        <f>SUMIFS(Data!$A:$A, Data!$G:$G,$A29,Data!$C:$C,BQ$1,Data!$D:$D,BQ$2)</f>
        <v>2</v>
      </c>
      <c r="BR29" s="5">
        <f>SUMIFS(Data!$A:$A, Data!$G:$G,$A29,Data!$C:$C,BR$1,Data!$D:$D,BR$2)</f>
        <v>0</v>
      </c>
      <c r="BS29" s="5">
        <f>SUMIFS(Data!$A:$A, Data!$G:$G,$A29,Data!$C:$C,BS$1,Data!$D:$D,BS$2)</f>
        <v>0</v>
      </c>
      <c r="BT29" s="5">
        <f>SUMIFS(Data!$A:$A, Data!$G:$G,$A29,Data!$C:$C,BT$1,Data!$D:$D,BT$2)</f>
        <v>0</v>
      </c>
      <c r="BU29" s="5">
        <f>SUMIFS(Data!$A:$A, Data!$G:$G,$A29,Data!$C:$C,BU$1,Data!$D:$D,BU$2)</f>
        <v>1</v>
      </c>
      <c r="BV29" s="5">
        <f>SUMIFS(Data!$A:$A, Data!$G:$G,$A29,Data!$C:$C,BV$1,Data!$D:$D,BV$2)</f>
        <v>0</v>
      </c>
      <c r="BW29" s="5">
        <f>SUMIFS(Data!$A:$A, Data!$G:$G,$A29,Data!$C:$C,BW$1,Data!$D:$D,BW$2)</f>
        <v>0</v>
      </c>
      <c r="BX29" s="5">
        <f>SUMIFS(Data!$A:$A, Data!$G:$G,$A29,Data!$C:$C,BX$1,Data!$D:$D,BX$2)</f>
        <v>0</v>
      </c>
      <c r="BY29" s="5">
        <f>SUMIFS(Data!$A:$A, Data!$G:$G,$A29,Data!$C:$C,BY$1,Data!$D:$D,BY$2)</f>
        <v>0</v>
      </c>
      <c r="BZ29" s="5">
        <f>SUMIFS(Data!$A:$A, Data!$G:$G,$A29,Data!$C:$C,BZ$1,Data!$D:$D,BZ$2)</f>
        <v>0</v>
      </c>
      <c r="CA29" s="5">
        <f>SUMIFS(Data!$A:$A, Data!$G:$G,$A29,Data!$C:$C,CA$1,Data!$D:$D,CA$2)</f>
        <v>0</v>
      </c>
      <c r="CB29" s="5">
        <f>SUMIFS(Data!$A:$A, Data!$G:$G,$A29,Data!$C:$C,CB$1,Data!$D:$D,CB$2)</f>
        <v>0</v>
      </c>
      <c r="CC29" s="5">
        <f>SUMIFS(Data!$A:$A, Data!$G:$G,$A29,Data!$C:$C,CC$1,Data!$D:$D,CC$2)</f>
        <v>0</v>
      </c>
      <c r="CD29" s="5">
        <f>SUMIFS(Data!$A:$A, Data!$G:$G,$A29,Data!$C:$C,CD$1,Data!$D:$D,CD$2)</f>
        <v>0</v>
      </c>
      <c r="CE29" s="5">
        <f>SUMIFS(Data!$A:$A, Data!$G:$G,$A29,Data!$C:$C,CE$1,Data!$D:$D,CE$2)</f>
        <v>0</v>
      </c>
      <c r="CF29" s="5">
        <f>SUMIFS(Data!$A:$A, Data!$G:$G,$A29,Data!$C:$C,CF$1,Data!$D:$D,CF$2)</f>
        <v>0</v>
      </c>
      <c r="CG29" s="5">
        <f>SUMIFS(Data!$A:$A, Data!$G:$G,$A29,Data!$C:$C,CG$1,Data!$D:$D,CG$2)</f>
        <v>0</v>
      </c>
      <c r="CH29" s="5">
        <f>SUMIFS(Data!$A:$A, Data!$G:$G,$A29,Data!$C:$C,CH$1,Data!$D:$D,CH$2)</f>
        <v>0</v>
      </c>
      <c r="CI29" s="5">
        <f>SUMIFS(Data!$A:$A, Data!$G:$G,$A29,Data!$C:$C,CI$1,Data!$D:$D,CI$2)</f>
        <v>0</v>
      </c>
      <c r="CJ29" s="5">
        <f>SUMIFS(Data!$A:$A, Data!$G:$G,$A29,Data!$C:$C,CJ$1,Data!$D:$D,CJ$2)</f>
        <v>0</v>
      </c>
      <c r="CK29" s="5">
        <f>SUMIFS(Data!$A:$A, Data!$G:$G,$A29,Data!$C:$C,CK$1,Data!$D:$D,CK$2)</f>
        <v>0</v>
      </c>
      <c r="CL29" s="5">
        <f>SUMIFS(Data!$A:$A, Data!$G:$G,$A29,Data!$C:$C,CL$1,Data!$D:$D,CL$2)</f>
        <v>0</v>
      </c>
      <c r="CM29" s="5">
        <f>SUMIFS(Data!$A:$A, Data!$G:$G,$A29,Data!$C:$C,CM$1,Data!$D:$D,CM$2)</f>
        <v>0</v>
      </c>
      <c r="CN29" s="5">
        <f>SUMIFS(Data!$A:$A, Data!$G:$G,$A29,Data!$C:$C,CN$1,Data!$D:$D,CN$2)</f>
        <v>0</v>
      </c>
      <c r="CO29" s="5">
        <f>SUMIFS(Data!$A:$A, Data!$G:$G,$A29,Data!$C:$C,CO$1,Data!$D:$D,CO$2)</f>
        <v>0</v>
      </c>
      <c r="CP29" s="5">
        <f>SUMIFS(Data!$A:$A, Data!$G:$G,$A29,Data!$C:$C,CP$1,Data!$D:$D,CP$2)</f>
        <v>0</v>
      </c>
      <c r="CQ29" s="5">
        <f>SUMIFS(Data!$A:$A, Data!$G:$G,$A29,Data!$C:$C,CQ$1,Data!$D:$D,CQ$2)</f>
        <v>0</v>
      </c>
      <c r="CR29" s="5">
        <f>SUMIFS(Data!$A:$A, Data!$G:$G,$A29,Data!$C:$C,CR$1,Data!$D:$D,CR$2)</f>
        <v>0</v>
      </c>
      <c r="CS29" s="5">
        <f>SUMIFS(Data!$A:$A, Data!$G:$G,$A29,Data!$C:$C,CS$1,Data!$D:$D,CS$2)</f>
        <v>0</v>
      </c>
      <c r="CT29" s="5">
        <f>SUMIFS(Data!$A:$A, Data!$G:$G,$A29,Data!$C:$C,CT$1,Data!$D:$D,CT$2)</f>
        <v>0</v>
      </c>
      <c r="CU29" s="5">
        <f>SUMIFS(Data!$A:$A, Data!$G:$G,$A29,Data!$C:$C,CU$1,Data!$D:$D,CU$2)</f>
        <v>0</v>
      </c>
      <c r="CV29" s="5">
        <f>SUMIFS(Data!$A:$A, Data!$G:$G,$A29,Data!$C:$C,CV$1,Data!$D:$D,CV$2)</f>
        <v>0</v>
      </c>
      <c r="CW29" s="5">
        <f t="shared" ref="CW29:CX29" si="28">SUMIF($B$2:$CV$2,CW$2, $B29:$CV29)</f>
        <v>1</v>
      </c>
      <c r="CX29" s="5">
        <f t="shared" si="28"/>
        <v>1</v>
      </c>
      <c r="CY29" s="5">
        <f t="shared" si="3"/>
        <v>4</v>
      </c>
    </row>
    <row r="30">
      <c r="A30" s="5" t="str">
        <f>Countries!A28</f>
        <v>EST</v>
      </c>
      <c r="B30" s="5">
        <f>SUMIFS(Data!$A:$A, Data!$G:$G,$A30,Data!$C:$C,B$1,Data!$D:$D,B$2)</f>
        <v>0</v>
      </c>
      <c r="C30" s="5">
        <f>SUMIFS(Data!$A:$A, Data!$G:$G,$A30,Data!$C:$C,C$1,Data!$D:$D,C$2)</f>
        <v>0</v>
      </c>
      <c r="D30" s="5">
        <f>SUMIFS(Data!$A:$A, Data!$G:$G,$A30,Data!$C:$C,D$1,Data!$D:$D,D$2)</f>
        <v>0</v>
      </c>
      <c r="E30" s="5">
        <f>SUMIFS(Data!$A:$A, Data!$G:$G,$A30,Data!$C:$C,E$1,Data!$D:$D,E$2)</f>
        <v>0</v>
      </c>
      <c r="F30" s="5">
        <f>SUMIFS(Data!$A:$A, Data!$G:$G,$A30,Data!$C:$C,F$1,Data!$D:$D,F$2)</f>
        <v>0</v>
      </c>
      <c r="G30" s="5">
        <f>SUMIFS(Data!$A:$A, Data!$G:$G,$A30,Data!$C:$C,G$1,Data!$D:$D,G$2)</f>
        <v>0</v>
      </c>
      <c r="H30" s="5">
        <f>SUMIFS(Data!$A:$A, Data!$G:$G,$A30,Data!$C:$C,H$1,Data!$D:$D,H$2)</f>
        <v>0</v>
      </c>
      <c r="I30" s="5">
        <f>SUMIFS(Data!$A:$A, Data!$G:$G,$A30,Data!$C:$C,I$1,Data!$D:$D,I$2)</f>
        <v>0</v>
      </c>
      <c r="J30" s="5">
        <f>SUMIFS(Data!$A:$A, Data!$G:$G,$A30,Data!$C:$C,J$1,Data!$D:$D,J$2)</f>
        <v>0</v>
      </c>
      <c r="K30" s="5">
        <f>SUMIFS(Data!$A:$A, Data!$G:$G,$A30,Data!$C:$C,K$1,Data!$D:$D,K$2)</f>
        <v>0</v>
      </c>
      <c r="L30" s="5">
        <f>SUMIFS(Data!$A:$A, Data!$G:$G,$A30,Data!$C:$C,L$1,Data!$D:$D,L$2)</f>
        <v>0</v>
      </c>
      <c r="M30" s="5">
        <f>SUMIFS(Data!$A:$A, Data!$G:$G,$A30,Data!$C:$C,M$1,Data!$D:$D,M$2)</f>
        <v>0</v>
      </c>
      <c r="N30" s="5">
        <f>SUMIFS(Data!$A:$A, Data!$G:$G,$A30,Data!$C:$C,N$1,Data!$D:$D,N$2)</f>
        <v>0</v>
      </c>
      <c r="O30" s="5">
        <f>SUMIFS(Data!$A:$A, Data!$G:$G,$A30,Data!$C:$C,O$1,Data!$D:$D,O$2)</f>
        <v>0</v>
      </c>
      <c r="P30" s="5">
        <f>SUMIFS(Data!$A:$A, Data!$G:$G,$A30,Data!$C:$C,P$1,Data!$D:$D,P$2)</f>
        <v>0</v>
      </c>
      <c r="Q30" s="5">
        <f>SUMIFS(Data!$A:$A, Data!$G:$G,$A30,Data!$C:$C,Q$1,Data!$D:$D,Q$2)</f>
        <v>0</v>
      </c>
      <c r="R30" s="5">
        <f>SUMIFS(Data!$A:$A, Data!$G:$G,$A30,Data!$C:$C,R$1,Data!$D:$D,R$2)</f>
        <v>0</v>
      </c>
      <c r="S30" s="5">
        <f>SUMIFS(Data!$A:$A, Data!$G:$G,$A30,Data!$C:$C,S$1,Data!$D:$D,S$2)</f>
        <v>0</v>
      </c>
      <c r="T30" s="5">
        <f>SUMIFS(Data!$A:$A, Data!$G:$G,$A30,Data!$C:$C,T$1,Data!$D:$D,T$2)</f>
        <v>0</v>
      </c>
      <c r="U30" s="5">
        <f>SUMIFS(Data!$A:$A, Data!$G:$G,$A30,Data!$C:$C,U$1,Data!$D:$D,U$2)</f>
        <v>0</v>
      </c>
      <c r="V30" s="5">
        <f>SUMIFS(Data!$A:$A, Data!$G:$G,$A30,Data!$C:$C,V$1,Data!$D:$D,V$2)</f>
        <v>0</v>
      </c>
      <c r="W30" s="5">
        <f>SUMIFS(Data!$A:$A, Data!$G:$G,$A30,Data!$C:$C,W$1,Data!$D:$D,W$2)</f>
        <v>0</v>
      </c>
      <c r="X30" s="5">
        <f>SUMIFS(Data!$A:$A, Data!$G:$G,$A30,Data!$C:$C,X$1,Data!$D:$D,X$2)</f>
        <v>0</v>
      </c>
      <c r="Y30" s="5">
        <f>SUMIFS(Data!$A:$A, Data!$G:$G,$A30,Data!$C:$C,Y$1,Data!$D:$D,Y$2)</f>
        <v>0</v>
      </c>
      <c r="Z30" s="5">
        <f>SUMIFS(Data!$A:$A, Data!$G:$G,$A30,Data!$C:$C,Z$1,Data!$D:$D,Z$2)</f>
        <v>0</v>
      </c>
      <c r="AA30" s="5">
        <f>SUMIFS(Data!$A:$A, Data!$G:$G,$A30,Data!$C:$C,AA$1,Data!$D:$D,AA$2)</f>
        <v>0</v>
      </c>
      <c r="AB30" s="5">
        <f>SUMIFS(Data!$A:$A, Data!$G:$G,$A30,Data!$C:$C,AB$1,Data!$D:$D,AB$2)</f>
        <v>0</v>
      </c>
      <c r="AC30" s="5">
        <f>SUMIFS(Data!$A:$A, Data!$G:$G,$A30,Data!$C:$C,AC$1,Data!$D:$D,AC$2)</f>
        <v>0</v>
      </c>
      <c r="AD30" s="5">
        <f>SUMIFS(Data!$A:$A, Data!$G:$G,$A30,Data!$C:$C,AD$1,Data!$D:$D,AD$2)</f>
        <v>0</v>
      </c>
      <c r="AE30" s="5">
        <f>SUMIFS(Data!$A:$A, Data!$G:$G,$A30,Data!$C:$C,AE$1,Data!$D:$D,AE$2)</f>
        <v>0</v>
      </c>
      <c r="AF30" s="5">
        <f>SUMIFS(Data!$A:$A, Data!$G:$G,$A30,Data!$C:$C,AF$1,Data!$D:$D,AF$2)</f>
        <v>0</v>
      </c>
      <c r="AG30" s="5">
        <f>SUMIFS(Data!$A:$A, Data!$G:$G,$A30,Data!$C:$C,AG$1,Data!$D:$D,AG$2)</f>
        <v>0</v>
      </c>
      <c r="AH30" s="5">
        <f>SUMIFS(Data!$A:$A, Data!$G:$G,$A30,Data!$C:$C,AH$1,Data!$D:$D,AH$2)</f>
        <v>0</v>
      </c>
      <c r="AI30" s="5">
        <f>SUMIFS(Data!$A:$A, Data!$G:$G,$A30,Data!$C:$C,AI$1,Data!$D:$D,AI$2)</f>
        <v>0</v>
      </c>
      <c r="AJ30" s="5">
        <f>SUMIFS(Data!$A:$A, Data!$G:$G,$A30,Data!$C:$C,AJ$1,Data!$D:$D,AJ$2)</f>
        <v>0</v>
      </c>
      <c r="AK30" s="5">
        <f>SUMIFS(Data!$A:$A, Data!$G:$G,$A30,Data!$C:$C,AK$1,Data!$D:$D,AK$2)</f>
        <v>0</v>
      </c>
      <c r="AL30" s="5">
        <f>SUMIFS(Data!$A:$A, Data!$G:$G,$A30,Data!$C:$C,AL$1,Data!$D:$D,AL$2)</f>
        <v>0</v>
      </c>
      <c r="AM30" s="5">
        <f>SUMIFS(Data!$A:$A, Data!$G:$G,$A30,Data!$C:$C,AM$1,Data!$D:$D,AM$2)</f>
        <v>0</v>
      </c>
      <c r="AN30" s="5">
        <f>SUMIFS(Data!$A:$A, Data!$G:$G,$A30,Data!$C:$C,AN$1,Data!$D:$D,AN$2)</f>
        <v>0</v>
      </c>
      <c r="AO30" s="5">
        <f>SUMIFS(Data!$A:$A, Data!$G:$G,$A30,Data!$C:$C,AO$1,Data!$D:$D,AO$2)</f>
        <v>0</v>
      </c>
      <c r="AP30" s="5">
        <f>SUMIFS(Data!$A:$A, Data!$G:$G,$A30,Data!$C:$C,AP$1,Data!$D:$D,AP$2)</f>
        <v>3</v>
      </c>
      <c r="AQ30" s="5">
        <f>SUMIFS(Data!$A:$A, Data!$G:$G,$A30,Data!$C:$C,AQ$1,Data!$D:$D,AQ$2)</f>
        <v>0</v>
      </c>
      <c r="AR30" s="5">
        <f>SUMIFS(Data!$A:$A, Data!$G:$G,$A30,Data!$C:$C,AR$1,Data!$D:$D,AR$2)</f>
        <v>0</v>
      </c>
      <c r="AS30" s="5">
        <f>SUMIFS(Data!$A:$A, Data!$G:$G,$A30,Data!$C:$C,AS$1,Data!$D:$D,AS$2)</f>
        <v>0</v>
      </c>
      <c r="AT30" s="5">
        <f>SUMIFS(Data!$A:$A, Data!$G:$G,$A30,Data!$C:$C,AT$1,Data!$D:$D,AT$2)</f>
        <v>0</v>
      </c>
      <c r="AU30" s="5">
        <f>SUMIFS(Data!$A:$A, Data!$G:$G,$A30,Data!$C:$C,AU$1,Data!$D:$D,AU$2)</f>
        <v>0</v>
      </c>
      <c r="AV30" s="5">
        <f>SUMIFS(Data!$A:$A, Data!$G:$G,$A30,Data!$C:$C,AV$1,Data!$D:$D,AV$2)</f>
        <v>0</v>
      </c>
      <c r="AW30" s="5">
        <f>SUMIFS(Data!$A:$A, Data!$G:$G,$A30,Data!$C:$C,AW$1,Data!$D:$D,AW$2)</f>
        <v>0</v>
      </c>
      <c r="AX30" s="5">
        <f>SUMIFS(Data!$A:$A, Data!$G:$G,$A30,Data!$C:$C,AX$1,Data!$D:$D,AX$2)</f>
        <v>0</v>
      </c>
      <c r="AY30" s="5">
        <f>SUMIFS(Data!$A:$A, Data!$G:$G,$A30,Data!$C:$C,AY$1,Data!$D:$D,AY$2)</f>
        <v>0</v>
      </c>
      <c r="AZ30" s="5">
        <f>SUMIFS(Data!$A:$A, Data!$G:$G,$A30,Data!$C:$C,AZ$1,Data!$D:$D,AZ$2)</f>
        <v>0</v>
      </c>
      <c r="BA30" s="5">
        <f>SUMIFS(Data!$A:$A, Data!$G:$G,$A30,Data!$C:$C,BA$1,Data!$D:$D,BA$2)</f>
        <v>0</v>
      </c>
      <c r="BB30" s="5">
        <f>SUMIFS(Data!$A:$A, Data!$G:$G,$A30,Data!$C:$C,BB$1,Data!$D:$D,BB$2)</f>
        <v>0</v>
      </c>
      <c r="BC30" s="5">
        <f>SUMIFS(Data!$A:$A, Data!$G:$G,$A30,Data!$C:$C,BC$1,Data!$D:$D,BC$2)</f>
        <v>0</v>
      </c>
      <c r="BD30" s="5">
        <f>SUMIFS(Data!$A:$A, Data!$G:$G,$A30,Data!$C:$C,BD$1,Data!$D:$D,BD$2)</f>
        <v>0</v>
      </c>
      <c r="BE30" s="5">
        <f>SUMIFS(Data!$A:$A, Data!$G:$G,$A30,Data!$C:$C,BE$1,Data!$D:$D,BE$2)</f>
        <v>0</v>
      </c>
      <c r="BF30" s="5">
        <f>SUMIFS(Data!$A:$A, Data!$G:$G,$A30,Data!$C:$C,BF$1,Data!$D:$D,BF$2)</f>
        <v>0</v>
      </c>
      <c r="BG30" s="5">
        <f>SUMIFS(Data!$A:$A, Data!$G:$G,$A30,Data!$C:$C,BG$1,Data!$D:$D,BG$2)</f>
        <v>0</v>
      </c>
      <c r="BH30" s="5">
        <f>SUMIFS(Data!$A:$A, Data!$G:$G,$A30,Data!$C:$C,BH$1,Data!$D:$D,BH$2)</f>
        <v>0</v>
      </c>
      <c r="BI30" s="5">
        <f>SUMIFS(Data!$A:$A, Data!$G:$G,$A30,Data!$C:$C,BI$1,Data!$D:$D,BI$2)</f>
        <v>0</v>
      </c>
      <c r="BJ30" s="5">
        <f>SUMIFS(Data!$A:$A, Data!$G:$G,$A30,Data!$C:$C,BJ$1,Data!$D:$D,BJ$2)</f>
        <v>0</v>
      </c>
      <c r="BK30" s="5">
        <f>SUMIFS(Data!$A:$A, Data!$G:$G,$A30,Data!$C:$C,BK$1,Data!$D:$D,BK$2)</f>
        <v>0</v>
      </c>
      <c r="BL30" s="5">
        <f>SUMIFS(Data!$A:$A, Data!$G:$G,$A30,Data!$C:$C,BL$1,Data!$D:$D,BL$2)</f>
        <v>0</v>
      </c>
      <c r="BM30" s="5">
        <f>SUMIFS(Data!$A:$A, Data!$G:$G,$A30,Data!$C:$C,BM$1,Data!$D:$D,BM$2)</f>
        <v>0</v>
      </c>
      <c r="BN30" s="5">
        <f>SUMIFS(Data!$A:$A, Data!$G:$G,$A30,Data!$C:$C,BN$1,Data!$D:$D,BN$2)</f>
        <v>0</v>
      </c>
      <c r="BO30" s="5">
        <f>SUMIFS(Data!$A:$A, Data!$G:$G,$A30,Data!$C:$C,BO$1,Data!$D:$D,BO$2)</f>
        <v>0</v>
      </c>
      <c r="BP30" s="5">
        <f>SUMIFS(Data!$A:$A, Data!$G:$G,$A30,Data!$C:$C,BP$1,Data!$D:$D,BP$2)</f>
        <v>0</v>
      </c>
      <c r="BQ30" s="5">
        <f>SUMIFS(Data!$A:$A, Data!$G:$G,$A30,Data!$C:$C,BQ$1,Data!$D:$D,BQ$2)</f>
        <v>0</v>
      </c>
      <c r="BR30" s="5">
        <f>SUMIFS(Data!$A:$A, Data!$G:$G,$A30,Data!$C:$C,BR$1,Data!$D:$D,BR$2)</f>
        <v>0</v>
      </c>
      <c r="BS30" s="5">
        <f>SUMIFS(Data!$A:$A, Data!$G:$G,$A30,Data!$C:$C,BS$1,Data!$D:$D,BS$2)</f>
        <v>0</v>
      </c>
      <c r="BT30" s="5">
        <f>SUMIFS(Data!$A:$A, Data!$G:$G,$A30,Data!$C:$C,BT$1,Data!$D:$D,BT$2)</f>
        <v>0</v>
      </c>
      <c r="BU30" s="5">
        <f>SUMIFS(Data!$A:$A, Data!$G:$G,$A30,Data!$C:$C,BU$1,Data!$D:$D,BU$2)</f>
        <v>0</v>
      </c>
      <c r="BV30" s="5">
        <f>SUMIFS(Data!$A:$A, Data!$G:$G,$A30,Data!$C:$C,BV$1,Data!$D:$D,BV$2)</f>
        <v>0</v>
      </c>
      <c r="BW30" s="5">
        <f>SUMIFS(Data!$A:$A, Data!$G:$G,$A30,Data!$C:$C,BW$1,Data!$D:$D,BW$2)</f>
        <v>0</v>
      </c>
      <c r="BX30" s="5">
        <f>SUMIFS(Data!$A:$A, Data!$G:$G,$A30,Data!$C:$C,BX$1,Data!$D:$D,BX$2)</f>
        <v>0</v>
      </c>
      <c r="BY30" s="5">
        <f>SUMIFS(Data!$A:$A, Data!$G:$G,$A30,Data!$C:$C,BY$1,Data!$D:$D,BY$2)</f>
        <v>0</v>
      </c>
      <c r="BZ30" s="5">
        <f>SUMIFS(Data!$A:$A, Data!$G:$G,$A30,Data!$C:$C,BZ$1,Data!$D:$D,BZ$2)</f>
        <v>0</v>
      </c>
      <c r="CA30" s="5">
        <f>SUMIFS(Data!$A:$A, Data!$G:$G,$A30,Data!$C:$C,CA$1,Data!$D:$D,CA$2)</f>
        <v>0</v>
      </c>
      <c r="CB30" s="5">
        <f>SUMIFS(Data!$A:$A, Data!$G:$G,$A30,Data!$C:$C,CB$1,Data!$D:$D,CB$2)</f>
        <v>0</v>
      </c>
      <c r="CC30" s="5">
        <f>SUMIFS(Data!$A:$A, Data!$G:$G,$A30,Data!$C:$C,CC$1,Data!$D:$D,CC$2)</f>
        <v>0</v>
      </c>
      <c r="CD30" s="5">
        <f>SUMIFS(Data!$A:$A, Data!$G:$G,$A30,Data!$C:$C,CD$1,Data!$D:$D,CD$2)</f>
        <v>0</v>
      </c>
      <c r="CE30" s="5">
        <f>SUMIFS(Data!$A:$A, Data!$G:$G,$A30,Data!$C:$C,CE$1,Data!$D:$D,CE$2)</f>
        <v>0</v>
      </c>
      <c r="CF30" s="5">
        <f>SUMIFS(Data!$A:$A, Data!$G:$G,$A30,Data!$C:$C,CF$1,Data!$D:$D,CF$2)</f>
        <v>0</v>
      </c>
      <c r="CG30" s="5">
        <f>SUMIFS(Data!$A:$A, Data!$G:$G,$A30,Data!$C:$C,CG$1,Data!$D:$D,CG$2)</f>
        <v>0</v>
      </c>
      <c r="CH30" s="5">
        <f>SUMIFS(Data!$A:$A, Data!$G:$G,$A30,Data!$C:$C,CH$1,Data!$D:$D,CH$2)</f>
        <v>0</v>
      </c>
      <c r="CI30" s="5">
        <f>SUMIFS(Data!$A:$A, Data!$G:$G,$A30,Data!$C:$C,CI$1,Data!$D:$D,CI$2)</f>
        <v>0</v>
      </c>
      <c r="CJ30" s="5">
        <f>SUMIFS(Data!$A:$A, Data!$G:$G,$A30,Data!$C:$C,CJ$1,Data!$D:$D,CJ$2)</f>
        <v>0</v>
      </c>
      <c r="CK30" s="5">
        <f>SUMIFS(Data!$A:$A, Data!$G:$G,$A30,Data!$C:$C,CK$1,Data!$D:$D,CK$2)</f>
        <v>0</v>
      </c>
      <c r="CL30" s="5">
        <f>SUMIFS(Data!$A:$A, Data!$G:$G,$A30,Data!$C:$C,CL$1,Data!$D:$D,CL$2)</f>
        <v>0</v>
      </c>
      <c r="CM30" s="5">
        <f>SUMIFS(Data!$A:$A, Data!$G:$G,$A30,Data!$C:$C,CM$1,Data!$D:$D,CM$2)</f>
        <v>0</v>
      </c>
      <c r="CN30" s="5">
        <f>SUMIFS(Data!$A:$A, Data!$G:$G,$A30,Data!$C:$C,CN$1,Data!$D:$D,CN$2)</f>
        <v>0</v>
      </c>
      <c r="CO30" s="5">
        <f>SUMIFS(Data!$A:$A, Data!$G:$G,$A30,Data!$C:$C,CO$1,Data!$D:$D,CO$2)</f>
        <v>0</v>
      </c>
      <c r="CP30" s="5">
        <f>SUMIFS(Data!$A:$A, Data!$G:$G,$A30,Data!$C:$C,CP$1,Data!$D:$D,CP$2)</f>
        <v>0</v>
      </c>
      <c r="CQ30" s="5">
        <f>SUMIFS(Data!$A:$A, Data!$G:$G,$A30,Data!$C:$C,CQ$1,Data!$D:$D,CQ$2)</f>
        <v>0</v>
      </c>
      <c r="CR30" s="5">
        <f>SUMIFS(Data!$A:$A, Data!$G:$G,$A30,Data!$C:$C,CR$1,Data!$D:$D,CR$2)</f>
        <v>0</v>
      </c>
      <c r="CS30" s="5">
        <f>SUMIFS(Data!$A:$A, Data!$G:$G,$A30,Data!$C:$C,CS$1,Data!$D:$D,CS$2)</f>
        <v>0</v>
      </c>
      <c r="CT30" s="5">
        <f>SUMIFS(Data!$A:$A, Data!$G:$G,$A30,Data!$C:$C,CT$1,Data!$D:$D,CT$2)</f>
        <v>0</v>
      </c>
      <c r="CU30" s="5">
        <f>SUMIFS(Data!$A:$A, Data!$G:$G,$A30,Data!$C:$C,CU$1,Data!$D:$D,CU$2)</f>
        <v>0</v>
      </c>
      <c r="CV30" s="5">
        <f>SUMIFS(Data!$A:$A, Data!$G:$G,$A30,Data!$C:$C,CV$1,Data!$D:$D,CV$2)</f>
        <v>0</v>
      </c>
      <c r="CW30" s="5">
        <f t="shared" ref="CW30:CX30" si="29">SUMIF($B$2:$CV$2,CW$2, $B30:$CV30)</f>
        <v>0</v>
      </c>
      <c r="CX30" s="5">
        <f t="shared" si="29"/>
        <v>3</v>
      </c>
      <c r="CY30" s="5">
        <f t="shared" si="3"/>
        <v>3</v>
      </c>
    </row>
    <row r="31">
      <c r="A31" s="5" t="str">
        <f>Countries!A29</f>
        <v>ETH</v>
      </c>
      <c r="B31" s="5">
        <f>SUMIFS(Data!$A:$A, Data!$G:$G,$A31,Data!$C:$C,B$1,Data!$D:$D,B$2)</f>
        <v>0</v>
      </c>
      <c r="C31" s="5">
        <f>SUMIFS(Data!$A:$A, Data!$G:$G,$A31,Data!$C:$C,C$1,Data!$D:$D,C$2)</f>
        <v>0</v>
      </c>
      <c r="D31" s="5">
        <f>SUMIFS(Data!$A:$A, Data!$G:$G,$A31,Data!$C:$C,D$1,Data!$D:$D,D$2)</f>
        <v>0</v>
      </c>
      <c r="E31" s="5">
        <f>SUMIFS(Data!$A:$A, Data!$G:$G,$A31,Data!$C:$C,E$1,Data!$D:$D,E$2)</f>
        <v>0</v>
      </c>
      <c r="F31" s="5">
        <f>SUMIFS(Data!$A:$A, Data!$G:$G,$A31,Data!$C:$C,F$1,Data!$D:$D,F$2)</f>
        <v>0</v>
      </c>
      <c r="G31" s="5">
        <f>SUMIFS(Data!$A:$A, Data!$G:$G,$A31,Data!$C:$C,G$1,Data!$D:$D,G$2)</f>
        <v>0</v>
      </c>
      <c r="H31" s="5">
        <f>SUMIFS(Data!$A:$A, Data!$G:$G,$A31,Data!$C:$C,H$1,Data!$D:$D,H$2)</f>
        <v>0</v>
      </c>
      <c r="I31" s="5">
        <f>SUMIFS(Data!$A:$A, Data!$G:$G,$A31,Data!$C:$C,I$1,Data!$D:$D,I$2)</f>
        <v>0</v>
      </c>
      <c r="J31" s="5">
        <f>SUMIFS(Data!$A:$A, Data!$G:$G,$A31,Data!$C:$C,J$1,Data!$D:$D,J$2)</f>
        <v>1</v>
      </c>
      <c r="K31" s="5">
        <f>SUMIFS(Data!$A:$A, Data!$G:$G,$A31,Data!$C:$C,K$1,Data!$D:$D,K$2)</f>
        <v>0</v>
      </c>
      <c r="L31" s="5">
        <f>SUMIFS(Data!$A:$A, Data!$G:$G,$A31,Data!$C:$C,L$1,Data!$D:$D,L$2)</f>
        <v>0</v>
      </c>
      <c r="M31" s="5">
        <f>SUMIFS(Data!$A:$A, Data!$G:$G,$A31,Data!$C:$C,M$1,Data!$D:$D,M$2)</f>
        <v>0</v>
      </c>
      <c r="N31" s="5">
        <f>SUMIFS(Data!$A:$A, Data!$G:$G,$A31,Data!$C:$C,N$1,Data!$D:$D,N$2)</f>
        <v>0</v>
      </c>
      <c r="O31" s="5">
        <f>SUMIFS(Data!$A:$A, Data!$G:$G,$A31,Data!$C:$C,O$1,Data!$D:$D,O$2)</f>
        <v>0</v>
      </c>
      <c r="P31" s="5">
        <f>SUMIFS(Data!$A:$A, Data!$G:$G,$A31,Data!$C:$C,P$1,Data!$D:$D,P$2)</f>
        <v>0</v>
      </c>
      <c r="Q31" s="5">
        <f>SUMIFS(Data!$A:$A, Data!$G:$G,$A31,Data!$C:$C,Q$1,Data!$D:$D,Q$2)</f>
        <v>0</v>
      </c>
      <c r="R31" s="5">
        <f>SUMIFS(Data!$A:$A, Data!$G:$G,$A31,Data!$C:$C,R$1,Data!$D:$D,R$2)</f>
        <v>0</v>
      </c>
      <c r="S31" s="5">
        <f>SUMIFS(Data!$A:$A, Data!$G:$G,$A31,Data!$C:$C,S$1,Data!$D:$D,S$2)</f>
        <v>0</v>
      </c>
      <c r="T31" s="5">
        <f>SUMIFS(Data!$A:$A, Data!$G:$G,$A31,Data!$C:$C,T$1,Data!$D:$D,T$2)</f>
        <v>0</v>
      </c>
      <c r="U31" s="5">
        <f>SUMIFS(Data!$A:$A, Data!$G:$G,$A31,Data!$C:$C,U$1,Data!$D:$D,U$2)</f>
        <v>0</v>
      </c>
      <c r="V31" s="5">
        <f>SUMIFS(Data!$A:$A, Data!$G:$G,$A31,Data!$C:$C,V$1,Data!$D:$D,V$2)</f>
        <v>0</v>
      </c>
      <c r="W31" s="5">
        <f>SUMIFS(Data!$A:$A, Data!$G:$G,$A31,Data!$C:$C,W$1,Data!$D:$D,W$2)</f>
        <v>0</v>
      </c>
      <c r="X31" s="5">
        <f>SUMIFS(Data!$A:$A, Data!$G:$G,$A31,Data!$C:$C,X$1,Data!$D:$D,X$2)</f>
        <v>0</v>
      </c>
      <c r="Y31" s="5">
        <f>SUMIFS(Data!$A:$A, Data!$G:$G,$A31,Data!$C:$C,Y$1,Data!$D:$D,Y$2)</f>
        <v>0</v>
      </c>
      <c r="Z31" s="5">
        <f>SUMIFS(Data!$A:$A, Data!$G:$G,$A31,Data!$C:$C,Z$1,Data!$D:$D,Z$2)</f>
        <v>0</v>
      </c>
      <c r="AA31" s="5">
        <f>SUMIFS(Data!$A:$A, Data!$G:$G,$A31,Data!$C:$C,AA$1,Data!$D:$D,AA$2)</f>
        <v>0</v>
      </c>
      <c r="AB31" s="5">
        <f>SUMIFS(Data!$A:$A, Data!$G:$G,$A31,Data!$C:$C,AB$1,Data!$D:$D,AB$2)</f>
        <v>0</v>
      </c>
      <c r="AC31" s="5">
        <f>SUMIFS(Data!$A:$A, Data!$G:$G,$A31,Data!$C:$C,AC$1,Data!$D:$D,AC$2)</f>
        <v>0</v>
      </c>
      <c r="AD31" s="5">
        <f>SUMIFS(Data!$A:$A, Data!$G:$G,$A31,Data!$C:$C,AD$1,Data!$D:$D,AD$2)</f>
        <v>0</v>
      </c>
      <c r="AE31" s="5">
        <f>SUMIFS(Data!$A:$A, Data!$G:$G,$A31,Data!$C:$C,AE$1,Data!$D:$D,AE$2)</f>
        <v>0</v>
      </c>
      <c r="AF31" s="5">
        <f>SUMIFS(Data!$A:$A, Data!$G:$G,$A31,Data!$C:$C,AF$1,Data!$D:$D,AF$2)</f>
        <v>0</v>
      </c>
      <c r="AG31" s="5">
        <f>SUMIFS(Data!$A:$A, Data!$G:$G,$A31,Data!$C:$C,AG$1,Data!$D:$D,AG$2)</f>
        <v>0</v>
      </c>
      <c r="AH31" s="5">
        <f>SUMIFS(Data!$A:$A, Data!$G:$G,$A31,Data!$C:$C,AH$1,Data!$D:$D,AH$2)</f>
        <v>0</v>
      </c>
      <c r="AI31" s="5">
        <f>SUMIFS(Data!$A:$A, Data!$G:$G,$A31,Data!$C:$C,AI$1,Data!$D:$D,AI$2)</f>
        <v>0</v>
      </c>
      <c r="AJ31" s="5">
        <f>SUMIFS(Data!$A:$A, Data!$G:$G,$A31,Data!$C:$C,AJ$1,Data!$D:$D,AJ$2)</f>
        <v>0</v>
      </c>
      <c r="AK31" s="5">
        <f>SUMIFS(Data!$A:$A, Data!$G:$G,$A31,Data!$C:$C,AK$1,Data!$D:$D,AK$2)</f>
        <v>0</v>
      </c>
      <c r="AL31" s="5">
        <f>SUMIFS(Data!$A:$A, Data!$G:$G,$A31,Data!$C:$C,AL$1,Data!$D:$D,AL$2)</f>
        <v>0</v>
      </c>
      <c r="AM31" s="5">
        <f>SUMIFS(Data!$A:$A, Data!$G:$G,$A31,Data!$C:$C,AM$1,Data!$D:$D,AM$2)</f>
        <v>0</v>
      </c>
      <c r="AN31" s="5">
        <f>SUMIFS(Data!$A:$A, Data!$G:$G,$A31,Data!$C:$C,AN$1,Data!$D:$D,AN$2)</f>
        <v>0</v>
      </c>
      <c r="AO31" s="5">
        <f>SUMIFS(Data!$A:$A, Data!$G:$G,$A31,Data!$C:$C,AO$1,Data!$D:$D,AO$2)</f>
        <v>0</v>
      </c>
      <c r="AP31" s="5">
        <f>SUMIFS(Data!$A:$A, Data!$G:$G,$A31,Data!$C:$C,AP$1,Data!$D:$D,AP$2)</f>
        <v>0</v>
      </c>
      <c r="AQ31" s="5">
        <f>SUMIFS(Data!$A:$A, Data!$G:$G,$A31,Data!$C:$C,AQ$1,Data!$D:$D,AQ$2)</f>
        <v>0</v>
      </c>
      <c r="AR31" s="5">
        <f>SUMIFS(Data!$A:$A, Data!$G:$G,$A31,Data!$C:$C,AR$1,Data!$D:$D,AR$2)</f>
        <v>0</v>
      </c>
      <c r="AS31" s="5">
        <f>SUMIFS(Data!$A:$A, Data!$G:$G,$A31,Data!$C:$C,AS$1,Data!$D:$D,AS$2)</f>
        <v>0</v>
      </c>
      <c r="AT31" s="5">
        <f>SUMIFS(Data!$A:$A, Data!$G:$G,$A31,Data!$C:$C,AT$1,Data!$D:$D,AT$2)</f>
        <v>0</v>
      </c>
      <c r="AU31" s="5">
        <f>SUMIFS(Data!$A:$A, Data!$G:$G,$A31,Data!$C:$C,AU$1,Data!$D:$D,AU$2)</f>
        <v>0</v>
      </c>
      <c r="AV31" s="5">
        <f>SUMIFS(Data!$A:$A, Data!$G:$G,$A31,Data!$C:$C,AV$1,Data!$D:$D,AV$2)</f>
        <v>0</v>
      </c>
      <c r="AW31" s="5">
        <f>SUMIFS(Data!$A:$A, Data!$G:$G,$A31,Data!$C:$C,AW$1,Data!$D:$D,AW$2)</f>
        <v>0</v>
      </c>
      <c r="AX31" s="5">
        <f>SUMIFS(Data!$A:$A, Data!$G:$G,$A31,Data!$C:$C,AX$1,Data!$D:$D,AX$2)</f>
        <v>0</v>
      </c>
      <c r="AY31" s="5">
        <f>SUMIFS(Data!$A:$A, Data!$G:$G,$A31,Data!$C:$C,AY$1,Data!$D:$D,AY$2)</f>
        <v>0</v>
      </c>
      <c r="AZ31" s="5">
        <f>SUMIFS(Data!$A:$A, Data!$G:$G,$A31,Data!$C:$C,AZ$1,Data!$D:$D,AZ$2)</f>
        <v>0</v>
      </c>
      <c r="BA31" s="5">
        <f>SUMIFS(Data!$A:$A, Data!$G:$G,$A31,Data!$C:$C,BA$1,Data!$D:$D,BA$2)</f>
        <v>0</v>
      </c>
      <c r="BB31" s="5">
        <f>SUMIFS(Data!$A:$A, Data!$G:$G,$A31,Data!$C:$C,BB$1,Data!$D:$D,BB$2)</f>
        <v>0</v>
      </c>
      <c r="BC31" s="5">
        <f>SUMIFS(Data!$A:$A, Data!$G:$G,$A31,Data!$C:$C,BC$1,Data!$D:$D,BC$2)</f>
        <v>0</v>
      </c>
      <c r="BD31" s="5">
        <f>SUMIFS(Data!$A:$A, Data!$G:$G,$A31,Data!$C:$C,BD$1,Data!$D:$D,BD$2)</f>
        <v>0</v>
      </c>
      <c r="BE31" s="5">
        <f>SUMIFS(Data!$A:$A, Data!$G:$G,$A31,Data!$C:$C,BE$1,Data!$D:$D,BE$2)</f>
        <v>0</v>
      </c>
      <c r="BF31" s="5">
        <f>SUMIFS(Data!$A:$A, Data!$G:$G,$A31,Data!$C:$C,BF$1,Data!$D:$D,BF$2)</f>
        <v>0</v>
      </c>
      <c r="BG31" s="5">
        <f>SUMIFS(Data!$A:$A, Data!$G:$G,$A31,Data!$C:$C,BG$1,Data!$D:$D,BG$2)</f>
        <v>0</v>
      </c>
      <c r="BH31" s="5">
        <f>SUMIFS(Data!$A:$A, Data!$G:$G,$A31,Data!$C:$C,BH$1,Data!$D:$D,BH$2)</f>
        <v>0</v>
      </c>
      <c r="BI31" s="5">
        <f>SUMIFS(Data!$A:$A, Data!$G:$G,$A31,Data!$C:$C,BI$1,Data!$D:$D,BI$2)</f>
        <v>0</v>
      </c>
      <c r="BJ31" s="5">
        <f>SUMIFS(Data!$A:$A, Data!$G:$G,$A31,Data!$C:$C,BJ$1,Data!$D:$D,BJ$2)</f>
        <v>0</v>
      </c>
      <c r="BK31" s="5">
        <f>SUMIFS(Data!$A:$A, Data!$G:$G,$A31,Data!$C:$C,BK$1,Data!$D:$D,BK$2)</f>
        <v>0</v>
      </c>
      <c r="BL31" s="5">
        <f>SUMIFS(Data!$A:$A, Data!$G:$G,$A31,Data!$C:$C,BL$1,Data!$D:$D,BL$2)</f>
        <v>0</v>
      </c>
      <c r="BM31" s="5">
        <f>SUMIFS(Data!$A:$A, Data!$G:$G,$A31,Data!$C:$C,BM$1,Data!$D:$D,BM$2)</f>
        <v>0</v>
      </c>
      <c r="BN31" s="5">
        <f>SUMIFS(Data!$A:$A, Data!$G:$G,$A31,Data!$C:$C,BN$1,Data!$D:$D,BN$2)</f>
        <v>0</v>
      </c>
      <c r="BO31" s="5">
        <f>SUMIFS(Data!$A:$A, Data!$G:$G,$A31,Data!$C:$C,BO$1,Data!$D:$D,BO$2)</f>
        <v>0</v>
      </c>
      <c r="BP31" s="5">
        <f>SUMIFS(Data!$A:$A, Data!$G:$G,$A31,Data!$C:$C,BP$1,Data!$D:$D,BP$2)</f>
        <v>0</v>
      </c>
      <c r="BQ31" s="5">
        <f>SUMIFS(Data!$A:$A, Data!$G:$G,$A31,Data!$C:$C,BQ$1,Data!$D:$D,BQ$2)</f>
        <v>0</v>
      </c>
      <c r="BR31" s="5">
        <f>SUMIFS(Data!$A:$A, Data!$G:$G,$A31,Data!$C:$C,BR$1,Data!$D:$D,BR$2)</f>
        <v>0</v>
      </c>
      <c r="BS31" s="5">
        <f>SUMIFS(Data!$A:$A, Data!$G:$G,$A31,Data!$C:$C,BS$1,Data!$D:$D,BS$2)</f>
        <v>0</v>
      </c>
      <c r="BT31" s="5">
        <f>SUMIFS(Data!$A:$A, Data!$G:$G,$A31,Data!$C:$C,BT$1,Data!$D:$D,BT$2)</f>
        <v>0</v>
      </c>
      <c r="BU31" s="5">
        <f>SUMIFS(Data!$A:$A, Data!$G:$G,$A31,Data!$C:$C,BU$1,Data!$D:$D,BU$2)</f>
        <v>0</v>
      </c>
      <c r="BV31" s="5">
        <f>SUMIFS(Data!$A:$A, Data!$G:$G,$A31,Data!$C:$C,BV$1,Data!$D:$D,BV$2)</f>
        <v>0</v>
      </c>
      <c r="BW31" s="5">
        <f>SUMIFS(Data!$A:$A, Data!$G:$G,$A31,Data!$C:$C,BW$1,Data!$D:$D,BW$2)</f>
        <v>0</v>
      </c>
      <c r="BX31" s="5">
        <f>SUMIFS(Data!$A:$A, Data!$G:$G,$A31,Data!$C:$C,BX$1,Data!$D:$D,BX$2)</f>
        <v>0</v>
      </c>
      <c r="BY31" s="5">
        <f>SUMIFS(Data!$A:$A, Data!$G:$G,$A31,Data!$C:$C,BY$1,Data!$D:$D,BY$2)</f>
        <v>0</v>
      </c>
      <c r="BZ31" s="5">
        <f>SUMIFS(Data!$A:$A, Data!$G:$G,$A31,Data!$C:$C,BZ$1,Data!$D:$D,BZ$2)</f>
        <v>0</v>
      </c>
      <c r="CA31" s="5">
        <f>SUMIFS(Data!$A:$A, Data!$G:$G,$A31,Data!$C:$C,CA$1,Data!$D:$D,CA$2)</f>
        <v>0</v>
      </c>
      <c r="CB31" s="5">
        <f>SUMIFS(Data!$A:$A, Data!$G:$G,$A31,Data!$C:$C,CB$1,Data!$D:$D,CB$2)</f>
        <v>0</v>
      </c>
      <c r="CC31" s="5">
        <f>SUMIFS(Data!$A:$A, Data!$G:$G,$A31,Data!$C:$C,CC$1,Data!$D:$D,CC$2)</f>
        <v>0</v>
      </c>
      <c r="CD31" s="5">
        <f>SUMIFS(Data!$A:$A, Data!$G:$G,$A31,Data!$C:$C,CD$1,Data!$D:$D,CD$2)</f>
        <v>0</v>
      </c>
      <c r="CE31" s="5">
        <f>SUMIFS(Data!$A:$A, Data!$G:$G,$A31,Data!$C:$C,CE$1,Data!$D:$D,CE$2)</f>
        <v>0</v>
      </c>
      <c r="CF31" s="5">
        <f>SUMIFS(Data!$A:$A, Data!$G:$G,$A31,Data!$C:$C,CF$1,Data!$D:$D,CF$2)</f>
        <v>0</v>
      </c>
      <c r="CG31" s="5">
        <f>SUMIFS(Data!$A:$A, Data!$G:$G,$A31,Data!$C:$C,CG$1,Data!$D:$D,CG$2)</f>
        <v>0</v>
      </c>
      <c r="CH31" s="5">
        <f>SUMIFS(Data!$A:$A, Data!$G:$G,$A31,Data!$C:$C,CH$1,Data!$D:$D,CH$2)</f>
        <v>0</v>
      </c>
      <c r="CI31" s="5">
        <f>SUMIFS(Data!$A:$A, Data!$G:$G,$A31,Data!$C:$C,CI$1,Data!$D:$D,CI$2)</f>
        <v>0</v>
      </c>
      <c r="CJ31" s="5">
        <f>SUMIFS(Data!$A:$A, Data!$G:$G,$A31,Data!$C:$C,CJ$1,Data!$D:$D,CJ$2)</f>
        <v>0</v>
      </c>
      <c r="CK31" s="5">
        <f>SUMIFS(Data!$A:$A, Data!$G:$G,$A31,Data!$C:$C,CK$1,Data!$D:$D,CK$2)</f>
        <v>0</v>
      </c>
      <c r="CL31" s="5">
        <f>SUMIFS(Data!$A:$A, Data!$G:$G,$A31,Data!$C:$C,CL$1,Data!$D:$D,CL$2)</f>
        <v>0</v>
      </c>
      <c r="CM31" s="5">
        <f>SUMIFS(Data!$A:$A, Data!$G:$G,$A31,Data!$C:$C,CM$1,Data!$D:$D,CM$2)</f>
        <v>0</v>
      </c>
      <c r="CN31" s="5">
        <f>SUMIFS(Data!$A:$A, Data!$G:$G,$A31,Data!$C:$C,CN$1,Data!$D:$D,CN$2)</f>
        <v>0</v>
      </c>
      <c r="CO31" s="5">
        <f>SUMIFS(Data!$A:$A, Data!$G:$G,$A31,Data!$C:$C,CO$1,Data!$D:$D,CO$2)</f>
        <v>0</v>
      </c>
      <c r="CP31" s="5">
        <f>SUMIFS(Data!$A:$A, Data!$G:$G,$A31,Data!$C:$C,CP$1,Data!$D:$D,CP$2)</f>
        <v>0</v>
      </c>
      <c r="CQ31" s="5">
        <f>SUMIFS(Data!$A:$A, Data!$G:$G,$A31,Data!$C:$C,CQ$1,Data!$D:$D,CQ$2)</f>
        <v>0</v>
      </c>
      <c r="CR31" s="5">
        <f>SUMIFS(Data!$A:$A, Data!$G:$G,$A31,Data!$C:$C,CR$1,Data!$D:$D,CR$2)</f>
        <v>0</v>
      </c>
      <c r="CS31" s="5">
        <f>SUMIFS(Data!$A:$A, Data!$G:$G,$A31,Data!$C:$C,CS$1,Data!$D:$D,CS$2)</f>
        <v>0</v>
      </c>
      <c r="CT31" s="5">
        <f>SUMIFS(Data!$A:$A, Data!$G:$G,$A31,Data!$C:$C,CT$1,Data!$D:$D,CT$2)</f>
        <v>0</v>
      </c>
      <c r="CU31" s="5">
        <f>SUMIFS(Data!$A:$A, Data!$G:$G,$A31,Data!$C:$C,CU$1,Data!$D:$D,CU$2)</f>
        <v>0</v>
      </c>
      <c r="CV31" s="5">
        <f>SUMIFS(Data!$A:$A, Data!$G:$G,$A31,Data!$C:$C,CV$1,Data!$D:$D,CV$2)</f>
        <v>0</v>
      </c>
      <c r="CW31" s="5">
        <f t="shared" ref="CW31:CX31" si="30">SUMIF($B$2:$CV$2,CW$2, $B31:$CV31)</f>
        <v>1</v>
      </c>
      <c r="CX31" s="5">
        <f t="shared" si="30"/>
        <v>0</v>
      </c>
      <c r="CY31" s="5">
        <f t="shared" si="3"/>
        <v>1</v>
      </c>
    </row>
    <row r="32">
      <c r="A32" s="5" t="str">
        <f>Countries!A30</f>
        <v>FIJ</v>
      </c>
      <c r="B32" s="5">
        <f>SUMIFS(Data!$A:$A, Data!$G:$G,$A32,Data!$C:$C,B$1,Data!$D:$D,B$2)</f>
        <v>0</v>
      </c>
      <c r="C32" s="5">
        <f>SUMIFS(Data!$A:$A, Data!$G:$G,$A32,Data!$C:$C,C$1,Data!$D:$D,C$2)</f>
        <v>0</v>
      </c>
      <c r="D32" s="5">
        <f>SUMIFS(Data!$A:$A, Data!$G:$G,$A32,Data!$C:$C,D$1,Data!$D:$D,D$2)</f>
        <v>0</v>
      </c>
      <c r="E32" s="5">
        <f>SUMIFS(Data!$A:$A, Data!$G:$G,$A32,Data!$C:$C,E$1,Data!$D:$D,E$2)</f>
        <v>0</v>
      </c>
      <c r="F32" s="5">
        <f>SUMIFS(Data!$A:$A, Data!$G:$G,$A32,Data!$C:$C,F$1,Data!$D:$D,F$2)</f>
        <v>0</v>
      </c>
      <c r="G32" s="5">
        <f>SUMIFS(Data!$A:$A, Data!$G:$G,$A32,Data!$C:$C,G$1,Data!$D:$D,G$2)</f>
        <v>0</v>
      </c>
      <c r="H32" s="5">
        <f>SUMIFS(Data!$A:$A, Data!$G:$G,$A32,Data!$C:$C,H$1,Data!$D:$D,H$2)</f>
        <v>0</v>
      </c>
      <c r="I32" s="5">
        <f>SUMIFS(Data!$A:$A, Data!$G:$G,$A32,Data!$C:$C,I$1,Data!$D:$D,I$2)</f>
        <v>0</v>
      </c>
      <c r="J32" s="5">
        <f>SUMIFS(Data!$A:$A, Data!$G:$G,$A32,Data!$C:$C,J$1,Data!$D:$D,J$2)</f>
        <v>0</v>
      </c>
      <c r="K32" s="5">
        <f>SUMIFS(Data!$A:$A, Data!$G:$G,$A32,Data!$C:$C,K$1,Data!$D:$D,K$2)</f>
        <v>0</v>
      </c>
      <c r="L32" s="5">
        <f>SUMIFS(Data!$A:$A, Data!$G:$G,$A32,Data!$C:$C,L$1,Data!$D:$D,L$2)</f>
        <v>0</v>
      </c>
      <c r="M32" s="5">
        <f>SUMIFS(Data!$A:$A, Data!$G:$G,$A32,Data!$C:$C,M$1,Data!$D:$D,M$2)</f>
        <v>0</v>
      </c>
      <c r="N32" s="5">
        <f>SUMIFS(Data!$A:$A, Data!$G:$G,$A32,Data!$C:$C,N$1,Data!$D:$D,N$2)</f>
        <v>0</v>
      </c>
      <c r="O32" s="5">
        <f>SUMIFS(Data!$A:$A, Data!$G:$G,$A32,Data!$C:$C,O$1,Data!$D:$D,O$2)</f>
        <v>0</v>
      </c>
      <c r="P32" s="5">
        <f>SUMIFS(Data!$A:$A, Data!$G:$G,$A32,Data!$C:$C,P$1,Data!$D:$D,P$2)</f>
        <v>0</v>
      </c>
      <c r="Q32" s="5">
        <f>SUMIFS(Data!$A:$A, Data!$G:$G,$A32,Data!$C:$C,Q$1,Data!$D:$D,Q$2)</f>
        <v>0</v>
      </c>
      <c r="R32" s="5">
        <f>SUMIFS(Data!$A:$A, Data!$G:$G,$A32,Data!$C:$C,R$1,Data!$D:$D,R$2)</f>
        <v>0</v>
      </c>
      <c r="S32" s="5">
        <f>SUMIFS(Data!$A:$A, Data!$G:$G,$A32,Data!$C:$C,S$1,Data!$D:$D,S$2)</f>
        <v>0</v>
      </c>
      <c r="T32" s="5">
        <f>SUMIFS(Data!$A:$A, Data!$G:$G,$A32,Data!$C:$C,T$1,Data!$D:$D,T$2)</f>
        <v>0</v>
      </c>
      <c r="U32" s="5">
        <f>SUMIFS(Data!$A:$A, Data!$G:$G,$A32,Data!$C:$C,U$1,Data!$D:$D,U$2)</f>
        <v>0</v>
      </c>
      <c r="V32" s="5">
        <f>SUMIFS(Data!$A:$A, Data!$G:$G,$A32,Data!$C:$C,V$1,Data!$D:$D,V$2)</f>
        <v>0</v>
      </c>
      <c r="W32" s="5">
        <f>SUMIFS(Data!$A:$A, Data!$G:$G,$A32,Data!$C:$C,W$1,Data!$D:$D,W$2)</f>
        <v>0</v>
      </c>
      <c r="X32" s="5">
        <f>SUMIFS(Data!$A:$A, Data!$G:$G,$A32,Data!$C:$C,X$1,Data!$D:$D,X$2)</f>
        <v>0</v>
      </c>
      <c r="Y32" s="5">
        <f>SUMIFS(Data!$A:$A, Data!$G:$G,$A32,Data!$C:$C,Y$1,Data!$D:$D,Y$2)</f>
        <v>0</v>
      </c>
      <c r="Z32" s="5">
        <f>SUMIFS(Data!$A:$A, Data!$G:$G,$A32,Data!$C:$C,Z$1,Data!$D:$D,Z$2)</f>
        <v>0</v>
      </c>
      <c r="AA32" s="5">
        <f>SUMIFS(Data!$A:$A, Data!$G:$G,$A32,Data!$C:$C,AA$1,Data!$D:$D,AA$2)</f>
        <v>0</v>
      </c>
      <c r="AB32" s="5">
        <f>SUMIFS(Data!$A:$A, Data!$G:$G,$A32,Data!$C:$C,AB$1,Data!$D:$D,AB$2)</f>
        <v>0</v>
      </c>
      <c r="AC32" s="5">
        <f>SUMIFS(Data!$A:$A, Data!$G:$G,$A32,Data!$C:$C,AC$1,Data!$D:$D,AC$2)</f>
        <v>0</v>
      </c>
      <c r="AD32" s="5">
        <f>SUMIFS(Data!$A:$A, Data!$G:$G,$A32,Data!$C:$C,AD$1,Data!$D:$D,AD$2)</f>
        <v>0</v>
      </c>
      <c r="AE32" s="5">
        <f>SUMIFS(Data!$A:$A, Data!$G:$G,$A32,Data!$C:$C,AE$1,Data!$D:$D,AE$2)</f>
        <v>0</v>
      </c>
      <c r="AF32" s="5">
        <f>SUMIFS(Data!$A:$A, Data!$G:$G,$A32,Data!$C:$C,AF$1,Data!$D:$D,AF$2)</f>
        <v>0</v>
      </c>
      <c r="AG32" s="5">
        <f>SUMIFS(Data!$A:$A, Data!$G:$G,$A32,Data!$C:$C,AG$1,Data!$D:$D,AG$2)</f>
        <v>0</v>
      </c>
      <c r="AH32" s="5">
        <f>SUMIFS(Data!$A:$A, Data!$G:$G,$A32,Data!$C:$C,AH$1,Data!$D:$D,AH$2)</f>
        <v>0</v>
      </c>
      <c r="AI32" s="5">
        <f>SUMIFS(Data!$A:$A, Data!$G:$G,$A32,Data!$C:$C,AI$1,Data!$D:$D,AI$2)</f>
        <v>0</v>
      </c>
      <c r="AJ32" s="5">
        <f>SUMIFS(Data!$A:$A, Data!$G:$G,$A32,Data!$C:$C,AJ$1,Data!$D:$D,AJ$2)</f>
        <v>0</v>
      </c>
      <c r="AK32" s="5">
        <f>SUMIFS(Data!$A:$A, Data!$G:$G,$A32,Data!$C:$C,AK$1,Data!$D:$D,AK$2)</f>
        <v>0</v>
      </c>
      <c r="AL32" s="5">
        <f>SUMIFS(Data!$A:$A, Data!$G:$G,$A32,Data!$C:$C,AL$1,Data!$D:$D,AL$2)</f>
        <v>0</v>
      </c>
      <c r="AM32" s="5">
        <f>SUMIFS(Data!$A:$A, Data!$G:$G,$A32,Data!$C:$C,AM$1,Data!$D:$D,AM$2)</f>
        <v>0</v>
      </c>
      <c r="AN32" s="5">
        <f>SUMIFS(Data!$A:$A, Data!$G:$G,$A32,Data!$C:$C,AN$1,Data!$D:$D,AN$2)</f>
        <v>0</v>
      </c>
      <c r="AO32" s="5">
        <f>SUMIFS(Data!$A:$A, Data!$G:$G,$A32,Data!$C:$C,AO$1,Data!$D:$D,AO$2)</f>
        <v>0</v>
      </c>
      <c r="AP32" s="5">
        <f>SUMIFS(Data!$A:$A, Data!$G:$G,$A32,Data!$C:$C,AP$1,Data!$D:$D,AP$2)</f>
        <v>0</v>
      </c>
      <c r="AQ32" s="5">
        <f>SUMIFS(Data!$A:$A, Data!$G:$G,$A32,Data!$C:$C,AQ$1,Data!$D:$D,AQ$2)</f>
        <v>0</v>
      </c>
      <c r="AR32" s="5">
        <f>SUMIFS(Data!$A:$A, Data!$G:$G,$A32,Data!$C:$C,AR$1,Data!$D:$D,AR$2)</f>
        <v>0</v>
      </c>
      <c r="AS32" s="5">
        <f>SUMIFS(Data!$A:$A, Data!$G:$G,$A32,Data!$C:$C,AS$1,Data!$D:$D,AS$2)</f>
        <v>0</v>
      </c>
      <c r="AT32" s="5">
        <f>SUMIFS(Data!$A:$A, Data!$G:$G,$A32,Data!$C:$C,AT$1,Data!$D:$D,AT$2)</f>
        <v>0</v>
      </c>
      <c r="AU32" s="5">
        <f>SUMIFS(Data!$A:$A, Data!$G:$G,$A32,Data!$C:$C,AU$1,Data!$D:$D,AU$2)</f>
        <v>0</v>
      </c>
      <c r="AV32" s="5">
        <f>SUMIFS(Data!$A:$A, Data!$G:$G,$A32,Data!$C:$C,AV$1,Data!$D:$D,AV$2)</f>
        <v>0</v>
      </c>
      <c r="AW32" s="5">
        <f>SUMIFS(Data!$A:$A, Data!$G:$G,$A32,Data!$C:$C,AW$1,Data!$D:$D,AW$2)</f>
        <v>0</v>
      </c>
      <c r="AX32" s="5">
        <f>SUMIFS(Data!$A:$A, Data!$G:$G,$A32,Data!$C:$C,AX$1,Data!$D:$D,AX$2)</f>
        <v>0</v>
      </c>
      <c r="AY32" s="5">
        <f>SUMIFS(Data!$A:$A, Data!$G:$G,$A32,Data!$C:$C,AY$1,Data!$D:$D,AY$2)</f>
        <v>0</v>
      </c>
      <c r="AZ32" s="5">
        <f>SUMIFS(Data!$A:$A, Data!$G:$G,$A32,Data!$C:$C,AZ$1,Data!$D:$D,AZ$2)</f>
        <v>0</v>
      </c>
      <c r="BA32" s="5">
        <f>SUMIFS(Data!$A:$A, Data!$G:$G,$A32,Data!$C:$C,BA$1,Data!$D:$D,BA$2)</f>
        <v>0</v>
      </c>
      <c r="BB32" s="5">
        <f>SUMIFS(Data!$A:$A, Data!$G:$G,$A32,Data!$C:$C,BB$1,Data!$D:$D,BB$2)</f>
        <v>0</v>
      </c>
      <c r="BC32" s="5">
        <f>SUMIFS(Data!$A:$A, Data!$G:$G,$A32,Data!$C:$C,BC$1,Data!$D:$D,BC$2)</f>
        <v>0</v>
      </c>
      <c r="BD32" s="5">
        <f>SUMIFS(Data!$A:$A, Data!$G:$G,$A32,Data!$C:$C,BD$1,Data!$D:$D,BD$2)</f>
        <v>0</v>
      </c>
      <c r="BE32" s="5">
        <f>SUMIFS(Data!$A:$A, Data!$G:$G,$A32,Data!$C:$C,BE$1,Data!$D:$D,BE$2)</f>
        <v>0</v>
      </c>
      <c r="BF32" s="5">
        <f>SUMIFS(Data!$A:$A, Data!$G:$G,$A32,Data!$C:$C,BF$1,Data!$D:$D,BF$2)</f>
        <v>0</v>
      </c>
      <c r="BG32" s="5">
        <f>SUMIFS(Data!$A:$A, Data!$G:$G,$A32,Data!$C:$C,BG$1,Data!$D:$D,BG$2)</f>
        <v>0</v>
      </c>
      <c r="BH32" s="5">
        <f>SUMIFS(Data!$A:$A, Data!$G:$G,$A32,Data!$C:$C,BH$1,Data!$D:$D,BH$2)</f>
        <v>0</v>
      </c>
      <c r="BI32" s="5">
        <f>SUMIFS(Data!$A:$A, Data!$G:$G,$A32,Data!$C:$C,BI$1,Data!$D:$D,BI$2)</f>
        <v>0</v>
      </c>
      <c r="BJ32" s="5">
        <f>SUMIFS(Data!$A:$A, Data!$G:$G,$A32,Data!$C:$C,BJ$1,Data!$D:$D,BJ$2)</f>
        <v>0</v>
      </c>
      <c r="BK32" s="5">
        <f>SUMIFS(Data!$A:$A, Data!$G:$G,$A32,Data!$C:$C,BK$1,Data!$D:$D,BK$2)</f>
        <v>7</v>
      </c>
      <c r="BL32" s="5">
        <f>SUMIFS(Data!$A:$A, Data!$G:$G,$A32,Data!$C:$C,BL$1,Data!$D:$D,BL$2)</f>
        <v>0</v>
      </c>
      <c r="BM32" s="5">
        <f>SUMIFS(Data!$A:$A, Data!$G:$G,$A32,Data!$C:$C,BM$1,Data!$D:$D,BM$2)</f>
        <v>0</v>
      </c>
      <c r="BN32" s="5">
        <f>SUMIFS(Data!$A:$A, Data!$G:$G,$A32,Data!$C:$C,BN$1,Data!$D:$D,BN$2)</f>
        <v>0</v>
      </c>
      <c r="BO32" s="5">
        <f>SUMIFS(Data!$A:$A, Data!$G:$G,$A32,Data!$C:$C,BO$1,Data!$D:$D,BO$2)</f>
        <v>0</v>
      </c>
      <c r="BP32" s="5">
        <f>SUMIFS(Data!$A:$A, Data!$G:$G,$A32,Data!$C:$C,BP$1,Data!$D:$D,BP$2)</f>
        <v>0</v>
      </c>
      <c r="BQ32" s="5">
        <f>SUMIFS(Data!$A:$A, Data!$G:$G,$A32,Data!$C:$C,BQ$1,Data!$D:$D,BQ$2)</f>
        <v>0</v>
      </c>
      <c r="BR32" s="5">
        <f>SUMIFS(Data!$A:$A, Data!$G:$G,$A32,Data!$C:$C,BR$1,Data!$D:$D,BR$2)</f>
        <v>0</v>
      </c>
      <c r="BS32" s="5">
        <f>SUMIFS(Data!$A:$A, Data!$G:$G,$A32,Data!$C:$C,BS$1,Data!$D:$D,BS$2)</f>
        <v>0</v>
      </c>
      <c r="BT32" s="5">
        <f>SUMIFS(Data!$A:$A, Data!$G:$G,$A32,Data!$C:$C,BT$1,Data!$D:$D,BT$2)</f>
        <v>0</v>
      </c>
      <c r="BU32" s="5">
        <f>SUMIFS(Data!$A:$A, Data!$G:$G,$A32,Data!$C:$C,BU$1,Data!$D:$D,BU$2)</f>
        <v>0</v>
      </c>
      <c r="BV32" s="5">
        <f>SUMIFS(Data!$A:$A, Data!$G:$G,$A32,Data!$C:$C,BV$1,Data!$D:$D,BV$2)</f>
        <v>0</v>
      </c>
      <c r="BW32" s="5">
        <f>SUMIFS(Data!$A:$A, Data!$G:$G,$A32,Data!$C:$C,BW$1,Data!$D:$D,BW$2)</f>
        <v>0</v>
      </c>
      <c r="BX32" s="5">
        <f>SUMIFS(Data!$A:$A, Data!$G:$G,$A32,Data!$C:$C,BX$1,Data!$D:$D,BX$2)</f>
        <v>0</v>
      </c>
      <c r="BY32" s="5">
        <f>SUMIFS(Data!$A:$A, Data!$G:$G,$A32,Data!$C:$C,BY$1,Data!$D:$D,BY$2)</f>
        <v>0</v>
      </c>
      <c r="BZ32" s="5">
        <f>SUMIFS(Data!$A:$A, Data!$G:$G,$A32,Data!$C:$C,BZ$1,Data!$D:$D,BZ$2)</f>
        <v>0</v>
      </c>
      <c r="CA32" s="5">
        <f>SUMIFS(Data!$A:$A, Data!$G:$G,$A32,Data!$C:$C,CA$1,Data!$D:$D,CA$2)</f>
        <v>0</v>
      </c>
      <c r="CB32" s="5">
        <f>SUMIFS(Data!$A:$A, Data!$G:$G,$A32,Data!$C:$C,CB$1,Data!$D:$D,CB$2)</f>
        <v>0</v>
      </c>
      <c r="CC32" s="5">
        <f>SUMIFS(Data!$A:$A, Data!$G:$G,$A32,Data!$C:$C,CC$1,Data!$D:$D,CC$2)</f>
        <v>0</v>
      </c>
      <c r="CD32" s="5">
        <f>SUMIFS(Data!$A:$A, Data!$G:$G,$A32,Data!$C:$C,CD$1,Data!$D:$D,CD$2)</f>
        <v>0</v>
      </c>
      <c r="CE32" s="5">
        <f>SUMIFS(Data!$A:$A, Data!$G:$G,$A32,Data!$C:$C,CE$1,Data!$D:$D,CE$2)</f>
        <v>0</v>
      </c>
      <c r="CF32" s="5">
        <f>SUMIFS(Data!$A:$A, Data!$G:$G,$A32,Data!$C:$C,CF$1,Data!$D:$D,CF$2)</f>
        <v>0</v>
      </c>
      <c r="CG32" s="5">
        <f>SUMIFS(Data!$A:$A, Data!$G:$G,$A32,Data!$C:$C,CG$1,Data!$D:$D,CG$2)</f>
        <v>0</v>
      </c>
      <c r="CH32" s="5">
        <f>SUMIFS(Data!$A:$A, Data!$G:$G,$A32,Data!$C:$C,CH$1,Data!$D:$D,CH$2)</f>
        <v>0</v>
      </c>
      <c r="CI32" s="5">
        <f>SUMIFS(Data!$A:$A, Data!$G:$G,$A32,Data!$C:$C,CI$1,Data!$D:$D,CI$2)</f>
        <v>0</v>
      </c>
      <c r="CJ32" s="5">
        <f>SUMIFS(Data!$A:$A, Data!$G:$G,$A32,Data!$C:$C,CJ$1,Data!$D:$D,CJ$2)</f>
        <v>0</v>
      </c>
      <c r="CK32" s="5">
        <f>SUMIFS(Data!$A:$A, Data!$G:$G,$A32,Data!$C:$C,CK$1,Data!$D:$D,CK$2)</f>
        <v>0</v>
      </c>
      <c r="CL32" s="5">
        <f>SUMIFS(Data!$A:$A, Data!$G:$G,$A32,Data!$C:$C,CL$1,Data!$D:$D,CL$2)</f>
        <v>0</v>
      </c>
      <c r="CM32" s="5">
        <f>SUMIFS(Data!$A:$A, Data!$G:$G,$A32,Data!$C:$C,CM$1,Data!$D:$D,CM$2)</f>
        <v>0</v>
      </c>
      <c r="CN32" s="5">
        <f>SUMIFS(Data!$A:$A, Data!$G:$G,$A32,Data!$C:$C,CN$1,Data!$D:$D,CN$2)</f>
        <v>0</v>
      </c>
      <c r="CO32" s="5">
        <f>SUMIFS(Data!$A:$A, Data!$G:$G,$A32,Data!$C:$C,CO$1,Data!$D:$D,CO$2)</f>
        <v>0</v>
      </c>
      <c r="CP32" s="5">
        <f>SUMIFS(Data!$A:$A, Data!$G:$G,$A32,Data!$C:$C,CP$1,Data!$D:$D,CP$2)</f>
        <v>0</v>
      </c>
      <c r="CQ32" s="5">
        <f>SUMIFS(Data!$A:$A, Data!$G:$G,$A32,Data!$C:$C,CQ$1,Data!$D:$D,CQ$2)</f>
        <v>0</v>
      </c>
      <c r="CR32" s="5">
        <f>SUMIFS(Data!$A:$A, Data!$G:$G,$A32,Data!$C:$C,CR$1,Data!$D:$D,CR$2)</f>
        <v>0</v>
      </c>
      <c r="CS32" s="5">
        <f>SUMIFS(Data!$A:$A, Data!$G:$G,$A32,Data!$C:$C,CS$1,Data!$D:$D,CS$2)</f>
        <v>0</v>
      </c>
      <c r="CT32" s="5">
        <f>SUMIFS(Data!$A:$A, Data!$G:$G,$A32,Data!$C:$C,CT$1,Data!$D:$D,CT$2)</f>
        <v>0</v>
      </c>
      <c r="CU32" s="5">
        <f>SUMIFS(Data!$A:$A, Data!$G:$G,$A32,Data!$C:$C,CU$1,Data!$D:$D,CU$2)</f>
        <v>0</v>
      </c>
      <c r="CV32" s="5">
        <f>SUMIFS(Data!$A:$A, Data!$G:$G,$A32,Data!$C:$C,CV$1,Data!$D:$D,CV$2)</f>
        <v>0</v>
      </c>
      <c r="CW32" s="5">
        <f t="shared" ref="CW32:CX32" si="31">SUMIF($B$2:$CV$2,CW$2, $B32:$CV32)</f>
        <v>7</v>
      </c>
      <c r="CX32" s="5">
        <f t="shared" si="31"/>
        <v>0</v>
      </c>
      <c r="CY32" s="5">
        <f t="shared" si="3"/>
        <v>7</v>
      </c>
    </row>
    <row r="33">
      <c r="A33" s="5" t="str">
        <f>Countries!A31</f>
        <v>FIN</v>
      </c>
      <c r="B33" s="5">
        <f>SUMIFS(Data!$A:$A, Data!$G:$G,$A33,Data!$C:$C,B$1,Data!$D:$D,B$2)</f>
        <v>0</v>
      </c>
      <c r="C33" s="5">
        <f>SUMIFS(Data!$A:$A, Data!$G:$G,$A33,Data!$C:$C,C$1,Data!$D:$D,C$2)</f>
        <v>0</v>
      </c>
      <c r="D33" s="5">
        <f>SUMIFS(Data!$A:$A, Data!$G:$G,$A33,Data!$C:$C,D$1,Data!$D:$D,D$2)</f>
        <v>0</v>
      </c>
      <c r="E33" s="5">
        <f>SUMIFS(Data!$A:$A, Data!$G:$G,$A33,Data!$C:$C,E$1,Data!$D:$D,E$2)</f>
        <v>0</v>
      </c>
      <c r="F33" s="5">
        <f>SUMIFS(Data!$A:$A, Data!$G:$G,$A33,Data!$C:$C,F$1,Data!$D:$D,F$2)</f>
        <v>0</v>
      </c>
      <c r="G33" s="5">
        <f>SUMIFS(Data!$A:$A, Data!$G:$G,$A33,Data!$C:$C,G$1,Data!$D:$D,G$2)</f>
        <v>0</v>
      </c>
      <c r="H33" s="5">
        <f>SUMIFS(Data!$A:$A, Data!$G:$G,$A33,Data!$C:$C,H$1,Data!$D:$D,H$2)</f>
        <v>0</v>
      </c>
      <c r="I33" s="5">
        <f>SUMIFS(Data!$A:$A, Data!$G:$G,$A33,Data!$C:$C,I$1,Data!$D:$D,I$2)</f>
        <v>0</v>
      </c>
      <c r="J33" s="5">
        <f>SUMIFS(Data!$A:$A, Data!$G:$G,$A33,Data!$C:$C,J$1,Data!$D:$D,J$2)</f>
        <v>0</v>
      </c>
      <c r="K33" s="5">
        <f>SUMIFS(Data!$A:$A, Data!$G:$G,$A33,Data!$C:$C,K$1,Data!$D:$D,K$2)</f>
        <v>0</v>
      </c>
      <c r="L33" s="5">
        <f>SUMIFS(Data!$A:$A, Data!$G:$G,$A33,Data!$C:$C,L$1,Data!$D:$D,L$2)</f>
        <v>0</v>
      </c>
      <c r="M33" s="5">
        <f>SUMIFS(Data!$A:$A, Data!$G:$G,$A33,Data!$C:$C,M$1,Data!$D:$D,M$2)</f>
        <v>0</v>
      </c>
      <c r="N33" s="5">
        <f>SUMIFS(Data!$A:$A, Data!$G:$G,$A33,Data!$C:$C,N$1,Data!$D:$D,N$2)</f>
        <v>0</v>
      </c>
      <c r="O33" s="5">
        <f>SUMIFS(Data!$A:$A, Data!$G:$G,$A33,Data!$C:$C,O$1,Data!$D:$D,O$2)</f>
        <v>0</v>
      </c>
      <c r="P33" s="5">
        <f>SUMIFS(Data!$A:$A, Data!$G:$G,$A33,Data!$C:$C,P$1,Data!$D:$D,P$2)</f>
        <v>0</v>
      </c>
      <c r="Q33" s="5">
        <f>SUMIFS(Data!$A:$A, Data!$G:$G,$A33,Data!$C:$C,Q$1,Data!$D:$D,Q$2)</f>
        <v>0</v>
      </c>
      <c r="R33" s="5">
        <f>SUMIFS(Data!$A:$A, Data!$G:$G,$A33,Data!$C:$C,R$1,Data!$D:$D,R$2)</f>
        <v>0</v>
      </c>
      <c r="S33" s="5">
        <f>SUMIFS(Data!$A:$A, Data!$G:$G,$A33,Data!$C:$C,S$1,Data!$D:$D,S$2)</f>
        <v>0</v>
      </c>
      <c r="T33" s="5">
        <f>SUMIFS(Data!$A:$A, Data!$G:$G,$A33,Data!$C:$C,T$1,Data!$D:$D,T$2)</f>
        <v>0</v>
      </c>
      <c r="U33" s="5">
        <f>SUMIFS(Data!$A:$A, Data!$G:$G,$A33,Data!$C:$C,U$1,Data!$D:$D,U$2)</f>
        <v>0</v>
      </c>
      <c r="V33" s="5">
        <f>SUMIFS(Data!$A:$A, Data!$G:$G,$A33,Data!$C:$C,V$1,Data!$D:$D,V$2)</f>
        <v>0</v>
      </c>
      <c r="W33" s="5">
        <f>SUMIFS(Data!$A:$A, Data!$G:$G,$A33,Data!$C:$C,W$1,Data!$D:$D,W$2)</f>
        <v>0</v>
      </c>
      <c r="X33" s="5">
        <f>SUMIFS(Data!$A:$A, Data!$G:$G,$A33,Data!$C:$C,X$1,Data!$D:$D,X$2)</f>
        <v>0</v>
      </c>
      <c r="Y33" s="5">
        <f>SUMIFS(Data!$A:$A, Data!$G:$G,$A33,Data!$C:$C,Y$1,Data!$D:$D,Y$2)</f>
        <v>0</v>
      </c>
      <c r="Z33" s="5">
        <f>SUMIFS(Data!$A:$A, Data!$G:$G,$A33,Data!$C:$C,Z$1,Data!$D:$D,Z$2)</f>
        <v>0</v>
      </c>
      <c r="AA33" s="5">
        <f>SUMIFS(Data!$A:$A, Data!$G:$G,$A33,Data!$C:$C,AA$1,Data!$D:$D,AA$2)</f>
        <v>0</v>
      </c>
      <c r="AB33" s="5">
        <f>SUMIFS(Data!$A:$A, Data!$G:$G,$A33,Data!$C:$C,AB$1,Data!$D:$D,AB$2)</f>
        <v>0</v>
      </c>
      <c r="AC33" s="5">
        <f>SUMIFS(Data!$A:$A, Data!$G:$G,$A33,Data!$C:$C,AC$1,Data!$D:$D,AC$2)</f>
        <v>0</v>
      </c>
      <c r="AD33" s="5">
        <f>SUMIFS(Data!$A:$A, Data!$G:$G,$A33,Data!$C:$C,AD$1,Data!$D:$D,AD$2)</f>
        <v>0</v>
      </c>
      <c r="AE33" s="5">
        <f>SUMIFS(Data!$A:$A, Data!$G:$G,$A33,Data!$C:$C,AE$1,Data!$D:$D,AE$2)</f>
        <v>0</v>
      </c>
      <c r="AF33" s="5">
        <f>SUMIFS(Data!$A:$A, Data!$G:$G,$A33,Data!$C:$C,AF$1,Data!$D:$D,AF$2)</f>
        <v>0</v>
      </c>
      <c r="AG33" s="5">
        <f>SUMIFS(Data!$A:$A, Data!$G:$G,$A33,Data!$C:$C,AG$1,Data!$D:$D,AG$2)</f>
        <v>0</v>
      </c>
      <c r="AH33" s="5">
        <f>SUMIFS(Data!$A:$A, Data!$G:$G,$A33,Data!$C:$C,AH$1,Data!$D:$D,AH$2)</f>
        <v>0</v>
      </c>
      <c r="AI33" s="5">
        <f>SUMIFS(Data!$A:$A, Data!$G:$G,$A33,Data!$C:$C,AI$1,Data!$D:$D,AI$2)</f>
        <v>0</v>
      </c>
      <c r="AJ33" s="5">
        <f>SUMIFS(Data!$A:$A, Data!$G:$G,$A33,Data!$C:$C,AJ$1,Data!$D:$D,AJ$2)</f>
        <v>0</v>
      </c>
      <c r="AK33" s="5">
        <f>SUMIFS(Data!$A:$A, Data!$G:$G,$A33,Data!$C:$C,AK$1,Data!$D:$D,AK$2)</f>
        <v>0</v>
      </c>
      <c r="AL33" s="5">
        <f>SUMIFS(Data!$A:$A, Data!$G:$G,$A33,Data!$C:$C,AL$1,Data!$D:$D,AL$2)</f>
        <v>0</v>
      </c>
      <c r="AM33" s="5">
        <f>SUMIFS(Data!$A:$A, Data!$G:$G,$A33,Data!$C:$C,AM$1,Data!$D:$D,AM$2)</f>
        <v>0</v>
      </c>
      <c r="AN33" s="5">
        <f>SUMIFS(Data!$A:$A, Data!$G:$G,$A33,Data!$C:$C,AN$1,Data!$D:$D,AN$2)</f>
        <v>0</v>
      </c>
      <c r="AO33" s="5">
        <f>SUMIFS(Data!$A:$A, Data!$G:$G,$A33,Data!$C:$C,AO$1,Data!$D:$D,AO$2)</f>
        <v>0</v>
      </c>
      <c r="AP33" s="5">
        <f>SUMIFS(Data!$A:$A, Data!$G:$G,$A33,Data!$C:$C,AP$1,Data!$D:$D,AP$2)</f>
        <v>0</v>
      </c>
      <c r="AQ33" s="5">
        <f>SUMIFS(Data!$A:$A, Data!$G:$G,$A33,Data!$C:$C,AQ$1,Data!$D:$D,AQ$2)</f>
        <v>0</v>
      </c>
      <c r="AR33" s="5">
        <f>SUMIFS(Data!$A:$A, Data!$G:$G,$A33,Data!$C:$C,AR$1,Data!$D:$D,AR$2)</f>
        <v>0</v>
      </c>
      <c r="AS33" s="5">
        <f>SUMIFS(Data!$A:$A, Data!$G:$G,$A33,Data!$C:$C,AS$1,Data!$D:$D,AS$2)</f>
        <v>0</v>
      </c>
      <c r="AT33" s="5">
        <f>SUMIFS(Data!$A:$A, Data!$G:$G,$A33,Data!$C:$C,AT$1,Data!$D:$D,AT$2)</f>
        <v>0</v>
      </c>
      <c r="AU33" s="5">
        <f>SUMIFS(Data!$A:$A, Data!$G:$G,$A33,Data!$C:$C,AU$1,Data!$D:$D,AU$2)</f>
        <v>0</v>
      </c>
      <c r="AV33" s="5">
        <f>SUMIFS(Data!$A:$A, Data!$G:$G,$A33,Data!$C:$C,AV$1,Data!$D:$D,AV$2)</f>
        <v>0</v>
      </c>
      <c r="AW33" s="5">
        <f>SUMIFS(Data!$A:$A, Data!$G:$G,$A33,Data!$C:$C,AW$1,Data!$D:$D,AW$2)</f>
        <v>0</v>
      </c>
      <c r="AX33" s="5">
        <f>SUMIFS(Data!$A:$A, Data!$G:$G,$A33,Data!$C:$C,AX$1,Data!$D:$D,AX$2)</f>
        <v>0</v>
      </c>
      <c r="AY33" s="5">
        <f>SUMIFS(Data!$A:$A, Data!$G:$G,$A33,Data!$C:$C,AY$1,Data!$D:$D,AY$2)</f>
        <v>0</v>
      </c>
      <c r="AZ33" s="5">
        <f>SUMIFS(Data!$A:$A, Data!$G:$G,$A33,Data!$C:$C,AZ$1,Data!$D:$D,AZ$2)</f>
        <v>0</v>
      </c>
      <c r="BA33" s="5">
        <f>SUMIFS(Data!$A:$A, Data!$G:$G,$A33,Data!$C:$C,BA$1,Data!$D:$D,BA$2)</f>
        <v>0</v>
      </c>
      <c r="BB33" s="5">
        <f>SUMIFS(Data!$A:$A, Data!$G:$G,$A33,Data!$C:$C,BB$1,Data!$D:$D,BB$2)</f>
        <v>0</v>
      </c>
      <c r="BC33" s="5">
        <f>SUMIFS(Data!$A:$A, Data!$G:$G,$A33,Data!$C:$C,BC$1,Data!$D:$D,BC$2)</f>
        <v>0</v>
      </c>
      <c r="BD33" s="5">
        <f>SUMIFS(Data!$A:$A, Data!$G:$G,$A33,Data!$C:$C,BD$1,Data!$D:$D,BD$2)</f>
        <v>0</v>
      </c>
      <c r="BE33" s="5">
        <f>SUMIFS(Data!$A:$A, Data!$G:$G,$A33,Data!$C:$C,BE$1,Data!$D:$D,BE$2)</f>
        <v>0</v>
      </c>
      <c r="BF33" s="5">
        <f>SUMIFS(Data!$A:$A, Data!$G:$G,$A33,Data!$C:$C,BF$1,Data!$D:$D,BF$2)</f>
        <v>0</v>
      </c>
      <c r="BG33" s="5">
        <f>SUMIFS(Data!$A:$A, Data!$G:$G,$A33,Data!$C:$C,BG$1,Data!$D:$D,BG$2)</f>
        <v>0</v>
      </c>
      <c r="BH33" s="5">
        <f>SUMIFS(Data!$A:$A, Data!$G:$G,$A33,Data!$C:$C,BH$1,Data!$D:$D,BH$2)</f>
        <v>0</v>
      </c>
      <c r="BI33" s="5">
        <f>SUMIFS(Data!$A:$A, Data!$G:$G,$A33,Data!$C:$C,BI$1,Data!$D:$D,BI$2)</f>
        <v>0</v>
      </c>
      <c r="BJ33" s="5">
        <f>SUMIFS(Data!$A:$A, Data!$G:$G,$A33,Data!$C:$C,BJ$1,Data!$D:$D,BJ$2)</f>
        <v>0</v>
      </c>
      <c r="BK33" s="5">
        <f>SUMIFS(Data!$A:$A, Data!$G:$G,$A33,Data!$C:$C,BK$1,Data!$D:$D,BK$2)</f>
        <v>0</v>
      </c>
      <c r="BL33" s="5">
        <f>SUMIFS(Data!$A:$A, Data!$G:$G,$A33,Data!$C:$C,BL$1,Data!$D:$D,BL$2)</f>
        <v>0</v>
      </c>
      <c r="BM33" s="5">
        <f>SUMIFS(Data!$A:$A, Data!$G:$G,$A33,Data!$C:$C,BM$1,Data!$D:$D,BM$2)</f>
        <v>0</v>
      </c>
      <c r="BN33" s="5">
        <f>SUMIFS(Data!$A:$A, Data!$G:$G,$A33,Data!$C:$C,BN$1,Data!$D:$D,BN$2)</f>
        <v>0</v>
      </c>
      <c r="BO33" s="5">
        <f>SUMIFS(Data!$A:$A, Data!$G:$G,$A33,Data!$C:$C,BO$1,Data!$D:$D,BO$2)</f>
        <v>0</v>
      </c>
      <c r="BP33" s="5">
        <f>SUMIFS(Data!$A:$A, Data!$G:$G,$A33,Data!$C:$C,BP$1,Data!$D:$D,BP$2)</f>
        <v>0</v>
      </c>
      <c r="BQ33" s="5">
        <f>SUMIFS(Data!$A:$A, Data!$G:$G,$A33,Data!$C:$C,BQ$1,Data!$D:$D,BQ$2)</f>
        <v>0</v>
      </c>
      <c r="BR33" s="5">
        <f>SUMIFS(Data!$A:$A, Data!$G:$G,$A33,Data!$C:$C,BR$1,Data!$D:$D,BR$2)</f>
        <v>0</v>
      </c>
      <c r="BS33" s="5">
        <f>SUMIFS(Data!$A:$A, Data!$G:$G,$A33,Data!$C:$C,BS$1,Data!$D:$D,BS$2)</f>
        <v>0</v>
      </c>
      <c r="BT33" s="5">
        <f>SUMIFS(Data!$A:$A, Data!$G:$G,$A33,Data!$C:$C,BT$1,Data!$D:$D,BT$2)</f>
        <v>0</v>
      </c>
      <c r="BU33" s="5">
        <f>SUMIFS(Data!$A:$A, Data!$G:$G,$A33,Data!$C:$C,BU$1,Data!$D:$D,BU$2)</f>
        <v>0</v>
      </c>
      <c r="BV33" s="5">
        <f>SUMIFS(Data!$A:$A, Data!$G:$G,$A33,Data!$C:$C,BV$1,Data!$D:$D,BV$2)</f>
        <v>0</v>
      </c>
      <c r="BW33" s="5">
        <f>SUMIFS(Data!$A:$A, Data!$G:$G,$A33,Data!$C:$C,BW$1,Data!$D:$D,BW$2)</f>
        <v>0</v>
      </c>
      <c r="BX33" s="5">
        <f>SUMIFS(Data!$A:$A, Data!$G:$G,$A33,Data!$C:$C,BX$1,Data!$D:$D,BX$2)</f>
        <v>0</v>
      </c>
      <c r="BY33" s="5">
        <f>SUMIFS(Data!$A:$A, Data!$G:$G,$A33,Data!$C:$C,BY$1,Data!$D:$D,BY$2)</f>
        <v>0</v>
      </c>
      <c r="BZ33" s="5">
        <f>SUMIFS(Data!$A:$A, Data!$G:$G,$A33,Data!$C:$C,BZ$1,Data!$D:$D,BZ$2)</f>
        <v>0</v>
      </c>
      <c r="CA33" s="5">
        <f>SUMIFS(Data!$A:$A, Data!$G:$G,$A33,Data!$C:$C,CA$1,Data!$D:$D,CA$2)</f>
        <v>0</v>
      </c>
      <c r="CB33" s="5">
        <f>SUMIFS(Data!$A:$A, Data!$G:$G,$A33,Data!$C:$C,CB$1,Data!$D:$D,CB$2)</f>
        <v>0</v>
      </c>
      <c r="CC33" s="5">
        <f>SUMIFS(Data!$A:$A, Data!$G:$G,$A33,Data!$C:$C,CC$1,Data!$D:$D,CC$2)</f>
        <v>0</v>
      </c>
      <c r="CD33" s="5">
        <f>SUMIFS(Data!$A:$A, Data!$G:$G,$A33,Data!$C:$C,CD$1,Data!$D:$D,CD$2)</f>
        <v>0</v>
      </c>
      <c r="CE33" s="5">
        <f>SUMIFS(Data!$A:$A, Data!$G:$G,$A33,Data!$C:$C,CE$1,Data!$D:$D,CE$2)</f>
        <v>0</v>
      </c>
      <c r="CF33" s="5">
        <f>SUMIFS(Data!$A:$A, Data!$G:$G,$A33,Data!$C:$C,CF$1,Data!$D:$D,CF$2)</f>
        <v>0</v>
      </c>
      <c r="CG33" s="5">
        <f>SUMIFS(Data!$A:$A, Data!$G:$G,$A33,Data!$C:$C,CG$1,Data!$D:$D,CG$2)</f>
        <v>0</v>
      </c>
      <c r="CH33" s="5">
        <f>SUMIFS(Data!$A:$A, Data!$G:$G,$A33,Data!$C:$C,CH$1,Data!$D:$D,CH$2)</f>
        <v>0</v>
      </c>
      <c r="CI33" s="5">
        <f>SUMIFS(Data!$A:$A, Data!$G:$G,$A33,Data!$C:$C,CI$1,Data!$D:$D,CI$2)</f>
        <v>0</v>
      </c>
      <c r="CJ33" s="5">
        <f>SUMIFS(Data!$A:$A, Data!$G:$G,$A33,Data!$C:$C,CJ$1,Data!$D:$D,CJ$2)</f>
        <v>0</v>
      </c>
      <c r="CK33" s="5">
        <f>SUMIFS(Data!$A:$A, Data!$G:$G,$A33,Data!$C:$C,CK$1,Data!$D:$D,CK$2)</f>
        <v>0</v>
      </c>
      <c r="CL33" s="5">
        <f>SUMIFS(Data!$A:$A, Data!$G:$G,$A33,Data!$C:$C,CL$1,Data!$D:$D,CL$2)</f>
        <v>0</v>
      </c>
      <c r="CM33" s="5">
        <f>SUMIFS(Data!$A:$A, Data!$G:$G,$A33,Data!$C:$C,CM$1,Data!$D:$D,CM$2)</f>
        <v>0</v>
      </c>
      <c r="CN33" s="5">
        <f>SUMIFS(Data!$A:$A, Data!$G:$G,$A33,Data!$C:$C,CN$1,Data!$D:$D,CN$2)</f>
        <v>0</v>
      </c>
      <c r="CO33" s="5">
        <f>SUMIFS(Data!$A:$A, Data!$G:$G,$A33,Data!$C:$C,CO$1,Data!$D:$D,CO$2)</f>
        <v>0</v>
      </c>
      <c r="CP33" s="5">
        <f>SUMIFS(Data!$A:$A, Data!$G:$G,$A33,Data!$C:$C,CP$1,Data!$D:$D,CP$2)</f>
        <v>0</v>
      </c>
      <c r="CQ33" s="5">
        <f>SUMIFS(Data!$A:$A, Data!$G:$G,$A33,Data!$C:$C,CQ$1,Data!$D:$D,CQ$2)</f>
        <v>0</v>
      </c>
      <c r="CR33" s="5">
        <f>SUMIFS(Data!$A:$A, Data!$G:$G,$A33,Data!$C:$C,CR$1,Data!$D:$D,CR$2)</f>
        <v>0</v>
      </c>
      <c r="CS33" s="5">
        <f>SUMIFS(Data!$A:$A, Data!$G:$G,$A33,Data!$C:$C,CS$1,Data!$D:$D,CS$2)</f>
        <v>0</v>
      </c>
      <c r="CT33" s="5">
        <f>SUMIFS(Data!$A:$A, Data!$G:$G,$A33,Data!$C:$C,CT$1,Data!$D:$D,CT$2)</f>
        <v>0</v>
      </c>
      <c r="CU33" s="5">
        <f>SUMIFS(Data!$A:$A, Data!$G:$G,$A33,Data!$C:$C,CU$1,Data!$D:$D,CU$2)</f>
        <v>0</v>
      </c>
      <c r="CV33" s="5">
        <f>SUMIFS(Data!$A:$A, Data!$G:$G,$A33,Data!$C:$C,CV$1,Data!$D:$D,CV$2)</f>
        <v>0</v>
      </c>
      <c r="CW33" s="5">
        <f t="shared" ref="CW33:CX33" si="32">SUMIF($B$2:$CV$2,CW$2, $B33:$CV33)</f>
        <v>0</v>
      </c>
      <c r="CX33" s="5">
        <f t="shared" si="32"/>
        <v>0</v>
      </c>
      <c r="CY33" s="5">
        <f t="shared" si="3"/>
        <v>0</v>
      </c>
    </row>
    <row r="34">
      <c r="A34" s="5" t="str">
        <f>Countries!A32</f>
        <v>FRA</v>
      </c>
      <c r="B34" s="5">
        <f>SUMIFS(Data!$A:$A, Data!$G:$G,$A34,Data!$C:$C,B$1,Data!$D:$D,B$2)</f>
        <v>0</v>
      </c>
      <c r="C34" s="5">
        <f>SUMIFS(Data!$A:$A, Data!$G:$G,$A34,Data!$C:$C,C$1,Data!$D:$D,C$2)</f>
        <v>0</v>
      </c>
      <c r="D34" s="5">
        <f>SUMIFS(Data!$A:$A, Data!$G:$G,$A34,Data!$C:$C,D$1,Data!$D:$D,D$2)</f>
        <v>0</v>
      </c>
      <c r="E34" s="5">
        <f>SUMIFS(Data!$A:$A, Data!$G:$G,$A34,Data!$C:$C,E$1,Data!$D:$D,E$2)</f>
        <v>0</v>
      </c>
      <c r="F34" s="5">
        <f>SUMIFS(Data!$A:$A, Data!$G:$G,$A34,Data!$C:$C,F$1,Data!$D:$D,F$2)</f>
        <v>0</v>
      </c>
      <c r="G34" s="5">
        <f>SUMIFS(Data!$A:$A, Data!$G:$G,$A34,Data!$C:$C,G$1,Data!$D:$D,G$2)</f>
        <v>0</v>
      </c>
      <c r="H34" s="5">
        <f>SUMIFS(Data!$A:$A, Data!$G:$G,$A34,Data!$C:$C,H$1,Data!$D:$D,H$2)</f>
        <v>0</v>
      </c>
      <c r="I34" s="5">
        <f>SUMIFS(Data!$A:$A, Data!$G:$G,$A34,Data!$C:$C,I$1,Data!$D:$D,I$2)</f>
        <v>0</v>
      </c>
      <c r="J34" s="5">
        <f>SUMIFS(Data!$A:$A, Data!$G:$G,$A34,Data!$C:$C,J$1,Data!$D:$D,J$2)</f>
        <v>0</v>
      </c>
      <c r="K34" s="5">
        <f>SUMIFS(Data!$A:$A, Data!$G:$G,$A34,Data!$C:$C,K$1,Data!$D:$D,K$2)</f>
        <v>0</v>
      </c>
      <c r="L34" s="5">
        <f>SUMIFS(Data!$A:$A, Data!$G:$G,$A34,Data!$C:$C,L$1,Data!$D:$D,L$2)</f>
        <v>0</v>
      </c>
      <c r="M34" s="5">
        <f>SUMIFS(Data!$A:$A, Data!$G:$G,$A34,Data!$C:$C,M$1,Data!$D:$D,M$2)</f>
        <v>0</v>
      </c>
      <c r="N34" s="5">
        <f>SUMIFS(Data!$A:$A, Data!$G:$G,$A34,Data!$C:$C,N$1,Data!$D:$D,N$2)</f>
        <v>0</v>
      </c>
      <c r="O34" s="5">
        <f>SUMIFS(Data!$A:$A, Data!$G:$G,$A34,Data!$C:$C,O$1,Data!$D:$D,O$2)</f>
        <v>0</v>
      </c>
      <c r="P34" s="5">
        <f>SUMIFS(Data!$A:$A, Data!$G:$G,$A34,Data!$C:$C,P$1,Data!$D:$D,P$2)</f>
        <v>0</v>
      </c>
      <c r="Q34" s="5">
        <f>SUMIFS(Data!$A:$A, Data!$G:$G,$A34,Data!$C:$C,Q$1,Data!$D:$D,Q$2)</f>
        <v>0</v>
      </c>
      <c r="R34" s="5">
        <f>SUMIFS(Data!$A:$A, Data!$G:$G,$A34,Data!$C:$C,R$1,Data!$D:$D,R$2)</f>
        <v>0</v>
      </c>
      <c r="S34" s="5">
        <f>SUMIFS(Data!$A:$A, Data!$G:$G,$A34,Data!$C:$C,S$1,Data!$D:$D,S$2)</f>
        <v>0</v>
      </c>
      <c r="T34" s="5">
        <f>SUMIFS(Data!$A:$A, Data!$G:$G,$A34,Data!$C:$C,T$1,Data!$D:$D,T$2)</f>
        <v>0</v>
      </c>
      <c r="U34" s="5">
        <f>SUMIFS(Data!$A:$A, Data!$G:$G,$A34,Data!$C:$C,U$1,Data!$D:$D,U$2)</f>
        <v>0</v>
      </c>
      <c r="V34" s="5">
        <f>SUMIFS(Data!$A:$A, Data!$G:$G,$A34,Data!$C:$C,V$1,Data!$D:$D,V$2)</f>
        <v>0</v>
      </c>
      <c r="W34" s="5">
        <f>SUMIFS(Data!$A:$A, Data!$G:$G,$A34,Data!$C:$C,W$1,Data!$D:$D,W$2)</f>
        <v>0</v>
      </c>
      <c r="X34" s="5">
        <f>SUMIFS(Data!$A:$A, Data!$G:$G,$A34,Data!$C:$C,X$1,Data!$D:$D,X$2)</f>
        <v>0</v>
      </c>
      <c r="Y34" s="5">
        <f>SUMIFS(Data!$A:$A, Data!$G:$G,$A34,Data!$C:$C,Y$1,Data!$D:$D,Y$2)</f>
        <v>0</v>
      </c>
      <c r="Z34" s="5">
        <f>SUMIFS(Data!$A:$A, Data!$G:$G,$A34,Data!$C:$C,Z$1,Data!$D:$D,Z$2)</f>
        <v>0</v>
      </c>
      <c r="AA34" s="5">
        <f>SUMIFS(Data!$A:$A, Data!$G:$G,$A34,Data!$C:$C,AA$1,Data!$D:$D,AA$2)</f>
        <v>0</v>
      </c>
      <c r="AB34" s="5">
        <f>SUMIFS(Data!$A:$A, Data!$G:$G,$A34,Data!$C:$C,AB$1,Data!$D:$D,AB$2)</f>
        <v>0</v>
      </c>
      <c r="AC34" s="5">
        <f>SUMIFS(Data!$A:$A, Data!$G:$G,$A34,Data!$C:$C,AC$1,Data!$D:$D,AC$2)</f>
        <v>0</v>
      </c>
      <c r="AD34" s="5">
        <f>SUMIFS(Data!$A:$A, Data!$G:$G,$A34,Data!$C:$C,AD$1,Data!$D:$D,AD$2)</f>
        <v>0</v>
      </c>
      <c r="AE34" s="5">
        <f>SUMIFS(Data!$A:$A, Data!$G:$G,$A34,Data!$C:$C,AE$1,Data!$D:$D,AE$2)</f>
        <v>0</v>
      </c>
      <c r="AF34" s="5">
        <f>SUMIFS(Data!$A:$A, Data!$G:$G,$A34,Data!$C:$C,AF$1,Data!$D:$D,AF$2)</f>
        <v>0</v>
      </c>
      <c r="AG34" s="5">
        <f>SUMIFS(Data!$A:$A, Data!$G:$G,$A34,Data!$C:$C,AG$1,Data!$D:$D,AG$2)</f>
        <v>0</v>
      </c>
      <c r="AH34" s="5">
        <f>SUMIFS(Data!$A:$A, Data!$G:$G,$A34,Data!$C:$C,AH$1,Data!$D:$D,AH$2)</f>
        <v>0</v>
      </c>
      <c r="AI34" s="5">
        <f>SUMIFS(Data!$A:$A, Data!$G:$G,$A34,Data!$C:$C,AI$1,Data!$D:$D,AI$2)</f>
        <v>0</v>
      </c>
      <c r="AJ34" s="5">
        <f>SUMIFS(Data!$A:$A, Data!$G:$G,$A34,Data!$C:$C,AJ$1,Data!$D:$D,AJ$2)</f>
        <v>0</v>
      </c>
      <c r="AK34" s="5">
        <f>SUMIFS(Data!$A:$A, Data!$G:$G,$A34,Data!$C:$C,AK$1,Data!$D:$D,AK$2)</f>
        <v>0</v>
      </c>
      <c r="AL34" s="5">
        <f>SUMIFS(Data!$A:$A, Data!$G:$G,$A34,Data!$C:$C,AL$1,Data!$D:$D,AL$2)</f>
        <v>0</v>
      </c>
      <c r="AM34" s="5">
        <f>SUMIFS(Data!$A:$A, Data!$G:$G,$A34,Data!$C:$C,AM$1,Data!$D:$D,AM$2)</f>
        <v>0</v>
      </c>
      <c r="AN34" s="5">
        <f>SUMIFS(Data!$A:$A, Data!$G:$G,$A34,Data!$C:$C,AN$1,Data!$D:$D,AN$2)</f>
        <v>0</v>
      </c>
      <c r="AO34" s="5">
        <f>SUMIFS(Data!$A:$A, Data!$G:$G,$A34,Data!$C:$C,AO$1,Data!$D:$D,AO$2)</f>
        <v>4</v>
      </c>
      <c r="AP34" s="5">
        <f>SUMIFS(Data!$A:$A, Data!$G:$G,$A34,Data!$C:$C,AP$1,Data!$D:$D,AP$2)</f>
        <v>0</v>
      </c>
      <c r="AQ34" s="5">
        <f>SUMIFS(Data!$A:$A, Data!$G:$G,$A34,Data!$C:$C,AQ$1,Data!$D:$D,AQ$2)</f>
        <v>0</v>
      </c>
      <c r="AR34" s="5">
        <f>SUMIFS(Data!$A:$A, Data!$G:$G,$A34,Data!$C:$C,AR$1,Data!$D:$D,AR$2)</f>
        <v>0</v>
      </c>
      <c r="AS34" s="5">
        <f>SUMIFS(Data!$A:$A, Data!$G:$G,$A34,Data!$C:$C,AS$1,Data!$D:$D,AS$2)</f>
        <v>0</v>
      </c>
      <c r="AT34" s="5">
        <f>SUMIFS(Data!$A:$A, Data!$G:$G,$A34,Data!$C:$C,AT$1,Data!$D:$D,AT$2)</f>
        <v>0</v>
      </c>
      <c r="AU34" s="5">
        <f>SUMIFS(Data!$A:$A, Data!$G:$G,$A34,Data!$C:$C,AU$1,Data!$D:$D,AU$2)</f>
        <v>7</v>
      </c>
      <c r="AV34" s="5">
        <f>SUMIFS(Data!$A:$A, Data!$G:$G,$A34,Data!$C:$C,AV$1,Data!$D:$D,AV$2)</f>
        <v>7</v>
      </c>
      <c r="AW34" s="5">
        <f>SUMIFS(Data!$A:$A, Data!$G:$G,$A34,Data!$C:$C,AW$1,Data!$D:$D,AW$2)</f>
        <v>0</v>
      </c>
      <c r="AX34" s="5">
        <f>SUMIFS(Data!$A:$A, Data!$G:$G,$A34,Data!$C:$C,AX$1,Data!$D:$D,AX$2)</f>
        <v>0</v>
      </c>
      <c r="AY34" s="5">
        <f>SUMIFS(Data!$A:$A, Data!$G:$G,$A34,Data!$C:$C,AY$1,Data!$D:$D,AY$2)</f>
        <v>0</v>
      </c>
      <c r="AZ34" s="5">
        <f>SUMIFS(Data!$A:$A, Data!$G:$G,$A34,Data!$C:$C,AZ$1,Data!$D:$D,AZ$2)</f>
        <v>1</v>
      </c>
      <c r="BA34" s="5">
        <f>SUMIFS(Data!$A:$A, Data!$G:$G,$A34,Data!$C:$C,BA$1,Data!$D:$D,BA$2)</f>
        <v>1</v>
      </c>
      <c r="BB34" s="5">
        <f>SUMIFS(Data!$A:$A, Data!$G:$G,$A34,Data!$C:$C,BB$1,Data!$D:$D,BB$2)</f>
        <v>1</v>
      </c>
      <c r="BC34" s="5">
        <f>SUMIFS(Data!$A:$A, Data!$G:$G,$A34,Data!$C:$C,BC$1,Data!$D:$D,BC$2)</f>
        <v>0</v>
      </c>
      <c r="BD34" s="5">
        <f>SUMIFS(Data!$A:$A, Data!$G:$G,$A34,Data!$C:$C,BD$1,Data!$D:$D,BD$2)</f>
        <v>0</v>
      </c>
      <c r="BE34" s="5">
        <f>SUMIFS(Data!$A:$A, Data!$G:$G,$A34,Data!$C:$C,BE$1,Data!$D:$D,BE$2)</f>
        <v>0</v>
      </c>
      <c r="BF34" s="5">
        <f>SUMIFS(Data!$A:$A, Data!$G:$G,$A34,Data!$C:$C,BF$1,Data!$D:$D,BF$2)</f>
        <v>0</v>
      </c>
      <c r="BG34" s="5">
        <f>SUMIFS(Data!$A:$A, Data!$G:$G,$A34,Data!$C:$C,BG$1,Data!$D:$D,BG$2)</f>
        <v>0</v>
      </c>
      <c r="BH34" s="5">
        <f>SUMIFS(Data!$A:$A, Data!$G:$G,$A34,Data!$C:$C,BH$1,Data!$D:$D,BH$2)</f>
        <v>0</v>
      </c>
      <c r="BI34" s="5">
        <f>SUMIFS(Data!$A:$A, Data!$G:$G,$A34,Data!$C:$C,BI$1,Data!$D:$D,BI$2)</f>
        <v>2</v>
      </c>
      <c r="BJ34" s="5">
        <f>SUMIFS(Data!$A:$A, Data!$G:$G,$A34,Data!$C:$C,BJ$1,Data!$D:$D,BJ$2)</f>
        <v>0</v>
      </c>
      <c r="BK34" s="5">
        <f>SUMIFS(Data!$A:$A, Data!$G:$G,$A34,Data!$C:$C,BK$1,Data!$D:$D,BK$2)</f>
        <v>0</v>
      </c>
      <c r="BL34" s="5">
        <f>SUMIFS(Data!$A:$A, Data!$G:$G,$A34,Data!$C:$C,BL$1,Data!$D:$D,BL$2)</f>
        <v>0</v>
      </c>
      <c r="BM34" s="5">
        <f>SUMIFS(Data!$A:$A, Data!$G:$G,$A34,Data!$C:$C,BM$1,Data!$D:$D,BM$2)</f>
        <v>0</v>
      </c>
      <c r="BN34" s="5">
        <f>SUMIFS(Data!$A:$A, Data!$G:$G,$A34,Data!$C:$C,BN$1,Data!$D:$D,BN$2)</f>
        <v>0</v>
      </c>
      <c r="BO34" s="5">
        <f>SUMIFS(Data!$A:$A, Data!$G:$G,$A34,Data!$C:$C,BO$1,Data!$D:$D,BO$2)</f>
        <v>0</v>
      </c>
      <c r="BP34" s="5">
        <f>SUMIFS(Data!$A:$A, Data!$G:$G,$A34,Data!$C:$C,BP$1,Data!$D:$D,BP$2)</f>
        <v>1</v>
      </c>
      <c r="BQ34" s="5">
        <f>SUMIFS(Data!$A:$A, Data!$G:$G,$A34,Data!$C:$C,BQ$1,Data!$D:$D,BQ$2)</f>
        <v>0</v>
      </c>
      <c r="BR34" s="5">
        <f>SUMIFS(Data!$A:$A, Data!$G:$G,$A34,Data!$C:$C,BR$1,Data!$D:$D,BR$2)</f>
        <v>0</v>
      </c>
      <c r="BS34" s="5">
        <f>SUMIFS(Data!$A:$A, Data!$G:$G,$A34,Data!$C:$C,BS$1,Data!$D:$D,BS$2)</f>
        <v>0</v>
      </c>
      <c r="BT34" s="5">
        <f>SUMIFS(Data!$A:$A, Data!$G:$G,$A34,Data!$C:$C,BT$1,Data!$D:$D,BT$2)</f>
        <v>0</v>
      </c>
      <c r="BU34" s="5">
        <f>SUMIFS(Data!$A:$A, Data!$G:$G,$A34,Data!$C:$C,BU$1,Data!$D:$D,BU$2)</f>
        <v>0</v>
      </c>
      <c r="BV34" s="5">
        <f>SUMIFS(Data!$A:$A, Data!$G:$G,$A34,Data!$C:$C,BV$1,Data!$D:$D,BV$2)</f>
        <v>0</v>
      </c>
      <c r="BW34" s="5">
        <f>SUMIFS(Data!$A:$A, Data!$G:$G,$A34,Data!$C:$C,BW$1,Data!$D:$D,BW$2)</f>
        <v>0</v>
      </c>
      <c r="BX34" s="5">
        <f>SUMIFS(Data!$A:$A, Data!$G:$G,$A34,Data!$C:$C,BX$1,Data!$D:$D,BX$2)</f>
        <v>0</v>
      </c>
      <c r="BY34" s="5">
        <f>SUMIFS(Data!$A:$A, Data!$G:$G,$A34,Data!$C:$C,BY$1,Data!$D:$D,BY$2)</f>
        <v>0</v>
      </c>
      <c r="BZ34" s="5">
        <f>SUMIFS(Data!$A:$A, Data!$G:$G,$A34,Data!$C:$C,BZ$1,Data!$D:$D,BZ$2)</f>
        <v>0</v>
      </c>
      <c r="CA34" s="5">
        <f>SUMIFS(Data!$A:$A, Data!$G:$G,$A34,Data!$C:$C,CA$1,Data!$D:$D,CA$2)</f>
        <v>0</v>
      </c>
      <c r="CB34" s="5">
        <f>SUMIFS(Data!$A:$A, Data!$G:$G,$A34,Data!$C:$C,CB$1,Data!$D:$D,CB$2)</f>
        <v>0</v>
      </c>
      <c r="CC34" s="5">
        <f>SUMIFS(Data!$A:$A, Data!$G:$G,$A34,Data!$C:$C,CC$1,Data!$D:$D,CC$2)</f>
        <v>0</v>
      </c>
      <c r="CD34" s="5">
        <f>SUMIFS(Data!$A:$A, Data!$G:$G,$A34,Data!$C:$C,CD$1,Data!$D:$D,CD$2)</f>
        <v>0</v>
      </c>
      <c r="CE34" s="5">
        <f>SUMIFS(Data!$A:$A, Data!$G:$G,$A34,Data!$C:$C,CE$1,Data!$D:$D,CE$2)</f>
        <v>0</v>
      </c>
      <c r="CF34" s="5">
        <f>SUMIFS(Data!$A:$A, Data!$G:$G,$A34,Data!$C:$C,CF$1,Data!$D:$D,CF$2)</f>
        <v>0</v>
      </c>
      <c r="CG34" s="5">
        <f>SUMIFS(Data!$A:$A, Data!$G:$G,$A34,Data!$C:$C,CG$1,Data!$D:$D,CG$2)</f>
        <v>0</v>
      </c>
      <c r="CH34" s="5">
        <f>SUMIFS(Data!$A:$A, Data!$G:$G,$A34,Data!$C:$C,CH$1,Data!$D:$D,CH$2)</f>
        <v>0</v>
      </c>
      <c r="CI34" s="5">
        <f>SUMIFS(Data!$A:$A, Data!$G:$G,$A34,Data!$C:$C,CI$1,Data!$D:$D,CI$2)</f>
        <v>0</v>
      </c>
      <c r="CJ34" s="5">
        <f>SUMIFS(Data!$A:$A, Data!$G:$G,$A34,Data!$C:$C,CJ$1,Data!$D:$D,CJ$2)</f>
        <v>0</v>
      </c>
      <c r="CK34" s="5">
        <f>SUMIFS(Data!$A:$A, Data!$G:$G,$A34,Data!$C:$C,CK$1,Data!$D:$D,CK$2)</f>
        <v>0</v>
      </c>
      <c r="CL34" s="5">
        <f>SUMIFS(Data!$A:$A, Data!$G:$G,$A34,Data!$C:$C,CL$1,Data!$D:$D,CL$2)</f>
        <v>0</v>
      </c>
      <c r="CM34" s="5">
        <f>SUMIFS(Data!$A:$A, Data!$G:$G,$A34,Data!$C:$C,CM$1,Data!$D:$D,CM$2)</f>
        <v>0</v>
      </c>
      <c r="CN34" s="5">
        <f>SUMIFS(Data!$A:$A, Data!$G:$G,$A34,Data!$C:$C,CN$1,Data!$D:$D,CN$2)</f>
        <v>0</v>
      </c>
      <c r="CO34" s="5">
        <f>SUMIFS(Data!$A:$A, Data!$G:$G,$A34,Data!$C:$C,CO$1,Data!$D:$D,CO$2)</f>
        <v>6</v>
      </c>
      <c r="CP34" s="5">
        <f>SUMIFS(Data!$A:$A, Data!$G:$G,$A34,Data!$C:$C,CP$1,Data!$D:$D,CP$2)</f>
        <v>0</v>
      </c>
      <c r="CQ34" s="5">
        <f>SUMIFS(Data!$A:$A, Data!$G:$G,$A34,Data!$C:$C,CQ$1,Data!$D:$D,CQ$2)</f>
        <v>0</v>
      </c>
      <c r="CR34" s="5">
        <f>SUMIFS(Data!$A:$A, Data!$G:$G,$A34,Data!$C:$C,CR$1,Data!$D:$D,CR$2)</f>
        <v>0</v>
      </c>
      <c r="CS34" s="5">
        <f>SUMIFS(Data!$A:$A, Data!$G:$G,$A34,Data!$C:$C,CS$1,Data!$D:$D,CS$2)</f>
        <v>0</v>
      </c>
      <c r="CT34" s="5">
        <f>SUMIFS(Data!$A:$A, Data!$G:$G,$A34,Data!$C:$C,CT$1,Data!$D:$D,CT$2)</f>
        <v>0</v>
      </c>
      <c r="CU34" s="5">
        <f>SUMIFS(Data!$A:$A, Data!$G:$G,$A34,Data!$C:$C,CU$1,Data!$D:$D,CU$2)</f>
        <v>0</v>
      </c>
      <c r="CV34" s="5">
        <f>SUMIFS(Data!$A:$A, Data!$G:$G,$A34,Data!$C:$C,CV$1,Data!$D:$D,CV$2)</f>
        <v>0</v>
      </c>
      <c r="CW34" s="5">
        <f t="shared" ref="CW34:CX34" si="33">SUMIF($B$2:$CV$2,CW$2, $B34:$CV34)</f>
        <v>21</v>
      </c>
      <c r="CX34" s="5">
        <f t="shared" si="33"/>
        <v>8</v>
      </c>
      <c r="CY34" s="5">
        <f t="shared" si="3"/>
        <v>30</v>
      </c>
    </row>
    <row r="35">
      <c r="A35" s="5" t="str">
        <f>Countries!A33</f>
        <v>GBR</v>
      </c>
      <c r="B35" s="5">
        <f>SUMIFS(Data!$A:$A, Data!$G:$G,$A35,Data!$C:$C,B$1,Data!$D:$D,B$2)</f>
        <v>0</v>
      </c>
      <c r="C35" s="5">
        <f>SUMIFS(Data!$A:$A, Data!$G:$G,$A35,Data!$C:$C,C$1,Data!$D:$D,C$2)</f>
        <v>0</v>
      </c>
      <c r="D35" s="5">
        <f>SUMIFS(Data!$A:$A, Data!$G:$G,$A35,Data!$C:$C,D$1,Data!$D:$D,D$2)</f>
        <v>0</v>
      </c>
      <c r="E35" s="5">
        <f>SUMIFS(Data!$A:$A, Data!$G:$G,$A35,Data!$C:$C,E$1,Data!$D:$D,E$2)</f>
        <v>0</v>
      </c>
      <c r="F35" s="5">
        <f>SUMIFS(Data!$A:$A, Data!$G:$G,$A35,Data!$C:$C,F$1,Data!$D:$D,F$2)</f>
        <v>0</v>
      </c>
      <c r="G35" s="5">
        <f>SUMIFS(Data!$A:$A, Data!$G:$G,$A35,Data!$C:$C,G$1,Data!$D:$D,G$2)</f>
        <v>1</v>
      </c>
      <c r="H35" s="5">
        <f>SUMIFS(Data!$A:$A, Data!$G:$G,$A35,Data!$C:$C,H$1,Data!$D:$D,H$2)</f>
        <v>0</v>
      </c>
      <c r="I35" s="5">
        <f>SUMIFS(Data!$A:$A, Data!$G:$G,$A35,Data!$C:$C,I$1,Data!$D:$D,I$2)</f>
        <v>0</v>
      </c>
      <c r="J35" s="5">
        <f>SUMIFS(Data!$A:$A, Data!$G:$G,$A35,Data!$C:$C,J$1,Data!$D:$D,J$2)</f>
        <v>0</v>
      </c>
      <c r="K35" s="5">
        <f>SUMIFS(Data!$A:$A, Data!$G:$G,$A35,Data!$C:$C,K$1,Data!$D:$D,K$2)</f>
        <v>0</v>
      </c>
      <c r="L35" s="5">
        <f>SUMIFS(Data!$A:$A, Data!$G:$G,$A35,Data!$C:$C,L$1,Data!$D:$D,L$2)</f>
        <v>0</v>
      </c>
      <c r="M35" s="5">
        <f>SUMIFS(Data!$A:$A, Data!$G:$G,$A35,Data!$C:$C,M$1,Data!$D:$D,M$2)</f>
        <v>0</v>
      </c>
      <c r="N35" s="5">
        <f>SUMIFS(Data!$A:$A, Data!$G:$G,$A35,Data!$C:$C,N$1,Data!$D:$D,N$2)</f>
        <v>0</v>
      </c>
      <c r="O35" s="5">
        <f>SUMIFS(Data!$A:$A, Data!$G:$G,$A35,Data!$C:$C,O$1,Data!$D:$D,O$2)</f>
        <v>0</v>
      </c>
      <c r="P35" s="5">
        <f>SUMIFS(Data!$A:$A, Data!$G:$G,$A35,Data!$C:$C,P$1,Data!$D:$D,P$2)</f>
        <v>0</v>
      </c>
      <c r="Q35" s="5">
        <f>SUMIFS(Data!$A:$A, Data!$G:$G,$A35,Data!$C:$C,Q$1,Data!$D:$D,Q$2)</f>
        <v>0</v>
      </c>
      <c r="R35" s="5">
        <f>SUMIFS(Data!$A:$A, Data!$G:$G,$A35,Data!$C:$C,R$1,Data!$D:$D,R$2)</f>
        <v>0</v>
      </c>
      <c r="S35" s="5">
        <f>SUMIFS(Data!$A:$A, Data!$G:$G,$A35,Data!$C:$C,S$1,Data!$D:$D,S$2)</f>
        <v>0</v>
      </c>
      <c r="T35" s="5">
        <f>SUMIFS(Data!$A:$A, Data!$G:$G,$A35,Data!$C:$C,T$1,Data!$D:$D,T$2)</f>
        <v>0</v>
      </c>
      <c r="U35" s="5">
        <f>SUMIFS(Data!$A:$A, Data!$G:$G,$A35,Data!$C:$C,U$1,Data!$D:$D,U$2)</f>
        <v>0</v>
      </c>
      <c r="V35" s="5">
        <f>SUMIFS(Data!$A:$A, Data!$G:$G,$A35,Data!$C:$C,V$1,Data!$D:$D,V$2)</f>
        <v>1</v>
      </c>
      <c r="W35" s="5">
        <f>SUMIFS(Data!$A:$A, Data!$G:$G,$A35,Data!$C:$C,W$1,Data!$D:$D,W$2)</f>
        <v>1</v>
      </c>
      <c r="X35" s="5">
        <f>SUMIFS(Data!$A:$A, Data!$G:$G,$A35,Data!$C:$C,X$1,Data!$D:$D,X$2)</f>
        <v>0</v>
      </c>
      <c r="Y35" s="5">
        <f>SUMIFS(Data!$A:$A, Data!$G:$G,$A35,Data!$C:$C,Y$1,Data!$D:$D,Y$2)</f>
        <v>0</v>
      </c>
      <c r="Z35" s="5">
        <f>SUMIFS(Data!$A:$A, Data!$G:$G,$A35,Data!$C:$C,Z$1,Data!$D:$D,Z$2)</f>
        <v>0</v>
      </c>
      <c r="AA35" s="5">
        <f>SUMIFS(Data!$A:$A, Data!$G:$G,$A35,Data!$C:$C,AA$1,Data!$D:$D,AA$2)</f>
        <v>0</v>
      </c>
      <c r="AB35" s="5">
        <f>SUMIFS(Data!$A:$A, Data!$G:$G,$A35,Data!$C:$C,AB$1,Data!$D:$D,AB$2)</f>
        <v>0</v>
      </c>
      <c r="AC35" s="5">
        <f>SUMIFS(Data!$A:$A, Data!$G:$G,$A35,Data!$C:$C,AC$1,Data!$D:$D,AC$2)</f>
        <v>1</v>
      </c>
      <c r="AD35" s="5">
        <f>SUMIFS(Data!$A:$A, Data!$G:$G,$A35,Data!$C:$C,AD$1,Data!$D:$D,AD$2)</f>
        <v>0</v>
      </c>
      <c r="AE35" s="5">
        <f>SUMIFS(Data!$A:$A, Data!$G:$G,$A35,Data!$C:$C,AE$1,Data!$D:$D,AE$2)</f>
        <v>1</v>
      </c>
      <c r="AF35" s="5">
        <f>SUMIFS(Data!$A:$A, Data!$G:$G,$A35,Data!$C:$C,AF$1,Data!$D:$D,AF$2)</f>
        <v>1</v>
      </c>
      <c r="AG35" s="5">
        <f>SUMIFS(Data!$A:$A, Data!$G:$G,$A35,Data!$C:$C,AG$1,Data!$D:$D,AG$2)</f>
        <v>0</v>
      </c>
      <c r="AH35" s="5">
        <f>SUMIFS(Data!$A:$A, Data!$G:$G,$A35,Data!$C:$C,AH$1,Data!$D:$D,AH$2)</f>
        <v>0</v>
      </c>
      <c r="AI35" s="5">
        <f>SUMIFS(Data!$A:$A, Data!$G:$G,$A35,Data!$C:$C,AI$1,Data!$D:$D,AI$2)</f>
        <v>0</v>
      </c>
      <c r="AJ35" s="5">
        <f>SUMIFS(Data!$A:$A, Data!$G:$G,$A35,Data!$C:$C,AJ$1,Data!$D:$D,AJ$2)</f>
        <v>2</v>
      </c>
      <c r="AK35" s="5">
        <f>SUMIFS(Data!$A:$A, Data!$G:$G,$A35,Data!$C:$C,AK$1,Data!$D:$D,AK$2)</f>
        <v>1</v>
      </c>
      <c r="AL35" s="5">
        <f>SUMIFS(Data!$A:$A, Data!$G:$G,$A35,Data!$C:$C,AL$1,Data!$D:$D,AL$2)</f>
        <v>2</v>
      </c>
      <c r="AM35" s="5">
        <f>SUMIFS(Data!$A:$A, Data!$G:$G,$A35,Data!$C:$C,AM$1,Data!$D:$D,AM$2)</f>
        <v>0</v>
      </c>
      <c r="AN35" s="5">
        <f>SUMIFS(Data!$A:$A, Data!$G:$G,$A35,Data!$C:$C,AN$1,Data!$D:$D,AN$2)</f>
        <v>4</v>
      </c>
      <c r="AO35" s="5">
        <f>SUMIFS(Data!$A:$A, Data!$G:$G,$A35,Data!$C:$C,AO$1,Data!$D:$D,AO$2)</f>
        <v>0</v>
      </c>
      <c r="AP35" s="5">
        <f>SUMIFS(Data!$A:$A, Data!$G:$G,$A35,Data!$C:$C,AP$1,Data!$D:$D,AP$2)</f>
        <v>0</v>
      </c>
      <c r="AQ35" s="5">
        <f>SUMIFS(Data!$A:$A, Data!$G:$G,$A35,Data!$C:$C,AQ$1,Data!$D:$D,AQ$2)</f>
        <v>0</v>
      </c>
      <c r="AR35" s="5">
        <f>SUMIFS(Data!$A:$A, Data!$G:$G,$A35,Data!$C:$C,AR$1,Data!$D:$D,AR$2)</f>
        <v>0</v>
      </c>
      <c r="AS35" s="5">
        <f>SUMIFS(Data!$A:$A, Data!$G:$G,$A35,Data!$C:$C,AS$1,Data!$D:$D,AS$2)</f>
        <v>0</v>
      </c>
      <c r="AT35" s="5">
        <f>SUMIFS(Data!$A:$A, Data!$G:$G,$A35,Data!$C:$C,AT$1,Data!$D:$D,AT$2)</f>
        <v>0</v>
      </c>
      <c r="AU35" s="5">
        <f>SUMIFS(Data!$A:$A, Data!$G:$G,$A35,Data!$C:$C,AU$1,Data!$D:$D,AU$2)</f>
        <v>0</v>
      </c>
      <c r="AV35" s="5">
        <f>SUMIFS(Data!$A:$A, Data!$G:$G,$A35,Data!$C:$C,AV$1,Data!$D:$D,AV$2)</f>
        <v>0</v>
      </c>
      <c r="AW35" s="5">
        <f>SUMIFS(Data!$A:$A, Data!$G:$G,$A35,Data!$C:$C,AW$1,Data!$D:$D,AW$2)</f>
        <v>0</v>
      </c>
      <c r="AX35" s="5">
        <f>SUMIFS(Data!$A:$A, Data!$G:$G,$A35,Data!$C:$C,AX$1,Data!$D:$D,AX$2)</f>
        <v>0</v>
      </c>
      <c r="AY35" s="5">
        <f>SUMIFS(Data!$A:$A, Data!$G:$G,$A35,Data!$C:$C,AY$1,Data!$D:$D,AY$2)</f>
        <v>0</v>
      </c>
      <c r="AZ35" s="5">
        <f>SUMIFS(Data!$A:$A, Data!$G:$G,$A35,Data!$C:$C,AZ$1,Data!$D:$D,AZ$2)</f>
        <v>0</v>
      </c>
      <c r="BA35" s="5">
        <f>SUMIFS(Data!$A:$A, Data!$G:$G,$A35,Data!$C:$C,BA$1,Data!$D:$D,BA$2)</f>
        <v>0</v>
      </c>
      <c r="BB35" s="5">
        <f>SUMIFS(Data!$A:$A, Data!$G:$G,$A35,Data!$C:$C,BB$1,Data!$D:$D,BB$2)</f>
        <v>0</v>
      </c>
      <c r="BC35" s="5">
        <f>SUMIFS(Data!$A:$A, Data!$G:$G,$A35,Data!$C:$C,BC$1,Data!$D:$D,BC$2)</f>
        <v>0</v>
      </c>
      <c r="BD35" s="5">
        <f>SUMIFS(Data!$A:$A, Data!$G:$G,$A35,Data!$C:$C,BD$1,Data!$D:$D,BD$2)</f>
        <v>0</v>
      </c>
      <c r="BE35" s="5">
        <f>SUMIFS(Data!$A:$A, Data!$G:$G,$A35,Data!$C:$C,BE$1,Data!$D:$D,BE$2)</f>
        <v>0</v>
      </c>
      <c r="BF35" s="5">
        <f>SUMIFS(Data!$A:$A, Data!$G:$G,$A35,Data!$C:$C,BF$1,Data!$D:$D,BF$2)</f>
        <v>1</v>
      </c>
      <c r="BG35" s="5">
        <f>SUMIFS(Data!$A:$A, Data!$G:$G,$A35,Data!$C:$C,BG$1,Data!$D:$D,BG$2)</f>
        <v>1</v>
      </c>
      <c r="BH35" s="5">
        <f>SUMIFS(Data!$A:$A, Data!$G:$G,$A35,Data!$C:$C,BH$1,Data!$D:$D,BH$2)</f>
        <v>0</v>
      </c>
      <c r="BI35" s="5">
        <f>SUMIFS(Data!$A:$A, Data!$G:$G,$A35,Data!$C:$C,BI$1,Data!$D:$D,BI$2)</f>
        <v>0</v>
      </c>
      <c r="BJ35" s="5">
        <f>SUMIFS(Data!$A:$A, Data!$G:$G,$A35,Data!$C:$C,BJ$1,Data!$D:$D,BJ$2)</f>
        <v>0</v>
      </c>
      <c r="BK35" s="5">
        <f>SUMIFS(Data!$A:$A, Data!$G:$G,$A35,Data!$C:$C,BK$1,Data!$D:$D,BK$2)</f>
        <v>0</v>
      </c>
      <c r="BL35" s="5">
        <f>SUMIFS(Data!$A:$A, Data!$G:$G,$A35,Data!$C:$C,BL$1,Data!$D:$D,BL$2)</f>
        <v>0</v>
      </c>
      <c r="BM35" s="5">
        <f>SUMIFS(Data!$A:$A, Data!$G:$G,$A35,Data!$C:$C,BM$1,Data!$D:$D,BM$2)</f>
        <v>3</v>
      </c>
      <c r="BN35" s="5">
        <f>SUMIFS(Data!$A:$A, Data!$G:$G,$A35,Data!$C:$C,BN$1,Data!$D:$D,BN$2)</f>
        <v>0</v>
      </c>
      <c r="BO35" s="5">
        <f>SUMIFS(Data!$A:$A, Data!$G:$G,$A35,Data!$C:$C,BO$1,Data!$D:$D,BO$2)</f>
        <v>2</v>
      </c>
      <c r="BP35" s="5">
        <f>SUMIFS(Data!$A:$A, Data!$G:$G,$A35,Data!$C:$C,BP$1,Data!$D:$D,BP$2)</f>
        <v>0</v>
      </c>
      <c r="BQ35" s="5">
        <f>SUMIFS(Data!$A:$A, Data!$G:$G,$A35,Data!$C:$C,BQ$1,Data!$D:$D,BQ$2)</f>
        <v>0</v>
      </c>
      <c r="BR35" s="5">
        <f>SUMIFS(Data!$A:$A, Data!$G:$G,$A35,Data!$C:$C,BR$1,Data!$D:$D,BR$2)</f>
        <v>0</v>
      </c>
      <c r="BS35" s="5">
        <f>SUMIFS(Data!$A:$A, Data!$G:$G,$A35,Data!$C:$C,BS$1,Data!$D:$D,BS$2)</f>
        <v>0</v>
      </c>
      <c r="BT35" s="5">
        <f>SUMIFS(Data!$A:$A, Data!$G:$G,$A35,Data!$C:$C,BT$1,Data!$D:$D,BT$2)</f>
        <v>0</v>
      </c>
      <c r="BU35" s="5">
        <f>SUMIFS(Data!$A:$A, Data!$G:$G,$A35,Data!$C:$C,BU$1,Data!$D:$D,BU$2)</f>
        <v>0</v>
      </c>
      <c r="BV35" s="5">
        <f>SUMIFS(Data!$A:$A, Data!$G:$G,$A35,Data!$C:$C,BV$1,Data!$D:$D,BV$2)</f>
        <v>0</v>
      </c>
      <c r="BW35" s="5">
        <f>SUMIFS(Data!$A:$A, Data!$G:$G,$A35,Data!$C:$C,BW$1,Data!$D:$D,BW$2)</f>
        <v>0</v>
      </c>
      <c r="BX35" s="5">
        <f>SUMIFS(Data!$A:$A, Data!$G:$G,$A35,Data!$C:$C,BX$1,Data!$D:$D,BX$2)</f>
        <v>0</v>
      </c>
      <c r="BY35" s="5">
        <f>SUMIFS(Data!$A:$A, Data!$G:$G,$A35,Data!$C:$C,BY$1,Data!$D:$D,BY$2)</f>
        <v>6</v>
      </c>
      <c r="BZ35" s="5">
        <f>SUMIFS(Data!$A:$A, Data!$G:$G,$A35,Data!$C:$C,BZ$1,Data!$D:$D,BZ$2)</f>
        <v>4</v>
      </c>
      <c r="CA35" s="5">
        <f>SUMIFS(Data!$A:$A, Data!$G:$G,$A35,Data!$C:$C,CA$1,Data!$D:$D,CA$2)</f>
        <v>0</v>
      </c>
      <c r="CB35" s="5">
        <f>SUMIFS(Data!$A:$A, Data!$G:$G,$A35,Data!$C:$C,CB$1,Data!$D:$D,CB$2)</f>
        <v>0</v>
      </c>
      <c r="CC35" s="5">
        <f>SUMIFS(Data!$A:$A, Data!$G:$G,$A35,Data!$C:$C,CC$1,Data!$D:$D,CC$2)</f>
        <v>0</v>
      </c>
      <c r="CD35" s="5">
        <f>SUMIFS(Data!$A:$A, Data!$G:$G,$A35,Data!$C:$C,CD$1,Data!$D:$D,CD$2)</f>
        <v>0</v>
      </c>
      <c r="CE35" s="5">
        <f>SUMIFS(Data!$A:$A, Data!$G:$G,$A35,Data!$C:$C,CE$1,Data!$D:$D,CE$2)</f>
        <v>0</v>
      </c>
      <c r="CF35" s="5">
        <f>SUMIFS(Data!$A:$A, Data!$G:$G,$A35,Data!$C:$C,CF$1,Data!$D:$D,CF$2)</f>
        <v>0</v>
      </c>
      <c r="CG35" s="5">
        <f>SUMIFS(Data!$A:$A, Data!$G:$G,$A35,Data!$C:$C,CG$1,Data!$D:$D,CG$2)</f>
        <v>0</v>
      </c>
      <c r="CH35" s="5">
        <f>SUMIFS(Data!$A:$A, Data!$G:$G,$A35,Data!$C:$C,CH$1,Data!$D:$D,CH$2)</f>
        <v>0</v>
      </c>
      <c r="CI35" s="5">
        <f>SUMIFS(Data!$A:$A, Data!$G:$G,$A35,Data!$C:$C,CI$1,Data!$D:$D,CI$2)</f>
        <v>0</v>
      </c>
      <c r="CJ35" s="5">
        <f>SUMIFS(Data!$A:$A, Data!$G:$G,$A35,Data!$C:$C,CJ$1,Data!$D:$D,CJ$2)</f>
        <v>0</v>
      </c>
      <c r="CK35" s="5">
        <f>SUMIFS(Data!$A:$A, Data!$G:$G,$A35,Data!$C:$C,CK$1,Data!$D:$D,CK$2)</f>
        <v>0</v>
      </c>
      <c r="CL35" s="5">
        <f>SUMIFS(Data!$A:$A, Data!$G:$G,$A35,Data!$C:$C,CL$1,Data!$D:$D,CL$2)</f>
        <v>0</v>
      </c>
      <c r="CM35" s="5">
        <f>SUMIFS(Data!$A:$A, Data!$G:$G,$A35,Data!$C:$C,CM$1,Data!$D:$D,CM$2)</f>
        <v>4</v>
      </c>
      <c r="CN35" s="5">
        <f>SUMIFS(Data!$A:$A, Data!$G:$G,$A35,Data!$C:$C,CN$1,Data!$D:$D,CN$2)</f>
        <v>0</v>
      </c>
      <c r="CO35" s="5">
        <f>SUMIFS(Data!$A:$A, Data!$G:$G,$A35,Data!$C:$C,CO$1,Data!$D:$D,CO$2)</f>
        <v>0</v>
      </c>
      <c r="CP35" s="5">
        <f>SUMIFS(Data!$A:$A, Data!$G:$G,$A35,Data!$C:$C,CP$1,Data!$D:$D,CP$2)</f>
        <v>0</v>
      </c>
      <c r="CQ35" s="5">
        <f>SUMIFS(Data!$A:$A, Data!$G:$G,$A35,Data!$C:$C,CQ$1,Data!$D:$D,CQ$2)</f>
        <v>0</v>
      </c>
      <c r="CR35" s="5">
        <f>SUMIFS(Data!$A:$A, Data!$G:$G,$A35,Data!$C:$C,CR$1,Data!$D:$D,CR$2)</f>
        <v>0</v>
      </c>
      <c r="CS35" s="5">
        <f>SUMIFS(Data!$A:$A, Data!$G:$G,$A35,Data!$C:$C,CS$1,Data!$D:$D,CS$2)</f>
        <v>0</v>
      </c>
      <c r="CT35" s="5">
        <f>SUMIFS(Data!$A:$A, Data!$G:$G,$A35,Data!$C:$C,CT$1,Data!$D:$D,CT$2)</f>
        <v>0</v>
      </c>
      <c r="CU35" s="5">
        <f>SUMIFS(Data!$A:$A, Data!$G:$G,$A35,Data!$C:$C,CU$1,Data!$D:$D,CU$2)</f>
        <v>0</v>
      </c>
      <c r="CV35" s="5">
        <f>SUMIFS(Data!$A:$A, Data!$G:$G,$A35,Data!$C:$C,CV$1,Data!$D:$D,CV$2)</f>
        <v>0</v>
      </c>
      <c r="CW35" s="5">
        <f t="shared" ref="CW35:CX35" si="34">SUMIF($B$2:$CV$2,CW$2, $B35:$CV35)</f>
        <v>17</v>
      </c>
      <c r="CX35" s="5">
        <f t="shared" si="34"/>
        <v>7</v>
      </c>
      <c r="CY35" s="5">
        <f t="shared" si="3"/>
        <v>36</v>
      </c>
    </row>
    <row r="36">
      <c r="A36" s="5" t="str">
        <f>Countries!A34</f>
        <v>GEO</v>
      </c>
      <c r="B36" s="5">
        <f>SUMIFS(Data!$A:$A, Data!$G:$G,$A36,Data!$C:$C,B$1,Data!$D:$D,B$2)</f>
        <v>0</v>
      </c>
      <c r="C36" s="5">
        <f>SUMIFS(Data!$A:$A, Data!$G:$G,$A36,Data!$C:$C,C$1,Data!$D:$D,C$2)</f>
        <v>0</v>
      </c>
      <c r="D36" s="5">
        <f>SUMIFS(Data!$A:$A, Data!$G:$G,$A36,Data!$C:$C,D$1,Data!$D:$D,D$2)</f>
        <v>0</v>
      </c>
      <c r="E36" s="5">
        <f>SUMIFS(Data!$A:$A, Data!$G:$G,$A36,Data!$C:$C,E$1,Data!$D:$D,E$2)</f>
        <v>0</v>
      </c>
      <c r="F36" s="5">
        <f>SUMIFS(Data!$A:$A, Data!$G:$G,$A36,Data!$C:$C,F$1,Data!$D:$D,F$2)</f>
        <v>0</v>
      </c>
      <c r="G36" s="5">
        <f>SUMIFS(Data!$A:$A, Data!$G:$G,$A36,Data!$C:$C,G$1,Data!$D:$D,G$2)</f>
        <v>0</v>
      </c>
      <c r="H36" s="5">
        <f>SUMIFS(Data!$A:$A, Data!$G:$G,$A36,Data!$C:$C,H$1,Data!$D:$D,H$2)</f>
        <v>0</v>
      </c>
      <c r="I36" s="5">
        <f>SUMIFS(Data!$A:$A, Data!$G:$G,$A36,Data!$C:$C,I$1,Data!$D:$D,I$2)</f>
        <v>0</v>
      </c>
      <c r="J36" s="5">
        <f>SUMIFS(Data!$A:$A, Data!$G:$G,$A36,Data!$C:$C,J$1,Data!$D:$D,J$2)</f>
        <v>0</v>
      </c>
      <c r="K36" s="5">
        <f>SUMIFS(Data!$A:$A, Data!$G:$G,$A36,Data!$C:$C,K$1,Data!$D:$D,K$2)</f>
        <v>0</v>
      </c>
      <c r="L36" s="5">
        <f>SUMIFS(Data!$A:$A, Data!$G:$G,$A36,Data!$C:$C,L$1,Data!$D:$D,L$2)</f>
        <v>0</v>
      </c>
      <c r="M36" s="5">
        <f>SUMIFS(Data!$A:$A, Data!$G:$G,$A36,Data!$C:$C,M$1,Data!$D:$D,M$2)</f>
        <v>0</v>
      </c>
      <c r="N36" s="5">
        <f>SUMIFS(Data!$A:$A, Data!$G:$G,$A36,Data!$C:$C,N$1,Data!$D:$D,N$2)</f>
        <v>0</v>
      </c>
      <c r="O36" s="5">
        <f>SUMIFS(Data!$A:$A, Data!$G:$G,$A36,Data!$C:$C,O$1,Data!$D:$D,O$2)</f>
        <v>0</v>
      </c>
      <c r="P36" s="5">
        <f>SUMIFS(Data!$A:$A, Data!$G:$G,$A36,Data!$C:$C,P$1,Data!$D:$D,P$2)</f>
        <v>0</v>
      </c>
      <c r="Q36" s="5">
        <f>SUMIFS(Data!$A:$A, Data!$G:$G,$A36,Data!$C:$C,Q$1,Data!$D:$D,Q$2)</f>
        <v>0</v>
      </c>
      <c r="R36" s="5">
        <f>SUMIFS(Data!$A:$A, Data!$G:$G,$A36,Data!$C:$C,R$1,Data!$D:$D,R$2)</f>
        <v>0</v>
      </c>
      <c r="S36" s="5">
        <f>SUMIFS(Data!$A:$A, Data!$G:$G,$A36,Data!$C:$C,S$1,Data!$D:$D,S$2)</f>
        <v>0</v>
      </c>
      <c r="T36" s="5">
        <f>SUMIFS(Data!$A:$A, Data!$G:$G,$A36,Data!$C:$C,T$1,Data!$D:$D,T$2)</f>
        <v>0</v>
      </c>
      <c r="U36" s="5">
        <f>SUMIFS(Data!$A:$A, Data!$G:$G,$A36,Data!$C:$C,U$1,Data!$D:$D,U$2)</f>
        <v>0</v>
      </c>
      <c r="V36" s="5">
        <f>SUMIFS(Data!$A:$A, Data!$G:$G,$A36,Data!$C:$C,V$1,Data!$D:$D,V$2)</f>
        <v>0</v>
      </c>
      <c r="W36" s="5">
        <f>SUMIFS(Data!$A:$A, Data!$G:$G,$A36,Data!$C:$C,W$1,Data!$D:$D,W$2)</f>
        <v>0</v>
      </c>
      <c r="X36" s="5">
        <f>SUMIFS(Data!$A:$A, Data!$G:$G,$A36,Data!$C:$C,X$1,Data!$D:$D,X$2)</f>
        <v>0</v>
      </c>
      <c r="Y36" s="5">
        <f>SUMIFS(Data!$A:$A, Data!$G:$G,$A36,Data!$C:$C,Y$1,Data!$D:$D,Y$2)</f>
        <v>0</v>
      </c>
      <c r="Z36" s="5">
        <f>SUMIFS(Data!$A:$A, Data!$G:$G,$A36,Data!$C:$C,Z$1,Data!$D:$D,Z$2)</f>
        <v>0</v>
      </c>
      <c r="AA36" s="5">
        <f>SUMIFS(Data!$A:$A, Data!$G:$G,$A36,Data!$C:$C,AA$1,Data!$D:$D,AA$2)</f>
        <v>0</v>
      </c>
      <c r="AB36" s="5">
        <f>SUMIFS(Data!$A:$A, Data!$G:$G,$A36,Data!$C:$C,AB$1,Data!$D:$D,AB$2)</f>
        <v>0</v>
      </c>
      <c r="AC36" s="5">
        <f>SUMIFS(Data!$A:$A, Data!$G:$G,$A36,Data!$C:$C,AC$1,Data!$D:$D,AC$2)</f>
        <v>0</v>
      </c>
      <c r="AD36" s="5">
        <f>SUMIFS(Data!$A:$A, Data!$G:$G,$A36,Data!$C:$C,AD$1,Data!$D:$D,AD$2)</f>
        <v>0</v>
      </c>
      <c r="AE36" s="5">
        <f>SUMIFS(Data!$A:$A, Data!$G:$G,$A36,Data!$C:$C,AE$1,Data!$D:$D,AE$2)</f>
        <v>0</v>
      </c>
      <c r="AF36" s="5">
        <f>SUMIFS(Data!$A:$A, Data!$G:$G,$A36,Data!$C:$C,AF$1,Data!$D:$D,AF$2)</f>
        <v>0</v>
      </c>
      <c r="AG36" s="5">
        <f>SUMIFS(Data!$A:$A, Data!$G:$G,$A36,Data!$C:$C,AG$1,Data!$D:$D,AG$2)</f>
        <v>0</v>
      </c>
      <c r="AH36" s="5">
        <f>SUMIFS(Data!$A:$A, Data!$G:$G,$A36,Data!$C:$C,AH$1,Data!$D:$D,AH$2)</f>
        <v>0</v>
      </c>
      <c r="AI36" s="5">
        <f>SUMIFS(Data!$A:$A, Data!$G:$G,$A36,Data!$C:$C,AI$1,Data!$D:$D,AI$2)</f>
        <v>0</v>
      </c>
      <c r="AJ36" s="5">
        <f>SUMIFS(Data!$A:$A, Data!$G:$G,$A36,Data!$C:$C,AJ$1,Data!$D:$D,AJ$2)</f>
        <v>0</v>
      </c>
      <c r="AK36" s="5">
        <f>SUMIFS(Data!$A:$A, Data!$G:$G,$A36,Data!$C:$C,AK$1,Data!$D:$D,AK$2)</f>
        <v>0</v>
      </c>
      <c r="AL36" s="5">
        <f>SUMIFS(Data!$A:$A, Data!$G:$G,$A36,Data!$C:$C,AL$1,Data!$D:$D,AL$2)</f>
        <v>0</v>
      </c>
      <c r="AM36" s="5">
        <f>SUMIFS(Data!$A:$A, Data!$G:$G,$A36,Data!$C:$C,AM$1,Data!$D:$D,AM$2)</f>
        <v>0</v>
      </c>
      <c r="AN36" s="5">
        <f>SUMIFS(Data!$A:$A, Data!$G:$G,$A36,Data!$C:$C,AN$1,Data!$D:$D,AN$2)</f>
        <v>0</v>
      </c>
      <c r="AO36" s="5">
        <f>SUMIFS(Data!$A:$A, Data!$G:$G,$A36,Data!$C:$C,AO$1,Data!$D:$D,AO$2)</f>
        <v>0</v>
      </c>
      <c r="AP36" s="5">
        <f>SUMIFS(Data!$A:$A, Data!$G:$G,$A36,Data!$C:$C,AP$1,Data!$D:$D,AP$2)</f>
        <v>0</v>
      </c>
      <c r="AQ36" s="5">
        <f>SUMIFS(Data!$A:$A, Data!$G:$G,$A36,Data!$C:$C,AQ$1,Data!$D:$D,AQ$2)</f>
        <v>0</v>
      </c>
      <c r="AR36" s="5">
        <f>SUMIFS(Data!$A:$A, Data!$G:$G,$A36,Data!$C:$C,AR$1,Data!$D:$D,AR$2)</f>
        <v>0</v>
      </c>
      <c r="AS36" s="5">
        <f>SUMIFS(Data!$A:$A, Data!$G:$G,$A36,Data!$C:$C,AS$1,Data!$D:$D,AS$2)</f>
        <v>0</v>
      </c>
      <c r="AT36" s="5">
        <f>SUMIFS(Data!$A:$A, Data!$G:$G,$A36,Data!$C:$C,AT$1,Data!$D:$D,AT$2)</f>
        <v>0</v>
      </c>
      <c r="AU36" s="5">
        <f>SUMIFS(Data!$A:$A, Data!$G:$G,$A36,Data!$C:$C,AU$1,Data!$D:$D,AU$2)</f>
        <v>0</v>
      </c>
      <c r="AV36" s="5">
        <f>SUMIFS(Data!$A:$A, Data!$G:$G,$A36,Data!$C:$C,AV$1,Data!$D:$D,AV$2)</f>
        <v>0</v>
      </c>
      <c r="AW36" s="5">
        <f>SUMIFS(Data!$A:$A, Data!$G:$G,$A36,Data!$C:$C,AW$1,Data!$D:$D,AW$2)</f>
        <v>0</v>
      </c>
      <c r="AX36" s="5">
        <f>SUMIFS(Data!$A:$A, Data!$G:$G,$A36,Data!$C:$C,AX$1,Data!$D:$D,AX$2)</f>
        <v>0</v>
      </c>
      <c r="AY36" s="5">
        <f>SUMIFS(Data!$A:$A, Data!$G:$G,$A36,Data!$C:$C,AY$1,Data!$D:$D,AY$2)</f>
        <v>1</v>
      </c>
      <c r="AZ36" s="5">
        <f>SUMIFS(Data!$A:$A, Data!$G:$G,$A36,Data!$C:$C,AZ$1,Data!$D:$D,AZ$2)</f>
        <v>0</v>
      </c>
      <c r="BA36" s="5">
        <f>SUMIFS(Data!$A:$A, Data!$G:$G,$A36,Data!$C:$C,BA$1,Data!$D:$D,BA$2)</f>
        <v>0</v>
      </c>
      <c r="BB36" s="5">
        <f>SUMIFS(Data!$A:$A, Data!$G:$G,$A36,Data!$C:$C,BB$1,Data!$D:$D,BB$2)</f>
        <v>0</v>
      </c>
      <c r="BC36" s="5">
        <f>SUMIFS(Data!$A:$A, Data!$G:$G,$A36,Data!$C:$C,BC$1,Data!$D:$D,BC$2)</f>
        <v>0</v>
      </c>
      <c r="BD36" s="5">
        <f>SUMIFS(Data!$A:$A, Data!$G:$G,$A36,Data!$C:$C,BD$1,Data!$D:$D,BD$2)</f>
        <v>0</v>
      </c>
      <c r="BE36" s="5">
        <f>SUMIFS(Data!$A:$A, Data!$G:$G,$A36,Data!$C:$C,BE$1,Data!$D:$D,BE$2)</f>
        <v>0</v>
      </c>
      <c r="BF36" s="5">
        <f>SUMIFS(Data!$A:$A, Data!$G:$G,$A36,Data!$C:$C,BF$1,Data!$D:$D,BF$2)</f>
        <v>0</v>
      </c>
      <c r="BG36" s="5">
        <f>SUMIFS(Data!$A:$A, Data!$G:$G,$A36,Data!$C:$C,BG$1,Data!$D:$D,BG$2)</f>
        <v>0</v>
      </c>
      <c r="BH36" s="5">
        <f>SUMIFS(Data!$A:$A, Data!$G:$G,$A36,Data!$C:$C,BH$1,Data!$D:$D,BH$2)</f>
        <v>0</v>
      </c>
      <c r="BI36" s="5">
        <f>SUMIFS(Data!$A:$A, Data!$G:$G,$A36,Data!$C:$C,BI$1,Data!$D:$D,BI$2)</f>
        <v>0</v>
      </c>
      <c r="BJ36" s="5">
        <f>SUMIFS(Data!$A:$A, Data!$G:$G,$A36,Data!$C:$C,BJ$1,Data!$D:$D,BJ$2)</f>
        <v>0</v>
      </c>
      <c r="BK36" s="5">
        <f>SUMIFS(Data!$A:$A, Data!$G:$G,$A36,Data!$C:$C,BK$1,Data!$D:$D,BK$2)</f>
        <v>0</v>
      </c>
      <c r="BL36" s="5">
        <f>SUMIFS(Data!$A:$A, Data!$G:$G,$A36,Data!$C:$C,BL$1,Data!$D:$D,BL$2)</f>
        <v>0</v>
      </c>
      <c r="BM36" s="5">
        <f>SUMIFS(Data!$A:$A, Data!$G:$G,$A36,Data!$C:$C,BM$1,Data!$D:$D,BM$2)</f>
        <v>0</v>
      </c>
      <c r="BN36" s="5">
        <f>SUMIFS(Data!$A:$A, Data!$G:$G,$A36,Data!$C:$C,BN$1,Data!$D:$D,BN$2)</f>
        <v>0</v>
      </c>
      <c r="BO36" s="5">
        <f>SUMIFS(Data!$A:$A, Data!$G:$G,$A36,Data!$C:$C,BO$1,Data!$D:$D,BO$2)</f>
        <v>0</v>
      </c>
      <c r="BP36" s="5">
        <f>SUMIFS(Data!$A:$A, Data!$G:$G,$A36,Data!$C:$C,BP$1,Data!$D:$D,BP$2)</f>
        <v>0</v>
      </c>
      <c r="BQ36" s="5">
        <f>SUMIFS(Data!$A:$A, Data!$G:$G,$A36,Data!$C:$C,BQ$1,Data!$D:$D,BQ$2)</f>
        <v>0</v>
      </c>
      <c r="BR36" s="5">
        <f>SUMIFS(Data!$A:$A, Data!$G:$G,$A36,Data!$C:$C,BR$1,Data!$D:$D,BR$2)</f>
        <v>0</v>
      </c>
      <c r="BS36" s="5">
        <f>SUMIFS(Data!$A:$A, Data!$G:$G,$A36,Data!$C:$C,BS$1,Data!$D:$D,BS$2)</f>
        <v>0</v>
      </c>
      <c r="BT36" s="5">
        <f>SUMIFS(Data!$A:$A, Data!$G:$G,$A36,Data!$C:$C,BT$1,Data!$D:$D,BT$2)</f>
        <v>0</v>
      </c>
      <c r="BU36" s="5">
        <f>SUMIFS(Data!$A:$A, Data!$G:$G,$A36,Data!$C:$C,BU$1,Data!$D:$D,BU$2)</f>
        <v>0</v>
      </c>
      <c r="BV36" s="5">
        <f>SUMIFS(Data!$A:$A, Data!$G:$G,$A36,Data!$C:$C,BV$1,Data!$D:$D,BV$2)</f>
        <v>0</v>
      </c>
      <c r="BW36" s="5">
        <f>SUMIFS(Data!$A:$A, Data!$G:$G,$A36,Data!$C:$C,BW$1,Data!$D:$D,BW$2)</f>
        <v>0</v>
      </c>
      <c r="BX36" s="5">
        <f>SUMIFS(Data!$A:$A, Data!$G:$G,$A36,Data!$C:$C,BX$1,Data!$D:$D,BX$2)</f>
        <v>0</v>
      </c>
      <c r="BY36" s="5">
        <f>SUMIFS(Data!$A:$A, Data!$G:$G,$A36,Data!$C:$C,BY$1,Data!$D:$D,BY$2)</f>
        <v>0</v>
      </c>
      <c r="BZ36" s="5">
        <f>SUMIFS(Data!$A:$A, Data!$G:$G,$A36,Data!$C:$C,BZ$1,Data!$D:$D,BZ$2)</f>
        <v>0</v>
      </c>
      <c r="CA36" s="5">
        <f>SUMIFS(Data!$A:$A, Data!$G:$G,$A36,Data!$C:$C,CA$1,Data!$D:$D,CA$2)</f>
        <v>0</v>
      </c>
      <c r="CB36" s="5">
        <f>SUMIFS(Data!$A:$A, Data!$G:$G,$A36,Data!$C:$C,CB$1,Data!$D:$D,CB$2)</f>
        <v>0</v>
      </c>
      <c r="CC36" s="5">
        <f>SUMIFS(Data!$A:$A, Data!$G:$G,$A36,Data!$C:$C,CC$1,Data!$D:$D,CC$2)</f>
        <v>0</v>
      </c>
      <c r="CD36" s="5">
        <f>SUMIFS(Data!$A:$A, Data!$G:$G,$A36,Data!$C:$C,CD$1,Data!$D:$D,CD$2)</f>
        <v>0</v>
      </c>
      <c r="CE36" s="5">
        <f>SUMIFS(Data!$A:$A, Data!$G:$G,$A36,Data!$C:$C,CE$1,Data!$D:$D,CE$2)</f>
        <v>0</v>
      </c>
      <c r="CF36" s="5">
        <f>SUMIFS(Data!$A:$A, Data!$G:$G,$A36,Data!$C:$C,CF$1,Data!$D:$D,CF$2)</f>
        <v>0</v>
      </c>
      <c r="CG36" s="5">
        <f>SUMIFS(Data!$A:$A, Data!$G:$G,$A36,Data!$C:$C,CG$1,Data!$D:$D,CG$2)</f>
        <v>0</v>
      </c>
      <c r="CH36" s="5">
        <f>SUMIFS(Data!$A:$A, Data!$G:$G,$A36,Data!$C:$C,CH$1,Data!$D:$D,CH$2)</f>
        <v>0</v>
      </c>
      <c r="CI36" s="5">
        <f>SUMIFS(Data!$A:$A, Data!$G:$G,$A36,Data!$C:$C,CI$1,Data!$D:$D,CI$2)</f>
        <v>0</v>
      </c>
      <c r="CJ36" s="5">
        <f>SUMIFS(Data!$A:$A, Data!$G:$G,$A36,Data!$C:$C,CJ$1,Data!$D:$D,CJ$2)</f>
        <v>0</v>
      </c>
      <c r="CK36" s="5">
        <f>SUMIFS(Data!$A:$A, Data!$G:$G,$A36,Data!$C:$C,CK$1,Data!$D:$D,CK$2)</f>
        <v>0</v>
      </c>
      <c r="CL36" s="5">
        <f>SUMIFS(Data!$A:$A, Data!$G:$G,$A36,Data!$C:$C,CL$1,Data!$D:$D,CL$2)</f>
        <v>0</v>
      </c>
      <c r="CM36" s="5">
        <f>SUMIFS(Data!$A:$A, Data!$G:$G,$A36,Data!$C:$C,CM$1,Data!$D:$D,CM$2)</f>
        <v>0</v>
      </c>
      <c r="CN36" s="5">
        <f>SUMIFS(Data!$A:$A, Data!$G:$G,$A36,Data!$C:$C,CN$1,Data!$D:$D,CN$2)</f>
        <v>0</v>
      </c>
      <c r="CO36" s="5">
        <f>SUMIFS(Data!$A:$A, Data!$G:$G,$A36,Data!$C:$C,CO$1,Data!$D:$D,CO$2)</f>
        <v>0</v>
      </c>
      <c r="CP36" s="5">
        <f>SUMIFS(Data!$A:$A, Data!$G:$G,$A36,Data!$C:$C,CP$1,Data!$D:$D,CP$2)</f>
        <v>0</v>
      </c>
      <c r="CQ36" s="5">
        <f>SUMIFS(Data!$A:$A, Data!$G:$G,$A36,Data!$C:$C,CQ$1,Data!$D:$D,CQ$2)</f>
        <v>0</v>
      </c>
      <c r="CR36" s="5">
        <f>SUMIFS(Data!$A:$A, Data!$G:$G,$A36,Data!$C:$C,CR$1,Data!$D:$D,CR$2)</f>
        <v>0</v>
      </c>
      <c r="CS36" s="5">
        <f>SUMIFS(Data!$A:$A, Data!$G:$G,$A36,Data!$C:$C,CS$1,Data!$D:$D,CS$2)</f>
        <v>1</v>
      </c>
      <c r="CT36" s="5">
        <f>SUMIFS(Data!$A:$A, Data!$G:$G,$A36,Data!$C:$C,CT$1,Data!$D:$D,CT$2)</f>
        <v>0</v>
      </c>
      <c r="CU36" s="5">
        <f>SUMIFS(Data!$A:$A, Data!$G:$G,$A36,Data!$C:$C,CU$1,Data!$D:$D,CU$2)</f>
        <v>0</v>
      </c>
      <c r="CV36" s="5">
        <f>SUMIFS(Data!$A:$A, Data!$G:$G,$A36,Data!$C:$C,CV$1,Data!$D:$D,CV$2)</f>
        <v>0</v>
      </c>
      <c r="CW36" s="5">
        <f t="shared" ref="CW36:CX36" si="35">SUMIF($B$2:$CV$2,CW$2, $B36:$CV36)</f>
        <v>2</v>
      </c>
      <c r="CX36" s="5">
        <f t="shared" si="35"/>
        <v>0</v>
      </c>
      <c r="CY36" s="5">
        <f t="shared" si="3"/>
        <v>2</v>
      </c>
    </row>
    <row r="37">
      <c r="A37" s="5" t="str">
        <f>Countries!A35</f>
        <v>GER</v>
      </c>
      <c r="B37" s="5">
        <f>SUMIFS(Data!$A:$A, Data!$G:$G,$A37,Data!$C:$C,B$1,Data!$D:$D,B$2)</f>
        <v>0</v>
      </c>
      <c r="C37" s="5">
        <f>SUMIFS(Data!$A:$A, Data!$G:$G,$A37,Data!$C:$C,C$1,Data!$D:$D,C$2)</f>
        <v>0</v>
      </c>
      <c r="D37" s="5">
        <f>SUMIFS(Data!$A:$A, Data!$G:$G,$A37,Data!$C:$C,D$1,Data!$D:$D,D$2)</f>
        <v>0</v>
      </c>
      <c r="E37" s="5">
        <f>SUMIFS(Data!$A:$A, Data!$G:$G,$A37,Data!$C:$C,E$1,Data!$D:$D,E$2)</f>
        <v>0</v>
      </c>
      <c r="F37" s="5">
        <f>SUMIFS(Data!$A:$A, Data!$G:$G,$A37,Data!$C:$C,F$1,Data!$D:$D,F$2)</f>
        <v>0</v>
      </c>
      <c r="G37" s="5">
        <f>SUMIFS(Data!$A:$A, Data!$G:$G,$A37,Data!$C:$C,G$1,Data!$D:$D,G$2)</f>
        <v>0</v>
      </c>
      <c r="H37" s="5">
        <f>SUMIFS(Data!$A:$A, Data!$G:$G,$A37,Data!$C:$C,H$1,Data!$D:$D,H$2)</f>
        <v>0</v>
      </c>
      <c r="I37" s="5">
        <f>SUMIFS(Data!$A:$A, Data!$G:$G,$A37,Data!$C:$C,I$1,Data!$D:$D,I$2)</f>
        <v>0</v>
      </c>
      <c r="J37" s="5">
        <f>SUMIFS(Data!$A:$A, Data!$G:$G,$A37,Data!$C:$C,J$1,Data!$D:$D,J$2)</f>
        <v>0</v>
      </c>
      <c r="K37" s="5">
        <f>SUMIFS(Data!$A:$A, Data!$G:$G,$A37,Data!$C:$C,K$1,Data!$D:$D,K$2)</f>
        <v>0</v>
      </c>
      <c r="L37" s="5">
        <f>SUMIFS(Data!$A:$A, Data!$G:$G,$A37,Data!$C:$C,L$1,Data!$D:$D,L$2)</f>
        <v>1</v>
      </c>
      <c r="M37" s="5">
        <f>SUMIFS(Data!$A:$A, Data!$G:$G,$A37,Data!$C:$C,M$1,Data!$D:$D,M$2)</f>
        <v>0</v>
      </c>
      <c r="N37" s="5">
        <f>SUMIFS(Data!$A:$A, Data!$G:$G,$A37,Data!$C:$C,N$1,Data!$D:$D,N$2)</f>
        <v>0</v>
      </c>
      <c r="O37" s="5">
        <f>SUMIFS(Data!$A:$A, Data!$G:$G,$A37,Data!$C:$C,O$1,Data!$D:$D,O$2)</f>
        <v>0</v>
      </c>
      <c r="P37" s="5">
        <f>SUMIFS(Data!$A:$A, Data!$G:$G,$A37,Data!$C:$C,P$1,Data!$D:$D,P$2)</f>
        <v>0</v>
      </c>
      <c r="Q37" s="5">
        <f>SUMIFS(Data!$A:$A, Data!$G:$G,$A37,Data!$C:$C,Q$1,Data!$D:$D,Q$2)</f>
        <v>0</v>
      </c>
      <c r="R37" s="5">
        <f>SUMIFS(Data!$A:$A, Data!$G:$G,$A37,Data!$C:$C,R$1,Data!$D:$D,R$2)</f>
        <v>0</v>
      </c>
      <c r="S37" s="5">
        <f>SUMIFS(Data!$A:$A, Data!$G:$G,$A37,Data!$C:$C,S$1,Data!$D:$D,S$2)</f>
        <v>0</v>
      </c>
      <c r="T37" s="5">
        <f>SUMIFS(Data!$A:$A, Data!$G:$G,$A37,Data!$C:$C,T$1,Data!$D:$D,T$2)</f>
        <v>0</v>
      </c>
      <c r="U37" s="5">
        <f>SUMIFS(Data!$A:$A, Data!$G:$G,$A37,Data!$C:$C,U$1,Data!$D:$D,U$2)</f>
        <v>0</v>
      </c>
      <c r="V37" s="5">
        <f>SUMIFS(Data!$A:$A, Data!$G:$G,$A37,Data!$C:$C,V$1,Data!$D:$D,V$2)</f>
        <v>0</v>
      </c>
      <c r="W37" s="5">
        <f>SUMIFS(Data!$A:$A, Data!$G:$G,$A37,Data!$C:$C,W$1,Data!$D:$D,W$2)</f>
        <v>0</v>
      </c>
      <c r="X37" s="5">
        <f>SUMIFS(Data!$A:$A, Data!$G:$G,$A37,Data!$C:$C,X$1,Data!$D:$D,X$2)</f>
        <v>0</v>
      </c>
      <c r="Y37" s="5">
        <f>SUMIFS(Data!$A:$A, Data!$G:$G,$A37,Data!$C:$C,Y$1,Data!$D:$D,Y$2)</f>
        <v>1</v>
      </c>
      <c r="Z37" s="5">
        <f>SUMIFS(Data!$A:$A, Data!$G:$G,$A37,Data!$C:$C,Z$1,Data!$D:$D,Z$2)</f>
        <v>4</v>
      </c>
      <c r="AA37" s="5">
        <f>SUMIFS(Data!$A:$A, Data!$G:$G,$A37,Data!$C:$C,AA$1,Data!$D:$D,AA$2)</f>
        <v>0</v>
      </c>
      <c r="AB37" s="5">
        <f>SUMIFS(Data!$A:$A, Data!$G:$G,$A37,Data!$C:$C,AB$1,Data!$D:$D,AB$2)</f>
        <v>0</v>
      </c>
      <c r="AC37" s="5">
        <f>SUMIFS(Data!$A:$A, Data!$G:$G,$A37,Data!$C:$C,AC$1,Data!$D:$D,AC$2)</f>
        <v>0</v>
      </c>
      <c r="AD37" s="5">
        <f>SUMIFS(Data!$A:$A, Data!$G:$G,$A37,Data!$C:$C,AD$1,Data!$D:$D,AD$2)</f>
        <v>0</v>
      </c>
      <c r="AE37" s="5">
        <f>SUMIFS(Data!$A:$A, Data!$G:$G,$A37,Data!$C:$C,AE$1,Data!$D:$D,AE$2)</f>
        <v>0</v>
      </c>
      <c r="AF37" s="5">
        <f>SUMIFS(Data!$A:$A, Data!$G:$G,$A37,Data!$C:$C,AF$1,Data!$D:$D,AF$2)</f>
        <v>0</v>
      </c>
      <c r="AG37" s="5">
        <f>SUMIFS(Data!$A:$A, Data!$G:$G,$A37,Data!$C:$C,AG$1,Data!$D:$D,AG$2)</f>
        <v>0</v>
      </c>
      <c r="AH37" s="5">
        <f>SUMIFS(Data!$A:$A, Data!$G:$G,$A37,Data!$C:$C,AH$1,Data!$D:$D,AH$2)</f>
        <v>0</v>
      </c>
      <c r="AI37" s="5">
        <f>SUMIFS(Data!$A:$A, Data!$G:$G,$A37,Data!$C:$C,AI$1,Data!$D:$D,AI$2)</f>
        <v>0</v>
      </c>
      <c r="AJ37" s="5">
        <f>SUMIFS(Data!$A:$A, Data!$G:$G,$A37,Data!$C:$C,AJ$1,Data!$D:$D,AJ$2)</f>
        <v>0</v>
      </c>
      <c r="AK37" s="5">
        <f>SUMIFS(Data!$A:$A, Data!$G:$G,$A37,Data!$C:$C,AK$1,Data!$D:$D,AK$2)</f>
        <v>4</v>
      </c>
      <c r="AL37" s="5">
        <f>SUMIFS(Data!$A:$A, Data!$G:$G,$A37,Data!$C:$C,AL$1,Data!$D:$D,AL$2)</f>
        <v>0</v>
      </c>
      <c r="AM37" s="5">
        <f>SUMIFS(Data!$A:$A, Data!$G:$G,$A37,Data!$C:$C,AM$1,Data!$D:$D,AM$2)</f>
        <v>0</v>
      </c>
      <c r="AN37" s="5">
        <f>SUMIFS(Data!$A:$A, Data!$G:$G,$A37,Data!$C:$C,AN$1,Data!$D:$D,AN$2)</f>
        <v>5</v>
      </c>
      <c r="AO37" s="5">
        <f>SUMIFS(Data!$A:$A, Data!$G:$G,$A37,Data!$C:$C,AO$1,Data!$D:$D,AO$2)</f>
        <v>0</v>
      </c>
      <c r="AP37" s="5">
        <f>SUMIFS(Data!$A:$A, Data!$G:$G,$A37,Data!$C:$C,AP$1,Data!$D:$D,AP$2)</f>
        <v>0</v>
      </c>
      <c r="AQ37" s="5">
        <f>SUMIFS(Data!$A:$A, Data!$G:$G,$A37,Data!$C:$C,AQ$1,Data!$D:$D,AQ$2)</f>
        <v>0</v>
      </c>
      <c r="AR37" s="5">
        <f>SUMIFS(Data!$A:$A, Data!$G:$G,$A37,Data!$C:$C,AR$1,Data!$D:$D,AR$2)</f>
        <v>0</v>
      </c>
      <c r="AS37" s="5">
        <f>SUMIFS(Data!$A:$A, Data!$G:$G,$A37,Data!$C:$C,AS$1,Data!$D:$D,AS$2)</f>
        <v>0</v>
      </c>
      <c r="AT37" s="5">
        <f>SUMIFS(Data!$A:$A, Data!$G:$G,$A37,Data!$C:$C,AT$1,Data!$D:$D,AT$2)</f>
        <v>0</v>
      </c>
      <c r="AU37" s="5">
        <f>SUMIFS(Data!$A:$A, Data!$G:$G,$A37,Data!$C:$C,AU$1,Data!$D:$D,AU$2)</f>
        <v>0</v>
      </c>
      <c r="AV37" s="5">
        <f>SUMIFS(Data!$A:$A, Data!$G:$G,$A37,Data!$C:$C,AV$1,Data!$D:$D,AV$2)</f>
        <v>0</v>
      </c>
      <c r="AW37" s="5">
        <f>SUMIFS(Data!$A:$A, Data!$G:$G,$A37,Data!$C:$C,AW$1,Data!$D:$D,AW$2)</f>
        <v>0</v>
      </c>
      <c r="AX37" s="5">
        <f>SUMIFS(Data!$A:$A, Data!$G:$G,$A37,Data!$C:$C,AX$1,Data!$D:$D,AX$2)</f>
        <v>0</v>
      </c>
      <c r="AY37" s="5">
        <f>SUMIFS(Data!$A:$A, Data!$G:$G,$A37,Data!$C:$C,AY$1,Data!$D:$D,AY$2)</f>
        <v>0</v>
      </c>
      <c r="AZ37" s="5">
        <f>SUMIFS(Data!$A:$A, Data!$G:$G,$A37,Data!$C:$C,AZ$1,Data!$D:$D,AZ$2)</f>
        <v>0</v>
      </c>
      <c r="BA37" s="5">
        <f>SUMIFS(Data!$A:$A, Data!$G:$G,$A37,Data!$C:$C,BA$1,Data!$D:$D,BA$2)</f>
        <v>0</v>
      </c>
      <c r="BB37" s="5">
        <f>SUMIFS(Data!$A:$A, Data!$G:$G,$A37,Data!$C:$C,BB$1,Data!$D:$D,BB$2)</f>
        <v>0</v>
      </c>
      <c r="BC37" s="5">
        <f>SUMIFS(Data!$A:$A, Data!$G:$G,$A37,Data!$C:$C,BC$1,Data!$D:$D,BC$2)</f>
        <v>0</v>
      </c>
      <c r="BD37" s="5">
        <f>SUMIFS(Data!$A:$A, Data!$G:$G,$A37,Data!$C:$C,BD$1,Data!$D:$D,BD$2)</f>
        <v>1</v>
      </c>
      <c r="BE37" s="5">
        <f>SUMIFS(Data!$A:$A, Data!$G:$G,$A37,Data!$C:$C,BE$1,Data!$D:$D,BE$2)</f>
        <v>0</v>
      </c>
      <c r="BF37" s="5">
        <f>SUMIFS(Data!$A:$A, Data!$G:$G,$A37,Data!$C:$C,BF$1,Data!$D:$D,BF$2)</f>
        <v>0</v>
      </c>
      <c r="BG37" s="5">
        <f>SUMIFS(Data!$A:$A, Data!$G:$G,$A37,Data!$C:$C,BG$1,Data!$D:$D,BG$2)</f>
        <v>0</v>
      </c>
      <c r="BH37" s="5">
        <f>SUMIFS(Data!$A:$A, Data!$G:$G,$A37,Data!$C:$C,BH$1,Data!$D:$D,BH$2)</f>
        <v>0</v>
      </c>
      <c r="BI37" s="5">
        <f>SUMIFS(Data!$A:$A, Data!$G:$G,$A37,Data!$C:$C,BI$1,Data!$D:$D,BI$2)</f>
        <v>0</v>
      </c>
      <c r="BJ37" s="5">
        <f>SUMIFS(Data!$A:$A, Data!$G:$G,$A37,Data!$C:$C,BJ$1,Data!$D:$D,BJ$2)</f>
        <v>0</v>
      </c>
      <c r="BK37" s="5">
        <f>SUMIFS(Data!$A:$A, Data!$G:$G,$A37,Data!$C:$C,BK$1,Data!$D:$D,BK$2)</f>
        <v>0</v>
      </c>
      <c r="BL37" s="5">
        <f>SUMIFS(Data!$A:$A, Data!$G:$G,$A37,Data!$C:$C,BL$1,Data!$D:$D,BL$2)</f>
        <v>0</v>
      </c>
      <c r="BM37" s="5">
        <f>SUMIFS(Data!$A:$A, Data!$G:$G,$A37,Data!$C:$C,BM$1,Data!$D:$D,BM$2)</f>
        <v>0</v>
      </c>
      <c r="BN37" s="5">
        <f>SUMIFS(Data!$A:$A, Data!$G:$G,$A37,Data!$C:$C,BN$1,Data!$D:$D,BN$2)</f>
        <v>0</v>
      </c>
      <c r="BO37" s="5">
        <f>SUMIFS(Data!$A:$A, Data!$G:$G,$A37,Data!$C:$C,BO$1,Data!$D:$D,BO$2)</f>
        <v>0</v>
      </c>
      <c r="BP37" s="5">
        <f>SUMIFS(Data!$A:$A, Data!$G:$G,$A37,Data!$C:$C,BP$1,Data!$D:$D,BP$2)</f>
        <v>0</v>
      </c>
      <c r="BQ37" s="5">
        <f>SUMIFS(Data!$A:$A, Data!$G:$G,$A37,Data!$C:$C,BQ$1,Data!$D:$D,BQ$2)</f>
        <v>0</v>
      </c>
      <c r="BR37" s="5">
        <f>SUMIFS(Data!$A:$A, Data!$G:$G,$A37,Data!$C:$C,BR$1,Data!$D:$D,BR$2)</f>
        <v>0</v>
      </c>
      <c r="BS37" s="5">
        <f>SUMIFS(Data!$A:$A, Data!$G:$G,$A37,Data!$C:$C,BS$1,Data!$D:$D,BS$2)</f>
        <v>0</v>
      </c>
      <c r="BT37" s="5">
        <f>SUMIFS(Data!$A:$A, Data!$G:$G,$A37,Data!$C:$C,BT$1,Data!$D:$D,BT$2)</f>
        <v>0</v>
      </c>
      <c r="BU37" s="5">
        <f>SUMIFS(Data!$A:$A, Data!$G:$G,$A37,Data!$C:$C,BU$1,Data!$D:$D,BU$2)</f>
        <v>0</v>
      </c>
      <c r="BV37" s="5">
        <f>SUMIFS(Data!$A:$A, Data!$G:$G,$A37,Data!$C:$C,BV$1,Data!$D:$D,BV$2)</f>
        <v>0</v>
      </c>
      <c r="BW37" s="5">
        <f>SUMIFS(Data!$A:$A, Data!$G:$G,$A37,Data!$C:$C,BW$1,Data!$D:$D,BW$2)</f>
        <v>0</v>
      </c>
      <c r="BX37" s="5">
        <f>SUMIFS(Data!$A:$A, Data!$G:$G,$A37,Data!$C:$C,BX$1,Data!$D:$D,BX$2)</f>
        <v>0</v>
      </c>
      <c r="BY37" s="5">
        <f>SUMIFS(Data!$A:$A, Data!$G:$G,$A37,Data!$C:$C,BY$1,Data!$D:$D,BY$2)</f>
        <v>0</v>
      </c>
      <c r="BZ37" s="5">
        <f>SUMIFS(Data!$A:$A, Data!$G:$G,$A37,Data!$C:$C,BZ$1,Data!$D:$D,BZ$2)</f>
        <v>0</v>
      </c>
      <c r="CA37" s="5">
        <f>SUMIFS(Data!$A:$A, Data!$G:$G,$A37,Data!$C:$C,CA$1,Data!$D:$D,CA$2)</f>
        <v>0</v>
      </c>
      <c r="CB37" s="5">
        <f>SUMIFS(Data!$A:$A, Data!$G:$G,$A37,Data!$C:$C,CB$1,Data!$D:$D,CB$2)</f>
        <v>0</v>
      </c>
      <c r="CC37" s="5">
        <f>SUMIFS(Data!$A:$A, Data!$G:$G,$A37,Data!$C:$C,CC$1,Data!$D:$D,CC$2)</f>
        <v>0</v>
      </c>
      <c r="CD37" s="5">
        <f>SUMIFS(Data!$A:$A, Data!$G:$G,$A37,Data!$C:$C,CD$1,Data!$D:$D,CD$2)</f>
        <v>0</v>
      </c>
      <c r="CE37" s="5">
        <f>SUMIFS(Data!$A:$A, Data!$G:$G,$A37,Data!$C:$C,CE$1,Data!$D:$D,CE$2)</f>
        <v>0</v>
      </c>
      <c r="CF37" s="5">
        <f>SUMIFS(Data!$A:$A, Data!$G:$G,$A37,Data!$C:$C,CF$1,Data!$D:$D,CF$2)</f>
        <v>0</v>
      </c>
      <c r="CG37" s="5">
        <f>SUMIFS(Data!$A:$A, Data!$G:$G,$A37,Data!$C:$C,CG$1,Data!$D:$D,CG$2)</f>
        <v>1</v>
      </c>
      <c r="CH37" s="5">
        <f>SUMIFS(Data!$A:$A, Data!$G:$G,$A37,Data!$C:$C,CH$1,Data!$D:$D,CH$2)</f>
        <v>0</v>
      </c>
      <c r="CI37" s="5">
        <f>SUMIFS(Data!$A:$A, Data!$G:$G,$A37,Data!$C:$C,CI$1,Data!$D:$D,CI$2)</f>
        <v>0</v>
      </c>
      <c r="CJ37" s="5">
        <f>SUMIFS(Data!$A:$A, Data!$G:$G,$A37,Data!$C:$C,CJ$1,Data!$D:$D,CJ$2)</f>
        <v>0</v>
      </c>
      <c r="CK37" s="5">
        <f>SUMIFS(Data!$A:$A, Data!$G:$G,$A37,Data!$C:$C,CK$1,Data!$D:$D,CK$2)</f>
        <v>0</v>
      </c>
      <c r="CL37" s="5">
        <f>SUMIFS(Data!$A:$A, Data!$G:$G,$A37,Data!$C:$C,CL$1,Data!$D:$D,CL$2)</f>
        <v>0</v>
      </c>
      <c r="CM37" s="5">
        <f>SUMIFS(Data!$A:$A, Data!$G:$G,$A37,Data!$C:$C,CM$1,Data!$D:$D,CM$2)</f>
        <v>0</v>
      </c>
      <c r="CN37" s="5">
        <f>SUMIFS(Data!$A:$A, Data!$G:$G,$A37,Data!$C:$C,CN$1,Data!$D:$D,CN$2)</f>
        <v>0</v>
      </c>
      <c r="CO37" s="5">
        <f>SUMIFS(Data!$A:$A, Data!$G:$G,$A37,Data!$C:$C,CO$1,Data!$D:$D,CO$2)</f>
        <v>0</v>
      </c>
      <c r="CP37" s="5">
        <f>SUMIFS(Data!$A:$A, Data!$G:$G,$A37,Data!$C:$C,CP$1,Data!$D:$D,CP$2)</f>
        <v>0</v>
      </c>
      <c r="CQ37" s="5">
        <f>SUMIFS(Data!$A:$A, Data!$G:$G,$A37,Data!$C:$C,CQ$1,Data!$D:$D,CQ$2)</f>
        <v>0</v>
      </c>
      <c r="CR37" s="5">
        <f>SUMIFS(Data!$A:$A, Data!$G:$G,$A37,Data!$C:$C,CR$1,Data!$D:$D,CR$2)</f>
        <v>0</v>
      </c>
      <c r="CS37" s="5">
        <f>SUMIFS(Data!$A:$A, Data!$G:$G,$A37,Data!$C:$C,CS$1,Data!$D:$D,CS$2)</f>
        <v>0</v>
      </c>
      <c r="CT37" s="5">
        <f>SUMIFS(Data!$A:$A, Data!$G:$G,$A37,Data!$C:$C,CT$1,Data!$D:$D,CT$2)</f>
        <v>0</v>
      </c>
      <c r="CU37" s="5">
        <f>SUMIFS(Data!$A:$A, Data!$G:$G,$A37,Data!$C:$C,CU$1,Data!$D:$D,CU$2)</f>
        <v>0</v>
      </c>
      <c r="CV37" s="5">
        <f>SUMIFS(Data!$A:$A, Data!$G:$G,$A37,Data!$C:$C,CV$1,Data!$D:$D,CV$2)</f>
        <v>0</v>
      </c>
      <c r="CW37" s="5">
        <f t="shared" ref="CW37:CX37" si="36">SUMIF($B$2:$CV$2,CW$2, $B37:$CV37)</f>
        <v>6</v>
      </c>
      <c r="CX37" s="5">
        <f t="shared" si="36"/>
        <v>6</v>
      </c>
      <c r="CY37" s="5">
        <f t="shared" si="3"/>
        <v>17</v>
      </c>
    </row>
    <row r="38">
      <c r="A38" s="5" t="str">
        <f>Countries!A36</f>
        <v>GHA</v>
      </c>
      <c r="B38" s="5">
        <f>SUMIFS(Data!$A:$A, Data!$G:$G,$A38,Data!$C:$C,B$1,Data!$D:$D,B$2)</f>
        <v>0</v>
      </c>
      <c r="C38" s="5">
        <f>SUMIFS(Data!$A:$A, Data!$G:$G,$A38,Data!$C:$C,C$1,Data!$D:$D,C$2)</f>
        <v>0</v>
      </c>
      <c r="D38" s="5">
        <f>SUMIFS(Data!$A:$A, Data!$G:$G,$A38,Data!$C:$C,D$1,Data!$D:$D,D$2)</f>
        <v>0</v>
      </c>
      <c r="E38" s="5">
        <f>SUMIFS(Data!$A:$A, Data!$G:$G,$A38,Data!$C:$C,E$1,Data!$D:$D,E$2)</f>
        <v>0</v>
      </c>
      <c r="F38" s="5">
        <f>SUMIFS(Data!$A:$A, Data!$G:$G,$A38,Data!$C:$C,F$1,Data!$D:$D,F$2)</f>
        <v>0</v>
      </c>
      <c r="G38" s="5">
        <f>SUMIFS(Data!$A:$A, Data!$G:$G,$A38,Data!$C:$C,G$1,Data!$D:$D,G$2)</f>
        <v>0</v>
      </c>
      <c r="H38" s="5">
        <f>SUMIFS(Data!$A:$A, Data!$G:$G,$A38,Data!$C:$C,H$1,Data!$D:$D,H$2)</f>
        <v>0</v>
      </c>
      <c r="I38" s="5">
        <f>SUMIFS(Data!$A:$A, Data!$G:$G,$A38,Data!$C:$C,I$1,Data!$D:$D,I$2)</f>
        <v>0</v>
      </c>
      <c r="J38" s="5">
        <f>SUMIFS(Data!$A:$A, Data!$G:$G,$A38,Data!$C:$C,J$1,Data!$D:$D,J$2)</f>
        <v>0</v>
      </c>
      <c r="K38" s="5">
        <f>SUMIFS(Data!$A:$A, Data!$G:$G,$A38,Data!$C:$C,K$1,Data!$D:$D,K$2)</f>
        <v>0</v>
      </c>
      <c r="L38" s="5">
        <f>SUMIFS(Data!$A:$A, Data!$G:$G,$A38,Data!$C:$C,L$1,Data!$D:$D,L$2)</f>
        <v>0</v>
      </c>
      <c r="M38" s="5">
        <f>SUMIFS(Data!$A:$A, Data!$G:$G,$A38,Data!$C:$C,M$1,Data!$D:$D,M$2)</f>
        <v>0</v>
      </c>
      <c r="N38" s="5">
        <f>SUMIFS(Data!$A:$A, Data!$G:$G,$A38,Data!$C:$C,N$1,Data!$D:$D,N$2)</f>
        <v>0</v>
      </c>
      <c r="O38" s="5">
        <f>SUMIFS(Data!$A:$A, Data!$G:$G,$A38,Data!$C:$C,O$1,Data!$D:$D,O$2)</f>
        <v>0</v>
      </c>
      <c r="P38" s="5">
        <f>SUMIFS(Data!$A:$A, Data!$G:$G,$A38,Data!$C:$C,P$1,Data!$D:$D,P$2)</f>
        <v>0</v>
      </c>
      <c r="Q38" s="5">
        <f>SUMIFS(Data!$A:$A, Data!$G:$G,$A38,Data!$C:$C,Q$1,Data!$D:$D,Q$2)</f>
        <v>0</v>
      </c>
      <c r="R38" s="5">
        <f>SUMIFS(Data!$A:$A, Data!$G:$G,$A38,Data!$C:$C,R$1,Data!$D:$D,R$2)</f>
        <v>0</v>
      </c>
      <c r="S38" s="5">
        <f>SUMIFS(Data!$A:$A, Data!$G:$G,$A38,Data!$C:$C,S$1,Data!$D:$D,S$2)</f>
        <v>0</v>
      </c>
      <c r="T38" s="5">
        <f>SUMIFS(Data!$A:$A, Data!$G:$G,$A38,Data!$C:$C,T$1,Data!$D:$D,T$2)</f>
        <v>0</v>
      </c>
      <c r="U38" s="5">
        <f>SUMIFS(Data!$A:$A, Data!$G:$G,$A38,Data!$C:$C,U$1,Data!$D:$D,U$2)</f>
        <v>0</v>
      </c>
      <c r="V38" s="5">
        <f>SUMIFS(Data!$A:$A, Data!$G:$G,$A38,Data!$C:$C,V$1,Data!$D:$D,V$2)</f>
        <v>0</v>
      </c>
      <c r="W38" s="5">
        <f>SUMIFS(Data!$A:$A, Data!$G:$G,$A38,Data!$C:$C,W$1,Data!$D:$D,W$2)</f>
        <v>0</v>
      </c>
      <c r="X38" s="5">
        <f>SUMIFS(Data!$A:$A, Data!$G:$G,$A38,Data!$C:$C,X$1,Data!$D:$D,X$2)</f>
        <v>0</v>
      </c>
      <c r="Y38" s="5">
        <f>SUMIFS(Data!$A:$A, Data!$G:$G,$A38,Data!$C:$C,Y$1,Data!$D:$D,Y$2)</f>
        <v>0</v>
      </c>
      <c r="Z38" s="5">
        <f>SUMIFS(Data!$A:$A, Data!$G:$G,$A38,Data!$C:$C,Z$1,Data!$D:$D,Z$2)</f>
        <v>0</v>
      </c>
      <c r="AA38" s="5">
        <f>SUMIFS(Data!$A:$A, Data!$G:$G,$A38,Data!$C:$C,AA$1,Data!$D:$D,AA$2)</f>
        <v>0</v>
      </c>
      <c r="AB38" s="5">
        <f>SUMIFS(Data!$A:$A, Data!$G:$G,$A38,Data!$C:$C,AB$1,Data!$D:$D,AB$2)</f>
        <v>0</v>
      </c>
      <c r="AC38" s="5">
        <f>SUMIFS(Data!$A:$A, Data!$G:$G,$A38,Data!$C:$C,AC$1,Data!$D:$D,AC$2)</f>
        <v>0</v>
      </c>
      <c r="AD38" s="5">
        <f>SUMIFS(Data!$A:$A, Data!$G:$G,$A38,Data!$C:$C,AD$1,Data!$D:$D,AD$2)</f>
        <v>0</v>
      </c>
      <c r="AE38" s="5">
        <f>SUMIFS(Data!$A:$A, Data!$G:$G,$A38,Data!$C:$C,AE$1,Data!$D:$D,AE$2)</f>
        <v>0</v>
      </c>
      <c r="AF38" s="5">
        <f>SUMIFS(Data!$A:$A, Data!$G:$G,$A38,Data!$C:$C,AF$1,Data!$D:$D,AF$2)</f>
        <v>0</v>
      </c>
      <c r="AG38" s="5">
        <f>SUMIFS(Data!$A:$A, Data!$G:$G,$A38,Data!$C:$C,AG$1,Data!$D:$D,AG$2)</f>
        <v>0</v>
      </c>
      <c r="AH38" s="5">
        <f>SUMIFS(Data!$A:$A, Data!$G:$G,$A38,Data!$C:$C,AH$1,Data!$D:$D,AH$2)</f>
        <v>0</v>
      </c>
      <c r="AI38" s="5">
        <f>SUMIFS(Data!$A:$A, Data!$G:$G,$A38,Data!$C:$C,AI$1,Data!$D:$D,AI$2)</f>
        <v>0</v>
      </c>
      <c r="AJ38" s="5">
        <f>SUMIFS(Data!$A:$A, Data!$G:$G,$A38,Data!$C:$C,AJ$1,Data!$D:$D,AJ$2)</f>
        <v>0</v>
      </c>
      <c r="AK38" s="5">
        <f>SUMIFS(Data!$A:$A, Data!$G:$G,$A38,Data!$C:$C,AK$1,Data!$D:$D,AK$2)</f>
        <v>0</v>
      </c>
      <c r="AL38" s="5">
        <f>SUMIFS(Data!$A:$A, Data!$G:$G,$A38,Data!$C:$C,AL$1,Data!$D:$D,AL$2)</f>
        <v>0</v>
      </c>
      <c r="AM38" s="5">
        <f>SUMIFS(Data!$A:$A, Data!$G:$G,$A38,Data!$C:$C,AM$1,Data!$D:$D,AM$2)</f>
        <v>0</v>
      </c>
      <c r="AN38" s="5">
        <f>SUMIFS(Data!$A:$A, Data!$G:$G,$A38,Data!$C:$C,AN$1,Data!$D:$D,AN$2)</f>
        <v>0</v>
      </c>
      <c r="AO38" s="5">
        <f>SUMIFS(Data!$A:$A, Data!$G:$G,$A38,Data!$C:$C,AO$1,Data!$D:$D,AO$2)</f>
        <v>0</v>
      </c>
      <c r="AP38" s="5">
        <f>SUMIFS(Data!$A:$A, Data!$G:$G,$A38,Data!$C:$C,AP$1,Data!$D:$D,AP$2)</f>
        <v>0</v>
      </c>
      <c r="AQ38" s="5">
        <f>SUMIFS(Data!$A:$A, Data!$G:$G,$A38,Data!$C:$C,AQ$1,Data!$D:$D,AQ$2)</f>
        <v>0</v>
      </c>
      <c r="AR38" s="5">
        <f>SUMIFS(Data!$A:$A, Data!$G:$G,$A38,Data!$C:$C,AR$1,Data!$D:$D,AR$2)</f>
        <v>0</v>
      </c>
      <c r="AS38" s="5">
        <f>SUMIFS(Data!$A:$A, Data!$G:$G,$A38,Data!$C:$C,AS$1,Data!$D:$D,AS$2)</f>
        <v>0</v>
      </c>
      <c r="AT38" s="5">
        <f>SUMIFS(Data!$A:$A, Data!$G:$G,$A38,Data!$C:$C,AT$1,Data!$D:$D,AT$2)</f>
        <v>0</v>
      </c>
      <c r="AU38" s="5">
        <f>SUMIFS(Data!$A:$A, Data!$G:$G,$A38,Data!$C:$C,AU$1,Data!$D:$D,AU$2)</f>
        <v>0</v>
      </c>
      <c r="AV38" s="5">
        <f>SUMIFS(Data!$A:$A, Data!$G:$G,$A38,Data!$C:$C,AV$1,Data!$D:$D,AV$2)</f>
        <v>0</v>
      </c>
      <c r="AW38" s="5">
        <f>SUMIFS(Data!$A:$A, Data!$G:$G,$A38,Data!$C:$C,AW$1,Data!$D:$D,AW$2)</f>
        <v>0</v>
      </c>
      <c r="AX38" s="5">
        <f>SUMIFS(Data!$A:$A, Data!$G:$G,$A38,Data!$C:$C,AX$1,Data!$D:$D,AX$2)</f>
        <v>0</v>
      </c>
      <c r="AY38" s="5">
        <f>SUMIFS(Data!$A:$A, Data!$G:$G,$A38,Data!$C:$C,AY$1,Data!$D:$D,AY$2)</f>
        <v>0</v>
      </c>
      <c r="AZ38" s="5">
        <f>SUMIFS(Data!$A:$A, Data!$G:$G,$A38,Data!$C:$C,AZ$1,Data!$D:$D,AZ$2)</f>
        <v>0</v>
      </c>
      <c r="BA38" s="5">
        <f>SUMIFS(Data!$A:$A, Data!$G:$G,$A38,Data!$C:$C,BA$1,Data!$D:$D,BA$2)</f>
        <v>0</v>
      </c>
      <c r="BB38" s="5">
        <f>SUMIFS(Data!$A:$A, Data!$G:$G,$A38,Data!$C:$C,BB$1,Data!$D:$D,BB$2)</f>
        <v>0</v>
      </c>
      <c r="BC38" s="5">
        <f>SUMIFS(Data!$A:$A, Data!$G:$G,$A38,Data!$C:$C,BC$1,Data!$D:$D,BC$2)</f>
        <v>0</v>
      </c>
      <c r="BD38" s="5">
        <f>SUMIFS(Data!$A:$A, Data!$G:$G,$A38,Data!$C:$C,BD$1,Data!$D:$D,BD$2)</f>
        <v>0</v>
      </c>
      <c r="BE38" s="5">
        <f>SUMIFS(Data!$A:$A, Data!$G:$G,$A38,Data!$C:$C,BE$1,Data!$D:$D,BE$2)</f>
        <v>0</v>
      </c>
      <c r="BF38" s="5">
        <f>SUMIFS(Data!$A:$A, Data!$G:$G,$A38,Data!$C:$C,BF$1,Data!$D:$D,BF$2)</f>
        <v>0</v>
      </c>
      <c r="BG38" s="5">
        <f>SUMIFS(Data!$A:$A, Data!$G:$G,$A38,Data!$C:$C,BG$1,Data!$D:$D,BG$2)</f>
        <v>0</v>
      </c>
      <c r="BH38" s="5">
        <f>SUMIFS(Data!$A:$A, Data!$G:$G,$A38,Data!$C:$C,BH$1,Data!$D:$D,BH$2)</f>
        <v>0</v>
      </c>
      <c r="BI38" s="5">
        <f>SUMIFS(Data!$A:$A, Data!$G:$G,$A38,Data!$C:$C,BI$1,Data!$D:$D,BI$2)</f>
        <v>0</v>
      </c>
      <c r="BJ38" s="5">
        <f>SUMIFS(Data!$A:$A, Data!$G:$G,$A38,Data!$C:$C,BJ$1,Data!$D:$D,BJ$2)</f>
        <v>0</v>
      </c>
      <c r="BK38" s="5">
        <f>SUMIFS(Data!$A:$A, Data!$G:$G,$A38,Data!$C:$C,BK$1,Data!$D:$D,BK$2)</f>
        <v>0</v>
      </c>
      <c r="BL38" s="5">
        <f>SUMIFS(Data!$A:$A, Data!$G:$G,$A38,Data!$C:$C,BL$1,Data!$D:$D,BL$2)</f>
        <v>0</v>
      </c>
      <c r="BM38" s="5">
        <f>SUMIFS(Data!$A:$A, Data!$G:$G,$A38,Data!$C:$C,BM$1,Data!$D:$D,BM$2)</f>
        <v>0</v>
      </c>
      <c r="BN38" s="5">
        <f>SUMIFS(Data!$A:$A, Data!$G:$G,$A38,Data!$C:$C,BN$1,Data!$D:$D,BN$2)</f>
        <v>0</v>
      </c>
      <c r="BO38" s="5">
        <f>SUMIFS(Data!$A:$A, Data!$G:$G,$A38,Data!$C:$C,BO$1,Data!$D:$D,BO$2)</f>
        <v>0</v>
      </c>
      <c r="BP38" s="5">
        <f>SUMIFS(Data!$A:$A, Data!$G:$G,$A38,Data!$C:$C,BP$1,Data!$D:$D,BP$2)</f>
        <v>0</v>
      </c>
      <c r="BQ38" s="5">
        <f>SUMIFS(Data!$A:$A, Data!$G:$G,$A38,Data!$C:$C,BQ$1,Data!$D:$D,BQ$2)</f>
        <v>0</v>
      </c>
      <c r="BR38" s="5">
        <f>SUMIFS(Data!$A:$A, Data!$G:$G,$A38,Data!$C:$C,BR$1,Data!$D:$D,BR$2)</f>
        <v>0</v>
      </c>
      <c r="BS38" s="5">
        <f>SUMIFS(Data!$A:$A, Data!$G:$G,$A38,Data!$C:$C,BS$1,Data!$D:$D,BS$2)</f>
        <v>0</v>
      </c>
      <c r="BT38" s="5">
        <f>SUMIFS(Data!$A:$A, Data!$G:$G,$A38,Data!$C:$C,BT$1,Data!$D:$D,BT$2)</f>
        <v>0</v>
      </c>
      <c r="BU38" s="5">
        <f>SUMIFS(Data!$A:$A, Data!$G:$G,$A38,Data!$C:$C,BU$1,Data!$D:$D,BU$2)</f>
        <v>0</v>
      </c>
      <c r="BV38" s="5">
        <f>SUMIFS(Data!$A:$A, Data!$G:$G,$A38,Data!$C:$C,BV$1,Data!$D:$D,BV$2)</f>
        <v>0</v>
      </c>
      <c r="BW38" s="5">
        <f>SUMIFS(Data!$A:$A, Data!$G:$G,$A38,Data!$C:$C,BW$1,Data!$D:$D,BW$2)</f>
        <v>0</v>
      </c>
      <c r="BX38" s="5">
        <f>SUMIFS(Data!$A:$A, Data!$G:$G,$A38,Data!$C:$C,BX$1,Data!$D:$D,BX$2)</f>
        <v>0</v>
      </c>
      <c r="BY38" s="5">
        <f>SUMIFS(Data!$A:$A, Data!$G:$G,$A38,Data!$C:$C,BY$1,Data!$D:$D,BY$2)</f>
        <v>0</v>
      </c>
      <c r="BZ38" s="5">
        <f>SUMIFS(Data!$A:$A, Data!$G:$G,$A38,Data!$C:$C,BZ$1,Data!$D:$D,BZ$2)</f>
        <v>0</v>
      </c>
      <c r="CA38" s="5">
        <f>SUMIFS(Data!$A:$A, Data!$G:$G,$A38,Data!$C:$C,CA$1,Data!$D:$D,CA$2)</f>
        <v>0</v>
      </c>
      <c r="CB38" s="5">
        <f>SUMIFS(Data!$A:$A, Data!$G:$G,$A38,Data!$C:$C,CB$1,Data!$D:$D,CB$2)</f>
        <v>0</v>
      </c>
      <c r="CC38" s="5">
        <f>SUMIFS(Data!$A:$A, Data!$G:$G,$A38,Data!$C:$C,CC$1,Data!$D:$D,CC$2)</f>
        <v>0</v>
      </c>
      <c r="CD38" s="5">
        <f>SUMIFS(Data!$A:$A, Data!$G:$G,$A38,Data!$C:$C,CD$1,Data!$D:$D,CD$2)</f>
        <v>0</v>
      </c>
      <c r="CE38" s="5">
        <f>SUMIFS(Data!$A:$A, Data!$G:$G,$A38,Data!$C:$C,CE$1,Data!$D:$D,CE$2)</f>
        <v>0</v>
      </c>
      <c r="CF38" s="5">
        <f>SUMIFS(Data!$A:$A, Data!$G:$G,$A38,Data!$C:$C,CF$1,Data!$D:$D,CF$2)</f>
        <v>0</v>
      </c>
      <c r="CG38" s="5">
        <f>SUMIFS(Data!$A:$A, Data!$G:$G,$A38,Data!$C:$C,CG$1,Data!$D:$D,CG$2)</f>
        <v>0</v>
      </c>
      <c r="CH38" s="5">
        <f>SUMIFS(Data!$A:$A, Data!$G:$G,$A38,Data!$C:$C,CH$1,Data!$D:$D,CH$2)</f>
        <v>0</v>
      </c>
      <c r="CI38" s="5">
        <f>SUMIFS(Data!$A:$A, Data!$G:$G,$A38,Data!$C:$C,CI$1,Data!$D:$D,CI$2)</f>
        <v>0</v>
      </c>
      <c r="CJ38" s="5">
        <f>SUMIFS(Data!$A:$A, Data!$G:$G,$A38,Data!$C:$C,CJ$1,Data!$D:$D,CJ$2)</f>
        <v>0</v>
      </c>
      <c r="CK38" s="5">
        <f>SUMIFS(Data!$A:$A, Data!$G:$G,$A38,Data!$C:$C,CK$1,Data!$D:$D,CK$2)</f>
        <v>0</v>
      </c>
      <c r="CL38" s="5">
        <f>SUMIFS(Data!$A:$A, Data!$G:$G,$A38,Data!$C:$C,CL$1,Data!$D:$D,CL$2)</f>
        <v>0</v>
      </c>
      <c r="CM38" s="5">
        <f>SUMIFS(Data!$A:$A, Data!$G:$G,$A38,Data!$C:$C,CM$1,Data!$D:$D,CM$2)</f>
        <v>0</v>
      </c>
      <c r="CN38" s="5">
        <f>SUMIFS(Data!$A:$A, Data!$G:$G,$A38,Data!$C:$C,CN$1,Data!$D:$D,CN$2)</f>
        <v>0</v>
      </c>
      <c r="CO38" s="5">
        <f>SUMIFS(Data!$A:$A, Data!$G:$G,$A38,Data!$C:$C,CO$1,Data!$D:$D,CO$2)</f>
        <v>0</v>
      </c>
      <c r="CP38" s="5">
        <f>SUMIFS(Data!$A:$A, Data!$G:$G,$A38,Data!$C:$C,CP$1,Data!$D:$D,CP$2)</f>
        <v>0</v>
      </c>
      <c r="CQ38" s="5">
        <f>SUMIFS(Data!$A:$A, Data!$G:$G,$A38,Data!$C:$C,CQ$1,Data!$D:$D,CQ$2)</f>
        <v>0</v>
      </c>
      <c r="CR38" s="5">
        <f>SUMIFS(Data!$A:$A, Data!$G:$G,$A38,Data!$C:$C,CR$1,Data!$D:$D,CR$2)</f>
        <v>0</v>
      </c>
      <c r="CS38" s="5">
        <f>SUMIFS(Data!$A:$A, Data!$G:$G,$A38,Data!$C:$C,CS$1,Data!$D:$D,CS$2)</f>
        <v>0</v>
      </c>
      <c r="CT38" s="5">
        <f>SUMIFS(Data!$A:$A, Data!$G:$G,$A38,Data!$C:$C,CT$1,Data!$D:$D,CT$2)</f>
        <v>0</v>
      </c>
      <c r="CU38" s="5">
        <f>SUMIFS(Data!$A:$A, Data!$G:$G,$A38,Data!$C:$C,CU$1,Data!$D:$D,CU$2)</f>
        <v>0</v>
      </c>
      <c r="CV38" s="5">
        <f>SUMIFS(Data!$A:$A, Data!$G:$G,$A38,Data!$C:$C,CV$1,Data!$D:$D,CV$2)</f>
        <v>0</v>
      </c>
      <c r="CW38" s="5">
        <f t="shared" ref="CW38:CX38" si="37">SUMIF($B$2:$CV$2,CW$2, $B38:$CV38)</f>
        <v>0</v>
      </c>
      <c r="CX38" s="5">
        <f t="shared" si="37"/>
        <v>0</v>
      </c>
      <c r="CY38" s="5">
        <f t="shared" si="3"/>
        <v>0</v>
      </c>
    </row>
    <row r="39">
      <c r="A39" s="5" t="str">
        <f>Countries!A37</f>
        <v>GRE</v>
      </c>
      <c r="B39" s="5">
        <f>SUMIFS(Data!$A:$A, Data!$G:$G,$A39,Data!$C:$C,B$1,Data!$D:$D,B$2)</f>
        <v>0</v>
      </c>
      <c r="C39" s="5">
        <f>SUMIFS(Data!$A:$A, Data!$G:$G,$A39,Data!$C:$C,C$1,Data!$D:$D,C$2)</f>
        <v>0</v>
      </c>
      <c r="D39" s="5">
        <f>SUMIFS(Data!$A:$A, Data!$G:$G,$A39,Data!$C:$C,D$1,Data!$D:$D,D$2)</f>
        <v>0</v>
      </c>
      <c r="E39" s="5">
        <f>SUMIFS(Data!$A:$A, Data!$G:$G,$A39,Data!$C:$C,E$1,Data!$D:$D,E$2)</f>
        <v>0</v>
      </c>
      <c r="F39" s="5">
        <f>SUMIFS(Data!$A:$A, Data!$G:$G,$A39,Data!$C:$C,F$1,Data!$D:$D,F$2)</f>
        <v>0</v>
      </c>
      <c r="G39" s="5">
        <f>SUMIFS(Data!$A:$A, Data!$G:$G,$A39,Data!$C:$C,G$1,Data!$D:$D,G$2)</f>
        <v>0</v>
      </c>
      <c r="H39" s="5">
        <f>SUMIFS(Data!$A:$A, Data!$G:$G,$A39,Data!$C:$C,H$1,Data!$D:$D,H$2)</f>
        <v>0</v>
      </c>
      <c r="I39" s="5">
        <f>SUMIFS(Data!$A:$A, Data!$G:$G,$A39,Data!$C:$C,I$1,Data!$D:$D,I$2)</f>
        <v>0</v>
      </c>
      <c r="J39" s="5">
        <f>SUMIFS(Data!$A:$A, Data!$G:$G,$A39,Data!$C:$C,J$1,Data!$D:$D,J$2)</f>
        <v>1</v>
      </c>
      <c r="K39" s="5">
        <f>SUMIFS(Data!$A:$A, Data!$G:$G,$A39,Data!$C:$C,K$1,Data!$D:$D,K$2)</f>
        <v>0</v>
      </c>
      <c r="L39" s="5">
        <f>SUMIFS(Data!$A:$A, Data!$G:$G,$A39,Data!$C:$C,L$1,Data!$D:$D,L$2)</f>
        <v>0</v>
      </c>
      <c r="M39" s="5">
        <f>SUMIFS(Data!$A:$A, Data!$G:$G,$A39,Data!$C:$C,M$1,Data!$D:$D,M$2)</f>
        <v>0</v>
      </c>
      <c r="N39" s="5">
        <f>SUMIFS(Data!$A:$A, Data!$G:$G,$A39,Data!$C:$C,N$1,Data!$D:$D,N$2)</f>
        <v>0</v>
      </c>
      <c r="O39" s="5">
        <f>SUMIFS(Data!$A:$A, Data!$G:$G,$A39,Data!$C:$C,O$1,Data!$D:$D,O$2)</f>
        <v>0</v>
      </c>
      <c r="P39" s="5">
        <f>SUMIFS(Data!$A:$A, Data!$G:$G,$A39,Data!$C:$C,P$1,Data!$D:$D,P$2)</f>
        <v>0</v>
      </c>
      <c r="Q39" s="5">
        <f>SUMIFS(Data!$A:$A, Data!$G:$G,$A39,Data!$C:$C,Q$1,Data!$D:$D,Q$2)</f>
        <v>0</v>
      </c>
      <c r="R39" s="5">
        <f>SUMIFS(Data!$A:$A, Data!$G:$G,$A39,Data!$C:$C,R$1,Data!$D:$D,R$2)</f>
        <v>0</v>
      </c>
      <c r="S39" s="5">
        <f>SUMIFS(Data!$A:$A, Data!$G:$G,$A39,Data!$C:$C,S$1,Data!$D:$D,S$2)</f>
        <v>0</v>
      </c>
      <c r="T39" s="5">
        <f>SUMIFS(Data!$A:$A, Data!$G:$G,$A39,Data!$C:$C,T$1,Data!$D:$D,T$2)</f>
        <v>0</v>
      </c>
      <c r="U39" s="5">
        <f>SUMIFS(Data!$A:$A, Data!$G:$G,$A39,Data!$C:$C,U$1,Data!$D:$D,U$2)</f>
        <v>0</v>
      </c>
      <c r="V39" s="5">
        <f>SUMIFS(Data!$A:$A, Data!$G:$G,$A39,Data!$C:$C,V$1,Data!$D:$D,V$2)</f>
        <v>0</v>
      </c>
      <c r="W39" s="5">
        <f>SUMIFS(Data!$A:$A, Data!$G:$G,$A39,Data!$C:$C,W$1,Data!$D:$D,W$2)</f>
        <v>0</v>
      </c>
      <c r="X39" s="5">
        <f>SUMIFS(Data!$A:$A, Data!$G:$G,$A39,Data!$C:$C,X$1,Data!$D:$D,X$2)</f>
        <v>0</v>
      </c>
      <c r="Y39" s="5">
        <f>SUMIFS(Data!$A:$A, Data!$G:$G,$A39,Data!$C:$C,Y$1,Data!$D:$D,Y$2)</f>
        <v>0</v>
      </c>
      <c r="Z39" s="5">
        <f>SUMIFS(Data!$A:$A, Data!$G:$G,$A39,Data!$C:$C,Z$1,Data!$D:$D,Z$2)</f>
        <v>0</v>
      </c>
      <c r="AA39" s="5">
        <f>SUMIFS(Data!$A:$A, Data!$G:$G,$A39,Data!$C:$C,AA$1,Data!$D:$D,AA$2)</f>
        <v>0</v>
      </c>
      <c r="AB39" s="5">
        <f>SUMIFS(Data!$A:$A, Data!$G:$G,$A39,Data!$C:$C,AB$1,Data!$D:$D,AB$2)</f>
        <v>0</v>
      </c>
      <c r="AC39" s="5">
        <f>SUMIFS(Data!$A:$A, Data!$G:$G,$A39,Data!$C:$C,AC$1,Data!$D:$D,AC$2)</f>
        <v>0</v>
      </c>
      <c r="AD39" s="5">
        <f>SUMIFS(Data!$A:$A, Data!$G:$G,$A39,Data!$C:$C,AD$1,Data!$D:$D,AD$2)</f>
        <v>0</v>
      </c>
      <c r="AE39" s="5">
        <f>SUMIFS(Data!$A:$A, Data!$G:$G,$A39,Data!$C:$C,AE$1,Data!$D:$D,AE$2)</f>
        <v>0</v>
      </c>
      <c r="AF39" s="5">
        <f>SUMIFS(Data!$A:$A, Data!$G:$G,$A39,Data!$C:$C,AF$1,Data!$D:$D,AF$2)</f>
        <v>0</v>
      </c>
      <c r="AG39" s="5">
        <f>SUMIFS(Data!$A:$A, Data!$G:$G,$A39,Data!$C:$C,AG$1,Data!$D:$D,AG$2)</f>
        <v>0</v>
      </c>
      <c r="AH39" s="5">
        <f>SUMIFS(Data!$A:$A, Data!$G:$G,$A39,Data!$C:$C,AH$1,Data!$D:$D,AH$2)</f>
        <v>0</v>
      </c>
      <c r="AI39" s="5">
        <f>SUMIFS(Data!$A:$A, Data!$G:$G,$A39,Data!$C:$C,AI$1,Data!$D:$D,AI$2)</f>
        <v>0</v>
      </c>
      <c r="AJ39" s="5">
        <f>SUMIFS(Data!$A:$A, Data!$G:$G,$A39,Data!$C:$C,AJ$1,Data!$D:$D,AJ$2)</f>
        <v>0</v>
      </c>
      <c r="AK39" s="5">
        <f>SUMIFS(Data!$A:$A, Data!$G:$G,$A39,Data!$C:$C,AK$1,Data!$D:$D,AK$2)</f>
        <v>0</v>
      </c>
      <c r="AL39" s="5">
        <f>SUMIFS(Data!$A:$A, Data!$G:$G,$A39,Data!$C:$C,AL$1,Data!$D:$D,AL$2)</f>
        <v>0</v>
      </c>
      <c r="AM39" s="5">
        <f>SUMIFS(Data!$A:$A, Data!$G:$G,$A39,Data!$C:$C,AM$1,Data!$D:$D,AM$2)</f>
        <v>0</v>
      </c>
      <c r="AN39" s="5">
        <f>SUMIFS(Data!$A:$A, Data!$G:$G,$A39,Data!$C:$C,AN$1,Data!$D:$D,AN$2)</f>
        <v>0</v>
      </c>
      <c r="AO39" s="5">
        <f>SUMIFS(Data!$A:$A, Data!$G:$G,$A39,Data!$C:$C,AO$1,Data!$D:$D,AO$2)</f>
        <v>0</v>
      </c>
      <c r="AP39" s="5">
        <f>SUMIFS(Data!$A:$A, Data!$G:$G,$A39,Data!$C:$C,AP$1,Data!$D:$D,AP$2)</f>
        <v>0</v>
      </c>
      <c r="AQ39" s="5">
        <f>SUMIFS(Data!$A:$A, Data!$G:$G,$A39,Data!$C:$C,AQ$1,Data!$D:$D,AQ$2)</f>
        <v>0</v>
      </c>
      <c r="AR39" s="5">
        <f>SUMIFS(Data!$A:$A, Data!$G:$G,$A39,Data!$C:$C,AR$1,Data!$D:$D,AR$2)</f>
        <v>0</v>
      </c>
      <c r="AS39" s="5">
        <f>SUMIFS(Data!$A:$A, Data!$G:$G,$A39,Data!$C:$C,AS$1,Data!$D:$D,AS$2)</f>
        <v>0</v>
      </c>
      <c r="AT39" s="5">
        <f>SUMIFS(Data!$A:$A, Data!$G:$G,$A39,Data!$C:$C,AT$1,Data!$D:$D,AT$2)</f>
        <v>0</v>
      </c>
      <c r="AU39" s="5">
        <f>SUMIFS(Data!$A:$A, Data!$G:$G,$A39,Data!$C:$C,AU$1,Data!$D:$D,AU$2)</f>
        <v>0</v>
      </c>
      <c r="AV39" s="5">
        <f>SUMIFS(Data!$A:$A, Data!$G:$G,$A39,Data!$C:$C,AV$1,Data!$D:$D,AV$2)</f>
        <v>0</v>
      </c>
      <c r="AW39" s="5">
        <f>SUMIFS(Data!$A:$A, Data!$G:$G,$A39,Data!$C:$C,AW$1,Data!$D:$D,AW$2)</f>
        <v>0</v>
      </c>
      <c r="AX39" s="5">
        <f>SUMIFS(Data!$A:$A, Data!$G:$G,$A39,Data!$C:$C,AX$1,Data!$D:$D,AX$2)</f>
        <v>0</v>
      </c>
      <c r="AY39" s="5">
        <f>SUMIFS(Data!$A:$A, Data!$G:$G,$A39,Data!$C:$C,AY$1,Data!$D:$D,AY$2)</f>
        <v>0</v>
      </c>
      <c r="AZ39" s="5">
        <f>SUMIFS(Data!$A:$A, Data!$G:$G,$A39,Data!$C:$C,AZ$1,Data!$D:$D,AZ$2)</f>
        <v>0</v>
      </c>
      <c r="BA39" s="5">
        <f>SUMIFS(Data!$A:$A, Data!$G:$G,$A39,Data!$C:$C,BA$1,Data!$D:$D,BA$2)</f>
        <v>0</v>
      </c>
      <c r="BB39" s="5">
        <f>SUMIFS(Data!$A:$A, Data!$G:$G,$A39,Data!$C:$C,BB$1,Data!$D:$D,BB$2)</f>
        <v>0</v>
      </c>
      <c r="BC39" s="5">
        <f>SUMIFS(Data!$A:$A, Data!$G:$G,$A39,Data!$C:$C,BC$1,Data!$D:$D,BC$2)</f>
        <v>0</v>
      </c>
      <c r="BD39" s="5">
        <f>SUMIFS(Data!$A:$A, Data!$G:$G,$A39,Data!$C:$C,BD$1,Data!$D:$D,BD$2)</f>
        <v>0</v>
      </c>
      <c r="BE39" s="5">
        <f>SUMIFS(Data!$A:$A, Data!$G:$G,$A39,Data!$C:$C,BE$1,Data!$D:$D,BE$2)</f>
        <v>0</v>
      </c>
      <c r="BF39" s="5">
        <f>SUMIFS(Data!$A:$A, Data!$G:$G,$A39,Data!$C:$C,BF$1,Data!$D:$D,BF$2)</f>
        <v>0</v>
      </c>
      <c r="BG39" s="5">
        <f>SUMIFS(Data!$A:$A, Data!$G:$G,$A39,Data!$C:$C,BG$1,Data!$D:$D,BG$2)</f>
        <v>0</v>
      </c>
      <c r="BH39" s="5">
        <f>SUMIFS(Data!$A:$A, Data!$G:$G,$A39,Data!$C:$C,BH$1,Data!$D:$D,BH$2)</f>
        <v>0</v>
      </c>
      <c r="BI39" s="5">
        <f>SUMIFS(Data!$A:$A, Data!$G:$G,$A39,Data!$C:$C,BI$1,Data!$D:$D,BI$2)</f>
        <v>2</v>
      </c>
      <c r="BJ39" s="5">
        <f>SUMIFS(Data!$A:$A, Data!$G:$G,$A39,Data!$C:$C,BJ$1,Data!$D:$D,BJ$2)</f>
        <v>0</v>
      </c>
      <c r="BK39" s="5">
        <f>SUMIFS(Data!$A:$A, Data!$G:$G,$A39,Data!$C:$C,BK$1,Data!$D:$D,BK$2)</f>
        <v>0</v>
      </c>
      <c r="BL39" s="5">
        <f>SUMIFS(Data!$A:$A, Data!$G:$G,$A39,Data!$C:$C,BL$1,Data!$D:$D,BL$2)</f>
        <v>0</v>
      </c>
      <c r="BM39" s="5">
        <f>SUMIFS(Data!$A:$A, Data!$G:$G,$A39,Data!$C:$C,BM$1,Data!$D:$D,BM$2)</f>
        <v>0</v>
      </c>
      <c r="BN39" s="5">
        <f>SUMIFS(Data!$A:$A, Data!$G:$G,$A39,Data!$C:$C,BN$1,Data!$D:$D,BN$2)</f>
        <v>0</v>
      </c>
      <c r="BO39" s="5">
        <f>SUMIFS(Data!$A:$A, Data!$G:$G,$A39,Data!$C:$C,BO$1,Data!$D:$D,BO$2)</f>
        <v>0</v>
      </c>
      <c r="BP39" s="5">
        <f>SUMIFS(Data!$A:$A, Data!$G:$G,$A39,Data!$C:$C,BP$1,Data!$D:$D,BP$2)</f>
        <v>0</v>
      </c>
      <c r="BQ39" s="5">
        <f>SUMIFS(Data!$A:$A, Data!$G:$G,$A39,Data!$C:$C,BQ$1,Data!$D:$D,BQ$2)</f>
        <v>0</v>
      </c>
      <c r="BR39" s="5">
        <f>SUMIFS(Data!$A:$A, Data!$G:$G,$A39,Data!$C:$C,BR$1,Data!$D:$D,BR$2)</f>
        <v>0</v>
      </c>
      <c r="BS39" s="5">
        <f>SUMIFS(Data!$A:$A, Data!$G:$G,$A39,Data!$C:$C,BS$1,Data!$D:$D,BS$2)</f>
        <v>0</v>
      </c>
      <c r="BT39" s="5">
        <f>SUMIFS(Data!$A:$A, Data!$G:$G,$A39,Data!$C:$C,BT$1,Data!$D:$D,BT$2)</f>
        <v>0</v>
      </c>
      <c r="BU39" s="5">
        <f>SUMIFS(Data!$A:$A, Data!$G:$G,$A39,Data!$C:$C,BU$1,Data!$D:$D,BU$2)</f>
        <v>0</v>
      </c>
      <c r="BV39" s="5">
        <f>SUMIFS(Data!$A:$A, Data!$G:$G,$A39,Data!$C:$C,BV$1,Data!$D:$D,BV$2)</f>
        <v>0</v>
      </c>
      <c r="BW39" s="5">
        <f>SUMIFS(Data!$A:$A, Data!$G:$G,$A39,Data!$C:$C,BW$1,Data!$D:$D,BW$2)</f>
        <v>0</v>
      </c>
      <c r="BX39" s="5">
        <f>SUMIFS(Data!$A:$A, Data!$G:$G,$A39,Data!$C:$C,BX$1,Data!$D:$D,BX$2)</f>
        <v>0</v>
      </c>
      <c r="BY39" s="5">
        <f>SUMIFS(Data!$A:$A, Data!$G:$G,$A39,Data!$C:$C,BY$1,Data!$D:$D,BY$2)</f>
        <v>0</v>
      </c>
      <c r="BZ39" s="5">
        <f>SUMIFS(Data!$A:$A, Data!$G:$G,$A39,Data!$C:$C,BZ$1,Data!$D:$D,BZ$2)</f>
        <v>0</v>
      </c>
      <c r="CA39" s="5">
        <f>SUMIFS(Data!$A:$A, Data!$G:$G,$A39,Data!$C:$C,CA$1,Data!$D:$D,CA$2)</f>
        <v>0</v>
      </c>
      <c r="CB39" s="5">
        <f>SUMIFS(Data!$A:$A, Data!$G:$G,$A39,Data!$C:$C,CB$1,Data!$D:$D,CB$2)</f>
        <v>0</v>
      </c>
      <c r="CC39" s="5">
        <f>SUMIFS(Data!$A:$A, Data!$G:$G,$A39,Data!$C:$C,CC$1,Data!$D:$D,CC$2)</f>
        <v>0</v>
      </c>
      <c r="CD39" s="5">
        <f>SUMIFS(Data!$A:$A, Data!$G:$G,$A39,Data!$C:$C,CD$1,Data!$D:$D,CD$2)</f>
        <v>0</v>
      </c>
      <c r="CE39" s="5">
        <f>SUMIFS(Data!$A:$A, Data!$G:$G,$A39,Data!$C:$C,CE$1,Data!$D:$D,CE$2)</f>
        <v>0</v>
      </c>
      <c r="CF39" s="5">
        <f>SUMIFS(Data!$A:$A, Data!$G:$G,$A39,Data!$C:$C,CF$1,Data!$D:$D,CF$2)</f>
        <v>0</v>
      </c>
      <c r="CG39" s="5">
        <f>SUMIFS(Data!$A:$A, Data!$G:$G,$A39,Data!$C:$C,CG$1,Data!$D:$D,CG$2)</f>
        <v>0</v>
      </c>
      <c r="CH39" s="5">
        <f>SUMIFS(Data!$A:$A, Data!$G:$G,$A39,Data!$C:$C,CH$1,Data!$D:$D,CH$2)</f>
        <v>0</v>
      </c>
      <c r="CI39" s="5">
        <f>SUMIFS(Data!$A:$A, Data!$G:$G,$A39,Data!$C:$C,CI$1,Data!$D:$D,CI$2)</f>
        <v>0</v>
      </c>
      <c r="CJ39" s="5">
        <f>SUMIFS(Data!$A:$A, Data!$G:$G,$A39,Data!$C:$C,CJ$1,Data!$D:$D,CJ$2)</f>
        <v>0</v>
      </c>
      <c r="CK39" s="5">
        <f>SUMIFS(Data!$A:$A, Data!$G:$G,$A39,Data!$C:$C,CK$1,Data!$D:$D,CK$2)</f>
        <v>0</v>
      </c>
      <c r="CL39" s="5">
        <f>SUMIFS(Data!$A:$A, Data!$G:$G,$A39,Data!$C:$C,CL$1,Data!$D:$D,CL$2)</f>
        <v>0</v>
      </c>
      <c r="CM39" s="5">
        <f>SUMIFS(Data!$A:$A, Data!$G:$G,$A39,Data!$C:$C,CM$1,Data!$D:$D,CM$2)</f>
        <v>0</v>
      </c>
      <c r="CN39" s="5">
        <f>SUMIFS(Data!$A:$A, Data!$G:$G,$A39,Data!$C:$C,CN$1,Data!$D:$D,CN$2)</f>
        <v>0</v>
      </c>
      <c r="CO39" s="5">
        <f>SUMIFS(Data!$A:$A, Data!$G:$G,$A39,Data!$C:$C,CO$1,Data!$D:$D,CO$2)</f>
        <v>0</v>
      </c>
      <c r="CP39" s="5">
        <f>SUMIFS(Data!$A:$A, Data!$G:$G,$A39,Data!$C:$C,CP$1,Data!$D:$D,CP$2)</f>
        <v>0</v>
      </c>
      <c r="CQ39" s="5">
        <f>SUMIFS(Data!$A:$A, Data!$G:$G,$A39,Data!$C:$C,CQ$1,Data!$D:$D,CQ$2)</f>
        <v>0</v>
      </c>
      <c r="CR39" s="5">
        <f>SUMIFS(Data!$A:$A, Data!$G:$G,$A39,Data!$C:$C,CR$1,Data!$D:$D,CR$2)</f>
        <v>0</v>
      </c>
      <c r="CS39" s="5">
        <f>SUMIFS(Data!$A:$A, Data!$G:$G,$A39,Data!$C:$C,CS$1,Data!$D:$D,CS$2)</f>
        <v>0</v>
      </c>
      <c r="CT39" s="5">
        <f>SUMIFS(Data!$A:$A, Data!$G:$G,$A39,Data!$C:$C,CT$1,Data!$D:$D,CT$2)</f>
        <v>0</v>
      </c>
      <c r="CU39" s="5">
        <f>SUMIFS(Data!$A:$A, Data!$G:$G,$A39,Data!$C:$C,CU$1,Data!$D:$D,CU$2)</f>
        <v>0</v>
      </c>
      <c r="CV39" s="5">
        <f>SUMIFS(Data!$A:$A, Data!$G:$G,$A39,Data!$C:$C,CV$1,Data!$D:$D,CV$2)</f>
        <v>0</v>
      </c>
      <c r="CW39" s="5">
        <f t="shared" ref="CW39:CX39" si="38">SUMIF($B$2:$CV$2,CW$2, $B39:$CV39)</f>
        <v>3</v>
      </c>
      <c r="CX39" s="5">
        <f t="shared" si="38"/>
        <v>0</v>
      </c>
      <c r="CY39" s="5">
        <f t="shared" si="3"/>
        <v>3</v>
      </c>
    </row>
    <row r="40">
      <c r="A40" s="5" t="str">
        <f>Countries!A38</f>
        <v>GRN</v>
      </c>
      <c r="B40" s="5">
        <f>SUMIFS(Data!$A:$A, Data!$G:$G,$A40,Data!$C:$C,B$1,Data!$D:$D,B$2)</f>
        <v>0</v>
      </c>
      <c r="C40" s="5">
        <f>SUMIFS(Data!$A:$A, Data!$G:$G,$A40,Data!$C:$C,C$1,Data!$D:$D,C$2)</f>
        <v>0</v>
      </c>
      <c r="D40" s="5">
        <f>SUMIFS(Data!$A:$A, Data!$G:$G,$A40,Data!$C:$C,D$1,Data!$D:$D,D$2)</f>
        <v>0</v>
      </c>
      <c r="E40" s="5">
        <f>SUMIFS(Data!$A:$A, Data!$G:$G,$A40,Data!$C:$C,E$1,Data!$D:$D,E$2)</f>
        <v>0</v>
      </c>
      <c r="F40" s="5">
        <f>SUMIFS(Data!$A:$A, Data!$G:$G,$A40,Data!$C:$C,F$1,Data!$D:$D,F$2)</f>
        <v>0</v>
      </c>
      <c r="G40" s="5">
        <f>SUMIFS(Data!$A:$A, Data!$G:$G,$A40,Data!$C:$C,G$1,Data!$D:$D,G$2)</f>
        <v>0</v>
      </c>
      <c r="H40" s="5">
        <f>SUMIFS(Data!$A:$A, Data!$G:$G,$A40,Data!$C:$C,H$1,Data!$D:$D,H$2)</f>
        <v>0</v>
      </c>
      <c r="I40" s="5">
        <f>SUMIFS(Data!$A:$A, Data!$G:$G,$A40,Data!$C:$C,I$1,Data!$D:$D,I$2)</f>
        <v>0</v>
      </c>
      <c r="J40" s="5">
        <f>SUMIFS(Data!$A:$A, Data!$G:$G,$A40,Data!$C:$C,J$1,Data!$D:$D,J$2)</f>
        <v>0</v>
      </c>
      <c r="K40" s="5">
        <f>SUMIFS(Data!$A:$A, Data!$G:$G,$A40,Data!$C:$C,K$1,Data!$D:$D,K$2)</f>
        <v>0</v>
      </c>
      <c r="L40" s="5">
        <f>SUMIFS(Data!$A:$A, Data!$G:$G,$A40,Data!$C:$C,L$1,Data!$D:$D,L$2)</f>
        <v>0</v>
      </c>
      <c r="M40" s="5">
        <f>SUMIFS(Data!$A:$A, Data!$G:$G,$A40,Data!$C:$C,M$1,Data!$D:$D,M$2)</f>
        <v>0</v>
      </c>
      <c r="N40" s="5">
        <f>SUMIFS(Data!$A:$A, Data!$G:$G,$A40,Data!$C:$C,N$1,Data!$D:$D,N$2)</f>
        <v>0</v>
      </c>
      <c r="O40" s="5">
        <f>SUMIFS(Data!$A:$A, Data!$G:$G,$A40,Data!$C:$C,O$1,Data!$D:$D,O$2)</f>
        <v>0</v>
      </c>
      <c r="P40" s="5">
        <f>SUMIFS(Data!$A:$A, Data!$G:$G,$A40,Data!$C:$C,P$1,Data!$D:$D,P$2)</f>
        <v>0</v>
      </c>
      <c r="Q40" s="5">
        <f>SUMIFS(Data!$A:$A, Data!$G:$G,$A40,Data!$C:$C,Q$1,Data!$D:$D,Q$2)</f>
        <v>0</v>
      </c>
      <c r="R40" s="5">
        <f>SUMIFS(Data!$A:$A, Data!$G:$G,$A40,Data!$C:$C,R$1,Data!$D:$D,R$2)</f>
        <v>0</v>
      </c>
      <c r="S40" s="5">
        <f>SUMIFS(Data!$A:$A, Data!$G:$G,$A40,Data!$C:$C,S$1,Data!$D:$D,S$2)</f>
        <v>0</v>
      </c>
      <c r="T40" s="5">
        <f>SUMIFS(Data!$A:$A, Data!$G:$G,$A40,Data!$C:$C,T$1,Data!$D:$D,T$2)</f>
        <v>0</v>
      </c>
      <c r="U40" s="5">
        <f>SUMIFS(Data!$A:$A, Data!$G:$G,$A40,Data!$C:$C,U$1,Data!$D:$D,U$2)</f>
        <v>0</v>
      </c>
      <c r="V40" s="5">
        <f>SUMIFS(Data!$A:$A, Data!$G:$G,$A40,Data!$C:$C,V$1,Data!$D:$D,V$2)</f>
        <v>0</v>
      </c>
      <c r="W40" s="5">
        <f>SUMIFS(Data!$A:$A, Data!$G:$G,$A40,Data!$C:$C,W$1,Data!$D:$D,W$2)</f>
        <v>0</v>
      </c>
      <c r="X40" s="5">
        <f>SUMIFS(Data!$A:$A, Data!$G:$G,$A40,Data!$C:$C,X$1,Data!$D:$D,X$2)</f>
        <v>0</v>
      </c>
      <c r="Y40" s="5">
        <f>SUMIFS(Data!$A:$A, Data!$G:$G,$A40,Data!$C:$C,Y$1,Data!$D:$D,Y$2)</f>
        <v>0</v>
      </c>
      <c r="Z40" s="5">
        <f>SUMIFS(Data!$A:$A, Data!$G:$G,$A40,Data!$C:$C,Z$1,Data!$D:$D,Z$2)</f>
        <v>0</v>
      </c>
      <c r="AA40" s="5">
        <f>SUMIFS(Data!$A:$A, Data!$G:$G,$A40,Data!$C:$C,AA$1,Data!$D:$D,AA$2)</f>
        <v>0</v>
      </c>
      <c r="AB40" s="5">
        <f>SUMIFS(Data!$A:$A, Data!$G:$G,$A40,Data!$C:$C,AB$1,Data!$D:$D,AB$2)</f>
        <v>0</v>
      </c>
      <c r="AC40" s="5">
        <f>SUMIFS(Data!$A:$A, Data!$G:$G,$A40,Data!$C:$C,AC$1,Data!$D:$D,AC$2)</f>
        <v>0</v>
      </c>
      <c r="AD40" s="5">
        <f>SUMIFS(Data!$A:$A, Data!$G:$G,$A40,Data!$C:$C,AD$1,Data!$D:$D,AD$2)</f>
        <v>0</v>
      </c>
      <c r="AE40" s="5">
        <f>SUMIFS(Data!$A:$A, Data!$G:$G,$A40,Data!$C:$C,AE$1,Data!$D:$D,AE$2)</f>
        <v>0</v>
      </c>
      <c r="AF40" s="5">
        <f>SUMIFS(Data!$A:$A, Data!$G:$G,$A40,Data!$C:$C,AF$1,Data!$D:$D,AF$2)</f>
        <v>0</v>
      </c>
      <c r="AG40" s="5">
        <f>SUMIFS(Data!$A:$A, Data!$G:$G,$A40,Data!$C:$C,AG$1,Data!$D:$D,AG$2)</f>
        <v>0</v>
      </c>
      <c r="AH40" s="5">
        <f>SUMIFS(Data!$A:$A, Data!$G:$G,$A40,Data!$C:$C,AH$1,Data!$D:$D,AH$2)</f>
        <v>0</v>
      </c>
      <c r="AI40" s="5">
        <f>SUMIFS(Data!$A:$A, Data!$G:$G,$A40,Data!$C:$C,AI$1,Data!$D:$D,AI$2)</f>
        <v>0</v>
      </c>
      <c r="AJ40" s="5">
        <f>SUMIFS(Data!$A:$A, Data!$G:$G,$A40,Data!$C:$C,AJ$1,Data!$D:$D,AJ$2)</f>
        <v>0</v>
      </c>
      <c r="AK40" s="5">
        <f>SUMIFS(Data!$A:$A, Data!$G:$G,$A40,Data!$C:$C,AK$1,Data!$D:$D,AK$2)</f>
        <v>0</v>
      </c>
      <c r="AL40" s="5">
        <f>SUMIFS(Data!$A:$A, Data!$G:$G,$A40,Data!$C:$C,AL$1,Data!$D:$D,AL$2)</f>
        <v>0</v>
      </c>
      <c r="AM40" s="5">
        <f>SUMIFS(Data!$A:$A, Data!$G:$G,$A40,Data!$C:$C,AM$1,Data!$D:$D,AM$2)</f>
        <v>0</v>
      </c>
      <c r="AN40" s="5">
        <f>SUMIFS(Data!$A:$A, Data!$G:$G,$A40,Data!$C:$C,AN$1,Data!$D:$D,AN$2)</f>
        <v>0</v>
      </c>
      <c r="AO40" s="5">
        <f>SUMIFS(Data!$A:$A, Data!$G:$G,$A40,Data!$C:$C,AO$1,Data!$D:$D,AO$2)</f>
        <v>0</v>
      </c>
      <c r="AP40" s="5">
        <f>SUMIFS(Data!$A:$A, Data!$G:$G,$A40,Data!$C:$C,AP$1,Data!$D:$D,AP$2)</f>
        <v>0</v>
      </c>
      <c r="AQ40" s="5">
        <f>SUMIFS(Data!$A:$A, Data!$G:$G,$A40,Data!$C:$C,AQ$1,Data!$D:$D,AQ$2)</f>
        <v>0</v>
      </c>
      <c r="AR40" s="5">
        <f>SUMIFS(Data!$A:$A, Data!$G:$G,$A40,Data!$C:$C,AR$1,Data!$D:$D,AR$2)</f>
        <v>0</v>
      </c>
      <c r="AS40" s="5">
        <f>SUMIFS(Data!$A:$A, Data!$G:$G,$A40,Data!$C:$C,AS$1,Data!$D:$D,AS$2)</f>
        <v>0</v>
      </c>
      <c r="AT40" s="5">
        <f>SUMIFS(Data!$A:$A, Data!$G:$G,$A40,Data!$C:$C,AT$1,Data!$D:$D,AT$2)</f>
        <v>0</v>
      </c>
      <c r="AU40" s="5">
        <f>SUMIFS(Data!$A:$A, Data!$G:$G,$A40,Data!$C:$C,AU$1,Data!$D:$D,AU$2)</f>
        <v>0</v>
      </c>
      <c r="AV40" s="5">
        <f>SUMIFS(Data!$A:$A, Data!$G:$G,$A40,Data!$C:$C,AV$1,Data!$D:$D,AV$2)</f>
        <v>0</v>
      </c>
      <c r="AW40" s="5">
        <f>SUMIFS(Data!$A:$A, Data!$G:$G,$A40,Data!$C:$C,AW$1,Data!$D:$D,AW$2)</f>
        <v>0</v>
      </c>
      <c r="AX40" s="5">
        <f>SUMIFS(Data!$A:$A, Data!$G:$G,$A40,Data!$C:$C,AX$1,Data!$D:$D,AX$2)</f>
        <v>0</v>
      </c>
      <c r="AY40" s="5">
        <f>SUMIFS(Data!$A:$A, Data!$G:$G,$A40,Data!$C:$C,AY$1,Data!$D:$D,AY$2)</f>
        <v>0</v>
      </c>
      <c r="AZ40" s="5">
        <f>SUMIFS(Data!$A:$A, Data!$G:$G,$A40,Data!$C:$C,AZ$1,Data!$D:$D,AZ$2)</f>
        <v>0</v>
      </c>
      <c r="BA40" s="5">
        <f>SUMIFS(Data!$A:$A, Data!$G:$G,$A40,Data!$C:$C,BA$1,Data!$D:$D,BA$2)</f>
        <v>0</v>
      </c>
      <c r="BB40" s="5">
        <f>SUMIFS(Data!$A:$A, Data!$G:$G,$A40,Data!$C:$C,BB$1,Data!$D:$D,BB$2)</f>
        <v>0</v>
      </c>
      <c r="BC40" s="5">
        <f>SUMIFS(Data!$A:$A, Data!$G:$G,$A40,Data!$C:$C,BC$1,Data!$D:$D,BC$2)</f>
        <v>0</v>
      </c>
      <c r="BD40" s="5">
        <f>SUMIFS(Data!$A:$A, Data!$G:$G,$A40,Data!$C:$C,BD$1,Data!$D:$D,BD$2)</f>
        <v>0</v>
      </c>
      <c r="BE40" s="5">
        <f>SUMIFS(Data!$A:$A, Data!$G:$G,$A40,Data!$C:$C,BE$1,Data!$D:$D,BE$2)</f>
        <v>0</v>
      </c>
      <c r="BF40" s="5">
        <f>SUMIFS(Data!$A:$A, Data!$G:$G,$A40,Data!$C:$C,BF$1,Data!$D:$D,BF$2)</f>
        <v>0</v>
      </c>
      <c r="BG40" s="5">
        <f>SUMIFS(Data!$A:$A, Data!$G:$G,$A40,Data!$C:$C,BG$1,Data!$D:$D,BG$2)</f>
        <v>0</v>
      </c>
      <c r="BH40" s="5">
        <f>SUMIFS(Data!$A:$A, Data!$G:$G,$A40,Data!$C:$C,BH$1,Data!$D:$D,BH$2)</f>
        <v>0</v>
      </c>
      <c r="BI40" s="5">
        <f>SUMIFS(Data!$A:$A, Data!$G:$G,$A40,Data!$C:$C,BI$1,Data!$D:$D,BI$2)</f>
        <v>0</v>
      </c>
      <c r="BJ40" s="5">
        <f>SUMIFS(Data!$A:$A, Data!$G:$G,$A40,Data!$C:$C,BJ$1,Data!$D:$D,BJ$2)</f>
        <v>0</v>
      </c>
      <c r="BK40" s="5">
        <f>SUMIFS(Data!$A:$A, Data!$G:$G,$A40,Data!$C:$C,BK$1,Data!$D:$D,BK$2)</f>
        <v>0</v>
      </c>
      <c r="BL40" s="5">
        <f>SUMIFS(Data!$A:$A, Data!$G:$G,$A40,Data!$C:$C,BL$1,Data!$D:$D,BL$2)</f>
        <v>0</v>
      </c>
      <c r="BM40" s="5">
        <f>SUMIFS(Data!$A:$A, Data!$G:$G,$A40,Data!$C:$C,BM$1,Data!$D:$D,BM$2)</f>
        <v>0</v>
      </c>
      <c r="BN40" s="5">
        <f>SUMIFS(Data!$A:$A, Data!$G:$G,$A40,Data!$C:$C,BN$1,Data!$D:$D,BN$2)</f>
        <v>0</v>
      </c>
      <c r="BO40" s="5">
        <f>SUMIFS(Data!$A:$A, Data!$G:$G,$A40,Data!$C:$C,BO$1,Data!$D:$D,BO$2)</f>
        <v>0</v>
      </c>
      <c r="BP40" s="5">
        <f>SUMIFS(Data!$A:$A, Data!$G:$G,$A40,Data!$C:$C,BP$1,Data!$D:$D,BP$2)</f>
        <v>0</v>
      </c>
      <c r="BQ40" s="5">
        <f>SUMIFS(Data!$A:$A, Data!$G:$G,$A40,Data!$C:$C,BQ$1,Data!$D:$D,BQ$2)</f>
        <v>0</v>
      </c>
      <c r="BR40" s="5">
        <f>SUMIFS(Data!$A:$A, Data!$G:$G,$A40,Data!$C:$C,BR$1,Data!$D:$D,BR$2)</f>
        <v>0</v>
      </c>
      <c r="BS40" s="5">
        <f>SUMIFS(Data!$A:$A, Data!$G:$G,$A40,Data!$C:$C,BS$1,Data!$D:$D,BS$2)</f>
        <v>0</v>
      </c>
      <c r="BT40" s="5">
        <f>SUMIFS(Data!$A:$A, Data!$G:$G,$A40,Data!$C:$C,BT$1,Data!$D:$D,BT$2)</f>
        <v>0</v>
      </c>
      <c r="BU40" s="5">
        <f>SUMIFS(Data!$A:$A, Data!$G:$G,$A40,Data!$C:$C,BU$1,Data!$D:$D,BU$2)</f>
        <v>0</v>
      </c>
      <c r="BV40" s="5">
        <f>SUMIFS(Data!$A:$A, Data!$G:$G,$A40,Data!$C:$C,BV$1,Data!$D:$D,BV$2)</f>
        <v>0</v>
      </c>
      <c r="BW40" s="5">
        <f>SUMIFS(Data!$A:$A, Data!$G:$G,$A40,Data!$C:$C,BW$1,Data!$D:$D,BW$2)</f>
        <v>0</v>
      </c>
      <c r="BX40" s="5">
        <f>SUMIFS(Data!$A:$A, Data!$G:$G,$A40,Data!$C:$C,BX$1,Data!$D:$D,BX$2)</f>
        <v>0</v>
      </c>
      <c r="BY40" s="5">
        <f>SUMIFS(Data!$A:$A, Data!$G:$G,$A40,Data!$C:$C,BY$1,Data!$D:$D,BY$2)</f>
        <v>0</v>
      </c>
      <c r="BZ40" s="5">
        <f>SUMIFS(Data!$A:$A, Data!$G:$G,$A40,Data!$C:$C,BZ$1,Data!$D:$D,BZ$2)</f>
        <v>0</v>
      </c>
      <c r="CA40" s="5">
        <f>SUMIFS(Data!$A:$A, Data!$G:$G,$A40,Data!$C:$C,CA$1,Data!$D:$D,CA$2)</f>
        <v>0</v>
      </c>
      <c r="CB40" s="5">
        <f>SUMIFS(Data!$A:$A, Data!$G:$G,$A40,Data!$C:$C,CB$1,Data!$D:$D,CB$2)</f>
        <v>0</v>
      </c>
      <c r="CC40" s="5">
        <f>SUMIFS(Data!$A:$A, Data!$G:$G,$A40,Data!$C:$C,CC$1,Data!$D:$D,CC$2)</f>
        <v>0</v>
      </c>
      <c r="CD40" s="5">
        <f>SUMIFS(Data!$A:$A, Data!$G:$G,$A40,Data!$C:$C,CD$1,Data!$D:$D,CD$2)</f>
        <v>0</v>
      </c>
      <c r="CE40" s="5">
        <f>SUMIFS(Data!$A:$A, Data!$G:$G,$A40,Data!$C:$C,CE$1,Data!$D:$D,CE$2)</f>
        <v>0</v>
      </c>
      <c r="CF40" s="5">
        <f>SUMIFS(Data!$A:$A, Data!$G:$G,$A40,Data!$C:$C,CF$1,Data!$D:$D,CF$2)</f>
        <v>0</v>
      </c>
      <c r="CG40" s="5">
        <f>SUMIFS(Data!$A:$A, Data!$G:$G,$A40,Data!$C:$C,CG$1,Data!$D:$D,CG$2)</f>
        <v>0</v>
      </c>
      <c r="CH40" s="5">
        <f>SUMIFS(Data!$A:$A, Data!$G:$G,$A40,Data!$C:$C,CH$1,Data!$D:$D,CH$2)</f>
        <v>0</v>
      </c>
      <c r="CI40" s="5">
        <f>SUMIFS(Data!$A:$A, Data!$G:$G,$A40,Data!$C:$C,CI$1,Data!$D:$D,CI$2)</f>
        <v>0</v>
      </c>
      <c r="CJ40" s="5">
        <f>SUMIFS(Data!$A:$A, Data!$G:$G,$A40,Data!$C:$C,CJ$1,Data!$D:$D,CJ$2)</f>
        <v>0</v>
      </c>
      <c r="CK40" s="5">
        <f>SUMIFS(Data!$A:$A, Data!$G:$G,$A40,Data!$C:$C,CK$1,Data!$D:$D,CK$2)</f>
        <v>0</v>
      </c>
      <c r="CL40" s="5">
        <f>SUMIFS(Data!$A:$A, Data!$G:$G,$A40,Data!$C:$C,CL$1,Data!$D:$D,CL$2)</f>
        <v>0</v>
      </c>
      <c r="CM40" s="5">
        <f>SUMIFS(Data!$A:$A, Data!$G:$G,$A40,Data!$C:$C,CM$1,Data!$D:$D,CM$2)</f>
        <v>0</v>
      </c>
      <c r="CN40" s="5">
        <f>SUMIFS(Data!$A:$A, Data!$G:$G,$A40,Data!$C:$C,CN$1,Data!$D:$D,CN$2)</f>
        <v>0</v>
      </c>
      <c r="CO40" s="5">
        <f>SUMIFS(Data!$A:$A, Data!$G:$G,$A40,Data!$C:$C,CO$1,Data!$D:$D,CO$2)</f>
        <v>0</v>
      </c>
      <c r="CP40" s="5">
        <f>SUMIFS(Data!$A:$A, Data!$G:$G,$A40,Data!$C:$C,CP$1,Data!$D:$D,CP$2)</f>
        <v>0</v>
      </c>
      <c r="CQ40" s="5">
        <f>SUMIFS(Data!$A:$A, Data!$G:$G,$A40,Data!$C:$C,CQ$1,Data!$D:$D,CQ$2)</f>
        <v>0</v>
      </c>
      <c r="CR40" s="5">
        <f>SUMIFS(Data!$A:$A, Data!$G:$G,$A40,Data!$C:$C,CR$1,Data!$D:$D,CR$2)</f>
        <v>0</v>
      </c>
      <c r="CS40" s="5">
        <f>SUMIFS(Data!$A:$A, Data!$G:$G,$A40,Data!$C:$C,CS$1,Data!$D:$D,CS$2)</f>
        <v>0</v>
      </c>
      <c r="CT40" s="5">
        <f>SUMIFS(Data!$A:$A, Data!$G:$G,$A40,Data!$C:$C,CT$1,Data!$D:$D,CT$2)</f>
        <v>0</v>
      </c>
      <c r="CU40" s="5">
        <f>SUMIFS(Data!$A:$A, Data!$G:$G,$A40,Data!$C:$C,CU$1,Data!$D:$D,CU$2)</f>
        <v>0</v>
      </c>
      <c r="CV40" s="5">
        <f>SUMIFS(Data!$A:$A, Data!$G:$G,$A40,Data!$C:$C,CV$1,Data!$D:$D,CV$2)</f>
        <v>0</v>
      </c>
      <c r="CW40" s="5">
        <f t="shared" ref="CW40:CX40" si="39">SUMIF($B$2:$CV$2,CW$2, $B40:$CV40)</f>
        <v>0</v>
      </c>
      <c r="CX40" s="5">
        <f t="shared" si="39"/>
        <v>0</v>
      </c>
      <c r="CY40" s="5">
        <f t="shared" si="3"/>
        <v>0</v>
      </c>
    </row>
    <row r="41">
      <c r="A41" s="5" t="str">
        <f>Countries!A39</f>
        <v>HKG</v>
      </c>
      <c r="B41" s="5">
        <f>SUMIFS(Data!$A:$A, Data!$G:$G,$A41,Data!$C:$C,B$1,Data!$D:$D,B$2)</f>
        <v>0</v>
      </c>
      <c r="C41" s="5">
        <f>SUMIFS(Data!$A:$A, Data!$G:$G,$A41,Data!$C:$C,C$1,Data!$D:$D,C$2)</f>
        <v>0</v>
      </c>
      <c r="D41" s="5">
        <f>SUMIFS(Data!$A:$A, Data!$G:$G,$A41,Data!$C:$C,D$1,Data!$D:$D,D$2)</f>
        <v>0</v>
      </c>
      <c r="E41" s="5">
        <f>SUMIFS(Data!$A:$A, Data!$G:$G,$A41,Data!$C:$C,E$1,Data!$D:$D,E$2)</f>
        <v>0</v>
      </c>
      <c r="F41" s="5">
        <f>SUMIFS(Data!$A:$A, Data!$G:$G,$A41,Data!$C:$C,F$1,Data!$D:$D,F$2)</f>
        <v>0</v>
      </c>
      <c r="G41" s="5">
        <f>SUMIFS(Data!$A:$A, Data!$G:$G,$A41,Data!$C:$C,G$1,Data!$D:$D,G$2)</f>
        <v>0</v>
      </c>
      <c r="H41" s="5">
        <f>SUMIFS(Data!$A:$A, Data!$G:$G,$A41,Data!$C:$C,H$1,Data!$D:$D,H$2)</f>
        <v>0</v>
      </c>
      <c r="I41" s="5">
        <f>SUMIFS(Data!$A:$A, Data!$G:$G,$A41,Data!$C:$C,I$1,Data!$D:$D,I$2)</f>
        <v>0</v>
      </c>
      <c r="J41" s="5">
        <f>SUMIFS(Data!$A:$A, Data!$G:$G,$A41,Data!$C:$C,J$1,Data!$D:$D,J$2)</f>
        <v>0</v>
      </c>
      <c r="K41" s="5">
        <f>SUMIFS(Data!$A:$A, Data!$G:$G,$A41,Data!$C:$C,K$1,Data!$D:$D,K$2)</f>
        <v>0</v>
      </c>
      <c r="L41" s="5">
        <f>SUMIFS(Data!$A:$A, Data!$G:$G,$A41,Data!$C:$C,L$1,Data!$D:$D,L$2)</f>
        <v>0</v>
      </c>
      <c r="M41" s="5">
        <f>SUMIFS(Data!$A:$A, Data!$G:$G,$A41,Data!$C:$C,M$1,Data!$D:$D,M$2)</f>
        <v>0</v>
      </c>
      <c r="N41" s="5">
        <f>SUMIFS(Data!$A:$A, Data!$G:$G,$A41,Data!$C:$C,N$1,Data!$D:$D,N$2)</f>
        <v>0</v>
      </c>
      <c r="O41" s="5">
        <f>SUMIFS(Data!$A:$A, Data!$G:$G,$A41,Data!$C:$C,O$1,Data!$D:$D,O$2)</f>
        <v>0</v>
      </c>
      <c r="P41" s="5">
        <f>SUMIFS(Data!$A:$A, Data!$G:$G,$A41,Data!$C:$C,P$1,Data!$D:$D,P$2)</f>
        <v>0</v>
      </c>
      <c r="Q41" s="5">
        <f>SUMIFS(Data!$A:$A, Data!$G:$G,$A41,Data!$C:$C,Q$1,Data!$D:$D,Q$2)</f>
        <v>0</v>
      </c>
      <c r="R41" s="5">
        <f>SUMIFS(Data!$A:$A, Data!$G:$G,$A41,Data!$C:$C,R$1,Data!$D:$D,R$2)</f>
        <v>0</v>
      </c>
      <c r="S41" s="5">
        <f>SUMIFS(Data!$A:$A, Data!$G:$G,$A41,Data!$C:$C,S$1,Data!$D:$D,S$2)</f>
        <v>0</v>
      </c>
      <c r="T41" s="5">
        <f>SUMIFS(Data!$A:$A, Data!$G:$G,$A41,Data!$C:$C,T$1,Data!$D:$D,T$2)</f>
        <v>0</v>
      </c>
      <c r="U41" s="5">
        <f>SUMIFS(Data!$A:$A, Data!$G:$G,$A41,Data!$C:$C,U$1,Data!$D:$D,U$2)</f>
        <v>0</v>
      </c>
      <c r="V41" s="5">
        <f>SUMIFS(Data!$A:$A, Data!$G:$G,$A41,Data!$C:$C,V$1,Data!$D:$D,V$2)</f>
        <v>0</v>
      </c>
      <c r="W41" s="5">
        <f>SUMIFS(Data!$A:$A, Data!$G:$G,$A41,Data!$C:$C,W$1,Data!$D:$D,W$2)</f>
        <v>0</v>
      </c>
      <c r="X41" s="5">
        <f>SUMIFS(Data!$A:$A, Data!$G:$G,$A41,Data!$C:$C,X$1,Data!$D:$D,X$2)</f>
        <v>0</v>
      </c>
      <c r="Y41" s="5">
        <f>SUMIFS(Data!$A:$A, Data!$G:$G,$A41,Data!$C:$C,Y$1,Data!$D:$D,Y$2)</f>
        <v>0</v>
      </c>
      <c r="Z41" s="5">
        <f>SUMIFS(Data!$A:$A, Data!$G:$G,$A41,Data!$C:$C,Z$1,Data!$D:$D,Z$2)</f>
        <v>0</v>
      </c>
      <c r="AA41" s="5">
        <f>SUMIFS(Data!$A:$A, Data!$G:$G,$A41,Data!$C:$C,AA$1,Data!$D:$D,AA$2)</f>
        <v>0</v>
      </c>
      <c r="AB41" s="5">
        <f>SUMIFS(Data!$A:$A, Data!$G:$G,$A41,Data!$C:$C,AB$1,Data!$D:$D,AB$2)</f>
        <v>0</v>
      </c>
      <c r="AC41" s="5">
        <f>SUMIFS(Data!$A:$A, Data!$G:$G,$A41,Data!$C:$C,AC$1,Data!$D:$D,AC$2)</f>
        <v>0</v>
      </c>
      <c r="AD41" s="5">
        <f>SUMIFS(Data!$A:$A, Data!$G:$G,$A41,Data!$C:$C,AD$1,Data!$D:$D,AD$2)</f>
        <v>0</v>
      </c>
      <c r="AE41" s="5">
        <f>SUMIFS(Data!$A:$A, Data!$G:$G,$A41,Data!$C:$C,AE$1,Data!$D:$D,AE$2)</f>
        <v>0</v>
      </c>
      <c r="AF41" s="5">
        <f>SUMIFS(Data!$A:$A, Data!$G:$G,$A41,Data!$C:$C,AF$1,Data!$D:$D,AF$2)</f>
        <v>0</v>
      </c>
      <c r="AG41" s="5">
        <f>SUMIFS(Data!$A:$A, Data!$G:$G,$A41,Data!$C:$C,AG$1,Data!$D:$D,AG$2)</f>
        <v>0</v>
      </c>
      <c r="AH41" s="5">
        <f>SUMIFS(Data!$A:$A, Data!$G:$G,$A41,Data!$C:$C,AH$1,Data!$D:$D,AH$2)</f>
        <v>0</v>
      </c>
      <c r="AI41" s="5">
        <f>SUMIFS(Data!$A:$A, Data!$G:$G,$A41,Data!$C:$C,AI$1,Data!$D:$D,AI$2)</f>
        <v>0</v>
      </c>
      <c r="AJ41" s="5">
        <f>SUMIFS(Data!$A:$A, Data!$G:$G,$A41,Data!$C:$C,AJ$1,Data!$D:$D,AJ$2)</f>
        <v>0</v>
      </c>
      <c r="AK41" s="5">
        <f>SUMIFS(Data!$A:$A, Data!$G:$G,$A41,Data!$C:$C,AK$1,Data!$D:$D,AK$2)</f>
        <v>0</v>
      </c>
      <c r="AL41" s="5">
        <f>SUMIFS(Data!$A:$A, Data!$G:$G,$A41,Data!$C:$C,AL$1,Data!$D:$D,AL$2)</f>
        <v>0</v>
      </c>
      <c r="AM41" s="5">
        <f>SUMIFS(Data!$A:$A, Data!$G:$G,$A41,Data!$C:$C,AM$1,Data!$D:$D,AM$2)</f>
        <v>0</v>
      </c>
      <c r="AN41" s="5">
        <f>SUMIFS(Data!$A:$A, Data!$G:$G,$A41,Data!$C:$C,AN$1,Data!$D:$D,AN$2)</f>
        <v>0</v>
      </c>
      <c r="AO41" s="5">
        <f>SUMIFS(Data!$A:$A, Data!$G:$G,$A41,Data!$C:$C,AO$1,Data!$D:$D,AO$2)</f>
        <v>1</v>
      </c>
      <c r="AP41" s="5">
        <f>SUMIFS(Data!$A:$A, Data!$G:$G,$A41,Data!$C:$C,AP$1,Data!$D:$D,AP$2)</f>
        <v>0</v>
      </c>
      <c r="AQ41" s="5">
        <f>SUMIFS(Data!$A:$A, Data!$G:$G,$A41,Data!$C:$C,AQ$1,Data!$D:$D,AQ$2)</f>
        <v>0</v>
      </c>
      <c r="AR41" s="5">
        <f>SUMIFS(Data!$A:$A, Data!$G:$G,$A41,Data!$C:$C,AR$1,Data!$D:$D,AR$2)</f>
        <v>0</v>
      </c>
      <c r="AS41" s="5">
        <f>SUMIFS(Data!$A:$A, Data!$G:$G,$A41,Data!$C:$C,AS$1,Data!$D:$D,AS$2)</f>
        <v>0</v>
      </c>
      <c r="AT41" s="5">
        <f>SUMIFS(Data!$A:$A, Data!$G:$G,$A41,Data!$C:$C,AT$1,Data!$D:$D,AT$2)</f>
        <v>0</v>
      </c>
      <c r="AU41" s="5">
        <f>SUMIFS(Data!$A:$A, Data!$G:$G,$A41,Data!$C:$C,AU$1,Data!$D:$D,AU$2)</f>
        <v>0</v>
      </c>
      <c r="AV41" s="5">
        <f>SUMIFS(Data!$A:$A, Data!$G:$G,$A41,Data!$C:$C,AV$1,Data!$D:$D,AV$2)</f>
        <v>0</v>
      </c>
      <c r="AW41" s="5">
        <f>SUMIFS(Data!$A:$A, Data!$G:$G,$A41,Data!$C:$C,AW$1,Data!$D:$D,AW$2)</f>
        <v>0</v>
      </c>
      <c r="AX41" s="5">
        <f>SUMIFS(Data!$A:$A, Data!$G:$G,$A41,Data!$C:$C,AX$1,Data!$D:$D,AX$2)</f>
        <v>0</v>
      </c>
      <c r="AY41" s="5">
        <f>SUMIFS(Data!$A:$A, Data!$G:$G,$A41,Data!$C:$C,AY$1,Data!$D:$D,AY$2)</f>
        <v>0</v>
      </c>
      <c r="AZ41" s="5">
        <f>SUMIFS(Data!$A:$A, Data!$G:$G,$A41,Data!$C:$C,AZ$1,Data!$D:$D,AZ$2)</f>
        <v>0</v>
      </c>
      <c r="BA41" s="5">
        <f>SUMIFS(Data!$A:$A, Data!$G:$G,$A41,Data!$C:$C,BA$1,Data!$D:$D,BA$2)</f>
        <v>0</v>
      </c>
      <c r="BB41" s="5">
        <f>SUMIFS(Data!$A:$A, Data!$G:$G,$A41,Data!$C:$C,BB$1,Data!$D:$D,BB$2)</f>
        <v>0</v>
      </c>
      <c r="BC41" s="5">
        <f>SUMIFS(Data!$A:$A, Data!$G:$G,$A41,Data!$C:$C,BC$1,Data!$D:$D,BC$2)</f>
        <v>0</v>
      </c>
      <c r="BD41" s="5">
        <f>SUMIFS(Data!$A:$A, Data!$G:$G,$A41,Data!$C:$C,BD$1,Data!$D:$D,BD$2)</f>
        <v>0</v>
      </c>
      <c r="BE41" s="5">
        <f>SUMIFS(Data!$A:$A, Data!$G:$G,$A41,Data!$C:$C,BE$1,Data!$D:$D,BE$2)</f>
        <v>0</v>
      </c>
      <c r="BF41" s="5">
        <f>SUMIFS(Data!$A:$A, Data!$G:$G,$A41,Data!$C:$C,BF$1,Data!$D:$D,BF$2)</f>
        <v>0</v>
      </c>
      <c r="BG41" s="5">
        <f>SUMIFS(Data!$A:$A, Data!$G:$G,$A41,Data!$C:$C,BG$1,Data!$D:$D,BG$2)</f>
        <v>0</v>
      </c>
      <c r="BH41" s="5">
        <f>SUMIFS(Data!$A:$A, Data!$G:$G,$A41,Data!$C:$C,BH$1,Data!$D:$D,BH$2)</f>
        <v>0</v>
      </c>
      <c r="BI41" s="5">
        <f>SUMIFS(Data!$A:$A, Data!$G:$G,$A41,Data!$C:$C,BI$1,Data!$D:$D,BI$2)</f>
        <v>0</v>
      </c>
      <c r="BJ41" s="5">
        <f>SUMIFS(Data!$A:$A, Data!$G:$G,$A41,Data!$C:$C,BJ$1,Data!$D:$D,BJ$2)</f>
        <v>0</v>
      </c>
      <c r="BK41" s="5">
        <f>SUMIFS(Data!$A:$A, Data!$G:$G,$A41,Data!$C:$C,BK$1,Data!$D:$D,BK$2)</f>
        <v>0</v>
      </c>
      <c r="BL41" s="5">
        <f>SUMIFS(Data!$A:$A, Data!$G:$G,$A41,Data!$C:$C,BL$1,Data!$D:$D,BL$2)</f>
        <v>0</v>
      </c>
      <c r="BM41" s="5">
        <f>SUMIFS(Data!$A:$A, Data!$G:$G,$A41,Data!$C:$C,BM$1,Data!$D:$D,BM$2)</f>
        <v>0</v>
      </c>
      <c r="BN41" s="5">
        <f>SUMIFS(Data!$A:$A, Data!$G:$G,$A41,Data!$C:$C,BN$1,Data!$D:$D,BN$2)</f>
        <v>0</v>
      </c>
      <c r="BO41" s="5">
        <f>SUMIFS(Data!$A:$A, Data!$G:$G,$A41,Data!$C:$C,BO$1,Data!$D:$D,BO$2)</f>
        <v>0</v>
      </c>
      <c r="BP41" s="5">
        <f>SUMIFS(Data!$A:$A, Data!$G:$G,$A41,Data!$C:$C,BP$1,Data!$D:$D,BP$2)</f>
        <v>0</v>
      </c>
      <c r="BQ41" s="5">
        <f>SUMIFS(Data!$A:$A, Data!$G:$G,$A41,Data!$C:$C,BQ$1,Data!$D:$D,BQ$2)</f>
        <v>0</v>
      </c>
      <c r="BR41" s="5">
        <f>SUMIFS(Data!$A:$A, Data!$G:$G,$A41,Data!$C:$C,BR$1,Data!$D:$D,BR$2)</f>
        <v>0</v>
      </c>
      <c r="BS41" s="5">
        <f>SUMIFS(Data!$A:$A, Data!$G:$G,$A41,Data!$C:$C,BS$1,Data!$D:$D,BS$2)</f>
        <v>0</v>
      </c>
      <c r="BT41" s="5">
        <f>SUMIFS(Data!$A:$A, Data!$G:$G,$A41,Data!$C:$C,BT$1,Data!$D:$D,BT$2)</f>
        <v>0</v>
      </c>
      <c r="BU41" s="5">
        <f>SUMIFS(Data!$A:$A, Data!$G:$G,$A41,Data!$C:$C,BU$1,Data!$D:$D,BU$2)</f>
        <v>0</v>
      </c>
      <c r="BV41" s="5">
        <f>SUMIFS(Data!$A:$A, Data!$G:$G,$A41,Data!$C:$C,BV$1,Data!$D:$D,BV$2)</f>
        <v>0</v>
      </c>
      <c r="BW41" s="5">
        <f>SUMIFS(Data!$A:$A, Data!$G:$G,$A41,Data!$C:$C,BW$1,Data!$D:$D,BW$2)</f>
        <v>0</v>
      </c>
      <c r="BX41" s="5">
        <f>SUMIFS(Data!$A:$A, Data!$G:$G,$A41,Data!$C:$C,BX$1,Data!$D:$D,BX$2)</f>
        <v>0</v>
      </c>
      <c r="BY41" s="5">
        <f>SUMIFS(Data!$A:$A, Data!$G:$G,$A41,Data!$C:$C,BY$1,Data!$D:$D,BY$2)</f>
        <v>0</v>
      </c>
      <c r="BZ41" s="5">
        <f>SUMIFS(Data!$A:$A, Data!$G:$G,$A41,Data!$C:$C,BZ$1,Data!$D:$D,BZ$2)</f>
        <v>0</v>
      </c>
      <c r="CA41" s="5">
        <f>SUMIFS(Data!$A:$A, Data!$G:$G,$A41,Data!$C:$C,CA$1,Data!$D:$D,CA$2)</f>
        <v>0</v>
      </c>
      <c r="CB41" s="5">
        <f>SUMIFS(Data!$A:$A, Data!$G:$G,$A41,Data!$C:$C,CB$1,Data!$D:$D,CB$2)</f>
        <v>0</v>
      </c>
      <c r="CC41" s="5">
        <f>SUMIFS(Data!$A:$A, Data!$G:$G,$A41,Data!$C:$C,CC$1,Data!$D:$D,CC$2)</f>
        <v>0</v>
      </c>
      <c r="CD41" s="5">
        <f>SUMIFS(Data!$A:$A, Data!$G:$G,$A41,Data!$C:$C,CD$1,Data!$D:$D,CD$2)</f>
        <v>0</v>
      </c>
      <c r="CE41" s="5">
        <f>SUMIFS(Data!$A:$A, Data!$G:$G,$A41,Data!$C:$C,CE$1,Data!$D:$D,CE$2)</f>
        <v>0</v>
      </c>
      <c r="CF41" s="5">
        <f>SUMIFS(Data!$A:$A, Data!$G:$G,$A41,Data!$C:$C,CF$1,Data!$D:$D,CF$2)</f>
        <v>0</v>
      </c>
      <c r="CG41" s="5">
        <f>SUMIFS(Data!$A:$A, Data!$G:$G,$A41,Data!$C:$C,CG$1,Data!$D:$D,CG$2)</f>
        <v>0</v>
      </c>
      <c r="CH41" s="5">
        <f>SUMIFS(Data!$A:$A, Data!$G:$G,$A41,Data!$C:$C,CH$1,Data!$D:$D,CH$2)</f>
        <v>0</v>
      </c>
      <c r="CI41" s="5">
        <f>SUMIFS(Data!$A:$A, Data!$G:$G,$A41,Data!$C:$C,CI$1,Data!$D:$D,CI$2)</f>
        <v>0</v>
      </c>
      <c r="CJ41" s="5">
        <f>SUMIFS(Data!$A:$A, Data!$G:$G,$A41,Data!$C:$C,CJ$1,Data!$D:$D,CJ$2)</f>
        <v>0</v>
      </c>
      <c r="CK41" s="5">
        <f>SUMIFS(Data!$A:$A, Data!$G:$G,$A41,Data!$C:$C,CK$1,Data!$D:$D,CK$2)</f>
        <v>0</v>
      </c>
      <c r="CL41" s="5">
        <f>SUMIFS(Data!$A:$A, Data!$G:$G,$A41,Data!$C:$C,CL$1,Data!$D:$D,CL$2)</f>
        <v>0</v>
      </c>
      <c r="CM41" s="5">
        <f>SUMIFS(Data!$A:$A, Data!$G:$G,$A41,Data!$C:$C,CM$1,Data!$D:$D,CM$2)</f>
        <v>0</v>
      </c>
      <c r="CN41" s="5">
        <f>SUMIFS(Data!$A:$A, Data!$G:$G,$A41,Data!$C:$C,CN$1,Data!$D:$D,CN$2)</f>
        <v>0</v>
      </c>
      <c r="CO41" s="5">
        <f>SUMIFS(Data!$A:$A, Data!$G:$G,$A41,Data!$C:$C,CO$1,Data!$D:$D,CO$2)</f>
        <v>0</v>
      </c>
      <c r="CP41" s="5">
        <f>SUMIFS(Data!$A:$A, Data!$G:$G,$A41,Data!$C:$C,CP$1,Data!$D:$D,CP$2)</f>
        <v>0</v>
      </c>
      <c r="CQ41" s="5">
        <f>SUMIFS(Data!$A:$A, Data!$G:$G,$A41,Data!$C:$C,CQ$1,Data!$D:$D,CQ$2)</f>
        <v>0</v>
      </c>
      <c r="CR41" s="5">
        <f>SUMIFS(Data!$A:$A, Data!$G:$G,$A41,Data!$C:$C,CR$1,Data!$D:$D,CR$2)</f>
        <v>0</v>
      </c>
      <c r="CS41" s="5">
        <f>SUMIFS(Data!$A:$A, Data!$G:$G,$A41,Data!$C:$C,CS$1,Data!$D:$D,CS$2)</f>
        <v>0</v>
      </c>
      <c r="CT41" s="5">
        <f>SUMIFS(Data!$A:$A, Data!$G:$G,$A41,Data!$C:$C,CT$1,Data!$D:$D,CT$2)</f>
        <v>0</v>
      </c>
      <c r="CU41" s="5">
        <f>SUMIFS(Data!$A:$A, Data!$G:$G,$A41,Data!$C:$C,CU$1,Data!$D:$D,CU$2)</f>
        <v>0</v>
      </c>
      <c r="CV41" s="5">
        <f>SUMIFS(Data!$A:$A, Data!$G:$G,$A41,Data!$C:$C,CV$1,Data!$D:$D,CV$2)</f>
        <v>0</v>
      </c>
      <c r="CW41" s="5">
        <f t="shared" ref="CW41:CX41" si="40">SUMIF($B$2:$CV$2,CW$2, $B41:$CV41)</f>
        <v>1</v>
      </c>
      <c r="CX41" s="5">
        <f t="shared" si="40"/>
        <v>0</v>
      </c>
      <c r="CY41" s="5">
        <f t="shared" si="3"/>
        <v>1</v>
      </c>
    </row>
    <row r="42">
      <c r="A42" s="5" t="str">
        <f>Countries!A40</f>
        <v>HUN</v>
      </c>
      <c r="B42" s="5">
        <f>SUMIFS(Data!$A:$A, Data!$G:$G,$A42,Data!$C:$C,B$1,Data!$D:$D,B$2)</f>
        <v>0</v>
      </c>
      <c r="C42" s="5">
        <f>SUMIFS(Data!$A:$A, Data!$G:$G,$A42,Data!$C:$C,C$1,Data!$D:$D,C$2)</f>
        <v>0</v>
      </c>
      <c r="D42" s="5">
        <f>SUMIFS(Data!$A:$A, Data!$G:$G,$A42,Data!$C:$C,D$1,Data!$D:$D,D$2)</f>
        <v>0</v>
      </c>
      <c r="E42" s="5">
        <f>SUMIFS(Data!$A:$A, Data!$G:$G,$A42,Data!$C:$C,E$1,Data!$D:$D,E$2)</f>
        <v>0</v>
      </c>
      <c r="F42" s="5">
        <f>SUMIFS(Data!$A:$A, Data!$G:$G,$A42,Data!$C:$C,F$1,Data!$D:$D,F$2)</f>
        <v>0</v>
      </c>
      <c r="G42" s="5">
        <f>SUMIFS(Data!$A:$A, Data!$G:$G,$A42,Data!$C:$C,G$1,Data!$D:$D,G$2)</f>
        <v>0</v>
      </c>
      <c r="H42" s="5">
        <f>SUMIFS(Data!$A:$A, Data!$G:$G,$A42,Data!$C:$C,H$1,Data!$D:$D,H$2)</f>
        <v>0</v>
      </c>
      <c r="I42" s="5">
        <f>SUMIFS(Data!$A:$A, Data!$G:$G,$A42,Data!$C:$C,I$1,Data!$D:$D,I$2)</f>
        <v>0</v>
      </c>
      <c r="J42" s="5">
        <f>SUMIFS(Data!$A:$A, Data!$G:$G,$A42,Data!$C:$C,J$1,Data!$D:$D,J$2)</f>
        <v>0</v>
      </c>
      <c r="K42" s="5">
        <f>SUMIFS(Data!$A:$A, Data!$G:$G,$A42,Data!$C:$C,K$1,Data!$D:$D,K$2)</f>
        <v>0</v>
      </c>
      <c r="L42" s="5">
        <f>SUMIFS(Data!$A:$A, Data!$G:$G,$A42,Data!$C:$C,L$1,Data!$D:$D,L$2)</f>
        <v>0</v>
      </c>
      <c r="M42" s="5">
        <f>SUMIFS(Data!$A:$A, Data!$G:$G,$A42,Data!$C:$C,M$1,Data!$D:$D,M$2)</f>
        <v>0</v>
      </c>
      <c r="N42" s="5">
        <f>SUMIFS(Data!$A:$A, Data!$G:$G,$A42,Data!$C:$C,N$1,Data!$D:$D,N$2)</f>
        <v>0</v>
      </c>
      <c r="O42" s="5">
        <f>SUMIFS(Data!$A:$A, Data!$G:$G,$A42,Data!$C:$C,O$1,Data!$D:$D,O$2)</f>
        <v>0</v>
      </c>
      <c r="P42" s="5">
        <f>SUMIFS(Data!$A:$A, Data!$G:$G,$A42,Data!$C:$C,P$1,Data!$D:$D,P$2)</f>
        <v>0</v>
      </c>
      <c r="Q42" s="5">
        <f>SUMIFS(Data!$A:$A, Data!$G:$G,$A42,Data!$C:$C,Q$1,Data!$D:$D,Q$2)</f>
        <v>0</v>
      </c>
      <c r="R42" s="5">
        <f>SUMIFS(Data!$A:$A, Data!$G:$G,$A42,Data!$C:$C,R$1,Data!$D:$D,R$2)</f>
        <v>0</v>
      </c>
      <c r="S42" s="5">
        <f>SUMIFS(Data!$A:$A, Data!$G:$G,$A42,Data!$C:$C,S$1,Data!$D:$D,S$2)</f>
        <v>0</v>
      </c>
      <c r="T42" s="5">
        <f>SUMIFS(Data!$A:$A, Data!$G:$G,$A42,Data!$C:$C,T$1,Data!$D:$D,T$2)</f>
        <v>0</v>
      </c>
      <c r="U42" s="5">
        <f>SUMIFS(Data!$A:$A, Data!$G:$G,$A42,Data!$C:$C,U$1,Data!$D:$D,U$2)</f>
        <v>0</v>
      </c>
      <c r="V42" s="5">
        <f>SUMIFS(Data!$A:$A, Data!$G:$G,$A42,Data!$C:$C,V$1,Data!$D:$D,V$2)</f>
        <v>0</v>
      </c>
      <c r="W42" s="5">
        <f>SUMIFS(Data!$A:$A, Data!$G:$G,$A42,Data!$C:$C,W$1,Data!$D:$D,W$2)</f>
        <v>0</v>
      </c>
      <c r="X42" s="5">
        <f>SUMIFS(Data!$A:$A, Data!$G:$G,$A42,Data!$C:$C,X$1,Data!$D:$D,X$2)</f>
        <v>0</v>
      </c>
      <c r="Y42" s="5">
        <f>SUMIFS(Data!$A:$A, Data!$G:$G,$A42,Data!$C:$C,Y$1,Data!$D:$D,Y$2)</f>
        <v>0</v>
      </c>
      <c r="Z42" s="5">
        <f>SUMIFS(Data!$A:$A, Data!$G:$G,$A42,Data!$C:$C,Z$1,Data!$D:$D,Z$2)</f>
        <v>2</v>
      </c>
      <c r="AA42" s="5">
        <f>SUMIFS(Data!$A:$A, Data!$G:$G,$A42,Data!$C:$C,AA$1,Data!$D:$D,AA$2)</f>
        <v>4</v>
      </c>
      <c r="AB42" s="5">
        <f>SUMIFS(Data!$A:$A, Data!$G:$G,$A42,Data!$C:$C,AB$1,Data!$D:$D,AB$2)</f>
        <v>0</v>
      </c>
      <c r="AC42" s="5">
        <f>SUMIFS(Data!$A:$A, Data!$G:$G,$A42,Data!$C:$C,AC$1,Data!$D:$D,AC$2)</f>
        <v>0</v>
      </c>
      <c r="AD42" s="5">
        <f>SUMIFS(Data!$A:$A, Data!$G:$G,$A42,Data!$C:$C,AD$1,Data!$D:$D,AD$2)</f>
        <v>0</v>
      </c>
      <c r="AE42" s="5">
        <f>SUMIFS(Data!$A:$A, Data!$G:$G,$A42,Data!$C:$C,AE$1,Data!$D:$D,AE$2)</f>
        <v>0</v>
      </c>
      <c r="AF42" s="5">
        <f>SUMIFS(Data!$A:$A, Data!$G:$G,$A42,Data!$C:$C,AF$1,Data!$D:$D,AF$2)</f>
        <v>0</v>
      </c>
      <c r="AG42" s="5">
        <f>SUMIFS(Data!$A:$A, Data!$G:$G,$A42,Data!$C:$C,AG$1,Data!$D:$D,AG$2)</f>
        <v>0</v>
      </c>
      <c r="AH42" s="5">
        <f>SUMIFS(Data!$A:$A, Data!$G:$G,$A42,Data!$C:$C,AH$1,Data!$D:$D,AH$2)</f>
        <v>0</v>
      </c>
      <c r="AI42" s="5">
        <f>SUMIFS(Data!$A:$A, Data!$G:$G,$A42,Data!$C:$C,AI$1,Data!$D:$D,AI$2)</f>
        <v>0</v>
      </c>
      <c r="AJ42" s="5">
        <f>SUMIFS(Data!$A:$A, Data!$G:$G,$A42,Data!$C:$C,AJ$1,Data!$D:$D,AJ$2)</f>
        <v>0</v>
      </c>
      <c r="AK42" s="5">
        <f>SUMIFS(Data!$A:$A, Data!$G:$G,$A42,Data!$C:$C,AK$1,Data!$D:$D,AK$2)</f>
        <v>0</v>
      </c>
      <c r="AL42" s="5">
        <f>SUMIFS(Data!$A:$A, Data!$G:$G,$A42,Data!$C:$C,AL$1,Data!$D:$D,AL$2)</f>
        <v>0</v>
      </c>
      <c r="AM42" s="5">
        <f>SUMIFS(Data!$A:$A, Data!$G:$G,$A42,Data!$C:$C,AM$1,Data!$D:$D,AM$2)</f>
        <v>0</v>
      </c>
      <c r="AN42" s="5">
        <f>SUMIFS(Data!$A:$A, Data!$G:$G,$A42,Data!$C:$C,AN$1,Data!$D:$D,AN$2)</f>
        <v>0</v>
      </c>
      <c r="AO42" s="5">
        <f>SUMIFS(Data!$A:$A, Data!$G:$G,$A42,Data!$C:$C,AO$1,Data!$D:$D,AO$2)</f>
        <v>1</v>
      </c>
      <c r="AP42" s="5">
        <f>SUMIFS(Data!$A:$A, Data!$G:$G,$A42,Data!$C:$C,AP$1,Data!$D:$D,AP$2)</f>
        <v>0</v>
      </c>
      <c r="AQ42" s="5">
        <f>SUMIFS(Data!$A:$A, Data!$G:$G,$A42,Data!$C:$C,AQ$1,Data!$D:$D,AQ$2)</f>
        <v>0</v>
      </c>
      <c r="AR42" s="5">
        <f>SUMIFS(Data!$A:$A, Data!$G:$G,$A42,Data!$C:$C,AR$1,Data!$D:$D,AR$2)</f>
        <v>0</v>
      </c>
      <c r="AS42" s="5">
        <f>SUMIFS(Data!$A:$A, Data!$G:$G,$A42,Data!$C:$C,AS$1,Data!$D:$D,AS$2)</f>
        <v>0</v>
      </c>
      <c r="AT42" s="5">
        <f>SUMIFS(Data!$A:$A, Data!$G:$G,$A42,Data!$C:$C,AT$1,Data!$D:$D,AT$2)</f>
        <v>0</v>
      </c>
      <c r="AU42" s="5">
        <f>SUMIFS(Data!$A:$A, Data!$G:$G,$A42,Data!$C:$C,AU$1,Data!$D:$D,AU$2)</f>
        <v>0</v>
      </c>
      <c r="AV42" s="5">
        <f>SUMIFS(Data!$A:$A, Data!$G:$G,$A42,Data!$C:$C,AV$1,Data!$D:$D,AV$2)</f>
        <v>0</v>
      </c>
      <c r="AW42" s="5">
        <f>SUMIFS(Data!$A:$A, Data!$G:$G,$A42,Data!$C:$C,AW$1,Data!$D:$D,AW$2)</f>
        <v>0</v>
      </c>
      <c r="AX42" s="5">
        <f>SUMIFS(Data!$A:$A, Data!$G:$G,$A42,Data!$C:$C,AX$1,Data!$D:$D,AX$2)</f>
        <v>0</v>
      </c>
      <c r="AY42" s="5">
        <f>SUMIFS(Data!$A:$A, Data!$G:$G,$A42,Data!$C:$C,AY$1,Data!$D:$D,AY$2)</f>
        <v>0</v>
      </c>
      <c r="AZ42" s="5">
        <f>SUMIFS(Data!$A:$A, Data!$G:$G,$A42,Data!$C:$C,AZ$1,Data!$D:$D,AZ$2)</f>
        <v>0</v>
      </c>
      <c r="BA42" s="5">
        <f>SUMIFS(Data!$A:$A, Data!$G:$G,$A42,Data!$C:$C,BA$1,Data!$D:$D,BA$2)</f>
        <v>0</v>
      </c>
      <c r="BB42" s="5">
        <f>SUMIFS(Data!$A:$A, Data!$G:$G,$A42,Data!$C:$C,BB$1,Data!$D:$D,BB$2)</f>
        <v>0</v>
      </c>
      <c r="BC42" s="5">
        <f>SUMIFS(Data!$A:$A, Data!$G:$G,$A42,Data!$C:$C,BC$1,Data!$D:$D,BC$2)</f>
        <v>0</v>
      </c>
      <c r="BD42" s="5">
        <f>SUMIFS(Data!$A:$A, Data!$G:$G,$A42,Data!$C:$C,BD$1,Data!$D:$D,BD$2)</f>
        <v>0</v>
      </c>
      <c r="BE42" s="5">
        <f>SUMIFS(Data!$A:$A, Data!$G:$G,$A42,Data!$C:$C,BE$1,Data!$D:$D,BE$2)</f>
        <v>0</v>
      </c>
      <c r="BF42" s="5">
        <f>SUMIFS(Data!$A:$A, Data!$G:$G,$A42,Data!$C:$C,BF$1,Data!$D:$D,BF$2)</f>
        <v>0</v>
      </c>
      <c r="BG42" s="5">
        <f>SUMIFS(Data!$A:$A, Data!$G:$G,$A42,Data!$C:$C,BG$1,Data!$D:$D,BG$2)</f>
        <v>0</v>
      </c>
      <c r="BH42" s="5">
        <f>SUMIFS(Data!$A:$A, Data!$G:$G,$A42,Data!$C:$C,BH$1,Data!$D:$D,BH$2)</f>
        <v>0</v>
      </c>
      <c r="BI42" s="5">
        <f>SUMIFS(Data!$A:$A, Data!$G:$G,$A42,Data!$C:$C,BI$1,Data!$D:$D,BI$2)</f>
        <v>0</v>
      </c>
      <c r="BJ42" s="5">
        <f>SUMIFS(Data!$A:$A, Data!$G:$G,$A42,Data!$C:$C,BJ$1,Data!$D:$D,BJ$2)</f>
        <v>0</v>
      </c>
      <c r="BK42" s="5">
        <f>SUMIFS(Data!$A:$A, Data!$G:$G,$A42,Data!$C:$C,BK$1,Data!$D:$D,BK$2)</f>
        <v>0</v>
      </c>
      <c r="BL42" s="5">
        <f>SUMIFS(Data!$A:$A, Data!$G:$G,$A42,Data!$C:$C,BL$1,Data!$D:$D,BL$2)</f>
        <v>0</v>
      </c>
      <c r="BM42" s="5">
        <f>SUMIFS(Data!$A:$A, Data!$G:$G,$A42,Data!$C:$C,BM$1,Data!$D:$D,BM$2)</f>
        <v>0</v>
      </c>
      <c r="BN42" s="5">
        <f>SUMIFS(Data!$A:$A, Data!$G:$G,$A42,Data!$C:$C,BN$1,Data!$D:$D,BN$2)</f>
        <v>0</v>
      </c>
      <c r="BO42" s="5">
        <f>SUMIFS(Data!$A:$A, Data!$G:$G,$A42,Data!$C:$C,BO$1,Data!$D:$D,BO$2)</f>
        <v>0</v>
      </c>
      <c r="BP42" s="5">
        <f>SUMIFS(Data!$A:$A, Data!$G:$G,$A42,Data!$C:$C,BP$1,Data!$D:$D,BP$2)</f>
        <v>0</v>
      </c>
      <c r="BQ42" s="5">
        <f>SUMIFS(Data!$A:$A, Data!$G:$G,$A42,Data!$C:$C,BQ$1,Data!$D:$D,BQ$2)</f>
        <v>0</v>
      </c>
      <c r="BR42" s="5">
        <f>SUMIFS(Data!$A:$A, Data!$G:$G,$A42,Data!$C:$C,BR$1,Data!$D:$D,BR$2)</f>
        <v>0</v>
      </c>
      <c r="BS42" s="5">
        <f>SUMIFS(Data!$A:$A, Data!$G:$G,$A42,Data!$C:$C,BS$1,Data!$D:$D,BS$2)</f>
        <v>0</v>
      </c>
      <c r="BT42" s="5">
        <f>SUMIFS(Data!$A:$A, Data!$G:$G,$A42,Data!$C:$C,BT$1,Data!$D:$D,BT$2)</f>
        <v>0</v>
      </c>
      <c r="BU42" s="5">
        <f>SUMIFS(Data!$A:$A, Data!$G:$G,$A42,Data!$C:$C,BU$1,Data!$D:$D,BU$2)</f>
        <v>0</v>
      </c>
      <c r="BV42" s="5">
        <f>SUMIFS(Data!$A:$A, Data!$G:$G,$A42,Data!$C:$C,BV$1,Data!$D:$D,BV$2)</f>
        <v>0</v>
      </c>
      <c r="BW42" s="5">
        <f>SUMIFS(Data!$A:$A, Data!$G:$G,$A42,Data!$C:$C,BW$1,Data!$D:$D,BW$2)</f>
        <v>0</v>
      </c>
      <c r="BX42" s="5">
        <f>SUMIFS(Data!$A:$A, Data!$G:$G,$A42,Data!$C:$C,BX$1,Data!$D:$D,BX$2)</f>
        <v>0</v>
      </c>
      <c r="BY42" s="5">
        <f>SUMIFS(Data!$A:$A, Data!$G:$G,$A42,Data!$C:$C,BY$1,Data!$D:$D,BY$2)</f>
        <v>1</v>
      </c>
      <c r="BZ42" s="5">
        <f>SUMIFS(Data!$A:$A, Data!$G:$G,$A42,Data!$C:$C,BZ$1,Data!$D:$D,BZ$2)</f>
        <v>0</v>
      </c>
      <c r="CA42" s="5">
        <f>SUMIFS(Data!$A:$A, Data!$G:$G,$A42,Data!$C:$C,CA$1,Data!$D:$D,CA$2)</f>
        <v>0</v>
      </c>
      <c r="CB42" s="5">
        <f>SUMIFS(Data!$A:$A, Data!$G:$G,$A42,Data!$C:$C,CB$1,Data!$D:$D,CB$2)</f>
        <v>0</v>
      </c>
      <c r="CC42" s="5">
        <f>SUMIFS(Data!$A:$A, Data!$G:$G,$A42,Data!$C:$C,CC$1,Data!$D:$D,CC$2)</f>
        <v>0</v>
      </c>
      <c r="CD42" s="5">
        <f>SUMIFS(Data!$A:$A, Data!$G:$G,$A42,Data!$C:$C,CD$1,Data!$D:$D,CD$2)</f>
        <v>0</v>
      </c>
      <c r="CE42" s="5">
        <f>SUMIFS(Data!$A:$A, Data!$G:$G,$A42,Data!$C:$C,CE$1,Data!$D:$D,CE$2)</f>
        <v>0</v>
      </c>
      <c r="CF42" s="5">
        <f>SUMIFS(Data!$A:$A, Data!$G:$G,$A42,Data!$C:$C,CF$1,Data!$D:$D,CF$2)</f>
        <v>0</v>
      </c>
      <c r="CG42" s="5">
        <f>SUMIFS(Data!$A:$A, Data!$G:$G,$A42,Data!$C:$C,CG$1,Data!$D:$D,CG$2)</f>
        <v>0</v>
      </c>
      <c r="CH42" s="5">
        <f>SUMIFS(Data!$A:$A, Data!$G:$G,$A42,Data!$C:$C,CH$1,Data!$D:$D,CH$2)</f>
        <v>0</v>
      </c>
      <c r="CI42" s="5">
        <f>SUMIFS(Data!$A:$A, Data!$G:$G,$A42,Data!$C:$C,CI$1,Data!$D:$D,CI$2)</f>
        <v>0</v>
      </c>
      <c r="CJ42" s="5">
        <f>SUMIFS(Data!$A:$A, Data!$G:$G,$A42,Data!$C:$C,CJ$1,Data!$D:$D,CJ$2)</f>
        <v>0</v>
      </c>
      <c r="CK42" s="5">
        <f>SUMIFS(Data!$A:$A, Data!$G:$G,$A42,Data!$C:$C,CK$1,Data!$D:$D,CK$2)</f>
        <v>0</v>
      </c>
      <c r="CL42" s="5">
        <f>SUMIFS(Data!$A:$A, Data!$G:$G,$A42,Data!$C:$C,CL$1,Data!$D:$D,CL$2)</f>
        <v>0</v>
      </c>
      <c r="CM42" s="5">
        <f>SUMIFS(Data!$A:$A, Data!$G:$G,$A42,Data!$C:$C,CM$1,Data!$D:$D,CM$2)</f>
        <v>0</v>
      </c>
      <c r="CN42" s="5">
        <f>SUMIFS(Data!$A:$A, Data!$G:$G,$A42,Data!$C:$C,CN$1,Data!$D:$D,CN$2)</f>
        <v>0</v>
      </c>
      <c r="CO42" s="5">
        <f>SUMIFS(Data!$A:$A, Data!$G:$G,$A42,Data!$C:$C,CO$1,Data!$D:$D,CO$2)</f>
        <v>0</v>
      </c>
      <c r="CP42" s="5">
        <f>SUMIFS(Data!$A:$A, Data!$G:$G,$A42,Data!$C:$C,CP$1,Data!$D:$D,CP$2)</f>
        <v>0</v>
      </c>
      <c r="CQ42" s="5">
        <f>SUMIFS(Data!$A:$A, Data!$G:$G,$A42,Data!$C:$C,CQ$1,Data!$D:$D,CQ$2)</f>
        <v>0</v>
      </c>
      <c r="CR42" s="5">
        <f>SUMIFS(Data!$A:$A, Data!$G:$G,$A42,Data!$C:$C,CR$1,Data!$D:$D,CR$2)</f>
        <v>0</v>
      </c>
      <c r="CS42" s="5">
        <f>SUMIFS(Data!$A:$A, Data!$G:$G,$A42,Data!$C:$C,CS$1,Data!$D:$D,CS$2)</f>
        <v>0</v>
      </c>
      <c r="CT42" s="5">
        <f>SUMIFS(Data!$A:$A, Data!$G:$G,$A42,Data!$C:$C,CT$1,Data!$D:$D,CT$2)</f>
        <v>0</v>
      </c>
      <c r="CU42" s="5">
        <f>SUMIFS(Data!$A:$A, Data!$G:$G,$A42,Data!$C:$C,CU$1,Data!$D:$D,CU$2)</f>
        <v>1</v>
      </c>
      <c r="CV42" s="5">
        <f>SUMIFS(Data!$A:$A, Data!$G:$G,$A42,Data!$C:$C,CV$1,Data!$D:$D,CV$2)</f>
        <v>0</v>
      </c>
      <c r="CW42" s="5">
        <f t="shared" ref="CW42:CX42" si="41">SUMIF($B$2:$CV$2,CW$2, $B42:$CV42)</f>
        <v>5</v>
      </c>
      <c r="CX42" s="5">
        <f t="shared" si="41"/>
        <v>4</v>
      </c>
      <c r="CY42" s="5">
        <f t="shared" si="3"/>
        <v>9</v>
      </c>
    </row>
    <row r="43">
      <c r="A43" s="5" t="str">
        <f>Countries!A41</f>
        <v>INA</v>
      </c>
      <c r="B43" s="5">
        <f>SUMIFS(Data!$A:$A, Data!$G:$G,$A43,Data!$C:$C,B$1,Data!$D:$D,B$2)</f>
        <v>0</v>
      </c>
      <c r="C43" s="5">
        <f>SUMIFS(Data!$A:$A, Data!$G:$G,$A43,Data!$C:$C,C$1,Data!$D:$D,C$2)</f>
        <v>0</v>
      </c>
      <c r="D43" s="5">
        <f>SUMIFS(Data!$A:$A, Data!$G:$G,$A43,Data!$C:$C,D$1,Data!$D:$D,D$2)</f>
        <v>0</v>
      </c>
      <c r="E43" s="5">
        <f>SUMIFS(Data!$A:$A, Data!$G:$G,$A43,Data!$C:$C,E$1,Data!$D:$D,E$2)</f>
        <v>0</v>
      </c>
      <c r="F43" s="5">
        <f>SUMIFS(Data!$A:$A, Data!$G:$G,$A43,Data!$C:$C,F$1,Data!$D:$D,F$2)</f>
        <v>0</v>
      </c>
      <c r="G43" s="5">
        <f>SUMIFS(Data!$A:$A, Data!$G:$G,$A43,Data!$C:$C,G$1,Data!$D:$D,G$2)</f>
        <v>0</v>
      </c>
      <c r="H43" s="5">
        <f>SUMIFS(Data!$A:$A, Data!$G:$G,$A43,Data!$C:$C,H$1,Data!$D:$D,H$2)</f>
        <v>0</v>
      </c>
      <c r="I43" s="5">
        <f>SUMIFS(Data!$A:$A, Data!$G:$G,$A43,Data!$C:$C,I$1,Data!$D:$D,I$2)</f>
        <v>0</v>
      </c>
      <c r="J43" s="5">
        <f>SUMIFS(Data!$A:$A, Data!$G:$G,$A43,Data!$C:$C,J$1,Data!$D:$D,J$2)</f>
        <v>0</v>
      </c>
      <c r="K43" s="5">
        <f>SUMIFS(Data!$A:$A, Data!$G:$G,$A43,Data!$C:$C,K$1,Data!$D:$D,K$2)</f>
        <v>0</v>
      </c>
      <c r="L43" s="5">
        <f>SUMIFS(Data!$A:$A, Data!$G:$G,$A43,Data!$C:$C,L$1,Data!$D:$D,L$2)</f>
        <v>0</v>
      </c>
      <c r="M43" s="5">
        <f>SUMIFS(Data!$A:$A, Data!$G:$G,$A43,Data!$C:$C,M$1,Data!$D:$D,M$2)</f>
        <v>0</v>
      </c>
      <c r="N43" s="5">
        <f>SUMIFS(Data!$A:$A, Data!$G:$G,$A43,Data!$C:$C,N$1,Data!$D:$D,N$2)</f>
        <v>0</v>
      </c>
      <c r="O43" s="5">
        <f>SUMIFS(Data!$A:$A, Data!$G:$G,$A43,Data!$C:$C,O$1,Data!$D:$D,O$2)</f>
        <v>2</v>
      </c>
      <c r="P43" s="5">
        <f>SUMIFS(Data!$A:$A, Data!$G:$G,$A43,Data!$C:$C,P$1,Data!$D:$D,P$2)</f>
        <v>0</v>
      </c>
      <c r="Q43" s="5">
        <f>SUMIFS(Data!$A:$A, Data!$G:$G,$A43,Data!$C:$C,Q$1,Data!$D:$D,Q$2)</f>
        <v>0</v>
      </c>
      <c r="R43" s="5">
        <f>SUMIFS(Data!$A:$A, Data!$G:$G,$A43,Data!$C:$C,R$1,Data!$D:$D,R$2)</f>
        <v>0</v>
      </c>
      <c r="S43" s="5">
        <f>SUMIFS(Data!$A:$A, Data!$G:$G,$A43,Data!$C:$C,S$1,Data!$D:$D,S$2)</f>
        <v>0</v>
      </c>
      <c r="T43" s="5">
        <f>SUMIFS(Data!$A:$A, Data!$G:$G,$A43,Data!$C:$C,T$1,Data!$D:$D,T$2)</f>
        <v>0</v>
      </c>
      <c r="U43" s="5">
        <f>SUMIFS(Data!$A:$A, Data!$G:$G,$A43,Data!$C:$C,U$1,Data!$D:$D,U$2)</f>
        <v>0</v>
      </c>
      <c r="V43" s="5">
        <f>SUMIFS(Data!$A:$A, Data!$G:$G,$A43,Data!$C:$C,V$1,Data!$D:$D,V$2)</f>
        <v>0</v>
      </c>
      <c r="W43" s="5">
        <f>SUMIFS(Data!$A:$A, Data!$G:$G,$A43,Data!$C:$C,W$1,Data!$D:$D,W$2)</f>
        <v>0</v>
      </c>
      <c r="X43" s="5">
        <f>SUMIFS(Data!$A:$A, Data!$G:$G,$A43,Data!$C:$C,X$1,Data!$D:$D,X$2)</f>
        <v>0</v>
      </c>
      <c r="Y43" s="5">
        <f>SUMIFS(Data!$A:$A, Data!$G:$G,$A43,Data!$C:$C,Y$1,Data!$D:$D,Y$2)</f>
        <v>0</v>
      </c>
      <c r="Z43" s="5">
        <f>SUMIFS(Data!$A:$A, Data!$G:$G,$A43,Data!$C:$C,Z$1,Data!$D:$D,Z$2)</f>
        <v>0</v>
      </c>
      <c r="AA43" s="5">
        <f>SUMIFS(Data!$A:$A, Data!$G:$G,$A43,Data!$C:$C,AA$1,Data!$D:$D,AA$2)</f>
        <v>0</v>
      </c>
      <c r="AB43" s="5">
        <f>SUMIFS(Data!$A:$A, Data!$G:$G,$A43,Data!$C:$C,AB$1,Data!$D:$D,AB$2)</f>
        <v>0</v>
      </c>
      <c r="AC43" s="5">
        <f>SUMIFS(Data!$A:$A, Data!$G:$G,$A43,Data!$C:$C,AC$1,Data!$D:$D,AC$2)</f>
        <v>0</v>
      </c>
      <c r="AD43" s="5">
        <f>SUMIFS(Data!$A:$A, Data!$G:$G,$A43,Data!$C:$C,AD$1,Data!$D:$D,AD$2)</f>
        <v>0</v>
      </c>
      <c r="AE43" s="5">
        <f>SUMIFS(Data!$A:$A, Data!$G:$G,$A43,Data!$C:$C,AE$1,Data!$D:$D,AE$2)</f>
        <v>0</v>
      </c>
      <c r="AF43" s="5">
        <f>SUMIFS(Data!$A:$A, Data!$G:$G,$A43,Data!$C:$C,AF$1,Data!$D:$D,AF$2)</f>
        <v>0</v>
      </c>
      <c r="AG43" s="5">
        <f>SUMIFS(Data!$A:$A, Data!$G:$G,$A43,Data!$C:$C,AG$1,Data!$D:$D,AG$2)</f>
        <v>0</v>
      </c>
      <c r="AH43" s="5">
        <f>SUMIFS(Data!$A:$A, Data!$G:$G,$A43,Data!$C:$C,AH$1,Data!$D:$D,AH$2)</f>
        <v>0</v>
      </c>
      <c r="AI43" s="5">
        <f>SUMIFS(Data!$A:$A, Data!$G:$G,$A43,Data!$C:$C,AI$1,Data!$D:$D,AI$2)</f>
        <v>0</v>
      </c>
      <c r="AJ43" s="5">
        <f>SUMIFS(Data!$A:$A, Data!$G:$G,$A43,Data!$C:$C,AJ$1,Data!$D:$D,AJ$2)</f>
        <v>0</v>
      </c>
      <c r="AK43" s="5">
        <f>SUMIFS(Data!$A:$A, Data!$G:$G,$A43,Data!$C:$C,AK$1,Data!$D:$D,AK$2)</f>
        <v>0</v>
      </c>
      <c r="AL43" s="5">
        <f>SUMIFS(Data!$A:$A, Data!$G:$G,$A43,Data!$C:$C,AL$1,Data!$D:$D,AL$2)</f>
        <v>0</v>
      </c>
      <c r="AM43" s="5">
        <f>SUMIFS(Data!$A:$A, Data!$G:$G,$A43,Data!$C:$C,AM$1,Data!$D:$D,AM$2)</f>
        <v>0</v>
      </c>
      <c r="AN43" s="5">
        <f>SUMIFS(Data!$A:$A, Data!$G:$G,$A43,Data!$C:$C,AN$1,Data!$D:$D,AN$2)</f>
        <v>0</v>
      </c>
      <c r="AO43" s="5">
        <f>SUMIFS(Data!$A:$A, Data!$G:$G,$A43,Data!$C:$C,AO$1,Data!$D:$D,AO$2)</f>
        <v>0</v>
      </c>
      <c r="AP43" s="5">
        <f>SUMIFS(Data!$A:$A, Data!$G:$G,$A43,Data!$C:$C,AP$1,Data!$D:$D,AP$2)</f>
        <v>0</v>
      </c>
      <c r="AQ43" s="5">
        <f>SUMIFS(Data!$A:$A, Data!$G:$G,$A43,Data!$C:$C,AQ$1,Data!$D:$D,AQ$2)</f>
        <v>0</v>
      </c>
      <c r="AR43" s="5">
        <f>SUMIFS(Data!$A:$A, Data!$G:$G,$A43,Data!$C:$C,AR$1,Data!$D:$D,AR$2)</f>
        <v>0</v>
      </c>
      <c r="AS43" s="5">
        <f>SUMIFS(Data!$A:$A, Data!$G:$G,$A43,Data!$C:$C,AS$1,Data!$D:$D,AS$2)</f>
        <v>0</v>
      </c>
      <c r="AT43" s="5">
        <f>SUMIFS(Data!$A:$A, Data!$G:$G,$A43,Data!$C:$C,AT$1,Data!$D:$D,AT$2)</f>
        <v>0</v>
      </c>
      <c r="AU43" s="5">
        <f>SUMIFS(Data!$A:$A, Data!$G:$G,$A43,Data!$C:$C,AU$1,Data!$D:$D,AU$2)</f>
        <v>0</v>
      </c>
      <c r="AV43" s="5">
        <f>SUMIFS(Data!$A:$A, Data!$G:$G,$A43,Data!$C:$C,AV$1,Data!$D:$D,AV$2)</f>
        <v>0</v>
      </c>
      <c r="AW43" s="5">
        <f>SUMIFS(Data!$A:$A, Data!$G:$G,$A43,Data!$C:$C,AW$1,Data!$D:$D,AW$2)</f>
        <v>0</v>
      </c>
      <c r="AX43" s="5">
        <f>SUMIFS(Data!$A:$A, Data!$G:$G,$A43,Data!$C:$C,AX$1,Data!$D:$D,AX$2)</f>
        <v>0</v>
      </c>
      <c r="AY43" s="5">
        <f>SUMIFS(Data!$A:$A, Data!$G:$G,$A43,Data!$C:$C,AY$1,Data!$D:$D,AY$2)</f>
        <v>0</v>
      </c>
      <c r="AZ43" s="5">
        <f>SUMIFS(Data!$A:$A, Data!$G:$G,$A43,Data!$C:$C,AZ$1,Data!$D:$D,AZ$2)</f>
        <v>0</v>
      </c>
      <c r="BA43" s="5">
        <f>SUMIFS(Data!$A:$A, Data!$G:$G,$A43,Data!$C:$C,BA$1,Data!$D:$D,BA$2)</f>
        <v>0</v>
      </c>
      <c r="BB43" s="5">
        <f>SUMIFS(Data!$A:$A, Data!$G:$G,$A43,Data!$C:$C,BB$1,Data!$D:$D,BB$2)</f>
        <v>0</v>
      </c>
      <c r="BC43" s="5">
        <f>SUMIFS(Data!$A:$A, Data!$G:$G,$A43,Data!$C:$C,BC$1,Data!$D:$D,BC$2)</f>
        <v>0</v>
      </c>
      <c r="BD43" s="5">
        <f>SUMIFS(Data!$A:$A, Data!$G:$G,$A43,Data!$C:$C,BD$1,Data!$D:$D,BD$2)</f>
        <v>0</v>
      </c>
      <c r="BE43" s="5">
        <f>SUMIFS(Data!$A:$A, Data!$G:$G,$A43,Data!$C:$C,BE$1,Data!$D:$D,BE$2)</f>
        <v>0</v>
      </c>
      <c r="BF43" s="5">
        <f>SUMIFS(Data!$A:$A, Data!$G:$G,$A43,Data!$C:$C,BF$1,Data!$D:$D,BF$2)</f>
        <v>0</v>
      </c>
      <c r="BG43" s="5">
        <f>SUMIFS(Data!$A:$A, Data!$G:$G,$A43,Data!$C:$C,BG$1,Data!$D:$D,BG$2)</f>
        <v>0</v>
      </c>
      <c r="BH43" s="5">
        <f>SUMIFS(Data!$A:$A, Data!$G:$G,$A43,Data!$C:$C,BH$1,Data!$D:$D,BH$2)</f>
        <v>0</v>
      </c>
      <c r="BI43" s="5">
        <f>SUMIFS(Data!$A:$A, Data!$G:$G,$A43,Data!$C:$C,BI$1,Data!$D:$D,BI$2)</f>
        <v>0</v>
      </c>
      <c r="BJ43" s="5">
        <f>SUMIFS(Data!$A:$A, Data!$G:$G,$A43,Data!$C:$C,BJ$1,Data!$D:$D,BJ$2)</f>
        <v>0</v>
      </c>
      <c r="BK43" s="5">
        <f>SUMIFS(Data!$A:$A, Data!$G:$G,$A43,Data!$C:$C,BK$1,Data!$D:$D,BK$2)</f>
        <v>0</v>
      </c>
      <c r="BL43" s="5">
        <f>SUMIFS(Data!$A:$A, Data!$G:$G,$A43,Data!$C:$C,BL$1,Data!$D:$D,BL$2)</f>
        <v>0</v>
      </c>
      <c r="BM43" s="5">
        <f>SUMIFS(Data!$A:$A, Data!$G:$G,$A43,Data!$C:$C,BM$1,Data!$D:$D,BM$2)</f>
        <v>0</v>
      </c>
      <c r="BN43" s="5">
        <f>SUMIFS(Data!$A:$A, Data!$G:$G,$A43,Data!$C:$C,BN$1,Data!$D:$D,BN$2)</f>
        <v>0</v>
      </c>
      <c r="BO43" s="5">
        <f>SUMIFS(Data!$A:$A, Data!$G:$G,$A43,Data!$C:$C,BO$1,Data!$D:$D,BO$2)</f>
        <v>0</v>
      </c>
      <c r="BP43" s="5">
        <f>SUMIFS(Data!$A:$A, Data!$G:$G,$A43,Data!$C:$C,BP$1,Data!$D:$D,BP$2)</f>
        <v>0</v>
      </c>
      <c r="BQ43" s="5">
        <f>SUMIFS(Data!$A:$A, Data!$G:$G,$A43,Data!$C:$C,BQ$1,Data!$D:$D,BQ$2)</f>
        <v>0</v>
      </c>
      <c r="BR43" s="5">
        <f>SUMIFS(Data!$A:$A, Data!$G:$G,$A43,Data!$C:$C,BR$1,Data!$D:$D,BR$2)</f>
        <v>0</v>
      </c>
      <c r="BS43" s="5">
        <f>SUMIFS(Data!$A:$A, Data!$G:$G,$A43,Data!$C:$C,BS$1,Data!$D:$D,BS$2)</f>
        <v>0</v>
      </c>
      <c r="BT43" s="5">
        <f>SUMIFS(Data!$A:$A, Data!$G:$G,$A43,Data!$C:$C,BT$1,Data!$D:$D,BT$2)</f>
        <v>0</v>
      </c>
      <c r="BU43" s="5">
        <f>SUMIFS(Data!$A:$A, Data!$G:$G,$A43,Data!$C:$C,BU$1,Data!$D:$D,BU$2)</f>
        <v>0</v>
      </c>
      <c r="BV43" s="5">
        <f>SUMIFS(Data!$A:$A, Data!$G:$G,$A43,Data!$C:$C,BV$1,Data!$D:$D,BV$2)</f>
        <v>0</v>
      </c>
      <c r="BW43" s="5">
        <f>SUMIFS(Data!$A:$A, Data!$G:$G,$A43,Data!$C:$C,BW$1,Data!$D:$D,BW$2)</f>
        <v>0</v>
      </c>
      <c r="BX43" s="5">
        <f>SUMIFS(Data!$A:$A, Data!$G:$G,$A43,Data!$C:$C,BX$1,Data!$D:$D,BX$2)</f>
        <v>0</v>
      </c>
      <c r="BY43" s="5">
        <f>SUMIFS(Data!$A:$A, Data!$G:$G,$A43,Data!$C:$C,BY$1,Data!$D:$D,BY$2)</f>
        <v>0</v>
      </c>
      <c r="BZ43" s="5">
        <f>SUMIFS(Data!$A:$A, Data!$G:$G,$A43,Data!$C:$C,BZ$1,Data!$D:$D,BZ$2)</f>
        <v>0</v>
      </c>
      <c r="CA43" s="5">
        <f>SUMIFS(Data!$A:$A, Data!$G:$G,$A43,Data!$C:$C,CA$1,Data!$D:$D,CA$2)</f>
        <v>0</v>
      </c>
      <c r="CB43" s="5">
        <f>SUMIFS(Data!$A:$A, Data!$G:$G,$A43,Data!$C:$C,CB$1,Data!$D:$D,CB$2)</f>
        <v>0</v>
      </c>
      <c r="CC43" s="5">
        <f>SUMIFS(Data!$A:$A, Data!$G:$G,$A43,Data!$C:$C,CC$1,Data!$D:$D,CC$2)</f>
        <v>0</v>
      </c>
      <c r="CD43" s="5">
        <f>SUMIFS(Data!$A:$A, Data!$G:$G,$A43,Data!$C:$C,CD$1,Data!$D:$D,CD$2)</f>
        <v>0</v>
      </c>
      <c r="CE43" s="5">
        <f>SUMIFS(Data!$A:$A, Data!$G:$G,$A43,Data!$C:$C,CE$1,Data!$D:$D,CE$2)</f>
        <v>0</v>
      </c>
      <c r="CF43" s="5">
        <f>SUMIFS(Data!$A:$A, Data!$G:$G,$A43,Data!$C:$C,CF$1,Data!$D:$D,CF$2)</f>
        <v>0</v>
      </c>
      <c r="CG43" s="5">
        <f>SUMIFS(Data!$A:$A, Data!$G:$G,$A43,Data!$C:$C,CG$1,Data!$D:$D,CG$2)</f>
        <v>0</v>
      </c>
      <c r="CH43" s="5">
        <f>SUMIFS(Data!$A:$A, Data!$G:$G,$A43,Data!$C:$C,CH$1,Data!$D:$D,CH$2)</f>
        <v>0</v>
      </c>
      <c r="CI43" s="5">
        <f>SUMIFS(Data!$A:$A, Data!$G:$G,$A43,Data!$C:$C,CI$1,Data!$D:$D,CI$2)</f>
        <v>0</v>
      </c>
      <c r="CJ43" s="5">
        <f>SUMIFS(Data!$A:$A, Data!$G:$G,$A43,Data!$C:$C,CJ$1,Data!$D:$D,CJ$2)</f>
        <v>0</v>
      </c>
      <c r="CK43" s="5">
        <f>SUMIFS(Data!$A:$A, Data!$G:$G,$A43,Data!$C:$C,CK$1,Data!$D:$D,CK$2)</f>
        <v>0</v>
      </c>
      <c r="CL43" s="5">
        <f>SUMIFS(Data!$A:$A, Data!$G:$G,$A43,Data!$C:$C,CL$1,Data!$D:$D,CL$2)</f>
        <v>0</v>
      </c>
      <c r="CM43" s="5">
        <f>SUMIFS(Data!$A:$A, Data!$G:$G,$A43,Data!$C:$C,CM$1,Data!$D:$D,CM$2)</f>
        <v>0</v>
      </c>
      <c r="CN43" s="5">
        <f>SUMIFS(Data!$A:$A, Data!$G:$G,$A43,Data!$C:$C,CN$1,Data!$D:$D,CN$2)</f>
        <v>0</v>
      </c>
      <c r="CO43" s="5">
        <f>SUMIFS(Data!$A:$A, Data!$G:$G,$A43,Data!$C:$C,CO$1,Data!$D:$D,CO$2)</f>
        <v>0</v>
      </c>
      <c r="CP43" s="5">
        <f>SUMIFS(Data!$A:$A, Data!$G:$G,$A43,Data!$C:$C,CP$1,Data!$D:$D,CP$2)</f>
        <v>0</v>
      </c>
      <c r="CQ43" s="5">
        <f>SUMIFS(Data!$A:$A, Data!$G:$G,$A43,Data!$C:$C,CQ$1,Data!$D:$D,CQ$2)</f>
        <v>0</v>
      </c>
      <c r="CR43" s="5">
        <f>SUMIFS(Data!$A:$A, Data!$G:$G,$A43,Data!$C:$C,CR$1,Data!$D:$D,CR$2)</f>
        <v>0</v>
      </c>
      <c r="CS43" s="5">
        <f>SUMIFS(Data!$A:$A, Data!$G:$G,$A43,Data!$C:$C,CS$1,Data!$D:$D,CS$2)</f>
        <v>0</v>
      </c>
      <c r="CT43" s="5">
        <f>SUMIFS(Data!$A:$A, Data!$G:$G,$A43,Data!$C:$C,CT$1,Data!$D:$D,CT$2)</f>
        <v>0</v>
      </c>
      <c r="CU43" s="5">
        <f>SUMIFS(Data!$A:$A, Data!$G:$G,$A43,Data!$C:$C,CU$1,Data!$D:$D,CU$2)</f>
        <v>0</v>
      </c>
      <c r="CV43" s="5">
        <f>SUMIFS(Data!$A:$A, Data!$G:$G,$A43,Data!$C:$C,CV$1,Data!$D:$D,CV$2)</f>
        <v>0</v>
      </c>
      <c r="CW43" s="5">
        <f t="shared" ref="CW43:CX43" si="42">SUMIF($B$2:$CV$2,CW$2, $B43:$CV43)</f>
        <v>0</v>
      </c>
      <c r="CX43" s="5">
        <f t="shared" si="42"/>
        <v>2</v>
      </c>
      <c r="CY43" s="5">
        <f t="shared" si="3"/>
        <v>2</v>
      </c>
    </row>
    <row r="44">
      <c r="A44" s="5" t="str">
        <f>Countries!A42</f>
        <v>IND</v>
      </c>
      <c r="B44" s="5">
        <f>SUMIFS(Data!$A:$A, Data!$G:$G,$A44,Data!$C:$C,B$1,Data!$D:$D,B$2)</f>
        <v>0</v>
      </c>
      <c r="C44" s="5">
        <f>SUMIFS(Data!$A:$A, Data!$G:$G,$A44,Data!$C:$C,C$1,Data!$D:$D,C$2)</f>
        <v>0</v>
      </c>
      <c r="D44" s="5">
        <f>SUMIFS(Data!$A:$A, Data!$G:$G,$A44,Data!$C:$C,D$1,Data!$D:$D,D$2)</f>
        <v>0</v>
      </c>
      <c r="E44" s="5">
        <f>SUMIFS(Data!$A:$A, Data!$G:$G,$A44,Data!$C:$C,E$1,Data!$D:$D,E$2)</f>
        <v>0</v>
      </c>
      <c r="F44" s="5">
        <f>SUMIFS(Data!$A:$A, Data!$G:$G,$A44,Data!$C:$C,F$1,Data!$D:$D,F$2)</f>
        <v>0</v>
      </c>
      <c r="G44" s="5">
        <f>SUMIFS(Data!$A:$A, Data!$G:$G,$A44,Data!$C:$C,G$1,Data!$D:$D,G$2)</f>
        <v>0</v>
      </c>
      <c r="H44" s="5">
        <f>SUMIFS(Data!$A:$A, Data!$G:$G,$A44,Data!$C:$C,H$1,Data!$D:$D,H$2)</f>
        <v>0</v>
      </c>
      <c r="I44" s="5">
        <f>SUMIFS(Data!$A:$A, Data!$G:$G,$A44,Data!$C:$C,I$1,Data!$D:$D,I$2)</f>
        <v>0</v>
      </c>
      <c r="J44" s="5">
        <f>SUMIFS(Data!$A:$A, Data!$G:$G,$A44,Data!$C:$C,J$1,Data!$D:$D,J$2)</f>
        <v>1</v>
      </c>
      <c r="K44" s="5">
        <f>SUMIFS(Data!$A:$A, Data!$G:$G,$A44,Data!$C:$C,K$1,Data!$D:$D,K$2)</f>
        <v>0</v>
      </c>
      <c r="L44" s="5">
        <f>SUMIFS(Data!$A:$A, Data!$G:$G,$A44,Data!$C:$C,L$1,Data!$D:$D,L$2)</f>
        <v>0</v>
      </c>
      <c r="M44" s="5">
        <f>SUMIFS(Data!$A:$A, Data!$G:$G,$A44,Data!$C:$C,M$1,Data!$D:$D,M$2)</f>
        <v>0</v>
      </c>
      <c r="N44" s="5">
        <f>SUMIFS(Data!$A:$A, Data!$G:$G,$A44,Data!$C:$C,N$1,Data!$D:$D,N$2)</f>
        <v>0</v>
      </c>
      <c r="O44" s="5">
        <f>SUMIFS(Data!$A:$A, Data!$G:$G,$A44,Data!$C:$C,O$1,Data!$D:$D,O$2)</f>
        <v>0</v>
      </c>
      <c r="P44" s="5">
        <f>SUMIFS(Data!$A:$A, Data!$G:$G,$A44,Data!$C:$C,P$1,Data!$D:$D,P$2)</f>
        <v>0</v>
      </c>
      <c r="Q44" s="5">
        <f>SUMIFS(Data!$A:$A, Data!$G:$G,$A44,Data!$C:$C,Q$1,Data!$D:$D,Q$2)</f>
        <v>0</v>
      </c>
      <c r="R44" s="5">
        <f>SUMIFS(Data!$A:$A, Data!$G:$G,$A44,Data!$C:$C,R$1,Data!$D:$D,R$2)</f>
        <v>0</v>
      </c>
      <c r="S44" s="5">
        <f>SUMIFS(Data!$A:$A, Data!$G:$G,$A44,Data!$C:$C,S$1,Data!$D:$D,S$2)</f>
        <v>0</v>
      </c>
      <c r="T44" s="5">
        <f>SUMIFS(Data!$A:$A, Data!$G:$G,$A44,Data!$C:$C,T$1,Data!$D:$D,T$2)</f>
        <v>0</v>
      </c>
      <c r="U44" s="5">
        <f>SUMIFS(Data!$A:$A, Data!$G:$G,$A44,Data!$C:$C,U$1,Data!$D:$D,U$2)</f>
        <v>0</v>
      </c>
      <c r="V44" s="5">
        <f>SUMIFS(Data!$A:$A, Data!$G:$G,$A44,Data!$C:$C,V$1,Data!$D:$D,V$2)</f>
        <v>0</v>
      </c>
      <c r="W44" s="5">
        <f>SUMIFS(Data!$A:$A, Data!$G:$G,$A44,Data!$C:$C,W$1,Data!$D:$D,W$2)</f>
        <v>0</v>
      </c>
      <c r="X44" s="5">
        <f>SUMIFS(Data!$A:$A, Data!$G:$G,$A44,Data!$C:$C,X$1,Data!$D:$D,X$2)</f>
        <v>0</v>
      </c>
      <c r="Y44" s="5">
        <f>SUMIFS(Data!$A:$A, Data!$G:$G,$A44,Data!$C:$C,Y$1,Data!$D:$D,Y$2)</f>
        <v>0</v>
      </c>
      <c r="Z44" s="5">
        <f>SUMIFS(Data!$A:$A, Data!$G:$G,$A44,Data!$C:$C,Z$1,Data!$D:$D,Z$2)</f>
        <v>0</v>
      </c>
      <c r="AA44" s="5">
        <f>SUMIFS(Data!$A:$A, Data!$G:$G,$A44,Data!$C:$C,AA$1,Data!$D:$D,AA$2)</f>
        <v>0</v>
      </c>
      <c r="AB44" s="5">
        <f>SUMIFS(Data!$A:$A, Data!$G:$G,$A44,Data!$C:$C,AB$1,Data!$D:$D,AB$2)</f>
        <v>0</v>
      </c>
      <c r="AC44" s="5">
        <f>SUMIFS(Data!$A:$A, Data!$G:$G,$A44,Data!$C:$C,AC$1,Data!$D:$D,AC$2)</f>
        <v>0</v>
      </c>
      <c r="AD44" s="5">
        <f>SUMIFS(Data!$A:$A, Data!$G:$G,$A44,Data!$C:$C,AD$1,Data!$D:$D,AD$2)</f>
        <v>0</v>
      </c>
      <c r="AE44" s="5">
        <f>SUMIFS(Data!$A:$A, Data!$G:$G,$A44,Data!$C:$C,AE$1,Data!$D:$D,AE$2)</f>
        <v>0</v>
      </c>
      <c r="AF44" s="5">
        <f>SUMIFS(Data!$A:$A, Data!$G:$G,$A44,Data!$C:$C,AF$1,Data!$D:$D,AF$2)</f>
        <v>0</v>
      </c>
      <c r="AG44" s="5">
        <f>SUMIFS(Data!$A:$A, Data!$G:$G,$A44,Data!$C:$C,AG$1,Data!$D:$D,AG$2)</f>
        <v>0</v>
      </c>
      <c r="AH44" s="5">
        <f>SUMIFS(Data!$A:$A, Data!$G:$G,$A44,Data!$C:$C,AH$1,Data!$D:$D,AH$2)</f>
        <v>0</v>
      </c>
      <c r="AI44" s="5">
        <f>SUMIFS(Data!$A:$A, Data!$G:$G,$A44,Data!$C:$C,AI$1,Data!$D:$D,AI$2)</f>
        <v>0</v>
      </c>
      <c r="AJ44" s="5">
        <f>SUMIFS(Data!$A:$A, Data!$G:$G,$A44,Data!$C:$C,AJ$1,Data!$D:$D,AJ$2)</f>
        <v>0</v>
      </c>
      <c r="AK44" s="5">
        <f>SUMIFS(Data!$A:$A, Data!$G:$G,$A44,Data!$C:$C,AK$1,Data!$D:$D,AK$2)</f>
        <v>0</v>
      </c>
      <c r="AL44" s="5">
        <f>SUMIFS(Data!$A:$A, Data!$G:$G,$A44,Data!$C:$C,AL$1,Data!$D:$D,AL$2)</f>
        <v>0</v>
      </c>
      <c r="AM44" s="5">
        <f>SUMIFS(Data!$A:$A, Data!$G:$G,$A44,Data!$C:$C,AM$1,Data!$D:$D,AM$2)</f>
        <v>0</v>
      </c>
      <c r="AN44" s="5">
        <f>SUMIFS(Data!$A:$A, Data!$G:$G,$A44,Data!$C:$C,AN$1,Data!$D:$D,AN$2)</f>
        <v>0</v>
      </c>
      <c r="AO44" s="5">
        <f>SUMIFS(Data!$A:$A, Data!$G:$G,$A44,Data!$C:$C,AO$1,Data!$D:$D,AO$2)</f>
        <v>0</v>
      </c>
      <c r="AP44" s="5">
        <f>SUMIFS(Data!$A:$A, Data!$G:$G,$A44,Data!$C:$C,AP$1,Data!$D:$D,AP$2)</f>
        <v>0</v>
      </c>
      <c r="AQ44" s="5">
        <f>SUMIFS(Data!$A:$A, Data!$G:$G,$A44,Data!$C:$C,AQ$1,Data!$D:$D,AQ$2)</f>
        <v>0</v>
      </c>
      <c r="AR44" s="5">
        <f>SUMIFS(Data!$A:$A, Data!$G:$G,$A44,Data!$C:$C,AR$1,Data!$D:$D,AR$2)</f>
        <v>0</v>
      </c>
      <c r="AS44" s="5">
        <f>SUMIFS(Data!$A:$A, Data!$G:$G,$A44,Data!$C:$C,AS$1,Data!$D:$D,AS$2)</f>
        <v>0</v>
      </c>
      <c r="AT44" s="5">
        <f>SUMIFS(Data!$A:$A, Data!$G:$G,$A44,Data!$C:$C,AT$1,Data!$D:$D,AT$2)</f>
        <v>0</v>
      </c>
      <c r="AU44" s="5">
        <f>SUMIFS(Data!$A:$A, Data!$G:$G,$A44,Data!$C:$C,AU$1,Data!$D:$D,AU$2)</f>
        <v>0</v>
      </c>
      <c r="AV44" s="5">
        <f>SUMIFS(Data!$A:$A, Data!$G:$G,$A44,Data!$C:$C,AV$1,Data!$D:$D,AV$2)</f>
        <v>0</v>
      </c>
      <c r="AW44" s="5">
        <f>SUMIFS(Data!$A:$A, Data!$G:$G,$A44,Data!$C:$C,AW$1,Data!$D:$D,AW$2)</f>
        <v>0</v>
      </c>
      <c r="AX44" s="5">
        <f>SUMIFS(Data!$A:$A, Data!$G:$G,$A44,Data!$C:$C,AX$1,Data!$D:$D,AX$2)</f>
        <v>0</v>
      </c>
      <c r="AY44" s="5">
        <f>SUMIFS(Data!$A:$A, Data!$G:$G,$A44,Data!$C:$C,AY$1,Data!$D:$D,AY$2)</f>
        <v>0</v>
      </c>
      <c r="AZ44" s="5">
        <f>SUMIFS(Data!$A:$A, Data!$G:$G,$A44,Data!$C:$C,AZ$1,Data!$D:$D,AZ$2)</f>
        <v>0</v>
      </c>
      <c r="BA44" s="5">
        <f>SUMIFS(Data!$A:$A, Data!$G:$G,$A44,Data!$C:$C,BA$1,Data!$D:$D,BA$2)</f>
        <v>0</v>
      </c>
      <c r="BB44" s="5">
        <f>SUMIFS(Data!$A:$A, Data!$G:$G,$A44,Data!$C:$C,BB$1,Data!$D:$D,BB$2)</f>
        <v>0</v>
      </c>
      <c r="BC44" s="5">
        <f>SUMIFS(Data!$A:$A, Data!$G:$G,$A44,Data!$C:$C,BC$1,Data!$D:$D,BC$2)</f>
        <v>0</v>
      </c>
      <c r="BD44" s="5">
        <f>SUMIFS(Data!$A:$A, Data!$G:$G,$A44,Data!$C:$C,BD$1,Data!$D:$D,BD$2)</f>
        <v>0</v>
      </c>
      <c r="BE44" s="5">
        <f>SUMIFS(Data!$A:$A, Data!$G:$G,$A44,Data!$C:$C,BE$1,Data!$D:$D,BE$2)</f>
        <v>0</v>
      </c>
      <c r="BF44" s="5">
        <f>SUMIFS(Data!$A:$A, Data!$G:$G,$A44,Data!$C:$C,BF$1,Data!$D:$D,BF$2)</f>
        <v>0</v>
      </c>
      <c r="BG44" s="5">
        <f>SUMIFS(Data!$A:$A, Data!$G:$G,$A44,Data!$C:$C,BG$1,Data!$D:$D,BG$2)</f>
        <v>0</v>
      </c>
      <c r="BH44" s="5">
        <f>SUMIFS(Data!$A:$A, Data!$G:$G,$A44,Data!$C:$C,BH$1,Data!$D:$D,BH$2)</f>
        <v>0</v>
      </c>
      <c r="BI44" s="5">
        <f>SUMIFS(Data!$A:$A, Data!$G:$G,$A44,Data!$C:$C,BI$1,Data!$D:$D,BI$2)</f>
        <v>0</v>
      </c>
      <c r="BJ44" s="5">
        <f>SUMIFS(Data!$A:$A, Data!$G:$G,$A44,Data!$C:$C,BJ$1,Data!$D:$D,BJ$2)</f>
        <v>0</v>
      </c>
      <c r="BK44" s="5">
        <f>SUMIFS(Data!$A:$A, Data!$G:$G,$A44,Data!$C:$C,BK$1,Data!$D:$D,BK$2)</f>
        <v>0</v>
      </c>
      <c r="BL44" s="5">
        <f>SUMIFS(Data!$A:$A, Data!$G:$G,$A44,Data!$C:$C,BL$1,Data!$D:$D,BL$2)</f>
        <v>0</v>
      </c>
      <c r="BM44" s="5">
        <f>SUMIFS(Data!$A:$A, Data!$G:$G,$A44,Data!$C:$C,BM$1,Data!$D:$D,BM$2)</f>
        <v>0</v>
      </c>
      <c r="BN44" s="5">
        <f>SUMIFS(Data!$A:$A, Data!$G:$G,$A44,Data!$C:$C,BN$1,Data!$D:$D,BN$2)</f>
        <v>0</v>
      </c>
      <c r="BO44" s="5">
        <f>SUMIFS(Data!$A:$A, Data!$G:$G,$A44,Data!$C:$C,BO$1,Data!$D:$D,BO$2)</f>
        <v>0</v>
      </c>
      <c r="BP44" s="5">
        <f>SUMIFS(Data!$A:$A, Data!$G:$G,$A44,Data!$C:$C,BP$1,Data!$D:$D,BP$2)</f>
        <v>0</v>
      </c>
      <c r="BQ44" s="5">
        <f>SUMIFS(Data!$A:$A, Data!$G:$G,$A44,Data!$C:$C,BQ$1,Data!$D:$D,BQ$2)</f>
        <v>0</v>
      </c>
      <c r="BR44" s="5">
        <f>SUMIFS(Data!$A:$A, Data!$G:$G,$A44,Data!$C:$C,BR$1,Data!$D:$D,BR$2)</f>
        <v>0</v>
      </c>
      <c r="BS44" s="5">
        <f>SUMIFS(Data!$A:$A, Data!$G:$G,$A44,Data!$C:$C,BS$1,Data!$D:$D,BS$2)</f>
        <v>0</v>
      </c>
      <c r="BT44" s="5">
        <f>SUMIFS(Data!$A:$A, Data!$G:$G,$A44,Data!$C:$C,BT$1,Data!$D:$D,BT$2)</f>
        <v>0</v>
      </c>
      <c r="BU44" s="5">
        <f>SUMIFS(Data!$A:$A, Data!$G:$G,$A44,Data!$C:$C,BU$1,Data!$D:$D,BU$2)</f>
        <v>0</v>
      </c>
      <c r="BV44" s="5">
        <f>SUMIFS(Data!$A:$A, Data!$G:$G,$A44,Data!$C:$C,BV$1,Data!$D:$D,BV$2)</f>
        <v>0</v>
      </c>
      <c r="BW44" s="5">
        <f>SUMIFS(Data!$A:$A, Data!$G:$G,$A44,Data!$C:$C,BW$1,Data!$D:$D,BW$2)</f>
        <v>0</v>
      </c>
      <c r="BX44" s="5">
        <f>SUMIFS(Data!$A:$A, Data!$G:$G,$A44,Data!$C:$C,BX$1,Data!$D:$D,BX$2)</f>
        <v>0</v>
      </c>
      <c r="BY44" s="5">
        <f>SUMIFS(Data!$A:$A, Data!$G:$G,$A44,Data!$C:$C,BY$1,Data!$D:$D,BY$2)</f>
        <v>0</v>
      </c>
      <c r="BZ44" s="5">
        <f>SUMIFS(Data!$A:$A, Data!$G:$G,$A44,Data!$C:$C,BZ$1,Data!$D:$D,BZ$2)</f>
        <v>0</v>
      </c>
      <c r="CA44" s="5">
        <f>SUMIFS(Data!$A:$A, Data!$G:$G,$A44,Data!$C:$C,CA$1,Data!$D:$D,CA$2)</f>
        <v>0</v>
      </c>
      <c r="CB44" s="5">
        <f>SUMIFS(Data!$A:$A, Data!$G:$G,$A44,Data!$C:$C,CB$1,Data!$D:$D,CB$2)</f>
        <v>0</v>
      </c>
      <c r="CC44" s="5">
        <f>SUMIFS(Data!$A:$A, Data!$G:$G,$A44,Data!$C:$C,CC$1,Data!$D:$D,CC$2)</f>
        <v>0</v>
      </c>
      <c r="CD44" s="5">
        <f>SUMIFS(Data!$A:$A, Data!$G:$G,$A44,Data!$C:$C,CD$1,Data!$D:$D,CD$2)</f>
        <v>0</v>
      </c>
      <c r="CE44" s="5">
        <f>SUMIFS(Data!$A:$A, Data!$G:$G,$A44,Data!$C:$C,CE$1,Data!$D:$D,CE$2)</f>
        <v>0</v>
      </c>
      <c r="CF44" s="5">
        <f>SUMIFS(Data!$A:$A, Data!$G:$G,$A44,Data!$C:$C,CF$1,Data!$D:$D,CF$2)</f>
        <v>0</v>
      </c>
      <c r="CG44" s="5">
        <f>SUMIFS(Data!$A:$A, Data!$G:$G,$A44,Data!$C:$C,CG$1,Data!$D:$D,CG$2)</f>
        <v>0</v>
      </c>
      <c r="CH44" s="5">
        <f>SUMIFS(Data!$A:$A, Data!$G:$G,$A44,Data!$C:$C,CH$1,Data!$D:$D,CH$2)</f>
        <v>0</v>
      </c>
      <c r="CI44" s="5">
        <f>SUMIFS(Data!$A:$A, Data!$G:$G,$A44,Data!$C:$C,CI$1,Data!$D:$D,CI$2)</f>
        <v>0</v>
      </c>
      <c r="CJ44" s="5">
        <f>SUMIFS(Data!$A:$A, Data!$G:$G,$A44,Data!$C:$C,CJ$1,Data!$D:$D,CJ$2)</f>
        <v>0</v>
      </c>
      <c r="CK44" s="5">
        <f>SUMIFS(Data!$A:$A, Data!$G:$G,$A44,Data!$C:$C,CK$1,Data!$D:$D,CK$2)</f>
        <v>0</v>
      </c>
      <c r="CL44" s="5">
        <f>SUMIFS(Data!$A:$A, Data!$G:$G,$A44,Data!$C:$C,CL$1,Data!$D:$D,CL$2)</f>
        <v>0</v>
      </c>
      <c r="CM44" s="5">
        <f>SUMIFS(Data!$A:$A, Data!$G:$G,$A44,Data!$C:$C,CM$1,Data!$D:$D,CM$2)</f>
        <v>0</v>
      </c>
      <c r="CN44" s="5">
        <f>SUMIFS(Data!$A:$A, Data!$G:$G,$A44,Data!$C:$C,CN$1,Data!$D:$D,CN$2)</f>
        <v>0</v>
      </c>
      <c r="CO44" s="5">
        <f>SUMIFS(Data!$A:$A, Data!$G:$G,$A44,Data!$C:$C,CO$1,Data!$D:$D,CO$2)</f>
        <v>0</v>
      </c>
      <c r="CP44" s="5">
        <f>SUMIFS(Data!$A:$A, Data!$G:$G,$A44,Data!$C:$C,CP$1,Data!$D:$D,CP$2)</f>
        <v>0</v>
      </c>
      <c r="CQ44" s="5">
        <f>SUMIFS(Data!$A:$A, Data!$G:$G,$A44,Data!$C:$C,CQ$1,Data!$D:$D,CQ$2)</f>
        <v>0</v>
      </c>
      <c r="CR44" s="5">
        <f>SUMIFS(Data!$A:$A, Data!$G:$G,$A44,Data!$C:$C,CR$1,Data!$D:$D,CR$2)</f>
        <v>0</v>
      </c>
      <c r="CS44" s="5">
        <f>SUMIFS(Data!$A:$A, Data!$G:$G,$A44,Data!$C:$C,CS$1,Data!$D:$D,CS$2)</f>
        <v>0</v>
      </c>
      <c r="CT44" s="5">
        <f>SUMIFS(Data!$A:$A, Data!$G:$G,$A44,Data!$C:$C,CT$1,Data!$D:$D,CT$2)</f>
        <v>0</v>
      </c>
      <c r="CU44" s="5">
        <f>SUMIFS(Data!$A:$A, Data!$G:$G,$A44,Data!$C:$C,CU$1,Data!$D:$D,CU$2)</f>
        <v>0</v>
      </c>
      <c r="CV44" s="5">
        <f>SUMIFS(Data!$A:$A, Data!$G:$G,$A44,Data!$C:$C,CV$1,Data!$D:$D,CV$2)</f>
        <v>0</v>
      </c>
      <c r="CW44" s="5">
        <f t="shared" ref="CW44:CX44" si="43">SUMIF($B$2:$CV$2,CW$2, $B44:$CV44)</f>
        <v>1</v>
      </c>
      <c r="CX44" s="5">
        <f t="shared" si="43"/>
        <v>0</v>
      </c>
      <c r="CY44" s="5">
        <f t="shared" si="3"/>
        <v>1</v>
      </c>
    </row>
    <row r="45">
      <c r="A45" s="5" t="str">
        <f>Countries!A43</f>
        <v>IRI</v>
      </c>
      <c r="B45" s="5">
        <f>SUMIFS(Data!$A:$A, Data!$G:$G,$A45,Data!$C:$C,B$1,Data!$D:$D,B$2)</f>
        <v>0</v>
      </c>
      <c r="C45" s="5">
        <f>SUMIFS(Data!$A:$A, Data!$G:$G,$A45,Data!$C:$C,C$1,Data!$D:$D,C$2)</f>
        <v>0</v>
      </c>
      <c r="D45" s="5">
        <f>SUMIFS(Data!$A:$A, Data!$G:$G,$A45,Data!$C:$C,D$1,Data!$D:$D,D$2)</f>
        <v>0</v>
      </c>
      <c r="E45" s="5">
        <f>SUMIFS(Data!$A:$A, Data!$G:$G,$A45,Data!$C:$C,E$1,Data!$D:$D,E$2)</f>
        <v>0</v>
      </c>
      <c r="F45" s="5">
        <f>SUMIFS(Data!$A:$A, Data!$G:$G,$A45,Data!$C:$C,F$1,Data!$D:$D,F$2)</f>
        <v>0</v>
      </c>
      <c r="G45" s="5">
        <f>SUMIFS(Data!$A:$A, Data!$G:$G,$A45,Data!$C:$C,G$1,Data!$D:$D,G$2)</f>
        <v>0</v>
      </c>
      <c r="H45" s="5">
        <f>SUMIFS(Data!$A:$A, Data!$G:$G,$A45,Data!$C:$C,H$1,Data!$D:$D,H$2)</f>
        <v>0</v>
      </c>
      <c r="I45" s="5">
        <f>SUMIFS(Data!$A:$A, Data!$G:$G,$A45,Data!$C:$C,I$1,Data!$D:$D,I$2)</f>
        <v>0</v>
      </c>
      <c r="J45" s="5">
        <f>SUMIFS(Data!$A:$A, Data!$G:$G,$A45,Data!$C:$C,J$1,Data!$D:$D,J$2)</f>
        <v>0</v>
      </c>
      <c r="K45" s="5">
        <f>SUMIFS(Data!$A:$A, Data!$G:$G,$A45,Data!$C:$C,K$1,Data!$D:$D,K$2)</f>
        <v>0</v>
      </c>
      <c r="L45" s="5">
        <f>SUMIFS(Data!$A:$A, Data!$G:$G,$A45,Data!$C:$C,L$1,Data!$D:$D,L$2)</f>
        <v>0</v>
      </c>
      <c r="M45" s="5">
        <f>SUMIFS(Data!$A:$A, Data!$G:$G,$A45,Data!$C:$C,M$1,Data!$D:$D,M$2)</f>
        <v>0</v>
      </c>
      <c r="N45" s="5">
        <f>SUMIFS(Data!$A:$A, Data!$G:$G,$A45,Data!$C:$C,N$1,Data!$D:$D,N$2)</f>
        <v>0</v>
      </c>
      <c r="O45" s="5">
        <f>SUMIFS(Data!$A:$A, Data!$G:$G,$A45,Data!$C:$C,O$1,Data!$D:$D,O$2)</f>
        <v>0</v>
      </c>
      <c r="P45" s="5">
        <f>SUMIFS(Data!$A:$A, Data!$G:$G,$A45,Data!$C:$C,P$1,Data!$D:$D,P$2)</f>
        <v>0</v>
      </c>
      <c r="Q45" s="5">
        <f>SUMIFS(Data!$A:$A, Data!$G:$G,$A45,Data!$C:$C,Q$1,Data!$D:$D,Q$2)</f>
        <v>0</v>
      </c>
      <c r="R45" s="5">
        <f>SUMIFS(Data!$A:$A, Data!$G:$G,$A45,Data!$C:$C,R$1,Data!$D:$D,R$2)</f>
        <v>0</v>
      </c>
      <c r="S45" s="5">
        <f>SUMIFS(Data!$A:$A, Data!$G:$G,$A45,Data!$C:$C,S$1,Data!$D:$D,S$2)</f>
        <v>0</v>
      </c>
      <c r="T45" s="5">
        <f>SUMIFS(Data!$A:$A, Data!$G:$G,$A45,Data!$C:$C,T$1,Data!$D:$D,T$2)</f>
        <v>0</v>
      </c>
      <c r="U45" s="5">
        <f>SUMIFS(Data!$A:$A, Data!$G:$G,$A45,Data!$C:$C,U$1,Data!$D:$D,U$2)</f>
        <v>0</v>
      </c>
      <c r="V45" s="5">
        <f>SUMIFS(Data!$A:$A, Data!$G:$G,$A45,Data!$C:$C,V$1,Data!$D:$D,V$2)</f>
        <v>0</v>
      </c>
      <c r="W45" s="5">
        <f>SUMIFS(Data!$A:$A, Data!$G:$G,$A45,Data!$C:$C,W$1,Data!$D:$D,W$2)</f>
        <v>0</v>
      </c>
      <c r="X45" s="5">
        <f>SUMIFS(Data!$A:$A, Data!$G:$G,$A45,Data!$C:$C,X$1,Data!$D:$D,X$2)</f>
        <v>0</v>
      </c>
      <c r="Y45" s="5">
        <f>SUMIFS(Data!$A:$A, Data!$G:$G,$A45,Data!$C:$C,Y$1,Data!$D:$D,Y$2)</f>
        <v>0</v>
      </c>
      <c r="Z45" s="5">
        <f>SUMIFS(Data!$A:$A, Data!$G:$G,$A45,Data!$C:$C,Z$1,Data!$D:$D,Z$2)</f>
        <v>0</v>
      </c>
      <c r="AA45" s="5">
        <f>SUMIFS(Data!$A:$A, Data!$G:$G,$A45,Data!$C:$C,AA$1,Data!$D:$D,AA$2)</f>
        <v>0</v>
      </c>
      <c r="AB45" s="5">
        <f>SUMIFS(Data!$A:$A, Data!$G:$G,$A45,Data!$C:$C,AB$1,Data!$D:$D,AB$2)</f>
        <v>0</v>
      </c>
      <c r="AC45" s="5">
        <f>SUMIFS(Data!$A:$A, Data!$G:$G,$A45,Data!$C:$C,AC$1,Data!$D:$D,AC$2)</f>
        <v>0</v>
      </c>
      <c r="AD45" s="5">
        <f>SUMIFS(Data!$A:$A, Data!$G:$G,$A45,Data!$C:$C,AD$1,Data!$D:$D,AD$2)</f>
        <v>0</v>
      </c>
      <c r="AE45" s="5">
        <f>SUMIFS(Data!$A:$A, Data!$G:$G,$A45,Data!$C:$C,AE$1,Data!$D:$D,AE$2)</f>
        <v>0</v>
      </c>
      <c r="AF45" s="5">
        <f>SUMIFS(Data!$A:$A, Data!$G:$G,$A45,Data!$C:$C,AF$1,Data!$D:$D,AF$2)</f>
        <v>0</v>
      </c>
      <c r="AG45" s="5">
        <f>SUMIFS(Data!$A:$A, Data!$G:$G,$A45,Data!$C:$C,AG$1,Data!$D:$D,AG$2)</f>
        <v>0</v>
      </c>
      <c r="AH45" s="5">
        <f>SUMIFS(Data!$A:$A, Data!$G:$G,$A45,Data!$C:$C,AH$1,Data!$D:$D,AH$2)</f>
        <v>0</v>
      </c>
      <c r="AI45" s="5">
        <f>SUMIFS(Data!$A:$A, Data!$G:$G,$A45,Data!$C:$C,AI$1,Data!$D:$D,AI$2)</f>
        <v>0</v>
      </c>
      <c r="AJ45" s="5">
        <f>SUMIFS(Data!$A:$A, Data!$G:$G,$A45,Data!$C:$C,AJ$1,Data!$D:$D,AJ$2)</f>
        <v>0</v>
      </c>
      <c r="AK45" s="5">
        <f>SUMIFS(Data!$A:$A, Data!$G:$G,$A45,Data!$C:$C,AK$1,Data!$D:$D,AK$2)</f>
        <v>0</v>
      </c>
      <c r="AL45" s="5">
        <f>SUMIFS(Data!$A:$A, Data!$G:$G,$A45,Data!$C:$C,AL$1,Data!$D:$D,AL$2)</f>
        <v>0</v>
      </c>
      <c r="AM45" s="5">
        <f>SUMIFS(Data!$A:$A, Data!$G:$G,$A45,Data!$C:$C,AM$1,Data!$D:$D,AM$2)</f>
        <v>0</v>
      </c>
      <c r="AN45" s="5">
        <f>SUMIFS(Data!$A:$A, Data!$G:$G,$A45,Data!$C:$C,AN$1,Data!$D:$D,AN$2)</f>
        <v>0</v>
      </c>
      <c r="AO45" s="5">
        <f>SUMIFS(Data!$A:$A, Data!$G:$G,$A45,Data!$C:$C,AO$1,Data!$D:$D,AO$2)</f>
        <v>0</v>
      </c>
      <c r="AP45" s="5">
        <f>SUMIFS(Data!$A:$A, Data!$G:$G,$A45,Data!$C:$C,AP$1,Data!$D:$D,AP$2)</f>
        <v>0</v>
      </c>
      <c r="AQ45" s="5">
        <f>SUMIFS(Data!$A:$A, Data!$G:$G,$A45,Data!$C:$C,AQ$1,Data!$D:$D,AQ$2)</f>
        <v>0</v>
      </c>
      <c r="AR45" s="5">
        <f>SUMIFS(Data!$A:$A, Data!$G:$G,$A45,Data!$C:$C,AR$1,Data!$D:$D,AR$2)</f>
        <v>0</v>
      </c>
      <c r="AS45" s="5">
        <f>SUMIFS(Data!$A:$A, Data!$G:$G,$A45,Data!$C:$C,AS$1,Data!$D:$D,AS$2)</f>
        <v>0</v>
      </c>
      <c r="AT45" s="5">
        <f>SUMIFS(Data!$A:$A, Data!$G:$G,$A45,Data!$C:$C,AT$1,Data!$D:$D,AT$2)</f>
        <v>0</v>
      </c>
      <c r="AU45" s="5">
        <f>SUMIFS(Data!$A:$A, Data!$G:$G,$A45,Data!$C:$C,AU$1,Data!$D:$D,AU$2)</f>
        <v>0</v>
      </c>
      <c r="AV45" s="5">
        <f>SUMIFS(Data!$A:$A, Data!$G:$G,$A45,Data!$C:$C,AV$1,Data!$D:$D,AV$2)</f>
        <v>0</v>
      </c>
      <c r="AW45" s="5">
        <f>SUMIFS(Data!$A:$A, Data!$G:$G,$A45,Data!$C:$C,AW$1,Data!$D:$D,AW$2)</f>
        <v>0</v>
      </c>
      <c r="AX45" s="5">
        <f>SUMIFS(Data!$A:$A, Data!$G:$G,$A45,Data!$C:$C,AX$1,Data!$D:$D,AX$2)</f>
        <v>0</v>
      </c>
      <c r="AY45" s="5">
        <f>SUMIFS(Data!$A:$A, Data!$G:$G,$A45,Data!$C:$C,AY$1,Data!$D:$D,AY$2)</f>
        <v>0</v>
      </c>
      <c r="AZ45" s="5">
        <f>SUMIFS(Data!$A:$A, Data!$G:$G,$A45,Data!$C:$C,AZ$1,Data!$D:$D,AZ$2)</f>
        <v>0</v>
      </c>
      <c r="BA45" s="5">
        <f>SUMIFS(Data!$A:$A, Data!$G:$G,$A45,Data!$C:$C,BA$1,Data!$D:$D,BA$2)</f>
        <v>0</v>
      </c>
      <c r="BB45" s="5">
        <f>SUMIFS(Data!$A:$A, Data!$G:$G,$A45,Data!$C:$C,BB$1,Data!$D:$D,BB$2)</f>
        <v>1</v>
      </c>
      <c r="BC45" s="5">
        <f>SUMIFS(Data!$A:$A, Data!$G:$G,$A45,Data!$C:$C,BC$1,Data!$D:$D,BC$2)</f>
        <v>0</v>
      </c>
      <c r="BD45" s="5">
        <f>SUMIFS(Data!$A:$A, Data!$G:$G,$A45,Data!$C:$C,BD$1,Data!$D:$D,BD$2)</f>
        <v>0</v>
      </c>
      <c r="BE45" s="5">
        <f>SUMIFS(Data!$A:$A, Data!$G:$G,$A45,Data!$C:$C,BE$1,Data!$D:$D,BE$2)</f>
        <v>0</v>
      </c>
      <c r="BF45" s="5">
        <f>SUMIFS(Data!$A:$A, Data!$G:$G,$A45,Data!$C:$C,BF$1,Data!$D:$D,BF$2)</f>
        <v>0</v>
      </c>
      <c r="BG45" s="5">
        <f>SUMIFS(Data!$A:$A, Data!$G:$G,$A45,Data!$C:$C,BG$1,Data!$D:$D,BG$2)</f>
        <v>0</v>
      </c>
      <c r="BH45" s="5">
        <f>SUMIFS(Data!$A:$A, Data!$G:$G,$A45,Data!$C:$C,BH$1,Data!$D:$D,BH$2)</f>
        <v>0</v>
      </c>
      <c r="BI45" s="5">
        <f>SUMIFS(Data!$A:$A, Data!$G:$G,$A45,Data!$C:$C,BI$1,Data!$D:$D,BI$2)</f>
        <v>0</v>
      </c>
      <c r="BJ45" s="5">
        <f>SUMIFS(Data!$A:$A, Data!$G:$G,$A45,Data!$C:$C,BJ$1,Data!$D:$D,BJ$2)</f>
        <v>0</v>
      </c>
      <c r="BK45" s="5">
        <f>SUMIFS(Data!$A:$A, Data!$G:$G,$A45,Data!$C:$C,BK$1,Data!$D:$D,BK$2)</f>
        <v>0</v>
      </c>
      <c r="BL45" s="5">
        <f>SUMIFS(Data!$A:$A, Data!$G:$G,$A45,Data!$C:$C,BL$1,Data!$D:$D,BL$2)</f>
        <v>0</v>
      </c>
      <c r="BM45" s="5">
        <f>SUMIFS(Data!$A:$A, Data!$G:$G,$A45,Data!$C:$C,BM$1,Data!$D:$D,BM$2)</f>
        <v>0</v>
      </c>
      <c r="BN45" s="5">
        <f>SUMIFS(Data!$A:$A, Data!$G:$G,$A45,Data!$C:$C,BN$1,Data!$D:$D,BN$2)</f>
        <v>0</v>
      </c>
      <c r="BO45" s="5">
        <f>SUMIFS(Data!$A:$A, Data!$G:$G,$A45,Data!$C:$C,BO$1,Data!$D:$D,BO$2)</f>
        <v>0</v>
      </c>
      <c r="BP45" s="5">
        <f>SUMIFS(Data!$A:$A, Data!$G:$G,$A45,Data!$C:$C,BP$1,Data!$D:$D,BP$2)</f>
        <v>1</v>
      </c>
      <c r="BQ45" s="5">
        <f>SUMIFS(Data!$A:$A, Data!$G:$G,$A45,Data!$C:$C,BQ$1,Data!$D:$D,BQ$2)</f>
        <v>0</v>
      </c>
      <c r="BR45" s="5">
        <f>SUMIFS(Data!$A:$A, Data!$G:$G,$A45,Data!$C:$C,BR$1,Data!$D:$D,BR$2)</f>
        <v>0</v>
      </c>
      <c r="BS45" s="5">
        <f>SUMIFS(Data!$A:$A, Data!$G:$G,$A45,Data!$C:$C,BS$1,Data!$D:$D,BS$2)</f>
        <v>0</v>
      </c>
      <c r="BT45" s="5">
        <f>SUMIFS(Data!$A:$A, Data!$G:$G,$A45,Data!$C:$C,BT$1,Data!$D:$D,BT$2)</f>
        <v>0</v>
      </c>
      <c r="BU45" s="5">
        <f>SUMIFS(Data!$A:$A, Data!$G:$G,$A45,Data!$C:$C,BU$1,Data!$D:$D,BU$2)</f>
        <v>0</v>
      </c>
      <c r="BV45" s="5">
        <f>SUMIFS(Data!$A:$A, Data!$G:$G,$A45,Data!$C:$C,BV$1,Data!$D:$D,BV$2)</f>
        <v>0</v>
      </c>
      <c r="BW45" s="5">
        <f>SUMIFS(Data!$A:$A, Data!$G:$G,$A45,Data!$C:$C,BW$1,Data!$D:$D,BW$2)</f>
        <v>0</v>
      </c>
      <c r="BX45" s="5">
        <f>SUMIFS(Data!$A:$A, Data!$G:$G,$A45,Data!$C:$C,BX$1,Data!$D:$D,BX$2)</f>
        <v>0</v>
      </c>
      <c r="BY45" s="5">
        <f>SUMIFS(Data!$A:$A, Data!$G:$G,$A45,Data!$C:$C,BY$1,Data!$D:$D,BY$2)</f>
        <v>0</v>
      </c>
      <c r="BZ45" s="5">
        <f>SUMIFS(Data!$A:$A, Data!$G:$G,$A45,Data!$C:$C,BZ$1,Data!$D:$D,BZ$2)</f>
        <v>0</v>
      </c>
      <c r="CA45" s="5">
        <f>SUMIFS(Data!$A:$A, Data!$G:$G,$A45,Data!$C:$C,CA$1,Data!$D:$D,CA$2)</f>
        <v>0</v>
      </c>
      <c r="CB45" s="5">
        <f>SUMIFS(Data!$A:$A, Data!$G:$G,$A45,Data!$C:$C,CB$1,Data!$D:$D,CB$2)</f>
        <v>0</v>
      </c>
      <c r="CC45" s="5">
        <f>SUMIFS(Data!$A:$A, Data!$G:$G,$A45,Data!$C:$C,CC$1,Data!$D:$D,CC$2)</f>
        <v>0</v>
      </c>
      <c r="CD45" s="5">
        <f>SUMIFS(Data!$A:$A, Data!$G:$G,$A45,Data!$C:$C,CD$1,Data!$D:$D,CD$2)</f>
        <v>0</v>
      </c>
      <c r="CE45" s="5">
        <f>SUMIFS(Data!$A:$A, Data!$G:$G,$A45,Data!$C:$C,CE$1,Data!$D:$D,CE$2)</f>
        <v>0</v>
      </c>
      <c r="CF45" s="5">
        <f>SUMIFS(Data!$A:$A, Data!$G:$G,$A45,Data!$C:$C,CF$1,Data!$D:$D,CF$2)</f>
        <v>0</v>
      </c>
      <c r="CG45" s="5">
        <f>SUMIFS(Data!$A:$A, Data!$G:$G,$A45,Data!$C:$C,CG$1,Data!$D:$D,CG$2)</f>
        <v>0</v>
      </c>
      <c r="CH45" s="5">
        <f>SUMIFS(Data!$A:$A, Data!$G:$G,$A45,Data!$C:$C,CH$1,Data!$D:$D,CH$2)</f>
        <v>0</v>
      </c>
      <c r="CI45" s="5">
        <f>SUMIFS(Data!$A:$A, Data!$G:$G,$A45,Data!$C:$C,CI$1,Data!$D:$D,CI$2)</f>
        <v>0</v>
      </c>
      <c r="CJ45" s="5">
        <f>SUMIFS(Data!$A:$A, Data!$G:$G,$A45,Data!$C:$C,CJ$1,Data!$D:$D,CJ$2)</f>
        <v>0</v>
      </c>
      <c r="CK45" s="5">
        <f>SUMIFS(Data!$A:$A, Data!$G:$G,$A45,Data!$C:$C,CK$1,Data!$D:$D,CK$2)</f>
        <v>0</v>
      </c>
      <c r="CL45" s="5">
        <f>SUMIFS(Data!$A:$A, Data!$G:$G,$A45,Data!$C:$C,CL$1,Data!$D:$D,CL$2)</f>
        <v>0</v>
      </c>
      <c r="CM45" s="5">
        <f>SUMIFS(Data!$A:$A, Data!$G:$G,$A45,Data!$C:$C,CM$1,Data!$D:$D,CM$2)</f>
        <v>0</v>
      </c>
      <c r="CN45" s="5">
        <f>SUMIFS(Data!$A:$A, Data!$G:$G,$A45,Data!$C:$C,CN$1,Data!$D:$D,CN$2)</f>
        <v>0</v>
      </c>
      <c r="CO45" s="5">
        <f>SUMIFS(Data!$A:$A, Data!$G:$G,$A45,Data!$C:$C,CO$1,Data!$D:$D,CO$2)</f>
        <v>0</v>
      </c>
      <c r="CP45" s="5">
        <f>SUMIFS(Data!$A:$A, Data!$G:$G,$A45,Data!$C:$C,CP$1,Data!$D:$D,CP$2)</f>
        <v>0</v>
      </c>
      <c r="CQ45" s="5">
        <f>SUMIFS(Data!$A:$A, Data!$G:$G,$A45,Data!$C:$C,CQ$1,Data!$D:$D,CQ$2)</f>
        <v>0</v>
      </c>
      <c r="CR45" s="5">
        <f>SUMIFS(Data!$A:$A, Data!$G:$G,$A45,Data!$C:$C,CR$1,Data!$D:$D,CR$2)</f>
        <v>0</v>
      </c>
      <c r="CS45" s="5">
        <f>SUMIFS(Data!$A:$A, Data!$G:$G,$A45,Data!$C:$C,CS$1,Data!$D:$D,CS$2)</f>
        <v>0</v>
      </c>
      <c r="CT45" s="5">
        <f>SUMIFS(Data!$A:$A, Data!$G:$G,$A45,Data!$C:$C,CT$1,Data!$D:$D,CT$2)</f>
        <v>0</v>
      </c>
      <c r="CU45" s="5">
        <f>SUMIFS(Data!$A:$A, Data!$G:$G,$A45,Data!$C:$C,CU$1,Data!$D:$D,CU$2)</f>
        <v>1</v>
      </c>
      <c r="CV45" s="5">
        <f>SUMIFS(Data!$A:$A, Data!$G:$G,$A45,Data!$C:$C,CV$1,Data!$D:$D,CV$2)</f>
        <v>0</v>
      </c>
      <c r="CW45" s="5">
        <f t="shared" ref="CW45:CX45" si="44">SUMIF($B$2:$CV$2,CW$2, $B45:$CV45)</f>
        <v>3</v>
      </c>
      <c r="CX45" s="5">
        <f t="shared" si="44"/>
        <v>0</v>
      </c>
      <c r="CY45" s="5">
        <f t="shared" si="3"/>
        <v>3</v>
      </c>
    </row>
    <row r="46">
      <c r="A46" s="5" t="str">
        <f>Countries!A44</f>
        <v>IRL</v>
      </c>
      <c r="B46" s="5">
        <f>SUMIFS(Data!$A:$A, Data!$G:$G,$A46,Data!$C:$C,B$1,Data!$D:$D,B$2)</f>
        <v>0</v>
      </c>
      <c r="C46" s="5">
        <f>SUMIFS(Data!$A:$A, Data!$G:$G,$A46,Data!$C:$C,C$1,Data!$D:$D,C$2)</f>
        <v>0</v>
      </c>
      <c r="D46" s="5">
        <f>SUMIFS(Data!$A:$A, Data!$G:$G,$A46,Data!$C:$C,D$1,Data!$D:$D,D$2)</f>
        <v>0</v>
      </c>
      <c r="E46" s="5">
        <f>SUMIFS(Data!$A:$A, Data!$G:$G,$A46,Data!$C:$C,E$1,Data!$D:$D,E$2)</f>
        <v>0</v>
      </c>
      <c r="F46" s="5">
        <f>SUMIFS(Data!$A:$A, Data!$G:$G,$A46,Data!$C:$C,F$1,Data!$D:$D,F$2)</f>
        <v>0</v>
      </c>
      <c r="G46" s="5">
        <f>SUMIFS(Data!$A:$A, Data!$G:$G,$A46,Data!$C:$C,G$1,Data!$D:$D,G$2)</f>
        <v>0</v>
      </c>
      <c r="H46" s="5">
        <f>SUMIFS(Data!$A:$A, Data!$G:$G,$A46,Data!$C:$C,H$1,Data!$D:$D,H$2)</f>
        <v>0</v>
      </c>
      <c r="I46" s="5">
        <f>SUMIFS(Data!$A:$A, Data!$G:$G,$A46,Data!$C:$C,I$1,Data!$D:$D,I$2)</f>
        <v>0</v>
      </c>
      <c r="J46" s="5">
        <f>SUMIFS(Data!$A:$A, Data!$G:$G,$A46,Data!$C:$C,J$1,Data!$D:$D,J$2)</f>
        <v>0</v>
      </c>
      <c r="K46" s="5">
        <f>SUMIFS(Data!$A:$A, Data!$G:$G,$A46,Data!$C:$C,K$1,Data!$D:$D,K$2)</f>
        <v>0</v>
      </c>
      <c r="L46" s="5">
        <f>SUMIFS(Data!$A:$A, Data!$G:$G,$A46,Data!$C:$C,L$1,Data!$D:$D,L$2)</f>
        <v>0</v>
      </c>
      <c r="M46" s="5">
        <f>SUMIFS(Data!$A:$A, Data!$G:$G,$A46,Data!$C:$C,M$1,Data!$D:$D,M$2)</f>
        <v>0</v>
      </c>
      <c r="N46" s="5">
        <f>SUMIFS(Data!$A:$A, Data!$G:$G,$A46,Data!$C:$C,N$1,Data!$D:$D,N$2)</f>
        <v>0</v>
      </c>
      <c r="O46" s="5">
        <f>SUMIFS(Data!$A:$A, Data!$G:$G,$A46,Data!$C:$C,O$1,Data!$D:$D,O$2)</f>
        <v>0</v>
      </c>
      <c r="P46" s="5">
        <f>SUMIFS(Data!$A:$A, Data!$G:$G,$A46,Data!$C:$C,P$1,Data!$D:$D,P$2)</f>
        <v>0</v>
      </c>
      <c r="Q46" s="5">
        <f>SUMIFS(Data!$A:$A, Data!$G:$G,$A46,Data!$C:$C,Q$1,Data!$D:$D,Q$2)</f>
        <v>0</v>
      </c>
      <c r="R46" s="5">
        <f>SUMIFS(Data!$A:$A, Data!$G:$G,$A46,Data!$C:$C,R$1,Data!$D:$D,R$2)</f>
        <v>0</v>
      </c>
      <c r="S46" s="5">
        <f>SUMIFS(Data!$A:$A, Data!$G:$G,$A46,Data!$C:$C,S$1,Data!$D:$D,S$2)</f>
        <v>0</v>
      </c>
      <c r="T46" s="5">
        <f>SUMIFS(Data!$A:$A, Data!$G:$G,$A46,Data!$C:$C,T$1,Data!$D:$D,T$2)</f>
        <v>0</v>
      </c>
      <c r="U46" s="5">
        <f>SUMIFS(Data!$A:$A, Data!$G:$G,$A46,Data!$C:$C,U$1,Data!$D:$D,U$2)</f>
        <v>0</v>
      </c>
      <c r="V46" s="5">
        <f>SUMIFS(Data!$A:$A, Data!$G:$G,$A46,Data!$C:$C,V$1,Data!$D:$D,V$2)</f>
        <v>0</v>
      </c>
      <c r="W46" s="5">
        <f>SUMIFS(Data!$A:$A, Data!$G:$G,$A46,Data!$C:$C,W$1,Data!$D:$D,W$2)</f>
        <v>1</v>
      </c>
      <c r="X46" s="5">
        <f>SUMIFS(Data!$A:$A, Data!$G:$G,$A46,Data!$C:$C,X$1,Data!$D:$D,X$2)</f>
        <v>0</v>
      </c>
      <c r="Y46" s="5">
        <f>SUMIFS(Data!$A:$A, Data!$G:$G,$A46,Data!$C:$C,Y$1,Data!$D:$D,Y$2)</f>
        <v>0</v>
      </c>
      <c r="Z46" s="5">
        <f>SUMIFS(Data!$A:$A, Data!$G:$G,$A46,Data!$C:$C,Z$1,Data!$D:$D,Z$2)</f>
        <v>0</v>
      </c>
      <c r="AA46" s="5">
        <f>SUMIFS(Data!$A:$A, Data!$G:$G,$A46,Data!$C:$C,AA$1,Data!$D:$D,AA$2)</f>
        <v>0</v>
      </c>
      <c r="AB46" s="5">
        <f>SUMIFS(Data!$A:$A, Data!$G:$G,$A46,Data!$C:$C,AB$1,Data!$D:$D,AB$2)</f>
        <v>0</v>
      </c>
      <c r="AC46" s="5">
        <f>SUMIFS(Data!$A:$A, Data!$G:$G,$A46,Data!$C:$C,AC$1,Data!$D:$D,AC$2)</f>
        <v>0</v>
      </c>
      <c r="AD46" s="5">
        <f>SUMIFS(Data!$A:$A, Data!$G:$G,$A46,Data!$C:$C,AD$1,Data!$D:$D,AD$2)</f>
        <v>0</v>
      </c>
      <c r="AE46" s="5">
        <f>SUMIFS(Data!$A:$A, Data!$G:$G,$A46,Data!$C:$C,AE$1,Data!$D:$D,AE$2)</f>
        <v>0</v>
      </c>
      <c r="AF46" s="5">
        <f>SUMIFS(Data!$A:$A, Data!$G:$G,$A46,Data!$C:$C,AF$1,Data!$D:$D,AF$2)</f>
        <v>0</v>
      </c>
      <c r="AG46" s="5">
        <f>SUMIFS(Data!$A:$A, Data!$G:$G,$A46,Data!$C:$C,AG$1,Data!$D:$D,AG$2)</f>
        <v>0</v>
      </c>
      <c r="AH46" s="5">
        <f>SUMIFS(Data!$A:$A, Data!$G:$G,$A46,Data!$C:$C,AH$1,Data!$D:$D,AH$2)</f>
        <v>0</v>
      </c>
      <c r="AI46" s="5">
        <f>SUMIFS(Data!$A:$A, Data!$G:$G,$A46,Data!$C:$C,AI$1,Data!$D:$D,AI$2)</f>
        <v>0</v>
      </c>
      <c r="AJ46" s="5">
        <f>SUMIFS(Data!$A:$A, Data!$G:$G,$A46,Data!$C:$C,AJ$1,Data!$D:$D,AJ$2)</f>
        <v>0</v>
      </c>
      <c r="AK46" s="5">
        <f>SUMIFS(Data!$A:$A, Data!$G:$G,$A46,Data!$C:$C,AK$1,Data!$D:$D,AK$2)</f>
        <v>0</v>
      </c>
      <c r="AL46" s="5">
        <f>SUMIFS(Data!$A:$A, Data!$G:$G,$A46,Data!$C:$C,AL$1,Data!$D:$D,AL$2)</f>
        <v>0</v>
      </c>
      <c r="AM46" s="5">
        <f>SUMIFS(Data!$A:$A, Data!$G:$G,$A46,Data!$C:$C,AM$1,Data!$D:$D,AM$2)</f>
        <v>0</v>
      </c>
      <c r="AN46" s="5">
        <f>SUMIFS(Data!$A:$A, Data!$G:$G,$A46,Data!$C:$C,AN$1,Data!$D:$D,AN$2)</f>
        <v>0</v>
      </c>
      <c r="AO46" s="5">
        <f>SUMIFS(Data!$A:$A, Data!$G:$G,$A46,Data!$C:$C,AO$1,Data!$D:$D,AO$2)</f>
        <v>0</v>
      </c>
      <c r="AP46" s="5">
        <f>SUMIFS(Data!$A:$A, Data!$G:$G,$A46,Data!$C:$C,AP$1,Data!$D:$D,AP$2)</f>
        <v>0</v>
      </c>
      <c r="AQ46" s="5">
        <f>SUMIFS(Data!$A:$A, Data!$G:$G,$A46,Data!$C:$C,AQ$1,Data!$D:$D,AQ$2)</f>
        <v>0</v>
      </c>
      <c r="AR46" s="5">
        <f>SUMIFS(Data!$A:$A, Data!$G:$G,$A46,Data!$C:$C,AR$1,Data!$D:$D,AR$2)</f>
        <v>0</v>
      </c>
      <c r="AS46" s="5">
        <f>SUMIFS(Data!$A:$A, Data!$G:$G,$A46,Data!$C:$C,AS$1,Data!$D:$D,AS$2)</f>
        <v>0</v>
      </c>
      <c r="AT46" s="5">
        <f>SUMIFS(Data!$A:$A, Data!$G:$G,$A46,Data!$C:$C,AT$1,Data!$D:$D,AT$2)</f>
        <v>0</v>
      </c>
      <c r="AU46" s="5">
        <f>SUMIFS(Data!$A:$A, Data!$G:$G,$A46,Data!$C:$C,AU$1,Data!$D:$D,AU$2)</f>
        <v>0</v>
      </c>
      <c r="AV46" s="5">
        <f>SUMIFS(Data!$A:$A, Data!$G:$G,$A46,Data!$C:$C,AV$1,Data!$D:$D,AV$2)</f>
        <v>0</v>
      </c>
      <c r="AW46" s="5">
        <f>SUMIFS(Data!$A:$A, Data!$G:$G,$A46,Data!$C:$C,AW$1,Data!$D:$D,AW$2)</f>
        <v>0</v>
      </c>
      <c r="AX46" s="5">
        <f>SUMIFS(Data!$A:$A, Data!$G:$G,$A46,Data!$C:$C,AX$1,Data!$D:$D,AX$2)</f>
        <v>0</v>
      </c>
      <c r="AY46" s="5">
        <f>SUMIFS(Data!$A:$A, Data!$G:$G,$A46,Data!$C:$C,AY$1,Data!$D:$D,AY$2)</f>
        <v>0</v>
      </c>
      <c r="AZ46" s="5">
        <f>SUMIFS(Data!$A:$A, Data!$G:$G,$A46,Data!$C:$C,AZ$1,Data!$D:$D,AZ$2)</f>
        <v>0</v>
      </c>
      <c r="BA46" s="5">
        <f>SUMIFS(Data!$A:$A, Data!$G:$G,$A46,Data!$C:$C,BA$1,Data!$D:$D,BA$2)</f>
        <v>0</v>
      </c>
      <c r="BB46" s="5">
        <f>SUMIFS(Data!$A:$A, Data!$G:$G,$A46,Data!$C:$C,BB$1,Data!$D:$D,BB$2)</f>
        <v>0</v>
      </c>
      <c r="BC46" s="5">
        <f>SUMIFS(Data!$A:$A, Data!$G:$G,$A46,Data!$C:$C,BC$1,Data!$D:$D,BC$2)</f>
        <v>0</v>
      </c>
      <c r="BD46" s="5">
        <f>SUMIFS(Data!$A:$A, Data!$G:$G,$A46,Data!$C:$C,BD$1,Data!$D:$D,BD$2)</f>
        <v>0</v>
      </c>
      <c r="BE46" s="5">
        <f>SUMIFS(Data!$A:$A, Data!$G:$G,$A46,Data!$C:$C,BE$1,Data!$D:$D,BE$2)</f>
        <v>0</v>
      </c>
      <c r="BF46" s="5">
        <f>SUMIFS(Data!$A:$A, Data!$G:$G,$A46,Data!$C:$C,BF$1,Data!$D:$D,BF$2)</f>
        <v>0</v>
      </c>
      <c r="BG46" s="5">
        <f>SUMIFS(Data!$A:$A, Data!$G:$G,$A46,Data!$C:$C,BG$1,Data!$D:$D,BG$2)</f>
        <v>0</v>
      </c>
      <c r="BH46" s="5">
        <f>SUMIFS(Data!$A:$A, Data!$G:$G,$A46,Data!$C:$C,BH$1,Data!$D:$D,BH$2)</f>
        <v>0</v>
      </c>
      <c r="BI46" s="5">
        <f>SUMIFS(Data!$A:$A, Data!$G:$G,$A46,Data!$C:$C,BI$1,Data!$D:$D,BI$2)</f>
        <v>2</v>
      </c>
      <c r="BJ46" s="5">
        <f>SUMIFS(Data!$A:$A, Data!$G:$G,$A46,Data!$C:$C,BJ$1,Data!$D:$D,BJ$2)</f>
        <v>0</v>
      </c>
      <c r="BK46" s="5">
        <f>SUMIFS(Data!$A:$A, Data!$G:$G,$A46,Data!$C:$C,BK$1,Data!$D:$D,BK$2)</f>
        <v>0</v>
      </c>
      <c r="BL46" s="5">
        <f>SUMIFS(Data!$A:$A, Data!$G:$G,$A46,Data!$C:$C,BL$1,Data!$D:$D,BL$2)</f>
        <v>0</v>
      </c>
      <c r="BM46" s="5">
        <f>SUMIFS(Data!$A:$A, Data!$G:$G,$A46,Data!$C:$C,BM$1,Data!$D:$D,BM$2)</f>
        <v>0</v>
      </c>
      <c r="BN46" s="5">
        <f>SUMIFS(Data!$A:$A, Data!$G:$G,$A46,Data!$C:$C,BN$1,Data!$D:$D,BN$2)</f>
        <v>0</v>
      </c>
      <c r="BO46" s="5">
        <f>SUMIFS(Data!$A:$A, Data!$G:$G,$A46,Data!$C:$C,BO$1,Data!$D:$D,BO$2)</f>
        <v>0</v>
      </c>
      <c r="BP46" s="5">
        <f>SUMIFS(Data!$A:$A, Data!$G:$G,$A46,Data!$C:$C,BP$1,Data!$D:$D,BP$2)</f>
        <v>0</v>
      </c>
      <c r="BQ46" s="5">
        <f>SUMIFS(Data!$A:$A, Data!$G:$G,$A46,Data!$C:$C,BQ$1,Data!$D:$D,BQ$2)</f>
        <v>0</v>
      </c>
      <c r="BR46" s="5">
        <f>SUMIFS(Data!$A:$A, Data!$G:$G,$A46,Data!$C:$C,BR$1,Data!$D:$D,BR$2)</f>
        <v>0</v>
      </c>
      <c r="BS46" s="5">
        <f>SUMIFS(Data!$A:$A, Data!$G:$G,$A46,Data!$C:$C,BS$1,Data!$D:$D,BS$2)</f>
        <v>0</v>
      </c>
      <c r="BT46" s="5">
        <f>SUMIFS(Data!$A:$A, Data!$G:$G,$A46,Data!$C:$C,BT$1,Data!$D:$D,BT$2)</f>
        <v>0</v>
      </c>
      <c r="BU46" s="5">
        <f>SUMIFS(Data!$A:$A, Data!$G:$G,$A46,Data!$C:$C,BU$1,Data!$D:$D,BU$2)</f>
        <v>0</v>
      </c>
      <c r="BV46" s="5">
        <f>SUMIFS(Data!$A:$A, Data!$G:$G,$A46,Data!$C:$C,BV$1,Data!$D:$D,BV$2)</f>
        <v>0</v>
      </c>
      <c r="BW46" s="5">
        <f>SUMIFS(Data!$A:$A, Data!$G:$G,$A46,Data!$C:$C,BW$1,Data!$D:$D,BW$2)</f>
        <v>0</v>
      </c>
      <c r="BX46" s="5">
        <f>SUMIFS(Data!$A:$A, Data!$G:$G,$A46,Data!$C:$C,BX$1,Data!$D:$D,BX$2)</f>
        <v>0</v>
      </c>
      <c r="BY46" s="5">
        <f>SUMIFS(Data!$A:$A, Data!$G:$G,$A46,Data!$C:$C,BY$1,Data!$D:$D,BY$2)</f>
        <v>0</v>
      </c>
      <c r="BZ46" s="5">
        <f>SUMIFS(Data!$A:$A, Data!$G:$G,$A46,Data!$C:$C,BZ$1,Data!$D:$D,BZ$2)</f>
        <v>0</v>
      </c>
      <c r="CA46" s="5">
        <f>SUMIFS(Data!$A:$A, Data!$G:$G,$A46,Data!$C:$C,CA$1,Data!$D:$D,CA$2)</f>
        <v>0</v>
      </c>
      <c r="CB46" s="5">
        <f>SUMIFS(Data!$A:$A, Data!$G:$G,$A46,Data!$C:$C,CB$1,Data!$D:$D,CB$2)</f>
        <v>0</v>
      </c>
      <c r="CC46" s="5">
        <f>SUMIFS(Data!$A:$A, Data!$G:$G,$A46,Data!$C:$C,CC$1,Data!$D:$D,CC$2)</f>
        <v>0</v>
      </c>
      <c r="CD46" s="5">
        <f>SUMIFS(Data!$A:$A, Data!$G:$G,$A46,Data!$C:$C,CD$1,Data!$D:$D,CD$2)</f>
        <v>0</v>
      </c>
      <c r="CE46" s="5">
        <f>SUMIFS(Data!$A:$A, Data!$G:$G,$A46,Data!$C:$C,CE$1,Data!$D:$D,CE$2)</f>
        <v>0</v>
      </c>
      <c r="CF46" s="5">
        <f>SUMIFS(Data!$A:$A, Data!$G:$G,$A46,Data!$C:$C,CF$1,Data!$D:$D,CF$2)</f>
        <v>0</v>
      </c>
      <c r="CG46" s="5">
        <f>SUMIFS(Data!$A:$A, Data!$G:$G,$A46,Data!$C:$C,CG$1,Data!$D:$D,CG$2)</f>
        <v>0</v>
      </c>
      <c r="CH46" s="5">
        <f>SUMIFS(Data!$A:$A, Data!$G:$G,$A46,Data!$C:$C,CH$1,Data!$D:$D,CH$2)</f>
        <v>0</v>
      </c>
      <c r="CI46" s="5">
        <f>SUMIFS(Data!$A:$A, Data!$G:$G,$A46,Data!$C:$C,CI$1,Data!$D:$D,CI$2)</f>
        <v>0</v>
      </c>
      <c r="CJ46" s="5">
        <f>SUMIFS(Data!$A:$A, Data!$G:$G,$A46,Data!$C:$C,CJ$1,Data!$D:$D,CJ$2)</f>
        <v>0</v>
      </c>
      <c r="CK46" s="5">
        <f>SUMIFS(Data!$A:$A, Data!$G:$G,$A46,Data!$C:$C,CK$1,Data!$D:$D,CK$2)</f>
        <v>0</v>
      </c>
      <c r="CL46" s="5">
        <f>SUMIFS(Data!$A:$A, Data!$G:$G,$A46,Data!$C:$C,CL$1,Data!$D:$D,CL$2)</f>
        <v>0</v>
      </c>
      <c r="CM46" s="5">
        <f>SUMIFS(Data!$A:$A, Data!$G:$G,$A46,Data!$C:$C,CM$1,Data!$D:$D,CM$2)</f>
        <v>0</v>
      </c>
      <c r="CN46" s="5">
        <f>SUMIFS(Data!$A:$A, Data!$G:$G,$A46,Data!$C:$C,CN$1,Data!$D:$D,CN$2)</f>
        <v>0</v>
      </c>
      <c r="CO46" s="5">
        <f>SUMIFS(Data!$A:$A, Data!$G:$G,$A46,Data!$C:$C,CO$1,Data!$D:$D,CO$2)</f>
        <v>0</v>
      </c>
      <c r="CP46" s="5">
        <f>SUMIFS(Data!$A:$A, Data!$G:$G,$A46,Data!$C:$C,CP$1,Data!$D:$D,CP$2)</f>
        <v>0</v>
      </c>
      <c r="CQ46" s="5">
        <f>SUMIFS(Data!$A:$A, Data!$G:$G,$A46,Data!$C:$C,CQ$1,Data!$D:$D,CQ$2)</f>
        <v>0</v>
      </c>
      <c r="CR46" s="5">
        <f>SUMIFS(Data!$A:$A, Data!$G:$G,$A46,Data!$C:$C,CR$1,Data!$D:$D,CR$2)</f>
        <v>0</v>
      </c>
      <c r="CS46" s="5">
        <f>SUMIFS(Data!$A:$A, Data!$G:$G,$A46,Data!$C:$C,CS$1,Data!$D:$D,CS$2)</f>
        <v>0</v>
      </c>
      <c r="CT46" s="5">
        <f>SUMIFS(Data!$A:$A, Data!$G:$G,$A46,Data!$C:$C,CT$1,Data!$D:$D,CT$2)</f>
        <v>0</v>
      </c>
      <c r="CU46" s="5">
        <f>SUMIFS(Data!$A:$A, Data!$G:$G,$A46,Data!$C:$C,CU$1,Data!$D:$D,CU$2)</f>
        <v>0</v>
      </c>
      <c r="CV46" s="5">
        <f>SUMIFS(Data!$A:$A, Data!$G:$G,$A46,Data!$C:$C,CV$1,Data!$D:$D,CV$2)</f>
        <v>0</v>
      </c>
      <c r="CW46" s="5">
        <f t="shared" ref="CW46:CX46" si="45">SUMIF($B$2:$CV$2,CW$2, $B46:$CV46)</f>
        <v>2</v>
      </c>
      <c r="CX46" s="5">
        <f t="shared" si="45"/>
        <v>1</v>
      </c>
      <c r="CY46" s="5">
        <f t="shared" si="3"/>
        <v>3</v>
      </c>
    </row>
    <row r="47">
      <c r="A47" s="5" t="str">
        <f>Countries!A45</f>
        <v>ISR</v>
      </c>
      <c r="B47" s="5">
        <f>SUMIFS(Data!$A:$A, Data!$G:$G,$A47,Data!$C:$C,B$1,Data!$D:$D,B$2)</f>
        <v>0</v>
      </c>
      <c r="C47" s="5">
        <f>SUMIFS(Data!$A:$A, Data!$G:$G,$A47,Data!$C:$C,C$1,Data!$D:$D,C$2)</f>
        <v>0</v>
      </c>
      <c r="D47" s="5">
        <f>SUMIFS(Data!$A:$A, Data!$G:$G,$A47,Data!$C:$C,D$1,Data!$D:$D,D$2)</f>
        <v>0</v>
      </c>
      <c r="E47" s="5">
        <f>SUMIFS(Data!$A:$A, Data!$G:$G,$A47,Data!$C:$C,E$1,Data!$D:$D,E$2)</f>
        <v>0</v>
      </c>
      <c r="F47" s="5">
        <f>SUMIFS(Data!$A:$A, Data!$G:$G,$A47,Data!$C:$C,F$1,Data!$D:$D,F$2)</f>
        <v>0</v>
      </c>
      <c r="G47" s="5">
        <f>SUMIFS(Data!$A:$A, Data!$G:$G,$A47,Data!$C:$C,G$1,Data!$D:$D,G$2)</f>
        <v>1</v>
      </c>
      <c r="H47" s="5">
        <f>SUMIFS(Data!$A:$A, Data!$G:$G,$A47,Data!$C:$C,H$1,Data!$D:$D,H$2)</f>
        <v>0</v>
      </c>
      <c r="I47" s="5">
        <f>SUMIFS(Data!$A:$A, Data!$G:$G,$A47,Data!$C:$C,I$1,Data!$D:$D,I$2)</f>
        <v>0</v>
      </c>
      <c r="J47" s="5">
        <f>SUMIFS(Data!$A:$A, Data!$G:$G,$A47,Data!$C:$C,J$1,Data!$D:$D,J$2)</f>
        <v>0</v>
      </c>
      <c r="K47" s="5">
        <f>SUMIFS(Data!$A:$A, Data!$G:$G,$A47,Data!$C:$C,K$1,Data!$D:$D,K$2)</f>
        <v>0</v>
      </c>
      <c r="L47" s="5">
        <f>SUMIFS(Data!$A:$A, Data!$G:$G,$A47,Data!$C:$C,L$1,Data!$D:$D,L$2)</f>
        <v>0</v>
      </c>
      <c r="M47" s="5">
        <f>SUMIFS(Data!$A:$A, Data!$G:$G,$A47,Data!$C:$C,M$1,Data!$D:$D,M$2)</f>
        <v>0</v>
      </c>
      <c r="N47" s="5">
        <f>SUMIFS(Data!$A:$A, Data!$G:$G,$A47,Data!$C:$C,N$1,Data!$D:$D,N$2)</f>
        <v>0</v>
      </c>
      <c r="O47" s="5">
        <f>SUMIFS(Data!$A:$A, Data!$G:$G,$A47,Data!$C:$C,O$1,Data!$D:$D,O$2)</f>
        <v>0</v>
      </c>
      <c r="P47" s="5">
        <f>SUMIFS(Data!$A:$A, Data!$G:$G,$A47,Data!$C:$C,P$1,Data!$D:$D,P$2)</f>
        <v>0</v>
      </c>
      <c r="Q47" s="5">
        <f>SUMIFS(Data!$A:$A, Data!$G:$G,$A47,Data!$C:$C,Q$1,Data!$D:$D,Q$2)</f>
        <v>0</v>
      </c>
      <c r="R47" s="5">
        <f>SUMIFS(Data!$A:$A, Data!$G:$G,$A47,Data!$C:$C,R$1,Data!$D:$D,R$2)</f>
        <v>0</v>
      </c>
      <c r="S47" s="5">
        <f>SUMIFS(Data!$A:$A, Data!$G:$G,$A47,Data!$C:$C,S$1,Data!$D:$D,S$2)</f>
        <v>0</v>
      </c>
      <c r="T47" s="5">
        <f>SUMIFS(Data!$A:$A, Data!$G:$G,$A47,Data!$C:$C,T$1,Data!$D:$D,T$2)</f>
        <v>0</v>
      </c>
      <c r="U47" s="5">
        <f>SUMIFS(Data!$A:$A, Data!$G:$G,$A47,Data!$C:$C,U$1,Data!$D:$D,U$2)</f>
        <v>0</v>
      </c>
      <c r="V47" s="5">
        <f>SUMIFS(Data!$A:$A, Data!$G:$G,$A47,Data!$C:$C,V$1,Data!$D:$D,V$2)</f>
        <v>0</v>
      </c>
      <c r="W47" s="5">
        <f>SUMIFS(Data!$A:$A, Data!$G:$G,$A47,Data!$C:$C,W$1,Data!$D:$D,W$2)</f>
        <v>0</v>
      </c>
      <c r="X47" s="5">
        <f>SUMIFS(Data!$A:$A, Data!$G:$G,$A47,Data!$C:$C,X$1,Data!$D:$D,X$2)</f>
        <v>0</v>
      </c>
      <c r="Y47" s="5">
        <f>SUMIFS(Data!$A:$A, Data!$G:$G,$A47,Data!$C:$C,Y$1,Data!$D:$D,Y$2)</f>
        <v>0</v>
      </c>
      <c r="Z47" s="5">
        <f>SUMIFS(Data!$A:$A, Data!$G:$G,$A47,Data!$C:$C,Z$1,Data!$D:$D,Z$2)</f>
        <v>0</v>
      </c>
      <c r="AA47" s="5">
        <f>SUMIFS(Data!$A:$A, Data!$G:$G,$A47,Data!$C:$C,AA$1,Data!$D:$D,AA$2)</f>
        <v>0</v>
      </c>
      <c r="AB47" s="5">
        <f>SUMIFS(Data!$A:$A, Data!$G:$G,$A47,Data!$C:$C,AB$1,Data!$D:$D,AB$2)</f>
        <v>0</v>
      </c>
      <c r="AC47" s="5">
        <f>SUMIFS(Data!$A:$A, Data!$G:$G,$A47,Data!$C:$C,AC$1,Data!$D:$D,AC$2)</f>
        <v>0</v>
      </c>
      <c r="AD47" s="5">
        <f>SUMIFS(Data!$A:$A, Data!$G:$G,$A47,Data!$C:$C,AD$1,Data!$D:$D,AD$2)</f>
        <v>0</v>
      </c>
      <c r="AE47" s="5">
        <f>SUMIFS(Data!$A:$A, Data!$G:$G,$A47,Data!$C:$C,AE$1,Data!$D:$D,AE$2)</f>
        <v>0</v>
      </c>
      <c r="AF47" s="5">
        <f>SUMIFS(Data!$A:$A, Data!$G:$G,$A47,Data!$C:$C,AF$1,Data!$D:$D,AF$2)</f>
        <v>0</v>
      </c>
      <c r="AG47" s="5">
        <f>SUMIFS(Data!$A:$A, Data!$G:$G,$A47,Data!$C:$C,AG$1,Data!$D:$D,AG$2)</f>
        <v>0</v>
      </c>
      <c r="AH47" s="5">
        <f>SUMIFS(Data!$A:$A, Data!$G:$G,$A47,Data!$C:$C,AH$1,Data!$D:$D,AH$2)</f>
        <v>0</v>
      </c>
      <c r="AI47" s="5">
        <f>SUMIFS(Data!$A:$A, Data!$G:$G,$A47,Data!$C:$C,AI$1,Data!$D:$D,AI$2)</f>
        <v>0</v>
      </c>
      <c r="AJ47" s="5">
        <f>SUMIFS(Data!$A:$A, Data!$G:$G,$A47,Data!$C:$C,AJ$1,Data!$D:$D,AJ$2)</f>
        <v>0</v>
      </c>
      <c r="AK47" s="5">
        <f>SUMIFS(Data!$A:$A, Data!$G:$G,$A47,Data!$C:$C,AK$1,Data!$D:$D,AK$2)</f>
        <v>0</v>
      </c>
      <c r="AL47" s="5">
        <f>SUMIFS(Data!$A:$A, Data!$G:$G,$A47,Data!$C:$C,AL$1,Data!$D:$D,AL$2)</f>
        <v>0</v>
      </c>
      <c r="AM47" s="5">
        <f>SUMIFS(Data!$A:$A, Data!$G:$G,$A47,Data!$C:$C,AM$1,Data!$D:$D,AM$2)</f>
        <v>0</v>
      </c>
      <c r="AN47" s="5">
        <f>SUMIFS(Data!$A:$A, Data!$G:$G,$A47,Data!$C:$C,AN$1,Data!$D:$D,AN$2)</f>
        <v>0</v>
      </c>
      <c r="AO47" s="5">
        <f>SUMIFS(Data!$A:$A, Data!$G:$G,$A47,Data!$C:$C,AO$1,Data!$D:$D,AO$2)</f>
        <v>0</v>
      </c>
      <c r="AP47" s="5">
        <f>SUMIFS(Data!$A:$A, Data!$G:$G,$A47,Data!$C:$C,AP$1,Data!$D:$D,AP$2)</f>
        <v>0</v>
      </c>
      <c r="AQ47" s="5">
        <f>SUMIFS(Data!$A:$A, Data!$G:$G,$A47,Data!$C:$C,AQ$1,Data!$D:$D,AQ$2)</f>
        <v>0</v>
      </c>
      <c r="AR47" s="5">
        <f>SUMIFS(Data!$A:$A, Data!$G:$G,$A47,Data!$C:$C,AR$1,Data!$D:$D,AR$2)</f>
        <v>0</v>
      </c>
      <c r="AS47" s="5">
        <f>SUMIFS(Data!$A:$A, Data!$G:$G,$A47,Data!$C:$C,AS$1,Data!$D:$D,AS$2)</f>
        <v>0</v>
      </c>
      <c r="AT47" s="5">
        <f>SUMIFS(Data!$A:$A, Data!$G:$G,$A47,Data!$C:$C,AT$1,Data!$D:$D,AT$2)</f>
        <v>0</v>
      </c>
      <c r="AU47" s="5">
        <f>SUMIFS(Data!$A:$A, Data!$G:$G,$A47,Data!$C:$C,AU$1,Data!$D:$D,AU$2)</f>
        <v>0</v>
      </c>
      <c r="AV47" s="5">
        <f>SUMIFS(Data!$A:$A, Data!$G:$G,$A47,Data!$C:$C,AV$1,Data!$D:$D,AV$2)</f>
        <v>0</v>
      </c>
      <c r="AW47" s="5">
        <f>SUMIFS(Data!$A:$A, Data!$G:$G,$A47,Data!$C:$C,AW$1,Data!$D:$D,AW$2)</f>
        <v>0</v>
      </c>
      <c r="AX47" s="5">
        <f>SUMIFS(Data!$A:$A, Data!$G:$G,$A47,Data!$C:$C,AX$1,Data!$D:$D,AX$2)</f>
        <v>0</v>
      </c>
      <c r="AY47" s="5">
        <f>SUMIFS(Data!$A:$A, Data!$G:$G,$A47,Data!$C:$C,AY$1,Data!$D:$D,AY$2)</f>
        <v>0</v>
      </c>
      <c r="AZ47" s="5">
        <f>SUMIFS(Data!$A:$A, Data!$G:$G,$A47,Data!$C:$C,AZ$1,Data!$D:$D,AZ$2)</f>
        <v>0</v>
      </c>
      <c r="BA47" s="5">
        <f>SUMIFS(Data!$A:$A, Data!$G:$G,$A47,Data!$C:$C,BA$1,Data!$D:$D,BA$2)</f>
        <v>0</v>
      </c>
      <c r="BB47" s="5">
        <f>SUMIFS(Data!$A:$A, Data!$G:$G,$A47,Data!$C:$C,BB$1,Data!$D:$D,BB$2)</f>
        <v>0</v>
      </c>
      <c r="BC47" s="5">
        <f>SUMIFS(Data!$A:$A, Data!$G:$G,$A47,Data!$C:$C,BC$1,Data!$D:$D,BC$2)</f>
        <v>0</v>
      </c>
      <c r="BD47" s="5">
        <f>SUMIFS(Data!$A:$A, Data!$G:$G,$A47,Data!$C:$C,BD$1,Data!$D:$D,BD$2)</f>
        <v>0</v>
      </c>
      <c r="BE47" s="5">
        <f>SUMIFS(Data!$A:$A, Data!$G:$G,$A47,Data!$C:$C,BE$1,Data!$D:$D,BE$2)</f>
        <v>0</v>
      </c>
      <c r="BF47" s="5">
        <f>SUMIFS(Data!$A:$A, Data!$G:$G,$A47,Data!$C:$C,BF$1,Data!$D:$D,BF$2)</f>
        <v>0</v>
      </c>
      <c r="BG47" s="5">
        <f>SUMIFS(Data!$A:$A, Data!$G:$G,$A47,Data!$C:$C,BG$1,Data!$D:$D,BG$2)</f>
        <v>0</v>
      </c>
      <c r="BH47" s="5">
        <f>SUMIFS(Data!$A:$A, Data!$G:$G,$A47,Data!$C:$C,BH$1,Data!$D:$D,BH$2)</f>
        <v>1</v>
      </c>
      <c r="BI47" s="5">
        <f>SUMIFS(Data!$A:$A, Data!$G:$G,$A47,Data!$C:$C,BI$1,Data!$D:$D,BI$2)</f>
        <v>0</v>
      </c>
      <c r="BJ47" s="5">
        <f>SUMIFS(Data!$A:$A, Data!$G:$G,$A47,Data!$C:$C,BJ$1,Data!$D:$D,BJ$2)</f>
        <v>0</v>
      </c>
      <c r="BK47" s="5">
        <f>SUMIFS(Data!$A:$A, Data!$G:$G,$A47,Data!$C:$C,BK$1,Data!$D:$D,BK$2)</f>
        <v>0</v>
      </c>
      <c r="BL47" s="5">
        <f>SUMIFS(Data!$A:$A, Data!$G:$G,$A47,Data!$C:$C,BL$1,Data!$D:$D,BL$2)</f>
        <v>0</v>
      </c>
      <c r="BM47" s="5">
        <f>SUMIFS(Data!$A:$A, Data!$G:$G,$A47,Data!$C:$C,BM$1,Data!$D:$D,BM$2)</f>
        <v>0</v>
      </c>
      <c r="BN47" s="5">
        <f>SUMIFS(Data!$A:$A, Data!$G:$G,$A47,Data!$C:$C,BN$1,Data!$D:$D,BN$2)</f>
        <v>0</v>
      </c>
      <c r="BO47" s="5">
        <f>SUMIFS(Data!$A:$A, Data!$G:$G,$A47,Data!$C:$C,BO$1,Data!$D:$D,BO$2)</f>
        <v>0</v>
      </c>
      <c r="BP47" s="5">
        <f>SUMIFS(Data!$A:$A, Data!$G:$G,$A47,Data!$C:$C,BP$1,Data!$D:$D,BP$2)</f>
        <v>0</v>
      </c>
      <c r="BQ47" s="5">
        <f>SUMIFS(Data!$A:$A, Data!$G:$G,$A47,Data!$C:$C,BQ$1,Data!$D:$D,BQ$2)</f>
        <v>0</v>
      </c>
      <c r="BR47" s="5">
        <f>SUMIFS(Data!$A:$A, Data!$G:$G,$A47,Data!$C:$C,BR$1,Data!$D:$D,BR$2)</f>
        <v>0</v>
      </c>
      <c r="BS47" s="5">
        <f>SUMIFS(Data!$A:$A, Data!$G:$G,$A47,Data!$C:$C,BS$1,Data!$D:$D,BS$2)</f>
        <v>0</v>
      </c>
      <c r="BT47" s="5">
        <f>SUMIFS(Data!$A:$A, Data!$G:$G,$A47,Data!$C:$C,BT$1,Data!$D:$D,BT$2)</f>
        <v>0</v>
      </c>
      <c r="BU47" s="5">
        <f>SUMIFS(Data!$A:$A, Data!$G:$G,$A47,Data!$C:$C,BU$1,Data!$D:$D,BU$2)</f>
        <v>0</v>
      </c>
      <c r="BV47" s="5">
        <f>SUMIFS(Data!$A:$A, Data!$G:$G,$A47,Data!$C:$C,BV$1,Data!$D:$D,BV$2)</f>
        <v>0</v>
      </c>
      <c r="BW47" s="5">
        <f>SUMIFS(Data!$A:$A, Data!$G:$G,$A47,Data!$C:$C,BW$1,Data!$D:$D,BW$2)</f>
        <v>0</v>
      </c>
      <c r="BX47" s="5">
        <f>SUMIFS(Data!$A:$A, Data!$G:$G,$A47,Data!$C:$C,BX$1,Data!$D:$D,BX$2)</f>
        <v>0</v>
      </c>
      <c r="BY47" s="5">
        <f>SUMIFS(Data!$A:$A, Data!$G:$G,$A47,Data!$C:$C,BY$1,Data!$D:$D,BY$2)</f>
        <v>0</v>
      </c>
      <c r="BZ47" s="5">
        <f>SUMIFS(Data!$A:$A, Data!$G:$G,$A47,Data!$C:$C,BZ$1,Data!$D:$D,BZ$2)</f>
        <v>0</v>
      </c>
      <c r="CA47" s="5">
        <f>SUMIFS(Data!$A:$A, Data!$G:$G,$A47,Data!$C:$C,CA$1,Data!$D:$D,CA$2)</f>
        <v>0</v>
      </c>
      <c r="CB47" s="5">
        <f>SUMIFS(Data!$A:$A, Data!$G:$G,$A47,Data!$C:$C,CB$1,Data!$D:$D,CB$2)</f>
        <v>0</v>
      </c>
      <c r="CC47" s="5">
        <f>SUMIFS(Data!$A:$A, Data!$G:$G,$A47,Data!$C:$C,CC$1,Data!$D:$D,CC$2)</f>
        <v>0</v>
      </c>
      <c r="CD47" s="5">
        <f>SUMIFS(Data!$A:$A, Data!$G:$G,$A47,Data!$C:$C,CD$1,Data!$D:$D,CD$2)</f>
        <v>0</v>
      </c>
      <c r="CE47" s="5">
        <f>SUMIFS(Data!$A:$A, Data!$G:$G,$A47,Data!$C:$C,CE$1,Data!$D:$D,CE$2)</f>
        <v>0</v>
      </c>
      <c r="CF47" s="5">
        <f>SUMIFS(Data!$A:$A, Data!$G:$G,$A47,Data!$C:$C,CF$1,Data!$D:$D,CF$2)</f>
        <v>0</v>
      </c>
      <c r="CG47" s="5">
        <f>SUMIFS(Data!$A:$A, Data!$G:$G,$A47,Data!$C:$C,CG$1,Data!$D:$D,CG$2)</f>
        <v>0</v>
      </c>
      <c r="CH47" s="5">
        <f>SUMIFS(Data!$A:$A, Data!$G:$G,$A47,Data!$C:$C,CH$1,Data!$D:$D,CH$2)</f>
        <v>0</v>
      </c>
      <c r="CI47" s="5">
        <f>SUMIFS(Data!$A:$A, Data!$G:$G,$A47,Data!$C:$C,CI$1,Data!$D:$D,CI$2)</f>
        <v>0</v>
      </c>
      <c r="CJ47" s="5">
        <f>SUMIFS(Data!$A:$A, Data!$G:$G,$A47,Data!$C:$C,CJ$1,Data!$D:$D,CJ$2)</f>
        <v>0</v>
      </c>
      <c r="CK47" s="5">
        <f>SUMIFS(Data!$A:$A, Data!$G:$G,$A47,Data!$C:$C,CK$1,Data!$D:$D,CK$2)</f>
        <v>0</v>
      </c>
      <c r="CL47" s="5">
        <f>SUMIFS(Data!$A:$A, Data!$G:$G,$A47,Data!$C:$C,CL$1,Data!$D:$D,CL$2)</f>
        <v>0</v>
      </c>
      <c r="CM47" s="5">
        <f>SUMIFS(Data!$A:$A, Data!$G:$G,$A47,Data!$C:$C,CM$1,Data!$D:$D,CM$2)</f>
        <v>0</v>
      </c>
      <c r="CN47" s="5">
        <f>SUMIFS(Data!$A:$A, Data!$G:$G,$A47,Data!$C:$C,CN$1,Data!$D:$D,CN$2)</f>
        <v>0</v>
      </c>
      <c r="CO47" s="5">
        <f>SUMIFS(Data!$A:$A, Data!$G:$G,$A47,Data!$C:$C,CO$1,Data!$D:$D,CO$2)</f>
        <v>0</v>
      </c>
      <c r="CP47" s="5">
        <f>SUMIFS(Data!$A:$A, Data!$G:$G,$A47,Data!$C:$C,CP$1,Data!$D:$D,CP$2)</f>
        <v>0</v>
      </c>
      <c r="CQ47" s="5">
        <f>SUMIFS(Data!$A:$A, Data!$G:$G,$A47,Data!$C:$C,CQ$1,Data!$D:$D,CQ$2)</f>
        <v>0</v>
      </c>
      <c r="CR47" s="5">
        <f>SUMIFS(Data!$A:$A, Data!$G:$G,$A47,Data!$C:$C,CR$1,Data!$D:$D,CR$2)</f>
        <v>0</v>
      </c>
      <c r="CS47" s="5">
        <f>SUMIFS(Data!$A:$A, Data!$G:$G,$A47,Data!$C:$C,CS$1,Data!$D:$D,CS$2)</f>
        <v>0</v>
      </c>
      <c r="CT47" s="5">
        <f>SUMIFS(Data!$A:$A, Data!$G:$G,$A47,Data!$C:$C,CT$1,Data!$D:$D,CT$2)</f>
        <v>0</v>
      </c>
      <c r="CU47" s="5">
        <f>SUMIFS(Data!$A:$A, Data!$G:$G,$A47,Data!$C:$C,CU$1,Data!$D:$D,CU$2)</f>
        <v>0</v>
      </c>
      <c r="CV47" s="5">
        <f>SUMIFS(Data!$A:$A, Data!$G:$G,$A47,Data!$C:$C,CV$1,Data!$D:$D,CV$2)</f>
        <v>0</v>
      </c>
      <c r="CW47" s="5">
        <f t="shared" ref="CW47:CX47" si="46">SUMIF($B$2:$CV$2,CW$2, $B47:$CV47)</f>
        <v>1</v>
      </c>
      <c r="CX47" s="5">
        <f t="shared" si="46"/>
        <v>0</v>
      </c>
      <c r="CY47" s="5">
        <f t="shared" si="3"/>
        <v>2</v>
      </c>
    </row>
    <row r="48">
      <c r="A48" s="5" t="str">
        <f>Countries!A46</f>
        <v>ITA</v>
      </c>
      <c r="B48" s="5">
        <f>SUMIFS(Data!$A:$A, Data!$G:$G,$A48,Data!$C:$C,B$1,Data!$D:$D,B$2)</f>
        <v>0</v>
      </c>
      <c r="C48" s="5">
        <f>SUMIFS(Data!$A:$A, Data!$G:$G,$A48,Data!$C:$C,C$1,Data!$D:$D,C$2)</f>
        <v>0</v>
      </c>
      <c r="D48" s="5">
        <f>SUMIFS(Data!$A:$A, Data!$G:$G,$A48,Data!$C:$C,D$1,Data!$D:$D,D$2)</f>
        <v>0</v>
      </c>
      <c r="E48" s="5">
        <f>SUMIFS(Data!$A:$A, Data!$G:$G,$A48,Data!$C:$C,E$1,Data!$D:$D,E$2)</f>
        <v>0</v>
      </c>
      <c r="F48" s="5">
        <f>SUMIFS(Data!$A:$A, Data!$G:$G,$A48,Data!$C:$C,F$1,Data!$D:$D,F$2)</f>
        <v>0</v>
      </c>
      <c r="G48" s="5">
        <f>SUMIFS(Data!$A:$A, Data!$G:$G,$A48,Data!$C:$C,G$1,Data!$D:$D,G$2)</f>
        <v>0</v>
      </c>
      <c r="H48" s="5">
        <f>SUMIFS(Data!$A:$A, Data!$G:$G,$A48,Data!$C:$C,H$1,Data!$D:$D,H$2)</f>
        <v>0</v>
      </c>
      <c r="I48" s="5">
        <f>SUMIFS(Data!$A:$A, Data!$G:$G,$A48,Data!$C:$C,I$1,Data!$D:$D,I$2)</f>
        <v>0</v>
      </c>
      <c r="J48" s="5">
        <f>0.5+SUMIFS(Data!$A:$A, Data!$G:$G,$A48,Data!$C:$C,J$1,Data!$D:$D,J$2)</f>
        <v>6.5</v>
      </c>
      <c r="K48" s="5">
        <f>SUMIFS(Data!$A:$A, Data!$G:$G,$A48,Data!$C:$C,K$1,Data!$D:$D,K$2)</f>
        <v>0</v>
      </c>
      <c r="L48" s="5">
        <f>SUMIFS(Data!$A:$A, Data!$G:$G,$A48,Data!$C:$C,L$1,Data!$D:$D,L$2)</f>
        <v>1</v>
      </c>
      <c r="M48" s="5">
        <f>SUMIFS(Data!$A:$A, Data!$G:$G,$A48,Data!$C:$C,M$1,Data!$D:$D,M$2)</f>
        <v>0</v>
      </c>
      <c r="N48" s="5">
        <f>SUMIFS(Data!$A:$A, Data!$G:$G,$A48,Data!$C:$C,N$1,Data!$D:$D,N$2)</f>
        <v>0</v>
      </c>
      <c r="O48" s="5">
        <f>SUMIFS(Data!$A:$A, Data!$G:$G,$A48,Data!$C:$C,O$1,Data!$D:$D,O$2)</f>
        <v>0</v>
      </c>
      <c r="P48" s="5">
        <f>SUMIFS(Data!$A:$A, Data!$G:$G,$A48,Data!$C:$C,P$1,Data!$D:$D,P$2)</f>
        <v>0</v>
      </c>
      <c r="Q48" s="5">
        <f>SUMIFS(Data!$A:$A, Data!$G:$G,$A48,Data!$C:$C,Q$1,Data!$D:$D,Q$2)</f>
        <v>0</v>
      </c>
      <c r="R48" s="5">
        <f>SUMIFS(Data!$A:$A, Data!$G:$G,$A48,Data!$C:$C,R$1,Data!$D:$D,R$2)</f>
        <v>0</v>
      </c>
      <c r="S48" s="5">
        <f>SUMIFS(Data!$A:$A, Data!$G:$G,$A48,Data!$C:$C,S$1,Data!$D:$D,S$2)</f>
        <v>0</v>
      </c>
      <c r="T48" s="5">
        <f>SUMIFS(Data!$A:$A, Data!$G:$G,$A48,Data!$C:$C,T$1,Data!$D:$D,T$2)</f>
        <v>0</v>
      </c>
      <c r="U48" s="5">
        <f>SUMIFS(Data!$A:$A, Data!$G:$G,$A48,Data!$C:$C,U$1,Data!$D:$D,U$2)</f>
        <v>0</v>
      </c>
      <c r="V48" s="5">
        <f>SUMIFS(Data!$A:$A, Data!$G:$G,$A48,Data!$C:$C,V$1,Data!$D:$D,V$2)</f>
        <v>0</v>
      </c>
      <c r="W48" s="5">
        <f>SUMIFS(Data!$A:$A, Data!$G:$G,$A48,Data!$C:$C,W$1,Data!$D:$D,W$2)</f>
        <v>0</v>
      </c>
      <c r="X48" s="5">
        <f>SUMIFS(Data!$A:$A, Data!$G:$G,$A48,Data!$C:$C,X$1,Data!$D:$D,X$2)</f>
        <v>0</v>
      </c>
      <c r="Y48" s="5">
        <f>SUMIFS(Data!$A:$A, Data!$G:$G,$A48,Data!$C:$C,Y$1,Data!$D:$D,Y$2)</f>
        <v>0</v>
      </c>
      <c r="Z48" s="5">
        <f>SUMIFS(Data!$A:$A, Data!$G:$G,$A48,Data!$C:$C,Z$1,Data!$D:$D,Z$2)</f>
        <v>0</v>
      </c>
      <c r="AA48" s="5">
        <f>SUMIFS(Data!$A:$A, Data!$G:$G,$A48,Data!$C:$C,AA$1,Data!$D:$D,AA$2)</f>
        <v>0</v>
      </c>
      <c r="AB48" s="5">
        <f>SUMIFS(Data!$A:$A, Data!$G:$G,$A48,Data!$C:$C,AB$1,Data!$D:$D,AB$2)</f>
        <v>0</v>
      </c>
      <c r="AC48" s="5">
        <f>SUMIFS(Data!$A:$A, Data!$G:$G,$A48,Data!$C:$C,AC$1,Data!$D:$D,AC$2)</f>
        <v>0</v>
      </c>
      <c r="AD48" s="5">
        <f>SUMIFS(Data!$A:$A, Data!$G:$G,$A48,Data!$C:$C,AD$1,Data!$D:$D,AD$2)</f>
        <v>0</v>
      </c>
      <c r="AE48" s="5">
        <f>SUMIFS(Data!$A:$A, Data!$G:$G,$A48,Data!$C:$C,AE$1,Data!$D:$D,AE$2)</f>
        <v>0</v>
      </c>
      <c r="AF48" s="5">
        <f>SUMIFS(Data!$A:$A, Data!$G:$G,$A48,Data!$C:$C,AF$1,Data!$D:$D,AF$2)</f>
        <v>0</v>
      </c>
      <c r="AG48" s="5">
        <f>SUMIFS(Data!$A:$A, Data!$G:$G,$A48,Data!$C:$C,AG$1,Data!$D:$D,AG$2)</f>
        <v>0</v>
      </c>
      <c r="AH48" s="5">
        <f>SUMIFS(Data!$A:$A, Data!$G:$G,$A48,Data!$C:$C,AH$1,Data!$D:$D,AH$2)</f>
        <v>0</v>
      </c>
      <c r="AI48" s="5">
        <f>SUMIFS(Data!$A:$A, Data!$G:$G,$A48,Data!$C:$C,AI$1,Data!$D:$D,AI$2)</f>
        <v>0</v>
      </c>
      <c r="AJ48" s="5">
        <f>SUMIFS(Data!$A:$A, Data!$G:$G,$A48,Data!$C:$C,AJ$1,Data!$D:$D,AJ$2)</f>
        <v>4</v>
      </c>
      <c r="AK48" s="5">
        <f>SUMIFS(Data!$A:$A, Data!$G:$G,$A48,Data!$C:$C,AK$1,Data!$D:$D,AK$2)</f>
        <v>0</v>
      </c>
      <c r="AL48" s="5">
        <f>SUMIFS(Data!$A:$A, Data!$G:$G,$A48,Data!$C:$C,AL$1,Data!$D:$D,AL$2)</f>
        <v>0</v>
      </c>
      <c r="AM48" s="5">
        <f>SUMIFS(Data!$A:$A, Data!$G:$G,$A48,Data!$C:$C,AM$1,Data!$D:$D,AM$2)</f>
        <v>0</v>
      </c>
      <c r="AN48" s="5">
        <f>SUMIFS(Data!$A:$A, Data!$G:$G,$A48,Data!$C:$C,AN$1,Data!$D:$D,AN$2)</f>
        <v>0</v>
      </c>
      <c r="AO48" s="5">
        <f>SUMIFS(Data!$A:$A, Data!$G:$G,$A48,Data!$C:$C,AO$1,Data!$D:$D,AO$2)</f>
        <v>0</v>
      </c>
      <c r="AP48" s="5">
        <f>SUMIFS(Data!$A:$A, Data!$G:$G,$A48,Data!$C:$C,AP$1,Data!$D:$D,AP$2)</f>
        <v>0</v>
      </c>
      <c r="AQ48" s="5">
        <f>SUMIFS(Data!$A:$A, Data!$G:$G,$A48,Data!$C:$C,AQ$1,Data!$D:$D,AQ$2)</f>
        <v>0</v>
      </c>
      <c r="AR48" s="5">
        <f>SUMIFS(Data!$A:$A, Data!$G:$G,$A48,Data!$C:$C,AR$1,Data!$D:$D,AR$2)</f>
        <v>0</v>
      </c>
      <c r="AS48" s="5">
        <f>SUMIFS(Data!$A:$A, Data!$G:$G,$A48,Data!$C:$C,AS$1,Data!$D:$D,AS$2)</f>
        <v>0</v>
      </c>
      <c r="AT48" s="5">
        <f>SUMIFS(Data!$A:$A, Data!$G:$G,$A48,Data!$C:$C,AT$1,Data!$D:$D,AT$2)</f>
        <v>0</v>
      </c>
      <c r="AU48" s="5">
        <f>SUMIFS(Data!$A:$A, Data!$G:$G,$A48,Data!$C:$C,AU$1,Data!$D:$D,AU$2)</f>
        <v>0</v>
      </c>
      <c r="AV48" s="5">
        <f>SUMIFS(Data!$A:$A, Data!$G:$G,$A48,Data!$C:$C,AV$1,Data!$D:$D,AV$2)</f>
        <v>0</v>
      </c>
      <c r="AW48" s="5">
        <f>SUMIFS(Data!$A:$A, Data!$G:$G,$A48,Data!$C:$C,AW$1,Data!$D:$D,AW$2)</f>
        <v>0</v>
      </c>
      <c r="AX48" s="5">
        <f>SUMIFS(Data!$A:$A, Data!$G:$G,$A48,Data!$C:$C,AX$1,Data!$D:$D,AX$2)</f>
        <v>0</v>
      </c>
      <c r="AY48" s="5">
        <f>SUMIFS(Data!$A:$A, Data!$G:$G,$A48,Data!$C:$C,AY$1,Data!$D:$D,AY$2)</f>
        <v>0</v>
      </c>
      <c r="AZ48" s="5">
        <f>SUMIFS(Data!$A:$A, Data!$G:$G,$A48,Data!$C:$C,AZ$1,Data!$D:$D,AZ$2)</f>
        <v>0</v>
      </c>
      <c r="BA48" s="5">
        <f>SUMIFS(Data!$A:$A, Data!$G:$G,$A48,Data!$C:$C,BA$1,Data!$D:$D,BA$2)</f>
        <v>0</v>
      </c>
      <c r="BB48" s="5">
        <f>SUMIFS(Data!$A:$A, Data!$G:$G,$A48,Data!$C:$C,BB$1,Data!$D:$D,BB$2)</f>
        <v>1</v>
      </c>
      <c r="BC48" s="5">
        <f>SUMIFS(Data!$A:$A, Data!$G:$G,$A48,Data!$C:$C,BC$1,Data!$D:$D,BC$2)</f>
        <v>0</v>
      </c>
      <c r="BD48" s="5">
        <f>SUMIFS(Data!$A:$A, Data!$G:$G,$A48,Data!$C:$C,BD$1,Data!$D:$D,BD$2)</f>
        <v>0</v>
      </c>
      <c r="BE48" s="5">
        <f>SUMIFS(Data!$A:$A, Data!$G:$G,$A48,Data!$C:$C,BE$1,Data!$D:$D,BE$2)</f>
        <v>0</v>
      </c>
      <c r="BF48" s="5">
        <f>SUMIFS(Data!$A:$A, Data!$G:$G,$A48,Data!$C:$C,BF$1,Data!$D:$D,BF$2)</f>
        <v>0</v>
      </c>
      <c r="BG48" s="5">
        <f>SUMIFS(Data!$A:$A, Data!$G:$G,$A48,Data!$C:$C,BG$1,Data!$D:$D,BG$2)</f>
        <v>0</v>
      </c>
      <c r="BH48" s="5">
        <f>SUMIFS(Data!$A:$A, Data!$G:$G,$A48,Data!$C:$C,BH$1,Data!$D:$D,BH$2)</f>
        <v>0</v>
      </c>
      <c r="BI48" s="5">
        <f>SUMIFS(Data!$A:$A, Data!$G:$G,$A48,Data!$C:$C,BI$1,Data!$D:$D,BI$2)</f>
        <v>0</v>
      </c>
      <c r="BJ48" s="5">
        <f>SUMIFS(Data!$A:$A, Data!$G:$G,$A48,Data!$C:$C,BJ$1,Data!$D:$D,BJ$2)</f>
        <v>2</v>
      </c>
      <c r="BK48" s="5">
        <f>SUMIFS(Data!$A:$A, Data!$G:$G,$A48,Data!$C:$C,BK$1,Data!$D:$D,BK$2)</f>
        <v>0</v>
      </c>
      <c r="BL48" s="5">
        <f>SUMIFS(Data!$A:$A, Data!$G:$G,$A48,Data!$C:$C,BL$1,Data!$D:$D,BL$2)</f>
        <v>0</v>
      </c>
      <c r="BM48" s="5">
        <f>SUMIFS(Data!$A:$A, Data!$G:$G,$A48,Data!$C:$C,BM$1,Data!$D:$D,BM$2)</f>
        <v>0</v>
      </c>
      <c r="BN48" s="5">
        <f>SUMIFS(Data!$A:$A, Data!$G:$G,$A48,Data!$C:$C,BN$1,Data!$D:$D,BN$2)</f>
        <v>2</v>
      </c>
      <c r="BO48" s="5">
        <f>SUMIFS(Data!$A:$A, Data!$G:$G,$A48,Data!$C:$C,BO$1,Data!$D:$D,BO$2)</f>
        <v>0</v>
      </c>
      <c r="BP48" s="5">
        <f>SUMIFS(Data!$A:$A, Data!$G:$G,$A48,Data!$C:$C,BP$1,Data!$D:$D,BP$2)</f>
        <v>0</v>
      </c>
      <c r="BQ48" s="5">
        <f>SUMIFS(Data!$A:$A, Data!$G:$G,$A48,Data!$C:$C,BQ$1,Data!$D:$D,BQ$2)</f>
        <v>0</v>
      </c>
      <c r="BR48" s="5">
        <f>SUMIFS(Data!$A:$A, Data!$G:$G,$A48,Data!$C:$C,BR$1,Data!$D:$D,BR$2)</f>
        <v>0</v>
      </c>
      <c r="BS48" s="5">
        <f>SUMIFS(Data!$A:$A, Data!$G:$G,$A48,Data!$C:$C,BS$1,Data!$D:$D,BS$2)</f>
        <v>0</v>
      </c>
      <c r="BT48" s="5">
        <f>SUMIFS(Data!$A:$A, Data!$G:$G,$A48,Data!$C:$C,BT$1,Data!$D:$D,BT$2)</f>
        <v>0</v>
      </c>
      <c r="BU48" s="5">
        <f>SUMIFS(Data!$A:$A, Data!$G:$G,$A48,Data!$C:$C,BU$1,Data!$D:$D,BU$2)</f>
        <v>0</v>
      </c>
      <c r="BV48" s="5">
        <f>SUMIFS(Data!$A:$A, Data!$G:$G,$A48,Data!$C:$C,BV$1,Data!$D:$D,BV$2)</f>
        <v>0</v>
      </c>
      <c r="BW48" s="5">
        <f>SUMIFS(Data!$A:$A, Data!$G:$G,$A48,Data!$C:$C,BW$1,Data!$D:$D,BW$2)</f>
        <v>0</v>
      </c>
      <c r="BX48" s="5">
        <f>SUMIFS(Data!$A:$A, Data!$G:$G,$A48,Data!$C:$C,BX$1,Data!$D:$D,BX$2)</f>
        <v>0</v>
      </c>
      <c r="BY48" s="5">
        <f>SUMIFS(Data!$A:$A, Data!$G:$G,$A48,Data!$C:$C,BY$1,Data!$D:$D,BY$2)</f>
        <v>0</v>
      </c>
      <c r="BZ48" s="5">
        <f>SUMIFS(Data!$A:$A, Data!$G:$G,$A48,Data!$C:$C,BZ$1,Data!$D:$D,BZ$2)</f>
        <v>0</v>
      </c>
      <c r="CA48" s="5">
        <f>SUMIFS(Data!$A:$A, Data!$G:$G,$A48,Data!$C:$C,CA$1,Data!$D:$D,CA$2)</f>
        <v>0</v>
      </c>
      <c r="CB48" s="5">
        <f>SUMIFS(Data!$A:$A, Data!$G:$G,$A48,Data!$C:$C,CB$1,Data!$D:$D,CB$2)</f>
        <v>0</v>
      </c>
      <c r="CC48" s="5">
        <f>SUMIFS(Data!$A:$A, Data!$G:$G,$A48,Data!$C:$C,CC$1,Data!$D:$D,CC$2)</f>
        <v>0</v>
      </c>
      <c r="CD48" s="5">
        <f>SUMIFS(Data!$A:$A, Data!$G:$G,$A48,Data!$C:$C,CD$1,Data!$D:$D,CD$2)</f>
        <v>0</v>
      </c>
      <c r="CE48" s="5">
        <f>SUMIFS(Data!$A:$A, Data!$G:$G,$A48,Data!$C:$C,CE$1,Data!$D:$D,CE$2)</f>
        <v>1</v>
      </c>
      <c r="CF48" s="5">
        <f>SUMIFS(Data!$A:$A, Data!$G:$G,$A48,Data!$C:$C,CF$1,Data!$D:$D,CF$2)</f>
        <v>0</v>
      </c>
      <c r="CG48" s="5">
        <f>SUMIFS(Data!$A:$A, Data!$G:$G,$A48,Data!$C:$C,CG$1,Data!$D:$D,CG$2)</f>
        <v>0</v>
      </c>
      <c r="CH48" s="5">
        <f>SUMIFS(Data!$A:$A, Data!$G:$G,$A48,Data!$C:$C,CH$1,Data!$D:$D,CH$2)</f>
        <v>0</v>
      </c>
      <c r="CI48" s="5">
        <f>SUMIFS(Data!$A:$A, Data!$G:$G,$A48,Data!$C:$C,CI$1,Data!$D:$D,CI$2)</f>
        <v>0</v>
      </c>
      <c r="CJ48" s="5">
        <f>SUMIFS(Data!$A:$A, Data!$G:$G,$A48,Data!$C:$C,CJ$1,Data!$D:$D,CJ$2)</f>
        <v>0</v>
      </c>
      <c r="CK48" s="5">
        <f>SUMIFS(Data!$A:$A, Data!$G:$G,$A48,Data!$C:$C,CK$1,Data!$D:$D,CK$2)</f>
        <v>0</v>
      </c>
      <c r="CL48" s="5">
        <f>SUMIFS(Data!$A:$A, Data!$G:$G,$A48,Data!$C:$C,CL$1,Data!$D:$D,CL$2)</f>
        <v>0</v>
      </c>
      <c r="CM48" s="5">
        <f>SUMIFS(Data!$A:$A, Data!$G:$G,$A48,Data!$C:$C,CM$1,Data!$D:$D,CM$2)</f>
        <v>0</v>
      </c>
      <c r="CN48" s="5">
        <f>SUMIFS(Data!$A:$A, Data!$G:$G,$A48,Data!$C:$C,CN$1,Data!$D:$D,CN$2)</f>
        <v>0</v>
      </c>
      <c r="CO48" s="5">
        <f>SUMIFS(Data!$A:$A, Data!$G:$G,$A48,Data!$C:$C,CO$1,Data!$D:$D,CO$2)</f>
        <v>0</v>
      </c>
      <c r="CP48" s="5">
        <f>SUMIFS(Data!$A:$A, Data!$G:$G,$A48,Data!$C:$C,CP$1,Data!$D:$D,CP$2)</f>
        <v>0</v>
      </c>
      <c r="CQ48" s="5">
        <f>SUMIFS(Data!$A:$A, Data!$G:$G,$A48,Data!$C:$C,CQ$1,Data!$D:$D,CQ$2)</f>
        <v>0</v>
      </c>
      <c r="CR48" s="5">
        <f>SUMIFS(Data!$A:$A, Data!$G:$G,$A48,Data!$C:$C,CR$1,Data!$D:$D,CR$2)</f>
        <v>0</v>
      </c>
      <c r="CS48" s="5">
        <f>SUMIFS(Data!$A:$A, Data!$G:$G,$A48,Data!$C:$C,CS$1,Data!$D:$D,CS$2)</f>
        <v>0</v>
      </c>
      <c r="CT48" s="5">
        <f>SUMIFS(Data!$A:$A, Data!$G:$G,$A48,Data!$C:$C,CT$1,Data!$D:$D,CT$2)</f>
        <v>0</v>
      </c>
      <c r="CU48" s="5">
        <f>SUMIFS(Data!$A:$A, Data!$G:$G,$A48,Data!$C:$C,CU$1,Data!$D:$D,CU$2)</f>
        <v>0</v>
      </c>
      <c r="CV48" s="5">
        <f>SUMIFS(Data!$A:$A, Data!$G:$G,$A48,Data!$C:$C,CV$1,Data!$D:$D,CV$2)</f>
        <v>0</v>
      </c>
      <c r="CW48" s="5">
        <f t="shared" ref="CW48:CX48" si="47">SUMIF($B$2:$CV$2,CW$2, $B48:$CV48)</f>
        <v>12.5</v>
      </c>
      <c r="CX48" s="5">
        <f t="shared" si="47"/>
        <v>3</v>
      </c>
      <c r="CY48" s="5">
        <f t="shared" si="3"/>
        <v>17.5</v>
      </c>
    </row>
    <row r="49">
      <c r="A49" s="5" t="str">
        <f>Countries!A47</f>
        <v>JAM</v>
      </c>
      <c r="B49" s="5">
        <f>SUMIFS(Data!$A:$A, Data!$G:$G,$A49,Data!$C:$C,B$1,Data!$D:$D,B$2)</f>
        <v>0</v>
      </c>
      <c r="C49" s="5">
        <f>SUMIFS(Data!$A:$A, Data!$G:$G,$A49,Data!$C:$C,C$1,Data!$D:$D,C$2)</f>
        <v>0</v>
      </c>
      <c r="D49" s="5">
        <f>SUMIFS(Data!$A:$A, Data!$G:$G,$A49,Data!$C:$C,D$1,Data!$D:$D,D$2)</f>
        <v>0</v>
      </c>
      <c r="E49" s="5">
        <f>SUMIFS(Data!$A:$A, Data!$G:$G,$A49,Data!$C:$C,E$1,Data!$D:$D,E$2)</f>
        <v>0</v>
      </c>
      <c r="F49" s="5">
        <f>SUMIFS(Data!$A:$A, Data!$G:$G,$A49,Data!$C:$C,F$1,Data!$D:$D,F$2)</f>
        <v>0</v>
      </c>
      <c r="G49" s="5">
        <f>SUMIFS(Data!$A:$A, Data!$G:$G,$A49,Data!$C:$C,G$1,Data!$D:$D,G$2)</f>
        <v>0</v>
      </c>
      <c r="H49" s="5">
        <f>SUMIFS(Data!$A:$A, Data!$G:$G,$A49,Data!$C:$C,H$1,Data!$D:$D,H$2)</f>
        <v>0</v>
      </c>
      <c r="I49" s="5">
        <f>SUMIFS(Data!$A:$A, Data!$G:$G,$A49,Data!$C:$C,I$1,Data!$D:$D,I$2)</f>
        <v>0</v>
      </c>
      <c r="J49" s="5">
        <f>SUMIFS(Data!$A:$A, Data!$G:$G,$A49,Data!$C:$C,J$1,Data!$D:$D,J$2)</f>
        <v>1</v>
      </c>
      <c r="K49" s="5">
        <f>SUMIFS(Data!$A:$A, Data!$G:$G,$A49,Data!$C:$C,K$1,Data!$D:$D,K$2)</f>
        <v>0</v>
      </c>
      <c r="L49" s="5">
        <f>SUMIFS(Data!$A:$A, Data!$G:$G,$A49,Data!$C:$C,L$1,Data!$D:$D,L$2)</f>
        <v>6</v>
      </c>
      <c r="M49" s="5">
        <f>SUMIFS(Data!$A:$A, Data!$G:$G,$A49,Data!$C:$C,M$1,Data!$D:$D,M$2)</f>
        <v>0</v>
      </c>
      <c r="N49" s="5">
        <f>SUMIFS(Data!$A:$A, Data!$G:$G,$A49,Data!$C:$C,N$1,Data!$D:$D,N$2)</f>
        <v>0</v>
      </c>
      <c r="O49" s="5">
        <f>SUMIFS(Data!$A:$A, Data!$G:$G,$A49,Data!$C:$C,O$1,Data!$D:$D,O$2)</f>
        <v>0</v>
      </c>
      <c r="P49" s="5">
        <f>SUMIFS(Data!$A:$A, Data!$G:$G,$A49,Data!$C:$C,P$1,Data!$D:$D,P$2)</f>
        <v>0</v>
      </c>
      <c r="Q49" s="5">
        <f>SUMIFS(Data!$A:$A, Data!$G:$G,$A49,Data!$C:$C,Q$1,Data!$D:$D,Q$2)</f>
        <v>0</v>
      </c>
      <c r="R49" s="5">
        <f>SUMIFS(Data!$A:$A, Data!$G:$G,$A49,Data!$C:$C,R$1,Data!$D:$D,R$2)</f>
        <v>0</v>
      </c>
      <c r="S49" s="5">
        <f>SUMIFS(Data!$A:$A, Data!$G:$G,$A49,Data!$C:$C,S$1,Data!$D:$D,S$2)</f>
        <v>0</v>
      </c>
      <c r="T49" s="5">
        <f>SUMIFS(Data!$A:$A, Data!$G:$G,$A49,Data!$C:$C,T$1,Data!$D:$D,T$2)</f>
        <v>0</v>
      </c>
      <c r="U49" s="5">
        <f>SUMIFS(Data!$A:$A, Data!$G:$G,$A49,Data!$C:$C,U$1,Data!$D:$D,U$2)</f>
        <v>0</v>
      </c>
      <c r="V49" s="5">
        <f>SUMIFS(Data!$A:$A, Data!$G:$G,$A49,Data!$C:$C,V$1,Data!$D:$D,V$2)</f>
        <v>0</v>
      </c>
      <c r="W49" s="5">
        <f>SUMIFS(Data!$A:$A, Data!$G:$G,$A49,Data!$C:$C,W$1,Data!$D:$D,W$2)</f>
        <v>0</v>
      </c>
      <c r="X49" s="5">
        <f>SUMIFS(Data!$A:$A, Data!$G:$G,$A49,Data!$C:$C,X$1,Data!$D:$D,X$2)</f>
        <v>0</v>
      </c>
      <c r="Y49" s="5">
        <f>SUMIFS(Data!$A:$A, Data!$G:$G,$A49,Data!$C:$C,Y$1,Data!$D:$D,Y$2)</f>
        <v>0</v>
      </c>
      <c r="Z49" s="5">
        <f>SUMIFS(Data!$A:$A, Data!$G:$G,$A49,Data!$C:$C,Z$1,Data!$D:$D,Z$2)</f>
        <v>0</v>
      </c>
      <c r="AA49" s="5">
        <f>SUMIFS(Data!$A:$A, Data!$G:$G,$A49,Data!$C:$C,AA$1,Data!$D:$D,AA$2)</f>
        <v>0</v>
      </c>
      <c r="AB49" s="5">
        <f>SUMIFS(Data!$A:$A, Data!$G:$G,$A49,Data!$C:$C,AB$1,Data!$D:$D,AB$2)</f>
        <v>0</v>
      </c>
      <c r="AC49" s="5">
        <f>SUMIFS(Data!$A:$A, Data!$G:$G,$A49,Data!$C:$C,AC$1,Data!$D:$D,AC$2)</f>
        <v>0</v>
      </c>
      <c r="AD49" s="5">
        <f>SUMIFS(Data!$A:$A, Data!$G:$G,$A49,Data!$C:$C,AD$1,Data!$D:$D,AD$2)</f>
        <v>0</v>
      </c>
      <c r="AE49" s="5">
        <f>SUMIFS(Data!$A:$A, Data!$G:$G,$A49,Data!$C:$C,AE$1,Data!$D:$D,AE$2)</f>
        <v>0</v>
      </c>
      <c r="AF49" s="5">
        <f>SUMIFS(Data!$A:$A, Data!$G:$G,$A49,Data!$C:$C,AF$1,Data!$D:$D,AF$2)</f>
        <v>0</v>
      </c>
      <c r="AG49" s="5">
        <f>SUMIFS(Data!$A:$A, Data!$G:$G,$A49,Data!$C:$C,AG$1,Data!$D:$D,AG$2)</f>
        <v>0</v>
      </c>
      <c r="AH49" s="5">
        <f>SUMIFS(Data!$A:$A, Data!$G:$G,$A49,Data!$C:$C,AH$1,Data!$D:$D,AH$2)</f>
        <v>0</v>
      </c>
      <c r="AI49" s="5">
        <f>SUMIFS(Data!$A:$A, Data!$G:$G,$A49,Data!$C:$C,AI$1,Data!$D:$D,AI$2)</f>
        <v>0</v>
      </c>
      <c r="AJ49" s="5">
        <f>SUMIFS(Data!$A:$A, Data!$G:$G,$A49,Data!$C:$C,AJ$1,Data!$D:$D,AJ$2)</f>
        <v>0</v>
      </c>
      <c r="AK49" s="5">
        <f>SUMIFS(Data!$A:$A, Data!$G:$G,$A49,Data!$C:$C,AK$1,Data!$D:$D,AK$2)</f>
        <v>0</v>
      </c>
      <c r="AL49" s="5">
        <f>SUMIFS(Data!$A:$A, Data!$G:$G,$A49,Data!$C:$C,AL$1,Data!$D:$D,AL$2)</f>
        <v>0</v>
      </c>
      <c r="AM49" s="5">
        <f>SUMIFS(Data!$A:$A, Data!$G:$G,$A49,Data!$C:$C,AM$1,Data!$D:$D,AM$2)</f>
        <v>0</v>
      </c>
      <c r="AN49" s="5">
        <f>SUMIFS(Data!$A:$A, Data!$G:$G,$A49,Data!$C:$C,AN$1,Data!$D:$D,AN$2)</f>
        <v>0</v>
      </c>
      <c r="AO49" s="5">
        <f>SUMIFS(Data!$A:$A, Data!$G:$G,$A49,Data!$C:$C,AO$1,Data!$D:$D,AO$2)</f>
        <v>0</v>
      </c>
      <c r="AP49" s="5">
        <f>SUMIFS(Data!$A:$A, Data!$G:$G,$A49,Data!$C:$C,AP$1,Data!$D:$D,AP$2)</f>
        <v>0</v>
      </c>
      <c r="AQ49" s="5">
        <f>SUMIFS(Data!$A:$A, Data!$G:$G,$A49,Data!$C:$C,AQ$1,Data!$D:$D,AQ$2)</f>
        <v>0</v>
      </c>
      <c r="AR49" s="5">
        <f>SUMIFS(Data!$A:$A, Data!$G:$G,$A49,Data!$C:$C,AR$1,Data!$D:$D,AR$2)</f>
        <v>0</v>
      </c>
      <c r="AS49" s="5">
        <f>SUMIFS(Data!$A:$A, Data!$G:$G,$A49,Data!$C:$C,AS$1,Data!$D:$D,AS$2)</f>
        <v>0</v>
      </c>
      <c r="AT49" s="5">
        <f>SUMIFS(Data!$A:$A, Data!$G:$G,$A49,Data!$C:$C,AT$1,Data!$D:$D,AT$2)</f>
        <v>0</v>
      </c>
      <c r="AU49" s="5">
        <f>SUMIFS(Data!$A:$A, Data!$G:$G,$A49,Data!$C:$C,AU$1,Data!$D:$D,AU$2)</f>
        <v>0</v>
      </c>
      <c r="AV49" s="5">
        <f>SUMIFS(Data!$A:$A, Data!$G:$G,$A49,Data!$C:$C,AV$1,Data!$D:$D,AV$2)</f>
        <v>0</v>
      </c>
      <c r="AW49" s="5">
        <f>SUMIFS(Data!$A:$A, Data!$G:$G,$A49,Data!$C:$C,AW$1,Data!$D:$D,AW$2)</f>
        <v>0</v>
      </c>
      <c r="AX49" s="5">
        <f>SUMIFS(Data!$A:$A, Data!$G:$G,$A49,Data!$C:$C,AX$1,Data!$D:$D,AX$2)</f>
        <v>0</v>
      </c>
      <c r="AY49" s="5">
        <f>SUMIFS(Data!$A:$A, Data!$G:$G,$A49,Data!$C:$C,AY$1,Data!$D:$D,AY$2)</f>
        <v>0</v>
      </c>
      <c r="AZ49" s="5">
        <f>SUMIFS(Data!$A:$A, Data!$G:$G,$A49,Data!$C:$C,AZ$1,Data!$D:$D,AZ$2)</f>
        <v>0</v>
      </c>
      <c r="BA49" s="5">
        <f>SUMIFS(Data!$A:$A, Data!$G:$G,$A49,Data!$C:$C,BA$1,Data!$D:$D,BA$2)</f>
        <v>0</v>
      </c>
      <c r="BB49" s="5">
        <f>SUMIFS(Data!$A:$A, Data!$G:$G,$A49,Data!$C:$C,BB$1,Data!$D:$D,BB$2)</f>
        <v>0</v>
      </c>
      <c r="BC49" s="5">
        <f>SUMIFS(Data!$A:$A, Data!$G:$G,$A49,Data!$C:$C,BC$1,Data!$D:$D,BC$2)</f>
        <v>0</v>
      </c>
      <c r="BD49" s="5">
        <f>SUMIFS(Data!$A:$A, Data!$G:$G,$A49,Data!$C:$C,BD$1,Data!$D:$D,BD$2)</f>
        <v>0</v>
      </c>
      <c r="BE49" s="5">
        <f>SUMIFS(Data!$A:$A, Data!$G:$G,$A49,Data!$C:$C,BE$1,Data!$D:$D,BE$2)</f>
        <v>0</v>
      </c>
      <c r="BF49" s="5">
        <f>SUMIFS(Data!$A:$A, Data!$G:$G,$A49,Data!$C:$C,BF$1,Data!$D:$D,BF$2)</f>
        <v>0</v>
      </c>
      <c r="BG49" s="5">
        <f>SUMIFS(Data!$A:$A, Data!$G:$G,$A49,Data!$C:$C,BG$1,Data!$D:$D,BG$2)</f>
        <v>0</v>
      </c>
      <c r="BH49" s="5">
        <f>SUMIFS(Data!$A:$A, Data!$G:$G,$A49,Data!$C:$C,BH$1,Data!$D:$D,BH$2)</f>
        <v>0</v>
      </c>
      <c r="BI49" s="5">
        <f>SUMIFS(Data!$A:$A, Data!$G:$G,$A49,Data!$C:$C,BI$1,Data!$D:$D,BI$2)</f>
        <v>0</v>
      </c>
      <c r="BJ49" s="5">
        <f>SUMIFS(Data!$A:$A, Data!$G:$G,$A49,Data!$C:$C,BJ$1,Data!$D:$D,BJ$2)</f>
        <v>0</v>
      </c>
      <c r="BK49" s="5">
        <f>SUMIFS(Data!$A:$A, Data!$G:$G,$A49,Data!$C:$C,BK$1,Data!$D:$D,BK$2)</f>
        <v>0</v>
      </c>
      <c r="BL49" s="5">
        <f>SUMIFS(Data!$A:$A, Data!$G:$G,$A49,Data!$C:$C,BL$1,Data!$D:$D,BL$2)</f>
        <v>0</v>
      </c>
      <c r="BM49" s="5">
        <f>SUMIFS(Data!$A:$A, Data!$G:$G,$A49,Data!$C:$C,BM$1,Data!$D:$D,BM$2)</f>
        <v>0</v>
      </c>
      <c r="BN49" s="5">
        <f>SUMIFS(Data!$A:$A, Data!$G:$G,$A49,Data!$C:$C,BN$1,Data!$D:$D,BN$2)</f>
        <v>0</v>
      </c>
      <c r="BO49" s="5">
        <f>SUMIFS(Data!$A:$A, Data!$G:$G,$A49,Data!$C:$C,BO$1,Data!$D:$D,BO$2)</f>
        <v>0</v>
      </c>
      <c r="BP49" s="5">
        <f>SUMIFS(Data!$A:$A, Data!$G:$G,$A49,Data!$C:$C,BP$1,Data!$D:$D,BP$2)</f>
        <v>0</v>
      </c>
      <c r="BQ49" s="5">
        <f>SUMIFS(Data!$A:$A, Data!$G:$G,$A49,Data!$C:$C,BQ$1,Data!$D:$D,BQ$2)</f>
        <v>0</v>
      </c>
      <c r="BR49" s="5">
        <f>SUMIFS(Data!$A:$A, Data!$G:$G,$A49,Data!$C:$C,BR$1,Data!$D:$D,BR$2)</f>
        <v>0</v>
      </c>
      <c r="BS49" s="5">
        <f>SUMIFS(Data!$A:$A, Data!$G:$G,$A49,Data!$C:$C,BS$1,Data!$D:$D,BS$2)</f>
        <v>0</v>
      </c>
      <c r="BT49" s="5">
        <f>SUMIFS(Data!$A:$A, Data!$G:$G,$A49,Data!$C:$C,BT$1,Data!$D:$D,BT$2)</f>
        <v>0</v>
      </c>
      <c r="BU49" s="5">
        <f>SUMIFS(Data!$A:$A, Data!$G:$G,$A49,Data!$C:$C,BU$1,Data!$D:$D,BU$2)</f>
        <v>0</v>
      </c>
      <c r="BV49" s="5">
        <f>SUMIFS(Data!$A:$A, Data!$G:$G,$A49,Data!$C:$C,BV$1,Data!$D:$D,BV$2)</f>
        <v>0</v>
      </c>
      <c r="BW49" s="5">
        <f>SUMIFS(Data!$A:$A, Data!$G:$G,$A49,Data!$C:$C,BW$1,Data!$D:$D,BW$2)</f>
        <v>0</v>
      </c>
      <c r="BX49" s="5">
        <f>SUMIFS(Data!$A:$A, Data!$G:$G,$A49,Data!$C:$C,BX$1,Data!$D:$D,BX$2)</f>
        <v>0</v>
      </c>
      <c r="BY49" s="5">
        <f>SUMIFS(Data!$A:$A, Data!$G:$G,$A49,Data!$C:$C,BY$1,Data!$D:$D,BY$2)</f>
        <v>0</v>
      </c>
      <c r="BZ49" s="5">
        <f>SUMIFS(Data!$A:$A, Data!$G:$G,$A49,Data!$C:$C,BZ$1,Data!$D:$D,BZ$2)</f>
        <v>0</v>
      </c>
      <c r="CA49" s="5">
        <f>SUMIFS(Data!$A:$A, Data!$G:$G,$A49,Data!$C:$C,CA$1,Data!$D:$D,CA$2)</f>
        <v>0</v>
      </c>
      <c r="CB49" s="5">
        <f>SUMIFS(Data!$A:$A, Data!$G:$G,$A49,Data!$C:$C,CB$1,Data!$D:$D,CB$2)</f>
        <v>0</v>
      </c>
      <c r="CC49" s="5">
        <f>SUMIFS(Data!$A:$A, Data!$G:$G,$A49,Data!$C:$C,CC$1,Data!$D:$D,CC$2)</f>
        <v>0</v>
      </c>
      <c r="CD49" s="5">
        <f>SUMIFS(Data!$A:$A, Data!$G:$G,$A49,Data!$C:$C,CD$1,Data!$D:$D,CD$2)</f>
        <v>0</v>
      </c>
      <c r="CE49" s="5">
        <f>SUMIFS(Data!$A:$A, Data!$G:$G,$A49,Data!$C:$C,CE$1,Data!$D:$D,CE$2)</f>
        <v>0</v>
      </c>
      <c r="CF49" s="5">
        <f>SUMIFS(Data!$A:$A, Data!$G:$G,$A49,Data!$C:$C,CF$1,Data!$D:$D,CF$2)</f>
        <v>0</v>
      </c>
      <c r="CG49" s="5">
        <f>SUMIFS(Data!$A:$A, Data!$G:$G,$A49,Data!$C:$C,CG$1,Data!$D:$D,CG$2)</f>
        <v>0</v>
      </c>
      <c r="CH49" s="5">
        <f>SUMIFS(Data!$A:$A, Data!$G:$G,$A49,Data!$C:$C,CH$1,Data!$D:$D,CH$2)</f>
        <v>0</v>
      </c>
      <c r="CI49" s="5">
        <f>SUMIFS(Data!$A:$A, Data!$G:$G,$A49,Data!$C:$C,CI$1,Data!$D:$D,CI$2)</f>
        <v>0</v>
      </c>
      <c r="CJ49" s="5">
        <f>SUMIFS(Data!$A:$A, Data!$G:$G,$A49,Data!$C:$C,CJ$1,Data!$D:$D,CJ$2)</f>
        <v>0</v>
      </c>
      <c r="CK49" s="5">
        <f>SUMIFS(Data!$A:$A, Data!$G:$G,$A49,Data!$C:$C,CK$1,Data!$D:$D,CK$2)</f>
        <v>0</v>
      </c>
      <c r="CL49" s="5">
        <f>SUMIFS(Data!$A:$A, Data!$G:$G,$A49,Data!$C:$C,CL$1,Data!$D:$D,CL$2)</f>
        <v>0</v>
      </c>
      <c r="CM49" s="5">
        <f>SUMIFS(Data!$A:$A, Data!$G:$G,$A49,Data!$C:$C,CM$1,Data!$D:$D,CM$2)</f>
        <v>0</v>
      </c>
      <c r="CN49" s="5">
        <f>SUMIFS(Data!$A:$A, Data!$G:$G,$A49,Data!$C:$C,CN$1,Data!$D:$D,CN$2)</f>
        <v>0</v>
      </c>
      <c r="CO49" s="5">
        <f>SUMIFS(Data!$A:$A, Data!$G:$G,$A49,Data!$C:$C,CO$1,Data!$D:$D,CO$2)</f>
        <v>0</v>
      </c>
      <c r="CP49" s="5">
        <f>SUMIFS(Data!$A:$A, Data!$G:$G,$A49,Data!$C:$C,CP$1,Data!$D:$D,CP$2)</f>
        <v>0</v>
      </c>
      <c r="CQ49" s="5">
        <f>SUMIFS(Data!$A:$A, Data!$G:$G,$A49,Data!$C:$C,CQ$1,Data!$D:$D,CQ$2)</f>
        <v>0</v>
      </c>
      <c r="CR49" s="5">
        <f>SUMIFS(Data!$A:$A, Data!$G:$G,$A49,Data!$C:$C,CR$1,Data!$D:$D,CR$2)</f>
        <v>0</v>
      </c>
      <c r="CS49" s="5">
        <f>SUMIFS(Data!$A:$A, Data!$G:$G,$A49,Data!$C:$C,CS$1,Data!$D:$D,CS$2)</f>
        <v>0</v>
      </c>
      <c r="CT49" s="5">
        <f>SUMIFS(Data!$A:$A, Data!$G:$G,$A49,Data!$C:$C,CT$1,Data!$D:$D,CT$2)</f>
        <v>0</v>
      </c>
      <c r="CU49" s="5">
        <f>SUMIFS(Data!$A:$A, Data!$G:$G,$A49,Data!$C:$C,CU$1,Data!$D:$D,CU$2)</f>
        <v>0</v>
      </c>
      <c r="CV49" s="5">
        <f>SUMIFS(Data!$A:$A, Data!$G:$G,$A49,Data!$C:$C,CV$1,Data!$D:$D,CV$2)</f>
        <v>0</v>
      </c>
      <c r="CW49" s="5">
        <f t="shared" ref="CW49:CX49" si="48">SUMIF($B$2:$CV$2,CW$2, $B49:$CV49)</f>
        <v>1</v>
      </c>
      <c r="CX49" s="5">
        <f t="shared" si="48"/>
        <v>6</v>
      </c>
      <c r="CY49" s="5">
        <f t="shared" si="3"/>
        <v>7</v>
      </c>
    </row>
    <row r="50">
      <c r="A50" s="5" t="str">
        <f>Countries!A48</f>
        <v>JOR</v>
      </c>
      <c r="B50" s="5">
        <f>SUMIFS(Data!$A:$A, Data!$G:$G,$A50,Data!$C:$C,B$1,Data!$D:$D,B$2)</f>
        <v>0</v>
      </c>
      <c r="C50" s="5">
        <f>SUMIFS(Data!$A:$A, Data!$G:$G,$A50,Data!$C:$C,C$1,Data!$D:$D,C$2)</f>
        <v>0</v>
      </c>
      <c r="D50" s="5">
        <f>SUMIFS(Data!$A:$A, Data!$G:$G,$A50,Data!$C:$C,D$1,Data!$D:$D,D$2)</f>
        <v>0</v>
      </c>
      <c r="E50" s="5">
        <f>SUMIFS(Data!$A:$A, Data!$G:$G,$A50,Data!$C:$C,E$1,Data!$D:$D,E$2)</f>
        <v>0</v>
      </c>
      <c r="F50" s="5">
        <f>SUMIFS(Data!$A:$A, Data!$G:$G,$A50,Data!$C:$C,F$1,Data!$D:$D,F$2)</f>
        <v>0</v>
      </c>
      <c r="G50" s="5">
        <f>SUMIFS(Data!$A:$A, Data!$G:$G,$A50,Data!$C:$C,G$1,Data!$D:$D,G$2)</f>
        <v>0</v>
      </c>
      <c r="H50" s="5">
        <f>SUMIFS(Data!$A:$A, Data!$G:$G,$A50,Data!$C:$C,H$1,Data!$D:$D,H$2)</f>
        <v>0</v>
      </c>
      <c r="I50" s="5">
        <f>SUMIFS(Data!$A:$A, Data!$G:$G,$A50,Data!$C:$C,I$1,Data!$D:$D,I$2)</f>
        <v>0</v>
      </c>
      <c r="J50" s="5">
        <f>SUMIFS(Data!$A:$A, Data!$G:$G,$A50,Data!$C:$C,J$1,Data!$D:$D,J$2)</f>
        <v>0</v>
      </c>
      <c r="K50" s="5">
        <f>SUMIFS(Data!$A:$A, Data!$G:$G,$A50,Data!$C:$C,K$1,Data!$D:$D,K$2)</f>
        <v>0</v>
      </c>
      <c r="L50" s="5">
        <f>SUMIFS(Data!$A:$A, Data!$G:$G,$A50,Data!$C:$C,L$1,Data!$D:$D,L$2)</f>
        <v>0</v>
      </c>
      <c r="M50" s="5">
        <f>SUMIFS(Data!$A:$A, Data!$G:$G,$A50,Data!$C:$C,M$1,Data!$D:$D,M$2)</f>
        <v>0</v>
      </c>
      <c r="N50" s="5">
        <f>SUMIFS(Data!$A:$A, Data!$G:$G,$A50,Data!$C:$C,N$1,Data!$D:$D,N$2)</f>
        <v>0</v>
      </c>
      <c r="O50" s="5">
        <f>SUMIFS(Data!$A:$A, Data!$G:$G,$A50,Data!$C:$C,O$1,Data!$D:$D,O$2)</f>
        <v>0</v>
      </c>
      <c r="P50" s="5">
        <f>SUMIFS(Data!$A:$A, Data!$G:$G,$A50,Data!$C:$C,P$1,Data!$D:$D,P$2)</f>
        <v>0</v>
      </c>
      <c r="Q50" s="5">
        <f>SUMIFS(Data!$A:$A, Data!$G:$G,$A50,Data!$C:$C,Q$1,Data!$D:$D,Q$2)</f>
        <v>0</v>
      </c>
      <c r="R50" s="5">
        <f>SUMIFS(Data!$A:$A, Data!$G:$G,$A50,Data!$C:$C,R$1,Data!$D:$D,R$2)</f>
        <v>0</v>
      </c>
      <c r="S50" s="5">
        <f>SUMIFS(Data!$A:$A, Data!$G:$G,$A50,Data!$C:$C,S$1,Data!$D:$D,S$2)</f>
        <v>0</v>
      </c>
      <c r="T50" s="5">
        <f>SUMIFS(Data!$A:$A, Data!$G:$G,$A50,Data!$C:$C,T$1,Data!$D:$D,T$2)</f>
        <v>0</v>
      </c>
      <c r="U50" s="5">
        <f>SUMIFS(Data!$A:$A, Data!$G:$G,$A50,Data!$C:$C,U$1,Data!$D:$D,U$2)</f>
        <v>0</v>
      </c>
      <c r="V50" s="5">
        <f>SUMIFS(Data!$A:$A, Data!$G:$G,$A50,Data!$C:$C,V$1,Data!$D:$D,V$2)</f>
        <v>0</v>
      </c>
      <c r="W50" s="5">
        <f>SUMIFS(Data!$A:$A, Data!$G:$G,$A50,Data!$C:$C,W$1,Data!$D:$D,W$2)</f>
        <v>0</v>
      </c>
      <c r="X50" s="5">
        <f>SUMIFS(Data!$A:$A, Data!$G:$G,$A50,Data!$C:$C,X$1,Data!$D:$D,X$2)</f>
        <v>0</v>
      </c>
      <c r="Y50" s="5">
        <f>SUMIFS(Data!$A:$A, Data!$G:$G,$A50,Data!$C:$C,Y$1,Data!$D:$D,Y$2)</f>
        <v>0</v>
      </c>
      <c r="Z50" s="5">
        <f>SUMIFS(Data!$A:$A, Data!$G:$G,$A50,Data!$C:$C,Z$1,Data!$D:$D,Z$2)</f>
        <v>0</v>
      </c>
      <c r="AA50" s="5">
        <f>SUMIFS(Data!$A:$A, Data!$G:$G,$A50,Data!$C:$C,AA$1,Data!$D:$D,AA$2)</f>
        <v>0</v>
      </c>
      <c r="AB50" s="5">
        <f>SUMIFS(Data!$A:$A, Data!$G:$G,$A50,Data!$C:$C,AB$1,Data!$D:$D,AB$2)</f>
        <v>0</v>
      </c>
      <c r="AC50" s="5">
        <f>SUMIFS(Data!$A:$A, Data!$G:$G,$A50,Data!$C:$C,AC$1,Data!$D:$D,AC$2)</f>
        <v>0</v>
      </c>
      <c r="AD50" s="5">
        <f>SUMIFS(Data!$A:$A, Data!$G:$G,$A50,Data!$C:$C,AD$1,Data!$D:$D,AD$2)</f>
        <v>0</v>
      </c>
      <c r="AE50" s="5">
        <f>SUMIFS(Data!$A:$A, Data!$G:$G,$A50,Data!$C:$C,AE$1,Data!$D:$D,AE$2)</f>
        <v>0</v>
      </c>
      <c r="AF50" s="5">
        <f>SUMIFS(Data!$A:$A, Data!$G:$G,$A50,Data!$C:$C,AF$1,Data!$D:$D,AF$2)</f>
        <v>0</v>
      </c>
      <c r="AG50" s="5">
        <f>SUMIFS(Data!$A:$A, Data!$G:$G,$A50,Data!$C:$C,AG$1,Data!$D:$D,AG$2)</f>
        <v>0</v>
      </c>
      <c r="AH50" s="5">
        <f>SUMIFS(Data!$A:$A, Data!$G:$G,$A50,Data!$C:$C,AH$1,Data!$D:$D,AH$2)</f>
        <v>0</v>
      </c>
      <c r="AI50" s="5">
        <f>SUMIFS(Data!$A:$A, Data!$G:$G,$A50,Data!$C:$C,AI$1,Data!$D:$D,AI$2)</f>
        <v>0</v>
      </c>
      <c r="AJ50" s="5">
        <f>SUMIFS(Data!$A:$A, Data!$G:$G,$A50,Data!$C:$C,AJ$1,Data!$D:$D,AJ$2)</f>
        <v>0</v>
      </c>
      <c r="AK50" s="5">
        <f>SUMIFS(Data!$A:$A, Data!$G:$G,$A50,Data!$C:$C,AK$1,Data!$D:$D,AK$2)</f>
        <v>0</v>
      </c>
      <c r="AL50" s="5">
        <f>SUMIFS(Data!$A:$A, Data!$G:$G,$A50,Data!$C:$C,AL$1,Data!$D:$D,AL$2)</f>
        <v>0</v>
      </c>
      <c r="AM50" s="5">
        <f>SUMIFS(Data!$A:$A, Data!$G:$G,$A50,Data!$C:$C,AM$1,Data!$D:$D,AM$2)</f>
        <v>0</v>
      </c>
      <c r="AN50" s="5">
        <f>SUMIFS(Data!$A:$A, Data!$G:$G,$A50,Data!$C:$C,AN$1,Data!$D:$D,AN$2)</f>
        <v>0</v>
      </c>
      <c r="AO50" s="5">
        <f>SUMIFS(Data!$A:$A, Data!$G:$G,$A50,Data!$C:$C,AO$1,Data!$D:$D,AO$2)</f>
        <v>0</v>
      </c>
      <c r="AP50" s="5">
        <f>SUMIFS(Data!$A:$A, Data!$G:$G,$A50,Data!$C:$C,AP$1,Data!$D:$D,AP$2)</f>
        <v>0</v>
      </c>
      <c r="AQ50" s="5">
        <f>SUMIFS(Data!$A:$A, Data!$G:$G,$A50,Data!$C:$C,AQ$1,Data!$D:$D,AQ$2)</f>
        <v>0</v>
      </c>
      <c r="AR50" s="5">
        <f>SUMIFS(Data!$A:$A, Data!$G:$G,$A50,Data!$C:$C,AR$1,Data!$D:$D,AR$2)</f>
        <v>0</v>
      </c>
      <c r="AS50" s="5">
        <f>SUMIFS(Data!$A:$A, Data!$G:$G,$A50,Data!$C:$C,AS$1,Data!$D:$D,AS$2)</f>
        <v>0</v>
      </c>
      <c r="AT50" s="5">
        <f>SUMIFS(Data!$A:$A, Data!$G:$G,$A50,Data!$C:$C,AT$1,Data!$D:$D,AT$2)</f>
        <v>0</v>
      </c>
      <c r="AU50" s="5">
        <f>SUMIFS(Data!$A:$A, Data!$G:$G,$A50,Data!$C:$C,AU$1,Data!$D:$D,AU$2)</f>
        <v>0</v>
      </c>
      <c r="AV50" s="5">
        <f>SUMIFS(Data!$A:$A, Data!$G:$G,$A50,Data!$C:$C,AV$1,Data!$D:$D,AV$2)</f>
        <v>0</v>
      </c>
      <c r="AW50" s="5">
        <f>SUMIFS(Data!$A:$A, Data!$G:$G,$A50,Data!$C:$C,AW$1,Data!$D:$D,AW$2)</f>
        <v>0</v>
      </c>
      <c r="AX50" s="5">
        <f>SUMIFS(Data!$A:$A, Data!$G:$G,$A50,Data!$C:$C,AX$1,Data!$D:$D,AX$2)</f>
        <v>0</v>
      </c>
      <c r="AY50" s="5">
        <f>SUMIFS(Data!$A:$A, Data!$G:$G,$A50,Data!$C:$C,AY$1,Data!$D:$D,AY$2)</f>
        <v>0</v>
      </c>
      <c r="AZ50" s="5">
        <f>SUMIFS(Data!$A:$A, Data!$G:$G,$A50,Data!$C:$C,AZ$1,Data!$D:$D,AZ$2)</f>
        <v>0</v>
      </c>
      <c r="BA50" s="5">
        <f>SUMIFS(Data!$A:$A, Data!$G:$G,$A50,Data!$C:$C,BA$1,Data!$D:$D,BA$2)</f>
        <v>0</v>
      </c>
      <c r="BB50" s="5">
        <f>SUMIFS(Data!$A:$A, Data!$G:$G,$A50,Data!$C:$C,BB$1,Data!$D:$D,BB$2)</f>
        <v>0</v>
      </c>
      <c r="BC50" s="5">
        <f>SUMIFS(Data!$A:$A, Data!$G:$G,$A50,Data!$C:$C,BC$1,Data!$D:$D,BC$2)</f>
        <v>0</v>
      </c>
      <c r="BD50" s="5">
        <f>SUMIFS(Data!$A:$A, Data!$G:$G,$A50,Data!$C:$C,BD$1,Data!$D:$D,BD$2)</f>
        <v>0</v>
      </c>
      <c r="BE50" s="5">
        <f>SUMIFS(Data!$A:$A, Data!$G:$G,$A50,Data!$C:$C,BE$1,Data!$D:$D,BE$2)</f>
        <v>0</v>
      </c>
      <c r="BF50" s="5">
        <f>SUMIFS(Data!$A:$A, Data!$G:$G,$A50,Data!$C:$C,BF$1,Data!$D:$D,BF$2)</f>
        <v>0</v>
      </c>
      <c r="BG50" s="5">
        <f>SUMIFS(Data!$A:$A, Data!$G:$G,$A50,Data!$C:$C,BG$1,Data!$D:$D,BG$2)</f>
        <v>0</v>
      </c>
      <c r="BH50" s="5">
        <f>SUMIFS(Data!$A:$A, Data!$G:$G,$A50,Data!$C:$C,BH$1,Data!$D:$D,BH$2)</f>
        <v>0</v>
      </c>
      <c r="BI50" s="5">
        <f>SUMIFS(Data!$A:$A, Data!$G:$G,$A50,Data!$C:$C,BI$1,Data!$D:$D,BI$2)</f>
        <v>0</v>
      </c>
      <c r="BJ50" s="5">
        <f>SUMIFS(Data!$A:$A, Data!$G:$G,$A50,Data!$C:$C,BJ$1,Data!$D:$D,BJ$2)</f>
        <v>0</v>
      </c>
      <c r="BK50" s="5">
        <f>SUMIFS(Data!$A:$A, Data!$G:$G,$A50,Data!$C:$C,BK$1,Data!$D:$D,BK$2)</f>
        <v>0</v>
      </c>
      <c r="BL50" s="5">
        <f>SUMIFS(Data!$A:$A, Data!$G:$G,$A50,Data!$C:$C,BL$1,Data!$D:$D,BL$2)</f>
        <v>0</v>
      </c>
      <c r="BM50" s="5">
        <f>SUMIFS(Data!$A:$A, Data!$G:$G,$A50,Data!$C:$C,BM$1,Data!$D:$D,BM$2)</f>
        <v>0</v>
      </c>
      <c r="BN50" s="5">
        <f>SUMIFS(Data!$A:$A, Data!$G:$G,$A50,Data!$C:$C,BN$1,Data!$D:$D,BN$2)</f>
        <v>0</v>
      </c>
      <c r="BO50" s="5">
        <f>SUMIFS(Data!$A:$A, Data!$G:$G,$A50,Data!$C:$C,BO$1,Data!$D:$D,BO$2)</f>
        <v>0</v>
      </c>
      <c r="BP50" s="5">
        <f>SUMIFS(Data!$A:$A, Data!$G:$G,$A50,Data!$C:$C,BP$1,Data!$D:$D,BP$2)</f>
        <v>0</v>
      </c>
      <c r="BQ50" s="5">
        <f>SUMIFS(Data!$A:$A, Data!$G:$G,$A50,Data!$C:$C,BQ$1,Data!$D:$D,BQ$2)</f>
        <v>0</v>
      </c>
      <c r="BR50" s="5">
        <f>SUMIFS(Data!$A:$A, Data!$G:$G,$A50,Data!$C:$C,BR$1,Data!$D:$D,BR$2)</f>
        <v>0</v>
      </c>
      <c r="BS50" s="5">
        <f>SUMIFS(Data!$A:$A, Data!$G:$G,$A50,Data!$C:$C,BS$1,Data!$D:$D,BS$2)</f>
        <v>0</v>
      </c>
      <c r="BT50" s="5">
        <f>SUMIFS(Data!$A:$A, Data!$G:$G,$A50,Data!$C:$C,BT$1,Data!$D:$D,BT$2)</f>
        <v>0</v>
      </c>
      <c r="BU50" s="5">
        <f>SUMIFS(Data!$A:$A, Data!$G:$G,$A50,Data!$C:$C,BU$1,Data!$D:$D,BU$2)</f>
        <v>0</v>
      </c>
      <c r="BV50" s="5">
        <f>SUMIFS(Data!$A:$A, Data!$G:$G,$A50,Data!$C:$C,BV$1,Data!$D:$D,BV$2)</f>
        <v>0</v>
      </c>
      <c r="BW50" s="5">
        <f>SUMIFS(Data!$A:$A, Data!$G:$G,$A50,Data!$C:$C,BW$1,Data!$D:$D,BW$2)</f>
        <v>0</v>
      </c>
      <c r="BX50" s="5">
        <f>SUMIFS(Data!$A:$A, Data!$G:$G,$A50,Data!$C:$C,BX$1,Data!$D:$D,BX$2)</f>
        <v>0</v>
      </c>
      <c r="BY50" s="5">
        <f>SUMIFS(Data!$A:$A, Data!$G:$G,$A50,Data!$C:$C,BY$1,Data!$D:$D,BY$2)</f>
        <v>0</v>
      </c>
      <c r="BZ50" s="5">
        <f>SUMIFS(Data!$A:$A, Data!$G:$G,$A50,Data!$C:$C,BZ$1,Data!$D:$D,BZ$2)</f>
        <v>0</v>
      </c>
      <c r="CA50" s="5">
        <f>SUMIFS(Data!$A:$A, Data!$G:$G,$A50,Data!$C:$C,CA$1,Data!$D:$D,CA$2)</f>
        <v>0</v>
      </c>
      <c r="CB50" s="5">
        <f>SUMIFS(Data!$A:$A, Data!$G:$G,$A50,Data!$C:$C,CB$1,Data!$D:$D,CB$2)</f>
        <v>0</v>
      </c>
      <c r="CC50" s="5">
        <f>SUMIFS(Data!$A:$A, Data!$G:$G,$A50,Data!$C:$C,CC$1,Data!$D:$D,CC$2)</f>
        <v>0</v>
      </c>
      <c r="CD50" s="5">
        <f>SUMIFS(Data!$A:$A, Data!$G:$G,$A50,Data!$C:$C,CD$1,Data!$D:$D,CD$2)</f>
        <v>0</v>
      </c>
      <c r="CE50" s="5">
        <f>SUMIFS(Data!$A:$A, Data!$G:$G,$A50,Data!$C:$C,CE$1,Data!$D:$D,CE$2)</f>
        <v>0</v>
      </c>
      <c r="CF50" s="5">
        <f>SUMIFS(Data!$A:$A, Data!$G:$G,$A50,Data!$C:$C,CF$1,Data!$D:$D,CF$2)</f>
        <v>0</v>
      </c>
      <c r="CG50" s="5">
        <f>SUMIFS(Data!$A:$A, Data!$G:$G,$A50,Data!$C:$C,CG$1,Data!$D:$D,CG$2)</f>
        <v>0</v>
      </c>
      <c r="CH50" s="5">
        <f>SUMIFS(Data!$A:$A, Data!$G:$G,$A50,Data!$C:$C,CH$1,Data!$D:$D,CH$2)</f>
        <v>0</v>
      </c>
      <c r="CI50" s="5">
        <f>SUMIFS(Data!$A:$A, Data!$G:$G,$A50,Data!$C:$C,CI$1,Data!$D:$D,CI$2)</f>
        <v>0</v>
      </c>
      <c r="CJ50" s="5">
        <f>SUMIFS(Data!$A:$A, Data!$G:$G,$A50,Data!$C:$C,CJ$1,Data!$D:$D,CJ$2)</f>
        <v>0</v>
      </c>
      <c r="CK50" s="5">
        <f>SUMIFS(Data!$A:$A, Data!$G:$G,$A50,Data!$C:$C,CK$1,Data!$D:$D,CK$2)</f>
        <v>0</v>
      </c>
      <c r="CL50" s="5">
        <f>SUMIFS(Data!$A:$A, Data!$G:$G,$A50,Data!$C:$C,CL$1,Data!$D:$D,CL$2)</f>
        <v>0</v>
      </c>
      <c r="CM50" s="5">
        <f>SUMIFS(Data!$A:$A, Data!$G:$G,$A50,Data!$C:$C,CM$1,Data!$D:$D,CM$2)</f>
        <v>0</v>
      </c>
      <c r="CN50" s="5">
        <f>SUMIFS(Data!$A:$A, Data!$G:$G,$A50,Data!$C:$C,CN$1,Data!$D:$D,CN$2)</f>
        <v>0</v>
      </c>
      <c r="CO50" s="5">
        <f>SUMIFS(Data!$A:$A, Data!$G:$G,$A50,Data!$C:$C,CO$1,Data!$D:$D,CO$2)</f>
        <v>0</v>
      </c>
      <c r="CP50" s="5">
        <f>SUMIFS(Data!$A:$A, Data!$G:$G,$A50,Data!$C:$C,CP$1,Data!$D:$D,CP$2)</f>
        <v>0</v>
      </c>
      <c r="CQ50" s="5">
        <f>SUMIFS(Data!$A:$A, Data!$G:$G,$A50,Data!$C:$C,CQ$1,Data!$D:$D,CQ$2)</f>
        <v>0</v>
      </c>
      <c r="CR50" s="5">
        <f>SUMIFS(Data!$A:$A, Data!$G:$G,$A50,Data!$C:$C,CR$1,Data!$D:$D,CR$2)</f>
        <v>0</v>
      </c>
      <c r="CS50" s="5">
        <f>SUMIFS(Data!$A:$A, Data!$G:$G,$A50,Data!$C:$C,CS$1,Data!$D:$D,CS$2)</f>
        <v>0</v>
      </c>
      <c r="CT50" s="5">
        <f>SUMIFS(Data!$A:$A, Data!$G:$G,$A50,Data!$C:$C,CT$1,Data!$D:$D,CT$2)</f>
        <v>0</v>
      </c>
      <c r="CU50" s="5">
        <f>SUMIFS(Data!$A:$A, Data!$G:$G,$A50,Data!$C:$C,CU$1,Data!$D:$D,CU$2)</f>
        <v>0</v>
      </c>
      <c r="CV50" s="5">
        <f>SUMIFS(Data!$A:$A, Data!$G:$G,$A50,Data!$C:$C,CV$1,Data!$D:$D,CV$2)</f>
        <v>0</v>
      </c>
      <c r="CW50" s="5">
        <f t="shared" ref="CW50:CX50" si="49">SUMIF($B$2:$CV$2,CW$2, $B50:$CV50)</f>
        <v>0</v>
      </c>
      <c r="CX50" s="5">
        <f t="shared" si="49"/>
        <v>0</v>
      </c>
      <c r="CY50" s="5">
        <f t="shared" si="3"/>
        <v>0</v>
      </c>
    </row>
    <row r="51">
      <c r="A51" s="5" t="str">
        <f>Countries!A49</f>
        <v>JPN</v>
      </c>
      <c r="B51" s="5">
        <f>SUMIFS(Data!$A:$A, Data!$G:$G,$A51,Data!$C:$C,B$1,Data!$D:$D,B$2)</f>
        <v>0</v>
      </c>
      <c r="C51" s="5">
        <f>SUMIFS(Data!$A:$A, Data!$G:$G,$A51,Data!$C:$C,C$1,Data!$D:$D,C$2)</f>
        <v>0</v>
      </c>
      <c r="D51" s="5">
        <f>SUMIFS(Data!$A:$A, Data!$G:$G,$A51,Data!$C:$C,D$1,Data!$D:$D,D$2)</f>
        <v>0</v>
      </c>
      <c r="E51" s="5">
        <f>SUMIFS(Data!$A:$A, Data!$G:$G,$A51,Data!$C:$C,E$1,Data!$D:$D,E$2)</f>
        <v>0</v>
      </c>
      <c r="F51" s="5">
        <f>SUMIFS(Data!$A:$A, Data!$G:$G,$A51,Data!$C:$C,F$1,Data!$D:$D,F$2)</f>
        <v>0</v>
      </c>
      <c r="G51" s="5">
        <f>SUMIFS(Data!$A:$A, Data!$G:$G,$A51,Data!$C:$C,G$1,Data!$D:$D,G$2)</f>
        <v>2</v>
      </c>
      <c r="H51" s="5">
        <f>SUMIFS(Data!$A:$A, Data!$G:$G,$A51,Data!$C:$C,H$1,Data!$D:$D,H$2)</f>
        <v>0</v>
      </c>
      <c r="I51" s="5">
        <f>SUMIFS(Data!$A:$A, Data!$G:$G,$A51,Data!$C:$C,I$1,Data!$D:$D,I$2)</f>
        <v>0</v>
      </c>
      <c r="J51" s="5">
        <f>SUMIFS(Data!$A:$A, Data!$G:$G,$A51,Data!$C:$C,J$1,Data!$D:$D,J$2)</f>
        <v>0</v>
      </c>
      <c r="K51" s="5">
        <f>SUMIFS(Data!$A:$A, Data!$G:$G,$A51,Data!$C:$C,K$1,Data!$D:$D,K$2)</f>
        <v>0</v>
      </c>
      <c r="L51" s="5">
        <f>SUMIFS(Data!$A:$A, Data!$G:$G,$A51,Data!$C:$C,L$1,Data!$D:$D,L$2)</f>
        <v>0</v>
      </c>
      <c r="M51" s="5">
        <f>SUMIFS(Data!$A:$A, Data!$G:$G,$A51,Data!$C:$C,M$1,Data!$D:$D,M$2)</f>
        <v>0</v>
      </c>
      <c r="N51" s="5">
        <f>SUMIFS(Data!$A:$A, Data!$G:$G,$A51,Data!$C:$C,N$1,Data!$D:$D,N$2)</f>
        <v>0</v>
      </c>
      <c r="O51" s="5">
        <f>SUMIFS(Data!$A:$A, Data!$G:$G,$A51,Data!$C:$C,O$1,Data!$D:$D,O$2)</f>
        <v>0</v>
      </c>
      <c r="P51" s="5">
        <f>SUMIFS(Data!$A:$A, Data!$G:$G,$A51,Data!$C:$C,P$1,Data!$D:$D,P$2)</f>
        <v>9</v>
      </c>
      <c r="Q51" s="5">
        <f>SUMIFS(Data!$A:$A, Data!$G:$G,$A51,Data!$C:$C,Q$1,Data!$D:$D,Q$2)</f>
        <v>9</v>
      </c>
      <c r="R51" s="5">
        <f>SUMIFS(Data!$A:$A, Data!$G:$G,$A51,Data!$C:$C,R$1,Data!$D:$D,R$2)</f>
        <v>0</v>
      </c>
      <c r="S51" s="5">
        <f>SUMIFS(Data!$A:$A, Data!$G:$G,$A51,Data!$C:$C,S$1,Data!$D:$D,S$2)</f>
        <v>0</v>
      </c>
      <c r="T51" s="5">
        <f>SUMIFS(Data!$A:$A, Data!$G:$G,$A51,Data!$C:$C,T$1,Data!$D:$D,T$2)</f>
        <v>0</v>
      </c>
      <c r="U51" s="5">
        <f>SUMIFS(Data!$A:$A, Data!$G:$G,$A51,Data!$C:$C,U$1,Data!$D:$D,U$2)</f>
        <v>0</v>
      </c>
      <c r="V51" s="5">
        <f>SUMIFS(Data!$A:$A, Data!$G:$G,$A51,Data!$C:$C,V$1,Data!$D:$D,V$2)</f>
        <v>0</v>
      </c>
      <c r="W51" s="5">
        <f>SUMIFS(Data!$A:$A, Data!$G:$G,$A51,Data!$C:$C,W$1,Data!$D:$D,W$2)</f>
        <v>1</v>
      </c>
      <c r="X51" s="5">
        <f>SUMIFS(Data!$A:$A, Data!$G:$G,$A51,Data!$C:$C,X$1,Data!$D:$D,X$2)</f>
        <v>0</v>
      </c>
      <c r="Y51" s="5">
        <f>SUMIFS(Data!$A:$A, Data!$G:$G,$A51,Data!$C:$C,Y$1,Data!$D:$D,Y$2)</f>
        <v>0</v>
      </c>
      <c r="Z51" s="5">
        <f>SUMIFS(Data!$A:$A, Data!$G:$G,$A51,Data!$C:$C,Z$1,Data!$D:$D,Z$2)</f>
        <v>0</v>
      </c>
      <c r="AA51" s="5">
        <f>SUMIFS(Data!$A:$A, Data!$G:$G,$A51,Data!$C:$C,AA$1,Data!$D:$D,AA$2)</f>
        <v>0</v>
      </c>
      <c r="AB51" s="5">
        <f>SUMIFS(Data!$A:$A, Data!$G:$G,$A51,Data!$C:$C,AB$1,Data!$D:$D,AB$2)</f>
        <v>0</v>
      </c>
      <c r="AC51" s="5">
        <f>SUMIFS(Data!$A:$A, Data!$G:$G,$A51,Data!$C:$C,AC$1,Data!$D:$D,AC$2)</f>
        <v>0</v>
      </c>
      <c r="AD51" s="5">
        <f>SUMIFS(Data!$A:$A, Data!$G:$G,$A51,Data!$C:$C,AD$1,Data!$D:$D,AD$2)</f>
        <v>0</v>
      </c>
      <c r="AE51" s="5">
        <f>SUMIFS(Data!$A:$A, Data!$G:$G,$A51,Data!$C:$C,AE$1,Data!$D:$D,AE$2)</f>
        <v>0</v>
      </c>
      <c r="AF51" s="5">
        <f>SUMIFS(Data!$A:$A, Data!$G:$G,$A51,Data!$C:$C,AF$1,Data!$D:$D,AF$2)</f>
        <v>0</v>
      </c>
      <c r="AG51" s="5">
        <f>SUMIFS(Data!$A:$A, Data!$G:$G,$A51,Data!$C:$C,AG$1,Data!$D:$D,AG$2)</f>
        <v>0</v>
      </c>
      <c r="AH51" s="5">
        <f>SUMIFS(Data!$A:$A, Data!$G:$G,$A51,Data!$C:$C,AH$1,Data!$D:$D,AH$2)</f>
        <v>0</v>
      </c>
      <c r="AI51" s="5">
        <f>SUMIFS(Data!$A:$A, Data!$G:$G,$A51,Data!$C:$C,AI$1,Data!$D:$D,AI$2)</f>
        <v>0</v>
      </c>
      <c r="AJ51" s="5">
        <f>SUMIFS(Data!$A:$A, Data!$G:$G,$A51,Data!$C:$C,AJ$1,Data!$D:$D,AJ$2)</f>
        <v>0</v>
      </c>
      <c r="AK51" s="5">
        <f>SUMIFS(Data!$A:$A, Data!$G:$G,$A51,Data!$C:$C,AK$1,Data!$D:$D,AK$2)</f>
        <v>0</v>
      </c>
      <c r="AL51" s="5">
        <f>SUMIFS(Data!$A:$A, Data!$G:$G,$A51,Data!$C:$C,AL$1,Data!$D:$D,AL$2)</f>
        <v>0</v>
      </c>
      <c r="AM51" s="5">
        <f>SUMIFS(Data!$A:$A, Data!$G:$G,$A51,Data!$C:$C,AM$1,Data!$D:$D,AM$2)</f>
        <v>0</v>
      </c>
      <c r="AN51" s="5">
        <f>SUMIFS(Data!$A:$A, Data!$G:$G,$A51,Data!$C:$C,AN$1,Data!$D:$D,AN$2)</f>
        <v>0</v>
      </c>
      <c r="AO51" s="5">
        <f>SUMIFS(Data!$A:$A, Data!$G:$G,$A51,Data!$C:$C,AO$1,Data!$D:$D,AO$2)</f>
        <v>3</v>
      </c>
      <c r="AP51" s="5">
        <f>SUMIFS(Data!$A:$A, Data!$G:$G,$A51,Data!$C:$C,AP$1,Data!$D:$D,AP$2)</f>
        <v>0</v>
      </c>
      <c r="AQ51" s="5">
        <f>SUMIFS(Data!$A:$A, Data!$G:$G,$A51,Data!$C:$C,AQ$1,Data!$D:$D,AQ$2)</f>
        <v>0</v>
      </c>
      <c r="AR51" s="5">
        <f>SUMIFS(Data!$A:$A, Data!$G:$G,$A51,Data!$C:$C,AR$1,Data!$D:$D,AR$2)</f>
        <v>0</v>
      </c>
      <c r="AS51" s="5">
        <f>SUMIFS(Data!$A:$A, Data!$G:$G,$A51,Data!$C:$C,AS$1,Data!$D:$D,AS$2)</f>
        <v>0</v>
      </c>
      <c r="AT51" s="5">
        <f>SUMIFS(Data!$A:$A, Data!$G:$G,$A51,Data!$C:$C,AT$1,Data!$D:$D,AT$2)</f>
        <v>0</v>
      </c>
      <c r="AU51" s="5">
        <f>SUMIFS(Data!$A:$A, Data!$G:$G,$A51,Data!$C:$C,AU$1,Data!$D:$D,AU$2)</f>
        <v>0</v>
      </c>
      <c r="AV51" s="5">
        <f>SUMIFS(Data!$A:$A, Data!$G:$G,$A51,Data!$C:$C,AV$1,Data!$D:$D,AV$2)</f>
        <v>0</v>
      </c>
      <c r="AW51" s="5">
        <f>SUMIFS(Data!$A:$A, Data!$G:$G,$A51,Data!$C:$C,AW$1,Data!$D:$D,AW$2)</f>
        <v>0</v>
      </c>
      <c r="AX51" s="5">
        <f>SUMIFS(Data!$A:$A, Data!$G:$G,$A51,Data!$C:$C,AX$1,Data!$D:$D,AX$2)</f>
        <v>0</v>
      </c>
      <c r="AY51" s="5">
        <f>SUMIFS(Data!$A:$A, Data!$G:$G,$A51,Data!$C:$C,AY$1,Data!$D:$D,AY$2)</f>
        <v>5</v>
      </c>
      <c r="AZ51" s="5">
        <f>SUMIFS(Data!$A:$A, Data!$G:$G,$A51,Data!$C:$C,AZ$1,Data!$D:$D,AZ$2)</f>
        <v>0</v>
      </c>
      <c r="BA51" s="5">
        <f>SUMIFS(Data!$A:$A, Data!$G:$G,$A51,Data!$C:$C,BA$1,Data!$D:$D,BA$2)</f>
        <v>4</v>
      </c>
      <c r="BB51" s="5">
        <f>SUMIFS(Data!$A:$A, Data!$G:$G,$A51,Data!$C:$C,BB$1,Data!$D:$D,BB$2)</f>
        <v>1</v>
      </c>
      <c r="BC51" s="5">
        <f>SUMIFS(Data!$A:$A, Data!$G:$G,$A51,Data!$C:$C,BC$1,Data!$D:$D,BC$2)</f>
        <v>0</v>
      </c>
      <c r="BD51" s="5">
        <f>SUMIFS(Data!$A:$A, Data!$G:$G,$A51,Data!$C:$C,BD$1,Data!$D:$D,BD$2)</f>
        <v>0</v>
      </c>
      <c r="BE51" s="5">
        <f>SUMIFS(Data!$A:$A, Data!$G:$G,$A51,Data!$C:$C,BE$1,Data!$D:$D,BE$2)</f>
        <v>0</v>
      </c>
      <c r="BF51" s="5">
        <f>SUMIFS(Data!$A:$A, Data!$G:$G,$A51,Data!$C:$C,BF$1,Data!$D:$D,BF$2)</f>
        <v>0</v>
      </c>
      <c r="BG51" s="5">
        <f>SUMIFS(Data!$A:$A, Data!$G:$G,$A51,Data!$C:$C,BG$1,Data!$D:$D,BG$2)</f>
        <v>0</v>
      </c>
      <c r="BH51" s="5">
        <f>SUMIFS(Data!$A:$A, Data!$G:$G,$A51,Data!$C:$C,BH$1,Data!$D:$D,BH$2)</f>
        <v>0</v>
      </c>
      <c r="BI51" s="5">
        <f>SUMIFS(Data!$A:$A, Data!$G:$G,$A51,Data!$C:$C,BI$1,Data!$D:$D,BI$2)</f>
        <v>0</v>
      </c>
      <c r="BJ51" s="5">
        <f>SUMIFS(Data!$A:$A, Data!$G:$G,$A51,Data!$C:$C,BJ$1,Data!$D:$D,BJ$2)</f>
        <v>0</v>
      </c>
      <c r="BK51" s="5">
        <f>SUMIFS(Data!$A:$A, Data!$G:$G,$A51,Data!$C:$C,BK$1,Data!$D:$D,BK$2)</f>
        <v>0</v>
      </c>
      <c r="BL51" s="5">
        <f>SUMIFS(Data!$A:$A, Data!$G:$G,$A51,Data!$C:$C,BL$1,Data!$D:$D,BL$2)</f>
        <v>0</v>
      </c>
      <c r="BM51" s="5">
        <f>SUMIFS(Data!$A:$A, Data!$G:$G,$A51,Data!$C:$C,BM$1,Data!$D:$D,BM$2)</f>
        <v>0</v>
      </c>
      <c r="BN51" s="5">
        <f>SUMIFS(Data!$A:$A, Data!$G:$G,$A51,Data!$C:$C,BN$1,Data!$D:$D,BN$2)</f>
        <v>0</v>
      </c>
      <c r="BO51" s="5">
        <f>SUMIFS(Data!$A:$A, Data!$G:$G,$A51,Data!$C:$C,BO$1,Data!$D:$D,BO$2)</f>
        <v>0</v>
      </c>
      <c r="BP51" s="5">
        <f>SUMIFS(Data!$A:$A, Data!$G:$G,$A51,Data!$C:$C,BP$1,Data!$D:$D,BP$2)</f>
        <v>0</v>
      </c>
      <c r="BQ51" s="5">
        <f>SUMIFS(Data!$A:$A, Data!$G:$G,$A51,Data!$C:$C,BQ$1,Data!$D:$D,BQ$2)</f>
        <v>0</v>
      </c>
      <c r="BR51" s="5">
        <f>SUMIFS(Data!$A:$A, Data!$G:$G,$A51,Data!$C:$C,BR$1,Data!$D:$D,BR$2)</f>
        <v>0</v>
      </c>
      <c r="BS51" s="5">
        <f>SUMIFS(Data!$A:$A, Data!$G:$G,$A51,Data!$C:$C,BS$1,Data!$D:$D,BS$2)</f>
        <v>1</v>
      </c>
      <c r="BT51" s="5">
        <f>SUMIFS(Data!$A:$A, Data!$G:$G,$A51,Data!$C:$C,BT$1,Data!$D:$D,BT$2)</f>
        <v>2</v>
      </c>
      <c r="BU51" s="5">
        <f>SUMIFS(Data!$A:$A, Data!$G:$G,$A51,Data!$C:$C,BU$1,Data!$D:$D,BU$2)</f>
        <v>0</v>
      </c>
      <c r="BV51" s="5">
        <f>SUMIFS(Data!$A:$A, Data!$G:$G,$A51,Data!$C:$C,BV$1,Data!$D:$D,BV$2)</f>
        <v>0</v>
      </c>
      <c r="BW51" s="5">
        <f>SUMIFS(Data!$A:$A, Data!$G:$G,$A51,Data!$C:$C,BW$1,Data!$D:$D,BW$2)</f>
        <v>0</v>
      </c>
      <c r="BX51" s="5">
        <f>SUMIFS(Data!$A:$A, Data!$G:$G,$A51,Data!$C:$C,BX$1,Data!$D:$D,BX$2)</f>
        <v>0</v>
      </c>
      <c r="BY51" s="5">
        <f>SUMIFS(Data!$A:$A, Data!$G:$G,$A51,Data!$C:$C,BY$1,Data!$D:$D,BY$2)</f>
        <v>0</v>
      </c>
      <c r="BZ51" s="5">
        <f>SUMIFS(Data!$A:$A, Data!$G:$G,$A51,Data!$C:$C,BZ$1,Data!$D:$D,BZ$2)</f>
        <v>0</v>
      </c>
      <c r="CA51" s="5">
        <f>SUMIFS(Data!$A:$A, Data!$G:$G,$A51,Data!$C:$C,CA$1,Data!$D:$D,CA$2)</f>
        <v>2</v>
      </c>
      <c r="CB51" s="5">
        <f>SUMIFS(Data!$A:$A, Data!$G:$G,$A51,Data!$C:$C,CB$1,Data!$D:$D,CB$2)</f>
        <v>0</v>
      </c>
      <c r="CC51" s="5">
        <f>SUMIFS(Data!$A:$A, Data!$G:$G,$A51,Data!$C:$C,CC$1,Data!$D:$D,CC$2)</f>
        <v>2</v>
      </c>
      <c r="CD51" s="5">
        <f>SUMIFS(Data!$A:$A, Data!$G:$G,$A51,Data!$C:$C,CD$1,Data!$D:$D,CD$2)</f>
        <v>0</v>
      </c>
      <c r="CE51" s="5">
        <f>SUMIFS(Data!$A:$A, Data!$G:$G,$A51,Data!$C:$C,CE$1,Data!$D:$D,CE$2)</f>
        <v>0</v>
      </c>
      <c r="CF51" s="5">
        <f>SUMIFS(Data!$A:$A, Data!$G:$G,$A51,Data!$C:$C,CF$1,Data!$D:$D,CF$2)</f>
        <v>0</v>
      </c>
      <c r="CG51" s="5">
        <f>SUMIFS(Data!$A:$A, Data!$G:$G,$A51,Data!$C:$C,CG$1,Data!$D:$D,CG$2)</f>
        <v>0</v>
      </c>
      <c r="CH51" s="5">
        <f>SUMIFS(Data!$A:$A, Data!$G:$G,$A51,Data!$C:$C,CH$1,Data!$D:$D,CH$2)</f>
        <v>0</v>
      </c>
      <c r="CI51" s="5">
        <f>SUMIFS(Data!$A:$A, Data!$G:$G,$A51,Data!$C:$C,CI$1,Data!$D:$D,CI$2)</f>
        <v>0</v>
      </c>
      <c r="CJ51" s="5">
        <f>SUMIFS(Data!$A:$A, Data!$G:$G,$A51,Data!$C:$C,CJ$1,Data!$D:$D,CJ$2)</f>
        <v>0</v>
      </c>
      <c r="CK51" s="5">
        <f>SUMIFS(Data!$A:$A, Data!$G:$G,$A51,Data!$C:$C,CK$1,Data!$D:$D,CK$2)</f>
        <v>0</v>
      </c>
      <c r="CL51" s="5">
        <f>SUMIFS(Data!$A:$A, Data!$G:$G,$A51,Data!$C:$C,CL$1,Data!$D:$D,CL$2)</f>
        <v>0</v>
      </c>
      <c r="CM51" s="5">
        <f>SUMIFS(Data!$A:$A, Data!$G:$G,$A51,Data!$C:$C,CM$1,Data!$D:$D,CM$2)</f>
        <v>0</v>
      </c>
      <c r="CN51" s="5">
        <f>SUMIFS(Data!$A:$A, Data!$G:$G,$A51,Data!$C:$C,CN$1,Data!$D:$D,CN$2)</f>
        <v>0</v>
      </c>
      <c r="CO51" s="5">
        <f>SUMIFS(Data!$A:$A, Data!$G:$G,$A51,Data!$C:$C,CO$1,Data!$D:$D,CO$2)</f>
        <v>0</v>
      </c>
      <c r="CP51" s="5">
        <f>SUMIFS(Data!$A:$A, Data!$G:$G,$A51,Data!$C:$C,CP$1,Data!$D:$D,CP$2)</f>
        <v>0</v>
      </c>
      <c r="CQ51" s="5">
        <f>SUMIFS(Data!$A:$A, Data!$G:$G,$A51,Data!$C:$C,CQ$1,Data!$D:$D,CQ$2)</f>
        <v>0</v>
      </c>
      <c r="CR51" s="5">
        <f>SUMIFS(Data!$A:$A, Data!$G:$G,$A51,Data!$C:$C,CR$1,Data!$D:$D,CR$2)</f>
        <v>0</v>
      </c>
      <c r="CS51" s="5">
        <f>SUMIFS(Data!$A:$A, Data!$G:$G,$A51,Data!$C:$C,CS$1,Data!$D:$D,CS$2)</f>
        <v>0</v>
      </c>
      <c r="CT51" s="5">
        <f>SUMIFS(Data!$A:$A, Data!$G:$G,$A51,Data!$C:$C,CT$1,Data!$D:$D,CT$2)</f>
        <v>0</v>
      </c>
      <c r="CU51" s="5">
        <f>SUMIFS(Data!$A:$A, Data!$G:$G,$A51,Data!$C:$C,CU$1,Data!$D:$D,CU$2)</f>
        <v>1</v>
      </c>
      <c r="CV51" s="5">
        <f>SUMIFS(Data!$A:$A, Data!$G:$G,$A51,Data!$C:$C,CV$1,Data!$D:$D,CV$2)</f>
        <v>4</v>
      </c>
      <c r="CW51" s="5">
        <f t="shared" ref="CW51:CX51" si="50">SUMIF($B$2:$CV$2,CW$2, $B51:$CV51)</f>
        <v>22</v>
      </c>
      <c r="CX51" s="5">
        <f t="shared" si="50"/>
        <v>22</v>
      </c>
      <c r="CY51" s="5">
        <f t="shared" si="3"/>
        <v>46</v>
      </c>
    </row>
    <row r="52">
      <c r="A52" s="5" t="str">
        <f>Countries!A50</f>
        <v>KAZ</v>
      </c>
      <c r="B52" s="5">
        <f>SUMIFS(Data!$A:$A, Data!$G:$G,$A52,Data!$C:$C,B$1,Data!$D:$D,B$2)</f>
        <v>0</v>
      </c>
      <c r="C52" s="5">
        <f>SUMIFS(Data!$A:$A, Data!$G:$G,$A52,Data!$C:$C,C$1,Data!$D:$D,C$2)</f>
        <v>0</v>
      </c>
      <c r="D52" s="5">
        <f>SUMIFS(Data!$A:$A, Data!$G:$G,$A52,Data!$C:$C,D$1,Data!$D:$D,D$2)</f>
        <v>0</v>
      </c>
      <c r="E52" s="5">
        <f>SUMIFS(Data!$A:$A, Data!$G:$G,$A52,Data!$C:$C,E$1,Data!$D:$D,E$2)</f>
        <v>0</v>
      </c>
      <c r="F52" s="5">
        <f>SUMIFS(Data!$A:$A, Data!$G:$G,$A52,Data!$C:$C,F$1,Data!$D:$D,F$2)</f>
        <v>0</v>
      </c>
      <c r="G52" s="5">
        <f>SUMIFS(Data!$A:$A, Data!$G:$G,$A52,Data!$C:$C,G$1,Data!$D:$D,G$2)</f>
        <v>0</v>
      </c>
      <c r="H52" s="5">
        <f>SUMIFS(Data!$A:$A, Data!$G:$G,$A52,Data!$C:$C,H$1,Data!$D:$D,H$2)</f>
        <v>0</v>
      </c>
      <c r="I52" s="5">
        <f>SUMIFS(Data!$A:$A, Data!$G:$G,$A52,Data!$C:$C,I$1,Data!$D:$D,I$2)</f>
        <v>0</v>
      </c>
      <c r="J52" s="5">
        <f>SUMIFS(Data!$A:$A, Data!$G:$G,$A52,Data!$C:$C,J$1,Data!$D:$D,J$2)</f>
        <v>0</v>
      </c>
      <c r="K52" s="5">
        <f>SUMIFS(Data!$A:$A, Data!$G:$G,$A52,Data!$C:$C,K$1,Data!$D:$D,K$2)</f>
        <v>0</v>
      </c>
      <c r="L52" s="5">
        <f>SUMIFS(Data!$A:$A, Data!$G:$G,$A52,Data!$C:$C,L$1,Data!$D:$D,L$2)</f>
        <v>0</v>
      </c>
      <c r="M52" s="5">
        <f>SUMIFS(Data!$A:$A, Data!$G:$G,$A52,Data!$C:$C,M$1,Data!$D:$D,M$2)</f>
        <v>0</v>
      </c>
      <c r="N52" s="5">
        <f>SUMIFS(Data!$A:$A, Data!$G:$G,$A52,Data!$C:$C,N$1,Data!$D:$D,N$2)</f>
        <v>0</v>
      </c>
      <c r="O52" s="5">
        <f>SUMIFS(Data!$A:$A, Data!$G:$G,$A52,Data!$C:$C,O$1,Data!$D:$D,O$2)</f>
        <v>0</v>
      </c>
      <c r="P52" s="5">
        <f>SUMIFS(Data!$A:$A, Data!$G:$G,$A52,Data!$C:$C,P$1,Data!$D:$D,P$2)</f>
        <v>0</v>
      </c>
      <c r="Q52" s="5">
        <f>SUMIFS(Data!$A:$A, Data!$G:$G,$A52,Data!$C:$C,Q$1,Data!$D:$D,Q$2)</f>
        <v>0</v>
      </c>
      <c r="R52" s="5">
        <f>SUMIFS(Data!$A:$A, Data!$G:$G,$A52,Data!$C:$C,R$1,Data!$D:$D,R$2)</f>
        <v>0</v>
      </c>
      <c r="S52" s="5">
        <f>SUMIFS(Data!$A:$A, Data!$G:$G,$A52,Data!$C:$C,S$1,Data!$D:$D,S$2)</f>
        <v>0</v>
      </c>
      <c r="T52" s="5">
        <f>SUMIFS(Data!$A:$A, Data!$G:$G,$A52,Data!$C:$C,T$1,Data!$D:$D,T$2)</f>
        <v>0</v>
      </c>
      <c r="U52" s="5">
        <f>SUMIFS(Data!$A:$A, Data!$G:$G,$A52,Data!$C:$C,U$1,Data!$D:$D,U$2)</f>
        <v>0</v>
      </c>
      <c r="V52" s="5">
        <f>SUMIFS(Data!$A:$A, Data!$G:$G,$A52,Data!$C:$C,V$1,Data!$D:$D,V$2)</f>
        <v>0</v>
      </c>
      <c r="W52" s="5">
        <f>SUMIFS(Data!$A:$A, Data!$G:$G,$A52,Data!$C:$C,W$1,Data!$D:$D,W$2)</f>
        <v>0</v>
      </c>
      <c r="X52" s="5">
        <f>SUMIFS(Data!$A:$A, Data!$G:$G,$A52,Data!$C:$C,X$1,Data!$D:$D,X$2)</f>
        <v>0</v>
      </c>
      <c r="Y52" s="5">
        <f>SUMIFS(Data!$A:$A, Data!$G:$G,$A52,Data!$C:$C,Y$1,Data!$D:$D,Y$2)</f>
        <v>0</v>
      </c>
      <c r="Z52" s="5">
        <f>SUMIFS(Data!$A:$A, Data!$G:$G,$A52,Data!$C:$C,Z$1,Data!$D:$D,Z$2)</f>
        <v>0</v>
      </c>
      <c r="AA52" s="5">
        <f>SUMIFS(Data!$A:$A, Data!$G:$G,$A52,Data!$C:$C,AA$1,Data!$D:$D,AA$2)</f>
        <v>0</v>
      </c>
      <c r="AB52" s="5">
        <f>SUMIFS(Data!$A:$A, Data!$G:$G,$A52,Data!$C:$C,AB$1,Data!$D:$D,AB$2)</f>
        <v>0</v>
      </c>
      <c r="AC52" s="5">
        <f>SUMIFS(Data!$A:$A, Data!$G:$G,$A52,Data!$C:$C,AC$1,Data!$D:$D,AC$2)</f>
        <v>0</v>
      </c>
      <c r="AD52" s="5">
        <f>SUMIFS(Data!$A:$A, Data!$G:$G,$A52,Data!$C:$C,AD$1,Data!$D:$D,AD$2)</f>
        <v>0</v>
      </c>
      <c r="AE52" s="5">
        <f>SUMIFS(Data!$A:$A, Data!$G:$G,$A52,Data!$C:$C,AE$1,Data!$D:$D,AE$2)</f>
        <v>0</v>
      </c>
      <c r="AF52" s="5">
        <f>SUMIFS(Data!$A:$A, Data!$G:$G,$A52,Data!$C:$C,AF$1,Data!$D:$D,AF$2)</f>
        <v>0</v>
      </c>
      <c r="AG52" s="5">
        <f>SUMIFS(Data!$A:$A, Data!$G:$G,$A52,Data!$C:$C,AG$1,Data!$D:$D,AG$2)</f>
        <v>0</v>
      </c>
      <c r="AH52" s="5">
        <f>SUMIFS(Data!$A:$A, Data!$G:$G,$A52,Data!$C:$C,AH$1,Data!$D:$D,AH$2)</f>
        <v>0</v>
      </c>
      <c r="AI52" s="5">
        <f>SUMIFS(Data!$A:$A, Data!$G:$G,$A52,Data!$C:$C,AI$1,Data!$D:$D,AI$2)</f>
        <v>0</v>
      </c>
      <c r="AJ52" s="5">
        <f>SUMIFS(Data!$A:$A, Data!$G:$G,$A52,Data!$C:$C,AJ$1,Data!$D:$D,AJ$2)</f>
        <v>0</v>
      </c>
      <c r="AK52" s="5">
        <f>SUMIFS(Data!$A:$A, Data!$G:$G,$A52,Data!$C:$C,AK$1,Data!$D:$D,AK$2)</f>
        <v>0</v>
      </c>
      <c r="AL52" s="5">
        <f>SUMIFS(Data!$A:$A, Data!$G:$G,$A52,Data!$C:$C,AL$1,Data!$D:$D,AL$2)</f>
        <v>0</v>
      </c>
      <c r="AM52" s="5">
        <f>SUMIFS(Data!$A:$A, Data!$G:$G,$A52,Data!$C:$C,AM$1,Data!$D:$D,AM$2)</f>
        <v>0</v>
      </c>
      <c r="AN52" s="5">
        <f>SUMIFS(Data!$A:$A, Data!$G:$G,$A52,Data!$C:$C,AN$1,Data!$D:$D,AN$2)</f>
        <v>0</v>
      </c>
      <c r="AO52" s="5">
        <f>SUMIFS(Data!$A:$A, Data!$G:$G,$A52,Data!$C:$C,AO$1,Data!$D:$D,AO$2)</f>
        <v>0</v>
      </c>
      <c r="AP52" s="5">
        <f>SUMIFS(Data!$A:$A, Data!$G:$G,$A52,Data!$C:$C,AP$1,Data!$D:$D,AP$2)</f>
        <v>0</v>
      </c>
      <c r="AQ52" s="5">
        <f>SUMIFS(Data!$A:$A, Data!$G:$G,$A52,Data!$C:$C,AQ$1,Data!$D:$D,AQ$2)</f>
        <v>0</v>
      </c>
      <c r="AR52" s="5">
        <f>SUMIFS(Data!$A:$A, Data!$G:$G,$A52,Data!$C:$C,AR$1,Data!$D:$D,AR$2)</f>
        <v>0</v>
      </c>
      <c r="AS52" s="5">
        <f>SUMIFS(Data!$A:$A, Data!$G:$G,$A52,Data!$C:$C,AS$1,Data!$D:$D,AS$2)</f>
        <v>0</v>
      </c>
      <c r="AT52" s="5">
        <f>SUMIFS(Data!$A:$A, Data!$G:$G,$A52,Data!$C:$C,AT$1,Data!$D:$D,AT$2)</f>
        <v>0</v>
      </c>
      <c r="AU52" s="5">
        <f>SUMIFS(Data!$A:$A, Data!$G:$G,$A52,Data!$C:$C,AU$1,Data!$D:$D,AU$2)</f>
        <v>0</v>
      </c>
      <c r="AV52" s="5">
        <f>SUMIFS(Data!$A:$A, Data!$G:$G,$A52,Data!$C:$C,AV$1,Data!$D:$D,AV$2)</f>
        <v>0</v>
      </c>
      <c r="AW52" s="5">
        <f>SUMIFS(Data!$A:$A, Data!$G:$G,$A52,Data!$C:$C,AW$1,Data!$D:$D,AW$2)</f>
        <v>0</v>
      </c>
      <c r="AX52" s="5">
        <f>SUMIFS(Data!$A:$A, Data!$G:$G,$A52,Data!$C:$C,AX$1,Data!$D:$D,AX$2)</f>
        <v>0</v>
      </c>
      <c r="AY52" s="5">
        <f>SUMIFS(Data!$A:$A, Data!$G:$G,$A52,Data!$C:$C,AY$1,Data!$D:$D,AY$2)</f>
        <v>0</v>
      </c>
      <c r="AZ52" s="5">
        <f>SUMIFS(Data!$A:$A, Data!$G:$G,$A52,Data!$C:$C,AZ$1,Data!$D:$D,AZ$2)</f>
        <v>0</v>
      </c>
      <c r="BA52" s="5">
        <f>SUMIFS(Data!$A:$A, Data!$G:$G,$A52,Data!$C:$C,BA$1,Data!$D:$D,BA$2)</f>
        <v>0</v>
      </c>
      <c r="BB52" s="5">
        <f>SUMIFS(Data!$A:$A, Data!$G:$G,$A52,Data!$C:$C,BB$1,Data!$D:$D,BB$2)</f>
        <v>0</v>
      </c>
      <c r="BC52" s="5">
        <f>SUMIFS(Data!$A:$A, Data!$G:$G,$A52,Data!$C:$C,BC$1,Data!$D:$D,BC$2)</f>
        <v>0</v>
      </c>
      <c r="BD52" s="5">
        <f>SUMIFS(Data!$A:$A, Data!$G:$G,$A52,Data!$C:$C,BD$1,Data!$D:$D,BD$2)</f>
        <v>0</v>
      </c>
      <c r="BE52" s="5">
        <f>SUMIFS(Data!$A:$A, Data!$G:$G,$A52,Data!$C:$C,BE$1,Data!$D:$D,BE$2)</f>
        <v>0</v>
      </c>
      <c r="BF52" s="5">
        <f>SUMIFS(Data!$A:$A, Data!$G:$G,$A52,Data!$C:$C,BF$1,Data!$D:$D,BF$2)</f>
        <v>0</v>
      </c>
      <c r="BG52" s="5">
        <f>SUMIFS(Data!$A:$A, Data!$G:$G,$A52,Data!$C:$C,BG$1,Data!$D:$D,BG$2)</f>
        <v>0</v>
      </c>
      <c r="BH52" s="5">
        <f>SUMIFS(Data!$A:$A, Data!$G:$G,$A52,Data!$C:$C,BH$1,Data!$D:$D,BH$2)</f>
        <v>0</v>
      </c>
      <c r="BI52" s="5">
        <f>SUMIFS(Data!$A:$A, Data!$G:$G,$A52,Data!$C:$C,BI$1,Data!$D:$D,BI$2)</f>
        <v>0</v>
      </c>
      <c r="BJ52" s="5">
        <f>SUMIFS(Data!$A:$A, Data!$G:$G,$A52,Data!$C:$C,BJ$1,Data!$D:$D,BJ$2)</f>
        <v>0</v>
      </c>
      <c r="BK52" s="5">
        <f>SUMIFS(Data!$A:$A, Data!$G:$G,$A52,Data!$C:$C,BK$1,Data!$D:$D,BK$2)</f>
        <v>0</v>
      </c>
      <c r="BL52" s="5">
        <f>SUMIFS(Data!$A:$A, Data!$G:$G,$A52,Data!$C:$C,BL$1,Data!$D:$D,BL$2)</f>
        <v>0</v>
      </c>
      <c r="BM52" s="5">
        <f>SUMIFS(Data!$A:$A, Data!$G:$G,$A52,Data!$C:$C,BM$1,Data!$D:$D,BM$2)</f>
        <v>0</v>
      </c>
      <c r="BN52" s="5">
        <f>SUMIFS(Data!$A:$A, Data!$G:$G,$A52,Data!$C:$C,BN$1,Data!$D:$D,BN$2)</f>
        <v>0</v>
      </c>
      <c r="BO52" s="5">
        <f>SUMIFS(Data!$A:$A, Data!$G:$G,$A52,Data!$C:$C,BO$1,Data!$D:$D,BO$2)</f>
        <v>0</v>
      </c>
      <c r="BP52" s="5">
        <f>SUMIFS(Data!$A:$A, Data!$G:$G,$A52,Data!$C:$C,BP$1,Data!$D:$D,BP$2)</f>
        <v>0</v>
      </c>
      <c r="BQ52" s="5">
        <f>SUMIFS(Data!$A:$A, Data!$G:$G,$A52,Data!$C:$C,BQ$1,Data!$D:$D,BQ$2)</f>
        <v>0</v>
      </c>
      <c r="BR52" s="5">
        <f>SUMIFS(Data!$A:$A, Data!$G:$G,$A52,Data!$C:$C,BR$1,Data!$D:$D,BR$2)</f>
        <v>0</v>
      </c>
      <c r="BS52" s="5">
        <f>SUMIFS(Data!$A:$A, Data!$G:$G,$A52,Data!$C:$C,BS$1,Data!$D:$D,BS$2)</f>
        <v>0</v>
      </c>
      <c r="BT52" s="5">
        <f>SUMIFS(Data!$A:$A, Data!$G:$G,$A52,Data!$C:$C,BT$1,Data!$D:$D,BT$2)</f>
        <v>0</v>
      </c>
      <c r="BU52" s="5">
        <f>SUMIFS(Data!$A:$A, Data!$G:$G,$A52,Data!$C:$C,BU$1,Data!$D:$D,BU$2)</f>
        <v>0</v>
      </c>
      <c r="BV52" s="5">
        <f>SUMIFS(Data!$A:$A, Data!$G:$G,$A52,Data!$C:$C,BV$1,Data!$D:$D,BV$2)</f>
        <v>0</v>
      </c>
      <c r="BW52" s="5">
        <f>SUMIFS(Data!$A:$A, Data!$G:$G,$A52,Data!$C:$C,BW$1,Data!$D:$D,BW$2)</f>
        <v>0</v>
      </c>
      <c r="BX52" s="5">
        <f>SUMIFS(Data!$A:$A, Data!$G:$G,$A52,Data!$C:$C,BX$1,Data!$D:$D,BX$2)</f>
        <v>0</v>
      </c>
      <c r="BY52" s="5">
        <f>SUMIFS(Data!$A:$A, Data!$G:$G,$A52,Data!$C:$C,BY$1,Data!$D:$D,BY$2)</f>
        <v>0</v>
      </c>
      <c r="BZ52" s="5">
        <f>SUMIFS(Data!$A:$A, Data!$G:$G,$A52,Data!$C:$C,BZ$1,Data!$D:$D,BZ$2)</f>
        <v>0</v>
      </c>
      <c r="CA52" s="5">
        <f>SUMIFS(Data!$A:$A, Data!$G:$G,$A52,Data!$C:$C,CA$1,Data!$D:$D,CA$2)</f>
        <v>0</v>
      </c>
      <c r="CB52" s="5">
        <f>SUMIFS(Data!$A:$A, Data!$G:$G,$A52,Data!$C:$C,CB$1,Data!$D:$D,CB$2)</f>
        <v>0</v>
      </c>
      <c r="CC52" s="5">
        <f>SUMIFS(Data!$A:$A, Data!$G:$G,$A52,Data!$C:$C,CC$1,Data!$D:$D,CC$2)</f>
        <v>0</v>
      </c>
      <c r="CD52" s="5">
        <f>SUMIFS(Data!$A:$A, Data!$G:$G,$A52,Data!$C:$C,CD$1,Data!$D:$D,CD$2)</f>
        <v>0</v>
      </c>
      <c r="CE52" s="5">
        <f>SUMIFS(Data!$A:$A, Data!$G:$G,$A52,Data!$C:$C,CE$1,Data!$D:$D,CE$2)</f>
        <v>0</v>
      </c>
      <c r="CF52" s="5">
        <f>SUMIFS(Data!$A:$A, Data!$G:$G,$A52,Data!$C:$C,CF$1,Data!$D:$D,CF$2)</f>
        <v>0</v>
      </c>
      <c r="CG52" s="5">
        <f>SUMIFS(Data!$A:$A, Data!$G:$G,$A52,Data!$C:$C,CG$1,Data!$D:$D,CG$2)</f>
        <v>0</v>
      </c>
      <c r="CH52" s="5">
        <f>SUMIFS(Data!$A:$A, Data!$G:$G,$A52,Data!$C:$C,CH$1,Data!$D:$D,CH$2)</f>
        <v>0</v>
      </c>
      <c r="CI52" s="5">
        <f>SUMIFS(Data!$A:$A, Data!$G:$G,$A52,Data!$C:$C,CI$1,Data!$D:$D,CI$2)</f>
        <v>0</v>
      </c>
      <c r="CJ52" s="5">
        <f>SUMIFS(Data!$A:$A, Data!$G:$G,$A52,Data!$C:$C,CJ$1,Data!$D:$D,CJ$2)</f>
        <v>0</v>
      </c>
      <c r="CK52" s="5">
        <f>SUMIFS(Data!$A:$A, Data!$G:$G,$A52,Data!$C:$C,CK$1,Data!$D:$D,CK$2)</f>
        <v>0</v>
      </c>
      <c r="CL52" s="5">
        <f>SUMIFS(Data!$A:$A, Data!$G:$G,$A52,Data!$C:$C,CL$1,Data!$D:$D,CL$2)</f>
        <v>0</v>
      </c>
      <c r="CM52" s="5">
        <f>SUMIFS(Data!$A:$A, Data!$G:$G,$A52,Data!$C:$C,CM$1,Data!$D:$D,CM$2)</f>
        <v>0</v>
      </c>
      <c r="CN52" s="5">
        <f>SUMIFS(Data!$A:$A, Data!$G:$G,$A52,Data!$C:$C,CN$1,Data!$D:$D,CN$2)</f>
        <v>0</v>
      </c>
      <c r="CO52" s="5">
        <f>SUMIFS(Data!$A:$A, Data!$G:$G,$A52,Data!$C:$C,CO$1,Data!$D:$D,CO$2)</f>
        <v>0</v>
      </c>
      <c r="CP52" s="5">
        <f>SUMIFS(Data!$A:$A, Data!$G:$G,$A52,Data!$C:$C,CP$1,Data!$D:$D,CP$2)</f>
        <v>0</v>
      </c>
      <c r="CQ52" s="5">
        <f>SUMIFS(Data!$A:$A, Data!$G:$G,$A52,Data!$C:$C,CQ$1,Data!$D:$D,CQ$2)</f>
        <v>0</v>
      </c>
      <c r="CR52" s="5">
        <f>SUMIFS(Data!$A:$A, Data!$G:$G,$A52,Data!$C:$C,CR$1,Data!$D:$D,CR$2)</f>
        <v>0</v>
      </c>
      <c r="CS52" s="5">
        <f>SUMIFS(Data!$A:$A, Data!$G:$G,$A52,Data!$C:$C,CS$1,Data!$D:$D,CS$2)</f>
        <v>0</v>
      </c>
      <c r="CT52" s="5">
        <f>SUMIFS(Data!$A:$A, Data!$G:$G,$A52,Data!$C:$C,CT$1,Data!$D:$D,CT$2)</f>
        <v>0</v>
      </c>
      <c r="CU52" s="5">
        <f>SUMIFS(Data!$A:$A, Data!$G:$G,$A52,Data!$C:$C,CU$1,Data!$D:$D,CU$2)</f>
        <v>0</v>
      </c>
      <c r="CV52" s="5">
        <f>SUMIFS(Data!$A:$A, Data!$G:$G,$A52,Data!$C:$C,CV$1,Data!$D:$D,CV$2)</f>
        <v>0</v>
      </c>
      <c r="CW52" s="5">
        <f t="shared" ref="CW52:CX52" si="51">SUMIF($B$2:$CV$2,CW$2, $B52:$CV52)</f>
        <v>0</v>
      </c>
      <c r="CX52" s="5">
        <f t="shared" si="51"/>
        <v>0</v>
      </c>
      <c r="CY52" s="5">
        <f t="shared" si="3"/>
        <v>0</v>
      </c>
    </row>
    <row r="53">
      <c r="A53" s="5" t="str">
        <f>Countries!A51</f>
        <v>KEN</v>
      </c>
      <c r="B53" s="5">
        <f>SUMIFS(Data!$A:$A, Data!$G:$G,$A53,Data!$C:$C,B$1,Data!$D:$D,B$2)</f>
        <v>0</v>
      </c>
      <c r="C53" s="5">
        <f>SUMIFS(Data!$A:$A, Data!$G:$G,$A53,Data!$C:$C,C$1,Data!$D:$D,C$2)</f>
        <v>0</v>
      </c>
      <c r="D53" s="5">
        <f>SUMIFS(Data!$A:$A, Data!$G:$G,$A53,Data!$C:$C,D$1,Data!$D:$D,D$2)</f>
        <v>0</v>
      </c>
      <c r="E53" s="5">
        <f>SUMIFS(Data!$A:$A, Data!$G:$G,$A53,Data!$C:$C,E$1,Data!$D:$D,E$2)</f>
        <v>0</v>
      </c>
      <c r="F53" s="5">
        <f>SUMIFS(Data!$A:$A, Data!$G:$G,$A53,Data!$C:$C,F$1,Data!$D:$D,F$2)</f>
        <v>0</v>
      </c>
      <c r="G53" s="5">
        <f>SUMIFS(Data!$A:$A, Data!$G:$G,$A53,Data!$C:$C,G$1,Data!$D:$D,G$2)</f>
        <v>0</v>
      </c>
      <c r="H53" s="5">
        <f>SUMIFS(Data!$A:$A, Data!$G:$G,$A53,Data!$C:$C,H$1,Data!$D:$D,H$2)</f>
        <v>0</v>
      </c>
      <c r="I53" s="5">
        <f>SUMIFS(Data!$A:$A, Data!$G:$G,$A53,Data!$C:$C,I$1,Data!$D:$D,I$2)</f>
        <v>0</v>
      </c>
      <c r="J53" s="5">
        <f>SUMIFS(Data!$A:$A, Data!$G:$G,$A53,Data!$C:$C,J$1,Data!$D:$D,J$2)</f>
        <v>2</v>
      </c>
      <c r="K53" s="5">
        <f>SUMIFS(Data!$A:$A, Data!$G:$G,$A53,Data!$C:$C,K$1,Data!$D:$D,K$2)</f>
        <v>0</v>
      </c>
      <c r="L53" s="5">
        <f>SUMIFS(Data!$A:$A, Data!$G:$G,$A53,Data!$C:$C,L$1,Data!$D:$D,L$2)</f>
        <v>2</v>
      </c>
      <c r="M53" s="5">
        <f>SUMIFS(Data!$A:$A, Data!$G:$G,$A53,Data!$C:$C,M$1,Data!$D:$D,M$2)</f>
        <v>0</v>
      </c>
      <c r="N53" s="5">
        <f>SUMIFS(Data!$A:$A, Data!$G:$G,$A53,Data!$C:$C,N$1,Data!$D:$D,N$2)</f>
        <v>0</v>
      </c>
      <c r="O53" s="5">
        <f>SUMIFS(Data!$A:$A, Data!$G:$G,$A53,Data!$C:$C,O$1,Data!$D:$D,O$2)</f>
        <v>0</v>
      </c>
      <c r="P53" s="5">
        <f>SUMIFS(Data!$A:$A, Data!$G:$G,$A53,Data!$C:$C,P$1,Data!$D:$D,P$2)</f>
        <v>0</v>
      </c>
      <c r="Q53" s="5">
        <f>SUMIFS(Data!$A:$A, Data!$G:$G,$A53,Data!$C:$C,Q$1,Data!$D:$D,Q$2)</f>
        <v>0</v>
      </c>
      <c r="R53" s="5">
        <f>SUMIFS(Data!$A:$A, Data!$G:$G,$A53,Data!$C:$C,R$1,Data!$D:$D,R$2)</f>
        <v>0</v>
      </c>
      <c r="S53" s="5">
        <f>SUMIFS(Data!$A:$A, Data!$G:$G,$A53,Data!$C:$C,S$1,Data!$D:$D,S$2)</f>
        <v>0</v>
      </c>
      <c r="T53" s="5">
        <f>SUMIFS(Data!$A:$A, Data!$G:$G,$A53,Data!$C:$C,T$1,Data!$D:$D,T$2)</f>
        <v>0</v>
      </c>
      <c r="U53" s="5">
        <f>SUMIFS(Data!$A:$A, Data!$G:$G,$A53,Data!$C:$C,U$1,Data!$D:$D,U$2)</f>
        <v>0</v>
      </c>
      <c r="V53" s="5">
        <f>SUMIFS(Data!$A:$A, Data!$G:$G,$A53,Data!$C:$C,V$1,Data!$D:$D,V$2)</f>
        <v>0</v>
      </c>
      <c r="W53" s="5">
        <f>SUMIFS(Data!$A:$A, Data!$G:$G,$A53,Data!$C:$C,W$1,Data!$D:$D,W$2)</f>
        <v>0</v>
      </c>
      <c r="X53" s="5">
        <f>SUMIFS(Data!$A:$A, Data!$G:$G,$A53,Data!$C:$C,X$1,Data!$D:$D,X$2)</f>
        <v>0</v>
      </c>
      <c r="Y53" s="5">
        <f>SUMIFS(Data!$A:$A, Data!$G:$G,$A53,Data!$C:$C,Y$1,Data!$D:$D,Y$2)</f>
        <v>0</v>
      </c>
      <c r="Z53" s="5">
        <f>SUMIFS(Data!$A:$A, Data!$G:$G,$A53,Data!$C:$C,Z$1,Data!$D:$D,Z$2)</f>
        <v>0</v>
      </c>
      <c r="AA53" s="5">
        <f>SUMIFS(Data!$A:$A, Data!$G:$G,$A53,Data!$C:$C,AA$1,Data!$D:$D,AA$2)</f>
        <v>0</v>
      </c>
      <c r="AB53" s="5">
        <f>SUMIFS(Data!$A:$A, Data!$G:$G,$A53,Data!$C:$C,AB$1,Data!$D:$D,AB$2)</f>
        <v>0</v>
      </c>
      <c r="AC53" s="5">
        <f>SUMIFS(Data!$A:$A, Data!$G:$G,$A53,Data!$C:$C,AC$1,Data!$D:$D,AC$2)</f>
        <v>0</v>
      </c>
      <c r="AD53" s="5">
        <f>SUMIFS(Data!$A:$A, Data!$G:$G,$A53,Data!$C:$C,AD$1,Data!$D:$D,AD$2)</f>
        <v>0</v>
      </c>
      <c r="AE53" s="5">
        <f>SUMIFS(Data!$A:$A, Data!$G:$G,$A53,Data!$C:$C,AE$1,Data!$D:$D,AE$2)</f>
        <v>0</v>
      </c>
      <c r="AF53" s="5">
        <f>SUMIFS(Data!$A:$A, Data!$G:$G,$A53,Data!$C:$C,AF$1,Data!$D:$D,AF$2)</f>
        <v>0</v>
      </c>
      <c r="AG53" s="5">
        <f>SUMIFS(Data!$A:$A, Data!$G:$G,$A53,Data!$C:$C,AG$1,Data!$D:$D,AG$2)</f>
        <v>0</v>
      </c>
      <c r="AH53" s="5">
        <f>SUMIFS(Data!$A:$A, Data!$G:$G,$A53,Data!$C:$C,AH$1,Data!$D:$D,AH$2)</f>
        <v>0</v>
      </c>
      <c r="AI53" s="5">
        <f>SUMIFS(Data!$A:$A, Data!$G:$G,$A53,Data!$C:$C,AI$1,Data!$D:$D,AI$2)</f>
        <v>0</v>
      </c>
      <c r="AJ53" s="5">
        <f>SUMIFS(Data!$A:$A, Data!$G:$G,$A53,Data!$C:$C,AJ$1,Data!$D:$D,AJ$2)</f>
        <v>0</v>
      </c>
      <c r="AK53" s="5">
        <f>SUMIFS(Data!$A:$A, Data!$G:$G,$A53,Data!$C:$C,AK$1,Data!$D:$D,AK$2)</f>
        <v>0</v>
      </c>
      <c r="AL53" s="5">
        <f>SUMIFS(Data!$A:$A, Data!$G:$G,$A53,Data!$C:$C,AL$1,Data!$D:$D,AL$2)</f>
        <v>0</v>
      </c>
      <c r="AM53" s="5">
        <f>SUMIFS(Data!$A:$A, Data!$G:$G,$A53,Data!$C:$C,AM$1,Data!$D:$D,AM$2)</f>
        <v>0</v>
      </c>
      <c r="AN53" s="5">
        <f>SUMIFS(Data!$A:$A, Data!$G:$G,$A53,Data!$C:$C,AN$1,Data!$D:$D,AN$2)</f>
        <v>0</v>
      </c>
      <c r="AO53" s="5">
        <f>SUMIFS(Data!$A:$A, Data!$G:$G,$A53,Data!$C:$C,AO$1,Data!$D:$D,AO$2)</f>
        <v>0</v>
      </c>
      <c r="AP53" s="5">
        <f>SUMIFS(Data!$A:$A, Data!$G:$G,$A53,Data!$C:$C,AP$1,Data!$D:$D,AP$2)</f>
        <v>0</v>
      </c>
      <c r="AQ53" s="5">
        <f>SUMIFS(Data!$A:$A, Data!$G:$G,$A53,Data!$C:$C,AQ$1,Data!$D:$D,AQ$2)</f>
        <v>0</v>
      </c>
      <c r="AR53" s="5">
        <f>SUMIFS(Data!$A:$A, Data!$G:$G,$A53,Data!$C:$C,AR$1,Data!$D:$D,AR$2)</f>
        <v>0</v>
      </c>
      <c r="AS53" s="5">
        <f>SUMIFS(Data!$A:$A, Data!$G:$G,$A53,Data!$C:$C,AS$1,Data!$D:$D,AS$2)</f>
        <v>0</v>
      </c>
      <c r="AT53" s="5">
        <f>SUMIFS(Data!$A:$A, Data!$G:$G,$A53,Data!$C:$C,AT$1,Data!$D:$D,AT$2)</f>
        <v>0</v>
      </c>
      <c r="AU53" s="5">
        <f>SUMIFS(Data!$A:$A, Data!$G:$G,$A53,Data!$C:$C,AU$1,Data!$D:$D,AU$2)</f>
        <v>0</v>
      </c>
      <c r="AV53" s="5">
        <f>SUMIFS(Data!$A:$A, Data!$G:$G,$A53,Data!$C:$C,AV$1,Data!$D:$D,AV$2)</f>
        <v>0</v>
      </c>
      <c r="AW53" s="5">
        <f>SUMIFS(Data!$A:$A, Data!$G:$G,$A53,Data!$C:$C,AW$1,Data!$D:$D,AW$2)</f>
        <v>0</v>
      </c>
      <c r="AX53" s="5">
        <f>SUMIFS(Data!$A:$A, Data!$G:$G,$A53,Data!$C:$C,AX$1,Data!$D:$D,AX$2)</f>
        <v>0</v>
      </c>
      <c r="AY53" s="5">
        <f>SUMIFS(Data!$A:$A, Data!$G:$G,$A53,Data!$C:$C,AY$1,Data!$D:$D,AY$2)</f>
        <v>0</v>
      </c>
      <c r="AZ53" s="5">
        <f>SUMIFS(Data!$A:$A, Data!$G:$G,$A53,Data!$C:$C,AZ$1,Data!$D:$D,AZ$2)</f>
        <v>0</v>
      </c>
      <c r="BA53" s="5">
        <f>SUMIFS(Data!$A:$A, Data!$G:$G,$A53,Data!$C:$C,BA$1,Data!$D:$D,BA$2)</f>
        <v>0</v>
      </c>
      <c r="BB53" s="5">
        <f>SUMIFS(Data!$A:$A, Data!$G:$G,$A53,Data!$C:$C,BB$1,Data!$D:$D,BB$2)</f>
        <v>0</v>
      </c>
      <c r="BC53" s="5">
        <f>SUMIFS(Data!$A:$A, Data!$G:$G,$A53,Data!$C:$C,BC$1,Data!$D:$D,BC$2)</f>
        <v>0</v>
      </c>
      <c r="BD53" s="5">
        <f>SUMIFS(Data!$A:$A, Data!$G:$G,$A53,Data!$C:$C,BD$1,Data!$D:$D,BD$2)</f>
        <v>0</v>
      </c>
      <c r="BE53" s="5">
        <f>SUMIFS(Data!$A:$A, Data!$G:$G,$A53,Data!$C:$C,BE$1,Data!$D:$D,BE$2)</f>
        <v>0</v>
      </c>
      <c r="BF53" s="5">
        <f>SUMIFS(Data!$A:$A, Data!$G:$G,$A53,Data!$C:$C,BF$1,Data!$D:$D,BF$2)</f>
        <v>0</v>
      </c>
      <c r="BG53" s="5">
        <f>SUMIFS(Data!$A:$A, Data!$G:$G,$A53,Data!$C:$C,BG$1,Data!$D:$D,BG$2)</f>
        <v>0</v>
      </c>
      <c r="BH53" s="5">
        <f>SUMIFS(Data!$A:$A, Data!$G:$G,$A53,Data!$C:$C,BH$1,Data!$D:$D,BH$2)</f>
        <v>0</v>
      </c>
      <c r="BI53" s="5">
        <f>SUMIFS(Data!$A:$A, Data!$G:$G,$A53,Data!$C:$C,BI$1,Data!$D:$D,BI$2)</f>
        <v>0</v>
      </c>
      <c r="BJ53" s="5">
        <f>SUMIFS(Data!$A:$A, Data!$G:$G,$A53,Data!$C:$C,BJ$1,Data!$D:$D,BJ$2)</f>
        <v>0</v>
      </c>
      <c r="BK53" s="5">
        <f>SUMIFS(Data!$A:$A, Data!$G:$G,$A53,Data!$C:$C,BK$1,Data!$D:$D,BK$2)</f>
        <v>0</v>
      </c>
      <c r="BL53" s="5">
        <f>SUMIFS(Data!$A:$A, Data!$G:$G,$A53,Data!$C:$C,BL$1,Data!$D:$D,BL$2)</f>
        <v>0</v>
      </c>
      <c r="BM53" s="5">
        <f>SUMIFS(Data!$A:$A, Data!$G:$G,$A53,Data!$C:$C,BM$1,Data!$D:$D,BM$2)</f>
        <v>0</v>
      </c>
      <c r="BN53" s="5">
        <f>SUMIFS(Data!$A:$A, Data!$G:$G,$A53,Data!$C:$C,BN$1,Data!$D:$D,BN$2)</f>
        <v>0</v>
      </c>
      <c r="BO53" s="5">
        <f>SUMIFS(Data!$A:$A, Data!$G:$G,$A53,Data!$C:$C,BO$1,Data!$D:$D,BO$2)</f>
        <v>0</v>
      </c>
      <c r="BP53" s="5">
        <f>SUMIFS(Data!$A:$A, Data!$G:$G,$A53,Data!$C:$C,BP$1,Data!$D:$D,BP$2)</f>
        <v>0</v>
      </c>
      <c r="BQ53" s="5">
        <f>SUMIFS(Data!$A:$A, Data!$G:$G,$A53,Data!$C:$C,BQ$1,Data!$D:$D,BQ$2)</f>
        <v>0</v>
      </c>
      <c r="BR53" s="5">
        <f>SUMIFS(Data!$A:$A, Data!$G:$G,$A53,Data!$C:$C,BR$1,Data!$D:$D,BR$2)</f>
        <v>0</v>
      </c>
      <c r="BS53" s="5">
        <f>SUMIFS(Data!$A:$A, Data!$G:$G,$A53,Data!$C:$C,BS$1,Data!$D:$D,BS$2)</f>
        <v>0</v>
      </c>
      <c r="BT53" s="5">
        <f>SUMIFS(Data!$A:$A, Data!$G:$G,$A53,Data!$C:$C,BT$1,Data!$D:$D,BT$2)</f>
        <v>0</v>
      </c>
      <c r="BU53" s="5">
        <f>SUMIFS(Data!$A:$A, Data!$G:$G,$A53,Data!$C:$C,BU$1,Data!$D:$D,BU$2)</f>
        <v>0</v>
      </c>
      <c r="BV53" s="5">
        <f>SUMIFS(Data!$A:$A, Data!$G:$G,$A53,Data!$C:$C,BV$1,Data!$D:$D,BV$2)</f>
        <v>0</v>
      </c>
      <c r="BW53" s="5">
        <f>SUMIFS(Data!$A:$A, Data!$G:$G,$A53,Data!$C:$C,BW$1,Data!$D:$D,BW$2)</f>
        <v>0</v>
      </c>
      <c r="BX53" s="5">
        <f>SUMIFS(Data!$A:$A, Data!$G:$G,$A53,Data!$C:$C,BX$1,Data!$D:$D,BX$2)</f>
        <v>0</v>
      </c>
      <c r="BY53" s="5">
        <f>SUMIFS(Data!$A:$A, Data!$G:$G,$A53,Data!$C:$C,BY$1,Data!$D:$D,BY$2)</f>
        <v>0</v>
      </c>
      <c r="BZ53" s="5">
        <f>SUMIFS(Data!$A:$A, Data!$G:$G,$A53,Data!$C:$C,BZ$1,Data!$D:$D,BZ$2)</f>
        <v>0</v>
      </c>
      <c r="CA53" s="5">
        <f>SUMIFS(Data!$A:$A, Data!$G:$G,$A53,Data!$C:$C,CA$1,Data!$D:$D,CA$2)</f>
        <v>0</v>
      </c>
      <c r="CB53" s="5">
        <f>SUMIFS(Data!$A:$A, Data!$G:$G,$A53,Data!$C:$C,CB$1,Data!$D:$D,CB$2)</f>
        <v>0</v>
      </c>
      <c r="CC53" s="5">
        <f>SUMIFS(Data!$A:$A, Data!$G:$G,$A53,Data!$C:$C,CC$1,Data!$D:$D,CC$2)</f>
        <v>0</v>
      </c>
      <c r="CD53" s="5">
        <f>SUMIFS(Data!$A:$A, Data!$G:$G,$A53,Data!$C:$C,CD$1,Data!$D:$D,CD$2)</f>
        <v>0</v>
      </c>
      <c r="CE53" s="5">
        <f>SUMIFS(Data!$A:$A, Data!$G:$G,$A53,Data!$C:$C,CE$1,Data!$D:$D,CE$2)</f>
        <v>0</v>
      </c>
      <c r="CF53" s="5">
        <f>SUMIFS(Data!$A:$A, Data!$G:$G,$A53,Data!$C:$C,CF$1,Data!$D:$D,CF$2)</f>
        <v>0</v>
      </c>
      <c r="CG53" s="5">
        <f>SUMIFS(Data!$A:$A, Data!$G:$G,$A53,Data!$C:$C,CG$1,Data!$D:$D,CG$2)</f>
        <v>0</v>
      </c>
      <c r="CH53" s="5">
        <f>SUMIFS(Data!$A:$A, Data!$G:$G,$A53,Data!$C:$C,CH$1,Data!$D:$D,CH$2)</f>
        <v>0</v>
      </c>
      <c r="CI53" s="5">
        <f>SUMIFS(Data!$A:$A, Data!$G:$G,$A53,Data!$C:$C,CI$1,Data!$D:$D,CI$2)</f>
        <v>0</v>
      </c>
      <c r="CJ53" s="5">
        <f>SUMIFS(Data!$A:$A, Data!$G:$G,$A53,Data!$C:$C,CJ$1,Data!$D:$D,CJ$2)</f>
        <v>0</v>
      </c>
      <c r="CK53" s="5">
        <f>SUMIFS(Data!$A:$A, Data!$G:$G,$A53,Data!$C:$C,CK$1,Data!$D:$D,CK$2)</f>
        <v>0</v>
      </c>
      <c r="CL53" s="5">
        <f>SUMIFS(Data!$A:$A, Data!$G:$G,$A53,Data!$C:$C,CL$1,Data!$D:$D,CL$2)</f>
        <v>0</v>
      </c>
      <c r="CM53" s="5">
        <f>SUMIFS(Data!$A:$A, Data!$G:$G,$A53,Data!$C:$C,CM$1,Data!$D:$D,CM$2)</f>
        <v>0</v>
      </c>
      <c r="CN53" s="5">
        <f>SUMIFS(Data!$A:$A, Data!$G:$G,$A53,Data!$C:$C,CN$1,Data!$D:$D,CN$2)</f>
        <v>0</v>
      </c>
      <c r="CO53" s="5">
        <f>SUMIFS(Data!$A:$A, Data!$G:$G,$A53,Data!$C:$C,CO$1,Data!$D:$D,CO$2)</f>
        <v>0</v>
      </c>
      <c r="CP53" s="5">
        <f>SUMIFS(Data!$A:$A, Data!$G:$G,$A53,Data!$C:$C,CP$1,Data!$D:$D,CP$2)</f>
        <v>0</v>
      </c>
      <c r="CQ53" s="5">
        <f>SUMIFS(Data!$A:$A, Data!$G:$G,$A53,Data!$C:$C,CQ$1,Data!$D:$D,CQ$2)</f>
        <v>0</v>
      </c>
      <c r="CR53" s="5">
        <f>SUMIFS(Data!$A:$A, Data!$G:$G,$A53,Data!$C:$C,CR$1,Data!$D:$D,CR$2)</f>
        <v>0</v>
      </c>
      <c r="CS53" s="5">
        <f>SUMIFS(Data!$A:$A, Data!$G:$G,$A53,Data!$C:$C,CS$1,Data!$D:$D,CS$2)</f>
        <v>0</v>
      </c>
      <c r="CT53" s="5">
        <f>SUMIFS(Data!$A:$A, Data!$G:$G,$A53,Data!$C:$C,CT$1,Data!$D:$D,CT$2)</f>
        <v>0</v>
      </c>
      <c r="CU53" s="5">
        <f>SUMIFS(Data!$A:$A, Data!$G:$G,$A53,Data!$C:$C,CU$1,Data!$D:$D,CU$2)</f>
        <v>0</v>
      </c>
      <c r="CV53" s="5">
        <f>SUMIFS(Data!$A:$A, Data!$G:$G,$A53,Data!$C:$C,CV$1,Data!$D:$D,CV$2)</f>
        <v>0</v>
      </c>
      <c r="CW53" s="5">
        <f t="shared" ref="CW53:CX53" si="52">SUMIF($B$2:$CV$2,CW$2, $B53:$CV53)</f>
        <v>2</v>
      </c>
      <c r="CX53" s="5">
        <f t="shared" si="52"/>
        <v>2</v>
      </c>
      <c r="CY53" s="5">
        <f t="shared" si="3"/>
        <v>4</v>
      </c>
    </row>
    <row r="54">
      <c r="A54" s="5" t="str">
        <f>Countries!A52</f>
        <v>KGZ</v>
      </c>
      <c r="B54" s="5">
        <f>SUMIFS(Data!$A:$A, Data!$G:$G,$A54,Data!$C:$C,B$1,Data!$D:$D,B$2)</f>
        <v>0</v>
      </c>
      <c r="C54" s="5">
        <f>SUMIFS(Data!$A:$A, Data!$G:$G,$A54,Data!$C:$C,C$1,Data!$D:$D,C$2)</f>
        <v>0</v>
      </c>
      <c r="D54" s="5">
        <f>SUMIFS(Data!$A:$A, Data!$G:$G,$A54,Data!$C:$C,D$1,Data!$D:$D,D$2)</f>
        <v>0</v>
      </c>
      <c r="E54" s="5">
        <f>SUMIFS(Data!$A:$A, Data!$G:$G,$A54,Data!$C:$C,E$1,Data!$D:$D,E$2)</f>
        <v>0</v>
      </c>
      <c r="F54" s="5">
        <f>SUMIFS(Data!$A:$A, Data!$G:$G,$A54,Data!$C:$C,F$1,Data!$D:$D,F$2)</f>
        <v>0</v>
      </c>
      <c r="G54" s="5">
        <f>SUMIFS(Data!$A:$A, Data!$G:$G,$A54,Data!$C:$C,G$1,Data!$D:$D,G$2)</f>
        <v>0</v>
      </c>
      <c r="H54" s="5">
        <f>SUMIFS(Data!$A:$A, Data!$G:$G,$A54,Data!$C:$C,H$1,Data!$D:$D,H$2)</f>
        <v>0</v>
      </c>
      <c r="I54" s="5">
        <f>SUMIFS(Data!$A:$A, Data!$G:$G,$A54,Data!$C:$C,I$1,Data!$D:$D,I$2)</f>
        <v>0</v>
      </c>
      <c r="J54" s="5">
        <f>SUMIFS(Data!$A:$A, Data!$G:$G,$A54,Data!$C:$C,J$1,Data!$D:$D,J$2)</f>
        <v>0</v>
      </c>
      <c r="K54" s="5">
        <f>SUMIFS(Data!$A:$A, Data!$G:$G,$A54,Data!$C:$C,K$1,Data!$D:$D,K$2)</f>
        <v>0</v>
      </c>
      <c r="L54" s="5">
        <f>SUMIFS(Data!$A:$A, Data!$G:$G,$A54,Data!$C:$C,L$1,Data!$D:$D,L$2)</f>
        <v>0</v>
      </c>
      <c r="M54" s="5">
        <f>SUMIFS(Data!$A:$A, Data!$G:$G,$A54,Data!$C:$C,M$1,Data!$D:$D,M$2)</f>
        <v>0</v>
      </c>
      <c r="N54" s="5">
        <f>SUMIFS(Data!$A:$A, Data!$G:$G,$A54,Data!$C:$C,N$1,Data!$D:$D,N$2)</f>
        <v>0</v>
      </c>
      <c r="O54" s="5">
        <f>SUMIFS(Data!$A:$A, Data!$G:$G,$A54,Data!$C:$C,O$1,Data!$D:$D,O$2)</f>
        <v>0</v>
      </c>
      <c r="P54" s="5">
        <f>SUMIFS(Data!$A:$A, Data!$G:$G,$A54,Data!$C:$C,P$1,Data!$D:$D,P$2)</f>
        <v>0</v>
      </c>
      <c r="Q54" s="5">
        <f>SUMIFS(Data!$A:$A, Data!$G:$G,$A54,Data!$C:$C,Q$1,Data!$D:$D,Q$2)</f>
        <v>0</v>
      </c>
      <c r="R54" s="5">
        <f>SUMIFS(Data!$A:$A, Data!$G:$G,$A54,Data!$C:$C,R$1,Data!$D:$D,R$2)</f>
        <v>0</v>
      </c>
      <c r="S54" s="5">
        <f>SUMIFS(Data!$A:$A, Data!$G:$G,$A54,Data!$C:$C,S$1,Data!$D:$D,S$2)</f>
        <v>0</v>
      </c>
      <c r="T54" s="5">
        <f>SUMIFS(Data!$A:$A, Data!$G:$G,$A54,Data!$C:$C,T$1,Data!$D:$D,T$2)</f>
        <v>0</v>
      </c>
      <c r="U54" s="5">
        <f>SUMIFS(Data!$A:$A, Data!$G:$G,$A54,Data!$C:$C,U$1,Data!$D:$D,U$2)</f>
        <v>0</v>
      </c>
      <c r="V54" s="5">
        <f>SUMIFS(Data!$A:$A, Data!$G:$G,$A54,Data!$C:$C,V$1,Data!$D:$D,V$2)</f>
        <v>0</v>
      </c>
      <c r="W54" s="5">
        <f>SUMIFS(Data!$A:$A, Data!$G:$G,$A54,Data!$C:$C,W$1,Data!$D:$D,W$2)</f>
        <v>0</v>
      </c>
      <c r="X54" s="5">
        <f>SUMIFS(Data!$A:$A, Data!$G:$G,$A54,Data!$C:$C,X$1,Data!$D:$D,X$2)</f>
        <v>0</v>
      </c>
      <c r="Y54" s="5">
        <f>SUMIFS(Data!$A:$A, Data!$G:$G,$A54,Data!$C:$C,Y$1,Data!$D:$D,Y$2)</f>
        <v>0</v>
      </c>
      <c r="Z54" s="5">
        <f>SUMIFS(Data!$A:$A, Data!$G:$G,$A54,Data!$C:$C,Z$1,Data!$D:$D,Z$2)</f>
        <v>0</v>
      </c>
      <c r="AA54" s="5">
        <f>SUMIFS(Data!$A:$A, Data!$G:$G,$A54,Data!$C:$C,AA$1,Data!$D:$D,AA$2)</f>
        <v>0</v>
      </c>
      <c r="AB54" s="5">
        <f>SUMIFS(Data!$A:$A, Data!$G:$G,$A54,Data!$C:$C,AB$1,Data!$D:$D,AB$2)</f>
        <v>0</v>
      </c>
      <c r="AC54" s="5">
        <f>SUMIFS(Data!$A:$A, Data!$G:$G,$A54,Data!$C:$C,AC$1,Data!$D:$D,AC$2)</f>
        <v>0</v>
      </c>
      <c r="AD54" s="5">
        <f>SUMIFS(Data!$A:$A, Data!$G:$G,$A54,Data!$C:$C,AD$1,Data!$D:$D,AD$2)</f>
        <v>0</v>
      </c>
      <c r="AE54" s="5">
        <f>SUMIFS(Data!$A:$A, Data!$G:$G,$A54,Data!$C:$C,AE$1,Data!$D:$D,AE$2)</f>
        <v>0</v>
      </c>
      <c r="AF54" s="5">
        <f>SUMIFS(Data!$A:$A, Data!$G:$G,$A54,Data!$C:$C,AF$1,Data!$D:$D,AF$2)</f>
        <v>0</v>
      </c>
      <c r="AG54" s="5">
        <f>SUMIFS(Data!$A:$A, Data!$G:$G,$A54,Data!$C:$C,AG$1,Data!$D:$D,AG$2)</f>
        <v>0</v>
      </c>
      <c r="AH54" s="5">
        <f>SUMIFS(Data!$A:$A, Data!$G:$G,$A54,Data!$C:$C,AH$1,Data!$D:$D,AH$2)</f>
        <v>0</v>
      </c>
      <c r="AI54" s="5">
        <f>SUMIFS(Data!$A:$A, Data!$G:$G,$A54,Data!$C:$C,AI$1,Data!$D:$D,AI$2)</f>
        <v>0</v>
      </c>
      <c r="AJ54" s="5">
        <f>SUMIFS(Data!$A:$A, Data!$G:$G,$A54,Data!$C:$C,AJ$1,Data!$D:$D,AJ$2)</f>
        <v>0</v>
      </c>
      <c r="AK54" s="5">
        <f>SUMIFS(Data!$A:$A, Data!$G:$G,$A54,Data!$C:$C,AK$1,Data!$D:$D,AK$2)</f>
        <v>0</v>
      </c>
      <c r="AL54" s="5">
        <f>SUMIFS(Data!$A:$A, Data!$G:$G,$A54,Data!$C:$C,AL$1,Data!$D:$D,AL$2)</f>
        <v>0</v>
      </c>
      <c r="AM54" s="5">
        <f>SUMIFS(Data!$A:$A, Data!$G:$G,$A54,Data!$C:$C,AM$1,Data!$D:$D,AM$2)</f>
        <v>0</v>
      </c>
      <c r="AN54" s="5">
        <f>SUMIFS(Data!$A:$A, Data!$G:$G,$A54,Data!$C:$C,AN$1,Data!$D:$D,AN$2)</f>
        <v>0</v>
      </c>
      <c r="AO54" s="5">
        <f>SUMIFS(Data!$A:$A, Data!$G:$G,$A54,Data!$C:$C,AO$1,Data!$D:$D,AO$2)</f>
        <v>0</v>
      </c>
      <c r="AP54" s="5">
        <f>SUMIFS(Data!$A:$A, Data!$G:$G,$A54,Data!$C:$C,AP$1,Data!$D:$D,AP$2)</f>
        <v>0</v>
      </c>
      <c r="AQ54" s="5">
        <f>SUMIFS(Data!$A:$A, Data!$G:$G,$A54,Data!$C:$C,AQ$1,Data!$D:$D,AQ$2)</f>
        <v>0</v>
      </c>
      <c r="AR54" s="5">
        <f>SUMIFS(Data!$A:$A, Data!$G:$G,$A54,Data!$C:$C,AR$1,Data!$D:$D,AR$2)</f>
        <v>0</v>
      </c>
      <c r="AS54" s="5">
        <f>SUMIFS(Data!$A:$A, Data!$G:$G,$A54,Data!$C:$C,AS$1,Data!$D:$D,AS$2)</f>
        <v>0</v>
      </c>
      <c r="AT54" s="5">
        <f>SUMIFS(Data!$A:$A, Data!$G:$G,$A54,Data!$C:$C,AT$1,Data!$D:$D,AT$2)</f>
        <v>0</v>
      </c>
      <c r="AU54" s="5">
        <f>SUMIFS(Data!$A:$A, Data!$G:$G,$A54,Data!$C:$C,AU$1,Data!$D:$D,AU$2)</f>
        <v>0</v>
      </c>
      <c r="AV54" s="5">
        <f>SUMIFS(Data!$A:$A, Data!$G:$G,$A54,Data!$C:$C,AV$1,Data!$D:$D,AV$2)</f>
        <v>0</v>
      </c>
      <c r="AW54" s="5">
        <f>SUMIFS(Data!$A:$A, Data!$G:$G,$A54,Data!$C:$C,AW$1,Data!$D:$D,AW$2)</f>
        <v>0</v>
      </c>
      <c r="AX54" s="5">
        <f>SUMIFS(Data!$A:$A, Data!$G:$G,$A54,Data!$C:$C,AX$1,Data!$D:$D,AX$2)</f>
        <v>0</v>
      </c>
      <c r="AY54" s="5">
        <f>SUMIFS(Data!$A:$A, Data!$G:$G,$A54,Data!$C:$C,AY$1,Data!$D:$D,AY$2)</f>
        <v>0</v>
      </c>
      <c r="AZ54" s="5">
        <f>SUMIFS(Data!$A:$A, Data!$G:$G,$A54,Data!$C:$C,AZ$1,Data!$D:$D,AZ$2)</f>
        <v>0</v>
      </c>
      <c r="BA54" s="5">
        <f>SUMIFS(Data!$A:$A, Data!$G:$G,$A54,Data!$C:$C,BA$1,Data!$D:$D,BA$2)</f>
        <v>0</v>
      </c>
      <c r="BB54" s="5">
        <f>SUMIFS(Data!$A:$A, Data!$G:$G,$A54,Data!$C:$C,BB$1,Data!$D:$D,BB$2)</f>
        <v>0</v>
      </c>
      <c r="BC54" s="5">
        <f>SUMIFS(Data!$A:$A, Data!$G:$G,$A54,Data!$C:$C,BC$1,Data!$D:$D,BC$2)</f>
        <v>0</v>
      </c>
      <c r="BD54" s="5">
        <f>SUMIFS(Data!$A:$A, Data!$G:$G,$A54,Data!$C:$C,BD$1,Data!$D:$D,BD$2)</f>
        <v>0</v>
      </c>
      <c r="BE54" s="5">
        <f>SUMIFS(Data!$A:$A, Data!$G:$G,$A54,Data!$C:$C,BE$1,Data!$D:$D,BE$2)</f>
        <v>0</v>
      </c>
      <c r="BF54" s="5">
        <f>SUMIFS(Data!$A:$A, Data!$G:$G,$A54,Data!$C:$C,BF$1,Data!$D:$D,BF$2)</f>
        <v>0</v>
      </c>
      <c r="BG54" s="5">
        <f>SUMIFS(Data!$A:$A, Data!$G:$G,$A54,Data!$C:$C,BG$1,Data!$D:$D,BG$2)</f>
        <v>0</v>
      </c>
      <c r="BH54" s="5">
        <f>SUMIFS(Data!$A:$A, Data!$G:$G,$A54,Data!$C:$C,BH$1,Data!$D:$D,BH$2)</f>
        <v>0</v>
      </c>
      <c r="BI54" s="5">
        <f>SUMIFS(Data!$A:$A, Data!$G:$G,$A54,Data!$C:$C,BI$1,Data!$D:$D,BI$2)</f>
        <v>0</v>
      </c>
      <c r="BJ54" s="5">
        <f>SUMIFS(Data!$A:$A, Data!$G:$G,$A54,Data!$C:$C,BJ$1,Data!$D:$D,BJ$2)</f>
        <v>0</v>
      </c>
      <c r="BK54" s="5">
        <f>SUMIFS(Data!$A:$A, Data!$G:$G,$A54,Data!$C:$C,BK$1,Data!$D:$D,BK$2)</f>
        <v>0</v>
      </c>
      <c r="BL54" s="5">
        <f>SUMIFS(Data!$A:$A, Data!$G:$G,$A54,Data!$C:$C,BL$1,Data!$D:$D,BL$2)</f>
        <v>0</v>
      </c>
      <c r="BM54" s="5">
        <f>SUMIFS(Data!$A:$A, Data!$G:$G,$A54,Data!$C:$C,BM$1,Data!$D:$D,BM$2)</f>
        <v>0</v>
      </c>
      <c r="BN54" s="5">
        <f>SUMIFS(Data!$A:$A, Data!$G:$G,$A54,Data!$C:$C,BN$1,Data!$D:$D,BN$2)</f>
        <v>0</v>
      </c>
      <c r="BO54" s="5">
        <f>SUMIFS(Data!$A:$A, Data!$G:$G,$A54,Data!$C:$C,BO$1,Data!$D:$D,BO$2)</f>
        <v>0</v>
      </c>
      <c r="BP54" s="5">
        <f>SUMIFS(Data!$A:$A, Data!$G:$G,$A54,Data!$C:$C,BP$1,Data!$D:$D,BP$2)</f>
        <v>0</v>
      </c>
      <c r="BQ54" s="5">
        <f>SUMIFS(Data!$A:$A, Data!$G:$G,$A54,Data!$C:$C,BQ$1,Data!$D:$D,BQ$2)</f>
        <v>0</v>
      </c>
      <c r="BR54" s="5">
        <f>SUMIFS(Data!$A:$A, Data!$G:$G,$A54,Data!$C:$C,BR$1,Data!$D:$D,BR$2)</f>
        <v>0</v>
      </c>
      <c r="BS54" s="5">
        <f>SUMIFS(Data!$A:$A, Data!$G:$G,$A54,Data!$C:$C,BS$1,Data!$D:$D,BS$2)</f>
        <v>0</v>
      </c>
      <c r="BT54" s="5">
        <f>SUMIFS(Data!$A:$A, Data!$G:$G,$A54,Data!$C:$C,BT$1,Data!$D:$D,BT$2)</f>
        <v>0</v>
      </c>
      <c r="BU54" s="5">
        <f>SUMIFS(Data!$A:$A, Data!$G:$G,$A54,Data!$C:$C,BU$1,Data!$D:$D,BU$2)</f>
        <v>0</v>
      </c>
      <c r="BV54" s="5">
        <f>SUMIFS(Data!$A:$A, Data!$G:$G,$A54,Data!$C:$C,BV$1,Data!$D:$D,BV$2)</f>
        <v>0</v>
      </c>
      <c r="BW54" s="5">
        <f>SUMIFS(Data!$A:$A, Data!$G:$G,$A54,Data!$C:$C,BW$1,Data!$D:$D,BW$2)</f>
        <v>0</v>
      </c>
      <c r="BX54" s="5">
        <f>SUMIFS(Data!$A:$A, Data!$G:$G,$A54,Data!$C:$C,BX$1,Data!$D:$D,BX$2)</f>
        <v>0</v>
      </c>
      <c r="BY54" s="5">
        <f>SUMIFS(Data!$A:$A, Data!$G:$G,$A54,Data!$C:$C,BY$1,Data!$D:$D,BY$2)</f>
        <v>0</v>
      </c>
      <c r="BZ54" s="5">
        <f>SUMIFS(Data!$A:$A, Data!$G:$G,$A54,Data!$C:$C,BZ$1,Data!$D:$D,BZ$2)</f>
        <v>0</v>
      </c>
      <c r="CA54" s="5">
        <f>SUMIFS(Data!$A:$A, Data!$G:$G,$A54,Data!$C:$C,CA$1,Data!$D:$D,CA$2)</f>
        <v>0</v>
      </c>
      <c r="CB54" s="5">
        <f>SUMIFS(Data!$A:$A, Data!$G:$G,$A54,Data!$C:$C,CB$1,Data!$D:$D,CB$2)</f>
        <v>0</v>
      </c>
      <c r="CC54" s="5">
        <f>SUMIFS(Data!$A:$A, Data!$G:$G,$A54,Data!$C:$C,CC$1,Data!$D:$D,CC$2)</f>
        <v>0</v>
      </c>
      <c r="CD54" s="5">
        <f>SUMIFS(Data!$A:$A, Data!$G:$G,$A54,Data!$C:$C,CD$1,Data!$D:$D,CD$2)</f>
        <v>0</v>
      </c>
      <c r="CE54" s="5">
        <f>SUMIFS(Data!$A:$A, Data!$G:$G,$A54,Data!$C:$C,CE$1,Data!$D:$D,CE$2)</f>
        <v>0</v>
      </c>
      <c r="CF54" s="5">
        <f>SUMIFS(Data!$A:$A, Data!$G:$G,$A54,Data!$C:$C,CF$1,Data!$D:$D,CF$2)</f>
        <v>0</v>
      </c>
      <c r="CG54" s="5">
        <f>SUMIFS(Data!$A:$A, Data!$G:$G,$A54,Data!$C:$C,CG$1,Data!$D:$D,CG$2)</f>
        <v>0</v>
      </c>
      <c r="CH54" s="5">
        <f>SUMIFS(Data!$A:$A, Data!$G:$G,$A54,Data!$C:$C,CH$1,Data!$D:$D,CH$2)</f>
        <v>0</v>
      </c>
      <c r="CI54" s="5">
        <f>SUMIFS(Data!$A:$A, Data!$G:$G,$A54,Data!$C:$C,CI$1,Data!$D:$D,CI$2)</f>
        <v>0</v>
      </c>
      <c r="CJ54" s="5">
        <f>SUMIFS(Data!$A:$A, Data!$G:$G,$A54,Data!$C:$C,CJ$1,Data!$D:$D,CJ$2)</f>
        <v>0</v>
      </c>
      <c r="CK54" s="5">
        <f>SUMIFS(Data!$A:$A, Data!$G:$G,$A54,Data!$C:$C,CK$1,Data!$D:$D,CK$2)</f>
        <v>0</v>
      </c>
      <c r="CL54" s="5">
        <f>SUMIFS(Data!$A:$A, Data!$G:$G,$A54,Data!$C:$C,CL$1,Data!$D:$D,CL$2)</f>
        <v>0</v>
      </c>
      <c r="CM54" s="5">
        <f>SUMIFS(Data!$A:$A, Data!$G:$G,$A54,Data!$C:$C,CM$1,Data!$D:$D,CM$2)</f>
        <v>0</v>
      </c>
      <c r="CN54" s="5">
        <f>SUMIFS(Data!$A:$A, Data!$G:$G,$A54,Data!$C:$C,CN$1,Data!$D:$D,CN$2)</f>
        <v>0</v>
      </c>
      <c r="CO54" s="5">
        <f>SUMIFS(Data!$A:$A, Data!$G:$G,$A54,Data!$C:$C,CO$1,Data!$D:$D,CO$2)</f>
        <v>0</v>
      </c>
      <c r="CP54" s="5">
        <f>SUMIFS(Data!$A:$A, Data!$G:$G,$A54,Data!$C:$C,CP$1,Data!$D:$D,CP$2)</f>
        <v>0</v>
      </c>
      <c r="CQ54" s="5">
        <f>SUMIFS(Data!$A:$A, Data!$G:$G,$A54,Data!$C:$C,CQ$1,Data!$D:$D,CQ$2)</f>
        <v>0</v>
      </c>
      <c r="CR54" s="5">
        <f>SUMIFS(Data!$A:$A, Data!$G:$G,$A54,Data!$C:$C,CR$1,Data!$D:$D,CR$2)</f>
        <v>0</v>
      </c>
      <c r="CS54" s="5">
        <f>SUMIFS(Data!$A:$A, Data!$G:$G,$A54,Data!$C:$C,CS$1,Data!$D:$D,CS$2)</f>
        <v>0</v>
      </c>
      <c r="CT54" s="5">
        <f>SUMIFS(Data!$A:$A, Data!$G:$G,$A54,Data!$C:$C,CT$1,Data!$D:$D,CT$2)</f>
        <v>0</v>
      </c>
      <c r="CU54" s="5">
        <f>SUMIFS(Data!$A:$A, Data!$G:$G,$A54,Data!$C:$C,CU$1,Data!$D:$D,CU$2)</f>
        <v>0</v>
      </c>
      <c r="CV54" s="5">
        <f>SUMIFS(Data!$A:$A, Data!$G:$G,$A54,Data!$C:$C,CV$1,Data!$D:$D,CV$2)</f>
        <v>0</v>
      </c>
      <c r="CW54" s="5">
        <f t="shared" ref="CW54:CX54" si="53">SUMIF($B$2:$CV$2,CW$2, $B54:$CV54)</f>
        <v>0</v>
      </c>
      <c r="CX54" s="5">
        <f t="shared" si="53"/>
        <v>0</v>
      </c>
      <c r="CY54" s="5">
        <f t="shared" si="3"/>
        <v>0</v>
      </c>
    </row>
    <row r="55">
      <c r="A55" s="5" t="str">
        <f>Countries!A53</f>
        <v>KOR</v>
      </c>
      <c r="B55" s="5">
        <f>SUMIFS(Data!$A:$A, Data!$G:$G,$A55,Data!$C:$C,B$1,Data!$D:$D,B$2)</f>
        <v>0</v>
      </c>
      <c r="C55" s="5">
        <f>SUMIFS(Data!$A:$A, Data!$G:$G,$A55,Data!$C:$C,C$1,Data!$D:$D,C$2)</f>
        <v>0</v>
      </c>
      <c r="D55" s="5">
        <f>SUMIFS(Data!$A:$A, Data!$G:$G,$A55,Data!$C:$C,D$1,Data!$D:$D,D$2)</f>
        <v>3</v>
      </c>
      <c r="E55" s="5">
        <f>SUMIFS(Data!$A:$A, Data!$G:$G,$A55,Data!$C:$C,E$1,Data!$D:$D,E$2)</f>
        <v>2</v>
      </c>
      <c r="F55" s="5">
        <f>SUMIFS(Data!$A:$A, Data!$G:$G,$A55,Data!$C:$C,F$1,Data!$D:$D,F$2)</f>
        <v>4</v>
      </c>
      <c r="G55" s="5">
        <f>SUMIFS(Data!$A:$A, Data!$G:$G,$A55,Data!$C:$C,G$1,Data!$D:$D,G$2)</f>
        <v>1</v>
      </c>
      <c r="H55" s="5">
        <f>SUMIFS(Data!$A:$A, Data!$G:$G,$A55,Data!$C:$C,H$1,Data!$D:$D,H$2)</f>
        <v>0</v>
      </c>
      <c r="I55" s="5">
        <f>SUMIFS(Data!$A:$A, Data!$G:$G,$A55,Data!$C:$C,I$1,Data!$D:$D,I$2)</f>
        <v>0</v>
      </c>
      <c r="J55" s="5">
        <f>SUMIFS(Data!$A:$A, Data!$G:$G,$A55,Data!$C:$C,J$1,Data!$D:$D,J$2)</f>
        <v>0</v>
      </c>
      <c r="K55" s="5">
        <f>SUMIFS(Data!$A:$A, Data!$G:$G,$A55,Data!$C:$C,K$1,Data!$D:$D,K$2)</f>
        <v>0</v>
      </c>
      <c r="L55" s="5">
        <f>SUMIFS(Data!$A:$A, Data!$G:$G,$A55,Data!$C:$C,L$1,Data!$D:$D,L$2)</f>
        <v>0</v>
      </c>
      <c r="M55" s="5">
        <f>SUMIFS(Data!$A:$A, Data!$G:$G,$A55,Data!$C:$C,M$1,Data!$D:$D,M$2)</f>
        <v>0</v>
      </c>
      <c r="N55" s="5">
        <f>SUMIFS(Data!$A:$A, Data!$G:$G,$A55,Data!$C:$C,N$1,Data!$D:$D,N$2)</f>
        <v>0</v>
      </c>
      <c r="O55" s="5">
        <f>SUMIFS(Data!$A:$A, Data!$G:$G,$A55,Data!$C:$C,O$1,Data!$D:$D,O$2)</f>
        <v>0</v>
      </c>
      <c r="P55" s="5">
        <f>SUMIFS(Data!$A:$A, Data!$G:$G,$A55,Data!$C:$C,P$1,Data!$D:$D,P$2)</f>
        <v>0</v>
      </c>
      <c r="Q55" s="5">
        <f>SUMIFS(Data!$A:$A, Data!$G:$G,$A55,Data!$C:$C,Q$1,Data!$D:$D,Q$2)</f>
        <v>0</v>
      </c>
      <c r="R55" s="5">
        <f>SUMIFS(Data!$A:$A, Data!$G:$G,$A55,Data!$C:$C,R$1,Data!$D:$D,R$2)</f>
        <v>0</v>
      </c>
      <c r="S55" s="5">
        <f>SUMIFS(Data!$A:$A, Data!$G:$G,$A55,Data!$C:$C,S$1,Data!$D:$D,S$2)</f>
        <v>0</v>
      </c>
      <c r="T55" s="5">
        <f>SUMIFS(Data!$A:$A, Data!$G:$G,$A55,Data!$C:$C,T$1,Data!$D:$D,T$2)</f>
        <v>0</v>
      </c>
      <c r="U55" s="5">
        <f>SUMIFS(Data!$A:$A, Data!$G:$G,$A55,Data!$C:$C,U$1,Data!$D:$D,U$2)</f>
        <v>0</v>
      </c>
      <c r="V55" s="5">
        <f>SUMIFS(Data!$A:$A, Data!$G:$G,$A55,Data!$C:$C,V$1,Data!$D:$D,V$2)</f>
        <v>0</v>
      </c>
      <c r="W55" s="5">
        <f>SUMIFS(Data!$A:$A, Data!$G:$G,$A55,Data!$C:$C,W$1,Data!$D:$D,W$2)</f>
        <v>0</v>
      </c>
      <c r="X55" s="5">
        <f>SUMIFS(Data!$A:$A, Data!$G:$G,$A55,Data!$C:$C,X$1,Data!$D:$D,X$2)</f>
        <v>0</v>
      </c>
      <c r="Y55" s="5">
        <f>SUMIFS(Data!$A:$A, Data!$G:$G,$A55,Data!$C:$C,Y$1,Data!$D:$D,Y$2)</f>
        <v>0</v>
      </c>
      <c r="Z55" s="5">
        <f>SUMIFS(Data!$A:$A, Data!$G:$G,$A55,Data!$C:$C,Z$1,Data!$D:$D,Z$2)</f>
        <v>0</v>
      </c>
      <c r="AA55" s="5">
        <f>SUMIFS(Data!$A:$A, Data!$G:$G,$A55,Data!$C:$C,AA$1,Data!$D:$D,AA$2)</f>
        <v>0</v>
      </c>
      <c r="AB55" s="5">
        <f>SUMIFS(Data!$A:$A, Data!$G:$G,$A55,Data!$C:$C,AB$1,Data!$D:$D,AB$2)</f>
        <v>0</v>
      </c>
      <c r="AC55" s="5">
        <f>SUMIFS(Data!$A:$A, Data!$G:$G,$A55,Data!$C:$C,AC$1,Data!$D:$D,AC$2)</f>
        <v>0</v>
      </c>
      <c r="AD55" s="5">
        <f>SUMIFS(Data!$A:$A, Data!$G:$G,$A55,Data!$C:$C,AD$1,Data!$D:$D,AD$2)</f>
        <v>0</v>
      </c>
      <c r="AE55" s="5">
        <f>SUMIFS(Data!$A:$A, Data!$G:$G,$A55,Data!$C:$C,AE$1,Data!$D:$D,AE$2)</f>
        <v>0</v>
      </c>
      <c r="AF55" s="5">
        <f>SUMIFS(Data!$A:$A, Data!$G:$G,$A55,Data!$C:$C,AF$1,Data!$D:$D,AF$2)</f>
        <v>0</v>
      </c>
      <c r="AG55" s="5">
        <f>SUMIFS(Data!$A:$A, Data!$G:$G,$A55,Data!$C:$C,AG$1,Data!$D:$D,AG$2)</f>
        <v>0</v>
      </c>
      <c r="AH55" s="5">
        <f>SUMIFS(Data!$A:$A, Data!$G:$G,$A55,Data!$C:$C,AH$1,Data!$D:$D,AH$2)</f>
        <v>0</v>
      </c>
      <c r="AI55" s="5">
        <f>SUMIFS(Data!$A:$A, Data!$G:$G,$A55,Data!$C:$C,AI$1,Data!$D:$D,AI$2)</f>
        <v>0</v>
      </c>
      <c r="AJ55" s="5">
        <f>SUMIFS(Data!$A:$A, Data!$G:$G,$A55,Data!$C:$C,AJ$1,Data!$D:$D,AJ$2)</f>
        <v>0</v>
      </c>
      <c r="AK55" s="5">
        <f>SUMIFS(Data!$A:$A, Data!$G:$G,$A55,Data!$C:$C,AK$1,Data!$D:$D,AK$2)</f>
        <v>0</v>
      </c>
      <c r="AL55" s="5">
        <f>SUMIFS(Data!$A:$A, Data!$G:$G,$A55,Data!$C:$C,AL$1,Data!$D:$D,AL$2)</f>
        <v>0</v>
      </c>
      <c r="AM55" s="5">
        <f>SUMIFS(Data!$A:$A, Data!$G:$G,$A55,Data!$C:$C,AM$1,Data!$D:$D,AM$2)</f>
        <v>0</v>
      </c>
      <c r="AN55" s="5">
        <f>SUMIFS(Data!$A:$A, Data!$G:$G,$A55,Data!$C:$C,AN$1,Data!$D:$D,AN$2)</f>
        <v>0</v>
      </c>
      <c r="AO55" s="5">
        <f>SUMIFS(Data!$A:$A, Data!$G:$G,$A55,Data!$C:$C,AO$1,Data!$D:$D,AO$2)</f>
        <v>3</v>
      </c>
      <c r="AP55" s="5">
        <f>SUMIFS(Data!$A:$A, Data!$G:$G,$A55,Data!$C:$C,AP$1,Data!$D:$D,AP$2)</f>
        <v>0</v>
      </c>
      <c r="AQ55" s="5">
        <f>SUMIFS(Data!$A:$A, Data!$G:$G,$A55,Data!$C:$C,AQ$1,Data!$D:$D,AQ$2)</f>
        <v>0</v>
      </c>
      <c r="AR55" s="5">
        <f>SUMIFS(Data!$A:$A, Data!$G:$G,$A55,Data!$C:$C,AR$1,Data!$D:$D,AR$2)</f>
        <v>0</v>
      </c>
      <c r="AS55" s="5">
        <f>SUMIFS(Data!$A:$A, Data!$G:$G,$A55,Data!$C:$C,AS$1,Data!$D:$D,AS$2)</f>
        <v>0</v>
      </c>
      <c r="AT55" s="5">
        <f>SUMIFS(Data!$A:$A, Data!$G:$G,$A55,Data!$C:$C,AT$1,Data!$D:$D,AT$2)</f>
        <v>0</v>
      </c>
      <c r="AU55" s="5">
        <f>SUMIFS(Data!$A:$A, Data!$G:$G,$A55,Data!$C:$C,AU$1,Data!$D:$D,AU$2)</f>
        <v>0</v>
      </c>
      <c r="AV55" s="5">
        <f>SUMIFS(Data!$A:$A, Data!$G:$G,$A55,Data!$C:$C,AV$1,Data!$D:$D,AV$2)</f>
        <v>0</v>
      </c>
      <c r="AW55" s="5">
        <f>SUMIFS(Data!$A:$A, Data!$G:$G,$A55,Data!$C:$C,AW$1,Data!$D:$D,AW$2)</f>
        <v>0</v>
      </c>
      <c r="AX55" s="5">
        <f>SUMIFS(Data!$A:$A, Data!$G:$G,$A55,Data!$C:$C,AX$1,Data!$D:$D,AX$2)</f>
        <v>0</v>
      </c>
      <c r="AY55" s="5">
        <f>SUMIFS(Data!$A:$A, Data!$G:$G,$A55,Data!$C:$C,AY$1,Data!$D:$D,AY$2)</f>
        <v>0</v>
      </c>
      <c r="AZ55" s="5">
        <f>SUMIFS(Data!$A:$A, Data!$G:$G,$A55,Data!$C:$C,AZ$1,Data!$D:$D,AZ$2)</f>
        <v>0</v>
      </c>
      <c r="BA55" s="5">
        <f>SUMIFS(Data!$A:$A, Data!$G:$G,$A55,Data!$C:$C,BA$1,Data!$D:$D,BA$2)</f>
        <v>0</v>
      </c>
      <c r="BB55" s="5">
        <f>SUMIFS(Data!$A:$A, Data!$G:$G,$A55,Data!$C:$C,BB$1,Data!$D:$D,BB$2)</f>
        <v>0</v>
      </c>
      <c r="BC55" s="5">
        <f>SUMIFS(Data!$A:$A, Data!$G:$G,$A55,Data!$C:$C,BC$1,Data!$D:$D,BC$2)</f>
        <v>0</v>
      </c>
      <c r="BD55" s="5">
        <f>SUMIFS(Data!$A:$A, Data!$G:$G,$A55,Data!$C:$C,BD$1,Data!$D:$D,BD$2)</f>
        <v>0</v>
      </c>
      <c r="BE55" s="5">
        <f>SUMIFS(Data!$A:$A, Data!$G:$G,$A55,Data!$C:$C,BE$1,Data!$D:$D,BE$2)</f>
        <v>0</v>
      </c>
      <c r="BF55" s="5">
        <f>SUMIFS(Data!$A:$A, Data!$G:$G,$A55,Data!$C:$C,BF$1,Data!$D:$D,BF$2)</f>
        <v>0</v>
      </c>
      <c r="BG55" s="5">
        <f>SUMIFS(Data!$A:$A, Data!$G:$G,$A55,Data!$C:$C,BG$1,Data!$D:$D,BG$2)</f>
        <v>0</v>
      </c>
      <c r="BH55" s="5">
        <f>SUMIFS(Data!$A:$A, Data!$G:$G,$A55,Data!$C:$C,BH$1,Data!$D:$D,BH$2)</f>
        <v>0</v>
      </c>
      <c r="BI55" s="5">
        <f>SUMIFS(Data!$A:$A, Data!$G:$G,$A55,Data!$C:$C,BI$1,Data!$D:$D,BI$2)</f>
        <v>0</v>
      </c>
      <c r="BJ55" s="5">
        <f>SUMIFS(Data!$A:$A, Data!$G:$G,$A55,Data!$C:$C,BJ$1,Data!$D:$D,BJ$2)</f>
        <v>0</v>
      </c>
      <c r="BK55" s="5">
        <f>SUMIFS(Data!$A:$A, Data!$G:$G,$A55,Data!$C:$C,BK$1,Data!$D:$D,BK$2)</f>
        <v>0</v>
      </c>
      <c r="BL55" s="5">
        <f>SUMIFS(Data!$A:$A, Data!$G:$G,$A55,Data!$C:$C,BL$1,Data!$D:$D,BL$2)</f>
        <v>0</v>
      </c>
      <c r="BM55" s="5">
        <f>SUMIFS(Data!$A:$A, Data!$G:$G,$A55,Data!$C:$C,BM$1,Data!$D:$D,BM$2)</f>
        <v>0</v>
      </c>
      <c r="BN55" s="5">
        <f>SUMIFS(Data!$A:$A, Data!$G:$G,$A55,Data!$C:$C,BN$1,Data!$D:$D,BN$2)</f>
        <v>0</v>
      </c>
      <c r="BO55" s="5">
        <f>SUMIFS(Data!$A:$A, Data!$G:$G,$A55,Data!$C:$C,BO$1,Data!$D:$D,BO$2)</f>
        <v>0</v>
      </c>
      <c r="BP55" s="5">
        <f>SUMIFS(Data!$A:$A, Data!$G:$G,$A55,Data!$C:$C,BP$1,Data!$D:$D,BP$2)</f>
        <v>0</v>
      </c>
      <c r="BQ55" s="5">
        <f>SUMIFS(Data!$A:$A, Data!$G:$G,$A55,Data!$C:$C,BQ$1,Data!$D:$D,BQ$2)</f>
        <v>0</v>
      </c>
      <c r="BR55" s="5">
        <f>SUMIFS(Data!$A:$A, Data!$G:$G,$A55,Data!$C:$C,BR$1,Data!$D:$D,BR$2)</f>
        <v>0</v>
      </c>
      <c r="BS55" s="5">
        <f>SUMIFS(Data!$A:$A, Data!$G:$G,$A55,Data!$C:$C,BS$1,Data!$D:$D,BS$2)</f>
        <v>0</v>
      </c>
      <c r="BT55" s="5">
        <f>SUMIFS(Data!$A:$A, Data!$G:$G,$A55,Data!$C:$C,BT$1,Data!$D:$D,BT$2)</f>
        <v>0</v>
      </c>
      <c r="BU55" s="5">
        <f>SUMIFS(Data!$A:$A, Data!$G:$G,$A55,Data!$C:$C,BU$1,Data!$D:$D,BU$2)</f>
        <v>0</v>
      </c>
      <c r="BV55" s="5">
        <f>SUMIFS(Data!$A:$A, Data!$G:$G,$A55,Data!$C:$C,BV$1,Data!$D:$D,BV$2)</f>
        <v>0</v>
      </c>
      <c r="BW55" s="5">
        <f>SUMIFS(Data!$A:$A, Data!$G:$G,$A55,Data!$C:$C,BW$1,Data!$D:$D,BW$2)</f>
        <v>0</v>
      </c>
      <c r="BX55" s="5">
        <f>SUMIFS(Data!$A:$A, Data!$G:$G,$A55,Data!$C:$C,BX$1,Data!$D:$D,BX$2)</f>
        <v>0</v>
      </c>
      <c r="BY55" s="5">
        <f>SUMIFS(Data!$A:$A, Data!$G:$G,$A55,Data!$C:$C,BY$1,Data!$D:$D,BY$2)</f>
        <v>0</v>
      </c>
      <c r="BZ55" s="5">
        <f>SUMIFS(Data!$A:$A, Data!$G:$G,$A55,Data!$C:$C,BZ$1,Data!$D:$D,BZ$2)</f>
        <v>0</v>
      </c>
      <c r="CA55" s="5">
        <f>SUMIFS(Data!$A:$A, Data!$G:$G,$A55,Data!$C:$C,CA$1,Data!$D:$D,CA$2)</f>
        <v>0</v>
      </c>
      <c r="CB55" s="5">
        <f>SUMIFS(Data!$A:$A, Data!$G:$G,$A55,Data!$C:$C,CB$1,Data!$D:$D,CB$2)</f>
        <v>0</v>
      </c>
      <c r="CC55" s="5">
        <f>SUMIFS(Data!$A:$A, Data!$G:$G,$A55,Data!$C:$C,CC$1,Data!$D:$D,CC$2)</f>
        <v>0</v>
      </c>
      <c r="CD55" s="5">
        <f>SUMIFS(Data!$A:$A, Data!$G:$G,$A55,Data!$C:$C,CD$1,Data!$D:$D,CD$2)</f>
        <v>0</v>
      </c>
      <c r="CE55" s="5">
        <f>SUMIFS(Data!$A:$A, Data!$G:$G,$A55,Data!$C:$C,CE$1,Data!$D:$D,CE$2)</f>
        <v>0</v>
      </c>
      <c r="CF55" s="5">
        <f>SUMIFS(Data!$A:$A, Data!$G:$G,$A55,Data!$C:$C,CF$1,Data!$D:$D,CF$2)</f>
        <v>0</v>
      </c>
      <c r="CG55" s="5">
        <f>SUMIFS(Data!$A:$A, Data!$G:$G,$A55,Data!$C:$C,CG$1,Data!$D:$D,CG$2)</f>
        <v>0</v>
      </c>
      <c r="CH55" s="5">
        <f>SUMIFS(Data!$A:$A, Data!$G:$G,$A55,Data!$C:$C,CH$1,Data!$D:$D,CH$2)</f>
        <v>0</v>
      </c>
      <c r="CI55" s="5">
        <f>SUMIFS(Data!$A:$A, Data!$G:$G,$A55,Data!$C:$C,CI$1,Data!$D:$D,CI$2)</f>
        <v>0</v>
      </c>
      <c r="CJ55" s="5">
        <f>SUMIFS(Data!$A:$A, Data!$G:$G,$A55,Data!$C:$C,CJ$1,Data!$D:$D,CJ$2)</f>
        <v>0</v>
      </c>
      <c r="CK55" s="5">
        <f>SUMIFS(Data!$A:$A, Data!$G:$G,$A55,Data!$C:$C,CK$1,Data!$D:$D,CK$2)</f>
        <v>0</v>
      </c>
      <c r="CL55" s="5">
        <f>SUMIFS(Data!$A:$A, Data!$G:$G,$A55,Data!$C:$C,CL$1,Data!$D:$D,CL$2)</f>
        <v>0</v>
      </c>
      <c r="CM55" s="5">
        <f>SUMIFS(Data!$A:$A, Data!$G:$G,$A55,Data!$C:$C,CM$1,Data!$D:$D,CM$2)</f>
        <v>0</v>
      </c>
      <c r="CN55" s="5">
        <f>SUMIFS(Data!$A:$A, Data!$G:$G,$A55,Data!$C:$C,CN$1,Data!$D:$D,CN$2)</f>
        <v>0</v>
      </c>
      <c r="CO55" s="5">
        <f>SUMIFS(Data!$A:$A, Data!$G:$G,$A55,Data!$C:$C,CO$1,Data!$D:$D,CO$2)</f>
        <v>0</v>
      </c>
      <c r="CP55" s="5">
        <f>SUMIFS(Data!$A:$A, Data!$G:$G,$A55,Data!$C:$C,CP$1,Data!$D:$D,CP$2)</f>
        <v>0</v>
      </c>
      <c r="CQ55" s="5">
        <f>SUMIFS(Data!$A:$A, Data!$G:$G,$A55,Data!$C:$C,CQ$1,Data!$D:$D,CQ$2)</f>
        <v>0</v>
      </c>
      <c r="CR55" s="5">
        <f>SUMIFS(Data!$A:$A, Data!$G:$G,$A55,Data!$C:$C,CR$1,Data!$D:$D,CR$2)</f>
        <v>0</v>
      </c>
      <c r="CS55" s="5">
        <f>SUMIFS(Data!$A:$A, Data!$G:$G,$A55,Data!$C:$C,CS$1,Data!$D:$D,CS$2)</f>
        <v>0</v>
      </c>
      <c r="CT55" s="5">
        <f>SUMIFS(Data!$A:$A, Data!$G:$G,$A55,Data!$C:$C,CT$1,Data!$D:$D,CT$2)</f>
        <v>0</v>
      </c>
      <c r="CU55" s="5">
        <f>SUMIFS(Data!$A:$A, Data!$G:$G,$A55,Data!$C:$C,CU$1,Data!$D:$D,CU$2)</f>
        <v>0</v>
      </c>
      <c r="CV55" s="5">
        <f>SUMIFS(Data!$A:$A, Data!$G:$G,$A55,Data!$C:$C,CV$1,Data!$D:$D,CV$2)</f>
        <v>0</v>
      </c>
      <c r="CW55" s="5">
        <f t="shared" ref="CW55:CX55" si="54">SUMIF($B$2:$CV$2,CW$2, $B55:$CV55)</f>
        <v>7</v>
      </c>
      <c r="CX55" s="5">
        <f t="shared" si="54"/>
        <v>4</v>
      </c>
      <c r="CY55" s="5">
        <f t="shared" si="3"/>
        <v>13</v>
      </c>
    </row>
    <row r="56">
      <c r="A56" s="5" t="str">
        <f>Countries!A54</f>
        <v>KOS</v>
      </c>
      <c r="B56" s="5">
        <f>SUMIFS(Data!$A:$A, Data!$G:$G,$A56,Data!$C:$C,B$1,Data!$D:$D,B$2)</f>
        <v>0</v>
      </c>
      <c r="C56" s="5">
        <f>SUMIFS(Data!$A:$A, Data!$G:$G,$A56,Data!$C:$C,C$1,Data!$D:$D,C$2)</f>
        <v>0</v>
      </c>
      <c r="D56" s="5">
        <f>SUMIFS(Data!$A:$A, Data!$G:$G,$A56,Data!$C:$C,D$1,Data!$D:$D,D$2)</f>
        <v>0</v>
      </c>
      <c r="E56" s="5">
        <f>SUMIFS(Data!$A:$A, Data!$G:$G,$A56,Data!$C:$C,E$1,Data!$D:$D,E$2)</f>
        <v>0</v>
      </c>
      <c r="F56" s="5">
        <f>SUMIFS(Data!$A:$A, Data!$G:$G,$A56,Data!$C:$C,F$1,Data!$D:$D,F$2)</f>
        <v>0</v>
      </c>
      <c r="G56" s="5">
        <f>SUMIFS(Data!$A:$A, Data!$G:$G,$A56,Data!$C:$C,G$1,Data!$D:$D,G$2)</f>
        <v>0</v>
      </c>
      <c r="H56" s="5">
        <f>SUMIFS(Data!$A:$A, Data!$G:$G,$A56,Data!$C:$C,H$1,Data!$D:$D,H$2)</f>
        <v>0</v>
      </c>
      <c r="I56" s="5">
        <f>SUMIFS(Data!$A:$A, Data!$G:$G,$A56,Data!$C:$C,I$1,Data!$D:$D,I$2)</f>
        <v>0</v>
      </c>
      <c r="J56" s="5">
        <f>SUMIFS(Data!$A:$A, Data!$G:$G,$A56,Data!$C:$C,J$1,Data!$D:$D,J$2)</f>
        <v>0</v>
      </c>
      <c r="K56" s="5">
        <f>SUMIFS(Data!$A:$A, Data!$G:$G,$A56,Data!$C:$C,K$1,Data!$D:$D,K$2)</f>
        <v>0</v>
      </c>
      <c r="L56" s="5">
        <f>SUMIFS(Data!$A:$A, Data!$G:$G,$A56,Data!$C:$C,L$1,Data!$D:$D,L$2)</f>
        <v>0</v>
      </c>
      <c r="M56" s="5">
        <f>SUMIFS(Data!$A:$A, Data!$G:$G,$A56,Data!$C:$C,M$1,Data!$D:$D,M$2)</f>
        <v>0</v>
      </c>
      <c r="N56" s="5">
        <f>SUMIFS(Data!$A:$A, Data!$G:$G,$A56,Data!$C:$C,N$1,Data!$D:$D,N$2)</f>
        <v>0</v>
      </c>
      <c r="O56" s="5">
        <f>SUMIFS(Data!$A:$A, Data!$G:$G,$A56,Data!$C:$C,O$1,Data!$D:$D,O$2)</f>
        <v>0</v>
      </c>
      <c r="P56" s="5">
        <f>SUMIFS(Data!$A:$A, Data!$G:$G,$A56,Data!$C:$C,P$1,Data!$D:$D,P$2)</f>
        <v>0</v>
      </c>
      <c r="Q56" s="5">
        <f>SUMIFS(Data!$A:$A, Data!$G:$G,$A56,Data!$C:$C,Q$1,Data!$D:$D,Q$2)</f>
        <v>0</v>
      </c>
      <c r="R56" s="5">
        <f>SUMIFS(Data!$A:$A, Data!$G:$G,$A56,Data!$C:$C,R$1,Data!$D:$D,R$2)</f>
        <v>0</v>
      </c>
      <c r="S56" s="5">
        <f>SUMIFS(Data!$A:$A, Data!$G:$G,$A56,Data!$C:$C,S$1,Data!$D:$D,S$2)</f>
        <v>0</v>
      </c>
      <c r="T56" s="5">
        <f>SUMIFS(Data!$A:$A, Data!$G:$G,$A56,Data!$C:$C,T$1,Data!$D:$D,T$2)</f>
        <v>0</v>
      </c>
      <c r="U56" s="5">
        <f>SUMIFS(Data!$A:$A, Data!$G:$G,$A56,Data!$C:$C,U$1,Data!$D:$D,U$2)</f>
        <v>0</v>
      </c>
      <c r="V56" s="5">
        <f>SUMIFS(Data!$A:$A, Data!$G:$G,$A56,Data!$C:$C,V$1,Data!$D:$D,V$2)</f>
        <v>0</v>
      </c>
      <c r="W56" s="5">
        <f>SUMIFS(Data!$A:$A, Data!$G:$G,$A56,Data!$C:$C,W$1,Data!$D:$D,W$2)</f>
        <v>0</v>
      </c>
      <c r="X56" s="5">
        <f>SUMIFS(Data!$A:$A, Data!$G:$G,$A56,Data!$C:$C,X$1,Data!$D:$D,X$2)</f>
        <v>0</v>
      </c>
      <c r="Y56" s="5">
        <f>SUMIFS(Data!$A:$A, Data!$G:$G,$A56,Data!$C:$C,Y$1,Data!$D:$D,Y$2)</f>
        <v>0</v>
      </c>
      <c r="Z56" s="5">
        <f>SUMIFS(Data!$A:$A, Data!$G:$G,$A56,Data!$C:$C,Z$1,Data!$D:$D,Z$2)</f>
        <v>0</v>
      </c>
      <c r="AA56" s="5">
        <f>SUMIFS(Data!$A:$A, Data!$G:$G,$A56,Data!$C:$C,AA$1,Data!$D:$D,AA$2)</f>
        <v>0</v>
      </c>
      <c r="AB56" s="5">
        <f>SUMIFS(Data!$A:$A, Data!$G:$G,$A56,Data!$C:$C,AB$1,Data!$D:$D,AB$2)</f>
        <v>0</v>
      </c>
      <c r="AC56" s="5">
        <f>SUMIFS(Data!$A:$A, Data!$G:$G,$A56,Data!$C:$C,AC$1,Data!$D:$D,AC$2)</f>
        <v>0</v>
      </c>
      <c r="AD56" s="5">
        <f>SUMIFS(Data!$A:$A, Data!$G:$G,$A56,Data!$C:$C,AD$1,Data!$D:$D,AD$2)</f>
        <v>0</v>
      </c>
      <c r="AE56" s="5">
        <f>SUMIFS(Data!$A:$A, Data!$G:$G,$A56,Data!$C:$C,AE$1,Data!$D:$D,AE$2)</f>
        <v>0</v>
      </c>
      <c r="AF56" s="5">
        <f>SUMIFS(Data!$A:$A, Data!$G:$G,$A56,Data!$C:$C,AF$1,Data!$D:$D,AF$2)</f>
        <v>0</v>
      </c>
      <c r="AG56" s="5">
        <f>SUMIFS(Data!$A:$A, Data!$G:$G,$A56,Data!$C:$C,AG$1,Data!$D:$D,AG$2)</f>
        <v>0</v>
      </c>
      <c r="AH56" s="5">
        <f>SUMIFS(Data!$A:$A, Data!$G:$G,$A56,Data!$C:$C,AH$1,Data!$D:$D,AH$2)</f>
        <v>0</v>
      </c>
      <c r="AI56" s="5">
        <f>SUMIFS(Data!$A:$A, Data!$G:$G,$A56,Data!$C:$C,AI$1,Data!$D:$D,AI$2)</f>
        <v>0</v>
      </c>
      <c r="AJ56" s="5">
        <f>SUMIFS(Data!$A:$A, Data!$G:$G,$A56,Data!$C:$C,AJ$1,Data!$D:$D,AJ$2)</f>
        <v>0</v>
      </c>
      <c r="AK56" s="5">
        <f>SUMIFS(Data!$A:$A, Data!$G:$G,$A56,Data!$C:$C,AK$1,Data!$D:$D,AK$2)</f>
        <v>0</v>
      </c>
      <c r="AL56" s="5">
        <f>SUMIFS(Data!$A:$A, Data!$G:$G,$A56,Data!$C:$C,AL$1,Data!$D:$D,AL$2)</f>
        <v>0</v>
      </c>
      <c r="AM56" s="5">
        <f>SUMIFS(Data!$A:$A, Data!$G:$G,$A56,Data!$C:$C,AM$1,Data!$D:$D,AM$2)</f>
        <v>0</v>
      </c>
      <c r="AN56" s="5">
        <f>SUMIFS(Data!$A:$A, Data!$G:$G,$A56,Data!$C:$C,AN$1,Data!$D:$D,AN$2)</f>
        <v>0</v>
      </c>
      <c r="AO56" s="5">
        <f>SUMIFS(Data!$A:$A, Data!$G:$G,$A56,Data!$C:$C,AO$1,Data!$D:$D,AO$2)</f>
        <v>0</v>
      </c>
      <c r="AP56" s="5">
        <f>SUMIFS(Data!$A:$A, Data!$G:$G,$A56,Data!$C:$C,AP$1,Data!$D:$D,AP$2)</f>
        <v>0</v>
      </c>
      <c r="AQ56" s="5">
        <f>SUMIFS(Data!$A:$A, Data!$G:$G,$A56,Data!$C:$C,AQ$1,Data!$D:$D,AQ$2)</f>
        <v>0</v>
      </c>
      <c r="AR56" s="5">
        <f>SUMIFS(Data!$A:$A, Data!$G:$G,$A56,Data!$C:$C,AR$1,Data!$D:$D,AR$2)</f>
        <v>0</v>
      </c>
      <c r="AS56" s="5">
        <f>SUMIFS(Data!$A:$A, Data!$G:$G,$A56,Data!$C:$C,AS$1,Data!$D:$D,AS$2)</f>
        <v>0</v>
      </c>
      <c r="AT56" s="5">
        <f>SUMIFS(Data!$A:$A, Data!$G:$G,$A56,Data!$C:$C,AT$1,Data!$D:$D,AT$2)</f>
        <v>0</v>
      </c>
      <c r="AU56" s="5">
        <f>SUMIFS(Data!$A:$A, Data!$G:$G,$A56,Data!$C:$C,AU$1,Data!$D:$D,AU$2)</f>
        <v>0</v>
      </c>
      <c r="AV56" s="5">
        <f>SUMIFS(Data!$A:$A, Data!$G:$G,$A56,Data!$C:$C,AV$1,Data!$D:$D,AV$2)</f>
        <v>0</v>
      </c>
      <c r="AW56" s="5">
        <f>SUMIFS(Data!$A:$A, Data!$G:$G,$A56,Data!$C:$C,AW$1,Data!$D:$D,AW$2)</f>
        <v>0</v>
      </c>
      <c r="AX56" s="5">
        <f>SUMIFS(Data!$A:$A, Data!$G:$G,$A56,Data!$C:$C,AX$1,Data!$D:$D,AX$2)</f>
        <v>0</v>
      </c>
      <c r="AY56" s="5">
        <f>SUMIFS(Data!$A:$A, Data!$G:$G,$A56,Data!$C:$C,AY$1,Data!$D:$D,AY$2)</f>
        <v>0</v>
      </c>
      <c r="AZ56" s="5">
        <f>SUMIFS(Data!$A:$A, Data!$G:$G,$A56,Data!$C:$C,AZ$1,Data!$D:$D,AZ$2)</f>
        <v>0</v>
      </c>
      <c r="BA56" s="5">
        <f>SUMIFS(Data!$A:$A, Data!$G:$G,$A56,Data!$C:$C,BA$1,Data!$D:$D,BA$2)</f>
        <v>2</v>
      </c>
      <c r="BB56" s="5">
        <f>SUMIFS(Data!$A:$A, Data!$G:$G,$A56,Data!$C:$C,BB$1,Data!$D:$D,BB$2)</f>
        <v>0</v>
      </c>
      <c r="BC56" s="5">
        <f>SUMIFS(Data!$A:$A, Data!$G:$G,$A56,Data!$C:$C,BC$1,Data!$D:$D,BC$2)</f>
        <v>0</v>
      </c>
      <c r="BD56" s="5">
        <f>SUMIFS(Data!$A:$A, Data!$G:$G,$A56,Data!$C:$C,BD$1,Data!$D:$D,BD$2)</f>
        <v>0</v>
      </c>
      <c r="BE56" s="5">
        <f>SUMIFS(Data!$A:$A, Data!$G:$G,$A56,Data!$C:$C,BE$1,Data!$D:$D,BE$2)</f>
        <v>0</v>
      </c>
      <c r="BF56" s="5">
        <f>SUMIFS(Data!$A:$A, Data!$G:$G,$A56,Data!$C:$C,BF$1,Data!$D:$D,BF$2)</f>
        <v>0</v>
      </c>
      <c r="BG56" s="5">
        <f>SUMIFS(Data!$A:$A, Data!$G:$G,$A56,Data!$C:$C,BG$1,Data!$D:$D,BG$2)</f>
        <v>0</v>
      </c>
      <c r="BH56" s="5">
        <f>SUMIFS(Data!$A:$A, Data!$G:$G,$A56,Data!$C:$C,BH$1,Data!$D:$D,BH$2)</f>
        <v>0</v>
      </c>
      <c r="BI56" s="5">
        <f>SUMIFS(Data!$A:$A, Data!$G:$G,$A56,Data!$C:$C,BI$1,Data!$D:$D,BI$2)</f>
        <v>0</v>
      </c>
      <c r="BJ56" s="5">
        <f>SUMIFS(Data!$A:$A, Data!$G:$G,$A56,Data!$C:$C,BJ$1,Data!$D:$D,BJ$2)</f>
        <v>0</v>
      </c>
      <c r="BK56" s="5">
        <f>SUMIFS(Data!$A:$A, Data!$G:$G,$A56,Data!$C:$C,BK$1,Data!$D:$D,BK$2)</f>
        <v>0</v>
      </c>
      <c r="BL56" s="5">
        <f>SUMIFS(Data!$A:$A, Data!$G:$G,$A56,Data!$C:$C,BL$1,Data!$D:$D,BL$2)</f>
        <v>0</v>
      </c>
      <c r="BM56" s="5">
        <f>SUMIFS(Data!$A:$A, Data!$G:$G,$A56,Data!$C:$C,BM$1,Data!$D:$D,BM$2)</f>
        <v>0</v>
      </c>
      <c r="BN56" s="5">
        <f>SUMIFS(Data!$A:$A, Data!$G:$G,$A56,Data!$C:$C,BN$1,Data!$D:$D,BN$2)</f>
        <v>0</v>
      </c>
      <c r="BO56" s="5">
        <f>SUMIFS(Data!$A:$A, Data!$G:$G,$A56,Data!$C:$C,BO$1,Data!$D:$D,BO$2)</f>
        <v>0</v>
      </c>
      <c r="BP56" s="5">
        <f>SUMIFS(Data!$A:$A, Data!$G:$G,$A56,Data!$C:$C,BP$1,Data!$D:$D,BP$2)</f>
        <v>0</v>
      </c>
      <c r="BQ56" s="5">
        <f>SUMIFS(Data!$A:$A, Data!$G:$G,$A56,Data!$C:$C,BQ$1,Data!$D:$D,BQ$2)</f>
        <v>0</v>
      </c>
      <c r="BR56" s="5">
        <f>SUMIFS(Data!$A:$A, Data!$G:$G,$A56,Data!$C:$C,BR$1,Data!$D:$D,BR$2)</f>
        <v>0</v>
      </c>
      <c r="BS56" s="5">
        <f>SUMIFS(Data!$A:$A, Data!$G:$G,$A56,Data!$C:$C,BS$1,Data!$D:$D,BS$2)</f>
        <v>0</v>
      </c>
      <c r="BT56" s="5">
        <f>SUMIFS(Data!$A:$A, Data!$G:$G,$A56,Data!$C:$C,BT$1,Data!$D:$D,BT$2)</f>
        <v>0</v>
      </c>
      <c r="BU56" s="5">
        <f>SUMIFS(Data!$A:$A, Data!$G:$G,$A56,Data!$C:$C,BU$1,Data!$D:$D,BU$2)</f>
        <v>0</v>
      </c>
      <c r="BV56" s="5">
        <f>SUMIFS(Data!$A:$A, Data!$G:$G,$A56,Data!$C:$C,BV$1,Data!$D:$D,BV$2)</f>
        <v>0</v>
      </c>
      <c r="BW56" s="5">
        <f>SUMIFS(Data!$A:$A, Data!$G:$G,$A56,Data!$C:$C,BW$1,Data!$D:$D,BW$2)</f>
        <v>0</v>
      </c>
      <c r="BX56" s="5">
        <f>SUMIFS(Data!$A:$A, Data!$G:$G,$A56,Data!$C:$C,BX$1,Data!$D:$D,BX$2)</f>
        <v>0</v>
      </c>
      <c r="BY56" s="5">
        <f>SUMIFS(Data!$A:$A, Data!$G:$G,$A56,Data!$C:$C,BY$1,Data!$D:$D,BY$2)</f>
        <v>0</v>
      </c>
      <c r="BZ56" s="5">
        <f>SUMIFS(Data!$A:$A, Data!$G:$G,$A56,Data!$C:$C,BZ$1,Data!$D:$D,BZ$2)</f>
        <v>0</v>
      </c>
      <c r="CA56" s="5">
        <f>SUMIFS(Data!$A:$A, Data!$G:$G,$A56,Data!$C:$C,CA$1,Data!$D:$D,CA$2)</f>
        <v>0</v>
      </c>
      <c r="CB56" s="5">
        <f>SUMIFS(Data!$A:$A, Data!$G:$G,$A56,Data!$C:$C,CB$1,Data!$D:$D,CB$2)</f>
        <v>0</v>
      </c>
      <c r="CC56" s="5">
        <f>SUMIFS(Data!$A:$A, Data!$G:$G,$A56,Data!$C:$C,CC$1,Data!$D:$D,CC$2)</f>
        <v>0</v>
      </c>
      <c r="CD56" s="5">
        <f>SUMIFS(Data!$A:$A, Data!$G:$G,$A56,Data!$C:$C,CD$1,Data!$D:$D,CD$2)</f>
        <v>0</v>
      </c>
      <c r="CE56" s="5">
        <f>SUMIFS(Data!$A:$A, Data!$G:$G,$A56,Data!$C:$C,CE$1,Data!$D:$D,CE$2)</f>
        <v>0</v>
      </c>
      <c r="CF56" s="5">
        <f>SUMIFS(Data!$A:$A, Data!$G:$G,$A56,Data!$C:$C,CF$1,Data!$D:$D,CF$2)</f>
        <v>0</v>
      </c>
      <c r="CG56" s="5">
        <f>SUMIFS(Data!$A:$A, Data!$G:$G,$A56,Data!$C:$C,CG$1,Data!$D:$D,CG$2)</f>
        <v>0</v>
      </c>
      <c r="CH56" s="5">
        <f>SUMIFS(Data!$A:$A, Data!$G:$G,$A56,Data!$C:$C,CH$1,Data!$D:$D,CH$2)</f>
        <v>0</v>
      </c>
      <c r="CI56" s="5">
        <f>SUMIFS(Data!$A:$A, Data!$G:$G,$A56,Data!$C:$C,CI$1,Data!$D:$D,CI$2)</f>
        <v>0</v>
      </c>
      <c r="CJ56" s="5">
        <f>SUMIFS(Data!$A:$A, Data!$G:$G,$A56,Data!$C:$C,CJ$1,Data!$D:$D,CJ$2)</f>
        <v>0</v>
      </c>
      <c r="CK56" s="5">
        <f>SUMIFS(Data!$A:$A, Data!$G:$G,$A56,Data!$C:$C,CK$1,Data!$D:$D,CK$2)</f>
        <v>0</v>
      </c>
      <c r="CL56" s="5">
        <f>SUMIFS(Data!$A:$A, Data!$G:$G,$A56,Data!$C:$C,CL$1,Data!$D:$D,CL$2)</f>
        <v>0</v>
      </c>
      <c r="CM56" s="5">
        <f>SUMIFS(Data!$A:$A, Data!$G:$G,$A56,Data!$C:$C,CM$1,Data!$D:$D,CM$2)</f>
        <v>0</v>
      </c>
      <c r="CN56" s="5">
        <f>SUMIFS(Data!$A:$A, Data!$G:$G,$A56,Data!$C:$C,CN$1,Data!$D:$D,CN$2)</f>
        <v>0</v>
      </c>
      <c r="CO56" s="5">
        <f>SUMIFS(Data!$A:$A, Data!$G:$G,$A56,Data!$C:$C,CO$1,Data!$D:$D,CO$2)</f>
        <v>0</v>
      </c>
      <c r="CP56" s="5">
        <f>SUMIFS(Data!$A:$A, Data!$G:$G,$A56,Data!$C:$C,CP$1,Data!$D:$D,CP$2)</f>
        <v>0</v>
      </c>
      <c r="CQ56" s="5">
        <f>SUMIFS(Data!$A:$A, Data!$G:$G,$A56,Data!$C:$C,CQ$1,Data!$D:$D,CQ$2)</f>
        <v>0</v>
      </c>
      <c r="CR56" s="5">
        <f>SUMIFS(Data!$A:$A, Data!$G:$G,$A56,Data!$C:$C,CR$1,Data!$D:$D,CR$2)</f>
        <v>0</v>
      </c>
      <c r="CS56" s="5">
        <f>SUMIFS(Data!$A:$A, Data!$G:$G,$A56,Data!$C:$C,CS$1,Data!$D:$D,CS$2)</f>
        <v>0</v>
      </c>
      <c r="CT56" s="5">
        <f>SUMIFS(Data!$A:$A, Data!$G:$G,$A56,Data!$C:$C,CT$1,Data!$D:$D,CT$2)</f>
        <v>0</v>
      </c>
      <c r="CU56" s="5">
        <f>SUMIFS(Data!$A:$A, Data!$G:$G,$A56,Data!$C:$C,CU$1,Data!$D:$D,CU$2)</f>
        <v>0</v>
      </c>
      <c r="CV56" s="5">
        <f>SUMIFS(Data!$A:$A, Data!$G:$G,$A56,Data!$C:$C,CV$1,Data!$D:$D,CV$2)</f>
        <v>0</v>
      </c>
      <c r="CW56" s="5">
        <f t="shared" ref="CW56:CX56" si="55">SUMIF($B$2:$CV$2,CW$2, $B56:$CV56)</f>
        <v>0</v>
      </c>
      <c r="CX56" s="5">
        <f t="shared" si="55"/>
        <v>2</v>
      </c>
      <c r="CY56" s="5">
        <f t="shared" si="3"/>
        <v>2</v>
      </c>
    </row>
    <row r="57">
      <c r="A57" s="5" t="str">
        <f>Countries!A55</f>
        <v>KSA</v>
      </c>
      <c r="B57" s="5">
        <f>SUMIFS(Data!$A:$A, Data!$G:$G,$A57,Data!$C:$C,B$1,Data!$D:$D,B$2)</f>
        <v>0</v>
      </c>
      <c r="C57" s="5">
        <f>SUMIFS(Data!$A:$A, Data!$G:$G,$A57,Data!$C:$C,C$1,Data!$D:$D,C$2)</f>
        <v>0</v>
      </c>
      <c r="D57" s="5">
        <f>SUMIFS(Data!$A:$A, Data!$G:$G,$A57,Data!$C:$C,D$1,Data!$D:$D,D$2)</f>
        <v>0</v>
      </c>
      <c r="E57" s="5">
        <f>SUMIFS(Data!$A:$A, Data!$G:$G,$A57,Data!$C:$C,E$1,Data!$D:$D,E$2)</f>
        <v>0</v>
      </c>
      <c r="F57" s="5">
        <f>SUMIFS(Data!$A:$A, Data!$G:$G,$A57,Data!$C:$C,F$1,Data!$D:$D,F$2)</f>
        <v>0</v>
      </c>
      <c r="G57" s="5">
        <f>SUMIFS(Data!$A:$A, Data!$G:$G,$A57,Data!$C:$C,G$1,Data!$D:$D,G$2)</f>
        <v>0</v>
      </c>
      <c r="H57" s="5">
        <f>SUMIFS(Data!$A:$A, Data!$G:$G,$A57,Data!$C:$C,H$1,Data!$D:$D,H$2)</f>
        <v>0</v>
      </c>
      <c r="I57" s="5">
        <f>SUMIFS(Data!$A:$A, Data!$G:$G,$A57,Data!$C:$C,I$1,Data!$D:$D,I$2)</f>
        <v>0</v>
      </c>
      <c r="J57" s="5">
        <f>SUMIFS(Data!$A:$A, Data!$G:$G,$A57,Data!$C:$C,J$1,Data!$D:$D,J$2)</f>
        <v>0</v>
      </c>
      <c r="K57" s="5">
        <f>SUMIFS(Data!$A:$A, Data!$G:$G,$A57,Data!$C:$C,K$1,Data!$D:$D,K$2)</f>
        <v>0</v>
      </c>
      <c r="L57" s="5">
        <f>SUMIFS(Data!$A:$A, Data!$G:$G,$A57,Data!$C:$C,L$1,Data!$D:$D,L$2)</f>
        <v>0</v>
      </c>
      <c r="M57" s="5">
        <f>SUMIFS(Data!$A:$A, Data!$G:$G,$A57,Data!$C:$C,M$1,Data!$D:$D,M$2)</f>
        <v>0</v>
      </c>
      <c r="N57" s="5">
        <f>SUMIFS(Data!$A:$A, Data!$G:$G,$A57,Data!$C:$C,N$1,Data!$D:$D,N$2)</f>
        <v>0</v>
      </c>
      <c r="O57" s="5">
        <f>SUMIFS(Data!$A:$A, Data!$G:$G,$A57,Data!$C:$C,O$1,Data!$D:$D,O$2)</f>
        <v>0</v>
      </c>
      <c r="P57" s="5">
        <f>SUMIFS(Data!$A:$A, Data!$G:$G,$A57,Data!$C:$C,P$1,Data!$D:$D,P$2)</f>
        <v>0</v>
      </c>
      <c r="Q57" s="5">
        <f>SUMIFS(Data!$A:$A, Data!$G:$G,$A57,Data!$C:$C,Q$1,Data!$D:$D,Q$2)</f>
        <v>0</v>
      </c>
      <c r="R57" s="5">
        <f>SUMIFS(Data!$A:$A, Data!$G:$G,$A57,Data!$C:$C,R$1,Data!$D:$D,R$2)</f>
        <v>0</v>
      </c>
      <c r="S57" s="5">
        <f>SUMIFS(Data!$A:$A, Data!$G:$G,$A57,Data!$C:$C,S$1,Data!$D:$D,S$2)</f>
        <v>0</v>
      </c>
      <c r="T57" s="5">
        <f>SUMIFS(Data!$A:$A, Data!$G:$G,$A57,Data!$C:$C,T$1,Data!$D:$D,T$2)</f>
        <v>0</v>
      </c>
      <c r="U57" s="5">
        <f>SUMIFS(Data!$A:$A, Data!$G:$G,$A57,Data!$C:$C,U$1,Data!$D:$D,U$2)</f>
        <v>0</v>
      </c>
      <c r="V57" s="5">
        <f>SUMIFS(Data!$A:$A, Data!$G:$G,$A57,Data!$C:$C,V$1,Data!$D:$D,V$2)</f>
        <v>0</v>
      </c>
      <c r="W57" s="5">
        <f>SUMIFS(Data!$A:$A, Data!$G:$G,$A57,Data!$C:$C,W$1,Data!$D:$D,W$2)</f>
        <v>0</v>
      </c>
      <c r="X57" s="5">
        <f>SUMIFS(Data!$A:$A, Data!$G:$G,$A57,Data!$C:$C,X$1,Data!$D:$D,X$2)</f>
        <v>0</v>
      </c>
      <c r="Y57" s="5">
        <f>SUMIFS(Data!$A:$A, Data!$G:$G,$A57,Data!$C:$C,Y$1,Data!$D:$D,Y$2)</f>
        <v>0</v>
      </c>
      <c r="Z57" s="5">
        <f>SUMIFS(Data!$A:$A, Data!$G:$G,$A57,Data!$C:$C,Z$1,Data!$D:$D,Z$2)</f>
        <v>0</v>
      </c>
      <c r="AA57" s="5">
        <f>SUMIFS(Data!$A:$A, Data!$G:$G,$A57,Data!$C:$C,AA$1,Data!$D:$D,AA$2)</f>
        <v>0</v>
      </c>
      <c r="AB57" s="5">
        <f>SUMIFS(Data!$A:$A, Data!$G:$G,$A57,Data!$C:$C,AB$1,Data!$D:$D,AB$2)</f>
        <v>0</v>
      </c>
      <c r="AC57" s="5">
        <f>SUMIFS(Data!$A:$A, Data!$G:$G,$A57,Data!$C:$C,AC$1,Data!$D:$D,AC$2)</f>
        <v>0</v>
      </c>
      <c r="AD57" s="5">
        <f>SUMIFS(Data!$A:$A, Data!$G:$G,$A57,Data!$C:$C,AD$1,Data!$D:$D,AD$2)</f>
        <v>0</v>
      </c>
      <c r="AE57" s="5">
        <f>SUMIFS(Data!$A:$A, Data!$G:$G,$A57,Data!$C:$C,AE$1,Data!$D:$D,AE$2)</f>
        <v>0</v>
      </c>
      <c r="AF57" s="5">
        <f>SUMIFS(Data!$A:$A, Data!$G:$G,$A57,Data!$C:$C,AF$1,Data!$D:$D,AF$2)</f>
        <v>0</v>
      </c>
      <c r="AG57" s="5">
        <f>SUMIFS(Data!$A:$A, Data!$G:$G,$A57,Data!$C:$C,AG$1,Data!$D:$D,AG$2)</f>
        <v>0</v>
      </c>
      <c r="AH57" s="5">
        <f>SUMIFS(Data!$A:$A, Data!$G:$G,$A57,Data!$C:$C,AH$1,Data!$D:$D,AH$2)</f>
        <v>0</v>
      </c>
      <c r="AI57" s="5">
        <f>SUMIFS(Data!$A:$A, Data!$G:$G,$A57,Data!$C:$C,AI$1,Data!$D:$D,AI$2)</f>
        <v>0</v>
      </c>
      <c r="AJ57" s="5">
        <f>SUMIFS(Data!$A:$A, Data!$G:$G,$A57,Data!$C:$C,AJ$1,Data!$D:$D,AJ$2)</f>
        <v>0</v>
      </c>
      <c r="AK57" s="5">
        <f>SUMIFS(Data!$A:$A, Data!$G:$G,$A57,Data!$C:$C,AK$1,Data!$D:$D,AK$2)</f>
        <v>0</v>
      </c>
      <c r="AL57" s="5">
        <f>SUMIFS(Data!$A:$A, Data!$G:$G,$A57,Data!$C:$C,AL$1,Data!$D:$D,AL$2)</f>
        <v>0</v>
      </c>
      <c r="AM57" s="5">
        <f>SUMIFS(Data!$A:$A, Data!$G:$G,$A57,Data!$C:$C,AM$1,Data!$D:$D,AM$2)</f>
        <v>0</v>
      </c>
      <c r="AN57" s="5">
        <f>SUMIFS(Data!$A:$A, Data!$G:$G,$A57,Data!$C:$C,AN$1,Data!$D:$D,AN$2)</f>
        <v>0</v>
      </c>
      <c r="AO57" s="5">
        <f>SUMIFS(Data!$A:$A, Data!$G:$G,$A57,Data!$C:$C,AO$1,Data!$D:$D,AO$2)</f>
        <v>0</v>
      </c>
      <c r="AP57" s="5">
        <f>SUMIFS(Data!$A:$A, Data!$G:$G,$A57,Data!$C:$C,AP$1,Data!$D:$D,AP$2)</f>
        <v>0</v>
      </c>
      <c r="AQ57" s="5">
        <f>SUMIFS(Data!$A:$A, Data!$G:$G,$A57,Data!$C:$C,AQ$1,Data!$D:$D,AQ$2)</f>
        <v>0</v>
      </c>
      <c r="AR57" s="5">
        <f>SUMIFS(Data!$A:$A, Data!$G:$G,$A57,Data!$C:$C,AR$1,Data!$D:$D,AR$2)</f>
        <v>0</v>
      </c>
      <c r="AS57" s="5">
        <f>SUMIFS(Data!$A:$A, Data!$G:$G,$A57,Data!$C:$C,AS$1,Data!$D:$D,AS$2)</f>
        <v>0</v>
      </c>
      <c r="AT57" s="5">
        <f>SUMIFS(Data!$A:$A, Data!$G:$G,$A57,Data!$C:$C,AT$1,Data!$D:$D,AT$2)</f>
        <v>0</v>
      </c>
      <c r="AU57" s="5">
        <f>SUMIFS(Data!$A:$A, Data!$G:$G,$A57,Data!$C:$C,AU$1,Data!$D:$D,AU$2)</f>
        <v>0</v>
      </c>
      <c r="AV57" s="5">
        <f>SUMIFS(Data!$A:$A, Data!$G:$G,$A57,Data!$C:$C,AV$1,Data!$D:$D,AV$2)</f>
        <v>0</v>
      </c>
      <c r="AW57" s="5">
        <f>SUMIFS(Data!$A:$A, Data!$G:$G,$A57,Data!$C:$C,AW$1,Data!$D:$D,AW$2)</f>
        <v>0</v>
      </c>
      <c r="AX57" s="5">
        <f>SUMIFS(Data!$A:$A, Data!$G:$G,$A57,Data!$C:$C,AX$1,Data!$D:$D,AX$2)</f>
        <v>0</v>
      </c>
      <c r="AY57" s="5">
        <f>SUMIFS(Data!$A:$A, Data!$G:$G,$A57,Data!$C:$C,AY$1,Data!$D:$D,AY$2)</f>
        <v>0</v>
      </c>
      <c r="AZ57" s="5">
        <f>SUMIFS(Data!$A:$A, Data!$G:$G,$A57,Data!$C:$C,AZ$1,Data!$D:$D,AZ$2)</f>
        <v>0</v>
      </c>
      <c r="BA57" s="5">
        <f>SUMIFS(Data!$A:$A, Data!$G:$G,$A57,Data!$C:$C,BA$1,Data!$D:$D,BA$2)</f>
        <v>0</v>
      </c>
      <c r="BB57" s="5">
        <f>SUMIFS(Data!$A:$A, Data!$G:$G,$A57,Data!$C:$C,BB$1,Data!$D:$D,BB$2)</f>
        <v>0</v>
      </c>
      <c r="BC57" s="5">
        <f>SUMIFS(Data!$A:$A, Data!$G:$G,$A57,Data!$C:$C,BC$1,Data!$D:$D,BC$2)</f>
        <v>0</v>
      </c>
      <c r="BD57" s="5">
        <f>SUMIFS(Data!$A:$A, Data!$G:$G,$A57,Data!$C:$C,BD$1,Data!$D:$D,BD$2)</f>
        <v>0</v>
      </c>
      <c r="BE57" s="5">
        <f>SUMIFS(Data!$A:$A, Data!$G:$G,$A57,Data!$C:$C,BE$1,Data!$D:$D,BE$2)</f>
        <v>0</v>
      </c>
      <c r="BF57" s="5">
        <f>SUMIFS(Data!$A:$A, Data!$G:$G,$A57,Data!$C:$C,BF$1,Data!$D:$D,BF$2)</f>
        <v>0</v>
      </c>
      <c r="BG57" s="5">
        <f>SUMIFS(Data!$A:$A, Data!$G:$G,$A57,Data!$C:$C,BG$1,Data!$D:$D,BG$2)</f>
        <v>0</v>
      </c>
      <c r="BH57" s="5">
        <f>SUMIFS(Data!$A:$A, Data!$G:$G,$A57,Data!$C:$C,BH$1,Data!$D:$D,BH$2)</f>
        <v>0</v>
      </c>
      <c r="BI57" s="5">
        <f>SUMIFS(Data!$A:$A, Data!$G:$G,$A57,Data!$C:$C,BI$1,Data!$D:$D,BI$2)</f>
        <v>0</v>
      </c>
      <c r="BJ57" s="5">
        <f>SUMIFS(Data!$A:$A, Data!$G:$G,$A57,Data!$C:$C,BJ$1,Data!$D:$D,BJ$2)</f>
        <v>0</v>
      </c>
      <c r="BK57" s="5">
        <f>SUMIFS(Data!$A:$A, Data!$G:$G,$A57,Data!$C:$C,BK$1,Data!$D:$D,BK$2)</f>
        <v>0</v>
      </c>
      <c r="BL57" s="5">
        <f>SUMIFS(Data!$A:$A, Data!$G:$G,$A57,Data!$C:$C,BL$1,Data!$D:$D,BL$2)</f>
        <v>0</v>
      </c>
      <c r="BM57" s="5">
        <f>SUMIFS(Data!$A:$A, Data!$G:$G,$A57,Data!$C:$C,BM$1,Data!$D:$D,BM$2)</f>
        <v>0</v>
      </c>
      <c r="BN57" s="5">
        <f>SUMIFS(Data!$A:$A, Data!$G:$G,$A57,Data!$C:$C,BN$1,Data!$D:$D,BN$2)</f>
        <v>0</v>
      </c>
      <c r="BO57" s="5">
        <f>SUMIFS(Data!$A:$A, Data!$G:$G,$A57,Data!$C:$C,BO$1,Data!$D:$D,BO$2)</f>
        <v>0</v>
      </c>
      <c r="BP57" s="5">
        <f>SUMIFS(Data!$A:$A, Data!$G:$G,$A57,Data!$C:$C,BP$1,Data!$D:$D,BP$2)</f>
        <v>0</v>
      </c>
      <c r="BQ57" s="5">
        <f>SUMIFS(Data!$A:$A, Data!$G:$G,$A57,Data!$C:$C,BQ$1,Data!$D:$D,BQ$2)</f>
        <v>0</v>
      </c>
      <c r="BR57" s="5">
        <f>SUMIFS(Data!$A:$A, Data!$G:$G,$A57,Data!$C:$C,BR$1,Data!$D:$D,BR$2)</f>
        <v>0</v>
      </c>
      <c r="BS57" s="5">
        <f>SUMIFS(Data!$A:$A, Data!$G:$G,$A57,Data!$C:$C,BS$1,Data!$D:$D,BS$2)</f>
        <v>0</v>
      </c>
      <c r="BT57" s="5">
        <f>SUMIFS(Data!$A:$A, Data!$G:$G,$A57,Data!$C:$C,BT$1,Data!$D:$D,BT$2)</f>
        <v>0</v>
      </c>
      <c r="BU57" s="5">
        <f>SUMIFS(Data!$A:$A, Data!$G:$G,$A57,Data!$C:$C,BU$1,Data!$D:$D,BU$2)</f>
        <v>0</v>
      </c>
      <c r="BV57" s="5">
        <f>SUMIFS(Data!$A:$A, Data!$G:$G,$A57,Data!$C:$C,BV$1,Data!$D:$D,BV$2)</f>
        <v>0</v>
      </c>
      <c r="BW57" s="5">
        <f>SUMIFS(Data!$A:$A, Data!$G:$G,$A57,Data!$C:$C,BW$1,Data!$D:$D,BW$2)</f>
        <v>0</v>
      </c>
      <c r="BX57" s="5">
        <f>SUMIFS(Data!$A:$A, Data!$G:$G,$A57,Data!$C:$C,BX$1,Data!$D:$D,BX$2)</f>
        <v>0</v>
      </c>
      <c r="BY57" s="5">
        <f>SUMIFS(Data!$A:$A, Data!$G:$G,$A57,Data!$C:$C,BY$1,Data!$D:$D,BY$2)</f>
        <v>0</v>
      </c>
      <c r="BZ57" s="5">
        <f>SUMIFS(Data!$A:$A, Data!$G:$G,$A57,Data!$C:$C,BZ$1,Data!$D:$D,BZ$2)</f>
        <v>0</v>
      </c>
      <c r="CA57" s="5">
        <f>SUMIFS(Data!$A:$A, Data!$G:$G,$A57,Data!$C:$C,CA$1,Data!$D:$D,CA$2)</f>
        <v>0</v>
      </c>
      <c r="CB57" s="5">
        <f>SUMIFS(Data!$A:$A, Data!$G:$G,$A57,Data!$C:$C,CB$1,Data!$D:$D,CB$2)</f>
        <v>0</v>
      </c>
      <c r="CC57" s="5">
        <f>SUMIFS(Data!$A:$A, Data!$G:$G,$A57,Data!$C:$C,CC$1,Data!$D:$D,CC$2)</f>
        <v>0</v>
      </c>
      <c r="CD57" s="5">
        <f>SUMIFS(Data!$A:$A, Data!$G:$G,$A57,Data!$C:$C,CD$1,Data!$D:$D,CD$2)</f>
        <v>0</v>
      </c>
      <c r="CE57" s="5">
        <f>SUMIFS(Data!$A:$A, Data!$G:$G,$A57,Data!$C:$C,CE$1,Data!$D:$D,CE$2)</f>
        <v>0</v>
      </c>
      <c r="CF57" s="5">
        <f>SUMIFS(Data!$A:$A, Data!$G:$G,$A57,Data!$C:$C,CF$1,Data!$D:$D,CF$2)</f>
        <v>0</v>
      </c>
      <c r="CG57" s="5">
        <f>SUMIFS(Data!$A:$A, Data!$G:$G,$A57,Data!$C:$C,CG$1,Data!$D:$D,CG$2)</f>
        <v>0</v>
      </c>
      <c r="CH57" s="5">
        <f>SUMIFS(Data!$A:$A, Data!$G:$G,$A57,Data!$C:$C,CH$1,Data!$D:$D,CH$2)</f>
        <v>0</v>
      </c>
      <c r="CI57" s="5">
        <f>SUMIFS(Data!$A:$A, Data!$G:$G,$A57,Data!$C:$C,CI$1,Data!$D:$D,CI$2)</f>
        <v>0</v>
      </c>
      <c r="CJ57" s="5">
        <f>SUMIFS(Data!$A:$A, Data!$G:$G,$A57,Data!$C:$C,CJ$1,Data!$D:$D,CJ$2)</f>
        <v>0</v>
      </c>
      <c r="CK57" s="5">
        <f>SUMIFS(Data!$A:$A, Data!$G:$G,$A57,Data!$C:$C,CK$1,Data!$D:$D,CK$2)</f>
        <v>0</v>
      </c>
      <c r="CL57" s="5">
        <f>SUMIFS(Data!$A:$A, Data!$G:$G,$A57,Data!$C:$C,CL$1,Data!$D:$D,CL$2)</f>
        <v>0</v>
      </c>
      <c r="CM57" s="5">
        <f>SUMIFS(Data!$A:$A, Data!$G:$G,$A57,Data!$C:$C,CM$1,Data!$D:$D,CM$2)</f>
        <v>0</v>
      </c>
      <c r="CN57" s="5">
        <f>SUMIFS(Data!$A:$A, Data!$G:$G,$A57,Data!$C:$C,CN$1,Data!$D:$D,CN$2)</f>
        <v>0</v>
      </c>
      <c r="CO57" s="5">
        <f>SUMIFS(Data!$A:$A, Data!$G:$G,$A57,Data!$C:$C,CO$1,Data!$D:$D,CO$2)</f>
        <v>0</v>
      </c>
      <c r="CP57" s="5">
        <f>SUMIFS(Data!$A:$A, Data!$G:$G,$A57,Data!$C:$C,CP$1,Data!$D:$D,CP$2)</f>
        <v>0</v>
      </c>
      <c r="CQ57" s="5">
        <f>SUMIFS(Data!$A:$A, Data!$G:$G,$A57,Data!$C:$C,CQ$1,Data!$D:$D,CQ$2)</f>
        <v>0</v>
      </c>
      <c r="CR57" s="5">
        <f>SUMIFS(Data!$A:$A, Data!$G:$G,$A57,Data!$C:$C,CR$1,Data!$D:$D,CR$2)</f>
        <v>0</v>
      </c>
      <c r="CS57" s="5">
        <f>SUMIFS(Data!$A:$A, Data!$G:$G,$A57,Data!$C:$C,CS$1,Data!$D:$D,CS$2)</f>
        <v>0</v>
      </c>
      <c r="CT57" s="5">
        <f>SUMIFS(Data!$A:$A, Data!$G:$G,$A57,Data!$C:$C,CT$1,Data!$D:$D,CT$2)</f>
        <v>0</v>
      </c>
      <c r="CU57" s="5">
        <f>SUMIFS(Data!$A:$A, Data!$G:$G,$A57,Data!$C:$C,CU$1,Data!$D:$D,CU$2)</f>
        <v>0</v>
      </c>
      <c r="CV57" s="5">
        <f>SUMIFS(Data!$A:$A, Data!$G:$G,$A57,Data!$C:$C,CV$1,Data!$D:$D,CV$2)</f>
        <v>0</v>
      </c>
      <c r="CW57" s="5">
        <f t="shared" ref="CW57:CX57" si="56">SUMIF($B$2:$CV$2,CW$2, $B57:$CV57)</f>
        <v>0</v>
      </c>
      <c r="CX57" s="5">
        <f t="shared" si="56"/>
        <v>0</v>
      </c>
      <c r="CY57" s="5">
        <f t="shared" si="3"/>
        <v>0</v>
      </c>
    </row>
    <row r="58">
      <c r="A58" s="5" t="str">
        <f>Countries!A56</f>
        <v>KUW</v>
      </c>
      <c r="B58" s="5">
        <f>SUMIFS(Data!$A:$A, Data!$G:$G,$A58,Data!$C:$C,B$1,Data!$D:$D,B$2)</f>
        <v>0</v>
      </c>
      <c r="C58" s="5">
        <f>SUMIFS(Data!$A:$A, Data!$G:$G,$A58,Data!$C:$C,C$1,Data!$D:$D,C$2)</f>
        <v>0</v>
      </c>
      <c r="D58" s="5">
        <f>SUMIFS(Data!$A:$A, Data!$G:$G,$A58,Data!$C:$C,D$1,Data!$D:$D,D$2)</f>
        <v>0</v>
      </c>
      <c r="E58" s="5">
        <f>SUMIFS(Data!$A:$A, Data!$G:$G,$A58,Data!$C:$C,E$1,Data!$D:$D,E$2)</f>
        <v>0</v>
      </c>
      <c r="F58" s="5">
        <f>SUMIFS(Data!$A:$A, Data!$G:$G,$A58,Data!$C:$C,F$1,Data!$D:$D,F$2)</f>
        <v>0</v>
      </c>
      <c r="G58" s="5">
        <f>SUMIFS(Data!$A:$A, Data!$G:$G,$A58,Data!$C:$C,G$1,Data!$D:$D,G$2)</f>
        <v>0</v>
      </c>
      <c r="H58" s="5">
        <f>SUMIFS(Data!$A:$A, Data!$G:$G,$A58,Data!$C:$C,H$1,Data!$D:$D,H$2)</f>
        <v>0</v>
      </c>
      <c r="I58" s="5">
        <f>SUMIFS(Data!$A:$A, Data!$G:$G,$A58,Data!$C:$C,I$1,Data!$D:$D,I$2)</f>
        <v>0</v>
      </c>
      <c r="J58" s="5">
        <f>SUMIFS(Data!$A:$A, Data!$G:$G,$A58,Data!$C:$C,J$1,Data!$D:$D,J$2)</f>
        <v>0</v>
      </c>
      <c r="K58" s="5">
        <f>SUMIFS(Data!$A:$A, Data!$G:$G,$A58,Data!$C:$C,K$1,Data!$D:$D,K$2)</f>
        <v>0</v>
      </c>
      <c r="L58" s="5">
        <f>SUMIFS(Data!$A:$A, Data!$G:$G,$A58,Data!$C:$C,L$1,Data!$D:$D,L$2)</f>
        <v>0</v>
      </c>
      <c r="M58" s="5">
        <f>SUMIFS(Data!$A:$A, Data!$G:$G,$A58,Data!$C:$C,M$1,Data!$D:$D,M$2)</f>
        <v>0</v>
      </c>
      <c r="N58" s="5">
        <f>SUMIFS(Data!$A:$A, Data!$G:$G,$A58,Data!$C:$C,N$1,Data!$D:$D,N$2)</f>
        <v>0</v>
      </c>
      <c r="O58" s="5">
        <f>SUMIFS(Data!$A:$A, Data!$G:$G,$A58,Data!$C:$C,O$1,Data!$D:$D,O$2)</f>
        <v>0</v>
      </c>
      <c r="P58" s="5">
        <f>SUMIFS(Data!$A:$A, Data!$G:$G,$A58,Data!$C:$C,P$1,Data!$D:$D,P$2)</f>
        <v>0</v>
      </c>
      <c r="Q58" s="5">
        <f>SUMIFS(Data!$A:$A, Data!$G:$G,$A58,Data!$C:$C,Q$1,Data!$D:$D,Q$2)</f>
        <v>0</v>
      </c>
      <c r="R58" s="5">
        <f>SUMIFS(Data!$A:$A, Data!$G:$G,$A58,Data!$C:$C,R$1,Data!$D:$D,R$2)</f>
        <v>0</v>
      </c>
      <c r="S58" s="5">
        <f>SUMIFS(Data!$A:$A, Data!$G:$G,$A58,Data!$C:$C,S$1,Data!$D:$D,S$2)</f>
        <v>0</v>
      </c>
      <c r="T58" s="5">
        <f>SUMIFS(Data!$A:$A, Data!$G:$G,$A58,Data!$C:$C,T$1,Data!$D:$D,T$2)</f>
        <v>0</v>
      </c>
      <c r="U58" s="5">
        <f>SUMIFS(Data!$A:$A, Data!$G:$G,$A58,Data!$C:$C,U$1,Data!$D:$D,U$2)</f>
        <v>0</v>
      </c>
      <c r="V58" s="5">
        <f>SUMIFS(Data!$A:$A, Data!$G:$G,$A58,Data!$C:$C,V$1,Data!$D:$D,V$2)</f>
        <v>0</v>
      </c>
      <c r="W58" s="5">
        <f>SUMIFS(Data!$A:$A, Data!$G:$G,$A58,Data!$C:$C,W$1,Data!$D:$D,W$2)</f>
        <v>0</v>
      </c>
      <c r="X58" s="5">
        <f>SUMIFS(Data!$A:$A, Data!$G:$G,$A58,Data!$C:$C,X$1,Data!$D:$D,X$2)</f>
        <v>0</v>
      </c>
      <c r="Y58" s="5">
        <f>SUMIFS(Data!$A:$A, Data!$G:$G,$A58,Data!$C:$C,Y$1,Data!$D:$D,Y$2)</f>
        <v>0</v>
      </c>
      <c r="Z58" s="5">
        <f>SUMIFS(Data!$A:$A, Data!$G:$G,$A58,Data!$C:$C,Z$1,Data!$D:$D,Z$2)</f>
        <v>0</v>
      </c>
      <c r="AA58" s="5">
        <f>SUMIFS(Data!$A:$A, Data!$G:$G,$A58,Data!$C:$C,AA$1,Data!$D:$D,AA$2)</f>
        <v>0</v>
      </c>
      <c r="AB58" s="5">
        <f>SUMIFS(Data!$A:$A, Data!$G:$G,$A58,Data!$C:$C,AB$1,Data!$D:$D,AB$2)</f>
        <v>0</v>
      </c>
      <c r="AC58" s="5">
        <f>SUMIFS(Data!$A:$A, Data!$G:$G,$A58,Data!$C:$C,AC$1,Data!$D:$D,AC$2)</f>
        <v>0</v>
      </c>
      <c r="AD58" s="5">
        <f>SUMIFS(Data!$A:$A, Data!$G:$G,$A58,Data!$C:$C,AD$1,Data!$D:$D,AD$2)</f>
        <v>0</v>
      </c>
      <c r="AE58" s="5">
        <f>SUMIFS(Data!$A:$A, Data!$G:$G,$A58,Data!$C:$C,AE$1,Data!$D:$D,AE$2)</f>
        <v>0</v>
      </c>
      <c r="AF58" s="5">
        <f>SUMIFS(Data!$A:$A, Data!$G:$G,$A58,Data!$C:$C,AF$1,Data!$D:$D,AF$2)</f>
        <v>0</v>
      </c>
      <c r="AG58" s="5">
        <f>SUMIFS(Data!$A:$A, Data!$G:$G,$A58,Data!$C:$C,AG$1,Data!$D:$D,AG$2)</f>
        <v>0</v>
      </c>
      <c r="AH58" s="5">
        <f>SUMIFS(Data!$A:$A, Data!$G:$G,$A58,Data!$C:$C,AH$1,Data!$D:$D,AH$2)</f>
        <v>0</v>
      </c>
      <c r="AI58" s="5">
        <f>SUMIFS(Data!$A:$A, Data!$G:$G,$A58,Data!$C:$C,AI$1,Data!$D:$D,AI$2)</f>
        <v>0</v>
      </c>
      <c r="AJ58" s="5">
        <f>SUMIFS(Data!$A:$A, Data!$G:$G,$A58,Data!$C:$C,AJ$1,Data!$D:$D,AJ$2)</f>
        <v>0</v>
      </c>
      <c r="AK58" s="5">
        <f>SUMIFS(Data!$A:$A, Data!$G:$G,$A58,Data!$C:$C,AK$1,Data!$D:$D,AK$2)</f>
        <v>0</v>
      </c>
      <c r="AL58" s="5">
        <f>SUMIFS(Data!$A:$A, Data!$G:$G,$A58,Data!$C:$C,AL$1,Data!$D:$D,AL$2)</f>
        <v>0</v>
      </c>
      <c r="AM58" s="5">
        <f>SUMIFS(Data!$A:$A, Data!$G:$G,$A58,Data!$C:$C,AM$1,Data!$D:$D,AM$2)</f>
        <v>0</v>
      </c>
      <c r="AN58" s="5">
        <f>SUMIFS(Data!$A:$A, Data!$G:$G,$A58,Data!$C:$C,AN$1,Data!$D:$D,AN$2)</f>
        <v>0</v>
      </c>
      <c r="AO58" s="5">
        <f>SUMIFS(Data!$A:$A, Data!$G:$G,$A58,Data!$C:$C,AO$1,Data!$D:$D,AO$2)</f>
        <v>0</v>
      </c>
      <c r="AP58" s="5">
        <f>SUMIFS(Data!$A:$A, Data!$G:$G,$A58,Data!$C:$C,AP$1,Data!$D:$D,AP$2)</f>
        <v>0</v>
      </c>
      <c r="AQ58" s="5">
        <f>SUMIFS(Data!$A:$A, Data!$G:$G,$A58,Data!$C:$C,AQ$1,Data!$D:$D,AQ$2)</f>
        <v>0</v>
      </c>
      <c r="AR58" s="5">
        <f>SUMIFS(Data!$A:$A, Data!$G:$G,$A58,Data!$C:$C,AR$1,Data!$D:$D,AR$2)</f>
        <v>0</v>
      </c>
      <c r="AS58" s="5">
        <f>SUMIFS(Data!$A:$A, Data!$G:$G,$A58,Data!$C:$C,AS$1,Data!$D:$D,AS$2)</f>
        <v>0</v>
      </c>
      <c r="AT58" s="5">
        <f>SUMIFS(Data!$A:$A, Data!$G:$G,$A58,Data!$C:$C,AT$1,Data!$D:$D,AT$2)</f>
        <v>0</v>
      </c>
      <c r="AU58" s="5">
        <f>SUMIFS(Data!$A:$A, Data!$G:$G,$A58,Data!$C:$C,AU$1,Data!$D:$D,AU$2)</f>
        <v>0</v>
      </c>
      <c r="AV58" s="5">
        <f>SUMIFS(Data!$A:$A, Data!$G:$G,$A58,Data!$C:$C,AV$1,Data!$D:$D,AV$2)</f>
        <v>0</v>
      </c>
      <c r="AW58" s="5">
        <f>SUMIFS(Data!$A:$A, Data!$G:$G,$A58,Data!$C:$C,AW$1,Data!$D:$D,AW$2)</f>
        <v>0</v>
      </c>
      <c r="AX58" s="5">
        <f>SUMIFS(Data!$A:$A, Data!$G:$G,$A58,Data!$C:$C,AX$1,Data!$D:$D,AX$2)</f>
        <v>0</v>
      </c>
      <c r="AY58" s="5">
        <f>SUMIFS(Data!$A:$A, Data!$G:$G,$A58,Data!$C:$C,AY$1,Data!$D:$D,AY$2)</f>
        <v>0</v>
      </c>
      <c r="AZ58" s="5">
        <f>SUMIFS(Data!$A:$A, Data!$G:$G,$A58,Data!$C:$C,AZ$1,Data!$D:$D,AZ$2)</f>
        <v>0</v>
      </c>
      <c r="BA58" s="5">
        <f>SUMIFS(Data!$A:$A, Data!$G:$G,$A58,Data!$C:$C,BA$1,Data!$D:$D,BA$2)</f>
        <v>0</v>
      </c>
      <c r="BB58" s="5">
        <f>SUMIFS(Data!$A:$A, Data!$G:$G,$A58,Data!$C:$C,BB$1,Data!$D:$D,BB$2)</f>
        <v>0</v>
      </c>
      <c r="BC58" s="5">
        <f>SUMIFS(Data!$A:$A, Data!$G:$G,$A58,Data!$C:$C,BC$1,Data!$D:$D,BC$2)</f>
        <v>0</v>
      </c>
      <c r="BD58" s="5">
        <f>SUMIFS(Data!$A:$A, Data!$G:$G,$A58,Data!$C:$C,BD$1,Data!$D:$D,BD$2)</f>
        <v>0</v>
      </c>
      <c r="BE58" s="5">
        <f>SUMIFS(Data!$A:$A, Data!$G:$G,$A58,Data!$C:$C,BE$1,Data!$D:$D,BE$2)</f>
        <v>0</v>
      </c>
      <c r="BF58" s="5">
        <f>SUMIFS(Data!$A:$A, Data!$G:$G,$A58,Data!$C:$C,BF$1,Data!$D:$D,BF$2)</f>
        <v>0</v>
      </c>
      <c r="BG58" s="5">
        <f>SUMIFS(Data!$A:$A, Data!$G:$G,$A58,Data!$C:$C,BG$1,Data!$D:$D,BG$2)</f>
        <v>0</v>
      </c>
      <c r="BH58" s="5">
        <f>SUMIFS(Data!$A:$A, Data!$G:$G,$A58,Data!$C:$C,BH$1,Data!$D:$D,BH$2)</f>
        <v>0</v>
      </c>
      <c r="BI58" s="5">
        <f>SUMIFS(Data!$A:$A, Data!$G:$G,$A58,Data!$C:$C,BI$1,Data!$D:$D,BI$2)</f>
        <v>0</v>
      </c>
      <c r="BJ58" s="5">
        <f>SUMIFS(Data!$A:$A, Data!$G:$G,$A58,Data!$C:$C,BJ$1,Data!$D:$D,BJ$2)</f>
        <v>0</v>
      </c>
      <c r="BK58" s="5">
        <f>SUMIFS(Data!$A:$A, Data!$G:$G,$A58,Data!$C:$C,BK$1,Data!$D:$D,BK$2)</f>
        <v>0</v>
      </c>
      <c r="BL58" s="5">
        <f>SUMIFS(Data!$A:$A, Data!$G:$G,$A58,Data!$C:$C,BL$1,Data!$D:$D,BL$2)</f>
        <v>0</v>
      </c>
      <c r="BM58" s="5">
        <f>SUMIFS(Data!$A:$A, Data!$G:$G,$A58,Data!$C:$C,BM$1,Data!$D:$D,BM$2)</f>
        <v>0</v>
      </c>
      <c r="BN58" s="5">
        <f>SUMIFS(Data!$A:$A, Data!$G:$G,$A58,Data!$C:$C,BN$1,Data!$D:$D,BN$2)</f>
        <v>0</v>
      </c>
      <c r="BO58" s="5">
        <f>SUMIFS(Data!$A:$A, Data!$G:$G,$A58,Data!$C:$C,BO$1,Data!$D:$D,BO$2)</f>
        <v>0</v>
      </c>
      <c r="BP58" s="5">
        <f>SUMIFS(Data!$A:$A, Data!$G:$G,$A58,Data!$C:$C,BP$1,Data!$D:$D,BP$2)</f>
        <v>0</v>
      </c>
      <c r="BQ58" s="5">
        <f>SUMIFS(Data!$A:$A, Data!$G:$G,$A58,Data!$C:$C,BQ$1,Data!$D:$D,BQ$2)</f>
        <v>0</v>
      </c>
      <c r="BR58" s="5">
        <f>SUMIFS(Data!$A:$A, Data!$G:$G,$A58,Data!$C:$C,BR$1,Data!$D:$D,BR$2)</f>
        <v>0</v>
      </c>
      <c r="BS58" s="5">
        <f>SUMIFS(Data!$A:$A, Data!$G:$G,$A58,Data!$C:$C,BS$1,Data!$D:$D,BS$2)</f>
        <v>0</v>
      </c>
      <c r="BT58" s="5">
        <f>SUMIFS(Data!$A:$A, Data!$G:$G,$A58,Data!$C:$C,BT$1,Data!$D:$D,BT$2)</f>
        <v>0</v>
      </c>
      <c r="BU58" s="5">
        <f>SUMIFS(Data!$A:$A, Data!$G:$G,$A58,Data!$C:$C,BU$1,Data!$D:$D,BU$2)</f>
        <v>0</v>
      </c>
      <c r="BV58" s="5">
        <f>SUMIFS(Data!$A:$A, Data!$G:$G,$A58,Data!$C:$C,BV$1,Data!$D:$D,BV$2)</f>
        <v>0</v>
      </c>
      <c r="BW58" s="5">
        <f>SUMIFS(Data!$A:$A, Data!$G:$G,$A58,Data!$C:$C,BW$1,Data!$D:$D,BW$2)</f>
        <v>0</v>
      </c>
      <c r="BX58" s="5">
        <f>SUMIFS(Data!$A:$A, Data!$G:$G,$A58,Data!$C:$C,BX$1,Data!$D:$D,BX$2)</f>
        <v>0</v>
      </c>
      <c r="BY58" s="5">
        <f>SUMIFS(Data!$A:$A, Data!$G:$G,$A58,Data!$C:$C,BY$1,Data!$D:$D,BY$2)</f>
        <v>0</v>
      </c>
      <c r="BZ58" s="5">
        <f>SUMIFS(Data!$A:$A, Data!$G:$G,$A58,Data!$C:$C,BZ$1,Data!$D:$D,BZ$2)</f>
        <v>0</v>
      </c>
      <c r="CA58" s="5">
        <f>SUMIFS(Data!$A:$A, Data!$G:$G,$A58,Data!$C:$C,CA$1,Data!$D:$D,CA$2)</f>
        <v>0</v>
      </c>
      <c r="CB58" s="5">
        <f>SUMIFS(Data!$A:$A, Data!$G:$G,$A58,Data!$C:$C,CB$1,Data!$D:$D,CB$2)</f>
        <v>0</v>
      </c>
      <c r="CC58" s="5">
        <f>SUMIFS(Data!$A:$A, Data!$G:$G,$A58,Data!$C:$C,CC$1,Data!$D:$D,CC$2)</f>
        <v>0</v>
      </c>
      <c r="CD58" s="5">
        <f>SUMIFS(Data!$A:$A, Data!$G:$G,$A58,Data!$C:$C,CD$1,Data!$D:$D,CD$2)</f>
        <v>0</v>
      </c>
      <c r="CE58" s="5">
        <f>SUMIFS(Data!$A:$A, Data!$G:$G,$A58,Data!$C:$C,CE$1,Data!$D:$D,CE$2)</f>
        <v>0</v>
      </c>
      <c r="CF58" s="5">
        <f>SUMIFS(Data!$A:$A, Data!$G:$G,$A58,Data!$C:$C,CF$1,Data!$D:$D,CF$2)</f>
        <v>0</v>
      </c>
      <c r="CG58" s="5">
        <f>SUMIFS(Data!$A:$A, Data!$G:$G,$A58,Data!$C:$C,CG$1,Data!$D:$D,CG$2)</f>
        <v>0</v>
      </c>
      <c r="CH58" s="5">
        <f>SUMIFS(Data!$A:$A, Data!$G:$G,$A58,Data!$C:$C,CH$1,Data!$D:$D,CH$2)</f>
        <v>0</v>
      </c>
      <c r="CI58" s="5">
        <f>SUMIFS(Data!$A:$A, Data!$G:$G,$A58,Data!$C:$C,CI$1,Data!$D:$D,CI$2)</f>
        <v>0</v>
      </c>
      <c r="CJ58" s="5">
        <f>SUMIFS(Data!$A:$A, Data!$G:$G,$A58,Data!$C:$C,CJ$1,Data!$D:$D,CJ$2)</f>
        <v>0</v>
      </c>
      <c r="CK58" s="5">
        <f>SUMIFS(Data!$A:$A, Data!$G:$G,$A58,Data!$C:$C,CK$1,Data!$D:$D,CK$2)</f>
        <v>0</v>
      </c>
      <c r="CL58" s="5">
        <f>SUMIFS(Data!$A:$A, Data!$G:$G,$A58,Data!$C:$C,CL$1,Data!$D:$D,CL$2)</f>
        <v>0</v>
      </c>
      <c r="CM58" s="5">
        <f>SUMIFS(Data!$A:$A, Data!$G:$G,$A58,Data!$C:$C,CM$1,Data!$D:$D,CM$2)</f>
        <v>0</v>
      </c>
      <c r="CN58" s="5">
        <f>SUMIFS(Data!$A:$A, Data!$G:$G,$A58,Data!$C:$C,CN$1,Data!$D:$D,CN$2)</f>
        <v>0</v>
      </c>
      <c r="CO58" s="5">
        <f>SUMIFS(Data!$A:$A, Data!$G:$G,$A58,Data!$C:$C,CO$1,Data!$D:$D,CO$2)</f>
        <v>0</v>
      </c>
      <c r="CP58" s="5">
        <f>SUMIFS(Data!$A:$A, Data!$G:$G,$A58,Data!$C:$C,CP$1,Data!$D:$D,CP$2)</f>
        <v>0</v>
      </c>
      <c r="CQ58" s="5">
        <f>SUMIFS(Data!$A:$A, Data!$G:$G,$A58,Data!$C:$C,CQ$1,Data!$D:$D,CQ$2)</f>
        <v>0</v>
      </c>
      <c r="CR58" s="5">
        <f>SUMIFS(Data!$A:$A, Data!$G:$G,$A58,Data!$C:$C,CR$1,Data!$D:$D,CR$2)</f>
        <v>0</v>
      </c>
      <c r="CS58" s="5">
        <f>SUMIFS(Data!$A:$A, Data!$G:$G,$A58,Data!$C:$C,CS$1,Data!$D:$D,CS$2)</f>
        <v>0</v>
      </c>
      <c r="CT58" s="5">
        <f>SUMIFS(Data!$A:$A, Data!$G:$G,$A58,Data!$C:$C,CT$1,Data!$D:$D,CT$2)</f>
        <v>0</v>
      </c>
      <c r="CU58" s="5">
        <f>SUMIFS(Data!$A:$A, Data!$G:$G,$A58,Data!$C:$C,CU$1,Data!$D:$D,CU$2)</f>
        <v>0</v>
      </c>
      <c r="CV58" s="5">
        <f>SUMIFS(Data!$A:$A, Data!$G:$G,$A58,Data!$C:$C,CV$1,Data!$D:$D,CV$2)</f>
        <v>0</v>
      </c>
      <c r="CW58" s="5">
        <f t="shared" ref="CW58:CX58" si="57">SUMIF($B$2:$CV$2,CW$2, $B58:$CV58)</f>
        <v>0</v>
      </c>
      <c r="CX58" s="5">
        <f t="shared" si="57"/>
        <v>0</v>
      </c>
      <c r="CY58" s="5">
        <f t="shared" si="3"/>
        <v>0</v>
      </c>
    </row>
    <row r="59">
      <c r="A59" s="5" t="str">
        <f>Countries!A57</f>
        <v>LAT</v>
      </c>
      <c r="B59" s="5">
        <f>SUMIFS(Data!$A:$A, Data!$G:$G,$A59,Data!$C:$C,B$1,Data!$D:$D,B$2)</f>
        <v>4</v>
      </c>
      <c r="C59" s="5">
        <f>SUMIFS(Data!$A:$A, Data!$G:$G,$A59,Data!$C:$C,C$1,Data!$D:$D,C$2)</f>
        <v>0</v>
      </c>
      <c r="D59" s="5">
        <f>SUMIFS(Data!$A:$A, Data!$G:$G,$A59,Data!$C:$C,D$1,Data!$D:$D,D$2)</f>
        <v>0</v>
      </c>
      <c r="E59" s="5">
        <f>SUMIFS(Data!$A:$A, Data!$G:$G,$A59,Data!$C:$C,E$1,Data!$D:$D,E$2)</f>
        <v>0</v>
      </c>
      <c r="F59" s="5">
        <f>SUMIFS(Data!$A:$A, Data!$G:$G,$A59,Data!$C:$C,F$1,Data!$D:$D,F$2)</f>
        <v>0</v>
      </c>
      <c r="G59" s="5">
        <f>SUMIFS(Data!$A:$A, Data!$G:$G,$A59,Data!$C:$C,G$1,Data!$D:$D,G$2)</f>
        <v>0</v>
      </c>
      <c r="H59" s="5">
        <f>SUMIFS(Data!$A:$A, Data!$G:$G,$A59,Data!$C:$C,H$1,Data!$D:$D,H$2)</f>
        <v>0</v>
      </c>
      <c r="I59" s="5">
        <f>SUMIFS(Data!$A:$A, Data!$G:$G,$A59,Data!$C:$C,I$1,Data!$D:$D,I$2)</f>
        <v>0</v>
      </c>
      <c r="J59" s="5">
        <f>SUMIFS(Data!$A:$A, Data!$G:$G,$A59,Data!$C:$C,J$1,Data!$D:$D,J$2)</f>
        <v>0</v>
      </c>
      <c r="K59" s="5">
        <f>SUMIFS(Data!$A:$A, Data!$G:$G,$A59,Data!$C:$C,K$1,Data!$D:$D,K$2)</f>
        <v>0</v>
      </c>
      <c r="L59" s="5">
        <f>SUMIFS(Data!$A:$A, Data!$G:$G,$A59,Data!$C:$C,L$1,Data!$D:$D,L$2)</f>
        <v>0</v>
      </c>
      <c r="M59" s="5">
        <f>SUMIFS(Data!$A:$A, Data!$G:$G,$A59,Data!$C:$C,M$1,Data!$D:$D,M$2)</f>
        <v>0</v>
      </c>
      <c r="N59" s="5">
        <f>SUMIFS(Data!$A:$A, Data!$G:$G,$A59,Data!$C:$C,N$1,Data!$D:$D,N$2)</f>
        <v>0</v>
      </c>
      <c r="O59" s="5">
        <f>SUMIFS(Data!$A:$A, Data!$G:$G,$A59,Data!$C:$C,O$1,Data!$D:$D,O$2)</f>
        <v>0</v>
      </c>
      <c r="P59" s="5">
        <f>SUMIFS(Data!$A:$A, Data!$G:$G,$A59,Data!$C:$C,P$1,Data!$D:$D,P$2)</f>
        <v>0</v>
      </c>
      <c r="Q59" s="5">
        <f>SUMIFS(Data!$A:$A, Data!$G:$G,$A59,Data!$C:$C,Q$1,Data!$D:$D,Q$2)</f>
        <v>0</v>
      </c>
      <c r="R59" s="5">
        <f>SUMIFS(Data!$A:$A, Data!$G:$G,$A59,Data!$C:$C,R$1,Data!$D:$D,R$2)</f>
        <v>0</v>
      </c>
      <c r="S59" s="5">
        <f>SUMIFS(Data!$A:$A, Data!$G:$G,$A59,Data!$C:$C,S$1,Data!$D:$D,S$2)</f>
        <v>0</v>
      </c>
      <c r="T59" s="5">
        <f>SUMIFS(Data!$A:$A, Data!$G:$G,$A59,Data!$C:$C,T$1,Data!$D:$D,T$2)</f>
        <v>0</v>
      </c>
      <c r="U59" s="5">
        <f>SUMIFS(Data!$A:$A, Data!$G:$G,$A59,Data!$C:$C,U$1,Data!$D:$D,U$2)</f>
        <v>0</v>
      </c>
      <c r="V59" s="5">
        <f>SUMIFS(Data!$A:$A, Data!$G:$G,$A59,Data!$C:$C,V$1,Data!$D:$D,V$2)</f>
        <v>0</v>
      </c>
      <c r="W59" s="5">
        <f>SUMIFS(Data!$A:$A, Data!$G:$G,$A59,Data!$C:$C,W$1,Data!$D:$D,W$2)</f>
        <v>0</v>
      </c>
      <c r="X59" s="5">
        <f>SUMIFS(Data!$A:$A, Data!$G:$G,$A59,Data!$C:$C,X$1,Data!$D:$D,X$2)</f>
        <v>0</v>
      </c>
      <c r="Y59" s="5">
        <f>SUMIFS(Data!$A:$A, Data!$G:$G,$A59,Data!$C:$C,Y$1,Data!$D:$D,Y$2)</f>
        <v>0</v>
      </c>
      <c r="Z59" s="5">
        <f>SUMIFS(Data!$A:$A, Data!$G:$G,$A59,Data!$C:$C,Z$1,Data!$D:$D,Z$2)</f>
        <v>0</v>
      </c>
      <c r="AA59" s="5">
        <f>SUMIFS(Data!$A:$A, Data!$G:$G,$A59,Data!$C:$C,AA$1,Data!$D:$D,AA$2)</f>
        <v>0</v>
      </c>
      <c r="AB59" s="5">
        <f>SUMIFS(Data!$A:$A, Data!$G:$G,$A59,Data!$C:$C,AB$1,Data!$D:$D,AB$2)</f>
        <v>0</v>
      </c>
      <c r="AC59" s="5">
        <f>SUMIFS(Data!$A:$A, Data!$G:$G,$A59,Data!$C:$C,AC$1,Data!$D:$D,AC$2)</f>
        <v>0</v>
      </c>
      <c r="AD59" s="5">
        <f>SUMIFS(Data!$A:$A, Data!$G:$G,$A59,Data!$C:$C,AD$1,Data!$D:$D,AD$2)</f>
        <v>0</v>
      </c>
      <c r="AE59" s="5">
        <f>SUMIFS(Data!$A:$A, Data!$G:$G,$A59,Data!$C:$C,AE$1,Data!$D:$D,AE$2)</f>
        <v>0</v>
      </c>
      <c r="AF59" s="5">
        <f>SUMIFS(Data!$A:$A, Data!$G:$G,$A59,Data!$C:$C,AF$1,Data!$D:$D,AF$2)</f>
        <v>0</v>
      </c>
      <c r="AG59" s="5">
        <f>SUMIFS(Data!$A:$A, Data!$G:$G,$A59,Data!$C:$C,AG$1,Data!$D:$D,AG$2)</f>
        <v>0</v>
      </c>
      <c r="AH59" s="5">
        <f>SUMIFS(Data!$A:$A, Data!$G:$G,$A59,Data!$C:$C,AH$1,Data!$D:$D,AH$2)</f>
        <v>0</v>
      </c>
      <c r="AI59" s="5">
        <f>SUMIFS(Data!$A:$A, Data!$G:$G,$A59,Data!$C:$C,AI$1,Data!$D:$D,AI$2)</f>
        <v>0</v>
      </c>
      <c r="AJ59" s="5">
        <f>SUMIFS(Data!$A:$A, Data!$G:$G,$A59,Data!$C:$C,AJ$1,Data!$D:$D,AJ$2)</f>
        <v>0</v>
      </c>
      <c r="AK59" s="5">
        <f>SUMIFS(Data!$A:$A, Data!$G:$G,$A59,Data!$C:$C,AK$1,Data!$D:$D,AK$2)</f>
        <v>0</v>
      </c>
      <c r="AL59" s="5">
        <f>SUMIFS(Data!$A:$A, Data!$G:$G,$A59,Data!$C:$C,AL$1,Data!$D:$D,AL$2)</f>
        <v>0</v>
      </c>
      <c r="AM59" s="5">
        <f>SUMIFS(Data!$A:$A, Data!$G:$G,$A59,Data!$C:$C,AM$1,Data!$D:$D,AM$2)</f>
        <v>0</v>
      </c>
      <c r="AN59" s="5">
        <f>SUMIFS(Data!$A:$A, Data!$G:$G,$A59,Data!$C:$C,AN$1,Data!$D:$D,AN$2)</f>
        <v>0</v>
      </c>
      <c r="AO59" s="5">
        <f>SUMIFS(Data!$A:$A, Data!$G:$G,$A59,Data!$C:$C,AO$1,Data!$D:$D,AO$2)</f>
        <v>0</v>
      </c>
      <c r="AP59" s="5">
        <f>SUMIFS(Data!$A:$A, Data!$G:$G,$A59,Data!$C:$C,AP$1,Data!$D:$D,AP$2)</f>
        <v>0</v>
      </c>
      <c r="AQ59" s="5">
        <f>SUMIFS(Data!$A:$A, Data!$G:$G,$A59,Data!$C:$C,AQ$1,Data!$D:$D,AQ$2)</f>
        <v>0</v>
      </c>
      <c r="AR59" s="5">
        <f>SUMIFS(Data!$A:$A, Data!$G:$G,$A59,Data!$C:$C,AR$1,Data!$D:$D,AR$2)</f>
        <v>0</v>
      </c>
      <c r="AS59" s="5">
        <f>SUMIFS(Data!$A:$A, Data!$G:$G,$A59,Data!$C:$C,AS$1,Data!$D:$D,AS$2)</f>
        <v>0</v>
      </c>
      <c r="AT59" s="5">
        <f>SUMIFS(Data!$A:$A, Data!$G:$G,$A59,Data!$C:$C,AT$1,Data!$D:$D,AT$2)</f>
        <v>0</v>
      </c>
      <c r="AU59" s="5">
        <f>SUMIFS(Data!$A:$A, Data!$G:$G,$A59,Data!$C:$C,AU$1,Data!$D:$D,AU$2)</f>
        <v>0</v>
      </c>
      <c r="AV59" s="5">
        <f>SUMIFS(Data!$A:$A, Data!$G:$G,$A59,Data!$C:$C,AV$1,Data!$D:$D,AV$2)</f>
        <v>0</v>
      </c>
      <c r="AW59" s="5">
        <f>SUMIFS(Data!$A:$A, Data!$G:$G,$A59,Data!$C:$C,AW$1,Data!$D:$D,AW$2)</f>
        <v>0</v>
      </c>
      <c r="AX59" s="5">
        <f>SUMIFS(Data!$A:$A, Data!$G:$G,$A59,Data!$C:$C,AX$1,Data!$D:$D,AX$2)</f>
        <v>0</v>
      </c>
      <c r="AY59" s="5">
        <f>SUMIFS(Data!$A:$A, Data!$G:$G,$A59,Data!$C:$C,AY$1,Data!$D:$D,AY$2)</f>
        <v>0</v>
      </c>
      <c r="AZ59" s="5">
        <f>SUMIFS(Data!$A:$A, Data!$G:$G,$A59,Data!$C:$C,AZ$1,Data!$D:$D,AZ$2)</f>
        <v>0</v>
      </c>
      <c r="BA59" s="5">
        <f>SUMIFS(Data!$A:$A, Data!$G:$G,$A59,Data!$C:$C,BA$1,Data!$D:$D,BA$2)</f>
        <v>0</v>
      </c>
      <c r="BB59" s="5">
        <f>SUMIFS(Data!$A:$A, Data!$G:$G,$A59,Data!$C:$C,BB$1,Data!$D:$D,BB$2)</f>
        <v>0</v>
      </c>
      <c r="BC59" s="5">
        <f>SUMIFS(Data!$A:$A, Data!$G:$G,$A59,Data!$C:$C,BC$1,Data!$D:$D,BC$2)</f>
        <v>0</v>
      </c>
      <c r="BD59" s="5">
        <f>SUMIFS(Data!$A:$A, Data!$G:$G,$A59,Data!$C:$C,BD$1,Data!$D:$D,BD$2)</f>
        <v>0</v>
      </c>
      <c r="BE59" s="5">
        <f>SUMIFS(Data!$A:$A, Data!$G:$G,$A59,Data!$C:$C,BE$1,Data!$D:$D,BE$2)</f>
        <v>0</v>
      </c>
      <c r="BF59" s="5">
        <f>SUMIFS(Data!$A:$A, Data!$G:$G,$A59,Data!$C:$C,BF$1,Data!$D:$D,BF$2)</f>
        <v>0</v>
      </c>
      <c r="BG59" s="5">
        <f>SUMIFS(Data!$A:$A, Data!$G:$G,$A59,Data!$C:$C,BG$1,Data!$D:$D,BG$2)</f>
        <v>0</v>
      </c>
      <c r="BH59" s="5">
        <f>SUMIFS(Data!$A:$A, Data!$G:$G,$A59,Data!$C:$C,BH$1,Data!$D:$D,BH$2)</f>
        <v>0</v>
      </c>
      <c r="BI59" s="5">
        <f>SUMIFS(Data!$A:$A, Data!$G:$G,$A59,Data!$C:$C,BI$1,Data!$D:$D,BI$2)</f>
        <v>0</v>
      </c>
      <c r="BJ59" s="5">
        <f>SUMIFS(Data!$A:$A, Data!$G:$G,$A59,Data!$C:$C,BJ$1,Data!$D:$D,BJ$2)</f>
        <v>0</v>
      </c>
      <c r="BK59" s="5">
        <f>SUMIFS(Data!$A:$A, Data!$G:$G,$A59,Data!$C:$C,BK$1,Data!$D:$D,BK$2)</f>
        <v>0</v>
      </c>
      <c r="BL59" s="5">
        <f>SUMIFS(Data!$A:$A, Data!$G:$G,$A59,Data!$C:$C,BL$1,Data!$D:$D,BL$2)</f>
        <v>0</v>
      </c>
      <c r="BM59" s="5">
        <f>SUMIFS(Data!$A:$A, Data!$G:$G,$A59,Data!$C:$C,BM$1,Data!$D:$D,BM$2)</f>
        <v>0</v>
      </c>
      <c r="BN59" s="5">
        <f>SUMIFS(Data!$A:$A, Data!$G:$G,$A59,Data!$C:$C,BN$1,Data!$D:$D,BN$2)</f>
        <v>0</v>
      </c>
      <c r="BO59" s="5">
        <f>SUMIFS(Data!$A:$A, Data!$G:$G,$A59,Data!$C:$C,BO$1,Data!$D:$D,BO$2)</f>
        <v>0</v>
      </c>
      <c r="BP59" s="5">
        <f>SUMIFS(Data!$A:$A, Data!$G:$G,$A59,Data!$C:$C,BP$1,Data!$D:$D,BP$2)</f>
        <v>0</v>
      </c>
      <c r="BQ59" s="5">
        <f>SUMIFS(Data!$A:$A, Data!$G:$G,$A59,Data!$C:$C,BQ$1,Data!$D:$D,BQ$2)</f>
        <v>0</v>
      </c>
      <c r="BR59" s="5">
        <f>SUMIFS(Data!$A:$A, Data!$G:$G,$A59,Data!$C:$C,BR$1,Data!$D:$D,BR$2)</f>
        <v>0</v>
      </c>
      <c r="BS59" s="5">
        <f>SUMIFS(Data!$A:$A, Data!$G:$G,$A59,Data!$C:$C,BS$1,Data!$D:$D,BS$2)</f>
        <v>0</v>
      </c>
      <c r="BT59" s="5">
        <f>SUMIFS(Data!$A:$A, Data!$G:$G,$A59,Data!$C:$C,BT$1,Data!$D:$D,BT$2)</f>
        <v>0</v>
      </c>
      <c r="BU59" s="5">
        <f>SUMIFS(Data!$A:$A, Data!$G:$G,$A59,Data!$C:$C,BU$1,Data!$D:$D,BU$2)</f>
        <v>0</v>
      </c>
      <c r="BV59" s="5">
        <f>SUMIFS(Data!$A:$A, Data!$G:$G,$A59,Data!$C:$C,BV$1,Data!$D:$D,BV$2)</f>
        <v>0</v>
      </c>
      <c r="BW59" s="5">
        <f>SUMIFS(Data!$A:$A, Data!$G:$G,$A59,Data!$C:$C,BW$1,Data!$D:$D,BW$2)</f>
        <v>0</v>
      </c>
      <c r="BX59" s="5">
        <f>SUMIFS(Data!$A:$A, Data!$G:$G,$A59,Data!$C:$C,BX$1,Data!$D:$D,BX$2)</f>
        <v>0</v>
      </c>
      <c r="BY59" s="5">
        <f>SUMIFS(Data!$A:$A, Data!$G:$G,$A59,Data!$C:$C,BY$1,Data!$D:$D,BY$2)</f>
        <v>0</v>
      </c>
      <c r="BZ59" s="5">
        <f>SUMIFS(Data!$A:$A, Data!$G:$G,$A59,Data!$C:$C,BZ$1,Data!$D:$D,BZ$2)</f>
        <v>0</v>
      </c>
      <c r="CA59" s="5">
        <f>SUMIFS(Data!$A:$A, Data!$G:$G,$A59,Data!$C:$C,CA$1,Data!$D:$D,CA$2)</f>
        <v>0</v>
      </c>
      <c r="CB59" s="5">
        <f>SUMIFS(Data!$A:$A, Data!$G:$G,$A59,Data!$C:$C,CB$1,Data!$D:$D,CB$2)</f>
        <v>0</v>
      </c>
      <c r="CC59" s="5">
        <f>SUMIFS(Data!$A:$A, Data!$G:$G,$A59,Data!$C:$C,CC$1,Data!$D:$D,CC$2)</f>
        <v>0</v>
      </c>
      <c r="CD59" s="5">
        <f>SUMIFS(Data!$A:$A, Data!$G:$G,$A59,Data!$C:$C,CD$1,Data!$D:$D,CD$2)</f>
        <v>0</v>
      </c>
      <c r="CE59" s="5">
        <f>SUMIFS(Data!$A:$A, Data!$G:$G,$A59,Data!$C:$C,CE$1,Data!$D:$D,CE$2)</f>
        <v>0</v>
      </c>
      <c r="CF59" s="5">
        <f>SUMIFS(Data!$A:$A, Data!$G:$G,$A59,Data!$C:$C,CF$1,Data!$D:$D,CF$2)</f>
        <v>0</v>
      </c>
      <c r="CG59" s="5">
        <f>SUMIFS(Data!$A:$A, Data!$G:$G,$A59,Data!$C:$C,CG$1,Data!$D:$D,CG$2)</f>
        <v>0</v>
      </c>
      <c r="CH59" s="5">
        <f>SUMIFS(Data!$A:$A, Data!$G:$G,$A59,Data!$C:$C,CH$1,Data!$D:$D,CH$2)</f>
        <v>0</v>
      </c>
      <c r="CI59" s="5">
        <f>SUMIFS(Data!$A:$A, Data!$G:$G,$A59,Data!$C:$C,CI$1,Data!$D:$D,CI$2)</f>
        <v>0</v>
      </c>
      <c r="CJ59" s="5">
        <f>SUMIFS(Data!$A:$A, Data!$G:$G,$A59,Data!$C:$C,CJ$1,Data!$D:$D,CJ$2)</f>
        <v>0</v>
      </c>
      <c r="CK59" s="5">
        <f>SUMIFS(Data!$A:$A, Data!$G:$G,$A59,Data!$C:$C,CK$1,Data!$D:$D,CK$2)</f>
        <v>0</v>
      </c>
      <c r="CL59" s="5">
        <f>SUMIFS(Data!$A:$A, Data!$G:$G,$A59,Data!$C:$C,CL$1,Data!$D:$D,CL$2)</f>
        <v>0</v>
      </c>
      <c r="CM59" s="5">
        <f>SUMIFS(Data!$A:$A, Data!$G:$G,$A59,Data!$C:$C,CM$1,Data!$D:$D,CM$2)</f>
        <v>0</v>
      </c>
      <c r="CN59" s="5">
        <f>SUMIFS(Data!$A:$A, Data!$G:$G,$A59,Data!$C:$C,CN$1,Data!$D:$D,CN$2)</f>
        <v>0</v>
      </c>
      <c r="CO59" s="5">
        <f>SUMIFS(Data!$A:$A, Data!$G:$G,$A59,Data!$C:$C,CO$1,Data!$D:$D,CO$2)</f>
        <v>0</v>
      </c>
      <c r="CP59" s="5">
        <f>SUMIFS(Data!$A:$A, Data!$G:$G,$A59,Data!$C:$C,CP$1,Data!$D:$D,CP$2)</f>
        <v>0</v>
      </c>
      <c r="CQ59" s="5">
        <f>SUMIFS(Data!$A:$A, Data!$G:$G,$A59,Data!$C:$C,CQ$1,Data!$D:$D,CQ$2)</f>
        <v>0</v>
      </c>
      <c r="CR59" s="5">
        <f>SUMIFS(Data!$A:$A, Data!$G:$G,$A59,Data!$C:$C,CR$1,Data!$D:$D,CR$2)</f>
        <v>0</v>
      </c>
      <c r="CS59" s="5">
        <f>SUMIFS(Data!$A:$A, Data!$G:$G,$A59,Data!$C:$C,CS$1,Data!$D:$D,CS$2)</f>
        <v>0</v>
      </c>
      <c r="CT59" s="5">
        <f>SUMIFS(Data!$A:$A, Data!$G:$G,$A59,Data!$C:$C,CT$1,Data!$D:$D,CT$2)</f>
        <v>0</v>
      </c>
      <c r="CU59" s="5">
        <f>SUMIFS(Data!$A:$A, Data!$G:$G,$A59,Data!$C:$C,CU$1,Data!$D:$D,CU$2)</f>
        <v>0</v>
      </c>
      <c r="CV59" s="5">
        <f>SUMIFS(Data!$A:$A, Data!$G:$G,$A59,Data!$C:$C,CV$1,Data!$D:$D,CV$2)</f>
        <v>0</v>
      </c>
      <c r="CW59" s="5">
        <f t="shared" ref="CW59:CX59" si="58">SUMIF($B$2:$CV$2,CW$2, $B59:$CV59)</f>
        <v>4</v>
      </c>
      <c r="CX59" s="5">
        <f t="shared" si="58"/>
        <v>0</v>
      </c>
      <c r="CY59" s="5">
        <f t="shared" si="3"/>
        <v>4</v>
      </c>
    </row>
    <row r="60">
      <c r="A60" s="5" t="str">
        <f>Countries!A58</f>
        <v>LTU</v>
      </c>
      <c r="B60" s="5">
        <f>SUMIFS(Data!$A:$A, Data!$G:$G,$A60,Data!$C:$C,B$1,Data!$D:$D,B$2)</f>
        <v>0</v>
      </c>
      <c r="C60" s="5">
        <f>SUMIFS(Data!$A:$A, Data!$G:$G,$A60,Data!$C:$C,C$1,Data!$D:$D,C$2)</f>
        <v>0</v>
      </c>
      <c r="D60" s="5">
        <f>SUMIFS(Data!$A:$A, Data!$G:$G,$A60,Data!$C:$C,D$1,Data!$D:$D,D$2)</f>
        <v>0</v>
      </c>
      <c r="E60" s="5">
        <f>SUMIFS(Data!$A:$A, Data!$G:$G,$A60,Data!$C:$C,E$1,Data!$D:$D,E$2)</f>
        <v>0</v>
      </c>
      <c r="F60" s="5">
        <f>SUMIFS(Data!$A:$A, Data!$G:$G,$A60,Data!$C:$C,F$1,Data!$D:$D,F$2)</f>
        <v>0</v>
      </c>
      <c r="G60" s="5">
        <f>SUMIFS(Data!$A:$A, Data!$G:$G,$A60,Data!$C:$C,G$1,Data!$D:$D,G$2)</f>
        <v>0</v>
      </c>
      <c r="H60" s="5">
        <f>SUMIFS(Data!$A:$A, Data!$G:$G,$A60,Data!$C:$C,H$1,Data!$D:$D,H$2)</f>
        <v>0</v>
      </c>
      <c r="I60" s="5">
        <f>SUMIFS(Data!$A:$A, Data!$G:$G,$A60,Data!$C:$C,I$1,Data!$D:$D,I$2)</f>
        <v>0</v>
      </c>
      <c r="J60" s="5">
        <f>SUMIFS(Data!$A:$A, Data!$G:$G,$A60,Data!$C:$C,J$1,Data!$D:$D,J$2)</f>
        <v>0</v>
      </c>
      <c r="K60" s="5">
        <f>SUMIFS(Data!$A:$A, Data!$G:$G,$A60,Data!$C:$C,K$1,Data!$D:$D,K$2)</f>
        <v>0</v>
      </c>
      <c r="L60" s="5">
        <f>SUMIFS(Data!$A:$A, Data!$G:$G,$A60,Data!$C:$C,L$1,Data!$D:$D,L$2)</f>
        <v>0</v>
      </c>
      <c r="M60" s="5">
        <f>SUMIFS(Data!$A:$A, Data!$G:$G,$A60,Data!$C:$C,M$1,Data!$D:$D,M$2)</f>
        <v>0</v>
      </c>
      <c r="N60" s="5">
        <f>SUMIFS(Data!$A:$A, Data!$G:$G,$A60,Data!$C:$C,N$1,Data!$D:$D,N$2)</f>
        <v>0</v>
      </c>
      <c r="O60" s="5">
        <f>SUMIFS(Data!$A:$A, Data!$G:$G,$A60,Data!$C:$C,O$1,Data!$D:$D,O$2)</f>
        <v>0</v>
      </c>
      <c r="P60" s="5">
        <f>SUMIFS(Data!$A:$A, Data!$G:$G,$A60,Data!$C:$C,P$1,Data!$D:$D,P$2)</f>
        <v>0</v>
      </c>
      <c r="Q60" s="5">
        <f>SUMIFS(Data!$A:$A, Data!$G:$G,$A60,Data!$C:$C,Q$1,Data!$D:$D,Q$2)</f>
        <v>0</v>
      </c>
      <c r="R60" s="5">
        <f>SUMIFS(Data!$A:$A, Data!$G:$G,$A60,Data!$C:$C,R$1,Data!$D:$D,R$2)</f>
        <v>0</v>
      </c>
      <c r="S60" s="5">
        <f>SUMIFS(Data!$A:$A, Data!$G:$G,$A60,Data!$C:$C,S$1,Data!$D:$D,S$2)</f>
        <v>0</v>
      </c>
      <c r="T60" s="5">
        <f>SUMIFS(Data!$A:$A, Data!$G:$G,$A60,Data!$C:$C,T$1,Data!$D:$D,T$2)</f>
        <v>0</v>
      </c>
      <c r="U60" s="5">
        <f>SUMIFS(Data!$A:$A, Data!$G:$G,$A60,Data!$C:$C,U$1,Data!$D:$D,U$2)</f>
        <v>0</v>
      </c>
      <c r="V60" s="5">
        <f>SUMIFS(Data!$A:$A, Data!$G:$G,$A60,Data!$C:$C,V$1,Data!$D:$D,V$2)</f>
        <v>0</v>
      </c>
      <c r="W60" s="5">
        <f>SUMIFS(Data!$A:$A, Data!$G:$G,$A60,Data!$C:$C,W$1,Data!$D:$D,W$2)</f>
        <v>0</v>
      </c>
      <c r="X60" s="5">
        <f>SUMIFS(Data!$A:$A, Data!$G:$G,$A60,Data!$C:$C,X$1,Data!$D:$D,X$2)</f>
        <v>0</v>
      </c>
      <c r="Y60" s="5">
        <f>SUMIFS(Data!$A:$A, Data!$G:$G,$A60,Data!$C:$C,Y$1,Data!$D:$D,Y$2)</f>
        <v>0</v>
      </c>
      <c r="Z60" s="5">
        <f>SUMIFS(Data!$A:$A, Data!$G:$G,$A60,Data!$C:$C,Z$1,Data!$D:$D,Z$2)</f>
        <v>0</v>
      </c>
      <c r="AA60" s="5">
        <f>SUMIFS(Data!$A:$A, Data!$G:$G,$A60,Data!$C:$C,AA$1,Data!$D:$D,AA$2)</f>
        <v>0</v>
      </c>
      <c r="AB60" s="5">
        <f>SUMIFS(Data!$A:$A, Data!$G:$G,$A60,Data!$C:$C,AB$1,Data!$D:$D,AB$2)</f>
        <v>0</v>
      </c>
      <c r="AC60" s="5">
        <f>SUMIFS(Data!$A:$A, Data!$G:$G,$A60,Data!$C:$C,AC$1,Data!$D:$D,AC$2)</f>
        <v>0</v>
      </c>
      <c r="AD60" s="5">
        <f>SUMIFS(Data!$A:$A, Data!$G:$G,$A60,Data!$C:$C,AD$1,Data!$D:$D,AD$2)</f>
        <v>0</v>
      </c>
      <c r="AE60" s="5">
        <f>SUMIFS(Data!$A:$A, Data!$G:$G,$A60,Data!$C:$C,AE$1,Data!$D:$D,AE$2)</f>
        <v>0</v>
      </c>
      <c r="AF60" s="5">
        <f>SUMIFS(Data!$A:$A, Data!$G:$G,$A60,Data!$C:$C,AF$1,Data!$D:$D,AF$2)</f>
        <v>0</v>
      </c>
      <c r="AG60" s="5">
        <f>SUMIFS(Data!$A:$A, Data!$G:$G,$A60,Data!$C:$C,AG$1,Data!$D:$D,AG$2)</f>
        <v>0</v>
      </c>
      <c r="AH60" s="5">
        <f>SUMIFS(Data!$A:$A, Data!$G:$G,$A60,Data!$C:$C,AH$1,Data!$D:$D,AH$2)</f>
        <v>0</v>
      </c>
      <c r="AI60" s="5">
        <f>SUMIFS(Data!$A:$A, Data!$G:$G,$A60,Data!$C:$C,AI$1,Data!$D:$D,AI$2)</f>
        <v>0</v>
      </c>
      <c r="AJ60" s="5">
        <f>SUMIFS(Data!$A:$A, Data!$G:$G,$A60,Data!$C:$C,AJ$1,Data!$D:$D,AJ$2)</f>
        <v>0</v>
      </c>
      <c r="AK60" s="5">
        <f>SUMIFS(Data!$A:$A, Data!$G:$G,$A60,Data!$C:$C,AK$1,Data!$D:$D,AK$2)</f>
        <v>0</v>
      </c>
      <c r="AL60" s="5">
        <f>SUMIFS(Data!$A:$A, Data!$G:$G,$A60,Data!$C:$C,AL$1,Data!$D:$D,AL$2)</f>
        <v>0</v>
      </c>
      <c r="AM60" s="5">
        <f>SUMIFS(Data!$A:$A, Data!$G:$G,$A60,Data!$C:$C,AM$1,Data!$D:$D,AM$2)</f>
        <v>0</v>
      </c>
      <c r="AN60" s="5">
        <f>SUMIFS(Data!$A:$A, Data!$G:$G,$A60,Data!$C:$C,AN$1,Data!$D:$D,AN$2)</f>
        <v>0</v>
      </c>
      <c r="AO60" s="5">
        <f>SUMIFS(Data!$A:$A, Data!$G:$G,$A60,Data!$C:$C,AO$1,Data!$D:$D,AO$2)</f>
        <v>0</v>
      </c>
      <c r="AP60" s="5">
        <f>SUMIFS(Data!$A:$A, Data!$G:$G,$A60,Data!$C:$C,AP$1,Data!$D:$D,AP$2)</f>
        <v>0</v>
      </c>
      <c r="AQ60" s="5">
        <f>SUMIFS(Data!$A:$A, Data!$G:$G,$A60,Data!$C:$C,AQ$1,Data!$D:$D,AQ$2)</f>
        <v>0</v>
      </c>
      <c r="AR60" s="5">
        <f>SUMIFS(Data!$A:$A, Data!$G:$G,$A60,Data!$C:$C,AR$1,Data!$D:$D,AR$2)</f>
        <v>0</v>
      </c>
      <c r="AS60" s="5">
        <f>SUMIFS(Data!$A:$A, Data!$G:$G,$A60,Data!$C:$C,AS$1,Data!$D:$D,AS$2)</f>
        <v>0</v>
      </c>
      <c r="AT60" s="5">
        <f>SUMIFS(Data!$A:$A, Data!$G:$G,$A60,Data!$C:$C,AT$1,Data!$D:$D,AT$2)</f>
        <v>0</v>
      </c>
      <c r="AU60" s="5">
        <f>SUMIFS(Data!$A:$A, Data!$G:$G,$A60,Data!$C:$C,AU$1,Data!$D:$D,AU$2)</f>
        <v>0</v>
      </c>
      <c r="AV60" s="5">
        <f>SUMIFS(Data!$A:$A, Data!$G:$G,$A60,Data!$C:$C,AV$1,Data!$D:$D,AV$2)</f>
        <v>0</v>
      </c>
      <c r="AW60" s="5">
        <f>SUMIFS(Data!$A:$A, Data!$G:$G,$A60,Data!$C:$C,AW$1,Data!$D:$D,AW$2)</f>
        <v>0</v>
      </c>
      <c r="AX60" s="5">
        <f>SUMIFS(Data!$A:$A, Data!$G:$G,$A60,Data!$C:$C,AX$1,Data!$D:$D,AX$2)</f>
        <v>0</v>
      </c>
      <c r="AY60" s="5">
        <f>SUMIFS(Data!$A:$A, Data!$G:$G,$A60,Data!$C:$C,AY$1,Data!$D:$D,AY$2)</f>
        <v>0</v>
      </c>
      <c r="AZ60" s="5">
        <f>SUMIFS(Data!$A:$A, Data!$G:$G,$A60,Data!$C:$C,AZ$1,Data!$D:$D,AZ$2)</f>
        <v>0</v>
      </c>
      <c r="BA60" s="5">
        <f>SUMIFS(Data!$A:$A, Data!$G:$G,$A60,Data!$C:$C,BA$1,Data!$D:$D,BA$2)</f>
        <v>0</v>
      </c>
      <c r="BB60" s="5">
        <f>SUMIFS(Data!$A:$A, Data!$G:$G,$A60,Data!$C:$C,BB$1,Data!$D:$D,BB$2)</f>
        <v>0</v>
      </c>
      <c r="BC60" s="5">
        <f>SUMIFS(Data!$A:$A, Data!$G:$G,$A60,Data!$C:$C,BC$1,Data!$D:$D,BC$2)</f>
        <v>0</v>
      </c>
      <c r="BD60" s="5">
        <f>SUMIFS(Data!$A:$A, Data!$G:$G,$A60,Data!$C:$C,BD$1,Data!$D:$D,BD$2)</f>
        <v>0</v>
      </c>
      <c r="BE60" s="5">
        <f>SUMIFS(Data!$A:$A, Data!$G:$G,$A60,Data!$C:$C,BE$1,Data!$D:$D,BE$2)</f>
        <v>0</v>
      </c>
      <c r="BF60" s="5">
        <f>SUMIFS(Data!$A:$A, Data!$G:$G,$A60,Data!$C:$C,BF$1,Data!$D:$D,BF$2)</f>
        <v>0</v>
      </c>
      <c r="BG60" s="5">
        <f>SUMIFS(Data!$A:$A, Data!$G:$G,$A60,Data!$C:$C,BG$1,Data!$D:$D,BG$2)</f>
        <v>0</v>
      </c>
      <c r="BH60" s="5">
        <f>SUMIFS(Data!$A:$A, Data!$G:$G,$A60,Data!$C:$C,BH$1,Data!$D:$D,BH$2)</f>
        <v>0</v>
      </c>
      <c r="BI60" s="5">
        <f>SUMIFS(Data!$A:$A, Data!$G:$G,$A60,Data!$C:$C,BI$1,Data!$D:$D,BI$2)</f>
        <v>0</v>
      </c>
      <c r="BJ60" s="5">
        <f>SUMIFS(Data!$A:$A, Data!$G:$G,$A60,Data!$C:$C,BJ$1,Data!$D:$D,BJ$2)</f>
        <v>0</v>
      </c>
      <c r="BK60" s="5">
        <f>SUMIFS(Data!$A:$A, Data!$G:$G,$A60,Data!$C:$C,BK$1,Data!$D:$D,BK$2)</f>
        <v>0</v>
      </c>
      <c r="BL60" s="5">
        <f>SUMIFS(Data!$A:$A, Data!$G:$G,$A60,Data!$C:$C,BL$1,Data!$D:$D,BL$2)</f>
        <v>0</v>
      </c>
      <c r="BM60" s="5">
        <f>SUMIFS(Data!$A:$A, Data!$G:$G,$A60,Data!$C:$C,BM$1,Data!$D:$D,BM$2)</f>
        <v>0</v>
      </c>
      <c r="BN60" s="5">
        <f>SUMIFS(Data!$A:$A, Data!$G:$G,$A60,Data!$C:$C,BN$1,Data!$D:$D,BN$2)</f>
        <v>0</v>
      </c>
      <c r="BO60" s="5">
        <f>SUMIFS(Data!$A:$A, Data!$G:$G,$A60,Data!$C:$C,BO$1,Data!$D:$D,BO$2)</f>
        <v>0</v>
      </c>
      <c r="BP60" s="5">
        <f>SUMIFS(Data!$A:$A, Data!$G:$G,$A60,Data!$C:$C,BP$1,Data!$D:$D,BP$2)</f>
        <v>0</v>
      </c>
      <c r="BQ60" s="5">
        <f>SUMIFS(Data!$A:$A, Data!$G:$G,$A60,Data!$C:$C,BQ$1,Data!$D:$D,BQ$2)</f>
        <v>0</v>
      </c>
      <c r="BR60" s="5">
        <f>SUMIFS(Data!$A:$A, Data!$G:$G,$A60,Data!$C:$C,BR$1,Data!$D:$D,BR$2)</f>
        <v>0</v>
      </c>
      <c r="BS60" s="5">
        <f>SUMIFS(Data!$A:$A, Data!$G:$G,$A60,Data!$C:$C,BS$1,Data!$D:$D,BS$2)</f>
        <v>0</v>
      </c>
      <c r="BT60" s="5">
        <f>SUMIFS(Data!$A:$A, Data!$G:$G,$A60,Data!$C:$C,BT$1,Data!$D:$D,BT$2)</f>
        <v>0</v>
      </c>
      <c r="BU60" s="5">
        <f>SUMIFS(Data!$A:$A, Data!$G:$G,$A60,Data!$C:$C,BU$1,Data!$D:$D,BU$2)</f>
        <v>0</v>
      </c>
      <c r="BV60" s="5">
        <f>SUMIFS(Data!$A:$A, Data!$G:$G,$A60,Data!$C:$C,BV$1,Data!$D:$D,BV$2)</f>
        <v>0</v>
      </c>
      <c r="BW60" s="5">
        <f>SUMIFS(Data!$A:$A, Data!$G:$G,$A60,Data!$C:$C,BW$1,Data!$D:$D,BW$2)</f>
        <v>0</v>
      </c>
      <c r="BX60" s="5">
        <f>SUMIFS(Data!$A:$A, Data!$G:$G,$A60,Data!$C:$C,BX$1,Data!$D:$D,BX$2)</f>
        <v>0</v>
      </c>
      <c r="BY60" s="5">
        <f>SUMIFS(Data!$A:$A, Data!$G:$G,$A60,Data!$C:$C,BY$1,Data!$D:$D,BY$2)</f>
        <v>0</v>
      </c>
      <c r="BZ60" s="5">
        <f>SUMIFS(Data!$A:$A, Data!$G:$G,$A60,Data!$C:$C,BZ$1,Data!$D:$D,BZ$2)</f>
        <v>0</v>
      </c>
      <c r="CA60" s="5">
        <f>SUMIFS(Data!$A:$A, Data!$G:$G,$A60,Data!$C:$C,CA$1,Data!$D:$D,CA$2)</f>
        <v>0</v>
      </c>
      <c r="CB60" s="5">
        <f>SUMIFS(Data!$A:$A, Data!$G:$G,$A60,Data!$C:$C,CB$1,Data!$D:$D,CB$2)</f>
        <v>0</v>
      </c>
      <c r="CC60" s="5">
        <f>SUMIFS(Data!$A:$A, Data!$G:$G,$A60,Data!$C:$C,CC$1,Data!$D:$D,CC$2)</f>
        <v>0</v>
      </c>
      <c r="CD60" s="5">
        <f>SUMIFS(Data!$A:$A, Data!$G:$G,$A60,Data!$C:$C,CD$1,Data!$D:$D,CD$2)</f>
        <v>0</v>
      </c>
      <c r="CE60" s="5">
        <f>SUMIFS(Data!$A:$A, Data!$G:$G,$A60,Data!$C:$C,CE$1,Data!$D:$D,CE$2)</f>
        <v>0</v>
      </c>
      <c r="CF60" s="5">
        <f>SUMIFS(Data!$A:$A, Data!$G:$G,$A60,Data!$C:$C,CF$1,Data!$D:$D,CF$2)</f>
        <v>0</v>
      </c>
      <c r="CG60" s="5">
        <f>SUMIFS(Data!$A:$A, Data!$G:$G,$A60,Data!$C:$C,CG$1,Data!$D:$D,CG$2)</f>
        <v>0</v>
      </c>
      <c r="CH60" s="5">
        <f>SUMIFS(Data!$A:$A, Data!$G:$G,$A60,Data!$C:$C,CH$1,Data!$D:$D,CH$2)</f>
        <v>0</v>
      </c>
      <c r="CI60" s="5">
        <f>SUMIFS(Data!$A:$A, Data!$G:$G,$A60,Data!$C:$C,CI$1,Data!$D:$D,CI$2)</f>
        <v>0</v>
      </c>
      <c r="CJ60" s="5">
        <f>SUMIFS(Data!$A:$A, Data!$G:$G,$A60,Data!$C:$C,CJ$1,Data!$D:$D,CJ$2)</f>
        <v>0</v>
      </c>
      <c r="CK60" s="5">
        <f>SUMIFS(Data!$A:$A, Data!$G:$G,$A60,Data!$C:$C,CK$1,Data!$D:$D,CK$2)</f>
        <v>0</v>
      </c>
      <c r="CL60" s="5">
        <f>SUMIFS(Data!$A:$A, Data!$G:$G,$A60,Data!$C:$C,CL$1,Data!$D:$D,CL$2)</f>
        <v>0</v>
      </c>
      <c r="CM60" s="5">
        <f>SUMIFS(Data!$A:$A, Data!$G:$G,$A60,Data!$C:$C,CM$1,Data!$D:$D,CM$2)</f>
        <v>0</v>
      </c>
      <c r="CN60" s="5">
        <f>SUMIFS(Data!$A:$A, Data!$G:$G,$A60,Data!$C:$C,CN$1,Data!$D:$D,CN$2)</f>
        <v>0</v>
      </c>
      <c r="CO60" s="5">
        <f>SUMIFS(Data!$A:$A, Data!$G:$G,$A60,Data!$C:$C,CO$1,Data!$D:$D,CO$2)</f>
        <v>0</v>
      </c>
      <c r="CP60" s="5">
        <f>SUMIFS(Data!$A:$A, Data!$G:$G,$A60,Data!$C:$C,CP$1,Data!$D:$D,CP$2)</f>
        <v>0</v>
      </c>
      <c r="CQ60" s="5">
        <f>SUMIFS(Data!$A:$A, Data!$G:$G,$A60,Data!$C:$C,CQ$1,Data!$D:$D,CQ$2)</f>
        <v>0</v>
      </c>
      <c r="CR60" s="5">
        <f>SUMIFS(Data!$A:$A, Data!$G:$G,$A60,Data!$C:$C,CR$1,Data!$D:$D,CR$2)</f>
        <v>0</v>
      </c>
      <c r="CS60" s="5">
        <f>SUMIFS(Data!$A:$A, Data!$G:$G,$A60,Data!$C:$C,CS$1,Data!$D:$D,CS$2)</f>
        <v>0</v>
      </c>
      <c r="CT60" s="5">
        <f>SUMIFS(Data!$A:$A, Data!$G:$G,$A60,Data!$C:$C,CT$1,Data!$D:$D,CT$2)</f>
        <v>0</v>
      </c>
      <c r="CU60" s="5">
        <f>SUMIFS(Data!$A:$A, Data!$G:$G,$A60,Data!$C:$C,CU$1,Data!$D:$D,CU$2)</f>
        <v>0</v>
      </c>
      <c r="CV60" s="5">
        <f>SUMIFS(Data!$A:$A, Data!$G:$G,$A60,Data!$C:$C,CV$1,Data!$D:$D,CV$2)</f>
        <v>0</v>
      </c>
      <c r="CW60" s="5">
        <f t="shared" ref="CW60:CX60" si="59">SUMIF($B$2:$CV$2,CW$2, $B60:$CV60)</f>
        <v>0</v>
      </c>
      <c r="CX60" s="5">
        <f t="shared" si="59"/>
        <v>0</v>
      </c>
      <c r="CY60" s="5">
        <f t="shared" si="3"/>
        <v>0</v>
      </c>
    </row>
    <row r="61">
      <c r="A61" s="5" t="str">
        <f>Countries!A59</f>
        <v>MAR</v>
      </c>
      <c r="B61" s="5">
        <f>SUMIFS(Data!$A:$A, Data!$G:$G,$A61,Data!$C:$C,B$1,Data!$D:$D,B$2)</f>
        <v>0</v>
      </c>
      <c r="C61" s="5">
        <f>SUMIFS(Data!$A:$A, Data!$G:$G,$A61,Data!$C:$C,C$1,Data!$D:$D,C$2)</f>
        <v>0</v>
      </c>
      <c r="D61" s="5">
        <f>SUMIFS(Data!$A:$A, Data!$G:$G,$A61,Data!$C:$C,D$1,Data!$D:$D,D$2)</f>
        <v>0</v>
      </c>
      <c r="E61" s="5">
        <f>SUMIFS(Data!$A:$A, Data!$G:$G,$A61,Data!$C:$C,E$1,Data!$D:$D,E$2)</f>
        <v>0</v>
      </c>
      <c r="F61" s="5">
        <f>SUMIFS(Data!$A:$A, Data!$G:$G,$A61,Data!$C:$C,F$1,Data!$D:$D,F$2)</f>
        <v>0</v>
      </c>
      <c r="G61" s="5">
        <f>SUMIFS(Data!$A:$A, Data!$G:$G,$A61,Data!$C:$C,G$1,Data!$D:$D,G$2)</f>
        <v>0</v>
      </c>
      <c r="H61" s="5">
        <f>SUMIFS(Data!$A:$A, Data!$G:$G,$A61,Data!$C:$C,H$1,Data!$D:$D,H$2)</f>
        <v>0</v>
      </c>
      <c r="I61" s="5">
        <f>SUMIFS(Data!$A:$A, Data!$G:$G,$A61,Data!$C:$C,I$1,Data!$D:$D,I$2)</f>
        <v>0</v>
      </c>
      <c r="J61" s="5">
        <f>SUMIFS(Data!$A:$A, Data!$G:$G,$A61,Data!$C:$C,J$1,Data!$D:$D,J$2)</f>
        <v>1</v>
      </c>
      <c r="K61" s="5">
        <f>SUMIFS(Data!$A:$A, Data!$G:$G,$A61,Data!$C:$C,K$1,Data!$D:$D,K$2)</f>
        <v>0</v>
      </c>
      <c r="L61" s="5">
        <f>SUMIFS(Data!$A:$A, Data!$G:$G,$A61,Data!$C:$C,L$1,Data!$D:$D,L$2)</f>
        <v>0</v>
      </c>
      <c r="M61" s="5">
        <f>SUMIFS(Data!$A:$A, Data!$G:$G,$A61,Data!$C:$C,M$1,Data!$D:$D,M$2)</f>
        <v>0</v>
      </c>
      <c r="N61" s="5">
        <f>SUMIFS(Data!$A:$A, Data!$G:$G,$A61,Data!$C:$C,N$1,Data!$D:$D,N$2)</f>
        <v>0</v>
      </c>
      <c r="O61" s="5">
        <f>SUMIFS(Data!$A:$A, Data!$G:$G,$A61,Data!$C:$C,O$1,Data!$D:$D,O$2)</f>
        <v>0</v>
      </c>
      <c r="P61" s="5">
        <f>SUMIFS(Data!$A:$A, Data!$G:$G,$A61,Data!$C:$C,P$1,Data!$D:$D,P$2)</f>
        <v>0</v>
      </c>
      <c r="Q61" s="5">
        <f>SUMIFS(Data!$A:$A, Data!$G:$G,$A61,Data!$C:$C,Q$1,Data!$D:$D,Q$2)</f>
        <v>0</v>
      </c>
      <c r="R61" s="5">
        <f>SUMIFS(Data!$A:$A, Data!$G:$G,$A61,Data!$C:$C,R$1,Data!$D:$D,R$2)</f>
        <v>0</v>
      </c>
      <c r="S61" s="5">
        <f>SUMIFS(Data!$A:$A, Data!$G:$G,$A61,Data!$C:$C,S$1,Data!$D:$D,S$2)</f>
        <v>0</v>
      </c>
      <c r="T61" s="5">
        <f>SUMIFS(Data!$A:$A, Data!$G:$G,$A61,Data!$C:$C,T$1,Data!$D:$D,T$2)</f>
        <v>0</v>
      </c>
      <c r="U61" s="5">
        <f>SUMIFS(Data!$A:$A, Data!$G:$G,$A61,Data!$C:$C,U$1,Data!$D:$D,U$2)</f>
        <v>0</v>
      </c>
      <c r="V61" s="5">
        <f>SUMIFS(Data!$A:$A, Data!$G:$G,$A61,Data!$C:$C,V$1,Data!$D:$D,V$2)</f>
        <v>0</v>
      </c>
      <c r="W61" s="5">
        <f>SUMIFS(Data!$A:$A, Data!$G:$G,$A61,Data!$C:$C,W$1,Data!$D:$D,W$2)</f>
        <v>0</v>
      </c>
      <c r="X61" s="5">
        <f>SUMIFS(Data!$A:$A, Data!$G:$G,$A61,Data!$C:$C,X$1,Data!$D:$D,X$2)</f>
        <v>0</v>
      </c>
      <c r="Y61" s="5">
        <f>SUMIFS(Data!$A:$A, Data!$G:$G,$A61,Data!$C:$C,Y$1,Data!$D:$D,Y$2)</f>
        <v>0</v>
      </c>
      <c r="Z61" s="5">
        <f>SUMIFS(Data!$A:$A, Data!$G:$G,$A61,Data!$C:$C,Z$1,Data!$D:$D,Z$2)</f>
        <v>0</v>
      </c>
      <c r="AA61" s="5">
        <f>SUMIFS(Data!$A:$A, Data!$G:$G,$A61,Data!$C:$C,AA$1,Data!$D:$D,AA$2)</f>
        <v>0</v>
      </c>
      <c r="AB61" s="5">
        <f>SUMIFS(Data!$A:$A, Data!$G:$G,$A61,Data!$C:$C,AB$1,Data!$D:$D,AB$2)</f>
        <v>0</v>
      </c>
      <c r="AC61" s="5">
        <f>SUMIFS(Data!$A:$A, Data!$G:$G,$A61,Data!$C:$C,AC$1,Data!$D:$D,AC$2)</f>
        <v>0</v>
      </c>
      <c r="AD61" s="5">
        <f>SUMIFS(Data!$A:$A, Data!$G:$G,$A61,Data!$C:$C,AD$1,Data!$D:$D,AD$2)</f>
        <v>0</v>
      </c>
      <c r="AE61" s="5">
        <f>SUMIFS(Data!$A:$A, Data!$G:$G,$A61,Data!$C:$C,AE$1,Data!$D:$D,AE$2)</f>
        <v>0</v>
      </c>
      <c r="AF61" s="5">
        <f>SUMIFS(Data!$A:$A, Data!$G:$G,$A61,Data!$C:$C,AF$1,Data!$D:$D,AF$2)</f>
        <v>0</v>
      </c>
      <c r="AG61" s="5">
        <f>SUMIFS(Data!$A:$A, Data!$G:$G,$A61,Data!$C:$C,AG$1,Data!$D:$D,AG$2)</f>
        <v>0</v>
      </c>
      <c r="AH61" s="5">
        <f>SUMIFS(Data!$A:$A, Data!$G:$G,$A61,Data!$C:$C,AH$1,Data!$D:$D,AH$2)</f>
        <v>0</v>
      </c>
      <c r="AI61" s="5">
        <f>SUMIFS(Data!$A:$A, Data!$G:$G,$A61,Data!$C:$C,AI$1,Data!$D:$D,AI$2)</f>
        <v>0</v>
      </c>
      <c r="AJ61" s="5">
        <f>SUMIFS(Data!$A:$A, Data!$G:$G,$A61,Data!$C:$C,AJ$1,Data!$D:$D,AJ$2)</f>
        <v>0</v>
      </c>
      <c r="AK61" s="5">
        <f>SUMIFS(Data!$A:$A, Data!$G:$G,$A61,Data!$C:$C,AK$1,Data!$D:$D,AK$2)</f>
        <v>0</v>
      </c>
      <c r="AL61" s="5">
        <f>SUMIFS(Data!$A:$A, Data!$G:$G,$A61,Data!$C:$C,AL$1,Data!$D:$D,AL$2)</f>
        <v>0</v>
      </c>
      <c r="AM61" s="5">
        <f>SUMIFS(Data!$A:$A, Data!$G:$G,$A61,Data!$C:$C,AM$1,Data!$D:$D,AM$2)</f>
        <v>0</v>
      </c>
      <c r="AN61" s="5">
        <f>SUMIFS(Data!$A:$A, Data!$G:$G,$A61,Data!$C:$C,AN$1,Data!$D:$D,AN$2)</f>
        <v>0</v>
      </c>
      <c r="AO61" s="5">
        <f>SUMIFS(Data!$A:$A, Data!$G:$G,$A61,Data!$C:$C,AO$1,Data!$D:$D,AO$2)</f>
        <v>0</v>
      </c>
      <c r="AP61" s="5">
        <f>SUMIFS(Data!$A:$A, Data!$G:$G,$A61,Data!$C:$C,AP$1,Data!$D:$D,AP$2)</f>
        <v>0</v>
      </c>
      <c r="AQ61" s="5">
        <f>SUMIFS(Data!$A:$A, Data!$G:$G,$A61,Data!$C:$C,AQ$1,Data!$D:$D,AQ$2)</f>
        <v>0</v>
      </c>
      <c r="AR61" s="5">
        <f>SUMIFS(Data!$A:$A, Data!$G:$G,$A61,Data!$C:$C,AR$1,Data!$D:$D,AR$2)</f>
        <v>0</v>
      </c>
      <c r="AS61" s="5">
        <f>SUMIFS(Data!$A:$A, Data!$G:$G,$A61,Data!$C:$C,AS$1,Data!$D:$D,AS$2)</f>
        <v>0</v>
      </c>
      <c r="AT61" s="5">
        <f>SUMIFS(Data!$A:$A, Data!$G:$G,$A61,Data!$C:$C,AT$1,Data!$D:$D,AT$2)</f>
        <v>0</v>
      </c>
      <c r="AU61" s="5">
        <f>SUMIFS(Data!$A:$A, Data!$G:$G,$A61,Data!$C:$C,AU$1,Data!$D:$D,AU$2)</f>
        <v>0</v>
      </c>
      <c r="AV61" s="5">
        <f>SUMIFS(Data!$A:$A, Data!$G:$G,$A61,Data!$C:$C,AV$1,Data!$D:$D,AV$2)</f>
        <v>0</v>
      </c>
      <c r="AW61" s="5">
        <f>SUMIFS(Data!$A:$A, Data!$G:$G,$A61,Data!$C:$C,AW$1,Data!$D:$D,AW$2)</f>
        <v>0</v>
      </c>
      <c r="AX61" s="5">
        <f>SUMIFS(Data!$A:$A, Data!$G:$G,$A61,Data!$C:$C,AX$1,Data!$D:$D,AX$2)</f>
        <v>0</v>
      </c>
      <c r="AY61" s="5">
        <f>SUMIFS(Data!$A:$A, Data!$G:$G,$A61,Data!$C:$C,AY$1,Data!$D:$D,AY$2)</f>
        <v>0</v>
      </c>
      <c r="AZ61" s="5">
        <f>SUMIFS(Data!$A:$A, Data!$G:$G,$A61,Data!$C:$C,AZ$1,Data!$D:$D,AZ$2)</f>
        <v>0</v>
      </c>
      <c r="BA61" s="5">
        <f>SUMIFS(Data!$A:$A, Data!$G:$G,$A61,Data!$C:$C,BA$1,Data!$D:$D,BA$2)</f>
        <v>0</v>
      </c>
      <c r="BB61" s="5">
        <f>SUMIFS(Data!$A:$A, Data!$G:$G,$A61,Data!$C:$C,BB$1,Data!$D:$D,BB$2)</f>
        <v>0</v>
      </c>
      <c r="BC61" s="5">
        <f>SUMIFS(Data!$A:$A, Data!$G:$G,$A61,Data!$C:$C,BC$1,Data!$D:$D,BC$2)</f>
        <v>0</v>
      </c>
      <c r="BD61" s="5">
        <f>SUMIFS(Data!$A:$A, Data!$G:$G,$A61,Data!$C:$C,BD$1,Data!$D:$D,BD$2)</f>
        <v>0</v>
      </c>
      <c r="BE61" s="5">
        <f>SUMIFS(Data!$A:$A, Data!$G:$G,$A61,Data!$C:$C,BE$1,Data!$D:$D,BE$2)</f>
        <v>0</v>
      </c>
      <c r="BF61" s="5">
        <f>SUMIFS(Data!$A:$A, Data!$G:$G,$A61,Data!$C:$C,BF$1,Data!$D:$D,BF$2)</f>
        <v>0</v>
      </c>
      <c r="BG61" s="5">
        <f>SUMIFS(Data!$A:$A, Data!$G:$G,$A61,Data!$C:$C,BG$1,Data!$D:$D,BG$2)</f>
        <v>0</v>
      </c>
      <c r="BH61" s="5">
        <f>SUMIFS(Data!$A:$A, Data!$G:$G,$A61,Data!$C:$C,BH$1,Data!$D:$D,BH$2)</f>
        <v>0</v>
      </c>
      <c r="BI61" s="5">
        <f>SUMIFS(Data!$A:$A, Data!$G:$G,$A61,Data!$C:$C,BI$1,Data!$D:$D,BI$2)</f>
        <v>0</v>
      </c>
      <c r="BJ61" s="5">
        <f>SUMIFS(Data!$A:$A, Data!$G:$G,$A61,Data!$C:$C,BJ$1,Data!$D:$D,BJ$2)</f>
        <v>0</v>
      </c>
      <c r="BK61" s="5">
        <f>SUMIFS(Data!$A:$A, Data!$G:$G,$A61,Data!$C:$C,BK$1,Data!$D:$D,BK$2)</f>
        <v>0</v>
      </c>
      <c r="BL61" s="5">
        <f>SUMIFS(Data!$A:$A, Data!$G:$G,$A61,Data!$C:$C,BL$1,Data!$D:$D,BL$2)</f>
        <v>0</v>
      </c>
      <c r="BM61" s="5">
        <f>SUMIFS(Data!$A:$A, Data!$G:$G,$A61,Data!$C:$C,BM$1,Data!$D:$D,BM$2)</f>
        <v>0</v>
      </c>
      <c r="BN61" s="5">
        <f>SUMIFS(Data!$A:$A, Data!$G:$G,$A61,Data!$C:$C,BN$1,Data!$D:$D,BN$2)</f>
        <v>0</v>
      </c>
      <c r="BO61" s="5">
        <f>SUMIFS(Data!$A:$A, Data!$G:$G,$A61,Data!$C:$C,BO$1,Data!$D:$D,BO$2)</f>
        <v>0</v>
      </c>
      <c r="BP61" s="5">
        <f>SUMIFS(Data!$A:$A, Data!$G:$G,$A61,Data!$C:$C,BP$1,Data!$D:$D,BP$2)</f>
        <v>0</v>
      </c>
      <c r="BQ61" s="5">
        <f>SUMIFS(Data!$A:$A, Data!$G:$G,$A61,Data!$C:$C,BQ$1,Data!$D:$D,BQ$2)</f>
        <v>0</v>
      </c>
      <c r="BR61" s="5">
        <f>SUMIFS(Data!$A:$A, Data!$G:$G,$A61,Data!$C:$C,BR$1,Data!$D:$D,BR$2)</f>
        <v>0</v>
      </c>
      <c r="BS61" s="5">
        <f>SUMIFS(Data!$A:$A, Data!$G:$G,$A61,Data!$C:$C,BS$1,Data!$D:$D,BS$2)</f>
        <v>0</v>
      </c>
      <c r="BT61" s="5">
        <f>SUMIFS(Data!$A:$A, Data!$G:$G,$A61,Data!$C:$C,BT$1,Data!$D:$D,BT$2)</f>
        <v>0</v>
      </c>
      <c r="BU61" s="5">
        <f>SUMIFS(Data!$A:$A, Data!$G:$G,$A61,Data!$C:$C,BU$1,Data!$D:$D,BU$2)</f>
        <v>0</v>
      </c>
      <c r="BV61" s="5">
        <f>SUMIFS(Data!$A:$A, Data!$G:$G,$A61,Data!$C:$C,BV$1,Data!$D:$D,BV$2)</f>
        <v>0</v>
      </c>
      <c r="BW61" s="5">
        <f>SUMIFS(Data!$A:$A, Data!$G:$G,$A61,Data!$C:$C,BW$1,Data!$D:$D,BW$2)</f>
        <v>0</v>
      </c>
      <c r="BX61" s="5">
        <f>SUMIFS(Data!$A:$A, Data!$G:$G,$A61,Data!$C:$C,BX$1,Data!$D:$D,BX$2)</f>
        <v>0</v>
      </c>
      <c r="BY61" s="5">
        <f>SUMIFS(Data!$A:$A, Data!$G:$G,$A61,Data!$C:$C,BY$1,Data!$D:$D,BY$2)</f>
        <v>0</v>
      </c>
      <c r="BZ61" s="5">
        <f>SUMIFS(Data!$A:$A, Data!$G:$G,$A61,Data!$C:$C,BZ$1,Data!$D:$D,BZ$2)</f>
        <v>0</v>
      </c>
      <c r="CA61" s="5">
        <f>SUMIFS(Data!$A:$A, Data!$G:$G,$A61,Data!$C:$C,CA$1,Data!$D:$D,CA$2)</f>
        <v>0</v>
      </c>
      <c r="CB61" s="5">
        <f>SUMIFS(Data!$A:$A, Data!$G:$G,$A61,Data!$C:$C,CB$1,Data!$D:$D,CB$2)</f>
        <v>0</v>
      </c>
      <c r="CC61" s="5">
        <f>SUMIFS(Data!$A:$A, Data!$G:$G,$A61,Data!$C:$C,CC$1,Data!$D:$D,CC$2)</f>
        <v>0</v>
      </c>
      <c r="CD61" s="5">
        <f>SUMIFS(Data!$A:$A, Data!$G:$G,$A61,Data!$C:$C,CD$1,Data!$D:$D,CD$2)</f>
        <v>0</v>
      </c>
      <c r="CE61" s="5">
        <f>SUMIFS(Data!$A:$A, Data!$G:$G,$A61,Data!$C:$C,CE$1,Data!$D:$D,CE$2)</f>
        <v>0</v>
      </c>
      <c r="CF61" s="5">
        <f>SUMIFS(Data!$A:$A, Data!$G:$G,$A61,Data!$C:$C,CF$1,Data!$D:$D,CF$2)</f>
        <v>0</v>
      </c>
      <c r="CG61" s="5">
        <f>SUMIFS(Data!$A:$A, Data!$G:$G,$A61,Data!$C:$C,CG$1,Data!$D:$D,CG$2)</f>
        <v>0</v>
      </c>
      <c r="CH61" s="5">
        <f>SUMIFS(Data!$A:$A, Data!$G:$G,$A61,Data!$C:$C,CH$1,Data!$D:$D,CH$2)</f>
        <v>0</v>
      </c>
      <c r="CI61" s="5">
        <f>SUMIFS(Data!$A:$A, Data!$G:$G,$A61,Data!$C:$C,CI$1,Data!$D:$D,CI$2)</f>
        <v>0</v>
      </c>
      <c r="CJ61" s="5">
        <f>SUMIFS(Data!$A:$A, Data!$G:$G,$A61,Data!$C:$C,CJ$1,Data!$D:$D,CJ$2)</f>
        <v>0</v>
      </c>
      <c r="CK61" s="5">
        <f>SUMIFS(Data!$A:$A, Data!$G:$G,$A61,Data!$C:$C,CK$1,Data!$D:$D,CK$2)</f>
        <v>0</v>
      </c>
      <c r="CL61" s="5">
        <f>SUMIFS(Data!$A:$A, Data!$G:$G,$A61,Data!$C:$C,CL$1,Data!$D:$D,CL$2)</f>
        <v>0</v>
      </c>
      <c r="CM61" s="5">
        <f>SUMIFS(Data!$A:$A, Data!$G:$G,$A61,Data!$C:$C,CM$1,Data!$D:$D,CM$2)</f>
        <v>0</v>
      </c>
      <c r="CN61" s="5">
        <f>SUMIFS(Data!$A:$A, Data!$G:$G,$A61,Data!$C:$C,CN$1,Data!$D:$D,CN$2)</f>
        <v>0</v>
      </c>
      <c r="CO61" s="5">
        <f>SUMIFS(Data!$A:$A, Data!$G:$G,$A61,Data!$C:$C,CO$1,Data!$D:$D,CO$2)</f>
        <v>0</v>
      </c>
      <c r="CP61" s="5">
        <f>SUMIFS(Data!$A:$A, Data!$G:$G,$A61,Data!$C:$C,CP$1,Data!$D:$D,CP$2)</f>
        <v>0</v>
      </c>
      <c r="CQ61" s="5">
        <f>SUMIFS(Data!$A:$A, Data!$G:$G,$A61,Data!$C:$C,CQ$1,Data!$D:$D,CQ$2)</f>
        <v>0</v>
      </c>
      <c r="CR61" s="5">
        <f>SUMIFS(Data!$A:$A, Data!$G:$G,$A61,Data!$C:$C,CR$1,Data!$D:$D,CR$2)</f>
        <v>0</v>
      </c>
      <c r="CS61" s="5">
        <f>SUMIFS(Data!$A:$A, Data!$G:$G,$A61,Data!$C:$C,CS$1,Data!$D:$D,CS$2)</f>
        <v>0</v>
      </c>
      <c r="CT61" s="5">
        <f>SUMIFS(Data!$A:$A, Data!$G:$G,$A61,Data!$C:$C,CT$1,Data!$D:$D,CT$2)</f>
        <v>0</v>
      </c>
      <c r="CU61" s="5">
        <f>SUMIFS(Data!$A:$A, Data!$G:$G,$A61,Data!$C:$C,CU$1,Data!$D:$D,CU$2)</f>
        <v>0</v>
      </c>
      <c r="CV61" s="5">
        <f>SUMIFS(Data!$A:$A, Data!$G:$G,$A61,Data!$C:$C,CV$1,Data!$D:$D,CV$2)</f>
        <v>0</v>
      </c>
      <c r="CW61" s="5">
        <f t="shared" ref="CW61:CX61" si="60">SUMIF($B$2:$CV$2,CW$2, $B61:$CV61)</f>
        <v>1</v>
      </c>
      <c r="CX61" s="5">
        <f t="shared" si="60"/>
        <v>0</v>
      </c>
      <c r="CY61" s="5">
        <f t="shared" si="3"/>
        <v>1</v>
      </c>
    </row>
    <row r="62">
      <c r="A62" s="5" t="str">
        <f>Countries!A60</f>
        <v>MAS</v>
      </c>
      <c r="B62" s="5">
        <f>SUMIFS(Data!$A:$A, Data!$G:$G,$A62,Data!$C:$C,B$1,Data!$D:$D,B$2)</f>
        <v>0</v>
      </c>
      <c r="C62" s="5">
        <f>SUMIFS(Data!$A:$A, Data!$G:$G,$A62,Data!$C:$C,C$1,Data!$D:$D,C$2)</f>
        <v>0</v>
      </c>
      <c r="D62" s="5">
        <f>SUMIFS(Data!$A:$A, Data!$G:$G,$A62,Data!$C:$C,D$1,Data!$D:$D,D$2)</f>
        <v>0</v>
      </c>
      <c r="E62" s="5">
        <f>SUMIFS(Data!$A:$A, Data!$G:$G,$A62,Data!$C:$C,E$1,Data!$D:$D,E$2)</f>
        <v>0</v>
      </c>
      <c r="F62" s="5">
        <f>SUMIFS(Data!$A:$A, Data!$G:$G,$A62,Data!$C:$C,F$1,Data!$D:$D,F$2)</f>
        <v>0</v>
      </c>
      <c r="G62" s="5">
        <f>SUMIFS(Data!$A:$A, Data!$G:$G,$A62,Data!$C:$C,G$1,Data!$D:$D,G$2)</f>
        <v>0</v>
      </c>
      <c r="H62" s="5">
        <f>SUMIFS(Data!$A:$A, Data!$G:$G,$A62,Data!$C:$C,H$1,Data!$D:$D,H$2)</f>
        <v>0</v>
      </c>
      <c r="I62" s="5">
        <f>SUMIFS(Data!$A:$A, Data!$G:$G,$A62,Data!$C:$C,I$1,Data!$D:$D,I$2)</f>
        <v>0</v>
      </c>
      <c r="J62" s="5">
        <f>SUMIFS(Data!$A:$A, Data!$G:$G,$A62,Data!$C:$C,J$1,Data!$D:$D,J$2)</f>
        <v>0</v>
      </c>
      <c r="K62" s="5">
        <f>SUMIFS(Data!$A:$A, Data!$G:$G,$A62,Data!$C:$C,K$1,Data!$D:$D,K$2)</f>
        <v>0</v>
      </c>
      <c r="L62" s="5">
        <f>SUMIFS(Data!$A:$A, Data!$G:$G,$A62,Data!$C:$C,L$1,Data!$D:$D,L$2)</f>
        <v>0</v>
      </c>
      <c r="M62" s="5">
        <f>SUMIFS(Data!$A:$A, Data!$G:$G,$A62,Data!$C:$C,M$1,Data!$D:$D,M$2)</f>
        <v>0</v>
      </c>
      <c r="N62" s="5">
        <f>SUMIFS(Data!$A:$A, Data!$G:$G,$A62,Data!$C:$C,N$1,Data!$D:$D,N$2)</f>
        <v>0</v>
      </c>
      <c r="O62" s="5">
        <f>SUMIFS(Data!$A:$A, Data!$G:$G,$A62,Data!$C:$C,O$1,Data!$D:$D,O$2)</f>
        <v>0</v>
      </c>
      <c r="P62" s="5">
        <f>SUMIFS(Data!$A:$A, Data!$G:$G,$A62,Data!$C:$C,P$1,Data!$D:$D,P$2)</f>
        <v>0</v>
      </c>
      <c r="Q62" s="5">
        <f>SUMIFS(Data!$A:$A, Data!$G:$G,$A62,Data!$C:$C,Q$1,Data!$D:$D,Q$2)</f>
        <v>0</v>
      </c>
      <c r="R62" s="5">
        <f>SUMIFS(Data!$A:$A, Data!$G:$G,$A62,Data!$C:$C,R$1,Data!$D:$D,R$2)</f>
        <v>0</v>
      </c>
      <c r="S62" s="5">
        <f>SUMIFS(Data!$A:$A, Data!$G:$G,$A62,Data!$C:$C,S$1,Data!$D:$D,S$2)</f>
        <v>0</v>
      </c>
      <c r="T62" s="5">
        <f>SUMIFS(Data!$A:$A, Data!$G:$G,$A62,Data!$C:$C,T$1,Data!$D:$D,T$2)</f>
        <v>0</v>
      </c>
      <c r="U62" s="5">
        <f>SUMIFS(Data!$A:$A, Data!$G:$G,$A62,Data!$C:$C,U$1,Data!$D:$D,U$2)</f>
        <v>0</v>
      </c>
      <c r="V62" s="5">
        <f>SUMIFS(Data!$A:$A, Data!$G:$G,$A62,Data!$C:$C,V$1,Data!$D:$D,V$2)</f>
        <v>0</v>
      </c>
      <c r="W62" s="5">
        <f>SUMIFS(Data!$A:$A, Data!$G:$G,$A62,Data!$C:$C,W$1,Data!$D:$D,W$2)</f>
        <v>0</v>
      </c>
      <c r="X62" s="5">
        <f>SUMIFS(Data!$A:$A, Data!$G:$G,$A62,Data!$C:$C,X$1,Data!$D:$D,X$2)</f>
        <v>0</v>
      </c>
      <c r="Y62" s="5">
        <f>SUMIFS(Data!$A:$A, Data!$G:$G,$A62,Data!$C:$C,Y$1,Data!$D:$D,Y$2)</f>
        <v>0</v>
      </c>
      <c r="Z62" s="5">
        <f>SUMIFS(Data!$A:$A, Data!$G:$G,$A62,Data!$C:$C,Z$1,Data!$D:$D,Z$2)</f>
        <v>0</v>
      </c>
      <c r="AA62" s="5">
        <f>SUMIFS(Data!$A:$A, Data!$G:$G,$A62,Data!$C:$C,AA$1,Data!$D:$D,AA$2)</f>
        <v>0</v>
      </c>
      <c r="AB62" s="5">
        <f>SUMIFS(Data!$A:$A, Data!$G:$G,$A62,Data!$C:$C,AB$1,Data!$D:$D,AB$2)</f>
        <v>0</v>
      </c>
      <c r="AC62" s="5">
        <f>SUMIFS(Data!$A:$A, Data!$G:$G,$A62,Data!$C:$C,AC$1,Data!$D:$D,AC$2)</f>
        <v>0</v>
      </c>
      <c r="AD62" s="5">
        <f>SUMIFS(Data!$A:$A, Data!$G:$G,$A62,Data!$C:$C,AD$1,Data!$D:$D,AD$2)</f>
        <v>0</v>
      </c>
      <c r="AE62" s="5">
        <f>SUMIFS(Data!$A:$A, Data!$G:$G,$A62,Data!$C:$C,AE$1,Data!$D:$D,AE$2)</f>
        <v>0</v>
      </c>
      <c r="AF62" s="5">
        <f>SUMIFS(Data!$A:$A, Data!$G:$G,$A62,Data!$C:$C,AF$1,Data!$D:$D,AF$2)</f>
        <v>0</v>
      </c>
      <c r="AG62" s="5">
        <f>SUMIFS(Data!$A:$A, Data!$G:$G,$A62,Data!$C:$C,AG$1,Data!$D:$D,AG$2)</f>
        <v>0</v>
      </c>
      <c r="AH62" s="5">
        <f>SUMIFS(Data!$A:$A, Data!$G:$G,$A62,Data!$C:$C,AH$1,Data!$D:$D,AH$2)</f>
        <v>0</v>
      </c>
      <c r="AI62" s="5">
        <f>SUMIFS(Data!$A:$A, Data!$G:$G,$A62,Data!$C:$C,AI$1,Data!$D:$D,AI$2)</f>
        <v>0</v>
      </c>
      <c r="AJ62" s="5">
        <f>SUMIFS(Data!$A:$A, Data!$G:$G,$A62,Data!$C:$C,AJ$1,Data!$D:$D,AJ$2)</f>
        <v>0</v>
      </c>
      <c r="AK62" s="5">
        <f>SUMIFS(Data!$A:$A, Data!$G:$G,$A62,Data!$C:$C,AK$1,Data!$D:$D,AK$2)</f>
        <v>0</v>
      </c>
      <c r="AL62" s="5">
        <f>SUMIFS(Data!$A:$A, Data!$G:$G,$A62,Data!$C:$C,AL$1,Data!$D:$D,AL$2)</f>
        <v>0</v>
      </c>
      <c r="AM62" s="5">
        <f>SUMIFS(Data!$A:$A, Data!$G:$G,$A62,Data!$C:$C,AM$1,Data!$D:$D,AM$2)</f>
        <v>0</v>
      </c>
      <c r="AN62" s="5">
        <f>SUMIFS(Data!$A:$A, Data!$G:$G,$A62,Data!$C:$C,AN$1,Data!$D:$D,AN$2)</f>
        <v>0</v>
      </c>
      <c r="AO62" s="5">
        <f>SUMIFS(Data!$A:$A, Data!$G:$G,$A62,Data!$C:$C,AO$1,Data!$D:$D,AO$2)</f>
        <v>0</v>
      </c>
      <c r="AP62" s="5">
        <f>SUMIFS(Data!$A:$A, Data!$G:$G,$A62,Data!$C:$C,AP$1,Data!$D:$D,AP$2)</f>
        <v>0</v>
      </c>
      <c r="AQ62" s="5">
        <f>SUMIFS(Data!$A:$A, Data!$G:$G,$A62,Data!$C:$C,AQ$1,Data!$D:$D,AQ$2)</f>
        <v>0</v>
      </c>
      <c r="AR62" s="5">
        <f>SUMIFS(Data!$A:$A, Data!$G:$G,$A62,Data!$C:$C,AR$1,Data!$D:$D,AR$2)</f>
        <v>0</v>
      </c>
      <c r="AS62" s="5">
        <f>SUMIFS(Data!$A:$A, Data!$G:$G,$A62,Data!$C:$C,AS$1,Data!$D:$D,AS$2)</f>
        <v>0</v>
      </c>
      <c r="AT62" s="5">
        <f>SUMIFS(Data!$A:$A, Data!$G:$G,$A62,Data!$C:$C,AT$1,Data!$D:$D,AT$2)</f>
        <v>0</v>
      </c>
      <c r="AU62" s="5">
        <f>SUMIFS(Data!$A:$A, Data!$G:$G,$A62,Data!$C:$C,AU$1,Data!$D:$D,AU$2)</f>
        <v>0</v>
      </c>
      <c r="AV62" s="5">
        <f>SUMIFS(Data!$A:$A, Data!$G:$G,$A62,Data!$C:$C,AV$1,Data!$D:$D,AV$2)</f>
        <v>0</v>
      </c>
      <c r="AW62" s="5">
        <f>SUMIFS(Data!$A:$A, Data!$G:$G,$A62,Data!$C:$C,AW$1,Data!$D:$D,AW$2)</f>
        <v>0</v>
      </c>
      <c r="AX62" s="5">
        <f>SUMIFS(Data!$A:$A, Data!$G:$G,$A62,Data!$C:$C,AX$1,Data!$D:$D,AX$2)</f>
        <v>0</v>
      </c>
      <c r="AY62" s="5">
        <f>SUMIFS(Data!$A:$A, Data!$G:$G,$A62,Data!$C:$C,AY$1,Data!$D:$D,AY$2)</f>
        <v>0</v>
      </c>
      <c r="AZ62" s="5">
        <f>SUMIFS(Data!$A:$A, Data!$G:$G,$A62,Data!$C:$C,AZ$1,Data!$D:$D,AZ$2)</f>
        <v>0</v>
      </c>
      <c r="BA62" s="5">
        <f>SUMIFS(Data!$A:$A, Data!$G:$G,$A62,Data!$C:$C,BA$1,Data!$D:$D,BA$2)</f>
        <v>0</v>
      </c>
      <c r="BB62" s="5">
        <f>SUMIFS(Data!$A:$A, Data!$G:$G,$A62,Data!$C:$C,BB$1,Data!$D:$D,BB$2)</f>
        <v>0</v>
      </c>
      <c r="BC62" s="5">
        <f>SUMIFS(Data!$A:$A, Data!$G:$G,$A62,Data!$C:$C,BC$1,Data!$D:$D,BC$2)</f>
        <v>0</v>
      </c>
      <c r="BD62" s="5">
        <f>SUMIFS(Data!$A:$A, Data!$G:$G,$A62,Data!$C:$C,BD$1,Data!$D:$D,BD$2)</f>
        <v>0</v>
      </c>
      <c r="BE62" s="5">
        <f>SUMIFS(Data!$A:$A, Data!$G:$G,$A62,Data!$C:$C,BE$1,Data!$D:$D,BE$2)</f>
        <v>0</v>
      </c>
      <c r="BF62" s="5">
        <f>SUMIFS(Data!$A:$A, Data!$G:$G,$A62,Data!$C:$C,BF$1,Data!$D:$D,BF$2)</f>
        <v>0</v>
      </c>
      <c r="BG62" s="5">
        <f>SUMIFS(Data!$A:$A, Data!$G:$G,$A62,Data!$C:$C,BG$1,Data!$D:$D,BG$2)</f>
        <v>0</v>
      </c>
      <c r="BH62" s="5">
        <f>SUMIFS(Data!$A:$A, Data!$G:$G,$A62,Data!$C:$C,BH$1,Data!$D:$D,BH$2)</f>
        <v>0</v>
      </c>
      <c r="BI62" s="5">
        <f>SUMIFS(Data!$A:$A, Data!$G:$G,$A62,Data!$C:$C,BI$1,Data!$D:$D,BI$2)</f>
        <v>0</v>
      </c>
      <c r="BJ62" s="5">
        <f>SUMIFS(Data!$A:$A, Data!$G:$G,$A62,Data!$C:$C,BJ$1,Data!$D:$D,BJ$2)</f>
        <v>0</v>
      </c>
      <c r="BK62" s="5">
        <f>SUMIFS(Data!$A:$A, Data!$G:$G,$A62,Data!$C:$C,BK$1,Data!$D:$D,BK$2)</f>
        <v>0</v>
      </c>
      <c r="BL62" s="5">
        <f>SUMIFS(Data!$A:$A, Data!$G:$G,$A62,Data!$C:$C,BL$1,Data!$D:$D,BL$2)</f>
        <v>0</v>
      </c>
      <c r="BM62" s="5">
        <f>SUMIFS(Data!$A:$A, Data!$G:$G,$A62,Data!$C:$C,BM$1,Data!$D:$D,BM$2)</f>
        <v>0</v>
      </c>
      <c r="BN62" s="5">
        <f>SUMIFS(Data!$A:$A, Data!$G:$G,$A62,Data!$C:$C,BN$1,Data!$D:$D,BN$2)</f>
        <v>0</v>
      </c>
      <c r="BO62" s="5">
        <f>SUMIFS(Data!$A:$A, Data!$G:$G,$A62,Data!$C:$C,BO$1,Data!$D:$D,BO$2)</f>
        <v>0</v>
      </c>
      <c r="BP62" s="5">
        <f>SUMIFS(Data!$A:$A, Data!$G:$G,$A62,Data!$C:$C,BP$1,Data!$D:$D,BP$2)</f>
        <v>0</v>
      </c>
      <c r="BQ62" s="5">
        <f>SUMIFS(Data!$A:$A, Data!$G:$G,$A62,Data!$C:$C,BQ$1,Data!$D:$D,BQ$2)</f>
        <v>0</v>
      </c>
      <c r="BR62" s="5">
        <f>SUMIFS(Data!$A:$A, Data!$G:$G,$A62,Data!$C:$C,BR$1,Data!$D:$D,BR$2)</f>
        <v>0</v>
      </c>
      <c r="BS62" s="5">
        <f>SUMIFS(Data!$A:$A, Data!$G:$G,$A62,Data!$C:$C,BS$1,Data!$D:$D,BS$2)</f>
        <v>0</v>
      </c>
      <c r="BT62" s="5">
        <f>SUMIFS(Data!$A:$A, Data!$G:$G,$A62,Data!$C:$C,BT$1,Data!$D:$D,BT$2)</f>
        <v>0</v>
      </c>
      <c r="BU62" s="5">
        <f>SUMIFS(Data!$A:$A, Data!$G:$G,$A62,Data!$C:$C,BU$1,Data!$D:$D,BU$2)</f>
        <v>0</v>
      </c>
      <c r="BV62" s="5">
        <f>SUMIFS(Data!$A:$A, Data!$G:$G,$A62,Data!$C:$C,BV$1,Data!$D:$D,BV$2)</f>
        <v>0</v>
      </c>
      <c r="BW62" s="5">
        <f>SUMIFS(Data!$A:$A, Data!$G:$G,$A62,Data!$C:$C,BW$1,Data!$D:$D,BW$2)</f>
        <v>0</v>
      </c>
      <c r="BX62" s="5">
        <f>SUMIFS(Data!$A:$A, Data!$G:$G,$A62,Data!$C:$C,BX$1,Data!$D:$D,BX$2)</f>
        <v>0</v>
      </c>
      <c r="BY62" s="5">
        <f>SUMIFS(Data!$A:$A, Data!$G:$G,$A62,Data!$C:$C,BY$1,Data!$D:$D,BY$2)</f>
        <v>0</v>
      </c>
      <c r="BZ62" s="5">
        <f>SUMIFS(Data!$A:$A, Data!$G:$G,$A62,Data!$C:$C,BZ$1,Data!$D:$D,BZ$2)</f>
        <v>0</v>
      </c>
      <c r="CA62" s="5">
        <f>SUMIFS(Data!$A:$A, Data!$G:$G,$A62,Data!$C:$C,CA$1,Data!$D:$D,CA$2)</f>
        <v>0</v>
      </c>
      <c r="CB62" s="5">
        <f>SUMIFS(Data!$A:$A, Data!$G:$G,$A62,Data!$C:$C,CB$1,Data!$D:$D,CB$2)</f>
        <v>0</v>
      </c>
      <c r="CC62" s="5">
        <f>SUMIFS(Data!$A:$A, Data!$G:$G,$A62,Data!$C:$C,CC$1,Data!$D:$D,CC$2)</f>
        <v>0</v>
      </c>
      <c r="CD62" s="5">
        <f>SUMIFS(Data!$A:$A, Data!$G:$G,$A62,Data!$C:$C,CD$1,Data!$D:$D,CD$2)</f>
        <v>0</v>
      </c>
      <c r="CE62" s="5">
        <f>SUMIFS(Data!$A:$A, Data!$G:$G,$A62,Data!$C:$C,CE$1,Data!$D:$D,CE$2)</f>
        <v>0</v>
      </c>
      <c r="CF62" s="5">
        <f>SUMIFS(Data!$A:$A, Data!$G:$G,$A62,Data!$C:$C,CF$1,Data!$D:$D,CF$2)</f>
        <v>0</v>
      </c>
      <c r="CG62" s="5">
        <f>SUMIFS(Data!$A:$A, Data!$G:$G,$A62,Data!$C:$C,CG$1,Data!$D:$D,CG$2)</f>
        <v>0</v>
      </c>
      <c r="CH62" s="5">
        <f>SUMIFS(Data!$A:$A, Data!$G:$G,$A62,Data!$C:$C,CH$1,Data!$D:$D,CH$2)</f>
        <v>0</v>
      </c>
      <c r="CI62" s="5">
        <f>SUMIFS(Data!$A:$A, Data!$G:$G,$A62,Data!$C:$C,CI$1,Data!$D:$D,CI$2)</f>
        <v>0</v>
      </c>
      <c r="CJ62" s="5">
        <f>SUMIFS(Data!$A:$A, Data!$G:$G,$A62,Data!$C:$C,CJ$1,Data!$D:$D,CJ$2)</f>
        <v>0</v>
      </c>
      <c r="CK62" s="5">
        <f>SUMIFS(Data!$A:$A, Data!$G:$G,$A62,Data!$C:$C,CK$1,Data!$D:$D,CK$2)</f>
        <v>0</v>
      </c>
      <c r="CL62" s="5">
        <f>SUMIFS(Data!$A:$A, Data!$G:$G,$A62,Data!$C:$C,CL$1,Data!$D:$D,CL$2)</f>
        <v>0</v>
      </c>
      <c r="CM62" s="5">
        <f>SUMIFS(Data!$A:$A, Data!$G:$G,$A62,Data!$C:$C,CM$1,Data!$D:$D,CM$2)</f>
        <v>0</v>
      </c>
      <c r="CN62" s="5">
        <f>SUMIFS(Data!$A:$A, Data!$G:$G,$A62,Data!$C:$C,CN$1,Data!$D:$D,CN$2)</f>
        <v>0</v>
      </c>
      <c r="CO62" s="5">
        <f>SUMIFS(Data!$A:$A, Data!$G:$G,$A62,Data!$C:$C,CO$1,Data!$D:$D,CO$2)</f>
        <v>0</v>
      </c>
      <c r="CP62" s="5">
        <f>SUMIFS(Data!$A:$A, Data!$G:$G,$A62,Data!$C:$C,CP$1,Data!$D:$D,CP$2)</f>
        <v>0</v>
      </c>
      <c r="CQ62" s="5">
        <f>SUMIFS(Data!$A:$A, Data!$G:$G,$A62,Data!$C:$C,CQ$1,Data!$D:$D,CQ$2)</f>
        <v>0</v>
      </c>
      <c r="CR62" s="5">
        <f>SUMIFS(Data!$A:$A, Data!$G:$G,$A62,Data!$C:$C,CR$1,Data!$D:$D,CR$2)</f>
        <v>0</v>
      </c>
      <c r="CS62" s="5">
        <f>SUMIFS(Data!$A:$A, Data!$G:$G,$A62,Data!$C:$C,CS$1,Data!$D:$D,CS$2)</f>
        <v>0</v>
      </c>
      <c r="CT62" s="5">
        <f>SUMIFS(Data!$A:$A, Data!$G:$G,$A62,Data!$C:$C,CT$1,Data!$D:$D,CT$2)</f>
        <v>0</v>
      </c>
      <c r="CU62" s="5">
        <f>SUMIFS(Data!$A:$A, Data!$G:$G,$A62,Data!$C:$C,CU$1,Data!$D:$D,CU$2)</f>
        <v>0</v>
      </c>
      <c r="CV62" s="5">
        <f>SUMIFS(Data!$A:$A, Data!$G:$G,$A62,Data!$C:$C,CV$1,Data!$D:$D,CV$2)</f>
        <v>0</v>
      </c>
      <c r="CW62" s="5">
        <f t="shared" ref="CW62:CX62" si="61">SUMIF($B$2:$CV$2,CW$2, $B62:$CV62)</f>
        <v>0</v>
      </c>
      <c r="CX62" s="5">
        <f t="shared" si="61"/>
        <v>0</v>
      </c>
      <c r="CY62" s="5">
        <f t="shared" si="3"/>
        <v>0</v>
      </c>
    </row>
    <row r="63">
      <c r="A63" s="5" t="str">
        <f>Countries!A61</f>
        <v>MDA</v>
      </c>
      <c r="B63" s="5">
        <f>SUMIFS(Data!$A:$A, Data!$G:$G,$A63,Data!$C:$C,B$1,Data!$D:$D,B$2)</f>
        <v>0</v>
      </c>
      <c r="C63" s="5">
        <f>SUMIFS(Data!$A:$A, Data!$G:$G,$A63,Data!$C:$C,C$1,Data!$D:$D,C$2)</f>
        <v>0</v>
      </c>
      <c r="D63" s="5">
        <f>SUMIFS(Data!$A:$A, Data!$G:$G,$A63,Data!$C:$C,D$1,Data!$D:$D,D$2)</f>
        <v>0</v>
      </c>
      <c r="E63" s="5">
        <f>SUMIFS(Data!$A:$A, Data!$G:$G,$A63,Data!$C:$C,E$1,Data!$D:$D,E$2)</f>
        <v>0</v>
      </c>
      <c r="F63" s="5">
        <f>SUMIFS(Data!$A:$A, Data!$G:$G,$A63,Data!$C:$C,F$1,Data!$D:$D,F$2)</f>
        <v>0</v>
      </c>
      <c r="G63" s="5">
        <f>SUMIFS(Data!$A:$A, Data!$G:$G,$A63,Data!$C:$C,G$1,Data!$D:$D,G$2)</f>
        <v>0</v>
      </c>
      <c r="H63" s="5">
        <f>SUMIFS(Data!$A:$A, Data!$G:$G,$A63,Data!$C:$C,H$1,Data!$D:$D,H$2)</f>
        <v>0</v>
      </c>
      <c r="I63" s="5">
        <f>SUMIFS(Data!$A:$A, Data!$G:$G,$A63,Data!$C:$C,I$1,Data!$D:$D,I$2)</f>
        <v>0</v>
      </c>
      <c r="J63" s="5">
        <f>SUMIFS(Data!$A:$A, Data!$G:$G,$A63,Data!$C:$C,J$1,Data!$D:$D,J$2)</f>
        <v>0</v>
      </c>
      <c r="K63" s="5">
        <f>SUMIFS(Data!$A:$A, Data!$G:$G,$A63,Data!$C:$C,K$1,Data!$D:$D,K$2)</f>
        <v>0</v>
      </c>
      <c r="L63" s="5">
        <f>SUMIFS(Data!$A:$A, Data!$G:$G,$A63,Data!$C:$C,L$1,Data!$D:$D,L$2)</f>
        <v>0</v>
      </c>
      <c r="M63" s="5">
        <f>SUMIFS(Data!$A:$A, Data!$G:$G,$A63,Data!$C:$C,M$1,Data!$D:$D,M$2)</f>
        <v>0</v>
      </c>
      <c r="N63" s="5">
        <f>SUMIFS(Data!$A:$A, Data!$G:$G,$A63,Data!$C:$C,N$1,Data!$D:$D,N$2)</f>
        <v>0</v>
      </c>
      <c r="O63" s="5">
        <f>SUMIFS(Data!$A:$A, Data!$G:$G,$A63,Data!$C:$C,O$1,Data!$D:$D,O$2)</f>
        <v>0</v>
      </c>
      <c r="P63" s="5">
        <f>SUMIFS(Data!$A:$A, Data!$G:$G,$A63,Data!$C:$C,P$1,Data!$D:$D,P$2)</f>
        <v>0</v>
      </c>
      <c r="Q63" s="5">
        <f>SUMIFS(Data!$A:$A, Data!$G:$G,$A63,Data!$C:$C,Q$1,Data!$D:$D,Q$2)</f>
        <v>0</v>
      </c>
      <c r="R63" s="5">
        <f>SUMIFS(Data!$A:$A, Data!$G:$G,$A63,Data!$C:$C,R$1,Data!$D:$D,R$2)</f>
        <v>0</v>
      </c>
      <c r="S63" s="5">
        <f>SUMIFS(Data!$A:$A, Data!$G:$G,$A63,Data!$C:$C,S$1,Data!$D:$D,S$2)</f>
        <v>0</v>
      </c>
      <c r="T63" s="5">
        <f>SUMIFS(Data!$A:$A, Data!$G:$G,$A63,Data!$C:$C,T$1,Data!$D:$D,T$2)</f>
        <v>0</v>
      </c>
      <c r="U63" s="5">
        <f>SUMIFS(Data!$A:$A, Data!$G:$G,$A63,Data!$C:$C,U$1,Data!$D:$D,U$2)</f>
        <v>0</v>
      </c>
      <c r="V63" s="5">
        <f>SUMIFS(Data!$A:$A, Data!$G:$G,$A63,Data!$C:$C,V$1,Data!$D:$D,V$2)</f>
        <v>0</v>
      </c>
      <c r="W63" s="5">
        <f>SUMIFS(Data!$A:$A, Data!$G:$G,$A63,Data!$C:$C,W$1,Data!$D:$D,W$2)</f>
        <v>0</v>
      </c>
      <c r="X63" s="5">
        <f>SUMIFS(Data!$A:$A, Data!$G:$G,$A63,Data!$C:$C,X$1,Data!$D:$D,X$2)</f>
        <v>0</v>
      </c>
      <c r="Y63" s="5">
        <f>SUMIFS(Data!$A:$A, Data!$G:$G,$A63,Data!$C:$C,Y$1,Data!$D:$D,Y$2)</f>
        <v>0</v>
      </c>
      <c r="Z63" s="5">
        <f>SUMIFS(Data!$A:$A, Data!$G:$G,$A63,Data!$C:$C,Z$1,Data!$D:$D,Z$2)</f>
        <v>0</v>
      </c>
      <c r="AA63" s="5">
        <f>SUMIFS(Data!$A:$A, Data!$G:$G,$A63,Data!$C:$C,AA$1,Data!$D:$D,AA$2)</f>
        <v>0</v>
      </c>
      <c r="AB63" s="5">
        <f>SUMIFS(Data!$A:$A, Data!$G:$G,$A63,Data!$C:$C,AB$1,Data!$D:$D,AB$2)</f>
        <v>0</v>
      </c>
      <c r="AC63" s="5">
        <f>SUMIFS(Data!$A:$A, Data!$G:$G,$A63,Data!$C:$C,AC$1,Data!$D:$D,AC$2)</f>
        <v>0</v>
      </c>
      <c r="AD63" s="5">
        <f>SUMIFS(Data!$A:$A, Data!$G:$G,$A63,Data!$C:$C,AD$1,Data!$D:$D,AD$2)</f>
        <v>0</v>
      </c>
      <c r="AE63" s="5">
        <f>SUMIFS(Data!$A:$A, Data!$G:$G,$A63,Data!$C:$C,AE$1,Data!$D:$D,AE$2)</f>
        <v>0</v>
      </c>
      <c r="AF63" s="5">
        <f>SUMIFS(Data!$A:$A, Data!$G:$G,$A63,Data!$C:$C,AF$1,Data!$D:$D,AF$2)</f>
        <v>0</v>
      </c>
      <c r="AG63" s="5">
        <f>SUMIFS(Data!$A:$A, Data!$G:$G,$A63,Data!$C:$C,AG$1,Data!$D:$D,AG$2)</f>
        <v>0</v>
      </c>
      <c r="AH63" s="5">
        <f>SUMIFS(Data!$A:$A, Data!$G:$G,$A63,Data!$C:$C,AH$1,Data!$D:$D,AH$2)</f>
        <v>0</v>
      </c>
      <c r="AI63" s="5">
        <f>SUMIFS(Data!$A:$A, Data!$G:$G,$A63,Data!$C:$C,AI$1,Data!$D:$D,AI$2)</f>
        <v>0</v>
      </c>
      <c r="AJ63" s="5">
        <f>SUMIFS(Data!$A:$A, Data!$G:$G,$A63,Data!$C:$C,AJ$1,Data!$D:$D,AJ$2)</f>
        <v>0</v>
      </c>
      <c r="AK63" s="5">
        <f>SUMIFS(Data!$A:$A, Data!$G:$G,$A63,Data!$C:$C,AK$1,Data!$D:$D,AK$2)</f>
        <v>0</v>
      </c>
      <c r="AL63" s="5">
        <f>SUMIFS(Data!$A:$A, Data!$G:$G,$A63,Data!$C:$C,AL$1,Data!$D:$D,AL$2)</f>
        <v>0</v>
      </c>
      <c r="AM63" s="5">
        <f>SUMIFS(Data!$A:$A, Data!$G:$G,$A63,Data!$C:$C,AM$1,Data!$D:$D,AM$2)</f>
        <v>0</v>
      </c>
      <c r="AN63" s="5">
        <f>SUMIFS(Data!$A:$A, Data!$G:$G,$A63,Data!$C:$C,AN$1,Data!$D:$D,AN$2)</f>
        <v>0</v>
      </c>
      <c r="AO63" s="5">
        <f>SUMIFS(Data!$A:$A, Data!$G:$G,$A63,Data!$C:$C,AO$1,Data!$D:$D,AO$2)</f>
        <v>0</v>
      </c>
      <c r="AP63" s="5">
        <f>SUMIFS(Data!$A:$A, Data!$G:$G,$A63,Data!$C:$C,AP$1,Data!$D:$D,AP$2)</f>
        <v>0</v>
      </c>
      <c r="AQ63" s="5">
        <f>SUMIFS(Data!$A:$A, Data!$G:$G,$A63,Data!$C:$C,AQ$1,Data!$D:$D,AQ$2)</f>
        <v>0</v>
      </c>
      <c r="AR63" s="5">
        <f>SUMIFS(Data!$A:$A, Data!$G:$G,$A63,Data!$C:$C,AR$1,Data!$D:$D,AR$2)</f>
        <v>0</v>
      </c>
      <c r="AS63" s="5">
        <f>SUMIFS(Data!$A:$A, Data!$G:$G,$A63,Data!$C:$C,AS$1,Data!$D:$D,AS$2)</f>
        <v>0</v>
      </c>
      <c r="AT63" s="5">
        <f>SUMIFS(Data!$A:$A, Data!$G:$G,$A63,Data!$C:$C,AT$1,Data!$D:$D,AT$2)</f>
        <v>0</v>
      </c>
      <c r="AU63" s="5">
        <f>SUMIFS(Data!$A:$A, Data!$G:$G,$A63,Data!$C:$C,AU$1,Data!$D:$D,AU$2)</f>
        <v>0</v>
      </c>
      <c r="AV63" s="5">
        <f>SUMIFS(Data!$A:$A, Data!$G:$G,$A63,Data!$C:$C,AV$1,Data!$D:$D,AV$2)</f>
        <v>0</v>
      </c>
      <c r="AW63" s="5">
        <f>SUMIFS(Data!$A:$A, Data!$G:$G,$A63,Data!$C:$C,AW$1,Data!$D:$D,AW$2)</f>
        <v>0</v>
      </c>
      <c r="AX63" s="5">
        <f>SUMIFS(Data!$A:$A, Data!$G:$G,$A63,Data!$C:$C,AX$1,Data!$D:$D,AX$2)</f>
        <v>0</v>
      </c>
      <c r="AY63" s="5">
        <f>SUMIFS(Data!$A:$A, Data!$G:$G,$A63,Data!$C:$C,AY$1,Data!$D:$D,AY$2)</f>
        <v>0</v>
      </c>
      <c r="AZ63" s="5">
        <f>SUMIFS(Data!$A:$A, Data!$G:$G,$A63,Data!$C:$C,AZ$1,Data!$D:$D,AZ$2)</f>
        <v>0</v>
      </c>
      <c r="BA63" s="5">
        <f>SUMIFS(Data!$A:$A, Data!$G:$G,$A63,Data!$C:$C,BA$1,Data!$D:$D,BA$2)</f>
        <v>0</v>
      </c>
      <c r="BB63" s="5">
        <f>SUMIFS(Data!$A:$A, Data!$G:$G,$A63,Data!$C:$C,BB$1,Data!$D:$D,BB$2)</f>
        <v>0</v>
      </c>
      <c r="BC63" s="5">
        <f>SUMIFS(Data!$A:$A, Data!$G:$G,$A63,Data!$C:$C,BC$1,Data!$D:$D,BC$2)</f>
        <v>0</v>
      </c>
      <c r="BD63" s="5">
        <f>SUMIFS(Data!$A:$A, Data!$G:$G,$A63,Data!$C:$C,BD$1,Data!$D:$D,BD$2)</f>
        <v>0</v>
      </c>
      <c r="BE63" s="5">
        <f>SUMIFS(Data!$A:$A, Data!$G:$G,$A63,Data!$C:$C,BE$1,Data!$D:$D,BE$2)</f>
        <v>0</v>
      </c>
      <c r="BF63" s="5">
        <f>SUMIFS(Data!$A:$A, Data!$G:$G,$A63,Data!$C:$C,BF$1,Data!$D:$D,BF$2)</f>
        <v>0</v>
      </c>
      <c r="BG63" s="5">
        <f>SUMIFS(Data!$A:$A, Data!$G:$G,$A63,Data!$C:$C,BG$1,Data!$D:$D,BG$2)</f>
        <v>0</v>
      </c>
      <c r="BH63" s="5">
        <f>SUMIFS(Data!$A:$A, Data!$G:$G,$A63,Data!$C:$C,BH$1,Data!$D:$D,BH$2)</f>
        <v>0</v>
      </c>
      <c r="BI63" s="5">
        <f>SUMIFS(Data!$A:$A, Data!$G:$G,$A63,Data!$C:$C,BI$1,Data!$D:$D,BI$2)</f>
        <v>0</v>
      </c>
      <c r="BJ63" s="5">
        <f>SUMIFS(Data!$A:$A, Data!$G:$G,$A63,Data!$C:$C,BJ$1,Data!$D:$D,BJ$2)</f>
        <v>0</v>
      </c>
      <c r="BK63" s="5">
        <f>SUMIFS(Data!$A:$A, Data!$G:$G,$A63,Data!$C:$C,BK$1,Data!$D:$D,BK$2)</f>
        <v>0</v>
      </c>
      <c r="BL63" s="5">
        <f>SUMIFS(Data!$A:$A, Data!$G:$G,$A63,Data!$C:$C,BL$1,Data!$D:$D,BL$2)</f>
        <v>0</v>
      </c>
      <c r="BM63" s="5">
        <f>SUMIFS(Data!$A:$A, Data!$G:$G,$A63,Data!$C:$C,BM$1,Data!$D:$D,BM$2)</f>
        <v>0</v>
      </c>
      <c r="BN63" s="5">
        <f>SUMIFS(Data!$A:$A, Data!$G:$G,$A63,Data!$C:$C,BN$1,Data!$D:$D,BN$2)</f>
        <v>0</v>
      </c>
      <c r="BO63" s="5">
        <f>SUMIFS(Data!$A:$A, Data!$G:$G,$A63,Data!$C:$C,BO$1,Data!$D:$D,BO$2)</f>
        <v>0</v>
      </c>
      <c r="BP63" s="5">
        <f>SUMIFS(Data!$A:$A, Data!$G:$G,$A63,Data!$C:$C,BP$1,Data!$D:$D,BP$2)</f>
        <v>0</v>
      </c>
      <c r="BQ63" s="5">
        <f>SUMIFS(Data!$A:$A, Data!$G:$G,$A63,Data!$C:$C,BQ$1,Data!$D:$D,BQ$2)</f>
        <v>0</v>
      </c>
      <c r="BR63" s="5">
        <f>SUMIFS(Data!$A:$A, Data!$G:$G,$A63,Data!$C:$C,BR$1,Data!$D:$D,BR$2)</f>
        <v>0</v>
      </c>
      <c r="BS63" s="5">
        <f>SUMIFS(Data!$A:$A, Data!$G:$G,$A63,Data!$C:$C,BS$1,Data!$D:$D,BS$2)</f>
        <v>0</v>
      </c>
      <c r="BT63" s="5">
        <f>SUMIFS(Data!$A:$A, Data!$G:$G,$A63,Data!$C:$C,BT$1,Data!$D:$D,BT$2)</f>
        <v>0</v>
      </c>
      <c r="BU63" s="5">
        <f>SUMIFS(Data!$A:$A, Data!$G:$G,$A63,Data!$C:$C,BU$1,Data!$D:$D,BU$2)</f>
        <v>0</v>
      </c>
      <c r="BV63" s="5">
        <f>SUMIFS(Data!$A:$A, Data!$G:$G,$A63,Data!$C:$C,BV$1,Data!$D:$D,BV$2)</f>
        <v>0</v>
      </c>
      <c r="BW63" s="5">
        <f>SUMIFS(Data!$A:$A, Data!$G:$G,$A63,Data!$C:$C,BW$1,Data!$D:$D,BW$2)</f>
        <v>0</v>
      </c>
      <c r="BX63" s="5">
        <f>SUMIFS(Data!$A:$A, Data!$G:$G,$A63,Data!$C:$C,BX$1,Data!$D:$D,BX$2)</f>
        <v>0</v>
      </c>
      <c r="BY63" s="5">
        <f>SUMIFS(Data!$A:$A, Data!$G:$G,$A63,Data!$C:$C,BY$1,Data!$D:$D,BY$2)</f>
        <v>0</v>
      </c>
      <c r="BZ63" s="5">
        <f>SUMIFS(Data!$A:$A, Data!$G:$G,$A63,Data!$C:$C,BZ$1,Data!$D:$D,BZ$2)</f>
        <v>0</v>
      </c>
      <c r="CA63" s="5">
        <f>SUMIFS(Data!$A:$A, Data!$G:$G,$A63,Data!$C:$C,CA$1,Data!$D:$D,CA$2)</f>
        <v>0</v>
      </c>
      <c r="CB63" s="5">
        <f>SUMIFS(Data!$A:$A, Data!$G:$G,$A63,Data!$C:$C,CB$1,Data!$D:$D,CB$2)</f>
        <v>0</v>
      </c>
      <c r="CC63" s="5">
        <f>SUMIFS(Data!$A:$A, Data!$G:$G,$A63,Data!$C:$C,CC$1,Data!$D:$D,CC$2)</f>
        <v>0</v>
      </c>
      <c r="CD63" s="5">
        <f>SUMIFS(Data!$A:$A, Data!$G:$G,$A63,Data!$C:$C,CD$1,Data!$D:$D,CD$2)</f>
        <v>0</v>
      </c>
      <c r="CE63" s="5">
        <f>SUMIFS(Data!$A:$A, Data!$G:$G,$A63,Data!$C:$C,CE$1,Data!$D:$D,CE$2)</f>
        <v>0</v>
      </c>
      <c r="CF63" s="5">
        <f>SUMIFS(Data!$A:$A, Data!$G:$G,$A63,Data!$C:$C,CF$1,Data!$D:$D,CF$2)</f>
        <v>0</v>
      </c>
      <c r="CG63" s="5">
        <f>SUMIFS(Data!$A:$A, Data!$G:$G,$A63,Data!$C:$C,CG$1,Data!$D:$D,CG$2)</f>
        <v>0</v>
      </c>
      <c r="CH63" s="5">
        <f>SUMIFS(Data!$A:$A, Data!$G:$G,$A63,Data!$C:$C,CH$1,Data!$D:$D,CH$2)</f>
        <v>0</v>
      </c>
      <c r="CI63" s="5">
        <f>SUMIFS(Data!$A:$A, Data!$G:$G,$A63,Data!$C:$C,CI$1,Data!$D:$D,CI$2)</f>
        <v>0</v>
      </c>
      <c r="CJ63" s="5">
        <f>SUMIFS(Data!$A:$A, Data!$G:$G,$A63,Data!$C:$C,CJ$1,Data!$D:$D,CJ$2)</f>
        <v>0</v>
      </c>
      <c r="CK63" s="5">
        <f>SUMIFS(Data!$A:$A, Data!$G:$G,$A63,Data!$C:$C,CK$1,Data!$D:$D,CK$2)</f>
        <v>0</v>
      </c>
      <c r="CL63" s="5">
        <f>SUMIFS(Data!$A:$A, Data!$G:$G,$A63,Data!$C:$C,CL$1,Data!$D:$D,CL$2)</f>
        <v>0</v>
      </c>
      <c r="CM63" s="5">
        <f>SUMIFS(Data!$A:$A, Data!$G:$G,$A63,Data!$C:$C,CM$1,Data!$D:$D,CM$2)</f>
        <v>0</v>
      </c>
      <c r="CN63" s="5">
        <f>SUMIFS(Data!$A:$A, Data!$G:$G,$A63,Data!$C:$C,CN$1,Data!$D:$D,CN$2)</f>
        <v>0</v>
      </c>
      <c r="CO63" s="5">
        <f>SUMIFS(Data!$A:$A, Data!$G:$G,$A63,Data!$C:$C,CO$1,Data!$D:$D,CO$2)</f>
        <v>0</v>
      </c>
      <c r="CP63" s="5">
        <f>SUMIFS(Data!$A:$A, Data!$G:$G,$A63,Data!$C:$C,CP$1,Data!$D:$D,CP$2)</f>
        <v>0</v>
      </c>
      <c r="CQ63" s="5">
        <f>SUMIFS(Data!$A:$A, Data!$G:$G,$A63,Data!$C:$C,CQ$1,Data!$D:$D,CQ$2)</f>
        <v>0</v>
      </c>
      <c r="CR63" s="5">
        <f>SUMIFS(Data!$A:$A, Data!$G:$G,$A63,Data!$C:$C,CR$1,Data!$D:$D,CR$2)</f>
        <v>0</v>
      </c>
      <c r="CS63" s="5">
        <f>SUMIFS(Data!$A:$A, Data!$G:$G,$A63,Data!$C:$C,CS$1,Data!$D:$D,CS$2)</f>
        <v>0</v>
      </c>
      <c r="CT63" s="5">
        <f>SUMIFS(Data!$A:$A, Data!$G:$G,$A63,Data!$C:$C,CT$1,Data!$D:$D,CT$2)</f>
        <v>0</v>
      </c>
      <c r="CU63" s="5">
        <f>SUMIFS(Data!$A:$A, Data!$G:$G,$A63,Data!$C:$C,CU$1,Data!$D:$D,CU$2)</f>
        <v>0</v>
      </c>
      <c r="CV63" s="5">
        <f>SUMIFS(Data!$A:$A, Data!$G:$G,$A63,Data!$C:$C,CV$1,Data!$D:$D,CV$2)</f>
        <v>0</v>
      </c>
      <c r="CW63" s="5">
        <f t="shared" ref="CW63:CX63" si="62">SUMIF($B$2:$CV$2,CW$2, $B63:$CV63)</f>
        <v>0</v>
      </c>
      <c r="CX63" s="5">
        <f t="shared" si="62"/>
        <v>0</v>
      </c>
      <c r="CY63" s="5">
        <f t="shared" si="3"/>
        <v>0</v>
      </c>
    </row>
    <row r="64">
      <c r="A64" s="5" t="str">
        <f>Countries!A62</f>
        <v>MEX</v>
      </c>
      <c r="B64" s="5">
        <f>SUMIFS(Data!$A:$A, Data!$G:$G,$A64,Data!$C:$C,B$1,Data!$D:$D,B$2)</f>
        <v>0</v>
      </c>
      <c r="C64" s="5">
        <f>SUMIFS(Data!$A:$A, Data!$G:$G,$A64,Data!$C:$C,C$1,Data!$D:$D,C$2)</f>
        <v>0</v>
      </c>
      <c r="D64" s="5">
        <f>SUMIFS(Data!$A:$A, Data!$G:$G,$A64,Data!$C:$C,D$1,Data!$D:$D,D$2)</f>
        <v>0</v>
      </c>
      <c r="E64" s="5">
        <f>SUMIFS(Data!$A:$A, Data!$G:$G,$A64,Data!$C:$C,E$1,Data!$D:$D,E$2)</f>
        <v>0</v>
      </c>
      <c r="F64" s="5">
        <f>SUMIFS(Data!$A:$A, Data!$G:$G,$A64,Data!$C:$C,F$1,Data!$D:$D,F$2)</f>
        <v>0</v>
      </c>
      <c r="G64" s="5">
        <f>SUMIFS(Data!$A:$A, Data!$G:$G,$A64,Data!$C:$C,G$1,Data!$D:$D,G$2)</f>
        <v>0</v>
      </c>
      <c r="H64" s="5">
        <f>SUMIFS(Data!$A:$A, Data!$G:$G,$A64,Data!$C:$C,H$1,Data!$D:$D,H$2)</f>
        <v>0</v>
      </c>
      <c r="I64" s="5">
        <f>SUMIFS(Data!$A:$A, Data!$G:$G,$A64,Data!$C:$C,I$1,Data!$D:$D,I$2)</f>
        <v>0</v>
      </c>
      <c r="J64" s="5">
        <f>SUMIFS(Data!$A:$A, Data!$G:$G,$A64,Data!$C:$C,J$1,Data!$D:$D,J$2)</f>
        <v>0</v>
      </c>
      <c r="K64" s="5">
        <f>SUMIFS(Data!$A:$A, Data!$G:$G,$A64,Data!$C:$C,K$1,Data!$D:$D,K$2)</f>
        <v>0</v>
      </c>
      <c r="L64" s="5">
        <f>SUMIFS(Data!$A:$A, Data!$G:$G,$A64,Data!$C:$C,L$1,Data!$D:$D,L$2)</f>
        <v>0</v>
      </c>
      <c r="M64" s="5">
        <f>SUMIFS(Data!$A:$A, Data!$G:$G,$A64,Data!$C:$C,M$1,Data!$D:$D,M$2)</f>
        <v>0</v>
      </c>
      <c r="N64" s="5">
        <f>SUMIFS(Data!$A:$A, Data!$G:$G,$A64,Data!$C:$C,N$1,Data!$D:$D,N$2)</f>
        <v>0</v>
      </c>
      <c r="O64" s="5">
        <f>SUMIFS(Data!$A:$A, Data!$G:$G,$A64,Data!$C:$C,O$1,Data!$D:$D,O$2)</f>
        <v>0</v>
      </c>
      <c r="P64" s="5">
        <f>SUMIFS(Data!$A:$A, Data!$G:$G,$A64,Data!$C:$C,P$1,Data!$D:$D,P$2)</f>
        <v>0</v>
      </c>
      <c r="Q64" s="5">
        <f>SUMIFS(Data!$A:$A, Data!$G:$G,$A64,Data!$C:$C,Q$1,Data!$D:$D,Q$2)</f>
        <v>0</v>
      </c>
      <c r="R64" s="5">
        <f>SUMIFS(Data!$A:$A, Data!$G:$G,$A64,Data!$C:$C,R$1,Data!$D:$D,R$2)</f>
        <v>0</v>
      </c>
      <c r="S64" s="5">
        <f>SUMIFS(Data!$A:$A, Data!$G:$G,$A64,Data!$C:$C,S$1,Data!$D:$D,S$2)</f>
        <v>0</v>
      </c>
      <c r="T64" s="5">
        <f>SUMIFS(Data!$A:$A, Data!$G:$G,$A64,Data!$C:$C,T$1,Data!$D:$D,T$2)</f>
        <v>0</v>
      </c>
      <c r="U64" s="5">
        <f>SUMIFS(Data!$A:$A, Data!$G:$G,$A64,Data!$C:$C,U$1,Data!$D:$D,U$2)</f>
        <v>0</v>
      </c>
      <c r="V64" s="5">
        <f>SUMIFS(Data!$A:$A, Data!$G:$G,$A64,Data!$C:$C,V$1,Data!$D:$D,V$2)</f>
        <v>0</v>
      </c>
      <c r="W64" s="5">
        <f>SUMIFS(Data!$A:$A, Data!$G:$G,$A64,Data!$C:$C,W$1,Data!$D:$D,W$2)</f>
        <v>0</v>
      </c>
      <c r="X64" s="5">
        <f>SUMIFS(Data!$A:$A, Data!$G:$G,$A64,Data!$C:$C,X$1,Data!$D:$D,X$2)</f>
        <v>0</v>
      </c>
      <c r="Y64" s="5">
        <f>SUMIFS(Data!$A:$A, Data!$G:$G,$A64,Data!$C:$C,Y$1,Data!$D:$D,Y$2)</f>
        <v>0</v>
      </c>
      <c r="Z64" s="5">
        <f>SUMIFS(Data!$A:$A, Data!$G:$G,$A64,Data!$C:$C,Z$1,Data!$D:$D,Z$2)</f>
        <v>0</v>
      </c>
      <c r="AA64" s="5">
        <f>SUMIFS(Data!$A:$A, Data!$G:$G,$A64,Data!$C:$C,AA$1,Data!$D:$D,AA$2)</f>
        <v>0</v>
      </c>
      <c r="AB64" s="5">
        <f>SUMIFS(Data!$A:$A, Data!$G:$G,$A64,Data!$C:$C,AB$1,Data!$D:$D,AB$2)</f>
        <v>0</v>
      </c>
      <c r="AC64" s="5">
        <f>SUMIFS(Data!$A:$A, Data!$G:$G,$A64,Data!$C:$C,AC$1,Data!$D:$D,AC$2)</f>
        <v>0</v>
      </c>
      <c r="AD64" s="5">
        <f>SUMIFS(Data!$A:$A, Data!$G:$G,$A64,Data!$C:$C,AD$1,Data!$D:$D,AD$2)</f>
        <v>0</v>
      </c>
      <c r="AE64" s="5">
        <f>SUMIFS(Data!$A:$A, Data!$G:$G,$A64,Data!$C:$C,AE$1,Data!$D:$D,AE$2)</f>
        <v>0</v>
      </c>
      <c r="AF64" s="5">
        <f>SUMIFS(Data!$A:$A, Data!$G:$G,$A64,Data!$C:$C,AF$1,Data!$D:$D,AF$2)</f>
        <v>0</v>
      </c>
      <c r="AG64" s="5">
        <f>SUMIFS(Data!$A:$A, Data!$G:$G,$A64,Data!$C:$C,AG$1,Data!$D:$D,AG$2)</f>
        <v>0</v>
      </c>
      <c r="AH64" s="5">
        <f>SUMIFS(Data!$A:$A, Data!$G:$G,$A64,Data!$C:$C,AH$1,Data!$D:$D,AH$2)</f>
        <v>0</v>
      </c>
      <c r="AI64" s="5">
        <f>SUMIFS(Data!$A:$A, Data!$G:$G,$A64,Data!$C:$C,AI$1,Data!$D:$D,AI$2)</f>
        <v>0</v>
      </c>
      <c r="AJ64" s="5">
        <f>SUMIFS(Data!$A:$A, Data!$G:$G,$A64,Data!$C:$C,AJ$1,Data!$D:$D,AJ$2)</f>
        <v>0</v>
      </c>
      <c r="AK64" s="5">
        <f>SUMIFS(Data!$A:$A, Data!$G:$G,$A64,Data!$C:$C,AK$1,Data!$D:$D,AK$2)</f>
        <v>0</v>
      </c>
      <c r="AL64" s="5">
        <f>SUMIFS(Data!$A:$A, Data!$G:$G,$A64,Data!$C:$C,AL$1,Data!$D:$D,AL$2)</f>
        <v>0</v>
      </c>
      <c r="AM64" s="5">
        <f>SUMIFS(Data!$A:$A, Data!$G:$G,$A64,Data!$C:$C,AM$1,Data!$D:$D,AM$2)</f>
        <v>0</v>
      </c>
      <c r="AN64" s="5">
        <f>SUMIFS(Data!$A:$A, Data!$G:$G,$A64,Data!$C:$C,AN$1,Data!$D:$D,AN$2)</f>
        <v>0</v>
      </c>
      <c r="AO64" s="5">
        <f>SUMIFS(Data!$A:$A, Data!$G:$G,$A64,Data!$C:$C,AO$1,Data!$D:$D,AO$2)</f>
        <v>0</v>
      </c>
      <c r="AP64" s="5">
        <f>SUMIFS(Data!$A:$A, Data!$G:$G,$A64,Data!$C:$C,AP$1,Data!$D:$D,AP$2)</f>
        <v>0</v>
      </c>
      <c r="AQ64" s="5">
        <f>SUMIFS(Data!$A:$A, Data!$G:$G,$A64,Data!$C:$C,AQ$1,Data!$D:$D,AQ$2)</f>
        <v>0</v>
      </c>
      <c r="AR64" s="5">
        <f>SUMIFS(Data!$A:$A, Data!$G:$G,$A64,Data!$C:$C,AR$1,Data!$D:$D,AR$2)</f>
        <v>0</v>
      </c>
      <c r="AS64" s="5">
        <f>SUMIFS(Data!$A:$A, Data!$G:$G,$A64,Data!$C:$C,AS$1,Data!$D:$D,AS$2)</f>
        <v>0</v>
      </c>
      <c r="AT64" s="5">
        <f>SUMIFS(Data!$A:$A, Data!$G:$G,$A64,Data!$C:$C,AT$1,Data!$D:$D,AT$2)</f>
        <v>0</v>
      </c>
      <c r="AU64" s="5">
        <f>SUMIFS(Data!$A:$A, Data!$G:$G,$A64,Data!$C:$C,AU$1,Data!$D:$D,AU$2)</f>
        <v>0</v>
      </c>
      <c r="AV64" s="5">
        <f>SUMIFS(Data!$A:$A, Data!$G:$G,$A64,Data!$C:$C,AV$1,Data!$D:$D,AV$2)</f>
        <v>0</v>
      </c>
      <c r="AW64" s="5">
        <f>SUMIFS(Data!$A:$A, Data!$G:$G,$A64,Data!$C:$C,AW$1,Data!$D:$D,AW$2)</f>
        <v>0</v>
      </c>
      <c r="AX64" s="5">
        <f>SUMIFS(Data!$A:$A, Data!$G:$G,$A64,Data!$C:$C,AX$1,Data!$D:$D,AX$2)</f>
        <v>0</v>
      </c>
      <c r="AY64" s="5">
        <f>SUMIFS(Data!$A:$A, Data!$G:$G,$A64,Data!$C:$C,AY$1,Data!$D:$D,AY$2)</f>
        <v>0</v>
      </c>
      <c r="AZ64" s="5">
        <f>SUMIFS(Data!$A:$A, Data!$G:$G,$A64,Data!$C:$C,AZ$1,Data!$D:$D,AZ$2)</f>
        <v>0</v>
      </c>
      <c r="BA64" s="5">
        <f>SUMIFS(Data!$A:$A, Data!$G:$G,$A64,Data!$C:$C,BA$1,Data!$D:$D,BA$2)</f>
        <v>0</v>
      </c>
      <c r="BB64" s="5">
        <f>SUMIFS(Data!$A:$A, Data!$G:$G,$A64,Data!$C:$C,BB$1,Data!$D:$D,BB$2)</f>
        <v>0</v>
      </c>
      <c r="BC64" s="5">
        <f>SUMIFS(Data!$A:$A, Data!$G:$G,$A64,Data!$C:$C,BC$1,Data!$D:$D,BC$2)</f>
        <v>0</v>
      </c>
      <c r="BD64" s="5">
        <f>SUMIFS(Data!$A:$A, Data!$G:$G,$A64,Data!$C:$C,BD$1,Data!$D:$D,BD$2)</f>
        <v>0</v>
      </c>
      <c r="BE64" s="5">
        <f>SUMIFS(Data!$A:$A, Data!$G:$G,$A64,Data!$C:$C,BE$1,Data!$D:$D,BE$2)</f>
        <v>0</v>
      </c>
      <c r="BF64" s="5">
        <f>SUMIFS(Data!$A:$A, Data!$G:$G,$A64,Data!$C:$C,BF$1,Data!$D:$D,BF$2)</f>
        <v>0</v>
      </c>
      <c r="BG64" s="5">
        <f>SUMIFS(Data!$A:$A, Data!$G:$G,$A64,Data!$C:$C,BG$1,Data!$D:$D,BG$2)</f>
        <v>0</v>
      </c>
      <c r="BH64" s="5">
        <f>SUMIFS(Data!$A:$A, Data!$G:$G,$A64,Data!$C:$C,BH$1,Data!$D:$D,BH$2)</f>
        <v>0</v>
      </c>
      <c r="BI64" s="5">
        <f>SUMIFS(Data!$A:$A, Data!$G:$G,$A64,Data!$C:$C,BI$1,Data!$D:$D,BI$2)</f>
        <v>0</v>
      </c>
      <c r="BJ64" s="5">
        <f>SUMIFS(Data!$A:$A, Data!$G:$G,$A64,Data!$C:$C,BJ$1,Data!$D:$D,BJ$2)</f>
        <v>0</v>
      </c>
      <c r="BK64" s="5">
        <f>SUMIFS(Data!$A:$A, Data!$G:$G,$A64,Data!$C:$C,BK$1,Data!$D:$D,BK$2)</f>
        <v>0</v>
      </c>
      <c r="BL64" s="5">
        <f>SUMIFS(Data!$A:$A, Data!$G:$G,$A64,Data!$C:$C,BL$1,Data!$D:$D,BL$2)</f>
        <v>0</v>
      </c>
      <c r="BM64" s="5">
        <f>SUMIFS(Data!$A:$A, Data!$G:$G,$A64,Data!$C:$C,BM$1,Data!$D:$D,BM$2)</f>
        <v>0</v>
      </c>
      <c r="BN64" s="5">
        <f>SUMIFS(Data!$A:$A, Data!$G:$G,$A64,Data!$C:$C,BN$1,Data!$D:$D,BN$2)</f>
        <v>0</v>
      </c>
      <c r="BO64" s="5">
        <f>SUMIFS(Data!$A:$A, Data!$G:$G,$A64,Data!$C:$C,BO$1,Data!$D:$D,BO$2)</f>
        <v>0</v>
      </c>
      <c r="BP64" s="5">
        <f>SUMIFS(Data!$A:$A, Data!$G:$G,$A64,Data!$C:$C,BP$1,Data!$D:$D,BP$2)</f>
        <v>0</v>
      </c>
      <c r="BQ64" s="5">
        <f>SUMIFS(Data!$A:$A, Data!$G:$G,$A64,Data!$C:$C,BQ$1,Data!$D:$D,BQ$2)</f>
        <v>0</v>
      </c>
      <c r="BR64" s="5">
        <f>SUMIFS(Data!$A:$A, Data!$G:$G,$A64,Data!$C:$C,BR$1,Data!$D:$D,BR$2)</f>
        <v>0</v>
      </c>
      <c r="BS64" s="5">
        <f>SUMIFS(Data!$A:$A, Data!$G:$G,$A64,Data!$C:$C,BS$1,Data!$D:$D,BS$2)</f>
        <v>0</v>
      </c>
      <c r="BT64" s="5">
        <f>SUMIFS(Data!$A:$A, Data!$G:$G,$A64,Data!$C:$C,BT$1,Data!$D:$D,BT$2)</f>
        <v>0</v>
      </c>
      <c r="BU64" s="5">
        <f>SUMIFS(Data!$A:$A, Data!$G:$G,$A64,Data!$C:$C,BU$1,Data!$D:$D,BU$2)</f>
        <v>0</v>
      </c>
      <c r="BV64" s="5">
        <f>SUMIFS(Data!$A:$A, Data!$G:$G,$A64,Data!$C:$C,BV$1,Data!$D:$D,BV$2)</f>
        <v>0</v>
      </c>
      <c r="BW64" s="5">
        <f>SUMIFS(Data!$A:$A, Data!$G:$G,$A64,Data!$C:$C,BW$1,Data!$D:$D,BW$2)</f>
        <v>0</v>
      </c>
      <c r="BX64" s="5">
        <f>SUMIFS(Data!$A:$A, Data!$G:$G,$A64,Data!$C:$C,BX$1,Data!$D:$D,BX$2)</f>
        <v>0</v>
      </c>
      <c r="BY64" s="5">
        <f>SUMIFS(Data!$A:$A, Data!$G:$G,$A64,Data!$C:$C,BY$1,Data!$D:$D,BY$2)</f>
        <v>0</v>
      </c>
      <c r="BZ64" s="5">
        <f>SUMIFS(Data!$A:$A, Data!$G:$G,$A64,Data!$C:$C,BZ$1,Data!$D:$D,BZ$2)</f>
        <v>0</v>
      </c>
      <c r="CA64" s="5">
        <f>SUMIFS(Data!$A:$A, Data!$G:$G,$A64,Data!$C:$C,CA$1,Data!$D:$D,CA$2)</f>
        <v>0</v>
      </c>
      <c r="CB64" s="5">
        <f>SUMIFS(Data!$A:$A, Data!$G:$G,$A64,Data!$C:$C,CB$1,Data!$D:$D,CB$2)</f>
        <v>0</v>
      </c>
      <c r="CC64" s="5">
        <f>SUMIFS(Data!$A:$A, Data!$G:$G,$A64,Data!$C:$C,CC$1,Data!$D:$D,CC$2)</f>
        <v>0</v>
      </c>
      <c r="CD64" s="5">
        <f>SUMIFS(Data!$A:$A, Data!$G:$G,$A64,Data!$C:$C,CD$1,Data!$D:$D,CD$2)</f>
        <v>0</v>
      </c>
      <c r="CE64" s="5">
        <f>SUMIFS(Data!$A:$A, Data!$G:$G,$A64,Data!$C:$C,CE$1,Data!$D:$D,CE$2)</f>
        <v>0</v>
      </c>
      <c r="CF64" s="5">
        <f>SUMIFS(Data!$A:$A, Data!$G:$G,$A64,Data!$C:$C,CF$1,Data!$D:$D,CF$2)</f>
        <v>0</v>
      </c>
      <c r="CG64" s="5">
        <f>SUMIFS(Data!$A:$A, Data!$G:$G,$A64,Data!$C:$C,CG$1,Data!$D:$D,CG$2)</f>
        <v>0</v>
      </c>
      <c r="CH64" s="5">
        <f>SUMIFS(Data!$A:$A, Data!$G:$G,$A64,Data!$C:$C,CH$1,Data!$D:$D,CH$2)</f>
        <v>0</v>
      </c>
      <c r="CI64" s="5">
        <f>SUMIFS(Data!$A:$A, Data!$G:$G,$A64,Data!$C:$C,CI$1,Data!$D:$D,CI$2)</f>
        <v>0</v>
      </c>
      <c r="CJ64" s="5">
        <f>SUMIFS(Data!$A:$A, Data!$G:$G,$A64,Data!$C:$C,CJ$1,Data!$D:$D,CJ$2)</f>
        <v>0</v>
      </c>
      <c r="CK64" s="5">
        <f>SUMIFS(Data!$A:$A, Data!$G:$G,$A64,Data!$C:$C,CK$1,Data!$D:$D,CK$2)</f>
        <v>0</v>
      </c>
      <c r="CL64" s="5">
        <f>SUMIFS(Data!$A:$A, Data!$G:$G,$A64,Data!$C:$C,CL$1,Data!$D:$D,CL$2)</f>
        <v>0</v>
      </c>
      <c r="CM64" s="5">
        <f>SUMIFS(Data!$A:$A, Data!$G:$G,$A64,Data!$C:$C,CM$1,Data!$D:$D,CM$2)</f>
        <v>0</v>
      </c>
      <c r="CN64" s="5">
        <f>SUMIFS(Data!$A:$A, Data!$G:$G,$A64,Data!$C:$C,CN$1,Data!$D:$D,CN$2)</f>
        <v>0</v>
      </c>
      <c r="CO64" s="5">
        <f>SUMIFS(Data!$A:$A, Data!$G:$G,$A64,Data!$C:$C,CO$1,Data!$D:$D,CO$2)</f>
        <v>0</v>
      </c>
      <c r="CP64" s="5">
        <f>SUMIFS(Data!$A:$A, Data!$G:$G,$A64,Data!$C:$C,CP$1,Data!$D:$D,CP$2)</f>
        <v>0</v>
      </c>
      <c r="CQ64" s="5">
        <f>SUMIFS(Data!$A:$A, Data!$G:$G,$A64,Data!$C:$C,CQ$1,Data!$D:$D,CQ$2)</f>
        <v>0</v>
      </c>
      <c r="CR64" s="5">
        <f>SUMIFS(Data!$A:$A, Data!$G:$G,$A64,Data!$C:$C,CR$1,Data!$D:$D,CR$2)</f>
        <v>0</v>
      </c>
      <c r="CS64" s="5">
        <f>SUMIFS(Data!$A:$A, Data!$G:$G,$A64,Data!$C:$C,CS$1,Data!$D:$D,CS$2)</f>
        <v>0</v>
      </c>
      <c r="CT64" s="5">
        <f>SUMIFS(Data!$A:$A, Data!$G:$G,$A64,Data!$C:$C,CT$1,Data!$D:$D,CT$2)</f>
        <v>0</v>
      </c>
      <c r="CU64" s="5">
        <f>SUMIFS(Data!$A:$A, Data!$G:$G,$A64,Data!$C:$C,CU$1,Data!$D:$D,CU$2)</f>
        <v>0</v>
      </c>
      <c r="CV64" s="5">
        <f>SUMIFS(Data!$A:$A, Data!$G:$G,$A64,Data!$C:$C,CV$1,Data!$D:$D,CV$2)</f>
        <v>0</v>
      </c>
      <c r="CW64" s="5">
        <f t="shared" ref="CW64:CX64" si="63">SUMIF($B$2:$CV$2,CW$2, $B64:$CV64)</f>
        <v>0</v>
      </c>
      <c r="CX64" s="5">
        <f t="shared" si="63"/>
        <v>0</v>
      </c>
      <c r="CY64" s="5">
        <f t="shared" si="3"/>
        <v>0</v>
      </c>
    </row>
    <row r="65">
      <c r="A65" s="5" t="str">
        <f>Countries!A63</f>
        <v>MGL</v>
      </c>
      <c r="B65" s="5">
        <f>SUMIFS(Data!$A:$A, Data!$G:$G,$A65,Data!$C:$C,B$1,Data!$D:$D,B$2)</f>
        <v>0</v>
      </c>
      <c r="C65" s="5">
        <f>SUMIFS(Data!$A:$A, Data!$G:$G,$A65,Data!$C:$C,C$1,Data!$D:$D,C$2)</f>
        <v>0</v>
      </c>
      <c r="D65" s="5">
        <f>SUMIFS(Data!$A:$A, Data!$G:$G,$A65,Data!$C:$C,D$1,Data!$D:$D,D$2)</f>
        <v>0</v>
      </c>
      <c r="E65" s="5">
        <f>SUMIFS(Data!$A:$A, Data!$G:$G,$A65,Data!$C:$C,E$1,Data!$D:$D,E$2)</f>
        <v>0</v>
      </c>
      <c r="F65" s="5">
        <f>SUMIFS(Data!$A:$A, Data!$G:$G,$A65,Data!$C:$C,F$1,Data!$D:$D,F$2)</f>
        <v>0</v>
      </c>
      <c r="G65" s="5">
        <f>SUMIFS(Data!$A:$A, Data!$G:$G,$A65,Data!$C:$C,G$1,Data!$D:$D,G$2)</f>
        <v>0</v>
      </c>
      <c r="H65" s="5">
        <f>SUMIFS(Data!$A:$A, Data!$G:$G,$A65,Data!$C:$C,H$1,Data!$D:$D,H$2)</f>
        <v>0</v>
      </c>
      <c r="I65" s="5">
        <f>SUMIFS(Data!$A:$A, Data!$G:$G,$A65,Data!$C:$C,I$1,Data!$D:$D,I$2)</f>
        <v>0</v>
      </c>
      <c r="J65" s="5">
        <f>SUMIFS(Data!$A:$A, Data!$G:$G,$A65,Data!$C:$C,J$1,Data!$D:$D,J$2)</f>
        <v>0</v>
      </c>
      <c r="K65" s="5">
        <f>SUMIFS(Data!$A:$A, Data!$G:$G,$A65,Data!$C:$C,K$1,Data!$D:$D,K$2)</f>
        <v>0</v>
      </c>
      <c r="L65" s="5">
        <f>SUMIFS(Data!$A:$A, Data!$G:$G,$A65,Data!$C:$C,L$1,Data!$D:$D,L$2)</f>
        <v>0</v>
      </c>
      <c r="M65" s="5">
        <f>SUMIFS(Data!$A:$A, Data!$G:$G,$A65,Data!$C:$C,M$1,Data!$D:$D,M$2)</f>
        <v>0</v>
      </c>
      <c r="N65" s="5">
        <f>SUMIFS(Data!$A:$A, Data!$G:$G,$A65,Data!$C:$C,N$1,Data!$D:$D,N$2)</f>
        <v>0</v>
      </c>
      <c r="O65" s="5">
        <f>SUMIFS(Data!$A:$A, Data!$G:$G,$A65,Data!$C:$C,O$1,Data!$D:$D,O$2)</f>
        <v>0</v>
      </c>
      <c r="P65" s="5">
        <f>SUMIFS(Data!$A:$A, Data!$G:$G,$A65,Data!$C:$C,P$1,Data!$D:$D,P$2)</f>
        <v>0</v>
      </c>
      <c r="Q65" s="5">
        <f>SUMIFS(Data!$A:$A, Data!$G:$G,$A65,Data!$C:$C,Q$1,Data!$D:$D,Q$2)</f>
        <v>0</v>
      </c>
      <c r="R65" s="5">
        <f>SUMIFS(Data!$A:$A, Data!$G:$G,$A65,Data!$C:$C,R$1,Data!$D:$D,R$2)</f>
        <v>0</v>
      </c>
      <c r="S65" s="5">
        <f>SUMIFS(Data!$A:$A, Data!$G:$G,$A65,Data!$C:$C,S$1,Data!$D:$D,S$2)</f>
        <v>0</v>
      </c>
      <c r="T65" s="5">
        <f>SUMIFS(Data!$A:$A, Data!$G:$G,$A65,Data!$C:$C,T$1,Data!$D:$D,T$2)</f>
        <v>0</v>
      </c>
      <c r="U65" s="5">
        <f>SUMIFS(Data!$A:$A, Data!$G:$G,$A65,Data!$C:$C,U$1,Data!$D:$D,U$2)</f>
        <v>0</v>
      </c>
      <c r="V65" s="5">
        <f>SUMIFS(Data!$A:$A, Data!$G:$G,$A65,Data!$C:$C,V$1,Data!$D:$D,V$2)</f>
        <v>0</v>
      </c>
      <c r="W65" s="5">
        <f>SUMIFS(Data!$A:$A, Data!$G:$G,$A65,Data!$C:$C,W$1,Data!$D:$D,W$2)</f>
        <v>0</v>
      </c>
      <c r="X65" s="5">
        <f>SUMIFS(Data!$A:$A, Data!$G:$G,$A65,Data!$C:$C,X$1,Data!$D:$D,X$2)</f>
        <v>0</v>
      </c>
      <c r="Y65" s="5">
        <f>SUMIFS(Data!$A:$A, Data!$G:$G,$A65,Data!$C:$C,Y$1,Data!$D:$D,Y$2)</f>
        <v>0</v>
      </c>
      <c r="Z65" s="5">
        <f>SUMIFS(Data!$A:$A, Data!$G:$G,$A65,Data!$C:$C,Z$1,Data!$D:$D,Z$2)</f>
        <v>0</v>
      </c>
      <c r="AA65" s="5">
        <f>SUMIFS(Data!$A:$A, Data!$G:$G,$A65,Data!$C:$C,AA$1,Data!$D:$D,AA$2)</f>
        <v>0</v>
      </c>
      <c r="AB65" s="5">
        <f>SUMIFS(Data!$A:$A, Data!$G:$G,$A65,Data!$C:$C,AB$1,Data!$D:$D,AB$2)</f>
        <v>0</v>
      </c>
      <c r="AC65" s="5">
        <f>SUMIFS(Data!$A:$A, Data!$G:$G,$A65,Data!$C:$C,AC$1,Data!$D:$D,AC$2)</f>
        <v>0</v>
      </c>
      <c r="AD65" s="5">
        <f>SUMIFS(Data!$A:$A, Data!$G:$G,$A65,Data!$C:$C,AD$1,Data!$D:$D,AD$2)</f>
        <v>0</v>
      </c>
      <c r="AE65" s="5">
        <f>SUMIFS(Data!$A:$A, Data!$G:$G,$A65,Data!$C:$C,AE$1,Data!$D:$D,AE$2)</f>
        <v>0</v>
      </c>
      <c r="AF65" s="5">
        <f>SUMIFS(Data!$A:$A, Data!$G:$G,$A65,Data!$C:$C,AF$1,Data!$D:$D,AF$2)</f>
        <v>0</v>
      </c>
      <c r="AG65" s="5">
        <f>SUMIFS(Data!$A:$A, Data!$G:$G,$A65,Data!$C:$C,AG$1,Data!$D:$D,AG$2)</f>
        <v>0</v>
      </c>
      <c r="AH65" s="5">
        <f>SUMIFS(Data!$A:$A, Data!$G:$G,$A65,Data!$C:$C,AH$1,Data!$D:$D,AH$2)</f>
        <v>0</v>
      </c>
      <c r="AI65" s="5">
        <f>SUMIFS(Data!$A:$A, Data!$G:$G,$A65,Data!$C:$C,AI$1,Data!$D:$D,AI$2)</f>
        <v>0</v>
      </c>
      <c r="AJ65" s="5">
        <f>SUMIFS(Data!$A:$A, Data!$G:$G,$A65,Data!$C:$C,AJ$1,Data!$D:$D,AJ$2)</f>
        <v>0</v>
      </c>
      <c r="AK65" s="5">
        <f>SUMIFS(Data!$A:$A, Data!$G:$G,$A65,Data!$C:$C,AK$1,Data!$D:$D,AK$2)</f>
        <v>0</v>
      </c>
      <c r="AL65" s="5">
        <f>SUMIFS(Data!$A:$A, Data!$G:$G,$A65,Data!$C:$C,AL$1,Data!$D:$D,AL$2)</f>
        <v>0</v>
      </c>
      <c r="AM65" s="5">
        <f>SUMIFS(Data!$A:$A, Data!$G:$G,$A65,Data!$C:$C,AM$1,Data!$D:$D,AM$2)</f>
        <v>0</v>
      </c>
      <c r="AN65" s="5">
        <f>SUMIFS(Data!$A:$A, Data!$G:$G,$A65,Data!$C:$C,AN$1,Data!$D:$D,AN$2)</f>
        <v>0</v>
      </c>
      <c r="AO65" s="5">
        <f>SUMIFS(Data!$A:$A, Data!$G:$G,$A65,Data!$C:$C,AO$1,Data!$D:$D,AO$2)</f>
        <v>0</v>
      </c>
      <c r="AP65" s="5">
        <f>SUMIFS(Data!$A:$A, Data!$G:$G,$A65,Data!$C:$C,AP$1,Data!$D:$D,AP$2)</f>
        <v>0</v>
      </c>
      <c r="AQ65" s="5">
        <f>SUMIFS(Data!$A:$A, Data!$G:$G,$A65,Data!$C:$C,AQ$1,Data!$D:$D,AQ$2)</f>
        <v>0</v>
      </c>
      <c r="AR65" s="5">
        <f>SUMIFS(Data!$A:$A, Data!$G:$G,$A65,Data!$C:$C,AR$1,Data!$D:$D,AR$2)</f>
        <v>0</v>
      </c>
      <c r="AS65" s="5">
        <f>SUMIFS(Data!$A:$A, Data!$G:$G,$A65,Data!$C:$C,AS$1,Data!$D:$D,AS$2)</f>
        <v>0</v>
      </c>
      <c r="AT65" s="5">
        <f>SUMIFS(Data!$A:$A, Data!$G:$G,$A65,Data!$C:$C,AT$1,Data!$D:$D,AT$2)</f>
        <v>0</v>
      </c>
      <c r="AU65" s="5">
        <f>SUMIFS(Data!$A:$A, Data!$G:$G,$A65,Data!$C:$C,AU$1,Data!$D:$D,AU$2)</f>
        <v>0</v>
      </c>
      <c r="AV65" s="5">
        <f>SUMIFS(Data!$A:$A, Data!$G:$G,$A65,Data!$C:$C,AV$1,Data!$D:$D,AV$2)</f>
        <v>0</v>
      </c>
      <c r="AW65" s="5">
        <f>SUMIFS(Data!$A:$A, Data!$G:$G,$A65,Data!$C:$C,AW$1,Data!$D:$D,AW$2)</f>
        <v>0</v>
      </c>
      <c r="AX65" s="5">
        <f>SUMIFS(Data!$A:$A, Data!$G:$G,$A65,Data!$C:$C,AX$1,Data!$D:$D,AX$2)</f>
        <v>0</v>
      </c>
      <c r="AY65" s="5">
        <f>SUMIFS(Data!$A:$A, Data!$G:$G,$A65,Data!$C:$C,AY$1,Data!$D:$D,AY$2)</f>
        <v>0</v>
      </c>
      <c r="AZ65" s="5">
        <f>SUMIFS(Data!$A:$A, Data!$G:$G,$A65,Data!$C:$C,AZ$1,Data!$D:$D,AZ$2)</f>
        <v>0</v>
      </c>
      <c r="BA65" s="5">
        <f>SUMIFS(Data!$A:$A, Data!$G:$G,$A65,Data!$C:$C,BA$1,Data!$D:$D,BA$2)</f>
        <v>0</v>
      </c>
      <c r="BB65" s="5">
        <f>SUMIFS(Data!$A:$A, Data!$G:$G,$A65,Data!$C:$C,BB$1,Data!$D:$D,BB$2)</f>
        <v>0</v>
      </c>
      <c r="BC65" s="5">
        <f>SUMIFS(Data!$A:$A, Data!$G:$G,$A65,Data!$C:$C,BC$1,Data!$D:$D,BC$2)</f>
        <v>0</v>
      </c>
      <c r="BD65" s="5">
        <f>SUMIFS(Data!$A:$A, Data!$G:$G,$A65,Data!$C:$C,BD$1,Data!$D:$D,BD$2)</f>
        <v>0</v>
      </c>
      <c r="BE65" s="5">
        <f>SUMIFS(Data!$A:$A, Data!$G:$G,$A65,Data!$C:$C,BE$1,Data!$D:$D,BE$2)</f>
        <v>0</v>
      </c>
      <c r="BF65" s="5">
        <f>SUMIFS(Data!$A:$A, Data!$G:$G,$A65,Data!$C:$C,BF$1,Data!$D:$D,BF$2)</f>
        <v>0</v>
      </c>
      <c r="BG65" s="5">
        <f>SUMIFS(Data!$A:$A, Data!$G:$G,$A65,Data!$C:$C,BG$1,Data!$D:$D,BG$2)</f>
        <v>0</v>
      </c>
      <c r="BH65" s="5">
        <f>SUMIFS(Data!$A:$A, Data!$G:$G,$A65,Data!$C:$C,BH$1,Data!$D:$D,BH$2)</f>
        <v>0</v>
      </c>
      <c r="BI65" s="5">
        <f>SUMIFS(Data!$A:$A, Data!$G:$G,$A65,Data!$C:$C,BI$1,Data!$D:$D,BI$2)</f>
        <v>0</v>
      </c>
      <c r="BJ65" s="5">
        <f>SUMIFS(Data!$A:$A, Data!$G:$G,$A65,Data!$C:$C,BJ$1,Data!$D:$D,BJ$2)</f>
        <v>0</v>
      </c>
      <c r="BK65" s="5">
        <f>SUMIFS(Data!$A:$A, Data!$G:$G,$A65,Data!$C:$C,BK$1,Data!$D:$D,BK$2)</f>
        <v>0</v>
      </c>
      <c r="BL65" s="5">
        <f>SUMIFS(Data!$A:$A, Data!$G:$G,$A65,Data!$C:$C,BL$1,Data!$D:$D,BL$2)</f>
        <v>0</v>
      </c>
      <c r="BM65" s="5">
        <f>SUMIFS(Data!$A:$A, Data!$G:$G,$A65,Data!$C:$C,BM$1,Data!$D:$D,BM$2)</f>
        <v>0</v>
      </c>
      <c r="BN65" s="5">
        <f>SUMIFS(Data!$A:$A, Data!$G:$G,$A65,Data!$C:$C,BN$1,Data!$D:$D,BN$2)</f>
        <v>0</v>
      </c>
      <c r="BO65" s="5">
        <f>SUMIFS(Data!$A:$A, Data!$G:$G,$A65,Data!$C:$C,BO$1,Data!$D:$D,BO$2)</f>
        <v>0</v>
      </c>
      <c r="BP65" s="5">
        <f>SUMIFS(Data!$A:$A, Data!$G:$G,$A65,Data!$C:$C,BP$1,Data!$D:$D,BP$2)</f>
        <v>0</v>
      </c>
      <c r="BQ65" s="5">
        <f>SUMIFS(Data!$A:$A, Data!$G:$G,$A65,Data!$C:$C,BQ$1,Data!$D:$D,BQ$2)</f>
        <v>0</v>
      </c>
      <c r="BR65" s="5">
        <f>SUMIFS(Data!$A:$A, Data!$G:$G,$A65,Data!$C:$C,BR$1,Data!$D:$D,BR$2)</f>
        <v>0</v>
      </c>
      <c r="BS65" s="5">
        <f>SUMIFS(Data!$A:$A, Data!$G:$G,$A65,Data!$C:$C,BS$1,Data!$D:$D,BS$2)</f>
        <v>0</v>
      </c>
      <c r="BT65" s="5">
        <f>SUMIFS(Data!$A:$A, Data!$G:$G,$A65,Data!$C:$C,BT$1,Data!$D:$D,BT$2)</f>
        <v>0</v>
      </c>
      <c r="BU65" s="5">
        <f>SUMIFS(Data!$A:$A, Data!$G:$G,$A65,Data!$C:$C,BU$1,Data!$D:$D,BU$2)</f>
        <v>0</v>
      </c>
      <c r="BV65" s="5">
        <f>SUMIFS(Data!$A:$A, Data!$G:$G,$A65,Data!$C:$C,BV$1,Data!$D:$D,BV$2)</f>
        <v>0</v>
      </c>
      <c r="BW65" s="5">
        <f>SUMIFS(Data!$A:$A, Data!$G:$G,$A65,Data!$C:$C,BW$1,Data!$D:$D,BW$2)</f>
        <v>0</v>
      </c>
      <c r="BX65" s="5">
        <f>SUMIFS(Data!$A:$A, Data!$G:$G,$A65,Data!$C:$C,BX$1,Data!$D:$D,BX$2)</f>
        <v>0</v>
      </c>
      <c r="BY65" s="5">
        <f>SUMIFS(Data!$A:$A, Data!$G:$G,$A65,Data!$C:$C,BY$1,Data!$D:$D,BY$2)</f>
        <v>0</v>
      </c>
      <c r="BZ65" s="5">
        <f>SUMIFS(Data!$A:$A, Data!$G:$G,$A65,Data!$C:$C,BZ$1,Data!$D:$D,BZ$2)</f>
        <v>0</v>
      </c>
      <c r="CA65" s="5">
        <f>SUMIFS(Data!$A:$A, Data!$G:$G,$A65,Data!$C:$C,CA$1,Data!$D:$D,CA$2)</f>
        <v>0</v>
      </c>
      <c r="CB65" s="5">
        <f>SUMIFS(Data!$A:$A, Data!$G:$G,$A65,Data!$C:$C,CB$1,Data!$D:$D,CB$2)</f>
        <v>0</v>
      </c>
      <c r="CC65" s="5">
        <f>SUMIFS(Data!$A:$A, Data!$G:$G,$A65,Data!$C:$C,CC$1,Data!$D:$D,CC$2)</f>
        <v>0</v>
      </c>
      <c r="CD65" s="5">
        <f>SUMIFS(Data!$A:$A, Data!$G:$G,$A65,Data!$C:$C,CD$1,Data!$D:$D,CD$2)</f>
        <v>0</v>
      </c>
      <c r="CE65" s="5">
        <f>SUMIFS(Data!$A:$A, Data!$G:$G,$A65,Data!$C:$C,CE$1,Data!$D:$D,CE$2)</f>
        <v>0</v>
      </c>
      <c r="CF65" s="5">
        <f>SUMIFS(Data!$A:$A, Data!$G:$G,$A65,Data!$C:$C,CF$1,Data!$D:$D,CF$2)</f>
        <v>0</v>
      </c>
      <c r="CG65" s="5">
        <f>SUMIFS(Data!$A:$A, Data!$G:$G,$A65,Data!$C:$C,CG$1,Data!$D:$D,CG$2)</f>
        <v>0</v>
      </c>
      <c r="CH65" s="5">
        <f>SUMIFS(Data!$A:$A, Data!$G:$G,$A65,Data!$C:$C,CH$1,Data!$D:$D,CH$2)</f>
        <v>0</v>
      </c>
      <c r="CI65" s="5">
        <f>SUMIFS(Data!$A:$A, Data!$G:$G,$A65,Data!$C:$C,CI$1,Data!$D:$D,CI$2)</f>
        <v>0</v>
      </c>
      <c r="CJ65" s="5">
        <f>SUMIFS(Data!$A:$A, Data!$G:$G,$A65,Data!$C:$C,CJ$1,Data!$D:$D,CJ$2)</f>
        <v>0</v>
      </c>
      <c r="CK65" s="5">
        <f>SUMIFS(Data!$A:$A, Data!$G:$G,$A65,Data!$C:$C,CK$1,Data!$D:$D,CK$2)</f>
        <v>0</v>
      </c>
      <c r="CL65" s="5">
        <f>SUMIFS(Data!$A:$A, Data!$G:$G,$A65,Data!$C:$C,CL$1,Data!$D:$D,CL$2)</f>
        <v>0</v>
      </c>
      <c r="CM65" s="5">
        <f>SUMIFS(Data!$A:$A, Data!$G:$G,$A65,Data!$C:$C,CM$1,Data!$D:$D,CM$2)</f>
        <v>0</v>
      </c>
      <c r="CN65" s="5">
        <f>SUMIFS(Data!$A:$A, Data!$G:$G,$A65,Data!$C:$C,CN$1,Data!$D:$D,CN$2)</f>
        <v>0</v>
      </c>
      <c r="CO65" s="5">
        <f>SUMIFS(Data!$A:$A, Data!$G:$G,$A65,Data!$C:$C,CO$1,Data!$D:$D,CO$2)</f>
        <v>0</v>
      </c>
      <c r="CP65" s="5">
        <f>SUMIFS(Data!$A:$A, Data!$G:$G,$A65,Data!$C:$C,CP$1,Data!$D:$D,CP$2)</f>
        <v>0</v>
      </c>
      <c r="CQ65" s="5">
        <f>SUMIFS(Data!$A:$A, Data!$G:$G,$A65,Data!$C:$C,CQ$1,Data!$D:$D,CQ$2)</f>
        <v>0</v>
      </c>
      <c r="CR65" s="5">
        <f>SUMIFS(Data!$A:$A, Data!$G:$G,$A65,Data!$C:$C,CR$1,Data!$D:$D,CR$2)</f>
        <v>0</v>
      </c>
      <c r="CS65" s="5">
        <f>SUMIFS(Data!$A:$A, Data!$G:$G,$A65,Data!$C:$C,CS$1,Data!$D:$D,CS$2)</f>
        <v>0</v>
      </c>
      <c r="CT65" s="5">
        <f>SUMIFS(Data!$A:$A, Data!$G:$G,$A65,Data!$C:$C,CT$1,Data!$D:$D,CT$2)</f>
        <v>0</v>
      </c>
      <c r="CU65" s="5">
        <f>SUMIFS(Data!$A:$A, Data!$G:$G,$A65,Data!$C:$C,CU$1,Data!$D:$D,CU$2)</f>
        <v>0</v>
      </c>
      <c r="CV65" s="5">
        <f>SUMIFS(Data!$A:$A, Data!$G:$G,$A65,Data!$C:$C,CV$1,Data!$D:$D,CV$2)</f>
        <v>0</v>
      </c>
      <c r="CW65" s="5">
        <f t="shared" ref="CW65:CX65" si="64">SUMIF($B$2:$CV$2,CW$2, $B65:$CV65)</f>
        <v>0</v>
      </c>
      <c r="CX65" s="5">
        <f t="shared" si="64"/>
        <v>0</v>
      </c>
      <c r="CY65" s="5">
        <f t="shared" si="3"/>
        <v>0</v>
      </c>
    </row>
    <row r="66">
      <c r="A66" s="5" t="str">
        <f>Countries!A64</f>
        <v>MKD</v>
      </c>
      <c r="B66" s="5">
        <f>SUMIFS(Data!$A:$A, Data!$G:$G,$A66,Data!$C:$C,B$1,Data!$D:$D,B$2)</f>
        <v>0</v>
      </c>
      <c r="C66" s="5">
        <f>SUMIFS(Data!$A:$A, Data!$G:$G,$A66,Data!$C:$C,C$1,Data!$D:$D,C$2)</f>
        <v>0</v>
      </c>
      <c r="D66" s="5">
        <f>SUMIFS(Data!$A:$A, Data!$G:$G,$A66,Data!$C:$C,D$1,Data!$D:$D,D$2)</f>
        <v>0</v>
      </c>
      <c r="E66" s="5">
        <f>SUMIFS(Data!$A:$A, Data!$G:$G,$A66,Data!$C:$C,E$1,Data!$D:$D,E$2)</f>
        <v>0</v>
      </c>
      <c r="F66" s="5">
        <f>SUMIFS(Data!$A:$A, Data!$G:$G,$A66,Data!$C:$C,F$1,Data!$D:$D,F$2)</f>
        <v>0</v>
      </c>
      <c r="G66" s="5">
        <f>SUMIFS(Data!$A:$A, Data!$G:$G,$A66,Data!$C:$C,G$1,Data!$D:$D,G$2)</f>
        <v>0</v>
      </c>
      <c r="H66" s="5">
        <f>SUMIFS(Data!$A:$A, Data!$G:$G,$A66,Data!$C:$C,H$1,Data!$D:$D,H$2)</f>
        <v>0</v>
      </c>
      <c r="I66" s="5">
        <f>SUMIFS(Data!$A:$A, Data!$G:$G,$A66,Data!$C:$C,I$1,Data!$D:$D,I$2)</f>
        <v>0</v>
      </c>
      <c r="J66" s="5">
        <f>SUMIFS(Data!$A:$A, Data!$G:$G,$A66,Data!$C:$C,J$1,Data!$D:$D,J$2)</f>
        <v>0</v>
      </c>
      <c r="K66" s="5">
        <f>SUMIFS(Data!$A:$A, Data!$G:$G,$A66,Data!$C:$C,K$1,Data!$D:$D,K$2)</f>
        <v>0</v>
      </c>
      <c r="L66" s="5">
        <f>SUMIFS(Data!$A:$A, Data!$G:$G,$A66,Data!$C:$C,L$1,Data!$D:$D,L$2)</f>
        <v>0</v>
      </c>
      <c r="M66" s="5">
        <f>SUMIFS(Data!$A:$A, Data!$G:$G,$A66,Data!$C:$C,M$1,Data!$D:$D,M$2)</f>
        <v>0</v>
      </c>
      <c r="N66" s="5">
        <f>SUMIFS(Data!$A:$A, Data!$G:$G,$A66,Data!$C:$C,N$1,Data!$D:$D,N$2)</f>
        <v>0</v>
      </c>
      <c r="O66" s="5">
        <f>SUMIFS(Data!$A:$A, Data!$G:$G,$A66,Data!$C:$C,O$1,Data!$D:$D,O$2)</f>
        <v>0</v>
      </c>
      <c r="P66" s="5">
        <f>SUMIFS(Data!$A:$A, Data!$G:$G,$A66,Data!$C:$C,P$1,Data!$D:$D,P$2)</f>
        <v>0</v>
      </c>
      <c r="Q66" s="5">
        <f>SUMIFS(Data!$A:$A, Data!$G:$G,$A66,Data!$C:$C,Q$1,Data!$D:$D,Q$2)</f>
        <v>0</v>
      </c>
      <c r="R66" s="5">
        <f>SUMIFS(Data!$A:$A, Data!$G:$G,$A66,Data!$C:$C,R$1,Data!$D:$D,R$2)</f>
        <v>0</v>
      </c>
      <c r="S66" s="5">
        <f>SUMIFS(Data!$A:$A, Data!$G:$G,$A66,Data!$C:$C,S$1,Data!$D:$D,S$2)</f>
        <v>0</v>
      </c>
      <c r="T66" s="5">
        <f>SUMIFS(Data!$A:$A, Data!$G:$G,$A66,Data!$C:$C,T$1,Data!$D:$D,T$2)</f>
        <v>0</v>
      </c>
      <c r="U66" s="5">
        <f>SUMIFS(Data!$A:$A, Data!$G:$G,$A66,Data!$C:$C,U$1,Data!$D:$D,U$2)</f>
        <v>0</v>
      </c>
      <c r="V66" s="5">
        <f>SUMIFS(Data!$A:$A, Data!$G:$G,$A66,Data!$C:$C,V$1,Data!$D:$D,V$2)</f>
        <v>0</v>
      </c>
      <c r="W66" s="5">
        <f>SUMIFS(Data!$A:$A, Data!$G:$G,$A66,Data!$C:$C,W$1,Data!$D:$D,W$2)</f>
        <v>0</v>
      </c>
      <c r="X66" s="5">
        <f>SUMIFS(Data!$A:$A, Data!$G:$G,$A66,Data!$C:$C,X$1,Data!$D:$D,X$2)</f>
        <v>0</v>
      </c>
      <c r="Y66" s="5">
        <f>SUMIFS(Data!$A:$A, Data!$G:$G,$A66,Data!$C:$C,Y$1,Data!$D:$D,Y$2)</f>
        <v>0</v>
      </c>
      <c r="Z66" s="5">
        <f>SUMIFS(Data!$A:$A, Data!$G:$G,$A66,Data!$C:$C,Z$1,Data!$D:$D,Z$2)</f>
        <v>0</v>
      </c>
      <c r="AA66" s="5">
        <f>SUMIFS(Data!$A:$A, Data!$G:$G,$A66,Data!$C:$C,AA$1,Data!$D:$D,AA$2)</f>
        <v>0</v>
      </c>
      <c r="AB66" s="5">
        <f>SUMIFS(Data!$A:$A, Data!$G:$G,$A66,Data!$C:$C,AB$1,Data!$D:$D,AB$2)</f>
        <v>0</v>
      </c>
      <c r="AC66" s="5">
        <f>SUMIFS(Data!$A:$A, Data!$G:$G,$A66,Data!$C:$C,AC$1,Data!$D:$D,AC$2)</f>
        <v>0</v>
      </c>
      <c r="AD66" s="5">
        <f>SUMIFS(Data!$A:$A, Data!$G:$G,$A66,Data!$C:$C,AD$1,Data!$D:$D,AD$2)</f>
        <v>0</v>
      </c>
      <c r="AE66" s="5">
        <f>SUMIFS(Data!$A:$A, Data!$G:$G,$A66,Data!$C:$C,AE$1,Data!$D:$D,AE$2)</f>
        <v>0</v>
      </c>
      <c r="AF66" s="5">
        <f>SUMIFS(Data!$A:$A, Data!$G:$G,$A66,Data!$C:$C,AF$1,Data!$D:$D,AF$2)</f>
        <v>0</v>
      </c>
      <c r="AG66" s="5">
        <f>SUMIFS(Data!$A:$A, Data!$G:$G,$A66,Data!$C:$C,AG$1,Data!$D:$D,AG$2)</f>
        <v>0</v>
      </c>
      <c r="AH66" s="5">
        <f>SUMIFS(Data!$A:$A, Data!$G:$G,$A66,Data!$C:$C,AH$1,Data!$D:$D,AH$2)</f>
        <v>0</v>
      </c>
      <c r="AI66" s="5">
        <f>SUMIFS(Data!$A:$A, Data!$G:$G,$A66,Data!$C:$C,AI$1,Data!$D:$D,AI$2)</f>
        <v>0</v>
      </c>
      <c r="AJ66" s="5">
        <f>SUMIFS(Data!$A:$A, Data!$G:$G,$A66,Data!$C:$C,AJ$1,Data!$D:$D,AJ$2)</f>
        <v>0</v>
      </c>
      <c r="AK66" s="5">
        <f>SUMIFS(Data!$A:$A, Data!$G:$G,$A66,Data!$C:$C,AK$1,Data!$D:$D,AK$2)</f>
        <v>0</v>
      </c>
      <c r="AL66" s="5">
        <f>SUMIFS(Data!$A:$A, Data!$G:$G,$A66,Data!$C:$C,AL$1,Data!$D:$D,AL$2)</f>
        <v>0</v>
      </c>
      <c r="AM66" s="5">
        <f>SUMIFS(Data!$A:$A, Data!$G:$G,$A66,Data!$C:$C,AM$1,Data!$D:$D,AM$2)</f>
        <v>0</v>
      </c>
      <c r="AN66" s="5">
        <f>SUMIFS(Data!$A:$A, Data!$G:$G,$A66,Data!$C:$C,AN$1,Data!$D:$D,AN$2)</f>
        <v>0</v>
      </c>
      <c r="AO66" s="5">
        <f>SUMIFS(Data!$A:$A, Data!$G:$G,$A66,Data!$C:$C,AO$1,Data!$D:$D,AO$2)</f>
        <v>0</v>
      </c>
      <c r="AP66" s="5">
        <f>SUMIFS(Data!$A:$A, Data!$G:$G,$A66,Data!$C:$C,AP$1,Data!$D:$D,AP$2)</f>
        <v>0</v>
      </c>
      <c r="AQ66" s="5">
        <f>SUMIFS(Data!$A:$A, Data!$G:$G,$A66,Data!$C:$C,AQ$1,Data!$D:$D,AQ$2)</f>
        <v>0</v>
      </c>
      <c r="AR66" s="5">
        <f>SUMIFS(Data!$A:$A, Data!$G:$G,$A66,Data!$C:$C,AR$1,Data!$D:$D,AR$2)</f>
        <v>0</v>
      </c>
      <c r="AS66" s="5">
        <f>SUMIFS(Data!$A:$A, Data!$G:$G,$A66,Data!$C:$C,AS$1,Data!$D:$D,AS$2)</f>
        <v>0</v>
      </c>
      <c r="AT66" s="5">
        <f>SUMIFS(Data!$A:$A, Data!$G:$G,$A66,Data!$C:$C,AT$1,Data!$D:$D,AT$2)</f>
        <v>0</v>
      </c>
      <c r="AU66" s="5">
        <f>SUMIFS(Data!$A:$A, Data!$G:$G,$A66,Data!$C:$C,AU$1,Data!$D:$D,AU$2)</f>
        <v>0</v>
      </c>
      <c r="AV66" s="5">
        <f>SUMIFS(Data!$A:$A, Data!$G:$G,$A66,Data!$C:$C,AV$1,Data!$D:$D,AV$2)</f>
        <v>0</v>
      </c>
      <c r="AW66" s="5">
        <f>SUMIFS(Data!$A:$A, Data!$G:$G,$A66,Data!$C:$C,AW$1,Data!$D:$D,AW$2)</f>
        <v>0</v>
      </c>
      <c r="AX66" s="5">
        <f>SUMIFS(Data!$A:$A, Data!$G:$G,$A66,Data!$C:$C,AX$1,Data!$D:$D,AX$2)</f>
        <v>0</v>
      </c>
      <c r="AY66" s="5">
        <f>SUMIFS(Data!$A:$A, Data!$G:$G,$A66,Data!$C:$C,AY$1,Data!$D:$D,AY$2)</f>
        <v>0</v>
      </c>
      <c r="AZ66" s="5">
        <f>SUMIFS(Data!$A:$A, Data!$G:$G,$A66,Data!$C:$C,AZ$1,Data!$D:$D,AZ$2)</f>
        <v>0</v>
      </c>
      <c r="BA66" s="5">
        <f>SUMIFS(Data!$A:$A, Data!$G:$G,$A66,Data!$C:$C,BA$1,Data!$D:$D,BA$2)</f>
        <v>0</v>
      </c>
      <c r="BB66" s="5">
        <f>SUMIFS(Data!$A:$A, Data!$G:$G,$A66,Data!$C:$C,BB$1,Data!$D:$D,BB$2)</f>
        <v>0</v>
      </c>
      <c r="BC66" s="5">
        <f>SUMIFS(Data!$A:$A, Data!$G:$G,$A66,Data!$C:$C,BC$1,Data!$D:$D,BC$2)</f>
        <v>0</v>
      </c>
      <c r="BD66" s="5">
        <f>SUMIFS(Data!$A:$A, Data!$G:$G,$A66,Data!$C:$C,BD$1,Data!$D:$D,BD$2)</f>
        <v>0</v>
      </c>
      <c r="BE66" s="5">
        <f>SUMIFS(Data!$A:$A, Data!$G:$G,$A66,Data!$C:$C,BE$1,Data!$D:$D,BE$2)</f>
        <v>0</v>
      </c>
      <c r="BF66" s="5">
        <f>SUMIFS(Data!$A:$A, Data!$G:$G,$A66,Data!$C:$C,BF$1,Data!$D:$D,BF$2)</f>
        <v>0</v>
      </c>
      <c r="BG66" s="5">
        <f>SUMIFS(Data!$A:$A, Data!$G:$G,$A66,Data!$C:$C,BG$1,Data!$D:$D,BG$2)</f>
        <v>0</v>
      </c>
      <c r="BH66" s="5">
        <f>SUMIFS(Data!$A:$A, Data!$G:$G,$A66,Data!$C:$C,BH$1,Data!$D:$D,BH$2)</f>
        <v>0</v>
      </c>
      <c r="BI66" s="5">
        <f>SUMIFS(Data!$A:$A, Data!$G:$G,$A66,Data!$C:$C,BI$1,Data!$D:$D,BI$2)</f>
        <v>0</v>
      </c>
      <c r="BJ66" s="5">
        <f>SUMIFS(Data!$A:$A, Data!$G:$G,$A66,Data!$C:$C,BJ$1,Data!$D:$D,BJ$2)</f>
        <v>0</v>
      </c>
      <c r="BK66" s="5">
        <f>SUMIFS(Data!$A:$A, Data!$G:$G,$A66,Data!$C:$C,BK$1,Data!$D:$D,BK$2)</f>
        <v>0</v>
      </c>
      <c r="BL66" s="5">
        <f>SUMIFS(Data!$A:$A, Data!$G:$G,$A66,Data!$C:$C,BL$1,Data!$D:$D,BL$2)</f>
        <v>0</v>
      </c>
      <c r="BM66" s="5">
        <f>SUMIFS(Data!$A:$A, Data!$G:$G,$A66,Data!$C:$C,BM$1,Data!$D:$D,BM$2)</f>
        <v>0</v>
      </c>
      <c r="BN66" s="5">
        <f>SUMIFS(Data!$A:$A, Data!$G:$G,$A66,Data!$C:$C,BN$1,Data!$D:$D,BN$2)</f>
        <v>0</v>
      </c>
      <c r="BO66" s="5">
        <f>SUMIFS(Data!$A:$A, Data!$G:$G,$A66,Data!$C:$C,BO$1,Data!$D:$D,BO$2)</f>
        <v>0</v>
      </c>
      <c r="BP66" s="5">
        <f>SUMIFS(Data!$A:$A, Data!$G:$G,$A66,Data!$C:$C,BP$1,Data!$D:$D,BP$2)</f>
        <v>0</v>
      </c>
      <c r="BQ66" s="5">
        <f>SUMIFS(Data!$A:$A, Data!$G:$G,$A66,Data!$C:$C,BQ$1,Data!$D:$D,BQ$2)</f>
        <v>0</v>
      </c>
      <c r="BR66" s="5">
        <f>SUMIFS(Data!$A:$A, Data!$G:$G,$A66,Data!$C:$C,BR$1,Data!$D:$D,BR$2)</f>
        <v>0</v>
      </c>
      <c r="BS66" s="5">
        <f>SUMIFS(Data!$A:$A, Data!$G:$G,$A66,Data!$C:$C,BS$1,Data!$D:$D,BS$2)</f>
        <v>0</v>
      </c>
      <c r="BT66" s="5">
        <f>SUMIFS(Data!$A:$A, Data!$G:$G,$A66,Data!$C:$C,BT$1,Data!$D:$D,BT$2)</f>
        <v>0</v>
      </c>
      <c r="BU66" s="5">
        <f>SUMIFS(Data!$A:$A, Data!$G:$G,$A66,Data!$C:$C,BU$1,Data!$D:$D,BU$2)</f>
        <v>0</v>
      </c>
      <c r="BV66" s="5">
        <f>SUMIFS(Data!$A:$A, Data!$G:$G,$A66,Data!$C:$C,BV$1,Data!$D:$D,BV$2)</f>
        <v>0</v>
      </c>
      <c r="BW66" s="5">
        <f>SUMIFS(Data!$A:$A, Data!$G:$G,$A66,Data!$C:$C,BW$1,Data!$D:$D,BW$2)</f>
        <v>0</v>
      </c>
      <c r="BX66" s="5">
        <f>SUMIFS(Data!$A:$A, Data!$G:$G,$A66,Data!$C:$C,BX$1,Data!$D:$D,BX$2)</f>
        <v>0</v>
      </c>
      <c r="BY66" s="5">
        <f>SUMIFS(Data!$A:$A, Data!$G:$G,$A66,Data!$C:$C,BY$1,Data!$D:$D,BY$2)</f>
        <v>0</v>
      </c>
      <c r="BZ66" s="5">
        <f>SUMIFS(Data!$A:$A, Data!$G:$G,$A66,Data!$C:$C,BZ$1,Data!$D:$D,BZ$2)</f>
        <v>0</v>
      </c>
      <c r="CA66" s="5">
        <f>SUMIFS(Data!$A:$A, Data!$G:$G,$A66,Data!$C:$C,CA$1,Data!$D:$D,CA$2)</f>
        <v>0</v>
      </c>
      <c r="CB66" s="5">
        <f>SUMIFS(Data!$A:$A, Data!$G:$G,$A66,Data!$C:$C,CB$1,Data!$D:$D,CB$2)</f>
        <v>0</v>
      </c>
      <c r="CC66" s="5">
        <f>SUMIFS(Data!$A:$A, Data!$G:$G,$A66,Data!$C:$C,CC$1,Data!$D:$D,CC$2)</f>
        <v>0</v>
      </c>
      <c r="CD66" s="5">
        <f>SUMIFS(Data!$A:$A, Data!$G:$G,$A66,Data!$C:$C,CD$1,Data!$D:$D,CD$2)</f>
        <v>0</v>
      </c>
      <c r="CE66" s="5">
        <f>SUMIFS(Data!$A:$A, Data!$G:$G,$A66,Data!$C:$C,CE$1,Data!$D:$D,CE$2)</f>
        <v>0</v>
      </c>
      <c r="CF66" s="5">
        <f>SUMIFS(Data!$A:$A, Data!$G:$G,$A66,Data!$C:$C,CF$1,Data!$D:$D,CF$2)</f>
        <v>0</v>
      </c>
      <c r="CG66" s="5">
        <f>SUMIFS(Data!$A:$A, Data!$G:$G,$A66,Data!$C:$C,CG$1,Data!$D:$D,CG$2)</f>
        <v>0</v>
      </c>
      <c r="CH66" s="5">
        <f>SUMIFS(Data!$A:$A, Data!$G:$G,$A66,Data!$C:$C,CH$1,Data!$D:$D,CH$2)</f>
        <v>0</v>
      </c>
      <c r="CI66" s="5">
        <f>SUMIFS(Data!$A:$A, Data!$G:$G,$A66,Data!$C:$C,CI$1,Data!$D:$D,CI$2)</f>
        <v>0</v>
      </c>
      <c r="CJ66" s="5">
        <f>SUMIFS(Data!$A:$A, Data!$G:$G,$A66,Data!$C:$C,CJ$1,Data!$D:$D,CJ$2)</f>
        <v>0</v>
      </c>
      <c r="CK66" s="5">
        <f>SUMIFS(Data!$A:$A, Data!$G:$G,$A66,Data!$C:$C,CK$1,Data!$D:$D,CK$2)</f>
        <v>0</v>
      </c>
      <c r="CL66" s="5">
        <f>SUMIFS(Data!$A:$A, Data!$G:$G,$A66,Data!$C:$C,CL$1,Data!$D:$D,CL$2)</f>
        <v>0</v>
      </c>
      <c r="CM66" s="5">
        <f>SUMIFS(Data!$A:$A, Data!$G:$G,$A66,Data!$C:$C,CM$1,Data!$D:$D,CM$2)</f>
        <v>0</v>
      </c>
      <c r="CN66" s="5">
        <f>SUMIFS(Data!$A:$A, Data!$G:$G,$A66,Data!$C:$C,CN$1,Data!$D:$D,CN$2)</f>
        <v>0</v>
      </c>
      <c r="CO66" s="5">
        <f>SUMIFS(Data!$A:$A, Data!$G:$G,$A66,Data!$C:$C,CO$1,Data!$D:$D,CO$2)</f>
        <v>0</v>
      </c>
      <c r="CP66" s="5">
        <f>SUMIFS(Data!$A:$A, Data!$G:$G,$A66,Data!$C:$C,CP$1,Data!$D:$D,CP$2)</f>
        <v>0</v>
      </c>
      <c r="CQ66" s="5">
        <f>SUMIFS(Data!$A:$A, Data!$G:$G,$A66,Data!$C:$C,CQ$1,Data!$D:$D,CQ$2)</f>
        <v>0</v>
      </c>
      <c r="CR66" s="5">
        <f>SUMIFS(Data!$A:$A, Data!$G:$G,$A66,Data!$C:$C,CR$1,Data!$D:$D,CR$2)</f>
        <v>0</v>
      </c>
      <c r="CS66" s="5">
        <f>SUMIFS(Data!$A:$A, Data!$G:$G,$A66,Data!$C:$C,CS$1,Data!$D:$D,CS$2)</f>
        <v>0</v>
      </c>
      <c r="CT66" s="5">
        <f>SUMIFS(Data!$A:$A, Data!$G:$G,$A66,Data!$C:$C,CT$1,Data!$D:$D,CT$2)</f>
        <v>0</v>
      </c>
      <c r="CU66" s="5">
        <f>SUMIFS(Data!$A:$A, Data!$G:$G,$A66,Data!$C:$C,CU$1,Data!$D:$D,CU$2)</f>
        <v>0</v>
      </c>
      <c r="CV66" s="5">
        <f>SUMIFS(Data!$A:$A, Data!$G:$G,$A66,Data!$C:$C,CV$1,Data!$D:$D,CV$2)</f>
        <v>0</v>
      </c>
      <c r="CW66" s="5">
        <f t="shared" ref="CW66:CX66" si="65">SUMIF($B$2:$CV$2,CW$2, $B66:$CV66)</f>
        <v>0</v>
      </c>
      <c r="CX66" s="5">
        <f t="shared" si="65"/>
        <v>0</v>
      </c>
      <c r="CY66" s="5">
        <f t="shared" si="3"/>
        <v>0</v>
      </c>
    </row>
    <row r="67">
      <c r="A67" s="5" t="str">
        <f>Countries!A65</f>
        <v>NAM</v>
      </c>
      <c r="B67" s="5">
        <f>SUMIFS(Data!$A:$A, Data!$G:$G,$A67,Data!$C:$C,B$1,Data!$D:$D,B$2)</f>
        <v>0</v>
      </c>
      <c r="C67" s="5">
        <f>SUMIFS(Data!$A:$A, Data!$G:$G,$A67,Data!$C:$C,C$1,Data!$D:$D,C$2)</f>
        <v>0</v>
      </c>
      <c r="D67" s="5">
        <f>SUMIFS(Data!$A:$A, Data!$G:$G,$A67,Data!$C:$C,D$1,Data!$D:$D,D$2)</f>
        <v>0</v>
      </c>
      <c r="E67" s="5">
        <f>SUMIFS(Data!$A:$A, Data!$G:$G,$A67,Data!$C:$C,E$1,Data!$D:$D,E$2)</f>
        <v>0</v>
      </c>
      <c r="F67" s="5">
        <f>SUMIFS(Data!$A:$A, Data!$G:$G,$A67,Data!$C:$C,F$1,Data!$D:$D,F$2)</f>
        <v>0</v>
      </c>
      <c r="G67" s="5">
        <f>SUMIFS(Data!$A:$A, Data!$G:$G,$A67,Data!$C:$C,G$1,Data!$D:$D,G$2)</f>
        <v>0</v>
      </c>
      <c r="H67" s="5">
        <f>SUMIFS(Data!$A:$A, Data!$G:$G,$A67,Data!$C:$C,H$1,Data!$D:$D,H$2)</f>
        <v>0</v>
      </c>
      <c r="I67" s="5">
        <f>SUMIFS(Data!$A:$A, Data!$G:$G,$A67,Data!$C:$C,I$1,Data!$D:$D,I$2)</f>
        <v>0</v>
      </c>
      <c r="J67" s="5">
        <f>SUMIFS(Data!$A:$A, Data!$G:$G,$A67,Data!$C:$C,J$1,Data!$D:$D,J$2)</f>
        <v>0</v>
      </c>
      <c r="K67" s="5">
        <f>SUMIFS(Data!$A:$A, Data!$G:$G,$A67,Data!$C:$C,K$1,Data!$D:$D,K$2)</f>
        <v>0</v>
      </c>
      <c r="L67" s="5">
        <f>SUMIFS(Data!$A:$A, Data!$G:$G,$A67,Data!$C:$C,L$1,Data!$D:$D,L$2)</f>
        <v>0</v>
      </c>
      <c r="M67" s="5">
        <f>SUMIFS(Data!$A:$A, Data!$G:$G,$A67,Data!$C:$C,M$1,Data!$D:$D,M$2)</f>
        <v>0</v>
      </c>
      <c r="N67" s="5">
        <f>SUMIFS(Data!$A:$A, Data!$G:$G,$A67,Data!$C:$C,N$1,Data!$D:$D,N$2)</f>
        <v>0</v>
      </c>
      <c r="O67" s="5">
        <f>SUMIFS(Data!$A:$A, Data!$G:$G,$A67,Data!$C:$C,O$1,Data!$D:$D,O$2)</f>
        <v>0</v>
      </c>
      <c r="P67" s="5">
        <f>SUMIFS(Data!$A:$A, Data!$G:$G,$A67,Data!$C:$C,P$1,Data!$D:$D,P$2)</f>
        <v>0</v>
      </c>
      <c r="Q67" s="5">
        <f>SUMIFS(Data!$A:$A, Data!$G:$G,$A67,Data!$C:$C,Q$1,Data!$D:$D,Q$2)</f>
        <v>0</v>
      </c>
      <c r="R67" s="5">
        <f>SUMIFS(Data!$A:$A, Data!$G:$G,$A67,Data!$C:$C,R$1,Data!$D:$D,R$2)</f>
        <v>0</v>
      </c>
      <c r="S67" s="5">
        <f>SUMIFS(Data!$A:$A, Data!$G:$G,$A67,Data!$C:$C,S$1,Data!$D:$D,S$2)</f>
        <v>0</v>
      </c>
      <c r="T67" s="5">
        <f>SUMIFS(Data!$A:$A, Data!$G:$G,$A67,Data!$C:$C,T$1,Data!$D:$D,T$2)</f>
        <v>0</v>
      </c>
      <c r="U67" s="5">
        <f>SUMIFS(Data!$A:$A, Data!$G:$G,$A67,Data!$C:$C,U$1,Data!$D:$D,U$2)</f>
        <v>0</v>
      </c>
      <c r="V67" s="5">
        <f>SUMIFS(Data!$A:$A, Data!$G:$G,$A67,Data!$C:$C,V$1,Data!$D:$D,V$2)</f>
        <v>0</v>
      </c>
      <c r="W67" s="5">
        <f>SUMIFS(Data!$A:$A, Data!$G:$G,$A67,Data!$C:$C,W$1,Data!$D:$D,W$2)</f>
        <v>0</v>
      </c>
      <c r="X67" s="5">
        <f>SUMIFS(Data!$A:$A, Data!$G:$G,$A67,Data!$C:$C,X$1,Data!$D:$D,X$2)</f>
        <v>0</v>
      </c>
      <c r="Y67" s="5">
        <f>SUMIFS(Data!$A:$A, Data!$G:$G,$A67,Data!$C:$C,Y$1,Data!$D:$D,Y$2)</f>
        <v>0</v>
      </c>
      <c r="Z67" s="5">
        <f>SUMIFS(Data!$A:$A, Data!$G:$G,$A67,Data!$C:$C,Z$1,Data!$D:$D,Z$2)</f>
        <v>0</v>
      </c>
      <c r="AA67" s="5">
        <f>SUMIFS(Data!$A:$A, Data!$G:$G,$A67,Data!$C:$C,AA$1,Data!$D:$D,AA$2)</f>
        <v>0</v>
      </c>
      <c r="AB67" s="5">
        <f>SUMIFS(Data!$A:$A, Data!$G:$G,$A67,Data!$C:$C,AB$1,Data!$D:$D,AB$2)</f>
        <v>0</v>
      </c>
      <c r="AC67" s="5">
        <f>SUMIFS(Data!$A:$A, Data!$G:$G,$A67,Data!$C:$C,AC$1,Data!$D:$D,AC$2)</f>
        <v>0</v>
      </c>
      <c r="AD67" s="5">
        <f>SUMIFS(Data!$A:$A, Data!$G:$G,$A67,Data!$C:$C,AD$1,Data!$D:$D,AD$2)</f>
        <v>0</v>
      </c>
      <c r="AE67" s="5">
        <f>SUMIFS(Data!$A:$A, Data!$G:$G,$A67,Data!$C:$C,AE$1,Data!$D:$D,AE$2)</f>
        <v>0</v>
      </c>
      <c r="AF67" s="5">
        <f>SUMIFS(Data!$A:$A, Data!$G:$G,$A67,Data!$C:$C,AF$1,Data!$D:$D,AF$2)</f>
        <v>0</v>
      </c>
      <c r="AG67" s="5">
        <f>SUMIFS(Data!$A:$A, Data!$G:$G,$A67,Data!$C:$C,AG$1,Data!$D:$D,AG$2)</f>
        <v>0</v>
      </c>
      <c r="AH67" s="5">
        <f>SUMIFS(Data!$A:$A, Data!$G:$G,$A67,Data!$C:$C,AH$1,Data!$D:$D,AH$2)</f>
        <v>0</v>
      </c>
      <c r="AI67" s="5">
        <f>SUMIFS(Data!$A:$A, Data!$G:$G,$A67,Data!$C:$C,AI$1,Data!$D:$D,AI$2)</f>
        <v>0</v>
      </c>
      <c r="AJ67" s="5">
        <f>SUMIFS(Data!$A:$A, Data!$G:$G,$A67,Data!$C:$C,AJ$1,Data!$D:$D,AJ$2)</f>
        <v>0</v>
      </c>
      <c r="AK67" s="5">
        <f>SUMIFS(Data!$A:$A, Data!$G:$G,$A67,Data!$C:$C,AK$1,Data!$D:$D,AK$2)</f>
        <v>0</v>
      </c>
      <c r="AL67" s="5">
        <f>SUMIFS(Data!$A:$A, Data!$G:$G,$A67,Data!$C:$C,AL$1,Data!$D:$D,AL$2)</f>
        <v>0</v>
      </c>
      <c r="AM67" s="5">
        <f>SUMIFS(Data!$A:$A, Data!$G:$G,$A67,Data!$C:$C,AM$1,Data!$D:$D,AM$2)</f>
        <v>0</v>
      </c>
      <c r="AN67" s="5">
        <f>SUMIFS(Data!$A:$A, Data!$G:$G,$A67,Data!$C:$C,AN$1,Data!$D:$D,AN$2)</f>
        <v>0</v>
      </c>
      <c r="AO67" s="5">
        <f>SUMIFS(Data!$A:$A, Data!$G:$G,$A67,Data!$C:$C,AO$1,Data!$D:$D,AO$2)</f>
        <v>0</v>
      </c>
      <c r="AP67" s="5">
        <f>SUMIFS(Data!$A:$A, Data!$G:$G,$A67,Data!$C:$C,AP$1,Data!$D:$D,AP$2)</f>
        <v>0</v>
      </c>
      <c r="AQ67" s="5">
        <f>SUMIFS(Data!$A:$A, Data!$G:$G,$A67,Data!$C:$C,AQ$1,Data!$D:$D,AQ$2)</f>
        <v>0</v>
      </c>
      <c r="AR67" s="5">
        <f>SUMIFS(Data!$A:$A, Data!$G:$G,$A67,Data!$C:$C,AR$1,Data!$D:$D,AR$2)</f>
        <v>0</v>
      </c>
      <c r="AS67" s="5">
        <f>SUMIFS(Data!$A:$A, Data!$G:$G,$A67,Data!$C:$C,AS$1,Data!$D:$D,AS$2)</f>
        <v>0</v>
      </c>
      <c r="AT67" s="5">
        <f>SUMIFS(Data!$A:$A, Data!$G:$G,$A67,Data!$C:$C,AT$1,Data!$D:$D,AT$2)</f>
        <v>0</v>
      </c>
      <c r="AU67" s="5">
        <f>SUMIFS(Data!$A:$A, Data!$G:$G,$A67,Data!$C:$C,AU$1,Data!$D:$D,AU$2)</f>
        <v>0</v>
      </c>
      <c r="AV67" s="5">
        <f>SUMIFS(Data!$A:$A, Data!$G:$G,$A67,Data!$C:$C,AV$1,Data!$D:$D,AV$2)</f>
        <v>0</v>
      </c>
      <c r="AW67" s="5">
        <f>SUMIFS(Data!$A:$A, Data!$G:$G,$A67,Data!$C:$C,AW$1,Data!$D:$D,AW$2)</f>
        <v>0</v>
      </c>
      <c r="AX67" s="5">
        <f>SUMIFS(Data!$A:$A, Data!$G:$G,$A67,Data!$C:$C,AX$1,Data!$D:$D,AX$2)</f>
        <v>0</v>
      </c>
      <c r="AY67" s="5">
        <f>SUMIFS(Data!$A:$A, Data!$G:$G,$A67,Data!$C:$C,AY$1,Data!$D:$D,AY$2)</f>
        <v>0</v>
      </c>
      <c r="AZ67" s="5">
        <f>SUMIFS(Data!$A:$A, Data!$G:$G,$A67,Data!$C:$C,AZ$1,Data!$D:$D,AZ$2)</f>
        <v>0</v>
      </c>
      <c r="BA67" s="5">
        <f>SUMIFS(Data!$A:$A, Data!$G:$G,$A67,Data!$C:$C,BA$1,Data!$D:$D,BA$2)</f>
        <v>0</v>
      </c>
      <c r="BB67" s="5">
        <f>SUMIFS(Data!$A:$A, Data!$G:$G,$A67,Data!$C:$C,BB$1,Data!$D:$D,BB$2)</f>
        <v>0</v>
      </c>
      <c r="BC67" s="5">
        <f>SUMIFS(Data!$A:$A, Data!$G:$G,$A67,Data!$C:$C,BC$1,Data!$D:$D,BC$2)</f>
        <v>0</v>
      </c>
      <c r="BD67" s="5">
        <f>SUMIFS(Data!$A:$A, Data!$G:$G,$A67,Data!$C:$C,BD$1,Data!$D:$D,BD$2)</f>
        <v>0</v>
      </c>
      <c r="BE67" s="5">
        <f>SUMIFS(Data!$A:$A, Data!$G:$G,$A67,Data!$C:$C,BE$1,Data!$D:$D,BE$2)</f>
        <v>0</v>
      </c>
      <c r="BF67" s="5">
        <f>SUMIFS(Data!$A:$A, Data!$G:$G,$A67,Data!$C:$C,BF$1,Data!$D:$D,BF$2)</f>
        <v>0</v>
      </c>
      <c r="BG67" s="5">
        <f>SUMIFS(Data!$A:$A, Data!$G:$G,$A67,Data!$C:$C,BG$1,Data!$D:$D,BG$2)</f>
        <v>0</v>
      </c>
      <c r="BH67" s="5">
        <f>SUMIFS(Data!$A:$A, Data!$G:$G,$A67,Data!$C:$C,BH$1,Data!$D:$D,BH$2)</f>
        <v>0</v>
      </c>
      <c r="BI67" s="5">
        <f>SUMIFS(Data!$A:$A, Data!$G:$G,$A67,Data!$C:$C,BI$1,Data!$D:$D,BI$2)</f>
        <v>0</v>
      </c>
      <c r="BJ67" s="5">
        <f>SUMIFS(Data!$A:$A, Data!$G:$G,$A67,Data!$C:$C,BJ$1,Data!$D:$D,BJ$2)</f>
        <v>0</v>
      </c>
      <c r="BK67" s="5">
        <f>SUMIFS(Data!$A:$A, Data!$G:$G,$A67,Data!$C:$C,BK$1,Data!$D:$D,BK$2)</f>
        <v>0</v>
      </c>
      <c r="BL67" s="5">
        <f>SUMIFS(Data!$A:$A, Data!$G:$G,$A67,Data!$C:$C,BL$1,Data!$D:$D,BL$2)</f>
        <v>0</v>
      </c>
      <c r="BM67" s="5">
        <f>SUMIFS(Data!$A:$A, Data!$G:$G,$A67,Data!$C:$C,BM$1,Data!$D:$D,BM$2)</f>
        <v>0</v>
      </c>
      <c r="BN67" s="5">
        <f>SUMIFS(Data!$A:$A, Data!$G:$G,$A67,Data!$C:$C,BN$1,Data!$D:$D,BN$2)</f>
        <v>0</v>
      </c>
      <c r="BO67" s="5">
        <f>SUMIFS(Data!$A:$A, Data!$G:$G,$A67,Data!$C:$C,BO$1,Data!$D:$D,BO$2)</f>
        <v>0</v>
      </c>
      <c r="BP67" s="5">
        <f>SUMIFS(Data!$A:$A, Data!$G:$G,$A67,Data!$C:$C,BP$1,Data!$D:$D,BP$2)</f>
        <v>0</v>
      </c>
      <c r="BQ67" s="5">
        <f>SUMIFS(Data!$A:$A, Data!$G:$G,$A67,Data!$C:$C,BQ$1,Data!$D:$D,BQ$2)</f>
        <v>0</v>
      </c>
      <c r="BR67" s="5">
        <f>SUMIFS(Data!$A:$A, Data!$G:$G,$A67,Data!$C:$C,BR$1,Data!$D:$D,BR$2)</f>
        <v>0</v>
      </c>
      <c r="BS67" s="5">
        <f>SUMIFS(Data!$A:$A, Data!$G:$G,$A67,Data!$C:$C,BS$1,Data!$D:$D,BS$2)</f>
        <v>0</v>
      </c>
      <c r="BT67" s="5">
        <f>SUMIFS(Data!$A:$A, Data!$G:$G,$A67,Data!$C:$C,BT$1,Data!$D:$D,BT$2)</f>
        <v>0</v>
      </c>
      <c r="BU67" s="5">
        <f>SUMIFS(Data!$A:$A, Data!$G:$G,$A67,Data!$C:$C,BU$1,Data!$D:$D,BU$2)</f>
        <v>0</v>
      </c>
      <c r="BV67" s="5">
        <f>SUMIFS(Data!$A:$A, Data!$G:$G,$A67,Data!$C:$C,BV$1,Data!$D:$D,BV$2)</f>
        <v>0</v>
      </c>
      <c r="BW67" s="5">
        <f>SUMIFS(Data!$A:$A, Data!$G:$G,$A67,Data!$C:$C,BW$1,Data!$D:$D,BW$2)</f>
        <v>0</v>
      </c>
      <c r="BX67" s="5">
        <f>SUMIFS(Data!$A:$A, Data!$G:$G,$A67,Data!$C:$C,BX$1,Data!$D:$D,BX$2)</f>
        <v>0</v>
      </c>
      <c r="BY67" s="5">
        <f>SUMIFS(Data!$A:$A, Data!$G:$G,$A67,Data!$C:$C,BY$1,Data!$D:$D,BY$2)</f>
        <v>0</v>
      </c>
      <c r="BZ67" s="5">
        <f>SUMIFS(Data!$A:$A, Data!$G:$G,$A67,Data!$C:$C,BZ$1,Data!$D:$D,BZ$2)</f>
        <v>0</v>
      </c>
      <c r="CA67" s="5">
        <f>SUMIFS(Data!$A:$A, Data!$G:$G,$A67,Data!$C:$C,CA$1,Data!$D:$D,CA$2)</f>
        <v>0</v>
      </c>
      <c r="CB67" s="5">
        <f>SUMIFS(Data!$A:$A, Data!$G:$G,$A67,Data!$C:$C,CB$1,Data!$D:$D,CB$2)</f>
        <v>0</v>
      </c>
      <c r="CC67" s="5">
        <f>SUMIFS(Data!$A:$A, Data!$G:$G,$A67,Data!$C:$C,CC$1,Data!$D:$D,CC$2)</f>
        <v>0</v>
      </c>
      <c r="CD67" s="5">
        <f>SUMIFS(Data!$A:$A, Data!$G:$G,$A67,Data!$C:$C,CD$1,Data!$D:$D,CD$2)</f>
        <v>0</v>
      </c>
      <c r="CE67" s="5">
        <f>SUMIFS(Data!$A:$A, Data!$G:$G,$A67,Data!$C:$C,CE$1,Data!$D:$D,CE$2)</f>
        <v>0</v>
      </c>
      <c r="CF67" s="5">
        <f>SUMIFS(Data!$A:$A, Data!$G:$G,$A67,Data!$C:$C,CF$1,Data!$D:$D,CF$2)</f>
        <v>0</v>
      </c>
      <c r="CG67" s="5">
        <f>SUMIFS(Data!$A:$A, Data!$G:$G,$A67,Data!$C:$C,CG$1,Data!$D:$D,CG$2)</f>
        <v>0</v>
      </c>
      <c r="CH67" s="5">
        <f>SUMIFS(Data!$A:$A, Data!$G:$G,$A67,Data!$C:$C,CH$1,Data!$D:$D,CH$2)</f>
        <v>0</v>
      </c>
      <c r="CI67" s="5">
        <f>SUMIFS(Data!$A:$A, Data!$G:$G,$A67,Data!$C:$C,CI$1,Data!$D:$D,CI$2)</f>
        <v>0</v>
      </c>
      <c r="CJ67" s="5">
        <f>SUMIFS(Data!$A:$A, Data!$G:$G,$A67,Data!$C:$C,CJ$1,Data!$D:$D,CJ$2)</f>
        <v>0</v>
      </c>
      <c r="CK67" s="5">
        <f>SUMIFS(Data!$A:$A, Data!$G:$G,$A67,Data!$C:$C,CK$1,Data!$D:$D,CK$2)</f>
        <v>0</v>
      </c>
      <c r="CL67" s="5">
        <f>SUMIFS(Data!$A:$A, Data!$G:$G,$A67,Data!$C:$C,CL$1,Data!$D:$D,CL$2)</f>
        <v>0</v>
      </c>
      <c r="CM67" s="5">
        <f>SUMIFS(Data!$A:$A, Data!$G:$G,$A67,Data!$C:$C,CM$1,Data!$D:$D,CM$2)</f>
        <v>0</v>
      </c>
      <c r="CN67" s="5">
        <f>SUMIFS(Data!$A:$A, Data!$G:$G,$A67,Data!$C:$C,CN$1,Data!$D:$D,CN$2)</f>
        <v>0</v>
      </c>
      <c r="CO67" s="5">
        <f>SUMIFS(Data!$A:$A, Data!$G:$G,$A67,Data!$C:$C,CO$1,Data!$D:$D,CO$2)</f>
        <v>0</v>
      </c>
      <c r="CP67" s="5">
        <f>SUMIFS(Data!$A:$A, Data!$G:$G,$A67,Data!$C:$C,CP$1,Data!$D:$D,CP$2)</f>
        <v>0</v>
      </c>
      <c r="CQ67" s="5">
        <f>SUMIFS(Data!$A:$A, Data!$G:$G,$A67,Data!$C:$C,CQ$1,Data!$D:$D,CQ$2)</f>
        <v>0</v>
      </c>
      <c r="CR67" s="5">
        <f>SUMIFS(Data!$A:$A, Data!$G:$G,$A67,Data!$C:$C,CR$1,Data!$D:$D,CR$2)</f>
        <v>0</v>
      </c>
      <c r="CS67" s="5">
        <f>SUMIFS(Data!$A:$A, Data!$G:$G,$A67,Data!$C:$C,CS$1,Data!$D:$D,CS$2)</f>
        <v>0</v>
      </c>
      <c r="CT67" s="5">
        <f>SUMIFS(Data!$A:$A, Data!$G:$G,$A67,Data!$C:$C,CT$1,Data!$D:$D,CT$2)</f>
        <v>0</v>
      </c>
      <c r="CU67" s="5">
        <f>SUMIFS(Data!$A:$A, Data!$G:$G,$A67,Data!$C:$C,CU$1,Data!$D:$D,CU$2)</f>
        <v>0</v>
      </c>
      <c r="CV67" s="5">
        <f>SUMIFS(Data!$A:$A, Data!$G:$G,$A67,Data!$C:$C,CV$1,Data!$D:$D,CV$2)</f>
        <v>0</v>
      </c>
      <c r="CW67" s="5">
        <f t="shared" ref="CW67:CX67" si="66">SUMIF($B$2:$CV$2,CW$2, $B67:$CV67)</f>
        <v>0</v>
      </c>
      <c r="CX67" s="5">
        <f t="shared" si="66"/>
        <v>0</v>
      </c>
      <c r="CY67" s="5">
        <f t="shared" si="3"/>
        <v>0</v>
      </c>
    </row>
    <row r="68">
      <c r="A68" s="5" t="str">
        <f>Countries!A66</f>
        <v>NED</v>
      </c>
      <c r="B68" s="5">
        <f>SUMIFS(Data!$A:$A, Data!$G:$G,$A68,Data!$C:$C,B$1,Data!$D:$D,B$2)</f>
        <v>0</v>
      </c>
      <c r="C68" s="5">
        <f>SUMIFS(Data!$A:$A, Data!$G:$G,$A68,Data!$C:$C,C$1,Data!$D:$D,C$2)</f>
        <v>0</v>
      </c>
      <c r="D68" s="5">
        <f>SUMIFS(Data!$A:$A, Data!$G:$G,$A68,Data!$C:$C,D$1,Data!$D:$D,D$2)</f>
        <v>0</v>
      </c>
      <c r="E68" s="5">
        <f>SUMIFS(Data!$A:$A, Data!$G:$G,$A68,Data!$C:$C,E$1,Data!$D:$D,E$2)</f>
        <v>0</v>
      </c>
      <c r="F68" s="5">
        <f>SUMIFS(Data!$A:$A, Data!$G:$G,$A68,Data!$C:$C,F$1,Data!$D:$D,F$2)</f>
        <v>0</v>
      </c>
      <c r="G68" s="5">
        <f>SUMIFS(Data!$A:$A, Data!$G:$G,$A68,Data!$C:$C,G$1,Data!$D:$D,G$2)</f>
        <v>0</v>
      </c>
      <c r="H68" s="5">
        <f>SUMIFS(Data!$A:$A, Data!$G:$G,$A68,Data!$C:$C,H$1,Data!$D:$D,H$2)</f>
        <v>0</v>
      </c>
      <c r="I68" s="5">
        <f>SUMIFS(Data!$A:$A, Data!$G:$G,$A68,Data!$C:$C,I$1,Data!$D:$D,I$2)</f>
        <v>0</v>
      </c>
      <c r="J68" s="5">
        <f>SUMIFS(Data!$A:$A, Data!$G:$G,$A68,Data!$C:$C,J$1,Data!$D:$D,J$2)</f>
        <v>0</v>
      </c>
      <c r="K68" s="5">
        <f>SUMIFS(Data!$A:$A, Data!$G:$G,$A68,Data!$C:$C,K$1,Data!$D:$D,K$2)</f>
        <v>0</v>
      </c>
      <c r="L68" s="5">
        <f>SUMIFS(Data!$A:$A, Data!$G:$G,$A68,Data!$C:$C,L$1,Data!$D:$D,L$2)</f>
        <v>2</v>
      </c>
      <c r="M68" s="5">
        <f>SUMIFS(Data!$A:$A, Data!$G:$G,$A68,Data!$C:$C,M$1,Data!$D:$D,M$2)</f>
        <v>0</v>
      </c>
      <c r="N68" s="5">
        <f>SUMIFS(Data!$A:$A, Data!$G:$G,$A68,Data!$C:$C,N$1,Data!$D:$D,N$2)</f>
        <v>0</v>
      </c>
      <c r="O68" s="5">
        <f>SUMIFS(Data!$A:$A, Data!$G:$G,$A68,Data!$C:$C,O$1,Data!$D:$D,O$2)</f>
        <v>0</v>
      </c>
      <c r="P68" s="5">
        <f>SUMIFS(Data!$A:$A, Data!$G:$G,$A68,Data!$C:$C,P$1,Data!$D:$D,P$2)</f>
        <v>0</v>
      </c>
      <c r="Q68" s="5">
        <f>SUMIFS(Data!$A:$A, Data!$G:$G,$A68,Data!$C:$C,Q$1,Data!$D:$D,Q$2)</f>
        <v>0</v>
      </c>
      <c r="R68" s="5">
        <f>SUMIFS(Data!$A:$A, Data!$G:$G,$A68,Data!$C:$C,R$1,Data!$D:$D,R$2)</f>
        <v>0</v>
      </c>
      <c r="S68" s="5">
        <f>SUMIFS(Data!$A:$A, Data!$G:$G,$A68,Data!$C:$C,S$1,Data!$D:$D,S$2)</f>
        <v>0</v>
      </c>
      <c r="T68" s="5">
        <f>SUMIFS(Data!$A:$A, Data!$G:$G,$A68,Data!$C:$C,T$1,Data!$D:$D,T$2)</f>
        <v>0</v>
      </c>
      <c r="U68" s="5">
        <f>SUMIFS(Data!$A:$A, Data!$G:$G,$A68,Data!$C:$C,U$1,Data!$D:$D,U$2)</f>
        <v>0</v>
      </c>
      <c r="V68" s="5">
        <f>SUMIFS(Data!$A:$A, Data!$G:$G,$A68,Data!$C:$C,V$1,Data!$D:$D,V$2)</f>
        <v>0</v>
      </c>
      <c r="W68" s="5">
        <f>SUMIFS(Data!$A:$A, Data!$G:$G,$A68,Data!$C:$C,W$1,Data!$D:$D,W$2)</f>
        <v>0</v>
      </c>
      <c r="X68" s="5">
        <f>SUMIFS(Data!$A:$A, Data!$G:$G,$A68,Data!$C:$C,X$1,Data!$D:$D,X$2)</f>
        <v>0</v>
      </c>
      <c r="Y68" s="5">
        <f>SUMIFS(Data!$A:$A, Data!$G:$G,$A68,Data!$C:$C,Y$1,Data!$D:$D,Y$2)</f>
        <v>0</v>
      </c>
      <c r="Z68" s="5">
        <f>SUMIFS(Data!$A:$A, Data!$G:$G,$A68,Data!$C:$C,Z$1,Data!$D:$D,Z$2)</f>
        <v>0</v>
      </c>
      <c r="AA68" s="5">
        <f>SUMIFS(Data!$A:$A, Data!$G:$G,$A68,Data!$C:$C,AA$1,Data!$D:$D,AA$2)</f>
        <v>0</v>
      </c>
      <c r="AB68" s="5">
        <f>SUMIFS(Data!$A:$A, Data!$G:$G,$A68,Data!$C:$C,AB$1,Data!$D:$D,AB$2)</f>
        <v>0</v>
      </c>
      <c r="AC68" s="5">
        <f>SUMIFS(Data!$A:$A, Data!$G:$G,$A68,Data!$C:$C,AC$1,Data!$D:$D,AC$2)</f>
        <v>0</v>
      </c>
      <c r="AD68" s="5">
        <f>SUMIFS(Data!$A:$A, Data!$G:$G,$A68,Data!$C:$C,AD$1,Data!$D:$D,AD$2)</f>
        <v>1</v>
      </c>
      <c r="AE68" s="5">
        <f>SUMIFS(Data!$A:$A, Data!$G:$G,$A68,Data!$C:$C,AE$1,Data!$D:$D,AE$2)</f>
        <v>0</v>
      </c>
      <c r="AF68" s="5">
        <f>SUMIFS(Data!$A:$A, Data!$G:$G,$A68,Data!$C:$C,AF$1,Data!$D:$D,AF$2)</f>
        <v>0</v>
      </c>
      <c r="AG68" s="5">
        <f>SUMIFS(Data!$A:$A, Data!$G:$G,$A68,Data!$C:$C,AG$1,Data!$D:$D,AG$2)</f>
        <v>0</v>
      </c>
      <c r="AH68" s="5">
        <f>SUMIFS(Data!$A:$A, Data!$G:$G,$A68,Data!$C:$C,AH$1,Data!$D:$D,AH$2)</f>
        <v>0</v>
      </c>
      <c r="AI68" s="5">
        <f>SUMIFS(Data!$A:$A, Data!$G:$G,$A68,Data!$C:$C,AI$1,Data!$D:$D,AI$2)</f>
        <v>1</v>
      </c>
      <c r="AJ68" s="5">
        <f>SUMIFS(Data!$A:$A, Data!$G:$G,$A68,Data!$C:$C,AJ$1,Data!$D:$D,AJ$2)</f>
        <v>4</v>
      </c>
      <c r="AK68" s="5">
        <f>SUMIFS(Data!$A:$A, Data!$G:$G,$A68,Data!$C:$C,AK$1,Data!$D:$D,AK$2)</f>
        <v>1</v>
      </c>
      <c r="AL68" s="5">
        <f>SUMIFS(Data!$A:$A, Data!$G:$G,$A68,Data!$C:$C,AL$1,Data!$D:$D,AL$2)</f>
        <v>0</v>
      </c>
      <c r="AM68" s="5">
        <f>SUMIFS(Data!$A:$A, Data!$G:$G,$A68,Data!$C:$C,AM$1,Data!$D:$D,AM$2)</f>
        <v>0</v>
      </c>
      <c r="AN68" s="5">
        <f>SUMIFS(Data!$A:$A, Data!$G:$G,$A68,Data!$C:$C,AN$1,Data!$D:$D,AN$2)</f>
        <v>0</v>
      </c>
      <c r="AO68" s="5">
        <f>SUMIFS(Data!$A:$A, Data!$G:$G,$A68,Data!$C:$C,AO$1,Data!$D:$D,AO$2)</f>
        <v>0</v>
      </c>
      <c r="AP68" s="5">
        <f>SUMIFS(Data!$A:$A, Data!$G:$G,$A68,Data!$C:$C,AP$1,Data!$D:$D,AP$2)</f>
        <v>0</v>
      </c>
      <c r="AQ68" s="5">
        <f>SUMIFS(Data!$A:$A, Data!$G:$G,$A68,Data!$C:$C,AQ$1,Data!$D:$D,AQ$2)</f>
        <v>0</v>
      </c>
      <c r="AR68" s="5">
        <f>SUMIFS(Data!$A:$A, Data!$G:$G,$A68,Data!$C:$C,AR$1,Data!$D:$D,AR$2)</f>
        <v>0</v>
      </c>
      <c r="AS68" s="5">
        <f>SUMIFS(Data!$A:$A, Data!$G:$G,$A68,Data!$C:$C,AS$1,Data!$D:$D,AS$2)</f>
        <v>0</v>
      </c>
      <c r="AT68" s="5">
        <f>SUMIFS(Data!$A:$A, Data!$G:$G,$A68,Data!$C:$C,AT$1,Data!$D:$D,AT$2)</f>
        <v>0</v>
      </c>
      <c r="AU68" s="5">
        <f>SUMIFS(Data!$A:$A, Data!$G:$G,$A68,Data!$C:$C,AU$1,Data!$D:$D,AU$2)</f>
        <v>0</v>
      </c>
      <c r="AV68" s="5">
        <f>SUMIFS(Data!$A:$A, Data!$G:$G,$A68,Data!$C:$C,AV$1,Data!$D:$D,AV$2)</f>
        <v>0</v>
      </c>
      <c r="AW68" s="5">
        <f>SUMIFS(Data!$A:$A, Data!$G:$G,$A68,Data!$C:$C,AW$1,Data!$D:$D,AW$2)</f>
        <v>0</v>
      </c>
      <c r="AX68" s="5">
        <f>SUMIFS(Data!$A:$A, Data!$G:$G,$A68,Data!$C:$C,AX$1,Data!$D:$D,AX$2)</f>
        <v>11</v>
      </c>
      <c r="AY68" s="5">
        <f>SUMIFS(Data!$A:$A, Data!$G:$G,$A68,Data!$C:$C,AY$1,Data!$D:$D,AY$2)</f>
        <v>0</v>
      </c>
      <c r="AZ68" s="5">
        <f>SUMIFS(Data!$A:$A, Data!$G:$G,$A68,Data!$C:$C,AZ$1,Data!$D:$D,AZ$2)</f>
        <v>0</v>
      </c>
      <c r="BA68" s="5">
        <f>SUMIFS(Data!$A:$A, Data!$G:$G,$A68,Data!$C:$C,BA$1,Data!$D:$D,BA$2)</f>
        <v>0</v>
      </c>
      <c r="BB68" s="5">
        <f>SUMIFS(Data!$A:$A, Data!$G:$G,$A68,Data!$C:$C,BB$1,Data!$D:$D,BB$2)</f>
        <v>0</v>
      </c>
      <c r="BC68" s="5">
        <f>SUMIFS(Data!$A:$A, Data!$G:$G,$A68,Data!$C:$C,BC$1,Data!$D:$D,BC$2)</f>
        <v>0</v>
      </c>
      <c r="BD68" s="5">
        <f>SUMIFS(Data!$A:$A, Data!$G:$G,$A68,Data!$C:$C,BD$1,Data!$D:$D,BD$2)</f>
        <v>0</v>
      </c>
      <c r="BE68" s="5">
        <f>SUMIFS(Data!$A:$A, Data!$G:$G,$A68,Data!$C:$C,BE$1,Data!$D:$D,BE$2)</f>
        <v>0</v>
      </c>
      <c r="BF68" s="5">
        <f>SUMIFS(Data!$A:$A, Data!$G:$G,$A68,Data!$C:$C,BF$1,Data!$D:$D,BF$2)</f>
        <v>0</v>
      </c>
      <c r="BG68" s="5">
        <f>SUMIFS(Data!$A:$A, Data!$G:$G,$A68,Data!$C:$C,BG$1,Data!$D:$D,BG$2)</f>
        <v>0</v>
      </c>
      <c r="BH68" s="5">
        <f>SUMIFS(Data!$A:$A, Data!$G:$G,$A68,Data!$C:$C,BH$1,Data!$D:$D,BH$2)</f>
        <v>0</v>
      </c>
      <c r="BI68" s="5">
        <f>SUMIFS(Data!$A:$A, Data!$G:$G,$A68,Data!$C:$C,BI$1,Data!$D:$D,BI$2)</f>
        <v>4</v>
      </c>
      <c r="BJ68" s="5">
        <f>SUMIFS(Data!$A:$A, Data!$G:$G,$A68,Data!$C:$C,BJ$1,Data!$D:$D,BJ$2)</f>
        <v>0</v>
      </c>
      <c r="BK68" s="5">
        <f>SUMIFS(Data!$A:$A, Data!$G:$G,$A68,Data!$C:$C,BK$1,Data!$D:$D,BK$2)</f>
        <v>0</v>
      </c>
      <c r="BL68" s="5">
        <f>SUMIFS(Data!$A:$A, Data!$G:$G,$A68,Data!$C:$C,BL$1,Data!$D:$D,BL$2)</f>
        <v>0</v>
      </c>
      <c r="BM68" s="5">
        <f>SUMIFS(Data!$A:$A, Data!$G:$G,$A68,Data!$C:$C,BM$1,Data!$D:$D,BM$2)</f>
        <v>1</v>
      </c>
      <c r="BN68" s="5">
        <f>SUMIFS(Data!$A:$A, Data!$G:$G,$A68,Data!$C:$C,BN$1,Data!$D:$D,BN$2)</f>
        <v>0</v>
      </c>
      <c r="BO68" s="5">
        <f>SUMIFS(Data!$A:$A, Data!$G:$G,$A68,Data!$C:$C,BO$1,Data!$D:$D,BO$2)</f>
        <v>0</v>
      </c>
      <c r="BP68" s="5">
        <f>SUMIFS(Data!$A:$A, Data!$G:$G,$A68,Data!$C:$C,BP$1,Data!$D:$D,BP$2)</f>
        <v>0</v>
      </c>
      <c r="BQ68" s="5">
        <f>SUMIFS(Data!$A:$A, Data!$G:$G,$A68,Data!$C:$C,BQ$1,Data!$D:$D,BQ$2)</f>
        <v>0</v>
      </c>
      <c r="BR68" s="5">
        <f>SUMIFS(Data!$A:$A, Data!$G:$G,$A68,Data!$C:$C,BR$1,Data!$D:$D,BR$2)</f>
        <v>0</v>
      </c>
      <c r="BS68" s="5">
        <f>SUMIFS(Data!$A:$A, Data!$G:$G,$A68,Data!$C:$C,BS$1,Data!$D:$D,BS$2)</f>
        <v>0</v>
      </c>
      <c r="BT68" s="5">
        <f>SUMIFS(Data!$A:$A, Data!$G:$G,$A68,Data!$C:$C,BT$1,Data!$D:$D,BT$2)</f>
        <v>0</v>
      </c>
      <c r="BU68" s="5">
        <f>SUMIFS(Data!$A:$A, Data!$G:$G,$A68,Data!$C:$C,BU$1,Data!$D:$D,BU$2)</f>
        <v>0</v>
      </c>
      <c r="BV68" s="5">
        <f>SUMIFS(Data!$A:$A, Data!$G:$G,$A68,Data!$C:$C,BV$1,Data!$D:$D,BV$2)</f>
        <v>0</v>
      </c>
      <c r="BW68" s="5">
        <f>SUMIFS(Data!$A:$A, Data!$G:$G,$A68,Data!$C:$C,BW$1,Data!$D:$D,BW$2)</f>
        <v>0</v>
      </c>
      <c r="BX68" s="5">
        <f>SUMIFS(Data!$A:$A, Data!$G:$G,$A68,Data!$C:$C,BX$1,Data!$D:$D,BX$2)</f>
        <v>0</v>
      </c>
      <c r="BY68" s="5">
        <f>SUMIFS(Data!$A:$A, Data!$G:$G,$A68,Data!$C:$C,BY$1,Data!$D:$D,BY$2)</f>
        <v>0</v>
      </c>
      <c r="BZ68" s="5">
        <f>SUMIFS(Data!$A:$A, Data!$G:$G,$A68,Data!$C:$C,BZ$1,Data!$D:$D,BZ$2)</f>
        <v>0</v>
      </c>
      <c r="CA68" s="5">
        <f>SUMIFS(Data!$A:$A, Data!$G:$G,$A68,Data!$C:$C,CA$1,Data!$D:$D,CA$2)</f>
        <v>0</v>
      </c>
      <c r="CB68" s="5">
        <f>SUMIFS(Data!$A:$A, Data!$G:$G,$A68,Data!$C:$C,CB$1,Data!$D:$D,CB$2)</f>
        <v>0</v>
      </c>
      <c r="CC68" s="5">
        <f>SUMIFS(Data!$A:$A, Data!$G:$G,$A68,Data!$C:$C,CC$1,Data!$D:$D,CC$2)</f>
        <v>0</v>
      </c>
      <c r="CD68" s="5">
        <f>SUMIFS(Data!$A:$A, Data!$G:$G,$A68,Data!$C:$C,CD$1,Data!$D:$D,CD$2)</f>
        <v>0</v>
      </c>
      <c r="CE68" s="5">
        <f>SUMIFS(Data!$A:$A, Data!$G:$G,$A68,Data!$C:$C,CE$1,Data!$D:$D,CE$2)</f>
        <v>0</v>
      </c>
      <c r="CF68" s="5">
        <f>SUMIFS(Data!$A:$A, Data!$G:$G,$A68,Data!$C:$C,CF$1,Data!$D:$D,CF$2)</f>
        <v>0</v>
      </c>
      <c r="CG68" s="5">
        <f>SUMIFS(Data!$A:$A, Data!$G:$G,$A68,Data!$C:$C,CG$1,Data!$D:$D,CG$2)</f>
        <v>0</v>
      </c>
      <c r="CH68" s="5">
        <f>SUMIFS(Data!$A:$A, Data!$G:$G,$A68,Data!$C:$C,CH$1,Data!$D:$D,CH$2)</f>
        <v>0</v>
      </c>
      <c r="CI68" s="5">
        <f>SUMIFS(Data!$A:$A, Data!$G:$G,$A68,Data!$C:$C,CI$1,Data!$D:$D,CI$2)</f>
        <v>0</v>
      </c>
      <c r="CJ68" s="5">
        <f>SUMIFS(Data!$A:$A, Data!$G:$G,$A68,Data!$C:$C,CJ$1,Data!$D:$D,CJ$2)</f>
        <v>0</v>
      </c>
      <c r="CK68" s="5">
        <f>SUMIFS(Data!$A:$A, Data!$G:$G,$A68,Data!$C:$C,CK$1,Data!$D:$D,CK$2)</f>
        <v>0</v>
      </c>
      <c r="CL68" s="5">
        <f>SUMIFS(Data!$A:$A, Data!$G:$G,$A68,Data!$C:$C,CL$1,Data!$D:$D,CL$2)</f>
        <v>0</v>
      </c>
      <c r="CM68" s="5">
        <f>SUMIFS(Data!$A:$A, Data!$G:$G,$A68,Data!$C:$C,CM$1,Data!$D:$D,CM$2)</f>
        <v>0</v>
      </c>
      <c r="CN68" s="5">
        <f>SUMIFS(Data!$A:$A, Data!$G:$G,$A68,Data!$C:$C,CN$1,Data!$D:$D,CN$2)</f>
        <v>0</v>
      </c>
      <c r="CO68" s="5">
        <f>SUMIFS(Data!$A:$A, Data!$G:$G,$A68,Data!$C:$C,CO$1,Data!$D:$D,CO$2)</f>
        <v>0</v>
      </c>
      <c r="CP68" s="5">
        <f>SUMIFS(Data!$A:$A, Data!$G:$G,$A68,Data!$C:$C,CP$1,Data!$D:$D,CP$2)</f>
        <v>0</v>
      </c>
      <c r="CQ68" s="5">
        <f>SUMIFS(Data!$A:$A, Data!$G:$G,$A68,Data!$C:$C,CQ$1,Data!$D:$D,CQ$2)</f>
        <v>0</v>
      </c>
      <c r="CR68" s="5">
        <f>SUMIFS(Data!$A:$A, Data!$G:$G,$A68,Data!$C:$C,CR$1,Data!$D:$D,CR$2)</f>
        <v>0</v>
      </c>
      <c r="CS68" s="5">
        <f>SUMIFS(Data!$A:$A, Data!$G:$G,$A68,Data!$C:$C,CS$1,Data!$D:$D,CS$2)</f>
        <v>0</v>
      </c>
      <c r="CT68" s="5">
        <f>SUMIFS(Data!$A:$A, Data!$G:$G,$A68,Data!$C:$C,CT$1,Data!$D:$D,CT$2)</f>
        <v>0</v>
      </c>
      <c r="CU68" s="5">
        <f>SUMIFS(Data!$A:$A, Data!$G:$G,$A68,Data!$C:$C,CU$1,Data!$D:$D,CU$2)</f>
        <v>0</v>
      </c>
      <c r="CV68" s="5">
        <f>SUMIFS(Data!$A:$A, Data!$G:$G,$A68,Data!$C:$C,CV$1,Data!$D:$D,CV$2)</f>
        <v>0</v>
      </c>
      <c r="CW68" s="5">
        <f t="shared" ref="CW68:CX68" si="67">SUMIF($B$2:$CV$2,CW$2, $B68:$CV68)</f>
        <v>10</v>
      </c>
      <c r="CX68" s="5">
        <f t="shared" si="67"/>
        <v>15</v>
      </c>
      <c r="CY68" s="5">
        <f t="shared" si="3"/>
        <v>25</v>
      </c>
    </row>
    <row r="69">
      <c r="A69" s="5" t="str">
        <f>Countries!A67</f>
        <v>NGR</v>
      </c>
      <c r="B69" s="5">
        <f>SUMIFS(Data!$A:$A, Data!$G:$G,$A69,Data!$C:$C,B$1,Data!$D:$D,B$2)</f>
        <v>0</v>
      </c>
      <c r="C69" s="5">
        <f>SUMIFS(Data!$A:$A, Data!$G:$G,$A69,Data!$C:$C,C$1,Data!$D:$D,C$2)</f>
        <v>0</v>
      </c>
      <c r="D69" s="5">
        <f>SUMIFS(Data!$A:$A, Data!$G:$G,$A69,Data!$C:$C,D$1,Data!$D:$D,D$2)</f>
        <v>0</v>
      </c>
      <c r="E69" s="5">
        <f>SUMIFS(Data!$A:$A, Data!$G:$G,$A69,Data!$C:$C,E$1,Data!$D:$D,E$2)</f>
        <v>0</v>
      </c>
      <c r="F69" s="5">
        <f>SUMIFS(Data!$A:$A, Data!$G:$G,$A69,Data!$C:$C,F$1,Data!$D:$D,F$2)</f>
        <v>0</v>
      </c>
      <c r="G69" s="5">
        <f>SUMIFS(Data!$A:$A, Data!$G:$G,$A69,Data!$C:$C,G$1,Data!$D:$D,G$2)</f>
        <v>0</v>
      </c>
      <c r="H69" s="5">
        <f>SUMIFS(Data!$A:$A, Data!$G:$G,$A69,Data!$C:$C,H$1,Data!$D:$D,H$2)</f>
        <v>0</v>
      </c>
      <c r="I69" s="5">
        <f>SUMIFS(Data!$A:$A, Data!$G:$G,$A69,Data!$C:$C,I$1,Data!$D:$D,I$2)</f>
        <v>0</v>
      </c>
      <c r="J69" s="5">
        <f>SUMIFS(Data!$A:$A, Data!$G:$G,$A69,Data!$C:$C,J$1,Data!$D:$D,J$2)</f>
        <v>0</v>
      </c>
      <c r="K69" s="5">
        <f>SUMIFS(Data!$A:$A, Data!$G:$G,$A69,Data!$C:$C,K$1,Data!$D:$D,K$2)</f>
        <v>0</v>
      </c>
      <c r="L69" s="5">
        <f>SUMIFS(Data!$A:$A, Data!$G:$G,$A69,Data!$C:$C,L$1,Data!$D:$D,L$2)</f>
        <v>0</v>
      </c>
      <c r="M69" s="5">
        <f>SUMIFS(Data!$A:$A, Data!$G:$G,$A69,Data!$C:$C,M$1,Data!$D:$D,M$2)</f>
        <v>0</v>
      </c>
      <c r="N69" s="5">
        <f>SUMIFS(Data!$A:$A, Data!$G:$G,$A69,Data!$C:$C,N$1,Data!$D:$D,N$2)</f>
        <v>0</v>
      </c>
      <c r="O69" s="5">
        <f>SUMIFS(Data!$A:$A, Data!$G:$G,$A69,Data!$C:$C,O$1,Data!$D:$D,O$2)</f>
        <v>0</v>
      </c>
      <c r="P69" s="5">
        <f>SUMIFS(Data!$A:$A, Data!$G:$G,$A69,Data!$C:$C,P$1,Data!$D:$D,P$2)</f>
        <v>0</v>
      </c>
      <c r="Q69" s="5">
        <f>SUMIFS(Data!$A:$A, Data!$G:$G,$A69,Data!$C:$C,Q$1,Data!$D:$D,Q$2)</f>
        <v>0</v>
      </c>
      <c r="R69" s="5">
        <f>SUMIFS(Data!$A:$A, Data!$G:$G,$A69,Data!$C:$C,R$1,Data!$D:$D,R$2)</f>
        <v>0</v>
      </c>
      <c r="S69" s="5">
        <f>SUMIFS(Data!$A:$A, Data!$G:$G,$A69,Data!$C:$C,S$1,Data!$D:$D,S$2)</f>
        <v>0</v>
      </c>
      <c r="T69" s="5">
        <f>SUMIFS(Data!$A:$A, Data!$G:$G,$A69,Data!$C:$C,T$1,Data!$D:$D,T$2)</f>
        <v>0</v>
      </c>
      <c r="U69" s="5">
        <f>SUMIFS(Data!$A:$A, Data!$G:$G,$A69,Data!$C:$C,U$1,Data!$D:$D,U$2)</f>
        <v>0</v>
      </c>
      <c r="V69" s="5">
        <f>SUMIFS(Data!$A:$A, Data!$G:$G,$A69,Data!$C:$C,V$1,Data!$D:$D,V$2)</f>
        <v>0</v>
      </c>
      <c r="W69" s="5">
        <f>SUMIFS(Data!$A:$A, Data!$G:$G,$A69,Data!$C:$C,W$1,Data!$D:$D,W$2)</f>
        <v>0</v>
      </c>
      <c r="X69" s="5">
        <f>SUMIFS(Data!$A:$A, Data!$G:$G,$A69,Data!$C:$C,X$1,Data!$D:$D,X$2)</f>
        <v>0</v>
      </c>
      <c r="Y69" s="5">
        <f>SUMIFS(Data!$A:$A, Data!$G:$G,$A69,Data!$C:$C,Y$1,Data!$D:$D,Y$2)</f>
        <v>0</v>
      </c>
      <c r="Z69" s="5">
        <f>SUMIFS(Data!$A:$A, Data!$G:$G,$A69,Data!$C:$C,Z$1,Data!$D:$D,Z$2)</f>
        <v>0</v>
      </c>
      <c r="AA69" s="5">
        <f>SUMIFS(Data!$A:$A, Data!$G:$G,$A69,Data!$C:$C,AA$1,Data!$D:$D,AA$2)</f>
        <v>0</v>
      </c>
      <c r="AB69" s="5">
        <f>SUMIFS(Data!$A:$A, Data!$G:$G,$A69,Data!$C:$C,AB$1,Data!$D:$D,AB$2)</f>
        <v>0</v>
      </c>
      <c r="AC69" s="5">
        <f>SUMIFS(Data!$A:$A, Data!$G:$G,$A69,Data!$C:$C,AC$1,Data!$D:$D,AC$2)</f>
        <v>0</v>
      </c>
      <c r="AD69" s="5">
        <f>SUMIFS(Data!$A:$A, Data!$G:$G,$A69,Data!$C:$C,AD$1,Data!$D:$D,AD$2)</f>
        <v>0</v>
      </c>
      <c r="AE69" s="5">
        <f>SUMIFS(Data!$A:$A, Data!$G:$G,$A69,Data!$C:$C,AE$1,Data!$D:$D,AE$2)</f>
        <v>0</v>
      </c>
      <c r="AF69" s="5">
        <f>SUMIFS(Data!$A:$A, Data!$G:$G,$A69,Data!$C:$C,AF$1,Data!$D:$D,AF$2)</f>
        <v>0</v>
      </c>
      <c r="AG69" s="5">
        <f>SUMIFS(Data!$A:$A, Data!$G:$G,$A69,Data!$C:$C,AG$1,Data!$D:$D,AG$2)</f>
        <v>0</v>
      </c>
      <c r="AH69" s="5">
        <f>SUMIFS(Data!$A:$A, Data!$G:$G,$A69,Data!$C:$C,AH$1,Data!$D:$D,AH$2)</f>
        <v>0</v>
      </c>
      <c r="AI69" s="5">
        <f>SUMIFS(Data!$A:$A, Data!$G:$G,$A69,Data!$C:$C,AI$1,Data!$D:$D,AI$2)</f>
        <v>0</v>
      </c>
      <c r="AJ69" s="5">
        <f>SUMIFS(Data!$A:$A, Data!$G:$G,$A69,Data!$C:$C,AJ$1,Data!$D:$D,AJ$2)</f>
        <v>0</v>
      </c>
      <c r="AK69" s="5">
        <f>SUMIFS(Data!$A:$A, Data!$G:$G,$A69,Data!$C:$C,AK$1,Data!$D:$D,AK$2)</f>
        <v>0</v>
      </c>
      <c r="AL69" s="5">
        <f>SUMIFS(Data!$A:$A, Data!$G:$G,$A69,Data!$C:$C,AL$1,Data!$D:$D,AL$2)</f>
        <v>0</v>
      </c>
      <c r="AM69" s="5">
        <f>SUMIFS(Data!$A:$A, Data!$G:$G,$A69,Data!$C:$C,AM$1,Data!$D:$D,AM$2)</f>
        <v>0</v>
      </c>
      <c r="AN69" s="5">
        <f>SUMIFS(Data!$A:$A, Data!$G:$G,$A69,Data!$C:$C,AN$1,Data!$D:$D,AN$2)</f>
        <v>0</v>
      </c>
      <c r="AO69" s="5">
        <f>SUMIFS(Data!$A:$A, Data!$G:$G,$A69,Data!$C:$C,AO$1,Data!$D:$D,AO$2)</f>
        <v>0</v>
      </c>
      <c r="AP69" s="5">
        <f>SUMIFS(Data!$A:$A, Data!$G:$G,$A69,Data!$C:$C,AP$1,Data!$D:$D,AP$2)</f>
        <v>0</v>
      </c>
      <c r="AQ69" s="5">
        <f>SUMIFS(Data!$A:$A, Data!$G:$G,$A69,Data!$C:$C,AQ$1,Data!$D:$D,AQ$2)</f>
        <v>0</v>
      </c>
      <c r="AR69" s="5">
        <f>SUMIFS(Data!$A:$A, Data!$G:$G,$A69,Data!$C:$C,AR$1,Data!$D:$D,AR$2)</f>
        <v>0</v>
      </c>
      <c r="AS69" s="5">
        <f>SUMIFS(Data!$A:$A, Data!$G:$G,$A69,Data!$C:$C,AS$1,Data!$D:$D,AS$2)</f>
        <v>0</v>
      </c>
      <c r="AT69" s="5">
        <f>SUMIFS(Data!$A:$A, Data!$G:$G,$A69,Data!$C:$C,AT$1,Data!$D:$D,AT$2)</f>
        <v>0</v>
      </c>
      <c r="AU69" s="5">
        <f>SUMIFS(Data!$A:$A, Data!$G:$G,$A69,Data!$C:$C,AU$1,Data!$D:$D,AU$2)</f>
        <v>0</v>
      </c>
      <c r="AV69" s="5">
        <f>SUMIFS(Data!$A:$A, Data!$G:$G,$A69,Data!$C:$C,AV$1,Data!$D:$D,AV$2)</f>
        <v>0</v>
      </c>
      <c r="AW69" s="5">
        <f>SUMIFS(Data!$A:$A, Data!$G:$G,$A69,Data!$C:$C,AW$1,Data!$D:$D,AW$2)</f>
        <v>0</v>
      </c>
      <c r="AX69" s="5">
        <f>SUMIFS(Data!$A:$A, Data!$G:$G,$A69,Data!$C:$C,AX$1,Data!$D:$D,AX$2)</f>
        <v>0</v>
      </c>
      <c r="AY69" s="5">
        <f>SUMIFS(Data!$A:$A, Data!$G:$G,$A69,Data!$C:$C,AY$1,Data!$D:$D,AY$2)</f>
        <v>0</v>
      </c>
      <c r="AZ69" s="5">
        <f>SUMIFS(Data!$A:$A, Data!$G:$G,$A69,Data!$C:$C,AZ$1,Data!$D:$D,AZ$2)</f>
        <v>0</v>
      </c>
      <c r="BA69" s="5">
        <f>SUMIFS(Data!$A:$A, Data!$G:$G,$A69,Data!$C:$C,BA$1,Data!$D:$D,BA$2)</f>
        <v>0</v>
      </c>
      <c r="BB69" s="5">
        <f>SUMIFS(Data!$A:$A, Data!$G:$G,$A69,Data!$C:$C,BB$1,Data!$D:$D,BB$2)</f>
        <v>0</v>
      </c>
      <c r="BC69" s="5">
        <f>SUMIFS(Data!$A:$A, Data!$G:$G,$A69,Data!$C:$C,BC$1,Data!$D:$D,BC$2)</f>
        <v>0</v>
      </c>
      <c r="BD69" s="5">
        <f>SUMIFS(Data!$A:$A, Data!$G:$G,$A69,Data!$C:$C,BD$1,Data!$D:$D,BD$2)</f>
        <v>0</v>
      </c>
      <c r="BE69" s="5">
        <f>SUMIFS(Data!$A:$A, Data!$G:$G,$A69,Data!$C:$C,BE$1,Data!$D:$D,BE$2)</f>
        <v>0</v>
      </c>
      <c r="BF69" s="5">
        <f>SUMIFS(Data!$A:$A, Data!$G:$G,$A69,Data!$C:$C,BF$1,Data!$D:$D,BF$2)</f>
        <v>0</v>
      </c>
      <c r="BG69" s="5">
        <f>SUMIFS(Data!$A:$A, Data!$G:$G,$A69,Data!$C:$C,BG$1,Data!$D:$D,BG$2)</f>
        <v>0</v>
      </c>
      <c r="BH69" s="5">
        <f>SUMIFS(Data!$A:$A, Data!$G:$G,$A69,Data!$C:$C,BH$1,Data!$D:$D,BH$2)</f>
        <v>0</v>
      </c>
      <c r="BI69" s="5">
        <f>SUMIFS(Data!$A:$A, Data!$G:$G,$A69,Data!$C:$C,BI$1,Data!$D:$D,BI$2)</f>
        <v>0</v>
      </c>
      <c r="BJ69" s="5">
        <f>SUMIFS(Data!$A:$A, Data!$G:$G,$A69,Data!$C:$C,BJ$1,Data!$D:$D,BJ$2)</f>
        <v>0</v>
      </c>
      <c r="BK69" s="5">
        <f>SUMIFS(Data!$A:$A, Data!$G:$G,$A69,Data!$C:$C,BK$1,Data!$D:$D,BK$2)</f>
        <v>0</v>
      </c>
      <c r="BL69" s="5">
        <f>SUMIFS(Data!$A:$A, Data!$G:$G,$A69,Data!$C:$C,BL$1,Data!$D:$D,BL$2)</f>
        <v>0</v>
      </c>
      <c r="BM69" s="5">
        <f>SUMIFS(Data!$A:$A, Data!$G:$G,$A69,Data!$C:$C,BM$1,Data!$D:$D,BM$2)</f>
        <v>0</v>
      </c>
      <c r="BN69" s="5">
        <f>SUMIFS(Data!$A:$A, Data!$G:$G,$A69,Data!$C:$C,BN$1,Data!$D:$D,BN$2)</f>
        <v>0</v>
      </c>
      <c r="BO69" s="5">
        <f>SUMIFS(Data!$A:$A, Data!$G:$G,$A69,Data!$C:$C,BO$1,Data!$D:$D,BO$2)</f>
        <v>0</v>
      </c>
      <c r="BP69" s="5">
        <f>SUMIFS(Data!$A:$A, Data!$G:$G,$A69,Data!$C:$C,BP$1,Data!$D:$D,BP$2)</f>
        <v>0</v>
      </c>
      <c r="BQ69" s="5">
        <f>SUMIFS(Data!$A:$A, Data!$G:$G,$A69,Data!$C:$C,BQ$1,Data!$D:$D,BQ$2)</f>
        <v>0</v>
      </c>
      <c r="BR69" s="5">
        <f>SUMIFS(Data!$A:$A, Data!$G:$G,$A69,Data!$C:$C,BR$1,Data!$D:$D,BR$2)</f>
        <v>0</v>
      </c>
      <c r="BS69" s="5">
        <f>SUMIFS(Data!$A:$A, Data!$G:$G,$A69,Data!$C:$C,BS$1,Data!$D:$D,BS$2)</f>
        <v>0</v>
      </c>
      <c r="BT69" s="5">
        <f>SUMIFS(Data!$A:$A, Data!$G:$G,$A69,Data!$C:$C,BT$1,Data!$D:$D,BT$2)</f>
        <v>0</v>
      </c>
      <c r="BU69" s="5">
        <f>SUMIFS(Data!$A:$A, Data!$G:$G,$A69,Data!$C:$C,BU$1,Data!$D:$D,BU$2)</f>
        <v>0</v>
      </c>
      <c r="BV69" s="5">
        <f>SUMIFS(Data!$A:$A, Data!$G:$G,$A69,Data!$C:$C,BV$1,Data!$D:$D,BV$2)</f>
        <v>0</v>
      </c>
      <c r="BW69" s="5">
        <f>SUMIFS(Data!$A:$A, Data!$G:$G,$A69,Data!$C:$C,BW$1,Data!$D:$D,BW$2)</f>
        <v>0</v>
      </c>
      <c r="BX69" s="5">
        <f>SUMIFS(Data!$A:$A, Data!$G:$G,$A69,Data!$C:$C,BX$1,Data!$D:$D,BX$2)</f>
        <v>0</v>
      </c>
      <c r="BY69" s="5">
        <f>SUMIFS(Data!$A:$A, Data!$G:$G,$A69,Data!$C:$C,BY$1,Data!$D:$D,BY$2)</f>
        <v>0</v>
      </c>
      <c r="BZ69" s="5">
        <f>SUMIFS(Data!$A:$A, Data!$G:$G,$A69,Data!$C:$C,BZ$1,Data!$D:$D,BZ$2)</f>
        <v>0</v>
      </c>
      <c r="CA69" s="5">
        <f>SUMIFS(Data!$A:$A, Data!$G:$G,$A69,Data!$C:$C,CA$1,Data!$D:$D,CA$2)</f>
        <v>0</v>
      </c>
      <c r="CB69" s="5">
        <f>SUMIFS(Data!$A:$A, Data!$G:$G,$A69,Data!$C:$C,CB$1,Data!$D:$D,CB$2)</f>
        <v>0</v>
      </c>
      <c r="CC69" s="5">
        <f>SUMIFS(Data!$A:$A, Data!$G:$G,$A69,Data!$C:$C,CC$1,Data!$D:$D,CC$2)</f>
        <v>0</v>
      </c>
      <c r="CD69" s="5">
        <f>SUMIFS(Data!$A:$A, Data!$G:$G,$A69,Data!$C:$C,CD$1,Data!$D:$D,CD$2)</f>
        <v>0</v>
      </c>
      <c r="CE69" s="5">
        <f>SUMIFS(Data!$A:$A, Data!$G:$G,$A69,Data!$C:$C,CE$1,Data!$D:$D,CE$2)</f>
        <v>0</v>
      </c>
      <c r="CF69" s="5">
        <f>SUMIFS(Data!$A:$A, Data!$G:$G,$A69,Data!$C:$C,CF$1,Data!$D:$D,CF$2)</f>
        <v>0</v>
      </c>
      <c r="CG69" s="5">
        <f>SUMIFS(Data!$A:$A, Data!$G:$G,$A69,Data!$C:$C,CG$1,Data!$D:$D,CG$2)</f>
        <v>0</v>
      </c>
      <c r="CH69" s="5">
        <f>SUMIFS(Data!$A:$A, Data!$G:$G,$A69,Data!$C:$C,CH$1,Data!$D:$D,CH$2)</f>
        <v>0</v>
      </c>
      <c r="CI69" s="5">
        <f>SUMIFS(Data!$A:$A, Data!$G:$G,$A69,Data!$C:$C,CI$1,Data!$D:$D,CI$2)</f>
        <v>0</v>
      </c>
      <c r="CJ69" s="5">
        <f>SUMIFS(Data!$A:$A, Data!$G:$G,$A69,Data!$C:$C,CJ$1,Data!$D:$D,CJ$2)</f>
        <v>0</v>
      </c>
      <c r="CK69" s="5">
        <f>SUMIFS(Data!$A:$A, Data!$G:$G,$A69,Data!$C:$C,CK$1,Data!$D:$D,CK$2)</f>
        <v>0</v>
      </c>
      <c r="CL69" s="5">
        <f>SUMIFS(Data!$A:$A, Data!$G:$G,$A69,Data!$C:$C,CL$1,Data!$D:$D,CL$2)</f>
        <v>0</v>
      </c>
      <c r="CM69" s="5">
        <f>SUMIFS(Data!$A:$A, Data!$G:$G,$A69,Data!$C:$C,CM$1,Data!$D:$D,CM$2)</f>
        <v>0</v>
      </c>
      <c r="CN69" s="5">
        <f>SUMIFS(Data!$A:$A, Data!$G:$G,$A69,Data!$C:$C,CN$1,Data!$D:$D,CN$2)</f>
        <v>0</v>
      </c>
      <c r="CO69" s="5">
        <f>SUMIFS(Data!$A:$A, Data!$G:$G,$A69,Data!$C:$C,CO$1,Data!$D:$D,CO$2)</f>
        <v>0</v>
      </c>
      <c r="CP69" s="5">
        <f>SUMIFS(Data!$A:$A, Data!$G:$G,$A69,Data!$C:$C,CP$1,Data!$D:$D,CP$2)</f>
        <v>0</v>
      </c>
      <c r="CQ69" s="5">
        <f>SUMIFS(Data!$A:$A, Data!$G:$G,$A69,Data!$C:$C,CQ$1,Data!$D:$D,CQ$2)</f>
        <v>0</v>
      </c>
      <c r="CR69" s="5">
        <f>SUMIFS(Data!$A:$A, Data!$G:$G,$A69,Data!$C:$C,CR$1,Data!$D:$D,CR$2)</f>
        <v>0</v>
      </c>
      <c r="CS69" s="5">
        <f>SUMIFS(Data!$A:$A, Data!$G:$G,$A69,Data!$C:$C,CS$1,Data!$D:$D,CS$2)</f>
        <v>0</v>
      </c>
      <c r="CT69" s="5">
        <f>SUMIFS(Data!$A:$A, Data!$G:$G,$A69,Data!$C:$C,CT$1,Data!$D:$D,CT$2)</f>
        <v>0</v>
      </c>
      <c r="CU69" s="5">
        <f>SUMIFS(Data!$A:$A, Data!$G:$G,$A69,Data!$C:$C,CU$1,Data!$D:$D,CU$2)</f>
        <v>0</v>
      </c>
      <c r="CV69" s="5">
        <f>SUMIFS(Data!$A:$A, Data!$G:$G,$A69,Data!$C:$C,CV$1,Data!$D:$D,CV$2)</f>
        <v>0</v>
      </c>
      <c r="CW69" s="5">
        <f t="shared" ref="CW69:CX69" si="68">SUMIF($B$2:$CV$2,CW$2, $B69:$CV69)</f>
        <v>0</v>
      </c>
      <c r="CX69" s="5">
        <f t="shared" si="68"/>
        <v>0</v>
      </c>
      <c r="CY69" s="5">
        <f t="shared" si="3"/>
        <v>0</v>
      </c>
    </row>
    <row r="70">
      <c r="A70" s="5" t="str">
        <f>Countries!A68</f>
        <v>NOR</v>
      </c>
      <c r="B70" s="5">
        <f>SUMIFS(Data!$A:$A, Data!$G:$G,$A70,Data!$C:$C,B$1,Data!$D:$D,B$2)</f>
        <v>0</v>
      </c>
      <c r="C70" s="5">
        <f>SUMIFS(Data!$A:$A, Data!$G:$G,$A70,Data!$C:$C,C$1,Data!$D:$D,C$2)</f>
        <v>0</v>
      </c>
      <c r="D70" s="5">
        <f>SUMIFS(Data!$A:$A, Data!$G:$G,$A70,Data!$C:$C,D$1,Data!$D:$D,D$2)</f>
        <v>0</v>
      </c>
      <c r="E70" s="5">
        <f>SUMIFS(Data!$A:$A, Data!$G:$G,$A70,Data!$C:$C,E$1,Data!$D:$D,E$2)</f>
        <v>0</v>
      </c>
      <c r="F70" s="5">
        <f>SUMIFS(Data!$A:$A, Data!$G:$G,$A70,Data!$C:$C,F$1,Data!$D:$D,F$2)</f>
        <v>0</v>
      </c>
      <c r="G70" s="5">
        <f>SUMIFS(Data!$A:$A, Data!$G:$G,$A70,Data!$C:$C,G$1,Data!$D:$D,G$2)</f>
        <v>0</v>
      </c>
      <c r="H70" s="5">
        <f>SUMIFS(Data!$A:$A, Data!$G:$G,$A70,Data!$C:$C,H$1,Data!$D:$D,H$2)</f>
        <v>0</v>
      </c>
      <c r="I70" s="5">
        <f>SUMIFS(Data!$A:$A, Data!$G:$G,$A70,Data!$C:$C,I$1,Data!$D:$D,I$2)</f>
        <v>0</v>
      </c>
      <c r="J70" s="5">
        <f>SUMIFS(Data!$A:$A, Data!$G:$G,$A70,Data!$C:$C,J$1,Data!$D:$D,J$2)</f>
        <v>2</v>
      </c>
      <c r="K70" s="5">
        <f>SUMIFS(Data!$A:$A, Data!$G:$G,$A70,Data!$C:$C,K$1,Data!$D:$D,K$2)</f>
        <v>0</v>
      </c>
      <c r="L70" s="5">
        <f>SUMIFS(Data!$A:$A, Data!$G:$G,$A70,Data!$C:$C,L$1,Data!$D:$D,L$2)</f>
        <v>0</v>
      </c>
      <c r="M70" s="5">
        <f>SUMIFS(Data!$A:$A, Data!$G:$G,$A70,Data!$C:$C,M$1,Data!$D:$D,M$2)</f>
        <v>0</v>
      </c>
      <c r="N70" s="5">
        <f>SUMIFS(Data!$A:$A, Data!$G:$G,$A70,Data!$C:$C,N$1,Data!$D:$D,N$2)</f>
        <v>0</v>
      </c>
      <c r="O70" s="5">
        <f>SUMIFS(Data!$A:$A, Data!$G:$G,$A70,Data!$C:$C,O$1,Data!$D:$D,O$2)</f>
        <v>0</v>
      </c>
      <c r="P70" s="5">
        <f>SUMIFS(Data!$A:$A, Data!$G:$G,$A70,Data!$C:$C,P$1,Data!$D:$D,P$2)</f>
        <v>0</v>
      </c>
      <c r="Q70" s="5">
        <f>SUMIFS(Data!$A:$A, Data!$G:$G,$A70,Data!$C:$C,Q$1,Data!$D:$D,Q$2)</f>
        <v>0</v>
      </c>
      <c r="R70" s="5">
        <f>SUMIFS(Data!$A:$A, Data!$G:$G,$A70,Data!$C:$C,R$1,Data!$D:$D,R$2)</f>
        <v>0</v>
      </c>
      <c r="S70" s="5">
        <f>SUMIFS(Data!$A:$A, Data!$G:$G,$A70,Data!$C:$C,S$1,Data!$D:$D,S$2)</f>
        <v>0</v>
      </c>
      <c r="T70" s="5">
        <f>SUMIFS(Data!$A:$A, Data!$G:$G,$A70,Data!$C:$C,T$1,Data!$D:$D,T$2)</f>
        <v>2</v>
      </c>
      <c r="U70" s="5">
        <f>SUMIFS(Data!$A:$A, Data!$G:$G,$A70,Data!$C:$C,U$1,Data!$D:$D,U$2)</f>
        <v>0</v>
      </c>
      <c r="V70" s="5">
        <f>SUMIFS(Data!$A:$A, Data!$G:$G,$A70,Data!$C:$C,V$1,Data!$D:$D,V$2)</f>
        <v>0</v>
      </c>
      <c r="W70" s="5">
        <f>SUMIFS(Data!$A:$A, Data!$G:$G,$A70,Data!$C:$C,W$1,Data!$D:$D,W$2)</f>
        <v>0</v>
      </c>
      <c r="X70" s="5">
        <f>SUMIFS(Data!$A:$A, Data!$G:$G,$A70,Data!$C:$C,X$1,Data!$D:$D,X$2)</f>
        <v>0</v>
      </c>
      <c r="Y70" s="5">
        <f>SUMIFS(Data!$A:$A, Data!$G:$G,$A70,Data!$C:$C,Y$1,Data!$D:$D,Y$2)</f>
        <v>0</v>
      </c>
      <c r="Z70" s="5">
        <f>SUMIFS(Data!$A:$A, Data!$G:$G,$A70,Data!$C:$C,Z$1,Data!$D:$D,Z$2)</f>
        <v>0</v>
      </c>
      <c r="AA70" s="5">
        <f>SUMIFS(Data!$A:$A, Data!$G:$G,$A70,Data!$C:$C,AA$1,Data!$D:$D,AA$2)</f>
        <v>0</v>
      </c>
      <c r="AB70" s="5">
        <f>SUMIFS(Data!$A:$A, Data!$G:$G,$A70,Data!$C:$C,AB$1,Data!$D:$D,AB$2)</f>
        <v>0</v>
      </c>
      <c r="AC70" s="5">
        <f>SUMIFS(Data!$A:$A, Data!$G:$G,$A70,Data!$C:$C,AC$1,Data!$D:$D,AC$2)</f>
        <v>0</v>
      </c>
      <c r="AD70" s="5">
        <f>SUMIFS(Data!$A:$A, Data!$G:$G,$A70,Data!$C:$C,AD$1,Data!$D:$D,AD$2)</f>
        <v>0</v>
      </c>
      <c r="AE70" s="5">
        <f>SUMIFS(Data!$A:$A, Data!$G:$G,$A70,Data!$C:$C,AE$1,Data!$D:$D,AE$2)</f>
        <v>0</v>
      </c>
      <c r="AF70" s="5">
        <f>SUMIFS(Data!$A:$A, Data!$G:$G,$A70,Data!$C:$C,AF$1,Data!$D:$D,AF$2)</f>
        <v>0</v>
      </c>
      <c r="AG70" s="5">
        <f>SUMIFS(Data!$A:$A, Data!$G:$G,$A70,Data!$C:$C,AG$1,Data!$D:$D,AG$2)</f>
        <v>0</v>
      </c>
      <c r="AH70" s="5">
        <f>SUMIFS(Data!$A:$A, Data!$G:$G,$A70,Data!$C:$C,AH$1,Data!$D:$D,AH$2)</f>
        <v>0</v>
      </c>
      <c r="AI70" s="5">
        <f>SUMIFS(Data!$A:$A, Data!$G:$G,$A70,Data!$C:$C,AI$1,Data!$D:$D,AI$2)</f>
        <v>0</v>
      </c>
      <c r="AJ70" s="5">
        <f>SUMIFS(Data!$A:$A, Data!$G:$G,$A70,Data!$C:$C,AJ$1,Data!$D:$D,AJ$2)</f>
        <v>0</v>
      </c>
      <c r="AK70" s="5">
        <f>SUMIFS(Data!$A:$A, Data!$G:$G,$A70,Data!$C:$C,AK$1,Data!$D:$D,AK$2)</f>
        <v>0</v>
      </c>
      <c r="AL70" s="5">
        <f>SUMIFS(Data!$A:$A, Data!$G:$G,$A70,Data!$C:$C,AL$1,Data!$D:$D,AL$2)</f>
        <v>0</v>
      </c>
      <c r="AM70" s="5">
        <f>SUMIFS(Data!$A:$A, Data!$G:$G,$A70,Data!$C:$C,AM$1,Data!$D:$D,AM$2)</f>
        <v>0</v>
      </c>
      <c r="AN70" s="5">
        <f>SUMIFS(Data!$A:$A, Data!$G:$G,$A70,Data!$C:$C,AN$1,Data!$D:$D,AN$2)</f>
        <v>0</v>
      </c>
      <c r="AO70" s="5">
        <f>SUMIFS(Data!$A:$A, Data!$G:$G,$A70,Data!$C:$C,AO$1,Data!$D:$D,AO$2)</f>
        <v>0</v>
      </c>
      <c r="AP70" s="5">
        <f>SUMIFS(Data!$A:$A, Data!$G:$G,$A70,Data!$C:$C,AP$1,Data!$D:$D,AP$2)</f>
        <v>0</v>
      </c>
      <c r="AQ70" s="5">
        <f>SUMIFS(Data!$A:$A, Data!$G:$G,$A70,Data!$C:$C,AQ$1,Data!$D:$D,AQ$2)</f>
        <v>0</v>
      </c>
      <c r="AR70" s="5">
        <f>SUMIFS(Data!$A:$A, Data!$G:$G,$A70,Data!$C:$C,AR$1,Data!$D:$D,AR$2)</f>
        <v>0</v>
      </c>
      <c r="AS70" s="5">
        <f>SUMIFS(Data!$A:$A, Data!$G:$G,$A70,Data!$C:$C,AS$1,Data!$D:$D,AS$2)</f>
        <v>0</v>
      </c>
      <c r="AT70" s="5">
        <f>SUMIFS(Data!$A:$A, Data!$G:$G,$A70,Data!$C:$C,AT$1,Data!$D:$D,AT$2)</f>
        <v>0</v>
      </c>
      <c r="AU70" s="5">
        <f>SUMIFS(Data!$A:$A, Data!$G:$G,$A70,Data!$C:$C,AU$1,Data!$D:$D,AU$2)</f>
        <v>0</v>
      </c>
      <c r="AV70" s="5">
        <f>SUMIFS(Data!$A:$A, Data!$G:$G,$A70,Data!$C:$C,AV$1,Data!$D:$D,AV$2)</f>
        <v>0</v>
      </c>
      <c r="AW70" s="5">
        <f>SUMIFS(Data!$A:$A, Data!$G:$G,$A70,Data!$C:$C,AW$1,Data!$D:$D,AW$2)</f>
        <v>0</v>
      </c>
      <c r="AX70" s="5">
        <f>SUMIFS(Data!$A:$A, Data!$G:$G,$A70,Data!$C:$C,AX$1,Data!$D:$D,AX$2)</f>
        <v>0</v>
      </c>
      <c r="AY70" s="5">
        <f>SUMIFS(Data!$A:$A, Data!$G:$G,$A70,Data!$C:$C,AY$1,Data!$D:$D,AY$2)</f>
        <v>0</v>
      </c>
      <c r="AZ70" s="5">
        <f>SUMIFS(Data!$A:$A, Data!$G:$G,$A70,Data!$C:$C,AZ$1,Data!$D:$D,AZ$2)</f>
        <v>0</v>
      </c>
      <c r="BA70" s="5">
        <f>SUMIFS(Data!$A:$A, Data!$G:$G,$A70,Data!$C:$C,BA$1,Data!$D:$D,BA$2)</f>
        <v>0</v>
      </c>
      <c r="BB70" s="5">
        <f>SUMIFS(Data!$A:$A, Data!$G:$G,$A70,Data!$C:$C,BB$1,Data!$D:$D,BB$2)</f>
        <v>0</v>
      </c>
      <c r="BC70" s="5">
        <f>SUMIFS(Data!$A:$A, Data!$G:$G,$A70,Data!$C:$C,BC$1,Data!$D:$D,BC$2)</f>
        <v>0</v>
      </c>
      <c r="BD70" s="5">
        <f>SUMIFS(Data!$A:$A, Data!$G:$G,$A70,Data!$C:$C,BD$1,Data!$D:$D,BD$2)</f>
        <v>0</v>
      </c>
      <c r="BE70" s="5">
        <f>SUMIFS(Data!$A:$A, Data!$G:$G,$A70,Data!$C:$C,BE$1,Data!$D:$D,BE$2)</f>
        <v>0</v>
      </c>
      <c r="BF70" s="5">
        <f>SUMIFS(Data!$A:$A, Data!$G:$G,$A70,Data!$C:$C,BF$1,Data!$D:$D,BF$2)</f>
        <v>0</v>
      </c>
      <c r="BG70" s="5">
        <f>SUMIFS(Data!$A:$A, Data!$G:$G,$A70,Data!$C:$C,BG$1,Data!$D:$D,BG$2)</f>
        <v>0</v>
      </c>
      <c r="BH70" s="5">
        <f>SUMIFS(Data!$A:$A, Data!$G:$G,$A70,Data!$C:$C,BH$1,Data!$D:$D,BH$2)</f>
        <v>0</v>
      </c>
      <c r="BI70" s="5">
        <f>SUMIFS(Data!$A:$A, Data!$G:$G,$A70,Data!$C:$C,BI$1,Data!$D:$D,BI$2)</f>
        <v>0</v>
      </c>
      <c r="BJ70" s="5">
        <f>SUMIFS(Data!$A:$A, Data!$G:$G,$A70,Data!$C:$C,BJ$1,Data!$D:$D,BJ$2)</f>
        <v>0</v>
      </c>
      <c r="BK70" s="5">
        <f>SUMIFS(Data!$A:$A, Data!$G:$G,$A70,Data!$C:$C,BK$1,Data!$D:$D,BK$2)</f>
        <v>0</v>
      </c>
      <c r="BL70" s="5">
        <f>SUMIFS(Data!$A:$A, Data!$G:$G,$A70,Data!$C:$C,BL$1,Data!$D:$D,BL$2)</f>
        <v>0</v>
      </c>
      <c r="BM70" s="5">
        <f>SUMIFS(Data!$A:$A, Data!$G:$G,$A70,Data!$C:$C,BM$1,Data!$D:$D,BM$2)</f>
        <v>0</v>
      </c>
      <c r="BN70" s="5">
        <f>SUMIFS(Data!$A:$A, Data!$G:$G,$A70,Data!$C:$C,BN$1,Data!$D:$D,BN$2)</f>
        <v>0</v>
      </c>
      <c r="BO70" s="5">
        <f>SUMIFS(Data!$A:$A, Data!$G:$G,$A70,Data!$C:$C,BO$1,Data!$D:$D,BO$2)</f>
        <v>0</v>
      </c>
      <c r="BP70" s="5">
        <f>SUMIFS(Data!$A:$A, Data!$G:$G,$A70,Data!$C:$C,BP$1,Data!$D:$D,BP$2)</f>
        <v>0</v>
      </c>
      <c r="BQ70" s="5">
        <f>SUMIFS(Data!$A:$A, Data!$G:$G,$A70,Data!$C:$C,BQ$1,Data!$D:$D,BQ$2)</f>
        <v>0</v>
      </c>
      <c r="BR70" s="5">
        <f>SUMIFS(Data!$A:$A, Data!$G:$G,$A70,Data!$C:$C,BR$1,Data!$D:$D,BR$2)</f>
        <v>0</v>
      </c>
      <c r="BS70" s="5">
        <f>SUMIFS(Data!$A:$A, Data!$G:$G,$A70,Data!$C:$C,BS$1,Data!$D:$D,BS$2)</f>
        <v>0</v>
      </c>
      <c r="BT70" s="5">
        <f>SUMIFS(Data!$A:$A, Data!$G:$G,$A70,Data!$C:$C,BT$1,Data!$D:$D,BT$2)</f>
        <v>0</v>
      </c>
      <c r="BU70" s="5">
        <f>SUMIFS(Data!$A:$A, Data!$G:$G,$A70,Data!$C:$C,BU$1,Data!$D:$D,BU$2)</f>
        <v>0</v>
      </c>
      <c r="BV70" s="5">
        <f>SUMIFS(Data!$A:$A, Data!$G:$G,$A70,Data!$C:$C,BV$1,Data!$D:$D,BV$2)</f>
        <v>0</v>
      </c>
      <c r="BW70" s="5">
        <f>SUMIFS(Data!$A:$A, Data!$G:$G,$A70,Data!$C:$C,BW$1,Data!$D:$D,BW$2)</f>
        <v>0</v>
      </c>
      <c r="BX70" s="5">
        <f>SUMIFS(Data!$A:$A, Data!$G:$G,$A70,Data!$C:$C,BX$1,Data!$D:$D,BX$2)</f>
        <v>0</v>
      </c>
      <c r="BY70" s="5">
        <f>SUMIFS(Data!$A:$A, Data!$G:$G,$A70,Data!$C:$C,BY$1,Data!$D:$D,BY$2)</f>
        <v>0</v>
      </c>
      <c r="BZ70" s="5">
        <f>SUMIFS(Data!$A:$A, Data!$G:$G,$A70,Data!$C:$C,BZ$1,Data!$D:$D,BZ$2)</f>
        <v>0</v>
      </c>
      <c r="CA70" s="5">
        <f>SUMIFS(Data!$A:$A, Data!$G:$G,$A70,Data!$C:$C,CA$1,Data!$D:$D,CA$2)</f>
        <v>0</v>
      </c>
      <c r="CB70" s="5">
        <f>SUMIFS(Data!$A:$A, Data!$G:$G,$A70,Data!$C:$C,CB$1,Data!$D:$D,CB$2)</f>
        <v>0</v>
      </c>
      <c r="CC70" s="5">
        <f>SUMIFS(Data!$A:$A, Data!$G:$G,$A70,Data!$C:$C,CC$1,Data!$D:$D,CC$2)</f>
        <v>0</v>
      </c>
      <c r="CD70" s="5">
        <f>SUMIFS(Data!$A:$A, Data!$G:$G,$A70,Data!$C:$C,CD$1,Data!$D:$D,CD$2)</f>
        <v>0</v>
      </c>
      <c r="CE70" s="5">
        <f>SUMIFS(Data!$A:$A, Data!$G:$G,$A70,Data!$C:$C,CE$1,Data!$D:$D,CE$2)</f>
        <v>0</v>
      </c>
      <c r="CF70" s="5">
        <f>SUMIFS(Data!$A:$A, Data!$G:$G,$A70,Data!$C:$C,CF$1,Data!$D:$D,CF$2)</f>
        <v>0</v>
      </c>
      <c r="CG70" s="5">
        <f>SUMIFS(Data!$A:$A, Data!$G:$G,$A70,Data!$C:$C,CG$1,Data!$D:$D,CG$2)</f>
        <v>0</v>
      </c>
      <c r="CH70" s="5">
        <f>SUMIFS(Data!$A:$A, Data!$G:$G,$A70,Data!$C:$C,CH$1,Data!$D:$D,CH$2)</f>
        <v>0</v>
      </c>
      <c r="CI70" s="5">
        <f>SUMIFS(Data!$A:$A, Data!$G:$G,$A70,Data!$C:$C,CI$1,Data!$D:$D,CI$2)</f>
        <v>0</v>
      </c>
      <c r="CJ70" s="5">
        <f>SUMIFS(Data!$A:$A, Data!$G:$G,$A70,Data!$C:$C,CJ$1,Data!$D:$D,CJ$2)</f>
        <v>0</v>
      </c>
      <c r="CK70" s="5">
        <f>SUMIFS(Data!$A:$A, Data!$G:$G,$A70,Data!$C:$C,CK$1,Data!$D:$D,CK$2)</f>
        <v>0</v>
      </c>
      <c r="CL70" s="5">
        <f>SUMIFS(Data!$A:$A, Data!$G:$G,$A70,Data!$C:$C,CL$1,Data!$D:$D,CL$2)</f>
        <v>1</v>
      </c>
      <c r="CM70" s="5">
        <f>SUMIFS(Data!$A:$A, Data!$G:$G,$A70,Data!$C:$C,CM$1,Data!$D:$D,CM$2)</f>
        <v>0</v>
      </c>
      <c r="CN70" s="5">
        <f>SUMIFS(Data!$A:$A, Data!$G:$G,$A70,Data!$C:$C,CN$1,Data!$D:$D,CN$2)</f>
        <v>0</v>
      </c>
      <c r="CO70" s="5">
        <f>SUMIFS(Data!$A:$A, Data!$G:$G,$A70,Data!$C:$C,CO$1,Data!$D:$D,CO$2)</f>
        <v>0</v>
      </c>
      <c r="CP70" s="5">
        <f>SUMIFS(Data!$A:$A, Data!$G:$G,$A70,Data!$C:$C,CP$1,Data!$D:$D,CP$2)</f>
        <v>0</v>
      </c>
      <c r="CQ70" s="5">
        <f>SUMIFS(Data!$A:$A, Data!$G:$G,$A70,Data!$C:$C,CQ$1,Data!$D:$D,CQ$2)</f>
        <v>0</v>
      </c>
      <c r="CR70" s="5">
        <f>SUMIFS(Data!$A:$A, Data!$G:$G,$A70,Data!$C:$C,CR$1,Data!$D:$D,CR$2)</f>
        <v>0</v>
      </c>
      <c r="CS70" s="5">
        <f>SUMIFS(Data!$A:$A, Data!$G:$G,$A70,Data!$C:$C,CS$1,Data!$D:$D,CS$2)</f>
        <v>0</v>
      </c>
      <c r="CT70" s="5">
        <f>SUMIFS(Data!$A:$A, Data!$G:$G,$A70,Data!$C:$C,CT$1,Data!$D:$D,CT$2)</f>
        <v>0</v>
      </c>
      <c r="CU70" s="5">
        <f>SUMIFS(Data!$A:$A, Data!$G:$G,$A70,Data!$C:$C,CU$1,Data!$D:$D,CU$2)</f>
        <v>0</v>
      </c>
      <c r="CV70" s="5">
        <f>SUMIFS(Data!$A:$A, Data!$G:$G,$A70,Data!$C:$C,CV$1,Data!$D:$D,CV$2)</f>
        <v>0</v>
      </c>
      <c r="CW70" s="5">
        <f t="shared" ref="CW70:CX70" si="69">SUMIF($B$2:$CV$2,CW$2, $B70:$CV70)</f>
        <v>5</v>
      </c>
      <c r="CX70" s="5">
        <f t="shared" si="69"/>
        <v>0</v>
      </c>
      <c r="CY70" s="5">
        <f t="shared" si="3"/>
        <v>5</v>
      </c>
    </row>
    <row r="71">
      <c r="A71" s="5" t="str">
        <f>Countries!A69</f>
        <v>NZL</v>
      </c>
      <c r="B71" s="5">
        <f>SUMIFS(Data!$A:$A, Data!$G:$G,$A71,Data!$C:$C,B$1,Data!$D:$D,B$2)</f>
        <v>0</v>
      </c>
      <c r="C71" s="5">
        <f>SUMIFS(Data!$A:$A, Data!$G:$G,$A71,Data!$C:$C,C$1,Data!$D:$D,C$2)</f>
        <v>0</v>
      </c>
      <c r="D71" s="5">
        <f>SUMIFS(Data!$A:$A, Data!$G:$G,$A71,Data!$C:$C,D$1,Data!$D:$D,D$2)</f>
        <v>0</v>
      </c>
      <c r="E71" s="5">
        <f>SUMIFS(Data!$A:$A, Data!$G:$G,$A71,Data!$C:$C,E$1,Data!$D:$D,E$2)</f>
        <v>0</v>
      </c>
      <c r="F71" s="5">
        <f>SUMIFS(Data!$A:$A, Data!$G:$G,$A71,Data!$C:$C,F$1,Data!$D:$D,F$2)</f>
        <v>0</v>
      </c>
      <c r="G71" s="5">
        <f>SUMIFS(Data!$A:$A, Data!$G:$G,$A71,Data!$C:$C,G$1,Data!$D:$D,G$2)</f>
        <v>0</v>
      </c>
      <c r="H71" s="5">
        <f>SUMIFS(Data!$A:$A, Data!$G:$G,$A71,Data!$C:$C,H$1,Data!$D:$D,H$2)</f>
        <v>0</v>
      </c>
      <c r="I71" s="5">
        <f>SUMIFS(Data!$A:$A, Data!$G:$G,$A71,Data!$C:$C,I$1,Data!$D:$D,I$2)</f>
        <v>0</v>
      </c>
      <c r="J71" s="5">
        <f>SUMIFS(Data!$A:$A, Data!$G:$G,$A71,Data!$C:$C,J$1,Data!$D:$D,J$2)</f>
        <v>0</v>
      </c>
      <c r="K71" s="5">
        <f>SUMIFS(Data!$A:$A, Data!$G:$G,$A71,Data!$C:$C,K$1,Data!$D:$D,K$2)</f>
        <v>0</v>
      </c>
      <c r="L71" s="5">
        <f>SUMIFS(Data!$A:$A, Data!$G:$G,$A71,Data!$C:$C,L$1,Data!$D:$D,L$2)</f>
        <v>0</v>
      </c>
      <c r="M71" s="5">
        <f>SUMIFS(Data!$A:$A, Data!$G:$G,$A71,Data!$C:$C,M$1,Data!$D:$D,M$2)</f>
        <v>0</v>
      </c>
      <c r="N71" s="5">
        <f>SUMIFS(Data!$A:$A, Data!$G:$G,$A71,Data!$C:$C,N$1,Data!$D:$D,N$2)</f>
        <v>0</v>
      </c>
      <c r="O71" s="5">
        <f>SUMIFS(Data!$A:$A, Data!$G:$G,$A71,Data!$C:$C,O$1,Data!$D:$D,O$2)</f>
        <v>0</v>
      </c>
      <c r="P71" s="5">
        <f>SUMIFS(Data!$A:$A, Data!$G:$G,$A71,Data!$C:$C,P$1,Data!$D:$D,P$2)</f>
        <v>0</v>
      </c>
      <c r="Q71" s="5">
        <f>SUMIFS(Data!$A:$A, Data!$G:$G,$A71,Data!$C:$C,Q$1,Data!$D:$D,Q$2)</f>
        <v>0</v>
      </c>
      <c r="R71" s="5">
        <f>SUMIFS(Data!$A:$A, Data!$G:$G,$A71,Data!$C:$C,R$1,Data!$D:$D,R$2)</f>
        <v>0</v>
      </c>
      <c r="S71" s="5">
        <f>SUMIFS(Data!$A:$A, Data!$G:$G,$A71,Data!$C:$C,S$1,Data!$D:$D,S$2)</f>
        <v>0</v>
      </c>
      <c r="T71" s="5">
        <f>SUMIFS(Data!$A:$A, Data!$G:$G,$A71,Data!$C:$C,T$1,Data!$D:$D,T$2)</f>
        <v>0</v>
      </c>
      <c r="U71" s="5">
        <f>SUMIFS(Data!$A:$A, Data!$G:$G,$A71,Data!$C:$C,U$1,Data!$D:$D,U$2)</f>
        <v>0</v>
      </c>
      <c r="V71" s="5">
        <f>SUMIFS(Data!$A:$A, Data!$G:$G,$A71,Data!$C:$C,V$1,Data!$D:$D,V$2)</f>
        <v>0</v>
      </c>
      <c r="W71" s="5">
        <f>SUMIFS(Data!$A:$A, Data!$G:$G,$A71,Data!$C:$C,W$1,Data!$D:$D,W$2)</f>
        <v>0</v>
      </c>
      <c r="X71" s="5">
        <f>SUMIFS(Data!$A:$A, Data!$G:$G,$A71,Data!$C:$C,X$1,Data!$D:$D,X$2)</f>
        <v>0</v>
      </c>
      <c r="Y71" s="5">
        <f>SUMIFS(Data!$A:$A, Data!$G:$G,$A71,Data!$C:$C,Y$1,Data!$D:$D,Y$2)</f>
        <v>0</v>
      </c>
      <c r="Z71" s="5">
        <f>SUMIFS(Data!$A:$A, Data!$G:$G,$A71,Data!$C:$C,Z$1,Data!$D:$D,Z$2)</f>
        <v>0</v>
      </c>
      <c r="AA71" s="5">
        <f>SUMIFS(Data!$A:$A, Data!$G:$G,$A71,Data!$C:$C,AA$1,Data!$D:$D,AA$2)</f>
        <v>4</v>
      </c>
      <c r="AB71" s="5">
        <f>SUMIFS(Data!$A:$A, Data!$G:$G,$A71,Data!$C:$C,AB$1,Data!$D:$D,AB$2)</f>
        <v>0</v>
      </c>
      <c r="AC71" s="5">
        <f>SUMIFS(Data!$A:$A, Data!$G:$G,$A71,Data!$C:$C,AC$1,Data!$D:$D,AC$2)</f>
        <v>0</v>
      </c>
      <c r="AD71" s="5">
        <f>SUMIFS(Data!$A:$A, Data!$G:$G,$A71,Data!$C:$C,AD$1,Data!$D:$D,AD$2)</f>
        <v>0</v>
      </c>
      <c r="AE71" s="5">
        <f>SUMIFS(Data!$A:$A, Data!$G:$G,$A71,Data!$C:$C,AE$1,Data!$D:$D,AE$2)</f>
        <v>0</v>
      </c>
      <c r="AF71" s="5">
        <f>SUMIFS(Data!$A:$A, Data!$G:$G,$A71,Data!$C:$C,AF$1,Data!$D:$D,AF$2)</f>
        <v>0</v>
      </c>
      <c r="AG71" s="5">
        <f>SUMIFS(Data!$A:$A, Data!$G:$G,$A71,Data!$C:$C,AG$1,Data!$D:$D,AG$2)</f>
        <v>0</v>
      </c>
      <c r="AH71" s="5">
        <f>SUMIFS(Data!$A:$A, Data!$G:$G,$A71,Data!$C:$C,AH$1,Data!$D:$D,AH$2)</f>
        <v>0</v>
      </c>
      <c r="AI71" s="5">
        <f>SUMIFS(Data!$A:$A, Data!$G:$G,$A71,Data!$C:$C,AI$1,Data!$D:$D,AI$2)</f>
        <v>0</v>
      </c>
      <c r="AJ71" s="5">
        <f>SUMIFS(Data!$A:$A, Data!$G:$G,$A71,Data!$C:$C,AJ$1,Data!$D:$D,AJ$2)</f>
        <v>0</v>
      </c>
      <c r="AK71" s="5">
        <f>SUMIFS(Data!$A:$A, Data!$G:$G,$A71,Data!$C:$C,AK$1,Data!$D:$D,AK$2)</f>
        <v>0</v>
      </c>
      <c r="AL71" s="5">
        <f>SUMIFS(Data!$A:$A, Data!$G:$G,$A71,Data!$C:$C,AL$1,Data!$D:$D,AL$2)</f>
        <v>0</v>
      </c>
      <c r="AM71" s="5">
        <f>SUMIFS(Data!$A:$A, Data!$G:$G,$A71,Data!$C:$C,AM$1,Data!$D:$D,AM$2)</f>
        <v>0</v>
      </c>
      <c r="AN71" s="5">
        <f>SUMIFS(Data!$A:$A, Data!$G:$G,$A71,Data!$C:$C,AN$1,Data!$D:$D,AN$2)</f>
        <v>0</v>
      </c>
      <c r="AO71" s="5">
        <f>SUMIFS(Data!$A:$A, Data!$G:$G,$A71,Data!$C:$C,AO$1,Data!$D:$D,AO$2)</f>
        <v>0</v>
      </c>
      <c r="AP71" s="5">
        <f>SUMIFS(Data!$A:$A, Data!$G:$G,$A71,Data!$C:$C,AP$1,Data!$D:$D,AP$2)</f>
        <v>0</v>
      </c>
      <c r="AQ71" s="5">
        <f>SUMIFS(Data!$A:$A, Data!$G:$G,$A71,Data!$C:$C,AQ$1,Data!$D:$D,AQ$2)</f>
        <v>0</v>
      </c>
      <c r="AR71" s="5">
        <f>SUMIFS(Data!$A:$A, Data!$G:$G,$A71,Data!$C:$C,AR$1,Data!$D:$D,AR$2)</f>
        <v>0</v>
      </c>
      <c r="AS71" s="5">
        <f>SUMIFS(Data!$A:$A, Data!$G:$G,$A71,Data!$C:$C,AS$1,Data!$D:$D,AS$2)</f>
        <v>0</v>
      </c>
      <c r="AT71" s="5">
        <f>SUMIFS(Data!$A:$A, Data!$G:$G,$A71,Data!$C:$C,AT$1,Data!$D:$D,AT$2)</f>
        <v>0</v>
      </c>
      <c r="AU71" s="5">
        <f>SUMIFS(Data!$A:$A, Data!$G:$G,$A71,Data!$C:$C,AU$1,Data!$D:$D,AU$2)</f>
        <v>0</v>
      </c>
      <c r="AV71" s="5">
        <f>SUMIFS(Data!$A:$A, Data!$G:$G,$A71,Data!$C:$C,AV$1,Data!$D:$D,AV$2)</f>
        <v>0</v>
      </c>
      <c r="AW71" s="5">
        <f>SUMIFS(Data!$A:$A, Data!$G:$G,$A71,Data!$C:$C,AW$1,Data!$D:$D,AW$2)</f>
        <v>0</v>
      </c>
      <c r="AX71" s="5">
        <f>SUMIFS(Data!$A:$A, Data!$G:$G,$A71,Data!$C:$C,AX$1,Data!$D:$D,AX$2)</f>
        <v>0</v>
      </c>
      <c r="AY71" s="5">
        <f>SUMIFS(Data!$A:$A, Data!$G:$G,$A71,Data!$C:$C,AY$1,Data!$D:$D,AY$2)</f>
        <v>0</v>
      </c>
      <c r="AZ71" s="5">
        <f>SUMIFS(Data!$A:$A, Data!$G:$G,$A71,Data!$C:$C,AZ$1,Data!$D:$D,AZ$2)</f>
        <v>0</v>
      </c>
      <c r="BA71" s="5">
        <f>SUMIFS(Data!$A:$A, Data!$G:$G,$A71,Data!$C:$C,BA$1,Data!$D:$D,BA$2)</f>
        <v>0</v>
      </c>
      <c r="BB71" s="5">
        <f>SUMIFS(Data!$A:$A, Data!$G:$G,$A71,Data!$C:$C,BB$1,Data!$D:$D,BB$2)</f>
        <v>0</v>
      </c>
      <c r="BC71" s="5">
        <f>SUMIFS(Data!$A:$A, Data!$G:$G,$A71,Data!$C:$C,BC$1,Data!$D:$D,BC$2)</f>
        <v>0</v>
      </c>
      <c r="BD71" s="5">
        <f>SUMIFS(Data!$A:$A, Data!$G:$G,$A71,Data!$C:$C,BD$1,Data!$D:$D,BD$2)</f>
        <v>0</v>
      </c>
      <c r="BE71" s="5">
        <f>SUMIFS(Data!$A:$A, Data!$G:$G,$A71,Data!$C:$C,BE$1,Data!$D:$D,BE$2)</f>
        <v>0</v>
      </c>
      <c r="BF71" s="5">
        <f>SUMIFS(Data!$A:$A, Data!$G:$G,$A71,Data!$C:$C,BF$1,Data!$D:$D,BF$2)</f>
        <v>0</v>
      </c>
      <c r="BG71" s="5">
        <f>SUMIFS(Data!$A:$A, Data!$G:$G,$A71,Data!$C:$C,BG$1,Data!$D:$D,BG$2)</f>
        <v>0</v>
      </c>
      <c r="BH71" s="5">
        <f>SUMIFS(Data!$A:$A, Data!$G:$G,$A71,Data!$C:$C,BH$1,Data!$D:$D,BH$2)</f>
        <v>0</v>
      </c>
      <c r="BI71" s="5">
        <f>SUMIFS(Data!$A:$A, Data!$G:$G,$A71,Data!$C:$C,BI$1,Data!$D:$D,BI$2)</f>
        <v>9</v>
      </c>
      <c r="BJ71" s="5">
        <f>SUMIFS(Data!$A:$A, Data!$G:$G,$A71,Data!$C:$C,BJ$1,Data!$D:$D,BJ$2)</f>
        <v>3</v>
      </c>
      <c r="BK71" s="5">
        <f>SUMIFS(Data!$A:$A, Data!$G:$G,$A71,Data!$C:$C,BK$1,Data!$D:$D,BK$2)</f>
        <v>0</v>
      </c>
      <c r="BL71" s="5">
        <f>SUMIFS(Data!$A:$A, Data!$G:$G,$A71,Data!$C:$C,BL$1,Data!$D:$D,BL$2)</f>
        <v>7</v>
      </c>
      <c r="BM71" s="5">
        <f>SUMIFS(Data!$A:$A, Data!$G:$G,$A71,Data!$C:$C,BM$1,Data!$D:$D,BM$2)</f>
        <v>0</v>
      </c>
      <c r="BN71" s="5">
        <f>SUMIFS(Data!$A:$A, Data!$G:$G,$A71,Data!$C:$C,BN$1,Data!$D:$D,BN$2)</f>
        <v>0</v>
      </c>
      <c r="BO71" s="5">
        <f>SUMIFS(Data!$A:$A, Data!$G:$G,$A71,Data!$C:$C,BO$1,Data!$D:$D,BO$2)</f>
        <v>0</v>
      </c>
      <c r="BP71" s="5">
        <f>SUMIFS(Data!$A:$A, Data!$G:$G,$A71,Data!$C:$C,BP$1,Data!$D:$D,BP$2)</f>
        <v>0</v>
      </c>
      <c r="BQ71" s="5">
        <f>SUMIFS(Data!$A:$A, Data!$G:$G,$A71,Data!$C:$C,BQ$1,Data!$D:$D,BQ$2)</f>
        <v>0</v>
      </c>
      <c r="BR71" s="5">
        <f>SUMIFS(Data!$A:$A, Data!$G:$G,$A71,Data!$C:$C,BR$1,Data!$D:$D,BR$2)</f>
        <v>0</v>
      </c>
      <c r="BS71" s="5">
        <f>SUMIFS(Data!$A:$A, Data!$G:$G,$A71,Data!$C:$C,BS$1,Data!$D:$D,BS$2)</f>
        <v>0</v>
      </c>
      <c r="BT71" s="5">
        <f>SUMIFS(Data!$A:$A, Data!$G:$G,$A71,Data!$C:$C,BT$1,Data!$D:$D,BT$2)</f>
        <v>0</v>
      </c>
      <c r="BU71" s="5">
        <f>SUMIFS(Data!$A:$A, Data!$G:$G,$A71,Data!$C:$C,BU$1,Data!$D:$D,BU$2)</f>
        <v>0</v>
      </c>
      <c r="BV71" s="5">
        <f>SUMIFS(Data!$A:$A, Data!$G:$G,$A71,Data!$C:$C,BV$1,Data!$D:$D,BV$2)</f>
        <v>0</v>
      </c>
      <c r="BW71" s="5">
        <f>SUMIFS(Data!$A:$A, Data!$G:$G,$A71,Data!$C:$C,BW$1,Data!$D:$D,BW$2)</f>
        <v>0</v>
      </c>
      <c r="BX71" s="5">
        <f>SUMIFS(Data!$A:$A, Data!$G:$G,$A71,Data!$C:$C,BX$1,Data!$D:$D,BX$2)</f>
        <v>0</v>
      </c>
      <c r="BY71" s="5">
        <f>SUMIFS(Data!$A:$A, Data!$G:$G,$A71,Data!$C:$C,BY$1,Data!$D:$D,BY$2)</f>
        <v>0</v>
      </c>
      <c r="BZ71" s="5">
        <f>SUMIFS(Data!$A:$A, Data!$G:$G,$A71,Data!$C:$C,BZ$1,Data!$D:$D,BZ$2)</f>
        <v>0</v>
      </c>
      <c r="CA71" s="5">
        <f>SUMIFS(Data!$A:$A, Data!$G:$G,$A71,Data!$C:$C,CA$1,Data!$D:$D,CA$2)</f>
        <v>0</v>
      </c>
      <c r="CB71" s="5">
        <f>SUMIFS(Data!$A:$A, Data!$G:$G,$A71,Data!$C:$C,CB$1,Data!$D:$D,CB$2)</f>
        <v>0</v>
      </c>
      <c r="CC71" s="5">
        <f>SUMIFS(Data!$A:$A, Data!$G:$G,$A71,Data!$C:$C,CC$1,Data!$D:$D,CC$2)</f>
        <v>0</v>
      </c>
      <c r="CD71" s="5">
        <f>SUMIFS(Data!$A:$A, Data!$G:$G,$A71,Data!$C:$C,CD$1,Data!$D:$D,CD$2)</f>
        <v>0</v>
      </c>
      <c r="CE71" s="5">
        <f>SUMIFS(Data!$A:$A, Data!$G:$G,$A71,Data!$C:$C,CE$1,Data!$D:$D,CE$2)</f>
        <v>0</v>
      </c>
      <c r="CF71" s="5">
        <f>SUMIFS(Data!$A:$A, Data!$G:$G,$A71,Data!$C:$C,CF$1,Data!$D:$D,CF$2)</f>
        <v>0</v>
      </c>
      <c r="CG71" s="5">
        <f>SUMIFS(Data!$A:$A, Data!$G:$G,$A71,Data!$C:$C,CG$1,Data!$D:$D,CG$2)</f>
        <v>0</v>
      </c>
      <c r="CH71" s="5">
        <f>SUMIFS(Data!$A:$A, Data!$G:$G,$A71,Data!$C:$C,CH$1,Data!$D:$D,CH$2)</f>
        <v>0</v>
      </c>
      <c r="CI71" s="5">
        <f>SUMIFS(Data!$A:$A, Data!$G:$G,$A71,Data!$C:$C,CI$1,Data!$D:$D,CI$2)</f>
        <v>0</v>
      </c>
      <c r="CJ71" s="5">
        <f>SUMIFS(Data!$A:$A, Data!$G:$G,$A71,Data!$C:$C,CJ$1,Data!$D:$D,CJ$2)</f>
        <v>0</v>
      </c>
      <c r="CK71" s="5">
        <f>SUMIFS(Data!$A:$A, Data!$G:$G,$A71,Data!$C:$C,CK$1,Data!$D:$D,CK$2)</f>
        <v>0</v>
      </c>
      <c r="CL71" s="5">
        <f>SUMIFS(Data!$A:$A, Data!$G:$G,$A71,Data!$C:$C,CL$1,Data!$D:$D,CL$2)</f>
        <v>0</v>
      </c>
      <c r="CM71" s="5">
        <f>SUMIFS(Data!$A:$A, Data!$G:$G,$A71,Data!$C:$C,CM$1,Data!$D:$D,CM$2)</f>
        <v>0</v>
      </c>
      <c r="CN71" s="5">
        <f>SUMIFS(Data!$A:$A, Data!$G:$G,$A71,Data!$C:$C,CN$1,Data!$D:$D,CN$2)</f>
        <v>0</v>
      </c>
      <c r="CO71" s="5">
        <f>SUMIFS(Data!$A:$A, Data!$G:$G,$A71,Data!$C:$C,CO$1,Data!$D:$D,CO$2)</f>
        <v>0</v>
      </c>
      <c r="CP71" s="5">
        <f>SUMIFS(Data!$A:$A, Data!$G:$G,$A71,Data!$C:$C,CP$1,Data!$D:$D,CP$2)</f>
        <v>0</v>
      </c>
      <c r="CQ71" s="5">
        <f>SUMIFS(Data!$A:$A, Data!$G:$G,$A71,Data!$C:$C,CQ$1,Data!$D:$D,CQ$2)</f>
        <v>0</v>
      </c>
      <c r="CR71" s="5">
        <f>SUMIFS(Data!$A:$A, Data!$G:$G,$A71,Data!$C:$C,CR$1,Data!$D:$D,CR$2)</f>
        <v>0</v>
      </c>
      <c r="CS71" s="5">
        <f>SUMIFS(Data!$A:$A, Data!$G:$G,$A71,Data!$C:$C,CS$1,Data!$D:$D,CS$2)</f>
        <v>0</v>
      </c>
      <c r="CT71" s="5">
        <f>SUMIFS(Data!$A:$A, Data!$G:$G,$A71,Data!$C:$C,CT$1,Data!$D:$D,CT$2)</f>
        <v>0</v>
      </c>
      <c r="CU71" s="5">
        <f>SUMIFS(Data!$A:$A, Data!$G:$G,$A71,Data!$C:$C,CU$1,Data!$D:$D,CU$2)</f>
        <v>0</v>
      </c>
      <c r="CV71" s="5">
        <f>SUMIFS(Data!$A:$A, Data!$G:$G,$A71,Data!$C:$C,CV$1,Data!$D:$D,CV$2)</f>
        <v>0</v>
      </c>
      <c r="CW71" s="5">
        <f t="shared" ref="CW71:CX71" si="70">SUMIF($B$2:$CV$2,CW$2, $B71:$CV71)</f>
        <v>9</v>
      </c>
      <c r="CX71" s="5">
        <f t="shared" si="70"/>
        <v>14</v>
      </c>
      <c r="CY71" s="5">
        <f t="shared" si="3"/>
        <v>23</v>
      </c>
    </row>
    <row r="72">
      <c r="A72" s="5" t="str">
        <f>Countries!A70</f>
        <v>PHI</v>
      </c>
      <c r="B72" s="5">
        <f>SUMIFS(Data!$A:$A, Data!$G:$G,$A72,Data!$C:$C,B$1,Data!$D:$D,B$2)</f>
        <v>0</v>
      </c>
      <c r="C72" s="5">
        <f>SUMIFS(Data!$A:$A, Data!$G:$G,$A72,Data!$C:$C,C$1,Data!$D:$D,C$2)</f>
        <v>0</v>
      </c>
      <c r="D72" s="5">
        <f>SUMIFS(Data!$A:$A, Data!$G:$G,$A72,Data!$C:$C,D$1,Data!$D:$D,D$2)</f>
        <v>0</v>
      </c>
      <c r="E72" s="5">
        <f>SUMIFS(Data!$A:$A, Data!$G:$G,$A72,Data!$C:$C,E$1,Data!$D:$D,E$2)</f>
        <v>0</v>
      </c>
      <c r="F72" s="5">
        <f>SUMIFS(Data!$A:$A, Data!$G:$G,$A72,Data!$C:$C,F$1,Data!$D:$D,F$2)</f>
        <v>0</v>
      </c>
      <c r="G72" s="5">
        <f>SUMIFS(Data!$A:$A, Data!$G:$G,$A72,Data!$C:$C,G$1,Data!$D:$D,G$2)</f>
        <v>0</v>
      </c>
      <c r="H72" s="5">
        <f>SUMIFS(Data!$A:$A, Data!$G:$G,$A72,Data!$C:$C,H$1,Data!$D:$D,H$2)</f>
        <v>0</v>
      </c>
      <c r="I72" s="5">
        <f>SUMIFS(Data!$A:$A, Data!$G:$G,$A72,Data!$C:$C,I$1,Data!$D:$D,I$2)</f>
        <v>0</v>
      </c>
      <c r="J72" s="5">
        <f>SUMIFS(Data!$A:$A, Data!$G:$G,$A72,Data!$C:$C,J$1,Data!$D:$D,J$2)</f>
        <v>0</v>
      </c>
      <c r="K72" s="5">
        <f>SUMIFS(Data!$A:$A, Data!$G:$G,$A72,Data!$C:$C,K$1,Data!$D:$D,K$2)</f>
        <v>0</v>
      </c>
      <c r="L72" s="5">
        <f>SUMIFS(Data!$A:$A, Data!$G:$G,$A72,Data!$C:$C,L$1,Data!$D:$D,L$2)</f>
        <v>0</v>
      </c>
      <c r="M72" s="5">
        <f>SUMIFS(Data!$A:$A, Data!$G:$G,$A72,Data!$C:$C,M$1,Data!$D:$D,M$2)</f>
        <v>0</v>
      </c>
      <c r="N72" s="5">
        <f>SUMIFS(Data!$A:$A, Data!$G:$G,$A72,Data!$C:$C,N$1,Data!$D:$D,N$2)</f>
        <v>0</v>
      </c>
      <c r="O72" s="5">
        <f>SUMIFS(Data!$A:$A, Data!$G:$G,$A72,Data!$C:$C,O$1,Data!$D:$D,O$2)</f>
        <v>0</v>
      </c>
      <c r="P72" s="5">
        <f>SUMIFS(Data!$A:$A, Data!$G:$G,$A72,Data!$C:$C,P$1,Data!$D:$D,P$2)</f>
        <v>0</v>
      </c>
      <c r="Q72" s="5">
        <f>SUMIFS(Data!$A:$A, Data!$G:$G,$A72,Data!$C:$C,Q$1,Data!$D:$D,Q$2)</f>
        <v>0</v>
      </c>
      <c r="R72" s="5">
        <f>SUMIFS(Data!$A:$A, Data!$G:$G,$A72,Data!$C:$C,R$1,Data!$D:$D,R$2)</f>
        <v>0</v>
      </c>
      <c r="S72" s="5">
        <f>SUMIFS(Data!$A:$A, Data!$G:$G,$A72,Data!$C:$C,S$1,Data!$D:$D,S$2)</f>
        <v>0</v>
      </c>
      <c r="T72" s="5">
        <f>SUMIFS(Data!$A:$A, Data!$G:$G,$A72,Data!$C:$C,T$1,Data!$D:$D,T$2)</f>
        <v>0</v>
      </c>
      <c r="U72" s="5">
        <f>SUMIFS(Data!$A:$A, Data!$G:$G,$A72,Data!$C:$C,U$1,Data!$D:$D,U$2)</f>
        <v>0</v>
      </c>
      <c r="V72" s="5">
        <f>SUMIFS(Data!$A:$A, Data!$G:$G,$A72,Data!$C:$C,V$1,Data!$D:$D,V$2)</f>
        <v>0</v>
      </c>
      <c r="W72" s="5">
        <f>SUMIFS(Data!$A:$A, Data!$G:$G,$A72,Data!$C:$C,W$1,Data!$D:$D,W$2)</f>
        <v>0</v>
      </c>
      <c r="X72" s="5">
        <f>SUMIFS(Data!$A:$A, Data!$G:$G,$A72,Data!$C:$C,X$1,Data!$D:$D,X$2)</f>
        <v>0</v>
      </c>
      <c r="Y72" s="5">
        <f>SUMIFS(Data!$A:$A, Data!$G:$G,$A72,Data!$C:$C,Y$1,Data!$D:$D,Y$2)</f>
        <v>0</v>
      </c>
      <c r="Z72" s="5">
        <f>SUMIFS(Data!$A:$A, Data!$G:$G,$A72,Data!$C:$C,Z$1,Data!$D:$D,Z$2)</f>
        <v>0</v>
      </c>
      <c r="AA72" s="5">
        <f>SUMIFS(Data!$A:$A, Data!$G:$G,$A72,Data!$C:$C,AA$1,Data!$D:$D,AA$2)</f>
        <v>0</v>
      </c>
      <c r="AB72" s="5">
        <f>SUMIFS(Data!$A:$A, Data!$G:$G,$A72,Data!$C:$C,AB$1,Data!$D:$D,AB$2)</f>
        <v>0</v>
      </c>
      <c r="AC72" s="5">
        <f>SUMIFS(Data!$A:$A, Data!$G:$G,$A72,Data!$C:$C,AC$1,Data!$D:$D,AC$2)</f>
        <v>0</v>
      </c>
      <c r="AD72" s="5">
        <f>SUMIFS(Data!$A:$A, Data!$G:$G,$A72,Data!$C:$C,AD$1,Data!$D:$D,AD$2)</f>
        <v>0</v>
      </c>
      <c r="AE72" s="5">
        <f>SUMIFS(Data!$A:$A, Data!$G:$G,$A72,Data!$C:$C,AE$1,Data!$D:$D,AE$2)</f>
        <v>0</v>
      </c>
      <c r="AF72" s="5">
        <f>SUMIFS(Data!$A:$A, Data!$G:$G,$A72,Data!$C:$C,AF$1,Data!$D:$D,AF$2)</f>
        <v>0</v>
      </c>
      <c r="AG72" s="5">
        <f>SUMIFS(Data!$A:$A, Data!$G:$G,$A72,Data!$C:$C,AG$1,Data!$D:$D,AG$2)</f>
        <v>0</v>
      </c>
      <c r="AH72" s="5">
        <f>SUMIFS(Data!$A:$A, Data!$G:$G,$A72,Data!$C:$C,AH$1,Data!$D:$D,AH$2)</f>
        <v>0</v>
      </c>
      <c r="AI72" s="5">
        <f>SUMIFS(Data!$A:$A, Data!$G:$G,$A72,Data!$C:$C,AI$1,Data!$D:$D,AI$2)</f>
        <v>0</v>
      </c>
      <c r="AJ72" s="5">
        <f>SUMIFS(Data!$A:$A, Data!$G:$G,$A72,Data!$C:$C,AJ$1,Data!$D:$D,AJ$2)</f>
        <v>0</v>
      </c>
      <c r="AK72" s="5">
        <f>SUMIFS(Data!$A:$A, Data!$G:$G,$A72,Data!$C:$C,AK$1,Data!$D:$D,AK$2)</f>
        <v>0</v>
      </c>
      <c r="AL72" s="5">
        <f>SUMIFS(Data!$A:$A, Data!$G:$G,$A72,Data!$C:$C,AL$1,Data!$D:$D,AL$2)</f>
        <v>0</v>
      </c>
      <c r="AM72" s="5">
        <f>SUMIFS(Data!$A:$A, Data!$G:$G,$A72,Data!$C:$C,AM$1,Data!$D:$D,AM$2)</f>
        <v>0</v>
      </c>
      <c r="AN72" s="5">
        <f>SUMIFS(Data!$A:$A, Data!$G:$G,$A72,Data!$C:$C,AN$1,Data!$D:$D,AN$2)</f>
        <v>0</v>
      </c>
      <c r="AO72" s="5">
        <f>SUMIFS(Data!$A:$A, Data!$G:$G,$A72,Data!$C:$C,AO$1,Data!$D:$D,AO$2)</f>
        <v>0</v>
      </c>
      <c r="AP72" s="5">
        <f>SUMIFS(Data!$A:$A, Data!$G:$G,$A72,Data!$C:$C,AP$1,Data!$D:$D,AP$2)</f>
        <v>0</v>
      </c>
      <c r="AQ72" s="5">
        <f>SUMIFS(Data!$A:$A, Data!$G:$G,$A72,Data!$C:$C,AQ$1,Data!$D:$D,AQ$2)</f>
        <v>0</v>
      </c>
      <c r="AR72" s="5">
        <f>SUMIFS(Data!$A:$A, Data!$G:$G,$A72,Data!$C:$C,AR$1,Data!$D:$D,AR$2)</f>
        <v>0</v>
      </c>
      <c r="AS72" s="5">
        <f>SUMIFS(Data!$A:$A, Data!$G:$G,$A72,Data!$C:$C,AS$1,Data!$D:$D,AS$2)</f>
        <v>0</v>
      </c>
      <c r="AT72" s="5">
        <f>SUMIFS(Data!$A:$A, Data!$G:$G,$A72,Data!$C:$C,AT$1,Data!$D:$D,AT$2)</f>
        <v>0</v>
      </c>
      <c r="AU72" s="5">
        <f>SUMIFS(Data!$A:$A, Data!$G:$G,$A72,Data!$C:$C,AU$1,Data!$D:$D,AU$2)</f>
        <v>0</v>
      </c>
      <c r="AV72" s="5">
        <f>SUMIFS(Data!$A:$A, Data!$G:$G,$A72,Data!$C:$C,AV$1,Data!$D:$D,AV$2)</f>
        <v>0</v>
      </c>
      <c r="AW72" s="5">
        <f>SUMIFS(Data!$A:$A, Data!$G:$G,$A72,Data!$C:$C,AW$1,Data!$D:$D,AW$2)</f>
        <v>0</v>
      </c>
      <c r="AX72" s="5">
        <f>SUMIFS(Data!$A:$A, Data!$G:$G,$A72,Data!$C:$C,AX$1,Data!$D:$D,AX$2)</f>
        <v>0</v>
      </c>
      <c r="AY72" s="5">
        <f>SUMIFS(Data!$A:$A, Data!$G:$G,$A72,Data!$C:$C,AY$1,Data!$D:$D,AY$2)</f>
        <v>0</v>
      </c>
      <c r="AZ72" s="5">
        <f>SUMIFS(Data!$A:$A, Data!$G:$G,$A72,Data!$C:$C,AZ$1,Data!$D:$D,AZ$2)</f>
        <v>0</v>
      </c>
      <c r="BA72" s="5">
        <f>SUMIFS(Data!$A:$A, Data!$G:$G,$A72,Data!$C:$C,BA$1,Data!$D:$D,BA$2)</f>
        <v>0</v>
      </c>
      <c r="BB72" s="5">
        <f>SUMIFS(Data!$A:$A, Data!$G:$G,$A72,Data!$C:$C,BB$1,Data!$D:$D,BB$2)</f>
        <v>0</v>
      </c>
      <c r="BC72" s="5">
        <f>SUMIFS(Data!$A:$A, Data!$G:$G,$A72,Data!$C:$C,BC$1,Data!$D:$D,BC$2)</f>
        <v>0</v>
      </c>
      <c r="BD72" s="5">
        <f>SUMIFS(Data!$A:$A, Data!$G:$G,$A72,Data!$C:$C,BD$1,Data!$D:$D,BD$2)</f>
        <v>0</v>
      </c>
      <c r="BE72" s="5">
        <f>SUMIFS(Data!$A:$A, Data!$G:$G,$A72,Data!$C:$C,BE$1,Data!$D:$D,BE$2)</f>
        <v>0</v>
      </c>
      <c r="BF72" s="5">
        <f>SUMIFS(Data!$A:$A, Data!$G:$G,$A72,Data!$C:$C,BF$1,Data!$D:$D,BF$2)</f>
        <v>0</v>
      </c>
      <c r="BG72" s="5">
        <f>SUMIFS(Data!$A:$A, Data!$G:$G,$A72,Data!$C:$C,BG$1,Data!$D:$D,BG$2)</f>
        <v>0</v>
      </c>
      <c r="BH72" s="5">
        <f>SUMIFS(Data!$A:$A, Data!$G:$G,$A72,Data!$C:$C,BH$1,Data!$D:$D,BH$2)</f>
        <v>0</v>
      </c>
      <c r="BI72" s="5">
        <f>SUMIFS(Data!$A:$A, Data!$G:$G,$A72,Data!$C:$C,BI$1,Data!$D:$D,BI$2)</f>
        <v>0</v>
      </c>
      <c r="BJ72" s="5">
        <f>SUMIFS(Data!$A:$A, Data!$G:$G,$A72,Data!$C:$C,BJ$1,Data!$D:$D,BJ$2)</f>
        <v>0</v>
      </c>
      <c r="BK72" s="5">
        <f>SUMIFS(Data!$A:$A, Data!$G:$G,$A72,Data!$C:$C,BK$1,Data!$D:$D,BK$2)</f>
        <v>0</v>
      </c>
      <c r="BL72" s="5">
        <f>SUMIFS(Data!$A:$A, Data!$G:$G,$A72,Data!$C:$C,BL$1,Data!$D:$D,BL$2)</f>
        <v>0</v>
      </c>
      <c r="BM72" s="5">
        <f>SUMIFS(Data!$A:$A, Data!$G:$G,$A72,Data!$C:$C,BM$1,Data!$D:$D,BM$2)</f>
        <v>0</v>
      </c>
      <c r="BN72" s="5">
        <f>SUMIFS(Data!$A:$A, Data!$G:$G,$A72,Data!$C:$C,BN$1,Data!$D:$D,BN$2)</f>
        <v>0</v>
      </c>
      <c r="BO72" s="5">
        <f>SUMIFS(Data!$A:$A, Data!$G:$G,$A72,Data!$C:$C,BO$1,Data!$D:$D,BO$2)</f>
        <v>0</v>
      </c>
      <c r="BP72" s="5">
        <f>SUMIFS(Data!$A:$A, Data!$G:$G,$A72,Data!$C:$C,BP$1,Data!$D:$D,BP$2)</f>
        <v>0</v>
      </c>
      <c r="BQ72" s="5">
        <f>SUMIFS(Data!$A:$A, Data!$G:$G,$A72,Data!$C:$C,BQ$1,Data!$D:$D,BQ$2)</f>
        <v>0</v>
      </c>
      <c r="BR72" s="5">
        <f>SUMIFS(Data!$A:$A, Data!$G:$G,$A72,Data!$C:$C,BR$1,Data!$D:$D,BR$2)</f>
        <v>0</v>
      </c>
      <c r="BS72" s="5">
        <f>SUMIFS(Data!$A:$A, Data!$G:$G,$A72,Data!$C:$C,BS$1,Data!$D:$D,BS$2)</f>
        <v>0</v>
      </c>
      <c r="BT72" s="5">
        <f>SUMIFS(Data!$A:$A, Data!$G:$G,$A72,Data!$C:$C,BT$1,Data!$D:$D,BT$2)</f>
        <v>0</v>
      </c>
      <c r="BU72" s="5">
        <f>SUMIFS(Data!$A:$A, Data!$G:$G,$A72,Data!$C:$C,BU$1,Data!$D:$D,BU$2)</f>
        <v>0</v>
      </c>
      <c r="BV72" s="5">
        <f>SUMIFS(Data!$A:$A, Data!$G:$G,$A72,Data!$C:$C,BV$1,Data!$D:$D,BV$2)</f>
        <v>0</v>
      </c>
      <c r="BW72" s="5">
        <f>SUMIFS(Data!$A:$A, Data!$G:$G,$A72,Data!$C:$C,BW$1,Data!$D:$D,BW$2)</f>
        <v>0</v>
      </c>
      <c r="BX72" s="5">
        <f>SUMIFS(Data!$A:$A, Data!$G:$G,$A72,Data!$C:$C,BX$1,Data!$D:$D,BX$2)</f>
        <v>0</v>
      </c>
      <c r="BY72" s="5">
        <f>SUMIFS(Data!$A:$A, Data!$G:$G,$A72,Data!$C:$C,BY$1,Data!$D:$D,BY$2)</f>
        <v>0</v>
      </c>
      <c r="BZ72" s="5">
        <f>SUMIFS(Data!$A:$A, Data!$G:$G,$A72,Data!$C:$C,BZ$1,Data!$D:$D,BZ$2)</f>
        <v>0</v>
      </c>
      <c r="CA72" s="5">
        <f>SUMIFS(Data!$A:$A, Data!$G:$G,$A72,Data!$C:$C,CA$1,Data!$D:$D,CA$2)</f>
        <v>0</v>
      </c>
      <c r="CB72" s="5">
        <f>SUMIFS(Data!$A:$A, Data!$G:$G,$A72,Data!$C:$C,CB$1,Data!$D:$D,CB$2)</f>
        <v>0</v>
      </c>
      <c r="CC72" s="5">
        <f>SUMIFS(Data!$A:$A, Data!$G:$G,$A72,Data!$C:$C,CC$1,Data!$D:$D,CC$2)</f>
        <v>0</v>
      </c>
      <c r="CD72" s="5">
        <f>SUMIFS(Data!$A:$A, Data!$G:$G,$A72,Data!$C:$C,CD$1,Data!$D:$D,CD$2)</f>
        <v>0</v>
      </c>
      <c r="CE72" s="5">
        <f>SUMIFS(Data!$A:$A, Data!$G:$G,$A72,Data!$C:$C,CE$1,Data!$D:$D,CE$2)</f>
        <v>0</v>
      </c>
      <c r="CF72" s="5">
        <f>SUMIFS(Data!$A:$A, Data!$G:$G,$A72,Data!$C:$C,CF$1,Data!$D:$D,CF$2)</f>
        <v>0</v>
      </c>
      <c r="CG72" s="5">
        <f>SUMIFS(Data!$A:$A, Data!$G:$G,$A72,Data!$C:$C,CG$1,Data!$D:$D,CG$2)</f>
        <v>0</v>
      </c>
      <c r="CH72" s="5">
        <f>SUMIFS(Data!$A:$A, Data!$G:$G,$A72,Data!$C:$C,CH$1,Data!$D:$D,CH$2)</f>
        <v>0</v>
      </c>
      <c r="CI72" s="5">
        <f>SUMIFS(Data!$A:$A, Data!$G:$G,$A72,Data!$C:$C,CI$1,Data!$D:$D,CI$2)</f>
        <v>0</v>
      </c>
      <c r="CJ72" s="5">
        <f>SUMIFS(Data!$A:$A, Data!$G:$G,$A72,Data!$C:$C,CJ$1,Data!$D:$D,CJ$2)</f>
        <v>0</v>
      </c>
      <c r="CK72" s="5">
        <f>SUMIFS(Data!$A:$A, Data!$G:$G,$A72,Data!$C:$C,CK$1,Data!$D:$D,CK$2)</f>
        <v>0</v>
      </c>
      <c r="CL72" s="5">
        <f>SUMIFS(Data!$A:$A, Data!$G:$G,$A72,Data!$C:$C,CL$1,Data!$D:$D,CL$2)</f>
        <v>0</v>
      </c>
      <c r="CM72" s="5">
        <f>SUMIFS(Data!$A:$A, Data!$G:$G,$A72,Data!$C:$C,CM$1,Data!$D:$D,CM$2)</f>
        <v>0</v>
      </c>
      <c r="CN72" s="5">
        <f>SUMIFS(Data!$A:$A, Data!$G:$G,$A72,Data!$C:$C,CN$1,Data!$D:$D,CN$2)</f>
        <v>0</v>
      </c>
      <c r="CO72" s="5">
        <f>SUMIFS(Data!$A:$A, Data!$G:$G,$A72,Data!$C:$C,CO$1,Data!$D:$D,CO$2)</f>
        <v>0</v>
      </c>
      <c r="CP72" s="5">
        <f>SUMIFS(Data!$A:$A, Data!$G:$G,$A72,Data!$C:$C,CP$1,Data!$D:$D,CP$2)</f>
        <v>0</v>
      </c>
      <c r="CQ72" s="5">
        <f>SUMIFS(Data!$A:$A, Data!$G:$G,$A72,Data!$C:$C,CQ$1,Data!$D:$D,CQ$2)</f>
        <v>0</v>
      </c>
      <c r="CR72" s="5">
        <f>SUMIFS(Data!$A:$A, Data!$G:$G,$A72,Data!$C:$C,CR$1,Data!$D:$D,CR$2)</f>
        <v>0</v>
      </c>
      <c r="CS72" s="5">
        <f>SUMIFS(Data!$A:$A, Data!$G:$G,$A72,Data!$C:$C,CS$1,Data!$D:$D,CS$2)</f>
        <v>0</v>
      </c>
      <c r="CT72" s="5">
        <f>SUMIFS(Data!$A:$A, Data!$G:$G,$A72,Data!$C:$C,CT$1,Data!$D:$D,CT$2)</f>
        <v>1</v>
      </c>
      <c r="CU72" s="5">
        <f>SUMIFS(Data!$A:$A, Data!$G:$G,$A72,Data!$C:$C,CU$1,Data!$D:$D,CU$2)</f>
        <v>0</v>
      </c>
      <c r="CV72" s="5">
        <f>SUMIFS(Data!$A:$A, Data!$G:$G,$A72,Data!$C:$C,CV$1,Data!$D:$D,CV$2)</f>
        <v>0</v>
      </c>
      <c r="CW72" s="5">
        <f t="shared" ref="CW72:CX72" si="71">SUMIF($B$2:$CV$2,CW$2, $B72:$CV72)</f>
        <v>0</v>
      </c>
      <c r="CX72" s="5">
        <f t="shared" si="71"/>
        <v>1</v>
      </c>
      <c r="CY72" s="5">
        <f t="shared" si="3"/>
        <v>1</v>
      </c>
    </row>
    <row r="73">
      <c r="A73" s="5" t="str">
        <f>Countries!A71</f>
        <v>POL</v>
      </c>
      <c r="B73" s="5">
        <f>SUMIFS(Data!$A:$A, Data!$G:$G,$A73,Data!$C:$C,B$1,Data!$D:$D,B$2)</f>
        <v>0</v>
      </c>
      <c r="C73" s="5">
        <f>SUMIFS(Data!$A:$A, Data!$G:$G,$A73,Data!$C:$C,C$1,Data!$D:$D,C$2)</f>
        <v>0</v>
      </c>
      <c r="D73" s="5">
        <f>SUMIFS(Data!$A:$A, Data!$G:$G,$A73,Data!$C:$C,D$1,Data!$D:$D,D$2)</f>
        <v>0</v>
      </c>
      <c r="E73" s="5">
        <f>SUMIFS(Data!$A:$A, Data!$G:$G,$A73,Data!$C:$C,E$1,Data!$D:$D,E$2)</f>
        <v>0</v>
      </c>
      <c r="F73" s="5">
        <f>SUMIFS(Data!$A:$A, Data!$G:$G,$A73,Data!$C:$C,F$1,Data!$D:$D,F$2)</f>
        <v>0</v>
      </c>
      <c r="G73" s="5">
        <f>SUMIFS(Data!$A:$A, Data!$G:$G,$A73,Data!$C:$C,G$1,Data!$D:$D,G$2)</f>
        <v>0</v>
      </c>
      <c r="H73" s="5">
        <f>SUMIFS(Data!$A:$A, Data!$G:$G,$A73,Data!$C:$C,H$1,Data!$D:$D,H$2)</f>
        <v>0</v>
      </c>
      <c r="I73" s="5">
        <f>SUMIFS(Data!$A:$A, Data!$G:$G,$A73,Data!$C:$C,I$1,Data!$D:$D,I$2)</f>
        <v>0</v>
      </c>
      <c r="J73" s="5">
        <f>SUMIFS(Data!$A:$A, Data!$G:$G,$A73,Data!$C:$C,J$1,Data!$D:$D,J$2)</f>
        <v>2</v>
      </c>
      <c r="K73" s="5">
        <f>SUMIFS(Data!$A:$A, Data!$G:$G,$A73,Data!$C:$C,K$1,Data!$D:$D,K$2)</f>
        <v>4</v>
      </c>
      <c r="L73" s="5">
        <f>SUMIFS(Data!$A:$A, Data!$G:$G,$A73,Data!$C:$C,L$1,Data!$D:$D,L$2)</f>
        <v>1</v>
      </c>
      <c r="M73" s="5">
        <f>SUMIFS(Data!$A:$A, Data!$G:$G,$A73,Data!$C:$C,M$1,Data!$D:$D,M$2)</f>
        <v>0</v>
      </c>
      <c r="N73" s="5">
        <f>SUMIFS(Data!$A:$A, Data!$G:$G,$A73,Data!$C:$C,N$1,Data!$D:$D,N$2)</f>
        <v>0</v>
      </c>
      <c r="O73" s="5">
        <f>SUMIFS(Data!$A:$A, Data!$G:$G,$A73,Data!$C:$C,O$1,Data!$D:$D,O$2)</f>
        <v>0</v>
      </c>
      <c r="P73" s="5">
        <f>SUMIFS(Data!$A:$A, Data!$G:$G,$A73,Data!$C:$C,P$1,Data!$D:$D,P$2)</f>
        <v>0</v>
      </c>
      <c r="Q73" s="5">
        <f>SUMIFS(Data!$A:$A, Data!$G:$G,$A73,Data!$C:$C,Q$1,Data!$D:$D,Q$2)</f>
        <v>0</v>
      </c>
      <c r="R73" s="5">
        <f>SUMIFS(Data!$A:$A, Data!$G:$G,$A73,Data!$C:$C,R$1,Data!$D:$D,R$2)</f>
        <v>0</v>
      </c>
      <c r="S73" s="5">
        <f>SUMIFS(Data!$A:$A, Data!$G:$G,$A73,Data!$C:$C,S$1,Data!$D:$D,S$2)</f>
        <v>0</v>
      </c>
      <c r="T73" s="5">
        <f>SUMIFS(Data!$A:$A, Data!$G:$G,$A73,Data!$C:$C,T$1,Data!$D:$D,T$2)</f>
        <v>0</v>
      </c>
      <c r="U73" s="5">
        <f>SUMIFS(Data!$A:$A, Data!$G:$G,$A73,Data!$C:$C,U$1,Data!$D:$D,U$2)</f>
        <v>0</v>
      </c>
      <c r="V73" s="5">
        <f>SUMIFS(Data!$A:$A, Data!$G:$G,$A73,Data!$C:$C,V$1,Data!$D:$D,V$2)</f>
        <v>0</v>
      </c>
      <c r="W73" s="5">
        <f>SUMIFS(Data!$A:$A, Data!$G:$G,$A73,Data!$C:$C,W$1,Data!$D:$D,W$2)</f>
        <v>0</v>
      </c>
      <c r="X73" s="5">
        <f>SUMIFS(Data!$A:$A, Data!$G:$G,$A73,Data!$C:$C,X$1,Data!$D:$D,X$2)</f>
        <v>0</v>
      </c>
      <c r="Y73" s="5">
        <f>SUMIFS(Data!$A:$A, Data!$G:$G,$A73,Data!$C:$C,Y$1,Data!$D:$D,Y$2)</f>
        <v>0</v>
      </c>
      <c r="Z73" s="5">
        <f>SUMIFS(Data!$A:$A, Data!$G:$G,$A73,Data!$C:$C,Z$1,Data!$D:$D,Z$2)</f>
        <v>0</v>
      </c>
      <c r="AA73" s="5">
        <f>SUMIFS(Data!$A:$A, Data!$G:$G,$A73,Data!$C:$C,AA$1,Data!$D:$D,AA$2)</f>
        <v>0</v>
      </c>
      <c r="AB73" s="5">
        <f>SUMIFS(Data!$A:$A, Data!$G:$G,$A73,Data!$C:$C,AB$1,Data!$D:$D,AB$2)</f>
        <v>0</v>
      </c>
      <c r="AC73" s="5">
        <f>SUMIFS(Data!$A:$A, Data!$G:$G,$A73,Data!$C:$C,AC$1,Data!$D:$D,AC$2)</f>
        <v>0</v>
      </c>
      <c r="AD73" s="5">
        <f>SUMIFS(Data!$A:$A, Data!$G:$G,$A73,Data!$C:$C,AD$1,Data!$D:$D,AD$2)</f>
        <v>0</v>
      </c>
      <c r="AE73" s="5">
        <f>SUMIFS(Data!$A:$A, Data!$G:$G,$A73,Data!$C:$C,AE$1,Data!$D:$D,AE$2)</f>
        <v>0</v>
      </c>
      <c r="AF73" s="5">
        <f>SUMIFS(Data!$A:$A, Data!$G:$G,$A73,Data!$C:$C,AF$1,Data!$D:$D,AF$2)</f>
        <v>0</v>
      </c>
      <c r="AG73" s="5">
        <f>SUMIFS(Data!$A:$A, Data!$G:$G,$A73,Data!$C:$C,AG$1,Data!$D:$D,AG$2)</f>
        <v>0</v>
      </c>
      <c r="AH73" s="5">
        <f>SUMIFS(Data!$A:$A, Data!$G:$G,$A73,Data!$C:$C,AH$1,Data!$D:$D,AH$2)</f>
        <v>0</v>
      </c>
      <c r="AI73" s="5">
        <f>SUMIFS(Data!$A:$A, Data!$G:$G,$A73,Data!$C:$C,AI$1,Data!$D:$D,AI$2)</f>
        <v>0</v>
      </c>
      <c r="AJ73" s="5">
        <f>SUMIFS(Data!$A:$A, Data!$G:$G,$A73,Data!$C:$C,AJ$1,Data!$D:$D,AJ$2)</f>
        <v>0</v>
      </c>
      <c r="AK73" s="5">
        <f>SUMIFS(Data!$A:$A, Data!$G:$G,$A73,Data!$C:$C,AK$1,Data!$D:$D,AK$2)</f>
        <v>0</v>
      </c>
      <c r="AL73" s="5">
        <f>SUMIFS(Data!$A:$A, Data!$G:$G,$A73,Data!$C:$C,AL$1,Data!$D:$D,AL$2)</f>
        <v>0</v>
      </c>
      <c r="AM73" s="5">
        <f>SUMIFS(Data!$A:$A, Data!$G:$G,$A73,Data!$C:$C,AM$1,Data!$D:$D,AM$2)</f>
        <v>0</v>
      </c>
      <c r="AN73" s="5">
        <f>SUMIFS(Data!$A:$A, Data!$G:$G,$A73,Data!$C:$C,AN$1,Data!$D:$D,AN$2)</f>
        <v>0</v>
      </c>
      <c r="AO73" s="5">
        <f>SUMIFS(Data!$A:$A, Data!$G:$G,$A73,Data!$C:$C,AO$1,Data!$D:$D,AO$2)</f>
        <v>0</v>
      </c>
      <c r="AP73" s="5">
        <f>SUMIFS(Data!$A:$A, Data!$G:$G,$A73,Data!$C:$C,AP$1,Data!$D:$D,AP$2)</f>
        <v>0</v>
      </c>
      <c r="AQ73" s="5">
        <f>SUMIFS(Data!$A:$A, Data!$G:$G,$A73,Data!$C:$C,AQ$1,Data!$D:$D,AQ$2)</f>
        <v>0</v>
      </c>
      <c r="AR73" s="5">
        <f>SUMIFS(Data!$A:$A, Data!$G:$G,$A73,Data!$C:$C,AR$1,Data!$D:$D,AR$2)</f>
        <v>0</v>
      </c>
      <c r="AS73" s="5">
        <f>SUMIFS(Data!$A:$A, Data!$G:$G,$A73,Data!$C:$C,AS$1,Data!$D:$D,AS$2)</f>
        <v>0</v>
      </c>
      <c r="AT73" s="5">
        <f>SUMIFS(Data!$A:$A, Data!$G:$G,$A73,Data!$C:$C,AT$1,Data!$D:$D,AT$2)</f>
        <v>0</v>
      </c>
      <c r="AU73" s="5">
        <f>SUMIFS(Data!$A:$A, Data!$G:$G,$A73,Data!$C:$C,AU$1,Data!$D:$D,AU$2)</f>
        <v>0</v>
      </c>
      <c r="AV73" s="5">
        <f>SUMIFS(Data!$A:$A, Data!$G:$G,$A73,Data!$C:$C,AV$1,Data!$D:$D,AV$2)</f>
        <v>0</v>
      </c>
      <c r="AW73" s="5">
        <f>SUMIFS(Data!$A:$A, Data!$G:$G,$A73,Data!$C:$C,AW$1,Data!$D:$D,AW$2)</f>
        <v>0</v>
      </c>
      <c r="AX73" s="5">
        <f>SUMIFS(Data!$A:$A, Data!$G:$G,$A73,Data!$C:$C,AX$1,Data!$D:$D,AX$2)</f>
        <v>0</v>
      </c>
      <c r="AY73" s="5">
        <f>SUMIFS(Data!$A:$A, Data!$G:$G,$A73,Data!$C:$C,AY$1,Data!$D:$D,AY$2)</f>
        <v>0</v>
      </c>
      <c r="AZ73" s="5">
        <f>SUMIFS(Data!$A:$A, Data!$G:$G,$A73,Data!$C:$C,AZ$1,Data!$D:$D,AZ$2)</f>
        <v>0</v>
      </c>
      <c r="BA73" s="5">
        <f>SUMIFS(Data!$A:$A, Data!$G:$G,$A73,Data!$C:$C,BA$1,Data!$D:$D,BA$2)</f>
        <v>0</v>
      </c>
      <c r="BB73" s="5">
        <f>SUMIFS(Data!$A:$A, Data!$G:$G,$A73,Data!$C:$C,BB$1,Data!$D:$D,BB$2)</f>
        <v>0</v>
      </c>
      <c r="BC73" s="5">
        <f>SUMIFS(Data!$A:$A, Data!$G:$G,$A73,Data!$C:$C,BC$1,Data!$D:$D,BC$2)</f>
        <v>0</v>
      </c>
      <c r="BD73" s="5">
        <f>SUMIFS(Data!$A:$A, Data!$G:$G,$A73,Data!$C:$C,BD$1,Data!$D:$D,BD$2)</f>
        <v>0</v>
      </c>
      <c r="BE73" s="5">
        <f>SUMIFS(Data!$A:$A, Data!$G:$G,$A73,Data!$C:$C,BE$1,Data!$D:$D,BE$2)</f>
        <v>0</v>
      </c>
      <c r="BF73" s="5">
        <f>SUMIFS(Data!$A:$A, Data!$G:$G,$A73,Data!$C:$C,BF$1,Data!$D:$D,BF$2)</f>
        <v>0</v>
      </c>
      <c r="BG73" s="5">
        <f>SUMIFS(Data!$A:$A, Data!$G:$G,$A73,Data!$C:$C,BG$1,Data!$D:$D,BG$2)</f>
        <v>0</v>
      </c>
      <c r="BH73" s="5">
        <f>SUMIFS(Data!$A:$A, Data!$G:$G,$A73,Data!$C:$C,BH$1,Data!$D:$D,BH$2)</f>
        <v>0</v>
      </c>
      <c r="BI73" s="5">
        <f>SUMIFS(Data!$A:$A, Data!$G:$G,$A73,Data!$C:$C,BI$1,Data!$D:$D,BI$2)</f>
        <v>0</v>
      </c>
      <c r="BJ73" s="5">
        <f>SUMIFS(Data!$A:$A, Data!$G:$G,$A73,Data!$C:$C,BJ$1,Data!$D:$D,BJ$2)</f>
        <v>0</v>
      </c>
      <c r="BK73" s="5">
        <f>SUMIFS(Data!$A:$A, Data!$G:$G,$A73,Data!$C:$C,BK$1,Data!$D:$D,BK$2)</f>
        <v>0</v>
      </c>
      <c r="BL73" s="5">
        <f>SUMIFS(Data!$A:$A, Data!$G:$G,$A73,Data!$C:$C,BL$1,Data!$D:$D,BL$2)</f>
        <v>0</v>
      </c>
      <c r="BM73" s="5">
        <f>SUMIFS(Data!$A:$A, Data!$G:$G,$A73,Data!$C:$C,BM$1,Data!$D:$D,BM$2)</f>
        <v>0</v>
      </c>
      <c r="BN73" s="5">
        <f>SUMIFS(Data!$A:$A, Data!$G:$G,$A73,Data!$C:$C,BN$1,Data!$D:$D,BN$2)</f>
        <v>0</v>
      </c>
      <c r="BO73" s="5">
        <f>SUMIFS(Data!$A:$A, Data!$G:$G,$A73,Data!$C:$C,BO$1,Data!$D:$D,BO$2)</f>
        <v>0</v>
      </c>
      <c r="BP73" s="5">
        <f>SUMIFS(Data!$A:$A, Data!$G:$G,$A73,Data!$C:$C,BP$1,Data!$D:$D,BP$2)</f>
        <v>0</v>
      </c>
      <c r="BQ73" s="5">
        <f>SUMIFS(Data!$A:$A, Data!$G:$G,$A73,Data!$C:$C,BQ$1,Data!$D:$D,BQ$2)</f>
        <v>0</v>
      </c>
      <c r="BR73" s="5">
        <f>SUMIFS(Data!$A:$A, Data!$G:$G,$A73,Data!$C:$C,BR$1,Data!$D:$D,BR$2)</f>
        <v>0</v>
      </c>
      <c r="BS73" s="5">
        <f>SUMIFS(Data!$A:$A, Data!$G:$G,$A73,Data!$C:$C,BS$1,Data!$D:$D,BS$2)</f>
        <v>0</v>
      </c>
      <c r="BT73" s="5">
        <f>SUMIFS(Data!$A:$A, Data!$G:$G,$A73,Data!$C:$C,BT$1,Data!$D:$D,BT$2)</f>
        <v>0</v>
      </c>
      <c r="BU73" s="5">
        <f>SUMIFS(Data!$A:$A, Data!$G:$G,$A73,Data!$C:$C,BU$1,Data!$D:$D,BU$2)</f>
        <v>0</v>
      </c>
      <c r="BV73" s="5">
        <f>SUMIFS(Data!$A:$A, Data!$G:$G,$A73,Data!$C:$C,BV$1,Data!$D:$D,BV$2)</f>
        <v>0</v>
      </c>
      <c r="BW73" s="5">
        <f>SUMIFS(Data!$A:$A, Data!$G:$G,$A73,Data!$C:$C,BW$1,Data!$D:$D,BW$2)</f>
        <v>0</v>
      </c>
      <c r="BX73" s="5">
        <f>SUMIFS(Data!$A:$A, Data!$G:$G,$A73,Data!$C:$C,BX$1,Data!$D:$D,BX$2)</f>
        <v>0</v>
      </c>
      <c r="BY73" s="5">
        <f>SUMIFS(Data!$A:$A, Data!$G:$G,$A73,Data!$C:$C,BY$1,Data!$D:$D,BY$2)</f>
        <v>0</v>
      </c>
      <c r="BZ73" s="5">
        <f>SUMIFS(Data!$A:$A, Data!$G:$G,$A73,Data!$C:$C,BZ$1,Data!$D:$D,BZ$2)</f>
        <v>0</v>
      </c>
      <c r="CA73" s="5">
        <f>SUMIFS(Data!$A:$A, Data!$G:$G,$A73,Data!$C:$C,CA$1,Data!$D:$D,CA$2)</f>
        <v>0</v>
      </c>
      <c r="CB73" s="5">
        <f>SUMIFS(Data!$A:$A, Data!$G:$G,$A73,Data!$C:$C,CB$1,Data!$D:$D,CB$2)</f>
        <v>0</v>
      </c>
      <c r="CC73" s="5">
        <f>SUMIFS(Data!$A:$A, Data!$G:$G,$A73,Data!$C:$C,CC$1,Data!$D:$D,CC$2)</f>
        <v>0</v>
      </c>
      <c r="CD73" s="5">
        <f>SUMIFS(Data!$A:$A, Data!$G:$G,$A73,Data!$C:$C,CD$1,Data!$D:$D,CD$2)</f>
        <v>0</v>
      </c>
      <c r="CE73" s="5">
        <f>SUMIFS(Data!$A:$A, Data!$G:$G,$A73,Data!$C:$C,CE$1,Data!$D:$D,CE$2)</f>
        <v>0</v>
      </c>
      <c r="CF73" s="5">
        <f>SUMIFS(Data!$A:$A, Data!$G:$G,$A73,Data!$C:$C,CF$1,Data!$D:$D,CF$2)</f>
        <v>0</v>
      </c>
      <c r="CG73" s="5">
        <f>SUMIFS(Data!$A:$A, Data!$G:$G,$A73,Data!$C:$C,CG$1,Data!$D:$D,CG$2)</f>
        <v>0</v>
      </c>
      <c r="CH73" s="5">
        <f>SUMIFS(Data!$A:$A, Data!$G:$G,$A73,Data!$C:$C,CH$1,Data!$D:$D,CH$2)</f>
        <v>0</v>
      </c>
      <c r="CI73" s="5">
        <f>SUMIFS(Data!$A:$A, Data!$G:$G,$A73,Data!$C:$C,CI$1,Data!$D:$D,CI$2)</f>
        <v>0</v>
      </c>
      <c r="CJ73" s="5">
        <f>SUMIFS(Data!$A:$A, Data!$G:$G,$A73,Data!$C:$C,CJ$1,Data!$D:$D,CJ$2)</f>
        <v>0</v>
      </c>
      <c r="CK73" s="5">
        <f>SUMIFS(Data!$A:$A, Data!$G:$G,$A73,Data!$C:$C,CK$1,Data!$D:$D,CK$2)</f>
        <v>0</v>
      </c>
      <c r="CL73" s="5">
        <f>SUMIFS(Data!$A:$A, Data!$G:$G,$A73,Data!$C:$C,CL$1,Data!$D:$D,CL$2)</f>
        <v>0</v>
      </c>
      <c r="CM73" s="5">
        <f>SUMIFS(Data!$A:$A, Data!$G:$G,$A73,Data!$C:$C,CM$1,Data!$D:$D,CM$2)</f>
        <v>0</v>
      </c>
      <c r="CN73" s="5">
        <f>SUMIFS(Data!$A:$A, Data!$G:$G,$A73,Data!$C:$C,CN$1,Data!$D:$D,CN$2)</f>
        <v>0</v>
      </c>
      <c r="CO73" s="5">
        <f>SUMIFS(Data!$A:$A, Data!$G:$G,$A73,Data!$C:$C,CO$1,Data!$D:$D,CO$2)</f>
        <v>0</v>
      </c>
      <c r="CP73" s="5">
        <f>SUMIFS(Data!$A:$A, Data!$G:$G,$A73,Data!$C:$C,CP$1,Data!$D:$D,CP$2)</f>
        <v>0</v>
      </c>
      <c r="CQ73" s="5">
        <f>SUMIFS(Data!$A:$A, Data!$G:$G,$A73,Data!$C:$C,CQ$1,Data!$D:$D,CQ$2)</f>
        <v>0</v>
      </c>
      <c r="CR73" s="5">
        <f>SUMIFS(Data!$A:$A, Data!$G:$G,$A73,Data!$C:$C,CR$1,Data!$D:$D,CR$2)</f>
        <v>0</v>
      </c>
      <c r="CS73" s="5">
        <f>SUMIFS(Data!$A:$A, Data!$G:$G,$A73,Data!$C:$C,CS$1,Data!$D:$D,CS$2)</f>
        <v>0</v>
      </c>
      <c r="CT73" s="5">
        <f>SUMIFS(Data!$A:$A, Data!$G:$G,$A73,Data!$C:$C,CT$1,Data!$D:$D,CT$2)</f>
        <v>0</v>
      </c>
      <c r="CU73" s="5">
        <f>SUMIFS(Data!$A:$A, Data!$G:$G,$A73,Data!$C:$C,CU$1,Data!$D:$D,CU$2)</f>
        <v>0</v>
      </c>
      <c r="CV73" s="5">
        <f>SUMIFS(Data!$A:$A, Data!$G:$G,$A73,Data!$C:$C,CV$1,Data!$D:$D,CV$2)</f>
        <v>0</v>
      </c>
      <c r="CW73" s="5">
        <f t="shared" ref="CW73:CX73" si="72">SUMIF($B$2:$CV$2,CW$2, $B73:$CV73)</f>
        <v>2</v>
      </c>
      <c r="CX73" s="5">
        <f t="shared" si="72"/>
        <v>1</v>
      </c>
      <c r="CY73" s="5">
        <f t="shared" si="3"/>
        <v>7</v>
      </c>
    </row>
    <row r="74">
      <c r="A74" s="5" t="str">
        <f>Countries!A72</f>
        <v>POR</v>
      </c>
      <c r="B74" s="5">
        <f>SUMIFS(Data!$A:$A, Data!$G:$G,$A74,Data!$C:$C,B$1,Data!$D:$D,B$2)</f>
        <v>0</v>
      </c>
      <c r="C74" s="5">
        <f>SUMIFS(Data!$A:$A, Data!$G:$G,$A74,Data!$C:$C,C$1,Data!$D:$D,C$2)</f>
        <v>0</v>
      </c>
      <c r="D74" s="5">
        <f>SUMIFS(Data!$A:$A, Data!$G:$G,$A74,Data!$C:$C,D$1,Data!$D:$D,D$2)</f>
        <v>0</v>
      </c>
      <c r="E74" s="5">
        <f>SUMIFS(Data!$A:$A, Data!$G:$G,$A74,Data!$C:$C,E$1,Data!$D:$D,E$2)</f>
        <v>0</v>
      </c>
      <c r="F74" s="5">
        <f>SUMIFS(Data!$A:$A, Data!$G:$G,$A74,Data!$C:$C,F$1,Data!$D:$D,F$2)</f>
        <v>0</v>
      </c>
      <c r="G74" s="5">
        <f>SUMIFS(Data!$A:$A, Data!$G:$G,$A74,Data!$C:$C,G$1,Data!$D:$D,G$2)</f>
        <v>0</v>
      </c>
      <c r="H74" s="5">
        <f>SUMIFS(Data!$A:$A, Data!$G:$G,$A74,Data!$C:$C,H$1,Data!$D:$D,H$2)</f>
        <v>0</v>
      </c>
      <c r="I74" s="5">
        <f>SUMIFS(Data!$A:$A, Data!$G:$G,$A74,Data!$C:$C,I$1,Data!$D:$D,I$2)</f>
        <v>0</v>
      </c>
      <c r="J74" s="5">
        <f>SUMIFS(Data!$A:$A, Data!$G:$G,$A74,Data!$C:$C,J$1,Data!$D:$D,J$2)</f>
        <v>1</v>
      </c>
      <c r="K74" s="5">
        <f>SUMIFS(Data!$A:$A, Data!$G:$G,$A74,Data!$C:$C,K$1,Data!$D:$D,K$2)</f>
        <v>0</v>
      </c>
      <c r="L74" s="5">
        <f>SUMIFS(Data!$A:$A, Data!$G:$G,$A74,Data!$C:$C,L$1,Data!$D:$D,L$2)</f>
        <v>0</v>
      </c>
      <c r="M74" s="5">
        <f>SUMIFS(Data!$A:$A, Data!$G:$G,$A74,Data!$C:$C,M$1,Data!$D:$D,M$2)</f>
        <v>0</v>
      </c>
      <c r="N74" s="5">
        <f>SUMIFS(Data!$A:$A, Data!$G:$G,$A74,Data!$C:$C,N$1,Data!$D:$D,N$2)</f>
        <v>0</v>
      </c>
      <c r="O74" s="5">
        <f>SUMIFS(Data!$A:$A, Data!$G:$G,$A74,Data!$C:$C,O$1,Data!$D:$D,O$2)</f>
        <v>0</v>
      </c>
      <c r="P74" s="5">
        <f>SUMIFS(Data!$A:$A, Data!$G:$G,$A74,Data!$C:$C,P$1,Data!$D:$D,P$2)</f>
        <v>0</v>
      </c>
      <c r="Q74" s="5">
        <f>SUMIFS(Data!$A:$A, Data!$G:$G,$A74,Data!$C:$C,Q$1,Data!$D:$D,Q$2)</f>
        <v>0</v>
      </c>
      <c r="R74" s="5">
        <f>SUMIFS(Data!$A:$A, Data!$G:$G,$A74,Data!$C:$C,R$1,Data!$D:$D,R$2)</f>
        <v>0</v>
      </c>
      <c r="S74" s="5">
        <f>SUMIFS(Data!$A:$A, Data!$G:$G,$A74,Data!$C:$C,S$1,Data!$D:$D,S$2)</f>
        <v>0</v>
      </c>
      <c r="T74" s="5">
        <f>SUMIFS(Data!$A:$A, Data!$G:$G,$A74,Data!$C:$C,T$1,Data!$D:$D,T$2)</f>
        <v>0</v>
      </c>
      <c r="U74" s="5">
        <f>SUMIFS(Data!$A:$A, Data!$G:$G,$A74,Data!$C:$C,U$1,Data!$D:$D,U$2)</f>
        <v>0</v>
      </c>
      <c r="V74" s="5">
        <f>SUMIFS(Data!$A:$A, Data!$G:$G,$A74,Data!$C:$C,V$1,Data!$D:$D,V$2)</f>
        <v>0</v>
      </c>
      <c r="W74" s="5">
        <f>SUMIFS(Data!$A:$A, Data!$G:$G,$A74,Data!$C:$C,W$1,Data!$D:$D,W$2)</f>
        <v>0</v>
      </c>
      <c r="X74" s="5">
        <f>SUMIFS(Data!$A:$A, Data!$G:$G,$A74,Data!$C:$C,X$1,Data!$D:$D,X$2)</f>
        <v>0</v>
      </c>
      <c r="Y74" s="5">
        <f>SUMIFS(Data!$A:$A, Data!$G:$G,$A74,Data!$C:$C,Y$1,Data!$D:$D,Y$2)</f>
        <v>0</v>
      </c>
      <c r="Z74" s="5">
        <f>SUMIFS(Data!$A:$A, Data!$G:$G,$A74,Data!$C:$C,Z$1,Data!$D:$D,Z$2)</f>
        <v>0</v>
      </c>
      <c r="AA74" s="5">
        <f>SUMIFS(Data!$A:$A, Data!$G:$G,$A74,Data!$C:$C,AA$1,Data!$D:$D,AA$2)</f>
        <v>0</v>
      </c>
      <c r="AB74" s="5">
        <f>SUMIFS(Data!$A:$A, Data!$G:$G,$A74,Data!$C:$C,AB$1,Data!$D:$D,AB$2)</f>
        <v>0</v>
      </c>
      <c r="AC74" s="5">
        <f>SUMIFS(Data!$A:$A, Data!$G:$G,$A74,Data!$C:$C,AC$1,Data!$D:$D,AC$2)</f>
        <v>0</v>
      </c>
      <c r="AD74" s="5">
        <f>SUMIFS(Data!$A:$A, Data!$G:$G,$A74,Data!$C:$C,AD$1,Data!$D:$D,AD$2)</f>
        <v>0</v>
      </c>
      <c r="AE74" s="5">
        <f>SUMIFS(Data!$A:$A, Data!$G:$G,$A74,Data!$C:$C,AE$1,Data!$D:$D,AE$2)</f>
        <v>0</v>
      </c>
      <c r="AF74" s="5">
        <f>SUMIFS(Data!$A:$A, Data!$G:$G,$A74,Data!$C:$C,AF$1,Data!$D:$D,AF$2)</f>
        <v>0</v>
      </c>
      <c r="AG74" s="5">
        <f>SUMIFS(Data!$A:$A, Data!$G:$G,$A74,Data!$C:$C,AG$1,Data!$D:$D,AG$2)</f>
        <v>0</v>
      </c>
      <c r="AH74" s="5">
        <f>SUMIFS(Data!$A:$A, Data!$G:$G,$A74,Data!$C:$C,AH$1,Data!$D:$D,AH$2)</f>
        <v>0</v>
      </c>
      <c r="AI74" s="5">
        <f>SUMIFS(Data!$A:$A, Data!$G:$G,$A74,Data!$C:$C,AI$1,Data!$D:$D,AI$2)</f>
        <v>0</v>
      </c>
      <c r="AJ74" s="5">
        <f>SUMIFS(Data!$A:$A, Data!$G:$G,$A74,Data!$C:$C,AJ$1,Data!$D:$D,AJ$2)</f>
        <v>0</v>
      </c>
      <c r="AK74" s="5">
        <f>SUMIFS(Data!$A:$A, Data!$G:$G,$A74,Data!$C:$C,AK$1,Data!$D:$D,AK$2)</f>
        <v>0</v>
      </c>
      <c r="AL74" s="5">
        <f>SUMIFS(Data!$A:$A, Data!$G:$G,$A74,Data!$C:$C,AL$1,Data!$D:$D,AL$2)</f>
        <v>0</v>
      </c>
      <c r="AM74" s="5">
        <f>SUMIFS(Data!$A:$A, Data!$G:$G,$A74,Data!$C:$C,AM$1,Data!$D:$D,AM$2)</f>
        <v>0</v>
      </c>
      <c r="AN74" s="5">
        <f>SUMIFS(Data!$A:$A, Data!$G:$G,$A74,Data!$C:$C,AN$1,Data!$D:$D,AN$2)</f>
        <v>0</v>
      </c>
      <c r="AO74" s="5">
        <f>SUMIFS(Data!$A:$A, Data!$G:$G,$A74,Data!$C:$C,AO$1,Data!$D:$D,AO$2)</f>
        <v>0</v>
      </c>
      <c r="AP74" s="5">
        <f>SUMIFS(Data!$A:$A, Data!$G:$G,$A74,Data!$C:$C,AP$1,Data!$D:$D,AP$2)</f>
        <v>0</v>
      </c>
      <c r="AQ74" s="5">
        <f>SUMIFS(Data!$A:$A, Data!$G:$G,$A74,Data!$C:$C,AQ$1,Data!$D:$D,AQ$2)</f>
        <v>0</v>
      </c>
      <c r="AR74" s="5">
        <f>SUMIFS(Data!$A:$A, Data!$G:$G,$A74,Data!$C:$C,AR$1,Data!$D:$D,AR$2)</f>
        <v>0</v>
      </c>
      <c r="AS74" s="5">
        <f>SUMIFS(Data!$A:$A, Data!$G:$G,$A74,Data!$C:$C,AS$1,Data!$D:$D,AS$2)</f>
        <v>0</v>
      </c>
      <c r="AT74" s="5">
        <f>SUMIFS(Data!$A:$A, Data!$G:$G,$A74,Data!$C:$C,AT$1,Data!$D:$D,AT$2)</f>
        <v>0</v>
      </c>
      <c r="AU74" s="5">
        <f>SUMIFS(Data!$A:$A, Data!$G:$G,$A74,Data!$C:$C,AU$1,Data!$D:$D,AU$2)</f>
        <v>0</v>
      </c>
      <c r="AV74" s="5">
        <f>SUMIFS(Data!$A:$A, Data!$G:$G,$A74,Data!$C:$C,AV$1,Data!$D:$D,AV$2)</f>
        <v>0</v>
      </c>
      <c r="AW74" s="5">
        <f>SUMIFS(Data!$A:$A, Data!$G:$G,$A74,Data!$C:$C,AW$1,Data!$D:$D,AW$2)</f>
        <v>0</v>
      </c>
      <c r="AX74" s="5">
        <f>SUMIFS(Data!$A:$A, Data!$G:$G,$A74,Data!$C:$C,AX$1,Data!$D:$D,AX$2)</f>
        <v>0</v>
      </c>
      <c r="AY74" s="5">
        <f>SUMIFS(Data!$A:$A, Data!$G:$G,$A74,Data!$C:$C,AY$1,Data!$D:$D,AY$2)</f>
        <v>0</v>
      </c>
      <c r="AZ74" s="5">
        <f>SUMIFS(Data!$A:$A, Data!$G:$G,$A74,Data!$C:$C,AZ$1,Data!$D:$D,AZ$2)</f>
        <v>0</v>
      </c>
      <c r="BA74" s="5">
        <f>SUMIFS(Data!$A:$A, Data!$G:$G,$A74,Data!$C:$C,BA$1,Data!$D:$D,BA$2)</f>
        <v>0</v>
      </c>
      <c r="BB74" s="5">
        <f>SUMIFS(Data!$A:$A, Data!$G:$G,$A74,Data!$C:$C,BB$1,Data!$D:$D,BB$2)</f>
        <v>0</v>
      </c>
      <c r="BC74" s="5">
        <f>SUMIFS(Data!$A:$A, Data!$G:$G,$A74,Data!$C:$C,BC$1,Data!$D:$D,BC$2)</f>
        <v>0</v>
      </c>
      <c r="BD74" s="5">
        <f>SUMIFS(Data!$A:$A, Data!$G:$G,$A74,Data!$C:$C,BD$1,Data!$D:$D,BD$2)</f>
        <v>0</v>
      </c>
      <c r="BE74" s="5">
        <f>SUMIFS(Data!$A:$A, Data!$G:$G,$A74,Data!$C:$C,BE$1,Data!$D:$D,BE$2)</f>
        <v>0</v>
      </c>
      <c r="BF74" s="5">
        <f>SUMIFS(Data!$A:$A, Data!$G:$G,$A74,Data!$C:$C,BF$1,Data!$D:$D,BF$2)</f>
        <v>0</v>
      </c>
      <c r="BG74" s="5">
        <f>SUMIFS(Data!$A:$A, Data!$G:$G,$A74,Data!$C:$C,BG$1,Data!$D:$D,BG$2)</f>
        <v>0</v>
      </c>
      <c r="BH74" s="5">
        <f>SUMIFS(Data!$A:$A, Data!$G:$G,$A74,Data!$C:$C,BH$1,Data!$D:$D,BH$2)</f>
        <v>0</v>
      </c>
      <c r="BI74" s="5">
        <f>SUMIFS(Data!$A:$A, Data!$G:$G,$A74,Data!$C:$C,BI$1,Data!$D:$D,BI$2)</f>
        <v>0</v>
      </c>
      <c r="BJ74" s="5">
        <f>SUMIFS(Data!$A:$A, Data!$G:$G,$A74,Data!$C:$C,BJ$1,Data!$D:$D,BJ$2)</f>
        <v>0</v>
      </c>
      <c r="BK74" s="5">
        <f>SUMIFS(Data!$A:$A, Data!$G:$G,$A74,Data!$C:$C,BK$1,Data!$D:$D,BK$2)</f>
        <v>0</v>
      </c>
      <c r="BL74" s="5">
        <f>SUMIFS(Data!$A:$A, Data!$G:$G,$A74,Data!$C:$C,BL$1,Data!$D:$D,BL$2)</f>
        <v>0</v>
      </c>
      <c r="BM74" s="5">
        <f>SUMIFS(Data!$A:$A, Data!$G:$G,$A74,Data!$C:$C,BM$1,Data!$D:$D,BM$2)</f>
        <v>0</v>
      </c>
      <c r="BN74" s="5">
        <f>SUMIFS(Data!$A:$A, Data!$G:$G,$A74,Data!$C:$C,BN$1,Data!$D:$D,BN$2)</f>
        <v>0</v>
      </c>
      <c r="BO74" s="5">
        <f>SUMIFS(Data!$A:$A, Data!$G:$G,$A74,Data!$C:$C,BO$1,Data!$D:$D,BO$2)</f>
        <v>0</v>
      </c>
      <c r="BP74" s="5">
        <f>SUMIFS(Data!$A:$A, Data!$G:$G,$A74,Data!$C:$C,BP$1,Data!$D:$D,BP$2)</f>
        <v>0</v>
      </c>
      <c r="BQ74" s="5">
        <f>SUMIFS(Data!$A:$A, Data!$G:$G,$A74,Data!$C:$C,BQ$1,Data!$D:$D,BQ$2)</f>
        <v>0</v>
      </c>
      <c r="BR74" s="5">
        <f>SUMIFS(Data!$A:$A, Data!$G:$G,$A74,Data!$C:$C,BR$1,Data!$D:$D,BR$2)</f>
        <v>0</v>
      </c>
      <c r="BS74" s="5">
        <f>SUMIFS(Data!$A:$A, Data!$G:$G,$A74,Data!$C:$C,BS$1,Data!$D:$D,BS$2)</f>
        <v>0</v>
      </c>
      <c r="BT74" s="5">
        <f>SUMIFS(Data!$A:$A, Data!$G:$G,$A74,Data!$C:$C,BT$1,Data!$D:$D,BT$2)</f>
        <v>0</v>
      </c>
      <c r="BU74" s="5">
        <f>SUMIFS(Data!$A:$A, Data!$G:$G,$A74,Data!$C:$C,BU$1,Data!$D:$D,BU$2)</f>
        <v>0</v>
      </c>
      <c r="BV74" s="5">
        <f>SUMIFS(Data!$A:$A, Data!$G:$G,$A74,Data!$C:$C,BV$1,Data!$D:$D,BV$2)</f>
        <v>0</v>
      </c>
      <c r="BW74" s="5">
        <f>SUMIFS(Data!$A:$A, Data!$G:$G,$A74,Data!$C:$C,BW$1,Data!$D:$D,BW$2)</f>
        <v>0</v>
      </c>
      <c r="BX74" s="5">
        <f>SUMIFS(Data!$A:$A, Data!$G:$G,$A74,Data!$C:$C,BX$1,Data!$D:$D,BX$2)</f>
        <v>0</v>
      </c>
      <c r="BY74" s="5">
        <f>SUMIFS(Data!$A:$A, Data!$G:$G,$A74,Data!$C:$C,BY$1,Data!$D:$D,BY$2)</f>
        <v>0</v>
      </c>
      <c r="BZ74" s="5">
        <f>SUMIFS(Data!$A:$A, Data!$G:$G,$A74,Data!$C:$C,BZ$1,Data!$D:$D,BZ$2)</f>
        <v>0</v>
      </c>
      <c r="CA74" s="5">
        <f>SUMIFS(Data!$A:$A, Data!$G:$G,$A74,Data!$C:$C,CA$1,Data!$D:$D,CA$2)</f>
        <v>0</v>
      </c>
      <c r="CB74" s="5">
        <f>SUMIFS(Data!$A:$A, Data!$G:$G,$A74,Data!$C:$C,CB$1,Data!$D:$D,CB$2)</f>
        <v>0</v>
      </c>
      <c r="CC74" s="5">
        <f>SUMIFS(Data!$A:$A, Data!$G:$G,$A74,Data!$C:$C,CC$1,Data!$D:$D,CC$2)</f>
        <v>0</v>
      </c>
      <c r="CD74" s="5">
        <f>SUMIFS(Data!$A:$A, Data!$G:$G,$A74,Data!$C:$C,CD$1,Data!$D:$D,CD$2)</f>
        <v>0</v>
      </c>
      <c r="CE74" s="5">
        <f>SUMIFS(Data!$A:$A, Data!$G:$G,$A74,Data!$C:$C,CE$1,Data!$D:$D,CE$2)</f>
        <v>0</v>
      </c>
      <c r="CF74" s="5">
        <f>SUMIFS(Data!$A:$A, Data!$G:$G,$A74,Data!$C:$C,CF$1,Data!$D:$D,CF$2)</f>
        <v>0</v>
      </c>
      <c r="CG74" s="5">
        <f>SUMIFS(Data!$A:$A, Data!$G:$G,$A74,Data!$C:$C,CG$1,Data!$D:$D,CG$2)</f>
        <v>0</v>
      </c>
      <c r="CH74" s="5">
        <f>SUMIFS(Data!$A:$A, Data!$G:$G,$A74,Data!$C:$C,CH$1,Data!$D:$D,CH$2)</f>
        <v>0</v>
      </c>
      <c r="CI74" s="5">
        <f>SUMIFS(Data!$A:$A, Data!$G:$G,$A74,Data!$C:$C,CI$1,Data!$D:$D,CI$2)</f>
        <v>0</v>
      </c>
      <c r="CJ74" s="5">
        <f>SUMIFS(Data!$A:$A, Data!$G:$G,$A74,Data!$C:$C,CJ$1,Data!$D:$D,CJ$2)</f>
        <v>0</v>
      </c>
      <c r="CK74" s="5">
        <f>SUMIFS(Data!$A:$A, Data!$G:$G,$A74,Data!$C:$C,CK$1,Data!$D:$D,CK$2)</f>
        <v>0</v>
      </c>
      <c r="CL74" s="5">
        <f>SUMIFS(Data!$A:$A, Data!$G:$G,$A74,Data!$C:$C,CL$1,Data!$D:$D,CL$2)</f>
        <v>0</v>
      </c>
      <c r="CM74" s="5">
        <f>SUMIFS(Data!$A:$A, Data!$G:$G,$A74,Data!$C:$C,CM$1,Data!$D:$D,CM$2)</f>
        <v>0</v>
      </c>
      <c r="CN74" s="5">
        <f>SUMIFS(Data!$A:$A, Data!$G:$G,$A74,Data!$C:$C,CN$1,Data!$D:$D,CN$2)</f>
        <v>0</v>
      </c>
      <c r="CO74" s="5">
        <f>SUMIFS(Data!$A:$A, Data!$G:$G,$A74,Data!$C:$C,CO$1,Data!$D:$D,CO$2)</f>
        <v>0</v>
      </c>
      <c r="CP74" s="5">
        <f>SUMIFS(Data!$A:$A, Data!$G:$G,$A74,Data!$C:$C,CP$1,Data!$D:$D,CP$2)</f>
        <v>0</v>
      </c>
      <c r="CQ74" s="5">
        <f>SUMIFS(Data!$A:$A, Data!$G:$G,$A74,Data!$C:$C,CQ$1,Data!$D:$D,CQ$2)</f>
        <v>0</v>
      </c>
      <c r="CR74" s="5">
        <f>SUMIFS(Data!$A:$A, Data!$G:$G,$A74,Data!$C:$C,CR$1,Data!$D:$D,CR$2)</f>
        <v>0</v>
      </c>
      <c r="CS74" s="5">
        <f>SUMIFS(Data!$A:$A, Data!$G:$G,$A74,Data!$C:$C,CS$1,Data!$D:$D,CS$2)</f>
        <v>0</v>
      </c>
      <c r="CT74" s="5">
        <f>SUMIFS(Data!$A:$A, Data!$G:$G,$A74,Data!$C:$C,CT$1,Data!$D:$D,CT$2)</f>
        <v>0</v>
      </c>
      <c r="CU74" s="5">
        <f>SUMIFS(Data!$A:$A, Data!$G:$G,$A74,Data!$C:$C,CU$1,Data!$D:$D,CU$2)</f>
        <v>0</v>
      </c>
      <c r="CV74" s="5">
        <f>SUMIFS(Data!$A:$A, Data!$G:$G,$A74,Data!$C:$C,CV$1,Data!$D:$D,CV$2)</f>
        <v>0</v>
      </c>
      <c r="CW74" s="5">
        <f t="shared" ref="CW74:CX74" si="73">SUMIF($B$2:$CV$2,CW$2, $B74:$CV74)</f>
        <v>1</v>
      </c>
      <c r="CX74" s="5">
        <f t="shared" si="73"/>
        <v>0</v>
      </c>
      <c r="CY74" s="5">
        <f t="shared" si="3"/>
        <v>1</v>
      </c>
    </row>
    <row r="75">
      <c r="A75" s="5" t="str">
        <f>Countries!A73</f>
        <v>PUR</v>
      </c>
      <c r="B75" s="5">
        <f>SUMIFS(Data!$A:$A, Data!$G:$G,$A75,Data!$C:$C,B$1,Data!$D:$D,B$2)</f>
        <v>0</v>
      </c>
      <c r="C75" s="5">
        <f>SUMIFS(Data!$A:$A, Data!$G:$G,$A75,Data!$C:$C,C$1,Data!$D:$D,C$2)</f>
        <v>0</v>
      </c>
      <c r="D75" s="5">
        <f>SUMIFS(Data!$A:$A, Data!$G:$G,$A75,Data!$C:$C,D$1,Data!$D:$D,D$2)</f>
        <v>0</v>
      </c>
      <c r="E75" s="5">
        <f>SUMIFS(Data!$A:$A, Data!$G:$G,$A75,Data!$C:$C,E$1,Data!$D:$D,E$2)</f>
        <v>0</v>
      </c>
      <c r="F75" s="5">
        <f>SUMIFS(Data!$A:$A, Data!$G:$G,$A75,Data!$C:$C,F$1,Data!$D:$D,F$2)</f>
        <v>0</v>
      </c>
      <c r="G75" s="5">
        <f>SUMIFS(Data!$A:$A, Data!$G:$G,$A75,Data!$C:$C,G$1,Data!$D:$D,G$2)</f>
        <v>0</v>
      </c>
      <c r="H75" s="5">
        <f>SUMIFS(Data!$A:$A, Data!$G:$G,$A75,Data!$C:$C,H$1,Data!$D:$D,H$2)</f>
        <v>0</v>
      </c>
      <c r="I75" s="5">
        <f>SUMIFS(Data!$A:$A, Data!$G:$G,$A75,Data!$C:$C,I$1,Data!$D:$D,I$2)</f>
        <v>0</v>
      </c>
      <c r="J75" s="5">
        <f>SUMIFS(Data!$A:$A, Data!$G:$G,$A75,Data!$C:$C,J$1,Data!$D:$D,J$2)</f>
        <v>0</v>
      </c>
      <c r="K75" s="5">
        <f>SUMIFS(Data!$A:$A, Data!$G:$G,$A75,Data!$C:$C,K$1,Data!$D:$D,K$2)</f>
        <v>0</v>
      </c>
      <c r="L75" s="5">
        <f>SUMIFS(Data!$A:$A, Data!$G:$G,$A75,Data!$C:$C,L$1,Data!$D:$D,L$2)</f>
        <v>1</v>
      </c>
      <c r="M75" s="5">
        <f>SUMIFS(Data!$A:$A, Data!$G:$G,$A75,Data!$C:$C,M$1,Data!$D:$D,M$2)</f>
        <v>0</v>
      </c>
      <c r="N75" s="5">
        <f>SUMIFS(Data!$A:$A, Data!$G:$G,$A75,Data!$C:$C,N$1,Data!$D:$D,N$2)</f>
        <v>0</v>
      </c>
      <c r="O75" s="5">
        <f>SUMIFS(Data!$A:$A, Data!$G:$G,$A75,Data!$C:$C,O$1,Data!$D:$D,O$2)</f>
        <v>0</v>
      </c>
      <c r="P75" s="5">
        <f>SUMIFS(Data!$A:$A, Data!$G:$G,$A75,Data!$C:$C,P$1,Data!$D:$D,P$2)</f>
        <v>0</v>
      </c>
      <c r="Q75" s="5">
        <f>SUMIFS(Data!$A:$A, Data!$G:$G,$A75,Data!$C:$C,Q$1,Data!$D:$D,Q$2)</f>
        <v>0</v>
      </c>
      <c r="R75" s="5">
        <f>SUMIFS(Data!$A:$A, Data!$G:$G,$A75,Data!$C:$C,R$1,Data!$D:$D,R$2)</f>
        <v>0</v>
      </c>
      <c r="S75" s="5">
        <f>SUMIFS(Data!$A:$A, Data!$G:$G,$A75,Data!$C:$C,S$1,Data!$D:$D,S$2)</f>
        <v>0</v>
      </c>
      <c r="T75" s="5">
        <f>SUMIFS(Data!$A:$A, Data!$G:$G,$A75,Data!$C:$C,T$1,Data!$D:$D,T$2)</f>
        <v>0</v>
      </c>
      <c r="U75" s="5">
        <f>SUMIFS(Data!$A:$A, Data!$G:$G,$A75,Data!$C:$C,U$1,Data!$D:$D,U$2)</f>
        <v>0</v>
      </c>
      <c r="V75" s="5">
        <f>SUMIFS(Data!$A:$A, Data!$G:$G,$A75,Data!$C:$C,V$1,Data!$D:$D,V$2)</f>
        <v>0</v>
      </c>
      <c r="W75" s="5">
        <f>SUMIFS(Data!$A:$A, Data!$G:$G,$A75,Data!$C:$C,W$1,Data!$D:$D,W$2)</f>
        <v>0</v>
      </c>
      <c r="X75" s="5">
        <f>SUMIFS(Data!$A:$A, Data!$G:$G,$A75,Data!$C:$C,X$1,Data!$D:$D,X$2)</f>
        <v>0</v>
      </c>
      <c r="Y75" s="5">
        <f>SUMIFS(Data!$A:$A, Data!$G:$G,$A75,Data!$C:$C,Y$1,Data!$D:$D,Y$2)</f>
        <v>0</v>
      </c>
      <c r="Z75" s="5">
        <f>SUMIFS(Data!$A:$A, Data!$G:$G,$A75,Data!$C:$C,Z$1,Data!$D:$D,Z$2)</f>
        <v>0</v>
      </c>
      <c r="AA75" s="5">
        <f>SUMIFS(Data!$A:$A, Data!$G:$G,$A75,Data!$C:$C,AA$1,Data!$D:$D,AA$2)</f>
        <v>0</v>
      </c>
      <c r="AB75" s="5">
        <f>SUMIFS(Data!$A:$A, Data!$G:$G,$A75,Data!$C:$C,AB$1,Data!$D:$D,AB$2)</f>
        <v>0</v>
      </c>
      <c r="AC75" s="5">
        <f>SUMIFS(Data!$A:$A, Data!$G:$G,$A75,Data!$C:$C,AC$1,Data!$D:$D,AC$2)</f>
        <v>0</v>
      </c>
      <c r="AD75" s="5">
        <f>SUMIFS(Data!$A:$A, Data!$G:$G,$A75,Data!$C:$C,AD$1,Data!$D:$D,AD$2)</f>
        <v>0</v>
      </c>
      <c r="AE75" s="5">
        <f>SUMIFS(Data!$A:$A, Data!$G:$G,$A75,Data!$C:$C,AE$1,Data!$D:$D,AE$2)</f>
        <v>0</v>
      </c>
      <c r="AF75" s="5">
        <f>SUMIFS(Data!$A:$A, Data!$G:$G,$A75,Data!$C:$C,AF$1,Data!$D:$D,AF$2)</f>
        <v>0</v>
      </c>
      <c r="AG75" s="5">
        <f>SUMIFS(Data!$A:$A, Data!$G:$G,$A75,Data!$C:$C,AG$1,Data!$D:$D,AG$2)</f>
        <v>0</v>
      </c>
      <c r="AH75" s="5">
        <f>SUMIFS(Data!$A:$A, Data!$G:$G,$A75,Data!$C:$C,AH$1,Data!$D:$D,AH$2)</f>
        <v>0</v>
      </c>
      <c r="AI75" s="5">
        <f>SUMIFS(Data!$A:$A, Data!$G:$G,$A75,Data!$C:$C,AI$1,Data!$D:$D,AI$2)</f>
        <v>0</v>
      </c>
      <c r="AJ75" s="5">
        <f>SUMIFS(Data!$A:$A, Data!$G:$G,$A75,Data!$C:$C,AJ$1,Data!$D:$D,AJ$2)</f>
        <v>0</v>
      </c>
      <c r="AK75" s="5">
        <f>SUMIFS(Data!$A:$A, Data!$G:$G,$A75,Data!$C:$C,AK$1,Data!$D:$D,AK$2)</f>
        <v>0</v>
      </c>
      <c r="AL75" s="5">
        <f>SUMIFS(Data!$A:$A, Data!$G:$G,$A75,Data!$C:$C,AL$1,Data!$D:$D,AL$2)</f>
        <v>0</v>
      </c>
      <c r="AM75" s="5">
        <f>SUMIFS(Data!$A:$A, Data!$G:$G,$A75,Data!$C:$C,AM$1,Data!$D:$D,AM$2)</f>
        <v>0</v>
      </c>
      <c r="AN75" s="5">
        <f>SUMIFS(Data!$A:$A, Data!$G:$G,$A75,Data!$C:$C,AN$1,Data!$D:$D,AN$2)</f>
        <v>0</v>
      </c>
      <c r="AO75" s="5">
        <f>SUMIFS(Data!$A:$A, Data!$G:$G,$A75,Data!$C:$C,AO$1,Data!$D:$D,AO$2)</f>
        <v>0</v>
      </c>
      <c r="AP75" s="5">
        <f>SUMIFS(Data!$A:$A, Data!$G:$G,$A75,Data!$C:$C,AP$1,Data!$D:$D,AP$2)</f>
        <v>0</v>
      </c>
      <c r="AQ75" s="5">
        <f>SUMIFS(Data!$A:$A, Data!$G:$G,$A75,Data!$C:$C,AQ$1,Data!$D:$D,AQ$2)</f>
        <v>0</v>
      </c>
      <c r="AR75" s="5">
        <f>SUMIFS(Data!$A:$A, Data!$G:$G,$A75,Data!$C:$C,AR$1,Data!$D:$D,AR$2)</f>
        <v>0</v>
      </c>
      <c r="AS75" s="5">
        <f>SUMIFS(Data!$A:$A, Data!$G:$G,$A75,Data!$C:$C,AS$1,Data!$D:$D,AS$2)</f>
        <v>0</v>
      </c>
      <c r="AT75" s="5">
        <f>SUMIFS(Data!$A:$A, Data!$G:$G,$A75,Data!$C:$C,AT$1,Data!$D:$D,AT$2)</f>
        <v>0</v>
      </c>
      <c r="AU75" s="5">
        <f>SUMIFS(Data!$A:$A, Data!$G:$G,$A75,Data!$C:$C,AU$1,Data!$D:$D,AU$2)</f>
        <v>0</v>
      </c>
      <c r="AV75" s="5">
        <f>SUMIFS(Data!$A:$A, Data!$G:$G,$A75,Data!$C:$C,AV$1,Data!$D:$D,AV$2)</f>
        <v>0</v>
      </c>
      <c r="AW75" s="5">
        <f>SUMIFS(Data!$A:$A, Data!$G:$G,$A75,Data!$C:$C,AW$1,Data!$D:$D,AW$2)</f>
        <v>0</v>
      </c>
      <c r="AX75" s="5">
        <f>SUMIFS(Data!$A:$A, Data!$G:$G,$A75,Data!$C:$C,AX$1,Data!$D:$D,AX$2)</f>
        <v>0</v>
      </c>
      <c r="AY75" s="5">
        <f>SUMIFS(Data!$A:$A, Data!$G:$G,$A75,Data!$C:$C,AY$1,Data!$D:$D,AY$2)</f>
        <v>0</v>
      </c>
      <c r="AZ75" s="5">
        <f>SUMIFS(Data!$A:$A, Data!$G:$G,$A75,Data!$C:$C,AZ$1,Data!$D:$D,AZ$2)</f>
        <v>0</v>
      </c>
      <c r="BA75" s="5">
        <f>SUMIFS(Data!$A:$A, Data!$G:$G,$A75,Data!$C:$C,BA$1,Data!$D:$D,BA$2)</f>
        <v>0</v>
      </c>
      <c r="BB75" s="5">
        <f>SUMIFS(Data!$A:$A, Data!$G:$G,$A75,Data!$C:$C,BB$1,Data!$D:$D,BB$2)</f>
        <v>0</v>
      </c>
      <c r="BC75" s="5">
        <f>SUMIFS(Data!$A:$A, Data!$G:$G,$A75,Data!$C:$C,BC$1,Data!$D:$D,BC$2)</f>
        <v>0</v>
      </c>
      <c r="BD75" s="5">
        <f>SUMIFS(Data!$A:$A, Data!$G:$G,$A75,Data!$C:$C,BD$1,Data!$D:$D,BD$2)</f>
        <v>0</v>
      </c>
      <c r="BE75" s="5">
        <f>SUMIFS(Data!$A:$A, Data!$G:$G,$A75,Data!$C:$C,BE$1,Data!$D:$D,BE$2)</f>
        <v>0</v>
      </c>
      <c r="BF75" s="5">
        <f>SUMIFS(Data!$A:$A, Data!$G:$G,$A75,Data!$C:$C,BF$1,Data!$D:$D,BF$2)</f>
        <v>0</v>
      </c>
      <c r="BG75" s="5">
        <f>SUMIFS(Data!$A:$A, Data!$G:$G,$A75,Data!$C:$C,BG$1,Data!$D:$D,BG$2)</f>
        <v>0</v>
      </c>
      <c r="BH75" s="5">
        <f>SUMIFS(Data!$A:$A, Data!$G:$G,$A75,Data!$C:$C,BH$1,Data!$D:$D,BH$2)</f>
        <v>0</v>
      </c>
      <c r="BI75" s="5">
        <f>SUMIFS(Data!$A:$A, Data!$G:$G,$A75,Data!$C:$C,BI$1,Data!$D:$D,BI$2)</f>
        <v>0</v>
      </c>
      <c r="BJ75" s="5">
        <f>SUMIFS(Data!$A:$A, Data!$G:$G,$A75,Data!$C:$C,BJ$1,Data!$D:$D,BJ$2)</f>
        <v>0</v>
      </c>
      <c r="BK75" s="5">
        <f>SUMIFS(Data!$A:$A, Data!$G:$G,$A75,Data!$C:$C,BK$1,Data!$D:$D,BK$2)</f>
        <v>0</v>
      </c>
      <c r="BL75" s="5">
        <f>SUMIFS(Data!$A:$A, Data!$G:$G,$A75,Data!$C:$C,BL$1,Data!$D:$D,BL$2)</f>
        <v>0</v>
      </c>
      <c r="BM75" s="5">
        <f>SUMIFS(Data!$A:$A, Data!$G:$G,$A75,Data!$C:$C,BM$1,Data!$D:$D,BM$2)</f>
        <v>0</v>
      </c>
      <c r="BN75" s="5">
        <f>SUMIFS(Data!$A:$A, Data!$G:$G,$A75,Data!$C:$C,BN$1,Data!$D:$D,BN$2)</f>
        <v>0</v>
      </c>
      <c r="BO75" s="5">
        <f>SUMIFS(Data!$A:$A, Data!$G:$G,$A75,Data!$C:$C,BO$1,Data!$D:$D,BO$2)</f>
        <v>0</v>
      </c>
      <c r="BP75" s="5">
        <f>SUMIFS(Data!$A:$A, Data!$G:$G,$A75,Data!$C:$C,BP$1,Data!$D:$D,BP$2)</f>
        <v>0</v>
      </c>
      <c r="BQ75" s="5">
        <f>SUMIFS(Data!$A:$A, Data!$G:$G,$A75,Data!$C:$C,BQ$1,Data!$D:$D,BQ$2)</f>
        <v>0</v>
      </c>
      <c r="BR75" s="5">
        <f>SUMIFS(Data!$A:$A, Data!$G:$G,$A75,Data!$C:$C,BR$1,Data!$D:$D,BR$2)</f>
        <v>0</v>
      </c>
      <c r="BS75" s="5">
        <f>SUMIFS(Data!$A:$A, Data!$G:$G,$A75,Data!$C:$C,BS$1,Data!$D:$D,BS$2)</f>
        <v>0</v>
      </c>
      <c r="BT75" s="5">
        <f>SUMIFS(Data!$A:$A, Data!$G:$G,$A75,Data!$C:$C,BT$1,Data!$D:$D,BT$2)</f>
        <v>0</v>
      </c>
      <c r="BU75" s="5">
        <f>SUMIFS(Data!$A:$A, Data!$G:$G,$A75,Data!$C:$C,BU$1,Data!$D:$D,BU$2)</f>
        <v>0</v>
      </c>
      <c r="BV75" s="5">
        <f>SUMIFS(Data!$A:$A, Data!$G:$G,$A75,Data!$C:$C,BV$1,Data!$D:$D,BV$2)</f>
        <v>0</v>
      </c>
      <c r="BW75" s="5">
        <f>SUMIFS(Data!$A:$A, Data!$G:$G,$A75,Data!$C:$C,BW$1,Data!$D:$D,BW$2)</f>
        <v>0</v>
      </c>
      <c r="BX75" s="5">
        <f>SUMIFS(Data!$A:$A, Data!$G:$G,$A75,Data!$C:$C,BX$1,Data!$D:$D,BX$2)</f>
        <v>0</v>
      </c>
      <c r="BY75" s="5">
        <f>SUMIFS(Data!$A:$A, Data!$G:$G,$A75,Data!$C:$C,BY$1,Data!$D:$D,BY$2)</f>
        <v>0</v>
      </c>
      <c r="BZ75" s="5">
        <f>SUMIFS(Data!$A:$A, Data!$G:$G,$A75,Data!$C:$C,BZ$1,Data!$D:$D,BZ$2)</f>
        <v>0</v>
      </c>
      <c r="CA75" s="5">
        <f>SUMIFS(Data!$A:$A, Data!$G:$G,$A75,Data!$C:$C,CA$1,Data!$D:$D,CA$2)</f>
        <v>0</v>
      </c>
      <c r="CB75" s="5">
        <f>SUMIFS(Data!$A:$A, Data!$G:$G,$A75,Data!$C:$C,CB$1,Data!$D:$D,CB$2)</f>
        <v>0</v>
      </c>
      <c r="CC75" s="5">
        <f>SUMIFS(Data!$A:$A, Data!$G:$G,$A75,Data!$C:$C,CC$1,Data!$D:$D,CC$2)</f>
        <v>0</v>
      </c>
      <c r="CD75" s="5">
        <f>SUMIFS(Data!$A:$A, Data!$G:$G,$A75,Data!$C:$C,CD$1,Data!$D:$D,CD$2)</f>
        <v>0</v>
      </c>
      <c r="CE75" s="5">
        <f>SUMIFS(Data!$A:$A, Data!$G:$G,$A75,Data!$C:$C,CE$1,Data!$D:$D,CE$2)</f>
        <v>0</v>
      </c>
      <c r="CF75" s="5">
        <f>SUMIFS(Data!$A:$A, Data!$G:$G,$A75,Data!$C:$C,CF$1,Data!$D:$D,CF$2)</f>
        <v>0</v>
      </c>
      <c r="CG75" s="5">
        <f>SUMIFS(Data!$A:$A, Data!$G:$G,$A75,Data!$C:$C,CG$1,Data!$D:$D,CG$2)</f>
        <v>0</v>
      </c>
      <c r="CH75" s="5">
        <f>SUMIFS(Data!$A:$A, Data!$G:$G,$A75,Data!$C:$C,CH$1,Data!$D:$D,CH$2)</f>
        <v>0</v>
      </c>
      <c r="CI75" s="5">
        <f>SUMIFS(Data!$A:$A, Data!$G:$G,$A75,Data!$C:$C,CI$1,Data!$D:$D,CI$2)</f>
        <v>0</v>
      </c>
      <c r="CJ75" s="5">
        <f>SUMIFS(Data!$A:$A, Data!$G:$G,$A75,Data!$C:$C,CJ$1,Data!$D:$D,CJ$2)</f>
        <v>0</v>
      </c>
      <c r="CK75" s="5">
        <f>SUMIFS(Data!$A:$A, Data!$G:$G,$A75,Data!$C:$C,CK$1,Data!$D:$D,CK$2)</f>
        <v>0</v>
      </c>
      <c r="CL75" s="5">
        <f>SUMIFS(Data!$A:$A, Data!$G:$G,$A75,Data!$C:$C,CL$1,Data!$D:$D,CL$2)</f>
        <v>0</v>
      </c>
      <c r="CM75" s="5">
        <f>SUMIFS(Data!$A:$A, Data!$G:$G,$A75,Data!$C:$C,CM$1,Data!$D:$D,CM$2)</f>
        <v>0</v>
      </c>
      <c r="CN75" s="5">
        <f>SUMIFS(Data!$A:$A, Data!$G:$G,$A75,Data!$C:$C,CN$1,Data!$D:$D,CN$2)</f>
        <v>0</v>
      </c>
      <c r="CO75" s="5">
        <f>SUMIFS(Data!$A:$A, Data!$G:$G,$A75,Data!$C:$C,CO$1,Data!$D:$D,CO$2)</f>
        <v>0</v>
      </c>
      <c r="CP75" s="5">
        <f>SUMIFS(Data!$A:$A, Data!$G:$G,$A75,Data!$C:$C,CP$1,Data!$D:$D,CP$2)</f>
        <v>0</v>
      </c>
      <c r="CQ75" s="5">
        <f>SUMIFS(Data!$A:$A, Data!$G:$G,$A75,Data!$C:$C,CQ$1,Data!$D:$D,CQ$2)</f>
        <v>0</v>
      </c>
      <c r="CR75" s="5">
        <f>SUMIFS(Data!$A:$A, Data!$G:$G,$A75,Data!$C:$C,CR$1,Data!$D:$D,CR$2)</f>
        <v>0</v>
      </c>
      <c r="CS75" s="5">
        <f>SUMIFS(Data!$A:$A, Data!$G:$G,$A75,Data!$C:$C,CS$1,Data!$D:$D,CS$2)</f>
        <v>0</v>
      </c>
      <c r="CT75" s="5">
        <f>SUMIFS(Data!$A:$A, Data!$G:$G,$A75,Data!$C:$C,CT$1,Data!$D:$D,CT$2)</f>
        <v>0</v>
      </c>
      <c r="CU75" s="5">
        <f>SUMIFS(Data!$A:$A, Data!$G:$G,$A75,Data!$C:$C,CU$1,Data!$D:$D,CU$2)</f>
        <v>0</v>
      </c>
      <c r="CV75" s="5">
        <f>SUMIFS(Data!$A:$A, Data!$G:$G,$A75,Data!$C:$C,CV$1,Data!$D:$D,CV$2)</f>
        <v>0</v>
      </c>
      <c r="CW75" s="5">
        <f t="shared" ref="CW75:CX75" si="74">SUMIF($B$2:$CV$2,CW$2, $B75:$CV75)</f>
        <v>0</v>
      </c>
      <c r="CX75" s="5">
        <f t="shared" si="74"/>
        <v>1</v>
      </c>
      <c r="CY75" s="5">
        <f t="shared" si="3"/>
        <v>1</v>
      </c>
    </row>
    <row r="76">
      <c r="A76" s="5" t="str">
        <f>Countries!A74</f>
        <v>QAT</v>
      </c>
      <c r="B76" s="5">
        <f>SUMIFS(Data!$A:$A, Data!$G:$G,$A76,Data!$C:$C,B$1,Data!$D:$D,B$2)</f>
        <v>0</v>
      </c>
      <c r="C76" s="5">
        <f>SUMIFS(Data!$A:$A, Data!$G:$G,$A76,Data!$C:$C,C$1,Data!$D:$D,C$2)</f>
        <v>0</v>
      </c>
      <c r="D76" s="5">
        <f>SUMIFS(Data!$A:$A, Data!$G:$G,$A76,Data!$C:$C,D$1,Data!$D:$D,D$2)</f>
        <v>0</v>
      </c>
      <c r="E76" s="5">
        <f>SUMIFS(Data!$A:$A, Data!$G:$G,$A76,Data!$C:$C,E$1,Data!$D:$D,E$2)</f>
        <v>0</v>
      </c>
      <c r="F76" s="5">
        <f>SUMIFS(Data!$A:$A, Data!$G:$G,$A76,Data!$C:$C,F$1,Data!$D:$D,F$2)</f>
        <v>0</v>
      </c>
      <c r="G76" s="5">
        <f>SUMIFS(Data!$A:$A, Data!$G:$G,$A76,Data!$C:$C,G$1,Data!$D:$D,G$2)</f>
        <v>0</v>
      </c>
      <c r="H76" s="5">
        <f>SUMIFS(Data!$A:$A, Data!$G:$G,$A76,Data!$C:$C,H$1,Data!$D:$D,H$2)</f>
        <v>0</v>
      </c>
      <c r="I76" s="5">
        <f>SUMIFS(Data!$A:$A, Data!$G:$G,$A76,Data!$C:$C,I$1,Data!$D:$D,I$2)</f>
        <v>0</v>
      </c>
      <c r="J76" s="5">
        <f>-0.5+SUMIFS(Data!$A:$A, Data!$G:$G,$A76,Data!$C:$C,J$1,Data!$D:$D,J$2)</f>
        <v>0.5</v>
      </c>
      <c r="K76" s="5">
        <f>SUMIFS(Data!$A:$A, Data!$G:$G,$A76,Data!$C:$C,K$1,Data!$D:$D,K$2)</f>
        <v>0</v>
      </c>
      <c r="L76" s="5">
        <f>SUMIFS(Data!$A:$A, Data!$G:$G,$A76,Data!$C:$C,L$1,Data!$D:$D,L$2)</f>
        <v>0</v>
      </c>
      <c r="M76" s="5">
        <f>SUMIFS(Data!$A:$A, Data!$G:$G,$A76,Data!$C:$C,M$1,Data!$D:$D,M$2)</f>
        <v>0</v>
      </c>
      <c r="N76" s="5">
        <f>SUMIFS(Data!$A:$A, Data!$G:$G,$A76,Data!$C:$C,N$1,Data!$D:$D,N$2)</f>
        <v>0</v>
      </c>
      <c r="O76" s="5">
        <f>SUMIFS(Data!$A:$A, Data!$G:$G,$A76,Data!$C:$C,O$1,Data!$D:$D,O$2)</f>
        <v>0</v>
      </c>
      <c r="P76" s="5">
        <f>SUMIFS(Data!$A:$A, Data!$G:$G,$A76,Data!$C:$C,P$1,Data!$D:$D,P$2)</f>
        <v>0</v>
      </c>
      <c r="Q76" s="5">
        <f>SUMIFS(Data!$A:$A, Data!$G:$G,$A76,Data!$C:$C,Q$1,Data!$D:$D,Q$2)</f>
        <v>0</v>
      </c>
      <c r="R76" s="5">
        <f>SUMIFS(Data!$A:$A, Data!$G:$G,$A76,Data!$C:$C,R$1,Data!$D:$D,R$2)</f>
        <v>0</v>
      </c>
      <c r="S76" s="5">
        <f>SUMIFS(Data!$A:$A, Data!$G:$G,$A76,Data!$C:$C,S$1,Data!$D:$D,S$2)</f>
        <v>0</v>
      </c>
      <c r="T76" s="5">
        <f>SUMIFS(Data!$A:$A, Data!$G:$G,$A76,Data!$C:$C,T$1,Data!$D:$D,T$2)</f>
        <v>0</v>
      </c>
      <c r="U76" s="5">
        <f>SUMIFS(Data!$A:$A, Data!$G:$G,$A76,Data!$C:$C,U$1,Data!$D:$D,U$2)</f>
        <v>0</v>
      </c>
      <c r="V76" s="5">
        <f>SUMIFS(Data!$A:$A, Data!$G:$G,$A76,Data!$C:$C,V$1,Data!$D:$D,V$2)</f>
        <v>0</v>
      </c>
      <c r="W76" s="5">
        <f>SUMIFS(Data!$A:$A, Data!$G:$G,$A76,Data!$C:$C,W$1,Data!$D:$D,W$2)</f>
        <v>0</v>
      </c>
      <c r="X76" s="5">
        <f>SUMIFS(Data!$A:$A, Data!$G:$G,$A76,Data!$C:$C,X$1,Data!$D:$D,X$2)</f>
        <v>0</v>
      </c>
      <c r="Y76" s="5">
        <f>SUMIFS(Data!$A:$A, Data!$G:$G,$A76,Data!$C:$C,Y$1,Data!$D:$D,Y$2)</f>
        <v>0</v>
      </c>
      <c r="Z76" s="5">
        <f>SUMIFS(Data!$A:$A, Data!$G:$G,$A76,Data!$C:$C,Z$1,Data!$D:$D,Z$2)</f>
        <v>0</v>
      </c>
      <c r="AA76" s="5">
        <f>SUMIFS(Data!$A:$A, Data!$G:$G,$A76,Data!$C:$C,AA$1,Data!$D:$D,AA$2)</f>
        <v>0</v>
      </c>
      <c r="AB76" s="5">
        <f>SUMIFS(Data!$A:$A, Data!$G:$G,$A76,Data!$C:$C,AB$1,Data!$D:$D,AB$2)</f>
        <v>0</v>
      </c>
      <c r="AC76" s="5">
        <f>SUMIFS(Data!$A:$A, Data!$G:$G,$A76,Data!$C:$C,AC$1,Data!$D:$D,AC$2)</f>
        <v>0</v>
      </c>
      <c r="AD76" s="5">
        <f>SUMIFS(Data!$A:$A, Data!$G:$G,$A76,Data!$C:$C,AD$1,Data!$D:$D,AD$2)</f>
        <v>0</v>
      </c>
      <c r="AE76" s="5">
        <f>SUMIFS(Data!$A:$A, Data!$G:$G,$A76,Data!$C:$C,AE$1,Data!$D:$D,AE$2)</f>
        <v>0</v>
      </c>
      <c r="AF76" s="5">
        <f>SUMIFS(Data!$A:$A, Data!$G:$G,$A76,Data!$C:$C,AF$1,Data!$D:$D,AF$2)</f>
        <v>0</v>
      </c>
      <c r="AG76" s="5">
        <f>SUMIFS(Data!$A:$A, Data!$G:$G,$A76,Data!$C:$C,AG$1,Data!$D:$D,AG$2)</f>
        <v>0</v>
      </c>
      <c r="AH76" s="5">
        <f>SUMIFS(Data!$A:$A, Data!$G:$G,$A76,Data!$C:$C,AH$1,Data!$D:$D,AH$2)</f>
        <v>0</v>
      </c>
      <c r="AI76" s="5">
        <f>SUMIFS(Data!$A:$A, Data!$G:$G,$A76,Data!$C:$C,AI$1,Data!$D:$D,AI$2)</f>
        <v>0</v>
      </c>
      <c r="AJ76" s="5">
        <f>SUMIFS(Data!$A:$A, Data!$G:$G,$A76,Data!$C:$C,AJ$1,Data!$D:$D,AJ$2)</f>
        <v>0</v>
      </c>
      <c r="AK76" s="5">
        <f>SUMIFS(Data!$A:$A, Data!$G:$G,$A76,Data!$C:$C,AK$1,Data!$D:$D,AK$2)</f>
        <v>0</v>
      </c>
      <c r="AL76" s="5">
        <f>SUMIFS(Data!$A:$A, Data!$G:$G,$A76,Data!$C:$C,AL$1,Data!$D:$D,AL$2)</f>
        <v>0</v>
      </c>
      <c r="AM76" s="5">
        <f>SUMIFS(Data!$A:$A, Data!$G:$G,$A76,Data!$C:$C,AM$1,Data!$D:$D,AM$2)</f>
        <v>0</v>
      </c>
      <c r="AN76" s="5">
        <f>SUMIFS(Data!$A:$A, Data!$G:$G,$A76,Data!$C:$C,AN$1,Data!$D:$D,AN$2)</f>
        <v>0</v>
      </c>
      <c r="AO76" s="5">
        <f>SUMIFS(Data!$A:$A, Data!$G:$G,$A76,Data!$C:$C,AO$1,Data!$D:$D,AO$2)</f>
        <v>0</v>
      </c>
      <c r="AP76" s="5">
        <f>SUMIFS(Data!$A:$A, Data!$G:$G,$A76,Data!$C:$C,AP$1,Data!$D:$D,AP$2)</f>
        <v>0</v>
      </c>
      <c r="AQ76" s="5">
        <f>SUMIFS(Data!$A:$A, Data!$G:$G,$A76,Data!$C:$C,AQ$1,Data!$D:$D,AQ$2)</f>
        <v>0</v>
      </c>
      <c r="AR76" s="5">
        <f>SUMIFS(Data!$A:$A, Data!$G:$G,$A76,Data!$C:$C,AR$1,Data!$D:$D,AR$2)</f>
        <v>0</v>
      </c>
      <c r="AS76" s="5">
        <f>SUMIFS(Data!$A:$A, Data!$G:$G,$A76,Data!$C:$C,AS$1,Data!$D:$D,AS$2)</f>
        <v>0</v>
      </c>
      <c r="AT76" s="5">
        <f>SUMIFS(Data!$A:$A, Data!$G:$G,$A76,Data!$C:$C,AT$1,Data!$D:$D,AT$2)</f>
        <v>0</v>
      </c>
      <c r="AU76" s="5">
        <f>SUMIFS(Data!$A:$A, Data!$G:$G,$A76,Data!$C:$C,AU$1,Data!$D:$D,AU$2)</f>
        <v>0</v>
      </c>
      <c r="AV76" s="5">
        <f>SUMIFS(Data!$A:$A, Data!$G:$G,$A76,Data!$C:$C,AV$1,Data!$D:$D,AV$2)</f>
        <v>0</v>
      </c>
      <c r="AW76" s="5">
        <f>SUMIFS(Data!$A:$A, Data!$G:$G,$A76,Data!$C:$C,AW$1,Data!$D:$D,AW$2)</f>
        <v>0</v>
      </c>
      <c r="AX76" s="5">
        <f>SUMIFS(Data!$A:$A, Data!$G:$G,$A76,Data!$C:$C,AX$1,Data!$D:$D,AX$2)</f>
        <v>0</v>
      </c>
      <c r="AY76" s="5">
        <f>SUMIFS(Data!$A:$A, Data!$G:$G,$A76,Data!$C:$C,AY$1,Data!$D:$D,AY$2)</f>
        <v>0</v>
      </c>
      <c r="AZ76" s="5">
        <f>SUMIFS(Data!$A:$A, Data!$G:$G,$A76,Data!$C:$C,AZ$1,Data!$D:$D,AZ$2)</f>
        <v>0</v>
      </c>
      <c r="BA76" s="5">
        <f>SUMIFS(Data!$A:$A, Data!$G:$G,$A76,Data!$C:$C,BA$1,Data!$D:$D,BA$2)</f>
        <v>0</v>
      </c>
      <c r="BB76" s="5">
        <f>SUMIFS(Data!$A:$A, Data!$G:$G,$A76,Data!$C:$C,BB$1,Data!$D:$D,BB$2)</f>
        <v>0</v>
      </c>
      <c r="BC76" s="5">
        <f>SUMIFS(Data!$A:$A, Data!$G:$G,$A76,Data!$C:$C,BC$1,Data!$D:$D,BC$2)</f>
        <v>0</v>
      </c>
      <c r="BD76" s="5">
        <f>SUMIFS(Data!$A:$A, Data!$G:$G,$A76,Data!$C:$C,BD$1,Data!$D:$D,BD$2)</f>
        <v>0</v>
      </c>
      <c r="BE76" s="5">
        <f>SUMIFS(Data!$A:$A, Data!$G:$G,$A76,Data!$C:$C,BE$1,Data!$D:$D,BE$2)</f>
        <v>0</v>
      </c>
      <c r="BF76" s="5">
        <f>SUMIFS(Data!$A:$A, Data!$G:$G,$A76,Data!$C:$C,BF$1,Data!$D:$D,BF$2)</f>
        <v>0</v>
      </c>
      <c r="BG76" s="5">
        <f>SUMIFS(Data!$A:$A, Data!$G:$G,$A76,Data!$C:$C,BG$1,Data!$D:$D,BG$2)</f>
        <v>0</v>
      </c>
      <c r="BH76" s="5">
        <f>SUMIFS(Data!$A:$A, Data!$G:$G,$A76,Data!$C:$C,BH$1,Data!$D:$D,BH$2)</f>
        <v>0</v>
      </c>
      <c r="BI76" s="5">
        <f>SUMIFS(Data!$A:$A, Data!$G:$G,$A76,Data!$C:$C,BI$1,Data!$D:$D,BI$2)</f>
        <v>0</v>
      </c>
      <c r="BJ76" s="5">
        <f>SUMIFS(Data!$A:$A, Data!$G:$G,$A76,Data!$C:$C,BJ$1,Data!$D:$D,BJ$2)</f>
        <v>0</v>
      </c>
      <c r="BK76" s="5">
        <f>SUMIFS(Data!$A:$A, Data!$G:$G,$A76,Data!$C:$C,BK$1,Data!$D:$D,BK$2)</f>
        <v>0</v>
      </c>
      <c r="BL76" s="5">
        <f>SUMIFS(Data!$A:$A, Data!$G:$G,$A76,Data!$C:$C,BL$1,Data!$D:$D,BL$2)</f>
        <v>0</v>
      </c>
      <c r="BM76" s="5">
        <f>SUMIFS(Data!$A:$A, Data!$G:$G,$A76,Data!$C:$C,BM$1,Data!$D:$D,BM$2)</f>
        <v>0</v>
      </c>
      <c r="BN76" s="5">
        <f>SUMIFS(Data!$A:$A, Data!$G:$G,$A76,Data!$C:$C,BN$1,Data!$D:$D,BN$2)</f>
        <v>0</v>
      </c>
      <c r="BO76" s="5">
        <f>SUMIFS(Data!$A:$A, Data!$G:$G,$A76,Data!$C:$C,BO$1,Data!$D:$D,BO$2)</f>
        <v>0</v>
      </c>
      <c r="BP76" s="5">
        <f>SUMIFS(Data!$A:$A, Data!$G:$G,$A76,Data!$C:$C,BP$1,Data!$D:$D,BP$2)</f>
        <v>0</v>
      </c>
      <c r="BQ76" s="5">
        <f>SUMIFS(Data!$A:$A, Data!$G:$G,$A76,Data!$C:$C,BQ$1,Data!$D:$D,BQ$2)</f>
        <v>0</v>
      </c>
      <c r="BR76" s="5">
        <f>SUMIFS(Data!$A:$A, Data!$G:$G,$A76,Data!$C:$C,BR$1,Data!$D:$D,BR$2)</f>
        <v>0</v>
      </c>
      <c r="BS76" s="5">
        <f>SUMIFS(Data!$A:$A, Data!$G:$G,$A76,Data!$C:$C,BS$1,Data!$D:$D,BS$2)</f>
        <v>0</v>
      </c>
      <c r="BT76" s="5">
        <f>SUMIFS(Data!$A:$A, Data!$G:$G,$A76,Data!$C:$C,BT$1,Data!$D:$D,BT$2)</f>
        <v>0</v>
      </c>
      <c r="BU76" s="5">
        <f>SUMIFS(Data!$A:$A, Data!$G:$G,$A76,Data!$C:$C,BU$1,Data!$D:$D,BU$2)</f>
        <v>0</v>
      </c>
      <c r="BV76" s="5">
        <f>SUMIFS(Data!$A:$A, Data!$G:$G,$A76,Data!$C:$C,BV$1,Data!$D:$D,BV$2)</f>
        <v>0</v>
      </c>
      <c r="BW76" s="5">
        <f>SUMIFS(Data!$A:$A, Data!$G:$G,$A76,Data!$C:$C,BW$1,Data!$D:$D,BW$2)</f>
        <v>0</v>
      </c>
      <c r="BX76" s="5">
        <f>SUMIFS(Data!$A:$A, Data!$G:$G,$A76,Data!$C:$C,BX$1,Data!$D:$D,BX$2)</f>
        <v>0</v>
      </c>
      <c r="BY76" s="5">
        <f>SUMIFS(Data!$A:$A, Data!$G:$G,$A76,Data!$C:$C,BY$1,Data!$D:$D,BY$2)</f>
        <v>0</v>
      </c>
      <c r="BZ76" s="5">
        <f>SUMIFS(Data!$A:$A, Data!$G:$G,$A76,Data!$C:$C,BZ$1,Data!$D:$D,BZ$2)</f>
        <v>0</v>
      </c>
      <c r="CA76" s="5">
        <f>SUMIFS(Data!$A:$A, Data!$G:$G,$A76,Data!$C:$C,CA$1,Data!$D:$D,CA$2)</f>
        <v>0</v>
      </c>
      <c r="CB76" s="5">
        <f>SUMIFS(Data!$A:$A, Data!$G:$G,$A76,Data!$C:$C,CB$1,Data!$D:$D,CB$2)</f>
        <v>0</v>
      </c>
      <c r="CC76" s="5">
        <f>SUMIFS(Data!$A:$A, Data!$G:$G,$A76,Data!$C:$C,CC$1,Data!$D:$D,CC$2)</f>
        <v>0</v>
      </c>
      <c r="CD76" s="5">
        <f>SUMIFS(Data!$A:$A, Data!$G:$G,$A76,Data!$C:$C,CD$1,Data!$D:$D,CD$2)</f>
        <v>0</v>
      </c>
      <c r="CE76" s="5">
        <f>SUMIFS(Data!$A:$A, Data!$G:$G,$A76,Data!$C:$C,CE$1,Data!$D:$D,CE$2)</f>
        <v>0</v>
      </c>
      <c r="CF76" s="5">
        <f>SUMIFS(Data!$A:$A, Data!$G:$G,$A76,Data!$C:$C,CF$1,Data!$D:$D,CF$2)</f>
        <v>0</v>
      </c>
      <c r="CG76" s="5">
        <f>SUMIFS(Data!$A:$A, Data!$G:$G,$A76,Data!$C:$C,CG$1,Data!$D:$D,CG$2)</f>
        <v>0</v>
      </c>
      <c r="CH76" s="5">
        <f>SUMIFS(Data!$A:$A, Data!$G:$G,$A76,Data!$C:$C,CH$1,Data!$D:$D,CH$2)</f>
        <v>0</v>
      </c>
      <c r="CI76" s="5">
        <f>SUMIFS(Data!$A:$A, Data!$G:$G,$A76,Data!$C:$C,CI$1,Data!$D:$D,CI$2)</f>
        <v>0</v>
      </c>
      <c r="CJ76" s="5">
        <f>SUMIFS(Data!$A:$A, Data!$G:$G,$A76,Data!$C:$C,CJ$1,Data!$D:$D,CJ$2)</f>
        <v>0</v>
      </c>
      <c r="CK76" s="5">
        <f>SUMIFS(Data!$A:$A, Data!$G:$G,$A76,Data!$C:$C,CK$1,Data!$D:$D,CK$2)</f>
        <v>0</v>
      </c>
      <c r="CL76" s="5">
        <f>SUMIFS(Data!$A:$A, Data!$G:$G,$A76,Data!$C:$C,CL$1,Data!$D:$D,CL$2)</f>
        <v>0</v>
      </c>
      <c r="CM76" s="5">
        <f>SUMIFS(Data!$A:$A, Data!$G:$G,$A76,Data!$C:$C,CM$1,Data!$D:$D,CM$2)</f>
        <v>0</v>
      </c>
      <c r="CN76" s="5">
        <f>SUMIFS(Data!$A:$A, Data!$G:$G,$A76,Data!$C:$C,CN$1,Data!$D:$D,CN$2)</f>
        <v>0</v>
      </c>
      <c r="CO76" s="5">
        <f>SUMIFS(Data!$A:$A, Data!$G:$G,$A76,Data!$C:$C,CO$1,Data!$D:$D,CO$2)</f>
        <v>0</v>
      </c>
      <c r="CP76" s="5">
        <f>SUMIFS(Data!$A:$A, Data!$G:$G,$A76,Data!$C:$C,CP$1,Data!$D:$D,CP$2)</f>
        <v>0</v>
      </c>
      <c r="CQ76" s="5">
        <f>SUMIFS(Data!$A:$A, Data!$G:$G,$A76,Data!$C:$C,CQ$1,Data!$D:$D,CQ$2)</f>
        <v>0</v>
      </c>
      <c r="CR76" s="5">
        <f>SUMIFS(Data!$A:$A, Data!$G:$G,$A76,Data!$C:$C,CR$1,Data!$D:$D,CR$2)</f>
        <v>0</v>
      </c>
      <c r="CS76" s="5">
        <f>SUMIFS(Data!$A:$A, Data!$G:$G,$A76,Data!$C:$C,CS$1,Data!$D:$D,CS$2)</f>
        <v>1</v>
      </c>
      <c r="CT76" s="5">
        <f>SUMIFS(Data!$A:$A, Data!$G:$G,$A76,Data!$C:$C,CT$1,Data!$D:$D,CT$2)</f>
        <v>0</v>
      </c>
      <c r="CU76" s="5">
        <f>SUMIFS(Data!$A:$A, Data!$G:$G,$A76,Data!$C:$C,CU$1,Data!$D:$D,CU$2)</f>
        <v>0</v>
      </c>
      <c r="CV76" s="5">
        <f>SUMIFS(Data!$A:$A, Data!$G:$G,$A76,Data!$C:$C,CV$1,Data!$D:$D,CV$2)</f>
        <v>0</v>
      </c>
      <c r="CW76" s="5">
        <f t="shared" ref="CW76:CX76" si="75">SUMIF($B$2:$CV$2,CW$2, $B76:$CV76)</f>
        <v>1.5</v>
      </c>
      <c r="CX76" s="5">
        <f t="shared" si="75"/>
        <v>0</v>
      </c>
      <c r="CY76" s="5">
        <f t="shared" si="3"/>
        <v>1.5</v>
      </c>
    </row>
    <row r="77">
      <c r="A77" s="5" t="str">
        <f>Countries!A75</f>
        <v>ROC</v>
      </c>
      <c r="B77" s="5">
        <f>SUMIFS(Data!$A:$A, Data!$G:$G,$A77,Data!$C:$C,B$1,Data!$D:$D,B$2)</f>
        <v>0</v>
      </c>
      <c r="C77" s="5">
        <f>SUMIFS(Data!$A:$A, Data!$G:$G,$A77,Data!$C:$C,C$1,Data!$D:$D,C$2)</f>
        <v>0</v>
      </c>
      <c r="D77" s="5">
        <f>SUMIFS(Data!$A:$A, Data!$G:$G,$A77,Data!$C:$C,D$1,Data!$D:$D,D$2)</f>
        <v>0</v>
      </c>
      <c r="E77" s="5">
        <f>SUMIFS(Data!$A:$A, Data!$G:$G,$A77,Data!$C:$C,E$1,Data!$D:$D,E$2)</f>
        <v>0</v>
      </c>
      <c r="F77" s="5">
        <f>SUMIFS(Data!$A:$A, Data!$G:$G,$A77,Data!$C:$C,F$1,Data!$D:$D,F$2)</f>
        <v>0</v>
      </c>
      <c r="G77" s="5">
        <f>SUMIFS(Data!$A:$A, Data!$G:$G,$A77,Data!$C:$C,G$1,Data!$D:$D,G$2)</f>
        <v>4</v>
      </c>
      <c r="H77" s="5">
        <f>SUMIFS(Data!$A:$A, Data!$G:$G,$A77,Data!$C:$C,H$1,Data!$D:$D,H$2)</f>
        <v>4</v>
      </c>
      <c r="I77" s="5">
        <f>SUMIFS(Data!$A:$A, Data!$G:$G,$A77,Data!$C:$C,I$1,Data!$D:$D,I$2)</f>
        <v>10</v>
      </c>
      <c r="J77" s="5">
        <f>SUMIFS(Data!$A:$A, Data!$G:$G,$A77,Data!$C:$C,J$1,Data!$D:$D,J$2)</f>
        <v>0</v>
      </c>
      <c r="K77" s="5">
        <f>SUMIFS(Data!$A:$A, Data!$G:$G,$A77,Data!$C:$C,K$1,Data!$D:$D,K$2)</f>
        <v>0</v>
      </c>
      <c r="L77" s="5">
        <f>SUMIFS(Data!$A:$A, Data!$G:$G,$A77,Data!$C:$C,L$1,Data!$D:$D,L$2)</f>
        <v>1</v>
      </c>
      <c r="M77" s="5">
        <f>SUMIFS(Data!$A:$A, Data!$G:$G,$A77,Data!$C:$C,M$1,Data!$D:$D,M$2)</f>
        <v>0</v>
      </c>
      <c r="N77" s="5">
        <f>SUMIFS(Data!$A:$A, Data!$G:$G,$A77,Data!$C:$C,N$1,Data!$D:$D,N$2)</f>
        <v>0</v>
      </c>
      <c r="O77" s="5">
        <f>SUMIFS(Data!$A:$A, Data!$G:$G,$A77,Data!$C:$C,O$1,Data!$D:$D,O$2)</f>
        <v>0</v>
      </c>
      <c r="P77" s="5">
        <f>SUMIFS(Data!$A:$A, Data!$G:$G,$A77,Data!$C:$C,P$1,Data!$D:$D,P$2)</f>
        <v>0</v>
      </c>
      <c r="Q77" s="5">
        <f>SUMIFS(Data!$A:$A, Data!$G:$G,$A77,Data!$C:$C,Q$1,Data!$D:$D,Q$2)</f>
        <v>0</v>
      </c>
      <c r="R77" s="5">
        <f>SUMIFS(Data!$A:$A, Data!$G:$G,$A77,Data!$C:$C,R$1,Data!$D:$D,R$2)</f>
        <v>0</v>
      </c>
      <c r="S77" s="5">
        <f>SUMIFS(Data!$A:$A, Data!$G:$G,$A77,Data!$C:$C,S$1,Data!$D:$D,S$2)</f>
        <v>0</v>
      </c>
      <c r="T77" s="5">
        <f>SUMIFS(Data!$A:$A, Data!$G:$G,$A77,Data!$C:$C,T$1,Data!$D:$D,T$2)</f>
        <v>0</v>
      </c>
      <c r="U77" s="5">
        <f>SUMIFS(Data!$A:$A, Data!$G:$G,$A77,Data!$C:$C,U$1,Data!$D:$D,U$2)</f>
        <v>0</v>
      </c>
      <c r="V77" s="5">
        <f>SUMIFS(Data!$A:$A, Data!$G:$G,$A77,Data!$C:$C,V$1,Data!$D:$D,V$2)</f>
        <v>1</v>
      </c>
      <c r="W77" s="5">
        <f>SUMIFS(Data!$A:$A, Data!$G:$G,$A77,Data!$C:$C,W$1,Data!$D:$D,W$2)</f>
        <v>0</v>
      </c>
      <c r="X77" s="5">
        <f>SUMIFS(Data!$A:$A, Data!$G:$G,$A77,Data!$C:$C,X$1,Data!$D:$D,X$2)</f>
        <v>0</v>
      </c>
      <c r="Y77" s="5">
        <f>SUMIFS(Data!$A:$A, Data!$G:$G,$A77,Data!$C:$C,Y$1,Data!$D:$D,Y$2)</f>
        <v>0</v>
      </c>
      <c r="Z77" s="5">
        <f>SUMIFS(Data!$A:$A, Data!$G:$G,$A77,Data!$C:$C,Z$1,Data!$D:$D,Z$2)</f>
        <v>0</v>
      </c>
      <c r="AA77" s="5">
        <f>SUMIFS(Data!$A:$A, Data!$G:$G,$A77,Data!$C:$C,AA$1,Data!$D:$D,AA$2)</f>
        <v>0</v>
      </c>
      <c r="AB77" s="5">
        <f>SUMIFS(Data!$A:$A, Data!$G:$G,$A77,Data!$C:$C,AB$1,Data!$D:$D,AB$2)</f>
        <v>0</v>
      </c>
      <c r="AC77" s="5">
        <f>SUMIFS(Data!$A:$A, Data!$G:$G,$A77,Data!$C:$C,AC$1,Data!$D:$D,AC$2)</f>
        <v>0</v>
      </c>
      <c r="AD77" s="5">
        <f>SUMIFS(Data!$A:$A, Data!$G:$G,$A77,Data!$C:$C,AD$1,Data!$D:$D,AD$2)</f>
        <v>0</v>
      </c>
      <c r="AE77" s="5">
        <f>SUMIFS(Data!$A:$A, Data!$G:$G,$A77,Data!$C:$C,AE$1,Data!$D:$D,AE$2)</f>
        <v>0</v>
      </c>
      <c r="AF77" s="5">
        <f>SUMIFS(Data!$A:$A, Data!$G:$G,$A77,Data!$C:$C,AF$1,Data!$D:$D,AF$2)</f>
        <v>0</v>
      </c>
      <c r="AG77" s="5">
        <f>SUMIFS(Data!$A:$A, Data!$G:$G,$A77,Data!$C:$C,AG$1,Data!$D:$D,AG$2)</f>
        <v>0</v>
      </c>
      <c r="AH77" s="5">
        <f>SUMIFS(Data!$A:$A, Data!$G:$G,$A77,Data!$C:$C,AH$1,Data!$D:$D,AH$2)</f>
        <v>0</v>
      </c>
      <c r="AI77" s="5">
        <f>SUMIFS(Data!$A:$A, Data!$G:$G,$A77,Data!$C:$C,AI$1,Data!$D:$D,AI$2)</f>
        <v>0</v>
      </c>
      <c r="AJ77" s="5">
        <f>SUMIFS(Data!$A:$A, Data!$G:$G,$A77,Data!$C:$C,AJ$1,Data!$D:$D,AJ$2)</f>
        <v>0</v>
      </c>
      <c r="AK77" s="5">
        <f>SUMIFS(Data!$A:$A, Data!$G:$G,$A77,Data!$C:$C,AK$1,Data!$D:$D,AK$2)</f>
        <v>0</v>
      </c>
      <c r="AL77" s="5">
        <f>SUMIFS(Data!$A:$A, Data!$G:$G,$A77,Data!$C:$C,AL$1,Data!$D:$D,AL$2)</f>
        <v>0</v>
      </c>
      <c r="AM77" s="5">
        <f>SUMIFS(Data!$A:$A, Data!$G:$G,$A77,Data!$C:$C,AM$1,Data!$D:$D,AM$2)</f>
        <v>0</v>
      </c>
      <c r="AN77" s="5">
        <f>SUMIFS(Data!$A:$A, Data!$G:$G,$A77,Data!$C:$C,AN$1,Data!$D:$D,AN$2)</f>
        <v>0</v>
      </c>
      <c r="AO77" s="5">
        <f>SUMIFS(Data!$A:$A, Data!$G:$G,$A77,Data!$C:$C,AO$1,Data!$D:$D,AO$2)</f>
        <v>0</v>
      </c>
      <c r="AP77" s="5">
        <f>SUMIFS(Data!$A:$A, Data!$G:$G,$A77,Data!$C:$C,AP$1,Data!$D:$D,AP$2)</f>
        <v>7</v>
      </c>
      <c r="AQ77" s="5">
        <f>SUMIFS(Data!$A:$A, Data!$G:$G,$A77,Data!$C:$C,AQ$1,Data!$D:$D,AQ$2)</f>
        <v>0</v>
      </c>
      <c r="AR77" s="5">
        <f>SUMIFS(Data!$A:$A, Data!$G:$G,$A77,Data!$C:$C,AR$1,Data!$D:$D,AR$2)</f>
        <v>0</v>
      </c>
      <c r="AS77" s="5">
        <f>SUMIFS(Data!$A:$A, Data!$G:$G,$A77,Data!$C:$C,AS$1,Data!$D:$D,AS$2)</f>
        <v>0</v>
      </c>
      <c r="AT77" s="5">
        <f>SUMIFS(Data!$A:$A, Data!$G:$G,$A77,Data!$C:$C,AT$1,Data!$D:$D,AT$2)</f>
        <v>0</v>
      </c>
      <c r="AU77" s="5">
        <f>SUMIFS(Data!$A:$A, Data!$G:$G,$A77,Data!$C:$C,AU$1,Data!$D:$D,AU$2)</f>
        <v>0</v>
      </c>
      <c r="AV77" s="5">
        <f>SUMIFS(Data!$A:$A, Data!$G:$G,$A77,Data!$C:$C,AV$1,Data!$D:$D,AV$2)</f>
        <v>0</v>
      </c>
      <c r="AW77" s="5">
        <f>SUMIFS(Data!$A:$A, Data!$G:$G,$A77,Data!$C:$C,AW$1,Data!$D:$D,AW$2)</f>
        <v>0</v>
      </c>
      <c r="AX77" s="5">
        <f>SUMIFS(Data!$A:$A, Data!$G:$G,$A77,Data!$C:$C,AX$1,Data!$D:$D,AX$2)</f>
        <v>0</v>
      </c>
      <c r="AY77" s="5">
        <f>SUMIFS(Data!$A:$A, Data!$G:$G,$A77,Data!$C:$C,AY$1,Data!$D:$D,AY$2)</f>
        <v>0</v>
      </c>
      <c r="AZ77" s="5">
        <f>SUMIFS(Data!$A:$A, Data!$G:$G,$A77,Data!$C:$C,AZ$1,Data!$D:$D,AZ$2)</f>
        <v>0</v>
      </c>
      <c r="BA77" s="5">
        <f>SUMIFS(Data!$A:$A, Data!$G:$G,$A77,Data!$C:$C,BA$1,Data!$D:$D,BA$2)</f>
        <v>0</v>
      </c>
      <c r="BB77" s="5">
        <f>SUMIFS(Data!$A:$A, Data!$G:$G,$A77,Data!$C:$C,BB$1,Data!$D:$D,BB$2)</f>
        <v>0</v>
      </c>
      <c r="BC77" s="5">
        <f>SUMIFS(Data!$A:$A, Data!$G:$G,$A77,Data!$C:$C,BC$1,Data!$D:$D,BC$2)</f>
        <v>0</v>
      </c>
      <c r="BD77" s="5">
        <f>SUMIFS(Data!$A:$A, Data!$G:$G,$A77,Data!$C:$C,BD$1,Data!$D:$D,BD$2)</f>
        <v>0</v>
      </c>
      <c r="BE77" s="5">
        <f>SUMIFS(Data!$A:$A, Data!$G:$G,$A77,Data!$C:$C,BE$1,Data!$D:$D,BE$2)</f>
        <v>0</v>
      </c>
      <c r="BF77" s="5">
        <f>SUMIFS(Data!$A:$A, Data!$G:$G,$A77,Data!$C:$C,BF$1,Data!$D:$D,BF$2)</f>
        <v>0</v>
      </c>
      <c r="BG77" s="5">
        <f>SUMIFS(Data!$A:$A, Data!$G:$G,$A77,Data!$C:$C,BG$1,Data!$D:$D,BG$2)</f>
        <v>0</v>
      </c>
      <c r="BH77" s="5">
        <f>SUMIFS(Data!$A:$A, Data!$G:$G,$A77,Data!$C:$C,BH$1,Data!$D:$D,BH$2)</f>
        <v>0</v>
      </c>
      <c r="BI77" s="5">
        <f>SUMIFS(Data!$A:$A, Data!$G:$G,$A77,Data!$C:$C,BI$1,Data!$D:$D,BI$2)</f>
        <v>0</v>
      </c>
      <c r="BJ77" s="5">
        <f>SUMIFS(Data!$A:$A, Data!$G:$G,$A77,Data!$C:$C,BJ$1,Data!$D:$D,BJ$2)</f>
        <v>0</v>
      </c>
      <c r="BK77" s="5">
        <f>SUMIFS(Data!$A:$A, Data!$G:$G,$A77,Data!$C:$C,BK$1,Data!$D:$D,BK$2)</f>
        <v>0</v>
      </c>
      <c r="BL77" s="5">
        <f>SUMIFS(Data!$A:$A, Data!$G:$G,$A77,Data!$C:$C,BL$1,Data!$D:$D,BL$2)</f>
        <v>0</v>
      </c>
      <c r="BM77" s="5">
        <f>SUMIFS(Data!$A:$A, Data!$G:$G,$A77,Data!$C:$C,BM$1,Data!$D:$D,BM$2)</f>
        <v>0</v>
      </c>
      <c r="BN77" s="5">
        <f>SUMIFS(Data!$A:$A, Data!$G:$G,$A77,Data!$C:$C,BN$1,Data!$D:$D,BN$2)</f>
        <v>0</v>
      </c>
      <c r="BO77" s="5">
        <f>SUMIFS(Data!$A:$A, Data!$G:$G,$A77,Data!$C:$C,BO$1,Data!$D:$D,BO$2)</f>
        <v>0</v>
      </c>
      <c r="BP77" s="5">
        <f>SUMIFS(Data!$A:$A, Data!$G:$G,$A77,Data!$C:$C,BP$1,Data!$D:$D,BP$2)</f>
        <v>0</v>
      </c>
      <c r="BQ77" s="5">
        <f>SUMIFS(Data!$A:$A, Data!$G:$G,$A77,Data!$C:$C,BQ$1,Data!$D:$D,BQ$2)</f>
        <v>0</v>
      </c>
      <c r="BR77" s="5">
        <f>SUMIFS(Data!$A:$A, Data!$G:$G,$A77,Data!$C:$C,BR$1,Data!$D:$D,BR$2)</f>
        <v>2</v>
      </c>
      <c r="BS77" s="5">
        <f>SUMIFS(Data!$A:$A, Data!$G:$G,$A77,Data!$C:$C,BS$1,Data!$D:$D,BS$2)</f>
        <v>0</v>
      </c>
      <c r="BT77" s="5">
        <f>SUMIFS(Data!$A:$A, Data!$G:$G,$A77,Data!$C:$C,BT$1,Data!$D:$D,BT$2)</f>
        <v>0</v>
      </c>
      <c r="BU77" s="5">
        <f>SUMIFS(Data!$A:$A, Data!$G:$G,$A77,Data!$C:$C,BU$1,Data!$D:$D,BU$2)</f>
        <v>0</v>
      </c>
      <c r="BV77" s="5">
        <f>SUMIFS(Data!$A:$A, Data!$G:$G,$A77,Data!$C:$C,BV$1,Data!$D:$D,BV$2)</f>
        <v>0</v>
      </c>
      <c r="BW77" s="5">
        <f>SUMIFS(Data!$A:$A, Data!$G:$G,$A77,Data!$C:$C,BW$1,Data!$D:$D,BW$2)</f>
        <v>0</v>
      </c>
      <c r="BX77" s="5">
        <f>SUMIFS(Data!$A:$A, Data!$G:$G,$A77,Data!$C:$C,BX$1,Data!$D:$D,BX$2)</f>
        <v>0</v>
      </c>
      <c r="BY77" s="5">
        <f>SUMIFS(Data!$A:$A, Data!$G:$G,$A77,Data!$C:$C,BY$1,Data!$D:$D,BY$2)</f>
        <v>2</v>
      </c>
      <c r="BZ77" s="5">
        <f>SUMIFS(Data!$A:$A, Data!$G:$G,$A77,Data!$C:$C,BZ$1,Data!$D:$D,BZ$2)</f>
        <v>0</v>
      </c>
      <c r="CA77" s="5">
        <f>SUMIFS(Data!$A:$A, Data!$G:$G,$A77,Data!$C:$C,CA$1,Data!$D:$D,CA$2)</f>
        <v>0</v>
      </c>
      <c r="CB77" s="5">
        <f>SUMIFS(Data!$A:$A, Data!$G:$G,$A77,Data!$C:$C,CB$1,Data!$D:$D,CB$2)</f>
        <v>0</v>
      </c>
      <c r="CC77" s="5">
        <f>SUMIFS(Data!$A:$A, Data!$G:$G,$A77,Data!$C:$C,CC$1,Data!$D:$D,CC$2)</f>
        <v>0</v>
      </c>
      <c r="CD77" s="5">
        <f>SUMIFS(Data!$A:$A, Data!$G:$G,$A77,Data!$C:$C,CD$1,Data!$D:$D,CD$2)</f>
        <v>0</v>
      </c>
      <c r="CE77" s="5">
        <f>SUMIFS(Data!$A:$A, Data!$G:$G,$A77,Data!$C:$C,CE$1,Data!$D:$D,CE$2)</f>
        <v>2</v>
      </c>
      <c r="CF77" s="5">
        <f>SUMIFS(Data!$A:$A, Data!$G:$G,$A77,Data!$C:$C,CF$1,Data!$D:$D,CF$2)</f>
        <v>0</v>
      </c>
      <c r="CG77" s="5">
        <f>SUMIFS(Data!$A:$A, Data!$G:$G,$A77,Data!$C:$C,CG$1,Data!$D:$D,CG$2)</f>
        <v>0</v>
      </c>
      <c r="CH77" s="5">
        <f>SUMIFS(Data!$A:$A, Data!$G:$G,$A77,Data!$C:$C,CH$1,Data!$D:$D,CH$2)</f>
        <v>2</v>
      </c>
      <c r="CI77" s="5">
        <f>SUMIFS(Data!$A:$A, Data!$G:$G,$A77,Data!$C:$C,CI$1,Data!$D:$D,CI$2)</f>
        <v>0</v>
      </c>
      <c r="CJ77" s="5">
        <f>SUMIFS(Data!$A:$A, Data!$G:$G,$A77,Data!$C:$C,CJ$1,Data!$D:$D,CJ$2)</f>
        <v>0</v>
      </c>
      <c r="CK77" s="5">
        <f>SUMIFS(Data!$A:$A, Data!$G:$G,$A77,Data!$C:$C,CK$1,Data!$D:$D,CK$2)</f>
        <v>0</v>
      </c>
      <c r="CL77" s="5">
        <f>SUMIFS(Data!$A:$A, Data!$G:$G,$A77,Data!$C:$C,CL$1,Data!$D:$D,CL$2)</f>
        <v>0</v>
      </c>
      <c r="CM77" s="5">
        <f>SUMIFS(Data!$A:$A, Data!$G:$G,$A77,Data!$C:$C,CM$1,Data!$D:$D,CM$2)</f>
        <v>0</v>
      </c>
      <c r="CN77" s="5">
        <f>SUMIFS(Data!$A:$A, Data!$G:$G,$A77,Data!$C:$C,CN$1,Data!$D:$D,CN$2)</f>
        <v>0</v>
      </c>
      <c r="CO77" s="5">
        <f>SUMIFS(Data!$A:$A, Data!$G:$G,$A77,Data!$C:$C,CO$1,Data!$D:$D,CO$2)</f>
        <v>0</v>
      </c>
      <c r="CP77" s="5">
        <f>SUMIFS(Data!$A:$A, Data!$G:$G,$A77,Data!$C:$C,CP$1,Data!$D:$D,CP$2)</f>
        <v>0</v>
      </c>
      <c r="CQ77" s="5">
        <f>SUMIFS(Data!$A:$A, Data!$G:$G,$A77,Data!$C:$C,CQ$1,Data!$D:$D,CQ$2)</f>
        <v>0</v>
      </c>
      <c r="CR77" s="5">
        <f>SUMIFS(Data!$A:$A, Data!$G:$G,$A77,Data!$C:$C,CR$1,Data!$D:$D,CR$2)</f>
        <v>0</v>
      </c>
      <c r="CS77" s="5">
        <f>SUMIFS(Data!$A:$A, Data!$G:$G,$A77,Data!$C:$C,CS$1,Data!$D:$D,CS$2)</f>
        <v>0</v>
      </c>
      <c r="CT77" s="5">
        <f>SUMIFS(Data!$A:$A, Data!$G:$G,$A77,Data!$C:$C,CT$1,Data!$D:$D,CT$2)</f>
        <v>0</v>
      </c>
      <c r="CU77" s="5">
        <f>SUMIFS(Data!$A:$A, Data!$G:$G,$A77,Data!$C:$C,CU$1,Data!$D:$D,CU$2)</f>
        <v>4</v>
      </c>
      <c r="CV77" s="5">
        <f>SUMIFS(Data!$A:$A, Data!$G:$G,$A77,Data!$C:$C,CV$1,Data!$D:$D,CV$2)</f>
        <v>0</v>
      </c>
      <c r="CW77" s="5">
        <f t="shared" ref="CW77:CX77" si="76">SUMIF($B$2:$CV$2,CW$2, $B77:$CV77)</f>
        <v>13</v>
      </c>
      <c r="CX77" s="5">
        <f t="shared" si="76"/>
        <v>14</v>
      </c>
      <c r="CY77" s="5">
        <f t="shared" si="3"/>
        <v>39</v>
      </c>
    </row>
    <row r="78">
      <c r="A78" s="5" t="str">
        <f>Countries!A76</f>
        <v>ROU</v>
      </c>
      <c r="B78" s="5">
        <f>SUMIFS(Data!$A:$A, Data!$G:$G,$A78,Data!$C:$C,B$1,Data!$D:$D,B$2)</f>
        <v>0</v>
      </c>
      <c r="C78" s="5">
        <f>SUMIFS(Data!$A:$A, Data!$G:$G,$A78,Data!$C:$C,C$1,Data!$D:$D,C$2)</f>
        <v>0</v>
      </c>
      <c r="D78" s="5">
        <f>SUMIFS(Data!$A:$A, Data!$G:$G,$A78,Data!$C:$C,D$1,Data!$D:$D,D$2)</f>
        <v>0</v>
      </c>
      <c r="E78" s="5">
        <f>SUMIFS(Data!$A:$A, Data!$G:$G,$A78,Data!$C:$C,E$1,Data!$D:$D,E$2)</f>
        <v>0</v>
      </c>
      <c r="F78" s="5">
        <f>SUMIFS(Data!$A:$A, Data!$G:$G,$A78,Data!$C:$C,F$1,Data!$D:$D,F$2)</f>
        <v>0</v>
      </c>
      <c r="G78" s="5">
        <f>SUMIFS(Data!$A:$A, Data!$G:$G,$A78,Data!$C:$C,G$1,Data!$D:$D,G$2)</f>
        <v>0</v>
      </c>
      <c r="H78" s="5">
        <f>SUMIFS(Data!$A:$A, Data!$G:$G,$A78,Data!$C:$C,H$1,Data!$D:$D,H$2)</f>
        <v>0</v>
      </c>
      <c r="I78" s="5">
        <f>SUMIFS(Data!$A:$A, Data!$G:$G,$A78,Data!$C:$C,I$1,Data!$D:$D,I$2)</f>
        <v>0</v>
      </c>
      <c r="J78" s="5">
        <f>SUMIFS(Data!$A:$A, Data!$G:$G,$A78,Data!$C:$C,J$1,Data!$D:$D,J$2)</f>
        <v>0</v>
      </c>
      <c r="K78" s="5">
        <f>SUMIFS(Data!$A:$A, Data!$G:$G,$A78,Data!$C:$C,K$1,Data!$D:$D,K$2)</f>
        <v>0</v>
      </c>
      <c r="L78" s="5">
        <f>SUMIFS(Data!$A:$A, Data!$G:$G,$A78,Data!$C:$C,L$1,Data!$D:$D,L$2)</f>
        <v>0</v>
      </c>
      <c r="M78" s="5">
        <f>SUMIFS(Data!$A:$A, Data!$G:$G,$A78,Data!$C:$C,M$1,Data!$D:$D,M$2)</f>
        <v>0</v>
      </c>
      <c r="N78" s="5">
        <f>SUMIFS(Data!$A:$A, Data!$G:$G,$A78,Data!$C:$C,N$1,Data!$D:$D,N$2)</f>
        <v>0</v>
      </c>
      <c r="O78" s="5">
        <f>SUMIFS(Data!$A:$A, Data!$G:$G,$A78,Data!$C:$C,O$1,Data!$D:$D,O$2)</f>
        <v>0</v>
      </c>
      <c r="P78" s="5">
        <f>SUMIFS(Data!$A:$A, Data!$G:$G,$A78,Data!$C:$C,P$1,Data!$D:$D,P$2)</f>
        <v>0</v>
      </c>
      <c r="Q78" s="5">
        <f>SUMIFS(Data!$A:$A, Data!$G:$G,$A78,Data!$C:$C,Q$1,Data!$D:$D,Q$2)</f>
        <v>0</v>
      </c>
      <c r="R78" s="5">
        <f>SUMIFS(Data!$A:$A, Data!$G:$G,$A78,Data!$C:$C,R$1,Data!$D:$D,R$2)</f>
        <v>0</v>
      </c>
      <c r="S78" s="5">
        <f>SUMIFS(Data!$A:$A, Data!$G:$G,$A78,Data!$C:$C,S$1,Data!$D:$D,S$2)</f>
        <v>0</v>
      </c>
      <c r="T78" s="5">
        <f>SUMIFS(Data!$A:$A, Data!$G:$G,$A78,Data!$C:$C,T$1,Data!$D:$D,T$2)</f>
        <v>0</v>
      </c>
      <c r="U78" s="5">
        <f>SUMIFS(Data!$A:$A, Data!$G:$G,$A78,Data!$C:$C,U$1,Data!$D:$D,U$2)</f>
        <v>0</v>
      </c>
      <c r="V78" s="5">
        <f>SUMIFS(Data!$A:$A, Data!$G:$G,$A78,Data!$C:$C,V$1,Data!$D:$D,V$2)</f>
        <v>0</v>
      </c>
      <c r="W78" s="5">
        <f>SUMIFS(Data!$A:$A, Data!$G:$G,$A78,Data!$C:$C,W$1,Data!$D:$D,W$2)</f>
        <v>0</v>
      </c>
      <c r="X78" s="5">
        <f>SUMIFS(Data!$A:$A, Data!$G:$G,$A78,Data!$C:$C,X$1,Data!$D:$D,X$2)</f>
        <v>0</v>
      </c>
      <c r="Y78" s="5">
        <f>SUMIFS(Data!$A:$A, Data!$G:$G,$A78,Data!$C:$C,Y$1,Data!$D:$D,Y$2)</f>
        <v>0</v>
      </c>
      <c r="Z78" s="5">
        <f>SUMIFS(Data!$A:$A, Data!$G:$G,$A78,Data!$C:$C,Z$1,Data!$D:$D,Z$2)</f>
        <v>0</v>
      </c>
      <c r="AA78" s="5">
        <f>SUMIFS(Data!$A:$A, Data!$G:$G,$A78,Data!$C:$C,AA$1,Data!$D:$D,AA$2)</f>
        <v>0</v>
      </c>
      <c r="AB78" s="5">
        <f>SUMIFS(Data!$A:$A, Data!$G:$G,$A78,Data!$C:$C,AB$1,Data!$D:$D,AB$2)</f>
        <v>0</v>
      </c>
      <c r="AC78" s="5">
        <f>SUMIFS(Data!$A:$A, Data!$G:$G,$A78,Data!$C:$C,AC$1,Data!$D:$D,AC$2)</f>
        <v>0</v>
      </c>
      <c r="AD78" s="5">
        <f>SUMIFS(Data!$A:$A, Data!$G:$G,$A78,Data!$C:$C,AD$1,Data!$D:$D,AD$2)</f>
        <v>0</v>
      </c>
      <c r="AE78" s="5">
        <f>SUMIFS(Data!$A:$A, Data!$G:$G,$A78,Data!$C:$C,AE$1,Data!$D:$D,AE$2)</f>
        <v>0</v>
      </c>
      <c r="AF78" s="5">
        <f>SUMIFS(Data!$A:$A, Data!$G:$G,$A78,Data!$C:$C,AF$1,Data!$D:$D,AF$2)</f>
        <v>0</v>
      </c>
      <c r="AG78" s="5">
        <f>SUMIFS(Data!$A:$A, Data!$G:$G,$A78,Data!$C:$C,AG$1,Data!$D:$D,AG$2)</f>
        <v>0</v>
      </c>
      <c r="AH78" s="5">
        <f>SUMIFS(Data!$A:$A, Data!$G:$G,$A78,Data!$C:$C,AH$1,Data!$D:$D,AH$2)</f>
        <v>0</v>
      </c>
      <c r="AI78" s="5">
        <f>SUMIFS(Data!$A:$A, Data!$G:$G,$A78,Data!$C:$C,AI$1,Data!$D:$D,AI$2)</f>
        <v>0</v>
      </c>
      <c r="AJ78" s="5">
        <f>SUMIFS(Data!$A:$A, Data!$G:$G,$A78,Data!$C:$C,AJ$1,Data!$D:$D,AJ$2)</f>
        <v>0</v>
      </c>
      <c r="AK78" s="5">
        <f>SUMIFS(Data!$A:$A, Data!$G:$G,$A78,Data!$C:$C,AK$1,Data!$D:$D,AK$2)</f>
        <v>0</v>
      </c>
      <c r="AL78" s="5">
        <f>SUMIFS(Data!$A:$A, Data!$G:$G,$A78,Data!$C:$C,AL$1,Data!$D:$D,AL$2)</f>
        <v>0</v>
      </c>
      <c r="AM78" s="5">
        <f>SUMIFS(Data!$A:$A, Data!$G:$G,$A78,Data!$C:$C,AM$1,Data!$D:$D,AM$2)</f>
        <v>0</v>
      </c>
      <c r="AN78" s="5">
        <f>SUMIFS(Data!$A:$A, Data!$G:$G,$A78,Data!$C:$C,AN$1,Data!$D:$D,AN$2)</f>
        <v>0</v>
      </c>
      <c r="AO78" s="5">
        <f>SUMIFS(Data!$A:$A, Data!$G:$G,$A78,Data!$C:$C,AO$1,Data!$D:$D,AO$2)</f>
        <v>0</v>
      </c>
      <c r="AP78" s="5">
        <f>SUMIFS(Data!$A:$A, Data!$G:$G,$A78,Data!$C:$C,AP$1,Data!$D:$D,AP$2)</f>
        <v>0</v>
      </c>
      <c r="AQ78" s="5">
        <f>SUMIFS(Data!$A:$A, Data!$G:$G,$A78,Data!$C:$C,AQ$1,Data!$D:$D,AQ$2)</f>
        <v>0</v>
      </c>
      <c r="AR78" s="5">
        <f>SUMIFS(Data!$A:$A, Data!$G:$G,$A78,Data!$C:$C,AR$1,Data!$D:$D,AR$2)</f>
        <v>0</v>
      </c>
      <c r="AS78" s="5">
        <f>SUMIFS(Data!$A:$A, Data!$G:$G,$A78,Data!$C:$C,AS$1,Data!$D:$D,AS$2)</f>
        <v>0</v>
      </c>
      <c r="AT78" s="5">
        <f>SUMIFS(Data!$A:$A, Data!$G:$G,$A78,Data!$C:$C,AT$1,Data!$D:$D,AT$2)</f>
        <v>0</v>
      </c>
      <c r="AU78" s="5">
        <f>SUMIFS(Data!$A:$A, Data!$G:$G,$A78,Data!$C:$C,AU$1,Data!$D:$D,AU$2)</f>
        <v>0</v>
      </c>
      <c r="AV78" s="5">
        <f>SUMIFS(Data!$A:$A, Data!$G:$G,$A78,Data!$C:$C,AV$1,Data!$D:$D,AV$2)</f>
        <v>0</v>
      </c>
      <c r="AW78" s="5">
        <f>SUMIFS(Data!$A:$A, Data!$G:$G,$A78,Data!$C:$C,AW$1,Data!$D:$D,AW$2)</f>
        <v>0</v>
      </c>
      <c r="AX78" s="5">
        <f>SUMIFS(Data!$A:$A, Data!$G:$G,$A78,Data!$C:$C,AX$1,Data!$D:$D,AX$2)</f>
        <v>0</v>
      </c>
      <c r="AY78" s="5">
        <f>SUMIFS(Data!$A:$A, Data!$G:$G,$A78,Data!$C:$C,AY$1,Data!$D:$D,AY$2)</f>
        <v>0</v>
      </c>
      <c r="AZ78" s="5">
        <f>SUMIFS(Data!$A:$A, Data!$G:$G,$A78,Data!$C:$C,AZ$1,Data!$D:$D,AZ$2)</f>
        <v>0</v>
      </c>
      <c r="BA78" s="5">
        <f>SUMIFS(Data!$A:$A, Data!$G:$G,$A78,Data!$C:$C,BA$1,Data!$D:$D,BA$2)</f>
        <v>0</v>
      </c>
      <c r="BB78" s="5">
        <f>SUMIFS(Data!$A:$A, Data!$G:$G,$A78,Data!$C:$C,BB$1,Data!$D:$D,BB$2)</f>
        <v>0</v>
      </c>
      <c r="BC78" s="5">
        <f>SUMIFS(Data!$A:$A, Data!$G:$G,$A78,Data!$C:$C,BC$1,Data!$D:$D,BC$2)</f>
        <v>0</v>
      </c>
      <c r="BD78" s="5">
        <f>SUMIFS(Data!$A:$A, Data!$G:$G,$A78,Data!$C:$C,BD$1,Data!$D:$D,BD$2)</f>
        <v>0</v>
      </c>
      <c r="BE78" s="5">
        <f>SUMIFS(Data!$A:$A, Data!$G:$G,$A78,Data!$C:$C,BE$1,Data!$D:$D,BE$2)</f>
        <v>0</v>
      </c>
      <c r="BF78" s="5">
        <f>SUMIFS(Data!$A:$A, Data!$G:$G,$A78,Data!$C:$C,BF$1,Data!$D:$D,BF$2)</f>
        <v>0</v>
      </c>
      <c r="BG78" s="5">
        <f>SUMIFS(Data!$A:$A, Data!$G:$G,$A78,Data!$C:$C,BG$1,Data!$D:$D,BG$2)</f>
        <v>0</v>
      </c>
      <c r="BH78" s="5">
        <f>SUMIFS(Data!$A:$A, Data!$G:$G,$A78,Data!$C:$C,BH$1,Data!$D:$D,BH$2)</f>
        <v>0</v>
      </c>
      <c r="BI78" s="5">
        <f>SUMIFS(Data!$A:$A, Data!$G:$G,$A78,Data!$C:$C,BI$1,Data!$D:$D,BI$2)</f>
        <v>0</v>
      </c>
      <c r="BJ78" s="5">
        <f>SUMIFS(Data!$A:$A, Data!$G:$G,$A78,Data!$C:$C,BJ$1,Data!$D:$D,BJ$2)</f>
        <v>2</v>
      </c>
      <c r="BK78" s="5">
        <f>SUMIFS(Data!$A:$A, Data!$G:$G,$A78,Data!$C:$C,BK$1,Data!$D:$D,BK$2)</f>
        <v>0</v>
      </c>
      <c r="BL78" s="5">
        <f>SUMIFS(Data!$A:$A, Data!$G:$G,$A78,Data!$C:$C,BL$1,Data!$D:$D,BL$2)</f>
        <v>0</v>
      </c>
      <c r="BM78" s="5">
        <f>SUMIFS(Data!$A:$A, Data!$G:$G,$A78,Data!$C:$C,BM$1,Data!$D:$D,BM$2)</f>
        <v>0</v>
      </c>
      <c r="BN78" s="5">
        <f>SUMIFS(Data!$A:$A, Data!$G:$G,$A78,Data!$C:$C,BN$1,Data!$D:$D,BN$2)</f>
        <v>0</v>
      </c>
      <c r="BO78" s="5">
        <f>SUMIFS(Data!$A:$A, Data!$G:$G,$A78,Data!$C:$C,BO$1,Data!$D:$D,BO$2)</f>
        <v>0</v>
      </c>
      <c r="BP78" s="5">
        <f>SUMIFS(Data!$A:$A, Data!$G:$G,$A78,Data!$C:$C,BP$1,Data!$D:$D,BP$2)</f>
        <v>0</v>
      </c>
      <c r="BQ78" s="5">
        <f>SUMIFS(Data!$A:$A, Data!$G:$G,$A78,Data!$C:$C,BQ$1,Data!$D:$D,BQ$2)</f>
        <v>0</v>
      </c>
      <c r="BR78" s="5">
        <f>SUMIFS(Data!$A:$A, Data!$G:$G,$A78,Data!$C:$C,BR$1,Data!$D:$D,BR$2)</f>
        <v>0</v>
      </c>
      <c r="BS78" s="5">
        <f>SUMIFS(Data!$A:$A, Data!$G:$G,$A78,Data!$C:$C,BS$1,Data!$D:$D,BS$2)</f>
        <v>0</v>
      </c>
      <c r="BT78" s="5">
        <f>SUMIFS(Data!$A:$A, Data!$G:$G,$A78,Data!$C:$C,BT$1,Data!$D:$D,BT$2)</f>
        <v>0</v>
      </c>
      <c r="BU78" s="5">
        <f>SUMIFS(Data!$A:$A, Data!$G:$G,$A78,Data!$C:$C,BU$1,Data!$D:$D,BU$2)</f>
        <v>0</v>
      </c>
      <c r="BV78" s="5">
        <f>SUMIFS(Data!$A:$A, Data!$G:$G,$A78,Data!$C:$C,BV$1,Data!$D:$D,BV$2)</f>
        <v>0</v>
      </c>
      <c r="BW78" s="5">
        <f>SUMIFS(Data!$A:$A, Data!$G:$G,$A78,Data!$C:$C,BW$1,Data!$D:$D,BW$2)</f>
        <v>0</v>
      </c>
      <c r="BX78" s="5">
        <f>SUMIFS(Data!$A:$A, Data!$G:$G,$A78,Data!$C:$C,BX$1,Data!$D:$D,BX$2)</f>
        <v>0</v>
      </c>
      <c r="BY78" s="5">
        <f>SUMIFS(Data!$A:$A, Data!$G:$G,$A78,Data!$C:$C,BY$1,Data!$D:$D,BY$2)</f>
        <v>0</v>
      </c>
      <c r="BZ78" s="5">
        <f>SUMIFS(Data!$A:$A, Data!$G:$G,$A78,Data!$C:$C,BZ$1,Data!$D:$D,BZ$2)</f>
        <v>0</v>
      </c>
      <c r="CA78" s="5">
        <f>SUMIFS(Data!$A:$A, Data!$G:$G,$A78,Data!$C:$C,CA$1,Data!$D:$D,CA$2)</f>
        <v>0</v>
      </c>
      <c r="CB78" s="5">
        <f>SUMIFS(Data!$A:$A, Data!$G:$G,$A78,Data!$C:$C,CB$1,Data!$D:$D,CB$2)</f>
        <v>0</v>
      </c>
      <c r="CC78" s="5">
        <f>SUMIFS(Data!$A:$A, Data!$G:$G,$A78,Data!$C:$C,CC$1,Data!$D:$D,CC$2)</f>
        <v>0</v>
      </c>
      <c r="CD78" s="5">
        <f>SUMIFS(Data!$A:$A, Data!$G:$G,$A78,Data!$C:$C,CD$1,Data!$D:$D,CD$2)</f>
        <v>0</v>
      </c>
      <c r="CE78" s="5">
        <f>SUMIFS(Data!$A:$A, Data!$G:$G,$A78,Data!$C:$C,CE$1,Data!$D:$D,CE$2)</f>
        <v>0</v>
      </c>
      <c r="CF78" s="5">
        <f>SUMIFS(Data!$A:$A, Data!$G:$G,$A78,Data!$C:$C,CF$1,Data!$D:$D,CF$2)</f>
        <v>0</v>
      </c>
      <c r="CG78" s="5">
        <f>SUMIFS(Data!$A:$A, Data!$G:$G,$A78,Data!$C:$C,CG$1,Data!$D:$D,CG$2)</f>
        <v>0</v>
      </c>
      <c r="CH78" s="5">
        <f>SUMIFS(Data!$A:$A, Data!$G:$G,$A78,Data!$C:$C,CH$1,Data!$D:$D,CH$2)</f>
        <v>0</v>
      </c>
      <c r="CI78" s="5">
        <f>SUMIFS(Data!$A:$A, Data!$G:$G,$A78,Data!$C:$C,CI$1,Data!$D:$D,CI$2)</f>
        <v>0</v>
      </c>
      <c r="CJ78" s="5">
        <f>SUMIFS(Data!$A:$A, Data!$G:$G,$A78,Data!$C:$C,CJ$1,Data!$D:$D,CJ$2)</f>
        <v>0</v>
      </c>
      <c r="CK78" s="5">
        <f>SUMIFS(Data!$A:$A, Data!$G:$G,$A78,Data!$C:$C,CK$1,Data!$D:$D,CK$2)</f>
        <v>0</v>
      </c>
      <c r="CL78" s="5">
        <f>SUMIFS(Data!$A:$A, Data!$G:$G,$A78,Data!$C:$C,CL$1,Data!$D:$D,CL$2)</f>
        <v>0</v>
      </c>
      <c r="CM78" s="5">
        <f>SUMIFS(Data!$A:$A, Data!$G:$G,$A78,Data!$C:$C,CM$1,Data!$D:$D,CM$2)</f>
        <v>0</v>
      </c>
      <c r="CN78" s="5">
        <f>SUMIFS(Data!$A:$A, Data!$G:$G,$A78,Data!$C:$C,CN$1,Data!$D:$D,CN$2)</f>
        <v>0</v>
      </c>
      <c r="CO78" s="5">
        <f>SUMIFS(Data!$A:$A, Data!$G:$G,$A78,Data!$C:$C,CO$1,Data!$D:$D,CO$2)</f>
        <v>0</v>
      </c>
      <c r="CP78" s="5">
        <f>SUMIFS(Data!$A:$A, Data!$G:$G,$A78,Data!$C:$C,CP$1,Data!$D:$D,CP$2)</f>
        <v>0</v>
      </c>
      <c r="CQ78" s="5">
        <f>SUMIFS(Data!$A:$A, Data!$G:$G,$A78,Data!$C:$C,CQ$1,Data!$D:$D,CQ$2)</f>
        <v>0</v>
      </c>
      <c r="CR78" s="5">
        <f>SUMIFS(Data!$A:$A, Data!$G:$G,$A78,Data!$C:$C,CR$1,Data!$D:$D,CR$2)</f>
        <v>0</v>
      </c>
      <c r="CS78" s="5">
        <f>SUMIFS(Data!$A:$A, Data!$G:$G,$A78,Data!$C:$C,CS$1,Data!$D:$D,CS$2)</f>
        <v>0</v>
      </c>
      <c r="CT78" s="5">
        <f>SUMIFS(Data!$A:$A, Data!$G:$G,$A78,Data!$C:$C,CT$1,Data!$D:$D,CT$2)</f>
        <v>0</v>
      </c>
      <c r="CU78" s="5">
        <f>SUMIFS(Data!$A:$A, Data!$G:$G,$A78,Data!$C:$C,CU$1,Data!$D:$D,CU$2)</f>
        <v>0</v>
      </c>
      <c r="CV78" s="5">
        <f>SUMIFS(Data!$A:$A, Data!$G:$G,$A78,Data!$C:$C,CV$1,Data!$D:$D,CV$2)</f>
        <v>0</v>
      </c>
      <c r="CW78" s="5">
        <f t="shared" ref="CW78:CX78" si="77">SUMIF($B$2:$CV$2,CW$2, $B78:$CV78)</f>
        <v>0</v>
      </c>
      <c r="CX78" s="5">
        <f t="shared" si="77"/>
        <v>2</v>
      </c>
      <c r="CY78" s="5">
        <f t="shared" si="3"/>
        <v>2</v>
      </c>
    </row>
    <row r="79">
      <c r="A79" s="5" t="str">
        <f>Countries!A77</f>
        <v>RSA</v>
      </c>
      <c r="B79" s="5">
        <f>SUMIFS(Data!$A:$A, Data!$G:$G,$A79,Data!$C:$C,B$1,Data!$D:$D,B$2)</f>
        <v>0</v>
      </c>
      <c r="C79" s="5">
        <f>SUMIFS(Data!$A:$A, Data!$G:$G,$A79,Data!$C:$C,C$1,Data!$D:$D,C$2)</f>
        <v>0</v>
      </c>
      <c r="D79" s="5">
        <f>SUMIFS(Data!$A:$A, Data!$G:$G,$A79,Data!$C:$C,D$1,Data!$D:$D,D$2)</f>
        <v>0</v>
      </c>
      <c r="E79" s="5">
        <f>SUMIFS(Data!$A:$A, Data!$G:$G,$A79,Data!$C:$C,E$1,Data!$D:$D,E$2)</f>
        <v>0</v>
      </c>
      <c r="F79" s="5">
        <f>SUMIFS(Data!$A:$A, Data!$G:$G,$A79,Data!$C:$C,F$1,Data!$D:$D,F$2)</f>
        <v>0</v>
      </c>
      <c r="G79" s="5">
        <f>SUMIFS(Data!$A:$A, Data!$G:$G,$A79,Data!$C:$C,G$1,Data!$D:$D,G$2)</f>
        <v>0</v>
      </c>
      <c r="H79" s="5">
        <f>SUMIFS(Data!$A:$A, Data!$G:$G,$A79,Data!$C:$C,H$1,Data!$D:$D,H$2)</f>
        <v>0</v>
      </c>
      <c r="I79" s="5">
        <f>SUMIFS(Data!$A:$A, Data!$G:$G,$A79,Data!$C:$C,I$1,Data!$D:$D,I$2)</f>
        <v>0</v>
      </c>
      <c r="J79" s="5">
        <f>SUMIFS(Data!$A:$A, Data!$G:$G,$A79,Data!$C:$C,J$1,Data!$D:$D,J$2)</f>
        <v>0</v>
      </c>
      <c r="K79" s="5">
        <f>SUMIFS(Data!$A:$A, Data!$G:$G,$A79,Data!$C:$C,K$1,Data!$D:$D,K$2)</f>
        <v>0</v>
      </c>
      <c r="L79" s="5">
        <f>SUMIFS(Data!$A:$A, Data!$G:$G,$A79,Data!$C:$C,L$1,Data!$D:$D,L$2)</f>
        <v>0</v>
      </c>
      <c r="M79" s="5">
        <f>SUMIFS(Data!$A:$A, Data!$G:$G,$A79,Data!$C:$C,M$1,Data!$D:$D,M$2)</f>
        <v>0</v>
      </c>
      <c r="N79" s="5">
        <f>SUMIFS(Data!$A:$A, Data!$G:$G,$A79,Data!$C:$C,N$1,Data!$D:$D,N$2)</f>
        <v>0</v>
      </c>
      <c r="O79" s="5">
        <f>SUMIFS(Data!$A:$A, Data!$G:$G,$A79,Data!$C:$C,O$1,Data!$D:$D,O$2)</f>
        <v>0</v>
      </c>
      <c r="P79" s="5">
        <f>SUMIFS(Data!$A:$A, Data!$G:$G,$A79,Data!$C:$C,P$1,Data!$D:$D,P$2)</f>
        <v>0</v>
      </c>
      <c r="Q79" s="5">
        <f>SUMIFS(Data!$A:$A, Data!$G:$G,$A79,Data!$C:$C,Q$1,Data!$D:$D,Q$2)</f>
        <v>0</v>
      </c>
      <c r="R79" s="5">
        <f>SUMIFS(Data!$A:$A, Data!$G:$G,$A79,Data!$C:$C,R$1,Data!$D:$D,R$2)</f>
        <v>0</v>
      </c>
      <c r="S79" s="5">
        <f>SUMIFS(Data!$A:$A, Data!$G:$G,$A79,Data!$C:$C,S$1,Data!$D:$D,S$2)</f>
        <v>0</v>
      </c>
      <c r="T79" s="5">
        <f>SUMIFS(Data!$A:$A, Data!$G:$G,$A79,Data!$C:$C,T$1,Data!$D:$D,T$2)</f>
        <v>0</v>
      </c>
      <c r="U79" s="5">
        <f>SUMIFS(Data!$A:$A, Data!$G:$G,$A79,Data!$C:$C,U$1,Data!$D:$D,U$2)</f>
        <v>0</v>
      </c>
      <c r="V79" s="5">
        <f>SUMIFS(Data!$A:$A, Data!$G:$G,$A79,Data!$C:$C,V$1,Data!$D:$D,V$2)</f>
        <v>0</v>
      </c>
      <c r="W79" s="5">
        <f>SUMIFS(Data!$A:$A, Data!$G:$G,$A79,Data!$C:$C,W$1,Data!$D:$D,W$2)</f>
        <v>0</v>
      </c>
      <c r="X79" s="5">
        <f>SUMIFS(Data!$A:$A, Data!$G:$G,$A79,Data!$C:$C,X$1,Data!$D:$D,X$2)</f>
        <v>0</v>
      </c>
      <c r="Y79" s="5">
        <f>SUMIFS(Data!$A:$A, Data!$G:$G,$A79,Data!$C:$C,Y$1,Data!$D:$D,Y$2)</f>
        <v>0</v>
      </c>
      <c r="Z79" s="5">
        <f>SUMIFS(Data!$A:$A, Data!$G:$G,$A79,Data!$C:$C,Z$1,Data!$D:$D,Z$2)</f>
        <v>0</v>
      </c>
      <c r="AA79" s="5">
        <f>SUMIFS(Data!$A:$A, Data!$G:$G,$A79,Data!$C:$C,AA$1,Data!$D:$D,AA$2)</f>
        <v>0</v>
      </c>
      <c r="AB79" s="5">
        <f>SUMIFS(Data!$A:$A, Data!$G:$G,$A79,Data!$C:$C,AB$1,Data!$D:$D,AB$2)</f>
        <v>0</v>
      </c>
      <c r="AC79" s="5">
        <f>SUMIFS(Data!$A:$A, Data!$G:$G,$A79,Data!$C:$C,AC$1,Data!$D:$D,AC$2)</f>
        <v>0</v>
      </c>
      <c r="AD79" s="5">
        <f>SUMIFS(Data!$A:$A, Data!$G:$G,$A79,Data!$C:$C,AD$1,Data!$D:$D,AD$2)</f>
        <v>0</v>
      </c>
      <c r="AE79" s="5">
        <f>SUMIFS(Data!$A:$A, Data!$G:$G,$A79,Data!$C:$C,AE$1,Data!$D:$D,AE$2)</f>
        <v>0</v>
      </c>
      <c r="AF79" s="5">
        <f>SUMIFS(Data!$A:$A, Data!$G:$G,$A79,Data!$C:$C,AF$1,Data!$D:$D,AF$2)</f>
        <v>0</v>
      </c>
      <c r="AG79" s="5">
        <f>SUMIFS(Data!$A:$A, Data!$G:$G,$A79,Data!$C:$C,AG$1,Data!$D:$D,AG$2)</f>
        <v>0</v>
      </c>
      <c r="AH79" s="5">
        <f>SUMIFS(Data!$A:$A, Data!$G:$G,$A79,Data!$C:$C,AH$1,Data!$D:$D,AH$2)</f>
        <v>0</v>
      </c>
      <c r="AI79" s="5">
        <f>SUMIFS(Data!$A:$A, Data!$G:$G,$A79,Data!$C:$C,AI$1,Data!$D:$D,AI$2)</f>
        <v>0</v>
      </c>
      <c r="AJ79" s="5">
        <f>SUMIFS(Data!$A:$A, Data!$G:$G,$A79,Data!$C:$C,AJ$1,Data!$D:$D,AJ$2)</f>
        <v>0</v>
      </c>
      <c r="AK79" s="5">
        <f>SUMIFS(Data!$A:$A, Data!$G:$G,$A79,Data!$C:$C,AK$1,Data!$D:$D,AK$2)</f>
        <v>0</v>
      </c>
      <c r="AL79" s="5">
        <f>SUMIFS(Data!$A:$A, Data!$G:$G,$A79,Data!$C:$C,AL$1,Data!$D:$D,AL$2)</f>
        <v>0</v>
      </c>
      <c r="AM79" s="5">
        <f>SUMIFS(Data!$A:$A, Data!$G:$G,$A79,Data!$C:$C,AM$1,Data!$D:$D,AM$2)</f>
        <v>0</v>
      </c>
      <c r="AN79" s="5">
        <f>SUMIFS(Data!$A:$A, Data!$G:$G,$A79,Data!$C:$C,AN$1,Data!$D:$D,AN$2)</f>
        <v>0</v>
      </c>
      <c r="AO79" s="5">
        <f>SUMIFS(Data!$A:$A, Data!$G:$G,$A79,Data!$C:$C,AO$1,Data!$D:$D,AO$2)</f>
        <v>0</v>
      </c>
      <c r="AP79" s="5">
        <f>SUMIFS(Data!$A:$A, Data!$G:$G,$A79,Data!$C:$C,AP$1,Data!$D:$D,AP$2)</f>
        <v>0</v>
      </c>
      <c r="AQ79" s="5">
        <f>SUMIFS(Data!$A:$A, Data!$G:$G,$A79,Data!$C:$C,AQ$1,Data!$D:$D,AQ$2)</f>
        <v>0</v>
      </c>
      <c r="AR79" s="5">
        <f>SUMIFS(Data!$A:$A, Data!$G:$G,$A79,Data!$C:$C,AR$1,Data!$D:$D,AR$2)</f>
        <v>0</v>
      </c>
      <c r="AS79" s="5">
        <f>SUMIFS(Data!$A:$A, Data!$G:$G,$A79,Data!$C:$C,AS$1,Data!$D:$D,AS$2)</f>
        <v>0</v>
      </c>
      <c r="AT79" s="5">
        <f>SUMIFS(Data!$A:$A, Data!$G:$G,$A79,Data!$C:$C,AT$1,Data!$D:$D,AT$2)</f>
        <v>0</v>
      </c>
      <c r="AU79" s="5">
        <f>SUMIFS(Data!$A:$A, Data!$G:$G,$A79,Data!$C:$C,AU$1,Data!$D:$D,AU$2)</f>
        <v>0</v>
      </c>
      <c r="AV79" s="5">
        <f>SUMIFS(Data!$A:$A, Data!$G:$G,$A79,Data!$C:$C,AV$1,Data!$D:$D,AV$2)</f>
        <v>0</v>
      </c>
      <c r="AW79" s="5">
        <f>SUMIFS(Data!$A:$A, Data!$G:$G,$A79,Data!$C:$C,AW$1,Data!$D:$D,AW$2)</f>
        <v>0</v>
      </c>
      <c r="AX79" s="5">
        <f>SUMIFS(Data!$A:$A, Data!$G:$G,$A79,Data!$C:$C,AX$1,Data!$D:$D,AX$2)</f>
        <v>0</v>
      </c>
      <c r="AY79" s="5">
        <f>SUMIFS(Data!$A:$A, Data!$G:$G,$A79,Data!$C:$C,AY$1,Data!$D:$D,AY$2)</f>
        <v>0</v>
      </c>
      <c r="AZ79" s="5">
        <f>SUMIFS(Data!$A:$A, Data!$G:$G,$A79,Data!$C:$C,AZ$1,Data!$D:$D,AZ$2)</f>
        <v>0</v>
      </c>
      <c r="BA79" s="5">
        <f>SUMIFS(Data!$A:$A, Data!$G:$G,$A79,Data!$C:$C,BA$1,Data!$D:$D,BA$2)</f>
        <v>0</v>
      </c>
      <c r="BB79" s="5">
        <f>SUMIFS(Data!$A:$A, Data!$G:$G,$A79,Data!$C:$C,BB$1,Data!$D:$D,BB$2)</f>
        <v>0</v>
      </c>
      <c r="BC79" s="5">
        <f>SUMIFS(Data!$A:$A, Data!$G:$G,$A79,Data!$C:$C,BC$1,Data!$D:$D,BC$2)</f>
        <v>0</v>
      </c>
      <c r="BD79" s="5">
        <f>SUMIFS(Data!$A:$A, Data!$G:$G,$A79,Data!$C:$C,BD$1,Data!$D:$D,BD$2)</f>
        <v>0</v>
      </c>
      <c r="BE79" s="5">
        <f>SUMIFS(Data!$A:$A, Data!$G:$G,$A79,Data!$C:$C,BE$1,Data!$D:$D,BE$2)</f>
        <v>0</v>
      </c>
      <c r="BF79" s="5">
        <f>SUMIFS(Data!$A:$A, Data!$G:$G,$A79,Data!$C:$C,BF$1,Data!$D:$D,BF$2)</f>
        <v>0</v>
      </c>
      <c r="BG79" s="5">
        <f>SUMIFS(Data!$A:$A, Data!$G:$G,$A79,Data!$C:$C,BG$1,Data!$D:$D,BG$2)</f>
        <v>0</v>
      </c>
      <c r="BH79" s="5">
        <f>SUMIFS(Data!$A:$A, Data!$G:$G,$A79,Data!$C:$C,BH$1,Data!$D:$D,BH$2)</f>
        <v>0</v>
      </c>
      <c r="BI79" s="5">
        <f>SUMIFS(Data!$A:$A, Data!$G:$G,$A79,Data!$C:$C,BI$1,Data!$D:$D,BI$2)</f>
        <v>0</v>
      </c>
      <c r="BJ79" s="5">
        <f>SUMIFS(Data!$A:$A, Data!$G:$G,$A79,Data!$C:$C,BJ$1,Data!$D:$D,BJ$2)</f>
        <v>0</v>
      </c>
      <c r="BK79" s="5">
        <f>SUMIFS(Data!$A:$A, Data!$G:$G,$A79,Data!$C:$C,BK$1,Data!$D:$D,BK$2)</f>
        <v>0</v>
      </c>
      <c r="BL79" s="5">
        <f>SUMIFS(Data!$A:$A, Data!$G:$G,$A79,Data!$C:$C,BL$1,Data!$D:$D,BL$2)</f>
        <v>0</v>
      </c>
      <c r="BM79" s="5">
        <f>SUMIFS(Data!$A:$A, Data!$G:$G,$A79,Data!$C:$C,BM$1,Data!$D:$D,BM$2)</f>
        <v>0</v>
      </c>
      <c r="BN79" s="5">
        <f>SUMIFS(Data!$A:$A, Data!$G:$G,$A79,Data!$C:$C,BN$1,Data!$D:$D,BN$2)</f>
        <v>0</v>
      </c>
      <c r="BO79" s="5">
        <f>SUMIFS(Data!$A:$A, Data!$G:$G,$A79,Data!$C:$C,BO$1,Data!$D:$D,BO$2)</f>
        <v>0</v>
      </c>
      <c r="BP79" s="5">
        <f>SUMIFS(Data!$A:$A, Data!$G:$G,$A79,Data!$C:$C,BP$1,Data!$D:$D,BP$2)</f>
        <v>0</v>
      </c>
      <c r="BQ79" s="5">
        <f>SUMIFS(Data!$A:$A, Data!$G:$G,$A79,Data!$C:$C,BQ$1,Data!$D:$D,BQ$2)</f>
        <v>0</v>
      </c>
      <c r="BR79" s="5">
        <f>SUMIFS(Data!$A:$A, Data!$G:$G,$A79,Data!$C:$C,BR$1,Data!$D:$D,BR$2)</f>
        <v>0</v>
      </c>
      <c r="BS79" s="5">
        <f>SUMIFS(Data!$A:$A, Data!$G:$G,$A79,Data!$C:$C,BS$1,Data!$D:$D,BS$2)</f>
        <v>0</v>
      </c>
      <c r="BT79" s="5">
        <f>SUMIFS(Data!$A:$A, Data!$G:$G,$A79,Data!$C:$C,BT$1,Data!$D:$D,BT$2)</f>
        <v>0</v>
      </c>
      <c r="BU79" s="5">
        <f>SUMIFS(Data!$A:$A, Data!$G:$G,$A79,Data!$C:$C,BU$1,Data!$D:$D,BU$2)</f>
        <v>0</v>
      </c>
      <c r="BV79" s="5">
        <f>SUMIFS(Data!$A:$A, Data!$G:$G,$A79,Data!$C:$C,BV$1,Data!$D:$D,BV$2)</f>
        <v>0</v>
      </c>
      <c r="BW79" s="5">
        <f>SUMIFS(Data!$A:$A, Data!$G:$G,$A79,Data!$C:$C,BW$1,Data!$D:$D,BW$2)</f>
        <v>0</v>
      </c>
      <c r="BX79" s="5">
        <f>SUMIFS(Data!$A:$A, Data!$G:$G,$A79,Data!$C:$C,BX$1,Data!$D:$D,BX$2)</f>
        <v>0</v>
      </c>
      <c r="BY79" s="5">
        <f>SUMIFS(Data!$A:$A, Data!$G:$G,$A79,Data!$C:$C,BY$1,Data!$D:$D,BY$2)</f>
        <v>0</v>
      </c>
      <c r="BZ79" s="5">
        <f>SUMIFS(Data!$A:$A, Data!$G:$G,$A79,Data!$C:$C,BZ$1,Data!$D:$D,BZ$2)</f>
        <v>0</v>
      </c>
      <c r="CA79" s="5">
        <f>SUMIFS(Data!$A:$A, Data!$G:$G,$A79,Data!$C:$C,CA$1,Data!$D:$D,CA$2)</f>
        <v>1</v>
      </c>
      <c r="CB79" s="5">
        <f>SUMIFS(Data!$A:$A, Data!$G:$G,$A79,Data!$C:$C,CB$1,Data!$D:$D,CB$2)</f>
        <v>0</v>
      </c>
      <c r="CC79" s="5">
        <f>SUMIFS(Data!$A:$A, Data!$G:$G,$A79,Data!$C:$C,CC$1,Data!$D:$D,CC$2)</f>
        <v>0</v>
      </c>
      <c r="CD79" s="5">
        <f>SUMIFS(Data!$A:$A, Data!$G:$G,$A79,Data!$C:$C,CD$1,Data!$D:$D,CD$2)</f>
        <v>0</v>
      </c>
      <c r="CE79" s="5">
        <f>SUMIFS(Data!$A:$A, Data!$G:$G,$A79,Data!$C:$C,CE$1,Data!$D:$D,CE$2)</f>
        <v>0</v>
      </c>
      <c r="CF79" s="5">
        <f>SUMIFS(Data!$A:$A, Data!$G:$G,$A79,Data!$C:$C,CF$1,Data!$D:$D,CF$2)</f>
        <v>0</v>
      </c>
      <c r="CG79" s="5">
        <f>SUMIFS(Data!$A:$A, Data!$G:$G,$A79,Data!$C:$C,CG$1,Data!$D:$D,CG$2)</f>
        <v>0</v>
      </c>
      <c r="CH79" s="5">
        <f>SUMIFS(Data!$A:$A, Data!$G:$G,$A79,Data!$C:$C,CH$1,Data!$D:$D,CH$2)</f>
        <v>0</v>
      </c>
      <c r="CI79" s="5">
        <f>SUMIFS(Data!$A:$A, Data!$G:$G,$A79,Data!$C:$C,CI$1,Data!$D:$D,CI$2)</f>
        <v>0</v>
      </c>
      <c r="CJ79" s="5">
        <f>SUMIFS(Data!$A:$A, Data!$G:$G,$A79,Data!$C:$C,CJ$1,Data!$D:$D,CJ$2)</f>
        <v>0</v>
      </c>
      <c r="CK79" s="5">
        <f>SUMIFS(Data!$A:$A, Data!$G:$G,$A79,Data!$C:$C,CK$1,Data!$D:$D,CK$2)</f>
        <v>0</v>
      </c>
      <c r="CL79" s="5">
        <f>SUMIFS(Data!$A:$A, Data!$G:$G,$A79,Data!$C:$C,CL$1,Data!$D:$D,CL$2)</f>
        <v>0</v>
      </c>
      <c r="CM79" s="5">
        <f>SUMIFS(Data!$A:$A, Data!$G:$G,$A79,Data!$C:$C,CM$1,Data!$D:$D,CM$2)</f>
        <v>0</v>
      </c>
      <c r="CN79" s="5">
        <f>SUMIFS(Data!$A:$A, Data!$G:$G,$A79,Data!$C:$C,CN$1,Data!$D:$D,CN$2)</f>
        <v>0</v>
      </c>
      <c r="CO79" s="5">
        <f>SUMIFS(Data!$A:$A, Data!$G:$G,$A79,Data!$C:$C,CO$1,Data!$D:$D,CO$2)</f>
        <v>0</v>
      </c>
      <c r="CP79" s="5">
        <f>SUMIFS(Data!$A:$A, Data!$G:$G,$A79,Data!$C:$C,CP$1,Data!$D:$D,CP$2)</f>
        <v>0</v>
      </c>
      <c r="CQ79" s="5">
        <f>SUMIFS(Data!$A:$A, Data!$G:$G,$A79,Data!$C:$C,CQ$1,Data!$D:$D,CQ$2)</f>
        <v>0</v>
      </c>
      <c r="CR79" s="5">
        <f>SUMIFS(Data!$A:$A, Data!$G:$G,$A79,Data!$C:$C,CR$1,Data!$D:$D,CR$2)</f>
        <v>0</v>
      </c>
      <c r="CS79" s="5">
        <f>SUMIFS(Data!$A:$A, Data!$G:$G,$A79,Data!$C:$C,CS$1,Data!$D:$D,CS$2)</f>
        <v>0</v>
      </c>
      <c r="CT79" s="5">
        <f>SUMIFS(Data!$A:$A, Data!$G:$G,$A79,Data!$C:$C,CT$1,Data!$D:$D,CT$2)</f>
        <v>0</v>
      </c>
      <c r="CU79" s="5">
        <f>SUMIFS(Data!$A:$A, Data!$G:$G,$A79,Data!$C:$C,CU$1,Data!$D:$D,CU$2)</f>
        <v>0</v>
      </c>
      <c r="CV79" s="5">
        <f>SUMIFS(Data!$A:$A, Data!$G:$G,$A79,Data!$C:$C,CV$1,Data!$D:$D,CV$2)</f>
        <v>0</v>
      </c>
      <c r="CW79" s="5">
        <f t="shared" ref="CW79:CX79" si="78">SUMIF($B$2:$CV$2,CW$2, $B79:$CV79)</f>
        <v>0</v>
      </c>
      <c r="CX79" s="5">
        <f t="shared" si="78"/>
        <v>1</v>
      </c>
      <c r="CY79" s="5">
        <f t="shared" si="3"/>
        <v>1</v>
      </c>
    </row>
    <row r="80">
      <c r="A80" s="5" t="str">
        <f>Countries!A78</f>
        <v>SLO</v>
      </c>
      <c r="B80" s="5">
        <f>SUMIFS(Data!$A:$A, Data!$G:$G,$A80,Data!$C:$C,B$1,Data!$D:$D,B$2)</f>
        <v>0</v>
      </c>
      <c r="C80" s="5">
        <f>SUMIFS(Data!$A:$A, Data!$G:$G,$A80,Data!$C:$C,C$1,Data!$D:$D,C$2)</f>
        <v>0</v>
      </c>
      <c r="D80" s="5">
        <f>SUMIFS(Data!$A:$A, Data!$G:$G,$A80,Data!$C:$C,D$1,Data!$D:$D,D$2)</f>
        <v>0</v>
      </c>
      <c r="E80" s="5">
        <f>SUMIFS(Data!$A:$A, Data!$G:$G,$A80,Data!$C:$C,E$1,Data!$D:$D,E$2)</f>
        <v>0</v>
      </c>
      <c r="F80" s="5">
        <f>SUMIFS(Data!$A:$A, Data!$G:$G,$A80,Data!$C:$C,F$1,Data!$D:$D,F$2)</f>
        <v>0</v>
      </c>
      <c r="G80" s="5">
        <f>SUMIFS(Data!$A:$A, Data!$G:$G,$A80,Data!$C:$C,G$1,Data!$D:$D,G$2)</f>
        <v>0</v>
      </c>
      <c r="H80" s="5">
        <f>SUMIFS(Data!$A:$A, Data!$G:$G,$A80,Data!$C:$C,H$1,Data!$D:$D,H$2)</f>
        <v>0</v>
      </c>
      <c r="I80" s="5">
        <f>SUMIFS(Data!$A:$A, Data!$G:$G,$A80,Data!$C:$C,I$1,Data!$D:$D,I$2)</f>
        <v>0</v>
      </c>
      <c r="J80" s="5">
        <f>SUMIFS(Data!$A:$A, Data!$G:$G,$A80,Data!$C:$C,J$1,Data!$D:$D,J$2)</f>
        <v>0</v>
      </c>
      <c r="K80" s="5">
        <f>SUMIFS(Data!$A:$A, Data!$G:$G,$A80,Data!$C:$C,K$1,Data!$D:$D,K$2)</f>
        <v>0</v>
      </c>
      <c r="L80" s="5">
        <f>SUMIFS(Data!$A:$A, Data!$G:$G,$A80,Data!$C:$C,L$1,Data!$D:$D,L$2)</f>
        <v>0</v>
      </c>
      <c r="M80" s="5">
        <f>SUMIFS(Data!$A:$A, Data!$G:$G,$A80,Data!$C:$C,M$1,Data!$D:$D,M$2)</f>
        <v>0</v>
      </c>
      <c r="N80" s="5">
        <f>SUMIFS(Data!$A:$A, Data!$G:$G,$A80,Data!$C:$C,N$1,Data!$D:$D,N$2)</f>
        <v>0</v>
      </c>
      <c r="O80" s="5">
        <f>SUMIFS(Data!$A:$A, Data!$G:$G,$A80,Data!$C:$C,O$1,Data!$D:$D,O$2)</f>
        <v>0</v>
      </c>
      <c r="P80" s="5">
        <f>SUMIFS(Data!$A:$A, Data!$G:$G,$A80,Data!$C:$C,P$1,Data!$D:$D,P$2)</f>
        <v>0</v>
      </c>
      <c r="Q80" s="5">
        <f>SUMIFS(Data!$A:$A, Data!$G:$G,$A80,Data!$C:$C,Q$1,Data!$D:$D,Q$2)</f>
        <v>0</v>
      </c>
      <c r="R80" s="5">
        <f>SUMIFS(Data!$A:$A, Data!$G:$G,$A80,Data!$C:$C,R$1,Data!$D:$D,R$2)</f>
        <v>0</v>
      </c>
      <c r="S80" s="5">
        <f>SUMIFS(Data!$A:$A, Data!$G:$G,$A80,Data!$C:$C,S$1,Data!$D:$D,S$2)</f>
        <v>0</v>
      </c>
      <c r="T80" s="5">
        <f>SUMIFS(Data!$A:$A, Data!$G:$G,$A80,Data!$C:$C,T$1,Data!$D:$D,T$2)</f>
        <v>0</v>
      </c>
      <c r="U80" s="5">
        <f>SUMIFS(Data!$A:$A, Data!$G:$G,$A80,Data!$C:$C,U$1,Data!$D:$D,U$2)</f>
        <v>0</v>
      </c>
      <c r="V80" s="5">
        <f>SUMIFS(Data!$A:$A, Data!$G:$G,$A80,Data!$C:$C,V$1,Data!$D:$D,V$2)</f>
        <v>0</v>
      </c>
      <c r="W80" s="5">
        <f>SUMIFS(Data!$A:$A, Data!$G:$G,$A80,Data!$C:$C,W$1,Data!$D:$D,W$2)</f>
        <v>0</v>
      </c>
      <c r="X80" s="5">
        <f>SUMIFS(Data!$A:$A, Data!$G:$G,$A80,Data!$C:$C,X$1,Data!$D:$D,X$2)</f>
        <v>1</v>
      </c>
      <c r="Y80" s="5">
        <f>SUMIFS(Data!$A:$A, Data!$G:$G,$A80,Data!$C:$C,Y$1,Data!$D:$D,Y$2)</f>
        <v>0</v>
      </c>
      <c r="Z80" s="5">
        <f>SUMIFS(Data!$A:$A, Data!$G:$G,$A80,Data!$C:$C,Z$1,Data!$D:$D,Z$2)</f>
        <v>0</v>
      </c>
      <c r="AA80" s="5">
        <f>SUMIFS(Data!$A:$A, Data!$G:$G,$A80,Data!$C:$C,AA$1,Data!$D:$D,AA$2)</f>
        <v>0</v>
      </c>
      <c r="AB80" s="5">
        <f>SUMIFS(Data!$A:$A, Data!$G:$G,$A80,Data!$C:$C,AB$1,Data!$D:$D,AB$2)</f>
        <v>0</v>
      </c>
      <c r="AC80" s="5">
        <f>SUMIFS(Data!$A:$A, Data!$G:$G,$A80,Data!$C:$C,AC$1,Data!$D:$D,AC$2)</f>
        <v>0</v>
      </c>
      <c r="AD80" s="5">
        <f>SUMIFS(Data!$A:$A, Data!$G:$G,$A80,Data!$C:$C,AD$1,Data!$D:$D,AD$2)</f>
        <v>0</v>
      </c>
      <c r="AE80" s="5">
        <f>SUMIFS(Data!$A:$A, Data!$G:$G,$A80,Data!$C:$C,AE$1,Data!$D:$D,AE$2)</f>
        <v>0</v>
      </c>
      <c r="AF80" s="5">
        <f>SUMIFS(Data!$A:$A, Data!$G:$G,$A80,Data!$C:$C,AF$1,Data!$D:$D,AF$2)</f>
        <v>0</v>
      </c>
      <c r="AG80" s="5">
        <f>SUMIFS(Data!$A:$A, Data!$G:$G,$A80,Data!$C:$C,AG$1,Data!$D:$D,AG$2)</f>
        <v>0</v>
      </c>
      <c r="AH80" s="5">
        <f>SUMIFS(Data!$A:$A, Data!$G:$G,$A80,Data!$C:$C,AH$1,Data!$D:$D,AH$2)</f>
        <v>1</v>
      </c>
      <c r="AI80" s="5">
        <f>SUMIFS(Data!$A:$A, Data!$G:$G,$A80,Data!$C:$C,AI$1,Data!$D:$D,AI$2)</f>
        <v>0</v>
      </c>
      <c r="AJ80" s="5">
        <f>SUMIFS(Data!$A:$A, Data!$G:$G,$A80,Data!$C:$C,AJ$1,Data!$D:$D,AJ$2)</f>
        <v>0</v>
      </c>
      <c r="AK80" s="5">
        <f>SUMIFS(Data!$A:$A, Data!$G:$G,$A80,Data!$C:$C,AK$1,Data!$D:$D,AK$2)</f>
        <v>0</v>
      </c>
      <c r="AL80" s="5">
        <f>SUMIFS(Data!$A:$A, Data!$G:$G,$A80,Data!$C:$C,AL$1,Data!$D:$D,AL$2)</f>
        <v>0</v>
      </c>
      <c r="AM80" s="5">
        <f>SUMIFS(Data!$A:$A, Data!$G:$G,$A80,Data!$C:$C,AM$1,Data!$D:$D,AM$2)</f>
        <v>0</v>
      </c>
      <c r="AN80" s="5">
        <f>SUMIFS(Data!$A:$A, Data!$G:$G,$A80,Data!$C:$C,AN$1,Data!$D:$D,AN$2)</f>
        <v>0</v>
      </c>
      <c r="AO80" s="5">
        <f>SUMIFS(Data!$A:$A, Data!$G:$G,$A80,Data!$C:$C,AO$1,Data!$D:$D,AO$2)</f>
        <v>0</v>
      </c>
      <c r="AP80" s="5">
        <f>SUMIFS(Data!$A:$A, Data!$G:$G,$A80,Data!$C:$C,AP$1,Data!$D:$D,AP$2)</f>
        <v>0</v>
      </c>
      <c r="AQ80" s="5">
        <f>SUMIFS(Data!$A:$A, Data!$G:$G,$A80,Data!$C:$C,AQ$1,Data!$D:$D,AQ$2)</f>
        <v>0</v>
      </c>
      <c r="AR80" s="5">
        <f>SUMIFS(Data!$A:$A, Data!$G:$G,$A80,Data!$C:$C,AR$1,Data!$D:$D,AR$2)</f>
        <v>0</v>
      </c>
      <c r="AS80" s="5">
        <f>SUMIFS(Data!$A:$A, Data!$G:$G,$A80,Data!$C:$C,AS$1,Data!$D:$D,AS$2)</f>
        <v>0</v>
      </c>
      <c r="AT80" s="5">
        <f>SUMIFS(Data!$A:$A, Data!$G:$G,$A80,Data!$C:$C,AT$1,Data!$D:$D,AT$2)</f>
        <v>0</v>
      </c>
      <c r="AU80" s="5">
        <f>SUMIFS(Data!$A:$A, Data!$G:$G,$A80,Data!$C:$C,AU$1,Data!$D:$D,AU$2)</f>
        <v>0</v>
      </c>
      <c r="AV80" s="5">
        <f>SUMIFS(Data!$A:$A, Data!$G:$G,$A80,Data!$C:$C,AV$1,Data!$D:$D,AV$2)</f>
        <v>0</v>
      </c>
      <c r="AW80" s="5">
        <f>SUMIFS(Data!$A:$A, Data!$G:$G,$A80,Data!$C:$C,AW$1,Data!$D:$D,AW$2)</f>
        <v>0</v>
      </c>
      <c r="AX80" s="5">
        <f>SUMIFS(Data!$A:$A, Data!$G:$G,$A80,Data!$C:$C,AX$1,Data!$D:$D,AX$2)</f>
        <v>0</v>
      </c>
      <c r="AY80" s="5">
        <f>SUMIFS(Data!$A:$A, Data!$G:$G,$A80,Data!$C:$C,AY$1,Data!$D:$D,AY$2)</f>
        <v>0</v>
      </c>
      <c r="AZ80" s="5">
        <f>SUMIFS(Data!$A:$A, Data!$G:$G,$A80,Data!$C:$C,AZ$1,Data!$D:$D,AZ$2)</f>
        <v>0</v>
      </c>
      <c r="BA80" s="5">
        <f>SUMIFS(Data!$A:$A, Data!$G:$G,$A80,Data!$C:$C,BA$1,Data!$D:$D,BA$2)</f>
        <v>0</v>
      </c>
      <c r="BB80" s="5">
        <f>SUMIFS(Data!$A:$A, Data!$G:$G,$A80,Data!$C:$C,BB$1,Data!$D:$D,BB$2)</f>
        <v>0</v>
      </c>
      <c r="BC80" s="5">
        <f>SUMIFS(Data!$A:$A, Data!$G:$G,$A80,Data!$C:$C,BC$1,Data!$D:$D,BC$2)</f>
        <v>0</v>
      </c>
      <c r="BD80" s="5">
        <f>SUMIFS(Data!$A:$A, Data!$G:$G,$A80,Data!$C:$C,BD$1,Data!$D:$D,BD$2)</f>
        <v>0</v>
      </c>
      <c r="BE80" s="5">
        <f>SUMIFS(Data!$A:$A, Data!$G:$G,$A80,Data!$C:$C,BE$1,Data!$D:$D,BE$2)</f>
        <v>0</v>
      </c>
      <c r="BF80" s="5">
        <f>SUMIFS(Data!$A:$A, Data!$G:$G,$A80,Data!$C:$C,BF$1,Data!$D:$D,BF$2)</f>
        <v>0</v>
      </c>
      <c r="BG80" s="5">
        <f>SUMIFS(Data!$A:$A, Data!$G:$G,$A80,Data!$C:$C,BG$1,Data!$D:$D,BG$2)</f>
        <v>0</v>
      </c>
      <c r="BH80" s="5">
        <f>SUMIFS(Data!$A:$A, Data!$G:$G,$A80,Data!$C:$C,BH$1,Data!$D:$D,BH$2)</f>
        <v>0</v>
      </c>
      <c r="BI80" s="5">
        <f>SUMIFS(Data!$A:$A, Data!$G:$G,$A80,Data!$C:$C,BI$1,Data!$D:$D,BI$2)</f>
        <v>0</v>
      </c>
      <c r="BJ80" s="5">
        <f>SUMIFS(Data!$A:$A, Data!$G:$G,$A80,Data!$C:$C,BJ$1,Data!$D:$D,BJ$2)</f>
        <v>0</v>
      </c>
      <c r="BK80" s="5">
        <f>SUMIFS(Data!$A:$A, Data!$G:$G,$A80,Data!$C:$C,BK$1,Data!$D:$D,BK$2)</f>
        <v>0</v>
      </c>
      <c r="BL80" s="5">
        <f>SUMIFS(Data!$A:$A, Data!$G:$G,$A80,Data!$C:$C,BL$1,Data!$D:$D,BL$2)</f>
        <v>0</v>
      </c>
      <c r="BM80" s="5">
        <f>SUMIFS(Data!$A:$A, Data!$G:$G,$A80,Data!$C:$C,BM$1,Data!$D:$D,BM$2)</f>
        <v>0</v>
      </c>
      <c r="BN80" s="5">
        <f>SUMIFS(Data!$A:$A, Data!$G:$G,$A80,Data!$C:$C,BN$1,Data!$D:$D,BN$2)</f>
        <v>0</v>
      </c>
      <c r="BO80" s="5">
        <f>SUMIFS(Data!$A:$A, Data!$G:$G,$A80,Data!$C:$C,BO$1,Data!$D:$D,BO$2)</f>
        <v>0</v>
      </c>
      <c r="BP80" s="5">
        <f>SUMIFS(Data!$A:$A, Data!$G:$G,$A80,Data!$C:$C,BP$1,Data!$D:$D,BP$2)</f>
        <v>0</v>
      </c>
      <c r="BQ80" s="5">
        <f>SUMIFS(Data!$A:$A, Data!$G:$G,$A80,Data!$C:$C,BQ$1,Data!$D:$D,BQ$2)</f>
        <v>0</v>
      </c>
      <c r="BR80" s="5">
        <f>SUMIFS(Data!$A:$A, Data!$G:$G,$A80,Data!$C:$C,BR$1,Data!$D:$D,BR$2)</f>
        <v>0</v>
      </c>
      <c r="BS80" s="5">
        <f>SUMIFS(Data!$A:$A, Data!$G:$G,$A80,Data!$C:$C,BS$1,Data!$D:$D,BS$2)</f>
        <v>0</v>
      </c>
      <c r="BT80" s="5">
        <f>SUMIFS(Data!$A:$A, Data!$G:$G,$A80,Data!$C:$C,BT$1,Data!$D:$D,BT$2)</f>
        <v>0</v>
      </c>
      <c r="BU80" s="5">
        <f>SUMIFS(Data!$A:$A, Data!$G:$G,$A80,Data!$C:$C,BU$1,Data!$D:$D,BU$2)</f>
        <v>0</v>
      </c>
      <c r="BV80" s="5">
        <f>SUMIFS(Data!$A:$A, Data!$G:$G,$A80,Data!$C:$C,BV$1,Data!$D:$D,BV$2)</f>
        <v>1</v>
      </c>
      <c r="BW80" s="5">
        <f>SUMIFS(Data!$A:$A, Data!$G:$G,$A80,Data!$C:$C,BW$1,Data!$D:$D,BW$2)</f>
        <v>0</v>
      </c>
      <c r="BX80" s="5">
        <f>SUMIFS(Data!$A:$A, Data!$G:$G,$A80,Data!$C:$C,BX$1,Data!$D:$D,BX$2)</f>
        <v>0</v>
      </c>
      <c r="BY80" s="5">
        <f>SUMIFS(Data!$A:$A, Data!$G:$G,$A80,Data!$C:$C,BY$1,Data!$D:$D,BY$2)</f>
        <v>0</v>
      </c>
      <c r="BZ80" s="5">
        <f>SUMIFS(Data!$A:$A, Data!$G:$G,$A80,Data!$C:$C,BZ$1,Data!$D:$D,BZ$2)</f>
        <v>0</v>
      </c>
      <c r="CA80" s="5">
        <f>SUMIFS(Data!$A:$A, Data!$G:$G,$A80,Data!$C:$C,CA$1,Data!$D:$D,CA$2)</f>
        <v>0</v>
      </c>
      <c r="CB80" s="5">
        <f>SUMIFS(Data!$A:$A, Data!$G:$G,$A80,Data!$C:$C,CB$1,Data!$D:$D,CB$2)</f>
        <v>0</v>
      </c>
      <c r="CC80" s="5">
        <f>SUMIFS(Data!$A:$A, Data!$G:$G,$A80,Data!$C:$C,CC$1,Data!$D:$D,CC$2)</f>
        <v>0</v>
      </c>
      <c r="CD80" s="5">
        <f>SUMIFS(Data!$A:$A, Data!$G:$G,$A80,Data!$C:$C,CD$1,Data!$D:$D,CD$2)</f>
        <v>0</v>
      </c>
      <c r="CE80" s="5">
        <f>SUMIFS(Data!$A:$A, Data!$G:$G,$A80,Data!$C:$C,CE$1,Data!$D:$D,CE$2)</f>
        <v>0</v>
      </c>
      <c r="CF80" s="5">
        <f>SUMIFS(Data!$A:$A, Data!$G:$G,$A80,Data!$C:$C,CF$1,Data!$D:$D,CF$2)</f>
        <v>0</v>
      </c>
      <c r="CG80" s="5">
        <f>SUMIFS(Data!$A:$A, Data!$G:$G,$A80,Data!$C:$C,CG$1,Data!$D:$D,CG$2)</f>
        <v>0</v>
      </c>
      <c r="CH80" s="5">
        <f>SUMIFS(Data!$A:$A, Data!$G:$G,$A80,Data!$C:$C,CH$1,Data!$D:$D,CH$2)</f>
        <v>0</v>
      </c>
      <c r="CI80" s="5">
        <f>SUMIFS(Data!$A:$A, Data!$G:$G,$A80,Data!$C:$C,CI$1,Data!$D:$D,CI$2)</f>
        <v>0</v>
      </c>
      <c r="CJ80" s="5">
        <f>SUMIFS(Data!$A:$A, Data!$G:$G,$A80,Data!$C:$C,CJ$1,Data!$D:$D,CJ$2)</f>
        <v>0</v>
      </c>
      <c r="CK80" s="5">
        <f>SUMIFS(Data!$A:$A, Data!$G:$G,$A80,Data!$C:$C,CK$1,Data!$D:$D,CK$2)</f>
        <v>0</v>
      </c>
      <c r="CL80" s="5">
        <f>SUMIFS(Data!$A:$A, Data!$G:$G,$A80,Data!$C:$C,CL$1,Data!$D:$D,CL$2)</f>
        <v>0</v>
      </c>
      <c r="CM80" s="5">
        <f>SUMIFS(Data!$A:$A, Data!$G:$G,$A80,Data!$C:$C,CM$1,Data!$D:$D,CM$2)</f>
        <v>0</v>
      </c>
      <c r="CN80" s="5">
        <f>SUMIFS(Data!$A:$A, Data!$G:$G,$A80,Data!$C:$C,CN$1,Data!$D:$D,CN$2)</f>
        <v>0</v>
      </c>
      <c r="CO80" s="5">
        <f>SUMIFS(Data!$A:$A, Data!$G:$G,$A80,Data!$C:$C,CO$1,Data!$D:$D,CO$2)</f>
        <v>0</v>
      </c>
      <c r="CP80" s="5">
        <f>SUMIFS(Data!$A:$A, Data!$G:$G,$A80,Data!$C:$C,CP$1,Data!$D:$D,CP$2)</f>
        <v>0</v>
      </c>
      <c r="CQ80" s="5">
        <f>SUMIFS(Data!$A:$A, Data!$G:$G,$A80,Data!$C:$C,CQ$1,Data!$D:$D,CQ$2)</f>
        <v>0</v>
      </c>
      <c r="CR80" s="5">
        <f>SUMIFS(Data!$A:$A, Data!$G:$G,$A80,Data!$C:$C,CR$1,Data!$D:$D,CR$2)</f>
        <v>0</v>
      </c>
      <c r="CS80" s="5">
        <f>SUMIFS(Data!$A:$A, Data!$G:$G,$A80,Data!$C:$C,CS$1,Data!$D:$D,CS$2)</f>
        <v>0</v>
      </c>
      <c r="CT80" s="5">
        <f>SUMIFS(Data!$A:$A, Data!$G:$G,$A80,Data!$C:$C,CT$1,Data!$D:$D,CT$2)</f>
        <v>0</v>
      </c>
      <c r="CU80" s="5">
        <f>SUMIFS(Data!$A:$A, Data!$G:$G,$A80,Data!$C:$C,CU$1,Data!$D:$D,CU$2)</f>
        <v>0</v>
      </c>
      <c r="CV80" s="5">
        <f>SUMIFS(Data!$A:$A, Data!$G:$G,$A80,Data!$C:$C,CV$1,Data!$D:$D,CV$2)</f>
        <v>0</v>
      </c>
      <c r="CW80" s="5">
        <f t="shared" ref="CW80:CX80" si="79">SUMIF($B$2:$CV$2,CW$2, $B80:$CV80)</f>
        <v>2</v>
      </c>
      <c r="CX80" s="5">
        <f t="shared" si="79"/>
        <v>1</v>
      </c>
      <c r="CY80" s="5">
        <f t="shared" si="3"/>
        <v>3</v>
      </c>
    </row>
    <row r="81">
      <c r="A81" s="5" t="str">
        <f>Countries!A79</f>
        <v>SMR</v>
      </c>
      <c r="B81" s="5">
        <f>SUMIFS(Data!$A:$A, Data!$G:$G,$A81,Data!$C:$C,B$1,Data!$D:$D,B$2)</f>
        <v>0</v>
      </c>
      <c r="C81" s="5">
        <f>SUMIFS(Data!$A:$A, Data!$G:$G,$A81,Data!$C:$C,C$1,Data!$D:$D,C$2)</f>
        <v>0</v>
      </c>
      <c r="D81" s="5">
        <f>SUMIFS(Data!$A:$A, Data!$G:$G,$A81,Data!$C:$C,D$1,Data!$D:$D,D$2)</f>
        <v>0</v>
      </c>
      <c r="E81" s="5">
        <f>SUMIFS(Data!$A:$A, Data!$G:$G,$A81,Data!$C:$C,E$1,Data!$D:$D,E$2)</f>
        <v>0</v>
      </c>
      <c r="F81" s="5">
        <f>SUMIFS(Data!$A:$A, Data!$G:$G,$A81,Data!$C:$C,F$1,Data!$D:$D,F$2)</f>
        <v>0</v>
      </c>
      <c r="G81" s="5">
        <f>SUMIFS(Data!$A:$A, Data!$G:$G,$A81,Data!$C:$C,G$1,Data!$D:$D,G$2)</f>
        <v>0</v>
      </c>
      <c r="H81" s="5">
        <f>SUMIFS(Data!$A:$A, Data!$G:$G,$A81,Data!$C:$C,H$1,Data!$D:$D,H$2)</f>
        <v>0</v>
      </c>
      <c r="I81" s="5">
        <f>SUMIFS(Data!$A:$A, Data!$G:$G,$A81,Data!$C:$C,I$1,Data!$D:$D,I$2)</f>
        <v>0</v>
      </c>
      <c r="J81" s="5">
        <f>SUMIFS(Data!$A:$A, Data!$G:$G,$A81,Data!$C:$C,J$1,Data!$D:$D,J$2)</f>
        <v>0</v>
      </c>
      <c r="K81" s="5">
        <f>SUMIFS(Data!$A:$A, Data!$G:$G,$A81,Data!$C:$C,K$1,Data!$D:$D,K$2)</f>
        <v>0</v>
      </c>
      <c r="L81" s="5">
        <f>SUMIFS(Data!$A:$A, Data!$G:$G,$A81,Data!$C:$C,L$1,Data!$D:$D,L$2)</f>
        <v>0</v>
      </c>
      <c r="M81" s="5">
        <f>SUMIFS(Data!$A:$A, Data!$G:$G,$A81,Data!$C:$C,M$1,Data!$D:$D,M$2)</f>
        <v>0</v>
      </c>
      <c r="N81" s="5">
        <f>SUMIFS(Data!$A:$A, Data!$G:$G,$A81,Data!$C:$C,N$1,Data!$D:$D,N$2)</f>
        <v>0</v>
      </c>
      <c r="O81" s="5">
        <f>SUMIFS(Data!$A:$A, Data!$G:$G,$A81,Data!$C:$C,O$1,Data!$D:$D,O$2)</f>
        <v>0</v>
      </c>
      <c r="P81" s="5">
        <f>SUMIFS(Data!$A:$A, Data!$G:$G,$A81,Data!$C:$C,P$1,Data!$D:$D,P$2)</f>
        <v>0</v>
      </c>
      <c r="Q81" s="5">
        <f>SUMIFS(Data!$A:$A, Data!$G:$G,$A81,Data!$C:$C,Q$1,Data!$D:$D,Q$2)</f>
        <v>0</v>
      </c>
      <c r="R81" s="5">
        <f>SUMIFS(Data!$A:$A, Data!$G:$G,$A81,Data!$C:$C,R$1,Data!$D:$D,R$2)</f>
        <v>0</v>
      </c>
      <c r="S81" s="5">
        <f>SUMIFS(Data!$A:$A, Data!$G:$G,$A81,Data!$C:$C,S$1,Data!$D:$D,S$2)</f>
        <v>0</v>
      </c>
      <c r="T81" s="5">
        <f>SUMIFS(Data!$A:$A, Data!$G:$G,$A81,Data!$C:$C,T$1,Data!$D:$D,T$2)</f>
        <v>0</v>
      </c>
      <c r="U81" s="5">
        <f>SUMIFS(Data!$A:$A, Data!$G:$G,$A81,Data!$C:$C,U$1,Data!$D:$D,U$2)</f>
        <v>0</v>
      </c>
      <c r="V81" s="5">
        <f>SUMIFS(Data!$A:$A, Data!$G:$G,$A81,Data!$C:$C,V$1,Data!$D:$D,V$2)</f>
        <v>0</v>
      </c>
      <c r="W81" s="5">
        <f>SUMIFS(Data!$A:$A, Data!$G:$G,$A81,Data!$C:$C,W$1,Data!$D:$D,W$2)</f>
        <v>0</v>
      </c>
      <c r="X81" s="5">
        <f>SUMIFS(Data!$A:$A, Data!$G:$G,$A81,Data!$C:$C,X$1,Data!$D:$D,X$2)</f>
        <v>0</v>
      </c>
      <c r="Y81" s="5">
        <f>SUMIFS(Data!$A:$A, Data!$G:$G,$A81,Data!$C:$C,Y$1,Data!$D:$D,Y$2)</f>
        <v>0</v>
      </c>
      <c r="Z81" s="5">
        <f>SUMIFS(Data!$A:$A, Data!$G:$G,$A81,Data!$C:$C,Z$1,Data!$D:$D,Z$2)</f>
        <v>0</v>
      </c>
      <c r="AA81" s="5">
        <f>SUMIFS(Data!$A:$A, Data!$G:$G,$A81,Data!$C:$C,AA$1,Data!$D:$D,AA$2)</f>
        <v>0</v>
      </c>
      <c r="AB81" s="5">
        <f>SUMIFS(Data!$A:$A, Data!$G:$G,$A81,Data!$C:$C,AB$1,Data!$D:$D,AB$2)</f>
        <v>0</v>
      </c>
      <c r="AC81" s="5">
        <f>SUMIFS(Data!$A:$A, Data!$G:$G,$A81,Data!$C:$C,AC$1,Data!$D:$D,AC$2)</f>
        <v>0</v>
      </c>
      <c r="AD81" s="5">
        <f>SUMIFS(Data!$A:$A, Data!$G:$G,$A81,Data!$C:$C,AD$1,Data!$D:$D,AD$2)</f>
        <v>0</v>
      </c>
      <c r="AE81" s="5">
        <f>SUMIFS(Data!$A:$A, Data!$G:$G,$A81,Data!$C:$C,AE$1,Data!$D:$D,AE$2)</f>
        <v>0</v>
      </c>
      <c r="AF81" s="5">
        <f>SUMIFS(Data!$A:$A, Data!$G:$G,$A81,Data!$C:$C,AF$1,Data!$D:$D,AF$2)</f>
        <v>0</v>
      </c>
      <c r="AG81" s="5">
        <f>SUMIFS(Data!$A:$A, Data!$G:$G,$A81,Data!$C:$C,AG$1,Data!$D:$D,AG$2)</f>
        <v>0</v>
      </c>
      <c r="AH81" s="5">
        <f>SUMIFS(Data!$A:$A, Data!$G:$G,$A81,Data!$C:$C,AH$1,Data!$D:$D,AH$2)</f>
        <v>0</v>
      </c>
      <c r="AI81" s="5">
        <f>SUMIFS(Data!$A:$A, Data!$G:$G,$A81,Data!$C:$C,AI$1,Data!$D:$D,AI$2)</f>
        <v>0</v>
      </c>
      <c r="AJ81" s="5">
        <f>SUMIFS(Data!$A:$A, Data!$G:$G,$A81,Data!$C:$C,AJ$1,Data!$D:$D,AJ$2)</f>
        <v>0</v>
      </c>
      <c r="AK81" s="5">
        <f>SUMIFS(Data!$A:$A, Data!$G:$G,$A81,Data!$C:$C,AK$1,Data!$D:$D,AK$2)</f>
        <v>0</v>
      </c>
      <c r="AL81" s="5">
        <f>SUMIFS(Data!$A:$A, Data!$G:$G,$A81,Data!$C:$C,AL$1,Data!$D:$D,AL$2)</f>
        <v>0</v>
      </c>
      <c r="AM81" s="5">
        <f>SUMIFS(Data!$A:$A, Data!$G:$G,$A81,Data!$C:$C,AM$1,Data!$D:$D,AM$2)</f>
        <v>0</v>
      </c>
      <c r="AN81" s="5">
        <f>SUMIFS(Data!$A:$A, Data!$G:$G,$A81,Data!$C:$C,AN$1,Data!$D:$D,AN$2)</f>
        <v>0</v>
      </c>
      <c r="AO81" s="5">
        <f>SUMIFS(Data!$A:$A, Data!$G:$G,$A81,Data!$C:$C,AO$1,Data!$D:$D,AO$2)</f>
        <v>0</v>
      </c>
      <c r="AP81" s="5">
        <f>SUMIFS(Data!$A:$A, Data!$G:$G,$A81,Data!$C:$C,AP$1,Data!$D:$D,AP$2)</f>
        <v>0</v>
      </c>
      <c r="AQ81" s="5">
        <f>SUMIFS(Data!$A:$A, Data!$G:$G,$A81,Data!$C:$C,AQ$1,Data!$D:$D,AQ$2)</f>
        <v>0</v>
      </c>
      <c r="AR81" s="5">
        <f>SUMIFS(Data!$A:$A, Data!$G:$G,$A81,Data!$C:$C,AR$1,Data!$D:$D,AR$2)</f>
        <v>0</v>
      </c>
      <c r="AS81" s="5">
        <f>SUMIFS(Data!$A:$A, Data!$G:$G,$A81,Data!$C:$C,AS$1,Data!$D:$D,AS$2)</f>
        <v>0</v>
      </c>
      <c r="AT81" s="5">
        <f>SUMIFS(Data!$A:$A, Data!$G:$G,$A81,Data!$C:$C,AT$1,Data!$D:$D,AT$2)</f>
        <v>0</v>
      </c>
      <c r="AU81" s="5">
        <f>SUMIFS(Data!$A:$A, Data!$G:$G,$A81,Data!$C:$C,AU$1,Data!$D:$D,AU$2)</f>
        <v>0</v>
      </c>
      <c r="AV81" s="5">
        <f>SUMIFS(Data!$A:$A, Data!$G:$G,$A81,Data!$C:$C,AV$1,Data!$D:$D,AV$2)</f>
        <v>0</v>
      </c>
      <c r="AW81" s="5">
        <f>SUMIFS(Data!$A:$A, Data!$G:$G,$A81,Data!$C:$C,AW$1,Data!$D:$D,AW$2)</f>
        <v>0</v>
      </c>
      <c r="AX81" s="5">
        <f>SUMIFS(Data!$A:$A, Data!$G:$G,$A81,Data!$C:$C,AX$1,Data!$D:$D,AX$2)</f>
        <v>0</v>
      </c>
      <c r="AY81" s="5">
        <f>SUMIFS(Data!$A:$A, Data!$G:$G,$A81,Data!$C:$C,AY$1,Data!$D:$D,AY$2)</f>
        <v>0</v>
      </c>
      <c r="AZ81" s="5">
        <f>SUMIFS(Data!$A:$A, Data!$G:$G,$A81,Data!$C:$C,AZ$1,Data!$D:$D,AZ$2)</f>
        <v>0</v>
      </c>
      <c r="BA81" s="5">
        <f>SUMIFS(Data!$A:$A, Data!$G:$G,$A81,Data!$C:$C,BA$1,Data!$D:$D,BA$2)</f>
        <v>0</v>
      </c>
      <c r="BB81" s="5">
        <f>SUMIFS(Data!$A:$A, Data!$G:$G,$A81,Data!$C:$C,BB$1,Data!$D:$D,BB$2)</f>
        <v>0</v>
      </c>
      <c r="BC81" s="5">
        <f>SUMIFS(Data!$A:$A, Data!$G:$G,$A81,Data!$C:$C,BC$1,Data!$D:$D,BC$2)</f>
        <v>0</v>
      </c>
      <c r="BD81" s="5">
        <f>SUMIFS(Data!$A:$A, Data!$G:$G,$A81,Data!$C:$C,BD$1,Data!$D:$D,BD$2)</f>
        <v>0</v>
      </c>
      <c r="BE81" s="5">
        <f>SUMIFS(Data!$A:$A, Data!$G:$G,$A81,Data!$C:$C,BE$1,Data!$D:$D,BE$2)</f>
        <v>0</v>
      </c>
      <c r="BF81" s="5">
        <f>SUMIFS(Data!$A:$A, Data!$G:$G,$A81,Data!$C:$C,BF$1,Data!$D:$D,BF$2)</f>
        <v>0</v>
      </c>
      <c r="BG81" s="5">
        <f>SUMIFS(Data!$A:$A, Data!$G:$G,$A81,Data!$C:$C,BG$1,Data!$D:$D,BG$2)</f>
        <v>0</v>
      </c>
      <c r="BH81" s="5">
        <f>SUMIFS(Data!$A:$A, Data!$G:$G,$A81,Data!$C:$C,BH$1,Data!$D:$D,BH$2)</f>
        <v>0</v>
      </c>
      <c r="BI81" s="5">
        <f>SUMIFS(Data!$A:$A, Data!$G:$G,$A81,Data!$C:$C,BI$1,Data!$D:$D,BI$2)</f>
        <v>0</v>
      </c>
      <c r="BJ81" s="5">
        <f>SUMIFS(Data!$A:$A, Data!$G:$G,$A81,Data!$C:$C,BJ$1,Data!$D:$D,BJ$2)</f>
        <v>0</v>
      </c>
      <c r="BK81" s="5">
        <f>SUMIFS(Data!$A:$A, Data!$G:$G,$A81,Data!$C:$C,BK$1,Data!$D:$D,BK$2)</f>
        <v>0</v>
      </c>
      <c r="BL81" s="5">
        <f>SUMIFS(Data!$A:$A, Data!$G:$G,$A81,Data!$C:$C,BL$1,Data!$D:$D,BL$2)</f>
        <v>0</v>
      </c>
      <c r="BM81" s="5">
        <f>SUMIFS(Data!$A:$A, Data!$G:$G,$A81,Data!$C:$C,BM$1,Data!$D:$D,BM$2)</f>
        <v>0</v>
      </c>
      <c r="BN81" s="5">
        <f>SUMIFS(Data!$A:$A, Data!$G:$G,$A81,Data!$C:$C,BN$1,Data!$D:$D,BN$2)</f>
        <v>0</v>
      </c>
      <c r="BO81" s="5">
        <f>SUMIFS(Data!$A:$A, Data!$G:$G,$A81,Data!$C:$C,BO$1,Data!$D:$D,BO$2)</f>
        <v>0</v>
      </c>
      <c r="BP81" s="5">
        <f>SUMIFS(Data!$A:$A, Data!$G:$G,$A81,Data!$C:$C,BP$1,Data!$D:$D,BP$2)</f>
        <v>0</v>
      </c>
      <c r="BQ81" s="5">
        <f>SUMIFS(Data!$A:$A, Data!$G:$G,$A81,Data!$C:$C,BQ$1,Data!$D:$D,BQ$2)</f>
        <v>0</v>
      </c>
      <c r="BR81" s="5">
        <f>SUMIFS(Data!$A:$A, Data!$G:$G,$A81,Data!$C:$C,BR$1,Data!$D:$D,BR$2)</f>
        <v>0</v>
      </c>
      <c r="BS81" s="5">
        <f>SUMIFS(Data!$A:$A, Data!$G:$G,$A81,Data!$C:$C,BS$1,Data!$D:$D,BS$2)</f>
        <v>0</v>
      </c>
      <c r="BT81" s="5">
        <f>SUMIFS(Data!$A:$A, Data!$G:$G,$A81,Data!$C:$C,BT$1,Data!$D:$D,BT$2)</f>
        <v>0</v>
      </c>
      <c r="BU81" s="5">
        <f>SUMIFS(Data!$A:$A, Data!$G:$G,$A81,Data!$C:$C,BU$1,Data!$D:$D,BU$2)</f>
        <v>0</v>
      </c>
      <c r="BV81" s="5">
        <f>SUMIFS(Data!$A:$A, Data!$G:$G,$A81,Data!$C:$C,BV$1,Data!$D:$D,BV$2)</f>
        <v>0</v>
      </c>
      <c r="BW81" s="5">
        <f>SUMIFS(Data!$A:$A, Data!$G:$G,$A81,Data!$C:$C,BW$1,Data!$D:$D,BW$2)</f>
        <v>0</v>
      </c>
      <c r="BX81" s="5">
        <f>SUMIFS(Data!$A:$A, Data!$G:$G,$A81,Data!$C:$C,BX$1,Data!$D:$D,BX$2)</f>
        <v>0</v>
      </c>
      <c r="BY81" s="5">
        <f>SUMIFS(Data!$A:$A, Data!$G:$G,$A81,Data!$C:$C,BY$1,Data!$D:$D,BY$2)</f>
        <v>0</v>
      </c>
      <c r="BZ81" s="5">
        <f>SUMIFS(Data!$A:$A, Data!$G:$G,$A81,Data!$C:$C,BZ$1,Data!$D:$D,BZ$2)</f>
        <v>0</v>
      </c>
      <c r="CA81" s="5">
        <f>SUMIFS(Data!$A:$A, Data!$G:$G,$A81,Data!$C:$C,CA$1,Data!$D:$D,CA$2)</f>
        <v>0</v>
      </c>
      <c r="CB81" s="5">
        <f>SUMIFS(Data!$A:$A, Data!$G:$G,$A81,Data!$C:$C,CB$1,Data!$D:$D,CB$2)</f>
        <v>0</v>
      </c>
      <c r="CC81" s="5">
        <f>SUMIFS(Data!$A:$A, Data!$G:$G,$A81,Data!$C:$C,CC$1,Data!$D:$D,CC$2)</f>
        <v>0</v>
      </c>
      <c r="CD81" s="5">
        <f>SUMIFS(Data!$A:$A, Data!$G:$G,$A81,Data!$C:$C,CD$1,Data!$D:$D,CD$2)</f>
        <v>0</v>
      </c>
      <c r="CE81" s="5">
        <f>SUMIFS(Data!$A:$A, Data!$G:$G,$A81,Data!$C:$C,CE$1,Data!$D:$D,CE$2)</f>
        <v>0</v>
      </c>
      <c r="CF81" s="5">
        <f>SUMIFS(Data!$A:$A, Data!$G:$G,$A81,Data!$C:$C,CF$1,Data!$D:$D,CF$2)</f>
        <v>0</v>
      </c>
      <c r="CG81" s="5">
        <f>SUMIFS(Data!$A:$A, Data!$G:$G,$A81,Data!$C:$C,CG$1,Data!$D:$D,CG$2)</f>
        <v>0</v>
      </c>
      <c r="CH81" s="5">
        <f>SUMIFS(Data!$A:$A, Data!$G:$G,$A81,Data!$C:$C,CH$1,Data!$D:$D,CH$2)</f>
        <v>0</v>
      </c>
      <c r="CI81" s="5">
        <f>SUMIFS(Data!$A:$A, Data!$G:$G,$A81,Data!$C:$C,CI$1,Data!$D:$D,CI$2)</f>
        <v>0</v>
      </c>
      <c r="CJ81" s="5">
        <f>SUMIFS(Data!$A:$A, Data!$G:$G,$A81,Data!$C:$C,CJ$1,Data!$D:$D,CJ$2)</f>
        <v>0</v>
      </c>
      <c r="CK81" s="5">
        <f>SUMIFS(Data!$A:$A, Data!$G:$G,$A81,Data!$C:$C,CK$1,Data!$D:$D,CK$2)</f>
        <v>0</v>
      </c>
      <c r="CL81" s="5">
        <f>SUMIFS(Data!$A:$A, Data!$G:$G,$A81,Data!$C:$C,CL$1,Data!$D:$D,CL$2)</f>
        <v>0</v>
      </c>
      <c r="CM81" s="5">
        <f>SUMIFS(Data!$A:$A, Data!$G:$G,$A81,Data!$C:$C,CM$1,Data!$D:$D,CM$2)</f>
        <v>0</v>
      </c>
      <c r="CN81" s="5">
        <f>SUMIFS(Data!$A:$A, Data!$G:$G,$A81,Data!$C:$C,CN$1,Data!$D:$D,CN$2)</f>
        <v>0</v>
      </c>
      <c r="CO81" s="5">
        <f>SUMIFS(Data!$A:$A, Data!$G:$G,$A81,Data!$C:$C,CO$1,Data!$D:$D,CO$2)</f>
        <v>0</v>
      </c>
      <c r="CP81" s="5">
        <f>SUMIFS(Data!$A:$A, Data!$G:$G,$A81,Data!$C:$C,CP$1,Data!$D:$D,CP$2)</f>
        <v>0</v>
      </c>
      <c r="CQ81" s="5">
        <f>SUMIFS(Data!$A:$A, Data!$G:$G,$A81,Data!$C:$C,CQ$1,Data!$D:$D,CQ$2)</f>
        <v>0</v>
      </c>
      <c r="CR81" s="5">
        <f>SUMIFS(Data!$A:$A, Data!$G:$G,$A81,Data!$C:$C,CR$1,Data!$D:$D,CR$2)</f>
        <v>0</v>
      </c>
      <c r="CS81" s="5">
        <f>SUMIFS(Data!$A:$A, Data!$G:$G,$A81,Data!$C:$C,CS$1,Data!$D:$D,CS$2)</f>
        <v>0</v>
      </c>
      <c r="CT81" s="5">
        <f>SUMIFS(Data!$A:$A, Data!$G:$G,$A81,Data!$C:$C,CT$1,Data!$D:$D,CT$2)</f>
        <v>0</v>
      </c>
      <c r="CU81" s="5">
        <f>SUMIFS(Data!$A:$A, Data!$G:$G,$A81,Data!$C:$C,CU$1,Data!$D:$D,CU$2)</f>
        <v>0</v>
      </c>
      <c r="CV81" s="5">
        <f>SUMIFS(Data!$A:$A, Data!$G:$G,$A81,Data!$C:$C,CV$1,Data!$D:$D,CV$2)</f>
        <v>0</v>
      </c>
      <c r="CW81" s="5">
        <f t="shared" ref="CW81:CX81" si="80">SUMIF($B$2:$CV$2,CW$2, $B81:$CV81)</f>
        <v>0</v>
      </c>
      <c r="CX81" s="5">
        <f t="shared" si="80"/>
        <v>0</v>
      </c>
      <c r="CY81" s="5">
        <f t="shared" si="3"/>
        <v>0</v>
      </c>
    </row>
    <row r="82">
      <c r="A82" s="5" t="str">
        <f>Countries!A80</f>
        <v>SRB</v>
      </c>
      <c r="B82" s="5">
        <f>SUMIFS(Data!$A:$A, Data!$G:$G,$A82,Data!$C:$C,B$1,Data!$D:$D,B$2)</f>
        <v>0</v>
      </c>
      <c r="C82" s="5">
        <f>SUMIFS(Data!$A:$A, Data!$G:$G,$A82,Data!$C:$C,C$1,Data!$D:$D,C$2)</f>
        <v>0</v>
      </c>
      <c r="D82" s="5">
        <f>SUMIFS(Data!$A:$A, Data!$G:$G,$A82,Data!$C:$C,D$1,Data!$D:$D,D$2)</f>
        <v>0</v>
      </c>
      <c r="E82" s="5">
        <f>SUMIFS(Data!$A:$A, Data!$G:$G,$A82,Data!$C:$C,E$1,Data!$D:$D,E$2)</f>
        <v>0</v>
      </c>
      <c r="F82" s="5">
        <f>SUMIFS(Data!$A:$A, Data!$G:$G,$A82,Data!$C:$C,F$1,Data!$D:$D,F$2)</f>
        <v>0</v>
      </c>
      <c r="G82" s="5">
        <f>SUMIFS(Data!$A:$A, Data!$G:$G,$A82,Data!$C:$C,G$1,Data!$D:$D,G$2)</f>
        <v>0</v>
      </c>
      <c r="H82" s="5">
        <f>SUMIFS(Data!$A:$A, Data!$G:$G,$A82,Data!$C:$C,H$1,Data!$D:$D,H$2)</f>
        <v>0</v>
      </c>
      <c r="I82" s="5">
        <f>SUMIFS(Data!$A:$A, Data!$G:$G,$A82,Data!$C:$C,I$1,Data!$D:$D,I$2)</f>
        <v>0</v>
      </c>
      <c r="J82" s="5">
        <f>SUMIFS(Data!$A:$A, Data!$G:$G,$A82,Data!$C:$C,J$1,Data!$D:$D,J$2)</f>
        <v>0</v>
      </c>
      <c r="K82" s="5">
        <f>SUMIFS(Data!$A:$A, Data!$G:$G,$A82,Data!$C:$C,K$1,Data!$D:$D,K$2)</f>
        <v>0</v>
      </c>
      <c r="L82" s="5">
        <f>SUMIFS(Data!$A:$A, Data!$G:$G,$A82,Data!$C:$C,L$1,Data!$D:$D,L$2)</f>
        <v>0</v>
      </c>
      <c r="M82" s="5">
        <f>SUMIFS(Data!$A:$A, Data!$G:$G,$A82,Data!$C:$C,M$1,Data!$D:$D,M$2)</f>
        <v>0</v>
      </c>
      <c r="N82" s="5">
        <f>SUMIFS(Data!$A:$A, Data!$G:$G,$A82,Data!$C:$C,N$1,Data!$D:$D,N$2)</f>
        <v>0</v>
      </c>
      <c r="O82" s="5">
        <f>SUMIFS(Data!$A:$A, Data!$G:$G,$A82,Data!$C:$C,O$1,Data!$D:$D,O$2)</f>
        <v>0</v>
      </c>
      <c r="P82" s="5">
        <f>SUMIFS(Data!$A:$A, Data!$G:$G,$A82,Data!$C:$C,P$1,Data!$D:$D,P$2)</f>
        <v>0</v>
      </c>
      <c r="Q82" s="5">
        <f>SUMIFS(Data!$A:$A, Data!$G:$G,$A82,Data!$C:$C,Q$1,Data!$D:$D,Q$2)</f>
        <v>0</v>
      </c>
      <c r="R82" s="5">
        <f>SUMIFS(Data!$A:$A, Data!$G:$G,$A82,Data!$C:$C,R$1,Data!$D:$D,R$2)</f>
        <v>0</v>
      </c>
      <c r="S82" s="5">
        <f>SUMIFS(Data!$A:$A, Data!$G:$G,$A82,Data!$C:$C,S$1,Data!$D:$D,S$2)</f>
        <v>0</v>
      </c>
      <c r="T82" s="5">
        <f>SUMIFS(Data!$A:$A, Data!$G:$G,$A82,Data!$C:$C,T$1,Data!$D:$D,T$2)</f>
        <v>0</v>
      </c>
      <c r="U82" s="5">
        <f>SUMIFS(Data!$A:$A, Data!$G:$G,$A82,Data!$C:$C,U$1,Data!$D:$D,U$2)</f>
        <v>0</v>
      </c>
      <c r="V82" s="5">
        <f>SUMIFS(Data!$A:$A, Data!$G:$G,$A82,Data!$C:$C,V$1,Data!$D:$D,V$2)</f>
        <v>0</v>
      </c>
      <c r="W82" s="5">
        <f>SUMIFS(Data!$A:$A, Data!$G:$G,$A82,Data!$C:$C,W$1,Data!$D:$D,W$2)</f>
        <v>0</v>
      </c>
      <c r="X82" s="5">
        <f>SUMIFS(Data!$A:$A, Data!$G:$G,$A82,Data!$C:$C,X$1,Data!$D:$D,X$2)</f>
        <v>0</v>
      </c>
      <c r="Y82" s="5">
        <f>SUMIFS(Data!$A:$A, Data!$G:$G,$A82,Data!$C:$C,Y$1,Data!$D:$D,Y$2)</f>
        <v>0</v>
      </c>
      <c r="Z82" s="5">
        <f>SUMIFS(Data!$A:$A, Data!$G:$G,$A82,Data!$C:$C,Z$1,Data!$D:$D,Z$2)</f>
        <v>0</v>
      </c>
      <c r="AA82" s="5">
        <f>SUMIFS(Data!$A:$A, Data!$G:$G,$A82,Data!$C:$C,AA$1,Data!$D:$D,AA$2)</f>
        <v>0</v>
      </c>
      <c r="AB82" s="5">
        <f>SUMIFS(Data!$A:$A, Data!$G:$G,$A82,Data!$C:$C,AB$1,Data!$D:$D,AB$2)</f>
        <v>0</v>
      </c>
      <c r="AC82" s="5">
        <f>SUMIFS(Data!$A:$A, Data!$G:$G,$A82,Data!$C:$C,AC$1,Data!$D:$D,AC$2)</f>
        <v>0</v>
      </c>
      <c r="AD82" s="5">
        <f>SUMIFS(Data!$A:$A, Data!$G:$G,$A82,Data!$C:$C,AD$1,Data!$D:$D,AD$2)</f>
        <v>0</v>
      </c>
      <c r="AE82" s="5">
        <f>SUMIFS(Data!$A:$A, Data!$G:$G,$A82,Data!$C:$C,AE$1,Data!$D:$D,AE$2)</f>
        <v>0</v>
      </c>
      <c r="AF82" s="5">
        <f>SUMIFS(Data!$A:$A, Data!$G:$G,$A82,Data!$C:$C,AF$1,Data!$D:$D,AF$2)</f>
        <v>0</v>
      </c>
      <c r="AG82" s="5">
        <f>SUMIFS(Data!$A:$A, Data!$G:$G,$A82,Data!$C:$C,AG$1,Data!$D:$D,AG$2)</f>
        <v>0</v>
      </c>
      <c r="AH82" s="5">
        <f>SUMIFS(Data!$A:$A, Data!$G:$G,$A82,Data!$C:$C,AH$1,Data!$D:$D,AH$2)</f>
        <v>0</v>
      </c>
      <c r="AI82" s="5">
        <f>SUMIFS(Data!$A:$A, Data!$G:$G,$A82,Data!$C:$C,AI$1,Data!$D:$D,AI$2)</f>
        <v>0</v>
      </c>
      <c r="AJ82" s="5">
        <f>SUMIFS(Data!$A:$A, Data!$G:$G,$A82,Data!$C:$C,AJ$1,Data!$D:$D,AJ$2)</f>
        <v>0</v>
      </c>
      <c r="AK82" s="5">
        <f>SUMIFS(Data!$A:$A, Data!$G:$G,$A82,Data!$C:$C,AK$1,Data!$D:$D,AK$2)</f>
        <v>0</v>
      </c>
      <c r="AL82" s="5">
        <f>SUMIFS(Data!$A:$A, Data!$G:$G,$A82,Data!$C:$C,AL$1,Data!$D:$D,AL$2)</f>
        <v>0</v>
      </c>
      <c r="AM82" s="5">
        <f>SUMIFS(Data!$A:$A, Data!$G:$G,$A82,Data!$C:$C,AM$1,Data!$D:$D,AM$2)</f>
        <v>0</v>
      </c>
      <c r="AN82" s="5">
        <f>SUMIFS(Data!$A:$A, Data!$G:$G,$A82,Data!$C:$C,AN$1,Data!$D:$D,AN$2)</f>
        <v>0</v>
      </c>
      <c r="AO82" s="5">
        <f>SUMIFS(Data!$A:$A, Data!$G:$G,$A82,Data!$C:$C,AO$1,Data!$D:$D,AO$2)</f>
        <v>0</v>
      </c>
      <c r="AP82" s="5">
        <f>SUMIFS(Data!$A:$A, Data!$G:$G,$A82,Data!$C:$C,AP$1,Data!$D:$D,AP$2)</f>
        <v>0</v>
      </c>
      <c r="AQ82" s="5">
        <f>SUMIFS(Data!$A:$A, Data!$G:$G,$A82,Data!$C:$C,AQ$1,Data!$D:$D,AQ$2)</f>
        <v>0</v>
      </c>
      <c r="AR82" s="5">
        <f>SUMIFS(Data!$A:$A, Data!$G:$G,$A82,Data!$C:$C,AR$1,Data!$D:$D,AR$2)</f>
        <v>0</v>
      </c>
      <c r="AS82" s="5">
        <f>SUMIFS(Data!$A:$A, Data!$G:$G,$A82,Data!$C:$C,AS$1,Data!$D:$D,AS$2)</f>
        <v>0</v>
      </c>
      <c r="AT82" s="5">
        <f>SUMIFS(Data!$A:$A, Data!$G:$G,$A82,Data!$C:$C,AT$1,Data!$D:$D,AT$2)</f>
        <v>0</v>
      </c>
      <c r="AU82" s="5">
        <f>SUMIFS(Data!$A:$A, Data!$G:$G,$A82,Data!$C:$C,AU$1,Data!$D:$D,AU$2)</f>
        <v>0</v>
      </c>
      <c r="AV82" s="5">
        <f>SUMIFS(Data!$A:$A, Data!$G:$G,$A82,Data!$C:$C,AV$1,Data!$D:$D,AV$2)</f>
        <v>0</v>
      </c>
      <c r="AW82" s="5">
        <f>SUMIFS(Data!$A:$A, Data!$G:$G,$A82,Data!$C:$C,AW$1,Data!$D:$D,AW$2)</f>
        <v>0</v>
      </c>
      <c r="AX82" s="5">
        <f>SUMIFS(Data!$A:$A, Data!$G:$G,$A82,Data!$C:$C,AX$1,Data!$D:$D,AX$2)</f>
        <v>0</v>
      </c>
      <c r="AY82" s="5">
        <f>SUMIFS(Data!$A:$A, Data!$G:$G,$A82,Data!$C:$C,AY$1,Data!$D:$D,AY$2)</f>
        <v>0</v>
      </c>
      <c r="AZ82" s="5">
        <f>SUMIFS(Data!$A:$A, Data!$G:$G,$A82,Data!$C:$C,AZ$1,Data!$D:$D,AZ$2)</f>
        <v>0</v>
      </c>
      <c r="BA82" s="5">
        <f>SUMIFS(Data!$A:$A, Data!$G:$G,$A82,Data!$C:$C,BA$1,Data!$D:$D,BA$2)</f>
        <v>0</v>
      </c>
      <c r="BB82" s="5">
        <f>SUMIFS(Data!$A:$A, Data!$G:$G,$A82,Data!$C:$C,BB$1,Data!$D:$D,BB$2)</f>
        <v>0</v>
      </c>
      <c r="BC82" s="5">
        <f>SUMIFS(Data!$A:$A, Data!$G:$G,$A82,Data!$C:$C,BC$1,Data!$D:$D,BC$2)</f>
        <v>1</v>
      </c>
      <c r="BD82" s="5">
        <f>SUMIFS(Data!$A:$A, Data!$G:$G,$A82,Data!$C:$C,BD$1,Data!$D:$D,BD$2)</f>
        <v>0</v>
      </c>
      <c r="BE82" s="5">
        <f>SUMIFS(Data!$A:$A, Data!$G:$G,$A82,Data!$C:$C,BE$1,Data!$D:$D,BE$2)</f>
        <v>0</v>
      </c>
      <c r="BF82" s="5">
        <f>SUMIFS(Data!$A:$A, Data!$G:$G,$A82,Data!$C:$C,BF$1,Data!$D:$D,BF$2)</f>
        <v>0</v>
      </c>
      <c r="BG82" s="5">
        <f>SUMIFS(Data!$A:$A, Data!$G:$G,$A82,Data!$C:$C,BG$1,Data!$D:$D,BG$2)</f>
        <v>0</v>
      </c>
      <c r="BH82" s="5">
        <f>SUMIFS(Data!$A:$A, Data!$G:$G,$A82,Data!$C:$C,BH$1,Data!$D:$D,BH$2)</f>
        <v>0</v>
      </c>
      <c r="BI82" s="5">
        <f>SUMIFS(Data!$A:$A, Data!$G:$G,$A82,Data!$C:$C,BI$1,Data!$D:$D,BI$2)</f>
        <v>0</v>
      </c>
      <c r="BJ82" s="5">
        <f>SUMIFS(Data!$A:$A, Data!$G:$G,$A82,Data!$C:$C,BJ$1,Data!$D:$D,BJ$2)</f>
        <v>0</v>
      </c>
      <c r="BK82" s="5">
        <f>SUMIFS(Data!$A:$A, Data!$G:$G,$A82,Data!$C:$C,BK$1,Data!$D:$D,BK$2)</f>
        <v>0</v>
      </c>
      <c r="BL82" s="5">
        <f>SUMIFS(Data!$A:$A, Data!$G:$G,$A82,Data!$C:$C,BL$1,Data!$D:$D,BL$2)</f>
        <v>0</v>
      </c>
      <c r="BM82" s="5">
        <f>SUMIFS(Data!$A:$A, Data!$G:$G,$A82,Data!$C:$C,BM$1,Data!$D:$D,BM$2)</f>
        <v>0</v>
      </c>
      <c r="BN82" s="5">
        <f>SUMIFS(Data!$A:$A, Data!$G:$G,$A82,Data!$C:$C,BN$1,Data!$D:$D,BN$2)</f>
        <v>0</v>
      </c>
      <c r="BO82" s="5">
        <f>SUMIFS(Data!$A:$A, Data!$G:$G,$A82,Data!$C:$C,BO$1,Data!$D:$D,BO$2)</f>
        <v>0</v>
      </c>
      <c r="BP82" s="5">
        <f>SUMIFS(Data!$A:$A, Data!$G:$G,$A82,Data!$C:$C,BP$1,Data!$D:$D,BP$2)</f>
        <v>0</v>
      </c>
      <c r="BQ82" s="5">
        <f>SUMIFS(Data!$A:$A, Data!$G:$G,$A82,Data!$C:$C,BQ$1,Data!$D:$D,BQ$2)</f>
        <v>0</v>
      </c>
      <c r="BR82" s="5">
        <f>SUMIFS(Data!$A:$A, Data!$G:$G,$A82,Data!$C:$C,BR$1,Data!$D:$D,BR$2)</f>
        <v>0</v>
      </c>
      <c r="BS82" s="5">
        <f>SUMIFS(Data!$A:$A, Data!$G:$G,$A82,Data!$C:$C,BS$1,Data!$D:$D,BS$2)</f>
        <v>0</v>
      </c>
      <c r="BT82" s="5">
        <f>SUMIFS(Data!$A:$A, Data!$G:$G,$A82,Data!$C:$C,BT$1,Data!$D:$D,BT$2)</f>
        <v>0</v>
      </c>
      <c r="BU82" s="5">
        <f>SUMIFS(Data!$A:$A, Data!$G:$G,$A82,Data!$C:$C,BU$1,Data!$D:$D,BU$2)</f>
        <v>0</v>
      </c>
      <c r="BV82" s="5">
        <f>SUMIFS(Data!$A:$A, Data!$G:$G,$A82,Data!$C:$C,BV$1,Data!$D:$D,BV$2)</f>
        <v>0</v>
      </c>
      <c r="BW82" s="5">
        <f>SUMIFS(Data!$A:$A, Data!$G:$G,$A82,Data!$C:$C,BW$1,Data!$D:$D,BW$2)</f>
        <v>0</v>
      </c>
      <c r="BX82" s="5">
        <f>SUMIFS(Data!$A:$A, Data!$G:$G,$A82,Data!$C:$C,BX$1,Data!$D:$D,BX$2)</f>
        <v>0</v>
      </c>
      <c r="BY82" s="5">
        <f>SUMIFS(Data!$A:$A, Data!$G:$G,$A82,Data!$C:$C,BY$1,Data!$D:$D,BY$2)</f>
        <v>0</v>
      </c>
      <c r="BZ82" s="5">
        <f>SUMIFS(Data!$A:$A, Data!$G:$G,$A82,Data!$C:$C,BZ$1,Data!$D:$D,BZ$2)</f>
        <v>0</v>
      </c>
      <c r="CA82" s="5">
        <f>SUMIFS(Data!$A:$A, Data!$G:$G,$A82,Data!$C:$C,CA$1,Data!$D:$D,CA$2)</f>
        <v>0</v>
      </c>
      <c r="CB82" s="5">
        <f>SUMIFS(Data!$A:$A, Data!$G:$G,$A82,Data!$C:$C,CB$1,Data!$D:$D,CB$2)</f>
        <v>0</v>
      </c>
      <c r="CC82" s="5">
        <f>SUMIFS(Data!$A:$A, Data!$G:$G,$A82,Data!$C:$C,CC$1,Data!$D:$D,CC$2)</f>
        <v>0</v>
      </c>
      <c r="CD82" s="5">
        <f>SUMIFS(Data!$A:$A, Data!$G:$G,$A82,Data!$C:$C,CD$1,Data!$D:$D,CD$2)</f>
        <v>0</v>
      </c>
      <c r="CE82" s="5">
        <f>SUMIFS(Data!$A:$A, Data!$G:$G,$A82,Data!$C:$C,CE$1,Data!$D:$D,CE$2)</f>
        <v>0</v>
      </c>
      <c r="CF82" s="5">
        <f>SUMIFS(Data!$A:$A, Data!$G:$G,$A82,Data!$C:$C,CF$1,Data!$D:$D,CF$2)</f>
        <v>1</v>
      </c>
      <c r="CG82" s="5">
        <f>SUMIFS(Data!$A:$A, Data!$G:$G,$A82,Data!$C:$C,CG$1,Data!$D:$D,CG$2)</f>
        <v>0</v>
      </c>
      <c r="CH82" s="5">
        <f>SUMIFS(Data!$A:$A, Data!$G:$G,$A82,Data!$C:$C,CH$1,Data!$D:$D,CH$2)</f>
        <v>0</v>
      </c>
      <c r="CI82" s="5">
        <f>SUMIFS(Data!$A:$A, Data!$G:$G,$A82,Data!$C:$C,CI$1,Data!$D:$D,CI$2)</f>
        <v>0</v>
      </c>
      <c r="CJ82" s="5">
        <f>SUMIFS(Data!$A:$A, Data!$G:$G,$A82,Data!$C:$C,CJ$1,Data!$D:$D,CJ$2)</f>
        <v>0</v>
      </c>
      <c r="CK82" s="5">
        <f>SUMIFS(Data!$A:$A, Data!$G:$G,$A82,Data!$C:$C,CK$1,Data!$D:$D,CK$2)</f>
        <v>0</v>
      </c>
      <c r="CL82" s="5">
        <f>SUMIFS(Data!$A:$A, Data!$G:$G,$A82,Data!$C:$C,CL$1,Data!$D:$D,CL$2)</f>
        <v>0</v>
      </c>
      <c r="CM82" s="5">
        <f>SUMIFS(Data!$A:$A, Data!$G:$G,$A82,Data!$C:$C,CM$1,Data!$D:$D,CM$2)</f>
        <v>0</v>
      </c>
      <c r="CN82" s="5">
        <f>SUMIFS(Data!$A:$A, Data!$G:$G,$A82,Data!$C:$C,CN$1,Data!$D:$D,CN$2)</f>
        <v>0</v>
      </c>
      <c r="CO82" s="5">
        <f>SUMIFS(Data!$A:$A, Data!$G:$G,$A82,Data!$C:$C,CO$1,Data!$D:$D,CO$2)</f>
        <v>0</v>
      </c>
      <c r="CP82" s="5">
        <f>SUMIFS(Data!$A:$A, Data!$G:$G,$A82,Data!$C:$C,CP$1,Data!$D:$D,CP$2)</f>
        <v>0</v>
      </c>
      <c r="CQ82" s="5">
        <f>SUMIFS(Data!$A:$A, Data!$G:$G,$A82,Data!$C:$C,CQ$1,Data!$D:$D,CQ$2)</f>
        <v>7</v>
      </c>
      <c r="CR82" s="5">
        <f>SUMIFS(Data!$A:$A, Data!$G:$G,$A82,Data!$C:$C,CR$1,Data!$D:$D,CR$2)</f>
        <v>0</v>
      </c>
      <c r="CS82" s="5">
        <f>SUMIFS(Data!$A:$A, Data!$G:$G,$A82,Data!$C:$C,CS$1,Data!$D:$D,CS$2)</f>
        <v>0</v>
      </c>
      <c r="CT82" s="5">
        <f>SUMIFS(Data!$A:$A, Data!$G:$G,$A82,Data!$C:$C,CT$1,Data!$D:$D,CT$2)</f>
        <v>0</v>
      </c>
      <c r="CU82" s="5">
        <f>SUMIFS(Data!$A:$A, Data!$G:$G,$A82,Data!$C:$C,CU$1,Data!$D:$D,CU$2)</f>
        <v>0</v>
      </c>
      <c r="CV82" s="5">
        <f>SUMIFS(Data!$A:$A, Data!$G:$G,$A82,Data!$C:$C,CV$1,Data!$D:$D,CV$2)</f>
        <v>0</v>
      </c>
      <c r="CW82" s="5">
        <f t="shared" ref="CW82:CX82" si="81">SUMIF($B$2:$CV$2,CW$2, $B82:$CV82)</f>
        <v>7</v>
      </c>
      <c r="CX82" s="5">
        <f t="shared" si="81"/>
        <v>2</v>
      </c>
      <c r="CY82" s="5">
        <f t="shared" si="3"/>
        <v>9</v>
      </c>
    </row>
    <row r="83">
      <c r="A83" s="5" t="str">
        <f>Countries!A81</f>
        <v>SUI</v>
      </c>
      <c r="B83" s="5">
        <f>SUMIFS(Data!$A:$A, Data!$G:$G,$A83,Data!$C:$C,B$1,Data!$D:$D,B$2)</f>
        <v>0</v>
      </c>
      <c r="C83" s="5">
        <f>SUMIFS(Data!$A:$A, Data!$G:$G,$A83,Data!$C:$C,C$1,Data!$D:$D,C$2)</f>
        <v>0</v>
      </c>
      <c r="D83" s="5">
        <f>SUMIFS(Data!$A:$A, Data!$G:$G,$A83,Data!$C:$C,D$1,Data!$D:$D,D$2)</f>
        <v>0</v>
      </c>
      <c r="E83" s="5">
        <f>SUMIFS(Data!$A:$A, Data!$G:$G,$A83,Data!$C:$C,E$1,Data!$D:$D,E$2)</f>
        <v>0</v>
      </c>
      <c r="F83" s="5">
        <f>SUMIFS(Data!$A:$A, Data!$G:$G,$A83,Data!$C:$C,F$1,Data!$D:$D,F$2)</f>
        <v>0</v>
      </c>
      <c r="G83" s="5">
        <f>SUMIFS(Data!$A:$A, Data!$G:$G,$A83,Data!$C:$C,G$1,Data!$D:$D,G$2)</f>
        <v>0</v>
      </c>
      <c r="H83" s="5">
        <f>SUMIFS(Data!$A:$A, Data!$G:$G,$A83,Data!$C:$C,H$1,Data!$D:$D,H$2)</f>
        <v>0</v>
      </c>
      <c r="I83" s="5">
        <f>SUMIFS(Data!$A:$A, Data!$G:$G,$A83,Data!$C:$C,I$1,Data!$D:$D,I$2)</f>
        <v>0</v>
      </c>
      <c r="J83" s="5">
        <f>SUMIFS(Data!$A:$A, Data!$G:$G,$A83,Data!$C:$C,J$1,Data!$D:$D,J$2)</f>
        <v>0</v>
      </c>
      <c r="K83" s="5">
        <f>SUMIFS(Data!$A:$A, Data!$G:$G,$A83,Data!$C:$C,K$1,Data!$D:$D,K$2)</f>
        <v>0</v>
      </c>
      <c r="L83" s="5">
        <f>SUMIFS(Data!$A:$A, Data!$G:$G,$A83,Data!$C:$C,L$1,Data!$D:$D,L$2)</f>
        <v>0</v>
      </c>
      <c r="M83" s="5">
        <f>SUMIFS(Data!$A:$A, Data!$G:$G,$A83,Data!$C:$C,M$1,Data!$D:$D,M$2)</f>
        <v>0</v>
      </c>
      <c r="N83" s="5">
        <f>SUMIFS(Data!$A:$A, Data!$G:$G,$A83,Data!$C:$C,N$1,Data!$D:$D,N$2)</f>
        <v>0</v>
      </c>
      <c r="O83" s="5">
        <f>SUMIFS(Data!$A:$A, Data!$G:$G,$A83,Data!$C:$C,O$1,Data!$D:$D,O$2)</f>
        <v>0</v>
      </c>
      <c r="P83" s="5">
        <f>SUMIFS(Data!$A:$A, Data!$G:$G,$A83,Data!$C:$C,P$1,Data!$D:$D,P$2)</f>
        <v>0</v>
      </c>
      <c r="Q83" s="5">
        <f>SUMIFS(Data!$A:$A, Data!$G:$G,$A83,Data!$C:$C,Q$1,Data!$D:$D,Q$2)</f>
        <v>0</v>
      </c>
      <c r="R83" s="5">
        <f>SUMIFS(Data!$A:$A, Data!$G:$G,$A83,Data!$C:$C,R$1,Data!$D:$D,R$2)</f>
        <v>0</v>
      </c>
      <c r="S83" s="5">
        <f>SUMIFS(Data!$A:$A, Data!$G:$G,$A83,Data!$C:$C,S$1,Data!$D:$D,S$2)</f>
        <v>0</v>
      </c>
      <c r="T83" s="5">
        <f>SUMIFS(Data!$A:$A, Data!$G:$G,$A83,Data!$C:$C,T$1,Data!$D:$D,T$2)</f>
        <v>0</v>
      </c>
      <c r="U83" s="5">
        <f>SUMIFS(Data!$A:$A, Data!$G:$G,$A83,Data!$C:$C,U$1,Data!$D:$D,U$2)</f>
        <v>0</v>
      </c>
      <c r="V83" s="5">
        <f>SUMIFS(Data!$A:$A, Data!$G:$G,$A83,Data!$C:$C,V$1,Data!$D:$D,V$2)</f>
        <v>0</v>
      </c>
      <c r="W83" s="5">
        <f>SUMIFS(Data!$A:$A, Data!$G:$G,$A83,Data!$C:$C,W$1,Data!$D:$D,W$2)</f>
        <v>0</v>
      </c>
      <c r="X83" s="5">
        <f>SUMIFS(Data!$A:$A, Data!$G:$G,$A83,Data!$C:$C,X$1,Data!$D:$D,X$2)</f>
        <v>0</v>
      </c>
      <c r="Y83" s="5">
        <f>SUMIFS(Data!$A:$A, Data!$G:$G,$A83,Data!$C:$C,Y$1,Data!$D:$D,Y$2)</f>
        <v>0</v>
      </c>
      <c r="Z83" s="5">
        <f>SUMIFS(Data!$A:$A, Data!$G:$G,$A83,Data!$C:$C,Z$1,Data!$D:$D,Z$2)</f>
        <v>0</v>
      </c>
      <c r="AA83" s="5">
        <f>SUMIFS(Data!$A:$A, Data!$G:$G,$A83,Data!$C:$C,AA$1,Data!$D:$D,AA$2)</f>
        <v>0</v>
      </c>
      <c r="AB83" s="5">
        <f>SUMIFS(Data!$A:$A, Data!$G:$G,$A83,Data!$C:$C,AB$1,Data!$D:$D,AB$2)</f>
        <v>0</v>
      </c>
      <c r="AC83" s="5">
        <f>SUMIFS(Data!$A:$A, Data!$G:$G,$A83,Data!$C:$C,AC$1,Data!$D:$D,AC$2)</f>
        <v>0</v>
      </c>
      <c r="AD83" s="5">
        <f>SUMIFS(Data!$A:$A, Data!$G:$G,$A83,Data!$C:$C,AD$1,Data!$D:$D,AD$2)</f>
        <v>0</v>
      </c>
      <c r="AE83" s="5">
        <f>SUMIFS(Data!$A:$A, Data!$G:$G,$A83,Data!$C:$C,AE$1,Data!$D:$D,AE$2)</f>
        <v>0</v>
      </c>
      <c r="AF83" s="5">
        <f>SUMIFS(Data!$A:$A, Data!$G:$G,$A83,Data!$C:$C,AF$1,Data!$D:$D,AF$2)</f>
        <v>0</v>
      </c>
      <c r="AG83" s="5">
        <f>SUMIFS(Data!$A:$A, Data!$G:$G,$A83,Data!$C:$C,AG$1,Data!$D:$D,AG$2)</f>
        <v>1</v>
      </c>
      <c r="AH83" s="5">
        <f>SUMIFS(Data!$A:$A, Data!$G:$G,$A83,Data!$C:$C,AH$1,Data!$D:$D,AH$2)</f>
        <v>0</v>
      </c>
      <c r="AI83" s="5">
        <f>SUMIFS(Data!$A:$A, Data!$G:$G,$A83,Data!$C:$C,AI$1,Data!$D:$D,AI$2)</f>
        <v>0</v>
      </c>
      <c r="AJ83" s="5">
        <f>SUMIFS(Data!$A:$A, Data!$G:$G,$A83,Data!$C:$C,AJ$1,Data!$D:$D,AJ$2)</f>
        <v>0</v>
      </c>
      <c r="AK83" s="5">
        <f>SUMIFS(Data!$A:$A, Data!$G:$G,$A83,Data!$C:$C,AK$1,Data!$D:$D,AK$2)</f>
        <v>0</v>
      </c>
      <c r="AL83" s="5">
        <f>SUMIFS(Data!$A:$A, Data!$G:$G,$A83,Data!$C:$C,AL$1,Data!$D:$D,AL$2)</f>
        <v>0</v>
      </c>
      <c r="AM83" s="5">
        <f>SUMIFS(Data!$A:$A, Data!$G:$G,$A83,Data!$C:$C,AM$1,Data!$D:$D,AM$2)</f>
        <v>0</v>
      </c>
      <c r="AN83" s="5">
        <f>SUMIFS(Data!$A:$A, Data!$G:$G,$A83,Data!$C:$C,AN$1,Data!$D:$D,AN$2)</f>
        <v>0</v>
      </c>
      <c r="AO83" s="5">
        <f>SUMIFS(Data!$A:$A, Data!$G:$G,$A83,Data!$C:$C,AO$1,Data!$D:$D,AO$2)</f>
        <v>0</v>
      </c>
      <c r="AP83" s="5">
        <f>SUMIFS(Data!$A:$A, Data!$G:$G,$A83,Data!$C:$C,AP$1,Data!$D:$D,AP$2)</f>
        <v>0</v>
      </c>
      <c r="AQ83" s="5">
        <f>SUMIFS(Data!$A:$A, Data!$G:$G,$A83,Data!$C:$C,AQ$1,Data!$D:$D,AQ$2)</f>
        <v>0</v>
      </c>
      <c r="AR83" s="5">
        <f>SUMIFS(Data!$A:$A, Data!$G:$G,$A83,Data!$C:$C,AR$1,Data!$D:$D,AR$2)</f>
        <v>0</v>
      </c>
      <c r="AS83" s="5">
        <f>SUMIFS(Data!$A:$A, Data!$G:$G,$A83,Data!$C:$C,AS$1,Data!$D:$D,AS$2)</f>
        <v>0</v>
      </c>
      <c r="AT83" s="5">
        <f>SUMIFS(Data!$A:$A, Data!$G:$G,$A83,Data!$C:$C,AT$1,Data!$D:$D,AT$2)</f>
        <v>0</v>
      </c>
      <c r="AU83" s="5">
        <f>SUMIFS(Data!$A:$A, Data!$G:$G,$A83,Data!$C:$C,AU$1,Data!$D:$D,AU$2)</f>
        <v>0</v>
      </c>
      <c r="AV83" s="5">
        <f>SUMIFS(Data!$A:$A, Data!$G:$G,$A83,Data!$C:$C,AV$1,Data!$D:$D,AV$2)</f>
        <v>0</v>
      </c>
      <c r="AW83" s="5">
        <f>SUMIFS(Data!$A:$A, Data!$G:$G,$A83,Data!$C:$C,AW$1,Data!$D:$D,AW$2)</f>
        <v>0</v>
      </c>
      <c r="AX83" s="5">
        <f>SUMIFS(Data!$A:$A, Data!$G:$G,$A83,Data!$C:$C,AX$1,Data!$D:$D,AX$2)</f>
        <v>0</v>
      </c>
      <c r="AY83" s="5">
        <f>SUMIFS(Data!$A:$A, Data!$G:$G,$A83,Data!$C:$C,AY$1,Data!$D:$D,AY$2)</f>
        <v>0</v>
      </c>
      <c r="AZ83" s="5">
        <f>SUMIFS(Data!$A:$A, Data!$G:$G,$A83,Data!$C:$C,AZ$1,Data!$D:$D,AZ$2)</f>
        <v>0</v>
      </c>
      <c r="BA83" s="5">
        <f>SUMIFS(Data!$A:$A, Data!$G:$G,$A83,Data!$C:$C,BA$1,Data!$D:$D,BA$2)</f>
        <v>0</v>
      </c>
      <c r="BB83" s="5">
        <f>SUMIFS(Data!$A:$A, Data!$G:$G,$A83,Data!$C:$C,BB$1,Data!$D:$D,BB$2)</f>
        <v>0</v>
      </c>
      <c r="BC83" s="5">
        <f>SUMIFS(Data!$A:$A, Data!$G:$G,$A83,Data!$C:$C,BC$1,Data!$D:$D,BC$2)</f>
        <v>0</v>
      </c>
      <c r="BD83" s="5">
        <f>SUMIFS(Data!$A:$A, Data!$G:$G,$A83,Data!$C:$C,BD$1,Data!$D:$D,BD$2)</f>
        <v>0</v>
      </c>
      <c r="BE83" s="5">
        <f>SUMIFS(Data!$A:$A, Data!$G:$G,$A83,Data!$C:$C,BE$1,Data!$D:$D,BE$2)</f>
        <v>0</v>
      </c>
      <c r="BF83" s="5">
        <f>SUMIFS(Data!$A:$A, Data!$G:$G,$A83,Data!$C:$C,BF$1,Data!$D:$D,BF$2)</f>
        <v>0</v>
      </c>
      <c r="BG83" s="5">
        <f>SUMIFS(Data!$A:$A, Data!$G:$G,$A83,Data!$C:$C,BG$1,Data!$D:$D,BG$2)</f>
        <v>0</v>
      </c>
      <c r="BH83" s="5">
        <f>SUMIFS(Data!$A:$A, Data!$G:$G,$A83,Data!$C:$C,BH$1,Data!$D:$D,BH$2)</f>
        <v>0</v>
      </c>
      <c r="BI83" s="5">
        <f>SUMIFS(Data!$A:$A, Data!$G:$G,$A83,Data!$C:$C,BI$1,Data!$D:$D,BI$2)</f>
        <v>0</v>
      </c>
      <c r="BJ83" s="5">
        <f>SUMIFS(Data!$A:$A, Data!$G:$G,$A83,Data!$C:$C,BJ$1,Data!$D:$D,BJ$2)</f>
        <v>0</v>
      </c>
      <c r="BK83" s="5">
        <f>SUMIFS(Data!$A:$A, Data!$G:$G,$A83,Data!$C:$C,BK$1,Data!$D:$D,BK$2)</f>
        <v>0</v>
      </c>
      <c r="BL83" s="5">
        <f>SUMIFS(Data!$A:$A, Data!$G:$G,$A83,Data!$C:$C,BL$1,Data!$D:$D,BL$2)</f>
        <v>0</v>
      </c>
      <c r="BM83" s="5">
        <f>SUMIFS(Data!$A:$A, Data!$G:$G,$A83,Data!$C:$C,BM$1,Data!$D:$D,BM$2)</f>
        <v>0</v>
      </c>
      <c r="BN83" s="5">
        <f>SUMIFS(Data!$A:$A, Data!$G:$G,$A83,Data!$C:$C,BN$1,Data!$D:$D,BN$2)</f>
        <v>0</v>
      </c>
      <c r="BO83" s="5">
        <f>SUMIFS(Data!$A:$A, Data!$G:$G,$A83,Data!$C:$C,BO$1,Data!$D:$D,BO$2)</f>
        <v>0</v>
      </c>
      <c r="BP83" s="5">
        <f>SUMIFS(Data!$A:$A, Data!$G:$G,$A83,Data!$C:$C,BP$1,Data!$D:$D,BP$2)</f>
        <v>0</v>
      </c>
      <c r="BQ83" s="5">
        <f>SUMIFS(Data!$A:$A, Data!$G:$G,$A83,Data!$C:$C,BQ$1,Data!$D:$D,BQ$2)</f>
        <v>0</v>
      </c>
      <c r="BR83" s="5">
        <f>SUMIFS(Data!$A:$A, Data!$G:$G,$A83,Data!$C:$C,BR$1,Data!$D:$D,BR$2)</f>
        <v>1</v>
      </c>
      <c r="BS83" s="5">
        <f>SUMIFS(Data!$A:$A, Data!$G:$G,$A83,Data!$C:$C,BS$1,Data!$D:$D,BS$2)</f>
        <v>0</v>
      </c>
      <c r="BT83" s="5">
        <f>SUMIFS(Data!$A:$A, Data!$G:$G,$A83,Data!$C:$C,BT$1,Data!$D:$D,BT$2)</f>
        <v>0</v>
      </c>
      <c r="BU83" s="5">
        <f>SUMIFS(Data!$A:$A, Data!$G:$G,$A83,Data!$C:$C,BU$1,Data!$D:$D,BU$2)</f>
        <v>0</v>
      </c>
      <c r="BV83" s="5">
        <f>SUMIFS(Data!$A:$A, Data!$G:$G,$A83,Data!$C:$C,BV$1,Data!$D:$D,BV$2)</f>
        <v>0</v>
      </c>
      <c r="BW83" s="5">
        <f>SUMIFS(Data!$A:$A, Data!$G:$G,$A83,Data!$C:$C,BW$1,Data!$D:$D,BW$2)</f>
        <v>0</v>
      </c>
      <c r="BX83" s="5">
        <f>SUMIFS(Data!$A:$A, Data!$G:$G,$A83,Data!$C:$C,BX$1,Data!$D:$D,BX$2)</f>
        <v>0</v>
      </c>
      <c r="BY83" s="5">
        <f>SUMIFS(Data!$A:$A, Data!$G:$G,$A83,Data!$C:$C,BY$1,Data!$D:$D,BY$2)</f>
        <v>0</v>
      </c>
      <c r="BZ83" s="5">
        <f>SUMIFS(Data!$A:$A, Data!$G:$G,$A83,Data!$C:$C,BZ$1,Data!$D:$D,BZ$2)</f>
        <v>0</v>
      </c>
      <c r="CA83" s="5">
        <f>SUMIFS(Data!$A:$A, Data!$G:$G,$A83,Data!$C:$C,CA$1,Data!$D:$D,CA$2)</f>
        <v>0</v>
      </c>
      <c r="CB83" s="5">
        <f>SUMIFS(Data!$A:$A, Data!$G:$G,$A83,Data!$C:$C,CB$1,Data!$D:$D,CB$2)</f>
        <v>0</v>
      </c>
      <c r="CC83" s="5">
        <f>SUMIFS(Data!$A:$A, Data!$G:$G,$A83,Data!$C:$C,CC$1,Data!$D:$D,CC$2)</f>
        <v>0</v>
      </c>
      <c r="CD83" s="5">
        <f>SUMIFS(Data!$A:$A, Data!$G:$G,$A83,Data!$C:$C,CD$1,Data!$D:$D,CD$2)</f>
        <v>0</v>
      </c>
      <c r="CE83" s="5">
        <f>SUMIFS(Data!$A:$A, Data!$G:$G,$A83,Data!$C:$C,CE$1,Data!$D:$D,CE$2)</f>
        <v>0</v>
      </c>
      <c r="CF83" s="5">
        <f>SUMIFS(Data!$A:$A, Data!$G:$G,$A83,Data!$C:$C,CF$1,Data!$D:$D,CF$2)</f>
        <v>0</v>
      </c>
      <c r="CG83" s="5">
        <f>SUMIFS(Data!$A:$A, Data!$G:$G,$A83,Data!$C:$C,CG$1,Data!$D:$D,CG$2)</f>
        <v>0</v>
      </c>
      <c r="CH83" s="5">
        <f>SUMIFS(Data!$A:$A, Data!$G:$G,$A83,Data!$C:$C,CH$1,Data!$D:$D,CH$2)</f>
        <v>0</v>
      </c>
      <c r="CI83" s="5">
        <f>SUMIFS(Data!$A:$A, Data!$G:$G,$A83,Data!$C:$C,CI$1,Data!$D:$D,CI$2)</f>
        <v>1</v>
      </c>
      <c r="CJ83" s="5">
        <f>SUMIFS(Data!$A:$A, Data!$G:$G,$A83,Data!$C:$C,CJ$1,Data!$D:$D,CJ$2)</f>
        <v>0</v>
      </c>
      <c r="CK83" s="5">
        <f>SUMIFS(Data!$A:$A, Data!$G:$G,$A83,Data!$C:$C,CK$1,Data!$D:$D,CK$2)</f>
        <v>0</v>
      </c>
      <c r="CL83" s="5">
        <f>SUMIFS(Data!$A:$A, Data!$G:$G,$A83,Data!$C:$C,CL$1,Data!$D:$D,CL$2)</f>
        <v>0</v>
      </c>
      <c r="CM83" s="5">
        <f>SUMIFS(Data!$A:$A, Data!$G:$G,$A83,Data!$C:$C,CM$1,Data!$D:$D,CM$2)</f>
        <v>0</v>
      </c>
      <c r="CN83" s="5">
        <f>SUMIFS(Data!$A:$A, Data!$G:$G,$A83,Data!$C:$C,CN$1,Data!$D:$D,CN$2)</f>
        <v>0</v>
      </c>
      <c r="CO83" s="5">
        <f>SUMIFS(Data!$A:$A, Data!$G:$G,$A83,Data!$C:$C,CO$1,Data!$D:$D,CO$2)</f>
        <v>0</v>
      </c>
      <c r="CP83" s="5">
        <f>SUMIFS(Data!$A:$A, Data!$G:$G,$A83,Data!$C:$C,CP$1,Data!$D:$D,CP$2)</f>
        <v>0</v>
      </c>
      <c r="CQ83" s="5">
        <f>SUMIFS(Data!$A:$A, Data!$G:$G,$A83,Data!$C:$C,CQ$1,Data!$D:$D,CQ$2)</f>
        <v>0</v>
      </c>
      <c r="CR83" s="5">
        <f>SUMIFS(Data!$A:$A, Data!$G:$G,$A83,Data!$C:$C,CR$1,Data!$D:$D,CR$2)</f>
        <v>0</v>
      </c>
      <c r="CS83" s="5">
        <f>SUMIFS(Data!$A:$A, Data!$G:$G,$A83,Data!$C:$C,CS$1,Data!$D:$D,CS$2)</f>
        <v>0</v>
      </c>
      <c r="CT83" s="5">
        <f>SUMIFS(Data!$A:$A, Data!$G:$G,$A83,Data!$C:$C,CT$1,Data!$D:$D,CT$2)</f>
        <v>0</v>
      </c>
      <c r="CU83" s="5">
        <f>SUMIFS(Data!$A:$A, Data!$G:$G,$A83,Data!$C:$C,CU$1,Data!$D:$D,CU$2)</f>
        <v>0</v>
      </c>
      <c r="CV83" s="5">
        <f>SUMIFS(Data!$A:$A, Data!$G:$G,$A83,Data!$C:$C,CV$1,Data!$D:$D,CV$2)</f>
        <v>0</v>
      </c>
      <c r="CW83" s="5">
        <f t="shared" ref="CW83:CX83" si="82">SUMIF($B$2:$CV$2,CW$2, $B83:$CV83)</f>
        <v>0</v>
      </c>
      <c r="CX83" s="5">
        <f t="shared" si="82"/>
        <v>3</v>
      </c>
      <c r="CY83" s="5">
        <f t="shared" si="3"/>
        <v>3</v>
      </c>
    </row>
    <row r="84">
      <c r="A84" s="5" t="str">
        <f>Countries!A82</f>
        <v>SVK</v>
      </c>
      <c r="B84" s="5">
        <f>SUMIFS(Data!$A:$A, Data!$G:$G,$A84,Data!$C:$C,B$1,Data!$D:$D,B$2)</f>
        <v>0</v>
      </c>
      <c r="C84" s="5">
        <f>SUMIFS(Data!$A:$A, Data!$G:$G,$A84,Data!$C:$C,C$1,Data!$D:$D,C$2)</f>
        <v>0</v>
      </c>
      <c r="D84" s="5">
        <f>SUMIFS(Data!$A:$A, Data!$G:$G,$A84,Data!$C:$C,D$1,Data!$D:$D,D$2)</f>
        <v>0</v>
      </c>
      <c r="E84" s="5">
        <f>SUMIFS(Data!$A:$A, Data!$G:$G,$A84,Data!$C:$C,E$1,Data!$D:$D,E$2)</f>
        <v>0</v>
      </c>
      <c r="F84" s="5">
        <f>SUMIFS(Data!$A:$A, Data!$G:$G,$A84,Data!$C:$C,F$1,Data!$D:$D,F$2)</f>
        <v>0</v>
      </c>
      <c r="G84" s="5">
        <f>SUMIFS(Data!$A:$A, Data!$G:$G,$A84,Data!$C:$C,G$1,Data!$D:$D,G$2)</f>
        <v>0</v>
      </c>
      <c r="H84" s="5">
        <f>SUMIFS(Data!$A:$A, Data!$G:$G,$A84,Data!$C:$C,H$1,Data!$D:$D,H$2)</f>
        <v>0</v>
      </c>
      <c r="I84" s="5">
        <f>SUMIFS(Data!$A:$A, Data!$G:$G,$A84,Data!$C:$C,I$1,Data!$D:$D,I$2)</f>
        <v>0</v>
      </c>
      <c r="J84" s="5">
        <f>SUMIFS(Data!$A:$A, Data!$G:$G,$A84,Data!$C:$C,J$1,Data!$D:$D,J$2)</f>
        <v>0</v>
      </c>
      <c r="K84" s="5">
        <f>SUMIFS(Data!$A:$A, Data!$G:$G,$A84,Data!$C:$C,K$1,Data!$D:$D,K$2)</f>
        <v>0</v>
      </c>
      <c r="L84" s="5">
        <f>SUMIFS(Data!$A:$A, Data!$G:$G,$A84,Data!$C:$C,L$1,Data!$D:$D,L$2)</f>
        <v>0</v>
      </c>
      <c r="M84" s="5">
        <f>SUMIFS(Data!$A:$A, Data!$G:$G,$A84,Data!$C:$C,M$1,Data!$D:$D,M$2)</f>
        <v>0</v>
      </c>
      <c r="N84" s="5">
        <f>SUMIFS(Data!$A:$A, Data!$G:$G,$A84,Data!$C:$C,N$1,Data!$D:$D,N$2)</f>
        <v>0</v>
      </c>
      <c r="O84" s="5">
        <f>SUMIFS(Data!$A:$A, Data!$G:$G,$A84,Data!$C:$C,O$1,Data!$D:$D,O$2)</f>
        <v>0</v>
      </c>
      <c r="P84" s="5">
        <f>SUMIFS(Data!$A:$A, Data!$G:$G,$A84,Data!$C:$C,P$1,Data!$D:$D,P$2)</f>
        <v>0</v>
      </c>
      <c r="Q84" s="5">
        <f>SUMIFS(Data!$A:$A, Data!$G:$G,$A84,Data!$C:$C,Q$1,Data!$D:$D,Q$2)</f>
        <v>0</v>
      </c>
      <c r="R84" s="5">
        <f>SUMIFS(Data!$A:$A, Data!$G:$G,$A84,Data!$C:$C,R$1,Data!$D:$D,R$2)</f>
        <v>0</v>
      </c>
      <c r="S84" s="5">
        <f>SUMIFS(Data!$A:$A, Data!$G:$G,$A84,Data!$C:$C,S$1,Data!$D:$D,S$2)</f>
        <v>0</v>
      </c>
      <c r="T84" s="5">
        <f>SUMIFS(Data!$A:$A, Data!$G:$G,$A84,Data!$C:$C,T$1,Data!$D:$D,T$2)</f>
        <v>0</v>
      </c>
      <c r="U84" s="5">
        <f>SUMIFS(Data!$A:$A, Data!$G:$G,$A84,Data!$C:$C,U$1,Data!$D:$D,U$2)</f>
        <v>0</v>
      </c>
      <c r="V84" s="5">
        <f>SUMIFS(Data!$A:$A, Data!$G:$G,$A84,Data!$C:$C,V$1,Data!$D:$D,V$2)</f>
        <v>0</v>
      </c>
      <c r="W84" s="5">
        <f>SUMIFS(Data!$A:$A, Data!$G:$G,$A84,Data!$C:$C,W$1,Data!$D:$D,W$2)</f>
        <v>0</v>
      </c>
      <c r="X84" s="5">
        <f>SUMIFS(Data!$A:$A, Data!$G:$G,$A84,Data!$C:$C,X$1,Data!$D:$D,X$2)</f>
        <v>0</v>
      </c>
      <c r="Y84" s="5">
        <f>SUMIFS(Data!$A:$A, Data!$G:$G,$A84,Data!$C:$C,Y$1,Data!$D:$D,Y$2)</f>
        <v>0</v>
      </c>
      <c r="Z84" s="5">
        <f>SUMIFS(Data!$A:$A, Data!$G:$G,$A84,Data!$C:$C,Z$1,Data!$D:$D,Z$2)</f>
        <v>0</v>
      </c>
      <c r="AA84" s="5">
        <f>SUMIFS(Data!$A:$A, Data!$G:$G,$A84,Data!$C:$C,AA$1,Data!$D:$D,AA$2)</f>
        <v>0</v>
      </c>
      <c r="AB84" s="5">
        <f>SUMIFS(Data!$A:$A, Data!$G:$G,$A84,Data!$C:$C,AB$1,Data!$D:$D,AB$2)</f>
        <v>0</v>
      </c>
      <c r="AC84" s="5">
        <f>SUMIFS(Data!$A:$A, Data!$G:$G,$A84,Data!$C:$C,AC$1,Data!$D:$D,AC$2)</f>
        <v>0</v>
      </c>
      <c r="AD84" s="5">
        <f>SUMIFS(Data!$A:$A, Data!$G:$G,$A84,Data!$C:$C,AD$1,Data!$D:$D,AD$2)</f>
        <v>0</v>
      </c>
      <c r="AE84" s="5">
        <f>SUMIFS(Data!$A:$A, Data!$G:$G,$A84,Data!$C:$C,AE$1,Data!$D:$D,AE$2)</f>
        <v>0</v>
      </c>
      <c r="AF84" s="5">
        <f>SUMIFS(Data!$A:$A, Data!$G:$G,$A84,Data!$C:$C,AF$1,Data!$D:$D,AF$2)</f>
        <v>0</v>
      </c>
      <c r="AG84" s="5">
        <f>SUMIFS(Data!$A:$A, Data!$G:$G,$A84,Data!$C:$C,AG$1,Data!$D:$D,AG$2)</f>
        <v>0</v>
      </c>
      <c r="AH84" s="5">
        <f>SUMIFS(Data!$A:$A, Data!$G:$G,$A84,Data!$C:$C,AH$1,Data!$D:$D,AH$2)</f>
        <v>0</v>
      </c>
      <c r="AI84" s="5">
        <f>SUMIFS(Data!$A:$A, Data!$G:$G,$A84,Data!$C:$C,AI$1,Data!$D:$D,AI$2)</f>
        <v>0</v>
      </c>
      <c r="AJ84" s="5">
        <f>SUMIFS(Data!$A:$A, Data!$G:$G,$A84,Data!$C:$C,AJ$1,Data!$D:$D,AJ$2)</f>
        <v>0</v>
      </c>
      <c r="AK84" s="5">
        <f>SUMIFS(Data!$A:$A, Data!$G:$G,$A84,Data!$C:$C,AK$1,Data!$D:$D,AK$2)</f>
        <v>0</v>
      </c>
      <c r="AL84" s="5">
        <f>SUMIFS(Data!$A:$A, Data!$G:$G,$A84,Data!$C:$C,AL$1,Data!$D:$D,AL$2)</f>
        <v>0</v>
      </c>
      <c r="AM84" s="5">
        <f>SUMIFS(Data!$A:$A, Data!$G:$G,$A84,Data!$C:$C,AM$1,Data!$D:$D,AM$2)</f>
        <v>0</v>
      </c>
      <c r="AN84" s="5">
        <f>SUMIFS(Data!$A:$A, Data!$G:$G,$A84,Data!$C:$C,AN$1,Data!$D:$D,AN$2)</f>
        <v>0</v>
      </c>
      <c r="AO84" s="5">
        <f>SUMIFS(Data!$A:$A, Data!$G:$G,$A84,Data!$C:$C,AO$1,Data!$D:$D,AO$2)</f>
        <v>0</v>
      </c>
      <c r="AP84" s="5">
        <f>SUMIFS(Data!$A:$A, Data!$G:$G,$A84,Data!$C:$C,AP$1,Data!$D:$D,AP$2)</f>
        <v>0</v>
      </c>
      <c r="AQ84" s="5">
        <f>SUMIFS(Data!$A:$A, Data!$G:$G,$A84,Data!$C:$C,AQ$1,Data!$D:$D,AQ$2)</f>
        <v>0</v>
      </c>
      <c r="AR84" s="5">
        <f>SUMIFS(Data!$A:$A, Data!$G:$G,$A84,Data!$C:$C,AR$1,Data!$D:$D,AR$2)</f>
        <v>0</v>
      </c>
      <c r="AS84" s="5">
        <f>SUMIFS(Data!$A:$A, Data!$G:$G,$A84,Data!$C:$C,AS$1,Data!$D:$D,AS$2)</f>
        <v>0</v>
      </c>
      <c r="AT84" s="5">
        <f>SUMIFS(Data!$A:$A, Data!$G:$G,$A84,Data!$C:$C,AT$1,Data!$D:$D,AT$2)</f>
        <v>0</v>
      </c>
      <c r="AU84" s="5">
        <f>SUMIFS(Data!$A:$A, Data!$G:$G,$A84,Data!$C:$C,AU$1,Data!$D:$D,AU$2)</f>
        <v>0</v>
      </c>
      <c r="AV84" s="5">
        <f>SUMIFS(Data!$A:$A, Data!$G:$G,$A84,Data!$C:$C,AV$1,Data!$D:$D,AV$2)</f>
        <v>0</v>
      </c>
      <c r="AW84" s="5">
        <f>SUMIFS(Data!$A:$A, Data!$G:$G,$A84,Data!$C:$C,AW$1,Data!$D:$D,AW$2)</f>
        <v>0</v>
      </c>
      <c r="AX84" s="5">
        <f>SUMIFS(Data!$A:$A, Data!$G:$G,$A84,Data!$C:$C,AX$1,Data!$D:$D,AX$2)</f>
        <v>0</v>
      </c>
      <c r="AY84" s="5">
        <f>SUMIFS(Data!$A:$A, Data!$G:$G,$A84,Data!$C:$C,AY$1,Data!$D:$D,AY$2)</f>
        <v>0</v>
      </c>
      <c r="AZ84" s="5">
        <f>SUMIFS(Data!$A:$A, Data!$G:$G,$A84,Data!$C:$C,AZ$1,Data!$D:$D,AZ$2)</f>
        <v>0</v>
      </c>
      <c r="BA84" s="5">
        <f>SUMIFS(Data!$A:$A, Data!$G:$G,$A84,Data!$C:$C,BA$1,Data!$D:$D,BA$2)</f>
        <v>0</v>
      </c>
      <c r="BB84" s="5">
        <f>SUMIFS(Data!$A:$A, Data!$G:$G,$A84,Data!$C:$C,BB$1,Data!$D:$D,BB$2)</f>
        <v>0</v>
      </c>
      <c r="BC84" s="5">
        <f>SUMIFS(Data!$A:$A, Data!$G:$G,$A84,Data!$C:$C,BC$1,Data!$D:$D,BC$2)</f>
        <v>0</v>
      </c>
      <c r="BD84" s="5">
        <f>SUMIFS(Data!$A:$A, Data!$G:$G,$A84,Data!$C:$C,BD$1,Data!$D:$D,BD$2)</f>
        <v>0</v>
      </c>
      <c r="BE84" s="5">
        <f>SUMIFS(Data!$A:$A, Data!$G:$G,$A84,Data!$C:$C,BE$1,Data!$D:$D,BE$2)</f>
        <v>0</v>
      </c>
      <c r="BF84" s="5">
        <f>SUMIFS(Data!$A:$A, Data!$G:$G,$A84,Data!$C:$C,BF$1,Data!$D:$D,BF$2)</f>
        <v>0</v>
      </c>
      <c r="BG84" s="5">
        <f>SUMIFS(Data!$A:$A, Data!$G:$G,$A84,Data!$C:$C,BG$1,Data!$D:$D,BG$2)</f>
        <v>0</v>
      </c>
      <c r="BH84" s="5">
        <f>SUMIFS(Data!$A:$A, Data!$G:$G,$A84,Data!$C:$C,BH$1,Data!$D:$D,BH$2)</f>
        <v>0</v>
      </c>
      <c r="BI84" s="5">
        <f>SUMIFS(Data!$A:$A, Data!$G:$G,$A84,Data!$C:$C,BI$1,Data!$D:$D,BI$2)</f>
        <v>0</v>
      </c>
      <c r="BJ84" s="5">
        <f>SUMIFS(Data!$A:$A, Data!$G:$G,$A84,Data!$C:$C,BJ$1,Data!$D:$D,BJ$2)</f>
        <v>0</v>
      </c>
      <c r="BK84" s="5">
        <f>SUMIFS(Data!$A:$A, Data!$G:$G,$A84,Data!$C:$C,BK$1,Data!$D:$D,BK$2)</f>
        <v>0</v>
      </c>
      <c r="BL84" s="5">
        <f>SUMIFS(Data!$A:$A, Data!$G:$G,$A84,Data!$C:$C,BL$1,Data!$D:$D,BL$2)</f>
        <v>0</v>
      </c>
      <c r="BM84" s="5">
        <f>SUMIFS(Data!$A:$A, Data!$G:$G,$A84,Data!$C:$C,BM$1,Data!$D:$D,BM$2)</f>
        <v>0</v>
      </c>
      <c r="BN84" s="5">
        <f>SUMIFS(Data!$A:$A, Data!$G:$G,$A84,Data!$C:$C,BN$1,Data!$D:$D,BN$2)</f>
        <v>0</v>
      </c>
      <c r="BO84" s="5">
        <f>SUMIFS(Data!$A:$A, Data!$G:$G,$A84,Data!$C:$C,BO$1,Data!$D:$D,BO$2)</f>
        <v>0</v>
      </c>
      <c r="BP84" s="5">
        <f>SUMIFS(Data!$A:$A, Data!$G:$G,$A84,Data!$C:$C,BP$1,Data!$D:$D,BP$2)</f>
        <v>0</v>
      </c>
      <c r="BQ84" s="5">
        <f>SUMIFS(Data!$A:$A, Data!$G:$G,$A84,Data!$C:$C,BQ$1,Data!$D:$D,BQ$2)</f>
        <v>0</v>
      </c>
      <c r="BR84" s="5">
        <f>SUMIFS(Data!$A:$A, Data!$G:$G,$A84,Data!$C:$C,BR$1,Data!$D:$D,BR$2)</f>
        <v>1</v>
      </c>
      <c r="BS84" s="5">
        <f>SUMIFS(Data!$A:$A, Data!$G:$G,$A84,Data!$C:$C,BS$1,Data!$D:$D,BS$2)</f>
        <v>0</v>
      </c>
      <c r="BT84" s="5">
        <f>SUMIFS(Data!$A:$A, Data!$G:$G,$A84,Data!$C:$C,BT$1,Data!$D:$D,BT$2)</f>
        <v>0</v>
      </c>
      <c r="BU84" s="5">
        <f>SUMIFS(Data!$A:$A, Data!$G:$G,$A84,Data!$C:$C,BU$1,Data!$D:$D,BU$2)</f>
        <v>0</v>
      </c>
      <c r="BV84" s="5">
        <f>SUMIFS(Data!$A:$A, Data!$G:$G,$A84,Data!$C:$C,BV$1,Data!$D:$D,BV$2)</f>
        <v>0</v>
      </c>
      <c r="BW84" s="5">
        <f>SUMIFS(Data!$A:$A, Data!$G:$G,$A84,Data!$C:$C,BW$1,Data!$D:$D,BW$2)</f>
        <v>0</v>
      </c>
      <c r="BX84" s="5">
        <f>SUMIFS(Data!$A:$A, Data!$G:$G,$A84,Data!$C:$C,BX$1,Data!$D:$D,BX$2)</f>
        <v>0</v>
      </c>
      <c r="BY84" s="5">
        <f>SUMIFS(Data!$A:$A, Data!$G:$G,$A84,Data!$C:$C,BY$1,Data!$D:$D,BY$2)</f>
        <v>0</v>
      </c>
      <c r="BZ84" s="5">
        <f>SUMIFS(Data!$A:$A, Data!$G:$G,$A84,Data!$C:$C,BZ$1,Data!$D:$D,BZ$2)</f>
        <v>0</v>
      </c>
      <c r="CA84" s="5">
        <f>SUMIFS(Data!$A:$A, Data!$G:$G,$A84,Data!$C:$C,CA$1,Data!$D:$D,CA$2)</f>
        <v>0</v>
      </c>
      <c r="CB84" s="5">
        <f>SUMIFS(Data!$A:$A, Data!$G:$G,$A84,Data!$C:$C,CB$1,Data!$D:$D,CB$2)</f>
        <v>0</v>
      </c>
      <c r="CC84" s="5">
        <f>SUMIFS(Data!$A:$A, Data!$G:$G,$A84,Data!$C:$C,CC$1,Data!$D:$D,CC$2)</f>
        <v>0</v>
      </c>
      <c r="CD84" s="5">
        <f>SUMIFS(Data!$A:$A, Data!$G:$G,$A84,Data!$C:$C,CD$1,Data!$D:$D,CD$2)</f>
        <v>0</v>
      </c>
      <c r="CE84" s="5">
        <f>SUMIFS(Data!$A:$A, Data!$G:$G,$A84,Data!$C:$C,CE$1,Data!$D:$D,CE$2)</f>
        <v>0</v>
      </c>
      <c r="CF84" s="5">
        <f>SUMIFS(Data!$A:$A, Data!$G:$G,$A84,Data!$C:$C,CF$1,Data!$D:$D,CF$2)</f>
        <v>0</v>
      </c>
      <c r="CG84" s="5">
        <f>SUMIFS(Data!$A:$A, Data!$G:$G,$A84,Data!$C:$C,CG$1,Data!$D:$D,CG$2)</f>
        <v>0</v>
      </c>
      <c r="CH84" s="5">
        <f>SUMIFS(Data!$A:$A, Data!$G:$G,$A84,Data!$C:$C,CH$1,Data!$D:$D,CH$2)</f>
        <v>0</v>
      </c>
      <c r="CI84" s="5">
        <f>SUMIFS(Data!$A:$A, Data!$G:$G,$A84,Data!$C:$C,CI$1,Data!$D:$D,CI$2)</f>
        <v>0</v>
      </c>
      <c r="CJ84" s="5">
        <f>SUMIFS(Data!$A:$A, Data!$G:$G,$A84,Data!$C:$C,CJ$1,Data!$D:$D,CJ$2)</f>
        <v>0</v>
      </c>
      <c r="CK84" s="5">
        <f>SUMIFS(Data!$A:$A, Data!$G:$G,$A84,Data!$C:$C,CK$1,Data!$D:$D,CK$2)</f>
        <v>0</v>
      </c>
      <c r="CL84" s="5">
        <f>SUMIFS(Data!$A:$A, Data!$G:$G,$A84,Data!$C:$C,CL$1,Data!$D:$D,CL$2)</f>
        <v>0</v>
      </c>
      <c r="CM84" s="5">
        <f>SUMIFS(Data!$A:$A, Data!$G:$G,$A84,Data!$C:$C,CM$1,Data!$D:$D,CM$2)</f>
        <v>0</v>
      </c>
      <c r="CN84" s="5">
        <f>SUMIFS(Data!$A:$A, Data!$G:$G,$A84,Data!$C:$C,CN$1,Data!$D:$D,CN$2)</f>
        <v>0</v>
      </c>
      <c r="CO84" s="5">
        <f>SUMIFS(Data!$A:$A, Data!$G:$G,$A84,Data!$C:$C,CO$1,Data!$D:$D,CO$2)</f>
        <v>0</v>
      </c>
      <c r="CP84" s="5">
        <f>SUMIFS(Data!$A:$A, Data!$G:$G,$A84,Data!$C:$C,CP$1,Data!$D:$D,CP$2)</f>
        <v>0</v>
      </c>
      <c r="CQ84" s="5">
        <f>SUMIFS(Data!$A:$A, Data!$G:$G,$A84,Data!$C:$C,CQ$1,Data!$D:$D,CQ$2)</f>
        <v>0</v>
      </c>
      <c r="CR84" s="5">
        <f>SUMIFS(Data!$A:$A, Data!$G:$G,$A84,Data!$C:$C,CR$1,Data!$D:$D,CR$2)</f>
        <v>0</v>
      </c>
      <c r="CS84" s="5">
        <f>SUMIFS(Data!$A:$A, Data!$G:$G,$A84,Data!$C:$C,CS$1,Data!$D:$D,CS$2)</f>
        <v>0</v>
      </c>
      <c r="CT84" s="5">
        <f>SUMIFS(Data!$A:$A, Data!$G:$G,$A84,Data!$C:$C,CT$1,Data!$D:$D,CT$2)</f>
        <v>0</v>
      </c>
      <c r="CU84" s="5">
        <f>SUMIFS(Data!$A:$A, Data!$G:$G,$A84,Data!$C:$C,CU$1,Data!$D:$D,CU$2)</f>
        <v>0</v>
      </c>
      <c r="CV84" s="5">
        <f>SUMIFS(Data!$A:$A, Data!$G:$G,$A84,Data!$C:$C,CV$1,Data!$D:$D,CV$2)</f>
        <v>0</v>
      </c>
      <c r="CW84" s="5">
        <f t="shared" ref="CW84:CX84" si="83">SUMIF($B$2:$CV$2,CW$2, $B84:$CV84)</f>
        <v>0</v>
      </c>
      <c r="CX84" s="5">
        <f t="shared" si="83"/>
        <v>1</v>
      </c>
      <c r="CY84" s="5">
        <f t="shared" si="3"/>
        <v>1</v>
      </c>
    </row>
    <row r="85">
      <c r="A85" s="5" t="str">
        <f>Countries!A83</f>
        <v>SWE</v>
      </c>
      <c r="B85" s="5">
        <f>SUMIFS(Data!$A:$A, Data!$G:$G,$A85,Data!$C:$C,B$1,Data!$D:$D,B$2)</f>
        <v>0</v>
      </c>
      <c r="C85" s="5">
        <f>SUMIFS(Data!$A:$A, Data!$G:$G,$A85,Data!$C:$C,C$1,Data!$D:$D,C$2)</f>
        <v>0</v>
      </c>
      <c r="D85" s="5">
        <f>SUMIFS(Data!$A:$A, Data!$G:$G,$A85,Data!$C:$C,D$1,Data!$D:$D,D$2)</f>
        <v>0</v>
      </c>
      <c r="E85" s="5">
        <f>SUMIFS(Data!$A:$A, Data!$G:$G,$A85,Data!$C:$C,E$1,Data!$D:$D,E$2)</f>
        <v>0</v>
      </c>
      <c r="F85" s="5">
        <f>SUMIFS(Data!$A:$A, Data!$G:$G,$A85,Data!$C:$C,F$1,Data!$D:$D,F$2)</f>
        <v>0</v>
      </c>
      <c r="G85" s="5">
        <f>SUMIFS(Data!$A:$A, Data!$G:$G,$A85,Data!$C:$C,G$1,Data!$D:$D,G$2)</f>
        <v>0</v>
      </c>
      <c r="H85" s="5">
        <f>SUMIFS(Data!$A:$A, Data!$G:$G,$A85,Data!$C:$C,H$1,Data!$D:$D,H$2)</f>
        <v>0</v>
      </c>
      <c r="I85" s="5">
        <f>SUMIFS(Data!$A:$A, Data!$G:$G,$A85,Data!$C:$C,I$1,Data!$D:$D,I$2)</f>
        <v>0</v>
      </c>
      <c r="J85" s="5">
        <f>SUMIFS(Data!$A:$A, Data!$G:$G,$A85,Data!$C:$C,J$1,Data!$D:$D,J$2)</f>
        <v>2</v>
      </c>
      <c r="K85" s="5">
        <f>SUMIFS(Data!$A:$A, Data!$G:$G,$A85,Data!$C:$C,K$1,Data!$D:$D,K$2)</f>
        <v>0</v>
      </c>
      <c r="L85" s="5">
        <f>SUMIFS(Data!$A:$A, Data!$G:$G,$A85,Data!$C:$C,L$1,Data!$D:$D,L$2)</f>
        <v>0</v>
      </c>
      <c r="M85" s="5">
        <f>SUMIFS(Data!$A:$A, Data!$G:$G,$A85,Data!$C:$C,M$1,Data!$D:$D,M$2)</f>
        <v>0</v>
      </c>
      <c r="N85" s="5">
        <f>SUMIFS(Data!$A:$A, Data!$G:$G,$A85,Data!$C:$C,N$1,Data!$D:$D,N$2)</f>
        <v>0</v>
      </c>
      <c r="O85" s="5">
        <f>SUMIFS(Data!$A:$A, Data!$G:$G,$A85,Data!$C:$C,O$1,Data!$D:$D,O$2)</f>
        <v>0</v>
      </c>
      <c r="P85" s="5">
        <f>SUMIFS(Data!$A:$A, Data!$G:$G,$A85,Data!$C:$C,P$1,Data!$D:$D,P$2)</f>
        <v>0</v>
      </c>
      <c r="Q85" s="5">
        <f>SUMIFS(Data!$A:$A, Data!$G:$G,$A85,Data!$C:$C,Q$1,Data!$D:$D,Q$2)</f>
        <v>0</v>
      </c>
      <c r="R85" s="5">
        <f>SUMIFS(Data!$A:$A, Data!$G:$G,$A85,Data!$C:$C,R$1,Data!$D:$D,R$2)</f>
        <v>0</v>
      </c>
      <c r="S85" s="5">
        <f>SUMIFS(Data!$A:$A, Data!$G:$G,$A85,Data!$C:$C,S$1,Data!$D:$D,S$2)</f>
        <v>0</v>
      </c>
      <c r="T85" s="5">
        <f>SUMIFS(Data!$A:$A, Data!$G:$G,$A85,Data!$C:$C,T$1,Data!$D:$D,T$2)</f>
        <v>0</v>
      </c>
      <c r="U85" s="5">
        <f>SUMIFS(Data!$A:$A, Data!$G:$G,$A85,Data!$C:$C,U$1,Data!$D:$D,U$2)</f>
        <v>0</v>
      </c>
      <c r="V85" s="5">
        <f>SUMIFS(Data!$A:$A, Data!$G:$G,$A85,Data!$C:$C,V$1,Data!$D:$D,V$2)</f>
        <v>0</v>
      </c>
      <c r="W85" s="5">
        <f>SUMIFS(Data!$A:$A, Data!$G:$G,$A85,Data!$C:$C,W$1,Data!$D:$D,W$2)</f>
        <v>0</v>
      </c>
      <c r="X85" s="5">
        <f>SUMIFS(Data!$A:$A, Data!$G:$G,$A85,Data!$C:$C,X$1,Data!$D:$D,X$2)</f>
        <v>0</v>
      </c>
      <c r="Y85" s="5">
        <f>SUMIFS(Data!$A:$A, Data!$G:$G,$A85,Data!$C:$C,Y$1,Data!$D:$D,Y$2)</f>
        <v>0</v>
      </c>
      <c r="Z85" s="5">
        <f>SUMIFS(Data!$A:$A, Data!$G:$G,$A85,Data!$C:$C,Z$1,Data!$D:$D,Z$2)</f>
        <v>0</v>
      </c>
      <c r="AA85" s="5">
        <f>SUMIFS(Data!$A:$A, Data!$G:$G,$A85,Data!$C:$C,AA$1,Data!$D:$D,AA$2)</f>
        <v>0</v>
      </c>
      <c r="AB85" s="5">
        <f>SUMIFS(Data!$A:$A, Data!$G:$G,$A85,Data!$C:$C,AB$1,Data!$D:$D,AB$2)</f>
        <v>0</v>
      </c>
      <c r="AC85" s="5">
        <f>SUMIFS(Data!$A:$A, Data!$G:$G,$A85,Data!$C:$C,AC$1,Data!$D:$D,AC$2)</f>
        <v>0</v>
      </c>
      <c r="AD85" s="5">
        <f>SUMIFS(Data!$A:$A, Data!$G:$G,$A85,Data!$C:$C,AD$1,Data!$D:$D,AD$2)</f>
        <v>0</v>
      </c>
      <c r="AE85" s="5">
        <f>SUMIFS(Data!$A:$A, Data!$G:$G,$A85,Data!$C:$C,AE$1,Data!$D:$D,AE$2)</f>
        <v>0</v>
      </c>
      <c r="AF85" s="5">
        <f>SUMIFS(Data!$A:$A, Data!$G:$G,$A85,Data!$C:$C,AF$1,Data!$D:$D,AF$2)</f>
        <v>0</v>
      </c>
      <c r="AG85" s="5">
        <f>SUMIFS(Data!$A:$A, Data!$G:$G,$A85,Data!$C:$C,AG$1,Data!$D:$D,AG$2)</f>
        <v>0</v>
      </c>
      <c r="AH85" s="5">
        <f>SUMIFS(Data!$A:$A, Data!$G:$G,$A85,Data!$C:$C,AH$1,Data!$D:$D,AH$2)</f>
        <v>0</v>
      </c>
      <c r="AI85" s="5">
        <f>SUMIFS(Data!$A:$A, Data!$G:$G,$A85,Data!$C:$C,AI$1,Data!$D:$D,AI$2)</f>
        <v>0</v>
      </c>
      <c r="AJ85" s="5">
        <f>SUMIFS(Data!$A:$A, Data!$G:$G,$A85,Data!$C:$C,AJ$1,Data!$D:$D,AJ$2)</f>
        <v>0</v>
      </c>
      <c r="AK85" s="5">
        <f>SUMIFS(Data!$A:$A, Data!$G:$G,$A85,Data!$C:$C,AK$1,Data!$D:$D,AK$2)</f>
        <v>0</v>
      </c>
      <c r="AL85" s="5">
        <f>SUMIFS(Data!$A:$A, Data!$G:$G,$A85,Data!$C:$C,AL$1,Data!$D:$D,AL$2)</f>
        <v>0</v>
      </c>
      <c r="AM85" s="5">
        <f>SUMIFS(Data!$A:$A, Data!$G:$G,$A85,Data!$C:$C,AM$1,Data!$D:$D,AM$2)</f>
        <v>0</v>
      </c>
      <c r="AN85" s="5">
        <f>SUMIFS(Data!$A:$A, Data!$G:$G,$A85,Data!$C:$C,AN$1,Data!$D:$D,AN$2)</f>
        <v>3</v>
      </c>
      <c r="AO85" s="5">
        <f>SUMIFS(Data!$A:$A, Data!$G:$G,$A85,Data!$C:$C,AO$1,Data!$D:$D,AO$2)</f>
        <v>0</v>
      </c>
      <c r="AP85" s="5">
        <f>SUMIFS(Data!$A:$A, Data!$G:$G,$A85,Data!$C:$C,AP$1,Data!$D:$D,AP$2)</f>
        <v>0</v>
      </c>
      <c r="AQ85" s="5">
        <f>SUMIFS(Data!$A:$A, Data!$G:$G,$A85,Data!$C:$C,AQ$1,Data!$D:$D,AQ$2)</f>
        <v>0</v>
      </c>
      <c r="AR85" s="5">
        <f>SUMIFS(Data!$A:$A, Data!$G:$G,$A85,Data!$C:$C,AR$1,Data!$D:$D,AR$2)</f>
        <v>0</v>
      </c>
      <c r="AS85" s="5">
        <f>SUMIFS(Data!$A:$A, Data!$G:$G,$A85,Data!$C:$C,AS$1,Data!$D:$D,AS$2)</f>
        <v>0</v>
      </c>
      <c r="AT85" s="5">
        <f>SUMIFS(Data!$A:$A, Data!$G:$G,$A85,Data!$C:$C,AT$1,Data!$D:$D,AT$2)</f>
        <v>0</v>
      </c>
      <c r="AU85" s="5">
        <f>SUMIFS(Data!$A:$A, Data!$G:$G,$A85,Data!$C:$C,AU$1,Data!$D:$D,AU$2)</f>
        <v>0</v>
      </c>
      <c r="AV85" s="5">
        <f>SUMIFS(Data!$A:$A, Data!$G:$G,$A85,Data!$C:$C,AV$1,Data!$D:$D,AV$2)</f>
        <v>0</v>
      </c>
      <c r="AW85" s="5">
        <f>SUMIFS(Data!$A:$A, Data!$G:$G,$A85,Data!$C:$C,AW$1,Data!$D:$D,AW$2)</f>
        <v>0</v>
      </c>
      <c r="AX85" s="5">
        <f>SUMIFS(Data!$A:$A, Data!$G:$G,$A85,Data!$C:$C,AX$1,Data!$D:$D,AX$2)</f>
        <v>0</v>
      </c>
      <c r="AY85" s="5">
        <f>SUMIFS(Data!$A:$A, Data!$G:$G,$A85,Data!$C:$C,AY$1,Data!$D:$D,AY$2)</f>
        <v>0</v>
      </c>
      <c r="AZ85" s="5">
        <f>SUMIFS(Data!$A:$A, Data!$G:$G,$A85,Data!$C:$C,AZ$1,Data!$D:$D,AZ$2)</f>
        <v>0</v>
      </c>
      <c r="BA85" s="5">
        <f>SUMIFS(Data!$A:$A, Data!$G:$G,$A85,Data!$C:$C,BA$1,Data!$D:$D,BA$2)</f>
        <v>0</v>
      </c>
      <c r="BB85" s="5">
        <f>SUMIFS(Data!$A:$A, Data!$G:$G,$A85,Data!$C:$C,BB$1,Data!$D:$D,BB$2)</f>
        <v>0</v>
      </c>
      <c r="BC85" s="5">
        <f>SUMIFS(Data!$A:$A, Data!$G:$G,$A85,Data!$C:$C,BC$1,Data!$D:$D,BC$2)</f>
        <v>0</v>
      </c>
      <c r="BD85" s="5">
        <f>SUMIFS(Data!$A:$A, Data!$G:$G,$A85,Data!$C:$C,BD$1,Data!$D:$D,BD$2)</f>
        <v>0</v>
      </c>
      <c r="BE85" s="5">
        <f>SUMIFS(Data!$A:$A, Data!$G:$G,$A85,Data!$C:$C,BE$1,Data!$D:$D,BE$2)</f>
        <v>0</v>
      </c>
      <c r="BF85" s="5">
        <f>SUMIFS(Data!$A:$A, Data!$G:$G,$A85,Data!$C:$C,BF$1,Data!$D:$D,BF$2)</f>
        <v>0</v>
      </c>
      <c r="BG85" s="5">
        <f>SUMIFS(Data!$A:$A, Data!$G:$G,$A85,Data!$C:$C,BG$1,Data!$D:$D,BG$2)</f>
        <v>0</v>
      </c>
      <c r="BH85" s="5">
        <f>SUMIFS(Data!$A:$A, Data!$G:$G,$A85,Data!$C:$C,BH$1,Data!$D:$D,BH$2)</f>
        <v>0</v>
      </c>
      <c r="BI85" s="5">
        <f>SUMIFS(Data!$A:$A, Data!$G:$G,$A85,Data!$C:$C,BI$1,Data!$D:$D,BI$2)</f>
        <v>0</v>
      </c>
      <c r="BJ85" s="5">
        <f>SUMIFS(Data!$A:$A, Data!$G:$G,$A85,Data!$C:$C,BJ$1,Data!$D:$D,BJ$2)</f>
        <v>0</v>
      </c>
      <c r="BK85" s="5">
        <f>SUMIFS(Data!$A:$A, Data!$G:$G,$A85,Data!$C:$C,BK$1,Data!$D:$D,BK$2)</f>
        <v>0</v>
      </c>
      <c r="BL85" s="5">
        <f>SUMIFS(Data!$A:$A, Data!$G:$G,$A85,Data!$C:$C,BL$1,Data!$D:$D,BL$2)</f>
        <v>0</v>
      </c>
      <c r="BM85" s="5">
        <f>SUMIFS(Data!$A:$A, Data!$G:$G,$A85,Data!$C:$C,BM$1,Data!$D:$D,BM$2)</f>
        <v>0</v>
      </c>
      <c r="BN85" s="5">
        <f>SUMIFS(Data!$A:$A, Data!$G:$G,$A85,Data!$C:$C,BN$1,Data!$D:$D,BN$2)</f>
        <v>0</v>
      </c>
      <c r="BO85" s="5">
        <f>SUMIFS(Data!$A:$A, Data!$G:$G,$A85,Data!$C:$C,BO$1,Data!$D:$D,BO$2)</f>
        <v>0</v>
      </c>
      <c r="BP85" s="5">
        <f>SUMIFS(Data!$A:$A, Data!$G:$G,$A85,Data!$C:$C,BP$1,Data!$D:$D,BP$2)</f>
        <v>0</v>
      </c>
      <c r="BQ85" s="5">
        <f>SUMIFS(Data!$A:$A, Data!$G:$G,$A85,Data!$C:$C,BQ$1,Data!$D:$D,BQ$2)</f>
        <v>0</v>
      </c>
      <c r="BR85" s="5">
        <f>SUMIFS(Data!$A:$A, Data!$G:$G,$A85,Data!$C:$C,BR$1,Data!$D:$D,BR$2)</f>
        <v>0</v>
      </c>
      <c r="BS85" s="5">
        <f>SUMIFS(Data!$A:$A, Data!$G:$G,$A85,Data!$C:$C,BS$1,Data!$D:$D,BS$2)</f>
        <v>0</v>
      </c>
      <c r="BT85" s="5">
        <f>SUMIFS(Data!$A:$A, Data!$G:$G,$A85,Data!$C:$C,BT$1,Data!$D:$D,BT$2)</f>
        <v>0</v>
      </c>
      <c r="BU85" s="5">
        <f>SUMIFS(Data!$A:$A, Data!$G:$G,$A85,Data!$C:$C,BU$1,Data!$D:$D,BU$2)</f>
        <v>0</v>
      </c>
      <c r="BV85" s="5">
        <f>SUMIFS(Data!$A:$A, Data!$G:$G,$A85,Data!$C:$C,BV$1,Data!$D:$D,BV$2)</f>
        <v>0</v>
      </c>
      <c r="BW85" s="5">
        <f>SUMIFS(Data!$A:$A, Data!$G:$G,$A85,Data!$C:$C,BW$1,Data!$D:$D,BW$2)</f>
        <v>0</v>
      </c>
      <c r="BX85" s="5">
        <f>SUMIFS(Data!$A:$A, Data!$G:$G,$A85,Data!$C:$C,BX$1,Data!$D:$D,BX$2)</f>
        <v>0</v>
      </c>
      <c r="BY85" s="5">
        <f>SUMIFS(Data!$A:$A, Data!$G:$G,$A85,Data!$C:$C,BY$1,Data!$D:$D,BY$2)</f>
        <v>0</v>
      </c>
      <c r="BZ85" s="5">
        <f>SUMIFS(Data!$A:$A, Data!$G:$G,$A85,Data!$C:$C,BZ$1,Data!$D:$D,BZ$2)</f>
        <v>0</v>
      </c>
      <c r="CA85" s="5">
        <f>SUMIFS(Data!$A:$A, Data!$G:$G,$A85,Data!$C:$C,CA$1,Data!$D:$D,CA$2)</f>
        <v>0</v>
      </c>
      <c r="CB85" s="5">
        <f>SUMIFS(Data!$A:$A, Data!$G:$G,$A85,Data!$C:$C,CB$1,Data!$D:$D,CB$2)</f>
        <v>0</v>
      </c>
      <c r="CC85" s="5">
        <f>SUMIFS(Data!$A:$A, Data!$G:$G,$A85,Data!$C:$C,CC$1,Data!$D:$D,CC$2)</f>
        <v>0</v>
      </c>
      <c r="CD85" s="5">
        <f>SUMIFS(Data!$A:$A, Data!$G:$G,$A85,Data!$C:$C,CD$1,Data!$D:$D,CD$2)</f>
        <v>0</v>
      </c>
      <c r="CE85" s="5">
        <f>SUMIFS(Data!$A:$A, Data!$G:$G,$A85,Data!$C:$C,CE$1,Data!$D:$D,CE$2)</f>
        <v>0</v>
      </c>
      <c r="CF85" s="5">
        <f>SUMIFS(Data!$A:$A, Data!$G:$G,$A85,Data!$C:$C,CF$1,Data!$D:$D,CF$2)</f>
        <v>0</v>
      </c>
      <c r="CG85" s="5">
        <f>SUMIFS(Data!$A:$A, Data!$G:$G,$A85,Data!$C:$C,CG$1,Data!$D:$D,CG$2)</f>
        <v>0</v>
      </c>
      <c r="CH85" s="5">
        <f>SUMIFS(Data!$A:$A, Data!$G:$G,$A85,Data!$C:$C,CH$1,Data!$D:$D,CH$2)</f>
        <v>0</v>
      </c>
      <c r="CI85" s="5">
        <f>SUMIFS(Data!$A:$A, Data!$G:$G,$A85,Data!$C:$C,CI$1,Data!$D:$D,CI$2)</f>
        <v>0</v>
      </c>
      <c r="CJ85" s="5">
        <f>SUMIFS(Data!$A:$A, Data!$G:$G,$A85,Data!$C:$C,CJ$1,Data!$D:$D,CJ$2)</f>
        <v>0</v>
      </c>
      <c r="CK85" s="5">
        <f>SUMIFS(Data!$A:$A, Data!$G:$G,$A85,Data!$C:$C,CK$1,Data!$D:$D,CK$2)</f>
        <v>0</v>
      </c>
      <c r="CL85" s="5">
        <f>SUMIFS(Data!$A:$A, Data!$G:$G,$A85,Data!$C:$C,CL$1,Data!$D:$D,CL$2)</f>
        <v>0</v>
      </c>
      <c r="CM85" s="5">
        <f>SUMIFS(Data!$A:$A, Data!$G:$G,$A85,Data!$C:$C,CM$1,Data!$D:$D,CM$2)</f>
        <v>0</v>
      </c>
      <c r="CN85" s="5">
        <f>SUMIFS(Data!$A:$A, Data!$G:$G,$A85,Data!$C:$C,CN$1,Data!$D:$D,CN$2)</f>
        <v>0</v>
      </c>
      <c r="CO85" s="5">
        <f>SUMIFS(Data!$A:$A, Data!$G:$G,$A85,Data!$C:$C,CO$1,Data!$D:$D,CO$2)</f>
        <v>0</v>
      </c>
      <c r="CP85" s="5">
        <f>SUMIFS(Data!$A:$A, Data!$G:$G,$A85,Data!$C:$C,CP$1,Data!$D:$D,CP$2)</f>
        <v>0</v>
      </c>
      <c r="CQ85" s="5">
        <f>SUMIFS(Data!$A:$A, Data!$G:$G,$A85,Data!$C:$C,CQ$1,Data!$D:$D,CQ$2)</f>
        <v>0</v>
      </c>
      <c r="CR85" s="5">
        <f>SUMIFS(Data!$A:$A, Data!$G:$G,$A85,Data!$C:$C,CR$1,Data!$D:$D,CR$2)</f>
        <v>0</v>
      </c>
      <c r="CS85" s="5">
        <f>SUMIFS(Data!$A:$A, Data!$G:$G,$A85,Data!$C:$C,CS$1,Data!$D:$D,CS$2)</f>
        <v>0</v>
      </c>
      <c r="CT85" s="5">
        <f>SUMIFS(Data!$A:$A, Data!$G:$G,$A85,Data!$C:$C,CT$1,Data!$D:$D,CT$2)</f>
        <v>0</v>
      </c>
      <c r="CU85" s="5">
        <f>SUMIFS(Data!$A:$A, Data!$G:$G,$A85,Data!$C:$C,CU$1,Data!$D:$D,CU$2)</f>
        <v>0</v>
      </c>
      <c r="CV85" s="5">
        <f>SUMIFS(Data!$A:$A, Data!$G:$G,$A85,Data!$C:$C,CV$1,Data!$D:$D,CV$2)</f>
        <v>0</v>
      </c>
      <c r="CW85" s="5">
        <f t="shared" ref="CW85:CX85" si="84">SUMIF($B$2:$CV$2,CW$2, $B85:$CV85)</f>
        <v>2</v>
      </c>
      <c r="CX85" s="5">
        <f t="shared" si="84"/>
        <v>0</v>
      </c>
      <c r="CY85" s="5">
        <f t="shared" si="3"/>
        <v>5</v>
      </c>
    </row>
    <row r="86">
      <c r="A86" s="5" t="str">
        <f>Countries!A84</f>
        <v>SYR</v>
      </c>
      <c r="B86" s="5">
        <f>SUMIFS(Data!$A:$A, Data!$G:$G,$A86,Data!$C:$C,B$1,Data!$D:$D,B$2)</f>
        <v>0</v>
      </c>
      <c r="C86" s="5">
        <f>SUMIFS(Data!$A:$A, Data!$G:$G,$A86,Data!$C:$C,C$1,Data!$D:$D,C$2)</f>
        <v>0</v>
      </c>
      <c r="D86" s="5">
        <f>SUMIFS(Data!$A:$A, Data!$G:$G,$A86,Data!$C:$C,D$1,Data!$D:$D,D$2)</f>
        <v>0</v>
      </c>
      <c r="E86" s="5">
        <f>SUMIFS(Data!$A:$A, Data!$G:$G,$A86,Data!$C:$C,E$1,Data!$D:$D,E$2)</f>
        <v>0</v>
      </c>
      <c r="F86" s="5">
        <f>SUMIFS(Data!$A:$A, Data!$G:$G,$A86,Data!$C:$C,F$1,Data!$D:$D,F$2)</f>
        <v>0</v>
      </c>
      <c r="G86" s="5">
        <f>SUMIFS(Data!$A:$A, Data!$G:$G,$A86,Data!$C:$C,G$1,Data!$D:$D,G$2)</f>
        <v>0</v>
      </c>
      <c r="H86" s="5">
        <f>SUMIFS(Data!$A:$A, Data!$G:$G,$A86,Data!$C:$C,H$1,Data!$D:$D,H$2)</f>
        <v>0</v>
      </c>
      <c r="I86" s="5">
        <f>SUMIFS(Data!$A:$A, Data!$G:$G,$A86,Data!$C:$C,I$1,Data!$D:$D,I$2)</f>
        <v>0</v>
      </c>
      <c r="J86" s="5">
        <f>SUMIFS(Data!$A:$A, Data!$G:$G,$A86,Data!$C:$C,J$1,Data!$D:$D,J$2)</f>
        <v>0</v>
      </c>
      <c r="K86" s="5">
        <f>SUMIFS(Data!$A:$A, Data!$G:$G,$A86,Data!$C:$C,K$1,Data!$D:$D,K$2)</f>
        <v>0</v>
      </c>
      <c r="L86" s="5">
        <f>SUMIFS(Data!$A:$A, Data!$G:$G,$A86,Data!$C:$C,L$1,Data!$D:$D,L$2)</f>
        <v>0</v>
      </c>
      <c r="M86" s="5">
        <f>SUMIFS(Data!$A:$A, Data!$G:$G,$A86,Data!$C:$C,M$1,Data!$D:$D,M$2)</f>
        <v>0</v>
      </c>
      <c r="N86" s="5">
        <f>SUMIFS(Data!$A:$A, Data!$G:$G,$A86,Data!$C:$C,N$1,Data!$D:$D,N$2)</f>
        <v>0</v>
      </c>
      <c r="O86" s="5">
        <f>SUMIFS(Data!$A:$A, Data!$G:$G,$A86,Data!$C:$C,O$1,Data!$D:$D,O$2)</f>
        <v>0</v>
      </c>
      <c r="P86" s="5">
        <f>SUMIFS(Data!$A:$A, Data!$G:$G,$A86,Data!$C:$C,P$1,Data!$D:$D,P$2)</f>
        <v>0</v>
      </c>
      <c r="Q86" s="5">
        <f>SUMIFS(Data!$A:$A, Data!$G:$G,$A86,Data!$C:$C,Q$1,Data!$D:$D,Q$2)</f>
        <v>0</v>
      </c>
      <c r="R86" s="5">
        <f>SUMIFS(Data!$A:$A, Data!$G:$G,$A86,Data!$C:$C,R$1,Data!$D:$D,R$2)</f>
        <v>0</v>
      </c>
      <c r="S86" s="5">
        <f>SUMIFS(Data!$A:$A, Data!$G:$G,$A86,Data!$C:$C,S$1,Data!$D:$D,S$2)</f>
        <v>0</v>
      </c>
      <c r="T86" s="5">
        <f>SUMIFS(Data!$A:$A, Data!$G:$G,$A86,Data!$C:$C,T$1,Data!$D:$D,T$2)</f>
        <v>0</v>
      </c>
      <c r="U86" s="5">
        <f>SUMIFS(Data!$A:$A, Data!$G:$G,$A86,Data!$C:$C,U$1,Data!$D:$D,U$2)</f>
        <v>0</v>
      </c>
      <c r="V86" s="5">
        <f>SUMIFS(Data!$A:$A, Data!$G:$G,$A86,Data!$C:$C,V$1,Data!$D:$D,V$2)</f>
        <v>0</v>
      </c>
      <c r="W86" s="5">
        <f>SUMIFS(Data!$A:$A, Data!$G:$G,$A86,Data!$C:$C,W$1,Data!$D:$D,W$2)</f>
        <v>0</v>
      </c>
      <c r="X86" s="5">
        <f>SUMIFS(Data!$A:$A, Data!$G:$G,$A86,Data!$C:$C,X$1,Data!$D:$D,X$2)</f>
        <v>0</v>
      </c>
      <c r="Y86" s="5">
        <f>SUMIFS(Data!$A:$A, Data!$G:$G,$A86,Data!$C:$C,Y$1,Data!$D:$D,Y$2)</f>
        <v>0</v>
      </c>
      <c r="Z86" s="5">
        <f>SUMIFS(Data!$A:$A, Data!$G:$G,$A86,Data!$C:$C,Z$1,Data!$D:$D,Z$2)</f>
        <v>0</v>
      </c>
      <c r="AA86" s="5">
        <f>SUMIFS(Data!$A:$A, Data!$G:$G,$A86,Data!$C:$C,AA$1,Data!$D:$D,AA$2)</f>
        <v>0</v>
      </c>
      <c r="AB86" s="5">
        <f>SUMIFS(Data!$A:$A, Data!$G:$G,$A86,Data!$C:$C,AB$1,Data!$D:$D,AB$2)</f>
        <v>0</v>
      </c>
      <c r="AC86" s="5">
        <f>SUMIFS(Data!$A:$A, Data!$G:$G,$A86,Data!$C:$C,AC$1,Data!$D:$D,AC$2)</f>
        <v>0</v>
      </c>
      <c r="AD86" s="5">
        <f>SUMIFS(Data!$A:$A, Data!$G:$G,$A86,Data!$C:$C,AD$1,Data!$D:$D,AD$2)</f>
        <v>0</v>
      </c>
      <c r="AE86" s="5">
        <f>SUMIFS(Data!$A:$A, Data!$G:$G,$A86,Data!$C:$C,AE$1,Data!$D:$D,AE$2)</f>
        <v>0</v>
      </c>
      <c r="AF86" s="5">
        <f>SUMIFS(Data!$A:$A, Data!$G:$G,$A86,Data!$C:$C,AF$1,Data!$D:$D,AF$2)</f>
        <v>0</v>
      </c>
      <c r="AG86" s="5">
        <f>SUMIFS(Data!$A:$A, Data!$G:$G,$A86,Data!$C:$C,AG$1,Data!$D:$D,AG$2)</f>
        <v>0</v>
      </c>
      <c r="AH86" s="5">
        <f>SUMIFS(Data!$A:$A, Data!$G:$G,$A86,Data!$C:$C,AH$1,Data!$D:$D,AH$2)</f>
        <v>0</v>
      </c>
      <c r="AI86" s="5">
        <f>SUMIFS(Data!$A:$A, Data!$G:$G,$A86,Data!$C:$C,AI$1,Data!$D:$D,AI$2)</f>
        <v>0</v>
      </c>
      <c r="AJ86" s="5">
        <f>SUMIFS(Data!$A:$A, Data!$G:$G,$A86,Data!$C:$C,AJ$1,Data!$D:$D,AJ$2)</f>
        <v>0</v>
      </c>
      <c r="AK86" s="5">
        <f>SUMIFS(Data!$A:$A, Data!$G:$G,$A86,Data!$C:$C,AK$1,Data!$D:$D,AK$2)</f>
        <v>0</v>
      </c>
      <c r="AL86" s="5">
        <f>SUMIFS(Data!$A:$A, Data!$G:$G,$A86,Data!$C:$C,AL$1,Data!$D:$D,AL$2)</f>
        <v>0</v>
      </c>
      <c r="AM86" s="5">
        <f>SUMIFS(Data!$A:$A, Data!$G:$G,$A86,Data!$C:$C,AM$1,Data!$D:$D,AM$2)</f>
        <v>0</v>
      </c>
      <c r="AN86" s="5">
        <f>SUMIFS(Data!$A:$A, Data!$G:$G,$A86,Data!$C:$C,AN$1,Data!$D:$D,AN$2)</f>
        <v>0</v>
      </c>
      <c r="AO86" s="5">
        <f>SUMIFS(Data!$A:$A, Data!$G:$G,$A86,Data!$C:$C,AO$1,Data!$D:$D,AO$2)</f>
        <v>0</v>
      </c>
      <c r="AP86" s="5">
        <f>SUMIFS(Data!$A:$A, Data!$G:$G,$A86,Data!$C:$C,AP$1,Data!$D:$D,AP$2)</f>
        <v>0</v>
      </c>
      <c r="AQ86" s="5">
        <f>SUMIFS(Data!$A:$A, Data!$G:$G,$A86,Data!$C:$C,AQ$1,Data!$D:$D,AQ$2)</f>
        <v>0</v>
      </c>
      <c r="AR86" s="5">
        <f>SUMIFS(Data!$A:$A, Data!$G:$G,$A86,Data!$C:$C,AR$1,Data!$D:$D,AR$2)</f>
        <v>0</v>
      </c>
      <c r="AS86" s="5">
        <f>SUMIFS(Data!$A:$A, Data!$G:$G,$A86,Data!$C:$C,AS$1,Data!$D:$D,AS$2)</f>
        <v>0</v>
      </c>
      <c r="AT86" s="5">
        <f>SUMIFS(Data!$A:$A, Data!$G:$G,$A86,Data!$C:$C,AT$1,Data!$D:$D,AT$2)</f>
        <v>0</v>
      </c>
      <c r="AU86" s="5">
        <f>SUMIFS(Data!$A:$A, Data!$G:$G,$A86,Data!$C:$C,AU$1,Data!$D:$D,AU$2)</f>
        <v>0</v>
      </c>
      <c r="AV86" s="5">
        <f>SUMIFS(Data!$A:$A, Data!$G:$G,$A86,Data!$C:$C,AV$1,Data!$D:$D,AV$2)</f>
        <v>0</v>
      </c>
      <c r="AW86" s="5">
        <f>SUMIFS(Data!$A:$A, Data!$G:$G,$A86,Data!$C:$C,AW$1,Data!$D:$D,AW$2)</f>
        <v>0</v>
      </c>
      <c r="AX86" s="5">
        <f>SUMIFS(Data!$A:$A, Data!$G:$G,$A86,Data!$C:$C,AX$1,Data!$D:$D,AX$2)</f>
        <v>0</v>
      </c>
      <c r="AY86" s="5">
        <f>SUMIFS(Data!$A:$A, Data!$G:$G,$A86,Data!$C:$C,AY$1,Data!$D:$D,AY$2)</f>
        <v>0</v>
      </c>
      <c r="AZ86" s="5">
        <f>SUMIFS(Data!$A:$A, Data!$G:$G,$A86,Data!$C:$C,AZ$1,Data!$D:$D,AZ$2)</f>
        <v>0</v>
      </c>
      <c r="BA86" s="5">
        <f>SUMIFS(Data!$A:$A, Data!$G:$G,$A86,Data!$C:$C,BA$1,Data!$D:$D,BA$2)</f>
        <v>0</v>
      </c>
      <c r="BB86" s="5">
        <f>SUMIFS(Data!$A:$A, Data!$G:$G,$A86,Data!$C:$C,BB$1,Data!$D:$D,BB$2)</f>
        <v>0</v>
      </c>
      <c r="BC86" s="5">
        <f>SUMIFS(Data!$A:$A, Data!$G:$G,$A86,Data!$C:$C,BC$1,Data!$D:$D,BC$2)</f>
        <v>0</v>
      </c>
      <c r="BD86" s="5">
        <f>SUMIFS(Data!$A:$A, Data!$G:$G,$A86,Data!$C:$C,BD$1,Data!$D:$D,BD$2)</f>
        <v>0</v>
      </c>
      <c r="BE86" s="5">
        <f>SUMIFS(Data!$A:$A, Data!$G:$G,$A86,Data!$C:$C,BE$1,Data!$D:$D,BE$2)</f>
        <v>0</v>
      </c>
      <c r="BF86" s="5">
        <f>SUMIFS(Data!$A:$A, Data!$G:$G,$A86,Data!$C:$C,BF$1,Data!$D:$D,BF$2)</f>
        <v>0</v>
      </c>
      <c r="BG86" s="5">
        <f>SUMIFS(Data!$A:$A, Data!$G:$G,$A86,Data!$C:$C,BG$1,Data!$D:$D,BG$2)</f>
        <v>0</v>
      </c>
      <c r="BH86" s="5">
        <f>SUMIFS(Data!$A:$A, Data!$G:$G,$A86,Data!$C:$C,BH$1,Data!$D:$D,BH$2)</f>
        <v>0</v>
      </c>
      <c r="BI86" s="5">
        <f>SUMIFS(Data!$A:$A, Data!$G:$G,$A86,Data!$C:$C,BI$1,Data!$D:$D,BI$2)</f>
        <v>0</v>
      </c>
      <c r="BJ86" s="5">
        <f>SUMIFS(Data!$A:$A, Data!$G:$G,$A86,Data!$C:$C,BJ$1,Data!$D:$D,BJ$2)</f>
        <v>0</v>
      </c>
      <c r="BK86" s="5">
        <f>SUMIFS(Data!$A:$A, Data!$G:$G,$A86,Data!$C:$C,BK$1,Data!$D:$D,BK$2)</f>
        <v>0</v>
      </c>
      <c r="BL86" s="5">
        <f>SUMIFS(Data!$A:$A, Data!$G:$G,$A86,Data!$C:$C,BL$1,Data!$D:$D,BL$2)</f>
        <v>0</v>
      </c>
      <c r="BM86" s="5">
        <f>SUMIFS(Data!$A:$A, Data!$G:$G,$A86,Data!$C:$C,BM$1,Data!$D:$D,BM$2)</f>
        <v>0</v>
      </c>
      <c r="BN86" s="5">
        <f>SUMIFS(Data!$A:$A, Data!$G:$G,$A86,Data!$C:$C,BN$1,Data!$D:$D,BN$2)</f>
        <v>0</v>
      </c>
      <c r="BO86" s="5">
        <f>SUMIFS(Data!$A:$A, Data!$G:$G,$A86,Data!$C:$C,BO$1,Data!$D:$D,BO$2)</f>
        <v>0</v>
      </c>
      <c r="BP86" s="5">
        <f>SUMIFS(Data!$A:$A, Data!$G:$G,$A86,Data!$C:$C,BP$1,Data!$D:$D,BP$2)</f>
        <v>0</v>
      </c>
      <c r="BQ86" s="5">
        <f>SUMIFS(Data!$A:$A, Data!$G:$G,$A86,Data!$C:$C,BQ$1,Data!$D:$D,BQ$2)</f>
        <v>0</v>
      </c>
      <c r="BR86" s="5">
        <f>SUMIFS(Data!$A:$A, Data!$G:$G,$A86,Data!$C:$C,BR$1,Data!$D:$D,BR$2)</f>
        <v>0</v>
      </c>
      <c r="BS86" s="5">
        <f>SUMIFS(Data!$A:$A, Data!$G:$G,$A86,Data!$C:$C,BS$1,Data!$D:$D,BS$2)</f>
        <v>0</v>
      </c>
      <c r="BT86" s="5">
        <f>SUMIFS(Data!$A:$A, Data!$G:$G,$A86,Data!$C:$C,BT$1,Data!$D:$D,BT$2)</f>
        <v>0</v>
      </c>
      <c r="BU86" s="5">
        <f>SUMIFS(Data!$A:$A, Data!$G:$G,$A86,Data!$C:$C,BU$1,Data!$D:$D,BU$2)</f>
        <v>0</v>
      </c>
      <c r="BV86" s="5">
        <f>SUMIFS(Data!$A:$A, Data!$G:$G,$A86,Data!$C:$C,BV$1,Data!$D:$D,BV$2)</f>
        <v>0</v>
      </c>
      <c r="BW86" s="5">
        <f>SUMIFS(Data!$A:$A, Data!$G:$G,$A86,Data!$C:$C,BW$1,Data!$D:$D,BW$2)</f>
        <v>0</v>
      </c>
      <c r="BX86" s="5">
        <f>SUMIFS(Data!$A:$A, Data!$G:$G,$A86,Data!$C:$C,BX$1,Data!$D:$D,BX$2)</f>
        <v>0</v>
      </c>
      <c r="BY86" s="5">
        <f>SUMIFS(Data!$A:$A, Data!$G:$G,$A86,Data!$C:$C,BY$1,Data!$D:$D,BY$2)</f>
        <v>0</v>
      </c>
      <c r="BZ86" s="5">
        <f>SUMIFS(Data!$A:$A, Data!$G:$G,$A86,Data!$C:$C,BZ$1,Data!$D:$D,BZ$2)</f>
        <v>0</v>
      </c>
      <c r="CA86" s="5">
        <f>SUMIFS(Data!$A:$A, Data!$G:$G,$A86,Data!$C:$C,CA$1,Data!$D:$D,CA$2)</f>
        <v>0</v>
      </c>
      <c r="CB86" s="5">
        <f>SUMIFS(Data!$A:$A, Data!$G:$G,$A86,Data!$C:$C,CB$1,Data!$D:$D,CB$2)</f>
        <v>0</v>
      </c>
      <c r="CC86" s="5">
        <f>SUMIFS(Data!$A:$A, Data!$G:$G,$A86,Data!$C:$C,CC$1,Data!$D:$D,CC$2)</f>
        <v>0</v>
      </c>
      <c r="CD86" s="5">
        <f>SUMIFS(Data!$A:$A, Data!$G:$G,$A86,Data!$C:$C,CD$1,Data!$D:$D,CD$2)</f>
        <v>0</v>
      </c>
      <c r="CE86" s="5">
        <f>SUMIFS(Data!$A:$A, Data!$G:$G,$A86,Data!$C:$C,CE$1,Data!$D:$D,CE$2)</f>
        <v>0</v>
      </c>
      <c r="CF86" s="5">
        <f>SUMIFS(Data!$A:$A, Data!$G:$G,$A86,Data!$C:$C,CF$1,Data!$D:$D,CF$2)</f>
        <v>0</v>
      </c>
      <c r="CG86" s="5">
        <f>SUMIFS(Data!$A:$A, Data!$G:$G,$A86,Data!$C:$C,CG$1,Data!$D:$D,CG$2)</f>
        <v>0</v>
      </c>
      <c r="CH86" s="5">
        <f>SUMIFS(Data!$A:$A, Data!$G:$G,$A86,Data!$C:$C,CH$1,Data!$D:$D,CH$2)</f>
        <v>0</v>
      </c>
      <c r="CI86" s="5">
        <f>SUMIFS(Data!$A:$A, Data!$G:$G,$A86,Data!$C:$C,CI$1,Data!$D:$D,CI$2)</f>
        <v>0</v>
      </c>
      <c r="CJ86" s="5">
        <f>SUMIFS(Data!$A:$A, Data!$G:$G,$A86,Data!$C:$C,CJ$1,Data!$D:$D,CJ$2)</f>
        <v>0</v>
      </c>
      <c r="CK86" s="5">
        <f>SUMIFS(Data!$A:$A, Data!$G:$G,$A86,Data!$C:$C,CK$1,Data!$D:$D,CK$2)</f>
        <v>0</v>
      </c>
      <c r="CL86" s="5">
        <f>SUMIFS(Data!$A:$A, Data!$G:$G,$A86,Data!$C:$C,CL$1,Data!$D:$D,CL$2)</f>
        <v>0</v>
      </c>
      <c r="CM86" s="5">
        <f>SUMIFS(Data!$A:$A, Data!$G:$G,$A86,Data!$C:$C,CM$1,Data!$D:$D,CM$2)</f>
        <v>0</v>
      </c>
      <c r="CN86" s="5">
        <f>SUMIFS(Data!$A:$A, Data!$G:$G,$A86,Data!$C:$C,CN$1,Data!$D:$D,CN$2)</f>
        <v>0</v>
      </c>
      <c r="CO86" s="5">
        <f>SUMIFS(Data!$A:$A, Data!$G:$G,$A86,Data!$C:$C,CO$1,Data!$D:$D,CO$2)</f>
        <v>0</v>
      </c>
      <c r="CP86" s="5">
        <f>SUMIFS(Data!$A:$A, Data!$G:$G,$A86,Data!$C:$C,CP$1,Data!$D:$D,CP$2)</f>
        <v>0</v>
      </c>
      <c r="CQ86" s="5">
        <f>SUMIFS(Data!$A:$A, Data!$G:$G,$A86,Data!$C:$C,CQ$1,Data!$D:$D,CQ$2)</f>
        <v>0</v>
      </c>
      <c r="CR86" s="5">
        <f>SUMIFS(Data!$A:$A, Data!$G:$G,$A86,Data!$C:$C,CR$1,Data!$D:$D,CR$2)</f>
        <v>0</v>
      </c>
      <c r="CS86" s="5">
        <f>SUMIFS(Data!$A:$A, Data!$G:$G,$A86,Data!$C:$C,CS$1,Data!$D:$D,CS$2)</f>
        <v>0</v>
      </c>
      <c r="CT86" s="5">
        <f>SUMIFS(Data!$A:$A, Data!$G:$G,$A86,Data!$C:$C,CT$1,Data!$D:$D,CT$2)</f>
        <v>0</v>
      </c>
      <c r="CU86" s="5">
        <f>SUMIFS(Data!$A:$A, Data!$G:$G,$A86,Data!$C:$C,CU$1,Data!$D:$D,CU$2)</f>
        <v>0</v>
      </c>
      <c r="CV86" s="5">
        <f>SUMIFS(Data!$A:$A, Data!$G:$G,$A86,Data!$C:$C,CV$1,Data!$D:$D,CV$2)</f>
        <v>0</v>
      </c>
      <c r="CW86" s="5">
        <f t="shared" ref="CW86:CX86" si="85">SUMIF($B$2:$CV$2,CW$2, $B86:$CV86)</f>
        <v>0</v>
      </c>
      <c r="CX86" s="5">
        <f t="shared" si="85"/>
        <v>0</v>
      </c>
      <c r="CY86" s="5">
        <f t="shared" si="3"/>
        <v>0</v>
      </c>
    </row>
    <row r="87">
      <c r="A87" s="5" t="str">
        <f>Countries!A85</f>
        <v>THA</v>
      </c>
      <c r="B87" s="5">
        <f>SUMIFS(Data!$A:$A, Data!$G:$G,$A87,Data!$C:$C,B$1,Data!$D:$D,B$2)</f>
        <v>0</v>
      </c>
      <c r="C87" s="5">
        <f>SUMIFS(Data!$A:$A, Data!$G:$G,$A87,Data!$C:$C,C$1,Data!$D:$D,C$2)</f>
        <v>0</v>
      </c>
      <c r="D87" s="5">
        <f>SUMIFS(Data!$A:$A, Data!$G:$G,$A87,Data!$C:$C,D$1,Data!$D:$D,D$2)</f>
        <v>0</v>
      </c>
      <c r="E87" s="5">
        <f>SUMIFS(Data!$A:$A, Data!$G:$G,$A87,Data!$C:$C,E$1,Data!$D:$D,E$2)</f>
        <v>0</v>
      </c>
      <c r="F87" s="5">
        <f>SUMIFS(Data!$A:$A, Data!$G:$G,$A87,Data!$C:$C,F$1,Data!$D:$D,F$2)</f>
        <v>0</v>
      </c>
      <c r="G87" s="5">
        <f>SUMIFS(Data!$A:$A, Data!$G:$G,$A87,Data!$C:$C,G$1,Data!$D:$D,G$2)</f>
        <v>0</v>
      </c>
      <c r="H87" s="5">
        <f>SUMIFS(Data!$A:$A, Data!$G:$G,$A87,Data!$C:$C,H$1,Data!$D:$D,H$2)</f>
        <v>0</v>
      </c>
      <c r="I87" s="5">
        <f>SUMIFS(Data!$A:$A, Data!$G:$G,$A87,Data!$C:$C,I$1,Data!$D:$D,I$2)</f>
        <v>0</v>
      </c>
      <c r="J87" s="5">
        <f>SUMIFS(Data!$A:$A, Data!$G:$G,$A87,Data!$C:$C,J$1,Data!$D:$D,J$2)</f>
        <v>0</v>
      </c>
      <c r="K87" s="5">
        <f>SUMIFS(Data!$A:$A, Data!$G:$G,$A87,Data!$C:$C,K$1,Data!$D:$D,K$2)</f>
        <v>0</v>
      </c>
      <c r="L87" s="5">
        <f>SUMIFS(Data!$A:$A, Data!$G:$G,$A87,Data!$C:$C,L$1,Data!$D:$D,L$2)</f>
        <v>0</v>
      </c>
      <c r="M87" s="5">
        <f>SUMIFS(Data!$A:$A, Data!$G:$G,$A87,Data!$C:$C,M$1,Data!$D:$D,M$2)</f>
        <v>0</v>
      </c>
      <c r="N87" s="5">
        <f>SUMIFS(Data!$A:$A, Data!$G:$G,$A87,Data!$C:$C,N$1,Data!$D:$D,N$2)</f>
        <v>0</v>
      </c>
      <c r="O87" s="5">
        <f>SUMIFS(Data!$A:$A, Data!$G:$G,$A87,Data!$C:$C,O$1,Data!$D:$D,O$2)</f>
        <v>0</v>
      </c>
      <c r="P87" s="5">
        <f>SUMIFS(Data!$A:$A, Data!$G:$G,$A87,Data!$C:$C,P$1,Data!$D:$D,P$2)</f>
        <v>0</v>
      </c>
      <c r="Q87" s="5">
        <f>SUMIFS(Data!$A:$A, Data!$G:$G,$A87,Data!$C:$C,Q$1,Data!$D:$D,Q$2)</f>
        <v>0</v>
      </c>
      <c r="R87" s="5">
        <f>SUMIFS(Data!$A:$A, Data!$G:$G,$A87,Data!$C:$C,R$1,Data!$D:$D,R$2)</f>
        <v>0</v>
      </c>
      <c r="S87" s="5">
        <f>SUMIFS(Data!$A:$A, Data!$G:$G,$A87,Data!$C:$C,S$1,Data!$D:$D,S$2)</f>
        <v>0</v>
      </c>
      <c r="T87" s="5">
        <f>SUMIFS(Data!$A:$A, Data!$G:$G,$A87,Data!$C:$C,T$1,Data!$D:$D,T$2)</f>
        <v>0</v>
      </c>
      <c r="U87" s="5">
        <f>SUMIFS(Data!$A:$A, Data!$G:$G,$A87,Data!$C:$C,U$1,Data!$D:$D,U$2)</f>
        <v>0</v>
      </c>
      <c r="V87" s="5">
        <f>SUMIFS(Data!$A:$A, Data!$G:$G,$A87,Data!$C:$C,V$1,Data!$D:$D,V$2)</f>
        <v>0</v>
      </c>
      <c r="W87" s="5">
        <f>SUMIFS(Data!$A:$A, Data!$G:$G,$A87,Data!$C:$C,W$1,Data!$D:$D,W$2)</f>
        <v>0</v>
      </c>
      <c r="X87" s="5">
        <f>SUMIFS(Data!$A:$A, Data!$G:$G,$A87,Data!$C:$C,X$1,Data!$D:$D,X$2)</f>
        <v>0</v>
      </c>
      <c r="Y87" s="5">
        <f>SUMIFS(Data!$A:$A, Data!$G:$G,$A87,Data!$C:$C,Y$1,Data!$D:$D,Y$2)</f>
        <v>0</v>
      </c>
      <c r="Z87" s="5">
        <f>SUMIFS(Data!$A:$A, Data!$G:$G,$A87,Data!$C:$C,Z$1,Data!$D:$D,Z$2)</f>
        <v>0</v>
      </c>
      <c r="AA87" s="5">
        <f>SUMIFS(Data!$A:$A, Data!$G:$G,$A87,Data!$C:$C,AA$1,Data!$D:$D,AA$2)</f>
        <v>0</v>
      </c>
      <c r="AB87" s="5">
        <f>SUMIFS(Data!$A:$A, Data!$G:$G,$A87,Data!$C:$C,AB$1,Data!$D:$D,AB$2)</f>
        <v>0</v>
      </c>
      <c r="AC87" s="5">
        <f>SUMIFS(Data!$A:$A, Data!$G:$G,$A87,Data!$C:$C,AC$1,Data!$D:$D,AC$2)</f>
        <v>0</v>
      </c>
      <c r="AD87" s="5">
        <f>SUMIFS(Data!$A:$A, Data!$G:$G,$A87,Data!$C:$C,AD$1,Data!$D:$D,AD$2)</f>
        <v>0</v>
      </c>
      <c r="AE87" s="5">
        <f>SUMIFS(Data!$A:$A, Data!$G:$G,$A87,Data!$C:$C,AE$1,Data!$D:$D,AE$2)</f>
        <v>0</v>
      </c>
      <c r="AF87" s="5">
        <f>SUMIFS(Data!$A:$A, Data!$G:$G,$A87,Data!$C:$C,AF$1,Data!$D:$D,AF$2)</f>
        <v>0</v>
      </c>
      <c r="AG87" s="5">
        <f>SUMIFS(Data!$A:$A, Data!$G:$G,$A87,Data!$C:$C,AG$1,Data!$D:$D,AG$2)</f>
        <v>0</v>
      </c>
      <c r="AH87" s="5">
        <f>SUMIFS(Data!$A:$A, Data!$G:$G,$A87,Data!$C:$C,AH$1,Data!$D:$D,AH$2)</f>
        <v>0</v>
      </c>
      <c r="AI87" s="5">
        <f>SUMIFS(Data!$A:$A, Data!$G:$G,$A87,Data!$C:$C,AI$1,Data!$D:$D,AI$2)</f>
        <v>0</v>
      </c>
      <c r="AJ87" s="5">
        <f>SUMIFS(Data!$A:$A, Data!$G:$G,$A87,Data!$C:$C,AJ$1,Data!$D:$D,AJ$2)</f>
        <v>0</v>
      </c>
      <c r="AK87" s="5">
        <f>SUMIFS(Data!$A:$A, Data!$G:$G,$A87,Data!$C:$C,AK$1,Data!$D:$D,AK$2)</f>
        <v>0</v>
      </c>
      <c r="AL87" s="5">
        <f>SUMIFS(Data!$A:$A, Data!$G:$G,$A87,Data!$C:$C,AL$1,Data!$D:$D,AL$2)</f>
        <v>0</v>
      </c>
      <c r="AM87" s="5">
        <f>SUMIFS(Data!$A:$A, Data!$G:$G,$A87,Data!$C:$C,AM$1,Data!$D:$D,AM$2)</f>
        <v>0</v>
      </c>
      <c r="AN87" s="5">
        <f>SUMIFS(Data!$A:$A, Data!$G:$G,$A87,Data!$C:$C,AN$1,Data!$D:$D,AN$2)</f>
        <v>0</v>
      </c>
      <c r="AO87" s="5">
        <f>SUMIFS(Data!$A:$A, Data!$G:$G,$A87,Data!$C:$C,AO$1,Data!$D:$D,AO$2)</f>
        <v>0</v>
      </c>
      <c r="AP87" s="5">
        <f>SUMIFS(Data!$A:$A, Data!$G:$G,$A87,Data!$C:$C,AP$1,Data!$D:$D,AP$2)</f>
        <v>0</v>
      </c>
      <c r="AQ87" s="5">
        <f>SUMIFS(Data!$A:$A, Data!$G:$G,$A87,Data!$C:$C,AQ$1,Data!$D:$D,AQ$2)</f>
        <v>0</v>
      </c>
      <c r="AR87" s="5">
        <f>SUMIFS(Data!$A:$A, Data!$G:$G,$A87,Data!$C:$C,AR$1,Data!$D:$D,AR$2)</f>
        <v>0</v>
      </c>
      <c r="AS87" s="5">
        <f>SUMIFS(Data!$A:$A, Data!$G:$G,$A87,Data!$C:$C,AS$1,Data!$D:$D,AS$2)</f>
        <v>0</v>
      </c>
      <c r="AT87" s="5">
        <f>SUMIFS(Data!$A:$A, Data!$G:$G,$A87,Data!$C:$C,AT$1,Data!$D:$D,AT$2)</f>
        <v>0</v>
      </c>
      <c r="AU87" s="5">
        <f>SUMIFS(Data!$A:$A, Data!$G:$G,$A87,Data!$C:$C,AU$1,Data!$D:$D,AU$2)</f>
        <v>0</v>
      </c>
      <c r="AV87" s="5">
        <f>SUMIFS(Data!$A:$A, Data!$G:$G,$A87,Data!$C:$C,AV$1,Data!$D:$D,AV$2)</f>
        <v>0</v>
      </c>
      <c r="AW87" s="5">
        <f>SUMIFS(Data!$A:$A, Data!$G:$G,$A87,Data!$C:$C,AW$1,Data!$D:$D,AW$2)</f>
        <v>0</v>
      </c>
      <c r="AX87" s="5">
        <f>SUMIFS(Data!$A:$A, Data!$G:$G,$A87,Data!$C:$C,AX$1,Data!$D:$D,AX$2)</f>
        <v>0</v>
      </c>
      <c r="AY87" s="5">
        <f>SUMIFS(Data!$A:$A, Data!$G:$G,$A87,Data!$C:$C,AY$1,Data!$D:$D,AY$2)</f>
        <v>0</v>
      </c>
      <c r="AZ87" s="5">
        <f>SUMIFS(Data!$A:$A, Data!$G:$G,$A87,Data!$C:$C,AZ$1,Data!$D:$D,AZ$2)</f>
        <v>0</v>
      </c>
      <c r="BA87" s="5">
        <f>SUMIFS(Data!$A:$A, Data!$G:$G,$A87,Data!$C:$C,BA$1,Data!$D:$D,BA$2)</f>
        <v>0</v>
      </c>
      <c r="BB87" s="5">
        <f>SUMIFS(Data!$A:$A, Data!$G:$G,$A87,Data!$C:$C,BB$1,Data!$D:$D,BB$2)</f>
        <v>0</v>
      </c>
      <c r="BC87" s="5">
        <f>SUMIFS(Data!$A:$A, Data!$G:$G,$A87,Data!$C:$C,BC$1,Data!$D:$D,BC$2)</f>
        <v>0</v>
      </c>
      <c r="BD87" s="5">
        <f>SUMIFS(Data!$A:$A, Data!$G:$G,$A87,Data!$C:$C,BD$1,Data!$D:$D,BD$2)</f>
        <v>0</v>
      </c>
      <c r="BE87" s="5">
        <f>SUMIFS(Data!$A:$A, Data!$G:$G,$A87,Data!$C:$C,BE$1,Data!$D:$D,BE$2)</f>
        <v>0</v>
      </c>
      <c r="BF87" s="5">
        <f>SUMIFS(Data!$A:$A, Data!$G:$G,$A87,Data!$C:$C,BF$1,Data!$D:$D,BF$2)</f>
        <v>0</v>
      </c>
      <c r="BG87" s="5">
        <f>SUMIFS(Data!$A:$A, Data!$G:$G,$A87,Data!$C:$C,BG$1,Data!$D:$D,BG$2)</f>
        <v>0</v>
      </c>
      <c r="BH87" s="5">
        <f>SUMIFS(Data!$A:$A, Data!$G:$G,$A87,Data!$C:$C,BH$1,Data!$D:$D,BH$2)</f>
        <v>0</v>
      </c>
      <c r="BI87" s="5">
        <f>SUMIFS(Data!$A:$A, Data!$G:$G,$A87,Data!$C:$C,BI$1,Data!$D:$D,BI$2)</f>
        <v>0</v>
      </c>
      <c r="BJ87" s="5">
        <f>SUMIFS(Data!$A:$A, Data!$G:$G,$A87,Data!$C:$C,BJ$1,Data!$D:$D,BJ$2)</f>
        <v>0</v>
      </c>
      <c r="BK87" s="5">
        <f>SUMIFS(Data!$A:$A, Data!$G:$G,$A87,Data!$C:$C,BK$1,Data!$D:$D,BK$2)</f>
        <v>0</v>
      </c>
      <c r="BL87" s="5">
        <f>SUMIFS(Data!$A:$A, Data!$G:$G,$A87,Data!$C:$C,BL$1,Data!$D:$D,BL$2)</f>
        <v>0</v>
      </c>
      <c r="BM87" s="5">
        <f>SUMIFS(Data!$A:$A, Data!$G:$G,$A87,Data!$C:$C,BM$1,Data!$D:$D,BM$2)</f>
        <v>0</v>
      </c>
      <c r="BN87" s="5">
        <f>SUMIFS(Data!$A:$A, Data!$G:$G,$A87,Data!$C:$C,BN$1,Data!$D:$D,BN$2)</f>
        <v>0</v>
      </c>
      <c r="BO87" s="5">
        <f>SUMIFS(Data!$A:$A, Data!$G:$G,$A87,Data!$C:$C,BO$1,Data!$D:$D,BO$2)</f>
        <v>0</v>
      </c>
      <c r="BP87" s="5">
        <f>SUMIFS(Data!$A:$A, Data!$G:$G,$A87,Data!$C:$C,BP$1,Data!$D:$D,BP$2)</f>
        <v>0</v>
      </c>
      <c r="BQ87" s="5">
        <f>SUMIFS(Data!$A:$A, Data!$G:$G,$A87,Data!$C:$C,BQ$1,Data!$D:$D,BQ$2)</f>
        <v>0</v>
      </c>
      <c r="BR87" s="5">
        <f>SUMIFS(Data!$A:$A, Data!$G:$G,$A87,Data!$C:$C,BR$1,Data!$D:$D,BR$2)</f>
        <v>0</v>
      </c>
      <c r="BS87" s="5">
        <f>SUMIFS(Data!$A:$A, Data!$G:$G,$A87,Data!$C:$C,BS$1,Data!$D:$D,BS$2)</f>
        <v>0</v>
      </c>
      <c r="BT87" s="5">
        <f>SUMIFS(Data!$A:$A, Data!$G:$G,$A87,Data!$C:$C,BT$1,Data!$D:$D,BT$2)</f>
        <v>0</v>
      </c>
      <c r="BU87" s="5">
        <f>SUMIFS(Data!$A:$A, Data!$G:$G,$A87,Data!$C:$C,BU$1,Data!$D:$D,BU$2)</f>
        <v>0</v>
      </c>
      <c r="BV87" s="5">
        <f>SUMIFS(Data!$A:$A, Data!$G:$G,$A87,Data!$C:$C,BV$1,Data!$D:$D,BV$2)</f>
        <v>0</v>
      </c>
      <c r="BW87" s="5">
        <f>SUMIFS(Data!$A:$A, Data!$G:$G,$A87,Data!$C:$C,BW$1,Data!$D:$D,BW$2)</f>
        <v>0</v>
      </c>
      <c r="BX87" s="5">
        <f>SUMIFS(Data!$A:$A, Data!$G:$G,$A87,Data!$C:$C,BX$1,Data!$D:$D,BX$2)</f>
        <v>0</v>
      </c>
      <c r="BY87" s="5">
        <f>SUMIFS(Data!$A:$A, Data!$G:$G,$A87,Data!$C:$C,BY$1,Data!$D:$D,BY$2)</f>
        <v>0</v>
      </c>
      <c r="BZ87" s="5">
        <f>SUMIFS(Data!$A:$A, Data!$G:$G,$A87,Data!$C:$C,BZ$1,Data!$D:$D,BZ$2)</f>
        <v>0</v>
      </c>
      <c r="CA87" s="5">
        <f>SUMIFS(Data!$A:$A, Data!$G:$G,$A87,Data!$C:$C,CA$1,Data!$D:$D,CA$2)</f>
        <v>0</v>
      </c>
      <c r="CB87" s="5">
        <f>SUMIFS(Data!$A:$A, Data!$G:$G,$A87,Data!$C:$C,CB$1,Data!$D:$D,CB$2)</f>
        <v>0</v>
      </c>
      <c r="CC87" s="5">
        <f>SUMIFS(Data!$A:$A, Data!$G:$G,$A87,Data!$C:$C,CC$1,Data!$D:$D,CC$2)</f>
        <v>0</v>
      </c>
      <c r="CD87" s="5">
        <f>SUMIFS(Data!$A:$A, Data!$G:$G,$A87,Data!$C:$C,CD$1,Data!$D:$D,CD$2)</f>
        <v>0</v>
      </c>
      <c r="CE87" s="5">
        <f>SUMIFS(Data!$A:$A, Data!$G:$G,$A87,Data!$C:$C,CE$1,Data!$D:$D,CE$2)</f>
        <v>0</v>
      </c>
      <c r="CF87" s="5">
        <f>SUMIFS(Data!$A:$A, Data!$G:$G,$A87,Data!$C:$C,CF$1,Data!$D:$D,CF$2)</f>
        <v>1</v>
      </c>
      <c r="CG87" s="5">
        <f>SUMIFS(Data!$A:$A, Data!$G:$G,$A87,Data!$C:$C,CG$1,Data!$D:$D,CG$2)</f>
        <v>0</v>
      </c>
      <c r="CH87" s="5">
        <f>SUMIFS(Data!$A:$A, Data!$G:$G,$A87,Data!$C:$C,CH$1,Data!$D:$D,CH$2)</f>
        <v>0</v>
      </c>
      <c r="CI87" s="5">
        <f>SUMIFS(Data!$A:$A, Data!$G:$G,$A87,Data!$C:$C,CI$1,Data!$D:$D,CI$2)</f>
        <v>0</v>
      </c>
      <c r="CJ87" s="5">
        <f>SUMIFS(Data!$A:$A, Data!$G:$G,$A87,Data!$C:$C,CJ$1,Data!$D:$D,CJ$2)</f>
        <v>0</v>
      </c>
      <c r="CK87" s="5">
        <f>SUMIFS(Data!$A:$A, Data!$G:$G,$A87,Data!$C:$C,CK$1,Data!$D:$D,CK$2)</f>
        <v>0</v>
      </c>
      <c r="CL87" s="5">
        <f>SUMIFS(Data!$A:$A, Data!$G:$G,$A87,Data!$C:$C,CL$1,Data!$D:$D,CL$2)</f>
        <v>0</v>
      </c>
      <c r="CM87" s="5">
        <f>SUMIFS(Data!$A:$A, Data!$G:$G,$A87,Data!$C:$C,CM$1,Data!$D:$D,CM$2)</f>
        <v>0</v>
      </c>
      <c r="CN87" s="5">
        <f>SUMIFS(Data!$A:$A, Data!$G:$G,$A87,Data!$C:$C,CN$1,Data!$D:$D,CN$2)</f>
        <v>0</v>
      </c>
      <c r="CO87" s="5">
        <f>SUMIFS(Data!$A:$A, Data!$G:$G,$A87,Data!$C:$C,CO$1,Data!$D:$D,CO$2)</f>
        <v>0</v>
      </c>
      <c r="CP87" s="5">
        <f>SUMIFS(Data!$A:$A, Data!$G:$G,$A87,Data!$C:$C,CP$1,Data!$D:$D,CP$2)</f>
        <v>0</v>
      </c>
      <c r="CQ87" s="5">
        <f>SUMIFS(Data!$A:$A, Data!$G:$G,$A87,Data!$C:$C,CQ$1,Data!$D:$D,CQ$2)</f>
        <v>0</v>
      </c>
      <c r="CR87" s="5">
        <f>SUMIFS(Data!$A:$A, Data!$G:$G,$A87,Data!$C:$C,CR$1,Data!$D:$D,CR$2)</f>
        <v>0</v>
      </c>
      <c r="CS87" s="5">
        <f>SUMIFS(Data!$A:$A, Data!$G:$G,$A87,Data!$C:$C,CS$1,Data!$D:$D,CS$2)</f>
        <v>0</v>
      </c>
      <c r="CT87" s="5">
        <f>SUMIFS(Data!$A:$A, Data!$G:$G,$A87,Data!$C:$C,CT$1,Data!$D:$D,CT$2)</f>
        <v>0</v>
      </c>
      <c r="CU87" s="5">
        <f>SUMIFS(Data!$A:$A, Data!$G:$G,$A87,Data!$C:$C,CU$1,Data!$D:$D,CU$2)</f>
        <v>0</v>
      </c>
      <c r="CV87" s="5">
        <f>SUMIFS(Data!$A:$A, Data!$G:$G,$A87,Data!$C:$C,CV$1,Data!$D:$D,CV$2)</f>
        <v>0</v>
      </c>
      <c r="CW87" s="5">
        <f t="shared" ref="CW87:CX87" si="86">SUMIF($B$2:$CV$2,CW$2, $B87:$CV87)</f>
        <v>0</v>
      </c>
      <c r="CX87" s="5">
        <f t="shared" si="86"/>
        <v>1</v>
      </c>
      <c r="CY87" s="5">
        <f t="shared" si="3"/>
        <v>1</v>
      </c>
    </row>
    <row r="88">
      <c r="A88" s="5" t="str">
        <f>Countries!A86</f>
        <v>TKM</v>
      </c>
      <c r="B88" s="5">
        <f>SUMIFS(Data!$A:$A, Data!$G:$G,$A88,Data!$C:$C,B$1,Data!$D:$D,B$2)</f>
        <v>0</v>
      </c>
      <c r="C88" s="5">
        <f>SUMIFS(Data!$A:$A, Data!$G:$G,$A88,Data!$C:$C,C$1,Data!$D:$D,C$2)</f>
        <v>0</v>
      </c>
      <c r="D88" s="5">
        <f>SUMIFS(Data!$A:$A, Data!$G:$G,$A88,Data!$C:$C,D$1,Data!$D:$D,D$2)</f>
        <v>0</v>
      </c>
      <c r="E88" s="5">
        <f>SUMIFS(Data!$A:$A, Data!$G:$G,$A88,Data!$C:$C,E$1,Data!$D:$D,E$2)</f>
        <v>0</v>
      </c>
      <c r="F88" s="5">
        <f>SUMIFS(Data!$A:$A, Data!$G:$G,$A88,Data!$C:$C,F$1,Data!$D:$D,F$2)</f>
        <v>0</v>
      </c>
      <c r="G88" s="5">
        <f>SUMIFS(Data!$A:$A, Data!$G:$G,$A88,Data!$C:$C,G$1,Data!$D:$D,G$2)</f>
        <v>0</v>
      </c>
      <c r="H88" s="5">
        <f>SUMIFS(Data!$A:$A, Data!$G:$G,$A88,Data!$C:$C,H$1,Data!$D:$D,H$2)</f>
        <v>0</v>
      </c>
      <c r="I88" s="5">
        <f>SUMIFS(Data!$A:$A, Data!$G:$G,$A88,Data!$C:$C,I$1,Data!$D:$D,I$2)</f>
        <v>0</v>
      </c>
      <c r="J88" s="5">
        <f>SUMIFS(Data!$A:$A, Data!$G:$G,$A88,Data!$C:$C,J$1,Data!$D:$D,J$2)</f>
        <v>0</v>
      </c>
      <c r="K88" s="5">
        <f>SUMIFS(Data!$A:$A, Data!$G:$G,$A88,Data!$C:$C,K$1,Data!$D:$D,K$2)</f>
        <v>0</v>
      </c>
      <c r="L88" s="5">
        <f>SUMIFS(Data!$A:$A, Data!$G:$G,$A88,Data!$C:$C,L$1,Data!$D:$D,L$2)</f>
        <v>0</v>
      </c>
      <c r="M88" s="5">
        <f>SUMIFS(Data!$A:$A, Data!$G:$G,$A88,Data!$C:$C,M$1,Data!$D:$D,M$2)</f>
        <v>0</v>
      </c>
      <c r="N88" s="5">
        <f>SUMIFS(Data!$A:$A, Data!$G:$G,$A88,Data!$C:$C,N$1,Data!$D:$D,N$2)</f>
        <v>0</v>
      </c>
      <c r="O88" s="5">
        <f>SUMIFS(Data!$A:$A, Data!$G:$G,$A88,Data!$C:$C,O$1,Data!$D:$D,O$2)</f>
        <v>0</v>
      </c>
      <c r="P88" s="5">
        <f>SUMIFS(Data!$A:$A, Data!$G:$G,$A88,Data!$C:$C,P$1,Data!$D:$D,P$2)</f>
        <v>0</v>
      </c>
      <c r="Q88" s="5">
        <f>SUMIFS(Data!$A:$A, Data!$G:$G,$A88,Data!$C:$C,Q$1,Data!$D:$D,Q$2)</f>
        <v>0</v>
      </c>
      <c r="R88" s="5">
        <f>SUMIFS(Data!$A:$A, Data!$G:$G,$A88,Data!$C:$C,R$1,Data!$D:$D,R$2)</f>
        <v>0</v>
      </c>
      <c r="S88" s="5">
        <f>SUMIFS(Data!$A:$A, Data!$G:$G,$A88,Data!$C:$C,S$1,Data!$D:$D,S$2)</f>
        <v>0</v>
      </c>
      <c r="T88" s="5">
        <f>SUMIFS(Data!$A:$A, Data!$G:$G,$A88,Data!$C:$C,T$1,Data!$D:$D,T$2)</f>
        <v>0</v>
      </c>
      <c r="U88" s="5">
        <f>SUMIFS(Data!$A:$A, Data!$G:$G,$A88,Data!$C:$C,U$1,Data!$D:$D,U$2)</f>
        <v>0</v>
      </c>
      <c r="V88" s="5">
        <f>SUMIFS(Data!$A:$A, Data!$G:$G,$A88,Data!$C:$C,V$1,Data!$D:$D,V$2)</f>
        <v>0</v>
      </c>
      <c r="W88" s="5">
        <f>SUMIFS(Data!$A:$A, Data!$G:$G,$A88,Data!$C:$C,W$1,Data!$D:$D,W$2)</f>
        <v>0</v>
      </c>
      <c r="X88" s="5">
        <f>SUMIFS(Data!$A:$A, Data!$G:$G,$A88,Data!$C:$C,X$1,Data!$D:$D,X$2)</f>
        <v>0</v>
      </c>
      <c r="Y88" s="5">
        <f>SUMIFS(Data!$A:$A, Data!$G:$G,$A88,Data!$C:$C,Y$1,Data!$D:$D,Y$2)</f>
        <v>0</v>
      </c>
      <c r="Z88" s="5">
        <f>SUMIFS(Data!$A:$A, Data!$G:$G,$A88,Data!$C:$C,Z$1,Data!$D:$D,Z$2)</f>
        <v>0</v>
      </c>
      <c r="AA88" s="5">
        <f>SUMIFS(Data!$A:$A, Data!$G:$G,$A88,Data!$C:$C,AA$1,Data!$D:$D,AA$2)</f>
        <v>0</v>
      </c>
      <c r="AB88" s="5">
        <f>SUMIFS(Data!$A:$A, Data!$G:$G,$A88,Data!$C:$C,AB$1,Data!$D:$D,AB$2)</f>
        <v>0</v>
      </c>
      <c r="AC88" s="5">
        <f>SUMIFS(Data!$A:$A, Data!$G:$G,$A88,Data!$C:$C,AC$1,Data!$D:$D,AC$2)</f>
        <v>0</v>
      </c>
      <c r="AD88" s="5">
        <f>SUMIFS(Data!$A:$A, Data!$G:$G,$A88,Data!$C:$C,AD$1,Data!$D:$D,AD$2)</f>
        <v>0</v>
      </c>
      <c r="AE88" s="5">
        <f>SUMIFS(Data!$A:$A, Data!$G:$G,$A88,Data!$C:$C,AE$1,Data!$D:$D,AE$2)</f>
        <v>0</v>
      </c>
      <c r="AF88" s="5">
        <f>SUMIFS(Data!$A:$A, Data!$G:$G,$A88,Data!$C:$C,AF$1,Data!$D:$D,AF$2)</f>
        <v>0</v>
      </c>
      <c r="AG88" s="5">
        <f>SUMIFS(Data!$A:$A, Data!$G:$G,$A88,Data!$C:$C,AG$1,Data!$D:$D,AG$2)</f>
        <v>0</v>
      </c>
      <c r="AH88" s="5">
        <f>SUMIFS(Data!$A:$A, Data!$G:$G,$A88,Data!$C:$C,AH$1,Data!$D:$D,AH$2)</f>
        <v>0</v>
      </c>
      <c r="AI88" s="5">
        <f>SUMIFS(Data!$A:$A, Data!$G:$G,$A88,Data!$C:$C,AI$1,Data!$D:$D,AI$2)</f>
        <v>0</v>
      </c>
      <c r="AJ88" s="5">
        <f>SUMIFS(Data!$A:$A, Data!$G:$G,$A88,Data!$C:$C,AJ$1,Data!$D:$D,AJ$2)</f>
        <v>0</v>
      </c>
      <c r="AK88" s="5">
        <f>SUMIFS(Data!$A:$A, Data!$G:$G,$A88,Data!$C:$C,AK$1,Data!$D:$D,AK$2)</f>
        <v>0</v>
      </c>
      <c r="AL88" s="5">
        <f>SUMIFS(Data!$A:$A, Data!$G:$G,$A88,Data!$C:$C,AL$1,Data!$D:$D,AL$2)</f>
        <v>0</v>
      </c>
      <c r="AM88" s="5">
        <f>SUMIFS(Data!$A:$A, Data!$G:$G,$A88,Data!$C:$C,AM$1,Data!$D:$D,AM$2)</f>
        <v>0</v>
      </c>
      <c r="AN88" s="5">
        <f>SUMIFS(Data!$A:$A, Data!$G:$G,$A88,Data!$C:$C,AN$1,Data!$D:$D,AN$2)</f>
        <v>0</v>
      </c>
      <c r="AO88" s="5">
        <f>SUMIFS(Data!$A:$A, Data!$G:$G,$A88,Data!$C:$C,AO$1,Data!$D:$D,AO$2)</f>
        <v>0</v>
      </c>
      <c r="AP88" s="5">
        <f>SUMIFS(Data!$A:$A, Data!$G:$G,$A88,Data!$C:$C,AP$1,Data!$D:$D,AP$2)</f>
        <v>0</v>
      </c>
      <c r="AQ88" s="5">
        <f>SUMIFS(Data!$A:$A, Data!$G:$G,$A88,Data!$C:$C,AQ$1,Data!$D:$D,AQ$2)</f>
        <v>0</v>
      </c>
      <c r="AR88" s="5">
        <f>SUMIFS(Data!$A:$A, Data!$G:$G,$A88,Data!$C:$C,AR$1,Data!$D:$D,AR$2)</f>
        <v>0</v>
      </c>
      <c r="AS88" s="5">
        <f>SUMIFS(Data!$A:$A, Data!$G:$G,$A88,Data!$C:$C,AS$1,Data!$D:$D,AS$2)</f>
        <v>0</v>
      </c>
      <c r="AT88" s="5">
        <f>SUMIFS(Data!$A:$A, Data!$G:$G,$A88,Data!$C:$C,AT$1,Data!$D:$D,AT$2)</f>
        <v>0</v>
      </c>
      <c r="AU88" s="5">
        <f>SUMIFS(Data!$A:$A, Data!$G:$G,$A88,Data!$C:$C,AU$1,Data!$D:$D,AU$2)</f>
        <v>0</v>
      </c>
      <c r="AV88" s="5">
        <f>SUMIFS(Data!$A:$A, Data!$G:$G,$A88,Data!$C:$C,AV$1,Data!$D:$D,AV$2)</f>
        <v>0</v>
      </c>
      <c r="AW88" s="5">
        <f>SUMIFS(Data!$A:$A, Data!$G:$G,$A88,Data!$C:$C,AW$1,Data!$D:$D,AW$2)</f>
        <v>0</v>
      </c>
      <c r="AX88" s="5">
        <f>SUMIFS(Data!$A:$A, Data!$G:$G,$A88,Data!$C:$C,AX$1,Data!$D:$D,AX$2)</f>
        <v>0</v>
      </c>
      <c r="AY88" s="5">
        <f>SUMIFS(Data!$A:$A, Data!$G:$G,$A88,Data!$C:$C,AY$1,Data!$D:$D,AY$2)</f>
        <v>0</v>
      </c>
      <c r="AZ88" s="5">
        <f>SUMIFS(Data!$A:$A, Data!$G:$G,$A88,Data!$C:$C,AZ$1,Data!$D:$D,AZ$2)</f>
        <v>0</v>
      </c>
      <c r="BA88" s="5">
        <f>SUMIFS(Data!$A:$A, Data!$G:$G,$A88,Data!$C:$C,BA$1,Data!$D:$D,BA$2)</f>
        <v>0</v>
      </c>
      <c r="BB88" s="5">
        <f>SUMIFS(Data!$A:$A, Data!$G:$G,$A88,Data!$C:$C,BB$1,Data!$D:$D,BB$2)</f>
        <v>0</v>
      </c>
      <c r="BC88" s="5">
        <f>SUMIFS(Data!$A:$A, Data!$G:$G,$A88,Data!$C:$C,BC$1,Data!$D:$D,BC$2)</f>
        <v>0</v>
      </c>
      <c r="BD88" s="5">
        <f>SUMIFS(Data!$A:$A, Data!$G:$G,$A88,Data!$C:$C,BD$1,Data!$D:$D,BD$2)</f>
        <v>0</v>
      </c>
      <c r="BE88" s="5">
        <f>SUMIFS(Data!$A:$A, Data!$G:$G,$A88,Data!$C:$C,BE$1,Data!$D:$D,BE$2)</f>
        <v>0</v>
      </c>
      <c r="BF88" s="5">
        <f>SUMIFS(Data!$A:$A, Data!$G:$G,$A88,Data!$C:$C,BF$1,Data!$D:$D,BF$2)</f>
        <v>0</v>
      </c>
      <c r="BG88" s="5">
        <f>SUMIFS(Data!$A:$A, Data!$G:$G,$A88,Data!$C:$C,BG$1,Data!$D:$D,BG$2)</f>
        <v>0</v>
      </c>
      <c r="BH88" s="5">
        <f>SUMIFS(Data!$A:$A, Data!$G:$G,$A88,Data!$C:$C,BH$1,Data!$D:$D,BH$2)</f>
        <v>0</v>
      </c>
      <c r="BI88" s="5">
        <f>SUMIFS(Data!$A:$A, Data!$G:$G,$A88,Data!$C:$C,BI$1,Data!$D:$D,BI$2)</f>
        <v>0</v>
      </c>
      <c r="BJ88" s="5">
        <f>SUMIFS(Data!$A:$A, Data!$G:$G,$A88,Data!$C:$C,BJ$1,Data!$D:$D,BJ$2)</f>
        <v>0</v>
      </c>
      <c r="BK88" s="5">
        <f>SUMIFS(Data!$A:$A, Data!$G:$G,$A88,Data!$C:$C,BK$1,Data!$D:$D,BK$2)</f>
        <v>0</v>
      </c>
      <c r="BL88" s="5">
        <f>SUMIFS(Data!$A:$A, Data!$G:$G,$A88,Data!$C:$C,BL$1,Data!$D:$D,BL$2)</f>
        <v>0</v>
      </c>
      <c r="BM88" s="5">
        <f>SUMIFS(Data!$A:$A, Data!$G:$G,$A88,Data!$C:$C,BM$1,Data!$D:$D,BM$2)</f>
        <v>0</v>
      </c>
      <c r="BN88" s="5">
        <f>SUMIFS(Data!$A:$A, Data!$G:$G,$A88,Data!$C:$C,BN$1,Data!$D:$D,BN$2)</f>
        <v>0</v>
      </c>
      <c r="BO88" s="5">
        <f>SUMIFS(Data!$A:$A, Data!$G:$G,$A88,Data!$C:$C,BO$1,Data!$D:$D,BO$2)</f>
        <v>0</v>
      </c>
      <c r="BP88" s="5">
        <f>SUMIFS(Data!$A:$A, Data!$G:$G,$A88,Data!$C:$C,BP$1,Data!$D:$D,BP$2)</f>
        <v>0</v>
      </c>
      <c r="BQ88" s="5">
        <f>SUMIFS(Data!$A:$A, Data!$G:$G,$A88,Data!$C:$C,BQ$1,Data!$D:$D,BQ$2)</f>
        <v>0</v>
      </c>
      <c r="BR88" s="5">
        <f>SUMIFS(Data!$A:$A, Data!$G:$G,$A88,Data!$C:$C,BR$1,Data!$D:$D,BR$2)</f>
        <v>0</v>
      </c>
      <c r="BS88" s="5">
        <f>SUMIFS(Data!$A:$A, Data!$G:$G,$A88,Data!$C:$C,BS$1,Data!$D:$D,BS$2)</f>
        <v>0</v>
      </c>
      <c r="BT88" s="5">
        <f>SUMIFS(Data!$A:$A, Data!$G:$G,$A88,Data!$C:$C,BT$1,Data!$D:$D,BT$2)</f>
        <v>0</v>
      </c>
      <c r="BU88" s="5">
        <f>SUMIFS(Data!$A:$A, Data!$G:$G,$A88,Data!$C:$C,BU$1,Data!$D:$D,BU$2)</f>
        <v>0</v>
      </c>
      <c r="BV88" s="5">
        <f>SUMIFS(Data!$A:$A, Data!$G:$G,$A88,Data!$C:$C,BV$1,Data!$D:$D,BV$2)</f>
        <v>0</v>
      </c>
      <c r="BW88" s="5">
        <f>SUMIFS(Data!$A:$A, Data!$G:$G,$A88,Data!$C:$C,BW$1,Data!$D:$D,BW$2)</f>
        <v>0</v>
      </c>
      <c r="BX88" s="5">
        <f>SUMIFS(Data!$A:$A, Data!$G:$G,$A88,Data!$C:$C,BX$1,Data!$D:$D,BX$2)</f>
        <v>0</v>
      </c>
      <c r="BY88" s="5">
        <f>SUMIFS(Data!$A:$A, Data!$G:$G,$A88,Data!$C:$C,BY$1,Data!$D:$D,BY$2)</f>
        <v>0</v>
      </c>
      <c r="BZ88" s="5">
        <f>SUMIFS(Data!$A:$A, Data!$G:$G,$A88,Data!$C:$C,BZ$1,Data!$D:$D,BZ$2)</f>
        <v>0</v>
      </c>
      <c r="CA88" s="5">
        <f>SUMIFS(Data!$A:$A, Data!$G:$G,$A88,Data!$C:$C,CA$1,Data!$D:$D,CA$2)</f>
        <v>0</v>
      </c>
      <c r="CB88" s="5">
        <f>SUMIFS(Data!$A:$A, Data!$G:$G,$A88,Data!$C:$C,CB$1,Data!$D:$D,CB$2)</f>
        <v>0</v>
      </c>
      <c r="CC88" s="5">
        <f>SUMIFS(Data!$A:$A, Data!$G:$G,$A88,Data!$C:$C,CC$1,Data!$D:$D,CC$2)</f>
        <v>0</v>
      </c>
      <c r="CD88" s="5">
        <f>SUMIFS(Data!$A:$A, Data!$G:$G,$A88,Data!$C:$C,CD$1,Data!$D:$D,CD$2)</f>
        <v>0</v>
      </c>
      <c r="CE88" s="5">
        <f>SUMIFS(Data!$A:$A, Data!$G:$G,$A88,Data!$C:$C,CE$1,Data!$D:$D,CE$2)</f>
        <v>0</v>
      </c>
      <c r="CF88" s="5">
        <f>SUMIFS(Data!$A:$A, Data!$G:$G,$A88,Data!$C:$C,CF$1,Data!$D:$D,CF$2)</f>
        <v>0</v>
      </c>
      <c r="CG88" s="5">
        <f>SUMIFS(Data!$A:$A, Data!$G:$G,$A88,Data!$C:$C,CG$1,Data!$D:$D,CG$2)</f>
        <v>0</v>
      </c>
      <c r="CH88" s="5">
        <f>SUMIFS(Data!$A:$A, Data!$G:$G,$A88,Data!$C:$C,CH$1,Data!$D:$D,CH$2)</f>
        <v>0</v>
      </c>
      <c r="CI88" s="5">
        <f>SUMIFS(Data!$A:$A, Data!$G:$G,$A88,Data!$C:$C,CI$1,Data!$D:$D,CI$2)</f>
        <v>0</v>
      </c>
      <c r="CJ88" s="5">
        <f>SUMIFS(Data!$A:$A, Data!$G:$G,$A88,Data!$C:$C,CJ$1,Data!$D:$D,CJ$2)</f>
        <v>0</v>
      </c>
      <c r="CK88" s="5">
        <f>SUMIFS(Data!$A:$A, Data!$G:$G,$A88,Data!$C:$C,CK$1,Data!$D:$D,CK$2)</f>
        <v>0</v>
      </c>
      <c r="CL88" s="5">
        <f>SUMIFS(Data!$A:$A, Data!$G:$G,$A88,Data!$C:$C,CL$1,Data!$D:$D,CL$2)</f>
        <v>0</v>
      </c>
      <c r="CM88" s="5">
        <f>SUMIFS(Data!$A:$A, Data!$G:$G,$A88,Data!$C:$C,CM$1,Data!$D:$D,CM$2)</f>
        <v>0</v>
      </c>
      <c r="CN88" s="5">
        <f>SUMIFS(Data!$A:$A, Data!$G:$G,$A88,Data!$C:$C,CN$1,Data!$D:$D,CN$2)</f>
        <v>0</v>
      </c>
      <c r="CO88" s="5">
        <f>SUMIFS(Data!$A:$A, Data!$G:$G,$A88,Data!$C:$C,CO$1,Data!$D:$D,CO$2)</f>
        <v>0</v>
      </c>
      <c r="CP88" s="5">
        <f>SUMIFS(Data!$A:$A, Data!$G:$G,$A88,Data!$C:$C,CP$1,Data!$D:$D,CP$2)</f>
        <v>0</v>
      </c>
      <c r="CQ88" s="5">
        <f>SUMIFS(Data!$A:$A, Data!$G:$G,$A88,Data!$C:$C,CQ$1,Data!$D:$D,CQ$2)</f>
        <v>0</v>
      </c>
      <c r="CR88" s="5">
        <f>SUMIFS(Data!$A:$A, Data!$G:$G,$A88,Data!$C:$C,CR$1,Data!$D:$D,CR$2)</f>
        <v>0</v>
      </c>
      <c r="CS88" s="5">
        <f>SUMIFS(Data!$A:$A, Data!$G:$G,$A88,Data!$C:$C,CS$1,Data!$D:$D,CS$2)</f>
        <v>0</v>
      </c>
      <c r="CT88" s="5">
        <f>SUMIFS(Data!$A:$A, Data!$G:$G,$A88,Data!$C:$C,CT$1,Data!$D:$D,CT$2)</f>
        <v>0</v>
      </c>
      <c r="CU88" s="5">
        <f>SUMIFS(Data!$A:$A, Data!$G:$G,$A88,Data!$C:$C,CU$1,Data!$D:$D,CU$2)</f>
        <v>0</v>
      </c>
      <c r="CV88" s="5">
        <f>SUMIFS(Data!$A:$A, Data!$G:$G,$A88,Data!$C:$C,CV$1,Data!$D:$D,CV$2)</f>
        <v>0</v>
      </c>
      <c r="CW88" s="5">
        <f t="shared" ref="CW88:CX88" si="87">SUMIF($B$2:$CV$2,CW$2, $B88:$CV88)</f>
        <v>0</v>
      </c>
      <c r="CX88" s="5">
        <f t="shared" si="87"/>
        <v>0</v>
      </c>
      <c r="CY88" s="5">
        <f t="shared" si="3"/>
        <v>0</v>
      </c>
    </row>
    <row r="89">
      <c r="A89" s="5" t="str">
        <f>Countries!A87</f>
        <v>TPE</v>
      </c>
      <c r="B89" s="5">
        <f>SUMIFS(Data!$A:$A, Data!$G:$G,$A89,Data!$C:$C,B$1,Data!$D:$D,B$2)</f>
        <v>0</v>
      </c>
      <c r="C89" s="5">
        <f>SUMIFS(Data!$A:$A, Data!$G:$G,$A89,Data!$C:$C,C$1,Data!$D:$D,C$2)</f>
        <v>0</v>
      </c>
      <c r="D89" s="5">
        <f>SUMIFS(Data!$A:$A, Data!$G:$G,$A89,Data!$C:$C,D$1,Data!$D:$D,D$2)</f>
        <v>0</v>
      </c>
      <c r="E89" s="5">
        <f>SUMIFS(Data!$A:$A, Data!$G:$G,$A89,Data!$C:$C,E$1,Data!$D:$D,E$2)</f>
        <v>0</v>
      </c>
      <c r="F89" s="5">
        <f>SUMIFS(Data!$A:$A, Data!$G:$G,$A89,Data!$C:$C,F$1,Data!$D:$D,F$2)</f>
        <v>0</v>
      </c>
      <c r="G89" s="5">
        <f>SUMIFS(Data!$A:$A, Data!$G:$G,$A89,Data!$C:$C,G$1,Data!$D:$D,G$2)</f>
        <v>0</v>
      </c>
      <c r="H89" s="5">
        <f>SUMIFS(Data!$A:$A, Data!$G:$G,$A89,Data!$C:$C,H$1,Data!$D:$D,H$2)</f>
        <v>0</v>
      </c>
      <c r="I89" s="5">
        <f>SUMIFS(Data!$A:$A, Data!$G:$G,$A89,Data!$C:$C,I$1,Data!$D:$D,I$2)</f>
        <v>0</v>
      </c>
      <c r="J89" s="5">
        <f>SUMIFS(Data!$A:$A, Data!$G:$G,$A89,Data!$C:$C,J$1,Data!$D:$D,J$2)</f>
        <v>0</v>
      </c>
      <c r="K89" s="5">
        <f>SUMIFS(Data!$A:$A, Data!$G:$G,$A89,Data!$C:$C,K$1,Data!$D:$D,K$2)</f>
        <v>0</v>
      </c>
      <c r="L89" s="5">
        <f>SUMIFS(Data!$A:$A, Data!$G:$G,$A89,Data!$C:$C,L$1,Data!$D:$D,L$2)</f>
        <v>0</v>
      </c>
      <c r="M89" s="5">
        <f>SUMIFS(Data!$A:$A, Data!$G:$G,$A89,Data!$C:$C,M$1,Data!$D:$D,M$2)</f>
        <v>2</v>
      </c>
      <c r="N89" s="5">
        <f>SUMIFS(Data!$A:$A, Data!$G:$G,$A89,Data!$C:$C,N$1,Data!$D:$D,N$2)</f>
        <v>0</v>
      </c>
      <c r="O89" s="5">
        <f>SUMIFS(Data!$A:$A, Data!$G:$G,$A89,Data!$C:$C,O$1,Data!$D:$D,O$2)</f>
        <v>0</v>
      </c>
      <c r="P89" s="5">
        <f>SUMIFS(Data!$A:$A, Data!$G:$G,$A89,Data!$C:$C,P$1,Data!$D:$D,P$2)</f>
        <v>0</v>
      </c>
      <c r="Q89" s="5">
        <f>SUMIFS(Data!$A:$A, Data!$G:$G,$A89,Data!$C:$C,Q$1,Data!$D:$D,Q$2)</f>
        <v>0</v>
      </c>
      <c r="R89" s="5">
        <f>SUMIFS(Data!$A:$A, Data!$G:$G,$A89,Data!$C:$C,R$1,Data!$D:$D,R$2)</f>
        <v>0</v>
      </c>
      <c r="S89" s="5">
        <f>SUMIFS(Data!$A:$A, Data!$G:$G,$A89,Data!$C:$C,S$1,Data!$D:$D,S$2)</f>
        <v>0</v>
      </c>
      <c r="T89" s="5">
        <f>SUMIFS(Data!$A:$A, Data!$G:$G,$A89,Data!$C:$C,T$1,Data!$D:$D,T$2)</f>
        <v>0</v>
      </c>
      <c r="U89" s="5">
        <f>SUMIFS(Data!$A:$A, Data!$G:$G,$A89,Data!$C:$C,U$1,Data!$D:$D,U$2)</f>
        <v>0</v>
      </c>
      <c r="V89" s="5">
        <f>SUMIFS(Data!$A:$A, Data!$G:$G,$A89,Data!$C:$C,V$1,Data!$D:$D,V$2)</f>
        <v>0</v>
      </c>
      <c r="W89" s="5">
        <f>SUMIFS(Data!$A:$A, Data!$G:$G,$A89,Data!$C:$C,W$1,Data!$D:$D,W$2)</f>
        <v>0</v>
      </c>
      <c r="X89" s="5">
        <f>SUMIFS(Data!$A:$A, Data!$G:$G,$A89,Data!$C:$C,X$1,Data!$D:$D,X$2)</f>
        <v>0</v>
      </c>
      <c r="Y89" s="5">
        <f>SUMIFS(Data!$A:$A, Data!$G:$G,$A89,Data!$C:$C,Y$1,Data!$D:$D,Y$2)</f>
        <v>0</v>
      </c>
      <c r="Z89" s="5">
        <f>SUMIFS(Data!$A:$A, Data!$G:$G,$A89,Data!$C:$C,Z$1,Data!$D:$D,Z$2)</f>
        <v>0</v>
      </c>
      <c r="AA89" s="5">
        <f>SUMIFS(Data!$A:$A, Data!$G:$G,$A89,Data!$C:$C,AA$1,Data!$D:$D,AA$2)</f>
        <v>0</v>
      </c>
      <c r="AB89" s="5">
        <f>SUMIFS(Data!$A:$A, Data!$G:$G,$A89,Data!$C:$C,AB$1,Data!$D:$D,AB$2)</f>
        <v>0</v>
      </c>
      <c r="AC89" s="5">
        <f>SUMIFS(Data!$A:$A, Data!$G:$G,$A89,Data!$C:$C,AC$1,Data!$D:$D,AC$2)</f>
        <v>0</v>
      </c>
      <c r="AD89" s="5">
        <f>SUMIFS(Data!$A:$A, Data!$G:$G,$A89,Data!$C:$C,AD$1,Data!$D:$D,AD$2)</f>
        <v>0</v>
      </c>
      <c r="AE89" s="5">
        <f>SUMIFS(Data!$A:$A, Data!$G:$G,$A89,Data!$C:$C,AE$1,Data!$D:$D,AE$2)</f>
        <v>0</v>
      </c>
      <c r="AF89" s="5">
        <f>SUMIFS(Data!$A:$A, Data!$G:$G,$A89,Data!$C:$C,AF$1,Data!$D:$D,AF$2)</f>
        <v>0</v>
      </c>
      <c r="AG89" s="5">
        <f>SUMIFS(Data!$A:$A, Data!$G:$G,$A89,Data!$C:$C,AG$1,Data!$D:$D,AG$2)</f>
        <v>0</v>
      </c>
      <c r="AH89" s="5">
        <f>SUMIFS(Data!$A:$A, Data!$G:$G,$A89,Data!$C:$C,AH$1,Data!$D:$D,AH$2)</f>
        <v>0</v>
      </c>
      <c r="AI89" s="5">
        <f>SUMIFS(Data!$A:$A, Data!$G:$G,$A89,Data!$C:$C,AI$1,Data!$D:$D,AI$2)</f>
        <v>0</v>
      </c>
      <c r="AJ89" s="5">
        <f>SUMIFS(Data!$A:$A, Data!$G:$G,$A89,Data!$C:$C,AJ$1,Data!$D:$D,AJ$2)</f>
        <v>0</v>
      </c>
      <c r="AK89" s="5">
        <f>SUMIFS(Data!$A:$A, Data!$G:$G,$A89,Data!$C:$C,AK$1,Data!$D:$D,AK$2)</f>
        <v>0</v>
      </c>
      <c r="AL89" s="5">
        <f>SUMIFS(Data!$A:$A, Data!$G:$G,$A89,Data!$C:$C,AL$1,Data!$D:$D,AL$2)</f>
        <v>0</v>
      </c>
      <c r="AM89" s="5">
        <f>SUMIFS(Data!$A:$A, Data!$G:$G,$A89,Data!$C:$C,AM$1,Data!$D:$D,AM$2)</f>
        <v>0</v>
      </c>
      <c r="AN89" s="5">
        <f>SUMIFS(Data!$A:$A, Data!$G:$G,$A89,Data!$C:$C,AN$1,Data!$D:$D,AN$2)</f>
        <v>0</v>
      </c>
      <c r="AO89" s="5">
        <f>SUMIFS(Data!$A:$A, Data!$G:$G,$A89,Data!$C:$C,AO$1,Data!$D:$D,AO$2)</f>
        <v>0</v>
      </c>
      <c r="AP89" s="5">
        <f>SUMIFS(Data!$A:$A, Data!$G:$G,$A89,Data!$C:$C,AP$1,Data!$D:$D,AP$2)</f>
        <v>0</v>
      </c>
      <c r="AQ89" s="5">
        <f>SUMIFS(Data!$A:$A, Data!$G:$G,$A89,Data!$C:$C,AQ$1,Data!$D:$D,AQ$2)</f>
        <v>0</v>
      </c>
      <c r="AR89" s="5">
        <f>SUMIFS(Data!$A:$A, Data!$G:$G,$A89,Data!$C:$C,AR$1,Data!$D:$D,AR$2)</f>
        <v>0</v>
      </c>
      <c r="AS89" s="5">
        <f>SUMIFS(Data!$A:$A, Data!$G:$G,$A89,Data!$C:$C,AS$1,Data!$D:$D,AS$2)</f>
        <v>0</v>
      </c>
      <c r="AT89" s="5">
        <f>SUMIFS(Data!$A:$A, Data!$G:$G,$A89,Data!$C:$C,AT$1,Data!$D:$D,AT$2)</f>
        <v>0</v>
      </c>
      <c r="AU89" s="5">
        <f>SUMIFS(Data!$A:$A, Data!$G:$G,$A89,Data!$C:$C,AU$1,Data!$D:$D,AU$2)</f>
        <v>0</v>
      </c>
      <c r="AV89" s="5">
        <f>SUMIFS(Data!$A:$A, Data!$G:$G,$A89,Data!$C:$C,AV$1,Data!$D:$D,AV$2)</f>
        <v>0</v>
      </c>
      <c r="AW89" s="5">
        <f>SUMIFS(Data!$A:$A, Data!$G:$G,$A89,Data!$C:$C,AW$1,Data!$D:$D,AW$2)</f>
        <v>0</v>
      </c>
      <c r="AX89" s="5">
        <f>SUMIFS(Data!$A:$A, Data!$G:$G,$A89,Data!$C:$C,AX$1,Data!$D:$D,AX$2)</f>
        <v>0</v>
      </c>
      <c r="AY89" s="5">
        <f>SUMIFS(Data!$A:$A, Data!$G:$G,$A89,Data!$C:$C,AY$1,Data!$D:$D,AY$2)</f>
        <v>0</v>
      </c>
      <c r="AZ89" s="5">
        <f>SUMIFS(Data!$A:$A, Data!$G:$G,$A89,Data!$C:$C,AZ$1,Data!$D:$D,AZ$2)</f>
        <v>0</v>
      </c>
      <c r="BA89" s="5">
        <f>SUMIFS(Data!$A:$A, Data!$G:$G,$A89,Data!$C:$C,BA$1,Data!$D:$D,BA$2)</f>
        <v>0</v>
      </c>
      <c r="BB89" s="5">
        <f>SUMIFS(Data!$A:$A, Data!$G:$G,$A89,Data!$C:$C,BB$1,Data!$D:$D,BB$2)</f>
        <v>0</v>
      </c>
      <c r="BC89" s="5">
        <f>SUMIFS(Data!$A:$A, Data!$G:$G,$A89,Data!$C:$C,BC$1,Data!$D:$D,BC$2)</f>
        <v>0</v>
      </c>
      <c r="BD89" s="5">
        <f>SUMIFS(Data!$A:$A, Data!$G:$G,$A89,Data!$C:$C,BD$1,Data!$D:$D,BD$2)</f>
        <v>0</v>
      </c>
      <c r="BE89" s="5">
        <f>SUMIFS(Data!$A:$A, Data!$G:$G,$A89,Data!$C:$C,BE$1,Data!$D:$D,BE$2)</f>
        <v>0</v>
      </c>
      <c r="BF89" s="5">
        <f>SUMIFS(Data!$A:$A, Data!$G:$G,$A89,Data!$C:$C,BF$1,Data!$D:$D,BF$2)</f>
        <v>0</v>
      </c>
      <c r="BG89" s="5">
        <f>SUMIFS(Data!$A:$A, Data!$G:$G,$A89,Data!$C:$C,BG$1,Data!$D:$D,BG$2)</f>
        <v>0</v>
      </c>
      <c r="BH89" s="5">
        <f>SUMIFS(Data!$A:$A, Data!$G:$G,$A89,Data!$C:$C,BH$1,Data!$D:$D,BH$2)</f>
        <v>0</v>
      </c>
      <c r="BI89" s="5">
        <f>SUMIFS(Data!$A:$A, Data!$G:$G,$A89,Data!$C:$C,BI$1,Data!$D:$D,BI$2)</f>
        <v>0</v>
      </c>
      <c r="BJ89" s="5">
        <f>SUMIFS(Data!$A:$A, Data!$G:$G,$A89,Data!$C:$C,BJ$1,Data!$D:$D,BJ$2)</f>
        <v>0</v>
      </c>
      <c r="BK89" s="5">
        <f>SUMIFS(Data!$A:$A, Data!$G:$G,$A89,Data!$C:$C,BK$1,Data!$D:$D,BK$2)</f>
        <v>0</v>
      </c>
      <c r="BL89" s="5">
        <f>SUMIFS(Data!$A:$A, Data!$G:$G,$A89,Data!$C:$C,BL$1,Data!$D:$D,BL$2)</f>
        <v>0</v>
      </c>
      <c r="BM89" s="5">
        <f>SUMIFS(Data!$A:$A, Data!$G:$G,$A89,Data!$C:$C,BM$1,Data!$D:$D,BM$2)</f>
        <v>0</v>
      </c>
      <c r="BN89" s="5">
        <f>SUMIFS(Data!$A:$A, Data!$G:$G,$A89,Data!$C:$C,BN$1,Data!$D:$D,BN$2)</f>
        <v>0</v>
      </c>
      <c r="BO89" s="5">
        <f>SUMIFS(Data!$A:$A, Data!$G:$G,$A89,Data!$C:$C,BO$1,Data!$D:$D,BO$2)</f>
        <v>0</v>
      </c>
      <c r="BP89" s="5">
        <f>SUMIFS(Data!$A:$A, Data!$G:$G,$A89,Data!$C:$C,BP$1,Data!$D:$D,BP$2)</f>
        <v>0</v>
      </c>
      <c r="BQ89" s="5">
        <f>SUMIFS(Data!$A:$A, Data!$G:$G,$A89,Data!$C:$C,BQ$1,Data!$D:$D,BQ$2)</f>
        <v>0</v>
      </c>
      <c r="BR89" s="5">
        <f>SUMIFS(Data!$A:$A, Data!$G:$G,$A89,Data!$C:$C,BR$1,Data!$D:$D,BR$2)</f>
        <v>0</v>
      </c>
      <c r="BS89" s="5">
        <f>SUMIFS(Data!$A:$A, Data!$G:$G,$A89,Data!$C:$C,BS$1,Data!$D:$D,BS$2)</f>
        <v>0</v>
      </c>
      <c r="BT89" s="5">
        <f>SUMIFS(Data!$A:$A, Data!$G:$G,$A89,Data!$C:$C,BT$1,Data!$D:$D,BT$2)</f>
        <v>0</v>
      </c>
      <c r="BU89" s="5">
        <f>SUMIFS(Data!$A:$A, Data!$G:$G,$A89,Data!$C:$C,BU$1,Data!$D:$D,BU$2)</f>
        <v>0</v>
      </c>
      <c r="BV89" s="5">
        <f>SUMIFS(Data!$A:$A, Data!$G:$G,$A89,Data!$C:$C,BV$1,Data!$D:$D,BV$2)</f>
        <v>0</v>
      </c>
      <c r="BW89" s="5">
        <f>SUMIFS(Data!$A:$A, Data!$G:$G,$A89,Data!$C:$C,BW$1,Data!$D:$D,BW$2)</f>
        <v>0</v>
      </c>
      <c r="BX89" s="5">
        <f>SUMIFS(Data!$A:$A, Data!$G:$G,$A89,Data!$C:$C,BX$1,Data!$D:$D,BX$2)</f>
        <v>0</v>
      </c>
      <c r="BY89" s="5">
        <f>SUMIFS(Data!$A:$A, Data!$G:$G,$A89,Data!$C:$C,BY$1,Data!$D:$D,BY$2)</f>
        <v>0</v>
      </c>
      <c r="BZ89" s="5">
        <f>SUMIFS(Data!$A:$A, Data!$G:$G,$A89,Data!$C:$C,BZ$1,Data!$D:$D,BZ$2)</f>
        <v>0</v>
      </c>
      <c r="CA89" s="5">
        <f>SUMIFS(Data!$A:$A, Data!$G:$G,$A89,Data!$C:$C,CA$1,Data!$D:$D,CA$2)</f>
        <v>0</v>
      </c>
      <c r="CB89" s="5">
        <f>SUMIFS(Data!$A:$A, Data!$G:$G,$A89,Data!$C:$C,CB$1,Data!$D:$D,CB$2)</f>
        <v>0</v>
      </c>
      <c r="CC89" s="5">
        <f>SUMIFS(Data!$A:$A, Data!$G:$G,$A89,Data!$C:$C,CC$1,Data!$D:$D,CC$2)</f>
        <v>0</v>
      </c>
      <c r="CD89" s="5">
        <f>SUMIFS(Data!$A:$A, Data!$G:$G,$A89,Data!$C:$C,CD$1,Data!$D:$D,CD$2)</f>
        <v>0</v>
      </c>
      <c r="CE89" s="5">
        <f>SUMIFS(Data!$A:$A, Data!$G:$G,$A89,Data!$C:$C,CE$1,Data!$D:$D,CE$2)</f>
        <v>0</v>
      </c>
      <c r="CF89" s="5">
        <f>SUMIFS(Data!$A:$A, Data!$G:$G,$A89,Data!$C:$C,CF$1,Data!$D:$D,CF$2)</f>
        <v>0</v>
      </c>
      <c r="CG89" s="5">
        <f>SUMIFS(Data!$A:$A, Data!$G:$G,$A89,Data!$C:$C,CG$1,Data!$D:$D,CG$2)</f>
        <v>0</v>
      </c>
      <c r="CH89" s="5">
        <f>SUMIFS(Data!$A:$A, Data!$G:$G,$A89,Data!$C:$C,CH$1,Data!$D:$D,CH$2)</f>
        <v>0</v>
      </c>
      <c r="CI89" s="5">
        <f>SUMIFS(Data!$A:$A, Data!$G:$G,$A89,Data!$C:$C,CI$1,Data!$D:$D,CI$2)</f>
        <v>0</v>
      </c>
      <c r="CJ89" s="5">
        <f>SUMIFS(Data!$A:$A, Data!$G:$G,$A89,Data!$C:$C,CJ$1,Data!$D:$D,CJ$2)</f>
        <v>0</v>
      </c>
      <c r="CK89" s="5">
        <f>SUMIFS(Data!$A:$A, Data!$G:$G,$A89,Data!$C:$C,CK$1,Data!$D:$D,CK$2)</f>
        <v>0</v>
      </c>
      <c r="CL89" s="5">
        <f>SUMIFS(Data!$A:$A, Data!$G:$G,$A89,Data!$C:$C,CL$1,Data!$D:$D,CL$2)</f>
        <v>0</v>
      </c>
      <c r="CM89" s="5">
        <f>SUMIFS(Data!$A:$A, Data!$G:$G,$A89,Data!$C:$C,CM$1,Data!$D:$D,CM$2)</f>
        <v>0</v>
      </c>
      <c r="CN89" s="5">
        <f>SUMIFS(Data!$A:$A, Data!$G:$G,$A89,Data!$C:$C,CN$1,Data!$D:$D,CN$2)</f>
        <v>0</v>
      </c>
      <c r="CO89" s="5">
        <f>SUMIFS(Data!$A:$A, Data!$G:$G,$A89,Data!$C:$C,CO$1,Data!$D:$D,CO$2)</f>
        <v>0</v>
      </c>
      <c r="CP89" s="5">
        <f>SUMIFS(Data!$A:$A, Data!$G:$G,$A89,Data!$C:$C,CP$1,Data!$D:$D,CP$2)</f>
        <v>0</v>
      </c>
      <c r="CQ89" s="5">
        <f>SUMIFS(Data!$A:$A, Data!$G:$G,$A89,Data!$C:$C,CQ$1,Data!$D:$D,CQ$2)</f>
        <v>0</v>
      </c>
      <c r="CR89" s="5">
        <f>SUMIFS(Data!$A:$A, Data!$G:$G,$A89,Data!$C:$C,CR$1,Data!$D:$D,CR$2)</f>
        <v>0</v>
      </c>
      <c r="CS89" s="5">
        <f>SUMIFS(Data!$A:$A, Data!$G:$G,$A89,Data!$C:$C,CS$1,Data!$D:$D,CS$2)</f>
        <v>0</v>
      </c>
      <c r="CT89" s="5">
        <f>SUMIFS(Data!$A:$A, Data!$G:$G,$A89,Data!$C:$C,CT$1,Data!$D:$D,CT$2)</f>
        <v>1</v>
      </c>
      <c r="CU89" s="5">
        <f>SUMIFS(Data!$A:$A, Data!$G:$G,$A89,Data!$C:$C,CU$1,Data!$D:$D,CU$2)</f>
        <v>0</v>
      </c>
      <c r="CV89" s="5">
        <f>SUMIFS(Data!$A:$A, Data!$G:$G,$A89,Data!$C:$C,CV$1,Data!$D:$D,CV$2)</f>
        <v>0</v>
      </c>
      <c r="CW89" s="5">
        <f t="shared" ref="CW89:CX89" si="88">SUMIF($B$2:$CV$2,CW$2, $B89:$CV89)</f>
        <v>2</v>
      </c>
      <c r="CX89" s="5">
        <f t="shared" si="88"/>
        <v>1</v>
      </c>
      <c r="CY89" s="5">
        <f t="shared" si="3"/>
        <v>3</v>
      </c>
    </row>
    <row r="90">
      <c r="A90" s="5" t="str">
        <f>Countries!A88</f>
        <v>TUN</v>
      </c>
      <c r="B90" s="5">
        <f>SUMIFS(Data!$A:$A, Data!$G:$G,$A90,Data!$C:$C,B$1,Data!$D:$D,B$2)</f>
        <v>0</v>
      </c>
      <c r="C90" s="5">
        <f>SUMIFS(Data!$A:$A, Data!$G:$G,$A90,Data!$C:$C,C$1,Data!$D:$D,C$2)</f>
        <v>0</v>
      </c>
      <c r="D90" s="5">
        <f>SUMIFS(Data!$A:$A, Data!$G:$G,$A90,Data!$C:$C,D$1,Data!$D:$D,D$2)</f>
        <v>0</v>
      </c>
      <c r="E90" s="5">
        <f>SUMIFS(Data!$A:$A, Data!$G:$G,$A90,Data!$C:$C,E$1,Data!$D:$D,E$2)</f>
        <v>0</v>
      </c>
      <c r="F90" s="5">
        <f>SUMIFS(Data!$A:$A, Data!$G:$G,$A90,Data!$C:$C,F$1,Data!$D:$D,F$2)</f>
        <v>0</v>
      </c>
      <c r="G90" s="5">
        <f>SUMIFS(Data!$A:$A, Data!$G:$G,$A90,Data!$C:$C,G$1,Data!$D:$D,G$2)</f>
        <v>0</v>
      </c>
      <c r="H90" s="5">
        <f>SUMIFS(Data!$A:$A, Data!$G:$G,$A90,Data!$C:$C,H$1,Data!$D:$D,H$2)</f>
        <v>0</v>
      </c>
      <c r="I90" s="5">
        <f>SUMIFS(Data!$A:$A, Data!$G:$G,$A90,Data!$C:$C,I$1,Data!$D:$D,I$2)</f>
        <v>0</v>
      </c>
      <c r="J90" s="5">
        <f>SUMIFS(Data!$A:$A, Data!$G:$G,$A90,Data!$C:$C,J$1,Data!$D:$D,J$2)</f>
        <v>0</v>
      </c>
      <c r="K90" s="5">
        <f>SUMIFS(Data!$A:$A, Data!$G:$G,$A90,Data!$C:$C,K$1,Data!$D:$D,K$2)</f>
        <v>0</v>
      </c>
      <c r="L90" s="5">
        <f>SUMIFS(Data!$A:$A, Data!$G:$G,$A90,Data!$C:$C,L$1,Data!$D:$D,L$2)</f>
        <v>0</v>
      </c>
      <c r="M90" s="5">
        <f>SUMIFS(Data!$A:$A, Data!$G:$G,$A90,Data!$C:$C,M$1,Data!$D:$D,M$2)</f>
        <v>0</v>
      </c>
      <c r="N90" s="5">
        <f>SUMIFS(Data!$A:$A, Data!$G:$G,$A90,Data!$C:$C,N$1,Data!$D:$D,N$2)</f>
        <v>0</v>
      </c>
      <c r="O90" s="5">
        <f>SUMIFS(Data!$A:$A, Data!$G:$G,$A90,Data!$C:$C,O$1,Data!$D:$D,O$2)</f>
        <v>0</v>
      </c>
      <c r="P90" s="5">
        <f>SUMIFS(Data!$A:$A, Data!$G:$G,$A90,Data!$C:$C,P$1,Data!$D:$D,P$2)</f>
        <v>0</v>
      </c>
      <c r="Q90" s="5">
        <f>SUMIFS(Data!$A:$A, Data!$G:$G,$A90,Data!$C:$C,Q$1,Data!$D:$D,Q$2)</f>
        <v>0</v>
      </c>
      <c r="R90" s="5">
        <f>SUMIFS(Data!$A:$A, Data!$G:$G,$A90,Data!$C:$C,R$1,Data!$D:$D,R$2)</f>
        <v>0</v>
      </c>
      <c r="S90" s="5">
        <f>SUMIFS(Data!$A:$A, Data!$G:$G,$A90,Data!$C:$C,S$1,Data!$D:$D,S$2)</f>
        <v>0</v>
      </c>
      <c r="T90" s="5">
        <f>SUMIFS(Data!$A:$A, Data!$G:$G,$A90,Data!$C:$C,T$1,Data!$D:$D,T$2)</f>
        <v>0</v>
      </c>
      <c r="U90" s="5">
        <f>SUMIFS(Data!$A:$A, Data!$G:$G,$A90,Data!$C:$C,U$1,Data!$D:$D,U$2)</f>
        <v>0</v>
      </c>
      <c r="V90" s="5">
        <f>SUMIFS(Data!$A:$A, Data!$G:$G,$A90,Data!$C:$C,V$1,Data!$D:$D,V$2)</f>
        <v>0</v>
      </c>
      <c r="W90" s="5">
        <f>SUMIFS(Data!$A:$A, Data!$G:$G,$A90,Data!$C:$C,W$1,Data!$D:$D,W$2)</f>
        <v>0</v>
      </c>
      <c r="X90" s="5">
        <f>SUMIFS(Data!$A:$A, Data!$G:$G,$A90,Data!$C:$C,X$1,Data!$D:$D,X$2)</f>
        <v>0</v>
      </c>
      <c r="Y90" s="5">
        <f>SUMIFS(Data!$A:$A, Data!$G:$G,$A90,Data!$C:$C,Y$1,Data!$D:$D,Y$2)</f>
        <v>0</v>
      </c>
      <c r="Z90" s="5">
        <f>SUMIFS(Data!$A:$A, Data!$G:$G,$A90,Data!$C:$C,Z$1,Data!$D:$D,Z$2)</f>
        <v>0</v>
      </c>
      <c r="AA90" s="5">
        <f>SUMIFS(Data!$A:$A, Data!$G:$G,$A90,Data!$C:$C,AA$1,Data!$D:$D,AA$2)</f>
        <v>0</v>
      </c>
      <c r="AB90" s="5">
        <f>SUMIFS(Data!$A:$A, Data!$G:$G,$A90,Data!$C:$C,AB$1,Data!$D:$D,AB$2)</f>
        <v>0</v>
      </c>
      <c r="AC90" s="5">
        <f>SUMIFS(Data!$A:$A, Data!$G:$G,$A90,Data!$C:$C,AC$1,Data!$D:$D,AC$2)</f>
        <v>0</v>
      </c>
      <c r="AD90" s="5">
        <f>SUMIFS(Data!$A:$A, Data!$G:$G,$A90,Data!$C:$C,AD$1,Data!$D:$D,AD$2)</f>
        <v>0</v>
      </c>
      <c r="AE90" s="5">
        <f>SUMIFS(Data!$A:$A, Data!$G:$G,$A90,Data!$C:$C,AE$1,Data!$D:$D,AE$2)</f>
        <v>0</v>
      </c>
      <c r="AF90" s="5">
        <f>SUMIFS(Data!$A:$A, Data!$G:$G,$A90,Data!$C:$C,AF$1,Data!$D:$D,AF$2)</f>
        <v>0</v>
      </c>
      <c r="AG90" s="5">
        <f>SUMIFS(Data!$A:$A, Data!$G:$G,$A90,Data!$C:$C,AG$1,Data!$D:$D,AG$2)</f>
        <v>0</v>
      </c>
      <c r="AH90" s="5">
        <f>SUMIFS(Data!$A:$A, Data!$G:$G,$A90,Data!$C:$C,AH$1,Data!$D:$D,AH$2)</f>
        <v>0</v>
      </c>
      <c r="AI90" s="5">
        <f>SUMIFS(Data!$A:$A, Data!$G:$G,$A90,Data!$C:$C,AI$1,Data!$D:$D,AI$2)</f>
        <v>0</v>
      </c>
      <c r="AJ90" s="5">
        <f>SUMIFS(Data!$A:$A, Data!$G:$G,$A90,Data!$C:$C,AJ$1,Data!$D:$D,AJ$2)</f>
        <v>0</v>
      </c>
      <c r="AK90" s="5">
        <f>SUMIFS(Data!$A:$A, Data!$G:$G,$A90,Data!$C:$C,AK$1,Data!$D:$D,AK$2)</f>
        <v>0</v>
      </c>
      <c r="AL90" s="5">
        <f>SUMIFS(Data!$A:$A, Data!$G:$G,$A90,Data!$C:$C,AL$1,Data!$D:$D,AL$2)</f>
        <v>0</v>
      </c>
      <c r="AM90" s="5">
        <f>SUMIFS(Data!$A:$A, Data!$G:$G,$A90,Data!$C:$C,AM$1,Data!$D:$D,AM$2)</f>
        <v>0</v>
      </c>
      <c r="AN90" s="5">
        <f>SUMIFS(Data!$A:$A, Data!$G:$G,$A90,Data!$C:$C,AN$1,Data!$D:$D,AN$2)</f>
        <v>0</v>
      </c>
      <c r="AO90" s="5">
        <f>SUMIFS(Data!$A:$A, Data!$G:$G,$A90,Data!$C:$C,AO$1,Data!$D:$D,AO$2)</f>
        <v>0</v>
      </c>
      <c r="AP90" s="5">
        <f>SUMIFS(Data!$A:$A, Data!$G:$G,$A90,Data!$C:$C,AP$1,Data!$D:$D,AP$2)</f>
        <v>0</v>
      </c>
      <c r="AQ90" s="5">
        <f>SUMIFS(Data!$A:$A, Data!$G:$G,$A90,Data!$C:$C,AQ$1,Data!$D:$D,AQ$2)</f>
        <v>0</v>
      </c>
      <c r="AR90" s="5">
        <f>SUMIFS(Data!$A:$A, Data!$G:$G,$A90,Data!$C:$C,AR$1,Data!$D:$D,AR$2)</f>
        <v>0</v>
      </c>
      <c r="AS90" s="5">
        <f>SUMIFS(Data!$A:$A, Data!$G:$G,$A90,Data!$C:$C,AS$1,Data!$D:$D,AS$2)</f>
        <v>0</v>
      </c>
      <c r="AT90" s="5">
        <f>SUMIFS(Data!$A:$A, Data!$G:$G,$A90,Data!$C:$C,AT$1,Data!$D:$D,AT$2)</f>
        <v>0</v>
      </c>
      <c r="AU90" s="5">
        <f>SUMIFS(Data!$A:$A, Data!$G:$G,$A90,Data!$C:$C,AU$1,Data!$D:$D,AU$2)</f>
        <v>0</v>
      </c>
      <c r="AV90" s="5">
        <f>SUMIFS(Data!$A:$A, Data!$G:$G,$A90,Data!$C:$C,AV$1,Data!$D:$D,AV$2)</f>
        <v>0</v>
      </c>
      <c r="AW90" s="5">
        <f>SUMIFS(Data!$A:$A, Data!$G:$G,$A90,Data!$C:$C,AW$1,Data!$D:$D,AW$2)</f>
        <v>0</v>
      </c>
      <c r="AX90" s="5">
        <f>SUMIFS(Data!$A:$A, Data!$G:$G,$A90,Data!$C:$C,AX$1,Data!$D:$D,AX$2)</f>
        <v>0</v>
      </c>
      <c r="AY90" s="5">
        <f>SUMIFS(Data!$A:$A, Data!$G:$G,$A90,Data!$C:$C,AY$1,Data!$D:$D,AY$2)</f>
        <v>0</v>
      </c>
      <c r="AZ90" s="5">
        <f>SUMIFS(Data!$A:$A, Data!$G:$G,$A90,Data!$C:$C,AZ$1,Data!$D:$D,AZ$2)</f>
        <v>0</v>
      </c>
      <c r="BA90" s="5">
        <f>SUMIFS(Data!$A:$A, Data!$G:$G,$A90,Data!$C:$C,BA$1,Data!$D:$D,BA$2)</f>
        <v>0</v>
      </c>
      <c r="BB90" s="5">
        <f>SUMIFS(Data!$A:$A, Data!$G:$G,$A90,Data!$C:$C,BB$1,Data!$D:$D,BB$2)</f>
        <v>0</v>
      </c>
      <c r="BC90" s="5">
        <f>SUMIFS(Data!$A:$A, Data!$G:$G,$A90,Data!$C:$C,BC$1,Data!$D:$D,BC$2)</f>
        <v>0</v>
      </c>
      <c r="BD90" s="5">
        <f>SUMIFS(Data!$A:$A, Data!$G:$G,$A90,Data!$C:$C,BD$1,Data!$D:$D,BD$2)</f>
        <v>0</v>
      </c>
      <c r="BE90" s="5">
        <f>SUMIFS(Data!$A:$A, Data!$G:$G,$A90,Data!$C:$C,BE$1,Data!$D:$D,BE$2)</f>
        <v>0</v>
      </c>
      <c r="BF90" s="5">
        <f>SUMIFS(Data!$A:$A, Data!$G:$G,$A90,Data!$C:$C,BF$1,Data!$D:$D,BF$2)</f>
        <v>0</v>
      </c>
      <c r="BG90" s="5">
        <f>SUMIFS(Data!$A:$A, Data!$G:$G,$A90,Data!$C:$C,BG$1,Data!$D:$D,BG$2)</f>
        <v>0</v>
      </c>
      <c r="BH90" s="5">
        <f>SUMIFS(Data!$A:$A, Data!$G:$G,$A90,Data!$C:$C,BH$1,Data!$D:$D,BH$2)</f>
        <v>0</v>
      </c>
      <c r="BI90" s="5">
        <f>SUMIFS(Data!$A:$A, Data!$G:$G,$A90,Data!$C:$C,BI$1,Data!$D:$D,BI$2)</f>
        <v>0</v>
      </c>
      <c r="BJ90" s="5">
        <f>SUMIFS(Data!$A:$A, Data!$G:$G,$A90,Data!$C:$C,BJ$1,Data!$D:$D,BJ$2)</f>
        <v>0</v>
      </c>
      <c r="BK90" s="5">
        <f>SUMIFS(Data!$A:$A, Data!$G:$G,$A90,Data!$C:$C,BK$1,Data!$D:$D,BK$2)</f>
        <v>0</v>
      </c>
      <c r="BL90" s="5">
        <f>SUMIFS(Data!$A:$A, Data!$G:$G,$A90,Data!$C:$C,BL$1,Data!$D:$D,BL$2)</f>
        <v>0</v>
      </c>
      <c r="BM90" s="5">
        <f>SUMIFS(Data!$A:$A, Data!$G:$G,$A90,Data!$C:$C,BM$1,Data!$D:$D,BM$2)</f>
        <v>0</v>
      </c>
      <c r="BN90" s="5">
        <f>SUMIFS(Data!$A:$A, Data!$G:$G,$A90,Data!$C:$C,BN$1,Data!$D:$D,BN$2)</f>
        <v>0</v>
      </c>
      <c r="BO90" s="5">
        <f>SUMIFS(Data!$A:$A, Data!$G:$G,$A90,Data!$C:$C,BO$1,Data!$D:$D,BO$2)</f>
        <v>0</v>
      </c>
      <c r="BP90" s="5">
        <f>SUMIFS(Data!$A:$A, Data!$G:$G,$A90,Data!$C:$C,BP$1,Data!$D:$D,BP$2)</f>
        <v>0</v>
      </c>
      <c r="BQ90" s="5">
        <f>SUMIFS(Data!$A:$A, Data!$G:$G,$A90,Data!$C:$C,BQ$1,Data!$D:$D,BQ$2)</f>
        <v>0</v>
      </c>
      <c r="BR90" s="5">
        <f>SUMIFS(Data!$A:$A, Data!$G:$G,$A90,Data!$C:$C,BR$1,Data!$D:$D,BR$2)</f>
        <v>0</v>
      </c>
      <c r="BS90" s="5">
        <f>SUMIFS(Data!$A:$A, Data!$G:$G,$A90,Data!$C:$C,BS$1,Data!$D:$D,BS$2)</f>
        <v>0</v>
      </c>
      <c r="BT90" s="5">
        <f>SUMIFS(Data!$A:$A, Data!$G:$G,$A90,Data!$C:$C,BT$1,Data!$D:$D,BT$2)</f>
        <v>0</v>
      </c>
      <c r="BU90" s="5">
        <f>SUMIFS(Data!$A:$A, Data!$G:$G,$A90,Data!$C:$C,BU$1,Data!$D:$D,BU$2)</f>
        <v>0</v>
      </c>
      <c r="BV90" s="5">
        <f>SUMIFS(Data!$A:$A, Data!$G:$G,$A90,Data!$C:$C,BV$1,Data!$D:$D,BV$2)</f>
        <v>0</v>
      </c>
      <c r="BW90" s="5">
        <f>SUMIFS(Data!$A:$A, Data!$G:$G,$A90,Data!$C:$C,BW$1,Data!$D:$D,BW$2)</f>
        <v>0</v>
      </c>
      <c r="BX90" s="5">
        <f>SUMIFS(Data!$A:$A, Data!$G:$G,$A90,Data!$C:$C,BX$1,Data!$D:$D,BX$2)</f>
        <v>0</v>
      </c>
      <c r="BY90" s="5">
        <f>SUMIFS(Data!$A:$A, Data!$G:$G,$A90,Data!$C:$C,BY$1,Data!$D:$D,BY$2)</f>
        <v>1</v>
      </c>
      <c r="BZ90" s="5">
        <f>SUMIFS(Data!$A:$A, Data!$G:$G,$A90,Data!$C:$C,BZ$1,Data!$D:$D,BZ$2)</f>
        <v>0</v>
      </c>
      <c r="CA90" s="5">
        <f>SUMIFS(Data!$A:$A, Data!$G:$G,$A90,Data!$C:$C,CA$1,Data!$D:$D,CA$2)</f>
        <v>0</v>
      </c>
      <c r="CB90" s="5">
        <f>SUMIFS(Data!$A:$A, Data!$G:$G,$A90,Data!$C:$C,CB$1,Data!$D:$D,CB$2)</f>
        <v>0</v>
      </c>
      <c r="CC90" s="5">
        <f>SUMIFS(Data!$A:$A, Data!$G:$G,$A90,Data!$C:$C,CC$1,Data!$D:$D,CC$2)</f>
        <v>0</v>
      </c>
      <c r="CD90" s="5">
        <f>SUMIFS(Data!$A:$A, Data!$G:$G,$A90,Data!$C:$C,CD$1,Data!$D:$D,CD$2)</f>
        <v>0</v>
      </c>
      <c r="CE90" s="5">
        <f>SUMIFS(Data!$A:$A, Data!$G:$G,$A90,Data!$C:$C,CE$1,Data!$D:$D,CE$2)</f>
        <v>0</v>
      </c>
      <c r="CF90" s="5">
        <f>SUMIFS(Data!$A:$A, Data!$G:$G,$A90,Data!$C:$C,CF$1,Data!$D:$D,CF$2)</f>
        <v>0</v>
      </c>
      <c r="CG90" s="5">
        <f>SUMIFS(Data!$A:$A, Data!$G:$G,$A90,Data!$C:$C,CG$1,Data!$D:$D,CG$2)</f>
        <v>0</v>
      </c>
      <c r="CH90" s="5">
        <f>SUMIFS(Data!$A:$A, Data!$G:$G,$A90,Data!$C:$C,CH$1,Data!$D:$D,CH$2)</f>
        <v>0</v>
      </c>
      <c r="CI90" s="5">
        <f>SUMIFS(Data!$A:$A, Data!$G:$G,$A90,Data!$C:$C,CI$1,Data!$D:$D,CI$2)</f>
        <v>0</v>
      </c>
      <c r="CJ90" s="5">
        <f>SUMIFS(Data!$A:$A, Data!$G:$G,$A90,Data!$C:$C,CJ$1,Data!$D:$D,CJ$2)</f>
        <v>0</v>
      </c>
      <c r="CK90" s="5">
        <f>SUMIFS(Data!$A:$A, Data!$G:$G,$A90,Data!$C:$C,CK$1,Data!$D:$D,CK$2)</f>
        <v>0</v>
      </c>
      <c r="CL90" s="5">
        <f>SUMIFS(Data!$A:$A, Data!$G:$G,$A90,Data!$C:$C,CL$1,Data!$D:$D,CL$2)</f>
        <v>0</v>
      </c>
      <c r="CM90" s="5">
        <f>SUMIFS(Data!$A:$A, Data!$G:$G,$A90,Data!$C:$C,CM$1,Data!$D:$D,CM$2)</f>
        <v>0</v>
      </c>
      <c r="CN90" s="5">
        <f>SUMIFS(Data!$A:$A, Data!$G:$G,$A90,Data!$C:$C,CN$1,Data!$D:$D,CN$2)</f>
        <v>0</v>
      </c>
      <c r="CO90" s="5">
        <f>SUMIFS(Data!$A:$A, Data!$G:$G,$A90,Data!$C:$C,CO$1,Data!$D:$D,CO$2)</f>
        <v>0</v>
      </c>
      <c r="CP90" s="5">
        <f>SUMIFS(Data!$A:$A, Data!$G:$G,$A90,Data!$C:$C,CP$1,Data!$D:$D,CP$2)</f>
        <v>0</v>
      </c>
      <c r="CQ90" s="5">
        <f>SUMIFS(Data!$A:$A, Data!$G:$G,$A90,Data!$C:$C,CQ$1,Data!$D:$D,CQ$2)</f>
        <v>0</v>
      </c>
      <c r="CR90" s="5">
        <f>SUMIFS(Data!$A:$A, Data!$G:$G,$A90,Data!$C:$C,CR$1,Data!$D:$D,CR$2)</f>
        <v>0</v>
      </c>
      <c r="CS90" s="5">
        <f>SUMIFS(Data!$A:$A, Data!$G:$G,$A90,Data!$C:$C,CS$1,Data!$D:$D,CS$2)</f>
        <v>0</v>
      </c>
      <c r="CT90" s="5">
        <f>SUMIFS(Data!$A:$A, Data!$G:$G,$A90,Data!$C:$C,CT$1,Data!$D:$D,CT$2)</f>
        <v>0</v>
      </c>
      <c r="CU90" s="5">
        <f>SUMIFS(Data!$A:$A, Data!$G:$G,$A90,Data!$C:$C,CU$1,Data!$D:$D,CU$2)</f>
        <v>0</v>
      </c>
      <c r="CV90" s="5">
        <f>SUMIFS(Data!$A:$A, Data!$G:$G,$A90,Data!$C:$C,CV$1,Data!$D:$D,CV$2)</f>
        <v>0</v>
      </c>
      <c r="CW90" s="5">
        <f t="shared" ref="CW90:CX90" si="89">SUMIF($B$2:$CV$2,CW$2, $B90:$CV90)</f>
        <v>1</v>
      </c>
      <c r="CX90" s="5">
        <f t="shared" si="89"/>
        <v>0</v>
      </c>
      <c r="CY90" s="5">
        <f t="shared" si="3"/>
        <v>1</v>
      </c>
    </row>
    <row r="91">
      <c r="A91" s="5" t="str">
        <f>Countries!A89</f>
        <v>TUR</v>
      </c>
      <c r="B91" s="5">
        <f>SUMIFS(Data!$A:$A, Data!$G:$G,$A91,Data!$C:$C,B$1,Data!$D:$D,B$2)</f>
        <v>0</v>
      </c>
      <c r="C91" s="5">
        <f>SUMIFS(Data!$A:$A, Data!$G:$G,$A91,Data!$C:$C,C$1,Data!$D:$D,C$2)</f>
        <v>0</v>
      </c>
      <c r="D91" s="5">
        <f>SUMIFS(Data!$A:$A, Data!$G:$G,$A91,Data!$C:$C,D$1,Data!$D:$D,D$2)</f>
        <v>1</v>
      </c>
      <c r="E91" s="5">
        <f>SUMIFS(Data!$A:$A, Data!$G:$G,$A91,Data!$C:$C,E$1,Data!$D:$D,E$2)</f>
        <v>0</v>
      </c>
      <c r="F91" s="5">
        <f>SUMIFS(Data!$A:$A, Data!$G:$G,$A91,Data!$C:$C,F$1,Data!$D:$D,F$2)</f>
        <v>0</v>
      </c>
      <c r="G91" s="5">
        <f>SUMIFS(Data!$A:$A, Data!$G:$G,$A91,Data!$C:$C,G$1,Data!$D:$D,G$2)</f>
        <v>0</v>
      </c>
      <c r="H91" s="5">
        <f>SUMIFS(Data!$A:$A, Data!$G:$G,$A91,Data!$C:$C,H$1,Data!$D:$D,H$2)</f>
        <v>0</v>
      </c>
      <c r="I91" s="5">
        <f>SUMIFS(Data!$A:$A, Data!$G:$G,$A91,Data!$C:$C,I$1,Data!$D:$D,I$2)</f>
        <v>0</v>
      </c>
      <c r="J91" s="5">
        <f>SUMIFS(Data!$A:$A, Data!$G:$G,$A91,Data!$C:$C,J$1,Data!$D:$D,J$2)</f>
        <v>0</v>
      </c>
      <c r="K91" s="5">
        <f>SUMIFS(Data!$A:$A, Data!$G:$G,$A91,Data!$C:$C,K$1,Data!$D:$D,K$2)</f>
        <v>0</v>
      </c>
      <c r="L91" s="5">
        <f>SUMIFS(Data!$A:$A, Data!$G:$G,$A91,Data!$C:$C,L$1,Data!$D:$D,L$2)</f>
        <v>0</v>
      </c>
      <c r="M91" s="5">
        <f>SUMIFS(Data!$A:$A, Data!$G:$G,$A91,Data!$C:$C,M$1,Data!$D:$D,M$2)</f>
        <v>0</v>
      </c>
      <c r="N91" s="5">
        <f>SUMIFS(Data!$A:$A, Data!$G:$G,$A91,Data!$C:$C,N$1,Data!$D:$D,N$2)</f>
        <v>0</v>
      </c>
      <c r="O91" s="5">
        <f>SUMIFS(Data!$A:$A, Data!$G:$G,$A91,Data!$C:$C,O$1,Data!$D:$D,O$2)</f>
        <v>0</v>
      </c>
      <c r="P91" s="5">
        <f>SUMIFS(Data!$A:$A, Data!$G:$G,$A91,Data!$C:$C,P$1,Data!$D:$D,P$2)</f>
        <v>0</v>
      </c>
      <c r="Q91" s="5">
        <f>SUMIFS(Data!$A:$A, Data!$G:$G,$A91,Data!$C:$C,Q$1,Data!$D:$D,Q$2)</f>
        <v>0</v>
      </c>
      <c r="R91" s="5">
        <f>SUMIFS(Data!$A:$A, Data!$G:$G,$A91,Data!$C:$C,R$1,Data!$D:$D,R$2)</f>
        <v>0</v>
      </c>
      <c r="S91" s="5">
        <f>SUMIFS(Data!$A:$A, Data!$G:$G,$A91,Data!$C:$C,S$1,Data!$D:$D,S$2)</f>
        <v>0</v>
      </c>
      <c r="T91" s="5">
        <f>SUMIFS(Data!$A:$A, Data!$G:$G,$A91,Data!$C:$C,T$1,Data!$D:$D,T$2)</f>
        <v>0</v>
      </c>
      <c r="U91" s="5">
        <f>SUMIFS(Data!$A:$A, Data!$G:$G,$A91,Data!$C:$C,U$1,Data!$D:$D,U$2)</f>
        <v>0</v>
      </c>
      <c r="V91" s="5">
        <f>SUMIFS(Data!$A:$A, Data!$G:$G,$A91,Data!$C:$C,V$1,Data!$D:$D,V$2)</f>
        <v>0</v>
      </c>
      <c r="W91" s="5">
        <f>SUMIFS(Data!$A:$A, Data!$G:$G,$A91,Data!$C:$C,W$1,Data!$D:$D,W$2)</f>
        <v>1</v>
      </c>
      <c r="X91" s="5">
        <f>SUMIFS(Data!$A:$A, Data!$G:$G,$A91,Data!$C:$C,X$1,Data!$D:$D,X$2)</f>
        <v>0</v>
      </c>
      <c r="Y91" s="5">
        <f>SUMIFS(Data!$A:$A, Data!$G:$G,$A91,Data!$C:$C,Y$1,Data!$D:$D,Y$2)</f>
        <v>0</v>
      </c>
      <c r="Z91" s="5">
        <f>SUMIFS(Data!$A:$A, Data!$G:$G,$A91,Data!$C:$C,Z$1,Data!$D:$D,Z$2)</f>
        <v>0</v>
      </c>
      <c r="AA91" s="5">
        <f>SUMIFS(Data!$A:$A, Data!$G:$G,$A91,Data!$C:$C,AA$1,Data!$D:$D,AA$2)</f>
        <v>0</v>
      </c>
      <c r="AB91" s="5">
        <f>SUMIFS(Data!$A:$A, Data!$G:$G,$A91,Data!$C:$C,AB$1,Data!$D:$D,AB$2)</f>
        <v>0</v>
      </c>
      <c r="AC91" s="5">
        <f>SUMIFS(Data!$A:$A, Data!$G:$G,$A91,Data!$C:$C,AC$1,Data!$D:$D,AC$2)</f>
        <v>0</v>
      </c>
      <c r="AD91" s="5">
        <f>SUMIFS(Data!$A:$A, Data!$G:$G,$A91,Data!$C:$C,AD$1,Data!$D:$D,AD$2)</f>
        <v>0</v>
      </c>
      <c r="AE91" s="5">
        <f>SUMIFS(Data!$A:$A, Data!$G:$G,$A91,Data!$C:$C,AE$1,Data!$D:$D,AE$2)</f>
        <v>0</v>
      </c>
      <c r="AF91" s="5">
        <f>SUMIFS(Data!$A:$A, Data!$G:$G,$A91,Data!$C:$C,AF$1,Data!$D:$D,AF$2)</f>
        <v>0</v>
      </c>
      <c r="AG91" s="5">
        <f>SUMIFS(Data!$A:$A, Data!$G:$G,$A91,Data!$C:$C,AG$1,Data!$D:$D,AG$2)</f>
        <v>0</v>
      </c>
      <c r="AH91" s="5">
        <f>SUMIFS(Data!$A:$A, Data!$G:$G,$A91,Data!$C:$C,AH$1,Data!$D:$D,AH$2)</f>
        <v>0</v>
      </c>
      <c r="AI91" s="5">
        <f>SUMIFS(Data!$A:$A, Data!$G:$G,$A91,Data!$C:$C,AI$1,Data!$D:$D,AI$2)</f>
        <v>0</v>
      </c>
      <c r="AJ91" s="5">
        <f>SUMIFS(Data!$A:$A, Data!$G:$G,$A91,Data!$C:$C,AJ$1,Data!$D:$D,AJ$2)</f>
        <v>0</v>
      </c>
      <c r="AK91" s="5">
        <f>SUMIFS(Data!$A:$A, Data!$G:$G,$A91,Data!$C:$C,AK$1,Data!$D:$D,AK$2)</f>
        <v>0</v>
      </c>
      <c r="AL91" s="5">
        <f>SUMIFS(Data!$A:$A, Data!$G:$G,$A91,Data!$C:$C,AL$1,Data!$D:$D,AL$2)</f>
        <v>0</v>
      </c>
      <c r="AM91" s="5">
        <f>SUMIFS(Data!$A:$A, Data!$G:$G,$A91,Data!$C:$C,AM$1,Data!$D:$D,AM$2)</f>
        <v>0</v>
      </c>
      <c r="AN91" s="5">
        <f>SUMIFS(Data!$A:$A, Data!$G:$G,$A91,Data!$C:$C,AN$1,Data!$D:$D,AN$2)</f>
        <v>0</v>
      </c>
      <c r="AO91" s="5">
        <f>SUMIFS(Data!$A:$A, Data!$G:$G,$A91,Data!$C:$C,AO$1,Data!$D:$D,AO$2)</f>
        <v>0</v>
      </c>
      <c r="AP91" s="5">
        <f>SUMIFS(Data!$A:$A, Data!$G:$G,$A91,Data!$C:$C,AP$1,Data!$D:$D,AP$2)</f>
        <v>0</v>
      </c>
      <c r="AQ91" s="5">
        <f>SUMIFS(Data!$A:$A, Data!$G:$G,$A91,Data!$C:$C,AQ$1,Data!$D:$D,AQ$2)</f>
        <v>0</v>
      </c>
      <c r="AR91" s="5">
        <f>SUMIFS(Data!$A:$A, Data!$G:$G,$A91,Data!$C:$C,AR$1,Data!$D:$D,AR$2)</f>
        <v>0</v>
      </c>
      <c r="AS91" s="5">
        <f>SUMIFS(Data!$A:$A, Data!$G:$G,$A91,Data!$C:$C,AS$1,Data!$D:$D,AS$2)</f>
        <v>0</v>
      </c>
      <c r="AT91" s="5">
        <f>SUMIFS(Data!$A:$A, Data!$G:$G,$A91,Data!$C:$C,AT$1,Data!$D:$D,AT$2)</f>
        <v>0</v>
      </c>
      <c r="AU91" s="5">
        <f>SUMIFS(Data!$A:$A, Data!$G:$G,$A91,Data!$C:$C,AU$1,Data!$D:$D,AU$2)</f>
        <v>0</v>
      </c>
      <c r="AV91" s="5">
        <f>SUMIFS(Data!$A:$A, Data!$G:$G,$A91,Data!$C:$C,AV$1,Data!$D:$D,AV$2)</f>
        <v>0</v>
      </c>
      <c r="AW91" s="5">
        <f>SUMIFS(Data!$A:$A, Data!$G:$G,$A91,Data!$C:$C,AW$1,Data!$D:$D,AW$2)</f>
        <v>0</v>
      </c>
      <c r="AX91" s="5">
        <f>SUMIFS(Data!$A:$A, Data!$G:$G,$A91,Data!$C:$C,AX$1,Data!$D:$D,AX$2)</f>
        <v>0</v>
      </c>
      <c r="AY91" s="5">
        <f>SUMIFS(Data!$A:$A, Data!$G:$G,$A91,Data!$C:$C,AY$1,Data!$D:$D,AY$2)</f>
        <v>0</v>
      </c>
      <c r="AZ91" s="5">
        <f>SUMIFS(Data!$A:$A, Data!$G:$G,$A91,Data!$C:$C,AZ$1,Data!$D:$D,AZ$2)</f>
        <v>0</v>
      </c>
      <c r="BA91" s="5">
        <f>SUMIFS(Data!$A:$A, Data!$G:$G,$A91,Data!$C:$C,BA$1,Data!$D:$D,BA$2)</f>
        <v>0</v>
      </c>
      <c r="BB91" s="5">
        <f>SUMIFS(Data!$A:$A, Data!$G:$G,$A91,Data!$C:$C,BB$1,Data!$D:$D,BB$2)</f>
        <v>0</v>
      </c>
      <c r="BC91" s="5">
        <f>SUMIFS(Data!$A:$A, Data!$G:$G,$A91,Data!$C:$C,BC$1,Data!$D:$D,BC$2)</f>
        <v>0</v>
      </c>
      <c r="BD91" s="5">
        <f>SUMIFS(Data!$A:$A, Data!$G:$G,$A91,Data!$C:$C,BD$1,Data!$D:$D,BD$2)</f>
        <v>0</v>
      </c>
      <c r="BE91" s="5">
        <f>SUMIFS(Data!$A:$A, Data!$G:$G,$A91,Data!$C:$C,BE$1,Data!$D:$D,BE$2)</f>
        <v>0</v>
      </c>
      <c r="BF91" s="5">
        <f>SUMIFS(Data!$A:$A, Data!$G:$G,$A91,Data!$C:$C,BF$1,Data!$D:$D,BF$2)</f>
        <v>0</v>
      </c>
      <c r="BG91" s="5">
        <f>SUMIFS(Data!$A:$A, Data!$G:$G,$A91,Data!$C:$C,BG$1,Data!$D:$D,BG$2)</f>
        <v>0</v>
      </c>
      <c r="BH91" s="5">
        <f>SUMIFS(Data!$A:$A, Data!$G:$G,$A91,Data!$C:$C,BH$1,Data!$D:$D,BH$2)</f>
        <v>0</v>
      </c>
      <c r="BI91" s="5">
        <f>SUMIFS(Data!$A:$A, Data!$G:$G,$A91,Data!$C:$C,BI$1,Data!$D:$D,BI$2)</f>
        <v>0</v>
      </c>
      <c r="BJ91" s="5">
        <f>SUMIFS(Data!$A:$A, Data!$G:$G,$A91,Data!$C:$C,BJ$1,Data!$D:$D,BJ$2)</f>
        <v>0</v>
      </c>
      <c r="BK91" s="5">
        <f>SUMIFS(Data!$A:$A, Data!$G:$G,$A91,Data!$C:$C,BK$1,Data!$D:$D,BK$2)</f>
        <v>0</v>
      </c>
      <c r="BL91" s="5">
        <f>SUMIFS(Data!$A:$A, Data!$G:$G,$A91,Data!$C:$C,BL$1,Data!$D:$D,BL$2)</f>
        <v>0</v>
      </c>
      <c r="BM91" s="5">
        <f>SUMIFS(Data!$A:$A, Data!$G:$G,$A91,Data!$C:$C,BM$1,Data!$D:$D,BM$2)</f>
        <v>0</v>
      </c>
      <c r="BN91" s="5">
        <f>SUMIFS(Data!$A:$A, Data!$G:$G,$A91,Data!$C:$C,BN$1,Data!$D:$D,BN$2)</f>
        <v>0</v>
      </c>
      <c r="BO91" s="5">
        <f>SUMIFS(Data!$A:$A, Data!$G:$G,$A91,Data!$C:$C,BO$1,Data!$D:$D,BO$2)</f>
        <v>0</v>
      </c>
      <c r="BP91" s="5">
        <f>SUMIFS(Data!$A:$A, Data!$G:$G,$A91,Data!$C:$C,BP$1,Data!$D:$D,BP$2)</f>
        <v>0</v>
      </c>
      <c r="BQ91" s="5">
        <f>SUMIFS(Data!$A:$A, Data!$G:$G,$A91,Data!$C:$C,BQ$1,Data!$D:$D,BQ$2)</f>
        <v>0</v>
      </c>
      <c r="BR91" s="5">
        <f>SUMIFS(Data!$A:$A, Data!$G:$G,$A91,Data!$C:$C,BR$1,Data!$D:$D,BR$2)</f>
        <v>0</v>
      </c>
      <c r="BS91" s="5">
        <f>SUMIFS(Data!$A:$A, Data!$G:$G,$A91,Data!$C:$C,BS$1,Data!$D:$D,BS$2)</f>
        <v>0</v>
      </c>
      <c r="BT91" s="5">
        <f>SUMIFS(Data!$A:$A, Data!$G:$G,$A91,Data!$C:$C,BT$1,Data!$D:$D,BT$2)</f>
        <v>0</v>
      </c>
      <c r="BU91" s="5">
        <f>SUMIFS(Data!$A:$A, Data!$G:$G,$A91,Data!$C:$C,BU$1,Data!$D:$D,BU$2)</f>
        <v>0</v>
      </c>
      <c r="BV91" s="5">
        <f>SUMIFS(Data!$A:$A, Data!$G:$G,$A91,Data!$C:$C,BV$1,Data!$D:$D,BV$2)</f>
        <v>0</v>
      </c>
      <c r="BW91" s="5">
        <f>SUMIFS(Data!$A:$A, Data!$G:$G,$A91,Data!$C:$C,BW$1,Data!$D:$D,BW$2)</f>
        <v>0</v>
      </c>
      <c r="BX91" s="5">
        <f>SUMIFS(Data!$A:$A, Data!$G:$G,$A91,Data!$C:$C,BX$1,Data!$D:$D,BX$2)</f>
        <v>0</v>
      </c>
      <c r="BY91" s="5">
        <f>SUMIFS(Data!$A:$A, Data!$G:$G,$A91,Data!$C:$C,BY$1,Data!$D:$D,BY$2)</f>
        <v>0</v>
      </c>
      <c r="BZ91" s="5">
        <f>SUMIFS(Data!$A:$A, Data!$G:$G,$A91,Data!$C:$C,BZ$1,Data!$D:$D,BZ$2)</f>
        <v>0</v>
      </c>
      <c r="CA91" s="5">
        <f>SUMIFS(Data!$A:$A, Data!$G:$G,$A91,Data!$C:$C,CA$1,Data!$D:$D,CA$2)</f>
        <v>0</v>
      </c>
      <c r="CB91" s="5">
        <f>SUMIFS(Data!$A:$A, Data!$G:$G,$A91,Data!$C:$C,CB$1,Data!$D:$D,CB$2)</f>
        <v>0</v>
      </c>
      <c r="CC91" s="5">
        <f>SUMIFS(Data!$A:$A, Data!$G:$G,$A91,Data!$C:$C,CC$1,Data!$D:$D,CC$2)</f>
        <v>0</v>
      </c>
      <c r="CD91" s="5">
        <f>SUMIFS(Data!$A:$A, Data!$G:$G,$A91,Data!$C:$C,CD$1,Data!$D:$D,CD$2)</f>
        <v>0</v>
      </c>
      <c r="CE91" s="5">
        <f>SUMIFS(Data!$A:$A, Data!$G:$G,$A91,Data!$C:$C,CE$1,Data!$D:$D,CE$2)</f>
        <v>0</v>
      </c>
      <c r="CF91" s="5">
        <f>SUMIFS(Data!$A:$A, Data!$G:$G,$A91,Data!$C:$C,CF$1,Data!$D:$D,CF$2)</f>
        <v>0</v>
      </c>
      <c r="CG91" s="5">
        <f>SUMIFS(Data!$A:$A, Data!$G:$G,$A91,Data!$C:$C,CG$1,Data!$D:$D,CG$2)</f>
        <v>0</v>
      </c>
      <c r="CH91" s="5">
        <f>SUMIFS(Data!$A:$A, Data!$G:$G,$A91,Data!$C:$C,CH$1,Data!$D:$D,CH$2)</f>
        <v>0</v>
      </c>
      <c r="CI91" s="5">
        <f>SUMIFS(Data!$A:$A, Data!$G:$G,$A91,Data!$C:$C,CI$1,Data!$D:$D,CI$2)</f>
        <v>0</v>
      </c>
      <c r="CJ91" s="5">
        <f>SUMIFS(Data!$A:$A, Data!$G:$G,$A91,Data!$C:$C,CJ$1,Data!$D:$D,CJ$2)</f>
        <v>0</v>
      </c>
      <c r="CK91" s="5">
        <f>SUMIFS(Data!$A:$A, Data!$G:$G,$A91,Data!$C:$C,CK$1,Data!$D:$D,CK$2)</f>
        <v>0</v>
      </c>
      <c r="CL91" s="5">
        <f>SUMIFS(Data!$A:$A, Data!$G:$G,$A91,Data!$C:$C,CL$1,Data!$D:$D,CL$2)</f>
        <v>0</v>
      </c>
      <c r="CM91" s="5">
        <f>SUMIFS(Data!$A:$A, Data!$G:$G,$A91,Data!$C:$C,CM$1,Data!$D:$D,CM$2)</f>
        <v>0</v>
      </c>
      <c r="CN91" s="5">
        <f>SUMIFS(Data!$A:$A, Data!$G:$G,$A91,Data!$C:$C,CN$1,Data!$D:$D,CN$2)</f>
        <v>0</v>
      </c>
      <c r="CO91" s="5">
        <f>SUMIFS(Data!$A:$A, Data!$G:$G,$A91,Data!$C:$C,CO$1,Data!$D:$D,CO$2)</f>
        <v>0</v>
      </c>
      <c r="CP91" s="5">
        <f>SUMIFS(Data!$A:$A, Data!$G:$G,$A91,Data!$C:$C,CP$1,Data!$D:$D,CP$2)</f>
        <v>0</v>
      </c>
      <c r="CQ91" s="5">
        <f>SUMIFS(Data!$A:$A, Data!$G:$G,$A91,Data!$C:$C,CQ$1,Data!$D:$D,CQ$2)</f>
        <v>0</v>
      </c>
      <c r="CR91" s="5">
        <f>SUMIFS(Data!$A:$A, Data!$G:$G,$A91,Data!$C:$C,CR$1,Data!$D:$D,CR$2)</f>
        <v>0</v>
      </c>
      <c r="CS91" s="5">
        <f>SUMIFS(Data!$A:$A, Data!$G:$G,$A91,Data!$C:$C,CS$1,Data!$D:$D,CS$2)</f>
        <v>0</v>
      </c>
      <c r="CT91" s="5">
        <f>SUMIFS(Data!$A:$A, Data!$G:$G,$A91,Data!$C:$C,CT$1,Data!$D:$D,CT$2)</f>
        <v>0</v>
      </c>
      <c r="CU91" s="5">
        <f>SUMIFS(Data!$A:$A, Data!$G:$G,$A91,Data!$C:$C,CU$1,Data!$D:$D,CU$2)</f>
        <v>0</v>
      </c>
      <c r="CV91" s="5">
        <f>SUMIFS(Data!$A:$A, Data!$G:$G,$A91,Data!$C:$C,CV$1,Data!$D:$D,CV$2)</f>
        <v>0</v>
      </c>
      <c r="CW91" s="5">
        <f t="shared" ref="CW91:CX91" si="90">SUMIF($B$2:$CV$2,CW$2, $B91:$CV91)</f>
        <v>1</v>
      </c>
      <c r="CX91" s="5">
        <f t="shared" si="90"/>
        <v>1</v>
      </c>
      <c r="CY91" s="5">
        <f t="shared" si="3"/>
        <v>2</v>
      </c>
    </row>
    <row r="92">
      <c r="A92" s="5" t="str">
        <f>Countries!A90</f>
        <v>UGA</v>
      </c>
      <c r="B92" s="5">
        <f>SUMIFS(Data!$A:$A, Data!$G:$G,$A92,Data!$C:$C,B$1,Data!$D:$D,B$2)</f>
        <v>0</v>
      </c>
      <c r="C92" s="5">
        <f>SUMIFS(Data!$A:$A, Data!$G:$G,$A92,Data!$C:$C,C$1,Data!$D:$D,C$2)</f>
        <v>0</v>
      </c>
      <c r="D92" s="5">
        <f>SUMIFS(Data!$A:$A, Data!$G:$G,$A92,Data!$C:$C,D$1,Data!$D:$D,D$2)</f>
        <v>0</v>
      </c>
      <c r="E92" s="5">
        <f>SUMIFS(Data!$A:$A, Data!$G:$G,$A92,Data!$C:$C,E$1,Data!$D:$D,E$2)</f>
        <v>0</v>
      </c>
      <c r="F92" s="5">
        <f>SUMIFS(Data!$A:$A, Data!$G:$G,$A92,Data!$C:$C,F$1,Data!$D:$D,F$2)</f>
        <v>0</v>
      </c>
      <c r="G92" s="5">
        <f>SUMIFS(Data!$A:$A, Data!$G:$G,$A92,Data!$C:$C,G$1,Data!$D:$D,G$2)</f>
        <v>0</v>
      </c>
      <c r="H92" s="5">
        <f>SUMIFS(Data!$A:$A, Data!$G:$G,$A92,Data!$C:$C,H$1,Data!$D:$D,H$2)</f>
        <v>0</v>
      </c>
      <c r="I92" s="5">
        <f>SUMIFS(Data!$A:$A, Data!$G:$G,$A92,Data!$C:$C,I$1,Data!$D:$D,I$2)</f>
        <v>0</v>
      </c>
      <c r="J92" s="5">
        <f>SUMIFS(Data!$A:$A, Data!$G:$G,$A92,Data!$C:$C,J$1,Data!$D:$D,J$2)</f>
        <v>1</v>
      </c>
      <c r="K92" s="5">
        <f>SUMIFS(Data!$A:$A, Data!$G:$G,$A92,Data!$C:$C,K$1,Data!$D:$D,K$2)</f>
        <v>0</v>
      </c>
      <c r="L92" s="5">
        <f>SUMIFS(Data!$A:$A, Data!$G:$G,$A92,Data!$C:$C,L$1,Data!$D:$D,L$2)</f>
        <v>1</v>
      </c>
      <c r="M92" s="5">
        <f>SUMIFS(Data!$A:$A, Data!$G:$G,$A92,Data!$C:$C,M$1,Data!$D:$D,M$2)</f>
        <v>0</v>
      </c>
      <c r="N92" s="5">
        <f>SUMIFS(Data!$A:$A, Data!$G:$G,$A92,Data!$C:$C,N$1,Data!$D:$D,N$2)</f>
        <v>0</v>
      </c>
      <c r="O92" s="5">
        <f>SUMIFS(Data!$A:$A, Data!$G:$G,$A92,Data!$C:$C,O$1,Data!$D:$D,O$2)</f>
        <v>0</v>
      </c>
      <c r="P92" s="5">
        <f>SUMIFS(Data!$A:$A, Data!$G:$G,$A92,Data!$C:$C,P$1,Data!$D:$D,P$2)</f>
        <v>0</v>
      </c>
      <c r="Q92" s="5">
        <f>SUMIFS(Data!$A:$A, Data!$G:$G,$A92,Data!$C:$C,Q$1,Data!$D:$D,Q$2)</f>
        <v>0</v>
      </c>
      <c r="R92" s="5">
        <f>SUMIFS(Data!$A:$A, Data!$G:$G,$A92,Data!$C:$C,R$1,Data!$D:$D,R$2)</f>
        <v>0</v>
      </c>
      <c r="S92" s="5">
        <f>SUMIFS(Data!$A:$A, Data!$G:$G,$A92,Data!$C:$C,S$1,Data!$D:$D,S$2)</f>
        <v>0</v>
      </c>
      <c r="T92" s="5">
        <f>SUMIFS(Data!$A:$A, Data!$G:$G,$A92,Data!$C:$C,T$1,Data!$D:$D,T$2)</f>
        <v>0</v>
      </c>
      <c r="U92" s="5">
        <f>SUMIFS(Data!$A:$A, Data!$G:$G,$A92,Data!$C:$C,U$1,Data!$D:$D,U$2)</f>
        <v>0</v>
      </c>
      <c r="V92" s="5">
        <f>SUMIFS(Data!$A:$A, Data!$G:$G,$A92,Data!$C:$C,V$1,Data!$D:$D,V$2)</f>
        <v>0</v>
      </c>
      <c r="W92" s="5">
        <f>SUMIFS(Data!$A:$A, Data!$G:$G,$A92,Data!$C:$C,W$1,Data!$D:$D,W$2)</f>
        <v>0</v>
      </c>
      <c r="X92" s="5">
        <f>SUMIFS(Data!$A:$A, Data!$G:$G,$A92,Data!$C:$C,X$1,Data!$D:$D,X$2)</f>
        <v>0</v>
      </c>
      <c r="Y92" s="5">
        <f>SUMIFS(Data!$A:$A, Data!$G:$G,$A92,Data!$C:$C,Y$1,Data!$D:$D,Y$2)</f>
        <v>0</v>
      </c>
      <c r="Z92" s="5">
        <f>SUMIFS(Data!$A:$A, Data!$G:$G,$A92,Data!$C:$C,Z$1,Data!$D:$D,Z$2)</f>
        <v>0</v>
      </c>
      <c r="AA92" s="5">
        <f>SUMIFS(Data!$A:$A, Data!$G:$G,$A92,Data!$C:$C,AA$1,Data!$D:$D,AA$2)</f>
        <v>0</v>
      </c>
      <c r="AB92" s="5">
        <f>SUMIFS(Data!$A:$A, Data!$G:$G,$A92,Data!$C:$C,AB$1,Data!$D:$D,AB$2)</f>
        <v>0</v>
      </c>
      <c r="AC92" s="5">
        <f>SUMIFS(Data!$A:$A, Data!$G:$G,$A92,Data!$C:$C,AC$1,Data!$D:$D,AC$2)</f>
        <v>0</v>
      </c>
      <c r="AD92" s="5">
        <f>SUMIFS(Data!$A:$A, Data!$G:$G,$A92,Data!$C:$C,AD$1,Data!$D:$D,AD$2)</f>
        <v>0</v>
      </c>
      <c r="AE92" s="5">
        <f>SUMIFS(Data!$A:$A, Data!$G:$G,$A92,Data!$C:$C,AE$1,Data!$D:$D,AE$2)</f>
        <v>0</v>
      </c>
      <c r="AF92" s="5">
        <f>SUMIFS(Data!$A:$A, Data!$G:$G,$A92,Data!$C:$C,AF$1,Data!$D:$D,AF$2)</f>
        <v>0</v>
      </c>
      <c r="AG92" s="5">
        <f>SUMIFS(Data!$A:$A, Data!$G:$G,$A92,Data!$C:$C,AG$1,Data!$D:$D,AG$2)</f>
        <v>0</v>
      </c>
      <c r="AH92" s="5">
        <f>SUMIFS(Data!$A:$A, Data!$G:$G,$A92,Data!$C:$C,AH$1,Data!$D:$D,AH$2)</f>
        <v>0</v>
      </c>
      <c r="AI92" s="5">
        <f>SUMIFS(Data!$A:$A, Data!$G:$G,$A92,Data!$C:$C,AI$1,Data!$D:$D,AI$2)</f>
        <v>0</v>
      </c>
      <c r="AJ92" s="5">
        <f>SUMIFS(Data!$A:$A, Data!$G:$G,$A92,Data!$C:$C,AJ$1,Data!$D:$D,AJ$2)</f>
        <v>0</v>
      </c>
      <c r="AK92" s="5">
        <f>SUMIFS(Data!$A:$A, Data!$G:$G,$A92,Data!$C:$C,AK$1,Data!$D:$D,AK$2)</f>
        <v>0</v>
      </c>
      <c r="AL92" s="5">
        <f>SUMIFS(Data!$A:$A, Data!$G:$G,$A92,Data!$C:$C,AL$1,Data!$D:$D,AL$2)</f>
        <v>0</v>
      </c>
      <c r="AM92" s="5">
        <f>SUMIFS(Data!$A:$A, Data!$G:$G,$A92,Data!$C:$C,AM$1,Data!$D:$D,AM$2)</f>
        <v>0</v>
      </c>
      <c r="AN92" s="5">
        <f>SUMIFS(Data!$A:$A, Data!$G:$G,$A92,Data!$C:$C,AN$1,Data!$D:$D,AN$2)</f>
        <v>0</v>
      </c>
      <c r="AO92" s="5">
        <f>SUMIFS(Data!$A:$A, Data!$G:$G,$A92,Data!$C:$C,AO$1,Data!$D:$D,AO$2)</f>
        <v>0</v>
      </c>
      <c r="AP92" s="5">
        <f>SUMIFS(Data!$A:$A, Data!$G:$G,$A92,Data!$C:$C,AP$1,Data!$D:$D,AP$2)</f>
        <v>0</v>
      </c>
      <c r="AQ92" s="5">
        <f>SUMIFS(Data!$A:$A, Data!$G:$G,$A92,Data!$C:$C,AQ$1,Data!$D:$D,AQ$2)</f>
        <v>0</v>
      </c>
      <c r="AR92" s="5">
        <f>SUMIFS(Data!$A:$A, Data!$G:$G,$A92,Data!$C:$C,AR$1,Data!$D:$D,AR$2)</f>
        <v>0</v>
      </c>
      <c r="AS92" s="5">
        <f>SUMIFS(Data!$A:$A, Data!$G:$G,$A92,Data!$C:$C,AS$1,Data!$D:$D,AS$2)</f>
        <v>0</v>
      </c>
      <c r="AT92" s="5">
        <f>SUMIFS(Data!$A:$A, Data!$G:$G,$A92,Data!$C:$C,AT$1,Data!$D:$D,AT$2)</f>
        <v>0</v>
      </c>
      <c r="AU92" s="5">
        <f>SUMIFS(Data!$A:$A, Data!$G:$G,$A92,Data!$C:$C,AU$1,Data!$D:$D,AU$2)</f>
        <v>0</v>
      </c>
      <c r="AV92" s="5">
        <f>SUMIFS(Data!$A:$A, Data!$G:$G,$A92,Data!$C:$C,AV$1,Data!$D:$D,AV$2)</f>
        <v>0</v>
      </c>
      <c r="AW92" s="5">
        <f>SUMIFS(Data!$A:$A, Data!$G:$G,$A92,Data!$C:$C,AW$1,Data!$D:$D,AW$2)</f>
        <v>0</v>
      </c>
      <c r="AX92" s="5">
        <f>SUMIFS(Data!$A:$A, Data!$G:$G,$A92,Data!$C:$C,AX$1,Data!$D:$D,AX$2)</f>
        <v>0</v>
      </c>
      <c r="AY92" s="5">
        <f>SUMIFS(Data!$A:$A, Data!$G:$G,$A92,Data!$C:$C,AY$1,Data!$D:$D,AY$2)</f>
        <v>0</v>
      </c>
      <c r="AZ92" s="5">
        <f>SUMIFS(Data!$A:$A, Data!$G:$G,$A92,Data!$C:$C,AZ$1,Data!$D:$D,AZ$2)</f>
        <v>0</v>
      </c>
      <c r="BA92" s="5">
        <f>SUMIFS(Data!$A:$A, Data!$G:$G,$A92,Data!$C:$C,BA$1,Data!$D:$D,BA$2)</f>
        <v>0</v>
      </c>
      <c r="BB92" s="5">
        <f>SUMIFS(Data!$A:$A, Data!$G:$G,$A92,Data!$C:$C,BB$1,Data!$D:$D,BB$2)</f>
        <v>0</v>
      </c>
      <c r="BC92" s="5">
        <f>SUMIFS(Data!$A:$A, Data!$G:$G,$A92,Data!$C:$C,BC$1,Data!$D:$D,BC$2)</f>
        <v>0</v>
      </c>
      <c r="BD92" s="5">
        <f>SUMIFS(Data!$A:$A, Data!$G:$G,$A92,Data!$C:$C,BD$1,Data!$D:$D,BD$2)</f>
        <v>0</v>
      </c>
      <c r="BE92" s="5">
        <f>SUMIFS(Data!$A:$A, Data!$G:$G,$A92,Data!$C:$C,BE$1,Data!$D:$D,BE$2)</f>
        <v>0</v>
      </c>
      <c r="BF92" s="5">
        <f>SUMIFS(Data!$A:$A, Data!$G:$G,$A92,Data!$C:$C,BF$1,Data!$D:$D,BF$2)</f>
        <v>0</v>
      </c>
      <c r="BG92" s="5">
        <f>SUMIFS(Data!$A:$A, Data!$G:$G,$A92,Data!$C:$C,BG$1,Data!$D:$D,BG$2)</f>
        <v>0</v>
      </c>
      <c r="BH92" s="5">
        <f>SUMIFS(Data!$A:$A, Data!$G:$G,$A92,Data!$C:$C,BH$1,Data!$D:$D,BH$2)</f>
        <v>0</v>
      </c>
      <c r="BI92" s="5">
        <f>SUMIFS(Data!$A:$A, Data!$G:$G,$A92,Data!$C:$C,BI$1,Data!$D:$D,BI$2)</f>
        <v>0</v>
      </c>
      <c r="BJ92" s="5">
        <f>SUMIFS(Data!$A:$A, Data!$G:$G,$A92,Data!$C:$C,BJ$1,Data!$D:$D,BJ$2)</f>
        <v>0</v>
      </c>
      <c r="BK92" s="5">
        <f>SUMIFS(Data!$A:$A, Data!$G:$G,$A92,Data!$C:$C,BK$1,Data!$D:$D,BK$2)</f>
        <v>0</v>
      </c>
      <c r="BL92" s="5">
        <f>SUMIFS(Data!$A:$A, Data!$G:$G,$A92,Data!$C:$C,BL$1,Data!$D:$D,BL$2)</f>
        <v>0</v>
      </c>
      <c r="BM92" s="5">
        <f>SUMIFS(Data!$A:$A, Data!$G:$G,$A92,Data!$C:$C,BM$1,Data!$D:$D,BM$2)</f>
        <v>0</v>
      </c>
      <c r="BN92" s="5">
        <f>SUMIFS(Data!$A:$A, Data!$G:$G,$A92,Data!$C:$C,BN$1,Data!$D:$D,BN$2)</f>
        <v>0</v>
      </c>
      <c r="BO92" s="5">
        <f>SUMIFS(Data!$A:$A, Data!$G:$G,$A92,Data!$C:$C,BO$1,Data!$D:$D,BO$2)</f>
        <v>0</v>
      </c>
      <c r="BP92" s="5">
        <f>SUMIFS(Data!$A:$A, Data!$G:$G,$A92,Data!$C:$C,BP$1,Data!$D:$D,BP$2)</f>
        <v>0</v>
      </c>
      <c r="BQ92" s="5">
        <f>SUMIFS(Data!$A:$A, Data!$G:$G,$A92,Data!$C:$C,BQ$1,Data!$D:$D,BQ$2)</f>
        <v>0</v>
      </c>
      <c r="BR92" s="5">
        <f>SUMIFS(Data!$A:$A, Data!$G:$G,$A92,Data!$C:$C,BR$1,Data!$D:$D,BR$2)</f>
        <v>0</v>
      </c>
      <c r="BS92" s="5">
        <f>SUMIFS(Data!$A:$A, Data!$G:$G,$A92,Data!$C:$C,BS$1,Data!$D:$D,BS$2)</f>
        <v>0</v>
      </c>
      <c r="BT92" s="5">
        <f>SUMIFS(Data!$A:$A, Data!$G:$G,$A92,Data!$C:$C,BT$1,Data!$D:$D,BT$2)</f>
        <v>0</v>
      </c>
      <c r="BU92" s="5">
        <f>SUMIFS(Data!$A:$A, Data!$G:$G,$A92,Data!$C:$C,BU$1,Data!$D:$D,BU$2)</f>
        <v>0</v>
      </c>
      <c r="BV92" s="5">
        <f>SUMIFS(Data!$A:$A, Data!$G:$G,$A92,Data!$C:$C,BV$1,Data!$D:$D,BV$2)</f>
        <v>0</v>
      </c>
      <c r="BW92" s="5">
        <f>SUMIFS(Data!$A:$A, Data!$G:$G,$A92,Data!$C:$C,BW$1,Data!$D:$D,BW$2)</f>
        <v>0</v>
      </c>
      <c r="BX92" s="5">
        <f>SUMIFS(Data!$A:$A, Data!$G:$G,$A92,Data!$C:$C,BX$1,Data!$D:$D,BX$2)</f>
        <v>0</v>
      </c>
      <c r="BY92" s="5">
        <f>SUMIFS(Data!$A:$A, Data!$G:$G,$A92,Data!$C:$C,BY$1,Data!$D:$D,BY$2)</f>
        <v>0</v>
      </c>
      <c r="BZ92" s="5">
        <f>SUMIFS(Data!$A:$A, Data!$G:$G,$A92,Data!$C:$C,BZ$1,Data!$D:$D,BZ$2)</f>
        <v>0</v>
      </c>
      <c r="CA92" s="5">
        <f>SUMIFS(Data!$A:$A, Data!$G:$G,$A92,Data!$C:$C,CA$1,Data!$D:$D,CA$2)</f>
        <v>0</v>
      </c>
      <c r="CB92" s="5">
        <f>SUMIFS(Data!$A:$A, Data!$G:$G,$A92,Data!$C:$C,CB$1,Data!$D:$D,CB$2)</f>
        <v>0</v>
      </c>
      <c r="CC92" s="5">
        <f>SUMIFS(Data!$A:$A, Data!$G:$G,$A92,Data!$C:$C,CC$1,Data!$D:$D,CC$2)</f>
        <v>0</v>
      </c>
      <c r="CD92" s="5">
        <f>SUMIFS(Data!$A:$A, Data!$G:$G,$A92,Data!$C:$C,CD$1,Data!$D:$D,CD$2)</f>
        <v>0</v>
      </c>
      <c r="CE92" s="5">
        <f>SUMIFS(Data!$A:$A, Data!$G:$G,$A92,Data!$C:$C,CE$1,Data!$D:$D,CE$2)</f>
        <v>0</v>
      </c>
      <c r="CF92" s="5">
        <f>SUMIFS(Data!$A:$A, Data!$G:$G,$A92,Data!$C:$C,CF$1,Data!$D:$D,CF$2)</f>
        <v>0</v>
      </c>
      <c r="CG92" s="5">
        <f>SUMIFS(Data!$A:$A, Data!$G:$G,$A92,Data!$C:$C,CG$1,Data!$D:$D,CG$2)</f>
        <v>0</v>
      </c>
      <c r="CH92" s="5">
        <f>SUMIFS(Data!$A:$A, Data!$G:$G,$A92,Data!$C:$C,CH$1,Data!$D:$D,CH$2)</f>
        <v>0</v>
      </c>
      <c r="CI92" s="5">
        <f>SUMIFS(Data!$A:$A, Data!$G:$G,$A92,Data!$C:$C,CI$1,Data!$D:$D,CI$2)</f>
        <v>0</v>
      </c>
      <c r="CJ92" s="5">
        <f>SUMIFS(Data!$A:$A, Data!$G:$G,$A92,Data!$C:$C,CJ$1,Data!$D:$D,CJ$2)</f>
        <v>0</v>
      </c>
      <c r="CK92" s="5">
        <f>SUMIFS(Data!$A:$A, Data!$G:$G,$A92,Data!$C:$C,CK$1,Data!$D:$D,CK$2)</f>
        <v>0</v>
      </c>
      <c r="CL92" s="5">
        <f>SUMIFS(Data!$A:$A, Data!$G:$G,$A92,Data!$C:$C,CL$1,Data!$D:$D,CL$2)</f>
        <v>0</v>
      </c>
      <c r="CM92" s="5">
        <f>SUMIFS(Data!$A:$A, Data!$G:$G,$A92,Data!$C:$C,CM$1,Data!$D:$D,CM$2)</f>
        <v>0</v>
      </c>
      <c r="CN92" s="5">
        <f>SUMIFS(Data!$A:$A, Data!$G:$G,$A92,Data!$C:$C,CN$1,Data!$D:$D,CN$2)</f>
        <v>0</v>
      </c>
      <c r="CO92" s="5">
        <f>SUMIFS(Data!$A:$A, Data!$G:$G,$A92,Data!$C:$C,CO$1,Data!$D:$D,CO$2)</f>
        <v>0</v>
      </c>
      <c r="CP92" s="5">
        <f>SUMIFS(Data!$A:$A, Data!$G:$G,$A92,Data!$C:$C,CP$1,Data!$D:$D,CP$2)</f>
        <v>0</v>
      </c>
      <c r="CQ92" s="5">
        <f>SUMIFS(Data!$A:$A, Data!$G:$G,$A92,Data!$C:$C,CQ$1,Data!$D:$D,CQ$2)</f>
        <v>0</v>
      </c>
      <c r="CR92" s="5">
        <f>SUMIFS(Data!$A:$A, Data!$G:$G,$A92,Data!$C:$C,CR$1,Data!$D:$D,CR$2)</f>
        <v>0</v>
      </c>
      <c r="CS92" s="5">
        <f>SUMIFS(Data!$A:$A, Data!$G:$G,$A92,Data!$C:$C,CS$1,Data!$D:$D,CS$2)</f>
        <v>0</v>
      </c>
      <c r="CT92" s="5">
        <f>SUMIFS(Data!$A:$A, Data!$G:$G,$A92,Data!$C:$C,CT$1,Data!$D:$D,CT$2)</f>
        <v>0</v>
      </c>
      <c r="CU92" s="5">
        <f>SUMIFS(Data!$A:$A, Data!$G:$G,$A92,Data!$C:$C,CU$1,Data!$D:$D,CU$2)</f>
        <v>0</v>
      </c>
      <c r="CV92" s="5">
        <f>SUMIFS(Data!$A:$A, Data!$G:$G,$A92,Data!$C:$C,CV$1,Data!$D:$D,CV$2)</f>
        <v>0</v>
      </c>
      <c r="CW92" s="5">
        <f t="shared" ref="CW92:CX92" si="91">SUMIF($B$2:$CV$2,CW$2, $B92:$CV92)</f>
        <v>1</v>
      </c>
      <c r="CX92" s="5">
        <f t="shared" si="91"/>
        <v>1</v>
      </c>
      <c r="CY92" s="5">
        <f t="shared" si="3"/>
        <v>2</v>
      </c>
    </row>
    <row r="93">
      <c r="A93" s="5" t="str">
        <f>Countries!A91</f>
        <v>UKR</v>
      </c>
      <c r="B93" s="5">
        <f>SUMIFS(Data!$A:$A, Data!$G:$G,$A93,Data!$C:$C,B$1,Data!$D:$D,B$2)</f>
        <v>0</v>
      </c>
      <c r="C93" s="5">
        <f>SUMIFS(Data!$A:$A, Data!$G:$G,$A93,Data!$C:$C,C$1,Data!$D:$D,C$2)</f>
        <v>0</v>
      </c>
      <c r="D93" s="5">
        <f>SUMIFS(Data!$A:$A, Data!$G:$G,$A93,Data!$C:$C,D$1,Data!$D:$D,D$2)</f>
        <v>0</v>
      </c>
      <c r="E93" s="5">
        <f>SUMIFS(Data!$A:$A, Data!$G:$G,$A93,Data!$C:$C,E$1,Data!$D:$D,E$2)</f>
        <v>0</v>
      </c>
      <c r="F93" s="5">
        <f>SUMIFS(Data!$A:$A, Data!$G:$G,$A93,Data!$C:$C,F$1,Data!$D:$D,F$2)</f>
        <v>0</v>
      </c>
      <c r="G93" s="5">
        <f>SUMIFS(Data!$A:$A, Data!$G:$G,$A93,Data!$C:$C,G$1,Data!$D:$D,G$2)</f>
        <v>0</v>
      </c>
      <c r="H93" s="5">
        <f>SUMIFS(Data!$A:$A, Data!$G:$G,$A93,Data!$C:$C,H$1,Data!$D:$D,H$2)</f>
        <v>0</v>
      </c>
      <c r="I93" s="5">
        <f>SUMIFS(Data!$A:$A, Data!$G:$G,$A93,Data!$C:$C,I$1,Data!$D:$D,I$2)</f>
        <v>0</v>
      </c>
      <c r="J93" s="5">
        <f>SUMIFS(Data!$A:$A, Data!$G:$G,$A93,Data!$C:$C,J$1,Data!$D:$D,J$2)</f>
        <v>0</v>
      </c>
      <c r="K93" s="5">
        <f>SUMIFS(Data!$A:$A, Data!$G:$G,$A93,Data!$C:$C,K$1,Data!$D:$D,K$2)</f>
        <v>0</v>
      </c>
      <c r="L93" s="5">
        <f>SUMIFS(Data!$A:$A, Data!$G:$G,$A93,Data!$C:$C,L$1,Data!$D:$D,L$2)</f>
        <v>0</v>
      </c>
      <c r="M93" s="5">
        <f>SUMIFS(Data!$A:$A, Data!$G:$G,$A93,Data!$C:$C,M$1,Data!$D:$D,M$2)</f>
        <v>0</v>
      </c>
      <c r="N93" s="5">
        <f>SUMIFS(Data!$A:$A, Data!$G:$G,$A93,Data!$C:$C,N$1,Data!$D:$D,N$2)</f>
        <v>0</v>
      </c>
      <c r="O93" s="5">
        <f>SUMIFS(Data!$A:$A, Data!$G:$G,$A93,Data!$C:$C,O$1,Data!$D:$D,O$2)</f>
        <v>0</v>
      </c>
      <c r="P93" s="5">
        <f>SUMIFS(Data!$A:$A, Data!$G:$G,$A93,Data!$C:$C,P$1,Data!$D:$D,P$2)</f>
        <v>0</v>
      </c>
      <c r="Q93" s="5">
        <f>SUMIFS(Data!$A:$A, Data!$G:$G,$A93,Data!$C:$C,Q$1,Data!$D:$D,Q$2)</f>
        <v>0</v>
      </c>
      <c r="R93" s="5">
        <f>SUMIFS(Data!$A:$A, Data!$G:$G,$A93,Data!$C:$C,R$1,Data!$D:$D,R$2)</f>
        <v>0</v>
      </c>
      <c r="S93" s="5">
        <f>SUMIFS(Data!$A:$A, Data!$G:$G,$A93,Data!$C:$C,S$1,Data!$D:$D,S$2)</f>
        <v>0</v>
      </c>
      <c r="T93" s="5">
        <f>SUMIFS(Data!$A:$A, Data!$G:$G,$A93,Data!$C:$C,T$1,Data!$D:$D,T$2)</f>
        <v>0</v>
      </c>
      <c r="U93" s="5">
        <f>SUMIFS(Data!$A:$A, Data!$G:$G,$A93,Data!$C:$C,U$1,Data!$D:$D,U$2)</f>
        <v>0</v>
      </c>
      <c r="V93" s="5">
        <f>SUMIFS(Data!$A:$A, Data!$G:$G,$A93,Data!$C:$C,V$1,Data!$D:$D,V$2)</f>
        <v>0</v>
      </c>
      <c r="W93" s="5">
        <f>SUMIFS(Data!$A:$A, Data!$G:$G,$A93,Data!$C:$C,W$1,Data!$D:$D,W$2)</f>
        <v>0</v>
      </c>
      <c r="X93" s="5">
        <f>SUMIFS(Data!$A:$A, Data!$G:$G,$A93,Data!$C:$C,X$1,Data!$D:$D,X$2)</f>
        <v>0</v>
      </c>
      <c r="Y93" s="5">
        <f>SUMIFS(Data!$A:$A, Data!$G:$G,$A93,Data!$C:$C,Y$1,Data!$D:$D,Y$2)</f>
        <v>0</v>
      </c>
      <c r="Z93" s="5">
        <f>SUMIFS(Data!$A:$A, Data!$G:$G,$A93,Data!$C:$C,Z$1,Data!$D:$D,Z$2)</f>
        <v>0</v>
      </c>
      <c r="AA93" s="5">
        <f>SUMIFS(Data!$A:$A, Data!$G:$G,$A93,Data!$C:$C,AA$1,Data!$D:$D,AA$2)</f>
        <v>0</v>
      </c>
      <c r="AB93" s="5">
        <f>SUMIFS(Data!$A:$A, Data!$G:$G,$A93,Data!$C:$C,AB$1,Data!$D:$D,AB$2)</f>
        <v>0</v>
      </c>
      <c r="AC93" s="5">
        <f>SUMIFS(Data!$A:$A, Data!$G:$G,$A93,Data!$C:$C,AC$1,Data!$D:$D,AC$2)</f>
        <v>0</v>
      </c>
      <c r="AD93" s="5">
        <f>SUMIFS(Data!$A:$A, Data!$G:$G,$A93,Data!$C:$C,AD$1,Data!$D:$D,AD$2)</f>
        <v>0</v>
      </c>
      <c r="AE93" s="5">
        <f>SUMIFS(Data!$A:$A, Data!$G:$G,$A93,Data!$C:$C,AE$1,Data!$D:$D,AE$2)</f>
        <v>0</v>
      </c>
      <c r="AF93" s="5">
        <f>SUMIFS(Data!$A:$A, Data!$G:$G,$A93,Data!$C:$C,AF$1,Data!$D:$D,AF$2)</f>
        <v>0</v>
      </c>
      <c r="AG93" s="5">
        <f>SUMIFS(Data!$A:$A, Data!$G:$G,$A93,Data!$C:$C,AG$1,Data!$D:$D,AG$2)</f>
        <v>0</v>
      </c>
      <c r="AH93" s="5">
        <f>SUMIFS(Data!$A:$A, Data!$G:$G,$A93,Data!$C:$C,AH$1,Data!$D:$D,AH$2)</f>
        <v>0</v>
      </c>
      <c r="AI93" s="5">
        <f>SUMIFS(Data!$A:$A, Data!$G:$G,$A93,Data!$C:$C,AI$1,Data!$D:$D,AI$2)</f>
        <v>0</v>
      </c>
      <c r="AJ93" s="5">
        <f>SUMIFS(Data!$A:$A, Data!$G:$G,$A93,Data!$C:$C,AJ$1,Data!$D:$D,AJ$2)</f>
        <v>0</v>
      </c>
      <c r="AK93" s="5">
        <f>SUMIFS(Data!$A:$A, Data!$G:$G,$A93,Data!$C:$C,AK$1,Data!$D:$D,AK$2)</f>
        <v>0</v>
      </c>
      <c r="AL93" s="5">
        <f>SUMIFS(Data!$A:$A, Data!$G:$G,$A93,Data!$C:$C,AL$1,Data!$D:$D,AL$2)</f>
        <v>0</v>
      </c>
      <c r="AM93" s="5">
        <f>SUMIFS(Data!$A:$A, Data!$G:$G,$A93,Data!$C:$C,AM$1,Data!$D:$D,AM$2)</f>
        <v>0</v>
      </c>
      <c r="AN93" s="5">
        <f>SUMIFS(Data!$A:$A, Data!$G:$G,$A93,Data!$C:$C,AN$1,Data!$D:$D,AN$2)</f>
        <v>0</v>
      </c>
      <c r="AO93" s="5">
        <f>SUMIFS(Data!$A:$A, Data!$G:$G,$A93,Data!$C:$C,AO$1,Data!$D:$D,AO$2)</f>
        <v>0</v>
      </c>
      <c r="AP93" s="5">
        <f>SUMIFS(Data!$A:$A, Data!$G:$G,$A93,Data!$C:$C,AP$1,Data!$D:$D,AP$2)</f>
        <v>0</v>
      </c>
      <c r="AQ93" s="5">
        <f>SUMIFS(Data!$A:$A, Data!$G:$G,$A93,Data!$C:$C,AQ$1,Data!$D:$D,AQ$2)</f>
        <v>0</v>
      </c>
      <c r="AR93" s="5">
        <f>SUMIFS(Data!$A:$A, Data!$G:$G,$A93,Data!$C:$C,AR$1,Data!$D:$D,AR$2)</f>
        <v>0</v>
      </c>
      <c r="AS93" s="5">
        <f>SUMIFS(Data!$A:$A, Data!$G:$G,$A93,Data!$C:$C,AS$1,Data!$D:$D,AS$2)</f>
        <v>0</v>
      </c>
      <c r="AT93" s="5">
        <f>SUMIFS(Data!$A:$A, Data!$G:$G,$A93,Data!$C:$C,AT$1,Data!$D:$D,AT$2)</f>
        <v>0</v>
      </c>
      <c r="AU93" s="5">
        <f>SUMIFS(Data!$A:$A, Data!$G:$G,$A93,Data!$C:$C,AU$1,Data!$D:$D,AU$2)</f>
        <v>0</v>
      </c>
      <c r="AV93" s="5">
        <f>SUMIFS(Data!$A:$A, Data!$G:$G,$A93,Data!$C:$C,AV$1,Data!$D:$D,AV$2)</f>
        <v>0</v>
      </c>
      <c r="AW93" s="5">
        <f>SUMIFS(Data!$A:$A, Data!$G:$G,$A93,Data!$C:$C,AW$1,Data!$D:$D,AW$2)</f>
        <v>0</v>
      </c>
      <c r="AX93" s="5">
        <f>SUMIFS(Data!$A:$A, Data!$G:$G,$A93,Data!$C:$C,AX$1,Data!$D:$D,AX$2)</f>
        <v>0</v>
      </c>
      <c r="AY93" s="5">
        <f>SUMIFS(Data!$A:$A, Data!$G:$G,$A93,Data!$C:$C,AY$1,Data!$D:$D,AY$2)</f>
        <v>0</v>
      </c>
      <c r="AZ93" s="5">
        <f>SUMIFS(Data!$A:$A, Data!$G:$G,$A93,Data!$C:$C,AZ$1,Data!$D:$D,AZ$2)</f>
        <v>0</v>
      </c>
      <c r="BA93" s="5">
        <f>SUMIFS(Data!$A:$A, Data!$G:$G,$A93,Data!$C:$C,BA$1,Data!$D:$D,BA$2)</f>
        <v>0</v>
      </c>
      <c r="BB93" s="5">
        <f>SUMIFS(Data!$A:$A, Data!$G:$G,$A93,Data!$C:$C,BB$1,Data!$D:$D,BB$2)</f>
        <v>0</v>
      </c>
      <c r="BC93" s="5">
        <f>SUMIFS(Data!$A:$A, Data!$G:$G,$A93,Data!$C:$C,BC$1,Data!$D:$D,BC$2)</f>
        <v>0</v>
      </c>
      <c r="BD93" s="5">
        <f>SUMIFS(Data!$A:$A, Data!$G:$G,$A93,Data!$C:$C,BD$1,Data!$D:$D,BD$2)</f>
        <v>0</v>
      </c>
      <c r="BE93" s="5">
        <f>SUMIFS(Data!$A:$A, Data!$G:$G,$A93,Data!$C:$C,BE$1,Data!$D:$D,BE$2)</f>
        <v>0</v>
      </c>
      <c r="BF93" s="5">
        <f>SUMIFS(Data!$A:$A, Data!$G:$G,$A93,Data!$C:$C,BF$1,Data!$D:$D,BF$2)</f>
        <v>0</v>
      </c>
      <c r="BG93" s="5">
        <f>SUMIFS(Data!$A:$A, Data!$G:$G,$A93,Data!$C:$C,BG$1,Data!$D:$D,BG$2)</f>
        <v>0</v>
      </c>
      <c r="BH93" s="5">
        <f>SUMIFS(Data!$A:$A, Data!$G:$G,$A93,Data!$C:$C,BH$1,Data!$D:$D,BH$2)</f>
        <v>0</v>
      </c>
      <c r="BI93" s="5">
        <f>SUMIFS(Data!$A:$A, Data!$G:$G,$A93,Data!$C:$C,BI$1,Data!$D:$D,BI$2)</f>
        <v>0</v>
      </c>
      <c r="BJ93" s="5">
        <f>SUMIFS(Data!$A:$A, Data!$G:$G,$A93,Data!$C:$C,BJ$1,Data!$D:$D,BJ$2)</f>
        <v>0</v>
      </c>
      <c r="BK93" s="5">
        <f>SUMIFS(Data!$A:$A, Data!$G:$G,$A93,Data!$C:$C,BK$1,Data!$D:$D,BK$2)</f>
        <v>0</v>
      </c>
      <c r="BL93" s="5">
        <f>SUMIFS(Data!$A:$A, Data!$G:$G,$A93,Data!$C:$C,BL$1,Data!$D:$D,BL$2)</f>
        <v>0</v>
      </c>
      <c r="BM93" s="5">
        <f>SUMIFS(Data!$A:$A, Data!$G:$G,$A93,Data!$C:$C,BM$1,Data!$D:$D,BM$2)</f>
        <v>0</v>
      </c>
      <c r="BN93" s="5">
        <f>SUMIFS(Data!$A:$A, Data!$G:$G,$A93,Data!$C:$C,BN$1,Data!$D:$D,BN$2)</f>
        <v>0</v>
      </c>
      <c r="BO93" s="5">
        <f>SUMIFS(Data!$A:$A, Data!$G:$G,$A93,Data!$C:$C,BO$1,Data!$D:$D,BO$2)</f>
        <v>0</v>
      </c>
      <c r="BP93" s="5">
        <f>SUMIFS(Data!$A:$A, Data!$G:$G,$A93,Data!$C:$C,BP$1,Data!$D:$D,BP$2)</f>
        <v>0</v>
      </c>
      <c r="BQ93" s="5">
        <f>SUMIFS(Data!$A:$A, Data!$G:$G,$A93,Data!$C:$C,BQ$1,Data!$D:$D,BQ$2)</f>
        <v>0</v>
      </c>
      <c r="BR93" s="5">
        <f>SUMIFS(Data!$A:$A, Data!$G:$G,$A93,Data!$C:$C,BR$1,Data!$D:$D,BR$2)</f>
        <v>0</v>
      </c>
      <c r="BS93" s="5">
        <f>SUMIFS(Data!$A:$A, Data!$G:$G,$A93,Data!$C:$C,BS$1,Data!$D:$D,BS$2)</f>
        <v>0</v>
      </c>
      <c r="BT93" s="5">
        <f>SUMIFS(Data!$A:$A, Data!$G:$G,$A93,Data!$C:$C,BT$1,Data!$D:$D,BT$2)</f>
        <v>0</v>
      </c>
      <c r="BU93" s="5">
        <f>SUMIFS(Data!$A:$A, Data!$G:$G,$A93,Data!$C:$C,BU$1,Data!$D:$D,BU$2)</f>
        <v>0</v>
      </c>
      <c r="BV93" s="5">
        <f>SUMIFS(Data!$A:$A, Data!$G:$G,$A93,Data!$C:$C,BV$1,Data!$D:$D,BV$2)</f>
        <v>0</v>
      </c>
      <c r="BW93" s="5">
        <f>SUMIFS(Data!$A:$A, Data!$G:$G,$A93,Data!$C:$C,BW$1,Data!$D:$D,BW$2)</f>
        <v>0</v>
      </c>
      <c r="BX93" s="5">
        <f>SUMIFS(Data!$A:$A, Data!$G:$G,$A93,Data!$C:$C,BX$1,Data!$D:$D,BX$2)</f>
        <v>0</v>
      </c>
      <c r="BY93" s="5">
        <f>SUMIFS(Data!$A:$A, Data!$G:$G,$A93,Data!$C:$C,BY$1,Data!$D:$D,BY$2)</f>
        <v>0</v>
      </c>
      <c r="BZ93" s="5">
        <f>SUMIFS(Data!$A:$A, Data!$G:$G,$A93,Data!$C:$C,BZ$1,Data!$D:$D,BZ$2)</f>
        <v>0</v>
      </c>
      <c r="CA93" s="5">
        <f>SUMIFS(Data!$A:$A, Data!$G:$G,$A93,Data!$C:$C,CA$1,Data!$D:$D,CA$2)</f>
        <v>0</v>
      </c>
      <c r="CB93" s="5">
        <f>SUMIFS(Data!$A:$A, Data!$G:$G,$A93,Data!$C:$C,CB$1,Data!$D:$D,CB$2)</f>
        <v>0</v>
      </c>
      <c r="CC93" s="5">
        <f>SUMIFS(Data!$A:$A, Data!$G:$G,$A93,Data!$C:$C,CC$1,Data!$D:$D,CC$2)</f>
        <v>0</v>
      </c>
      <c r="CD93" s="5">
        <f>SUMIFS(Data!$A:$A, Data!$G:$G,$A93,Data!$C:$C,CD$1,Data!$D:$D,CD$2)</f>
        <v>0</v>
      </c>
      <c r="CE93" s="5">
        <f>SUMIFS(Data!$A:$A, Data!$G:$G,$A93,Data!$C:$C,CE$1,Data!$D:$D,CE$2)</f>
        <v>0</v>
      </c>
      <c r="CF93" s="5">
        <f>SUMIFS(Data!$A:$A, Data!$G:$G,$A93,Data!$C:$C,CF$1,Data!$D:$D,CF$2)</f>
        <v>0</v>
      </c>
      <c r="CG93" s="5">
        <f>SUMIFS(Data!$A:$A, Data!$G:$G,$A93,Data!$C:$C,CG$1,Data!$D:$D,CG$2)</f>
        <v>0</v>
      </c>
      <c r="CH93" s="5">
        <f>SUMIFS(Data!$A:$A, Data!$G:$G,$A93,Data!$C:$C,CH$1,Data!$D:$D,CH$2)</f>
        <v>0</v>
      </c>
      <c r="CI93" s="5">
        <f>SUMIFS(Data!$A:$A, Data!$G:$G,$A93,Data!$C:$C,CI$1,Data!$D:$D,CI$2)</f>
        <v>0</v>
      </c>
      <c r="CJ93" s="5">
        <f>SUMIFS(Data!$A:$A, Data!$G:$G,$A93,Data!$C:$C,CJ$1,Data!$D:$D,CJ$2)</f>
        <v>0</v>
      </c>
      <c r="CK93" s="5">
        <f>SUMIFS(Data!$A:$A, Data!$G:$G,$A93,Data!$C:$C,CK$1,Data!$D:$D,CK$2)</f>
        <v>0</v>
      </c>
      <c r="CL93" s="5">
        <f>SUMIFS(Data!$A:$A, Data!$G:$G,$A93,Data!$C:$C,CL$1,Data!$D:$D,CL$2)</f>
        <v>0</v>
      </c>
      <c r="CM93" s="5">
        <f>SUMIFS(Data!$A:$A, Data!$G:$G,$A93,Data!$C:$C,CM$1,Data!$D:$D,CM$2)</f>
        <v>0</v>
      </c>
      <c r="CN93" s="5">
        <f>SUMIFS(Data!$A:$A, Data!$G:$G,$A93,Data!$C:$C,CN$1,Data!$D:$D,CN$2)</f>
        <v>0</v>
      </c>
      <c r="CO93" s="5">
        <f>SUMIFS(Data!$A:$A, Data!$G:$G,$A93,Data!$C:$C,CO$1,Data!$D:$D,CO$2)</f>
        <v>0</v>
      </c>
      <c r="CP93" s="5">
        <f>SUMIFS(Data!$A:$A, Data!$G:$G,$A93,Data!$C:$C,CP$1,Data!$D:$D,CP$2)</f>
        <v>0</v>
      </c>
      <c r="CQ93" s="5">
        <f>SUMIFS(Data!$A:$A, Data!$G:$G,$A93,Data!$C:$C,CQ$1,Data!$D:$D,CQ$2)</f>
        <v>0</v>
      </c>
      <c r="CR93" s="5">
        <f>SUMIFS(Data!$A:$A, Data!$G:$G,$A93,Data!$C:$C,CR$1,Data!$D:$D,CR$2)</f>
        <v>0</v>
      </c>
      <c r="CS93" s="5">
        <f>SUMIFS(Data!$A:$A, Data!$G:$G,$A93,Data!$C:$C,CS$1,Data!$D:$D,CS$2)</f>
        <v>0</v>
      </c>
      <c r="CT93" s="5">
        <f>SUMIFS(Data!$A:$A, Data!$G:$G,$A93,Data!$C:$C,CT$1,Data!$D:$D,CT$2)</f>
        <v>0</v>
      </c>
      <c r="CU93" s="5">
        <f>SUMIFS(Data!$A:$A, Data!$G:$G,$A93,Data!$C:$C,CU$1,Data!$D:$D,CU$2)</f>
        <v>1</v>
      </c>
      <c r="CV93" s="5">
        <f>SUMIFS(Data!$A:$A, Data!$G:$G,$A93,Data!$C:$C,CV$1,Data!$D:$D,CV$2)</f>
        <v>0</v>
      </c>
      <c r="CW93" s="5">
        <f t="shared" ref="CW93:CX93" si="92">SUMIF($B$2:$CV$2,CW$2, $B93:$CV93)</f>
        <v>1</v>
      </c>
      <c r="CX93" s="5">
        <f t="shared" si="92"/>
        <v>0</v>
      </c>
      <c r="CY93" s="5">
        <f t="shared" si="3"/>
        <v>1</v>
      </c>
    </row>
    <row r="94">
      <c r="A94" s="5" t="str">
        <f>Countries!A92</f>
        <v>USA</v>
      </c>
      <c r="B94" s="5">
        <f>SUMIFS(Data!$A:$A, Data!$G:$G,$A94,Data!$C:$C,B$1,Data!$D:$D,B$2)</f>
        <v>0</v>
      </c>
      <c r="C94" s="5">
        <f>SUMIFS(Data!$A:$A, Data!$G:$G,$A94,Data!$C:$C,C$1,Data!$D:$D,C$2)</f>
        <v>4</v>
      </c>
      <c r="D94" s="5">
        <f>SUMIFS(Data!$A:$A, Data!$G:$G,$A94,Data!$C:$C,D$1,Data!$D:$D,D$2)</f>
        <v>0</v>
      </c>
      <c r="E94" s="5">
        <f>SUMIFS(Data!$A:$A, Data!$G:$G,$A94,Data!$C:$C,E$1,Data!$D:$D,E$2)</f>
        <v>0</v>
      </c>
      <c r="F94" s="5">
        <f>SUMIFS(Data!$A:$A, Data!$G:$G,$A94,Data!$C:$C,F$1,Data!$D:$D,F$2)</f>
        <v>0</v>
      </c>
      <c r="G94" s="5">
        <f>SUMIFS(Data!$A:$A, Data!$G:$G,$A94,Data!$C:$C,G$1,Data!$D:$D,G$2)</f>
        <v>0</v>
      </c>
      <c r="H94" s="5">
        <f>SUMIFS(Data!$A:$A, Data!$G:$G,$A94,Data!$C:$C,H$1,Data!$D:$D,H$2)</f>
        <v>2</v>
      </c>
      <c r="I94" s="5">
        <f>SUMIFS(Data!$A:$A, Data!$G:$G,$A94,Data!$C:$C,I$1,Data!$D:$D,I$2)</f>
        <v>0</v>
      </c>
      <c r="J94" s="5">
        <f>SUMIFS(Data!$A:$A, Data!$G:$G,$A94,Data!$C:$C,J$1,Data!$D:$D,J$2)</f>
        <v>5</v>
      </c>
      <c r="K94" s="5">
        <f>SUMIFS(Data!$A:$A, Data!$G:$G,$A94,Data!$C:$C,K$1,Data!$D:$D,K$2)</f>
        <v>0</v>
      </c>
      <c r="L94" s="5">
        <f>SUMIFS(Data!$A:$A, Data!$G:$G,$A94,Data!$C:$C,L$1,Data!$D:$D,L$2)</f>
        <v>8</v>
      </c>
      <c r="M94" s="5">
        <f>SUMIFS(Data!$A:$A, Data!$G:$G,$A94,Data!$C:$C,M$1,Data!$D:$D,M$2)</f>
        <v>0</v>
      </c>
      <c r="N94" s="5">
        <f>SUMIFS(Data!$A:$A, Data!$G:$G,$A94,Data!$C:$C,N$1,Data!$D:$D,N$2)</f>
        <v>0</v>
      </c>
      <c r="O94" s="5">
        <f>SUMIFS(Data!$A:$A, Data!$G:$G,$A94,Data!$C:$C,O$1,Data!$D:$D,O$2)</f>
        <v>0</v>
      </c>
      <c r="P94" s="5">
        <f>SUMIFS(Data!$A:$A, Data!$G:$G,$A94,Data!$C:$C,P$1,Data!$D:$D,P$2)</f>
        <v>0</v>
      </c>
      <c r="Q94" s="5">
        <f>SUMIFS(Data!$A:$A, Data!$G:$G,$A94,Data!$C:$C,Q$1,Data!$D:$D,Q$2)</f>
        <v>0</v>
      </c>
      <c r="R94" s="5">
        <f>SUMIFS(Data!$A:$A, Data!$G:$G,$A94,Data!$C:$C,R$1,Data!$D:$D,R$2)</f>
        <v>5</v>
      </c>
      <c r="S94" s="5">
        <f>SUMIFS(Data!$A:$A, Data!$G:$G,$A94,Data!$C:$C,S$1,Data!$D:$D,S$2)</f>
        <v>5</v>
      </c>
      <c r="T94" s="5">
        <f>SUMIFS(Data!$A:$A, Data!$G:$G,$A94,Data!$C:$C,T$1,Data!$D:$D,T$2)</f>
        <v>0</v>
      </c>
      <c r="U94" s="5">
        <f>SUMIFS(Data!$A:$A, Data!$G:$G,$A94,Data!$C:$C,U$1,Data!$D:$D,U$2)</f>
        <v>2</v>
      </c>
      <c r="V94" s="5">
        <f>SUMIFS(Data!$A:$A, Data!$G:$G,$A94,Data!$C:$C,V$1,Data!$D:$D,V$2)</f>
        <v>0</v>
      </c>
      <c r="W94" s="5">
        <f>SUMIFS(Data!$A:$A, Data!$G:$G,$A94,Data!$C:$C,W$1,Data!$D:$D,W$2)</f>
        <v>0</v>
      </c>
      <c r="X94" s="5">
        <f>SUMIFS(Data!$A:$A, Data!$G:$G,$A94,Data!$C:$C,X$1,Data!$D:$D,X$2)</f>
        <v>0</v>
      </c>
      <c r="Y94" s="5">
        <f>SUMIFS(Data!$A:$A, Data!$G:$G,$A94,Data!$C:$C,Y$1,Data!$D:$D,Y$2)</f>
        <v>0</v>
      </c>
      <c r="Z94" s="5">
        <f>SUMIFS(Data!$A:$A, Data!$G:$G,$A94,Data!$C:$C,Z$1,Data!$D:$D,Z$2)</f>
        <v>0</v>
      </c>
      <c r="AA94" s="5">
        <f>SUMIFS(Data!$A:$A, Data!$G:$G,$A94,Data!$C:$C,AA$1,Data!$D:$D,AA$2)</f>
        <v>1</v>
      </c>
      <c r="AB94" s="5">
        <f>SUMIFS(Data!$A:$A, Data!$G:$G,$A94,Data!$C:$C,AB$1,Data!$D:$D,AB$2)</f>
        <v>0</v>
      </c>
      <c r="AC94" s="5">
        <f>SUMIFS(Data!$A:$A, Data!$G:$G,$A94,Data!$C:$C,AC$1,Data!$D:$D,AC$2)</f>
        <v>0</v>
      </c>
      <c r="AD94" s="5">
        <f>SUMIFS(Data!$A:$A, Data!$G:$G,$A94,Data!$C:$C,AD$1,Data!$D:$D,AD$2)</f>
        <v>0</v>
      </c>
      <c r="AE94" s="5">
        <f>SUMIFS(Data!$A:$A, Data!$G:$G,$A94,Data!$C:$C,AE$1,Data!$D:$D,AE$2)</f>
        <v>0</v>
      </c>
      <c r="AF94" s="5">
        <f>SUMIFS(Data!$A:$A, Data!$G:$G,$A94,Data!$C:$C,AF$1,Data!$D:$D,AF$2)</f>
        <v>0</v>
      </c>
      <c r="AG94" s="5">
        <f>SUMIFS(Data!$A:$A, Data!$G:$G,$A94,Data!$C:$C,AG$1,Data!$D:$D,AG$2)</f>
        <v>0</v>
      </c>
      <c r="AH94" s="5">
        <f>SUMIFS(Data!$A:$A, Data!$G:$G,$A94,Data!$C:$C,AH$1,Data!$D:$D,AH$2)</f>
        <v>0</v>
      </c>
      <c r="AI94" s="5">
        <f>SUMIFS(Data!$A:$A, Data!$G:$G,$A94,Data!$C:$C,AI$1,Data!$D:$D,AI$2)</f>
        <v>0</v>
      </c>
      <c r="AJ94" s="5">
        <f>SUMIFS(Data!$A:$A, Data!$G:$G,$A94,Data!$C:$C,AJ$1,Data!$D:$D,AJ$2)</f>
        <v>0</v>
      </c>
      <c r="AK94" s="5">
        <f>SUMIFS(Data!$A:$A, Data!$G:$G,$A94,Data!$C:$C,AK$1,Data!$D:$D,AK$2)</f>
        <v>1</v>
      </c>
      <c r="AL94" s="5">
        <f>SUMIFS(Data!$A:$A, Data!$G:$G,$A94,Data!$C:$C,AL$1,Data!$D:$D,AL$2)</f>
        <v>0</v>
      </c>
      <c r="AM94" s="5">
        <f>SUMIFS(Data!$A:$A, Data!$G:$G,$A94,Data!$C:$C,AM$1,Data!$D:$D,AM$2)</f>
        <v>0</v>
      </c>
      <c r="AN94" s="5">
        <f>SUMIFS(Data!$A:$A, Data!$G:$G,$A94,Data!$C:$C,AN$1,Data!$D:$D,AN$2)</f>
        <v>0</v>
      </c>
      <c r="AO94" s="5">
        <f>SUMIFS(Data!$A:$A, Data!$G:$G,$A94,Data!$C:$C,AO$1,Data!$D:$D,AO$2)</f>
        <v>0</v>
      </c>
      <c r="AP94" s="5">
        <f>SUMIFS(Data!$A:$A, Data!$G:$G,$A94,Data!$C:$C,AP$1,Data!$D:$D,AP$2)</f>
        <v>1</v>
      </c>
      <c r="AQ94" s="5">
        <f>SUMIFS(Data!$A:$A, Data!$G:$G,$A94,Data!$C:$C,AQ$1,Data!$D:$D,AQ$2)</f>
        <v>0</v>
      </c>
      <c r="AR94" s="5">
        <f>SUMIFS(Data!$A:$A, Data!$G:$G,$A94,Data!$C:$C,AR$1,Data!$D:$D,AR$2)</f>
        <v>0</v>
      </c>
      <c r="AS94" s="5">
        <f>SUMIFS(Data!$A:$A, Data!$G:$G,$A94,Data!$C:$C,AS$1,Data!$D:$D,AS$2)</f>
        <v>1</v>
      </c>
      <c r="AT94" s="5">
        <f>SUMIFS(Data!$A:$A, Data!$G:$G,$A94,Data!$C:$C,AT$1,Data!$D:$D,AT$2)</f>
        <v>1</v>
      </c>
      <c r="AU94" s="5">
        <f>SUMIFS(Data!$A:$A, Data!$G:$G,$A94,Data!$C:$C,AU$1,Data!$D:$D,AU$2)</f>
        <v>0</v>
      </c>
      <c r="AV94" s="5">
        <f>SUMIFS(Data!$A:$A, Data!$G:$G,$A94,Data!$C:$C,AV$1,Data!$D:$D,AV$2)</f>
        <v>0</v>
      </c>
      <c r="AW94" s="5">
        <f>SUMIFS(Data!$A:$A, Data!$G:$G,$A94,Data!$C:$C,AW$1,Data!$D:$D,AW$2)</f>
        <v>0</v>
      </c>
      <c r="AX94" s="5">
        <f>SUMIFS(Data!$A:$A, Data!$G:$G,$A94,Data!$C:$C,AX$1,Data!$D:$D,AX$2)</f>
        <v>0</v>
      </c>
      <c r="AY94" s="5">
        <f>SUMIFS(Data!$A:$A, Data!$G:$G,$A94,Data!$C:$C,AY$1,Data!$D:$D,AY$2)</f>
        <v>0</v>
      </c>
      <c r="AZ94" s="5">
        <f>SUMIFS(Data!$A:$A, Data!$G:$G,$A94,Data!$C:$C,AZ$1,Data!$D:$D,AZ$2)</f>
        <v>0</v>
      </c>
      <c r="BA94" s="5">
        <f>SUMIFS(Data!$A:$A, Data!$G:$G,$A94,Data!$C:$C,BA$1,Data!$D:$D,BA$2)</f>
        <v>0</v>
      </c>
      <c r="BB94" s="5">
        <f>SUMIFS(Data!$A:$A, Data!$G:$G,$A94,Data!$C:$C,BB$1,Data!$D:$D,BB$2)</f>
        <v>0</v>
      </c>
      <c r="BC94" s="5">
        <f>SUMIFS(Data!$A:$A, Data!$G:$G,$A94,Data!$C:$C,BC$1,Data!$D:$D,BC$2)</f>
        <v>0</v>
      </c>
      <c r="BD94" s="5">
        <f>SUMIFS(Data!$A:$A, Data!$G:$G,$A94,Data!$C:$C,BD$1,Data!$D:$D,BD$2)</f>
        <v>0</v>
      </c>
      <c r="BE94" s="5">
        <f>SUMIFS(Data!$A:$A, Data!$G:$G,$A94,Data!$C:$C,BE$1,Data!$D:$D,BE$2)</f>
        <v>0</v>
      </c>
      <c r="BF94" s="5">
        <f>SUMIFS(Data!$A:$A, Data!$G:$G,$A94,Data!$C:$C,BF$1,Data!$D:$D,BF$2)</f>
        <v>0</v>
      </c>
      <c r="BG94" s="5">
        <f>SUMIFS(Data!$A:$A, Data!$G:$G,$A94,Data!$C:$C,BG$1,Data!$D:$D,BG$2)</f>
        <v>0</v>
      </c>
      <c r="BH94" s="5">
        <f>SUMIFS(Data!$A:$A, Data!$G:$G,$A94,Data!$C:$C,BH$1,Data!$D:$D,BH$2)</f>
        <v>0</v>
      </c>
      <c r="BI94" s="5">
        <f>SUMIFS(Data!$A:$A, Data!$G:$G,$A94,Data!$C:$C,BI$1,Data!$D:$D,BI$2)</f>
        <v>0</v>
      </c>
      <c r="BJ94" s="5">
        <f>SUMIFS(Data!$A:$A, Data!$G:$G,$A94,Data!$C:$C,BJ$1,Data!$D:$D,BJ$2)</f>
        <v>0</v>
      </c>
      <c r="BK94" s="5">
        <f>SUMIFS(Data!$A:$A, Data!$G:$G,$A94,Data!$C:$C,BK$1,Data!$D:$D,BK$2)</f>
        <v>0</v>
      </c>
      <c r="BL94" s="5">
        <f>SUMIFS(Data!$A:$A, Data!$G:$G,$A94,Data!$C:$C,BL$1,Data!$D:$D,BL$2)</f>
        <v>0</v>
      </c>
      <c r="BM94" s="5">
        <f>SUMIFS(Data!$A:$A, Data!$G:$G,$A94,Data!$C:$C,BM$1,Data!$D:$D,BM$2)</f>
        <v>0</v>
      </c>
      <c r="BN94" s="5">
        <f>SUMIFS(Data!$A:$A, Data!$G:$G,$A94,Data!$C:$C,BN$1,Data!$D:$D,BN$2)</f>
        <v>0</v>
      </c>
      <c r="BO94" s="5">
        <f>SUMIFS(Data!$A:$A, Data!$G:$G,$A94,Data!$C:$C,BO$1,Data!$D:$D,BO$2)</f>
        <v>0</v>
      </c>
      <c r="BP94" s="5">
        <f>SUMIFS(Data!$A:$A, Data!$G:$G,$A94,Data!$C:$C,BP$1,Data!$D:$D,BP$2)</f>
        <v>2</v>
      </c>
      <c r="BQ94" s="5">
        <f>SUMIFS(Data!$A:$A, Data!$G:$G,$A94,Data!$C:$C,BQ$1,Data!$D:$D,BQ$2)</f>
        <v>0</v>
      </c>
      <c r="BR94" s="5">
        <f>SUMIFS(Data!$A:$A, Data!$G:$G,$A94,Data!$C:$C,BR$1,Data!$D:$D,BR$2)</f>
        <v>1</v>
      </c>
      <c r="BS94" s="5">
        <f>SUMIFS(Data!$A:$A, Data!$G:$G,$A94,Data!$C:$C,BS$1,Data!$D:$D,BS$2)</f>
        <v>0</v>
      </c>
      <c r="BT94" s="5">
        <f>SUMIFS(Data!$A:$A, Data!$G:$G,$A94,Data!$C:$C,BT$1,Data!$D:$D,BT$2)</f>
        <v>0</v>
      </c>
      <c r="BU94" s="5">
        <f>SUMIFS(Data!$A:$A, Data!$G:$G,$A94,Data!$C:$C,BU$1,Data!$D:$D,BU$2)</f>
        <v>0</v>
      </c>
      <c r="BV94" s="5">
        <f>SUMIFS(Data!$A:$A, Data!$G:$G,$A94,Data!$C:$C,BV$1,Data!$D:$D,BV$2)</f>
        <v>0</v>
      </c>
      <c r="BW94" s="5">
        <f>SUMIFS(Data!$A:$A, Data!$G:$G,$A94,Data!$C:$C,BW$1,Data!$D:$D,BW$2)</f>
        <v>0</v>
      </c>
      <c r="BX94" s="5">
        <f>SUMIFS(Data!$A:$A, Data!$G:$G,$A94,Data!$C:$C,BX$1,Data!$D:$D,BX$2)</f>
        <v>1</v>
      </c>
      <c r="BY94" s="5">
        <f>SUMIFS(Data!$A:$A, Data!$G:$G,$A94,Data!$C:$C,BY$1,Data!$D:$D,BY$2)</f>
        <v>14</v>
      </c>
      <c r="BZ94" s="5">
        <f>SUMIFS(Data!$A:$A, Data!$G:$G,$A94,Data!$C:$C,BZ$1,Data!$D:$D,BZ$2)</f>
        <v>0</v>
      </c>
      <c r="CA94" s="5">
        <f>SUMIFS(Data!$A:$A, Data!$G:$G,$A94,Data!$C:$C,CA$1,Data!$D:$D,CA$2)</f>
        <v>3</v>
      </c>
      <c r="CB94" s="5">
        <f>SUMIFS(Data!$A:$A, Data!$G:$G,$A94,Data!$C:$C,CB$1,Data!$D:$D,CB$2)</f>
        <v>0</v>
      </c>
      <c r="CC94" s="5">
        <f>SUMIFS(Data!$A:$A, Data!$G:$G,$A94,Data!$C:$C,CC$1,Data!$D:$D,CC$2)</f>
        <v>0</v>
      </c>
      <c r="CD94" s="5">
        <f>SUMIFS(Data!$A:$A, Data!$G:$G,$A94,Data!$C:$C,CD$1,Data!$D:$D,CD$2)</f>
        <v>0</v>
      </c>
      <c r="CE94" s="5">
        <f>SUMIFS(Data!$A:$A, Data!$G:$G,$A94,Data!$C:$C,CE$1,Data!$D:$D,CE$2)</f>
        <v>0</v>
      </c>
      <c r="CF94" s="5">
        <f>SUMIFS(Data!$A:$A, Data!$G:$G,$A94,Data!$C:$C,CF$1,Data!$D:$D,CF$2)</f>
        <v>1</v>
      </c>
      <c r="CG94" s="5">
        <f>SUMIFS(Data!$A:$A, Data!$G:$G,$A94,Data!$C:$C,CG$1,Data!$D:$D,CG$2)</f>
        <v>0</v>
      </c>
      <c r="CH94" s="5">
        <f>SUMIFS(Data!$A:$A, Data!$G:$G,$A94,Data!$C:$C,CH$1,Data!$D:$D,CH$2)</f>
        <v>0</v>
      </c>
      <c r="CI94" s="5">
        <f>SUMIFS(Data!$A:$A, Data!$G:$G,$A94,Data!$C:$C,CI$1,Data!$D:$D,CI$2)</f>
        <v>0</v>
      </c>
      <c r="CJ94" s="5">
        <f>SUMIFS(Data!$A:$A, Data!$G:$G,$A94,Data!$C:$C,CJ$1,Data!$D:$D,CJ$2)</f>
        <v>0</v>
      </c>
      <c r="CK94" s="5">
        <f>SUMIFS(Data!$A:$A, Data!$G:$G,$A94,Data!$C:$C,CK$1,Data!$D:$D,CK$2)</f>
        <v>0</v>
      </c>
      <c r="CL94" s="5">
        <f>SUMIFS(Data!$A:$A, Data!$G:$G,$A94,Data!$C:$C,CL$1,Data!$D:$D,CL$2)</f>
        <v>0</v>
      </c>
      <c r="CM94" s="5">
        <f>SUMIFS(Data!$A:$A, Data!$G:$G,$A94,Data!$C:$C,CM$1,Data!$D:$D,CM$2)</f>
        <v>0</v>
      </c>
      <c r="CN94" s="5">
        <f>SUMIFS(Data!$A:$A, Data!$G:$G,$A94,Data!$C:$C,CN$1,Data!$D:$D,CN$2)</f>
        <v>0</v>
      </c>
      <c r="CO94" s="5">
        <f>SUMIFS(Data!$A:$A, Data!$G:$G,$A94,Data!$C:$C,CO$1,Data!$D:$D,CO$2)</f>
        <v>0</v>
      </c>
      <c r="CP94" s="5">
        <f>SUMIFS(Data!$A:$A, Data!$G:$G,$A94,Data!$C:$C,CP$1,Data!$D:$D,CP$2)</f>
        <v>6</v>
      </c>
      <c r="CQ94" s="5">
        <f>SUMIFS(Data!$A:$A, Data!$G:$G,$A94,Data!$C:$C,CQ$1,Data!$D:$D,CQ$2)</f>
        <v>0</v>
      </c>
      <c r="CR94" s="5">
        <f>SUMIFS(Data!$A:$A, Data!$G:$G,$A94,Data!$C:$C,CR$1,Data!$D:$D,CR$2)</f>
        <v>7</v>
      </c>
      <c r="CS94" s="5">
        <f>SUMIFS(Data!$A:$A, Data!$G:$G,$A94,Data!$C:$C,CS$1,Data!$D:$D,CS$2)</f>
        <v>0</v>
      </c>
      <c r="CT94" s="5">
        <f>SUMIFS(Data!$A:$A, Data!$G:$G,$A94,Data!$C:$C,CT$1,Data!$D:$D,CT$2)</f>
        <v>0</v>
      </c>
      <c r="CU94" s="5">
        <f>SUMIFS(Data!$A:$A, Data!$G:$G,$A94,Data!$C:$C,CU$1,Data!$D:$D,CU$2)</f>
        <v>2</v>
      </c>
      <c r="CV94" s="5">
        <f>SUMIFS(Data!$A:$A, Data!$G:$G,$A94,Data!$C:$C,CV$1,Data!$D:$D,CV$2)</f>
        <v>1</v>
      </c>
      <c r="CW94" s="5">
        <f t="shared" ref="CW94:CX94" si="93">SUMIF($B$2:$CV$2,CW$2, $B94:$CV94)</f>
        <v>29</v>
      </c>
      <c r="CX94" s="5">
        <f t="shared" si="93"/>
        <v>45</v>
      </c>
      <c r="CY94" s="5">
        <f t="shared" si="3"/>
        <v>74</v>
      </c>
    </row>
    <row r="95">
      <c r="A95" s="5" t="str">
        <f>Countries!A93</f>
        <v>UZB</v>
      </c>
      <c r="B95" s="5">
        <f>SUMIFS(Data!$A:$A, Data!$G:$G,$A95,Data!$C:$C,B$1,Data!$D:$D,B$2)</f>
        <v>0</v>
      </c>
      <c r="C95" s="5">
        <f>SUMIFS(Data!$A:$A, Data!$G:$G,$A95,Data!$C:$C,C$1,Data!$D:$D,C$2)</f>
        <v>0</v>
      </c>
      <c r="D95" s="5">
        <f>SUMIFS(Data!$A:$A, Data!$G:$G,$A95,Data!$C:$C,D$1,Data!$D:$D,D$2)</f>
        <v>0</v>
      </c>
      <c r="E95" s="5">
        <f>SUMIFS(Data!$A:$A, Data!$G:$G,$A95,Data!$C:$C,E$1,Data!$D:$D,E$2)</f>
        <v>0</v>
      </c>
      <c r="F95" s="5">
        <f>SUMIFS(Data!$A:$A, Data!$G:$G,$A95,Data!$C:$C,F$1,Data!$D:$D,F$2)</f>
        <v>0</v>
      </c>
      <c r="G95" s="5">
        <f>SUMIFS(Data!$A:$A, Data!$G:$G,$A95,Data!$C:$C,G$1,Data!$D:$D,G$2)</f>
        <v>0</v>
      </c>
      <c r="H95" s="5">
        <f>SUMIFS(Data!$A:$A, Data!$G:$G,$A95,Data!$C:$C,H$1,Data!$D:$D,H$2)</f>
        <v>0</v>
      </c>
      <c r="I95" s="5">
        <f>SUMIFS(Data!$A:$A, Data!$G:$G,$A95,Data!$C:$C,I$1,Data!$D:$D,I$2)</f>
        <v>0</v>
      </c>
      <c r="J95" s="5">
        <f>SUMIFS(Data!$A:$A, Data!$G:$G,$A95,Data!$C:$C,J$1,Data!$D:$D,J$2)</f>
        <v>0</v>
      </c>
      <c r="K95" s="5">
        <f>SUMIFS(Data!$A:$A, Data!$G:$G,$A95,Data!$C:$C,K$1,Data!$D:$D,K$2)</f>
        <v>0</v>
      </c>
      <c r="L95" s="5">
        <f>SUMIFS(Data!$A:$A, Data!$G:$G,$A95,Data!$C:$C,L$1,Data!$D:$D,L$2)</f>
        <v>0</v>
      </c>
      <c r="M95" s="5">
        <f>SUMIFS(Data!$A:$A, Data!$G:$G,$A95,Data!$C:$C,M$1,Data!$D:$D,M$2)</f>
        <v>0</v>
      </c>
      <c r="N95" s="5">
        <f>SUMIFS(Data!$A:$A, Data!$G:$G,$A95,Data!$C:$C,N$1,Data!$D:$D,N$2)</f>
        <v>0</v>
      </c>
      <c r="O95" s="5">
        <f>SUMIFS(Data!$A:$A, Data!$G:$G,$A95,Data!$C:$C,O$1,Data!$D:$D,O$2)</f>
        <v>0</v>
      </c>
      <c r="P95" s="5">
        <f>SUMIFS(Data!$A:$A, Data!$G:$G,$A95,Data!$C:$C,P$1,Data!$D:$D,P$2)</f>
        <v>0</v>
      </c>
      <c r="Q95" s="5">
        <f>SUMIFS(Data!$A:$A, Data!$G:$G,$A95,Data!$C:$C,Q$1,Data!$D:$D,Q$2)</f>
        <v>0</v>
      </c>
      <c r="R95" s="5">
        <f>SUMIFS(Data!$A:$A, Data!$G:$G,$A95,Data!$C:$C,R$1,Data!$D:$D,R$2)</f>
        <v>0</v>
      </c>
      <c r="S95" s="5">
        <f>SUMIFS(Data!$A:$A, Data!$G:$G,$A95,Data!$C:$C,S$1,Data!$D:$D,S$2)</f>
        <v>0</v>
      </c>
      <c r="T95" s="5">
        <f>SUMIFS(Data!$A:$A, Data!$G:$G,$A95,Data!$C:$C,T$1,Data!$D:$D,T$2)</f>
        <v>0</v>
      </c>
      <c r="U95" s="5">
        <f>SUMIFS(Data!$A:$A, Data!$G:$G,$A95,Data!$C:$C,U$1,Data!$D:$D,U$2)</f>
        <v>0</v>
      </c>
      <c r="V95" s="5">
        <f>SUMIFS(Data!$A:$A, Data!$G:$G,$A95,Data!$C:$C,V$1,Data!$D:$D,V$2)</f>
        <v>1</v>
      </c>
      <c r="W95" s="5">
        <f>SUMIFS(Data!$A:$A, Data!$G:$G,$A95,Data!$C:$C,W$1,Data!$D:$D,W$2)</f>
        <v>0</v>
      </c>
      <c r="X95" s="5">
        <f>SUMIFS(Data!$A:$A, Data!$G:$G,$A95,Data!$C:$C,X$1,Data!$D:$D,X$2)</f>
        <v>0</v>
      </c>
      <c r="Y95" s="5">
        <f>SUMIFS(Data!$A:$A, Data!$G:$G,$A95,Data!$C:$C,Y$1,Data!$D:$D,Y$2)</f>
        <v>0</v>
      </c>
      <c r="Z95" s="5">
        <f>SUMIFS(Data!$A:$A, Data!$G:$G,$A95,Data!$C:$C,Z$1,Data!$D:$D,Z$2)</f>
        <v>0</v>
      </c>
      <c r="AA95" s="5">
        <f>SUMIFS(Data!$A:$A, Data!$G:$G,$A95,Data!$C:$C,AA$1,Data!$D:$D,AA$2)</f>
        <v>0</v>
      </c>
      <c r="AB95" s="5">
        <f>SUMIFS(Data!$A:$A, Data!$G:$G,$A95,Data!$C:$C,AB$1,Data!$D:$D,AB$2)</f>
        <v>0</v>
      </c>
      <c r="AC95" s="5">
        <f>SUMIFS(Data!$A:$A, Data!$G:$G,$A95,Data!$C:$C,AC$1,Data!$D:$D,AC$2)</f>
        <v>0</v>
      </c>
      <c r="AD95" s="5">
        <f>SUMIFS(Data!$A:$A, Data!$G:$G,$A95,Data!$C:$C,AD$1,Data!$D:$D,AD$2)</f>
        <v>0</v>
      </c>
      <c r="AE95" s="5">
        <f>SUMIFS(Data!$A:$A, Data!$G:$G,$A95,Data!$C:$C,AE$1,Data!$D:$D,AE$2)</f>
        <v>0</v>
      </c>
      <c r="AF95" s="5">
        <f>SUMIFS(Data!$A:$A, Data!$G:$G,$A95,Data!$C:$C,AF$1,Data!$D:$D,AF$2)</f>
        <v>0</v>
      </c>
      <c r="AG95" s="5">
        <f>SUMIFS(Data!$A:$A, Data!$G:$G,$A95,Data!$C:$C,AG$1,Data!$D:$D,AG$2)</f>
        <v>0</v>
      </c>
      <c r="AH95" s="5">
        <f>SUMIFS(Data!$A:$A, Data!$G:$G,$A95,Data!$C:$C,AH$1,Data!$D:$D,AH$2)</f>
        <v>0</v>
      </c>
      <c r="AI95" s="5">
        <f>SUMIFS(Data!$A:$A, Data!$G:$G,$A95,Data!$C:$C,AI$1,Data!$D:$D,AI$2)</f>
        <v>0</v>
      </c>
      <c r="AJ95" s="5">
        <f>SUMIFS(Data!$A:$A, Data!$G:$G,$A95,Data!$C:$C,AJ$1,Data!$D:$D,AJ$2)</f>
        <v>0</v>
      </c>
      <c r="AK95" s="5">
        <f>SUMIFS(Data!$A:$A, Data!$G:$G,$A95,Data!$C:$C,AK$1,Data!$D:$D,AK$2)</f>
        <v>0</v>
      </c>
      <c r="AL95" s="5">
        <f>SUMIFS(Data!$A:$A, Data!$G:$G,$A95,Data!$C:$C,AL$1,Data!$D:$D,AL$2)</f>
        <v>0</v>
      </c>
      <c r="AM95" s="5">
        <f>SUMIFS(Data!$A:$A, Data!$G:$G,$A95,Data!$C:$C,AM$1,Data!$D:$D,AM$2)</f>
        <v>0</v>
      </c>
      <c r="AN95" s="5">
        <f>SUMIFS(Data!$A:$A, Data!$G:$G,$A95,Data!$C:$C,AN$1,Data!$D:$D,AN$2)</f>
        <v>0</v>
      </c>
      <c r="AO95" s="5">
        <f>SUMIFS(Data!$A:$A, Data!$G:$G,$A95,Data!$C:$C,AO$1,Data!$D:$D,AO$2)</f>
        <v>0</v>
      </c>
      <c r="AP95" s="5">
        <f>SUMIFS(Data!$A:$A, Data!$G:$G,$A95,Data!$C:$C,AP$1,Data!$D:$D,AP$2)</f>
        <v>0</v>
      </c>
      <c r="AQ95" s="5">
        <f>SUMIFS(Data!$A:$A, Data!$G:$G,$A95,Data!$C:$C,AQ$1,Data!$D:$D,AQ$2)</f>
        <v>0</v>
      </c>
      <c r="AR95" s="5">
        <f>SUMIFS(Data!$A:$A, Data!$G:$G,$A95,Data!$C:$C,AR$1,Data!$D:$D,AR$2)</f>
        <v>0</v>
      </c>
      <c r="AS95" s="5">
        <f>SUMIFS(Data!$A:$A, Data!$G:$G,$A95,Data!$C:$C,AS$1,Data!$D:$D,AS$2)</f>
        <v>0</v>
      </c>
      <c r="AT95" s="5">
        <f>SUMIFS(Data!$A:$A, Data!$G:$G,$A95,Data!$C:$C,AT$1,Data!$D:$D,AT$2)</f>
        <v>0</v>
      </c>
      <c r="AU95" s="5">
        <f>SUMIFS(Data!$A:$A, Data!$G:$G,$A95,Data!$C:$C,AU$1,Data!$D:$D,AU$2)</f>
        <v>0</v>
      </c>
      <c r="AV95" s="5">
        <f>SUMIFS(Data!$A:$A, Data!$G:$G,$A95,Data!$C:$C,AV$1,Data!$D:$D,AV$2)</f>
        <v>0</v>
      </c>
      <c r="AW95" s="5">
        <f>SUMIFS(Data!$A:$A, Data!$G:$G,$A95,Data!$C:$C,AW$1,Data!$D:$D,AW$2)</f>
        <v>0</v>
      </c>
      <c r="AX95" s="5">
        <f>SUMIFS(Data!$A:$A, Data!$G:$G,$A95,Data!$C:$C,AX$1,Data!$D:$D,AX$2)</f>
        <v>0</v>
      </c>
      <c r="AY95" s="5">
        <f>SUMIFS(Data!$A:$A, Data!$G:$G,$A95,Data!$C:$C,AY$1,Data!$D:$D,AY$2)</f>
        <v>0</v>
      </c>
      <c r="AZ95" s="5">
        <f>SUMIFS(Data!$A:$A, Data!$G:$G,$A95,Data!$C:$C,AZ$1,Data!$D:$D,AZ$2)</f>
        <v>0</v>
      </c>
      <c r="BA95" s="5">
        <f>SUMIFS(Data!$A:$A, Data!$G:$G,$A95,Data!$C:$C,BA$1,Data!$D:$D,BA$2)</f>
        <v>0</v>
      </c>
      <c r="BB95" s="5">
        <f>SUMIFS(Data!$A:$A, Data!$G:$G,$A95,Data!$C:$C,BB$1,Data!$D:$D,BB$2)</f>
        <v>0</v>
      </c>
      <c r="BC95" s="5">
        <f>SUMIFS(Data!$A:$A, Data!$G:$G,$A95,Data!$C:$C,BC$1,Data!$D:$D,BC$2)</f>
        <v>0</v>
      </c>
      <c r="BD95" s="5">
        <f>SUMIFS(Data!$A:$A, Data!$G:$G,$A95,Data!$C:$C,BD$1,Data!$D:$D,BD$2)</f>
        <v>0</v>
      </c>
      <c r="BE95" s="5">
        <f>SUMIFS(Data!$A:$A, Data!$G:$G,$A95,Data!$C:$C,BE$1,Data!$D:$D,BE$2)</f>
        <v>0</v>
      </c>
      <c r="BF95" s="5">
        <f>SUMIFS(Data!$A:$A, Data!$G:$G,$A95,Data!$C:$C,BF$1,Data!$D:$D,BF$2)</f>
        <v>0</v>
      </c>
      <c r="BG95" s="5">
        <f>SUMIFS(Data!$A:$A, Data!$G:$G,$A95,Data!$C:$C,BG$1,Data!$D:$D,BG$2)</f>
        <v>0</v>
      </c>
      <c r="BH95" s="5">
        <f>SUMIFS(Data!$A:$A, Data!$G:$G,$A95,Data!$C:$C,BH$1,Data!$D:$D,BH$2)</f>
        <v>0</v>
      </c>
      <c r="BI95" s="5">
        <f>SUMIFS(Data!$A:$A, Data!$G:$G,$A95,Data!$C:$C,BI$1,Data!$D:$D,BI$2)</f>
        <v>0</v>
      </c>
      <c r="BJ95" s="5">
        <f>SUMIFS(Data!$A:$A, Data!$G:$G,$A95,Data!$C:$C,BJ$1,Data!$D:$D,BJ$2)</f>
        <v>0</v>
      </c>
      <c r="BK95" s="5">
        <f>SUMIFS(Data!$A:$A, Data!$G:$G,$A95,Data!$C:$C,BK$1,Data!$D:$D,BK$2)</f>
        <v>0</v>
      </c>
      <c r="BL95" s="5">
        <f>SUMIFS(Data!$A:$A, Data!$G:$G,$A95,Data!$C:$C,BL$1,Data!$D:$D,BL$2)</f>
        <v>0</v>
      </c>
      <c r="BM95" s="5">
        <f>SUMIFS(Data!$A:$A, Data!$G:$G,$A95,Data!$C:$C,BM$1,Data!$D:$D,BM$2)</f>
        <v>0</v>
      </c>
      <c r="BN95" s="5">
        <f>SUMIFS(Data!$A:$A, Data!$G:$G,$A95,Data!$C:$C,BN$1,Data!$D:$D,BN$2)</f>
        <v>0</v>
      </c>
      <c r="BO95" s="5">
        <f>SUMIFS(Data!$A:$A, Data!$G:$G,$A95,Data!$C:$C,BO$1,Data!$D:$D,BO$2)</f>
        <v>0</v>
      </c>
      <c r="BP95" s="5">
        <f>SUMIFS(Data!$A:$A, Data!$G:$G,$A95,Data!$C:$C,BP$1,Data!$D:$D,BP$2)</f>
        <v>0</v>
      </c>
      <c r="BQ95" s="5">
        <f>SUMIFS(Data!$A:$A, Data!$G:$G,$A95,Data!$C:$C,BQ$1,Data!$D:$D,BQ$2)</f>
        <v>0</v>
      </c>
      <c r="BR95" s="5">
        <f>SUMIFS(Data!$A:$A, Data!$G:$G,$A95,Data!$C:$C,BR$1,Data!$D:$D,BR$2)</f>
        <v>0</v>
      </c>
      <c r="BS95" s="5">
        <f>SUMIFS(Data!$A:$A, Data!$G:$G,$A95,Data!$C:$C,BS$1,Data!$D:$D,BS$2)</f>
        <v>0</v>
      </c>
      <c r="BT95" s="5">
        <f>SUMIFS(Data!$A:$A, Data!$G:$G,$A95,Data!$C:$C,BT$1,Data!$D:$D,BT$2)</f>
        <v>0</v>
      </c>
      <c r="BU95" s="5">
        <f>SUMIFS(Data!$A:$A, Data!$G:$G,$A95,Data!$C:$C,BU$1,Data!$D:$D,BU$2)</f>
        <v>0</v>
      </c>
      <c r="BV95" s="5">
        <f>SUMIFS(Data!$A:$A, Data!$G:$G,$A95,Data!$C:$C,BV$1,Data!$D:$D,BV$2)</f>
        <v>0</v>
      </c>
      <c r="BW95" s="5">
        <f>SUMIFS(Data!$A:$A, Data!$G:$G,$A95,Data!$C:$C,BW$1,Data!$D:$D,BW$2)</f>
        <v>0</v>
      </c>
      <c r="BX95" s="5">
        <f>SUMIFS(Data!$A:$A, Data!$G:$G,$A95,Data!$C:$C,BX$1,Data!$D:$D,BX$2)</f>
        <v>0</v>
      </c>
      <c r="BY95" s="5">
        <f>SUMIFS(Data!$A:$A, Data!$G:$G,$A95,Data!$C:$C,BY$1,Data!$D:$D,BY$2)</f>
        <v>0</v>
      </c>
      <c r="BZ95" s="5">
        <f>SUMIFS(Data!$A:$A, Data!$G:$G,$A95,Data!$C:$C,BZ$1,Data!$D:$D,BZ$2)</f>
        <v>0</v>
      </c>
      <c r="CA95" s="5">
        <f>SUMIFS(Data!$A:$A, Data!$G:$G,$A95,Data!$C:$C,CA$1,Data!$D:$D,CA$2)</f>
        <v>0</v>
      </c>
      <c r="CB95" s="5">
        <f>SUMIFS(Data!$A:$A, Data!$G:$G,$A95,Data!$C:$C,CB$1,Data!$D:$D,CB$2)</f>
        <v>0</v>
      </c>
      <c r="CC95" s="5">
        <f>SUMIFS(Data!$A:$A, Data!$G:$G,$A95,Data!$C:$C,CC$1,Data!$D:$D,CC$2)</f>
        <v>0</v>
      </c>
      <c r="CD95" s="5">
        <f>SUMIFS(Data!$A:$A, Data!$G:$G,$A95,Data!$C:$C,CD$1,Data!$D:$D,CD$2)</f>
        <v>0</v>
      </c>
      <c r="CE95" s="5">
        <f>SUMIFS(Data!$A:$A, Data!$G:$G,$A95,Data!$C:$C,CE$1,Data!$D:$D,CE$2)</f>
        <v>1</v>
      </c>
      <c r="CF95" s="5">
        <f>SUMIFS(Data!$A:$A, Data!$G:$G,$A95,Data!$C:$C,CF$1,Data!$D:$D,CF$2)</f>
        <v>0</v>
      </c>
      <c r="CG95" s="5">
        <f>SUMIFS(Data!$A:$A, Data!$G:$G,$A95,Data!$C:$C,CG$1,Data!$D:$D,CG$2)</f>
        <v>0</v>
      </c>
      <c r="CH95" s="5">
        <f>SUMIFS(Data!$A:$A, Data!$G:$G,$A95,Data!$C:$C,CH$1,Data!$D:$D,CH$2)</f>
        <v>0</v>
      </c>
      <c r="CI95" s="5">
        <f>SUMIFS(Data!$A:$A, Data!$G:$G,$A95,Data!$C:$C,CI$1,Data!$D:$D,CI$2)</f>
        <v>0</v>
      </c>
      <c r="CJ95" s="5">
        <f>SUMIFS(Data!$A:$A, Data!$G:$G,$A95,Data!$C:$C,CJ$1,Data!$D:$D,CJ$2)</f>
        <v>0</v>
      </c>
      <c r="CK95" s="5">
        <f>SUMIFS(Data!$A:$A, Data!$G:$G,$A95,Data!$C:$C,CK$1,Data!$D:$D,CK$2)</f>
        <v>0</v>
      </c>
      <c r="CL95" s="5">
        <f>SUMIFS(Data!$A:$A, Data!$G:$G,$A95,Data!$C:$C,CL$1,Data!$D:$D,CL$2)</f>
        <v>0</v>
      </c>
      <c r="CM95" s="5">
        <f>SUMIFS(Data!$A:$A, Data!$G:$G,$A95,Data!$C:$C,CM$1,Data!$D:$D,CM$2)</f>
        <v>0</v>
      </c>
      <c r="CN95" s="5">
        <f>SUMIFS(Data!$A:$A, Data!$G:$G,$A95,Data!$C:$C,CN$1,Data!$D:$D,CN$2)</f>
        <v>0</v>
      </c>
      <c r="CO95" s="5">
        <f>SUMIFS(Data!$A:$A, Data!$G:$G,$A95,Data!$C:$C,CO$1,Data!$D:$D,CO$2)</f>
        <v>0</v>
      </c>
      <c r="CP95" s="5">
        <f>SUMIFS(Data!$A:$A, Data!$G:$G,$A95,Data!$C:$C,CP$1,Data!$D:$D,CP$2)</f>
        <v>0</v>
      </c>
      <c r="CQ95" s="5">
        <f>SUMIFS(Data!$A:$A, Data!$G:$G,$A95,Data!$C:$C,CQ$1,Data!$D:$D,CQ$2)</f>
        <v>0</v>
      </c>
      <c r="CR95" s="5">
        <f>SUMIFS(Data!$A:$A, Data!$G:$G,$A95,Data!$C:$C,CR$1,Data!$D:$D,CR$2)</f>
        <v>0</v>
      </c>
      <c r="CS95" s="5">
        <f>SUMIFS(Data!$A:$A, Data!$G:$G,$A95,Data!$C:$C,CS$1,Data!$D:$D,CS$2)</f>
        <v>1</v>
      </c>
      <c r="CT95" s="5">
        <f>SUMIFS(Data!$A:$A, Data!$G:$G,$A95,Data!$C:$C,CT$1,Data!$D:$D,CT$2)</f>
        <v>0</v>
      </c>
      <c r="CU95" s="5">
        <f>SUMIFS(Data!$A:$A, Data!$G:$G,$A95,Data!$C:$C,CU$1,Data!$D:$D,CU$2)</f>
        <v>0</v>
      </c>
      <c r="CV95" s="5">
        <f>SUMIFS(Data!$A:$A, Data!$G:$G,$A95,Data!$C:$C,CV$1,Data!$D:$D,CV$2)</f>
        <v>0</v>
      </c>
      <c r="CW95" s="5">
        <f t="shared" ref="CW95:CX95" si="94">SUMIF($B$2:$CV$2,CW$2, $B95:$CV95)</f>
        <v>3</v>
      </c>
      <c r="CX95" s="5">
        <f t="shared" si="94"/>
        <v>0</v>
      </c>
      <c r="CY95" s="5">
        <f t="shared" si="3"/>
        <v>3</v>
      </c>
    </row>
    <row r="96">
      <c r="A96" s="5" t="str">
        <f>Countries!A94</f>
        <v>VEN</v>
      </c>
      <c r="B96" s="5">
        <f>SUMIFS(Data!$A:$A, Data!$G:$G,$A96,Data!$C:$C,B$1,Data!$D:$D,B$2)</f>
        <v>0</v>
      </c>
      <c r="C96" s="5">
        <f>SUMIFS(Data!$A:$A, Data!$G:$G,$A96,Data!$C:$C,C$1,Data!$D:$D,C$2)</f>
        <v>0</v>
      </c>
      <c r="D96" s="5">
        <f>SUMIFS(Data!$A:$A, Data!$G:$G,$A96,Data!$C:$C,D$1,Data!$D:$D,D$2)</f>
        <v>0</v>
      </c>
      <c r="E96" s="5">
        <f>SUMIFS(Data!$A:$A, Data!$G:$G,$A96,Data!$C:$C,E$1,Data!$D:$D,E$2)</f>
        <v>0</v>
      </c>
      <c r="F96" s="5">
        <f>SUMIFS(Data!$A:$A, Data!$G:$G,$A96,Data!$C:$C,F$1,Data!$D:$D,F$2)</f>
        <v>0</v>
      </c>
      <c r="G96" s="5">
        <f>SUMIFS(Data!$A:$A, Data!$G:$G,$A96,Data!$C:$C,G$1,Data!$D:$D,G$2)</f>
        <v>0</v>
      </c>
      <c r="H96" s="5">
        <f>SUMIFS(Data!$A:$A, Data!$G:$G,$A96,Data!$C:$C,H$1,Data!$D:$D,H$2)</f>
        <v>0</v>
      </c>
      <c r="I96" s="5">
        <f>SUMIFS(Data!$A:$A, Data!$G:$G,$A96,Data!$C:$C,I$1,Data!$D:$D,I$2)</f>
        <v>0</v>
      </c>
      <c r="J96" s="5">
        <f>SUMIFS(Data!$A:$A, Data!$G:$G,$A96,Data!$C:$C,J$1,Data!$D:$D,J$2)</f>
        <v>0</v>
      </c>
      <c r="K96" s="5">
        <f>SUMIFS(Data!$A:$A, Data!$G:$G,$A96,Data!$C:$C,K$1,Data!$D:$D,K$2)</f>
        <v>0</v>
      </c>
      <c r="L96" s="5">
        <f>SUMIFS(Data!$A:$A, Data!$G:$G,$A96,Data!$C:$C,L$1,Data!$D:$D,L$2)</f>
        <v>1</v>
      </c>
      <c r="M96" s="5">
        <f>SUMIFS(Data!$A:$A, Data!$G:$G,$A96,Data!$C:$C,M$1,Data!$D:$D,M$2)</f>
        <v>0</v>
      </c>
      <c r="N96" s="5">
        <f>SUMIFS(Data!$A:$A, Data!$G:$G,$A96,Data!$C:$C,N$1,Data!$D:$D,N$2)</f>
        <v>0</v>
      </c>
      <c r="O96" s="5">
        <f>SUMIFS(Data!$A:$A, Data!$G:$G,$A96,Data!$C:$C,O$1,Data!$D:$D,O$2)</f>
        <v>0</v>
      </c>
      <c r="P96" s="5">
        <f>SUMIFS(Data!$A:$A, Data!$G:$G,$A96,Data!$C:$C,P$1,Data!$D:$D,P$2)</f>
        <v>0</v>
      </c>
      <c r="Q96" s="5">
        <f>SUMIFS(Data!$A:$A, Data!$G:$G,$A96,Data!$C:$C,Q$1,Data!$D:$D,Q$2)</f>
        <v>0</v>
      </c>
      <c r="R96" s="5">
        <f>SUMIFS(Data!$A:$A, Data!$G:$G,$A96,Data!$C:$C,R$1,Data!$D:$D,R$2)</f>
        <v>0</v>
      </c>
      <c r="S96" s="5">
        <f>SUMIFS(Data!$A:$A, Data!$G:$G,$A96,Data!$C:$C,S$1,Data!$D:$D,S$2)</f>
        <v>0</v>
      </c>
      <c r="T96" s="5">
        <f>SUMIFS(Data!$A:$A, Data!$G:$G,$A96,Data!$C:$C,T$1,Data!$D:$D,T$2)</f>
        <v>0</v>
      </c>
      <c r="U96" s="5">
        <f>SUMIFS(Data!$A:$A, Data!$G:$G,$A96,Data!$C:$C,U$1,Data!$D:$D,U$2)</f>
        <v>0</v>
      </c>
      <c r="V96" s="5">
        <f>SUMIFS(Data!$A:$A, Data!$G:$G,$A96,Data!$C:$C,V$1,Data!$D:$D,V$2)</f>
        <v>0</v>
      </c>
      <c r="W96" s="5">
        <f>SUMIFS(Data!$A:$A, Data!$G:$G,$A96,Data!$C:$C,W$1,Data!$D:$D,W$2)</f>
        <v>0</v>
      </c>
      <c r="X96" s="5">
        <f>SUMIFS(Data!$A:$A, Data!$G:$G,$A96,Data!$C:$C,X$1,Data!$D:$D,X$2)</f>
        <v>0</v>
      </c>
      <c r="Y96" s="5">
        <f>SUMIFS(Data!$A:$A, Data!$G:$G,$A96,Data!$C:$C,Y$1,Data!$D:$D,Y$2)</f>
        <v>0</v>
      </c>
      <c r="Z96" s="5">
        <f>SUMIFS(Data!$A:$A, Data!$G:$G,$A96,Data!$C:$C,Z$1,Data!$D:$D,Z$2)</f>
        <v>0</v>
      </c>
      <c r="AA96" s="5">
        <f>SUMIFS(Data!$A:$A, Data!$G:$G,$A96,Data!$C:$C,AA$1,Data!$D:$D,AA$2)</f>
        <v>0</v>
      </c>
      <c r="AB96" s="5">
        <f>SUMIFS(Data!$A:$A, Data!$G:$G,$A96,Data!$C:$C,AB$1,Data!$D:$D,AB$2)</f>
        <v>0</v>
      </c>
      <c r="AC96" s="5">
        <f>SUMIFS(Data!$A:$A, Data!$G:$G,$A96,Data!$C:$C,AC$1,Data!$D:$D,AC$2)</f>
        <v>0</v>
      </c>
      <c r="AD96" s="5">
        <f>SUMIFS(Data!$A:$A, Data!$G:$G,$A96,Data!$C:$C,AD$1,Data!$D:$D,AD$2)</f>
        <v>0</v>
      </c>
      <c r="AE96" s="5">
        <f>SUMIFS(Data!$A:$A, Data!$G:$G,$A96,Data!$C:$C,AE$1,Data!$D:$D,AE$2)</f>
        <v>0</v>
      </c>
      <c r="AF96" s="5">
        <f>SUMIFS(Data!$A:$A, Data!$G:$G,$A96,Data!$C:$C,AF$1,Data!$D:$D,AF$2)</f>
        <v>0</v>
      </c>
      <c r="AG96" s="5">
        <f>SUMIFS(Data!$A:$A, Data!$G:$G,$A96,Data!$C:$C,AG$1,Data!$D:$D,AG$2)</f>
        <v>0</v>
      </c>
      <c r="AH96" s="5">
        <f>SUMIFS(Data!$A:$A, Data!$G:$G,$A96,Data!$C:$C,AH$1,Data!$D:$D,AH$2)</f>
        <v>0</v>
      </c>
      <c r="AI96" s="5">
        <f>SUMIFS(Data!$A:$A, Data!$G:$G,$A96,Data!$C:$C,AI$1,Data!$D:$D,AI$2)</f>
        <v>0</v>
      </c>
      <c r="AJ96" s="5">
        <f>SUMIFS(Data!$A:$A, Data!$G:$G,$A96,Data!$C:$C,AJ$1,Data!$D:$D,AJ$2)</f>
        <v>0</v>
      </c>
      <c r="AK96" s="5">
        <f>SUMIFS(Data!$A:$A, Data!$G:$G,$A96,Data!$C:$C,AK$1,Data!$D:$D,AK$2)</f>
        <v>0</v>
      </c>
      <c r="AL96" s="5">
        <f>SUMIFS(Data!$A:$A, Data!$G:$G,$A96,Data!$C:$C,AL$1,Data!$D:$D,AL$2)</f>
        <v>0</v>
      </c>
      <c r="AM96" s="5">
        <f>SUMIFS(Data!$A:$A, Data!$G:$G,$A96,Data!$C:$C,AM$1,Data!$D:$D,AM$2)</f>
        <v>0</v>
      </c>
      <c r="AN96" s="5">
        <f>SUMIFS(Data!$A:$A, Data!$G:$G,$A96,Data!$C:$C,AN$1,Data!$D:$D,AN$2)</f>
        <v>0</v>
      </c>
      <c r="AO96" s="5">
        <f>SUMIFS(Data!$A:$A, Data!$G:$G,$A96,Data!$C:$C,AO$1,Data!$D:$D,AO$2)</f>
        <v>0</v>
      </c>
      <c r="AP96" s="5">
        <f>SUMIFS(Data!$A:$A, Data!$G:$G,$A96,Data!$C:$C,AP$1,Data!$D:$D,AP$2)</f>
        <v>0</v>
      </c>
      <c r="AQ96" s="5">
        <f>SUMIFS(Data!$A:$A, Data!$G:$G,$A96,Data!$C:$C,AQ$1,Data!$D:$D,AQ$2)</f>
        <v>0</v>
      </c>
      <c r="AR96" s="5">
        <f>SUMIFS(Data!$A:$A, Data!$G:$G,$A96,Data!$C:$C,AR$1,Data!$D:$D,AR$2)</f>
        <v>0</v>
      </c>
      <c r="AS96" s="5">
        <f>SUMIFS(Data!$A:$A, Data!$G:$G,$A96,Data!$C:$C,AS$1,Data!$D:$D,AS$2)</f>
        <v>0</v>
      </c>
      <c r="AT96" s="5">
        <f>SUMIFS(Data!$A:$A, Data!$G:$G,$A96,Data!$C:$C,AT$1,Data!$D:$D,AT$2)</f>
        <v>0</v>
      </c>
      <c r="AU96" s="5">
        <f>SUMIFS(Data!$A:$A, Data!$G:$G,$A96,Data!$C:$C,AU$1,Data!$D:$D,AU$2)</f>
        <v>0</v>
      </c>
      <c r="AV96" s="5">
        <f>SUMIFS(Data!$A:$A, Data!$G:$G,$A96,Data!$C:$C,AV$1,Data!$D:$D,AV$2)</f>
        <v>0</v>
      </c>
      <c r="AW96" s="5">
        <f>SUMIFS(Data!$A:$A, Data!$G:$G,$A96,Data!$C:$C,AW$1,Data!$D:$D,AW$2)</f>
        <v>0</v>
      </c>
      <c r="AX96" s="5">
        <f>SUMIFS(Data!$A:$A, Data!$G:$G,$A96,Data!$C:$C,AX$1,Data!$D:$D,AX$2)</f>
        <v>0</v>
      </c>
      <c r="AY96" s="5">
        <f>SUMIFS(Data!$A:$A, Data!$G:$G,$A96,Data!$C:$C,AY$1,Data!$D:$D,AY$2)</f>
        <v>0</v>
      </c>
      <c r="AZ96" s="5">
        <f>SUMIFS(Data!$A:$A, Data!$G:$G,$A96,Data!$C:$C,AZ$1,Data!$D:$D,AZ$2)</f>
        <v>0</v>
      </c>
      <c r="BA96" s="5">
        <f>SUMIFS(Data!$A:$A, Data!$G:$G,$A96,Data!$C:$C,BA$1,Data!$D:$D,BA$2)</f>
        <v>0</v>
      </c>
      <c r="BB96" s="5">
        <f>SUMIFS(Data!$A:$A, Data!$G:$G,$A96,Data!$C:$C,BB$1,Data!$D:$D,BB$2)</f>
        <v>0</v>
      </c>
      <c r="BC96" s="5">
        <f>SUMIFS(Data!$A:$A, Data!$G:$G,$A96,Data!$C:$C,BC$1,Data!$D:$D,BC$2)</f>
        <v>0</v>
      </c>
      <c r="BD96" s="5">
        <f>SUMIFS(Data!$A:$A, Data!$G:$G,$A96,Data!$C:$C,BD$1,Data!$D:$D,BD$2)</f>
        <v>0</v>
      </c>
      <c r="BE96" s="5">
        <f>SUMIFS(Data!$A:$A, Data!$G:$G,$A96,Data!$C:$C,BE$1,Data!$D:$D,BE$2)</f>
        <v>0</v>
      </c>
      <c r="BF96" s="5">
        <f>SUMIFS(Data!$A:$A, Data!$G:$G,$A96,Data!$C:$C,BF$1,Data!$D:$D,BF$2)</f>
        <v>0</v>
      </c>
      <c r="BG96" s="5">
        <f>SUMIFS(Data!$A:$A, Data!$G:$G,$A96,Data!$C:$C,BG$1,Data!$D:$D,BG$2)</f>
        <v>0</v>
      </c>
      <c r="BH96" s="5">
        <f>SUMIFS(Data!$A:$A, Data!$G:$G,$A96,Data!$C:$C,BH$1,Data!$D:$D,BH$2)</f>
        <v>0</v>
      </c>
      <c r="BI96" s="5">
        <f>SUMIFS(Data!$A:$A, Data!$G:$G,$A96,Data!$C:$C,BI$1,Data!$D:$D,BI$2)</f>
        <v>0</v>
      </c>
      <c r="BJ96" s="5">
        <f>SUMIFS(Data!$A:$A, Data!$G:$G,$A96,Data!$C:$C,BJ$1,Data!$D:$D,BJ$2)</f>
        <v>0</v>
      </c>
      <c r="BK96" s="5">
        <f>SUMIFS(Data!$A:$A, Data!$G:$G,$A96,Data!$C:$C,BK$1,Data!$D:$D,BK$2)</f>
        <v>0</v>
      </c>
      <c r="BL96" s="5">
        <f>SUMIFS(Data!$A:$A, Data!$G:$G,$A96,Data!$C:$C,BL$1,Data!$D:$D,BL$2)</f>
        <v>0</v>
      </c>
      <c r="BM96" s="5">
        <f>SUMIFS(Data!$A:$A, Data!$G:$G,$A96,Data!$C:$C,BM$1,Data!$D:$D,BM$2)</f>
        <v>0</v>
      </c>
      <c r="BN96" s="5">
        <f>SUMIFS(Data!$A:$A, Data!$G:$G,$A96,Data!$C:$C,BN$1,Data!$D:$D,BN$2)</f>
        <v>0</v>
      </c>
      <c r="BO96" s="5">
        <f>SUMIFS(Data!$A:$A, Data!$G:$G,$A96,Data!$C:$C,BO$1,Data!$D:$D,BO$2)</f>
        <v>0</v>
      </c>
      <c r="BP96" s="5">
        <f>SUMIFS(Data!$A:$A, Data!$G:$G,$A96,Data!$C:$C,BP$1,Data!$D:$D,BP$2)</f>
        <v>0</v>
      </c>
      <c r="BQ96" s="5">
        <f>SUMIFS(Data!$A:$A, Data!$G:$G,$A96,Data!$C:$C,BQ$1,Data!$D:$D,BQ$2)</f>
        <v>0</v>
      </c>
      <c r="BR96" s="5">
        <f>SUMIFS(Data!$A:$A, Data!$G:$G,$A96,Data!$C:$C,BR$1,Data!$D:$D,BR$2)</f>
        <v>0</v>
      </c>
      <c r="BS96" s="5">
        <f>SUMIFS(Data!$A:$A, Data!$G:$G,$A96,Data!$C:$C,BS$1,Data!$D:$D,BS$2)</f>
        <v>0</v>
      </c>
      <c r="BT96" s="5">
        <f>SUMIFS(Data!$A:$A, Data!$G:$G,$A96,Data!$C:$C,BT$1,Data!$D:$D,BT$2)</f>
        <v>0</v>
      </c>
      <c r="BU96" s="5">
        <f>SUMIFS(Data!$A:$A, Data!$G:$G,$A96,Data!$C:$C,BU$1,Data!$D:$D,BU$2)</f>
        <v>0</v>
      </c>
      <c r="BV96" s="5">
        <f>SUMIFS(Data!$A:$A, Data!$G:$G,$A96,Data!$C:$C,BV$1,Data!$D:$D,BV$2)</f>
        <v>0</v>
      </c>
      <c r="BW96" s="5">
        <f>SUMIFS(Data!$A:$A, Data!$G:$G,$A96,Data!$C:$C,BW$1,Data!$D:$D,BW$2)</f>
        <v>0</v>
      </c>
      <c r="BX96" s="5">
        <f>SUMIFS(Data!$A:$A, Data!$G:$G,$A96,Data!$C:$C,BX$1,Data!$D:$D,BX$2)</f>
        <v>0</v>
      </c>
      <c r="BY96" s="5">
        <f>SUMIFS(Data!$A:$A, Data!$G:$G,$A96,Data!$C:$C,BY$1,Data!$D:$D,BY$2)</f>
        <v>0</v>
      </c>
      <c r="BZ96" s="5">
        <f>SUMIFS(Data!$A:$A, Data!$G:$G,$A96,Data!$C:$C,BZ$1,Data!$D:$D,BZ$2)</f>
        <v>0</v>
      </c>
      <c r="CA96" s="5">
        <f>SUMIFS(Data!$A:$A, Data!$G:$G,$A96,Data!$C:$C,CA$1,Data!$D:$D,CA$2)</f>
        <v>0</v>
      </c>
      <c r="CB96" s="5">
        <f>SUMIFS(Data!$A:$A, Data!$G:$G,$A96,Data!$C:$C,CB$1,Data!$D:$D,CB$2)</f>
        <v>0</v>
      </c>
      <c r="CC96" s="5">
        <f>SUMIFS(Data!$A:$A, Data!$G:$G,$A96,Data!$C:$C,CC$1,Data!$D:$D,CC$2)</f>
        <v>0</v>
      </c>
      <c r="CD96" s="5">
        <f>SUMIFS(Data!$A:$A, Data!$G:$G,$A96,Data!$C:$C,CD$1,Data!$D:$D,CD$2)</f>
        <v>0</v>
      </c>
      <c r="CE96" s="5">
        <f>SUMIFS(Data!$A:$A, Data!$G:$G,$A96,Data!$C:$C,CE$1,Data!$D:$D,CE$2)</f>
        <v>0</v>
      </c>
      <c r="CF96" s="5">
        <f>SUMIFS(Data!$A:$A, Data!$G:$G,$A96,Data!$C:$C,CF$1,Data!$D:$D,CF$2)</f>
        <v>0</v>
      </c>
      <c r="CG96" s="5">
        <f>SUMIFS(Data!$A:$A, Data!$G:$G,$A96,Data!$C:$C,CG$1,Data!$D:$D,CG$2)</f>
        <v>0</v>
      </c>
      <c r="CH96" s="5">
        <f>SUMIFS(Data!$A:$A, Data!$G:$G,$A96,Data!$C:$C,CH$1,Data!$D:$D,CH$2)</f>
        <v>0</v>
      </c>
      <c r="CI96" s="5">
        <f>SUMIFS(Data!$A:$A, Data!$G:$G,$A96,Data!$C:$C,CI$1,Data!$D:$D,CI$2)</f>
        <v>0</v>
      </c>
      <c r="CJ96" s="5">
        <f>SUMIFS(Data!$A:$A, Data!$G:$G,$A96,Data!$C:$C,CJ$1,Data!$D:$D,CJ$2)</f>
        <v>0</v>
      </c>
      <c r="CK96" s="5">
        <f>SUMIFS(Data!$A:$A, Data!$G:$G,$A96,Data!$C:$C,CK$1,Data!$D:$D,CK$2)</f>
        <v>0</v>
      </c>
      <c r="CL96" s="5">
        <f>SUMIFS(Data!$A:$A, Data!$G:$G,$A96,Data!$C:$C,CL$1,Data!$D:$D,CL$2)</f>
        <v>0</v>
      </c>
      <c r="CM96" s="5">
        <f>SUMIFS(Data!$A:$A, Data!$G:$G,$A96,Data!$C:$C,CM$1,Data!$D:$D,CM$2)</f>
        <v>0</v>
      </c>
      <c r="CN96" s="5">
        <f>SUMIFS(Data!$A:$A, Data!$G:$G,$A96,Data!$C:$C,CN$1,Data!$D:$D,CN$2)</f>
        <v>0</v>
      </c>
      <c r="CO96" s="5">
        <f>SUMIFS(Data!$A:$A, Data!$G:$G,$A96,Data!$C:$C,CO$1,Data!$D:$D,CO$2)</f>
        <v>0</v>
      </c>
      <c r="CP96" s="5">
        <f>SUMIFS(Data!$A:$A, Data!$G:$G,$A96,Data!$C:$C,CP$1,Data!$D:$D,CP$2)</f>
        <v>0</v>
      </c>
      <c r="CQ96" s="5">
        <f>SUMIFS(Data!$A:$A, Data!$G:$G,$A96,Data!$C:$C,CQ$1,Data!$D:$D,CQ$2)</f>
        <v>0</v>
      </c>
      <c r="CR96" s="5">
        <f>SUMIFS(Data!$A:$A, Data!$G:$G,$A96,Data!$C:$C,CR$1,Data!$D:$D,CR$2)</f>
        <v>0</v>
      </c>
      <c r="CS96" s="5">
        <f>SUMIFS(Data!$A:$A, Data!$G:$G,$A96,Data!$C:$C,CS$1,Data!$D:$D,CS$2)</f>
        <v>0</v>
      </c>
      <c r="CT96" s="5">
        <f>SUMIFS(Data!$A:$A, Data!$G:$G,$A96,Data!$C:$C,CT$1,Data!$D:$D,CT$2)</f>
        <v>0</v>
      </c>
      <c r="CU96" s="5">
        <f>SUMIFS(Data!$A:$A, Data!$G:$G,$A96,Data!$C:$C,CU$1,Data!$D:$D,CU$2)</f>
        <v>0</v>
      </c>
      <c r="CV96" s="5">
        <f>SUMIFS(Data!$A:$A, Data!$G:$G,$A96,Data!$C:$C,CV$1,Data!$D:$D,CV$2)</f>
        <v>0</v>
      </c>
      <c r="CW96" s="5">
        <f t="shared" ref="CW96:CX96" si="95">SUMIF($B$2:$CV$2,CW$2, $B96:$CV96)</f>
        <v>0</v>
      </c>
      <c r="CX96" s="5">
        <f t="shared" si="95"/>
        <v>1</v>
      </c>
      <c r="CY96" s="5">
        <f t="shared" si="3"/>
        <v>1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86</v>
      </c>
      <c r="C1" s="5" t="s">
        <v>86</v>
      </c>
      <c r="D1" s="5" t="s">
        <v>87</v>
      </c>
      <c r="E1" s="5" t="s">
        <v>87</v>
      </c>
      <c r="F1" s="5" t="s">
        <v>87</v>
      </c>
      <c r="G1" s="5" t="s">
        <v>88</v>
      </c>
      <c r="H1" s="5" t="s">
        <v>88</v>
      </c>
      <c r="I1" s="5" t="s">
        <v>89</v>
      </c>
      <c r="J1" s="5" t="s">
        <v>90</v>
      </c>
      <c r="K1" s="5" t="s">
        <v>90</v>
      </c>
      <c r="L1" s="5" t="s">
        <v>90</v>
      </c>
      <c r="M1" s="5" t="s">
        <v>91</v>
      </c>
      <c r="N1" s="5" t="s">
        <v>91</v>
      </c>
      <c r="O1" s="5" t="s">
        <v>91</v>
      </c>
      <c r="P1" s="5" t="s">
        <v>92</v>
      </c>
      <c r="Q1" s="5" t="s">
        <v>92</v>
      </c>
      <c r="R1" s="5" t="s">
        <v>93</v>
      </c>
      <c r="S1" s="5" t="s">
        <v>93</v>
      </c>
      <c r="T1" s="5" t="s">
        <v>94</v>
      </c>
      <c r="U1" s="5" t="s">
        <v>94</v>
      </c>
      <c r="V1" s="5" t="s">
        <v>95</v>
      </c>
      <c r="W1" s="5" t="s">
        <v>95</v>
      </c>
      <c r="X1" s="5" t="s">
        <v>96</v>
      </c>
      <c r="Y1" s="5" t="s">
        <v>96</v>
      </c>
      <c r="Z1" s="5" t="s">
        <v>97</v>
      </c>
      <c r="AA1" s="5" t="s">
        <v>97</v>
      </c>
      <c r="AB1" s="5" t="s">
        <v>98</v>
      </c>
      <c r="AC1" s="5" t="s">
        <v>98</v>
      </c>
      <c r="AD1" s="5" t="s">
        <v>99</v>
      </c>
      <c r="AE1" s="5" t="s">
        <v>99</v>
      </c>
      <c r="AF1" s="5" t="s">
        <v>100</v>
      </c>
      <c r="AG1" s="5" t="s">
        <v>100</v>
      </c>
      <c r="AH1" s="5" t="s">
        <v>101</v>
      </c>
      <c r="AI1" s="5" t="s">
        <v>101</v>
      </c>
      <c r="AJ1" s="5" t="s">
        <v>102</v>
      </c>
      <c r="AK1" s="5" t="s">
        <v>102</v>
      </c>
      <c r="AL1" s="5" t="s">
        <v>103</v>
      </c>
      <c r="AM1" s="5" t="s">
        <v>103</v>
      </c>
      <c r="AN1" s="5" t="s">
        <v>104</v>
      </c>
      <c r="AO1" s="5" t="s">
        <v>105</v>
      </c>
      <c r="AP1" s="5" t="s">
        <v>105</v>
      </c>
      <c r="AQ1" s="5" t="s">
        <v>106</v>
      </c>
      <c r="AR1" s="5" t="s">
        <v>106</v>
      </c>
      <c r="AS1" s="5" t="s">
        <v>107</v>
      </c>
      <c r="AT1" s="5" t="s">
        <v>107</v>
      </c>
      <c r="AU1" s="5" t="s">
        <v>108</v>
      </c>
      <c r="AV1" s="5" t="s">
        <v>108</v>
      </c>
      <c r="AW1" s="5" t="s">
        <v>109</v>
      </c>
      <c r="AX1" s="5" t="s">
        <v>109</v>
      </c>
      <c r="AY1" s="5" t="s">
        <v>110</v>
      </c>
      <c r="AZ1" s="5" t="s">
        <v>110</v>
      </c>
      <c r="BA1" s="5" t="s">
        <v>110</v>
      </c>
      <c r="BB1" s="5" t="s">
        <v>111</v>
      </c>
      <c r="BC1" s="5" t="s">
        <v>111</v>
      </c>
      <c r="BD1" s="5" t="s">
        <v>112</v>
      </c>
      <c r="BE1" s="5" t="s">
        <v>112</v>
      </c>
      <c r="BF1" s="5" t="s">
        <v>113</v>
      </c>
      <c r="BG1" s="5" t="s">
        <v>113</v>
      </c>
      <c r="BH1" s="5" t="s">
        <v>114</v>
      </c>
      <c r="BI1" s="5" t="s">
        <v>115</v>
      </c>
      <c r="BJ1" s="5" t="s">
        <v>115</v>
      </c>
      <c r="BK1" s="5" t="s">
        <v>116</v>
      </c>
      <c r="BL1" s="5" t="s">
        <v>116</v>
      </c>
      <c r="BM1" s="5" t="s">
        <v>117</v>
      </c>
      <c r="BN1" s="5" t="s">
        <v>117</v>
      </c>
      <c r="BO1" s="5" t="s">
        <v>117</v>
      </c>
      <c r="BP1" s="5" t="s">
        <v>118</v>
      </c>
      <c r="BQ1" s="5" t="s">
        <v>118</v>
      </c>
      <c r="BR1" s="5" t="s">
        <v>118</v>
      </c>
      <c r="BS1" s="5" t="s">
        <v>119</v>
      </c>
      <c r="BT1" s="5" t="s">
        <v>119</v>
      </c>
      <c r="BU1" s="5" t="s">
        <v>120</v>
      </c>
      <c r="BV1" s="5" t="s">
        <v>120</v>
      </c>
      <c r="BW1" s="5" t="s">
        <v>121</v>
      </c>
      <c r="BX1" s="5" t="s">
        <v>121</v>
      </c>
      <c r="BY1" s="5" t="s">
        <v>122</v>
      </c>
      <c r="BZ1" s="5" t="s">
        <v>122</v>
      </c>
      <c r="CA1" s="5" t="s">
        <v>122</v>
      </c>
      <c r="CB1" s="5" t="s">
        <v>123</v>
      </c>
      <c r="CC1" s="5" t="s">
        <v>123</v>
      </c>
      <c r="CD1" s="5" t="s">
        <v>123</v>
      </c>
      <c r="CE1" s="5" t="s">
        <v>124</v>
      </c>
      <c r="CF1" s="5" t="s">
        <v>124</v>
      </c>
      <c r="CG1" s="5" t="s">
        <v>125</v>
      </c>
      <c r="CH1" s="5" t="s">
        <v>125</v>
      </c>
      <c r="CI1" s="5" t="s">
        <v>125</v>
      </c>
      <c r="CJ1" s="5" t="s">
        <v>126</v>
      </c>
      <c r="CK1" s="5" t="s">
        <v>126</v>
      </c>
      <c r="CL1" s="5" t="s">
        <v>127</v>
      </c>
      <c r="CM1" s="5" t="s">
        <v>127</v>
      </c>
      <c r="CN1" s="5" t="s">
        <v>127</v>
      </c>
      <c r="CO1" s="5" t="s">
        <v>128</v>
      </c>
      <c r="CP1" s="5" t="s">
        <v>128</v>
      </c>
      <c r="CQ1" s="5" t="s">
        <v>129</v>
      </c>
      <c r="CR1" s="5" t="s">
        <v>129</v>
      </c>
      <c r="CS1" s="5" t="s">
        <v>130</v>
      </c>
      <c r="CT1" s="5" t="s">
        <v>130</v>
      </c>
      <c r="CU1" s="5" t="s">
        <v>131</v>
      </c>
      <c r="CV1" s="5" t="s">
        <v>131</v>
      </c>
      <c r="CW1" s="1" t="s">
        <v>85</v>
      </c>
      <c r="CX1" s="1" t="s">
        <v>85</v>
      </c>
      <c r="CY1" s="1" t="s">
        <v>85</v>
      </c>
    </row>
    <row r="2">
      <c r="B2" s="5" t="s">
        <v>132</v>
      </c>
      <c r="C2" s="5" t="s">
        <v>133</v>
      </c>
      <c r="D2" s="5" t="s">
        <v>132</v>
      </c>
      <c r="E2" s="5" t="s">
        <v>134</v>
      </c>
      <c r="F2" s="5" t="s">
        <v>133</v>
      </c>
      <c r="G2" s="5" t="s">
        <v>132</v>
      </c>
      <c r="H2" s="5" t="s">
        <v>133</v>
      </c>
      <c r="I2" s="1" t="str">
        <f>""</f>
        <v/>
      </c>
      <c r="J2" s="5" t="s">
        <v>132</v>
      </c>
      <c r="K2" s="5" t="s">
        <v>134</v>
      </c>
      <c r="L2" s="5" t="s">
        <v>133</v>
      </c>
      <c r="M2" s="5" t="s">
        <v>132</v>
      </c>
      <c r="N2" s="5" t="s">
        <v>134</v>
      </c>
      <c r="O2" s="5" t="s">
        <v>133</v>
      </c>
      <c r="P2" s="5" t="s">
        <v>132</v>
      </c>
      <c r="Q2" s="5" t="s">
        <v>133</v>
      </c>
      <c r="R2" s="5" t="s">
        <v>132</v>
      </c>
      <c r="S2" s="5" t="s">
        <v>133</v>
      </c>
      <c r="T2" s="5" t="s">
        <v>132</v>
      </c>
      <c r="U2" s="5" t="s">
        <v>133</v>
      </c>
      <c r="V2" s="5" t="s">
        <v>132</v>
      </c>
      <c r="W2" s="5" t="s">
        <v>133</v>
      </c>
      <c r="X2" s="5" t="s">
        <v>132</v>
      </c>
      <c r="Y2" s="5" t="s">
        <v>133</v>
      </c>
      <c r="Z2" s="5" t="s">
        <v>132</v>
      </c>
      <c r="AA2" s="5" t="s">
        <v>133</v>
      </c>
      <c r="AB2" s="5" t="s">
        <v>132</v>
      </c>
      <c r="AC2" s="5" t="s">
        <v>133</v>
      </c>
      <c r="AD2" s="5" t="s">
        <v>132</v>
      </c>
      <c r="AE2" s="5" t="s">
        <v>133</v>
      </c>
      <c r="AF2" s="5" t="s">
        <v>132</v>
      </c>
      <c r="AG2" s="5" t="s">
        <v>133</v>
      </c>
      <c r="AH2" s="5" t="s">
        <v>132</v>
      </c>
      <c r="AI2" s="5" t="s">
        <v>133</v>
      </c>
      <c r="AJ2" s="5" t="s">
        <v>132</v>
      </c>
      <c r="AK2" s="5" t="s">
        <v>133</v>
      </c>
      <c r="AL2" s="5" t="s">
        <v>132</v>
      </c>
      <c r="AM2" s="5" t="s">
        <v>133</v>
      </c>
      <c r="AN2" s="5" t="str">
        <f>""</f>
        <v/>
      </c>
      <c r="AO2" s="5" t="s">
        <v>132</v>
      </c>
      <c r="AP2" s="5" t="s">
        <v>133</v>
      </c>
      <c r="AQ2" s="5" t="s">
        <v>132</v>
      </c>
      <c r="AR2" s="5" t="s">
        <v>133</v>
      </c>
      <c r="AS2" s="5" t="s">
        <v>132</v>
      </c>
      <c r="AT2" s="5" t="s">
        <v>133</v>
      </c>
      <c r="AU2" s="5" t="s">
        <v>132</v>
      </c>
      <c r="AV2" s="5" t="s">
        <v>133</v>
      </c>
      <c r="AW2" s="5" t="s">
        <v>132</v>
      </c>
      <c r="AX2" s="5" t="s">
        <v>133</v>
      </c>
      <c r="AY2" s="5" t="s">
        <v>132</v>
      </c>
      <c r="AZ2" s="5" t="s">
        <v>134</v>
      </c>
      <c r="BA2" s="5" t="s">
        <v>133</v>
      </c>
      <c r="BB2" s="5" t="s">
        <v>132</v>
      </c>
      <c r="BC2" s="5" t="s">
        <v>133</v>
      </c>
      <c r="BD2" s="5" t="s">
        <v>132</v>
      </c>
      <c r="BE2" s="5" t="s">
        <v>133</v>
      </c>
      <c r="BF2" s="5" t="s">
        <v>132</v>
      </c>
      <c r="BG2" s="5" t="s">
        <v>133</v>
      </c>
      <c r="BH2" s="5" t="str">
        <f>""</f>
        <v/>
      </c>
      <c r="BI2" s="5" t="s">
        <v>132</v>
      </c>
      <c r="BJ2" s="5" t="s">
        <v>133</v>
      </c>
      <c r="BK2" s="5" t="s">
        <v>132</v>
      </c>
      <c r="BL2" s="5" t="s">
        <v>133</v>
      </c>
      <c r="BM2" s="5" t="s">
        <v>132</v>
      </c>
      <c r="BN2" s="5" t="s">
        <v>134</v>
      </c>
      <c r="BO2" s="5" t="s">
        <v>133</v>
      </c>
      <c r="BP2" s="5" t="s">
        <v>132</v>
      </c>
      <c r="BQ2" s="5" t="s">
        <v>134</v>
      </c>
      <c r="BR2" s="5" t="s">
        <v>133</v>
      </c>
      <c r="BS2" s="5" t="s">
        <v>132</v>
      </c>
      <c r="BT2" s="5" t="s">
        <v>133</v>
      </c>
      <c r="BU2" s="5" t="s">
        <v>132</v>
      </c>
      <c r="BV2" s="5" t="s">
        <v>133</v>
      </c>
      <c r="BW2" s="5" t="s">
        <v>132</v>
      </c>
      <c r="BX2" s="5" t="s">
        <v>133</v>
      </c>
      <c r="BY2" s="5" t="s">
        <v>132</v>
      </c>
      <c r="BZ2" s="5" t="s">
        <v>134</v>
      </c>
      <c r="CA2" s="5" t="s">
        <v>133</v>
      </c>
      <c r="CB2" s="5" t="s">
        <v>132</v>
      </c>
      <c r="CC2" s="5" t="s">
        <v>134</v>
      </c>
      <c r="CD2" s="5" t="s">
        <v>133</v>
      </c>
      <c r="CE2" s="5" t="s">
        <v>132</v>
      </c>
      <c r="CF2" s="5" t="s">
        <v>133</v>
      </c>
      <c r="CG2" s="5" t="s">
        <v>132</v>
      </c>
      <c r="CH2" s="5" t="s">
        <v>134</v>
      </c>
      <c r="CI2" s="5" t="s">
        <v>133</v>
      </c>
      <c r="CJ2" s="5" t="s">
        <v>132</v>
      </c>
      <c r="CK2" s="5" t="s">
        <v>133</v>
      </c>
      <c r="CL2" s="5" t="s">
        <v>132</v>
      </c>
      <c r="CM2" s="5" t="s">
        <v>134</v>
      </c>
      <c r="CN2" s="5" t="s">
        <v>133</v>
      </c>
      <c r="CO2" s="5" t="s">
        <v>132</v>
      </c>
      <c r="CP2" s="5" t="s">
        <v>133</v>
      </c>
      <c r="CQ2" s="5" t="s">
        <v>132</v>
      </c>
      <c r="CR2" s="5" t="s">
        <v>133</v>
      </c>
      <c r="CS2" s="5" t="s">
        <v>132</v>
      </c>
      <c r="CT2" s="5" t="s">
        <v>133</v>
      </c>
      <c r="CU2" s="5" t="s">
        <v>132</v>
      </c>
      <c r="CV2" s="5" t="s">
        <v>133</v>
      </c>
      <c r="CW2" s="1" t="s">
        <v>132</v>
      </c>
      <c r="CX2" s="1" t="s">
        <v>133</v>
      </c>
      <c r="CY2" s="1" t="s">
        <v>375</v>
      </c>
    </row>
    <row r="3">
      <c r="A3" s="5" t="str">
        <f>Countries!A1</f>
        <v>ARG</v>
      </c>
      <c r="B3" s="5">
        <f>SUMIFS(Data!$A:$A, Data!$H:$H,$A3,Data!$C:$C,B$1,Data!$D:$D,B$2)</f>
        <v>0</v>
      </c>
      <c r="C3" s="5">
        <f>SUMIFS(Data!$A:$A, Data!$H:$H,$A3,Data!$C:$C,C$1,Data!$D:$D,C$2)</f>
        <v>0</v>
      </c>
      <c r="D3" s="5">
        <f>SUMIFS(Data!$A:$A, Data!$H:$H,$A3,Data!$C:$C,D$1,Data!$D:$D,D$2)</f>
        <v>0</v>
      </c>
      <c r="E3" s="5">
        <f>SUMIFS(Data!$A:$A, Data!$H:$H,$A3,Data!$C:$C,E$1,Data!$D:$D,E$2)</f>
        <v>0</v>
      </c>
      <c r="F3" s="5">
        <f>SUMIFS(Data!$A:$A, Data!$H:$H,$A3,Data!$C:$C,F$1,Data!$D:$D,F$2)</f>
        <v>0</v>
      </c>
      <c r="G3" s="5">
        <f>SUMIFS(Data!$A:$A, Data!$H:$H,$A3,Data!$C:$C,G$1,Data!$D:$D,G$2)</f>
        <v>0</v>
      </c>
      <c r="H3" s="5">
        <f>SUMIFS(Data!$A:$A, Data!$H:$H,$A3,Data!$C:$C,H$1,Data!$D:$D,H$2)</f>
        <v>0</v>
      </c>
      <c r="I3" s="5">
        <f>SUMIFS(Data!$A:$A, Data!$H:$H,$A3,Data!$C:$C,I$1,Data!$D:$D,I$2)</f>
        <v>0</v>
      </c>
      <c r="J3" s="5">
        <f>SUMIFS(Data!$A:$A, Data!$H:$H,$A3,Data!$C:$C,J$1,Data!$D:$D,J$2)</f>
        <v>0</v>
      </c>
      <c r="K3" s="5">
        <f>SUMIFS(Data!$A:$A, Data!$H:$H,$A3,Data!$C:$C,K$1,Data!$D:$D,K$2)</f>
        <v>0</v>
      </c>
      <c r="L3" s="5">
        <f>SUMIFS(Data!$A:$A, Data!$H:$H,$A3,Data!$C:$C,L$1,Data!$D:$D,L$2)</f>
        <v>0</v>
      </c>
      <c r="M3" s="5">
        <f>SUMIFS(Data!$A:$A, Data!$H:$H,$A3,Data!$C:$C,M$1,Data!$D:$D,M$2)</f>
        <v>0</v>
      </c>
      <c r="N3" s="5">
        <f>SUMIFS(Data!$A:$A, Data!$H:$H,$A3,Data!$C:$C,N$1,Data!$D:$D,N$2)</f>
        <v>0</v>
      </c>
      <c r="O3" s="5">
        <f>SUMIFS(Data!$A:$A, Data!$H:$H,$A3,Data!$C:$C,O$1,Data!$D:$D,O$2)</f>
        <v>0</v>
      </c>
      <c r="P3" s="5">
        <f>SUMIFS(Data!$A:$A, Data!$H:$H,$A3,Data!$C:$C,P$1,Data!$D:$D,P$2)</f>
        <v>0</v>
      </c>
      <c r="Q3" s="5">
        <f>SUMIFS(Data!$A:$A, Data!$H:$H,$A3,Data!$C:$C,Q$1,Data!$D:$D,Q$2)</f>
        <v>0</v>
      </c>
      <c r="R3" s="5">
        <f>SUMIFS(Data!$A:$A, Data!$H:$H,$A3,Data!$C:$C,R$1,Data!$D:$D,R$2)</f>
        <v>0</v>
      </c>
      <c r="S3" s="5">
        <f>SUMIFS(Data!$A:$A, Data!$H:$H,$A3,Data!$C:$C,S$1,Data!$D:$D,S$2)</f>
        <v>0</v>
      </c>
      <c r="T3" s="5">
        <f>SUMIFS(Data!$A:$A, Data!$H:$H,$A3,Data!$C:$C,T$1,Data!$D:$D,T$2)</f>
        <v>0</v>
      </c>
      <c r="U3" s="5">
        <f>SUMIFS(Data!$A:$A, Data!$H:$H,$A3,Data!$C:$C,U$1,Data!$D:$D,U$2)</f>
        <v>0</v>
      </c>
      <c r="V3" s="5">
        <f>SUMIFS(Data!$A:$A, Data!$H:$H,$A3,Data!$C:$C,V$1,Data!$D:$D,V$2)</f>
        <v>0</v>
      </c>
      <c r="W3" s="5">
        <f>SUMIFS(Data!$A:$A, Data!$H:$H,$A3,Data!$C:$C,W$1,Data!$D:$D,W$2)</f>
        <v>0</v>
      </c>
      <c r="X3" s="5">
        <f>SUMIFS(Data!$A:$A, Data!$H:$H,$A3,Data!$C:$C,X$1,Data!$D:$D,X$2)</f>
        <v>0</v>
      </c>
      <c r="Y3" s="5">
        <f>SUMIFS(Data!$A:$A, Data!$H:$H,$A3,Data!$C:$C,Y$1,Data!$D:$D,Y$2)</f>
        <v>0</v>
      </c>
      <c r="Z3" s="5">
        <f>SUMIFS(Data!$A:$A, Data!$H:$H,$A3,Data!$C:$C,Z$1,Data!$D:$D,Z$2)</f>
        <v>0</v>
      </c>
      <c r="AA3" s="5">
        <f>SUMIFS(Data!$A:$A, Data!$H:$H,$A3,Data!$C:$C,AA$1,Data!$D:$D,AA$2)</f>
        <v>0</v>
      </c>
      <c r="AB3" s="5">
        <f>SUMIFS(Data!$A:$A, Data!$H:$H,$A3,Data!$C:$C,AB$1,Data!$D:$D,AB$2)</f>
        <v>0</v>
      </c>
      <c r="AC3" s="5">
        <f>SUMIFS(Data!$A:$A, Data!$H:$H,$A3,Data!$C:$C,AC$1,Data!$D:$D,AC$2)</f>
        <v>0</v>
      </c>
      <c r="AD3" s="5">
        <f>SUMIFS(Data!$A:$A, Data!$H:$H,$A3,Data!$C:$C,AD$1,Data!$D:$D,AD$2)</f>
        <v>0</v>
      </c>
      <c r="AE3" s="5">
        <f>SUMIFS(Data!$A:$A, Data!$H:$H,$A3,Data!$C:$C,AE$1,Data!$D:$D,AE$2)</f>
        <v>0</v>
      </c>
      <c r="AF3" s="5">
        <f>SUMIFS(Data!$A:$A, Data!$H:$H,$A3,Data!$C:$C,AF$1,Data!$D:$D,AF$2)</f>
        <v>0</v>
      </c>
      <c r="AG3" s="5">
        <f>SUMIFS(Data!$A:$A, Data!$H:$H,$A3,Data!$C:$C,AG$1,Data!$D:$D,AG$2)</f>
        <v>0</v>
      </c>
      <c r="AH3" s="5">
        <f>SUMIFS(Data!$A:$A, Data!$H:$H,$A3,Data!$C:$C,AH$1,Data!$D:$D,AH$2)</f>
        <v>0</v>
      </c>
      <c r="AI3" s="5">
        <f>SUMIFS(Data!$A:$A, Data!$H:$H,$A3,Data!$C:$C,AI$1,Data!$D:$D,AI$2)</f>
        <v>0</v>
      </c>
      <c r="AJ3" s="5">
        <f>SUMIFS(Data!$A:$A, Data!$H:$H,$A3,Data!$C:$C,AJ$1,Data!$D:$D,AJ$2)</f>
        <v>0</v>
      </c>
      <c r="AK3" s="5">
        <f>SUMIFS(Data!$A:$A, Data!$H:$H,$A3,Data!$C:$C,AK$1,Data!$D:$D,AK$2)</f>
        <v>0</v>
      </c>
      <c r="AL3" s="5">
        <f>SUMIFS(Data!$A:$A, Data!$H:$H,$A3,Data!$C:$C,AL$1,Data!$D:$D,AL$2)</f>
        <v>0</v>
      </c>
      <c r="AM3" s="5">
        <f>SUMIFS(Data!$A:$A, Data!$H:$H,$A3,Data!$C:$C,AM$1,Data!$D:$D,AM$2)</f>
        <v>0</v>
      </c>
      <c r="AN3" s="5">
        <f>SUMIFS(Data!$A:$A, Data!$H:$H,$A3,Data!$C:$C,AN$1,Data!$D:$D,AN$2)</f>
        <v>0</v>
      </c>
      <c r="AO3" s="5">
        <f>SUMIFS(Data!$A:$A, Data!$H:$H,$A3,Data!$C:$C,AO$1,Data!$D:$D,AO$2)</f>
        <v>0</v>
      </c>
      <c r="AP3" s="5">
        <f>SUMIFS(Data!$A:$A, Data!$H:$H,$A3,Data!$C:$C,AP$1,Data!$D:$D,AP$2)</f>
        <v>0</v>
      </c>
      <c r="AQ3" s="5">
        <f>SUMIFS(Data!$A:$A, Data!$H:$H,$A3,Data!$C:$C,AQ$1,Data!$D:$D,AQ$2)</f>
        <v>0</v>
      </c>
      <c r="AR3" s="5">
        <f>SUMIFS(Data!$A:$A, Data!$H:$H,$A3,Data!$C:$C,AR$1,Data!$D:$D,AR$2)</f>
        <v>0</v>
      </c>
      <c r="AS3" s="5">
        <f>SUMIFS(Data!$A:$A, Data!$H:$H,$A3,Data!$C:$C,AS$1,Data!$D:$D,AS$2)</f>
        <v>0</v>
      </c>
      <c r="AT3" s="5">
        <f>SUMIFS(Data!$A:$A, Data!$H:$H,$A3,Data!$C:$C,AT$1,Data!$D:$D,AT$2)</f>
        <v>0</v>
      </c>
      <c r="AU3" s="5">
        <f>SUMIFS(Data!$A:$A, Data!$H:$H,$A3,Data!$C:$C,AU$1,Data!$D:$D,AU$2)</f>
        <v>0</v>
      </c>
      <c r="AV3" s="5">
        <f>SUMIFS(Data!$A:$A, Data!$H:$H,$A3,Data!$C:$C,AV$1,Data!$D:$D,AV$2)</f>
        <v>0</v>
      </c>
      <c r="AW3" s="5">
        <f>SUMIFS(Data!$A:$A, Data!$H:$H,$A3,Data!$C:$C,AW$1,Data!$D:$D,AW$2)</f>
        <v>0</v>
      </c>
      <c r="AX3" s="5">
        <f>SUMIFS(Data!$A:$A, Data!$H:$H,$A3,Data!$C:$C,AX$1,Data!$D:$D,AX$2)</f>
        <v>11</v>
      </c>
      <c r="AY3" s="5">
        <f>SUMIFS(Data!$A:$A, Data!$H:$H,$A3,Data!$C:$C,AY$1,Data!$D:$D,AY$2)</f>
        <v>0</v>
      </c>
      <c r="AZ3" s="5">
        <f>SUMIFS(Data!$A:$A, Data!$H:$H,$A3,Data!$C:$C,AZ$1,Data!$D:$D,AZ$2)</f>
        <v>0</v>
      </c>
      <c r="BA3" s="5">
        <f>SUMIFS(Data!$A:$A, Data!$H:$H,$A3,Data!$C:$C,BA$1,Data!$D:$D,BA$2)</f>
        <v>0</v>
      </c>
      <c r="BB3" s="5">
        <f>SUMIFS(Data!$A:$A, Data!$H:$H,$A3,Data!$C:$C,BB$1,Data!$D:$D,BB$2)</f>
        <v>0</v>
      </c>
      <c r="BC3" s="5">
        <f>SUMIFS(Data!$A:$A, Data!$H:$H,$A3,Data!$C:$C,BC$1,Data!$D:$D,BC$2)</f>
        <v>0</v>
      </c>
      <c r="BD3" s="5">
        <f>SUMIFS(Data!$A:$A, Data!$H:$H,$A3,Data!$C:$C,BD$1,Data!$D:$D,BD$2)</f>
        <v>0</v>
      </c>
      <c r="BE3" s="5">
        <f>SUMIFS(Data!$A:$A, Data!$H:$H,$A3,Data!$C:$C,BE$1,Data!$D:$D,BE$2)</f>
        <v>0</v>
      </c>
      <c r="BF3" s="5">
        <f>SUMIFS(Data!$A:$A, Data!$H:$H,$A3,Data!$C:$C,BF$1,Data!$D:$D,BF$2)</f>
        <v>0</v>
      </c>
      <c r="BG3" s="5">
        <f>SUMIFS(Data!$A:$A, Data!$H:$H,$A3,Data!$C:$C,BG$1,Data!$D:$D,BG$2)</f>
        <v>0</v>
      </c>
      <c r="BH3" s="5">
        <f>SUMIFS(Data!$A:$A, Data!$H:$H,$A3,Data!$C:$C,BH$1,Data!$D:$D,BH$2)</f>
        <v>0</v>
      </c>
      <c r="BI3" s="5">
        <f>SUMIFS(Data!$A:$A, Data!$H:$H,$A3,Data!$C:$C,BI$1,Data!$D:$D,BI$2)</f>
        <v>0</v>
      </c>
      <c r="BJ3" s="5">
        <f>SUMIFS(Data!$A:$A, Data!$H:$H,$A3,Data!$C:$C,BJ$1,Data!$D:$D,BJ$2)</f>
        <v>0</v>
      </c>
      <c r="BK3" s="5">
        <f>SUMIFS(Data!$A:$A, Data!$H:$H,$A3,Data!$C:$C,BK$1,Data!$D:$D,BK$2)</f>
        <v>0</v>
      </c>
      <c r="BL3" s="5">
        <f>SUMIFS(Data!$A:$A, Data!$H:$H,$A3,Data!$C:$C,BL$1,Data!$D:$D,BL$2)</f>
        <v>0</v>
      </c>
      <c r="BM3" s="5">
        <f>SUMIFS(Data!$A:$A, Data!$H:$H,$A3,Data!$C:$C,BM$1,Data!$D:$D,BM$2)</f>
        <v>0</v>
      </c>
      <c r="BN3" s="5">
        <f>SUMIFS(Data!$A:$A, Data!$H:$H,$A3,Data!$C:$C,BN$1,Data!$D:$D,BN$2)</f>
        <v>0</v>
      </c>
      <c r="BO3" s="5">
        <f>SUMIFS(Data!$A:$A, Data!$H:$H,$A3,Data!$C:$C,BO$1,Data!$D:$D,BO$2)</f>
        <v>0</v>
      </c>
      <c r="BP3" s="5">
        <f>SUMIFS(Data!$A:$A, Data!$H:$H,$A3,Data!$C:$C,BP$1,Data!$D:$D,BP$2)</f>
        <v>0</v>
      </c>
      <c r="BQ3" s="5">
        <f>SUMIFS(Data!$A:$A, Data!$H:$H,$A3,Data!$C:$C,BQ$1,Data!$D:$D,BQ$2)</f>
        <v>0</v>
      </c>
      <c r="BR3" s="5">
        <f>SUMIFS(Data!$A:$A, Data!$H:$H,$A3,Data!$C:$C,BR$1,Data!$D:$D,BR$2)</f>
        <v>0</v>
      </c>
      <c r="BS3" s="5">
        <f>SUMIFS(Data!$A:$A, Data!$H:$H,$A3,Data!$C:$C,BS$1,Data!$D:$D,BS$2)</f>
        <v>0</v>
      </c>
      <c r="BT3" s="5">
        <f>SUMIFS(Data!$A:$A, Data!$H:$H,$A3,Data!$C:$C,BT$1,Data!$D:$D,BT$2)</f>
        <v>0</v>
      </c>
      <c r="BU3" s="5">
        <f>SUMIFS(Data!$A:$A, Data!$H:$H,$A3,Data!$C:$C,BU$1,Data!$D:$D,BU$2)</f>
        <v>0</v>
      </c>
      <c r="BV3" s="5">
        <f>SUMIFS(Data!$A:$A, Data!$H:$H,$A3,Data!$C:$C,BV$1,Data!$D:$D,BV$2)</f>
        <v>0</v>
      </c>
      <c r="BW3" s="5">
        <f>SUMIFS(Data!$A:$A, Data!$H:$H,$A3,Data!$C:$C,BW$1,Data!$D:$D,BW$2)</f>
        <v>0</v>
      </c>
      <c r="BX3" s="5">
        <f>SUMIFS(Data!$A:$A, Data!$H:$H,$A3,Data!$C:$C,BX$1,Data!$D:$D,BX$2)</f>
        <v>0</v>
      </c>
      <c r="BY3" s="5">
        <f>SUMIFS(Data!$A:$A, Data!$H:$H,$A3,Data!$C:$C,BY$1,Data!$D:$D,BY$2)</f>
        <v>0</v>
      </c>
      <c r="BZ3" s="5">
        <f>SUMIFS(Data!$A:$A, Data!$H:$H,$A3,Data!$C:$C,BZ$1,Data!$D:$D,BZ$2)</f>
        <v>0</v>
      </c>
      <c r="CA3" s="5">
        <f>SUMIFS(Data!$A:$A, Data!$H:$H,$A3,Data!$C:$C,CA$1,Data!$D:$D,CA$2)</f>
        <v>0</v>
      </c>
      <c r="CB3" s="5">
        <f>SUMIFS(Data!$A:$A, Data!$H:$H,$A3,Data!$C:$C,CB$1,Data!$D:$D,CB$2)</f>
        <v>0</v>
      </c>
      <c r="CC3" s="5">
        <f>SUMIFS(Data!$A:$A, Data!$H:$H,$A3,Data!$C:$C,CC$1,Data!$D:$D,CC$2)</f>
        <v>0</v>
      </c>
      <c r="CD3" s="5">
        <f>SUMIFS(Data!$A:$A, Data!$H:$H,$A3,Data!$C:$C,CD$1,Data!$D:$D,CD$2)</f>
        <v>0</v>
      </c>
      <c r="CE3" s="5">
        <f>SUMIFS(Data!$A:$A, Data!$H:$H,$A3,Data!$C:$C,CE$1,Data!$D:$D,CE$2)</f>
        <v>0</v>
      </c>
      <c r="CF3" s="5">
        <f>SUMIFS(Data!$A:$A, Data!$H:$H,$A3,Data!$C:$C,CF$1,Data!$D:$D,CF$2)</f>
        <v>0</v>
      </c>
      <c r="CG3" s="5">
        <f>SUMIFS(Data!$A:$A, Data!$H:$H,$A3,Data!$C:$C,CG$1,Data!$D:$D,CG$2)</f>
        <v>0</v>
      </c>
      <c r="CH3" s="5">
        <f>SUMIFS(Data!$A:$A, Data!$H:$H,$A3,Data!$C:$C,CH$1,Data!$D:$D,CH$2)</f>
        <v>0</v>
      </c>
      <c r="CI3" s="5">
        <f>SUMIFS(Data!$A:$A, Data!$H:$H,$A3,Data!$C:$C,CI$1,Data!$D:$D,CI$2)</f>
        <v>0</v>
      </c>
      <c r="CJ3" s="5">
        <f>SUMIFS(Data!$A:$A, Data!$H:$H,$A3,Data!$C:$C,CJ$1,Data!$D:$D,CJ$2)</f>
        <v>0</v>
      </c>
      <c r="CK3" s="5">
        <f>SUMIFS(Data!$A:$A, Data!$H:$H,$A3,Data!$C:$C,CK$1,Data!$D:$D,CK$2)</f>
        <v>0</v>
      </c>
      <c r="CL3" s="5">
        <f>SUMIFS(Data!$A:$A, Data!$H:$H,$A3,Data!$C:$C,CL$1,Data!$D:$D,CL$2)</f>
        <v>0</v>
      </c>
      <c r="CM3" s="5">
        <f>SUMIFS(Data!$A:$A, Data!$H:$H,$A3,Data!$C:$C,CM$1,Data!$D:$D,CM$2)</f>
        <v>0</v>
      </c>
      <c r="CN3" s="5">
        <f>SUMIFS(Data!$A:$A, Data!$H:$H,$A3,Data!$C:$C,CN$1,Data!$D:$D,CN$2)</f>
        <v>0</v>
      </c>
      <c r="CO3" s="5">
        <f>SUMIFS(Data!$A:$A, Data!$H:$H,$A3,Data!$C:$C,CO$1,Data!$D:$D,CO$2)</f>
        <v>0</v>
      </c>
      <c r="CP3" s="5">
        <f>SUMIFS(Data!$A:$A, Data!$H:$H,$A3,Data!$C:$C,CP$1,Data!$D:$D,CP$2)</f>
        <v>0</v>
      </c>
      <c r="CQ3" s="5">
        <f>SUMIFS(Data!$A:$A, Data!$H:$H,$A3,Data!$C:$C,CQ$1,Data!$D:$D,CQ$2)</f>
        <v>0</v>
      </c>
      <c r="CR3" s="5">
        <f>SUMIFS(Data!$A:$A, Data!$H:$H,$A3,Data!$C:$C,CR$1,Data!$D:$D,CR$2)</f>
        <v>0</v>
      </c>
      <c r="CS3" s="5">
        <f>SUMIFS(Data!$A:$A, Data!$H:$H,$A3,Data!$C:$C,CS$1,Data!$D:$D,CS$2)</f>
        <v>0</v>
      </c>
      <c r="CT3" s="5">
        <f>SUMIFS(Data!$A:$A, Data!$H:$H,$A3,Data!$C:$C,CT$1,Data!$D:$D,CT$2)</f>
        <v>0</v>
      </c>
      <c r="CU3" s="5">
        <f>SUMIFS(Data!$A:$A, Data!$H:$H,$A3,Data!$C:$C,CU$1,Data!$D:$D,CU$2)</f>
        <v>0</v>
      </c>
      <c r="CV3" s="5">
        <f>SUMIFS(Data!$A:$A, Data!$H:$H,$A3,Data!$C:$C,CV$1,Data!$D:$D,CV$2)</f>
        <v>0</v>
      </c>
      <c r="CW3" s="5">
        <f t="shared" ref="CW3:CX3" si="1">SUMIF($B$2:$CV$2,CW$2, $B3:$CV3)</f>
        <v>0</v>
      </c>
      <c r="CX3" s="5">
        <f t="shared" si="1"/>
        <v>11</v>
      </c>
      <c r="CY3" s="5">
        <f t="shared" ref="CY3:CY96" si="3">SUM($B3:CV3)</f>
        <v>11</v>
      </c>
    </row>
    <row r="4">
      <c r="A4" s="5" t="str">
        <f>Countries!A2</f>
        <v>ARM</v>
      </c>
      <c r="B4" s="5">
        <f>SUMIFS(Data!$A:$A, Data!$H:$H,$A4,Data!$C:$C,B$1,Data!$D:$D,B$2)</f>
        <v>0</v>
      </c>
      <c r="C4" s="5">
        <f>SUMIFS(Data!$A:$A, Data!$H:$H,$A4,Data!$C:$C,C$1,Data!$D:$D,C$2)</f>
        <v>0</v>
      </c>
      <c r="D4" s="5">
        <f>SUMIFS(Data!$A:$A, Data!$H:$H,$A4,Data!$C:$C,D$1,Data!$D:$D,D$2)</f>
        <v>0</v>
      </c>
      <c r="E4" s="5">
        <f>SUMIFS(Data!$A:$A, Data!$H:$H,$A4,Data!$C:$C,E$1,Data!$D:$D,E$2)</f>
        <v>0</v>
      </c>
      <c r="F4" s="5">
        <f>SUMIFS(Data!$A:$A, Data!$H:$H,$A4,Data!$C:$C,F$1,Data!$D:$D,F$2)</f>
        <v>0</v>
      </c>
      <c r="G4" s="5">
        <f>SUMIFS(Data!$A:$A, Data!$H:$H,$A4,Data!$C:$C,G$1,Data!$D:$D,G$2)</f>
        <v>0</v>
      </c>
      <c r="H4" s="5">
        <f>SUMIFS(Data!$A:$A, Data!$H:$H,$A4,Data!$C:$C,H$1,Data!$D:$D,H$2)</f>
        <v>0</v>
      </c>
      <c r="I4" s="5">
        <f>SUMIFS(Data!$A:$A, Data!$H:$H,$A4,Data!$C:$C,I$1,Data!$D:$D,I$2)</f>
        <v>0</v>
      </c>
      <c r="J4" s="5">
        <f>SUMIFS(Data!$A:$A, Data!$H:$H,$A4,Data!$C:$C,J$1,Data!$D:$D,J$2)</f>
        <v>0</v>
      </c>
      <c r="K4" s="5">
        <f>SUMIFS(Data!$A:$A, Data!$H:$H,$A4,Data!$C:$C,K$1,Data!$D:$D,K$2)</f>
        <v>0</v>
      </c>
      <c r="L4" s="5">
        <f>SUMIFS(Data!$A:$A, Data!$H:$H,$A4,Data!$C:$C,L$1,Data!$D:$D,L$2)</f>
        <v>0</v>
      </c>
      <c r="M4" s="5">
        <f>SUMIFS(Data!$A:$A, Data!$H:$H,$A4,Data!$C:$C,M$1,Data!$D:$D,M$2)</f>
        <v>0</v>
      </c>
      <c r="N4" s="5">
        <f>SUMIFS(Data!$A:$A, Data!$H:$H,$A4,Data!$C:$C,N$1,Data!$D:$D,N$2)</f>
        <v>0</v>
      </c>
      <c r="O4" s="5">
        <f>SUMIFS(Data!$A:$A, Data!$H:$H,$A4,Data!$C:$C,O$1,Data!$D:$D,O$2)</f>
        <v>0</v>
      </c>
      <c r="P4" s="5">
        <f>SUMIFS(Data!$A:$A, Data!$H:$H,$A4,Data!$C:$C,P$1,Data!$D:$D,P$2)</f>
        <v>0</v>
      </c>
      <c r="Q4" s="5">
        <f>SUMIFS(Data!$A:$A, Data!$H:$H,$A4,Data!$C:$C,Q$1,Data!$D:$D,Q$2)</f>
        <v>0</v>
      </c>
      <c r="R4" s="5">
        <f>SUMIFS(Data!$A:$A, Data!$H:$H,$A4,Data!$C:$C,R$1,Data!$D:$D,R$2)</f>
        <v>0</v>
      </c>
      <c r="S4" s="5">
        <f>SUMIFS(Data!$A:$A, Data!$H:$H,$A4,Data!$C:$C,S$1,Data!$D:$D,S$2)</f>
        <v>0</v>
      </c>
      <c r="T4" s="5">
        <f>SUMIFS(Data!$A:$A, Data!$H:$H,$A4,Data!$C:$C,T$1,Data!$D:$D,T$2)</f>
        <v>0</v>
      </c>
      <c r="U4" s="5">
        <f>SUMIFS(Data!$A:$A, Data!$H:$H,$A4,Data!$C:$C,U$1,Data!$D:$D,U$2)</f>
        <v>0</v>
      </c>
      <c r="V4" s="5">
        <f>SUMIFS(Data!$A:$A, Data!$H:$H,$A4,Data!$C:$C,V$1,Data!$D:$D,V$2)</f>
        <v>0</v>
      </c>
      <c r="W4" s="5">
        <f>SUMIFS(Data!$A:$A, Data!$H:$H,$A4,Data!$C:$C,W$1,Data!$D:$D,W$2)</f>
        <v>0</v>
      </c>
      <c r="X4" s="5">
        <f>SUMIFS(Data!$A:$A, Data!$H:$H,$A4,Data!$C:$C,X$1,Data!$D:$D,X$2)</f>
        <v>0</v>
      </c>
      <c r="Y4" s="5">
        <f>SUMIFS(Data!$A:$A, Data!$H:$H,$A4,Data!$C:$C,Y$1,Data!$D:$D,Y$2)</f>
        <v>0</v>
      </c>
      <c r="Z4" s="5">
        <f>SUMIFS(Data!$A:$A, Data!$H:$H,$A4,Data!$C:$C,Z$1,Data!$D:$D,Z$2)</f>
        <v>0</v>
      </c>
      <c r="AA4" s="5">
        <f>SUMIFS(Data!$A:$A, Data!$H:$H,$A4,Data!$C:$C,AA$1,Data!$D:$D,AA$2)</f>
        <v>0</v>
      </c>
      <c r="AB4" s="5">
        <f>SUMIFS(Data!$A:$A, Data!$H:$H,$A4,Data!$C:$C,AB$1,Data!$D:$D,AB$2)</f>
        <v>0</v>
      </c>
      <c r="AC4" s="5">
        <f>SUMIFS(Data!$A:$A, Data!$H:$H,$A4,Data!$C:$C,AC$1,Data!$D:$D,AC$2)</f>
        <v>0</v>
      </c>
      <c r="AD4" s="5">
        <f>SUMIFS(Data!$A:$A, Data!$H:$H,$A4,Data!$C:$C,AD$1,Data!$D:$D,AD$2)</f>
        <v>0</v>
      </c>
      <c r="AE4" s="5">
        <f>SUMIFS(Data!$A:$A, Data!$H:$H,$A4,Data!$C:$C,AE$1,Data!$D:$D,AE$2)</f>
        <v>0</v>
      </c>
      <c r="AF4" s="5">
        <f>SUMIFS(Data!$A:$A, Data!$H:$H,$A4,Data!$C:$C,AF$1,Data!$D:$D,AF$2)</f>
        <v>0</v>
      </c>
      <c r="AG4" s="5">
        <f>SUMIFS(Data!$A:$A, Data!$H:$H,$A4,Data!$C:$C,AG$1,Data!$D:$D,AG$2)</f>
        <v>0</v>
      </c>
      <c r="AH4" s="5">
        <f>SUMIFS(Data!$A:$A, Data!$H:$H,$A4,Data!$C:$C,AH$1,Data!$D:$D,AH$2)</f>
        <v>0</v>
      </c>
      <c r="AI4" s="5">
        <f>SUMIFS(Data!$A:$A, Data!$H:$H,$A4,Data!$C:$C,AI$1,Data!$D:$D,AI$2)</f>
        <v>0</v>
      </c>
      <c r="AJ4" s="5">
        <f>SUMIFS(Data!$A:$A, Data!$H:$H,$A4,Data!$C:$C,AJ$1,Data!$D:$D,AJ$2)</f>
        <v>0</v>
      </c>
      <c r="AK4" s="5">
        <f>SUMIFS(Data!$A:$A, Data!$H:$H,$A4,Data!$C:$C,AK$1,Data!$D:$D,AK$2)</f>
        <v>0</v>
      </c>
      <c r="AL4" s="5">
        <f>SUMIFS(Data!$A:$A, Data!$H:$H,$A4,Data!$C:$C,AL$1,Data!$D:$D,AL$2)</f>
        <v>0</v>
      </c>
      <c r="AM4" s="5">
        <f>SUMIFS(Data!$A:$A, Data!$H:$H,$A4,Data!$C:$C,AM$1,Data!$D:$D,AM$2)</f>
        <v>0</v>
      </c>
      <c r="AN4" s="5">
        <f>SUMIFS(Data!$A:$A, Data!$H:$H,$A4,Data!$C:$C,AN$1,Data!$D:$D,AN$2)</f>
        <v>0</v>
      </c>
      <c r="AO4" s="5">
        <f>SUMIFS(Data!$A:$A, Data!$H:$H,$A4,Data!$C:$C,AO$1,Data!$D:$D,AO$2)</f>
        <v>0</v>
      </c>
      <c r="AP4" s="5">
        <f>SUMIFS(Data!$A:$A, Data!$H:$H,$A4,Data!$C:$C,AP$1,Data!$D:$D,AP$2)</f>
        <v>0</v>
      </c>
      <c r="AQ4" s="5">
        <f>SUMIFS(Data!$A:$A, Data!$H:$H,$A4,Data!$C:$C,AQ$1,Data!$D:$D,AQ$2)</f>
        <v>0</v>
      </c>
      <c r="AR4" s="5">
        <f>SUMIFS(Data!$A:$A, Data!$H:$H,$A4,Data!$C:$C,AR$1,Data!$D:$D,AR$2)</f>
        <v>0</v>
      </c>
      <c r="AS4" s="5">
        <f>SUMIFS(Data!$A:$A, Data!$H:$H,$A4,Data!$C:$C,AS$1,Data!$D:$D,AS$2)</f>
        <v>0</v>
      </c>
      <c r="AT4" s="5">
        <f>SUMIFS(Data!$A:$A, Data!$H:$H,$A4,Data!$C:$C,AT$1,Data!$D:$D,AT$2)</f>
        <v>0</v>
      </c>
      <c r="AU4" s="5">
        <f>SUMIFS(Data!$A:$A, Data!$H:$H,$A4,Data!$C:$C,AU$1,Data!$D:$D,AU$2)</f>
        <v>0</v>
      </c>
      <c r="AV4" s="5">
        <f>SUMIFS(Data!$A:$A, Data!$H:$H,$A4,Data!$C:$C,AV$1,Data!$D:$D,AV$2)</f>
        <v>0</v>
      </c>
      <c r="AW4" s="5">
        <f>SUMIFS(Data!$A:$A, Data!$H:$H,$A4,Data!$C:$C,AW$1,Data!$D:$D,AW$2)</f>
        <v>0</v>
      </c>
      <c r="AX4" s="5">
        <f>SUMIFS(Data!$A:$A, Data!$H:$H,$A4,Data!$C:$C,AX$1,Data!$D:$D,AX$2)</f>
        <v>0</v>
      </c>
      <c r="AY4" s="5">
        <f>SUMIFS(Data!$A:$A, Data!$H:$H,$A4,Data!$C:$C,AY$1,Data!$D:$D,AY$2)</f>
        <v>0</v>
      </c>
      <c r="AZ4" s="5">
        <f>SUMIFS(Data!$A:$A, Data!$H:$H,$A4,Data!$C:$C,AZ$1,Data!$D:$D,AZ$2)</f>
        <v>0</v>
      </c>
      <c r="BA4" s="5">
        <f>SUMIFS(Data!$A:$A, Data!$H:$H,$A4,Data!$C:$C,BA$1,Data!$D:$D,BA$2)</f>
        <v>0</v>
      </c>
      <c r="BB4" s="5">
        <f>SUMIFS(Data!$A:$A, Data!$H:$H,$A4,Data!$C:$C,BB$1,Data!$D:$D,BB$2)</f>
        <v>0</v>
      </c>
      <c r="BC4" s="5">
        <f>SUMIFS(Data!$A:$A, Data!$H:$H,$A4,Data!$C:$C,BC$1,Data!$D:$D,BC$2)</f>
        <v>0</v>
      </c>
      <c r="BD4" s="5">
        <f>SUMIFS(Data!$A:$A, Data!$H:$H,$A4,Data!$C:$C,BD$1,Data!$D:$D,BD$2)</f>
        <v>0</v>
      </c>
      <c r="BE4" s="5">
        <f>SUMIFS(Data!$A:$A, Data!$H:$H,$A4,Data!$C:$C,BE$1,Data!$D:$D,BE$2)</f>
        <v>0</v>
      </c>
      <c r="BF4" s="5">
        <f>SUMIFS(Data!$A:$A, Data!$H:$H,$A4,Data!$C:$C,BF$1,Data!$D:$D,BF$2)</f>
        <v>0</v>
      </c>
      <c r="BG4" s="5">
        <f>SUMIFS(Data!$A:$A, Data!$H:$H,$A4,Data!$C:$C,BG$1,Data!$D:$D,BG$2)</f>
        <v>0</v>
      </c>
      <c r="BH4" s="5">
        <f>SUMIFS(Data!$A:$A, Data!$H:$H,$A4,Data!$C:$C,BH$1,Data!$D:$D,BH$2)</f>
        <v>0</v>
      </c>
      <c r="BI4" s="5">
        <f>SUMIFS(Data!$A:$A, Data!$H:$H,$A4,Data!$C:$C,BI$1,Data!$D:$D,BI$2)</f>
        <v>0</v>
      </c>
      <c r="BJ4" s="5">
        <f>SUMIFS(Data!$A:$A, Data!$H:$H,$A4,Data!$C:$C,BJ$1,Data!$D:$D,BJ$2)</f>
        <v>0</v>
      </c>
      <c r="BK4" s="5">
        <f>SUMIFS(Data!$A:$A, Data!$H:$H,$A4,Data!$C:$C,BK$1,Data!$D:$D,BK$2)</f>
        <v>0</v>
      </c>
      <c r="BL4" s="5">
        <f>SUMIFS(Data!$A:$A, Data!$H:$H,$A4,Data!$C:$C,BL$1,Data!$D:$D,BL$2)</f>
        <v>0</v>
      </c>
      <c r="BM4" s="5">
        <f>SUMIFS(Data!$A:$A, Data!$H:$H,$A4,Data!$C:$C,BM$1,Data!$D:$D,BM$2)</f>
        <v>0</v>
      </c>
      <c r="BN4" s="5">
        <f>SUMIFS(Data!$A:$A, Data!$H:$H,$A4,Data!$C:$C,BN$1,Data!$D:$D,BN$2)</f>
        <v>0</v>
      </c>
      <c r="BO4" s="5">
        <f>SUMIFS(Data!$A:$A, Data!$H:$H,$A4,Data!$C:$C,BO$1,Data!$D:$D,BO$2)</f>
        <v>0</v>
      </c>
      <c r="BP4" s="5">
        <f>SUMIFS(Data!$A:$A, Data!$H:$H,$A4,Data!$C:$C,BP$1,Data!$D:$D,BP$2)</f>
        <v>0</v>
      </c>
      <c r="BQ4" s="5">
        <f>SUMIFS(Data!$A:$A, Data!$H:$H,$A4,Data!$C:$C,BQ$1,Data!$D:$D,BQ$2)</f>
        <v>0</v>
      </c>
      <c r="BR4" s="5">
        <f>SUMIFS(Data!$A:$A, Data!$H:$H,$A4,Data!$C:$C,BR$1,Data!$D:$D,BR$2)</f>
        <v>0</v>
      </c>
      <c r="BS4" s="5">
        <f>SUMIFS(Data!$A:$A, Data!$H:$H,$A4,Data!$C:$C,BS$1,Data!$D:$D,BS$2)</f>
        <v>0</v>
      </c>
      <c r="BT4" s="5">
        <f>SUMIFS(Data!$A:$A, Data!$H:$H,$A4,Data!$C:$C,BT$1,Data!$D:$D,BT$2)</f>
        <v>0</v>
      </c>
      <c r="BU4" s="5">
        <f>SUMIFS(Data!$A:$A, Data!$H:$H,$A4,Data!$C:$C,BU$1,Data!$D:$D,BU$2)</f>
        <v>0</v>
      </c>
      <c r="BV4" s="5">
        <f>SUMIFS(Data!$A:$A, Data!$H:$H,$A4,Data!$C:$C,BV$1,Data!$D:$D,BV$2)</f>
        <v>0</v>
      </c>
      <c r="BW4" s="5">
        <f>SUMIFS(Data!$A:$A, Data!$H:$H,$A4,Data!$C:$C,BW$1,Data!$D:$D,BW$2)</f>
        <v>0</v>
      </c>
      <c r="BX4" s="5">
        <f>SUMIFS(Data!$A:$A, Data!$H:$H,$A4,Data!$C:$C,BX$1,Data!$D:$D,BX$2)</f>
        <v>0</v>
      </c>
      <c r="BY4" s="5">
        <f>SUMIFS(Data!$A:$A, Data!$H:$H,$A4,Data!$C:$C,BY$1,Data!$D:$D,BY$2)</f>
        <v>0</v>
      </c>
      <c r="BZ4" s="5">
        <f>SUMIFS(Data!$A:$A, Data!$H:$H,$A4,Data!$C:$C,BZ$1,Data!$D:$D,BZ$2)</f>
        <v>0</v>
      </c>
      <c r="CA4" s="5">
        <f>SUMIFS(Data!$A:$A, Data!$H:$H,$A4,Data!$C:$C,CA$1,Data!$D:$D,CA$2)</f>
        <v>0</v>
      </c>
      <c r="CB4" s="5">
        <f>SUMIFS(Data!$A:$A, Data!$H:$H,$A4,Data!$C:$C,CB$1,Data!$D:$D,CB$2)</f>
        <v>0</v>
      </c>
      <c r="CC4" s="5">
        <f>SUMIFS(Data!$A:$A, Data!$H:$H,$A4,Data!$C:$C,CC$1,Data!$D:$D,CC$2)</f>
        <v>0</v>
      </c>
      <c r="CD4" s="5">
        <f>SUMIFS(Data!$A:$A, Data!$H:$H,$A4,Data!$C:$C,CD$1,Data!$D:$D,CD$2)</f>
        <v>0</v>
      </c>
      <c r="CE4" s="5">
        <f>SUMIFS(Data!$A:$A, Data!$H:$H,$A4,Data!$C:$C,CE$1,Data!$D:$D,CE$2)</f>
        <v>0</v>
      </c>
      <c r="CF4" s="5">
        <f>SUMIFS(Data!$A:$A, Data!$H:$H,$A4,Data!$C:$C,CF$1,Data!$D:$D,CF$2)</f>
        <v>0</v>
      </c>
      <c r="CG4" s="5">
        <f>SUMIFS(Data!$A:$A, Data!$H:$H,$A4,Data!$C:$C,CG$1,Data!$D:$D,CG$2)</f>
        <v>0</v>
      </c>
      <c r="CH4" s="5">
        <f>SUMIFS(Data!$A:$A, Data!$H:$H,$A4,Data!$C:$C,CH$1,Data!$D:$D,CH$2)</f>
        <v>0</v>
      </c>
      <c r="CI4" s="5">
        <f>SUMIFS(Data!$A:$A, Data!$H:$H,$A4,Data!$C:$C,CI$1,Data!$D:$D,CI$2)</f>
        <v>0</v>
      </c>
      <c r="CJ4" s="5">
        <f>SUMIFS(Data!$A:$A, Data!$H:$H,$A4,Data!$C:$C,CJ$1,Data!$D:$D,CJ$2)</f>
        <v>0</v>
      </c>
      <c r="CK4" s="5">
        <f>SUMIFS(Data!$A:$A, Data!$H:$H,$A4,Data!$C:$C,CK$1,Data!$D:$D,CK$2)</f>
        <v>0</v>
      </c>
      <c r="CL4" s="5">
        <f>SUMIFS(Data!$A:$A, Data!$H:$H,$A4,Data!$C:$C,CL$1,Data!$D:$D,CL$2)</f>
        <v>0</v>
      </c>
      <c r="CM4" s="5">
        <f>SUMIFS(Data!$A:$A, Data!$H:$H,$A4,Data!$C:$C,CM$1,Data!$D:$D,CM$2)</f>
        <v>0</v>
      </c>
      <c r="CN4" s="5">
        <f>SUMIFS(Data!$A:$A, Data!$H:$H,$A4,Data!$C:$C,CN$1,Data!$D:$D,CN$2)</f>
        <v>0</v>
      </c>
      <c r="CO4" s="5">
        <f>SUMIFS(Data!$A:$A, Data!$H:$H,$A4,Data!$C:$C,CO$1,Data!$D:$D,CO$2)</f>
        <v>0</v>
      </c>
      <c r="CP4" s="5">
        <f>SUMIFS(Data!$A:$A, Data!$H:$H,$A4,Data!$C:$C,CP$1,Data!$D:$D,CP$2)</f>
        <v>0</v>
      </c>
      <c r="CQ4" s="5">
        <f>SUMIFS(Data!$A:$A, Data!$H:$H,$A4,Data!$C:$C,CQ$1,Data!$D:$D,CQ$2)</f>
        <v>0</v>
      </c>
      <c r="CR4" s="5">
        <f>SUMIFS(Data!$A:$A, Data!$H:$H,$A4,Data!$C:$C,CR$1,Data!$D:$D,CR$2)</f>
        <v>0</v>
      </c>
      <c r="CS4" s="5">
        <f>SUMIFS(Data!$A:$A, Data!$H:$H,$A4,Data!$C:$C,CS$1,Data!$D:$D,CS$2)</f>
        <v>1</v>
      </c>
      <c r="CT4" s="5">
        <f>SUMIFS(Data!$A:$A, Data!$H:$H,$A4,Data!$C:$C,CT$1,Data!$D:$D,CT$2)</f>
        <v>0</v>
      </c>
      <c r="CU4" s="5">
        <f>SUMIFS(Data!$A:$A, Data!$H:$H,$A4,Data!$C:$C,CU$1,Data!$D:$D,CU$2)</f>
        <v>1</v>
      </c>
      <c r="CV4" s="5">
        <f>SUMIFS(Data!$A:$A, Data!$H:$H,$A4,Data!$C:$C,CV$1,Data!$D:$D,CV$2)</f>
        <v>0</v>
      </c>
      <c r="CW4" s="5">
        <f t="shared" ref="CW4:CX4" si="2">SUMIF($B$2:$CV$2,CW$2, $B4:$CV4)</f>
        <v>2</v>
      </c>
      <c r="CX4" s="5">
        <f t="shared" si="2"/>
        <v>0</v>
      </c>
      <c r="CY4" s="5">
        <f t="shared" si="3"/>
        <v>2</v>
      </c>
    </row>
    <row r="5">
      <c r="A5" s="5" t="str">
        <f>Countries!A3</f>
        <v>AUS</v>
      </c>
      <c r="B5" s="5">
        <f>SUMIFS(Data!$A:$A, Data!$H:$H,$A5,Data!$C:$C,B$1,Data!$D:$D,B$2)</f>
        <v>0</v>
      </c>
      <c r="C5" s="5">
        <f>SUMIFS(Data!$A:$A, Data!$H:$H,$A5,Data!$C:$C,C$1,Data!$D:$D,C$2)</f>
        <v>0</v>
      </c>
      <c r="D5" s="5">
        <f>SUMIFS(Data!$A:$A, Data!$H:$H,$A5,Data!$C:$C,D$1,Data!$D:$D,D$2)</f>
        <v>0</v>
      </c>
      <c r="E5" s="5">
        <f>SUMIFS(Data!$A:$A, Data!$H:$H,$A5,Data!$C:$C,E$1,Data!$D:$D,E$2)</f>
        <v>0</v>
      </c>
      <c r="F5" s="5">
        <f>SUMIFS(Data!$A:$A, Data!$H:$H,$A5,Data!$C:$C,F$1,Data!$D:$D,F$2)</f>
        <v>0</v>
      </c>
      <c r="G5" s="5">
        <f>SUMIFS(Data!$A:$A, Data!$H:$H,$A5,Data!$C:$C,G$1,Data!$D:$D,G$2)</f>
        <v>0</v>
      </c>
      <c r="H5" s="5">
        <f>SUMIFS(Data!$A:$A, Data!$H:$H,$A5,Data!$C:$C,H$1,Data!$D:$D,H$2)</f>
        <v>0</v>
      </c>
      <c r="I5" s="5">
        <f>SUMIFS(Data!$A:$A, Data!$H:$H,$A5,Data!$C:$C,I$1,Data!$D:$D,I$2)</f>
        <v>0</v>
      </c>
      <c r="J5" s="5">
        <f>SUMIFS(Data!$A:$A, Data!$H:$H,$A5,Data!$C:$C,J$1,Data!$D:$D,J$2)</f>
        <v>0</v>
      </c>
      <c r="K5" s="5">
        <f>SUMIFS(Data!$A:$A, Data!$H:$H,$A5,Data!$C:$C,K$1,Data!$D:$D,K$2)</f>
        <v>0</v>
      </c>
      <c r="L5" s="5">
        <f>SUMIFS(Data!$A:$A, Data!$H:$H,$A5,Data!$C:$C,L$1,Data!$D:$D,L$2)</f>
        <v>1</v>
      </c>
      <c r="M5" s="5">
        <f>SUMIFS(Data!$A:$A, Data!$H:$H,$A5,Data!$C:$C,M$1,Data!$D:$D,M$2)</f>
        <v>0</v>
      </c>
      <c r="N5" s="5">
        <f>SUMIFS(Data!$A:$A, Data!$H:$H,$A5,Data!$C:$C,N$1,Data!$D:$D,N$2)</f>
        <v>0</v>
      </c>
      <c r="O5" s="5">
        <f>SUMIFS(Data!$A:$A, Data!$H:$H,$A5,Data!$C:$C,O$1,Data!$D:$D,O$2)</f>
        <v>0</v>
      </c>
      <c r="P5" s="5">
        <f>SUMIFS(Data!$A:$A, Data!$H:$H,$A5,Data!$C:$C,P$1,Data!$D:$D,P$2)</f>
        <v>0</v>
      </c>
      <c r="Q5" s="5">
        <f>SUMIFS(Data!$A:$A, Data!$H:$H,$A5,Data!$C:$C,Q$1,Data!$D:$D,Q$2)</f>
        <v>0</v>
      </c>
      <c r="R5" s="5">
        <f>SUMIFS(Data!$A:$A, Data!$H:$H,$A5,Data!$C:$C,R$1,Data!$D:$D,R$2)</f>
        <v>0</v>
      </c>
      <c r="S5" s="5">
        <f>SUMIFS(Data!$A:$A, Data!$H:$H,$A5,Data!$C:$C,S$1,Data!$D:$D,S$2)</f>
        <v>0</v>
      </c>
      <c r="T5" s="5">
        <f>SUMIFS(Data!$A:$A, Data!$H:$H,$A5,Data!$C:$C,T$1,Data!$D:$D,T$2)</f>
        <v>0</v>
      </c>
      <c r="U5" s="5">
        <f>SUMIFS(Data!$A:$A, Data!$H:$H,$A5,Data!$C:$C,U$1,Data!$D:$D,U$2)</f>
        <v>2</v>
      </c>
      <c r="V5" s="5">
        <f>SUMIFS(Data!$A:$A, Data!$H:$H,$A5,Data!$C:$C,V$1,Data!$D:$D,V$2)</f>
        <v>0</v>
      </c>
      <c r="W5" s="5">
        <f>SUMIFS(Data!$A:$A, Data!$H:$H,$A5,Data!$C:$C,W$1,Data!$D:$D,W$2)</f>
        <v>0</v>
      </c>
      <c r="X5" s="5">
        <f>SUMIFS(Data!$A:$A, Data!$H:$H,$A5,Data!$C:$C,X$1,Data!$D:$D,X$2)</f>
        <v>0</v>
      </c>
      <c r="Y5" s="5">
        <f>SUMIFS(Data!$A:$A, Data!$H:$H,$A5,Data!$C:$C,Y$1,Data!$D:$D,Y$2)</f>
        <v>0</v>
      </c>
      <c r="Z5" s="5">
        <f>SUMIFS(Data!$A:$A, Data!$H:$H,$A5,Data!$C:$C,Z$1,Data!$D:$D,Z$2)</f>
        <v>0</v>
      </c>
      <c r="AA5" s="5">
        <f>SUMIFS(Data!$A:$A, Data!$H:$H,$A5,Data!$C:$C,AA$1,Data!$D:$D,AA$2)</f>
        <v>0</v>
      </c>
      <c r="AB5" s="5">
        <f>SUMIFS(Data!$A:$A, Data!$H:$H,$A5,Data!$C:$C,AB$1,Data!$D:$D,AB$2)</f>
        <v>0</v>
      </c>
      <c r="AC5" s="5">
        <f>SUMIFS(Data!$A:$A, Data!$H:$H,$A5,Data!$C:$C,AC$1,Data!$D:$D,AC$2)</f>
        <v>0</v>
      </c>
      <c r="AD5" s="5">
        <f>SUMIFS(Data!$A:$A, Data!$H:$H,$A5,Data!$C:$C,AD$1,Data!$D:$D,AD$2)</f>
        <v>0</v>
      </c>
      <c r="AE5" s="5">
        <f>SUMIFS(Data!$A:$A, Data!$H:$H,$A5,Data!$C:$C,AE$1,Data!$D:$D,AE$2)</f>
        <v>0</v>
      </c>
      <c r="AF5" s="5">
        <f>SUMIFS(Data!$A:$A, Data!$H:$H,$A5,Data!$C:$C,AF$1,Data!$D:$D,AF$2)</f>
        <v>0</v>
      </c>
      <c r="AG5" s="5">
        <f>SUMIFS(Data!$A:$A, Data!$H:$H,$A5,Data!$C:$C,AG$1,Data!$D:$D,AG$2)</f>
        <v>0</v>
      </c>
      <c r="AH5" s="5">
        <f>SUMIFS(Data!$A:$A, Data!$H:$H,$A5,Data!$C:$C,AH$1,Data!$D:$D,AH$2)</f>
        <v>0</v>
      </c>
      <c r="AI5" s="5">
        <f>SUMIFS(Data!$A:$A, Data!$H:$H,$A5,Data!$C:$C,AI$1,Data!$D:$D,AI$2)</f>
        <v>0</v>
      </c>
      <c r="AJ5" s="5">
        <f>SUMIFS(Data!$A:$A, Data!$H:$H,$A5,Data!$C:$C,AJ$1,Data!$D:$D,AJ$2)</f>
        <v>0</v>
      </c>
      <c r="AK5" s="5">
        <f>SUMIFS(Data!$A:$A, Data!$H:$H,$A5,Data!$C:$C,AK$1,Data!$D:$D,AK$2)</f>
        <v>0</v>
      </c>
      <c r="AL5" s="5">
        <f>SUMIFS(Data!$A:$A, Data!$H:$H,$A5,Data!$C:$C,AL$1,Data!$D:$D,AL$2)</f>
        <v>0</v>
      </c>
      <c r="AM5" s="5">
        <f>SUMIFS(Data!$A:$A, Data!$H:$H,$A5,Data!$C:$C,AM$1,Data!$D:$D,AM$2)</f>
        <v>0</v>
      </c>
      <c r="AN5" s="5">
        <f>SUMIFS(Data!$A:$A, Data!$H:$H,$A5,Data!$C:$C,AN$1,Data!$D:$D,AN$2)</f>
        <v>3</v>
      </c>
      <c r="AO5" s="5">
        <f>SUMIFS(Data!$A:$A, Data!$H:$H,$A5,Data!$C:$C,AO$1,Data!$D:$D,AO$2)</f>
        <v>0</v>
      </c>
      <c r="AP5" s="5">
        <f>SUMIFS(Data!$A:$A, Data!$H:$H,$A5,Data!$C:$C,AP$1,Data!$D:$D,AP$2)</f>
        <v>0</v>
      </c>
      <c r="AQ5" s="5">
        <f>SUMIFS(Data!$A:$A, Data!$H:$H,$A5,Data!$C:$C,AQ$1,Data!$D:$D,AQ$2)</f>
        <v>0</v>
      </c>
      <c r="AR5" s="5">
        <f>SUMIFS(Data!$A:$A, Data!$H:$H,$A5,Data!$C:$C,AR$1,Data!$D:$D,AR$2)</f>
        <v>0</v>
      </c>
      <c r="AS5" s="5">
        <f>SUMIFS(Data!$A:$A, Data!$H:$H,$A5,Data!$C:$C,AS$1,Data!$D:$D,AS$2)</f>
        <v>0</v>
      </c>
      <c r="AT5" s="5">
        <f>SUMIFS(Data!$A:$A, Data!$H:$H,$A5,Data!$C:$C,AT$1,Data!$D:$D,AT$2)</f>
        <v>0</v>
      </c>
      <c r="AU5" s="5">
        <f>SUMIFS(Data!$A:$A, Data!$H:$H,$A5,Data!$C:$C,AU$1,Data!$D:$D,AU$2)</f>
        <v>0</v>
      </c>
      <c r="AV5" s="5">
        <f>SUMIFS(Data!$A:$A, Data!$H:$H,$A5,Data!$C:$C,AV$1,Data!$D:$D,AV$2)</f>
        <v>0</v>
      </c>
      <c r="AW5" s="5">
        <f>SUMIFS(Data!$A:$A, Data!$H:$H,$A5,Data!$C:$C,AW$1,Data!$D:$D,AW$2)</f>
        <v>11</v>
      </c>
      <c r="AX5" s="5">
        <f>SUMIFS(Data!$A:$A, Data!$H:$H,$A5,Data!$C:$C,AX$1,Data!$D:$D,AX$2)</f>
        <v>0</v>
      </c>
      <c r="AY5" s="5">
        <f>SUMIFS(Data!$A:$A, Data!$H:$H,$A5,Data!$C:$C,AY$1,Data!$D:$D,AY$2)</f>
        <v>0</v>
      </c>
      <c r="AZ5" s="5">
        <f>SUMIFS(Data!$A:$A, Data!$H:$H,$A5,Data!$C:$C,AZ$1,Data!$D:$D,AZ$2)</f>
        <v>0</v>
      </c>
      <c r="BA5" s="5">
        <f>SUMIFS(Data!$A:$A, Data!$H:$H,$A5,Data!$C:$C,BA$1,Data!$D:$D,BA$2)</f>
        <v>0</v>
      </c>
      <c r="BB5" s="5">
        <f>SUMIFS(Data!$A:$A, Data!$H:$H,$A5,Data!$C:$C,BB$1,Data!$D:$D,BB$2)</f>
        <v>0</v>
      </c>
      <c r="BC5" s="5">
        <f>SUMIFS(Data!$A:$A, Data!$H:$H,$A5,Data!$C:$C,BC$1,Data!$D:$D,BC$2)</f>
        <v>0</v>
      </c>
      <c r="BD5" s="5">
        <f>SUMIFS(Data!$A:$A, Data!$H:$H,$A5,Data!$C:$C,BD$1,Data!$D:$D,BD$2)</f>
        <v>0</v>
      </c>
      <c r="BE5" s="5">
        <f>SUMIFS(Data!$A:$A, Data!$H:$H,$A5,Data!$C:$C,BE$1,Data!$D:$D,BE$2)</f>
        <v>0</v>
      </c>
      <c r="BF5" s="5">
        <f>SUMIFS(Data!$A:$A, Data!$H:$H,$A5,Data!$C:$C,BF$1,Data!$D:$D,BF$2)</f>
        <v>0</v>
      </c>
      <c r="BG5" s="5">
        <f>SUMIFS(Data!$A:$A, Data!$H:$H,$A5,Data!$C:$C,BG$1,Data!$D:$D,BG$2)</f>
        <v>0</v>
      </c>
      <c r="BH5" s="5">
        <f>SUMIFS(Data!$A:$A, Data!$H:$H,$A5,Data!$C:$C,BH$1,Data!$D:$D,BH$2)</f>
        <v>0</v>
      </c>
      <c r="BI5" s="5">
        <f>SUMIFS(Data!$A:$A, Data!$H:$H,$A5,Data!$C:$C,BI$1,Data!$D:$D,BI$2)</f>
        <v>0</v>
      </c>
      <c r="BJ5" s="5">
        <f>SUMIFS(Data!$A:$A, Data!$H:$H,$A5,Data!$C:$C,BJ$1,Data!$D:$D,BJ$2)</f>
        <v>0</v>
      </c>
      <c r="BK5" s="5">
        <f>SUMIFS(Data!$A:$A, Data!$H:$H,$A5,Data!$C:$C,BK$1,Data!$D:$D,BK$2)</f>
        <v>0</v>
      </c>
      <c r="BL5" s="5">
        <f>SUMIFS(Data!$A:$A, Data!$H:$H,$A5,Data!$C:$C,BL$1,Data!$D:$D,BL$2)</f>
        <v>0</v>
      </c>
      <c r="BM5" s="5">
        <f>SUMIFS(Data!$A:$A, Data!$H:$H,$A5,Data!$C:$C,BM$1,Data!$D:$D,BM$2)</f>
        <v>0</v>
      </c>
      <c r="BN5" s="5">
        <f>SUMIFS(Data!$A:$A, Data!$H:$H,$A5,Data!$C:$C,BN$1,Data!$D:$D,BN$2)</f>
        <v>0</v>
      </c>
      <c r="BO5" s="5">
        <f>SUMIFS(Data!$A:$A, Data!$H:$H,$A5,Data!$C:$C,BO$1,Data!$D:$D,BO$2)</f>
        <v>0</v>
      </c>
      <c r="BP5" s="5">
        <f>SUMIFS(Data!$A:$A, Data!$H:$H,$A5,Data!$C:$C,BP$1,Data!$D:$D,BP$2)</f>
        <v>0</v>
      </c>
      <c r="BQ5" s="5">
        <f>SUMIFS(Data!$A:$A, Data!$H:$H,$A5,Data!$C:$C,BQ$1,Data!$D:$D,BQ$2)</f>
        <v>0</v>
      </c>
      <c r="BR5" s="5">
        <f>SUMIFS(Data!$A:$A, Data!$H:$H,$A5,Data!$C:$C,BR$1,Data!$D:$D,BR$2)</f>
        <v>0</v>
      </c>
      <c r="BS5" s="5">
        <f>SUMIFS(Data!$A:$A, Data!$H:$H,$A5,Data!$C:$C,BS$1,Data!$D:$D,BS$2)</f>
        <v>0</v>
      </c>
      <c r="BT5" s="5">
        <f>SUMIFS(Data!$A:$A, Data!$H:$H,$A5,Data!$C:$C,BT$1,Data!$D:$D,BT$2)</f>
        <v>0</v>
      </c>
      <c r="BU5" s="5">
        <f>SUMIFS(Data!$A:$A, Data!$H:$H,$A5,Data!$C:$C,BU$1,Data!$D:$D,BU$2)</f>
        <v>0</v>
      </c>
      <c r="BV5" s="5">
        <f>SUMIFS(Data!$A:$A, Data!$H:$H,$A5,Data!$C:$C,BV$1,Data!$D:$D,BV$2)</f>
        <v>0</v>
      </c>
      <c r="BW5" s="5">
        <f>SUMIFS(Data!$A:$A, Data!$H:$H,$A5,Data!$C:$C,BW$1,Data!$D:$D,BW$2)</f>
        <v>0</v>
      </c>
      <c r="BX5" s="5">
        <f>SUMIFS(Data!$A:$A, Data!$H:$H,$A5,Data!$C:$C,BX$1,Data!$D:$D,BX$2)</f>
        <v>0</v>
      </c>
      <c r="BY5" s="5">
        <f>SUMIFS(Data!$A:$A, Data!$H:$H,$A5,Data!$C:$C,BY$1,Data!$D:$D,BY$2)</f>
        <v>2</v>
      </c>
      <c r="BZ5" s="5">
        <f>SUMIFS(Data!$A:$A, Data!$H:$H,$A5,Data!$C:$C,BZ$1,Data!$D:$D,BZ$2)</f>
        <v>0</v>
      </c>
      <c r="CA5" s="5">
        <f>SUMIFS(Data!$A:$A, Data!$H:$H,$A5,Data!$C:$C,CA$1,Data!$D:$D,CA$2)</f>
        <v>1</v>
      </c>
      <c r="CB5" s="5">
        <f>SUMIFS(Data!$A:$A, Data!$H:$H,$A5,Data!$C:$C,CB$1,Data!$D:$D,CB$2)</f>
        <v>0</v>
      </c>
      <c r="CC5" s="5">
        <f>SUMIFS(Data!$A:$A, Data!$H:$H,$A5,Data!$C:$C,CC$1,Data!$D:$D,CC$2)</f>
        <v>0</v>
      </c>
      <c r="CD5" s="5">
        <f>SUMIFS(Data!$A:$A, Data!$H:$H,$A5,Data!$C:$C,CD$1,Data!$D:$D,CD$2)</f>
        <v>0</v>
      </c>
      <c r="CE5" s="5">
        <f>SUMIFS(Data!$A:$A, Data!$H:$H,$A5,Data!$C:$C,CE$1,Data!$D:$D,CE$2)</f>
        <v>0</v>
      </c>
      <c r="CF5" s="5">
        <f>SUMIFS(Data!$A:$A, Data!$H:$H,$A5,Data!$C:$C,CF$1,Data!$D:$D,CF$2)</f>
        <v>0</v>
      </c>
      <c r="CG5" s="5">
        <f>SUMIFS(Data!$A:$A, Data!$H:$H,$A5,Data!$C:$C,CG$1,Data!$D:$D,CG$2)</f>
        <v>0</v>
      </c>
      <c r="CH5" s="5">
        <f>SUMIFS(Data!$A:$A, Data!$H:$H,$A5,Data!$C:$C,CH$1,Data!$D:$D,CH$2)</f>
        <v>0</v>
      </c>
      <c r="CI5" s="5">
        <f>SUMIFS(Data!$A:$A, Data!$H:$H,$A5,Data!$C:$C,CI$1,Data!$D:$D,CI$2)</f>
        <v>0</v>
      </c>
      <c r="CJ5" s="5">
        <f>SUMIFS(Data!$A:$A, Data!$H:$H,$A5,Data!$C:$C,CJ$1,Data!$D:$D,CJ$2)</f>
        <v>0</v>
      </c>
      <c r="CK5" s="5">
        <f>SUMIFS(Data!$A:$A, Data!$H:$H,$A5,Data!$C:$C,CK$1,Data!$D:$D,CK$2)</f>
        <v>0</v>
      </c>
      <c r="CL5" s="5">
        <f>SUMIFS(Data!$A:$A, Data!$H:$H,$A5,Data!$C:$C,CL$1,Data!$D:$D,CL$2)</f>
        <v>0</v>
      </c>
      <c r="CM5" s="5">
        <f>SUMIFS(Data!$A:$A, Data!$H:$H,$A5,Data!$C:$C,CM$1,Data!$D:$D,CM$2)</f>
        <v>0</v>
      </c>
      <c r="CN5" s="5">
        <f>SUMIFS(Data!$A:$A, Data!$H:$H,$A5,Data!$C:$C,CN$1,Data!$D:$D,CN$2)</f>
        <v>0</v>
      </c>
      <c r="CO5" s="5">
        <f>SUMIFS(Data!$A:$A, Data!$H:$H,$A5,Data!$C:$C,CO$1,Data!$D:$D,CO$2)</f>
        <v>0</v>
      </c>
      <c r="CP5" s="5">
        <f>SUMIFS(Data!$A:$A, Data!$H:$H,$A5,Data!$C:$C,CP$1,Data!$D:$D,CP$2)</f>
        <v>0</v>
      </c>
      <c r="CQ5" s="5">
        <f>SUMIFS(Data!$A:$A, Data!$H:$H,$A5,Data!$C:$C,CQ$1,Data!$D:$D,CQ$2)</f>
        <v>0</v>
      </c>
      <c r="CR5" s="5">
        <f>SUMIFS(Data!$A:$A, Data!$H:$H,$A5,Data!$C:$C,CR$1,Data!$D:$D,CR$2)</f>
        <v>0</v>
      </c>
      <c r="CS5" s="5">
        <f>SUMIFS(Data!$A:$A, Data!$H:$H,$A5,Data!$C:$C,CS$1,Data!$D:$D,CS$2)</f>
        <v>0</v>
      </c>
      <c r="CT5" s="5">
        <f>SUMIFS(Data!$A:$A, Data!$H:$H,$A5,Data!$C:$C,CT$1,Data!$D:$D,CT$2)</f>
        <v>0</v>
      </c>
      <c r="CU5" s="5">
        <f>SUMIFS(Data!$A:$A, Data!$H:$H,$A5,Data!$C:$C,CU$1,Data!$D:$D,CU$2)</f>
        <v>0</v>
      </c>
      <c r="CV5" s="5">
        <f>SUMIFS(Data!$A:$A, Data!$H:$H,$A5,Data!$C:$C,CV$1,Data!$D:$D,CV$2)</f>
        <v>0</v>
      </c>
      <c r="CW5" s="5">
        <f t="shared" ref="CW5:CX5" si="4">SUMIF($B$2:$CV$2,CW$2, $B5:$CV5)</f>
        <v>13</v>
      </c>
      <c r="CX5" s="5">
        <f t="shared" si="4"/>
        <v>4</v>
      </c>
      <c r="CY5" s="5">
        <f t="shared" si="3"/>
        <v>20</v>
      </c>
    </row>
    <row r="6">
      <c r="A6" s="5" t="str">
        <f>Countries!A4</f>
        <v>AUT</v>
      </c>
      <c r="B6" s="5">
        <f>SUMIFS(Data!$A:$A, Data!$H:$H,$A6,Data!$C:$C,B$1,Data!$D:$D,B$2)</f>
        <v>0</v>
      </c>
      <c r="C6" s="5">
        <f>SUMIFS(Data!$A:$A, Data!$H:$H,$A6,Data!$C:$C,C$1,Data!$D:$D,C$2)</f>
        <v>0</v>
      </c>
      <c r="D6" s="5">
        <f>SUMIFS(Data!$A:$A, Data!$H:$H,$A6,Data!$C:$C,D$1,Data!$D:$D,D$2)</f>
        <v>0</v>
      </c>
      <c r="E6" s="5">
        <f>SUMIFS(Data!$A:$A, Data!$H:$H,$A6,Data!$C:$C,E$1,Data!$D:$D,E$2)</f>
        <v>0</v>
      </c>
      <c r="F6" s="5">
        <f>SUMIFS(Data!$A:$A, Data!$H:$H,$A6,Data!$C:$C,F$1,Data!$D:$D,F$2)</f>
        <v>0</v>
      </c>
      <c r="G6" s="5">
        <f>SUMIFS(Data!$A:$A, Data!$H:$H,$A6,Data!$C:$C,G$1,Data!$D:$D,G$2)</f>
        <v>0</v>
      </c>
      <c r="H6" s="5">
        <f>SUMIFS(Data!$A:$A, Data!$H:$H,$A6,Data!$C:$C,H$1,Data!$D:$D,H$2)</f>
        <v>0</v>
      </c>
      <c r="I6" s="5">
        <f>SUMIFS(Data!$A:$A, Data!$H:$H,$A6,Data!$C:$C,I$1,Data!$D:$D,I$2)</f>
        <v>0</v>
      </c>
      <c r="J6" s="5">
        <f>SUMIFS(Data!$A:$A, Data!$H:$H,$A6,Data!$C:$C,J$1,Data!$D:$D,J$2)</f>
        <v>0</v>
      </c>
      <c r="K6" s="5">
        <f>SUMIFS(Data!$A:$A, Data!$H:$H,$A6,Data!$C:$C,K$1,Data!$D:$D,K$2)</f>
        <v>0</v>
      </c>
      <c r="L6" s="5">
        <f>SUMIFS(Data!$A:$A, Data!$H:$H,$A6,Data!$C:$C,L$1,Data!$D:$D,L$2)</f>
        <v>0</v>
      </c>
      <c r="M6" s="5">
        <f>SUMIFS(Data!$A:$A, Data!$H:$H,$A6,Data!$C:$C,M$1,Data!$D:$D,M$2)</f>
        <v>0</v>
      </c>
      <c r="N6" s="5">
        <f>SUMIFS(Data!$A:$A, Data!$H:$H,$A6,Data!$C:$C,N$1,Data!$D:$D,N$2)</f>
        <v>0</v>
      </c>
      <c r="O6" s="5">
        <f>SUMIFS(Data!$A:$A, Data!$H:$H,$A6,Data!$C:$C,O$1,Data!$D:$D,O$2)</f>
        <v>0</v>
      </c>
      <c r="P6" s="5">
        <f>SUMIFS(Data!$A:$A, Data!$H:$H,$A6,Data!$C:$C,P$1,Data!$D:$D,P$2)</f>
        <v>0</v>
      </c>
      <c r="Q6" s="5">
        <f>SUMIFS(Data!$A:$A, Data!$H:$H,$A6,Data!$C:$C,Q$1,Data!$D:$D,Q$2)</f>
        <v>0</v>
      </c>
      <c r="R6" s="5">
        <f>SUMIFS(Data!$A:$A, Data!$H:$H,$A6,Data!$C:$C,R$1,Data!$D:$D,R$2)</f>
        <v>0</v>
      </c>
      <c r="S6" s="5">
        <f>SUMIFS(Data!$A:$A, Data!$H:$H,$A6,Data!$C:$C,S$1,Data!$D:$D,S$2)</f>
        <v>0</v>
      </c>
      <c r="T6" s="5">
        <f>SUMIFS(Data!$A:$A, Data!$H:$H,$A6,Data!$C:$C,T$1,Data!$D:$D,T$2)</f>
        <v>0</v>
      </c>
      <c r="U6" s="5">
        <f>SUMIFS(Data!$A:$A, Data!$H:$H,$A6,Data!$C:$C,U$1,Data!$D:$D,U$2)</f>
        <v>0</v>
      </c>
      <c r="V6" s="5">
        <f>SUMIFS(Data!$A:$A, Data!$H:$H,$A6,Data!$C:$C,V$1,Data!$D:$D,V$2)</f>
        <v>0</v>
      </c>
      <c r="W6" s="5">
        <f>SUMIFS(Data!$A:$A, Data!$H:$H,$A6,Data!$C:$C,W$1,Data!$D:$D,W$2)</f>
        <v>0</v>
      </c>
      <c r="X6" s="5">
        <f>SUMIFS(Data!$A:$A, Data!$H:$H,$A6,Data!$C:$C,X$1,Data!$D:$D,X$2)</f>
        <v>0</v>
      </c>
      <c r="Y6" s="5">
        <f>SUMIFS(Data!$A:$A, Data!$H:$H,$A6,Data!$C:$C,Y$1,Data!$D:$D,Y$2)</f>
        <v>0</v>
      </c>
      <c r="Z6" s="5">
        <f>SUMIFS(Data!$A:$A, Data!$H:$H,$A6,Data!$C:$C,Z$1,Data!$D:$D,Z$2)</f>
        <v>0</v>
      </c>
      <c r="AA6" s="5">
        <f>SUMIFS(Data!$A:$A, Data!$H:$H,$A6,Data!$C:$C,AA$1,Data!$D:$D,AA$2)</f>
        <v>0</v>
      </c>
      <c r="AB6" s="5">
        <f>SUMIFS(Data!$A:$A, Data!$H:$H,$A6,Data!$C:$C,AB$1,Data!$D:$D,AB$2)</f>
        <v>0</v>
      </c>
      <c r="AC6" s="5">
        <f>SUMIFS(Data!$A:$A, Data!$H:$H,$A6,Data!$C:$C,AC$1,Data!$D:$D,AC$2)</f>
        <v>0</v>
      </c>
      <c r="AD6" s="5">
        <f>SUMIFS(Data!$A:$A, Data!$H:$H,$A6,Data!$C:$C,AD$1,Data!$D:$D,AD$2)</f>
        <v>0</v>
      </c>
      <c r="AE6" s="5">
        <f>SUMIFS(Data!$A:$A, Data!$H:$H,$A6,Data!$C:$C,AE$1,Data!$D:$D,AE$2)</f>
        <v>0</v>
      </c>
      <c r="AF6" s="5">
        <f>SUMIFS(Data!$A:$A, Data!$H:$H,$A6,Data!$C:$C,AF$1,Data!$D:$D,AF$2)</f>
        <v>0</v>
      </c>
      <c r="AG6" s="5">
        <f>SUMIFS(Data!$A:$A, Data!$H:$H,$A6,Data!$C:$C,AG$1,Data!$D:$D,AG$2)</f>
        <v>0</v>
      </c>
      <c r="AH6" s="5">
        <f>SUMIFS(Data!$A:$A, Data!$H:$H,$A6,Data!$C:$C,AH$1,Data!$D:$D,AH$2)</f>
        <v>0</v>
      </c>
      <c r="AI6" s="5">
        <f>SUMIFS(Data!$A:$A, Data!$H:$H,$A6,Data!$C:$C,AI$1,Data!$D:$D,AI$2)</f>
        <v>0</v>
      </c>
      <c r="AJ6" s="5">
        <f>SUMIFS(Data!$A:$A, Data!$H:$H,$A6,Data!$C:$C,AJ$1,Data!$D:$D,AJ$2)</f>
        <v>0</v>
      </c>
      <c r="AK6" s="5">
        <f>SUMIFS(Data!$A:$A, Data!$H:$H,$A6,Data!$C:$C,AK$1,Data!$D:$D,AK$2)</f>
        <v>0</v>
      </c>
      <c r="AL6" s="5">
        <f>SUMIFS(Data!$A:$A, Data!$H:$H,$A6,Data!$C:$C,AL$1,Data!$D:$D,AL$2)</f>
        <v>0</v>
      </c>
      <c r="AM6" s="5">
        <f>SUMIFS(Data!$A:$A, Data!$H:$H,$A6,Data!$C:$C,AM$1,Data!$D:$D,AM$2)</f>
        <v>0</v>
      </c>
      <c r="AN6" s="5">
        <f>SUMIFS(Data!$A:$A, Data!$H:$H,$A6,Data!$C:$C,AN$1,Data!$D:$D,AN$2)</f>
        <v>0</v>
      </c>
      <c r="AO6" s="5">
        <f>SUMIFS(Data!$A:$A, Data!$H:$H,$A6,Data!$C:$C,AO$1,Data!$D:$D,AO$2)</f>
        <v>0</v>
      </c>
      <c r="AP6" s="5">
        <f>SUMIFS(Data!$A:$A, Data!$H:$H,$A6,Data!$C:$C,AP$1,Data!$D:$D,AP$2)</f>
        <v>0</v>
      </c>
      <c r="AQ6" s="5">
        <f>SUMIFS(Data!$A:$A, Data!$H:$H,$A6,Data!$C:$C,AQ$1,Data!$D:$D,AQ$2)</f>
        <v>0</v>
      </c>
      <c r="AR6" s="5">
        <f>SUMIFS(Data!$A:$A, Data!$H:$H,$A6,Data!$C:$C,AR$1,Data!$D:$D,AR$2)</f>
        <v>0</v>
      </c>
      <c r="AS6" s="5">
        <f>SUMIFS(Data!$A:$A, Data!$H:$H,$A6,Data!$C:$C,AS$1,Data!$D:$D,AS$2)</f>
        <v>0</v>
      </c>
      <c r="AT6" s="5">
        <f>SUMIFS(Data!$A:$A, Data!$H:$H,$A6,Data!$C:$C,AT$1,Data!$D:$D,AT$2)</f>
        <v>0</v>
      </c>
      <c r="AU6" s="5">
        <f>SUMIFS(Data!$A:$A, Data!$H:$H,$A6,Data!$C:$C,AU$1,Data!$D:$D,AU$2)</f>
        <v>0</v>
      </c>
      <c r="AV6" s="5">
        <f>SUMIFS(Data!$A:$A, Data!$H:$H,$A6,Data!$C:$C,AV$1,Data!$D:$D,AV$2)</f>
        <v>0</v>
      </c>
      <c r="AW6" s="5">
        <f>SUMIFS(Data!$A:$A, Data!$H:$H,$A6,Data!$C:$C,AW$1,Data!$D:$D,AW$2)</f>
        <v>0</v>
      </c>
      <c r="AX6" s="5">
        <f>SUMIFS(Data!$A:$A, Data!$H:$H,$A6,Data!$C:$C,AX$1,Data!$D:$D,AX$2)</f>
        <v>0</v>
      </c>
      <c r="AY6" s="5">
        <f>SUMIFS(Data!$A:$A, Data!$H:$H,$A6,Data!$C:$C,AY$1,Data!$D:$D,AY$2)</f>
        <v>0</v>
      </c>
      <c r="AZ6" s="5">
        <f>SUMIFS(Data!$A:$A, Data!$H:$H,$A6,Data!$C:$C,AZ$1,Data!$D:$D,AZ$2)</f>
        <v>0</v>
      </c>
      <c r="BA6" s="5">
        <f>SUMIFS(Data!$A:$A, Data!$H:$H,$A6,Data!$C:$C,BA$1,Data!$D:$D,BA$2)</f>
        <v>1</v>
      </c>
      <c r="BB6" s="5">
        <f>SUMIFS(Data!$A:$A, Data!$H:$H,$A6,Data!$C:$C,BB$1,Data!$D:$D,BB$2)</f>
        <v>0</v>
      </c>
      <c r="BC6" s="5">
        <f>SUMIFS(Data!$A:$A, Data!$H:$H,$A6,Data!$C:$C,BC$1,Data!$D:$D,BC$2)</f>
        <v>0</v>
      </c>
      <c r="BD6" s="5">
        <f>SUMIFS(Data!$A:$A, Data!$H:$H,$A6,Data!$C:$C,BD$1,Data!$D:$D,BD$2)</f>
        <v>0</v>
      </c>
      <c r="BE6" s="5">
        <f>SUMIFS(Data!$A:$A, Data!$H:$H,$A6,Data!$C:$C,BE$1,Data!$D:$D,BE$2)</f>
        <v>0</v>
      </c>
      <c r="BF6" s="5">
        <f>SUMIFS(Data!$A:$A, Data!$H:$H,$A6,Data!$C:$C,BF$1,Data!$D:$D,BF$2)</f>
        <v>0</v>
      </c>
      <c r="BG6" s="5">
        <f>SUMIFS(Data!$A:$A, Data!$H:$H,$A6,Data!$C:$C,BG$1,Data!$D:$D,BG$2)</f>
        <v>0</v>
      </c>
      <c r="BH6" s="5">
        <f>SUMIFS(Data!$A:$A, Data!$H:$H,$A6,Data!$C:$C,BH$1,Data!$D:$D,BH$2)</f>
        <v>0</v>
      </c>
      <c r="BI6" s="5">
        <f>SUMIFS(Data!$A:$A, Data!$H:$H,$A6,Data!$C:$C,BI$1,Data!$D:$D,BI$2)</f>
        <v>0</v>
      </c>
      <c r="BJ6" s="5">
        <f>SUMIFS(Data!$A:$A, Data!$H:$H,$A6,Data!$C:$C,BJ$1,Data!$D:$D,BJ$2)</f>
        <v>0</v>
      </c>
      <c r="BK6" s="5">
        <f>SUMIFS(Data!$A:$A, Data!$H:$H,$A6,Data!$C:$C,BK$1,Data!$D:$D,BK$2)</f>
        <v>0</v>
      </c>
      <c r="BL6" s="5">
        <f>SUMIFS(Data!$A:$A, Data!$H:$H,$A6,Data!$C:$C,BL$1,Data!$D:$D,BL$2)</f>
        <v>0</v>
      </c>
      <c r="BM6" s="5">
        <f>SUMIFS(Data!$A:$A, Data!$H:$H,$A6,Data!$C:$C,BM$1,Data!$D:$D,BM$2)</f>
        <v>0</v>
      </c>
      <c r="BN6" s="5">
        <f>SUMIFS(Data!$A:$A, Data!$H:$H,$A6,Data!$C:$C,BN$1,Data!$D:$D,BN$2)</f>
        <v>0</v>
      </c>
      <c r="BO6" s="5">
        <f>SUMIFS(Data!$A:$A, Data!$H:$H,$A6,Data!$C:$C,BO$1,Data!$D:$D,BO$2)</f>
        <v>0</v>
      </c>
      <c r="BP6" s="5">
        <f>SUMIFS(Data!$A:$A, Data!$H:$H,$A6,Data!$C:$C,BP$1,Data!$D:$D,BP$2)</f>
        <v>0</v>
      </c>
      <c r="BQ6" s="5">
        <f>SUMIFS(Data!$A:$A, Data!$H:$H,$A6,Data!$C:$C,BQ$1,Data!$D:$D,BQ$2)</f>
        <v>0</v>
      </c>
      <c r="BR6" s="5">
        <f>SUMIFS(Data!$A:$A, Data!$H:$H,$A6,Data!$C:$C,BR$1,Data!$D:$D,BR$2)</f>
        <v>0</v>
      </c>
      <c r="BS6" s="5">
        <f>SUMIFS(Data!$A:$A, Data!$H:$H,$A6,Data!$C:$C,BS$1,Data!$D:$D,BS$2)</f>
        <v>0</v>
      </c>
      <c r="BT6" s="5">
        <f>SUMIFS(Data!$A:$A, Data!$H:$H,$A6,Data!$C:$C,BT$1,Data!$D:$D,BT$2)</f>
        <v>0</v>
      </c>
      <c r="BU6" s="5">
        <f>SUMIFS(Data!$A:$A, Data!$H:$H,$A6,Data!$C:$C,BU$1,Data!$D:$D,BU$2)</f>
        <v>0</v>
      </c>
      <c r="BV6" s="5">
        <f>SUMIFS(Data!$A:$A, Data!$H:$H,$A6,Data!$C:$C,BV$1,Data!$D:$D,BV$2)</f>
        <v>0</v>
      </c>
      <c r="BW6" s="5">
        <f>SUMIFS(Data!$A:$A, Data!$H:$H,$A6,Data!$C:$C,BW$1,Data!$D:$D,BW$2)</f>
        <v>0</v>
      </c>
      <c r="BX6" s="5">
        <f>SUMIFS(Data!$A:$A, Data!$H:$H,$A6,Data!$C:$C,BX$1,Data!$D:$D,BX$2)</f>
        <v>0</v>
      </c>
      <c r="BY6" s="5">
        <f>SUMIFS(Data!$A:$A, Data!$H:$H,$A6,Data!$C:$C,BY$1,Data!$D:$D,BY$2)</f>
        <v>0</v>
      </c>
      <c r="BZ6" s="5">
        <f>SUMIFS(Data!$A:$A, Data!$H:$H,$A6,Data!$C:$C,BZ$1,Data!$D:$D,BZ$2)</f>
        <v>0</v>
      </c>
      <c r="CA6" s="5">
        <f>SUMIFS(Data!$A:$A, Data!$H:$H,$A6,Data!$C:$C,CA$1,Data!$D:$D,CA$2)</f>
        <v>0</v>
      </c>
      <c r="CB6" s="5">
        <f>SUMIFS(Data!$A:$A, Data!$H:$H,$A6,Data!$C:$C,CB$1,Data!$D:$D,CB$2)</f>
        <v>0</v>
      </c>
      <c r="CC6" s="5">
        <f>SUMIFS(Data!$A:$A, Data!$H:$H,$A6,Data!$C:$C,CC$1,Data!$D:$D,CC$2)</f>
        <v>0</v>
      </c>
      <c r="CD6" s="5">
        <f>SUMIFS(Data!$A:$A, Data!$H:$H,$A6,Data!$C:$C,CD$1,Data!$D:$D,CD$2)</f>
        <v>0</v>
      </c>
      <c r="CE6" s="5">
        <f>SUMIFS(Data!$A:$A, Data!$H:$H,$A6,Data!$C:$C,CE$1,Data!$D:$D,CE$2)</f>
        <v>0</v>
      </c>
      <c r="CF6" s="5">
        <f>SUMIFS(Data!$A:$A, Data!$H:$H,$A6,Data!$C:$C,CF$1,Data!$D:$D,CF$2)</f>
        <v>0</v>
      </c>
      <c r="CG6" s="5">
        <f>SUMIFS(Data!$A:$A, Data!$H:$H,$A6,Data!$C:$C,CG$1,Data!$D:$D,CG$2)</f>
        <v>0</v>
      </c>
      <c r="CH6" s="5">
        <f>SUMIFS(Data!$A:$A, Data!$H:$H,$A6,Data!$C:$C,CH$1,Data!$D:$D,CH$2)</f>
        <v>0</v>
      </c>
      <c r="CI6" s="5">
        <f>SUMIFS(Data!$A:$A, Data!$H:$H,$A6,Data!$C:$C,CI$1,Data!$D:$D,CI$2)</f>
        <v>0</v>
      </c>
      <c r="CJ6" s="5">
        <f>SUMIFS(Data!$A:$A, Data!$H:$H,$A6,Data!$C:$C,CJ$1,Data!$D:$D,CJ$2)</f>
        <v>0</v>
      </c>
      <c r="CK6" s="5">
        <f>SUMIFS(Data!$A:$A, Data!$H:$H,$A6,Data!$C:$C,CK$1,Data!$D:$D,CK$2)</f>
        <v>0</v>
      </c>
      <c r="CL6" s="5">
        <f>SUMIFS(Data!$A:$A, Data!$H:$H,$A6,Data!$C:$C,CL$1,Data!$D:$D,CL$2)</f>
        <v>0</v>
      </c>
      <c r="CM6" s="5">
        <f>SUMIFS(Data!$A:$A, Data!$H:$H,$A6,Data!$C:$C,CM$1,Data!$D:$D,CM$2)</f>
        <v>0</v>
      </c>
      <c r="CN6" s="5">
        <f>SUMIFS(Data!$A:$A, Data!$H:$H,$A6,Data!$C:$C,CN$1,Data!$D:$D,CN$2)</f>
        <v>0</v>
      </c>
      <c r="CO6" s="5">
        <f>SUMIFS(Data!$A:$A, Data!$H:$H,$A6,Data!$C:$C,CO$1,Data!$D:$D,CO$2)</f>
        <v>0</v>
      </c>
      <c r="CP6" s="5">
        <f>SUMIFS(Data!$A:$A, Data!$H:$H,$A6,Data!$C:$C,CP$1,Data!$D:$D,CP$2)</f>
        <v>0</v>
      </c>
      <c r="CQ6" s="5">
        <f>SUMIFS(Data!$A:$A, Data!$H:$H,$A6,Data!$C:$C,CQ$1,Data!$D:$D,CQ$2)</f>
        <v>0</v>
      </c>
      <c r="CR6" s="5">
        <f>SUMIFS(Data!$A:$A, Data!$H:$H,$A6,Data!$C:$C,CR$1,Data!$D:$D,CR$2)</f>
        <v>0</v>
      </c>
      <c r="CS6" s="5">
        <f>SUMIFS(Data!$A:$A, Data!$H:$H,$A6,Data!$C:$C,CS$1,Data!$D:$D,CS$2)</f>
        <v>0</v>
      </c>
      <c r="CT6" s="5">
        <f>SUMIFS(Data!$A:$A, Data!$H:$H,$A6,Data!$C:$C,CT$1,Data!$D:$D,CT$2)</f>
        <v>0</v>
      </c>
      <c r="CU6" s="5">
        <f>SUMIFS(Data!$A:$A, Data!$H:$H,$A6,Data!$C:$C,CU$1,Data!$D:$D,CU$2)</f>
        <v>0</v>
      </c>
      <c r="CV6" s="5">
        <f>SUMIFS(Data!$A:$A, Data!$H:$H,$A6,Data!$C:$C,CV$1,Data!$D:$D,CV$2)</f>
        <v>0</v>
      </c>
      <c r="CW6" s="5">
        <f t="shared" ref="CW6:CX6" si="5">SUMIF($B$2:$CV$2,CW$2, $B6:$CV6)</f>
        <v>0</v>
      </c>
      <c r="CX6" s="5">
        <f t="shared" si="5"/>
        <v>1</v>
      </c>
      <c r="CY6" s="5">
        <f t="shared" si="3"/>
        <v>1</v>
      </c>
    </row>
    <row r="7">
      <c r="A7" s="5" t="str">
        <f>Countries!A5</f>
        <v>AZE</v>
      </c>
      <c r="B7" s="5">
        <f>SUMIFS(Data!$A:$A, Data!$H:$H,$A7,Data!$C:$C,B$1,Data!$D:$D,B$2)</f>
        <v>0</v>
      </c>
      <c r="C7" s="5">
        <f>SUMIFS(Data!$A:$A, Data!$H:$H,$A7,Data!$C:$C,C$1,Data!$D:$D,C$2)</f>
        <v>0</v>
      </c>
      <c r="D7" s="5">
        <f>SUMIFS(Data!$A:$A, Data!$H:$H,$A7,Data!$C:$C,D$1,Data!$D:$D,D$2)</f>
        <v>0</v>
      </c>
      <c r="E7" s="5">
        <f>SUMIFS(Data!$A:$A, Data!$H:$H,$A7,Data!$C:$C,E$1,Data!$D:$D,E$2)</f>
        <v>0</v>
      </c>
      <c r="F7" s="5">
        <f>SUMIFS(Data!$A:$A, Data!$H:$H,$A7,Data!$C:$C,F$1,Data!$D:$D,F$2)</f>
        <v>0</v>
      </c>
      <c r="G7" s="5">
        <f>SUMIFS(Data!$A:$A, Data!$H:$H,$A7,Data!$C:$C,G$1,Data!$D:$D,G$2)</f>
        <v>0</v>
      </c>
      <c r="H7" s="5">
        <f>SUMIFS(Data!$A:$A, Data!$H:$H,$A7,Data!$C:$C,H$1,Data!$D:$D,H$2)</f>
        <v>0</v>
      </c>
      <c r="I7" s="5">
        <f>SUMIFS(Data!$A:$A, Data!$H:$H,$A7,Data!$C:$C,I$1,Data!$D:$D,I$2)</f>
        <v>0</v>
      </c>
      <c r="J7" s="5">
        <f>SUMIFS(Data!$A:$A, Data!$H:$H,$A7,Data!$C:$C,J$1,Data!$D:$D,J$2)</f>
        <v>0</v>
      </c>
      <c r="K7" s="5">
        <f>SUMIFS(Data!$A:$A, Data!$H:$H,$A7,Data!$C:$C,K$1,Data!$D:$D,K$2)</f>
        <v>0</v>
      </c>
      <c r="L7" s="5">
        <f>SUMIFS(Data!$A:$A, Data!$H:$H,$A7,Data!$C:$C,L$1,Data!$D:$D,L$2)</f>
        <v>0</v>
      </c>
      <c r="M7" s="5">
        <f>SUMIFS(Data!$A:$A, Data!$H:$H,$A7,Data!$C:$C,M$1,Data!$D:$D,M$2)</f>
        <v>0</v>
      </c>
      <c r="N7" s="5">
        <f>SUMIFS(Data!$A:$A, Data!$H:$H,$A7,Data!$C:$C,N$1,Data!$D:$D,N$2)</f>
        <v>0</v>
      </c>
      <c r="O7" s="5">
        <f>SUMIFS(Data!$A:$A, Data!$H:$H,$A7,Data!$C:$C,O$1,Data!$D:$D,O$2)</f>
        <v>0</v>
      </c>
      <c r="P7" s="5">
        <f>SUMIFS(Data!$A:$A, Data!$H:$H,$A7,Data!$C:$C,P$1,Data!$D:$D,P$2)</f>
        <v>0</v>
      </c>
      <c r="Q7" s="5">
        <f>SUMIFS(Data!$A:$A, Data!$H:$H,$A7,Data!$C:$C,Q$1,Data!$D:$D,Q$2)</f>
        <v>0</v>
      </c>
      <c r="R7" s="5">
        <f>SUMIFS(Data!$A:$A, Data!$H:$H,$A7,Data!$C:$C,R$1,Data!$D:$D,R$2)</f>
        <v>0</v>
      </c>
      <c r="S7" s="5">
        <f>SUMIFS(Data!$A:$A, Data!$H:$H,$A7,Data!$C:$C,S$1,Data!$D:$D,S$2)</f>
        <v>0</v>
      </c>
      <c r="T7" s="5">
        <f>SUMIFS(Data!$A:$A, Data!$H:$H,$A7,Data!$C:$C,T$1,Data!$D:$D,T$2)</f>
        <v>0</v>
      </c>
      <c r="U7" s="5">
        <f>SUMIFS(Data!$A:$A, Data!$H:$H,$A7,Data!$C:$C,U$1,Data!$D:$D,U$2)</f>
        <v>0</v>
      </c>
      <c r="V7" s="5">
        <f>SUMIFS(Data!$A:$A, Data!$H:$H,$A7,Data!$C:$C,V$1,Data!$D:$D,V$2)</f>
        <v>0</v>
      </c>
      <c r="W7" s="5">
        <f>SUMIFS(Data!$A:$A, Data!$H:$H,$A7,Data!$C:$C,W$1,Data!$D:$D,W$2)</f>
        <v>0</v>
      </c>
      <c r="X7" s="5">
        <f>SUMIFS(Data!$A:$A, Data!$H:$H,$A7,Data!$C:$C,X$1,Data!$D:$D,X$2)</f>
        <v>0</v>
      </c>
      <c r="Y7" s="5">
        <f>SUMIFS(Data!$A:$A, Data!$H:$H,$A7,Data!$C:$C,Y$1,Data!$D:$D,Y$2)</f>
        <v>0</v>
      </c>
      <c r="Z7" s="5">
        <f>SUMIFS(Data!$A:$A, Data!$H:$H,$A7,Data!$C:$C,Z$1,Data!$D:$D,Z$2)</f>
        <v>0</v>
      </c>
      <c r="AA7" s="5">
        <f>SUMIFS(Data!$A:$A, Data!$H:$H,$A7,Data!$C:$C,AA$1,Data!$D:$D,AA$2)</f>
        <v>0</v>
      </c>
      <c r="AB7" s="5">
        <f>SUMIFS(Data!$A:$A, Data!$H:$H,$A7,Data!$C:$C,AB$1,Data!$D:$D,AB$2)</f>
        <v>0</v>
      </c>
      <c r="AC7" s="5">
        <f>SUMIFS(Data!$A:$A, Data!$H:$H,$A7,Data!$C:$C,AC$1,Data!$D:$D,AC$2)</f>
        <v>0</v>
      </c>
      <c r="AD7" s="5">
        <f>SUMIFS(Data!$A:$A, Data!$H:$H,$A7,Data!$C:$C,AD$1,Data!$D:$D,AD$2)</f>
        <v>0</v>
      </c>
      <c r="AE7" s="5">
        <f>SUMIFS(Data!$A:$A, Data!$H:$H,$A7,Data!$C:$C,AE$1,Data!$D:$D,AE$2)</f>
        <v>0</v>
      </c>
      <c r="AF7" s="5">
        <f>SUMIFS(Data!$A:$A, Data!$H:$H,$A7,Data!$C:$C,AF$1,Data!$D:$D,AF$2)</f>
        <v>0</v>
      </c>
      <c r="AG7" s="5">
        <f>SUMIFS(Data!$A:$A, Data!$H:$H,$A7,Data!$C:$C,AG$1,Data!$D:$D,AG$2)</f>
        <v>0</v>
      </c>
      <c r="AH7" s="5">
        <f>SUMIFS(Data!$A:$A, Data!$H:$H,$A7,Data!$C:$C,AH$1,Data!$D:$D,AH$2)</f>
        <v>0</v>
      </c>
      <c r="AI7" s="5">
        <f>SUMIFS(Data!$A:$A, Data!$H:$H,$A7,Data!$C:$C,AI$1,Data!$D:$D,AI$2)</f>
        <v>0</v>
      </c>
      <c r="AJ7" s="5">
        <f>SUMIFS(Data!$A:$A, Data!$H:$H,$A7,Data!$C:$C,AJ$1,Data!$D:$D,AJ$2)</f>
        <v>0</v>
      </c>
      <c r="AK7" s="5">
        <f>SUMIFS(Data!$A:$A, Data!$H:$H,$A7,Data!$C:$C,AK$1,Data!$D:$D,AK$2)</f>
        <v>0</v>
      </c>
      <c r="AL7" s="5">
        <f>SUMIFS(Data!$A:$A, Data!$H:$H,$A7,Data!$C:$C,AL$1,Data!$D:$D,AL$2)</f>
        <v>0</v>
      </c>
      <c r="AM7" s="5">
        <f>SUMIFS(Data!$A:$A, Data!$H:$H,$A7,Data!$C:$C,AM$1,Data!$D:$D,AM$2)</f>
        <v>0</v>
      </c>
      <c r="AN7" s="5">
        <f>SUMIFS(Data!$A:$A, Data!$H:$H,$A7,Data!$C:$C,AN$1,Data!$D:$D,AN$2)</f>
        <v>0</v>
      </c>
      <c r="AO7" s="5">
        <f>SUMIFS(Data!$A:$A, Data!$H:$H,$A7,Data!$C:$C,AO$1,Data!$D:$D,AO$2)</f>
        <v>0</v>
      </c>
      <c r="AP7" s="5">
        <f>SUMIFS(Data!$A:$A, Data!$H:$H,$A7,Data!$C:$C,AP$1,Data!$D:$D,AP$2)</f>
        <v>0</v>
      </c>
      <c r="AQ7" s="5">
        <f>SUMIFS(Data!$A:$A, Data!$H:$H,$A7,Data!$C:$C,AQ$1,Data!$D:$D,AQ$2)</f>
        <v>0</v>
      </c>
      <c r="AR7" s="5">
        <f>SUMIFS(Data!$A:$A, Data!$H:$H,$A7,Data!$C:$C,AR$1,Data!$D:$D,AR$2)</f>
        <v>0</v>
      </c>
      <c r="AS7" s="5">
        <f>SUMIFS(Data!$A:$A, Data!$H:$H,$A7,Data!$C:$C,AS$1,Data!$D:$D,AS$2)</f>
        <v>0</v>
      </c>
      <c r="AT7" s="5">
        <f>SUMIFS(Data!$A:$A, Data!$H:$H,$A7,Data!$C:$C,AT$1,Data!$D:$D,AT$2)</f>
        <v>0</v>
      </c>
      <c r="AU7" s="5">
        <f>SUMIFS(Data!$A:$A, Data!$H:$H,$A7,Data!$C:$C,AU$1,Data!$D:$D,AU$2)</f>
        <v>0</v>
      </c>
      <c r="AV7" s="5">
        <f>SUMIFS(Data!$A:$A, Data!$H:$H,$A7,Data!$C:$C,AV$1,Data!$D:$D,AV$2)</f>
        <v>0</v>
      </c>
      <c r="AW7" s="5">
        <f>SUMIFS(Data!$A:$A, Data!$H:$H,$A7,Data!$C:$C,AW$1,Data!$D:$D,AW$2)</f>
        <v>0</v>
      </c>
      <c r="AX7" s="5">
        <f>SUMIFS(Data!$A:$A, Data!$H:$H,$A7,Data!$C:$C,AX$1,Data!$D:$D,AX$2)</f>
        <v>0</v>
      </c>
      <c r="AY7" s="5">
        <f>SUMIFS(Data!$A:$A, Data!$H:$H,$A7,Data!$C:$C,AY$1,Data!$D:$D,AY$2)</f>
        <v>0</v>
      </c>
      <c r="AZ7" s="5">
        <f>SUMIFS(Data!$A:$A, Data!$H:$H,$A7,Data!$C:$C,AZ$1,Data!$D:$D,AZ$2)</f>
        <v>0</v>
      </c>
      <c r="BA7" s="5">
        <f>SUMIFS(Data!$A:$A, Data!$H:$H,$A7,Data!$C:$C,BA$1,Data!$D:$D,BA$2)</f>
        <v>0</v>
      </c>
      <c r="BB7" s="5">
        <f>SUMIFS(Data!$A:$A, Data!$H:$H,$A7,Data!$C:$C,BB$1,Data!$D:$D,BB$2)</f>
        <v>1</v>
      </c>
      <c r="BC7" s="5">
        <f>SUMIFS(Data!$A:$A, Data!$H:$H,$A7,Data!$C:$C,BC$1,Data!$D:$D,BC$2)</f>
        <v>1</v>
      </c>
      <c r="BD7" s="5">
        <f>SUMIFS(Data!$A:$A, Data!$H:$H,$A7,Data!$C:$C,BD$1,Data!$D:$D,BD$2)</f>
        <v>0</v>
      </c>
      <c r="BE7" s="5">
        <f>SUMIFS(Data!$A:$A, Data!$H:$H,$A7,Data!$C:$C,BE$1,Data!$D:$D,BE$2)</f>
        <v>0</v>
      </c>
      <c r="BF7" s="5">
        <f>SUMIFS(Data!$A:$A, Data!$H:$H,$A7,Data!$C:$C,BF$1,Data!$D:$D,BF$2)</f>
        <v>0</v>
      </c>
      <c r="BG7" s="5">
        <f>SUMIFS(Data!$A:$A, Data!$H:$H,$A7,Data!$C:$C,BG$1,Data!$D:$D,BG$2)</f>
        <v>0</v>
      </c>
      <c r="BH7" s="5">
        <f>SUMIFS(Data!$A:$A, Data!$H:$H,$A7,Data!$C:$C,BH$1,Data!$D:$D,BH$2)</f>
        <v>0</v>
      </c>
      <c r="BI7" s="5">
        <f>SUMIFS(Data!$A:$A, Data!$H:$H,$A7,Data!$C:$C,BI$1,Data!$D:$D,BI$2)</f>
        <v>0</v>
      </c>
      <c r="BJ7" s="5">
        <f>SUMIFS(Data!$A:$A, Data!$H:$H,$A7,Data!$C:$C,BJ$1,Data!$D:$D,BJ$2)</f>
        <v>0</v>
      </c>
      <c r="BK7" s="5">
        <f>SUMIFS(Data!$A:$A, Data!$H:$H,$A7,Data!$C:$C,BK$1,Data!$D:$D,BK$2)</f>
        <v>0</v>
      </c>
      <c r="BL7" s="5">
        <f>SUMIFS(Data!$A:$A, Data!$H:$H,$A7,Data!$C:$C,BL$1,Data!$D:$D,BL$2)</f>
        <v>0</v>
      </c>
      <c r="BM7" s="5">
        <f>SUMIFS(Data!$A:$A, Data!$H:$H,$A7,Data!$C:$C,BM$1,Data!$D:$D,BM$2)</f>
        <v>0</v>
      </c>
      <c r="BN7" s="5">
        <f>SUMIFS(Data!$A:$A, Data!$H:$H,$A7,Data!$C:$C,BN$1,Data!$D:$D,BN$2)</f>
        <v>0</v>
      </c>
      <c r="BO7" s="5">
        <f>SUMIFS(Data!$A:$A, Data!$H:$H,$A7,Data!$C:$C,BO$1,Data!$D:$D,BO$2)</f>
        <v>0</v>
      </c>
      <c r="BP7" s="5">
        <f>SUMIFS(Data!$A:$A, Data!$H:$H,$A7,Data!$C:$C,BP$1,Data!$D:$D,BP$2)</f>
        <v>0</v>
      </c>
      <c r="BQ7" s="5">
        <f>SUMIFS(Data!$A:$A, Data!$H:$H,$A7,Data!$C:$C,BQ$1,Data!$D:$D,BQ$2)</f>
        <v>0</v>
      </c>
      <c r="BR7" s="5">
        <f>SUMIFS(Data!$A:$A, Data!$H:$H,$A7,Data!$C:$C,BR$1,Data!$D:$D,BR$2)</f>
        <v>0</v>
      </c>
      <c r="BS7" s="5">
        <f>SUMIFS(Data!$A:$A, Data!$H:$H,$A7,Data!$C:$C,BS$1,Data!$D:$D,BS$2)</f>
        <v>0</v>
      </c>
      <c r="BT7" s="5">
        <f>SUMIFS(Data!$A:$A, Data!$H:$H,$A7,Data!$C:$C,BT$1,Data!$D:$D,BT$2)</f>
        <v>0</v>
      </c>
      <c r="BU7" s="5">
        <f>SUMIFS(Data!$A:$A, Data!$H:$H,$A7,Data!$C:$C,BU$1,Data!$D:$D,BU$2)</f>
        <v>0</v>
      </c>
      <c r="BV7" s="5">
        <f>SUMIFS(Data!$A:$A, Data!$H:$H,$A7,Data!$C:$C,BV$1,Data!$D:$D,BV$2)</f>
        <v>0</v>
      </c>
      <c r="BW7" s="5">
        <f>SUMIFS(Data!$A:$A, Data!$H:$H,$A7,Data!$C:$C,BW$1,Data!$D:$D,BW$2)</f>
        <v>0</v>
      </c>
      <c r="BX7" s="5">
        <f>SUMIFS(Data!$A:$A, Data!$H:$H,$A7,Data!$C:$C,BX$1,Data!$D:$D,BX$2)</f>
        <v>0</v>
      </c>
      <c r="BY7" s="5">
        <f>SUMIFS(Data!$A:$A, Data!$H:$H,$A7,Data!$C:$C,BY$1,Data!$D:$D,BY$2)</f>
        <v>0</v>
      </c>
      <c r="BZ7" s="5">
        <f>SUMIFS(Data!$A:$A, Data!$H:$H,$A7,Data!$C:$C,BZ$1,Data!$D:$D,BZ$2)</f>
        <v>0</v>
      </c>
      <c r="CA7" s="5">
        <f>SUMIFS(Data!$A:$A, Data!$H:$H,$A7,Data!$C:$C,CA$1,Data!$D:$D,CA$2)</f>
        <v>0</v>
      </c>
      <c r="CB7" s="5">
        <f>SUMIFS(Data!$A:$A, Data!$H:$H,$A7,Data!$C:$C,CB$1,Data!$D:$D,CB$2)</f>
        <v>0</v>
      </c>
      <c r="CC7" s="5">
        <f>SUMIFS(Data!$A:$A, Data!$H:$H,$A7,Data!$C:$C,CC$1,Data!$D:$D,CC$2)</f>
        <v>0</v>
      </c>
      <c r="CD7" s="5">
        <f>SUMIFS(Data!$A:$A, Data!$H:$H,$A7,Data!$C:$C,CD$1,Data!$D:$D,CD$2)</f>
        <v>0</v>
      </c>
      <c r="CE7" s="5">
        <f>SUMIFS(Data!$A:$A, Data!$H:$H,$A7,Data!$C:$C,CE$1,Data!$D:$D,CE$2)</f>
        <v>0</v>
      </c>
      <c r="CF7" s="5">
        <f>SUMIFS(Data!$A:$A, Data!$H:$H,$A7,Data!$C:$C,CF$1,Data!$D:$D,CF$2)</f>
        <v>0</v>
      </c>
      <c r="CG7" s="5">
        <f>SUMIFS(Data!$A:$A, Data!$H:$H,$A7,Data!$C:$C,CG$1,Data!$D:$D,CG$2)</f>
        <v>0</v>
      </c>
      <c r="CH7" s="5">
        <f>SUMIFS(Data!$A:$A, Data!$H:$H,$A7,Data!$C:$C,CH$1,Data!$D:$D,CH$2)</f>
        <v>0</v>
      </c>
      <c r="CI7" s="5">
        <f>SUMIFS(Data!$A:$A, Data!$H:$H,$A7,Data!$C:$C,CI$1,Data!$D:$D,CI$2)</f>
        <v>0</v>
      </c>
      <c r="CJ7" s="5">
        <f>SUMIFS(Data!$A:$A, Data!$H:$H,$A7,Data!$C:$C,CJ$1,Data!$D:$D,CJ$2)</f>
        <v>0</v>
      </c>
      <c r="CK7" s="5">
        <f>SUMIFS(Data!$A:$A, Data!$H:$H,$A7,Data!$C:$C,CK$1,Data!$D:$D,CK$2)</f>
        <v>0</v>
      </c>
      <c r="CL7" s="5">
        <f>SUMIFS(Data!$A:$A, Data!$H:$H,$A7,Data!$C:$C,CL$1,Data!$D:$D,CL$2)</f>
        <v>0</v>
      </c>
      <c r="CM7" s="5">
        <f>SUMIFS(Data!$A:$A, Data!$H:$H,$A7,Data!$C:$C,CM$1,Data!$D:$D,CM$2)</f>
        <v>0</v>
      </c>
      <c r="CN7" s="5">
        <f>SUMIFS(Data!$A:$A, Data!$H:$H,$A7,Data!$C:$C,CN$1,Data!$D:$D,CN$2)</f>
        <v>0</v>
      </c>
      <c r="CO7" s="5">
        <f>SUMIFS(Data!$A:$A, Data!$H:$H,$A7,Data!$C:$C,CO$1,Data!$D:$D,CO$2)</f>
        <v>0</v>
      </c>
      <c r="CP7" s="5">
        <f>SUMIFS(Data!$A:$A, Data!$H:$H,$A7,Data!$C:$C,CP$1,Data!$D:$D,CP$2)</f>
        <v>0</v>
      </c>
      <c r="CQ7" s="5">
        <f>SUMIFS(Data!$A:$A, Data!$H:$H,$A7,Data!$C:$C,CQ$1,Data!$D:$D,CQ$2)</f>
        <v>0</v>
      </c>
      <c r="CR7" s="5">
        <f>SUMIFS(Data!$A:$A, Data!$H:$H,$A7,Data!$C:$C,CR$1,Data!$D:$D,CR$2)</f>
        <v>0</v>
      </c>
      <c r="CS7" s="5">
        <f>SUMIFS(Data!$A:$A, Data!$H:$H,$A7,Data!$C:$C,CS$1,Data!$D:$D,CS$2)</f>
        <v>0</v>
      </c>
      <c r="CT7" s="5">
        <f>SUMIFS(Data!$A:$A, Data!$H:$H,$A7,Data!$C:$C,CT$1,Data!$D:$D,CT$2)</f>
        <v>0</v>
      </c>
      <c r="CU7" s="5">
        <f>SUMIFS(Data!$A:$A, Data!$H:$H,$A7,Data!$C:$C,CU$1,Data!$D:$D,CU$2)</f>
        <v>1</v>
      </c>
      <c r="CV7" s="5">
        <f>SUMIFS(Data!$A:$A, Data!$H:$H,$A7,Data!$C:$C,CV$1,Data!$D:$D,CV$2)</f>
        <v>0</v>
      </c>
      <c r="CW7" s="5">
        <f t="shared" ref="CW7:CX7" si="6">SUMIF($B$2:$CV$2,CW$2, $B7:$CV7)</f>
        <v>2</v>
      </c>
      <c r="CX7" s="5">
        <f t="shared" si="6"/>
        <v>1</v>
      </c>
      <c r="CY7" s="5">
        <f t="shared" si="3"/>
        <v>3</v>
      </c>
    </row>
    <row r="8">
      <c r="A8" s="5" t="str">
        <f>Countries!A6</f>
        <v>BAH</v>
      </c>
      <c r="B8" s="5">
        <f>SUMIFS(Data!$A:$A, Data!$H:$H,$A8,Data!$C:$C,B$1,Data!$D:$D,B$2)</f>
        <v>0</v>
      </c>
      <c r="C8" s="5">
        <f>SUMIFS(Data!$A:$A, Data!$H:$H,$A8,Data!$C:$C,C$1,Data!$D:$D,C$2)</f>
        <v>0</v>
      </c>
      <c r="D8" s="5">
        <f>SUMIFS(Data!$A:$A, Data!$H:$H,$A8,Data!$C:$C,D$1,Data!$D:$D,D$2)</f>
        <v>0</v>
      </c>
      <c r="E8" s="5">
        <f>SUMIFS(Data!$A:$A, Data!$H:$H,$A8,Data!$C:$C,E$1,Data!$D:$D,E$2)</f>
        <v>0</v>
      </c>
      <c r="F8" s="5">
        <f>SUMIFS(Data!$A:$A, Data!$H:$H,$A8,Data!$C:$C,F$1,Data!$D:$D,F$2)</f>
        <v>0</v>
      </c>
      <c r="G8" s="5">
        <f>SUMIFS(Data!$A:$A, Data!$H:$H,$A8,Data!$C:$C,G$1,Data!$D:$D,G$2)</f>
        <v>0</v>
      </c>
      <c r="H8" s="5">
        <f>SUMIFS(Data!$A:$A, Data!$H:$H,$A8,Data!$C:$C,H$1,Data!$D:$D,H$2)</f>
        <v>0</v>
      </c>
      <c r="I8" s="5">
        <f>SUMIFS(Data!$A:$A, Data!$H:$H,$A8,Data!$C:$C,I$1,Data!$D:$D,I$2)</f>
        <v>0</v>
      </c>
      <c r="J8" s="5">
        <f>SUMIFS(Data!$A:$A, Data!$H:$H,$A8,Data!$C:$C,J$1,Data!$D:$D,J$2)</f>
        <v>0</v>
      </c>
      <c r="K8" s="5">
        <f>SUMIFS(Data!$A:$A, Data!$H:$H,$A8,Data!$C:$C,K$1,Data!$D:$D,K$2)</f>
        <v>0</v>
      </c>
      <c r="L8" s="5">
        <f>SUMIFS(Data!$A:$A, Data!$H:$H,$A8,Data!$C:$C,L$1,Data!$D:$D,L$2)</f>
        <v>0</v>
      </c>
      <c r="M8" s="5">
        <f>SUMIFS(Data!$A:$A, Data!$H:$H,$A8,Data!$C:$C,M$1,Data!$D:$D,M$2)</f>
        <v>0</v>
      </c>
      <c r="N8" s="5">
        <f>SUMIFS(Data!$A:$A, Data!$H:$H,$A8,Data!$C:$C,N$1,Data!$D:$D,N$2)</f>
        <v>0</v>
      </c>
      <c r="O8" s="5">
        <f>SUMIFS(Data!$A:$A, Data!$H:$H,$A8,Data!$C:$C,O$1,Data!$D:$D,O$2)</f>
        <v>0</v>
      </c>
      <c r="P8" s="5">
        <f>SUMIFS(Data!$A:$A, Data!$H:$H,$A8,Data!$C:$C,P$1,Data!$D:$D,P$2)</f>
        <v>0</v>
      </c>
      <c r="Q8" s="5">
        <f>SUMIFS(Data!$A:$A, Data!$H:$H,$A8,Data!$C:$C,Q$1,Data!$D:$D,Q$2)</f>
        <v>0</v>
      </c>
      <c r="R8" s="5">
        <f>SUMIFS(Data!$A:$A, Data!$H:$H,$A8,Data!$C:$C,R$1,Data!$D:$D,R$2)</f>
        <v>0</v>
      </c>
      <c r="S8" s="5">
        <f>SUMIFS(Data!$A:$A, Data!$H:$H,$A8,Data!$C:$C,S$1,Data!$D:$D,S$2)</f>
        <v>0</v>
      </c>
      <c r="T8" s="5">
        <f>SUMIFS(Data!$A:$A, Data!$H:$H,$A8,Data!$C:$C,T$1,Data!$D:$D,T$2)</f>
        <v>0</v>
      </c>
      <c r="U8" s="5">
        <f>SUMIFS(Data!$A:$A, Data!$H:$H,$A8,Data!$C:$C,U$1,Data!$D:$D,U$2)</f>
        <v>0</v>
      </c>
      <c r="V8" s="5">
        <f>SUMIFS(Data!$A:$A, Data!$H:$H,$A8,Data!$C:$C,V$1,Data!$D:$D,V$2)</f>
        <v>0</v>
      </c>
      <c r="W8" s="5">
        <f>SUMIFS(Data!$A:$A, Data!$H:$H,$A8,Data!$C:$C,W$1,Data!$D:$D,W$2)</f>
        <v>0</v>
      </c>
      <c r="X8" s="5">
        <f>SUMIFS(Data!$A:$A, Data!$H:$H,$A8,Data!$C:$C,X$1,Data!$D:$D,X$2)</f>
        <v>0</v>
      </c>
      <c r="Y8" s="5">
        <f>SUMIFS(Data!$A:$A, Data!$H:$H,$A8,Data!$C:$C,Y$1,Data!$D:$D,Y$2)</f>
        <v>0</v>
      </c>
      <c r="Z8" s="5">
        <f>SUMIFS(Data!$A:$A, Data!$H:$H,$A8,Data!$C:$C,Z$1,Data!$D:$D,Z$2)</f>
        <v>0</v>
      </c>
      <c r="AA8" s="5">
        <f>SUMIFS(Data!$A:$A, Data!$H:$H,$A8,Data!$C:$C,AA$1,Data!$D:$D,AA$2)</f>
        <v>0</v>
      </c>
      <c r="AB8" s="5">
        <f>SUMIFS(Data!$A:$A, Data!$H:$H,$A8,Data!$C:$C,AB$1,Data!$D:$D,AB$2)</f>
        <v>0</v>
      </c>
      <c r="AC8" s="5">
        <f>SUMIFS(Data!$A:$A, Data!$H:$H,$A8,Data!$C:$C,AC$1,Data!$D:$D,AC$2)</f>
        <v>0</v>
      </c>
      <c r="AD8" s="5">
        <f>SUMIFS(Data!$A:$A, Data!$H:$H,$A8,Data!$C:$C,AD$1,Data!$D:$D,AD$2)</f>
        <v>0</v>
      </c>
      <c r="AE8" s="5">
        <f>SUMIFS(Data!$A:$A, Data!$H:$H,$A8,Data!$C:$C,AE$1,Data!$D:$D,AE$2)</f>
        <v>0</v>
      </c>
      <c r="AF8" s="5">
        <f>SUMIFS(Data!$A:$A, Data!$H:$H,$A8,Data!$C:$C,AF$1,Data!$D:$D,AF$2)</f>
        <v>0</v>
      </c>
      <c r="AG8" s="5">
        <f>SUMIFS(Data!$A:$A, Data!$H:$H,$A8,Data!$C:$C,AG$1,Data!$D:$D,AG$2)</f>
        <v>0</v>
      </c>
      <c r="AH8" s="5">
        <f>SUMIFS(Data!$A:$A, Data!$H:$H,$A8,Data!$C:$C,AH$1,Data!$D:$D,AH$2)</f>
        <v>0</v>
      </c>
      <c r="AI8" s="5">
        <f>SUMIFS(Data!$A:$A, Data!$H:$H,$A8,Data!$C:$C,AI$1,Data!$D:$D,AI$2)</f>
        <v>0</v>
      </c>
      <c r="AJ8" s="5">
        <f>SUMIFS(Data!$A:$A, Data!$H:$H,$A8,Data!$C:$C,AJ$1,Data!$D:$D,AJ$2)</f>
        <v>0</v>
      </c>
      <c r="AK8" s="5">
        <f>SUMIFS(Data!$A:$A, Data!$H:$H,$A8,Data!$C:$C,AK$1,Data!$D:$D,AK$2)</f>
        <v>0</v>
      </c>
      <c r="AL8" s="5">
        <f>SUMIFS(Data!$A:$A, Data!$H:$H,$A8,Data!$C:$C,AL$1,Data!$D:$D,AL$2)</f>
        <v>0</v>
      </c>
      <c r="AM8" s="5">
        <f>SUMIFS(Data!$A:$A, Data!$H:$H,$A8,Data!$C:$C,AM$1,Data!$D:$D,AM$2)</f>
        <v>0</v>
      </c>
      <c r="AN8" s="5">
        <f>SUMIFS(Data!$A:$A, Data!$H:$H,$A8,Data!$C:$C,AN$1,Data!$D:$D,AN$2)</f>
        <v>0</v>
      </c>
      <c r="AO8" s="5">
        <f>SUMIFS(Data!$A:$A, Data!$H:$H,$A8,Data!$C:$C,AO$1,Data!$D:$D,AO$2)</f>
        <v>0</v>
      </c>
      <c r="AP8" s="5">
        <f>SUMIFS(Data!$A:$A, Data!$H:$H,$A8,Data!$C:$C,AP$1,Data!$D:$D,AP$2)</f>
        <v>0</v>
      </c>
      <c r="AQ8" s="5">
        <f>SUMIFS(Data!$A:$A, Data!$H:$H,$A8,Data!$C:$C,AQ$1,Data!$D:$D,AQ$2)</f>
        <v>0</v>
      </c>
      <c r="AR8" s="5">
        <f>SUMIFS(Data!$A:$A, Data!$H:$H,$A8,Data!$C:$C,AR$1,Data!$D:$D,AR$2)</f>
        <v>0</v>
      </c>
      <c r="AS8" s="5">
        <f>SUMIFS(Data!$A:$A, Data!$H:$H,$A8,Data!$C:$C,AS$1,Data!$D:$D,AS$2)</f>
        <v>0</v>
      </c>
      <c r="AT8" s="5">
        <f>SUMIFS(Data!$A:$A, Data!$H:$H,$A8,Data!$C:$C,AT$1,Data!$D:$D,AT$2)</f>
        <v>0</v>
      </c>
      <c r="AU8" s="5">
        <f>SUMIFS(Data!$A:$A, Data!$H:$H,$A8,Data!$C:$C,AU$1,Data!$D:$D,AU$2)</f>
        <v>0</v>
      </c>
      <c r="AV8" s="5">
        <f>SUMIFS(Data!$A:$A, Data!$H:$H,$A8,Data!$C:$C,AV$1,Data!$D:$D,AV$2)</f>
        <v>0</v>
      </c>
      <c r="AW8" s="5">
        <f>SUMIFS(Data!$A:$A, Data!$H:$H,$A8,Data!$C:$C,AW$1,Data!$D:$D,AW$2)</f>
        <v>0</v>
      </c>
      <c r="AX8" s="5">
        <f>SUMIFS(Data!$A:$A, Data!$H:$H,$A8,Data!$C:$C,AX$1,Data!$D:$D,AX$2)</f>
        <v>0</v>
      </c>
      <c r="AY8" s="5">
        <f>SUMIFS(Data!$A:$A, Data!$H:$H,$A8,Data!$C:$C,AY$1,Data!$D:$D,AY$2)</f>
        <v>0</v>
      </c>
      <c r="AZ8" s="5">
        <f>SUMIFS(Data!$A:$A, Data!$H:$H,$A8,Data!$C:$C,AZ$1,Data!$D:$D,AZ$2)</f>
        <v>0</v>
      </c>
      <c r="BA8" s="5">
        <f>SUMIFS(Data!$A:$A, Data!$H:$H,$A8,Data!$C:$C,BA$1,Data!$D:$D,BA$2)</f>
        <v>0</v>
      </c>
      <c r="BB8" s="5">
        <f>SUMIFS(Data!$A:$A, Data!$H:$H,$A8,Data!$C:$C,BB$1,Data!$D:$D,BB$2)</f>
        <v>0</v>
      </c>
      <c r="BC8" s="5">
        <f>SUMIFS(Data!$A:$A, Data!$H:$H,$A8,Data!$C:$C,BC$1,Data!$D:$D,BC$2)</f>
        <v>0</v>
      </c>
      <c r="BD8" s="5">
        <f>SUMIFS(Data!$A:$A, Data!$H:$H,$A8,Data!$C:$C,BD$1,Data!$D:$D,BD$2)</f>
        <v>0</v>
      </c>
      <c r="BE8" s="5">
        <f>SUMIFS(Data!$A:$A, Data!$H:$H,$A8,Data!$C:$C,BE$1,Data!$D:$D,BE$2)</f>
        <v>0</v>
      </c>
      <c r="BF8" s="5">
        <f>SUMIFS(Data!$A:$A, Data!$H:$H,$A8,Data!$C:$C,BF$1,Data!$D:$D,BF$2)</f>
        <v>0</v>
      </c>
      <c r="BG8" s="5">
        <f>SUMIFS(Data!$A:$A, Data!$H:$H,$A8,Data!$C:$C,BG$1,Data!$D:$D,BG$2)</f>
        <v>0</v>
      </c>
      <c r="BH8" s="5">
        <f>SUMIFS(Data!$A:$A, Data!$H:$H,$A8,Data!$C:$C,BH$1,Data!$D:$D,BH$2)</f>
        <v>0</v>
      </c>
      <c r="BI8" s="5">
        <f>SUMIFS(Data!$A:$A, Data!$H:$H,$A8,Data!$C:$C,BI$1,Data!$D:$D,BI$2)</f>
        <v>0</v>
      </c>
      <c r="BJ8" s="5">
        <f>SUMIFS(Data!$A:$A, Data!$H:$H,$A8,Data!$C:$C,BJ$1,Data!$D:$D,BJ$2)</f>
        <v>0</v>
      </c>
      <c r="BK8" s="5">
        <f>SUMIFS(Data!$A:$A, Data!$H:$H,$A8,Data!$C:$C,BK$1,Data!$D:$D,BK$2)</f>
        <v>0</v>
      </c>
      <c r="BL8" s="5">
        <f>SUMIFS(Data!$A:$A, Data!$H:$H,$A8,Data!$C:$C,BL$1,Data!$D:$D,BL$2)</f>
        <v>0</v>
      </c>
      <c r="BM8" s="5">
        <f>SUMIFS(Data!$A:$A, Data!$H:$H,$A8,Data!$C:$C,BM$1,Data!$D:$D,BM$2)</f>
        <v>0</v>
      </c>
      <c r="BN8" s="5">
        <f>SUMIFS(Data!$A:$A, Data!$H:$H,$A8,Data!$C:$C,BN$1,Data!$D:$D,BN$2)</f>
        <v>0</v>
      </c>
      <c r="BO8" s="5">
        <f>SUMIFS(Data!$A:$A, Data!$H:$H,$A8,Data!$C:$C,BO$1,Data!$D:$D,BO$2)</f>
        <v>0</v>
      </c>
      <c r="BP8" s="5">
        <f>SUMIFS(Data!$A:$A, Data!$H:$H,$A8,Data!$C:$C,BP$1,Data!$D:$D,BP$2)</f>
        <v>0</v>
      </c>
      <c r="BQ8" s="5">
        <f>SUMIFS(Data!$A:$A, Data!$H:$H,$A8,Data!$C:$C,BQ$1,Data!$D:$D,BQ$2)</f>
        <v>0</v>
      </c>
      <c r="BR8" s="5">
        <f>SUMIFS(Data!$A:$A, Data!$H:$H,$A8,Data!$C:$C,BR$1,Data!$D:$D,BR$2)</f>
        <v>0</v>
      </c>
      <c r="BS8" s="5">
        <f>SUMIFS(Data!$A:$A, Data!$H:$H,$A8,Data!$C:$C,BS$1,Data!$D:$D,BS$2)</f>
        <v>0</v>
      </c>
      <c r="BT8" s="5">
        <f>SUMIFS(Data!$A:$A, Data!$H:$H,$A8,Data!$C:$C,BT$1,Data!$D:$D,BT$2)</f>
        <v>0</v>
      </c>
      <c r="BU8" s="5">
        <f>SUMIFS(Data!$A:$A, Data!$H:$H,$A8,Data!$C:$C,BU$1,Data!$D:$D,BU$2)</f>
        <v>0</v>
      </c>
      <c r="BV8" s="5">
        <f>SUMIFS(Data!$A:$A, Data!$H:$H,$A8,Data!$C:$C,BV$1,Data!$D:$D,BV$2)</f>
        <v>0</v>
      </c>
      <c r="BW8" s="5">
        <f>SUMIFS(Data!$A:$A, Data!$H:$H,$A8,Data!$C:$C,BW$1,Data!$D:$D,BW$2)</f>
        <v>0</v>
      </c>
      <c r="BX8" s="5">
        <f>SUMIFS(Data!$A:$A, Data!$H:$H,$A8,Data!$C:$C,BX$1,Data!$D:$D,BX$2)</f>
        <v>0</v>
      </c>
      <c r="BY8" s="5">
        <f>SUMIFS(Data!$A:$A, Data!$H:$H,$A8,Data!$C:$C,BY$1,Data!$D:$D,BY$2)</f>
        <v>0</v>
      </c>
      <c r="BZ8" s="5">
        <f>SUMIFS(Data!$A:$A, Data!$H:$H,$A8,Data!$C:$C,BZ$1,Data!$D:$D,BZ$2)</f>
        <v>0</v>
      </c>
      <c r="CA8" s="5">
        <f>SUMIFS(Data!$A:$A, Data!$H:$H,$A8,Data!$C:$C,CA$1,Data!$D:$D,CA$2)</f>
        <v>0</v>
      </c>
      <c r="CB8" s="5">
        <f>SUMIFS(Data!$A:$A, Data!$H:$H,$A8,Data!$C:$C,CB$1,Data!$D:$D,CB$2)</f>
        <v>0</v>
      </c>
      <c r="CC8" s="5">
        <f>SUMIFS(Data!$A:$A, Data!$H:$H,$A8,Data!$C:$C,CC$1,Data!$D:$D,CC$2)</f>
        <v>0</v>
      </c>
      <c r="CD8" s="5">
        <f>SUMIFS(Data!$A:$A, Data!$H:$H,$A8,Data!$C:$C,CD$1,Data!$D:$D,CD$2)</f>
        <v>0</v>
      </c>
      <c r="CE8" s="5">
        <f>SUMIFS(Data!$A:$A, Data!$H:$H,$A8,Data!$C:$C,CE$1,Data!$D:$D,CE$2)</f>
        <v>0</v>
      </c>
      <c r="CF8" s="5">
        <f>SUMIFS(Data!$A:$A, Data!$H:$H,$A8,Data!$C:$C,CF$1,Data!$D:$D,CF$2)</f>
        <v>0</v>
      </c>
      <c r="CG8" s="5">
        <f>SUMIFS(Data!$A:$A, Data!$H:$H,$A8,Data!$C:$C,CG$1,Data!$D:$D,CG$2)</f>
        <v>0</v>
      </c>
      <c r="CH8" s="5">
        <f>SUMIFS(Data!$A:$A, Data!$H:$H,$A8,Data!$C:$C,CH$1,Data!$D:$D,CH$2)</f>
        <v>0</v>
      </c>
      <c r="CI8" s="5">
        <f>SUMIFS(Data!$A:$A, Data!$H:$H,$A8,Data!$C:$C,CI$1,Data!$D:$D,CI$2)</f>
        <v>0</v>
      </c>
      <c r="CJ8" s="5">
        <f>SUMIFS(Data!$A:$A, Data!$H:$H,$A8,Data!$C:$C,CJ$1,Data!$D:$D,CJ$2)</f>
        <v>0</v>
      </c>
      <c r="CK8" s="5">
        <f>SUMIFS(Data!$A:$A, Data!$H:$H,$A8,Data!$C:$C,CK$1,Data!$D:$D,CK$2)</f>
        <v>0</v>
      </c>
      <c r="CL8" s="5">
        <f>SUMIFS(Data!$A:$A, Data!$H:$H,$A8,Data!$C:$C,CL$1,Data!$D:$D,CL$2)</f>
        <v>0</v>
      </c>
      <c r="CM8" s="5">
        <f>SUMIFS(Data!$A:$A, Data!$H:$H,$A8,Data!$C:$C,CM$1,Data!$D:$D,CM$2)</f>
        <v>0</v>
      </c>
      <c r="CN8" s="5">
        <f>SUMIFS(Data!$A:$A, Data!$H:$H,$A8,Data!$C:$C,CN$1,Data!$D:$D,CN$2)</f>
        <v>0</v>
      </c>
      <c r="CO8" s="5">
        <f>SUMIFS(Data!$A:$A, Data!$H:$H,$A8,Data!$C:$C,CO$1,Data!$D:$D,CO$2)</f>
        <v>0</v>
      </c>
      <c r="CP8" s="5">
        <f>SUMIFS(Data!$A:$A, Data!$H:$H,$A8,Data!$C:$C,CP$1,Data!$D:$D,CP$2)</f>
        <v>0</v>
      </c>
      <c r="CQ8" s="5">
        <f>SUMIFS(Data!$A:$A, Data!$H:$H,$A8,Data!$C:$C,CQ$1,Data!$D:$D,CQ$2)</f>
        <v>0</v>
      </c>
      <c r="CR8" s="5">
        <f>SUMIFS(Data!$A:$A, Data!$H:$H,$A8,Data!$C:$C,CR$1,Data!$D:$D,CR$2)</f>
        <v>0</v>
      </c>
      <c r="CS8" s="5">
        <f>SUMIFS(Data!$A:$A, Data!$H:$H,$A8,Data!$C:$C,CS$1,Data!$D:$D,CS$2)</f>
        <v>0</v>
      </c>
      <c r="CT8" s="5">
        <f>SUMIFS(Data!$A:$A, Data!$H:$H,$A8,Data!$C:$C,CT$1,Data!$D:$D,CT$2)</f>
        <v>0</v>
      </c>
      <c r="CU8" s="5">
        <f>SUMIFS(Data!$A:$A, Data!$H:$H,$A8,Data!$C:$C,CU$1,Data!$D:$D,CU$2)</f>
        <v>0</v>
      </c>
      <c r="CV8" s="5">
        <f>SUMIFS(Data!$A:$A, Data!$H:$H,$A8,Data!$C:$C,CV$1,Data!$D:$D,CV$2)</f>
        <v>0</v>
      </c>
      <c r="CW8" s="5">
        <f t="shared" ref="CW8:CX8" si="7">SUMIF($B$2:$CV$2,CW$2, $B8:$CV8)</f>
        <v>0</v>
      </c>
      <c r="CX8" s="5">
        <f t="shared" si="7"/>
        <v>0</v>
      </c>
      <c r="CY8" s="5">
        <f t="shared" si="3"/>
        <v>0</v>
      </c>
    </row>
    <row r="9">
      <c r="A9" s="5" t="str">
        <f>Countries!A7</f>
        <v>BEL</v>
      </c>
      <c r="B9" s="5">
        <f>SUMIFS(Data!$A:$A, Data!$H:$H,$A9,Data!$C:$C,B$1,Data!$D:$D,B$2)</f>
        <v>0</v>
      </c>
      <c r="C9" s="5">
        <f>SUMIFS(Data!$A:$A, Data!$H:$H,$A9,Data!$C:$C,C$1,Data!$D:$D,C$2)</f>
        <v>0</v>
      </c>
      <c r="D9" s="5">
        <f>SUMIFS(Data!$A:$A, Data!$H:$H,$A9,Data!$C:$C,D$1,Data!$D:$D,D$2)</f>
        <v>0</v>
      </c>
      <c r="E9" s="5">
        <f>SUMIFS(Data!$A:$A, Data!$H:$H,$A9,Data!$C:$C,E$1,Data!$D:$D,E$2)</f>
        <v>0</v>
      </c>
      <c r="F9" s="5">
        <f>SUMIFS(Data!$A:$A, Data!$H:$H,$A9,Data!$C:$C,F$1,Data!$D:$D,F$2)</f>
        <v>0</v>
      </c>
      <c r="G9" s="5">
        <f>SUMIFS(Data!$A:$A, Data!$H:$H,$A9,Data!$C:$C,G$1,Data!$D:$D,G$2)</f>
        <v>0</v>
      </c>
      <c r="H9" s="5">
        <f>SUMIFS(Data!$A:$A, Data!$H:$H,$A9,Data!$C:$C,H$1,Data!$D:$D,H$2)</f>
        <v>0</v>
      </c>
      <c r="I9" s="5">
        <f>SUMIFS(Data!$A:$A, Data!$H:$H,$A9,Data!$C:$C,I$1,Data!$D:$D,I$2)</f>
        <v>0</v>
      </c>
      <c r="J9" s="5">
        <f>SUMIFS(Data!$A:$A, Data!$H:$H,$A9,Data!$C:$C,J$1,Data!$D:$D,J$2)</f>
        <v>0</v>
      </c>
      <c r="K9" s="5">
        <f>SUMIFS(Data!$A:$A, Data!$H:$H,$A9,Data!$C:$C,K$1,Data!$D:$D,K$2)</f>
        <v>0</v>
      </c>
      <c r="L9" s="5">
        <f>SUMIFS(Data!$A:$A, Data!$H:$H,$A9,Data!$C:$C,L$1,Data!$D:$D,L$2)</f>
        <v>0</v>
      </c>
      <c r="M9" s="5">
        <f>SUMIFS(Data!$A:$A, Data!$H:$H,$A9,Data!$C:$C,M$1,Data!$D:$D,M$2)</f>
        <v>0</v>
      </c>
      <c r="N9" s="5">
        <f>SUMIFS(Data!$A:$A, Data!$H:$H,$A9,Data!$C:$C,N$1,Data!$D:$D,N$2)</f>
        <v>0</v>
      </c>
      <c r="O9" s="5">
        <f>SUMIFS(Data!$A:$A, Data!$H:$H,$A9,Data!$C:$C,O$1,Data!$D:$D,O$2)</f>
        <v>0</v>
      </c>
      <c r="P9" s="5">
        <f>SUMIFS(Data!$A:$A, Data!$H:$H,$A9,Data!$C:$C,P$1,Data!$D:$D,P$2)</f>
        <v>0</v>
      </c>
      <c r="Q9" s="5">
        <f>SUMIFS(Data!$A:$A, Data!$H:$H,$A9,Data!$C:$C,Q$1,Data!$D:$D,Q$2)</f>
        <v>0</v>
      </c>
      <c r="R9" s="5">
        <f>SUMIFS(Data!$A:$A, Data!$H:$H,$A9,Data!$C:$C,R$1,Data!$D:$D,R$2)</f>
        <v>0</v>
      </c>
      <c r="S9" s="5">
        <f>SUMIFS(Data!$A:$A, Data!$H:$H,$A9,Data!$C:$C,S$1,Data!$D:$D,S$2)</f>
        <v>0</v>
      </c>
      <c r="T9" s="5">
        <f>SUMIFS(Data!$A:$A, Data!$H:$H,$A9,Data!$C:$C,T$1,Data!$D:$D,T$2)</f>
        <v>0</v>
      </c>
      <c r="U9" s="5">
        <f>SUMIFS(Data!$A:$A, Data!$H:$H,$A9,Data!$C:$C,U$1,Data!$D:$D,U$2)</f>
        <v>0</v>
      </c>
      <c r="V9" s="5">
        <f>SUMIFS(Data!$A:$A, Data!$H:$H,$A9,Data!$C:$C,V$1,Data!$D:$D,V$2)</f>
        <v>0</v>
      </c>
      <c r="W9" s="5">
        <f>SUMIFS(Data!$A:$A, Data!$H:$H,$A9,Data!$C:$C,W$1,Data!$D:$D,W$2)</f>
        <v>0</v>
      </c>
      <c r="X9" s="5">
        <f>SUMIFS(Data!$A:$A, Data!$H:$H,$A9,Data!$C:$C,X$1,Data!$D:$D,X$2)</f>
        <v>0</v>
      </c>
      <c r="Y9" s="5">
        <f>SUMIFS(Data!$A:$A, Data!$H:$H,$A9,Data!$C:$C,Y$1,Data!$D:$D,Y$2)</f>
        <v>0</v>
      </c>
      <c r="Z9" s="5">
        <f>SUMIFS(Data!$A:$A, Data!$H:$H,$A9,Data!$C:$C,Z$1,Data!$D:$D,Z$2)</f>
        <v>0</v>
      </c>
      <c r="AA9" s="5">
        <f>SUMIFS(Data!$A:$A, Data!$H:$H,$A9,Data!$C:$C,AA$1,Data!$D:$D,AA$2)</f>
        <v>0</v>
      </c>
      <c r="AB9" s="5">
        <f>SUMIFS(Data!$A:$A, Data!$H:$H,$A9,Data!$C:$C,AB$1,Data!$D:$D,AB$2)</f>
        <v>0</v>
      </c>
      <c r="AC9" s="5">
        <f>SUMIFS(Data!$A:$A, Data!$H:$H,$A9,Data!$C:$C,AC$1,Data!$D:$D,AC$2)</f>
        <v>0</v>
      </c>
      <c r="AD9" s="5">
        <f>SUMIFS(Data!$A:$A, Data!$H:$H,$A9,Data!$C:$C,AD$1,Data!$D:$D,AD$2)</f>
        <v>0</v>
      </c>
      <c r="AE9" s="5">
        <f>SUMIFS(Data!$A:$A, Data!$H:$H,$A9,Data!$C:$C,AE$1,Data!$D:$D,AE$2)</f>
        <v>0</v>
      </c>
      <c r="AF9" s="5">
        <f>SUMIFS(Data!$A:$A, Data!$H:$H,$A9,Data!$C:$C,AF$1,Data!$D:$D,AF$2)</f>
        <v>0</v>
      </c>
      <c r="AG9" s="5">
        <f>SUMIFS(Data!$A:$A, Data!$H:$H,$A9,Data!$C:$C,AG$1,Data!$D:$D,AG$2)</f>
        <v>0</v>
      </c>
      <c r="AH9" s="5">
        <f>SUMIFS(Data!$A:$A, Data!$H:$H,$A9,Data!$C:$C,AH$1,Data!$D:$D,AH$2)</f>
        <v>1</v>
      </c>
      <c r="AI9" s="5">
        <f>SUMIFS(Data!$A:$A, Data!$H:$H,$A9,Data!$C:$C,AI$1,Data!$D:$D,AI$2)</f>
        <v>0</v>
      </c>
      <c r="AJ9" s="5">
        <f>SUMIFS(Data!$A:$A, Data!$H:$H,$A9,Data!$C:$C,AJ$1,Data!$D:$D,AJ$2)</f>
        <v>0</v>
      </c>
      <c r="AK9" s="5">
        <f>SUMIFS(Data!$A:$A, Data!$H:$H,$A9,Data!$C:$C,AK$1,Data!$D:$D,AK$2)</f>
        <v>0</v>
      </c>
      <c r="AL9" s="5">
        <f>SUMIFS(Data!$A:$A, Data!$H:$H,$A9,Data!$C:$C,AL$1,Data!$D:$D,AL$2)</f>
        <v>0</v>
      </c>
      <c r="AM9" s="5">
        <f>SUMIFS(Data!$A:$A, Data!$H:$H,$A9,Data!$C:$C,AM$1,Data!$D:$D,AM$2)</f>
        <v>0</v>
      </c>
      <c r="AN9" s="5">
        <f>SUMIFS(Data!$A:$A, Data!$H:$H,$A9,Data!$C:$C,AN$1,Data!$D:$D,AN$2)</f>
        <v>0</v>
      </c>
      <c r="AO9" s="5">
        <f>SUMIFS(Data!$A:$A, Data!$H:$H,$A9,Data!$C:$C,AO$1,Data!$D:$D,AO$2)</f>
        <v>0</v>
      </c>
      <c r="AP9" s="5">
        <f>SUMIFS(Data!$A:$A, Data!$H:$H,$A9,Data!$C:$C,AP$1,Data!$D:$D,AP$2)</f>
        <v>0</v>
      </c>
      <c r="AQ9" s="5">
        <f>SUMIFS(Data!$A:$A, Data!$H:$H,$A9,Data!$C:$C,AQ$1,Data!$D:$D,AQ$2)</f>
        <v>0</v>
      </c>
      <c r="AR9" s="5">
        <f>SUMIFS(Data!$A:$A, Data!$H:$H,$A9,Data!$C:$C,AR$1,Data!$D:$D,AR$2)</f>
        <v>0</v>
      </c>
      <c r="AS9" s="5">
        <f>SUMIFS(Data!$A:$A, Data!$H:$H,$A9,Data!$C:$C,AS$1,Data!$D:$D,AS$2)</f>
        <v>0</v>
      </c>
      <c r="AT9" s="5">
        <f>SUMIFS(Data!$A:$A, Data!$H:$H,$A9,Data!$C:$C,AT$1,Data!$D:$D,AT$2)</f>
        <v>0</v>
      </c>
      <c r="AU9" s="5">
        <f>SUMIFS(Data!$A:$A, Data!$H:$H,$A9,Data!$C:$C,AU$1,Data!$D:$D,AU$2)</f>
        <v>0</v>
      </c>
      <c r="AV9" s="5">
        <f>SUMIFS(Data!$A:$A, Data!$H:$H,$A9,Data!$C:$C,AV$1,Data!$D:$D,AV$2)</f>
        <v>0</v>
      </c>
      <c r="AW9" s="5">
        <f>SUMIFS(Data!$A:$A, Data!$H:$H,$A9,Data!$C:$C,AW$1,Data!$D:$D,AW$2)</f>
        <v>0</v>
      </c>
      <c r="AX9" s="5">
        <f>SUMIFS(Data!$A:$A, Data!$H:$H,$A9,Data!$C:$C,AX$1,Data!$D:$D,AX$2)</f>
        <v>0</v>
      </c>
      <c r="AY9" s="5">
        <f>SUMIFS(Data!$A:$A, Data!$H:$H,$A9,Data!$C:$C,AY$1,Data!$D:$D,AY$2)</f>
        <v>0</v>
      </c>
      <c r="AZ9" s="5">
        <f>SUMIFS(Data!$A:$A, Data!$H:$H,$A9,Data!$C:$C,AZ$1,Data!$D:$D,AZ$2)</f>
        <v>0</v>
      </c>
      <c r="BA9" s="5">
        <f>SUMIFS(Data!$A:$A, Data!$H:$H,$A9,Data!$C:$C,BA$1,Data!$D:$D,BA$2)</f>
        <v>0</v>
      </c>
      <c r="BB9" s="5">
        <f>SUMIFS(Data!$A:$A, Data!$H:$H,$A9,Data!$C:$C,BB$1,Data!$D:$D,BB$2)</f>
        <v>0</v>
      </c>
      <c r="BC9" s="5">
        <f>SUMIFS(Data!$A:$A, Data!$H:$H,$A9,Data!$C:$C,BC$1,Data!$D:$D,BC$2)</f>
        <v>0</v>
      </c>
      <c r="BD9" s="5">
        <f>SUMIFS(Data!$A:$A, Data!$H:$H,$A9,Data!$C:$C,BD$1,Data!$D:$D,BD$2)</f>
        <v>0</v>
      </c>
      <c r="BE9" s="5">
        <f>SUMIFS(Data!$A:$A, Data!$H:$H,$A9,Data!$C:$C,BE$1,Data!$D:$D,BE$2)</f>
        <v>0</v>
      </c>
      <c r="BF9" s="5">
        <f>SUMIFS(Data!$A:$A, Data!$H:$H,$A9,Data!$C:$C,BF$1,Data!$D:$D,BF$2)</f>
        <v>0</v>
      </c>
      <c r="BG9" s="5">
        <f>SUMIFS(Data!$A:$A, Data!$H:$H,$A9,Data!$C:$C,BG$1,Data!$D:$D,BG$2)</f>
        <v>0</v>
      </c>
      <c r="BH9" s="5">
        <f>SUMIFS(Data!$A:$A, Data!$H:$H,$A9,Data!$C:$C,BH$1,Data!$D:$D,BH$2)</f>
        <v>0</v>
      </c>
      <c r="BI9" s="5">
        <f>SUMIFS(Data!$A:$A, Data!$H:$H,$A9,Data!$C:$C,BI$1,Data!$D:$D,BI$2)</f>
        <v>0</v>
      </c>
      <c r="BJ9" s="5">
        <f>SUMIFS(Data!$A:$A, Data!$H:$H,$A9,Data!$C:$C,BJ$1,Data!$D:$D,BJ$2)</f>
        <v>0</v>
      </c>
      <c r="BK9" s="5">
        <f>SUMIFS(Data!$A:$A, Data!$H:$H,$A9,Data!$C:$C,BK$1,Data!$D:$D,BK$2)</f>
        <v>0</v>
      </c>
      <c r="BL9" s="5">
        <f>SUMIFS(Data!$A:$A, Data!$H:$H,$A9,Data!$C:$C,BL$1,Data!$D:$D,BL$2)</f>
        <v>0</v>
      </c>
      <c r="BM9" s="5">
        <f>SUMIFS(Data!$A:$A, Data!$H:$H,$A9,Data!$C:$C,BM$1,Data!$D:$D,BM$2)</f>
        <v>0</v>
      </c>
      <c r="BN9" s="5">
        <f>SUMIFS(Data!$A:$A, Data!$H:$H,$A9,Data!$C:$C,BN$1,Data!$D:$D,BN$2)</f>
        <v>0</v>
      </c>
      <c r="BO9" s="5">
        <f>SUMIFS(Data!$A:$A, Data!$H:$H,$A9,Data!$C:$C,BO$1,Data!$D:$D,BO$2)</f>
        <v>0</v>
      </c>
      <c r="BP9" s="5">
        <f>SUMIFS(Data!$A:$A, Data!$H:$H,$A9,Data!$C:$C,BP$1,Data!$D:$D,BP$2)</f>
        <v>0</v>
      </c>
      <c r="BQ9" s="5">
        <f>SUMIFS(Data!$A:$A, Data!$H:$H,$A9,Data!$C:$C,BQ$1,Data!$D:$D,BQ$2)</f>
        <v>0</v>
      </c>
      <c r="BR9" s="5">
        <f>SUMIFS(Data!$A:$A, Data!$H:$H,$A9,Data!$C:$C,BR$1,Data!$D:$D,BR$2)</f>
        <v>0</v>
      </c>
      <c r="BS9" s="5">
        <f>SUMIFS(Data!$A:$A, Data!$H:$H,$A9,Data!$C:$C,BS$1,Data!$D:$D,BS$2)</f>
        <v>0</v>
      </c>
      <c r="BT9" s="5">
        <f>SUMIFS(Data!$A:$A, Data!$H:$H,$A9,Data!$C:$C,BT$1,Data!$D:$D,BT$2)</f>
        <v>0</v>
      </c>
      <c r="BU9" s="5">
        <f>SUMIFS(Data!$A:$A, Data!$H:$H,$A9,Data!$C:$C,BU$1,Data!$D:$D,BU$2)</f>
        <v>0</v>
      </c>
      <c r="BV9" s="5">
        <f>SUMIFS(Data!$A:$A, Data!$H:$H,$A9,Data!$C:$C,BV$1,Data!$D:$D,BV$2)</f>
        <v>0</v>
      </c>
      <c r="BW9" s="5">
        <f>SUMIFS(Data!$A:$A, Data!$H:$H,$A9,Data!$C:$C,BW$1,Data!$D:$D,BW$2)</f>
        <v>0</v>
      </c>
      <c r="BX9" s="5">
        <f>SUMIFS(Data!$A:$A, Data!$H:$H,$A9,Data!$C:$C,BX$1,Data!$D:$D,BX$2)</f>
        <v>0</v>
      </c>
      <c r="BY9" s="5">
        <f>SUMIFS(Data!$A:$A, Data!$H:$H,$A9,Data!$C:$C,BY$1,Data!$D:$D,BY$2)</f>
        <v>0</v>
      </c>
      <c r="BZ9" s="5">
        <f>SUMIFS(Data!$A:$A, Data!$H:$H,$A9,Data!$C:$C,BZ$1,Data!$D:$D,BZ$2)</f>
        <v>0</v>
      </c>
      <c r="CA9" s="5">
        <f>SUMIFS(Data!$A:$A, Data!$H:$H,$A9,Data!$C:$C,CA$1,Data!$D:$D,CA$2)</f>
        <v>0</v>
      </c>
      <c r="CB9" s="5">
        <f>SUMIFS(Data!$A:$A, Data!$H:$H,$A9,Data!$C:$C,CB$1,Data!$D:$D,CB$2)</f>
        <v>0</v>
      </c>
      <c r="CC9" s="5">
        <f>SUMIFS(Data!$A:$A, Data!$H:$H,$A9,Data!$C:$C,CC$1,Data!$D:$D,CC$2)</f>
        <v>0</v>
      </c>
      <c r="CD9" s="5">
        <f>SUMIFS(Data!$A:$A, Data!$H:$H,$A9,Data!$C:$C,CD$1,Data!$D:$D,CD$2)</f>
        <v>0</v>
      </c>
      <c r="CE9" s="5">
        <f>SUMIFS(Data!$A:$A, Data!$H:$H,$A9,Data!$C:$C,CE$1,Data!$D:$D,CE$2)</f>
        <v>0</v>
      </c>
      <c r="CF9" s="5">
        <f>SUMIFS(Data!$A:$A, Data!$H:$H,$A9,Data!$C:$C,CF$1,Data!$D:$D,CF$2)</f>
        <v>0</v>
      </c>
      <c r="CG9" s="5">
        <f>SUMIFS(Data!$A:$A, Data!$H:$H,$A9,Data!$C:$C,CG$1,Data!$D:$D,CG$2)</f>
        <v>0</v>
      </c>
      <c r="CH9" s="5">
        <f>SUMIFS(Data!$A:$A, Data!$H:$H,$A9,Data!$C:$C,CH$1,Data!$D:$D,CH$2)</f>
        <v>0</v>
      </c>
      <c r="CI9" s="5">
        <f>SUMIFS(Data!$A:$A, Data!$H:$H,$A9,Data!$C:$C,CI$1,Data!$D:$D,CI$2)</f>
        <v>0</v>
      </c>
      <c r="CJ9" s="5">
        <f>SUMIFS(Data!$A:$A, Data!$H:$H,$A9,Data!$C:$C,CJ$1,Data!$D:$D,CJ$2)</f>
        <v>0</v>
      </c>
      <c r="CK9" s="5">
        <f>SUMIFS(Data!$A:$A, Data!$H:$H,$A9,Data!$C:$C,CK$1,Data!$D:$D,CK$2)</f>
        <v>0</v>
      </c>
      <c r="CL9" s="5">
        <f>SUMIFS(Data!$A:$A, Data!$H:$H,$A9,Data!$C:$C,CL$1,Data!$D:$D,CL$2)</f>
        <v>0</v>
      </c>
      <c r="CM9" s="5">
        <f>SUMIFS(Data!$A:$A, Data!$H:$H,$A9,Data!$C:$C,CM$1,Data!$D:$D,CM$2)</f>
        <v>0</v>
      </c>
      <c r="CN9" s="5">
        <f>SUMIFS(Data!$A:$A, Data!$H:$H,$A9,Data!$C:$C,CN$1,Data!$D:$D,CN$2)</f>
        <v>0</v>
      </c>
      <c r="CO9" s="5">
        <f>SUMIFS(Data!$A:$A, Data!$H:$H,$A9,Data!$C:$C,CO$1,Data!$D:$D,CO$2)</f>
        <v>0</v>
      </c>
      <c r="CP9" s="5">
        <f>SUMIFS(Data!$A:$A, Data!$H:$H,$A9,Data!$C:$C,CP$1,Data!$D:$D,CP$2)</f>
        <v>0</v>
      </c>
      <c r="CQ9" s="5">
        <f>SUMIFS(Data!$A:$A, Data!$H:$H,$A9,Data!$C:$C,CQ$1,Data!$D:$D,CQ$2)</f>
        <v>0</v>
      </c>
      <c r="CR9" s="5">
        <f>SUMIFS(Data!$A:$A, Data!$H:$H,$A9,Data!$C:$C,CR$1,Data!$D:$D,CR$2)</f>
        <v>0</v>
      </c>
      <c r="CS9" s="5">
        <f>SUMIFS(Data!$A:$A, Data!$H:$H,$A9,Data!$C:$C,CS$1,Data!$D:$D,CS$2)</f>
        <v>0</v>
      </c>
      <c r="CT9" s="5">
        <f>SUMIFS(Data!$A:$A, Data!$H:$H,$A9,Data!$C:$C,CT$1,Data!$D:$D,CT$2)</f>
        <v>0</v>
      </c>
      <c r="CU9" s="5">
        <f>SUMIFS(Data!$A:$A, Data!$H:$H,$A9,Data!$C:$C,CU$1,Data!$D:$D,CU$2)</f>
        <v>0</v>
      </c>
      <c r="CV9" s="5">
        <f>SUMIFS(Data!$A:$A, Data!$H:$H,$A9,Data!$C:$C,CV$1,Data!$D:$D,CV$2)</f>
        <v>0</v>
      </c>
      <c r="CW9" s="5">
        <f t="shared" ref="CW9:CX9" si="8">SUMIF($B$2:$CV$2,CW$2, $B9:$CV9)</f>
        <v>1</v>
      </c>
      <c r="CX9" s="5">
        <f t="shared" si="8"/>
        <v>0</v>
      </c>
      <c r="CY9" s="5">
        <f t="shared" si="3"/>
        <v>1</v>
      </c>
    </row>
    <row r="10">
      <c r="A10" s="5" t="str">
        <f>Countries!A8</f>
        <v>BER</v>
      </c>
      <c r="B10" s="5">
        <f>SUMIFS(Data!$A:$A, Data!$H:$H,$A10,Data!$C:$C,B$1,Data!$D:$D,B$2)</f>
        <v>0</v>
      </c>
      <c r="C10" s="5">
        <f>SUMIFS(Data!$A:$A, Data!$H:$H,$A10,Data!$C:$C,C$1,Data!$D:$D,C$2)</f>
        <v>0</v>
      </c>
      <c r="D10" s="5">
        <f>SUMIFS(Data!$A:$A, Data!$H:$H,$A10,Data!$C:$C,D$1,Data!$D:$D,D$2)</f>
        <v>0</v>
      </c>
      <c r="E10" s="5">
        <f>SUMIFS(Data!$A:$A, Data!$H:$H,$A10,Data!$C:$C,E$1,Data!$D:$D,E$2)</f>
        <v>0</v>
      </c>
      <c r="F10" s="5">
        <f>SUMIFS(Data!$A:$A, Data!$H:$H,$A10,Data!$C:$C,F$1,Data!$D:$D,F$2)</f>
        <v>0</v>
      </c>
      <c r="G10" s="5">
        <f>SUMIFS(Data!$A:$A, Data!$H:$H,$A10,Data!$C:$C,G$1,Data!$D:$D,G$2)</f>
        <v>0</v>
      </c>
      <c r="H10" s="5">
        <f>SUMIFS(Data!$A:$A, Data!$H:$H,$A10,Data!$C:$C,H$1,Data!$D:$D,H$2)</f>
        <v>0</v>
      </c>
      <c r="I10" s="5">
        <f>SUMIFS(Data!$A:$A, Data!$H:$H,$A10,Data!$C:$C,I$1,Data!$D:$D,I$2)</f>
        <v>0</v>
      </c>
      <c r="J10" s="5">
        <f>SUMIFS(Data!$A:$A, Data!$H:$H,$A10,Data!$C:$C,J$1,Data!$D:$D,J$2)</f>
        <v>0</v>
      </c>
      <c r="K10" s="5">
        <f>SUMIFS(Data!$A:$A, Data!$H:$H,$A10,Data!$C:$C,K$1,Data!$D:$D,K$2)</f>
        <v>0</v>
      </c>
      <c r="L10" s="5">
        <f>SUMIFS(Data!$A:$A, Data!$H:$H,$A10,Data!$C:$C,L$1,Data!$D:$D,L$2)</f>
        <v>0</v>
      </c>
      <c r="M10" s="5">
        <f>SUMIFS(Data!$A:$A, Data!$H:$H,$A10,Data!$C:$C,M$1,Data!$D:$D,M$2)</f>
        <v>0</v>
      </c>
      <c r="N10" s="5">
        <f>SUMIFS(Data!$A:$A, Data!$H:$H,$A10,Data!$C:$C,N$1,Data!$D:$D,N$2)</f>
        <v>0</v>
      </c>
      <c r="O10" s="5">
        <f>SUMIFS(Data!$A:$A, Data!$H:$H,$A10,Data!$C:$C,O$1,Data!$D:$D,O$2)</f>
        <v>0</v>
      </c>
      <c r="P10" s="5">
        <f>SUMIFS(Data!$A:$A, Data!$H:$H,$A10,Data!$C:$C,P$1,Data!$D:$D,P$2)</f>
        <v>0</v>
      </c>
      <c r="Q10" s="5">
        <f>SUMIFS(Data!$A:$A, Data!$H:$H,$A10,Data!$C:$C,Q$1,Data!$D:$D,Q$2)</f>
        <v>0</v>
      </c>
      <c r="R10" s="5">
        <f>SUMIFS(Data!$A:$A, Data!$H:$H,$A10,Data!$C:$C,R$1,Data!$D:$D,R$2)</f>
        <v>0</v>
      </c>
      <c r="S10" s="5">
        <f>SUMIFS(Data!$A:$A, Data!$H:$H,$A10,Data!$C:$C,S$1,Data!$D:$D,S$2)</f>
        <v>0</v>
      </c>
      <c r="T10" s="5">
        <f>SUMIFS(Data!$A:$A, Data!$H:$H,$A10,Data!$C:$C,T$1,Data!$D:$D,T$2)</f>
        <v>0</v>
      </c>
      <c r="U10" s="5">
        <f>SUMIFS(Data!$A:$A, Data!$H:$H,$A10,Data!$C:$C,U$1,Data!$D:$D,U$2)</f>
        <v>0</v>
      </c>
      <c r="V10" s="5">
        <f>SUMIFS(Data!$A:$A, Data!$H:$H,$A10,Data!$C:$C,V$1,Data!$D:$D,V$2)</f>
        <v>0</v>
      </c>
      <c r="W10" s="5">
        <f>SUMIFS(Data!$A:$A, Data!$H:$H,$A10,Data!$C:$C,W$1,Data!$D:$D,W$2)</f>
        <v>0</v>
      </c>
      <c r="X10" s="5">
        <f>SUMIFS(Data!$A:$A, Data!$H:$H,$A10,Data!$C:$C,X$1,Data!$D:$D,X$2)</f>
        <v>0</v>
      </c>
      <c r="Y10" s="5">
        <f>SUMIFS(Data!$A:$A, Data!$H:$H,$A10,Data!$C:$C,Y$1,Data!$D:$D,Y$2)</f>
        <v>0</v>
      </c>
      <c r="Z10" s="5">
        <f>SUMIFS(Data!$A:$A, Data!$H:$H,$A10,Data!$C:$C,Z$1,Data!$D:$D,Z$2)</f>
        <v>0</v>
      </c>
      <c r="AA10" s="5">
        <f>SUMIFS(Data!$A:$A, Data!$H:$H,$A10,Data!$C:$C,AA$1,Data!$D:$D,AA$2)</f>
        <v>0</v>
      </c>
      <c r="AB10" s="5">
        <f>SUMIFS(Data!$A:$A, Data!$H:$H,$A10,Data!$C:$C,AB$1,Data!$D:$D,AB$2)</f>
        <v>0</v>
      </c>
      <c r="AC10" s="5">
        <f>SUMIFS(Data!$A:$A, Data!$H:$H,$A10,Data!$C:$C,AC$1,Data!$D:$D,AC$2)</f>
        <v>0</v>
      </c>
      <c r="AD10" s="5">
        <f>SUMIFS(Data!$A:$A, Data!$H:$H,$A10,Data!$C:$C,AD$1,Data!$D:$D,AD$2)</f>
        <v>0</v>
      </c>
      <c r="AE10" s="5">
        <f>SUMIFS(Data!$A:$A, Data!$H:$H,$A10,Data!$C:$C,AE$1,Data!$D:$D,AE$2)</f>
        <v>0</v>
      </c>
      <c r="AF10" s="5">
        <f>SUMIFS(Data!$A:$A, Data!$H:$H,$A10,Data!$C:$C,AF$1,Data!$D:$D,AF$2)</f>
        <v>0</v>
      </c>
      <c r="AG10" s="5">
        <f>SUMIFS(Data!$A:$A, Data!$H:$H,$A10,Data!$C:$C,AG$1,Data!$D:$D,AG$2)</f>
        <v>0</v>
      </c>
      <c r="AH10" s="5">
        <f>SUMIFS(Data!$A:$A, Data!$H:$H,$A10,Data!$C:$C,AH$1,Data!$D:$D,AH$2)</f>
        <v>0</v>
      </c>
      <c r="AI10" s="5">
        <f>SUMIFS(Data!$A:$A, Data!$H:$H,$A10,Data!$C:$C,AI$1,Data!$D:$D,AI$2)</f>
        <v>0</v>
      </c>
      <c r="AJ10" s="5">
        <f>SUMIFS(Data!$A:$A, Data!$H:$H,$A10,Data!$C:$C,AJ$1,Data!$D:$D,AJ$2)</f>
        <v>0</v>
      </c>
      <c r="AK10" s="5">
        <f>SUMIFS(Data!$A:$A, Data!$H:$H,$A10,Data!$C:$C,AK$1,Data!$D:$D,AK$2)</f>
        <v>0</v>
      </c>
      <c r="AL10" s="5">
        <f>SUMIFS(Data!$A:$A, Data!$H:$H,$A10,Data!$C:$C,AL$1,Data!$D:$D,AL$2)</f>
        <v>0</v>
      </c>
      <c r="AM10" s="5">
        <f>SUMIFS(Data!$A:$A, Data!$H:$H,$A10,Data!$C:$C,AM$1,Data!$D:$D,AM$2)</f>
        <v>0</v>
      </c>
      <c r="AN10" s="5">
        <f>SUMIFS(Data!$A:$A, Data!$H:$H,$A10,Data!$C:$C,AN$1,Data!$D:$D,AN$2)</f>
        <v>0</v>
      </c>
      <c r="AO10" s="5">
        <f>SUMIFS(Data!$A:$A, Data!$H:$H,$A10,Data!$C:$C,AO$1,Data!$D:$D,AO$2)</f>
        <v>0</v>
      </c>
      <c r="AP10" s="5">
        <f>SUMIFS(Data!$A:$A, Data!$H:$H,$A10,Data!$C:$C,AP$1,Data!$D:$D,AP$2)</f>
        <v>0</v>
      </c>
      <c r="AQ10" s="5">
        <f>SUMIFS(Data!$A:$A, Data!$H:$H,$A10,Data!$C:$C,AQ$1,Data!$D:$D,AQ$2)</f>
        <v>0</v>
      </c>
      <c r="AR10" s="5">
        <f>SUMIFS(Data!$A:$A, Data!$H:$H,$A10,Data!$C:$C,AR$1,Data!$D:$D,AR$2)</f>
        <v>0</v>
      </c>
      <c r="AS10" s="5">
        <f>SUMIFS(Data!$A:$A, Data!$H:$H,$A10,Data!$C:$C,AS$1,Data!$D:$D,AS$2)</f>
        <v>0</v>
      </c>
      <c r="AT10" s="5">
        <f>SUMIFS(Data!$A:$A, Data!$H:$H,$A10,Data!$C:$C,AT$1,Data!$D:$D,AT$2)</f>
        <v>0</v>
      </c>
      <c r="AU10" s="5">
        <f>SUMIFS(Data!$A:$A, Data!$H:$H,$A10,Data!$C:$C,AU$1,Data!$D:$D,AU$2)</f>
        <v>0</v>
      </c>
      <c r="AV10" s="5">
        <f>SUMIFS(Data!$A:$A, Data!$H:$H,$A10,Data!$C:$C,AV$1,Data!$D:$D,AV$2)</f>
        <v>0</v>
      </c>
      <c r="AW10" s="5">
        <f>SUMIFS(Data!$A:$A, Data!$H:$H,$A10,Data!$C:$C,AW$1,Data!$D:$D,AW$2)</f>
        <v>0</v>
      </c>
      <c r="AX10" s="5">
        <f>SUMIFS(Data!$A:$A, Data!$H:$H,$A10,Data!$C:$C,AX$1,Data!$D:$D,AX$2)</f>
        <v>0</v>
      </c>
      <c r="AY10" s="5">
        <f>SUMIFS(Data!$A:$A, Data!$H:$H,$A10,Data!$C:$C,AY$1,Data!$D:$D,AY$2)</f>
        <v>0</v>
      </c>
      <c r="AZ10" s="5">
        <f>SUMIFS(Data!$A:$A, Data!$H:$H,$A10,Data!$C:$C,AZ$1,Data!$D:$D,AZ$2)</f>
        <v>0</v>
      </c>
      <c r="BA10" s="5">
        <f>SUMIFS(Data!$A:$A, Data!$H:$H,$A10,Data!$C:$C,BA$1,Data!$D:$D,BA$2)</f>
        <v>0</v>
      </c>
      <c r="BB10" s="5">
        <f>SUMIFS(Data!$A:$A, Data!$H:$H,$A10,Data!$C:$C,BB$1,Data!$D:$D,BB$2)</f>
        <v>0</v>
      </c>
      <c r="BC10" s="5">
        <f>SUMIFS(Data!$A:$A, Data!$H:$H,$A10,Data!$C:$C,BC$1,Data!$D:$D,BC$2)</f>
        <v>0</v>
      </c>
      <c r="BD10" s="5">
        <f>SUMIFS(Data!$A:$A, Data!$H:$H,$A10,Data!$C:$C,BD$1,Data!$D:$D,BD$2)</f>
        <v>0</v>
      </c>
      <c r="BE10" s="5">
        <f>SUMIFS(Data!$A:$A, Data!$H:$H,$A10,Data!$C:$C,BE$1,Data!$D:$D,BE$2)</f>
        <v>0</v>
      </c>
      <c r="BF10" s="5">
        <f>SUMIFS(Data!$A:$A, Data!$H:$H,$A10,Data!$C:$C,BF$1,Data!$D:$D,BF$2)</f>
        <v>0</v>
      </c>
      <c r="BG10" s="5">
        <f>SUMIFS(Data!$A:$A, Data!$H:$H,$A10,Data!$C:$C,BG$1,Data!$D:$D,BG$2)</f>
        <v>0</v>
      </c>
      <c r="BH10" s="5">
        <f>SUMIFS(Data!$A:$A, Data!$H:$H,$A10,Data!$C:$C,BH$1,Data!$D:$D,BH$2)</f>
        <v>0</v>
      </c>
      <c r="BI10" s="5">
        <f>SUMIFS(Data!$A:$A, Data!$H:$H,$A10,Data!$C:$C,BI$1,Data!$D:$D,BI$2)</f>
        <v>0</v>
      </c>
      <c r="BJ10" s="5">
        <f>SUMIFS(Data!$A:$A, Data!$H:$H,$A10,Data!$C:$C,BJ$1,Data!$D:$D,BJ$2)</f>
        <v>0</v>
      </c>
      <c r="BK10" s="5">
        <f>SUMIFS(Data!$A:$A, Data!$H:$H,$A10,Data!$C:$C,BK$1,Data!$D:$D,BK$2)</f>
        <v>0</v>
      </c>
      <c r="BL10" s="5">
        <f>SUMIFS(Data!$A:$A, Data!$H:$H,$A10,Data!$C:$C,BL$1,Data!$D:$D,BL$2)</f>
        <v>0</v>
      </c>
      <c r="BM10" s="5">
        <f>SUMIFS(Data!$A:$A, Data!$H:$H,$A10,Data!$C:$C,BM$1,Data!$D:$D,BM$2)</f>
        <v>0</v>
      </c>
      <c r="BN10" s="5">
        <f>SUMIFS(Data!$A:$A, Data!$H:$H,$A10,Data!$C:$C,BN$1,Data!$D:$D,BN$2)</f>
        <v>0</v>
      </c>
      <c r="BO10" s="5">
        <f>SUMIFS(Data!$A:$A, Data!$H:$H,$A10,Data!$C:$C,BO$1,Data!$D:$D,BO$2)</f>
        <v>0</v>
      </c>
      <c r="BP10" s="5">
        <f>SUMIFS(Data!$A:$A, Data!$H:$H,$A10,Data!$C:$C,BP$1,Data!$D:$D,BP$2)</f>
        <v>0</v>
      </c>
      <c r="BQ10" s="5">
        <f>SUMIFS(Data!$A:$A, Data!$H:$H,$A10,Data!$C:$C,BQ$1,Data!$D:$D,BQ$2)</f>
        <v>0</v>
      </c>
      <c r="BR10" s="5">
        <f>SUMIFS(Data!$A:$A, Data!$H:$H,$A10,Data!$C:$C,BR$1,Data!$D:$D,BR$2)</f>
        <v>0</v>
      </c>
      <c r="BS10" s="5">
        <f>SUMIFS(Data!$A:$A, Data!$H:$H,$A10,Data!$C:$C,BS$1,Data!$D:$D,BS$2)</f>
        <v>0</v>
      </c>
      <c r="BT10" s="5">
        <f>SUMIFS(Data!$A:$A, Data!$H:$H,$A10,Data!$C:$C,BT$1,Data!$D:$D,BT$2)</f>
        <v>0</v>
      </c>
      <c r="BU10" s="5">
        <f>SUMIFS(Data!$A:$A, Data!$H:$H,$A10,Data!$C:$C,BU$1,Data!$D:$D,BU$2)</f>
        <v>0</v>
      </c>
      <c r="BV10" s="5">
        <f>SUMIFS(Data!$A:$A, Data!$H:$H,$A10,Data!$C:$C,BV$1,Data!$D:$D,BV$2)</f>
        <v>0</v>
      </c>
      <c r="BW10" s="5">
        <f>SUMIFS(Data!$A:$A, Data!$H:$H,$A10,Data!$C:$C,BW$1,Data!$D:$D,BW$2)</f>
        <v>0</v>
      </c>
      <c r="BX10" s="5">
        <f>SUMIFS(Data!$A:$A, Data!$H:$H,$A10,Data!$C:$C,BX$1,Data!$D:$D,BX$2)</f>
        <v>0</v>
      </c>
      <c r="BY10" s="5">
        <f>SUMIFS(Data!$A:$A, Data!$H:$H,$A10,Data!$C:$C,BY$1,Data!$D:$D,BY$2)</f>
        <v>0</v>
      </c>
      <c r="BZ10" s="5">
        <f>SUMIFS(Data!$A:$A, Data!$H:$H,$A10,Data!$C:$C,BZ$1,Data!$D:$D,BZ$2)</f>
        <v>0</v>
      </c>
      <c r="CA10" s="5">
        <f>SUMIFS(Data!$A:$A, Data!$H:$H,$A10,Data!$C:$C,CA$1,Data!$D:$D,CA$2)</f>
        <v>0</v>
      </c>
      <c r="CB10" s="5">
        <f>SUMIFS(Data!$A:$A, Data!$H:$H,$A10,Data!$C:$C,CB$1,Data!$D:$D,CB$2)</f>
        <v>0</v>
      </c>
      <c r="CC10" s="5">
        <f>SUMIFS(Data!$A:$A, Data!$H:$H,$A10,Data!$C:$C,CC$1,Data!$D:$D,CC$2)</f>
        <v>0</v>
      </c>
      <c r="CD10" s="5">
        <f>SUMIFS(Data!$A:$A, Data!$H:$H,$A10,Data!$C:$C,CD$1,Data!$D:$D,CD$2)</f>
        <v>0</v>
      </c>
      <c r="CE10" s="5">
        <f>SUMIFS(Data!$A:$A, Data!$H:$H,$A10,Data!$C:$C,CE$1,Data!$D:$D,CE$2)</f>
        <v>0</v>
      </c>
      <c r="CF10" s="5">
        <f>SUMIFS(Data!$A:$A, Data!$H:$H,$A10,Data!$C:$C,CF$1,Data!$D:$D,CF$2)</f>
        <v>0</v>
      </c>
      <c r="CG10" s="5">
        <f>SUMIFS(Data!$A:$A, Data!$H:$H,$A10,Data!$C:$C,CG$1,Data!$D:$D,CG$2)</f>
        <v>0</v>
      </c>
      <c r="CH10" s="5">
        <f>SUMIFS(Data!$A:$A, Data!$H:$H,$A10,Data!$C:$C,CH$1,Data!$D:$D,CH$2)</f>
        <v>0</v>
      </c>
      <c r="CI10" s="5">
        <f>SUMIFS(Data!$A:$A, Data!$H:$H,$A10,Data!$C:$C,CI$1,Data!$D:$D,CI$2)</f>
        <v>0</v>
      </c>
      <c r="CJ10" s="5">
        <f>SUMIFS(Data!$A:$A, Data!$H:$H,$A10,Data!$C:$C,CJ$1,Data!$D:$D,CJ$2)</f>
        <v>0</v>
      </c>
      <c r="CK10" s="5">
        <f>SUMIFS(Data!$A:$A, Data!$H:$H,$A10,Data!$C:$C,CK$1,Data!$D:$D,CK$2)</f>
        <v>0</v>
      </c>
      <c r="CL10" s="5">
        <f>SUMIFS(Data!$A:$A, Data!$H:$H,$A10,Data!$C:$C,CL$1,Data!$D:$D,CL$2)</f>
        <v>0</v>
      </c>
      <c r="CM10" s="5">
        <f>SUMIFS(Data!$A:$A, Data!$H:$H,$A10,Data!$C:$C,CM$1,Data!$D:$D,CM$2)</f>
        <v>0</v>
      </c>
      <c r="CN10" s="5">
        <f>SUMIFS(Data!$A:$A, Data!$H:$H,$A10,Data!$C:$C,CN$1,Data!$D:$D,CN$2)</f>
        <v>0</v>
      </c>
      <c r="CO10" s="5">
        <f>SUMIFS(Data!$A:$A, Data!$H:$H,$A10,Data!$C:$C,CO$1,Data!$D:$D,CO$2)</f>
        <v>0</v>
      </c>
      <c r="CP10" s="5">
        <f>SUMIFS(Data!$A:$A, Data!$H:$H,$A10,Data!$C:$C,CP$1,Data!$D:$D,CP$2)</f>
        <v>0</v>
      </c>
      <c r="CQ10" s="5">
        <f>SUMIFS(Data!$A:$A, Data!$H:$H,$A10,Data!$C:$C,CQ$1,Data!$D:$D,CQ$2)</f>
        <v>0</v>
      </c>
      <c r="CR10" s="5">
        <f>SUMIFS(Data!$A:$A, Data!$H:$H,$A10,Data!$C:$C,CR$1,Data!$D:$D,CR$2)</f>
        <v>0</v>
      </c>
      <c r="CS10" s="5">
        <f>SUMIFS(Data!$A:$A, Data!$H:$H,$A10,Data!$C:$C,CS$1,Data!$D:$D,CS$2)</f>
        <v>0</v>
      </c>
      <c r="CT10" s="5">
        <f>SUMIFS(Data!$A:$A, Data!$H:$H,$A10,Data!$C:$C,CT$1,Data!$D:$D,CT$2)</f>
        <v>0</v>
      </c>
      <c r="CU10" s="5">
        <f>SUMIFS(Data!$A:$A, Data!$H:$H,$A10,Data!$C:$C,CU$1,Data!$D:$D,CU$2)</f>
        <v>0</v>
      </c>
      <c r="CV10" s="5">
        <f>SUMIFS(Data!$A:$A, Data!$H:$H,$A10,Data!$C:$C,CV$1,Data!$D:$D,CV$2)</f>
        <v>0</v>
      </c>
      <c r="CW10" s="5">
        <f t="shared" ref="CW10:CX10" si="9">SUMIF($B$2:$CV$2,CW$2, $B10:$CV10)</f>
        <v>0</v>
      </c>
      <c r="CX10" s="5">
        <f t="shared" si="9"/>
        <v>0</v>
      </c>
      <c r="CY10" s="5">
        <f t="shared" si="3"/>
        <v>0</v>
      </c>
    </row>
    <row r="11">
      <c r="A11" s="5" t="str">
        <f>Countries!A9</f>
        <v>BLR</v>
      </c>
      <c r="B11" s="5">
        <f>SUMIFS(Data!$A:$A, Data!$H:$H,$A11,Data!$C:$C,B$1,Data!$D:$D,B$2)</f>
        <v>0</v>
      </c>
      <c r="C11" s="5">
        <f>SUMIFS(Data!$A:$A, Data!$H:$H,$A11,Data!$C:$C,C$1,Data!$D:$D,C$2)</f>
        <v>0</v>
      </c>
      <c r="D11" s="5">
        <f>SUMIFS(Data!$A:$A, Data!$H:$H,$A11,Data!$C:$C,D$1,Data!$D:$D,D$2)</f>
        <v>0</v>
      </c>
      <c r="E11" s="5">
        <f>SUMIFS(Data!$A:$A, Data!$H:$H,$A11,Data!$C:$C,E$1,Data!$D:$D,E$2)</f>
        <v>0</v>
      </c>
      <c r="F11" s="5">
        <f>SUMIFS(Data!$A:$A, Data!$H:$H,$A11,Data!$C:$C,F$1,Data!$D:$D,F$2)</f>
        <v>0</v>
      </c>
      <c r="G11" s="5">
        <f>SUMIFS(Data!$A:$A, Data!$H:$H,$A11,Data!$C:$C,G$1,Data!$D:$D,G$2)</f>
        <v>0</v>
      </c>
      <c r="H11" s="5">
        <f>SUMIFS(Data!$A:$A, Data!$H:$H,$A11,Data!$C:$C,H$1,Data!$D:$D,H$2)</f>
        <v>0</v>
      </c>
      <c r="I11" s="5">
        <f>SUMIFS(Data!$A:$A, Data!$H:$H,$A11,Data!$C:$C,I$1,Data!$D:$D,I$2)</f>
        <v>0</v>
      </c>
      <c r="J11" s="5">
        <f>SUMIFS(Data!$A:$A, Data!$H:$H,$A11,Data!$C:$C,J$1,Data!$D:$D,J$2)</f>
        <v>0</v>
      </c>
      <c r="K11" s="5">
        <f>SUMIFS(Data!$A:$A, Data!$H:$H,$A11,Data!$C:$C,K$1,Data!$D:$D,K$2)</f>
        <v>0</v>
      </c>
      <c r="L11" s="5">
        <f>SUMIFS(Data!$A:$A, Data!$H:$H,$A11,Data!$C:$C,L$1,Data!$D:$D,L$2)</f>
        <v>0</v>
      </c>
      <c r="M11" s="5">
        <f>SUMIFS(Data!$A:$A, Data!$H:$H,$A11,Data!$C:$C,M$1,Data!$D:$D,M$2)</f>
        <v>0</v>
      </c>
      <c r="N11" s="5">
        <f>SUMIFS(Data!$A:$A, Data!$H:$H,$A11,Data!$C:$C,N$1,Data!$D:$D,N$2)</f>
        <v>0</v>
      </c>
      <c r="O11" s="5">
        <f>SUMIFS(Data!$A:$A, Data!$H:$H,$A11,Data!$C:$C,O$1,Data!$D:$D,O$2)</f>
        <v>0</v>
      </c>
      <c r="P11" s="5">
        <f>SUMIFS(Data!$A:$A, Data!$H:$H,$A11,Data!$C:$C,P$1,Data!$D:$D,P$2)</f>
        <v>0</v>
      </c>
      <c r="Q11" s="5">
        <f>SUMIFS(Data!$A:$A, Data!$H:$H,$A11,Data!$C:$C,Q$1,Data!$D:$D,Q$2)</f>
        <v>0</v>
      </c>
      <c r="R11" s="5">
        <f>SUMIFS(Data!$A:$A, Data!$H:$H,$A11,Data!$C:$C,R$1,Data!$D:$D,R$2)</f>
        <v>0</v>
      </c>
      <c r="S11" s="5">
        <f>SUMIFS(Data!$A:$A, Data!$H:$H,$A11,Data!$C:$C,S$1,Data!$D:$D,S$2)</f>
        <v>0</v>
      </c>
      <c r="T11" s="5">
        <f>SUMIFS(Data!$A:$A, Data!$H:$H,$A11,Data!$C:$C,T$1,Data!$D:$D,T$2)</f>
        <v>0</v>
      </c>
      <c r="U11" s="5">
        <f>SUMIFS(Data!$A:$A, Data!$H:$H,$A11,Data!$C:$C,U$1,Data!$D:$D,U$2)</f>
        <v>0</v>
      </c>
      <c r="V11" s="5">
        <f>SUMIFS(Data!$A:$A, Data!$H:$H,$A11,Data!$C:$C,V$1,Data!$D:$D,V$2)</f>
        <v>0</v>
      </c>
      <c r="W11" s="5">
        <f>SUMIFS(Data!$A:$A, Data!$H:$H,$A11,Data!$C:$C,W$1,Data!$D:$D,W$2)</f>
        <v>0</v>
      </c>
      <c r="X11" s="5">
        <f>SUMIFS(Data!$A:$A, Data!$H:$H,$A11,Data!$C:$C,X$1,Data!$D:$D,X$2)</f>
        <v>0</v>
      </c>
      <c r="Y11" s="5">
        <f>SUMIFS(Data!$A:$A, Data!$H:$H,$A11,Data!$C:$C,Y$1,Data!$D:$D,Y$2)</f>
        <v>0</v>
      </c>
      <c r="Z11" s="5">
        <f>SUMIFS(Data!$A:$A, Data!$H:$H,$A11,Data!$C:$C,Z$1,Data!$D:$D,Z$2)</f>
        <v>0</v>
      </c>
      <c r="AA11" s="5">
        <f>SUMIFS(Data!$A:$A, Data!$H:$H,$A11,Data!$C:$C,AA$1,Data!$D:$D,AA$2)</f>
        <v>4</v>
      </c>
      <c r="AB11" s="5">
        <f>SUMIFS(Data!$A:$A, Data!$H:$H,$A11,Data!$C:$C,AB$1,Data!$D:$D,AB$2)</f>
        <v>0</v>
      </c>
      <c r="AC11" s="5">
        <f>SUMIFS(Data!$A:$A, Data!$H:$H,$A11,Data!$C:$C,AC$1,Data!$D:$D,AC$2)</f>
        <v>0</v>
      </c>
      <c r="AD11" s="5">
        <f>SUMIFS(Data!$A:$A, Data!$H:$H,$A11,Data!$C:$C,AD$1,Data!$D:$D,AD$2)</f>
        <v>0</v>
      </c>
      <c r="AE11" s="5">
        <f>SUMIFS(Data!$A:$A, Data!$H:$H,$A11,Data!$C:$C,AE$1,Data!$D:$D,AE$2)</f>
        <v>0</v>
      </c>
      <c r="AF11" s="5">
        <f>SUMIFS(Data!$A:$A, Data!$H:$H,$A11,Data!$C:$C,AF$1,Data!$D:$D,AF$2)</f>
        <v>0</v>
      </c>
      <c r="AG11" s="5">
        <f>SUMIFS(Data!$A:$A, Data!$H:$H,$A11,Data!$C:$C,AG$1,Data!$D:$D,AG$2)</f>
        <v>0</v>
      </c>
      <c r="AH11" s="5">
        <f>SUMIFS(Data!$A:$A, Data!$H:$H,$A11,Data!$C:$C,AH$1,Data!$D:$D,AH$2)</f>
        <v>0</v>
      </c>
      <c r="AI11" s="5">
        <f>SUMIFS(Data!$A:$A, Data!$H:$H,$A11,Data!$C:$C,AI$1,Data!$D:$D,AI$2)</f>
        <v>0</v>
      </c>
      <c r="AJ11" s="5">
        <f>SUMIFS(Data!$A:$A, Data!$H:$H,$A11,Data!$C:$C,AJ$1,Data!$D:$D,AJ$2)</f>
        <v>0</v>
      </c>
      <c r="AK11" s="5">
        <f>SUMIFS(Data!$A:$A, Data!$H:$H,$A11,Data!$C:$C,AK$1,Data!$D:$D,AK$2)</f>
        <v>0</v>
      </c>
      <c r="AL11" s="5">
        <f>SUMIFS(Data!$A:$A, Data!$H:$H,$A11,Data!$C:$C,AL$1,Data!$D:$D,AL$2)</f>
        <v>0</v>
      </c>
      <c r="AM11" s="5">
        <f>SUMIFS(Data!$A:$A, Data!$H:$H,$A11,Data!$C:$C,AM$1,Data!$D:$D,AM$2)</f>
        <v>0</v>
      </c>
      <c r="AN11" s="5">
        <f>SUMIFS(Data!$A:$A, Data!$H:$H,$A11,Data!$C:$C,AN$1,Data!$D:$D,AN$2)</f>
        <v>0</v>
      </c>
      <c r="AO11" s="5">
        <f>SUMIFS(Data!$A:$A, Data!$H:$H,$A11,Data!$C:$C,AO$1,Data!$D:$D,AO$2)</f>
        <v>0</v>
      </c>
      <c r="AP11" s="5">
        <f>SUMIFS(Data!$A:$A, Data!$H:$H,$A11,Data!$C:$C,AP$1,Data!$D:$D,AP$2)</f>
        <v>0</v>
      </c>
      <c r="AQ11" s="5">
        <f>SUMIFS(Data!$A:$A, Data!$H:$H,$A11,Data!$C:$C,AQ$1,Data!$D:$D,AQ$2)</f>
        <v>0</v>
      </c>
      <c r="AR11" s="5">
        <f>SUMIFS(Data!$A:$A, Data!$H:$H,$A11,Data!$C:$C,AR$1,Data!$D:$D,AR$2)</f>
        <v>0</v>
      </c>
      <c r="AS11" s="5">
        <f>SUMIFS(Data!$A:$A, Data!$H:$H,$A11,Data!$C:$C,AS$1,Data!$D:$D,AS$2)</f>
        <v>0</v>
      </c>
      <c r="AT11" s="5">
        <f>SUMIFS(Data!$A:$A, Data!$H:$H,$A11,Data!$C:$C,AT$1,Data!$D:$D,AT$2)</f>
        <v>0</v>
      </c>
      <c r="AU11" s="5">
        <f>SUMIFS(Data!$A:$A, Data!$H:$H,$A11,Data!$C:$C,AU$1,Data!$D:$D,AU$2)</f>
        <v>0</v>
      </c>
      <c r="AV11" s="5">
        <f>SUMIFS(Data!$A:$A, Data!$H:$H,$A11,Data!$C:$C,AV$1,Data!$D:$D,AV$2)</f>
        <v>0</v>
      </c>
      <c r="AW11" s="5">
        <f>SUMIFS(Data!$A:$A, Data!$H:$H,$A11,Data!$C:$C,AW$1,Data!$D:$D,AW$2)</f>
        <v>0</v>
      </c>
      <c r="AX11" s="5">
        <f>SUMIFS(Data!$A:$A, Data!$H:$H,$A11,Data!$C:$C,AX$1,Data!$D:$D,AX$2)</f>
        <v>0</v>
      </c>
      <c r="AY11" s="5">
        <f>SUMIFS(Data!$A:$A, Data!$H:$H,$A11,Data!$C:$C,AY$1,Data!$D:$D,AY$2)</f>
        <v>0</v>
      </c>
      <c r="AZ11" s="5">
        <f>SUMIFS(Data!$A:$A, Data!$H:$H,$A11,Data!$C:$C,AZ$1,Data!$D:$D,AZ$2)</f>
        <v>0</v>
      </c>
      <c r="BA11" s="5">
        <f>SUMIFS(Data!$A:$A, Data!$H:$H,$A11,Data!$C:$C,BA$1,Data!$D:$D,BA$2)</f>
        <v>0</v>
      </c>
      <c r="BB11" s="5">
        <f>SUMIFS(Data!$A:$A, Data!$H:$H,$A11,Data!$C:$C,BB$1,Data!$D:$D,BB$2)</f>
        <v>0</v>
      </c>
      <c r="BC11" s="5">
        <f>SUMIFS(Data!$A:$A, Data!$H:$H,$A11,Data!$C:$C,BC$1,Data!$D:$D,BC$2)</f>
        <v>0</v>
      </c>
      <c r="BD11" s="5">
        <f>SUMIFS(Data!$A:$A, Data!$H:$H,$A11,Data!$C:$C,BD$1,Data!$D:$D,BD$2)</f>
        <v>0</v>
      </c>
      <c r="BE11" s="5">
        <f>SUMIFS(Data!$A:$A, Data!$H:$H,$A11,Data!$C:$C,BE$1,Data!$D:$D,BE$2)</f>
        <v>0</v>
      </c>
      <c r="BF11" s="5">
        <f>SUMIFS(Data!$A:$A, Data!$H:$H,$A11,Data!$C:$C,BF$1,Data!$D:$D,BF$2)</f>
        <v>0</v>
      </c>
      <c r="BG11" s="5">
        <f>SUMIFS(Data!$A:$A, Data!$H:$H,$A11,Data!$C:$C,BG$1,Data!$D:$D,BG$2)</f>
        <v>0</v>
      </c>
      <c r="BH11" s="5">
        <f>SUMIFS(Data!$A:$A, Data!$H:$H,$A11,Data!$C:$C,BH$1,Data!$D:$D,BH$2)</f>
        <v>0</v>
      </c>
      <c r="BI11" s="5">
        <f>SUMIFS(Data!$A:$A, Data!$H:$H,$A11,Data!$C:$C,BI$1,Data!$D:$D,BI$2)</f>
        <v>0</v>
      </c>
      <c r="BJ11" s="5">
        <f>SUMIFS(Data!$A:$A, Data!$H:$H,$A11,Data!$C:$C,BJ$1,Data!$D:$D,BJ$2)</f>
        <v>0</v>
      </c>
      <c r="BK11" s="5">
        <f>SUMIFS(Data!$A:$A, Data!$H:$H,$A11,Data!$C:$C,BK$1,Data!$D:$D,BK$2)</f>
        <v>0</v>
      </c>
      <c r="BL11" s="5">
        <f>SUMIFS(Data!$A:$A, Data!$H:$H,$A11,Data!$C:$C,BL$1,Data!$D:$D,BL$2)</f>
        <v>0</v>
      </c>
      <c r="BM11" s="5">
        <f>SUMIFS(Data!$A:$A, Data!$H:$H,$A11,Data!$C:$C,BM$1,Data!$D:$D,BM$2)</f>
        <v>0</v>
      </c>
      <c r="BN11" s="5">
        <f>SUMIFS(Data!$A:$A, Data!$H:$H,$A11,Data!$C:$C,BN$1,Data!$D:$D,BN$2)</f>
        <v>0</v>
      </c>
      <c r="BO11" s="5">
        <f>SUMIFS(Data!$A:$A, Data!$H:$H,$A11,Data!$C:$C,BO$1,Data!$D:$D,BO$2)</f>
        <v>0</v>
      </c>
      <c r="BP11" s="5">
        <f>SUMIFS(Data!$A:$A, Data!$H:$H,$A11,Data!$C:$C,BP$1,Data!$D:$D,BP$2)</f>
        <v>0</v>
      </c>
      <c r="BQ11" s="5">
        <f>SUMIFS(Data!$A:$A, Data!$H:$H,$A11,Data!$C:$C,BQ$1,Data!$D:$D,BQ$2)</f>
        <v>0</v>
      </c>
      <c r="BR11" s="5">
        <f>SUMIFS(Data!$A:$A, Data!$H:$H,$A11,Data!$C:$C,BR$1,Data!$D:$D,BR$2)</f>
        <v>0</v>
      </c>
      <c r="BS11" s="5">
        <f>SUMIFS(Data!$A:$A, Data!$H:$H,$A11,Data!$C:$C,BS$1,Data!$D:$D,BS$2)</f>
        <v>0</v>
      </c>
      <c r="BT11" s="5">
        <f>SUMIFS(Data!$A:$A, Data!$H:$H,$A11,Data!$C:$C,BT$1,Data!$D:$D,BT$2)</f>
        <v>0</v>
      </c>
      <c r="BU11" s="5">
        <f>SUMIFS(Data!$A:$A, Data!$H:$H,$A11,Data!$C:$C,BU$1,Data!$D:$D,BU$2)</f>
        <v>0</v>
      </c>
      <c r="BV11" s="5">
        <f>SUMIFS(Data!$A:$A, Data!$H:$H,$A11,Data!$C:$C,BV$1,Data!$D:$D,BV$2)</f>
        <v>0</v>
      </c>
      <c r="BW11" s="5">
        <f>SUMIFS(Data!$A:$A, Data!$H:$H,$A11,Data!$C:$C,BW$1,Data!$D:$D,BW$2)</f>
        <v>0</v>
      </c>
      <c r="BX11" s="5">
        <f>SUMIFS(Data!$A:$A, Data!$H:$H,$A11,Data!$C:$C,BX$1,Data!$D:$D,BX$2)</f>
        <v>0</v>
      </c>
      <c r="BY11" s="5">
        <f>SUMIFS(Data!$A:$A, Data!$H:$H,$A11,Data!$C:$C,BY$1,Data!$D:$D,BY$2)</f>
        <v>0</v>
      </c>
      <c r="BZ11" s="5">
        <f>SUMIFS(Data!$A:$A, Data!$H:$H,$A11,Data!$C:$C,BZ$1,Data!$D:$D,BZ$2)</f>
        <v>0</v>
      </c>
      <c r="CA11" s="5">
        <f>SUMIFS(Data!$A:$A, Data!$H:$H,$A11,Data!$C:$C,CA$1,Data!$D:$D,CA$2)</f>
        <v>0</v>
      </c>
      <c r="CB11" s="5">
        <f>SUMIFS(Data!$A:$A, Data!$H:$H,$A11,Data!$C:$C,CB$1,Data!$D:$D,CB$2)</f>
        <v>0</v>
      </c>
      <c r="CC11" s="5">
        <f>SUMIFS(Data!$A:$A, Data!$H:$H,$A11,Data!$C:$C,CC$1,Data!$D:$D,CC$2)</f>
        <v>0</v>
      </c>
      <c r="CD11" s="5">
        <f>SUMIFS(Data!$A:$A, Data!$H:$H,$A11,Data!$C:$C,CD$1,Data!$D:$D,CD$2)</f>
        <v>0</v>
      </c>
      <c r="CE11" s="5">
        <f>SUMIFS(Data!$A:$A, Data!$H:$H,$A11,Data!$C:$C,CE$1,Data!$D:$D,CE$2)</f>
        <v>0</v>
      </c>
      <c r="CF11" s="5">
        <f>SUMIFS(Data!$A:$A, Data!$H:$H,$A11,Data!$C:$C,CF$1,Data!$D:$D,CF$2)</f>
        <v>0</v>
      </c>
      <c r="CG11" s="5">
        <f>SUMIFS(Data!$A:$A, Data!$H:$H,$A11,Data!$C:$C,CG$1,Data!$D:$D,CG$2)</f>
        <v>0</v>
      </c>
      <c r="CH11" s="5">
        <f>SUMIFS(Data!$A:$A, Data!$H:$H,$A11,Data!$C:$C,CH$1,Data!$D:$D,CH$2)</f>
        <v>0</v>
      </c>
      <c r="CI11" s="5">
        <f>SUMIFS(Data!$A:$A, Data!$H:$H,$A11,Data!$C:$C,CI$1,Data!$D:$D,CI$2)</f>
        <v>0</v>
      </c>
      <c r="CJ11" s="5">
        <f>SUMIFS(Data!$A:$A, Data!$H:$H,$A11,Data!$C:$C,CJ$1,Data!$D:$D,CJ$2)</f>
        <v>0</v>
      </c>
      <c r="CK11" s="5">
        <f>SUMIFS(Data!$A:$A, Data!$H:$H,$A11,Data!$C:$C,CK$1,Data!$D:$D,CK$2)</f>
        <v>0</v>
      </c>
      <c r="CL11" s="5">
        <f>SUMIFS(Data!$A:$A, Data!$H:$H,$A11,Data!$C:$C,CL$1,Data!$D:$D,CL$2)</f>
        <v>0</v>
      </c>
      <c r="CM11" s="5">
        <f>SUMIFS(Data!$A:$A, Data!$H:$H,$A11,Data!$C:$C,CM$1,Data!$D:$D,CM$2)</f>
        <v>0</v>
      </c>
      <c r="CN11" s="5">
        <f>SUMIFS(Data!$A:$A, Data!$H:$H,$A11,Data!$C:$C,CN$1,Data!$D:$D,CN$2)</f>
        <v>0</v>
      </c>
      <c r="CO11" s="5">
        <f>SUMIFS(Data!$A:$A, Data!$H:$H,$A11,Data!$C:$C,CO$1,Data!$D:$D,CO$2)</f>
        <v>0</v>
      </c>
      <c r="CP11" s="5">
        <f>SUMIFS(Data!$A:$A, Data!$H:$H,$A11,Data!$C:$C,CP$1,Data!$D:$D,CP$2)</f>
        <v>0</v>
      </c>
      <c r="CQ11" s="5">
        <f>SUMIFS(Data!$A:$A, Data!$H:$H,$A11,Data!$C:$C,CQ$1,Data!$D:$D,CQ$2)</f>
        <v>0</v>
      </c>
      <c r="CR11" s="5">
        <f>SUMIFS(Data!$A:$A, Data!$H:$H,$A11,Data!$C:$C,CR$1,Data!$D:$D,CR$2)</f>
        <v>0</v>
      </c>
      <c r="CS11" s="5">
        <f>SUMIFS(Data!$A:$A, Data!$H:$H,$A11,Data!$C:$C,CS$1,Data!$D:$D,CS$2)</f>
        <v>0</v>
      </c>
      <c r="CT11" s="5">
        <f>SUMIFS(Data!$A:$A, Data!$H:$H,$A11,Data!$C:$C,CT$1,Data!$D:$D,CT$2)</f>
        <v>0</v>
      </c>
      <c r="CU11" s="5">
        <f>SUMIFS(Data!$A:$A, Data!$H:$H,$A11,Data!$C:$C,CU$1,Data!$D:$D,CU$2)</f>
        <v>1</v>
      </c>
      <c r="CV11" s="5">
        <f>SUMIFS(Data!$A:$A, Data!$H:$H,$A11,Data!$C:$C,CV$1,Data!$D:$D,CV$2)</f>
        <v>1</v>
      </c>
      <c r="CW11" s="5">
        <f t="shared" ref="CW11:CX11" si="10">SUMIF($B$2:$CV$2,CW$2, $B11:$CV11)</f>
        <v>1</v>
      </c>
      <c r="CX11" s="5">
        <f t="shared" si="10"/>
        <v>5</v>
      </c>
      <c r="CY11" s="5">
        <f t="shared" si="3"/>
        <v>6</v>
      </c>
    </row>
    <row r="12">
      <c r="A12" s="5" t="str">
        <f>Countries!A10</f>
        <v>BOT</v>
      </c>
      <c r="B12" s="5">
        <f>SUMIFS(Data!$A:$A, Data!$H:$H,$A12,Data!$C:$C,B$1,Data!$D:$D,B$2)</f>
        <v>0</v>
      </c>
      <c r="C12" s="5">
        <f>SUMIFS(Data!$A:$A, Data!$H:$H,$A12,Data!$C:$C,C$1,Data!$D:$D,C$2)</f>
        <v>0</v>
      </c>
      <c r="D12" s="5">
        <f>SUMIFS(Data!$A:$A, Data!$H:$H,$A12,Data!$C:$C,D$1,Data!$D:$D,D$2)</f>
        <v>0</v>
      </c>
      <c r="E12" s="5">
        <f>SUMIFS(Data!$A:$A, Data!$H:$H,$A12,Data!$C:$C,E$1,Data!$D:$D,E$2)</f>
        <v>0</v>
      </c>
      <c r="F12" s="5">
        <f>SUMIFS(Data!$A:$A, Data!$H:$H,$A12,Data!$C:$C,F$1,Data!$D:$D,F$2)</f>
        <v>0</v>
      </c>
      <c r="G12" s="5">
        <f>SUMIFS(Data!$A:$A, Data!$H:$H,$A12,Data!$C:$C,G$1,Data!$D:$D,G$2)</f>
        <v>0</v>
      </c>
      <c r="H12" s="5">
        <f>SUMIFS(Data!$A:$A, Data!$H:$H,$A12,Data!$C:$C,H$1,Data!$D:$D,H$2)</f>
        <v>0</v>
      </c>
      <c r="I12" s="5">
        <f>SUMIFS(Data!$A:$A, Data!$H:$H,$A12,Data!$C:$C,I$1,Data!$D:$D,I$2)</f>
        <v>0</v>
      </c>
      <c r="J12" s="5">
        <f>SUMIFS(Data!$A:$A, Data!$H:$H,$A12,Data!$C:$C,J$1,Data!$D:$D,J$2)</f>
        <v>0</v>
      </c>
      <c r="K12" s="5">
        <f>SUMIFS(Data!$A:$A, Data!$H:$H,$A12,Data!$C:$C,K$1,Data!$D:$D,K$2)</f>
        <v>0</v>
      </c>
      <c r="L12" s="5">
        <f>SUMIFS(Data!$A:$A, Data!$H:$H,$A12,Data!$C:$C,L$1,Data!$D:$D,L$2)</f>
        <v>0</v>
      </c>
      <c r="M12" s="5">
        <f>SUMIFS(Data!$A:$A, Data!$H:$H,$A12,Data!$C:$C,M$1,Data!$D:$D,M$2)</f>
        <v>0</v>
      </c>
      <c r="N12" s="5">
        <f>SUMIFS(Data!$A:$A, Data!$H:$H,$A12,Data!$C:$C,N$1,Data!$D:$D,N$2)</f>
        <v>0</v>
      </c>
      <c r="O12" s="5">
        <f>SUMIFS(Data!$A:$A, Data!$H:$H,$A12,Data!$C:$C,O$1,Data!$D:$D,O$2)</f>
        <v>0</v>
      </c>
      <c r="P12" s="5">
        <f>SUMIFS(Data!$A:$A, Data!$H:$H,$A12,Data!$C:$C,P$1,Data!$D:$D,P$2)</f>
        <v>0</v>
      </c>
      <c r="Q12" s="5">
        <f>SUMIFS(Data!$A:$A, Data!$H:$H,$A12,Data!$C:$C,Q$1,Data!$D:$D,Q$2)</f>
        <v>0</v>
      </c>
      <c r="R12" s="5">
        <f>SUMIFS(Data!$A:$A, Data!$H:$H,$A12,Data!$C:$C,R$1,Data!$D:$D,R$2)</f>
        <v>0</v>
      </c>
      <c r="S12" s="5">
        <f>SUMIFS(Data!$A:$A, Data!$H:$H,$A12,Data!$C:$C,S$1,Data!$D:$D,S$2)</f>
        <v>0</v>
      </c>
      <c r="T12" s="5">
        <f>SUMIFS(Data!$A:$A, Data!$H:$H,$A12,Data!$C:$C,T$1,Data!$D:$D,T$2)</f>
        <v>0</v>
      </c>
      <c r="U12" s="5">
        <f>SUMIFS(Data!$A:$A, Data!$H:$H,$A12,Data!$C:$C,U$1,Data!$D:$D,U$2)</f>
        <v>0</v>
      </c>
      <c r="V12" s="5">
        <f>SUMIFS(Data!$A:$A, Data!$H:$H,$A12,Data!$C:$C,V$1,Data!$D:$D,V$2)</f>
        <v>0</v>
      </c>
      <c r="W12" s="5">
        <f>SUMIFS(Data!$A:$A, Data!$H:$H,$A12,Data!$C:$C,W$1,Data!$D:$D,W$2)</f>
        <v>0</v>
      </c>
      <c r="X12" s="5">
        <f>SUMIFS(Data!$A:$A, Data!$H:$H,$A12,Data!$C:$C,X$1,Data!$D:$D,X$2)</f>
        <v>0</v>
      </c>
      <c r="Y12" s="5">
        <f>SUMIFS(Data!$A:$A, Data!$H:$H,$A12,Data!$C:$C,Y$1,Data!$D:$D,Y$2)</f>
        <v>0</v>
      </c>
      <c r="Z12" s="5">
        <f>SUMIFS(Data!$A:$A, Data!$H:$H,$A12,Data!$C:$C,Z$1,Data!$D:$D,Z$2)</f>
        <v>0</v>
      </c>
      <c r="AA12" s="5">
        <f>SUMIFS(Data!$A:$A, Data!$H:$H,$A12,Data!$C:$C,AA$1,Data!$D:$D,AA$2)</f>
        <v>0</v>
      </c>
      <c r="AB12" s="5">
        <f>SUMIFS(Data!$A:$A, Data!$H:$H,$A12,Data!$C:$C,AB$1,Data!$D:$D,AB$2)</f>
        <v>0</v>
      </c>
      <c r="AC12" s="5">
        <f>SUMIFS(Data!$A:$A, Data!$H:$H,$A12,Data!$C:$C,AC$1,Data!$D:$D,AC$2)</f>
        <v>0</v>
      </c>
      <c r="AD12" s="5">
        <f>SUMIFS(Data!$A:$A, Data!$H:$H,$A12,Data!$C:$C,AD$1,Data!$D:$D,AD$2)</f>
        <v>0</v>
      </c>
      <c r="AE12" s="5">
        <f>SUMIFS(Data!$A:$A, Data!$H:$H,$A12,Data!$C:$C,AE$1,Data!$D:$D,AE$2)</f>
        <v>0</v>
      </c>
      <c r="AF12" s="5">
        <f>SUMIFS(Data!$A:$A, Data!$H:$H,$A12,Data!$C:$C,AF$1,Data!$D:$D,AF$2)</f>
        <v>0</v>
      </c>
      <c r="AG12" s="5">
        <f>SUMIFS(Data!$A:$A, Data!$H:$H,$A12,Data!$C:$C,AG$1,Data!$D:$D,AG$2)</f>
        <v>0</v>
      </c>
      <c r="AH12" s="5">
        <f>SUMIFS(Data!$A:$A, Data!$H:$H,$A12,Data!$C:$C,AH$1,Data!$D:$D,AH$2)</f>
        <v>0</v>
      </c>
      <c r="AI12" s="5">
        <f>SUMIFS(Data!$A:$A, Data!$H:$H,$A12,Data!$C:$C,AI$1,Data!$D:$D,AI$2)</f>
        <v>0</v>
      </c>
      <c r="AJ12" s="5">
        <f>SUMIFS(Data!$A:$A, Data!$H:$H,$A12,Data!$C:$C,AJ$1,Data!$D:$D,AJ$2)</f>
        <v>0</v>
      </c>
      <c r="AK12" s="5">
        <f>SUMIFS(Data!$A:$A, Data!$H:$H,$A12,Data!$C:$C,AK$1,Data!$D:$D,AK$2)</f>
        <v>0</v>
      </c>
      <c r="AL12" s="5">
        <f>SUMIFS(Data!$A:$A, Data!$H:$H,$A12,Data!$C:$C,AL$1,Data!$D:$D,AL$2)</f>
        <v>0</v>
      </c>
      <c r="AM12" s="5">
        <f>SUMIFS(Data!$A:$A, Data!$H:$H,$A12,Data!$C:$C,AM$1,Data!$D:$D,AM$2)</f>
        <v>0</v>
      </c>
      <c r="AN12" s="5">
        <f>SUMIFS(Data!$A:$A, Data!$H:$H,$A12,Data!$C:$C,AN$1,Data!$D:$D,AN$2)</f>
        <v>0</v>
      </c>
      <c r="AO12" s="5">
        <f>SUMIFS(Data!$A:$A, Data!$H:$H,$A12,Data!$C:$C,AO$1,Data!$D:$D,AO$2)</f>
        <v>0</v>
      </c>
      <c r="AP12" s="5">
        <f>SUMIFS(Data!$A:$A, Data!$H:$H,$A12,Data!$C:$C,AP$1,Data!$D:$D,AP$2)</f>
        <v>0</v>
      </c>
      <c r="AQ12" s="5">
        <f>SUMIFS(Data!$A:$A, Data!$H:$H,$A12,Data!$C:$C,AQ$1,Data!$D:$D,AQ$2)</f>
        <v>0</v>
      </c>
      <c r="AR12" s="5">
        <f>SUMIFS(Data!$A:$A, Data!$H:$H,$A12,Data!$C:$C,AR$1,Data!$D:$D,AR$2)</f>
        <v>0</v>
      </c>
      <c r="AS12" s="5">
        <f>SUMIFS(Data!$A:$A, Data!$H:$H,$A12,Data!$C:$C,AS$1,Data!$D:$D,AS$2)</f>
        <v>0</v>
      </c>
      <c r="AT12" s="5">
        <f>SUMIFS(Data!$A:$A, Data!$H:$H,$A12,Data!$C:$C,AT$1,Data!$D:$D,AT$2)</f>
        <v>0</v>
      </c>
      <c r="AU12" s="5">
        <f>SUMIFS(Data!$A:$A, Data!$H:$H,$A12,Data!$C:$C,AU$1,Data!$D:$D,AU$2)</f>
        <v>0</v>
      </c>
      <c r="AV12" s="5">
        <f>SUMIFS(Data!$A:$A, Data!$H:$H,$A12,Data!$C:$C,AV$1,Data!$D:$D,AV$2)</f>
        <v>0</v>
      </c>
      <c r="AW12" s="5">
        <f>SUMIFS(Data!$A:$A, Data!$H:$H,$A12,Data!$C:$C,AW$1,Data!$D:$D,AW$2)</f>
        <v>0</v>
      </c>
      <c r="AX12" s="5">
        <f>SUMIFS(Data!$A:$A, Data!$H:$H,$A12,Data!$C:$C,AX$1,Data!$D:$D,AX$2)</f>
        <v>0</v>
      </c>
      <c r="AY12" s="5">
        <f>SUMIFS(Data!$A:$A, Data!$H:$H,$A12,Data!$C:$C,AY$1,Data!$D:$D,AY$2)</f>
        <v>0</v>
      </c>
      <c r="AZ12" s="5">
        <f>SUMIFS(Data!$A:$A, Data!$H:$H,$A12,Data!$C:$C,AZ$1,Data!$D:$D,AZ$2)</f>
        <v>0</v>
      </c>
      <c r="BA12" s="5">
        <f>SUMIFS(Data!$A:$A, Data!$H:$H,$A12,Data!$C:$C,BA$1,Data!$D:$D,BA$2)</f>
        <v>0</v>
      </c>
      <c r="BB12" s="5">
        <f>SUMIFS(Data!$A:$A, Data!$H:$H,$A12,Data!$C:$C,BB$1,Data!$D:$D,BB$2)</f>
        <v>0</v>
      </c>
      <c r="BC12" s="5">
        <f>SUMIFS(Data!$A:$A, Data!$H:$H,$A12,Data!$C:$C,BC$1,Data!$D:$D,BC$2)</f>
        <v>0</v>
      </c>
      <c r="BD12" s="5">
        <f>SUMIFS(Data!$A:$A, Data!$H:$H,$A12,Data!$C:$C,BD$1,Data!$D:$D,BD$2)</f>
        <v>0</v>
      </c>
      <c r="BE12" s="5">
        <f>SUMIFS(Data!$A:$A, Data!$H:$H,$A12,Data!$C:$C,BE$1,Data!$D:$D,BE$2)</f>
        <v>0</v>
      </c>
      <c r="BF12" s="5">
        <f>SUMIFS(Data!$A:$A, Data!$H:$H,$A12,Data!$C:$C,BF$1,Data!$D:$D,BF$2)</f>
        <v>0</v>
      </c>
      <c r="BG12" s="5">
        <f>SUMIFS(Data!$A:$A, Data!$H:$H,$A12,Data!$C:$C,BG$1,Data!$D:$D,BG$2)</f>
        <v>0</v>
      </c>
      <c r="BH12" s="5">
        <f>SUMIFS(Data!$A:$A, Data!$H:$H,$A12,Data!$C:$C,BH$1,Data!$D:$D,BH$2)</f>
        <v>0</v>
      </c>
      <c r="BI12" s="5">
        <f>SUMIFS(Data!$A:$A, Data!$H:$H,$A12,Data!$C:$C,BI$1,Data!$D:$D,BI$2)</f>
        <v>0</v>
      </c>
      <c r="BJ12" s="5">
        <f>SUMIFS(Data!$A:$A, Data!$H:$H,$A12,Data!$C:$C,BJ$1,Data!$D:$D,BJ$2)</f>
        <v>0</v>
      </c>
      <c r="BK12" s="5">
        <f>SUMIFS(Data!$A:$A, Data!$H:$H,$A12,Data!$C:$C,BK$1,Data!$D:$D,BK$2)</f>
        <v>0</v>
      </c>
      <c r="BL12" s="5">
        <f>SUMIFS(Data!$A:$A, Data!$H:$H,$A12,Data!$C:$C,BL$1,Data!$D:$D,BL$2)</f>
        <v>0</v>
      </c>
      <c r="BM12" s="5">
        <f>SUMIFS(Data!$A:$A, Data!$H:$H,$A12,Data!$C:$C,BM$1,Data!$D:$D,BM$2)</f>
        <v>0</v>
      </c>
      <c r="BN12" s="5">
        <f>SUMIFS(Data!$A:$A, Data!$H:$H,$A12,Data!$C:$C,BN$1,Data!$D:$D,BN$2)</f>
        <v>0</v>
      </c>
      <c r="BO12" s="5">
        <f>SUMIFS(Data!$A:$A, Data!$H:$H,$A12,Data!$C:$C,BO$1,Data!$D:$D,BO$2)</f>
        <v>0</v>
      </c>
      <c r="BP12" s="5">
        <f>SUMIFS(Data!$A:$A, Data!$H:$H,$A12,Data!$C:$C,BP$1,Data!$D:$D,BP$2)</f>
        <v>0</v>
      </c>
      <c r="BQ12" s="5">
        <f>SUMIFS(Data!$A:$A, Data!$H:$H,$A12,Data!$C:$C,BQ$1,Data!$D:$D,BQ$2)</f>
        <v>0</v>
      </c>
      <c r="BR12" s="5">
        <f>SUMIFS(Data!$A:$A, Data!$H:$H,$A12,Data!$C:$C,BR$1,Data!$D:$D,BR$2)</f>
        <v>0</v>
      </c>
      <c r="BS12" s="5">
        <f>SUMIFS(Data!$A:$A, Data!$H:$H,$A12,Data!$C:$C,BS$1,Data!$D:$D,BS$2)</f>
        <v>0</v>
      </c>
      <c r="BT12" s="5">
        <f>SUMIFS(Data!$A:$A, Data!$H:$H,$A12,Data!$C:$C,BT$1,Data!$D:$D,BT$2)</f>
        <v>0</v>
      </c>
      <c r="BU12" s="5">
        <f>SUMIFS(Data!$A:$A, Data!$H:$H,$A12,Data!$C:$C,BU$1,Data!$D:$D,BU$2)</f>
        <v>0</v>
      </c>
      <c r="BV12" s="5">
        <f>SUMIFS(Data!$A:$A, Data!$H:$H,$A12,Data!$C:$C,BV$1,Data!$D:$D,BV$2)</f>
        <v>0</v>
      </c>
      <c r="BW12" s="5">
        <f>SUMIFS(Data!$A:$A, Data!$H:$H,$A12,Data!$C:$C,BW$1,Data!$D:$D,BW$2)</f>
        <v>0</v>
      </c>
      <c r="BX12" s="5">
        <f>SUMIFS(Data!$A:$A, Data!$H:$H,$A12,Data!$C:$C,BX$1,Data!$D:$D,BX$2)</f>
        <v>0</v>
      </c>
      <c r="BY12" s="5">
        <f>SUMIFS(Data!$A:$A, Data!$H:$H,$A12,Data!$C:$C,BY$1,Data!$D:$D,BY$2)</f>
        <v>0</v>
      </c>
      <c r="BZ12" s="5">
        <f>SUMIFS(Data!$A:$A, Data!$H:$H,$A12,Data!$C:$C,BZ$1,Data!$D:$D,BZ$2)</f>
        <v>0</v>
      </c>
      <c r="CA12" s="5">
        <f>SUMIFS(Data!$A:$A, Data!$H:$H,$A12,Data!$C:$C,CA$1,Data!$D:$D,CA$2)</f>
        <v>0</v>
      </c>
      <c r="CB12" s="5">
        <f>SUMIFS(Data!$A:$A, Data!$H:$H,$A12,Data!$C:$C,CB$1,Data!$D:$D,CB$2)</f>
        <v>0</v>
      </c>
      <c r="CC12" s="5">
        <f>SUMIFS(Data!$A:$A, Data!$H:$H,$A12,Data!$C:$C,CC$1,Data!$D:$D,CC$2)</f>
        <v>0</v>
      </c>
      <c r="CD12" s="5">
        <f>SUMIFS(Data!$A:$A, Data!$H:$H,$A12,Data!$C:$C,CD$1,Data!$D:$D,CD$2)</f>
        <v>0</v>
      </c>
      <c r="CE12" s="5">
        <f>SUMIFS(Data!$A:$A, Data!$H:$H,$A12,Data!$C:$C,CE$1,Data!$D:$D,CE$2)</f>
        <v>0</v>
      </c>
      <c r="CF12" s="5">
        <f>SUMIFS(Data!$A:$A, Data!$H:$H,$A12,Data!$C:$C,CF$1,Data!$D:$D,CF$2)</f>
        <v>0</v>
      </c>
      <c r="CG12" s="5">
        <f>SUMIFS(Data!$A:$A, Data!$H:$H,$A12,Data!$C:$C,CG$1,Data!$D:$D,CG$2)</f>
        <v>0</v>
      </c>
      <c r="CH12" s="5">
        <f>SUMIFS(Data!$A:$A, Data!$H:$H,$A12,Data!$C:$C,CH$1,Data!$D:$D,CH$2)</f>
        <v>0</v>
      </c>
      <c r="CI12" s="5">
        <f>SUMIFS(Data!$A:$A, Data!$H:$H,$A12,Data!$C:$C,CI$1,Data!$D:$D,CI$2)</f>
        <v>0</v>
      </c>
      <c r="CJ12" s="5">
        <f>SUMIFS(Data!$A:$A, Data!$H:$H,$A12,Data!$C:$C,CJ$1,Data!$D:$D,CJ$2)</f>
        <v>0</v>
      </c>
      <c r="CK12" s="5">
        <f>SUMIFS(Data!$A:$A, Data!$H:$H,$A12,Data!$C:$C,CK$1,Data!$D:$D,CK$2)</f>
        <v>0</v>
      </c>
      <c r="CL12" s="5">
        <f>SUMIFS(Data!$A:$A, Data!$H:$H,$A12,Data!$C:$C,CL$1,Data!$D:$D,CL$2)</f>
        <v>0</v>
      </c>
      <c r="CM12" s="5">
        <f>SUMIFS(Data!$A:$A, Data!$H:$H,$A12,Data!$C:$C,CM$1,Data!$D:$D,CM$2)</f>
        <v>0</v>
      </c>
      <c r="CN12" s="5">
        <f>SUMIFS(Data!$A:$A, Data!$H:$H,$A12,Data!$C:$C,CN$1,Data!$D:$D,CN$2)</f>
        <v>0</v>
      </c>
      <c r="CO12" s="5">
        <f>SUMIFS(Data!$A:$A, Data!$H:$H,$A12,Data!$C:$C,CO$1,Data!$D:$D,CO$2)</f>
        <v>0</v>
      </c>
      <c r="CP12" s="5">
        <f>SUMIFS(Data!$A:$A, Data!$H:$H,$A12,Data!$C:$C,CP$1,Data!$D:$D,CP$2)</f>
        <v>0</v>
      </c>
      <c r="CQ12" s="5">
        <f>SUMIFS(Data!$A:$A, Data!$H:$H,$A12,Data!$C:$C,CQ$1,Data!$D:$D,CQ$2)</f>
        <v>0</v>
      </c>
      <c r="CR12" s="5">
        <f>SUMIFS(Data!$A:$A, Data!$H:$H,$A12,Data!$C:$C,CR$1,Data!$D:$D,CR$2)</f>
        <v>0</v>
      </c>
      <c r="CS12" s="5">
        <f>SUMIFS(Data!$A:$A, Data!$H:$H,$A12,Data!$C:$C,CS$1,Data!$D:$D,CS$2)</f>
        <v>0</v>
      </c>
      <c r="CT12" s="5">
        <f>SUMIFS(Data!$A:$A, Data!$H:$H,$A12,Data!$C:$C,CT$1,Data!$D:$D,CT$2)</f>
        <v>0</v>
      </c>
      <c r="CU12" s="5">
        <f>SUMIFS(Data!$A:$A, Data!$H:$H,$A12,Data!$C:$C,CU$1,Data!$D:$D,CU$2)</f>
        <v>0</v>
      </c>
      <c r="CV12" s="5">
        <f>SUMIFS(Data!$A:$A, Data!$H:$H,$A12,Data!$C:$C,CV$1,Data!$D:$D,CV$2)</f>
        <v>0</v>
      </c>
      <c r="CW12" s="5">
        <f t="shared" ref="CW12:CX12" si="11">SUMIF($B$2:$CV$2,CW$2, $B12:$CV12)</f>
        <v>0</v>
      </c>
      <c r="CX12" s="5">
        <f t="shared" si="11"/>
        <v>0</v>
      </c>
      <c r="CY12" s="5">
        <f t="shared" si="3"/>
        <v>0</v>
      </c>
    </row>
    <row r="13">
      <c r="A13" s="5" t="str">
        <f>Countries!A11</f>
        <v>BRA</v>
      </c>
      <c r="B13" s="5">
        <f>SUMIFS(Data!$A:$A, Data!$H:$H,$A13,Data!$C:$C,B$1,Data!$D:$D,B$2)</f>
        <v>0</v>
      </c>
      <c r="C13" s="5">
        <f>SUMIFS(Data!$A:$A, Data!$H:$H,$A13,Data!$C:$C,C$1,Data!$D:$D,C$2)</f>
        <v>0</v>
      </c>
      <c r="D13" s="5">
        <f>SUMIFS(Data!$A:$A, Data!$H:$H,$A13,Data!$C:$C,D$1,Data!$D:$D,D$2)</f>
        <v>0</v>
      </c>
      <c r="E13" s="5">
        <f>SUMIFS(Data!$A:$A, Data!$H:$H,$A13,Data!$C:$C,E$1,Data!$D:$D,E$2)</f>
        <v>0</v>
      </c>
      <c r="F13" s="5">
        <f>SUMIFS(Data!$A:$A, Data!$H:$H,$A13,Data!$C:$C,F$1,Data!$D:$D,F$2)</f>
        <v>0</v>
      </c>
      <c r="G13" s="5">
        <f>SUMIFS(Data!$A:$A, Data!$H:$H,$A13,Data!$C:$C,G$1,Data!$D:$D,G$2)</f>
        <v>0</v>
      </c>
      <c r="H13" s="5">
        <f>SUMIFS(Data!$A:$A, Data!$H:$H,$A13,Data!$C:$C,H$1,Data!$D:$D,H$2)</f>
        <v>1</v>
      </c>
      <c r="I13" s="5">
        <f>SUMIFS(Data!$A:$A, Data!$H:$H,$A13,Data!$C:$C,I$1,Data!$D:$D,I$2)</f>
        <v>0</v>
      </c>
      <c r="J13" s="5">
        <f>SUMIFS(Data!$A:$A, Data!$H:$H,$A13,Data!$C:$C,J$1,Data!$D:$D,J$2)</f>
        <v>0</v>
      </c>
      <c r="K13" s="5">
        <f>SUMIFS(Data!$A:$A, Data!$H:$H,$A13,Data!$C:$C,K$1,Data!$D:$D,K$2)</f>
        <v>0</v>
      </c>
      <c r="L13" s="5">
        <f>SUMIFS(Data!$A:$A, Data!$H:$H,$A13,Data!$C:$C,L$1,Data!$D:$D,L$2)</f>
        <v>0</v>
      </c>
      <c r="M13" s="5">
        <f>SUMIFS(Data!$A:$A, Data!$H:$H,$A13,Data!$C:$C,M$1,Data!$D:$D,M$2)</f>
        <v>0</v>
      </c>
      <c r="N13" s="5">
        <f>SUMIFS(Data!$A:$A, Data!$H:$H,$A13,Data!$C:$C,N$1,Data!$D:$D,N$2)</f>
        <v>0</v>
      </c>
      <c r="O13" s="5">
        <f>SUMIFS(Data!$A:$A, Data!$H:$H,$A13,Data!$C:$C,O$1,Data!$D:$D,O$2)</f>
        <v>0</v>
      </c>
      <c r="P13" s="5">
        <f>SUMIFS(Data!$A:$A, Data!$H:$H,$A13,Data!$C:$C,P$1,Data!$D:$D,P$2)</f>
        <v>0</v>
      </c>
      <c r="Q13" s="5">
        <f>SUMIFS(Data!$A:$A, Data!$H:$H,$A13,Data!$C:$C,Q$1,Data!$D:$D,Q$2)</f>
        <v>0</v>
      </c>
      <c r="R13" s="5">
        <f>SUMIFS(Data!$A:$A, Data!$H:$H,$A13,Data!$C:$C,R$1,Data!$D:$D,R$2)</f>
        <v>0</v>
      </c>
      <c r="S13" s="5">
        <f>SUMIFS(Data!$A:$A, Data!$H:$H,$A13,Data!$C:$C,S$1,Data!$D:$D,S$2)</f>
        <v>0</v>
      </c>
      <c r="T13" s="5">
        <f>SUMIFS(Data!$A:$A, Data!$H:$H,$A13,Data!$C:$C,T$1,Data!$D:$D,T$2)</f>
        <v>0</v>
      </c>
      <c r="U13" s="5">
        <f>SUMIFS(Data!$A:$A, Data!$H:$H,$A13,Data!$C:$C,U$1,Data!$D:$D,U$2)</f>
        <v>0</v>
      </c>
      <c r="V13" s="5">
        <f>SUMIFS(Data!$A:$A, Data!$H:$H,$A13,Data!$C:$C,V$1,Data!$D:$D,V$2)</f>
        <v>0</v>
      </c>
      <c r="W13" s="5">
        <f>SUMIFS(Data!$A:$A, Data!$H:$H,$A13,Data!$C:$C,W$1,Data!$D:$D,W$2)</f>
        <v>1</v>
      </c>
      <c r="X13" s="5">
        <f>SUMIFS(Data!$A:$A, Data!$H:$H,$A13,Data!$C:$C,X$1,Data!$D:$D,X$2)</f>
        <v>0</v>
      </c>
      <c r="Y13" s="5">
        <f>SUMIFS(Data!$A:$A, Data!$H:$H,$A13,Data!$C:$C,Y$1,Data!$D:$D,Y$2)</f>
        <v>0</v>
      </c>
      <c r="Z13" s="5">
        <f>SUMIFS(Data!$A:$A, Data!$H:$H,$A13,Data!$C:$C,Z$1,Data!$D:$D,Z$2)</f>
        <v>0</v>
      </c>
      <c r="AA13" s="5">
        <f>SUMIFS(Data!$A:$A, Data!$H:$H,$A13,Data!$C:$C,AA$1,Data!$D:$D,AA$2)</f>
        <v>0</v>
      </c>
      <c r="AB13" s="5">
        <f>SUMIFS(Data!$A:$A, Data!$H:$H,$A13,Data!$C:$C,AB$1,Data!$D:$D,AB$2)</f>
        <v>0</v>
      </c>
      <c r="AC13" s="5">
        <f>SUMIFS(Data!$A:$A, Data!$H:$H,$A13,Data!$C:$C,AC$1,Data!$D:$D,AC$2)</f>
        <v>0</v>
      </c>
      <c r="AD13" s="5">
        <f>SUMIFS(Data!$A:$A, Data!$H:$H,$A13,Data!$C:$C,AD$1,Data!$D:$D,AD$2)</f>
        <v>0</v>
      </c>
      <c r="AE13" s="5">
        <f>SUMIFS(Data!$A:$A, Data!$H:$H,$A13,Data!$C:$C,AE$1,Data!$D:$D,AE$2)</f>
        <v>0</v>
      </c>
      <c r="AF13" s="5">
        <f>SUMIFS(Data!$A:$A, Data!$H:$H,$A13,Data!$C:$C,AF$1,Data!$D:$D,AF$2)</f>
        <v>0</v>
      </c>
      <c r="AG13" s="5">
        <f>SUMIFS(Data!$A:$A, Data!$H:$H,$A13,Data!$C:$C,AG$1,Data!$D:$D,AG$2)</f>
        <v>0</v>
      </c>
      <c r="AH13" s="5">
        <f>SUMIFS(Data!$A:$A, Data!$H:$H,$A13,Data!$C:$C,AH$1,Data!$D:$D,AH$2)</f>
        <v>0</v>
      </c>
      <c r="AI13" s="5">
        <f>SUMIFS(Data!$A:$A, Data!$H:$H,$A13,Data!$C:$C,AI$1,Data!$D:$D,AI$2)</f>
        <v>0</v>
      </c>
      <c r="AJ13" s="5">
        <f>SUMIFS(Data!$A:$A, Data!$H:$H,$A13,Data!$C:$C,AJ$1,Data!$D:$D,AJ$2)</f>
        <v>0</v>
      </c>
      <c r="AK13" s="5">
        <f>SUMIFS(Data!$A:$A, Data!$H:$H,$A13,Data!$C:$C,AK$1,Data!$D:$D,AK$2)</f>
        <v>0</v>
      </c>
      <c r="AL13" s="5">
        <f>SUMIFS(Data!$A:$A, Data!$H:$H,$A13,Data!$C:$C,AL$1,Data!$D:$D,AL$2)</f>
        <v>0</v>
      </c>
      <c r="AM13" s="5">
        <f>SUMIFS(Data!$A:$A, Data!$H:$H,$A13,Data!$C:$C,AM$1,Data!$D:$D,AM$2)</f>
        <v>0</v>
      </c>
      <c r="AN13" s="5">
        <f>SUMIFS(Data!$A:$A, Data!$H:$H,$A13,Data!$C:$C,AN$1,Data!$D:$D,AN$2)</f>
        <v>0</v>
      </c>
      <c r="AO13" s="5">
        <f>SUMIFS(Data!$A:$A, Data!$H:$H,$A13,Data!$C:$C,AO$1,Data!$D:$D,AO$2)</f>
        <v>0</v>
      </c>
      <c r="AP13" s="5">
        <f>SUMIFS(Data!$A:$A, Data!$H:$H,$A13,Data!$C:$C,AP$1,Data!$D:$D,AP$2)</f>
        <v>0</v>
      </c>
      <c r="AQ13" s="5">
        <f>SUMIFS(Data!$A:$A, Data!$H:$H,$A13,Data!$C:$C,AQ$1,Data!$D:$D,AQ$2)</f>
        <v>0</v>
      </c>
      <c r="AR13" s="5">
        <f>SUMIFS(Data!$A:$A, Data!$H:$H,$A13,Data!$C:$C,AR$1,Data!$D:$D,AR$2)</f>
        <v>0</v>
      </c>
      <c r="AS13" s="5">
        <f>SUMIFS(Data!$A:$A, Data!$H:$H,$A13,Data!$C:$C,AS$1,Data!$D:$D,AS$2)</f>
        <v>0</v>
      </c>
      <c r="AT13" s="5">
        <f>SUMIFS(Data!$A:$A, Data!$H:$H,$A13,Data!$C:$C,AT$1,Data!$D:$D,AT$2)</f>
        <v>0</v>
      </c>
      <c r="AU13" s="5">
        <f>SUMIFS(Data!$A:$A, Data!$H:$H,$A13,Data!$C:$C,AU$1,Data!$D:$D,AU$2)</f>
        <v>0</v>
      </c>
      <c r="AV13" s="5">
        <f>SUMIFS(Data!$A:$A, Data!$H:$H,$A13,Data!$C:$C,AV$1,Data!$D:$D,AV$2)</f>
        <v>0</v>
      </c>
      <c r="AW13" s="5">
        <f>SUMIFS(Data!$A:$A, Data!$H:$H,$A13,Data!$C:$C,AW$1,Data!$D:$D,AW$2)</f>
        <v>0</v>
      </c>
      <c r="AX13" s="5">
        <f>SUMIFS(Data!$A:$A, Data!$H:$H,$A13,Data!$C:$C,AX$1,Data!$D:$D,AX$2)</f>
        <v>0</v>
      </c>
      <c r="AY13" s="5">
        <f>SUMIFS(Data!$A:$A, Data!$H:$H,$A13,Data!$C:$C,AY$1,Data!$D:$D,AY$2)</f>
        <v>0</v>
      </c>
      <c r="AZ13" s="5">
        <f>SUMIFS(Data!$A:$A, Data!$H:$H,$A13,Data!$C:$C,AZ$1,Data!$D:$D,AZ$2)</f>
        <v>0</v>
      </c>
      <c r="BA13" s="5">
        <f>SUMIFS(Data!$A:$A, Data!$H:$H,$A13,Data!$C:$C,BA$1,Data!$D:$D,BA$2)</f>
        <v>0</v>
      </c>
      <c r="BB13" s="5">
        <f>SUMIFS(Data!$A:$A, Data!$H:$H,$A13,Data!$C:$C,BB$1,Data!$D:$D,BB$2)</f>
        <v>0</v>
      </c>
      <c r="BC13" s="5">
        <f>SUMIFS(Data!$A:$A, Data!$H:$H,$A13,Data!$C:$C,BC$1,Data!$D:$D,BC$2)</f>
        <v>0</v>
      </c>
      <c r="BD13" s="5">
        <f>SUMIFS(Data!$A:$A, Data!$H:$H,$A13,Data!$C:$C,BD$1,Data!$D:$D,BD$2)</f>
        <v>0</v>
      </c>
      <c r="BE13" s="5">
        <f>SUMIFS(Data!$A:$A, Data!$H:$H,$A13,Data!$C:$C,BE$1,Data!$D:$D,BE$2)</f>
        <v>0</v>
      </c>
      <c r="BF13" s="5">
        <f>SUMIFS(Data!$A:$A, Data!$H:$H,$A13,Data!$C:$C,BF$1,Data!$D:$D,BF$2)</f>
        <v>0</v>
      </c>
      <c r="BG13" s="5">
        <f>SUMIFS(Data!$A:$A, Data!$H:$H,$A13,Data!$C:$C,BG$1,Data!$D:$D,BG$2)</f>
        <v>0</v>
      </c>
      <c r="BH13" s="5">
        <f>SUMIFS(Data!$A:$A, Data!$H:$H,$A13,Data!$C:$C,BH$1,Data!$D:$D,BH$2)</f>
        <v>0</v>
      </c>
      <c r="BI13" s="5">
        <f>SUMIFS(Data!$A:$A, Data!$H:$H,$A13,Data!$C:$C,BI$1,Data!$D:$D,BI$2)</f>
        <v>0</v>
      </c>
      <c r="BJ13" s="5">
        <f>SUMIFS(Data!$A:$A, Data!$H:$H,$A13,Data!$C:$C,BJ$1,Data!$D:$D,BJ$2)</f>
        <v>0</v>
      </c>
      <c r="BK13" s="5">
        <f>SUMIFS(Data!$A:$A, Data!$H:$H,$A13,Data!$C:$C,BK$1,Data!$D:$D,BK$2)</f>
        <v>0</v>
      </c>
      <c r="BL13" s="5">
        <f>SUMIFS(Data!$A:$A, Data!$H:$H,$A13,Data!$C:$C,BL$1,Data!$D:$D,BL$2)</f>
        <v>0</v>
      </c>
      <c r="BM13" s="5">
        <f>SUMIFS(Data!$A:$A, Data!$H:$H,$A13,Data!$C:$C,BM$1,Data!$D:$D,BM$2)</f>
        <v>0</v>
      </c>
      <c r="BN13" s="5">
        <f>SUMIFS(Data!$A:$A, Data!$H:$H,$A13,Data!$C:$C,BN$1,Data!$D:$D,BN$2)</f>
        <v>0</v>
      </c>
      <c r="BO13" s="5">
        <f>SUMIFS(Data!$A:$A, Data!$H:$H,$A13,Data!$C:$C,BO$1,Data!$D:$D,BO$2)</f>
        <v>0</v>
      </c>
      <c r="BP13" s="5">
        <f>SUMIFS(Data!$A:$A, Data!$H:$H,$A13,Data!$C:$C,BP$1,Data!$D:$D,BP$2)</f>
        <v>0</v>
      </c>
      <c r="BQ13" s="5">
        <f>SUMIFS(Data!$A:$A, Data!$H:$H,$A13,Data!$C:$C,BQ$1,Data!$D:$D,BQ$2)</f>
        <v>0</v>
      </c>
      <c r="BR13" s="5">
        <f>SUMIFS(Data!$A:$A, Data!$H:$H,$A13,Data!$C:$C,BR$1,Data!$D:$D,BR$2)</f>
        <v>0</v>
      </c>
      <c r="BS13" s="5">
        <f>SUMIFS(Data!$A:$A, Data!$H:$H,$A13,Data!$C:$C,BS$1,Data!$D:$D,BS$2)</f>
        <v>2</v>
      </c>
      <c r="BT13" s="5">
        <f>SUMIFS(Data!$A:$A, Data!$H:$H,$A13,Data!$C:$C,BT$1,Data!$D:$D,BT$2)</f>
        <v>1</v>
      </c>
      <c r="BU13" s="5">
        <f>SUMIFS(Data!$A:$A, Data!$H:$H,$A13,Data!$C:$C,BU$1,Data!$D:$D,BU$2)</f>
        <v>0</v>
      </c>
      <c r="BV13" s="5">
        <f>SUMIFS(Data!$A:$A, Data!$H:$H,$A13,Data!$C:$C,BV$1,Data!$D:$D,BV$2)</f>
        <v>0</v>
      </c>
      <c r="BW13" s="5">
        <f>SUMIFS(Data!$A:$A, Data!$H:$H,$A13,Data!$C:$C,BW$1,Data!$D:$D,BW$2)</f>
        <v>0</v>
      </c>
      <c r="BX13" s="5">
        <f>SUMIFS(Data!$A:$A, Data!$H:$H,$A13,Data!$C:$C,BX$1,Data!$D:$D,BX$2)</f>
        <v>0</v>
      </c>
      <c r="BY13" s="5">
        <f>SUMIFS(Data!$A:$A, Data!$H:$H,$A13,Data!$C:$C,BY$1,Data!$D:$D,BY$2)</f>
        <v>0</v>
      </c>
      <c r="BZ13" s="5">
        <f>SUMIFS(Data!$A:$A, Data!$H:$H,$A13,Data!$C:$C,BZ$1,Data!$D:$D,BZ$2)</f>
        <v>0</v>
      </c>
      <c r="CA13" s="5">
        <f>SUMIFS(Data!$A:$A, Data!$H:$H,$A13,Data!$C:$C,CA$1,Data!$D:$D,CA$2)</f>
        <v>0</v>
      </c>
      <c r="CB13" s="5">
        <f>SUMIFS(Data!$A:$A, Data!$H:$H,$A13,Data!$C:$C,CB$1,Data!$D:$D,CB$2)</f>
        <v>0</v>
      </c>
      <c r="CC13" s="5">
        <f>SUMIFS(Data!$A:$A, Data!$H:$H,$A13,Data!$C:$C,CC$1,Data!$D:$D,CC$2)</f>
        <v>0</v>
      </c>
      <c r="CD13" s="5">
        <f>SUMIFS(Data!$A:$A, Data!$H:$H,$A13,Data!$C:$C,CD$1,Data!$D:$D,CD$2)</f>
        <v>0</v>
      </c>
      <c r="CE13" s="5">
        <f>SUMIFS(Data!$A:$A, Data!$H:$H,$A13,Data!$C:$C,CE$1,Data!$D:$D,CE$2)</f>
        <v>0</v>
      </c>
      <c r="CF13" s="5">
        <f>SUMIFS(Data!$A:$A, Data!$H:$H,$A13,Data!$C:$C,CF$1,Data!$D:$D,CF$2)</f>
        <v>0</v>
      </c>
      <c r="CG13" s="5">
        <f>SUMIFS(Data!$A:$A, Data!$H:$H,$A13,Data!$C:$C,CG$1,Data!$D:$D,CG$2)</f>
        <v>0</v>
      </c>
      <c r="CH13" s="5">
        <f>SUMIFS(Data!$A:$A, Data!$H:$H,$A13,Data!$C:$C,CH$1,Data!$D:$D,CH$2)</f>
        <v>0</v>
      </c>
      <c r="CI13" s="5">
        <f>SUMIFS(Data!$A:$A, Data!$H:$H,$A13,Data!$C:$C,CI$1,Data!$D:$D,CI$2)</f>
        <v>0</v>
      </c>
      <c r="CJ13" s="5">
        <f>SUMIFS(Data!$A:$A, Data!$H:$H,$A13,Data!$C:$C,CJ$1,Data!$D:$D,CJ$2)</f>
        <v>0</v>
      </c>
      <c r="CK13" s="5">
        <f>SUMIFS(Data!$A:$A, Data!$H:$H,$A13,Data!$C:$C,CK$1,Data!$D:$D,CK$2)</f>
        <v>0</v>
      </c>
      <c r="CL13" s="5">
        <f>SUMIFS(Data!$A:$A, Data!$H:$H,$A13,Data!$C:$C,CL$1,Data!$D:$D,CL$2)</f>
        <v>0</v>
      </c>
      <c r="CM13" s="5">
        <f>SUMIFS(Data!$A:$A, Data!$H:$H,$A13,Data!$C:$C,CM$1,Data!$D:$D,CM$2)</f>
        <v>0</v>
      </c>
      <c r="CN13" s="5">
        <f>SUMIFS(Data!$A:$A, Data!$H:$H,$A13,Data!$C:$C,CN$1,Data!$D:$D,CN$2)</f>
        <v>0</v>
      </c>
      <c r="CO13" s="5">
        <f>SUMIFS(Data!$A:$A, Data!$H:$H,$A13,Data!$C:$C,CO$1,Data!$D:$D,CO$2)</f>
        <v>0</v>
      </c>
      <c r="CP13" s="5">
        <f>SUMIFS(Data!$A:$A, Data!$H:$H,$A13,Data!$C:$C,CP$1,Data!$D:$D,CP$2)</f>
        <v>6</v>
      </c>
      <c r="CQ13" s="5">
        <f>SUMIFS(Data!$A:$A, Data!$H:$H,$A13,Data!$C:$C,CQ$1,Data!$D:$D,CQ$2)</f>
        <v>0</v>
      </c>
      <c r="CR13" s="5">
        <f>SUMIFS(Data!$A:$A, Data!$H:$H,$A13,Data!$C:$C,CR$1,Data!$D:$D,CR$2)</f>
        <v>0</v>
      </c>
      <c r="CS13" s="5">
        <f>SUMIFS(Data!$A:$A, Data!$H:$H,$A13,Data!$C:$C,CS$1,Data!$D:$D,CS$2)</f>
        <v>0</v>
      </c>
      <c r="CT13" s="5">
        <f>SUMIFS(Data!$A:$A, Data!$H:$H,$A13,Data!$C:$C,CT$1,Data!$D:$D,CT$2)</f>
        <v>0</v>
      </c>
      <c r="CU13" s="5">
        <f>SUMIFS(Data!$A:$A, Data!$H:$H,$A13,Data!$C:$C,CU$1,Data!$D:$D,CU$2)</f>
        <v>0</v>
      </c>
      <c r="CV13" s="5">
        <f>SUMIFS(Data!$A:$A, Data!$H:$H,$A13,Data!$C:$C,CV$1,Data!$D:$D,CV$2)</f>
        <v>0</v>
      </c>
      <c r="CW13" s="5">
        <f t="shared" ref="CW13:CX13" si="12">SUMIF($B$2:$CV$2,CW$2, $B13:$CV13)</f>
        <v>2</v>
      </c>
      <c r="CX13" s="5">
        <f t="shared" si="12"/>
        <v>9</v>
      </c>
      <c r="CY13" s="5">
        <f t="shared" si="3"/>
        <v>11</v>
      </c>
    </row>
    <row r="14">
      <c r="A14" s="5" t="str">
        <f>Countries!A12</f>
        <v>BRN</v>
      </c>
      <c r="B14" s="5">
        <f>SUMIFS(Data!$A:$A, Data!$H:$H,$A14,Data!$C:$C,B$1,Data!$D:$D,B$2)</f>
        <v>0</v>
      </c>
      <c r="C14" s="5">
        <f>SUMIFS(Data!$A:$A, Data!$H:$H,$A14,Data!$C:$C,C$1,Data!$D:$D,C$2)</f>
        <v>0</v>
      </c>
      <c r="D14" s="5">
        <f>SUMIFS(Data!$A:$A, Data!$H:$H,$A14,Data!$C:$C,D$1,Data!$D:$D,D$2)</f>
        <v>0</v>
      </c>
      <c r="E14" s="5">
        <f>SUMIFS(Data!$A:$A, Data!$H:$H,$A14,Data!$C:$C,E$1,Data!$D:$D,E$2)</f>
        <v>0</v>
      </c>
      <c r="F14" s="5">
        <f>SUMIFS(Data!$A:$A, Data!$H:$H,$A14,Data!$C:$C,F$1,Data!$D:$D,F$2)</f>
        <v>0</v>
      </c>
      <c r="G14" s="5">
        <f>SUMIFS(Data!$A:$A, Data!$H:$H,$A14,Data!$C:$C,G$1,Data!$D:$D,G$2)</f>
        <v>0</v>
      </c>
      <c r="H14" s="5">
        <f>SUMIFS(Data!$A:$A, Data!$H:$H,$A14,Data!$C:$C,H$1,Data!$D:$D,H$2)</f>
        <v>0</v>
      </c>
      <c r="I14" s="5">
        <f>SUMIFS(Data!$A:$A, Data!$H:$H,$A14,Data!$C:$C,I$1,Data!$D:$D,I$2)</f>
        <v>0</v>
      </c>
      <c r="J14" s="5">
        <f>SUMIFS(Data!$A:$A, Data!$H:$H,$A14,Data!$C:$C,J$1,Data!$D:$D,J$2)</f>
        <v>0</v>
      </c>
      <c r="K14" s="5">
        <f>SUMIFS(Data!$A:$A, Data!$H:$H,$A14,Data!$C:$C,K$1,Data!$D:$D,K$2)</f>
        <v>0</v>
      </c>
      <c r="L14" s="5">
        <f>SUMIFS(Data!$A:$A, Data!$H:$H,$A14,Data!$C:$C,L$1,Data!$D:$D,L$2)</f>
        <v>1</v>
      </c>
      <c r="M14" s="5">
        <f>SUMIFS(Data!$A:$A, Data!$H:$H,$A14,Data!$C:$C,M$1,Data!$D:$D,M$2)</f>
        <v>0</v>
      </c>
      <c r="N14" s="5">
        <f>SUMIFS(Data!$A:$A, Data!$H:$H,$A14,Data!$C:$C,N$1,Data!$D:$D,N$2)</f>
        <v>0</v>
      </c>
      <c r="O14" s="5">
        <f>SUMIFS(Data!$A:$A, Data!$H:$H,$A14,Data!$C:$C,O$1,Data!$D:$D,O$2)</f>
        <v>0</v>
      </c>
      <c r="P14" s="5">
        <f>SUMIFS(Data!$A:$A, Data!$H:$H,$A14,Data!$C:$C,P$1,Data!$D:$D,P$2)</f>
        <v>0</v>
      </c>
      <c r="Q14" s="5">
        <f>SUMIFS(Data!$A:$A, Data!$H:$H,$A14,Data!$C:$C,Q$1,Data!$D:$D,Q$2)</f>
        <v>0</v>
      </c>
      <c r="R14" s="5">
        <f>SUMIFS(Data!$A:$A, Data!$H:$H,$A14,Data!$C:$C,R$1,Data!$D:$D,R$2)</f>
        <v>0</v>
      </c>
      <c r="S14" s="5">
        <f>SUMIFS(Data!$A:$A, Data!$H:$H,$A14,Data!$C:$C,S$1,Data!$D:$D,S$2)</f>
        <v>0</v>
      </c>
      <c r="T14" s="5">
        <f>SUMIFS(Data!$A:$A, Data!$H:$H,$A14,Data!$C:$C,T$1,Data!$D:$D,T$2)</f>
        <v>0</v>
      </c>
      <c r="U14" s="5">
        <f>SUMIFS(Data!$A:$A, Data!$H:$H,$A14,Data!$C:$C,U$1,Data!$D:$D,U$2)</f>
        <v>0</v>
      </c>
      <c r="V14" s="5">
        <f>SUMIFS(Data!$A:$A, Data!$H:$H,$A14,Data!$C:$C,V$1,Data!$D:$D,V$2)</f>
        <v>0</v>
      </c>
      <c r="W14" s="5">
        <f>SUMIFS(Data!$A:$A, Data!$H:$H,$A14,Data!$C:$C,W$1,Data!$D:$D,W$2)</f>
        <v>0</v>
      </c>
      <c r="X14" s="5">
        <f>SUMIFS(Data!$A:$A, Data!$H:$H,$A14,Data!$C:$C,X$1,Data!$D:$D,X$2)</f>
        <v>0</v>
      </c>
      <c r="Y14" s="5">
        <f>SUMIFS(Data!$A:$A, Data!$H:$H,$A14,Data!$C:$C,Y$1,Data!$D:$D,Y$2)</f>
        <v>0</v>
      </c>
      <c r="Z14" s="5">
        <f>SUMIFS(Data!$A:$A, Data!$H:$H,$A14,Data!$C:$C,Z$1,Data!$D:$D,Z$2)</f>
        <v>0</v>
      </c>
      <c r="AA14" s="5">
        <f>SUMIFS(Data!$A:$A, Data!$H:$H,$A14,Data!$C:$C,AA$1,Data!$D:$D,AA$2)</f>
        <v>0</v>
      </c>
      <c r="AB14" s="5">
        <f>SUMIFS(Data!$A:$A, Data!$H:$H,$A14,Data!$C:$C,AB$1,Data!$D:$D,AB$2)</f>
        <v>0</v>
      </c>
      <c r="AC14" s="5">
        <f>SUMIFS(Data!$A:$A, Data!$H:$H,$A14,Data!$C:$C,AC$1,Data!$D:$D,AC$2)</f>
        <v>0</v>
      </c>
      <c r="AD14" s="5">
        <f>SUMIFS(Data!$A:$A, Data!$H:$H,$A14,Data!$C:$C,AD$1,Data!$D:$D,AD$2)</f>
        <v>0</v>
      </c>
      <c r="AE14" s="5">
        <f>SUMIFS(Data!$A:$A, Data!$H:$H,$A14,Data!$C:$C,AE$1,Data!$D:$D,AE$2)</f>
        <v>0</v>
      </c>
      <c r="AF14" s="5">
        <f>SUMIFS(Data!$A:$A, Data!$H:$H,$A14,Data!$C:$C,AF$1,Data!$D:$D,AF$2)</f>
        <v>0</v>
      </c>
      <c r="AG14" s="5">
        <f>SUMIFS(Data!$A:$A, Data!$H:$H,$A14,Data!$C:$C,AG$1,Data!$D:$D,AG$2)</f>
        <v>0</v>
      </c>
      <c r="AH14" s="5">
        <f>SUMIFS(Data!$A:$A, Data!$H:$H,$A14,Data!$C:$C,AH$1,Data!$D:$D,AH$2)</f>
        <v>0</v>
      </c>
      <c r="AI14" s="5">
        <f>SUMIFS(Data!$A:$A, Data!$H:$H,$A14,Data!$C:$C,AI$1,Data!$D:$D,AI$2)</f>
        <v>0</v>
      </c>
      <c r="AJ14" s="5">
        <f>SUMIFS(Data!$A:$A, Data!$H:$H,$A14,Data!$C:$C,AJ$1,Data!$D:$D,AJ$2)</f>
        <v>0</v>
      </c>
      <c r="AK14" s="5">
        <f>SUMIFS(Data!$A:$A, Data!$H:$H,$A14,Data!$C:$C,AK$1,Data!$D:$D,AK$2)</f>
        <v>0</v>
      </c>
      <c r="AL14" s="5">
        <f>SUMIFS(Data!$A:$A, Data!$H:$H,$A14,Data!$C:$C,AL$1,Data!$D:$D,AL$2)</f>
        <v>0</v>
      </c>
      <c r="AM14" s="5">
        <f>SUMIFS(Data!$A:$A, Data!$H:$H,$A14,Data!$C:$C,AM$1,Data!$D:$D,AM$2)</f>
        <v>0</v>
      </c>
      <c r="AN14" s="5">
        <f>SUMIFS(Data!$A:$A, Data!$H:$H,$A14,Data!$C:$C,AN$1,Data!$D:$D,AN$2)</f>
        <v>0</v>
      </c>
      <c r="AO14" s="5">
        <f>SUMIFS(Data!$A:$A, Data!$H:$H,$A14,Data!$C:$C,AO$1,Data!$D:$D,AO$2)</f>
        <v>0</v>
      </c>
      <c r="AP14" s="5">
        <f>SUMIFS(Data!$A:$A, Data!$H:$H,$A14,Data!$C:$C,AP$1,Data!$D:$D,AP$2)</f>
        <v>0</v>
      </c>
      <c r="AQ14" s="5">
        <f>SUMIFS(Data!$A:$A, Data!$H:$H,$A14,Data!$C:$C,AQ$1,Data!$D:$D,AQ$2)</f>
        <v>0</v>
      </c>
      <c r="AR14" s="5">
        <f>SUMIFS(Data!$A:$A, Data!$H:$H,$A14,Data!$C:$C,AR$1,Data!$D:$D,AR$2)</f>
        <v>0</v>
      </c>
      <c r="AS14" s="5">
        <f>SUMIFS(Data!$A:$A, Data!$H:$H,$A14,Data!$C:$C,AS$1,Data!$D:$D,AS$2)</f>
        <v>0</v>
      </c>
      <c r="AT14" s="5">
        <f>SUMIFS(Data!$A:$A, Data!$H:$H,$A14,Data!$C:$C,AT$1,Data!$D:$D,AT$2)</f>
        <v>0</v>
      </c>
      <c r="AU14" s="5">
        <f>SUMIFS(Data!$A:$A, Data!$H:$H,$A14,Data!$C:$C,AU$1,Data!$D:$D,AU$2)</f>
        <v>0</v>
      </c>
      <c r="AV14" s="5">
        <f>SUMIFS(Data!$A:$A, Data!$H:$H,$A14,Data!$C:$C,AV$1,Data!$D:$D,AV$2)</f>
        <v>0</v>
      </c>
      <c r="AW14" s="5">
        <f>SUMIFS(Data!$A:$A, Data!$H:$H,$A14,Data!$C:$C,AW$1,Data!$D:$D,AW$2)</f>
        <v>0</v>
      </c>
      <c r="AX14" s="5">
        <f>SUMIFS(Data!$A:$A, Data!$H:$H,$A14,Data!$C:$C,AX$1,Data!$D:$D,AX$2)</f>
        <v>0</v>
      </c>
      <c r="AY14" s="5">
        <f>SUMIFS(Data!$A:$A, Data!$H:$H,$A14,Data!$C:$C,AY$1,Data!$D:$D,AY$2)</f>
        <v>0</v>
      </c>
      <c r="AZ14" s="5">
        <f>SUMIFS(Data!$A:$A, Data!$H:$H,$A14,Data!$C:$C,AZ$1,Data!$D:$D,AZ$2)</f>
        <v>0</v>
      </c>
      <c r="BA14" s="5">
        <f>SUMIFS(Data!$A:$A, Data!$H:$H,$A14,Data!$C:$C,BA$1,Data!$D:$D,BA$2)</f>
        <v>0</v>
      </c>
      <c r="BB14" s="5">
        <f>SUMIFS(Data!$A:$A, Data!$H:$H,$A14,Data!$C:$C,BB$1,Data!$D:$D,BB$2)</f>
        <v>0</v>
      </c>
      <c r="BC14" s="5">
        <f>SUMIFS(Data!$A:$A, Data!$H:$H,$A14,Data!$C:$C,BC$1,Data!$D:$D,BC$2)</f>
        <v>0</v>
      </c>
      <c r="BD14" s="5">
        <f>SUMIFS(Data!$A:$A, Data!$H:$H,$A14,Data!$C:$C,BD$1,Data!$D:$D,BD$2)</f>
        <v>0</v>
      </c>
      <c r="BE14" s="5">
        <f>SUMIFS(Data!$A:$A, Data!$H:$H,$A14,Data!$C:$C,BE$1,Data!$D:$D,BE$2)</f>
        <v>0</v>
      </c>
      <c r="BF14" s="5">
        <f>SUMIFS(Data!$A:$A, Data!$H:$H,$A14,Data!$C:$C,BF$1,Data!$D:$D,BF$2)</f>
        <v>0</v>
      </c>
      <c r="BG14" s="5">
        <f>SUMIFS(Data!$A:$A, Data!$H:$H,$A14,Data!$C:$C,BG$1,Data!$D:$D,BG$2)</f>
        <v>0</v>
      </c>
      <c r="BH14" s="5">
        <f>SUMIFS(Data!$A:$A, Data!$H:$H,$A14,Data!$C:$C,BH$1,Data!$D:$D,BH$2)</f>
        <v>0</v>
      </c>
      <c r="BI14" s="5">
        <f>SUMIFS(Data!$A:$A, Data!$H:$H,$A14,Data!$C:$C,BI$1,Data!$D:$D,BI$2)</f>
        <v>0</v>
      </c>
      <c r="BJ14" s="5">
        <f>SUMIFS(Data!$A:$A, Data!$H:$H,$A14,Data!$C:$C,BJ$1,Data!$D:$D,BJ$2)</f>
        <v>0</v>
      </c>
      <c r="BK14" s="5">
        <f>SUMIFS(Data!$A:$A, Data!$H:$H,$A14,Data!$C:$C,BK$1,Data!$D:$D,BK$2)</f>
        <v>0</v>
      </c>
      <c r="BL14" s="5">
        <f>SUMIFS(Data!$A:$A, Data!$H:$H,$A14,Data!$C:$C,BL$1,Data!$D:$D,BL$2)</f>
        <v>0</v>
      </c>
      <c r="BM14" s="5">
        <f>SUMIFS(Data!$A:$A, Data!$H:$H,$A14,Data!$C:$C,BM$1,Data!$D:$D,BM$2)</f>
        <v>0</v>
      </c>
      <c r="BN14" s="5">
        <f>SUMIFS(Data!$A:$A, Data!$H:$H,$A14,Data!$C:$C,BN$1,Data!$D:$D,BN$2)</f>
        <v>0</v>
      </c>
      <c r="BO14" s="5">
        <f>SUMIFS(Data!$A:$A, Data!$H:$H,$A14,Data!$C:$C,BO$1,Data!$D:$D,BO$2)</f>
        <v>0</v>
      </c>
      <c r="BP14" s="5">
        <f>SUMIFS(Data!$A:$A, Data!$H:$H,$A14,Data!$C:$C,BP$1,Data!$D:$D,BP$2)</f>
        <v>0</v>
      </c>
      <c r="BQ14" s="5">
        <f>SUMIFS(Data!$A:$A, Data!$H:$H,$A14,Data!$C:$C,BQ$1,Data!$D:$D,BQ$2)</f>
        <v>0</v>
      </c>
      <c r="BR14" s="5">
        <f>SUMIFS(Data!$A:$A, Data!$H:$H,$A14,Data!$C:$C,BR$1,Data!$D:$D,BR$2)</f>
        <v>0</v>
      </c>
      <c r="BS14" s="5">
        <f>SUMIFS(Data!$A:$A, Data!$H:$H,$A14,Data!$C:$C,BS$1,Data!$D:$D,BS$2)</f>
        <v>0</v>
      </c>
      <c r="BT14" s="5">
        <f>SUMIFS(Data!$A:$A, Data!$H:$H,$A14,Data!$C:$C,BT$1,Data!$D:$D,BT$2)</f>
        <v>0</v>
      </c>
      <c r="BU14" s="5">
        <f>SUMIFS(Data!$A:$A, Data!$H:$H,$A14,Data!$C:$C,BU$1,Data!$D:$D,BU$2)</f>
        <v>0</v>
      </c>
      <c r="BV14" s="5">
        <f>SUMIFS(Data!$A:$A, Data!$H:$H,$A14,Data!$C:$C,BV$1,Data!$D:$D,BV$2)</f>
        <v>0</v>
      </c>
      <c r="BW14" s="5">
        <f>SUMIFS(Data!$A:$A, Data!$H:$H,$A14,Data!$C:$C,BW$1,Data!$D:$D,BW$2)</f>
        <v>0</v>
      </c>
      <c r="BX14" s="5">
        <f>SUMIFS(Data!$A:$A, Data!$H:$H,$A14,Data!$C:$C,BX$1,Data!$D:$D,BX$2)</f>
        <v>0</v>
      </c>
      <c r="BY14" s="5">
        <f>SUMIFS(Data!$A:$A, Data!$H:$H,$A14,Data!$C:$C,BY$1,Data!$D:$D,BY$2)</f>
        <v>0</v>
      </c>
      <c r="BZ14" s="5">
        <f>SUMIFS(Data!$A:$A, Data!$H:$H,$A14,Data!$C:$C,BZ$1,Data!$D:$D,BZ$2)</f>
        <v>0</v>
      </c>
      <c r="CA14" s="5">
        <f>SUMIFS(Data!$A:$A, Data!$H:$H,$A14,Data!$C:$C,CA$1,Data!$D:$D,CA$2)</f>
        <v>0</v>
      </c>
      <c r="CB14" s="5">
        <f>SUMIFS(Data!$A:$A, Data!$H:$H,$A14,Data!$C:$C,CB$1,Data!$D:$D,CB$2)</f>
        <v>0</v>
      </c>
      <c r="CC14" s="5">
        <f>SUMIFS(Data!$A:$A, Data!$H:$H,$A14,Data!$C:$C,CC$1,Data!$D:$D,CC$2)</f>
        <v>0</v>
      </c>
      <c r="CD14" s="5">
        <f>SUMIFS(Data!$A:$A, Data!$H:$H,$A14,Data!$C:$C,CD$1,Data!$D:$D,CD$2)</f>
        <v>0</v>
      </c>
      <c r="CE14" s="5">
        <f>SUMIFS(Data!$A:$A, Data!$H:$H,$A14,Data!$C:$C,CE$1,Data!$D:$D,CE$2)</f>
        <v>0</v>
      </c>
      <c r="CF14" s="5">
        <f>SUMIFS(Data!$A:$A, Data!$H:$H,$A14,Data!$C:$C,CF$1,Data!$D:$D,CF$2)</f>
        <v>0</v>
      </c>
      <c r="CG14" s="5">
        <f>SUMIFS(Data!$A:$A, Data!$H:$H,$A14,Data!$C:$C,CG$1,Data!$D:$D,CG$2)</f>
        <v>0</v>
      </c>
      <c r="CH14" s="5">
        <f>SUMIFS(Data!$A:$A, Data!$H:$H,$A14,Data!$C:$C,CH$1,Data!$D:$D,CH$2)</f>
        <v>0</v>
      </c>
      <c r="CI14" s="5">
        <f>SUMIFS(Data!$A:$A, Data!$H:$H,$A14,Data!$C:$C,CI$1,Data!$D:$D,CI$2)</f>
        <v>0</v>
      </c>
      <c r="CJ14" s="5">
        <f>SUMIFS(Data!$A:$A, Data!$H:$H,$A14,Data!$C:$C,CJ$1,Data!$D:$D,CJ$2)</f>
        <v>0</v>
      </c>
      <c r="CK14" s="5">
        <f>SUMIFS(Data!$A:$A, Data!$H:$H,$A14,Data!$C:$C,CK$1,Data!$D:$D,CK$2)</f>
        <v>0</v>
      </c>
      <c r="CL14" s="5">
        <f>SUMIFS(Data!$A:$A, Data!$H:$H,$A14,Data!$C:$C,CL$1,Data!$D:$D,CL$2)</f>
        <v>0</v>
      </c>
      <c r="CM14" s="5">
        <f>SUMIFS(Data!$A:$A, Data!$H:$H,$A14,Data!$C:$C,CM$1,Data!$D:$D,CM$2)</f>
        <v>0</v>
      </c>
      <c r="CN14" s="5">
        <f>SUMIFS(Data!$A:$A, Data!$H:$H,$A14,Data!$C:$C,CN$1,Data!$D:$D,CN$2)</f>
        <v>0</v>
      </c>
      <c r="CO14" s="5">
        <f>SUMIFS(Data!$A:$A, Data!$H:$H,$A14,Data!$C:$C,CO$1,Data!$D:$D,CO$2)</f>
        <v>0</v>
      </c>
      <c r="CP14" s="5">
        <f>SUMIFS(Data!$A:$A, Data!$H:$H,$A14,Data!$C:$C,CP$1,Data!$D:$D,CP$2)</f>
        <v>0</v>
      </c>
      <c r="CQ14" s="5">
        <f>SUMIFS(Data!$A:$A, Data!$H:$H,$A14,Data!$C:$C,CQ$1,Data!$D:$D,CQ$2)</f>
        <v>0</v>
      </c>
      <c r="CR14" s="5">
        <f>SUMIFS(Data!$A:$A, Data!$H:$H,$A14,Data!$C:$C,CR$1,Data!$D:$D,CR$2)</f>
        <v>0</v>
      </c>
      <c r="CS14" s="5">
        <f>SUMIFS(Data!$A:$A, Data!$H:$H,$A14,Data!$C:$C,CS$1,Data!$D:$D,CS$2)</f>
        <v>0</v>
      </c>
      <c r="CT14" s="5">
        <f>SUMIFS(Data!$A:$A, Data!$H:$H,$A14,Data!$C:$C,CT$1,Data!$D:$D,CT$2)</f>
        <v>0</v>
      </c>
      <c r="CU14" s="5">
        <f>SUMIFS(Data!$A:$A, Data!$H:$H,$A14,Data!$C:$C,CU$1,Data!$D:$D,CU$2)</f>
        <v>0</v>
      </c>
      <c r="CV14" s="5">
        <f>SUMIFS(Data!$A:$A, Data!$H:$H,$A14,Data!$C:$C,CV$1,Data!$D:$D,CV$2)</f>
        <v>0</v>
      </c>
      <c r="CW14" s="5">
        <f t="shared" ref="CW14:CX14" si="13">SUMIF($B$2:$CV$2,CW$2, $B14:$CV14)</f>
        <v>0</v>
      </c>
      <c r="CX14" s="5">
        <f t="shared" si="13"/>
        <v>1</v>
      </c>
      <c r="CY14" s="5">
        <f t="shared" si="3"/>
        <v>1</v>
      </c>
    </row>
    <row r="15">
      <c r="A15" s="5" t="str">
        <f>Countries!A13</f>
        <v>BUL</v>
      </c>
      <c r="B15" s="5">
        <f>SUMIFS(Data!$A:$A, Data!$H:$H,$A15,Data!$C:$C,B$1,Data!$D:$D,B$2)</f>
        <v>0</v>
      </c>
      <c r="C15" s="5">
        <f>SUMIFS(Data!$A:$A, Data!$H:$H,$A15,Data!$C:$C,C$1,Data!$D:$D,C$2)</f>
        <v>0</v>
      </c>
      <c r="D15" s="5">
        <f>SUMIFS(Data!$A:$A, Data!$H:$H,$A15,Data!$C:$C,D$1,Data!$D:$D,D$2)</f>
        <v>0</v>
      </c>
      <c r="E15" s="5">
        <f>SUMIFS(Data!$A:$A, Data!$H:$H,$A15,Data!$C:$C,E$1,Data!$D:$D,E$2)</f>
        <v>0</v>
      </c>
      <c r="F15" s="5">
        <f>SUMIFS(Data!$A:$A, Data!$H:$H,$A15,Data!$C:$C,F$1,Data!$D:$D,F$2)</f>
        <v>0</v>
      </c>
      <c r="G15" s="5">
        <f>SUMIFS(Data!$A:$A, Data!$H:$H,$A15,Data!$C:$C,G$1,Data!$D:$D,G$2)</f>
        <v>0</v>
      </c>
      <c r="H15" s="5">
        <f>SUMIFS(Data!$A:$A, Data!$H:$H,$A15,Data!$C:$C,H$1,Data!$D:$D,H$2)</f>
        <v>0</v>
      </c>
      <c r="I15" s="5">
        <f>SUMIFS(Data!$A:$A, Data!$H:$H,$A15,Data!$C:$C,I$1,Data!$D:$D,I$2)</f>
        <v>0</v>
      </c>
      <c r="J15" s="5">
        <f>SUMIFS(Data!$A:$A, Data!$H:$H,$A15,Data!$C:$C,J$1,Data!$D:$D,J$2)</f>
        <v>0</v>
      </c>
      <c r="K15" s="5">
        <f>SUMIFS(Data!$A:$A, Data!$H:$H,$A15,Data!$C:$C,K$1,Data!$D:$D,K$2)</f>
        <v>0</v>
      </c>
      <c r="L15" s="5">
        <f>SUMIFS(Data!$A:$A, Data!$H:$H,$A15,Data!$C:$C,L$1,Data!$D:$D,L$2)</f>
        <v>0</v>
      </c>
      <c r="M15" s="5">
        <f>SUMIFS(Data!$A:$A, Data!$H:$H,$A15,Data!$C:$C,M$1,Data!$D:$D,M$2)</f>
        <v>0</v>
      </c>
      <c r="N15" s="5">
        <f>SUMIFS(Data!$A:$A, Data!$H:$H,$A15,Data!$C:$C,N$1,Data!$D:$D,N$2)</f>
        <v>0</v>
      </c>
      <c r="O15" s="5">
        <f>SUMIFS(Data!$A:$A, Data!$H:$H,$A15,Data!$C:$C,O$1,Data!$D:$D,O$2)</f>
        <v>0</v>
      </c>
      <c r="P15" s="5">
        <f>SUMIFS(Data!$A:$A, Data!$H:$H,$A15,Data!$C:$C,P$1,Data!$D:$D,P$2)</f>
        <v>0</v>
      </c>
      <c r="Q15" s="5">
        <f>SUMIFS(Data!$A:$A, Data!$H:$H,$A15,Data!$C:$C,Q$1,Data!$D:$D,Q$2)</f>
        <v>0</v>
      </c>
      <c r="R15" s="5">
        <f>SUMIFS(Data!$A:$A, Data!$H:$H,$A15,Data!$C:$C,R$1,Data!$D:$D,R$2)</f>
        <v>0</v>
      </c>
      <c r="S15" s="5">
        <f>SUMIFS(Data!$A:$A, Data!$H:$H,$A15,Data!$C:$C,S$1,Data!$D:$D,S$2)</f>
        <v>0</v>
      </c>
      <c r="T15" s="5">
        <f>SUMIFS(Data!$A:$A, Data!$H:$H,$A15,Data!$C:$C,T$1,Data!$D:$D,T$2)</f>
        <v>0</v>
      </c>
      <c r="U15" s="5">
        <f>SUMIFS(Data!$A:$A, Data!$H:$H,$A15,Data!$C:$C,U$1,Data!$D:$D,U$2)</f>
        <v>0</v>
      </c>
      <c r="V15" s="5">
        <f>SUMIFS(Data!$A:$A, Data!$H:$H,$A15,Data!$C:$C,V$1,Data!$D:$D,V$2)</f>
        <v>0</v>
      </c>
      <c r="W15" s="5">
        <f>SUMIFS(Data!$A:$A, Data!$H:$H,$A15,Data!$C:$C,W$1,Data!$D:$D,W$2)</f>
        <v>0</v>
      </c>
      <c r="X15" s="5">
        <f>SUMIFS(Data!$A:$A, Data!$H:$H,$A15,Data!$C:$C,X$1,Data!$D:$D,X$2)</f>
        <v>0</v>
      </c>
      <c r="Y15" s="5">
        <f>SUMIFS(Data!$A:$A, Data!$H:$H,$A15,Data!$C:$C,Y$1,Data!$D:$D,Y$2)</f>
        <v>0</v>
      </c>
      <c r="Z15" s="5">
        <f>SUMIFS(Data!$A:$A, Data!$H:$H,$A15,Data!$C:$C,Z$1,Data!$D:$D,Z$2)</f>
        <v>0</v>
      </c>
      <c r="AA15" s="5">
        <f>SUMIFS(Data!$A:$A, Data!$H:$H,$A15,Data!$C:$C,AA$1,Data!$D:$D,AA$2)</f>
        <v>0</v>
      </c>
      <c r="AB15" s="5">
        <f>SUMIFS(Data!$A:$A, Data!$H:$H,$A15,Data!$C:$C,AB$1,Data!$D:$D,AB$2)</f>
        <v>0</v>
      </c>
      <c r="AC15" s="5">
        <f>SUMIFS(Data!$A:$A, Data!$H:$H,$A15,Data!$C:$C,AC$1,Data!$D:$D,AC$2)</f>
        <v>0</v>
      </c>
      <c r="AD15" s="5">
        <f>SUMIFS(Data!$A:$A, Data!$H:$H,$A15,Data!$C:$C,AD$1,Data!$D:$D,AD$2)</f>
        <v>0</v>
      </c>
      <c r="AE15" s="5">
        <f>SUMIFS(Data!$A:$A, Data!$H:$H,$A15,Data!$C:$C,AE$1,Data!$D:$D,AE$2)</f>
        <v>0</v>
      </c>
      <c r="AF15" s="5">
        <f>SUMIFS(Data!$A:$A, Data!$H:$H,$A15,Data!$C:$C,AF$1,Data!$D:$D,AF$2)</f>
        <v>0</v>
      </c>
      <c r="AG15" s="5">
        <f>SUMIFS(Data!$A:$A, Data!$H:$H,$A15,Data!$C:$C,AG$1,Data!$D:$D,AG$2)</f>
        <v>0</v>
      </c>
      <c r="AH15" s="5">
        <f>SUMIFS(Data!$A:$A, Data!$H:$H,$A15,Data!$C:$C,AH$1,Data!$D:$D,AH$2)</f>
        <v>0</v>
      </c>
      <c r="AI15" s="5">
        <f>SUMIFS(Data!$A:$A, Data!$H:$H,$A15,Data!$C:$C,AI$1,Data!$D:$D,AI$2)</f>
        <v>0</v>
      </c>
      <c r="AJ15" s="5">
        <f>SUMIFS(Data!$A:$A, Data!$H:$H,$A15,Data!$C:$C,AJ$1,Data!$D:$D,AJ$2)</f>
        <v>0</v>
      </c>
      <c r="AK15" s="5">
        <f>SUMIFS(Data!$A:$A, Data!$H:$H,$A15,Data!$C:$C,AK$1,Data!$D:$D,AK$2)</f>
        <v>0</v>
      </c>
      <c r="AL15" s="5">
        <f>SUMIFS(Data!$A:$A, Data!$H:$H,$A15,Data!$C:$C,AL$1,Data!$D:$D,AL$2)</f>
        <v>0</v>
      </c>
      <c r="AM15" s="5">
        <f>SUMIFS(Data!$A:$A, Data!$H:$H,$A15,Data!$C:$C,AM$1,Data!$D:$D,AM$2)</f>
        <v>0</v>
      </c>
      <c r="AN15" s="5">
        <f>SUMIFS(Data!$A:$A, Data!$H:$H,$A15,Data!$C:$C,AN$1,Data!$D:$D,AN$2)</f>
        <v>0</v>
      </c>
      <c r="AO15" s="5">
        <f>SUMIFS(Data!$A:$A, Data!$H:$H,$A15,Data!$C:$C,AO$1,Data!$D:$D,AO$2)</f>
        <v>0</v>
      </c>
      <c r="AP15" s="5">
        <f>SUMIFS(Data!$A:$A, Data!$H:$H,$A15,Data!$C:$C,AP$1,Data!$D:$D,AP$2)</f>
        <v>0</v>
      </c>
      <c r="AQ15" s="5">
        <f>SUMIFS(Data!$A:$A, Data!$H:$H,$A15,Data!$C:$C,AQ$1,Data!$D:$D,AQ$2)</f>
        <v>0</v>
      </c>
      <c r="AR15" s="5">
        <f>SUMIFS(Data!$A:$A, Data!$H:$H,$A15,Data!$C:$C,AR$1,Data!$D:$D,AR$2)</f>
        <v>0</v>
      </c>
      <c r="AS15" s="5">
        <f>SUMIFS(Data!$A:$A, Data!$H:$H,$A15,Data!$C:$C,AS$1,Data!$D:$D,AS$2)</f>
        <v>0</v>
      </c>
      <c r="AT15" s="5">
        <f>SUMIFS(Data!$A:$A, Data!$H:$H,$A15,Data!$C:$C,AT$1,Data!$D:$D,AT$2)</f>
        <v>0</v>
      </c>
      <c r="AU15" s="5">
        <f>SUMIFS(Data!$A:$A, Data!$H:$H,$A15,Data!$C:$C,AU$1,Data!$D:$D,AU$2)</f>
        <v>0</v>
      </c>
      <c r="AV15" s="5">
        <f>SUMIFS(Data!$A:$A, Data!$H:$H,$A15,Data!$C:$C,AV$1,Data!$D:$D,AV$2)</f>
        <v>0</v>
      </c>
      <c r="AW15" s="5">
        <f>SUMIFS(Data!$A:$A, Data!$H:$H,$A15,Data!$C:$C,AW$1,Data!$D:$D,AW$2)</f>
        <v>0</v>
      </c>
      <c r="AX15" s="5">
        <f>SUMIFS(Data!$A:$A, Data!$H:$H,$A15,Data!$C:$C,AX$1,Data!$D:$D,AX$2)</f>
        <v>0</v>
      </c>
      <c r="AY15" s="5">
        <f>SUMIFS(Data!$A:$A, Data!$H:$H,$A15,Data!$C:$C,AY$1,Data!$D:$D,AY$2)</f>
        <v>0</v>
      </c>
      <c r="AZ15" s="5">
        <f>SUMIFS(Data!$A:$A, Data!$H:$H,$A15,Data!$C:$C,AZ$1,Data!$D:$D,AZ$2)</f>
        <v>0</v>
      </c>
      <c r="BA15" s="5">
        <f>SUMIFS(Data!$A:$A, Data!$H:$H,$A15,Data!$C:$C,BA$1,Data!$D:$D,BA$2)</f>
        <v>0</v>
      </c>
      <c r="BB15" s="5">
        <f>SUMIFS(Data!$A:$A, Data!$H:$H,$A15,Data!$C:$C,BB$1,Data!$D:$D,BB$2)</f>
        <v>0</v>
      </c>
      <c r="BC15" s="5">
        <f>SUMIFS(Data!$A:$A, Data!$H:$H,$A15,Data!$C:$C,BC$1,Data!$D:$D,BC$2)</f>
        <v>0</v>
      </c>
      <c r="BD15" s="5">
        <f>SUMIFS(Data!$A:$A, Data!$H:$H,$A15,Data!$C:$C,BD$1,Data!$D:$D,BD$2)</f>
        <v>0</v>
      </c>
      <c r="BE15" s="5">
        <f>SUMIFS(Data!$A:$A, Data!$H:$H,$A15,Data!$C:$C,BE$1,Data!$D:$D,BE$2)</f>
        <v>0</v>
      </c>
      <c r="BF15" s="5">
        <f>SUMIFS(Data!$A:$A, Data!$H:$H,$A15,Data!$C:$C,BF$1,Data!$D:$D,BF$2)</f>
        <v>0</v>
      </c>
      <c r="BG15" s="5">
        <f>SUMIFS(Data!$A:$A, Data!$H:$H,$A15,Data!$C:$C,BG$1,Data!$D:$D,BG$2)</f>
        <v>0</v>
      </c>
      <c r="BH15" s="5">
        <f>SUMIFS(Data!$A:$A, Data!$H:$H,$A15,Data!$C:$C,BH$1,Data!$D:$D,BH$2)</f>
        <v>0</v>
      </c>
      <c r="BI15" s="5">
        <f>SUMIFS(Data!$A:$A, Data!$H:$H,$A15,Data!$C:$C,BI$1,Data!$D:$D,BI$2)</f>
        <v>0</v>
      </c>
      <c r="BJ15" s="5">
        <f>SUMIFS(Data!$A:$A, Data!$H:$H,$A15,Data!$C:$C,BJ$1,Data!$D:$D,BJ$2)</f>
        <v>0</v>
      </c>
      <c r="BK15" s="5">
        <f>SUMIFS(Data!$A:$A, Data!$H:$H,$A15,Data!$C:$C,BK$1,Data!$D:$D,BK$2)</f>
        <v>0</v>
      </c>
      <c r="BL15" s="5">
        <f>SUMIFS(Data!$A:$A, Data!$H:$H,$A15,Data!$C:$C,BL$1,Data!$D:$D,BL$2)</f>
        <v>0</v>
      </c>
      <c r="BM15" s="5">
        <f>SUMIFS(Data!$A:$A, Data!$H:$H,$A15,Data!$C:$C,BM$1,Data!$D:$D,BM$2)</f>
        <v>0</v>
      </c>
      <c r="BN15" s="5">
        <f>SUMIFS(Data!$A:$A, Data!$H:$H,$A15,Data!$C:$C,BN$1,Data!$D:$D,BN$2)</f>
        <v>0</v>
      </c>
      <c r="BO15" s="5">
        <f>SUMIFS(Data!$A:$A, Data!$H:$H,$A15,Data!$C:$C,BO$1,Data!$D:$D,BO$2)</f>
        <v>0</v>
      </c>
      <c r="BP15" s="5">
        <f>SUMIFS(Data!$A:$A, Data!$H:$H,$A15,Data!$C:$C,BP$1,Data!$D:$D,BP$2)</f>
        <v>0</v>
      </c>
      <c r="BQ15" s="5">
        <f>SUMIFS(Data!$A:$A, Data!$H:$H,$A15,Data!$C:$C,BQ$1,Data!$D:$D,BQ$2)</f>
        <v>0</v>
      </c>
      <c r="BR15" s="5">
        <f>SUMIFS(Data!$A:$A, Data!$H:$H,$A15,Data!$C:$C,BR$1,Data!$D:$D,BR$2)</f>
        <v>1</v>
      </c>
      <c r="BS15" s="5">
        <f>SUMIFS(Data!$A:$A, Data!$H:$H,$A15,Data!$C:$C,BS$1,Data!$D:$D,BS$2)</f>
        <v>0</v>
      </c>
      <c r="BT15" s="5">
        <f>SUMIFS(Data!$A:$A, Data!$H:$H,$A15,Data!$C:$C,BT$1,Data!$D:$D,BT$2)</f>
        <v>0</v>
      </c>
      <c r="BU15" s="5">
        <f>SUMIFS(Data!$A:$A, Data!$H:$H,$A15,Data!$C:$C,BU$1,Data!$D:$D,BU$2)</f>
        <v>0</v>
      </c>
      <c r="BV15" s="5">
        <f>SUMIFS(Data!$A:$A, Data!$H:$H,$A15,Data!$C:$C,BV$1,Data!$D:$D,BV$2)</f>
        <v>0</v>
      </c>
      <c r="BW15" s="5">
        <f>SUMIFS(Data!$A:$A, Data!$H:$H,$A15,Data!$C:$C,BW$1,Data!$D:$D,BW$2)</f>
        <v>0</v>
      </c>
      <c r="BX15" s="5">
        <f>SUMIFS(Data!$A:$A, Data!$H:$H,$A15,Data!$C:$C,BX$1,Data!$D:$D,BX$2)</f>
        <v>0</v>
      </c>
      <c r="BY15" s="5">
        <f>SUMIFS(Data!$A:$A, Data!$H:$H,$A15,Data!$C:$C,BY$1,Data!$D:$D,BY$2)</f>
        <v>0</v>
      </c>
      <c r="BZ15" s="5">
        <f>SUMIFS(Data!$A:$A, Data!$H:$H,$A15,Data!$C:$C,BZ$1,Data!$D:$D,BZ$2)</f>
        <v>0</v>
      </c>
      <c r="CA15" s="5">
        <f>SUMIFS(Data!$A:$A, Data!$H:$H,$A15,Data!$C:$C,CA$1,Data!$D:$D,CA$2)</f>
        <v>0</v>
      </c>
      <c r="CB15" s="5">
        <f>SUMIFS(Data!$A:$A, Data!$H:$H,$A15,Data!$C:$C,CB$1,Data!$D:$D,CB$2)</f>
        <v>0</v>
      </c>
      <c r="CC15" s="5">
        <f>SUMIFS(Data!$A:$A, Data!$H:$H,$A15,Data!$C:$C,CC$1,Data!$D:$D,CC$2)</f>
        <v>0</v>
      </c>
      <c r="CD15" s="5">
        <f>SUMIFS(Data!$A:$A, Data!$H:$H,$A15,Data!$C:$C,CD$1,Data!$D:$D,CD$2)</f>
        <v>0</v>
      </c>
      <c r="CE15" s="5">
        <f>SUMIFS(Data!$A:$A, Data!$H:$H,$A15,Data!$C:$C,CE$1,Data!$D:$D,CE$2)</f>
        <v>0</v>
      </c>
      <c r="CF15" s="5">
        <f>SUMIFS(Data!$A:$A, Data!$H:$H,$A15,Data!$C:$C,CF$1,Data!$D:$D,CF$2)</f>
        <v>0</v>
      </c>
      <c r="CG15" s="5">
        <f>SUMIFS(Data!$A:$A, Data!$H:$H,$A15,Data!$C:$C,CG$1,Data!$D:$D,CG$2)</f>
        <v>0</v>
      </c>
      <c r="CH15" s="5">
        <f>SUMIFS(Data!$A:$A, Data!$H:$H,$A15,Data!$C:$C,CH$1,Data!$D:$D,CH$2)</f>
        <v>0</v>
      </c>
      <c r="CI15" s="5">
        <f>SUMIFS(Data!$A:$A, Data!$H:$H,$A15,Data!$C:$C,CI$1,Data!$D:$D,CI$2)</f>
        <v>0</v>
      </c>
      <c r="CJ15" s="5">
        <f>SUMIFS(Data!$A:$A, Data!$H:$H,$A15,Data!$C:$C,CJ$1,Data!$D:$D,CJ$2)</f>
        <v>0</v>
      </c>
      <c r="CK15" s="5">
        <f>SUMIFS(Data!$A:$A, Data!$H:$H,$A15,Data!$C:$C,CK$1,Data!$D:$D,CK$2)</f>
        <v>0</v>
      </c>
      <c r="CL15" s="5">
        <f>SUMIFS(Data!$A:$A, Data!$H:$H,$A15,Data!$C:$C,CL$1,Data!$D:$D,CL$2)</f>
        <v>0</v>
      </c>
      <c r="CM15" s="5">
        <f>SUMIFS(Data!$A:$A, Data!$H:$H,$A15,Data!$C:$C,CM$1,Data!$D:$D,CM$2)</f>
        <v>0</v>
      </c>
      <c r="CN15" s="5">
        <f>SUMIFS(Data!$A:$A, Data!$H:$H,$A15,Data!$C:$C,CN$1,Data!$D:$D,CN$2)</f>
        <v>0</v>
      </c>
      <c r="CO15" s="5">
        <f>SUMIFS(Data!$A:$A, Data!$H:$H,$A15,Data!$C:$C,CO$1,Data!$D:$D,CO$2)</f>
        <v>0</v>
      </c>
      <c r="CP15" s="5">
        <f>SUMIFS(Data!$A:$A, Data!$H:$H,$A15,Data!$C:$C,CP$1,Data!$D:$D,CP$2)</f>
        <v>0</v>
      </c>
      <c r="CQ15" s="5">
        <f>SUMIFS(Data!$A:$A, Data!$H:$H,$A15,Data!$C:$C,CQ$1,Data!$D:$D,CQ$2)</f>
        <v>0</v>
      </c>
      <c r="CR15" s="5">
        <f>SUMIFS(Data!$A:$A, Data!$H:$H,$A15,Data!$C:$C,CR$1,Data!$D:$D,CR$2)</f>
        <v>0</v>
      </c>
      <c r="CS15" s="5">
        <f>SUMIFS(Data!$A:$A, Data!$H:$H,$A15,Data!$C:$C,CS$1,Data!$D:$D,CS$2)</f>
        <v>0</v>
      </c>
      <c r="CT15" s="5">
        <f>SUMIFS(Data!$A:$A, Data!$H:$H,$A15,Data!$C:$C,CT$1,Data!$D:$D,CT$2)</f>
        <v>0</v>
      </c>
      <c r="CU15" s="5">
        <f>SUMIFS(Data!$A:$A, Data!$H:$H,$A15,Data!$C:$C,CU$1,Data!$D:$D,CU$2)</f>
        <v>0</v>
      </c>
      <c r="CV15" s="5">
        <f>SUMIFS(Data!$A:$A, Data!$H:$H,$A15,Data!$C:$C,CV$1,Data!$D:$D,CV$2)</f>
        <v>0</v>
      </c>
      <c r="CW15" s="5">
        <f t="shared" ref="CW15:CX15" si="14">SUMIF($B$2:$CV$2,CW$2, $B15:$CV15)</f>
        <v>0</v>
      </c>
      <c r="CX15" s="5">
        <f t="shared" si="14"/>
        <v>1</v>
      </c>
      <c r="CY15" s="5">
        <f t="shared" si="3"/>
        <v>1</v>
      </c>
    </row>
    <row r="16">
      <c r="A16" s="5" t="str">
        <f>Countries!A14</f>
        <v>BUR</v>
      </c>
      <c r="B16" s="5">
        <f>SUMIFS(Data!$A:$A, Data!$H:$H,$A16,Data!$C:$C,B$1,Data!$D:$D,B$2)</f>
        <v>0</v>
      </c>
      <c r="C16" s="5">
        <f>SUMIFS(Data!$A:$A, Data!$H:$H,$A16,Data!$C:$C,C$1,Data!$D:$D,C$2)</f>
        <v>0</v>
      </c>
      <c r="D16" s="5">
        <f>SUMIFS(Data!$A:$A, Data!$H:$H,$A16,Data!$C:$C,D$1,Data!$D:$D,D$2)</f>
        <v>0</v>
      </c>
      <c r="E16" s="5">
        <f>SUMIFS(Data!$A:$A, Data!$H:$H,$A16,Data!$C:$C,E$1,Data!$D:$D,E$2)</f>
        <v>0</v>
      </c>
      <c r="F16" s="5">
        <f>SUMIFS(Data!$A:$A, Data!$H:$H,$A16,Data!$C:$C,F$1,Data!$D:$D,F$2)</f>
        <v>0</v>
      </c>
      <c r="G16" s="5">
        <f>SUMIFS(Data!$A:$A, Data!$H:$H,$A16,Data!$C:$C,G$1,Data!$D:$D,G$2)</f>
        <v>0</v>
      </c>
      <c r="H16" s="5">
        <f>SUMIFS(Data!$A:$A, Data!$H:$H,$A16,Data!$C:$C,H$1,Data!$D:$D,H$2)</f>
        <v>0</v>
      </c>
      <c r="I16" s="5">
        <f>SUMIFS(Data!$A:$A, Data!$H:$H,$A16,Data!$C:$C,I$1,Data!$D:$D,I$2)</f>
        <v>0</v>
      </c>
      <c r="J16" s="5">
        <f>SUMIFS(Data!$A:$A, Data!$H:$H,$A16,Data!$C:$C,J$1,Data!$D:$D,J$2)</f>
        <v>0</v>
      </c>
      <c r="K16" s="5">
        <f>SUMIFS(Data!$A:$A, Data!$H:$H,$A16,Data!$C:$C,K$1,Data!$D:$D,K$2)</f>
        <v>0</v>
      </c>
      <c r="L16" s="5">
        <f>SUMIFS(Data!$A:$A, Data!$H:$H,$A16,Data!$C:$C,L$1,Data!$D:$D,L$2)</f>
        <v>0</v>
      </c>
      <c r="M16" s="5">
        <f>SUMIFS(Data!$A:$A, Data!$H:$H,$A16,Data!$C:$C,M$1,Data!$D:$D,M$2)</f>
        <v>0</v>
      </c>
      <c r="N16" s="5">
        <f>SUMIFS(Data!$A:$A, Data!$H:$H,$A16,Data!$C:$C,N$1,Data!$D:$D,N$2)</f>
        <v>0</v>
      </c>
      <c r="O16" s="5">
        <f>SUMIFS(Data!$A:$A, Data!$H:$H,$A16,Data!$C:$C,O$1,Data!$D:$D,O$2)</f>
        <v>0</v>
      </c>
      <c r="P16" s="5">
        <f>SUMIFS(Data!$A:$A, Data!$H:$H,$A16,Data!$C:$C,P$1,Data!$D:$D,P$2)</f>
        <v>0</v>
      </c>
      <c r="Q16" s="5">
        <f>SUMIFS(Data!$A:$A, Data!$H:$H,$A16,Data!$C:$C,Q$1,Data!$D:$D,Q$2)</f>
        <v>0</v>
      </c>
      <c r="R16" s="5">
        <f>SUMIFS(Data!$A:$A, Data!$H:$H,$A16,Data!$C:$C,R$1,Data!$D:$D,R$2)</f>
        <v>0</v>
      </c>
      <c r="S16" s="5">
        <f>SUMIFS(Data!$A:$A, Data!$H:$H,$A16,Data!$C:$C,S$1,Data!$D:$D,S$2)</f>
        <v>0</v>
      </c>
      <c r="T16" s="5">
        <f>SUMIFS(Data!$A:$A, Data!$H:$H,$A16,Data!$C:$C,T$1,Data!$D:$D,T$2)</f>
        <v>0</v>
      </c>
      <c r="U16" s="5">
        <f>SUMIFS(Data!$A:$A, Data!$H:$H,$A16,Data!$C:$C,U$1,Data!$D:$D,U$2)</f>
        <v>0</v>
      </c>
      <c r="V16" s="5">
        <f>SUMIFS(Data!$A:$A, Data!$H:$H,$A16,Data!$C:$C,V$1,Data!$D:$D,V$2)</f>
        <v>0</v>
      </c>
      <c r="W16" s="5">
        <f>SUMIFS(Data!$A:$A, Data!$H:$H,$A16,Data!$C:$C,W$1,Data!$D:$D,W$2)</f>
        <v>0</v>
      </c>
      <c r="X16" s="5">
        <f>SUMIFS(Data!$A:$A, Data!$H:$H,$A16,Data!$C:$C,X$1,Data!$D:$D,X$2)</f>
        <v>0</v>
      </c>
      <c r="Y16" s="5">
        <f>SUMIFS(Data!$A:$A, Data!$H:$H,$A16,Data!$C:$C,Y$1,Data!$D:$D,Y$2)</f>
        <v>0</v>
      </c>
      <c r="Z16" s="5">
        <f>SUMIFS(Data!$A:$A, Data!$H:$H,$A16,Data!$C:$C,Z$1,Data!$D:$D,Z$2)</f>
        <v>0</v>
      </c>
      <c r="AA16" s="5">
        <f>SUMIFS(Data!$A:$A, Data!$H:$H,$A16,Data!$C:$C,AA$1,Data!$D:$D,AA$2)</f>
        <v>0</v>
      </c>
      <c r="AB16" s="5">
        <f>SUMIFS(Data!$A:$A, Data!$H:$H,$A16,Data!$C:$C,AB$1,Data!$D:$D,AB$2)</f>
        <v>0</v>
      </c>
      <c r="AC16" s="5">
        <f>SUMIFS(Data!$A:$A, Data!$H:$H,$A16,Data!$C:$C,AC$1,Data!$D:$D,AC$2)</f>
        <v>0</v>
      </c>
      <c r="AD16" s="5">
        <f>SUMIFS(Data!$A:$A, Data!$H:$H,$A16,Data!$C:$C,AD$1,Data!$D:$D,AD$2)</f>
        <v>0</v>
      </c>
      <c r="AE16" s="5">
        <f>SUMIFS(Data!$A:$A, Data!$H:$H,$A16,Data!$C:$C,AE$1,Data!$D:$D,AE$2)</f>
        <v>0</v>
      </c>
      <c r="AF16" s="5">
        <f>SUMIFS(Data!$A:$A, Data!$H:$H,$A16,Data!$C:$C,AF$1,Data!$D:$D,AF$2)</f>
        <v>0</v>
      </c>
      <c r="AG16" s="5">
        <f>SUMIFS(Data!$A:$A, Data!$H:$H,$A16,Data!$C:$C,AG$1,Data!$D:$D,AG$2)</f>
        <v>0</v>
      </c>
      <c r="AH16" s="5">
        <f>SUMIFS(Data!$A:$A, Data!$H:$H,$A16,Data!$C:$C,AH$1,Data!$D:$D,AH$2)</f>
        <v>0</v>
      </c>
      <c r="AI16" s="5">
        <f>SUMIFS(Data!$A:$A, Data!$H:$H,$A16,Data!$C:$C,AI$1,Data!$D:$D,AI$2)</f>
        <v>0</v>
      </c>
      <c r="AJ16" s="5">
        <f>SUMIFS(Data!$A:$A, Data!$H:$H,$A16,Data!$C:$C,AJ$1,Data!$D:$D,AJ$2)</f>
        <v>0</v>
      </c>
      <c r="AK16" s="5">
        <f>SUMIFS(Data!$A:$A, Data!$H:$H,$A16,Data!$C:$C,AK$1,Data!$D:$D,AK$2)</f>
        <v>0</v>
      </c>
      <c r="AL16" s="5">
        <f>SUMIFS(Data!$A:$A, Data!$H:$H,$A16,Data!$C:$C,AL$1,Data!$D:$D,AL$2)</f>
        <v>0</v>
      </c>
      <c r="AM16" s="5">
        <f>SUMIFS(Data!$A:$A, Data!$H:$H,$A16,Data!$C:$C,AM$1,Data!$D:$D,AM$2)</f>
        <v>0</v>
      </c>
      <c r="AN16" s="5">
        <f>SUMIFS(Data!$A:$A, Data!$H:$H,$A16,Data!$C:$C,AN$1,Data!$D:$D,AN$2)</f>
        <v>0</v>
      </c>
      <c r="AO16" s="5">
        <f>SUMIFS(Data!$A:$A, Data!$H:$H,$A16,Data!$C:$C,AO$1,Data!$D:$D,AO$2)</f>
        <v>0</v>
      </c>
      <c r="AP16" s="5">
        <f>SUMIFS(Data!$A:$A, Data!$H:$H,$A16,Data!$C:$C,AP$1,Data!$D:$D,AP$2)</f>
        <v>0</v>
      </c>
      <c r="AQ16" s="5">
        <f>SUMIFS(Data!$A:$A, Data!$H:$H,$A16,Data!$C:$C,AQ$1,Data!$D:$D,AQ$2)</f>
        <v>0</v>
      </c>
      <c r="AR16" s="5">
        <f>SUMIFS(Data!$A:$A, Data!$H:$H,$A16,Data!$C:$C,AR$1,Data!$D:$D,AR$2)</f>
        <v>0</v>
      </c>
      <c r="AS16" s="5">
        <f>SUMIFS(Data!$A:$A, Data!$H:$H,$A16,Data!$C:$C,AS$1,Data!$D:$D,AS$2)</f>
        <v>0</v>
      </c>
      <c r="AT16" s="5">
        <f>SUMIFS(Data!$A:$A, Data!$H:$H,$A16,Data!$C:$C,AT$1,Data!$D:$D,AT$2)</f>
        <v>0</v>
      </c>
      <c r="AU16" s="5">
        <f>SUMIFS(Data!$A:$A, Data!$H:$H,$A16,Data!$C:$C,AU$1,Data!$D:$D,AU$2)</f>
        <v>0</v>
      </c>
      <c r="AV16" s="5">
        <f>SUMIFS(Data!$A:$A, Data!$H:$H,$A16,Data!$C:$C,AV$1,Data!$D:$D,AV$2)</f>
        <v>0</v>
      </c>
      <c r="AW16" s="5">
        <f>SUMIFS(Data!$A:$A, Data!$H:$H,$A16,Data!$C:$C,AW$1,Data!$D:$D,AW$2)</f>
        <v>0</v>
      </c>
      <c r="AX16" s="5">
        <f>SUMIFS(Data!$A:$A, Data!$H:$H,$A16,Data!$C:$C,AX$1,Data!$D:$D,AX$2)</f>
        <v>0</v>
      </c>
      <c r="AY16" s="5">
        <f>SUMIFS(Data!$A:$A, Data!$H:$H,$A16,Data!$C:$C,AY$1,Data!$D:$D,AY$2)</f>
        <v>0</v>
      </c>
      <c r="AZ16" s="5">
        <f>SUMIFS(Data!$A:$A, Data!$H:$H,$A16,Data!$C:$C,AZ$1,Data!$D:$D,AZ$2)</f>
        <v>0</v>
      </c>
      <c r="BA16" s="5">
        <f>SUMIFS(Data!$A:$A, Data!$H:$H,$A16,Data!$C:$C,BA$1,Data!$D:$D,BA$2)</f>
        <v>0</v>
      </c>
      <c r="BB16" s="5">
        <f>SUMIFS(Data!$A:$A, Data!$H:$H,$A16,Data!$C:$C,BB$1,Data!$D:$D,BB$2)</f>
        <v>0</v>
      </c>
      <c r="BC16" s="5">
        <f>SUMIFS(Data!$A:$A, Data!$H:$H,$A16,Data!$C:$C,BC$1,Data!$D:$D,BC$2)</f>
        <v>0</v>
      </c>
      <c r="BD16" s="5">
        <f>SUMIFS(Data!$A:$A, Data!$H:$H,$A16,Data!$C:$C,BD$1,Data!$D:$D,BD$2)</f>
        <v>0</v>
      </c>
      <c r="BE16" s="5">
        <f>SUMIFS(Data!$A:$A, Data!$H:$H,$A16,Data!$C:$C,BE$1,Data!$D:$D,BE$2)</f>
        <v>0</v>
      </c>
      <c r="BF16" s="5">
        <f>SUMIFS(Data!$A:$A, Data!$H:$H,$A16,Data!$C:$C,BF$1,Data!$D:$D,BF$2)</f>
        <v>0</v>
      </c>
      <c r="BG16" s="5">
        <f>SUMIFS(Data!$A:$A, Data!$H:$H,$A16,Data!$C:$C,BG$1,Data!$D:$D,BG$2)</f>
        <v>0</v>
      </c>
      <c r="BH16" s="5">
        <f>SUMIFS(Data!$A:$A, Data!$H:$H,$A16,Data!$C:$C,BH$1,Data!$D:$D,BH$2)</f>
        <v>0</v>
      </c>
      <c r="BI16" s="5">
        <f>SUMIFS(Data!$A:$A, Data!$H:$H,$A16,Data!$C:$C,BI$1,Data!$D:$D,BI$2)</f>
        <v>0</v>
      </c>
      <c r="BJ16" s="5">
        <f>SUMIFS(Data!$A:$A, Data!$H:$H,$A16,Data!$C:$C,BJ$1,Data!$D:$D,BJ$2)</f>
        <v>0</v>
      </c>
      <c r="BK16" s="5">
        <f>SUMIFS(Data!$A:$A, Data!$H:$H,$A16,Data!$C:$C,BK$1,Data!$D:$D,BK$2)</f>
        <v>0</v>
      </c>
      <c r="BL16" s="5">
        <f>SUMIFS(Data!$A:$A, Data!$H:$H,$A16,Data!$C:$C,BL$1,Data!$D:$D,BL$2)</f>
        <v>0</v>
      </c>
      <c r="BM16" s="5">
        <f>SUMIFS(Data!$A:$A, Data!$H:$H,$A16,Data!$C:$C,BM$1,Data!$D:$D,BM$2)</f>
        <v>0</v>
      </c>
      <c r="BN16" s="5">
        <f>SUMIFS(Data!$A:$A, Data!$H:$H,$A16,Data!$C:$C,BN$1,Data!$D:$D,BN$2)</f>
        <v>0</v>
      </c>
      <c r="BO16" s="5">
        <f>SUMIFS(Data!$A:$A, Data!$H:$H,$A16,Data!$C:$C,BO$1,Data!$D:$D,BO$2)</f>
        <v>0</v>
      </c>
      <c r="BP16" s="5">
        <f>SUMIFS(Data!$A:$A, Data!$H:$H,$A16,Data!$C:$C,BP$1,Data!$D:$D,BP$2)</f>
        <v>0</v>
      </c>
      <c r="BQ16" s="5">
        <f>SUMIFS(Data!$A:$A, Data!$H:$H,$A16,Data!$C:$C,BQ$1,Data!$D:$D,BQ$2)</f>
        <v>0</v>
      </c>
      <c r="BR16" s="5">
        <f>SUMIFS(Data!$A:$A, Data!$H:$H,$A16,Data!$C:$C,BR$1,Data!$D:$D,BR$2)</f>
        <v>0</v>
      </c>
      <c r="BS16" s="5">
        <f>SUMIFS(Data!$A:$A, Data!$H:$H,$A16,Data!$C:$C,BS$1,Data!$D:$D,BS$2)</f>
        <v>0</v>
      </c>
      <c r="BT16" s="5">
        <f>SUMIFS(Data!$A:$A, Data!$H:$H,$A16,Data!$C:$C,BT$1,Data!$D:$D,BT$2)</f>
        <v>0</v>
      </c>
      <c r="BU16" s="5">
        <f>SUMIFS(Data!$A:$A, Data!$H:$H,$A16,Data!$C:$C,BU$1,Data!$D:$D,BU$2)</f>
        <v>0</v>
      </c>
      <c r="BV16" s="5">
        <f>SUMIFS(Data!$A:$A, Data!$H:$H,$A16,Data!$C:$C,BV$1,Data!$D:$D,BV$2)</f>
        <v>0</v>
      </c>
      <c r="BW16" s="5">
        <f>SUMIFS(Data!$A:$A, Data!$H:$H,$A16,Data!$C:$C,BW$1,Data!$D:$D,BW$2)</f>
        <v>0</v>
      </c>
      <c r="BX16" s="5">
        <f>SUMIFS(Data!$A:$A, Data!$H:$H,$A16,Data!$C:$C,BX$1,Data!$D:$D,BX$2)</f>
        <v>0</v>
      </c>
      <c r="BY16" s="5">
        <f>SUMIFS(Data!$A:$A, Data!$H:$H,$A16,Data!$C:$C,BY$1,Data!$D:$D,BY$2)</f>
        <v>0</v>
      </c>
      <c r="BZ16" s="5">
        <f>SUMIFS(Data!$A:$A, Data!$H:$H,$A16,Data!$C:$C,BZ$1,Data!$D:$D,BZ$2)</f>
        <v>0</v>
      </c>
      <c r="CA16" s="5">
        <f>SUMIFS(Data!$A:$A, Data!$H:$H,$A16,Data!$C:$C,CA$1,Data!$D:$D,CA$2)</f>
        <v>0</v>
      </c>
      <c r="CB16" s="5">
        <f>SUMIFS(Data!$A:$A, Data!$H:$H,$A16,Data!$C:$C,CB$1,Data!$D:$D,CB$2)</f>
        <v>0</v>
      </c>
      <c r="CC16" s="5">
        <f>SUMIFS(Data!$A:$A, Data!$H:$H,$A16,Data!$C:$C,CC$1,Data!$D:$D,CC$2)</f>
        <v>0</v>
      </c>
      <c r="CD16" s="5">
        <f>SUMIFS(Data!$A:$A, Data!$H:$H,$A16,Data!$C:$C,CD$1,Data!$D:$D,CD$2)</f>
        <v>0</v>
      </c>
      <c r="CE16" s="5">
        <f>SUMIFS(Data!$A:$A, Data!$H:$H,$A16,Data!$C:$C,CE$1,Data!$D:$D,CE$2)</f>
        <v>0</v>
      </c>
      <c r="CF16" s="5">
        <f>SUMIFS(Data!$A:$A, Data!$H:$H,$A16,Data!$C:$C,CF$1,Data!$D:$D,CF$2)</f>
        <v>0</v>
      </c>
      <c r="CG16" s="5">
        <f>SUMIFS(Data!$A:$A, Data!$H:$H,$A16,Data!$C:$C,CG$1,Data!$D:$D,CG$2)</f>
        <v>0</v>
      </c>
      <c r="CH16" s="5">
        <f>SUMIFS(Data!$A:$A, Data!$H:$H,$A16,Data!$C:$C,CH$1,Data!$D:$D,CH$2)</f>
        <v>0</v>
      </c>
      <c r="CI16" s="5">
        <f>SUMIFS(Data!$A:$A, Data!$H:$H,$A16,Data!$C:$C,CI$1,Data!$D:$D,CI$2)</f>
        <v>0</v>
      </c>
      <c r="CJ16" s="5">
        <f>SUMIFS(Data!$A:$A, Data!$H:$H,$A16,Data!$C:$C,CJ$1,Data!$D:$D,CJ$2)</f>
        <v>0</v>
      </c>
      <c r="CK16" s="5">
        <f>SUMIFS(Data!$A:$A, Data!$H:$H,$A16,Data!$C:$C,CK$1,Data!$D:$D,CK$2)</f>
        <v>0</v>
      </c>
      <c r="CL16" s="5">
        <f>SUMIFS(Data!$A:$A, Data!$H:$H,$A16,Data!$C:$C,CL$1,Data!$D:$D,CL$2)</f>
        <v>0</v>
      </c>
      <c r="CM16" s="5">
        <f>SUMIFS(Data!$A:$A, Data!$H:$H,$A16,Data!$C:$C,CM$1,Data!$D:$D,CM$2)</f>
        <v>0</v>
      </c>
      <c r="CN16" s="5">
        <f>SUMIFS(Data!$A:$A, Data!$H:$H,$A16,Data!$C:$C,CN$1,Data!$D:$D,CN$2)</f>
        <v>0</v>
      </c>
      <c r="CO16" s="5">
        <f>SUMIFS(Data!$A:$A, Data!$H:$H,$A16,Data!$C:$C,CO$1,Data!$D:$D,CO$2)</f>
        <v>0</v>
      </c>
      <c r="CP16" s="5">
        <f>SUMIFS(Data!$A:$A, Data!$H:$H,$A16,Data!$C:$C,CP$1,Data!$D:$D,CP$2)</f>
        <v>0</v>
      </c>
      <c r="CQ16" s="5">
        <f>SUMIFS(Data!$A:$A, Data!$H:$H,$A16,Data!$C:$C,CQ$1,Data!$D:$D,CQ$2)</f>
        <v>0</v>
      </c>
      <c r="CR16" s="5">
        <f>SUMIFS(Data!$A:$A, Data!$H:$H,$A16,Data!$C:$C,CR$1,Data!$D:$D,CR$2)</f>
        <v>0</v>
      </c>
      <c r="CS16" s="5">
        <f>SUMIFS(Data!$A:$A, Data!$H:$H,$A16,Data!$C:$C,CS$1,Data!$D:$D,CS$2)</f>
        <v>0</v>
      </c>
      <c r="CT16" s="5">
        <f>SUMIFS(Data!$A:$A, Data!$H:$H,$A16,Data!$C:$C,CT$1,Data!$D:$D,CT$2)</f>
        <v>0</v>
      </c>
      <c r="CU16" s="5">
        <f>SUMIFS(Data!$A:$A, Data!$H:$H,$A16,Data!$C:$C,CU$1,Data!$D:$D,CU$2)</f>
        <v>0</v>
      </c>
      <c r="CV16" s="5">
        <f>SUMIFS(Data!$A:$A, Data!$H:$H,$A16,Data!$C:$C,CV$1,Data!$D:$D,CV$2)</f>
        <v>0</v>
      </c>
      <c r="CW16" s="5">
        <f t="shared" ref="CW16:CX16" si="15">SUMIF($B$2:$CV$2,CW$2, $B16:$CV16)</f>
        <v>0</v>
      </c>
      <c r="CX16" s="5">
        <f t="shared" si="15"/>
        <v>0</v>
      </c>
      <c r="CY16" s="5">
        <f t="shared" si="3"/>
        <v>0</v>
      </c>
    </row>
    <row r="17">
      <c r="A17" s="5" t="str">
        <f>Countries!A15</f>
        <v>CAN</v>
      </c>
      <c r="B17" s="5">
        <f>SUMIFS(Data!$A:$A, Data!$H:$H,$A17,Data!$C:$C,B$1,Data!$D:$D,B$2)</f>
        <v>0</v>
      </c>
      <c r="C17" s="5">
        <f>SUMIFS(Data!$A:$A, Data!$H:$H,$A17,Data!$C:$C,C$1,Data!$D:$D,C$2)</f>
        <v>0</v>
      </c>
      <c r="D17" s="5">
        <f>SUMIFS(Data!$A:$A, Data!$H:$H,$A17,Data!$C:$C,D$1,Data!$D:$D,D$2)</f>
        <v>0</v>
      </c>
      <c r="E17" s="5">
        <f>SUMIFS(Data!$A:$A, Data!$H:$H,$A17,Data!$C:$C,E$1,Data!$D:$D,E$2)</f>
        <v>0</v>
      </c>
      <c r="F17" s="5">
        <f>SUMIFS(Data!$A:$A, Data!$H:$H,$A17,Data!$C:$C,F$1,Data!$D:$D,F$2)</f>
        <v>0</v>
      </c>
      <c r="G17" s="5">
        <f>SUMIFS(Data!$A:$A, Data!$H:$H,$A17,Data!$C:$C,G$1,Data!$D:$D,G$2)</f>
        <v>0</v>
      </c>
      <c r="H17" s="5">
        <f>SUMIFS(Data!$A:$A, Data!$H:$H,$A17,Data!$C:$C,H$1,Data!$D:$D,H$2)</f>
        <v>0</v>
      </c>
      <c r="I17" s="5">
        <f>SUMIFS(Data!$A:$A, Data!$H:$H,$A17,Data!$C:$C,I$1,Data!$D:$D,I$2)</f>
        <v>0</v>
      </c>
      <c r="J17" s="5">
        <f>SUMIFS(Data!$A:$A, Data!$H:$H,$A17,Data!$C:$C,J$1,Data!$D:$D,J$2)</f>
        <v>1</v>
      </c>
      <c r="K17" s="5">
        <f>SUMIFS(Data!$A:$A, Data!$H:$H,$A17,Data!$C:$C,K$1,Data!$D:$D,K$2)</f>
        <v>0</v>
      </c>
      <c r="L17" s="5">
        <f>SUMIFS(Data!$A:$A, Data!$H:$H,$A17,Data!$C:$C,L$1,Data!$D:$D,L$2)</f>
        <v>0</v>
      </c>
      <c r="M17" s="5">
        <f>SUMIFS(Data!$A:$A, Data!$H:$H,$A17,Data!$C:$C,M$1,Data!$D:$D,M$2)</f>
        <v>0</v>
      </c>
      <c r="N17" s="5">
        <f>SUMIFS(Data!$A:$A, Data!$H:$H,$A17,Data!$C:$C,N$1,Data!$D:$D,N$2)</f>
        <v>0</v>
      </c>
      <c r="O17" s="5">
        <f>SUMIFS(Data!$A:$A, Data!$H:$H,$A17,Data!$C:$C,O$1,Data!$D:$D,O$2)</f>
        <v>0</v>
      </c>
      <c r="P17" s="5">
        <f>SUMIFS(Data!$A:$A, Data!$H:$H,$A17,Data!$C:$C,P$1,Data!$D:$D,P$2)</f>
        <v>0</v>
      </c>
      <c r="Q17" s="5">
        <f>SUMIFS(Data!$A:$A, Data!$H:$H,$A17,Data!$C:$C,Q$1,Data!$D:$D,Q$2)</f>
        <v>0</v>
      </c>
      <c r="R17" s="5">
        <f>SUMIFS(Data!$A:$A, Data!$H:$H,$A17,Data!$C:$C,R$1,Data!$D:$D,R$2)</f>
        <v>0</v>
      </c>
      <c r="S17" s="5">
        <f>SUMIFS(Data!$A:$A, Data!$H:$H,$A17,Data!$C:$C,S$1,Data!$D:$D,S$2)</f>
        <v>0</v>
      </c>
      <c r="T17" s="5">
        <f>SUMIFS(Data!$A:$A, Data!$H:$H,$A17,Data!$C:$C,T$1,Data!$D:$D,T$2)</f>
        <v>0</v>
      </c>
      <c r="U17" s="5">
        <f>SUMIFS(Data!$A:$A, Data!$H:$H,$A17,Data!$C:$C,U$1,Data!$D:$D,U$2)</f>
        <v>0</v>
      </c>
      <c r="V17" s="5">
        <f>SUMIFS(Data!$A:$A, Data!$H:$H,$A17,Data!$C:$C,V$1,Data!$D:$D,V$2)</f>
        <v>0</v>
      </c>
      <c r="W17" s="5">
        <f>SUMIFS(Data!$A:$A, Data!$H:$H,$A17,Data!$C:$C,W$1,Data!$D:$D,W$2)</f>
        <v>0</v>
      </c>
      <c r="X17" s="5">
        <f>SUMIFS(Data!$A:$A, Data!$H:$H,$A17,Data!$C:$C,X$1,Data!$D:$D,X$2)</f>
        <v>0</v>
      </c>
      <c r="Y17" s="5">
        <f>SUMIFS(Data!$A:$A, Data!$H:$H,$A17,Data!$C:$C,Y$1,Data!$D:$D,Y$2)</f>
        <v>0</v>
      </c>
      <c r="Z17" s="5">
        <f>SUMIFS(Data!$A:$A, Data!$H:$H,$A17,Data!$C:$C,Z$1,Data!$D:$D,Z$2)</f>
        <v>0</v>
      </c>
      <c r="AA17" s="5">
        <f>SUMIFS(Data!$A:$A, Data!$H:$H,$A17,Data!$C:$C,AA$1,Data!$D:$D,AA$2)</f>
        <v>1</v>
      </c>
      <c r="AB17" s="5">
        <f>SUMIFS(Data!$A:$A, Data!$H:$H,$A17,Data!$C:$C,AB$1,Data!$D:$D,AB$2)</f>
        <v>0</v>
      </c>
      <c r="AC17" s="5">
        <f>SUMIFS(Data!$A:$A, Data!$H:$H,$A17,Data!$C:$C,AC$1,Data!$D:$D,AC$2)</f>
        <v>0</v>
      </c>
      <c r="AD17" s="5">
        <f>SUMIFS(Data!$A:$A, Data!$H:$H,$A17,Data!$C:$C,AD$1,Data!$D:$D,AD$2)</f>
        <v>0</v>
      </c>
      <c r="AE17" s="5">
        <f>SUMIFS(Data!$A:$A, Data!$H:$H,$A17,Data!$C:$C,AE$1,Data!$D:$D,AE$2)</f>
        <v>0</v>
      </c>
      <c r="AF17" s="5">
        <f>SUMIFS(Data!$A:$A, Data!$H:$H,$A17,Data!$C:$C,AF$1,Data!$D:$D,AF$2)</f>
        <v>0</v>
      </c>
      <c r="AG17" s="5">
        <f>SUMIFS(Data!$A:$A, Data!$H:$H,$A17,Data!$C:$C,AG$1,Data!$D:$D,AG$2)</f>
        <v>0</v>
      </c>
      <c r="AH17" s="5">
        <f>SUMIFS(Data!$A:$A, Data!$H:$H,$A17,Data!$C:$C,AH$1,Data!$D:$D,AH$2)</f>
        <v>0</v>
      </c>
      <c r="AI17" s="5">
        <f>SUMIFS(Data!$A:$A, Data!$H:$H,$A17,Data!$C:$C,AI$1,Data!$D:$D,AI$2)</f>
        <v>0</v>
      </c>
      <c r="AJ17" s="5">
        <f>SUMIFS(Data!$A:$A, Data!$H:$H,$A17,Data!$C:$C,AJ$1,Data!$D:$D,AJ$2)</f>
        <v>0</v>
      </c>
      <c r="AK17" s="5">
        <f>SUMIFS(Data!$A:$A, Data!$H:$H,$A17,Data!$C:$C,AK$1,Data!$D:$D,AK$2)</f>
        <v>0</v>
      </c>
      <c r="AL17" s="5">
        <f>SUMIFS(Data!$A:$A, Data!$H:$H,$A17,Data!$C:$C,AL$1,Data!$D:$D,AL$2)</f>
        <v>0</v>
      </c>
      <c r="AM17" s="5">
        <f>SUMIFS(Data!$A:$A, Data!$H:$H,$A17,Data!$C:$C,AM$1,Data!$D:$D,AM$2)</f>
        <v>2</v>
      </c>
      <c r="AN17" s="5">
        <f>SUMIFS(Data!$A:$A, Data!$H:$H,$A17,Data!$C:$C,AN$1,Data!$D:$D,AN$2)</f>
        <v>0</v>
      </c>
      <c r="AO17" s="5">
        <f>SUMIFS(Data!$A:$A, Data!$H:$H,$A17,Data!$C:$C,AO$1,Data!$D:$D,AO$2)</f>
        <v>0</v>
      </c>
      <c r="AP17" s="5">
        <f>SUMIFS(Data!$A:$A, Data!$H:$H,$A17,Data!$C:$C,AP$1,Data!$D:$D,AP$2)</f>
        <v>0</v>
      </c>
      <c r="AQ17" s="5">
        <f>SUMIFS(Data!$A:$A, Data!$H:$H,$A17,Data!$C:$C,AQ$1,Data!$D:$D,AQ$2)</f>
        <v>0</v>
      </c>
      <c r="AR17" s="5">
        <f>SUMIFS(Data!$A:$A, Data!$H:$H,$A17,Data!$C:$C,AR$1,Data!$D:$D,AR$2)</f>
        <v>0</v>
      </c>
      <c r="AS17" s="5">
        <f>SUMIFS(Data!$A:$A, Data!$H:$H,$A17,Data!$C:$C,AS$1,Data!$D:$D,AS$2)</f>
        <v>0</v>
      </c>
      <c r="AT17" s="5">
        <f>SUMIFS(Data!$A:$A, Data!$H:$H,$A17,Data!$C:$C,AT$1,Data!$D:$D,AT$2)</f>
        <v>0</v>
      </c>
      <c r="AU17" s="5">
        <f>SUMIFS(Data!$A:$A, Data!$H:$H,$A17,Data!$C:$C,AU$1,Data!$D:$D,AU$2)</f>
        <v>0</v>
      </c>
      <c r="AV17" s="5">
        <f>SUMIFS(Data!$A:$A, Data!$H:$H,$A17,Data!$C:$C,AV$1,Data!$D:$D,AV$2)</f>
        <v>0</v>
      </c>
      <c r="AW17" s="5">
        <f>SUMIFS(Data!$A:$A, Data!$H:$H,$A17,Data!$C:$C,AW$1,Data!$D:$D,AW$2)</f>
        <v>0</v>
      </c>
      <c r="AX17" s="5">
        <f>SUMIFS(Data!$A:$A, Data!$H:$H,$A17,Data!$C:$C,AX$1,Data!$D:$D,AX$2)</f>
        <v>0</v>
      </c>
      <c r="AY17" s="5">
        <f>SUMIFS(Data!$A:$A, Data!$H:$H,$A17,Data!$C:$C,AY$1,Data!$D:$D,AY$2)</f>
        <v>0</v>
      </c>
      <c r="AZ17" s="5">
        <f>SUMIFS(Data!$A:$A, Data!$H:$H,$A17,Data!$C:$C,AZ$1,Data!$D:$D,AZ$2)</f>
        <v>0</v>
      </c>
      <c r="BA17" s="5">
        <f>SUMIFS(Data!$A:$A, Data!$H:$H,$A17,Data!$C:$C,BA$1,Data!$D:$D,BA$2)</f>
        <v>0</v>
      </c>
      <c r="BB17" s="5">
        <f>SUMIFS(Data!$A:$A, Data!$H:$H,$A17,Data!$C:$C,BB$1,Data!$D:$D,BB$2)</f>
        <v>0</v>
      </c>
      <c r="BC17" s="5">
        <f>SUMIFS(Data!$A:$A, Data!$H:$H,$A17,Data!$C:$C,BC$1,Data!$D:$D,BC$2)</f>
        <v>0</v>
      </c>
      <c r="BD17" s="5">
        <f>SUMIFS(Data!$A:$A, Data!$H:$H,$A17,Data!$C:$C,BD$1,Data!$D:$D,BD$2)</f>
        <v>0</v>
      </c>
      <c r="BE17" s="5">
        <f>SUMIFS(Data!$A:$A, Data!$H:$H,$A17,Data!$C:$C,BE$1,Data!$D:$D,BE$2)</f>
        <v>0</v>
      </c>
      <c r="BF17" s="5">
        <f>SUMIFS(Data!$A:$A, Data!$H:$H,$A17,Data!$C:$C,BF$1,Data!$D:$D,BF$2)</f>
        <v>0</v>
      </c>
      <c r="BG17" s="5">
        <f>SUMIFS(Data!$A:$A, Data!$H:$H,$A17,Data!$C:$C,BG$1,Data!$D:$D,BG$2)</f>
        <v>0</v>
      </c>
      <c r="BH17" s="5">
        <f>SUMIFS(Data!$A:$A, Data!$H:$H,$A17,Data!$C:$C,BH$1,Data!$D:$D,BH$2)</f>
        <v>0</v>
      </c>
      <c r="BI17" s="5">
        <f>SUMIFS(Data!$A:$A, Data!$H:$H,$A17,Data!$C:$C,BI$1,Data!$D:$D,BI$2)</f>
        <v>0</v>
      </c>
      <c r="BJ17" s="5">
        <f>SUMIFS(Data!$A:$A, Data!$H:$H,$A17,Data!$C:$C,BJ$1,Data!$D:$D,BJ$2)</f>
        <v>0</v>
      </c>
      <c r="BK17" s="5">
        <f>SUMIFS(Data!$A:$A, Data!$H:$H,$A17,Data!$C:$C,BK$1,Data!$D:$D,BK$2)</f>
        <v>0</v>
      </c>
      <c r="BL17" s="5">
        <f>SUMIFS(Data!$A:$A, Data!$H:$H,$A17,Data!$C:$C,BL$1,Data!$D:$D,BL$2)</f>
        <v>0</v>
      </c>
      <c r="BM17" s="5">
        <f>SUMIFS(Data!$A:$A, Data!$H:$H,$A17,Data!$C:$C,BM$1,Data!$D:$D,BM$2)</f>
        <v>0</v>
      </c>
      <c r="BN17" s="5">
        <f>SUMIFS(Data!$A:$A, Data!$H:$H,$A17,Data!$C:$C,BN$1,Data!$D:$D,BN$2)</f>
        <v>0</v>
      </c>
      <c r="BO17" s="5">
        <f>SUMIFS(Data!$A:$A, Data!$H:$H,$A17,Data!$C:$C,BO$1,Data!$D:$D,BO$2)</f>
        <v>0</v>
      </c>
      <c r="BP17" s="5">
        <f>SUMIFS(Data!$A:$A, Data!$H:$H,$A17,Data!$C:$C,BP$1,Data!$D:$D,BP$2)</f>
        <v>0</v>
      </c>
      <c r="BQ17" s="5">
        <f>SUMIFS(Data!$A:$A, Data!$H:$H,$A17,Data!$C:$C,BQ$1,Data!$D:$D,BQ$2)</f>
        <v>0</v>
      </c>
      <c r="BR17" s="5">
        <f>SUMIFS(Data!$A:$A, Data!$H:$H,$A17,Data!$C:$C,BR$1,Data!$D:$D,BR$2)</f>
        <v>0</v>
      </c>
      <c r="BS17" s="5">
        <f>SUMIFS(Data!$A:$A, Data!$H:$H,$A17,Data!$C:$C,BS$1,Data!$D:$D,BS$2)</f>
        <v>0</v>
      </c>
      <c r="BT17" s="5">
        <f>SUMIFS(Data!$A:$A, Data!$H:$H,$A17,Data!$C:$C,BT$1,Data!$D:$D,BT$2)</f>
        <v>0</v>
      </c>
      <c r="BU17" s="5">
        <f>SUMIFS(Data!$A:$A, Data!$H:$H,$A17,Data!$C:$C,BU$1,Data!$D:$D,BU$2)</f>
        <v>0</v>
      </c>
      <c r="BV17" s="5">
        <f>SUMIFS(Data!$A:$A, Data!$H:$H,$A17,Data!$C:$C,BV$1,Data!$D:$D,BV$2)</f>
        <v>0</v>
      </c>
      <c r="BW17" s="5">
        <f>SUMIFS(Data!$A:$A, Data!$H:$H,$A17,Data!$C:$C,BW$1,Data!$D:$D,BW$2)</f>
        <v>0</v>
      </c>
      <c r="BX17" s="5">
        <f>SUMIFS(Data!$A:$A, Data!$H:$H,$A17,Data!$C:$C,BX$1,Data!$D:$D,BX$2)</f>
        <v>0</v>
      </c>
      <c r="BY17" s="5">
        <f>SUMIFS(Data!$A:$A, Data!$H:$H,$A17,Data!$C:$C,BY$1,Data!$D:$D,BY$2)</f>
        <v>0</v>
      </c>
      <c r="BZ17" s="5">
        <f>SUMIFS(Data!$A:$A, Data!$H:$H,$A17,Data!$C:$C,BZ$1,Data!$D:$D,BZ$2)</f>
        <v>0</v>
      </c>
      <c r="CA17" s="5">
        <f>SUMIFS(Data!$A:$A, Data!$H:$H,$A17,Data!$C:$C,CA$1,Data!$D:$D,CA$2)</f>
        <v>6</v>
      </c>
      <c r="CB17" s="5">
        <f>SUMIFS(Data!$A:$A, Data!$H:$H,$A17,Data!$C:$C,CB$1,Data!$D:$D,CB$2)</f>
        <v>0</v>
      </c>
      <c r="CC17" s="5">
        <f>SUMIFS(Data!$A:$A, Data!$H:$H,$A17,Data!$C:$C,CC$1,Data!$D:$D,CC$2)</f>
        <v>0</v>
      </c>
      <c r="CD17" s="5">
        <f>SUMIFS(Data!$A:$A, Data!$H:$H,$A17,Data!$C:$C,CD$1,Data!$D:$D,CD$2)</f>
        <v>0</v>
      </c>
      <c r="CE17" s="5">
        <f>SUMIFS(Data!$A:$A, Data!$H:$H,$A17,Data!$C:$C,CE$1,Data!$D:$D,CE$2)</f>
        <v>0</v>
      </c>
      <c r="CF17" s="5">
        <f>SUMIFS(Data!$A:$A, Data!$H:$H,$A17,Data!$C:$C,CF$1,Data!$D:$D,CF$2)</f>
        <v>0</v>
      </c>
      <c r="CG17" s="5">
        <f>SUMIFS(Data!$A:$A, Data!$H:$H,$A17,Data!$C:$C,CG$1,Data!$D:$D,CG$2)</f>
        <v>0</v>
      </c>
      <c r="CH17" s="5">
        <f>SUMIFS(Data!$A:$A, Data!$H:$H,$A17,Data!$C:$C,CH$1,Data!$D:$D,CH$2)</f>
        <v>0</v>
      </c>
      <c r="CI17" s="5">
        <f>SUMIFS(Data!$A:$A, Data!$H:$H,$A17,Data!$C:$C,CI$1,Data!$D:$D,CI$2)</f>
        <v>0</v>
      </c>
      <c r="CJ17" s="5">
        <f>SUMIFS(Data!$A:$A, Data!$H:$H,$A17,Data!$C:$C,CJ$1,Data!$D:$D,CJ$2)</f>
        <v>0</v>
      </c>
      <c r="CK17" s="5">
        <f>SUMIFS(Data!$A:$A, Data!$H:$H,$A17,Data!$C:$C,CK$1,Data!$D:$D,CK$2)</f>
        <v>0</v>
      </c>
      <c r="CL17" s="5">
        <f>SUMIFS(Data!$A:$A, Data!$H:$H,$A17,Data!$C:$C,CL$1,Data!$D:$D,CL$2)</f>
        <v>0</v>
      </c>
      <c r="CM17" s="5">
        <f>SUMIFS(Data!$A:$A, Data!$H:$H,$A17,Data!$C:$C,CM$1,Data!$D:$D,CM$2)</f>
        <v>0</v>
      </c>
      <c r="CN17" s="5">
        <f>SUMIFS(Data!$A:$A, Data!$H:$H,$A17,Data!$C:$C,CN$1,Data!$D:$D,CN$2)</f>
        <v>0</v>
      </c>
      <c r="CO17" s="5">
        <f>SUMIFS(Data!$A:$A, Data!$H:$H,$A17,Data!$C:$C,CO$1,Data!$D:$D,CO$2)</f>
        <v>0</v>
      </c>
      <c r="CP17" s="5">
        <f>SUMIFS(Data!$A:$A, Data!$H:$H,$A17,Data!$C:$C,CP$1,Data!$D:$D,CP$2)</f>
        <v>0</v>
      </c>
      <c r="CQ17" s="5">
        <f>SUMIFS(Data!$A:$A, Data!$H:$H,$A17,Data!$C:$C,CQ$1,Data!$D:$D,CQ$2)</f>
        <v>0</v>
      </c>
      <c r="CR17" s="5">
        <f>SUMIFS(Data!$A:$A, Data!$H:$H,$A17,Data!$C:$C,CR$1,Data!$D:$D,CR$2)</f>
        <v>0</v>
      </c>
      <c r="CS17" s="5">
        <f>SUMIFS(Data!$A:$A, Data!$H:$H,$A17,Data!$C:$C,CS$1,Data!$D:$D,CS$2)</f>
        <v>0</v>
      </c>
      <c r="CT17" s="5">
        <f>SUMIFS(Data!$A:$A, Data!$H:$H,$A17,Data!$C:$C,CT$1,Data!$D:$D,CT$2)</f>
        <v>0</v>
      </c>
      <c r="CU17" s="5">
        <f>SUMIFS(Data!$A:$A, Data!$H:$H,$A17,Data!$C:$C,CU$1,Data!$D:$D,CU$2)</f>
        <v>0</v>
      </c>
      <c r="CV17" s="5">
        <f>SUMIFS(Data!$A:$A, Data!$H:$H,$A17,Data!$C:$C,CV$1,Data!$D:$D,CV$2)</f>
        <v>0</v>
      </c>
      <c r="CW17" s="5">
        <f t="shared" ref="CW17:CX17" si="16">SUMIF($B$2:$CV$2,CW$2, $B17:$CV17)</f>
        <v>1</v>
      </c>
      <c r="CX17" s="5">
        <f t="shared" si="16"/>
        <v>9</v>
      </c>
      <c r="CY17" s="5">
        <f t="shared" si="3"/>
        <v>10</v>
      </c>
    </row>
    <row r="18">
      <c r="A18" s="5" t="str">
        <f>Countries!A16</f>
        <v>CHN</v>
      </c>
      <c r="B18" s="5">
        <f>SUMIFS(Data!$A:$A, Data!$H:$H,$A18,Data!$C:$C,B$1,Data!$D:$D,B$2)</f>
        <v>0</v>
      </c>
      <c r="C18" s="5">
        <f>SUMIFS(Data!$A:$A, Data!$H:$H,$A18,Data!$C:$C,C$1,Data!$D:$D,C$2)</f>
        <v>0</v>
      </c>
      <c r="D18" s="5">
        <f>SUMIFS(Data!$A:$A, Data!$H:$H,$A18,Data!$C:$C,D$1,Data!$D:$D,D$2)</f>
        <v>0</v>
      </c>
      <c r="E18" s="5">
        <f>SUMIFS(Data!$A:$A, Data!$H:$H,$A18,Data!$C:$C,E$1,Data!$D:$D,E$2)</f>
        <v>0</v>
      </c>
      <c r="F18" s="5">
        <f>SUMIFS(Data!$A:$A, Data!$H:$H,$A18,Data!$C:$C,F$1,Data!$D:$D,F$2)</f>
        <v>0</v>
      </c>
      <c r="G18" s="5">
        <f>SUMIFS(Data!$A:$A, Data!$H:$H,$A18,Data!$C:$C,G$1,Data!$D:$D,G$2)</f>
        <v>2</v>
      </c>
      <c r="H18" s="5">
        <f>SUMIFS(Data!$A:$A, Data!$H:$H,$A18,Data!$C:$C,H$1,Data!$D:$D,H$2)</f>
        <v>1</v>
      </c>
      <c r="I18" s="5">
        <f>SUMIFS(Data!$A:$A, Data!$H:$H,$A18,Data!$C:$C,I$1,Data!$D:$D,I$2)</f>
        <v>10</v>
      </c>
      <c r="J18" s="5">
        <f>SUMIFS(Data!$A:$A, Data!$H:$H,$A18,Data!$C:$C,J$1,Data!$D:$D,J$2)</f>
        <v>1</v>
      </c>
      <c r="K18" s="5">
        <f>SUMIFS(Data!$A:$A, Data!$H:$H,$A18,Data!$C:$C,K$1,Data!$D:$D,K$2)</f>
        <v>0</v>
      </c>
      <c r="L18" s="5">
        <f>SUMIFS(Data!$A:$A, Data!$H:$H,$A18,Data!$C:$C,L$1,Data!$D:$D,L$2)</f>
        <v>1</v>
      </c>
      <c r="M18" s="5">
        <f>SUMIFS(Data!$A:$A, Data!$H:$H,$A18,Data!$C:$C,M$1,Data!$D:$D,M$2)</f>
        <v>3</v>
      </c>
      <c r="N18" s="5">
        <f>SUMIFS(Data!$A:$A, Data!$H:$H,$A18,Data!$C:$C,N$1,Data!$D:$D,N$2)</f>
        <v>2</v>
      </c>
      <c r="O18" s="5">
        <f>SUMIFS(Data!$A:$A, Data!$H:$H,$A18,Data!$C:$C,O$1,Data!$D:$D,O$2)</f>
        <v>2</v>
      </c>
      <c r="P18" s="5">
        <f>SUMIFS(Data!$A:$A, Data!$H:$H,$A18,Data!$C:$C,P$1,Data!$D:$D,P$2)</f>
        <v>0</v>
      </c>
      <c r="Q18" s="5">
        <f>SUMIFS(Data!$A:$A, Data!$H:$H,$A18,Data!$C:$C,Q$1,Data!$D:$D,Q$2)</f>
        <v>0</v>
      </c>
      <c r="R18" s="5">
        <f>SUMIFS(Data!$A:$A, Data!$H:$H,$A18,Data!$C:$C,R$1,Data!$D:$D,R$2)</f>
        <v>0</v>
      </c>
      <c r="S18" s="5">
        <f>SUMIFS(Data!$A:$A, Data!$H:$H,$A18,Data!$C:$C,S$1,Data!$D:$D,S$2)</f>
        <v>0</v>
      </c>
      <c r="T18" s="5">
        <f>SUMIFS(Data!$A:$A, Data!$H:$H,$A18,Data!$C:$C,T$1,Data!$D:$D,T$2)</f>
        <v>0</v>
      </c>
      <c r="U18" s="5">
        <f>SUMIFS(Data!$A:$A, Data!$H:$H,$A18,Data!$C:$C,U$1,Data!$D:$D,U$2)</f>
        <v>0</v>
      </c>
      <c r="V18" s="5">
        <f>SUMIFS(Data!$A:$A, Data!$H:$H,$A18,Data!$C:$C,V$1,Data!$D:$D,V$2)</f>
        <v>0</v>
      </c>
      <c r="W18" s="5">
        <f>SUMIFS(Data!$A:$A, Data!$H:$H,$A18,Data!$C:$C,W$1,Data!$D:$D,W$2)</f>
        <v>2</v>
      </c>
      <c r="X18" s="5">
        <f>SUMIFS(Data!$A:$A, Data!$H:$H,$A18,Data!$C:$C,X$1,Data!$D:$D,X$2)</f>
        <v>0</v>
      </c>
      <c r="Y18" s="5">
        <f>SUMIFS(Data!$A:$A, Data!$H:$H,$A18,Data!$C:$C,Y$1,Data!$D:$D,Y$2)</f>
        <v>0</v>
      </c>
      <c r="Z18" s="5">
        <f>SUMIFS(Data!$A:$A, Data!$H:$H,$A18,Data!$C:$C,Z$1,Data!$D:$D,Z$2)</f>
        <v>3</v>
      </c>
      <c r="AA18" s="5">
        <f>SUMIFS(Data!$A:$A, Data!$H:$H,$A18,Data!$C:$C,AA$1,Data!$D:$D,AA$2)</f>
        <v>0</v>
      </c>
      <c r="AB18" s="5">
        <f>SUMIFS(Data!$A:$A, Data!$H:$H,$A18,Data!$C:$C,AB$1,Data!$D:$D,AB$2)</f>
        <v>0</v>
      </c>
      <c r="AC18" s="5">
        <f>SUMIFS(Data!$A:$A, Data!$H:$H,$A18,Data!$C:$C,AC$1,Data!$D:$D,AC$2)</f>
        <v>0</v>
      </c>
      <c r="AD18" s="5">
        <f>SUMIFS(Data!$A:$A, Data!$H:$H,$A18,Data!$C:$C,AD$1,Data!$D:$D,AD$2)</f>
        <v>0</v>
      </c>
      <c r="AE18" s="5">
        <f>SUMIFS(Data!$A:$A, Data!$H:$H,$A18,Data!$C:$C,AE$1,Data!$D:$D,AE$2)</f>
        <v>0</v>
      </c>
      <c r="AF18" s="5">
        <f>SUMIFS(Data!$A:$A, Data!$H:$H,$A18,Data!$C:$C,AF$1,Data!$D:$D,AF$2)</f>
        <v>0</v>
      </c>
      <c r="AG18" s="5">
        <f>SUMIFS(Data!$A:$A, Data!$H:$H,$A18,Data!$C:$C,AG$1,Data!$D:$D,AG$2)</f>
        <v>0</v>
      </c>
      <c r="AH18" s="5">
        <f>SUMIFS(Data!$A:$A, Data!$H:$H,$A18,Data!$C:$C,AH$1,Data!$D:$D,AH$2)</f>
        <v>0</v>
      </c>
      <c r="AI18" s="5">
        <f>SUMIFS(Data!$A:$A, Data!$H:$H,$A18,Data!$C:$C,AI$1,Data!$D:$D,AI$2)</f>
        <v>0</v>
      </c>
      <c r="AJ18" s="5">
        <f>SUMIFS(Data!$A:$A, Data!$H:$H,$A18,Data!$C:$C,AJ$1,Data!$D:$D,AJ$2)</f>
        <v>0</v>
      </c>
      <c r="AK18" s="5">
        <f>SUMIFS(Data!$A:$A, Data!$H:$H,$A18,Data!$C:$C,AK$1,Data!$D:$D,AK$2)</f>
        <v>0</v>
      </c>
      <c r="AL18" s="5">
        <f>SUMIFS(Data!$A:$A, Data!$H:$H,$A18,Data!$C:$C,AL$1,Data!$D:$D,AL$2)</f>
        <v>4</v>
      </c>
      <c r="AM18" s="5">
        <f>SUMIFS(Data!$A:$A, Data!$H:$H,$A18,Data!$C:$C,AM$1,Data!$D:$D,AM$2)</f>
        <v>2</v>
      </c>
      <c r="AN18" s="5">
        <f>SUMIFS(Data!$A:$A, Data!$H:$H,$A18,Data!$C:$C,AN$1,Data!$D:$D,AN$2)</f>
        <v>0</v>
      </c>
      <c r="AO18" s="5">
        <f>SUMIFS(Data!$A:$A, Data!$H:$H,$A18,Data!$C:$C,AO$1,Data!$D:$D,AO$2)</f>
        <v>0</v>
      </c>
      <c r="AP18" s="5">
        <f>SUMIFS(Data!$A:$A, Data!$H:$H,$A18,Data!$C:$C,AP$1,Data!$D:$D,AP$2)</f>
        <v>0</v>
      </c>
      <c r="AQ18" s="5">
        <f>SUMIFS(Data!$A:$A, Data!$H:$H,$A18,Data!$C:$C,AQ$1,Data!$D:$D,AQ$2)</f>
        <v>0</v>
      </c>
      <c r="AR18" s="5">
        <f>SUMIFS(Data!$A:$A, Data!$H:$H,$A18,Data!$C:$C,AR$1,Data!$D:$D,AR$2)</f>
        <v>0</v>
      </c>
      <c r="AS18" s="5">
        <f>SUMIFS(Data!$A:$A, Data!$H:$H,$A18,Data!$C:$C,AS$1,Data!$D:$D,AS$2)</f>
        <v>0</v>
      </c>
      <c r="AT18" s="5">
        <f>SUMIFS(Data!$A:$A, Data!$H:$H,$A18,Data!$C:$C,AT$1,Data!$D:$D,AT$2)</f>
        <v>0</v>
      </c>
      <c r="AU18" s="5">
        <f>SUMIFS(Data!$A:$A, Data!$H:$H,$A18,Data!$C:$C,AU$1,Data!$D:$D,AU$2)</f>
        <v>0</v>
      </c>
      <c r="AV18" s="5">
        <f>SUMIFS(Data!$A:$A, Data!$H:$H,$A18,Data!$C:$C,AV$1,Data!$D:$D,AV$2)</f>
        <v>0</v>
      </c>
      <c r="AW18" s="5">
        <f>SUMIFS(Data!$A:$A, Data!$H:$H,$A18,Data!$C:$C,AW$1,Data!$D:$D,AW$2)</f>
        <v>0</v>
      </c>
      <c r="AX18" s="5">
        <f>SUMIFS(Data!$A:$A, Data!$H:$H,$A18,Data!$C:$C,AX$1,Data!$D:$D,AX$2)</f>
        <v>0</v>
      </c>
      <c r="AY18" s="5">
        <f>SUMIFS(Data!$A:$A, Data!$H:$H,$A18,Data!$C:$C,AY$1,Data!$D:$D,AY$2)</f>
        <v>0</v>
      </c>
      <c r="AZ18" s="5">
        <f>SUMIFS(Data!$A:$A, Data!$H:$H,$A18,Data!$C:$C,AZ$1,Data!$D:$D,AZ$2)</f>
        <v>0</v>
      </c>
      <c r="BA18" s="5">
        <f>SUMIFS(Data!$A:$A, Data!$H:$H,$A18,Data!$C:$C,BA$1,Data!$D:$D,BA$2)</f>
        <v>0</v>
      </c>
      <c r="BB18" s="5">
        <f>SUMIFS(Data!$A:$A, Data!$H:$H,$A18,Data!$C:$C,BB$1,Data!$D:$D,BB$2)</f>
        <v>0</v>
      </c>
      <c r="BC18" s="5">
        <f>SUMIFS(Data!$A:$A, Data!$H:$H,$A18,Data!$C:$C,BC$1,Data!$D:$D,BC$2)</f>
        <v>1</v>
      </c>
      <c r="BD18" s="5">
        <f>SUMIFS(Data!$A:$A, Data!$H:$H,$A18,Data!$C:$C,BD$1,Data!$D:$D,BD$2)</f>
        <v>0</v>
      </c>
      <c r="BE18" s="5">
        <f>SUMIFS(Data!$A:$A, Data!$H:$H,$A18,Data!$C:$C,BE$1,Data!$D:$D,BE$2)</f>
        <v>0</v>
      </c>
      <c r="BF18" s="5">
        <f>SUMIFS(Data!$A:$A, Data!$H:$H,$A18,Data!$C:$C,BF$1,Data!$D:$D,BF$2)</f>
        <v>0</v>
      </c>
      <c r="BG18" s="5">
        <f>SUMIFS(Data!$A:$A, Data!$H:$H,$A18,Data!$C:$C,BG$1,Data!$D:$D,BG$2)</f>
        <v>0</v>
      </c>
      <c r="BH18" s="5">
        <f>SUMIFS(Data!$A:$A, Data!$H:$H,$A18,Data!$C:$C,BH$1,Data!$D:$D,BH$2)</f>
        <v>0</v>
      </c>
      <c r="BI18" s="5">
        <f>SUMIFS(Data!$A:$A, Data!$H:$H,$A18,Data!$C:$C,BI$1,Data!$D:$D,BI$2)</f>
        <v>0</v>
      </c>
      <c r="BJ18" s="5">
        <f>SUMIFS(Data!$A:$A, Data!$H:$H,$A18,Data!$C:$C,BJ$1,Data!$D:$D,BJ$2)</f>
        <v>0</v>
      </c>
      <c r="BK18" s="5">
        <f>SUMIFS(Data!$A:$A, Data!$H:$H,$A18,Data!$C:$C,BK$1,Data!$D:$D,BK$2)</f>
        <v>0</v>
      </c>
      <c r="BL18" s="5">
        <f>SUMIFS(Data!$A:$A, Data!$H:$H,$A18,Data!$C:$C,BL$1,Data!$D:$D,BL$2)</f>
        <v>0</v>
      </c>
      <c r="BM18" s="5">
        <f>SUMIFS(Data!$A:$A, Data!$H:$H,$A18,Data!$C:$C,BM$1,Data!$D:$D,BM$2)</f>
        <v>0</v>
      </c>
      <c r="BN18" s="5">
        <f>SUMIFS(Data!$A:$A, Data!$H:$H,$A18,Data!$C:$C,BN$1,Data!$D:$D,BN$2)</f>
        <v>0</v>
      </c>
      <c r="BO18" s="5">
        <f>SUMIFS(Data!$A:$A, Data!$H:$H,$A18,Data!$C:$C,BO$1,Data!$D:$D,BO$2)</f>
        <v>0</v>
      </c>
      <c r="BP18" s="5">
        <f>SUMIFS(Data!$A:$A, Data!$H:$H,$A18,Data!$C:$C,BP$1,Data!$D:$D,BP$2)</f>
        <v>1</v>
      </c>
      <c r="BQ18" s="5">
        <f>SUMIFS(Data!$A:$A, Data!$H:$H,$A18,Data!$C:$C,BQ$1,Data!$D:$D,BQ$2)</f>
        <v>0</v>
      </c>
      <c r="BR18" s="5">
        <f>SUMIFS(Data!$A:$A, Data!$H:$H,$A18,Data!$C:$C,BR$1,Data!$D:$D,BR$2)</f>
        <v>0</v>
      </c>
      <c r="BS18" s="5">
        <f>SUMIFS(Data!$A:$A, Data!$H:$H,$A18,Data!$C:$C,BS$1,Data!$D:$D,BS$2)</f>
        <v>0</v>
      </c>
      <c r="BT18" s="5">
        <f>SUMIFS(Data!$A:$A, Data!$H:$H,$A18,Data!$C:$C,BT$1,Data!$D:$D,BT$2)</f>
        <v>0</v>
      </c>
      <c r="BU18" s="5">
        <f>SUMIFS(Data!$A:$A, Data!$H:$H,$A18,Data!$C:$C,BU$1,Data!$D:$D,BU$2)</f>
        <v>0</v>
      </c>
      <c r="BV18" s="5">
        <f>SUMIFS(Data!$A:$A, Data!$H:$H,$A18,Data!$C:$C,BV$1,Data!$D:$D,BV$2)</f>
        <v>0</v>
      </c>
      <c r="BW18" s="5">
        <f>SUMIFS(Data!$A:$A, Data!$H:$H,$A18,Data!$C:$C,BW$1,Data!$D:$D,BW$2)</f>
        <v>0</v>
      </c>
      <c r="BX18" s="5">
        <f>SUMIFS(Data!$A:$A, Data!$H:$H,$A18,Data!$C:$C,BX$1,Data!$D:$D,BX$2)</f>
        <v>0</v>
      </c>
      <c r="BY18" s="5">
        <f>SUMIFS(Data!$A:$A, Data!$H:$H,$A18,Data!$C:$C,BY$1,Data!$D:$D,BY$2)</f>
        <v>0</v>
      </c>
      <c r="BZ18" s="5">
        <f>SUMIFS(Data!$A:$A, Data!$H:$H,$A18,Data!$C:$C,BZ$1,Data!$D:$D,BZ$2)</f>
        <v>4</v>
      </c>
      <c r="CA18" s="5">
        <f>SUMIFS(Data!$A:$A, Data!$H:$H,$A18,Data!$C:$C,CA$1,Data!$D:$D,CA$2)</f>
        <v>1</v>
      </c>
      <c r="CB18" s="5">
        <f>SUMIFS(Data!$A:$A, Data!$H:$H,$A18,Data!$C:$C,CB$1,Data!$D:$D,CB$2)</f>
        <v>1</v>
      </c>
      <c r="CC18" s="5">
        <f>SUMIFS(Data!$A:$A, Data!$H:$H,$A18,Data!$C:$C,CC$1,Data!$D:$D,CC$2)</f>
        <v>2</v>
      </c>
      <c r="CD18" s="5">
        <f>SUMIFS(Data!$A:$A, Data!$H:$H,$A18,Data!$C:$C,CD$1,Data!$D:$D,CD$2)</f>
        <v>1</v>
      </c>
      <c r="CE18" s="5">
        <f>SUMIFS(Data!$A:$A, Data!$H:$H,$A18,Data!$C:$C,CE$1,Data!$D:$D,CE$2)</f>
        <v>0</v>
      </c>
      <c r="CF18" s="5">
        <f>SUMIFS(Data!$A:$A, Data!$H:$H,$A18,Data!$C:$C,CF$1,Data!$D:$D,CF$2)</f>
        <v>0</v>
      </c>
      <c r="CG18" s="5">
        <f>SUMIFS(Data!$A:$A, Data!$H:$H,$A18,Data!$C:$C,CG$1,Data!$D:$D,CG$2)</f>
        <v>0</v>
      </c>
      <c r="CH18" s="5">
        <f>SUMIFS(Data!$A:$A, Data!$H:$H,$A18,Data!$C:$C,CH$1,Data!$D:$D,CH$2)</f>
        <v>0</v>
      </c>
      <c r="CI18" s="5">
        <f>SUMIFS(Data!$A:$A, Data!$H:$H,$A18,Data!$C:$C,CI$1,Data!$D:$D,CI$2)</f>
        <v>0</v>
      </c>
      <c r="CJ18" s="5">
        <f>SUMIFS(Data!$A:$A, Data!$H:$H,$A18,Data!$C:$C,CJ$1,Data!$D:$D,CJ$2)</f>
        <v>1</v>
      </c>
      <c r="CK18" s="5">
        <f>SUMIFS(Data!$A:$A, Data!$H:$H,$A18,Data!$C:$C,CK$1,Data!$D:$D,CK$2)</f>
        <v>1</v>
      </c>
      <c r="CL18" s="5">
        <f>SUMIFS(Data!$A:$A, Data!$H:$H,$A18,Data!$C:$C,CL$1,Data!$D:$D,CL$2)</f>
        <v>0</v>
      </c>
      <c r="CM18" s="5">
        <f>SUMIFS(Data!$A:$A, Data!$H:$H,$A18,Data!$C:$C,CM$1,Data!$D:$D,CM$2)</f>
        <v>0</v>
      </c>
      <c r="CN18" s="5">
        <f>SUMIFS(Data!$A:$A, Data!$H:$H,$A18,Data!$C:$C,CN$1,Data!$D:$D,CN$2)</f>
        <v>0</v>
      </c>
      <c r="CO18" s="5">
        <f>SUMIFS(Data!$A:$A, Data!$H:$H,$A18,Data!$C:$C,CO$1,Data!$D:$D,CO$2)</f>
        <v>0</v>
      </c>
      <c r="CP18" s="5">
        <f>SUMIFS(Data!$A:$A, Data!$H:$H,$A18,Data!$C:$C,CP$1,Data!$D:$D,CP$2)</f>
        <v>0</v>
      </c>
      <c r="CQ18" s="5">
        <f>SUMIFS(Data!$A:$A, Data!$H:$H,$A18,Data!$C:$C,CQ$1,Data!$D:$D,CQ$2)</f>
        <v>0</v>
      </c>
      <c r="CR18" s="5">
        <f>SUMIFS(Data!$A:$A, Data!$H:$H,$A18,Data!$C:$C,CR$1,Data!$D:$D,CR$2)</f>
        <v>0</v>
      </c>
      <c r="CS18" s="5">
        <f>SUMIFS(Data!$A:$A, Data!$H:$H,$A18,Data!$C:$C,CS$1,Data!$D:$D,CS$2)</f>
        <v>0</v>
      </c>
      <c r="CT18" s="5">
        <f>SUMIFS(Data!$A:$A, Data!$H:$H,$A18,Data!$C:$C,CT$1,Data!$D:$D,CT$2)</f>
        <v>1</v>
      </c>
      <c r="CU18" s="5">
        <f>SUMIFS(Data!$A:$A, Data!$H:$H,$A18,Data!$C:$C,CU$1,Data!$D:$D,CU$2)</f>
        <v>0</v>
      </c>
      <c r="CV18" s="5">
        <f>SUMIFS(Data!$A:$A, Data!$H:$H,$A18,Data!$C:$C,CV$1,Data!$D:$D,CV$2)</f>
        <v>2</v>
      </c>
      <c r="CW18" s="5">
        <f t="shared" ref="CW18:CX18" si="17">SUMIF($B$2:$CV$2,CW$2, $B18:$CV18)</f>
        <v>16</v>
      </c>
      <c r="CX18" s="5">
        <f t="shared" si="17"/>
        <v>15</v>
      </c>
      <c r="CY18" s="5">
        <f t="shared" si="3"/>
        <v>49</v>
      </c>
    </row>
    <row r="19">
      <c r="A19" s="5" t="str">
        <f>Countries!A17</f>
        <v>CIV</v>
      </c>
      <c r="B19" s="5">
        <f>SUMIFS(Data!$A:$A, Data!$H:$H,$A19,Data!$C:$C,B$1,Data!$D:$D,B$2)</f>
        <v>0</v>
      </c>
      <c r="C19" s="5">
        <f>SUMIFS(Data!$A:$A, Data!$H:$H,$A19,Data!$C:$C,C$1,Data!$D:$D,C$2)</f>
        <v>0</v>
      </c>
      <c r="D19" s="5">
        <f>SUMIFS(Data!$A:$A, Data!$H:$H,$A19,Data!$C:$C,D$1,Data!$D:$D,D$2)</f>
        <v>0</v>
      </c>
      <c r="E19" s="5">
        <f>SUMIFS(Data!$A:$A, Data!$H:$H,$A19,Data!$C:$C,E$1,Data!$D:$D,E$2)</f>
        <v>0</v>
      </c>
      <c r="F19" s="5">
        <f>SUMIFS(Data!$A:$A, Data!$H:$H,$A19,Data!$C:$C,F$1,Data!$D:$D,F$2)</f>
        <v>0</v>
      </c>
      <c r="G19" s="5">
        <f>SUMIFS(Data!$A:$A, Data!$H:$H,$A19,Data!$C:$C,G$1,Data!$D:$D,G$2)</f>
        <v>0</v>
      </c>
      <c r="H19" s="5">
        <f>SUMIFS(Data!$A:$A, Data!$H:$H,$A19,Data!$C:$C,H$1,Data!$D:$D,H$2)</f>
        <v>0</v>
      </c>
      <c r="I19" s="5">
        <f>SUMIFS(Data!$A:$A, Data!$H:$H,$A19,Data!$C:$C,I$1,Data!$D:$D,I$2)</f>
        <v>0</v>
      </c>
      <c r="J19" s="5">
        <f>SUMIFS(Data!$A:$A, Data!$H:$H,$A19,Data!$C:$C,J$1,Data!$D:$D,J$2)</f>
        <v>0</v>
      </c>
      <c r="K19" s="5">
        <f>SUMIFS(Data!$A:$A, Data!$H:$H,$A19,Data!$C:$C,K$1,Data!$D:$D,K$2)</f>
        <v>0</v>
      </c>
      <c r="L19" s="5">
        <f>SUMIFS(Data!$A:$A, Data!$H:$H,$A19,Data!$C:$C,L$1,Data!$D:$D,L$2)</f>
        <v>0</v>
      </c>
      <c r="M19" s="5">
        <f>SUMIFS(Data!$A:$A, Data!$H:$H,$A19,Data!$C:$C,M$1,Data!$D:$D,M$2)</f>
        <v>0</v>
      </c>
      <c r="N19" s="5">
        <f>SUMIFS(Data!$A:$A, Data!$H:$H,$A19,Data!$C:$C,N$1,Data!$D:$D,N$2)</f>
        <v>0</v>
      </c>
      <c r="O19" s="5">
        <f>SUMIFS(Data!$A:$A, Data!$H:$H,$A19,Data!$C:$C,O$1,Data!$D:$D,O$2)</f>
        <v>0</v>
      </c>
      <c r="P19" s="5">
        <f>SUMIFS(Data!$A:$A, Data!$H:$H,$A19,Data!$C:$C,P$1,Data!$D:$D,P$2)</f>
        <v>0</v>
      </c>
      <c r="Q19" s="5">
        <f>SUMIFS(Data!$A:$A, Data!$H:$H,$A19,Data!$C:$C,Q$1,Data!$D:$D,Q$2)</f>
        <v>0</v>
      </c>
      <c r="R19" s="5">
        <f>SUMIFS(Data!$A:$A, Data!$H:$H,$A19,Data!$C:$C,R$1,Data!$D:$D,R$2)</f>
        <v>0</v>
      </c>
      <c r="S19" s="5">
        <f>SUMIFS(Data!$A:$A, Data!$H:$H,$A19,Data!$C:$C,S$1,Data!$D:$D,S$2)</f>
        <v>0</v>
      </c>
      <c r="T19" s="5">
        <f>SUMIFS(Data!$A:$A, Data!$H:$H,$A19,Data!$C:$C,T$1,Data!$D:$D,T$2)</f>
        <v>0</v>
      </c>
      <c r="U19" s="5">
        <f>SUMIFS(Data!$A:$A, Data!$H:$H,$A19,Data!$C:$C,U$1,Data!$D:$D,U$2)</f>
        <v>0</v>
      </c>
      <c r="V19" s="5">
        <f>SUMIFS(Data!$A:$A, Data!$H:$H,$A19,Data!$C:$C,V$1,Data!$D:$D,V$2)</f>
        <v>0</v>
      </c>
      <c r="W19" s="5">
        <f>SUMIFS(Data!$A:$A, Data!$H:$H,$A19,Data!$C:$C,W$1,Data!$D:$D,W$2)</f>
        <v>0</v>
      </c>
      <c r="X19" s="5">
        <f>SUMIFS(Data!$A:$A, Data!$H:$H,$A19,Data!$C:$C,X$1,Data!$D:$D,X$2)</f>
        <v>0</v>
      </c>
      <c r="Y19" s="5">
        <f>SUMIFS(Data!$A:$A, Data!$H:$H,$A19,Data!$C:$C,Y$1,Data!$D:$D,Y$2)</f>
        <v>0</v>
      </c>
      <c r="Z19" s="5">
        <f>SUMIFS(Data!$A:$A, Data!$H:$H,$A19,Data!$C:$C,Z$1,Data!$D:$D,Z$2)</f>
        <v>0</v>
      </c>
      <c r="AA19" s="5">
        <f>SUMIFS(Data!$A:$A, Data!$H:$H,$A19,Data!$C:$C,AA$1,Data!$D:$D,AA$2)</f>
        <v>0</v>
      </c>
      <c r="AB19" s="5">
        <f>SUMIFS(Data!$A:$A, Data!$H:$H,$A19,Data!$C:$C,AB$1,Data!$D:$D,AB$2)</f>
        <v>0</v>
      </c>
      <c r="AC19" s="5">
        <f>SUMIFS(Data!$A:$A, Data!$H:$H,$A19,Data!$C:$C,AC$1,Data!$D:$D,AC$2)</f>
        <v>0</v>
      </c>
      <c r="AD19" s="5">
        <f>SUMIFS(Data!$A:$A, Data!$H:$H,$A19,Data!$C:$C,AD$1,Data!$D:$D,AD$2)</f>
        <v>0</v>
      </c>
      <c r="AE19" s="5">
        <f>SUMIFS(Data!$A:$A, Data!$H:$H,$A19,Data!$C:$C,AE$1,Data!$D:$D,AE$2)</f>
        <v>0</v>
      </c>
      <c r="AF19" s="5">
        <f>SUMIFS(Data!$A:$A, Data!$H:$H,$A19,Data!$C:$C,AF$1,Data!$D:$D,AF$2)</f>
        <v>0</v>
      </c>
      <c r="AG19" s="5">
        <f>SUMIFS(Data!$A:$A, Data!$H:$H,$A19,Data!$C:$C,AG$1,Data!$D:$D,AG$2)</f>
        <v>0</v>
      </c>
      <c r="AH19" s="5">
        <f>SUMIFS(Data!$A:$A, Data!$H:$H,$A19,Data!$C:$C,AH$1,Data!$D:$D,AH$2)</f>
        <v>0</v>
      </c>
      <c r="AI19" s="5">
        <f>SUMIFS(Data!$A:$A, Data!$H:$H,$A19,Data!$C:$C,AI$1,Data!$D:$D,AI$2)</f>
        <v>0</v>
      </c>
      <c r="AJ19" s="5">
        <f>SUMIFS(Data!$A:$A, Data!$H:$H,$A19,Data!$C:$C,AJ$1,Data!$D:$D,AJ$2)</f>
        <v>0</v>
      </c>
      <c r="AK19" s="5">
        <f>SUMIFS(Data!$A:$A, Data!$H:$H,$A19,Data!$C:$C,AK$1,Data!$D:$D,AK$2)</f>
        <v>0</v>
      </c>
      <c r="AL19" s="5">
        <f>SUMIFS(Data!$A:$A, Data!$H:$H,$A19,Data!$C:$C,AL$1,Data!$D:$D,AL$2)</f>
        <v>0</v>
      </c>
      <c r="AM19" s="5">
        <f>SUMIFS(Data!$A:$A, Data!$H:$H,$A19,Data!$C:$C,AM$1,Data!$D:$D,AM$2)</f>
        <v>0</v>
      </c>
      <c r="AN19" s="5">
        <f>SUMIFS(Data!$A:$A, Data!$H:$H,$A19,Data!$C:$C,AN$1,Data!$D:$D,AN$2)</f>
        <v>0</v>
      </c>
      <c r="AO19" s="5">
        <f>SUMIFS(Data!$A:$A, Data!$H:$H,$A19,Data!$C:$C,AO$1,Data!$D:$D,AO$2)</f>
        <v>0</v>
      </c>
      <c r="AP19" s="5">
        <f>SUMIFS(Data!$A:$A, Data!$H:$H,$A19,Data!$C:$C,AP$1,Data!$D:$D,AP$2)</f>
        <v>0</v>
      </c>
      <c r="AQ19" s="5">
        <f>SUMIFS(Data!$A:$A, Data!$H:$H,$A19,Data!$C:$C,AQ$1,Data!$D:$D,AQ$2)</f>
        <v>0</v>
      </c>
      <c r="AR19" s="5">
        <f>SUMIFS(Data!$A:$A, Data!$H:$H,$A19,Data!$C:$C,AR$1,Data!$D:$D,AR$2)</f>
        <v>0</v>
      </c>
      <c r="AS19" s="5">
        <f>SUMIFS(Data!$A:$A, Data!$H:$H,$A19,Data!$C:$C,AS$1,Data!$D:$D,AS$2)</f>
        <v>0</v>
      </c>
      <c r="AT19" s="5">
        <f>SUMIFS(Data!$A:$A, Data!$H:$H,$A19,Data!$C:$C,AT$1,Data!$D:$D,AT$2)</f>
        <v>0</v>
      </c>
      <c r="AU19" s="5">
        <f>SUMIFS(Data!$A:$A, Data!$H:$H,$A19,Data!$C:$C,AU$1,Data!$D:$D,AU$2)</f>
        <v>0</v>
      </c>
      <c r="AV19" s="5">
        <f>SUMIFS(Data!$A:$A, Data!$H:$H,$A19,Data!$C:$C,AV$1,Data!$D:$D,AV$2)</f>
        <v>0</v>
      </c>
      <c r="AW19" s="5">
        <f>SUMIFS(Data!$A:$A, Data!$H:$H,$A19,Data!$C:$C,AW$1,Data!$D:$D,AW$2)</f>
        <v>0</v>
      </c>
      <c r="AX19" s="5">
        <f>SUMIFS(Data!$A:$A, Data!$H:$H,$A19,Data!$C:$C,AX$1,Data!$D:$D,AX$2)</f>
        <v>0</v>
      </c>
      <c r="AY19" s="5">
        <f>SUMIFS(Data!$A:$A, Data!$H:$H,$A19,Data!$C:$C,AY$1,Data!$D:$D,AY$2)</f>
        <v>0</v>
      </c>
      <c r="AZ19" s="5">
        <f>SUMIFS(Data!$A:$A, Data!$H:$H,$A19,Data!$C:$C,AZ$1,Data!$D:$D,AZ$2)</f>
        <v>0</v>
      </c>
      <c r="BA19" s="5">
        <f>SUMIFS(Data!$A:$A, Data!$H:$H,$A19,Data!$C:$C,BA$1,Data!$D:$D,BA$2)</f>
        <v>0</v>
      </c>
      <c r="BB19" s="5">
        <f>SUMIFS(Data!$A:$A, Data!$H:$H,$A19,Data!$C:$C,BB$1,Data!$D:$D,BB$2)</f>
        <v>0</v>
      </c>
      <c r="BC19" s="5">
        <f>SUMIFS(Data!$A:$A, Data!$H:$H,$A19,Data!$C:$C,BC$1,Data!$D:$D,BC$2)</f>
        <v>0</v>
      </c>
      <c r="BD19" s="5">
        <f>SUMIFS(Data!$A:$A, Data!$H:$H,$A19,Data!$C:$C,BD$1,Data!$D:$D,BD$2)</f>
        <v>0</v>
      </c>
      <c r="BE19" s="5">
        <f>SUMIFS(Data!$A:$A, Data!$H:$H,$A19,Data!$C:$C,BE$1,Data!$D:$D,BE$2)</f>
        <v>0</v>
      </c>
      <c r="BF19" s="5">
        <f>SUMIFS(Data!$A:$A, Data!$H:$H,$A19,Data!$C:$C,BF$1,Data!$D:$D,BF$2)</f>
        <v>0</v>
      </c>
      <c r="BG19" s="5">
        <f>SUMIFS(Data!$A:$A, Data!$H:$H,$A19,Data!$C:$C,BG$1,Data!$D:$D,BG$2)</f>
        <v>0</v>
      </c>
      <c r="BH19" s="5">
        <f>SUMIFS(Data!$A:$A, Data!$H:$H,$A19,Data!$C:$C,BH$1,Data!$D:$D,BH$2)</f>
        <v>0</v>
      </c>
      <c r="BI19" s="5">
        <f>SUMIFS(Data!$A:$A, Data!$H:$H,$A19,Data!$C:$C,BI$1,Data!$D:$D,BI$2)</f>
        <v>0</v>
      </c>
      <c r="BJ19" s="5">
        <f>SUMIFS(Data!$A:$A, Data!$H:$H,$A19,Data!$C:$C,BJ$1,Data!$D:$D,BJ$2)</f>
        <v>0</v>
      </c>
      <c r="BK19" s="5">
        <f>SUMIFS(Data!$A:$A, Data!$H:$H,$A19,Data!$C:$C,BK$1,Data!$D:$D,BK$2)</f>
        <v>0</v>
      </c>
      <c r="BL19" s="5">
        <f>SUMIFS(Data!$A:$A, Data!$H:$H,$A19,Data!$C:$C,BL$1,Data!$D:$D,BL$2)</f>
        <v>0</v>
      </c>
      <c r="BM19" s="5">
        <f>SUMIFS(Data!$A:$A, Data!$H:$H,$A19,Data!$C:$C,BM$1,Data!$D:$D,BM$2)</f>
        <v>0</v>
      </c>
      <c r="BN19" s="5">
        <f>SUMIFS(Data!$A:$A, Data!$H:$H,$A19,Data!$C:$C,BN$1,Data!$D:$D,BN$2)</f>
        <v>0</v>
      </c>
      <c r="BO19" s="5">
        <f>SUMIFS(Data!$A:$A, Data!$H:$H,$A19,Data!$C:$C,BO$1,Data!$D:$D,BO$2)</f>
        <v>0</v>
      </c>
      <c r="BP19" s="5">
        <f>SUMIFS(Data!$A:$A, Data!$H:$H,$A19,Data!$C:$C,BP$1,Data!$D:$D,BP$2)</f>
        <v>0</v>
      </c>
      <c r="BQ19" s="5">
        <f>SUMIFS(Data!$A:$A, Data!$H:$H,$A19,Data!$C:$C,BQ$1,Data!$D:$D,BQ$2)</f>
        <v>0</v>
      </c>
      <c r="BR19" s="5">
        <f>SUMIFS(Data!$A:$A, Data!$H:$H,$A19,Data!$C:$C,BR$1,Data!$D:$D,BR$2)</f>
        <v>0</v>
      </c>
      <c r="BS19" s="5">
        <f>SUMIFS(Data!$A:$A, Data!$H:$H,$A19,Data!$C:$C,BS$1,Data!$D:$D,BS$2)</f>
        <v>0</v>
      </c>
      <c r="BT19" s="5">
        <f>SUMIFS(Data!$A:$A, Data!$H:$H,$A19,Data!$C:$C,BT$1,Data!$D:$D,BT$2)</f>
        <v>0</v>
      </c>
      <c r="BU19" s="5">
        <f>SUMIFS(Data!$A:$A, Data!$H:$H,$A19,Data!$C:$C,BU$1,Data!$D:$D,BU$2)</f>
        <v>0</v>
      </c>
      <c r="BV19" s="5">
        <f>SUMIFS(Data!$A:$A, Data!$H:$H,$A19,Data!$C:$C,BV$1,Data!$D:$D,BV$2)</f>
        <v>0</v>
      </c>
      <c r="BW19" s="5">
        <f>SUMIFS(Data!$A:$A, Data!$H:$H,$A19,Data!$C:$C,BW$1,Data!$D:$D,BW$2)</f>
        <v>0</v>
      </c>
      <c r="BX19" s="5">
        <f>SUMIFS(Data!$A:$A, Data!$H:$H,$A19,Data!$C:$C,BX$1,Data!$D:$D,BX$2)</f>
        <v>0</v>
      </c>
      <c r="BY19" s="5">
        <f>SUMIFS(Data!$A:$A, Data!$H:$H,$A19,Data!$C:$C,BY$1,Data!$D:$D,BY$2)</f>
        <v>0</v>
      </c>
      <c r="BZ19" s="5">
        <f>SUMIFS(Data!$A:$A, Data!$H:$H,$A19,Data!$C:$C,BZ$1,Data!$D:$D,BZ$2)</f>
        <v>0</v>
      </c>
      <c r="CA19" s="5">
        <f>SUMIFS(Data!$A:$A, Data!$H:$H,$A19,Data!$C:$C,CA$1,Data!$D:$D,CA$2)</f>
        <v>0</v>
      </c>
      <c r="CB19" s="5">
        <f>SUMIFS(Data!$A:$A, Data!$H:$H,$A19,Data!$C:$C,CB$1,Data!$D:$D,CB$2)</f>
        <v>0</v>
      </c>
      <c r="CC19" s="5">
        <f>SUMIFS(Data!$A:$A, Data!$H:$H,$A19,Data!$C:$C,CC$1,Data!$D:$D,CC$2)</f>
        <v>0</v>
      </c>
      <c r="CD19" s="5">
        <f>SUMIFS(Data!$A:$A, Data!$H:$H,$A19,Data!$C:$C,CD$1,Data!$D:$D,CD$2)</f>
        <v>0</v>
      </c>
      <c r="CE19" s="5">
        <f>SUMIFS(Data!$A:$A, Data!$H:$H,$A19,Data!$C:$C,CE$1,Data!$D:$D,CE$2)</f>
        <v>0</v>
      </c>
      <c r="CF19" s="5">
        <f>SUMIFS(Data!$A:$A, Data!$H:$H,$A19,Data!$C:$C,CF$1,Data!$D:$D,CF$2)</f>
        <v>0</v>
      </c>
      <c r="CG19" s="5">
        <f>SUMIFS(Data!$A:$A, Data!$H:$H,$A19,Data!$C:$C,CG$1,Data!$D:$D,CG$2)</f>
        <v>0</v>
      </c>
      <c r="CH19" s="5">
        <f>SUMIFS(Data!$A:$A, Data!$H:$H,$A19,Data!$C:$C,CH$1,Data!$D:$D,CH$2)</f>
        <v>0</v>
      </c>
      <c r="CI19" s="5">
        <f>SUMIFS(Data!$A:$A, Data!$H:$H,$A19,Data!$C:$C,CI$1,Data!$D:$D,CI$2)</f>
        <v>0</v>
      </c>
      <c r="CJ19" s="5">
        <f>SUMIFS(Data!$A:$A, Data!$H:$H,$A19,Data!$C:$C,CJ$1,Data!$D:$D,CJ$2)</f>
        <v>0</v>
      </c>
      <c r="CK19" s="5">
        <f>SUMIFS(Data!$A:$A, Data!$H:$H,$A19,Data!$C:$C,CK$1,Data!$D:$D,CK$2)</f>
        <v>0</v>
      </c>
      <c r="CL19" s="5">
        <f>SUMIFS(Data!$A:$A, Data!$H:$H,$A19,Data!$C:$C,CL$1,Data!$D:$D,CL$2)</f>
        <v>0</v>
      </c>
      <c r="CM19" s="5">
        <f>SUMIFS(Data!$A:$A, Data!$H:$H,$A19,Data!$C:$C,CM$1,Data!$D:$D,CM$2)</f>
        <v>0</v>
      </c>
      <c r="CN19" s="5">
        <f>SUMIFS(Data!$A:$A, Data!$H:$H,$A19,Data!$C:$C,CN$1,Data!$D:$D,CN$2)</f>
        <v>0</v>
      </c>
      <c r="CO19" s="5">
        <f>SUMIFS(Data!$A:$A, Data!$H:$H,$A19,Data!$C:$C,CO$1,Data!$D:$D,CO$2)</f>
        <v>0</v>
      </c>
      <c r="CP19" s="5">
        <f>SUMIFS(Data!$A:$A, Data!$H:$H,$A19,Data!$C:$C,CP$1,Data!$D:$D,CP$2)</f>
        <v>0</v>
      </c>
      <c r="CQ19" s="5">
        <f>SUMIFS(Data!$A:$A, Data!$H:$H,$A19,Data!$C:$C,CQ$1,Data!$D:$D,CQ$2)</f>
        <v>0</v>
      </c>
      <c r="CR19" s="5">
        <f>SUMIFS(Data!$A:$A, Data!$H:$H,$A19,Data!$C:$C,CR$1,Data!$D:$D,CR$2)</f>
        <v>0</v>
      </c>
      <c r="CS19" s="5">
        <f>SUMIFS(Data!$A:$A, Data!$H:$H,$A19,Data!$C:$C,CS$1,Data!$D:$D,CS$2)</f>
        <v>0</v>
      </c>
      <c r="CT19" s="5">
        <f>SUMIFS(Data!$A:$A, Data!$H:$H,$A19,Data!$C:$C,CT$1,Data!$D:$D,CT$2)</f>
        <v>0</v>
      </c>
      <c r="CU19" s="5">
        <f>SUMIFS(Data!$A:$A, Data!$H:$H,$A19,Data!$C:$C,CU$1,Data!$D:$D,CU$2)</f>
        <v>0</v>
      </c>
      <c r="CV19" s="5">
        <f>SUMIFS(Data!$A:$A, Data!$H:$H,$A19,Data!$C:$C,CV$1,Data!$D:$D,CV$2)</f>
        <v>0</v>
      </c>
      <c r="CW19" s="5">
        <f t="shared" ref="CW19:CX19" si="18">SUMIF($B$2:$CV$2,CW$2, $B19:$CV19)</f>
        <v>0</v>
      </c>
      <c r="CX19" s="5">
        <f t="shared" si="18"/>
        <v>0</v>
      </c>
      <c r="CY19" s="5">
        <f t="shared" si="3"/>
        <v>0</v>
      </c>
    </row>
    <row r="20">
      <c r="A20" s="5" t="str">
        <f>Countries!A18</f>
        <v>COL</v>
      </c>
      <c r="B20" s="5">
        <f>SUMIFS(Data!$A:$A, Data!$H:$H,$A20,Data!$C:$C,B$1,Data!$D:$D,B$2)</f>
        <v>0</v>
      </c>
      <c r="C20" s="5">
        <f>SUMIFS(Data!$A:$A, Data!$H:$H,$A20,Data!$C:$C,C$1,Data!$D:$D,C$2)</f>
        <v>0</v>
      </c>
      <c r="D20" s="5">
        <f>SUMIFS(Data!$A:$A, Data!$H:$H,$A20,Data!$C:$C,D$1,Data!$D:$D,D$2)</f>
        <v>0</v>
      </c>
      <c r="E20" s="5">
        <f>SUMIFS(Data!$A:$A, Data!$H:$H,$A20,Data!$C:$C,E$1,Data!$D:$D,E$2)</f>
        <v>0</v>
      </c>
      <c r="F20" s="5">
        <f>SUMIFS(Data!$A:$A, Data!$H:$H,$A20,Data!$C:$C,F$1,Data!$D:$D,F$2)</f>
        <v>0</v>
      </c>
      <c r="G20" s="5">
        <f>SUMIFS(Data!$A:$A, Data!$H:$H,$A20,Data!$C:$C,G$1,Data!$D:$D,G$2)</f>
        <v>0</v>
      </c>
      <c r="H20" s="5">
        <f>SUMIFS(Data!$A:$A, Data!$H:$H,$A20,Data!$C:$C,H$1,Data!$D:$D,H$2)</f>
        <v>0</v>
      </c>
      <c r="I20" s="5">
        <f>SUMIFS(Data!$A:$A, Data!$H:$H,$A20,Data!$C:$C,I$1,Data!$D:$D,I$2)</f>
        <v>0</v>
      </c>
      <c r="J20" s="5">
        <f>SUMIFS(Data!$A:$A, Data!$H:$H,$A20,Data!$C:$C,J$1,Data!$D:$D,J$2)</f>
        <v>1</v>
      </c>
      <c r="K20" s="5">
        <f>SUMIFS(Data!$A:$A, Data!$H:$H,$A20,Data!$C:$C,K$1,Data!$D:$D,K$2)</f>
        <v>0</v>
      </c>
      <c r="L20" s="5">
        <f>SUMIFS(Data!$A:$A, Data!$H:$H,$A20,Data!$C:$C,L$1,Data!$D:$D,L$2)</f>
        <v>1</v>
      </c>
      <c r="M20" s="5">
        <f>SUMIFS(Data!$A:$A, Data!$H:$H,$A20,Data!$C:$C,M$1,Data!$D:$D,M$2)</f>
        <v>0</v>
      </c>
      <c r="N20" s="5">
        <f>SUMIFS(Data!$A:$A, Data!$H:$H,$A20,Data!$C:$C,N$1,Data!$D:$D,N$2)</f>
        <v>0</v>
      </c>
      <c r="O20" s="5">
        <f>SUMIFS(Data!$A:$A, Data!$H:$H,$A20,Data!$C:$C,O$1,Data!$D:$D,O$2)</f>
        <v>0</v>
      </c>
      <c r="P20" s="5">
        <f>SUMIFS(Data!$A:$A, Data!$H:$H,$A20,Data!$C:$C,P$1,Data!$D:$D,P$2)</f>
        <v>0</v>
      </c>
      <c r="Q20" s="5">
        <f>SUMIFS(Data!$A:$A, Data!$H:$H,$A20,Data!$C:$C,Q$1,Data!$D:$D,Q$2)</f>
        <v>0</v>
      </c>
      <c r="R20" s="5">
        <f>SUMIFS(Data!$A:$A, Data!$H:$H,$A20,Data!$C:$C,R$1,Data!$D:$D,R$2)</f>
        <v>0</v>
      </c>
      <c r="S20" s="5">
        <f>SUMIFS(Data!$A:$A, Data!$H:$H,$A20,Data!$C:$C,S$1,Data!$D:$D,S$2)</f>
        <v>0</v>
      </c>
      <c r="T20" s="5">
        <f>SUMIFS(Data!$A:$A, Data!$H:$H,$A20,Data!$C:$C,T$1,Data!$D:$D,T$2)</f>
        <v>0</v>
      </c>
      <c r="U20" s="5">
        <f>SUMIFS(Data!$A:$A, Data!$H:$H,$A20,Data!$C:$C,U$1,Data!$D:$D,U$2)</f>
        <v>0</v>
      </c>
      <c r="V20" s="5">
        <f>SUMIFS(Data!$A:$A, Data!$H:$H,$A20,Data!$C:$C,V$1,Data!$D:$D,V$2)</f>
        <v>0</v>
      </c>
      <c r="W20" s="5">
        <f>SUMIFS(Data!$A:$A, Data!$H:$H,$A20,Data!$C:$C,W$1,Data!$D:$D,W$2)</f>
        <v>0</v>
      </c>
      <c r="X20" s="5">
        <f>SUMIFS(Data!$A:$A, Data!$H:$H,$A20,Data!$C:$C,X$1,Data!$D:$D,X$2)</f>
        <v>0</v>
      </c>
      <c r="Y20" s="5">
        <f>SUMIFS(Data!$A:$A, Data!$H:$H,$A20,Data!$C:$C,Y$1,Data!$D:$D,Y$2)</f>
        <v>0</v>
      </c>
      <c r="Z20" s="5">
        <f>SUMIFS(Data!$A:$A, Data!$H:$H,$A20,Data!$C:$C,Z$1,Data!$D:$D,Z$2)</f>
        <v>0</v>
      </c>
      <c r="AA20" s="5">
        <f>SUMIFS(Data!$A:$A, Data!$H:$H,$A20,Data!$C:$C,AA$1,Data!$D:$D,AA$2)</f>
        <v>0</v>
      </c>
      <c r="AB20" s="5">
        <f>SUMIFS(Data!$A:$A, Data!$H:$H,$A20,Data!$C:$C,AB$1,Data!$D:$D,AB$2)</f>
        <v>0</v>
      </c>
      <c r="AC20" s="5">
        <f>SUMIFS(Data!$A:$A, Data!$H:$H,$A20,Data!$C:$C,AC$1,Data!$D:$D,AC$2)</f>
        <v>0</v>
      </c>
      <c r="AD20" s="5">
        <f>SUMIFS(Data!$A:$A, Data!$H:$H,$A20,Data!$C:$C,AD$1,Data!$D:$D,AD$2)</f>
        <v>0</v>
      </c>
      <c r="AE20" s="5">
        <f>SUMIFS(Data!$A:$A, Data!$H:$H,$A20,Data!$C:$C,AE$1,Data!$D:$D,AE$2)</f>
        <v>1</v>
      </c>
      <c r="AF20" s="5">
        <f>SUMIFS(Data!$A:$A, Data!$H:$H,$A20,Data!$C:$C,AF$1,Data!$D:$D,AF$2)</f>
        <v>0</v>
      </c>
      <c r="AG20" s="5">
        <f>SUMIFS(Data!$A:$A, Data!$H:$H,$A20,Data!$C:$C,AG$1,Data!$D:$D,AG$2)</f>
        <v>0</v>
      </c>
      <c r="AH20" s="5">
        <f>SUMIFS(Data!$A:$A, Data!$H:$H,$A20,Data!$C:$C,AH$1,Data!$D:$D,AH$2)</f>
        <v>0</v>
      </c>
      <c r="AI20" s="5">
        <f>SUMIFS(Data!$A:$A, Data!$H:$H,$A20,Data!$C:$C,AI$1,Data!$D:$D,AI$2)</f>
        <v>0</v>
      </c>
      <c r="AJ20" s="5">
        <f>SUMIFS(Data!$A:$A, Data!$H:$H,$A20,Data!$C:$C,AJ$1,Data!$D:$D,AJ$2)</f>
        <v>0</v>
      </c>
      <c r="AK20" s="5">
        <f>SUMIFS(Data!$A:$A, Data!$H:$H,$A20,Data!$C:$C,AK$1,Data!$D:$D,AK$2)</f>
        <v>0</v>
      </c>
      <c r="AL20" s="5">
        <f>SUMIFS(Data!$A:$A, Data!$H:$H,$A20,Data!$C:$C,AL$1,Data!$D:$D,AL$2)</f>
        <v>0</v>
      </c>
      <c r="AM20" s="5">
        <f>SUMIFS(Data!$A:$A, Data!$H:$H,$A20,Data!$C:$C,AM$1,Data!$D:$D,AM$2)</f>
        <v>0</v>
      </c>
      <c r="AN20" s="5">
        <f>SUMIFS(Data!$A:$A, Data!$H:$H,$A20,Data!$C:$C,AN$1,Data!$D:$D,AN$2)</f>
        <v>0</v>
      </c>
      <c r="AO20" s="5">
        <f>SUMIFS(Data!$A:$A, Data!$H:$H,$A20,Data!$C:$C,AO$1,Data!$D:$D,AO$2)</f>
        <v>0</v>
      </c>
      <c r="AP20" s="5">
        <f>SUMIFS(Data!$A:$A, Data!$H:$H,$A20,Data!$C:$C,AP$1,Data!$D:$D,AP$2)</f>
        <v>0</v>
      </c>
      <c r="AQ20" s="5">
        <f>SUMIFS(Data!$A:$A, Data!$H:$H,$A20,Data!$C:$C,AQ$1,Data!$D:$D,AQ$2)</f>
        <v>0</v>
      </c>
      <c r="AR20" s="5">
        <f>SUMIFS(Data!$A:$A, Data!$H:$H,$A20,Data!$C:$C,AR$1,Data!$D:$D,AR$2)</f>
        <v>0</v>
      </c>
      <c r="AS20" s="5">
        <f>SUMIFS(Data!$A:$A, Data!$H:$H,$A20,Data!$C:$C,AS$1,Data!$D:$D,AS$2)</f>
        <v>0</v>
      </c>
      <c r="AT20" s="5">
        <f>SUMIFS(Data!$A:$A, Data!$H:$H,$A20,Data!$C:$C,AT$1,Data!$D:$D,AT$2)</f>
        <v>0</v>
      </c>
      <c r="AU20" s="5">
        <f>SUMIFS(Data!$A:$A, Data!$H:$H,$A20,Data!$C:$C,AU$1,Data!$D:$D,AU$2)</f>
        <v>0</v>
      </c>
      <c r="AV20" s="5">
        <f>SUMIFS(Data!$A:$A, Data!$H:$H,$A20,Data!$C:$C,AV$1,Data!$D:$D,AV$2)</f>
        <v>0</v>
      </c>
      <c r="AW20" s="5">
        <f>SUMIFS(Data!$A:$A, Data!$H:$H,$A20,Data!$C:$C,AW$1,Data!$D:$D,AW$2)</f>
        <v>0</v>
      </c>
      <c r="AX20" s="5">
        <f>SUMIFS(Data!$A:$A, Data!$H:$H,$A20,Data!$C:$C,AX$1,Data!$D:$D,AX$2)</f>
        <v>0</v>
      </c>
      <c r="AY20" s="5">
        <f>SUMIFS(Data!$A:$A, Data!$H:$H,$A20,Data!$C:$C,AY$1,Data!$D:$D,AY$2)</f>
        <v>0</v>
      </c>
      <c r="AZ20" s="5">
        <f>SUMIFS(Data!$A:$A, Data!$H:$H,$A20,Data!$C:$C,AZ$1,Data!$D:$D,AZ$2)</f>
        <v>0</v>
      </c>
      <c r="BA20" s="5">
        <f>SUMIFS(Data!$A:$A, Data!$H:$H,$A20,Data!$C:$C,BA$1,Data!$D:$D,BA$2)</f>
        <v>0</v>
      </c>
      <c r="BB20" s="5">
        <f>SUMIFS(Data!$A:$A, Data!$H:$H,$A20,Data!$C:$C,BB$1,Data!$D:$D,BB$2)</f>
        <v>0</v>
      </c>
      <c r="BC20" s="5">
        <f>SUMIFS(Data!$A:$A, Data!$H:$H,$A20,Data!$C:$C,BC$1,Data!$D:$D,BC$2)</f>
        <v>0</v>
      </c>
      <c r="BD20" s="5">
        <f>SUMIFS(Data!$A:$A, Data!$H:$H,$A20,Data!$C:$C,BD$1,Data!$D:$D,BD$2)</f>
        <v>0</v>
      </c>
      <c r="BE20" s="5">
        <f>SUMIFS(Data!$A:$A, Data!$H:$H,$A20,Data!$C:$C,BE$1,Data!$D:$D,BE$2)</f>
        <v>0</v>
      </c>
      <c r="BF20" s="5">
        <f>SUMIFS(Data!$A:$A, Data!$H:$H,$A20,Data!$C:$C,BF$1,Data!$D:$D,BF$2)</f>
        <v>0</v>
      </c>
      <c r="BG20" s="5">
        <f>SUMIFS(Data!$A:$A, Data!$H:$H,$A20,Data!$C:$C,BG$1,Data!$D:$D,BG$2)</f>
        <v>0</v>
      </c>
      <c r="BH20" s="5">
        <f>SUMIFS(Data!$A:$A, Data!$H:$H,$A20,Data!$C:$C,BH$1,Data!$D:$D,BH$2)</f>
        <v>0</v>
      </c>
      <c r="BI20" s="5">
        <f>SUMIFS(Data!$A:$A, Data!$H:$H,$A20,Data!$C:$C,BI$1,Data!$D:$D,BI$2)</f>
        <v>0</v>
      </c>
      <c r="BJ20" s="5">
        <f>SUMIFS(Data!$A:$A, Data!$H:$H,$A20,Data!$C:$C,BJ$1,Data!$D:$D,BJ$2)</f>
        <v>0</v>
      </c>
      <c r="BK20" s="5">
        <f>SUMIFS(Data!$A:$A, Data!$H:$H,$A20,Data!$C:$C,BK$1,Data!$D:$D,BK$2)</f>
        <v>0</v>
      </c>
      <c r="BL20" s="5">
        <f>SUMIFS(Data!$A:$A, Data!$H:$H,$A20,Data!$C:$C,BL$1,Data!$D:$D,BL$2)</f>
        <v>0</v>
      </c>
      <c r="BM20" s="5">
        <f>SUMIFS(Data!$A:$A, Data!$H:$H,$A20,Data!$C:$C,BM$1,Data!$D:$D,BM$2)</f>
        <v>0</v>
      </c>
      <c r="BN20" s="5">
        <f>SUMIFS(Data!$A:$A, Data!$H:$H,$A20,Data!$C:$C,BN$1,Data!$D:$D,BN$2)</f>
        <v>0</v>
      </c>
      <c r="BO20" s="5">
        <f>SUMIFS(Data!$A:$A, Data!$H:$H,$A20,Data!$C:$C,BO$1,Data!$D:$D,BO$2)</f>
        <v>0</v>
      </c>
      <c r="BP20" s="5">
        <f>SUMIFS(Data!$A:$A, Data!$H:$H,$A20,Data!$C:$C,BP$1,Data!$D:$D,BP$2)</f>
        <v>0</v>
      </c>
      <c r="BQ20" s="5">
        <f>SUMIFS(Data!$A:$A, Data!$H:$H,$A20,Data!$C:$C,BQ$1,Data!$D:$D,BQ$2)</f>
        <v>0</v>
      </c>
      <c r="BR20" s="5">
        <f>SUMIFS(Data!$A:$A, Data!$H:$H,$A20,Data!$C:$C,BR$1,Data!$D:$D,BR$2)</f>
        <v>0</v>
      </c>
      <c r="BS20" s="5">
        <f>SUMIFS(Data!$A:$A, Data!$H:$H,$A20,Data!$C:$C,BS$1,Data!$D:$D,BS$2)</f>
        <v>0</v>
      </c>
      <c r="BT20" s="5">
        <f>SUMIFS(Data!$A:$A, Data!$H:$H,$A20,Data!$C:$C,BT$1,Data!$D:$D,BT$2)</f>
        <v>0</v>
      </c>
      <c r="BU20" s="5">
        <f>SUMIFS(Data!$A:$A, Data!$H:$H,$A20,Data!$C:$C,BU$1,Data!$D:$D,BU$2)</f>
        <v>0</v>
      </c>
      <c r="BV20" s="5">
        <f>SUMIFS(Data!$A:$A, Data!$H:$H,$A20,Data!$C:$C,BV$1,Data!$D:$D,BV$2)</f>
        <v>0</v>
      </c>
      <c r="BW20" s="5">
        <f>SUMIFS(Data!$A:$A, Data!$H:$H,$A20,Data!$C:$C,BW$1,Data!$D:$D,BW$2)</f>
        <v>0</v>
      </c>
      <c r="BX20" s="5">
        <f>SUMIFS(Data!$A:$A, Data!$H:$H,$A20,Data!$C:$C,BX$1,Data!$D:$D,BX$2)</f>
        <v>0</v>
      </c>
      <c r="BY20" s="5">
        <f>SUMIFS(Data!$A:$A, Data!$H:$H,$A20,Data!$C:$C,BY$1,Data!$D:$D,BY$2)</f>
        <v>0</v>
      </c>
      <c r="BZ20" s="5">
        <f>SUMIFS(Data!$A:$A, Data!$H:$H,$A20,Data!$C:$C,BZ$1,Data!$D:$D,BZ$2)</f>
        <v>0</v>
      </c>
      <c r="CA20" s="5">
        <f>SUMIFS(Data!$A:$A, Data!$H:$H,$A20,Data!$C:$C,CA$1,Data!$D:$D,CA$2)</f>
        <v>0</v>
      </c>
      <c r="CB20" s="5">
        <f>SUMIFS(Data!$A:$A, Data!$H:$H,$A20,Data!$C:$C,CB$1,Data!$D:$D,CB$2)</f>
        <v>0</v>
      </c>
      <c r="CC20" s="5">
        <f>SUMIFS(Data!$A:$A, Data!$H:$H,$A20,Data!$C:$C,CC$1,Data!$D:$D,CC$2)</f>
        <v>0</v>
      </c>
      <c r="CD20" s="5">
        <f>SUMIFS(Data!$A:$A, Data!$H:$H,$A20,Data!$C:$C,CD$1,Data!$D:$D,CD$2)</f>
        <v>0</v>
      </c>
      <c r="CE20" s="5">
        <f>SUMIFS(Data!$A:$A, Data!$H:$H,$A20,Data!$C:$C,CE$1,Data!$D:$D,CE$2)</f>
        <v>0</v>
      </c>
      <c r="CF20" s="5">
        <f>SUMIFS(Data!$A:$A, Data!$H:$H,$A20,Data!$C:$C,CF$1,Data!$D:$D,CF$2)</f>
        <v>0</v>
      </c>
      <c r="CG20" s="5">
        <f>SUMIFS(Data!$A:$A, Data!$H:$H,$A20,Data!$C:$C,CG$1,Data!$D:$D,CG$2)</f>
        <v>0</v>
      </c>
      <c r="CH20" s="5">
        <f>SUMIFS(Data!$A:$A, Data!$H:$H,$A20,Data!$C:$C,CH$1,Data!$D:$D,CH$2)</f>
        <v>0</v>
      </c>
      <c r="CI20" s="5">
        <f>SUMIFS(Data!$A:$A, Data!$H:$H,$A20,Data!$C:$C,CI$1,Data!$D:$D,CI$2)</f>
        <v>0</v>
      </c>
      <c r="CJ20" s="5">
        <f>SUMIFS(Data!$A:$A, Data!$H:$H,$A20,Data!$C:$C,CJ$1,Data!$D:$D,CJ$2)</f>
        <v>0</v>
      </c>
      <c r="CK20" s="5">
        <f>SUMIFS(Data!$A:$A, Data!$H:$H,$A20,Data!$C:$C,CK$1,Data!$D:$D,CK$2)</f>
        <v>0</v>
      </c>
      <c r="CL20" s="5">
        <f>SUMIFS(Data!$A:$A, Data!$H:$H,$A20,Data!$C:$C,CL$1,Data!$D:$D,CL$2)</f>
        <v>0</v>
      </c>
      <c r="CM20" s="5">
        <f>SUMIFS(Data!$A:$A, Data!$H:$H,$A20,Data!$C:$C,CM$1,Data!$D:$D,CM$2)</f>
        <v>0</v>
      </c>
      <c r="CN20" s="5">
        <f>SUMIFS(Data!$A:$A, Data!$H:$H,$A20,Data!$C:$C,CN$1,Data!$D:$D,CN$2)</f>
        <v>0</v>
      </c>
      <c r="CO20" s="5">
        <f>SUMIFS(Data!$A:$A, Data!$H:$H,$A20,Data!$C:$C,CO$1,Data!$D:$D,CO$2)</f>
        <v>0</v>
      </c>
      <c r="CP20" s="5">
        <f>SUMIFS(Data!$A:$A, Data!$H:$H,$A20,Data!$C:$C,CP$1,Data!$D:$D,CP$2)</f>
        <v>0</v>
      </c>
      <c r="CQ20" s="5">
        <f>SUMIFS(Data!$A:$A, Data!$H:$H,$A20,Data!$C:$C,CQ$1,Data!$D:$D,CQ$2)</f>
        <v>0</v>
      </c>
      <c r="CR20" s="5">
        <f>SUMIFS(Data!$A:$A, Data!$H:$H,$A20,Data!$C:$C,CR$1,Data!$D:$D,CR$2)</f>
        <v>0</v>
      </c>
      <c r="CS20" s="5">
        <f>SUMIFS(Data!$A:$A, Data!$H:$H,$A20,Data!$C:$C,CS$1,Data!$D:$D,CS$2)</f>
        <v>1</v>
      </c>
      <c r="CT20" s="5">
        <f>SUMIFS(Data!$A:$A, Data!$H:$H,$A20,Data!$C:$C,CT$1,Data!$D:$D,CT$2)</f>
        <v>0</v>
      </c>
      <c r="CU20" s="5">
        <f>SUMIFS(Data!$A:$A, Data!$H:$H,$A20,Data!$C:$C,CU$1,Data!$D:$D,CU$2)</f>
        <v>0</v>
      </c>
      <c r="CV20" s="5">
        <f>SUMIFS(Data!$A:$A, Data!$H:$H,$A20,Data!$C:$C,CV$1,Data!$D:$D,CV$2)</f>
        <v>0</v>
      </c>
      <c r="CW20" s="5">
        <f t="shared" ref="CW20:CX20" si="19">SUMIF($B$2:$CV$2,CW$2, $B20:$CV20)</f>
        <v>2</v>
      </c>
      <c r="CX20" s="5">
        <f t="shared" si="19"/>
        <v>2</v>
      </c>
      <c r="CY20" s="5">
        <f t="shared" si="3"/>
        <v>4</v>
      </c>
    </row>
    <row r="21">
      <c r="A21" s="5" t="str">
        <f>Countries!A19</f>
        <v>COR</v>
      </c>
      <c r="B21" s="5">
        <f>SUMIFS(Data!$A:$A, Data!$H:$H,$A21,Data!$C:$C,B$1,Data!$D:$D,B$2)</f>
        <v>0</v>
      </c>
      <c r="C21" s="5">
        <f>SUMIFS(Data!$A:$A, Data!$H:$H,$A21,Data!$C:$C,C$1,Data!$D:$D,C$2)</f>
        <v>0</v>
      </c>
      <c r="D21" s="5">
        <f>SUMIFS(Data!$A:$A, Data!$H:$H,$A21,Data!$C:$C,D$1,Data!$D:$D,D$2)</f>
        <v>0</v>
      </c>
      <c r="E21" s="5">
        <f>SUMIFS(Data!$A:$A, Data!$H:$H,$A21,Data!$C:$C,E$1,Data!$D:$D,E$2)</f>
        <v>0</v>
      </c>
      <c r="F21" s="5">
        <f>SUMIFS(Data!$A:$A, Data!$H:$H,$A21,Data!$C:$C,F$1,Data!$D:$D,F$2)</f>
        <v>0</v>
      </c>
      <c r="G21" s="5">
        <f>SUMIFS(Data!$A:$A, Data!$H:$H,$A21,Data!$C:$C,G$1,Data!$D:$D,G$2)</f>
        <v>0</v>
      </c>
      <c r="H21" s="5">
        <f>SUMIFS(Data!$A:$A, Data!$H:$H,$A21,Data!$C:$C,H$1,Data!$D:$D,H$2)</f>
        <v>0</v>
      </c>
      <c r="I21" s="5">
        <f>SUMIFS(Data!$A:$A, Data!$H:$H,$A21,Data!$C:$C,I$1,Data!$D:$D,I$2)</f>
        <v>0</v>
      </c>
      <c r="J21" s="5">
        <f>SUMIFS(Data!$A:$A, Data!$H:$H,$A21,Data!$C:$C,J$1,Data!$D:$D,J$2)</f>
        <v>0</v>
      </c>
      <c r="K21" s="5">
        <f>SUMIFS(Data!$A:$A, Data!$H:$H,$A21,Data!$C:$C,K$1,Data!$D:$D,K$2)</f>
        <v>0</v>
      </c>
      <c r="L21" s="5">
        <f>SUMIFS(Data!$A:$A, Data!$H:$H,$A21,Data!$C:$C,L$1,Data!$D:$D,L$2)</f>
        <v>0</v>
      </c>
      <c r="M21" s="5">
        <f>SUMIFS(Data!$A:$A, Data!$H:$H,$A21,Data!$C:$C,M$1,Data!$D:$D,M$2)</f>
        <v>0</v>
      </c>
      <c r="N21" s="5">
        <f>SUMIFS(Data!$A:$A, Data!$H:$H,$A21,Data!$C:$C,N$1,Data!$D:$D,N$2)</f>
        <v>0</v>
      </c>
      <c r="O21" s="5">
        <f>SUMIFS(Data!$A:$A, Data!$H:$H,$A21,Data!$C:$C,O$1,Data!$D:$D,O$2)</f>
        <v>0</v>
      </c>
      <c r="P21" s="5">
        <f>SUMIFS(Data!$A:$A, Data!$H:$H,$A21,Data!$C:$C,P$1,Data!$D:$D,P$2)</f>
        <v>0</v>
      </c>
      <c r="Q21" s="5">
        <f>SUMIFS(Data!$A:$A, Data!$H:$H,$A21,Data!$C:$C,Q$1,Data!$D:$D,Q$2)</f>
        <v>0</v>
      </c>
      <c r="R21" s="5">
        <f>SUMIFS(Data!$A:$A, Data!$H:$H,$A21,Data!$C:$C,R$1,Data!$D:$D,R$2)</f>
        <v>0</v>
      </c>
      <c r="S21" s="5">
        <f>SUMIFS(Data!$A:$A, Data!$H:$H,$A21,Data!$C:$C,S$1,Data!$D:$D,S$2)</f>
        <v>0</v>
      </c>
      <c r="T21" s="5">
        <f>SUMIFS(Data!$A:$A, Data!$H:$H,$A21,Data!$C:$C,T$1,Data!$D:$D,T$2)</f>
        <v>0</v>
      </c>
      <c r="U21" s="5">
        <f>SUMIFS(Data!$A:$A, Data!$H:$H,$A21,Data!$C:$C,U$1,Data!$D:$D,U$2)</f>
        <v>0</v>
      </c>
      <c r="V21" s="5">
        <f>SUMIFS(Data!$A:$A, Data!$H:$H,$A21,Data!$C:$C,V$1,Data!$D:$D,V$2)</f>
        <v>0</v>
      </c>
      <c r="W21" s="5">
        <f>SUMIFS(Data!$A:$A, Data!$H:$H,$A21,Data!$C:$C,W$1,Data!$D:$D,W$2)</f>
        <v>0</v>
      </c>
      <c r="X21" s="5">
        <f>SUMIFS(Data!$A:$A, Data!$H:$H,$A21,Data!$C:$C,X$1,Data!$D:$D,X$2)</f>
        <v>0</v>
      </c>
      <c r="Y21" s="5">
        <f>SUMIFS(Data!$A:$A, Data!$H:$H,$A21,Data!$C:$C,Y$1,Data!$D:$D,Y$2)</f>
        <v>0</v>
      </c>
      <c r="Z21" s="5">
        <f>SUMIFS(Data!$A:$A, Data!$H:$H,$A21,Data!$C:$C,Z$1,Data!$D:$D,Z$2)</f>
        <v>0</v>
      </c>
      <c r="AA21" s="5">
        <f>SUMIFS(Data!$A:$A, Data!$H:$H,$A21,Data!$C:$C,AA$1,Data!$D:$D,AA$2)</f>
        <v>0</v>
      </c>
      <c r="AB21" s="5">
        <f>SUMIFS(Data!$A:$A, Data!$H:$H,$A21,Data!$C:$C,AB$1,Data!$D:$D,AB$2)</f>
        <v>0</v>
      </c>
      <c r="AC21" s="5">
        <f>SUMIFS(Data!$A:$A, Data!$H:$H,$A21,Data!$C:$C,AC$1,Data!$D:$D,AC$2)</f>
        <v>0</v>
      </c>
      <c r="AD21" s="5">
        <f>SUMIFS(Data!$A:$A, Data!$H:$H,$A21,Data!$C:$C,AD$1,Data!$D:$D,AD$2)</f>
        <v>0</v>
      </c>
      <c r="AE21" s="5">
        <f>SUMIFS(Data!$A:$A, Data!$H:$H,$A21,Data!$C:$C,AE$1,Data!$D:$D,AE$2)</f>
        <v>0</v>
      </c>
      <c r="AF21" s="5">
        <f>SUMIFS(Data!$A:$A, Data!$H:$H,$A21,Data!$C:$C,AF$1,Data!$D:$D,AF$2)</f>
        <v>0</v>
      </c>
      <c r="AG21" s="5">
        <f>SUMIFS(Data!$A:$A, Data!$H:$H,$A21,Data!$C:$C,AG$1,Data!$D:$D,AG$2)</f>
        <v>0</v>
      </c>
      <c r="AH21" s="5">
        <f>SUMIFS(Data!$A:$A, Data!$H:$H,$A21,Data!$C:$C,AH$1,Data!$D:$D,AH$2)</f>
        <v>0</v>
      </c>
      <c r="AI21" s="5">
        <f>SUMIFS(Data!$A:$A, Data!$H:$H,$A21,Data!$C:$C,AI$1,Data!$D:$D,AI$2)</f>
        <v>0</v>
      </c>
      <c r="AJ21" s="5">
        <f>SUMIFS(Data!$A:$A, Data!$H:$H,$A21,Data!$C:$C,AJ$1,Data!$D:$D,AJ$2)</f>
        <v>0</v>
      </c>
      <c r="AK21" s="5">
        <f>SUMIFS(Data!$A:$A, Data!$H:$H,$A21,Data!$C:$C,AK$1,Data!$D:$D,AK$2)</f>
        <v>0</v>
      </c>
      <c r="AL21" s="5">
        <f>SUMIFS(Data!$A:$A, Data!$H:$H,$A21,Data!$C:$C,AL$1,Data!$D:$D,AL$2)</f>
        <v>0</v>
      </c>
      <c r="AM21" s="5">
        <f>SUMIFS(Data!$A:$A, Data!$H:$H,$A21,Data!$C:$C,AM$1,Data!$D:$D,AM$2)</f>
        <v>0</v>
      </c>
      <c r="AN21" s="5">
        <f>SUMIFS(Data!$A:$A, Data!$H:$H,$A21,Data!$C:$C,AN$1,Data!$D:$D,AN$2)</f>
        <v>0</v>
      </c>
      <c r="AO21" s="5">
        <f>SUMIFS(Data!$A:$A, Data!$H:$H,$A21,Data!$C:$C,AO$1,Data!$D:$D,AO$2)</f>
        <v>0</v>
      </c>
      <c r="AP21" s="5">
        <f>SUMIFS(Data!$A:$A, Data!$H:$H,$A21,Data!$C:$C,AP$1,Data!$D:$D,AP$2)</f>
        <v>0</v>
      </c>
      <c r="AQ21" s="5">
        <f>SUMIFS(Data!$A:$A, Data!$H:$H,$A21,Data!$C:$C,AQ$1,Data!$D:$D,AQ$2)</f>
        <v>0</v>
      </c>
      <c r="AR21" s="5">
        <f>SUMIFS(Data!$A:$A, Data!$H:$H,$A21,Data!$C:$C,AR$1,Data!$D:$D,AR$2)</f>
        <v>0</v>
      </c>
      <c r="AS21" s="5">
        <f>SUMIFS(Data!$A:$A, Data!$H:$H,$A21,Data!$C:$C,AS$1,Data!$D:$D,AS$2)</f>
        <v>0</v>
      </c>
      <c r="AT21" s="5">
        <f>SUMIFS(Data!$A:$A, Data!$H:$H,$A21,Data!$C:$C,AT$1,Data!$D:$D,AT$2)</f>
        <v>0</v>
      </c>
      <c r="AU21" s="5">
        <f>SUMIFS(Data!$A:$A, Data!$H:$H,$A21,Data!$C:$C,AU$1,Data!$D:$D,AU$2)</f>
        <v>0</v>
      </c>
      <c r="AV21" s="5">
        <f>SUMIFS(Data!$A:$A, Data!$H:$H,$A21,Data!$C:$C,AV$1,Data!$D:$D,AV$2)</f>
        <v>0</v>
      </c>
      <c r="AW21" s="5">
        <f>SUMIFS(Data!$A:$A, Data!$H:$H,$A21,Data!$C:$C,AW$1,Data!$D:$D,AW$2)</f>
        <v>0</v>
      </c>
      <c r="AX21" s="5">
        <f>SUMIFS(Data!$A:$A, Data!$H:$H,$A21,Data!$C:$C,AX$1,Data!$D:$D,AX$2)</f>
        <v>0</v>
      </c>
      <c r="AY21" s="5">
        <f>SUMIFS(Data!$A:$A, Data!$H:$H,$A21,Data!$C:$C,AY$1,Data!$D:$D,AY$2)</f>
        <v>0</v>
      </c>
      <c r="AZ21" s="5">
        <f>SUMIFS(Data!$A:$A, Data!$H:$H,$A21,Data!$C:$C,AZ$1,Data!$D:$D,AZ$2)</f>
        <v>0</v>
      </c>
      <c r="BA21" s="5">
        <f>SUMIFS(Data!$A:$A, Data!$H:$H,$A21,Data!$C:$C,BA$1,Data!$D:$D,BA$2)</f>
        <v>0</v>
      </c>
      <c r="BB21" s="5">
        <f>SUMIFS(Data!$A:$A, Data!$H:$H,$A21,Data!$C:$C,BB$1,Data!$D:$D,BB$2)</f>
        <v>0</v>
      </c>
      <c r="BC21" s="5">
        <f>SUMIFS(Data!$A:$A, Data!$H:$H,$A21,Data!$C:$C,BC$1,Data!$D:$D,BC$2)</f>
        <v>0</v>
      </c>
      <c r="BD21" s="5">
        <f>SUMIFS(Data!$A:$A, Data!$H:$H,$A21,Data!$C:$C,BD$1,Data!$D:$D,BD$2)</f>
        <v>0</v>
      </c>
      <c r="BE21" s="5">
        <f>SUMIFS(Data!$A:$A, Data!$H:$H,$A21,Data!$C:$C,BE$1,Data!$D:$D,BE$2)</f>
        <v>0</v>
      </c>
      <c r="BF21" s="5">
        <f>SUMIFS(Data!$A:$A, Data!$H:$H,$A21,Data!$C:$C,BF$1,Data!$D:$D,BF$2)</f>
        <v>0</v>
      </c>
      <c r="BG21" s="5">
        <f>SUMIFS(Data!$A:$A, Data!$H:$H,$A21,Data!$C:$C,BG$1,Data!$D:$D,BG$2)</f>
        <v>0</v>
      </c>
      <c r="BH21" s="5">
        <f>SUMIFS(Data!$A:$A, Data!$H:$H,$A21,Data!$C:$C,BH$1,Data!$D:$D,BH$2)</f>
        <v>0</v>
      </c>
      <c r="BI21" s="5">
        <f>SUMIFS(Data!$A:$A, Data!$H:$H,$A21,Data!$C:$C,BI$1,Data!$D:$D,BI$2)</f>
        <v>0</v>
      </c>
      <c r="BJ21" s="5">
        <f>SUMIFS(Data!$A:$A, Data!$H:$H,$A21,Data!$C:$C,BJ$1,Data!$D:$D,BJ$2)</f>
        <v>0</v>
      </c>
      <c r="BK21" s="5">
        <f>SUMIFS(Data!$A:$A, Data!$H:$H,$A21,Data!$C:$C,BK$1,Data!$D:$D,BK$2)</f>
        <v>0</v>
      </c>
      <c r="BL21" s="5">
        <f>SUMIFS(Data!$A:$A, Data!$H:$H,$A21,Data!$C:$C,BL$1,Data!$D:$D,BL$2)</f>
        <v>0</v>
      </c>
      <c r="BM21" s="5">
        <f>SUMIFS(Data!$A:$A, Data!$H:$H,$A21,Data!$C:$C,BM$1,Data!$D:$D,BM$2)</f>
        <v>0</v>
      </c>
      <c r="BN21" s="5">
        <f>SUMIFS(Data!$A:$A, Data!$H:$H,$A21,Data!$C:$C,BN$1,Data!$D:$D,BN$2)</f>
        <v>0</v>
      </c>
      <c r="BO21" s="5">
        <f>SUMIFS(Data!$A:$A, Data!$H:$H,$A21,Data!$C:$C,BO$1,Data!$D:$D,BO$2)</f>
        <v>0</v>
      </c>
      <c r="BP21" s="5">
        <f>SUMIFS(Data!$A:$A, Data!$H:$H,$A21,Data!$C:$C,BP$1,Data!$D:$D,BP$2)</f>
        <v>0</v>
      </c>
      <c r="BQ21" s="5">
        <f>SUMIFS(Data!$A:$A, Data!$H:$H,$A21,Data!$C:$C,BQ$1,Data!$D:$D,BQ$2)</f>
        <v>0</v>
      </c>
      <c r="BR21" s="5">
        <f>SUMIFS(Data!$A:$A, Data!$H:$H,$A21,Data!$C:$C,BR$1,Data!$D:$D,BR$2)</f>
        <v>0</v>
      </c>
      <c r="BS21" s="5">
        <f>SUMIFS(Data!$A:$A, Data!$H:$H,$A21,Data!$C:$C,BS$1,Data!$D:$D,BS$2)</f>
        <v>0</v>
      </c>
      <c r="BT21" s="5">
        <f>SUMIFS(Data!$A:$A, Data!$H:$H,$A21,Data!$C:$C,BT$1,Data!$D:$D,BT$2)</f>
        <v>0</v>
      </c>
      <c r="BU21" s="5">
        <f>SUMIFS(Data!$A:$A, Data!$H:$H,$A21,Data!$C:$C,BU$1,Data!$D:$D,BU$2)</f>
        <v>0</v>
      </c>
      <c r="BV21" s="5">
        <f>SUMIFS(Data!$A:$A, Data!$H:$H,$A21,Data!$C:$C,BV$1,Data!$D:$D,BV$2)</f>
        <v>0</v>
      </c>
      <c r="BW21" s="5">
        <f>SUMIFS(Data!$A:$A, Data!$H:$H,$A21,Data!$C:$C,BW$1,Data!$D:$D,BW$2)</f>
        <v>0</v>
      </c>
      <c r="BX21" s="5">
        <f>SUMIFS(Data!$A:$A, Data!$H:$H,$A21,Data!$C:$C,BX$1,Data!$D:$D,BX$2)</f>
        <v>0</v>
      </c>
      <c r="BY21" s="5">
        <f>SUMIFS(Data!$A:$A, Data!$H:$H,$A21,Data!$C:$C,BY$1,Data!$D:$D,BY$2)</f>
        <v>0</v>
      </c>
      <c r="BZ21" s="5">
        <f>SUMIFS(Data!$A:$A, Data!$H:$H,$A21,Data!$C:$C,BZ$1,Data!$D:$D,BZ$2)</f>
        <v>0</v>
      </c>
      <c r="CA21" s="5">
        <f>SUMIFS(Data!$A:$A, Data!$H:$H,$A21,Data!$C:$C,CA$1,Data!$D:$D,CA$2)</f>
        <v>0</v>
      </c>
      <c r="CB21" s="5">
        <f>SUMIFS(Data!$A:$A, Data!$H:$H,$A21,Data!$C:$C,CB$1,Data!$D:$D,CB$2)</f>
        <v>0</v>
      </c>
      <c r="CC21" s="5">
        <f>SUMIFS(Data!$A:$A, Data!$H:$H,$A21,Data!$C:$C,CC$1,Data!$D:$D,CC$2)</f>
        <v>0</v>
      </c>
      <c r="CD21" s="5">
        <f>SUMIFS(Data!$A:$A, Data!$H:$H,$A21,Data!$C:$C,CD$1,Data!$D:$D,CD$2)</f>
        <v>0</v>
      </c>
      <c r="CE21" s="5">
        <f>SUMIFS(Data!$A:$A, Data!$H:$H,$A21,Data!$C:$C,CE$1,Data!$D:$D,CE$2)</f>
        <v>0</v>
      </c>
      <c r="CF21" s="5">
        <f>SUMIFS(Data!$A:$A, Data!$H:$H,$A21,Data!$C:$C,CF$1,Data!$D:$D,CF$2)</f>
        <v>0</v>
      </c>
      <c r="CG21" s="5">
        <f>SUMIFS(Data!$A:$A, Data!$H:$H,$A21,Data!$C:$C,CG$1,Data!$D:$D,CG$2)</f>
        <v>0</v>
      </c>
      <c r="CH21" s="5">
        <f>SUMIFS(Data!$A:$A, Data!$H:$H,$A21,Data!$C:$C,CH$1,Data!$D:$D,CH$2)</f>
        <v>0</v>
      </c>
      <c r="CI21" s="5">
        <f>SUMIFS(Data!$A:$A, Data!$H:$H,$A21,Data!$C:$C,CI$1,Data!$D:$D,CI$2)</f>
        <v>0</v>
      </c>
      <c r="CJ21" s="5">
        <f>SUMIFS(Data!$A:$A, Data!$H:$H,$A21,Data!$C:$C,CJ$1,Data!$D:$D,CJ$2)</f>
        <v>0</v>
      </c>
      <c r="CK21" s="5">
        <f>SUMIFS(Data!$A:$A, Data!$H:$H,$A21,Data!$C:$C,CK$1,Data!$D:$D,CK$2)</f>
        <v>0</v>
      </c>
      <c r="CL21" s="5">
        <f>SUMIFS(Data!$A:$A, Data!$H:$H,$A21,Data!$C:$C,CL$1,Data!$D:$D,CL$2)</f>
        <v>0</v>
      </c>
      <c r="CM21" s="5">
        <f>SUMIFS(Data!$A:$A, Data!$H:$H,$A21,Data!$C:$C,CM$1,Data!$D:$D,CM$2)</f>
        <v>0</v>
      </c>
      <c r="CN21" s="5">
        <f>SUMIFS(Data!$A:$A, Data!$H:$H,$A21,Data!$C:$C,CN$1,Data!$D:$D,CN$2)</f>
        <v>0</v>
      </c>
      <c r="CO21" s="5">
        <f>SUMIFS(Data!$A:$A, Data!$H:$H,$A21,Data!$C:$C,CO$1,Data!$D:$D,CO$2)</f>
        <v>0</v>
      </c>
      <c r="CP21" s="5">
        <f>SUMIFS(Data!$A:$A, Data!$H:$H,$A21,Data!$C:$C,CP$1,Data!$D:$D,CP$2)</f>
        <v>0</v>
      </c>
      <c r="CQ21" s="5">
        <f>SUMIFS(Data!$A:$A, Data!$H:$H,$A21,Data!$C:$C,CQ$1,Data!$D:$D,CQ$2)</f>
        <v>0</v>
      </c>
      <c r="CR21" s="5">
        <f>SUMIFS(Data!$A:$A, Data!$H:$H,$A21,Data!$C:$C,CR$1,Data!$D:$D,CR$2)</f>
        <v>0</v>
      </c>
      <c r="CS21" s="5">
        <f>SUMIFS(Data!$A:$A, Data!$H:$H,$A21,Data!$C:$C,CS$1,Data!$D:$D,CS$2)</f>
        <v>0</v>
      </c>
      <c r="CT21" s="5">
        <f>SUMIFS(Data!$A:$A, Data!$H:$H,$A21,Data!$C:$C,CT$1,Data!$D:$D,CT$2)</f>
        <v>0</v>
      </c>
      <c r="CU21" s="5">
        <f>SUMIFS(Data!$A:$A, Data!$H:$H,$A21,Data!$C:$C,CU$1,Data!$D:$D,CU$2)</f>
        <v>0</v>
      </c>
      <c r="CV21" s="5">
        <f>SUMIFS(Data!$A:$A, Data!$H:$H,$A21,Data!$C:$C,CV$1,Data!$D:$D,CV$2)</f>
        <v>0</v>
      </c>
      <c r="CW21" s="5">
        <f t="shared" ref="CW21:CX21" si="20">SUMIF($B$2:$CV$2,CW$2, $B21:$CV21)</f>
        <v>0</v>
      </c>
      <c r="CX21" s="5">
        <f t="shared" si="20"/>
        <v>0</v>
      </c>
      <c r="CY21" s="5">
        <f t="shared" si="3"/>
        <v>0</v>
      </c>
    </row>
    <row r="22">
      <c r="A22" s="5" t="str">
        <f>Countries!A20</f>
        <v>CRO</v>
      </c>
      <c r="B22" s="5">
        <f>SUMIFS(Data!$A:$A, Data!$H:$H,$A22,Data!$C:$C,B$1,Data!$D:$D,B$2)</f>
        <v>0</v>
      </c>
      <c r="C22" s="5">
        <f>SUMIFS(Data!$A:$A, Data!$H:$H,$A22,Data!$C:$C,C$1,Data!$D:$D,C$2)</f>
        <v>0</v>
      </c>
      <c r="D22" s="5">
        <f>SUMIFS(Data!$A:$A, Data!$H:$H,$A22,Data!$C:$C,D$1,Data!$D:$D,D$2)</f>
        <v>0</v>
      </c>
      <c r="E22" s="5">
        <f>SUMIFS(Data!$A:$A, Data!$H:$H,$A22,Data!$C:$C,E$1,Data!$D:$D,E$2)</f>
        <v>0</v>
      </c>
      <c r="F22" s="5">
        <f>SUMIFS(Data!$A:$A, Data!$H:$H,$A22,Data!$C:$C,F$1,Data!$D:$D,F$2)</f>
        <v>0</v>
      </c>
      <c r="G22" s="5">
        <f>SUMIFS(Data!$A:$A, Data!$H:$H,$A22,Data!$C:$C,G$1,Data!$D:$D,G$2)</f>
        <v>1</v>
      </c>
      <c r="H22" s="5">
        <f>SUMIFS(Data!$A:$A, Data!$H:$H,$A22,Data!$C:$C,H$1,Data!$D:$D,H$2)</f>
        <v>0</v>
      </c>
      <c r="I22" s="5">
        <f>SUMIFS(Data!$A:$A, Data!$H:$H,$A22,Data!$C:$C,I$1,Data!$D:$D,I$2)</f>
        <v>0</v>
      </c>
      <c r="J22" s="5">
        <f>SUMIFS(Data!$A:$A, Data!$H:$H,$A22,Data!$C:$C,J$1,Data!$D:$D,J$2)</f>
        <v>0</v>
      </c>
      <c r="K22" s="5">
        <f>SUMIFS(Data!$A:$A, Data!$H:$H,$A22,Data!$C:$C,K$1,Data!$D:$D,K$2)</f>
        <v>0</v>
      </c>
      <c r="L22" s="5">
        <f>SUMIFS(Data!$A:$A, Data!$H:$H,$A22,Data!$C:$C,L$1,Data!$D:$D,L$2)</f>
        <v>0</v>
      </c>
      <c r="M22" s="5">
        <f>SUMIFS(Data!$A:$A, Data!$H:$H,$A22,Data!$C:$C,M$1,Data!$D:$D,M$2)</f>
        <v>0</v>
      </c>
      <c r="N22" s="5">
        <f>SUMIFS(Data!$A:$A, Data!$H:$H,$A22,Data!$C:$C,N$1,Data!$D:$D,N$2)</f>
        <v>0</v>
      </c>
      <c r="O22" s="5">
        <f>SUMIFS(Data!$A:$A, Data!$H:$H,$A22,Data!$C:$C,O$1,Data!$D:$D,O$2)</f>
        <v>0</v>
      </c>
      <c r="P22" s="5">
        <f>SUMIFS(Data!$A:$A, Data!$H:$H,$A22,Data!$C:$C,P$1,Data!$D:$D,P$2)</f>
        <v>0</v>
      </c>
      <c r="Q22" s="5">
        <f>SUMIFS(Data!$A:$A, Data!$H:$H,$A22,Data!$C:$C,Q$1,Data!$D:$D,Q$2)</f>
        <v>0</v>
      </c>
      <c r="R22" s="5">
        <f>SUMIFS(Data!$A:$A, Data!$H:$H,$A22,Data!$C:$C,R$1,Data!$D:$D,R$2)</f>
        <v>0</v>
      </c>
      <c r="S22" s="5">
        <f>SUMIFS(Data!$A:$A, Data!$H:$H,$A22,Data!$C:$C,S$1,Data!$D:$D,S$2)</f>
        <v>0</v>
      </c>
      <c r="T22" s="5">
        <f>SUMIFS(Data!$A:$A, Data!$H:$H,$A22,Data!$C:$C,T$1,Data!$D:$D,T$2)</f>
        <v>0</v>
      </c>
      <c r="U22" s="5">
        <f>SUMIFS(Data!$A:$A, Data!$H:$H,$A22,Data!$C:$C,U$1,Data!$D:$D,U$2)</f>
        <v>0</v>
      </c>
      <c r="V22" s="5">
        <f>SUMIFS(Data!$A:$A, Data!$H:$H,$A22,Data!$C:$C,V$1,Data!$D:$D,V$2)</f>
        <v>0</v>
      </c>
      <c r="W22" s="5">
        <f>SUMIFS(Data!$A:$A, Data!$H:$H,$A22,Data!$C:$C,W$1,Data!$D:$D,W$2)</f>
        <v>0</v>
      </c>
      <c r="X22" s="5">
        <f>SUMIFS(Data!$A:$A, Data!$H:$H,$A22,Data!$C:$C,X$1,Data!$D:$D,X$2)</f>
        <v>0</v>
      </c>
      <c r="Y22" s="5">
        <f>SUMIFS(Data!$A:$A, Data!$H:$H,$A22,Data!$C:$C,Y$1,Data!$D:$D,Y$2)</f>
        <v>0</v>
      </c>
      <c r="Z22" s="5">
        <f>SUMIFS(Data!$A:$A, Data!$H:$H,$A22,Data!$C:$C,Z$1,Data!$D:$D,Z$2)</f>
        <v>0</v>
      </c>
      <c r="AA22" s="5">
        <f>SUMIFS(Data!$A:$A, Data!$H:$H,$A22,Data!$C:$C,AA$1,Data!$D:$D,AA$2)</f>
        <v>0</v>
      </c>
      <c r="AB22" s="5">
        <f>SUMIFS(Data!$A:$A, Data!$H:$H,$A22,Data!$C:$C,AB$1,Data!$D:$D,AB$2)</f>
        <v>0</v>
      </c>
      <c r="AC22" s="5">
        <f>SUMIFS(Data!$A:$A, Data!$H:$H,$A22,Data!$C:$C,AC$1,Data!$D:$D,AC$2)</f>
        <v>0</v>
      </c>
      <c r="AD22" s="5">
        <f>SUMIFS(Data!$A:$A, Data!$H:$H,$A22,Data!$C:$C,AD$1,Data!$D:$D,AD$2)</f>
        <v>0</v>
      </c>
      <c r="AE22" s="5">
        <f>SUMIFS(Data!$A:$A, Data!$H:$H,$A22,Data!$C:$C,AE$1,Data!$D:$D,AE$2)</f>
        <v>0</v>
      </c>
      <c r="AF22" s="5">
        <f>SUMIFS(Data!$A:$A, Data!$H:$H,$A22,Data!$C:$C,AF$1,Data!$D:$D,AF$2)</f>
        <v>0</v>
      </c>
      <c r="AG22" s="5">
        <f>SUMIFS(Data!$A:$A, Data!$H:$H,$A22,Data!$C:$C,AG$1,Data!$D:$D,AG$2)</f>
        <v>0</v>
      </c>
      <c r="AH22" s="5">
        <f>SUMIFS(Data!$A:$A, Data!$H:$H,$A22,Data!$C:$C,AH$1,Data!$D:$D,AH$2)</f>
        <v>0</v>
      </c>
      <c r="AI22" s="5">
        <f>SUMIFS(Data!$A:$A, Data!$H:$H,$A22,Data!$C:$C,AI$1,Data!$D:$D,AI$2)</f>
        <v>0</v>
      </c>
      <c r="AJ22" s="5">
        <f>SUMIFS(Data!$A:$A, Data!$H:$H,$A22,Data!$C:$C,AJ$1,Data!$D:$D,AJ$2)</f>
        <v>0</v>
      </c>
      <c r="AK22" s="5">
        <f>SUMIFS(Data!$A:$A, Data!$H:$H,$A22,Data!$C:$C,AK$1,Data!$D:$D,AK$2)</f>
        <v>0</v>
      </c>
      <c r="AL22" s="5">
        <f>SUMIFS(Data!$A:$A, Data!$H:$H,$A22,Data!$C:$C,AL$1,Data!$D:$D,AL$2)</f>
        <v>0</v>
      </c>
      <c r="AM22" s="5">
        <f>SUMIFS(Data!$A:$A, Data!$H:$H,$A22,Data!$C:$C,AM$1,Data!$D:$D,AM$2)</f>
        <v>0</v>
      </c>
      <c r="AN22" s="5">
        <f>SUMIFS(Data!$A:$A, Data!$H:$H,$A22,Data!$C:$C,AN$1,Data!$D:$D,AN$2)</f>
        <v>0</v>
      </c>
      <c r="AO22" s="5">
        <f>SUMIFS(Data!$A:$A, Data!$H:$H,$A22,Data!$C:$C,AO$1,Data!$D:$D,AO$2)</f>
        <v>0</v>
      </c>
      <c r="AP22" s="5">
        <f>SUMIFS(Data!$A:$A, Data!$H:$H,$A22,Data!$C:$C,AP$1,Data!$D:$D,AP$2)</f>
        <v>0</v>
      </c>
      <c r="AQ22" s="5">
        <f>SUMIFS(Data!$A:$A, Data!$H:$H,$A22,Data!$C:$C,AQ$1,Data!$D:$D,AQ$2)</f>
        <v>0</v>
      </c>
      <c r="AR22" s="5">
        <f>SUMIFS(Data!$A:$A, Data!$H:$H,$A22,Data!$C:$C,AR$1,Data!$D:$D,AR$2)</f>
        <v>0</v>
      </c>
      <c r="AS22" s="5">
        <f>SUMIFS(Data!$A:$A, Data!$H:$H,$A22,Data!$C:$C,AS$1,Data!$D:$D,AS$2)</f>
        <v>0</v>
      </c>
      <c r="AT22" s="5">
        <f>SUMIFS(Data!$A:$A, Data!$H:$H,$A22,Data!$C:$C,AT$1,Data!$D:$D,AT$2)</f>
        <v>0</v>
      </c>
      <c r="AU22" s="5">
        <f>SUMIFS(Data!$A:$A, Data!$H:$H,$A22,Data!$C:$C,AU$1,Data!$D:$D,AU$2)</f>
        <v>0</v>
      </c>
      <c r="AV22" s="5">
        <f>SUMIFS(Data!$A:$A, Data!$H:$H,$A22,Data!$C:$C,AV$1,Data!$D:$D,AV$2)</f>
        <v>0</v>
      </c>
      <c r="AW22" s="5">
        <f>SUMIFS(Data!$A:$A, Data!$H:$H,$A22,Data!$C:$C,AW$1,Data!$D:$D,AW$2)</f>
        <v>0</v>
      </c>
      <c r="AX22" s="5">
        <f>SUMIFS(Data!$A:$A, Data!$H:$H,$A22,Data!$C:$C,AX$1,Data!$D:$D,AX$2)</f>
        <v>0</v>
      </c>
      <c r="AY22" s="5">
        <f>SUMIFS(Data!$A:$A, Data!$H:$H,$A22,Data!$C:$C,AY$1,Data!$D:$D,AY$2)</f>
        <v>0</v>
      </c>
      <c r="AZ22" s="5">
        <f>SUMIFS(Data!$A:$A, Data!$H:$H,$A22,Data!$C:$C,AZ$1,Data!$D:$D,AZ$2)</f>
        <v>0</v>
      </c>
      <c r="BA22" s="5">
        <f>SUMIFS(Data!$A:$A, Data!$H:$H,$A22,Data!$C:$C,BA$1,Data!$D:$D,BA$2)</f>
        <v>0</v>
      </c>
      <c r="BB22" s="5">
        <f>SUMIFS(Data!$A:$A, Data!$H:$H,$A22,Data!$C:$C,BB$1,Data!$D:$D,BB$2)</f>
        <v>0</v>
      </c>
      <c r="BC22" s="5">
        <f>SUMIFS(Data!$A:$A, Data!$H:$H,$A22,Data!$C:$C,BC$1,Data!$D:$D,BC$2)</f>
        <v>0</v>
      </c>
      <c r="BD22" s="5">
        <f>SUMIFS(Data!$A:$A, Data!$H:$H,$A22,Data!$C:$C,BD$1,Data!$D:$D,BD$2)</f>
        <v>0</v>
      </c>
      <c r="BE22" s="5">
        <f>SUMIFS(Data!$A:$A, Data!$H:$H,$A22,Data!$C:$C,BE$1,Data!$D:$D,BE$2)</f>
        <v>0</v>
      </c>
      <c r="BF22" s="5">
        <f>SUMIFS(Data!$A:$A, Data!$H:$H,$A22,Data!$C:$C,BF$1,Data!$D:$D,BF$2)</f>
        <v>0</v>
      </c>
      <c r="BG22" s="5">
        <f>SUMIFS(Data!$A:$A, Data!$H:$H,$A22,Data!$C:$C,BG$1,Data!$D:$D,BG$2)</f>
        <v>0</v>
      </c>
      <c r="BH22" s="5">
        <f>SUMIFS(Data!$A:$A, Data!$H:$H,$A22,Data!$C:$C,BH$1,Data!$D:$D,BH$2)</f>
        <v>0</v>
      </c>
      <c r="BI22" s="5">
        <f>SUMIFS(Data!$A:$A, Data!$H:$H,$A22,Data!$C:$C,BI$1,Data!$D:$D,BI$2)</f>
        <v>0</v>
      </c>
      <c r="BJ22" s="5">
        <f>SUMIFS(Data!$A:$A, Data!$H:$H,$A22,Data!$C:$C,BJ$1,Data!$D:$D,BJ$2)</f>
        <v>0</v>
      </c>
      <c r="BK22" s="5">
        <f>SUMIFS(Data!$A:$A, Data!$H:$H,$A22,Data!$C:$C,BK$1,Data!$D:$D,BK$2)</f>
        <v>0</v>
      </c>
      <c r="BL22" s="5">
        <f>SUMIFS(Data!$A:$A, Data!$H:$H,$A22,Data!$C:$C,BL$1,Data!$D:$D,BL$2)</f>
        <v>0</v>
      </c>
      <c r="BM22" s="5">
        <f>SUMIFS(Data!$A:$A, Data!$H:$H,$A22,Data!$C:$C,BM$1,Data!$D:$D,BM$2)</f>
        <v>1</v>
      </c>
      <c r="BN22" s="5">
        <f>SUMIFS(Data!$A:$A, Data!$H:$H,$A22,Data!$C:$C,BN$1,Data!$D:$D,BN$2)</f>
        <v>0</v>
      </c>
      <c r="BO22" s="5">
        <f>SUMIFS(Data!$A:$A, Data!$H:$H,$A22,Data!$C:$C,BO$1,Data!$D:$D,BO$2)</f>
        <v>0</v>
      </c>
      <c r="BP22" s="5">
        <f>SUMIFS(Data!$A:$A, Data!$H:$H,$A22,Data!$C:$C,BP$1,Data!$D:$D,BP$2)</f>
        <v>0</v>
      </c>
      <c r="BQ22" s="5">
        <f>SUMIFS(Data!$A:$A, Data!$H:$H,$A22,Data!$C:$C,BQ$1,Data!$D:$D,BQ$2)</f>
        <v>0</v>
      </c>
      <c r="BR22" s="5">
        <f>SUMIFS(Data!$A:$A, Data!$H:$H,$A22,Data!$C:$C,BR$1,Data!$D:$D,BR$2)</f>
        <v>0</v>
      </c>
      <c r="BS22" s="5">
        <f>SUMIFS(Data!$A:$A, Data!$H:$H,$A22,Data!$C:$C,BS$1,Data!$D:$D,BS$2)</f>
        <v>0</v>
      </c>
      <c r="BT22" s="5">
        <f>SUMIFS(Data!$A:$A, Data!$H:$H,$A22,Data!$C:$C,BT$1,Data!$D:$D,BT$2)</f>
        <v>0</v>
      </c>
      <c r="BU22" s="5">
        <f>SUMIFS(Data!$A:$A, Data!$H:$H,$A22,Data!$C:$C,BU$1,Data!$D:$D,BU$2)</f>
        <v>0</v>
      </c>
      <c r="BV22" s="5">
        <f>SUMIFS(Data!$A:$A, Data!$H:$H,$A22,Data!$C:$C,BV$1,Data!$D:$D,BV$2)</f>
        <v>0</v>
      </c>
      <c r="BW22" s="5">
        <f>SUMIFS(Data!$A:$A, Data!$H:$H,$A22,Data!$C:$C,BW$1,Data!$D:$D,BW$2)</f>
        <v>0</v>
      </c>
      <c r="BX22" s="5">
        <f>SUMIFS(Data!$A:$A, Data!$H:$H,$A22,Data!$C:$C,BX$1,Data!$D:$D,BX$2)</f>
        <v>0</v>
      </c>
      <c r="BY22" s="5">
        <f>SUMIFS(Data!$A:$A, Data!$H:$H,$A22,Data!$C:$C,BY$1,Data!$D:$D,BY$2)</f>
        <v>0</v>
      </c>
      <c r="BZ22" s="5">
        <f>SUMIFS(Data!$A:$A, Data!$H:$H,$A22,Data!$C:$C,BZ$1,Data!$D:$D,BZ$2)</f>
        <v>0</v>
      </c>
      <c r="CA22" s="5">
        <f>SUMIFS(Data!$A:$A, Data!$H:$H,$A22,Data!$C:$C,CA$1,Data!$D:$D,CA$2)</f>
        <v>0</v>
      </c>
      <c r="CB22" s="5">
        <f>SUMIFS(Data!$A:$A, Data!$H:$H,$A22,Data!$C:$C,CB$1,Data!$D:$D,CB$2)</f>
        <v>0</v>
      </c>
      <c r="CC22" s="5">
        <f>SUMIFS(Data!$A:$A, Data!$H:$H,$A22,Data!$C:$C,CC$1,Data!$D:$D,CC$2)</f>
        <v>0</v>
      </c>
      <c r="CD22" s="5">
        <f>SUMIFS(Data!$A:$A, Data!$H:$H,$A22,Data!$C:$C,CD$1,Data!$D:$D,CD$2)</f>
        <v>0</v>
      </c>
      <c r="CE22" s="5">
        <f>SUMIFS(Data!$A:$A, Data!$H:$H,$A22,Data!$C:$C,CE$1,Data!$D:$D,CE$2)</f>
        <v>0</v>
      </c>
      <c r="CF22" s="5">
        <f>SUMIFS(Data!$A:$A, Data!$H:$H,$A22,Data!$C:$C,CF$1,Data!$D:$D,CF$2)</f>
        <v>0</v>
      </c>
      <c r="CG22" s="5">
        <f>SUMIFS(Data!$A:$A, Data!$H:$H,$A22,Data!$C:$C,CG$1,Data!$D:$D,CG$2)</f>
        <v>2</v>
      </c>
      <c r="CH22" s="5">
        <f>SUMIFS(Data!$A:$A, Data!$H:$H,$A22,Data!$C:$C,CH$1,Data!$D:$D,CH$2)</f>
        <v>0</v>
      </c>
      <c r="CI22" s="5">
        <f>SUMIFS(Data!$A:$A, Data!$H:$H,$A22,Data!$C:$C,CI$1,Data!$D:$D,CI$2)</f>
        <v>0</v>
      </c>
      <c r="CJ22" s="5">
        <f>SUMIFS(Data!$A:$A, Data!$H:$H,$A22,Data!$C:$C,CJ$1,Data!$D:$D,CJ$2)</f>
        <v>0</v>
      </c>
      <c r="CK22" s="5">
        <f>SUMIFS(Data!$A:$A, Data!$H:$H,$A22,Data!$C:$C,CK$1,Data!$D:$D,CK$2)</f>
        <v>0</v>
      </c>
      <c r="CL22" s="5">
        <f>SUMIFS(Data!$A:$A, Data!$H:$H,$A22,Data!$C:$C,CL$1,Data!$D:$D,CL$2)</f>
        <v>0</v>
      </c>
      <c r="CM22" s="5">
        <f>SUMIFS(Data!$A:$A, Data!$H:$H,$A22,Data!$C:$C,CM$1,Data!$D:$D,CM$2)</f>
        <v>0</v>
      </c>
      <c r="CN22" s="5">
        <f>SUMIFS(Data!$A:$A, Data!$H:$H,$A22,Data!$C:$C,CN$1,Data!$D:$D,CN$2)</f>
        <v>0</v>
      </c>
      <c r="CO22" s="5">
        <f>SUMIFS(Data!$A:$A, Data!$H:$H,$A22,Data!$C:$C,CO$1,Data!$D:$D,CO$2)</f>
        <v>0</v>
      </c>
      <c r="CP22" s="5">
        <f>SUMIFS(Data!$A:$A, Data!$H:$H,$A22,Data!$C:$C,CP$1,Data!$D:$D,CP$2)</f>
        <v>0</v>
      </c>
      <c r="CQ22" s="5">
        <f>SUMIFS(Data!$A:$A, Data!$H:$H,$A22,Data!$C:$C,CQ$1,Data!$D:$D,CQ$2)</f>
        <v>0</v>
      </c>
      <c r="CR22" s="5">
        <f>SUMIFS(Data!$A:$A, Data!$H:$H,$A22,Data!$C:$C,CR$1,Data!$D:$D,CR$2)</f>
        <v>0</v>
      </c>
      <c r="CS22" s="5">
        <f>SUMIFS(Data!$A:$A, Data!$H:$H,$A22,Data!$C:$C,CS$1,Data!$D:$D,CS$2)</f>
        <v>0</v>
      </c>
      <c r="CT22" s="5">
        <f>SUMIFS(Data!$A:$A, Data!$H:$H,$A22,Data!$C:$C,CT$1,Data!$D:$D,CT$2)</f>
        <v>0</v>
      </c>
      <c r="CU22" s="5">
        <f>SUMIFS(Data!$A:$A, Data!$H:$H,$A22,Data!$C:$C,CU$1,Data!$D:$D,CU$2)</f>
        <v>0</v>
      </c>
      <c r="CV22" s="5">
        <f>SUMIFS(Data!$A:$A, Data!$H:$H,$A22,Data!$C:$C,CV$1,Data!$D:$D,CV$2)</f>
        <v>0</v>
      </c>
      <c r="CW22" s="5">
        <f t="shared" ref="CW22:CX22" si="21">SUMIF($B$2:$CV$2,CW$2, $B22:$CV22)</f>
        <v>4</v>
      </c>
      <c r="CX22" s="5">
        <f t="shared" si="21"/>
        <v>0</v>
      </c>
      <c r="CY22" s="5">
        <f t="shared" si="3"/>
        <v>4</v>
      </c>
    </row>
    <row r="23">
      <c r="A23" s="5" t="str">
        <f>Countries!A21</f>
        <v>CUB</v>
      </c>
      <c r="B23" s="5">
        <f>SUMIFS(Data!$A:$A, Data!$H:$H,$A23,Data!$C:$C,B$1,Data!$D:$D,B$2)</f>
        <v>0</v>
      </c>
      <c r="C23" s="5">
        <f>SUMIFS(Data!$A:$A, Data!$H:$H,$A23,Data!$C:$C,C$1,Data!$D:$D,C$2)</f>
        <v>0</v>
      </c>
      <c r="D23" s="5">
        <f>SUMIFS(Data!$A:$A, Data!$H:$H,$A23,Data!$C:$C,D$1,Data!$D:$D,D$2)</f>
        <v>0</v>
      </c>
      <c r="E23" s="5">
        <f>SUMIFS(Data!$A:$A, Data!$H:$H,$A23,Data!$C:$C,E$1,Data!$D:$D,E$2)</f>
        <v>0</v>
      </c>
      <c r="F23" s="5">
        <f>SUMIFS(Data!$A:$A, Data!$H:$H,$A23,Data!$C:$C,F$1,Data!$D:$D,F$2)</f>
        <v>0</v>
      </c>
      <c r="G23" s="5">
        <f>SUMIFS(Data!$A:$A, Data!$H:$H,$A23,Data!$C:$C,G$1,Data!$D:$D,G$2)</f>
        <v>0</v>
      </c>
      <c r="H23" s="5">
        <f>SUMIFS(Data!$A:$A, Data!$H:$H,$A23,Data!$C:$C,H$1,Data!$D:$D,H$2)</f>
        <v>0</v>
      </c>
      <c r="I23" s="5">
        <f>SUMIFS(Data!$A:$A, Data!$H:$H,$A23,Data!$C:$C,I$1,Data!$D:$D,I$2)</f>
        <v>0</v>
      </c>
      <c r="J23" s="5">
        <f>SUMIFS(Data!$A:$A, Data!$H:$H,$A23,Data!$C:$C,J$1,Data!$D:$D,J$2)</f>
        <v>1</v>
      </c>
      <c r="K23" s="5">
        <f>SUMIFS(Data!$A:$A, Data!$H:$H,$A23,Data!$C:$C,K$1,Data!$D:$D,K$2)</f>
        <v>0</v>
      </c>
      <c r="L23" s="5">
        <f>SUMIFS(Data!$A:$A, Data!$H:$H,$A23,Data!$C:$C,L$1,Data!$D:$D,L$2)</f>
        <v>0</v>
      </c>
      <c r="M23" s="5">
        <f>SUMIFS(Data!$A:$A, Data!$H:$H,$A23,Data!$C:$C,M$1,Data!$D:$D,M$2)</f>
        <v>0</v>
      </c>
      <c r="N23" s="5">
        <f>SUMIFS(Data!$A:$A, Data!$H:$H,$A23,Data!$C:$C,N$1,Data!$D:$D,N$2)</f>
        <v>0</v>
      </c>
      <c r="O23" s="5">
        <f>SUMIFS(Data!$A:$A, Data!$H:$H,$A23,Data!$C:$C,O$1,Data!$D:$D,O$2)</f>
        <v>0</v>
      </c>
      <c r="P23" s="5">
        <f>SUMIFS(Data!$A:$A, Data!$H:$H,$A23,Data!$C:$C,P$1,Data!$D:$D,P$2)</f>
        <v>0</v>
      </c>
      <c r="Q23" s="5">
        <f>SUMIFS(Data!$A:$A, Data!$H:$H,$A23,Data!$C:$C,Q$1,Data!$D:$D,Q$2)</f>
        <v>0</v>
      </c>
      <c r="R23" s="5">
        <f>SUMIFS(Data!$A:$A, Data!$H:$H,$A23,Data!$C:$C,R$1,Data!$D:$D,R$2)</f>
        <v>0</v>
      </c>
      <c r="S23" s="5">
        <f>SUMIFS(Data!$A:$A, Data!$H:$H,$A23,Data!$C:$C,S$1,Data!$D:$D,S$2)</f>
        <v>0</v>
      </c>
      <c r="T23" s="5">
        <f>SUMIFS(Data!$A:$A, Data!$H:$H,$A23,Data!$C:$C,T$1,Data!$D:$D,T$2)</f>
        <v>0</v>
      </c>
      <c r="U23" s="5">
        <f>SUMIFS(Data!$A:$A, Data!$H:$H,$A23,Data!$C:$C,U$1,Data!$D:$D,U$2)</f>
        <v>0</v>
      </c>
      <c r="V23" s="5">
        <f>SUMIFS(Data!$A:$A, Data!$H:$H,$A23,Data!$C:$C,V$1,Data!$D:$D,V$2)</f>
        <v>0</v>
      </c>
      <c r="W23" s="5">
        <f>SUMIFS(Data!$A:$A, Data!$H:$H,$A23,Data!$C:$C,W$1,Data!$D:$D,W$2)</f>
        <v>0</v>
      </c>
      <c r="X23" s="5">
        <f>SUMIFS(Data!$A:$A, Data!$H:$H,$A23,Data!$C:$C,X$1,Data!$D:$D,X$2)</f>
        <v>0</v>
      </c>
      <c r="Y23" s="5">
        <f>SUMIFS(Data!$A:$A, Data!$H:$H,$A23,Data!$C:$C,Y$1,Data!$D:$D,Y$2)</f>
        <v>0</v>
      </c>
      <c r="Z23" s="5">
        <f>SUMIFS(Data!$A:$A, Data!$H:$H,$A23,Data!$C:$C,Z$1,Data!$D:$D,Z$2)</f>
        <v>0</v>
      </c>
      <c r="AA23" s="5">
        <f>SUMIFS(Data!$A:$A, Data!$H:$H,$A23,Data!$C:$C,AA$1,Data!$D:$D,AA$2)</f>
        <v>0</v>
      </c>
      <c r="AB23" s="5">
        <f>SUMIFS(Data!$A:$A, Data!$H:$H,$A23,Data!$C:$C,AB$1,Data!$D:$D,AB$2)</f>
        <v>0</v>
      </c>
      <c r="AC23" s="5">
        <f>SUMIFS(Data!$A:$A, Data!$H:$H,$A23,Data!$C:$C,AC$1,Data!$D:$D,AC$2)</f>
        <v>0</v>
      </c>
      <c r="AD23" s="5">
        <f>SUMIFS(Data!$A:$A, Data!$H:$H,$A23,Data!$C:$C,AD$1,Data!$D:$D,AD$2)</f>
        <v>0</v>
      </c>
      <c r="AE23" s="5">
        <f>SUMIFS(Data!$A:$A, Data!$H:$H,$A23,Data!$C:$C,AE$1,Data!$D:$D,AE$2)</f>
        <v>0</v>
      </c>
      <c r="AF23" s="5">
        <f>SUMIFS(Data!$A:$A, Data!$H:$H,$A23,Data!$C:$C,AF$1,Data!$D:$D,AF$2)</f>
        <v>0</v>
      </c>
      <c r="AG23" s="5">
        <f>SUMIFS(Data!$A:$A, Data!$H:$H,$A23,Data!$C:$C,AG$1,Data!$D:$D,AG$2)</f>
        <v>0</v>
      </c>
      <c r="AH23" s="5">
        <f>SUMIFS(Data!$A:$A, Data!$H:$H,$A23,Data!$C:$C,AH$1,Data!$D:$D,AH$2)</f>
        <v>0</v>
      </c>
      <c r="AI23" s="5">
        <f>SUMIFS(Data!$A:$A, Data!$H:$H,$A23,Data!$C:$C,AI$1,Data!$D:$D,AI$2)</f>
        <v>0</v>
      </c>
      <c r="AJ23" s="5">
        <f>SUMIFS(Data!$A:$A, Data!$H:$H,$A23,Data!$C:$C,AJ$1,Data!$D:$D,AJ$2)</f>
        <v>0</v>
      </c>
      <c r="AK23" s="5">
        <f>SUMIFS(Data!$A:$A, Data!$H:$H,$A23,Data!$C:$C,AK$1,Data!$D:$D,AK$2)</f>
        <v>0</v>
      </c>
      <c r="AL23" s="5">
        <f>SUMIFS(Data!$A:$A, Data!$H:$H,$A23,Data!$C:$C,AL$1,Data!$D:$D,AL$2)</f>
        <v>0</v>
      </c>
      <c r="AM23" s="5">
        <f>SUMIFS(Data!$A:$A, Data!$H:$H,$A23,Data!$C:$C,AM$1,Data!$D:$D,AM$2)</f>
        <v>0</v>
      </c>
      <c r="AN23" s="5">
        <f>SUMIFS(Data!$A:$A, Data!$H:$H,$A23,Data!$C:$C,AN$1,Data!$D:$D,AN$2)</f>
        <v>0</v>
      </c>
      <c r="AO23" s="5">
        <f>SUMIFS(Data!$A:$A, Data!$H:$H,$A23,Data!$C:$C,AO$1,Data!$D:$D,AO$2)</f>
        <v>0</v>
      </c>
      <c r="AP23" s="5">
        <f>SUMIFS(Data!$A:$A, Data!$H:$H,$A23,Data!$C:$C,AP$1,Data!$D:$D,AP$2)</f>
        <v>0</v>
      </c>
      <c r="AQ23" s="5">
        <f>SUMIFS(Data!$A:$A, Data!$H:$H,$A23,Data!$C:$C,AQ$1,Data!$D:$D,AQ$2)</f>
        <v>0</v>
      </c>
      <c r="AR23" s="5">
        <f>SUMIFS(Data!$A:$A, Data!$H:$H,$A23,Data!$C:$C,AR$1,Data!$D:$D,AR$2)</f>
        <v>0</v>
      </c>
      <c r="AS23" s="5">
        <f>SUMIFS(Data!$A:$A, Data!$H:$H,$A23,Data!$C:$C,AS$1,Data!$D:$D,AS$2)</f>
        <v>0</v>
      </c>
      <c r="AT23" s="5">
        <f>SUMIFS(Data!$A:$A, Data!$H:$H,$A23,Data!$C:$C,AT$1,Data!$D:$D,AT$2)</f>
        <v>0</v>
      </c>
      <c r="AU23" s="5">
        <f>SUMIFS(Data!$A:$A, Data!$H:$H,$A23,Data!$C:$C,AU$1,Data!$D:$D,AU$2)</f>
        <v>0</v>
      </c>
      <c r="AV23" s="5">
        <f>SUMIFS(Data!$A:$A, Data!$H:$H,$A23,Data!$C:$C,AV$1,Data!$D:$D,AV$2)</f>
        <v>0</v>
      </c>
      <c r="AW23" s="5">
        <f>SUMIFS(Data!$A:$A, Data!$H:$H,$A23,Data!$C:$C,AW$1,Data!$D:$D,AW$2)</f>
        <v>0</v>
      </c>
      <c r="AX23" s="5">
        <f>SUMIFS(Data!$A:$A, Data!$H:$H,$A23,Data!$C:$C,AX$1,Data!$D:$D,AX$2)</f>
        <v>0</v>
      </c>
      <c r="AY23" s="5">
        <f>SUMIFS(Data!$A:$A, Data!$H:$H,$A23,Data!$C:$C,AY$1,Data!$D:$D,AY$2)</f>
        <v>0</v>
      </c>
      <c r="AZ23" s="5">
        <f>SUMIFS(Data!$A:$A, Data!$H:$H,$A23,Data!$C:$C,AZ$1,Data!$D:$D,AZ$2)</f>
        <v>0</v>
      </c>
      <c r="BA23" s="5">
        <f>SUMIFS(Data!$A:$A, Data!$H:$H,$A23,Data!$C:$C,BA$1,Data!$D:$D,BA$2)</f>
        <v>1</v>
      </c>
      <c r="BB23" s="5">
        <f>SUMIFS(Data!$A:$A, Data!$H:$H,$A23,Data!$C:$C,BB$1,Data!$D:$D,BB$2)</f>
        <v>0</v>
      </c>
      <c r="BC23" s="5">
        <f>SUMIFS(Data!$A:$A, Data!$H:$H,$A23,Data!$C:$C,BC$1,Data!$D:$D,BC$2)</f>
        <v>0</v>
      </c>
      <c r="BD23" s="5">
        <f>SUMIFS(Data!$A:$A, Data!$H:$H,$A23,Data!$C:$C,BD$1,Data!$D:$D,BD$2)</f>
        <v>0</v>
      </c>
      <c r="BE23" s="5">
        <f>SUMIFS(Data!$A:$A, Data!$H:$H,$A23,Data!$C:$C,BE$1,Data!$D:$D,BE$2)</f>
        <v>0</v>
      </c>
      <c r="BF23" s="5">
        <f>SUMIFS(Data!$A:$A, Data!$H:$H,$A23,Data!$C:$C,BF$1,Data!$D:$D,BF$2)</f>
        <v>0</v>
      </c>
      <c r="BG23" s="5">
        <f>SUMIFS(Data!$A:$A, Data!$H:$H,$A23,Data!$C:$C,BG$1,Data!$D:$D,BG$2)</f>
        <v>0</v>
      </c>
      <c r="BH23" s="5">
        <f>SUMIFS(Data!$A:$A, Data!$H:$H,$A23,Data!$C:$C,BH$1,Data!$D:$D,BH$2)</f>
        <v>0</v>
      </c>
      <c r="BI23" s="5">
        <f>SUMIFS(Data!$A:$A, Data!$H:$H,$A23,Data!$C:$C,BI$1,Data!$D:$D,BI$2)</f>
        <v>0</v>
      </c>
      <c r="BJ23" s="5">
        <f>SUMIFS(Data!$A:$A, Data!$H:$H,$A23,Data!$C:$C,BJ$1,Data!$D:$D,BJ$2)</f>
        <v>0</v>
      </c>
      <c r="BK23" s="5">
        <f>SUMIFS(Data!$A:$A, Data!$H:$H,$A23,Data!$C:$C,BK$1,Data!$D:$D,BK$2)</f>
        <v>0</v>
      </c>
      <c r="BL23" s="5">
        <f>SUMIFS(Data!$A:$A, Data!$H:$H,$A23,Data!$C:$C,BL$1,Data!$D:$D,BL$2)</f>
        <v>0</v>
      </c>
      <c r="BM23" s="5">
        <f>SUMIFS(Data!$A:$A, Data!$H:$H,$A23,Data!$C:$C,BM$1,Data!$D:$D,BM$2)</f>
        <v>0</v>
      </c>
      <c r="BN23" s="5">
        <f>SUMIFS(Data!$A:$A, Data!$H:$H,$A23,Data!$C:$C,BN$1,Data!$D:$D,BN$2)</f>
        <v>0</v>
      </c>
      <c r="BO23" s="5">
        <f>SUMIFS(Data!$A:$A, Data!$H:$H,$A23,Data!$C:$C,BO$1,Data!$D:$D,BO$2)</f>
        <v>0</v>
      </c>
      <c r="BP23" s="5">
        <f>SUMIFS(Data!$A:$A, Data!$H:$H,$A23,Data!$C:$C,BP$1,Data!$D:$D,BP$2)</f>
        <v>1</v>
      </c>
      <c r="BQ23" s="5">
        <f>SUMIFS(Data!$A:$A, Data!$H:$H,$A23,Data!$C:$C,BQ$1,Data!$D:$D,BQ$2)</f>
        <v>0</v>
      </c>
      <c r="BR23" s="5">
        <f>SUMIFS(Data!$A:$A, Data!$H:$H,$A23,Data!$C:$C,BR$1,Data!$D:$D,BR$2)</f>
        <v>0</v>
      </c>
      <c r="BS23" s="5">
        <f>SUMIFS(Data!$A:$A, Data!$H:$H,$A23,Data!$C:$C,BS$1,Data!$D:$D,BS$2)</f>
        <v>0</v>
      </c>
      <c r="BT23" s="5">
        <f>SUMIFS(Data!$A:$A, Data!$H:$H,$A23,Data!$C:$C,BT$1,Data!$D:$D,BT$2)</f>
        <v>0</v>
      </c>
      <c r="BU23" s="5">
        <f>SUMIFS(Data!$A:$A, Data!$H:$H,$A23,Data!$C:$C,BU$1,Data!$D:$D,BU$2)</f>
        <v>0</v>
      </c>
      <c r="BV23" s="5">
        <f>SUMIFS(Data!$A:$A, Data!$H:$H,$A23,Data!$C:$C,BV$1,Data!$D:$D,BV$2)</f>
        <v>0</v>
      </c>
      <c r="BW23" s="5">
        <f>SUMIFS(Data!$A:$A, Data!$H:$H,$A23,Data!$C:$C,BW$1,Data!$D:$D,BW$2)</f>
        <v>0</v>
      </c>
      <c r="BX23" s="5">
        <f>SUMIFS(Data!$A:$A, Data!$H:$H,$A23,Data!$C:$C,BX$1,Data!$D:$D,BX$2)</f>
        <v>0</v>
      </c>
      <c r="BY23" s="5">
        <f>SUMIFS(Data!$A:$A, Data!$H:$H,$A23,Data!$C:$C,BY$1,Data!$D:$D,BY$2)</f>
        <v>0</v>
      </c>
      <c r="BZ23" s="5">
        <f>SUMIFS(Data!$A:$A, Data!$H:$H,$A23,Data!$C:$C,BZ$1,Data!$D:$D,BZ$2)</f>
        <v>0</v>
      </c>
      <c r="CA23" s="5">
        <f>SUMIFS(Data!$A:$A, Data!$H:$H,$A23,Data!$C:$C,CA$1,Data!$D:$D,CA$2)</f>
        <v>0</v>
      </c>
      <c r="CB23" s="5">
        <f>SUMIFS(Data!$A:$A, Data!$H:$H,$A23,Data!$C:$C,CB$1,Data!$D:$D,CB$2)</f>
        <v>0</v>
      </c>
      <c r="CC23" s="5">
        <f>SUMIFS(Data!$A:$A, Data!$H:$H,$A23,Data!$C:$C,CC$1,Data!$D:$D,CC$2)</f>
        <v>0</v>
      </c>
      <c r="CD23" s="5">
        <f>SUMIFS(Data!$A:$A, Data!$H:$H,$A23,Data!$C:$C,CD$1,Data!$D:$D,CD$2)</f>
        <v>0</v>
      </c>
      <c r="CE23" s="5">
        <f>SUMIFS(Data!$A:$A, Data!$H:$H,$A23,Data!$C:$C,CE$1,Data!$D:$D,CE$2)</f>
        <v>0</v>
      </c>
      <c r="CF23" s="5">
        <f>SUMIFS(Data!$A:$A, Data!$H:$H,$A23,Data!$C:$C,CF$1,Data!$D:$D,CF$2)</f>
        <v>0</v>
      </c>
      <c r="CG23" s="5">
        <f>SUMIFS(Data!$A:$A, Data!$H:$H,$A23,Data!$C:$C,CG$1,Data!$D:$D,CG$2)</f>
        <v>0</v>
      </c>
      <c r="CH23" s="5">
        <f>SUMIFS(Data!$A:$A, Data!$H:$H,$A23,Data!$C:$C,CH$1,Data!$D:$D,CH$2)</f>
        <v>0</v>
      </c>
      <c r="CI23" s="5">
        <f>SUMIFS(Data!$A:$A, Data!$H:$H,$A23,Data!$C:$C,CI$1,Data!$D:$D,CI$2)</f>
        <v>0</v>
      </c>
      <c r="CJ23" s="5">
        <f>SUMIFS(Data!$A:$A, Data!$H:$H,$A23,Data!$C:$C,CJ$1,Data!$D:$D,CJ$2)</f>
        <v>0</v>
      </c>
      <c r="CK23" s="5">
        <f>SUMIFS(Data!$A:$A, Data!$H:$H,$A23,Data!$C:$C,CK$1,Data!$D:$D,CK$2)</f>
        <v>0</v>
      </c>
      <c r="CL23" s="5">
        <f>SUMIFS(Data!$A:$A, Data!$H:$H,$A23,Data!$C:$C,CL$1,Data!$D:$D,CL$2)</f>
        <v>0</v>
      </c>
      <c r="CM23" s="5">
        <f>SUMIFS(Data!$A:$A, Data!$H:$H,$A23,Data!$C:$C,CM$1,Data!$D:$D,CM$2)</f>
        <v>0</v>
      </c>
      <c r="CN23" s="5">
        <f>SUMIFS(Data!$A:$A, Data!$H:$H,$A23,Data!$C:$C,CN$1,Data!$D:$D,CN$2)</f>
        <v>0</v>
      </c>
      <c r="CO23" s="5">
        <f>SUMIFS(Data!$A:$A, Data!$H:$H,$A23,Data!$C:$C,CO$1,Data!$D:$D,CO$2)</f>
        <v>0</v>
      </c>
      <c r="CP23" s="5">
        <f>SUMIFS(Data!$A:$A, Data!$H:$H,$A23,Data!$C:$C,CP$1,Data!$D:$D,CP$2)</f>
        <v>0</v>
      </c>
      <c r="CQ23" s="5">
        <f>SUMIFS(Data!$A:$A, Data!$H:$H,$A23,Data!$C:$C,CQ$1,Data!$D:$D,CQ$2)</f>
        <v>0</v>
      </c>
      <c r="CR23" s="5">
        <f>SUMIFS(Data!$A:$A, Data!$H:$H,$A23,Data!$C:$C,CR$1,Data!$D:$D,CR$2)</f>
        <v>0</v>
      </c>
      <c r="CS23" s="5">
        <f>SUMIFS(Data!$A:$A, Data!$H:$H,$A23,Data!$C:$C,CS$1,Data!$D:$D,CS$2)</f>
        <v>0</v>
      </c>
      <c r="CT23" s="5">
        <f>SUMIFS(Data!$A:$A, Data!$H:$H,$A23,Data!$C:$C,CT$1,Data!$D:$D,CT$2)</f>
        <v>0</v>
      </c>
      <c r="CU23" s="5">
        <f>SUMIFS(Data!$A:$A, Data!$H:$H,$A23,Data!$C:$C,CU$1,Data!$D:$D,CU$2)</f>
        <v>0</v>
      </c>
      <c r="CV23" s="5">
        <f>SUMIFS(Data!$A:$A, Data!$H:$H,$A23,Data!$C:$C,CV$1,Data!$D:$D,CV$2)</f>
        <v>0</v>
      </c>
      <c r="CW23" s="5">
        <f t="shared" ref="CW23:CX23" si="22">SUMIF($B$2:$CV$2,CW$2, $B23:$CV23)</f>
        <v>2</v>
      </c>
      <c r="CX23" s="5">
        <f t="shared" si="22"/>
        <v>1</v>
      </c>
      <c r="CY23" s="5">
        <f t="shared" si="3"/>
        <v>3</v>
      </c>
    </row>
    <row r="24">
      <c r="A24" s="5" t="str">
        <f>Countries!A22</f>
        <v>CZE</v>
      </c>
      <c r="B24" s="5">
        <f>SUMIFS(Data!$A:$A, Data!$H:$H,$A24,Data!$C:$C,B$1,Data!$D:$D,B$2)</f>
        <v>0</v>
      </c>
      <c r="C24" s="5">
        <f>SUMIFS(Data!$A:$A, Data!$H:$H,$A24,Data!$C:$C,C$1,Data!$D:$D,C$2)</f>
        <v>0</v>
      </c>
      <c r="D24" s="5">
        <f>SUMIFS(Data!$A:$A, Data!$H:$H,$A24,Data!$C:$C,D$1,Data!$D:$D,D$2)</f>
        <v>0</v>
      </c>
      <c r="E24" s="5">
        <f>SUMIFS(Data!$A:$A, Data!$H:$H,$A24,Data!$C:$C,E$1,Data!$D:$D,E$2)</f>
        <v>0</v>
      </c>
      <c r="F24" s="5">
        <f>SUMIFS(Data!$A:$A, Data!$H:$H,$A24,Data!$C:$C,F$1,Data!$D:$D,F$2)</f>
        <v>0</v>
      </c>
      <c r="G24" s="5">
        <f>SUMIFS(Data!$A:$A, Data!$H:$H,$A24,Data!$C:$C,G$1,Data!$D:$D,G$2)</f>
        <v>0</v>
      </c>
      <c r="H24" s="5">
        <f>SUMIFS(Data!$A:$A, Data!$H:$H,$A24,Data!$C:$C,H$1,Data!$D:$D,H$2)</f>
        <v>0</v>
      </c>
      <c r="I24" s="5">
        <f>SUMIFS(Data!$A:$A, Data!$H:$H,$A24,Data!$C:$C,I$1,Data!$D:$D,I$2)</f>
        <v>0</v>
      </c>
      <c r="J24" s="5">
        <f>SUMIFS(Data!$A:$A, Data!$H:$H,$A24,Data!$C:$C,J$1,Data!$D:$D,J$2)</f>
        <v>1</v>
      </c>
      <c r="K24" s="5">
        <f>SUMIFS(Data!$A:$A, Data!$H:$H,$A24,Data!$C:$C,K$1,Data!$D:$D,K$2)</f>
        <v>0</v>
      </c>
      <c r="L24" s="5">
        <f>SUMIFS(Data!$A:$A, Data!$H:$H,$A24,Data!$C:$C,L$1,Data!$D:$D,L$2)</f>
        <v>0</v>
      </c>
      <c r="M24" s="5">
        <f>SUMIFS(Data!$A:$A, Data!$H:$H,$A24,Data!$C:$C,M$1,Data!$D:$D,M$2)</f>
        <v>0</v>
      </c>
      <c r="N24" s="5">
        <f>SUMIFS(Data!$A:$A, Data!$H:$H,$A24,Data!$C:$C,N$1,Data!$D:$D,N$2)</f>
        <v>0</v>
      </c>
      <c r="O24" s="5">
        <f>SUMIFS(Data!$A:$A, Data!$H:$H,$A24,Data!$C:$C,O$1,Data!$D:$D,O$2)</f>
        <v>0</v>
      </c>
      <c r="P24" s="5">
        <f>SUMIFS(Data!$A:$A, Data!$H:$H,$A24,Data!$C:$C,P$1,Data!$D:$D,P$2)</f>
        <v>0</v>
      </c>
      <c r="Q24" s="5">
        <f>SUMIFS(Data!$A:$A, Data!$H:$H,$A24,Data!$C:$C,Q$1,Data!$D:$D,Q$2)</f>
        <v>0</v>
      </c>
      <c r="R24" s="5">
        <f>SUMIFS(Data!$A:$A, Data!$H:$H,$A24,Data!$C:$C,R$1,Data!$D:$D,R$2)</f>
        <v>0</v>
      </c>
      <c r="S24" s="5">
        <f>SUMIFS(Data!$A:$A, Data!$H:$H,$A24,Data!$C:$C,S$1,Data!$D:$D,S$2)</f>
        <v>0</v>
      </c>
      <c r="T24" s="5">
        <f>SUMIFS(Data!$A:$A, Data!$H:$H,$A24,Data!$C:$C,T$1,Data!$D:$D,T$2)</f>
        <v>0</v>
      </c>
      <c r="U24" s="5">
        <f>SUMIFS(Data!$A:$A, Data!$H:$H,$A24,Data!$C:$C,U$1,Data!$D:$D,U$2)</f>
        <v>0</v>
      </c>
      <c r="V24" s="5">
        <f>SUMIFS(Data!$A:$A, Data!$H:$H,$A24,Data!$C:$C,V$1,Data!$D:$D,V$2)</f>
        <v>0</v>
      </c>
      <c r="W24" s="5">
        <f>SUMIFS(Data!$A:$A, Data!$H:$H,$A24,Data!$C:$C,W$1,Data!$D:$D,W$2)</f>
        <v>0</v>
      </c>
      <c r="X24" s="5">
        <f>SUMIFS(Data!$A:$A, Data!$H:$H,$A24,Data!$C:$C,X$1,Data!$D:$D,X$2)</f>
        <v>1</v>
      </c>
      <c r="Y24" s="5">
        <f>SUMIFS(Data!$A:$A, Data!$H:$H,$A24,Data!$C:$C,Y$1,Data!$D:$D,Y$2)</f>
        <v>0</v>
      </c>
      <c r="Z24" s="5">
        <f>SUMIFS(Data!$A:$A, Data!$H:$H,$A24,Data!$C:$C,Z$1,Data!$D:$D,Z$2)</f>
        <v>0</v>
      </c>
      <c r="AA24" s="5">
        <f>SUMIFS(Data!$A:$A, Data!$H:$H,$A24,Data!$C:$C,AA$1,Data!$D:$D,AA$2)</f>
        <v>0</v>
      </c>
      <c r="AB24" s="5">
        <f>SUMIFS(Data!$A:$A, Data!$H:$H,$A24,Data!$C:$C,AB$1,Data!$D:$D,AB$2)</f>
        <v>0</v>
      </c>
      <c r="AC24" s="5">
        <f>SUMIFS(Data!$A:$A, Data!$H:$H,$A24,Data!$C:$C,AC$1,Data!$D:$D,AC$2)</f>
        <v>0</v>
      </c>
      <c r="AD24" s="5">
        <f>SUMIFS(Data!$A:$A, Data!$H:$H,$A24,Data!$C:$C,AD$1,Data!$D:$D,AD$2)</f>
        <v>0</v>
      </c>
      <c r="AE24" s="5">
        <f>SUMIFS(Data!$A:$A, Data!$H:$H,$A24,Data!$C:$C,AE$1,Data!$D:$D,AE$2)</f>
        <v>0</v>
      </c>
      <c r="AF24" s="5">
        <f>SUMIFS(Data!$A:$A, Data!$H:$H,$A24,Data!$C:$C,AF$1,Data!$D:$D,AF$2)</f>
        <v>0</v>
      </c>
      <c r="AG24" s="5">
        <f>SUMIFS(Data!$A:$A, Data!$H:$H,$A24,Data!$C:$C,AG$1,Data!$D:$D,AG$2)</f>
        <v>0</v>
      </c>
      <c r="AH24" s="5">
        <f>SUMIFS(Data!$A:$A, Data!$H:$H,$A24,Data!$C:$C,AH$1,Data!$D:$D,AH$2)</f>
        <v>0</v>
      </c>
      <c r="AI24" s="5">
        <f>SUMIFS(Data!$A:$A, Data!$H:$H,$A24,Data!$C:$C,AI$1,Data!$D:$D,AI$2)</f>
        <v>0</v>
      </c>
      <c r="AJ24" s="5">
        <f>SUMIFS(Data!$A:$A, Data!$H:$H,$A24,Data!$C:$C,AJ$1,Data!$D:$D,AJ$2)</f>
        <v>0</v>
      </c>
      <c r="AK24" s="5">
        <f>SUMIFS(Data!$A:$A, Data!$H:$H,$A24,Data!$C:$C,AK$1,Data!$D:$D,AK$2)</f>
        <v>0</v>
      </c>
      <c r="AL24" s="5">
        <f>SUMIFS(Data!$A:$A, Data!$H:$H,$A24,Data!$C:$C,AL$1,Data!$D:$D,AL$2)</f>
        <v>0</v>
      </c>
      <c r="AM24" s="5">
        <f>SUMIFS(Data!$A:$A, Data!$H:$H,$A24,Data!$C:$C,AM$1,Data!$D:$D,AM$2)</f>
        <v>0</v>
      </c>
      <c r="AN24" s="5">
        <f>SUMIFS(Data!$A:$A, Data!$H:$H,$A24,Data!$C:$C,AN$1,Data!$D:$D,AN$2)</f>
        <v>0</v>
      </c>
      <c r="AO24" s="5">
        <f>SUMIFS(Data!$A:$A, Data!$H:$H,$A24,Data!$C:$C,AO$1,Data!$D:$D,AO$2)</f>
        <v>0</v>
      </c>
      <c r="AP24" s="5">
        <f>SUMIFS(Data!$A:$A, Data!$H:$H,$A24,Data!$C:$C,AP$1,Data!$D:$D,AP$2)</f>
        <v>0</v>
      </c>
      <c r="AQ24" s="5">
        <f>SUMIFS(Data!$A:$A, Data!$H:$H,$A24,Data!$C:$C,AQ$1,Data!$D:$D,AQ$2)</f>
        <v>0</v>
      </c>
      <c r="AR24" s="5">
        <f>SUMIFS(Data!$A:$A, Data!$H:$H,$A24,Data!$C:$C,AR$1,Data!$D:$D,AR$2)</f>
        <v>0</v>
      </c>
      <c r="AS24" s="5">
        <f>SUMIFS(Data!$A:$A, Data!$H:$H,$A24,Data!$C:$C,AS$1,Data!$D:$D,AS$2)</f>
        <v>0</v>
      </c>
      <c r="AT24" s="5">
        <f>SUMIFS(Data!$A:$A, Data!$H:$H,$A24,Data!$C:$C,AT$1,Data!$D:$D,AT$2)</f>
        <v>0</v>
      </c>
      <c r="AU24" s="5">
        <f>SUMIFS(Data!$A:$A, Data!$H:$H,$A24,Data!$C:$C,AU$1,Data!$D:$D,AU$2)</f>
        <v>0</v>
      </c>
      <c r="AV24" s="5">
        <f>SUMIFS(Data!$A:$A, Data!$H:$H,$A24,Data!$C:$C,AV$1,Data!$D:$D,AV$2)</f>
        <v>0</v>
      </c>
      <c r="AW24" s="5">
        <f>SUMIFS(Data!$A:$A, Data!$H:$H,$A24,Data!$C:$C,AW$1,Data!$D:$D,AW$2)</f>
        <v>0</v>
      </c>
      <c r="AX24" s="5">
        <f>SUMIFS(Data!$A:$A, Data!$H:$H,$A24,Data!$C:$C,AX$1,Data!$D:$D,AX$2)</f>
        <v>0</v>
      </c>
      <c r="AY24" s="5">
        <f>SUMIFS(Data!$A:$A, Data!$H:$H,$A24,Data!$C:$C,AY$1,Data!$D:$D,AY$2)</f>
        <v>0</v>
      </c>
      <c r="AZ24" s="5">
        <f>SUMIFS(Data!$A:$A, Data!$H:$H,$A24,Data!$C:$C,AZ$1,Data!$D:$D,AZ$2)</f>
        <v>0</v>
      </c>
      <c r="BA24" s="5">
        <f>SUMIFS(Data!$A:$A, Data!$H:$H,$A24,Data!$C:$C,BA$1,Data!$D:$D,BA$2)</f>
        <v>0</v>
      </c>
      <c r="BB24" s="5">
        <f>SUMIFS(Data!$A:$A, Data!$H:$H,$A24,Data!$C:$C,BB$1,Data!$D:$D,BB$2)</f>
        <v>0</v>
      </c>
      <c r="BC24" s="5">
        <f>SUMIFS(Data!$A:$A, Data!$H:$H,$A24,Data!$C:$C,BC$1,Data!$D:$D,BC$2)</f>
        <v>0</v>
      </c>
      <c r="BD24" s="5">
        <f>SUMIFS(Data!$A:$A, Data!$H:$H,$A24,Data!$C:$C,BD$1,Data!$D:$D,BD$2)</f>
        <v>0</v>
      </c>
      <c r="BE24" s="5">
        <f>SUMIFS(Data!$A:$A, Data!$H:$H,$A24,Data!$C:$C,BE$1,Data!$D:$D,BE$2)</f>
        <v>0</v>
      </c>
      <c r="BF24" s="5">
        <f>SUMIFS(Data!$A:$A, Data!$H:$H,$A24,Data!$C:$C,BF$1,Data!$D:$D,BF$2)</f>
        <v>0</v>
      </c>
      <c r="BG24" s="5">
        <f>SUMIFS(Data!$A:$A, Data!$H:$H,$A24,Data!$C:$C,BG$1,Data!$D:$D,BG$2)</f>
        <v>0</v>
      </c>
      <c r="BH24" s="5">
        <f>SUMIFS(Data!$A:$A, Data!$H:$H,$A24,Data!$C:$C,BH$1,Data!$D:$D,BH$2)</f>
        <v>0</v>
      </c>
      <c r="BI24" s="5">
        <f>SUMIFS(Data!$A:$A, Data!$H:$H,$A24,Data!$C:$C,BI$1,Data!$D:$D,BI$2)</f>
        <v>0</v>
      </c>
      <c r="BJ24" s="5">
        <f>SUMIFS(Data!$A:$A, Data!$H:$H,$A24,Data!$C:$C,BJ$1,Data!$D:$D,BJ$2)</f>
        <v>0</v>
      </c>
      <c r="BK24" s="5">
        <f>SUMIFS(Data!$A:$A, Data!$H:$H,$A24,Data!$C:$C,BK$1,Data!$D:$D,BK$2)</f>
        <v>0</v>
      </c>
      <c r="BL24" s="5">
        <f>SUMIFS(Data!$A:$A, Data!$H:$H,$A24,Data!$C:$C,BL$1,Data!$D:$D,BL$2)</f>
        <v>0</v>
      </c>
      <c r="BM24" s="5">
        <f>SUMIFS(Data!$A:$A, Data!$H:$H,$A24,Data!$C:$C,BM$1,Data!$D:$D,BM$2)</f>
        <v>0</v>
      </c>
      <c r="BN24" s="5">
        <f>SUMIFS(Data!$A:$A, Data!$H:$H,$A24,Data!$C:$C,BN$1,Data!$D:$D,BN$2)</f>
        <v>0</v>
      </c>
      <c r="BO24" s="5">
        <f>SUMIFS(Data!$A:$A, Data!$H:$H,$A24,Data!$C:$C,BO$1,Data!$D:$D,BO$2)</f>
        <v>0</v>
      </c>
      <c r="BP24" s="5">
        <f>SUMIFS(Data!$A:$A, Data!$H:$H,$A24,Data!$C:$C,BP$1,Data!$D:$D,BP$2)</f>
        <v>1</v>
      </c>
      <c r="BQ24" s="5">
        <f>SUMIFS(Data!$A:$A, Data!$H:$H,$A24,Data!$C:$C,BQ$1,Data!$D:$D,BQ$2)</f>
        <v>0</v>
      </c>
      <c r="BR24" s="5">
        <f>SUMIFS(Data!$A:$A, Data!$H:$H,$A24,Data!$C:$C,BR$1,Data!$D:$D,BR$2)</f>
        <v>0</v>
      </c>
      <c r="BS24" s="5">
        <f>SUMIFS(Data!$A:$A, Data!$H:$H,$A24,Data!$C:$C,BS$1,Data!$D:$D,BS$2)</f>
        <v>0</v>
      </c>
      <c r="BT24" s="5">
        <f>SUMIFS(Data!$A:$A, Data!$H:$H,$A24,Data!$C:$C,BT$1,Data!$D:$D,BT$2)</f>
        <v>0</v>
      </c>
      <c r="BU24" s="5">
        <f>SUMIFS(Data!$A:$A, Data!$H:$H,$A24,Data!$C:$C,BU$1,Data!$D:$D,BU$2)</f>
        <v>0</v>
      </c>
      <c r="BV24" s="5">
        <f>SUMIFS(Data!$A:$A, Data!$H:$H,$A24,Data!$C:$C,BV$1,Data!$D:$D,BV$2)</f>
        <v>0</v>
      </c>
      <c r="BW24" s="5">
        <f>SUMIFS(Data!$A:$A, Data!$H:$H,$A24,Data!$C:$C,BW$1,Data!$D:$D,BW$2)</f>
        <v>0</v>
      </c>
      <c r="BX24" s="5">
        <f>SUMIFS(Data!$A:$A, Data!$H:$H,$A24,Data!$C:$C,BX$1,Data!$D:$D,BX$2)</f>
        <v>0</v>
      </c>
      <c r="BY24" s="5">
        <f>SUMIFS(Data!$A:$A, Data!$H:$H,$A24,Data!$C:$C,BY$1,Data!$D:$D,BY$2)</f>
        <v>0</v>
      </c>
      <c r="BZ24" s="5">
        <f>SUMIFS(Data!$A:$A, Data!$H:$H,$A24,Data!$C:$C,BZ$1,Data!$D:$D,BZ$2)</f>
        <v>0</v>
      </c>
      <c r="CA24" s="5">
        <f>SUMIFS(Data!$A:$A, Data!$H:$H,$A24,Data!$C:$C,CA$1,Data!$D:$D,CA$2)</f>
        <v>0</v>
      </c>
      <c r="CB24" s="5">
        <f>SUMIFS(Data!$A:$A, Data!$H:$H,$A24,Data!$C:$C,CB$1,Data!$D:$D,CB$2)</f>
        <v>0</v>
      </c>
      <c r="CC24" s="5">
        <f>SUMIFS(Data!$A:$A, Data!$H:$H,$A24,Data!$C:$C,CC$1,Data!$D:$D,CC$2)</f>
        <v>0</v>
      </c>
      <c r="CD24" s="5">
        <f>SUMIFS(Data!$A:$A, Data!$H:$H,$A24,Data!$C:$C,CD$1,Data!$D:$D,CD$2)</f>
        <v>0</v>
      </c>
      <c r="CE24" s="5">
        <f>SUMIFS(Data!$A:$A, Data!$H:$H,$A24,Data!$C:$C,CE$1,Data!$D:$D,CE$2)</f>
        <v>0</v>
      </c>
      <c r="CF24" s="5">
        <f>SUMIFS(Data!$A:$A, Data!$H:$H,$A24,Data!$C:$C,CF$1,Data!$D:$D,CF$2)</f>
        <v>0</v>
      </c>
      <c r="CG24" s="5">
        <f>SUMIFS(Data!$A:$A, Data!$H:$H,$A24,Data!$C:$C,CG$1,Data!$D:$D,CG$2)</f>
        <v>0</v>
      </c>
      <c r="CH24" s="5">
        <f>SUMIFS(Data!$A:$A, Data!$H:$H,$A24,Data!$C:$C,CH$1,Data!$D:$D,CH$2)</f>
        <v>0</v>
      </c>
      <c r="CI24" s="5">
        <f>SUMIFS(Data!$A:$A, Data!$H:$H,$A24,Data!$C:$C,CI$1,Data!$D:$D,CI$2)</f>
        <v>1</v>
      </c>
      <c r="CJ24" s="5">
        <f>SUMIFS(Data!$A:$A, Data!$H:$H,$A24,Data!$C:$C,CJ$1,Data!$D:$D,CJ$2)</f>
        <v>0</v>
      </c>
      <c r="CK24" s="5">
        <f>SUMIFS(Data!$A:$A, Data!$H:$H,$A24,Data!$C:$C,CK$1,Data!$D:$D,CK$2)</f>
        <v>0</v>
      </c>
      <c r="CL24" s="5">
        <f>SUMIFS(Data!$A:$A, Data!$H:$H,$A24,Data!$C:$C,CL$1,Data!$D:$D,CL$2)</f>
        <v>0</v>
      </c>
      <c r="CM24" s="5">
        <f>SUMIFS(Data!$A:$A, Data!$H:$H,$A24,Data!$C:$C,CM$1,Data!$D:$D,CM$2)</f>
        <v>0</v>
      </c>
      <c r="CN24" s="5">
        <f>SUMIFS(Data!$A:$A, Data!$H:$H,$A24,Data!$C:$C,CN$1,Data!$D:$D,CN$2)</f>
        <v>0</v>
      </c>
      <c r="CO24" s="5">
        <f>SUMIFS(Data!$A:$A, Data!$H:$H,$A24,Data!$C:$C,CO$1,Data!$D:$D,CO$2)</f>
        <v>0</v>
      </c>
      <c r="CP24" s="5">
        <f>SUMIFS(Data!$A:$A, Data!$H:$H,$A24,Data!$C:$C,CP$1,Data!$D:$D,CP$2)</f>
        <v>0</v>
      </c>
      <c r="CQ24" s="5">
        <f>SUMIFS(Data!$A:$A, Data!$H:$H,$A24,Data!$C:$C,CQ$1,Data!$D:$D,CQ$2)</f>
        <v>0</v>
      </c>
      <c r="CR24" s="5">
        <f>SUMIFS(Data!$A:$A, Data!$H:$H,$A24,Data!$C:$C,CR$1,Data!$D:$D,CR$2)</f>
        <v>0</v>
      </c>
      <c r="CS24" s="5">
        <f>SUMIFS(Data!$A:$A, Data!$H:$H,$A24,Data!$C:$C,CS$1,Data!$D:$D,CS$2)</f>
        <v>0</v>
      </c>
      <c r="CT24" s="5">
        <f>SUMIFS(Data!$A:$A, Data!$H:$H,$A24,Data!$C:$C,CT$1,Data!$D:$D,CT$2)</f>
        <v>0</v>
      </c>
      <c r="CU24" s="5">
        <f>SUMIFS(Data!$A:$A, Data!$H:$H,$A24,Data!$C:$C,CU$1,Data!$D:$D,CU$2)</f>
        <v>0</v>
      </c>
      <c r="CV24" s="5">
        <f>SUMIFS(Data!$A:$A, Data!$H:$H,$A24,Data!$C:$C,CV$1,Data!$D:$D,CV$2)</f>
        <v>0</v>
      </c>
      <c r="CW24" s="5">
        <f t="shared" ref="CW24:CX24" si="23">SUMIF($B$2:$CV$2,CW$2, $B24:$CV24)</f>
        <v>3</v>
      </c>
      <c r="CX24" s="5">
        <f t="shared" si="23"/>
        <v>1</v>
      </c>
      <c r="CY24" s="5">
        <f t="shared" si="3"/>
        <v>4</v>
      </c>
    </row>
    <row r="25">
      <c r="A25" s="5" t="str">
        <f>Countries!A23</f>
        <v>DEN</v>
      </c>
      <c r="B25" s="5">
        <f>SUMIFS(Data!$A:$A, Data!$H:$H,$A25,Data!$C:$C,B$1,Data!$D:$D,B$2)</f>
        <v>0</v>
      </c>
      <c r="C25" s="5">
        <f>SUMIFS(Data!$A:$A, Data!$H:$H,$A25,Data!$C:$C,C$1,Data!$D:$D,C$2)</f>
        <v>0</v>
      </c>
      <c r="D25" s="5">
        <f>SUMIFS(Data!$A:$A, Data!$H:$H,$A25,Data!$C:$C,D$1,Data!$D:$D,D$2)</f>
        <v>0</v>
      </c>
      <c r="E25" s="5">
        <f>SUMIFS(Data!$A:$A, Data!$H:$H,$A25,Data!$C:$C,E$1,Data!$D:$D,E$2)</f>
        <v>0</v>
      </c>
      <c r="F25" s="5">
        <f>SUMIFS(Data!$A:$A, Data!$H:$H,$A25,Data!$C:$C,F$1,Data!$D:$D,F$2)</f>
        <v>0</v>
      </c>
      <c r="G25" s="5">
        <f>SUMIFS(Data!$A:$A, Data!$H:$H,$A25,Data!$C:$C,G$1,Data!$D:$D,G$2)</f>
        <v>0</v>
      </c>
      <c r="H25" s="5">
        <f>SUMIFS(Data!$A:$A, Data!$H:$H,$A25,Data!$C:$C,H$1,Data!$D:$D,H$2)</f>
        <v>0</v>
      </c>
      <c r="I25" s="5">
        <f>SUMIFS(Data!$A:$A, Data!$H:$H,$A25,Data!$C:$C,I$1,Data!$D:$D,I$2)</f>
        <v>0</v>
      </c>
      <c r="J25" s="5">
        <f>SUMIFS(Data!$A:$A, Data!$H:$H,$A25,Data!$C:$C,J$1,Data!$D:$D,J$2)</f>
        <v>0</v>
      </c>
      <c r="K25" s="5">
        <f>SUMIFS(Data!$A:$A, Data!$H:$H,$A25,Data!$C:$C,K$1,Data!$D:$D,K$2)</f>
        <v>0</v>
      </c>
      <c r="L25" s="5">
        <f>SUMIFS(Data!$A:$A, Data!$H:$H,$A25,Data!$C:$C,L$1,Data!$D:$D,L$2)</f>
        <v>0</v>
      </c>
      <c r="M25" s="5">
        <f>SUMIFS(Data!$A:$A, Data!$H:$H,$A25,Data!$C:$C,M$1,Data!$D:$D,M$2)</f>
        <v>0</v>
      </c>
      <c r="N25" s="5">
        <f>SUMIFS(Data!$A:$A, Data!$H:$H,$A25,Data!$C:$C,N$1,Data!$D:$D,N$2)</f>
        <v>0</v>
      </c>
      <c r="O25" s="5">
        <f>SUMIFS(Data!$A:$A, Data!$H:$H,$A25,Data!$C:$C,O$1,Data!$D:$D,O$2)</f>
        <v>0</v>
      </c>
      <c r="P25" s="5">
        <f>SUMIFS(Data!$A:$A, Data!$H:$H,$A25,Data!$C:$C,P$1,Data!$D:$D,P$2)</f>
        <v>0</v>
      </c>
      <c r="Q25" s="5">
        <f>SUMIFS(Data!$A:$A, Data!$H:$H,$A25,Data!$C:$C,Q$1,Data!$D:$D,Q$2)</f>
        <v>0</v>
      </c>
      <c r="R25" s="5">
        <f>SUMIFS(Data!$A:$A, Data!$H:$H,$A25,Data!$C:$C,R$1,Data!$D:$D,R$2)</f>
        <v>0</v>
      </c>
      <c r="S25" s="5">
        <f>SUMIFS(Data!$A:$A, Data!$H:$H,$A25,Data!$C:$C,S$1,Data!$D:$D,S$2)</f>
        <v>0</v>
      </c>
      <c r="T25" s="5">
        <f>SUMIFS(Data!$A:$A, Data!$H:$H,$A25,Data!$C:$C,T$1,Data!$D:$D,T$2)</f>
        <v>0</v>
      </c>
      <c r="U25" s="5">
        <f>SUMIFS(Data!$A:$A, Data!$H:$H,$A25,Data!$C:$C,U$1,Data!$D:$D,U$2)</f>
        <v>0</v>
      </c>
      <c r="V25" s="5">
        <f>SUMIFS(Data!$A:$A, Data!$H:$H,$A25,Data!$C:$C,V$1,Data!$D:$D,V$2)</f>
        <v>0</v>
      </c>
      <c r="W25" s="5">
        <f>SUMIFS(Data!$A:$A, Data!$H:$H,$A25,Data!$C:$C,W$1,Data!$D:$D,W$2)</f>
        <v>0</v>
      </c>
      <c r="X25" s="5">
        <f>SUMIFS(Data!$A:$A, Data!$H:$H,$A25,Data!$C:$C,X$1,Data!$D:$D,X$2)</f>
        <v>0</v>
      </c>
      <c r="Y25" s="5">
        <f>SUMIFS(Data!$A:$A, Data!$H:$H,$A25,Data!$C:$C,Y$1,Data!$D:$D,Y$2)</f>
        <v>0</v>
      </c>
      <c r="Z25" s="5">
        <f>SUMIFS(Data!$A:$A, Data!$H:$H,$A25,Data!$C:$C,Z$1,Data!$D:$D,Z$2)</f>
        <v>0</v>
      </c>
      <c r="AA25" s="5">
        <f>SUMIFS(Data!$A:$A, Data!$H:$H,$A25,Data!$C:$C,AA$1,Data!$D:$D,AA$2)</f>
        <v>0</v>
      </c>
      <c r="AB25" s="5">
        <f>SUMIFS(Data!$A:$A, Data!$H:$H,$A25,Data!$C:$C,AB$1,Data!$D:$D,AB$2)</f>
        <v>0</v>
      </c>
      <c r="AC25" s="5">
        <f>SUMIFS(Data!$A:$A, Data!$H:$H,$A25,Data!$C:$C,AC$1,Data!$D:$D,AC$2)</f>
        <v>0</v>
      </c>
      <c r="AD25" s="5">
        <f>SUMIFS(Data!$A:$A, Data!$H:$H,$A25,Data!$C:$C,AD$1,Data!$D:$D,AD$2)</f>
        <v>0</v>
      </c>
      <c r="AE25" s="5">
        <f>SUMIFS(Data!$A:$A, Data!$H:$H,$A25,Data!$C:$C,AE$1,Data!$D:$D,AE$2)</f>
        <v>0</v>
      </c>
      <c r="AF25" s="5">
        <f>SUMIFS(Data!$A:$A, Data!$H:$H,$A25,Data!$C:$C,AF$1,Data!$D:$D,AF$2)</f>
        <v>0</v>
      </c>
      <c r="AG25" s="5">
        <f>SUMIFS(Data!$A:$A, Data!$H:$H,$A25,Data!$C:$C,AG$1,Data!$D:$D,AG$2)</f>
        <v>0</v>
      </c>
      <c r="AH25" s="5">
        <f>SUMIFS(Data!$A:$A, Data!$H:$H,$A25,Data!$C:$C,AH$1,Data!$D:$D,AH$2)</f>
        <v>0</v>
      </c>
      <c r="AI25" s="5">
        <f>SUMIFS(Data!$A:$A, Data!$H:$H,$A25,Data!$C:$C,AI$1,Data!$D:$D,AI$2)</f>
        <v>0</v>
      </c>
      <c r="AJ25" s="5">
        <f>SUMIFS(Data!$A:$A, Data!$H:$H,$A25,Data!$C:$C,AJ$1,Data!$D:$D,AJ$2)</f>
        <v>4</v>
      </c>
      <c r="AK25" s="5">
        <f>SUMIFS(Data!$A:$A, Data!$H:$H,$A25,Data!$C:$C,AK$1,Data!$D:$D,AK$2)</f>
        <v>1</v>
      </c>
      <c r="AL25" s="5">
        <f>SUMIFS(Data!$A:$A, Data!$H:$H,$A25,Data!$C:$C,AL$1,Data!$D:$D,AL$2)</f>
        <v>0</v>
      </c>
      <c r="AM25" s="5">
        <f>SUMIFS(Data!$A:$A, Data!$H:$H,$A25,Data!$C:$C,AM$1,Data!$D:$D,AM$2)</f>
        <v>0</v>
      </c>
      <c r="AN25" s="5">
        <f>SUMIFS(Data!$A:$A, Data!$H:$H,$A25,Data!$C:$C,AN$1,Data!$D:$D,AN$2)</f>
        <v>0</v>
      </c>
      <c r="AO25" s="5">
        <f>SUMIFS(Data!$A:$A, Data!$H:$H,$A25,Data!$C:$C,AO$1,Data!$D:$D,AO$2)</f>
        <v>0</v>
      </c>
      <c r="AP25" s="5">
        <f>SUMIFS(Data!$A:$A, Data!$H:$H,$A25,Data!$C:$C,AP$1,Data!$D:$D,AP$2)</f>
        <v>0</v>
      </c>
      <c r="AQ25" s="5">
        <f>SUMIFS(Data!$A:$A, Data!$H:$H,$A25,Data!$C:$C,AQ$1,Data!$D:$D,AQ$2)</f>
        <v>0</v>
      </c>
      <c r="AR25" s="5">
        <f>SUMIFS(Data!$A:$A, Data!$H:$H,$A25,Data!$C:$C,AR$1,Data!$D:$D,AR$2)</f>
        <v>0</v>
      </c>
      <c r="AS25" s="5">
        <f>SUMIFS(Data!$A:$A, Data!$H:$H,$A25,Data!$C:$C,AS$1,Data!$D:$D,AS$2)</f>
        <v>0</v>
      </c>
      <c r="AT25" s="5">
        <f>SUMIFS(Data!$A:$A, Data!$H:$H,$A25,Data!$C:$C,AT$1,Data!$D:$D,AT$2)</f>
        <v>0</v>
      </c>
      <c r="AU25" s="5">
        <f>SUMIFS(Data!$A:$A, Data!$H:$H,$A25,Data!$C:$C,AU$1,Data!$D:$D,AU$2)</f>
        <v>7</v>
      </c>
      <c r="AV25" s="5">
        <f>SUMIFS(Data!$A:$A, Data!$H:$H,$A25,Data!$C:$C,AV$1,Data!$D:$D,AV$2)</f>
        <v>0</v>
      </c>
      <c r="AW25" s="5">
        <f>SUMIFS(Data!$A:$A, Data!$H:$H,$A25,Data!$C:$C,AW$1,Data!$D:$D,AW$2)</f>
        <v>0</v>
      </c>
      <c r="AX25" s="5">
        <f>SUMIFS(Data!$A:$A, Data!$H:$H,$A25,Data!$C:$C,AX$1,Data!$D:$D,AX$2)</f>
        <v>0</v>
      </c>
      <c r="AY25" s="5">
        <f>SUMIFS(Data!$A:$A, Data!$H:$H,$A25,Data!$C:$C,AY$1,Data!$D:$D,AY$2)</f>
        <v>0</v>
      </c>
      <c r="AZ25" s="5">
        <f>SUMIFS(Data!$A:$A, Data!$H:$H,$A25,Data!$C:$C,AZ$1,Data!$D:$D,AZ$2)</f>
        <v>0</v>
      </c>
      <c r="BA25" s="5">
        <f>SUMIFS(Data!$A:$A, Data!$H:$H,$A25,Data!$C:$C,BA$1,Data!$D:$D,BA$2)</f>
        <v>0</v>
      </c>
      <c r="BB25" s="5">
        <f>SUMIFS(Data!$A:$A, Data!$H:$H,$A25,Data!$C:$C,BB$1,Data!$D:$D,BB$2)</f>
        <v>0</v>
      </c>
      <c r="BC25" s="5">
        <f>SUMIFS(Data!$A:$A, Data!$H:$H,$A25,Data!$C:$C,BC$1,Data!$D:$D,BC$2)</f>
        <v>0</v>
      </c>
      <c r="BD25" s="5">
        <f>SUMIFS(Data!$A:$A, Data!$H:$H,$A25,Data!$C:$C,BD$1,Data!$D:$D,BD$2)</f>
        <v>0</v>
      </c>
      <c r="BE25" s="5">
        <f>SUMIFS(Data!$A:$A, Data!$H:$H,$A25,Data!$C:$C,BE$1,Data!$D:$D,BE$2)</f>
        <v>0</v>
      </c>
      <c r="BF25" s="5">
        <f>SUMIFS(Data!$A:$A, Data!$H:$H,$A25,Data!$C:$C,BF$1,Data!$D:$D,BF$2)</f>
        <v>0</v>
      </c>
      <c r="BG25" s="5">
        <f>SUMIFS(Data!$A:$A, Data!$H:$H,$A25,Data!$C:$C,BG$1,Data!$D:$D,BG$2)</f>
        <v>0</v>
      </c>
      <c r="BH25" s="5">
        <f>SUMIFS(Data!$A:$A, Data!$H:$H,$A25,Data!$C:$C,BH$1,Data!$D:$D,BH$2)</f>
        <v>0</v>
      </c>
      <c r="BI25" s="5">
        <f>SUMIFS(Data!$A:$A, Data!$H:$H,$A25,Data!$C:$C,BI$1,Data!$D:$D,BI$2)</f>
        <v>0</v>
      </c>
      <c r="BJ25" s="5">
        <f>SUMIFS(Data!$A:$A, Data!$H:$H,$A25,Data!$C:$C,BJ$1,Data!$D:$D,BJ$2)</f>
        <v>0</v>
      </c>
      <c r="BK25" s="5">
        <f>SUMIFS(Data!$A:$A, Data!$H:$H,$A25,Data!$C:$C,BK$1,Data!$D:$D,BK$2)</f>
        <v>0</v>
      </c>
      <c r="BL25" s="5">
        <f>SUMIFS(Data!$A:$A, Data!$H:$H,$A25,Data!$C:$C,BL$1,Data!$D:$D,BL$2)</f>
        <v>0</v>
      </c>
      <c r="BM25" s="5">
        <f>SUMIFS(Data!$A:$A, Data!$H:$H,$A25,Data!$C:$C,BM$1,Data!$D:$D,BM$2)</f>
        <v>0</v>
      </c>
      <c r="BN25" s="5">
        <f>SUMIFS(Data!$A:$A, Data!$H:$H,$A25,Data!$C:$C,BN$1,Data!$D:$D,BN$2)</f>
        <v>0</v>
      </c>
      <c r="BO25" s="5">
        <f>SUMIFS(Data!$A:$A, Data!$H:$H,$A25,Data!$C:$C,BO$1,Data!$D:$D,BO$2)</f>
        <v>0</v>
      </c>
      <c r="BP25" s="5">
        <f>SUMIFS(Data!$A:$A, Data!$H:$H,$A25,Data!$C:$C,BP$1,Data!$D:$D,BP$2)</f>
        <v>1</v>
      </c>
      <c r="BQ25" s="5">
        <f>SUMIFS(Data!$A:$A, Data!$H:$H,$A25,Data!$C:$C,BQ$1,Data!$D:$D,BQ$2)</f>
        <v>0</v>
      </c>
      <c r="BR25" s="5">
        <f>SUMIFS(Data!$A:$A, Data!$H:$H,$A25,Data!$C:$C,BR$1,Data!$D:$D,BR$2)</f>
        <v>0</v>
      </c>
      <c r="BS25" s="5">
        <f>SUMIFS(Data!$A:$A, Data!$H:$H,$A25,Data!$C:$C,BS$1,Data!$D:$D,BS$2)</f>
        <v>0</v>
      </c>
      <c r="BT25" s="5">
        <f>SUMIFS(Data!$A:$A, Data!$H:$H,$A25,Data!$C:$C,BT$1,Data!$D:$D,BT$2)</f>
        <v>0</v>
      </c>
      <c r="BU25" s="5">
        <f>SUMIFS(Data!$A:$A, Data!$H:$H,$A25,Data!$C:$C,BU$1,Data!$D:$D,BU$2)</f>
        <v>0</v>
      </c>
      <c r="BV25" s="5">
        <f>SUMIFS(Data!$A:$A, Data!$H:$H,$A25,Data!$C:$C,BV$1,Data!$D:$D,BV$2)</f>
        <v>0</v>
      </c>
      <c r="BW25" s="5">
        <f>SUMIFS(Data!$A:$A, Data!$H:$H,$A25,Data!$C:$C,BW$1,Data!$D:$D,BW$2)</f>
        <v>0</v>
      </c>
      <c r="BX25" s="5">
        <f>SUMIFS(Data!$A:$A, Data!$H:$H,$A25,Data!$C:$C,BX$1,Data!$D:$D,BX$2)</f>
        <v>0</v>
      </c>
      <c r="BY25" s="5">
        <f>SUMIFS(Data!$A:$A, Data!$H:$H,$A25,Data!$C:$C,BY$1,Data!$D:$D,BY$2)</f>
        <v>0</v>
      </c>
      <c r="BZ25" s="5">
        <f>SUMIFS(Data!$A:$A, Data!$H:$H,$A25,Data!$C:$C,BZ$1,Data!$D:$D,BZ$2)</f>
        <v>0</v>
      </c>
      <c r="CA25" s="5">
        <f>SUMIFS(Data!$A:$A, Data!$H:$H,$A25,Data!$C:$C,CA$1,Data!$D:$D,CA$2)</f>
        <v>0</v>
      </c>
      <c r="CB25" s="5">
        <f>SUMIFS(Data!$A:$A, Data!$H:$H,$A25,Data!$C:$C,CB$1,Data!$D:$D,CB$2)</f>
        <v>0</v>
      </c>
      <c r="CC25" s="5">
        <f>SUMIFS(Data!$A:$A, Data!$H:$H,$A25,Data!$C:$C,CC$1,Data!$D:$D,CC$2)</f>
        <v>0</v>
      </c>
      <c r="CD25" s="5">
        <f>SUMIFS(Data!$A:$A, Data!$H:$H,$A25,Data!$C:$C,CD$1,Data!$D:$D,CD$2)</f>
        <v>0</v>
      </c>
      <c r="CE25" s="5">
        <f>SUMIFS(Data!$A:$A, Data!$H:$H,$A25,Data!$C:$C,CE$1,Data!$D:$D,CE$2)</f>
        <v>0</v>
      </c>
      <c r="CF25" s="5">
        <f>SUMIFS(Data!$A:$A, Data!$H:$H,$A25,Data!$C:$C,CF$1,Data!$D:$D,CF$2)</f>
        <v>0</v>
      </c>
      <c r="CG25" s="5">
        <f>SUMIFS(Data!$A:$A, Data!$H:$H,$A25,Data!$C:$C,CG$1,Data!$D:$D,CG$2)</f>
        <v>0</v>
      </c>
      <c r="CH25" s="5">
        <f>SUMIFS(Data!$A:$A, Data!$H:$H,$A25,Data!$C:$C,CH$1,Data!$D:$D,CH$2)</f>
        <v>0</v>
      </c>
      <c r="CI25" s="5">
        <f>SUMIFS(Data!$A:$A, Data!$H:$H,$A25,Data!$C:$C,CI$1,Data!$D:$D,CI$2)</f>
        <v>0</v>
      </c>
      <c r="CJ25" s="5">
        <f>SUMIFS(Data!$A:$A, Data!$H:$H,$A25,Data!$C:$C,CJ$1,Data!$D:$D,CJ$2)</f>
        <v>0</v>
      </c>
      <c r="CK25" s="5">
        <f>SUMIFS(Data!$A:$A, Data!$H:$H,$A25,Data!$C:$C,CK$1,Data!$D:$D,CK$2)</f>
        <v>0</v>
      </c>
      <c r="CL25" s="5">
        <f>SUMIFS(Data!$A:$A, Data!$H:$H,$A25,Data!$C:$C,CL$1,Data!$D:$D,CL$2)</f>
        <v>0</v>
      </c>
      <c r="CM25" s="5">
        <f>SUMIFS(Data!$A:$A, Data!$H:$H,$A25,Data!$C:$C,CM$1,Data!$D:$D,CM$2)</f>
        <v>0</v>
      </c>
      <c r="CN25" s="5">
        <f>SUMIFS(Data!$A:$A, Data!$H:$H,$A25,Data!$C:$C,CN$1,Data!$D:$D,CN$2)</f>
        <v>0</v>
      </c>
      <c r="CO25" s="5">
        <f>SUMIFS(Data!$A:$A, Data!$H:$H,$A25,Data!$C:$C,CO$1,Data!$D:$D,CO$2)</f>
        <v>0</v>
      </c>
      <c r="CP25" s="5">
        <f>SUMIFS(Data!$A:$A, Data!$H:$H,$A25,Data!$C:$C,CP$1,Data!$D:$D,CP$2)</f>
        <v>0</v>
      </c>
      <c r="CQ25" s="5">
        <f>SUMIFS(Data!$A:$A, Data!$H:$H,$A25,Data!$C:$C,CQ$1,Data!$D:$D,CQ$2)</f>
        <v>0</v>
      </c>
      <c r="CR25" s="5">
        <f>SUMIFS(Data!$A:$A, Data!$H:$H,$A25,Data!$C:$C,CR$1,Data!$D:$D,CR$2)</f>
        <v>0</v>
      </c>
      <c r="CS25" s="5">
        <f>SUMIFS(Data!$A:$A, Data!$H:$H,$A25,Data!$C:$C,CS$1,Data!$D:$D,CS$2)</f>
        <v>0</v>
      </c>
      <c r="CT25" s="5">
        <f>SUMIFS(Data!$A:$A, Data!$H:$H,$A25,Data!$C:$C,CT$1,Data!$D:$D,CT$2)</f>
        <v>0</v>
      </c>
      <c r="CU25" s="5">
        <f>SUMIFS(Data!$A:$A, Data!$H:$H,$A25,Data!$C:$C,CU$1,Data!$D:$D,CU$2)</f>
        <v>0</v>
      </c>
      <c r="CV25" s="5">
        <f>SUMIFS(Data!$A:$A, Data!$H:$H,$A25,Data!$C:$C,CV$1,Data!$D:$D,CV$2)</f>
        <v>0</v>
      </c>
      <c r="CW25" s="5">
        <f t="shared" ref="CW25:CX25" si="24">SUMIF($B$2:$CV$2,CW$2, $B25:$CV25)</f>
        <v>12</v>
      </c>
      <c r="CX25" s="5">
        <f t="shared" si="24"/>
        <v>1</v>
      </c>
      <c r="CY25" s="5">
        <f t="shared" si="3"/>
        <v>13</v>
      </c>
    </row>
    <row r="26">
      <c r="A26" s="5" t="str">
        <f>Countries!A24</f>
        <v>DOM</v>
      </c>
      <c r="B26" s="5">
        <f>SUMIFS(Data!$A:$A, Data!$H:$H,$A26,Data!$C:$C,B$1,Data!$D:$D,B$2)</f>
        <v>0</v>
      </c>
      <c r="C26" s="5">
        <f>SUMIFS(Data!$A:$A, Data!$H:$H,$A26,Data!$C:$C,C$1,Data!$D:$D,C$2)</f>
        <v>0</v>
      </c>
      <c r="D26" s="5">
        <f>SUMIFS(Data!$A:$A, Data!$H:$H,$A26,Data!$C:$C,D$1,Data!$D:$D,D$2)</f>
        <v>0</v>
      </c>
      <c r="E26" s="5">
        <f>SUMIFS(Data!$A:$A, Data!$H:$H,$A26,Data!$C:$C,E$1,Data!$D:$D,E$2)</f>
        <v>0</v>
      </c>
      <c r="F26" s="5">
        <f>SUMIFS(Data!$A:$A, Data!$H:$H,$A26,Data!$C:$C,F$1,Data!$D:$D,F$2)</f>
        <v>0</v>
      </c>
      <c r="G26" s="5">
        <f>SUMIFS(Data!$A:$A, Data!$H:$H,$A26,Data!$C:$C,G$1,Data!$D:$D,G$2)</f>
        <v>0</v>
      </c>
      <c r="H26" s="5">
        <f>SUMIFS(Data!$A:$A, Data!$H:$H,$A26,Data!$C:$C,H$1,Data!$D:$D,H$2)</f>
        <v>0</v>
      </c>
      <c r="I26" s="5">
        <f>SUMIFS(Data!$A:$A, Data!$H:$H,$A26,Data!$C:$C,I$1,Data!$D:$D,I$2)</f>
        <v>0</v>
      </c>
      <c r="J26" s="5">
        <f>SUMIFS(Data!$A:$A, Data!$H:$H,$A26,Data!$C:$C,J$1,Data!$D:$D,J$2)</f>
        <v>0</v>
      </c>
      <c r="K26" s="5">
        <f>SUMIFS(Data!$A:$A, Data!$H:$H,$A26,Data!$C:$C,K$1,Data!$D:$D,K$2)</f>
        <v>4</v>
      </c>
      <c r="L26" s="5">
        <f>SUMIFS(Data!$A:$A, Data!$H:$H,$A26,Data!$C:$C,L$1,Data!$D:$D,L$2)</f>
        <v>0</v>
      </c>
      <c r="M26" s="5">
        <f>SUMIFS(Data!$A:$A, Data!$H:$H,$A26,Data!$C:$C,M$1,Data!$D:$D,M$2)</f>
        <v>0</v>
      </c>
      <c r="N26" s="5">
        <f>SUMIFS(Data!$A:$A, Data!$H:$H,$A26,Data!$C:$C,N$1,Data!$D:$D,N$2)</f>
        <v>0</v>
      </c>
      <c r="O26" s="5">
        <f>SUMIFS(Data!$A:$A, Data!$H:$H,$A26,Data!$C:$C,O$1,Data!$D:$D,O$2)</f>
        <v>0</v>
      </c>
      <c r="P26" s="5">
        <f>SUMIFS(Data!$A:$A, Data!$H:$H,$A26,Data!$C:$C,P$1,Data!$D:$D,P$2)</f>
        <v>0</v>
      </c>
      <c r="Q26" s="5">
        <f>SUMIFS(Data!$A:$A, Data!$H:$H,$A26,Data!$C:$C,Q$1,Data!$D:$D,Q$2)</f>
        <v>0</v>
      </c>
      <c r="R26" s="5">
        <f>SUMIFS(Data!$A:$A, Data!$H:$H,$A26,Data!$C:$C,R$1,Data!$D:$D,R$2)</f>
        <v>0</v>
      </c>
      <c r="S26" s="5">
        <f>SUMIFS(Data!$A:$A, Data!$H:$H,$A26,Data!$C:$C,S$1,Data!$D:$D,S$2)</f>
        <v>0</v>
      </c>
      <c r="T26" s="5">
        <f>SUMIFS(Data!$A:$A, Data!$H:$H,$A26,Data!$C:$C,T$1,Data!$D:$D,T$2)</f>
        <v>0</v>
      </c>
      <c r="U26" s="5">
        <f>SUMIFS(Data!$A:$A, Data!$H:$H,$A26,Data!$C:$C,U$1,Data!$D:$D,U$2)</f>
        <v>0</v>
      </c>
      <c r="V26" s="5">
        <f>SUMIFS(Data!$A:$A, Data!$H:$H,$A26,Data!$C:$C,V$1,Data!$D:$D,V$2)</f>
        <v>0</v>
      </c>
      <c r="W26" s="5">
        <f>SUMIFS(Data!$A:$A, Data!$H:$H,$A26,Data!$C:$C,W$1,Data!$D:$D,W$2)</f>
        <v>0</v>
      </c>
      <c r="X26" s="5">
        <f>SUMIFS(Data!$A:$A, Data!$H:$H,$A26,Data!$C:$C,X$1,Data!$D:$D,X$2)</f>
        <v>0</v>
      </c>
      <c r="Y26" s="5">
        <f>SUMIFS(Data!$A:$A, Data!$H:$H,$A26,Data!$C:$C,Y$1,Data!$D:$D,Y$2)</f>
        <v>0</v>
      </c>
      <c r="Z26" s="5">
        <f>SUMIFS(Data!$A:$A, Data!$H:$H,$A26,Data!$C:$C,Z$1,Data!$D:$D,Z$2)</f>
        <v>0</v>
      </c>
      <c r="AA26" s="5">
        <f>SUMIFS(Data!$A:$A, Data!$H:$H,$A26,Data!$C:$C,AA$1,Data!$D:$D,AA$2)</f>
        <v>0</v>
      </c>
      <c r="AB26" s="5">
        <f>SUMIFS(Data!$A:$A, Data!$H:$H,$A26,Data!$C:$C,AB$1,Data!$D:$D,AB$2)</f>
        <v>0</v>
      </c>
      <c r="AC26" s="5">
        <f>SUMIFS(Data!$A:$A, Data!$H:$H,$A26,Data!$C:$C,AC$1,Data!$D:$D,AC$2)</f>
        <v>0</v>
      </c>
      <c r="AD26" s="5">
        <f>SUMIFS(Data!$A:$A, Data!$H:$H,$A26,Data!$C:$C,AD$1,Data!$D:$D,AD$2)</f>
        <v>0</v>
      </c>
      <c r="AE26" s="5">
        <f>SUMIFS(Data!$A:$A, Data!$H:$H,$A26,Data!$C:$C,AE$1,Data!$D:$D,AE$2)</f>
        <v>0</v>
      </c>
      <c r="AF26" s="5">
        <f>SUMIFS(Data!$A:$A, Data!$H:$H,$A26,Data!$C:$C,AF$1,Data!$D:$D,AF$2)</f>
        <v>0</v>
      </c>
      <c r="AG26" s="5">
        <f>SUMIFS(Data!$A:$A, Data!$H:$H,$A26,Data!$C:$C,AG$1,Data!$D:$D,AG$2)</f>
        <v>0</v>
      </c>
      <c r="AH26" s="5">
        <f>SUMIFS(Data!$A:$A, Data!$H:$H,$A26,Data!$C:$C,AH$1,Data!$D:$D,AH$2)</f>
        <v>0</v>
      </c>
      <c r="AI26" s="5">
        <f>SUMIFS(Data!$A:$A, Data!$H:$H,$A26,Data!$C:$C,AI$1,Data!$D:$D,AI$2)</f>
        <v>0</v>
      </c>
      <c r="AJ26" s="5">
        <f>SUMIFS(Data!$A:$A, Data!$H:$H,$A26,Data!$C:$C,AJ$1,Data!$D:$D,AJ$2)</f>
        <v>0</v>
      </c>
      <c r="AK26" s="5">
        <f>SUMIFS(Data!$A:$A, Data!$H:$H,$A26,Data!$C:$C,AK$1,Data!$D:$D,AK$2)</f>
        <v>0</v>
      </c>
      <c r="AL26" s="5">
        <f>SUMIFS(Data!$A:$A, Data!$H:$H,$A26,Data!$C:$C,AL$1,Data!$D:$D,AL$2)</f>
        <v>0</v>
      </c>
      <c r="AM26" s="5">
        <f>SUMIFS(Data!$A:$A, Data!$H:$H,$A26,Data!$C:$C,AM$1,Data!$D:$D,AM$2)</f>
        <v>0</v>
      </c>
      <c r="AN26" s="5">
        <f>SUMIFS(Data!$A:$A, Data!$H:$H,$A26,Data!$C:$C,AN$1,Data!$D:$D,AN$2)</f>
        <v>0</v>
      </c>
      <c r="AO26" s="5">
        <f>SUMIFS(Data!$A:$A, Data!$H:$H,$A26,Data!$C:$C,AO$1,Data!$D:$D,AO$2)</f>
        <v>0</v>
      </c>
      <c r="AP26" s="5">
        <f>SUMIFS(Data!$A:$A, Data!$H:$H,$A26,Data!$C:$C,AP$1,Data!$D:$D,AP$2)</f>
        <v>0</v>
      </c>
      <c r="AQ26" s="5">
        <f>SUMIFS(Data!$A:$A, Data!$H:$H,$A26,Data!$C:$C,AQ$1,Data!$D:$D,AQ$2)</f>
        <v>0</v>
      </c>
      <c r="AR26" s="5">
        <f>SUMIFS(Data!$A:$A, Data!$H:$H,$A26,Data!$C:$C,AR$1,Data!$D:$D,AR$2)</f>
        <v>0</v>
      </c>
      <c r="AS26" s="5">
        <f>SUMIFS(Data!$A:$A, Data!$H:$H,$A26,Data!$C:$C,AS$1,Data!$D:$D,AS$2)</f>
        <v>0</v>
      </c>
      <c r="AT26" s="5">
        <f>SUMIFS(Data!$A:$A, Data!$H:$H,$A26,Data!$C:$C,AT$1,Data!$D:$D,AT$2)</f>
        <v>0</v>
      </c>
      <c r="AU26" s="5">
        <f>SUMIFS(Data!$A:$A, Data!$H:$H,$A26,Data!$C:$C,AU$1,Data!$D:$D,AU$2)</f>
        <v>0</v>
      </c>
      <c r="AV26" s="5">
        <f>SUMIFS(Data!$A:$A, Data!$H:$H,$A26,Data!$C:$C,AV$1,Data!$D:$D,AV$2)</f>
        <v>0</v>
      </c>
      <c r="AW26" s="5">
        <f>SUMIFS(Data!$A:$A, Data!$H:$H,$A26,Data!$C:$C,AW$1,Data!$D:$D,AW$2)</f>
        <v>0</v>
      </c>
      <c r="AX26" s="5">
        <f>SUMIFS(Data!$A:$A, Data!$H:$H,$A26,Data!$C:$C,AX$1,Data!$D:$D,AX$2)</f>
        <v>0</v>
      </c>
      <c r="AY26" s="5">
        <f>SUMIFS(Data!$A:$A, Data!$H:$H,$A26,Data!$C:$C,AY$1,Data!$D:$D,AY$2)</f>
        <v>0</v>
      </c>
      <c r="AZ26" s="5">
        <f>SUMIFS(Data!$A:$A, Data!$H:$H,$A26,Data!$C:$C,AZ$1,Data!$D:$D,AZ$2)</f>
        <v>0</v>
      </c>
      <c r="BA26" s="5">
        <f>SUMIFS(Data!$A:$A, Data!$H:$H,$A26,Data!$C:$C,BA$1,Data!$D:$D,BA$2)</f>
        <v>0</v>
      </c>
      <c r="BB26" s="5">
        <f>SUMIFS(Data!$A:$A, Data!$H:$H,$A26,Data!$C:$C,BB$1,Data!$D:$D,BB$2)</f>
        <v>0</v>
      </c>
      <c r="BC26" s="5">
        <f>SUMIFS(Data!$A:$A, Data!$H:$H,$A26,Data!$C:$C,BC$1,Data!$D:$D,BC$2)</f>
        <v>0</v>
      </c>
      <c r="BD26" s="5">
        <f>SUMIFS(Data!$A:$A, Data!$H:$H,$A26,Data!$C:$C,BD$1,Data!$D:$D,BD$2)</f>
        <v>0</v>
      </c>
      <c r="BE26" s="5">
        <f>SUMIFS(Data!$A:$A, Data!$H:$H,$A26,Data!$C:$C,BE$1,Data!$D:$D,BE$2)</f>
        <v>0</v>
      </c>
      <c r="BF26" s="5">
        <f>SUMIFS(Data!$A:$A, Data!$H:$H,$A26,Data!$C:$C,BF$1,Data!$D:$D,BF$2)</f>
        <v>0</v>
      </c>
      <c r="BG26" s="5">
        <f>SUMIFS(Data!$A:$A, Data!$H:$H,$A26,Data!$C:$C,BG$1,Data!$D:$D,BG$2)</f>
        <v>0</v>
      </c>
      <c r="BH26" s="5">
        <f>SUMIFS(Data!$A:$A, Data!$H:$H,$A26,Data!$C:$C,BH$1,Data!$D:$D,BH$2)</f>
        <v>0</v>
      </c>
      <c r="BI26" s="5">
        <f>SUMIFS(Data!$A:$A, Data!$H:$H,$A26,Data!$C:$C,BI$1,Data!$D:$D,BI$2)</f>
        <v>0</v>
      </c>
      <c r="BJ26" s="5">
        <f>SUMIFS(Data!$A:$A, Data!$H:$H,$A26,Data!$C:$C,BJ$1,Data!$D:$D,BJ$2)</f>
        <v>0</v>
      </c>
      <c r="BK26" s="5">
        <f>SUMIFS(Data!$A:$A, Data!$H:$H,$A26,Data!$C:$C,BK$1,Data!$D:$D,BK$2)</f>
        <v>0</v>
      </c>
      <c r="BL26" s="5">
        <f>SUMIFS(Data!$A:$A, Data!$H:$H,$A26,Data!$C:$C,BL$1,Data!$D:$D,BL$2)</f>
        <v>0</v>
      </c>
      <c r="BM26" s="5">
        <f>SUMIFS(Data!$A:$A, Data!$H:$H,$A26,Data!$C:$C,BM$1,Data!$D:$D,BM$2)</f>
        <v>0</v>
      </c>
      <c r="BN26" s="5">
        <f>SUMIFS(Data!$A:$A, Data!$H:$H,$A26,Data!$C:$C,BN$1,Data!$D:$D,BN$2)</f>
        <v>0</v>
      </c>
      <c r="BO26" s="5">
        <f>SUMIFS(Data!$A:$A, Data!$H:$H,$A26,Data!$C:$C,BO$1,Data!$D:$D,BO$2)</f>
        <v>0</v>
      </c>
      <c r="BP26" s="5">
        <f>SUMIFS(Data!$A:$A, Data!$H:$H,$A26,Data!$C:$C,BP$1,Data!$D:$D,BP$2)</f>
        <v>0</v>
      </c>
      <c r="BQ26" s="5">
        <f>SUMIFS(Data!$A:$A, Data!$H:$H,$A26,Data!$C:$C,BQ$1,Data!$D:$D,BQ$2)</f>
        <v>0</v>
      </c>
      <c r="BR26" s="5">
        <f>SUMIFS(Data!$A:$A, Data!$H:$H,$A26,Data!$C:$C,BR$1,Data!$D:$D,BR$2)</f>
        <v>0</v>
      </c>
      <c r="BS26" s="5">
        <f>SUMIFS(Data!$A:$A, Data!$H:$H,$A26,Data!$C:$C,BS$1,Data!$D:$D,BS$2)</f>
        <v>0</v>
      </c>
      <c r="BT26" s="5">
        <f>SUMIFS(Data!$A:$A, Data!$H:$H,$A26,Data!$C:$C,BT$1,Data!$D:$D,BT$2)</f>
        <v>0</v>
      </c>
      <c r="BU26" s="5">
        <f>SUMIFS(Data!$A:$A, Data!$H:$H,$A26,Data!$C:$C,BU$1,Data!$D:$D,BU$2)</f>
        <v>0</v>
      </c>
      <c r="BV26" s="5">
        <f>SUMIFS(Data!$A:$A, Data!$H:$H,$A26,Data!$C:$C,BV$1,Data!$D:$D,BV$2)</f>
        <v>0</v>
      </c>
      <c r="BW26" s="5">
        <f>SUMIFS(Data!$A:$A, Data!$H:$H,$A26,Data!$C:$C,BW$1,Data!$D:$D,BW$2)</f>
        <v>0</v>
      </c>
      <c r="BX26" s="5">
        <f>SUMIFS(Data!$A:$A, Data!$H:$H,$A26,Data!$C:$C,BX$1,Data!$D:$D,BX$2)</f>
        <v>0</v>
      </c>
      <c r="BY26" s="5">
        <f>SUMIFS(Data!$A:$A, Data!$H:$H,$A26,Data!$C:$C,BY$1,Data!$D:$D,BY$2)</f>
        <v>0</v>
      </c>
      <c r="BZ26" s="5">
        <f>SUMIFS(Data!$A:$A, Data!$H:$H,$A26,Data!$C:$C,BZ$1,Data!$D:$D,BZ$2)</f>
        <v>0</v>
      </c>
      <c r="CA26" s="5">
        <f>SUMIFS(Data!$A:$A, Data!$H:$H,$A26,Data!$C:$C,CA$1,Data!$D:$D,CA$2)</f>
        <v>0</v>
      </c>
      <c r="CB26" s="5">
        <f>SUMIFS(Data!$A:$A, Data!$H:$H,$A26,Data!$C:$C,CB$1,Data!$D:$D,CB$2)</f>
        <v>0</v>
      </c>
      <c r="CC26" s="5">
        <f>SUMIFS(Data!$A:$A, Data!$H:$H,$A26,Data!$C:$C,CC$1,Data!$D:$D,CC$2)</f>
        <v>0</v>
      </c>
      <c r="CD26" s="5">
        <f>SUMIFS(Data!$A:$A, Data!$H:$H,$A26,Data!$C:$C,CD$1,Data!$D:$D,CD$2)</f>
        <v>0</v>
      </c>
      <c r="CE26" s="5">
        <f>SUMIFS(Data!$A:$A, Data!$H:$H,$A26,Data!$C:$C,CE$1,Data!$D:$D,CE$2)</f>
        <v>0</v>
      </c>
      <c r="CF26" s="5">
        <f>SUMIFS(Data!$A:$A, Data!$H:$H,$A26,Data!$C:$C,CF$1,Data!$D:$D,CF$2)</f>
        <v>0</v>
      </c>
      <c r="CG26" s="5">
        <f>SUMIFS(Data!$A:$A, Data!$H:$H,$A26,Data!$C:$C,CG$1,Data!$D:$D,CG$2)</f>
        <v>0</v>
      </c>
      <c r="CH26" s="5">
        <f>SUMIFS(Data!$A:$A, Data!$H:$H,$A26,Data!$C:$C,CH$1,Data!$D:$D,CH$2)</f>
        <v>0</v>
      </c>
      <c r="CI26" s="5">
        <f>SUMIFS(Data!$A:$A, Data!$H:$H,$A26,Data!$C:$C,CI$1,Data!$D:$D,CI$2)</f>
        <v>0</v>
      </c>
      <c r="CJ26" s="5">
        <f>SUMIFS(Data!$A:$A, Data!$H:$H,$A26,Data!$C:$C,CJ$1,Data!$D:$D,CJ$2)</f>
        <v>0</v>
      </c>
      <c r="CK26" s="5">
        <f>SUMIFS(Data!$A:$A, Data!$H:$H,$A26,Data!$C:$C,CK$1,Data!$D:$D,CK$2)</f>
        <v>0</v>
      </c>
      <c r="CL26" s="5">
        <f>SUMIFS(Data!$A:$A, Data!$H:$H,$A26,Data!$C:$C,CL$1,Data!$D:$D,CL$2)</f>
        <v>0</v>
      </c>
      <c r="CM26" s="5">
        <f>SUMIFS(Data!$A:$A, Data!$H:$H,$A26,Data!$C:$C,CM$1,Data!$D:$D,CM$2)</f>
        <v>0</v>
      </c>
      <c r="CN26" s="5">
        <f>SUMIFS(Data!$A:$A, Data!$H:$H,$A26,Data!$C:$C,CN$1,Data!$D:$D,CN$2)</f>
        <v>0</v>
      </c>
      <c r="CO26" s="5">
        <f>SUMIFS(Data!$A:$A, Data!$H:$H,$A26,Data!$C:$C,CO$1,Data!$D:$D,CO$2)</f>
        <v>0</v>
      </c>
      <c r="CP26" s="5">
        <f>SUMIFS(Data!$A:$A, Data!$H:$H,$A26,Data!$C:$C,CP$1,Data!$D:$D,CP$2)</f>
        <v>0</v>
      </c>
      <c r="CQ26" s="5">
        <f>SUMIFS(Data!$A:$A, Data!$H:$H,$A26,Data!$C:$C,CQ$1,Data!$D:$D,CQ$2)</f>
        <v>0</v>
      </c>
      <c r="CR26" s="5">
        <f>SUMIFS(Data!$A:$A, Data!$H:$H,$A26,Data!$C:$C,CR$1,Data!$D:$D,CR$2)</f>
        <v>0</v>
      </c>
      <c r="CS26" s="5">
        <f>SUMIFS(Data!$A:$A, Data!$H:$H,$A26,Data!$C:$C,CS$1,Data!$D:$D,CS$2)</f>
        <v>1</v>
      </c>
      <c r="CT26" s="5">
        <f>SUMIFS(Data!$A:$A, Data!$H:$H,$A26,Data!$C:$C,CT$1,Data!$D:$D,CT$2)</f>
        <v>0</v>
      </c>
      <c r="CU26" s="5">
        <f>SUMIFS(Data!$A:$A, Data!$H:$H,$A26,Data!$C:$C,CU$1,Data!$D:$D,CU$2)</f>
        <v>0</v>
      </c>
      <c r="CV26" s="5">
        <f>SUMIFS(Data!$A:$A, Data!$H:$H,$A26,Data!$C:$C,CV$1,Data!$D:$D,CV$2)</f>
        <v>0</v>
      </c>
      <c r="CW26" s="5">
        <f t="shared" ref="CW26:CX26" si="25">SUMIF($B$2:$CV$2,CW$2, $B26:$CV26)</f>
        <v>1</v>
      </c>
      <c r="CX26" s="5">
        <f t="shared" si="25"/>
        <v>0</v>
      </c>
      <c r="CY26" s="5">
        <f t="shared" si="3"/>
        <v>5</v>
      </c>
    </row>
    <row r="27">
      <c r="A27" s="5" t="str">
        <f>Countries!A25</f>
        <v>ECU</v>
      </c>
      <c r="B27" s="5">
        <f>SUMIFS(Data!$A:$A, Data!$H:$H,$A27,Data!$C:$C,B$1,Data!$D:$D,B$2)</f>
        <v>0</v>
      </c>
      <c r="C27" s="5">
        <f>SUMIFS(Data!$A:$A, Data!$H:$H,$A27,Data!$C:$C,C$1,Data!$D:$D,C$2)</f>
        <v>0</v>
      </c>
      <c r="D27" s="5">
        <f>SUMIFS(Data!$A:$A, Data!$H:$H,$A27,Data!$C:$C,D$1,Data!$D:$D,D$2)</f>
        <v>0</v>
      </c>
      <c r="E27" s="5">
        <f>SUMIFS(Data!$A:$A, Data!$H:$H,$A27,Data!$C:$C,E$1,Data!$D:$D,E$2)</f>
        <v>0</v>
      </c>
      <c r="F27" s="5">
        <f>SUMIFS(Data!$A:$A, Data!$H:$H,$A27,Data!$C:$C,F$1,Data!$D:$D,F$2)</f>
        <v>0</v>
      </c>
      <c r="G27" s="5">
        <f>SUMIFS(Data!$A:$A, Data!$H:$H,$A27,Data!$C:$C,G$1,Data!$D:$D,G$2)</f>
        <v>0</v>
      </c>
      <c r="H27" s="5">
        <f>SUMIFS(Data!$A:$A, Data!$H:$H,$A27,Data!$C:$C,H$1,Data!$D:$D,H$2)</f>
        <v>0</v>
      </c>
      <c r="I27" s="5">
        <f>SUMIFS(Data!$A:$A, Data!$H:$H,$A27,Data!$C:$C,I$1,Data!$D:$D,I$2)</f>
        <v>0</v>
      </c>
      <c r="J27" s="5">
        <f>SUMIFS(Data!$A:$A, Data!$H:$H,$A27,Data!$C:$C,J$1,Data!$D:$D,J$2)</f>
        <v>0</v>
      </c>
      <c r="K27" s="5">
        <f>SUMIFS(Data!$A:$A, Data!$H:$H,$A27,Data!$C:$C,K$1,Data!$D:$D,K$2)</f>
        <v>0</v>
      </c>
      <c r="L27" s="5">
        <f>SUMIFS(Data!$A:$A, Data!$H:$H,$A27,Data!$C:$C,L$1,Data!$D:$D,L$2)</f>
        <v>0</v>
      </c>
      <c r="M27" s="5">
        <f>SUMIFS(Data!$A:$A, Data!$H:$H,$A27,Data!$C:$C,M$1,Data!$D:$D,M$2)</f>
        <v>0</v>
      </c>
      <c r="N27" s="5">
        <f>SUMIFS(Data!$A:$A, Data!$H:$H,$A27,Data!$C:$C,N$1,Data!$D:$D,N$2)</f>
        <v>0</v>
      </c>
      <c r="O27" s="5">
        <f>SUMIFS(Data!$A:$A, Data!$H:$H,$A27,Data!$C:$C,O$1,Data!$D:$D,O$2)</f>
        <v>0</v>
      </c>
      <c r="P27" s="5">
        <f>SUMIFS(Data!$A:$A, Data!$H:$H,$A27,Data!$C:$C,P$1,Data!$D:$D,P$2)</f>
        <v>0</v>
      </c>
      <c r="Q27" s="5">
        <f>SUMIFS(Data!$A:$A, Data!$H:$H,$A27,Data!$C:$C,Q$1,Data!$D:$D,Q$2)</f>
        <v>0</v>
      </c>
      <c r="R27" s="5">
        <f>SUMIFS(Data!$A:$A, Data!$H:$H,$A27,Data!$C:$C,R$1,Data!$D:$D,R$2)</f>
        <v>0</v>
      </c>
      <c r="S27" s="5">
        <f>SUMIFS(Data!$A:$A, Data!$H:$H,$A27,Data!$C:$C,S$1,Data!$D:$D,S$2)</f>
        <v>0</v>
      </c>
      <c r="T27" s="5">
        <f>SUMIFS(Data!$A:$A, Data!$H:$H,$A27,Data!$C:$C,T$1,Data!$D:$D,T$2)</f>
        <v>0</v>
      </c>
      <c r="U27" s="5">
        <f>SUMIFS(Data!$A:$A, Data!$H:$H,$A27,Data!$C:$C,U$1,Data!$D:$D,U$2)</f>
        <v>0</v>
      </c>
      <c r="V27" s="5">
        <f>SUMIFS(Data!$A:$A, Data!$H:$H,$A27,Data!$C:$C,V$1,Data!$D:$D,V$2)</f>
        <v>0</v>
      </c>
      <c r="W27" s="5">
        <f>SUMIFS(Data!$A:$A, Data!$H:$H,$A27,Data!$C:$C,W$1,Data!$D:$D,W$2)</f>
        <v>0</v>
      </c>
      <c r="X27" s="5">
        <f>SUMIFS(Data!$A:$A, Data!$H:$H,$A27,Data!$C:$C,X$1,Data!$D:$D,X$2)</f>
        <v>0</v>
      </c>
      <c r="Y27" s="5">
        <f>SUMIFS(Data!$A:$A, Data!$H:$H,$A27,Data!$C:$C,Y$1,Data!$D:$D,Y$2)</f>
        <v>0</v>
      </c>
      <c r="Z27" s="5">
        <f>SUMIFS(Data!$A:$A, Data!$H:$H,$A27,Data!$C:$C,Z$1,Data!$D:$D,Z$2)</f>
        <v>0</v>
      </c>
      <c r="AA27" s="5">
        <f>SUMIFS(Data!$A:$A, Data!$H:$H,$A27,Data!$C:$C,AA$1,Data!$D:$D,AA$2)</f>
        <v>0</v>
      </c>
      <c r="AB27" s="5">
        <f>SUMIFS(Data!$A:$A, Data!$H:$H,$A27,Data!$C:$C,AB$1,Data!$D:$D,AB$2)</f>
        <v>0</v>
      </c>
      <c r="AC27" s="5">
        <f>SUMIFS(Data!$A:$A, Data!$H:$H,$A27,Data!$C:$C,AC$1,Data!$D:$D,AC$2)</f>
        <v>0</v>
      </c>
      <c r="AD27" s="5">
        <f>SUMIFS(Data!$A:$A, Data!$H:$H,$A27,Data!$C:$C,AD$1,Data!$D:$D,AD$2)</f>
        <v>0</v>
      </c>
      <c r="AE27" s="5">
        <f>SUMIFS(Data!$A:$A, Data!$H:$H,$A27,Data!$C:$C,AE$1,Data!$D:$D,AE$2)</f>
        <v>0</v>
      </c>
      <c r="AF27" s="5">
        <f>SUMIFS(Data!$A:$A, Data!$H:$H,$A27,Data!$C:$C,AF$1,Data!$D:$D,AF$2)</f>
        <v>0</v>
      </c>
      <c r="AG27" s="5">
        <f>SUMIFS(Data!$A:$A, Data!$H:$H,$A27,Data!$C:$C,AG$1,Data!$D:$D,AG$2)</f>
        <v>0</v>
      </c>
      <c r="AH27" s="5">
        <f>SUMIFS(Data!$A:$A, Data!$H:$H,$A27,Data!$C:$C,AH$1,Data!$D:$D,AH$2)</f>
        <v>0</v>
      </c>
      <c r="AI27" s="5">
        <f>SUMIFS(Data!$A:$A, Data!$H:$H,$A27,Data!$C:$C,AI$1,Data!$D:$D,AI$2)</f>
        <v>0</v>
      </c>
      <c r="AJ27" s="5">
        <f>SUMIFS(Data!$A:$A, Data!$H:$H,$A27,Data!$C:$C,AJ$1,Data!$D:$D,AJ$2)</f>
        <v>0</v>
      </c>
      <c r="AK27" s="5">
        <f>SUMIFS(Data!$A:$A, Data!$H:$H,$A27,Data!$C:$C,AK$1,Data!$D:$D,AK$2)</f>
        <v>0</v>
      </c>
      <c r="AL27" s="5">
        <f>SUMIFS(Data!$A:$A, Data!$H:$H,$A27,Data!$C:$C,AL$1,Data!$D:$D,AL$2)</f>
        <v>0</v>
      </c>
      <c r="AM27" s="5">
        <f>SUMIFS(Data!$A:$A, Data!$H:$H,$A27,Data!$C:$C,AM$1,Data!$D:$D,AM$2)</f>
        <v>0</v>
      </c>
      <c r="AN27" s="5">
        <f>SUMIFS(Data!$A:$A, Data!$H:$H,$A27,Data!$C:$C,AN$1,Data!$D:$D,AN$2)</f>
        <v>0</v>
      </c>
      <c r="AO27" s="5">
        <f>SUMIFS(Data!$A:$A, Data!$H:$H,$A27,Data!$C:$C,AO$1,Data!$D:$D,AO$2)</f>
        <v>0</v>
      </c>
      <c r="AP27" s="5">
        <f>SUMIFS(Data!$A:$A, Data!$H:$H,$A27,Data!$C:$C,AP$1,Data!$D:$D,AP$2)</f>
        <v>0</v>
      </c>
      <c r="AQ27" s="5">
        <f>SUMIFS(Data!$A:$A, Data!$H:$H,$A27,Data!$C:$C,AQ$1,Data!$D:$D,AQ$2)</f>
        <v>0</v>
      </c>
      <c r="AR27" s="5">
        <f>SUMIFS(Data!$A:$A, Data!$H:$H,$A27,Data!$C:$C,AR$1,Data!$D:$D,AR$2)</f>
        <v>0</v>
      </c>
      <c r="AS27" s="5">
        <f>SUMIFS(Data!$A:$A, Data!$H:$H,$A27,Data!$C:$C,AS$1,Data!$D:$D,AS$2)</f>
        <v>0</v>
      </c>
      <c r="AT27" s="5">
        <f>SUMIFS(Data!$A:$A, Data!$H:$H,$A27,Data!$C:$C,AT$1,Data!$D:$D,AT$2)</f>
        <v>0</v>
      </c>
      <c r="AU27" s="5">
        <f>SUMIFS(Data!$A:$A, Data!$H:$H,$A27,Data!$C:$C,AU$1,Data!$D:$D,AU$2)</f>
        <v>0</v>
      </c>
      <c r="AV27" s="5">
        <f>SUMIFS(Data!$A:$A, Data!$H:$H,$A27,Data!$C:$C,AV$1,Data!$D:$D,AV$2)</f>
        <v>0</v>
      </c>
      <c r="AW27" s="5">
        <f>SUMIFS(Data!$A:$A, Data!$H:$H,$A27,Data!$C:$C,AW$1,Data!$D:$D,AW$2)</f>
        <v>0</v>
      </c>
      <c r="AX27" s="5">
        <f>SUMIFS(Data!$A:$A, Data!$H:$H,$A27,Data!$C:$C,AX$1,Data!$D:$D,AX$2)</f>
        <v>0</v>
      </c>
      <c r="AY27" s="5">
        <f>SUMIFS(Data!$A:$A, Data!$H:$H,$A27,Data!$C:$C,AY$1,Data!$D:$D,AY$2)</f>
        <v>0</v>
      </c>
      <c r="AZ27" s="5">
        <f>SUMIFS(Data!$A:$A, Data!$H:$H,$A27,Data!$C:$C,AZ$1,Data!$D:$D,AZ$2)</f>
        <v>0</v>
      </c>
      <c r="BA27" s="5">
        <f>SUMIFS(Data!$A:$A, Data!$H:$H,$A27,Data!$C:$C,BA$1,Data!$D:$D,BA$2)</f>
        <v>0</v>
      </c>
      <c r="BB27" s="5">
        <f>SUMIFS(Data!$A:$A, Data!$H:$H,$A27,Data!$C:$C,BB$1,Data!$D:$D,BB$2)</f>
        <v>0</v>
      </c>
      <c r="BC27" s="5">
        <f>SUMIFS(Data!$A:$A, Data!$H:$H,$A27,Data!$C:$C,BC$1,Data!$D:$D,BC$2)</f>
        <v>0</v>
      </c>
      <c r="BD27" s="5">
        <f>SUMIFS(Data!$A:$A, Data!$H:$H,$A27,Data!$C:$C,BD$1,Data!$D:$D,BD$2)</f>
        <v>0</v>
      </c>
      <c r="BE27" s="5">
        <f>SUMIFS(Data!$A:$A, Data!$H:$H,$A27,Data!$C:$C,BE$1,Data!$D:$D,BE$2)</f>
        <v>0</v>
      </c>
      <c r="BF27" s="5">
        <f>SUMIFS(Data!$A:$A, Data!$H:$H,$A27,Data!$C:$C,BF$1,Data!$D:$D,BF$2)</f>
        <v>0</v>
      </c>
      <c r="BG27" s="5">
        <f>SUMIFS(Data!$A:$A, Data!$H:$H,$A27,Data!$C:$C,BG$1,Data!$D:$D,BG$2)</f>
        <v>0</v>
      </c>
      <c r="BH27" s="5">
        <f>SUMIFS(Data!$A:$A, Data!$H:$H,$A27,Data!$C:$C,BH$1,Data!$D:$D,BH$2)</f>
        <v>0</v>
      </c>
      <c r="BI27" s="5">
        <f>SUMIFS(Data!$A:$A, Data!$H:$H,$A27,Data!$C:$C,BI$1,Data!$D:$D,BI$2)</f>
        <v>0</v>
      </c>
      <c r="BJ27" s="5">
        <f>SUMIFS(Data!$A:$A, Data!$H:$H,$A27,Data!$C:$C,BJ$1,Data!$D:$D,BJ$2)</f>
        <v>0</v>
      </c>
      <c r="BK27" s="5">
        <f>SUMIFS(Data!$A:$A, Data!$H:$H,$A27,Data!$C:$C,BK$1,Data!$D:$D,BK$2)</f>
        <v>0</v>
      </c>
      <c r="BL27" s="5">
        <f>SUMIFS(Data!$A:$A, Data!$H:$H,$A27,Data!$C:$C,BL$1,Data!$D:$D,BL$2)</f>
        <v>0</v>
      </c>
      <c r="BM27" s="5">
        <f>SUMIFS(Data!$A:$A, Data!$H:$H,$A27,Data!$C:$C,BM$1,Data!$D:$D,BM$2)</f>
        <v>0</v>
      </c>
      <c r="BN27" s="5">
        <f>SUMIFS(Data!$A:$A, Data!$H:$H,$A27,Data!$C:$C,BN$1,Data!$D:$D,BN$2)</f>
        <v>0</v>
      </c>
      <c r="BO27" s="5">
        <f>SUMIFS(Data!$A:$A, Data!$H:$H,$A27,Data!$C:$C,BO$1,Data!$D:$D,BO$2)</f>
        <v>0</v>
      </c>
      <c r="BP27" s="5">
        <f>SUMIFS(Data!$A:$A, Data!$H:$H,$A27,Data!$C:$C,BP$1,Data!$D:$D,BP$2)</f>
        <v>0</v>
      </c>
      <c r="BQ27" s="5">
        <f>SUMIFS(Data!$A:$A, Data!$H:$H,$A27,Data!$C:$C,BQ$1,Data!$D:$D,BQ$2)</f>
        <v>0</v>
      </c>
      <c r="BR27" s="5">
        <f>SUMIFS(Data!$A:$A, Data!$H:$H,$A27,Data!$C:$C,BR$1,Data!$D:$D,BR$2)</f>
        <v>0</v>
      </c>
      <c r="BS27" s="5">
        <f>SUMIFS(Data!$A:$A, Data!$H:$H,$A27,Data!$C:$C,BS$1,Data!$D:$D,BS$2)</f>
        <v>0</v>
      </c>
      <c r="BT27" s="5">
        <f>SUMIFS(Data!$A:$A, Data!$H:$H,$A27,Data!$C:$C,BT$1,Data!$D:$D,BT$2)</f>
        <v>0</v>
      </c>
      <c r="BU27" s="5">
        <f>SUMIFS(Data!$A:$A, Data!$H:$H,$A27,Data!$C:$C,BU$1,Data!$D:$D,BU$2)</f>
        <v>0</v>
      </c>
      <c r="BV27" s="5">
        <f>SUMIFS(Data!$A:$A, Data!$H:$H,$A27,Data!$C:$C,BV$1,Data!$D:$D,BV$2)</f>
        <v>0</v>
      </c>
      <c r="BW27" s="5">
        <f>SUMIFS(Data!$A:$A, Data!$H:$H,$A27,Data!$C:$C,BW$1,Data!$D:$D,BW$2)</f>
        <v>0</v>
      </c>
      <c r="BX27" s="5">
        <f>SUMIFS(Data!$A:$A, Data!$H:$H,$A27,Data!$C:$C,BX$1,Data!$D:$D,BX$2)</f>
        <v>0</v>
      </c>
      <c r="BY27" s="5">
        <f>SUMIFS(Data!$A:$A, Data!$H:$H,$A27,Data!$C:$C,BY$1,Data!$D:$D,BY$2)</f>
        <v>0</v>
      </c>
      <c r="BZ27" s="5">
        <f>SUMIFS(Data!$A:$A, Data!$H:$H,$A27,Data!$C:$C,BZ$1,Data!$D:$D,BZ$2)</f>
        <v>0</v>
      </c>
      <c r="CA27" s="5">
        <f>SUMIFS(Data!$A:$A, Data!$H:$H,$A27,Data!$C:$C,CA$1,Data!$D:$D,CA$2)</f>
        <v>0</v>
      </c>
      <c r="CB27" s="5">
        <f>SUMIFS(Data!$A:$A, Data!$H:$H,$A27,Data!$C:$C,CB$1,Data!$D:$D,CB$2)</f>
        <v>0</v>
      </c>
      <c r="CC27" s="5">
        <f>SUMIFS(Data!$A:$A, Data!$H:$H,$A27,Data!$C:$C,CC$1,Data!$D:$D,CC$2)</f>
        <v>0</v>
      </c>
      <c r="CD27" s="5">
        <f>SUMIFS(Data!$A:$A, Data!$H:$H,$A27,Data!$C:$C,CD$1,Data!$D:$D,CD$2)</f>
        <v>0</v>
      </c>
      <c r="CE27" s="5">
        <f>SUMIFS(Data!$A:$A, Data!$H:$H,$A27,Data!$C:$C,CE$1,Data!$D:$D,CE$2)</f>
        <v>0</v>
      </c>
      <c r="CF27" s="5">
        <f>SUMIFS(Data!$A:$A, Data!$H:$H,$A27,Data!$C:$C,CF$1,Data!$D:$D,CF$2)</f>
        <v>0</v>
      </c>
      <c r="CG27" s="5">
        <f>SUMIFS(Data!$A:$A, Data!$H:$H,$A27,Data!$C:$C,CG$1,Data!$D:$D,CG$2)</f>
        <v>0</v>
      </c>
      <c r="CH27" s="5">
        <f>SUMIFS(Data!$A:$A, Data!$H:$H,$A27,Data!$C:$C,CH$1,Data!$D:$D,CH$2)</f>
        <v>0</v>
      </c>
      <c r="CI27" s="5">
        <f>SUMIFS(Data!$A:$A, Data!$H:$H,$A27,Data!$C:$C,CI$1,Data!$D:$D,CI$2)</f>
        <v>0</v>
      </c>
      <c r="CJ27" s="5">
        <f>SUMIFS(Data!$A:$A, Data!$H:$H,$A27,Data!$C:$C,CJ$1,Data!$D:$D,CJ$2)</f>
        <v>0</v>
      </c>
      <c r="CK27" s="5">
        <f>SUMIFS(Data!$A:$A, Data!$H:$H,$A27,Data!$C:$C,CK$1,Data!$D:$D,CK$2)</f>
        <v>0</v>
      </c>
      <c r="CL27" s="5">
        <f>SUMIFS(Data!$A:$A, Data!$H:$H,$A27,Data!$C:$C,CL$1,Data!$D:$D,CL$2)</f>
        <v>0</v>
      </c>
      <c r="CM27" s="5">
        <f>SUMIFS(Data!$A:$A, Data!$H:$H,$A27,Data!$C:$C,CM$1,Data!$D:$D,CM$2)</f>
        <v>0</v>
      </c>
      <c r="CN27" s="5">
        <f>SUMIFS(Data!$A:$A, Data!$H:$H,$A27,Data!$C:$C,CN$1,Data!$D:$D,CN$2)</f>
        <v>0</v>
      </c>
      <c r="CO27" s="5">
        <f>SUMIFS(Data!$A:$A, Data!$H:$H,$A27,Data!$C:$C,CO$1,Data!$D:$D,CO$2)</f>
        <v>0</v>
      </c>
      <c r="CP27" s="5">
        <f>SUMIFS(Data!$A:$A, Data!$H:$H,$A27,Data!$C:$C,CP$1,Data!$D:$D,CP$2)</f>
        <v>0</v>
      </c>
      <c r="CQ27" s="5">
        <f>SUMIFS(Data!$A:$A, Data!$H:$H,$A27,Data!$C:$C,CQ$1,Data!$D:$D,CQ$2)</f>
        <v>0</v>
      </c>
      <c r="CR27" s="5">
        <f>SUMIFS(Data!$A:$A, Data!$H:$H,$A27,Data!$C:$C,CR$1,Data!$D:$D,CR$2)</f>
        <v>0</v>
      </c>
      <c r="CS27" s="5">
        <f>SUMIFS(Data!$A:$A, Data!$H:$H,$A27,Data!$C:$C,CS$1,Data!$D:$D,CS$2)</f>
        <v>0</v>
      </c>
      <c r="CT27" s="5">
        <f>SUMIFS(Data!$A:$A, Data!$H:$H,$A27,Data!$C:$C,CT$1,Data!$D:$D,CT$2)</f>
        <v>1</v>
      </c>
      <c r="CU27" s="5">
        <f>SUMIFS(Data!$A:$A, Data!$H:$H,$A27,Data!$C:$C,CU$1,Data!$D:$D,CU$2)</f>
        <v>0</v>
      </c>
      <c r="CV27" s="5">
        <f>SUMIFS(Data!$A:$A, Data!$H:$H,$A27,Data!$C:$C,CV$1,Data!$D:$D,CV$2)</f>
        <v>0</v>
      </c>
      <c r="CW27" s="5">
        <f t="shared" ref="CW27:CX27" si="26">SUMIF($B$2:$CV$2,CW$2, $B27:$CV27)</f>
        <v>0</v>
      </c>
      <c r="CX27" s="5">
        <f t="shared" si="26"/>
        <v>1</v>
      </c>
      <c r="CY27" s="5">
        <f t="shared" si="3"/>
        <v>1</v>
      </c>
    </row>
    <row r="28">
      <c r="A28" s="5" t="str">
        <f>Countries!A26</f>
        <v>EGY</v>
      </c>
      <c r="B28" s="5">
        <f>SUMIFS(Data!$A:$A, Data!$H:$H,$A28,Data!$C:$C,B$1,Data!$D:$D,B$2)</f>
        <v>0</v>
      </c>
      <c r="C28" s="5">
        <f>SUMIFS(Data!$A:$A, Data!$H:$H,$A28,Data!$C:$C,C$1,Data!$D:$D,C$2)</f>
        <v>0</v>
      </c>
      <c r="D28" s="5">
        <f>SUMIFS(Data!$A:$A, Data!$H:$H,$A28,Data!$C:$C,D$1,Data!$D:$D,D$2)</f>
        <v>0</v>
      </c>
      <c r="E28" s="5">
        <f>SUMIFS(Data!$A:$A, Data!$H:$H,$A28,Data!$C:$C,E$1,Data!$D:$D,E$2)</f>
        <v>0</v>
      </c>
      <c r="F28" s="5">
        <f>SUMIFS(Data!$A:$A, Data!$H:$H,$A28,Data!$C:$C,F$1,Data!$D:$D,F$2)</f>
        <v>0</v>
      </c>
      <c r="G28" s="5">
        <f>SUMIFS(Data!$A:$A, Data!$H:$H,$A28,Data!$C:$C,G$1,Data!$D:$D,G$2)</f>
        <v>0</v>
      </c>
      <c r="H28" s="5">
        <f>SUMIFS(Data!$A:$A, Data!$H:$H,$A28,Data!$C:$C,H$1,Data!$D:$D,H$2)</f>
        <v>0</v>
      </c>
      <c r="I28" s="5">
        <f>SUMIFS(Data!$A:$A, Data!$H:$H,$A28,Data!$C:$C,I$1,Data!$D:$D,I$2)</f>
        <v>0</v>
      </c>
      <c r="J28" s="5">
        <f>SUMIFS(Data!$A:$A, Data!$H:$H,$A28,Data!$C:$C,J$1,Data!$D:$D,J$2)</f>
        <v>0</v>
      </c>
      <c r="K28" s="5">
        <f>SUMIFS(Data!$A:$A, Data!$H:$H,$A28,Data!$C:$C,K$1,Data!$D:$D,K$2)</f>
        <v>0</v>
      </c>
      <c r="L28" s="5">
        <f>SUMIFS(Data!$A:$A, Data!$H:$H,$A28,Data!$C:$C,L$1,Data!$D:$D,L$2)</f>
        <v>0</v>
      </c>
      <c r="M28" s="5">
        <f>SUMIFS(Data!$A:$A, Data!$H:$H,$A28,Data!$C:$C,M$1,Data!$D:$D,M$2)</f>
        <v>0</v>
      </c>
      <c r="N28" s="5">
        <f>SUMIFS(Data!$A:$A, Data!$H:$H,$A28,Data!$C:$C,N$1,Data!$D:$D,N$2)</f>
        <v>0</v>
      </c>
      <c r="O28" s="5">
        <f>SUMIFS(Data!$A:$A, Data!$H:$H,$A28,Data!$C:$C,O$1,Data!$D:$D,O$2)</f>
        <v>0</v>
      </c>
      <c r="P28" s="5">
        <f>SUMIFS(Data!$A:$A, Data!$H:$H,$A28,Data!$C:$C,P$1,Data!$D:$D,P$2)</f>
        <v>0</v>
      </c>
      <c r="Q28" s="5">
        <f>SUMIFS(Data!$A:$A, Data!$H:$H,$A28,Data!$C:$C,Q$1,Data!$D:$D,Q$2)</f>
        <v>0</v>
      </c>
      <c r="R28" s="5">
        <f>SUMIFS(Data!$A:$A, Data!$H:$H,$A28,Data!$C:$C,R$1,Data!$D:$D,R$2)</f>
        <v>0</v>
      </c>
      <c r="S28" s="5">
        <f>SUMIFS(Data!$A:$A, Data!$H:$H,$A28,Data!$C:$C,S$1,Data!$D:$D,S$2)</f>
        <v>0</v>
      </c>
      <c r="T28" s="5">
        <f>SUMIFS(Data!$A:$A, Data!$H:$H,$A28,Data!$C:$C,T$1,Data!$D:$D,T$2)</f>
        <v>0</v>
      </c>
      <c r="U28" s="5">
        <f>SUMIFS(Data!$A:$A, Data!$H:$H,$A28,Data!$C:$C,U$1,Data!$D:$D,U$2)</f>
        <v>0</v>
      </c>
      <c r="V28" s="5">
        <f>SUMIFS(Data!$A:$A, Data!$H:$H,$A28,Data!$C:$C,V$1,Data!$D:$D,V$2)</f>
        <v>0</v>
      </c>
      <c r="W28" s="5">
        <f>SUMIFS(Data!$A:$A, Data!$H:$H,$A28,Data!$C:$C,W$1,Data!$D:$D,W$2)</f>
        <v>0</v>
      </c>
      <c r="X28" s="5">
        <f>SUMIFS(Data!$A:$A, Data!$H:$H,$A28,Data!$C:$C,X$1,Data!$D:$D,X$2)</f>
        <v>0</v>
      </c>
      <c r="Y28" s="5">
        <f>SUMIFS(Data!$A:$A, Data!$H:$H,$A28,Data!$C:$C,Y$1,Data!$D:$D,Y$2)</f>
        <v>0</v>
      </c>
      <c r="Z28" s="5">
        <f>SUMIFS(Data!$A:$A, Data!$H:$H,$A28,Data!$C:$C,Z$1,Data!$D:$D,Z$2)</f>
        <v>0</v>
      </c>
      <c r="AA28" s="5">
        <f>SUMIFS(Data!$A:$A, Data!$H:$H,$A28,Data!$C:$C,AA$1,Data!$D:$D,AA$2)</f>
        <v>0</v>
      </c>
      <c r="AB28" s="5">
        <f>SUMIFS(Data!$A:$A, Data!$H:$H,$A28,Data!$C:$C,AB$1,Data!$D:$D,AB$2)</f>
        <v>0</v>
      </c>
      <c r="AC28" s="5">
        <f>SUMIFS(Data!$A:$A, Data!$H:$H,$A28,Data!$C:$C,AC$1,Data!$D:$D,AC$2)</f>
        <v>0</v>
      </c>
      <c r="AD28" s="5">
        <f>SUMIFS(Data!$A:$A, Data!$H:$H,$A28,Data!$C:$C,AD$1,Data!$D:$D,AD$2)</f>
        <v>0</v>
      </c>
      <c r="AE28" s="5">
        <f>SUMIFS(Data!$A:$A, Data!$H:$H,$A28,Data!$C:$C,AE$1,Data!$D:$D,AE$2)</f>
        <v>0</v>
      </c>
      <c r="AF28" s="5">
        <f>SUMIFS(Data!$A:$A, Data!$H:$H,$A28,Data!$C:$C,AF$1,Data!$D:$D,AF$2)</f>
        <v>0</v>
      </c>
      <c r="AG28" s="5">
        <f>SUMIFS(Data!$A:$A, Data!$H:$H,$A28,Data!$C:$C,AG$1,Data!$D:$D,AG$2)</f>
        <v>0</v>
      </c>
      <c r="AH28" s="5">
        <f>SUMIFS(Data!$A:$A, Data!$H:$H,$A28,Data!$C:$C,AH$1,Data!$D:$D,AH$2)</f>
        <v>0</v>
      </c>
      <c r="AI28" s="5">
        <f>SUMIFS(Data!$A:$A, Data!$H:$H,$A28,Data!$C:$C,AI$1,Data!$D:$D,AI$2)</f>
        <v>0</v>
      </c>
      <c r="AJ28" s="5">
        <f>SUMIFS(Data!$A:$A, Data!$H:$H,$A28,Data!$C:$C,AJ$1,Data!$D:$D,AJ$2)</f>
        <v>0</v>
      </c>
      <c r="AK28" s="5">
        <f>SUMIFS(Data!$A:$A, Data!$H:$H,$A28,Data!$C:$C,AK$1,Data!$D:$D,AK$2)</f>
        <v>0</v>
      </c>
      <c r="AL28" s="5">
        <f>SUMIFS(Data!$A:$A, Data!$H:$H,$A28,Data!$C:$C,AL$1,Data!$D:$D,AL$2)</f>
        <v>0</v>
      </c>
      <c r="AM28" s="5">
        <f>SUMIFS(Data!$A:$A, Data!$H:$H,$A28,Data!$C:$C,AM$1,Data!$D:$D,AM$2)</f>
        <v>0</v>
      </c>
      <c r="AN28" s="5">
        <f>SUMIFS(Data!$A:$A, Data!$H:$H,$A28,Data!$C:$C,AN$1,Data!$D:$D,AN$2)</f>
        <v>0</v>
      </c>
      <c r="AO28" s="5">
        <f>SUMIFS(Data!$A:$A, Data!$H:$H,$A28,Data!$C:$C,AO$1,Data!$D:$D,AO$2)</f>
        <v>0</v>
      </c>
      <c r="AP28" s="5">
        <f>SUMIFS(Data!$A:$A, Data!$H:$H,$A28,Data!$C:$C,AP$1,Data!$D:$D,AP$2)</f>
        <v>0</v>
      </c>
      <c r="AQ28" s="5">
        <f>SUMIFS(Data!$A:$A, Data!$H:$H,$A28,Data!$C:$C,AQ$1,Data!$D:$D,AQ$2)</f>
        <v>0</v>
      </c>
      <c r="AR28" s="5">
        <f>SUMIFS(Data!$A:$A, Data!$H:$H,$A28,Data!$C:$C,AR$1,Data!$D:$D,AR$2)</f>
        <v>0</v>
      </c>
      <c r="AS28" s="5">
        <f>SUMIFS(Data!$A:$A, Data!$H:$H,$A28,Data!$C:$C,AS$1,Data!$D:$D,AS$2)</f>
        <v>0</v>
      </c>
      <c r="AT28" s="5">
        <f>SUMIFS(Data!$A:$A, Data!$H:$H,$A28,Data!$C:$C,AT$1,Data!$D:$D,AT$2)</f>
        <v>0</v>
      </c>
      <c r="AU28" s="5">
        <f>SUMIFS(Data!$A:$A, Data!$H:$H,$A28,Data!$C:$C,AU$1,Data!$D:$D,AU$2)</f>
        <v>0</v>
      </c>
      <c r="AV28" s="5">
        <f>SUMIFS(Data!$A:$A, Data!$H:$H,$A28,Data!$C:$C,AV$1,Data!$D:$D,AV$2)</f>
        <v>0</v>
      </c>
      <c r="AW28" s="5">
        <f>SUMIFS(Data!$A:$A, Data!$H:$H,$A28,Data!$C:$C,AW$1,Data!$D:$D,AW$2)</f>
        <v>0</v>
      </c>
      <c r="AX28" s="5">
        <f>SUMIFS(Data!$A:$A, Data!$H:$H,$A28,Data!$C:$C,AX$1,Data!$D:$D,AX$2)</f>
        <v>0</v>
      </c>
      <c r="AY28" s="5">
        <f>SUMIFS(Data!$A:$A, Data!$H:$H,$A28,Data!$C:$C,AY$1,Data!$D:$D,AY$2)</f>
        <v>0</v>
      </c>
      <c r="AZ28" s="5">
        <f>SUMIFS(Data!$A:$A, Data!$H:$H,$A28,Data!$C:$C,AZ$1,Data!$D:$D,AZ$2)</f>
        <v>0</v>
      </c>
      <c r="BA28" s="5">
        <f>SUMIFS(Data!$A:$A, Data!$H:$H,$A28,Data!$C:$C,BA$1,Data!$D:$D,BA$2)</f>
        <v>0</v>
      </c>
      <c r="BB28" s="5">
        <f>SUMIFS(Data!$A:$A, Data!$H:$H,$A28,Data!$C:$C,BB$1,Data!$D:$D,BB$2)</f>
        <v>0</v>
      </c>
      <c r="BC28" s="5">
        <f>SUMIFS(Data!$A:$A, Data!$H:$H,$A28,Data!$C:$C,BC$1,Data!$D:$D,BC$2)</f>
        <v>0</v>
      </c>
      <c r="BD28" s="5">
        <f>SUMIFS(Data!$A:$A, Data!$H:$H,$A28,Data!$C:$C,BD$1,Data!$D:$D,BD$2)</f>
        <v>0</v>
      </c>
      <c r="BE28" s="5">
        <f>SUMIFS(Data!$A:$A, Data!$H:$H,$A28,Data!$C:$C,BE$1,Data!$D:$D,BE$2)</f>
        <v>0</v>
      </c>
      <c r="BF28" s="5">
        <f>SUMIFS(Data!$A:$A, Data!$H:$H,$A28,Data!$C:$C,BF$1,Data!$D:$D,BF$2)</f>
        <v>1</v>
      </c>
      <c r="BG28" s="5">
        <f>SUMIFS(Data!$A:$A, Data!$H:$H,$A28,Data!$C:$C,BG$1,Data!$D:$D,BG$2)</f>
        <v>0</v>
      </c>
      <c r="BH28" s="5">
        <f>SUMIFS(Data!$A:$A, Data!$H:$H,$A28,Data!$C:$C,BH$1,Data!$D:$D,BH$2)</f>
        <v>0</v>
      </c>
      <c r="BI28" s="5">
        <f>SUMIFS(Data!$A:$A, Data!$H:$H,$A28,Data!$C:$C,BI$1,Data!$D:$D,BI$2)</f>
        <v>0</v>
      </c>
      <c r="BJ28" s="5">
        <f>SUMIFS(Data!$A:$A, Data!$H:$H,$A28,Data!$C:$C,BJ$1,Data!$D:$D,BJ$2)</f>
        <v>0</v>
      </c>
      <c r="BK28" s="5">
        <f>SUMIFS(Data!$A:$A, Data!$H:$H,$A28,Data!$C:$C,BK$1,Data!$D:$D,BK$2)</f>
        <v>0</v>
      </c>
      <c r="BL28" s="5">
        <f>SUMIFS(Data!$A:$A, Data!$H:$H,$A28,Data!$C:$C,BL$1,Data!$D:$D,BL$2)</f>
        <v>0</v>
      </c>
      <c r="BM28" s="5">
        <f>SUMIFS(Data!$A:$A, Data!$H:$H,$A28,Data!$C:$C,BM$1,Data!$D:$D,BM$2)</f>
        <v>0</v>
      </c>
      <c r="BN28" s="5">
        <f>SUMIFS(Data!$A:$A, Data!$H:$H,$A28,Data!$C:$C,BN$1,Data!$D:$D,BN$2)</f>
        <v>0</v>
      </c>
      <c r="BO28" s="5">
        <f>SUMIFS(Data!$A:$A, Data!$H:$H,$A28,Data!$C:$C,BO$1,Data!$D:$D,BO$2)</f>
        <v>0</v>
      </c>
      <c r="BP28" s="5">
        <f>SUMIFS(Data!$A:$A, Data!$H:$H,$A28,Data!$C:$C,BP$1,Data!$D:$D,BP$2)</f>
        <v>0</v>
      </c>
      <c r="BQ28" s="5">
        <f>SUMIFS(Data!$A:$A, Data!$H:$H,$A28,Data!$C:$C,BQ$1,Data!$D:$D,BQ$2)</f>
        <v>0</v>
      </c>
      <c r="BR28" s="5">
        <f>SUMIFS(Data!$A:$A, Data!$H:$H,$A28,Data!$C:$C,BR$1,Data!$D:$D,BR$2)</f>
        <v>0</v>
      </c>
      <c r="BS28" s="5">
        <f>SUMIFS(Data!$A:$A, Data!$H:$H,$A28,Data!$C:$C,BS$1,Data!$D:$D,BS$2)</f>
        <v>0</v>
      </c>
      <c r="BT28" s="5">
        <f>SUMIFS(Data!$A:$A, Data!$H:$H,$A28,Data!$C:$C,BT$1,Data!$D:$D,BT$2)</f>
        <v>0</v>
      </c>
      <c r="BU28" s="5">
        <f>SUMIFS(Data!$A:$A, Data!$H:$H,$A28,Data!$C:$C,BU$1,Data!$D:$D,BU$2)</f>
        <v>0</v>
      </c>
      <c r="BV28" s="5">
        <f>SUMIFS(Data!$A:$A, Data!$H:$H,$A28,Data!$C:$C,BV$1,Data!$D:$D,BV$2)</f>
        <v>0</v>
      </c>
      <c r="BW28" s="5">
        <f>SUMIFS(Data!$A:$A, Data!$H:$H,$A28,Data!$C:$C,BW$1,Data!$D:$D,BW$2)</f>
        <v>0</v>
      </c>
      <c r="BX28" s="5">
        <f>SUMIFS(Data!$A:$A, Data!$H:$H,$A28,Data!$C:$C,BX$1,Data!$D:$D,BX$2)</f>
        <v>0</v>
      </c>
      <c r="BY28" s="5">
        <f>SUMIFS(Data!$A:$A, Data!$H:$H,$A28,Data!$C:$C,BY$1,Data!$D:$D,BY$2)</f>
        <v>0</v>
      </c>
      <c r="BZ28" s="5">
        <f>SUMIFS(Data!$A:$A, Data!$H:$H,$A28,Data!$C:$C,BZ$1,Data!$D:$D,BZ$2)</f>
        <v>0</v>
      </c>
      <c r="CA28" s="5">
        <f>SUMIFS(Data!$A:$A, Data!$H:$H,$A28,Data!$C:$C,CA$1,Data!$D:$D,CA$2)</f>
        <v>0</v>
      </c>
      <c r="CB28" s="5">
        <f>SUMIFS(Data!$A:$A, Data!$H:$H,$A28,Data!$C:$C,CB$1,Data!$D:$D,CB$2)</f>
        <v>0</v>
      </c>
      <c r="CC28" s="5">
        <f>SUMIFS(Data!$A:$A, Data!$H:$H,$A28,Data!$C:$C,CC$1,Data!$D:$D,CC$2)</f>
        <v>0</v>
      </c>
      <c r="CD28" s="5">
        <f>SUMIFS(Data!$A:$A, Data!$H:$H,$A28,Data!$C:$C,CD$1,Data!$D:$D,CD$2)</f>
        <v>0</v>
      </c>
      <c r="CE28" s="5">
        <f>SUMIFS(Data!$A:$A, Data!$H:$H,$A28,Data!$C:$C,CE$1,Data!$D:$D,CE$2)</f>
        <v>0</v>
      </c>
      <c r="CF28" s="5">
        <f>SUMIFS(Data!$A:$A, Data!$H:$H,$A28,Data!$C:$C,CF$1,Data!$D:$D,CF$2)</f>
        <v>0</v>
      </c>
      <c r="CG28" s="5">
        <f>SUMIFS(Data!$A:$A, Data!$H:$H,$A28,Data!$C:$C,CG$1,Data!$D:$D,CG$2)</f>
        <v>0</v>
      </c>
      <c r="CH28" s="5">
        <f>SUMIFS(Data!$A:$A, Data!$H:$H,$A28,Data!$C:$C,CH$1,Data!$D:$D,CH$2)</f>
        <v>0</v>
      </c>
      <c r="CI28" s="5">
        <f>SUMIFS(Data!$A:$A, Data!$H:$H,$A28,Data!$C:$C,CI$1,Data!$D:$D,CI$2)</f>
        <v>0</v>
      </c>
      <c r="CJ28" s="5">
        <f>SUMIFS(Data!$A:$A, Data!$H:$H,$A28,Data!$C:$C,CJ$1,Data!$D:$D,CJ$2)</f>
        <v>0</v>
      </c>
      <c r="CK28" s="5">
        <f>SUMIFS(Data!$A:$A, Data!$H:$H,$A28,Data!$C:$C,CK$1,Data!$D:$D,CK$2)</f>
        <v>0</v>
      </c>
      <c r="CL28" s="5">
        <f>SUMIFS(Data!$A:$A, Data!$H:$H,$A28,Data!$C:$C,CL$1,Data!$D:$D,CL$2)</f>
        <v>0</v>
      </c>
      <c r="CM28" s="5">
        <f>SUMIFS(Data!$A:$A, Data!$H:$H,$A28,Data!$C:$C,CM$1,Data!$D:$D,CM$2)</f>
        <v>0</v>
      </c>
      <c r="CN28" s="5">
        <f>SUMIFS(Data!$A:$A, Data!$H:$H,$A28,Data!$C:$C,CN$1,Data!$D:$D,CN$2)</f>
        <v>0</v>
      </c>
      <c r="CO28" s="5">
        <f>SUMIFS(Data!$A:$A, Data!$H:$H,$A28,Data!$C:$C,CO$1,Data!$D:$D,CO$2)</f>
        <v>0</v>
      </c>
      <c r="CP28" s="5">
        <f>SUMIFS(Data!$A:$A, Data!$H:$H,$A28,Data!$C:$C,CP$1,Data!$D:$D,CP$2)</f>
        <v>0</v>
      </c>
      <c r="CQ28" s="5">
        <f>SUMIFS(Data!$A:$A, Data!$H:$H,$A28,Data!$C:$C,CQ$1,Data!$D:$D,CQ$2)</f>
        <v>0</v>
      </c>
      <c r="CR28" s="5">
        <f>SUMIFS(Data!$A:$A, Data!$H:$H,$A28,Data!$C:$C,CR$1,Data!$D:$D,CR$2)</f>
        <v>0</v>
      </c>
      <c r="CS28" s="5">
        <f>SUMIFS(Data!$A:$A, Data!$H:$H,$A28,Data!$C:$C,CS$1,Data!$D:$D,CS$2)</f>
        <v>0</v>
      </c>
      <c r="CT28" s="5">
        <f>SUMIFS(Data!$A:$A, Data!$H:$H,$A28,Data!$C:$C,CT$1,Data!$D:$D,CT$2)</f>
        <v>0</v>
      </c>
      <c r="CU28" s="5">
        <f>SUMIFS(Data!$A:$A, Data!$H:$H,$A28,Data!$C:$C,CU$1,Data!$D:$D,CU$2)</f>
        <v>0</v>
      </c>
      <c r="CV28" s="5">
        <f>SUMIFS(Data!$A:$A, Data!$H:$H,$A28,Data!$C:$C,CV$1,Data!$D:$D,CV$2)</f>
        <v>0</v>
      </c>
      <c r="CW28" s="5">
        <f t="shared" ref="CW28:CX28" si="27">SUMIF($B$2:$CV$2,CW$2, $B28:$CV28)</f>
        <v>1</v>
      </c>
      <c r="CX28" s="5">
        <f t="shared" si="27"/>
        <v>0</v>
      </c>
      <c r="CY28" s="5">
        <f t="shared" si="3"/>
        <v>1</v>
      </c>
    </row>
    <row r="29">
      <c r="A29" s="5" t="str">
        <f>Countries!A27</f>
        <v>ESP</v>
      </c>
      <c r="B29" s="5">
        <f>SUMIFS(Data!$A:$A, Data!$H:$H,$A29,Data!$C:$C,B$1,Data!$D:$D,B$2)</f>
        <v>0</v>
      </c>
      <c r="C29" s="5">
        <f>SUMIFS(Data!$A:$A, Data!$H:$H,$A29,Data!$C:$C,C$1,Data!$D:$D,C$2)</f>
        <v>0</v>
      </c>
      <c r="D29" s="5">
        <f>SUMIFS(Data!$A:$A, Data!$H:$H,$A29,Data!$C:$C,D$1,Data!$D:$D,D$2)</f>
        <v>0</v>
      </c>
      <c r="E29" s="5">
        <f>SUMIFS(Data!$A:$A, Data!$H:$H,$A29,Data!$C:$C,E$1,Data!$D:$D,E$2)</f>
        <v>0</v>
      </c>
      <c r="F29" s="5">
        <f>SUMIFS(Data!$A:$A, Data!$H:$H,$A29,Data!$C:$C,F$1,Data!$D:$D,F$2)</f>
        <v>0</v>
      </c>
      <c r="G29" s="5">
        <f>SUMIFS(Data!$A:$A, Data!$H:$H,$A29,Data!$C:$C,G$1,Data!$D:$D,G$2)</f>
        <v>1</v>
      </c>
      <c r="H29" s="5">
        <f>SUMIFS(Data!$A:$A, Data!$H:$H,$A29,Data!$C:$C,H$1,Data!$D:$D,H$2)</f>
        <v>0</v>
      </c>
      <c r="I29" s="5">
        <f>SUMIFS(Data!$A:$A, Data!$H:$H,$A29,Data!$C:$C,I$1,Data!$D:$D,I$2)</f>
        <v>0</v>
      </c>
      <c r="J29" s="5">
        <f>SUMIFS(Data!$A:$A, Data!$H:$H,$A29,Data!$C:$C,J$1,Data!$D:$D,J$2)</f>
        <v>0</v>
      </c>
      <c r="K29" s="5">
        <f>SUMIFS(Data!$A:$A, Data!$H:$H,$A29,Data!$C:$C,K$1,Data!$D:$D,K$2)</f>
        <v>0</v>
      </c>
      <c r="L29" s="5">
        <f>SUMIFS(Data!$A:$A, Data!$H:$H,$A29,Data!$C:$C,L$1,Data!$D:$D,L$2)</f>
        <v>0</v>
      </c>
      <c r="M29" s="5">
        <f>SUMIFS(Data!$A:$A, Data!$H:$H,$A29,Data!$C:$C,M$1,Data!$D:$D,M$2)</f>
        <v>0</v>
      </c>
      <c r="N29" s="5">
        <f>SUMIFS(Data!$A:$A, Data!$H:$H,$A29,Data!$C:$C,N$1,Data!$D:$D,N$2)</f>
        <v>0</v>
      </c>
      <c r="O29" s="5">
        <f>SUMIFS(Data!$A:$A, Data!$H:$H,$A29,Data!$C:$C,O$1,Data!$D:$D,O$2)</f>
        <v>0</v>
      </c>
      <c r="P29" s="5">
        <f>SUMIFS(Data!$A:$A, Data!$H:$H,$A29,Data!$C:$C,P$1,Data!$D:$D,P$2)</f>
        <v>0</v>
      </c>
      <c r="Q29" s="5">
        <f>SUMIFS(Data!$A:$A, Data!$H:$H,$A29,Data!$C:$C,Q$1,Data!$D:$D,Q$2)</f>
        <v>0</v>
      </c>
      <c r="R29" s="5">
        <f>SUMIFS(Data!$A:$A, Data!$H:$H,$A29,Data!$C:$C,R$1,Data!$D:$D,R$2)</f>
        <v>0</v>
      </c>
      <c r="S29" s="5">
        <f>SUMIFS(Data!$A:$A, Data!$H:$H,$A29,Data!$C:$C,S$1,Data!$D:$D,S$2)</f>
        <v>0</v>
      </c>
      <c r="T29" s="5">
        <f>SUMIFS(Data!$A:$A, Data!$H:$H,$A29,Data!$C:$C,T$1,Data!$D:$D,T$2)</f>
        <v>0</v>
      </c>
      <c r="U29" s="5">
        <f>SUMIFS(Data!$A:$A, Data!$H:$H,$A29,Data!$C:$C,U$1,Data!$D:$D,U$2)</f>
        <v>0</v>
      </c>
      <c r="V29" s="5">
        <f>SUMIFS(Data!$A:$A, Data!$H:$H,$A29,Data!$C:$C,V$1,Data!$D:$D,V$2)</f>
        <v>0</v>
      </c>
      <c r="W29" s="5">
        <f>SUMIFS(Data!$A:$A, Data!$H:$H,$A29,Data!$C:$C,W$1,Data!$D:$D,W$2)</f>
        <v>0</v>
      </c>
      <c r="X29" s="5">
        <f>SUMIFS(Data!$A:$A, Data!$H:$H,$A29,Data!$C:$C,X$1,Data!$D:$D,X$2)</f>
        <v>0</v>
      </c>
      <c r="Y29" s="5">
        <f>SUMIFS(Data!$A:$A, Data!$H:$H,$A29,Data!$C:$C,Y$1,Data!$D:$D,Y$2)</f>
        <v>1</v>
      </c>
      <c r="Z29" s="5">
        <f>SUMIFS(Data!$A:$A, Data!$H:$H,$A29,Data!$C:$C,Z$1,Data!$D:$D,Z$2)</f>
        <v>4</v>
      </c>
      <c r="AA29" s="5">
        <f>SUMIFS(Data!$A:$A, Data!$H:$H,$A29,Data!$C:$C,AA$1,Data!$D:$D,AA$2)</f>
        <v>1</v>
      </c>
      <c r="AB29" s="5">
        <f>SUMIFS(Data!$A:$A, Data!$H:$H,$A29,Data!$C:$C,AB$1,Data!$D:$D,AB$2)</f>
        <v>0</v>
      </c>
      <c r="AC29" s="5">
        <f>SUMIFS(Data!$A:$A, Data!$H:$H,$A29,Data!$C:$C,AC$1,Data!$D:$D,AC$2)</f>
        <v>0</v>
      </c>
      <c r="AD29" s="5">
        <f>SUMIFS(Data!$A:$A, Data!$H:$H,$A29,Data!$C:$C,AD$1,Data!$D:$D,AD$2)</f>
        <v>0</v>
      </c>
      <c r="AE29" s="5">
        <f>SUMIFS(Data!$A:$A, Data!$H:$H,$A29,Data!$C:$C,AE$1,Data!$D:$D,AE$2)</f>
        <v>0</v>
      </c>
      <c r="AF29" s="5">
        <f>SUMIFS(Data!$A:$A, Data!$H:$H,$A29,Data!$C:$C,AF$1,Data!$D:$D,AF$2)</f>
        <v>0</v>
      </c>
      <c r="AG29" s="5">
        <f>SUMIFS(Data!$A:$A, Data!$H:$H,$A29,Data!$C:$C,AG$1,Data!$D:$D,AG$2)</f>
        <v>0</v>
      </c>
      <c r="AH29" s="5">
        <f>SUMIFS(Data!$A:$A, Data!$H:$H,$A29,Data!$C:$C,AH$1,Data!$D:$D,AH$2)</f>
        <v>0</v>
      </c>
      <c r="AI29" s="5">
        <f>SUMIFS(Data!$A:$A, Data!$H:$H,$A29,Data!$C:$C,AI$1,Data!$D:$D,AI$2)</f>
        <v>0</v>
      </c>
      <c r="AJ29" s="5">
        <f>SUMIFS(Data!$A:$A, Data!$H:$H,$A29,Data!$C:$C,AJ$1,Data!$D:$D,AJ$2)</f>
        <v>0</v>
      </c>
      <c r="AK29" s="5">
        <f>SUMIFS(Data!$A:$A, Data!$H:$H,$A29,Data!$C:$C,AK$1,Data!$D:$D,AK$2)</f>
        <v>0</v>
      </c>
      <c r="AL29" s="5">
        <f>SUMIFS(Data!$A:$A, Data!$H:$H,$A29,Data!$C:$C,AL$1,Data!$D:$D,AL$2)</f>
        <v>0</v>
      </c>
      <c r="AM29" s="5">
        <f>SUMIFS(Data!$A:$A, Data!$H:$H,$A29,Data!$C:$C,AM$1,Data!$D:$D,AM$2)</f>
        <v>0</v>
      </c>
      <c r="AN29" s="5">
        <f>SUMIFS(Data!$A:$A, Data!$H:$H,$A29,Data!$C:$C,AN$1,Data!$D:$D,AN$2)</f>
        <v>0</v>
      </c>
      <c r="AO29" s="5">
        <f>SUMIFS(Data!$A:$A, Data!$H:$H,$A29,Data!$C:$C,AO$1,Data!$D:$D,AO$2)</f>
        <v>0</v>
      </c>
      <c r="AP29" s="5">
        <f>SUMIFS(Data!$A:$A, Data!$H:$H,$A29,Data!$C:$C,AP$1,Data!$D:$D,AP$2)</f>
        <v>0</v>
      </c>
      <c r="AQ29" s="5">
        <f>SUMIFS(Data!$A:$A, Data!$H:$H,$A29,Data!$C:$C,AQ$1,Data!$D:$D,AQ$2)</f>
        <v>11</v>
      </c>
      <c r="AR29" s="5">
        <f>SUMIFS(Data!$A:$A, Data!$H:$H,$A29,Data!$C:$C,AR$1,Data!$D:$D,AR$2)</f>
        <v>0</v>
      </c>
      <c r="AS29" s="5">
        <f>SUMIFS(Data!$A:$A, Data!$H:$H,$A29,Data!$C:$C,AS$1,Data!$D:$D,AS$2)</f>
        <v>0</v>
      </c>
      <c r="AT29" s="5">
        <f>SUMIFS(Data!$A:$A, Data!$H:$H,$A29,Data!$C:$C,AT$1,Data!$D:$D,AT$2)</f>
        <v>0</v>
      </c>
      <c r="AU29" s="5">
        <f>SUMIFS(Data!$A:$A, Data!$H:$H,$A29,Data!$C:$C,AU$1,Data!$D:$D,AU$2)</f>
        <v>0</v>
      </c>
      <c r="AV29" s="5">
        <f>SUMIFS(Data!$A:$A, Data!$H:$H,$A29,Data!$C:$C,AV$1,Data!$D:$D,AV$2)</f>
        <v>0</v>
      </c>
      <c r="AW29" s="5">
        <f>SUMIFS(Data!$A:$A, Data!$H:$H,$A29,Data!$C:$C,AW$1,Data!$D:$D,AW$2)</f>
        <v>0</v>
      </c>
      <c r="AX29" s="5">
        <f>SUMIFS(Data!$A:$A, Data!$H:$H,$A29,Data!$C:$C,AX$1,Data!$D:$D,AX$2)</f>
        <v>0</v>
      </c>
      <c r="AY29" s="5">
        <f>SUMIFS(Data!$A:$A, Data!$H:$H,$A29,Data!$C:$C,AY$1,Data!$D:$D,AY$2)</f>
        <v>0</v>
      </c>
      <c r="AZ29" s="5">
        <f>SUMIFS(Data!$A:$A, Data!$H:$H,$A29,Data!$C:$C,AZ$1,Data!$D:$D,AZ$2)</f>
        <v>0</v>
      </c>
      <c r="BA29" s="5">
        <f>SUMIFS(Data!$A:$A, Data!$H:$H,$A29,Data!$C:$C,BA$1,Data!$D:$D,BA$2)</f>
        <v>0</v>
      </c>
      <c r="BB29" s="5">
        <f>SUMIFS(Data!$A:$A, Data!$H:$H,$A29,Data!$C:$C,BB$1,Data!$D:$D,BB$2)</f>
        <v>1</v>
      </c>
      <c r="BC29" s="5">
        <f>SUMIFS(Data!$A:$A, Data!$H:$H,$A29,Data!$C:$C,BC$1,Data!$D:$D,BC$2)</f>
        <v>0</v>
      </c>
      <c r="BD29" s="5">
        <f>SUMIFS(Data!$A:$A, Data!$H:$H,$A29,Data!$C:$C,BD$1,Data!$D:$D,BD$2)</f>
        <v>0</v>
      </c>
      <c r="BE29" s="5">
        <f>SUMIFS(Data!$A:$A, Data!$H:$H,$A29,Data!$C:$C,BE$1,Data!$D:$D,BE$2)</f>
        <v>0</v>
      </c>
      <c r="BF29" s="5">
        <f>SUMIFS(Data!$A:$A, Data!$H:$H,$A29,Data!$C:$C,BF$1,Data!$D:$D,BF$2)</f>
        <v>0</v>
      </c>
      <c r="BG29" s="5">
        <f>SUMIFS(Data!$A:$A, Data!$H:$H,$A29,Data!$C:$C,BG$1,Data!$D:$D,BG$2)</f>
        <v>0</v>
      </c>
      <c r="BH29" s="5">
        <f>SUMIFS(Data!$A:$A, Data!$H:$H,$A29,Data!$C:$C,BH$1,Data!$D:$D,BH$2)</f>
        <v>0</v>
      </c>
      <c r="BI29" s="5">
        <f>SUMIFS(Data!$A:$A, Data!$H:$H,$A29,Data!$C:$C,BI$1,Data!$D:$D,BI$2)</f>
        <v>0</v>
      </c>
      <c r="BJ29" s="5">
        <f>SUMIFS(Data!$A:$A, Data!$H:$H,$A29,Data!$C:$C,BJ$1,Data!$D:$D,BJ$2)</f>
        <v>0</v>
      </c>
      <c r="BK29" s="5">
        <f>SUMIFS(Data!$A:$A, Data!$H:$H,$A29,Data!$C:$C,BK$1,Data!$D:$D,BK$2)</f>
        <v>0</v>
      </c>
      <c r="BL29" s="5">
        <f>SUMIFS(Data!$A:$A, Data!$H:$H,$A29,Data!$C:$C,BL$1,Data!$D:$D,BL$2)</f>
        <v>0</v>
      </c>
      <c r="BM29" s="5">
        <f>SUMIFS(Data!$A:$A, Data!$H:$H,$A29,Data!$C:$C,BM$1,Data!$D:$D,BM$2)</f>
        <v>0</v>
      </c>
      <c r="BN29" s="5">
        <f>SUMIFS(Data!$A:$A, Data!$H:$H,$A29,Data!$C:$C,BN$1,Data!$D:$D,BN$2)</f>
        <v>0</v>
      </c>
      <c r="BO29" s="5">
        <f>SUMIFS(Data!$A:$A, Data!$H:$H,$A29,Data!$C:$C,BO$1,Data!$D:$D,BO$2)</f>
        <v>0</v>
      </c>
      <c r="BP29" s="5">
        <f>SUMIFS(Data!$A:$A, Data!$H:$H,$A29,Data!$C:$C,BP$1,Data!$D:$D,BP$2)</f>
        <v>0</v>
      </c>
      <c r="BQ29" s="5">
        <f>SUMIFS(Data!$A:$A, Data!$H:$H,$A29,Data!$C:$C,BQ$1,Data!$D:$D,BQ$2)</f>
        <v>0</v>
      </c>
      <c r="BR29" s="5">
        <f>SUMIFS(Data!$A:$A, Data!$H:$H,$A29,Data!$C:$C,BR$1,Data!$D:$D,BR$2)</f>
        <v>0</v>
      </c>
      <c r="BS29" s="5">
        <f>SUMIFS(Data!$A:$A, Data!$H:$H,$A29,Data!$C:$C,BS$1,Data!$D:$D,BS$2)</f>
        <v>0</v>
      </c>
      <c r="BT29" s="5">
        <f>SUMIFS(Data!$A:$A, Data!$H:$H,$A29,Data!$C:$C,BT$1,Data!$D:$D,BT$2)</f>
        <v>0</v>
      </c>
      <c r="BU29" s="5">
        <f>SUMIFS(Data!$A:$A, Data!$H:$H,$A29,Data!$C:$C,BU$1,Data!$D:$D,BU$2)</f>
        <v>0</v>
      </c>
      <c r="BV29" s="5">
        <f>SUMIFS(Data!$A:$A, Data!$H:$H,$A29,Data!$C:$C,BV$1,Data!$D:$D,BV$2)</f>
        <v>0</v>
      </c>
      <c r="BW29" s="5">
        <f>SUMIFS(Data!$A:$A, Data!$H:$H,$A29,Data!$C:$C,BW$1,Data!$D:$D,BW$2)</f>
        <v>0</v>
      </c>
      <c r="BX29" s="5">
        <f>SUMIFS(Data!$A:$A, Data!$H:$H,$A29,Data!$C:$C,BX$1,Data!$D:$D,BX$2)</f>
        <v>0</v>
      </c>
      <c r="BY29" s="5">
        <f>SUMIFS(Data!$A:$A, Data!$H:$H,$A29,Data!$C:$C,BY$1,Data!$D:$D,BY$2)</f>
        <v>0</v>
      </c>
      <c r="BZ29" s="5">
        <f>SUMIFS(Data!$A:$A, Data!$H:$H,$A29,Data!$C:$C,BZ$1,Data!$D:$D,BZ$2)</f>
        <v>0</v>
      </c>
      <c r="CA29" s="5">
        <f>SUMIFS(Data!$A:$A, Data!$H:$H,$A29,Data!$C:$C,CA$1,Data!$D:$D,CA$2)</f>
        <v>0</v>
      </c>
      <c r="CB29" s="5">
        <f>SUMIFS(Data!$A:$A, Data!$H:$H,$A29,Data!$C:$C,CB$1,Data!$D:$D,CB$2)</f>
        <v>0</v>
      </c>
      <c r="CC29" s="5">
        <f>SUMIFS(Data!$A:$A, Data!$H:$H,$A29,Data!$C:$C,CC$1,Data!$D:$D,CC$2)</f>
        <v>0</v>
      </c>
      <c r="CD29" s="5">
        <f>SUMIFS(Data!$A:$A, Data!$H:$H,$A29,Data!$C:$C,CD$1,Data!$D:$D,CD$2)</f>
        <v>0</v>
      </c>
      <c r="CE29" s="5">
        <f>SUMIFS(Data!$A:$A, Data!$H:$H,$A29,Data!$C:$C,CE$1,Data!$D:$D,CE$2)</f>
        <v>0</v>
      </c>
      <c r="CF29" s="5">
        <f>SUMIFS(Data!$A:$A, Data!$H:$H,$A29,Data!$C:$C,CF$1,Data!$D:$D,CF$2)</f>
        <v>1</v>
      </c>
      <c r="CG29" s="5">
        <f>SUMIFS(Data!$A:$A, Data!$H:$H,$A29,Data!$C:$C,CG$1,Data!$D:$D,CG$2)</f>
        <v>0</v>
      </c>
      <c r="CH29" s="5">
        <f>SUMIFS(Data!$A:$A, Data!$H:$H,$A29,Data!$C:$C,CH$1,Data!$D:$D,CH$2)</f>
        <v>0</v>
      </c>
      <c r="CI29" s="5">
        <f>SUMIFS(Data!$A:$A, Data!$H:$H,$A29,Data!$C:$C,CI$1,Data!$D:$D,CI$2)</f>
        <v>0</v>
      </c>
      <c r="CJ29" s="5">
        <f>SUMIFS(Data!$A:$A, Data!$H:$H,$A29,Data!$C:$C,CJ$1,Data!$D:$D,CJ$2)</f>
        <v>0</v>
      </c>
      <c r="CK29" s="5">
        <f>SUMIFS(Data!$A:$A, Data!$H:$H,$A29,Data!$C:$C,CK$1,Data!$D:$D,CK$2)</f>
        <v>0</v>
      </c>
      <c r="CL29" s="5">
        <f>SUMIFS(Data!$A:$A, Data!$H:$H,$A29,Data!$C:$C,CL$1,Data!$D:$D,CL$2)</f>
        <v>0</v>
      </c>
      <c r="CM29" s="5">
        <f>SUMIFS(Data!$A:$A, Data!$H:$H,$A29,Data!$C:$C,CM$1,Data!$D:$D,CM$2)</f>
        <v>0</v>
      </c>
      <c r="CN29" s="5">
        <f>SUMIFS(Data!$A:$A, Data!$H:$H,$A29,Data!$C:$C,CN$1,Data!$D:$D,CN$2)</f>
        <v>0</v>
      </c>
      <c r="CO29" s="5">
        <f>SUMIFS(Data!$A:$A, Data!$H:$H,$A29,Data!$C:$C,CO$1,Data!$D:$D,CO$2)</f>
        <v>0</v>
      </c>
      <c r="CP29" s="5">
        <f>SUMIFS(Data!$A:$A, Data!$H:$H,$A29,Data!$C:$C,CP$1,Data!$D:$D,CP$2)</f>
        <v>0</v>
      </c>
      <c r="CQ29" s="5">
        <f>SUMIFS(Data!$A:$A, Data!$H:$H,$A29,Data!$C:$C,CQ$1,Data!$D:$D,CQ$2)</f>
        <v>0</v>
      </c>
      <c r="CR29" s="5">
        <f>SUMIFS(Data!$A:$A, Data!$H:$H,$A29,Data!$C:$C,CR$1,Data!$D:$D,CR$2)</f>
        <v>7</v>
      </c>
      <c r="CS29" s="5">
        <f>SUMIFS(Data!$A:$A, Data!$H:$H,$A29,Data!$C:$C,CS$1,Data!$D:$D,CS$2)</f>
        <v>0</v>
      </c>
      <c r="CT29" s="5">
        <f>SUMIFS(Data!$A:$A, Data!$H:$H,$A29,Data!$C:$C,CT$1,Data!$D:$D,CT$2)</f>
        <v>0</v>
      </c>
      <c r="CU29" s="5">
        <f>SUMIFS(Data!$A:$A, Data!$H:$H,$A29,Data!$C:$C,CU$1,Data!$D:$D,CU$2)</f>
        <v>0</v>
      </c>
      <c r="CV29" s="5">
        <f>SUMIFS(Data!$A:$A, Data!$H:$H,$A29,Data!$C:$C,CV$1,Data!$D:$D,CV$2)</f>
        <v>0</v>
      </c>
      <c r="CW29" s="5">
        <f t="shared" ref="CW29:CX29" si="28">SUMIF($B$2:$CV$2,CW$2, $B29:$CV29)</f>
        <v>17</v>
      </c>
      <c r="CX29" s="5">
        <f t="shared" si="28"/>
        <v>10</v>
      </c>
      <c r="CY29" s="5">
        <f t="shared" si="3"/>
        <v>27</v>
      </c>
    </row>
    <row r="30">
      <c r="A30" s="5" t="str">
        <f>Countries!A28</f>
        <v>EST</v>
      </c>
      <c r="B30" s="5">
        <f>SUMIFS(Data!$A:$A, Data!$H:$H,$A30,Data!$C:$C,B$1,Data!$D:$D,B$2)</f>
        <v>0</v>
      </c>
      <c r="C30" s="5">
        <f>SUMIFS(Data!$A:$A, Data!$H:$H,$A30,Data!$C:$C,C$1,Data!$D:$D,C$2)</f>
        <v>0</v>
      </c>
      <c r="D30" s="5">
        <f>SUMIFS(Data!$A:$A, Data!$H:$H,$A30,Data!$C:$C,D$1,Data!$D:$D,D$2)</f>
        <v>0</v>
      </c>
      <c r="E30" s="5">
        <f>SUMIFS(Data!$A:$A, Data!$H:$H,$A30,Data!$C:$C,E$1,Data!$D:$D,E$2)</f>
        <v>0</v>
      </c>
      <c r="F30" s="5">
        <f>SUMIFS(Data!$A:$A, Data!$H:$H,$A30,Data!$C:$C,F$1,Data!$D:$D,F$2)</f>
        <v>0</v>
      </c>
      <c r="G30" s="5">
        <f>SUMIFS(Data!$A:$A, Data!$H:$H,$A30,Data!$C:$C,G$1,Data!$D:$D,G$2)</f>
        <v>0</v>
      </c>
      <c r="H30" s="5">
        <f>SUMIFS(Data!$A:$A, Data!$H:$H,$A30,Data!$C:$C,H$1,Data!$D:$D,H$2)</f>
        <v>0</v>
      </c>
      <c r="I30" s="5">
        <f>SUMIFS(Data!$A:$A, Data!$H:$H,$A30,Data!$C:$C,I$1,Data!$D:$D,I$2)</f>
        <v>0</v>
      </c>
      <c r="J30" s="5">
        <f>SUMIFS(Data!$A:$A, Data!$H:$H,$A30,Data!$C:$C,J$1,Data!$D:$D,J$2)</f>
        <v>0</v>
      </c>
      <c r="K30" s="5">
        <f>SUMIFS(Data!$A:$A, Data!$H:$H,$A30,Data!$C:$C,K$1,Data!$D:$D,K$2)</f>
        <v>0</v>
      </c>
      <c r="L30" s="5">
        <f>SUMIFS(Data!$A:$A, Data!$H:$H,$A30,Data!$C:$C,L$1,Data!$D:$D,L$2)</f>
        <v>0</v>
      </c>
      <c r="M30" s="5">
        <f>SUMIFS(Data!$A:$A, Data!$H:$H,$A30,Data!$C:$C,M$1,Data!$D:$D,M$2)</f>
        <v>0</v>
      </c>
      <c r="N30" s="5">
        <f>SUMIFS(Data!$A:$A, Data!$H:$H,$A30,Data!$C:$C,N$1,Data!$D:$D,N$2)</f>
        <v>0</v>
      </c>
      <c r="O30" s="5">
        <f>SUMIFS(Data!$A:$A, Data!$H:$H,$A30,Data!$C:$C,O$1,Data!$D:$D,O$2)</f>
        <v>0</v>
      </c>
      <c r="P30" s="5">
        <f>SUMIFS(Data!$A:$A, Data!$H:$H,$A30,Data!$C:$C,P$1,Data!$D:$D,P$2)</f>
        <v>0</v>
      </c>
      <c r="Q30" s="5">
        <f>SUMIFS(Data!$A:$A, Data!$H:$H,$A30,Data!$C:$C,Q$1,Data!$D:$D,Q$2)</f>
        <v>0</v>
      </c>
      <c r="R30" s="5">
        <f>SUMIFS(Data!$A:$A, Data!$H:$H,$A30,Data!$C:$C,R$1,Data!$D:$D,R$2)</f>
        <v>0</v>
      </c>
      <c r="S30" s="5">
        <f>SUMIFS(Data!$A:$A, Data!$H:$H,$A30,Data!$C:$C,S$1,Data!$D:$D,S$2)</f>
        <v>0</v>
      </c>
      <c r="T30" s="5">
        <f>SUMIFS(Data!$A:$A, Data!$H:$H,$A30,Data!$C:$C,T$1,Data!$D:$D,T$2)</f>
        <v>0</v>
      </c>
      <c r="U30" s="5">
        <f>SUMIFS(Data!$A:$A, Data!$H:$H,$A30,Data!$C:$C,U$1,Data!$D:$D,U$2)</f>
        <v>0</v>
      </c>
      <c r="V30" s="5">
        <f>SUMIFS(Data!$A:$A, Data!$H:$H,$A30,Data!$C:$C,V$1,Data!$D:$D,V$2)</f>
        <v>0</v>
      </c>
      <c r="W30" s="5">
        <f>SUMIFS(Data!$A:$A, Data!$H:$H,$A30,Data!$C:$C,W$1,Data!$D:$D,W$2)</f>
        <v>0</v>
      </c>
      <c r="X30" s="5">
        <f>SUMIFS(Data!$A:$A, Data!$H:$H,$A30,Data!$C:$C,X$1,Data!$D:$D,X$2)</f>
        <v>0</v>
      </c>
      <c r="Y30" s="5">
        <f>SUMIFS(Data!$A:$A, Data!$H:$H,$A30,Data!$C:$C,Y$1,Data!$D:$D,Y$2)</f>
        <v>0</v>
      </c>
      <c r="Z30" s="5">
        <f>SUMIFS(Data!$A:$A, Data!$H:$H,$A30,Data!$C:$C,Z$1,Data!$D:$D,Z$2)</f>
        <v>0</v>
      </c>
      <c r="AA30" s="5">
        <f>SUMIFS(Data!$A:$A, Data!$H:$H,$A30,Data!$C:$C,AA$1,Data!$D:$D,AA$2)</f>
        <v>0</v>
      </c>
      <c r="AB30" s="5">
        <f>SUMIFS(Data!$A:$A, Data!$H:$H,$A30,Data!$C:$C,AB$1,Data!$D:$D,AB$2)</f>
        <v>0</v>
      </c>
      <c r="AC30" s="5">
        <f>SUMIFS(Data!$A:$A, Data!$H:$H,$A30,Data!$C:$C,AC$1,Data!$D:$D,AC$2)</f>
        <v>0</v>
      </c>
      <c r="AD30" s="5">
        <f>SUMIFS(Data!$A:$A, Data!$H:$H,$A30,Data!$C:$C,AD$1,Data!$D:$D,AD$2)</f>
        <v>0</v>
      </c>
      <c r="AE30" s="5">
        <f>SUMIFS(Data!$A:$A, Data!$H:$H,$A30,Data!$C:$C,AE$1,Data!$D:$D,AE$2)</f>
        <v>0</v>
      </c>
      <c r="AF30" s="5">
        <f>SUMIFS(Data!$A:$A, Data!$H:$H,$A30,Data!$C:$C,AF$1,Data!$D:$D,AF$2)</f>
        <v>0</v>
      </c>
      <c r="AG30" s="5">
        <f>SUMIFS(Data!$A:$A, Data!$H:$H,$A30,Data!$C:$C,AG$1,Data!$D:$D,AG$2)</f>
        <v>0</v>
      </c>
      <c r="AH30" s="5">
        <f>SUMIFS(Data!$A:$A, Data!$H:$H,$A30,Data!$C:$C,AH$1,Data!$D:$D,AH$2)</f>
        <v>0</v>
      </c>
      <c r="AI30" s="5">
        <f>SUMIFS(Data!$A:$A, Data!$H:$H,$A30,Data!$C:$C,AI$1,Data!$D:$D,AI$2)</f>
        <v>0</v>
      </c>
      <c r="AJ30" s="5">
        <f>SUMIFS(Data!$A:$A, Data!$H:$H,$A30,Data!$C:$C,AJ$1,Data!$D:$D,AJ$2)</f>
        <v>0</v>
      </c>
      <c r="AK30" s="5">
        <f>SUMIFS(Data!$A:$A, Data!$H:$H,$A30,Data!$C:$C,AK$1,Data!$D:$D,AK$2)</f>
        <v>0</v>
      </c>
      <c r="AL30" s="5">
        <f>SUMIFS(Data!$A:$A, Data!$H:$H,$A30,Data!$C:$C,AL$1,Data!$D:$D,AL$2)</f>
        <v>0</v>
      </c>
      <c r="AM30" s="5">
        <f>SUMIFS(Data!$A:$A, Data!$H:$H,$A30,Data!$C:$C,AM$1,Data!$D:$D,AM$2)</f>
        <v>0</v>
      </c>
      <c r="AN30" s="5">
        <f>SUMIFS(Data!$A:$A, Data!$H:$H,$A30,Data!$C:$C,AN$1,Data!$D:$D,AN$2)</f>
        <v>0</v>
      </c>
      <c r="AO30" s="5">
        <f>SUMIFS(Data!$A:$A, Data!$H:$H,$A30,Data!$C:$C,AO$1,Data!$D:$D,AO$2)</f>
        <v>0</v>
      </c>
      <c r="AP30" s="5">
        <f>SUMIFS(Data!$A:$A, Data!$H:$H,$A30,Data!$C:$C,AP$1,Data!$D:$D,AP$2)</f>
        <v>0</v>
      </c>
      <c r="AQ30" s="5">
        <f>SUMIFS(Data!$A:$A, Data!$H:$H,$A30,Data!$C:$C,AQ$1,Data!$D:$D,AQ$2)</f>
        <v>0</v>
      </c>
      <c r="AR30" s="5">
        <f>SUMIFS(Data!$A:$A, Data!$H:$H,$A30,Data!$C:$C,AR$1,Data!$D:$D,AR$2)</f>
        <v>0</v>
      </c>
      <c r="AS30" s="5">
        <f>SUMIFS(Data!$A:$A, Data!$H:$H,$A30,Data!$C:$C,AS$1,Data!$D:$D,AS$2)</f>
        <v>0</v>
      </c>
      <c r="AT30" s="5">
        <f>SUMIFS(Data!$A:$A, Data!$H:$H,$A30,Data!$C:$C,AT$1,Data!$D:$D,AT$2)</f>
        <v>0</v>
      </c>
      <c r="AU30" s="5">
        <f>SUMIFS(Data!$A:$A, Data!$H:$H,$A30,Data!$C:$C,AU$1,Data!$D:$D,AU$2)</f>
        <v>0</v>
      </c>
      <c r="AV30" s="5">
        <f>SUMIFS(Data!$A:$A, Data!$H:$H,$A30,Data!$C:$C,AV$1,Data!$D:$D,AV$2)</f>
        <v>0</v>
      </c>
      <c r="AW30" s="5">
        <f>SUMIFS(Data!$A:$A, Data!$H:$H,$A30,Data!$C:$C,AW$1,Data!$D:$D,AW$2)</f>
        <v>0</v>
      </c>
      <c r="AX30" s="5">
        <f>SUMIFS(Data!$A:$A, Data!$H:$H,$A30,Data!$C:$C,AX$1,Data!$D:$D,AX$2)</f>
        <v>0</v>
      </c>
      <c r="AY30" s="5">
        <f>SUMIFS(Data!$A:$A, Data!$H:$H,$A30,Data!$C:$C,AY$1,Data!$D:$D,AY$2)</f>
        <v>0</v>
      </c>
      <c r="AZ30" s="5">
        <f>SUMIFS(Data!$A:$A, Data!$H:$H,$A30,Data!$C:$C,AZ$1,Data!$D:$D,AZ$2)</f>
        <v>0</v>
      </c>
      <c r="BA30" s="5">
        <f>SUMIFS(Data!$A:$A, Data!$H:$H,$A30,Data!$C:$C,BA$1,Data!$D:$D,BA$2)</f>
        <v>0</v>
      </c>
      <c r="BB30" s="5">
        <f>SUMIFS(Data!$A:$A, Data!$H:$H,$A30,Data!$C:$C,BB$1,Data!$D:$D,BB$2)</f>
        <v>0</v>
      </c>
      <c r="BC30" s="5">
        <f>SUMIFS(Data!$A:$A, Data!$H:$H,$A30,Data!$C:$C,BC$1,Data!$D:$D,BC$2)</f>
        <v>0</v>
      </c>
      <c r="BD30" s="5">
        <f>SUMIFS(Data!$A:$A, Data!$H:$H,$A30,Data!$C:$C,BD$1,Data!$D:$D,BD$2)</f>
        <v>0</v>
      </c>
      <c r="BE30" s="5">
        <f>SUMIFS(Data!$A:$A, Data!$H:$H,$A30,Data!$C:$C,BE$1,Data!$D:$D,BE$2)</f>
        <v>0</v>
      </c>
      <c r="BF30" s="5">
        <f>SUMIFS(Data!$A:$A, Data!$H:$H,$A30,Data!$C:$C,BF$1,Data!$D:$D,BF$2)</f>
        <v>0</v>
      </c>
      <c r="BG30" s="5">
        <f>SUMIFS(Data!$A:$A, Data!$H:$H,$A30,Data!$C:$C,BG$1,Data!$D:$D,BG$2)</f>
        <v>0</v>
      </c>
      <c r="BH30" s="5">
        <f>SUMIFS(Data!$A:$A, Data!$H:$H,$A30,Data!$C:$C,BH$1,Data!$D:$D,BH$2)</f>
        <v>0</v>
      </c>
      <c r="BI30" s="5">
        <f>SUMIFS(Data!$A:$A, Data!$H:$H,$A30,Data!$C:$C,BI$1,Data!$D:$D,BI$2)</f>
        <v>0</v>
      </c>
      <c r="BJ30" s="5">
        <f>SUMIFS(Data!$A:$A, Data!$H:$H,$A30,Data!$C:$C,BJ$1,Data!$D:$D,BJ$2)</f>
        <v>0</v>
      </c>
      <c r="BK30" s="5">
        <f>SUMIFS(Data!$A:$A, Data!$H:$H,$A30,Data!$C:$C,BK$1,Data!$D:$D,BK$2)</f>
        <v>0</v>
      </c>
      <c r="BL30" s="5">
        <f>SUMIFS(Data!$A:$A, Data!$H:$H,$A30,Data!$C:$C,BL$1,Data!$D:$D,BL$2)</f>
        <v>0</v>
      </c>
      <c r="BM30" s="5">
        <f>SUMIFS(Data!$A:$A, Data!$H:$H,$A30,Data!$C:$C,BM$1,Data!$D:$D,BM$2)</f>
        <v>0</v>
      </c>
      <c r="BN30" s="5">
        <f>SUMIFS(Data!$A:$A, Data!$H:$H,$A30,Data!$C:$C,BN$1,Data!$D:$D,BN$2)</f>
        <v>0</v>
      </c>
      <c r="BO30" s="5">
        <f>SUMIFS(Data!$A:$A, Data!$H:$H,$A30,Data!$C:$C,BO$1,Data!$D:$D,BO$2)</f>
        <v>0</v>
      </c>
      <c r="BP30" s="5">
        <f>SUMIFS(Data!$A:$A, Data!$H:$H,$A30,Data!$C:$C,BP$1,Data!$D:$D,BP$2)</f>
        <v>0</v>
      </c>
      <c r="BQ30" s="5">
        <f>SUMIFS(Data!$A:$A, Data!$H:$H,$A30,Data!$C:$C,BQ$1,Data!$D:$D,BQ$2)</f>
        <v>0</v>
      </c>
      <c r="BR30" s="5">
        <f>SUMIFS(Data!$A:$A, Data!$H:$H,$A30,Data!$C:$C,BR$1,Data!$D:$D,BR$2)</f>
        <v>0</v>
      </c>
      <c r="BS30" s="5">
        <f>SUMIFS(Data!$A:$A, Data!$H:$H,$A30,Data!$C:$C,BS$1,Data!$D:$D,BS$2)</f>
        <v>0</v>
      </c>
      <c r="BT30" s="5">
        <f>SUMIFS(Data!$A:$A, Data!$H:$H,$A30,Data!$C:$C,BT$1,Data!$D:$D,BT$2)</f>
        <v>0</v>
      </c>
      <c r="BU30" s="5">
        <f>SUMIFS(Data!$A:$A, Data!$H:$H,$A30,Data!$C:$C,BU$1,Data!$D:$D,BU$2)</f>
        <v>0</v>
      </c>
      <c r="BV30" s="5">
        <f>SUMIFS(Data!$A:$A, Data!$H:$H,$A30,Data!$C:$C,BV$1,Data!$D:$D,BV$2)</f>
        <v>0</v>
      </c>
      <c r="BW30" s="5">
        <f>SUMIFS(Data!$A:$A, Data!$H:$H,$A30,Data!$C:$C,BW$1,Data!$D:$D,BW$2)</f>
        <v>0</v>
      </c>
      <c r="BX30" s="5">
        <f>SUMIFS(Data!$A:$A, Data!$H:$H,$A30,Data!$C:$C,BX$1,Data!$D:$D,BX$2)</f>
        <v>0</v>
      </c>
      <c r="BY30" s="5">
        <f>SUMIFS(Data!$A:$A, Data!$H:$H,$A30,Data!$C:$C,BY$1,Data!$D:$D,BY$2)</f>
        <v>0</v>
      </c>
      <c r="BZ30" s="5">
        <f>SUMIFS(Data!$A:$A, Data!$H:$H,$A30,Data!$C:$C,BZ$1,Data!$D:$D,BZ$2)</f>
        <v>0</v>
      </c>
      <c r="CA30" s="5">
        <f>SUMIFS(Data!$A:$A, Data!$H:$H,$A30,Data!$C:$C,CA$1,Data!$D:$D,CA$2)</f>
        <v>0</v>
      </c>
      <c r="CB30" s="5">
        <f>SUMIFS(Data!$A:$A, Data!$H:$H,$A30,Data!$C:$C,CB$1,Data!$D:$D,CB$2)</f>
        <v>0</v>
      </c>
      <c r="CC30" s="5">
        <f>SUMIFS(Data!$A:$A, Data!$H:$H,$A30,Data!$C:$C,CC$1,Data!$D:$D,CC$2)</f>
        <v>0</v>
      </c>
      <c r="CD30" s="5">
        <f>SUMIFS(Data!$A:$A, Data!$H:$H,$A30,Data!$C:$C,CD$1,Data!$D:$D,CD$2)</f>
        <v>0</v>
      </c>
      <c r="CE30" s="5">
        <f>SUMIFS(Data!$A:$A, Data!$H:$H,$A30,Data!$C:$C,CE$1,Data!$D:$D,CE$2)</f>
        <v>0</v>
      </c>
      <c r="CF30" s="5">
        <f>SUMIFS(Data!$A:$A, Data!$H:$H,$A30,Data!$C:$C,CF$1,Data!$D:$D,CF$2)</f>
        <v>0</v>
      </c>
      <c r="CG30" s="5">
        <f>SUMIFS(Data!$A:$A, Data!$H:$H,$A30,Data!$C:$C,CG$1,Data!$D:$D,CG$2)</f>
        <v>0</v>
      </c>
      <c r="CH30" s="5">
        <f>SUMIFS(Data!$A:$A, Data!$H:$H,$A30,Data!$C:$C,CH$1,Data!$D:$D,CH$2)</f>
        <v>0</v>
      </c>
      <c r="CI30" s="5">
        <f>SUMIFS(Data!$A:$A, Data!$H:$H,$A30,Data!$C:$C,CI$1,Data!$D:$D,CI$2)</f>
        <v>0</v>
      </c>
      <c r="CJ30" s="5">
        <f>SUMIFS(Data!$A:$A, Data!$H:$H,$A30,Data!$C:$C,CJ$1,Data!$D:$D,CJ$2)</f>
        <v>0</v>
      </c>
      <c r="CK30" s="5">
        <f>SUMIFS(Data!$A:$A, Data!$H:$H,$A30,Data!$C:$C,CK$1,Data!$D:$D,CK$2)</f>
        <v>0</v>
      </c>
      <c r="CL30" s="5">
        <f>SUMIFS(Data!$A:$A, Data!$H:$H,$A30,Data!$C:$C,CL$1,Data!$D:$D,CL$2)</f>
        <v>0</v>
      </c>
      <c r="CM30" s="5">
        <f>SUMIFS(Data!$A:$A, Data!$H:$H,$A30,Data!$C:$C,CM$1,Data!$D:$D,CM$2)</f>
        <v>0</v>
      </c>
      <c r="CN30" s="5">
        <f>SUMIFS(Data!$A:$A, Data!$H:$H,$A30,Data!$C:$C,CN$1,Data!$D:$D,CN$2)</f>
        <v>0</v>
      </c>
      <c r="CO30" s="5">
        <f>SUMIFS(Data!$A:$A, Data!$H:$H,$A30,Data!$C:$C,CO$1,Data!$D:$D,CO$2)</f>
        <v>0</v>
      </c>
      <c r="CP30" s="5">
        <f>SUMIFS(Data!$A:$A, Data!$H:$H,$A30,Data!$C:$C,CP$1,Data!$D:$D,CP$2)</f>
        <v>0</v>
      </c>
      <c r="CQ30" s="5">
        <f>SUMIFS(Data!$A:$A, Data!$H:$H,$A30,Data!$C:$C,CQ$1,Data!$D:$D,CQ$2)</f>
        <v>0</v>
      </c>
      <c r="CR30" s="5">
        <f>SUMIFS(Data!$A:$A, Data!$H:$H,$A30,Data!$C:$C,CR$1,Data!$D:$D,CR$2)</f>
        <v>0</v>
      </c>
      <c r="CS30" s="5">
        <f>SUMIFS(Data!$A:$A, Data!$H:$H,$A30,Data!$C:$C,CS$1,Data!$D:$D,CS$2)</f>
        <v>0</v>
      </c>
      <c r="CT30" s="5">
        <f>SUMIFS(Data!$A:$A, Data!$H:$H,$A30,Data!$C:$C,CT$1,Data!$D:$D,CT$2)</f>
        <v>0</v>
      </c>
      <c r="CU30" s="5">
        <f>SUMIFS(Data!$A:$A, Data!$H:$H,$A30,Data!$C:$C,CU$1,Data!$D:$D,CU$2)</f>
        <v>0</v>
      </c>
      <c r="CV30" s="5">
        <f>SUMIFS(Data!$A:$A, Data!$H:$H,$A30,Data!$C:$C,CV$1,Data!$D:$D,CV$2)</f>
        <v>0</v>
      </c>
      <c r="CW30" s="5">
        <f t="shared" ref="CW30:CX30" si="29">SUMIF($B$2:$CV$2,CW$2, $B30:$CV30)</f>
        <v>0</v>
      </c>
      <c r="CX30" s="5">
        <f t="shared" si="29"/>
        <v>0</v>
      </c>
      <c r="CY30" s="5">
        <f t="shared" si="3"/>
        <v>0</v>
      </c>
    </row>
    <row r="31">
      <c r="A31" s="5" t="str">
        <f>Countries!A29</f>
        <v>ETH</v>
      </c>
      <c r="B31" s="5">
        <f>SUMIFS(Data!$A:$A, Data!$H:$H,$A31,Data!$C:$C,B$1,Data!$D:$D,B$2)</f>
        <v>0</v>
      </c>
      <c r="C31" s="5">
        <f>SUMIFS(Data!$A:$A, Data!$H:$H,$A31,Data!$C:$C,C$1,Data!$D:$D,C$2)</f>
        <v>0</v>
      </c>
      <c r="D31" s="5">
        <f>SUMIFS(Data!$A:$A, Data!$H:$H,$A31,Data!$C:$C,D$1,Data!$D:$D,D$2)</f>
        <v>0</v>
      </c>
      <c r="E31" s="5">
        <f>SUMIFS(Data!$A:$A, Data!$H:$H,$A31,Data!$C:$C,E$1,Data!$D:$D,E$2)</f>
        <v>0</v>
      </c>
      <c r="F31" s="5">
        <f>SUMIFS(Data!$A:$A, Data!$H:$H,$A31,Data!$C:$C,F$1,Data!$D:$D,F$2)</f>
        <v>0</v>
      </c>
      <c r="G31" s="5">
        <f>SUMIFS(Data!$A:$A, Data!$H:$H,$A31,Data!$C:$C,G$1,Data!$D:$D,G$2)</f>
        <v>0</v>
      </c>
      <c r="H31" s="5">
        <f>SUMIFS(Data!$A:$A, Data!$H:$H,$A31,Data!$C:$C,H$1,Data!$D:$D,H$2)</f>
        <v>0</v>
      </c>
      <c r="I31" s="5">
        <f>SUMIFS(Data!$A:$A, Data!$H:$H,$A31,Data!$C:$C,I$1,Data!$D:$D,I$2)</f>
        <v>0</v>
      </c>
      <c r="J31" s="5">
        <f>SUMIFS(Data!$A:$A, Data!$H:$H,$A31,Data!$C:$C,J$1,Data!$D:$D,J$2)</f>
        <v>1</v>
      </c>
      <c r="K31" s="5">
        <f>SUMIFS(Data!$A:$A, Data!$H:$H,$A31,Data!$C:$C,K$1,Data!$D:$D,K$2)</f>
        <v>0</v>
      </c>
      <c r="L31" s="5">
        <f>SUMIFS(Data!$A:$A, Data!$H:$H,$A31,Data!$C:$C,L$1,Data!$D:$D,L$2)</f>
        <v>0</v>
      </c>
      <c r="M31" s="5">
        <f>SUMIFS(Data!$A:$A, Data!$H:$H,$A31,Data!$C:$C,M$1,Data!$D:$D,M$2)</f>
        <v>0</v>
      </c>
      <c r="N31" s="5">
        <f>SUMIFS(Data!$A:$A, Data!$H:$H,$A31,Data!$C:$C,N$1,Data!$D:$D,N$2)</f>
        <v>0</v>
      </c>
      <c r="O31" s="5">
        <f>SUMIFS(Data!$A:$A, Data!$H:$H,$A31,Data!$C:$C,O$1,Data!$D:$D,O$2)</f>
        <v>0</v>
      </c>
      <c r="P31" s="5">
        <f>SUMIFS(Data!$A:$A, Data!$H:$H,$A31,Data!$C:$C,P$1,Data!$D:$D,P$2)</f>
        <v>0</v>
      </c>
      <c r="Q31" s="5">
        <f>SUMIFS(Data!$A:$A, Data!$H:$H,$A31,Data!$C:$C,Q$1,Data!$D:$D,Q$2)</f>
        <v>0</v>
      </c>
      <c r="R31" s="5">
        <f>SUMIFS(Data!$A:$A, Data!$H:$H,$A31,Data!$C:$C,R$1,Data!$D:$D,R$2)</f>
        <v>0</v>
      </c>
      <c r="S31" s="5">
        <f>SUMIFS(Data!$A:$A, Data!$H:$H,$A31,Data!$C:$C,S$1,Data!$D:$D,S$2)</f>
        <v>0</v>
      </c>
      <c r="T31" s="5">
        <f>SUMIFS(Data!$A:$A, Data!$H:$H,$A31,Data!$C:$C,T$1,Data!$D:$D,T$2)</f>
        <v>0</v>
      </c>
      <c r="U31" s="5">
        <f>SUMIFS(Data!$A:$A, Data!$H:$H,$A31,Data!$C:$C,U$1,Data!$D:$D,U$2)</f>
        <v>0</v>
      </c>
      <c r="V31" s="5">
        <f>SUMIFS(Data!$A:$A, Data!$H:$H,$A31,Data!$C:$C,V$1,Data!$D:$D,V$2)</f>
        <v>0</v>
      </c>
      <c r="W31" s="5">
        <f>SUMIFS(Data!$A:$A, Data!$H:$H,$A31,Data!$C:$C,W$1,Data!$D:$D,W$2)</f>
        <v>0</v>
      </c>
      <c r="X31" s="5">
        <f>SUMIFS(Data!$A:$A, Data!$H:$H,$A31,Data!$C:$C,X$1,Data!$D:$D,X$2)</f>
        <v>0</v>
      </c>
      <c r="Y31" s="5">
        <f>SUMIFS(Data!$A:$A, Data!$H:$H,$A31,Data!$C:$C,Y$1,Data!$D:$D,Y$2)</f>
        <v>0</v>
      </c>
      <c r="Z31" s="5">
        <f>SUMIFS(Data!$A:$A, Data!$H:$H,$A31,Data!$C:$C,Z$1,Data!$D:$D,Z$2)</f>
        <v>0</v>
      </c>
      <c r="AA31" s="5">
        <f>SUMIFS(Data!$A:$A, Data!$H:$H,$A31,Data!$C:$C,AA$1,Data!$D:$D,AA$2)</f>
        <v>0</v>
      </c>
      <c r="AB31" s="5">
        <f>SUMIFS(Data!$A:$A, Data!$H:$H,$A31,Data!$C:$C,AB$1,Data!$D:$D,AB$2)</f>
        <v>0</v>
      </c>
      <c r="AC31" s="5">
        <f>SUMIFS(Data!$A:$A, Data!$H:$H,$A31,Data!$C:$C,AC$1,Data!$D:$D,AC$2)</f>
        <v>0</v>
      </c>
      <c r="AD31" s="5">
        <f>SUMIFS(Data!$A:$A, Data!$H:$H,$A31,Data!$C:$C,AD$1,Data!$D:$D,AD$2)</f>
        <v>0</v>
      </c>
      <c r="AE31" s="5">
        <f>SUMIFS(Data!$A:$A, Data!$H:$H,$A31,Data!$C:$C,AE$1,Data!$D:$D,AE$2)</f>
        <v>0</v>
      </c>
      <c r="AF31" s="5">
        <f>SUMIFS(Data!$A:$A, Data!$H:$H,$A31,Data!$C:$C,AF$1,Data!$D:$D,AF$2)</f>
        <v>0</v>
      </c>
      <c r="AG31" s="5">
        <f>SUMIFS(Data!$A:$A, Data!$H:$H,$A31,Data!$C:$C,AG$1,Data!$D:$D,AG$2)</f>
        <v>0</v>
      </c>
      <c r="AH31" s="5">
        <f>SUMIFS(Data!$A:$A, Data!$H:$H,$A31,Data!$C:$C,AH$1,Data!$D:$D,AH$2)</f>
        <v>0</v>
      </c>
      <c r="AI31" s="5">
        <f>SUMIFS(Data!$A:$A, Data!$H:$H,$A31,Data!$C:$C,AI$1,Data!$D:$D,AI$2)</f>
        <v>0</v>
      </c>
      <c r="AJ31" s="5">
        <f>SUMIFS(Data!$A:$A, Data!$H:$H,$A31,Data!$C:$C,AJ$1,Data!$D:$D,AJ$2)</f>
        <v>0</v>
      </c>
      <c r="AK31" s="5">
        <f>SUMIFS(Data!$A:$A, Data!$H:$H,$A31,Data!$C:$C,AK$1,Data!$D:$D,AK$2)</f>
        <v>0</v>
      </c>
      <c r="AL31" s="5">
        <f>SUMIFS(Data!$A:$A, Data!$H:$H,$A31,Data!$C:$C,AL$1,Data!$D:$D,AL$2)</f>
        <v>0</v>
      </c>
      <c r="AM31" s="5">
        <f>SUMIFS(Data!$A:$A, Data!$H:$H,$A31,Data!$C:$C,AM$1,Data!$D:$D,AM$2)</f>
        <v>0</v>
      </c>
      <c r="AN31" s="5">
        <f>SUMIFS(Data!$A:$A, Data!$H:$H,$A31,Data!$C:$C,AN$1,Data!$D:$D,AN$2)</f>
        <v>0</v>
      </c>
      <c r="AO31" s="5">
        <f>SUMIFS(Data!$A:$A, Data!$H:$H,$A31,Data!$C:$C,AO$1,Data!$D:$D,AO$2)</f>
        <v>0</v>
      </c>
      <c r="AP31" s="5">
        <f>SUMIFS(Data!$A:$A, Data!$H:$H,$A31,Data!$C:$C,AP$1,Data!$D:$D,AP$2)</f>
        <v>0</v>
      </c>
      <c r="AQ31" s="5">
        <f>SUMIFS(Data!$A:$A, Data!$H:$H,$A31,Data!$C:$C,AQ$1,Data!$D:$D,AQ$2)</f>
        <v>0</v>
      </c>
      <c r="AR31" s="5">
        <f>SUMIFS(Data!$A:$A, Data!$H:$H,$A31,Data!$C:$C,AR$1,Data!$D:$D,AR$2)</f>
        <v>0</v>
      </c>
      <c r="AS31" s="5">
        <f>SUMIFS(Data!$A:$A, Data!$H:$H,$A31,Data!$C:$C,AS$1,Data!$D:$D,AS$2)</f>
        <v>0</v>
      </c>
      <c r="AT31" s="5">
        <f>SUMIFS(Data!$A:$A, Data!$H:$H,$A31,Data!$C:$C,AT$1,Data!$D:$D,AT$2)</f>
        <v>0</v>
      </c>
      <c r="AU31" s="5">
        <f>SUMIFS(Data!$A:$A, Data!$H:$H,$A31,Data!$C:$C,AU$1,Data!$D:$D,AU$2)</f>
        <v>0</v>
      </c>
      <c r="AV31" s="5">
        <f>SUMIFS(Data!$A:$A, Data!$H:$H,$A31,Data!$C:$C,AV$1,Data!$D:$D,AV$2)</f>
        <v>0</v>
      </c>
      <c r="AW31" s="5">
        <f>SUMIFS(Data!$A:$A, Data!$H:$H,$A31,Data!$C:$C,AW$1,Data!$D:$D,AW$2)</f>
        <v>0</v>
      </c>
      <c r="AX31" s="5">
        <f>SUMIFS(Data!$A:$A, Data!$H:$H,$A31,Data!$C:$C,AX$1,Data!$D:$D,AX$2)</f>
        <v>0</v>
      </c>
      <c r="AY31" s="5">
        <f>SUMIFS(Data!$A:$A, Data!$H:$H,$A31,Data!$C:$C,AY$1,Data!$D:$D,AY$2)</f>
        <v>0</v>
      </c>
      <c r="AZ31" s="5">
        <f>SUMIFS(Data!$A:$A, Data!$H:$H,$A31,Data!$C:$C,AZ$1,Data!$D:$D,AZ$2)</f>
        <v>0</v>
      </c>
      <c r="BA31" s="5">
        <f>SUMIFS(Data!$A:$A, Data!$H:$H,$A31,Data!$C:$C,BA$1,Data!$D:$D,BA$2)</f>
        <v>0</v>
      </c>
      <c r="BB31" s="5">
        <f>SUMIFS(Data!$A:$A, Data!$H:$H,$A31,Data!$C:$C,BB$1,Data!$D:$D,BB$2)</f>
        <v>0</v>
      </c>
      <c r="BC31" s="5">
        <f>SUMIFS(Data!$A:$A, Data!$H:$H,$A31,Data!$C:$C,BC$1,Data!$D:$D,BC$2)</f>
        <v>0</v>
      </c>
      <c r="BD31" s="5">
        <f>SUMIFS(Data!$A:$A, Data!$H:$H,$A31,Data!$C:$C,BD$1,Data!$D:$D,BD$2)</f>
        <v>0</v>
      </c>
      <c r="BE31" s="5">
        <f>SUMIFS(Data!$A:$A, Data!$H:$H,$A31,Data!$C:$C,BE$1,Data!$D:$D,BE$2)</f>
        <v>0</v>
      </c>
      <c r="BF31" s="5">
        <f>SUMIFS(Data!$A:$A, Data!$H:$H,$A31,Data!$C:$C,BF$1,Data!$D:$D,BF$2)</f>
        <v>0</v>
      </c>
      <c r="BG31" s="5">
        <f>SUMIFS(Data!$A:$A, Data!$H:$H,$A31,Data!$C:$C,BG$1,Data!$D:$D,BG$2)</f>
        <v>0</v>
      </c>
      <c r="BH31" s="5">
        <f>SUMIFS(Data!$A:$A, Data!$H:$H,$A31,Data!$C:$C,BH$1,Data!$D:$D,BH$2)</f>
        <v>0</v>
      </c>
      <c r="BI31" s="5">
        <f>SUMIFS(Data!$A:$A, Data!$H:$H,$A31,Data!$C:$C,BI$1,Data!$D:$D,BI$2)</f>
        <v>0</v>
      </c>
      <c r="BJ31" s="5">
        <f>SUMIFS(Data!$A:$A, Data!$H:$H,$A31,Data!$C:$C,BJ$1,Data!$D:$D,BJ$2)</f>
        <v>0</v>
      </c>
      <c r="BK31" s="5">
        <f>SUMIFS(Data!$A:$A, Data!$H:$H,$A31,Data!$C:$C,BK$1,Data!$D:$D,BK$2)</f>
        <v>0</v>
      </c>
      <c r="BL31" s="5">
        <f>SUMIFS(Data!$A:$A, Data!$H:$H,$A31,Data!$C:$C,BL$1,Data!$D:$D,BL$2)</f>
        <v>0</v>
      </c>
      <c r="BM31" s="5">
        <f>SUMIFS(Data!$A:$A, Data!$H:$H,$A31,Data!$C:$C,BM$1,Data!$D:$D,BM$2)</f>
        <v>0</v>
      </c>
      <c r="BN31" s="5">
        <f>SUMIFS(Data!$A:$A, Data!$H:$H,$A31,Data!$C:$C,BN$1,Data!$D:$D,BN$2)</f>
        <v>0</v>
      </c>
      <c r="BO31" s="5">
        <f>SUMIFS(Data!$A:$A, Data!$H:$H,$A31,Data!$C:$C,BO$1,Data!$D:$D,BO$2)</f>
        <v>0</v>
      </c>
      <c r="BP31" s="5">
        <f>SUMIFS(Data!$A:$A, Data!$H:$H,$A31,Data!$C:$C,BP$1,Data!$D:$D,BP$2)</f>
        <v>0</v>
      </c>
      <c r="BQ31" s="5">
        <f>SUMIFS(Data!$A:$A, Data!$H:$H,$A31,Data!$C:$C,BQ$1,Data!$D:$D,BQ$2)</f>
        <v>0</v>
      </c>
      <c r="BR31" s="5">
        <f>SUMIFS(Data!$A:$A, Data!$H:$H,$A31,Data!$C:$C,BR$1,Data!$D:$D,BR$2)</f>
        <v>0</v>
      </c>
      <c r="BS31" s="5">
        <f>SUMIFS(Data!$A:$A, Data!$H:$H,$A31,Data!$C:$C,BS$1,Data!$D:$D,BS$2)</f>
        <v>0</v>
      </c>
      <c r="BT31" s="5">
        <f>SUMIFS(Data!$A:$A, Data!$H:$H,$A31,Data!$C:$C,BT$1,Data!$D:$D,BT$2)</f>
        <v>0</v>
      </c>
      <c r="BU31" s="5">
        <f>SUMIFS(Data!$A:$A, Data!$H:$H,$A31,Data!$C:$C,BU$1,Data!$D:$D,BU$2)</f>
        <v>0</v>
      </c>
      <c r="BV31" s="5">
        <f>SUMIFS(Data!$A:$A, Data!$H:$H,$A31,Data!$C:$C,BV$1,Data!$D:$D,BV$2)</f>
        <v>0</v>
      </c>
      <c r="BW31" s="5">
        <f>SUMIFS(Data!$A:$A, Data!$H:$H,$A31,Data!$C:$C,BW$1,Data!$D:$D,BW$2)</f>
        <v>0</v>
      </c>
      <c r="BX31" s="5">
        <f>SUMIFS(Data!$A:$A, Data!$H:$H,$A31,Data!$C:$C,BX$1,Data!$D:$D,BX$2)</f>
        <v>0</v>
      </c>
      <c r="BY31" s="5">
        <f>SUMIFS(Data!$A:$A, Data!$H:$H,$A31,Data!$C:$C,BY$1,Data!$D:$D,BY$2)</f>
        <v>0</v>
      </c>
      <c r="BZ31" s="5">
        <f>SUMIFS(Data!$A:$A, Data!$H:$H,$A31,Data!$C:$C,BZ$1,Data!$D:$D,BZ$2)</f>
        <v>0</v>
      </c>
      <c r="CA31" s="5">
        <f>SUMIFS(Data!$A:$A, Data!$H:$H,$A31,Data!$C:$C,CA$1,Data!$D:$D,CA$2)</f>
        <v>0</v>
      </c>
      <c r="CB31" s="5">
        <f>SUMIFS(Data!$A:$A, Data!$H:$H,$A31,Data!$C:$C,CB$1,Data!$D:$D,CB$2)</f>
        <v>0</v>
      </c>
      <c r="CC31" s="5">
        <f>SUMIFS(Data!$A:$A, Data!$H:$H,$A31,Data!$C:$C,CC$1,Data!$D:$D,CC$2)</f>
        <v>0</v>
      </c>
      <c r="CD31" s="5">
        <f>SUMIFS(Data!$A:$A, Data!$H:$H,$A31,Data!$C:$C,CD$1,Data!$D:$D,CD$2)</f>
        <v>0</v>
      </c>
      <c r="CE31" s="5">
        <f>SUMIFS(Data!$A:$A, Data!$H:$H,$A31,Data!$C:$C,CE$1,Data!$D:$D,CE$2)</f>
        <v>0</v>
      </c>
      <c r="CF31" s="5">
        <f>SUMIFS(Data!$A:$A, Data!$H:$H,$A31,Data!$C:$C,CF$1,Data!$D:$D,CF$2)</f>
        <v>0</v>
      </c>
      <c r="CG31" s="5">
        <f>SUMIFS(Data!$A:$A, Data!$H:$H,$A31,Data!$C:$C,CG$1,Data!$D:$D,CG$2)</f>
        <v>0</v>
      </c>
      <c r="CH31" s="5">
        <f>SUMIFS(Data!$A:$A, Data!$H:$H,$A31,Data!$C:$C,CH$1,Data!$D:$D,CH$2)</f>
        <v>0</v>
      </c>
      <c r="CI31" s="5">
        <f>SUMIFS(Data!$A:$A, Data!$H:$H,$A31,Data!$C:$C,CI$1,Data!$D:$D,CI$2)</f>
        <v>0</v>
      </c>
      <c r="CJ31" s="5">
        <f>SUMIFS(Data!$A:$A, Data!$H:$H,$A31,Data!$C:$C,CJ$1,Data!$D:$D,CJ$2)</f>
        <v>0</v>
      </c>
      <c r="CK31" s="5">
        <f>SUMIFS(Data!$A:$A, Data!$H:$H,$A31,Data!$C:$C,CK$1,Data!$D:$D,CK$2)</f>
        <v>0</v>
      </c>
      <c r="CL31" s="5">
        <f>SUMIFS(Data!$A:$A, Data!$H:$H,$A31,Data!$C:$C,CL$1,Data!$D:$D,CL$2)</f>
        <v>0</v>
      </c>
      <c r="CM31" s="5">
        <f>SUMIFS(Data!$A:$A, Data!$H:$H,$A31,Data!$C:$C,CM$1,Data!$D:$D,CM$2)</f>
        <v>0</v>
      </c>
      <c r="CN31" s="5">
        <f>SUMIFS(Data!$A:$A, Data!$H:$H,$A31,Data!$C:$C,CN$1,Data!$D:$D,CN$2)</f>
        <v>0</v>
      </c>
      <c r="CO31" s="5">
        <f>SUMIFS(Data!$A:$A, Data!$H:$H,$A31,Data!$C:$C,CO$1,Data!$D:$D,CO$2)</f>
        <v>0</v>
      </c>
      <c r="CP31" s="5">
        <f>SUMIFS(Data!$A:$A, Data!$H:$H,$A31,Data!$C:$C,CP$1,Data!$D:$D,CP$2)</f>
        <v>0</v>
      </c>
      <c r="CQ31" s="5">
        <f>SUMIFS(Data!$A:$A, Data!$H:$H,$A31,Data!$C:$C,CQ$1,Data!$D:$D,CQ$2)</f>
        <v>0</v>
      </c>
      <c r="CR31" s="5">
        <f>SUMIFS(Data!$A:$A, Data!$H:$H,$A31,Data!$C:$C,CR$1,Data!$D:$D,CR$2)</f>
        <v>0</v>
      </c>
      <c r="CS31" s="5">
        <f>SUMIFS(Data!$A:$A, Data!$H:$H,$A31,Data!$C:$C,CS$1,Data!$D:$D,CS$2)</f>
        <v>0</v>
      </c>
      <c r="CT31" s="5">
        <f>SUMIFS(Data!$A:$A, Data!$H:$H,$A31,Data!$C:$C,CT$1,Data!$D:$D,CT$2)</f>
        <v>0</v>
      </c>
      <c r="CU31" s="5">
        <f>SUMIFS(Data!$A:$A, Data!$H:$H,$A31,Data!$C:$C,CU$1,Data!$D:$D,CU$2)</f>
        <v>0</v>
      </c>
      <c r="CV31" s="5">
        <f>SUMIFS(Data!$A:$A, Data!$H:$H,$A31,Data!$C:$C,CV$1,Data!$D:$D,CV$2)</f>
        <v>0</v>
      </c>
      <c r="CW31" s="5">
        <f t="shared" ref="CW31:CX31" si="30">SUMIF($B$2:$CV$2,CW$2, $B31:$CV31)</f>
        <v>1</v>
      </c>
      <c r="CX31" s="5">
        <f t="shared" si="30"/>
        <v>0</v>
      </c>
      <c r="CY31" s="5">
        <f t="shared" si="3"/>
        <v>1</v>
      </c>
    </row>
    <row r="32">
      <c r="A32" s="5" t="str">
        <f>Countries!A30</f>
        <v>FIJ</v>
      </c>
      <c r="B32" s="5">
        <f>SUMIFS(Data!$A:$A, Data!$H:$H,$A32,Data!$C:$C,B$1,Data!$D:$D,B$2)</f>
        <v>0</v>
      </c>
      <c r="C32" s="5">
        <f>SUMIFS(Data!$A:$A, Data!$H:$H,$A32,Data!$C:$C,C$1,Data!$D:$D,C$2)</f>
        <v>0</v>
      </c>
      <c r="D32" s="5">
        <f>SUMIFS(Data!$A:$A, Data!$H:$H,$A32,Data!$C:$C,D$1,Data!$D:$D,D$2)</f>
        <v>0</v>
      </c>
      <c r="E32" s="5">
        <f>SUMIFS(Data!$A:$A, Data!$H:$H,$A32,Data!$C:$C,E$1,Data!$D:$D,E$2)</f>
        <v>0</v>
      </c>
      <c r="F32" s="5">
        <f>SUMIFS(Data!$A:$A, Data!$H:$H,$A32,Data!$C:$C,F$1,Data!$D:$D,F$2)</f>
        <v>0</v>
      </c>
      <c r="G32" s="5">
        <f>SUMIFS(Data!$A:$A, Data!$H:$H,$A32,Data!$C:$C,G$1,Data!$D:$D,G$2)</f>
        <v>0</v>
      </c>
      <c r="H32" s="5">
        <f>SUMIFS(Data!$A:$A, Data!$H:$H,$A32,Data!$C:$C,H$1,Data!$D:$D,H$2)</f>
        <v>0</v>
      </c>
      <c r="I32" s="5">
        <f>SUMIFS(Data!$A:$A, Data!$H:$H,$A32,Data!$C:$C,I$1,Data!$D:$D,I$2)</f>
        <v>0</v>
      </c>
      <c r="J32" s="5">
        <f>SUMIFS(Data!$A:$A, Data!$H:$H,$A32,Data!$C:$C,J$1,Data!$D:$D,J$2)</f>
        <v>0</v>
      </c>
      <c r="K32" s="5">
        <f>SUMIFS(Data!$A:$A, Data!$H:$H,$A32,Data!$C:$C,K$1,Data!$D:$D,K$2)</f>
        <v>0</v>
      </c>
      <c r="L32" s="5">
        <f>SUMIFS(Data!$A:$A, Data!$H:$H,$A32,Data!$C:$C,L$1,Data!$D:$D,L$2)</f>
        <v>0</v>
      </c>
      <c r="M32" s="5">
        <f>SUMIFS(Data!$A:$A, Data!$H:$H,$A32,Data!$C:$C,M$1,Data!$D:$D,M$2)</f>
        <v>0</v>
      </c>
      <c r="N32" s="5">
        <f>SUMIFS(Data!$A:$A, Data!$H:$H,$A32,Data!$C:$C,N$1,Data!$D:$D,N$2)</f>
        <v>0</v>
      </c>
      <c r="O32" s="5">
        <f>SUMIFS(Data!$A:$A, Data!$H:$H,$A32,Data!$C:$C,O$1,Data!$D:$D,O$2)</f>
        <v>0</v>
      </c>
      <c r="P32" s="5">
        <f>SUMIFS(Data!$A:$A, Data!$H:$H,$A32,Data!$C:$C,P$1,Data!$D:$D,P$2)</f>
        <v>0</v>
      </c>
      <c r="Q32" s="5">
        <f>SUMIFS(Data!$A:$A, Data!$H:$H,$A32,Data!$C:$C,Q$1,Data!$D:$D,Q$2)</f>
        <v>0</v>
      </c>
      <c r="R32" s="5">
        <f>SUMIFS(Data!$A:$A, Data!$H:$H,$A32,Data!$C:$C,R$1,Data!$D:$D,R$2)</f>
        <v>0</v>
      </c>
      <c r="S32" s="5">
        <f>SUMIFS(Data!$A:$A, Data!$H:$H,$A32,Data!$C:$C,S$1,Data!$D:$D,S$2)</f>
        <v>0</v>
      </c>
      <c r="T32" s="5">
        <f>SUMIFS(Data!$A:$A, Data!$H:$H,$A32,Data!$C:$C,T$1,Data!$D:$D,T$2)</f>
        <v>0</v>
      </c>
      <c r="U32" s="5">
        <f>SUMIFS(Data!$A:$A, Data!$H:$H,$A32,Data!$C:$C,U$1,Data!$D:$D,U$2)</f>
        <v>0</v>
      </c>
      <c r="V32" s="5">
        <f>SUMIFS(Data!$A:$A, Data!$H:$H,$A32,Data!$C:$C,V$1,Data!$D:$D,V$2)</f>
        <v>0</v>
      </c>
      <c r="W32" s="5">
        <f>SUMIFS(Data!$A:$A, Data!$H:$H,$A32,Data!$C:$C,W$1,Data!$D:$D,W$2)</f>
        <v>0</v>
      </c>
      <c r="X32" s="5">
        <f>SUMIFS(Data!$A:$A, Data!$H:$H,$A32,Data!$C:$C,X$1,Data!$D:$D,X$2)</f>
        <v>0</v>
      </c>
      <c r="Y32" s="5">
        <f>SUMIFS(Data!$A:$A, Data!$H:$H,$A32,Data!$C:$C,Y$1,Data!$D:$D,Y$2)</f>
        <v>0</v>
      </c>
      <c r="Z32" s="5">
        <f>SUMIFS(Data!$A:$A, Data!$H:$H,$A32,Data!$C:$C,Z$1,Data!$D:$D,Z$2)</f>
        <v>0</v>
      </c>
      <c r="AA32" s="5">
        <f>SUMIFS(Data!$A:$A, Data!$H:$H,$A32,Data!$C:$C,AA$1,Data!$D:$D,AA$2)</f>
        <v>0</v>
      </c>
      <c r="AB32" s="5">
        <f>SUMIFS(Data!$A:$A, Data!$H:$H,$A32,Data!$C:$C,AB$1,Data!$D:$D,AB$2)</f>
        <v>0</v>
      </c>
      <c r="AC32" s="5">
        <f>SUMIFS(Data!$A:$A, Data!$H:$H,$A32,Data!$C:$C,AC$1,Data!$D:$D,AC$2)</f>
        <v>0</v>
      </c>
      <c r="AD32" s="5">
        <f>SUMIFS(Data!$A:$A, Data!$H:$H,$A32,Data!$C:$C,AD$1,Data!$D:$D,AD$2)</f>
        <v>0</v>
      </c>
      <c r="AE32" s="5">
        <f>SUMIFS(Data!$A:$A, Data!$H:$H,$A32,Data!$C:$C,AE$1,Data!$D:$D,AE$2)</f>
        <v>0</v>
      </c>
      <c r="AF32" s="5">
        <f>SUMIFS(Data!$A:$A, Data!$H:$H,$A32,Data!$C:$C,AF$1,Data!$D:$D,AF$2)</f>
        <v>0</v>
      </c>
      <c r="AG32" s="5">
        <f>SUMIFS(Data!$A:$A, Data!$H:$H,$A32,Data!$C:$C,AG$1,Data!$D:$D,AG$2)</f>
        <v>0</v>
      </c>
      <c r="AH32" s="5">
        <f>SUMIFS(Data!$A:$A, Data!$H:$H,$A32,Data!$C:$C,AH$1,Data!$D:$D,AH$2)</f>
        <v>0</v>
      </c>
      <c r="AI32" s="5">
        <f>SUMIFS(Data!$A:$A, Data!$H:$H,$A32,Data!$C:$C,AI$1,Data!$D:$D,AI$2)</f>
        <v>0</v>
      </c>
      <c r="AJ32" s="5">
        <f>SUMIFS(Data!$A:$A, Data!$H:$H,$A32,Data!$C:$C,AJ$1,Data!$D:$D,AJ$2)</f>
        <v>0</v>
      </c>
      <c r="AK32" s="5">
        <f>SUMIFS(Data!$A:$A, Data!$H:$H,$A32,Data!$C:$C,AK$1,Data!$D:$D,AK$2)</f>
        <v>0</v>
      </c>
      <c r="AL32" s="5">
        <f>SUMIFS(Data!$A:$A, Data!$H:$H,$A32,Data!$C:$C,AL$1,Data!$D:$D,AL$2)</f>
        <v>0</v>
      </c>
      <c r="AM32" s="5">
        <f>SUMIFS(Data!$A:$A, Data!$H:$H,$A32,Data!$C:$C,AM$1,Data!$D:$D,AM$2)</f>
        <v>0</v>
      </c>
      <c r="AN32" s="5">
        <f>SUMIFS(Data!$A:$A, Data!$H:$H,$A32,Data!$C:$C,AN$1,Data!$D:$D,AN$2)</f>
        <v>0</v>
      </c>
      <c r="AO32" s="5">
        <f>SUMIFS(Data!$A:$A, Data!$H:$H,$A32,Data!$C:$C,AO$1,Data!$D:$D,AO$2)</f>
        <v>0</v>
      </c>
      <c r="AP32" s="5">
        <f>SUMIFS(Data!$A:$A, Data!$H:$H,$A32,Data!$C:$C,AP$1,Data!$D:$D,AP$2)</f>
        <v>0</v>
      </c>
      <c r="AQ32" s="5">
        <f>SUMIFS(Data!$A:$A, Data!$H:$H,$A32,Data!$C:$C,AQ$1,Data!$D:$D,AQ$2)</f>
        <v>0</v>
      </c>
      <c r="AR32" s="5">
        <f>SUMIFS(Data!$A:$A, Data!$H:$H,$A32,Data!$C:$C,AR$1,Data!$D:$D,AR$2)</f>
        <v>0</v>
      </c>
      <c r="AS32" s="5">
        <f>SUMIFS(Data!$A:$A, Data!$H:$H,$A32,Data!$C:$C,AS$1,Data!$D:$D,AS$2)</f>
        <v>0</v>
      </c>
      <c r="AT32" s="5">
        <f>SUMIFS(Data!$A:$A, Data!$H:$H,$A32,Data!$C:$C,AT$1,Data!$D:$D,AT$2)</f>
        <v>0</v>
      </c>
      <c r="AU32" s="5">
        <f>SUMIFS(Data!$A:$A, Data!$H:$H,$A32,Data!$C:$C,AU$1,Data!$D:$D,AU$2)</f>
        <v>0</v>
      </c>
      <c r="AV32" s="5">
        <f>SUMIFS(Data!$A:$A, Data!$H:$H,$A32,Data!$C:$C,AV$1,Data!$D:$D,AV$2)</f>
        <v>0</v>
      </c>
      <c r="AW32" s="5">
        <f>SUMIFS(Data!$A:$A, Data!$H:$H,$A32,Data!$C:$C,AW$1,Data!$D:$D,AW$2)</f>
        <v>0</v>
      </c>
      <c r="AX32" s="5">
        <f>SUMIFS(Data!$A:$A, Data!$H:$H,$A32,Data!$C:$C,AX$1,Data!$D:$D,AX$2)</f>
        <v>0</v>
      </c>
      <c r="AY32" s="5">
        <f>SUMIFS(Data!$A:$A, Data!$H:$H,$A32,Data!$C:$C,AY$1,Data!$D:$D,AY$2)</f>
        <v>0</v>
      </c>
      <c r="AZ32" s="5">
        <f>SUMIFS(Data!$A:$A, Data!$H:$H,$A32,Data!$C:$C,AZ$1,Data!$D:$D,AZ$2)</f>
        <v>0</v>
      </c>
      <c r="BA32" s="5">
        <f>SUMIFS(Data!$A:$A, Data!$H:$H,$A32,Data!$C:$C,BA$1,Data!$D:$D,BA$2)</f>
        <v>0</v>
      </c>
      <c r="BB32" s="5">
        <f>SUMIFS(Data!$A:$A, Data!$H:$H,$A32,Data!$C:$C,BB$1,Data!$D:$D,BB$2)</f>
        <v>0</v>
      </c>
      <c r="BC32" s="5">
        <f>SUMIFS(Data!$A:$A, Data!$H:$H,$A32,Data!$C:$C,BC$1,Data!$D:$D,BC$2)</f>
        <v>0</v>
      </c>
      <c r="BD32" s="5">
        <f>SUMIFS(Data!$A:$A, Data!$H:$H,$A32,Data!$C:$C,BD$1,Data!$D:$D,BD$2)</f>
        <v>0</v>
      </c>
      <c r="BE32" s="5">
        <f>SUMIFS(Data!$A:$A, Data!$H:$H,$A32,Data!$C:$C,BE$1,Data!$D:$D,BE$2)</f>
        <v>0</v>
      </c>
      <c r="BF32" s="5">
        <f>SUMIFS(Data!$A:$A, Data!$H:$H,$A32,Data!$C:$C,BF$1,Data!$D:$D,BF$2)</f>
        <v>0</v>
      </c>
      <c r="BG32" s="5">
        <f>SUMIFS(Data!$A:$A, Data!$H:$H,$A32,Data!$C:$C,BG$1,Data!$D:$D,BG$2)</f>
        <v>0</v>
      </c>
      <c r="BH32" s="5">
        <f>SUMIFS(Data!$A:$A, Data!$H:$H,$A32,Data!$C:$C,BH$1,Data!$D:$D,BH$2)</f>
        <v>0</v>
      </c>
      <c r="BI32" s="5">
        <f>SUMIFS(Data!$A:$A, Data!$H:$H,$A32,Data!$C:$C,BI$1,Data!$D:$D,BI$2)</f>
        <v>0</v>
      </c>
      <c r="BJ32" s="5">
        <f>SUMIFS(Data!$A:$A, Data!$H:$H,$A32,Data!$C:$C,BJ$1,Data!$D:$D,BJ$2)</f>
        <v>0</v>
      </c>
      <c r="BK32" s="5">
        <f>SUMIFS(Data!$A:$A, Data!$H:$H,$A32,Data!$C:$C,BK$1,Data!$D:$D,BK$2)</f>
        <v>0</v>
      </c>
      <c r="BL32" s="5">
        <f>SUMIFS(Data!$A:$A, Data!$H:$H,$A32,Data!$C:$C,BL$1,Data!$D:$D,BL$2)</f>
        <v>0</v>
      </c>
      <c r="BM32" s="5">
        <f>SUMIFS(Data!$A:$A, Data!$H:$H,$A32,Data!$C:$C,BM$1,Data!$D:$D,BM$2)</f>
        <v>0</v>
      </c>
      <c r="BN32" s="5">
        <f>SUMIFS(Data!$A:$A, Data!$H:$H,$A32,Data!$C:$C,BN$1,Data!$D:$D,BN$2)</f>
        <v>0</v>
      </c>
      <c r="BO32" s="5">
        <f>SUMIFS(Data!$A:$A, Data!$H:$H,$A32,Data!$C:$C,BO$1,Data!$D:$D,BO$2)</f>
        <v>0</v>
      </c>
      <c r="BP32" s="5">
        <f>SUMIFS(Data!$A:$A, Data!$H:$H,$A32,Data!$C:$C,BP$1,Data!$D:$D,BP$2)</f>
        <v>0</v>
      </c>
      <c r="BQ32" s="5">
        <f>SUMIFS(Data!$A:$A, Data!$H:$H,$A32,Data!$C:$C,BQ$1,Data!$D:$D,BQ$2)</f>
        <v>0</v>
      </c>
      <c r="BR32" s="5">
        <f>SUMIFS(Data!$A:$A, Data!$H:$H,$A32,Data!$C:$C,BR$1,Data!$D:$D,BR$2)</f>
        <v>0</v>
      </c>
      <c r="BS32" s="5">
        <f>SUMIFS(Data!$A:$A, Data!$H:$H,$A32,Data!$C:$C,BS$1,Data!$D:$D,BS$2)</f>
        <v>0</v>
      </c>
      <c r="BT32" s="5">
        <f>SUMIFS(Data!$A:$A, Data!$H:$H,$A32,Data!$C:$C,BT$1,Data!$D:$D,BT$2)</f>
        <v>0</v>
      </c>
      <c r="BU32" s="5">
        <f>SUMIFS(Data!$A:$A, Data!$H:$H,$A32,Data!$C:$C,BU$1,Data!$D:$D,BU$2)</f>
        <v>0</v>
      </c>
      <c r="BV32" s="5">
        <f>SUMIFS(Data!$A:$A, Data!$H:$H,$A32,Data!$C:$C,BV$1,Data!$D:$D,BV$2)</f>
        <v>0</v>
      </c>
      <c r="BW32" s="5">
        <f>SUMIFS(Data!$A:$A, Data!$H:$H,$A32,Data!$C:$C,BW$1,Data!$D:$D,BW$2)</f>
        <v>0</v>
      </c>
      <c r="BX32" s="5">
        <f>SUMIFS(Data!$A:$A, Data!$H:$H,$A32,Data!$C:$C,BX$1,Data!$D:$D,BX$2)</f>
        <v>0</v>
      </c>
      <c r="BY32" s="5">
        <f>SUMIFS(Data!$A:$A, Data!$H:$H,$A32,Data!$C:$C,BY$1,Data!$D:$D,BY$2)</f>
        <v>0</v>
      </c>
      <c r="BZ32" s="5">
        <f>SUMIFS(Data!$A:$A, Data!$H:$H,$A32,Data!$C:$C,BZ$1,Data!$D:$D,BZ$2)</f>
        <v>0</v>
      </c>
      <c r="CA32" s="5">
        <f>SUMIFS(Data!$A:$A, Data!$H:$H,$A32,Data!$C:$C,CA$1,Data!$D:$D,CA$2)</f>
        <v>0</v>
      </c>
      <c r="CB32" s="5">
        <f>SUMIFS(Data!$A:$A, Data!$H:$H,$A32,Data!$C:$C,CB$1,Data!$D:$D,CB$2)</f>
        <v>0</v>
      </c>
      <c r="CC32" s="5">
        <f>SUMIFS(Data!$A:$A, Data!$H:$H,$A32,Data!$C:$C,CC$1,Data!$D:$D,CC$2)</f>
        <v>0</v>
      </c>
      <c r="CD32" s="5">
        <f>SUMIFS(Data!$A:$A, Data!$H:$H,$A32,Data!$C:$C,CD$1,Data!$D:$D,CD$2)</f>
        <v>0</v>
      </c>
      <c r="CE32" s="5">
        <f>SUMIFS(Data!$A:$A, Data!$H:$H,$A32,Data!$C:$C,CE$1,Data!$D:$D,CE$2)</f>
        <v>0</v>
      </c>
      <c r="CF32" s="5">
        <f>SUMIFS(Data!$A:$A, Data!$H:$H,$A32,Data!$C:$C,CF$1,Data!$D:$D,CF$2)</f>
        <v>0</v>
      </c>
      <c r="CG32" s="5">
        <f>SUMIFS(Data!$A:$A, Data!$H:$H,$A32,Data!$C:$C,CG$1,Data!$D:$D,CG$2)</f>
        <v>0</v>
      </c>
      <c r="CH32" s="5">
        <f>SUMIFS(Data!$A:$A, Data!$H:$H,$A32,Data!$C:$C,CH$1,Data!$D:$D,CH$2)</f>
        <v>0</v>
      </c>
      <c r="CI32" s="5">
        <f>SUMIFS(Data!$A:$A, Data!$H:$H,$A32,Data!$C:$C,CI$1,Data!$D:$D,CI$2)</f>
        <v>0</v>
      </c>
      <c r="CJ32" s="5">
        <f>SUMIFS(Data!$A:$A, Data!$H:$H,$A32,Data!$C:$C,CJ$1,Data!$D:$D,CJ$2)</f>
        <v>0</v>
      </c>
      <c r="CK32" s="5">
        <f>SUMIFS(Data!$A:$A, Data!$H:$H,$A32,Data!$C:$C,CK$1,Data!$D:$D,CK$2)</f>
        <v>0</v>
      </c>
      <c r="CL32" s="5">
        <f>SUMIFS(Data!$A:$A, Data!$H:$H,$A32,Data!$C:$C,CL$1,Data!$D:$D,CL$2)</f>
        <v>0</v>
      </c>
      <c r="CM32" s="5">
        <f>SUMIFS(Data!$A:$A, Data!$H:$H,$A32,Data!$C:$C,CM$1,Data!$D:$D,CM$2)</f>
        <v>0</v>
      </c>
      <c r="CN32" s="5">
        <f>SUMIFS(Data!$A:$A, Data!$H:$H,$A32,Data!$C:$C,CN$1,Data!$D:$D,CN$2)</f>
        <v>0</v>
      </c>
      <c r="CO32" s="5">
        <f>SUMIFS(Data!$A:$A, Data!$H:$H,$A32,Data!$C:$C,CO$1,Data!$D:$D,CO$2)</f>
        <v>0</v>
      </c>
      <c r="CP32" s="5">
        <f>SUMIFS(Data!$A:$A, Data!$H:$H,$A32,Data!$C:$C,CP$1,Data!$D:$D,CP$2)</f>
        <v>0</v>
      </c>
      <c r="CQ32" s="5">
        <f>SUMIFS(Data!$A:$A, Data!$H:$H,$A32,Data!$C:$C,CQ$1,Data!$D:$D,CQ$2)</f>
        <v>0</v>
      </c>
      <c r="CR32" s="5">
        <f>SUMIFS(Data!$A:$A, Data!$H:$H,$A32,Data!$C:$C,CR$1,Data!$D:$D,CR$2)</f>
        <v>0</v>
      </c>
      <c r="CS32" s="5">
        <f>SUMIFS(Data!$A:$A, Data!$H:$H,$A32,Data!$C:$C,CS$1,Data!$D:$D,CS$2)</f>
        <v>0</v>
      </c>
      <c r="CT32" s="5">
        <f>SUMIFS(Data!$A:$A, Data!$H:$H,$A32,Data!$C:$C,CT$1,Data!$D:$D,CT$2)</f>
        <v>0</v>
      </c>
      <c r="CU32" s="5">
        <f>SUMIFS(Data!$A:$A, Data!$H:$H,$A32,Data!$C:$C,CU$1,Data!$D:$D,CU$2)</f>
        <v>0</v>
      </c>
      <c r="CV32" s="5">
        <f>SUMIFS(Data!$A:$A, Data!$H:$H,$A32,Data!$C:$C,CV$1,Data!$D:$D,CV$2)</f>
        <v>0</v>
      </c>
      <c r="CW32" s="5">
        <f t="shared" ref="CW32:CX32" si="31">SUMIF($B$2:$CV$2,CW$2, $B32:$CV32)</f>
        <v>0</v>
      </c>
      <c r="CX32" s="5">
        <f t="shared" si="31"/>
        <v>0</v>
      </c>
      <c r="CY32" s="5">
        <f t="shared" si="3"/>
        <v>0</v>
      </c>
    </row>
    <row r="33">
      <c r="A33" s="5" t="str">
        <f>Countries!A31</f>
        <v>FIN</v>
      </c>
      <c r="B33" s="5">
        <f>SUMIFS(Data!$A:$A, Data!$H:$H,$A33,Data!$C:$C,B$1,Data!$D:$D,B$2)</f>
        <v>0</v>
      </c>
      <c r="C33" s="5">
        <f>SUMIFS(Data!$A:$A, Data!$H:$H,$A33,Data!$C:$C,C$1,Data!$D:$D,C$2)</f>
        <v>0</v>
      </c>
      <c r="D33" s="5">
        <f>SUMIFS(Data!$A:$A, Data!$H:$H,$A33,Data!$C:$C,D$1,Data!$D:$D,D$2)</f>
        <v>0</v>
      </c>
      <c r="E33" s="5">
        <f>SUMIFS(Data!$A:$A, Data!$H:$H,$A33,Data!$C:$C,E$1,Data!$D:$D,E$2)</f>
        <v>0</v>
      </c>
      <c r="F33" s="5">
        <f>SUMIFS(Data!$A:$A, Data!$H:$H,$A33,Data!$C:$C,F$1,Data!$D:$D,F$2)</f>
        <v>0</v>
      </c>
      <c r="G33" s="5">
        <f>SUMIFS(Data!$A:$A, Data!$H:$H,$A33,Data!$C:$C,G$1,Data!$D:$D,G$2)</f>
        <v>0</v>
      </c>
      <c r="H33" s="5">
        <f>SUMIFS(Data!$A:$A, Data!$H:$H,$A33,Data!$C:$C,H$1,Data!$D:$D,H$2)</f>
        <v>0</v>
      </c>
      <c r="I33" s="5">
        <f>SUMIFS(Data!$A:$A, Data!$H:$H,$A33,Data!$C:$C,I$1,Data!$D:$D,I$2)</f>
        <v>0</v>
      </c>
      <c r="J33" s="5">
        <f>SUMIFS(Data!$A:$A, Data!$H:$H,$A33,Data!$C:$C,J$1,Data!$D:$D,J$2)</f>
        <v>0</v>
      </c>
      <c r="K33" s="5">
        <f>SUMIFS(Data!$A:$A, Data!$H:$H,$A33,Data!$C:$C,K$1,Data!$D:$D,K$2)</f>
        <v>0</v>
      </c>
      <c r="L33" s="5">
        <f>SUMIFS(Data!$A:$A, Data!$H:$H,$A33,Data!$C:$C,L$1,Data!$D:$D,L$2)</f>
        <v>0</v>
      </c>
      <c r="M33" s="5">
        <f>SUMIFS(Data!$A:$A, Data!$H:$H,$A33,Data!$C:$C,M$1,Data!$D:$D,M$2)</f>
        <v>0</v>
      </c>
      <c r="N33" s="5">
        <f>SUMIFS(Data!$A:$A, Data!$H:$H,$A33,Data!$C:$C,N$1,Data!$D:$D,N$2)</f>
        <v>0</v>
      </c>
      <c r="O33" s="5">
        <f>SUMIFS(Data!$A:$A, Data!$H:$H,$A33,Data!$C:$C,O$1,Data!$D:$D,O$2)</f>
        <v>0</v>
      </c>
      <c r="P33" s="5">
        <f>SUMIFS(Data!$A:$A, Data!$H:$H,$A33,Data!$C:$C,P$1,Data!$D:$D,P$2)</f>
        <v>0</v>
      </c>
      <c r="Q33" s="5">
        <f>SUMIFS(Data!$A:$A, Data!$H:$H,$A33,Data!$C:$C,Q$1,Data!$D:$D,Q$2)</f>
        <v>0</v>
      </c>
      <c r="R33" s="5">
        <f>SUMIFS(Data!$A:$A, Data!$H:$H,$A33,Data!$C:$C,R$1,Data!$D:$D,R$2)</f>
        <v>0</v>
      </c>
      <c r="S33" s="5">
        <f>SUMIFS(Data!$A:$A, Data!$H:$H,$A33,Data!$C:$C,S$1,Data!$D:$D,S$2)</f>
        <v>0</v>
      </c>
      <c r="T33" s="5">
        <f>SUMIFS(Data!$A:$A, Data!$H:$H,$A33,Data!$C:$C,T$1,Data!$D:$D,T$2)</f>
        <v>0</v>
      </c>
      <c r="U33" s="5">
        <f>SUMIFS(Data!$A:$A, Data!$H:$H,$A33,Data!$C:$C,U$1,Data!$D:$D,U$2)</f>
        <v>0</v>
      </c>
      <c r="V33" s="5">
        <f>SUMIFS(Data!$A:$A, Data!$H:$H,$A33,Data!$C:$C,V$1,Data!$D:$D,V$2)</f>
        <v>0</v>
      </c>
      <c r="W33" s="5">
        <f>SUMIFS(Data!$A:$A, Data!$H:$H,$A33,Data!$C:$C,W$1,Data!$D:$D,W$2)</f>
        <v>0</v>
      </c>
      <c r="X33" s="5">
        <f>SUMIFS(Data!$A:$A, Data!$H:$H,$A33,Data!$C:$C,X$1,Data!$D:$D,X$2)</f>
        <v>0</v>
      </c>
      <c r="Y33" s="5">
        <f>SUMIFS(Data!$A:$A, Data!$H:$H,$A33,Data!$C:$C,Y$1,Data!$D:$D,Y$2)</f>
        <v>0</v>
      </c>
      <c r="Z33" s="5">
        <f>SUMIFS(Data!$A:$A, Data!$H:$H,$A33,Data!$C:$C,Z$1,Data!$D:$D,Z$2)</f>
        <v>0</v>
      </c>
      <c r="AA33" s="5">
        <f>SUMIFS(Data!$A:$A, Data!$H:$H,$A33,Data!$C:$C,AA$1,Data!$D:$D,AA$2)</f>
        <v>0</v>
      </c>
      <c r="AB33" s="5">
        <f>SUMIFS(Data!$A:$A, Data!$H:$H,$A33,Data!$C:$C,AB$1,Data!$D:$D,AB$2)</f>
        <v>0</v>
      </c>
      <c r="AC33" s="5">
        <f>SUMIFS(Data!$A:$A, Data!$H:$H,$A33,Data!$C:$C,AC$1,Data!$D:$D,AC$2)</f>
        <v>0</v>
      </c>
      <c r="AD33" s="5">
        <f>SUMIFS(Data!$A:$A, Data!$H:$H,$A33,Data!$C:$C,AD$1,Data!$D:$D,AD$2)</f>
        <v>0</v>
      </c>
      <c r="AE33" s="5">
        <f>SUMIFS(Data!$A:$A, Data!$H:$H,$A33,Data!$C:$C,AE$1,Data!$D:$D,AE$2)</f>
        <v>0</v>
      </c>
      <c r="AF33" s="5">
        <f>SUMIFS(Data!$A:$A, Data!$H:$H,$A33,Data!$C:$C,AF$1,Data!$D:$D,AF$2)</f>
        <v>0</v>
      </c>
      <c r="AG33" s="5">
        <f>SUMIFS(Data!$A:$A, Data!$H:$H,$A33,Data!$C:$C,AG$1,Data!$D:$D,AG$2)</f>
        <v>0</v>
      </c>
      <c r="AH33" s="5">
        <f>SUMIFS(Data!$A:$A, Data!$H:$H,$A33,Data!$C:$C,AH$1,Data!$D:$D,AH$2)</f>
        <v>0</v>
      </c>
      <c r="AI33" s="5">
        <f>SUMIFS(Data!$A:$A, Data!$H:$H,$A33,Data!$C:$C,AI$1,Data!$D:$D,AI$2)</f>
        <v>0</v>
      </c>
      <c r="AJ33" s="5">
        <f>SUMIFS(Data!$A:$A, Data!$H:$H,$A33,Data!$C:$C,AJ$1,Data!$D:$D,AJ$2)</f>
        <v>0</v>
      </c>
      <c r="AK33" s="5">
        <f>SUMIFS(Data!$A:$A, Data!$H:$H,$A33,Data!$C:$C,AK$1,Data!$D:$D,AK$2)</f>
        <v>0</v>
      </c>
      <c r="AL33" s="5">
        <f>SUMIFS(Data!$A:$A, Data!$H:$H,$A33,Data!$C:$C,AL$1,Data!$D:$D,AL$2)</f>
        <v>0</v>
      </c>
      <c r="AM33" s="5">
        <f>SUMIFS(Data!$A:$A, Data!$H:$H,$A33,Data!$C:$C,AM$1,Data!$D:$D,AM$2)</f>
        <v>0</v>
      </c>
      <c r="AN33" s="5">
        <f>SUMIFS(Data!$A:$A, Data!$H:$H,$A33,Data!$C:$C,AN$1,Data!$D:$D,AN$2)</f>
        <v>0</v>
      </c>
      <c r="AO33" s="5">
        <f>SUMIFS(Data!$A:$A, Data!$H:$H,$A33,Data!$C:$C,AO$1,Data!$D:$D,AO$2)</f>
        <v>0</v>
      </c>
      <c r="AP33" s="5">
        <f>SUMIFS(Data!$A:$A, Data!$H:$H,$A33,Data!$C:$C,AP$1,Data!$D:$D,AP$2)</f>
        <v>0</v>
      </c>
      <c r="AQ33" s="5">
        <f>SUMIFS(Data!$A:$A, Data!$H:$H,$A33,Data!$C:$C,AQ$1,Data!$D:$D,AQ$2)</f>
        <v>0</v>
      </c>
      <c r="AR33" s="5">
        <f>SUMIFS(Data!$A:$A, Data!$H:$H,$A33,Data!$C:$C,AR$1,Data!$D:$D,AR$2)</f>
        <v>0</v>
      </c>
      <c r="AS33" s="5">
        <f>SUMIFS(Data!$A:$A, Data!$H:$H,$A33,Data!$C:$C,AS$1,Data!$D:$D,AS$2)</f>
        <v>0</v>
      </c>
      <c r="AT33" s="5">
        <f>SUMIFS(Data!$A:$A, Data!$H:$H,$A33,Data!$C:$C,AT$1,Data!$D:$D,AT$2)</f>
        <v>0</v>
      </c>
      <c r="AU33" s="5">
        <f>SUMIFS(Data!$A:$A, Data!$H:$H,$A33,Data!$C:$C,AU$1,Data!$D:$D,AU$2)</f>
        <v>0</v>
      </c>
      <c r="AV33" s="5">
        <f>SUMIFS(Data!$A:$A, Data!$H:$H,$A33,Data!$C:$C,AV$1,Data!$D:$D,AV$2)</f>
        <v>0</v>
      </c>
      <c r="AW33" s="5">
        <f>SUMIFS(Data!$A:$A, Data!$H:$H,$A33,Data!$C:$C,AW$1,Data!$D:$D,AW$2)</f>
        <v>0</v>
      </c>
      <c r="AX33" s="5">
        <f>SUMIFS(Data!$A:$A, Data!$H:$H,$A33,Data!$C:$C,AX$1,Data!$D:$D,AX$2)</f>
        <v>0</v>
      </c>
      <c r="AY33" s="5">
        <f>SUMIFS(Data!$A:$A, Data!$H:$H,$A33,Data!$C:$C,AY$1,Data!$D:$D,AY$2)</f>
        <v>0</v>
      </c>
      <c r="AZ33" s="5">
        <f>SUMIFS(Data!$A:$A, Data!$H:$H,$A33,Data!$C:$C,AZ$1,Data!$D:$D,AZ$2)</f>
        <v>0</v>
      </c>
      <c r="BA33" s="5">
        <f>SUMIFS(Data!$A:$A, Data!$H:$H,$A33,Data!$C:$C,BA$1,Data!$D:$D,BA$2)</f>
        <v>0</v>
      </c>
      <c r="BB33" s="5">
        <f>SUMIFS(Data!$A:$A, Data!$H:$H,$A33,Data!$C:$C,BB$1,Data!$D:$D,BB$2)</f>
        <v>0</v>
      </c>
      <c r="BC33" s="5">
        <f>SUMIFS(Data!$A:$A, Data!$H:$H,$A33,Data!$C:$C,BC$1,Data!$D:$D,BC$2)</f>
        <v>0</v>
      </c>
      <c r="BD33" s="5">
        <f>SUMIFS(Data!$A:$A, Data!$H:$H,$A33,Data!$C:$C,BD$1,Data!$D:$D,BD$2)</f>
        <v>0</v>
      </c>
      <c r="BE33" s="5">
        <f>SUMIFS(Data!$A:$A, Data!$H:$H,$A33,Data!$C:$C,BE$1,Data!$D:$D,BE$2)</f>
        <v>0</v>
      </c>
      <c r="BF33" s="5">
        <f>SUMIFS(Data!$A:$A, Data!$H:$H,$A33,Data!$C:$C,BF$1,Data!$D:$D,BF$2)</f>
        <v>0</v>
      </c>
      <c r="BG33" s="5">
        <f>SUMIFS(Data!$A:$A, Data!$H:$H,$A33,Data!$C:$C,BG$1,Data!$D:$D,BG$2)</f>
        <v>0</v>
      </c>
      <c r="BH33" s="5">
        <f>SUMIFS(Data!$A:$A, Data!$H:$H,$A33,Data!$C:$C,BH$1,Data!$D:$D,BH$2)</f>
        <v>0</v>
      </c>
      <c r="BI33" s="5">
        <f>SUMIFS(Data!$A:$A, Data!$H:$H,$A33,Data!$C:$C,BI$1,Data!$D:$D,BI$2)</f>
        <v>0</v>
      </c>
      <c r="BJ33" s="5">
        <f>SUMIFS(Data!$A:$A, Data!$H:$H,$A33,Data!$C:$C,BJ$1,Data!$D:$D,BJ$2)</f>
        <v>0</v>
      </c>
      <c r="BK33" s="5">
        <f>SUMIFS(Data!$A:$A, Data!$H:$H,$A33,Data!$C:$C,BK$1,Data!$D:$D,BK$2)</f>
        <v>0</v>
      </c>
      <c r="BL33" s="5">
        <f>SUMIFS(Data!$A:$A, Data!$H:$H,$A33,Data!$C:$C,BL$1,Data!$D:$D,BL$2)</f>
        <v>0</v>
      </c>
      <c r="BM33" s="5">
        <f>SUMIFS(Data!$A:$A, Data!$H:$H,$A33,Data!$C:$C,BM$1,Data!$D:$D,BM$2)</f>
        <v>0</v>
      </c>
      <c r="BN33" s="5">
        <f>SUMIFS(Data!$A:$A, Data!$H:$H,$A33,Data!$C:$C,BN$1,Data!$D:$D,BN$2)</f>
        <v>0</v>
      </c>
      <c r="BO33" s="5">
        <f>SUMIFS(Data!$A:$A, Data!$H:$H,$A33,Data!$C:$C,BO$1,Data!$D:$D,BO$2)</f>
        <v>0</v>
      </c>
      <c r="BP33" s="5">
        <f>SUMIFS(Data!$A:$A, Data!$H:$H,$A33,Data!$C:$C,BP$1,Data!$D:$D,BP$2)</f>
        <v>0</v>
      </c>
      <c r="BQ33" s="5">
        <f>SUMIFS(Data!$A:$A, Data!$H:$H,$A33,Data!$C:$C,BQ$1,Data!$D:$D,BQ$2)</f>
        <v>0</v>
      </c>
      <c r="BR33" s="5">
        <f>SUMIFS(Data!$A:$A, Data!$H:$H,$A33,Data!$C:$C,BR$1,Data!$D:$D,BR$2)</f>
        <v>0</v>
      </c>
      <c r="BS33" s="5">
        <f>SUMIFS(Data!$A:$A, Data!$H:$H,$A33,Data!$C:$C,BS$1,Data!$D:$D,BS$2)</f>
        <v>0</v>
      </c>
      <c r="BT33" s="5">
        <f>SUMIFS(Data!$A:$A, Data!$H:$H,$A33,Data!$C:$C,BT$1,Data!$D:$D,BT$2)</f>
        <v>0</v>
      </c>
      <c r="BU33" s="5">
        <f>SUMIFS(Data!$A:$A, Data!$H:$H,$A33,Data!$C:$C,BU$1,Data!$D:$D,BU$2)</f>
        <v>0</v>
      </c>
      <c r="BV33" s="5">
        <f>SUMIFS(Data!$A:$A, Data!$H:$H,$A33,Data!$C:$C,BV$1,Data!$D:$D,BV$2)</f>
        <v>0</v>
      </c>
      <c r="BW33" s="5">
        <f>SUMIFS(Data!$A:$A, Data!$H:$H,$A33,Data!$C:$C,BW$1,Data!$D:$D,BW$2)</f>
        <v>0</v>
      </c>
      <c r="BX33" s="5">
        <f>SUMIFS(Data!$A:$A, Data!$H:$H,$A33,Data!$C:$C,BX$1,Data!$D:$D,BX$2)</f>
        <v>0</v>
      </c>
      <c r="BY33" s="5">
        <f>SUMIFS(Data!$A:$A, Data!$H:$H,$A33,Data!$C:$C,BY$1,Data!$D:$D,BY$2)</f>
        <v>0</v>
      </c>
      <c r="BZ33" s="5">
        <f>SUMIFS(Data!$A:$A, Data!$H:$H,$A33,Data!$C:$C,BZ$1,Data!$D:$D,BZ$2)</f>
        <v>0</v>
      </c>
      <c r="CA33" s="5">
        <f>SUMIFS(Data!$A:$A, Data!$H:$H,$A33,Data!$C:$C,CA$1,Data!$D:$D,CA$2)</f>
        <v>0</v>
      </c>
      <c r="CB33" s="5">
        <f>SUMIFS(Data!$A:$A, Data!$H:$H,$A33,Data!$C:$C,CB$1,Data!$D:$D,CB$2)</f>
        <v>0</v>
      </c>
      <c r="CC33" s="5">
        <f>SUMIFS(Data!$A:$A, Data!$H:$H,$A33,Data!$C:$C,CC$1,Data!$D:$D,CC$2)</f>
        <v>0</v>
      </c>
      <c r="CD33" s="5">
        <f>SUMIFS(Data!$A:$A, Data!$H:$H,$A33,Data!$C:$C,CD$1,Data!$D:$D,CD$2)</f>
        <v>0</v>
      </c>
      <c r="CE33" s="5">
        <f>SUMIFS(Data!$A:$A, Data!$H:$H,$A33,Data!$C:$C,CE$1,Data!$D:$D,CE$2)</f>
        <v>0</v>
      </c>
      <c r="CF33" s="5">
        <f>SUMIFS(Data!$A:$A, Data!$H:$H,$A33,Data!$C:$C,CF$1,Data!$D:$D,CF$2)</f>
        <v>0</v>
      </c>
      <c r="CG33" s="5">
        <f>SUMIFS(Data!$A:$A, Data!$H:$H,$A33,Data!$C:$C,CG$1,Data!$D:$D,CG$2)</f>
        <v>0</v>
      </c>
      <c r="CH33" s="5">
        <f>SUMIFS(Data!$A:$A, Data!$H:$H,$A33,Data!$C:$C,CH$1,Data!$D:$D,CH$2)</f>
        <v>0</v>
      </c>
      <c r="CI33" s="5">
        <f>SUMIFS(Data!$A:$A, Data!$H:$H,$A33,Data!$C:$C,CI$1,Data!$D:$D,CI$2)</f>
        <v>0</v>
      </c>
      <c r="CJ33" s="5">
        <f>SUMIFS(Data!$A:$A, Data!$H:$H,$A33,Data!$C:$C,CJ$1,Data!$D:$D,CJ$2)</f>
        <v>0</v>
      </c>
      <c r="CK33" s="5">
        <f>SUMIFS(Data!$A:$A, Data!$H:$H,$A33,Data!$C:$C,CK$1,Data!$D:$D,CK$2)</f>
        <v>0</v>
      </c>
      <c r="CL33" s="5">
        <f>SUMIFS(Data!$A:$A, Data!$H:$H,$A33,Data!$C:$C,CL$1,Data!$D:$D,CL$2)</f>
        <v>0</v>
      </c>
      <c r="CM33" s="5">
        <f>SUMIFS(Data!$A:$A, Data!$H:$H,$A33,Data!$C:$C,CM$1,Data!$D:$D,CM$2)</f>
        <v>0</v>
      </c>
      <c r="CN33" s="5">
        <f>SUMIFS(Data!$A:$A, Data!$H:$H,$A33,Data!$C:$C,CN$1,Data!$D:$D,CN$2)</f>
        <v>0</v>
      </c>
      <c r="CO33" s="5">
        <f>SUMIFS(Data!$A:$A, Data!$H:$H,$A33,Data!$C:$C,CO$1,Data!$D:$D,CO$2)</f>
        <v>0</v>
      </c>
      <c r="CP33" s="5">
        <f>SUMIFS(Data!$A:$A, Data!$H:$H,$A33,Data!$C:$C,CP$1,Data!$D:$D,CP$2)</f>
        <v>0</v>
      </c>
      <c r="CQ33" s="5">
        <f>SUMIFS(Data!$A:$A, Data!$H:$H,$A33,Data!$C:$C,CQ$1,Data!$D:$D,CQ$2)</f>
        <v>0</v>
      </c>
      <c r="CR33" s="5">
        <f>SUMIFS(Data!$A:$A, Data!$H:$H,$A33,Data!$C:$C,CR$1,Data!$D:$D,CR$2)</f>
        <v>0</v>
      </c>
      <c r="CS33" s="5">
        <f>SUMIFS(Data!$A:$A, Data!$H:$H,$A33,Data!$C:$C,CS$1,Data!$D:$D,CS$2)</f>
        <v>0</v>
      </c>
      <c r="CT33" s="5">
        <f>SUMIFS(Data!$A:$A, Data!$H:$H,$A33,Data!$C:$C,CT$1,Data!$D:$D,CT$2)</f>
        <v>0</v>
      </c>
      <c r="CU33" s="5">
        <f>SUMIFS(Data!$A:$A, Data!$H:$H,$A33,Data!$C:$C,CU$1,Data!$D:$D,CU$2)</f>
        <v>0</v>
      </c>
      <c r="CV33" s="5">
        <f>SUMIFS(Data!$A:$A, Data!$H:$H,$A33,Data!$C:$C,CV$1,Data!$D:$D,CV$2)</f>
        <v>0</v>
      </c>
      <c r="CW33" s="5">
        <f t="shared" ref="CW33:CX33" si="32">SUMIF($B$2:$CV$2,CW$2, $B33:$CV33)</f>
        <v>0</v>
      </c>
      <c r="CX33" s="5">
        <f t="shared" si="32"/>
        <v>0</v>
      </c>
      <c r="CY33" s="5">
        <f t="shared" si="3"/>
        <v>0</v>
      </c>
    </row>
    <row r="34">
      <c r="A34" s="5" t="str">
        <f>Countries!A32</f>
        <v>FRA</v>
      </c>
      <c r="B34" s="5">
        <f>SUMIFS(Data!$A:$A, Data!$H:$H,$A34,Data!$C:$C,B$1,Data!$D:$D,B$2)</f>
        <v>0</v>
      </c>
      <c r="C34" s="5">
        <f>SUMIFS(Data!$A:$A, Data!$H:$H,$A34,Data!$C:$C,C$1,Data!$D:$D,C$2)</f>
        <v>0</v>
      </c>
      <c r="D34" s="5">
        <f>SUMIFS(Data!$A:$A, Data!$H:$H,$A34,Data!$C:$C,D$1,Data!$D:$D,D$2)</f>
        <v>0</v>
      </c>
      <c r="E34" s="5">
        <f>SUMIFS(Data!$A:$A, Data!$H:$H,$A34,Data!$C:$C,E$1,Data!$D:$D,E$2)</f>
        <v>0</v>
      </c>
      <c r="F34" s="5">
        <f>SUMIFS(Data!$A:$A, Data!$H:$H,$A34,Data!$C:$C,F$1,Data!$D:$D,F$2)</f>
        <v>0</v>
      </c>
      <c r="G34" s="5">
        <f>SUMIFS(Data!$A:$A, Data!$H:$H,$A34,Data!$C:$C,G$1,Data!$D:$D,G$2)</f>
        <v>0</v>
      </c>
      <c r="H34" s="5">
        <f>SUMIFS(Data!$A:$A, Data!$H:$H,$A34,Data!$C:$C,H$1,Data!$D:$D,H$2)</f>
        <v>0</v>
      </c>
      <c r="I34" s="5">
        <f>SUMIFS(Data!$A:$A, Data!$H:$H,$A34,Data!$C:$C,I$1,Data!$D:$D,I$2)</f>
        <v>0</v>
      </c>
      <c r="J34" s="5">
        <f>SUMIFS(Data!$A:$A, Data!$H:$H,$A34,Data!$C:$C,J$1,Data!$D:$D,J$2)</f>
        <v>1</v>
      </c>
      <c r="K34" s="5">
        <f>SUMIFS(Data!$A:$A, Data!$H:$H,$A34,Data!$C:$C,K$1,Data!$D:$D,K$2)</f>
        <v>0</v>
      </c>
      <c r="L34" s="5">
        <f>SUMIFS(Data!$A:$A, Data!$H:$H,$A34,Data!$C:$C,L$1,Data!$D:$D,L$2)</f>
        <v>0</v>
      </c>
      <c r="M34" s="5">
        <f>SUMIFS(Data!$A:$A, Data!$H:$H,$A34,Data!$C:$C,M$1,Data!$D:$D,M$2)</f>
        <v>0</v>
      </c>
      <c r="N34" s="5">
        <f>SUMIFS(Data!$A:$A, Data!$H:$H,$A34,Data!$C:$C,N$1,Data!$D:$D,N$2)</f>
        <v>0</v>
      </c>
      <c r="O34" s="5">
        <f>SUMIFS(Data!$A:$A, Data!$H:$H,$A34,Data!$C:$C,O$1,Data!$D:$D,O$2)</f>
        <v>0</v>
      </c>
      <c r="P34" s="5">
        <f>SUMIFS(Data!$A:$A, Data!$H:$H,$A34,Data!$C:$C,P$1,Data!$D:$D,P$2)</f>
        <v>0</v>
      </c>
      <c r="Q34" s="5">
        <f>SUMIFS(Data!$A:$A, Data!$H:$H,$A34,Data!$C:$C,Q$1,Data!$D:$D,Q$2)</f>
        <v>0</v>
      </c>
      <c r="R34" s="5">
        <f>SUMIFS(Data!$A:$A, Data!$H:$H,$A34,Data!$C:$C,R$1,Data!$D:$D,R$2)</f>
        <v>5</v>
      </c>
      <c r="S34" s="5">
        <f>SUMIFS(Data!$A:$A, Data!$H:$H,$A34,Data!$C:$C,S$1,Data!$D:$D,S$2)</f>
        <v>0</v>
      </c>
      <c r="T34" s="5">
        <f>SUMIFS(Data!$A:$A, Data!$H:$H,$A34,Data!$C:$C,T$1,Data!$D:$D,T$2)</f>
        <v>0</v>
      </c>
      <c r="U34" s="5">
        <f>SUMIFS(Data!$A:$A, Data!$H:$H,$A34,Data!$C:$C,U$1,Data!$D:$D,U$2)</f>
        <v>0</v>
      </c>
      <c r="V34" s="5">
        <f>SUMIFS(Data!$A:$A, Data!$H:$H,$A34,Data!$C:$C,V$1,Data!$D:$D,V$2)</f>
        <v>0</v>
      </c>
      <c r="W34" s="5">
        <f>SUMIFS(Data!$A:$A, Data!$H:$H,$A34,Data!$C:$C,W$1,Data!$D:$D,W$2)</f>
        <v>0</v>
      </c>
      <c r="X34" s="5">
        <f>SUMIFS(Data!$A:$A, Data!$H:$H,$A34,Data!$C:$C,X$1,Data!$D:$D,X$2)</f>
        <v>0</v>
      </c>
      <c r="Y34" s="5">
        <f>SUMIFS(Data!$A:$A, Data!$H:$H,$A34,Data!$C:$C,Y$1,Data!$D:$D,Y$2)</f>
        <v>0</v>
      </c>
      <c r="Z34" s="5">
        <f>SUMIFS(Data!$A:$A, Data!$H:$H,$A34,Data!$C:$C,Z$1,Data!$D:$D,Z$2)</f>
        <v>0</v>
      </c>
      <c r="AA34" s="5">
        <f>SUMIFS(Data!$A:$A, Data!$H:$H,$A34,Data!$C:$C,AA$1,Data!$D:$D,AA$2)</f>
        <v>0</v>
      </c>
      <c r="AB34" s="5">
        <f>SUMIFS(Data!$A:$A, Data!$H:$H,$A34,Data!$C:$C,AB$1,Data!$D:$D,AB$2)</f>
        <v>0</v>
      </c>
      <c r="AC34" s="5">
        <f>SUMIFS(Data!$A:$A, Data!$H:$H,$A34,Data!$C:$C,AC$1,Data!$D:$D,AC$2)</f>
        <v>0</v>
      </c>
      <c r="AD34" s="5">
        <f>SUMIFS(Data!$A:$A, Data!$H:$H,$A34,Data!$C:$C,AD$1,Data!$D:$D,AD$2)</f>
        <v>0</v>
      </c>
      <c r="AE34" s="5">
        <f>SUMIFS(Data!$A:$A, Data!$H:$H,$A34,Data!$C:$C,AE$1,Data!$D:$D,AE$2)</f>
        <v>0</v>
      </c>
      <c r="AF34" s="5">
        <f>SUMIFS(Data!$A:$A, Data!$H:$H,$A34,Data!$C:$C,AF$1,Data!$D:$D,AF$2)</f>
        <v>0</v>
      </c>
      <c r="AG34" s="5">
        <f>SUMIFS(Data!$A:$A, Data!$H:$H,$A34,Data!$C:$C,AG$1,Data!$D:$D,AG$2)</f>
        <v>0</v>
      </c>
      <c r="AH34" s="5">
        <f>SUMIFS(Data!$A:$A, Data!$H:$H,$A34,Data!$C:$C,AH$1,Data!$D:$D,AH$2)</f>
        <v>0</v>
      </c>
      <c r="AI34" s="5">
        <f>SUMIFS(Data!$A:$A, Data!$H:$H,$A34,Data!$C:$C,AI$1,Data!$D:$D,AI$2)</f>
        <v>0</v>
      </c>
      <c r="AJ34" s="5">
        <f>SUMIFS(Data!$A:$A, Data!$H:$H,$A34,Data!$C:$C,AJ$1,Data!$D:$D,AJ$2)</f>
        <v>0</v>
      </c>
      <c r="AK34" s="5">
        <f>SUMIFS(Data!$A:$A, Data!$H:$H,$A34,Data!$C:$C,AK$1,Data!$D:$D,AK$2)</f>
        <v>0</v>
      </c>
      <c r="AL34" s="5">
        <f>SUMIFS(Data!$A:$A, Data!$H:$H,$A34,Data!$C:$C,AL$1,Data!$D:$D,AL$2)</f>
        <v>0</v>
      </c>
      <c r="AM34" s="5">
        <f>SUMIFS(Data!$A:$A, Data!$H:$H,$A34,Data!$C:$C,AM$1,Data!$D:$D,AM$2)</f>
        <v>0</v>
      </c>
      <c r="AN34" s="5">
        <f>SUMIFS(Data!$A:$A, Data!$H:$H,$A34,Data!$C:$C,AN$1,Data!$D:$D,AN$2)</f>
        <v>0</v>
      </c>
      <c r="AO34" s="5">
        <f>SUMIFS(Data!$A:$A, Data!$H:$H,$A34,Data!$C:$C,AO$1,Data!$D:$D,AO$2)</f>
        <v>0</v>
      </c>
      <c r="AP34" s="5">
        <f>SUMIFS(Data!$A:$A, Data!$H:$H,$A34,Data!$C:$C,AP$1,Data!$D:$D,AP$2)</f>
        <v>6</v>
      </c>
      <c r="AQ34" s="5">
        <f>SUMIFS(Data!$A:$A, Data!$H:$H,$A34,Data!$C:$C,AQ$1,Data!$D:$D,AQ$2)</f>
        <v>0</v>
      </c>
      <c r="AR34" s="5">
        <f>SUMIFS(Data!$A:$A, Data!$H:$H,$A34,Data!$C:$C,AR$1,Data!$D:$D,AR$2)</f>
        <v>0</v>
      </c>
      <c r="AS34" s="5">
        <f>SUMIFS(Data!$A:$A, Data!$H:$H,$A34,Data!$C:$C,AS$1,Data!$D:$D,AS$2)</f>
        <v>0</v>
      </c>
      <c r="AT34" s="5">
        <f>SUMIFS(Data!$A:$A, Data!$H:$H,$A34,Data!$C:$C,AT$1,Data!$D:$D,AT$2)</f>
        <v>0</v>
      </c>
      <c r="AU34" s="5">
        <f>SUMIFS(Data!$A:$A, Data!$H:$H,$A34,Data!$C:$C,AU$1,Data!$D:$D,AU$2)</f>
        <v>0</v>
      </c>
      <c r="AV34" s="5">
        <f>SUMIFS(Data!$A:$A, Data!$H:$H,$A34,Data!$C:$C,AV$1,Data!$D:$D,AV$2)</f>
        <v>0</v>
      </c>
      <c r="AW34" s="5">
        <f>SUMIFS(Data!$A:$A, Data!$H:$H,$A34,Data!$C:$C,AW$1,Data!$D:$D,AW$2)</f>
        <v>0</v>
      </c>
      <c r="AX34" s="5">
        <f>SUMIFS(Data!$A:$A, Data!$H:$H,$A34,Data!$C:$C,AX$1,Data!$D:$D,AX$2)</f>
        <v>0</v>
      </c>
      <c r="AY34" s="5">
        <f>SUMIFS(Data!$A:$A, Data!$H:$H,$A34,Data!$C:$C,AY$1,Data!$D:$D,AY$2)</f>
        <v>0</v>
      </c>
      <c r="AZ34" s="5">
        <f>SUMIFS(Data!$A:$A, Data!$H:$H,$A34,Data!$C:$C,AZ$1,Data!$D:$D,AZ$2)</f>
        <v>0</v>
      </c>
      <c r="BA34" s="5">
        <f>SUMIFS(Data!$A:$A, Data!$H:$H,$A34,Data!$C:$C,BA$1,Data!$D:$D,BA$2)</f>
        <v>3</v>
      </c>
      <c r="BB34" s="5">
        <f>SUMIFS(Data!$A:$A, Data!$H:$H,$A34,Data!$C:$C,BB$1,Data!$D:$D,BB$2)</f>
        <v>0</v>
      </c>
      <c r="BC34" s="5">
        <f>SUMIFS(Data!$A:$A, Data!$H:$H,$A34,Data!$C:$C,BC$1,Data!$D:$D,BC$2)</f>
        <v>0</v>
      </c>
      <c r="BD34" s="5">
        <f>SUMIFS(Data!$A:$A, Data!$H:$H,$A34,Data!$C:$C,BD$1,Data!$D:$D,BD$2)</f>
        <v>0</v>
      </c>
      <c r="BE34" s="5">
        <f>SUMIFS(Data!$A:$A, Data!$H:$H,$A34,Data!$C:$C,BE$1,Data!$D:$D,BE$2)</f>
        <v>0</v>
      </c>
      <c r="BF34" s="5">
        <f>SUMIFS(Data!$A:$A, Data!$H:$H,$A34,Data!$C:$C,BF$1,Data!$D:$D,BF$2)</f>
        <v>0</v>
      </c>
      <c r="BG34" s="5">
        <f>SUMIFS(Data!$A:$A, Data!$H:$H,$A34,Data!$C:$C,BG$1,Data!$D:$D,BG$2)</f>
        <v>0</v>
      </c>
      <c r="BH34" s="5">
        <f>SUMIFS(Data!$A:$A, Data!$H:$H,$A34,Data!$C:$C,BH$1,Data!$D:$D,BH$2)</f>
        <v>0</v>
      </c>
      <c r="BI34" s="5">
        <f>SUMIFS(Data!$A:$A, Data!$H:$H,$A34,Data!$C:$C,BI$1,Data!$D:$D,BI$2)</f>
        <v>0</v>
      </c>
      <c r="BJ34" s="5">
        <f>SUMIFS(Data!$A:$A, Data!$H:$H,$A34,Data!$C:$C,BJ$1,Data!$D:$D,BJ$2)</f>
        <v>2</v>
      </c>
      <c r="BK34" s="5">
        <f>SUMIFS(Data!$A:$A, Data!$H:$H,$A34,Data!$C:$C,BK$1,Data!$D:$D,BK$2)</f>
        <v>0</v>
      </c>
      <c r="BL34" s="5">
        <f>SUMIFS(Data!$A:$A, Data!$H:$H,$A34,Data!$C:$C,BL$1,Data!$D:$D,BL$2)</f>
        <v>7</v>
      </c>
      <c r="BM34" s="5">
        <f>SUMIFS(Data!$A:$A, Data!$H:$H,$A34,Data!$C:$C,BM$1,Data!$D:$D,BM$2)</f>
        <v>1</v>
      </c>
      <c r="BN34" s="5">
        <f>SUMIFS(Data!$A:$A, Data!$H:$H,$A34,Data!$C:$C,BN$1,Data!$D:$D,BN$2)</f>
        <v>0</v>
      </c>
      <c r="BO34" s="5">
        <f>SUMIFS(Data!$A:$A, Data!$H:$H,$A34,Data!$C:$C,BO$1,Data!$D:$D,BO$2)</f>
        <v>1</v>
      </c>
      <c r="BP34" s="5">
        <f>SUMIFS(Data!$A:$A, Data!$H:$H,$A34,Data!$C:$C,BP$1,Data!$D:$D,BP$2)</f>
        <v>0</v>
      </c>
      <c r="BQ34" s="5">
        <f>SUMIFS(Data!$A:$A, Data!$H:$H,$A34,Data!$C:$C,BQ$1,Data!$D:$D,BQ$2)</f>
        <v>0</v>
      </c>
      <c r="BR34" s="5">
        <f>SUMIFS(Data!$A:$A, Data!$H:$H,$A34,Data!$C:$C,BR$1,Data!$D:$D,BR$2)</f>
        <v>0</v>
      </c>
      <c r="BS34" s="5">
        <f>SUMIFS(Data!$A:$A, Data!$H:$H,$A34,Data!$C:$C,BS$1,Data!$D:$D,BS$2)</f>
        <v>0</v>
      </c>
      <c r="BT34" s="5">
        <f>SUMIFS(Data!$A:$A, Data!$H:$H,$A34,Data!$C:$C,BT$1,Data!$D:$D,BT$2)</f>
        <v>0</v>
      </c>
      <c r="BU34" s="5">
        <f>SUMIFS(Data!$A:$A, Data!$H:$H,$A34,Data!$C:$C,BU$1,Data!$D:$D,BU$2)</f>
        <v>0</v>
      </c>
      <c r="BV34" s="5">
        <f>SUMIFS(Data!$A:$A, Data!$H:$H,$A34,Data!$C:$C,BV$1,Data!$D:$D,BV$2)</f>
        <v>0</v>
      </c>
      <c r="BW34" s="5">
        <f>SUMIFS(Data!$A:$A, Data!$H:$H,$A34,Data!$C:$C,BW$1,Data!$D:$D,BW$2)</f>
        <v>0</v>
      </c>
      <c r="BX34" s="5">
        <f>SUMIFS(Data!$A:$A, Data!$H:$H,$A34,Data!$C:$C,BX$1,Data!$D:$D,BX$2)</f>
        <v>0</v>
      </c>
      <c r="BY34" s="5">
        <f>SUMIFS(Data!$A:$A, Data!$H:$H,$A34,Data!$C:$C,BY$1,Data!$D:$D,BY$2)</f>
        <v>1</v>
      </c>
      <c r="BZ34" s="5">
        <f>SUMIFS(Data!$A:$A, Data!$H:$H,$A34,Data!$C:$C,BZ$1,Data!$D:$D,BZ$2)</f>
        <v>0</v>
      </c>
      <c r="CA34" s="5">
        <f>SUMIFS(Data!$A:$A, Data!$H:$H,$A34,Data!$C:$C,CA$1,Data!$D:$D,CA$2)</f>
        <v>0</v>
      </c>
      <c r="CB34" s="5">
        <f>SUMIFS(Data!$A:$A, Data!$H:$H,$A34,Data!$C:$C,CB$1,Data!$D:$D,CB$2)</f>
        <v>0</v>
      </c>
      <c r="CC34" s="5">
        <f>SUMIFS(Data!$A:$A, Data!$H:$H,$A34,Data!$C:$C,CC$1,Data!$D:$D,CC$2)</f>
        <v>0</v>
      </c>
      <c r="CD34" s="5">
        <f>SUMIFS(Data!$A:$A, Data!$H:$H,$A34,Data!$C:$C,CD$1,Data!$D:$D,CD$2)</f>
        <v>0</v>
      </c>
      <c r="CE34" s="5">
        <f>SUMIFS(Data!$A:$A, Data!$H:$H,$A34,Data!$C:$C,CE$1,Data!$D:$D,CE$2)</f>
        <v>0</v>
      </c>
      <c r="CF34" s="5">
        <f>SUMIFS(Data!$A:$A, Data!$H:$H,$A34,Data!$C:$C,CF$1,Data!$D:$D,CF$2)</f>
        <v>0</v>
      </c>
      <c r="CG34" s="5">
        <f>SUMIFS(Data!$A:$A, Data!$H:$H,$A34,Data!$C:$C,CG$1,Data!$D:$D,CG$2)</f>
        <v>0</v>
      </c>
      <c r="CH34" s="5">
        <f>SUMIFS(Data!$A:$A, Data!$H:$H,$A34,Data!$C:$C,CH$1,Data!$D:$D,CH$2)</f>
        <v>0</v>
      </c>
      <c r="CI34" s="5">
        <f>SUMIFS(Data!$A:$A, Data!$H:$H,$A34,Data!$C:$C,CI$1,Data!$D:$D,CI$2)</f>
        <v>0</v>
      </c>
      <c r="CJ34" s="5">
        <f>SUMIFS(Data!$A:$A, Data!$H:$H,$A34,Data!$C:$C,CJ$1,Data!$D:$D,CJ$2)</f>
        <v>0</v>
      </c>
      <c r="CK34" s="5">
        <f>SUMIFS(Data!$A:$A, Data!$H:$H,$A34,Data!$C:$C,CK$1,Data!$D:$D,CK$2)</f>
        <v>0</v>
      </c>
      <c r="CL34" s="5">
        <f>SUMIFS(Data!$A:$A, Data!$H:$H,$A34,Data!$C:$C,CL$1,Data!$D:$D,CL$2)</f>
        <v>0</v>
      </c>
      <c r="CM34" s="5">
        <f>SUMIFS(Data!$A:$A, Data!$H:$H,$A34,Data!$C:$C,CM$1,Data!$D:$D,CM$2)</f>
        <v>0</v>
      </c>
      <c r="CN34" s="5">
        <f>SUMIFS(Data!$A:$A, Data!$H:$H,$A34,Data!$C:$C,CN$1,Data!$D:$D,CN$2)</f>
        <v>0</v>
      </c>
      <c r="CO34" s="5">
        <f>SUMIFS(Data!$A:$A, Data!$H:$H,$A34,Data!$C:$C,CO$1,Data!$D:$D,CO$2)</f>
        <v>0</v>
      </c>
      <c r="CP34" s="5">
        <f>SUMIFS(Data!$A:$A, Data!$H:$H,$A34,Data!$C:$C,CP$1,Data!$D:$D,CP$2)</f>
        <v>0</v>
      </c>
      <c r="CQ34" s="5">
        <f>SUMIFS(Data!$A:$A, Data!$H:$H,$A34,Data!$C:$C,CQ$1,Data!$D:$D,CQ$2)</f>
        <v>0</v>
      </c>
      <c r="CR34" s="5">
        <f>SUMIFS(Data!$A:$A, Data!$H:$H,$A34,Data!$C:$C,CR$1,Data!$D:$D,CR$2)</f>
        <v>0</v>
      </c>
      <c r="CS34" s="5">
        <f>SUMIFS(Data!$A:$A, Data!$H:$H,$A34,Data!$C:$C,CS$1,Data!$D:$D,CS$2)</f>
        <v>0</v>
      </c>
      <c r="CT34" s="5">
        <f>SUMIFS(Data!$A:$A, Data!$H:$H,$A34,Data!$C:$C,CT$1,Data!$D:$D,CT$2)</f>
        <v>0</v>
      </c>
      <c r="CU34" s="5">
        <f>SUMIFS(Data!$A:$A, Data!$H:$H,$A34,Data!$C:$C,CU$1,Data!$D:$D,CU$2)</f>
        <v>0</v>
      </c>
      <c r="CV34" s="5">
        <f>SUMIFS(Data!$A:$A, Data!$H:$H,$A34,Data!$C:$C,CV$1,Data!$D:$D,CV$2)</f>
        <v>0</v>
      </c>
      <c r="CW34" s="5">
        <f t="shared" ref="CW34:CX34" si="33">SUMIF($B$2:$CV$2,CW$2, $B34:$CV34)</f>
        <v>8</v>
      </c>
      <c r="CX34" s="5">
        <f t="shared" si="33"/>
        <v>19</v>
      </c>
      <c r="CY34" s="5">
        <f t="shared" si="3"/>
        <v>27</v>
      </c>
    </row>
    <row r="35">
      <c r="A35" s="5" t="str">
        <f>Countries!A33</f>
        <v>GBR</v>
      </c>
      <c r="B35" s="5">
        <f>SUMIFS(Data!$A:$A, Data!$H:$H,$A35,Data!$C:$C,B$1,Data!$D:$D,B$2)</f>
        <v>0</v>
      </c>
      <c r="C35" s="5">
        <f>SUMIFS(Data!$A:$A, Data!$H:$H,$A35,Data!$C:$C,C$1,Data!$D:$D,C$2)</f>
        <v>0</v>
      </c>
      <c r="D35" s="5">
        <f>SUMIFS(Data!$A:$A, Data!$H:$H,$A35,Data!$C:$C,D$1,Data!$D:$D,D$2)</f>
        <v>0</v>
      </c>
      <c r="E35" s="5">
        <f>SUMIFS(Data!$A:$A, Data!$H:$H,$A35,Data!$C:$C,E$1,Data!$D:$D,E$2)</f>
        <v>0</v>
      </c>
      <c r="F35" s="5">
        <f>SUMIFS(Data!$A:$A, Data!$H:$H,$A35,Data!$C:$C,F$1,Data!$D:$D,F$2)</f>
        <v>0</v>
      </c>
      <c r="G35" s="5">
        <f>SUMIFS(Data!$A:$A, Data!$H:$H,$A35,Data!$C:$C,G$1,Data!$D:$D,G$2)</f>
        <v>0</v>
      </c>
      <c r="H35" s="5">
        <f>SUMIFS(Data!$A:$A, Data!$H:$H,$A35,Data!$C:$C,H$1,Data!$D:$D,H$2)</f>
        <v>0</v>
      </c>
      <c r="I35" s="5">
        <f>SUMIFS(Data!$A:$A, Data!$H:$H,$A35,Data!$C:$C,I$1,Data!$D:$D,I$2)</f>
        <v>0</v>
      </c>
      <c r="J35" s="5">
        <f>SUMIFS(Data!$A:$A, Data!$H:$H,$A35,Data!$C:$C,J$1,Data!$D:$D,J$2)</f>
        <v>4</v>
      </c>
      <c r="K35" s="5">
        <f>SUMIFS(Data!$A:$A, Data!$H:$H,$A35,Data!$C:$C,K$1,Data!$D:$D,K$2)</f>
        <v>0</v>
      </c>
      <c r="L35" s="5">
        <f>SUMIFS(Data!$A:$A, Data!$H:$H,$A35,Data!$C:$C,L$1,Data!$D:$D,L$2)</f>
        <v>2</v>
      </c>
      <c r="M35" s="5">
        <f>SUMIFS(Data!$A:$A, Data!$H:$H,$A35,Data!$C:$C,M$1,Data!$D:$D,M$2)</f>
        <v>0</v>
      </c>
      <c r="N35" s="5">
        <f>SUMIFS(Data!$A:$A, Data!$H:$H,$A35,Data!$C:$C,N$1,Data!$D:$D,N$2)</f>
        <v>0</v>
      </c>
      <c r="O35" s="5">
        <f>SUMIFS(Data!$A:$A, Data!$H:$H,$A35,Data!$C:$C,O$1,Data!$D:$D,O$2)</f>
        <v>0</v>
      </c>
      <c r="P35" s="5">
        <f>SUMIFS(Data!$A:$A, Data!$H:$H,$A35,Data!$C:$C,P$1,Data!$D:$D,P$2)</f>
        <v>0</v>
      </c>
      <c r="Q35" s="5">
        <f>SUMIFS(Data!$A:$A, Data!$H:$H,$A35,Data!$C:$C,Q$1,Data!$D:$D,Q$2)</f>
        <v>0</v>
      </c>
      <c r="R35" s="5">
        <f>SUMIFS(Data!$A:$A, Data!$H:$H,$A35,Data!$C:$C,R$1,Data!$D:$D,R$2)</f>
        <v>0</v>
      </c>
      <c r="S35" s="5">
        <f>SUMIFS(Data!$A:$A, Data!$H:$H,$A35,Data!$C:$C,S$1,Data!$D:$D,S$2)</f>
        <v>0</v>
      </c>
      <c r="T35" s="5">
        <f>SUMIFS(Data!$A:$A, Data!$H:$H,$A35,Data!$C:$C,T$1,Data!$D:$D,T$2)</f>
        <v>0</v>
      </c>
      <c r="U35" s="5">
        <f>SUMIFS(Data!$A:$A, Data!$H:$H,$A35,Data!$C:$C,U$1,Data!$D:$D,U$2)</f>
        <v>0</v>
      </c>
      <c r="V35" s="5">
        <f>SUMIFS(Data!$A:$A, Data!$H:$H,$A35,Data!$C:$C,V$1,Data!$D:$D,V$2)</f>
        <v>2</v>
      </c>
      <c r="W35" s="5">
        <f>SUMIFS(Data!$A:$A, Data!$H:$H,$A35,Data!$C:$C,W$1,Data!$D:$D,W$2)</f>
        <v>0</v>
      </c>
      <c r="X35" s="5">
        <f>SUMIFS(Data!$A:$A, Data!$H:$H,$A35,Data!$C:$C,X$1,Data!$D:$D,X$2)</f>
        <v>0</v>
      </c>
      <c r="Y35" s="5">
        <f>SUMIFS(Data!$A:$A, Data!$H:$H,$A35,Data!$C:$C,Y$1,Data!$D:$D,Y$2)</f>
        <v>1</v>
      </c>
      <c r="Z35" s="5">
        <f>SUMIFS(Data!$A:$A, Data!$H:$H,$A35,Data!$C:$C,Z$1,Data!$D:$D,Z$2)</f>
        <v>0</v>
      </c>
      <c r="AA35" s="5">
        <f>SUMIFS(Data!$A:$A, Data!$H:$H,$A35,Data!$C:$C,AA$1,Data!$D:$D,AA$2)</f>
        <v>0</v>
      </c>
      <c r="AB35" s="5">
        <f>SUMIFS(Data!$A:$A, Data!$H:$H,$A35,Data!$C:$C,AB$1,Data!$D:$D,AB$2)</f>
        <v>0</v>
      </c>
      <c r="AC35" s="5">
        <f>SUMIFS(Data!$A:$A, Data!$H:$H,$A35,Data!$C:$C,AC$1,Data!$D:$D,AC$2)</f>
        <v>0</v>
      </c>
      <c r="AD35" s="5">
        <f>SUMIFS(Data!$A:$A, Data!$H:$H,$A35,Data!$C:$C,AD$1,Data!$D:$D,AD$2)</f>
        <v>1</v>
      </c>
      <c r="AE35" s="5">
        <f>SUMIFS(Data!$A:$A, Data!$H:$H,$A35,Data!$C:$C,AE$1,Data!$D:$D,AE$2)</f>
        <v>0</v>
      </c>
      <c r="AF35" s="5">
        <f>SUMIFS(Data!$A:$A, Data!$H:$H,$A35,Data!$C:$C,AF$1,Data!$D:$D,AF$2)</f>
        <v>0</v>
      </c>
      <c r="AG35" s="5">
        <f>SUMIFS(Data!$A:$A, Data!$H:$H,$A35,Data!$C:$C,AG$1,Data!$D:$D,AG$2)</f>
        <v>0</v>
      </c>
      <c r="AH35" s="5">
        <f>SUMIFS(Data!$A:$A, Data!$H:$H,$A35,Data!$C:$C,AH$1,Data!$D:$D,AH$2)</f>
        <v>0</v>
      </c>
      <c r="AI35" s="5">
        <f>SUMIFS(Data!$A:$A, Data!$H:$H,$A35,Data!$C:$C,AI$1,Data!$D:$D,AI$2)</f>
        <v>0</v>
      </c>
      <c r="AJ35" s="5">
        <f>SUMIFS(Data!$A:$A, Data!$H:$H,$A35,Data!$C:$C,AJ$1,Data!$D:$D,AJ$2)</f>
        <v>4</v>
      </c>
      <c r="AK35" s="5">
        <f>SUMIFS(Data!$A:$A, Data!$H:$H,$A35,Data!$C:$C,AK$1,Data!$D:$D,AK$2)</f>
        <v>4</v>
      </c>
      <c r="AL35" s="5">
        <f>SUMIFS(Data!$A:$A, Data!$H:$H,$A35,Data!$C:$C,AL$1,Data!$D:$D,AL$2)</f>
        <v>0</v>
      </c>
      <c r="AM35" s="5">
        <f>SUMIFS(Data!$A:$A, Data!$H:$H,$A35,Data!$C:$C,AM$1,Data!$D:$D,AM$2)</f>
        <v>0</v>
      </c>
      <c r="AN35" s="5">
        <f>SUMIFS(Data!$A:$A, Data!$H:$H,$A35,Data!$C:$C,AN$1,Data!$D:$D,AN$2)</f>
        <v>1</v>
      </c>
      <c r="AO35" s="5">
        <f>SUMIFS(Data!$A:$A, Data!$H:$H,$A35,Data!$C:$C,AO$1,Data!$D:$D,AO$2)</f>
        <v>0</v>
      </c>
      <c r="AP35" s="5">
        <f>SUMIFS(Data!$A:$A, Data!$H:$H,$A35,Data!$C:$C,AP$1,Data!$D:$D,AP$2)</f>
        <v>0</v>
      </c>
      <c r="AQ35" s="5">
        <f>SUMIFS(Data!$A:$A, Data!$H:$H,$A35,Data!$C:$C,AQ$1,Data!$D:$D,AQ$2)</f>
        <v>0</v>
      </c>
      <c r="AR35" s="5">
        <f>SUMIFS(Data!$A:$A, Data!$H:$H,$A35,Data!$C:$C,AR$1,Data!$D:$D,AR$2)</f>
        <v>0</v>
      </c>
      <c r="AS35" s="5">
        <f>SUMIFS(Data!$A:$A, Data!$H:$H,$A35,Data!$C:$C,AS$1,Data!$D:$D,AS$2)</f>
        <v>0</v>
      </c>
      <c r="AT35" s="5">
        <f>SUMIFS(Data!$A:$A, Data!$H:$H,$A35,Data!$C:$C,AT$1,Data!$D:$D,AT$2)</f>
        <v>0</v>
      </c>
      <c r="AU35" s="5">
        <f>SUMIFS(Data!$A:$A, Data!$H:$H,$A35,Data!$C:$C,AU$1,Data!$D:$D,AU$2)</f>
        <v>0</v>
      </c>
      <c r="AV35" s="5">
        <f>SUMIFS(Data!$A:$A, Data!$H:$H,$A35,Data!$C:$C,AV$1,Data!$D:$D,AV$2)</f>
        <v>0</v>
      </c>
      <c r="AW35" s="5">
        <f>SUMIFS(Data!$A:$A, Data!$H:$H,$A35,Data!$C:$C,AW$1,Data!$D:$D,AW$2)</f>
        <v>0</v>
      </c>
      <c r="AX35" s="5">
        <f>SUMIFS(Data!$A:$A, Data!$H:$H,$A35,Data!$C:$C,AX$1,Data!$D:$D,AX$2)</f>
        <v>0</v>
      </c>
      <c r="AY35" s="5">
        <f>SUMIFS(Data!$A:$A, Data!$H:$H,$A35,Data!$C:$C,AY$1,Data!$D:$D,AY$2)</f>
        <v>0</v>
      </c>
      <c r="AZ35" s="5">
        <f>SUMIFS(Data!$A:$A, Data!$H:$H,$A35,Data!$C:$C,AZ$1,Data!$D:$D,AZ$2)</f>
        <v>0</v>
      </c>
      <c r="BA35" s="5">
        <f>SUMIFS(Data!$A:$A, Data!$H:$H,$A35,Data!$C:$C,BA$1,Data!$D:$D,BA$2)</f>
        <v>0</v>
      </c>
      <c r="BB35" s="5">
        <f>SUMIFS(Data!$A:$A, Data!$H:$H,$A35,Data!$C:$C,BB$1,Data!$D:$D,BB$2)</f>
        <v>0</v>
      </c>
      <c r="BC35" s="5">
        <f>SUMIFS(Data!$A:$A, Data!$H:$H,$A35,Data!$C:$C,BC$1,Data!$D:$D,BC$2)</f>
        <v>0</v>
      </c>
      <c r="BD35" s="5">
        <f>SUMIFS(Data!$A:$A, Data!$H:$H,$A35,Data!$C:$C,BD$1,Data!$D:$D,BD$2)</f>
        <v>0</v>
      </c>
      <c r="BE35" s="5">
        <f>SUMIFS(Data!$A:$A, Data!$H:$H,$A35,Data!$C:$C,BE$1,Data!$D:$D,BE$2)</f>
        <v>0</v>
      </c>
      <c r="BF35" s="5">
        <f>SUMIFS(Data!$A:$A, Data!$H:$H,$A35,Data!$C:$C,BF$1,Data!$D:$D,BF$2)</f>
        <v>0</v>
      </c>
      <c r="BG35" s="5">
        <f>SUMIFS(Data!$A:$A, Data!$H:$H,$A35,Data!$C:$C,BG$1,Data!$D:$D,BG$2)</f>
        <v>0</v>
      </c>
      <c r="BH35" s="5">
        <f>SUMIFS(Data!$A:$A, Data!$H:$H,$A35,Data!$C:$C,BH$1,Data!$D:$D,BH$2)</f>
        <v>0</v>
      </c>
      <c r="BI35" s="5">
        <f>SUMIFS(Data!$A:$A, Data!$H:$H,$A35,Data!$C:$C,BI$1,Data!$D:$D,BI$2)</f>
        <v>4</v>
      </c>
      <c r="BJ35" s="5">
        <f>SUMIFS(Data!$A:$A, Data!$H:$H,$A35,Data!$C:$C,BJ$1,Data!$D:$D,BJ$2)</f>
        <v>0</v>
      </c>
      <c r="BK35" s="5">
        <f>SUMIFS(Data!$A:$A, Data!$H:$H,$A35,Data!$C:$C,BK$1,Data!$D:$D,BK$2)</f>
        <v>0</v>
      </c>
      <c r="BL35" s="5">
        <f>SUMIFS(Data!$A:$A, Data!$H:$H,$A35,Data!$C:$C,BL$1,Data!$D:$D,BL$2)</f>
        <v>0</v>
      </c>
      <c r="BM35" s="5">
        <f>SUMIFS(Data!$A:$A, Data!$H:$H,$A35,Data!$C:$C,BM$1,Data!$D:$D,BM$2)</f>
        <v>0</v>
      </c>
      <c r="BN35" s="5">
        <f>SUMIFS(Data!$A:$A, Data!$H:$H,$A35,Data!$C:$C,BN$1,Data!$D:$D,BN$2)</f>
        <v>2</v>
      </c>
      <c r="BO35" s="5">
        <f>SUMIFS(Data!$A:$A, Data!$H:$H,$A35,Data!$C:$C,BO$1,Data!$D:$D,BO$2)</f>
        <v>0</v>
      </c>
      <c r="BP35" s="5">
        <f>SUMIFS(Data!$A:$A, Data!$H:$H,$A35,Data!$C:$C,BP$1,Data!$D:$D,BP$2)</f>
        <v>0</v>
      </c>
      <c r="BQ35" s="5">
        <f>SUMIFS(Data!$A:$A, Data!$H:$H,$A35,Data!$C:$C,BQ$1,Data!$D:$D,BQ$2)</f>
        <v>0</v>
      </c>
      <c r="BR35" s="5">
        <f>SUMIFS(Data!$A:$A, Data!$H:$H,$A35,Data!$C:$C,BR$1,Data!$D:$D,BR$2)</f>
        <v>0</v>
      </c>
      <c r="BS35" s="5">
        <f>SUMIFS(Data!$A:$A, Data!$H:$H,$A35,Data!$C:$C,BS$1,Data!$D:$D,BS$2)</f>
        <v>0</v>
      </c>
      <c r="BT35" s="5">
        <f>SUMIFS(Data!$A:$A, Data!$H:$H,$A35,Data!$C:$C,BT$1,Data!$D:$D,BT$2)</f>
        <v>0</v>
      </c>
      <c r="BU35" s="5">
        <f>SUMIFS(Data!$A:$A, Data!$H:$H,$A35,Data!$C:$C,BU$1,Data!$D:$D,BU$2)</f>
        <v>0</v>
      </c>
      <c r="BV35" s="5">
        <f>SUMIFS(Data!$A:$A, Data!$H:$H,$A35,Data!$C:$C,BV$1,Data!$D:$D,BV$2)</f>
        <v>0</v>
      </c>
      <c r="BW35" s="5">
        <f>SUMIFS(Data!$A:$A, Data!$H:$H,$A35,Data!$C:$C,BW$1,Data!$D:$D,BW$2)</f>
        <v>0</v>
      </c>
      <c r="BX35" s="5">
        <f>SUMIFS(Data!$A:$A, Data!$H:$H,$A35,Data!$C:$C,BX$1,Data!$D:$D,BX$2)</f>
        <v>0</v>
      </c>
      <c r="BY35" s="5">
        <f>SUMIFS(Data!$A:$A, Data!$H:$H,$A35,Data!$C:$C,BY$1,Data!$D:$D,BY$2)</f>
        <v>6</v>
      </c>
      <c r="BZ35" s="5">
        <f>SUMIFS(Data!$A:$A, Data!$H:$H,$A35,Data!$C:$C,BZ$1,Data!$D:$D,BZ$2)</f>
        <v>0</v>
      </c>
      <c r="CA35" s="5">
        <f>SUMIFS(Data!$A:$A, Data!$H:$H,$A35,Data!$C:$C,CA$1,Data!$D:$D,CA$2)</f>
        <v>0</v>
      </c>
      <c r="CB35" s="5">
        <f>SUMIFS(Data!$A:$A, Data!$H:$H,$A35,Data!$C:$C,CB$1,Data!$D:$D,CB$2)</f>
        <v>0</v>
      </c>
      <c r="CC35" s="5">
        <f>SUMIFS(Data!$A:$A, Data!$H:$H,$A35,Data!$C:$C,CC$1,Data!$D:$D,CC$2)</f>
        <v>0</v>
      </c>
      <c r="CD35" s="5">
        <f>SUMIFS(Data!$A:$A, Data!$H:$H,$A35,Data!$C:$C,CD$1,Data!$D:$D,CD$2)</f>
        <v>0</v>
      </c>
      <c r="CE35" s="5">
        <f>SUMIFS(Data!$A:$A, Data!$H:$H,$A35,Data!$C:$C,CE$1,Data!$D:$D,CE$2)</f>
        <v>1</v>
      </c>
      <c r="CF35" s="5">
        <f>SUMIFS(Data!$A:$A, Data!$H:$H,$A35,Data!$C:$C,CF$1,Data!$D:$D,CF$2)</f>
        <v>1</v>
      </c>
      <c r="CG35" s="5">
        <f>SUMIFS(Data!$A:$A, Data!$H:$H,$A35,Data!$C:$C,CG$1,Data!$D:$D,CG$2)</f>
        <v>0</v>
      </c>
      <c r="CH35" s="5">
        <f>SUMIFS(Data!$A:$A, Data!$H:$H,$A35,Data!$C:$C,CH$1,Data!$D:$D,CH$2)</f>
        <v>0</v>
      </c>
      <c r="CI35" s="5">
        <f>SUMIFS(Data!$A:$A, Data!$H:$H,$A35,Data!$C:$C,CI$1,Data!$D:$D,CI$2)</f>
        <v>0</v>
      </c>
      <c r="CJ35" s="5">
        <f>SUMIFS(Data!$A:$A, Data!$H:$H,$A35,Data!$C:$C,CJ$1,Data!$D:$D,CJ$2)</f>
        <v>0</v>
      </c>
      <c r="CK35" s="5">
        <f>SUMIFS(Data!$A:$A, Data!$H:$H,$A35,Data!$C:$C,CK$1,Data!$D:$D,CK$2)</f>
        <v>0</v>
      </c>
      <c r="CL35" s="5">
        <f>SUMIFS(Data!$A:$A, Data!$H:$H,$A35,Data!$C:$C,CL$1,Data!$D:$D,CL$2)</f>
        <v>1</v>
      </c>
      <c r="CM35" s="5">
        <f>SUMIFS(Data!$A:$A, Data!$H:$H,$A35,Data!$C:$C,CM$1,Data!$D:$D,CM$2)</f>
        <v>0</v>
      </c>
      <c r="CN35" s="5">
        <f>SUMIFS(Data!$A:$A, Data!$H:$H,$A35,Data!$C:$C,CN$1,Data!$D:$D,CN$2)</f>
        <v>1</v>
      </c>
      <c r="CO35" s="5">
        <f>SUMIFS(Data!$A:$A, Data!$H:$H,$A35,Data!$C:$C,CO$1,Data!$D:$D,CO$2)</f>
        <v>0</v>
      </c>
      <c r="CP35" s="5">
        <f>SUMIFS(Data!$A:$A, Data!$H:$H,$A35,Data!$C:$C,CP$1,Data!$D:$D,CP$2)</f>
        <v>0</v>
      </c>
      <c r="CQ35" s="5">
        <f>SUMIFS(Data!$A:$A, Data!$H:$H,$A35,Data!$C:$C,CQ$1,Data!$D:$D,CQ$2)</f>
        <v>0</v>
      </c>
      <c r="CR35" s="5">
        <f>SUMIFS(Data!$A:$A, Data!$H:$H,$A35,Data!$C:$C,CR$1,Data!$D:$D,CR$2)</f>
        <v>0</v>
      </c>
      <c r="CS35" s="5">
        <f>SUMIFS(Data!$A:$A, Data!$H:$H,$A35,Data!$C:$C,CS$1,Data!$D:$D,CS$2)</f>
        <v>0</v>
      </c>
      <c r="CT35" s="5">
        <f>SUMIFS(Data!$A:$A, Data!$H:$H,$A35,Data!$C:$C,CT$1,Data!$D:$D,CT$2)</f>
        <v>1</v>
      </c>
      <c r="CU35" s="5">
        <f>SUMIFS(Data!$A:$A, Data!$H:$H,$A35,Data!$C:$C,CU$1,Data!$D:$D,CU$2)</f>
        <v>0</v>
      </c>
      <c r="CV35" s="5">
        <f>SUMIFS(Data!$A:$A, Data!$H:$H,$A35,Data!$C:$C,CV$1,Data!$D:$D,CV$2)</f>
        <v>0</v>
      </c>
      <c r="CW35" s="5">
        <f t="shared" ref="CW35:CX35" si="34">SUMIF($B$2:$CV$2,CW$2, $B35:$CV35)</f>
        <v>23</v>
      </c>
      <c r="CX35" s="5">
        <f t="shared" si="34"/>
        <v>10</v>
      </c>
      <c r="CY35" s="5">
        <f t="shared" si="3"/>
        <v>36</v>
      </c>
    </row>
    <row r="36">
      <c r="A36" s="5" t="str">
        <f>Countries!A34</f>
        <v>GEO</v>
      </c>
      <c r="B36" s="5">
        <f>SUMIFS(Data!$A:$A, Data!$H:$H,$A36,Data!$C:$C,B$1,Data!$D:$D,B$2)</f>
        <v>0</v>
      </c>
      <c r="C36" s="5">
        <f>SUMIFS(Data!$A:$A, Data!$H:$H,$A36,Data!$C:$C,C$1,Data!$D:$D,C$2)</f>
        <v>0</v>
      </c>
      <c r="D36" s="5">
        <f>SUMIFS(Data!$A:$A, Data!$H:$H,$A36,Data!$C:$C,D$1,Data!$D:$D,D$2)</f>
        <v>0</v>
      </c>
      <c r="E36" s="5">
        <f>SUMIFS(Data!$A:$A, Data!$H:$H,$A36,Data!$C:$C,E$1,Data!$D:$D,E$2)</f>
        <v>0</v>
      </c>
      <c r="F36" s="5">
        <f>SUMIFS(Data!$A:$A, Data!$H:$H,$A36,Data!$C:$C,F$1,Data!$D:$D,F$2)</f>
        <v>0</v>
      </c>
      <c r="G36" s="5">
        <f>SUMIFS(Data!$A:$A, Data!$H:$H,$A36,Data!$C:$C,G$1,Data!$D:$D,G$2)</f>
        <v>0</v>
      </c>
      <c r="H36" s="5">
        <f>SUMIFS(Data!$A:$A, Data!$H:$H,$A36,Data!$C:$C,H$1,Data!$D:$D,H$2)</f>
        <v>0</v>
      </c>
      <c r="I36" s="5">
        <f>SUMIFS(Data!$A:$A, Data!$H:$H,$A36,Data!$C:$C,I$1,Data!$D:$D,I$2)</f>
        <v>0</v>
      </c>
      <c r="J36" s="5">
        <f>SUMIFS(Data!$A:$A, Data!$H:$H,$A36,Data!$C:$C,J$1,Data!$D:$D,J$2)</f>
        <v>0</v>
      </c>
      <c r="K36" s="5">
        <f>SUMIFS(Data!$A:$A, Data!$H:$H,$A36,Data!$C:$C,K$1,Data!$D:$D,K$2)</f>
        <v>0</v>
      </c>
      <c r="L36" s="5">
        <f>SUMIFS(Data!$A:$A, Data!$H:$H,$A36,Data!$C:$C,L$1,Data!$D:$D,L$2)</f>
        <v>0</v>
      </c>
      <c r="M36" s="5">
        <f>SUMIFS(Data!$A:$A, Data!$H:$H,$A36,Data!$C:$C,M$1,Data!$D:$D,M$2)</f>
        <v>0</v>
      </c>
      <c r="N36" s="5">
        <f>SUMIFS(Data!$A:$A, Data!$H:$H,$A36,Data!$C:$C,N$1,Data!$D:$D,N$2)</f>
        <v>0</v>
      </c>
      <c r="O36" s="5">
        <f>SUMIFS(Data!$A:$A, Data!$H:$H,$A36,Data!$C:$C,O$1,Data!$D:$D,O$2)</f>
        <v>0</v>
      </c>
      <c r="P36" s="5">
        <f>SUMIFS(Data!$A:$A, Data!$H:$H,$A36,Data!$C:$C,P$1,Data!$D:$D,P$2)</f>
        <v>0</v>
      </c>
      <c r="Q36" s="5">
        <f>SUMIFS(Data!$A:$A, Data!$H:$H,$A36,Data!$C:$C,Q$1,Data!$D:$D,Q$2)</f>
        <v>0</v>
      </c>
      <c r="R36" s="5">
        <f>SUMIFS(Data!$A:$A, Data!$H:$H,$A36,Data!$C:$C,R$1,Data!$D:$D,R$2)</f>
        <v>0</v>
      </c>
      <c r="S36" s="5">
        <f>SUMIFS(Data!$A:$A, Data!$H:$H,$A36,Data!$C:$C,S$1,Data!$D:$D,S$2)</f>
        <v>0</v>
      </c>
      <c r="T36" s="5">
        <f>SUMIFS(Data!$A:$A, Data!$H:$H,$A36,Data!$C:$C,T$1,Data!$D:$D,T$2)</f>
        <v>0</v>
      </c>
      <c r="U36" s="5">
        <f>SUMIFS(Data!$A:$A, Data!$H:$H,$A36,Data!$C:$C,U$1,Data!$D:$D,U$2)</f>
        <v>0</v>
      </c>
      <c r="V36" s="5">
        <f>SUMIFS(Data!$A:$A, Data!$H:$H,$A36,Data!$C:$C,V$1,Data!$D:$D,V$2)</f>
        <v>0</v>
      </c>
      <c r="W36" s="5">
        <f>SUMIFS(Data!$A:$A, Data!$H:$H,$A36,Data!$C:$C,W$1,Data!$D:$D,W$2)</f>
        <v>0</v>
      </c>
      <c r="X36" s="5">
        <f>SUMIFS(Data!$A:$A, Data!$H:$H,$A36,Data!$C:$C,X$1,Data!$D:$D,X$2)</f>
        <v>0</v>
      </c>
      <c r="Y36" s="5">
        <f>SUMIFS(Data!$A:$A, Data!$H:$H,$A36,Data!$C:$C,Y$1,Data!$D:$D,Y$2)</f>
        <v>0</v>
      </c>
      <c r="Z36" s="5">
        <f>SUMIFS(Data!$A:$A, Data!$H:$H,$A36,Data!$C:$C,Z$1,Data!$D:$D,Z$2)</f>
        <v>0</v>
      </c>
      <c r="AA36" s="5">
        <f>SUMIFS(Data!$A:$A, Data!$H:$H,$A36,Data!$C:$C,AA$1,Data!$D:$D,AA$2)</f>
        <v>0</v>
      </c>
      <c r="AB36" s="5">
        <f>SUMIFS(Data!$A:$A, Data!$H:$H,$A36,Data!$C:$C,AB$1,Data!$D:$D,AB$2)</f>
        <v>0</v>
      </c>
      <c r="AC36" s="5">
        <f>SUMIFS(Data!$A:$A, Data!$H:$H,$A36,Data!$C:$C,AC$1,Data!$D:$D,AC$2)</f>
        <v>0</v>
      </c>
      <c r="AD36" s="5">
        <f>SUMIFS(Data!$A:$A, Data!$H:$H,$A36,Data!$C:$C,AD$1,Data!$D:$D,AD$2)</f>
        <v>0</v>
      </c>
      <c r="AE36" s="5">
        <f>SUMIFS(Data!$A:$A, Data!$H:$H,$A36,Data!$C:$C,AE$1,Data!$D:$D,AE$2)</f>
        <v>0</v>
      </c>
      <c r="AF36" s="5">
        <f>SUMIFS(Data!$A:$A, Data!$H:$H,$A36,Data!$C:$C,AF$1,Data!$D:$D,AF$2)</f>
        <v>0</v>
      </c>
      <c r="AG36" s="5">
        <f>SUMIFS(Data!$A:$A, Data!$H:$H,$A36,Data!$C:$C,AG$1,Data!$D:$D,AG$2)</f>
        <v>0</v>
      </c>
      <c r="AH36" s="5">
        <f>SUMIFS(Data!$A:$A, Data!$H:$H,$A36,Data!$C:$C,AH$1,Data!$D:$D,AH$2)</f>
        <v>0</v>
      </c>
      <c r="AI36" s="5">
        <f>SUMIFS(Data!$A:$A, Data!$H:$H,$A36,Data!$C:$C,AI$1,Data!$D:$D,AI$2)</f>
        <v>0</v>
      </c>
      <c r="AJ36" s="5">
        <f>SUMIFS(Data!$A:$A, Data!$H:$H,$A36,Data!$C:$C,AJ$1,Data!$D:$D,AJ$2)</f>
        <v>0</v>
      </c>
      <c r="AK36" s="5">
        <f>SUMIFS(Data!$A:$A, Data!$H:$H,$A36,Data!$C:$C,AK$1,Data!$D:$D,AK$2)</f>
        <v>0</v>
      </c>
      <c r="AL36" s="5">
        <f>SUMIFS(Data!$A:$A, Data!$H:$H,$A36,Data!$C:$C,AL$1,Data!$D:$D,AL$2)</f>
        <v>0</v>
      </c>
      <c r="AM36" s="5">
        <f>SUMIFS(Data!$A:$A, Data!$H:$H,$A36,Data!$C:$C,AM$1,Data!$D:$D,AM$2)</f>
        <v>0</v>
      </c>
      <c r="AN36" s="5">
        <f>SUMIFS(Data!$A:$A, Data!$H:$H,$A36,Data!$C:$C,AN$1,Data!$D:$D,AN$2)</f>
        <v>0</v>
      </c>
      <c r="AO36" s="5">
        <f>SUMIFS(Data!$A:$A, Data!$H:$H,$A36,Data!$C:$C,AO$1,Data!$D:$D,AO$2)</f>
        <v>0</v>
      </c>
      <c r="AP36" s="5">
        <f>SUMIFS(Data!$A:$A, Data!$H:$H,$A36,Data!$C:$C,AP$1,Data!$D:$D,AP$2)</f>
        <v>0</v>
      </c>
      <c r="AQ36" s="5">
        <f>SUMIFS(Data!$A:$A, Data!$H:$H,$A36,Data!$C:$C,AQ$1,Data!$D:$D,AQ$2)</f>
        <v>0</v>
      </c>
      <c r="AR36" s="5">
        <f>SUMIFS(Data!$A:$A, Data!$H:$H,$A36,Data!$C:$C,AR$1,Data!$D:$D,AR$2)</f>
        <v>0</v>
      </c>
      <c r="AS36" s="5">
        <f>SUMIFS(Data!$A:$A, Data!$H:$H,$A36,Data!$C:$C,AS$1,Data!$D:$D,AS$2)</f>
        <v>0</v>
      </c>
      <c r="AT36" s="5">
        <f>SUMIFS(Data!$A:$A, Data!$H:$H,$A36,Data!$C:$C,AT$1,Data!$D:$D,AT$2)</f>
        <v>0</v>
      </c>
      <c r="AU36" s="5">
        <f>SUMIFS(Data!$A:$A, Data!$H:$H,$A36,Data!$C:$C,AU$1,Data!$D:$D,AU$2)</f>
        <v>0</v>
      </c>
      <c r="AV36" s="5">
        <f>SUMIFS(Data!$A:$A, Data!$H:$H,$A36,Data!$C:$C,AV$1,Data!$D:$D,AV$2)</f>
        <v>0</v>
      </c>
      <c r="AW36" s="5">
        <f>SUMIFS(Data!$A:$A, Data!$H:$H,$A36,Data!$C:$C,AW$1,Data!$D:$D,AW$2)</f>
        <v>0</v>
      </c>
      <c r="AX36" s="5">
        <f>SUMIFS(Data!$A:$A, Data!$H:$H,$A36,Data!$C:$C,AX$1,Data!$D:$D,AX$2)</f>
        <v>0</v>
      </c>
      <c r="AY36" s="5">
        <f>SUMIFS(Data!$A:$A, Data!$H:$H,$A36,Data!$C:$C,AY$1,Data!$D:$D,AY$2)</f>
        <v>3</v>
      </c>
      <c r="AZ36" s="5">
        <f>SUMIFS(Data!$A:$A, Data!$H:$H,$A36,Data!$C:$C,AZ$1,Data!$D:$D,AZ$2)</f>
        <v>0</v>
      </c>
      <c r="BA36" s="5">
        <f>SUMIFS(Data!$A:$A, Data!$H:$H,$A36,Data!$C:$C,BA$1,Data!$D:$D,BA$2)</f>
        <v>0</v>
      </c>
      <c r="BB36" s="5">
        <f>SUMIFS(Data!$A:$A, Data!$H:$H,$A36,Data!$C:$C,BB$1,Data!$D:$D,BB$2)</f>
        <v>0</v>
      </c>
      <c r="BC36" s="5">
        <f>SUMIFS(Data!$A:$A, Data!$H:$H,$A36,Data!$C:$C,BC$1,Data!$D:$D,BC$2)</f>
        <v>0</v>
      </c>
      <c r="BD36" s="5">
        <f>SUMIFS(Data!$A:$A, Data!$H:$H,$A36,Data!$C:$C,BD$1,Data!$D:$D,BD$2)</f>
        <v>0</v>
      </c>
      <c r="BE36" s="5">
        <f>SUMIFS(Data!$A:$A, Data!$H:$H,$A36,Data!$C:$C,BE$1,Data!$D:$D,BE$2)</f>
        <v>0</v>
      </c>
      <c r="BF36" s="5">
        <f>SUMIFS(Data!$A:$A, Data!$H:$H,$A36,Data!$C:$C,BF$1,Data!$D:$D,BF$2)</f>
        <v>0</v>
      </c>
      <c r="BG36" s="5">
        <f>SUMIFS(Data!$A:$A, Data!$H:$H,$A36,Data!$C:$C,BG$1,Data!$D:$D,BG$2)</f>
        <v>0</v>
      </c>
      <c r="BH36" s="5">
        <f>SUMIFS(Data!$A:$A, Data!$H:$H,$A36,Data!$C:$C,BH$1,Data!$D:$D,BH$2)</f>
        <v>0</v>
      </c>
      <c r="BI36" s="5">
        <f>SUMIFS(Data!$A:$A, Data!$H:$H,$A36,Data!$C:$C,BI$1,Data!$D:$D,BI$2)</f>
        <v>0</v>
      </c>
      <c r="BJ36" s="5">
        <f>SUMIFS(Data!$A:$A, Data!$H:$H,$A36,Data!$C:$C,BJ$1,Data!$D:$D,BJ$2)</f>
        <v>0</v>
      </c>
      <c r="BK36" s="5">
        <f>SUMIFS(Data!$A:$A, Data!$H:$H,$A36,Data!$C:$C,BK$1,Data!$D:$D,BK$2)</f>
        <v>0</v>
      </c>
      <c r="BL36" s="5">
        <f>SUMIFS(Data!$A:$A, Data!$H:$H,$A36,Data!$C:$C,BL$1,Data!$D:$D,BL$2)</f>
        <v>0</v>
      </c>
      <c r="BM36" s="5">
        <f>SUMIFS(Data!$A:$A, Data!$H:$H,$A36,Data!$C:$C,BM$1,Data!$D:$D,BM$2)</f>
        <v>0</v>
      </c>
      <c r="BN36" s="5">
        <f>SUMIFS(Data!$A:$A, Data!$H:$H,$A36,Data!$C:$C,BN$1,Data!$D:$D,BN$2)</f>
        <v>0</v>
      </c>
      <c r="BO36" s="5">
        <f>SUMIFS(Data!$A:$A, Data!$H:$H,$A36,Data!$C:$C,BO$1,Data!$D:$D,BO$2)</f>
        <v>0</v>
      </c>
      <c r="BP36" s="5">
        <f>SUMIFS(Data!$A:$A, Data!$H:$H,$A36,Data!$C:$C,BP$1,Data!$D:$D,BP$2)</f>
        <v>0</v>
      </c>
      <c r="BQ36" s="5">
        <f>SUMIFS(Data!$A:$A, Data!$H:$H,$A36,Data!$C:$C,BQ$1,Data!$D:$D,BQ$2)</f>
        <v>0</v>
      </c>
      <c r="BR36" s="5">
        <f>SUMIFS(Data!$A:$A, Data!$H:$H,$A36,Data!$C:$C,BR$1,Data!$D:$D,BR$2)</f>
        <v>0</v>
      </c>
      <c r="BS36" s="5">
        <f>SUMIFS(Data!$A:$A, Data!$H:$H,$A36,Data!$C:$C,BS$1,Data!$D:$D,BS$2)</f>
        <v>0</v>
      </c>
      <c r="BT36" s="5">
        <f>SUMIFS(Data!$A:$A, Data!$H:$H,$A36,Data!$C:$C,BT$1,Data!$D:$D,BT$2)</f>
        <v>0</v>
      </c>
      <c r="BU36" s="5">
        <f>SUMIFS(Data!$A:$A, Data!$H:$H,$A36,Data!$C:$C,BU$1,Data!$D:$D,BU$2)</f>
        <v>0</v>
      </c>
      <c r="BV36" s="5">
        <f>SUMIFS(Data!$A:$A, Data!$H:$H,$A36,Data!$C:$C,BV$1,Data!$D:$D,BV$2)</f>
        <v>0</v>
      </c>
      <c r="BW36" s="5">
        <f>SUMIFS(Data!$A:$A, Data!$H:$H,$A36,Data!$C:$C,BW$1,Data!$D:$D,BW$2)</f>
        <v>0</v>
      </c>
      <c r="BX36" s="5">
        <f>SUMIFS(Data!$A:$A, Data!$H:$H,$A36,Data!$C:$C,BX$1,Data!$D:$D,BX$2)</f>
        <v>0</v>
      </c>
      <c r="BY36" s="5">
        <f>SUMIFS(Data!$A:$A, Data!$H:$H,$A36,Data!$C:$C,BY$1,Data!$D:$D,BY$2)</f>
        <v>0</v>
      </c>
      <c r="BZ36" s="5">
        <f>SUMIFS(Data!$A:$A, Data!$H:$H,$A36,Data!$C:$C,BZ$1,Data!$D:$D,BZ$2)</f>
        <v>0</v>
      </c>
      <c r="CA36" s="5">
        <f>SUMIFS(Data!$A:$A, Data!$H:$H,$A36,Data!$C:$C,CA$1,Data!$D:$D,CA$2)</f>
        <v>0</v>
      </c>
      <c r="CB36" s="5">
        <f>SUMIFS(Data!$A:$A, Data!$H:$H,$A36,Data!$C:$C,CB$1,Data!$D:$D,CB$2)</f>
        <v>0</v>
      </c>
      <c r="CC36" s="5">
        <f>SUMIFS(Data!$A:$A, Data!$H:$H,$A36,Data!$C:$C,CC$1,Data!$D:$D,CC$2)</f>
        <v>0</v>
      </c>
      <c r="CD36" s="5">
        <f>SUMIFS(Data!$A:$A, Data!$H:$H,$A36,Data!$C:$C,CD$1,Data!$D:$D,CD$2)</f>
        <v>0</v>
      </c>
      <c r="CE36" s="5">
        <f>SUMIFS(Data!$A:$A, Data!$H:$H,$A36,Data!$C:$C,CE$1,Data!$D:$D,CE$2)</f>
        <v>0</v>
      </c>
      <c r="CF36" s="5">
        <f>SUMIFS(Data!$A:$A, Data!$H:$H,$A36,Data!$C:$C,CF$1,Data!$D:$D,CF$2)</f>
        <v>0</v>
      </c>
      <c r="CG36" s="5">
        <f>SUMIFS(Data!$A:$A, Data!$H:$H,$A36,Data!$C:$C,CG$1,Data!$D:$D,CG$2)</f>
        <v>0</v>
      </c>
      <c r="CH36" s="5">
        <f>SUMIFS(Data!$A:$A, Data!$H:$H,$A36,Data!$C:$C,CH$1,Data!$D:$D,CH$2)</f>
        <v>0</v>
      </c>
      <c r="CI36" s="5">
        <f>SUMIFS(Data!$A:$A, Data!$H:$H,$A36,Data!$C:$C,CI$1,Data!$D:$D,CI$2)</f>
        <v>0</v>
      </c>
      <c r="CJ36" s="5">
        <f>SUMIFS(Data!$A:$A, Data!$H:$H,$A36,Data!$C:$C,CJ$1,Data!$D:$D,CJ$2)</f>
        <v>0</v>
      </c>
      <c r="CK36" s="5">
        <f>SUMIFS(Data!$A:$A, Data!$H:$H,$A36,Data!$C:$C,CK$1,Data!$D:$D,CK$2)</f>
        <v>0</v>
      </c>
      <c r="CL36" s="5">
        <f>SUMIFS(Data!$A:$A, Data!$H:$H,$A36,Data!$C:$C,CL$1,Data!$D:$D,CL$2)</f>
        <v>0</v>
      </c>
      <c r="CM36" s="5">
        <f>SUMIFS(Data!$A:$A, Data!$H:$H,$A36,Data!$C:$C,CM$1,Data!$D:$D,CM$2)</f>
        <v>0</v>
      </c>
      <c r="CN36" s="5">
        <f>SUMIFS(Data!$A:$A, Data!$H:$H,$A36,Data!$C:$C,CN$1,Data!$D:$D,CN$2)</f>
        <v>0</v>
      </c>
      <c r="CO36" s="5">
        <f>SUMIFS(Data!$A:$A, Data!$H:$H,$A36,Data!$C:$C,CO$1,Data!$D:$D,CO$2)</f>
        <v>0</v>
      </c>
      <c r="CP36" s="5">
        <f>SUMIFS(Data!$A:$A, Data!$H:$H,$A36,Data!$C:$C,CP$1,Data!$D:$D,CP$2)</f>
        <v>0</v>
      </c>
      <c r="CQ36" s="5">
        <f>SUMIFS(Data!$A:$A, Data!$H:$H,$A36,Data!$C:$C,CQ$1,Data!$D:$D,CQ$2)</f>
        <v>0</v>
      </c>
      <c r="CR36" s="5">
        <f>SUMIFS(Data!$A:$A, Data!$H:$H,$A36,Data!$C:$C,CR$1,Data!$D:$D,CR$2)</f>
        <v>0</v>
      </c>
      <c r="CS36" s="5">
        <f>SUMIFS(Data!$A:$A, Data!$H:$H,$A36,Data!$C:$C,CS$1,Data!$D:$D,CS$2)</f>
        <v>0</v>
      </c>
      <c r="CT36" s="5">
        <f>SUMIFS(Data!$A:$A, Data!$H:$H,$A36,Data!$C:$C,CT$1,Data!$D:$D,CT$2)</f>
        <v>0</v>
      </c>
      <c r="CU36" s="5">
        <f>SUMIFS(Data!$A:$A, Data!$H:$H,$A36,Data!$C:$C,CU$1,Data!$D:$D,CU$2)</f>
        <v>2</v>
      </c>
      <c r="CV36" s="5">
        <f>SUMIFS(Data!$A:$A, Data!$H:$H,$A36,Data!$C:$C,CV$1,Data!$D:$D,CV$2)</f>
        <v>0</v>
      </c>
      <c r="CW36" s="5">
        <f t="shared" ref="CW36:CX36" si="35">SUMIF($B$2:$CV$2,CW$2, $B36:$CV36)</f>
        <v>5</v>
      </c>
      <c r="CX36" s="5">
        <f t="shared" si="35"/>
        <v>0</v>
      </c>
      <c r="CY36" s="5">
        <f t="shared" si="3"/>
        <v>5</v>
      </c>
    </row>
    <row r="37">
      <c r="A37" s="5" t="str">
        <f>Countries!A35</f>
        <v>GER</v>
      </c>
      <c r="B37" s="5">
        <f>SUMIFS(Data!$A:$A, Data!$H:$H,$A37,Data!$C:$C,B$1,Data!$D:$D,B$2)</f>
        <v>0</v>
      </c>
      <c r="C37" s="5">
        <f>SUMIFS(Data!$A:$A, Data!$H:$H,$A37,Data!$C:$C,C$1,Data!$D:$D,C$2)</f>
        <v>0</v>
      </c>
      <c r="D37" s="5">
        <f>SUMIFS(Data!$A:$A, Data!$H:$H,$A37,Data!$C:$C,D$1,Data!$D:$D,D$2)</f>
        <v>0</v>
      </c>
      <c r="E37" s="5">
        <f>SUMIFS(Data!$A:$A, Data!$H:$H,$A37,Data!$C:$C,E$1,Data!$D:$D,E$2)</f>
        <v>0</v>
      </c>
      <c r="F37" s="5">
        <f>SUMIFS(Data!$A:$A, Data!$H:$H,$A37,Data!$C:$C,F$1,Data!$D:$D,F$2)</f>
        <v>0</v>
      </c>
      <c r="G37" s="5">
        <f>SUMIFS(Data!$A:$A, Data!$H:$H,$A37,Data!$C:$C,G$1,Data!$D:$D,G$2)</f>
        <v>1</v>
      </c>
      <c r="H37" s="5">
        <f>SUMIFS(Data!$A:$A, Data!$H:$H,$A37,Data!$C:$C,H$1,Data!$D:$D,H$2)</f>
        <v>0</v>
      </c>
      <c r="I37" s="5">
        <f>SUMIFS(Data!$A:$A, Data!$H:$H,$A37,Data!$C:$C,I$1,Data!$D:$D,I$2)</f>
        <v>0</v>
      </c>
      <c r="J37" s="5">
        <f>SUMIFS(Data!$A:$A, Data!$H:$H,$A37,Data!$C:$C,J$1,Data!$D:$D,J$2)</f>
        <v>1</v>
      </c>
      <c r="K37" s="5">
        <f>SUMIFS(Data!$A:$A, Data!$H:$H,$A37,Data!$C:$C,K$1,Data!$D:$D,K$2)</f>
        <v>0</v>
      </c>
      <c r="L37" s="5">
        <f>SUMIFS(Data!$A:$A, Data!$H:$H,$A37,Data!$C:$C,L$1,Data!$D:$D,L$2)</f>
        <v>1</v>
      </c>
      <c r="M37" s="5">
        <f>SUMIFS(Data!$A:$A, Data!$H:$H,$A37,Data!$C:$C,M$1,Data!$D:$D,M$2)</f>
        <v>0</v>
      </c>
      <c r="N37" s="5">
        <f>SUMIFS(Data!$A:$A, Data!$H:$H,$A37,Data!$C:$C,N$1,Data!$D:$D,N$2)</f>
        <v>0</v>
      </c>
      <c r="O37" s="5">
        <f>SUMIFS(Data!$A:$A, Data!$H:$H,$A37,Data!$C:$C,O$1,Data!$D:$D,O$2)</f>
        <v>0</v>
      </c>
      <c r="P37" s="5">
        <f>SUMIFS(Data!$A:$A, Data!$H:$H,$A37,Data!$C:$C,P$1,Data!$D:$D,P$2)</f>
        <v>0</v>
      </c>
      <c r="Q37" s="5">
        <f>SUMIFS(Data!$A:$A, Data!$H:$H,$A37,Data!$C:$C,Q$1,Data!$D:$D,Q$2)</f>
        <v>0</v>
      </c>
      <c r="R37" s="5">
        <f>SUMIFS(Data!$A:$A, Data!$H:$H,$A37,Data!$C:$C,R$1,Data!$D:$D,R$2)</f>
        <v>0</v>
      </c>
      <c r="S37" s="5">
        <f>SUMIFS(Data!$A:$A, Data!$H:$H,$A37,Data!$C:$C,S$1,Data!$D:$D,S$2)</f>
        <v>0</v>
      </c>
      <c r="T37" s="5">
        <f>SUMIFS(Data!$A:$A, Data!$H:$H,$A37,Data!$C:$C,T$1,Data!$D:$D,T$2)</f>
        <v>0</v>
      </c>
      <c r="U37" s="5">
        <f>SUMIFS(Data!$A:$A, Data!$H:$H,$A37,Data!$C:$C,U$1,Data!$D:$D,U$2)</f>
        <v>0</v>
      </c>
      <c r="V37" s="5">
        <f>SUMIFS(Data!$A:$A, Data!$H:$H,$A37,Data!$C:$C,V$1,Data!$D:$D,V$2)</f>
        <v>0</v>
      </c>
      <c r="W37" s="5">
        <f>SUMIFS(Data!$A:$A, Data!$H:$H,$A37,Data!$C:$C,W$1,Data!$D:$D,W$2)</f>
        <v>0</v>
      </c>
      <c r="X37" s="5">
        <f>SUMIFS(Data!$A:$A, Data!$H:$H,$A37,Data!$C:$C,X$1,Data!$D:$D,X$2)</f>
        <v>0</v>
      </c>
      <c r="Y37" s="5">
        <f>SUMIFS(Data!$A:$A, Data!$H:$H,$A37,Data!$C:$C,Y$1,Data!$D:$D,Y$2)</f>
        <v>0</v>
      </c>
      <c r="Z37" s="5">
        <f>SUMIFS(Data!$A:$A, Data!$H:$H,$A37,Data!$C:$C,Z$1,Data!$D:$D,Z$2)</f>
        <v>2</v>
      </c>
      <c r="AA37" s="5">
        <f>SUMIFS(Data!$A:$A, Data!$H:$H,$A37,Data!$C:$C,AA$1,Data!$D:$D,AA$2)</f>
        <v>0</v>
      </c>
      <c r="AB37" s="5">
        <f>SUMIFS(Data!$A:$A, Data!$H:$H,$A37,Data!$C:$C,AB$1,Data!$D:$D,AB$2)</f>
        <v>0</v>
      </c>
      <c r="AC37" s="5">
        <f>SUMIFS(Data!$A:$A, Data!$H:$H,$A37,Data!$C:$C,AC$1,Data!$D:$D,AC$2)</f>
        <v>0</v>
      </c>
      <c r="AD37" s="5">
        <f>SUMIFS(Data!$A:$A, Data!$H:$H,$A37,Data!$C:$C,AD$1,Data!$D:$D,AD$2)</f>
        <v>0</v>
      </c>
      <c r="AE37" s="5">
        <f>SUMIFS(Data!$A:$A, Data!$H:$H,$A37,Data!$C:$C,AE$1,Data!$D:$D,AE$2)</f>
        <v>0</v>
      </c>
      <c r="AF37" s="5">
        <f>SUMIFS(Data!$A:$A, Data!$H:$H,$A37,Data!$C:$C,AF$1,Data!$D:$D,AF$2)</f>
        <v>0</v>
      </c>
      <c r="AG37" s="5">
        <f>SUMIFS(Data!$A:$A, Data!$H:$H,$A37,Data!$C:$C,AG$1,Data!$D:$D,AG$2)</f>
        <v>0</v>
      </c>
      <c r="AH37" s="5">
        <f>SUMIFS(Data!$A:$A, Data!$H:$H,$A37,Data!$C:$C,AH$1,Data!$D:$D,AH$2)</f>
        <v>0</v>
      </c>
      <c r="AI37" s="5">
        <f>SUMIFS(Data!$A:$A, Data!$H:$H,$A37,Data!$C:$C,AI$1,Data!$D:$D,AI$2)</f>
        <v>0</v>
      </c>
      <c r="AJ37" s="5">
        <f>SUMIFS(Data!$A:$A, Data!$H:$H,$A37,Data!$C:$C,AJ$1,Data!$D:$D,AJ$2)</f>
        <v>0</v>
      </c>
      <c r="AK37" s="5">
        <f>SUMIFS(Data!$A:$A, Data!$H:$H,$A37,Data!$C:$C,AK$1,Data!$D:$D,AK$2)</f>
        <v>2</v>
      </c>
      <c r="AL37" s="5">
        <f>SUMIFS(Data!$A:$A, Data!$H:$H,$A37,Data!$C:$C,AL$1,Data!$D:$D,AL$2)</f>
        <v>0</v>
      </c>
      <c r="AM37" s="5">
        <f>SUMIFS(Data!$A:$A, Data!$H:$H,$A37,Data!$C:$C,AM$1,Data!$D:$D,AM$2)</f>
        <v>0</v>
      </c>
      <c r="AN37" s="5">
        <f>SUMIFS(Data!$A:$A, Data!$H:$H,$A37,Data!$C:$C,AN$1,Data!$D:$D,AN$2)</f>
        <v>1</v>
      </c>
      <c r="AO37" s="5">
        <f>SUMIFS(Data!$A:$A, Data!$H:$H,$A37,Data!$C:$C,AO$1,Data!$D:$D,AO$2)</f>
        <v>0</v>
      </c>
      <c r="AP37" s="5">
        <f>SUMIFS(Data!$A:$A, Data!$H:$H,$A37,Data!$C:$C,AP$1,Data!$D:$D,AP$2)</f>
        <v>0</v>
      </c>
      <c r="AQ37" s="5">
        <f>SUMIFS(Data!$A:$A, Data!$H:$H,$A37,Data!$C:$C,AQ$1,Data!$D:$D,AQ$2)</f>
        <v>0</v>
      </c>
      <c r="AR37" s="5">
        <f>SUMIFS(Data!$A:$A, Data!$H:$H,$A37,Data!$C:$C,AR$1,Data!$D:$D,AR$2)</f>
        <v>0</v>
      </c>
      <c r="AS37" s="5">
        <f>SUMIFS(Data!$A:$A, Data!$H:$H,$A37,Data!$C:$C,AS$1,Data!$D:$D,AS$2)</f>
        <v>0</v>
      </c>
      <c r="AT37" s="5">
        <f>SUMIFS(Data!$A:$A, Data!$H:$H,$A37,Data!$C:$C,AT$1,Data!$D:$D,AT$2)</f>
        <v>0</v>
      </c>
      <c r="AU37" s="5">
        <f>SUMIFS(Data!$A:$A, Data!$H:$H,$A37,Data!$C:$C,AU$1,Data!$D:$D,AU$2)</f>
        <v>0</v>
      </c>
      <c r="AV37" s="5">
        <f>SUMIFS(Data!$A:$A, Data!$H:$H,$A37,Data!$C:$C,AV$1,Data!$D:$D,AV$2)</f>
        <v>0</v>
      </c>
      <c r="AW37" s="5">
        <f>SUMIFS(Data!$A:$A, Data!$H:$H,$A37,Data!$C:$C,AW$1,Data!$D:$D,AW$2)</f>
        <v>0</v>
      </c>
      <c r="AX37" s="5">
        <f>SUMIFS(Data!$A:$A, Data!$H:$H,$A37,Data!$C:$C,AX$1,Data!$D:$D,AX$2)</f>
        <v>0</v>
      </c>
      <c r="AY37" s="5">
        <f>SUMIFS(Data!$A:$A, Data!$H:$H,$A37,Data!$C:$C,AY$1,Data!$D:$D,AY$2)</f>
        <v>1</v>
      </c>
      <c r="AZ37" s="5">
        <f>SUMIFS(Data!$A:$A, Data!$H:$H,$A37,Data!$C:$C,AZ$1,Data!$D:$D,AZ$2)</f>
        <v>0</v>
      </c>
      <c r="BA37" s="5">
        <f>SUMIFS(Data!$A:$A, Data!$H:$H,$A37,Data!$C:$C,BA$1,Data!$D:$D,BA$2)</f>
        <v>0</v>
      </c>
      <c r="BB37" s="5">
        <f>SUMIFS(Data!$A:$A, Data!$H:$H,$A37,Data!$C:$C,BB$1,Data!$D:$D,BB$2)</f>
        <v>0</v>
      </c>
      <c r="BC37" s="5">
        <f>SUMIFS(Data!$A:$A, Data!$H:$H,$A37,Data!$C:$C,BC$1,Data!$D:$D,BC$2)</f>
        <v>0</v>
      </c>
      <c r="BD37" s="5">
        <f>SUMIFS(Data!$A:$A, Data!$H:$H,$A37,Data!$C:$C,BD$1,Data!$D:$D,BD$2)</f>
        <v>0</v>
      </c>
      <c r="BE37" s="5">
        <f>SUMIFS(Data!$A:$A, Data!$H:$H,$A37,Data!$C:$C,BE$1,Data!$D:$D,BE$2)</f>
        <v>0</v>
      </c>
      <c r="BF37" s="5">
        <f>SUMIFS(Data!$A:$A, Data!$H:$H,$A37,Data!$C:$C,BF$1,Data!$D:$D,BF$2)</f>
        <v>0</v>
      </c>
      <c r="BG37" s="5">
        <f>SUMIFS(Data!$A:$A, Data!$H:$H,$A37,Data!$C:$C,BG$1,Data!$D:$D,BG$2)</f>
        <v>0</v>
      </c>
      <c r="BH37" s="5">
        <f>SUMIFS(Data!$A:$A, Data!$H:$H,$A37,Data!$C:$C,BH$1,Data!$D:$D,BH$2)</f>
        <v>0</v>
      </c>
      <c r="BI37" s="5">
        <f>SUMIFS(Data!$A:$A, Data!$H:$H,$A37,Data!$C:$C,BI$1,Data!$D:$D,BI$2)</f>
        <v>11</v>
      </c>
      <c r="BJ37" s="5">
        <f>SUMIFS(Data!$A:$A, Data!$H:$H,$A37,Data!$C:$C,BJ$1,Data!$D:$D,BJ$2)</f>
        <v>0</v>
      </c>
      <c r="BK37" s="5">
        <f>SUMIFS(Data!$A:$A, Data!$H:$H,$A37,Data!$C:$C,BK$1,Data!$D:$D,BK$2)</f>
        <v>0</v>
      </c>
      <c r="BL37" s="5">
        <f>SUMIFS(Data!$A:$A, Data!$H:$H,$A37,Data!$C:$C,BL$1,Data!$D:$D,BL$2)</f>
        <v>0</v>
      </c>
      <c r="BM37" s="5">
        <f>SUMIFS(Data!$A:$A, Data!$H:$H,$A37,Data!$C:$C,BM$1,Data!$D:$D,BM$2)</f>
        <v>0</v>
      </c>
      <c r="BN37" s="5">
        <f>SUMIFS(Data!$A:$A, Data!$H:$H,$A37,Data!$C:$C,BN$1,Data!$D:$D,BN$2)</f>
        <v>0</v>
      </c>
      <c r="BO37" s="5">
        <f>SUMIFS(Data!$A:$A, Data!$H:$H,$A37,Data!$C:$C,BO$1,Data!$D:$D,BO$2)</f>
        <v>2</v>
      </c>
      <c r="BP37" s="5">
        <f>SUMIFS(Data!$A:$A, Data!$H:$H,$A37,Data!$C:$C,BP$1,Data!$D:$D,BP$2)</f>
        <v>0</v>
      </c>
      <c r="BQ37" s="5">
        <f>SUMIFS(Data!$A:$A, Data!$H:$H,$A37,Data!$C:$C,BQ$1,Data!$D:$D,BQ$2)</f>
        <v>0</v>
      </c>
      <c r="BR37" s="5">
        <f>SUMIFS(Data!$A:$A, Data!$H:$H,$A37,Data!$C:$C,BR$1,Data!$D:$D,BR$2)</f>
        <v>0</v>
      </c>
      <c r="BS37" s="5">
        <f>SUMIFS(Data!$A:$A, Data!$H:$H,$A37,Data!$C:$C,BS$1,Data!$D:$D,BS$2)</f>
        <v>0</v>
      </c>
      <c r="BT37" s="5">
        <f>SUMIFS(Data!$A:$A, Data!$H:$H,$A37,Data!$C:$C,BT$1,Data!$D:$D,BT$2)</f>
        <v>0</v>
      </c>
      <c r="BU37" s="5">
        <f>SUMIFS(Data!$A:$A, Data!$H:$H,$A37,Data!$C:$C,BU$1,Data!$D:$D,BU$2)</f>
        <v>0</v>
      </c>
      <c r="BV37" s="5">
        <f>SUMIFS(Data!$A:$A, Data!$H:$H,$A37,Data!$C:$C,BV$1,Data!$D:$D,BV$2)</f>
        <v>0</v>
      </c>
      <c r="BW37" s="5">
        <f>SUMIFS(Data!$A:$A, Data!$H:$H,$A37,Data!$C:$C,BW$1,Data!$D:$D,BW$2)</f>
        <v>0</v>
      </c>
      <c r="BX37" s="5">
        <f>SUMIFS(Data!$A:$A, Data!$H:$H,$A37,Data!$C:$C,BX$1,Data!$D:$D,BX$2)</f>
        <v>0</v>
      </c>
      <c r="BY37" s="5">
        <f>SUMIFS(Data!$A:$A, Data!$H:$H,$A37,Data!$C:$C,BY$1,Data!$D:$D,BY$2)</f>
        <v>0</v>
      </c>
      <c r="BZ37" s="5">
        <f>SUMIFS(Data!$A:$A, Data!$H:$H,$A37,Data!$C:$C,BZ$1,Data!$D:$D,BZ$2)</f>
        <v>0</v>
      </c>
      <c r="CA37" s="5">
        <f>SUMIFS(Data!$A:$A, Data!$H:$H,$A37,Data!$C:$C,CA$1,Data!$D:$D,CA$2)</f>
        <v>0</v>
      </c>
      <c r="CB37" s="5">
        <f>SUMIFS(Data!$A:$A, Data!$H:$H,$A37,Data!$C:$C,CB$1,Data!$D:$D,CB$2)</f>
        <v>3</v>
      </c>
      <c r="CC37" s="5">
        <f>SUMIFS(Data!$A:$A, Data!$H:$H,$A37,Data!$C:$C,CC$1,Data!$D:$D,CC$2)</f>
        <v>0</v>
      </c>
      <c r="CD37" s="5">
        <f>SUMIFS(Data!$A:$A, Data!$H:$H,$A37,Data!$C:$C,CD$1,Data!$D:$D,CD$2)</f>
        <v>0</v>
      </c>
      <c r="CE37" s="5">
        <f>SUMIFS(Data!$A:$A, Data!$H:$H,$A37,Data!$C:$C,CE$1,Data!$D:$D,CE$2)</f>
        <v>0</v>
      </c>
      <c r="CF37" s="5">
        <f>SUMIFS(Data!$A:$A, Data!$H:$H,$A37,Data!$C:$C,CF$1,Data!$D:$D,CF$2)</f>
        <v>0</v>
      </c>
      <c r="CG37" s="5">
        <f>SUMIFS(Data!$A:$A, Data!$H:$H,$A37,Data!$C:$C,CG$1,Data!$D:$D,CG$2)</f>
        <v>0</v>
      </c>
      <c r="CH37" s="5">
        <f>SUMIFS(Data!$A:$A, Data!$H:$H,$A37,Data!$C:$C,CH$1,Data!$D:$D,CH$2)</f>
        <v>0</v>
      </c>
      <c r="CI37" s="5">
        <f>SUMIFS(Data!$A:$A, Data!$H:$H,$A37,Data!$C:$C,CI$1,Data!$D:$D,CI$2)</f>
        <v>0</v>
      </c>
      <c r="CJ37" s="5">
        <f>SUMIFS(Data!$A:$A, Data!$H:$H,$A37,Data!$C:$C,CJ$1,Data!$D:$D,CJ$2)</f>
        <v>0</v>
      </c>
      <c r="CK37" s="5">
        <f>SUMIFS(Data!$A:$A, Data!$H:$H,$A37,Data!$C:$C,CK$1,Data!$D:$D,CK$2)</f>
        <v>0</v>
      </c>
      <c r="CL37" s="5">
        <f>SUMIFS(Data!$A:$A, Data!$H:$H,$A37,Data!$C:$C,CL$1,Data!$D:$D,CL$2)</f>
        <v>0</v>
      </c>
      <c r="CM37" s="5">
        <f>SUMIFS(Data!$A:$A, Data!$H:$H,$A37,Data!$C:$C,CM$1,Data!$D:$D,CM$2)</f>
        <v>0</v>
      </c>
      <c r="CN37" s="5">
        <f>SUMIFS(Data!$A:$A, Data!$H:$H,$A37,Data!$C:$C,CN$1,Data!$D:$D,CN$2)</f>
        <v>0</v>
      </c>
      <c r="CO37" s="5">
        <f>SUMIFS(Data!$A:$A, Data!$H:$H,$A37,Data!$C:$C,CO$1,Data!$D:$D,CO$2)</f>
        <v>0</v>
      </c>
      <c r="CP37" s="5">
        <f>SUMIFS(Data!$A:$A, Data!$H:$H,$A37,Data!$C:$C,CP$1,Data!$D:$D,CP$2)</f>
        <v>0</v>
      </c>
      <c r="CQ37" s="5">
        <f>SUMIFS(Data!$A:$A, Data!$H:$H,$A37,Data!$C:$C,CQ$1,Data!$D:$D,CQ$2)</f>
        <v>0</v>
      </c>
      <c r="CR37" s="5">
        <f>SUMIFS(Data!$A:$A, Data!$H:$H,$A37,Data!$C:$C,CR$1,Data!$D:$D,CR$2)</f>
        <v>0</v>
      </c>
      <c r="CS37" s="5">
        <f>SUMIFS(Data!$A:$A, Data!$H:$H,$A37,Data!$C:$C,CS$1,Data!$D:$D,CS$2)</f>
        <v>0</v>
      </c>
      <c r="CT37" s="5">
        <f>SUMIFS(Data!$A:$A, Data!$H:$H,$A37,Data!$C:$C,CT$1,Data!$D:$D,CT$2)</f>
        <v>0</v>
      </c>
      <c r="CU37" s="5">
        <f>SUMIFS(Data!$A:$A, Data!$H:$H,$A37,Data!$C:$C,CU$1,Data!$D:$D,CU$2)</f>
        <v>0</v>
      </c>
      <c r="CV37" s="5">
        <f>SUMIFS(Data!$A:$A, Data!$H:$H,$A37,Data!$C:$C,CV$1,Data!$D:$D,CV$2)</f>
        <v>0</v>
      </c>
      <c r="CW37" s="5">
        <f t="shared" ref="CW37:CX37" si="36">SUMIF($B$2:$CV$2,CW$2, $B37:$CV37)</f>
        <v>19</v>
      </c>
      <c r="CX37" s="5">
        <f t="shared" si="36"/>
        <v>5</v>
      </c>
      <c r="CY37" s="5">
        <f t="shared" si="3"/>
        <v>25</v>
      </c>
    </row>
    <row r="38">
      <c r="A38" s="5" t="str">
        <f>Countries!A36</f>
        <v>GHA</v>
      </c>
      <c r="B38" s="5">
        <f>SUMIFS(Data!$A:$A, Data!$H:$H,$A38,Data!$C:$C,B$1,Data!$D:$D,B$2)</f>
        <v>0</v>
      </c>
      <c r="C38" s="5">
        <f>SUMIFS(Data!$A:$A, Data!$H:$H,$A38,Data!$C:$C,C$1,Data!$D:$D,C$2)</f>
        <v>0</v>
      </c>
      <c r="D38" s="5">
        <f>SUMIFS(Data!$A:$A, Data!$H:$H,$A38,Data!$C:$C,D$1,Data!$D:$D,D$2)</f>
        <v>0</v>
      </c>
      <c r="E38" s="5">
        <f>SUMIFS(Data!$A:$A, Data!$H:$H,$A38,Data!$C:$C,E$1,Data!$D:$D,E$2)</f>
        <v>0</v>
      </c>
      <c r="F38" s="5">
        <f>SUMIFS(Data!$A:$A, Data!$H:$H,$A38,Data!$C:$C,F$1,Data!$D:$D,F$2)</f>
        <v>0</v>
      </c>
      <c r="G38" s="5">
        <f>SUMIFS(Data!$A:$A, Data!$H:$H,$A38,Data!$C:$C,G$1,Data!$D:$D,G$2)</f>
        <v>0</v>
      </c>
      <c r="H38" s="5">
        <f>SUMIFS(Data!$A:$A, Data!$H:$H,$A38,Data!$C:$C,H$1,Data!$D:$D,H$2)</f>
        <v>0</v>
      </c>
      <c r="I38" s="5">
        <f>SUMIFS(Data!$A:$A, Data!$H:$H,$A38,Data!$C:$C,I$1,Data!$D:$D,I$2)</f>
        <v>0</v>
      </c>
      <c r="J38" s="5">
        <f>SUMIFS(Data!$A:$A, Data!$H:$H,$A38,Data!$C:$C,J$1,Data!$D:$D,J$2)</f>
        <v>0</v>
      </c>
      <c r="K38" s="5">
        <f>SUMIFS(Data!$A:$A, Data!$H:$H,$A38,Data!$C:$C,K$1,Data!$D:$D,K$2)</f>
        <v>0</v>
      </c>
      <c r="L38" s="5">
        <f>SUMIFS(Data!$A:$A, Data!$H:$H,$A38,Data!$C:$C,L$1,Data!$D:$D,L$2)</f>
        <v>0</v>
      </c>
      <c r="M38" s="5">
        <f>SUMIFS(Data!$A:$A, Data!$H:$H,$A38,Data!$C:$C,M$1,Data!$D:$D,M$2)</f>
        <v>0</v>
      </c>
      <c r="N38" s="5">
        <f>SUMIFS(Data!$A:$A, Data!$H:$H,$A38,Data!$C:$C,N$1,Data!$D:$D,N$2)</f>
        <v>0</v>
      </c>
      <c r="O38" s="5">
        <f>SUMIFS(Data!$A:$A, Data!$H:$H,$A38,Data!$C:$C,O$1,Data!$D:$D,O$2)</f>
        <v>0</v>
      </c>
      <c r="P38" s="5">
        <f>SUMIFS(Data!$A:$A, Data!$H:$H,$A38,Data!$C:$C,P$1,Data!$D:$D,P$2)</f>
        <v>0</v>
      </c>
      <c r="Q38" s="5">
        <f>SUMIFS(Data!$A:$A, Data!$H:$H,$A38,Data!$C:$C,Q$1,Data!$D:$D,Q$2)</f>
        <v>0</v>
      </c>
      <c r="R38" s="5">
        <f>SUMIFS(Data!$A:$A, Data!$H:$H,$A38,Data!$C:$C,R$1,Data!$D:$D,R$2)</f>
        <v>0</v>
      </c>
      <c r="S38" s="5">
        <f>SUMIFS(Data!$A:$A, Data!$H:$H,$A38,Data!$C:$C,S$1,Data!$D:$D,S$2)</f>
        <v>0</v>
      </c>
      <c r="T38" s="5">
        <f>SUMIFS(Data!$A:$A, Data!$H:$H,$A38,Data!$C:$C,T$1,Data!$D:$D,T$2)</f>
        <v>0</v>
      </c>
      <c r="U38" s="5">
        <f>SUMIFS(Data!$A:$A, Data!$H:$H,$A38,Data!$C:$C,U$1,Data!$D:$D,U$2)</f>
        <v>0</v>
      </c>
      <c r="V38" s="5">
        <f>SUMIFS(Data!$A:$A, Data!$H:$H,$A38,Data!$C:$C,V$1,Data!$D:$D,V$2)</f>
        <v>0</v>
      </c>
      <c r="W38" s="5">
        <f>SUMIFS(Data!$A:$A, Data!$H:$H,$A38,Data!$C:$C,W$1,Data!$D:$D,W$2)</f>
        <v>0</v>
      </c>
      <c r="X38" s="5">
        <f>SUMIFS(Data!$A:$A, Data!$H:$H,$A38,Data!$C:$C,X$1,Data!$D:$D,X$2)</f>
        <v>0</v>
      </c>
      <c r="Y38" s="5">
        <f>SUMIFS(Data!$A:$A, Data!$H:$H,$A38,Data!$C:$C,Y$1,Data!$D:$D,Y$2)</f>
        <v>0</v>
      </c>
      <c r="Z38" s="5">
        <f>SUMIFS(Data!$A:$A, Data!$H:$H,$A38,Data!$C:$C,Z$1,Data!$D:$D,Z$2)</f>
        <v>0</v>
      </c>
      <c r="AA38" s="5">
        <f>SUMIFS(Data!$A:$A, Data!$H:$H,$A38,Data!$C:$C,AA$1,Data!$D:$D,AA$2)</f>
        <v>0</v>
      </c>
      <c r="AB38" s="5">
        <f>SUMIFS(Data!$A:$A, Data!$H:$H,$A38,Data!$C:$C,AB$1,Data!$D:$D,AB$2)</f>
        <v>0</v>
      </c>
      <c r="AC38" s="5">
        <f>SUMIFS(Data!$A:$A, Data!$H:$H,$A38,Data!$C:$C,AC$1,Data!$D:$D,AC$2)</f>
        <v>0</v>
      </c>
      <c r="AD38" s="5">
        <f>SUMIFS(Data!$A:$A, Data!$H:$H,$A38,Data!$C:$C,AD$1,Data!$D:$D,AD$2)</f>
        <v>0</v>
      </c>
      <c r="AE38" s="5">
        <f>SUMIFS(Data!$A:$A, Data!$H:$H,$A38,Data!$C:$C,AE$1,Data!$D:$D,AE$2)</f>
        <v>0</v>
      </c>
      <c r="AF38" s="5">
        <f>SUMIFS(Data!$A:$A, Data!$H:$H,$A38,Data!$C:$C,AF$1,Data!$D:$D,AF$2)</f>
        <v>0</v>
      </c>
      <c r="AG38" s="5">
        <f>SUMIFS(Data!$A:$A, Data!$H:$H,$A38,Data!$C:$C,AG$1,Data!$D:$D,AG$2)</f>
        <v>0</v>
      </c>
      <c r="AH38" s="5">
        <f>SUMIFS(Data!$A:$A, Data!$H:$H,$A38,Data!$C:$C,AH$1,Data!$D:$D,AH$2)</f>
        <v>0</v>
      </c>
      <c r="AI38" s="5">
        <f>SUMIFS(Data!$A:$A, Data!$H:$H,$A38,Data!$C:$C,AI$1,Data!$D:$D,AI$2)</f>
        <v>0</v>
      </c>
      <c r="AJ38" s="5">
        <f>SUMIFS(Data!$A:$A, Data!$H:$H,$A38,Data!$C:$C,AJ$1,Data!$D:$D,AJ$2)</f>
        <v>0</v>
      </c>
      <c r="AK38" s="5">
        <f>SUMIFS(Data!$A:$A, Data!$H:$H,$A38,Data!$C:$C,AK$1,Data!$D:$D,AK$2)</f>
        <v>0</v>
      </c>
      <c r="AL38" s="5">
        <f>SUMIFS(Data!$A:$A, Data!$H:$H,$A38,Data!$C:$C,AL$1,Data!$D:$D,AL$2)</f>
        <v>0</v>
      </c>
      <c r="AM38" s="5">
        <f>SUMIFS(Data!$A:$A, Data!$H:$H,$A38,Data!$C:$C,AM$1,Data!$D:$D,AM$2)</f>
        <v>0</v>
      </c>
      <c r="AN38" s="5">
        <f>SUMIFS(Data!$A:$A, Data!$H:$H,$A38,Data!$C:$C,AN$1,Data!$D:$D,AN$2)</f>
        <v>0</v>
      </c>
      <c r="AO38" s="5">
        <f>SUMIFS(Data!$A:$A, Data!$H:$H,$A38,Data!$C:$C,AO$1,Data!$D:$D,AO$2)</f>
        <v>0</v>
      </c>
      <c r="AP38" s="5">
        <f>SUMIFS(Data!$A:$A, Data!$H:$H,$A38,Data!$C:$C,AP$1,Data!$D:$D,AP$2)</f>
        <v>0</v>
      </c>
      <c r="AQ38" s="5">
        <f>SUMIFS(Data!$A:$A, Data!$H:$H,$A38,Data!$C:$C,AQ$1,Data!$D:$D,AQ$2)</f>
        <v>0</v>
      </c>
      <c r="AR38" s="5">
        <f>SUMIFS(Data!$A:$A, Data!$H:$H,$A38,Data!$C:$C,AR$1,Data!$D:$D,AR$2)</f>
        <v>0</v>
      </c>
      <c r="AS38" s="5">
        <f>SUMIFS(Data!$A:$A, Data!$H:$H,$A38,Data!$C:$C,AS$1,Data!$D:$D,AS$2)</f>
        <v>0</v>
      </c>
      <c r="AT38" s="5">
        <f>SUMIFS(Data!$A:$A, Data!$H:$H,$A38,Data!$C:$C,AT$1,Data!$D:$D,AT$2)</f>
        <v>0</v>
      </c>
      <c r="AU38" s="5">
        <f>SUMIFS(Data!$A:$A, Data!$H:$H,$A38,Data!$C:$C,AU$1,Data!$D:$D,AU$2)</f>
        <v>0</v>
      </c>
      <c r="AV38" s="5">
        <f>SUMIFS(Data!$A:$A, Data!$H:$H,$A38,Data!$C:$C,AV$1,Data!$D:$D,AV$2)</f>
        <v>0</v>
      </c>
      <c r="AW38" s="5">
        <f>SUMIFS(Data!$A:$A, Data!$H:$H,$A38,Data!$C:$C,AW$1,Data!$D:$D,AW$2)</f>
        <v>0</v>
      </c>
      <c r="AX38" s="5">
        <f>SUMIFS(Data!$A:$A, Data!$H:$H,$A38,Data!$C:$C,AX$1,Data!$D:$D,AX$2)</f>
        <v>0</v>
      </c>
      <c r="AY38" s="5">
        <f>SUMIFS(Data!$A:$A, Data!$H:$H,$A38,Data!$C:$C,AY$1,Data!$D:$D,AY$2)</f>
        <v>0</v>
      </c>
      <c r="AZ38" s="5">
        <f>SUMIFS(Data!$A:$A, Data!$H:$H,$A38,Data!$C:$C,AZ$1,Data!$D:$D,AZ$2)</f>
        <v>0</v>
      </c>
      <c r="BA38" s="5">
        <f>SUMIFS(Data!$A:$A, Data!$H:$H,$A38,Data!$C:$C,BA$1,Data!$D:$D,BA$2)</f>
        <v>0</v>
      </c>
      <c r="BB38" s="5">
        <f>SUMIFS(Data!$A:$A, Data!$H:$H,$A38,Data!$C:$C,BB$1,Data!$D:$D,BB$2)</f>
        <v>0</v>
      </c>
      <c r="BC38" s="5">
        <f>SUMIFS(Data!$A:$A, Data!$H:$H,$A38,Data!$C:$C,BC$1,Data!$D:$D,BC$2)</f>
        <v>0</v>
      </c>
      <c r="BD38" s="5">
        <f>SUMIFS(Data!$A:$A, Data!$H:$H,$A38,Data!$C:$C,BD$1,Data!$D:$D,BD$2)</f>
        <v>0</v>
      </c>
      <c r="BE38" s="5">
        <f>SUMIFS(Data!$A:$A, Data!$H:$H,$A38,Data!$C:$C,BE$1,Data!$D:$D,BE$2)</f>
        <v>0</v>
      </c>
      <c r="BF38" s="5">
        <f>SUMIFS(Data!$A:$A, Data!$H:$H,$A38,Data!$C:$C,BF$1,Data!$D:$D,BF$2)</f>
        <v>0</v>
      </c>
      <c r="BG38" s="5">
        <f>SUMIFS(Data!$A:$A, Data!$H:$H,$A38,Data!$C:$C,BG$1,Data!$D:$D,BG$2)</f>
        <v>0</v>
      </c>
      <c r="BH38" s="5">
        <f>SUMIFS(Data!$A:$A, Data!$H:$H,$A38,Data!$C:$C,BH$1,Data!$D:$D,BH$2)</f>
        <v>0</v>
      </c>
      <c r="BI38" s="5">
        <f>SUMIFS(Data!$A:$A, Data!$H:$H,$A38,Data!$C:$C,BI$1,Data!$D:$D,BI$2)</f>
        <v>0</v>
      </c>
      <c r="BJ38" s="5">
        <f>SUMIFS(Data!$A:$A, Data!$H:$H,$A38,Data!$C:$C,BJ$1,Data!$D:$D,BJ$2)</f>
        <v>0</v>
      </c>
      <c r="BK38" s="5">
        <f>SUMIFS(Data!$A:$A, Data!$H:$H,$A38,Data!$C:$C,BK$1,Data!$D:$D,BK$2)</f>
        <v>0</v>
      </c>
      <c r="BL38" s="5">
        <f>SUMIFS(Data!$A:$A, Data!$H:$H,$A38,Data!$C:$C,BL$1,Data!$D:$D,BL$2)</f>
        <v>0</v>
      </c>
      <c r="BM38" s="5">
        <f>SUMIFS(Data!$A:$A, Data!$H:$H,$A38,Data!$C:$C,BM$1,Data!$D:$D,BM$2)</f>
        <v>0</v>
      </c>
      <c r="BN38" s="5">
        <f>SUMIFS(Data!$A:$A, Data!$H:$H,$A38,Data!$C:$C,BN$1,Data!$D:$D,BN$2)</f>
        <v>0</v>
      </c>
      <c r="BO38" s="5">
        <f>SUMIFS(Data!$A:$A, Data!$H:$H,$A38,Data!$C:$C,BO$1,Data!$D:$D,BO$2)</f>
        <v>0</v>
      </c>
      <c r="BP38" s="5">
        <f>SUMIFS(Data!$A:$A, Data!$H:$H,$A38,Data!$C:$C,BP$1,Data!$D:$D,BP$2)</f>
        <v>0</v>
      </c>
      <c r="BQ38" s="5">
        <f>SUMIFS(Data!$A:$A, Data!$H:$H,$A38,Data!$C:$C,BQ$1,Data!$D:$D,BQ$2)</f>
        <v>0</v>
      </c>
      <c r="BR38" s="5">
        <f>SUMIFS(Data!$A:$A, Data!$H:$H,$A38,Data!$C:$C,BR$1,Data!$D:$D,BR$2)</f>
        <v>0</v>
      </c>
      <c r="BS38" s="5">
        <f>SUMIFS(Data!$A:$A, Data!$H:$H,$A38,Data!$C:$C,BS$1,Data!$D:$D,BS$2)</f>
        <v>0</v>
      </c>
      <c r="BT38" s="5">
        <f>SUMIFS(Data!$A:$A, Data!$H:$H,$A38,Data!$C:$C,BT$1,Data!$D:$D,BT$2)</f>
        <v>0</v>
      </c>
      <c r="BU38" s="5">
        <f>SUMIFS(Data!$A:$A, Data!$H:$H,$A38,Data!$C:$C,BU$1,Data!$D:$D,BU$2)</f>
        <v>0</v>
      </c>
      <c r="BV38" s="5">
        <f>SUMIFS(Data!$A:$A, Data!$H:$H,$A38,Data!$C:$C,BV$1,Data!$D:$D,BV$2)</f>
        <v>0</v>
      </c>
      <c r="BW38" s="5">
        <f>SUMIFS(Data!$A:$A, Data!$H:$H,$A38,Data!$C:$C,BW$1,Data!$D:$D,BW$2)</f>
        <v>0</v>
      </c>
      <c r="BX38" s="5">
        <f>SUMIFS(Data!$A:$A, Data!$H:$H,$A38,Data!$C:$C,BX$1,Data!$D:$D,BX$2)</f>
        <v>0</v>
      </c>
      <c r="BY38" s="5">
        <f>SUMIFS(Data!$A:$A, Data!$H:$H,$A38,Data!$C:$C,BY$1,Data!$D:$D,BY$2)</f>
        <v>0</v>
      </c>
      <c r="BZ38" s="5">
        <f>SUMIFS(Data!$A:$A, Data!$H:$H,$A38,Data!$C:$C,BZ$1,Data!$D:$D,BZ$2)</f>
        <v>0</v>
      </c>
      <c r="CA38" s="5">
        <f>SUMIFS(Data!$A:$A, Data!$H:$H,$A38,Data!$C:$C,CA$1,Data!$D:$D,CA$2)</f>
        <v>0</v>
      </c>
      <c r="CB38" s="5">
        <f>SUMIFS(Data!$A:$A, Data!$H:$H,$A38,Data!$C:$C,CB$1,Data!$D:$D,CB$2)</f>
        <v>0</v>
      </c>
      <c r="CC38" s="5">
        <f>SUMIFS(Data!$A:$A, Data!$H:$H,$A38,Data!$C:$C,CC$1,Data!$D:$D,CC$2)</f>
        <v>0</v>
      </c>
      <c r="CD38" s="5">
        <f>SUMIFS(Data!$A:$A, Data!$H:$H,$A38,Data!$C:$C,CD$1,Data!$D:$D,CD$2)</f>
        <v>0</v>
      </c>
      <c r="CE38" s="5">
        <f>SUMIFS(Data!$A:$A, Data!$H:$H,$A38,Data!$C:$C,CE$1,Data!$D:$D,CE$2)</f>
        <v>0</v>
      </c>
      <c r="CF38" s="5">
        <f>SUMIFS(Data!$A:$A, Data!$H:$H,$A38,Data!$C:$C,CF$1,Data!$D:$D,CF$2)</f>
        <v>0</v>
      </c>
      <c r="CG38" s="5">
        <f>SUMIFS(Data!$A:$A, Data!$H:$H,$A38,Data!$C:$C,CG$1,Data!$D:$D,CG$2)</f>
        <v>0</v>
      </c>
      <c r="CH38" s="5">
        <f>SUMIFS(Data!$A:$A, Data!$H:$H,$A38,Data!$C:$C,CH$1,Data!$D:$D,CH$2)</f>
        <v>0</v>
      </c>
      <c r="CI38" s="5">
        <f>SUMIFS(Data!$A:$A, Data!$H:$H,$A38,Data!$C:$C,CI$1,Data!$D:$D,CI$2)</f>
        <v>0</v>
      </c>
      <c r="CJ38" s="5">
        <f>SUMIFS(Data!$A:$A, Data!$H:$H,$A38,Data!$C:$C,CJ$1,Data!$D:$D,CJ$2)</f>
        <v>0</v>
      </c>
      <c r="CK38" s="5">
        <f>SUMIFS(Data!$A:$A, Data!$H:$H,$A38,Data!$C:$C,CK$1,Data!$D:$D,CK$2)</f>
        <v>0</v>
      </c>
      <c r="CL38" s="5">
        <f>SUMIFS(Data!$A:$A, Data!$H:$H,$A38,Data!$C:$C,CL$1,Data!$D:$D,CL$2)</f>
        <v>0</v>
      </c>
      <c r="CM38" s="5">
        <f>SUMIFS(Data!$A:$A, Data!$H:$H,$A38,Data!$C:$C,CM$1,Data!$D:$D,CM$2)</f>
        <v>0</v>
      </c>
      <c r="CN38" s="5">
        <f>SUMIFS(Data!$A:$A, Data!$H:$H,$A38,Data!$C:$C,CN$1,Data!$D:$D,CN$2)</f>
        <v>0</v>
      </c>
      <c r="CO38" s="5">
        <f>SUMIFS(Data!$A:$A, Data!$H:$H,$A38,Data!$C:$C,CO$1,Data!$D:$D,CO$2)</f>
        <v>0</v>
      </c>
      <c r="CP38" s="5">
        <f>SUMIFS(Data!$A:$A, Data!$H:$H,$A38,Data!$C:$C,CP$1,Data!$D:$D,CP$2)</f>
        <v>0</v>
      </c>
      <c r="CQ38" s="5">
        <f>SUMIFS(Data!$A:$A, Data!$H:$H,$A38,Data!$C:$C,CQ$1,Data!$D:$D,CQ$2)</f>
        <v>0</v>
      </c>
      <c r="CR38" s="5">
        <f>SUMIFS(Data!$A:$A, Data!$H:$H,$A38,Data!$C:$C,CR$1,Data!$D:$D,CR$2)</f>
        <v>0</v>
      </c>
      <c r="CS38" s="5">
        <f>SUMIFS(Data!$A:$A, Data!$H:$H,$A38,Data!$C:$C,CS$1,Data!$D:$D,CS$2)</f>
        <v>0</v>
      </c>
      <c r="CT38" s="5">
        <f>SUMIFS(Data!$A:$A, Data!$H:$H,$A38,Data!$C:$C,CT$1,Data!$D:$D,CT$2)</f>
        <v>0</v>
      </c>
      <c r="CU38" s="5">
        <f>SUMIFS(Data!$A:$A, Data!$H:$H,$A38,Data!$C:$C,CU$1,Data!$D:$D,CU$2)</f>
        <v>0</v>
      </c>
      <c r="CV38" s="5">
        <f>SUMIFS(Data!$A:$A, Data!$H:$H,$A38,Data!$C:$C,CV$1,Data!$D:$D,CV$2)</f>
        <v>0</v>
      </c>
      <c r="CW38" s="5">
        <f t="shared" ref="CW38:CX38" si="37">SUMIF($B$2:$CV$2,CW$2, $B38:$CV38)</f>
        <v>0</v>
      </c>
      <c r="CX38" s="5">
        <f t="shared" si="37"/>
        <v>0</v>
      </c>
      <c r="CY38" s="5">
        <f t="shared" si="3"/>
        <v>0</v>
      </c>
    </row>
    <row r="39">
      <c r="A39" s="5" t="str">
        <f>Countries!A37</f>
        <v>GRE</v>
      </c>
      <c r="B39" s="5">
        <f>SUMIFS(Data!$A:$A, Data!$H:$H,$A39,Data!$C:$C,B$1,Data!$D:$D,B$2)</f>
        <v>0</v>
      </c>
      <c r="C39" s="5">
        <f>SUMIFS(Data!$A:$A, Data!$H:$H,$A39,Data!$C:$C,C$1,Data!$D:$D,C$2)</f>
        <v>0</v>
      </c>
      <c r="D39" s="5">
        <f>SUMIFS(Data!$A:$A, Data!$H:$H,$A39,Data!$C:$C,D$1,Data!$D:$D,D$2)</f>
        <v>0</v>
      </c>
      <c r="E39" s="5">
        <f>SUMIFS(Data!$A:$A, Data!$H:$H,$A39,Data!$C:$C,E$1,Data!$D:$D,E$2)</f>
        <v>0</v>
      </c>
      <c r="F39" s="5">
        <f>SUMIFS(Data!$A:$A, Data!$H:$H,$A39,Data!$C:$C,F$1,Data!$D:$D,F$2)</f>
        <v>0</v>
      </c>
      <c r="G39" s="5">
        <f>SUMIFS(Data!$A:$A, Data!$H:$H,$A39,Data!$C:$C,G$1,Data!$D:$D,G$2)</f>
        <v>0</v>
      </c>
      <c r="H39" s="5">
        <f>SUMIFS(Data!$A:$A, Data!$H:$H,$A39,Data!$C:$C,H$1,Data!$D:$D,H$2)</f>
        <v>0</v>
      </c>
      <c r="I39" s="5">
        <f>SUMIFS(Data!$A:$A, Data!$H:$H,$A39,Data!$C:$C,I$1,Data!$D:$D,I$2)</f>
        <v>0</v>
      </c>
      <c r="J39" s="5">
        <f>SUMIFS(Data!$A:$A, Data!$H:$H,$A39,Data!$C:$C,J$1,Data!$D:$D,J$2)</f>
        <v>0</v>
      </c>
      <c r="K39" s="5">
        <f>SUMIFS(Data!$A:$A, Data!$H:$H,$A39,Data!$C:$C,K$1,Data!$D:$D,K$2)</f>
        <v>0</v>
      </c>
      <c r="L39" s="5">
        <f>SUMIFS(Data!$A:$A, Data!$H:$H,$A39,Data!$C:$C,L$1,Data!$D:$D,L$2)</f>
        <v>0</v>
      </c>
      <c r="M39" s="5">
        <f>SUMIFS(Data!$A:$A, Data!$H:$H,$A39,Data!$C:$C,M$1,Data!$D:$D,M$2)</f>
        <v>0</v>
      </c>
      <c r="N39" s="5">
        <f>SUMIFS(Data!$A:$A, Data!$H:$H,$A39,Data!$C:$C,N$1,Data!$D:$D,N$2)</f>
        <v>0</v>
      </c>
      <c r="O39" s="5">
        <f>SUMIFS(Data!$A:$A, Data!$H:$H,$A39,Data!$C:$C,O$1,Data!$D:$D,O$2)</f>
        <v>0</v>
      </c>
      <c r="P39" s="5">
        <f>SUMIFS(Data!$A:$A, Data!$H:$H,$A39,Data!$C:$C,P$1,Data!$D:$D,P$2)</f>
        <v>0</v>
      </c>
      <c r="Q39" s="5">
        <f>SUMIFS(Data!$A:$A, Data!$H:$H,$A39,Data!$C:$C,Q$1,Data!$D:$D,Q$2)</f>
        <v>0</v>
      </c>
      <c r="R39" s="5">
        <f>SUMIFS(Data!$A:$A, Data!$H:$H,$A39,Data!$C:$C,R$1,Data!$D:$D,R$2)</f>
        <v>0</v>
      </c>
      <c r="S39" s="5">
        <f>SUMIFS(Data!$A:$A, Data!$H:$H,$A39,Data!$C:$C,S$1,Data!$D:$D,S$2)</f>
        <v>0</v>
      </c>
      <c r="T39" s="5">
        <f>SUMIFS(Data!$A:$A, Data!$H:$H,$A39,Data!$C:$C,T$1,Data!$D:$D,T$2)</f>
        <v>0</v>
      </c>
      <c r="U39" s="5">
        <f>SUMIFS(Data!$A:$A, Data!$H:$H,$A39,Data!$C:$C,U$1,Data!$D:$D,U$2)</f>
        <v>0</v>
      </c>
      <c r="V39" s="5">
        <f>SUMIFS(Data!$A:$A, Data!$H:$H,$A39,Data!$C:$C,V$1,Data!$D:$D,V$2)</f>
        <v>0</v>
      </c>
      <c r="W39" s="5">
        <f>SUMIFS(Data!$A:$A, Data!$H:$H,$A39,Data!$C:$C,W$1,Data!$D:$D,W$2)</f>
        <v>0</v>
      </c>
      <c r="X39" s="5">
        <f>SUMIFS(Data!$A:$A, Data!$H:$H,$A39,Data!$C:$C,X$1,Data!$D:$D,X$2)</f>
        <v>0</v>
      </c>
      <c r="Y39" s="5">
        <f>SUMIFS(Data!$A:$A, Data!$H:$H,$A39,Data!$C:$C,Y$1,Data!$D:$D,Y$2)</f>
        <v>0</v>
      </c>
      <c r="Z39" s="5">
        <f>SUMIFS(Data!$A:$A, Data!$H:$H,$A39,Data!$C:$C,Z$1,Data!$D:$D,Z$2)</f>
        <v>0</v>
      </c>
      <c r="AA39" s="5">
        <f>SUMIFS(Data!$A:$A, Data!$H:$H,$A39,Data!$C:$C,AA$1,Data!$D:$D,AA$2)</f>
        <v>0</v>
      </c>
      <c r="AB39" s="5">
        <f>SUMIFS(Data!$A:$A, Data!$H:$H,$A39,Data!$C:$C,AB$1,Data!$D:$D,AB$2)</f>
        <v>0</v>
      </c>
      <c r="AC39" s="5">
        <f>SUMIFS(Data!$A:$A, Data!$H:$H,$A39,Data!$C:$C,AC$1,Data!$D:$D,AC$2)</f>
        <v>0</v>
      </c>
      <c r="AD39" s="5">
        <f>SUMIFS(Data!$A:$A, Data!$H:$H,$A39,Data!$C:$C,AD$1,Data!$D:$D,AD$2)</f>
        <v>0</v>
      </c>
      <c r="AE39" s="5">
        <f>SUMIFS(Data!$A:$A, Data!$H:$H,$A39,Data!$C:$C,AE$1,Data!$D:$D,AE$2)</f>
        <v>0</v>
      </c>
      <c r="AF39" s="5">
        <f>SUMIFS(Data!$A:$A, Data!$H:$H,$A39,Data!$C:$C,AF$1,Data!$D:$D,AF$2)</f>
        <v>0</v>
      </c>
      <c r="AG39" s="5">
        <f>SUMIFS(Data!$A:$A, Data!$H:$H,$A39,Data!$C:$C,AG$1,Data!$D:$D,AG$2)</f>
        <v>0</v>
      </c>
      <c r="AH39" s="5">
        <f>SUMIFS(Data!$A:$A, Data!$H:$H,$A39,Data!$C:$C,AH$1,Data!$D:$D,AH$2)</f>
        <v>0</v>
      </c>
      <c r="AI39" s="5">
        <f>SUMIFS(Data!$A:$A, Data!$H:$H,$A39,Data!$C:$C,AI$1,Data!$D:$D,AI$2)</f>
        <v>0</v>
      </c>
      <c r="AJ39" s="5">
        <f>SUMIFS(Data!$A:$A, Data!$H:$H,$A39,Data!$C:$C,AJ$1,Data!$D:$D,AJ$2)</f>
        <v>0</v>
      </c>
      <c r="AK39" s="5">
        <f>SUMIFS(Data!$A:$A, Data!$H:$H,$A39,Data!$C:$C,AK$1,Data!$D:$D,AK$2)</f>
        <v>0</v>
      </c>
      <c r="AL39" s="5">
        <f>SUMIFS(Data!$A:$A, Data!$H:$H,$A39,Data!$C:$C,AL$1,Data!$D:$D,AL$2)</f>
        <v>0</v>
      </c>
      <c r="AM39" s="5">
        <f>SUMIFS(Data!$A:$A, Data!$H:$H,$A39,Data!$C:$C,AM$1,Data!$D:$D,AM$2)</f>
        <v>0</v>
      </c>
      <c r="AN39" s="5">
        <f>SUMIFS(Data!$A:$A, Data!$H:$H,$A39,Data!$C:$C,AN$1,Data!$D:$D,AN$2)</f>
        <v>0</v>
      </c>
      <c r="AO39" s="5">
        <f>SUMIFS(Data!$A:$A, Data!$H:$H,$A39,Data!$C:$C,AO$1,Data!$D:$D,AO$2)</f>
        <v>0</v>
      </c>
      <c r="AP39" s="5">
        <f>SUMIFS(Data!$A:$A, Data!$H:$H,$A39,Data!$C:$C,AP$1,Data!$D:$D,AP$2)</f>
        <v>0</v>
      </c>
      <c r="AQ39" s="5">
        <f>SUMIFS(Data!$A:$A, Data!$H:$H,$A39,Data!$C:$C,AQ$1,Data!$D:$D,AQ$2)</f>
        <v>0</v>
      </c>
      <c r="AR39" s="5">
        <f>SUMIFS(Data!$A:$A, Data!$H:$H,$A39,Data!$C:$C,AR$1,Data!$D:$D,AR$2)</f>
        <v>0</v>
      </c>
      <c r="AS39" s="5">
        <f>SUMIFS(Data!$A:$A, Data!$H:$H,$A39,Data!$C:$C,AS$1,Data!$D:$D,AS$2)</f>
        <v>0</v>
      </c>
      <c r="AT39" s="5">
        <f>SUMIFS(Data!$A:$A, Data!$H:$H,$A39,Data!$C:$C,AT$1,Data!$D:$D,AT$2)</f>
        <v>0</v>
      </c>
      <c r="AU39" s="5">
        <f>SUMIFS(Data!$A:$A, Data!$H:$H,$A39,Data!$C:$C,AU$1,Data!$D:$D,AU$2)</f>
        <v>0</v>
      </c>
      <c r="AV39" s="5">
        <f>SUMIFS(Data!$A:$A, Data!$H:$H,$A39,Data!$C:$C,AV$1,Data!$D:$D,AV$2)</f>
        <v>0</v>
      </c>
      <c r="AW39" s="5">
        <f>SUMIFS(Data!$A:$A, Data!$H:$H,$A39,Data!$C:$C,AW$1,Data!$D:$D,AW$2)</f>
        <v>0</v>
      </c>
      <c r="AX39" s="5">
        <f>SUMIFS(Data!$A:$A, Data!$H:$H,$A39,Data!$C:$C,AX$1,Data!$D:$D,AX$2)</f>
        <v>0</v>
      </c>
      <c r="AY39" s="5">
        <f>SUMIFS(Data!$A:$A, Data!$H:$H,$A39,Data!$C:$C,AY$1,Data!$D:$D,AY$2)</f>
        <v>0</v>
      </c>
      <c r="AZ39" s="5">
        <f>SUMIFS(Data!$A:$A, Data!$H:$H,$A39,Data!$C:$C,AZ$1,Data!$D:$D,AZ$2)</f>
        <v>0</v>
      </c>
      <c r="BA39" s="5">
        <f>SUMIFS(Data!$A:$A, Data!$H:$H,$A39,Data!$C:$C,BA$1,Data!$D:$D,BA$2)</f>
        <v>0</v>
      </c>
      <c r="BB39" s="5">
        <f>SUMIFS(Data!$A:$A, Data!$H:$H,$A39,Data!$C:$C,BB$1,Data!$D:$D,BB$2)</f>
        <v>0</v>
      </c>
      <c r="BC39" s="5">
        <f>SUMIFS(Data!$A:$A, Data!$H:$H,$A39,Data!$C:$C,BC$1,Data!$D:$D,BC$2)</f>
        <v>0</v>
      </c>
      <c r="BD39" s="5">
        <f>SUMIFS(Data!$A:$A, Data!$H:$H,$A39,Data!$C:$C,BD$1,Data!$D:$D,BD$2)</f>
        <v>0</v>
      </c>
      <c r="BE39" s="5">
        <f>SUMIFS(Data!$A:$A, Data!$H:$H,$A39,Data!$C:$C,BE$1,Data!$D:$D,BE$2)</f>
        <v>0</v>
      </c>
      <c r="BF39" s="5">
        <f>SUMIFS(Data!$A:$A, Data!$H:$H,$A39,Data!$C:$C,BF$1,Data!$D:$D,BF$2)</f>
        <v>0</v>
      </c>
      <c r="BG39" s="5">
        <f>SUMIFS(Data!$A:$A, Data!$H:$H,$A39,Data!$C:$C,BG$1,Data!$D:$D,BG$2)</f>
        <v>0</v>
      </c>
      <c r="BH39" s="5">
        <f>SUMIFS(Data!$A:$A, Data!$H:$H,$A39,Data!$C:$C,BH$1,Data!$D:$D,BH$2)</f>
        <v>0</v>
      </c>
      <c r="BI39" s="5">
        <f>SUMIFS(Data!$A:$A, Data!$H:$H,$A39,Data!$C:$C,BI$1,Data!$D:$D,BI$2)</f>
        <v>0</v>
      </c>
      <c r="BJ39" s="5">
        <f>SUMIFS(Data!$A:$A, Data!$H:$H,$A39,Data!$C:$C,BJ$1,Data!$D:$D,BJ$2)</f>
        <v>0</v>
      </c>
      <c r="BK39" s="5">
        <f>SUMIFS(Data!$A:$A, Data!$H:$H,$A39,Data!$C:$C,BK$1,Data!$D:$D,BK$2)</f>
        <v>0</v>
      </c>
      <c r="BL39" s="5">
        <f>SUMIFS(Data!$A:$A, Data!$H:$H,$A39,Data!$C:$C,BL$1,Data!$D:$D,BL$2)</f>
        <v>0</v>
      </c>
      <c r="BM39" s="5">
        <f>SUMIFS(Data!$A:$A, Data!$H:$H,$A39,Data!$C:$C,BM$1,Data!$D:$D,BM$2)</f>
        <v>0</v>
      </c>
      <c r="BN39" s="5">
        <f>SUMIFS(Data!$A:$A, Data!$H:$H,$A39,Data!$C:$C,BN$1,Data!$D:$D,BN$2)</f>
        <v>0</v>
      </c>
      <c r="BO39" s="5">
        <f>SUMIFS(Data!$A:$A, Data!$H:$H,$A39,Data!$C:$C,BO$1,Data!$D:$D,BO$2)</f>
        <v>0</v>
      </c>
      <c r="BP39" s="5">
        <f>SUMIFS(Data!$A:$A, Data!$H:$H,$A39,Data!$C:$C,BP$1,Data!$D:$D,BP$2)</f>
        <v>0</v>
      </c>
      <c r="BQ39" s="5">
        <f>SUMIFS(Data!$A:$A, Data!$H:$H,$A39,Data!$C:$C,BQ$1,Data!$D:$D,BQ$2)</f>
        <v>0</v>
      </c>
      <c r="BR39" s="5">
        <f>SUMIFS(Data!$A:$A, Data!$H:$H,$A39,Data!$C:$C,BR$1,Data!$D:$D,BR$2)</f>
        <v>0</v>
      </c>
      <c r="BS39" s="5">
        <f>SUMIFS(Data!$A:$A, Data!$H:$H,$A39,Data!$C:$C,BS$1,Data!$D:$D,BS$2)</f>
        <v>0</v>
      </c>
      <c r="BT39" s="5">
        <f>SUMIFS(Data!$A:$A, Data!$H:$H,$A39,Data!$C:$C,BT$1,Data!$D:$D,BT$2)</f>
        <v>0</v>
      </c>
      <c r="BU39" s="5">
        <f>SUMIFS(Data!$A:$A, Data!$H:$H,$A39,Data!$C:$C,BU$1,Data!$D:$D,BU$2)</f>
        <v>0</v>
      </c>
      <c r="BV39" s="5">
        <f>SUMIFS(Data!$A:$A, Data!$H:$H,$A39,Data!$C:$C,BV$1,Data!$D:$D,BV$2)</f>
        <v>0</v>
      </c>
      <c r="BW39" s="5">
        <f>SUMIFS(Data!$A:$A, Data!$H:$H,$A39,Data!$C:$C,BW$1,Data!$D:$D,BW$2)</f>
        <v>0</v>
      </c>
      <c r="BX39" s="5">
        <f>SUMIFS(Data!$A:$A, Data!$H:$H,$A39,Data!$C:$C,BX$1,Data!$D:$D,BX$2)</f>
        <v>0</v>
      </c>
      <c r="BY39" s="5">
        <f>SUMIFS(Data!$A:$A, Data!$H:$H,$A39,Data!$C:$C,BY$1,Data!$D:$D,BY$2)</f>
        <v>0</v>
      </c>
      <c r="BZ39" s="5">
        <f>SUMIFS(Data!$A:$A, Data!$H:$H,$A39,Data!$C:$C,BZ$1,Data!$D:$D,BZ$2)</f>
        <v>0</v>
      </c>
      <c r="CA39" s="5">
        <f>SUMIFS(Data!$A:$A, Data!$H:$H,$A39,Data!$C:$C,CA$1,Data!$D:$D,CA$2)</f>
        <v>0</v>
      </c>
      <c r="CB39" s="5">
        <f>SUMIFS(Data!$A:$A, Data!$H:$H,$A39,Data!$C:$C,CB$1,Data!$D:$D,CB$2)</f>
        <v>0</v>
      </c>
      <c r="CC39" s="5">
        <f>SUMIFS(Data!$A:$A, Data!$H:$H,$A39,Data!$C:$C,CC$1,Data!$D:$D,CC$2)</f>
        <v>0</v>
      </c>
      <c r="CD39" s="5">
        <f>SUMIFS(Data!$A:$A, Data!$H:$H,$A39,Data!$C:$C,CD$1,Data!$D:$D,CD$2)</f>
        <v>0</v>
      </c>
      <c r="CE39" s="5">
        <f>SUMIFS(Data!$A:$A, Data!$H:$H,$A39,Data!$C:$C,CE$1,Data!$D:$D,CE$2)</f>
        <v>0</v>
      </c>
      <c r="CF39" s="5">
        <f>SUMIFS(Data!$A:$A, Data!$H:$H,$A39,Data!$C:$C,CF$1,Data!$D:$D,CF$2)</f>
        <v>0</v>
      </c>
      <c r="CG39" s="5">
        <f>SUMIFS(Data!$A:$A, Data!$H:$H,$A39,Data!$C:$C,CG$1,Data!$D:$D,CG$2)</f>
        <v>0</v>
      </c>
      <c r="CH39" s="5">
        <f>SUMIFS(Data!$A:$A, Data!$H:$H,$A39,Data!$C:$C,CH$1,Data!$D:$D,CH$2)</f>
        <v>0</v>
      </c>
      <c r="CI39" s="5">
        <f>SUMIFS(Data!$A:$A, Data!$H:$H,$A39,Data!$C:$C,CI$1,Data!$D:$D,CI$2)</f>
        <v>0</v>
      </c>
      <c r="CJ39" s="5">
        <f>SUMIFS(Data!$A:$A, Data!$H:$H,$A39,Data!$C:$C,CJ$1,Data!$D:$D,CJ$2)</f>
        <v>0</v>
      </c>
      <c r="CK39" s="5">
        <f>SUMIFS(Data!$A:$A, Data!$H:$H,$A39,Data!$C:$C,CK$1,Data!$D:$D,CK$2)</f>
        <v>0</v>
      </c>
      <c r="CL39" s="5">
        <f>SUMIFS(Data!$A:$A, Data!$H:$H,$A39,Data!$C:$C,CL$1,Data!$D:$D,CL$2)</f>
        <v>0</v>
      </c>
      <c r="CM39" s="5">
        <f>SUMIFS(Data!$A:$A, Data!$H:$H,$A39,Data!$C:$C,CM$1,Data!$D:$D,CM$2)</f>
        <v>0</v>
      </c>
      <c r="CN39" s="5">
        <f>SUMIFS(Data!$A:$A, Data!$H:$H,$A39,Data!$C:$C,CN$1,Data!$D:$D,CN$2)</f>
        <v>0</v>
      </c>
      <c r="CO39" s="5">
        <f>SUMIFS(Data!$A:$A, Data!$H:$H,$A39,Data!$C:$C,CO$1,Data!$D:$D,CO$2)</f>
        <v>0</v>
      </c>
      <c r="CP39" s="5">
        <f>SUMIFS(Data!$A:$A, Data!$H:$H,$A39,Data!$C:$C,CP$1,Data!$D:$D,CP$2)</f>
        <v>0</v>
      </c>
      <c r="CQ39" s="5">
        <f>SUMIFS(Data!$A:$A, Data!$H:$H,$A39,Data!$C:$C,CQ$1,Data!$D:$D,CQ$2)</f>
        <v>7</v>
      </c>
      <c r="CR39" s="5">
        <f>SUMIFS(Data!$A:$A, Data!$H:$H,$A39,Data!$C:$C,CR$1,Data!$D:$D,CR$2)</f>
        <v>0</v>
      </c>
      <c r="CS39" s="5">
        <f>SUMIFS(Data!$A:$A, Data!$H:$H,$A39,Data!$C:$C,CS$1,Data!$D:$D,CS$2)</f>
        <v>0</v>
      </c>
      <c r="CT39" s="5">
        <f>SUMIFS(Data!$A:$A, Data!$H:$H,$A39,Data!$C:$C,CT$1,Data!$D:$D,CT$2)</f>
        <v>0</v>
      </c>
      <c r="CU39" s="5">
        <f>SUMIFS(Data!$A:$A, Data!$H:$H,$A39,Data!$C:$C,CU$1,Data!$D:$D,CU$2)</f>
        <v>0</v>
      </c>
      <c r="CV39" s="5">
        <f>SUMIFS(Data!$A:$A, Data!$H:$H,$A39,Data!$C:$C,CV$1,Data!$D:$D,CV$2)</f>
        <v>0</v>
      </c>
      <c r="CW39" s="5">
        <f t="shared" ref="CW39:CX39" si="38">SUMIF($B$2:$CV$2,CW$2, $B39:$CV39)</f>
        <v>7</v>
      </c>
      <c r="CX39" s="5">
        <f t="shared" si="38"/>
        <v>0</v>
      </c>
      <c r="CY39" s="5">
        <f t="shared" si="3"/>
        <v>7</v>
      </c>
    </row>
    <row r="40">
      <c r="A40" s="5" t="str">
        <f>Countries!A38</f>
        <v>GRN</v>
      </c>
      <c r="B40" s="5">
        <f>SUMIFS(Data!$A:$A, Data!$H:$H,$A40,Data!$C:$C,B$1,Data!$D:$D,B$2)</f>
        <v>0</v>
      </c>
      <c r="C40" s="5">
        <f>SUMIFS(Data!$A:$A, Data!$H:$H,$A40,Data!$C:$C,C$1,Data!$D:$D,C$2)</f>
        <v>0</v>
      </c>
      <c r="D40" s="5">
        <f>SUMIFS(Data!$A:$A, Data!$H:$H,$A40,Data!$C:$C,D$1,Data!$D:$D,D$2)</f>
        <v>0</v>
      </c>
      <c r="E40" s="5">
        <f>SUMIFS(Data!$A:$A, Data!$H:$H,$A40,Data!$C:$C,E$1,Data!$D:$D,E$2)</f>
        <v>0</v>
      </c>
      <c r="F40" s="5">
        <f>SUMIFS(Data!$A:$A, Data!$H:$H,$A40,Data!$C:$C,F$1,Data!$D:$D,F$2)</f>
        <v>0</v>
      </c>
      <c r="G40" s="5">
        <f>SUMIFS(Data!$A:$A, Data!$H:$H,$A40,Data!$C:$C,G$1,Data!$D:$D,G$2)</f>
        <v>0</v>
      </c>
      <c r="H40" s="5">
        <f>SUMIFS(Data!$A:$A, Data!$H:$H,$A40,Data!$C:$C,H$1,Data!$D:$D,H$2)</f>
        <v>0</v>
      </c>
      <c r="I40" s="5">
        <f>SUMIFS(Data!$A:$A, Data!$H:$H,$A40,Data!$C:$C,I$1,Data!$D:$D,I$2)</f>
        <v>0</v>
      </c>
      <c r="J40" s="5">
        <f>SUMIFS(Data!$A:$A, Data!$H:$H,$A40,Data!$C:$C,J$1,Data!$D:$D,J$2)</f>
        <v>0</v>
      </c>
      <c r="K40" s="5">
        <f>SUMIFS(Data!$A:$A, Data!$H:$H,$A40,Data!$C:$C,K$1,Data!$D:$D,K$2)</f>
        <v>0</v>
      </c>
      <c r="L40" s="5">
        <f>SUMIFS(Data!$A:$A, Data!$H:$H,$A40,Data!$C:$C,L$1,Data!$D:$D,L$2)</f>
        <v>0</v>
      </c>
      <c r="M40" s="5">
        <f>SUMIFS(Data!$A:$A, Data!$H:$H,$A40,Data!$C:$C,M$1,Data!$D:$D,M$2)</f>
        <v>0</v>
      </c>
      <c r="N40" s="5">
        <f>SUMIFS(Data!$A:$A, Data!$H:$H,$A40,Data!$C:$C,N$1,Data!$D:$D,N$2)</f>
        <v>0</v>
      </c>
      <c r="O40" s="5">
        <f>SUMIFS(Data!$A:$A, Data!$H:$H,$A40,Data!$C:$C,O$1,Data!$D:$D,O$2)</f>
        <v>0</v>
      </c>
      <c r="P40" s="5">
        <f>SUMIFS(Data!$A:$A, Data!$H:$H,$A40,Data!$C:$C,P$1,Data!$D:$D,P$2)</f>
        <v>0</v>
      </c>
      <c r="Q40" s="5">
        <f>SUMIFS(Data!$A:$A, Data!$H:$H,$A40,Data!$C:$C,Q$1,Data!$D:$D,Q$2)</f>
        <v>0</v>
      </c>
      <c r="R40" s="5">
        <f>SUMIFS(Data!$A:$A, Data!$H:$H,$A40,Data!$C:$C,R$1,Data!$D:$D,R$2)</f>
        <v>0</v>
      </c>
      <c r="S40" s="5">
        <f>SUMIFS(Data!$A:$A, Data!$H:$H,$A40,Data!$C:$C,S$1,Data!$D:$D,S$2)</f>
        <v>0</v>
      </c>
      <c r="T40" s="5">
        <f>SUMIFS(Data!$A:$A, Data!$H:$H,$A40,Data!$C:$C,T$1,Data!$D:$D,T$2)</f>
        <v>0</v>
      </c>
      <c r="U40" s="5">
        <f>SUMIFS(Data!$A:$A, Data!$H:$H,$A40,Data!$C:$C,U$1,Data!$D:$D,U$2)</f>
        <v>0</v>
      </c>
      <c r="V40" s="5">
        <f>SUMIFS(Data!$A:$A, Data!$H:$H,$A40,Data!$C:$C,V$1,Data!$D:$D,V$2)</f>
        <v>0</v>
      </c>
      <c r="W40" s="5">
        <f>SUMIFS(Data!$A:$A, Data!$H:$H,$A40,Data!$C:$C,W$1,Data!$D:$D,W$2)</f>
        <v>0</v>
      </c>
      <c r="X40" s="5">
        <f>SUMIFS(Data!$A:$A, Data!$H:$H,$A40,Data!$C:$C,X$1,Data!$D:$D,X$2)</f>
        <v>0</v>
      </c>
      <c r="Y40" s="5">
        <f>SUMIFS(Data!$A:$A, Data!$H:$H,$A40,Data!$C:$C,Y$1,Data!$D:$D,Y$2)</f>
        <v>0</v>
      </c>
      <c r="Z40" s="5">
        <f>SUMIFS(Data!$A:$A, Data!$H:$H,$A40,Data!$C:$C,Z$1,Data!$D:$D,Z$2)</f>
        <v>0</v>
      </c>
      <c r="AA40" s="5">
        <f>SUMIFS(Data!$A:$A, Data!$H:$H,$A40,Data!$C:$C,AA$1,Data!$D:$D,AA$2)</f>
        <v>0</v>
      </c>
      <c r="AB40" s="5">
        <f>SUMIFS(Data!$A:$A, Data!$H:$H,$A40,Data!$C:$C,AB$1,Data!$D:$D,AB$2)</f>
        <v>0</v>
      </c>
      <c r="AC40" s="5">
        <f>SUMIFS(Data!$A:$A, Data!$H:$H,$A40,Data!$C:$C,AC$1,Data!$D:$D,AC$2)</f>
        <v>0</v>
      </c>
      <c r="AD40" s="5">
        <f>SUMIFS(Data!$A:$A, Data!$H:$H,$A40,Data!$C:$C,AD$1,Data!$D:$D,AD$2)</f>
        <v>0</v>
      </c>
      <c r="AE40" s="5">
        <f>SUMIFS(Data!$A:$A, Data!$H:$H,$A40,Data!$C:$C,AE$1,Data!$D:$D,AE$2)</f>
        <v>0</v>
      </c>
      <c r="AF40" s="5">
        <f>SUMIFS(Data!$A:$A, Data!$H:$H,$A40,Data!$C:$C,AF$1,Data!$D:$D,AF$2)</f>
        <v>0</v>
      </c>
      <c r="AG40" s="5">
        <f>SUMIFS(Data!$A:$A, Data!$H:$H,$A40,Data!$C:$C,AG$1,Data!$D:$D,AG$2)</f>
        <v>0</v>
      </c>
      <c r="AH40" s="5">
        <f>SUMIFS(Data!$A:$A, Data!$H:$H,$A40,Data!$C:$C,AH$1,Data!$D:$D,AH$2)</f>
        <v>0</v>
      </c>
      <c r="AI40" s="5">
        <f>SUMIFS(Data!$A:$A, Data!$H:$H,$A40,Data!$C:$C,AI$1,Data!$D:$D,AI$2)</f>
        <v>0</v>
      </c>
      <c r="AJ40" s="5">
        <f>SUMIFS(Data!$A:$A, Data!$H:$H,$A40,Data!$C:$C,AJ$1,Data!$D:$D,AJ$2)</f>
        <v>0</v>
      </c>
      <c r="AK40" s="5">
        <f>SUMIFS(Data!$A:$A, Data!$H:$H,$A40,Data!$C:$C,AK$1,Data!$D:$D,AK$2)</f>
        <v>0</v>
      </c>
      <c r="AL40" s="5">
        <f>SUMIFS(Data!$A:$A, Data!$H:$H,$A40,Data!$C:$C,AL$1,Data!$D:$D,AL$2)</f>
        <v>0</v>
      </c>
      <c r="AM40" s="5">
        <f>SUMIFS(Data!$A:$A, Data!$H:$H,$A40,Data!$C:$C,AM$1,Data!$D:$D,AM$2)</f>
        <v>0</v>
      </c>
      <c r="AN40" s="5">
        <f>SUMIFS(Data!$A:$A, Data!$H:$H,$A40,Data!$C:$C,AN$1,Data!$D:$D,AN$2)</f>
        <v>0</v>
      </c>
      <c r="AO40" s="5">
        <f>SUMIFS(Data!$A:$A, Data!$H:$H,$A40,Data!$C:$C,AO$1,Data!$D:$D,AO$2)</f>
        <v>0</v>
      </c>
      <c r="AP40" s="5">
        <f>SUMIFS(Data!$A:$A, Data!$H:$H,$A40,Data!$C:$C,AP$1,Data!$D:$D,AP$2)</f>
        <v>0</v>
      </c>
      <c r="AQ40" s="5">
        <f>SUMIFS(Data!$A:$A, Data!$H:$H,$A40,Data!$C:$C,AQ$1,Data!$D:$D,AQ$2)</f>
        <v>0</v>
      </c>
      <c r="AR40" s="5">
        <f>SUMIFS(Data!$A:$A, Data!$H:$H,$A40,Data!$C:$C,AR$1,Data!$D:$D,AR$2)</f>
        <v>0</v>
      </c>
      <c r="AS40" s="5">
        <f>SUMIFS(Data!$A:$A, Data!$H:$H,$A40,Data!$C:$C,AS$1,Data!$D:$D,AS$2)</f>
        <v>0</v>
      </c>
      <c r="AT40" s="5">
        <f>SUMIFS(Data!$A:$A, Data!$H:$H,$A40,Data!$C:$C,AT$1,Data!$D:$D,AT$2)</f>
        <v>0</v>
      </c>
      <c r="AU40" s="5">
        <f>SUMIFS(Data!$A:$A, Data!$H:$H,$A40,Data!$C:$C,AU$1,Data!$D:$D,AU$2)</f>
        <v>0</v>
      </c>
      <c r="AV40" s="5">
        <f>SUMIFS(Data!$A:$A, Data!$H:$H,$A40,Data!$C:$C,AV$1,Data!$D:$D,AV$2)</f>
        <v>0</v>
      </c>
      <c r="AW40" s="5">
        <f>SUMIFS(Data!$A:$A, Data!$H:$H,$A40,Data!$C:$C,AW$1,Data!$D:$D,AW$2)</f>
        <v>0</v>
      </c>
      <c r="AX40" s="5">
        <f>SUMIFS(Data!$A:$A, Data!$H:$H,$A40,Data!$C:$C,AX$1,Data!$D:$D,AX$2)</f>
        <v>0</v>
      </c>
      <c r="AY40" s="5">
        <f>SUMIFS(Data!$A:$A, Data!$H:$H,$A40,Data!$C:$C,AY$1,Data!$D:$D,AY$2)</f>
        <v>0</v>
      </c>
      <c r="AZ40" s="5">
        <f>SUMIFS(Data!$A:$A, Data!$H:$H,$A40,Data!$C:$C,AZ$1,Data!$D:$D,AZ$2)</f>
        <v>0</v>
      </c>
      <c r="BA40" s="5">
        <f>SUMIFS(Data!$A:$A, Data!$H:$H,$A40,Data!$C:$C,BA$1,Data!$D:$D,BA$2)</f>
        <v>0</v>
      </c>
      <c r="BB40" s="5">
        <f>SUMIFS(Data!$A:$A, Data!$H:$H,$A40,Data!$C:$C,BB$1,Data!$D:$D,BB$2)</f>
        <v>0</v>
      </c>
      <c r="BC40" s="5">
        <f>SUMIFS(Data!$A:$A, Data!$H:$H,$A40,Data!$C:$C,BC$1,Data!$D:$D,BC$2)</f>
        <v>0</v>
      </c>
      <c r="BD40" s="5">
        <f>SUMIFS(Data!$A:$A, Data!$H:$H,$A40,Data!$C:$C,BD$1,Data!$D:$D,BD$2)</f>
        <v>0</v>
      </c>
      <c r="BE40" s="5">
        <f>SUMIFS(Data!$A:$A, Data!$H:$H,$A40,Data!$C:$C,BE$1,Data!$D:$D,BE$2)</f>
        <v>0</v>
      </c>
      <c r="BF40" s="5">
        <f>SUMIFS(Data!$A:$A, Data!$H:$H,$A40,Data!$C:$C,BF$1,Data!$D:$D,BF$2)</f>
        <v>0</v>
      </c>
      <c r="BG40" s="5">
        <f>SUMIFS(Data!$A:$A, Data!$H:$H,$A40,Data!$C:$C,BG$1,Data!$D:$D,BG$2)</f>
        <v>0</v>
      </c>
      <c r="BH40" s="5">
        <f>SUMIFS(Data!$A:$A, Data!$H:$H,$A40,Data!$C:$C,BH$1,Data!$D:$D,BH$2)</f>
        <v>0</v>
      </c>
      <c r="BI40" s="5">
        <f>SUMIFS(Data!$A:$A, Data!$H:$H,$A40,Data!$C:$C,BI$1,Data!$D:$D,BI$2)</f>
        <v>0</v>
      </c>
      <c r="BJ40" s="5">
        <f>SUMIFS(Data!$A:$A, Data!$H:$H,$A40,Data!$C:$C,BJ$1,Data!$D:$D,BJ$2)</f>
        <v>0</v>
      </c>
      <c r="BK40" s="5">
        <f>SUMIFS(Data!$A:$A, Data!$H:$H,$A40,Data!$C:$C,BK$1,Data!$D:$D,BK$2)</f>
        <v>0</v>
      </c>
      <c r="BL40" s="5">
        <f>SUMIFS(Data!$A:$A, Data!$H:$H,$A40,Data!$C:$C,BL$1,Data!$D:$D,BL$2)</f>
        <v>0</v>
      </c>
      <c r="BM40" s="5">
        <f>SUMIFS(Data!$A:$A, Data!$H:$H,$A40,Data!$C:$C,BM$1,Data!$D:$D,BM$2)</f>
        <v>0</v>
      </c>
      <c r="BN40" s="5">
        <f>SUMIFS(Data!$A:$A, Data!$H:$H,$A40,Data!$C:$C,BN$1,Data!$D:$D,BN$2)</f>
        <v>0</v>
      </c>
      <c r="BO40" s="5">
        <f>SUMIFS(Data!$A:$A, Data!$H:$H,$A40,Data!$C:$C,BO$1,Data!$D:$D,BO$2)</f>
        <v>0</v>
      </c>
      <c r="BP40" s="5">
        <f>SUMIFS(Data!$A:$A, Data!$H:$H,$A40,Data!$C:$C,BP$1,Data!$D:$D,BP$2)</f>
        <v>0</v>
      </c>
      <c r="BQ40" s="5">
        <f>SUMIFS(Data!$A:$A, Data!$H:$H,$A40,Data!$C:$C,BQ$1,Data!$D:$D,BQ$2)</f>
        <v>0</v>
      </c>
      <c r="BR40" s="5">
        <f>SUMIFS(Data!$A:$A, Data!$H:$H,$A40,Data!$C:$C,BR$1,Data!$D:$D,BR$2)</f>
        <v>0</v>
      </c>
      <c r="BS40" s="5">
        <f>SUMIFS(Data!$A:$A, Data!$H:$H,$A40,Data!$C:$C,BS$1,Data!$D:$D,BS$2)</f>
        <v>0</v>
      </c>
      <c r="BT40" s="5">
        <f>SUMIFS(Data!$A:$A, Data!$H:$H,$A40,Data!$C:$C,BT$1,Data!$D:$D,BT$2)</f>
        <v>0</v>
      </c>
      <c r="BU40" s="5">
        <f>SUMIFS(Data!$A:$A, Data!$H:$H,$A40,Data!$C:$C,BU$1,Data!$D:$D,BU$2)</f>
        <v>0</v>
      </c>
      <c r="BV40" s="5">
        <f>SUMIFS(Data!$A:$A, Data!$H:$H,$A40,Data!$C:$C,BV$1,Data!$D:$D,BV$2)</f>
        <v>0</v>
      </c>
      <c r="BW40" s="5">
        <f>SUMIFS(Data!$A:$A, Data!$H:$H,$A40,Data!$C:$C,BW$1,Data!$D:$D,BW$2)</f>
        <v>0</v>
      </c>
      <c r="BX40" s="5">
        <f>SUMIFS(Data!$A:$A, Data!$H:$H,$A40,Data!$C:$C,BX$1,Data!$D:$D,BX$2)</f>
        <v>0</v>
      </c>
      <c r="BY40" s="5">
        <f>SUMIFS(Data!$A:$A, Data!$H:$H,$A40,Data!$C:$C,BY$1,Data!$D:$D,BY$2)</f>
        <v>0</v>
      </c>
      <c r="BZ40" s="5">
        <f>SUMIFS(Data!$A:$A, Data!$H:$H,$A40,Data!$C:$C,BZ$1,Data!$D:$D,BZ$2)</f>
        <v>0</v>
      </c>
      <c r="CA40" s="5">
        <f>SUMIFS(Data!$A:$A, Data!$H:$H,$A40,Data!$C:$C,CA$1,Data!$D:$D,CA$2)</f>
        <v>0</v>
      </c>
      <c r="CB40" s="5">
        <f>SUMIFS(Data!$A:$A, Data!$H:$H,$A40,Data!$C:$C,CB$1,Data!$D:$D,CB$2)</f>
        <v>0</v>
      </c>
      <c r="CC40" s="5">
        <f>SUMIFS(Data!$A:$A, Data!$H:$H,$A40,Data!$C:$C,CC$1,Data!$D:$D,CC$2)</f>
        <v>0</v>
      </c>
      <c r="CD40" s="5">
        <f>SUMIFS(Data!$A:$A, Data!$H:$H,$A40,Data!$C:$C,CD$1,Data!$D:$D,CD$2)</f>
        <v>0</v>
      </c>
      <c r="CE40" s="5">
        <f>SUMIFS(Data!$A:$A, Data!$H:$H,$A40,Data!$C:$C,CE$1,Data!$D:$D,CE$2)</f>
        <v>0</v>
      </c>
      <c r="CF40" s="5">
        <f>SUMIFS(Data!$A:$A, Data!$H:$H,$A40,Data!$C:$C,CF$1,Data!$D:$D,CF$2)</f>
        <v>0</v>
      </c>
      <c r="CG40" s="5">
        <f>SUMIFS(Data!$A:$A, Data!$H:$H,$A40,Data!$C:$C,CG$1,Data!$D:$D,CG$2)</f>
        <v>0</v>
      </c>
      <c r="CH40" s="5">
        <f>SUMIFS(Data!$A:$A, Data!$H:$H,$A40,Data!$C:$C,CH$1,Data!$D:$D,CH$2)</f>
        <v>0</v>
      </c>
      <c r="CI40" s="5">
        <f>SUMIFS(Data!$A:$A, Data!$H:$H,$A40,Data!$C:$C,CI$1,Data!$D:$D,CI$2)</f>
        <v>0</v>
      </c>
      <c r="CJ40" s="5">
        <f>SUMIFS(Data!$A:$A, Data!$H:$H,$A40,Data!$C:$C,CJ$1,Data!$D:$D,CJ$2)</f>
        <v>0</v>
      </c>
      <c r="CK40" s="5">
        <f>SUMIFS(Data!$A:$A, Data!$H:$H,$A40,Data!$C:$C,CK$1,Data!$D:$D,CK$2)</f>
        <v>0</v>
      </c>
      <c r="CL40" s="5">
        <f>SUMIFS(Data!$A:$A, Data!$H:$H,$A40,Data!$C:$C,CL$1,Data!$D:$D,CL$2)</f>
        <v>0</v>
      </c>
      <c r="CM40" s="5">
        <f>SUMIFS(Data!$A:$A, Data!$H:$H,$A40,Data!$C:$C,CM$1,Data!$D:$D,CM$2)</f>
        <v>0</v>
      </c>
      <c r="CN40" s="5">
        <f>SUMIFS(Data!$A:$A, Data!$H:$H,$A40,Data!$C:$C,CN$1,Data!$D:$D,CN$2)</f>
        <v>0</v>
      </c>
      <c r="CO40" s="5">
        <f>SUMIFS(Data!$A:$A, Data!$H:$H,$A40,Data!$C:$C,CO$1,Data!$D:$D,CO$2)</f>
        <v>0</v>
      </c>
      <c r="CP40" s="5">
        <f>SUMIFS(Data!$A:$A, Data!$H:$H,$A40,Data!$C:$C,CP$1,Data!$D:$D,CP$2)</f>
        <v>0</v>
      </c>
      <c r="CQ40" s="5">
        <f>SUMIFS(Data!$A:$A, Data!$H:$H,$A40,Data!$C:$C,CQ$1,Data!$D:$D,CQ$2)</f>
        <v>0</v>
      </c>
      <c r="CR40" s="5">
        <f>SUMIFS(Data!$A:$A, Data!$H:$H,$A40,Data!$C:$C,CR$1,Data!$D:$D,CR$2)</f>
        <v>0</v>
      </c>
      <c r="CS40" s="5">
        <f>SUMIFS(Data!$A:$A, Data!$H:$H,$A40,Data!$C:$C,CS$1,Data!$D:$D,CS$2)</f>
        <v>0</v>
      </c>
      <c r="CT40" s="5">
        <f>SUMIFS(Data!$A:$A, Data!$H:$H,$A40,Data!$C:$C,CT$1,Data!$D:$D,CT$2)</f>
        <v>0</v>
      </c>
      <c r="CU40" s="5">
        <f>SUMIFS(Data!$A:$A, Data!$H:$H,$A40,Data!$C:$C,CU$1,Data!$D:$D,CU$2)</f>
        <v>0</v>
      </c>
      <c r="CV40" s="5">
        <f>SUMIFS(Data!$A:$A, Data!$H:$H,$A40,Data!$C:$C,CV$1,Data!$D:$D,CV$2)</f>
        <v>0</v>
      </c>
      <c r="CW40" s="5">
        <f t="shared" ref="CW40:CX40" si="39">SUMIF($B$2:$CV$2,CW$2, $B40:$CV40)</f>
        <v>0</v>
      </c>
      <c r="CX40" s="5">
        <f t="shared" si="39"/>
        <v>0</v>
      </c>
      <c r="CY40" s="5">
        <f t="shared" si="3"/>
        <v>0</v>
      </c>
    </row>
    <row r="41">
      <c r="A41" s="5" t="str">
        <f>Countries!A39</f>
        <v>HKG</v>
      </c>
      <c r="B41" s="5">
        <f>SUMIFS(Data!$A:$A, Data!$H:$H,$A41,Data!$C:$C,B$1,Data!$D:$D,B$2)</f>
        <v>0</v>
      </c>
      <c r="C41" s="5">
        <f>SUMIFS(Data!$A:$A, Data!$H:$H,$A41,Data!$C:$C,C$1,Data!$D:$D,C$2)</f>
        <v>0</v>
      </c>
      <c r="D41" s="5">
        <f>SUMIFS(Data!$A:$A, Data!$H:$H,$A41,Data!$C:$C,D$1,Data!$D:$D,D$2)</f>
        <v>0</v>
      </c>
      <c r="E41" s="5">
        <f>SUMIFS(Data!$A:$A, Data!$H:$H,$A41,Data!$C:$C,E$1,Data!$D:$D,E$2)</f>
        <v>0</v>
      </c>
      <c r="F41" s="5">
        <f>SUMIFS(Data!$A:$A, Data!$H:$H,$A41,Data!$C:$C,F$1,Data!$D:$D,F$2)</f>
        <v>0</v>
      </c>
      <c r="G41" s="5">
        <f>SUMIFS(Data!$A:$A, Data!$H:$H,$A41,Data!$C:$C,G$1,Data!$D:$D,G$2)</f>
        <v>0</v>
      </c>
      <c r="H41" s="5">
        <f>SUMIFS(Data!$A:$A, Data!$H:$H,$A41,Data!$C:$C,H$1,Data!$D:$D,H$2)</f>
        <v>0</v>
      </c>
      <c r="I41" s="5">
        <f>SUMIFS(Data!$A:$A, Data!$H:$H,$A41,Data!$C:$C,I$1,Data!$D:$D,I$2)</f>
        <v>0</v>
      </c>
      <c r="J41" s="5">
        <f>SUMIFS(Data!$A:$A, Data!$H:$H,$A41,Data!$C:$C,J$1,Data!$D:$D,J$2)</f>
        <v>0</v>
      </c>
      <c r="K41" s="5">
        <f>SUMIFS(Data!$A:$A, Data!$H:$H,$A41,Data!$C:$C,K$1,Data!$D:$D,K$2)</f>
        <v>0</v>
      </c>
      <c r="L41" s="5">
        <f>SUMIFS(Data!$A:$A, Data!$H:$H,$A41,Data!$C:$C,L$1,Data!$D:$D,L$2)</f>
        <v>0</v>
      </c>
      <c r="M41" s="5">
        <f>SUMIFS(Data!$A:$A, Data!$H:$H,$A41,Data!$C:$C,M$1,Data!$D:$D,M$2)</f>
        <v>0</v>
      </c>
      <c r="N41" s="5">
        <f>SUMIFS(Data!$A:$A, Data!$H:$H,$A41,Data!$C:$C,N$1,Data!$D:$D,N$2)</f>
        <v>0</v>
      </c>
      <c r="O41" s="5">
        <f>SUMIFS(Data!$A:$A, Data!$H:$H,$A41,Data!$C:$C,O$1,Data!$D:$D,O$2)</f>
        <v>0</v>
      </c>
      <c r="P41" s="5">
        <f>SUMIFS(Data!$A:$A, Data!$H:$H,$A41,Data!$C:$C,P$1,Data!$D:$D,P$2)</f>
        <v>0</v>
      </c>
      <c r="Q41" s="5">
        <f>SUMIFS(Data!$A:$A, Data!$H:$H,$A41,Data!$C:$C,Q$1,Data!$D:$D,Q$2)</f>
        <v>0</v>
      </c>
      <c r="R41" s="5">
        <f>SUMIFS(Data!$A:$A, Data!$H:$H,$A41,Data!$C:$C,R$1,Data!$D:$D,R$2)</f>
        <v>0</v>
      </c>
      <c r="S41" s="5">
        <f>SUMIFS(Data!$A:$A, Data!$H:$H,$A41,Data!$C:$C,S$1,Data!$D:$D,S$2)</f>
        <v>0</v>
      </c>
      <c r="T41" s="5">
        <f>SUMIFS(Data!$A:$A, Data!$H:$H,$A41,Data!$C:$C,T$1,Data!$D:$D,T$2)</f>
        <v>0</v>
      </c>
      <c r="U41" s="5">
        <f>SUMIFS(Data!$A:$A, Data!$H:$H,$A41,Data!$C:$C,U$1,Data!$D:$D,U$2)</f>
        <v>0</v>
      </c>
      <c r="V41" s="5">
        <f>SUMIFS(Data!$A:$A, Data!$H:$H,$A41,Data!$C:$C,V$1,Data!$D:$D,V$2)</f>
        <v>0</v>
      </c>
      <c r="W41" s="5">
        <f>SUMIFS(Data!$A:$A, Data!$H:$H,$A41,Data!$C:$C,W$1,Data!$D:$D,W$2)</f>
        <v>0</v>
      </c>
      <c r="X41" s="5">
        <f>SUMIFS(Data!$A:$A, Data!$H:$H,$A41,Data!$C:$C,X$1,Data!$D:$D,X$2)</f>
        <v>0</v>
      </c>
      <c r="Y41" s="5">
        <f>SUMIFS(Data!$A:$A, Data!$H:$H,$A41,Data!$C:$C,Y$1,Data!$D:$D,Y$2)</f>
        <v>0</v>
      </c>
      <c r="Z41" s="5">
        <f>SUMIFS(Data!$A:$A, Data!$H:$H,$A41,Data!$C:$C,Z$1,Data!$D:$D,Z$2)</f>
        <v>0</v>
      </c>
      <c r="AA41" s="5">
        <f>SUMIFS(Data!$A:$A, Data!$H:$H,$A41,Data!$C:$C,AA$1,Data!$D:$D,AA$2)</f>
        <v>0</v>
      </c>
      <c r="AB41" s="5">
        <f>SUMIFS(Data!$A:$A, Data!$H:$H,$A41,Data!$C:$C,AB$1,Data!$D:$D,AB$2)</f>
        <v>0</v>
      </c>
      <c r="AC41" s="5">
        <f>SUMIFS(Data!$A:$A, Data!$H:$H,$A41,Data!$C:$C,AC$1,Data!$D:$D,AC$2)</f>
        <v>0</v>
      </c>
      <c r="AD41" s="5">
        <f>SUMIFS(Data!$A:$A, Data!$H:$H,$A41,Data!$C:$C,AD$1,Data!$D:$D,AD$2)</f>
        <v>0</v>
      </c>
      <c r="AE41" s="5">
        <f>SUMIFS(Data!$A:$A, Data!$H:$H,$A41,Data!$C:$C,AE$1,Data!$D:$D,AE$2)</f>
        <v>0</v>
      </c>
      <c r="AF41" s="5">
        <f>SUMIFS(Data!$A:$A, Data!$H:$H,$A41,Data!$C:$C,AF$1,Data!$D:$D,AF$2)</f>
        <v>0</v>
      </c>
      <c r="AG41" s="5">
        <f>SUMIFS(Data!$A:$A, Data!$H:$H,$A41,Data!$C:$C,AG$1,Data!$D:$D,AG$2)</f>
        <v>0</v>
      </c>
      <c r="AH41" s="5">
        <f>SUMIFS(Data!$A:$A, Data!$H:$H,$A41,Data!$C:$C,AH$1,Data!$D:$D,AH$2)</f>
        <v>0</v>
      </c>
      <c r="AI41" s="5">
        <f>SUMIFS(Data!$A:$A, Data!$H:$H,$A41,Data!$C:$C,AI$1,Data!$D:$D,AI$2)</f>
        <v>0</v>
      </c>
      <c r="AJ41" s="5">
        <f>SUMIFS(Data!$A:$A, Data!$H:$H,$A41,Data!$C:$C,AJ$1,Data!$D:$D,AJ$2)</f>
        <v>0</v>
      </c>
      <c r="AK41" s="5">
        <f>SUMIFS(Data!$A:$A, Data!$H:$H,$A41,Data!$C:$C,AK$1,Data!$D:$D,AK$2)</f>
        <v>0</v>
      </c>
      <c r="AL41" s="5">
        <f>SUMIFS(Data!$A:$A, Data!$H:$H,$A41,Data!$C:$C,AL$1,Data!$D:$D,AL$2)</f>
        <v>0</v>
      </c>
      <c r="AM41" s="5">
        <f>SUMIFS(Data!$A:$A, Data!$H:$H,$A41,Data!$C:$C,AM$1,Data!$D:$D,AM$2)</f>
        <v>0</v>
      </c>
      <c r="AN41" s="5">
        <f>SUMIFS(Data!$A:$A, Data!$H:$H,$A41,Data!$C:$C,AN$1,Data!$D:$D,AN$2)</f>
        <v>0</v>
      </c>
      <c r="AO41" s="5">
        <f>SUMIFS(Data!$A:$A, Data!$H:$H,$A41,Data!$C:$C,AO$1,Data!$D:$D,AO$2)</f>
        <v>0</v>
      </c>
      <c r="AP41" s="5">
        <f>SUMIFS(Data!$A:$A, Data!$H:$H,$A41,Data!$C:$C,AP$1,Data!$D:$D,AP$2)</f>
        <v>0</v>
      </c>
      <c r="AQ41" s="5">
        <f>SUMIFS(Data!$A:$A, Data!$H:$H,$A41,Data!$C:$C,AQ$1,Data!$D:$D,AQ$2)</f>
        <v>0</v>
      </c>
      <c r="AR41" s="5">
        <f>SUMIFS(Data!$A:$A, Data!$H:$H,$A41,Data!$C:$C,AR$1,Data!$D:$D,AR$2)</f>
        <v>0</v>
      </c>
      <c r="AS41" s="5">
        <f>SUMIFS(Data!$A:$A, Data!$H:$H,$A41,Data!$C:$C,AS$1,Data!$D:$D,AS$2)</f>
        <v>0</v>
      </c>
      <c r="AT41" s="5">
        <f>SUMIFS(Data!$A:$A, Data!$H:$H,$A41,Data!$C:$C,AT$1,Data!$D:$D,AT$2)</f>
        <v>0</v>
      </c>
      <c r="AU41" s="5">
        <f>SUMIFS(Data!$A:$A, Data!$H:$H,$A41,Data!$C:$C,AU$1,Data!$D:$D,AU$2)</f>
        <v>0</v>
      </c>
      <c r="AV41" s="5">
        <f>SUMIFS(Data!$A:$A, Data!$H:$H,$A41,Data!$C:$C,AV$1,Data!$D:$D,AV$2)</f>
        <v>0</v>
      </c>
      <c r="AW41" s="5">
        <f>SUMIFS(Data!$A:$A, Data!$H:$H,$A41,Data!$C:$C,AW$1,Data!$D:$D,AW$2)</f>
        <v>0</v>
      </c>
      <c r="AX41" s="5">
        <f>SUMIFS(Data!$A:$A, Data!$H:$H,$A41,Data!$C:$C,AX$1,Data!$D:$D,AX$2)</f>
        <v>0</v>
      </c>
      <c r="AY41" s="5">
        <f>SUMIFS(Data!$A:$A, Data!$H:$H,$A41,Data!$C:$C,AY$1,Data!$D:$D,AY$2)</f>
        <v>0</v>
      </c>
      <c r="AZ41" s="5">
        <f>SUMIFS(Data!$A:$A, Data!$H:$H,$A41,Data!$C:$C,AZ$1,Data!$D:$D,AZ$2)</f>
        <v>0</v>
      </c>
      <c r="BA41" s="5">
        <f>SUMIFS(Data!$A:$A, Data!$H:$H,$A41,Data!$C:$C,BA$1,Data!$D:$D,BA$2)</f>
        <v>0</v>
      </c>
      <c r="BB41" s="5">
        <f>SUMIFS(Data!$A:$A, Data!$H:$H,$A41,Data!$C:$C,BB$1,Data!$D:$D,BB$2)</f>
        <v>0</v>
      </c>
      <c r="BC41" s="5">
        <f>SUMIFS(Data!$A:$A, Data!$H:$H,$A41,Data!$C:$C,BC$1,Data!$D:$D,BC$2)</f>
        <v>0</v>
      </c>
      <c r="BD41" s="5">
        <f>SUMIFS(Data!$A:$A, Data!$H:$H,$A41,Data!$C:$C,BD$1,Data!$D:$D,BD$2)</f>
        <v>0</v>
      </c>
      <c r="BE41" s="5">
        <f>SUMIFS(Data!$A:$A, Data!$H:$H,$A41,Data!$C:$C,BE$1,Data!$D:$D,BE$2)</f>
        <v>0</v>
      </c>
      <c r="BF41" s="5">
        <f>SUMIFS(Data!$A:$A, Data!$H:$H,$A41,Data!$C:$C,BF$1,Data!$D:$D,BF$2)</f>
        <v>0</v>
      </c>
      <c r="BG41" s="5">
        <f>SUMIFS(Data!$A:$A, Data!$H:$H,$A41,Data!$C:$C,BG$1,Data!$D:$D,BG$2)</f>
        <v>0</v>
      </c>
      <c r="BH41" s="5">
        <f>SUMIFS(Data!$A:$A, Data!$H:$H,$A41,Data!$C:$C,BH$1,Data!$D:$D,BH$2)</f>
        <v>0</v>
      </c>
      <c r="BI41" s="5">
        <f>SUMIFS(Data!$A:$A, Data!$H:$H,$A41,Data!$C:$C,BI$1,Data!$D:$D,BI$2)</f>
        <v>0</v>
      </c>
      <c r="BJ41" s="5">
        <f>SUMIFS(Data!$A:$A, Data!$H:$H,$A41,Data!$C:$C,BJ$1,Data!$D:$D,BJ$2)</f>
        <v>0</v>
      </c>
      <c r="BK41" s="5">
        <f>SUMIFS(Data!$A:$A, Data!$H:$H,$A41,Data!$C:$C,BK$1,Data!$D:$D,BK$2)</f>
        <v>0</v>
      </c>
      <c r="BL41" s="5">
        <f>SUMIFS(Data!$A:$A, Data!$H:$H,$A41,Data!$C:$C,BL$1,Data!$D:$D,BL$2)</f>
        <v>0</v>
      </c>
      <c r="BM41" s="5">
        <f>SUMIFS(Data!$A:$A, Data!$H:$H,$A41,Data!$C:$C,BM$1,Data!$D:$D,BM$2)</f>
        <v>0</v>
      </c>
      <c r="BN41" s="5">
        <f>SUMIFS(Data!$A:$A, Data!$H:$H,$A41,Data!$C:$C,BN$1,Data!$D:$D,BN$2)</f>
        <v>0</v>
      </c>
      <c r="BO41" s="5">
        <f>SUMIFS(Data!$A:$A, Data!$H:$H,$A41,Data!$C:$C,BO$1,Data!$D:$D,BO$2)</f>
        <v>0</v>
      </c>
      <c r="BP41" s="5">
        <f>SUMIFS(Data!$A:$A, Data!$H:$H,$A41,Data!$C:$C,BP$1,Data!$D:$D,BP$2)</f>
        <v>0</v>
      </c>
      <c r="BQ41" s="5">
        <f>SUMIFS(Data!$A:$A, Data!$H:$H,$A41,Data!$C:$C,BQ$1,Data!$D:$D,BQ$2)</f>
        <v>0</v>
      </c>
      <c r="BR41" s="5">
        <f>SUMIFS(Data!$A:$A, Data!$H:$H,$A41,Data!$C:$C,BR$1,Data!$D:$D,BR$2)</f>
        <v>0</v>
      </c>
      <c r="BS41" s="5">
        <f>SUMIFS(Data!$A:$A, Data!$H:$H,$A41,Data!$C:$C,BS$1,Data!$D:$D,BS$2)</f>
        <v>0</v>
      </c>
      <c r="BT41" s="5">
        <f>SUMIFS(Data!$A:$A, Data!$H:$H,$A41,Data!$C:$C,BT$1,Data!$D:$D,BT$2)</f>
        <v>0</v>
      </c>
      <c r="BU41" s="5">
        <f>SUMIFS(Data!$A:$A, Data!$H:$H,$A41,Data!$C:$C,BU$1,Data!$D:$D,BU$2)</f>
        <v>0</v>
      </c>
      <c r="BV41" s="5">
        <f>SUMIFS(Data!$A:$A, Data!$H:$H,$A41,Data!$C:$C,BV$1,Data!$D:$D,BV$2)</f>
        <v>0</v>
      </c>
      <c r="BW41" s="5">
        <f>SUMIFS(Data!$A:$A, Data!$H:$H,$A41,Data!$C:$C,BW$1,Data!$D:$D,BW$2)</f>
        <v>0</v>
      </c>
      <c r="BX41" s="5">
        <f>SUMIFS(Data!$A:$A, Data!$H:$H,$A41,Data!$C:$C,BX$1,Data!$D:$D,BX$2)</f>
        <v>0</v>
      </c>
      <c r="BY41" s="5">
        <f>SUMIFS(Data!$A:$A, Data!$H:$H,$A41,Data!$C:$C,BY$1,Data!$D:$D,BY$2)</f>
        <v>0</v>
      </c>
      <c r="BZ41" s="5">
        <f>SUMIFS(Data!$A:$A, Data!$H:$H,$A41,Data!$C:$C,BZ$1,Data!$D:$D,BZ$2)</f>
        <v>0</v>
      </c>
      <c r="CA41" s="5">
        <f>SUMIFS(Data!$A:$A, Data!$H:$H,$A41,Data!$C:$C,CA$1,Data!$D:$D,CA$2)</f>
        <v>2</v>
      </c>
      <c r="CB41" s="5">
        <f>SUMIFS(Data!$A:$A, Data!$H:$H,$A41,Data!$C:$C,CB$1,Data!$D:$D,CB$2)</f>
        <v>0</v>
      </c>
      <c r="CC41" s="5">
        <f>SUMIFS(Data!$A:$A, Data!$H:$H,$A41,Data!$C:$C,CC$1,Data!$D:$D,CC$2)</f>
        <v>0</v>
      </c>
      <c r="CD41" s="5">
        <f>SUMIFS(Data!$A:$A, Data!$H:$H,$A41,Data!$C:$C,CD$1,Data!$D:$D,CD$2)</f>
        <v>0</v>
      </c>
      <c r="CE41" s="5">
        <f>SUMIFS(Data!$A:$A, Data!$H:$H,$A41,Data!$C:$C,CE$1,Data!$D:$D,CE$2)</f>
        <v>0</v>
      </c>
      <c r="CF41" s="5">
        <f>SUMIFS(Data!$A:$A, Data!$H:$H,$A41,Data!$C:$C,CF$1,Data!$D:$D,CF$2)</f>
        <v>0</v>
      </c>
      <c r="CG41" s="5">
        <f>SUMIFS(Data!$A:$A, Data!$H:$H,$A41,Data!$C:$C,CG$1,Data!$D:$D,CG$2)</f>
        <v>0</v>
      </c>
      <c r="CH41" s="5">
        <f>SUMIFS(Data!$A:$A, Data!$H:$H,$A41,Data!$C:$C,CH$1,Data!$D:$D,CH$2)</f>
        <v>0</v>
      </c>
      <c r="CI41" s="5">
        <f>SUMIFS(Data!$A:$A, Data!$H:$H,$A41,Data!$C:$C,CI$1,Data!$D:$D,CI$2)</f>
        <v>0</v>
      </c>
      <c r="CJ41" s="5">
        <f>SUMIFS(Data!$A:$A, Data!$H:$H,$A41,Data!$C:$C,CJ$1,Data!$D:$D,CJ$2)</f>
        <v>0</v>
      </c>
      <c r="CK41" s="5">
        <f>SUMIFS(Data!$A:$A, Data!$H:$H,$A41,Data!$C:$C,CK$1,Data!$D:$D,CK$2)</f>
        <v>0</v>
      </c>
      <c r="CL41" s="5">
        <f>SUMIFS(Data!$A:$A, Data!$H:$H,$A41,Data!$C:$C,CL$1,Data!$D:$D,CL$2)</f>
        <v>0</v>
      </c>
      <c r="CM41" s="5">
        <f>SUMIFS(Data!$A:$A, Data!$H:$H,$A41,Data!$C:$C,CM$1,Data!$D:$D,CM$2)</f>
        <v>0</v>
      </c>
      <c r="CN41" s="5">
        <f>SUMIFS(Data!$A:$A, Data!$H:$H,$A41,Data!$C:$C,CN$1,Data!$D:$D,CN$2)</f>
        <v>0</v>
      </c>
      <c r="CO41" s="5">
        <f>SUMIFS(Data!$A:$A, Data!$H:$H,$A41,Data!$C:$C,CO$1,Data!$D:$D,CO$2)</f>
        <v>0</v>
      </c>
      <c r="CP41" s="5">
        <f>SUMIFS(Data!$A:$A, Data!$H:$H,$A41,Data!$C:$C,CP$1,Data!$D:$D,CP$2)</f>
        <v>0</v>
      </c>
      <c r="CQ41" s="5">
        <f>SUMIFS(Data!$A:$A, Data!$H:$H,$A41,Data!$C:$C,CQ$1,Data!$D:$D,CQ$2)</f>
        <v>0</v>
      </c>
      <c r="CR41" s="5">
        <f>SUMIFS(Data!$A:$A, Data!$H:$H,$A41,Data!$C:$C,CR$1,Data!$D:$D,CR$2)</f>
        <v>0</v>
      </c>
      <c r="CS41" s="5">
        <f>SUMIFS(Data!$A:$A, Data!$H:$H,$A41,Data!$C:$C,CS$1,Data!$D:$D,CS$2)</f>
        <v>0</v>
      </c>
      <c r="CT41" s="5">
        <f>SUMIFS(Data!$A:$A, Data!$H:$H,$A41,Data!$C:$C,CT$1,Data!$D:$D,CT$2)</f>
        <v>0</v>
      </c>
      <c r="CU41" s="5">
        <f>SUMIFS(Data!$A:$A, Data!$H:$H,$A41,Data!$C:$C,CU$1,Data!$D:$D,CU$2)</f>
        <v>0</v>
      </c>
      <c r="CV41" s="5">
        <f>SUMIFS(Data!$A:$A, Data!$H:$H,$A41,Data!$C:$C,CV$1,Data!$D:$D,CV$2)</f>
        <v>0</v>
      </c>
      <c r="CW41" s="5">
        <f t="shared" ref="CW41:CX41" si="40">SUMIF($B$2:$CV$2,CW$2, $B41:$CV41)</f>
        <v>0</v>
      </c>
      <c r="CX41" s="5">
        <f t="shared" si="40"/>
        <v>2</v>
      </c>
      <c r="CY41" s="5">
        <f t="shared" si="3"/>
        <v>2</v>
      </c>
    </row>
    <row r="42">
      <c r="A42" s="5" t="str">
        <f>Countries!A40</f>
        <v>HUN</v>
      </c>
      <c r="B42" s="5">
        <f>SUMIFS(Data!$A:$A, Data!$H:$H,$A42,Data!$C:$C,B$1,Data!$D:$D,B$2)</f>
        <v>0</v>
      </c>
      <c r="C42" s="5">
        <f>SUMIFS(Data!$A:$A, Data!$H:$H,$A42,Data!$C:$C,C$1,Data!$D:$D,C$2)</f>
        <v>0</v>
      </c>
      <c r="D42" s="5">
        <f>SUMIFS(Data!$A:$A, Data!$H:$H,$A42,Data!$C:$C,D$1,Data!$D:$D,D$2)</f>
        <v>0</v>
      </c>
      <c r="E42" s="5">
        <f>SUMIFS(Data!$A:$A, Data!$H:$H,$A42,Data!$C:$C,E$1,Data!$D:$D,E$2)</f>
        <v>0</v>
      </c>
      <c r="F42" s="5">
        <f>SUMIFS(Data!$A:$A, Data!$H:$H,$A42,Data!$C:$C,F$1,Data!$D:$D,F$2)</f>
        <v>0</v>
      </c>
      <c r="G42" s="5">
        <f>SUMIFS(Data!$A:$A, Data!$H:$H,$A42,Data!$C:$C,G$1,Data!$D:$D,G$2)</f>
        <v>0</v>
      </c>
      <c r="H42" s="5">
        <f>SUMIFS(Data!$A:$A, Data!$H:$H,$A42,Data!$C:$C,H$1,Data!$D:$D,H$2)</f>
        <v>0</v>
      </c>
      <c r="I42" s="5">
        <f>SUMIFS(Data!$A:$A, Data!$H:$H,$A42,Data!$C:$C,I$1,Data!$D:$D,I$2)</f>
        <v>0</v>
      </c>
      <c r="J42" s="5">
        <f>SUMIFS(Data!$A:$A, Data!$H:$H,$A42,Data!$C:$C,J$1,Data!$D:$D,J$2)</f>
        <v>0</v>
      </c>
      <c r="K42" s="5">
        <f>SUMIFS(Data!$A:$A, Data!$H:$H,$A42,Data!$C:$C,K$1,Data!$D:$D,K$2)</f>
        <v>0</v>
      </c>
      <c r="L42" s="5">
        <f>SUMIFS(Data!$A:$A, Data!$H:$H,$A42,Data!$C:$C,L$1,Data!$D:$D,L$2)</f>
        <v>0</v>
      </c>
      <c r="M42" s="5">
        <f>SUMIFS(Data!$A:$A, Data!$H:$H,$A42,Data!$C:$C,M$1,Data!$D:$D,M$2)</f>
        <v>0</v>
      </c>
      <c r="N42" s="5">
        <f>SUMIFS(Data!$A:$A, Data!$H:$H,$A42,Data!$C:$C,N$1,Data!$D:$D,N$2)</f>
        <v>0</v>
      </c>
      <c r="O42" s="5">
        <f>SUMIFS(Data!$A:$A, Data!$H:$H,$A42,Data!$C:$C,O$1,Data!$D:$D,O$2)</f>
        <v>0</v>
      </c>
      <c r="P42" s="5">
        <f>SUMIFS(Data!$A:$A, Data!$H:$H,$A42,Data!$C:$C,P$1,Data!$D:$D,P$2)</f>
        <v>0</v>
      </c>
      <c r="Q42" s="5">
        <f>SUMIFS(Data!$A:$A, Data!$H:$H,$A42,Data!$C:$C,Q$1,Data!$D:$D,Q$2)</f>
        <v>0</v>
      </c>
      <c r="R42" s="5">
        <f>SUMIFS(Data!$A:$A, Data!$H:$H,$A42,Data!$C:$C,R$1,Data!$D:$D,R$2)</f>
        <v>0</v>
      </c>
      <c r="S42" s="5">
        <f>SUMIFS(Data!$A:$A, Data!$H:$H,$A42,Data!$C:$C,S$1,Data!$D:$D,S$2)</f>
        <v>0</v>
      </c>
      <c r="T42" s="5">
        <f>SUMIFS(Data!$A:$A, Data!$H:$H,$A42,Data!$C:$C,T$1,Data!$D:$D,T$2)</f>
        <v>0</v>
      </c>
      <c r="U42" s="5">
        <f>SUMIFS(Data!$A:$A, Data!$H:$H,$A42,Data!$C:$C,U$1,Data!$D:$D,U$2)</f>
        <v>0</v>
      </c>
      <c r="V42" s="5">
        <f>SUMIFS(Data!$A:$A, Data!$H:$H,$A42,Data!$C:$C,V$1,Data!$D:$D,V$2)</f>
        <v>0</v>
      </c>
      <c r="W42" s="5">
        <f>SUMIFS(Data!$A:$A, Data!$H:$H,$A42,Data!$C:$C,W$1,Data!$D:$D,W$2)</f>
        <v>0</v>
      </c>
      <c r="X42" s="5">
        <f>SUMIFS(Data!$A:$A, Data!$H:$H,$A42,Data!$C:$C,X$1,Data!$D:$D,X$2)</f>
        <v>0</v>
      </c>
      <c r="Y42" s="5">
        <f>SUMIFS(Data!$A:$A, Data!$H:$H,$A42,Data!$C:$C,Y$1,Data!$D:$D,Y$2)</f>
        <v>0</v>
      </c>
      <c r="Z42" s="5">
        <f>SUMIFS(Data!$A:$A, Data!$H:$H,$A42,Data!$C:$C,Z$1,Data!$D:$D,Z$2)</f>
        <v>1</v>
      </c>
      <c r="AA42" s="5">
        <f>SUMIFS(Data!$A:$A, Data!$H:$H,$A42,Data!$C:$C,AA$1,Data!$D:$D,AA$2)</f>
        <v>1</v>
      </c>
      <c r="AB42" s="5">
        <f>SUMIFS(Data!$A:$A, Data!$H:$H,$A42,Data!$C:$C,AB$1,Data!$D:$D,AB$2)</f>
        <v>0</v>
      </c>
      <c r="AC42" s="5">
        <f>SUMIFS(Data!$A:$A, Data!$H:$H,$A42,Data!$C:$C,AC$1,Data!$D:$D,AC$2)</f>
        <v>0</v>
      </c>
      <c r="AD42" s="5">
        <f>SUMIFS(Data!$A:$A, Data!$H:$H,$A42,Data!$C:$C,AD$1,Data!$D:$D,AD$2)</f>
        <v>0</v>
      </c>
      <c r="AE42" s="5">
        <f>SUMIFS(Data!$A:$A, Data!$H:$H,$A42,Data!$C:$C,AE$1,Data!$D:$D,AE$2)</f>
        <v>0</v>
      </c>
      <c r="AF42" s="5">
        <f>SUMIFS(Data!$A:$A, Data!$H:$H,$A42,Data!$C:$C,AF$1,Data!$D:$D,AF$2)</f>
        <v>0</v>
      </c>
      <c r="AG42" s="5">
        <f>SUMIFS(Data!$A:$A, Data!$H:$H,$A42,Data!$C:$C,AG$1,Data!$D:$D,AG$2)</f>
        <v>0</v>
      </c>
      <c r="AH42" s="5">
        <f>SUMIFS(Data!$A:$A, Data!$H:$H,$A42,Data!$C:$C,AH$1,Data!$D:$D,AH$2)</f>
        <v>0</v>
      </c>
      <c r="AI42" s="5">
        <f>SUMIFS(Data!$A:$A, Data!$H:$H,$A42,Data!$C:$C,AI$1,Data!$D:$D,AI$2)</f>
        <v>0</v>
      </c>
      <c r="AJ42" s="5">
        <f>SUMIFS(Data!$A:$A, Data!$H:$H,$A42,Data!$C:$C,AJ$1,Data!$D:$D,AJ$2)</f>
        <v>0</v>
      </c>
      <c r="AK42" s="5">
        <f>SUMIFS(Data!$A:$A, Data!$H:$H,$A42,Data!$C:$C,AK$1,Data!$D:$D,AK$2)</f>
        <v>0</v>
      </c>
      <c r="AL42" s="5">
        <f>SUMIFS(Data!$A:$A, Data!$H:$H,$A42,Data!$C:$C,AL$1,Data!$D:$D,AL$2)</f>
        <v>0</v>
      </c>
      <c r="AM42" s="5">
        <f>SUMIFS(Data!$A:$A, Data!$H:$H,$A42,Data!$C:$C,AM$1,Data!$D:$D,AM$2)</f>
        <v>0</v>
      </c>
      <c r="AN42" s="5">
        <f>SUMIFS(Data!$A:$A, Data!$H:$H,$A42,Data!$C:$C,AN$1,Data!$D:$D,AN$2)</f>
        <v>0</v>
      </c>
      <c r="AO42" s="5">
        <f>SUMIFS(Data!$A:$A, Data!$H:$H,$A42,Data!$C:$C,AO$1,Data!$D:$D,AO$2)</f>
        <v>1</v>
      </c>
      <c r="AP42" s="5">
        <f>SUMIFS(Data!$A:$A, Data!$H:$H,$A42,Data!$C:$C,AP$1,Data!$D:$D,AP$2)</f>
        <v>0</v>
      </c>
      <c r="AQ42" s="5">
        <f>SUMIFS(Data!$A:$A, Data!$H:$H,$A42,Data!$C:$C,AQ$1,Data!$D:$D,AQ$2)</f>
        <v>0</v>
      </c>
      <c r="AR42" s="5">
        <f>SUMIFS(Data!$A:$A, Data!$H:$H,$A42,Data!$C:$C,AR$1,Data!$D:$D,AR$2)</f>
        <v>0</v>
      </c>
      <c r="AS42" s="5">
        <f>SUMIFS(Data!$A:$A, Data!$H:$H,$A42,Data!$C:$C,AS$1,Data!$D:$D,AS$2)</f>
        <v>0</v>
      </c>
      <c r="AT42" s="5">
        <f>SUMIFS(Data!$A:$A, Data!$H:$H,$A42,Data!$C:$C,AT$1,Data!$D:$D,AT$2)</f>
        <v>0</v>
      </c>
      <c r="AU42" s="5">
        <f>SUMIFS(Data!$A:$A, Data!$H:$H,$A42,Data!$C:$C,AU$1,Data!$D:$D,AU$2)</f>
        <v>0</v>
      </c>
      <c r="AV42" s="5">
        <f>SUMIFS(Data!$A:$A, Data!$H:$H,$A42,Data!$C:$C,AV$1,Data!$D:$D,AV$2)</f>
        <v>0</v>
      </c>
      <c r="AW42" s="5">
        <f>SUMIFS(Data!$A:$A, Data!$H:$H,$A42,Data!$C:$C,AW$1,Data!$D:$D,AW$2)</f>
        <v>0</v>
      </c>
      <c r="AX42" s="5">
        <f>SUMIFS(Data!$A:$A, Data!$H:$H,$A42,Data!$C:$C,AX$1,Data!$D:$D,AX$2)</f>
        <v>0</v>
      </c>
      <c r="AY42" s="5">
        <f>SUMIFS(Data!$A:$A, Data!$H:$H,$A42,Data!$C:$C,AY$1,Data!$D:$D,AY$2)</f>
        <v>0</v>
      </c>
      <c r="AZ42" s="5">
        <f>SUMIFS(Data!$A:$A, Data!$H:$H,$A42,Data!$C:$C,AZ$1,Data!$D:$D,AZ$2)</f>
        <v>0</v>
      </c>
      <c r="BA42" s="5">
        <f>SUMIFS(Data!$A:$A, Data!$H:$H,$A42,Data!$C:$C,BA$1,Data!$D:$D,BA$2)</f>
        <v>0</v>
      </c>
      <c r="BB42" s="5">
        <f>SUMIFS(Data!$A:$A, Data!$H:$H,$A42,Data!$C:$C,BB$1,Data!$D:$D,BB$2)</f>
        <v>0</v>
      </c>
      <c r="BC42" s="5">
        <f>SUMIFS(Data!$A:$A, Data!$H:$H,$A42,Data!$C:$C,BC$1,Data!$D:$D,BC$2)</f>
        <v>0</v>
      </c>
      <c r="BD42" s="5">
        <f>SUMIFS(Data!$A:$A, Data!$H:$H,$A42,Data!$C:$C,BD$1,Data!$D:$D,BD$2)</f>
        <v>1</v>
      </c>
      <c r="BE42" s="5">
        <f>SUMIFS(Data!$A:$A, Data!$H:$H,$A42,Data!$C:$C,BE$1,Data!$D:$D,BE$2)</f>
        <v>0</v>
      </c>
      <c r="BF42" s="5">
        <f>SUMIFS(Data!$A:$A, Data!$H:$H,$A42,Data!$C:$C,BF$1,Data!$D:$D,BF$2)</f>
        <v>0</v>
      </c>
      <c r="BG42" s="5">
        <f>SUMIFS(Data!$A:$A, Data!$H:$H,$A42,Data!$C:$C,BG$1,Data!$D:$D,BG$2)</f>
        <v>0</v>
      </c>
      <c r="BH42" s="5">
        <f>SUMIFS(Data!$A:$A, Data!$H:$H,$A42,Data!$C:$C,BH$1,Data!$D:$D,BH$2)</f>
        <v>0</v>
      </c>
      <c r="BI42" s="5">
        <f>SUMIFS(Data!$A:$A, Data!$H:$H,$A42,Data!$C:$C,BI$1,Data!$D:$D,BI$2)</f>
        <v>0</v>
      </c>
      <c r="BJ42" s="5">
        <f>SUMIFS(Data!$A:$A, Data!$H:$H,$A42,Data!$C:$C,BJ$1,Data!$D:$D,BJ$2)</f>
        <v>0</v>
      </c>
      <c r="BK42" s="5">
        <f>SUMIFS(Data!$A:$A, Data!$H:$H,$A42,Data!$C:$C,BK$1,Data!$D:$D,BK$2)</f>
        <v>0</v>
      </c>
      <c r="BL42" s="5">
        <f>SUMIFS(Data!$A:$A, Data!$H:$H,$A42,Data!$C:$C,BL$1,Data!$D:$D,BL$2)</f>
        <v>0</v>
      </c>
      <c r="BM42" s="5">
        <f>SUMIFS(Data!$A:$A, Data!$H:$H,$A42,Data!$C:$C,BM$1,Data!$D:$D,BM$2)</f>
        <v>1</v>
      </c>
      <c r="BN42" s="5">
        <f>SUMIFS(Data!$A:$A, Data!$H:$H,$A42,Data!$C:$C,BN$1,Data!$D:$D,BN$2)</f>
        <v>0</v>
      </c>
      <c r="BO42" s="5">
        <f>SUMIFS(Data!$A:$A, Data!$H:$H,$A42,Data!$C:$C,BO$1,Data!$D:$D,BO$2)</f>
        <v>0</v>
      </c>
      <c r="BP42" s="5">
        <f>SUMIFS(Data!$A:$A, Data!$H:$H,$A42,Data!$C:$C,BP$1,Data!$D:$D,BP$2)</f>
        <v>0</v>
      </c>
      <c r="BQ42" s="5">
        <f>SUMIFS(Data!$A:$A, Data!$H:$H,$A42,Data!$C:$C,BQ$1,Data!$D:$D,BQ$2)</f>
        <v>0</v>
      </c>
      <c r="BR42" s="5">
        <f>SUMIFS(Data!$A:$A, Data!$H:$H,$A42,Data!$C:$C,BR$1,Data!$D:$D,BR$2)</f>
        <v>0</v>
      </c>
      <c r="BS42" s="5">
        <f>SUMIFS(Data!$A:$A, Data!$H:$H,$A42,Data!$C:$C,BS$1,Data!$D:$D,BS$2)</f>
        <v>0</v>
      </c>
      <c r="BT42" s="5">
        <f>SUMIFS(Data!$A:$A, Data!$H:$H,$A42,Data!$C:$C,BT$1,Data!$D:$D,BT$2)</f>
        <v>0</v>
      </c>
      <c r="BU42" s="5">
        <f>SUMIFS(Data!$A:$A, Data!$H:$H,$A42,Data!$C:$C,BU$1,Data!$D:$D,BU$2)</f>
        <v>0</v>
      </c>
      <c r="BV42" s="5">
        <f>SUMIFS(Data!$A:$A, Data!$H:$H,$A42,Data!$C:$C,BV$1,Data!$D:$D,BV$2)</f>
        <v>0</v>
      </c>
      <c r="BW42" s="5">
        <f>SUMIFS(Data!$A:$A, Data!$H:$H,$A42,Data!$C:$C,BW$1,Data!$D:$D,BW$2)</f>
        <v>0</v>
      </c>
      <c r="BX42" s="5">
        <f>SUMIFS(Data!$A:$A, Data!$H:$H,$A42,Data!$C:$C,BX$1,Data!$D:$D,BX$2)</f>
        <v>0</v>
      </c>
      <c r="BY42" s="5">
        <f>SUMIFS(Data!$A:$A, Data!$H:$H,$A42,Data!$C:$C,BY$1,Data!$D:$D,BY$2)</f>
        <v>1</v>
      </c>
      <c r="BZ42" s="5">
        <f>SUMIFS(Data!$A:$A, Data!$H:$H,$A42,Data!$C:$C,BZ$1,Data!$D:$D,BZ$2)</f>
        <v>0</v>
      </c>
      <c r="CA42" s="5">
        <f>SUMIFS(Data!$A:$A, Data!$H:$H,$A42,Data!$C:$C,CA$1,Data!$D:$D,CA$2)</f>
        <v>0</v>
      </c>
      <c r="CB42" s="5">
        <f>SUMIFS(Data!$A:$A, Data!$H:$H,$A42,Data!$C:$C,CB$1,Data!$D:$D,CB$2)</f>
        <v>0</v>
      </c>
      <c r="CC42" s="5">
        <f>SUMIFS(Data!$A:$A, Data!$H:$H,$A42,Data!$C:$C,CC$1,Data!$D:$D,CC$2)</f>
        <v>0</v>
      </c>
      <c r="CD42" s="5">
        <f>SUMIFS(Data!$A:$A, Data!$H:$H,$A42,Data!$C:$C,CD$1,Data!$D:$D,CD$2)</f>
        <v>0</v>
      </c>
      <c r="CE42" s="5">
        <f>SUMIFS(Data!$A:$A, Data!$H:$H,$A42,Data!$C:$C,CE$1,Data!$D:$D,CE$2)</f>
        <v>0</v>
      </c>
      <c r="CF42" s="5">
        <f>SUMIFS(Data!$A:$A, Data!$H:$H,$A42,Data!$C:$C,CF$1,Data!$D:$D,CF$2)</f>
        <v>0</v>
      </c>
      <c r="CG42" s="5">
        <f>SUMIFS(Data!$A:$A, Data!$H:$H,$A42,Data!$C:$C,CG$1,Data!$D:$D,CG$2)</f>
        <v>0</v>
      </c>
      <c r="CH42" s="5">
        <f>SUMIFS(Data!$A:$A, Data!$H:$H,$A42,Data!$C:$C,CH$1,Data!$D:$D,CH$2)</f>
        <v>0</v>
      </c>
      <c r="CI42" s="5">
        <f>SUMIFS(Data!$A:$A, Data!$H:$H,$A42,Data!$C:$C,CI$1,Data!$D:$D,CI$2)</f>
        <v>0</v>
      </c>
      <c r="CJ42" s="5">
        <f>SUMIFS(Data!$A:$A, Data!$H:$H,$A42,Data!$C:$C,CJ$1,Data!$D:$D,CJ$2)</f>
        <v>0</v>
      </c>
      <c r="CK42" s="5">
        <f>SUMIFS(Data!$A:$A, Data!$H:$H,$A42,Data!$C:$C,CK$1,Data!$D:$D,CK$2)</f>
        <v>0</v>
      </c>
      <c r="CL42" s="5">
        <f>SUMIFS(Data!$A:$A, Data!$H:$H,$A42,Data!$C:$C,CL$1,Data!$D:$D,CL$2)</f>
        <v>0</v>
      </c>
      <c r="CM42" s="5">
        <f>SUMIFS(Data!$A:$A, Data!$H:$H,$A42,Data!$C:$C,CM$1,Data!$D:$D,CM$2)</f>
        <v>0</v>
      </c>
      <c r="CN42" s="5">
        <f>SUMIFS(Data!$A:$A, Data!$H:$H,$A42,Data!$C:$C,CN$1,Data!$D:$D,CN$2)</f>
        <v>0</v>
      </c>
      <c r="CO42" s="5">
        <f>SUMIFS(Data!$A:$A, Data!$H:$H,$A42,Data!$C:$C,CO$1,Data!$D:$D,CO$2)</f>
        <v>0</v>
      </c>
      <c r="CP42" s="5">
        <f>SUMIFS(Data!$A:$A, Data!$H:$H,$A42,Data!$C:$C,CP$1,Data!$D:$D,CP$2)</f>
        <v>0</v>
      </c>
      <c r="CQ42" s="5">
        <f>SUMIFS(Data!$A:$A, Data!$H:$H,$A42,Data!$C:$C,CQ$1,Data!$D:$D,CQ$2)</f>
        <v>0</v>
      </c>
      <c r="CR42" s="5">
        <f>SUMIFS(Data!$A:$A, Data!$H:$H,$A42,Data!$C:$C,CR$1,Data!$D:$D,CR$2)</f>
        <v>0</v>
      </c>
      <c r="CS42" s="5">
        <f>SUMIFS(Data!$A:$A, Data!$H:$H,$A42,Data!$C:$C,CS$1,Data!$D:$D,CS$2)</f>
        <v>0</v>
      </c>
      <c r="CT42" s="5">
        <f>SUMIFS(Data!$A:$A, Data!$H:$H,$A42,Data!$C:$C,CT$1,Data!$D:$D,CT$2)</f>
        <v>0</v>
      </c>
      <c r="CU42" s="5">
        <f>SUMIFS(Data!$A:$A, Data!$H:$H,$A42,Data!$C:$C,CU$1,Data!$D:$D,CU$2)</f>
        <v>1</v>
      </c>
      <c r="CV42" s="5">
        <f>SUMIFS(Data!$A:$A, Data!$H:$H,$A42,Data!$C:$C,CV$1,Data!$D:$D,CV$2)</f>
        <v>0</v>
      </c>
      <c r="CW42" s="5">
        <f t="shared" ref="CW42:CX42" si="41">SUMIF($B$2:$CV$2,CW$2, $B42:$CV42)</f>
        <v>6</v>
      </c>
      <c r="CX42" s="5">
        <f t="shared" si="41"/>
        <v>1</v>
      </c>
      <c r="CY42" s="5">
        <f t="shared" si="3"/>
        <v>7</v>
      </c>
    </row>
    <row r="43">
      <c r="A43" s="5" t="str">
        <f>Countries!A41</f>
        <v>INA</v>
      </c>
      <c r="B43" s="5">
        <f>SUMIFS(Data!$A:$A, Data!$H:$H,$A43,Data!$C:$C,B$1,Data!$D:$D,B$2)</f>
        <v>0</v>
      </c>
      <c r="C43" s="5">
        <f>SUMIFS(Data!$A:$A, Data!$H:$H,$A43,Data!$C:$C,C$1,Data!$D:$D,C$2)</f>
        <v>0</v>
      </c>
      <c r="D43" s="5">
        <f>SUMIFS(Data!$A:$A, Data!$H:$H,$A43,Data!$C:$C,D$1,Data!$D:$D,D$2)</f>
        <v>0</v>
      </c>
      <c r="E43" s="5">
        <f>SUMIFS(Data!$A:$A, Data!$H:$H,$A43,Data!$C:$C,E$1,Data!$D:$D,E$2)</f>
        <v>0</v>
      </c>
      <c r="F43" s="5">
        <f>SUMIFS(Data!$A:$A, Data!$H:$H,$A43,Data!$C:$C,F$1,Data!$D:$D,F$2)</f>
        <v>0</v>
      </c>
      <c r="G43" s="5">
        <f>SUMIFS(Data!$A:$A, Data!$H:$H,$A43,Data!$C:$C,G$1,Data!$D:$D,G$2)</f>
        <v>0</v>
      </c>
      <c r="H43" s="5">
        <f>SUMIFS(Data!$A:$A, Data!$H:$H,$A43,Data!$C:$C,H$1,Data!$D:$D,H$2)</f>
        <v>0</v>
      </c>
      <c r="I43" s="5">
        <f>SUMIFS(Data!$A:$A, Data!$H:$H,$A43,Data!$C:$C,I$1,Data!$D:$D,I$2)</f>
        <v>0</v>
      </c>
      <c r="J43" s="5">
        <f>SUMIFS(Data!$A:$A, Data!$H:$H,$A43,Data!$C:$C,J$1,Data!$D:$D,J$2)</f>
        <v>0</v>
      </c>
      <c r="K43" s="5">
        <f>SUMIFS(Data!$A:$A, Data!$H:$H,$A43,Data!$C:$C,K$1,Data!$D:$D,K$2)</f>
        <v>0</v>
      </c>
      <c r="L43" s="5">
        <f>SUMIFS(Data!$A:$A, Data!$H:$H,$A43,Data!$C:$C,L$1,Data!$D:$D,L$2)</f>
        <v>0</v>
      </c>
      <c r="M43" s="5">
        <f>SUMIFS(Data!$A:$A, Data!$H:$H,$A43,Data!$C:$C,M$1,Data!$D:$D,M$2)</f>
        <v>0</v>
      </c>
      <c r="N43" s="5">
        <f>SUMIFS(Data!$A:$A, Data!$H:$H,$A43,Data!$C:$C,N$1,Data!$D:$D,N$2)</f>
        <v>0</v>
      </c>
      <c r="O43" s="5">
        <f>SUMIFS(Data!$A:$A, Data!$H:$H,$A43,Data!$C:$C,O$1,Data!$D:$D,O$2)</f>
        <v>0</v>
      </c>
      <c r="P43" s="5">
        <f>SUMIFS(Data!$A:$A, Data!$H:$H,$A43,Data!$C:$C,P$1,Data!$D:$D,P$2)</f>
        <v>0</v>
      </c>
      <c r="Q43" s="5">
        <f>SUMIFS(Data!$A:$A, Data!$H:$H,$A43,Data!$C:$C,Q$1,Data!$D:$D,Q$2)</f>
        <v>0</v>
      </c>
      <c r="R43" s="5">
        <f>SUMIFS(Data!$A:$A, Data!$H:$H,$A43,Data!$C:$C,R$1,Data!$D:$D,R$2)</f>
        <v>0</v>
      </c>
      <c r="S43" s="5">
        <f>SUMIFS(Data!$A:$A, Data!$H:$H,$A43,Data!$C:$C,S$1,Data!$D:$D,S$2)</f>
        <v>0</v>
      </c>
      <c r="T43" s="5">
        <f>SUMIFS(Data!$A:$A, Data!$H:$H,$A43,Data!$C:$C,T$1,Data!$D:$D,T$2)</f>
        <v>0</v>
      </c>
      <c r="U43" s="5">
        <f>SUMIFS(Data!$A:$A, Data!$H:$H,$A43,Data!$C:$C,U$1,Data!$D:$D,U$2)</f>
        <v>0</v>
      </c>
      <c r="V43" s="5">
        <f>SUMIFS(Data!$A:$A, Data!$H:$H,$A43,Data!$C:$C,V$1,Data!$D:$D,V$2)</f>
        <v>0</v>
      </c>
      <c r="W43" s="5">
        <f>SUMIFS(Data!$A:$A, Data!$H:$H,$A43,Data!$C:$C,W$1,Data!$D:$D,W$2)</f>
        <v>0</v>
      </c>
      <c r="X43" s="5">
        <f>SUMIFS(Data!$A:$A, Data!$H:$H,$A43,Data!$C:$C,X$1,Data!$D:$D,X$2)</f>
        <v>0</v>
      </c>
      <c r="Y43" s="5">
        <f>SUMIFS(Data!$A:$A, Data!$H:$H,$A43,Data!$C:$C,Y$1,Data!$D:$D,Y$2)</f>
        <v>0</v>
      </c>
      <c r="Z43" s="5">
        <f>SUMIFS(Data!$A:$A, Data!$H:$H,$A43,Data!$C:$C,Z$1,Data!$D:$D,Z$2)</f>
        <v>0</v>
      </c>
      <c r="AA43" s="5">
        <f>SUMIFS(Data!$A:$A, Data!$H:$H,$A43,Data!$C:$C,AA$1,Data!$D:$D,AA$2)</f>
        <v>0</v>
      </c>
      <c r="AB43" s="5">
        <f>SUMIFS(Data!$A:$A, Data!$H:$H,$A43,Data!$C:$C,AB$1,Data!$D:$D,AB$2)</f>
        <v>0</v>
      </c>
      <c r="AC43" s="5">
        <f>SUMIFS(Data!$A:$A, Data!$H:$H,$A43,Data!$C:$C,AC$1,Data!$D:$D,AC$2)</f>
        <v>0</v>
      </c>
      <c r="AD43" s="5">
        <f>SUMIFS(Data!$A:$A, Data!$H:$H,$A43,Data!$C:$C,AD$1,Data!$D:$D,AD$2)</f>
        <v>0</v>
      </c>
      <c r="AE43" s="5">
        <f>SUMIFS(Data!$A:$A, Data!$H:$H,$A43,Data!$C:$C,AE$1,Data!$D:$D,AE$2)</f>
        <v>0</v>
      </c>
      <c r="AF43" s="5">
        <f>SUMIFS(Data!$A:$A, Data!$H:$H,$A43,Data!$C:$C,AF$1,Data!$D:$D,AF$2)</f>
        <v>0</v>
      </c>
      <c r="AG43" s="5">
        <f>SUMIFS(Data!$A:$A, Data!$H:$H,$A43,Data!$C:$C,AG$1,Data!$D:$D,AG$2)</f>
        <v>0</v>
      </c>
      <c r="AH43" s="5">
        <f>SUMIFS(Data!$A:$A, Data!$H:$H,$A43,Data!$C:$C,AH$1,Data!$D:$D,AH$2)</f>
        <v>0</v>
      </c>
      <c r="AI43" s="5">
        <f>SUMIFS(Data!$A:$A, Data!$H:$H,$A43,Data!$C:$C,AI$1,Data!$D:$D,AI$2)</f>
        <v>0</v>
      </c>
      <c r="AJ43" s="5">
        <f>SUMIFS(Data!$A:$A, Data!$H:$H,$A43,Data!$C:$C,AJ$1,Data!$D:$D,AJ$2)</f>
        <v>0</v>
      </c>
      <c r="AK43" s="5">
        <f>SUMIFS(Data!$A:$A, Data!$H:$H,$A43,Data!$C:$C,AK$1,Data!$D:$D,AK$2)</f>
        <v>0</v>
      </c>
      <c r="AL43" s="5">
        <f>SUMIFS(Data!$A:$A, Data!$H:$H,$A43,Data!$C:$C,AL$1,Data!$D:$D,AL$2)</f>
        <v>0</v>
      </c>
      <c r="AM43" s="5">
        <f>SUMIFS(Data!$A:$A, Data!$H:$H,$A43,Data!$C:$C,AM$1,Data!$D:$D,AM$2)</f>
        <v>0</v>
      </c>
      <c r="AN43" s="5">
        <f>SUMIFS(Data!$A:$A, Data!$H:$H,$A43,Data!$C:$C,AN$1,Data!$D:$D,AN$2)</f>
        <v>0</v>
      </c>
      <c r="AO43" s="5">
        <f>SUMIFS(Data!$A:$A, Data!$H:$H,$A43,Data!$C:$C,AO$1,Data!$D:$D,AO$2)</f>
        <v>0</v>
      </c>
      <c r="AP43" s="5">
        <f>SUMIFS(Data!$A:$A, Data!$H:$H,$A43,Data!$C:$C,AP$1,Data!$D:$D,AP$2)</f>
        <v>0</v>
      </c>
      <c r="AQ43" s="5">
        <f>SUMIFS(Data!$A:$A, Data!$H:$H,$A43,Data!$C:$C,AQ$1,Data!$D:$D,AQ$2)</f>
        <v>0</v>
      </c>
      <c r="AR43" s="5">
        <f>SUMIFS(Data!$A:$A, Data!$H:$H,$A43,Data!$C:$C,AR$1,Data!$D:$D,AR$2)</f>
        <v>0</v>
      </c>
      <c r="AS43" s="5">
        <f>SUMIFS(Data!$A:$A, Data!$H:$H,$A43,Data!$C:$C,AS$1,Data!$D:$D,AS$2)</f>
        <v>0</v>
      </c>
      <c r="AT43" s="5">
        <f>SUMIFS(Data!$A:$A, Data!$H:$H,$A43,Data!$C:$C,AT$1,Data!$D:$D,AT$2)</f>
        <v>0</v>
      </c>
      <c r="AU43" s="5">
        <f>SUMIFS(Data!$A:$A, Data!$H:$H,$A43,Data!$C:$C,AU$1,Data!$D:$D,AU$2)</f>
        <v>0</v>
      </c>
      <c r="AV43" s="5">
        <f>SUMIFS(Data!$A:$A, Data!$H:$H,$A43,Data!$C:$C,AV$1,Data!$D:$D,AV$2)</f>
        <v>0</v>
      </c>
      <c r="AW43" s="5">
        <f>SUMIFS(Data!$A:$A, Data!$H:$H,$A43,Data!$C:$C,AW$1,Data!$D:$D,AW$2)</f>
        <v>0</v>
      </c>
      <c r="AX43" s="5">
        <f>SUMIFS(Data!$A:$A, Data!$H:$H,$A43,Data!$C:$C,AX$1,Data!$D:$D,AX$2)</f>
        <v>0</v>
      </c>
      <c r="AY43" s="5">
        <f>SUMIFS(Data!$A:$A, Data!$H:$H,$A43,Data!$C:$C,AY$1,Data!$D:$D,AY$2)</f>
        <v>0</v>
      </c>
      <c r="AZ43" s="5">
        <f>SUMIFS(Data!$A:$A, Data!$H:$H,$A43,Data!$C:$C,AZ$1,Data!$D:$D,AZ$2)</f>
        <v>0</v>
      </c>
      <c r="BA43" s="5">
        <f>SUMIFS(Data!$A:$A, Data!$H:$H,$A43,Data!$C:$C,BA$1,Data!$D:$D,BA$2)</f>
        <v>0</v>
      </c>
      <c r="BB43" s="5">
        <f>SUMIFS(Data!$A:$A, Data!$H:$H,$A43,Data!$C:$C,BB$1,Data!$D:$D,BB$2)</f>
        <v>0</v>
      </c>
      <c r="BC43" s="5">
        <f>SUMIFS(Data!$A:$A, Data!$H:$H,$A43,Data!$C:$C,BC$1,Data!$D:$D,BC$2)</f>
        <v>0</v>
      </c>
      <c r="BD43" s="5">
        <f>SUMIFS(Data!$A:$A, Data!$H:$H,$A43,Data!$C:$C,BD$1,Data!$D:$D,BD$2)</f>
        <v>0</v>
      </c>
      <c r="BE43" s="5">
        <f>SUMIFS(Data!$A:$A, Data!$H:$H,$A43,Data!$C:$C,BE$1,Data!$D:$D,BE$2)</f>
        <v>0</v>
      </c>
      <c r="BF43" s="5">
        <f>SUMIFS(Data!$A:$A, Data!$H:$H,$A43,Data!$C:$C,BF$1,Data!$D:$D,BF$2)</f>
        <v>0</v>
      </c>
      <c r="BG43" s="5">
        <f>SUMIFS(Data!$A:$A, Data!$H:$H,$A43,Data!$C:$C,BG$1,Data!$D:$D,BG$2)</f>
        <v>0</v>
      </c>
      <c r="BH43" s="5">
        <f>SUMIFS(Data!$A:$A, Data!$H:$H,$A43,Data!$C:$C,BH$1,Data!$D:$D,BH$2)</f>
        <v>0</v>
      </c>
      <c r="BI43" s="5">
        <f>SUMIFS(Data!$A:$A, Data!$H:$H,$A43,Data!$C:$C,BI$1,Data!$D:$D,BI$2)</f>
        <v>0</v>
      </c>
      <c r="BJ43" s="5">
        <f>SUMIFS(Data!$A:$A, Data!$H:$H,$A43,Data!$C:$C,BJ$1,Data!$D:$D,BJ$2)</f>
        <v>0</v>
      </c>
      <c r="BK43" s="5">
        <f>SUMIFS(Data!$A:$A, Data!$H:$H,$A43,Data!$C:$C,BK$1,Data!$D:$D,BK$2)</f>
        <v>0</v>
      </c>
      <c r="BL43" s="5">
        <f>SUMIFS(Data!$A:$A, Data!$H:$H,$A43,Data!$C:$C,BL$1,Data!$D:$D,BL$2)</f>
        <v>0</v>
      </c>
      <c r="BM43" s="5">
        <f>SUMIFS(Data!$A:$A, Data!$H:$H,$A43,Data!$C:$C,BM$1,Data!$D:$D,BM$2)</f>
        <v>0</v>
      </c>
      <c r="BN43" s="5">
        <f>SUMIFS(Data!$A:$A, Data!$H:$H,$A43,Data!$C:$C,BN$1,Data!$D:$D,BN$2)</f>
        <v>0</v>
      </c>
      <c r="BO43" s="5">
        <f>SUMIFS(Data!$A:$A, Data!$H:$H,$A43,Data!$C:$C,BO$1,Data!$D:$D,BO$2)</f>
        <v>0</v>
      </c>
      <c r="BP43" s="5">
        <f>SUMIFS(Data!$A:$A, Data!$H:$H,$A43,Data!$C:$C,BP$1,Data!$D:$D,BP$2)</f>
        <v>0</v>
      </c>
      <c r="BQ43" s="5">
        <f>SUMIFS(Data!$A:$A, Data!$H:$H,$A43,Data!$C:$C,BQ$1,Data!$D:$D,BQ$2)</f>
        <v>0</v>
      </c>
      <c r="BR43" s="5">
        <f>SUMIFS(Data!$A:$A, Data!$H:$H,$A43,Data!$C:$C,BR$1,Data!$D:$D,BR$2)</f>
        <v>0</v>
      </c>
      <c r="BS43" s="5">
        <f>SUMIFS(Data!$A:$A, Data!$H:$H,$A43,Data!$C:$C,BS$1,Data!$D:$D,BS$2)</f>
        <v>0</v>
      </c>
      <c r="BT43" s="5">
        <f>SUMIFS(Data!$A:$A, Data!$H:$H,$A43,Data!$C:$C,BT$1,Data!$D:$D,BT$2)</f>
        <v>0</v>
      </c>
      <c r="BU43" s="5">
        <f>SUMIFS(Data!$A:$A, Data!$H:$H,$A43,Data!$C:$C,BU$1,Data!$D:$D,BU$2)</f>
        <v>0</v>
      </c>
      <c r="BV43" s="5">
        <f>SUMIFS(Data!$A:$A, Data!$H:$H,$A43,Data!$C:$C,BV$1,Data!$D:$D,BV$2)</f>
        <v>0</v>
      </c>
      <c r="BW43" s="5">
        <f>SUMIFS(Data!$A:$A, Data!$H:$H,$A43,Data!$C:$C,BW$1,Data!$D:$D,BW$2)</f>
        <v>0</v>
      </c>
      <c r="BX43" s="5">
        <f>SUMIFS(Data!$A:$A, Data!$H:$H,$A43,Data!$C:$C,BX$1,Data!$D:$D,BX$2)</f>
        <v>0</v>
      </c>
      <c r="BY43" s="5">
        <f>SUMIFS(Data!$A:$A, Data!$H:$H,$A43,Data!$C:$C,BY$1,Data!$D:$D,BY$2)</f>
        <v>0</v>
      </c>
      <c r="BZ43" s="5">
        <f>SUMIFS(Data!$A:$A, Data!$H:$H,$A43,Data!$C:$C,BZ$1,Data!$D:$D,BZ$2)</f>
        <v>0</v>
      </c>
      <c r="CA43" s="5">
        <f>SUMIFS(Data!$A:$A, Data!$H:$H,$A43,Data!$C:$C,CA$1,Data!$D:$D,CA$2)</f>
        <v>0</v>
      </c>
      <c r="CB43" s="5">
        <f>SUMIFS(Data!$A:$A, Data!$H:$H,$A43,Data!$C:$C,CB$1,Data!$D:$D,CB$2)</f>
        <v>0</v>
      </c>
      <c r="CC43" s="5">
        <f>SUMIFS(Data!$A:$A, Data!$H:$H,$A43,Data!$C:$C,CC$1,Data!$D:$D,CC$2)</f>
        <v>0</v>
      </c>
      <c r="CD43" s="5">
        <f>SUMIFS(Data!$A:$A, Data!$H:$H,$A43,Data!$C:$C,CD$1,Data!$D:$D,CD$2)</f>
        <v>0</v>
      </c>
      <c r="CE43" s="5">
        <f>SUMIFS(Data!$A:$A, Data!$H:$H,$A43,Data!$C:$C,CE$1,Data!$D:$D,CE$2)</f>
        <v>0</v>
      </c>
      <c r="CF43" s="5">
        <f>SUMIFS(Data!$A:$A, Data!$H:$H,$A43,Data!$C:$C,CF$1,Data!$D:$D,CF$2)</f>
        <v>0</v>
      </c>
      <c r="CG43" s="5">
        <f>SUMIFS(Data!$A:$A, Data!$H:$H,$A43,Data!$C:$C,CG$1,Data!$D:$D,CG$2)</f>
        <v>0</v>
      </c>
      <c r="CH43" s="5">
        <f>SUMIFS(Data!$A:$A, Data!$H:$H,$A43,Data!$C:$C,CH$1,Data!$D:$D,CH$2)</f>
        <v>0</v>
      </c>
      <c r="CI43" s="5">
        <f>SUMIFS(Data!$A:$A, Data!$H:$H,$A43,Data!$C:$C,CI$1,Data!$D:$D,CI$2)</f>
        <v>0</v>
      </c>
      <c r="CJ43" s="5">
        <f>SUMIFS(Data!$A:$A, Data!$H:$H,$A43,Data!$C:$C,CJ$1,Data!$D:$D,CJ$2)</f>
        <v>0</v>
      </c>
      <c r="CK43" s="5">
        <f>SUMIFS(Data!$A:$A, Data!$H:$H,$A43,Data!$C:$C,CK$1,Data!$D:$D,CK$2)</f>
        <v>0</v>
      </c>
      <c r="CL43" s="5">
        <f>SUMIFS(Data!$A:$A, Data!$H:$H,$A43,Data!$C:$C,CL$1,Data!$D:$D,CL$2)</f>
        <v>0</v>
      </c>
      <c r="CM43" s="5">
        <f>SUMIFS(Data!$A:$A, Data!$H:$H,$A43,Data!$C:$C,CM$1,Data!$D:$D,CM$2)</f>
        <v>0</v>
      </c>
      <c r="CN43" s="5">
        <f>SUMIFS(Data!$A:$A, Data!$H:$H,$A43,Data!$C:$C,CN$1,Data!$D:$D,CN$2)</f>
        <v>0</v>
      </c>
      <c r="CO43" s="5">
        <f>SUMIFS(Data!$A:$A, Data!$H:$H,$A43,Data!$C:$C,CO$1,Data!$D:$D,CO$2)</f>
        <v>0</v>
      </c>
      <c r="CP43" s="5">
        <f>SUMIFS(Data!$A:$A, Data!$H:$H,$A43,Data!$C:$C,CP$1,Data!$D:$D,CP$2)</f>
        <v>0</v>
      </c>
      <c r="CQ43" s="5">
        <f>SUMIFS(Data!$A:$A, Data!$H:$H,$A43,Data!$C:$C,CQ$1,Data!$D:$D,CQ$2)</f>
        <v>0</v>
      </c>
      <c r="CR43" s="5">
        <f>SUMIFS(Data!$A:$A, Data!$H:$H,$A43,Data!$C:$C,CR$1,Data!$D:$D,CR$2)</f>
        <v>0</v>
      </c>
      <c r="CS43" s="5">
        <f>SUMIFS(Data!$A:$A, Data!$H:$H,$A43,Data!$C:$C,CS$1,Data!$D:$D,CS$2)</f>
        <v>1</v>
      </c>
      <c r="CT43" s="5">
        <f>SUMIFS(Data!$A:$A, Data!$H:$H,$A43,Data!$C:$C,CT$1,Data!$D:$D,CT$2)</f>
        <v>0</v>
      </c>
      <c r="CU43" s="5">
        <f>SUMIFS(Data!$A:$A, Data!$H:$H,$A43,Data!$C:$C,CU$1,Data!$D:$D,CU$2)</f>
        <v>0</v>
      </c>
      <c r="CV43" s="5">
        <f>SUMIFS(Data!$A:$A, Data!$H:$H,$A43,Data!$C:$C,CV$1,Data!$D:$D,CV$2)</f>
        <v>0</v>
      </c>
      <c r="CW43" s="5">
        <f t="shared" ref="CW43:CX43" si="42">SUMIF($B$2:$CV$2,CW$2, $B43:$CV43)</f>
        <v>1</v>
      </c>
      <c r="CX43" s="5">
        <f t="shared" si="42"/>
        <v>0</v>
      </c>
      <c r="CY43" s="5">
        <f t="shared" si="3"/>
        <v>1</v>
      </c>
    </row>
    <row r="44">
      <c r="A44" s="5" t="str">
        <f>Countries!A42</f>
        <v>IND</v>
      </c>
      <c r="B44" s="5">
        <f>SUMIFS(Data!$A:$A, Data!$H:$H,$A44,Data!$C:$C,B$1,Data!$D:$D,B$2)</f>
        <v>0</v>
      </c>
      <c r="C44" s="5">
        <f>SUMIFS(Data!$A:$A, Data!$H:$H,$A44,Data!$C:$C,C$1,Data!$D:$D,C$2)</f>
        <v>0</v>
      </c>
      <c r="D44" s="5">
        <f>SUMIFS(Data!$A:$A, Data!$H:$H,$A44,Data!$C:$C,D$1,Data!$D:$D,D$2)</f>
        <v>0</v>
      </c>
      <c r="E44" s="5">
        <f>SUMIFS(Data!$A:$A, Data!$H:$H,$A44,Data!$C:$C,E$1,Data!$D:$D,E$2)</f>
        <v>0</v>
      </c>
      <c r="F44" s="5">
        <f>SUMIFS(Data!$A:$A, Data!$H:$H,$A44,Data!$C:$C,F$1,Data!$D:$D,F$2)</f>
        <v>0</v>
      </c>
      <c r="G44" s="5">
        <f>SUMIFS(Data!$A:$A, Data!$H:$H,$A44,Data!$C:$C,G$1,Data!$D:$D,G$2)</f>
        <v>0</v>
      </c>
      <c r="H44" s="5">
        <f>SUMIFS(Data!$A:$A, Data!$H:$H,$A44,Data!$C:$C,H$1,Data!$D:$D,H$2)</f>
        <v>0</v>
      </c>
      <c r="I44" s="5">
        <f>SUMIFS(Data!$A:$A, Data!$H:$H,$A44,Data!$C:$C,I$1,Data!$D:$D,I$2)</f>
        <v>0</v>
      </c>
      <c r="J44" s="5">
        <f>SUMIFS(Data!$A:$A, Data!$H:$H,$A44,Data!$C:$C,J$1,Data!$D:$D,J$2)</f>
        <v>0</v>
      </c>
      <c r="K44" s="5">
        <f>SUMIFS(Data!$A:$A, Data!$H:$H,$A44,Data!$C:$C,K$1,Data!$D:$D,K$2)</f>
        <v>0</v>
      </c>
      <c r="L44" s="5">
        <f>SUMIFS(Data!$A:$A, Data!$H:$H,$A44,Data!$C:$C,L$1,Data!$D:$D,L$2)</f>
        <v>0</v>
      </c>
      <c r="M44" s="5">
        <f>SUMIFS(Data!$A:$A, Data!$H:$H,$A44,Data!$C:$C,M$1,Data!$D:$D,M$2)</f>
        <v>0</v>
      </c>
      <c r="N44" s="5">
        <f>SUMIFS(Data!$A:$A, Data!$H:$H,$A44,Data!$C:$C,N$1,Data!$D:$D,N$2)</f>
        <v>0</v>
      </c>
      <c r="O44" s="5">
        <f>SUMIFS(Data!$A:$A, Data!$H:$H,$A44,Data!$C:$C,O$1,Data!$D:$D,O$2)</f>
        <v>0</v>
      </c>
      <c r="P44" s="5">
        <f>SUMIFS(Data!$A:$A, Data!$H:$H,$A44,Data!$C:$C,P$1,Data!$D:$D,P$2)</f>
        <v>0</v>
      </c>
      <c r="Q44" s="5">
        <f>SUMIFS(Data!$A:$A, Data!$H:$H,$A44,Data!$C:$C,Q$1,Data!$D:$D,Q$2)</f>
        <v>0</v>
      </c>
      <c r="R44" s="5">
        <f>SUMIFS(Data!$A:$A, Data!$H:$H,$A44,Data!$C:$C,R$1,Data!$D:$D,R$2)</f>
        <v>0</v>
      </c>
      <c r="S44" s="5">
        <f>SUMIFS(Data!$A:$A, Data!$H:$H,$A44,Data!$C:$C,S$1,Data!$D:$D,S$2)</f>
        <v>0</v>
      </c>
      <c r="T44" s="5">
        <f>SUMIFS(Data!$A:$A, Data!$H:$H,$A44,Data!$C:$C,T$1,Data!$D:$D,T$2)</f>
        <v>0</v>
      </c>
      <c r="U44" s="5">
        <f>SUMIFS(Data!$A:$A, Data!$H:$H,$A44,Data!$C:$C,U$1,Data!$D:$D,U$2)</f>
        <v>0</v>
      </c>
      <c r="V44" s="5">
        <f>SUMIFS(Data!$A:$A, Data!$H:$H,$A44,Data!$C:$C,V$1,Data!$D:$D,V$2)</f>
        <v>0</v>
      </c>
      <c r="W44" s="5">
        <f>SUMIFS(Data!$A:$A, Data!$H:$H,$A44,Data!$C:$C,W$1,Data!$D:$D,W$2)</f>
        <v>0</v>
      </c>
      <c r="X44" s="5">
        <f>SUMIFS(Data!$A:$A, Data!$H:$H,$A44,Data!$C:$C,X$1,Data!$D:$D,X$2)</f>
        <v>0</v>
      </c>
      <c r="Y44" s="5">
        <f>SUMIFS(Data!$A:$A, Data!$H:$H,$A44,Data!$C:$C,Y$1,Data!$D:$D,Y$2)</f>
        <v>0</v>
      </c>
      <c r="Z44" s="5">
        <f>SUMIFS(Data!$A:$A, Data!$H:$H,$A44,Data!$C:$C,Z$1,Data!$D:$D,Z$2)</f>
        <v>0</v>
      </c>
      <c r="AA44" s="5">
        <f>SUMIFS(Data!$A:$A, Data!$H:$H,$A44,Data!$C:$C,AA$1,Data!$D:$D,AA$2)</f>
        <v>0</v>
      </c>
      <c r="AB44" s="5">
        <f>SUMIFS(Data!$A:$A, Data!$H:$H,$A44,Data!$C:$C,AB$1,Data!$D:$D,AB$2)</f>
        <v>0</v>
      </c>
      <c r="AC44" s="5">
        <f>SUMIFS(Data!$A:$A, Data!$H:$H,$A44,Data!$C:$C,AC$1,Data!$D:$D,AC$2)</f>
        <v>0</v>
      </c>
      <c r="AD44" s="5">
        <f>SUMIFS(Data!$A:$A, Data!$H:$H,$A44,Data!$C:$C,AD$1,Data!$D:$D,AD$2)</f>
        <v>0</v>
      </c>
      <c r="AE44" s="5">
        <f>SUMIFS(Data!$A:$A, Data!$H:$H,$A44,Data!$C:$C,AE$1,Data!$D:$D,AE$2)</f>
        <v>0</v>
      </c>
      <c r="AF44" s="5">
        <f>SUMIFS(Data!$A:$A, Data!$H:$H,$A44,Data!$C:$C,AF$1,Data!$D:$D,AF$2)</f>
        <v>0</v>
      </c>
      <c r="AG44" s="5">
        <f>SUMIFS(Data!$A:$A, Data!$H:$H,$A44,Data!$C:$C,AG$1,Data!$D:$D,AG$2)</f>
        <v>0</v>
      </c>
      <c r="AH44" s="5">
        <f>SUMIFS(Data!$A:$A, Data!$H:$H,$A44,Data!$C:$C,AH$1,Data!$D:$D,AH$2)</f>
        <v>0</v>
      </c>
      <c r="AI44" s="5">
        <f>SUMIFS(Data!$A:$A, Data!$H:$H,$A44,Data!$C:$C,AI$1,Data!$D:$D,AI$2)</f>
        <v>0</v>
      </c>
      <c r="AJ44" s="5">
        <f>SUMIFS(Data!$A:$A, Data!$H:$H,$A44,Data!$C:$C,AJ$1,Data!$D:$D,AJ$2)</f>
        <v>0</v>
      </c>
      <c r="AK44" s="5">
        <f>SUMIFS(Data!$A:$A, Data!$H:$H,$A44,Data!$C:$C,AK$1,Data!$D:$D,AK$2)</f>
        <v>0</v>
      </c>
      <c r="AL44" s="5">
        <f>SUMIFS(Data!$A:$A, Data!$H:$H,$A44,Data!$C:$C,AL$1,Data!$D:$D,AL$2)</f>
        <v>0</v>
      </c>
      <c r="AM44" s="5">
        <f>SUMIFS(Data!$A:$A, Data!$H:$H,$A44,Data!$C:$C,AM$1,Data!$D:$D,AM$2)</f>
        <v>0</v>
      </c>
      <c r="AN44" s="5">
        <f>SUMIFS(Data!$A:$A, Data!$H:$H,$A44,Data!$C:$C,AN$1,Data!$D:$D,AN$2)</f>
        <v>0</v>
      </c>
      <c r="AO44" s="5">
        <f>SUMIFS(Data!$A:$A, Data!$H:$H,$A44,Data!$C:$C,AO$1,Data!$D:$D,AO$2)</f>
        <v>0</v>
      </c>
      <c r="AP44" s="5">
        <f>SUMIFS(Data!$A:$A, Data!$H:$H,$A44,Data!$C:$C,AP$1,Data!$D:$D,AP$2)</f>
        <v>0</v>
      </c>
      <c r="AQ44" s="5">
        <f>SUMIFS(Data!$A:$A, Data!$H:$H,$A44,Data!$C:$C,AQ$1,Data!$D:$D,AQ$2)</f>
        <v>0</v>
      </c>
      <c r="AR44" s="5">
        <f>SUMIFS(Data!$A:$A, Data!$H:$H,$A44,Data!$C:$C,AR$1,Data!$D:$D,AR$2)</f>
        <v>0</v>
      </c>
      <c r="AS44" s="5">
        <f>SUMIFS(Data!$A:$A, Data!$H:$H,$A44,Data!$C:$C,AS$1,Data!$D:$D,AS$2)</f>
        <v>0</v>
      </c>
      <c r="AT44" s="5">
        <f>SUMIFS(Data!$A:$A, Data!$H:$H,$A44,Data!$C:$C,AT$1,Data!$D:$D,AT$2)</f>
        <v>0</v>
      </c>
      <c r="AU44" s="5">
        <f>SUMIFS(Data!$A:$A, Data!$H:$H,$A44,Data!$C:$C,AU$1,Data!$D:$D,AU$2)</f>
        <v>0</v>
      </c>
      <c r="AV44" s="5">
        <f>SUMIFS(Data!$A:$A, Data!$H:$H,$A44,Data!$C:$C,AV$1,Data!$D:$D,AV$2)</f>
        <v>0</v>
      </c>
      <c r="AW44" s="5">
        <f>SUMIFS(Data!$A:$A, Data!$H:$H,$A44,Data!$C:$C,AW$1,Data!$D:$D,AW$2)</f>
        <v>0</v>
      </c>
      <c r="AX44" s="5">
        <f>SUMIFS(Data!$A:$A, Data!$H:$H,$A44,Data!$C:$C,AX$1,Data!$D:$D,AX$2)</f>
        <v>0</v>
      </c>
      <c r="AY44" s="5">
        <f>SUMIFS(Data!$A:$A, Data!$H:$H,$A44,Data!$C:$C,AY$1,Data!$D:$D,AY$2)</f>
        <v>0</v>
      </c>
      <c r="AZ44" s="5">
        <f>SUMIFS(Data!$A:$A, Data!$H:$H,$A44,Data!$C:$C,AZ$1,Data!$D:$D,AZ$2)</f>
        <v>0</v>
      </c>
      <c r="BA44" s="5">
        <f>SUMIFS(Data!$A:$A, Data!$H:$H,$A44,Data!$C:$C,BA$1,Data!$D:$D,BA$2)</f>
        <v>0</v>
      </c>
      <c r="BB44" s="5">
        <f>SUMIFS(Data!$A:$A, Data!$H:$H,$A44,Data!$C:$C,BB$1,Data!$D:$D,BB$2)</f>
        <v>0</v>
      </c>
      <c r="BC44" s="5">
        <f>SUMIFS(Data!$A:$A, Data!$H:$H,$A44,Data!$C:$C,BC$1,Data!$D:$D,BC$2)</f>
        <v>0</v>
      </c>
      <c r="BD44" s="5">
        <f>SUMIFS(Data!$A:$A, Data!$H:$H,$A44,Data!$C:$C,BD$1,Data!$D:$D,BD$2)</f>
        <v>0</v>
      </c>
      <c r="BE44" s="5">
        <f>SUMIFS(Data!$A:$A, Data!$H:$H,$A44,Data!$C:$C,BE$1,Data!$D:$D,BE$2)</f>
        <v>0</v>
      </c>
      <c r="BF44" s="5">
        <f>SUMIFS(Data!$A:$A, Data!$H:$H,$A44,Data!$C:$C,BF$1,Data!$D:$D,BF$2)</f>
        <v>0</v>
      </c>
      <c r="BG44" s="5">
        <f>SUMIFS(Data!$A:$A, Data!$H:$H,$A44,Data!$C:$C,BG$1,Data!$D:$D,BG$2)</f>
        <v>0</v>
      </c>
      <c r="BH44" s="5">
        <f>SUMIFS(Data!$A:$A, Data!$H:$H,$A44,Data!$C:$C,BH$1,Data!$D:$D,BH$2)</f>
        <v>0</v>
      </c>
      <c r="BI44" s="5">
        <f>SUMIFS(Data!$A:$A, Data!$H:$H,$A44,Data!$C:$C,BI$1,Data!$D:$D,BI$2)</f>
        <v>0</v>
      </c>
      <c r="BJ44" s="5">
        <f>SUMIFS(Data!$A:$A, Data!$H:$H,$A44,Data!$C:$C,BJ$1,Data!$D:$D,BJ$2)</f>
        <v>0</v>
      </c>
      <c r="BK44" s="5">
        <f>SUMIFS(Data!$A:$A, Data!$H:$H,$A44,Data!$C:$C,BK$1,Data!$D:$D,BK$2)</f>
        <v>0</v>
      </c>
      <c r="BL44" s="5">
        <f>SUMIFS(Data!$A:$A, Data!$H:$H,$A44,Data!$C:$C,BL$1,Data!$D:$D,BL$2)</f>
        <v>0</v>
      </c>
      <c r="BM44" s="5">
        <f>SUMIFS(Data!$A:$A, Data!$H:$H,$A44,Data!$C:$C,BM$1,Data!$D:$D,BM$2)</f>
        <v>0</v>
      </c>
      <c r="BN44" s="5">
        <f>SUMIFS(Data!$A:$A, Data!$H:$H,$A44,Data!$C:$C,BN$1,Data!$D:$D,BN$2)</f>
        <v>0</v>
      </c>
      <c r="BO44" s="5">
        <f>SUMIFS(Data!$A:$A, Data!$H:$H,$A44,Data!$C:$C,BO$1,Data!$D:$D,BO$2)</f>
        <v>0</v>
      </c>
      <c r="BP44" s="5">
        <f>SUMIFS(Data!$A:$A, Data!$H:$H,$A44,Data!$C:$C,BP$1,Data!$D:$D,BP$2)</f>
        <v>0</v>
      </c>
      <c r="BQ44" s="5">
        <f>SUMIFS(Data!$A:$A, Data!$H:$H,$A44,Data!$C:$C,BQ$1,Data!$D:$D,BQ$2)</f>
        <v>0</v>
      </c>
      <c r="BR44" s="5">
        <f>SUMIFS(Data!$A:$A, Data!$H:$H,$A44,Data!$C:$C,BR$1,Data!$D:$D,BR$2)</f>
        <v>0</v>
      </c>
      <c r="BS44" s="5">
        <f>SUMIFS(Data!$A:$A, Data!$H:$H,$A44,Data!$C:$C,BS$1,Data!$D:$D,BS$2)</f>
        <v>0</v>
      </c>
      <c r="BT44" s="5">
        <f>SUMIFS(Data!$A:$A, Data!$H:$H,$A44,Data!$C:$C,BT$1,Data!$D:$D,BT$2)</f>
        <v>0</v>
      </c>
      <c r="BU44" s="5">
        <f>SUMIFS(Data!$A:$A, Data!$H:$H,$A44,Data!$C:$C,BU$1,Data!$D:$D,BU$2)</f>
        <v>0</v>
      </c>
      <c r="BV44" s="5">
        <f>SUMIFS(Data!$A:$A, Data!$H:$H,$A44,Data!$C:$C,BV$1,Data!$D:$D,BV$2)</f>
        <v>0</v>
      </c>
      <c r="BW44" s="5">
        <f>SUMIFS(Data!$A:$A, Data!$H:$H,$A44,Data!$C:$C,BW$1,Data!$D:$D,BW$2)</f>
        <v>0</v>
      </c>
      <c r="BX44" s="5">
        <f>SUMIFS(Data!$A:$A, Data!$H:$H,$A44,Data!$C:$C,BX$1,Data!$D:$D,BX$2)</f>
        <v>0</v>
      </c>
      <c r="BY44" s="5">
        <f>SUMIFS(Data!$A:$A, Data!$H:$H,$A44,Data!$C:$C,BY$1,Data!$D:$D,BY$2)</f>
        <v>0</v>
      </c>
      <c r="BZ44" s="5">
        <f>SUMIFS(Data!$A:$A, Data!$H:$H,$A44,Data!$C:$C,BZ$1,Data!$D:$D,BZ$2)</f>
        <v>0</v>
      </c>
      <c r="CA44" s="5">
        <f>SUMIFS(Data!$A:$A, Data!$H:$H,$A44,Data!$C:$C,CA$1,Data!$D:$D,CA$2)</f>
        <v>0</v>
      </c>
      <c r="CB44" s="5">
        <f>SUMIFS(Data!$A:$A, Data!$H:$H,$A44,Data!$C:$C,CB$1,Data!$D:$D,CB$2)</f>
        <v>0</v>
      </c>
      <c r="CC44" s="5">
        <f>SUMIFS(Data!$A:$A, Data!$H:$H,$A44,Data!$C:$C,CC$1,Data!$D:$D,CC$2)</f>
        <v>0</v>
      </c>
      <c r="CD44" s="5">
        <f>SUMIFS(Data!$A:$A, Data!$H:$H,$A44,Data!$C:$C,CD$1,Data!$D:$D,CD$2)</f>
        <v>0</v>
      </c>
      <c r="CE44" s="5">
        <f>SUMIFS(Data!$A:$A, Data!$H:$H,$A44,Data!$C:$C,CE$1,Data!$D:$D,CE$2)</f>
        <v>0</v>
      </c>
      <c r="CF44" s="5">
        <f>SUMIFS(Data!$A:$A, Data!$H:$H,$A44,Data!$C:$C,CF$1,Data!$D:$D,CF$2)</f>
        <v>0</v>
      </c>
      <c r="CG44" s="5">
        <f>SUMIFS(Data!$A:$A, Data!$H:$H,$A44,Data!$C:$C,CG$1,Data!$D:$D,CG$2)</f>
        <v>0</v>
      </c>
      <c r="CH44" s="5">
        <f>SUMIFS(Data!$A:$A, Data!$H:$H,$A44,Data!$C:$C,CH$1,Data!$D:$D,CH$2)</f>
        <v>0</v>
      </c>
      <c r="CI44" s="5">
        <f>SUMIFS(Data!$A:$A, Data!$H:$H,$A44,Data!$C:$C,CI$1,Data!$D:$D,CI$2)</f>
        <v>0</v>
      </c>
      <c r="CJ44" s="5">
        <f>SUMIFS(Data!$A:$A, Data!$H:$H,$A44,Data!$C:$C,CJ$1,Data!$D:$D,CJ$2)</f>
        <v>0</v>
      </c>
      <c r="CK44" s="5">
        <f>SUMIFS(Data!$A:$A, Data!$H:$H,$A44,Data!$C:$C,CK$1,Data!$D:$D,CK$2)</f>
        <v>0</v>
      </c>
      <c r="CL44" s="5">
        <f>SUMIFS(Data!$A:$A, Data!$H:$H,$A44,Data!$C:$C,CL$1,Data!$D:$D,CL$2)</f>
        <v>0</v>
      </c>
      <c r="CM44" s="5">
        <f>SUMIFS(Data!$A:$A, Data!$H:$H,$A44,Data!$C:$C,CM$1,Data!$D:$D,CM$2)</f>
        <v>0</v>
      </c>
      <c r="CN44" s="5">
        <f>SUMIFS(Data!$A:$A, Data!$H:$H,$A44,Data!$C:$C,CN$1,Data!$D:$D,CN$2)</f>
        <v>0</v>
      </c>
      <c r="CO44" s="5">
        <f>SUMIFS(Data!$A:$A, Data!$H:$H,$A44,Data!$C:$C,CO$1,Data!$D:$D,CO$2)</f>
        <v>0</v>
      </c>
      <c r="CP44" s="5">
        <f>SUMIFS(Data!$A:$A, Data!$H:$H,$A44,Data!$C:$C,CP$1,Data!$D:$D,CP$2)</f>
        <v>0</v>
      </c>
      <c r="CQ44" s="5">
        <f>SUMIFS(Data!$A:$A, Data!$H:$H,$A44,Data!$C:$C,CQ$1,Data!$D:$D,CQ$2)</f>
        <v>0</v>
      </c>
      <c r="CR44" s="5">
        <f>SUMIFS(Data!$A:$A, Data!$H:$H,$A44,Data!$C:$C,CR$1,Data!$D:$D,CR$2)</f>
        <v>0</v>
      </c>
      <c r="CS44" s="5">
        <f>SUMIFS(Data!$A:$A, Data!$H:$H,$A44,Data!$C:$C,CS$1,Data!$D:$D,CS$2)</f>
        <v>0</v>
      </c>
      <c r="CT44" s="5">
        <f>SUMIFS(Data!$A:$A, Data!$H:$H,$A44,Data!$C:$C,CT$1,Data!$D:$D,CT$2)</f>
        <v>1</v>
      </c>
      <c r="CU44" s="5">
        <f>SUMIFS(Data!$A:$A, Data!$H:$H,$A44,Data!$C:$C,CU$1,Data!$D:$D,CU$2)</f>
        <v>1</v>
      </c>
      <c r="CV44" s="5">
        <f>SUMIFS(Data!$A:$A, Data!$H:$H,$A44,Data!$C:$C,CV$1,Data!$D:$D,CV$2)</f>
        <v>0</v>
      </c>
      <c r="CW44" s="5">
        <f t="shared" ref="CW44:CX44" si="43">SUMIF($B$2:$CV$2,CW$2, $B44:$CV44)</f>
        <v>1</v>
      </c>
      <c r="CX44" s="5">
        <f t="shared" si="43"/>
        <v>1</v>
      </c>
      <c r="CY44" s="5">
        <f t="shared" si="3"/>
        <v>2</v>
      </c>
    </row>
    <row r="45">
      <c r="A45" s="5" t="str">
        <f>Countries!A43</f>
        <v>IRI</v>
      </c>
      <c r="B45" s="5">
        <f>SUMIFS(Data!$A:$A, Data!$H:$H,$A45,Data!$C:$C,B$1,Data!$D:$D,B$2)</f>
        <v>0</v>
      </c>
      <c r="C45" s="5">
        <f>SUMIFS(Data!$A:$A, Data!$H:$H,$A45,Data!$C:$C,C$1,Data!$D:$D,C$2)</f>
        <v>0</v>
      </c>
      <c r="D45" s="5">
        <f>SUMIFS(Data!$A:$A, Data!$H:$H,$A45,Data!$C:$C,D$1,Data!$D:$D,D$2)</f>
        <v>0</v>
      </c>
      <c r="E45" s="5">
        <f>SUMIFS(Data!$A:$A, Data!$H:$H,$A45,Data!$C:$C,E$1,Data!$D:$D,E$2)</f>
        <v>0</v>
      </c>
      <c r="F45" s="5">
        <f>SUMIFS(Data!$A:$A, Data!$H:$H,$A45,Data!$C:$C,F$1,Data!$D:$D,F$2)</f>
        <v>0</v>
      </c>
      <c r="G45" s="5">
        <f>SUMIFS(Data!$A:$A, Data!$H:$H,$A45,Data!$C:$C,G$1,Data!$D:$D,G$2)</f>
        <v>0</v>
      </c>
      <c r="H45" s="5">
        <f>SUMIFS(Data!$A:$A, Data!$H:$H,$A45,Data!$C:$C,H$1,Data!$D:$D,H$2)</f>
        <v>0</v>
      </c>
      <c r="I45" s="5">
        <f>SUMIFS(Data!$A:$A, Data!$H:$H,$A45,Data!$C:$C,I$1,Data!$D:$D,I$2)</f>
        <v>0</v>
      </c>
      <c r="J45" s="5">
        <f>SUMIFS(Data!$A:$A, Data!$H:$H,$A45,Data!$C:$C,J$1,Data!$D:$D,J$2)</f>
        <v>0</v>
      </c>
      <c r="K45" s="5">
        <f>SUMIFS(Data!$A:$A, Data!$H:$H,$A45,Data!$C:$C,K$1,Data!$D:$D,K$2)</f>
        <v>0</v>
      </c>
      <c r="L45" s="5">
        <f>SUMIFS(Data!$A:$A, Data!$H:$H,$A45,Data!$C:$C,L$1,Data!$D:$D,L$2)</f>
        <v>0</v>
      </c>
      <c r="M45" s="5">
        <f>SUMIFS(Data!$A:$A, Data!$H:$H,$A45,Data!$C:$C,M$1,Data!$D:$D,M$2)</f>
        <v>0</v>
      </c>
      <c r="N45" s="5">
        <f>SUMIFS(Data!$A:$A, Data!$H:$H,$A45,Data!$C:$C,N$1,Data!$D:$D,N$2)</f>
        <v>0</v>
      </c>
      <c r="O45" s="5">
        <f>SUMIFS(Data!$A:$A, Data!$H:$H,$A45,Data!$C:$C,O$1,Data!$D:$D,O$2)</f>
        <v>0</v>
      </c>
      <c r="P45" s="5">
        <f>SUMIFS(Data!$A:$A, Data!$H:$H,$A45,Data!$C:$C,P$1,Data!$D:$D,P$2)</f>
        <v>0</v>
      </c>
      <c r="Q45" s="5">
        <f>SUMIFS(Data!$A:$A, Data!$H:$H,$A45,Data!$C:$C,Q$1,Data!$D:$D,Q$2)</f>
        <v>0</v>
      </c>
      <c r="R45" s="5">
        <f>SUMIFS(Data!$A:$A, Data!$H:$H,$A45,Data!$C:$C,R$1,Data!$D:$D,R$2)</f>
        <v>0</v>
      </c>
      <c r="S45" s="5">
        <f>SUMIFS(Data!$A:$A, Data!$H:$H,$A45,Data!$C:$C,S$1,Data!$D:$D,S$2)</f>
        <v>0</v>
      </c>
      <c r="T45" s="5">
        <f>SUMIFS(Data!$A:$A, Data!$H:$H,$A45,Data!$C:$C,T$1,Data!$D:$D,T$2)</f>
        <v>0</v>
      </c>
      <c r="U45" s="5">
        <f>SUMIFS(Data!$A:$A, Data!$H:$H,$A45,Data!$C:$C,U$1,Data!$D:$D,U$2)</f>
        <v>0</v>
      </c>
      <c r="V45" s="5">
        <f>SUMIFS(Data!$A:$A, Data!$H:$H,$A45,Data!$C:$C,V$1,Data!$D:$D,V$2)</f>
        <v>0</v>
      </c>
      <c r="W45" s="5">
        <f>SUMIFS(Data!$A:$A, Data!$H:$H,$A45,Data!$C:$C,W$1,Data!$D:$D,W$2)</f>
        <v>0</v>
      </c>
      <c r="X45" s="5">
        <f>SUMIFS(Data!$A:$A, Data!$H:$H,$A45,Data!$C:$C,X$1,Data!$D:$D,X$2)</f>
        <v>0</v>
      </c>
      <c r="Y45" s="5">
        <f>SUMIFS(Data!$A:$A, Data!$H:$H,$A45,Data!$C:$C,Y$1,Data!$D:$D,Y$2)</f>
        <v>0</v>
      </c>
      <c r="Z45" s="5">
        <f>SUMIFS(Data!$A:$A, Data!$H:$H,$A45,Data!$C:$C,Z$1,Data!$D:$D,Z$2)</f>
        <v>0</v>
      </c>
      <c r="AA45" s="5">
        <f>SUMIFS(Data!$A:$A, Data!$H:$H,$A45,Data!$C:$C,AA$1,Data!$D:$D,AA$2)</f>
        <v>0</v>
      </c>
      <c r="AB45" s="5">
        <f>SUMIFS(Data!$A:$A, Data!$H:$H,$A45,Data!$C:$C,AB$1,Data!$D:$D,AB$2)</f>
        <v>0</v>
      </c>
      <c r="AC45" s="5">
        <f>SUMIFS(Data!$A:$A, Data!$H:$H,$A45,Data!$C:$C,AC$1,Data!$D:$D,AC$2)</f>
        <v>0</v>
      </c>
      <c r="AD45" s="5">
        <f>SUMIFS(Data!$A:$A, Data!$H:$H,$A45,Data!$C:$C,AD$1,Data!$D:$D,AD$2)</f>
        <v>0</v>
      </c>
      <c r="AE45" s="5">
        <f>SUMIFS(Data!$A:$A, Data!$H:$H,$A45,Data!$C:$C,AE$1,Data!$D:$D,AE$2)</f>
        <v>0</v>
      </c>
      <c r="AF45" s="5">
        <f>SUMIFS(Data!$A:$A, Data!$H:$H,$A45,Data!$C:$C,AF$1,Data!$D:$D,AF$2)</f>
        <v>0</v>
      </c>
      <c r="AG45" s="5">
        <f>SUMIFS(Data!$A:$A, Data!$H:$H,$A45,Data!$C:$C,AG$1,Data!$D:$D,AG$2)</f>
        <v>0</v>
      </c>
      <c r="AH45" s="5">
        <f>SUMIFS(Data!$A:$A, Data!$H:$H,$A45,Data!$C:$C,AH$1,Data!$D:$D,AH$2)</f>
        <v>0</v>
      </c>
      <c r="AI45" s="5">
        <f>SUMIFS(Data!$A:$A, Data!$H:$H,$A45,Data!$C:$C,AI$1,Data!$D:$D,AI$2)</f>
        <v>0</v>
      </c>
      <c r="AJ45" s="5">
        <f>SUMIFS(Data!$A:$A, Data!$H:$H,$A45,Data!$C:$C,AJ$1,Data!$D:$D,AJ$2)</f>
        <v>0</v>
      </c>
      <c r="AK45" s="5">
        <f>SUMIFS(Data!$A:$A, Data!$H:$H,$A45,Data!$C:$C,AK$1,Data!$D:$D,AK$2)</f>
        <v>0</v>
      </c>
      <c r="AL45" s="5">
        <f>SUMIFS(Data!$A:$A, Data!$H:$H,$A45,Data!$C:$C,AL$1,Data!$D:$D,AL$2)</f>
        <v>0</v>
      </c>
      <c r="AM45" s="5">
        <f>SUMIFS(Data!$A:$A, Data!$H:$H,$A45,Data!$C:$C,AM$1,Data!$D:$D,AM$2)</f>
        <v>0</v>
      </c>
      <c r="AN45" s="5">
        <f>SUMIFS(Data!$A:$A, Data!$H:$H,$A45,Data!$C:$C,AN$1,Data!$D:$D,AN$2)</f>
        <v>0</v>
      </c>
      <c r="AO45" s="5">
        <f>SUMIFS(Data!$A:$A, Data!$H:$H,$A45,Data!$C:$C,AO$1,Data!$D:$D,AO$2)</f>
        <v>0</v>
      </c>
      <c r="AP45" s="5">
        <f>SUMIFS(Data!$A:$A, Data!$H:$H,$A45,Data!$C:$C,AP$1,Data!$D:$D,AP$2)</f>
        <v>0</v>
      </c>
      <c r="AQ45" s="5">
        <f>SUMIFS(Data!$A:$A, Data!$H:$H,$A45,Data!$C:$C,AQ$1,Data!$D:$D,AQ$2)</f>
        <v>0</v>
      </c>
      <c r="AR45" s="5">
        <f>SUMIFS(Data!$A:$A, Data!$H:$H,$A45,Data!$C:$C,AR$1,Data!$D:$D,AR$2)</f>
        <v>0</v>
      </c>
      <c r="AS45" s="5">
        <f>SUMIFS(Data!$A:$A, Data!$H:$H,$A45,Data!$C:$C,AS$1,Data!$D:$D,AS$2)</f>
        <v>0</v>
      </c>
      <c r="AT45" s="5">
        <f>SUMIFS(Data!$A:$A, Data!$H:$H,$A45,Data!$C:$C,AT$1,Data!$D:$D,AT$2)</f>
        <v>0</v>
      </c>
      <c r="AU45" s="5">
        <f>SUMIFS(Data!$A:$A, Data!$H:$H,$A45,Data!$C:$C,AU$1,Data!$D:$D,AU$2)</f>
        <v>0</v>
      </c>
      <c r="AV45" s="5">
        <f>SUMIFS(Data!$A:$A, Data!$H:$H,$A45,Data!$C:$C,AV$1,Data!$D:$D,AV$2)</f>
        <v>0</v>
      </c>
      <c r="AW45" s="5">
        <f>SUMIFS(Data!$A:$A, Data!$H:$H,$A45,Data!$C:$C,AW$1,Data!$D:$D,AW$2)</f>
        <v>0</v>
      </c>
      <c r="AX45" s="5">
        <f>SUMIFS(Data!$A:$A, Data!$H:$H,$A45,Data!$C:$C,AX$1,Data!$D:$D,AX$2)</f>
        <v>0</v>
      </c>
      <c r="AY45" s="5">
        <f>SUMIFS(Data!$A:$A, Data!$H:$H,$A45,Data!$C:$C,AY$1,Data!$D:$D,AY$2)</f>
        <v>0</v>
      </c>
      <c r="AZ45" s="5">
        <f>SUMIFS(Data!$A:$A, Data!$H:$H,$A45,Data!$C:$C,AZ$1,Data!$D:$D,AZ$2)</f>
        <v>0</v>
      </c>
      <c r="BA45" s="5">
        <f>SUMIFS(Data!$A:$A, Data!$H:$H,$A45,Data!$C:$C,BA$1,Data!$D:$D,BA$2)</f>
        <v>0</v>
      </c>
      <c r="BB45" s="5">
        <f>SUMIFS(Data!$A:$A, Data!$H:$H,$A45,Data!$C:$C,BB$1,Data!$D:$D,BB$2)</f>
        <v>0</v>
      </c>
      <c r="BC45" s="5">
        <f>SUMIFS(Data!$A:$A, Data!$H:$H,$A45,Data!$C:$C,BC$1,Data!$D:$D,BC$2)</f>
        <v>0</v>
      </c>
      <c r="BD45" s="5">
        <f>SUMIFS(Data!$A:$A, Data!$H:$H,$A45,Data!$C:$C,BD$1,Data!$D:$D,BD$2)</f>
        <v>0</v>
      </c>
      <c r="BE45" s="5">
        <f>SUMIFS(Data!$A:$A, Data!$H:$H,$A45,Data!$C:$C,BE$1,Data!$D:$D,BE$2)</f>
        <v>0</v>
      </c>
      <c r="BF45" s="5">
        <f>SUMIFS(Data!$A:$A, Data!$H:$H,$A45,Data!$C:$C,BF$1,Data!$D:$D,BF$2)</f>
        <v>0</v>
      </c>
      <c r="BG45" s="5">
        <f>SUMIFS(Data!$A:$A, Data!$H:$H,$A45,Data!$C:$C,BG$1,Data!$D:$D,BG$2)</f>
        <v>0</v>
      </c>
      <c r="BH45" s="5">
        <f>SUMIFS(Data!$A:$A, Data!$H:$H,$A45,Data!$C:$C,BH$1,Data!$D:$D,BH$2)</f>
        <v>0</v>
      </c>
      <c r="BI45" s="5">
        <f>SUMIFS(Data!$A:$A, Data!$H:$H,$A45,Data!$C:$C,BI$1,Data!$D:$D,BI$2)</f>
        <v>0</v>
      </c>
      <c r="BJ45" s="5">
        <f>SUMIFS(Data!$A:$A, Data!$H:$H,$A45,Data!$C:$C,BJ$1,Data!$D:$D,BJ$2)</f>
        <v>0</v>
      </c>
      <c r="BK45" s="5">
        <f>SUMIFS(Data!$A:$A, Data!$H:$H,$A45,Data!$C:$C,BK$1,Data!$D:$D,BK$2)</f>
        <v>0</v>
      </c>
      <c r="BL45" s="5">
        <f>SUMIFS(Data!$A:$A, Data!$H:$H,$A45,Data!$C:$C,BL$1,Data!$D:$D,BL$2)</f>
        <v>0</v>
      </c>
      <c r="BM45" s="5">
        <f>SUMIFS(Data!$A:$A, Data!$H:$H,$A45,Data!$C:$C,BM$1,Data!$D:$D,BM$2)</f>
        <v>0</v>
      </c>
      <c r="BN45" s="5">
        <f>SUMIFS(Data!$A:$A, Data!$H:$H,$A45,Data!$C:$C,BN$1,Data!$D:$D,BN$2)</f>
        <v>0</v>
      </c>
      <c r="BO45" s="5">
        <f>SUMIFS(Data!$A:$A, Data!$H:$H,$A45,Data!$C:$C,BO$1,Data!$D:$D,BO$2)</f>
        <v>0</v>
      </c>
      <c r="BP45" s="5">
        <f>SUMIFS(Data!$A:$A, Data!$H:$H,$A45,Data!$C:$C,BP$1,Data!$D:$D,BP$2)</f>
        <v>0</v>
      </c>
      <c r="BQ45" s="5">
        <f>SUMIFS(Data!$A:$A, Data!$H:$H,$A45,Data!$C:$C,BQ$1,Data!$D:$D,BQ$2)</f>
        <v>0</v>
      </c>
      <c r="BR45" s="5">
        <f>SUMIFS(Data!$A:$A, Data!$H:$H,$A45,Data!$C:$C,BR$1,Data!$D:$D,BR$2)</f>
        <v>0</v>
      </c>
      <c r="BS45" s="5">
        <f>SUMIFS(Data!$A:$A, Data!$H:$H,$A45,Data!$C:$C,BS$1,Data!$D:$D,BS$2)</f>
        <v>0</v>
      </c>
      <c r="BT45" s="5">
        <f>SUMIFS(Data!$A:$A, Data!$H:$H,$A45,Data!$C:$C,BT$1,Data!$D:$D,BT$2)</f>
        <v>0</v>
      </c>
      <c r="BU45" s="5">
        <f>SUMIFS(Data!$A:$A, Data!$H:$H,$A45,Data!$C:$C,BU$1,Data!$D:$D,BU$2)</f>
        <v>0</v>
      </c>
      <c r="BV45" s="5">
        <f>SUMIFS(Data!$A:$A, Data!$H:$H,$A45,Data!$C:$C,BV$1,Data!$D:$D,BV$2)</f>
        <v>0</v>
      </c>
      <c r="BW45" s="5">
        <f>SUMIFS(Data!$A:$A, Data!$H:$H,$A45,Data!$C:$C,BW$1,Data!$D:$D,BW$2)</f>
        <v>0</v>
      </c>
      <c r="BX45" s="5">
        <f>SUMIFS(Data!$A:$A, Data!$H:$H,$A45,Data!$C:$C,BX$1,Data!$D:$D,BX$2)</f>
        <v>0</v>
      </c>
      <c r="BY45" s="5">
        <f>SUMIFS(Data!$A:$A, Data!$H:$H,$A45,Data!$C:$C,BY$1,Data!$D:$D,BY$2)</f>
        <v>0</v>
      </c>
      <c r="BZ45" s="5">
        <f>SUMIFS(Data!$A:$A, Data!$H:$H,$A45,Data!$C:$C,BZ$1,Data!$D:$D,BZ$2)</f>
        <v>0</v>
      </c>
      <c r="CA45" s="5">
        <f>SUMIFS(Data!$A:$A, Data!$H:$H,$A45,Data!$C:$C,CA$1,Data!$D:$D,CA$2)</f>
        <v>0</v>
      </c>
      <c r="CB45" s="5">
        <f>SUMIFS(Data!$A:$A, Data!$H:$H,$A45,Data!$C:$C,CB$1,Data!$D:$D,CB$2)</f>
        <v>0</v>
      </c>
      <c r="CC45" s="5">
        <f>SUMIFS(Data!$A:$A, Data!$H:$H,$A45,Data!$C:$C,CC$1,Data!$D:$D,CC$2)</f>
        <v>0</v>
      </c>
      <c r="CD45" s="5">
        <f>SUMIFS(Data!$A:$A, Data!$H:$H,$A45,Data!$C:$C,CD$1,Data!$D:$D,CD$2)</f>
        <v>0</v>
      </c>
      <c r="CE45" s="5">
        <f>SUMIFS(Data!$A:$A, Data!$H:$H,$A45,Data!$C:$C,CE$1,Data!$D:$D,CE$2)</f>
        <v>0</v>
      </c>
      <c r="CF45" s="5">
        <f>SUMIFS(Data!$A:$A, Data!$H:$H,$A45,Data!$C:$C,CF$1,Data!$D:$D,CF$2)</f>
        <v>0</v>
      </c>
      <c r="CG45" s="5">
        <f>SUMIFS(Data!$A:$A, Data!$H:$H,$A45,Data!$C:$C,CG$1,Data!$D:$D,CG$2)</f>
        <v>0</v>
      </c>
      <c r="CH45" s="5">
        <f>SUMIFS(Data!$A:$A, Data!$H:$H,$A45,Data!$C:$C,CH$1,Data!$D:$D,CH$2)</f>
        <v>0</v>
      </c>
      <c r="CI45" s="5">
        <f>SUMIFS(Data!$A:$A, Data!$H:$H,$A45,Data!$C:$C,CI$1,Data!$D:$D,CI$2)</f>
        <v>0</v>
      </c>
      <c r="CJ45" s="5">
        <f>SUMIFS(Data!$A:$A, Data!$H:$H,$A45,Data!$C:$C,CJ$1,Data!$D:$D,CJ$2)</f>
        <v>0</v>
      </c>
      <c r="CK45" s="5">
        <f>SUMIFS(Data!$A:$A, Data!$H:$H,$A45,Data!$C:$C,CK$1,Data!$D:$D,CK$2)</f>
        <v>0</v>
      </c>
      <c r="CL45" s="5">
        <f>SUMIFS(Data!$A:$A, Data!$H:$H,$A45,Data!$C:$C,CL$1,Data!$D:$D,CL$2)</f>
        <v>0</v>
      </c>
      <c r="CM45" s="5">
        <f>SUMIFS(Data!$A:$A, Data!$H:$H,$A45,Data!$C:$C,CM$1,Data!$D:$D,CM$2)</f>
        <v>0</v>
      </c>
      <c r="CN45" s="5">
        <f>SUMIFS(Data!$A:$A, Data!$H:$H,$A45,Data!$C:$C,CN$1,Data!$D:$D,CN$2)</f>
        <v>0</v>
      </c>
      <c r="CO45" s="5">
        <f>SUMIFS(Data!$A:$A, Data!$H:$H,$A45,Data!$C:$C,CO$1,Data!$D:$D,CO$2)</f>
        <v>0</v>
      </c>
      <c r="CP45" s="5">
        <f>SUMIFS(Data!$A:$A, Data!$H:$H,$A45,Data!$C:$C,CP$1,Data!$D:$D,CP$2)</f>
        <v>0</v>
      </c>
      <c r="CQ45" s="5">
        <f>SUMIFS(Data!$A:$A, Data!$H:$H,$A45,Data!$C:$C,CQ$1,Data!$D:$D,CQ$2)</f>
        <v>0</v>
      </c>
      <c r="CR45" s="5">
        <f>SUMIFS(Data!$A:$A, Data!$H:$H,$A45,Data!$C:$C,CR$1,Data!$D:$D,CR$2)</f>
        <v>0</v>
      </c>
      <c r="CS45" s="5">
        <f>SUMIFS(Data!$A:$A, Data!$H:$H,$A45,Data!$C:$C,CS$1,Data!$D:$D,CS$2)</f>
        <v>1</v>
      </c>
      <c r="CT45" s="5">
        <f>SUMIFS(Data!$A:$A, Data!$H:$H,$A45,Data!$C:$C,CT$1,Data!$D:$D,CT$2)</f>
        <v>0</v>
      </c>
      <c r="CU45" s="5">
        <f>SUMIFS(Data!$A:$A, Data!$H:$H,$A45,Data!$C:$C,CU$1,Data!$D:$D,CU$2)</f>
        <v>1</v>
      </c>
      <c r="CV45" s="5">
        <f>SUMIFS(Data!$A:$A, Data!$H:$H,$A45,Data!$C:$C,CV$1,Data!$D:$D,CV$2)</f>
        <v>0</v>
      </c>
      <c r="CW45" s="5">
        <f t="shared" ref="CW45:CX45" si="44">SUMIF($B$2:$CV$2,CW$2, $B45:$CV45)</f>
        <v>2</v>
      </c>
      <c r="CX45" s="5">
        <f t="shared" si="44"/>
        <v>0</v>
      </c>
      <c r="CY45" s="5">
        <f t="shared" si="3"/>
        <v>2</v>
      </c>
    </row>
    <row r="46">
      <c r="A46" s="5" t="str">
        <f>Countries!A44</f>
        <v>IRL</v>
      </c>
      <c r="B46" s="5">
        <f>SUMIFS(Data!$A:$A, Data!$H:$H,$A46,Data!$C:$C,B$1,Data!$D:$D,B$2)</f>
        <v>0</v>
      </c>
      <c r="C46" s="5">
        <f>SUMIFS(Data!$A:$A, Data!$H:$H,$A46,Data!$C:$C,C$1,Data!$D:$D,C$2)</f>
        <v>0</v>
      </c>
      <c r="D46" s="5">
        <f>SUMIFS(Data!$A:$A, Data!$H:$H,$A46,Data!$C:$C,D$1,Data!$D:$D,D$2)</f>
        <v>0</v>
      </c>
      <c r="E46" s="5">
        <f>SUMIFS(Data!$A:$A, Data!$H:$H,$A46,Data!$C:$C,E$1,Data!$D:$D,E$2)</f>
        <v>0</v>
      </c>
      <c r="F46" s="5">
        <f>SUMIFS(Data!$A:$A, Data!$H:$H,$A46,Data!$C:$C,F$1,Data!$D:$D,F$2)</f>
        <v>0</v>
      </c>
      <c r="G46" s="5">
        <f>SUMIFS(Data!$A:$A, Data!$H:$H,$A46,Data!$C:$C,G$1,Data!$D:$D,G$2)</f>
        <v>0</v>
      </c>
      <c r="H46" s="5">
        <f>SUMIFS(Data!$A:$A, Data!$H:$H,$A46,Data!$C:$C,H$1,Data!$D:$D,H$2)</f>
        <v>0</v>
      </c>
      <c r="I46" s="5">
        <f>SUMIFS(Data!$A:$A, Data!$H:$H,$A46,Data!$C:$C,I$1,Data!$D:$D,I$2)</f>
        <v>0</v>
      </c>
      <c r="J46" s="5">
        <f>SUMIFS(Data!$A:$A, Data!$H:$H,$A46,Data!$C:$C,J$1,Data!$D:$D,J$2)</f>
        <v>0</v>
      </c>
      <c r="K46" s="5">
        <f>SUMIFS(Data!$A:$A, Data!$H:$H,$A46,Data!$C:$C,K$1,Data!$D:$D,K$2)</f>
        <v>0</v>
      </c>
      <c r="L46" s="5">
        <f>SUMIFS(Data!$A:$A, Data!$H:$H,$A46,Data!$C:$C,L$1,Data!$D:$D,L$2)</f>
        <v>0</v>
      </c>
      <c r="M46" s="5">
        <f>SUMIFS(Data!$A:$A, Data!$H:$H,$A46,Data!$C:$C,M$1,Data!$D:$D,M$2)</f>
        <v>0</v>
      </c>
      <c r="N46" s="5">
        <f>SUMIFS(Data!$A:$A, Data!$H:$H,$A46,Data!$C:$C,N$1,Data!$D:$D,N$2)</f>
        <v>0</v>
      </c>
      <c r="O46" s="5">
        <f>SUMIFS(Data!$A:$A, Data!$H:$H,$A46,Data!$C:$C,O$1,Data!$D:$D,O$2)</f>
        <v>0</v>
      </c>
      <c r="P46" s="5">
        <f>SUMIFS(Data!$A:$A, Data!$H:$H,$A46,Data!$C:$C,P$1,Data!$D:$D,P$2)</f>
        <v>0</v>
      </c>
      <c r="Q46" s="5">
        <f>SUMIFS(Data!$A:$A, Data!$H:$H,$A46,Data!$C:$C,Q$1,Data!$D:$D,Q$2)</f>
        <v>0</v>
      </c>
      <c r="R46" s="5">
        <f>SUMIFS(Data!$A:$A, Data!$H:$H,$A46,Data!$C:$C,R$1,Data!$D:$D,R$2)</f>
        <v>0</v>
      </c>
      <c r="S46" s="5">
        <f>SUMIFS(Data!$A:$A, Data!$H:$H,$A46,Data!$C:$C,S$1,Data!$D:$D,S$2)</f>
        <v>0</v>
      </c>
      <c r="T46" s="5">
        <f>SUMIFS(Data!$A:$A, Data!$H:$H,$A46,Data!$C:$C,T$1,Data!$D:$D,T$2)</f>
        <v>0</v>
      </c>
      <c r="U46" s="5">
        <f>SUMIFS(Data!$A:$A, Data!$H:$H,$A46,Data!$C:$C,U$1,Data!$D:$D,U$2)</f>
        <v>0</v>
      </c>
      <c r="V46" s="5">
        <f>SUMIFS(Data!$A:$A, Data!$H:$H,$A46,Data!$C:$C,V$1,Data!$D:$D,V$2)</f>
        <v>0</v>
      </c>
      <c r="W46" s="5">
        <f>SUMIFS(Data!$A:$A, Data!$H:$H,$A46,Data!$C:$C,W$1,Data!$D:$D,W$2)</f>
        <v>0</v>
      </c>
      <c r="X46" s="5">
        <f>SUMIFS(Data!$A:$A, Data!$H:$H,$A46,Data!$C:$C,X$1,Data!$D:$D,X$2)</f>
        <v>0</v>
      </c>
      <c r="Y46" s="5">
        <f>SUMIFS(Data!$A:$A, Data!$H:$H,$A46,Data!$C:$C,Y$1,Data!$D:$D,Y$2)</f>
        <v>0</v>
      </c>
      <c r="Z46" s="5">
        <f>SUMIFS(Data!$A:$A, Data!$H:$H,$A46,Data!$C:$C,Z$1,Data!$D:$D,Z$2)</f>
        <v>0</v>
      </c>
      <c r="AA46" s="5">
        <f>SUMIFS(Data!$A:$A, Data!$H:$H,$A46,Data!$C:$C,AA$1,Data!$D:$D,AA$2)</f>
        <v>0</v>
      </c>
      <c r="AB46" s="5">
        <f>SUMIFS(Data!$A:$A, Data!$H:$H,$A46,Data!$C:$C,AB$1,Data!$D:$D,AB$2)</f>
        <v>0</v>
      </c>
      <c r="AC46" s="5">
        <f>SUMIFS(Data!$A:$A, Data!$H:$H,$A46,Data!$C:$C,AC$1,Data!$D:$D,AC$2)</f>
        <v>0</v>
      </c>
      <c r="AD46" s="5">
        <f>SUMIFS(Data!$A:$A, Data!$H:$H,$A46,Data!$C:$C,AD$1,Data!$D:$D,AD$2)</f>
        <v>0</v>
      </c>
      <c r="AE46" s="5">
        <f>SUMIFS(Data!$A:$A, Data!$H:$H,$A46,Data!$C:$C,AE$1,Data!$D:$D,AE$2)</f>
        <v>0</v>
      </c>
      <c r="AF46" s="5">
        <f>SUMIFS(Data!$A:$A, Data!$H:$H,$A46,Data!$C:$C,AF$1,Data!$D:$D,AF$2)</f>
        <v>0</v>
      </c>
      <c r="AG46" s="5">
        <f>SUMIFS(Data!$A:$A, Data!$H:$H,$A46,Data!$C:$C,AG$1,Data!$D:$D,AG$2)</f>
        <v>0</v>
      </c>
      <c r="AH46" s="5">
        <f>SUMIFS(Data!$A:$A, Data!$H:$H,$A46,Data!$C:$C,AH$1,Data!$D:$D,AH$2)</f>
        <v>0</v>
      </c>
      <c r="AI46" s="5">
        <f>SUMIFS(Data!$A:$A, Data!$H:$H,$A46,Data!$C:$C,AI$1,Data!$D:$D,AI$2)</f>
        <v>0</v>
      </c>
      <c r="AJ46" s="5">
        <f>SUMIFS(Data!$A:$A, Data!$H:$H,$A46,Data!$C:$C,AJ$1,Data!$D:$D,AJ$2)</f>
        <v>0</v>
      </c>
      <c r="AK46" s="5">
        <f>SUMIFS(Data!$A:$A, Data!$H:$H,$A46,Data!$C:$C,AK$1,Data!$D:$D,AK$2)</f>
        <v>0</v>
      </c>
      <c r="AL46" s="5">
        <f>SUMIFS(Data!$A:$A, Data!$H:$H,$A46,Data!$C:$C,AL$1,Data!$D:$D,AL$2)</f>
        <v>0</v>
      </c>
      <c r="AM46" s="5">
        <f>SUMIFS(Data!$A:$A, Data!$H:$H,$A46,Data!$C:$C,AM$1,Data!$D:$D,AM$2)</f>
        <v>0</v>
      </c>
      <c r="AN46" s="5">
        <f>SUMIFS(Data!$A:$A, Data!$H:$H,$A46,Data!$C:$C,AN$1,Data!$D:$D,AN$2)</f>
        <v>0</v>
      </c>
      <c r="AO46" s="5">
        <f>SUMIFS(Data!$A:$A, Data!$H:$H,$A46,Data!$C:$C,AO$1,Data!$D:$D,AO$2)</f>
        <v>0</v>
      </c>
      <c r="AP46" s="5">
        <f>SUMIFS(Data!$A:$A, Data!$H:$H,$A46,Data!$C:$C,AP$1,Data!$D:$D,AP$2)</f>
        <v>0</v>
      </c>
      <c r="AQ46" s="5">
        <f>SUMIFS(Data!$A:$A, Data!$H:$H,$A46,Data!$C:$C,AQ$1,Data!$D:$D,AQ$2)</f>
        <v>0</v>
      </c>
      <c r="AR46" s="5">
        <f>SUMIFS(Data!$A:$A, Data!$H:$H,$A46,Data!$C:$C,AR$1,Data!$D:$D,AR$2)</f>
        <v>0</v>
      </c>
      <c r="AS46" s="5">
        <f>SUMIFS(Data!$A:$A, Data!$H:$H,$A46,Data!$C:$C,AS$1,Data!$D:$D,AS$2)</f>
        <v>0</v>
      </c>
      <c r="AT46" s="5">
        <f>SUMIFS(Data!$A:$A, Data!$H:$H,$A46,Data!$C:$C,AT$1,Data!$D:$D,AT$2)</f>
        <v>0</v>
      </c>
      <c r="AU46" s="5">
        <f>SUMIFS(Data!$A:$A, Data!$H:$H,$A46,Data!$C:$C,AU$1,Data!$D:$D,AU$2)</f>
        <v>0</v>
      </c>
      <c r="AV46" s="5">
        <f>SUMIFS(Data!$A:$A, Data!$H:$H,$A46,Data!$C:$C,AV$1,Data!$D:$D,AV$2)</f>
        <v>0</v>
      </c>
      <c r="AW46" s="5">
        <f>SUMIFS(Data!$A:$A, Data!$H:$H,$A46,Data!$C:$C,AW$1,Data!$D:$D,AW$2)</f>
        <v>0</v>
      </c>
      <c r="AX46" s="5">
        <f>SUMIFS(Data!$A:$A, Data!$H:$H,$A46,Data!$C:$C,AX$1,Data!$D:$D,AX$2)</f>
        <v>0</v>
      </c>
      <c r="AY46" s="5">
        <f>SUMIFS(Data!$A:$A, Data!$H:$H,$A46,Data!$C:$C,AY$1,Data!$D:$D,AY$2)</f>
        <v>0</v>
      </c>
      <c r="AZ46" s="5">
        <f>SUMIFS(Data!$A:$A, Data!$H:$H,$A46,Data!$C:$C,AZ$1,Data!$D:$D,AZ$2)</f>
        <v>0</v>
      </c>
      <c r="BA46" s="5">
        <f>SUMIFS(Data!$A:$A, Data!$H:$H,$A46,Data!$C:$C,BA$1,Data!$D:$D,BA$2)</f>
        <v>0</v>
      </c>
      <c r="BB46" s="5">
        <f>SUMIFS(Data!$A:$A, Data!$H:$H,$A46,Data!$C:$C,BB$1,Data!$D:$D,BB$2)</f>
        <v>0</v>
      </c>
      <c r="BC46" s="5">
        <f>SUMIFS(Data!$A:$A, Data!$H:$H,$A46,Data!$C:$C,BC$1,Data!$D:$D,BC$2)</f>
        <v>0</v>
      </c>
      <c r="BD46" s="5">
        <f>SUMIFS(Data!$A:$A, Data!$H:$H,$A46,Data!$C:$C,BD$1,Data!$D:$D,BD$2)</f>
        <v>0</v>
      </c>
      <c r="BE46" s="5">
        <f>SUMIFS(Data!$A:$A, Data!$H:$H,$A46,Data!$C:$C,BE$1,Data!$D:$D,BE$2)</f>
        <v>0</v>
      </c>
      <c r="BF46" s="5">
        <f>SUMIFS(Data!$A:$A, Data!$H:$H,$A46,Data!$C:$C,BF$1,Data!$D:$D,BF$2)</f>
        <v>0</v>
      </c>
      <c r="BG46" s="5">
        <f>SUMIFS(Data!$A:$A, Data!$H:$H,$A46,Data!$C:$C,BG$1,Data!$D:$D,BG$2)</f>
        <v>0</v>
      </c>
      <c r="BH46" s="5">
        <f>SUMIFS(Data!$A:$A, Data!$H:$H,$A46,Data!$C:$C,BH$1,Data!$D:$D,BH$2)</f>
        <v>0</v>
      </c>
      <c r="BI46" s="5">
        <f>SUMIFS(Data!$A:$A, Data!$H:$H,$A46,Data!$C:$C,BI$1,Data!$D:$D,BI$2)</f>
        <v>0</v>
      </c>
      <c r="BJ46" s="5">
        <f>SUMIFS(Data!$A:$A, Data!$H:$H,$A46,Data!$C:$C,BJ$1,Data!$D:$D,BJ$2)</f>
        <v>0</v>
      </c>
      <c r="BK46" s="5">
        <f>SUMIFS(Data!$A:$A, Data!$H:$H,$A46,Data!$C:$C,BK$1,Data!$D:$D,BK$2)</f>
        <v>0</v>
      </c>
      <c r="BL46" s="5">
        <f>SUMIFS(Data!$A:$A, Data!$H:$H,$A46,Data!$C:$C,BL$1,Data!$D:$D,BL$2)</f>
        <v>0</v>
      </c>
      <c r="BM46" s="5">
        <f>SUMIFS(Data!$A:$A, Data!$H:$H,$A46,Data!$C:$C,BM$1,Data!$D:$D,BM$2)</f>
        <v>0</v>
      </c>
      <c r="BN46" s="5">
        <f>SUMIFS(Data!$A:$A, Data!$H:$H,$A46,Data!$C:$C,BN$1,Data!$D:$D,BN$2)</f>
        <v>0</v>
      </c>
      <c r="BO46" s="5">
        <f>SUMIFS(Data!$A:$A, Data!$H:$H,$A46,Data!$C:$C,BO$1,Data!$D:$D,BO$2)</f>
        <v>0</v>
      </c>
      <c r="BP46" s="5">
        <f>SUMIFS(Data!$A:$A, Data!$H:$H,$A46,Data!$C:$C,BP$1,Data!$D:$D,BP$2)</f>
        <v>0</v>
      </c>
      <c r="BQ46" s="5">
        <f>SUMIFS(Data!$A:$A, Data!$H:$H,$A46,Data!$C:$C,BQ$1,Data!$D:$D,BQ$2)</f>
        <v>0</v>
      </c>
      <c r="BR46" s="5">
        <f>SUMIFS(Data!$A:$A, Data!$H:$H,$A46,Data!$C:$C,BR$1,Data!$D:$D,BR$2)</f>
        <v>0</v>
      </c>
      <c r="BS46" s="5">
        <f>SUMIFS(Data!$A:$A, Data!$H:$H,$A46,Data!$C:$C,BS$1,Data!$D:$D,BS$2)</f>
        <v>0</v>
      </c>
      <c r="BT46" s="5">
        <f>SUMIFS(Data!$A:$A, Data!$H:$H,$A46,Data!$C:$C,BT$1,Data!$D:$D,BT$2)</f>
        <v>0</v>
      </c>
      <c r="BU46" s="5">
        <f>SUMIFS(Data!$A:$A, Data!$H:$H,$A46,Data!$C:$C,BU$1,Data!$D:$D,BU$2)</f>
        <v>0</v>
      </c>
      <c r="BV46" s="5">
        <f>SUMIFS(Data!$A:$A, Data!$H:$H,$A46,Data!$C:$C,BV$1,Data!$D:$D,BV$2)</f>
        <v>0</v>
      </c>
      <c r="BW46" s="5">
        <f>SUMIFS(Data!$A:$A, Data!$H:$H,$A46,Data!$C:$C,BW$1,Data!$D:$D,BW$2)</f>
        <v>0</v>
      </c>
      <c r="BX46" s="5">
        <f>SUMIFS(Data!$A:$A, Data!$H:$H,$A46,Data!$C:$C,BX$1,Data!$D:$D,BX$2)</f>
        <v>0</v>
      </c>
      <c r="BY46" s="5">
        <f>SUMIFS(Data!$A:$A, Data!$H:$H,$A46,Data!$C:$C,BY$1,Data!$D:$D,BY$2)</f>
        <v>0</v>
      </c>
      <c r="BZ46" s="5">
        <f>SUMIFS(Data!$A:$A, Data!$H:$H,$A46,Data!$C:$C,BZ$1,Data!$D:$D,BZ$2)</f>
        <v>0</v>
      </c>
      <c r="CA46" s="5">
        <f>SUMIFS(Data!$A:$A, Data!$H:$H,$A46,Data!$C:$C,CA$1,Data!$D:$D,CA$2)</f>
        <v>0</v>
      </c>
      <c r="CB46" s="5">
        <f>SUMIFS(Data!$A:$A, Data!$H:$H,$A46,Data!$C:$C,CB$1,Data!$D:$D,CB$2)</f>
        <v>0</v>
      </c>
      <c r="CC46" s="5">
        <f>SUMIFS(Data!$A:$A, Data!$H:$H,$A46,Data!$C:$C,CC$1,Data!$D:$D,CC$2)</f>
        <v>0</v>
      </c>
      <c r="CD46" s="5">
        <f>SUMIFS(Data!$A:$A, Data!$H:$H,$A46,Data!$C:$C,CD$1,Data!$D:$D,CD$2)</f>
        <v>0</v>
      </c>
      <c r="CE46" s="5">
        <f>SUMIFS(Data!$A:$A, Data!$H:$H,$A46,Data!$C:$C,CE$1,Data!$D:$D,CE$2)</f>
        <v>0</v>
      </c>
      <c r="CF46" s="5">
        <f>SUMIFS(Data!$A:$A, Data!$H:$H,$A46,Data!$C:$C,CF$1,Data!$D:$D,CF$2)</f>
        <v>0</v>
      </c>
      <c r="CG46" s="5">
        <f>SUMIFS(Data!$A:$A, Data!$H:$H,$A46,Data!$C:$C,CG$1,Data!$D:$D,CG$2)</f>
        <v>0</v>
      </c>
      <c r="CH46" s="5">
        <f>SUMIFS(Data!$A:$A, Data!$H:$H,$A46,Data!$C:$C,CH$1,Data!$D:$D,CH$2)</f>
        <v>0</v>
      </c>
      <c r="CI46" s="5">
        <f>SUMIFS(Data!$A:$A, Data!$H:$H,$A46,Data!$C:$C,CI$1,Data!$D:$D,CI$2)</f>
        <v>0</v>
      </c>
      <c r="CJ46" s="5">
        <f>SUMIFS(Data!$A:$A, Data!$H:$H,$A46,Data!$C:$C,CJ$1,Data!$D:$D,CJ$2)</f>
        <v>0</v>
      </c>
      <c r="CK46" s="5">
        <f>SUMIFS(Data!$A:$A, Data!$H:$H,$A46,Data!$C:$C,CK$1,Data!$D:$D,CK$2)</f>
        <v>0</v>
      </c>
      <c r="CL46" s="5">
        <f>SUMIFS(Data!$A:$A, Data!$H:$H,$A46,Data!$C:$C,CL$1,Data!$D:$D,CL$2)</f>
        <v>0</v>
      </c>
      <c r="CM46" s="5">
        <f>SUMIFS(Data!$A:$A, Data!$H:$H,$A46,Data!$C:$C,CM$1,Data!$D:$D,CM$2)</f>
        <v>0</v>
      </c>
      <c r="CN46" s="5">
        <f>SUMIFS(Data!$A:$A, Data!$H:$H,$A46,Data!$C:$C,CN$1,Data!$D:$D,CN$2)</f>
        <v>0</v>
      </c>
      <c r="CO46" s="5">
        <f>SUMIFS(Data!$A:$A, Data!$H:$H,$A46,Data!$C:$C,CO$1,Data!$D:$D,CO$2)</f>
        <v>0</v>
      </c>
      <c r="CP46" s="5">
        <f>SUMIFS(Data!$A:$A, Data!$H:$H,$A46,Data!$C:$C,CP$1,Data!$D:$D,CP$2)</f>
        <v>0</v>
      </c>
      <c r="CQ46" s="5">
        <f>SUMIFS(Data!$A:$A, Data!$H:$H,$A46,Data!$C:$C,CQ$1,Data!$D:$D,CQ$2)</f>
        <v>0</v>
      </c>
      <c r="CR46" s="5">
        <f>SUMIFS(Data!$A:$A, Data!$H:$H,$A46,Data!$C:$C,CR$1,Data!$D:$D,CR$2)</f>
        <v>0</v>
      </c>
      <c r="CS46" s="5">
        <f>SUMIFS(Data!$A:$A, Data!$H:$H,$A46,Data!$C:$C,CS$1,Data!$D:$D,CS$2)</f>
        <v>0</v>
      </c>
      <c r="CT46" s="5">
        <f>SUMIFS(Data!$A:$A, Data!$H:$H,$A46,Data!$C:$C,CT$1,Data!$D:$D,CT$2)</f>
        <v>0</v>
      </c>
      <c r="CU46" s="5">
        <f>SUMIFS(Data!$A:$A, Data!$H:$H,$A46,Data!$C:$C,CU$1,Data!$D:$D,CU$2)</f>
        <v>0</v>
      </c>
      <c r="CV46" s="5">
        <f>SUMIFS(Data!$A:$A, Data!$H:$H,$A46,Data!$C:$C,CV$1,Data!$D:$D,CV$2)</f>
        <v>0</v>
      </c>
      <c r="CW46" s="5">
        <f t="shared" ref="CW46:CX46" si="45">SUMIF($B$2:$CV$2,CW$2, $B46:$CV46)</f>
        <v>0</v>
      </c>
      <c r="CX46" s="5">
        <f t="shared" si="45"/>
        <v>0</v>
      </c>
      <c r="CY46" s="5">
        <f t="shared" si="3"/>
        <v>0</v>
      </c>
    </row>
    <row r="47">
      <c r="A47" s="5" t="str">
        <f>Countries!A45</f>
        <v>ISR</v>
      </c>
      <c r="B47" s="5">
        <f>SUMIFS(Data!$A:$A, Data!$H:$H,$A47,Data!$C:$C,B$1,Data!$D:$D,B$2)</f>
        <v>0</v>
      </c>
      <c r="C47" s="5">
        <f>SUMIFS(Data!$A:$A, Data!$H:$H,$A47,Data!$C:$C,C$1,Data!$D:$D,C$2)</f>
        <v>0</v>
      </c>
      <c r="D47" s="5">
        <f>SUMIFS(Data!$A:$A, Data!$H:$H,$A47,Data!$C:$C,D$1,Data!$D:$D,D$2)</f>
        <v>0</v>
      </c>
      <c r="E47" s="5">
        <f>SUMIFS(Data!$A:$A, Data!$H:$H,$A47,Data!$C:$C,E$1,Data!$D:$D,E$2)</f>
        <v>0</v>
      </c>
      <c r="F47" s="5">
        <f>SUMIFS(Data!$A:$A, Data!$H:$H,$A47,Data!$C:$C,F$1,Data!$D:$D,F$2)</f>
        <v>0</v>
      </c>
      <c r="G47" s="5">
        <f>SUMIFS(Data!$A:$A, Data!$H:$H,$A47,Data!$C:$C,G$1,Data!$D:$D,G$2)</f>
        <v>0</v>
      </c>
      <c r="H47" s="5">
        <f>SUMIFS(Data!$A:$A, Data!$H:$H,$A47,Data!$C:$C,H$1,Data!$D:$D,H$2)</f>
        <v>0</v>
      </c>
      <c r="I47" s="5">
        <f>SUMIFS(Data!$A:$A, Data!$H:$H,$A47,Data!$C:$C,I$1,Data!$D:$D,I$2)</f>
        <v>0</v>
      </c>
      <c r="J47" s="5">
        <f>SUMIFS(Data!$A:$A, Data!$H:$H,$A47,Data!$C:$C,J$1,Data!$D:$D,J$2)</f>
        <v>0</v>
      </c>
      <c r="K47" s="5">
        <f>SUMIFS(Data!$A:$A, Data!$H:$H,$A47,Data!$C:$C,K$1,Data!$D:$D,K$2)</f>
        <v>0</v>
      </c>
      <c r="L47" s="5">
        <f>SUMIFS(Data!$A:$A, Data!$H:$H,$A47,Data!$C:$C,L$1,Data!$D:$D,L$2)</f>
        <v>0</v>
      </c>
      <c r="M47" s="5">
        <f>SUMIFS(Data!$A:$A, Data!$H:$H,$A47,Data!$C:$C,M$1,Data!$D:$D,M$2)</f>
        <v>0</v>
      </c>
      <c r="N47" s="5">
        <f>SUMIFS(Data!$A:$A, Data!$H:$H,$A47,Data!$C:$C,N$1,Data!$D:$D,N$2)</f>
        <v>0</v>
      </c>
      <c r="O47" s="5">
        <f>SUMIFS(Data!$A:$A, Data!$H:$H,$A47,Data!$C:$C,O$1,Data!$D:$D,O$2)</f>
        <v>0</v>
      </c>
      <c r="P47" s="5">
        <f>SUMIFS(Data!$A:$A, Data!$H:$H,$A47,Data!$C:$C,P$1,Data!$D:$D,P$2)</f>
        <v>0</v>
      </c>
      <c r="Q47" s="5">
        <f>SUMIFS(Data!$A:$A, Data!$H:$H,$A47,Data!$C:$C,Q$1,Data!$D:$D,Q$2)</f>
        <v>0</v>
      </c>
      <c r="R47" s="5">
        <f>SUMIFS(Data!$A:$A, Data!$H:$H,$A47,Data!$C:$C,R$1,Data!$D:$D,R$2)</f>
        <v>0</v>
      </c>
      <c r="S47" s="5">
        <f>SUMIFS(Data!$A:$A, Data!$H:$H,$A47,Data!$C:$C,S$1,Data!$D:$D,S$2)</f>
        <v>0</v>
      </c>
      <c r="T47" s="5">
        <f>SUMIFS(Data!$A:$A, Data!$H:$H,$A47,Data!$C:$C,T$1,Data!$D:$D,T$2)</f>
        <v>0</v>
      </c>
      <c r="U47" s="5">
        <f>SUMIFS(Data!$A:$A, Data!$H:$H,$A47,Data!$C:$C,U$1,Data!$D:$D,U$2)</f>
        <v>0</v>
      </c>
      <c r="V47" s="5">
        <f>SUMIFS(Data!$A:$A, Data!$H:$H,$A47,Data!$C:$C,V$1,Data!$D:$D,V$2)</f>
        <v>0</v>
      </c>
      <c r="W47" s="5">
        <f>SUMIFS(Data!$A:$A, Data!$H:$H,$A47,Data!$C:$C,W$1,Data!$D:$D,W$2)</f>
        <v>0</v>
      </c>
      <c r="X47" s="5">
        <f>SUMIFS(Data!$A:$A, Data!$H:$H,$A47,Data!$C:$C,X$1,Data!$D:$D,X$2)</f>
        <v>0</v>
      </c>
      <c r="Y47" s="5">
        <f>SUMIFS(Data!$A:$A, Data!$H:$H,$A47,Data!$C:$C,Y$1,Data!$D:$D,Y$2)</f>
        <v>0</v>
      </c>
      <c r="Z47" s="5">
        <f>SUMIFS(Data!$A:$A, Data!$H:$H,$A47,Data!$C:$C,Z$1,Data!$D:$D,Z$2)</f>
        <v>0</v>
      </c>
      <c r="AA47" s="5">
        <f>SUMIFS(Data!$A:$A, Data!$H:$H,$A47,Data!$C:$C,AA$1,Data!$D:$D,AA$2)</f>
        <v>0</v>
      </c>
      <c r="AB47" s="5">
        <f>SUMIFS(Data!$A:$A, Data!$H:$H,$A47,Data!$C:$C,AB$1,Data!$D:$D,AB$2)</f>
        <v>0</v>
      </c>
      <c r="AC47" s="5">
        <f>SUMIFS(Data!$A:$A, Data!$H:$H,$A47,Data!$C:$C,AC$1,Data!$D:$D,AC$2)</f>
        <v>0</v>
      </c>
      <c r="AD47" s="5">
        <f>SUMIFS(Data!$A:$A, Data!$H:$H,$A47,Data!$C:$C,AD$1,Data!$D:$D,AD$2)</f>
        <v>0</v>
      </c>
      <c r="AE47" s="5">
        <f>SUMIFS(Data!$A:$A, Data!$H:$H,$A47,Data!$C:$C,AE$1,Data!$D:$D,AE$2)</f>
        <v>0</v>
      </c>
      <c r="AF47" s="5">
        <f>SUMIFS(Data!$A:$A, Data!$H:$H,$A47,Data!$C:$C,AF$1,Data!$D:$D,AF$2)</f>
        <v>0</v>
      </c>
      <c r="AG47" s="5">
        <f>SUMIFS(Data!$A:$A, Data!$H:$H,$A47,Data!$C:$C,AG$1,Data!$D:$D,AG$2)</f>
        <v>0</v>
      </c>
      <c r="AH47" s="5">
        <f>SUMIFS(Data!$A:$A, Data!$H:$H,$A47,Data!$C:$C,AH$1,Data!$D:$D,AH$2)</f>
        <v>0</v>
      </c>
      <c r="AI47" s="5">
        <f>SUMIFS(Data!$A:$A, Data!$H:$H,$A47,Data!$C:$C,AI$1,Data!$D:$D,AI$2)</f>
        <v>0</v>
      </c>
      <c r="AJ47" s="5">
        <f>SUMIFS(Data!$A:$A, Data!$H:$H,$A47,Data!$C:$C,AJ$1,Data!$D:$D,AJ$2)</f>
        <v>0</v>
      </c>
      <c r="AK47" s="5">
        <f>SUMIFS(Data!$A:$A, Data!$H:$H,$A47,Data!$C:$C,AK$1,Data!$D:$D,AK$2)</f>
        <v>0</v>
      </c>
      <c r="AL47" s="5">
        <f>SUMIFS(Data!$A:$A, Data!$H:$H,$A47,Data!$C:$C,AL$1,Data!$D:$D,AL$2)</f>
        <v>0</v>
      </c>
      <c r="AM47" s="5">
        <f>SUMIFS(Data!$A:$A, Data!$H:$H,$A47,Data!$C:$C,AM$1,Data!$D:$D,AM$2)</f>
        <v>0</v>
      </c>
      <c r="AN47" s="5">
        <f>SUMIFS(Data!$A:$A, Data!$H:$H,$A47,Data!$C:$C,AN$1,Data!$D:$D,AN$2)</f>
        <v>0</v>
      </c>
      <c r="AO47" s="5">
        <f>SUMIFS(Data!$A:$A, Data!$H:$H,$A47,Data!$C:$C,AO$1,Data!$D:$D,AO$2)</f>
        <v>0</v>
      </c>
      <c r="AP47" s="5">
        <f>SUMIFS(Data!$A:$A, Data!$H:$H,$A47,Data!$C:$C,AP$1,Data!$D:$D,AP$2)</f>
        <v>0</v>
      </c>
      <c r="AQ47" s="5">
        <f>SUMIFS(Data!$A:$A, Data!$H:$H,$A47,Data!$C:$C,AQ$1,Data!$D:$D,AQ$2)</f>
        <v>0</v>
      </c>
      <c r="AR47" s="5">
        <f>SUMIFS(Data!$A:$A, Data!$H:$H,$A47,Data!$C:$C,AR$1,Data!$D:$D,AR$2)</f>
        <v>0</v>
      </c>
      <c r="AS47" s="5">
        <f>SUMIFS(Data!$A:$A, Data!$H:$H,$A47,Data!$C:$C,AS$1,Data!$D:$D,AS$2)</f>
        <v>0</v>
      </c>
      <c r="AT47" s="5">
        <f>SUMIFS(Data!$A:$A, Data!$H:$H,$A47,Data!$C:$C,AT$1,Data!$D:$D,AT$2)</f>
        <v>0</v>
      </c>
      <c r="AU47" s="5">
        <f>SUMIFS(Data!$A:$A, Data!$H:$H,$A47,Data!$C:$C,AU$1,Data!$D:$D,AU$2)</f>
        <v>0</v>
      </c>
      <c r="AV47" s="5">
        <f>SUMIFS(Data!$A:$A, Data!$H:$H,$A47,Data!$C:$C,AV$1,Data!$D:$D,AV$2)</f>
        <v>0</v>
      </c>
      <c r="AW47" s="5">
        <f>SUMIFS(Data!$A:$A, Data!$H:$H,$A47,Data!$C:$C,AW$1,Data!$D:$D,AW$2)</f>
        <v>0</v>
      </c>
      <c r="AX47" s="5">
        <f>SUMIFS(Data!$A:$A, Data!$H:$H,$A47,Data!$C:$C,AX$1,Data!$D:$D,AX$2)</f>
        <v>0</v>
      </c>
      <c r="AY47" s="5">
        <f>SUMIFS(Data!$A:$A, Data!$H:$H,$A47,Data!$C:$C,AY$1,Data!$D:$D,AY$2)</f>
        <v>0</v>
      </c>
      <c r="AZ47" s="5">
        <f>SUMIFS(Data!$A:$A, Data!$H:$H,$A47,Data!$C:$C,AZ$1,Data!$D:$D,AZ$2)</f>
        <v>0</v>
      </c>
      <c r="BA47" s="5">
        <f>SUMIFS(Data!$A:$A, Data!$H:$H,$A47,Data!$C:$C,BA$1,Data!$D:$D,BA$2)</f>
        <v>0</v>
      </c>
      <c r="BB47" s="5">
        <f>SUMIFS(Data!$A:$A, Data!$H:$H,$A47,Data!$C:$C,BB$1,Data!$D:$D,BB$2)</f>
        <v>0</v>
      </c>
      <c r="BC47" s="5">
        <f>SUMIFS(Data!$A:$A, Data!$H:$H,$A47,Data!$C:$C,BC$1,Data!$D:$D,BC$2)</f>
        <v>0</v>
      </c>
      <c r="BD47" s="5">
        <f>SUMIFS(Data!$A:$A, Data!$H:$H,$A47,Data!$C:$C,BD$1,Data!$D:$D,BD$2)</f>
        <v>0</v>
      </c>
      <c r="BE47" s="5">
        <f>SUMIFS(Data!$A:$A, Data!$H:$H,$A47,Data!$C:$C,BE$1,Data!$D:$D,BE$2)</f>
        <v>0</v>
      </c>
      <c r="BF47" s="5">
        <f>SUMIFS(Data!$A:$A, Data!$H:$H,$A47,Data!$C:$C,BF$1,Data!$D:$D,BF$2)</f>
        <v>0</v>
      </c>
      <c r="BG47" s="5">
        <f>SUMIFS(Data!$A:$A, Data!$H:$H,$A47,Data!$C:$C,BG$1,Data!$D:$D,BG$2)</f>
        <v>0</v>
      </c>
      <c r="BH47" s="5">
        <f>SUMIFS(Data!$A:$A, Data!$H:$H,$A47,Data!$C:$C,BH$1,Data!$D:$D,BH$2)</f>
        <v>0</v>
      </c>
      <c r="BI47" s="5">
        <f>SUMIFS(Data!$A:$A, Data!$H:$H,$A47,Data!$C:$C,BI$1,Data!$D:$D,BI$2)</f>
        <v>0</v>
      </c>
      <c r="BJ47" s="5">
        <f>SUMIFS(Data!$A:$A, Data!$H:$H,$A47,Data!$C:$C,BJ$1,Data!$D:$D,BJ$2)</f>
        <v>0</v>
      </c>
      <c r="BK47" s="5">
        <f>SUMIFS(Data!$A:$A, Data!$H:$H,$A47,Data!$C:$C,BK$1,Data!$D:$D,BK$2)</f>
        <v>0</v>
      </c>
      <c r="BL47" s="5">
        <f>SUMIFS(Data!$A:$A, Data!$H:$H,$A47,Data!$C:$C,BL$1,Data!$D:$D,BL$2)</f>
        <v>0</v>
      </c>
      <c r="BM47" s="5">
        <f>SUMIFS(Data!$A:$A, Data!$H:$H,$A47,Data!$C:$C,BM$1,Data!$D:$D,BM$2)</f>
        <v>0</v>
      </c>
      <c r="BN47" s="5">
        <f>SUMIFS(Data!$A:$A, Data!$H:$H,$A47,Data!$C:$C,BN$1,Data!$D:$D,BN$2)</f>
        <v>0</v>
      </c>
      <c r="BO47" s="5">
        <f>SUMIFS(Data!$A:$A, Data!$H:$H,$A47,Data!$C:$C,BO$1,Data!$D:$D,BO$2)</f>
        <v>0</v>
      </c>
      <c r="BP47" s="5">
        <f>SUMIFS(Data!$A:$A, Data!$H:$H,$A47,Data!$C:$C,BP$1,Data!$D:$D,BP$2)</f>
        <v>0</v>
      </c>
      <c r="BQ47" s="5">
        <f>SUMIFS(Data!$A:$A, Data!$H:$H,$A47,Data!$C:$C,BQ$1,Data!$D:$D,BQ$2)</f>
        <v>0</v>
      </c>
      <c r="BR47" s="5">
        <f>SUMIFS(Data!$A:$A, Data!$H:$H,$A47,Data!$C:$C,BR$1,Data!$D:$D,BR$2)</f>
        <v>0</v>
      </c>
      <c r="BS47" s="5">
        <f>SUMIFS(Data!$A:$A, Data!$H:$H,$A47,Data!$C:$C,BS$1,Data!$D:$D,BS$2)</f>
        <v>0</v>
      </c>
      <c r="BT47" s="5">
        <f>SUMIFS(Data!$A:$A, Data!$H:$H,$A47,Data!$C:$C,BT$1,Data!$D:$D,BT$2)</f>
        <v>0</v>
      </c>
      <c r="BU47" s="5">
        <f>SUMIFS(Data!$A:$A, Data!$H:$H,$A47,Data!$C:$C,BU$1,Data!$D:$D,BU$2)</f>
        <v>0</v>
      </c>
      <c r="BV47" s="5">
        <f>SUMIFS(Data!$A:$A, Data!$H:$H,$A47,Data!$C:$C,BV$1,Data!$D:$D,BV$2)</f>
        <v>0</v>
      </c>
      <c r="BW47" s="5">
        <f>SUMIFS(Data!$A:$A, Data!$H:$H,$A47,Data!$C:$C,BW$1,Data!$D:$D,BW$2)</f>
        <v>0</v>
      </c>
      <c r="BX47" s="5">
        <f>SUMIFS(Data!$A:$A, Data!$H:$H,$A47,Data!$C:$C,BX$1,Data!$D:$D,BX$2)</f>
        <v>0</v>
      </c>
      <c r="BY47" s="5">
        <f>SUMIFS(Data!$A:$A, Data!$H:$H,$A47,Data!$C:$C,BY$1,Data!$D:$D,BY$2)</f>
        <v>0</v>
      </c>
      <c r="BZ47" s="5">
        <f>SUMIFS(Data!$A:$A, Data!$H:$H,$A47,Data!$C:$C,BZ$1,Data!$D:$D,BZ$2)</f>
        <v>0</v>
      </c>
      <c r="CA47" s="5">
        <f>SUMIFS(Data!$A:$A, Data!$H:$H,$A47,Data!$C:$C,CA$1,Data!$D:$D,CA$2)</f>
        <v>0</v>
      </c>
      <c r="CB47" s="5">
        <f>SUMIFS(Data!$A:$A, Data!$H:$H,$A47,Data!$C:$C,CB$1,Data!$D:$D,CB$2)</f>
        <v>0</v>
      </c>
      <c r="CC47" s="5">
        <f>SUMIFS(Data!$A:$A, Data!$H:$H,$A47,Data!$C:$C,CC$1,Data!$D:$D,CC$2)</f>
        <v>0</v>
      </c>
      <c r="CD47" s="5">
        <f>SUMIFS(Data!$A:$A, Data!$H:$H,$A47,Data!$C:$C,CD$1,Data!$D:$D,CD$2)</f>
        <v>0</v>
      </c>
      <c r="CE47" s="5">
        <f>SUMIFS(Data!$A:$A, Data!$H:$H,$A47,Data!$C:$C,CE$1,Data!$D:$D,CE$2)</f>
        <v>0</v>
      </c>
      <c r="CF47" s="5">
        <f>SUMIFS(Data!$A:$A, Data!$H:$H,$A47,Data!$C:$C,CF$1,Data!$D:$D,CF$2)</f>
        <v>0</v>
      </c>
      <c r="CG47" s="5">
        <f>SUMIFS(Data!$A:$A, Data!$H:$H,$A47,Data!$C:$C,CG$1,Data!$D:$D,CG$2)</f>
        <v>0</v>
      </c>
      <c r="CH47" s="5">
        <f>SUMIFS(Data!$A:$A, Data!$H:$H,$A47,Data!$C:$C,CH$1,Data!$D:$D,CH$2)</f>
        <v>0</v>
      </c>
      <c r="CI47" s="5">
        <f>SUMIFS(Data!$A:$A, Data!$H:$H,$A47,Data!$C:$C,CI$1,Data!$D:$D,CI$2)</f>
        <v>0</v>
      </c>
      <c r="CJ47" s="5">
        <f>SUMIFS(Data!$A:$A, Data!$H:$H,$A47,Data!$C:$C,CJ$1,Data!$D:$D,CJ$2)</f>
        <v>0</v>
      </c>
      <c r="CK47" s="5">
        <f>SUMIFS(Data!$A:$A, Data!$H:$H,$A47,Data!$C:$C,CK$1,Data!$D:$D,CK$2)</f>
        <v>0</v>
      </c>
      <c r="CL47" s="5">
        <f>SUMIFS(Data!$A:$A, Data!$H:$H,$A47,Data!$C:$C,CL$1,Data!$D:$D,CL$2)</f>
        <v>0</v>
      </c>
      <c r="CM47" s="5">
        <f>SUMIFS(Data!$A:$A, Data!$H:$H,$A47,Data!$C:$C,CM$1,Data!$D:$D,CM$2)</f>
        <v>0</v>
      </c>
      <c r="CN47" s="5">
        <f>SUMIFS(Data!$A:$A, Data!$H:$H,$A47,Data!$C:$C,CN$1,Data!$D:$D,CN$2)</f>
        <v>0</v>
      </c>
      <c r="CO47" s="5">
        <f>SUMIFS(Data!$A:$A, Data!$H:$H,$A47,Data!$C:$C,CO$1,Data!$D:$D,CO$2)</f>
        <v>0</v>
      </c>
      <c r="CP47" s="5">
        <f>SUMIFS(Data!$A:$A, Data!$H:$H,$A47,Data!$C:$C,CP$1,Data!$D:$D,CP$2)</f>
        <v>0</v>
      </c>
      <c r="CQ47" s="5">
        <f>SUMIFS(Data!$A:$A, Data!$H:$H,$A47,Data!$C:$C,CQ$1,Data!$D:$D,CQ$2)</f>
        <v>0</v>
      </c>
      <c r="CR47" s="5">
        <f>SUMIFS(Data!$A:$A, Data!$H:$H,$A47,Data!$C:$C,CR$1,Data!$D:$D,CR$2)</f>
        <v>0</v>
      </c>
      <c r="CS47" s="5">
        <f>SUMIFS(Data!$A:$A, Data!$H:$H,$A47,Data!$C:$C,CS$1,Data!$D:$D,CS$2)</f>
        <v>0</v>
      </c>
      <c r="CT47" s="5">
        <f>SUMIFS(Data!$A:$A, Data!$H:$H,$A47,Data!$C:$C,CT$1,Data!$D:$D,CT$2)</f>
        <v>0</v>
      </c>
      <c r="CU47" s="5">
        <f>SUMIFS(Data!$A:$A, Data!$H:$H,$A47,Data!$C:$C,CU$1,Data!$D:$D,CU$2)</f>
        <v>0</v>
      </c>
      <c r="CV47" s="5">
        <f>SUMIFS(Data!$A:$A, Data!$H:$H,$A47,Data!$C:$C,CV$1,Data!$D:$D,CV$2)</f>
        <v>0</v>
      </c>
      <c r="CW47" s="5">
        <f t="shared" ref="CW47:CX47" si="46">SUMIF($B$2:$CV$2,CW$2, $B47:$CV47)</f>
        <v>0</v>
      </c>
      <c r="CX47" s="5">
        <f t="shared" si="46"/>
        <v>0</v>
      </c>
      <c r="CY47" s="5">
        <f t="shared" si="3"/>
        <v>0</v>
      </c>
    </row>
    <row r="48">
      <c r="A48" s="5" t="str">
        <f>Countries!A46</f>
        <v>ITA</v>
      </c>
      <c r="B48" s="5">
        <f>SUMIFS(Data!$A:$A, Data!$H:$H,$A48,Data!$C:$C,B$1,Data!$D:$D,B$2)</f>
        <v>0</v>
      </c>
      <c r="C48" s="5">
        <f>SUMIFS(Data!$A:$A, Data!$H:$H,$A48,Data!$C:$C,C$1,Data!$D:$D,C$2)</f>
        <v>0</v>
      </c>
      <c r="D48" s="5">
        <f>SUMIFS(Data!$A:$A, Data!$H:$H,$A48,Data!$C:$C,D$1,Data!$D:$D,D$2)</f>
        <v>1</v>
      </c>
      <c r="E48" s="5">
        <f>SUMIFS(Data!$A:$A, Data!$H:$H,$A48,Data!$C:$C,E$1,Data!$D:$D,E$2)</f>
        <v>0</v>
      </c>
      <c r="F48" s="5">
        <f>SUMIFS(Data!$A:$A, Data!$H:$H,$A48,Data!$C:$C,F$1,Data!$D:$D,F$2)</f>
        <v>0</v>
      </c>
      <c r="G48" s="5">
        <f>SUMIFS(Data!$A:$A, Data!$H:$H,$A48,Data!$C:$C,G$1,Data!$D:$D,G$2)</f>
        <v>0</v>
      </c>
      <c r="H48" s="5">
        <f>SUMIFS(Data!$A:$A, Data!$H:$H,$A48,Data!$C:$C,H$1,Data!$D:$D,H$2)</f>
        <v>1</v>
      </c>
      <c r="I48" s="5">
        <f>SUMIFS(Data!$A:$A, Data!$H:$H,$A48,Data!$C:$C,I$1,Data!$D:$D,I$2)</f>
        <v>0</v>
      </c>
      <c r="J48" s="5">
        <f>-0.5+SUMIFS(Data!$A:$A, Data!$H:$H,$A48,Data!$C:$C,J$1,Data!$D:$D,J$2)</f>
        <v>0.5</v>
      </c>
      <c r="K48" s="5">
        <f>SUMIFS(Data!$A:$A, Data!$H:$H,$A48,Data!$C:$C,K$1,Data!$D:$D,K$2)</f>
        <v>0</v>
      </c>
      <c r="L48" s="5">
        <f>SUMIFS(Data!$A:$A, Data!$H:$H,$A48,Data!$C:$C,L$1,Data!$D:$D,L$2)</f>
        <v>0</v>
      </c>
      <c r="M48" s="5">
        <f>SUMIFS(Data!$A:$A, Data!$H:$H,$A48,Data!$C:$C,M$1,Data!$D:$D,M$2)</f>
        <v>0</v>
      </c>
      <c r="N48" s="5">
        <f>SUMIFS(Data!$A:$A, Data!$H:$H,$A48,Data!$C:$C,N$1,Data!$D:$D,N$2)</f>
        <v>0</v>
      </c>
      <c r="O48" s="5">
        <f>SUMIFS(Data!$A:$A, Data!$H:$H,$A48,Data!$C:$C,O$1,Data!$D:$D,O$2)</f>
        <v>0</v>
      </c>
      <c r="P48" s="5">
        <f>SUMIFS(Data!$A:$A, Data!$H:$H,$A48,Data!$C:$C,P$1,Data!$D:$D,P$2)</f>
        <v>0</v>
      </c>
      <c r="Q48" s="5">
        <f>SUMIFS(Data!$A:$A, Data!$H:$H,$A48,Data!$C:$C,Q$1,Data!$D:$D,Q$2)</f>
        <v>0</v>
      </c>
      <c r="R48" s="5">
        <f>SUMIFS(Data!$A:$A, Data!$H:$H,$A48,Data!$C:$C,R$1,Data!$D:$D,R$2)</f>
        <v>0</v>
      </c>
      <c r="S48" s="5">
        <f>SUMIFS(Data!$A:$A, Data!$H:$H,$A48,Data!$C:$C,S$1,Data!$D:$D,S$2)</f>
        <v>0</v>
      </c>
      <c r="T48" s="5">
        <f>SUMIFS(Data!$A:$A, Data!$H:$H,$A48,Data!$C:$C,T$1,Data!$D:$D,T$2)</f>
        <v>0</v>
      </c>
      <c r="U48" s="5">
        <f>SUMIFS(Data!$A:$A, Data!$H:$H,$A48,Data!$C:$C,U$1,Data!$D:$D,U$2)</f>
        <v>0</v>
      </c>
      <c r="V48" s="5">
        <f>SUMIFS(Data!$A:$A, Data!$H:$H,$A48,Data!$C:$C,V$1,Data!$D:$D,V$2)</f>
        <v>0</v>
      </c>
      <c r="W48" s="5">
        <f>SUMIFS(Data!$A:$A, Data!$H:$H,$A48,Data!$C:$C,W$1,Data!$D:$D,W$2)</f>
        <v>0</v>
      </c>
      <c r="X48" s="5">
        <f>SUMIFS(Data!$A:$A, Data!$H:$H,$A48,Data!$C:$C,X$1,Data!$D:$D,X$2)</f>
        <v>0</v>
      </c>
      <c r="Y48" s="5">
        <f>SUMIFS(Data!$A:$A, Data!$H:$H,$A48,Data!$C:$C,Y$1,Data!$D:$D,Y$2)</f>
        <v>0</v>
      </c>
      <c r="Z48" s="5">
        <f>SUMIFS(Data!$A:$A, Data!$H:$H,$A48,Data!$C:$C,Z$1,Data!$D:$D,Z$2)</f>
        <v>1</v>
      </c>
      <c r="AA48" s="5">
        <f>SUMIFS(Data!$A:$A, Data!$H:$H,$A48,Data!$C:$C,AA$1,Data!$D:$D,AA$2)</f>
        <v>0</v>
      </c>
      <c r="AB48" s="5">
        <f>SUMIFS(Data!$A:$A, Data!$H:$H,$A48,Data!$C:$C,AB$1,Data!$D:$D,AB$2)</f>
        <v>0</v>
      </c>
      <c r="AC48" s="5">
        <f>SUMIFS(Data!$A:$A, Data!$H:$H,$A48,Data!$C:$C,AC$1,Data!$D:$D,AC$2)</f>
        <v>0</v>
      </c>
      <c r="AD48" s="5">
        <f>SUMIFS(Data!$A:$A, Data!$H:$H,$A48,Data!$C:$C,AD$1,Data!$D:$D,AD$2)</f>
        <v>0</v>
      </c>
      <c r="AE48" s="5">
        <f>SUMIFS(Data!$A:$A, Data!$H:$H,$A48,Data!$C:$C,AE$1,Data!$D:$D,AE$2)</f>
        <v>0</v>
      </c>
      <c r="AF48" s="5">
        <f>SUMIFS(Data!$A:$A, Data!$H:$H,$A48,Data!$C:$C,AF$1,Data!$D:$D,AF$2)</f>
        <v>0</v>
      </c>
      <c r="AG48" s="5">
        <f>SUMIFS(Data!$A:$A, Data!$H:$H,$A48,Data!$C:$C,AG$1,Data!$D:$D,AG$2)</f>
        <v>0</v>
      </c>
      <c r="AH48" s="5">
        <f>SUMIFS(Data!$A:$A, Data!$H:$H,$A48,Data!$C:$C,AH$1,Data!$D:$D,AH$2)</f>
        <v>0</v>
      </c>
      <c r="AI48" s="5">
        <f>SUMIFS(Data!$A:$A, Data!$H:$H,$A48,Data!$C:$C,AI$1,Data!$D:$D,AI$2)</f>
        <v>0</v>
      </c>
      <c r="AJ48" s="5">
        <f>SUMIFS(Data!$A:$A, Data!$H:$H,$A48,Data!$C:$C,AJ$1,Data!$D:$D,AJ$2)</f>
        <v>0</v>
      </c>
      <c r="AK48" s="5">
        <f>SUMIFS(Data!$A:$A, Data!$H:$H,$A48,Data!$C:$C,AK$1,Data!$D:$D,AK$2)</f>
        <v>0</v>
      </c>
      <c r="AL48" s="5">
        <f>SUMIFS(Data!$A:$A, Data!$H:$H,$A48,Data!$C:$C,AL$1,Data!$D:$D,AL$2)</f>
        <v>0</v>
      </c>
      <c r="AM48" s="5">
        <f>SUMIFS(Data!$A:$A, Data!$H:$H,$A48,Data!$C:$C,AM$1,Data!$D:$D,AM$2)</f>
        <v>0</v>
      </c>
      <c r="AN48" s="5">
        <f>SUMIFS(Data!$A:$A, Data!$H:$H,$A48,Data!$C:$C,AN$1,Data!$D:$D,AN$2)</f>
        <v>0</v>
      </c>
      <c r="AO48" s="5">
        <f>SUMIFS(Data!$A:$A, Data!$H:$H,$A48,Data!$C:$C,AO$1,Data!$D:$D,AO$2)</f>
        <v>5</v>
      </c>
      <c r="AP48" s="5">
        <f>SUMIFS(Data!$A:$A, Data!$H:$H,$A48,Data!$C:$C,AP$1,Data!$D:$D,AP$2)</f>
        <v>0</v>
      </c>
      <c r="AQ48" s="5">
        <f>SUMIFS(Data!$A:$A, Data!$H:$H,$A48,Data!$C:$C,AQ$1,Data!$D:$D,AQ$2)</f>
        <v>0</v>
      </c>
      <c r="AR48" s="5">
        <f>SUMIFS(Data!$A:$A, Data!$H:$H,$A48,Data!$C:$C,AR$1,Data!$D:$D,AR$2)</f>
        <v>0</v>
      </c>
      <c r="AS48" s="5">
        <f>SUMIFS(Data!$A:$A, Data!$H:$H,$A48,Data!$C:$C,AS$1,Data!$D:$D,AS$2)</f>
        <v>0</v>
      </c>
      <c r="AT48" s="5">
        <f>SUMIFS(Data!$A:$A, Data!$H:$H,$A48,Data!$C:$C,AT$1,Data!$D:$D,AT$2)</f>
        <v>0</v>
      </c>
      <c r="AU48" s="5">
        <f>SUMIFS(Data!$A:$A, Data!$H:$H,$A48,Data!$C:$C,AU$1,Data!$D:$D,AU$2)</f>
        <v>0</v>
      </c>
      <c r="AV48" s="5">
        <f>SUMIFS(Data!$A:$A, Data!$H:$H,$A48,Data!$C:$C,AV$1,Data!$D:$D,AV$2)</f>
        <v>0</v>
      </c>
      <c r="AW48" s="5">
        <f>SUMIFS(Data!$A:$A, Data!$H:$H,$A48,Data!$C:$C,AW$1,Data!$D:$D,AW$2)</f>
        <v>0</v>
      </c>
      <c r="AX48" s="5">
        <f>SUMIFS(Data!$A:$A, Data!$H:$H,$A48,Data!$C:$C,AX$1,Data!$D:$D,AX$2)</f>
        <v>0</v>
      </c>
      <c r="AY48" s="5">
        <f>SUMIFS(Data!$A:$A, Data!$H:$H,$A48,Data!$C:$C,AY$1,Data!$D:$D,AY$2)</f>
        <v>0</v>
      </c>
      <c r="AZ48" s="5">
        <f>SUMIFS(Data!$A:$A, Data!$H:$H,$A48,Data!$C:$C,AZ$1,Data!$D:$D,AZ$2)</f>
        <v>0</v>
      </c>
      <c r="BA48" s="5">
        <f>SUMIFS(Data!$A:$A, Data!$H:$H,$A48,Data!$C:$C,BA$1,Data!$D:$D,BA$2)</f>
        <v>0</v>
      </c>
      <c r="BB48" s="5">
        <f>SUMIFS(Data!$A:$A, Data!$H:$H,$A48,Data!$C:$C,BB$1,Data!$D:$D,BB$2)</f>
        <v>0</v>
      </c>
      <c r="BC48" s="5">
        <f>SUMIFS(Data!$A:$A, Data!$H:$H,$A48,Data!$C:$C,BC$1,Data!$D:$D,BC$2)</f>
        <v>0</v>
      </c>
      <c r="BD48" s="5">
        <f>SUMIFS(Data!$A:$A, Data!$H:$H,$A48,Data!$C:$C,BD$1,Data!$D:$D,BD$2)</f>
        <v>0</v>
      </c>
      <c r="BE48" s="5">
        <f>SUMIFS(Data!$A:$A, Data!$H:$H,$A48,Data!$C:$C,BE$1,Data!$D:$D,BE$2)</f>
        <v>0</v>
      </c>
      <c r="BF48" s="5">
        <f>SUMIFS(Data!$A:$A, Data!$H:$H,$A48,Data!$C:$C,BF$1,Data!$D:$D,BF$2)</f>
        <v>0</v>
      </c>
      <c r="BG48" s="5">
        <f>SUMIFS(Data!$A:$A, Data!$H:$H,$A48,Data!$C:$C,BG$1,Data!$D:$D,BG$2)</f>
        <v>0</v>
      </c>
      <c r="BH48" s="5">
        <f>SUMIFS(Data!$A:$A, Data!$H:$H,$A48,Data!$C:$C,BH$1,Data!$D:$D,BH$2)</f>
        <v>0</v>
      </c>
      <c r="BI48" s="5">
        <f>SUMIFS(Data!$A:$A, Data!$H:$H,$A48,Data!$C:$C,BI$1,Data!$D:$D,BI$2)</f>
        <v>0</v>
      </c>
      <c r="BJ48" s="5">
        <f>SUMIFS(Data!$A:$A, Data!$H:$H,$A48,Data!$C:$C,BJ$1,Data!$D:$D,BJ$2)</f>
        <v>0</v>
      </c>
      <c r="BK48" s="5">
        <f>SUMIFS(Data!$A:$A, Data!$H:$H,$A48,Data!$C:$C,BK$1,Data!$D:$D,BK$2)</f>
        <v>0</v>
      </c>
      <c r="BL48" s="5">
        <f>SUMIFS(Data!$A:$A, Data!$H:$H,$A48,Data!$C:$C,BL$1,Data!$D:$D,BL$2)</f>
        <v>0</v>
      </c>
      <c r="BM48" s="5">
        <f>SUMIFS(Data!$A:$A, Data!$H:$H,$A48,Data!$C:$C,BM$1,Data!$D:$D,BM$2)</f>
        <v>0</v>
      </c>
      <c r="BN48" s="5">
        <f>SUMIFS(Data!$A:$A, Data!$H:$H,$A48,Data!$C:$C,BN$1,Data!$D:$D,BN$2)</f>
        <v>0</v>
      </c>
      <c r="BO48" s="5">
        <f>SUMIFS(Data!$A:$A, Data!$H:$H,$A48,Data!$C:$C,BO$1,Data!$D:$D,BO$2)</f>
        <v>0</v>
      </c>
      <c r="BP48" s="5">
        <f>SUMIFS(Data!$A:$A, Data!$H:$H,$A48,Data!$C:$C,BP$1,Data!$D:$D,BP$2)</f>
        <v>0</v>
      </c>
      <c r="BQ48" s="5">
        <f>SUMIFS(Data!$A:$A, Data!$H:$H,$A48,Data!$C:$C,BQ$1,Data!$D:$D,BQ$2)</f>
        <v>0</v>
      </c>
      <c r="BR48" s="5">
        <f>SUMIFS(Data!$A:$A, Data!$H:$H,$A48,Data!$C:$C,BR$1,Data!$D:$D,BR$2)</f>
        <v>1</v>
      </c>
      <c r="BS48" s="5">
        <f>SUMIFS(Data!$A:$A, Data!$H:$H,$A48,Data!$C:$C,BS$1,Data!$D:$D,BS$2)</f>
        <v>0</v>
      </c>
      <c r="BT48" s="5">
        <f>SUMIFS(Data!$A:$A, Data!$H:$H,$A48,Data!$C:$C,BT$1,Data!$D:$D,BT$2)</f>
        <v>0</v>
      </c>
      <c r="BU48" s="5">
        <f>SUMIFS(Data!$A:$A, Data!$H:$H,$A48,Data!$C:$C,BU$1,Data!$D:$D,BU$2)</f>
        <v>0</v>
      </c>
      <c r="BV48" s="5">
        <f>SUMIFS(Data!$A:$A, Data!$H:$H,$A48,Data!$C:$C,BV$1,Data!$D:$D,BV$2)</f>
        <v>0</v>
      </c>
      <c r="BW48" s="5">
        <f>SUMIFS(Data!$A:$A, Data!$H:$H,$A48,Data!$C:$C,BW$1,Data!$D:$D,BW$2)</f>
        <v>0</v>
      </c>
      <c r="BX48" s="5">
        <f>SUMIFS(Data!$A:$A, Data!$H:$H,$A48,Data!$C:$C,BX$1,Data!$D:$D,BX$2)</f>
        <v>0</v>
      </c>
      <c r="BY48" s="5">
        <f>SUMIFS(Data!$A:$A, Data!$H:$H,$A48,Data!$C:$C,BY$1,Data!$D:$D,BY$2)</f>
        <v>5</v>
      </c>
      <c r="BZ48" s="5">
        <f>SUMIFS(Data!$A:$A, Data!$H:$H,$A48,Data!$C:$C,BZ$1,Data!$D:$D,BZ$2)</f>
        <v>0</v>
      </c>
      <c r="CA48" s="5">
        <f>SUMIFS(Data!$A:$A, Data!$H:$H,$A48,Data!$C:$C,CA$1,Data!$D:$D,CA$2)</f>
        <v>0</v>
      </c>
      <c r="CB48" s="5">
        <f>SUMIFS(Data!$A:$A, Data!$H:$H,$A48,Data!$C:$C,CB$1,Data!$D:$D,CB$2)</f>
        <v>0</v>
      </c>
      <c r="CC48" s="5">
        <f>SUMIFS(Data!$A:$A, Data!$H:$H,$A48,Data!$C:$C,CC$1,Data!$D:$D,CC$2)</f>
        <v>0</v>
      </c>
      <c r="CD48" s="5">
        <f>SUMIFS(Data!$A:$A, Data!$H:$H,$A48,Data!$C:$C,CD$1,Data!$D:$D,CD$2)</f>
        <v>0</v>
      </c>
      <c r="CE48" s="5">
        <f>SUMIFS(Data!$A:$A, Data!$H:$H,$A48,Data!$C:$C,CE$1,Data!$D:$D,CE$2)</f>
        <v>0</v>
      </c>
      <c r="CF48" s="5">
        <f>SUMIFS(Data!$A:$A, Data!$H:$H,$A48,Data!$C:$C,CF$1,Data!$D:$D,CF$2)</f>
        <v>0</v>
      </c>
      <c r="CG48" s="5">
        <f>SUMIFS(Data!$A:$A, Data!$H:$H,$A48,Data!$C:$C,CG$1,Data!$D:$D,CG$2)</f>
        <v>0</v>
      </c>
      <c r="CH48" s="5">
        <f>SUMIFS(Data!$A:$A, Data!$H:$H,$A48,Data!$C:$C,CH$1,Data!$D:$D,CH$2)</f>
        <v>0</v>
      </c>
      <c r="CI48" s="5">
        <f>SUMIFS(Data!$A:$A, Data!$H:$H,$A48,Data!$C:$C,CI$1,Data!$D:$D,CI$2)</f>
        <v>0</v>
      </c>
      <c r="CJ48" s="5">
        <f>SUMIFS(Data!$A:$A, Data!$H:$H,$A48,Data!$C:$C,CJ$1,Data!$D:$D,CJ$2)</f>
        <v>0</v>
      </c>
      <c r="CK48" s="5">
        <f>SUMIFS(Data!$A:$A, Data!$H:$H,$A48,Data!$C:$C,CK$1,Data!$D:$D,CK$2)</f>
        <v>0</v>
      </c>
      <c r="CL48" s="5">
        <f>SUMIFS(Data!$A:$A, Data!$H:$H,$A48,Data!$C:$C,CL$1,Data!$D:$D,CL$2)</f>
        <v>0</v>
      </c>
      <c r="CM48" s="5">
        <f>SUMIFS(Data!$A:$A, Data!$H:$H,$A48,Data!$C:$C,CM$1,Data!$D:$D,CM$2)</f>
        <v>0</v>
      </c>
      <c r="CN48" s="5">
        <f>SUMIFS(Data!$A:$A, Data!$H:$H,$A48,Data!$C:$C,CN$1,Data!$D:$D,CN$2)</f>
        <v>0</v>
      </c>
      <c r="CO48" s="5">
        <f>SUMIFS(Data!$A:$A, Data!$H:$H,$A48,Data!$C:$C,CO$1,Data!$D:$D,CO$2)</f>
        <v>0</v>
      </c>
      <c r="CP48" s="5">
        <f>SUMIFS(Data!$A:$A, Data!$H:$H,$A48,Data!$C:$C,CP$1,Data!$D:$D,CP$2)</f>
        <v>0</v>
      </c>
      <c r="CQ48" s="5">
        <f>SUMIFS(Data!$A:$A, Data!$H:$H,$A48,Data!$C:$C,CQ$1,Data!$D:$D,CQ$2)</f>
        <v>0</v>
      </c>
      <c r="CR48" s="5">
        <f>SUMIFS(Data!$A:$A, Data!$H:$H,$A48,Data!$C:$C,CR$1,Data!$D:$D,CR$2)</f>
        <v>0</v>
      </c>
      <c r="CS48" s="5">
        <f>SUMIFS(Data!$A:$A, Data!$H:$H,$A48,Data!$C:$C,CS$1,Data!$D:$D,CS$2)</f>
        <v>0</v>
      </c>
      <c r="CT48" s="5">
        <f>SUMIFS(Data!$A:$A, Data!$H:$H,$A48,Data!$C:$C,CT$1,Data!$D:$D,CT$2)</f>
        <v>1</v>
      </c>
      <c r="CU48" s="5">
        <f>SUMIFS(Data!$A:$A, Data!$H:$H,$A48,Data!$C:$C,CU$1,Data!$D:$D,CU$2)</f>
        <v>0</v>
      </c>
      <c r="CV48" s="5">
        <f>SUMIFS(Data!$A:$A, Data!$H:$H,$A48,Data!$C:$C,CV$1,Data!$D:$D,CV$2)</f>
        <v>0</v>
      </c>
      <c r="CW48" s="5">
        <f t="shared" ref="CW48:CX48" si="47">SUMIF($B$2:$CV$2,CW$2, $B48:$CV48)</f>
        <v>12.5</v>
      </c>
      <c r="CX48" s="5">
        <f t="shared" si="47"/>
        <v>3</v>
      </c>
      <c r="CY48" s="5">
        <f t="shared" si="3"/>
        <v>15.5</v>
      </c>
    </row>
    <row r="49">
      <c r="A49" s="5" t="str">
        <f>Countries!A47</f>
        <v>JAM</v>
      </c>
      <c r="B49" s="5">
        <f>SUMIFS(Data!$A:$A, Data!$H:$H,$A49,Data!$C:$C,B$1,Data!$D:$D,B$2)</f>
        <v>0</v>
      </c>
      <c r="C49" s="5">
        <f>SUMIFS(Data!$A:$A, Data!$H:$H,$A49,Data!$C:$C,C$1,Data!$D:$D,C$2)</f>
        <v>0</v>
      </c>
      <c r="D49" s="5">
        <f>SUMIFS(Data!$A:$A, Data!$H:$H,$A49,Data!$C:$C,D$1,Data!$D:$D,D$2)</f>
        <v>0</v>
      </c>
      <c r="E49" s="5">
        <f>SUMIFS(Data!$A:$A, Data!$H:$H,$A49,Data!$C:$C,E$1,Data!$D:$D,E$2)</f>
        <v>0</v>
      </c>
      <c r="F49" s="5">
        <f>SUMIFS(Data!$A:$A, Data!$H:$H,$A49,Data!$C:$C,F$1,Data!$D:$D,F$2)</f>
        <v>0</v>
      </c>
      <c r="G49" s="5">
        <f>SUMIFS(Data!$A:$A, Data!$H:$H,$A49,Data!$C:$C,G$1,Data!$D:$D,G$2)</f>
        <v>0</v>
      </c>
      <c r="H49" s="5">
        <f>SUMIFS(Data!$A:$A, Data!$H:$H,$A49,Data!$C:$C,H$1,Data!$D:$D,H$2)</f>
        <v>0</v>
      </c>
      <c r="I49" s="5">
        <f>SUMIFS(Data!$A:$A, Data!$H:$H,$A49,Data!$C:$C,I$1,Data!$D:$D,I$2)</f>
        <v>0</v>
      </c>
      <c r="J49" s="5">
        <f>SUMIFS(Data!$A:$A, Data!$H:$H,$A49,Data!$C:$C,J$1,Data!$D:$D,J$2)</f>
        <v>0</v>
      </c>
      <c r="K49" s="5">
        <f>SUMIFS(Data!$A:$A, Data!$H:$H,$A49,Data!$C:$C,K$1,Data!$D:$D,K$2)</f>
        <v>0</v>
      </c>
      <c r="L49" s="5">
        <f>SUMIFS(Data!$A:$A, Data!$H:$H,$A49,Data!$C:$C,L$1,Data!$D:$D,L$2)</f>
        <v>1</v>
      </c>
      <c r="M49" s="5">
        <f>SUMIFS(Data!$A:$A, Data!$H:$H,$A49,Data!$C:$C,M$1,Data!$D:$D,M$2)</f>
        <v>0</v>
      </c>
      <c r="N49" s="5">
        <f>SUMIFS(Data!$A:$A, Data!$H:$H,$A49,Data!$C:$C,N$1,Data!$D:$D,N$2)</f>
        <v>0</v>
      </c>
      <c r="O49" s="5">
        <f>SUMIFS(Data!$A:$A, Data!$H:$H,$A49,Data!$C:$C,O$1,Data!$D:$D,O$2)</f>
        <v>0</v>
      </c>
      <c r="P49" s="5">
        <f>SUMIFS(Data!$A:$A, Data!$H:$H,$A49,Data!$C:$C,P$1,Data!$D:$D,P$2)</f>
        <v>0</v>
      </c>
      <c r="Q49" s="5">
        <f>SUMIFS(Data!$A:$A, Data!$H:$H,$A49,Data!$C:$C,Q$1,Data!$D:$D,Q$2)</f>
        <v>0</v>
      </c>
      <c r="R49" s="5">
        <f>SUMIFS(Data!$A:$A, Data!$H:$H,$A49,Data!$C:$C,R$1,Data!$D:$D,R$2)</f>
        <v>0</v>
      </c>
      <c r="S49" s="5">
        <f>SUMIFS(Data!$A:$A, Data!$H:$H,$A49,Data!$C:$C,S$1,Data!$D:$D,S$2)</f>
        <v>0</v>
      </c>
      <c r="T49" s="5">
        <f>SUMIFS(Data!$A:$A, Data!$H:$H,$A49,Data!$C:$C,T$1,Data!$D:$D,T$2)</f>
        <v>0</v>
      </c>
      <c r="U49" s="5">
        <f>SUMIFS(Data!$A:$A, Data!$H:$H,$A49,Data!$C:$C,U$1,Data!$D:$D,U$2)</f>
        <v>0</v>
      </c>
      <c r="V49" s="5">
        <f>SUMIFS(Data!$A:$A, Data!$H:$H,$A49,Data!$C:$C,V$1,Data!$D:$D,V$2)</f>
        <v>0</v>
      </c>
      <c r="W49" s="5">
        <f>SUMIFS(Data!$A:$A, Data!$H:$H,$A49,Data!$C:$C,W$1,Data!$D:$D,W$2)</f>
        <v>0</v>
      </c>
      <c r="X49" s="5">
        <f>SUMIFS(Data!$A:$A, Data!$H:$H,$A49,Data!$C:$C,X$1,Data!$D:$D,X$2)</f>
        <v>0</v>
      </c>
      <c r="Y49" s="5">
        <f>SUMIFS(Data!$A:$A, Data!$H:$H,$A49,Data!$C:$C,Y$1,Data!$D:$D,Y$2)</f>
        <v>0</v>
      </c>
      <c r="Z49" s="5">
        <f>SUMIFS(Data!$A:$A, Data!$H:$H,$A49,Data!$C:$C,Z$1,Data!$D:$D,Z$2)</f>
        <v>0</v>
      </c>
      <c r="AA49" s="5">
        <f>SUMIFS(Data!$A:$A, Data!$H:$H,$A49,Data!$C:$C,AA$1,Data!$D:$D,AA$2)</f>
        <v>0</v>
      </c>
      <c r="AB49" s="5">
        <f>SUMIFS(Data!$A:$A, Data!$H:$H,$A49,Data!$C:$C,AB$1,Data!$D:$D,AB$2)</f>
        <v>0</v>
      </c>
      <c r="AC49" s="5">
        <f>SUMIFS(Data!$A:$A, Data!$H:$H,$A49,Data!$C:$C,AC$1,Data!$D:$D,AC$2)</f>
        <v>0</v>
      </c>
      <c r="AD49" s="5">
        <f>SUMIFS(Data!$A:$A, Data!$H:$H,$A49,Data!$C:$C,AD$1,Data!$D:$D,AD$2)</f>
        <v>0</v>
      </c>
      <c r="AE49" s="5">
        <f>SUMIFS(Data!$A:$A, Data!$H:$H,$A49,Data!$C:$C,AE$1,Data!$D:$D,AE$2)</f>
        <v>0</v>
      </c>
      <c r="AF49" s="5">
        <f>SUMIFS(Data!$A:$A, Data!$H:$H,$A49,Data!$C:$C,AF$1,Data!$D:$D,AF$2)</f>
        <v>0</v>
      </c>
      <c r="AG49" s="5">
        <f>SUMIFS(Data!$A:$A, Data!$H:$H,$A49,Data!$C:$C,AG$1,Data!$D:$D,AG$2)</f>
        <v>0</v>
      </c>
      <c r="AH49" s="5">
        <f>SUMIFS(Data!$A:$A, Data!$H:$H,$A49,Data!$C:$C,AH$1,Data!$D:$D,AH$2)</f>
        <v>0</v>
      </c>
      <c r="AI49" s="5">
        <f>SUMIFS(Data!$A:$A, Data!$H:$H,$A49,Data!$C:$C,AI$1,Data!$D:$D,AI$2)</f>
        <v>0</v>
      </c>
      <c r="AJ49" s="5">
        <f>SUMIFS(Data!$A:$A, Data!$H:$H,$A49,Data!$C:$C,AJ$1,Data!$D:$D,AJ$2)</f>
        <v>0</v>
      </c>
      <c r="AK49" s="5">
        <f>SUMIFS(Data!$A:$A, Data!$H:$H,$A49,Data!$C:$C,AK$1,Data!$D:$D,AK$2)</f>
        <v>0</v>
      </c>
      <c r="AL49" s="5">
        <f>SUMIFS(Data!$A:$A, Data!$H:$H,$A49,Data!$C:$C,AL$1,Data!$D:$D,AL$2)</f>
        <v>0</v>
      </c>
      <c r="AM49" s="5">
        <f>SUMIFS(Data!$A:$A, Data!$H:$H,$A49,Data!$C:$C,AM$1,Data!$D:$D,AM$2)</f>
        <v>0</v>
      </c>
      <c r="AN49" s="5">
        <f>SUMIFS(Data!$A:$A, Data!$H:$H,$A49,Data!$C:$C,AN$1,Data!$D:$D,AN$2)</f>
        <v>0</v>
      </c>
      <c r="AO49" s="5">
        <f>SUMIFS(Data!$A:$A, Data!$H:$H,$A49,Data!$C:$C,AO$1,Data!$D:$D,AO$2)</f>
        <v>0</v>
      </c>
      <c r="AP49" s="5">
        <f>SUMIFS(Data!$A:$A, Data!$H:$H,$A49,Data!$C:$C,AP$1,Data!$D:$D,AP$2)</f>
        <v>0</v>
      </c>
      <c r="AQ49" s="5">
        <f>SUMIFS(Data!$A:$A, Data!$H:$H,$A49,Data!$C:$C,AQ$1,Data!$D:$D,AQ$2)</f>
        <v>0</v>
      </c>
      <c r="AR49" s="5">
        <f>SUMIFS(Data!$A:$A, Data!$H:$H,$A49,Data!$C:$C,AR$1,Data!$D:$D,AR$2)</f>
        <v>0</v>
      </c>
      <c r="AS49" s="5">
        <f>SUMIFS(Data!$A:$A, Data!$H:$H,$A49,Data!$C:$C,AS$1,Data!$D:$D,AS$2)</f>
        <v>0</v>
      </c>
      <c r="AT49" s="5">
        <f>SUMIFS(Data!$A:$A, Data!$H:$H,$A49,Data!$C:$C,AT$1,Data!$D:$D,AT$2)</f>
        <v>0</v>
      </c>
      <c r="AU49" s="5">
        <f>SUMIFS(Data!$A:$A, Data!$H:$H,$A49,Data!$C:$C,AU$1,Data!$D:$D,AU$2)</f>
        <v>0</v>
      </c>
      <c r="AV49" s="5">
        <f>SUMIFS(Data!$A:$A, Data!$H:$H,$A49,Data!$C:$C,AV$1,Data!$D:$D,AV$2)</f>
        <v>0</v>
      </c>
      <c r="AW49" s="5">
        <f>SUMIFS(Data!$A:$A, Data!$H:$H,$A49,Data!$C:$C,AW$1,Data!$D:$D,AW$2)</f>
        <v>0</v>
      </c>
      <c r="AX49" s="5">
        <f>SUMIFS(Data!$A:$A, Data!$H:$H,$A49,Data!$C:$C,AX$1,Data!$D:$D,AX$2)</f>
        <v>0</v>
      </c>
      <c r="AY49" s="5">
        <f>SUMIFS(Data!$A:$A, Data!$H:$H,$A49,Data!$C:$C,AY$1,Data!$D:$D,AY$2)</f>
        <v>0</v>
      </c>
      <c r="AZ49" s="5">
        <f>SUMIFS(Data!$A:$A, Data!$H:$H,$A49,Data!$C:$C,AZ$1,Data!$D:$D,AZ$2)</f>
        <v>0</v>
      </c>
      <c r="BA49" s="5">
        <f>SUMIFS(Data!$A:$A, Data!$H:$H,$A49,Data!$C:$C,BA$1,Data!$D:$D,BA$2)</f>
        <v>0</v>
      </c>
      <c r="BB49" s="5">
        <f>SUMIFS(Data!$A:$A, Data!$H:$H,$A49,Data!$C:$C,BB$1,Data!$D:$D,BB$2)</f>
        <v>0</v>
      </c>
      <c r="BC49" s="5">
        <f>SUMIFS(Data!$A:$A, Data!$H:$H,$A49,Data!$C:$C,BC$1,Data!$D:$D,BC$2)</f>
        <v>0</v>
      </c>
      <c r="BD49" s="5">
        <f>SUMIFS(Data!$A:$A, Data!$H:$H,$A49,Data!$C:$C,BD$1,Data!$D:$D,BD$2)</f>
        <v>0</v>
      </c>
      <c r="BE49" s="5">
        <f>SUMIFS(Data!$A:$A, Data!$H:$H,$A49,Data!$C:$C,BE$1,Data!$D:$D,BE$2)</f>
        <v>0</v>
      </c>
      <c r="BF49" s="5">
        <f>SUMIFS(Data!$A:$A, Data!$H:$H,$A49,Data!$C:$C,BF$1,Data!$D:$D,BF$2)</f>
        <v>0</v>
      </c>
      <c r="BG49" s="5">
        <f>SUMIFS(Data!$A:$A, Data!$H:$H,$A49,Data!$C:$C,BG$1,Data!$D:$D,BG$2)</f>
        <v>0</v>
      </c>
      <c r="BH49" s="5">
        <f>SUMIFS(Data!$A:$A, Data!$H:$H,$A49,Data!$C:$C,BH$1,Data!$D:$D,BH$2)</f>
        <v>0</v>
      </c>
      <c r="BI49" s="5">
        <f>SUMIFS(Data!$A:$A, Data!$H:$H,$A49,Data!$C:$C,BI$1,Data!$D:$D,BI$2)</f>
        <v>0</v>
      </c>
      <c r="BJ49" s="5">
        <f>SUMIFS(Data!$A:$A, Data!$H:$H,$A49,Data!$C:$C,BJ$1,Data!$D:$D,BJ$2)</f>
        <v>0</v>
      </c>
      <c r="BK49" s="5">
        <f>SUMIFS(Data!$A:$A, Data!$H:$H,$A49,Data!$C:$C,BK$1,Data!$D:$D,BK$2)</f>
        <v>0</v>
      </c>
      <c r="BL49" s="5">
        <f>SUMIFS(Data!$A:$A, Data!$H:$H,$A49,Data!$C:$C,BL$1,Data!$D:$D,BL$2)</f>
        <v>0</v>
      </c>
      <c r="BM49" s="5">
        <f>SUMIFS(Data!$A:$A, Data!$H:$H,$A49,Data!$C:$C,BM$1,Data!$D:$D,BM$2)</f>
        <v>0</v>
      </c>
      <c r="BN49" s="5">
        <f>SUMIFS(Data!$A:$A, Data!$H:$H,$A49,Data!$C:$C,BN$1,Data!$D:$D,BN$2)</f>
        <v>0</v>
      </c>
      <c r="BO49" s="5">
        <f>SUMIFS(Data!$A:$A, Data!$H:$H,$A49,Data!$C:$C,BO$1,Data!$D:$D,BO$2)</f>
        <v>0</v>
      </c>
      <c r="BP49" s="5">
        <f>SUMIFS(Data!$A:$A, Data!$H:$H,$A49,Data!$C:$C,BP$1,Data!$D:$D,BP$2)</f>
        <v>0</v>
      </c>
      <c r="BQ49" s="5">
        <f>SUMIFS(Data!$A:$A, Data!$H:$H,$A49,Data!$C:$C,BQ$1,Data!$D:$D,BQ$2)</f>
        <v>0</v>
      </c>
      <c r="BR49" s="5">
        <f>SUMIFS(Data!$A:$A, Data!$H:$H,$A49,Data!$C:$C,BR$1,Data!$D:$D,BR$2)</f>
        <v>0</v>
      </c>
      <c r="BS49" s="5">
        <f>SUMIFS(Data!$A:$A, Data!$H:$H,$A49,Data!$C:$C,BS$1,Data!$D:$D,BS$2)</f>
        <v>0</v>
      </c>
      <c r="BT49" s="5">
        <f>SUMIFS(Data!$A:$A, Data!$H:$H,$A49,Data!$C:$C,BT$1,Data!$D:$D,BT$2)</f>
        <v>0</v>
      </c>
      <c r="BU49" s="5">
        <f>SUMIFS(Data!$A:$A, Data!$H:$H,$A49,Data!$C:$C,BU$1,Data!$D:$D,BU$2)</f>
        <v>0</v>
      </c>
      <c r="BV49" s="5">
        <f>SUMIFS(Data!$A:$A, Data!$H:$H,$A49,Data!$C:$C,BV$1,Data!$D:$D,BV$2)</f>
        <v>0</v>
      </c>
      <c r="BW49" s="5">
        <f>SUMIFS(Data!$A:$A, Data!$H:$H,$A49,Data!$C:$C,BW$1,Data!$D:$D,BW$2)</f>
        <v>0</v>
      </c>
      <c r="BX49" s="5">
        <f>SUMIFS(Data!$A:$A, Data!$H:$H,$A49,Data!$C:$C,BX$1,Data!$D:$D,BX$2)</f>
        <v>0</v>
      </c>
      <c r="BY49" s="5">
        <f>SUMIFS(Data!$A:$A, Data!$H:$H,$A49,Data!$C:$C,BY$1,Data!$D:$D,BY$2)</f>
        <v>0</v>
      </c>
      <c r="BZ49" s="5">
        <f>SUMIFS(Data!$A:$A, Data!$H:$H,$A49,Data!$C:$C,BZ$1,Data!$D:$D,BZ$2)</f>
        <v>0</v>
      </c>
      <c r="CA49" s="5">
        <f>SUMIFS(Data!$A:$A, Data!$H:$H,$A49,Data!$C:$C,CA$1,Data!$D:$D,CA$2)</f>
        <v>0</v>
      </c>
      <c r="CB49" s="5">
        <f>SUMIFS(Data!$A:$A, Data!$H:$H,$A49,Data!$C:$C,CB$1,Data!$D:$D,CB$2)</f>
        <v>0</v>
      </c>
      <c r="CC49" s="5">
        <f>SUMIFS(Data!$A:$A, Data!$H:$H,$A49,Data!$C:$C,CC$1,Data!$D:$D,CC$2)</f>
        <v>0</v>
      </c>
      <c r="CD49" s="5">
        <f>SUMIFS(Data!$A:$A, Data!$H:$H,$A49,Data!$C:$C,CD$1,Data!$D:$D,CD$2)</f>
        <v>0</v>
      </c>
      <c r="CE49" s="5">
        <f>SUMIFS(Data!$A:$A, Data!$H:$H,$A49,Data!$C:$C,CE$1,Data!$D:$D,CE$2)</f>
        <v>0</v>
      </c>
      <c r="CF49" s="5">
        <f>SUMIFS(Data!$A:$A, Data!$H:$H,$A49,Data!$C:$C,CF$1,Data!$D:$D,CF$2)</f>
        <v>0</v>
      </c>
      <c r="CG49" s="5">
        <f>SUMIFS(Data!$A:$A, Data!$H:$H,$A49,Data!$C:$C,CG$1,Data!$D:$D,CG$2)</f>
        <v>0</v>
      </c>
      <c r="CH49" s="5">
        <f>SUMIFS(Data!$A:$A, Data!$H:$H,$A49,Data!$C:$C,CH$1,Data!$D:$D,CH$2)</f>
        <v>0</v>
      </c>
      <c r="CI49" s="5">
        <f>SUMIFS(Data!$A:$A, Data!$H:$H,$A49,Data!$C:$C,CI$1,Data!$D:$D,CI$2)</f>
        <v>0</v>
      </c>
      <c r="CJ49" s="5">
        <f>SUMIFS(Data!$A:$A, Data!$H:$H,$A49,Data!$C:$C,CJ$1,Data!$D:$D,CJ$2)</f>
        <v>0</v>
      </c>
      <c r="CK49" s="5">
        <f>SUMIFS(Data!$A:$A, Data!$H:$H,$A49,Data!$C:$C,CK$1,Data!$D:$D,CK$2)</f>
        <v>0</v>
      </c>
      <c r="CL49" s="5">
        <f>SUMIFS(Data!$A:$A, Data!$H:$H,$A49,Data!$C:$C,CL$1,Data!$D:$D,CL$2)</f>
        <v>0</v>
      </c>
      <c r="CM49" s="5">
        <f>SUMIFS(Data!$A:$A, Data!$H:$H,$A49,Data!$C:$C,CM$1,Data!$D:$D,CM$2)</f>
        <v>0</v>
      </c>
      <c r="CN49" s="5">
        <f>SUMIFS(Data!$A:$A, Data!$H:$H,$A49,Data!$C:$C,CN$1,Data!$D:$D,CN$2)</f>
        <v>0</v>
      </c>
      <c r="CO49" s="5">
        <f>SUMIFS(Data!$A:$A, Data!$H:$H,$A49,Data!$C:$C,CO$1,Data!$D:$D,CO$2)</f>
        <v>0</v>
      </c>
      <c r="CP49" s="5">
        <f>SUMIFS(Data!$A:$A, Data!$H:$H,$A49,Data!$C:$C,CP$1,Data!$D:$D,CP$2)</f>
        <v>0</v>
      </c>
      <c r="CQ49" s="5">
        <f>SUMIFS(Data!$A:$A, Data!$H:$H,$A49,Data!$C:$C,CQ$1,Data!$D:$D,CQ$2)</f>
        <v>0</v>
      </c>
      <c r="CR49" s="5">
        <f>SUMIFS(Data!$A:$A, Data!$H:$H,$A49,Data!$C:$C,CR$1,Data!$D:$D,CR$2)</f>
        <v>0</v>
      </c>
      <c r="CS49" s="5">
        <f>SUMIFS(Data!$A:$A, Data!$H:$H,$A49,Data!$C:$C,CS$1,Data!$D:$D,CS$2)</f>
        <v>0</v>
      </c>
      <c r="CT49" s="5">
        <f>SUMIFS(Data!$A:$A, Data!$H:$H,$A49,Data!$C:$C,CT$1,Data!$D:$D,CT$2)</f>
        <v>0</v>
      </c>
      <c r="CU49" s="5">
        <f>SUMIFS(Data!$A:$A, Data!$H:$H,$A49,Data!$C:$C,CU$1,Data!$D:$D,CU$2)</f>
        <v>0</v>
      </c>
      <c r="CV49" s="5">
        <f>SUMIFS(Data!$A:$A, Data!$H:$H,$A49,Data!$C:$C,CV$1,Data!$D:$D,CV$2)</f>
        <v>0</v>
      </c>
      <c r="CW49" s="5">
        <f t="shared" ref="CW49:CX49" si="48">SUMIF($B$2:$CV$2,CW$2, $B49:$CV49)</f>
        <v>0</v>
      </c>
      <c r="CX49" s="5">
        <f t="shared" si="48"/>
        <v>1</v>
      </c>
      <c r="CY49" s="5">
        <f t="shared" si="3"/>
        <v>1</v>
      </c>
    </row>
    <row r="50">
      <c r="A50" s="5" t="str">
        <f>Countries!A48</f>
        <v>JOR</v>
      </c>
      <c r="B50" s="5">
        <f>SUMIFS(Data!$A:$A, Data!$H:$H,$A50,Data!$C:$C,B$1,Data!$D:$D,B$2)</f>
        <v>0</v>
      </c>
      <c r="C50" s="5">
        <f>SUMIFS(Data!$A:$A, Data!$H:$H,$A50,Data!$C:$C,C$1,Data!$D:$D,C$2)</f>
        <v>0</v>
      </c>
      <c r="D50" s="5">
        <f>SUMIFS(Data!$A:$A, Data!$H:$H,$A50,Data!$C:$C,D$1,Data!$D:$D,D$2)</f>
        <v>0</v>
      </c>
      <c r="E50" s="5">
        <f>SUMIFS(Data!$A:$A, Data!$H:$H,$A50,Data!$C:$C,E$1,Data!$D:$D,E$2)</f>
        <v>0</v>
      </c>
      <c r="F50" s="5">
        <f>SUMIFS(Data!$A:$A, Data!$H:$H,$A50,Data!$C:$C,F$1,Data!$D:$D,F$2)</f>
        <v>0</v>
      </c>
      <c r="G50" s="5">
        <f>SUMIFS(Data!$A:$A, Data!$H:$H,$A50,Data!$C:$C,G$1,Data!$D:$D,G$2)</f>
        <v>0</v>
      </c>
      <c r="H50" s="5">
        <f>SUMIFS(Data!$A:$A, Data!$H:$H,$A50,Data!$C:$C,H$1,Data!$D:$D,H$2)</f>
        <v>0</v>
      </c>
      <c r="I50" s="5">
        <f>SUMIFS(Data!$A:$A, Data!$H:$H,$A50,Data!$C:$C,I$1,Data!$D:$D,I$2)</f>
        <v>0</v>
      </c>
      <c r="J50" s="5">
        <f>SUMIFS(Data!$A:$A, Data!$H:$H,$A50,Data!$C:$C,J$1,Data!$D:$D,J$2)</f>
        <v>0</v>
      </c>
      <c r="K50" s="5">
        <f>SUMIFS(Data!$A:$A, Data!$H:$H,$A50,Data!$C:$C,K$1,Data!$D:$D,K$2)</f>
        <v>0</v>
      </c>
      <c r="L50" s="5">
        <f>SUMIFS(Data!$A:$A, Data!$H:$H,$A50,Data!$C:$C,L$1,Data!$D:$D,L$2)</f>
        <v>0</v>
      </c>
      <c r="M50" s="5">
        <f>SUMIFS(Data!$A:$A, Data!$H:$H,$A50,Data!$C:$C,M$1,Data!$D:$D,M$2)</f>
        <v>0</v>
      </c>
      <c r="N50" s="5">
        <f>SUMIFS(Data!$A:$A, Data!$H:$H,$A50,Data!$C:$C,N$1,Data!$D:$D,N$2)</f>
        <v>0</v>
      </c>
      <c r="O50" s="5">
        <f>SUMIFS(Data!$A:$A, Data!$H:$H,$A50,Data!$C:$C,O$1,Data!$D:$D,O$2)</f>
        <v>0</v>
      </c>
      <c r="P50" s="5">
        <f>SUMIFS(Data!$A:$A, Data!$H:$H,$A50,Data!$C:$C,P$1,Data!$D:$D,P$2)</f>
        <v>0</v>
      </c>
      <c r="Q50" s="5">
        <f>SUMIFS(Data!$A:$A, Data!$H:$H,$A50,Data!$C:$C,Q$1,Data!$D:$D,Q$2)</f>
        <v>0</v>
      </c>
      <c r="R50" s="5">
        <f>SUMIFS(Data!$A:$A, Data!$H:$H,$A50,Data!$C:$C,R$1,Data!$D:$D,R$2)</f>
        <v>0</v>
      </c>
      <c r="S50" s="5">
        <f>SUMIFS(Data!$A:$A, Data!$H:$H,$A50,Data!$C:$C,S$1,Data!$D:$D,S$2)</f>
        <v>0</v>
      </c>
      <c r="T50" s="5">
        <f>SUMIFS(Data!$A:$A, Data!$H:$H,$A50,Data!$C:$C,T$1,Data!$D:$D,T$2)</f>
        <v>0</v>
      </c>
      <c r="U50" s="5">
        <f>SUMIFS(Data!$A:$A, Data!$H:$H,$A50,Data!$C:$C,U$1,Data!$D:$D,U$2)</f>
        <v>0</v>
      </c>
      <c r="V50" s="5">
        <f>SUMIFS(Data!$A:$A, Data!$H:$H,$A50,Data!$C:$C,V$1,Data!$D:$D,V$2)</f>
        <v>0</v>
      </c>
      <c r="W50" s="5">
        <f>SUMIFS(Data!$A:$A, Data!$H:$H,$A50,Data!$C:$C,W$1,Data!$D:$D,W$2)</f>
        <v>0</v>
      </c>
      <c r="X50" s="5">
        <f>SUMIFS(Data!$A:$A, Data!$H:$H,$A50,Data!$C:$C,X$1,Data!$D:$D,X$2)</f>
        <v>0</v>
      </c>
      <c r="Y50" s="5">
        <f>SUMIFS(Data!$A:$A, Data!$H:$H,$A50,Data!$C:$C,Y$1,Data!$D:$D,Y$2)</f>
        <v>0</v>
      </c>
      <c r="Z50" s="5">
        <f>SUMIFS(Data!$A:$A, Data!$H:$H,$A50,Data!$C:$C,Z$1,Data!$D:$D,Z$2)</f>
        <v>0</v>
      </c>
      <c r="AA50" s="5">
        <f>SUMIFS(Data!$A:$A, Data!$H:$H,$A50,Data!$C:$C,AA$1,Data!$D:$D,AA$2)</f>
        <v>0</v>
      </c>
      <c r="AB50" s="5">
        <f>SUMIFS(Data!$A:$A, Data!$H:$H,$A50,Data!$C:$C,AB$1,Data!$D:$D,AB$2)</f>
        <v>0</v>
      </c>
      <c r="AC50" s="5">
        <f>SUMIFS(Data!$A:$A, Data!$H:$H,$A50,Data!$C:$C,AC$1,Data!$D:$D,AC$2)</f>
        <v>0</v>
      </c>
      <c r="AD50" s="5">
        <f>SUMIFS(Data!$A:$A, Data!$H:$H,$A50,Data!$C:$C,AD$1,Data!$D:$D,AD$2)</f>
        <v>0</v>
      </c>
      <c r="AE50" s="5">
        <f>SUMIFS(Data!$A:$A, Data!$H:$H,$A50,Data!$C:$C,AE$1,Data!$D:$D,AE$2)</f>
        <v>0</v>
      </c>
      <c r="AF50" s="5">
        <f>SUMIFS(Data!$A:$A, Data!$H:$H,$A50,Data!$C:$C,AF$1,Data!$D:$D,AF$2)</f>
        <v>0</v>
      </c>
      <c r="AG50" s="5">
        <f>SUMIFS(Data!$A:$A, Data!$H:$H,$A50,Data!$C:$C,AG$1,Data!$D:$D,AG$2)</f>
        <v>0</v>
      </c>
      <c r="AH50" s="5">
        <f>SUMIFS(Data!$A:$A, Data!$H:$H,$A50,Data!$C:$C,AH$1,Data!$D:$D,AH$2)</f>
        <v>0</v>
      </c>
      <c r="AI50" s="5">
        <f>SUMIFS(Data!$A:$A, Data!$H:$H,$A50,Data!$C:$C,AI$1,Data!$D:$D,AI$2)</f>
        <v>0</v>
      </c>
      <c r="AJ50" s="5">
        <f>SUMIFS(Data!$A:$A, Data!$H:$H,$A50,Data!$C:$C,AJ$1,Data!$D:$D,AJ$2)</f>
        <v>0</v>
      </c>
      <c r="AK50" s="5">
        <f>SUMIFS(Data!$A:$A, Data!$H:$H,$A50,Data!$C:$C,AK$1,Data!$D:$D,AK$2)</f>
        <v>0</v>
      </c>
      <c r="AL50" s="5">
        <f>SUMIFS(Data!$A:$A, Data!$H:$H,$A50,Data!$C:$C,AL$1,Data!$D:$D,AL$2)</f>
        <v>0</v>
      </c>
      <c r="AM50" s="5">
        <f>SUMIFS(Data!$A:$A, Data!$H:$H,$A50,Data!$C:$C,AM$1,Data!$D:$D,AM$2)</f>
        <v>0</v>
      </c>
      <c r="AN50" s="5">
        <f>SUMIFS(Data!$A:$A, Data!$H:$H,$A50,Data!$C:$C,AN$1,Data!$D:$D,AN$2)</f>
        <v>0</v>
      </c>
      <c r="AO50" s="5">
        <f>SUMIFS(Data!$A:$A, Data!$H:$H,$A50,Data!$C:$C,AO$1,Data!$D:$D,AO$2)</f>
        <v>0</v>
      </c>
      <c r="AP50" s="5">
        <f>SUMIFS(Data!$A:$A, Data!$H:$H,$A50,Data!$C:$C,AP$1,Data!$D:$D,AP$2)</f>
        <v>0</v>
      </c>
      <c r="AQ50" s="5">
        <f>SUMIFS(Data!$A:$A, Data!$H:$H,$A50,Data!$C:$C,AQ$1,Data!$D:$D,AQ$2)</f>
        <v>0</v>
      </c>
      <c r="AR50" s="5">
        <f>SUMIFS(Data!$A:$A, Data!$H:$H,$A50,Data!$C:$C,AR$1,Data!$D:$D,AR$2)</f>
        <v>0</v>
      </c>
      <c r="AS50" s="5">
        <f>SUMIFS(Data!$A:$A, Data!$H:$H,$A50,Data!$C:$C,AS$1,Data!$D:$D,AS$2)</f>
        <v>0</v>
      </c>
      <c r="AT50" s="5">
        <f>SUMIFS(Data!$A:$A, Data!$H:$H,$A50,Data!$C:$C,AT$1,Data!$D:$D,AT$2)</f>
        <v>0</v>
      </c>
      <c r="AU50" s="5">
        <f>SUMIFS(Data!$A:$A, Data!$H:$H,$A50,Data!$C:$C,AU$1,Data!$D:$D,AU$2)</f>
        <v>0</v>
      </c>
      <c r="AV50" s="5">
        <f>SUMIFS(Data!$A:$A, Data!$H:$H,$A50,Data!$C:$C,AV$1,Data!$D:$D,AV$2)</f>
        <v>0</v>
      </c>
      <c r="AW50" s="5">
        <f>SUMIFS(Data!$A:$A, Data!$H:$H,$A50,Data!$C:$C,AW$1,Data!$D:$D,AW$2)</f>
        <v>0</v>
      </c>
      <c r="AX50" s="5">
        <f>SUMIFS(Data!$A:$A, Data!$H:$H,$A50,Data!$C:$C,AX$1,Data!$D:$D,AX$2)</f>
        <v>0</v>
      </c>
      <c r="AY50" s="5">
        <f>SUMIFS(Data!$A:$A, Data!$H:$H,$A50,Data!$C:$C,AY$1,Data!$D:$D,AY$2)</f>
        <v>0</v>
      </c>
      <c r="AZ50" s="5">
        <f>SUMIFS(Data!$A:$A, Data!$H:$H,$A50,Data!$C:$C,AZ$1,Data!$D:$D,AZ$2)</f>
        <v>0</v>
      </c>
      <c r="BA50" s="5">
        <f>SUMIFS(Data!$A:$A, Data!$H:$H,$A50,Data!$C:$C,BA$1,Data!$D:$D,BA$2)</f>
        <v>0</v>
      </c>
      <c r="BB50" s="5">
        <f>SUMIFS(Data!$A:$A, Data!$H:$H,$A50,Data!$C:$C,BB$1,Data!$D:$D,BB$2)</f>
        <v>0</v>
      </c>
      <c r="BC50" s="5">
        <f>SUMIFS(Data!$A:$A, Data!$H:$H,$A50,Data!$C:$C,BC$1,Data!$D:$D,BC$2)</f>
        <v>0</v>
      </c>
      <c r="BD50" s="5">
        <f>SUMIFS(Data!$A:$A, Data!$H:$H,$A50,Data!$C:$C,BD$1,Data!$D:$D,BD$2)</f>
        <v>0</v>
      </c>
      <c r="BE50" s="5">
        <f>SUMIFS(Data!$A:$A, Data!$H:$H,$A50,Data!$C:$C,BE$1,Data!$D:$D,BE$2)</f>
        <v>0</v>
      </c>
      <c r="BF50" s="5">
        <f>SUMIFS(Data!$A:$A, Data!$H:$H,$A50,Data!$C:$C,BF$1,Data!$D:$D,BF$2)</f>
        <v>0</v>
      </c>
      <c r="BG50" s="5">
        <f>SUMIFS(Data!$A:$A, Data!$H:$H,$A50,Data!$C:$C,BG$1,Data!$D:$D,BG$2)</f>
        <v>0</v>
      </c>
      <c r="BH50" s="5">
        <f>SUMIFS(Data!$A:$A, Data!$H:$H,$A50,Data!$C:$C,BH$1,Data!$D:$D,BH$2)</f>
        <v>0</v>
      </c>
      <c r="BI50" s="5">
        <f>SUMIFS(Data!$A:$A, Data!$H:$H,$A50,Data!$C:$C,BI$1,Data!$D:$D,BI$2)</f>
        <v>0</v>
      </c>
      <c r="BJ50" s="5">
        <f>SUMIFS(Data!$A:$A, Data!$H:$H,$A50,Data!$C:$C,BJ$1,Data!$D:$D,BJ$2)</f>
        <v>0</v>
      </c>
      <c r="BK50" s="5">
        <f>SUMIFS(Data!$A:$A, Data!$H:$H,$A50,Data!$C:$C,BK$1,Data!$D:$D,BK$2)</f>
        <v>0</v>
      </c>
      <c r="BL50" s="5">
        <f>SUMIFS(Data!$A:$A, Data!$H:$H,$A50,Data!$C:$C,BL$1,Data!$D:$D,BL$2)</f>
        <v>0</v>
      </c>
      <c r="BM50" s="5">
        <f>SUMIFS(Data!$A:$A, Data!$H:$H,$A50,Data!$C:$C,BM$1,Data!$D:$D,BM$2)</f>
        <v>0</v>
      </c>
      <c r="BN50" s="5">
        <f>SUMIFS(Data!$A:$A, Data!$H:$H,$A50,Data!$C:$C,BN$1,Data!$D:$D,BN$2)</f>
        <v>0</v>
      </c>
      <c r="BO50" s="5">
        <f>SUMIFS(Data!$A:$A, Data!$H:$H,$A50,Data!$C:$C,BO$1,Data!$D:$D,BO$2)</f>
        <v>0</v>
      </c>
      <c r="BP50" s="5">
        <f>SUMIFS(Data!$A:$A, Data!$H:$H,$A50,Data!$C:$C,BP$1,Data!$D:$D,BP$2)</f>
        <v>0</v>
      </c>
      <c r="BQ50" s="5">
        <f>SUMIFS(Data!$A:$A, Data!$H:$H,$A50,Data!$C:$C,BQ$1,Data!$D:$D,BQ$2)</f>
        <v>0</v>
      </c>
      <c r="BR50" s="5">
        <f>SUMIFS(Data!$A:$A, Data!$H:$H,$A50,Data!$C:$C,BR$1,Data!$D:$D,BR$2)</f>
        <v>0</v>
      </c>
      <c r="BS50" s="5">
        <f>SUMIFS(Data!$A:$A, Data!$H:$H,$A50,Data!$C:$C,BS$1,Data!$D:$D,BS$2)</f>
        <v>0</v>
      </c>
      <c r="BT50" s="5">
        <f>SUMIFS(Data!$A:$A, Data!$H:$H,$A50,Data!$C:$C,BT$1,Data!$D:$D,BT$2)</f>
        <v>0</v>
      </c>
      <c r="BU50" s="5">
        <f>SUMIFS(Data!$A:$A, Data!$H:$H,$A50,Data!$C:$C,BU$1,Data!$D:$D,BU$2)</f>
        <v>0</v>
      </c>
      <c r="BV50" s="5">
        <f>SUMIFS(Data!$A:$A, Data!$H:$H,$A50,Data!$C:$C,BV$1,Data!$D:$D,BV$2)</f>
        <v>0</v>
      </c>
      <c r="BW50" s="5">
        <f>SUMIFS(Data!$A:$A, Data!$H:$H,$A50,Data!$C:$C,BW$1,Data!$D:$D,BW$2)</f>
        <v>0</v>
      </c>
      <c r="BX50" s="5">
        <f>SUMIFS(Data!$A:$A, Data!$H:$H,$A50,Data!$C:$C,BX$1,Data!$D:$D,BX$2)</f>
        <v>0</v>
      </c>
      <c r="BY50" s="5">
        <f>SUMIFS(Data!$A:$A, Data!$H:$H,$A50,Data!$C:$C,BY$1,Data!$D:$D,BY$2)</f>
        <v>0</v>
      </c>
      <c r="BZ50" s="5">
        <f>SUMIFS(Data!$A:$A, Data!$H:$H,$A50,Data!$C:$C,BZ$1,Data!$D:$D,BZ$2)</f>
        <v>0</v>
      </c>
      <c r="CA50" s="5">
        <f>SUMIFS(Data!$A:$A, Data!$H:$H,$A50,Data!$C:$C,CA$1,Data!$D:$D,CA$2)</f>
        <v>0</v>
      </c>
      <c r="CB50" s="5">
        <f>SUMIFS(Data!$A:$A, Data!$H:$H,$A50,Data!$C:$C,CB$1,Data!$D:$D,CB$2)</f>
        <v>0</v>
      </c>
      <c r="CC50" s="5">
        <f>SUMIFS(Data!$A:$A, Data!$H:$H,$A50,Data!$C:$C,CC$1,Data!$D:$D,CC$2)</f>
        <v>0</v>
      </c>
      <c r="CD50" s="5">
        <f>SUMIFS(Data!$A:$A, Data!$H:$H,$A50,Data!$C:$C,CD$1,Data!$D:$D,CD$2)</f>
        <v>0</v>
      </c>
      <c r="CE50" s="5">
        <f>SUMIFS(Data!$A:$A, Data!$H:$H,$A50,Data!$C:$C,CE$1,Data!$D:$D,CE$2)</f>
        <v>1</v>
      </c>
      <c r="CF50" s="5">
        <f>SUMIFS(Data!$A:$A, Data!$H:$H,$A50,Data!$C:$C,CF$1,Data!$D:$D,CF$2)</f>
        <v>0</v>
      </c>
      <c r="CG50" s="5">
        <f>SUMIFS(Data!$A:$A, Data!$H:$H,$A50,Data!$C:$C,CG$1,Data!$D:$D,CG$2)</f>
        <v>0</v>
      </c>
      <c r="CH50" s="5">
        <f>SUMIFS(Data!$A:$A, Data!$H:$H,$A50,Data!$C:$C,CH$1,Data!$D:$D,CH$2)</f>
        <v>0</v>
      </c>
      <c r="CI50" s="5">
        <f>SUMIFS(Data!$A:$A, Data!$H:$H,$A50,Data!$C:$C,CI$1,Data!$D:$D,CI$2)</f>
        <v>0</v>
      </c>
      <c r="CJ50" s="5">
        <f>SUMIFS(Data!$A:$A, Data!$H:$H,$A50,Data!$C:$C,CJ$1,Data!$D:$D,CJ$2)</f>
        <v>0</v>
      </c>
      <c r="CK50" s="5">
        <f>SUMIFS(Data!$A:$A, Data!$H:$H,$A50,Data!$C:$C,CK$1,Data!$D:$D,CK$2)</f>
        <v>0</v>
      </c>
      <c r="CL50" s="5">
        <f>SUMIFS(Data!$A:$A, Data!$H:$H,$A50,Data!$C:$C,CL$1,Data!$D:$D,CL$2)</f>
        <v>0</v>
      </c>
      <c r="CM50" s="5">
        <f>SUMIFS(Data!$A:$A, Data!$H:$H,$A50,Data!$C:$C,CM$1,Data!$D:$D,CM$2)</f>
        <v>0</v>
      </c>
      <c r="CN50" s="5">
        <f>SUMIFS(Data!$A:$A, Data!$H:$H,$A50,Data!$C:$C,CN$1,Data!$D:$D,CN$2)</f>
        <v>0</v>
      </c>
      <c r="CO50" s="5">
        <f>SUMIFS(Data!$A:$A, Data!$H:$H,$A50,Data!$C:$C,CO$1,Data!$D:$D,CO$2)</f>
        <v>0</v>
      </c>
      <c r="CP50" s="5">
        <f>SUMIFS(Data!$A:$A, Data!$H:$H,$A50,Data!$C:$C,CP$1,Data!$D:$D,CP$2)</f>
        <v>0</v>
      </c>
      <c r="CQ50" s="5">
        <f>SUMIFS(Data!$A:$A, Data!$H:$H,$A50,Data!$C:$C,CQ$1,Data!$D:$D,CQ$2)</f>
        <v>0</v>
      </c>
      <c r="CR50" s="5">
        <f>SUMIFS(Data!$A:$A, Data!$H:$H,$A50,Data!$C:$C,CR$1,Data!$D:$D,CR$2)</f>
        <v>0</v>
      </c>
      <c r="CS50" s="5">
        <f>SUMIFS(Data!$A:$A, Data!$H:$H,$A50,Data!$C:$C,CS$1,Data!$D:$D,CS$2)</f>
        <v>0</v>
      </c>
      <c r="CT50" s="5">
        <f>SUMIFS(Data!$A:$A, Data!$H:$H,$A50,Data!$C:$C,CT$1,Data!$D:$D,CT$2)</f>
        <v>0</v>
      </c>
      <c r="CU50" s="5">
        <f>SUMIFS(Data!$A:$A, Data!$H:$H,$A50,Data!$C:$C,CU$1,Data!$D:$D,CU$2)</f>
        <v>0</v>
      </c>
      <c r="CV50" s="5">
        <f>SUMIFS(Data!$A:$A, Data!$H:$H,$A50,Data!$C:$C,CV$1,Data!$D:$D,CV$2)</f>
        <v>0</v>
      </c>
      <c r="CW50" s="5">
        <f t="shared" ref="CW50:CX50" si="49">SUMIF($B$2:$CV$2,CW$2, $B50:$CV50)</f>
        <v>1</v>
      </c>
      <c r="CX50" s="5">
        <f t="shared" si="49"/>
        <v>0</v>
      </c>
      <c r="CY50" s="5">
        <f t="shared" si="3"/>
        <v>1</v>
      </c>
    </row>
    <row r="51">
      <c r="A51" s="5" t="str">
        <f>Countries!A49</f>
        <v>JPN</v>
      </c>
      <c r="B51" s="5">
        <f>SUMIFS(Data!$A:$A, Data!$H:$H,$A51,Data!$C:$C,B$1,Data!$D:$D,B$2)</f>
        <v>0</v>
      </c>
      <c r="C51" s="5">
        <f>SUMIFS(Data!$A:$A, Data!$H:$H,$A51,Data!$C:$C,C$1,Data!$D:$D,C$2)</f>
        <v>0</v>
      </c>
      <c r="D51" s="5">
        <f>SUMIFS(Data!$A:$A, Data!$H:$H,$A51,Data!$C:$C,D$1,Data!$D:$D,D$2)</f>
        <v>0</v>
      </c>
      <c r="E51" s="5">
        <f>SUMIFS(Data!$A:$A, Data!$H:$H,$A51,Data!$C:$C,E$1,Data!$D:$D,E$2)</f>
        <v>0</v>
      </c>
      <c r="F51" s="5">
        <f>SUMIFS(Data!$A:$A, Data!$H:$H,$A51,Data!$C:$C,F$1,Data!$D:$D,F$2)</f>
        <v>0</v>
      </c>
      <c r="G51" s="5">
        <f>SUMIFS(Data!$A:$A, Data!$H:$H,$A51,Data!$C:$C,G$1,Data!$D:$D,G$2)</f>
        <v>4</v>
      </c>
      <c r="H51" s="5">
        <f>SUMIFS(Data!$A:$A, Data!$H:$H,$A51,Data!$C:$C,H$1,Data!$D:$D,H$2)</f>
        <v>0</v>
      </c>
      <c r="I51" s="5">
        <f>SUMIFS(Data!$A:$A, Data!$H:$H,$A51,Data!$C:$C,I$1,Data!$D:$D,I$2)</f>
        <v>0</v>
      </c>
      <c r="J51" s="5">
        <f>SUMIFS(Data!$A:$A, Data!$H:$H,$A51,Data!$C:$C,J$1,Data!$D:$D,J$2)</f>
        <v>1</v>
      </c>
      <c r="K51" s="5">
        <f>SUMIFS(Data!$A:$A, Data!$H:$H,$A51,Data!$C:$C,K$1,Data!$D:$D,K$2)</f>
        <v>0</v>
      </c>
      <c r="L51" s="5">
        <f>SUMIFS(Data!$A:$A, Data!$H:$H,$A51,Data!$C:$C,L$1,Data!$D:$D,L$2)</f>
        <v>0</v>
      </c>
      <c r="M51" s="5">
        <f>SUMIFS(Data!$A:$A, Data!$H:$H,$A51,Data!$C:$C,M$1,Data!$D:$D,M$2)</f>
        <v>0</v>
      </c>
      <c r="N51" s="5">
        <f>SUMIFS(Data!$A:$A, Data!$H:$H,$A51,Data!$C:$C,N$1,Data!$D:$D,N$2)</f>
        <v>0</v>
      </c>
      <c r="O51" s="5">
        <f>SUMIFS(Data!$A:$A, Data!$H:$H,$A51,Data!$C:$C,O$1,Data!$D:$D,O$2)</f>
        <v>0</v>
      </c>
      <c r="P51" s="5">
        <f>SUMIFS(Data!$A:$A, Data!$H:$H,$A51,Data!$C:$C,P$1,Data!$D:$D,P$2)</f>
        <v>0</v>
      </c>
      <c r="Q51" s="5">
        <f>SUMIFS(Data!$A:$A, Data!$H:$H,$A51,Data!$C:$C,Q$1,Data!$D:$D,Q$2)</f>
        <v>0</v>
      </c>
      <c r="R51" s="5">
        <f>SUMIFS(Data!$A:$A, Data!$H:$H,$A51,Data!$C:$C,R$1,Data!$D:$D,R$2)</f>
        <v>0</v>
      </c>
      <c r="S51" s="5">
        <f>SUMIFS(Data!$A:$A, Data!$H:$H,$A51,Data!$C:$C,S$1,Data!$D:$D,S$2)</f>
        <v>5</v>
      </c>
      <c r="T51" s="5">
        <f>SUMIFS(Data!$A:$A, Data!$H:$H,$A51,Data!$C:$C,T$1,Data!$D:$D,T$2)</f>
        <v>0</v>
      </c>
      <c r="U51" s="5">
        <f>SUMIFS(Data!$A:$A, Data!$H:$H,$A51,Data!$C:$C,U$1,Data!$D:$D,U$2)</f>
        <v>0</v>
      </c>
      <c r="V51" s="5">
        <f>SUMIFS(Data!$A:$A, Data!$H:$H,$A51,Data!$C:$C,V$1,Data!$D:$D,V$2)</f>
        <v>0</v>
      </c>
      <c r="W51" s="5">
        <f>SUMIFS(Data!$A:$A, Data!$H:$H,$A51,Data!$C:$C,W$1,Data!$D:$D,W$2)</f>
        <v>0</v>
      </c>
      <c r="X51" s="5">
        <f>SUMIFS(Data!$A:$A, Data!$H:$H,$A51,Data!$C:$C,X$1,Data!$D:$D,X$2)</f>
        <v>0</v>
      </c>
      <c r="Y51" s="5">
        <f>SUMIFS(Data!$A:$A, Data!$H:$H,$A51,Data!$C:$C,Y$1,Data!$D:$D,Y$2)</f>
        <v>0</v>
      </c>
      <c r="Z51" s="5">
        <f>SUMIFS(Data!$A:$A, Data!$H:$H,$A51,Data!$C:$C,Z$1,Data!$D:$D,Z$2)</f>
        <v>0</v>
      </c>
      <c r="AA51" s="5">
        <f>SUMIFS(Data!$A:$A, Data!$H:$H,$A51,Data!$C:$C,AA$1,Data!$D:$D,AA$2)</f>
        <v>0</v>
      </c>
      <c r="AB51" s="5">
        <f>SUMIFS(Data!$A:$A, Data!$H:$H,$A51,Data!$C:$C,AB$1,Data!$D:$D,AB$2)</f>
        <v>0</v>
      </c>
      <c r="AC51" s="5">
        <f>SUMIFS(Data!$A:$A, Data!$H:$H,$A51,Data!$C:$C,AC$1,Data!$D:$D,AC$2)</f>
        <v>0</v>
      </c>
      <c r="AD51" s="5">
        <f>SUMIFS(Data!$A:$A, Data!$H:$H,$A51,Data!$C:$C,AD$1,Data!$D:$D,AD$2)</f>
        <v>0</v>
      </c>
      <c r="AE51" s="5">
        <f>SUMIFS(Data!$A:$A, Data!$H:$H,$A51,Data!$C:$C,AE$1,Data!$D:$D,AE$2)</f>
        <v>0</v>
      </c>
      <c r="AF51" s="5">
        <f>SUMIFS(Data!$A:$A, Data!$H:$H,$A51,Data!$C:$C,AF$1,Data!$D:$D,AF$2)</f>
        <v>0</v>
      </c>
      <c r="AG51" s="5">
        <f>SUMIFS(Data!$A:$A, Data!$H:$H,$A51,Data!$C:$C,AG$1,Data!$D:$D,AG$2)</f>
        <v>0</v>
      </c>
      <c r="AH51" s="5">
        <f>SUMIFS(Data!$A:$A, Data!$H:$H,$A51,Data!$C:$C,AH$1,Data!$D:$D,AH$2)</f>
        <v>0</v>
      </c>
      <c r="AI51" s="5">
        <f>SUMIFS(Data!$A:$A, Data!$H:$H,$A51,Data!$C:$C,AI$1,Data!$D:$D,AI$2)</f>
        <v>0</v>
      </c>
      <c r="AJ51" s="5">
        <f>SUMIFS(Data!$A:$A, Data!$H:$H,$A51,Data!$C:$C,AJ$1,Data!$D:$D,AJ$2)</f>
        <v>0</v>
      </c>
      <c r="AK51" s="5">
        <f>SUMIFS(Data!$A:$A, Data!$H:$H,$A51,Data!$C:$C,AK$1,Data!$D:$D,AK$2)</f>
        <v>1</v>
      </c>
      <c r="AL51" s="5">
        <f>SUMIFS(Data!$A:$A, Data!$H:$H,$A51,Data!$C:$C,AL$1,Data!$D:$D,AL$2)</f>
        <v>0</v>
      </c>
      <c r="AM51" s="5">
        <f>SUMIFS(Data!$A:$A, Data!$H:$H,$A51,Data!$C:$C,AM$1,Data!$D:$D,AM$2)</f>
        <v>0</v>
      </c>
      <c r="AN51" s="5">
        <f>SUMIFS(Data!$A:$A, Data!$H:$H,$A51,Data!$C:$C,AN$1,Data!$D:$D,AN$2)</f>
        <v>0</v>
      </c>
      <c r="AO51" s="5">
        <f>SUMIFS(Data!$A:$A, Data!$H:$H,$A51,Data!$C:$C,AO$1,Data!$D:$D,AO$2)</f>
        <v>0</v>
      </c>
      <c r="AP51" s="5">
        <f>SUMIFS(Data!$A:$A, Data!$H:$H,$A51,Data!$C:$C,AP$1,Data!$D:$D,AP$2)</f>
        <v>0</v>
      </c>
      <c r="AQ51" s="5">
        <f>SUMIFS(Data!$A:$A, Data!$H:$H,$A51,Data!$C:$C,AQ$1,Data!$D:$D,AQ$2)</f>
        <v>0</v>
      </c>
      <c r="AR51" s="5">
        <f>SUMIFS(Data!$A:$A, Data!$H:$H,$A51,Data!$C:$C,AR$1,Data!$D:$D,AR$2)</f>
        <v>0</v>
      </c>
      <c r="AS51" s="5">
        <f>SUMIFS(Data!$A:$A, Data!$H:$H,$A51,Data!$C:$C,AS$1,Data!$D:$D,AS$2)</f>
        <v>0</v>
      </c>
      <c r="AT51" s="5">
        <f>SUMIFS(Data!$A:$A, Data!$H:$H,$A51,Data!$C:$C,AT$1,Data!$D:$D,AT$2)</f>
        <v>1</v>
      </c>
      <c r="AU51" s="5">
        <f>SUMIFS(Data!$A:$A, Data!$H:$H,$A51,Data!$C:$C,AU$1,Data!$D:$D,AU$2)</f>
        <v>0</v>
      </c>
      <c r="AV51" s="5">
        <f>SUMIFS(Data!$A:$A, Data!$H:$H,$A51,Data!$C:$C,AV$1,Data!$D:$D,AV$2)</f>
        <v>0</v>
      </c>
      <c r="AW51" s="5">
        <f>SUMIFS(Data!$A:$A, Data!$H:$H,$A51,Data!$C:$C,AW$1,Data!$D:$D,AW$2)</f>
        <v>0</v>
      </c>
      <c r="AX51" s="5">
        <f>SUMIFS(Data!$A:$A, Data!$H:$H,$A51,Data!$C:$C,AX$1,Data!$D:$D,AX$2)</f>
        <v>0</v>
      </c>
      <c r="AY51" s="5">
        <f>SUMIFS(Data!$A:$A, Data!$H:$H,$A51,Data!$C:$C,AY$1,Data!$D:$D,AY$2)</f>
        <v>0</v>
      </c>
      <c r="AZ51" s="5">
        <f>SUMIFS(Data!$A:$A, Data!$H:$H,$A51,Data!$C:$C,AZ$1,Data!$D:$D,AZ$2)</f>
        <v>1</v>
      </c>
      <c r="BA51" s="5">
        <f>SUMIFS(Data!$A:$A, Data!$H:$H,$A51,Data!$C:$C,BA$1,Data!$D:$D,BA$2)</f>
        <v>1</v>
      </c>
      <c r="BB51" s="5">
        <f>SUMIFS(Data!$A:$A, Data!$H:$H,$A51,Data!$C:$C,BB$1,Data!$D:$D,BB$2)</f>
        <v>0</v>
      </c>
      <c r="BC51" s="5">
        <f>SUMIFS(Data!$A:$A, Data!$H:$H,$A51,Data!$C:$C,BC$1,Data!$D:$D,BC$2)</f>
        <v>1</v>
      </c>
      <c r="BD51" s="5">
        <f>SUMIFS(Data!$A:$A, Data!$H:$H,$A51,Data!$C:$C,BD$1,Data!$D:$D,BD$2)</f>
        <v>0</v>
      </c>
      <c r="BE51" s="5">
        <f>SUMIFS(Data!$A:$A, Data!$H:$H,$A51,Data!$C:$C,BE$1,Data!$D:$D,BE$2)</f>
        <v>0</v>
      </c>
      <c r="BF51" s="5">
        <f>SUMIFS(Data!$A:$A, Data!$H:$H,$A51,Data!$C:$C,BF$1,Data!$D:$D,BF$2)</f>
        <v>0</v>
      </c>
      <c r="BG51" s="5">
        <f>SUMIFS(Data!$A:$A, Data!$H:$H,$A51,Data!$C:$C,BG$1,Data!$D:$D,BG$2)</f>
        <v>0</v>
      </c>
      <c r="BH51" s="5">
        <f>SUMIFS(Data!$A:$A, Data!$H:$H,$A51,Data!$C:$C,BH$1,Data!$D:$D,BH$2)</f>
        <v>0</v>
      </c>
      <c r="BI51" s="5">
        <f>SUMIFS(Data!$A:$A, Data!$H:$H,$A51,Data!$C:$C,BI$1,Data!$D:$D,BI$2)</f>
        <v>0</v>
      </c>
      <c r="BJ51" s="5">
        <f>SUMIFS(Data!$A:$A, Data!$H:$H,$A51,Data!$C:$C,BJ$1,Data!$D:$D,BJ$2)</f>
        <v>0</v>
      </c>
      <c r="BK51" s="5">
        <f>SUMIFS(Data!$A:$A, Data!$H:$H,$A51,Data!$C:$C,BK$1,Data!$D:$D,BK$2)</f>
        <v>0</v>
      </c>
      <c r="BL51" s="5">
        <f>SUMIFS(Data!$A:$A, Data!$H:$H,$A51,Data!$C:$C,BL$1,Data!$D:$D,BL$2)</f>
        <v>0</v>
      </c>
      <c r="BM51" s="5">
        <f>SUMIFS(Data!$A:$A, Data!$H:$H,$A51,Data!$C:$C,BM$1,Data!$D:$D,BM$2)</f>
        <v>0</v>
      </c>
      <c r="BN51" s="5">
        <f>SUMIFS(Data!$A:$A, Data!$H:$H,$A51,Data!$C:$C,BN$1,Data!$D:$D,BN$2)</f>
        <v>0</v>
      </c>
      <c r="BO51" s="5">
        <f>SUMIFS(Data!$A:$A, Data!$H:$H,$A51,Data!$C:$C,BO$1,Data!$D:$D,BO$2)</f>
        <v>0</v>
      </c>
      <c r="BP51" s="5">
        <f>SUMIFS(Data!$A:$A, Data!$H:$H,$A51,Data!$C:$C,BP$1,Data!$D:$D,BP$2)</f>
        <v>0</v>
      </c>
      <c r="BQ51" s="5">
        <f>SUMIFS(Data!$A:$A, Data!$H:$H,$A51,Data!$C:$C,BQ$1,Data!$D:$D,BQ$2)</f>
        <v>0</v>
      </c>
      <c r="BR51" s="5">
        <f>SUMIFS(Data!$A:$A, Data!$H:$H,$A51,Data!$C:$C,BR$1,Data!$D:$D,BR$2)</f>
        <v>0</v>
      </c>
      <c r="BS51" s="5">
        <f>SUMIFS(Data!$A:$A, Data!$H:$H,$A51,Data!$C:$C,BS$1,Data!$D:$D,BS$2)</f>
        <v>0</v>
      </c>
      <c r="BT51" s="5">
        <f>SUMIFS(Data!$A:$A, Data!$H:$H,$A51,Data!$C:$C,BT$1,Data!$D:$D,BT$2)</f>
        <v>1</v>
      </c>
      <c r="BU51" s="5">
        <f>SUMIFS(Data!$A:$A, Data!$H:$H,$A51,Data!$C:$C,BU$1,Data!$D:$D,BU$2)</f>
        <v>0</v>
      </c>
      <c r="BV51" s="5">
        <f>SUMIFS(Data!$A:$A, Data!$H:$H,$A51,Data!$C:$C,BV$1,Data!$D:$D,BV$2)</f>
        <v>1</v>
      </c>
      <c r="BW51" s="5">
        <f>SUMIFS(Data!$A:$A, Data!$H:$H,$A51,Data!$C:$C,BW$1,Data!$D:$D,BW$2)</f>
        <v>1</v>
      </c>
      <c r="BX51" s="5">
        <f>SUMIFS(Data!$A:$A, Data!$H:$H,$A51,Data!$C:$C,BX$1,Data!$D:$D,BX$2)</f>
        <v>0</v>
      </c>
      <c r="BY51" s="5">
        <f>SUMIFS(Data!$A:$A, Data!$H:$H,$A51,Data!$C:$C,BY$1,Data!$D:$D,BY$2)</f>
        <v>1</v>
      </c>
      <c r="BZ51" s="5">
        <f>SUMIFS(Data!$A:$A, Data!$H:$H,$A51,Data!$C:$C,BZ$1,Data!$D:$D,BZ$2)</f>
        <v>0</v>
      </c>
      <c r="CA51" s="5">
        <f>SUMIFS(Data!$A:$A, Data!$H:$H,$A51,Data!$C:$C,CA$1,Data!$D:$D,CA$2)</f>
        <v>0</v>
      </c>
      <c r="CB51" s="5">
        <f>SUMIFS(Data!$A:$A, Data!$H:$H,$A51,Data!$C:$C,CB$1,Data!$D:$D,CB$2)</f>
        <v>0</v>
      </c>
      <c r="CC51" s="5">
        <f>SUMIFS(Data!$A:$A, Data!$H:$H,$A51,Data!$C:$C,CC$1,Data!$D:$D,CC$2)</f>
        <v>0</v>
      </c>
      <c r="CD51" s="5">
        <f>SUMIFS(Data!$A:$A, Data!$H:$H,$A51,Data!$C:$C,CD$1,Data!$D:$D,CD$2)</f>
        <v>3</v>
      </c>
      <c r="CE51" s="5">
        <f>SUMIFS(Data!$A:$A, Data!$H:$H,$A51,Data!$C:$C,CE$1,Data!$D:$D,CE$2)</f>
        <v>0</v>
      </c>
      <c r="CF51" s="5">
        <f>SUMIFS(Data!$A:$A, Data!$H:$H,$A51,Data!$C:$C,CF$1,Data!$D:$D,CF$2)</f>
        <v>0</v>
      </c>
      <c r="CG51" s="5">
        <f>SUMIFS(Data!$A:$A, Data!$H:$H,$A51,Data!$C:$C,CG$1,Data!$D:$D,CG$2)</f>
        <v>0</v>
      </c>
      <c r="CH51" s="5">
        <f>SUMIFS(Data!$A:$A, Data!$H:$H,$A51,Data!$C:$C,CH$1,Data!$D:$D,CH$2)</f>
        <v>0</v>
      </c>
      <c r="CI51" s="5">
        <f>SUMIFS(Data!$A:$A, Data!$H:$H,$A51,Data!$C:$C,CI$1,Data!$D:$D,CI$2)</f>
        <v>0</v>
      </c>
      <c r="CJ51" s="5">
        <f>SUMIFS(Data!$A:$A, Data!$H:$H,$A51,Data!$C:$C,CJ$1,Data!$D:$D,CJ$2)</f>
        <v>0</v>
      </c>
      <c r="CK51" s="5">
        <f>SUMIFS(Data!$A:$A, Data!$H:$H,$A51,Data!$C:$C,CK$1,Data!$D:$D,CK$2)</f>
        <v>0</v>
      </c>
      <c r="CL51" s="5">
        <f>SUMIFS(Data!$A:$A, Data!$H:$H,$A51,Data!$C:$C,CL$1,Data!$D:$D,CL$2)</f>
        <v>0</v>
      </c>
      <c r="CM51" s="5">
        <f>SUMIFS(Data!$A:$A, Data!$H:$H,$A51,Data!$C:$C,CM$1,Data!$D:$D,CM$2)</f>
        <v>0</v>
      </c>
      <c r="CN51" s="5">
        <f>SUMIFS(Data!$A:$A, Data!$H:$H,$A51,Data!$C:$C,CN$1,Data!$D:$D,CN$2)</f>
        <v>0</v>
      </c>
      <c r="CO51" s="5">
        <f>SUMIFS(Data!$A:$A, Data!$H:$H,$A51,Data!$C:$C,CO$1,Data!$D:$D,CO$2)</f>
        <v>0</v>
      </c>
      <c r="CP51" s="5">
        <f>SUMIFS(Data!$A:$A, Data!$H:$H,$A51,Data!$C:$C,CP$1,Data!$D:$D,CP$2)</f>
        <v>0</v>
      </c>
      <c r="CQ51" s="5">
        <f>SUMIFS(Data!$A:$A, Data!$H:$H,$A51,Data!$C:$C,CQ$1,Data!$D:$D,CQ$2)</f>
        <v>0</v>
      </c>
      <c r="CR51" s="5">
        <f>SUMIFS(Data!$A:$A, Data!$H:$H,$A51,Data!$C:$C,CR$1,Data!$D:$D,CR$2)</f>
        <v>0</v>
      </c>
      <c r="CS51" s="5">
        <f>SUMIFS(Data!$A:$A, Data!$H:$H,$A51,Data!$C:$C,CS$1,Data!$D:$D,CS$2)</f>
        <v>0</v>
      </c>
      <c r="CT51" s="5">
        <f>SUMIFS(Data!$A:$A, Data!$H:$H,$A51,Data!$C:$C,CT$1,Data!$D:$D,CT$2)</f>
        <v>0</v>
      </c>
      <c r="CU51" s="5">
        <f>SUMIFS(Data!$A:$A, Data!$H:$H,$A51,Data!$C:$C,CU$1,Data!$D:$D,CU$2)</f>
        <v>1</v>
      </c>
      <c r="CV51" s="5">
        <f>SUMIFS(Data!$A:$A, Data!$H:$H,$A51,Data!$C:$C,CV$1,Data!$D:$D,CV$2)</f>
        <v>0</v>
      </c>
      <c r="CW51" s="5">
        <f t="shared" ref="CW51:CX51" si="50">SUMIF($B$2:$CV$2,CW$2, $B51:$CV51)</f>
        <v>8</v>
      </c>
      <c r="CX51" s="5">
        <f t="shared" si="50"/>
        <v>14</v>
      </c>
      <c r="CY51" s="5">
        <f t="shared" si="3"/>
        <v>23</v>
      </c>
    </row>
    <row r="52">
      <c r="A52" s="5" t="str">
        <f>Countries!A50</f>
        <v>KAZ</v>
      </c>
      <c r="B52" s="5">
        <f>SUMIFS(Data!$A:$A, Data!$H:$H,$A52,Data!$C:$C,B$1,Data!$D:$D,B$2)</f>
        <v>0</v>
      </c>
      <c r="C52" s="5">
        <f>SUMIFS(Data!$A:$A, Data!$H:$H,$A52,Data!$C:$C,C$1,Data!$D:$D,C$2)</f>
        <v>0</v>
      </c>
      <c r="D52" s="5">
        <f>SUMIFS(Data!$A:$A, Data!$H:$H,$A52,Data!$C:$C,D$1,Data!$D:$D,D$2)</f>
        <v>0</v>
      </c>
      <c r="E52" s="5">
        <f>SUMIFS(Data!$A:$A, Data!$H:$H,$A52,Data!$C:$C,E$1,Data!$D:$D,E$2)</f>
        <v>0</v>
      </c>
      <c r="F52" s="5">
        <f>SUMIFS(Data!$A:$A, Data!$H:$H,$A52,Data!$C:$C,F$1,Data!$D:$D,F$2)</f>
        <v>0</v>
      </c>
      <c r="G52" s="5">
        <f>SUMIFS(Data!$A:$A, Data!$H:$H,$A52,Data!$C:$C,G$1,Data!$D:$D,G$2)</f>
        <v>0</v>
      </c>
      <c r="H52" s="5">
        <f>SUMIFS(Data!$A:$A, Data!$H:$H,$A52,Data!$C:$C,H$1,Data!$D:$D,H$2)</f>
        <v>0</v>
      </c>
      <c r="I52" s="5">
        <f>SUMIFS(Data!$A:$A, Data!$H:$H,$A52,Data!$C:$C,I$1,Data!$D:$D,I$2)</f>
        <v>0</v>
      </c>
      <c r="J52" s="5">
        <f>SUMIFS(Data!$A:$A, Data!$H:$H,$A52,Data!$C:$C,J$1,Data!$D:$D,J$2)</f>
        <v>0</v>
      </c>
      <c r="K52" s="5">
        <f>SUMIFS(Data!$A:$A, Data!$H:$H,$A52,Data!$C:$C,K$1,Data!$D:$D,K$2)</f>
        <v>0</v>
      </c>
      <c r="L52" s="5">
        <f>SUMIFS(Data!$A:$A, Data!$H:$H,$A52,Data!$C:$C,L$1,Data!$D:$D,L$2)</f>
        <v>0</v>
      </c>
      <c r="M52" s="5">
        <f>SUMIFS(Data!$A:$A, Data!$H:$H,$A52,Data!$C:$C,M$1,Data!$D:$D,M$2)</f>
        <v>0</v>
      </c>
      <c r="N52" s="5">
        <f>SUMIFS(Data!$A:$A, Data!$H:$H,$A52,Data!$C:$C,N$1,Data!$D:$D,N$2)</f>
        <v>0</v>
      </c>
      <c r="O52" s="5">
        <f>SUMIFS(Data!$A:$A, Data!$H:$H,$A52,Data!$C:$C,O$1,Data!$D:$D,O$2)</f>
        <v>0</v>
      </c>
      <c r="P52" s="5">
        <f>SUMIFS(Data!$A:$A, Data!$H:$H,$A52,Data!$C:$C,P$1,Data!$D:$D,P$2)</f>
        <v>0</v>
      </c>
      <c r="Q52" s="5">
        <f>SUMIFS(Data!$A:$A, Data!$H:$H,$A52,Data!$C:$C,Q$1,Data!$D:$D,Q$2)</f>
        <v>0</v>
      </c>
      <c r="R52" s="5">
        <f>SUMIFS(Data!$A:$A, Data!$H:$H,$A52,Data!$C:$C,R$1,Data!$D:$D,R$2)</f>
        <v>0</v>
      </c>
      <c r="S52" s="5">
        <f>SUMIFS(Data!$A:$A, Data!$H:$H,$A52,Data!$C:$C,S$1,Data!$D:$D,S$2)</f>
        <v>0</v>
      </c>
      <c r="T52" s="5">
        <f>SUMIFS(Data!$A:$A, Data!$H:$H,$A52,Data!$C:$C,T$1,Data!$D:$D,T$2)</f>
        <v>0</v>
      </c>
      <c r="U52" s="5">
        <f>SUMIFS(Data!$A:$A, Data!$H:$H,$A52,Data!$C:$C,U$1,Data!$D:$D,U$2)</f>
        <v>0</v>
      </c>
      <c r="V52" s="5">
        <f>SUMIFS(Data!$A:$A, Data!$H:$H,$A52,Data!$C:$C,V$1,Data!$D:$D,V$2)</f>
        <v>0</v>
      </c>
      <c r="W52" s="5">
        <f>SUMIFS(Data!$A:$A, Data!$H:$H,$A52,Data!$C:$C,W$1,Data!$D:$D,W$2)</f>
        <v>0</v>
      </c>
      <c r="X52" s="5">
        <f>SUMIFS(Data!$A:$A, Data!$H:$H,$A52,Data!$C:$C,X$1,Data!$D:$D,X$2)</f>
        <v>0</v>
      </c>
      <c r="Y52" s="5">
        <f>SUMIFS(Data!$A:$A, Data!$H:$H,$A52,Data!$C:$C,Y$1,Data!$D:$D,Y$2)</f>
        <v>0</v>
      </c>
      <c r="Z52" s="5">
        <f>SUMIFS(Data!$A:$A, Data!$H:$H,$A52,Data!$C:$C,Z$1,Data!$D:$D,Z$2)</f>
        <v>0</v>
      </c>
      <c r="AA52" s="5">
        <f>SUMIFS(Data!$A:$A, Data!$H:$H,$A52,Data!$C:$C,AA$1,Data!$D:$D,AA$2)</f>
        <v>0</v>
      </c>
      <c r="AB52" s="5">
        <f>SUMIFS(Data!$A:$A, Data!$H:$H,$A52,Data!$C:$C,AB$1,Data!$D:$D,AB$2)</f>
        <v>0</v>
      </c>
      <c r="AC52" s="5">
        <f>SUMIFS(Data!$A:$A, Data!$H:$H,$A52,Data!$C:$C,AC$1,Data!$D:$D,AC$2)</f>
        <v>0</v>
      </c>
      <c r="AD52" s="5">
        <f>SUMIFS(Data!$A:$A, Data!$H:$H,$A52,Data!$C:$C,AD$1,Data!$D:$D,AD$2)</f>
        <v>0</v>
      </c>
      <c r="AE52" s="5">
        <f>SUMIFS(Data!$A:$A, Data!$H:$H,$A52,Data!$C:$C,AE$1,Data!$D:$D,AE$2)</f>
        <v>0</v>
      </c>
      <c r="AF52" s="5">
        <f>SUMIFS(Data!$A:$A, Data!$H:$H,$A52,Data!$C:$C,AF$1,Data!$D:$D,AF$2)</f>
        <v>0</v>
      </c>
      <c r="AG52" s="5">
        <f>SUMIFS(Data!$A:$A, Data!$H:$H,$A52,Data!$C:$C,AG$1,Data!$D:$D,AG$2)</f>
        <v>0</v>
      </c>
      <c r="AH52" s="5">
        <f>SUMIFS(Data!$A:$A, Data!$H:$H,$A52,Data!$C:$C,AH$1,Data!$D:$D,AH$2)</f>
        <v>0</v>
      </c>
      <c r="AI52" s="5">
        <f>SUMIFS(Data!$A:$A, Data!$H:$H,$A52,Data!$C:$C,AI$1,Data!$D:$D,AI$2)</f>
        <v>0</v>
      </c>
      <c r="AJ52" s="5">
        <f>SUMIFS(Data!$A:$A, Data!$H:$H,$A52,Data!$C:$C,AJ$1,Data!$D:$D,AJ$2)</f>
        <v>0</v>
      </c>
      <c r="AK52" s="5">
        <f>SUMIFS(Data!$A:$A, Data!$H:$H,$A52,Data!$C:$C,AK$1,Data!$D:$D,AK$2)</f>
        <v>0</v>
      </c>
      <c r="AL52" s="5">
        <f>SUMIFS(Data!$A:$A, Data!$H:$H,$A52,Data!$C:$C,AL$1,Data!$D:$D,AL$2)</f>
        <v>0</v>
      </c>
      <c r="AM52" s="5">
        <f>SUMIFS(Data!$A:$A, Data!$H:$H,$A52,Data!$C:$C,AM$1,Data!$D:$D,AM$2)</f>
        <v>0</v>
      </c>
      <c r="AN52" s="5">
        <f>SUMIFS(Data!$A:$A, Data!$H:$H,$A52,Data!$C:$C,AN$1,Data!$D:$D,AN$2)</f>
        <v>0</v>
      </c>
      <c r="AO52" s="5">
        <f>SUMIFS(Data!$A:$A, Data!$H:$H,$A52,Data!$C:$C,AO$1,Data!$D:$D,AO$2)</f>
        <v>0</v>
      </c>
      <c r="AP52" s="5">
        <f>SUMIFS(Data!$A:$A, Data!$H:$H,$A52,Data!$C:$C,AP$1,Data!$D:$D,AP$2)</f>
        <v>0</v>
      </c>
      <c r="AQ52" s="5">
        <f>SUMIFS(Data!$A:$A, Data!$H:$H,$A52,Data!$C:$C,AQ$1,Data!$D:$D,AQ$2)</f>
        <v>0</v>
      </c>
      <c r="AR52" s="5">
        <f>SUMIFS(Data!$A:$A, Data!$H:$H,$A52,Data!$C:$C,AR$1,Data!$D:$D,AR$2)</f>
        <v>0</v>
      </c>
      <c r="AS52" s="5">
        <f>SUMIFS(Data!$A:$A, Data!$H:$H,$A52,Data!$C:$C,AS$1,Data!$D:$D,AS$2)</f>
        <v>0</v>
      </c>
      <c r="AT52" s="5">
        <f>SUMIFS(Data!$A:$A, Data!$H:$H,$A52,Data!$C:$C,AT$1,Data!$D:$D,AT$2)</f>
        <v>0</v>
      </c>
      <c r="AU52" s="5">
        <f>SUMIFS(Data!$A:$A, Data!$H:$H,$A52,Data!$C:$C,AU$1,Data!$D:$D,AU$2)</f>
        <v>0</v>
      </c>
      <c r="AV52" s="5">
        <f>SUMIFS(Data!$A:$A, Data!$H:$H,$A52,Data!$C:$C,AV$1,Data!$D:$D,AV$2)</f>
        <v>0</v>
      </c>
      <c r="AW52" s="5">
        <f>SUMIFS(Data!$A:$A, Data!$H:$H,$A52,Data!$C:$C,AW$1,Data!$D:$D,AW$2)</f>
        <v>0</v>
      </c>
      <c r="AX52" s="5">
        <f>SUMIFS(Data!$A:$A, Data!$H:$H,$A52,Data!$C:$C,AX$1,Data!$D:$D,AX$2)</f>
        <v>0</v>
      </c>
      <c r="AY52" s="5">
        <f>SUMIFS(Data!$A:$A, Data!$H:$H,$A52,Data!$C:$C,AY$1,Data!$D:$D,AY$2)</f>
        <v>0</v>
      </c>
      <c r="AZ52" s="5">
        <f>SUMIFS(Data!$A:$A, Data!$H:$H,$A52,Data!$C:$C,AZ$1,Data!$D:$D,AZ$2)</f>
        <v>0</v>
      </c>
      <c r="BA52" s="5">
        <f>SUMIFS(Data!$A:$A, Data!$H:$H,$A52,Data!$C:$C,BA$1,Data!$D:$D,BA$2)</f>
        <v>0</v>
      </c>
      <c r="BB52" s="5">
        <f>SUMIFS(Data!$A:$A, Data!$H:$H,$A52,Data!$C:$C,BB$1,Data!$D:$D,BB$2)</f>
        <v>0</v>
      </c>
      <c r="BC52" s="5">
        <f>SUMIFS(Data!$A:$A, Data!$H:$H,$A52,Data!$C:$C,BC$1,Data!$D:$D,BC$2)</f>
        <v>0</v>
      </c>
      <c r="BD52" s="5">
        <f>SUMIFS(Data!$A:$A, Data!$H:$H,$A52,Data!$C:$C,BD$1,Data!$D:$D,BD$2)</f>
        <v>0</v>
      </c>
      <c r="BE52" s="5">
        <f>SUMIFS(Data!$A:$A, Data!$H:$H,$A52,Data!$C:$C,BE$1,Data!$D:$D,BE$2)</f>
        <v>0</v>
      </c>
      <c r="BF52" s="5">
        <f>SUMIFS(Data!$A:$A, Data!$H:$H,$A52,Data!$C:$C,BF$1,Data!$D:$D,BF$2)</f>
        <v>0</v>
      </c>
      <c r="BG52" s="5">
        <f>SUMIFS(Data!$A:$A, Data!$H:$H,$A52,Data!$C:$C,BG$1,Data!$D:$D,BG$2)</f>
        <v>0</v>
      </c>
      <c r="BH52" s="5">
        <f>SUMIFS(Data!$A:$A, Data!$H:$H,$A52,Data!$C:$C,BH$1,Data!$D:$D,BH$2)</f>
        <v>0</v>
      </c>
      <c r="BI52" s="5">
        <f>SUMIFS(Data!$A:$A, Data!$H:$H,$A52,Data!$C:$C,BI$1,Data!$D:$D,BI$2)</f>
        <v>0</v>
      </c>
      <c r="BJ52" s="5">
        <f>SUMIFS(Data!$A:$A, Data!$H:$H,$A52,Data!$C:$C,BJ$1,Data!$D:$D,BJ$2)</f>
        <v>0</v>
      </c>
      <c r="BK52" s="5">
        <f>SUMIFS(Data!$A:$A, Data!$H:$H,$A52,Data!$C:$C,BK$1,Data!$D:$D,BK$2)</f>
        <v>0</v>
      </c>
      <c r="BL52" s="5">
        <f>SUMIFS(Data!$A:$A, Data!$H:$H,$A52,Data!$C:$C,BL$1,Data!$D:$D,BL$2)</f>
        <v>0</v>
      </c>
      <c r="BM52" s="5">
        <f>SUMIFS(Data!$A:$A, Data!$H:$H,$A52,Data!$C:$C,BM$1,Data!$D:$D,BM$2)</f>
        <v>0</v>
      </c>
      <c r="BN52" s="5">
        <f>SUMIFS(Data!$A:$A, Data!$H:$H,$A52,Data!$C:$C,BN$1,Data!$D:$D,BN$2)</f>
        <v>0</v>
      </c>
      <c r="BO52" s="5">
        <f>SUMIFS(Data!$A:$A, Data!$H:$H,$A52,Data!$C:$C,BO$1,Data!$D:$D,BO$2)</f>
        <v>0</v>
      </c>
      <c r="BP52" s="5">
        <f>SUMIFS(Data!$A:$A, Data!$H:$H,$A52,Data!$C:$C,BP$1,Data!$D:$D,BP$2)</f>
        <v>0</v>
      </c>
      <c r="BQ52" s="5">
        <f>SUMIFS(Data!$A:$A, Data!$H:$H,$A52,Data!$C:$C,BQ$1,Data!$D:$D,BQ$2)</f>
        <v>0</v>
      </c>
      <c r="BR52" s="5">
        <f>SUMIFS(Data!$A:$A, Data!$H:$H,$A52,Data!$C:$C,BR$1,Data!$D:$D,BR$2)</f>
        <v>0</v>
      </c>
      <c r="BS52" s="5">
        <f>SUMIFS(Data!$A:$A, Data!$H:$H,$A52,Data!$C:$C,BS$1,Data!$D:$D,BS$2)</f>
        <v>0</v>
      </c>
      <c r="BT52" s="5">
        <f>SUMIFS(Data!$A:$A, Data!$H:$H,$A52,Data!$C:$C,BT$1,Data!$D:$D,BT$2)</f>
        <v>0</v>
      </c>
      <c r="BU52" s="5">
        <f>SUMIFS(Data!$A:$A, Data!$H:$H,$A52,Data!$C:$C,BU$1,Data!$D:$D,BU$2)</f>
        <v>0</v>
      </c>
      <c r="BV52" s="5">
        <f>SUMIFS(Data!$A:$A, Data!$H:$H,$A52,Data!$C:$C,BV$1,Data!$D:$D,BV$2)</f>
        <v>0</v>
      </c>
      <c r="BW52" s="5">
        <f>SUMIFS(Data!$A:$A, Data!$H:$H,$A52,Data!$C:$C,BW$1,Data!$D:$D,BW$2)</f>
        <v>0</v>
      </c>
      <c r="BX52" s="5">
        <f>SUMIFS(Data!$A:$A, Data!$H:$H,$A52,Data!$C:$C,BX$1,Data!$D:$D,BX$2)</f>
        <v>0</v>
      </c>
      <c r="BY52" s="5">
        <f>SUMIFS(Data!$A:$A, Data!$H:$H,$A52,Data!$C:$C,BY$1,Data!$D:$D,BY$2)</f>
        <v>0</v>
      </c>
      <c r="BZ52" s="5">
        <f>SUMIFS(Data!$A:$A, Data!$H:$H,$A52,Data!$C:$C,BZ$1,Data!$D:$D,BZ$2)</f>
        <v>0</v>
      </c>
      <c r="CA52" s="5">
        <f>SUMIFS(Data!$A:$A, Data!$H:$H,$A52,Data!$C:$C,CA$1,Data!$D:$D,CA$2)</f>
        <v>0</v>
      </c>
      <c r="CB52" s="5">
        <f>SUMIFS(Data!$A:$A, Data!$H:$H,$A52,Data!$C:$C,CB$1,Data!$D:$D,CB$2)</f>
        <v>0</v>
      </c>
      <c r="CC52" s="5">
        <f>SUMIFS(Data!$A:$A, Data!$H:$H,$A52,Data!$C:$C,CC$1,Data!$D:$D,CC$2)</f>
        <v>0</v>
      </c>
      <c r="CD52" s="5">
        <f>SUMIFS(Data!$A:$A, Data!$H:$H,$A52,Data!$C:$C,CD$1,Data!$D:$D,CD$2)</f>
        <v>0</v>
      </c>
      <c r="CE52" s="5">
        <f>SUMIFS(Data!$A:$A, Data!$H:$H,$A52,Data!$C:$C,CE$1,Data!$D:$D,CE$2)</f>
        <v>0</v>
      </c>
      <c r="CF52" s="5">
        <f>SUMIFS(Data!$A:$A, Data!$H:$H,$A52,Data!$C:$C,CF$1,Data!$D:$D,CF$2)</f>
        <v>0</v>
      </c>
      <c r="CG52" s="5">
        <f>SUMIFS(Data!$A:$A, Data!$H:$H,$A52,Data!$C:$C,CG$1,Data!$D:$D,CG$2)</f>
        <v>0</v>
      </c>
      <c r="CH52" s="5">
        <f>SUMIFS(Data!$A:$A, Data!$H:$H,$A52,Data!$C:$C,CH$1,Data!$D:$D,CH$2)</f>
        <v>0</v>
      </c>
      <c r="CI52" s="5">
        <f>SUMIFS(Data!$A:$A, Data!$H:$H,$A52,Data!$C:$C,CI$1,Data!$D:$D,CI$2)</f>
        <v>0</v>
      </c>
      <c r="CJ52" s="5">
        <f>SUMIFS(Data!$A:$A, Data!$H:$H,$A52,Data!$C:$C,CJ$1,Data!$D:$D,CJ$2)</f>
        <v>0</v>
      </c>
      <c r="CK52" s="5">
        <f>SUMIFS(Data!$A:$A, Data!$H:$H,$A52,Data!$C:$C,CK$1,Data!$D:$D,CK$2)</f>
        <v>0</v>
      </c>
      <c r="CL52" s="5">
        <f>SUMIFS(Data!$A:$A, Data!$H:$H,$A52,Data!$C:$C,CL$1,Data!$D:$D,CL$2)</f>
        <v>0</v>
      </c>
      <c r="CM52" s="5">
        <f>SUMIFS(Data!$A:$A, Data!$H:$H,$A52,Data!$C:$C,CM$1,Data!$D:$D,CM$2)</f>
        <v>0</v>
      </c>
      <c r="CN52" s="5">
        <f>SUMIFS(Data!$A:$A, Data!$H:$H,$A52,Data!$C:$C,CN$1,Data!$D:$D,CN$2)</f>
        <v>0</v>
      </c>
      <c r="CO52" s="5">
        <f>SUMIFS(Data!$A:$A, Data!$H:$H,$A52,Data!$C:$C,CO$1,Data!$D:$D,CO$2)</f>
        <v>0</v>
      </c>
      <c r="CP52" s="5">
        <f>SUMIFS(Data!$A:$A, Data!$H:$H,$A52,Data!$C:$C,CP$1,Data!$D:$D,CP$2)</f>
        <v>0</v>
      </c>
      <c r="CQ52" s="5">
        <f>SUMIFS(Data!$A:$A, Data!$H:$H,$A52,Data!$C:$C,CQ$1,Data!$D:$D,CQ$2)</f>
        <v>0</v>
      </c>
      <c r="CR52" s="5">
        <f>SUMIFS(Data!$A:$A, Data!$H:$H,$A52,Data!$C:$C,CR$1,Data!$D:$D,CR$2)</f>
        <v>0</v>
      </c>
      <c r="CS52" s="5">
        <f>SUMIFS(Data!$A:$A, Data!$H:$H,$A52,Data!$C:$C,CS$1,Data!$D:$D,CS$2)</f>
        <v>0</v>
      </c>
      <c r="CT52" s="5">
        <f>SUMIFS(Data!$A:$A, Data!$H:$H,$A52,Data!$C:$C,CT$1,Data!$D:$D,CT$2)</f>
        <v>0</v>
      </c>
      <c r="CU52" s="5">
        <f>SUMIFS(Data!$A:$A, Data!$H:$H,$A52,Data!$C:$C,CU$1,Data!$D:$D,CU$2)</f>
        <v>0</v>
      </c>
      <c r="CV52" s="5">
        <f>SUMIFS(Data!$A:$A, Data!$H:$H,$A52,Data!$C:$C,CV$1,Data!$D:$D,CV$2)</f>
        <v>0</v>
      </c>
      <c r="CW52" s="5">
        <f t="shared" ref="CW52:CX52" si="51">SUMIF($B$2:$CV$2,CW$2, $B52:$CV52)</f>
        <v>0</v>
      </c>
      <c r="CX52" s="5">
        <f t="shared" si="51"/>
        <v>0</v>
      </c>
      <c r="CY52" s="5">
        <f t="shared" si="3"/>
        <v>0</v>
      </c>
    </row>
    <row r="53">
      <c r="A53" s="5" t="str">
        <f>Countries!A51</f>
        <v>KEN</v>
      </c>
      <c r="B53" s="5">
        <f>SUMIFS(Data!$A:$A, Data!$H:$H,$A53,Data!$C:$C,B$1,Data!$D:$D,B$2)</f>
        <v>0</v>
      </c>
      <c r="C53" s="5">
        <f>SUMIFS(Data!$A:$A, Data!$H:$H,$A53,Data!$C:$C,C$1,Data!$D:$D,C$2)</f>
        <v>0</v>
      </c>
      <c r="D53" s="5">
        <f>SUMIFS(Data!$A:$A, Data!$H:$H,$A53,Data!$C:$C,D$1,Data!$D:$D,D$2)</f>
        <v>0</v>
      </c>
      <c r="E53" s="5">
        <f>SUMIFS(Data!$A:$A, Data!$H:$H,$A53,Data!$C:$C,E$1,Data!$D:$D,E$2)</f>
        <v>0</v>
      </c>
      <c r="F53" s="5">
        <f>SUMIFS(Data!$A:$A, Data!$H:$H,$A53,Data!$C:$C,F$1,Data!$D:$D,F$2)</f>
        <v>0</v>
      </c>
      <c r="G53" s="5">
        <f>SUMIFS(Data!$A:$A, Data!$H:$H,$A53,Data!$C:$C,G$1,Data!$D:$D,G$2)</f>
        <v>0</v>
      </c>
      <c r="H53" s="5">
        <f>SUMIFS(Data!$A:$A, Data!$H:$H,$A53,Data!$C:$C,H$1,Data!$D:$D,H$2)</f>
        <v>0</v>
      </c>
      <c r="I53" s="5">
        <f>SUMIFS(Data!$A:$A, Data!$H:$H,$A53,Data!$C:$C,I$1,Data!$D:$D,I$2)</f>
        <v>0</v>
      </c>
      <c r="J53" s="5">
        <f>SUMIFS(Data!$A:$A, Data!$H:$H,$A53,Data!$C:$C,J$1,Data!$D:$D,J$2)</f>
        <v>2</v>
      </c>
      <c r="K53" s="5">
        <f>SUMIFS(Data!$A:$A, Data!$H:$H,$A53,Data!$C:$C,K$1,Data!$D:$D,K$2)</f>
        <v>0</v>
      </c>
      <c r="L53" s="5">
        <f>SUMIFS(Data!$A:$A, Data!$H:$H,$A53,Data!$C:$C,L$1,Data!$D:$D,L$2)</f>
        <v>2</v>
      </c>
      <c r="M53" s="5">
        <f>SUMIFS(Data!$A:$A, Data!$H:$H,$A53,Data!$C:$C,M$1,Data!$D:$D,M$2)</f>
        <v>0</v>
      </c>
      <c r="N53" s="5">
        <f>SUMIFS(Data!$A:$A, Data!$H:$H,$A53,Data!$C:$C,N$1,Data!$D:$D,N$2)</f>
        <v>0</v>
      </c>
      <c r="O53" s="5">
        <f>SUMIFS(Data!$A:$A, Data!$H:$H,$A53,Data!$C:$C,O$1,Data!$D:$D,O$2)</f>
        <v>0</v>
      </c>
      <c r="P53" s="5">
        <f>SUMIFS(Data!$A:$A, Data!$H:$H,$A53,Data!$C:$C,P$1,Data!$D:$D,P$2)</f>
        <v>0</v>
      </c>
      <c r="Q53" s="5">
        <f>SUMIFS(Data!$A:$A, Data!$H:$H,$A53,Data!$C:$C,Q$1,Data!$D:$D,Q$2)</f>
        <v>0</v>
      </c>
      <c r="R53" s="5">
        <f>SUMIFS(Data!$A:$A, Data!$H:$H,$A53,Data!$C:$C,R$1,Data!$D:$D,R$2)</f>
        <v>0</v>
      </c>
      <c r="S53" s="5">
        <f>SUMIFS(Data!$A:$A, Data!$H:$H,$A53,Data!$C:$C,S$1,Data!$D:$D,S$2)</f>
        <v>0</v>
      </c>
      <c r="T53" s="5">
        <f>SUMIFS(Data!$A:$A, Data!$H:$H,$A53,Data!$C:$C,T$1,Data!$D:$D,T$2)</f>
        <v>0</v>
      </c>
      <c r="U53" s="5">
        <f>SUMIFS(Data!$A:$A, Data!$H:$H,$A53,Data!$C:$C,U$1,Data!$D:$D,U$2)</f>
        <v>0</v>
      </c>
      <c r="V53" s="5">
        <f>SUMIFS(Data!$A:$A, Data!$H:$H,$A53,Data!$C:$C,V$1,Data!$D:$D,V$2)</f>
        <v>0</v>
      </c>
      <c r="W53" s="5">
        <f>SUMIFS(Data!$A:$A, Data!$H:$H,$A53,Data!$C:$C,W$1,Data!$D:$D,W$2)</f>
        <v>0</v>
      </c>
      <c r="X53" s="5">
        <f>SUMIFS(Data!$A:$A, Data!$H:$H,$A53,Data!$C:$C,X$1,Data!$D:$D,X$2)</f>
        <v>0</v>
      </c>
      <c r="Y53" s="5">
        <f>SUMIFS(Data!$A:$A, Data!$H:$H,$A53,Data!$C:$C,Y$1,Data!$D:$D,Y$2)</f>
        <v>0</v>
      </c>
      <c r="Z53" s="5">
        <f>SUMIFS(Data!$A:$A, Data!$H:$H,$A53,Data!$C:$C,Z$1,Data!$D:$D,Z$2)</f>
        <v>0</v>
      </c>
      <c r="AA53" s="5">
        <f>SUMIFS(Data!$A:$A, Data!$H:$H,$A53,Data!$C:$C,AA$1,Data!$D:$D,AA$2)</f>
        <v>0</v>
      </c>
      <c r="AB53" s="5">
        <f>SUMIFS(Data!$A:$A, Data!$H:$H,$A53,Data!$C:$C,AB$1,Data!$D:$D,AB$2)</f>
        <v>0</v>
      </c>
      <c r="AC53" s="5">
        <f>SUMIFS(Data!$A:$A, Data!$H:$H,$A53,Data!$C:$C,AC$1,Data!$D:$D,AC$2)</f>
        <v>0</v>
      </c>
      <c r="AD53" s="5">
        <f>SUMIFS(Data!$A:$A, Data!$H:$H,$A53,Data!$C:$C,AD$1,Data!$D:$D,AD$2)</f>
        <v>0</v>
      </c>
      <c r="AE53" s="5">
        <f>SUMIFS(Data!$A:$A, Data!$H:$H,$A53,Data!$C:$C,AE$1,Data!$D:$D,AE$2)</f>
        <v>0</v>
      </c>
      <c r="AF53" s="5">
        <f>SUMIFS(Data!$A:$A, Data!$H:$H,$A53,Data!$C:$C,AF$1,Data!$D:$D,AF$2)</f>
        <v>0</v>
      </c>
      <c r="AG53" s="5">
        <f>SUMIFS(Data!$A:$A, Data!$H:$H,$A53,Data!$C:$C,AG$1,Data!$D:$D,AG$2)</f>
        <v>0</v>
      </c>
      <c r="AH53" s="5">
        <f>SUMIFS(Data!$A:$A, Data!$H:$H,$A53,Data!$C:$C,AH$1,Data!$D:$D,AH$2)</f>
        <v>0</v>
      </c>
      <c r="AI53" s="5">
        <f>SUMIFS(Data!$A:$A, Data!$H:$H,$A53,Data!$C:$C,AI$1,Data!$D:$D,AI$2)</f>
        <v>0</v>
      </c>
      <c r="AJ53" s="5">
        <f>SUMIFS(Data!$A:$A, Data!$H:$H,$A53,Data!$C:$C,AJ$1,Data!$D:$D,AJ$2)</f>
        <v>0</v>
      </c>
      <c r="AK53" s="5">
        <f>SUMIFS(Data!$A:$A, Data!$H:$H,$A53,Data!$C:$C,AK$1,Data!$D:$D,AK$2)</f>
        <v>0</v>
      </c>
      <c r="AL53" s="5">
        <f>SUMIFS(Data!$A:$A, Data!$H:$H,$A53,Data!$C:$C,AL$1,Data!$D:$D,AL$2)</f>
        <v>0</v>
      </c>
      <c r="AM53" s="5">
        <f>SUMIFS(Data!$A:$A, Data!$H:$H,$A53,Data!$C:$C,AM$1,Data!$D:$D,AM$2)</f>
        <v>0</v>
      </c>
      <c r="AN53" s="5">
        <f>SUMIFS(Data!$A:$A, Data!$H:$H,$A53,Data!$C:$C,AN$1,Data!$D:$D,AN$2)</f>
        <v>0</v>
      </c>
      <c r="AO53" s="5">
        <f>SUMIFS(Data!$A:$A, Data!$H:$H,$A53,Data!$C:$C,AO$1,Data!$D:$D,AO$2)</f>
        <v>0</v>
      </c>
      <c r="AP53" s="5">
        <f>SUMIFS(Data!$A:$A, Data!$H:$H,$A53,Data!$C:$C,AP$1,Data!$D:$D,AP$2)</f>
        <v>0</v>
      </c>
      <c r="AQ53" s="5">
        <f>SUMIFS(Data!$A:$A, Data!$H:$H,$A53,Data!$C:$C,AQ$1,Data!$D:$D,AQ$2)</f>
        <v>0</v>
      </c>
      <c r="AR53" s="5">
        <f>SUMIFS(Data!$A:$A, Data!$H:$H,$A53,Data!$C:$C,AR$1,Data!$D:$D,AR$2)</f>
        <v>0</v>
      </c>
      <c r="AS53" s="5">
        <f>SUMIFS(Data!$A:$A, Data!$H:$H,$A53,Data!$C:$C,AS$1,Data!$D:$D,AS$2)</f>
        <v>0</v>
      </c>
      <c r="AT53" s="5">
        <f>SUMIFS(Data!$A:$A, Data!$H:$H,$A53,Data!$C:$C,AT$1,Data!$D:$D,AT$2)</f>
        <v>0</v>
      </c>
      <c r="AU53" s="5">
        <f>SUMIFS(Data!$A:$A, Data!$H:$H,$A53,Data!$C:$C,AU$1,Data!$D:$D,AU$2)</f>
        <v>0</v>
      </c>
      <c r="AV53" s="5">
        <f>SUMIFS(Data!$A:$A, Data!$H:$H,$A53,Data!$C:$C,AV$1,Data!$D:$D,AV$2)</f>
        <v>0</v>
      </c>
      <c r="AW53" s="5">
        <f>SUMIFS(Data!$A:$A, Data!$H:$H,$A53,Data!$C:$C,AW$1,Data!$D:$D,AW$2)</f>
        <v>0</v>
      </c>
      <c r="AX53" s="5">
        <f>SUMIFS(Data!$A:$A, Data!$H:$H,$A53,Data!$C:$C,AX$1,Data!$D:$D,AX$2)</f>
        <v>0</v>
      </c>
      <c r="AY53" s="5">
        <f>SUMIFS(Data!$A:$A, Data!$H:$H,$A53,Data!$C:$C,AY$1,Data!$D:$D,AY$2)</f>
        <v>0</v>
      </c>
      <c r="AZ53" s="5">
        <f>SUMIFS(Data!$A:$A, Data!$H:$H,$A53,Data!$C:$C,AZ$1,Data!$D:$D,AZ$2)</f>
        <v>0</v>
      </c>
      <c r="BA53" s="5">
        <f>SUMIFS(Data!$A:$A, Data!$H:$H,$A53,Data!$C:$C,BA$1,Data!$D:$D,BA$2)</f>
        <v>0</v>
      </c>
      <c r="BB53" s="5">
        <f>SUMIFS(Data!$A:$A, Data!$H:$H,$A53,Data!$C:$C,BB$1,Data!$D:$D,BB$2)</f>
        <v>0</v>
      </c>
      <c r="BC53" s="5">
        <f>SUMIFS(Data!$A:$A, Data!$H:$H,$A53,Data!$C:$C,BC$1,Data!$D:$D,BC$2)</f>
        <v>0</v>
      </c>
      <c r="BD53" s="5">
        <f>SUMIFS(Data!$A:$A, Data!$H:$H,$A53,Data!$C:$C,BD$1,Data!$D:$D,BD$2)</f>
        <v>0</v>
      </c>
      <c r="BE53" s="5">
        <f>SUMIFS(Data!$A:$A, Data!$H:$H,$A53,Data!$C:$C,BE$1,Data!$D:$D,BE$2)</f>
        <v>0</v>
      </c>
      <c r="BF53" s="5">
        <f>SUMIFS(Data!$A:$A, Data!$H:$H,$A53,Data!$C:$C,BF$1,Data!$D:$D,BF$2)</f>
        <v>0</v>
      </c>
      <c r="BG53" s="5">
        <f>SUMIFS(Data!$A:$A, Data!$H:$H,$A53,Data!$C:$C,BG$1,Data!$D:$D,BG$2)</f>
        <v>0</v>
      </c>
      <c r="BH53" s="5">
        <f>SUMIFS(Data!$A:$A, Data!$H:$H,$A53,Data!$C:$C,BH$1,Data!$D:$D,BH$2)</f>
        <v>0</v>
      </c>
      <c r="BI53" s="5">
        <f>SUMIFS(Data!$A:$A, Data!$H:$H,$A53,Data!$C:$C,BI$1,Data!$D:$D,BI$2)</f>
        <v>0</v>
      </c>
      <c r="BJ53" s="5">
        <f>SUMIFS(Data!$A:$A, Data!$H:$H,$A53,Data!$C:$C,BJ$1,Data!$D:$D,BJ$2)</f>
        <v>0</v>
      </c>
      <c r="BK53" s="5">
        <f>SUMIFS(Data!$A:$A, Data!$H:$H,$A53,Data!$C:$C,BK$1,Data!$D:$D,BK$2)</f>
        <v>0</v>
      </c>
      <c r="BL53" s="5">
        <f>SUMIFS(Data!$A:$A, Data!$H:$H,$A53,Data!$C:$C,BL$1,Data!$D:$D,BL$2)</f>
        <v>0</v>
      </c>
      <c r="BM53" s="5">
        <f>SUMIFS(Data!$A:$A, Data!$H:$H,$A53,Data!$C:$C,BM$1,Data!$D:$D,BM$2)</f>
        <v>0</v>
      </c>
      <c r="BN53" s="5">
        <f>SUMIFS(Data!$A:$A, Data!$H:$H,$A53,Data!$C:$C,BN$1,Data!$D:$D,BN$2)</f>
        <v>0</v>
      </c>
      <c r="BO53" s="5">
        <f>SUMIFS(Data!$A:$A, Data!$H:$H,$A53,Data!$C:$C,BO$1,Data!$D:$D,BO$2)</f>
        <v>0</v>
      </c>
      <c r="BP53" s="5">
        <f>SUMIFS(Data!$A:$A, Data!$H:$H,$A53,Data!$C:$C,BP$1,Data!$D:$D,BP$2)</f>
        <v>0</v>
      </c>
      <c r="BQ53" s="5">
        <f>SUMIFS(Data!$A:$A, Data!$H:$H,$A53,Data!$C:$C,BQ$1,Data!$D:$D,BQ$2)</f>
        <v>0</v>
      </c>
      <c r="BR53" s="5">
        <f>SUMIFS(Data!$A:$A, Data!$H:$H,$A53,Data!$C:$C,BR$1,Data!$D:$D,BR$2)</f>
        <v>0</v>
      </c>
      <c r="BS53" s="5">
        <f>SUMIFS(Data!$A:$A, Data!$H:$H,$A53,Data!$C:$C,BS$1,Data!$D:$D,BS$2)</f>
        <v>0</v>
      </c>
      <c r="BT53" s="5">
        <f>SUMIFS(Data!$A:$A, Data!$H:$H,$A53,Data!$C:$C,BT$1,Data!$D:$D,BT$2)</f>
        <v>0</v>
      </c>
      <c r="BU53" s="5">
        <f>SUMIFS(Data!$A:$A, Data!$H:$H,$A53,Data!$C:$C,BU$1,Data!$D:$D,BU$2)</f>
        <v>0</v>
      </c>
      <c r="BV53" s="5">
        <f>SUMIFS(Data!$A:$A, Data!$H:$H,$A53,Data!$C:$C,BV$1,Data!$D:$D,BV$2)</f>
        <v>0</v>
      </c>
      <c r="BW53" s="5">
        <f>SUMIFS(Data!$A:$A, Data!$H:$H,$A53,Data!$C:$C,BW$1,Data!$D:$D,BW$2)</f>
        <v>0</v>
      </c>
      <c r="BX53" s="5">
        <f>SUMIFS(Data!$A:$A, Data!$H:$H,$A53,Data!$C:$C,BX$1,Data!$D:$D,BX$2)</f>
        <v>0</v>
      </c>
      <c r="BY53" s="5">
        <f>SUMIFS(Data!$A:$A, Data!$H:$H,$A53,Data!$C:$C,BY$1,Data!$D:$D,BY$2)</f>
        <v>0</v>
      </c>
      <c r="BZ53" s="5">
        <f>SUMIFS(Data!$A:$A, Data!$H:$H,$A53,Data!$C:$C,BZ$1,Data!$D:$D,BZ$2)</f>
        <v>0</v>
      </c>
      <c r="CA53" s="5">
        <f>SUMIFS(Data!$A:$A, Data!$H:$H,$A53,Data!$C:$C,CA$1,Data!$D:$D,CA$2)</f>
        <v>0</v>
      </c>
      <c r="CB53" s="5">
        <f>SUMIFS(Data!$A:$A, Data!$H:$H,$A53,Data!$C:$C,CB$1,Data!$D:$D,CB$2)</f>
        <v>0</v>
      </c>
      <c r="CC53" s="5">
        <f>SUMIFS(Data!$A:$A, Data!$H:$H,$A53,Data!$C:$C,CC$1,Data!$D:$D,CC$2)</f>
        <v>0</v>
      </c>
      <c r="CD53" s="5">
        <f>SUMIFS(Data!$A:$A, Data!$H:$H,$A53,Data!$C:$C,CD$1,Data!$D:$D,CD$2)</f>
        <v>0</v>
      </c>
      <c r="CE53" s="5">
        <f>SUMIFS(Data!$A:$A, Data!$H:$H,$A53,Data!$C:$C,CE$1,Data!$D:$D,CE$2)</f>
        <v>0</v>
      </c>
      <c r="CF53" s="5">
        <f>SUMIFS(Data!$A:$A, Data!$H:$H,$A53,Data!$C:$C,CF$1,Data!$D:$D,CF$2)</f>
        <v>0</v>
      </c>
      <c r="CG53" s="5">
        <f>SUMIFS(Data!$A:$A, Data!$H:$H,$A53,Data!$C:$C,CG$1,Data!$D:$D,CG$2)</f>
        <v>0</v>
      </c>
      <c r="CH53" s="5">
        <f>SUMIFS(Data!$A:$A, Data!$H:$H,$A53,Data!$C:$C,CH$1,Data!$D:$D,CH$2)</f>
        <v>0</v>
      </c>
      <c r="CI53" s="5">
        <f>SUMIFS(Data!$A:$A, Data!$H:$H,$A53,Data!$C:$C,CI$1,Data!$D:$D,CI$2)</f>
        <v>0</v>
      </c>
      <c r="CJ53" s="5">
        <f>SUMIFS(Data!$A:$A, Data!$H:$H,$A53,Data!$C:$C,CJ$1,Data!$D:$D,CJ$2)</f>
        <v>0</v>
      </c>
      <c r="CK53" s="5">
        <f>SUMIFS(Data!$A:$A, Data!$H:$H,$A53,Data!$C:$C,CK$1,Data!$D:$D,CK$2)</f>
        <v>0</v>
      </c>
      <c r="CL53" s="5">
        <f>SUMIFS(Data!$A:$A, Data!$H:$H,$A53,Data!$C:$C,CL$1,Data!$D:$D,CL$2)</f>
        <v>0</v>
      </c>
      <c r="CM53" s="5">
        <f>SUMIFS(Data!$A:$A, Data!$H:$H,$A53,Data!$C:$C,CM$1,Data!$D:$D,CM$2)</f>
        <v>0</v>
      </c>
      <c r="CN53" s="5">
        <f>SUMIFS(Data!$A:$A, Data!$H:$H,$A53,Data!$C:$C,CN$1,Data!$D:$D,CN$2)</f>
        <v>0</v>
      </c>
      <c r="CO53" s="5">
        <f>SUMIFS(Data!$A:$A, Data!$H:$H,$A53,Data!$C:$C,CO$1,Data!$D:$D,CO$2)</f>
        <v>0</v>
      </c>
      <c r="CP53" s="5">
        <f>SUMIFS(Data!$A:$A, Data!$H:$H,$A53,Data!$C:$C,CP$1,Data!$D:$D,CP$2)</f>
        <v>0</v>
      </c>
      <c r="CQ53" s="5">
        <f>SUMIFS(Data!$A:$A, Data!$H:$H,$A53,Data!$C:$C,CQ$1,Data!$D:$D,CQ$2)</f>
        <v>0</v>
      </c>
      <c r="CR53" s="5">
        <f>SUMIFS(Data!$A:$A, Data!$H:$H,$A53,Data!$C:$C,CR$1,Data!$D:$D,CR$2)</f>
        <v>0</v>
      </c>
      <c r="CS53" s="5">
        <f>SUMIFS(Data!$A:$A, Data!$H:$H,$A53,Data!$C:$C,CS$1,Data!$D:$D,CS$2)</f>
        <v>0</v>
      </c>
      <c r="CT53" s="5">
        <f>SUMIFS(Data!$A:$A, Data!$H:$H,$A53,Data!$C:$C,CT$1,Data!$D:$D,CT$2)</f>
        <v>0</v>
      </c>
      <c r="CU53" s="5">
        <f>SUMIFS(Data!$A:$A, Data!$H:$H,$A53,Data!$C:$C,CU$1,Data!$D:$D,CU$2)</f>
        <v>0</v>
      </c>
      <c r="CV53" s="5">
        <f>SUMIFS(Data!$A:$A, Data!$H:$H,$A53,Data!$C:$C,CV$1,Data!$D:$D,CV$2)</f>
        <v>0</v>
      </c>
      <c r="CW53" s="5">
        <f t="shared" ref="CW53:CX53" si="52">SUMIF($B$2:$CV$2,CW$2, $B53:$CV53)</f>
        <v>2</v>
      </c>
      <c r="CX53" s="5">
        <f t="shared" si="52"/>
        <v>2</v>
      </c>
      <c r="CY53" s="5">
        <f t="shared" si="3"/>
        <v>4</v>
      </c>
    </row>
    <row r="54">
      <c r="A54" s="5" t="str">
        <f>Countries!A52</f>
        <v>KGZ</v>
      </c>
      <c r="B54" s="5">
        <f>SUMIFS(Data!$A:$A, Data!$H:$H,$A54,Data!$C:$C,B$1,Data!$D:$D,B$2)</f>
        <v>0</v>
      </c>
      <c r="C54" s="5">
        <f>SUMIFS(Data!$A:$A, Data!$H:$H,$A54,Data!$C:$C,C$1,Data!$D:$D,C$2)</f>
        <v>0</v>
      </c>
      <c r="D54" s="5">
        <f>SUMIFS(Data!$A:$A, Data!$H:$H,$A54,Data!$C:$C,D$1,Data!$D:$D,D$2)</f>
        <v>0</v>
      </c>
      <c r="E54" s="5">
        <f>SUMIFS(Data!$A:$A, Data!$H:$H,$A54,Data!$C:$C,E$1,Data!$D:$D,E$2)</f>
        <v>0</v>
      </c>
      <c r="F54" s="5">
        <f>SUMIFS(Data!$A:$A, Data!$H:$H,$A54,Data!$C:$C,F$1,Data!$D:$D,F$2)</f>
        <v>0</v>
      </c>
      <c r="G54" s="5">
        <f>SUMIFS(Data!$A:$A, Data!$H:$H,$A54,Data!$C:$C,G$1,Data!$D:$D,G$2)</f>
        <v>0</v>
      </c>
      <c r="H54" s="5">
        <f>SUMIFS(Data!$A:$A, Data!$H:$H,$A54,Data!$C:$C,H$1,Data!$D:$D,H$2)</f>
        <v>0</v>
      </c>
      <c r="I54" s="5">
        <f>SUMIFS(Data!$A:$A, Data!$H:$H,$A54,Data!$C:$C,I$1,Data!$D:$D,I$2)</f>
        <v>0</v>
      </c>
      <c r="J54" s="5">
        <f>SUMIFS(Data!$A:$A, Data!$H:$H,$A54,Data!$C:$C,J$1,Data!$D:$D,J$2)</f>
        <v>0</v>
      </c>
      <c r="K54" s="5">
        <f>SUMIFS(Data!$A:$A, Data!$H:$H,$A54,Data!$C:$C,K$1,Data!$D:$D,K$2)</f>
        <v>0</v>
      </c>
      <c r="L54" s="5">
        <f>SUMIFS(Data!$A:$A, Data!$H:$H,$A54,Data!$C:$C,L$1,Data!$D:$D,L$2)</f>
        <v>0</v>
      </c>
      <c r="M54" s="5">
        <f>SUMIFS(Data!$A:$A, Data!$H:$H,$A54,Data!$C:$C,M$1,Data!$D:$D,M$2)</f>
        <v>0</v>
      </c>
      <c r="N54" s="5">
        <f>SUMIFS(Data!$A:$A, Data!$H:$H,$A54,Data!$C:$C,N$1,Data!$D:$D,N$2)</f>
        <v>0</v>
      </c>
      <c r="O54" s="5">
        <f>SUMIFS(Data!$A:$A, Data!$H:$H,$A54,Data!$C:$C,O$1,Data!$D:$D,O$2)</f>
        <v>0</v>
      </c>
      <c r="P54" s="5">
        <f>SUMIFS(Data!$A:$A, Data!$H:$H,$A54,Data!$C:$C,P$1,Data!$D:$D,P$2)</f>
        <v>0</v>
      </c>
      <c r="Q54" s="5">
        <f>SUMIFS(Data!$A:$A, Data!$H:$H,$A54,Data!$C:$C,Q$1,Data!$D:$D,Q$2)</f>
        <v>0</v>
      </c>
      <c r="R54" s="5">
        <f>SUMIFS(Data!$A:$A, Data!$H:$H,$A54,Data!$C:$C,R$1,Data!$D:$D,R$2)</f>
        <v>0</v>
      </c>
      <c r="S54" s="5">
        <f>SUMIFS(Data!$A:$A, Data!$H:$H,$A54,Data!$C:$C,S$1,Data!$D:$D,S$2)</f>
        <v>0</v>
      </c>
      <c r="T54" s="5">
        <f>SUMIFS(Data!$A:$A, Data!$H:$H,$A54,Data!$C:$C,T$1,Data!$D:$D,T$2)</f>
        <v>0</v>
      </c>
      <c r="U54" s="5">
        <f>SUMIFS(Data!$A:$A, Data!$H:$H,$A54,Data!$C:$C,U$1,Data!$D:$D,U$2)</f>
        <v>0</v>
      </c>
      <c r="V54" s="5">
        <f>SUMIFS(Data!$A:$A, Data!$H:$H,$A54,Data!$C:$C,V$1,Data!$D:$D,V$2)</f>
        <v>0</v>
      </c>
      <c r="W54" s="5">
        <f>SUMIFS(Data!$A:$A, Data!$H:$H,$A54,Data!$C:$C,W$1,Data!$D:$D,W$2)</f>
        <v>0</v>
      </c>
      <c r="X54" s="5">
        <f>SUMIFS(Data!$A:$A, Data!$H:$H,$A54,Data!$C:$C,X$1,Data!$D:$D,X$2)</f>
        <v>0</v>
      </c>
      <c r="Y54" s="5">
        <f>SUMIFS(Data!$A:$A, Data!$H:$H,$A54,Data!$C:$C,Y$1,Data!$D:$D,Y$2)</f>
        <v>0</v>
      </c>
      <c r="Z54" s="5">
        <f>SUMIFS(Data!$A:$A, Data!$H:$H,$A54,Data!$C:$C,Z$1,Data!$D:$D,Z$2)</f>
        <v>0</v>
      </c>
      <c r="AA54" s="5">
        <f>SUMIFS(Data!$A:$A, Data!$H:$H,$A54,Data!$C:$C,AA$1,Data!$D:$D,AA$2)</f>
        <v>0</v>
      </c>
      <c r="AB54" s="5">
        <f>SUMIFS(Data!$A:$A, Data!$H:$H,$A54,Data!$C:$C,AB$1,Data!$D:$D,AB$2)</f>
        <v>0</v>
      </c>
      <c r="AC54" s="5">
        <f>SUMIFS(Data!$A:$A, Data!$H:$H,$A54,Data!$C:$C,AC$1,Data!$D:$D,AC$2)</f>
        <v>0</v>
      </c>
      <c r="AD54" s="5">
        <f>SUMIFS(Data!$A:$A, Data!$H:$H,$A54,Data!$C:$C,AD$1,Data!$D:$D,AD$2)</f>
        <v>0</v>
      </c>
      <c r="AE54" s="5">
        <f>SUMIFS(Data!$A:$A, Data!$H:$H,$A54,Data!$C:$C,AE$1,Data!$D:$D,AE$2)</f>
        <v>0</v>
      </c>
      <c r="AF54" s="5">
        <f>SUMIFS(Data!$A:$A, Data!$H:$H,$A54,Data!$C:$C,AF$1,Data!$D:$D,AF$2)</f>
        <v>0</v>
      </c>
      <c r="AG54" s="5">
        <f>SUMIFS(Data!$A:$A, Data!$H:$H,$A54,Data!$C:$C,AG$1,Data!$D:$D,AG$2)</f>
        <v>0</v>
      </c>
      <c r="AH54" s="5">
        <f>SUMIFS(Data!$A:$A, Data!$H:$H,$A54,Data!$C:$C,AH$1,Data!$D:$D,AH$2)</f>
        <v>0</v>
      </c>
      <c r="AI54" s="5">
        <f>SUMIFS(Data!$A:$A, Data!$H:$H,$A54,Data!$C:$C,AI$1,Data!$D:$D,AI$2)</f>
        <v>0</v>
      </c>
      <c r="AJ54" s="5">
        <f>SUMIFS(Data!$A:$A, Data!$H:$H,$A54,Data!$C:$C,AJ$1,Data!$D:$D,AJ$2)</f>
        <v>0</v>
      </c>
      <c r="AK54" s="5">
        <f>SUMIFS(Data!$A:$A, Data!$H:$H,$A54,Data!$C:$C,AK$1,Data!$D:$D,AK$2)</f>
        <v>0</v>
      </c>
      <c r="AL54" s="5">
        <f>SUMIFS(Data!$A:$A, Data!$H:$H,$A54,Data!$C:$C,AL$1,Data!$D:$D,AL$2)</f>
        <v>0</v>
      </c>
      <c r="AM54" s="5">
        <f>SUMIFS(Data!$A:$A, Data!$H:$H,$A54,Data!$C:$C,AM$1,Data!$D:$D,AM$2)</f>
        <v>0</v>
      </c>
      <c r="AN54" s="5">
        <f>SUMIFS(Data!$A:$A, Data!$H:$H,$A54,Data!$C:$C,AN$1,Data!$D:$D,AN$2)</f>
        <v>0</v>
      </c>
      <c r="AO54" s="5">
        <f>SUMIFS(Data!$A:$A, Data!$H:$H,$A54,Data!$C:$C,AO$1,Data!$D:$D,AO$2)</f>
        <v>0</v>
      </c>
      <c r="AP54" s="5">
        <f>SUMIFS(Data!$A:$A, Data!$H:$H,$A54,Data!$C:$C,AP$1,Data!$D:$D,AP$2)</f>
        <v>0</v>
      </c>
      <c r="AQ54" s="5">
        <f>SUMIFS(Data!$A:$A, Data!$H:$H,$A54,Data!$C:$C,AQ$1,Data!$D:$D,AQ$2)</f>
        <v>0</v>
      </c>
      <c r="AR54" s="5">
        <f>SUMIFS(Data!$A:$A, Data!$H:$H,$A54,Data!$C:$C,AR$1,Data!$D:$D,AR$2)</f>
        <v>0</v>
      </c>
      <c r="AS54" s="5">
        <f>SUMIFS(Data!$A:$A, Data!$H:$H,$A54,Data!$C:$C,AS$1,Data!$D:$D,AS$2)</f>
        <v>0</v>
      </c>
      <c r="AT54" s="5">
        <f>SUMIFS(Data!$A:$A, Data!$H:$H,$A54,Data!$C:$C,AT$1,Data!$D:$D,AT$2)</f>
        <v>0</v>
      </c>
      <c r="AU54" s="5">
        <f>SUMIFS(Data!$A:$A, Data!$H:$H,$A54,Data!$C:$C,AU$1,Data!$D:$D,AU$2)</f>
        <v>0</v>
      </c>
      <c r="AV54" s="5">
        <f>SUMIFS(Data!$A:$A, Data!$H:$H,$A54,Data!$C:$C,AV$1,Data!$D:$D,AV$2)</f>
        <v>0</v>
      </c>
      <c r="AW54" s="5">
        <f>SUMIFS(Data!$A:$A, Data!$H:$H,$A54,Data!$C:$C,AW$1,Data!$D:$D,AW$2)</f>
        <v>0</v>
      </c>
      <c r="AX54" s="5">
        <f>SUMIFS(Data!$A:$A, Data!$H:$H,$A54,Data!$C:$C,AX$1,Data!$D:$D,AX$2)</f>
        <v>0</v>
      </c>
      <c r="AY54" s="5">
        <f>SUMIFS(Data!$A:$A, Data!$H:$H,$A54,Data!$C:$C,AY$1,Data!$D:$D,AY$2)</f>
        <v>0</v>
      </c>
      <c r="AZ54" s="5">
        <f>SUMIFS(Data!$A:$A, Data!$H:$H,$A54,Data!$C:$C,AZ$1,Data!$D:$D,AZ$2)</f>
        <v>0</v>
      </c>
      <c r="BA54" s="5">
        <f>SUMIFS(Data!$A:$A, Data!$H:$H,$A54,Data!$C:$C,BA$1,Data!$D:$D,BA$2)</f>
        <v>0</v>
      </c>
      <c r="BB54" s="5">
        <f>SUMIFS(Data!$A:$A, Data!$H:$H,$A54,Data!$C:$C,BB$1,Data!$D:$D,BB$2)</f>
        <v>0</v>
      </c>
      <c r="BC54" s="5">
        <f>SUMIFS(Data!$A:$A, Data!$H:$H,$A54,Data!$C:$C,BC$1,Data!$D:$D,BC$2)</f>
        <v>0</v>
      </c>
      <c r="BD54" s="5">
        <f>SUMIFS(Data!$A:$A, Data!$H:$H,$A54,Data!$C:$C,BD$1,Data!$D:$D,BD$2)</f>
        <v>0</v>
      </c>
      <c r="BE54" s="5">
        <f>SUMIFS(Data!$A:$A, Data!$H:$H,$A54,Data!$C:$C,BE$1,Data!$D:$D,BE$2)</f>
        <v>0</v>
      </c>
      <c r="BF54" s="5">
        <f>SUMIFS(Data!$A:$A, Data!$H:$H,$A54,Data!$C:$C,BF$1,Data!$D:$D,BF$2)</f>
        <v>0</v>
      </c>
      <c r="BG54" s="5">
        <f>SUMIFS(Data!$A:$A, Data!$H:$H,$A54,Data!$C:$C,BG$1,Data!$D:$D,BG$2)</f>
        <v>0</v>
      </c>
      <c r="BH54" s="5">
        <f>SUMIFS(Data!$A:$A, Data!$H:$H,$A54,Data!$C:$C,BH$1,Data!$D:$D,BH$2)</f>
        <v>0</v>
      </c>
      <c r="BI54" s="5">
        <f>SUMIFS(Data!$A:$A, Data!$H:$H,$A54,Data!$C:$C,BI$1,Data!$D:$D,BI$2)</f>
        <v>0</v>
      </c>
      <c r="BJ54" s="5">
        <f>SUMIFS(Data!$A:$A, Data!$H:$H,$A54,Data!$C:$C,BJ$1,Data!$D:$D,BJ$2)</f>
        <v>0</v>
      </c>
      <c r="BK54" s="5">
        <f>SUMIFS(Data!$A:$A, Data!$H:$H,$A54,Data!$C:$C,BK$1,Data!$D:$D,BK$2)</f>
        <v>0</v>
      </c>
      <c r="BL54" s="5">
        <f>SUMIFS(Data!$A:$A, Data!$H:$H,$A54,Data!$C:$C,BL$1,Data!$D:$D,BL$2)</f>
        <v>0</v>
      </c>
      <c r="BM54" s="5">
        <f>SUMIFS(Data!$A:$A, Data!$H:$H,$A54,Data!$C:$C,BM$1,Data!$D:$D,BM$2)</f>
        <v>0</v>
      </c>
      <c r="BN54" s="5">
        <f>SUMIFS(Data!$A:$A, Data!$H:$H,$A54,Data!$C:$C,BN$1,Data!$D:$D,BN$2)</f>
        <v>0</v>
      </c>
      <c r="BO54" s="5">
        <f>SUMIFS(Data!$A:$A, Data!$H:$H,$A54,Data!$C:$C,BO$1,Data!$D:$D,BO$2)</f>
        <v>0</v>
      </c>
      <c r="BP54" s="5">
        <f>SUMIFS(Data!$A:$A, Data!$H:$H,$A54,Data!$C:$C,BP$1,Data!$D:$D,BP$2)</f>
        <v>0</v>
      </c>
      <c r="BQ54" s="5">
        <f>SUMIFS(Data!$A:$A, Data!$H:$H,$A54,Data!$C:$C,BQ$1,Data!$D:$D,BQ$2)</f>
        <v>0</v>
      </c>
      <c r="BR54" s="5">
        <f>SUMIFS(Data!$A:$A, Data!$H:$H,$A54,Data!$C:$C,BR$1,Data!$D:$D,BR$2)</f>
        <v>0</v>
      </c>
      <c r="BS54" s="5">
        <f>SUMIFS(Data!$A:$A, Data!$H:$H,$A54,Data!$C:$C,BS$1,Data!$D:$D,BS$2)</f>
        <v>0</v>
      </c>
      <c r="BT54" s="5">
        <f>SUMIFS(Data!$A:$A, Data!$H:$H,$A54,Data!$C:$C,BT$1,Data!$D:$D,BT$2)</f>
        <v>0</v>
      </c>
      <c r="BU54" s="5">
        <f>SUMIFS(Data!$A:$A, Data!$H:$H,$A54,Data!$C:$C,BU$1,Data!$D:$D,BU$2)</f>
        <v>0</v>
      </c>
      <c r="BV54" s="5">
        <f>SUMIFS(Data!$A:$A, Data!$H:$H,$A54,Data!$C:$C,BV$1,Data!$D:$D,BV$2)</f>
        <v>0</v>
      </c>
      <c r="BW54" s="5">
        <f>SUMIFS(Data!$A:$A, Data!$H:$H,$A54,Data!$C:$C,BW$1,Data!$D:$D,BW$2)</f>
        <v>0</v>
      </c>
      <c r="BX54" s="5">
        <f>SUMIFS(Data!$A:$A, Data!$H:$H,$A54,Data!$C:$C,BX$1,Data!$D:$D,BX$2)</f>
        <v>0</v>
      </c>
      <c r="BY54" s="5">
        <f>SUMIFS(Data!$A:$A, Data!$H:$H,$A54,Data!$C:$C,BY$1,Data!$D:$D,BY$2)</f>
        <v>0</v>
      </c>
      <c r="BZ54" s="5">
        <f>SUMIFS(Data!$A:$A, Data!$H:$H,$A54,Data!$C:$C,BZ$1,Data!$D:$D,BZ$2)</f>
        <v>0</v>
      </c>
      <c r="CA54" s="5">
        <f>SUMIFS(Data!$A:$A, Data!$H:$H,$A54,Data!$C:$C,CA$1,Data!$D:$D,CA$2)</f>
        <v>0</v>
      </c>
      <c r="CB54" s="5">
        <f>SUMIFS(Data!$A:$A, Data!$H:$H,$A54,Data!$C:$C,CB$1,Data!$D:$D,CB$2)</f>
        <v>0</v>
      </c>
      <c r="CC54" s="5">
        <f>SUMIFS(Data!$A:$A, Data!$H:$H,$A54,Data!$C:$C,CC$1,Data!$D:$D,CC$2)</f>
        <v>0</v>
      </c>
      <c r="CD54" s="5">
        <f>SUMIFS(Data!$A:$A, Data!$H:$H,$A54,Data!$C:$C,CD$1,Data!$D:$D,CD$2)</f>
        <v>0</v>
      </c>
      <c r="CE54" s="5">
        <f>SUMIFS(Data!$A:$A, Data!$H:$H,$A54,Data!$C:$C,CE$1,Data!$D:$D,CE$2)</f>
        <v>0</v>
      </c>
      <c r="CF54" s="5">
        <f>SUMIFS(Data!$A:$A, Data!$H:$H,$A54,Data!$C:$C,CF$1,Data!$D:$D,CF$2)</f>
        <v>0</v>
      </c>
      <c r="CG54" s="5">
        <f>SUMIFS(Data!$A:$A, Data!$H:$H,$A54,Data!$C:$C,CG$1,Data!$D:$D,CG$2)</f>
        <v>0</v>
      </c>
      <c r="CH54" s="5">
        <f>SUMIFS(Data!$A:$A, Data!$H:$H,$A54,Data!$C:$C,CH$1,Data!$D:$D,CH$2)</f>
        <v>0</v>
      </c>
      <c r="CI54" s="5">
        <f>SUMIFS(Data!$A:$A, Data!$H:$H,$A54,Data!$C:$C,CI$1,Data!$D:$D,CI$2)</f>
        <v>0</v>
      </c>
      <c r="CJ54" s="5">
        <f>SUMIFS(Data!$A:$A, Data!$H:$H,$A54,Data!$C:$C,CJ$1,Data!$D:$D,CJ$2)</f>
        <v>0</v>
      </c>
      <c r="CK54" s="5">
        <f>SUMIFS(Data!$A:$A, Data!$H:$H,$A54,Data!$C:$C,CK$1,Data!$D:$D,CK$2)</f>
        <v>0</v>
      </c>
      <c r="CL54" s="5">
        <f>SUMIFS(Data!$A:$A, Data!$H:$H,$A54,Data!$C:$C,CL$1,Data!$D:$D,CL$2)</f>
        <v>0</v>
      </c>
      <c r="CM54" s="5">
        <f>SUMIFS(Data!$A:$A, Data!$H:$H,$A54,Data!$C:$C,CM$1,Data!$D:$D,CM$2)</f>
        <v>0</v>
      </c>
      <c r="CN54" s="5">
        <f>SUMIFS(Data!$A:$A, Data!$H:$H,$A54,Data!$C:$C,CN$1,Data!$D:$D,CN$2)</f>
        <v>0</v>
      </c>
      <c r="CO54" s="5">
        <f>SUMIFS(Data!$A:$A, Data!$H:$H,$A54,Data!$C:$C,CO$1,Data!$D:$D,CO$2)</f>
        <v>0</v>
      </c>
      <c r="CP54" s="5">
        <f>SUMIFS(Data!$A:$A, Data!$H:$H,$A54,Data!$C:$C,CP$1,Data!$D:$D,CP$2)</f>
        <v>0</v>
      </c>
      <c r="CQ54" s="5">
        <f>SUMIFS(Data!$A:$A, Data!$H:$H,$A54,Data!$C:$C,CQ$1,Data!$D:$D,CQ$2)</f>
        <v>0</v>
      </c>
      <c r="CR54" s="5">
        <f>SUMIFS(Data!$A:$A, Data!$H:$H,$A54,Data!$C:$C,CR$1,Data!$D:$D,CR$2)</f>
        <v>0</v>
      </c>
      <c r="CS54" s="5">
        <f>SUMIFS(Data!$A:$A, Data!$H:$H,$A54,Data!$C:$C,CS$1,Data!$D:$D,CS$2)</f>
        <v>0</v>
      </c>
      <c r="CT54" s="5">
        <f>SUMIFS(Data!$A:$A, Data!$H:$H,$A54,Data!$C:$C,CT$1,Data!$D:$D,CT$2)</f>
        <v>0</v>
      </c>
      <c r="CU54" s="5">
        <f>SUMIFS(Data!$A:$A, Data!$H:$H,$A54,Data!$C:$C,CU$1,Data!$D:$D,CU$2)</f>
        <v>1</v>
      </c>
      <c r="CV54" s="5">
        <f>SUMIFS(Data!$A:$A, Data!$H:$H,$A54,Data!$C:$C,CV$1,Data!$D:$D,CV$2)</f>
        <v>1</v>
      </c>
      <c r="CW54" s="5">
        <f t="shared" ref="CW54:CX54" si="53">SUMIF($B$2:$CV$2,CW$2, $B54:$CV54)</f>
        <v>1</v>
      </c>
      <c r="CX54" s="5">
        <f t="shared" si="53"/>
        <v>1</v>
      </c>
      <c r="CY54" s="5">
        <f t="shared" si="3"/>
        <v>2</v>
      </c>
    </row>
    <row r="55">
      <c r="A55" s="5" t="str">
        <f>Countries!A53</f>
        <v>KOR</v>
      </c>
      <c r="B55" s="5">
        <f>SUMIFS(Data!$A:$A, Data!$H:$H,$A55,Data!$C:$C,B$1,Data!$D:$D,B$2)</f>
        <v>0</v>
      </c>
      <c r="C55" s="5">
        <f>SUMIFS(Data!$A:$A, Data!$H:$H,$A55,Data!$C:$C,C$1,Data!$D:$D,C$2)</f>
        <v>0</v>
      </c>
      <c r="D55" s="5">
        <f>SUMIFS(Data!$A:$A, Data!$H:$H,$A55,Data!$C:$C,D$1,Data!$D:$D,D$2)</f>
        <v>0</v>
      </c>
      <c r="E55" s="5">
        <f>SUMIFS(Data!$A:$A, Data!$H:$H,$A55,Data!$C:$C,E$1,Data!$D:$D,E$2)</f>
        <v>0</v>
      </c>
      <c r="F55" s="5">
        <f>SUMIFS(Data!$A:$A, Data!$H:$H,$A55,Data!$C:$C,F$1,Data!$D:$D,F$2)</f>
        <v>0</v>
      </c>
      <c r="G55" s="5">
        <f>SUMIFS(Data!$A:$A, Data!$H:$H,$A55,Data!$C:$C,G$1,Data!$D:$D,G$2)</f>
        <v>0</v>
      </c>
      <c r="H55" s="5">
        <f>SUMIFS(Data!$A:$A, Data!$H:$H,$A55,Data!$C:$C,H$1,Data!$D:$D,H$2)</f>
        <v>0</v>
      </c>
      <c r="I55" s="5">
        <f>SUMIFS(Data!$A:$A, Data!$H:$H,$A55,Data!$C:$C,I$1,Data!$D:$D,I$2)</f>
        <v>0</v>
      </c>
      <c r="J55" s="5">
        <f>SUMIFS(Data!$A:$A, Data!$H:$H,$A55,Data!$C:$C,J$1,Data!$D:$D,J$2)</f>
        <v>0</v>
      </c>
      <c r="K55" s="5">
        <f>SUMIFS(Data!$A:$A, Data!$H:$H,$A55,Data!$C:$C,K$1,Data!$D:$D,K$2)</f>
        <v>0</v>
      </c>
      <c r="L55" s="5">
        <f>SUMIFS(Data!$A:$A, Data!$H:$H,$A55,Data!$C:$C,L$1,Data!$D:$D,L$2)</f>
        <v>0</v>
      </c>
      <c r="M55" s="5">
        <f>SUMIFS(Data!$A:$A, Data!$H:$H,$A55,Data!$C:$C,M$1,Data!$D:$D,M$2)</f>
        <v>0</v>
      </c>
      <c r="N55" s="5">
        <f>SUMIFS(Data!$A:$A, Data!$H:$H,$A55,Data!$C:$C,N$1,Data!$D:$D,N$2)</f>
        <v>0</v>
      </c>
      <c r="O55" s="5">
        <f>SUMIFS(Data!$A:$A, Data!$H:$H,$A55,Data!$C:$C,O$1,Data!$D:$D,O$2)</f>
        <v>0</v>
      </c>
      <c r="P55" s="5">
        <f>SUMIFS(Data!$A:$A, Data!$H:$H,$A55,Data!$C:$C,P$1,Data!$D:$D,P$2)</f>
        <v>0</v>
      </c>
      <c r="Q55" s="5">
        <f>SUMIFS(Data!$A:$A, Data!$H:$H,$A55,Data!$C:$C,Q$1,Data!$D:$D,Q$2)</f>
        <v>0</v>
      </c>
      <c r="R55" s="5">
        <f>SUMIFS(Data!$A:$A, Data!$H:$H,$A55,Data!$C:$C,R$1,Data!$D:$D,R$2)</f>
        <v>0</v>
      </c>
      <c r="S55" s="5">
        <f>SUMIFS(Data!$A:$A, Data!$H:$H,$A55,Data!$C:$C,S$1,Data!$D:$D,S$2)</f>
        <v>0</v>
      </c>
      <c r="T55" s="5">
        <f>SUMIFS(Data!$A:$A, Data!$H:$H,$A55,Data!$C:$C,T$1,Data!$D:$D,T$2)</f>
        <v>0</v>
      </c>
      <c r="U55" s="5">
        <f>SUMIFS(Data!$A:$A, Data!$H:$H,$A55,Data!$C:$C,U$1,Data!$D:$D,U$2)</f>
        <v>0</v>
      </c>
      <c r="V55" s="5">
        <f>SUMIFS(Data!$A:$A, Data!$H:$H,$A55,Data!$C:$C,V$1,Data!$D:$D,V$2)</f>
        <v>0</v>
      </c>
      <c r="W55" s="5">
        <f>SUMIFS(Data!$A:$A, Data!$H:$H,$A55,Data!$C:$C,W$1,Data!$D:$D,W$2)</f>
        <v>0</v>
      </c>
      <c r="X55" s="5">
        <f>SUMIFS(Data!$A:$A, Data!$H:$H,$A55,Data!$C:$C,X$1,Data!$D:$D,X$2)</f>
        <v>0</v>
      </c>
      <c r="Y55" s="5">
        <f>SUMIFS(Data!$A:$A, Data!$H:$H,$A55,Data!$C:$C,Y$1,Data!$D:$D,Y$2)</f>
        <v>0</v>
      </c>
      <c r="Z55" s="5">
        <f>SUMIFS(Data!$A:$A, Data!$H:$H,$A55,Data!$C:$C,Z$1,Data!$D:$D,Z$2)</f>
        <v>0</v>
      </c>
      <c r="AA55" s="5">
        <f>SUMIFS(Data!$A:$A, Data!$H:$H,$A55,Data!$C:$C,AA$1,Data!$D:$D,AA$2)</f>
        <v>0</v>
      </c>
      <c r="AB55" s="5">
        <f>SUMIFS(Data!$A:$A, Data!$H:$H,$A55,Data!$C:$C,AB$1,Data!$D:$D,AB$2)</f>
        <v>0</v>
      </c>
      <c r="AC55" s="5">
        <f>SUMIFS(Data!$A:$A, Data!$H:$H,$A55,Data!$C:$C,AC$1,Data!$D:$D,AC$2)</f>
        <v>0</v>
      </c>
      <c r="AD55" s="5">
        <f>SUMIFS(Data!$A:$A, Data!$H:$H,$A55,Data!$C:$C,AD$1,Data!$D:$D,AD$2)</f>
        <v>0</v>
      </c>
      <c r="AE55" s="5">
        <f>SUMIFS(Data!$A:$A, Data!$H:$H,$A55,Data!$C:$C,AE$1,Data!$D:$D,AE$2)</f>
        <v>0</v>
      </c>
      <c r="AF55" s="5">
        <f>SUMIFS(Data!$A:$A, Data!$H:$H,$A55,Data!$C:$C,AF$1,Data!$D:$D,AF$2)</f>
        <v>0</v>
      </c>
      <c r="AG55" s="5">
        <f>SUMIFS(Data!$A:$A, Data!$H:$H,$A55,Data!$C:$C,AG$1,Data!$D:$D,AG$2)</f>
        <v>0</v>
      </c>
      <c r="AH55" s="5">
        <f>SUMIFS(Data!$A:$A, Data!$H:$H,$A55,Data!$C:$C,AH$1,Data!$D:$D,AH$2)</f>
        <v>0</v>
      </c>
      <c r="AI55" s="5">
        <f>SUMIFS(Data!$A:$A, Data!$H:$H,$A55,Data!$C:$C,AI$1,Data!$D:$D,AI$2)</f>
        <v>0</v>
      </c>
      <c r="AJ55" s="5">
        <f>SUMIFS(Data!$A:$A, Data!$H:$H,$A55,Data!$C:$C,AJ$1,Data!$D:$D,AJ$2)</f>
        <v>0</v>
      </c>
      <c r="AK55" s="5">
        <f>SUMIFS(Data!$A:$A, Data!$H:$H,$A55,Data!$C:$C,AK$1,Data!$D:$D,AK$2)</f>
        <v>0</v>
      </c>
      <c r="AL55" s="5">
        <f>SUMIFS(Data!$A:$A, Data!$H:$H,$A55,Data!$C:$C,AL$1,Data!$D:$D,AL$2)</f>
        <v>0</v>
      </c>
      <c r="AM55" s="5">
        <f>SUMIFS(Data!$A:$A, Data!$H:$H,$A55,Data!$C:$C,AM$1,Data!$D:$D,AM$2)</f>
        <v>0</v>
      </c>
      <c r="AN55" s="5">
        <f>SUMIFS(Data!$A:$A, Data!$H:$H,$A55,Data!$C:$C,AN$1,Data!$D:$D,AN$2)</f>
        <v>0</v>
      </c>
      <c r="AO55" s="5">
        <f>SUMIFS(Data!$A:$A, Data!$H:$H,$A55,Data!$C:$C,AO$1,Data!$D:$D,AO$2)</f>
        <v>0</v>
      </c>
      <c r="AP55" s="5">
        <f>SUMIFS(Data!$A:$A, Data!$H:$H,$A55,Data!$C:$C,AP$1,Data!$D:$D,AP$2)</f>
        <v>3</v>
      </c>
      <c r="AQ55" s="5">
        <f>SUMIFS(Data!$A:$A, Data!$H:$H,$A55,Data!$C:$C,AQ$1,Data!$D:$D,AQ$2)</f>
        <v>0</v>
      </c>
      <c r="AR55" s="5">
        <f>SUMIFS(Data!$A:$A, Data!$H:$H,$A55,Data!$C:$C,AR$1,Data!$D:$D,AR$2)</f>
        <v>0</v>
      </c>
      <c r="AS55" s="5">
        <f>SUMIFS(Data!$A:$A, Data!$H:$H,$A55,Data!$C:$C,AS$1,Data!$D:$D,AS$2)</f>
        <v>0</v>
      </c>
      <c r="AT55" s="5">
        <f>SUMIFS(Data!$A:$A, Data!$H:$H,$A55,Data!$C:$C,AT$1,Data!$D:$D,AT$2)</f>
        <v>0</v>
      </c>
      <c r="AU55" s="5">
        <f>SUMIFS(Data!$A:$A, Data!$H:$H,$A55,Data!$C:$C,AU$1,Data!$D:$D,AU$2)</f>
        <v>0</v>
      </c>
      <c r="AV55" s="5">
        <f>SUMIFS(Data!$A:$A, Data!$H:$H,$A55,Data!$C:$C,AV$1,Data!$D:$D,AV$2)</f>
        <v>0</v>
      </c>
      <c r="AW55" s="5">
        <f>SUMIFS(Data!$A:$A, Data!$H:$H,$A55,Data!$C:$C,AW$1,Data!$D:$D,AW$2)</f>
        <v>0</v>
      </c>
      <c r="AX55" s="5">
        <f>SUMIFS(Data!$A:$A, Data!$H:$H,$A55,Data!$C:$C,AX$1,Data!$D:$D,AX$2)</f>
        <v>0</v>
      </c>
      <c r="AY55" s="5">
        <f>SUMIFS(Data!$A:$A, Data!$H:$H,$A55,Data!$C:$C,AY$1,Data!$D:$D,AY$2)</f>
        <v>1</v>
      </c>
      <c r="AZ55" s="5">
        <f>SUMIFS(Data!$A:$A, Data!$H:$H,$A55,Data!$C:$C,AZ$1,Data!$D:$D,AZ$2)</f>
        <v>0</v>
      </c>
      <c r="BA55" s="5">
        <f>SUMIFS(Data!$A:$A, Data!$H:$H,$A55,Data!$C:$C,BA$1,Data!$D:$D,BA$2)</f>
        <v>0</v>
      </c>
      <c r="BB55" s="5">
        <f>SUMIFS(Data!$A:$A, Data!$H:$H,$A55,Data!$C:$C,BB$1,Data!$D:$D,BB$2)</f>
        <v>0</v>
      </c>
      <c r="BC55" s="5">
        <f>SUMIFS(Data!$A:$A, Data!$H:$H,$A55,Data!$C:$C,BC$1,Data!$D:$D,BC$2)</f>
        <v>0</v>
      </c>
      <c r="BD55" s="5">
        <f>SUMIFS(Data!$A:$A, Data!$H:$H,$A55,Data!$C:$C,BD$1,Data!$D:$D,BD$2)</f>
        <v>0</v>
      </c>
      <c r="BE55" s="5">
        <f>SUMIFS(Data!$A:$A, Data!$H:$H,$A55,Data!$C:$C,BE$1,Data!$D:$D,BE$2)</f>
        <v>0</v>
      </c>
      <c r="BF55" s="5">
        <f>SUMIFS(Data!$A:$A, Data!$H:$H,$A55,Data!$C:$C,BF$1,Data!$D:$D,BF$2)</f>
        <v>0</v>
      </c>
      <c r="BG55" s="5">
        <f>SUMIFS(Data!$A:$A, Data!$H:$H,$A55,Data!$C:$C,BG$1,Data!$D:$D,BG$2)</f>
        <v>0</v>
      </c>
      <c r="BH55" s="5">
        <f>SUMIFS(Data!$A:$A, Data!$H:$H,$A55,Data!$C:$C,BH$1,Data!$D:$D,BH$2)</f>
        <v>0</v>
      </c>
      <c r="BI55" s="5">
        <f>SUMIFS(Data!$A:$A, Data!$H:$H,$A55,Data!$C:$C,BI$1,Data!$D:$D,BI$2)</f>
        <v>0</v>
      </c>
      <c r="BJ55" s="5">
        <f>SUMIFS(Data!$A:$A, Data!$H:$H,$A55,Data!$C:$C,BJ$1,Data!$D:$D,BJ$2)</f>
        <v>0</v>
      </c>
      <c r="BK55" s="5">
        <f>SUMIFS(Data!$A:$A, Data!$H:$H,$A55,Data!$C:$C,BK$1,Data!$D:$D,BK$2)</f>
        <v>0</v>
      </c>
      <c r="BL55" s="5">
        <f>SUMIFS(Data!$A:$A, Data!$H:$H,$A55,Data!$C:$C,BL$1,Data!$D:$D,BL$2)</f>
        <v>0</v>
      </c>
      <c r="BM55" s="5">
        <f>SUMIFS(Data!$A:$A, Data!$H:$H,$A55,Data!$C:$C,BM$1,Data!$D:$D,BM$2)</f>
        <v>0</v>
      </c>
      <c r="BN55" s="5">
        <f>SUMIFS(Data!$A:$A, Data!$H:$H,$A55,Data!$C:$C,BN$1,Data!$D:$D,BN$2)</f>
        <v>0</v>
      </c>
      <c r="BO55" s="5">
        <f>SUMIFS(Data!$A:$A, Data!$H:$H,$A55,Data!$C:$C,BO$1,Data!$D:$D,BO$2)</f>
        <v>0</v>
      </c>
      <c r="BP55" s="5">
        <f>SUMIFS(Data!$A:$A, Data!$H:$H,$A55,Data!$C:$C,BP$1,Data!$D:$D,BP$2)</f>
        <v>0</v>
      </c>
      <c r="BQ55" s="5">
        <f>SUMIFS(Data!$A:$A, Data!$H:$H,$A55,Data!$C:$C,BQ$1,Data!$D:$D,BQ$2)</f>
        <v>0</v>
      </c>
      <c r="BR55" s="5">
        <f>SUMIFS(Data!$A:$A, Data!$H:$H,$A55,Data!$C:$C,BR$1,Data!$D:$D,BR$2)</f>
        <v>1</v>
      </c>
      <c r="BS55" s="5">
        <f>SUMIFS(Data!$A:$A, Data!$H:$H,$A55,Data!$C:$C,BS$1,Data!$D:$D,BS$2)</f>
        <v>0</v>
      </c>
      <c r="BT55" s="5">
        <f>SUMIFS(Data!$A:$A, Data!$H:$H,$A55,Data!$C:$C,BT$1,Data!$D:$D,BT$2)</f>
        <v>0</v>
      </c>
      <c r="BU55" s="5">
        <f>SUMIFS(Data!$A:$A, Data!$H:$H,$A55,Data!$C:$C,BU$1,Data!$D:$D,BU$2)</f>
        <v>0</v>
      </c>
      <c r="BV55" s="5">
        <f>SUMIFS(Data!$A:$A, Data!$H:$H,$A55,Data!$C:$C,BV$1,Data!$D:$D,BV$2)</f>
        <v>0</v>
      </c>
      <c r="BW55" s="5">
        <f>SUMIFS(Data!$A:$A, Data!$H:$H,$A55,Data!$C:$C,BW$1,Data!$D:$D,BW$2)</f>
        <v>0</v>
      </c>
      <c r="BX55" s="5">
        <f>SUMIFS(Data!$A:$A, Data!$H:$H,$A55,Data!$C:$C,BX$1,Data!$D:$D,BX$2)</f>
        <v>0</v>
      </c>
      <c r="BY55" s="5">
        <f>SUMIFS(Data!$A:$A, Data!$H:$H,$A55,Data!$C:$C,BY$1,Data!$D:$D,BY$2)</f>
        <v>0</v>
      </c>
      <c r="BZ55" s="5">
        <f>SUMIFS(Data!$A:$A, Data!$H:$H,$A55,Data!$C:$C,BZ$1,Data!$D:$D,BZ$2)</f>
        <v>0</v>
      </c>
      <c r="CA55" s="5">
        <f>SUMIFS(Data!$A:$A, Data!$H:$H,$A55,Data!$C:$C,CA$1,Data!$D:$D,CA$2)</f>
        <v>0</v>
      </c>
      <c r="CB55" s="5">
        <f>SUMIFS(Data!$A:$A, Data!$H:$H,$A55,Data!$C:$C,CB$1,Data!$D:$D,CB$2)</f>
        <v>0</v>
      </c>
      <c r="CC55" s="5">
        <f>SUMIFS(Data!$A:$A, Data!$H:$H,$A55,Data!$C:$C,CC$1,Data!$D:$D,CC$2)</f>
        <v>0</v>
      </c>
      <c r="CD55" s="5">
        <f>SUMIFS(Data!$A:$A, Data!$H:$H,$A55,Data!$C:$C,CD$1,Data!$D:$D,CD$2)</f>
        <v>0</v>
      </c>
      <c r="CE55" s="5">
        <f>SUMIFS(Data!$A:$A, Data!$H:$H,$A55,Data!$C:$C,CE$1,Data!$D:$D,CE$2)</f>
        <v>0</v>
      </c>
      <c r="CF55" s="5">
        <f>SUMIFS(Data!$A:$A, Data!$H:$H,$A55,Data!$C:$C,CF$1,Data!$D:$D,CF$2)</f>
        <v>1</v>
      </c>
      <c r="CG55" s="5">
        <f>SUMIFS(Data!$A:$A, Data!$H:$H,$A55,Data!$C:$C,CG$1,Data!$D:$D,CG$2)</f>
        <v>0</v>
      </c>
      <c r="CH55" s="5">
        <f>SUMIFS(Data!$A:$A, Data!$H:$H,$A55,Data!$C:$C,CH$1,Data!$D:$D,CH$2)</f>
        <v>0</v>
      </c>
      <c r="CI55" s="5">
        <f>SUMIFS(Data!$A:$A, Data!$H:$H,$A55,Data!$C:$C,CI$1,Data!$D:$D,CI$2)</f>
        <v>0</v>
      </c>
      <c r="CJ55" s="5">
        <f>SUMIFS(Data!$A:$A, Data!$H:$H,$A55,Data!$C:$C,CJ$1,Data!$D:$D,CJ$2)</f>
        <v>0</v>
      </c>
      <c r="CK55" s="5">
        <f>SUMIFS(Data!$A:$A, Data!$H:$H,$A55,Data!$C:$C,CK$1,Data!$D:$D,CK$2)</f>
        <v>0</v>
      </c>
      <c r="CL55" s="5">
        <f>SUMIFS(Data!$A:$A, Data!$H:$H,$A55,Data!$C:$C,CL$1,Data!$D:$D,CL$2)</f>
        <v>0</v>
      </c>
      <c r="CM55" s="5">
        <f>SUMIFS(Data!$A:$A, Data!$H:$H,$A55,Data!$C:$C,CM$1,Data!$D:$D,CM$2)</f>
        <v>0</v>
      </c>
      <c r="CN55" s="5">
        <f>SUMIFS(Data!$A:$A, Data!$H:$H,$A55,Data!$C:$C,CN$1,Data!$D:$D,CN$2)</f>
        <v>0</v>
      </c>
      <c r="CO55" s="5">
        <f>SUMIFS(Data!$A:$A, Data!$H:$H,$A55,Data!$C:$C,CO$1,Data!$D:$D,CO$2)</f>
        <v>0</v>
      </c>
      <c r="CP55" s="5">
        <f>SUMIFS(Data!$A:$A, Data!$H:$H,$A55,Data!$C:$C,CP$1,Data!$D:$D,CP$2)</f>
        <v>0</v>
      </c>
      <c r="CQ55" s="5">
        <f>SUMIFS(Data!$A:$A, Data!$H:$H,$A55,Data!$C:$C,CQ$1,Data!$D:$D,CQ$2)</f>
        <v>0</v>
      </c>
      <c r="CR55" s="5">
        <f>SUMIFS(Data!$A:$A, Data!$H:$H,$A55,Data!$C:$C,CR$1,Data!$D:$D,CR$2)</f>
        <v>0</v>
      </c>
      <c r="CS55" s="5">
        <f>SUMIFS(Data!$A:$A, Data!$H:$H,$A55,Data!$C:$C,CS$1,Data!$D:$D,CS$2)</f>
        <v>0</v>
      </c>
      <c r="CT55" s="5">
        <f>SUMIFS(Data!$A:$A, Data!$H:$H,$A55,Data!$C:$C,CT$1,Data!$D:$D,CT$2)</f>
        <v>0</v>
      </c>
      <c r="CU55" s="5">
        <f>SUMIFS(Data!$A:$A, Data!$H:$H,$A55,Data!$C:$C,CU$1,Data!$D:$D,CU$2)</f>
        <v>0</v>
      </c>
      <c r="CV55" s="5">
        <f>SUMIFS(Data!$A:$A, Data!$H:$H,$A55,Data!$C:$C,CV$1,Data!$D:$D,CV$2)</f>
        <v>0</v>
      </c>
      <c r="CW55" s="5">
        <f t="shared" ref="CW55:CX55" si="54">SUMIF($B$2:$CV$2,CW$2, $B55:$CV55)</f>
        <v>1</v>
      </c>
      <c r="CX55" s="5">
        <f t="shared" si="54"/>
        <v>5</v>
      </c>
      <c r="CY55" s="5">
        <f t="shared" si="3"/>
        <v>6</v>
      </c>
    </row>
    <row r="56">
      <c r="A56" s="5" t="str">
        <f>Countries!A54</f>
        <v>KOS</v>
      </c>
      <c r="B56" s="5">
        <f>SUMIFS(Data!$A:$A, Data!$H:$H,$A56,Data!$C:$C,B$1,Data!$D:$D,B$2)</f>
        <v>0</v>
      </c>
      <c r="C56" s="5">
        <f>SUMIFS(Data!$A:$A, Data!$H:$H,$A56,Data!$C:$C,C$1,Data!$D:$D,C$2)</f>
        <v>0</v>
      </c>
      <c r="D56" s="5">
        <f>SUMIFS(Data!$A:$A, Data!$H:$H,$A56,Data!$C:$C,D$1,Data!$D:$D,D$2)</f>
        <v>0</v>
      </c>
      <c r="E56" s="5">
        <f>SUMIFS(Data!$A:$A, Data!$H:$H,$A56,Data!$C:$C,E$1,Data!$D:$D,E$2)</f>
        <v>0</v>
      </c>
      <c r="F56" s="5">
        <f>SUMIFS(Data!$A:$A, Data!$H:$H,$A56,Data!$C:$C,F$1,Data!$D:$D,F$2)</f>
        <v>0</v>
      </c>
      <c r="G56" s="5">
        <f>SUMIFS(Data!$A:$A, Data!$H:$H,$A56,Data!$C:$C,G$1,Data!$D:$D,G$2)</f>
        <v>0</v>
      </c>
      <c r="H56" s="5">
        <f>SUMIFS(Data!$A:$A, Data!$H:$H,$A56,Data!$C:$C,H$1,Data!$D:$D,H$2)</f>
        <v>0</v>
      </c>
      <c r="I56" s="5">
        <f>SUMIFS(Data!$A:$A, Data!$H:$H,$A56,Data!$C:$C,I$1,Data!$D:$D,I$2)</f>
        <v>0</v>
      </c>
      <c r="J56" s="5">
        <f>SUMIFS(Data!$A:$A, Data!$H:$H,$A56,Data!$C:$C,J$1,Data!$D:$D,J$2)</f>
        <v>0</v>
      </c>
      <c r="K56" s="5">
        <f>SUMIFS(Data!$A:$A, Data!$H:$H,$A56,Data!$C:$C,K$1,Data!$D:$D,K$2)</f>
        <v>0</v>
      </c>
      <c r="L56" s="5">
        <f>SUMIFS(Data!$A:$A, Data!$H:$H,$A56,Data!$C:$C,L$1,Data!$D:$D,L$2)</f>
        <v>0</v>
      </c>
      <c r="M56" s="5">
        <f>SUMIFS(Data!$A:$A, Data!$H:$H,$A56,Data!$C:$C,M$1,Data!$D:$D,M$2)</f>
        <v>0</v>
      </c>
      <c r="N56" s="5">
        <f>SUMIFS(Data!$A:$A, Data!$H:$H,$A56,Data!$C:$C,N$1,Data!$D:$D,N$2)</f>
        <v>0</v>
      </c>
      <c r="O56" s="5">
        <f>SUMIFS(Data!$A:$A, Data!$H:$H,$A56,Data!$C:$C,O$1,Data!$D:$D,O$2)</f>
        <v>0</v>
      </c>
      <c r="P56" s="5">
        <f>SUMIFS(Data!$A:$A, Data!$H:$H,$A56,Data!$C:$C,P$1,Data!$D:$D,P$2)</f>
        <v>0</v>
      </c>
      <c r="Q56" s="5">
        <f>SUMIFS(Data!$A:$A, Data!$H:$H,$A56,Data!$C:$C,Q$1,Data!$D:$D,Q$2)</f>
        <v>0</v>
      </c>
      <c r="R56" s="5">
        <f>SUMIFS(Data!$A:$A, Data!$H:$H,$A56,Data!$C:$C,R$1,Data!$D:$D,R$2)</f>
        <v>0</v>
      </c>
      <c r="S56" s="5">
        <f>SUMIFS(Data!$A:$A, Data!$H:$H,$A56,Data!$C:$C,S$1,Data!$D:$D,S$2)</f>
        <v>0</v>
      </c>
      <c r="T56" s="5">
        <f>SUMIFS(Data!$A:$A, Data!$H:$H,$A56,Data!$C:$C,T$1,Data!$D:$D,T$2)</f>
        <v>0</v>
      </c>
      <c r="U56" s="5">
        <f>SUMIFS(Data!$A:$A, Data!$H:$H,$A56,Data!$C:$C,U$1,Data!$D:$D,U$2)</f>
        <v>0</v>
      </c>
      <c r="V56" s="5">
        <f>SUMIFS(Data!$A:$A, Data!$H:$H,$A56,Data!$C:$C,V$1,Data!$D:$D,V$2)</f>
        <v>0</v>
      </c>
      <c r="W56" s="5">
        <f>SUMIFS(Data!$A:$A, Data!$H:$H,$A56,Data!$C:$C,W$1,Data!$D:$D,W$2)</f>
        <v>0</v>
      </c>
      <c r="X56" s="5">
        <f>SUMIFS(Data!$A:$A, Data!$H:$H,$A56,Data!$C:$C,X$1,Data!$D:$D,X$2)</f>
        <v>0</v>
      </c>
      <c r="Y56" s="5">
        <f>SUMIFS(Data!$A:$A, Data!$H:$H,$A56,Data!$C:$C,Y$1,Data!$D:$D,Y$2)</f>
        <v>0</v>
      </c>
      <c r="Z56" s="5">
        <f>SUMIFS(Data!$A:$A, Data!$H:$H,$A56,Data!$C:$C,Z$1,Data!$D:$D,Z$2)</f>
        <v>0</v>
      </c>
      <c r="AA56" s="5">
        <f>SUMIFS(Data!$A:$A, Data!$H:$H,$A56,Data!$C:$C,AA$1,Data!$D:$D,AA$2)</f>
        <v>0</v>
      </c>
      <c r="AB56" s="5">
        <f>SUMIFS(Data!$A:$A, Data!$H:$H,$A56,Data!$C:$C,AB$1,Data!$D:$D,AB$2)</f>
        <v>0</v>
      </c>
      <c r="AC56" s="5">
        <f>SUMIFS(Data!$A:$A, Data!$H:$H,$A56,Data!$C:$C,AC$1,Data!$D:$D,AC$2)</f>
        <v>0</v>
      </c>
      <c r="AD56" s="5">
        <f>SUMIFS(Data!$A:$A, Data!$H:$H,$A56,Data!$C:$C,AD$1,Data!$D:$D,AD$2)</f>
        <v>0</v>
      </c>
      <c r="AE56" s="5">
        <f>SUMIFS(Data!$A:$A, Data!$H:$H,$A56,Data!$C:$C,AE$1,Data!$D:$D,AE$2)</f>
        <v>0</v>
      </c>
      <c r="AF56" s="5">
        <f>SUMIFS(Data!$A:$A, Data!$H:$H,$A56,Data!$C:$C,AF$1,Data!$D:$D,AF$2)</f>
        <v>0</v>
      </c>
      <c r="AG56" s="5">
        <f>SUMIFS(Data!$A:$A, Data!$H:$H,$A56,Data!$C:$C,AG$1,Data!$D:$D,AG$2)</f>
        <v>0</v>
      </c>
      <c r="AH56" s="5">
        <f>SUMIFS(Data!$A:$A, Data!$H:$H,$A56,Data!$C:$C,AH$1,Data!$D:$D,AH$2)</f>
        <v>0</v>
      </c>
      <c r="AI56" s="5">
        <f>SUMIFS(Data!$A:$A, Data!$H:$H,$A56,Data!$C:$C,AI$1,Data!$D:$D,AI$2)</f>
        <v>0</v>
      </c>
      <c r="AJ56" s="5">
        <f>SUMIFS(Data!$A:$A, Data!$H:$H,$A56,Data!$C:$C,AJ$1,Data!$D:$D,AJ$2)</f>
        <v>0</v>
      </c>
      <c r="AK56" s="5">
        <f>SUMIFS(Data!$A:$A, Data!$H:$H,$A56,Data!$C:$C,AK$1,Data!$D:$D,AK$2)</f>
        <v>0</v>
      </c>
      <c r="AL56" s="5">
        <f>SUMIFS(Data!$A:$A, Data!$H:$H,$A56,Data!$C:$C,AL$1,Data!$D:$D,AL$2)</f>
        <v>0</v>
      </c>
      <c r="AM56" s="5">
        <f>SUMIFS(Data!$A:$A, Data!$H:$H,$A56,Data!$C:$C,AM$1,Data!$D:$D,AM$2)</f>
        <v>0</v>
      </c>
      <c r="AN56" s="5">
        <f>SUMIFS(Data!$A:$A, Data!$H:$H,$A56,Data!$C:$C,AN$1,Data!$D:$D,AN$2)</f>
        <v>0</v>
      </c>
      <c r="AO56" s="5">
        <f>SUMIFS(Data!$A:$A, Data!$H:$H,$A56,Data!$C:$C,AO$1,Data!$D:$D,AO$2)</f>
        <v>0</v>
      </c>
      <c r="AP56" s="5">
        <f>SUMIFS(Data!$A:$A, Data!$H:$H,$A56,Data!$C:$C,AP$1,Data!$D:$D,AP$2)</f>
        <v>0</v>
      </c>
      <c r="AQ56" s="5">
        <f>SUMIFS(Data!$A:$A, Data!$H:$H,$A56,Data!$C:$C,AQ$1,Data!$D:$D,AQ$2)</f>
        <v>0</v>
      </c>
      <c r="AR56" s="5">
        <f>SUMIFS(Data!$A:$A, Data!$H:$H,$A56,Data!$C:$C,AR$1,Data!$D:$D,AR$2)</f>
        <v>0</v>
      </c>
      <c r="AS56" s="5">
        <f>SUMIFS(Data!$A:$A, Data!$H:$H,$A56,Data!$C:$C,AS$1,Data!$D:$D,AS$2)</f>
        <v>0</v>
      </c>
      <c r="AT56" s="5">
        <f>SUMIFS(Data!$A:$A, Data!$H:$H,$A56,Data!$C:$C,AT$1,Data!$D:$D,AT$2)</f>
        <v>0</v>
      </c>
      <c r="AU56" s="5">
        <f>SUMIFS(Data!$A:$A, Data!$H:$H,$A56,Data!$C:$C,AU$1,Data!$D:$D,AU$2)</f>
        <v>0</v>
      </c>
      <c r="AV56" s="5">
        <f>SUMIFS(Data!$A:$A, Data!$H:$H,$A56,Data!$C:$C,AV$1,Data!$D:$D,AV$2)</f>
        <v>0</v>
      </c>
      <c r="AW56" s="5">
        <f>SUMIFS(Data!$A:$A, Data!$H:$H,$A56,Data!$C:$C,AW$1,Data!$D:$D,AW$2)</f>
        <v>0</v>
      </c>
      <c r="AX56" s="5">
        <f>SUMIFS(Data!$A:$A, Data!$H:$H,$A56,Data!$C:$C,AX$1,Data!$D:$D,AX$2)</f>
        <v>0</v>
      </c>
      <c r="AY56" s="5">
        <f>SUMIFS(Data!$A:$A, Data!$H:$H,$A56,Data!$C:$C,AY$1,Data!$D:$D,AY$2)</f>
        <v>0</v>
      </c>
      <c r="AZ56" s="5">
        <f>SUMIFS(Data!$A:$A, Data!$H:$H,$A56,Data!$C:$C,AZ$1,Data!$D:$D,AZ$2)</f>
        <v>0</v>
      </c>
      <c r="BA56" s="5">
        <f>SUMIFS(Data!$A:$A, Data!$H:$H,$A56,Data!$C:$C,BA$1,Data!$D:$D,BA$2)</f>
        <v>0</v>
      </c>
      <c r="BB56" s="5">
        <f>SUMIFS(Data!$A:$A, Data!$H:$H,$A56,Data!$C:$C,BB$1,Data!$D:$D,BB$2)</f>
        <v>0</v>
      </c>
      <c r="BC56" s="5">
        <f>SUMIFS(Data!$A:$A, Data!$H:$H,$A56,Data!$C:$C,BC$1,Data!$D:$D,BC$2)</f>
        <v>0</v>
      </c>
      <c r="BD56" s="5">
        <f>SUMIFS(Data!$A:$A, Data!$H:$H,$A56,Data!$C:$C,BD$1,Data!$D:$D,BD$2)</f>
        <v>0</v>
      </c>
      <c r="BE56" s="5">
        <f>SUMIFS(Data!$A:$A, Data!$H:$H,$A56,Data!$C:$C,BE$1,Data!$D:$D,BE$2)</f>
        <v>0</v>
      </c>
      <c r="BF56" s="5">
        <f>SUMIFS(Data!$A:$A, Data!$H:$H,$A56,Data!$C:$C,BF$1,Data!$D:$D,BF$2)</f>
        <v>0</v>
      </c>
      <c r="BG56" s="5">
        <f>SUMIFS(Data!$A:$A, Data!$H:$H,$A56,Data!$C:$C,BG$1,Data!$D:$D,BG$2)</f>
        <v>0</v>
      </c>
      <c r="BH56" s="5">
        <f>SUMIFS(Data!$A:$A, Data!$H:$H,$A56,Data!$C:$C,BH$1,Data!$D:$D,BH$2)</f>
        <v>0</v>
      </c>
      <c r="BI56" s="5">
        <f>SUMIFS(Data!$A:$A, Data!$H:$H,$A56,Data!$C:$C,BI$1,Data!$D:$D,BI$2)</f>
        <v>0</v>
      </c>
      <c r="BJ56" s="5">
        <f>SUMIFS(Data!$A:$A, Data!$H:$H,$A56,Data!$C:$C,BJ$1,Data!$D:$D,BJ$2)</f>
        <v>0</v>
      </c>
      <c r="BK56" s="5">
        <f>SUMIFS(Data!$A:$A, Data!$H:$H,$A56,Data!$C:$C,BK$1,Data!$D:$D,BK$2)</f>
        <v>0</v>
      </c>
      <c r="BL56" s="5">
        <f>SUMIFS(Data!$A:$A, Data!$H:$H,$A56,Data!$C:$C,BL$1,Data!$D:$D,BL$2)</f>
        <v>0</v>
      </c>
      <c r="BM56" s="5">
        <f>SUMIFS(Data!$A:$A, Data!$H:$H,$A56,Data!$C:$C,BM$1,Data!$D:$D,BM$2)</f>
        <v>0</v>
      </c>
      <c r="BN56" s="5">
        <f>SUMIFS(Data!$A:$A, Data!$H:$H,$A56,Data!$C:$C,BN$1,Data!$D:$D,BN$2)</f>
        <v>0</v>
      </c>
      <c r="BO56" s="5">
        <f>SUMIFS(Data!$A:$A, Data!$H:$H,$A56,Data!$C:$C,BO$1,Data!$D:$D,BO$2)</f>
        <v>0</v>
      </c>
      <c r="BP56" s="5">
        <f>SUMIFS(Data!$A:$A, Data!$H:$H,$A56,Data!$C:$C,BP$1,Data!$D:$D,BP$2)</f>
        <v>0</v>
      </c>
      <c r="BQ56" s="5">
        <f>SUMIFS(Data!$A:$A, Data!$H:$H,$A56,Data!$C:$C,BQ$1,Data!$D:$D,BQ$2)</f>
        <v>0</v>
      </c>
      <c r="BR56" s="5">
        <f>SUMIFS(Data!$A:$A, Data!$H:$H,$A56,Data!$C:$C,BR$1,Data!$D:$D,BR$2)</f>
        <v>0</v>
      </c>
      <c r="BS56" s="5">
        <f>SUMIFS(Data!$A:$A, Data!$H:$H,$A56,Data!$C:$C,BS$1,Data!$D:$D,BS$2)</f>
        <v>0</v>
      </c>
      <c r="BT56" s="5">
        <f>SUMIFS(Data!$A:$A, Data!$H:$H,$A56,Data!$C:$C,BT$1,Data!$D:$D,BT$2)</f>
        <v>0</v>
      </c>
      <c r="BU56" s="5">
        <f>SUMIFS(Data!$A:$A, Data!$H:$H,$A56,Data!$C:$C,BU$1,Data!$D:$D,BU$2)</f>
        <v>0</v>
      </c>
      <c r="BV56" s="5">
        <f>SUMIFS(Data!$A:$A, Data!$H:$H,$A56,Data!$C:$C,BV$1,Data!$D:$D,BV$2)</f>
        <v>0</v>
      </c>
      <c r="BW56" s="5">
        <f>SUMIFS(Data!$A:$A, Data!$H:$H,$A56,Data!$C:$C,BW$1,Data!$D:$D,BW$2)</f>
        <v>0</v>
      </c>
      <c r="BX56" s="5">
        <f>SUMIFS(Data!$A:$A, Data!$H:$H,$A56,Data!$C:$C,BX$1,Data!$D:$D,BX$2)</f>
        <v>0</v>
      </c>
      <c r="BY56" s="5">
        <f>SUMIFS(Data!$A:$A, Data!$H:$H,$A56,Data!$C:$C,BY$1,Data!$D:$D,BY$2)</f>
        <v>0</v>
      </c>
      <c r="BZ56" s="5">
        <f>SUMIFS(Data!$A:$A, Data!$H:$H,$A56,Data!$C:$C,BZ$1,Data!$D:$D,BZ$2)</f>
        <v>0</v>
      </c>
      <c r="CA56" s="5">
        <f>SUMIFS(Data!$A:$A, Data!$H:$H,$A56,Data!$C:$C,CA$1,Data!$D:$D,CA$2)</f>
        <v>0</v>
      </c>
      <c r="CB56" s="5">
        <f>SUMIFS(Data!$A:$A, Data!$H:$H,$A56,Data!$C:$C,CB$1,Data!$D:$D,CB$2)</f>
        <v>0</v>
      </c>
      <c r="CC56" s="5">
        <f>SUMIFS(Data!$A:$A, Data!$H:$H,$A56,Data!$C:$C,CC$1,Data!$D:$D,CC$2)</f>
        <v>0</v>
      </c>
      <c r="CD56" s="5">
        <f>SUMIFS(Data!$A:$A, Data!$H:$H,$A56,Data!$C:$C,CD$1,Data!$D:$D,CD$2)</f>
        <v>0</v>
      </c>
      <c r="CE56" s="5">
        <f>SUMIFS(Data!$A:$A, Data!$H:$H,$A56,Data!$C:$C,CE$1,Data!$D:$D,CE$2)</f>
        <v>0</v>
      </c>
      <c r="CF56" s="5">
        <f>SUMIFS(Data!$A:$A, Data!$H:$H,$A56,Data!$C:$C,CF$1,Data!$D:$D,CF$2)</f>
        <v>0</v>
      </c>
      <c r="CG56" s="5">
        <f>SUMIFS(Data!$A:$A, Data!$H:$H,$A56,Data!$C:$C,CG$1,Data!$D:$D,CG$2)</f>
        <v>0</v>
      </c>
      <c r="CH56" s="5">
        <f>SUMIFS(Data!$A:$A, Data!$H:$H,$A56,Data!$C:$C,CH$1,Data!$D:$D,CH$2)</f>
        <v>0</v>
      </c>
      <c r="CI56" s="5">
        <f>SUMIFS(Data!$A:$A, Data!$H:$H,$A56,Data!$C:$C,CI$1,Data!$D:$D,CI$2)</f>
        <v>0</v>
      </c>
      <c r="CJ56" s="5">
        <f>SUMIFS(Data!$A:$A, Data!$H:$H,$A56,Data!$C:$C,CJ$1,Data!$D:$D,CJ$2)</f>
        <v>0</v>
      </c>
      <c r="CK56" s="5">
        <f>SUMIFS(Data!$A:$A, Data!$H:$H,$A56,Data!$C:$C,CK$1,Data!$D:$D,CK$2)</f>
        <v>0</v>
      </c>
      <c r="CL56" s="5">
        <f>SUMIFS(Data!$A:$A, Data!$H:$H,$A56,Data!$C:$C,CL$1,Data!$D:$D,CL$2)</f>
        <v>0</v>
      </c>
      <c r="CM56" s="5">
        <f>SUMIFS(Data!$A:$A, Data!$H:$H,$A56,Data!$C:$C,CM$1,Data!$D:$D,CM$2)</f>
        <v>0</v>
      </c>
      <c r="CN56" s="5">
        <f>SUMIFS(Data!$A:$A, Data!$H:$H,$A56,Data!$C:$C,CN$1,Data!$D:$D,CN$2)</f>
        <v>0</v>
      </c>
      <c r="CO56" s="5">
        <f>SUMIFS(Data!$A:$A, Data!$H:$H,$A56,Data!$C:$C,CO$1,Data!$D:$D,CO$2)</f>
        <v>0</v>
      </c>
      <c r="CP56" s="5">
        <f>SUMIFS(Data!$A:$A, Data!$H:$H,$A56,Data!$C:$C,CP$1,Data!$D:$D,CP$2)</f>
        <v>0</v>
      </c>
      <c r="CQ56" s="5">
        <f>SUMIFS(Data!$A:$A, Data!$H:$H,$A56,Data!$C:$C,CQ$1,Data!$D:$D,CQ$2)</f>
        <v>0</v>
      </c>
      <c r="CR56" s="5">
        <f>SUMIFS(Data!$A:$A, Data!$H:$H,$A56,Data!$C:$C,CR$1,Data!$D:$D,CR$2)</f>
        <v>0</v>
      </c>
      <c r="CS56" s="5">
        <f>SUMIFS(Data!$A:$A, Data!$H:$H,$A56,Data!$C:$C,CS$1,Data!$D:$D,CS$2)</f>
        <v>0</v>
      </c>
      <c r="CT56" s="5">
        <f>SUMIFS(Data!$A:$A, Data!$H:$H,$A56,Data!$C:$C,CT$1,Data!$D:$D,CT$2)</f>
        <v>0</v>
      </c>
      <c r="CU56" s="5">
        <f>SUMIFS(Data!$A:$A, Data!$H:$H,$A56,Data!$C:$C,CU$1,Data!$D:$D,CU$2)</f>
        <v>0</v>
      </c>
      <c r="CV56" s="5">
        <f>SUMIFS(Data!$A:$A, Data!$H:$H,$A56,Data!$C:$C,CV$1,Data!$D:$D,CV$2)</f>
        <v>0</v>
      </c>
      <c r="CW56" s="5">
        <f t="shared" ref="CW56:CX56" si="55">SUMIF($B$2:$CV$2,CW$2, $B56:$CV56)</f>
        <v>0</v>
      </c>
      <c r="CX56" s="5">
        <f t="shared" si="55"/>
        <v>0</v>
      </c>
      <c r="CY56" s="5">
        <f t="shared" si="3"/>
        <v>0</v>
      </c>
    </row>
    <row r="57">
      <c r="A57" s="5" t="str">
        <f>Countries!A55</f>
        <v>KSA</v>
      </c>
      <c r="B57" s="5">
        <f>SUMIFS(Data!$A:$A, Data!$H:$H,$A57,Data!$C:$C,B$1,Data!$D:$D,B$2)</f>
        <v>0</v>
      </c>
      <c r="C57" s="5">
        <f>SUMIFS(Data!$A:$A, Data!$H:$H,$A57,Data!$C:$C,C$1,Data!$D:$D,C$2)</f>
        <v>0</v>
      </c>
      <c r="D57" s="5">
        <f>SUMIFS(Data!$A:$A, Data!$H:$H,$A57,Data!$C:$C,D$1,Data!$D:$D,D$2)</f>
        <v>0</v>
      </c>
      <c r="E57" s="5">
        <f>SUMIFS(Data!$A:$A, Data!$H:$H,$A57,Data!$C:$C,E$1,Data!$D:$D,E$2)</f>
        <v>0</v>
      </c>
      <c r="F57" s="5">
        <f>SUMIFS(Data!$A:$A, Data!$H:$H,$A57,Data!$C:$C,F$1,Data!$D:$D,F$2)</f>
        <v>0</v>
      </c>
      <c r="G57" s="5">
        <f>SUMIFS(Data!$A:$A, Data!$H:$H,$A57,Data!$C:$C,G$1,Data!$D:$D,G$2)</f>
        <v>0</v>
      </c>
      <c r="H57" s="5">
        <f>SUMIFS(Data!$A:$A, Data!$H:$H,$A57,Data!$C:$C,H$1,Data!$D:$D,H$2)</f>
        <v>0</v>
      </c>
      <c r="I57" s="5">
        <f>SUMIFS(Data!$A:$A, Data!$H:$H,$A57,Data!$C:$C,I$1,Data!$D:$D,I$2)</f>
        <v>0</v>
      </c>
      <c r="J57" s="5">
        <f>SUMIFS(Data!$A:$A, Data!$H:$H,$A57,Data!$C:$C,J$1,Data!$D:$D,J$2)</f>
        <v>0</v>
      </c>
      <c r="K57" s="5">
        <f>SUMIFS(Data!$A:$A, Data!$H:$H,$A57,Data!$C:$C,K$1,Data!$D:$D,K$2)</f>
        <v>0</v>
      </c>
      <c r="L57" s="5">
        <f>SUMIFS(Data!$A:$A, Data!$H:$H,$A57,Data!$C:$C,L$1,Data!$D:$D,L$2)</f>
        <v>0</v>
      </c>
      <c r="M57" s="5">
        <f>SUMIFS(Data!$A:$A, Data!$H:$H,$A57,Data!$C:$C,M$1,Data!$D:$D,M$2)</f>
        <v>0</v>
      </c>
      <c r="N57" s="5">
        <f>SUMIFS(Data!$A:$A, Data!$H:$H,$A57,Data!$C:$C,N$1,Data!$D:$D,N$2)</f>
        <v>0</v>
      </c>
      <c r="O57" s="5">
        <f>SUMIFS(Data!$A:$A, Data!$H:$H,$A57,Data!$C:$C,O$1,Data!$D:$D,O$2)</f>
        <v>0</v>
      </c>
      <c r="P57" s="5">
        <f>SUMIFS(Data!$A:$A, Data!$H:$H,$A57,Data!$C:$C,P$1,Data!$D:$D,P$2)</f>
        <v>0</v>
      </c>
      <c r="Q57" s="5">
        <f>SUMIFS(Data!$A:$A, Data!$H:$H,$A57,Data!$C:$C,Q$1,Data!$D:$D,Q$2)</f>
        <v>0</v>
      </c>
      <c r="R57" s="5">
        <f>SUMIFS(Data!$A:$A, Data!$H:$H,$A57,Data!$C:$C,R$1,Data!$D:$D,R$2)</f>
        <v>0</v>
      </c>
      <c r="S57" s="5">
        <f>SUMIFS(Data!$A:$A, Data!$H:$H,$A57,Data!$C:$C,S$1,Data!$D:$D,S$2)</f>
        <v>0</v>
      </c>
      <c r="T57" s="5">
        <f>SUMIFS(Data!$A:$A, Data!$H:$H,$A57,Data!$C:$C,T$1,Data!$D:$D,T$2)</f>
        <v>0</v>
      </c>
      <c r="U57" s="5">
        <f>SUMIFS(Data!$A:$A, Data!$H:$H,$A57,Data!$C:$C,U$1,Data!$D:$D,U$2)</f>
        <v>0</v>
      </c>
      <c r="V57" s="5">
        <f>SUMIFS(Data!$A:$A, Data!$H:$H,$A57,Data!$C:$C,V$1,Data!$D:$D,V$2)</f>
        <v>0</v>
      </c>
      <c r="W57" s="5">
        <f>SUMIFS(Data!$A:$A, Data!$H:$H,$A57,Data!$C:$C,W$1,Data!$D:$D,W$2)</f>
        <v>0</v>
      </c>
      <c r="X57" s="5">
        <f>SUMIFS(Data!$A:$A, Data!$H:$H,$A57,Data!$C:$C,X$1,Data!$D:$D,X$2)</f>
        <v>0</v>
      </c>
      <c r="Y57" s="5">
        <f>SUMIFS(Data!$A:$A, Data!$H:$H,$A57,Data!$C:$C,Y$1,Data!$D:$D,Y$2)</f>
        <v>0</v>
      </c>
      <c r="Z57" s="5">
        <f>SUMIFS(Data!$A:$A, Data!$H:$H,$A57,Data!$C:$C,Z$1,Data!$D:$D,Z$2)</f>
        <v>0</v>
      </c>
      <c r="AA57" s="5">
        <f>SUMIFS(Data!$A:$A, Data!$H:$H,$A57,Data!$C:$C,AA$1,Data!$D:$D,AA$2)</f>
        <v>0</v>
      </c>
      <c r="AB57" s="5">
        <f>SUMIFS(Data!$A:$A, Data!$H:$H,$A57,Data!$C:$C,AB$1,Data!$D:$D,AB$2)</f>
        <v>0</v>
      </c>
      <c r="AC57" s="5">
        <f>SUMIFS(Data!$A:$A, Data!$H:$H,$A57,Data!$C:$C,AC$1,Data!$D:$D,AC$2)</f>
        <v>0</v>
      </c>
      <c r="AD57" s="5">
        <f>SUMIFS(Data!$A:$A, Data!$H:$H,$A57,Data!$C:$C,AD$1,Data!$D:$D,AD$2)</f>
        <v>0</v>
      </c>
      <c r="AE57" s="5">
        <f>SUMIFS(Data!$A:$A, Data!$H:$H,$A57,Data!$C:$C,AE$1,Data!$D:$D,AE$2)</f>
        <v>0</v>
      </c>
      <c r="AF57" s="5">
        <f>SUMIFS(Data!$A:$A, Data!$H:$H,$A57,Data!$C:$C,AF$1,Data!$D:$D,AF$2)</f>
        <v>0</v>
      </c>
      <c r="AG57" s="5">
        <f>SUMIFS(Data!$A:$A, Data!$H:$H,$A57,Data!$C:$C,AG$1,Data!$D:$D,AG$2)</f>
        <v>0</v>
      </c>
      <c r="AH57" s="5">
        <f>SUMIFS(Data!$A:$A, Data!$H:$H,$A57,Data!$C:$C,AH$1,Data!$D:$D,AH$2)</f>
        <v>0</v>
      </c>
      <c r="AI57" s="5">
        <f>SUMIFS(Data!$A:$A, Data!$H:$H,$A57,Data!$C:$C,AI$1,Data!$D:$D,AI$2)</f>
        <v>0</v>
      </c>
      <c r="AJ57" s="5">
        <f>SUMIFS(Data!$A:$A, Data!$H:$H,$A57,Data!$C:$C,AJ$1,Data!$D:$D,AJ$2)</f>
        <v>0</v>
      </c>
      <c r="AK57" s="5">
        <f>SUMIFS(Data!$A:$A, Data!$H:$H,$A57,Data!$C:$C,AK$1,Data!$D:$D,AK$2)</f>
        <v>0</v>
      </c>
      <c r="AL57" s="5">
        <f>SUMIFS(Data!$A:$A, Data!$H:$H,$A57,Data!$C:$C,AL$1,Data!$D:$D,AL$2)</f>
        <v>0</v>
      </c>
      <c r="AM57" s="5">
        <f>SUMIFS(Data!$A:$A, Data!$H:$H,$A57,Data!$C:$C,AM$1,Data!$D:$D,AM$2)</f>
        <v>0</v>
      </c>
      <c r="AN57" s="5">
        <f>SUMIFS(Data!$A:$A, Data!$H:$H,$A57,Data!$C:$C,AN$1,Data!$D:$D,AN$2)</f>
        <v>0</v>
      </c>
      <c r="AO57" s="5">
        <f>SUMIFS(Data!$A:$A, Data!$H:$H,$A57,Data!$C:$C,AO$1,Data!$D:$D,AO$2)</f>
        <v>0</v>
      </c>
      <c r="AP57" s="5">
        <f>SUMIFS(Data!$A:$A, Data!$H:$H,$A57,Data!$C:$C,AP$1,Data!$D:$D,AP$2)</f>
        <v>0</v>
      </c>
      <c r="AQ57" s="5">
        <f>SUMIFS(Data!$A:$A, Data!$H:$H,$A57,Data!$C:$C,AQ$1,Data!$D:$D,AQ$2)</f>
        <v>0</v>
      </c>
      <c r="AR57" s="5">
        <f>SUMIFS(Data!$A:$A, Data!$H:$H,$A57,Data!$C:$C,AR$1,Data!$D:$D,AR$2)</f>
        <v>0</v>
      </c>
      <c r="AS57" s="5">
        <f>SUMIFS(Data!$A:$A, Data!$H:$H,$A57,Data!$C:$C,AS$1,Data!$D:$D,AS$2)</f>
        <v>0</v>
      </c>
      <c r="AT57" s="5">
        <f>SUMIFS(Data!$A:$A, Data!$H:$H,$A57,Data!$C:$C,AT$1,Data!$D:$D,AT$2)</f>
        <v>0</v>
      </c>
      <c r="AU57" s="5">
        <f>SUMIFS(Data!$A:$A, Data!$H:$H,$A57,Data!$C:$C,AU$1,Data!$D:$D,AU$2)</f>
        <v>0</v>
      </c>
      <c r="AV57" s="5">
        <f>SUMIFS(Data!$A:$A, Data!$H:$H,$A57,Data!$C:$C,AV$1,Data!$D:$D,AV$2)</f>
        <v>0</v>
      </c>
      <c r="AW57" s="5">
        <f>SUMIFS(Data!$A:$A, Data!$H:$H,$A57,Data!$C:$C,AW$1,Data!$D:$D,AW$2)</f>
        <v>0</v>
      </c>
      <c r="AX57" s="5">
        <f>SUMIFS(Data!$A:$A, Data!$H:$H,$A57,Data!$C:$C,AX$1,Data!$D:$D,AX$2)</f>
        <v>0</v>
      </c>
      <c r="AY57" s="5">
        <f>SUMIFS(Data!$A:$A, Data!$H:$H,$A57,Data!$C:$C,AY$1,Data!$D:$D,AY$2)</f>
        <v>0</v>
      </c>
      <c r="AZ57" s="5">
        <f>SUMIFS(Data!$A:$A, Data!$H:$H,$A57,Data!$C:$C,AZ$1,Data!$D:$D,AZ$2)</f>
        <v>0</v>
      </c>
      <c r="BA57" s="5">
        <f>SUMIFS(Data!$A:$A, Data!$H:$H,$A57,Data!$C:$C,BA$1,Data!$D:$D,BA$2)</f>
        <v>0</v>
      </c>
      <c r="BB57" s="5">
        <f>SUMIFS(Data!$A:$A, Data!$H:$H,$A57,Data!$C:$C,BB$1,Data!$D:$D,BB$2)</f>
        <v>1</v>
      </c>
      <c r="BC57" s="5">
        <f>SUMIFS(Data!$A:$A, Data!$H:$H,$A57,Data!$C:$C,BC$1,Data!$D:$D,BC$2)</f>
        <v>0</v>
      </c>
      <c r="BD57" s="5">
        <f>SUMIFS(Data!$A:$A, Data!$H:$H,$A57,Data!$C:$C,BD$1,Data!$D:$D,BD$2)</f>
        <v>0</v>
      </c>
      <c r="BE57" s="5">
        <f>SUMIFS(Data!$A:$A, Data!$H:$H,$A57,Data!$C:$C,BE$1,Data!$D:$D,BE$2)</f>
        <v>0</v>
      </c>
      <c r="BF57" s="5">
        <f>SUMIFS(Data!$A:$A, Data!$H:$H,$A57,Data!$C:$C,BF$1,Data!$D:$D,BF$2)</f>
        <v>0</v>
      </c>
      <c r="BG57" s="5">
        <f>SUMIFS(Data!$A:$A, Data!$H:$H,$A57,Data!$C:$C,BG$1,Data!$D:$D,BG$2)</f>
        <v>0</v>
      </c>
      <c r="BH57" s="5">
        <f>SUMIFS(Data!$A:$A, Data!$H:$H,$A57,Data!$C:$C,BH$1,Data!$D:$D,BH$2)</f>
        <v>0</v>
      </c>
      <c r="BI57" s="5">
        <f>SUMIFS(Data!$A:$A, Data!$H:$H,$A57,Data!$C:$C,BI$1,Data!$D:$D,BI$2)</f>
        <v>0</v>
      </c>
      <c r="BJ57" s="5">
        <f>SUMIFS(Data!$A:$A, Data!$H:$H,$A57,Data!$C:$C,BJ$1,Data!$D:$D,BJ$2)</f>
        <v>0</v>
      </c>
      <c r="BK57" s="5">
        <f>SUMIFS(Data!$A:$A, Data!$H:$H,$A57,Data!$C:$C,BK$1,Data!$D:$D,BK$2)</f>
        <v>0</v>
      </c>
      <c r="BL57" s="5">
        <f>SUMIFS(Data!$A:$A, Data!$H:$H,$A57,Data!$C:$C,BL$1,Data!$D:$D,BL$2)</f>
        <v>0</v>
      </c>
      <c r="BM57" s="5">
        <f>SUMIFS(Data!$A:$A, Data!$H:$H,$A57,Data!$C:$C,BM$1,Data!$D:$D,BM$2)</f>
        <v>0</v>
      </c>
      <c r="BN57" s="5">
        <f>SUMIFS(Data!$A:$A, Data!$H:$H,$A57,Data!$C:$C,BN$1,Data!$D:$D,BN$2)</f>
        <v>0</v>
      </c>
      <c r="BO57" s="5">
        <f>SUMIFS(Data!$A:$A, Data!$H:$H,$A57,Data!$C:$C,BO$1,Data!$D:$D,BO$2)</f>
        <v>0</v>
      </c>
      <c r="BP57" s="5">
        <f>SUMIFS(Data!$A:$A, Data!$H:$H,$A57,Data!$C:$C,BP$1,Data!$D:$D,BP$2)</f>
        <v>0</v>
      </c>
      <c r="BQ57" s="5">
        <f>SUMIFS(Data!$A:$A, Data!$H:$H,$A57,Data!$C:$C,BQ$1,Data!$D:$D,BQ$2)</f>
        <v>0</v>
      </c>
      <c r="BR57" s="5">
        <f>SUMIFS(Data!$A:$A, Data!$H:$H,$A57,Data!$C:$C,BR$1,Data!$D:$D,BR$2)</f>
        <v>0</v>
      </c>
      <c r="BS57" s="5">
        <f>SUMIFS(Data!$A:$A, Data!$H:$H,$A57,Data!$C:$C,BS$1,Data!$D:$D,BS$2)</f>
        <v>0</v>
      </c>
      <c r="BT57" s="5">
        <f>SUMIFS(Data!$A:$A, Data!$H:$H,$A57,Data!$C:$C,BT$1,Data!$D:$D,BT$2)</f>
        <v>0</v>
      </c>
      <c r="BU57" s="5">
        <f>SUMIFS(Data!$A:$A, Data!$H:$H,$A57,Data!$C:$C,BU$1,Data!$D:$D,BU$2)</f>
        <v>0</v>
      </c>
      <c r="BV57" s="5">
        <f>SUMIFS(Data!$A:$A, Data!$H:$H,$A57,Data!$C:$C,BV$1,Data!$D:$D,BV$2)</f>
        <v>0</v>
      </c>
      <c r="BW57" s="5">
        <f>SUMIFS(Data!$A:$A, Data!$H:$H,$A57,Data!$C:$C,BW$1,Data!$D:$D,BW$2)</f>
        <v>0</v>
      </c>
      <c r="BX57" s="5">
        <f>SUMIFS(Data!$A:$A, Data!$H:$H,$A57,Data!$C:$C,BX$1,Data!$D:$D,BX$2)</f>
        <v>0</v>
      </c>
      <c r="BY57" s="5">
        <f>SUMIFS(Data!$A:$A, Data!$H:$H,$A57,Data!$C:$C,BY$1,Data!$D:$D,BY$2)</f>
        <v>0</v>
      </c>
      <c r="BZ57" s="5">
        <f>SUMIFS(Data!$A:$A, Data!$H:$H,$A57,Data!$C:$C,BZ$1,Data!$D:$D,BZ$2)</f>
        <v>0</v>
      </c>
      <c r="CA57" s="5">
        <f>SUMIFS(Data!$A:$A, Data!$H:$H,$A57,Data!$C:$C,CA$1,Data!$D:$D,CA$2)</f>
        <v>0</v>
      </c>
      <c r="CB57" s="5">
        <f>SUMIFS(Data!$A:$A, Data!$H:$H,$A57,Data!$C:$C,CB$1,Data!$D:$D,CB$2)</f>
        <v>0</v>
      </c>
      <c r="CC57" s="5">
        <f>SUMIFS(Data!$A:$A, Data!$H:$H,$A57,Data!$C:$C,CC$1,Data!$D:$D,CC$2)</f>
        <v>0</v>
      </c>
      <c r="CD57" s="5">
        <f>SUMIFS(Data!$A:$A, Data!$H:$H,$A57,Data!$C:$C,CD$1,Data!$D:$D,CD$2)</f>
        <v>0</v>
      </c>
      <c r="CE57" s="5">
        <f>SUMIFS(Data!$A:$A, Data!$H:$H,$A57,Data!$C:$C,CE$1,Data!$D:$D,CE$2)</f>
        <v>0</v>
      </c>
      <c r="CF57" s="5">
        <f>SUMIFS(Data!$A:$A, Data!$H:$H,$A57,Data!$C:$C,CF$1,Data!$D:$D,CF$2)</f>
        <v>0</v>
      </c>
      <c r="CG57" s="5">
        <f>SUMIFS(Data!$A:$A, Data!$H:$H,$A57,Data!$C:$C,CG$1,Data!$D:$D,CG$2)</f>
        <v>0</v>
      </c>
      <c r="CH57" s="5">
        <f>SUMIFS(Data!$A:$A, Data!$H:$H,$A57,Data!$C:$C,CH$1,Data!$D:$D,CH$2)</f>
        <v>0</v>
      </c>
      <c r="CI57" s="5">
        <f>SUMIFS(Data!$A:$A, Data!$H:$H,$A57,Data!$C:$C,CI$1,Data!$D:$D,CI$2)</f>
        <v>0</v>
      </c>
      <c r="CJ57" s="5">
        <f>SUMIFS(Data!$A:$A, Data!$H:$H,$A57,Data!$C:$C,CJ$1,Data!$D:$D,CJ$2)</f>
        <v>0</v>
      </c>
      <c r="CK57" s="5">
        <f>SUMIFS(Data!$A:$A, Data!$H:$H,$A57,Data!$C:$C,CK$1,Data!$D:$D,CK$2)</f>
        <v>0</v>
      </c>
      <c r="CL57" s="5">
        <f>SUMIFS(Data!$A:$A, Data!$H:$H,$A57,Data!$C:$C,CL$1,Data!$D:$D,CL$2)</f>
        <v>0</v>
      </c>
      <c r="CM57" s="5">
        <f>SUMIFS(Data!$A:$A, Data!$H:$H,$A57,Data!$C:$C,CM$1,Data!$D:$D,CM$2)</f>
        <v>0</v>
      </c>
      <c r="CN57" s="5">
        <f>SUMIFS(Data!$A:$A, Data!$H:$H,$A57,Data!$C:$C,CN$1,Data!$D:$D,CN$2)</f>
        <v>0</v>
      </c>
      <c r="CO57" s="5">
        <f>SUMIFS(Data!$A:$A, Data!$H:$H,$A57,Data!$C:$C,CO$1,Data!$D:$D,CO$2)</f>
        <v>0</v>
      </c>
      <c r="CP57" s="5">
        <f>SUMIFS(Data!$A:$A, Data!$H:$H,$A57,Data!$C:$C,CP$1,Data!$D:$D,CP$2)</f>
        <v>0</v>
      </c>
      <c r="CQ57" s="5">
        <f>SUMIFS(Data!$A:$A, Data!$H:$H,$A57,Data!$C:$C,CQ$1,Data!$D:$D,CQ$2)</f>
        <v>0</v>
      </c>
      <c r="CR57" s="5">
        <f>SUMIFS(Data!$A:$A, Data!$H:$H,$A57,Data!$C:$C,CR$1,Data!$D:$D,CR$2)</f>
        <v>0</v>
      </c>
      <c r="CS57" s="5">
        <f>SUMIFS(Data!$A:$A, Data!$H:$H,$A57,Data!$C:$C,CS$1,Data!$D:$D,CS$2)</f>
        <v>0</v>
      </c>
      <c r="CT57" s="5">
        <f>SUMIFS(Data!$A:$A, Data!$H:$H,$A57,Data!$C:$C,CT$1,Data!$D:$D,CT$2)</f>
        <v>0</v>
      </c>
      <c r="CU57" s="5">
        <f>SUMIFS(Data!$A:$A, Data!$H:$H,$A57,Data!$C:$C,CU$1,Data!$D:$D,CU$2)</f>
        <v>0</v>
      </c>
      <c r="CV57" s="5">
        <f>SUMIFS(Data!$A:$A, Data!$H:$H,$A57,Data!$C:$C,CV$1,Data!$D:$D,CV$2)</f>
        <v>0</v>
      </c>
      <c r="CW57" s="5">
        <f t="shared" ref="CW57:CX57" si="56">SUMIF($B$2:$CV$2,CW$2, $B57:$CV57)</f>
        <v>1</v>
      </c>
      <c r="CX57" s="5">
        <f t="shared" si="56"/>
        <v>0</v>
      </c>
      <c r="CY57" s="5">
        <f t="shared" si="3"/>
        <v>1</v>
      </c>
    </row>
    <row r="58">
      <c r="A58" s="5" t="str">
        <f>Countries!A56</f>
        <v>KUW</v>
      </c>
      <c r="B58" s="5">
        <f>SUMIFS(Data!$A:$A, Data!$H:$H,$A58,Data!$C:$C,B$1,Data!$D:$D,B$2)</f>
        <v>0</v>
      </c>
      <c r="C58" s="5">
        <f>SUMIFS(Data!$A:$A, Data!$H:$H,$A58,Data!$C:$C,C$1,Data!$D:$D,C$2)</f>
        <v>0</v>
      </c>
      <c r="D58" s="5">
        <f>SUMIFS(Data!$A:$A, Data!$H:$H,$A58,Data!$C:$C,D$1,Data!$D:$D,D$2)</f>
        <v>0</v>
      </c>
      <c r="E58" s="5">
        <f>SUMIFS(Data!$A:$A, Data!$H:$H,$A58,Data!$C:$C,E$1,Data!$D:$D,E$2)</f>
        <v>0</v>
      </c>
      <c r="F58" s="5">
        <f>SUMIFS(Data!$A:$A, Data!$H:$H,$A58,Data!$C:$C,F$1,Data!$D:$D,F$2)</f>
        <v>0</v>
      </c>
      <c r="G58" s="5">
        <f>SUMIFS(Data!$A:$A, Data!$H:$H,$A58,Data!$C:$C,G$1,Data!$D:$D,G$2)</f>
        <v>0</v>
      </c>
      <c r="H58" s="5">
        <f>SUMIFS(Data!$A:$A, Data!$H:$H,$A58,Data!$C:$C,H$1,Data!$D:$D,H$2)</f>
        <v>0</v>
      </c>
      <c r="I58" s="5">
        <f>SUMIFS(Data!$A:$A, Data!$H:$H,$A58,Data!$C:$C,I$1,Data!$D:$D,I$2)</f>
        <v>0</v>
      </c>
      <c r="J58" s="5">
        <f>SUMIFS(Data!$A:$A, Data!$H:$H,$A58,Data!$C:$C,J$1,Data!$D:$D,J$2)</f>
        <v>0</v>
      </c>
      <c r="K58" s="5">
        <f>SUMIFS(Data!$A:$A, Data!$H:$H,$A58,Data!$C:$C,K$1,Data!$D:$D,K$2)</f>
        <v>0</v>
      </c>
      <c r="L58" s="5">
        <f>SUMIFS(Data!$A:$A, Data!$H:$H,$A58,Data!$C:$C,L$1,Data!$D:$D,L$2)</f>
        <v>0</v>
      </c>
      <c r="M58" s="5">
        <f>SUMIFS(Data!$A:$A, Data!$H:$H,$A58,Data!$C:$C,M$1,Data!$D:$D,M$2)</f>
        <v>0</v>
      </c>
      <c r="N58" s="5">
        <f>SUMIFS(Data!$A:$A, Data!$H:$H,$A58,Data!$C:$C,N$1,Data!$D:$D,N$2)</f>
        <v>0</v>
      </c>
      <c r="O58" s="5">
        <f>SUMIFS(Data!$A:$A, Data!$H:$H,$A58,Data!$C:$C,O$1,Data!$D:$D,O$2)</f>
        <v>0</v>
      </c>
      <c r="P58" s="5">
        <f>SUMIFS(Data!$A:$A, Data!$H:$H,$A58,Data!$C:$C,P$1,Data!$D:$D,P$2)</f>
        <v>0</v>
      </c>
      <c r="Q58" s="5">
        <f>SUMIFS(Data!$A:$A, Data!$H:$H,$A58,Data!$C:$C,Q$1,Data!$D:$D,Q$2)</f>
        <v>0</v>
      </c>
      <c r="R58" s="5">
        <f>SUMIFS(Data!$A:$A, Data!$H:$H,$A58,Data!$C:$C,R$1,Data!$D:$D,R$2)</f>
        <v>0</v>
      </c>
      <c r="S58" s="5">
        <f>SUMIFS(Data!$A:$A, Data!$H:$H,$A58,Data!$C:$C,S$1,Data!$D:$D,S$2)</f>
        <v>0</v>
      </c>
      <c r="T58" s="5">
        <f>SUMIFS(Data!$A:$A, Data!$H:$H,$A58,Data!$C:$C,T$1,Data!$D:$D,T$2)</f>
        <v>0</v>
      </c>
      <c r="U58" s="5">
        <f>SUMIFS(Data!$A:$A, Data!$H:$H,$A58,Data!$C:$C,U$1,Data!$D:$D,U$2)</f>
        <v>0</v>
      </c>
      <c r="V58" s="5">
        <f>SUMIFS(Data!$A:$A, Data!$H:$H,$A58,Data!$C:$C,V$1,Data!$D:$D,V$2)</f>
        <v>0</v>
      </c>
      <c r="W58" s="5">
        <f>SUMIFS(Data!$A:$A, Data!$H:$H,$A58,Data!$C:$C,W$1,Data!$D:$D,W$2)</f>
        <v>0</v>
      </c>
      <c r="X58" s="5">
        <f>SUMIFS(Data!$A:$A, Data!$H:$H,$A58,Data!$C:$C,X$1,Data!$D:$D,X$2)</f>
        <v>0</v>
      </c>
      <c r="Y58" s="5">
        <f>SUMIFS(Data!$A:$A, Data!$H:$H,$A58,Data!$C:$C,Y$1,Data!$D:$D,Y$2)</f>
        <v>0</v>
      </c>
      <c r="Z58" s="5">
        <f>SUMIFS(Data!$A:$A, Data!$H:$H,$A58,Data!$C:$C,Z$1,Data!$D:$D,Z$2)</f>
        <v>0</v>
      </c>
      <c r="AA58" s="5">
        <f>SUMIFS(Data!$A:$A, Data!$H:$H,$A58,Data!$C:$C,AA$1,Data!$D:$D,AA$2)</f>
        <v>0</v>
      </c>
      <c r="AB58" s="5">
        <f>SUMIFS(Data!$A:$A, Data!$H:$H,$A58,Data!$C:$C,AB$1,Data!$D:$D,AB$2)</f>
        <v>0</v>
      </c>
      <c r="AC58" s="5">
        <f>SUMIFS(Data!$A:$A, Data!$H:$H,$A58,Data!$C:$C,AC$1,Data!$D:$D,AC$2)</f>
        <v>0</v>
      </c>
      <c r="AD58" s="5">
        <f>SUMIFS(Data!$A:$A, Data!$H:$H,$A58,Data!$C:$C,AD$1,Data!$D:$D,AD$2)</f>
        <v>0</v>
      </c>
      <c r="AE58" s="5">
        <f>SUMIFS(Data!$A:$A, Data!$H:$H,$A58,Data!$C:$C,AE$1,Data!$D:$D,AE$2)</f>
        <v>0</v>
      </c>
      <c r="AF58" s="5">
        <f>SUMIFS(Data!$A:$A, Data!$H:$H,$A58,Data!$C:$C,AF$1,Data!$D:$D,AF$2)</f>
        <v>0</v>
      </c>
      <c r="AG58" s="5">
        <f>SUMIFS(Data!$A:$A, Data!$H:$H,$A58,Data!$C:$C,AG$1,Data!$D:$D,AG$2)</f>
        <v>0</v>
      </c>
      <c r="AH58" s="5">
        <f>SUMIFS(Data!$A:$A, Data!$H:$H,$A58,Data!$C:$C,AH$1,Data!$D:$D,AH$2)</f>
        <v>0</v>
      </c>
      <c r="AI58" s="5">
        <f>SUMIFS(Data!$A:$A, Data!$H:$H,$A58,Data!$C:$C,AI$1,Data!$D:$D,AI$2)</f>
        <v>0</v>
      </c>
      <c r="AJ58" s="5">
        <f>SUMIFS(Data!$A:$A, Data!$H:$H,$A58,Data!$C:$C,AJ$1,Data!$D:$D,AJ$2)</f>
        <v>0</v>
      </c>
      <c r="AK58" s="5">
        <f>SUMIFS(Data!$A:$A, Data!$H:$H,$A58,Data!$C:$C,AK$1,Data!$D:$D,AK$2)</f>
        <v>0</v>
      </c>
      <c r="AL58" s="5">
        <f>SUMIFS(Data!$A:$A, Data!$H:$H,$A58,Data!$C:$C,AL$1,Data!$D:$D,AL$2)</f>
        <v>0</v>
      </c>
      <c r="AM58" s="5">
        <f>SUMIFS(Data!$A:$A, Data!$H:$H,$A58,Data!$C:$C,AM$1,Data!$D:$D,AM$2)</f>
        <v>0</v>
      </c>
      <c r="AN58" s="5">
        <f>SUMIFS(Data!$A:$A, Data!$H:$H,$A58,Data!$C:$C,AN$1,Data!$D:$D,AN$2)</f>
        <v>0</v>
      </c>
      <c r="AO58" s="5">
        <f>SUMIFS(Data!$A:$A, Data!$H:$H,$A58,Data!$C:$C,AO$1,Data!$D:$D,AO$2)</f>
        <v>0</v>
      </c>
      <c r="AP58" s="5">
        <f>SUMIFS(Data!$A:$A, Data!$H:$H,$A58,Data!$C:$C,AP$1,Data!$D:$D,AP$2)</f>
        <v>0</v>
      </c>
      <c r="AQ58" s="5">
        <f>SUMIFS(Data!$A:$A, Data!$H:$H,$A58,Data!$C:$C,AQ$1,Data!$D:$D,AQ$2)</f>
        <v>0</v>
      </c>
      <c r="AR58" s="5">
        <f>SUMIFS(Data!$A:$A, Data!$H:$H,$A58,Data!$C:$C,AR$1,Data!$D:$D,AR$2)</f>
        <v>0</v>
      </c>
      <c r="AS58" s="5">
        <f>SUMIFS(Data!$A:$A, Data!$H:$H,$A58,Data!$C:$C,AS$1,Data!$D:$D,AS$2)</f>
        <v>0</v>
      </c>
      <c r="AT58" s="5">
        <f>SUMIFS(Data!$A:$A, Data!$H:$H,$A58,Data!$C:$C,AT$1,Data!$D:$D,AT$2)</f>
        <v>0</v>
      </c>
      <c r="AU58" s="5">
        <f>SUMIFS(Data!$A:$A, Data!$H:$H,$A58,Data!$C:$C,AU$1,Data!$D:$D,AU$2)</f>
        <v>0</v>
      </c>
      <c r="AV58" s="5">
        <f>SUMIFS(Data!$A:$A, Data!$H:$H,$A58,Data!$C:$C,AV$1,Data!$D:$D,AV$2)</f>
        <v>0</v>
      </c>
      <c r="AW58" s="5">
        <f>SUMIFS(Data!$A:$A, Data!$H:$H,$A58,Data!$C:$C,AW$1,Data!$D:$D,AW$2)</f>
        <v>0</v>
      </c>
      <c r="AX58" s="5">
        <f>SUMIFS(Data!$A:$A, Data!$H:$H,$A58,Data!$C:$C,AX$1,Data!$D:$D,AX$2)</f>
        <v>0</v>
      </c>
      <c r="AY58" s="5">
        <f>SUMIFS(Data!$A:$A, Data!$H:$H,$A58,Data!$C:$C,AY$1,Data!$D:$D,AY$2)</f>
        <v>0</v>
      </c>
      <c r="AZ58" s="5">
        <f>SUMIFS(Data!$A:$A, Data!$H:$H,$A58,Data!$C:$C,AZ$1,Data!$D:$D,AZ$2)</f>
        <v>0</v>
      </c>
      <c r="BA58" s="5">
        <f>SUMIFS(Data!$A:$A, Data!$H:$H,$A58,Data!$C:$C,BA$1,Data!$D:$D,BA$2)</f>
        <v>0</v>
      </c>
      <c r="BB58" s="5">
        <f>SUMIFS(Data!$A:$A, Data!$H:$H,$A58,Data!$C:$C,BB$1,Data!$D:$D,BB$2)</f>
        <v>0</v>
      </c>
      <c r="BC58" s="5">
        <f>SUMIFS(Data!$A:$A, Data!$H:$H,$A58,Data!$C:$C,BC$1,Data!$D:$D,BC$2)</f>
        <v>0</v>
      </c>
      <c r="BD58" s="5">
        <f>SUMIFS(Data!$A:$A, Data!$H:$H,$A58,Data!$C:$C,BD$1,Data!$D:$D,BD$2)</f>
        <v>0</v>
      </c>
      <c r="BE58" s="5">
        <f>SUMIFS(Data!$A:$A, Data!$H:$H,$A58,Data!$C:$C,BE$1,Data!$D:$D,BE$2)</f>
        <v>0</v>
      </c>
      <c r="BF58" s="5">
        <f>SUMIFS(Data!$A:$A, Data!$H:$H,$A58,Data!$C:$C,BF$1,Data!$D:$D,BF$2)</f>
        <v>0</v>
      </c>
      <c r="BG58" s="5">
        <f>SUMIFS(Data!$A:$A, Data!$H:$H,$A58,Data!$C:$C,BG$1,Data!$D:$D,BG$2)</f>
        <v>0</v>
      </c>
      <c r="BH58" s="5">
        <f>SUMIFS(Data!$A:$A, Data!$H:$H,$A58,Data!$C:$C,BH$1,Data!$D:$D,BH$2)</f>
        <v>0</v>
      </c>
      <c r="BI58" s="5">
        <f>SUMIFS(Data!$A:$A, Data!$H:$H,$A58,Data!$C:$C,BI$1,Data!$D:$D,BI$2)</f>
        <v>0</v>
      </c>
      <c r="BJ58" s="5">
        <f>SUMIFS(Data!$A:$A, Data!$H:$H,$A58,Data!$C:$C,BJ$1,Data!$D:$D,BJ$2)</f>
        <v>0</v>
      </c>
      <c r="BK58" s="5">
        <f>SUMIFS(Data!$A:$A, Data!$H:$H,$A58,Data!$C:$C,BK$1,Data!$D:$D,BK$2)</f>
        <v>0</v>
      </c>
      <c r="BL58" s="5">
        <f>SUMIFS(Data!$A:$A, Data!$H:$H,$A58,Data!$C:$C,BL$1,Data!$D:$D,BL$2)</f>
        <v>0</v>
      </c>
      <c r="BM58" s="5">
        <f>SUMIFS(Data!$A:$A, Data!$H:$H,$A58,Data!$C:$C,BM$1,Data!$D:$D,BM$2)</f>
        <v>0</v>
      </c>
      <c r="BN58" s="5">
        <f>SUMIFS(Data!$A:$A, Data!$H:$H,$A58,Data!$C:$C,BN$1,Data!$D:$D,BN$2)</f>
        <v>0</v>
      </c>
      <c r="BO58" s="5">
        <f>SUMIFS(Data!$A:$A, Data!$H:$H,$A58,Data!$C:$C,BO$1,Data!$D:$D,BO$2)</f>
        <v>0</v>
      </c>
      <c r="BP58" s="5">
        <f>SUMIFS(Data!$A:$A, Data!$H:$H,$A58,Data!$C:$C,BP$1,Data!$D:$D,BP$2)</f>
        <v>0</v>
      </c>
      <c r="BQ58" s="5">
        <f>SUMIFS(Data!$A:$A, Data!$H:$H,$A58,Data!$C:$C,BQ$1,Data!$D:$D,BQ$2)</f>
        <v>0</v>
      </c>
      <c r="BR58" s="5">
        <f>SUMIFS(Data!$A:$A, Data!$H:$H,$A58,Data!$C:$C,BR$1,Data!$D:$D,BR$2)</f>
        <v>0</v>
      </c>
      <c r="BS58" s="5">
        <f>SUMIFS(Data!$A:$A, Data!$H:$H,$A58,Data!$C:$C,BS$1,Data!$D:$D,BS$2)</f>
        <v>0</v>
      </c>
      <c r="BT58" s="5">
        <f>SUMIFS(Data!$A:$A, Data!$H:$H,$A58,Data!$C:$C,BT$1,Data!$D:$D,BT$2)</f>
        <v>0</v>
      </c>
      <c r="BU58" s="5">
        <f>SUMIFS(Data!$A:$A, Data!$H:$H,$A58,Data!$C:$C,BU$1,Data!$D:$D,BU$2)</f>
        <v>0</v>
      </c>
      <c r="BV58" s="5">
        <f>SUMIFS(Data!$A:$A, Data!$H:$H,$A58,Data!$C:$C,BV$1,Data!$D:$D,BV$2)</f>
        <v>0</v>
      </c>
      <c r="BW58" s="5">
        <f>SUMIFS(Data!$A:$A, Data!$H:$H,$A58,Data!$C:$C,BW$1,Data!$D:$D,BW$2)</f>
        <v>0</v>
      </c>
      <c r="BX58" s="5">
        <f>SUMIFS(Data!$A:$A, Data!$H:$H,$A58,Data!$C:$C,BX$1,Data!$D:$D,BX$2)</f>
        <v>0</v>
      </c>
      <c r="BY58" s="5">
        <f>SUMIFS(Data!$A:$A, Data!$H:$H,$A58,Data!$C:$C,BY$1,Data!$D:$D,BY$2)</f>
        <v>0</v>
      </c>
      <c r="BZ58" s="5">
        <f>SUMIFS(Data!$A:$A, Data!$H:$H,$A58,Data!$C:$C,BZ$1,Data!$D:$D,BZ$2)</f>
        <v>0</v>
      </c>
      <c r="CA58" s="5">
        <f>SUMIFS(Data!$A:$A, Data!$H:$H,$A58,Data!$C:$C,CA$1,Data!$D:$D,CA$2)</f>
        <v>0</v>
      </c>
      <c r="CB58" s="5">
        <f>SUMIFS(Data!$A:$A, Data!$H:$H,$A58,Data!$C:$C,CB$1,Data!$D:$D,CB$2)</f>
        <v>0</v>
      </c>
      <c r="CC58" s="5">
        <f>SUMIFS(Data!$A:$A, Data!$H:$H,$A58,Data!$C:$C,CC$1,Data!$D:$D,CC$2)</f>
        <v>0</v>
      </c>
      <c r="CD58" s="5">
        <f>SUMIFS(Data!$A:$A, Data!$H:$H,$A58,Data!$C:$C,CD$1,Data!$D:$D,CD$2)</f>
        <v>0</v>
      </c>
      <c r="CE58" s="5">
        <f>SUMIFS(Data!$A:$A, Data!$H:$H,$A58,Data!$C:$C,CE$1,Data!$D:$D,CE$2)</f>
        <v>0</v>
      </c>
      <c r="CF58" s="5">
        <f>SUMIFS(Data!$A:$A, Data!$H:$H,$A58,Data!$C:$C,CF$1,Data!$D:$D,CF$2)</f>
        <v>0</v>
      </c>
      <c r="CG58" s="5">
        <f>SUMIFS(Data!$A:$A, Data!$H:$H,$A58,Data!$C:$C,CG$1,Data!$D:$D,CG$2)</f>
        <v>0</v>
      </c>
      <c r="CH58" s="5">
        <f>SUMIFS(Data!$A:$A, Data!$H:$H,$A58,Data!$C:$C,CH$1,Data!$D:$D,CH$2)</f>
        <v>0</v>
      </c>
      <c r="CI58" s="5">
        <f>SUMIFS(Data!$A:$A, Data!$H:$H,$A58,Data!$C:$C,CI$1,Data!$D:$D,CI$2)</f>
        <v>0</v>
      </c>
      <c r="CJ58" s="5">
        <f>SUMIFS(Data!$A:$A, Data!$H:$H,$A58,Data!$C:$C,CJ$1,Data!$D:$D,CJ$2)</f>
        <v>0</v>
      </c>
      <c r="CK58" s="5">
        <f>SUMIFS(Data!$A:$A, Data!$H:$H,$A58,Data!$C:$C,CK$1,Data!$D:$D,CK$2)</f>
        <v>0</v>
      </c>
      <c r="CL58" s="5">
        <f>SUMIFS(Data!$A:$A, Data!$H:$H,$A58,Data!$C:$C,CL$1,Data!$D:$D,CL$2)</f>
        <v>0</v>
      </c>
      <c r="CM58" s="5">
        <f>SUMIFS(Data!$A:$A, Data!$H:$H,$A58,Data!$C:$C,CM$1,Data!$D:$D,CM$2)</f>
        <v>0</v>
      </c>
      <c r="CN58" s="5">
        <f>SUMIFS(Data!$A:$A, Data!$H:$H,$A58,Data!$C:$C,CN$1,Data!$D:$D,CN$2)</f>
        <v>0</v>
      </c>
      <c r="CO58" s="5">
        <f>SUMIFS(Data!$A:$A, Data!$H:$H,$A58,Data!$C:$C,CO$1,Data!$D:$D,CO$2)</f>
        <v>0</v>
      </c>
      <c r="CP58" s="5">
        <f>SUMIFS(Data!$A:$A, Data!$H:$H,$A58,Data!$C:$C,CP$1,Data!$D:$D,CP$2)</f>
        <v>0</v>
      </c>
      <c r="CQ58" s="5">
        <f>SUMIFS(Data!$A:$A, Data!$H:$H,$A58,Data!$C:$C,CQ$1,Data!$D:$D,CQ$2)</f>
        <v>0</v>
      </c>
      <c r="CR58" s="5">
        <f>SUMIFS(Data!$A:$A, Data!$H:$H,$A58,Data!$C:$C,CR$1,Data!$D:$D,CR$2)</f>
        <v>0</v>
      </c>
      <c r="CS58" s="5">
        <f>SUMIFS(Data!$A:$A, Data!$H:$H,$A58,Data!$C:$C,CS$1,Data!$D:$D,CS$2)</f>
        <v>0</v>
      </c>
      <c r="CT58" s="5">
        <f>SUMIFS(Data!$A:$A, Data!$H:$H,$A58,Data!$C:$C,CT$1,Data!$D:$D,CT$2)</f>
        <v>0</v>
      </c>
      <c r="CU58" s="5">
        <f>SUMIFS(Data!$A:$A, Data!$H:$H,$A58,Data!$C:$C,CU$1,Data!$D:$D,CU$2)</f>
        <v>0</v>
      </c>
      <c r="CV58" s="5">
        <f>SUMIFS(Data!$A:$A, Data!$H:$H,$A58,Data!$C:$C,CV$1,Data!$D:$D,CV$2)</f>
        <v>0</v>
      </c>
      <c r="CW58" s="5">
        <f t="shared" ref="CW58:CX58" si="57">SUMIF($B$2:$CV$2,CW$2, $B58:$CV58)</f>
        <v>0</v>
      </c>
      <c r="CX58" s="5">
        <f t="shared" si="57"/>
        <v>0</v>
      </c>
      <c r="CY58" s="5">
        <f t="shared" si="3"/>
        <v>0</v>
      </c>
    </row>
    <row r="59">
      <c r="A59" s="5" t="str">
        <f>Countries!A57</f>
        <v>LAT</v>
      </c>
      <c r="B59" s="5">
        <f>SUMIFS(Data!$A:$A, Data!$H:$H,$A59,Data!$C:$C,B$1,Data!$D:$D,B$2)</f>
        <v>0</v>
      </c>
      <c r="C59" s="5">
        <f>SUMIFS(Data!$A:$A, Data!$H:$H,$A59,Data!$C:$C,C$1,Data!$D:$D,C$2)</f>
        <v>0</v>
      </c>
      <c r="D59" s="5">
        <f>SUMIFS(Data!$A:$A, Data!$H:$H,$A59,Data!$C:$C,D$1,Data!$D:$D,D$2)</f>
        <v>0</v>
      </c>
      <c r="E59" s="5">
        <f>SUMIFS(Data!$A:$A, Data!$H:$H,$A59,Data!$C:$C,E$1,Data!$D:$D,E$2)</f>
        <v>0</v>
      </c>
      <c r="F59" s="5">
        <f>SUMIFS(Data!$A:$A, Data!$H:$H,$A59,Data!$C:$C,F$1,Data!$D:$D,F$2)</f>
        <v>0</v>
      </c>
      <c r="G59" s="5">
        <f>SUMIFS(Data!$A:$A, Data!$H:$H,$A59,Data!$C:$C,G$1,Data!$D:$D,G$2)</f>
        <v>0</v>
      </c>
      <c r="H59" s="5">
        <f>SUMIFS(Data!$A:$A, Data!$H:$H,$A59,Data!$C:$C,H$1,Data!$D:$D,H$2)</f>
        <v>0</v>
      </c>
      <c r="I59" s="5">
        <f>SUMIFS(Data!$A:$A, Data!$H:$H,$A59,Data!$C:$C,I$1,Data!$D:$D,I$2)</f>
        <v>0</v>
      </c>
      <c r="J59" s="5">
        <f>SUMIFS(Data!$A:$A, Data!$H:$H,$A59,Data!$C:$C,J$1,Data!$D:$D,J$2)</f>
        <v>0</v>
      </c>
      <c r="K59" s="5">
        <f>SUMIFS(Data!$A:$A, Data!$H:$H,$A59,Data!$C:$C,K$1,Data!$D:$D,K$2)</f>
        <v>0</v>
      </c>
      <c r="L59" s="5">
        <f>SUMIFS(Data!$A:$A, Data!$H:$H,$A59,Data!$C:$C,L$1,Data!$D:$D,L$2)</f>
        <v>0</v>
      </c>
      <c r="M59" s="5">
        <f>SUMIFS(Data!$A:$A, Data!$H:$H,$A59,Data!$C:$C,M$1,Data!$D:$D,M$2)</f>
        <v>0</v>
      </c>
      <c r="N59" s="5">
        <f>SUMIFS(Data!$A:$A, Data!$H:$H,$A59,Data!$C:$C,N$1,Data!$D:$D,N$2)</f>
        <v>0</v>
      </c>
      <c r="O59" s="5">
        <f>SUMIFS(Data!$A:$A, Data!$H:$H,$A59,Data!$C:$C,O$1,Data!$D:$D,O$2)</f>
        <v>0</v>
      </c>
      <c r="P59" s="5">
        <f>SUMIFS(Data!$A:$A, Data!$H:$H,$A59,Data!$C:$C,P$1,Data!$D:$D,P$2)</f>
        <v>0</v>
      </c>
      <c r="Q59" s="5">
        <f>SUMIFS(Data!$A:$A, Data!$H:$H,$A59,Data!$C:$C,Q$1,Data!$D:$D,Q$2)</f>
        <v>0</v>
      </c>
      <c r="R59" s="5">
        <f>SUMIFS(Data!$A:$A, Data!$H:$H,$A59,Data!$C:$C,R$1,Data!$D:$D,R$2)</f>
        <v>0</v>
      </c>
      <c r="S59" s="5">
        <f>SUMIFS(Data!$A:$A, Data!$H:$H,$A59,Data!$C:$C,S$1,Data!$D:$D,S$2)</f>
        <v>0</v>
      </c>
      <c r="T59" s="5">
        <f>SUMIFS(Data!$A:$A, Data!$H:$H,$A59,Data!$C:$C,T$1,Data!$D:$D,T$2)</f>
        <v>0</v>
      </c>
      <c r="U59" s="5">
        <f>SUMIFS(Data!$A:$A, Data!$H:$H,$A59,Data!$C:$C,U$1,Data!$D:$D,U$2)</f>
        <v>0</v>
      </c>
      <c r="V59" s="5">
        <f>SUMIFS(Data!$A:$A, Data!$H:$H,$A59,Data!$C:$C,V$1,Data!$D:$D,V$2)</f>
        <v>0</v>
      </c>
      <c r="W59" s="5">
        <f>SUMIFS(Data!$A:$A, Data!$H:$H,$A59,Data!$C:$C,W$1,Data!$D:$D,W$2)</f>
        <v>0</v>
      </c>
      <c r="X59" s="5">
        <f>SUMIFS(Data!$A:$A, Data!$H:$H,$A59,Data!$C:$C,X$1,Data!$D:$D,X$2)</f>
        <v>0</v>
      </c>
      <c r="Y59" s="5">
        <f>SUMIFS(Data!$A:$A, Data!$H:$H,$A59,Data!$C:$C,Y$1,Data!$D:$D,Y$2)</f>
        <v>0</v>
      </c>
      <c r="Z59" s="5">
        <f>SUMIFS(Data!$A:$A, Data!$H:$H,$A59,Data!$C:$C,Z$1,Data!$D:$D,Z$2)</f>
        <v>0</v>
      </c>
      <c r="AA59" s="5">
        <f>SUMIFS(Data!$A:$A, Data!$H:$H,$A59,Data!$C:$C,AA$1,Data!$D:$D,AA$2)</f>
        <v>0</v>
      </c>
      <c r="AB59" s="5">
        <f>SUMIFS(Data!$A:$A, Data!$H:$H,$A59,Data!$C:$C,AB$1,Data!$D:$D,AB$2)</f>
        <v>0</v>
      </c>
      <c r="AC59" s="5">
        <f>SUMIFS(Data!$A:$A, Data!$H:$H,$A59,Data!$C:$C,AC$1,Data!$D:$D,AC$2)</f>
        <v>0</v>
      </c>
      <c r="AD59" s="5">
        <f>SUMIFS(Data!$A:$A, Data!$H:$H,$A59,Data!$C:$C,AD$1,Data!$D:$D,AD$2)</f>
        <v>0</v>
      </c>
      <c r="AE59" s="5">
        <f>SUMIFS(Data!$A:$A, Data!$H:$H,$A59,Data!$C:$C,AE$1,Data!$D:$D,AE$2)</f>
        <v>0</v>
      </c>
      <c r="AF59" s="5">
        <f>SUMIFS(Data!$A:$A, Data!$H:$H,$A59,Data!$C:$C,AF$1,Data!$D:$D,AF$2)</f>
        <v>0</v>
      </c>
      <c r="AG59" s="5">
        <f>SUMIFS(Data!$A:$A, Data!$H:$H,$A59,Data!$C:$C,AG$1,Data!$D:$D,AG$2)</f>
        <v>0</v>
      </c>
      <c r="AH59" s="5">
        <f>SUMIFS(Data!$A:$A, Data!$H:$H,$A59,Data!$C:$C,AH$1,Data!$D:$D,AH$2)</f>
        <v>0</v>
      </c>
      <c r="AI59" s="5">
        <f>SUMIFS(Data!$A:$A, Data!$H:$H,$A59,Data!$C:$C,AI$1,Data!$D:$D,AI$2)</f>
        <v>0</v>
      </c>
      <c r="AJ59" s="5">
        <f>SUMIFS(Data!$A:$A, Data!$H:$H,$A59,Data!$C:$C,AJ$1,Data!$D:$D,AJ$2)</f>
        <v>0</v>
      </c>
      <c r="AK59" s="5">
        <f>SUMIFS(Data!$A:$A, Data!$H:$H,$A59,Data!$C:$C,AK$1,Data!$D:$D,AK$2)</f>
        <v>0</v>
      </c>
      <c r="AL59" s="5">
        <f>SUMIFS(Data!$A:$A, Data!$H:$H,$A59,Data!$C:$C,AL$1,Data!$D:$D,AL$2)</f>
        <v>0</v>
      </c>
      <c r="AM59" s="5">
        <f>SUMIFS(Data!$A:$A, Data!$H:$H,$A59,Data!$C:$C,AM$1,Data!$D:$D,AM$2)</f>
        <v>0</v>
      </c>
      <c r="AN59" s="5">
        <f>SUMIFS(Data!$A:$A, Data!$H:$H,$A59,Data!$C:$C,AN$1,Data!$D:$D,AN$2)</f>
        <v>0</v>
      </c>
      <c r="AO59" s="5">
        <f>SUMIFS(Data!$A:$A, Data!$H:$H,$A59,Data!$C:$C,AO$1,Data!$D:$D,AO$2)</f>
        <v>0</v>
      </c>
      <c r="AP59" s="5">
        <f>SUMIFS(Data!$A:$A, Data!$H:$H,$A59,Data!$C:$C,AP$1,Data!$D:$D,AP$2)</f>
        <v>0</v>
      </c>
      <c r="AQ59" s="5">
        <f>SUMIFS(Data!$A:$A, Data!$H:$H,$A59,Data!$C:$C,AQ$1,Data!$D:$D,AQ$2)</f>
        <v>0</v>
      </c>
      <c r="AR59" s="5">
        <f>SUMIFS(Data!$A:$A, Data!$H:$H,$A59,Data!$C:$C,AR$1,Data!$D:$D,AR$2)</f>
        <v>0</v>
      </c>
      <c r="AS59" s="5">
        <f>SUMIFS(Data!$A:$A, Data!$H:$H,$A59,Data!$C:$C,AS$1,Data!$D:$D,AS$2)</f>
        <v>0</v>
      </c>
      <c r="AT59" s="5">
        <f>SUMIFS(Data!$A:$A, Data!$H:$H,$A59,Data!$C:$C,AT$1,Data!$D:$D,AT$2)</f>
        <v>0</v>
      </c>
      <c r="AU59" s="5">
        <f>SUMIFS(Data!$A:$A, Data!$H:$H,$A59,Data!$C:$C,AU$1,Data!$D:$D,AU$2)</f>
        <v>0</v>
      </c>
      <c r="AV59" s="5">
        <f>SUMIFS(Data!$A:$A, Data!$H:$H,$A59,Data!$C:$C,AV$1,Data!$D:$D,AV$2)</f>
        <v>0</v>
      </c>
      <c r="AW59" s="5">
        <f>SUMIFS(Data!$A:$A, Data!$H:$H,$A59,Data!$C:$C,AW$1,Data!$D:$D,AW$2)</f>
        <v>0</v>
      </c>
      <c r="AX59" s="5">
        <f>SUMIFS(Data!$A:$A, Data!$H:$H,$A59,Data!$C:$C,AX$1,Data!$D:$D,AX$2)</f>
        <v>0</v>
      </c>
      <c r="AY59" s="5">
        <f>SUMIFS(Data!$A:$A, Data!$H:$H,$A59,Data!$C:$C,AY$1,Data!$D:$D,AY$2)</f>
        <v>0</v>
      </c>
      <c r="AZ59" s="5">
        <f>SUMIFS(Data!$A:$A, Data!$H:$H,$A59,Data!$C:$C,AZ$1,Data!$D:$D,AZ$2)</f>
        <v>0</v>
      </c>
      <c r="BA59" s="5">
        <f>SUMIFS(Data!$A:$A, Data!$H:$H,$A59,Data!$C:$C,BA$1,Data!$D:$D,BA$2)</f>
        <v>0</v>
      </c>
      <c r="BB59" s="5">
        <f>SUMIFS(Data!$A:$A, Data!$H:$H,$A59,Data!$C:$C,BB$1,Data!$D:$D,BB$2)</f>
        <v>0</v>
      </c>
      <c r="BC59" s="5">
        <f>SUMIFS(Data!$A:$A, Data!$H:$H,$A59,Data!$C:$C,BC$1,Data!$D:$D,BC$2)</f>
        <v>0</v>
      </c>
      <c r="BD59" s="5">
        <f>SUMIFS(Data!$A:$A, Data!$H:$H,$A59,Data!$C:$C,BD$1,Data!$D:$D,BD$2)</f>
        <v>0</v>
      </c>
      <c r="BE59" s="5">
        <f>SUMIFS(Data!$A:$A, Data!$H:$H,$A59,Data!$C:$C,BE$1,Data!$D:$D,BE$2)</f>
        <v>0</v>
      </c>
      <c r="BF59" s="5">
        <f>SUMIFS(Data!$A:$A, Data!$H:$H,$A59,Data!$C:$C,BF$1,Data!$D:$D,BF$2)</f>
        <v>0</v>
      </c>
      <c r="BG59" s="5">
        <f>SUMIFS(Data!$A:$A, Data!$H:$H,$A59,Data!$C:$C,BG$1,Data!$D:$D,BG$2)</f>
        <v>0</v>
      </c>
      <c r="BH59" s="5">
        <f>SUMIFS(Data!$A:$A, Data!$H:$H,$A59,Data!$C:$C,BH$1,Data!$D:$D,BH$2)</f>
        <v>0</v>
      </c>
      <c r="BI59" s="5">
        <f>SUMIFS(Data!$A:$A, Data!$H:$H,$A59,Data!$C:$C,BI$1,Data!$D:$D,BI$2)</f>
        <v>0</v>
      </c>
      <c r="BJ59" s="5">
        <f>SUMIFS(Data!$A:$A, Data!$H:$H,$A59,Data!$C:$C,BJ$1,Data!$D:$D,BJ$2)</f>
        <v>0</v>
      </c>
      <c r="BK59" s="5">
        <f>SUMIFS(Data!$A:$A, Data!$H:$H,$A59,Data!$C:$C,BK$1,Data!$D:$D,BK$2)</f>
        <v>0</v>
      </c>
      <c r="BL59" s="5">
        <f>SUMIFS(Data!$A:$A, Data!$H:$H,$A59,Data!$C:$C,BL$1,Data!$D:$D,BL$2)</f>
        <v>0</v>
      </c>
      <c r="BM59" s="5">
        <f>SUMIFS(Data!$A:$A, Data!$H:$H,$A59,Data!$C:$C,BM$1,Data!$D:$D,BM$2)</f>
        <v>0</v>
      </c>
      <c r="BN59" s="5">
        <f>SUMIFS(Data!$A:$A, Data!$H:$H,$A59,Data!$C:$C,BN$1,Data!$D:$D,BN$2)</f>
        <v>0</v>
      </c>
      <c r="BO59" s="5">
        <f>SUMIFS(Data!$A:$A, Data!$H:$H,$A59,Data!$C:$C,BO$1,Data!$D:$D,BO$2)</f>
        <v>0</v>
      </c>
      <c r="BP59" s="5">
        <f>SUMIFS(Data!$A:$A, Data!$H:$H,$A59,Data!$C:$C,BP$1,Data!$D:$D,BP$2)</f>
        <v>0</v>
      </c>
      <c r="BQ59" s="5">
        <f>SUMIFS(Data!$A:$A, Data!$H:$H,$A59,Data!$C:$C,BQ$1,Data!$D:$D,BQ$2)</f>
        <v>0</v>
      </c>
      <c r="BR59" s="5">
        <f>SUMIFS(Data!$A:$A, Data!$H:$H,$A59,Data!$C:$C,BR$1,Data!$D:$D,BR$2)</f>
        <v>0</v>
      </c>
      <c r="BS59" s="5">
        <f>SUMIFS(Data!$A:$A, Data!$H:$H,$A59,Data!$C:$C,BS$1,Data!$D:$D,BS$2)</f>
        <v>0</v>
      </c>
      <c r="BT59" s="5">
        <f>SUMIFS(Data!$A:$A, Data!$H:$H,$A59,Data!$C:$C,BT$1,Data!$D:$D,BT$2)</f>
        <v>0</v>
      </c>
      <c r="BU59" s="5">
        <f>SUMIFS(Data!$A:$A, Data!$H:$H,$A59,Data!$C:$C,BU$1,Data!$D:$D,BU$2)</f>
        <v>0</v>
      </c>
      <c r="BV59" s="5">
        <f>SUMIFS(Data!$A:$A, Data!$H:$H,$A59,Data!$C:$C,BV$1,Data!$D:$D,BV$2)</f>
        <v>0</v>
      </c>
      <c r="BW59" s="5">
        <f>SUMIFS(Data!$A:$A, Data!$H:$H,$A59,Data!$C:$C,BW$1,Data!$D:$D,BW$2)</f>
        <v>0</v>
      </c>
      <c r="BX59" s="5">
        <f>SUMIFS(Data!$A:$A, Data!$H:$H,$A59,Data!$C:$C,BX$1,Data!$D:$D,BX$2)</f>
        <v>0</v>
      </c>
      <c r="BY59" s="5">
        <f>SUMIFS(Data!$A:$A, Data!$H:$H,$A59,Data!$C:$C,BY$1,Data!$D:$D,BY$2)</f>
        <v>0</v>
      </c>
      <c r="BZ59" s="5">
        <f>SUMIFS(Data!$A:$A, Data!$H:$H,$A59,Data!$C:$C,BZ$1,Data!$D:$D,BZ$2)</f>
        <v>0</v>
      </c>
      <c r="CA59" s="5">
        <f>SUMIFS(Data!$A:$A, Data!$H:$H,$A59,Data!$C:$C,CA$1,Data!$D:$D,CA$2)</f>
        <v>0</v>
      </c>
      <c r="CB59" s="5">
        <f>SUMIFS(Data!$A:$A, Data!$H:$H,$A59,Data!$C:$C,CB$1,Data!$D:$D,CB$2)</f>
        <v>0</v>
      </c>
      <c r="CC59" s="5">
        <f>SUMIFS(Data!$A:$A, Data!$H:$H,$A59,Data!$C:$C,CC$1,Data!$D:$D,CC$2)</f>
        <v>0</v>
      </c>
      <c r="CD59" s="5">
        <f>SUMIFS(Data!$A:$A, Data!$H:$H,$A59,Data!$C:$C,CD$1,Data!$D:$D,CD$2)</f>
        <v>0</v>
      </c>
      <c r="CE59" s="5">
        <f>SUMIFS(Data!$A:$A, Data!$H:$H,$A59,Data!$C:$C,CE$1,Data!$D:$D,CE$2)</f>
        <v>0</v>
      </c>
      <c r="CF59" s="5">
        <f>SUMIFS(Data!$A:$A, Data!$H:$H,$A59,Data!$C:$C,CF$1,Data!$D:$D,CF$2)</f>
        <v>0</v>
      </c>
      <c r="CG59" s="5">
        <f>SUMIFS(Data!$A:$A, Data!$H:$H,$A59,Data!$C:$C,CG$1,Data!$D:$D,CG$2)</f>
        <v>0</v>
      </c>
      <c r="CH59" s="5">
        <f>SUMIFS(Data!$A:$A, Data!$H:$H,$A59,Data!$C:$C,CH$1,Data!$D:$D,CH$2)</f>
        <v>0</v>
      </c>
      <c r="CI59" s="5">
        <f>SUMIFS(Data!$A:$A, Data!$H:$H,$A59,Data!$C:$C,CI$1,Data!$D:$D,CI$2)</f>
        <v>0</v>
      </c>
      <c r="CJ59" s="5">
        <f>SUMIFS(Data!$A:$A, Data!$H:$H,$A59,Data!$C:$C,CJ$1,Data!$D:$D,CJ$2)</f>
        <v>0</v>
      </c>
      <c r="CK59" s="5">
        <f>SUMIFS(Data!$A:$A, Data!$H:$H,$A59,Data!$C:$C,CK$1,Data!$D:$D,CK$2)</f>
        <v>0</v>
      </c>
      <c r="CL59" s="5">
        <f>SUMIFS(Data!$A:$A, Data!$H:$H,$A59,Data!$C:$C,CL$1,Data!$D:$D,CL$2)</f>
        <v>0</v>
      </c>
      <c r="CM59" s="5">
        <f>SUMIFS(Data!$A:$A, Data!$H:$H,$A59,Data!$C:$C,CM$1,Data!$D:$D,CM$2)</f>
        <v>0</v>
      </c>
      <c r="CN59" s="5">
        <f>SUMIFS(Data!$A:$A, Data!$H:$H,$A59,Data!$C:$C,CN$1,Data!$D:$D,CN$2)</f>
        <v>0</v>
      </c>
      <c r="CO59" s="5">
        <f>SUMIFS(Data!$A:$A, Data!$H:$H,$A59,Data!$C:$C,CO$1,Data!$D:$D,CO$2)</f>
        <v>0</v>
      </c>
      <c r="CP59" s="5">
        <f>SUMIFS(Data!$A:$A, Data!$H:$H,$A59,Data!$C:$C,CP$1,Data!$D:$D,CP$2)</f>
        <v>0</v>
      </c>
      <c r="CQ59" s="5">
        <f>SUMIFS(Data!$A:$A, Data!$H:$H,$A59,Data!$C:$C,CQ$1,Data!$D:$D,CQ$2)</f>
        <v>0</v>
      </c>
      <c r="CR59" s="5">
        <f>SUMIFS(Data!$A:$A, Data!$H:$H,$A59,Data!$C:$C,CR$1,Data!$D:$D,CR$2)</f>
        <v>0</v>
      </c>
      <c r="CS59" s="5">
        <f>SUMIFS(Data!$A:$A, Data!$H:$H,$A59,Data!$C:$C,CS$1,Data!$D:$D,CS$2)</f>
        <v>0</v>
      </c>
      <c r="CT59" s="5">
        <f>SUMIFS(Data!$A:$A, Data!$H:$H,$A59,Data!$C:$C,CT$1,Data!$D:$D,CT$2)</f>
        <v>0</v>
      </c>
      <c r="CU59" s="5">
        <f>SUMIFS(Data!$A:$A, Data!$H:$H,$A59,Data!$C:$C,CU$1,Data!$D:$D,CU$2)</f>
        <v>0</v>
      </c>
      <c r="CV59" s="5">
        <f>SUMIFS(Data!$A:$A, Data!$H:$H,$A59,Data!$C:$C,CV$1,Data!$D:$D,CV$2)</f>
        <v>0</v>
      </c>
      <c r="CW59" s="5">
        <f t="shared" ref="CW59:CX59" si="58">SUMIF($B$2:$CV$2,CW$2, $B59:$CV59)</f>
        <v>0</v>
      </c>
      <c r="CX59" s="5">
        <f t="shared" si="58"/>
        <v>0</v>
      </c>
      <c r="CY59" s="5">
        <f t="shared" si="3"/>
        <v>0</v>
      </c>
    </row>
    <row r="60">
      <c r="A60" s="5" t="str">
        <f>Countries!A58</f>
        <v>LTU</v>
      </c>
      <c r="B60" s="5">
        <f>SUMIFS(Data!$A:$A, Data!$H:$H,$A60,Data!$C:$C,B$1,Data!$D:$D,B$2)</f>
        <v>0</v>
      </c>
      <c r="C60" s="5">
        <f>SUMIFS(Data!$A:$A, Data!$H:$H,$A60,Data!$C:$C,C$1,Data!$D:$D,C$2)</f>
        <v>0</v>
      </c>
      <c r="D60" s="5">
        <f>SUMIFS(Data!$A:$A, Data!$H:$H,$A60,Data!$C:$C,D$1,Data!$D:$D,D$2)</f>
        <v>0</v>
      </c>
      <c r="E60" s="5">
        <f>SUMIFS(Data!$A:$A, Data!$H:$H,$A60,Data!$C:$C,E$1,Data!$D:$D,E$2)</f>
        <v>0</v>
      </c>
      <c r="F60" s="5">
        <f>SUMIFS(Data!$A:$A, Data!$H:$H,$A60,Data!$C:$C,F$1,Data!$D:$D,F$2)</f>
        <v>0</v>
      </c>
      <c r="G60" s="5">
        <f>SUMIFS(Data!$A:$A, Data!$H:$H,$A60,Data!$C:$C,G$1,Data!$D:$D,G$2)</f>
        <v>0</v>
      </c>
      <c r="H60" s="5">
        <f>SUMIFS(Data!$A:$A, Data!$H:$H,$A60,Data!$C:$C,H$1,Data!$D:$D,H$2)</f>
        <v>0</v>
      </c>
      <c r="I60" s="5">
        <f>SUMIFS(Data!$A:$A, Data!$H:$H,$A60,Data!$C:$C,I$1,Data!$D:$D,I$2)</f>
        <v>0</v>
      </c>
      <c r="J60" s="5">
        <f>SUMIFS(Data!$A:$A, Data!$H:$H,$A60,Data!$C:$C,J$1,Data!$D:$D,J$2)</f>
        <v>0</v>
      </c>
      <c r="K60" s="5">
        <f>SUMIFS(Data!$A:$A, Data!$H:$H,$A60,Data!$C:$C,K$1,Data!$D:$D,K$2)</f>
        <v>0</v>
      </c>
      <c r="L60" s="5">
        <f>SUMIFS(Data!$A:$A, Data!$H:$H,$A60,Data!$C:$C,L$1,Data!$D:$D,L$2)</f>
        <v>0</v>
      </c>
      <c r="M60" s="5">
        <f>SUMIFS(Data!$A:$A, Data!$H:$H,$A60,Data!$C:$C,M$1,Data!$D:$D,M$2)</f>
        <v>0</v>
      </c>
      <c r="N60" s="5">
        <f>SUMIFS(Data!$A:$A, Data!$H:$H,$A60,Data!$C:$C,N$1,Data!$D:$D,N$2)</f>
        <v>0</v>
      </c>
      <c r="O60" s="5">
        <f>SUMIFS(Data!$A:$A, Data!$H:$H,$A60,Data!$C:$C,O$1,Data!$D:$D,O$2)</f>
        <v>0</v>
      </c>
      <c r="P60" s="5">
        <f>SUMIFS(Data!$A:$A, Data!$H:$H,$A60,Data!$C:$C,P$1,Data!$D:$D,P$2)</f>
        <v>0</v>
      </c>
      <c r="Q60" s="5">
        <f>SUMIFS(Data!$A:$A, Data!$H:$H,$A60,Data!$C:$C,Q$1,Data!$D:$D,Q$2)</f>
        <v>0</v>
      </c>
      <c r="R60" s="5">
        <f>SUMIFS(Data!$A:$A, Data!$H:$H,$A60,Data!$C:$C,R$1,Data!$D:$D,R$2)</f>
        <v>0</v>
      </c>
      <c r="S60" s="5">
        <f>SUMIFS(Data!$A:$A, Data!$H:$H,$A60,Data!$C:$C,S$1,Data!$D:$D,S$2)</f>
        <v>0</v>
      </c>
      <c r="T60" s="5">
        <f>SUMIFS(Data!$A:$A, Data!$H:$H,$A60,Data!$C:$C,T$1,Data!$D:$D,T$2)</f>
        <v>0</v>
      </c>
      <c r="U60" s="5">
        <f>SUMIFS(Data!$A:$A, Data!$H:$H,$A60,Data!$C:$C,U$1,Data!$D:$D,U$2)</f>
        <v>0</v>
      </c>
      <c r="V60" s="5">
        <f>SUMIFS(Data!$A:$A, Data!$H:$H,$A60,Data!$C:$C,V$1,Data!$D:$D,V$2)</f>
        <v>0</v>
      </c>
      <c r="W60" s="5">
        <f>SUMIFS(Data!$A:$A, Data!$H:$H,$A60,Data!$C:$C,W$1,Data!$D:$D,W$2)</f>
        <v>0</v>
      </c>
      <c r="X60" s="5">
        <f>SUMIFS(Data!$A:$A, Data!$H:$H,$A60,Data!$C:$C,X$1,Data!$D:$D,X$2)</f>
        <v>0</v>
      </c>
      <c r="Y60" s="5">
        <f>SUMIFS(Data!$A:$A, Data!$H:$H,$A60,Data!$C:$C,Y$1,Data!$D:$D,Y$2)</f>
        <v>0</v>
      </c>
      <c r="Z60" s="5">
        <f>SUMIFS(Data!$A:$A, Data!$H:$H,$A60,Data!$C:$C,Z$1,Data!$D:$D,Z$2)</f>
        <v>0</v>
      </c>
      <c r="AA60" s="5">
        <f>SUMIFS(Data!$A:$A, Data!$H:$H,$A60,Data!$C:$C,AA$1,Data!$D:$D,AA$2)</f>
        <v>0</v>
      </c>
      <c r="AB60" s="5">
        <f>SUMIFS(Data!$A:$A, Data!$H:$H,$A60,Data!$C:$C,AB$1,Data!$D:$D,AB$2)</f>
        <v>0</v>
      </c>
      <c r="AC60" s="5">
        <f>SUMIFS(Data!$A:$A, Data!$H:$H,$A60,Data!$C:$C,AC$1,Data!$D:$D,AC$2)</f>
        <v>0</v>
      </c>
      <c r="AD60" s="5">
        <f>SUMIFS(Data!$A:$A, Data!$H:$H,$A60,Data!$C:$C,AD$1,Data!$D:$D,AD$2)</f>
        <v>0</v>
      </c>
      <c r="AE60" s="5">
        <f>SUMIFS(Data!$A:$A, Data!$H:$H,$A60,Data!$C:$C,AE$1,Data!$D:$D,AE$2)</f>
        <v>0</v>
      </c>
      <c r="AF60" s="5">
        <f>SUMIFS(Data!$A:$A, Data!$H:$H,$A60,Data!$C:$C,AF$1,Data!$D:$D,AF$2)</f>
        <v>0</v>
      </c>
      <c r="AG60" s="5">
        <f>SUMIFS(Data!$A:$A, Data!$H:$H,$A60,Data!$C:$C,AG$1,Data!$D:$D,AG$2)</f>
        <v>0</v>
      </c>
      <c r="AH60" s="5">
        <f>SUMIFS(Data!$A:$A, Data!$H:$H,$A60,Data!$C:$C,AH$1,Data!$D:$D,AH$2)</f>
        <v>0</v>
      </c>
      <c r="AI60" s="5">
        <f>SUMIFS(Data!$A:$A, Data!$H:$H,$A60,Data!$C:$C,AI$1,Data!$D:$D,AI$2)</f>
        <v>0</v>
      </c>
      <c r="AJ60" s="5">
        <f>SUMIFS(Data!$A:$A, Data!$H:$H,$A60,Data!$C:$C,AJ$1,Data!$D:$D,AJ$2)</f>
        <v>0</v>
      </c>
      <c r="AK60" s="5">
        <f>SUMIFS(Data!$A:$A, Data!$H:$H,$A60,Data!$C:$C,AK$1,Data!$D:$D,AK$2)</f>
        <v>0</v>
      </c>
      <c r="AL60" s="5">
        <f>SUMIFS(Data!$A:$A, Data!$H:$H,$A60,Data!$C:$C,AL$1,Data!$D:$D,AL$2)</f>
        <v>0</v>
      </c>
      <c r="AM60" s="5">
        <f>SUMIFS(Data!$A:$A, Data!$H:$H,$A60,Data!$C:$C,AM$1,Data!$D:$D,AM$2)</f>
        <v>0</v>
      </c>
      <c r="AN60" s="5">
        <f>SUMIFS(Data!$A:$A, Data!$H:$H,$A60,Data!$C:$C,AN$1,Data!$D:$D,AN$2)</f>
        <v>0</v>
      </c>
      <c r="AO60" s="5">
        <f>SUMIFS(Data!$A:$A, Data!$H:$H,$A60,Data!$C:$C,AO$1,Data!$D:$D,AO$2)</f>
        <v>0</v>
      </c>
      <c r="AP60" s="5">
        <f>SUMIFS(Data!$A:$A, Data!$H:$H,$A60,Data!$C:$C,AP$1,Data!$D:$D,AP$2)</f>
        <v>0</v>
      </c>
      <c r="AQ60" s="5">
        <f>SUMIFS(Data!$A:$A, Data!$H:$H,$A60,Data!$C:$C,AQ$1,Data!$D:$D,AQ$2)</f>
        <v>0</v>
      </c>
      <c r="AR60" s="5">
        <f>SUMIFS(Data!$A:$A, Data!$H:$H,$A60,Data!$C:$C,AR$1,Data!$D:$D,AR$2)</f>
        <v>0</v>
      </c>
      <c r="AS60" s="5">
        <f>SUMIFS(Data!$A:$A, Data!$H:$H,$A60,Data!$C:$C,AS$1,Data!$D:$D,AS$2)</f>
        <v>0</v>
      </c>
      <c r="AT60" s="5">
        <f>SUMIFS(Data!$A:$A, Data!$H:$H,$A60,Data!$C:$C,AT$1,Data!$D:$D,AT$2)</f>
        <v>0</v>
      </c>
      <c r="AU60" s="5">
        <f>SUMIFS(Data!$A:$A, Data!$H:$H,$A60,Data!$C:$C,AU$1,Data!$D:$D,AU$2)</f>
        <v>0</v>
      </c>
      <c r="AV60" s="5">
        <f>SUMIFS(Data!$A:$A, Data!$H:$H,$A60,Data!$C:$C,AV$1,Data!$D:$D,AV$2)</f>
        <v>0</v>
      </c>
      <c r="AW60" s="5">
        <f>SUMIFS(Data!$A:$A, Data!$H:$H,$A60,Data!$C:$C,AW$1,Data!$D:$D,AW$2)</f>
        <v>0</v>
      </c>
      <c r="AX60" s="5">
        <f>SUMIFS(Data!$A:$A, Data!$H:$H,$A60,Data!$C:$C,AX$1,Data!$D:$D,AX$2)</f>
        <v>0</v>
      </c>
      <c r="AY60" s="5">
        <f>SUMIFS(Data!$A:$A, Data!$H:$H,$A60,Data!$C:$C,AY$1,Data!$D:$D,AY$2)</f>
        <v>0</v>
      </c>
      <c r="AZ60" s="5">
        <f>SUMIFS(Data!$A:$A, Data!$H:$H,$A60,Data!$C:$C,AZ$1,Data!$D:$D,AZ$2)</f>
        <v>0</v>
      </c>
      <c r="BA60" s="5">
        <f>SUMIFS(Data!$A:$A, Data!$H:$H,$A60,Data!$C:$C,BA$1,Data!$D:$D,BA$2)</f>
        <v>0</v>
      </c>
      <c r="BB60" s="5">
        <f>SUMIFS(Data!$A:$A, Data!$H:$H,$A60,Data!$C:$C,BB$1,Data!$D:$D,BB$2)</f>
        <v>0</v>
      </c>
      <c r="BC60" s="5">
        <f>SUMIFS(Data!$A:$A, Data!$H:$H,$A60,Data!$C:$C,BC$1,Data!$D:$D,BC$2)</f>
        <v>0</v>
      </c>
      <c r="BD60" s="5">
        <f>SUMIFS(Data!$A:$A, Data!$H:$H,$A60,Data!$C:$C,BD$1,Data!$D:$D,BD$2)</f>
        <v>0</v>
      </c>
      <c r="BE60" s="5">
        <f>SUMIFS(Data!$A:$A, Data!$H:$H,$A60,Data!$C:$C,BE$1,Data!$D:$D,BE$2)</f>
        <v>0</v>
      </c>
      <c r="BF60" s="5">
        <f>SUMIFS(Data!$A:$A, Data!$H:$H,$A60,Data!$C:$C,BF$1,Data!$D:$D,BF$2)</f>
        <v>0</v>
      </c>
      <c r="BG60" s="5">
        <f>SUMIFS(Data!$A:$A, Data!$H:$H,$A60,Data!$C:$C,BG$1,Data!$D:$D,BG$2)</f>
        <v>1</v>
      </c>
      <c r="BH60" s="5">
        <f>SUMIFS(Data!$A:$A, Data!$H:$H,$A60,Data!$C:$C,BH$1,Data!$D:$D,BH$2)</f>
        <v>0</v>
      </c>
      <c r="BI60" s="5">
        <f>SUMIFS(Data!$A:$A, Data!$H:$H,$A60,Data!$C:$C,BI$1,Data!$D:$D,BI$2)</f>
        <v>0</v>
      </c>
      <c r="BJ60" s="5">
        <f>SUMIFS(Data!$A:$A, Data!$H:$H,$A60,Data!$C:$C,BJ$1,Data!$D:$D,BJ$2)</f>
        <v>0</v>
      </c>
      <c r="BK60" s="5">
        <f>SUMIFS(Data!$A:$A, Data!$H:$H,$A60,Data!$C:$C,BK$1,Data!$D:$D,BK$2)</f>
        <v>0</v>
      </c>
      <c r="BL60" s="5">
        <f>SUMIFS(Data!$A:$A, Data!$H:$H,$A60,Data!$C:$C,BL$1,Data!$D:$D,BL$2)</f>
        <v>0</v>
      </c>
      <c r="BM60" s="5">
        <f>SUMIFS(Data!$A:$A, Data!$H:$H,$A60,Data!$C:$C,BM$1,Data!$D:$D,BM$2)</f>
        <v>0</v>
      </c>
      <c r="BN60" s="5">
        <f>SUMIFS(Data!$A:$A, Data!$H:$H,$A60,Data!$C:$C,BN$1,Data!$D:$D,BN$2)</f>
        <v>0</v>
      </c>
      <c r="BO60" s="5">
        <f>SUMIFS(Data!$A:$A, Data!$H:$H,$A60,Data!$C:$C,BO$1,Data!$D:$D,BO$2)</f>
        <v>0</v>
      </c>
      <c r="BP60" s="5">
        <f>SUMIFS(Data!$A:$A, Data!$H:$H,$A60,Data!$C:$C,BP$1,Data!$D:$D,BP$2)</f>
        <v>0</v>
      </c>
      <c r="BQ60" s="5">
        <f>SUMIFS(Data!$A:$A, Data!$H:$H,$A60,Data!$C:$C,BQ$1,Data!$D:$D,BQ$2)</f>
        <v>0</v>
      </c>
      <c r="BR60" s="5">
        <f>SUMIFS(Data!$A:$A, Data!$H:$H,$A60,Data!$C:$C,BR$1,Data!$D:$D,BR$2)</f>
        <v>0</v>
      </c>
      <c r="BS60" s="5">
        <f>SUMIFS(Data!$A:$A, Data!$H:$H,$A60,Data!$C:$C,BS$1,Data!$D:$D,BS$2)</f>
        <v>0</v>
      </c>
      <c r="BT60" s="5">
        <f>SUMIFS(Data!$A:$A, Data!$H:$H,$A60,Data!$C:$C,BT$1,Data!$D:$D,BT$2)</f>
        <v>0</v>
      </c>
      <c r="BU60" s="5">
        <f>SUMIFS(Data!$A:$A, Data!$H:$H,$A60,Data!$C:$C,BU$1,Data!$D:$D,BU$2)</f>
        <v>0</v>
      </c>
      <c r="BV60" s="5">
        <f>SUMIFS(Data!$A:$A, Data!$H:$H,$A60,Data!$C:$C,BV$1,Data!$D:$D,BV$2)</f>
        <v>0</v>
      </c>
      <c r="BW60" s="5">
        <f>SUMIFS(Data!$A:$A, Data!$H:$H,$A60,Data!$C:$C,BW$1,Data!$D:$D,BW$2)</f>
        <v>0</v>
      </c>
      <c r="BX60" s="5">
        <f>SUMIFS(Data!$A:$A, Data!$H:$H,$A60,Data!$C:$C,BX$1,Data!$D:$D,BX$2)</f>
        <v>0</v>
      </c>
      <c r="BY60" s="5">
        <f>SUMIFS(Data!$A:$A, Data!$H:$H,$A60,Data!$C:$C,BY$1,Data!$D:$D,BY$2)</f>
        <v>0</v>
      </c>
      <c r="BZ60" s="5">
        <f>SUMIFS(Data!$A:$A, Data!$H:$H,$A60,Data!$C:$C,BZ$1,Data!$D:$D,BZ$2)</f>
        <v>0</v>
      </c>
      <c r="CA60" s="5">
        <f>SUMIFS(Data!$A:$A, Data!$H:$H,$A60,Data!$C:$C,CA$1,Data!$D:$D,CA$2)</f>
        <v>0</v>
      </c>
      <c r="CB60" s="5">
        <f>SUMIFS(Data!$A:$A, Data!$H:$H,$A60,Data!$C:$C,CB$1,Data!$D:$D,CB$2)</f>
        <v>0</v>
      </c>
      <c r="CC60" s="5">
        <f>SUMIFS(Data!$A:$A, Data!$H:$H,$A60,Data!$C:$C,CC$1,Data!$D:$D,CC$2)</f>
        <v>0</v>
      </c>
      <c r="CD60" s="5">
        <f>SUMIFS(Data!$A:$A, Data!$H:$H,$A60,Data!$C:$C,CD$1,Data!$D:$D,CD$2)</f>
        <v>0</v>
      </c>
      <c r="CE60" s="5">
        <f>SUMIFS(Data!$A:$A, Data!$H:$H,$A60,Data!$C:$C,CE$1,Data!$D:$D,CE$2)</f>
        <v>0</v>
      </c>
      <c r="CF60" s="5">
        <f>SUMIFS(Data!$A:$A, Data!$H:$H,$A60,Data!$C:$C,CF$1,Data!$D:$D,CF$2)</f>
        <v>0</v>
      </c>
      <c r="CG60" s="5">
        <f>SUMIFS(Data!$A:$A, Data!$H:$H,$A60,Data!$C:$C,CG$1,Data!$D:$D,CG$2)</f>
        <v>0</v>
      </c>
      <c r="CH60" s="5">
        <f>SUMIFS(Data!$A:$A, Data!$H:$H,$A60,Data!$C:$C,CH$1,Data!$D:$D,CH$2)</f>
        <v>0</v>
      </c>
      <c r="CI60" s="5">
        <f>SUMIFS(Data!$A:$A, Data!$H:$H,$A60,Data!$C:$C,CI$1,Data!$D:$D,CI$2)</f>
        <v>0</v>
      </c>
      <c r="CJ60" s="5">
        <f>SUMIFS(Data!$A:$A, Data!$H:$H,$A60,Data!$C:$C,CJ$1,Data!$D:$D,CJ$2)</f>
        <v>0</v>
      </c>
      <c r="CK60" s="5">
        <f>SUMIFS(Data!$A:$A, Data!$H:$H,$A60,Data!$C:$C,CK$1,Data!$D:$D,CK$2)</f>
        <v>0</v>
      </c>
      <c r="CL60" s="5">
        <f>SUMIFS(Data!$A:$A, Data!$H:$H,$A60,Data!$C:$C,CL$1,Data!$D:$D,CL$2)</f>
        <v>0</v>
      </c>
      <c r="CM60" s="5">
        <f>SUMIFS(Data!$A:$A, Data!$H:$H,$A60,Data!$C:$C,CM$1,Data!$D:$D,CM$2)</f>
        <v>0</v>
      </c>
      <c r="CN60" s="5">
        <f>SUMIFS(Data!$A:$A, Data!$H:$H,$A60,Data!$C:$C,CN$1,Data!$D:$D,CN$2)</f>
        <v>0</v>
      </c>
      <c r="CO60" s="5">
        <f>SUMIFS(Data!$A:$A, Data!$H:$H,$A60,Data!$C:$C,CO$1,Data!$D:$D,CO$2)</f>
        <v>0</v>
      </c>
      <c r="CP60" s="5">
        <f>SUMIFS(Data!$A:$A, Data!$H:$H,$A60,Data!$C:$C,CP$1,Data!$D:$D,CP$2)</f>
        <v>0</v>
      </c>
      <c r="CQ60" s="5">
        <f>SUMIFS(Data!$A:$A, Data!$H:$H,$A60,Data!$C:$C,CQ$1,Data!$D:$D,CQ$2)</f>
        <v>0</v>
      </c>
      <c r="CR60" s="5">
        <f>SUMIFS(Data!$A:$A, Data!$H:$H,$A60,Data!$C:$C,CR$1,Data!$D:$D,CR$2)</f>
        <v>0</v>
      </c>
      <c r="CS60" s="5">
        <f>SUMIFS(Data!$A:$A, Data!$H:$H,$A60,Data!$C:$C,CS$1,Data!$D:$D,CS$2)</f>
        <v>0</v>
      </c>
      <c r="CT60" s="5">
        <f>SUMIFS(Data!$A:$A, Data!$H:$H,$A60,Data!$C:$C,CT$1,Data!$D:$D,CT$2)</f>
        <v>0</v>
      </c>
      <c r="CU60" s="5">
        <f>SUMIFS(Data!$A:$A, Data!$H:$H,$A60,Data!$C:$C,CU$1,Data!$D:$D,CU$2)</f>
        <v>0</v>
      </c>
      <c r="CV60" s="5">
        <f>SUMIFS(Data!$A:$A, Data!$H:$H,$A60,Data!$C:$C,CV$1,Data!$D:$D,CV$2)</f>
        <v>0</v>
      </c>
      <c r="CW60" s="5">
        <f t="shared" ref="CW60:CX60" si="59">SUMIF($B$2:$CV$2,CW$2, $B60:$CV60)</f>
        <v>0</v>
      </c>
      <c r="CX60" s="5">
        <f t="shared" si="59"/>
        <v>1</v>
      </c>
      <c r="CY60" s="5">
        <f t="shared" si="3"/>
        <v>1</v>
      </c>
    </row>
    <row r="61">
      <c r="A61" s="5" t="str">
        <f>Countries!A59</f>
        <v>MAR</v>
      </c>
      <c r="B61" s="5">
        <f>SUMIFS(Data!$A:$A, Data!$H:$H,$A61,Data!$C:$C,B$1,Data!$D:$D,B$2)</f>
        <v>0</v>
      </c>
      <c r="C61" s="5">
        <f>SUMIFS(Data!$A:$A, Data!$H:$H,$A61,Data!$C:$C,C$1,Data!$D:$D,C$2)</f>
        <v>0</v>
      </c>
      <c r="D61" s="5">
        <f>SUMIFS(Data!$A:$A, Data!$H:$H,$A61,Data!$C:$C,D$1,Data!$D:$D,D$2)</f>
        <v>0</v>
      </c>
      <c r="E61" s="5">
        <f>SUMIFS(Data!$A:$A, Data!$H:$H,$A61,Data!$C:$C,E$1,Data!$D:$D,E$2)</f>
        <v>0</v>
      </c>
      <c r="F61" s="5">
        <f>SUMIFS(Data!$A:$A, Data!$H:$H,$A61,Data!$C:$C,F$1,Data!$D:$D,F$2)</f>
        <v>0</v>
      </c>
      <c r="G61" s="5">
        <f>SUMIFS(Data!$A:$A, Data!$H:$H,$A61,Data!$C:$C,G$1,Data!$D:$D,G$2)</f>
        <v>0</v>
      </c>
      <c r="H61" s="5">
        <f>SUMIFS(Data!$A:$A, Data!$H:$H,$A61,Data!$C:$C,H$1,Data!$D:$D,H$2)</f>
        <v>0</v>
      </c>
      <c r="I61" s="5">
        <f>SUMIFS(Data!$A:$A, Data!$H:$H,$A61,Data!$C:$C,I$1,Data!$D:$D,I$2)</f>
        <v>0</v>
      </c>
      <c r="J61" s="5">
        <f>SUMIFS(Data!$A:$A, Data!$H:$H,$A61,Data!$C:$C,J$1,Data!$D:$D,J$2)</f>
        <v>0</v>
      </c>
      <c r="K61" s="5">
        <f>SUMIFS(Data!$A:$A, Data!$H:$H,$A61,Data!$C:$C,K$1,Data!$D:$D,K$2)</f>
        <v>0</v>
      </c>
      <c r="L61" s="5">
        <f>SUMIFS(Data!$A:$A, Data!$H:$H,$A61,Data!$C:$C,L$1,Data!$D:$D,L$2)</f>
        <v>0</v>
      </c>
      <c r="M61" s="5">
        <f>SUMIFS(Data!$A:$A, Data!$H:$H,$A61,Data!$C:$C,M$1,Data!$D:$D,M$2)</f>
        <v>0</v>
      </c>
      <c r="N61" s="5">
        <f>SUMIFS(Data!$A:$A, Data!$H:$H,$A61,Data!$C:$C,N$1,Data!$D:$D,N$2)</f>
        <v>0</v>
      </c>
      <c r="O61" s="5">
        <f>SUMIFS(Data!$A:$A, Data!$H:$H,$A61,Data!$C:$C,O$1,Data!$D:$D,O$2)</f>
        <v>0</v>
      </c>
      <c r="P61" s="5">
        <f>SUMIFS(Data!$A:$A, Data!$H:$H,$A61,Data!$C:$C,P$1,Data!$D:$D,P$2)</f>
        <v>0</v>
      </c>
      <c r="Q61" s="5">
        <f>SUMIFS(Data!$A:$A, Data!$H:$H,$A61,Data!$C:$C,Q$1,Data!$D:$D,Q$2)</f>
        <v>0</v>
      </c>
      <c r="R61" s="5">
        <f>SUMIFS(Data!$A:$A, Data!$H:$H,$A61,Data!$C:$C,R$1,Data!$D:$D,R$2)</f>
        <v>0</v>
      </c>
      <c r="S61" s="5">
        <f>SUMIFS(Data!$A:$A, Data!$H:$H,$A61,Data!$C:$C,S$1,Data!$D:$D,S$2)</f>
        <v>0</v>
      </c>
      <c r="T61" s="5">
        <f>SUMIFS(Data!$A:$A, Data!$H:$H,$A61,Data!$C:$C,T$1,Data!$D:$D,T$2)</f>
        <v>0</v>
      </c>
      <c r="U61" s="5">
        <f>SUMIFS(Data!$A:$A, Data!$H:$H,$A61,Data!$C:$C,U$1,Data!$D:$D,U$2)</f>
        <v>0</v>
      </c>
      <c r="V61" s="5">
        <f>SUMIFS(Data!$A:$A, Data!$H:$H,$A61,Data!$C:$C,V$1,Data!$D:$D,V$2)</f>
        <v>0</v>
      </c>
      <c r="W61" s="5">
        <f>SUMIFS(Data!$A:$A, Data!$H:$H,$A61,Data!$C:$C,W$1,Data!$D:$D,W$2)</f>
        <v>0</v>
      </c>
      <c r="X61" s="5">
        <f>SUMIFS(Data!$A:$A, Data!$H:$H,$A61,Data!$C:$C,X$1,Data!$D:$D,X$2)</f>
        <v>0</v>
      </c>
      <c r="Y61" s="5">
        <f>SUMIFS(Data!$A:$A, Data!$H:$H,$A61,Data!$C:$C,Y$1,Data!$D:$D,Y$2)</f>
        <v>0</v>
      </c>
      <c r="Z61" s="5">
        <f>SUMIFS(Data!$A:$A, Data!$H:$H,$A61,Data!$C:$C,Z$1,Data!$D:$D,Z$2)</f>
        <v>0</v>
      </c>
      <c r="AA61" s="5">
        <f>SUMIFS(Data!$A:$A, Data!$H:$H,$A61,Data!$C:$C,AA$1,Data!$D:$D,AA$2)</f>
        <v>0</v>
      </c>
      <c r="AB61" s="5">
        <f>SUMIFS(Data!$A:$A, Data!$H:$H,$A61,Data!$C:$C,AB$1,Data!$D:$D,AB$2)</f>
        <v>0</v>
      </c>
      <c r="AC61" s="5">
        <f>SUMIFS(Data!$A:$A, Data!$H:$H,$A61,Data!$C:$C,AC$1,Data!$D:$D,AC$2)</f>
        <v>0</v>
      </c>
      <c r="AD61" s="5">
        <f>SUMIFS(Data!$A:$A, Data!$H:$H,$A61,Data!$C:$C,AD$1,Data!$D:$D,AD$2)</f>
        <v>0</v>
      </c>
      <c r="AE61" s="5">
        <f>SUMIFS(Data!$A:$A, Data!$H:$H,$A61,Data!$C:$C,AE$1,Data!$D:$D,AE$2)</f>
        <v>0</v>
      </c>
      <c r="AF61" s="5">
        <f>SUMIFS(Data!$A:$A, Data!$H:$H,$A61,Data!$C:$C,AF$1,Data!$D:$D,AF$2)</f>
        <v>0</v>
      </c>
      <c r="AG61" s="5">
        <f>SUMIFS(Data!$A:$A, Data!$H:$H,$A61,Data!$C:$C,AG$1,Data!$D:$D,AG$2)</f>
        <v>0</v>
      </c>
      <c r="AH61" s="5">
        <f>SUMIFS(Data!$A:$A, Data!$H:$H,$A61,Data!$C:$C,AH$1,Data!$D:$D,AH$2)</f>
        <v>0</v>
      </c>
      <c r="AI61" s="5">
        <f>SUMIFS(Data!$A:$A, Data!$H:$H,$A61,Data!$C:$C,AI$1,Data!$D:$D,AI$2)</f>
        <v>0</v>
      </c>
      <c r="AJ61" s="5">
        <f>SUMIFS(Data!$A:$A, Data!$H:$H,$A61,Data!$C:$C,AJ$1,Data!$D:$D,AJ$2)</f>
        <v>0</v>
      </c>
      <c r="AK61" s="5">
        <f>SUMIFS(Data!$A:$A, Data!$H:$H,$A61,Data!$C:$C,AK$1,Data!$D:$D,AK$2)</f>
        <v>0</v>
      </c>
      <c r="AL61" s="5">
        <f>SUMIFS(Data!$A:$A, Data!$H:$H,$A61,Data!$C:$C,AL$1,Data!$D:$D,AL$2)</f>
        <v>0</v>
      </c>
      <c r="AM61" s="5">
        <f>SUMIFS(Data!$A:$A, Data!$H:$H,$A61,Data!$C:$C,AM$1,Data!$D:$D,AM$2)</f>
        <v>0</v>
      </c>
      <c r="AN61" s="5">
        <f>SUMIFS(Data!$A:$A, Data!$H:$H,$A61,Data!$C:$C,AN$1,Data!$D:$D,AN$2)</f>
        <v>0</v>
      </c>
      <c r="AO61" s="5">
        <f>SUMIFS(Data!$A:$A, Data!$H:$H,$A61,Data!$C:$C,AO$1,Data!$D:$D,AO$2)</f>
        <v>0</v>
      </c>
      <c r="AP61" s="5">
        <f>SUMIFS(Data!$A:$A, Data!$H:$H,$A61,Data!$C:$C,AP$1,Data!$D:$D,AP$2)</f>
        <v>0</v>
      </c>
      <c r="AQ61" s="5">
        <f>SUMIFS(Data!$A:$A, Data!$H:$H,$A61,Data!$C:$C,AQ$1,Data!$D:$D,AQ$2)</f>
        <v>0</v>
      </c>
      <c r="AR61" s="5">
        <f>SUMIFS(Data!$A:$A, Data!$H:$H,$A61,Data!$C:$C,AR$1,Data!$D:$D,AR$2)</f>
        <v>0</v>
      </c>
      <c r="AS61" s="5">
        <f>SUMIFS(Data!$A:$A, Data!$H:$H,$A61,Data!$C:$C,AS$1,Data!$D:$D,AS$2)</f>
        <v>0</v>
      </c>
      <c r="AT61" s="5">
        <f>SUMIFS(Data!$A:$A, Data!$H:$H,$A61,Data!$C:$C,AT$1,Data!$D:$D,AT$2)</f>
        <v>0</v>
      </c>
      <c r="AU61" s="5">
        <f>SUMIFS(Data!$A:$A, Data!$H:$H,$A61,Data!$C:$C,AU$1,Data!$D:$D,AU$2)</f>
        <v>0</v>
      </c>
      <c r="AV61" s="5">
        <f>SUMIFS(Data!$A:$A, Data!$H:$H,$A61,Data!$C:$C,AV$1,Data!$D:$D,AV$2)</f>
        <v>0</v>
      </c>
      <c r="AW61" s="5">
        <f>SUMIFS(Data!$A:$A, Data!$H:$H,$A61,Data!$C:$C,AW$1,Data!$D:$D,AW$2)</f>
        <v>0</v>
      </c>
      <c r="AX61" s="5">
        <f>SUMIFS(Data!$A:$A, Data!$H:$H,$A61,Data!$C:$C,AX$1,Data!$D:$D,AX$2)</f>
        <v>0</v>
      </c>
      <c r="AY61" s="5">
        <f>SUMIFS(Data!$A:$A, Data!$H:$H,$A61,Data!$C:$C,AY$1,Data!$D:$D,AY$2)</f>
        <v>0</v>
      </c>
      <c r="AZ61" s="5">
        <f>SUMIFS(Data!$A:$A, Data!$H:$H,$A61,Data!$C:$C,AZ$1,Data!$D:$D,AZ$2)</f>
        <v>0</v>
      </c>
      <c r="BA61" s="5">
        <f>SUMIFS(Data!$A:$A, Data!$H:$H,$A61,Data!$C:$C,BA$1,Data!$D:$D,BA$2)</f>
        <v>0</v>
      </c>
      <c r="BB61" s="5">
        <f>SUMIFS(Data!$A:$A, Data!$H:$H,$A61,Data!$C:$C,BB$1,Data!$D:$D,BB$2)</f>
        <v>0</v>
      </c>
      <c r="BC61" s="5">
        <f>SUMIFS(Data!$A:$A, Data!$H:$H,$A61,Data!$C:$C,BC$1,Data!$D:$D,BC$2)</f>
        <v>0</v>
      </c>
      <c r="BD61" s="5">
        <f>SUMIFS(Data!$A:$A, Data!$H:$H,$A61,Data!$C:$C,BD$1,Data!$D:$D,BD$2)</f>
        <v>0</v>
      </c>
      <c r="BE61" s="5">
        <f>SUMIFS(Data!$A:$A, Data!$H:$H,$A61,Data!$C:$C,BE$1,Data!$D:$D,BE$2)</f>
        <v>0</v>
      </c>
      <c r="BF61" s="5">
        <f>SUMIFS(Data!$A:$A, Data!$H:$H,$A61,Data!$C:$C,BF$1,Data!$D:$D,BF$2)</f>
        <v>0</v>
      </c>
      <c r="BG61" s="5">
        <f>SUMIFS(Data!$A:$A, Data!$H:$H,$A61,Data!$C:$C,BG$1,Data!$D:$D,BG$2)</f>
        <v>0</v>
      </c>
      <c r="BH61" s="5">
        <f>SUMIFS(Data!$A:$A, Data!$H:$H,$A61,Data!$C:$C,BH$1,Data!$D:$D,BH$2)</f>
        <v>0</v>
      </c>
      <c r="BI61" s="5">
        <f>SUMIFS(Data!$A:$A, Data!$H:$H,$A61,Data!$C:$C,BI$1,Data!$D:$D,BI$2)</f>
        <v>0</v>
      </c>
      <c r="BJ61" s="5">
        <f>SUMIFS(Data!$A:$A, Data!$H:$H,$A61,Data!$C:$C,BJ$1,Data!$D:$D,BJ$2)</f>
        <v>0</v>
      </c>
      <c r="BK61" s="5">
        <f>SUMIFS(Data!$A:$A, Data!$H:$H,$A61,Data!$C:$C,BK$1,Data!$D:$D,BK$2)</f>
        <v>0</v>
      </c>
      <c r="BL61" s="5">
        <f>SUMIFS(Data!$A:$A, Data!$H:$H,$A61,Data!$C:$C,BL$1,Data!$D:$D,BL$2)</f>
        <v>0</v>
      </c>
      <c r="BM61" s="5">
        <f>SUMIFS(Data!$A:$A, Data!$H:$H,$A61,Data!$C:$C,BM$1,Data!$D:$D,BM$2)</f>
        <v>0</v>
      </c>
      <c r="BN61" s="5">
        <f>SUMIFS(Data!$A:$A, Data!$H:$H,$A61,Data!$C:$C,BN$1,Data!$D:$D,BN$2)</f>
        <v>0</v>
      </c>
      <c r="BO61" s="5">
        <f>SUMIFS(Data!$A:$A, Data!$H:$H,$A61,Data!$C:$C,BO$1,Data!$D:$D,BO$2)</f>
        <v>0</v>
      </c>
      <c r="BP61" s="5">
        <f>SUMIFS(Data!$A:$A, Data!$H:$H,$A61,Data!$C:$C,BP$1,Data!$D:$D,BP$2)</f>
        <v>0</v>
      </c>
      <c r="BQ61" s="5">
        <f>SUMIFS(Data!$A:$A, Data!$H:$H,$A61,Data!$C:$C,BQ$1,Data!$D:$D,BQ$2)</f>
        <v>0</v>
      </c>
      <c r="BR61" s="5">
        <f>SUMIFS(Data!$A:$A, Data!$H:$H,$A61,Data!$C:$C,BR$1,Data!$D:$D,BR$2)</f>
        <v>0</v>
      </c>
      <c r="BS61" s="5">
        <f>SUMIFS(Data!$A:$A, Data!$H:$H,$A61,Data!$C:$C,BS$1,Data!$D:$D,BS$2)</f>
        <v>0</v>
      </c>
      <c r="BT61" s="5">
        <f>SUMIFS(Data!$A:$A, Data!$H:$H,$A61,Data!$C:$C,BT$1,Data!$D:$D,BT$2)</f>
        <v>0</v>
      </c>
      <c r="BU61" s="5">
        <f>SUMIFS(Data!$A:$A, Data!$H:$H,$A61,Data!$C:$C,BU$1,Data!$D:$D,BU$2)</f>
        <v>0</v>
      </c>
      <c r="BV61" s="5">
        <f>SUMIFS(Data!$A:$A, Data!$H:$H,$A61,Data!$C:$C,BV$1,Data!$D:$D,BV$2)</f>
        <v>0</v>
      </c>
      <c r="BW61" s="5">
        <f>SUMIFS(Data!$A:$A, Data!$H:$H,$A61,Data!$C:$C,BW$1,Data!$D:$D,BW$2)</f>
        <v>0</v>
      </c>
      <c r="BX61" s="5">
        <f>SUMIFS(Data!$A:$A, Data!$H:$H,$A61,Data!$C:$C,BX$1,Data!$D:$D,BX$2)</f>
        <v>0</v>
      </c>
      <c r="BY61" s="5">
        <f>SUMIFS(Data!$A:$A, Data!$H:$H,$A61,Data!$C:$C,BY$1,Data!$D:$D,BY$2)</f>
        <v>0</v>
      </c>
      <c r="BZ61" s="5">
        <f>SUMIFS(Data!$A:$A, Data!$H:$H,$A61,Data!$C:$C,BZ$1,Data!$D:$D,BZ$2)</f>
        <v>0</v>
      </c>
      <c r="CA61" s="5">
        <f>SUMIFS(Data!$A:$A, Data!$H:$H,$A61,Data!$C:$C,CA$1,Data!$D:$D,CA$2)</f>
        <v>0</v>
      </c>
      <c r="CB61" s="5">
        <f>SUMIFS(Data!$A:$A, Data!$H:$H,$A61,Data!$C:$C,CB$1,Data!$D:$D,CB$2)</f>
        <v>0</v>
      </c>
      <c r="CC61" s="5">
        <f>SUMIFS(Data!$A:$A, Data!$H:$H,$A61,Data!$C:$C,CC$1,Data!$D:$D,CC$2)</f>
        <v>0</v>
      </c>
      <c r="CD61" s="5">
        <f>SUMIFS(Data!$A:$A, Data!$H:$H,$A61,Data!$C:$C,CD$1,Data!$D:$D,CD$2)</f>
        <v>0</v>
      </c>
      <c r="CE61" s="5">
        <f>SUMIFS(Data!$A:$A, Data!$H:$H,$A61,Data!$C:$C,CE$1,Data!$D:$D,CE$2)</f>
        <v>0</v>
      </c>
      <c r="CF61" s="5">
        <f>SUMIFS(Data!$A:$A, Data!$H:$H,$A61,Data!$C:$C,CF$1,Data!$D:$D,CF$2)</f>
        <v>0</v>
      </c>
      <c r="CG61" s="5">
        <f>SUMIFS(Data!$A:$A, Data!$H:$H,$A61,Data!$C:$C,CG$1,Data!$D:$D,CG$2)</f>
        <v>0</v>
      </c>
      <c r="CH61" s="5">
        <f>SUMIFS(Data!$A:$A, Data!$H:$H,$A61,Data!$C:$C,CH$1,Data!$D:$D,CH$2)</f>
        <v>0</v>
      </c>
      <c r="CI61" s="5">
        <f>SUMIFS(Data!$A:$A, Data!$H:$H,$A61,Data!$C:$C,CI$1,Data!$D:$D,CI$2)</f>
        <v>0</v>
      </c>
      <c r="CJ61" s="5">
        <f>SUMIFS(Data!$A:$A, Data!$H:$H,$A61,Data!$C:$C,CJ$1,Data!$D:$D,CJ$2)</f>
        <v>0</v>
      </c>
      <c r="CK61" s="5">
        <f>SUMIFS(Data!$A:$A, Data!$H:$H,$A61,Data!$C:$C,CK$1,Data!$D:$D,CK$2)</f>
        <v>0</v>
      </c>
      <c r="CL61" s="5">
        <f>SUMIFS(Data!$A:$A, Data!$H:$H,$A61,Data!$C:$C,CL$1,Data!$D:$D,CL$2)</f>
        <v>0</v>
      </c>
      <c r="CM61" s="5">
        <f>SUMIFS(Data!$A:$A, Data!$H:$H,$A61,Data!$C:$C,CM$1,Data!$D:$D,CM$2)</f>
        <v>0</v>
      </c>
      <c r="CN61" s="5">
        <f>SUMIFS(Data!$A:$A, Data!$H:$H,$A61,Data!$C:$C,CN$1,Data!$D:$D,CN$2)</f>
        <v>0</v>
      </c>
      <c r="CO61" s="5">
        <f>SUMIFS(Data!$A:$A, Data!$H:$H,$A61,Data!$C:$C,CO$1,Data!$D:$D,CO$2)</f>
        <v>0</v>
      </c>
      <c r="CP61" s="5">
        <f>SUMIFS(Data!$A:$A, Data!$H:$H,$A61,Data!$C:$C,CP$1,Data!$D:$D,CP$2)</f>
        <v>0</v>
      </c>
      <c r="CQ61" s="5">
        <f>SUMIFS(Data!$A:$A, Data!$H:$H,$A61,Data!$C:$C,CQ$1,Data!$D:$D,CQ$2)</f>
        <v>0</v>
      </c>
      <c r="CR61" s="5">
        <f>SUMIFS(Data!$A:$A, Data!$H:$H,$A61,Data!$C:$C,CR$1,Data!$D:$D,CR$2)</f>
        <v>0</v>
      </c>
      <c r="CS61" s="5">
        <f>SUMIFS(Data!$A:$A, Data!$H:$H,$A61,Data!$C:$C,CS$1,Data!$D:$D,CS$2)</f>
        <v>0</v>
      </c>
      <c r="CT61" s="5">
        <f>SUMIFS(Data!$A:$A, Data!$H:$H,$A61,Data!$C:$C,CT$1,Data!$D:$D,CT$2)</f>
        <v>0</v>
      </c>
      <c r="CU61" s="5">
        <f>SUMIFS(Data!$A:$A, Data!$H:$H,$A61,Data!$C:$C,CU$1,Data!$D:$D,CU$2)</f>
        <v>0</v>
      </c>
      <c r="CV61" s="5">
        <f>SUMIFS(Data!$A:$A, Data!$H:$H,$A61,Data!$C:$C,CV$1,Data!$D:$D,CV$2)</f>
        <v>0</v>
      </c>
      <c r="CW61" s="5">
        <f t="shared" ref="CW61:CX61" si="60">SUMIF($B$2:$CV$2,CW$2, $B61:$CV61)</f>
        <v>0</v>
      </c>
      <c r="CX61" s="5">
        <f t="shared" si="60"/>
        <v>0</v>
      </c>
      <c r="CY61" s="5">
        <f t="shared" si="3"/>
        <v>0</v>
      </c>
    </row>
    <row r="62">
      <c r="A62" s="5" t="str">
        <f>Countries!A60</f>
        <v>MAS</v>
      </c>
      <c r="B62" s="5">
        <f>SUMIFS(Data!$A:$A, Data!$H:$H,$A62,Data!$C:$C,B$1,Data!$D:$D,B$2)</f>
        <v>0</v>
      </c>
      <c r="C62" s="5">
        <f>SUMIFS(Data!$A:$A, Data!$H:$H,$A62,Data!$C:$C,C$1,Data!$D:$D,C$2)</f>
        <v>0</v>
      </c>
      <c r="D62" s="5">
        <f>SUMIFS(Data!$A:$A, Data!$H:$H,$A62,Data!$C:$C,D$1,Data!$D:$D,D$2)</f>
        <v>0</v>
      </c>
      <c r="E62" s="5">
        <f>SUMIFS(Data!$A:$A, Data!$H:$H,$A62,Data!$C:$C,E$1,Data!$D:$D,E$2)</f>
        <v>0</v>
      </c>
      <c r="F62" s="5">
        <f>SUMIFS(Data!$A:$A, Data!$H:$H,$A62,Data!$C:$C,F$1,Data!$D:$D,F$2)</f>
        <v>0</v>
      </c>
      <c r="G62" s="5">
        <f>SUMIFS(Data!$A:$A, Data!$H:$H,$A62,Data!$C:$C,G$1,Data!$D:$D,G$2)</f>
        <v>0</v>
      </c>
      <c r="H62" s="5">
        <f>SUMIFS(Data!$A:$A, Data!$H:$H,$A62,Data!$C:$C,H$1,Data!$D:$D,H$2)</f>
        <v>0</v>
      </c>
      <c r="I62" s="5">
        <f>SUMIFS(Data!$A:$A, Data!$H:$H,$A62,Data!$C:$C,I$1,Data!$D:$D,I$2)</f>
        <v>0</v>
      </c>
      <c r="J62" s="5">
        <f>SUMIFS(Data!$A:$A, Data!$H:$H,$A62,Data!$C:$C,J$1,Data!$D:$D,J$2)</f>
        <v>0</v>
      </c>
      <c r="K62" s="5">
        <f>SUMIFS(Data!$A:$A, Data!$H:$H,$A62,Data!$C:$C,K$1,Data!$D:$D,K$2)</f>
        <v>0</v>
      </c>
      <c r="L62" s="5">
        <f>SUMIFS(Data!$A:$A, Data!$H:$H,$A62,Data!$C:$C,L$1,Data!$D:$D,L$2)</f>
        <v>0</v>
      </c>
      <c r="M62" s="5">
        <f>SUMIFS(Data!$A:$A, Data!$H:$H,$A62,Data!$C:$C,M$1,Data!$D:$D,M$2)</f>
        <v>0</v>
      </c>
      <c r="N62" s="5">
        <f>SUMIFS(Data!$A:$A, Data!$H:$H,$A62,Data!$C:$C,N$1,Data!$D:$D,N$2)</f>
        <v>0</v>
      </c>
      <c r="O62" s="5">
        <f>SUMIFS(Data!$A:$A, Data!$H:$H,$A62,Data!$C:$C,O$1,Data!$D:$D,O$2)</f>
        <v>0</v>
      </c>
      <c r="P62" s="5">
        <f>SUMIFS(Data!$A:$A, Data!$H:$H,$A62,Data!$C:$C,P$1,Data!$D:$D,P$2)</f>
        <v>0</v>
      </c>
      <c r="Q62" s="5">
        <f>SUMIFS(Data!$A:$A, Data!$H:$H,$A62,Data!$C:$C,Q$1,Data!$D:$D,Q$2)</f>
        <v>0</v>
      </c>
      <c r="R62" s="5">
        <f>SUMIFS(Data!$A:$A, Data!$H:$H,$A62,Data!$C:$C,R$1,Data!$D:$D,R$2)</f>
        <v>0</v>
      </c>
      <c r="S62" s="5">
        <f>SUMIFS(Data!$A:$A, Data!$H:$H,$A62,Data!$C:$C,S$1,Data!$D:$D,S$2)</f>
        <v>0</v>
      </c>
      <c r="T62" s="5">
        <f>SUMIFS(Data!$A:$A, Data!$H:$H,$A62,Data!$C:$C,T$1,Data!$D:$D,T$2)</f>
        <v>0</v>
      </c>
      <c r="U62" s="5">
        <f>SUMIFS(Data!$A:$A, Data!$H:$H,$A62,Data!$C:$C,U$1,Data!$D:$D,U$2)</f>
        <v>0</v>
      </c>
      <c r="V62" s="5">
        <f>SUMIFS(Data!$A:$A, Data!$H:$H,$A62,Data!$C:$C,V$1,Data!$D:$D,V$2)</f>
        <v>0</v>
      </c>
      <c r="W62" s="5">
        <f>SUMIFS(Data!$A:$A, Data!$H:$H,$A62,Data!$C:$C,W$1,Data!$D:$D,W$2)</f>
        <v>0</v>
      </c>
      <c r="X62" s="5">
        <f>SUMIFS(Data!$A:$A, Data!$H:$H,$A62,Data!$C:$C,X$1,Data!$D:$D,X$2)</f>
        <v>0</v>
      </c>
      <c r="Y62" s="5">
        <f>SUMIFS(Data!$A:$A, Data!$H:$H,$A62,Data!$C:$C,Y$1,Data!$D:$D,Y$2)</f>
        <v>0</v>
      </c>
      <c r="Z62" s="5">
        <f>SUMIFS(Data!$A:$A, Data!$H:$H,$A62,Data!$C:$C,Z$1,Data!$D:$D,Z$2)</f>
        <v>0</v>
      </c>
      <c r="AA62" s="5">
        <f>SUMIFS(Data!$A:$A, Data!$H:$H,$A62,Data!$C:$C,AA$1,Data!$D:$D,AA$2)</f>
        <v>0</v>
      </c>
      <c r="AB62" s="5">
        <f>SUMIFS(Data!$A:$A, Data!$H:$H,$A62,Data!$C:$C,AB$1,Data!$D:$D,AB$2)</f>
        <v>0</v>
      </c>
      <c r="AC62" s="5">
        <f>SUMIFS(Data!$A:$A, Data!$H:$H,$A62,Data!$C:$C,AC$1,Data!$D:$D,AC$2)</f>
        <v>0</v>
      </c>
      <c r="AD62" s="5">
        <f>SUMIFS(Data!$A:$A, Data!$H:$H,$A62,Data!$C:$C,AD$1,Data!$D:$D,AD$2)</f>
        <v>0</v>
      </c>
      <c r="AE62" s="5">
        <f>SUMIFS(Data!$A:$A, Data!$H:$H,$A62,Data!$C:$C,AE$1,Data!$D:$D,AE$2)</f>
        <v>0</v>
      </c>
      <c r="AF62" s="5">
        <f>SUMIFS(Data!$A:$A, Data!$H:$H,$A62,Data!$C:$C,AF$1,Data!$D:$D,AF$2)</f>
        <v>0</v>
      </c>
      <c r="AG62" s="5">
        <f>SUMIFS(Data!$A:$A, Data!$H:$H,$A62,Data!$C:$C,AG$1,Data!$D:$D,AG$2)</f>
        <v>0</v>
      </c>
      <c r="AH62" s="5">
        <f>SUMIFS(Data!$A:$A, Data!$H:$H,$A62,Data!$C:$C,AH$1,Data!$D:$D,AH$2)</f>
        <v>0</v>
      </c>
      <c r="AI62" s="5">
        <f>SUMIFS(Data!$A:$A, Data!$H:$H,$A62,Data!$C:$C,AI$1,Data!$D:$D,AI$2)</f>
        <v>0</v>
      </c>
      <c r="AJ62" s="5">
        <f>SUMIFS(Data!$A:$A, Data!$H:$H,$A62,Data!$C:$C,AJ$1,Data!$D:$D,AJ$2)</f>
        <v>1</v>
      </c>
      <c r="AK62" s="5">
        <f>SUMIFS(Data!$A:$A, Data!$H:$H,$A62,Data!$C:$C,AK$1,Data!$D:$D,AK$2)</f>
        <v>0</v>
      </c>
      <c r="AL62" s="5">
        <f>SUMIFS(Data!$A:$A, Data!$H:$H,$A62,Data!$C:$C,AL$1,Data!$D:$D,AL$2)</f>
        <v>0</v>
      </c>
      <c r="AM62" s="5">
        <f>SUMIFS(Data!$A:$A, Data!$H:$H,$A62,Data!$C:$C,AM$1,Data!$D:$D,AM$2)</f>
        <v>0</v>
      </c>
      <c r="AN62" s="5">
        <f>SUMIFS(Data!$A:$A, Data!$H:$H,$A62,Data!$C:$C,AN$1,Data!$D:$D,AN$2)</f>
        <v>0</v>
      </c>
      <c r="AO62" s="5">
        <f>SUMIFS(Data!$A:$A, Data!$H:$H,$A62,Data!$C:$C,AO$1,Data!$D:$D,AO$2)</f>
        <v>0</v>
      </c>
      <c r="AP62" s="5">
        <f>SUMIFS(Data!$A:$A, Data!$H:$H,$A62,Data!$C:$C,AP$1,Data!$D:$D,AP$2)</f>
        <v>0</v>
      </c>
      <c r="AQ62" s="5">
        <f>SUMIFS(Data!$A:$A, Data!$H:$H,$A62,Data!$C:$C,AQ$1,Data!$D:$D,AQ$2)</f>
        <v>0</v>
      </c>
      <c r="AR62" s="5">
        <f>SUMIFS(Data!$A:$A, Data!$H:$H,$A62,Data!$C:$C,AR$1,Data!$D:$D,AR$2)</f>
        <v>0</v>
      </c>
      <c r="AS62" s="5">
        <f>SUMIFS(Data!$A:$A, Data!$H:$H,$A62,Data!$C:$C,AS$1,Data!$D:$D,AS$2)</f>
        <v>0</v>
      </c>
      <c r="AT62" s="5">
        <f>SUMIFS(Data!$A:$A, Data!$H:$H,$A62,Data!$C:$C,AT$1,Data!$D:$D,AT$2)</f>
        <v>0</v>
      </c>
      <c r="AU62" s="5">
        <f>SUMIFS(Data!$A:$A, Data!$H:$H,$A62,Data!$C:$C,AU$1,Data!$D:$D,AU$2)</f>
        <v>0</v>
      </c>
      <c r="AV62" s="5">
        <f>SUMIFS(Data!$A:$A, Data!$H:$H,$A62,Data!$C:$C,AV$1,Data!$D:$D,AV$2)</f>
        <v>0</v>
      </c>
      <c r="AW62" s="5">
        <f>SUMIFS(Data!$A:$A, Data!$H:$H,$A62,Data!$C:$C,AW$1,Data!$D:$D,AW$2)</f>
        <v>0</v>
      </c>
      <c r="AX62" s="5">
        <f>SUMIFS(Data!$A:$A, Data!$H:$H,$A62,Data!$C:$C,AX$1,Data!$D:$D,AX$2)</f>
        <v>0</v>
      </c>
      <c r="AY62" s="5">
        <f>SUMIFS(Data!$A:$A, Data!$H:$H,$A62,Data!$C:$C,AY$1,Data!$D:$D,AY$2)</f>
        <v>0</v>
      </c>
      <c r="AZ62" s="5">
        <f>SUMIFS(Data!$A:$A, Data!$H:$H,$A62,Data!$C:$C,AZ$1,Data!$D:$D,AZ$2)</f>
        <v>0</v>
      </c>
      <c r="BA62" s="5">
        <f>SUMIFS(Data!$A:$A, Data!$H:$H,$A62,Data!$C:$C,BA$1,Data!$D:$D,BA$2)</f>
        <v>0</v>
      </c>
      <c r="BB62" s="5">
        <f>SUMIFS(Data!$A:$A, Data!$H:$H,$A62,Data!$C:$C,BB$1,Data!$D:$D,BB$2)</f>
        <v>0</v>
      </c>
      <c r="BC62" s="5">
        <f>SUMIFS(Data!$A:$A, Data!$H:$H,$A62,Data!$C:$C,BC$1,Data!$D:$D,BC$2)</f>
        <v>0</v>
      </c>
      <c r="BD62" s="5">
        <f>SUMIFS(Data!$A:$A, Data!$H:$H,$A62,Data!$C:$C,BD$1,Data!$D:$D,BD$2)</f>
        <v>0</v>
      </c>
      <c r="BE62" s="5">
        <f>SUMIFS(Data!$A:$A, Data!$H:$H,$A62,Data!$C:$C,BE$1,Data!$D:$D,BE$2)</f>
        <v>0</v>
      </c>
      <c r="BF62" s="5">
        <f>SUMIFS(Data!$A:$A, Data!$H:$H,$A62,Data!$C:$C,BF$1,Data!$D:$D,BF$2)</f>
        <v>0</v>
      </c>
      <c r="BG62" s="5">
        <f>SUMIFS(Data!$A:$A, Data!$H:$H,$A62,Data!$C:$C,BG$1,Data!$D:$D,BG$2)</f>
        <v>0</v>
      </c>
      <c r="BH62" s="5">
        <f>SUMIFS(Data!$A:$A, Data!$H:$H,$A62,Data!$C:$C,BH$1,Data!$D:$D,BH$2)</f>
        <v>0</v>
      </c>
      <c r="BI62" s="5">
        <f>SUMIFS(Data!$A:$A, Data!$H:$H,$A62,Data!$C:$C,BI$1,Data!$D:$D,BI$2)</f>
        <v>0</v>
      </c>
      <c r="BJ62" s="5">
        <f>SUMIFS(Data!$A:$A, Data!$H:$H,$A62,Data!$C:$C,BJ$1,Data!$D:$D,BJ$2)</f>
        <v>0</v>
      </c>
      <c r="BK62" s="5">
        <f>SUMIFS(Data!$A:$A, Data!$H:$H,$A62,Data!$C:$C,BK$1,Data!$D:$D,BK$2)</f>
        <v>0</v>
      </c>
      <c r="BL62" s="5">
        <f>SUMIFS(Data!$A:$A, Data!$H:$H,$A62,Data!$C:$C,BL$1,Data!$D:$D,BL$2)</f>
        <v>0</v>
      </c>
      <c r="BM62" s="5">
        <f>SUMIFS(Data!$A:$A, Data!$H:$H,$A62,Data!$C:$C,BM$1,Data!$D:$D,BM$2)</f>
        <v>0</v>
      </c>
      <c r="BN62" s="5">
        <f>SUMIFS(Data!$A:$A, Data!$H:$H,$A62,Data!$C:$C,BN$1,Data!$D:$D,BN$2)</f>
        <v>0</v>
      </c>
      <c r="BO62" s="5">
        <f>SUMIFS(Data!$A:$A, Data!$H:$H,$A62,Data!$C:$C,BO$1,Data!$D:$D,BO$2)</f>
        <v>0</v>
      </c>
      <c r="BP62" s="5">
        <f>SUMIFS(Data!$A:$A, Data!$H:$H,$A62,Data!$C:$C,BP$1,Data!$D:$D,BP$2)</f>
        <v>0</v>
      </c>
      <c r="BQ62" s="5">
        <f>SUMIFS(Data!$A:$A, Data!$H:$H,$A62,Data!$C:$C,BQ$1,Data!$D:$D,BQ$2)</f>
        <v>0</v>
      </c>
      <c r="BR62" s="5">
        <f>SUMIFS(Data!$A:$A, Data!$H:$H,$A62,Data!$C:$C,BR$1,Data!$D:$D,BR$2)</f>
        <v>0</v>
      </c>
      <c r="BS62" s="5">
        <f>SUMIFS(Data!$A:$A, Data!$H:$H,$A62,Data!$C:$C,BS$1,Data!$D:$D,BS$2)</f>
        <v>0</v>
      </c>
      <c r="BT62" s="5">
        <f>SUMIFS(Data!$A:$A, Data!$H:$H,$A62,Data!$C:$C,BT$1,Data!$D:$D,BT$2)</f>
        <v>0</v>
      </c>
      <c r="BU62" s="5">
        <f>SUMIFS(Data!$A:$A, Data!$H:$H,$A62,Data!$C:$C,BU$1,Data!$D:$D,BU$2)</f>
        <v>0</v>
      </c>
      <c r="BV62" s="5">
        <f>SUMIFS(Data!$A:$A, Data!$H:$H,$A62,Data!$C:$C,BV$1,Data!$D:$D,BV$2)</f>
        <v>0</v>
      </c>
      <c r="BW62" s="5">
        <f>SUMIFS(Data!$A:$A, Data!$H:$H,$A62,Data!$C:$C,BW$1,Data!$D:$D,BW$2)</f>
        <v>0</v>
      </c>
      <c r="BX62" s="5">
        <f>SUMIFS(Data!$A:$A, Data!$H:$H,$A62,Data!$C:$C,BX$1,Data!$D:$D,BX$2)</f>
        <v>0</v>
      </c>
      <c r="BY62" s="5">
        <f>SUMIFS(Data!$A:$A, Data!$H:$H,$A62,Data!$C:$C,BY$1,Data!$D:$D,BY$2)</f>
        <v>0</v>
      </c>
      <c r="BZ62" s="5">
        <f>SUMIFS(Data!$A:$A, Data!$H:$H,$A62,Data!$C:$C,BZ$1,Data!$D:$D,BZ$2)</f>
        <v>0</v>
      </c>
      <c r="CA62" s="5">
        <f>SUMIFS(Data!$A:$A, Data!$H:$H,$A62,Data!$C:$C,CA$1,Data!$D:$D,CA$2)</f>
        <v>0</v>
      </c>
      <c r="CB62" s="5">
        <f>SUMIFS(Data!$A:$A, Data!$H:$H,$A62,Data!$C:$C,CB$1,Data!$D:$D,CB$2)</f>
        <v>0</v>
      </c>
      <c r="CC62" s="5">
        <f>SUMIFS(Data!$A:$A, Data!$H:$H,$A62,Data!$C:$C,CC$1,Data!$D:$D,CC$2)</f>
        <v>0</v>
      </c>
      <c r="CD62" s="5">
        <f>SUMIFS(Data!$A:$A, Data!$H:$H,$A62,Data!$C:$C,CD$1,Data!$D:$D,CD$2)</f>
        <v>0</v>
      </c>
      <c r="CE62" s="5">
        <f>SUMIFS(Data!$A:$A, Data!$H:$H,$A62,Data!$C:$C,CE$1,Data!$D:$D,CE$2)</f>
        <v>0</v>
      </c>
      <c r="CF62" s="5">
        <f>SUMIFS(Data!$A:$A, Data!$H:$H,$A62,Data!$C:$C,CF$1,Data!$D:$D,CF$2)</f>
        <v>0</v>
      </c>
      <c r="CG62" s="5">
        <f>SUMIFS(Data!$A:$A, Data!$H:$H,$A62,Data!$C:$C,CG$1,Data!$D:$D,CG$2)</f>
        <v>0</v>
      </c>
      <c r="CH62" s="5">
        <f>SUMIFS(Data!$A:$A, Data!$H:$H,$A62,Data!$C:$C,CH$1,Data!$D:$D,CH$2)</f>
        <v>0</v>
      </c>
      <c r="CI62" s="5">
        <f>SUMIFS(Data!$A:$A, Data!$H:$H,$A62,Data!$C:$C,CI$1,Data!$D:$D,CI$2)</f>
        <v>0</v>
      </c>
      <c r="CJ62" s="5">
        <f>SUMIFS(Data!$A:$A, Data!$H:$H,$A62,Data!$C:$C,CJ$1,Data!$D:$D,CJ$2)</f>
        <v>0</v>
      </c>
      <c r="CK62" s="5">
        <f>SUMIFS(Data!$A:$A, Data!$H:$H,$A62,Data!$C:$C,CK$1,Data!$D:$D,CK$2)</f>
        <v>0</v>
      </c>
      <c r="CL62" s="5">
        <f>SUMIFS(Data!$A:$A, Data!$H:$H,$A62,Data!$C:$C,CL$1,Data!$D:$D,CL$2)</f>
        <v>0</v>
      </c>
      <c r="CM62" s="5">
        <f>SUMIFS(Data!$A:$A, Data!$H:$H,$A62,Data!$C:$C,CM$1,Data!$D:$D,CM$2)</f>
        <v>0</v>
      </c>
      <c r="CN62" s="5">
        <f>SUMIFS(Data!$A:$A, Data!$H:$H,$A62,Data!$C:$C,CN$1,Data!$D:$D,CN$2)</f>
        <v>0</v>
      </c>
      <c r="CO62" s="5">
        <f>SUMIFS(Data!$A:$A, Data!$H:$H,$A62,Data!$C:$C,CO$1,Data!$D:$D,CO$2)</f>
        <v>0</v>
      </c>
      <c r="CP62" s="5">
        <f>SUMIFS(Data!$A:$A, Data!$H:$H,$A62,Data!$C:$C,CP$1,Data!$D:$D,CP$2)</f>
        <v>0</v>
      </c>
      <c r="CQ62" s="5">
        <f>SUMIFS(Data!$A:$A, Data!$H:$H,$A62,Data!$C:$C,CQ$1,Data!$D:$D,CQ$2)</f>
        <v>0</v>
      </c>
      <c r="CR62" s="5">
        <f>SUMIFS(Data!$A:$A, Data!$H:$H,$A62,Data!$C:$C,CR$1,Data!$D:$D,CR$2)</f>
        <v>0</v>
      </c>
      <c r="CS62" s="5">
        <f>SUMIFS(Data!$A:$A, Data!$H:$H,$A62,Data!$C:$C,CS$1,Data!$D:$D,CS$2)</f>
        <v>0</v>
      </c>
      <c r="CT62" s="5">
        <f>SUMIFS(Data!$A:$A, Data!$H:$H,$A62,Data!$C:$C,CT$1,Data!$D:$D,CT$2)</f>
        <v>0</v>
      </c>
      <c r="CU62" s="5">
        <f>SUMIFS(Data!$A:$A, Data!$H:$H,$A62,Data!$C:$C,CU$1,Data!$D:$D,CU$2)</f>
        <v>0</v>
      </c>
      <c r="CV62" s="5">
        <f>SUMIFS(Data!$A:$A, Data!$H:$H,$A62,Data!$C:$C,CV$1,Data!$D:$D,CV$2)</f>
        <v>0</v>
      </c>
      <c r="CW62" s="5">
        <f t="shared" ref="CW62:CX62" si="61">SUMIF($B$2:$CV$2,CW$2, $B62:$CV62)</f>
        <v>1</v>
      </c>
      <c r="CX62" s="5">
        <f t="shared" si="61"/>
        <v>0</v>
      </c>
      <c r="CY62" s="5">
        <f t="shared" si="3"/>
        <v>1</v>
      </c>
    </row>
    <row r="63">
      <c r="A63" s="5" t="str">
        <f>Countries!A61</f>
        <v>MDA</v>
      </c>
      <c r="B63" s="5">
        <f>SUMIFS(Data!$A:$A, Data!$H:$H,$A63,Data!$C:$C,B$1,Data!$D:$D,B$2)</f>
        <v>0</v>
      </c>
      <c r="C63" s="5">
        <f>SUMIFS(Data!$A:$A, Data!$H:$H,$A63,Data!$C:$C,C$1,Data!$D:$D,C$2)</f>
        <v>0</v>
      </c>
      <c r="D63" s="5">
        <f>SUMIFS(Data!$A:$A, Data!$H:$H,$A63,Data!$C:$C,D$1,Data!$D:$D,D$2)</f>
        <v>0</v>
      </c>
      <c r="E63" s="5">
        <f>SUMIFS(Data!$A:$A, Data!$H:$H,$A63,Data!$C:$C,E$1,Data!$D:$D,E$2)</f>
        <v>0</v>
      </c>
      <c r="F63" s="5">
        <f>SUMIFS(Data!$A:$A, Data!$H:$H,$A63,Data!$C:$C,F$1,Data!$D:$D,F$2)</f>
        <v>0</v>
      </c>
      <c r="G63" s="5">
        <f>SUMIFS(Data!$A:$A, Data!$H:$H,$A63,Data!$C:$C,G$1,Data!$D:$D,G$2)</f>
        <v>0</v>
      </c>
      <c r="H63" s="5">
        <f>SUMIFS(Data!$A:$A, Data!$H:$H,$A63,Data!$C:$C,H$1,Data!$D:$D,H$2)</f>
        <v>0</v>
      </c>
      <c r="I63" s="5">
        <f>SUMIFS(Data!$A:$A, Data!$H:$H,$A63,Data!$C:$C,I$1,Data!$D:$D,I$2)</f>
        <v>0</v>
      </c>
      <c r="J63" s="5">
        <f>SUMIFS(Data!$A:$A, Data!$H:$H,$A63,Data!$C:$C,J$1,Data!$D:$D,J$2)</f>
        <v>0</v>
      </c>
      <c r="K63" s="5">
        <f>SUMIFS(Data!$A:$A, Data!$H:$H,$A63,Data!$C:$C,K$1,Data!$D:$D,K$2)</f>
        <v>0</v>
      </c>
      <c r="L63" s="5">
        <f>SUMIFS(Data!$A:$A, Data!$H:$H,$A63,Data!$C:$C,L$1,Data!$D:$D,L$2)</f>
        <v>0</v>
      </c>
      <c r="M63" s="5">
        <f>SUMIFS(Data!$A:$A, Data!$H:$H,$A63,Data!$C:$C,M$1,Data!$D:$D,M$2)</f>
        <v>0</v>
      </c>
      <c r="N63" s="5">
        <f>SUMIFS(Data!$A:$A, Data!$H:$H,$A63,Data!$C:$C,N$1,Data!$D:$D,N$2)</f>
        <v>0</v>
      </c>
      <c r="O63" s="5">
        <f>SUMIFS(Data!$A:$A, Data!$H:$H,$A63,Data!$C:$C,O$1,Data!$D:$D,O$2)</f>
        <v>0</v>
      </c>
      <c r="P63" s="5">
        <f>SUMIFS(Data!$A:$A, Data!$H:$H,$A63,Data!$C:$C,P$1,Data!$D:$D,P$2)</f>
        <v>0</v>
      </c>
      <c r="Q63" s="5">
        <f>SUMIFS(Data!$A:$A, Data!$H:$H,$A63,Data!$C:$C,Q$1,Data!$D:$D,Q$2)</f>
        <v>0</v>
      </c>
      <c r="R63" s="5">
        <f>SUMIFS(Data!$A:$A, Data!$H:$H,$A63,Data!$C:$C,R$1,Data!$D:$D,R$2)</f>
        <v>0</v>
      </c>
      <c r="S63" s="5">
        <f>SUMIFS(Data!$A:$A, Data!$H:$H,$A63,Data!$C:$C,S$1,Data!$D:$D,S$2)</f>
        <v>0</v>
      </c>
      <c r="T63" s="5">
        <f>SUMIFS(Data!$A:$A, Data!$H:$H,$A63,Data!$C:$C,T$1,Data!$D:$D,T$2)</f>
        <v>0</v>
      </c>
      <c r="U63" s="5">
        <f>SUMIFS(Data!$A:$A, Data!$H:$H,$A63,Data!$C:$C,U$1,Data!$D:$D,U$2)</f>
        <v>0</v>
      </c>
      <c r="V63" s="5">
        <f>SUMIFS(Data!$A:$A, Data!$H:$H,$A63,Data!$C:$C,V$1,Data!$D:$D,V$2)</f>
        <v>0</v>
      </c>
      <c r="W63" s="5">
        <f>SUMIFS(Data!$A:$A, Data!$H:$H,$A63,Data!$C:$C,W$1,Data!$D:$D,W$2)</f>
        <v>0</v>
      </c>
      <c r="X63" s="5">
        <f>SUMIFS(Data!$A:$A, Data!$H:$H,$A63,Data!$C:$C,X$1,Data!$D:$D,X$2)</f>
        <v>0</v>
      </c>
      <c r="Y63" s="5">
        <f>SUMIFS(Data!$A:$A, Data!$H:$H,$A63,Data!$C:$C,Y$1,Data!$D:$D,Y$2)</f>
        <v>0</v>
      </c>
      <c r="Z63" s="5">
        <f>SUMIFS(Data!$A:$A, Data!$H:$H,$A63,Data!$C:$C,Z$1,Data!$D:$D,Z$2)</f>
        <v>0</v>
      </c>
      <c r="AA63" s="5">
        <f>SUMIFS(Data!$A:$A, Data!$H:$H,$A63,Data!$C:$C,AA$1,Data!$D:$D,AA$2)</f>
        <v>0</v>
      </c>
      <c r="AB63" s="5">
        <f>SUMIFS(Data!$A:$A, Data!$H:$H,$A63,Data!$C:$C,AB$1,Data!$D:$D,AB$2)</f>
        <v>0</v>
      </c>
      <c r="AC63" s="5">
        <f>SUMIFS(Data!$A:$A, Data!$H:$H,$A63,Data!$C:$C,AC$1,Data!$D:$D,AC$2)</f>
        <v>0</v>
      </c>
      <c r="AD63" s="5">
        <f>SUMIFS(Data!$A:$A, Data!$H:$H,$A63,Data!$C:$C,AD$1,Data!$D:$D,AD$2)</f>
        <v>0</v>
      </c>
      <c r="AE63" s="5">
        <f>SUMIFS(Data!$A:$A, Data!$H:$H,$A63,Data!$C:$C,AE$1,Data!$D:$D,AE$2)</f>
        <v>0</v>
      </c>
      <c r="AF63" s="5">
        <f>SUMIFS(Data!$A:$A, Data!$H:$H,$A63,Data!$C:$C,AF$1,Data!$D:$D,AF$2)</f>
        <v>0</v>
      </c>
      <c r="AG63" s="5">
        <f>SUMIFS(Data!$A:$A, Data!$H:$H,$A63,Data!$C:$C,AG$1,Data!$D:$D,AG$2)</f>
        <v>0</v>
      </c>
      <c r="AH63" s="5">
        <f>SUMIFS(Data!$A:$A, Data!$H:$H,$A63,Data!$C:$C,AH$1,Data!$D:$D,AH$2)</f>
        <v>0</v>
      </c>
      <c r="AI63" s="5">
        <f>SUMIFS(Data!$A:$A, Data!$H:$H,$A63,Data!$C:$C,AI$1,Data!$D:$D,AI$2)</f>
        <v>0</v>
      </c>
      <c r="AJ63" s="5">
        <f>SUMIFS(Data!$A:$A, Data!$H:$H,$A63,Data!$C:$C,AJ$1,Data!$D:$D,AJ$2)</f>
        <v>0</v>
      </c>
      <c r="AK63" s="5">
        <f>SUMIFS(Data!$A:$A, Data!$H:$H,$A63,Data!$C:$C,AK$1,Data!$D:$D,AK$2)</f>
        <v>0</v>
      </c>
      <c r="AL63" s="5">
        <f>SUMIFS(Data!$A:$A, Data!$H:$H,$A63,Data!$C:$C,AL$1,Data!$D:$D,AL$2)</f>
        <v>0</v>
      </c>
      <c r="AM63" s="5">
        <f>SUMIFS(Data!$A:$A, Data!$H:$H,$A63,Data!$C:$C,AM$1,Data!$D:$D,AM$2)</f>
        <v>0</v>
      </c>
      <c r="AN63" s="5">
        <f>SUMIFS(Data!$A:$A, Data!$H:$H,$A63,Data!$C:$C,AN$1,Data!$D:$D,AN$2)</f>
        <v>0</v>
      </c>
      <c r="AO63" s="5">
        <f>SUMIFS(Data!$A:$A, Data!$H:$H,$A63,Data!$C:$C,AO$1,Data!$D:$D,AO$2)</f>
        <v>0</v>
      </c>
      <c r="AP63" s="5">
        <f>SUMIFS(Data!$A:$A, Data!$H:$H,$A63,Data!$C:$C,AP$1,Data!$D:$D,AP$2)</f>
        <v>0</v>
      </c>
      <c r="AQ63" s="5">
        <f>SUMIFS(Data!$A:$A, Data!$H:$H,$A63,Data!$C:$C,AQ$1,Data!$D:$D,AQ$2)</f>
        <v>0</v>
      </c>
      <c r="AR63" s="5">
        <f>SUMIFS(Data!$A:$A, Data!$H:$H,$A63,Data!$C:$C,AR$1,Data!$D:$D,AR$2)</f>
        <v>0</v>
      </c>
      <c r="AS63" s="5">
        <f>SUMIFS(Data!$A:$A, Data!$H:$H,$A63,Data!$C:$C,AS$1,Data!$D:$D,AS$2)</f>
        <v>0</v>
      </c>
      <c r="AT63" s="5">
        <f>SUMIFS(Data!$A:$A, Data!$H:$H,$A63,Data!$C:$C,AT$1,Data!$D:$D,AT$2)</f>
        <v>0</v>
      </c>
      <c r="AU63" s="5">
        <f>SUMIFS(Data!$A:$A, Data!$H:$H,$A63,Data!$C:$C,AU$1,Data!$D:$D,AU$2)</f>
        <v>0</v>
      </c>
      <c r="AV63" s="5">
        <f>SUMIFS(Data!$A:$A, Data!$H:$H,$A63,Data!$C:$C,AV$1,Data!$D:$D,AV$2)</f>
        <v>0</v>
      </c>
      <c r="AW63" s="5">
        <f>SUMIFS(Data!$A:$A, Data!$H:$H,$A63,Data!$C:$C,AW$1,Data!$D:$D,AW$2)</f>
        <v>0</v>
      </c>
      <c r="AX63" s="5">
        <f>SUMIFS(Data!$A:$A, Data!$H:$H,$A63,Data!$C:$C,AX$1,Data!$D:$D,AX$2)</f>
        <v>0</v>
      </c>
      <c r="AY63" s="5">
        <f>SUMIFS(Data!$A:$A, Data!$H:$H,$A63,Data!$C:$C,AY$1,Data!$D:$D,AY$2)</f>
        <v>0</v>
      </c>
      <c r="AZ63" s="5">
        <f>SUMIFS(Data!$A:$A, Data!$H:$H,$A63,Data!$C:$C,AZ$1,Data!$D:$D,AZ$2)</f>
        <v>0</v>
      </c>
      <c r="BA63" s="5">
        <f>SUMIFS(Data!$A:$A, Data!$H:$H,$A63,Data!$C:$C,BA$1,Data!$D:$D,BA$2)</f>
        <v>0</v>
      </c>
      <c r="BB63" s="5">
        <f>SUMIFS(Data!$A:$A, Data!$H:$H,$A63,Data!$C:$C,BB$1,Data!$D:$D,BB$2)</f>
        <v>0</v>
      </c>
      <c r="BC63" s="5">
        <f>SUMIFS(Data!$A:$A, Data!$H:$H,$A63,Data!$C:$C,BC$1,Data!$D:$D,BC$2)</f>
        <v>0</v>
      </c>
      <c r="BD63" s="5">
        <f>SUMIFS(Data!$A:$A, Data!$H:$H,$A63,Data!$C:$C,BD$1,Data!$D:$D,BD$2)</f>
        <v>0</v>
      </c>
      <c r="BE63" s="5">
        <f>SUMIFS(Data!$A:$A, Data!$H:$H,$A63,Data!$C:$C,BE$1,Data!$D:$D,BE$2)</f>
        <v>0</v>
      </c>
      <c r="BF63" s="5">
        <f>SUMIFS(Data!$A:$A, Data!$H:$H,$A63,Data!$C:$C,BF$1,Data!$D:$D,BF$2)</f>
        <v>0</v>
      </c>
      <c r="BG63" s="5">
        <f>SUMIFS(Data!$A:$A, Data!$H:$H,$A63,Data!$C:$C,BG$1,Data!$D:$D,BG$2)</f>
        <v>0</v>
      </c>
      <c r="BH63" s="5">
        <f>SUMIFS(Data!$A:$A, Data!$H:$H,$A63,Data!$C:$C,BH$1,Data!$D:$D,BH$2)</f>
        <v>0</v>
      </c>
      <c r="BI63" s="5">
        <f>SUMIFS(Data!$A:$A, Data!$H:$H,$A63,Data!$C:$C,BI$1,Data!$D:$D,BI$2)</f>
        <v>0</v>
      </c>
      <c r="BJ63" s="5">
        <f>SUMIFS(Data!$A:$A, Data!$H:$H,$A63,Data!$C:$C,BJ$1,Data!$D:$D,BJ$2)</f>
        <v>0</v>
      </c>
      <c r="BK63" s="5">
        <f>SUMIFS(Data!$A:$A, Data!$H:$H,$A63,Data!$C:$C,BK$1,Data!$D:$D,BK$2)</f>
        <v>0</v>
      </c>
      <c r="BL63" s="5">
        <f>SUMIFS(Data!$A:$A, Data!$H:$H,$A63,Data!$C:$C,BL$1,Data!$D:$D,BL$2)</f>
        <v>0</v>
      </c>
      <c r="BM63" s="5">
        <f>SUMIFS(Data!$A:$A, Data!$H:$H,$A63,Data!$C:$C,BM$1,Data!$D:$D,BM$2)</f>
        <v>0</v>
      </c>
      <c r="BN63" s="5">
        <f>SUMIFS(Data!$A:$A, Data!$H:$H,$A63,Data!$C:$C,BN$1,Data!$D:$D,BN$2)</f>
        <v>0</v>
      </c>
      <c r="BO63" s="5">
        <f>SUMIFS(Data!$A:$A, Data!$H:$H,$A63,Data!$C:$C,BO$1,Data!$D:$D,BO$2)</f>
        <v>0</v>
      </c>
      <c r="BP63" s="5">
        <f>SUMIFS(Data!$A:$A, Data!$H:$H,$A63,Data!$C:$C,BP$1,Data!$D:$D,BP$2)</f>
        <v>0</v>
      </c>
      <c r="BQ63" s="5">
        <f>SUMIFS(Data!$A:$A, Data!$H:$H,$A63,Data!$C:$C,BQ$1,Data!$D:$D,BQ$2)</f>
        <v>0</v>
      </c>
      <c r="BR63" s="5">
        <f>SUMIFS(Data!$A:$A, Data!$H:$H,$A63,Data!$C:$C,BR$1,Data!$D:$D,BR$2)</f>
        <v>0</v>
      </c>
      <c r="BS63" s="5">
        <f>SUMIFS(Data!$A:$A, Data!$H:$H,$A63,Data!$C:$C,BS$1,Data!$D:$D,BS$2)</f>
        <v>0</v>
      </c>
      <c r="BT63" s="5">
        <f>SUMIFS(Data!$A:$A, Data!$H:$H,$A63,Data!$C:$C,BT$1,Data!$D:$D,BT$2)</f>
        <v>0</v>
      </c>
      <c r="BU63" s="5">
        <f>SUMIFS(Data!$A:$A, Data!$H:$H,$A63,Data!$C:$C,BU$1,Data!$D:$D,BU$2)</f>
        <v>0</v>
      </c>
      <c r="BV63" s="5">
        <f>SUMIFS(Data!$A:$A, Data!$H:$H,$A63,Data!$C:$C,BV$1,Data!$D:$D,BV$2)</f>
        <v>0</v>
      </c>
      <c r="BW63" s="5">
        <f>SUMIFS(Data!$A:$A, Data!$H:$H,$A63,Data!$C:$C,BW$1,Data!$D:$D,BW$2)</f>
        <v>0</v>
      </c>
      <c r="BX63" s="5">
        <f>SUMIFS(Data!$A:$A, Data!$H:$H,$A63,Data!$C:$C,BX$1,Data!$D:$D,BX$2)</f>
        <v>0</v>
      </c>
      <c r="BY63" s="5">
        <f>SUMIFS(Data!$A:$A, Data!$H:$H,$A63,Data!$C:$C,BY$1,Data!$D:$D,BY$2)</f>
        <v>0</v>
      </c>
      <c r="BZ63" s="5">
        <f>SUMIFS(Data!$A:$A, Data!$H:$H,$A63,Data!$C:$C,BZ$1,Data!$D:$D,BZ$2)</f>
        <v>0</v>
      </c>
      <c r="CA63" s="5">
        <f>SUMIFS(Data!$A:$A, Data!$H:$H,$A63,Data!$C:$C,CA$1,Data!$D:$D,CA$2)</f>
        <v>0</v>
      </c>
      <c r="CB63" s="5">
        <f>SUMIFS(Data!$A:$A, Data!$H:$H,$A63,Data!$C:$C,CB$1,Data!$D:$D,CB$2)</f>
        <v>0</v>
      </c>
      <c r="CC63" s="5">
        <f>SUMIFS(Data!$A:$A, Data!$H:$H,$A63,Data!$C:$C,CC$1,Data!$D:$D,CC$2)</f>
        <v>0</v>
      </c>
      <c r="CD63" s="5">
        <f>SUMIFS(Data!$A:$A, Data!$H:$H,$A63,Data!$C:$C,CD$1,Data!$D:$D,CD$2)</f>
        <v>0</v>
      </c>
      <c r="CE63" s="5">
        <f>SUMIFS(Data!$A:$A, Data!$H:$H,$A63,Data!$C:$C,CE$1,Data!$D:$D,CE$2)</f>
        <v>0</v>
      </c>
      <c r="CF63" s="5">
        <f>SUMIFS(Data!$A:$A, Data!$H:$H,$A63,Data!$C:$C,CF$1,Data!$D:$D,CF$2)</f>
        <v>0</v>
      </c>
      <c r="CG63" s="5">
        <f>SUMIFS(Data!$A:$A, Data!$H:$H,$A63,Data!$C:$C,CG$1,Data!$D:$D,CG$2)</f>
        <v>0</v>
      </c>
      <c r="CH63" s="5">
        <f>SUMIFS(Data!$A:$A, Data!$H:$H,$A63,Data!$C:$C,CH$1,Data!$D:$D,CH$2)</f>
        <v>0</v>
      </c>
      <c r="CI63" s="5">
        <f>SUMIFS(Data!$A:$A, Data!$H:$H,$A63,Data!$C:$C,CI$1,Data!$D:$D,CI$2)</f>
        <v>0</v>
      </c>
      <c r="CJ63" s="5">
        <f>SUMIFS(Data!$A:$A, Data!$H:$H,$A63,Data!$C:$C,CJ$1,Data!$D:$D,CJ$2)</f>
        <v>0</v>
      </c>
      <c r="CK63" s="5">
        <f>SUMIFS(Data!$A:$A, Data!$H:$H,$A63,Data!$C:$C,CK$1,Data!$D:$D,CK$2)</f>
        <v>0</v>
      </c>
      <c r="CL63" s="5">
        <f>SUMIFS(Data!$A:$A, Data!$H:$H,$A63,Data!$C:$C,CL$1,Data!$D:$D,CL$2)</f>
        <v>0</v>
      </c>
      <c r="CM63" s="5">
        <f>SUMIFS(Data!$A:$A, Data!$H:$H,$A63,Data!$C:$C,CM$1,Data!$D:$D,CM$2)</f>
        <v>0</v>
      </c>
      <c r="CN63" s="5">
        <f>SUMIFS(Data!$A:$A, Data!$H:$H,$A63,Data!$C:$C,CN$1,Data!$D:$D,CN$2)</f>
        <v>0</v>
      </c>
      <c r="CO63" s="5">
        <f>SUMIFS(Data!$A:$A, Data!$H:$H,$A63,Data!$C:$C,CO$1,Data!$D:$D,CO$2)</f>
        <v>0</v>
      </c>
      <c r="CP63" s="5">
        <f>SUMIFS(Data!$A:$A, Data!$H:$H,$A63,Data!$C:$C,CP$1,Data!$D:$D,CP$2)</f>
        <v>0</v>
      </c>
      <c r="CQ63" s="5">
        <f>SUMIFS(Data!$A:$A, Data!$H:$H,$A63,Data!$C:$C,CQ$1,Data!$D:$D,CQ$2)</f>
        <v>0</v>
      </c>
      <c r="CR63" s="5">
        <f>SUMIFS(Data!$A:$A, Data!$H:$H,$A63,Data!$C:$C,CR$1,Data!$D:$D,CR$2)</f>
        <v>0</v>
      </c>
      <c r="CS63" s="5">
        <f>SUMIFS(Data!$A:$A, Data!$H:$H,$A63,Data!$C:$C,CS$1,Data!$D:$D,CS$2)</f>
        <v>0</v>
      </c>
      <c r="CT63" s="5">
        <f>SUMIFS(Data!$A:$A, Data!$H:$H,$A63,Data!$C:$C,CT$1,Data!$D:$D,CT$2)</f>
        <v>0</v>
      </c>
      <c r="CU63" s="5">
        <f>SUMIFS(Data!$A:$A, Data!$H:$H,$A63,Data!$C:$C,CU$1,Data!$D:$D,CU$2)</f>
        <v>0</v>
      </c>
      <c r="CV63" s="5">
        <f>SUMIFS(Data!$A:$A, Data!$H:$H,$A63,Data!$C:$C,CV$1,Data!$D:$D,CV$2)</f>
        <v>0</v>
      </c>
      <c r="CW63" s="5">
        <f t="shared" ref="CW63:CX63" si="62">SUMIF($B$2:$CV$2,CW$2, $B63:$CV63)</f>
        <v>0</v>
      </c>
      <c r="CX63" s="5">
        <f t="shared" si="62"/>
        <v>0</v>
      </c>
      <c r="CY63" s="5">
        <f t="shared" si="3"/>
        <v>0</v>
      </c>
    </row>
    <row r="64">
      <c r="A64" s="5" t="str">
        <f>Countries!A62</f>
        <v>MEX</v>
      </c>
      <c r="B64" s="5">
        <f>SUMIFS(Data!$A:$A, Data!$H:$H,$A64,Data!$C:$C,B$1,Data!$D:$D,B$2)</f>
        <v>0</v>
      </c>
      <c r="C64" s="5">
        <f>SUMIFS(Data!$A:$A, Data!$H:$H,$A64,Data!$C:$C,C$1,Data!$D:$D,C$2)</f>
        <v>0</v>
      </c>
      <c r="D64" s="5">
        <f>SUMIFS(Data!$A:$A, Data!$H:$H,$A64,Data!$C:$C,D$1,Data!$D:$D,D$2)</f>
        <v>0</v>
      </c>
      <c r="E64" s="5">
        <f>SUMIFS(Data!$A:$A, Data!$H:$H,$A64,Data!$C:$C,E$1,Data!$D:$D,E$2)</f>
        <v>0</v>
      </c>
      <c r="F64" s="5">
        <f>SUMIFS(Data!$A:$A, Data!$H:$H,$A64,Data!$C:$C,F$1,Data!$D:$D,F$2)</f>
        <v>0</v>
      </c>
      <c r="G64" s="5">
        <f>SUMIFS(Data!$A:$A, Data!$H:$H,$A64,Data!$C:$C,G$1,Data!$D:$D,G$2)</f>
        <v>0</v>
      </c>
      <c r="H64" s="5">
        <f>SUMIFS(Data!$A:$A, Data!$H:$H,$A64,Data!$C:$C,H$1,Data!$D:$D,H$2)</f>
        <v>0</v>
      </c>
      <c r="I64" s="5">
        <f>SUMIFS(Data!$A:$A, Data!$H:$H,$A64,Data!$C:$C,I$1,Data!$D:$D,I$2)</f>
        <v>0</v>
      </c>
      <c r="J64" s="5">
        <f>SUMIFS(Data!$A:$A, Data!$H:$H,$A64,Data!$C:$C,J$1,Data!$D:$D,J$2)</f>
        <v>0</v>
      </c>
      <c r="K64" s="5">
        <f>SUMIFS(Data!$A:$A, Data!$H:$H,$A64,Data!$C:$C,K$1,Data!$D:$D,K$2)</f>
        <v>0</v>
      </c>
      <c r="L64" s="5">
        <f>SUMIFS(Data!$A:$A, Data!$H:$H,$A64,Data!$C:$C,L$1,Data!$D:$D,L$2)</f>
        <v>0</v>
      </c>
      <c r="M64" s="5">
        <f>SUMIFS(Data!$A:$A, Data!$H:$H,$A64,Data!$C:$C,M$1,Data!$D:$D,M$2)</f>
        <v>0</v>
      </c>
      <c r="N64" s="5">
        <f>SUMIFS(Data!$A:$A, Data!$H:$H,$A64,Data!$C:$C,N$1,Data!$D:$D,N$2)</f>
        <v>0</v>
      </c>
      <c r="O64" s="5">
        <f>SUMIFS(Data!$A:$A, Data!$H:$H,$A64,Data!$C:$C,O$1,Data!$D:$D,O$2)</f>
        <v>0</v>
      </c>
      <c r="P64" s="5">
        <f>SUMIFS(Data!$A:$A, Data!$H:$H,$A64,Data!$C:$C,P$1,Data!$D:$D,P$2)</f>
        <v>0</v>
      </c>
      <c r="Q64" s="5">
        <f>SUMIFS(Data!$A:$A, Data!$H:$H,$A64,Data!$C:$C,Q$1,Data!$D:$D,Q$2)</f>
        <v>0</v>
      </c>
      <c r="R64" s="5">
        <f>SUMIFS(Data!$A:$A, Data!$H:$H,$A64,Data!$C:$C,R$1,Data!$D:$D,R$2)</f>
        <v>0</v>
      </c>
      <c r="S64" s="5">
        <f>SUMIFS(Data!$A:$A, Data!$H:$H,$A64,Data!$C:$C,S$1,Data!$D:$D,S$2)</f>
        <v>0</v>
      </c>
      <c r="T64" s="5">
        <f>SUMIFS(Data!$A:$A, Data!$H:$H,$A64,Data!$C:$C,T$1,Data!$D:$D,T$2)</f>
        <v>0</v>
      </c>
      <c r="U64" s="5">
        <f>SUMIFS(Data!$A:$A, Data!$H:$H,$A64,Data!$C:$C,U$1,Data!$D:$D,U$2)</f>
        <v>0</v>
      </c>
      <c r="V64" s="5">
        <f>SUMIFS(Data!$A:$A, Data!$H:$H,$A64,Data!$C:$C,V$1,Data!$D:$D,V$2)</f>
        <v>0</v>
      </c>
      <c r="W64" s="5">
        <f>SUMIFS(Data!$A:$A, Data!$H:$H,$A64,Data!$C:$C,W$1,Data!$D:$D,W$2)</f>
        <v>0</v>
      </c>
      <c r="X64" s="5">
        <f>SUMIFS(Data!$A:$A, Data!$H:$H,$A64,Data!$C:$C,X$1,Data!$D:$D,X$2)</f>
        <v>0</v>
      </c>
      <c r="Y64" s="5">
        <f>SUMIFS(Data!$A:$A, Data!$H:$H,$A64,Data!$C:$C,Y$1,Data!$D:$D,Y$2)</f>
        <v>0</v>
      </c>
      <c r="Z64" s="5">
        <f>SUMIFS(Data!$A:$A, Data!$H:$H,$A64,Data!$C:$C,Z$1,Data!$D:$D,Z$2)</f>
        <v>0</v>
      </c>
      <c r="AA64" s="5">
        <f>SUMIFS(Data!$A:$A, Data!$H:$H,$A64,Data!$C:$C,AA$1,Data!$D:$D,AA$2)</f>
        <v>0</v>
      </c>
      <c r="AB64" s="5">
        <f>SUMIFS(Data!$A:$A, Data!$H:$H,$A64,Data!$C:$C,AB$1,Data!$D:$D,AB$2)</f>
        <v>0</v>
      </c>
      <c r="AC64" s="5">
        <f>SUMIFS(Data!$A:$A, Data!$H:$H,$A64,Data!$C:$C,AC$1,Data!$D:$D,AC$2)</f>
        <v>0</v>
      </c>
      <c r="AD64" s="5">
        <f>SUMIFS(Data!$A:$A, Data!$H:$H,$A64,Data!$C:$C,AD$1,Data!$D:$D,AD$2)</f>
        <v>0</v>
      </c>
      <c r="AE64" s="5">
        <f>SUMIFS(Data!$A:$A, Data!$H:$H,$A64,Data!$C:$C,AE$1,Data!$D:$D,AE$2)</f>
        <v>0</v>
      </c>
      <c r="AF64" s="5">
        <f>SUMIFS(Data!$A:$A, Data!$H:$H,$A64,Data!$C:$C,AF$1,Data!$D:$D,AF$2)</f>
        <v>0</v>
      </c>
      <c r="AG64" s="5">
        <f>SUMIFS(Data!$A:$A, Data!$H:$H,$A64,Data!$C:$C,AG$1,Data!$D:$D,AG$2)</f>
        <v>0</v>
      </c>
      <c r="AH64" s="5">
        <f>SUMIFS(Data!$A:$A, Data!$H:$H,$A64,Data!$C:$C,AH$1,Data!$D:$D,AH$2)</f>
        <v>0</v>
      </c>
      <c r="AI64" s="5">
        <f>SUMIFS(Data!$A:$A, Data!$H:$H,$A64,Data!$C:$C,AI$1,Data!$D:$D,AI$2)</f>
        <v>0</v>
      </c>
      <c r="AJ64" s="5">
        <f>SUMIFS(Data!$A:$A, Data!$H:$H,$A64,Data!$C:$C,AJ$1,Data!$D:$D,AJ$2)</f>
        <v>0</v>
      </c>
      <c r="AK64" s="5">
        <f>SUMIFS(Data!$A:$A, Data!$H:$H,$A64,Data!$C:$C,AK$1,Data!$D:$D,AK$2)</f>
        <v>0</v>
      </c>
      <c r="AL64" s="5">
        <f>SUMIFS(Data!$A:$A, Data!$H:$H,$A64,Data!$C:$C,AL$1,Data!$D:$D,AL$2)</f>
        <v>0</v>
      </c>
      <c r="AM64" s="5">
        <f>SUMIFS(Data!$A:$A, Data!$H:$H,$A64,Data!$C:$C,AM$1,Data!$D:$D,AM$2)</f>
        <v>0</v>
      </c>
      <c r="AN64" s="5">
        <f>SUMIFS(Data!$A:$A, Data!$H:$H,$A64,Data!$C:$C,AN$1,Data!$D:$D,AN$2)</f>
        <v>0</v>
      </c>
      <c r="AO64" s="5">
        <f>SUMIFS(Data!$A:$A, Data!$H:$H,$A64,Data!$C:$C,AO$1,Data!$D:$D,AO$2)</f>
        <v>0</v>
      </c>
      <c r="AP64" s="5">
        <f>SUMIFS(Data!$A:$A, Data!$H:$H,$A64,Data!$C:$C,AP$1,Data!$D:$D,AP$2)</f>
        <v>0</v>
      </c>
      <c r="AQ64" s="5">
        <f>SUMIFS(Data!$A:$A, Data!$H:$H,$A64,Data!$C:$C,AQ$1,Data!$D:$D,AQ$2)</f>
        <v>0</v>
      </c>
      <c r="AR64" s="5">
        <f>SUMIFS(Data!$A:$A, Data!$H:$H,$A64,Data!$C:$C,AR$1,Data!$D:$D,AR$2)</f>
        <v>0</v>
      </c>
      <c r="AS64" s="5">
        <f>SUMIFS(Data!$A:$A, Data!$H:$H,$A64,Data!$C:$C,AS$1,Data!$D:$D,AS$2)</f>
        <v>0</v>
      </c>
      <c r="AT64" s="5">
        <f>SUMIFS(Data!$A:$A, Data!$H:$H,$A64,Data!$C:$C,AT$1,Data!$D:$D,AT$2)</f>
        <v>0</v>
      </c>
      <c r="AU64" s="5">
        <f>SUMIFS(Data!$A:$A, Data!$H:$H,$A64,Data!$C:$C,AU$1,Data!$D:$D,AU$2)</f>
        <v>0</v>
      </c>
      <c r="AV64" s="5">
        <f>SUMIFS(Data!$A:$A, Data!$H:$H,$A64,Data!$C:$C,AV$1,Data!$D:$D,AV$2)</f>
        <v>0</v>
      </c>
      <c r="AW64" s="5">
        <f>SUMIFS(Data!$A:$A, Data!$H:$H,$A64,Data!$C:$C,AW$1,Data!$D:$D,AW$2)</f>
        <v>0</v>
      </c>
      <c r="AX64" s="5">
        <f>SUMIFS(Data!$A:$A, Data!$H:$H,$A64,Data!$C:$C,AX$1,Data!$D:$D,AX$2)</f>
        <v>0</v>
      </c>
      <c r="AY64" s="5">
        <f>SUMIFS(Data!$A:$A, Data!$H:$H,$A64,Data!$C:$C,AY$1,Data!$D:$D,AY$2)</f>
        <v>0</v>
      </c>
      <c r="AZ64" s="5">
        <f>SUMIFS(Data!$A:$A, Data!$H:$H,$A64,Data!$C:$C,AZ$1,Data!$D:$D,AZ$2)</f>
        <v>0</v>
      </c>
      <c r="BA64" s="5">
        <f>SUMIFS(Data!$A:$A, Data!$H:$H,$A64,Data!$C:$C,BA$1,Data!$D:$D,BA$2)</f>
        <v>0</v>
      </c>
      <c r="BB64" s="5">
        <f>SUMIFS(Data!$A:$A, Data!$H:$H,$A64,Data!$C:$C,BB$1,Data!$D:$D,BB$2)</f>
        <v>0</v>
      </c>
      <c r="BC64" s="5">
        <f>SUMIFS(Data!$A:$A, Data!$H:$H,$A64,Data!$C:$C,BC$1,Data!$D:$D,BC$2)</f>
        <v>0</v>
      </c>
      <c r="BD64" s="5">
        <f>SUMIFS(Data!$A:$A, Data!$H:$H,$A64,Data!$C:$C,BD$1,Data!$D:$D,BD$2)</f>
        <v>0</v>
      </c>
      <c r="BE64" s="5">
        <f>SUMIFS(Data!$A:$A, Data!$H:$H,$A64,Data!$C:$C,BE$1,Data!$D:$D,BE$2)</f>
        <v>0</v>
      </c>
      <c r="BF64" s="5">
        <f>SUMIFS(Data!$A:$A, Data!$H:$H,$A64,Data!$C:$C,BF$1,Data!$D:$D,BF$2)</f>
        <v>0</v>
      </c>
      <c r="BG64" s="5">
        <f>SUMIFS(Data!$A:$A, Data!$H:$H,$A64,Data!$C:$C,BG$1,Data!$D:$D,BG$2)</f>
        <v>0</v>
      </c>
      <c r="BH64" s="5">
        <f>SUMIFS(Data!$A:$A, Data!$H:$H,$A64,Data!$C:$C,BH$1,Data!$D:$D,BH$2)</f>
        <v>0</v>
      </c>
      <c r="BI64" s="5">
        <f>SUMIFS(Data!$A:$A, Data!$H:$H,$A64,Data!$C:$C,BI$1,Data!$D:$D,BI$2)</f>
        <v>0</v>
      </c>
      <c r="BJ64" s="5">
        <f>SUMIFS(Data!$A:$A, Data!$H:$H,$A64,Data!$C:$C,BJ$1,Data!$D:$D,BJ$2)</f>
        <v>0</v>
      </c>
      <c r="BK64" s="5">
        <f>SUMIFS(Data!$A:$A, Data!$H:$H,$A64,Data!$C:$C,BK$1,Data!$D:$D,BK$2)</f>
        <v>0</v>
      </c>
      <c r="BL64" s="5">
        <f>SUMIFS(Data!$A:$A, Data!$H:$H,$A64,Data!$C:$C,BL$1,Data!$D:$D,BL$2)</f>
        <v>0</v>
      </c>
      <c r="BM64" s="5">
        <f>SUMIFS(Data!$A:$A, Data!$H:$H,$A64,Data!$C:$C,BM$1,Data!$D:$D,BM$2)</f>
        <v>0</v>
      </c>
      <c r="BN64" s="5">
        <f>SUMIFS(Data!$A:$A, Data!$H:$H,$A64,Data!$C:$C,BN$1,Data!$D:$D,BN$2)</f>
        <v>0</v>
      </c>
      <c r="BO64" s="5">
        <f>SUMIFS(Data!$A:$A, Data!$H:$H,$A64,Data!$C:$C,BO$1,Data!$D:$D,BO$2)</f>
        <v>0</v>
      </c>
      <c r="BP64" s="5">
        <f>SUMIFS(Data!$A:$A, Data!$H:$H,$A64,Data!$C:$C,BP$1,Data!$D:$D,BP$2)</f>
        <v>0</v>
      </c>
      <c r="BQ64" s="5">
        <f>SUMIFS(Data!$A:$A, Data!$H:$H,$A64,Data!$C:$C,BQ$1,Data!$D:$D,BQ$2)</f>
        <v>0</v>
      </c>
      <c r="BR64" s="5">
        <f>SUMIFS(Data!$A:$A, Data!$H:$H,$A64,Data!$C:$C,BR$1,Data!$D:$D,BR$2)</f>
        <v>0</v>
      </c>
      <c r="BS64" s="5">
        <f>SUMIFS(Data!$A:$A, Data!$H:$H,$A64,Data!$C:$C,BS$1,Data!$D:$D,BS$2)</f>
        <v>0</v>
      </c>
      <c r="BT64" s="5">
        <f>SUMIFS(Data!$A:$A, Data!$H:$H,$A64,Data!$C:$C,BT$1,Data!$D:$D,BT$2)</f>
        <v>0</v>
      </c>
      <c r="BU64" s="5">
        <f>SUMIFS(Data!$A:$A, Data!$H:$H,$A64,Data!$C:$C,BU$1,Data!$D:$D,BU$2)</f>
        <v>0</v>
      </c>
      <c r="BV64" s="5">
        <f>SUMIFS(Data!$A:$A, Data!$H:$H,$A64,Data!$C:$C,BV$1,Data!$D:$D,BV$2)</f>
        <v>0</v>
      </c>
      <c r="BW64" s="5">
        <f>SUMIFS(Data!$A:$A, Data!$H:$H,$A64,Data!$C:$C,BW$1,Data!$D:$D,BW$2)</f>
        <v>0</v>
      </c>
      <c r="BX64" s="5">
        <f>SUMIFS(Data!$A:$A, Data!$H:$H,$A64,Data!$C:$C,BX$1,Data!$D:$D,BX$2)</f>
        <v>0</v>
      </c>
      <c r="BY64" s="5">
        <f>SUMIFS(Data!$A:$A, Data!$H:$H,$A64,Data!$C:$C,BY$1,Data!$D:$D,BY$2)</f>
        <v>0</v>
      </c>
      <c r="BZ64" s="5">
        <f>SUMIFS(Data!$A:$A, Data!$H:$H,$A64,Data!$C:$C,BZ$1,Data!$D:$D,BZ$2)</f>
        <v>0</v>
      </c>
      <c r="CA64" s="5">
        <f>SUMIFS(Data!$A:$A, Data!$H:$H,$A64,Data!$C:$C,CA$1,Data!$D:$D,CA$2)</f>
        <v>0</v>
      </c>
      <c r="CB64" s="5">
        <f>SUMIFS(Data!$A:$A, Data!$H:$H,$A64,Data!$C:$C,CB$1,Data!$D:$D,CB$2)</f>
        <v>0</v>
      </c>
      <c r="CC64" s="5">
        <f>SUMIFS(Data!$A:$A, Data!$H:$H,$A64,Data!$C:$C,CC$1,Data!$D:$D,CC$2)</f>
        <v>0</v>
      </c>
      <c r="CD64" s="5">
        <f>SUMIFS(Data!$A:$A, Data!$H:$H,$A64,Data!$C:$C,CD$1,Data!$D:$D,CD$2)</f>
        <v>0</v>
      </c>
      <c r="CE64" s="5">
        <f>SUMIFS(Data!$A:$A, Data!$H:$H,$A64,Data!$C:$C,CE$1,Data!$D:$D,CE$2)</f>
        <v>0</v>
      </c>
      <c r="CF64" s="5">
        <f>SUMIFS(Data!$A:$A, Data!$H:$H,$A64,Data!$C:$C,CF$1,Data!$D:$D,CF$2)</f>
        <v>0</v>
      </c>
      <c r="CG64" s="5">
        <f>SUMIFS(Data!$A:$A, Data!$H:$H,$A64,Data!$C:$C,CG$1,Data!$D:$D,CG$2)</f>
        <v>0</v>
      </c>
      <c r="CH64" s="5">
        <f>SUMIFS(Data!$A:$A, Data!$H:$H,$A64,Data!$C:$C,CH$1,Data!$D:$D,CH$2)</f>
        <v>0</v>
      </c>
      <c r="CI64" s="5">
        <f>SUMIFS(Data!$A:$A, Data!$H:$H,$A64,Data!$C:$C,CI$1,Data!$D:$D,CI$2)</f>
        <v>0</v>
      </c>
      <c r="CJ64" s="5">
        <f>SUMIFS(Data!$A:$A, Data!$H:$H,$A64,Data!$C:$C,CJ$1,Data!$D:$D,CJ$2)</f>
        <v>0</v>
      </c>
      <c r="CK64" s="5">
        <f>SUMIFS(Data!$A:$A, Data!$H:$H,$A64,Data!$C:$C,CK$1,Data!$D:$D,CK$2)</f>
        <v>0</v>
      </c>
      <c r="CL64" s="5">
        <f>SUMIFS(Data!$A:$A, Data!$H:$H,$A64,Data!$C:$C,CL$1,Data!$D:$D,CL$2)</f>
        <v>0</v>
      </c>
      <c r="CM64" s="5">
        <f>SUMIFS(Data!$A:$A, Data!$H:$H,$A64,Data!$C:$C,CM$1,Data!$D:$D,CM$2)</f>
        <v>0</v>
      </c>
      <c r="CN64" s="5">
        <f>SUMIFS(Data!$A:$A, Data!$H:$H,$A64,Data!$C:$C,CN$1,Data!$D:$D,CN$2)</f>
        <v>0</v>
      </c>
      <c r="CO64" s="5">
        <f>SUMIFS(Data!$A:$A, Data!$H:$H,$A64,Data!$C:$C,CO$1,Data!$D:$D,CO$2)</f>
        <v>0</v>
      </c>
      <c r="CP64" s="5">
        <f>SUMIFS(Data!$A:$A, Data!$H:$H,$A64,Data!$C:$C,CP$1,Data!$D:$D,CP$2)</f>
        <v>0</v>
      </c>
      <c r="CQ64" s="5">
        <f>SUMIFS(Data!$A:$A, Data!$H:$H,$A64,Data!$C:$C,CQ$1,Data!$D:$D,CQ$2)</f>
        <v>0</v>
      </c>
      <c r="CR64" s="5">
        <f>SUMIFS(Data!$A:$A, Data!$H:$H,$A64,Data!$C:$C,CR$1,Data!$D:$D,CR$2)</f>
        <v>0</v>
      </c>
      <c r="CS64" s="5">
        <f>SUMIFS(Data!$A:$A, Data!$H:$H,$A64,Data!$C:$C,CS$1,Data!$D:$D,CS$2)</f>
        <v>0</v>
      </c>
      <c r="CT64" s="5">
        <f>SUMIFS(Data!$A:$A, Data!$H:$H,$A64,Data!$C:$C,CT$1,Data!$D:$D,CT$2)</f>
        <v>0</v>
      </c>
      <c r="CU64" s="5">
        <f>SUMIFS(Data!$A:$A, Data!$H:$H,$A64,Data!$C:$C,CU$1,Data!$D:$D,CU$2)</f>
        <v>0</v>
      </c>
      <c r="CV64" s="5">
        <f>SUMIFS(Data!$A:$A, Data!$H:$H,$A64,Data!$C:$C,CV$1,Data!$D:$D,CV$2)</f>
        <v>0</v>
      </c>
      <c r="CW64" s="5">
        <f t="shared" ref="CW64:CX64" si="63">SUMIF($B$2:$CV$2,CW$2, $B64:$CV64)</f>
        <v>0</v>
      </c>
      <c r="CX64" s="5">
        <f t="shared" si="63"/>
        <v>0</v>
      </c>
      <c r="CY64" s="5">
        <f t="shared" si="3"/>
        <v>0</v>
      </c>
    </row>
    <row r="65">
      <c r="A65" s="5" t="str">
        <f>Countries!A63</f>
        <v>MGL</v>
      </c>
      <c r="B65" s="5">
        <f>SUMIFS(Data!$A:$A, Data!$H:$H,$A65,Data!$C:$C,B$1,Data!$D:$D,B$2)</f>
        <v>0</v>
      </c>
      <c r="C65" s="5">
        <f>SUMIFS(Data!$A:$A, Data!$H:$H,$A65,Data!$C:$C,C$1,Data!$D:$D,C$2)</f>
        <v>0</v>
      </c>
      <c r="D65" s="5">
        <f>SUMIFS(Data!$A:$A, Data!$H:$H,$A65,Data!$C:$C,D$1,Data!$D:$D,D$2)</f>
        <v>0</v>
      </c>
      <c r="E65" s="5">
        <f>SUMIFS(Data!$A:$A, Data!$H:$H,$A65,Data!$C:$C,E$1,Data!$D:$D,E$2)</f>
        <v>0</v>
      </c>
      <c r="F65" s="5">
        <f>SUMIFS(Data!$A:$A, Data!$H:$H,$A65,Data!$C:$C,F$1,Data!$D:$D,F$2)</f>
        <v>0</v>
      </c>
      <c r="G65" s="5">
        <f>SUMIFS(Data!$A:$A, Data!$H:$H,$A65,Data!$C:$C,G$1,Data!$D:$D,G$2)</f>
        <v>0</v>
      </c>
      <c r="H65" s="5">
        <f>SUMIFS(Data!$A:$A, Data!$H:$H,$A65,Data!$C:$C,H$1,Data!$D:$D,H$2)</f>
        <v>0</v>
      </c>
      <c r="I65" s="5">
        <f>SUMIFS(Data!$A:$A, Data!$H:$H,$A65,Data!$C:$C,I$1,Data!$D:$D,I$2)</f>
        <v>0</v>
      </c>
      <c r="J65" s="5">
        <f>SUMIFS(Data!$A:$A, Data!$H:$H,$A65,Data!$C:$C,J$1,Data!$D:$D,J$2)</f>
        <v>0</v>
      </c>
      <c r="K65" s="5">
        <f>SUMIFS(Data!$A:$A, Data!$H:$H,$A65,Data!$C:$C,K$1,Data!$D:$D,K$2)</f>
        <v>0</v>
      </c>
      <c r="L65" s="5">
        <f>SUMIFS(Data!$A:$A, Data!$H:$H,$A65,Data!$C:$C,L$1,Data!$D:$D,L$2)</f>
        <v>0</v>
      </c>
      <c r="M65" s="5">
        <f>SUMIFS(Data!$A:$A, Data!$H:$H,$A65,Data!$C:$C,M$1,Data!$D:$D,M$2)</f>
        <v>0</v>
      </c>
      <c r="N65" s="5">
        <f>SUMIFS(Data!$A:$A, Data!$H:$H,$A65,Data!$C:$C,N$1,Data!$D:$D,N$2)</f>
        <v>0</v>
      </c>
      <c r="O65" s="5">
        <f>SUMIFS(Data!$A:$A, Data!$H:$H,$A65,Data!$C:$C,O$1,Data!$D:$D,O$2)</f>
        <v>0</v>
      </c>
      <c r="P65" s="5">
        <f>SUMIFS(Data!$A:$A, Data!$H:$H,$A65,Data!$C:$C,P$1,Data!$D:$D,P$2)</f>
        <v>0</v>
      </c>
      <c r="Q65" s="5">
        <f>SUMIFS(Data!$A:$A, Data!$H:$H,$A65,Data!$C:$C,Q$1,Data!$D:$D,Q$2)</f>
        <v>0</v>
      </c>
      <c r="R65" s="5">
        <f>SUMIFS(Data!$A:$A, Data!$H:$H,$A65,Data!$C:$C,R$1,Data!$D:$D,R$2)</f>
        <v>0</v>
      </c>
      <c r="S65" s="5">
        <f>SUMIFS(Data!$A:$A, Data!$H:$H,$A65,Data!$C:$C,S$1,Data!$D:$D,S$2)</f>
        <v>0</v>
      </c>
      <c r="T65" s="5">
        <f>SUMIFS(Data!$A:$A, Data!$H:$H,$A65,Data!$C:$C,T$1,Data!$D:$D,T$2)</f>
        <v>0</v>
      </c>
      <c r="U65" s="5">
        <f>SUMIFS(Data!$A:$A, Data!$H:$H,$A65,Data!$C:$C,U$1,Data!$D:$D,U$2)</f>
        <v>0</v>
      </c>
      <c r="V65" s="5">
        <f>SUMIFS(Data!$A:$A, Data!$H:$H,$A65,Data!$C:$C,V$1,Data!$D:$D,V$2)</f>
        <v>0</v>
      </c>
      <c r="W65" s="5">
        <f>SUMIFS(Data!$A:$A, Data!$H:$H,$A65,Data!$C:$C,W$1,Data!$D:$D,W$2)</f>
        <v>0</v>
      </c>
      <c r="X65" s="5">
        <f>SUMIFS(Data!$A:$A, Data!$H:$H,$A65,Data!$C:$C,X$1,Data!$D:$D,X$2)</f>
        <v>0</v>
      </c>
      <c r="Y65" s="5">
        <f>SUMIFS(Data!$A:$A, Data!$H:$H,$A65,Data!$C:$C,Y$1,Data!$D:$D,Y$2)</f>
        <v>0</v>
      </c>
      <c r="Z65" s="5">
        <f>SUMIFS(Data!$A:$A, Data!$H:$H,$A65,Data!$C:$C,Z$1,Data!$D:$D,Z$2)</f>
        <v>0</v>
      </c>
      <c r="AA65" s="5">
        <f>SUMIFS(Data!$A:$A, Data!$H:$H,$A65,Data!$C:$C,AA$1,Data!$D:$D,AA$2)</f>
        <v>0</v>
      </c>
      <c r="AB65" s="5">
        <f>SUMIFS(Data!$A:$A, Data!$H:$H,$A65,Data!$C:$C,AB$1,Data!$D:$D,AB$2)</f>
        <v>0</v>
      </c>
      <c r="AC65" s="5">
        <f>SUMIFS(Data!$A:$A, Data!$H:$H,$A65,Data!$C:$C,AC$1,Data!$D:$D,AC$2)</f>
        <v>0</v>
      </c>
      <c r="AD65" s="5">
        <f>SUMIFS(Data!$A:$A, Data!$H:$H,$A65,Data!$C:$C,AD$1,Data!$D:$D,AD$2)</f>
        <v>0</v>
      </c>
      <c r="AE65" s="5">
        <f>SUMIFS(Data!$A:$A, Data!$H:$H,$A65,Data!$C:$C,AE$1,Data!$D:$D,AE$2)</f>
        <v>0</v>
      </c>
      <c r="AF65" s="5">
        <f>SUMIFS(Data!$A:$A, Data!$H:$H,$A65,Data!$C:$C,AF$1,Data!$D:$D,AF$2)</f>
        <v>0</v>
      </c>
      <c r="AG65" s="5">
        <f>SUMIFS(Data!$A:$A, Data!$H:$H,$A65,Data!$C:$C,AG$1,Data!$D:$D,AG$2)</f>
        <v>0</v>
      </c>
      <c r="AH65" s="5">
        <f>SUMIFS(Data!$A:$A, Data!$H:$H,$A65,Data!$C:$C,AH$1,Data!$D:$D,AH$2)</f>
        <v>0</v>
      </c>
      <c r="AI65" s="5">
        <f>SUMIFS(Data!$A:$A, Data!$H:$H,$A65,Data!$C:$C,AI$1,Data!$D:$D,AI$2)</f>
        <v>0</v>
      </c>
      <c r="AJ65" s="5">
        <f>SUMIFS(Data!$A:$A, Data!$H:$H,$A65,Data!$C:$C,AJ$1,Data!$D:$D,AJ$2)</f>
        <v>0</v>
      </c>
      <c r="AK65" s="5">
        <f>SUMIFS(Data!$A:$A, Data!$H:$H,$A65,Data!$C:$C,AK$1,Data!$D:$D,AK$2)</f>
        <v>0</v>
      </c>
      <c r="AL65" s="5">
        <f>SUMIFS(Data!$A:$A, Data!$H:$H,$A65,Data!$C:$C,AL$1,Data!$D:$D,AL$2)</f>
        <v>0</v>
      </c>
      <c r="AM65" s="5">
        <f>SUMIFS(Data!$A:$A, Data!$H:$H,$A65,Data!$C:$C,AM$1,Data!$D:$D,AM$2)</f>
        <v>0</v>
      </c>
      <c r="AN65" s="5">
        <f>SUMIFS(Data!$A:$A, Data!$H:$H,$A65,Data!$C:$C,AN$1,Data!$D:$D,AN$2)</f>
        <v>0</v>
      </c>
      <c r="AO65" s="5">
        <f>SUMIFS(Data!$A:$A, Data!$H:$H,$A65,Data!$C:$C,AO$1,Data!$D:$D,AO$2)</f>
        <v>0</v>
      </c>
      <c r="AP65" s="5">
        <f>SUMIFS(Data!$A:$A, Data!$H:$H,$A65,Data!$C:$C,AP$1,Data!$D:$D,AP$2)</f>
        <v>0</v>
      </c>
      <c r="AQ65" s="5">
        <f>SUMIFS(Data!$A:$A, Data!$H:$H,$A65,Data!$C:$C,AQ$1,Data!$D:$D,AQ$2)</f>
        <v>0</v>
      </c>
      <c r="AR65" s="5">
        <f>SUMIFS(Data!$A:$A, Data!$H:$H,$A65,Data!$C:$C,AR$1,Data!$D:$D,AR$2)</f>
        <v>0</v>
      </c>
      <c r="AS65" s="5">
        <f>SUMIFS(Data!$A:$A, Data!$H:$H,$A65,Data!$C:$C,AS$1,Data!$D:$D,AS$2)</f>
        <v>0</v>
      </c>
      <c r="AT65" s="5">
        <f>SUMIFS(Data!$A:$A, Data!$H:$H,$A65,Data!$C:$C,AT$1,Data!$D:$D,AT$2)</f>
        <v>0</v>
      </c>
      <c r="AU65" s="5">
        <f>SUMIFS(Data!$A:$A, Data!$H:$H,$A65,Data!$C:$C,AU$1,Data!$D:$D,AU$2)</f>
        <v>0</v>
      </c>
      <c r="AV65" s="5">
        <f>SUMIFS(Data!$A:$A, Data!$H:$H,$A65,Data!$C:$C,AV$1,Data!$D:$D,AV$2)</f>
        <v>0</v>
      </c>
      <c r="AW65" s="5">
        <f>SUMIFS(Data!$A:$A, Data!$H:$H,$A65,Data!$C:$C,AW$1,Data!$D:$D,AW$2)</f>
        <v>0</v>
      </c>
      <c r="AX65" s="5">
        <f>SUMIFS(Data!$A:$A, Data!$H:$H,$A65,Data!$C:$C,AX$1,Data!$D:$D,AX$2)</f>
        <v>0</v>
      </c>
      <c r="AY65" s="5">
        <f>SUMIFS(Data!$A:$A, Data!$H:$H,$A65,Data!$C:$C,AY$1,Data!$D:$D,AY$2)</f>
        <v>1</v>
      </c>
      <c r="AZ65" s="5">
        <f>SUMIFS(Data!$A:$A, Data!$H:$H,$A65,Data!$C:$C,AZ$1,Data!$D:$D,AZ$2)</f>
        <v>0</v>
      </c>
      <c r="BA65" s="5">
        <f>SUMIFS(Data!$A:$A, Data!$H:$H,$A65,Data!$C:$C,BA$1,Data!$D:$D,BA$2)</f>
        <v>0</v>
      </c>
      <c r="BB65" s="5">
        <f>SUMIFS(Data!$A:$A, Data!$H:$H,$A65,Data!$C:$C,BB$1,Data!$D:$D,BB$2)</f>
        <v>0</v>
      </c>
      <c r="BC65" s="5">
        <f>SUMIFS(Data!$A:$A, Data!$H:$H,$A65,Data!$C:$C,BC$1,Data!$D:$D,BC$2)</f>
        <v>0</v>
      </c>
      <c r="BD65" s="5">
        <f>SUMIFS(Data!$A:$A, Data!$H:$H,$A65,Data!$C:$C,BD$1,Data!$D:$D,BD$2)</f>
        <v>0</v>
      </c>
      <c r="BE65" s="5">
        <f>SUMIFS(Data!$A:$A, Data!$H:$H,$A65,Data!$C:$C,BE$1,Data!$D:$D,BE$2)</f>
        <v>0</v>
      </c>
      <c r="BF65" s="5">
        <f>SUMIFS(Data!$A:$A, Data!$H:$H,$A65,Data!$C:$C,BF$1,Data!$D:$D,BF$2)</f>
        <v>0</v>
      </c>
      <c r="BG65" s="5">
        <f>SUMIFS(Data!$A:$A, Data!$H:$H,$A65,Data!$C:$C,BG$1,Data!$D:$D,BG$2)</f>
        <v>0</v>
      </c>
      <c r="BH65" s="5">
        <f>SUMIFS(Data!$A:$A, Data!$H:$H,$A65,Data!$C:$C,BH$1,Data!$D:$D,BH$2)</f>
        <v>0</v>
      </c>
      <c r="BI65" s="5">
        <f>SUMIFS(Data!$A:$A, Data!$H:$H,$A65,Data!$C:$C,BI$1,Data!$D:$D,BI$2)</f>
        <v>0</v>
      </c>
      <c r="BJ65" s="5">
        <f>SUMIFS(Data!$A:$A, Data!$H:$H,$A65,Data!$C:$C,BJ$1,Data!$D:$D,BJ$2)</f>
        <v>0</v>
      </c>
      <c r="BK65" s="5">
        <f>SUMIFS(Data!$A:$A, Data!$H:$H,$A65,Data!$C:$C,BK$1,Data!$D:$D,BK$2)</f>
        <v>0</v>
      </c>
      <c r="BL65" s="5">
        <f>SUMIFS(Data!$A:$A, Data!$H:$H,$A65,Data!$C:$C,BL$1,Data!$D:$D,BL$2)</f>
        <v>0</v>
      </c>
      <c r="BM65" s="5">
        <f>SUMIFS(Data!$A:$A, Data!$H:$H,$A65,Data!$C:$C,BM$1,Data!$D:$D,BM$2)</f>
        <v>0</v>
      </c>
      <c r="BN65" s="5">
        <f>SUMIFS(Data!$A:$A, Data!$H:$H,$A65,Data!$C:$C,BN$1,Data!$D:$D,BN$2)</f>
        <v>0</v>
      </c>
      <c r="BO65" s="5">
        <f>SUMIFS(Data!$A:$A, Data!$H:$H,$A65,Data!$C:$C,BO$1,Data!$D:$D,BO$2)</f>
        <v>0</v>
      </c>
      <c r="BP65" s="5">
        <f>SUMIFS(Data!$A:$A, Data!$H:$H,$A65,Data!$C:$C,BP$1,Data!$D:$D,BP$2)</f>
        <v>0</v>
      </c>
      <c r="BQ65" s="5">
        <f>SUMIFS(Data!$A:$A, Data!$H:$H,$A65,Data!$C:$C,BQ$1,Data!$D:$D,BQ$2)</f>
        <v>0</v>
      </c>
      <c r="BR65" s="5">
        <f>SUMIFS(Data!$A:$A, Data!$H:$H,$A65,Data!$C:$C,BR$1,Data!$D:$D,BR$2)</f>
        <v>0</v>
      </c>
      <c r="BS65" s="5">
        <f>SUMIFS(Data!$A:$A, Data!$H:$H,$A65,Data!$C:$C,BS$1,Data!$D:$D,BS$2)</f>
        <v>0</v>
      </c>
      <c r="BT65" s="5">
        <f>SUMIFS(Data!$A:$A, Data!$H:$H,$A65,Data!$C:$C,BT$1,Data!$D:$D,BT$2)</f>
        <v>0</v>
      </c>
      <c r="BU65" s="5">
        <f>SUMIFS(Data!$A:$A, Data!$H:$H,$A65,Data!$C:$C,BU$1,Data!$D:$D,BU$2)</f>
        <v>0</v>
      </c>
      <c r="BV65" s="5">
        <f>SUMIFS(Data!$A:$A, Data!$H:$H,$A65,Data!$C:$C,BV$1,Data!$D:$D,BV$2)</f>
        <v>0</v>
      </c>
      <c r="BW65" s="5">
        <f>SUMIFS(Data!$A:$A, Data!$H:$H,$A65,Data!$C:$C,BW$1,Data!$D:$D,BW$2)</f>
        <v>0</v>
      </c>
      <c r="BX65" s="5">
        <f>SUMIFS(Data!$A:$A, Data!$H:$H,$A65,Data!$C:$C,BX$1,Data!$D:$D,BX$2)</f>
        <v>0</v>
      </c>
      <c r="BY65" s="5">
        <f>SUMIFS(Data!$A:$A, Data!$H:$H,$A65,Data!$C:$C,BY$1,Data!$D:$D,BY$2)</f>
        <v>0</v>
      </c>
      <c r="BZ65" s="5">
        <f>SUMIFS(Data!$A:$A, Data!$H:$H,$A65,Data!$C:$C,BZ$1,Data!$D:$D,BZ$2)</f>
        <v>0</v>
      </c>
      <c r="CA65" s="5">
        <f>SUMIFS(Data!$A:$A, Data!$H:$H,$A65,Data!$C:$C,CA$1,Data!$D:$D,CA$2)</f>
        <v>0</v>
      </c>
      <c r="CB65" s="5">
        <f>SUMIFS(Data!$A:$A, Data!$H:$H,$A65,Data!$C:$C,CB$1,Data!$D:$D,CB$2)</f>
        <v>0</v>
      </c>
      <c r="CC65" s="5">
        <f>SUMIFS(Data!$A:$A, Data!$H:$H,$A65,Data!$C:$C,CC$1,Data!$D:$D,CC$2)</f>
        <v>0</v>
      </c>
      <c r="CD65" s="5">
        <f>SUMIFS(Data!$A:$A, Data!$H:$H,$A65,Data!$C:$C,CD$1,Data!$D:$D,CD$2)</f>
        <v>0</v>
      </c>
      <c r="CE65" s="5">
        <f>SUMIFS(Data!$A:$A, Data!$H:$H,$A65,Data!$C:$C,CE$1,Data!$D:$D,CE$2)</f>
        <v>0</v>
      </c>
      <c r="CF65" s="5">
        <f>SUMIFS(Data!$A:$A, Data!$H:$H,$A65,Data!$C:$C,CF$1,Data!$D:$D,CF$2)</f>
        <v>0</v>
      </c>
      <c r="CG65" s="5">
        <f>SUMIFS(Data!$A:$A, Data!$H:$H,$A65,Data!$C:$C,CG$1,Data!$D:$D,CG$2)</f>
        <v>0</v>
      </c>
      <c r="CH65" s="5">
        <f>SUMIFS(Data!$A:$A, Data!$H:$H,$A65,Data!$C:$C,CH$1,Data!$D:$D,CH$2)</f>
        <v>0</v>
      </c>
      <c r="CI65" s="5">
        <f>SUMIFS(Data!$A:$A, Data!$H:$H,$A65,Data!$C:$C,CI$1,Data!$D:$D,CI$2)</f>
        <v>0</v>
      </c>
      <c r="CJ65" s="5">
        <f>SUMIFS(Data!$A:$A, Data!$H:$H,$A65,Data!$C:$C,CJ$1,Data!$D:$D,CJ$2)</f>
        <v>0</v>
      </c>
      <c r="CK65" s="5">
        <f>SUMIFS(Data!$A:$A, Data!$H:$H,$A65,Data!$C:$C,CK$1,Data!$D:$D,CK$2)</f>
        <v>0</v>
      </c>
      <c r="CL65" s="5">
        <f>SUMIFS(Data!$A:$A, Data!$H:$H,$A65,Data!$C:$C,CL$1,Data!$D:$D,CL$2)</f>
        <v>0</v>
      </c>
      <c r="CM65" s="5">
        <f>SUMIFS(Data!$A:$A, Data!$H:$H,$A65,Data!$C:$C,CM$1,Data!$D:$D,CM$2)</f>
        <v>0</v>
      </c>
      <c r="CN65" s="5">
        <f>SUMIFS(Data!$A:$A, Data!$H:$H,$A65,Data!$C:$C,CN$1,Data!$D:$D,CN$2)</f>
        <v>0</v>
      </c>
      <c r="CO65" s="5">
        <f>SUMIFS(Data!$A:$A, Data!$H:$H,$A65,Data!$C:$C,CO$1,Data!$D:$D,CO$2)</f>
        <v>0</v>
      </c>
      <c r="CP65" s="5">
        <f>SUMIFS(Data!$A:$A, Data!$H:$H,$A65,Data!$C:$C,CP$1,Data!$D:$D,CP$2)</f>
        <v>0</v>
      </c>
      <c r="CQ65" s="5">
        <f>SUMIFS(Data!$A:$A, Data!$H:$H,$A65,Data!$C:$C,CQ$1,Data!$D:$D,CQ$2)</f>
        <v>0</v>
      </c>
      <c r="CR65" s="5">
        <f>SUMIFS(Data!$A:$A, Data!$H:$H,$A65,Data!$C:$C,CR$1,Data!$D:$D,CR$2)</f>
        <v>0</v>
      </c>
      <c r="CS65" s="5">
        <f>SUMIFS(Data!$A:$A, Data!$H:$H,$A65,Data!$C:$C,CS$1,Data!$D:$D,CS$2)</f>
        <v>0</v>
      </c>
      <c r="CT65" s="5">
        <f>SUMIFS(Data!$A:$A, Data!$H:$H,$A65,Data!$C:$C,CT$1,Data!$D:$D,CT$2)</f>
        <v>0</v>
      </c>
      <c r="CU65" s="5">
        <f>SUMIFS(Data!$A:$A, Data!$H:$H,$A65,Data!$C:$C,CU$1,Data!$D:$D,CU$2)</f>
        <v>0</v>
      </c>
      <c r="CV65" s="5">
        <f>SUMIFS(Data!$A:$A, Data!$H:$H,$A65,Data!$C:$C,CV$1,Data!$D:$D,CV$2)</f>
        <v>0</v>
      </c>
      <c r="CW65" s="5">
        <f t="shared" ref="CW65:CX65" si="64">SUMIF($B$2:$CV$2,CW$2, $B65:$CV65)</f>
        <v>1</v>
      </c>
      <c r="CX65" s="5">
        <f t="shared" si="64"/>
        <v>0</v>
      </c>
      <c r="CY65" s="5">
        <f t="shared" si="3"/>
        <v>1</v>
      </c>
    </row>
    <row r="66">
      <c r="A66" s="5" t="str">
        <f>Countries!A64</f>
        <v>MKD</v>
      </c>
      <c r="B66" s="5">
        <f>SUMIFS(Data!$A:$A, Data!$H:$H,$A66,Data!$C:$C,B$1,Data!$D:$D,B$2)</f>
        <v>0</v>
      </c>
      <c r="C66" s="5">
        <f>SUMIFS(Data!$A:$A, Data!$H:$H,$A66,Data!$C:$C,C$1,Data!$D:$D,C$2)</f>
        <v>0</v>
      </c>
      <c r="D66" s="5">
        <f>SUMIFS(Data!$A:$A, Data!$H:$H,$A66,Data!$C:$C,D$1,Data!$D:$D,D$2)</f>
        <v>0</v>
      </c>
      <c r="E66" s="5">
        <f>SUMIFS(Data!$A:$A, Data!$H:$H,$A66,Data!$C:$C,E$1,Data!$D:$D,E$2)</f>
        <v>0</v>
      </c>
      <c r="F66" s="5">
        <f>SUMIFS(Data!$A:$A, Data!$H:$H,$A66,Data!$C:$C,F$1,Data!$D:$D,F$2)</f>
        <v>0</v>
      </c>
      <c r="G66" s="5">
        <f>SUMIFS(Data!$A:$A, Data!$H:$H,$A66,Data!$C:$C,G$1,Data!$D:$D,G$2)</f>
        <v>0</v>
      </c>
      <c r="H66" s="5">
        <f>SUMIFS(Data!$A:$A, Data!$H:$H,$A66,Data!$C:$C,H$1,Data!$D:$D,H$2)</f>
        <v>0</v>
      </c>
      <c r="I66" s="5">
        <f>SUMIFS(Data!$A:$A, Data!$H:$H,$A66,Data!$C:$C,I$1,Data!$D:$D,I$2)</f>
        <v>0</v>
      </c>
      <c r="J66" s="5">
        <f>SUMIFS(Data!$A:$A, Data!$H:$H,$A66,Data!$C:$C,J$1,Data!$D:$D,J$2)</f>
        <v>0</v>
      </c>
      <c r="K66" s="5">
        <f>SUMIFS(Data!$A:$A, Data!$H:$H,$A66,Data!$C:$C,K$1,Data!$D:$D,K$2)</f>
        <v>0</v>
      </c>
      <c r="L66" s="5">
        <f>SUMIFS(Data!$A:$A, Data!$H:$H,$A66,Data!$C:$C,L$1,Data!$D:$D,L$2)</f>
        <v>0</v>
      </c>
      <c r="M66" s="5">
        <f>SUMIFS(Data!$A:$A, Data!$H:$H,$A66,Data!$C:$C,M$1,Data!$D:$D,M$2)</f>
        <v>0</v>
      </c>
      <c r="N66" s="5">
        <f>SUMIFS(Data!$A:$A, Data!$H:$H,$A66,Data!$C:$C,N$1,Data!$D:$D,N$2)</f>
        <v>0</v>
      </c>
      <c r="O66" s="5">
        <f>SUMIFS(Data!$A:$A, Data!$H:$H,$A66,Data!$C:$C,O$1,Data!$D:$D,O$2)</f>
        <v>0</v>
      </c>
      <c r="P66" s="5">
        <f>SUMIFS(Data!$A:$A, Data!$H:$H,$A66,Data!$C:$C,P$1,Data!$D:$D,P$2)</f>
        <v>0</v>
      </c>
      <c r="Q66" s="5">
        <f>SUMIFS(Data!$A:$A, Data!$H:$H,$A66,Data!$C:$C,Q$1,Data!$D:$D,Q$2)</f>
        <v>0</v>
      </c>
      <c r="R66" s="5">
        <f>SUMIFS(Data!$A:$A, Data!$H:$H,$A66,Data!$C:$C,R$1,Data!$D:$D,R$2)</f>
        <v>0</v>
      </c>
      <c r="S66" s="5">
        <f>SUMIFS(Data!$A:$A, Data!$H:$H,$A66,Data!$C:$C,S$1,Data!$D:$D,S$2)</f>
        <v>0</v>
      </c>
      <c r="T66" s="5">
        <f>SUMIFS(Data!$A:$A, Data!$H:$H,$A66,Data!$C:$C,T$1,Data!$D:$D,T$2)</f>
        <v>0</v>
      </c>
      <c r="U66" s="5">
        <f>SUMIFS(Data!$A:$A, Data!$H:$H,$A66,Data!$C:$C,U$1,Data!$D:$D,U$2)</f>
        <v>0</v>
      </c>
      <c r="V66" s="5">
        <f>SUMIFS(Data!$A:$A, Data!$H:$H,$A66,Data!$C:$C,V$1,Data!$D:$D,V$2)</f>
        <v>0</v>
      </c>
      <c r="W66" s="5">
        <f>SUMIFS(Data!$A:$A, Data!$H:$H,$A66,Data!$C:$C,W$1,Data!$D:$D,W$2)</f>
        <v>0</v>
      </c>
      <c r="X66" s="5">
        <f>SUMIFS(Data!$A:$A, Data!$H:$H,$A66,Data!$C:$C,X$1,Data!$D:$D,X$2)</f>
        <v>0</v>
      </c>
      <c r="Y66" s="5">
        <f>SUMIFS(Data!$A:$A, Data!$H:$H,$A66,Data!$C:$C,Y$1,Data!$D:$D,Y$2)</f>
        <v>0</v>
      </c>
      <c r="Z66" s="5">
        <f>SUMIFS(Data!$A:$A, Data!$H:$H,$A66,Data!$C:$C,Z$1,Data!$D:$D,Z$2)</f>
        <v>0</v>
      </c>
      <c r="AA66" s="5">
        <f>SUMIFS(Data!$A:$A, Data!$H:$H,$A66,Data!$C:$C,AA$1,Data!$D:$D,AA$2)</f>
        <v>0</v>
      </c>
      <c r="AB66" s="5">
        <f>SUMIFS(Data!$A:$A, Data!$H:$H,$A66,Data!$C:$C,AB$1,Data!$D:$D,AB$2)</f>
        <v>0</v>
      </c>
      <c r="AC66" s="5">
        <f>SUMIFS(Data!$A:$A, Data!$H:$H,$A66,Data!$C:$C,AC$1,Data!$D:$D,AC$2)</f>
        <v>0</v>
      </c>
      <c r="AD66" s="5">
        <f>SUMIFS(Data!$A:$A, Data!$H:$H,$A66,Data!$C:$C,AD$1,Data!$D:$D,AD$2)</f>
        <v>0</v>
      </c>
      <c r="AE66" s="5">
        <f>SUMIFS(Data!$A:$A, Data!$H:$H,$A66,Data!$C:$C,AE$1,Data!$D:$D,AE$2)</f>
        <v>0</v>
      </c>
      <c r="AF66" s="5">
        <f>SUMIFS(Data!$A:$A, Data!$H:$H,$A66,Data!$C:$C,AF$1,Data!$D:$D,AF$2)</f>
        <v>0</v>
      </c>
      <c r="AG66" s="5">
        <f>SUMIFS(Data!$A:$A, Data!$H:$H,$A66,Data!$C:$C,AG$1,Data!$D:$D,AG$2)</f>
        <v>0</v>
      </c>
      <c r="AH66" s="5">
        <f>SUMIFS(Data!$A:$A, Data!$H:$H,$A66,Data!$C:$C,AH$1,Data!$D:$D,AH$2)</f>
        <v>0</v>
      </c>
      <c r="AI66" s="5">
        <f>SUMIFS(Data!$A:$A, Data!$H:$H,$A66,Data!$C:$C,AI$1,Data!$D:$D,AI$2)</f>
        <v>0</v>
      </c>
      <c r="AJ66" s="5">
        <f>SUMIFS(Data!$A:$A, Data!$H:$H,$A66,Data!$C:$C,AJ$1,Data!$D:$D,AJ$2)</f>
        <v>0</v>
      </c>
      <c r="AK66" s="5">
        <f>SUMIFS(Data!$A:$A, Data!$H:$H,$A66,Data!$C:$C,AK$1,Data!$D:$D,AK$2)</f>
        <v>0</v>
      </c>
      <c r="AL66" s="5">
        <f>SUMIFS(Data!$A:$A, Data!$H:$H,$A66,Data!$C:$C,AL$1,Data!$D:$D,AL$2)</f>
        <v>0</v>
      </c>
      <c r="AM66" s="5">
        <f>SUMIFS(Data!$A:$A, Data!$H:$H,$A66,Data!$C:$C,AM$1,Data!$D:$D,AM$2)</f>
        <v>0</v>
      </c>
      <c r="AN66" s="5">
        <f>SUMIFS(Data!$A:$A, Data!$H:$H,$A66,Data!$C:$C,AN$1,Data!$D:$D,AN$2)</f>
        <v>0</v>
      </c>
      <c r="AO66" s="5">
        <f>SUMIFS(Data!$A:$A, Data!$H:$H,$A66,Data!$C:$C,AO$1,Data!$D:$D,AO$2)</f>
        <v>0</v>
      </c>
      <c r="AP66" s="5">
        <f>SUMIFS(Data!$A:$A, Data!$H:$H,$A66,Data!$C:$C,AP$1,Data!$D:$D,AP$2)</f>
        <v>0</v>
      </c>
      <c r="AQ66" s="5">
        <f>SUMIFS(Data!$A:$A, Data!$H:$H,$A66,Data!$C:$C,AQ$1,Data!$D:$D,AQ$2)</f>
        <v>0</v>
      </c>
      <c r="AR66" s="5">
        <f>SUMIFS(Data!$A:$A, Data!$H:$H,$A66,Data!$C:$C,AR$1,Data!$D:$D,AR$2)</f>
        <v>0</v>
      </c>
      <c r="AS66" s="5">
        <f>SUMIFS(Data!$A:$A, Data!$H:$H,$A66,Data!$C:$C,AS$1,Data!$D:$D,AS$2)</f>
        <v>0</v>
      </c>
      <c r="AT66" s="5">
        <f>SUMIFS(Data!$A:$A, Data!$H:$H,$A66,Data!$C:$C,AT$1,Data!$D:$D,AT$2)</f>
        <v>0</v>
      </c>
      <c r="AU66" s="5">
        <f>SUMIFS(Data!$A:$A, Data!$H:$H,$A66,Data!$C:$C,AU$1,Data!$D:$D,AU$2)</f>
        <v>0</v>
      </c>
      <c r="AV66" s="5">
        <f>SUMIFS(Data!$A:$A, Data!$H:$H,$A66,Data!$C:$C,AV$1,Data!$D:$D,AV$2)</f>
        <v>0</v>
      </c>
      <c r="AW66" s="5">
        <f>SUMIFS(Data!$A:$A, Data!$H:$H,$A66,Data!$C:$C,AW$1,Data!$D:$D,AW$2)</f>
        <v>0</v>
      </c>
      <c r="AX66" s="5">
        <f>SUMIFS(Data!$A:$A, Data!$H:$H,$A66,Data!$C:$C,AX$1,Data!$D:$D,AX$2)</f>
        <v>0</v>
      </c>
      <c r="AY66" s="5">
        <f>SUMIFS(Data!$A:$A, Data!$H:$H,$A66,Data!$C:$C,AY$1,Data!$D:$D,AY$2)</f>
        <v>0</v>
      </c>
      <c r="AZ66" s="5">
        <f>SUMIFS(Data!$A:$A, Data!$H:$H,$A66,Data!$C:$C,AZ$1,Data!$D:$D,AZ$2)</f>
        <v>0</v>
      </c>
      <c r="BA66" s="5">
        <f>SUMIFS(Data!$A:$A, Data!$H:$H,$A66,Data!$C:$C,BA$1,Data!$D:$D,BA$2)</f>
        <v>0</v>
      </c>
      <c r="BB66" s="5">
        <f>SUMIFS(Data!$A:$A, Data!$H:$H,$A66,Data!$C:$C,BB$1,Data!$D:$D,BB$2)</f>
        <v>0</v>
      </c>
      <c r="BC66" s="5">
        <f>SUMIFS(Data!$A:$A, Data!$H:$H,$A66,Data!$C:$C,BC$1,Data!$D:$D,BC$2)</f>
        <v>0</v>
      </c>
      <c r="BD66" s="5">
        <f>SUMIFS(Data!$A:$A, Data!$H:$H,$A66,Data!$C:$C,BD$1,Data!$D:$D,BD$2)</f>
        <v>0</v>
      </c>
      <c r="BE66" s="5">
        <f>SUMIFS(Data!$A:$A, Data!$H:$H,$A66,Data!$C:$C,BE$1,Data!$D:$D,BE$2)</f>
        <v>0</v>
      </c>
      <c r="BF66" s="5">
        <f>SUMIFS(Data!$A:$A, Data!$H:$H,$A66,Data!$C:$C,BF$1,Data!$D:$D,BF$2)</f>
        <v>0</v>
      </c>
      <c r="BG66" s="5">
        <f>SUMIFS(Data!$A:$A, Data!$H:$H,$A66,Data!$C:$C,BG$1,Data!$D:$D,BG$2)</f>
        <v>0</v>
      </c>
      <c r="BH66" s="5">
        <f>SUMIFS(Data!$A:$A, Data!$H:$H,$A66,Data!$C:$C,BH$1,Data!$D:$D,BH$2)</f>
        <v>0</v>
      </c>
      <c r="BI66" s="5">
        <f>SUMIFS(Data!$A:$A, Data!$H:$H,$A66,Data!$C:$C,BI$1,Data!$D:$D,BI$2)</f>
        <v>0</v>
      </c>
      <c r="BJ66" s="5">
        <f>SUMIFS(Data!$A:$A, Data!$H:$H,$A66,Data!$C:$C,BJ$1,Data!$D:$D,BJ$2)</f>
        <v>0</v>
      </c>
      <c r="BK66" s="5">
        <f>SUMIFS(Data!$A:$A, Data!$H:$H,$A66,Data!$C:$C,BK$1,Data!$D:$D,BK$2)</f>
        <v>0</v>
      </c>
      <c r="BL66" s="5">
        <f>SUMIFS(Data!$A:$A, Data!$H:$H,$A66,Data!$C:$C,BL$1,Data!$D:$D,BL$2)</f>
        <v>0</v>
      </c>
      <c r="BM66" s="5">
        <f>SUMIFS(Data!$A:$A, Data!$H:$H,$A66,Data!$C:$C,BM$1,Data!$D:$D,BM$2)</f>
        <v>0</v>
      </c>
      <c r="BN66" s="5">
        <f>SUMIFS(Data!$A:$A, Data!$H:$H,$A66,Data!$C:$C,BN$1,Data!$D:$D,BN$2)</f>
        <v>0</v>
      </c>
      <c r="BO66" s="5">
        <f>SUMIFS(Data!$A:$A, Data!$H:$H,$A66,Data!$C:$C,BO$1,Data!$D:$D,BO$2)</f>
        <v>0</v>
      </c>
      <c r="BP66" s="5">
        <f>SUMIFS(Data!$A:$A, Data!$H:$H,$A66,Data!$C:$C,BP$1,Data!$D:$D,BP$2)</f>
        <v>0</v>
      </c>
      <c r="BQ66" s="5">
        <f>SUMIFS(Data!$A:$A, Data!$H:$H,$A66,Data!$C:$C,BQ$1,Data!$D:$D,BQ$2)</f>
        <v>0</v>
      </c>
      <c r="BR66" s="5">
        <f>SUMIFS(Data!$A:$A, Data!$H:$H,$A66,Data!$C:$C,BR$1,Data!$D:$D,BR$2)</f>
        <v>0</v>
      </c>
      <c r="BS66" s="5">
        <f>SUMIFS(Data!$A:$A, Data!$H:$H,$A66,Data!$C:$C,BS$1,Data!$D:$D,BS$2)</f>
        <v>0</v>
      </c>
      <c r="BT66" s="5">
        <f>SUMIFS(Data!$A:$A, Data!$H:$H,$A66,Data!$C:$C,BT$1,Data!$D:$D,BT$2)</f>
        <v>0</v>
      </c>
      <c r="BU66" s="5">
        <f>SUMIFS(Data!$A:$A, Data!$H:$H,$A66,Data!$C:$C,BU$1,Data!$D:$D,BU$2)</f>
        <v>0</v>
      </c>
      <c r="BV66" s="5">
        <f>SUMIFS(Data!$A:$A, Data!$H:$H,$A66,Data!$C:$C,BV$1,Data!$D:$D,BV$2)</f>
        <v>0</v>
      </c>
      <c r="BW66" s="5">
        <f>SUMIFS(Data!$A:$A, Data!$H:$H,$A66,Data!$C:$C,BW$1,Data!$D:$D,BW$2)</f>
        <v>0</v>
      </c>
      <c r="BX66" s="5">
        <f>SUMIFS(Data!$A:$A, Data!$H:$H,$A66,Data!$C:$C,BX$1,Data!$D:$D,BX$2)</f>
        <v>0</v>
      </c>
      <c r="BY66" s="5">
        <f>SUMIFS(Data!$A:$A, Data!$H:$H,$A66,Data!$C:$C,BY$1,Data!$D:$D,BY$2)</f>
        <v>0</v>
      </c>
      <c r="BZ66" s="5">
        <f>SUMIFS(Data!$A:$A, Data!$H:$H,$A66,Data!$C:$C,BZ$1,Data!$D:$D,BZ$2)</f>
        <v>0</v>
      </c>
      <c r="CA66" s="5">
        <f>SUMIFS(Data!$A:$A, Data!$H:$H,$A66,Data!$C:$C,CA$1,Data!$D:$D,CA$2)</f>
        <v>0</v>
      </c>
      <c r="CB66" s="5">
        <f>SUMIFS(Data!$A:$A, Data!$H:$H,$A66,Data!$C:$C,CB$1,Data!$D:$D,CB$2)</f>
        <v>0</v>
      </c>
      <c r="CC66" s="5">
        <f>SUMIFS(Data!$A:$A, Data!$H:$H,$A66,Data!$C:$C,CC$1,Data!$D:$D,CC$2)</f>
        <v>0</v>
      </c>
      <c r="CD66" s="5">
        <f>SUMIFS(Data!$A:$A, Data!$H:$H,$A66,Data!$C:$C,CD$1,Data!$D:$D,CD$2)</f>
        <v>0</v>
      </c>
      <c r="CE66" s="5">
        <f>SUMIFS(Data!$A:$A, Data!$H:$H,$A66,Data!$C:$C,CE$1,Data!$D:$D,CE$2)</f>
        <v>1</v>
      </c>
      <c r="CF66" s="5">
        <f>SUMIFS(Data!$A:$A, Data!$H:$H,$A66,Data!$C:$C,CF$1,Data!$D:$D,CF$2)</f>
        <v>0</v>
      </c>
      <c r="CG66" s="5">
        <f>SUMIFS(Data!$A:$A, Data!$H:$H,$A66,Data!$C:$C,CG$1,Data!$D:$D,CG$2)</f>
        <v>0</v>
      </c>
      <c r="CH66" s="5">
        <f>SUMIFS(Data!$A:$A, Data!$H:$H,$A66,Data!$C:$C,CH$1,Data!$D:$D,CH$2)</f>
        <v>0</v>
      </c>
      <c r="CI66" s="5">
        <f>SUMIFS(Data!$A:$A, Data!$H:$H,$A66,Data!$C:$C,CI$1,Data!$D:$D,CI$2)</f>
        <v>0</v>
      </c>
      <c r="CJ66" s="5">
        <f>SUMIFS(Data!$A:$A, Data!$H:$H,$A66,Data!$C:$C,CJ$1,Data!$D:$D,CJ$2)</f>
        <v>0</v>
      </c>
      <c r="CK66" s="5">
        <f>SUMIFS(Data!$A:$A, Data!$H:$H,$A66,Data!$C:$C,CK$1,Data!$D:$D,CK$2)</f>
        <v>0</v>
      </c>
      <c r="CL66" s="5">
        <f>SUMIFS(Data!$A:$A, Data!$H:$H,$A66,Data!$C:$C,CL$1,Data!$D:$D,CL$2)</f>
        <v>0</v>
      </c>
      <c r="CM66" s="5">
        <f>SUMIFS(Data!$A:$A, Data!$H:$H,$A66,Data!$C:$C,CM$1,Data!$D:$D,CM$2)</f>
        <v>0</v>
      </c>
      <c r="CN66" s="5">
        <f>SUMIFS(Data!$A:$A, Data!$H:$H,$A66,Data!$C:$C,CN$1,Data!$D:$D,CN$2)</f>
        <v>0</v>
      </c>
      <c r="CO66" s="5">
        <f>SUMIFS(Data!$A:$A, Data!$H:$H,$A66,Data!$C:$C,CO$1,Data!$D:$D,CO$2)</f>
        <v>0</v>
      </c>
      <c r="CP66" s="5">
        <f>SUMIFS(Data!$A:$A, Data!$H:$H,$A66,Data!$C:$C,CP$1,Data!$D:$D,CP$2)</f>
        <v>0</v>
      </c>
      <c r="CQ66" s="5">
        <f>SUMIFS(Data!$A:$A, Data!$H:$H,$A66,Data!$C:$C,CQ$1,Data!$D:$D,CQ$2)</f>
        <v>0</v>
      </c>
      <c r="CR66" s="5">
        <f>SUMIFS(Data!$A:$A, Data!$H:$H,$A66,Data!$C:$C,CR$1,Data!$D:$D,CR$2)</f>
        <v>0</v>
      </c>
      <c r="CS66" s="5">
        <f>SUMIFS(Data!$A:$A, Data!$H:$H,$A66,Data!$C:$C,CS$1,Data!$D:$D,CS$2)</f>
        <v>0</v>
      </c>
      <c r="CT66" s="5">
        <f>SUMIFS(Data!$A:$A, Data!$H:$H,$A66,Data!$C:$C,CT$1,Data!$D:$D,CT$2)</f>
        <v>0</v>
      </c>
      <c r="CU66" s="5">
        <f>SUMIFS(Data!$A:$A, Data!$H:$H,$A66,Data!$C:$C,CU$1,Data!$D:$D,CU$2)</f>
        <v>0</v>
      </c>
      <c r="CV66" s="5">
        <f>SUMIFS(Data!$A:$A, Data!$H:$H,$A66,Data!$C:$C,CV$1,Data!$D:$D,CV$2)</f>
        <v>0</v>
      </c>
      <c r="CW66" s="5">
        <f t="shared" ref="CW66:CX66" si="65">SUMIF($B$2:$CV$2,CW$2, $B66:$CV66)</f>
        <v>1</v>
      </c>
      <c r="CX66" s="5">
        <f t="shared" si="65"/>
        <v>0</v>
      </c>
      <c r="CY66" s="5">
        <f t="shared" si="3"/>
        <v>1</v>
      </c>
    </row>
    <row r="67">
      <c r="A67" s="5" t="str">
        <f>Countries!A65</f>
        <v>NAM</v>
      </c>
      <c r="B67" s="5">
        <f>SUMIFS(Data!$A:$A, Data!$H:$H,$A67,Data!$C:$C,B$1,Data!$D:$D,B$2)</f>
        <v>0</v>
      </c>
      <c r="C67" s="5">
        <f>SUMIFS(Data!$A:$A, Data!$H:$H,$A67,Data!$C:$C,C$1,Data!$D:$D,C$2)</f>
        <v>0</v>
      </c>
      <c r="D67" s="5">
        <f>SUMIFS(Data!$A:$A, Data!$H:$H,$A67,Data!$C:$C,D$1,Data!$D:$D,D$2)</f>
        <v>0</v>
      </c>
      <c r="E67" s="5">
        <f>SUMIFS(Data!$A:$A, Data!$H:$H,$A67,Data!$C:$C,E$1,Data!$D:$D,E$2)</f>
        <v>0</v>
      </c>
      <c r="F67" s="5">
        <f>SUMIFS(Data!$A:$A, Data!$H:$H,$A67,Data!$C:$C,F$1,Data!$D:$D,F$2)</f>
        <v>0</v>
      </c>
      <c r="G67" s="5">
        <f>SUMIFS(Data!$A:$A, Data!$H:$H,$A67,Data!$C:$C,G$1,Data!$D:$D,G$2)</f>
        <v>0</v>
      </c>
      <c r="H67" s="5">
        <f>SUMIFS(Data!$A:$A, Data!$H:$H,$A67,Data!$C:$C,H$1,Data!$D:$D,H$2)</f>
        <v>0</v>
      </c>
      <c r="I67" s="5">
        <f>SUMIFS(Data!$A:$A, Data!$H:$H,$A67,Data!$C:$C,I$1,Data!$D:$D,I$2)</f>
        <v>0</v>
      </c>
      <c r="J67" s="5">
        <f>SUMIFS(Data!$A:$A, Data!$H:$H,$A67,Data!$C:$C,J$1,Data!$D:$D,J$2)</f>
        <v>0</v>
      </c>
      <c r="K67" s="5">
        <f>SUMIFS(Data!$A:$A, Data!$H:$H,$A67,Data!$C:$C,K$1,Data!$D:$D,K$2)</f>
        <v>0</v>
      </c>
      <c r="L67" s="5">
        <f>SUMIFS(Data!$A:$A, Data!$H:$H,$A67,Data!$C:$C,L$1,Data!$D:$D,L$2)</f>
        <v>1</v>
      </c>
      <c r="M67" s="5">
        <f>SUMIFS(Data!$A:$A, Data!$H:$H,$A67,Data!$C:$C,M$1,Data!$D:$D,M$2)</f>
        <v>0</v>
      </c>
      <c r="N67" s="5">
        <f>SUMIFS(Data!$A:$A, Data!$H:$H,$A67,Data!$C:$C,N$1,Data!$D:$D,N$2)</f>
        <v>0</v>
      </c>
      <c r="O67" s="5">
        <f>SUMIFS(Data!$A:$A, Data!$H:$H,$A67,Data!$C:$C,O$1,Data!$D:$D,O$2)</f>
        <v>0</v>
      </c>
      <c r="P67" s="5">
        <f>SUMIFS(Data!$A:$A, Data!$H:$H,$A67,Data!$C:$C,P$1,Data!$D:$D,P$2)</f>
        <v>0</v>
      </c>
      <c r="Q67" s="5">
        <f>SUMIFS(Data!$A:$A, Data!$H:$H,$A67,Data!$C:$C,Q$1,Data!$D:$D,Q$2)</f>
        <v>0</v>
      </c>
      <c r="R67" s="5">
        <f>SUMIFS(Data!$A:$A, Data!$H:$H,$A67,Data!$C:$C,R$1,Data!$D:$D,R$2)</f>
        <v>0</v>
      </c>
      <c r="S67" s="5">
        <f>SUMIFS(Data!$A:$A, Data!$H:$H,$A67,Data!$C:$C,S$1,Data!$D:$D,S$2)</f>
        <v>0</v>
      </c>
      <c r="T67" s="5">
        <f>SUMIFS(Data!$A:$A, Data!$H:$H,$A67,Data!$C:$C,T$1,Data!$D:$D,T$2)</f>
        <v>0</v>
      </c>
      <c r="U67" s="5">
        <f>SUMIFS(Data!$A:$A, Data!$H:$H,$A67,Data!$C:$C,U$1,Data!$D:$D,U$2)</f>
        <v>0</v>
      </c>
      <c r="V67" s="5">
        <f>SUMIFS(Data!$A:$A, Data!$H:$H,$A67,Data!$C:$C,V$1,Data!$D:$D,V$2)</f>
        <v>0</v>
      </c>
      <c r="W67" s="5">
        <f>SUMIFS(Data!$A:$A, Data!$H:$H,$A67,Data!$C:$C,W$1,Data!$D:$D,W$2)</f>
        <v>0</v>
      </c>
      <c r="X67" s="5">
        <f>SUMIFS(Data!$A:$A, Data!$H:$H,$A67,Data!$C:$C,X$1,Data!$D:$D,X$2)</f>
        <v>0</v>
      </c>
      <c r="Y67" s="5">
        <f>SUMIFS(Data!$A:$A, Data!$H:$H,$A67,Data!$C:$C,Y$1,Data!$D:$D,Y$2)</f>
        <v>0</v>
      </c>
      <c r="Z67" s="5">
        <f>SUMIFS(Data!$A:$A, Data!$H:$H,$A67,Data!$C:$C,Z$1,Data!$D:$D,Z$2)</f>
        <v>0</v>
      </c>
      <c r="AA67" s="5">
        <f>SUMIFS(Data!$A:$A, Data!$H:$H,$A67,Data!$C:$C,AA$1,Data!$D:$D,AA$2)</f>
        <v>0</v>
      </c>
      <c r="AB67" s="5">
        <f>SUMIFS(Data!$A:$A, Data!$H:$H,$A67,Data!$C:$C,AB$1,Data!$D:$D,AB$2)</f>
        <v>0</v>
      </c>
      <c r="AC67" s="5">
        <f>SUMIFS(Data!$A:$A, Data!$H:$H,$A67,Data!$C:$C,AC$1,Data!$D:$D,AC$2)</f>
        <v>0</v>
      </c>
      <c r="AD67" s="5">
        <f>SUMIFS(Data!$A:$A, Data!$H:$H,$A67,Data!$C:$C,AD$1,Data!$D:$D,AD$2)</f>
        <v>0</v>
      </c>
      <c r="AE67" s="5">
        <f>SUMIFS(Data!$A:$A, Data!$H:$H,$A67,Data!$C:$C,AE$1,Data!$D:$D,AE$2)</f>
        <v>0</v>
      </c>
      <c r="AF67" s="5">
        <f>SUMIFS(Data!$A:$A, Data!$H:$H,$A67,Data!$C:$C,AF$1,Data!$D:$D,AF$2)</f>
        <v>0</v>
      </c>
      <c r="AG67" s="5">
        <f>SUMIFS(Data!$A:$A, Data!$H:$H,$A67,Data!$C:$C,AG$1,Data!$D:$D,AG$2)</f>
        <v>0</v>
      </c>
      <c r="AH67" s="5">
        <f>SUMIFS(Data!$A:$A, Data!$H:$H,$A67,Data!$C:$C,AH$1,Data!$D:$D,AH$2)</f>
        <v>0</v>
      </c>
      <c r="AI67" s="5">
        <f>SUMIFS(Data!$A:$A, Data!$H:$H,$A67,Data!$C:$C,AI$1,Data!$D:$D,AI$2)</f>
        <v>0</v>
      </c>
      <c r="AJ67" s="5">
        <f>SUMIFS(Data!$A:$A, Data!$H:$H,$A67,Data!$C:$C,AJ$1,Data!$D:$D,AJ$2)</f>
        <v>0</v>
      </c>
      <c r="AK67" s="5">
        <f>SUMIFS(Data!$A:$A, Data!$H:$H,$A67,Data!$C:$C,AK$1,Data!$D:$D,AK$2)</f>
        <v>0</v>
      </c>
      <c r="AL67" s="5">
        <f>SUMIFS(Data!$A:$A, Data!$H:$H,$A67,Data!$C:$C,AL$1,Data!$D:$D,AL$2)</f>
        <v>0</v>
      </c>
      <c r="AM67" s="5">
        <f>SUMIFS(Data!$A:$A, Data!$H:$H,$A67,Data!$C:$C,AM$1,Data!$D:$D,AM$2)</f>
        <v>0</v>
      </c>
      <c r="AN67" s="5">
        <f>SUMIFS(Data!$A:$A, Data!$H:$H,$A67,Data!$C:$C,AN$1,Data!$D:$D,AN$2)</f>
        <v>0</v>
      </c>
      <c r="AO67" s="5">
        <f>SUMIFS(Data!$A:$A, Data!$H:$H,$A67,Data!$C:$C,AO$1,Data!$D:$D,AO$2)</f>
        <v>0</v>
      </c>
      <c r="AP67" s="5">
        <f>SUMIFS(Data!$A:$A, Data!$H:$H,$A67,Data!$C:$C,AP$1,Data!$D:$D,AP$2)</f>
        <v>0</v>
      </c>
      <c r="AQ67" s="5">
        <f>SUMIFS(Data!$A:$A, Data!$H:$H,$A67,Data!$C:$C,AQ$1,Data!$D:$D,AQ$2)</f>
        <v>0</v>
      </c>
      <c r="AR67" s="5">
        <f>SUMIFS(Data!$A:$A, Data!$H:$H,$A67,Data!$C:$C,AR$1,Data!$D:$D,AR$2)</f>
        <v>0</v>
      </c>
      <c r="AS67" s="5">
        <f>SUMIFS(Data!$A:$A, Data!$H:$H,$A67,Data!$C:$C,AS$1,Data!$D:$D,AS$2)</f>
        <v>0</v>
      </c>
      <c r="AT67" s="5">
        <f>SUMIFS(Data!$A:$A, Data!$H:$H,$A67,Data!$C:$C,AT$1,Data!$D:$D,AT$2)</f>
        <v>0</v>
      </c>
      <c r="AU67" s="5">
        <f>SUMIFS(Data!$A:$A, Data!$H:$H,$A67,Data!$C:$C,AU$1,Data!$D:$D,AU$2)</f>
        <v>0</v>
      </c>
      <c r="AV67" s="5">
        <f>SUMIFS(Data!$A:$A, Data!$H:$H,$A67,Data!$C:$C,AV$1,Data!$D:$D,AV$2)</f>
        <v>0</v>
      </c>
      <c r="AW67" s="5">
        <f>SUMIFS(Data!$A:$A, Data!$H:$H,$A67,Data!$C:$C,AW$1,Data!$D:$D,AW$2)</f>
        <v>0</v>
      </c>
      <c r="AX67" s="5">
        <f>SUMIFS(Data!$A:$A, Data!$H:$H,$A67,Data!$C:$C,AX$1,Data!$D:$D,AX$2)</f>
        <v>0</v>
      </c>
      <c r="AY67" s="5">
        <f>SUMIFS(Data!$A:$A, Data!$H:$H,$A67,Data!$C:$C,AY$1,Data!$D:$D,AY$2)</f>
        <v>0</v>
      </c>
      <c r="AZ67" s="5">
        <f>SUMIFS(Data!$A:$A, Data!$H:$H,$A67,Data!$C:$C,AZ$1,Data!$D:$D,AZ$2)</f>
        <v>0</v>
      </c>
      <c r="BA67" s="5">
        <f>SUMIFS(Data!$A:$A, Data!$H:$H,$A67,Data!$C:$C,BA$1,Data!$D:$D,BA$2)</f>
        <v>0</v>
      </c>
      <c r="BB67" s="5">
        <f>SUMIFS(Data!$A:$A, Data!$H:$H,$A67,Data!$C:$C,BB$1,Data!$D:$D,BB$2)</f>
        <v>0</v>
      </c>
      <c r="BC67" s="5">
        <f>SUMIFS(Data!$A:$A, Data!$H:$H,$A67,Data!$C:$C,BC$1,Data!$D:$D,BC$2)</f>
        <v>0</v>
      </c>
      <c r="BD67" s="5">
        <f>SUMIFS(Data!$A:$A, Data!$H:$H,$A67,Data!$C:$C,BD$1,Data!$D:$D,BD$2)</f>
        <v>0</v>
      </c>
      <c r="BE67" s="5">
        <f>SUMIFS(Data!$A:$A, Data!$H:$H,$A67,Data!$C:$C,BE$1,Data!$D:$D,BE$2)</f>
        <v>0</v>
      </c>
      <c r="BF67" s="5">
        <f>SUMIFS(Data!$A:$A, Data!$H:$H,$A67,Data!$C:$C,BF$1,Data!$D:$D,BF$2)</f>
        <v>0</v>
      </c>
      <c r="BG67" s="5">
        <f>SUMIFS(Data!$A:$A, Data!$H:$H,$A67,Data!$C:$C,BG$1,Data!$D:$D,BG$2)</f>
        <v>0</v>
      </c>
      <c r="BH67" s="5">
        <f>SUMIFS(Data!$A:$A, Data!$H:$H,$A67,Data!$C:$C,BH$1,Data!$D:$D,BH$2)</f>
        <v>0</v>
      </c>
      <c r="BI67" s="5">
        <f>SUMIFS(Data!$A:$A, Data!$H:$H,$A67,Data!$C:$C,BI$1,Data!$D:$D,BI$2)</f>
        <v>0</v>
      </c>
      <c r="BJ67" s="5">
        <f>SUMIFS(Data!$A:$A, Data!$H:$H,$A67,Data!$C:$C,BJ$1,Data!$D:$D,BJ$2)</f>
        <v>0</v>
      </c>
      <c r="BK67" s="5">
        <f>SUMIFS(Data!$A:$A, Data!$H:$H,$A67,Data!$C:$C,BK$1,Data!$D:$D,BK$2)</f>
        <v>0</v>
      </c>
      <c r="BL67" s="5">
        <f>SUMIFS(Data!$A:$A, Data!$H:$H,$A67,Data!$C:$C,BL$1,Data!$D:$D,BL$2)</f>
        <v>0</v>
      </c>
      <c r="BM67" s="5">
        <f>SUMIFS(Data!$A:$A, Data!$H:$H,$A67,Data!$C:$C,BM$1,Data!$D:$D,BM$2)</f>
        <v>0</v>
      </c>
      <c r="BN67" s="5">
        <f>SUMIFS(Data!$A:$A, Data!$H:$H,$A67,Data!$C:$C,BN$1,Data!$D:$D,BN$2)</f>
        <v>0</v>
      </c>
      <c r="BO67" s="5">
        <f>SUMIFS(Data!$A:$A, Data!$H:$H,$A67,Data!$C:$C,BO$1,Data!$D:$D,BO$2)</f>
        <v>0</v>
      </c>
      <c r="BP67" s="5">
        <f>SUMIFS(Data!$A:$A, Data!$H:$H,$A67,Data!$C:$C,BP$1,Data!$D:$D,BP$2)</f>
        <v>0</v>
      </c>
      <c r="BQ67" s="5">
        <f>SUMIFS(Data!$A:$A, Data!$H:$H,$A67,Data!$C:$C,BQ$1,Data!$D:$D,BQ$2)</f>
        <v>0</v>
      </c>
      <c r="BR67" s="5">
        <f>SUMIFS(Data!$A:$A, Data!$H:$H,$A67,Data!$C:$C,BR$1,Data!$D:$D,BR$2)</f>
        <v>0</v>
      </c>
      <c r="BS67" s="5">
        <f>SUMIFS(Data!$A:$A, Data!$H:$H,$A67,Data!$C:$C,BS$1,Data!$D:$D,BS$2)</f>
        <v>0</v>
      </c>
      <c r="BT67" s="5">
        <f>SUMIFS(Data!$A:$A, Data!$H:$H,$A67,Data!$C:$C,BT$1,Data!$D:$D,BT$2)</f>
        <v>0</v>
      </c>
      <c r="BU67" s="5">
        <f>SUMIFS(Data!$A:$A, Data!$H:$H,$A67,Data!$C:$C,BU$1,Data!$D:$D,BU$2)</f>
        <v>0</v>
      </c>
      <c r="BV67" s="5">
        <f>SUMIFS(Data!$A:$A, Data!$H:$H,$A67,Data!$C:$C,BV$1,Data!$D:$D,BV$2)</f>
        <v>0</v>
      </c>
      <c r="BW67" s="5">
        <f>SUMIFS(Data!$A:$A, Data!$H:$H,$A67,Data!$C:$C,BW$1,Data!$D:$D,BW$2)</f>
        <v>0</v>
      </c>
      <c r="BX67" s="5">
        <f>SUMIFS(Data!$A:$A, Data!$H:$H,$A67,Data!$C:$C,BX$1,Data!$D:$D,BX$2)</f>
        <v>0</v>
      </c>
      <c r="BY67" s="5">
        <f>SUMIFS(Data!$A:$A, Data!$H:$H,$A67,Data!$C:$C,BY$1,Data!$D:$D,BY$2)</f>
        <v>0</v>
      </c>
      <c r="BZ67" s="5">
        <f>SUMIFS(Data!$A:$A, Data!$H:$H,$A67,Data!$C:$C,BZ$1,Data!$D:$D,BZ$2)</f>
        <v>0</v>
      </c>
      <c r="CA67" s="5">
        <f>SUMIFS(Data!$A:$A, Data!$H:$H,$A67,Data!$C:$C,CA$1,Data!$D:$D,CA$2)</f>
        <v>0</v>
      </c>
      <c r="CB67" s="5">
        <f>SUMIFS(Data!$A:$A, Data!$H:$H,$A67,Data!$C:$C,CB$1,Data!$D:$D,CB$2)</f>
        <v>0</v>
      </c>
      <c r="CC67" s="5">
        <f>SUMIFS(Data!$A:$A, Data!$H:$H,$A67,Data!$C:$C,CC$1,Data!$D:$D,CC$2)</f>
        <v>0</v>
      </c>
      <c r="CD67" s="5">
        <f>SUMIFS(Data!$A:$A, Data!$H:$H,$A67,Data!$C:$C,CD$1,Data!$D:$D,CD$2)</f>
        <v>0</v>
      </c>
      <c r="CE67" s="5">
        <f>SUMIFS(Data!$A:$A, Data!$H:$H,$A67,Data!$C:$C,CE$1,Data!$D:$D,CE$2)</f>
        <v>0</v>
      </c>
      <c r="CF67" s="5">
        <f>SUMIFS(Data!$A:$A, Data!$H:$H,$A67,Data!$C:$C,CF$1,Data!$D:$D,CF$2)</f>
        <v>0</v>
      </c>
      <c r="CG67" s="5">
        <f>SUMIFS(Data!$A:$A, Data!$H:$H,$A67,Data!$C:$C,CG$1,Data!$D:$D,CG$2)</f>
        <v>0</v>
      </c>
      <c r="CH67" s="5">
        <f>SUMIFS(Data!$A:$A, Data!$H:$H,$A67,Data!$C:$C,CH$1,Data!$D:$D,CH$2)</f>
        <v>0</v>
      </c>
      <c r="CI67" s="5">
        <f>SUMIFS(Data!$A:$A, Data!$H:$H,$A67,Data!$C:$C,CI$1,Data!$D:$D,CI$2)</f>
        <v>0</v>
      </c>
      <c r="CJ67" s="5">
        <f>SUMIFS(Data!$A:$A, Data!$H:$H,$A67,Data!$C:$C,CJ$1,Data!$D:$D,CJ$2)</f>
        <v>0</v>
      </c>
      <c r="CK67" s="5">
        <f>SUMIFS(Data!$A:$A, Data!$H:$H,$A67,Data!$C:$C,CK$1,Data!$D:$D,CK$2)</f>
        <v>0</v>
      </c>
      <c r="CL67" s="5">
        <f>SUMIFS(Data!$A:$A, Data!$H:$H,$A67,Data!$C:$C,CL$1,Data!$D:$D,CL$2)</f>
        <v>0</v>
      </c>
      <c r="CM67" s="5">
        <f>SUMIFS(Data!$A:$A, Data!$H:$H,$A67,Data!$C:$C,CM$1,Data!$D:$D,CM$2)</f>
        <v>0</v>
      </c>
      <c r="CN67" s="5">
        <f>SUMIFS(Data!$A:$A, Data!$H:$H,$A67,Data!$C:$C,CN$1,Data!$D:$D,CN$2)</f>
        <v>0</v>
      </c>
      <c r="CO67" s="5">
        <f>SUMIFS(Data!$A:$A, Data!$H:$H,$A67,Data!$C:$C,CO$1,Data!$D:$D,CO$2)</f>
        <v>0</v>
      </c>
      <c r="CP67" s="5">
        <f>SUMIFS(Data!$A:$A, Data!$H:$H,$A67,Data!$C:$C,CP$1,Data!$D:$D,CP$2)</f>
        <v>0</v>
      </c>
      <c r="CQ67" s="5">
        <f>SUMIFS(Data!$A:$A, Data!$H:$H,$A67,Data!$C:$C,CQ$1,Data!$D:$D,CQ$2)</f>
        <v>0</v>
      </c>
      <c r="CR67" s="5">
        <f>SUMIFS(Data!$A:$A, Data!$H:$H,$A67,Data!$C:$C,CR$1,Data!$D:$D,CR$2)</f>
        <v>0</v>
      </c>
      <c r="CS67" s="5">
        <f>SUMIFS(Data!$A:$A, Data!$H:$H,$A67,Data!$C:$C,CS$1,Data!$D:$D,CS$2)</f>
        <v>0</v>
      </c>
      <c r="CT67" s="5">
        <f>SUMIFS(Data!$A:$A, Data!$H:$H,$A67,Data!$C:$C,CT$1,Data!$D:$D,CT$2)</f>
        <v>0</v>
      </c>
      <c r="CU67" s="5">
        <f>SUMIFS(Data!$A:$A, Data!$H:$H,$A67,Data!$C:$C,CU$1,Data!$D:$D,CU$2)</f>
        <v>0</v>
      </c>
      <c r="CV67" s="5">
        <f>SUMIFS(Data!$A:$A, Data!$H:$H,$A67,Data!$C:$C,CV$1,Data!$D:$D,CV$2)</f>
        <v>0</v>
      </c>
      <c r="CW67" s="5">
        <f t="shared" ref="CW67:CX67" si="66">SUMIF($B$2:$CV$2,CW$2, $B67:$CV67)</f>
        <v>0</v>
      </c>
      <c r="CX67" s="5">
        <f t="shared" si="66"/>
        <v>1</v>
      </c>
      <c r="CY67" s="5">
        <f t="shared" si="3"/>
        <v>1</v>
      </c>
    </row>
    <row r="68">
      <c r="A68" s="5" t="str">
        <f>Countries!A66</f>
        <v>NED</v>
      </c>
      <c r="B68" s="5">
        <f>SUMIFS(Data!$A:$A, Data!$H:$H,$A68,Data!$C:$C,B$1,Data!$D:$D,B$2)</f>
        <v>0</v>
      </c>
      <c r="C68" s="5">
        <f>SUMIFS(Data!$A:$A, Data!$H:$H,$A68,Data!$C:$C,C$1,Data!$D:$D,C$2)</f>
        <v>0</v>
      </c>
      <c r="D68" s="5">
        <f>SUMIFS(Data!$A:$A, Data!$H:$H,$A68,Data!$C:$C,D$1,Data!$D:$D,D$2)</f>
        <v>0</v>
      </c>
      <c r="E68" s="5">
        <f>SUMIFS(Data!$A:$A, Data!$H:$H,$A68,Data!$C:$C,E$1,Data!$D:$D,E$2)</f>
        <v>2</v>
      </c>
      <c r="F68" s="5">
        <f>SUMIFS(Data!$A:$A, Data!$H:$H,$A68,Data!$C:$C,F$1,Data!$D:$D,F$2)</f>
        <v>0</v>
      </c>
      <c r="G68" s="5">
        <f>SUMIFS(Data!$A:$A, Data!$H:$H,$A68,Data!$C:$C,G$1,Data!$D:$D,G$2)</f>
        <v>0</v>
      </c>
      <c r="H68" s="5">
        <f>SUMIFS(Data!$A:$A, Data!$H:$H,$A68,Data!$C:$C,H$1,Data!$D:$D,H$2)</f>
        <v>0</v>
      </c>
      <c r="I68" s="5">
        <f>SUMIFS(Data!$A:$A, Data!$H:$H,$A68,Data!$C:$C,I$1,Data!$D:$D,I$2)</f>
        <v>0</v>
      </c>
      <c r="J68" s="5">
        <f>SUMIFS(Data!$A:$A, Data!$H:$H,$A68,Data!$C:$C,J$1,Data!$D:$D,J$2)</f>
        <v>5</v>
      </c>
      <c r="K68" s="5">
        <f>SUMIFS(Data!$A:$A, Data!$H:$H,$A68,Data!$C:$C,K$1,Data!$D:$D,K$2)</f>
        <v>0</v>
      </c>
      <c r="L68" s="5">
        <f>SUMIFS(Data!$A:$A, Data!$H:$H,$A68,Data!$C:$C,L$1,Data!$D:$D,L$2)</f>
        <v>1</v>
      </c>
      <c r="M68" s="5">
        <f>SUMIFS(Data!$A:$A, Data!$H:$H,$A68,Data!$C:$C,M$1,Data!$D:$D,M$2)</f>
        <v>0</v>
      </c>
      <c r="N68" s="5">
        <f>SUMIFS(Data!$A:$A, Data!$H:$H,$A68,Data!$C:$C,N$1,Data!$D:$D,N$2)</f>
        <v>0</v>
      </c>
      <c r="O68" s="5">
        <f>SUMIFS(Data!$A:$A, Data!$H:$H,$A68,Data!$C:$C,O$1,Data!$D:$D,O$2)</f>
        <v>0</v>
      </c>
      <c r="P68" s="5">
        <f>SUMIFS(Data!$A:$A, Data!$H:$H,$A68,Data!$C:$C,P$1,Data!$D:$D,P$2)</f>
        <v>0</v>
      </c>
      <c r="Q68" s="5">
        <f>SUMIFS(Data!$A:$A, Data!$H:$H,$A68,Data!$C:$C,Q$1,Data!$D:$D,Q$2)</f>
        <v>0</v>
      </c>
      <c r="R68" s="5">
        <f>SUMIFS(Data!$A:$A, Data!$H:$H,$A68,Data!$C:$C,R$1,Data!$D:$D,R$2)</f>
        <v>0</v>
      </c>
      <c r="S68" s="5">
        <f>SUMIFS(Data!$A:$A, Data!$H:$H,$A68,Data!$C:$C,S$1,Data!$D:$D,S$2)</f>
        <v>0</v>
      </c>
      <c r="T68" s="5">
        <f>SUMIFS(Data!$A:$A, Data!$H:$H,$A68,Data!$C:$C,T$1,Data!$D:$D,T$2)</f>
        <v>0</v>
      </c>
      <c r="U68" s="5">
        <f>SUMIFS(Data!$A:$A, Data!$H:$H,$A68,Data!$C:$C,U$1,Data!$D:$D,U$2)</f>
        <v>0</v>
      </c>
      <c r="V68" s="5">
        <f>SUMIFS(Data!$A:$A, Data!$H:$H,$A68,Data!$C:$C,V$1,Data!$D:$D,V$2)</f>
        <v>0</v>
      </c>
      <c r="W68" s="5">
        <f>SUMIFS(Data!$A:$A, Data!$H:$H,$A68,Data!$C:$C,W$1,Data!$D:$D,W$2)</f>
        <v>0</v>
      </c>
      <c r="X68" s="5">
        <f>SUMIFS(Data!$A:$A, Data!$H:$H,$A68,Data!$C:$C,X$1,Data!$D:$D,X$2)</f>
        <v>0</v>
      </c>
      <c r="Y68" s="5">
        <f>SUMIFS(Data!$A:$A, Data!$H:$H,$A68,Data!$C:$C,Y$1,Data!$D:$D,Y$2)</f>
        <v>0</v>
      </c>
      <c r="Z68" s="5">
        <f>SUMIFS(Data!$A:$A, Data!$H:$H,$A68,Data!$C:$C,Z$1,Data!$D:$D,Z$2)</f>
        <v>0</v>
      </c>
      <c r="AA68" s="5">
        <f>SUMIFS(Data!$A:$A, Data!$H:$H,$A68,Data!$C:$C,AA$1,Data!$D:$D,AA$2)</f>
        <v>0</v>
      </c>
      <c r="AB68" s="5">
        <f>SUMIFS(Data!$A:$A, Data!$H:$H,$A68,Data!$C:$C,AB$1,Data!$D:$D,AB$2)</f>
        <v>0</v>
      </c>
      <c r="AC68" s="5">
        <f>SUMIFS(Data!$A:$A, Data!$H:$H,$A68,Data!$C:$C,AC$1,Data!$D:$D,AC$2)</f>
        <v>0</v>
      </c>
      <c r="AD68" s="5">
        <f>SUMIFS(Data!$A:$A, Data!$H:$H,$A68,Data!$C:$C,AD$1,Data!$D:$D,AD$2)</f>
        <v>0</v>
      </c>
      <c r="AE68" s="5">
        <f>SUMIFS(Data!$A:$A, Data!$H:$H,$A68,Data!$C:$C,AE$1,Data!$D:$D,AE$2)</f>
        <v>0</v>
      </c>
      <c r="AF68" s="5">
        <f>SUMIFS(Data!$A:$A, Data!$H:$H,$A68,Data!$C:$C,AF$1,Data!$D:$D,AF$2)</f>
        <v>0</v>
      </c>
      <c r="AG68" s="5">
        <f>SUMIFS(Data!$A:$A, Data!$H:$H,$A68,Data!$C:$C,AG$1,Data!$D:$D,AG$2)</f>
        <v>0</v>
      </c>
      <c r="AH68" s="5">
        <f>SUMIFS(Data!$A:$A, Data!$H:$H,$A68,Data!$C:$C,AH$1,Data!$D:$D,AH$2)</f>
        <v>1</v>
      </c>
      <c r="AI68" s="5">
        <f>SUMIFS(Data!$A:$A, Data!$H:$H,$A68,Data!$C:$C,AI$1,Data!$D:$D,AI$2)</f>
        <v>1</v>
      </c>
      <c r="AJ68" s="5">
        <f>SUMIFS(Data!$A:$A, Data!$H:$H,$A68,Data!$C:$C,AJ$1,Data!$D:$D,AJ$2)</f>
        <v>1</v>
      </c>
      <c r="AK68" s="5">
        <f>SUMIFS(Data!$A:$A, Data!$H:$H,$A68,Data!$C:$C,AK$1,Data!$D:$D,AK$2)</f>
        <v>0</v>
      </c>
      <c r="AL68" s="5">
        <f>SUMIFS(Data!$A:$A, Data!$H:$H,$A68,Data!$C:$C,AL$1,Data!$D:$D,AL$2)</f>
        <v>0</v>
      </c>
      <c r="AM68" s="5">
        <f>SUMIFS(Data!$A:$A, Data!$H:$H,$A68,Data!$C:$C,AM$1,Data!$D:$D,AM$2)</f>
        <v>0</v>
      </c>
      <c r="AN68" s="5">
        <f>SUMIFS(Data!$A:$A, Data!$H:$H,$A68,Data!$C:$C,AN$1,Data!$D:$D,AN$2)</f>
        <v>0</v>
      </c>
      <c r="AO68" s="5">
        <f>SUMIFS(Data!$A:$A, Data!$H:$H,$A68,Data!$C:$C,AO$1,Data!$D:$D,AO$2)</f>
        <v>0</v>
      </c>
      <c r="AP68" s="5">
        <f>SUMIFS(Data!$A:$A, Data!$H:$H,$A68,Data!$C:$C,AP$1,Data!$D:$D,AP$2)</f>
        <v>0</v>
      </c>
      <c r="AQ68" s="5">
        <f>SUMIFS(Data!$A:$A, Data!$H:$H,$A68,Data!$C:$C,AQ$1,Data!$D:$D,AQ$2)</f>
        <v>0</v>
      </c>
      <c r="AR68" s="5">
        <f>SUMIFS(Data!$A:$A, Data!$H:$H,$A68,Data!$C:$C,AR$1,Data!$D:$D,AR$2)</f>
        <v>0</v>
      </c>
      <c r="AS68" s="5">
        <f>SUMIFS(Data!$A:$A, Data!$H:$H,$A68,Data!$C:$C,AS$1,Data!$D:$D,AS$2)</f>
        <v>0</v>
      </c>
      <c r="AT68" s="5">
        <f>SUMIFS(Data!$A:$A, Data!$H:$H,$A68,Data!$C:$C,AT$1,Data!$D:$D,AT$2)</f>
        <v>0</v>
      </c>
      <c r="AU68" s="5">
        <f>SUMIFS(Data!$A:$A, Data!$H:$H,$A68,Data!$C:$C,AU$1,Data!$D:$D,AU$2)</f>
        <v>0</v>
      </c>
      <c r="AV68" s="5">
        <f>SUMIFS(Data!$A:$A, Data!$H:$H,$A68,Data!$C:$C,AV$1,Data!$D:$D,AV$2)</f>
        <v>0</v>
      </c>
      <c r="AW68" s="5">
        <f>SUMIFS(Data!$A:$A, Data!$H:$H,$A68,Data!$C:$C,AW$1,Data!$D:$D,AW$2)</f>
        <v>0</v>
      </c>
      <c r="AX68" s="5">
        <f>SUMIFS(Data!$A:$A, Data!$H:$H,$A68,Data!$C:$C,AX$1,Data!$D:$D,AX$2)</f>
        <v>0</v>
      </c>
      <c r="AY68" s="5">
        <f>SUMIFS(Data!$A:$A, Data!$H:$H,$A68,Data!$C:$C,AY$1,Data!$D:$D,AY$2)</f>
        <v>0</v>
      </c>
      <c r="AZ68" s="5">
        <f>SUMIFS(Data!$A:$A, Data!$H:$H,$A68,Data!$C:$C,AZ$1,Data!$D:$D,AZ$2)</f>
        <v>0</v>
      </c>
      <c r="BA68" s="5">
        <f>SUMIFS(Data!$A:$A, Data!$H:$H,$A68,Data!$C:$C,BA$1,Data!$D:$D,BA$2)</f>
        <v>0</v>
      </c>
      <c r="BB68" s="5">
        <f>SUMIFS(Data!$A:$A, Data!$H:$H,$A68,Data!$C:$C,BB$1,Data!$D:$D,BB$2)</f>
        <v>0</v>
      </c>
      <c r="BC68" s="5">
        <f>SUMIFS(Data!$A:$A, Data!$H:$H,$A68,Data!$C:$C,BC$1,Data!$D:$D,BC$2)</f>
        <v>0</v>
      </c>
      <c r="BD68" s="5">
        <f>SUMIFS(Data!$A:$A, Data!$H:$H,$A68,Data!$C:$C,BD$1,Data!$D:$D,BD$2)</f>
        <v>0</v>
      </c>
      <c r="BE68" s="5">
        <f>SUMIFS(Data!$A:$A, Data!$H:$H,$A68,Data!$C:$C,BE$1,Data!$D:$D,BE$2)</f>
        <v>1</v>
      </c>
      <c r="BF68" s="5">
        <f>SUMIFS(Data!$A:$A, Data!$H:$H,$A68,Data!$C:$C,BF$1,Data!$D:$D,BF$2)</f>
        <v>0</v>
      </c>
      <c r="BG68" s="5">
        <f>SUMIFS(Data!$A:$A, Data!$H:$H,$A68,Data!$C:$C,BG$1,Data!$D:$D,BG$2)</f>
        <v>0</v>
      </c>
      <c r="BH68" s="5">
        <f>SUMIFS(Data!$A:$A, Data!$H:$H,$A68,Data!$C:$C,BH$1,Data!$D:$D,BH$2)</f>
        <v>0</v>
      </c>
      <c r="BI68" s="5">
        <f>SUMIFS(Data!$A:$A, Data!$H:$H,$A68,Data!$C:$C,BI$1,Data!$D:$D,BI$2)</f>
        <v>2</v>
      </c>
      <c r="BJ68" s="5">
        <f>SUMIFS(Data!$A:$A, Data!$H:$H,$A68,Data!$C:$C,BJ$1,Data!$D:$D,BJ$2)</f>
        <v>4</v>
      </c>
      <c r="BK68" s="5">
        <f>SUMIFS(Data!$A:$A, Data!$H:$H,$A68,Data!$C:$C,BK$1,Data!$D:$D,BK$2)</f>
        <v>0</v>
      </c>
      <c r="BL68" s="5">
        <f>SUMIFS(Data!$A:$A, Data!$H:$H,$A68,Data!$C:$C,BL$1,Data!$D:$D,BL$2)</f>
        <v>0</v>
      </c>
      <c r="BM68" s="5">
        <f>SUMIFS(Data!$A:$A, Data!$H:$H,$A68,Data!$C:$C,BM$1,Data!$D:$D,BM$2)</f>
        <v>0</v>
      </c>
      <c r="BN68" s="5">
        <f>SUMIFS(Data!$A:$A, Data!$H:$H,$A68,Data!$C:$C,BN$1,Data!$D:$D,BN$2)</f>
        <v>0</v>
      </c>
      <c r="BO68" s="5">
        <f>SUMIFS(Data!$A:$A, Data!$H:$H,$A68,Data!$C:$C,BO$1,Data!$D:$D,BO$2)</f>
        <v>0</v>
      </c>
      <c r="BP68" s="5">
        <f>SUMIFS(Data!$A:$A, Data!$H:$H,$A68,Data!$C:$C,BP$1,Data!$D:$D,BP$2)</f>
        <v>0</v>
      </c>
      <c r="BQ68" s="5">
        <f>SUMIFS(Data!$A:$A, Data!$H:$H,$A68,Data!$C:$C,BQ$1,Data!$D:$D,BQ$2)</f>
        <v>0</v>
      </c>
      <c r="BR68" s="5">
        <f>SUMIFS(Data!$A:$A, Data!$H:$H,$A68,Data!$C:$C,BR$1,Data!$D:$D,BR$2)</f>
        <v>0</v>
      </c>
      <c r="BS68" s="5">
        <f>SUMIFS(Data!$A:$A, Data!$H:$H,$A68,Data!$C:$C,BS$1,Data!$D:$D,BS$2)</f>
        <v>0</v>
      </c>
      <c r="BT68" s="5">
        <f>SUMIFS(Data!$A:$A, Data!$H:$H,$A68,Data!$C:$C,BT$1,Data!$D:$D,BT$2)</f>
        <v>0</v>
      </c>
      <c r="BU68" s="5">
        <f>SUMIFS(Data!$A:$A, Data!$H:$H,$A68,Data!$C:$C,BU$1,Data!$D:$D,BU$2)</f>
        <v>0</v>
      </c>
      <c r="BV68" s="5">
        <f>SUMIFS(Data!$A:$A, Data!$H:$H,$A68,Data!$C:$C,BV$1,Data!$D:$D,BV$2)</f>
        <v>0</v>
      </c>
      <c r="BW68" s="5">
        <f>SUMIFS(Data!$A:$A, Data!$H:$H,$A68,Data!$C:$C,BW$1,Data!$D:$D,BW$2)</f>
        <v>0</v>
      </c>
      <c r="BX68" s="5">
        <f>SUMIFS(Data!$A:$A, Data!$H:$H,$A68,Data!$C:$C,BX$1,Data!$D:$D,BX$2)</f>
        <v>0</v>
      </c>
      <c r="BY68" s="5">
        <f>SUMIFS(Data!$A:$A, Data!$H:$H,$A68,Data!$C:$C,BY$1,Data!$D:$D,BY$2)</f>
        <v>2</v>
      </c>
      <c r="BZ68" s="5">
        <f>SUMIFS(Data!$A:$A, Data!$H:$H,$A68,Data!$C:$C,BZ$1,Data!$D:$D,BZ$2)</f>
        <v>0</v>
      </c>
      <c r="CA68" s="5">
        <f>SUMIFS(Data!$A:$A, Data!$H:$H,$A68,Data!$C:$C,CA$1,Data!$D:$D,CA$2)</f>
        <v>0</v>
      </c>
      <c r="CB68" s="5">
        <f>SUMIFS(Data!$A:$A, Data!$H:$H,$A68,Data!$C:$C,CB$1,Data!$D:$D,CB$2)</f>
        <v>0</v>
      </c>
      <c r="CC68" s="5">
        <f>SUMIFS(Data!$A:$A, Data!$H:$H,$A68,Data!$C:$C,CC$1,Data!$D:$D,CC$2)</f>
        <v>0</v>
      </c>
      <c r="CD68" s="5">
        <f>SUMIFS(Data!$A:$A, Data!$H:$H,$A68,Data!$C:$C,CD$1,Data!$D:$D,CD$2)</f>
        <v>0</v>
      </c>
      <c r="CE68" s="5">
        <f>SUMIFS(Data!$A:$A, Data!$H:$H,$A68,Data!$C:$C,CE$1,Data!$D:$D,CE$2)</f>
        <v>0</v>
      </c>
      <c r="CF68" s="5">
        <f>SUMIFS(Data!$A:$A, Data!$H:$H,$A68,Data!$C:$C,CF$1,Data!$D:$D,CF$2)</f>
        <v>0</v>
      </c>
      <c r="CG68" s="5">
        <f>SUMIFS(Data!$A:$A, Data!$H:$H,$A68,Data!$C:$C,CG$1,Data!$D:$D,CG$2)</f>
        <v>0</v>
      </c>
      <c r="CH68" s="5">
        <f>SUMIFS(Data!$A:$A, Data!$H:$H,$A68,Data!$C:$C,CH$1,Data!$D:$D,CH$2)</f>
        <v>0</v>
      </c>
      <c r="CI68" s="5">
        <f>SUMIFS(Data!$A:$A, Data!$H:$H,$A68,Data!$C:$C,CI$1,Data!$D:$D,CI$2)</f>
        <v>0</v>
      </c>
      <c r="CJ68" s="5">
        <f>SUMIFS(Data!$A:$A, Data!$H:$H,$A68,Data!$C:$C,CJ$1,Data!$D:$D,CJ$2)</f>
        <v>0</v>
      </c>
      <c r="CK68" s="5">
        <f>SUMIFS(Data!$A:$A, Data!$H:$H,$A68,Data!$C:$C,CK$1,Data!$D:$D,CK$2)</f>
        <v>0</v>
      </c>
      <c r="CL68" s="5">
        <f>SUMIFS(Data!$A:$A, Data!$H:$H,$A68,Data!$C:$C,CL$1,Data!$D:$D,CL$2)</f>
        <v>0</v>
      </c>
      <c r="CM68" s="5">
        <f>SUMIFS(Data!$A:$A, Data!$H:$H,$A68,Data!$C:$C,CM$1,Data!$D:$D,CM$2)</f>
        <v>0</v>
      </c>
      <c r="CN68" s="5">
        <f>SUMIFS(Data!$A:$A, Data!$H:$H,$A68,Data!$C:$C,CN$1,Data!$D:$D,CN$2)</f>
        <v>0</v>
      </c>
      <c r="CO68" s="5">
        <f>SUMIFS(Data!$A:$A, Data!$H:$H,$A68,Data!$C:$C,CO$1,Data!$D:$D,CO$2)</f>
        <v>0</v>
      </c>
      <c r="CP68" s="5">
        <f>SUMIFS(Data!$A:$A, Data!$H:$H,$A68,Data!$C:$C,CP$1,Data!$D:$D,CP$2)</f>
        <v>0</v>
      </c>
      <c r="CQ68" s="5">
        <f>SUMIFS(Data!$A:$A, Data!$H:$H,$A68,Data!$C:$C,CQ$1,Data!$D:$D,CQ$2)</f>
        <v>0</v>
      </c>
      <c r="CR68" s="5">
        <f>SUMIFS(Data!$A:$A, Data!$H:$H,$A68,Data!$C:$C,CR$1,Data!$D:$D,CR$2)</f>
        <v>0</v>
      </c>
      <c r="CS68" s="5">
        <f>SUMIFS(Data!$A:$A, Data!$H:$H,$A68,Data!$C:$C,CS$1,Data!$D:$D,CS$2)</f>
        <v>0</v>
      </c>
      <c r="CT68" s="5">
        <f>SUMIFS(Data!$A:$A, Data!$H:$H,$A68,Data!$C:$C,CT$1,Data!$D:$D,CT$2)</f>
        <v>0</v>
      </c>
      <c r="CU68" s="5">
        <f>SUMIFS(Data!$A:$A, Data!$H:$H,$A68,Data!$C:$C,CU$1,Data!$D:$D,CU$2)</f>
        <v>0</v>
      </c>
      <c r="CV68" s="5">
        <f>SUMIFS(Data!$A:$A, Data!$H:$H,$A68,Data!$C:$C,CV$1,Data!$D:$D,CV$2)</f>
        <v>0</v>
      </c>
      <c r="CW68" s="5">
        <f t="shared" ref="CW68:CX68" si="67">SUMIF($B$2:$CV$2,CW$2, $B68:$CV68)</f>
        <v>11</v>
      </c>
      <c r="CX68" s="5">
        <f t="shared" si="67"/>
        <v>7</v>
      </c>
      <c r="CY68" s="5">
        <f t="shared" si="3"/>
        <v>20</v>
      </c>
    </row>
    <row r="69">
      <c r="A69" s="5" t="str">
        <f>Countries!A67</f>
        <v>NGR</v>
      </c>
      <c r="B69" s="5">
        <f>SUMIFS(Data!$A:$A, Data!$H:$H,$A69,Data!$C:$C,B$1,Data!$D:$D,B$2)</f>
        <v>0</v>
      </c>
      <c r="C69" s="5">
        <f>SUMIFS(Data!$A:$A, Data!$H:$H,$A69,Data!$C:$C,C$1,Data!$D:$D,C$2)</f>
        <v>0</v>
      </c>
      <c r="D69" s="5">
        <f>SUMIFS(Data!$A:$A, Data!$H:$H,$A69,Data!$C:$C,D$1,Data!$D:$D,D$2)</f>
        <v>0</v>
      </c>
      <c r="E69" s="5">
        <f>SUMIFS(Data!$A:$A, Data!$H:$H,$A69,Data!$C:$C,E$1,Data!$D:$D,E$2)</f>
        <v>0</v>
      </c>
      <c r="F69" s="5">
        <f>SUMIFS(Data!$A:$A, Data!$H:$H,$A69,Data!$C:$C,F$1,Data!$D:$D,F$2)</f>
        <v>0</v>
      </c>
      <c r="G69" s="5">
        <f>SUMIFS(Data!$A:$A, Data!$H:$H,$A69,Data!$C:$C,G$1,Data!$D:$D,G$2)</f>
        <v>0</v>
      </c>
      <c r="H69" s="5">
        <f>SUMIFS(Data!$A:$A, Data!$H:$H,$A69,Data!$C:$C,H$1,Data!$D:$D,H$2)</f>
        <v>0</v>
      </c>
      <c r="I69" s="5">
        <f>SUMIFS(Data!$A:$A, Data!$H:$H,$A69,Data!$C:$C,I$1,Data!$D:$D,I$2)</f>
        <v>0</v>
      </c>
      <c r="J69" s="5">
        <f>SUMIFS(Data!$A:$A, Data!$H:$H,$A69,Data!$C:$C,J$1,Data!$D:$D,J$2)</f>
        <v>0</v>
      </c>
      <c r="K69" s="5">
        <f>SUMIFS(Data!$A:$A, Data!$H:$H,$A69,Data!$C:$C,K$1,Data!$D:$D,K$2)</f>
        <v>0</v>
      </c>
      <c r="L69" s="5">
        <f>SUMIFS(Data!$A:$A, Data!$H:$H,$A69,Data!$C:$C,L$1,Data!$D:$D,L$2)</f>
        <v>0</v>
      </c>
      <c r="M69" s="5">
        <f>SUMIFS(Data!$A:$A, Data!$H:$H,$A69,Data!$C:$C,M$1,Data!$D:$D,M$2)</f>
        <v>0</v>
      </c>
      <c r="N69" s="5">
        <f>SUMIFS(Data!$A:$A, Data!$H:$H,$A69,Data!$C:$C,N$1,Data!$D:$D,N$2)</f>
        <v>0</v>
      </c>
      <c r="O69" s="5">
        <f>SUMIFS(Data!$A:$A, Data!$H:$H,$A69,Data!$C:$C,O$1,Data!$D:$D,O$2)</f>
        <v>0</v>
      </c>
      <c r="P69" s="5">
        <f>SUMIFS(Data!$A:$A, Data!$H:$H,$A69,Data!$C:$C,P$1,Data!$D:$D,P$2)</f>
        <v>0</v>
      </c>
      <c r="Q69" s="5">
        <f>SUMIFS(Data!$A:$A, Data!$H:$H,$A69,Data!$C:$C,Q$1,Data!$D:$D,Q$2)</f>
        <v>0</v>
      </c>
      <c r="R69" s="5">
        <f>SUMIFS(Data!$A:$A, Data!$H:$H,$A69,Data!$C:$C,R$1,Data!$D:$D,R$2)</f>
        <v>0</v>
      </c>
      <c r="S69" s="5">
        <f>SUMIFS(Data!$A:$A, Data!$H:$H,$A69,Data!$C:$C,S$1,Data!$D:$D,S$2)</f>
        <v>0</v>
      </c>
      <c r="T69" s="5">
        <f>SUMIFS(Data!$A:$A, Data!$H:$H,$A69,Data!$C:$C,T$1,Data!$D:$D,T$2)</f>
        <v>0</v>
      </c>
      <c r="U69" s="5">
        <f>SUMIFS(Data!$A:$A, Data!$H:$H,$A69,Data!$C:$C,U$1,Data!$D:$D,U$2)</f>
        <v>0</v>
      </c>
      <c r="V69" s="5">
        <f>SUMIFS(Data!$A:$A, Data!$H:$H,$A69,Data!$C:$C,V$1,Data!$D:$D,V$2)</f>
        <v>0</v>
      </c>
      <c r="W69" s="5">
        <f>SUMIFS(Data!$A:$A, Data!$H:$H,$A69,Data!$C:$C,W$1,Data!$D:$D,W$2)</f>
        <v>0</v>
      </c>
      <c r="X69" s="5">
        <f>SUMIFS(Data!$A:$A, Data!$H:$H,$A69,Data!$C:$C,X$1,Data!$D:$D,X$2)</f>
        <v>0</v>
      </c>
      <c r="Y69" s="5">
        <f>SUMIFS(Data!$A:$A, Data!$H:$H,$A69,Data!$C:$C,Y$1,Data!$D:$D,Y$2)</f>
        <v>0</v>
      </c>
      <c r="Z69" s="5">
        <f>SUMIFS(Data!$A:$A, Data!$H:$H,$A69,Data!$C:$C,Z$1,Data!$D:$D,Z$2)</f>
        <v>0</v>
      </c>
      <c r="AA69" s="5">
        <f>SUMIFS(Data!$A:$A, Data!$H:$H,$A69,Data!$C:$C,AA$1,Data!$D:$D,AA$2)</f>
        <v>0</v>
      </c>
      <c r="AB69" s="5">
        <f>SUMIFS(Data!$A:$A, Data!$H:$H,$A69,Data!$C:$C,AB$1,Data!$D:$D,AB$2)</f>
        <v>0</v>
      </c>
      <c r="AC69" s="5">
        <f>SUMIFS(Data!$A:$A, Data!$H:$H,$A69,Data!$C:$C,AC$1,Data!$D:$D,AC$2)</f>
        <v>0</v>
      </c>
      <c r="AD69" s="5">
        <f>SUMIFS(Data!$A:$A, Data!$H:$H,$A69,Data!$C:$C,AD$1,Data!$D:$D,AD$2)</f>
        <v>0</v>
      </c>
      <c r="AE69" s="5">
        <f>SUMIFS(Data!$A:$A, Data!$H:$H,$A69,Data!$C:$C,AE$1,Data!$D:$D,AE$2)</f>
        <v>0</v>
      </c>
      <c r="AF69" s="5">
        <f>SUMIFS(Data!$A:$A, Data!$H:$H,$A69,Data!$C:$C,AF$1,Data!$D:$D,AF$2)</f>
        <v>0</v>
      </c>
      <c r="AG69" s="5">
        <f>SUMIFS(Data!$A:$A, Data!$H:$H,$A69,Data!$C:$C,AG$1,Data!$D:$D,AG$2)</f>
        <v>0</v>
      </c>
      <c r="AH69" s="5">
        <f>SUMIFS(Data!$A:$A, Data!$H:$H,$A69,Data!$C:$C,AH$1,Data!$D:$D,AH$2)</f>
        <v>0</v>
      </c>
      <c r="AI69" s="5">
        <f>SUMIFS(Data!$A:$A, Data!$H:$H,$A69,Data!$C:$C,AI$1,Data!$D:$D,AI$2)</f>
        <v>0</v>
      </c>
      <c r="AJ69" s="5">
        <f>SUMIFS(Data!$A:$A, Data!$H:$H,$A69,Data!$C:$C,AJ$1,Data!$D:$D,AJ$2)</f>
        <v>0</v>
      </c>
      <c r="AK69" s="5">
        <f>SUMIFS(Data!$A:$A, Data!$H:$H,$A69,Data!$C:$C,AK$1,Data!$D:$D,AK$2)</f>
        <v>0</v>
      </c>
      <c r="AL69" s="5">
        <f>SUMIFS(Data!$A:$A, Data!$H:$H,$A69,Data!$C:$C,AL$1,Data!$D:$D,AL$2)</f>
        <v>0</v>
      </c>
      <c r="AM69" s="5">
        <f>SUMIFS(Data!$A:$A, Data!$H:$H,$A69,Data!$C:$C,AM$1,Data!$D:$D,AM$2)</f>
        <v>0</v>
      </c>
      <c r="AN69" s="5">
        <f>SUMIFS(Data!$A:$A, Data!$H:$H,$A69,Data!$C:$C,AN$1,Data!$D:$D,AN$2)</f>
        <v>0</v>
      </c>
      <c r="AO69" s="5">
        <f>SUMIFS(Data!$A:$A, Data!$H:$H,$A69,Data!$C:$C,AO$1,Data!$D:$D,AO$2)</f>
        <v>0</v>
      </c>
      <c r="AP69" s="5">
        <f>SUMIFS(Data!$A:$A, Data!$H:$H,$A69,Data!$C:$C,AP$1,Data!$D:$D,AP$2)</f>
        <v>0</v>
      </c>
      <c r="AQ69" s="5">
        <f>SUMIFS(Data!$A:$A, Data!$H:$H,$A69,Data!$C:$C,AQ$1,Data!$D:$D,AQ$2)</f>
        <v>0</v>
      </c>
      <c r="AR69" s="5">
        <f>SUMIFS(Data!$A:$A, Data!$H:$H,$A69,Data!$C:$C,AR$1,Data!$D:$D,AR$2)</f>
        <v>0</v>
      </c>
      <c r="AS69" s="5">
        <f>SUMIFS(Data!$A:$A, Data!$H:$H,$A69,Data!$C:$C,AS$1,Data!$D:$D,AS$2)</f>
        <v>0</v>
      </c>
      <c r="AT69" s="5">
        <f>SUMIFS(Data!$A:$A, Data!$H:$H,$A69,Data!$C:$C,AT$1,Data!$D:$D,AT$2)</f>
        <v>0</v>
      </c>
      <c r="AU69" s="5">
        <f>SUMIFS(Data!$A:$A, Data!$H:$H,$A69,Data!$C:$C,AU$1,Data!$D:$D,AU$2)</f>
        <v>0</v>
      </c>
      <c r="AV69" s="5">
        <f>SUMIFS(Data!$A:$A, Data!$H:$H,$A69,Data!$C:$C,AV$1,Data!$D:$D,AV$2)</f>
        <v>0</v>
      </c>
      <c r="AW69" s="5">
        <f>SUMIFS(Data!$A:$A, Data!$H:$H,$A69,Data!$C:$C,AW$1,Data!$D:$D,AW$2)</f>
        <v>0</v>
      </c>
      <c r="AX69" s="5">
        <f>SUMIFS(Data!$A:$A, Data!$H:$H,$A69,Data!$C:$C,AX$1,Data!$D:$D,AX$2)</f>
        <v>0</v>
      </c>
      <c r="AY69" s="5">
        <f>SUMIFS(Data!$A:$A, Data!$H:$H,$A69,Data!$C:$C,AY$1,Data!$D:$D,AY$2)</f>
        <v>0</v>
      </c>
      <c r="AZ69" s="5">
        <f>SUMIFS(Data!$A:$A, Data!$H:$H,$A69,Data!$C:$C,AZ$1,Data!$D:$D,AZ$2)</f>
        <v>0</v>
      </c>
      <c r="BA69" s="5">
        <f>SUMIFS(Data!$A:$A, Data!$H:$H,$A69,Data!$C:$C,BA$1,Data!$D:$D,BA$2)</f>
        <v>0</v>
      </c>
      <c r="BB69" s="5">
        <f>SUMIFS(Data!$A:$A, Data!$H:$H,$A69,Data!$C:$C,BB$1,Data!$D:$D,BB$2)</f>
        <v>0</v>
      </c>
      <c r="BC69" s="5">
        <f>SUMIFS(Data!$A:$A, Data!$H:$H,$A69,Data!$C:$C,BC$1,Data!$D:$D,BC$2)</f>
        <v>0</v>
      </c>
      <c r="BD69" s="5">
        <f>SUMIFS(Data!$A:$A, Data!$H:$H,$A69,Data!$C:$C,BD$1,Data!$D:$D,BD$2)</f>
        <v>0</v>
      </c>
      <c r="BE69" s="5">
        <f>SUMIFS(Data!$A:$A, Data!$H:$H,$A69,Data!$C:$C,BE$1,Data!$D:$D,BE$2)</f>
        <v>0</v>
      </c>
      <c r="BF69" s="5">
        <f>SUMIFS(Data!$A:$A, Data!$H:$H,$A69,Data!$C:$C,BF$1,Data!$D:$D,BF$2)</f>
        <v>0</v>
      </c>
      <c r="BG69" s="5">
        <f>SUMIFS(Data!$A:$A, Data!$H:$H,$A69,Data!$C:$C,BG$1,Data!$D:$D,BG$2)</f>
        <v>0</v>
      </c>
      <c r="BH69" s="5">
        <f>SUMIFS(Data!$A:$A, Data!$H:$H,$A69,Data!$C:$C,BH$1,Data!$D:$D,BH$2)</f>
        <v>0</v>
      </c>
      <c r="BI69" s="5">
        <f>SUMIFS(Data!$A:$A, Data!$H:$H,$A69,Data!$C:$C,BI$1,Data!$D:$D,BI$2)</f>
        <v>0</v>
      </c>
      <c r="BJ69" s="5">
        <f>SUMIFS(Data!$A:$A, Data!$H:$H,$A69,Data!$C:$C,BJ$1,Data!$D:$D,BJ$2)</f>
        <v>0</v>
      </c>
      <c r="BK69" s="5">
        <f>SUMIFS(Data!$A:$A, Data!$H:$H,$A69,Data!$C:$C,BK$1,Data!$D:$D,BK$2)</f>
        <v>0</v>
      </c>
      <c r="BL69" s="5">
        <f>SUMIFS(Data!$A:$A, Data!$H:$H,$A69,Data!$C:$C,BL$1,Data!$D:$D,BL$2)</f>
        <v>0</v>
      </c>
      <c r="BM69" s="5">
        <f>SUMIFS(Data!$A:$A, Data!$H:$H,$A69,Data!$C:$C,BM$1,Data!$D:$D,BM$2)</f>
        <v>0</v>
      </c>
      <c r="BN69" s="5">
        <f>SUMIFS(Data!$A:$A, Data!$H:$H,$A69,Data!$C:$C,BN$1,Data!$D:$D,BN$2)</f>
        <v>0</v>
      </c>
      <c r="BO69" s="5">
        <f>SUMIFS(Data!$A:$A, Data!$H:$H,$A69,Data!$C:$C,BO$1,Data!$D:$D,BO$2)</f>
        <v>0</v>
      </c>
      <c r="BP69" s="5">
        <f>SUMIFS(Data!$A:$A, Data!$H:$H,$A69,Data!$C:$C,BP$1,Data!$D:$D,BP$2)</f>
        <v>0</v>
      </c>
      <c r="BQ69" s="5">
        <f>SUMIFS(Data!$A:$A, Data!$H:$H,$A69,Data!$C:$C,BQ$1,Data!$D:$D,BQ$2)</f>
        <v>0</v>
      </c>
      <c r="BR69" s="5">
        <f>SUMIFS(Data!$A:$A, Data!$H:$H,$A69,Data!$C:$C,BR$1,Data!$D:$D,BR$2)</f>
        <v>0</v>
      </c>
      <c r="BS69" s="5">
        <f>SUMIFS(Data!$A:$A, Data!$H:$H,$A69,Data!$C:$C,BS$1,Data!$D:$D,BS$2)</f>
        <v>0</v>
      </c>
      <c r="BT69" s="5">
        <f>SUMIFS(Data!$A:$A, Data!$H:$H,$A69,Data!$C:$C,BT$1,Data!$D:$D,BT$2)</f>
        <v>0</v>
      </c>
      <c r="BU69" s="5">
        <f>SUMIFS(Data!$A:$A, Data!$H:$H,$A69,Data!$C:$C,BU$1,Data!$D:$D,BU$2)</f>
        <v>0</v>
      </c>
      <c r="BV69" s="5">
        <f>SUMIFS(Data!$A:$A, Data!$H:$H,$A69,Data!$C:$C,BV$1,Data!$D:$D,BV$2)</f>
        <v>0</v>
      </c>
      <c r="BW69" s="5">
        <f>SUMIFS(Data!$A:$A, Data!$H:$H,$A69,Data!$C:$C,BW$1,Data!$D:$D,BW$2)</f>
        <v>0</v>
      </c>
      <c r="BX69" s="5">
        <f>SUMIFS(Data!$A:$A, Data!$H:$H,$A69,Data!$C:$C,BX$1,Data!$D:$D,BX$2)</f>
        <v>0</v>
      </c>
      <c r="BY69" s="5">
        <f>SUMIFS(Data!$A:$A, Data!$H:$H,$A69,Data!$C:$C,BY$1,Data!$D:$D,BY$2)</f>
        <v>0</v>
      </c>
      <c r="BZ69" s="5">
        <f>SUMIFS(Data!$A:$A, Data!$H:$H,$A69,Data!$C:$C,BZ$1,Data!$D:$D,BZ$2)</f>
        <v>0</v>
      </c>
      <c r="CA69" s="5">
        <f>SUMIFS(Data!$A:$A, Data!$H:$H,$A69,Data!$C:$C,CA$1,Data!$D:$D,CA$2)</f>
        <v>0</v>
      </c>
      <c r="CB69" s="5">
        <f>SUMIFS(Data!$A:$A, Data!$H:$H,$A69,Data!$C:$C,CB$1,Data!$D:$D,CB$2)</f>
        <v>0</v>
      </c>
      <c r="CC69" s="5">
        <f>SUMIFS(Data!$A:$A, Data!$H:$H,$A69,Data!$C:$C,CC$1,Data!$D:$D,CC$2)</f>
        <v>0</v>
      </c>
      <c r="CD69" s="5">
        <f>SUMIFS(Data!$A:$A, Data!$H:$H,$A69,Data!$C:$C,CD$1,Data!$D:$D,CD$2)</f>
        <v>0</v>
      </c>
      <c r="CE69" s="5">
        <f>SUMIFS(Data!$A:$A, Data!$H:$H,$A69,Data!$C:$C,CE$1,Data!$D:$D,CE$2)</f>
        <v>0</v>
      </c>
      <c r="CF69" s="5">
        <f>SUMIFS(Data!$A:$A, Data!$H:$H,$A69,Data!$C:$C,CF$1,Data!$D:$D,CF$2)</f>
        <v>0</v>
      </c>
      <c r="CG69" s="5">
        <f>SUMIFS(Data!$A:$A, Data!$H:$H,$A69,Data!$C:$C,CG$1,Data!$D:$D,CG$2)</f>
        <v>0</v>
      </c>
      <c r="CH69" s="5">
        <f>SUMIFS(Data!$A:$A, Data!$H:$H,$A69,Data!$C:$C,CH$1,Data!$D:$D,CH$2)</f>
        <v>0</v>
      </c>
      <c r="CI69" s="5">
        <f>SUMIFS(Data!$A:$A, Data!$H:$H,$A69,Data!$C:$C,CI$1,Data!$D:$D,CI$2)</f>
        <v>0</v>
      </c>
      <c r="CJ69" s="5">
        <f>SUMIFS(Data!$A:$A, Data!$H:$H,$A69,Data!$C:$C,CJ$1,Data!$D:$D,CJ$2)</f>
        <v>0</v>
      </c>
      <c r="CK69" s="5">
        <f>SUMIFS(Data!$A:$A, Data!$H:$H,$A69,Data!$C:$C,CK$1,Data!$D:$D,CK$2)</f>
        <v>0</v>
      </c>
      <c r="CL69" s="5">
        <f>SUMIFS(Data!$A:$A, Data!$H:$H,$A69,Data!$C:$C,CL$1,Data!$D:$D,CL$2)</f>
        <v>0</v>
      </c>
      <c r="CM69" s="5">
        <f>SUMIFS(Data!$A:$A, Data!$H:$H,$A69,Data!$C:$C,CM$1,Data!$D:$D,CM$2)</f>
        <v>0</v>
      </c>
      <c r="CN69" s="5">
        <f>SUMIFS(Data!$A:$A, Data!$H:$H,$A69,Data!$C:$C,CN$1,Data!$D:$D,CN$2)</f>
        <v>0</v>
      </c>
      <c r="CO69" s="5">
        <f>SUMIFS(Data!$A:$A, Data!$H:$H,$A69,Data!$C:$C,CO$1,Data!$D:$D,CO$2)</f>
        <v>0</v>
      </c>
      <c r="CP69" s="5">
        <f>SUMIFS(Data!$A:$A, Data!$H:$H,$A69,Data!$C:$C,CP$1,Data!$D:$D,CP$2)</f>
        <v>0</v>
      </c>
      <c r="CQ69" s="5">
        <f>SUMIFS(Data!$A:$A, Data!$H:$H,$A69,Data!$C:$C,CQ$1,Data!$D:$D,CQ$2)</f>
        <v>0</v>
      </c>
      <c r="CR69" s="5">
        <f>SUMIFS(Data!$A:$A, Data!$H:$H,$A69,Data!$C:$C,CR$1,Data!$D:$D,CR$2)</f>
        <v>0</v>
      </c>
      <c r="CS69" s="5">
        <f>SUMIFS(Data!$A:$A, Data!$H:$H,$A69,Data!$C:$C,CS$1,Data!$D:$D,CS$2)</f>
        <v>0</v>
      </c>
      <c r="CT69" s="5">
        <f>SUMIFS(Data!$A:$A, Data!$H:$H,$A69,Data!$C:$C,CT$1,Data!$D:$D,CT$2)</f>
        <v>0</v>
      </c>
      <c r="CU69" s="5">
        <f>SUMIFS(Data!$A:$A, Data!$H:$H,$A69,Data!$C:$C,CU$1,Data!$D:$D,CU$2)</f>
        <v>0</v>
      </c>
      <c r="CV69" s="5">
        <f>SUMIFS(Data!$A:$A, Data!$H:$H,$A69,Data!$C:$C,CV$1,Data!$D:$D,CV$2)</f>
        <v>1</v>
      </c>
      <c r="CW69" s="5">
        <f t="shared" ref="CW69:CX69" si="68">SUMIF($B$2:$CV$2,CW$2, $B69:$CV69)</f>
        <v>0</v>
      </c>
      <c r="CX69" s="5">
        <f t="shared" si="68"/>
        <v>1</v>
      </c>
      <c r="CY69" s="5">
        <f t="shared" si="3"/>
        <v>1</v>
      </c>
    </row>
    <row r="70">
      <c r="A70" s="5" t="str">
        <f>Countries!A68</f>
        <v>NOR</v>
      </c>
      <c r="B70" s="5">
        <f>SUMIFS(Data!$A:$A, Data!$H:$H,$A70,Data!$C:$C,B$1,Data!$D:$D,B$2)</f>
        <v>0</v>
      </c>
      <c r="C70" s="5">
        <f>SUMIFS(Data!$A:$A, Data!$H:$H,$A70,Data!$C:$C,C$1,Data!$D:$D,C$2)</f>
        <v>0</v>
      </c>
      <c r="D70" s="5">
        <f>SUMIFS(Data!$A:$A, Data!$H:$H,$A70,Data!$C:$C,D$1,Data!$D:$D,D$2)</f>
        <v>0</v>
      </c>
      <c r="E70" s="5">
        <f>SUMIFS(Data!$A:$A, Data!$H:$H,$A70,Data!$C:$C,E$1,Data!$D:$D,E$2)</f>
        <v>0</v>
      </c>
      <c r="F70" s="5">
        <f>SUMIFS(Data!$A:$A, Data!$H:$H,$A70,Data!$C:$C,F$1,Data!$D:$D,F$2)</f>
        <v>0</v>
      </c>
      <c r="G70" s="5">
        <f>SUMIFS(Data!$A:$A, Data!$H:$H,$A70,Data!$C:$C,G$1,Data!$D:$D,G$2)</f>
        <v>0</v>
      </c>
      <c r="H70" s="5">
        <f>SUMIFS(Data!$A:$A, Data!$H:$H,$A70,Data!$C:$C,H$1,Data!$D:$D,H$2)</f>
        <v>0</v>
      </c>
      <c r="I70" s="5">
        <f>SUMIFS(Data!$A:$A, Data!$H:$H,$A70,Data!$C:$C,I$1,Data!$D:$D,I$2)</f>
        <v>0</v>
      </c>
      <c r="J70" s="5">
        <f>SUMIFS(Data!$A:$A, Data!$H:$H,$A70,Data!$C:$C,J$1,Data!$D:$D,J$2)</f>
        <v>1</v>
      </c>
      <c r="K70" s="5">
        <f>SUMIFS(Data!$A:$A, Data!$H:$H,$A70,Data!$C:$C,K$1,Data!$D:$D,K$2)</f>
        <v>0</v>
      </c>
      <c r="L70" s="5">
        <f>SUMIFS(Data!$A:$A, Data!$H:$H,$A70,Data!$C:$C,L$1,Data!$D:$D,L$2)</f>
        <v>0</v>
      </c>
      <c r="M70" s="5">
        <f>SUMIFS(Data!$A:$A, Data!$H:$H,$A70,Data!$C:$C,M$1,Data!$D:$D,M$2)</f>
        <v>0</v>
      </c>
      <c r="N70" s="5">
        <f>SUMIFS(Data!$A:$A, Data!$H:$H,$A70,Data!$C:$C,N$1,Data!$D:$D,N$2)</f>
        <v>0</v>
      </c>
      <c r="O70" s="5">
        <f>SUMIFS(Data!$A:$A, Data!$H:$H,$A70,Data!$C:$C,O$1,Data!$D:$D,O$2)</f>
        <v>0</v>
      </c>
      <c r="P70" s="5">
        <f>SUMIFS(Data!$A:$A, Data!$H:$H,$A70,Data!$C:$C,P$1,Data!$D:$D,P$2)</f>
        <v>0</v>
      </c>
      <c r="Q70" s="5">
        <f>SUMIFS(Data!$A:$A, Data!$H:$H,$A70,Data!$C:$C,Q$1,Data!$D:$D,Q$2)</f>
        <v>0</v>
      </c>
      <c r="R70" s="5">
        <f>SUMIFS(Data!$A:$A, Data!$H:$H,$A70,Data!$C:$C,R$1,Data!$D:$D,R$2)</f>
        <v>0</v>
      </c>
      <c r="S70" s="5">
        <f>SUMIFS(Data!$A:$A, Data!$H:$H,$A70,Data!$C:$C,S$1,Data!$D:$D,S$2)</f>
        <v>0</v>
      </c>
      <c r="T70" s="5">
        <f>SUMIFS(Data!$A:$A, Data!$H:$H,$A70,Data!$C:$C,T$1,Data!$D:$D,T$2)</f>
        <v>0</v>
      </c>
      <c r="U70" s="5">
        <f>SUMIFS(Data!$A:$A, Data!$H:$H,$A70,Data!$C:$C,U$1,Data!$D:$D,U$2)</f>
        <v>0</v>
      </c>
      <c r="V70" s="5">
        <f>SUMIFS(Data!$A:$A, Data!$H:$H,$A70,Data!$C:$C,V$1,Data!$D:$D,V$2)</f>
        <v>0</v>
      </c>
      <c r="W70" s="5">
        <f>SUMIFS(Data!$A:$A, Data!$H:$H,$A70,Data!$C:$C,W$1,Data!$D:$D,W$2)</f>
        <v>0</v>
      </c>
      <c r="X70" s="5">
        <f>SUMIFS(Data!$A:$A, Data!$H:$H,$A70,Data!$C:$C,X$1,Data!$D:$D,X$2)</f>
        <v>0</v>
      </c>
      <c r="Y70" s="5">
        <f>SUMIFS(Data!$A:$A, Data!$H:$H,$A70,Data!$C:$C,Y$1,Data!$D:$D,Y$2)</f>
        <v>0</v>
      </c>
      <c r="Z70" s="5">
        <f>SUMIFS(Data!$A:$A, Data!$H:$H,$A70,Data!$C:$C,Z$1,Data!$D:$D,Z$2)</f>
        <v>0</v>
      </c>
      <c r="AA70" s="5">
        <f>SUMIFS(Data!$A:$A, Data!$H:$H,$A70,Data!$C:$C,AA$1,Data!$D:$D,AA$2)</f>
        <v>0</v>
      </c>
      <c r="AB70" s="5">
        <f>SUMIFS(Data!$A:$A, Data!$H:$H,$A70,Data!$C:$C,AB$1,Data!$D:$D,AB$2)</f>
        <v>0</v>
      </c>
      <c r="AC70" s="5">
        <f>SUMIFS(Data!$A:$A, Data!$H:$H,$A70,Data!$C:$C,AC$1,Data!$D:$D,AC$2)</f>
        <v>0</v>
      </c>
      <c r="AD70" s="5">
        <f>SUMIFS(Data!$A:$A, Data!$H:$H,$A70,Data!$C:$C,AD$1,Data!$D:$D,AD$2)</f>
        <v>0</v>
      </c>
      <c r="AE70" s="5">
        <f>SUMIFS(Data!$A:$A, Data!$H:$H,$A70,Data!$C:$C,AE$1,Data!$D:$D,AE$2)</f>
        <v>0</v>
      </c>
      <c r="AF70" s="5">
        <f>SUMIFS(Data!$A:$A, Data!$H:$H,$A70,Data!$C:$C,AF$1,Data!$D:$D,AF$2)</f>
        <v>0</v>
      </c>
      <c r="AG70" s="5">
        <f>SUMIFS(Data!$A:$A, Data!$H:$H,$A70,Data!$C:$C,AG$1,Data!$D:$D,AG$2)</f>
        <v>0</v>
      </c>
      <c r="AH70" s="5">
        <f>SUMIFS(Data!$A:$A, Data!$H:$H,$A70,Data!$C:$C,AH$1,Data!$D:$D,AH$2)</f>
        <v>0</v>
      </c>
      <c r="AI70" s="5">
        <f>SUMIFS(Data!$A:$A, Data!$H:$H,$A70,Data!$C:$C,AI$1,Data!$D:$D,AI$2)</f>
        <v>0</v>
      </c>
      <c r="AJ70" s="5">
        <f>SUMIFS(Data!$A:$A, Data!$H:$H,$A70,Data!$C:$C,AJ$1,Data!$D:$D,AJ$2)</f>
        <v>0</v>
      </c>
      <c r="AK70" s="5">
        <f>SUMIFS(Data!$A:$A, Data!$H:$H,$A70,Data!$C:$C,AK$1,Data!$D:$D,AK$2)</f>
        <v>0</v>
      </c>
      <c r="AL70" s="5">
        <f>SUMIFS(Data!$A:$A, Data!$H:$H,$A70,Data!$C:$C,AL$1,Data!$D:$D,AL$2)</f>
        <v>0</v>
      </c>
      <c r="AM70" s="5">
        <f>SUMIFS(Data!$A:$A, Data!$H:$H,$A70,Data!$C:$C,AM$1,Data!$D:$D,AM$2)</f>
        <v>0</v>
      </c>
      <c r="AN70" s="5">
        <f>SUMIFS(Data!$A:$A, Data!$H:$H,$A70,Data!$C:$C,AN$1,Data!$D:$D,AN$2)</f>
        <v>0</v>
      </c>
      <c r="AO70" s="5">
        <f>SUMIFS(Data!$A:$A, Data!$H:$H,$A70,Data!$C:$C,AO$1,Data!$D:$D,AO$2)</f>
        <v>0</v>
      </c>
      <c r="AP70" s="5">
        <f>SUMIFS(Data!$A:$A, Data!$H:$H,$A70,Data!$C:$C,AP$1,Data!$D:$D,AP$2)</f>
        <v>0</v>
      </c>
      <c r="AQ70" s="5">
        <f>SUMIFS(Data!$A:$A, Data!$H:$H,$A70,Data!$C:$C,AQ$1,Data!$D:$D,AQ$2)</f>
        <v>0</v>
      </c>
      <c r="AR70" s="5">
        <f>SUMIFS(Data!$A:$A, Data!$H:$H,$A70,Data!$C:$C,AR$1,Data!$D:$D,AR$2)</f>
        <v>0</v>
      </c>
      <c r="AS70" s="5">
        <f>SUMIFS(Data!$A:$A, Data!$H:$H,$A70,Data!$C:$C,AS$1,Data!$D:$D,AS$2)</f>
        <v>0</v>
      </c>
      <c r="AT70" s="5">
        <f>SUMIFS(Data!$A:$A, Data!$H:$H,$A70,Data!$C:$C,AT$1,Data!$D:$D,AT$2)</f>
        <v>0</v>
      </c>
      <c r="AU70" s="5">
        <f>SUMIFS(Data!$A:$A, Data!$H:$H,$A70,Data!$C:$C,AU$1,Data!$D:$D,AU$2)</f>
        <v>0</v>
      </c>
      <c r="AV70" s="5">
        <f>SUMIFS(Data!$A:$A, Data!$H:$H,$A70,Data!$C:$C,AV$1,Data!$D:$D,AV$2)</f>
        <v>0</v>
      </c>
      <c r="AW70" s="5">
        <f>SUMIFS(Data!$A:$A, Data!$H:$H,$A70,Data!$C:$C,AW$1,Data!$D:$D,AW$2)</f>
        <v>0</v>
      </c>
      <c r="AX70" s="5">
        <f>SUMIFS(Data!$A:$A, Data!$H:$H,$A70,Data!$C:$C,AX$1,Data!$D:$D,AX$2)</f>
        <v>0</v>
      </c>
      <c r="AY70" s="5">
        <f>SUMIFS(Data!$A:$A, Data!$H:$H,$A70,Data!$C:$C,AY$1,Data!$D:$D,AY$2)</f>
        <v>0</v>
      </c>
      <c r="AZ70" s="5">
        <f>SUMIFS(Data!$A:$A, Data!$H:$H,$A70,Data!$C:$C,AZ$1,Data!$D:$D,AZ$2)</f>
        <v>0</v>
      </c>
      <c r="BA70" s="5">
        <f>SUMIFS(Data!$A:$A, Data!$H:$H,$A70,Data!$C:$C,BA$1,Data!$D:$D,BA$2)</f>
        <v>0</v>
      </c>
      <c r="BB70" s="5">
        <f>SUMIFS(Data!$A:$A, Data!$H:$H,$A70,Data!$C:$C,BB$1,Data!$D:$D,BB$2)</f>
        <v>0</v>
      </c>
      <c r="BC70" s="5">
        <f>SUMIFS(Data!$A:$A, Data!$H:$H,$A70,Data!$C:$C,BC$1,Data!$D:$D,BC$2)</f>
        <v>0</v>
      </c>
      <c r="BD70" s="5">
        <f>SUMIFS(Data!$A:$A, Data!$H:$H,$A70,Data!$C:$C,BD$1,Data!$D:$D,BD$2)</f>
        <v>0</v>
      </c>
      <c r="BE70" s="5">
        <f>SUMIFS(Data!$A:$A, Data!$H:$H,$A70,Data!$C:$C,BE$1,Data!$D:$D,BE$2)</f>
        <v>0</v>
      </c>
      <c r="BF70" s="5">
        <f>SUMIFS(Data!$A:$A, Data!$H:$H,$A70,Data!$C:$C,BF$1,Data!$D:$D,BF$2)</f>
        <v>0</v>
      </c>
      <c r="BG70" s="5">
        <f>SUMIFS(Data!$A:$A, Data!$H:$H,$A70,Data!$C:$C,BG$1,Data!$D:$D,BG$2)</f>
        <v>0</v>
      </c>
      <c r="BH70" s="5">
        <f>SUMIFS(Data!$A:$A, Data!$H:$H,$A70,Data!$C:$C,BH$1,Data!$D:$D,BH$2)</f>
        <v>0</v>
      </c>
      <c r="BI70" s="5">
        <f>SUMIFS(Data!$A:$A, Data!$H:$H,$A70,Data!$C:$C,BI$1,Data!$D:$D,BI$2)</f>
        <v>2</v>
      </c>
      <c r="BJ70" s="5">
        <f>SUMIFS(Data!$A:$A, Data!$H:$H,$A70,Data!$C:$C,BJ$1,Data!$D:$D,BJ$2)</f>
        <v>0</v>
      </c>
      <c r="BK70" s="5">
        <f>SUMIFS(Data!$A:$A, Data!$H:$H,$A70,Data!$C:$C,BK$1,Data!$D:$D,BK$2)</f>
        <v>0</v>
      </c>
      <c r="BL70" s="5">
        <f>SUMIFS(Data!$A:$A, Data!$H:$H,$A70,Data!$C:$C,BL$1,Data!$D:$D,BL$2)</f>
        <v>0</v>
      </c>
      <c r="BM70" s="5">
        <f>SUMIFS(Data!$A:$A, Data!$H:$H,$A70,Data!$C:$C,BM$1,Data!$D:$D,BM$2)</f>
        <v>0</v>
      </c>
      <c r="BN70" s="5">
        <f>SUMIFS(Data!$A:$A, Data!$H:$H,$A70,Data!$C:$C,BN$1,Data!$D:$D,BN$2)</f>
        <v>0</v>
      </c>
      <c r="BO70" s="5">
        <f>SUMIFS(Data!$A:$A, Data!$H:$H,$A70,Data!$C:$C,BO$1,Data!$D:$D,BO$2)</f>
        <v>0</v>
      </c>
      <c r="BP70" s="5">
        <f>SUMIFS(Data!$A:$A, Data!$H:$H,$A70,Data!$C:$C,BP$1,Data!$D:$D,BP$2)</f>
        <v>0</v>
      </c>
      <c r="BQ70" s="5">
        <f>SUMIFS(Data!$A:$A, Data!$H:$H,$A70,Data!$C:$C,BQ$1,Data!$D:$D,BQ$2)</f>
        <v>0</v>
      </c>
      <c r="BR70" s="5">
        <f>SUMIFS(Data!$A:$A, Data!$H:$H,$A70,Data!$C:$C,BR$1,Data!$D:$D,BR$2)</f>
        <v>0</v>
      </c>
      <c r="BS70" s="5">
        <f>SUMIFS(Data!$A:$A, Data!$H:$H,$A70,Data!$C:$C,BS$1,Data!$D:$D,BS$2)</f>
        <v>0</v>
      </c>
      <c r="BT70" s="5">
        <f>SUMIFS(Data!$A:$A, Data!$H:$H,$A70,Data!$C:$C,BT$1,Data!$D:$D,BT$2)</f>
        <v>0</v>
      </c>
      <c r="BU70" s="5">
        <f>SUMIFS(Data!$A:$A, Data!$H:$H,$A70,Data!$C:$C,BU$1,Data!$D:$D,BU$2)</f>
        <v>0</v>
      </c>
      <c r="BV70" s="5">
        <f>SUMIFS(Data!$A:$A, Data!$H:$H,$A70,Data!$C:$C,BV$1,Data!$D:$D,BV$2)</f>
        <v>0</v>
      </c>
      <c r="BW70" s="5">
        <f>SUMIFS(Data!$A:$A, Data!$H:$H,$A70,Data!$C:$C,BW$1,Data!$D:$D,BW$2)</f>
        <v>0</v>
      </c>
      <c r="BX70" s="5">
        <f>SUMIFS(Data!$A:$A, Data!$H:$H,$A70,Data!$C:$C,BX$1,Data!$D:$D,BX$2)</f>
        <v>0</v>
      </c>
      <c r="BY70" s="5">
        <f>SUMIFS(Data!$A:$A, Data!$H:$H,$A70,Data!$C:$C,BY$1,Data!$D:$D,BY$2)</f>
        <v>0</v>
      </c>
      <c r="BZ70" s="5">
        <f>SUMIFS(Data!$A:$A, Data!$H:$H,$A70,Data!$C:$C,BZ$1,Data!$D:$D,BZ$2)</f>
        <v>0</v>
      </c>
      <c r="CA70" s="5">
        <f>SUMIFS(Data!$A:$A, Data!$H:$H,$A70,Data!$C:$C,CA$1,Data!$D:$D,CA$2)</f>
        <v>0</v>
      </c>
      <c r="CB70" s="5">
        <f>SUMIFS(Data!$A:$A, Data!$H:$H,$A70,Data!$C:$C,CB$1,Data!$D:$D,CB$2)</f>
        <v>0</v>
      </c>
      <c r="CC70" s="5">
        <f>SUMIFS(Data!$A:$A, Data!$H:$H,$A70,Data!$C:$C,CC$1,Data!$D:$D,CC$2)</f>
        <v>0</v>
      </c>
      <c r="CD70" s="5">
        <f>SUMIFS(Data!$A:$A, Data!$H:$H,$A70,Data!$C:$C,CD$1,Data!$D:$D,CD$2)</f>
        <v>0</v>
      </c>
      <c r="CE70" s="5">
        <f>SUMIFS(Data!$A:$A, Data!$H:$H,$A70,Data!$C:$C,CE$1,Data!$D:$D,CE$2)</f>
        <v>0</v>
      </c>
      <c r="CF70" s="5">
        <f>SUMIFS(Data!$A:$A, Data!$H:$H,$A70,Data!$C:$C,CF$1,Data!$D:$D,CF$2)</f>
        <v>0</v>
      </c>
      <c r="CG70" s="5">
        <f>SUMIFS(Data!$A:$A, Data!$H:$H,$A70,Data!$C:$C,CG$1,Data!$D:$D,CG$2)</f>
        <v>0</v>
      </c>
      <c r="CH70" s="5">
        <f>SUMIFS(Data!$A:$A, Data!$H:$H,$A70,Data!$C:$C,CH$1,Data!$D:$D,CH$2)</f>
        <v>0</v>
      </c>
      <c r="CI70" s="5">
        <f>SUMIFS(Data!$A:$A, Data!$H:$H,$A70,Data!$C:$C,CI$1,Data!$D:$D,CI$2)</f>
        <v>0</v>
      </c>
      <c r="CJ70" s="5">
        <f>SUMIFS(Data!$A:$A, Data!$H:$H,$A70,Data!$C:$C,CJ$1,Data!$D:$D,CJ$2)</f>
        <v>0</v>
      </c>
      <c r="CK70" s="5">
        <f>SUMIFS(Data!$A:$A, Data!$H:$H,$A70,Data!$C:$C,CK$1,Data!$D:$D,CK$2)</f>
        <v>0</v>
      </c>
      <c r="CL70" s="5">
        <f>SUMIFS(Data!$A:$A, Data!$H:$H,$A70,Data!$C:$C,CL$1,Data!$D:$D,CL$2)</f>
        <v>0</v>
      </c>
      <c r="CM70" s="5">
        <f>SUMIFS(Data!$A:$A, Data!$H:$H,$A70,Data!$C:$C,CM$1,Data!$D:$D,CM$2)</f>
        <v>0</v>
      </c>
      <c r="CN70" s="5">
        <f>SUMIFS(Data!$A:$A, Data!$H:$H,$A70,Data!$C:$C,CN$1,Data!$D:$D,CN$2)</f>
        <v>0</v>
      </c>
      <c r="CO70" s="5">
        <f>SUMIFS(Data!$A:$A, Data!$H:$H,$A70,Data!$C:$C,CO$1,Data!$D:$D,CO$2)</f>
        <v>0</v>
      </c>
      <c r="CP70" s="5">
        <f>SUMIFS(Data!$A:$A, Data!$H:$H,$A70,Data!$C:$C,CP$1,Data!$D:$D,CP$2)</f>
        <v>0</v>
      </c>
      <c r="CQ70" s="5">
        <f>SUMIFS(Data!$A:$A, Data!$H:$H,$A70,Data!$C:$C,CQ$1,Data!$D:$D,CQ$2)</f>
        <v>0</v>
      </c>
      <c r="CR70" s="5">
        <f>SUMIFS(Data!$A:$A, Data!$H:$H,$A70,Data!$C:$C,CR$1,Data!$D:$D,CR$2)</f>
        <v>0</v>
      </c>
      <c r="CS70" s="5">
        <f>SUMIFS(Data!$A:$A, Data!$H:$H,$A70,Data!$C:$C,CS$1,Data!$D:$D,CS$2)</f>
        <v>0</v>
      </c>
      <c r="CT70" s="5">
        <f>SUMIFS(Data!$A:$A, Data!$H:$H,$A70,Data!$C:$C,CT$1,Data!$D:$D,CT$2)</f>
        <v>0</v>
      </c>
      <c r="CU70" s="5">
        <f>SUMIFS(Data!$A:$A, Data!$H:$H,$A70,Data!$C:$C,CU$1,Data!$D:$D,CU$2)</f>
        <v>0</v>
      </c>
      <c r="CV70" s="5">
        <f>SUMIFS(Data!$A:$A, Data!$H:$H,$A70,Data!$C:$C,CV$1,Data!$D:$D,CV$2)</f>
        <v>0</v>
      </c>
      <c r="CW70" s="5">
        <f t="shared" ref="CW70:CX70" si="69">SUMIF($B$2:$CV$2,CW$2, $B70:$CV70)</f>
        <v>3</v>
      </c>
      <c r="CX70" s="5">
        <f t="shared" si="69"/>
        <v>0</v>
      </c>
      <c r="CY70" s="5">
        <f t="shared" si="3"/>
        <v>3</v>
      </c>
    </row>
    <row r="71">
      <c r="A71" s="5" t="str">
        <f>Countries!A69</f>
        <v>NZL</v>
      </c>
      <c r="B71" s="5">
        <f>SUMIFS(Data!$A:$A, Data!$H:$H,$A71,Data!$C:$C,B$1,Data!$D:$D,B$2)</f>
        <v>0</v>
      </c>
      <c r="C71" s="5">
        <f>SUMIFS(Data!$A:$A, Data!$H:$H,$A71,Data!$C:$C,C$1,Data!$D:$D,C$2)</f>
        <v>0</v>
      </c>
      <c r="D71" s="5">
        <f>SUMIFS(Data!$A:$A, Data!$H:$H,$A71,Data!$C:$C,D$1,Data!$D:$D,D$2)</f>
        <v>0</v>
      </c>
      <c r="E71" s="5">
        <f>SUMIFS(Data!$A:$A, Data!$H:$H,$A71,Data!$C:$C,E$1,Data!$D:$D,E$2)</f>
        <v>0</v>
      </c>
      <c r="F71" s="5">
        <f>SUMIFS(Data!$A:$A, Data!$H:$H,$A71,Data!$C:$C,F$1,Data!$D:$D,F$2)</f>
        <v>0</v>
      </c>
      <c r="G71" s="5">
        <f>SUMIFS(Data!$A:$A, Data!$H:$H,$A71,Data!$C:$C,G$1,Data!$D:$D,G$2)</f>
        <v>0</v>
      </c>
      <c r="H71" s="5">
        <f>SUMIFS(Data!$A:$A, Data!$H:$H,$A71,Data!$C:$C,H$1,Data!$D:$D,H$2)</f>
        <v>0</v>
      </c>
      <c r="I71" s="5">
        <f>SUMIFS(Data!$A:$A, Data!$H:$H,$A71,Data!$C:$C,I$1,Data!$D:$D,I$2)</f>
        <v>0</v>
      </c>
      <c r="J71" s="5">
        <f>SUMIFS(Data!$A:$A, Data!$H:$H,$A71,Data!$C:$C,J$1,Data!$D:$D,J$2)</f>
        <v>0</v>
      </c>
      <c r="K71" s="5">
        <f>SUMIFS(Data!$A:$A, Data!$H:$H,$A71,Data!$C:$C,K$1,Data!$D:$D,K$2)</f>
        <v>0</v>
      </c>
      <c r="L71" s="5">
        <f>SUMIFS(Data!$A:$A, Data!$H:$H,$A71,Data!$C:$C,L$1,Data!$D:$D,L$2)</f>
        <v>0</v>
      </c>
      <c r="M71" s="5">
        <f>SUMIFS(Data!$A:$A, Data!$H:$H,$A71,Data!$C:$C,M$1,Data!$D:$D,M$2)</f>
        <v>0</v>
      </c>
      <c r="N71" s="5">
        <f>SUMIFS(Data!$A:$A, Data!$H:$H,$A71,Data!$C:$C,N$1,Data!$D:$D,N$2)</f>
        <v>0</v>
      </c>
      <c r="O71" s="5">
        <f>SUMIFS(Data!$A:$A, Data!$H:$H,$A71,Data!$C:$C,O$1,Data!$D:$D,O$2)</f>
        <v>0</v>
      </c>
      <c r="P71" s="5">
        <f>SUMIFS(Data!$A:$A, Data!$H:$H,$A71,Data!$C:$C,P$1,Data!$D:$D,P$2)</f>
        <v>0</v>
      </c>
      <c r="Q71" s="5">
        <f>SUMIFS(Data!$A:$A, Data!$H:$H,$A71,Data!$C:$C,Q$1,Data!$D:$D,Q$2)</f>
        <v>0</v>
      </c>
      <c r="R71" s="5">
        <f>SUMIFS(Data!$A:$A, Data!$H:$H,$A71,Data!$C:$C,R$1,Data!$D:$D,R$2)</f>
        <v>0</v>
      </c>
      <c r="S71" s="5">
        <f>SUMIFS(Data!$A:$A, Data!$H:$H,$A71,Data!$C:$C,S$1,Data!$D:$D,S$2)</f>
        <v>0</v>
      </c>
      <c r="T71" s="5">
        <f>SUMIFS(Data!$A:$A, Data!$H:$H,$A71,Data!$C:$C,T$1,Data!$D:$D,T$2)</f>
        <v>0</v>
      </c>
      <c r="U71" s="5">
        <f>SUMIFS(Data!$A:$A, Data!$H:$H,$A71,Data!$C:$C,U$1,Data!$D:$D,U$2)</f>
        <v>0</v>
      </c>
      <c r="V71" s="5">
        <f>SUMIFS(Data!$A:$A, Data!$H:$H,$A71,Data!$C:$C,V$1,Data!$D:$D,V$2)</f>
        <v>0</v>
      </c>
      <c r="W71" s="5">
        <f>SUMIFS(Data!$A:$A, Data!$H:$H,$A71,Data!$C:$C,W$1,Data!$D:$D,W$2)</f>
        <v>0</v>
      </c>
      <c r="X71" s="5">
        <f>SUMIFS(Data!$A:$A, Data!$H:$H,$A71,Data!$C:$C,X$1,Data!$D:$D,X$2)</f>
        <v>0</v>
      </c>
      <c r="Y71" s="5">
        <f>SUMIFS(Data!$A:$A, Data!$H:$H,$A71,Data!$C:$C,Y$1,Data!$D:$D,Y$2)</f>
        <v>0</v>
      </c>
      <c r="Z71" s="5">
        <f>SUMIFS(Data!$A:$A, Data!$H:$H,$A71,Data!$C:$C,Z$1,Data!$D:$D,Z$2)</f>
        <v>0</v>
      </c>
      <c r="AA71" s="5">
        <f>SUMIFS(Data!$A:$A, Data!$H:$H,$A71,Data!$C:$C,AA$1,Data!$D:$D,AA$2)</f>
        <v>0</v>
      </c>
      <c r="AB71" s="5">
        <f>SUMIFS(Data!$A:$A, Data!$H:$H,$A71,Data!$C:$C,AB$1,Data!$D:$D,AB$2)</f>
        <v>0</v>
      </c>
      <c r="AC71" s="5">
        <f>SUMIFS(Data!$A:$A, Data!$H:$H,$A71,Data!$C:$C,AC$1,Data!$D:$D,AC$2)</f>
        <v>0</v>
      </c>
      <c r="AD71" s="5">
        <f>SUMIFS(Data!$A:$A, Data!$H:$H,$A71,Data!$C:$C,AD$1,Data!$D:$D,AD$2)</f>
        <v>0</v>
      </c>
      <c r="AE71" s="5">
        <f>SUMIFS(Data!$A:$A, Data!$H:$H,$A71,Data!$C:$C,AE$1,Data!$D:$D,AE$2)</f>
        <v>0</v>
      </c>
      <c r="AF71" s="5">
        <f>SUMIFS(Data!$A:$A, Data!$H:$H,$A71,Data!$C:$C,AF$1,Data!$D:$D,AF$2)</f>
        <v>0</v>
      </c>
      <c r="AG71" s="5">
        <f>SUMIFS(Data!$A:$A, Data!$H:$H,$A71,Data!$C:$C,AG$1,Data!$D:$D,AG$2)</f>
        <v>0</v>
      </c>
      <c r="AH71" s="5">
        <f>SUMIFS(Data!$A:$A, Data!$H:$H,$A71,Data!$C:$C,AH$1,Data!$D:$D,AH$2)</f>
        <v>0</v>
      </c>
      <c r="AI71" s="5">
        <f>SUMIFS(Data!$A:$A, Data!$H:$H,$A71,Data!$C:$C,AI$1,Data!$D:$D,AI$2)</f>
        <v>0</v>
      </c>
      <c r="AJ71" s="5">
        <f>SUMIFS(Data!$A:$A, Data!$H:$H,$A71,Data!$C:$C,AJ$1,Data!$D:$D,AJ$2)</f>
        <v>1</v>
      </c>
      <c r="AK71" s="5">
        <f>SUMIFS(Data!$A:$A, Data!$H:$H,$A71,Data!$C:$C,AK$1,Data!$D:$D,AK$2)</f>
        <v>1</v>
      </c>
      <c r="AL71" s="5">
        <f>SUMIFS(Data!$A:$A, Data!$H:$H,$A71,Data!$C:$C,AL$1,Data!$D:$D,AL$2)</f>
        <v>0</v>
      </c>
      <c r="AM71" s="5">
        <f>SUMIFS(Data!$A:$A, Data!$H:$H,$A71,Data!$C:$C,AM$1,Data!$D:$D,AM$2)</f>
        <v>0</v>
      </c>
      <c r="AN71" s="5">
        <f>SUMIFS(Data!$A:$A, Data!$H:$H,$A71,Data!$C:$C,AN$1,Data!$D:$D,AN$2)</f>
        <v>0</v>
      </c>
      <c r="AO71" s="5">
        <f>SUMIFS(Data!$A:$A, Data!$H:$H,$A71,Data!$C:$C,AO$1,Data!$D:$D,AO$2)</f>
        <v>0</v>
      </c>
      <c r="AP71" s="5">
        <f>SUMIFS(Data!$A:$A, Data!$H:$H,$A71,Data!$C:$C,AP$1,Data!$D:$D,AP$2)</f>
        <v>0</v>
      </c>
      <c r="AQ71" s="5">
        <f>SUMIFS(Data!$A:$A, Data!$H:$H,$A71,Data!$C:$C,AQ$1,Data!$D:$D,AQ$2)</f>
        <v>0</v>
      </c>
      <c r="AR71" s="5">
        <f>SUMIFS(Data!$A:$A, Data!$H:$H,$A71,Data!$C:$C,AR$1,Data!$D:$D,AR$2)</f>
        <v>0</v>
      </c>
      <c r="AS71" s="5">
        <f>SUMIFS(Data!$A:$A, Data!$H:$H,$A71,Data!$C:$C,AS$1,Data!$D:$D,AS$2)</f>
        <v>0</v>
      </c>
      <c r="AT71" s="5">
        <f>SUMIFS(Data!$A:$A, Data!$H:$H,$A71,Data!$C:$C,AT$1,Data!$D:$D,AT$2)</f>
        <v>0</v>
      </c>
      <c r="AU71" s="5">
        <f>SUMIFS(Data!$A:$A, Data!$H:$H,$A71,Data!$C:$C,AU$1,Data!$D:$D,AU$2)</f>
        <v>0</v>
      </c>
      <c r="AV71" s="5">
        <f>SUMIFS(Data!$A:$A, Data!$H:$H,$A71,Data!$C:$C,AV$1,Data!$D:$D,AV$2)</f>
        <v>0</v>
      </c>
      <c r="AW71" s="5">
        <f>SUMIFS(Data!$A:$A, Data!$H:$H,$A71,Data!$C:$C,AW$1,Data!$D:$D,AW$2)</f>
        <v>0</v>
      </c>
      <c r="AX71" s="5">
        <f>SUMIFS(Data!$A:$A, Data!$H:$H,$A71,Data!$C:$C,AX$1,Data!$D:$D,AX$2)</f>
        <v>0</v>
      </c>
      <c r="AY71" s="5">
        <f>SUMIFS(Data!$A:$A, Data!$H:$H,$A71,Data!$C:$C,AY$1,Data!$D:$D,AY$2)</f>
        <v>0</v>
      </c>
      <c r="AZ71" s="5">
        <f>SUMIFS(Data!$A:$A, Data!$H:$H,$A71,Data!$C:$C,AZ$1,Data!$D:$D,AZ$2)</f>
        <v>0</v>
      </c>
      <c r="BA71" s="5">
        <f>SUMIFS(Data!$A:$A, Data!$H:$H,$A71,Data!$C:$C,BA$1,Data!$D:$D,BA$2)</f>
        <v>0</v>
      </c>
      <c r="BB71" s="5">
        <f>SUMIFS(Data!$A:$A, Data!$H:$H,$A71,Data!$C:$C,BB$1,Data!$D:$D,BB$2)</f>
        <v>0</v>
      </c>
      <c r="BC71" s="5">
        <f>SUMIFS(Data!$A:$A, Data!$H:$H,$A71,Data!$C:$C,BC$1,Data!$D:$D,BC$2)</f>
        <v>0</v>
      </c>
      <c r="BD71" s="5">
        <f>SUMIFS(Data!$A:$A, Data!$H:$H,$A71,Data!$C:$C,BD$1,Data!$D:$D,BD$2)</f>
        <v>0</v>
      </c>
      <c r="BE71" s="5">
        <f>SUMIFS(Data!$A:$A, Data!$H:$H,$A71,Data!$C:$C,BE$1,Data!$D:$D,BE$2)</f>
        <v>0</v>
      </c>
      <c r="BF71" s="5">
        <f>SUMIFS(Data!$A:$A, Data!$H:$H,$A71,Data!$C:$C,BF$1,Data!$D:$D,BF$2)</f>
        <v>0</v>
      </c>
      <c r="BG71" s="5">
        <f>SUMIFS(Data!$A:$A, Data!$H:$H,$A71,Data!$C:$C,BG$1,Data!$D:$D,BG$2)</f>
        <v>0</v>
      </c>
      <c r="BH71" s="5">
        <f>SUMIFS(Data!$A:$A, Data!$H:$H,$A71,Data!$C:$C,BH$1,Data!$D:$D,BH$2)</f>
        <v>0</v>
      </c>
      <c r="BI71" s="5">
        <f>SUMIFS(Data!$A:$A, Data!$H:$H,$A71,Data!$C:$C,BI$1,Data!$D:$D,BI$2)</f>
        <v>0</v>
      </c>
      <c r="BJ71" s="5">
        <f>SUMIFS(Data!$A:$A, Data!$H:$H,$A71,Data!$C:$C,BJ$1,Data!$D:$D,BJ$2)</f>
        <v>11</v>
      </c>
      <c r="BK71" s="5">
        <f>SUMIFS(Data!$A:$A, Data!$H:$H,$A71,Data!$C:$C,BK$1,Data!$D:$D,BK$2)</f>
        <v>7</v>
      </c>
      <c r="BL71" s="5">
        <f>SUMIFS(Data!$A:$A, Data!$H:$H,$A71,Data!$C:$C,BL$1,Data!$D:$D,BL$2)</f>
        <v>0</v>
      </c>
      <c r="BM71" s="5">
        <f>SUMIFS(Data!$A:$A, Data!$H:$H,$A71,Data!$C:$C,BM$1,Data!$D:$D,BM$2)</f>
        <v>2</v>
      </c>
      <c r="BN71" s="5">
        <f>SUMIFS(Data!$A:$A, Data!$H:$H,$A71,Data!$C:$C,BN$1,Data!$D:$D,BN$2)</f>
        <v>0</v>
      </c>
      <c r="BO71" s="5">
        <f>SUMIFS(Data!$A:$A, Data!$H:$H,$A71,Data!$C:$C,BO$1,Data!$D:$D,BO$2)</f>
        <v>0</v>
      </c>
      <c r="BP71" s="5">
        <f>SUMIFS(Data!$A:$A, Data!$H:$H,$A71,Data!$C:$C,BP$1,Data!$D:$D,BP$2)</f>
        <v>0</v>
      </c>
      <c r="BQ71" s="5">
        <f>SUMIFS(Data!$A:$A, Data!$H:$H,$A71,Data!$C:$C,BQ$1,Data!$D:$D,BQ$2)</f>
        <v>0</v>
      </c>
      <c r="BR71" s="5">
        <f>SUMIFS(Data!$A:$A, Data!$H:$H,$A71,Data!$C:$C,BR$1,Data!$D:$D,BR$2)</f>
        <v>0</v>
      </c>
      <c r="BS71" s="5">
        <f>SUMIFS(Data!$A:$A, Data!$H:$H,$A71,Data!$C:$C,BS$1,Data!$D:$D,BS$2)</f>
        <v>0</v>
      </c>
      <c r="BT71" s="5">
        <f>SUMIFS(Data!$A:$A, Data!$H:$H,$A71,Data!$C:$C,BT$1,Data!$D:$D,BT$2)</f>
        <v>0</v>
      </c>
      <c r="BU71" s="5">
        <f>SUMIFS(Data!$A:$A, Data!$H:$H,$A71,Data!$C:$C,BU$1,Data!$D:$D,BU$2)</f>
        <v>0</v>
      </c>
      <c r="BV71" s="5">
        <f>SUMIFS(Data!$A:$A, Data!$H:$H,$A71,Data!$C:$C,BV$1,Data!$D:$D,BV$2)</f>
        <v>0</v>
      </c>
      <c r="BW71" s="5">
        <f>SUMIFS(Data!$A:$A, Data!$H:$H,$A71,Data!$C:$C,BW$1,Data!$D:$D,BW$2)</f>
        <v>0</v>
      </c>
      <c r="BX71" s="5">
        <f>SUMIFS(Data!$A:$A, Data!$H:$H,$A71,Data!$C:$C,BX$1,Data!$D:$D,BX$2)</f>
        <v>0</v>
      </c>
      <c r="BY71" s="5">
        <f>SUMIFS(Data!$A:$A, Data!$H:$H,$A71,Data!$C:$C,BY$1,Data!$D:$D,BY$2)</f>
        <v>0</v>
      </c>
      <c r="BZ71" s="5">
        <f>SUMIFS(Data!$A:$A, Data!$H:$H,$A71,Data!$C:$C,BZ$1,Data!$D:$D,BZ$2)</f>
        <v>0</v>
      </c>
      <c r="CA71" s="5">
        <f>SUMIFS(Data!$A:$A, Data!$H:$H,$A71,Data!$C:$C,CA$1,Data!$D:$D,CA$2)</f>
        <v>0</v>
      </c>
      <c r="CB71" s="5">
        <f>SUMIFS(Data!$A:$A, Data!$H:$H,$A71,Data!$C:$C,CB$1,Data!$D:$D,CB$2)</f>
        <v>0</v>
      </c>
      <c r="CC71" s="5">
        <f>SUMIFS(Data!$A:$A, Data!$H:$H,$A71,Data!$C:$C,CC$1,Data!$D:$D,CC$2)</f>
        <v>0</v>
      </c>
      <c r="CD71" s="5">
        <f>SUMIFS(Data!$A:$A, Data!$H:$H,$A71,Data!$C:$C,CD$1,Data!$D:$D,CD$2)</f>
        <v>0</v>
      </c>
      <c r="CE71" s="5">
        <f>SUMIFS(Data!$A:$A, Data!$H:$H,$A71,Data!$C:$C,CE$1,Data!$D:$D,CE$2)</f>
        <v>0</v>
      </c>
      <c r="CF71" s="5">
        <f>SUMIFS(Data!$A:$A, Data!$H:$H,$A71,Data!$C:$C,CF$1,Data!$D:$D,CF$2)</f>
        <v>0</v>
      </c>
      <c r="CG71" s="5">
        <f>SUMIFS(Data!$A:$A, Data!$H:$H,$A71,Data!$C:$C,CG$1,Data!$D:$D,CG$2)</f>
        <v>0</v>
      </c>
      <c r="CH71" s="5">
        <f>SUMIFS(Data!$A:$A, Data!$H:$H,$A71,Data!$C:$C,CH$1,Data!$D:$D,CH$2)</f>
        <v>0</v>
      </c>
      <c r="CI71" s="5">
        <f>SUMIFS(Data!$A:$A, Data!$H:$H,$A71,Data!$C:$C,CI$1,Data!$D:$D,CI$2)</f>
        <v>0</v>
      </c>
      <c r="CJ71" s="5">
        <f>SUMIFS(Data!$A:$A, Data!$H:$H,$A71,Data!$C:$C,CJ$1,Data!$D:$D,CJ$2)</f>
        <v>0</v>
      </c>
      <c r="CK71" s="5">
        <f>SUMIFS(Data!$A:$A, Data!$H:$H,$A71,Data!$C:$C,CK$1,Data!$D:$D,CK$2)</f>
        <v>0</v>
      </c>
      <c r="CL71" s="5">
        <f>SUMIFS(Data!$A:$A, Data!$H:$H,$A71,Data!$C:$C,CL$1,Data!$D:$D,CL$2)</f>
        <v>0</v>
      </c>
      <c r="CM71" s="5">
        <f>SUMIFS(Data!$A:$A, Data!$H:$H,$A71,Data!$C:$C,CM$1,Data!$D:$D,CM$2)</f>
        <v>0</v>
      </c>
      <c r="CN71" s="5">
        <f>SUMIFS(Data!$A:$A, Data!$H:$H,$A71,Data!$C:$C,CN$1,Data!$D:$D,CN$2)</f>
        <v>0</v>
      </c>
      <c r="CO71" s="5">
        <f>SUMIFS(Data!$A:$A, Data!$H:$H,$A71,Data!$C:$C,CO$1,Data!$D:$D,CO$2)</f>
        <v>0</v>
      </c>
      <c r="CP71" s="5">
        <f>SUMIFS(Data!$A:$A, Data!$H:$H,$A71,Data!$C:$C,CP$1,Data!$D:$D,CP$2)</f>
        <v>0</v>
      </c>
      <c r="CQ71" s="5">
        <f>SUMIFS(Data!$A:$A, Data!$H:$H,$A71,Data!$C:$C,CQ$1,Data!$D:$D,CQ$2)</f>
        <v>0</v>
      </c>
      <c r="CR71" s="5">
        <f>SUMIFS(Data!$A:$A, Data!$H:$H,$A71,Data!$C:$C,CR$1,Data!$D:$D,CR$2)</f>
        <v>0</v>
      </c>
      <c r="CS71" s="5">
        <f>SUMIFS(Data!$A:$A, Data!$H:$H,$A71,Data!$C:$C,CS$1,Data!$D:$D,CS$2)</f>
        <v>0</v>
      </c>
      <c r="CT71" s="5">
        <f>SUMIFS(Data!$A:$A, Data!$H:$H,$A71,Data!$C:$C,CT$1,Data!$D:$D,CT$2)</f>
        <v>0</v>
      </c>
      <c r="CU71" s="5">
        <f>SUMIFS(Data!$A:$A, Data!$H:$H,$A71,Data!$C:$C,CU$1,Data!$D:$D,CU$2)</f>
        <v>0</v>
      </c>
      <c r="CV71" s="5">
        <f>SUMIFS(Data!$A:$A, Data!$H:$H,$A71,Data!$C:$C,CV$1,Data!$D:$D,CV$2)</f>
        <v>0</v>
      </c>
      <c r="CW71" s="5">
        <f t="shared" ref="CW71:CX71" si="70">SUMIF($B$2:$CV$2,CW$2, $B71:$CV71)</f>
        <v>10</v>
      </c>
      <c r="CX71" s="5">
        <f t="shared" si="70"/>
        <v>12</v>
      </c>
      <c r="CY71" s="5">
        <f t="shared" si="3"/>
        <v>22</v>
      </c>
    </row>
    <row r="72">
      <c r="A72" s="5" t="str">
        <f>Countries!A70</f>
        <v>PHI</v>
      </c>
      <c r="B72" s="5">
        <f>SUMIFS(Data!$A:$A, Data!$H:$H,$A72,Data!$C:$C,B$1,Data!$D:$D,B$2)</f>
        <v>0</v>
      </c>
      <c r="C72" s="5">
        <f>SUMIFS(Data!$A:$A, Data!$H:$H,$A72,Data!$C:$C,C$1,Data!$D:$D,C$2)</f>
        <v>0</v>
      </c>
      <c r="D72" s="5">
        <f>SUMIFS(Data!$A:$A, Data!$H:$H,$A72,Data!$C:$C,D$1,Data!$D:$D,D$2)</f>
        <v>0</v>
      </c>
      <c r="E72" s="5">
        <f>SUMIFS(Data!$A:$A, Data!$H:$H,$A72,Data!$C:$C,E$1,Data!$D:$D,E$2)</f>
        <v>0</v>
      </c>
      <c r="F72" s="5">
        <f>SUMIFS(Data!$A:$A, Data!$H:$H,$A72,Data!$C:$C,F$1,Data!$D:$D,F$2)</f>
        <v>0</v>
      </c>
      <c r="G72" s="5">
        <f>SUMIFS(Data!$A:$A, Data!$H:$H,$A72,Data!$C:$C,G$1,Data!$D:$D,G$2)</f>
        <v>0</v>
      </c>
      <c r="H72" s="5">
        <f>SUMIFS(Data!$A:$A, Data!$H:$H,$A72,Data!$C:$C,H$1,Data!$D:$D,H$2)</f>
        <v>0</v>
      </c>
      <c r="I72" s="5">
        <f>SUMIFS(Data!$A:$A, Data!$H:$H,$A72,Data!$C:$C,I$1,Data!$D:$D,I$2)</f>
        <v>0</v>
      </c>
      <c r="J72" s="5">
        <f>SUMIFS(Data!$A:$A, Data!$H:$H,$A72,Data!$C:$C,J$1,Data!$D:$D,J$2)</f>
        <v>0</v>
      </c>
      <c r="K72" s="5">
        <f>SUMIFS(Data!$A:$A, Data!$H:$H,$A72,Data!$C:$C,K$1,Data!$D:$D,K$2)</f>
        <v>0</v>
      </c>
      <c r="L72" s="5">
        <f>SUMIFS(Data!$A:$A, Data!$H:$H,$A72,Data!$C:$C,L$1,Data!$D:$D,L$2)</f>
        <v>0</v>
      </c>
      <c r="M72" s="5">
        <f>SUMIFS(Data!$A:$A, Data!$H:$H,$A72,Data!$C:$C,M$1,Data!$D:$D,M$2)</f>
        <v>0</v>
      </c>
      <c r="N72" s="5">
        <f>SUMIFS(Data!$A:$A, Data!$H:$H,$A72,Data!$C:$C,N$1,Data!$D:$D,N$2)</f>
        <v>0</v>
      </c>
      <c r="O72" s="5">
        <f>SUMIFS(Data!$A:$A, Data!$H:$H,$A72,Data!$C:$C,O$1,Data!$D:$D,O$2)</f>
        <v>0</v>
      </c>
      <c r="P72" s="5">
        <f>SUMIFS(Data!$A:$A, Data!$H:$H,$A72,Data!$C:$C,P$1,Data!$D:$D,P$2)</f>
        <v>0</v>
      </c>
      <c r="Q72" s="5">
        <f>SUMIFS(Data!$A:$A, Data!$H:$H,$A72,Data!$C:$C,Q$1,Data!$D:$D,Q$2)</f>
        <v>0</v>
      </c>
      <c r="R72" s="5">
        <f>SUMIFS(Data!$A:$A, Data!$H:$H,$A72,Data!$C:$C,R$1,Data!$D:$D,R$2)</f>
        <v>0</v>
      </c>
      <c r="S72" s="5">
        <f>SUMIFS(Data!$A:$A, Data!$H:$H,$A72,Data!$C:$C,S$1,Data!$D:$D,S$2)</f>
        <v>0</v>
      </c>
      <c r="T72" s="5">
        <f>SUMIFS(Data!$A:$A, Data!$H:$H,$A72,Data!$C:$C,T$1,Data!$D:$D,T$2)</f>
        <v>0</v>
      </c>
      <c r="U72" s="5">
        <f>SUMIFS(Data!$A:$A, Data!$H:$H,$A72,Data!$C:$C,U$1,Data!$D:$D,U$2)</f>
        <v>0</v>
      </c>
      <c r="V72" s="5">
        <f>SUMIFS(Data!$A:$A, Data!$H:$H,$A72,Data!$C:$C,V$1,Data!$D:$D,V$2)</f>
        <v>1</v>
      </c>
      <c r="W72" s="5">
        <f>SUMIFS(Data!$A:$A, Data!$H:$H,$A72,Data!$C:$C,W$1,Data!$D:$D,W$2)</f>
        <v>1</v>
      </c>
      <c r="X72" s="5">
        <f>SUMIFS(Data!$A:$A, Data!$H:$H,$A72,Data!$C:$C,X$1,Data!$D:$D,X$2)</f>
        <v>0</v>
      </c>
      <c r="Y72" s="5">
        <f>SUMIFS(Data!$A:$A, Data!$H:$H,$A72,Data!$C:$C,Y$1,Data!$D:$D,Y$2)</f>
        <v>0</v>
      </c>
      <c r="Z72" s="5">
        <f>SUMIFS(Data!$A:$A, Data!$H:$H,$A72,Data!$C:$C,Z$1,Data!$D:$D,Z$2)</f>
        <v>0</v>
      </c>
      <c r="AA72" s="5">
        <f>SUMIFS(Data!$A:$A, Data!$H:$H,$A72,Data!$C:$C,AA$1,Data!$D:$D,AA$2)</f>
        <v>0</v>
      </c>
      <c r="AB72" s="5">
        <f>SUMIFS(Data!$A:$A, Data!$H:$H,$A72,Data!$C:$C,AB$1,Data!$D:$D,AB$2)</f>
        <v>0</v>
      </c>
      <c r="AC72" s="5">
        <f>SUMIFS(Data!$A:$A, Data!$H:$H,$A72,Data!$C:$C,AC$1,Data!$D:$D,AC$2)</f>
        <v>0</v>
      </c>
      <c r="AD72" s="5">
        <f>SUMIFS(Data!$A:$A, Data!$H:$H,$A72,Data!$C:$C,AD$1,Data!$D:$D,AD$2)</f>
        <v>0</v>
      </c>
      <c r="AE72" s="5">
        <f>SUMIFS(Data!$A:$A, Data!$H:$H,$A72,Data!$C:$C,AE$1,Data!$D:$D,AE$2)</f>
        <v>0</v>
      </c>
      <c r="AF72" s="5">
        <f>SUMIFS(Data!$A:$A, Data!$H:$H,$A72,Data!$C:$C,AF$1,Data!$D:$D,AF$2)</f>
        <v>0</v>
      </c>
      <c r="AG72" s="5">
        <f>SUMIFS(Data!$A:$A, Data!$H:$H,$A72,Data!$C:$C,AG$1,Data!$D:$D,AG$2)</f>
        <v>0</v>
      </c>
      <c r="AH72" s="5">
        <f>SUMIFS(Data!$A:$A, Data!$H:$H,$A72,Data!$C:$C,AH$1,Data!$D:$D,AH$2)</f>
        <v>0</v>
      </c>
      <c r="AI72" s="5">
        <f>SUMIFS(Data!$A:$A, Data!$H:$H,$A72,Data!$C:$C,AI$1,Data!$D:$D,AI$2)</f>
        <v>0</v>
      </c>
      <c r="AJ72" s="5">
        <f>SUMIFS(Data!$A:$A, Data!$H:$H,$A72,Data!$C:$C,AJ$1,Data!$D:$D,AJ$2)</f>
        <v>0</v>
      </c>
      <c r="AK72" s="5">
        <f>SUMIFS(Data!$A:$A, Data!$H:$H,$A72,Data!$C:$C,AK$1,Data!$D:$D,AK$2)</f>
        <v>0</v>
      </c>
      <c r="AL72" s="5">
        <f>SUMIFS(Data!$A:$A, Data!$H:$H,$A72,Data!$C:$C,AL$1,Data!$D:$D,AL$2)</f>
        <v>0</v>
      </c>
      <c r="AM72" s="5">
        <f>SUMIFS(Data!$A:$A, Data!$H:$H,$A72,Data!$C:$C,AM$1,Data!$D:$D,AM$2)</f>
        <v>0</v>
      </c>
      <c r="AN72" s="5">
        <f>SUMIFS(Data!$A:$A, Data!$H:$H,$A72,Data!$C:$C,AN$1,Data!$D:$D,AN$2)</f>
        <v>0</v>
      </c>
      <c r="AO72" s="5">
        <f>SUMIFS(Data!$A:$A, Data!$H:$H,$A72,Data!$C:$C,AO$1,Data!$D:$D,AO$2)</f>
        <v>0</v>
      </c>
      <c r="AP72" s="5">
        <f>SUMIFS(Data!$A:$A, Data!$H:$H,$A72,Data!$C:$C,AP$1,Data!$D:$D,AP$2)</f>
        <v>0</v>
      </c>
      <c r="AQ72" s="5">
        <f>SUMIFS(Data!$A:$A, Data!$H:$H,$A72,Data!$C:$C,AQ$1,Data!$D:$D,AQ$2)</f>
        <v>0</v>
      </c>
      <c r="AR72" s="5">
        <f>SUMIFS(Data!$A:$A, Data!$H:$H,$A72,Data!$C:$C,AR$1,Data!$D:$D,AR$2)</f>
        <v>0</v>
      </c>
      <c r="AS72" s="5">
        <f>SUMIFS(Data!$A:$A, Data!$H:$H,$A72,Data!$C:$C,AS$1,Data!$D:$D,AS$2)</f>
        <v>0</v>
      </c>
      <c r="AT72" s="5">
        <f>SUMIFS(Data!$A:$A, Data!$H:$H,$A72,Data!$C:$C,AT$1,Data!$D:$D,AT$2)</f>
        <v>0</v>
      </c>
      <c r="AU72" s="5">
        <f>SUMIFS(Data!$A:$A, Data!$H:$H,$A72,Data!$C:$C,AU$1,Data!$D:$D,AU$2)</f>
        <v>0</v>
      </c>
      <c r="AV72" s="5">
        <f>SUMIFS(Data!$A:$A, Data!$H:$H,$A72,Data!$C:$C,AV$1,Data!$D:$D,AV$2)</f>
        <v>0</v>
      </c>
      <c r="AW72" s="5">
        <f>SUMIFS(Data!$A:$A, Data!$H:$H,$A72,Data!$C:$C,AW$1,Data!$D:$D,AW$2)</f>
        <v>0</v>
      </c>
      <c r="AX72" s="5">
        <f>SUMIFS(Data!$A:$A, Data!$H:$H,$A72,Data!$C:$C,AX$1,Data!$D:$D,AX$2)</f>
        <v>0</v>
      </c>
      <c r="AY72" s="5">
        <f>SUMIFS(Data!$A:$A, Data!$H:$H,$A72,Data!$C:$C,AY$1,Data!$D:$D,AY$2)</f>
        <v>0</v>
      </c>
      <c r="AZ72" s="5">
        <f>SUMIFS(Data!$A:$A, Data!$H:$H,$A72,Data!$C:$C,AZ$1,Data!$D:$D,AZ$2)</f>
        <v>0</v>
      </c>
      <c r="BA72" s="5">
        <f>SUMIFS(Data!$A:$A, Data!$H:$H,$A72,Data!$C:$C,BA$1,Data!$D:$D,BA$2)</f>
        <v>0</v>
      </c>
      <c r="BB72" s="5">
        <f>SUMIFS(Data!$A:$A, Data!$H:$H,$A72,Data!$C:$C,BB$1,Data!$D:$D,BB$2)</f>
        <v>0</v>
      </c>
      <c r="BC72" s="5">
        <f>SUMIFS(Data!$A:$A, Data!$H:$H,$A72,Data!$C:$C,BC$1,Data!$D:$D,BC$2)</f>
        <v>0</v>
      </c>
      <c r="BD72" s="5">
        <f>SUMIFS(Data!$A:$A, Data!$H:$H,$A72,Data!$C:$C,BD$1,Data!$D:$D,BD$2)</f>
        <v>0</v>
      </c>
      <c r="BE72" s="5">
        <f>SUMIFS(Data!$A:$A, Data!$H:$H,$A72,Data!$C:$C,BE$1,Data!$D:$D,BE$2)</f>
        <v>0</v>
      </c>
      <c r="BF72" s="5">
        <f>SUMIFS(Data!$A:$A, Data!$H:$H,$A72,Data!$C:$C,BF$1,Data!$D:$D,BF$2)</f>
        <v>0</v>
      </c>
      <c r="BG72" s="5">
        <f>SUMIFS(Data!$A:$A, Data!$H:$H,$A72,Data!$C:$C,BG$1,Data!$D:$D,BG$2)</f>
        <v>0</v>
      </c>
      <c r="BH72" s="5">
        <f>SUMIFS(Data!$A:$A, Data!$H:$H,$A72,Data!$C:$C,BH$1,Data!$D:$D,BH$2)</f>
        <v>0</v>
      </c>
      <c r="BI72" s="5">
        <f>SUMIFS(Data!$A:$A, Data!$H:$H,$A72,Data!$C:$C,BI$1,Data!$D:$D,BI$2)</f>
        <v>0</v>
      </c>
      <c r="BJ72" s="5">
        <f>SUMIFS(Data!$A:$A, Data!$H:$H,$A72,Data!$C:$C,BJ$1,Data!$D:$D,BJ$2)</f>
        <v>0</v>
      </c>
      <c r="BK72" s="5">
        <f>SUMIFS(Data!$A:$A, Data!$H:$H,$A72,Data!$C:$C,BK$1,Data!$D:$D,BK$2)</f>
        <v>0</v>
      </c>
      <c r="BL72" s="5">
        <f>SUMIFS(Data!$A:$A, Data!$H:$H,$A72,Data!$C:$C,BL$1,Data!$D:$D,BL$2)</f>
        <v>0</v>
      </c>
      <c r="BM72" s="5">
        <f>SUMIFS(Data!$A:$A, Data!$H:$H,$A72,Data!$C:$C,BM$1,Data!$D:$D,BM$2)</f>
        <v>0</v>
      </c>
      <c r="BN72" s="5">
        <f>SUMIFS(Data!$A:$A, Data!$H:$H,$A72,Data!$C:$C,BN$1,Data!$D:$D,BN$2)</f>
        <v>0</v>
      </c>
      <c r="BO72" s="5">
        <f>SUMIFS(Data!$A:$A, Data!$H:$H,$A72,Data!$C:$C,BO$1,Data!$D:$D,BO$2)</f>
        <v>0</v>
      </c>
      <c r="BP72" s="5">
        <f>SUMIFS(Data!$A:$A, Data!$H:$H,$A72,Data!$C:$C,BP$1,Data!$D:$D,BP$2)</f>
        <v>0</v>
      </c>
      <c r="BQ72" s="5">
        <f>SUMIFS(Data!$A:$A, Data!$H:$H,$A72,Data!$C:$C,BQ$1,Data!$D:$D,BQ$2)</f>
        <v>0</v>
      </c>
      <c r="BR72" s="5">
        <f>SUMIFS(Data!$A:$A, Data!$H:$H,$A72,Data!$C:$C,BR$1,Data!$D:$D,BR$2)</f>
        <v>0</v>
      </c>
      <c r="BS72" s="5">
        <f>SUMIFS(Data!$A:$A, Data!$H:$H,$A72,Data!$C:$C,BS$1,Data!$D:$D,BS$2)</f>
        <v>0</v>
      </c>
      <c r="BT72" s="5">
        <f>SUMIFS(Data!$A:$A, Data!$H:$H,$A72,Data!$C:$C,BT$1,Data!$D:$D,BT$2)</f>
        <v>0</v>
      </c>
      <c r="BU72" s="5">
        <f>SUMIFS(Data!$A:$A, Data!$H:$H,$A72,Data!$C:$C,BU$1,Data!$D:$D,BU$2)</f>
        <v>0</v>
      </c>
      <c r="BV72" s="5">
        <f>SUMIFS(Data!$A:$A, Data!$H:$H,$A72,Data!$C:$C,BV$1,Data!$D:$D,BV$2)</f>
        <v>0</v>
      </c>
      <c r="BW72" s="5">
        <f>SUMIFS(Data!$A:$A, Data!$H:$H,$A72,Data!$C:$C,BW$1,Data!$D:$D,BW$2)</f>
        <v>0</v>
      </c>
      <c r="BX72" s="5">
        <f>SUMIFS(Data!$A:$A, Data!$H:$H,$A72,Data!$C:$C,BX$1,Data!$D:$D,BX$2)</f>
        <v>0</v>
      </c>
      <c r="BY72" s="5">
        <f>SUMIFS(Data!$A:$A, Data!$H:$H,$A72,Data!$C:$C,BY$1,Data!$D:$D,BY$2)</f>
        <v>0</v>
      </c>
      <c r="BZ72" s="5">
        <f>SUMIFS(Data!$A:$A, Data!$H:$H,$A72,Data!$C:$C,BZ$1,Data!$D:$D,BZ$2)</f>
        <v>0</v>
      </c>
      <c r="CA72" s="5">
        <f>SUMIFS(Data!$A:$A, Data!$H:$H,$A72,Data!$C:$C,CA$1,Data!$D:$D,CA$2)</f>
        <v>0</v>
      </c>
      <c r="CB72" s="5">
        <f>SUMIFS(Data!$A:$A, Data!$H:$H,$A72,Data!$C:$C,CB$1,Data!$D:$D,CB$2)</f>
        <v>0</v>
      </c>
      <c r="CC72" s="5">
        <f>SUMIFS(Data!$A:$A, Data!$H:$H,$A72,Data!$C:$C,CC$1,Data!$D:$D,CC$2)</f>
        <v>0</v>
      </c>
      <c r="CD72" s="5">
        <f>SUMIFS(Data!$A:$A, Data!$H:$H,$A72,Data!$C:$C,CD$1,Data!$D:$D,CD$2)</f>
        <v>0</v>
      </c>
      <c r="CE72" s="5">
        <f>SUMIFS(Data!$A:$A, Data!$H:$H,$A72,Data!$C:$C,CE$1,Data!$D:$D,CE$2)</f>
        <v>0</v>
      </c>
      <c r="CF72" s="5">
        <f>SUMIFS(Data!$A:$A, Data!$H:$H,$A72,Data!$C:$C,CF$1,Data!$D:$D,CF$2)</f>
        <v>0</v>
      </c>
      <c r="CG72" s="5">
        <f>SUMIFS(Data!$A:$A, Data!$H:$H,$A72,Data!$C:$C,CG$1,Data!$D:$D,CG$2)</f>
        <v>0</v>
      </c>
      <c r="CH72" s="5">
        <f>SUMIFS(Data!$A:$A, Data!$H:$H,$A72,Data!$C:$C,CH$1,Data!$D:$D,CH$2)</f>
        <v>0</v>
      </c>
      <c r="CI72" s="5">
        <f>SUMIFS(Data!$A:$A, Data!$H:$H,$A72,Data!$C:$C,CI$1,Data!$D:$D,CI$2)</f>
        <v>0</v>
      </c>
      <c r="CJ72" s="5">
        <f>SUMIFS(Data!$A:$A, Data!$H:$H,$A72,Data!$C:$C,CJ$1,Data!$D:$D,CJ$2)</f>
        <v>0</v>
      </c>
      <c r="CK72" s="5">
        <f>SUMIFS(Data!$A:$A, Data!$H:$H,$A72,Data!$C:$C,CK$1,Data!$D:$D,CK$2)</f>
        <v>0</v>
      </c>
      <c r="CL72" s="5">
        <f>SUMIFS(Data!$A:$A, Data!$H:$H,$A72,Data!$C:$C,CL$1,Data!$D:$D,CL$2)</f>
        <v>0</v>
      </c>
      <c r="CM72" s="5">
        <f>SUMIFS(Data!$A:$A, Data!$H:$H,$A72,Data!$C:$C,CM$1,Data!$D:$D,CM$2)</f>
        <v>0</v>
      </c>
      <c r="CN72" s="5">
        <f>SUMIFS(Data!$A:$A, Data!$H:$H,$A72,Data!$C:$C,CN$1,Data!$D:$D,CN$2)</f>
        <v>0</v>
      </c>
      <c r="CO72" s="5">
        <f>SUMIFS(Data!$A:$A, Data!$H:$H,$A72,Data!$C:$C,CO$1,Data!$D:$D,CO$2)</f>
        <v>0</v>
      </c>
      <c r="CP72" s="5">
        <f>SUMIFS(Data!$A:$A, Data!$H:$H,$A72,Data!$C:$C,CP$1,Data!$D:$D,CP$2)</f>
        <v>0</v>
      </c>
      <c r="CQ72" s="5">
        <f>SUMIFS(Data!$A:$A, Data!$H:$H,$A72,Data!$C:$C,CQ$1,Data!$D:$D,CQ$2)</f>
        <v>0</v>
      </c>
      <c r="CR72" s="5">
        <f>SUMIFS(Data!$A:$A, Data!$H:$H,$A72,Data!$C:$C,CR$1,Data!$D:$D,CR$2)</f>
        <v>0</v>
      </c>
      <c r="CS72" s="5">
        <f>SUMIFS(Data!$A:$A, Data!$H:$H,$A72,Data!$C:$C,CS$1,Data!$D:$D,CS$2)</f>
        <v>0</v>
      </c>
      <c r="CT72" s="5">
        <f>SUMIFS(Data!$A:$A, Data!$H:$H,$A72,Data!$C:$C,CT$1,Data!$D:$D,CT$2)</f>
        <v>0</v>
      </c>
      <c r="CU72" s="5">
        <f>SUMIFS(Data!$A:$A, Data!$H:$H,$A72,Data!$C:$C,CU$1,Data!$D:$D,CU$2)</f>
        <v>0</v>
      </c>
      <c r="CV72" s="5">
        <f>SUMIFS(Data!$A:$A, Data!$H:$H,$A72,Data!$C:$C,CV$1,Data!$D:$D,CV$2)</f>
        <v>0</v>
      </c>
      <c r="CW72" s="5">
        <f t="shared" ref="CW72:CX72" si="71">SUMIF($B$2:$CV$2,CW$2, $B72:$CV72)</f>
        <v>1</v>
      </c>
      <c r="CX72" s="5">
        <f t="shared" si="71"/>
        <v>1</v>
      </c>
      <c r="CY72" s="5">
        <f t="shared" si="3"/>
        <v>2</v>
      </c>
    </row>
    <row r="73">
      <c r="A73" s="5" t="str">
        <f>Countries!A71</f>
        <v>POL</v>
      </c>
      <c r="B73" s="5">
        <f>SUMIFS(Data!$A:$A, Data!$H:$H,$A73,Data!$C:$C,B$1,Data!$D:$D,B$2)</f>
        <v>0</v>
      </c>
      <c r="C73" s="5">
        <f>SUMIFS(Data!$A:$A, Data!$H:$H,$A73,Data!$C:$C,C$1,Data!$D:$D,C$2)</f>
        <v>0</v>
      </c>
      <c r="D73" s="5">
        <f>SUMIFS(Data!$A:$A, Data!$H:$H,$A73,Data!$C:$C,D$1,Data!$D:$D,D$2)</f>
        <v>0</v>
      </c>
      <c r="E73" s="5">
        <f>SUMIFS(Data!$A:$A, Data!$H:$H,$A73,Data!$C:$C,E$1,Data!$D:$D,E$2)</f>
        <v>0</v>
      </c>
      <c r="F73" s="5">
        <f>SUMIFS(Data!$A:$A, Data!$H:$H,$A73,Data!$C:$C,F$1,Data!$D:$D,F$2)</f>
        <v>0</v>
      </c>
      <c r="G73" s="5">
        <f>SUMIFS(Data!$A:$A, Data!$H:$H,$A73,Data!$C:$C,G$1,Data!$D:$D,G$2)</f>
        <v>0</v>
      </c>
      <c r="H73" s="5">
        <f>SUMIFS(Data!$A:$A, Data!$H:$H,$A73,Data!$C:$C,H$1,Data!$D:$D,H$2)</f>
        <v>0</v>
      </c>
      <c r="I73" s="5">
        <f>SUMIFS(Data!$A:$A, Data!$H:$H,$A73,Data!$C:$C,I$1,Data!$D:$D,I$2)</f>
        <v>0</v>
      </c>
      <c r="J73" s="5">
        <f>SUMIFS(Data!$A:$A, Data!$H:$H,$A73,Data!$C:$C,J$1,Data!$D:$D,J$2)</f>
        <v>0</v>
      </c>
      <c r="K73" s="5">
        <f>SUMIFS(Data!$A:$A, Data!$H:$H,$A73,Data!$C:$C,K$1,Data!$D:$D,K$2)</f>
        <v>0</v>
      </c>
      <c r="L73" s="5">
        <f>SUMIFS(Data!$A:$A, Data!$H:$H,$A73,Data!$C:$C,L$1,Data!$D:$D,L$2)</f>
        <v>5</v>
      </c>
      <c r="M73" s="5">
        <f>SUMIFS(Data!$A:$A, Data!$H:$H,$A73,Data!$C:$C,M$1,Data!$D:$D,M$2)</f>
        <v>0</v>
      </c>
      <c r="N73" s="5">
        <f>SUMIFS(Data!$A:$A, Data!$H:$H,$A73,Data!$C:$C,N$1,Data!$D:$D,N$2)</f>
        <v>0</v>
      </c>
      <c r="O73" s="5">
        <f>SUMIFS(Data!$A:$A, Data!$H:$H,$A73,Data!$C:$C,O$1,Data!$D:$D,O$2)</f>
        <v>0</v>
      </c>
      <c r="P73" s="5">
        <f>SUMIFS(Data!$A:$A, Data!$H:$H,$A73,Data!$C:$C,P$1,Data!$D:$D,P$2)</f>
        <v>0</v>
      </c>
      <c r="Q73" s="5">
        <f>SUMIFS(Data!$A:$A, Data!$H:$H,$A73,Data!$C:$C,Q$1,Data!$D:$D,Q$2)</f>
        <v>0</v>
      </c>
      <c r="R73" s="5">
        <f>SUMIFS(Data!$A:$A, Data!$H:$H,$A73,Data!$C:$C,R$1,Data!$D:$D,R$2)</f>
        <v>0</v>
      </c>
      <c r="S73" s="5">
        <f>SUMIFS(Data!$A:$A, Data!$H:$H,$A73,Data!$C:$C,S$1,Data!$D:$D,S$2)</f>
        <v>0</v>
      </c>
      <c r="T73" s="5">
        <f>SUMIFS(Data!$A:$A, Data!$H:$H,$A73,Data!$C:$C,T$1,Data!$D:$D,T$2)</f>
        <v>0</v>
      </c>
      <c r="U73" s="5">
        <f>SUMIFS(Data!$A:$A, Data!$H:$H,$A73,Data!$C:$C,U$1,Data!$D:$D,U$2)</f>
        <v>0</v>
      </c>
      <c r="V73" s="5">
        <f>SUMIFS(Data!$A:$A, Data!$H:$H,$A73,Data!$C:$C,V$1,Data!$D:$D,V$2)</f>
        <v>0</v>
      </c>
      <c r="W73" s="5">
        <f>SUMIFS(Data!$A:$A, Data!$H:$H,$A73,Data!$C:$C,W$1,Data!$D:$D,W$2)</f>
        <v>0</v>
      </c>
      <c r="X73" s="5">
        <f>SUMIFS(Data!$A:$A, Data!$H:$H,$A73,Data!$C:$C,X$1,Data!$D:$D,X$2)</f>
        <v>0</v>
      </c>
      <c r="Y73" s="5">
        <f>SUMIFS(Data!$A:$A, Data!$H:$H,$A73,Data!$C:$C,Y$1,Data!$D:$D,Y$2)</f>
        <v>0</v>
      </c>
      <c r="Z73" s="5">
        <f>SUMIFS(Data!$A:$A, Data!$H:$H,$A73,Data!$C:$C,Z$1,Data!$D:$D,Z$2)</f>
        <v>0</v>
      </c>
      <c r="AA73" s="5">
        <f>SUMIFS(Data!$A:$A, Data!$H:$H,$A73,Data!$C:$C,AA$1,Data!$D:$D,AA$2)</f>
        <v>2</v>
      </c>
      <c r="AB73" s="5">
        <f>SUMIFS(Data!$A:$A, Data!$H:$H,$A73,Data!$C:$C,AB$1,Data!$D:$D,AB$2)</f>
        <v>0</v>
      </c>
      <c r="AC73" s="5">
        <f>SUMIFS(Data!$A:$A, Data!$H:$H,$A73,Data!$C:$C,AC$1,Data!$D:$D,AC$2)</f>
        <v>0</v>
      </c>
      <c r="AD73" s="5">
        <f>SUMIFS(Data!$A:$A, Data!$H:$H,$A73,Data!$C:$C,AD$1,Data!$D:$D,AD$2)</f>
        <v>0</v>
      </c>
      <c r="AE73" s="5">
        <f>SUMIFS(Data!$A:$A, Data!$H:$H,$A73,Data!$C:$C,AE$1,Data!$D:$D,AE$2)</f>
        <v>0</v>
      </c>
      <c r="AF73" s="5">
        <f>SUMIFS(Data!$A:$A, Data!$H:$H,$A73,Data!$C:$C,AF$1,Data!$D:$D,AF$2)</f>
        <v>0</v>
      </c>
      <c r="AG73" s="5">
        <f>SUMIFS(Data!$A:$A, Data!$H:$H,$A73,Data!$C:$C,AG$1,Data!$D:$D,AG$2)</f>
        <v>0</v>
      </c>
      <c r="AH73" s="5">
        <f>SUMIFS(Data!$A:$A, Data!$H:$H,$A73,Data!$C:$C,AH$1,Data!$D:$D,AH$2)</f>
        <v>0</v>
      </c>
      <c r="AI73" s="5">
        <f>SUMIFS(Data!$A:$A, Data!$H:$H,$A73,Data!$C:$C,AI$1,Data!$D:$D,AI$2)</f>
        <v>0</v>
      </c>
      <c r="AJ73" s="5">
        <f>SUMIFS(Data!$A:$A, Data!$H:$H,$A73,Data!$C:$C,AJ$1,Data!$D:$D,AJ$2)</f>
        <v>0</v>
      </c>
      <c r="AK73" s="5">
        <f>SUMIFS(Data!$A:$A, Data!$H:$H,$A73,Data!$C:$C,AK$1,Data!$D:$D,AK$2)</f>
        <v>0</v>
      </c>
      <c r="AL73" s="5">
        <f>SUMIFS(Data!$A:$A, Data!$H:$H,$A73,Data!$C:$C,AL$1,Data!$D:$D,AL$2)</f>
        <v>0</v>
      </c>
      <c r="AM73" s="5">
        <f>SUMIFS(Data!$A:$A, Data!$H:$H,$A73,Data!$C:$C,AM$1,Data!$D:$D,AM$2)</f>
        <v>0</v>
      </c>
      <c r="AN73" s="5">
        <f>SUMIFS(Data!$A:$A, Data!$H:$H,$A73,Data!$C:$C,AN$1,Data!$D:$D,AN$2)</f>
        <v>0</v>
      </c>
      <c r="AO73" s="5">
        <f>SUMIFS(Data!$A:$A, Data!$H:$H,$A73,Data!$C:$C,AO$1,Data!$D:$D,AO$2)</f>
        <v>0</v>
      </c>
      <c r="AP73" s="5">
        <f>SUMIFS(Data!$A:$A, Data!$H:$H,$A73,Data!$C:$C,AP$1,Data!$D:$D,AP$2)</f>
        <v>0</v>
      </c>
      <c r="AQ73" s="5">
        <f>SUMIFS(Data!$A:$A, Data!$H:$H,$A73,Data!$C:$C,AQ$1,Data!$D:$D,AQ$2)</f>
        <v>0</v>
      </c>
      <c r="AR73" s="5">
        <f>SUMIFS(Data!$A:$A, Data!$H:$H,$A73,Data!$C:$C,AR$1,Data!$D:$D,AR$2)</f>
        <v>0</v>
      </c>
      <c r="AS73" s="5">
        <f>SUMIFS(Data!$A:$A, Data!$H:$H,$A73,Data!$C:$C,AS$1,Data!$D:$D,AS$2)</f>
        <v>0</v>
      </c>
      <c r="AT73" s="5">
        <f>SUMIFS(Data!$A:$A, Data!$H:$H,$A73,Data!$C:$C,AT$1,Data!$D:$D,AT$2)</f>
        <v>0</v>
      </c>
      <c r="AU73" s="5">
        <f>SUMIFS(Data!$A:$A, Data!$H:$H,$A73,Data!$C:$C,AU$1,Data!$D:$D,AU$2)</f>
        <v>0</v>
      </c>
      <c r="AV73" s="5">
        <f>SUMIFS(Data!$A:$A, Data!$H:$H,$A73,Data!$C:$C,AV$1,Data!$D:$D,AV$2)</f>
        <v>0</v>
      </c>
      <c r="AW73" s="5">
        <f>SUMIFS(Data!$A:$A, Data!$H:$H,$A73,Data!$C:$C,AW$1,Data!$D:$D,AW$2)</f>
        <v>0</v>
      </c>
      <c r="AX73" s="5">
        <f>SUMIFS(Data!$A:$A, Data!$H:$H,$A73,Data!$C:$C,AX$1,Data!$D:$D,AX$2)</f>
        <v>0</v>
      </c>
      <c r="AY73" s="5">
        <f>SUMIFS(Data!$A:$A, Data!$H:$H,$A73,Data!$C:$C,AY$1,Data!$D:$D,AY$2)</f>
        <v>0</v>
      </c>
      <c r="AZ73" s="5">
        <f>SUMIFS(Data!$A:$A, Data!$H:$H,$A73,Data!$C:$C,AZ$1,Data!$D:$D,AZ$2)</f>
        <v>0</v>
      </c>
      <c r="BA73" s="5">
        <f>SUMIFS(Data!$A:$A, Data!$H:$H,$A73,Data!$C:$C,BA$1,Data!$D:$D,BA$2)</f>
        <v>0</v>
      </c>
      <c r="BB73" s="5">
        <f>SUMIFS(Data!$A:$A, Data!$H:$H,$A73,Data!$C:$C,BB$1,Data!$D:$D,BB$2)</f>
        <v>0</v>
      </c>
      <c r="BC73" s="5">
        <f>SUMIFS(Data!$A:$A, Data!$H:$H,$A73,Data!$C:$C,BC$1,Data!$D:$D,BC$2)</f>
        <v>0</v>
      </c>
      <c r="BD73" s="5">
        <f>SUMIFS(Data!$A:$A, Data!$H:$H,$A73,Data!$C:$C,BD$1,Data!$D:$D,BD$2)</f>
        <v>0</v>
      </c>
      <c r="BE73" s="5">
        <f>SUMIFS(Data!$A:$A, Data!$H:$H,$A73,Data!$C:$C,BE$1,Data!$D:$D,BE$2)</f>
        <v>0</v>
      </c>
      <c r="BF73" s="5">
        <f>SUMIFS(Data!$A:$A, Data!$H:$H,$A73,Data!$C:$C,BF$1,Data!$D:$D,BF$2)</f>
        <v>0</v>
      </c>
      <c r="BG73" s="5">
        <f>SUMIFS(Data!$A:$A, Data!$H:$H,$A73,Data!$C:$C,BG$1,Data!$D:$D,BG$2)</f>
        <v>0</v>
      </c>
      <c r="BH73" s="5">
        <f>SUMIFS(Data!$A:$A, Data!$H:$H,$A73,Data!$C:$C,BH$1,Data!$D:$D,BH$2)</f>
        <v>0</v>
      </c>
      <c r="BI73" s="5">
        <f>SUMIFS(Data!$A:$A, Data!$H:$H,$A73,Data!$C:$C,BI$1,Data!$D:$D,BI$2)</f>
        <v>0</v>
      </c>
      <c r="BJ73" s="5">
        <f>SUMIFS(Data!$A:$A, Data!$H:$H,$A73,Data!$C:$C,BJ$1,Data!$D:$D,BJ$2)</f>
        <v>4</v>
      </c>
      <c r="BK73" s="5">
        <f>SUMIFS(Data!$A:$A, Data!$H:$H,$A73,Data!$C:$C,BK$1,Data!$D:$D,BK$2)</f>
        <v>0</v>
      </c>
      <c r="BL73" s="5">
        <f>SUMIFS(Data!$A:$A, Data!$H:$H,$A73,Data!$C:$C,BL$1,Data!$D:$D,BL$2)</f>
        <v>0</v>
      </c>
      <c r="BM73" s="5">
        <f>SUMIFS(Data!$A:$A, Data!$H:$H,$A73,Data!$C:$C,BM$1,Data!$D:$D,BM$2)</f>
        <v>0</v>
      </c>
      <c r="BN73" s="5">
        <f>SUMIFS(Data!$A:$A, Data!$H:$H,$A73,Data!$C:$C,BN$1,Data!$D:$D,BN$2)</f>
        <v>0</v>
      </c>
      <c r="BO73" s="5">
        <f>SUMIFS(Data!$A:$A, Data!$H:$H,$A73,Data!$C:$C,BO$1,Data!$D:$D,BO$2)</f>
        <v>2</v>
      </c>
      <c r="BP73" s="5">
        <f>SUMIFS(Data!$A:$A, Data!$H:$H,$A73,Data!$C:$C,BP$1,Data!$D:$D,BP$2)</f>
        <v>0</v>
      </c>
      <c r="BQ73" s="5">
        <f>SUMIFS(Data!$A:$A, Data!$H:$H,$A73,Data!$C:$C,BQ$1,Data!$D:$D,BQ$2)</f>
        <v>0</v>
      </c>
      <c r="BR73" s="5">
        <f>SUMIFS(Data!$A:$A, Data!$H:$H,$A73,Data!$C:$C,BR$1,Data!$D:$D,BR$2)</f>
        <v>0</v>
      </c>
      <c r="BS73" s="5">
        <f>SUMIFS(Data!$A:$A, Data!$H:$H,$A73,Data!$C:$C,BS$1,Data!$D:$D,BS$2)</f>
        <v>0</v>
      </c>
      <c r="BT73" s="5">
        <f>SUMIFS(Data!$A:$A, Data!$H:$H,$A73,Data!$C:$C,BT$1,Data!$D:$D,BT$2)</f>
        <v>0</v>
      </c>
      <c r="BU73" s="5">
        <f>SUMIFS(Data!$A:$A, Data!$H:$H,$A73,Data!$C:$C,BU$1,Data!$D:$D,BU$2)</f>
        <v>0</v>
      </c>
      <c r="BV73" s="5">
        <f>SUMIFS(Data!$A:$A, Data!$H:$H,$A73,Data!$C:$C,BV$1,Data!$D:$D,BV$2)</f>
        <v>0</v>
      </c>
      <c r="BW73" s="5">
        <f>SUMIFS(Data!$A:$A, Data!$H:$H,$A73,Data!$C:$C,BW$1,Data!$D:$D,BW$2)</f>
        <v>0</v>
      </c>
      <c r="BX73" s="5">
        <f>SUMIFS(Data!$A:$A, Data!$H:$H,$A73,Data!$C:$C,BX$1,Data!$D:$D,BX$2)</f>
        <v>0</v>
      </c>
      <c r="BY73" s="5">
        <f>SUMIFS(Data!$A:$A, Data!$H:$H,$A73,Data!$C:$C,BY$1,Data!$D:$D,BY$2)</f>
        <v>0</v>
      </c>
      <c r="BZ73" s="5">
        <f>SUMIFS(Data!$A:$A, Data!$H:$H,$A73,Data!$C:$C,BZ$1,Data!$D:$D,BZ$2)</f>
        <v>0</v>
      </c>
      <c r="CA73" s="5">
        <f>SUMIFS(Data!$A:$A, Data!$H:$H,$A73,Data!$C:$C,CA$1,Data!$D:$D,CA$2)</f>
        <v>0</v>
      </c>
      <c r="CB73" s="5">
        <f>SUMIFS(Data!$A:$A, Data!$H:$H,$A73,Data!$C:$C,CB$1,Data!$D:$D,CB$2)</f>
        <v>0</v>
      </c>
      <c r="CC73" s="5">
        <f>SUMIFS(Data!$A:$A, Data!$H:$H,$A73,Data!$C:$C,CC$1,Data!$D:$D,CC$2)</f>
        <v>0</v>
      </c>
      <c r="CD73" s="5">
        <f>SUMIFS(Data!$A:$A, Data!$H:$H,$A73,Data!$C:$C,CD$1,Data!$D:$D,CD$2)</f>
        <v>0</v>
      </c>
      <c r="CE73" s="5">
        <f>SUMIFS(Data!$A:$A, Data!$H:$H,$A73,Data!$C:$C,CE$1,Data!$D:$D,CE$2)</f>
        <v>0</v>
      </c>
      <c r="CF73" s="5">
        <f>SUMIFS(Data!$A:$A, Data!$H:$H,$A73,Data!$C:$C,CF$1,Data!$D:$D,CF$2)</f>
        <v>0</v>
      </c>
      <c r="CG73" s="5">
        <f>SUMIFS(Data!$A:$A, Data!$H:$H,$A73,Data!$C:$C,CG$1,Data!$D:$D,CG$2)</f>
        <v>0</v>
      </c>
      <c r="CH73" s="5">
        <f>SUMIFS(Data!$A:$A, Data!$H:$H,$A73,Data!$C:$C,CH$1,Data!$D:$D,CH$2)</f>
        <v>0</v>
      </c>
      <c r="CI73" s="5">
        <f>SUMIFS(Data!$A:$A, Data!$H:$H,$A73,Data!$C:$C,CI$1,Data!$D:$D,CI$2)</f>
        <v>0</v>
      </c>
      <c r="CJ73" s="5">
        <f>SUMIFS(Data!$A:$A, Data!$H:$H,$A73,Data!$C:$C,CJ$1,Data!$D:$D,CJ$2)</f>
        <v>0</v>
      </c>
      <c r="CK73" s="5">
        <f>SUMIFS(Data!$A:$A, Data!$H:$H,$A73,Data!$C:$C,CK$1,Data!$D:$D,CK$2)</f>
        <v>0</v>
      </c>
      <c r="CL73" s="5">
        <f>SUMIFS(Data!$A:$A, Data!$H:$H,$A73,Data!$C:$C,CL$1,Data!$D:$D,CL$2)</f>
        <v>0</v>
      </c>
      <c r="CM73" s="5">
        <f>SUMIFS(Data!$A:$A, Data!$H:$H,$A73,Data!$C:$C,CM$1,Data!$D:$D,CM$2)</f>
        <v>0</v>
      </c>
      <c r="CN73" s="5">
        <f>SUMIFS(Data!$A:$A, Data!$H:$H,$A73,Data!$C:$C,CN$1,Data!$D:$D,CN$2)</f>
        <v>0</v>
      </c>
      <c r="CO73" s="5">
        <f>SUMIFS(Data!$A:$A, Data!$H:$H,$A73,Data!$C:$C,CO$1,Data!$D:$D,CO$2)</f>
        <v>0</v>
      </c>
      <c r="CP73" s="5">
        <f>SUMIFS(Data!$A:$A, Data!$H:$H,$A73,Data!$C:$C,CP$1,Data!$D:$D,CP$2)</f>
        <v>0</v>
      </c>
      <c r="CQ73" s="5">
        <f>SUMIFS(Data!$A:$A, Data!$H:$H,$A73,Data!$C:$C,CQ$1,Data!$D:$D,CQ$2)</f>
        <v>0</v>
      </c>
      <c r="CR73" s="5">
        <f>SUMIFS(Data!$A:$A, Data!$H:$H,$A73,Data!$C:$C,CR$1,Data!$D:$D,CR$2)</f>
        <v>0</v>
      </c>
      <c r="CS73" s="5">
        <f>SUMIFS(Data!$A:$A, Data!$H:$H,$A73,Data!$C:$C,CS$1,Data!$D:$D,CS$2)</f>
        <v>0</v>
      </c>
      <c r="CT73" s="5">
        <f>SUMIFS(Data!$A:$A, Data!$H:$H,$A73,Data!$C:$C,CT$1,Data!$D:$D,CT$2)</f>
        <v>0</v>
      </c>
      <c r="CU73" s="5">
        <f>SUMIFS(Data!$A:$A, Data!$H:$H,$A73,Data!$C:$C,CU$1,Data!$D:$D,CU$2)</f>
        <v>0</v>
      </c>
      <c r="CV73" s="5">
        <f>SUMIFS(Data!$A:$A, Data!$H:$H,$A73,Data!$C:$C,CV$1,Data!$D:$D,CV$2)</f>
        <v>0</v>
      </c>
      <c r="CW73" s="5">
        <f t="shared" ref="CW73:CX73" si="72">SUMIF($B$2:$CV$2,CW$2, $B73:$CV73)</f>
        <v>0</v>
      </c>
      <c r="CX73" s="5">
        <f t="shared" si="72"/>
        <v>13</v>
      </c>
      <c r="CY73" s="5">
        <f t="shared" si="3"/>
        <v>13</v>
      </c>
    </row>
    <row r="74">
      <c r="A74" s="5" t="str">
        <f>Countries!A72</f>
        <v>POR</v>
      </c>
      <c r="B74" s="5">
        <f>SUMIFS(Data!$A:$A, Data!$H:$H,$A74,Data!$C:$C,B$1,Data!$D:$D,B$2)</f>
        <v>0</v>
      </c>
      <c r="C74" s="5">
        <f>SUMIFS(Data!$A:$A, Data!$H:$H,$A74,Data!$C:$C,C$1,Data!$D:$D,C$2)</f>
        <v>0</v>
      </c>
      <c r="D74" s="5">
        <f>SUMIFS(Data!$A:$A, Data!$H:$H,$A74,Data!$C:$C,D$1,Data!$D:$D,D$2)</f>
        <v>0</v>
      </c>
      <c r="E74" s="5">
        <f>SUMIFS(Data!$A:$A, Data!$H:$H,$A74,Data!$C:$C,E$1,Data!$D:$D,E$2)</f>
        <v>0</v>
      </c>
      <c r="F74" s="5">
        <f>SUMIFS(Data!$A:$A, Data!$H:$H,$A74,Data!$C:$C,F$1,Data!$D:$D,F$2)</f>
        <v>0</v>
      </c>
      <c r="G74" s="5">
        <f>SUMIFS(Data!$A:$A, Data!$H:$H,$A74,Data!$C:$C,G$1,Data!$D:$D,G$2)</f>
        <v>0</v>
      </c>
      <c r="H74" s="5">
        <f>SUMIFS(Data!$A:$A, Data!$H:$H,$A74,Data!$C:$C,H$1,Data!$D:$D,H$2)</f>
        <v>0</v>
      </c>
      <c r="I74" s="5">
        <f>SUMIFS(Data!$A:$A, Data!$H:$H,$A74,Data!$C:$C,I$1,Data!$D:$D,I$2)</f>
        <v>0</v>
      </c>
      <c r="J74" s="5">
        <f>SUMIFS(Data!$A:$A, Data!$H:$H,$A74,Data!$C:$C,J$1,Data!$D:$D,J$2)</f>
        <v>0</v>
      </c>
      <c r="K74" s="5">
        <f>SUMIFS(Data!$A:$A, Data!$H:$H,$A74,Data!$C:$C,K$1,Data!$D:$D,K$2)</f>
        <v>0</v>
      </c>
      <c r="L74" s="5">
        <f>SUMIFS(Data!$A:$A, Data!$H:$H,$A74,Data!$C:$C,L$1,Data!$D:$D,L$2)</f>
        <v>1</v>
      </c>
      <c r="M74" s="5">
        <f>SUMIFS(Data!$A:$A, Data!$H:$H,$A74,Data!$C:$C,M$1,Data!$D:$D,M$2)</f>
        <v>0</v>
      </c>
      <c r="N74" s="5">
        <f>SUMIFS(Data!$A:$A, Data!$H:$H,$A74,Data!$C:$C,N$1,Data!$D:$D,N$2)</f>
        <v>0</v>
      </c>
      <c r="O74" s="5">
        <f>SUMIFS(Data!$A:$A, Data!$H:$H,$A74,Data!$C:$C,O$1,Data!$D:$D,O$2)</f>
        <v>0</v>
      </c>
      <c r="P74" s="5">
        <f>SUMIFS(Data!$A:$A, Data!$H:$H,$A74,Data!$C:$C,P$1,Data!$D:$D,P$2)</f>
        <v>0</v>
      </c>
      <c r="Q74" s="5">
        <f>SUMIFS(Data!$A:$A, Data!$H:$H,$A74,Data!$C:$C,Q$1,Data!$D:$D,Q$2)</f>
        <v>0</v>
      </c>
      <c r="R74" s="5">
        <f>SUMIFS(Data!$A:$A, Data!$H:$H,$A74,Data!$C:$C,R$1,Data!$D:$D,R$2)</f>
        <v>0</v>
      </c>
      <c r="S74" s="5">
        <f>SUMIFS(Data!$A:$A, Data!$H:$H,$A74,Data!$C:$C,S$1,Data!$D:$D,S$2)</f>
        <v>0</v>
      </c>
      <c r="T74" s="5">
        <f>SUMIFS(Data!$A:$A, Data!$H:$H,$A74,Data!$C:$C,T$1,Data!$D:$D,T$2)</f>
        <v>0</v>
      </c>
      <c r="U74" s="5">
        <f>SUMIFS(Data!$A:$A, Data!$H:$H,$A74,Data!$C:$C,U$1,Data!$D:$D,U$2)</f>
        <v>0</v>
      </c>
      <c r="V74" s="5">
        <f>SUMIFS(Data!$A:$A, Data!$H:$H,$A74,Data!$C:$C,V$1,Data!$D:$D,V$2)</f>
        <v>0</v>
      </c>
      <c r="W74" s="5">
        <f>SUMIFS(Data!$A:$A, Data!$H:$H,$A74,Data!$C:$C,W$1,Data!$D:$D,W$2)</f>
        <v>0</v>
      </c>
      <c r="X74" s="5">
        <f>SUMIFS(Data!$A:$A, Data!$H:$H,$A74,Data!$C:$C,X$1,Data!$D:$D,X$2)</f>
        <v>0</v>
      </c>
      <c r="Y74" s="5">
        <f>SUMIFS(Data!$A:$A, Data!$H:$H,$A74,Data!$C:$C,Y$1,Data!$D:$D,Y$2)</f>
        <v>0</v>
      </c>
      <c r="Z74" s="5">
        <f>SUMIFS(Data!$A:$A, Data!$H:$H,$A74,Data!$C:$C,Z$1,Data!$D:$D,Z$2)</f>
        <v>0</v>
      </c>
      <c r="AA74" s="5">
        <f>SUMIFS(Data!$A:$A, Data!$H:$H,$A74,Data!$C:$C,AA$1,Data!$D:$D,AA$2)</f>
        <v>0</v>
      </c>
      <c r="AB74" s="5">
        <f>SUMIFS(Data!$A:$A, Data!$H:$H,$A74,Data!$C:$C,AB$1,Data!$D:$D,AB$2)</f>
        <v>0</v>
      </c>
      <c r="AC74" s="5">
        <f>SUMIFS(Data!$A:$A, Data!$H:$H,$A74,Data!$C:$C,AC$1,Data!$D:$D,AC$2)</f>
        <v>0</v>
      </c>
      <c r="AD74" s="5">
        <f>SUMIFS(Data!$A:$A, Data!$H:$H,$A74,Data!$C:$C,AD$1,Data!$D:$D,AD$2)</f>
        <v>0</v>
      </c>
      <c r="AE74" s="5">
        <f>SUMIFS(Data!$A:$A, Data!$H:$H,$A74,Data!$C:$C,AE$1,Data!$D:$D,AE$2)</f>
        <v>0</v>
      </c>
      <c r="AF74" s="5">
        <f>SUMIFS(Data!$A:$A, Data!$H:$H,$A74,Data!$C:$C,AF$1,Data!$D:$D,AF$2)</f>
        <v>0</v>
      </c>
      <c r="AG74" s="5">
        <f>SUMIFS(Data!$A:$A, Data!$H:$H,$A74,Data!$C:$C,AG$1,Data!$D:$D,AG$2)</f>
        <v>0</v>
      </c>
      <c r="AH74" s="5">
        <f>SUMIFS(Data!$A:$A, Data!$H:$H,$A74,Data!$C:$C,AH$1,Data!$D:$D,AH$2)</f>
        <v>0</v>
      </c>
      <c r="AI74" s="5">
        <f>SUMIFS(Data!$A:$A, Data!$H:$H,$A74,Data!$C:$C,AI$1,Data!$D:$D,AI$2)</f>
        <v>0</v>
      </c>
      <c r="AJ74" s="5">
        <f>SUMIFS(Data!$A:$A, Data!$H:$H,$A74,Data!$C:$C,AJ$1,Data!$D:$D,AJ$2)</f>
        <v>0</v>
      </c>
      <c r="AK74" s="5">
        <f>SUMIFS(Data!$A:$A, Data!$H:$H,$A74,Data!$C:$C,AK$1,Data!$D:$D,AK$2)</f>
        <v>0</v>
      </c>
      <c r="AL74" s="5">
        <f>SUMIFS(Data!$A:$A, Data!$H:$H,$A74,Data!$C:$C,AL$1,Data!$D:$D,AL$2)</f>
        <v>0</v>
      </c>
      <c r="AM74" s="5">
        <f>SUMIFS(Data!$A:$A, Data!$H:$H,$A74,Data!$C:$C,AM$1,Data!$D:$D,AM$2)</f>
        <v>0</v>
      </c>
      <c r="AN74" s="5">
        <f>SUMIFS(Data!$A:$A, Data!$H:$H,$A74,Data!$C:$C,AN$1,Data!$D:$D,AN$2)</f>
        <v>0</v>
      </c>
      <c r="AO74" s="5">
        <f>SUMIFS(Data!$A:$A, Data!$H:$H,$A74,Data!$C:$C,AO$1,Data!$D:$D,AO$2)</f>
        <v>0</v>
      </c>
      <c r="AP74" s="5">
        <f>SUMIFS(Data!$A:$A, Data!$H:$H,$A74,Data!$C:$C,AP$1,Data!$D:$D,AP$2)</f>
        <v>0</v>
      </c>
      <c r="AQ74" s="5">
        <f>SUMIFS(Data!$A:$A, Data!$H:$H,$A74,Data!$C:$C,AQ$1,Data!$D:$D,AQ$2)</f>
        <v>0</v>
      </c>
      <c r="AR74" s="5">
        <f>SUMIFS(Data!$A:$A, Data!$H:$H,$A74,Data!$C:$C,AR$1,Data!$D:$D,AR$2)</f>
        <v>0</v>
      </c>
      <c r="AS74" s="5">
        <f>SUMIFS(Data!$A:$A, Data!$H:$H,$A74,Data!$C:$C,AS$1,Data!$D:$D,AS$2)</f>
        <v>0</v>
      </c>
      <c r="AT74" s="5">
        <f>SUMIFS(Data!$A:$A, Data!$H:$H,$A74,Data!$C:$C,AT$1,Data!$D:$D,AT$2)</f>
        <v>0</v>
      </c>
      <c r="AU74" s="5">
        <f>SUMIFS(Data!$A:$A, Data!$H:$H,$A74,Data!$C:$C,AU$1,Data!$D:$D,AU$2)</f>
        <v>0</v>
      </c>
      <c r="AV74" s="5">
        <f>SUMIFS(Data!$A:$A, Data!$H:$H,$A74,Data!$C:$C,AV$1,Data!$D:$D,AV$2)</f>
        <v>0</v>
      </c>
      <c r="AW74" s="5">
        <f>SUMIFS(Data!$A:$A, Data!$H:$H,$A74,Data!$C:$C,AW$1,Data!$D:$D,AW$2)</f>
        <v>0</v>
      </c>
      <c r="AX74" s="5">
        <f>SUMIFS(Data!$A:$A, Data!$H:$H,$A74,Data!$C:$C,AX$1,Data!$D:$D,AX$2)</f>
        <v>0</v>
      </c>
      <c r="AY74" s="5">
        <f>SUMIFS(Data!$A:$A, Data!$H:$H,$A74,Data!$C:$C,AY$1,Data!$D:$D,AY$2)</f>
        <v>0</v>
      </c>
      <c r="AZ74" s="5">
        <f>SUMIFS(Data!$A:$A, Data!$H:$H,$A74,Data!$C:$C,AZ$1,Data!$D:$D,AZ$2)</f>
        <v>0</v>
      </c>
      <c r="BA74" s="5">
        <f>SUMIFS(Data!$A:$A, Data!$H:$H,$A74,Data!$C:$C,BA$1,Data!$D:$D,BA$2)</f>
        <v>0</v>
      </c>
      <c r="BB74" s="5">
        <f>SUMIFS(Data!$A:$A, Data!$H:$H,$A74,Data!$C:$C,BB$1,Data!$D:$D,BB$2)</f>
        <v>0</v>
      </c>
      <c r="BC74" s="5">
        <f>SUMIFS(Data!$A:$A, Data!$H:$H,$A74,Data!$C:$C,BC$1,Data!$D:$D,BC$2)</f>
        <v>0</v>
      </c>
      <c r="BD74" s="5">
        <f>SUMIFS(Data!$A:$A, Data!$H:$H,$A74,Data!$C:$C,BD$1,Data!$D:$D,BD$2)</f>
        <v>0</v>
      </c>
      <c r="BE74" s="5">
        <f>SUMIFS(Data!$A:$A, Data!$H:$H,$A74,Data!$C:$C,BE$1,Data!$D:$D,BE$2)</f>
        <v>0</v>
      </c>
      <c r="BF74" s="5">
        <f>SUMIFS(Data!$A:$A, Data!$H:$H,$A74,Data!$C:$C,BF$1,Data!$D:$D,BF$2)</f>
        <v>0</v>
      </c>
      <c r="BG74" s="5">
        <f>SUMIFS(Data!$A:$A, Data!$H:$H,$A74,Data!$C:$C,BG$1,Data!$D:$D,BG$2)</f>
        <v>0</v>
      </c>
      <c r="BH74" s="5">
        <f>SUMIFS(Data!$A:$A, Data!$H:$H,$A74,Data!$C:$C,BH$1,Data!$D:$D,BH$2)</f>
        <v>0</v>
      </c>
      <c r="BI74" s="5">
        <f>SUMIFS(Data!$A:$A, Data!$H:$H,$A74,Data!$C:$C,BI$1,Data!$D:$D,BI$2)</f>
        <v>0</v>
      </c>
      <c r="BJ74" s="5">
        <f>SUMIFS(Data!$A:$A, Data!$H:$H,$A74,Data!$C:$C,BJ$1,Data!$D:$D,BJ$2)</f>
        <v>0</v>
      </c>
      <c r="BK74" s="5">
        <f>SUMIFS(Data!$A:$A, Data!$H:$H,$A74,Data!$C:$C,BK$1,Data!$D:$D,BK$2)</f>
        <v>0</v>
      </c>
      <c r="BL74" s="5">
        <f>SUMIFS(Data!$A:$A, Data!$H:$H,$A74,Data!$C:$C,BL$1,Data!$D:$D,BL$2)</f>
        <v>0</v>
      </c>
      <c r="BM74" s="5">
        <f>SUMIFS(Data!$A:$A, Data!$H:$H,$A74,Data!$C:$C,BM$1,Data!$D:$D,BM$2)</f>
        <v>0</v>
      </c>
      <c r="BN74" s="5">
        <f>SUMIFS(Data!$A:$A, Data!$H:$H,$A74,Data!$C:$C,BN$1,Data!$D:$D,BN$2)</f>
        <v>0</v>
      </c>
      <c r="BO74" s="5">
        <f>SUMIFS(Data!$A:$A, Data!$H:$H,$A74,Data!$C:$C,BO$1,Data!$D:$D,BO$2)</f>
        <v>0</v>
      </c>
      <c r="BP74" s="5">
        <f>SUMIFS(Data!$A:$A, Data!$H:$H,$A74,Data!$C:$C,BP$1,Data!$D:$D,BP$2)</f>
        <v>0</v>
      </c>
      <c r="BQ74" s="5">
        <f>SUMIFS(Data!$A:$A, Data!$H:$H,$A74,Data!$C:$C,BQ$1,Data!$D:$D,BQ$2)</f>
        <v>0</v>
      </c>
      <c r="BR74" s="5">
        <f>SUMIFS(Data!$A:$A, Data!$H:$H,$A74,Data!$C:$C,BR$1,Data!$D:$D,BR$2)</f>
        <v>0</v>
      </c>
      <c r="BS74" s="5">
        <f>SUMIFS(Data!$A:$A, Data!$H:$H,$A74,Data!$C:$C,BS$1,Data!$D:$D,BS$2)</f>
        <v>0</v>
      </c>
      <c r="BT74" s="5">
        <f>SUMIFS(Data!$A:$A, Data!$H:$H,$A74,Data!$C:$C,BT$1,Data!$D:$D,BT$2)</f>
        <v>0</v>
      </c>
      <c r="BU74" s="5">
        <f>SUMIFS(Data!$A:$A, Data!$H:$H,$A74,Data!$C:$C,BU$1,Data!$D:$D,BU$2)</f>
        <v>0</v>
      </c>
      <c r="BV74" s="5">
        <f>SUMIFS(Data!$A:$A, Data!$H:$H,$A74,Data!$C:$C,BV$1,Data!$D:$D,BV$2)</f>
        <v>0</v>
      </c>
      <c r="BW74" s="5">
        <f>SUMIFS(Data!$A:$A, Data!$H:$H,$A74,Data!$C:$C,BW$1,Data!$D:$D,BW$2)</f>
        <v>0</v>
      </c>
      <c r="BX74" s="5">
        <f>SUMIFS(Data!$A:$A, Data!$H:$H,$A74,Data!$C:$C,BX$1,Data!$D:$D,BX$2)</f>
        <v>0</v>
      </c>
      <c r="BY74" s="5">
        <f>SUMIFS(Data!$A:$A, Data!$H:$H,$A74,Data!$C:$C,BY$1,Data!$D:$D,BY$2)</f>
        <v>0</v>
      </c>
      <c r="BZ74" s="5">
        <f>SUMIFS(Data!$A:$A, Data!$H:$H,$A74,Data!$C:$C,BZ$1,Data!$D:$D,BZ$2)</f>
        <v>0</v>
      </c>
      <c r="CA74" s="5">
        <f>SUMIFS(Data!$A:$A, Data!$H:$H,$A74,Data!$C:$C,CA$1,Data!$D:$D,CA$2)</f>
        <v>0</v>
      </c>
      <c r="CB74" s="5">
        <f>SUMIFS(Data!$A:$A, Data!$H:$H,$A74,Data!$C:$C,CB$1,Data!$D:$D,CB$2)</f>
        <v>0</v>
      </c>
      <c r="CC74" s="5">
        <f>SUMIFS(Data!$A:$A, Data!$H:$H,$A74,Data!$C:$C,CC$1,Data!$D:$D,CC$2)</f>
        <v>0</v>
      </c>
      <c r="CD74" s="5">
        <f>SUMIFS(Data!$A:$A, Data!$H:$H,$A74,Data!$C:$C,CD$1,Data!$D:$D,CD$2)</f>
        <v>0</v>
      </c>
      <c r="CE74" s="5">
        <f>SUMIFS(Data!$A:$A, Data!$H:$H,$A74,Data!$C:$C,CE$1,Data!$D:$D,CE$2)</f>
        <v>0</v>
      </c>
      <c r="CF74" s="5">
        <f>SUMIFS(Data!$A:$A, Data!$H:$H,$A74,Data!$C:$C,CF$1,Data!$D:$D,CF$2)</f>
        <v>0</v>
      </c>
      <c r="CG74" s="5">
        <f>SUMIFS(Data!$A:$A, Data!$H:$H,$A74,Data!$C:$C,CG$1,Data!$D:$D,CG$2)</f>
        <v>0</v>
      </c>
      <c r="CH74" s="5">
        <f>SUMIFS(Data!$A:$A, Data!$H:$H,$A74,Data!$C:$C,CH$1,Data!$D:$D,CH$2)</f>
        <v>0</v>
      </c>
      <c r="CI74" s="5">
        <f>SUMIFS(Data!$A:$A, Data!$H:$H,$A74,Data!$C:$C,CI$1,Data!$D:$D,CI$2)</f>
        <v>0</v>
      </c>
      <c r="CJ74" s="5">
        <f>SUMIFS(Data!$A:$A, Data!$H:$H,$A74,Data!$C:$C,CJ$1,Data!$D:$D,CJ$2)</f>
        <v>0</v>
      </c>
      <c r="CK74" s="5">
        <f>SUMIFS(Data!$A:$A, Data!$H:$H,$A74,Data!$C:$C,CK$1,Data!$D:$D,CK$2)</f>
        <v>0</v>
      </c>
      <c r="CL74" s="5">
        <f>SUMIFS(Data!$A:$A, Data!$H:$H,$A74,Data!$C:$C,CL$1,Data!$D:$D,CL$2)</f>
        <v>0</v>
      </c>
      <c r="CM74" s="5">
        <f>SUMIFS(Data!$A:$A, Data!$H:$H,$A74,Data!$C:$C,CM$1,Data!$D:$D,CM$2)</f>
        <v>0</v>
      </c>
      <c r="CN74" s="5">
        <f>SUMIFS(Data!$A:$A, Data!$H:$H,$A74,Data!$C:$C,CN$1,Data!$D:$D,CN$2)</f>
        <v>0</v>
      </c>
      <c r="CO74" s="5">
        <f>SUMIFS(Data!$A:$A, Data!$H:$H,$A74,Data!$C:$C,CO$1,Data!$D:$D,CO$2)</f>
        <v>0</v>
      </c>
      <c r="CP74" s="5">
        <f>SUMIFS(Data!$A:$A, Data!$H:$H,$A74,Data!$C:$C,CP$1,Data!$D:$D,CP$2)</f>
        <v>0</v>
      </c>
      <c r="CQ74" s="5">
        <f>SUMIFS(Data!$A:$A, Data!$H:$H,$A74,Data!$C:$C,CQ$1,Data!$D:$D,CQ$2)</f>
        <v>0</v>
      </c>
      <c r="CR74" s="5">
        <f>SUMIFS(Data!$A:$A, Data!$H:$H,$A74,Data!$C:$C,CR$1,Data!$D:$D,CR$2)</f>
        <v>0</v>
      </c>
      <c r="CS74" s="5">
        <f>SUMIFS(Data!$A:$A, Data!$H:$H,$A74,Data!$C:$C,CS$1,Data!$D:$D,CS$2)</f>
        <v>0</v>
      </c>
      <c r="CT74" s="5">
        <f>SUMIFS(Data!$A:$A, Data!$H:$H,$A74,Data!$C:$C,CT$1,Data!$D:$D,CT$2)</f>
        <v>0</v>
      </c>
      <c r="CU74" s="5">
        <f>SUMIFS(Data!$A:$A, Data!$H:$H,$A74,Data!$C:$C,CU$1,Data!$D:$D,CU$2)</f>
        <v>0</v>
      </c>
      <c r="CV74" s="5">
        <f>SUMIFS(Data!$A:$A, Data!$H:$H,$A74,Data!$C:$C,CV$1,Data!$D:$D,CV$2)</f>
        <v>0</v>
      </c>
      <c r="CW74" s="5">
        <f t="shared" ref="CW74:CX74" si="73">SUMIF($B$2:$CV$2,CW$2, $B74:$CV74)</f>
        <v>0</v>
      </c>
      <c r="CX74" s="5">
        <f t="shared" si="73"/>
        <v>1</v>
      </c>
      <c r="CY74" s="5">
        <f t="shared" si="3"/>
        <v>1</v>
      </c>
    </row>
    <row r="75">
      <c r="A75" s="5" t="str">
        <f>Countries!A73</f>
        <v>PUR</v>
      </c>
      <c r="B75" s="5">
        <f>SUMIFS(Data!$A:$A, Data!$H:$H,$A75,Data!$C:$C,B$1,Data!$D:$D,B$2)</f>
        <v>0</v>
      </c>
      <c r="C75" s="5">
        <f>SUMIFS(Data!$A:$A, Data!$H:$H,$A75,Data!$C:$C,C$1,Data!$D:$D,C$2)</f>
        <v>0</v>
      </c>
      <c r="D75" s="5">
        <f>SUMIFS(Data!$A:$A, Data!$H:$H,$A75,Data!$C:$C,D$1,Data!$D:$D,D$2)</f>
        <v>0</v>
      </c>
      <c r="E75" s="5">
        <f>SUMIFS(Data!$A:$A, Data!$H:$H,$A75,Data!$C:$C,E$1,Data!$D:$D,E$2)</f>
        <v>0</v>
      </c>
      <c r="F75" s="5">
        <f>SUMIFS(Data!$A:$A, Data!$H:$H,$A75,Data!$C:$C,F$1,Data!$D:$D,F$2)</f>
        <v>0</v>
      </c>
      <c r="G75" s="5">
        <f>SUMIFS(Data!$A:$A, Data!$H:$H,$A75,Data!$C:$C,G$1,Data!$D:$D,G$2)</f>
        <v>0</v>
      </c>
      <c r="H75" s="5">
        <f>SUMIFS(Data!$A:$A, Data!$H:$H,$A75,Data!$C:$C,H$1,Data!$D:$D,H$2)</f>
        <v>0</v>
      </c>
      <c r="I75" s="5">
        <f>SUMIFS(Data!$A:$A, Data!$H:$H,$A75,Data!$C:$C,I$1,Data!$D:$D,I$2)</f>
        <v>0</v>
      </c>
      <c r="J75" s="5">
        <f>SUMIFS(Data!$A:$A, Data!$H:$H,$A75,Data!$C:$C,J$1,Data!$D:$D,J$2)</f>
        <v>0</v>
      </c>
      <c r="K75" s="5">
        <f>SUMIFS(Data!$A:$A, Data!$H:$H,$A75,Data!$C:$C,K$1,Data!$D:$D,K$2)</f>
        <v>0</v>
      </c>
      <c r="L75" s="5">
        <f>SUMIFS(Data!$A:$A, Data!$H:$H,$A75,Data!$C:$C,L$1,Data!$D:$D,L$2)</f>
        <v>0</v>
      </c>
      <c r="M75" s="5">
        <f>SUMIFS(Data!$A:$A, Data!$H:$H,$A75,Data!$C:$C,M$1,Data!$D:$D,M$2)</f>
        <v>0</v>
      </c>
      <c r="N75" s="5">
        <f>SUMIFS(Data!$A:$A, Data!$H:$H,$A75,Data!$C:$C,N$1,Data!$D:$D,N$2)</f>
        <v>0</v>
      </c>
      <c r="O75" s="5">
        <f>SUMIFS(Data!$A:$A, Data!$H:$H,$A75,Data!$C:$C,O$1,Data!$D:$D,O$2)</f>
        <v>0</v>
      </c>
      <c r="P75" s="5">
        <f>SUMIFS(Data!$A:$A, Data!$H:$H,$A75,Data!$C:$C,P$1,Data!$D:$D,P$2)</f>
        <v>0</v>
      </c>
      <c r="Q75" s="5">
        <f>SUMIFS(Data!$A:$A, Data!$H:$H,$A75,Data!$C:$C,Q$1,Data!$D:$D,Q$2)</f>
        <v>0</v>
      </c>
      <c r="R75" s="5">
        <f>SUMIFS(Data!$A:$A, Data!$H:$H,$A75,Data!$C:$C,R$1,Data!$D:$D,R$2)</f>
        <v>0</v>
      </c>
      <c r="S75" s="5">
        <f>SUMIFS(Data!$A:$A, Data!$H:$H,$A75,Data!$C:$C,S$1,Data!$D:$D,S$2)</f>
        <v>0</v>
      </c>
      <c r="T75" s="5">
        <f>SUMIFS(Data!$A:$A, Data!$H:$H,$A75,Data!$C:$C,T$1,Data!$D:$D,T$2)</f>
        <v>0</v>
      </c>
      <c r="U75" s="5">
        <f>SUMIFS(Data!$A:$A, Data!$H:$H,$A75,Data!$C:$C,U$1,Data!$D:$D,U$2)</f>
        <v>0</v>
      </c>
      <c r="V75" s="5">
        <f>SUMIFS(Data!$A:$A, Data!$H:$H,$A75,Data!$C:$C,V$1,Data!$D:$D,V$2)</f>
        <v>0</v>
      </c>
      <c r="W75" s="5">
        <f>SUMIFS(Data!$A:$A, Data!$H:$H,$A75,Data!$C:$C,W$1,Data!$D:$D,W$2)</f>
        <v>0</v>
      </c>
      <c r="X75" s="5">
        <f>SUMIFS(Data!$A:$A, Data!$H:$H,$A75,Data!$C:$C,X$1,Data!$D:$D,X$2)</f>
        <v>0</v>
      </c>
      <c r="Y75" s="5">
        <f>SUMIFS(Data!$A:$A, Data!$H:$H,$A75,Data!$C:$C,Y$1,Data!$D:$D,Y$2)</f>
        <v>0</v>
      </c>
      <c r="Z75" s="5">
        <f>SUMIFS(Data!$A:$A, Data!$H:$H,$A75,Data!$C:$C,Z$1,Data!$D:$D,Z$2)</f>
        <v>0</v>
      </c>
      <c r="AA75" s="5">
        <f>SUMIFS(Data!$A:$A, Data!$H:$H,$A75,Data!$C:$C,AA$1,Data!$D:$D,AA$2)</f>
        <v>0</v>
      </c>
      <c r="AB75" s="5">
        <f>SUMIFS(Data!$A:$A, Data!$H:$H,$A75,Data!$C:$C,AB$1,Data!$D:$D,AB$2)</f>
        <v>0</v>
      </c>
      <c r="AC75" s="5">
        <f>SUMIFS(Data!$A:$A, Data!$H:$H,$A75,Data!$C:$C,AC$1,Data!$D:$D,AC$2)</f>
        <v>0</v>
      </c>
      <c r="AD75" s="5">
        <f>SUMIFS(Data!$A:$A, Data!$H:$H,$A75,Data!$C:$C,AD$1,Data!$D:$D,AD$2)</f>
        <v>0</v>
      </c>
      <c r="AE75" s="5">
        <f>SUMIFS(Data!$A:$A, Data!$H:$H,$A75,Data!$C:$C,AE$1,Data!$D:$D,AE$2)</f>
        <v>0</v>
      </c>
      <c r="AF75" s="5">
        <f>SUMIFS(Data!$A:$A, Data!$H:$H,$A75,Data!$C:$C,AF$1,Data!$D:$D,AF$2)</f>
        <v>0</v>
      </c>
      <c r="AG75" s="5">
        <f>SUMIFS(Data!$A:$A, Data!$H:$H,$A75,Data!$C:$C,AG$1,Data!$D:$D,AG$2)</f>
        <v>0</v>
      </c>
      <c r="AH75" s="5">
        <f>SUMIFS(Data!$A:$A, Data!$H:$H,$A75,Data!$C:$C,AH$1,Data!$D:$D,AH$2)</f>
        <v>0</v>
      </c>
      <c r="AI75" s="5">
        <f>SUMIFS(Data!$A:$A, Data!$H:$H,$A75,Data!$C:$C,AI$1,Data!$D:$D,AI$2)</f>
        <v>0</v>
      </c>
      <c r="AJ75" s="5">
        <f>SUMIFS(Data!$A:$A, Data!$H:$H,$A75,Data!$C:$C,AJ$1,Data!$D:$D,AJ$2)</f>
        <v>0</v>
      </c>
      <c r="AK75" s="5">
        <f>SUMIFS(Data!$A:$A, Data!$H:$H,$A75,Data!$C:$C,AK$1,Data!$D:$D,AK$2)</f>
        <v>0</v>
      </c>
      <c r="AL75" s="5">
        <f>SUMIFS(Data!$A:$A, Data!$H:$H,$A75,Data!$C:$C,AL$1,Data!$D:$D,AL$2)</f>
        <v>0</v>
      </c>
      <c r="AM75" s="5">
        <f>SUMIFS(Data!$A:$A, Data!$H:$H,$A75,Data!$C:$C,AM$1,Data!$D:$D,AM$2)</f>
        <v>0</v>
      </c>
      <c r="AN75" s="5">
        <f>SUMIFS(Data!$A:$A, Data!$H:$H,$A75,Data!$C:$C,AN$1,Data!$D:$D,AN$2)</f>
        <v>0</v>
      </c>
      <c r="AO75" s="5">
        <f>SUMIFS(Data!$A:$A, Data!$H:$H,$A75,Data!$C:$C,AO$1,Data!$D:$D,AO$2)</f>
        <v>0</v>
      </c>
      <c r="AP75" s="5">
        <f>SUMIFS(Data!$A:$A, Data!$H:$H,$A75,Data!$C:$C,AP$1,Data!$D:$D,AP$2)</f>
        <v>0</v>
      </c>
      <c r="AQ75" s="5">
        <f>SUMIFS(Data!$A:$A, Data!$H:$H,$A75,Data!$C:$C,AQ$1,Data!$D:$D,AQ$2)</f>
        <v>0</v>
      </c>
      <c r="AR75" s="5">
        <f>SUMIFS(Data!$A:$A, Data!$H:$H,$A75,Data!$C:$C,AR$1,Data!$D:$D,AR$2)</f>
        <v>0</v>
      </c>
      <c r="AS75" s="5">
        <f>SUMIFS(Data!$A:$A, Data!$H:$H,$A75,Data!$C:$C,AS$1,Data!$D:$D,AS$2)</f>
        <v>0</v>
      </c>
      <c r="AT75" s="5">
        <f>SUMIFS(Data!$A:$A, Data!$H:$H,$A75,Data!$C:$C,AT$1,Data!$D:$D,AT$2)</f>
        <v>0</v>
      </c>
      <c r="AU75" s="5">
        <f>SUMIFS(Data!$A:$A, Data!$H:$H,$A75,Data!$C:$C,AU$1,Data!$D:$D,AU$2)</f>
        <v>0</v>
      </c>
      <c r="AV75" s="5">
        <f>SUMIFS(Data!$A:$A, Data!$H:$H,$A75,Data!$C:$C,AV$1,Data!$D:$D,AV$2)</f>
        <v>0</v>
      </c>
      <c r="AW75" s="5">
        <f>SUMIFS(Data!$A:$A, Data!$H:$H,$A75,Data!$C:$C,AW$1,Data!$D:$D,AW$2)</f>
        <v>0</v>
      </c>
      <c r="AX75" s="5">
        <f>SUMIFS(Data!$A:$A, Data!$H:$H,$A75,Data!$C:$C,AX$1,Data!$D:$D,AX$2)</f>
        <v>0</v>
      </c>
      <c r="AY75" s="5">
        <f>SUMIFS(Data!$A:$A, Data!$H:$H,$A75,Data!$C:$C,AY$1,Data!$D:$D,AY$2)</f>
        <v>0</v>
      </c>
      <c r="AZ75" s="5">
        <f>SUMIFS(Data!$A:$A, Data!$H:$H,$A75,Data!$C:$C,AZ$1,Data!$D:$D,AZ$2)</f>
        <v>0</v>
      </c>
      <c r="BA75" s="5">
        <f>SUMIFS(Data!$A:$A, Data!$H:$H,$A75,Data!$C:$C,BA$1,Data!$D:$D,BA$2)</f>
        <v>0</v>
      </c>
      <c r="BB75" s="5">
        <f>SUMIFS(Data!$A:$A, Data!$H:$H,$A75,Data!$C:$C,BB$1,Data!$D:$D,BB$2)</f>
        <v>0</v>
      </c>
      <c r="BC75" s="5">
        <f>SUMIFS(Data!$A:$A, Data!$H:$H,$A75,Data!$C:$C,BC$1,Data!$D:$D,BC$2)</f>
        <v>0</v>
      </c>
      <c r="BD75" s="5">
        <f>SUMIFS(Data!$A:$A, Data!$H:$H,$A75,Data!$C:$C,BD$1,Data!$D:$D,BD$2)</f>
        <v>0</v>
      </c>
      <c r="BE75" s="5">
        <f>SUMIFS(Data!$A:$A, Data!$H:$H,$A75,Data!$C:$C,BE$1,Data!$D:$D,BE$2)</f>
        <v>0</v>
      </c>
      <c r="BF75" s="5">
        <f>SUMIFS(Data!$A:$A, Data!$H:$H,$A75,Data!$C:$C,BF$1,Data!$D:$D,BF$2)</f>
        <v>0</v>
      </c>
      <c r="BG75" s="5">
        <f>SUMIFS(Data!$A:$A, Data!$H:$H,$A75,Data!$C:$C,BG$1,Data!$D:$D,BG$2)</f>
        <v>0</v>
      </c>
      <c r="BH75" s="5">
        <f>SUMIFS(Data!$A:$A, Data!$H:$H,$A75,Data!$C:$C,BH$1,Data!$D:$D,BH$2)</f>
        <v>0</v>
      </c>
      <c r="BI75" s="5">
        <f>SUMIFS(Data!$A:$A, Data!$H:$H,$A75,Data!$C:$C,BI$1,Data!$D:$D,BI$2)</f>
        <v>0</v>
      </c>
      <c r="BJ75" s="5">
        <f>SUMIFS(Data!$A:$A, Data!$H:$H,$A75,Data!$C:$C,BJ$1,Data!$D:$D,BJ$2)</f>
        <v>0</v>
      </c>
      <c r="BK75" s="5">
        <f>SUMIFS(Data!$A:$A, Data!$H:$H,$A75,Data!$C:$C,BK$1,Data!$D:$D,BK$2)</f>
        <v>0</v>
      </c>
      <c r="BL75" s="5">
        <f>SUMIFS(Data!$A:$A, Data!$H:$H,$A75,Data!$C:$C,BL$1,Data!$D:$D,BL$2)</f>
        <v>0</v>
      </c>
      <c r="BM75" s="5">
        <f>SUMIFS(Data!$A:$A, Data!$H:$H,$A75,Data!$C:$C,BM$1,Data!$D:$D,BM$2)</f>
        <v>0</v>
      </c>
      <c r="BN75" s="5">
        <f>SUMIFS(Data!$A:$A, Data!$H:$H,$A75,Data!$C:$C,BN$1,Data!$D:$D,BN$2)</f>
        <v>0</v>
      </c>
      <c r="BO75" s="5">
        <f>SUMIFS(Data!$A:$A, Data!$H:$H,$A75,Data!$C:$C,BO$1,Data!$D:$D,BO$2)</f>
        <v>0</v>
      </c>
      <c r="BP75" s="5">
        <f>SUMIFS(Data!$A:$A, Data!$H:$H,$A75,Data!$C:$C,BP$1,Data!$D:$D,BP$2)</f>
        <v>0</v>
      </c>
      <c r="BQ75" s="5">
        <f>SUMIFS(Data!$A:$A, Data!$H:$H,$A75,Data!$C:$C,BQ$1,Data!$D:$D,BQ$2)</f>
        <v>0</v>
      </c>
      <c r="BR75" s="5">
        <f>SUMIFS(Data!$A:$A, Data!$H:$H,$A75,Data!$C:$C,BR$1,Data!$D:$D,BR$2)</f>
        <v>0</v>
      </c>
      <c r="BS75" s="5">
        <f>SUMIFS(Data!$A:$A, Data!$H:$H,$A75,Data!$C:$C,BS$1,Data!$D:$D,BS$2)</f>
        <v>0</v>
      </c>
      <c r="BT75" s="5">
        <f>SUMIFS(Data!$A:$A, Data!$H:$H,$A75,Data!$C:$C,BT$1,Data!$D:$D,BT$2)</f>
        <v>0</v>
      </c>
      <c r="BU75" s="5">
        <f>SUMIFS(Data!$A:$A, Data!$H:$H,$A75,Data!$C:$C,BU$1,Data!$D:$D,BU$2)</f>
        <v>0</v>
      </c>
      <c r="BV75" s="5">
        <f>SUMIFS(Data!$A:$A, Data!$H:$H,$A75,Data!$C:$C,BV$1,Data!$D:$D,BV$2)</f>
        <v>0</v>
      </c>
      <c r="BW75" s="5">
        <f>SUMIFS(Data!$A:$A, Data!$H:$H,$A75,Data!$C:$C,BW$1,Data!$D:$D,BW$2)</f>
        <v>0</v>
      </c>
      <c r="BX75" s="5">
        <f>SUMIFS(Data!$A:$A, Data!$H:$H,$A75,Data!$C:$C,BX$1,Data!$D:$D,BX$2)</f>
        <v>0</v>
      </c>
      <c r="BY75" s="5">
        <f>SUMIFS(Data!$A:$A, Data!$H:$H,$A75,Data!$C:$C,BY$1,Data!$D:$D,BY$2)</f>
        <v>0</v>
      </c>
      <c r="BZ75" s="5">
        <f>SUMIFS(Data!$A:$A, Data!$H:$H,$A75,Data!$C:$C,BZ$1,Data!$D:$D,BZ$2)</f>
        <v>0</v>
      </c>
      <c r="CA75" s="5">
        <f>SUMIFS(Data!$A:$A, Data!$H:$H,$A75,Data!$C:$C,CA$1,Data!$D:$D,CA$2)</f>
        <v>0</v>
      </c>
      <c r="CB75" s="5">
        <f>SUMIFS(Data!$A:$A, Data!$H:$H,$A75,Data!$C:$C,CB$1,Data!$D:$D,CB$2)</f>
        <v>0</v>
      </c>
      <c r="CC75" s="5">
        <f>SUMIFS(Data!$A:$A, Data!$H:$H,$A75,Data!$C:$C,CC$1,Data!$D:$D,CC$2)</f>
        <v>0</v>
      </c>
      <c r="CD75" s="5">
        <f>SUMIFS(Data!$A:$A, Data!$H:$H,$A75,Data!$C:$C,CD$1,Data!$D:$D,CD$2)</f>
        <v>0</v>
      </c>
      <c r="CE75" s="5">
        <f>SUMIFS(Data!$A:$A, Data!$H:$H,$A75,Data!$C:$C,CE$1,Data!$D:$D,CE$2)</f>
        <v>0</v>
      </c>
      <c r="CF75" s="5">
        <f>SUMIFS(Data!$A:$A, Data!$H:$H,$A75,Data!$C:$C,CF$1,Data!$D:$D,CF$2)</f>
        <v>0</v>
      </c>
      <c r="CG75" s="5">
        <f>SUMIFS(Data!$A:$A, Data!$H:$H,$A75,Data!$C:$C,CG$1,Data!$D:$D,CG$2)</f>
        <v>0</v>
      </c>
      <c r="CH75" s="5">
        <f>SUMIFS(Data!$A:$A, Data!$H:$H,$A75,Data!$C:$C,CH$1,Data!$D:$D,CH$2)</f>
        <v>0</v>
      </c>
      <c r="CI75" s="5">
        <f>SUMIFS(Data!$A:$A, Data!$H:$H,$A75,Data!$C:$C,CI$1,Data!$D:$D,CI$2)</f>
        <v>0</v>
      </c>
      <c r="CJ75" s="5">
        <f>SUMIFS(Data!$A:$A, Data!$H:$H,$A75,Data!$C:$C,CJ$1,Data!$D:$D,CJ$2)</f>
        <v>0</v>
      </c>
      <c r="CK75" s="5">
        <f>SUMIFS(Data!$A:$A, Data!$H:$H,$A75,Data!$C:$C,CK$1,Data!$D:$D,CK$2)</f>
        <v>0</v>
      </c>
      <c r="CL75" s="5">
        <f>SUMIFS(Data!$A:$A, Data!$H:$H,$A75,Data!$C:$C,CL$1,Data!$D:$D,CL$2)</f>
        <v>0</v>
      </c>
      <c r="CM75" s="5">
        <f>SUMIFS(Data!$A:$A, Data!$H:$H,$A75,Data!$C:$C,CM$1,Data!$D:$D,CM$2)</f>
        <v>0</v>
      </c>
      <c r="CN75" s="5">
        <f>SUMIFS(Data!$A:$A, Data!$H:$H,$A75,Data!$C:$C,CN$1,Data!$D:$D,CN$2)</f>
        <v>0</v>
      </c>
      <c r="CO75" s="5">
        <f>SUMIFS(Data!$A:$A, Data!$H:$H,$A75,Data!$C:$C,CO$1,Data!$D:$D,CO$2)</f>
        <v>0</v>
      </c>
      <c r="CP75" s="5">
        <f>SUMIFS(Data!$A:$A, Data!$H:$H,$A75,Data!$C:$C,CP$1,Data!$D:$D,CP$2)</f>
        <v>0</v>
      </c>
      <c r="CQ75" s="5">
        <f>SUMIFS(Data!$A:$A, Data!$H:$H,$A75,Data!$C:$C,CQ$1,Data!$D:$D,CQ$2)</f>
        <v>0</v>
      </c>
      <c r="CR75" s="5">
        <f>SUMIFS(Data!$A:$A, Data!$H:$H,$A75,Data!$C:$C,CR$1,Data!$D:$D,CR$2)</f>
        <v>0</v>
      </c>
      <c r="CS75" s="5">
        <f>SUMIFS(Data!$A:$A, Data!$H:$H,$A75,Data!$C:$C,CS$1,Data!$D:$D,CS$2)</f>
        <v>0</v>
      </c>
      <c r="CT75" s="5">
        <f>SUMIFS(Data!$A:$A, Data!$H:$H,$A75,Data!$C:$C,CT$1,Data!$D:$D,CT$2)</f>
        <v>0</v>
      </c>
      <c r="CU75" s="5">
        <f>SUMIFS(Data!$A:$A, Data!$H:$H,$A75,Data!$C:$C,CU$1,Data!$D:$D,CU$2)</f>
        <v>0</v>
      </c>
      <c r="CV75" s="5">
        <f>SUMIFS(Data!$A:$A, Data!$H:$H,$A75,Data!$C:$C,CV$1,Data!$D:$D,CV$2)</f>
        <v>0</v>
      </c>
      <c r="CW75" s="5">
        <f t="shared" ref="CW75:CX75" si="74">SUMIF($B$2:$CV$2,CW$2, $B75:$CV75)</f>
        <v>0</v>
      </c>
      <c r="CX75" s="5">
        <f t="shared" si="74"/>
        <v>0</v>
      </c>
      <c r="CY75" s="5">
        <f t="shared" si="3"/>
        <v>0</v>
      </c>
    </row>
    <row r="76">
      <c r="A76" s="5" t="str">
        <f>Countries!A74</f>
        <v>QAT</v>
      </c>
      <c r="B76" s="5">
        <f>SUMIFS(Data!$A:$A, Data!$H:$H,$A76,Data!$C:$C,B$1,Data!$D:$D,B$2)</f>
        <v>0</v>
      </c>
      <c r="C76" s="5">
        <f>SUMIFS(Data!$A:$A, Data!$H:$H,$A76,Data!$C:$C,C$1,Data!$D:$D,C$2)</f>
        <v>0</v>
      </c>
      <c r="D76" s="5">
        <f>SUMIFS(Data!$A:$A, Data!$H:$H,$A76,Data!$C:$C,D$1,Data!$D:$D,D$2)</f>
        <v>0</v>
      </c>
      <c r="E76" s="5">
        <f>SUMIFS(Data!$A:$A, Data!$H:$H,$A76,Data!$C:$C,E$1,Data!$D:$D,E$2)</f>
        <v>0</v>
      </c>
      <c r="F76" s="5">
        <f>SUMIFS(Data!$A:$A, Data!$H:$H,$A76,Data!$C:$C,F$1,Data!$D:$D,F$2)</f>
        <v>0</v>
      </c>
      <c r="G76" s="5">
        <f>SUMIFS(Data!$A:$A, Data!$H:$H,$A76,Data!$C:$C,G$1,Data!$D:$D,G$2)</f>
        <v>0</v>
      </c>
      <c r="H76" s="5">
        <f>SUMIFS(Data!$A:$A, Data!$H:$H,$A76,Data!$C:$C,H$1,Data!$D:$D,H$2)</f>
        <v>0</v>
      </c>
      <c r="I76" s="5">
        <f>SUMIFS(Data!$A:$A, Data!$H:$H,$A76,Data!$C:$C,I$1,Data!$D:$D,I$2)</f>
        <v>0</v>
      </c>
      <c r="J76" s="5">
        <f>0.5+SUMIFS(Data!$A:$A, Data!$H:$H,$A76,Data!$C:$C,J$1,Data!$D:$D,J$2)</f>
        <v>0.5</v>
      </c>
      <c r="K76" s="5">
        <f>SUMIFS(Data!$A:$A, Data!$H:$H,$A76,Data!$C:$C,K$1,Data!$D:$D,K$2)</f>
        <v>0</v>
      </c>
      <c r="L76" s="5">
        <f>SUMIFS(Data!$A:$A, Data!$H:$H,$A76,Data!$C:$C,L$1,Data!$D:$D,L$2)</f>
        <v>0</v>
      </c>
      <c r="M76" s="5">
        <f>SUMIFS(Data!$A:$A, Data!$H:$H,$A76,Data!$C:$C,M$1,Data!$D:$D,M$2)</f>
        <v>0</v>
      </c>
      <c r="N76" s="5">
        <f>SUMIFS(Data!$A:$A, Data!$H:$H,$A76,Data!$C:$C,N$1,Data!$D:$D,N$2)</f>
        <v>0</v>
      </c>
      <c r="O76" s="5">
        <f>SUMIFS(Data!$A:$A, Data!$H:$H,$A76,Data!$C:$C,O$1,Data!$D:$D,O$2)</f>
        <v>0</v>
      </c>
      <c r="P76" s="5">
        <f>SUMIFS(Data!$A:$A, Data!$H:$H,$A76,Data!$C:$C,P$1,Data!$D:$D,P$2)</f>
        <v>0</v>
      </c>
      <c r="Q76" s="5">
        <f>SUMIFS(Data!$A:$A, Data!$H:$H,$A76,Data!$C:$C,Q$1,Data!$D:$D,Q$2)</f>
        <v>0</v>
      </c>
      <c r="R76" s="5">
        <f>SUMIFS(Data!$A:$A, Data!$H:$H,$A76,Data!$C:$C,R$1,Data!$D:$D,R$2)</f>
        <v>0</v>
      </c>
      <c r="S76" s="5">
        <f>SUMIFS(Data!$A:$A, Data!$H:$H,$A76,Data!$C:$C,S$1,Data!$D:$D,S$2)</f>
        <v>0</v>
      </c>
      <c r="T76" s="5">
        <f>SUMIFS(Data!$A:$A, Data!$H:$H,$A76,Data!$C:$C,T$1,Data!$D:$D,T$2)</f>
        <v>0</v>
      </c>
      <c r="U76" s="5">
        <f>SUMIFS(Data!$A:$A, Data!$H:$H,$A76,Data!$C:$C,U$1,Data!$D:$D,U$2)</f>
        <v>0</v>
      </c>
      <c r="V76" s="5">
        <f>SUMIFS(Data!$A:$A, Data!$H:$H,$A76,Data!$C:$C,V$1,Data!$D:$D,V$2)</f>
        <v>0</v>
      </c>
      <c r="W76" s="5">
        <f>SUMIFS(Data!$A:$A, Data!$H:$H,$A76,Data!$C:$C,W$1,Data!$D:$D,W$2)</f>
        <v>0</v>
      </c>
      <c r="X76" s="5">
        <f>SUMIFS(Data!$A:$A, Data!$H:$H,$A76,Data!$C:$C,X$1,Data!$D:$D,X$2)</f>
        <v>0</v>
      </c>
      <c r="Y76" s="5">
        <f>SUMIFS(Data!$A:$A, Data!$H:$H,$A76,Data!$C:$C,Y$1,Data!$D:$D,Y$2)</f>
        <v>0</v>
      </c>
      <c r="Z76" s="5">
        <f>SUMIFS(Data!$A:$A, Data!$H:$H,$A76,Data!$C:$C,Z$1,Data!$D:$D,Z$2)</f>
        <v>0</v>
      </c>
      <c r="AA76" s="5">
        <f>SUMIFS(Data!$A:$A, Data!$H:$H,$A76,Data!$C:$C,AA$1,Data!$D:$D,AA$2)</f>
        <v>0</v>
      </c>
      <c r="AB76" s="5">
        <f>SUMIFS(Data!$A:$A, Data!$H:$H,$A76,Data!$C:$C,AB$1,Data!$D:$D,AB$2)</f>
        <v>0</v>
      </c>
      <c r="AC76" s="5">
        <f>SUMIFS(Data!$A:$A, Data!$H:$H,$A76,Data!$C:$C,AC$1,Data!$D:$D,AC$2)</f>
        <v>0</v>
      </c>
      <c r="AD76" s="5">
        <f>SUMIFS(Data!$A:$A, Data!$H:$H,$A76,Data!$C:$C,AD$1,Data!$D:$D,AD$2)</f>
        <v>0</v>
      </c>
      <c r="AE76" s="5">
        <f>SUMIFS(Data!$A:$A, Data!$H:$H,$A76,Data!$C:$C,AE$1,Data!$D:$D,AE$2)</f>
        <v>0</v>
      </c>
      <c r="AF76" s="5">
        <f>SUMIFS(Data!$A:$A, Data!$H:$H,$A76,Data!$C:$C,AF$1,Data!$D:$D,AF$2)</f>
        <v>0</v>
      </c>
      <c r="AG76" s="5">
        <f>SUMIFS(Data!$A:$A, Data!$H:$H,$A76,Data!$C:$C,AG$1,Data!$D:$D,AG$2)</f>
        <v>0</v>
      </c>
      <c r="AH76" s="5">
        <f>SUMIFS(Data!$A:$A, Data!$H:$H,$A76,Data!$C:$C,AH$1,Data!$D:$D,AH$2)</f>
        <v>0</v>
      </c>
      <c r="AI76" s="5">
        <f>SUMIFS(Data!$A:$A, Data!$H:$H,$A76,Data!$C:$C,AI$1,Data!$D:$D,AI$2)</f>
        <v>0</v>
      </c>
      <c r="AJ76" s="5">
        <f>SUMIFS(Data!$A:$A, Data!$H:$H,$A76,Data!$C:$C,AJ$1,Data!$D:$D,AJ$2)</f>
        <v>0</v>
      </c>
      <c r="AK76" s="5">
        <f>SUMIFS(Data!$A:$A, Data!$H:$H,$A76,Data!$C:$C,AK$1,Data!$D:$D,AK$2)</f>
        <v>0</v>
      </c>
      <c r="AL76" s="5">
        <f>SUMIFS(Data!$A:$A, Data!$H:$H,$A76,Data!$C:$C,AL$1,Data!$D:$D,AL$2)</f>
        <v>0</v>
      </c>
      <c r="AM76" s="5">
        <f>SUMIFS(Data!$A:$A, Data!$H:$H,$A76,Data!$C:$C,AM$1,Data!$D:$D,AM$2)</f>
        <v>0</v>
      </c>
      <c r="AN76" s="5">
        <f>SUMIFS(Data!$A:$A, Data!$H:$H,$A76,Data!$C:$C,AN$1,Data!$D:$D,AN$2)</f>
        <v>0</v>
      </c>
      <c r="AO76" s="5">
        <f>SUMIFS(Data!$A:$A, Data!$H:$H,$A76,Data!$C:$C,AO$1,Data!$D:$D,AO$2)</f>
        <v>0</v>
      </c>
      <c r="AP76" s="5">
        <f>SUMIFS(Data!$A:$A, Data!$H:$H,$A76,Data!$C:$C,AP$1,Data!$D:$D,AP$2)</f>
        <v>0</v>
      </c>
      <c r="AQ76" s="5">
        <f>SUMIFS(Data!$A:$A, Data!$H:$H,$A76,Data!$C:$C,AQ$1,Data!$D:$D,AQ$2)</f>
        <v>0</v>
      </c>
      <c r="AR76" s="5">
        <f>SUMIFS(Data!$A:$A, Data!$H:$H,$A76,Data!$C:$C,AR$1,Data!$D:$D,AR$2)</f>
        <v>0</v>
      </c>
      <c r="AS76" s="5">
        <f>SUMIFS(Data!$A:$A, Data!$H:$H,$A76,Data!$C:$C,AS$1,Data!$D:$D,AS$2)</f>
        <v>0</v>
      </c>
      <c r="AT76" s="5">
        <f>SUMIFS(Data!$A:$A, Data!$H:$H,$A76,Data!$C:$C,AT$1,Data!$D:$D,AT$2)</f>
        <v>0</v>
      </c>
      <c r="AU76" s="5">
        <f>SUMIFS(Data!$A:$A, Data!$H:$H,$A76,Data!$C:$C,AU$1,Data!$D:$D,AU$2)</f>
        <v>0</v>
      </c>
      <c r="AV76" s="5">
        <f>SUMIFS(Data!$A:$A, Data!$H:$H,$A76,Data!$C:$C,AV$1,Data!$D:$D,AV$2)</f>
        <v>0</v>
      </c>
      <c r="AW76" s="5">
        <f>SUMIFS(Data!$A:$A, Data!$H:$H,$A76,Data!$C:$C,AW$1,Data!$D:$D,AW$2)</f>
        <v>0</v>
      </c>
      <c r="AX76" s="5">
        <f>SUMIFS(Data!$A:$A, Data!$H:$H,$A76,Data!$C:$C,AX$1,Data!$D:$D,AX$2)</f>
        <v>0</v>
      </c>
      <c r="AY76" s="5">
        <f>SUMIFS(Data!$A:$A, Data!$H:$H,$A76,Data!$C:$C,AY$1,Data!$D:$D,AY$2)</f>
        <v>0</v>
      </c>
      <c r="AZ76" s="5">
        <f>SUMIFS(Data!$A:$A, Data!$H:$H,$A76,Data!$C:$C,AZ$1,Data!$D:$D,AZ$2)</f>
        <v>0</v>
      </c>
      <c r="BA76" s="5">
        <f>SUMIFS(Data!$A:$A, Data!$H:$H,$A76,Data!$C:$C,BA$1,Data!$D:$D,BA$2)</f>
        <v>0</v>
      </c>
      <c r="BB76" s="5">
        <f>SUMIFS(Data!$A:$A, Data!$H:$H,$A76,Data!$C:$C,BB$1,Data!$D:$D,BB$2)</f>
        <v>0</v>
      </c>
      <c r="BC76" s="5">
        <f>SUMIFS(Data!$A:$A, Data!$H:$H,$A76,Data!$C:$C,BC$1,Data!$D:$D,BC$2)</f>
        <v>0</v>
      </c>
      <c r="BD76" s="5">
        <f>SUMIFS(Data!$A:$A, Data!$H:$H,$A76,Data!$C:$C,BD$1,Data!$D:$D,BD$2)</f>
        <v>0</v>
      </c>
      <c r="BE76" s="5">
        <f>SUMIFS(Data!$A:$A, Data!$H:$H,$A76,Data!$C:$C,BE$1,Data!$D:$D,BE$2)</f>
        <v>0</v>
      </c>
      <c r="BF76" s="5">
        <f>SUMIFS(Data!$A:$A, Data!$H:$H,$A76,Data!$C:$C,BF$1,Data!$D:$D,BF$2)</f>
        <v>0</v>
      </c>
      <c r="BG76" s="5">
        <f>SUMIFS(Data!$A:$A, Data!$H:$H,$A76,Data!$C:$C,BG$1,Data!$D:$D,BG$2)</f>
        <v>0</v>
      </c>
      <c r="BH76" s="5">
        <f>SUMIFS(Data!$A:$A, Data!$H:$H,$A76,Data!$C:$C,BH$1,Data!$D:$D,BH$2)</f>
        <v>0</v>
      </c>
      <c r="BI76" s="5">
        <f>SUMIFS(Data!$A:$A, Data!$H:$H,$A76,Data!$C:$C,BI$1,Data!$D:$D,BI$2)</f>
        <v>0</v>
      </c>
      <c r="BJ76" s="5">
        <f>SUMIFS(Data!$A:$A, Data!$H:$H,$A76,Data!$C:$C,BJ$1,Data!$D:$D,BJ$2)</f>
        <v>0</v>
      </c>
      <c r="BK76" s="5">
        <f>SUMIFS(Data!$A:$A, Data!$H:$H,$A76,Data!$C:$C,BK$1,Data!$D:$D,BK$2)</f>
        <v>0</v>
      </c>
      <c r="BL76" s="5">
        <f>SUMIFS(Data!$A:$A, Data!$H:$H,$A76,Data!$C:$C,BL$1,Data!$D:$D,BL$2)</f>
        <v>0</v>
      </c>
      <c r="BM76" s="5">
        <f>SUMIFS(Data!$A:$A, Data!$H:$H,$A76,Data!$C:$C,BM$1,Data!$D:$D,BM$2)</f>
        <v>0</v>
      </c>
      <c r="BN76" s="5">
        <f>SUMIFS(Data!$A:$A, Data!$H:$H,$A76,Data!$C:$C,BN$1,Data!$D:$D,BN$2)</f>
        <v>0</v>
      </c>
      <c r="BO76" s="5">
        <f>SUMIFS(Data!$A:$A, Data!$H:$H,$A76,Data!$C:$C,BO$1,Data!$D:$D,BO$2)</f>
        <v>0</v>
      </c>
      <c r="BP76" s="5">
        <f>SUMIFS(Data!$A:$A, Data!$H:$H,$A76,Data!$C:$C,BP$1,Data!$D:$D,BP$2)</f>
        <v>0</v>
      </c>
      <c r="BQ76" s="5">
        <f>SUMIFS(Data!$A:$A, Data!$H:$H,$A76,Data!$C:$C,BQ$1,Data!$D:$D,BQ$2)</f>
        <v>0</v>
      </c>
      <c r="BR76" s="5">
        <f>SUMIFS(Data!$A:$A, Data!$H:$H,$A76,Data!$C:$C,BR$1,Data!$D:$D,BR$2)</f>
        <v>0</v>
      </c>
      <c r="BS76" s="5">
        <f>SUMIFS(Data!$A:$A, Data!$H:$H,$A76,Data!$C:$C,BS$1,Data!$D:$D,BS$2)</f>
        <v>0</v>
      </c>
      <c r="BT76" s="5">
        <f>SUMIFS(Data!$A:$A, Data!$H:$H,$A76,Data!$C:$C,BT$1,Data!$D:$D,BT$2)</f>
        <v>0</v>
      </c>
      <c r="BU76" s="5">
        <f>SUMIFS(Data!$A:$A, Data!$H:$H,$A76,Data!$C:$C,BU$1,Data!$D:$D,BU$2)</f>
        <v>0</v>
      </c>
      <c r="BV76" s="5">
        <f>SUMIFS(Data!$A:$A, Data!$H:$H,$A76,Data!$C:$C,BV$1,Data!$D:$D,BV$2)</f>
        <v>0</v>
      </c>
      <c r="BW76" s="5">
        <f>SUMIFS(Data!$A:$A, Data!$H:$H,$A76,Data!$C:$C,BW$1,Data!$D:$D,BW$2)</f>
        <v>0</v>
      </c>
      <c r="BX76" s="5">
        <f>SUMIFS(Data!$A:$A, Data!$H:$H,$A76,Data!$C:$C,BX$1,Data!$D:$D,BX$2)</f>
        <v>0</v>
      </c>
      <c r="BY76" s="5">
        <f>SUMIFS(Data!$A:$A, Data!$H:$H,$A76,Data!$C:$C,BY$1,Data!$D:$D,BY$2)</f>
        <v>0</v>
      </c>
      <c r="BZ76" s="5">
        <f>SUMIFS(Data!$A:$A, Data!$H:$H,$A76,Data!$C:$C,BZ$1,Data!$D:$D,BZ$2)</f>
        <v>0</v>
      </c>
      <c r="CA76" s="5">
        <f>SUMIFS(Data!$A:$A, Data!$H:$H,$A76,Data!$C:$C,CA$1,Data!$D:$D,CA$2)</f>
        <v>0</v>
      </c>
      <c r="CB76" s="5">
        <f>SUMIFS(Data!$A:$A, Data!$H:$H,$A76,Data!$C:$C,CB$1,Data!$D:$D,CB$2)</f>
        <v>0</v>
      </c>
      <c r="CC76" s="5">
        <f>SUMIFS(Data!$A:$A, Data!$H:$H,$A76,Data!$C:$C,CC$1,Data!$D:$D,CC$2)</f>
        <v>0</v>
      </c>
      <c r="CD76" s="5">
        <f>SUMIFS(Data!$A:$A, Data!$H:$H,$A76,Data!$C:$C,CD$1,Data!$D:$D,CD$2)</f>
        <v>0</v>
      </c>
      <c r="CE76" s="5">
        <f>SUMIFS(Data!$A:$A, Data!$H:$H,$A76,Data!$C:$C,CE$1,Data!$D:$D,CE$2)</f>
        <v>0</v>
      </c>
      <c r="CF76" s="5">
        <f>SUMIFS(Data!$A:$A, Data!$H:$H,$A76,Data!$C:$C,CF$1,Data!$D:$D,CF$2)</f>
        <v>0</v>
      </c>
      <c r="CG76" s="5">
        <f>SUMIFS(Data!$A:$A, Data!$H:$H,$A76,Data!$C:$C,CG$1,Data!$D:$D,CG$2)</f>
        <v>0</v>
      </c>
      <c r="CH76" s="5">
        <f>SUMIFS(Data!$A:$A, Data!$H:$H,$A76,Data!$C:$C,CH$1,Data!$D:$D,CH$2)</f>
        <v>0</v>
      </c>
      <c r="CI76" s="5">
        <f>SUMIFS(Data!$A:$A, Data!$H:$H,$A76,Data!$C:$C,CI$1,Data!$D:$D,CI$2)</f>
        <v>0</v>
      </c>
      <c r="CJ76" s="5">
        <f>SUMIFS(Data!$A:$A, Data!$H:$H,$A76,Data!$C:$C,CJ$1,Data!$D:$D,CJ$2)</f>
        <v>0</v>
      </c>
      <c r="CK76" s="5">
        <f>SUMIFS(Data!$A:$A, Data!$H:$H,$A76,Data!$C:$C,CK$1,Data!$D:$D,CK$2)</f>
        <v>0</v>
      </c>
      <c r="CL76" s="5">
        <f>SUMIFS(Data!$A:$A, Data!$H:$H,$A76,Data!$C:$C,CL$1,Data!$D:$D,CL$2)</f>
        <v>0</v>
      </c>
      <c r="CM76" s="5">
        <f>SUMIFS(Data!$A:$A, Data!$H:$H,$A76,Data!$C:$C,CM$1,Data!$D:$D,CM$2)</f>
        <v>0</v>
      </c>
      <c r="CN76" s="5">
        <f>SUMIFS(Data!$A:$A, Data!$H:$H,$A76,Data!$C:$C,CN$1,Data!$D:$D,CN$2)</f>
        <v>0</v>
      </c>
      <c r="CO76" s="5">
        <f>SUMIFS(Data!$A:$A, Data!$H:$H,$A76,Data!$C:$C,CO$1,Data!$D:$D,CO$2)</f>
        <v>0</v>
      </c>
      <c r="CP76" s="5">
        <f>SUMIFS(Data!$A:$A, Data!$H:$H,$A76,Data!$C:$C,CP$1,Data!$D:$D,CP$2)</f>
        <v>0</v>
      </c>
      <c r="CQ76" s="5">
        <f>SUMIFS(Data!$A:$A, Data!$H:$H,$A76,Data!$C:$C,CQ$1,Data!$D:$D,CQ$2)</f>
        <v>0</v>
      </c>
      <c r="CR76" s="5">
        <f>SUMIFS(Data!$A:$A, Data!$H:$H,$A76,Data!$C:$C,CR$1,Data!$D:$D,CR$2)</f>
        <v>0</v>
      </c>
      <c r="CS76" s="5">
        <f>SUMIFS(Data!$A:$A, Data!$H:$H,$A76,Data!$C:$C,CS$1,Data!$D:$D,CS$2)</f>
        <v>0</v>
      </c>
      <c r="CT76" s="5">
        <f>SUMIFS(Data!$A:$A, Data!$H:$H,$A76,Data!$C:$C,CT$1,Data!$D:$D,CT$2)</f>
        <v>0</v>
      </c>
      <c r="CU76" s="5">
        <f>SUMIFS(Data!$A:$A, Data!$H:$H,$A76,Data!$C:$C,CU$1,Data!$D:$D,CU$2)</f>
        <v>0</v>
      </c>
      <c r="CV76" s="5">
        <f>SUMIFS(Data!$A:$A, Data!$H:$H,$A76,Data!$C:$C,CV$1,Data!$D:$D,CV$2)</f>
        <v>0</v>
      </c>
      <c r="CW76" s="5">
        <f t="shared" ref="CW76:CX76" si="75">SUMIF($B$2:$CV$2,CW$2, $B76:$CV76)</f>
        <v>0.5</v>
      </c>
      <c r="CX76" s="5">
        <f t="shared" si="75"/>
        <v>0</v>
      </c>
      <c r="CY76" s="5">
        <f t="shared" si="3"/>
        <v>0.5</v>
      </c>
    </row>
    <row r="77">
      <c r="A77" s="5" t="str">
        <f>Countries!A75</f>
        <v>ROC</v>
      </c>
      <c r="B77" s="5">
        <f>SUMIFS(Data!$A:$A, Data!$H:$H,$A77,Data!$C:$C,B$1,Data!$D:$D,B$2)</f>
        <v>4</v>
      </c>
      <c r="C77" s="5">
        <f>SUMIFS(Data!$A:$A, Data!$H:$H,$A77,Data!$C:$C,C$1,Data!$D:$D,C$2)</f>
        <v>4</v>
      </c>
      <c r="D77" s="5">
        <f>SUMIFS(Data!$A:$A, Data!$H:$H,$A77,Data!$C:$C,D$1,Data!$D:$D,D$2)</f>
        <v>0</v>
      </c>
      <c r="E77" s="5">
        <f>SUMIFS(Data!$A:$A, Data!$H:$H,$A77,Data!$C:$C,E$1,Data!$D:$D,E$2)</f>
        <v>0</v>
      </c>
      <c r="F77" s="5">
        <f>SUMIFS(Data!$A:$A, Data!$H:$H,$A77,Data!$C:$C,F$1,Data!$D:$D,F$2)</f>
        <v>4</v>
      </c>
      <c r="G77" s="5">
        <f>SUMIFS(Data!$A:$A, Data!$H:$H,$A77,Data!$C:$C,G$1,Data!$D:$D,G$2)</f>
        <v>1</v>
      </c>
      <c r="H77" s="5">
        <f>SUMIFS(Data!$A:$A, Data!$H:$H,$A77,Data!$C:$C,H$1,Data!$D:$D,H$2)</f>
        <v>1</v>
      </c>
      <c r="I77" s="5">
        <f>SUMIFS(Data!$A:$A, Data!$H:$H,$A77,Data!$C:$C,I$1,Data!$D:$D,I$2)</f>
        <v>0</v>
      </c>
      <c r="J77" s="5">
        <f>SUMIFS(Data!$A:$A, Data!$H:$H,$A77,Data!$C:$C,J$1,Data!$D:$D,J$2)</f>
        <v>0</v>
      </c>
      <c r="K77" s="5">
        <f>SUMIFS(Data!$A:$A, Data!$H:$H,$A77,Data!$C:$C,K$1,Data!$D:$D,K$2)</f>
        <v>0</v>
      </c>
      <c r="L77" s="5">
        <f>SUMIFS(Data!$A:$A, Data!$H:$H,$A77,Data!$C:$C,L$1,Data!$D:$D,L$2)</f>
        <v>1</v>
      </c>
      <c r="M77" s="5">
        <f>SUMIFS(Data!$A:$A, Data!$H:$H,$A77,Data!$C:$C,M$1,Data!$D:$D,M$2)</f>
        <v>0</v>
      </c>
      <c r="N77" s="5">
        <f>SUMIFS(Data!$A:$A, Data!$H:$H,$A77,Data!$C:$C,N$1,Data!$D:$D,N$2)</f>
        <v>0</v>
      </c>
      <c r="O77" s="5">
        <f>SUMIFS(Data!$A:$A, Data!$H:$H,$A77,Data!$C:$C,O$1,Data!$D:$D,O$2)</f>
        <v>0</v>
      </c>
      <c r="P77" s="5">
        <f>SUMIFS(Data!$A:$A, Data!$H:$H,$A77,Data!$C:$C,P$1,Data!$D:$D,P$2)</f>
        <v>0</v>
      </c>
      <c r="Q77" s="5">
        <f>SUMIFS(Data!$A:$A, Data!$H:$H,$A77,Data!$C:$C,Q$1,Data!$D:$D,Q$2)</f>
        <v>0</v>
      </c>
      <c r="R77" s="5">
        <f>SUMIFS(Data!$A:$A, Data!$H:$H,$A77,Data!$C:$C,R$1,Data!$D:$D,R$2)</f>
        <v>0</v>
      </c>
      <c r="S77" s="5">
        <f>SUMIFS(Data!$A:$A, Data!$H:$H,$A77,Data!$C:$C,S$1,Data!$D:$D,S$2)</f>
        <v>0</v>
      </c>
      <c r="T77" s="5">
        <f>SUMIFS(Data!$A:$A, Data!$H:$H,$A77,Data!$C:$C,T$1,Data!$D:$D,T$2)</f>
        <v>2</v>
      </c>
      <c r="U77" s="5">
        <f>SUMIFS(Data!$A:$A, Data!$H:$H,$A77,Data!$C:$C,U$1,Data!$D:$D,U$2)</f>
        <v>0</v>
      </c>
      <c r="V77" s="5">
        <f>SUMIFS(Data!$A:$A, Data!$H:$H,$A77,Data!$C:$C,V$1,Data!$D:$D,V$2)</f>
        <v>1</v>
      </c>
      <c r="W77" s="5">
        <f>SUMIFS(Data!$A:$A, Data!$H:$H,$A77,Data!$C:$C,W$1,Data!$D:$D,W$2)</f>
        <v>0</v>
      </c>
      <c r="X77" s="5">
        <f>SUMIFS(Data!$A:$A, Data!$H:$H,$A77,Data!$C:$C,X$1,Data!$D:$D,X$2)</f>
        <v>0</v>
      </c>
      <c r="Y77" s="5">
        <f>SUMIFS(Data!$A:$A, Data!$H:$H,$A77,Data!$C:$C,Y$1,Data!$D:$D,Y$2)</f>
        <v>0</v>
      </c>
      <c r="Z77" s="5">
        <f>SUMIFS(Data!$A:$A, Data!$H:$H,$A77,Data!$C:$C,Z$1,Data!$D:$D,Z$2)</f>
        <v>0</v>
      </c>
      <c r="AA77" s="5">
        <f>SUMIFS(Data!$A:$A, Data!$H:$H,$A77,Data!$C:$C,AA$1,Data!$D:$D,AA$2)</f>
        <v>0</v>
      </c>
      <c r="AB77" s="5">
        <f>SUMIFS(Data!$A:$A, Data!$H:$H,$A77,Data!$C:$C,AB$1,Data!$D:$D,AB$2)</f>
        <v>0</v>
      </c>
      <c r="AC77" s="5">
        <f>SUMIFS(Data!$A:$A, Data!$H:$H,$A77,Data!$C:$C,AC$1,Data!$D:$D,AC$2)</f>
        <v>0</v>
      </c>
      <c r="AD77" s="5">
        <f>SUMIFS(Data!$A:$A, Data!$H:$H,$A77,Data!$C:$C,AD$1,Data!$D:$D,AD$2)</f>
        <v>0</v>
      </c>
      <c r="AE77" s="5">
        <f>SUMIFS(Data!$A:$A, Data!$H:$H,$A77,Data!$C:$C,AE$1,Data!$D:$D,AE$2)</f>
        <v>0</v>
      </c>
      <c r="AF77" s="5">
        <f>SUMIFS(Data!$A:$A, Data!$H:$H,$A77,Data!$C:$C,AF$1,Data!$D:$D,AF$2)</f>
        <v>0</v>
      </c>
      <c r="AG77" s="5">
        <f>SUMIFS(Data!$A:$A, Data!$H:$H,$A77,Data!$C:$C,AG$1,Data!$D:$D,AG$2)</f>
        <v>0</v>
      </c>
      <c r="AH77" s="5">
        <f>SUMIFS(Data!$A:$A, Data!$H:$H,$A77,Data!$C:$C,AH$1,Data!$D:$D,AH$2)</f>
        <v>0</v>
      </c>
      <c r="AI77" s="5">
        <f>SUMIFS(Data!$A:$A, Data!$H:$H,$A77,Data!$C:$C,AI$1,Data!$D:$D,AI$2)</f>
        <v>0</v>
      </c>
      <c r="AJ77" s="5">
        <f>SUMIFS(Data!$A:$A, Data!$H:$H,$A77,Data!$C:$C,AJ$1,Data!$D:$D,AJ$2)</f>
        <v>0</v>
      </c>
      <c r="AK77" s="5">
        <f>SUMIFS(Data!$A:$A, Data!$H:$H,$A77,Data!$C:$C,AK$1,Data!$D:$D,AK$2)</f>
        <v>0</v>
      </c>
      <c r="AL77" s="5">
        <f>SUMIFS(Data!$A:$A, Data!$H:$H,$A77,Data!$C:$C,AL$1,Data!$D:$D,AL$2)</f>
        <v>0</v>
      </c>
      <c r="AM77" s="5">
        <f>SUMIFS(Data!$A:$A, Data!$H:$H,$A77,Data!$C:$C,AM$1,Data!$D:$D,AM$2)</f>
        <v>0</v>
      </c>
      <c r="AN77" s="5">
        <f>SUMIFS(Data!$A:$A, Data!$H:$H,$A77,Data!$C:$C,AN$1,Data!$D:$D,AN$2)</f>
        <v>0</v>
      </c>
      <c r="AO77" s="5">
        <f>SUMIFS(Data!$A:$A, Data!$H:$H,$A77,Data!$C:$C,AO$1,Data!$D:$D,AO$2)</f>
        <v>6</v>
      </c>
      <c r="AP77" s="5">
        <f>SUMIFS(Data!$A:$A, Data!$H:$H,$A77,Data!$C:$C,AP$1,Data!$D:$D,AP$2)</f>
        <v>2</v>
      </c>
      <c r="AQ77" s="5">
        <f>SUMIFS(Data!$A:$A, Data!$H:$H,$A77,Data!$C:$C,AQ$1,Data!$D:$D,AQ$2)</f>
        <v>0</v>
      </c>
      <c r="AR77" s="5">
        <f>SUMIFS(Data!$A:$A, Data!$H:$H,$A77,Data!$C:$C,AR$1,Data!$D:$D,AR$2)</f>
        <v>0</v>
      </c>
      <c r="AS77" s="5">
        <f>SUMIFS(Data!$A:$A, Data!$H:$H,$A77,Data!$C:$C,AS$1,Data!$D:$D,AS$2)</f>
        <v>0</v>
      </c>
      <c r="AT77" s="5">
        <f>SUMIFS(Data!$A:$A, Data!$H:$H,$A77,Data!$C:$C,AT$1,Data!$D:$D,AT$2)</f>
        <v>0</v>
      </c>
      <c r="AU77" s="5">
        <f>SUMIFS(Data!$A:$A, Data!$H:$H,$A77,Data!$C:$C,AU$1,Data!$D:$D,AU$2)</f>
        <v>0</v>
      </c>
      <c r="AV77" s="5">
        <f>SUMIFS(Data!$A:$A, Data!$H:$H,$A77,Data!$C:$C,AV$1,Data!$D:$D,AV$2)</f>
        <v>7</v>
      </c>
      <c r="AW77" s="5">
        <f>SUMIFS(Data!$A:$A, Data!$H:$H,$A77,Data!$C:$C,AW$1,Data!$D:$D,AW$2)</f>
        <v>0</v>
      </c>
      <c r="AX77" s="5">
        <f>SUMIFS(Data!$A:$A, Data!$H:$H,$A77,Data!$C:$C,AX$1,Data!$D:$D,AX$2)</f>
        <v>0</v>
      </c>
      <c r="AY77" s="5">
        <f>SUMIFS(Data!$A:$A, Data!$H:$H,$A77,Data!$C:$C,AY$1,Data!$D:$D,AY$2)</f>
        <v>0</v>
      </c>
      <c r="AZ77" s="5">
        <f>SUMIFS(Data!$A:$A, Data!$H:$H,$A77,Data!$C:$C,AZ$1,Data!$D:$D,AZ$2)</f>
        <v>0</v>
      </c>
      <c r="BA77" s="5">
        <f>SUMIFS(Data!$A:$A, Data!$H:$H,$A77,Data!$C:$C,BA$1,Data!$D:$D,BA$2)</f>
        <v>0</v>
      </c>
      <c r="BB77" s="5">
        <f>SUMIFS(Data!$A:$A, Data!$H:$H,$A77,Data!$C:$C,BB$1,Data!$D:$D,BB$2)</f>
        <v>0</v>
      </c>
      <c r="BC77" s="5">
        <f>SUMIFS(Data!$A:$A, Data!$H:$H,$A77,Data!$C:$C,BC$1,Data!$D:$D,BC$2)</f>
        <v>0</v>
      </c>
      <c r="BD77" s="5">
        <f>SUMIFS(Data!$A:$A, Data!$H:$H,$A77,Data!$C:$C,BD$1,Data!$D:$D,BD$2)</f>
        <v>0</v>
      </c>
      <c r="BE77" s="5">
        <f>SUMIFS(Data!$A:$A, Data!$H:$H,$A77,Data!$C:$C,BE$1,Data!$D:$D,BE$2)</f>
        <v>0</v>
      </c>
      <c r="BF77" s="5">
        <f>SUMIFS(Data!$A:$A, Data!$H:$H,$A77,Data!$C:$C,BF$1,Data!$D:$D,BF$2)</f>
        <v>0</v>
      </c>
      <c r="BG77" s="5">
        <f>SUMIFS(Data!$A:$A, Data!$H:$H,$A77,Data!$C:$C,BG$1,Data!$D:$D,BG$2)</f>
        <v>0</v>
      </c>
      <c r="BH77" s="5">
        <f>SUMIFS(Data!$A:$A, Data!$H:$H,$A77,Data!$C:$C,BH$1,Data!$D:$D,BH$2)</f>
        <v>6</v>
      </c>
      <c r="BI77" s="5">
        <f>SUMIFS(Data!$A:$A, Data!$H:$H,$A77,Data!$C:$C,BI$1,Data!$D:$D,BI$2)</f>
        <v>0</v>
      </c>
      <c r="BJ77" s="5">
        <f>SUMIFS(Data!$A:$A, Data!$H:$H,$A77,Data!$C:$C,BJ$1,Data!$D:$D,BJ$2)</f>
        <v>3</v>
      </c>
      <c r="BK77" s="5">
        <f>SUMIFS(Data!$A:$A, Data!$H:$H,$A77,Data!$C:$C,BK$1,Data!$D:$D,BK$2)</f>
        <v>0</v>
      </c>
      <c r="BL77" s="5">
        <f>SUMIFS(Data!$A:$A, Data!$H:$H,$A77,Data!$C:$C,BL$1,Data!$D:$D,BL$2)</f>
        <v>0</v>
      </c>
      <c r="BM77" s="5">
        <f>SUMIFS(Data!$A:$A, Data!$H:$H,$A77,Data!$C:$C,BM$1,Data!$D:$D,BM$2)</f>
        <v>0</v>
      </c>
      <c r="BN77" s="5">
        <f>SUMIFS(Data!$A:$A, Data!$H:$H,$A77,Data!$C:$C,BN$1,Data!$D:$D,BN$2)</f>
        <v>0</v>
      </c>
      <c r="BO77" s="5">
        <f>SUMIFS(Data!$A:$A, Data!$H:$H,$A77,Data!$C:$C,BO$1,Data!$D:$D,BO$2)</f>
        <v>0</v>
      </c>
      <c r="BP77" s="5">
        <f>SUMIFS(Data!$A:$A, Data!$H:$H,$A77,Data!$C:$C,BP$1,Data!$D:$D,BP$2)</f>
        <v>1</v>
      </c>
      <c r="BQ77" s="5">
        <f>SUMIFS(Data!$A:$A, Data!$H:$H,$A77,Data!$C:$C,BQ$1,Data!$D:$D,BQ$2)</f>
        <v>2</v>
      </c>
      <c r="BR77" s="5">
        <f>SUMIFS(Data!$A:$A, Data!$H:$H,$A77,Data!$C:$C,BR$1,Data!$D:$D,BR$2)</f>
        <v>2</v>
      </c>
      <c r="BS77" s="5">
        <f>SUMIFS(Data!$A:$A, Data!$H:$H,$A77,Data!$C:$C,BS$1,Data!$D:$D,BS$2)</f>
        <v>0</v>
      </c>
      <c r="BT77" s="5">
        <f>SUMIFS(Data!$A:$A, Data!$H:$H,$A77,Data!$C:$C,BT$1,Data!$D:$D,BT$2)</f>
        <v>0</v>
      </c>
      <c r="BU77" s="5">
        <f>SUMIFS(Data!$A:$A, Data!$H:$H,$A77,Data!$C:$C,BU$1,Data!$D:$D,BU$2)</f>
        <v>0</v>
      </c>
      <c r="BV77" s="5">
        <f>SUMIFS(Data!$A:$A, Data!$H:$H,$A77,Data!$C:$C,BV$1,Data!$D:$D,BV$2)</f>
        <v>0</v>
      </c>
      <c r="BW77" s="5">
        <f>SUMIFS(Data!$A:$A, Data!$H:$H,$A77,Data!$C:$C,BW$1,Data!$D:$D,BW$2)</f>
        <v>0</v>
      </c>
      <c r="BX77" s="5">
        <f>SUMIFS(Data!$A:$A, Data!$H:$H,$A77,Data!$C:$C,BX$1,Data!$D:$D,BX$2)</f>
        <v>0</v>
      </c>
      <c r="BY77" s="5">
        <f>SUMIFS(Data!$A:$A, Data!$H:$H,$A77,Data!$C:$C,BY$1,Data!$D:$D,BY$2)</f>
        <v>5</v>
      </c>
      <c r="BZ77" s="5">
        <f>SUMIFS(Data!$A:$A, Data!$H:$H,$A77,Data!$C:$C,BZ$1,Data!$D:$D,BZ$2)</f>
        <v>0</v>
      </c>
      <c r="CA77" s="5">
        <f>SUMIFS(Data!$A:$A, Data!$H:$H,$A77,Data!$C:$C,CA$1,Data!$D:$D,CA$2)</f>
        <v>0</v>
      </c>
      <c r="CB77" s="5">
        <f>SUMIFS(Data!$A:$A, Data!$H:$H,$A77,Data!$C:$C,CB$1,Data!$D:$D,CB$2)</f>
        <v>0</v>
      </c>
      <c r="CC77" s="5">
        <f>SUMIFS(Data!$A:$A, Data!$H:$H,$A77,Data!$C:$C,CC$1,Data!$D:$D,CC$2)</f>
        <v>0</v>
      </c>
      <c r="CD77" s="5">
        <f>SUMIFS(Data!$A:$A, Data!$H:$H,$A77,Data!$C:$C,CD$1,Data!$D:$D,CD$2)</f>
        <v>0</v>
      </c>
      <c r="CE77" s="5">
        <f>SUMIFS(Data!$A:$A, Data!$H:$H,$A77,Data!$C:$C,CE$1,Data!$D:$D,CE$2)</f>
        <v>0</v>
      </c>
      <c r="CF77" s="5">
        <f>SUMIFS(Data!$A:$A, Data!$H:$H,$A77,Data!$C:$C,CF$1,Data!$D:$D,CF$2)</f>
        <v>1</v>
      </c>
      <c r="CG77" s="5">
        <f>SUMIFS(Data!$A:$A, Data!$H:$H,$A77,Data!$C:$C,CG$1,Data!$D:$D,CG$2)</f>
        <v>1</v>
      </c>
      <c r="CH77" s="5">
        <f>SUMIFS(Data!$A:$A, Data!$H:$H,$A77,Data!$C:$C,CH$1,Data!$D:$D,CH$2)</f>
        <v>2</v>
      </c>
      <c r="CI77" s="5">
        <f>SUMIFS(Data!$A:$A, Data!$H:$H,$A77,Data!$C:$C,CI$1,Data!$D:$D,CI$2)</f>
        <v>0</v>
      </c>
      <c r="CJ77" s="5">
        <f>SUMIFS(Data!$A:$A, Data!$H:$H,$A77,Data!$C:$C,CJ$1,Data!$D:$D,CJ$2)</f>
        <v>0</v>
      </c>
      <c r="CK77" s="5">
        <f>SUMIFS(Data!$A:$A, Data!$H:$H,$A77,Data!$C:$C,CK$1,Data!$D:$D,CK$2)</f>
        <v>0</v>
      </c>
      <c r="CL77" s="5">
        <f>SUMIFS(Data!$A:$A, Data!$H:$H,$A77,Data!$C:$C,CL$1,Data!$D:$D,CL$2)</f>
        <v>0</v>
      </c>
      <c r="CM77" s="5">
        <f>SUMIFS(Data!$A:$A, Data!$H:$H,$A77,Data!$C:$C,CM$1,Data!$D:$D,CM$2)</f>
        <v>0</v>
      </c>
      <c r="CN77" s="5">
        <f>SUMIFS(Data!$A:$A, Data!$H:$H,$A77,Data!$C:$C,CN$1,Data!$D:$D,CN$2)</f>
        <v>0</v>
      </c>
      <c r="CO77" s="5">
        <f>SUMIFS(Data!$A:$A, Data!$H:$H,$A77,Data!$C:$C,CO$1,Data!$D:$D,CO$2)</f>
        <v>6</v>
      </c>
      <c r="CP77" s="5">
        <f>SUMIFS(Data!$A:$A, Data!$H:$H,$A77,Data!$C:$C,CP$1,Data!$D:$D,CP$2)</f>
        <v>0</v>
      </c>
      <c r="CQ77" s="5">
        <f>SUMIFS(Data!$A:$A, Data!$H:$H,$A77,Data!$C:$C,CQ$1,Data!$D:$D,CQ$2)</f>
        <v>0</v>
      </c>
      <c r="CR77" s="5">
        <f>SUMIFS(Data!$A:$A, Data!$H:$H,$A77,Data!$C:$C,CR$1,Data!$D:$D,CR$2)</f>
        <v>0</v>
      </c>
      <c r="CS77" s="5">
        <f>SUMIFS(Data!$A:$A, Data!$H:$H,$A77,Data!$C:$C,CS$1,Data!$D:$D,CS$2)</f>
        <v>0</v>
      </c>
      <c r="CT77" s="5">
        <f>SUMIFS(Data!$A:$A, Data!$H:$H,$A77,Data!$C:$C,CT$1,Data!$D:$D,CT$2)</f>
        <v>0</v>
      </c>
      <c r="CU77" s="5">
        <f>SUMIFS(Data!$A:$A, Data!$H:$H,$A77,Data!$C:$C,CU$1,Data!$D:$D,CU$2)</f>
        <v>0</v>
      </c>
      <c r="CV77" s="5">
        <f>SUMIFS(Data!$A:$A, Data!$H:$H,$A77,Data!$C:$C,CV$1,Data!$D:$D,CV$2)</f>
        <v>0</v>
      </c>
      <c r="CW77" s="5">
        <f t="shared" ref="CW77:CX77" si="76">SUMIF($B$2:$CV$2,CW$2, $B77:$CV77)</f>
        <v>27</v>
      </c>
      <c r="CX77" s="5">
        <f t="shared" si="76"/>
        <v>25</v>
      </c>
      <c r="CY77" s="5">
        <f t="shared" si="3"/>
        <v>62</v>
      </c>
    </row>
    <row r="78">
      <c r="A78" s="5" t="str">
        <f>Countries!A76</f>
        <v>ROU</v>
      </c>
      <c r="B78" s="5">
        <f>SUMIFS(Data!$A:$A, Data!$H:$H,$A78,Data!$C:$C,B$1,Data!$D:$D,B$2)</f>
        <v>0</v>
      </c>
      <c r="C78" s="5">
        <f>SUMIFS(Data!$A:$A, Data!$H:$H,$A78,Data!$C:$C,C$1,Data!$D:$D,C$2)</f>
        <v>0</v>
      </c>
      <c r="D78" s="5">
        <f>SUMIFS(Data!$A:$A, Data!$H:$H,$A78,Data!$C:$C,D$1,Data!$D:$D,D$2)</f>
        <v>0</v>
      </c>
      <c r="E78" s="5">
        <f>SUMIFS(Data!$A:$A, Data!$H:$H,$A78,Data!$C:$C,E$1,Data!$D:$D,E$2)</f>
        <v>0</v>
      </c>
      <c r="F78" s="5">
        <f>SUMIFS(Data!$A:$A, Data!$H:$H,$A78,Data!$C:$C,F$1,Data!$D:$D,F$2)</f>
        <v>0</v>
      </c>
      <c r="G78" s="5">
        <f>SUMIFS(Data!$A:$A, Data!$H:$H,$A78,Data!$C:$C,G$1,Data!$D:$D,G$2)</f>
        <v>0</v>
      </c>
      <c r="H78" s="5">
        <f>SUMIFS(Data!$A:$A, Data!$H:$H,$A78,Data!$C:$C,H$1,Data!$D:$D,H$2)</f>
        <v>0</v>
      </c>
      <c r="I78" s="5">
        <f>SUMIFS(Data!$A:$A, Data!$H:$H,$A78,Data!$C:$C,I$1,Data!$D:$D,I$2)</f>
        <v>0</v>
      </c>
      <c r="J78" s="5">
        <f>SUMIFS(Data!$A:$A, Data!$H:$H,$A78,Data!$C:$C,J$1,Data!$D:$D,J$2)</f>
        <v>0</v>
      </c>
      <c r="K78" s="5">
        <f>SUMIFS(Data!$A:$A, Data!$H:$H,$A78,Data!$C:$C,K$1,Data!$D:$D,K$2)</f>
        <v>0</v>
      </c>
      <c r="L78" s="5">
        <f>SUMIFS(Data!$A:$A, Data!$H:$H,$A78,Data!$C:$C,L$1,Data!$D:$D,L$2)</f>
        <v>0</v>
      </c>
      <c r="M78" s="5">
        <f>SUMIFS(Data!$A:$A, Data!$H:$H,$A78,Data!$C:$C,M$1,Data!$D:$D,M$2)</f>
        <v>0</v>
      </c>
      <c r="N78" s="5">
        <f>SUMIFS(Data!$A:$A, Data!$H:$H,$A78,Data!$C:$C,N$1,Data!$D:$D,N$2)</f>
        <v>0</v>
      </c>
      <c r="O78" s="5">
        <f>SUMIFS(Data!$A:$A, Data!$H:$H,$A78,Data!$C:$C,O$1,Data!$D:$D,O$2)</f>
        <v>0</v>
      </c>
      <c r="P78" s="5">
        <f>SUMIFS(Data!$A:$A, Data!$H:$H,$A78,Data!$C:$C,P$1,Data!$D:$D,P$2)</f>
        <v>0</v>
      </c>
      <c r="Q78" s="5">
        <f>SUMIFS(Data!$A:$A, Data!$H:$H,$A78,Data!$C:$C,Q$1,Data!$D:$D,Q$2)</f>
        <v>0</v>
      </c>
      <c r="R78" s="5">
        <f>SUMIFS(Data!$A:$A, Data!$H:$H,$A78,Data!$C:$C,R$1,Data!$D:$D,R$2)</f>
        <v>0</v>
      </c>
      <c r="S78" s="5">
        <f>SUMIFS(Data!$A:$A, Data!$H:$H,$A78,Data!$C:$C,S$1,Data!$D:$D,S$2)</f>
        <v>0</v>
      </c>
      <c r="T78" s="5">
        <f>SUMIFS(Data!$A:$A, Data!$H:$H,$A78,Data!$C:$C,T$1,Data!$D:$D,T$2)</f>
        <v>0</v>
      </c>
      <c r="U78" s="5">
        <f>SUMIFS(Data!$A:$A, Data!$H:$H,$A78,Data!$C:$C,U$1,Data!$D:$D,U$2)</f>
        <v>0</v>
      </c>
      <c r="V78" s="5">
        <f>SUMIFS(Data!$A:$A, Data!$H:$H,$A78,Data!$C:$C,V$1,Data!$D:$D,V$2)</f>
        <v>0</v>
      </c>
      <c r="W78" s="5">
        <f>SUMIFS(Data!$A:$A, Data!$H:$H,$A78,Data!$C:$C,W$1,Data!$D:$D,W$2)</f>
        <v>0</v>
      </c>
      <c r="X78" s="5">
        <f>SUMIFS(Data!$A:$A, Data!$H:$H,$A78,Data!$C:$C,X$1,Data!$D:$D,X$2)</f>
        <v>0</v>
      </c>
      <c r="Y78" s="5">
        <f>SUMIFS(Data!$A:$A, Data!$H:$H,$A78,Data!$C:$C,Y$1,Data!$D:$D,Y$2)</f>
        <v>0</v>
      </c>
      <c r="Z78" s="5">
        <f>SUMIFS(Data!$A:$A, Data!$H:$H,$A78,Data!$C:$C,Z$1,Data!$D:$D,Z$2)</f>
        <v>0</v>
      </c>
      <c r="AA78" s="5">
        <f>SUMIFS(Data!$A:$A, Data!$H:$H,$A78,Data!$C:$C,AA$1,Data!$D:$D,AA$2)</f>
        <v>0</v>
      </c>
      <c r="AB78" s="5">
        <f>SUMIFS(Data!$A:$A, Data!$H:$H,$A78,Data!$C:$C,AB$1,Data!$D:$D,AB$2)</f>
        <v>0</v>
      </c>
      <c r="AC78" s="5">
        <f>SUMIFS(Data!$A:$A, Data!$H:$H,$A78,Data!$C:$C,AC$1,Data!$D:$D,AC$2)</f>
        <v>0</v>
      </c>
      <c r="AD78" s="5">
        <f>SUMIFS(Data!$A:$A, Data!$H:$H,$A78,Data!$C:$C,AD$1,Data!$D:$D,AD$2)</f>
        <v>0</v>
      </c>
      <c r="AE78" s="5">
        <f>SUMIFS(Data!$A:$A, Data!$H:$H,$A78,Data!$C:$C,AE$1,Data!$D:$D,AE$2)</f>
        <v>0</v>
      </c>
      <c r="AF78" s="5">
        <f>SUMIFS(Data!$A:$A, Data!$H:$H,$A78,Data!$C:$C,AF$1,Data!$D:$D,AF$2)</f>
        <v>0</v>
      </c>
      <c r="AG78" s="5">
        <f>SUMIFS(Data!$A:$A, Data!$H:$H,$A78,Data!$C:$C,AG$1,Data!$D:$D,AG$2)</f>
        <v>0</v>
      </c>
      <c r="AH78" s="5">
        <f>SUMIFS(Data!$A:$A, Data!$H:$H,$A78,Data!$C:$C,AH$1,Data!$D:$D,AH$2)</f>
        <v>0</v>
      </c>
      <c r="AI78" s="5">
        <f>SUMIFS(Data!$A:$A, Data!$H:$H,$A78,Data!$C:$C,AI$1,Data!$D:$D,AI$2)</f>
        <v>0</v>
      </c>
      <c r="AJ78" s="5">
        <f>SUMIFS(Data!$A:$A, Data!$H:$H,$A78,Data!$C:$C,AJ$1,Data!$D:$D,AJ$2)</f>
        <v>0</v>
      </c>
      <c r="AK78" s="5">
        <f>SUMIFS(Data!$A:$A, Data!$H:$H,$A78,Data!$C:$C,AK$1,Data!$D:$D,AK$2)</f>
        <v>0</v>
      </c>
      <c r="AL78" s="5">
        <f>SUMIFS(Data!$A:$A, Data!$H:$H,$A78,Data!$C:$C,AL$1,Data!$D:$D,AL$2)</f>
        <v>0</v>
      </c>
      <c r="AM78" s="5">
        <f>SUMIFS(Data!$A:$A, Data!$H:$H,$A78,Data!$C:$C,AM$1,Data!$D:$D,AM$2)</f>
        <v>0</v>
      </c>
      <c r="AN78" s="5">
        <f>SUMIFS(Data!$A:$A, Data!$H:$H,$A78,Data!$C:$C,AN$1,Data!$D:$D,AN$2)</f>
        <v>0</v>
      </c>
      <c r="AO78" s="5">
        <f>SUMIFS(Data!$A:$A, Data!$H:$H,$A78,Data!$C:$C,AO$1,Data!$D:$D,AO$2)</f>
        <v>0</v>
      </c>
      <c r="AP78" s="5">
        <f>SUMIFS(Data!$A:$A, Data!$H:$H,$A78,Data!$C:$C,AP$1,Data!$D:$D,AP$2)</f>
        <v>1</v>
      </c>
      <c r="AQ78" s="5">
        <f>SUMIFS(Data!$A:$A, Data!$H:$H,$A78,Data!$C:$C,AQ$1,Data!$D:$D,AQ$2)</f>
        <v>0</v>
      </c>
      <c r="AR78" s="5">
        <f>SUMIFS(Data!$A:$A, Data!$H:$H,$A78,Data!$C:$C,AR$1,Data!$D:$D,AR$2)</f>
        <v>0</v>
      </c>
      <c r="AS78" s="5">
        <f>SUMIFS(Data!$A:$A, Data!$H:$H,$A78,Data!$C:$C,AS$1,Data!$D:$D,AS$2)</f>
        <v>0</v>
      </c>
      <c r="AT78" s="5">
        <f>SUMIFS(Data!$A:$A, Data!$H:$H,$A78,Data!$C:$C,AT$1,Data!$D:$D,AT$2)</f>
        <v>0</v>
      </c>
      <c r="AU78" s="5">
        <f>SUMIFS(Data!$A:$A, Data!$H:$H,$A78,Data!$C:$C,AU$1,Data!$D:$D,AU$2)</f>
        <v>0</v>
      </c>
      <c r="AV78" s="5">
        <f>SUMIFS(Data!$A:$A, Data!$H:$H,$A78,Data!$C:$C,AV$1,Data!$D:$D,AV$2)</f>
        <v>0</v>
      </c>
      <c r="AW78" s="5">
        <f>SUMIFS(Data!$A:$A, Data!$H:$H,$A78,Data!$C:$C,AW$1,Data!$D:$D,AW$2)</f>
        <v>0</v>
      </c>
      <c r="AX78" s="5">
        <f>SUMIFS(Data!$A:$A, Data!$H:$H,$A78,Data!$C:$C,AX$1,Data!$D:$D,AX$2)</f>
        <v>0</v>
      </c>
      <c r="AY78" s="5">
        <f>SUMIFS(Data!$A:$A, Data!$H:$H,$A78,Data!$C:$C,AY$1,Data!$D:$D,AY$2)</f>
        <v>0</v>
      </c>
      <c r="AZ78" s="5">
        <f>SUMIFS(Data!$A:$A, Data!$H:$H,$A78,Data!$C:$C,AZ$1,Data!$D:$D,AZ$2)</f>
        <v>0</v>
      </c>
      <c r="BA78" s="5">
        <f>SUMIFS(Data!$A:$A, Data!$H:$H,$A78,Data!$C:$C,BA$1,Data!$D:$D,BA$2)</f>
        <v>0</v>
      </c>
      <c r="BB78" s="5">
        <f>SUMIFS(Data!$A:$A, Data!$H:$H,$A78,Data!$C:$C,BB$1,Data!$D:$D,BB$2)</f>
        <v>0</v>
      </c>
      <c r="BC78" s="5">
        <f>SUMIFS(Data!$A:$A, Data!$H:$H,$A78,Data!$C:$C,BC$1,Data!$D:$D,BC$2)</f>
        <v>0</v>
      </c>
      <c r="BD78" s="5">
        <f>SUMIFS(Data!$A:$A, Data!$H:$H,$A78,Data!$C:$C,BD$1,Data!$D:$D,BD$2)</f>
        <v>0</v>
      </c>
      <c r="BE78" s="5">
        <f>SUMIFS(Data!$A:$A, Data!$H:$H,$A78,Data!$C:$C,BE$1,Data!$D:$D,BE$2)</f>
        <v>0</v>
      </c>
      <c r="BF78" s="5">
        <f>SUMIFS(Data!$A:$A, Data!$H:$H,$A78,Data!$C:$C,BF$1,Data!$D:$D,BF$2)</f>
        <v>0</v>
      </c>
      <c r="BG78" s="5">
        <f>SUMIFS(Data!$A:$A, Data!$H:$H,$A78,Data!$C:$C,BG$1,Data!$D:$D,BG$2)</f>
        <v>0</v>
      </c>
      <c r="BH78" s="5">
        <f>SUMIFS(Data!$A:$A, Data!$H:$H,$A78,Data!$C:$C,BH$1,Data!$D:$D,BH$2)</f>
        <v>0</v>
      </c>
      <c r="BI78" s="5">
        <f>SUMIFS(Data!$A:$A, Data!$H:$H,$A78,Data!$C:$C,BI$1,Data!$D:$D,BI$2)</f>
        <v>6</v>
      </c>
      <c r="BJ78" s="5">
        <f>SUMIFS(Data!$A:$A, Data!$H:$H,$A78,Data!$C:$C,BJ$1,Data!$D:$D,BJ$2)</f>
        <v>0</v>
      </c>
      <c r="BK78" s="5">
        <f>SUMIFS(Data!$A:$A, Data!$H:$H,$A78,Data!$C:$C,BK$1,Data!$D:$D,BK$2)</f>
        <v>0</v>
      </c>
      <c r="BL78" s="5">
        <f>SUMIFS(Data!$A:$A, Data!$H:$H,$A78,Data!$C:$C,BL$1,Data!$D:$D,BL$2)</f>
        <v>0</v>
      </c>
      <c r="BM78" s="5">
        <f>SUMIFS(Data!$A:$A, Data!$H:$H,$A78,Data!$C:$C,BM$1,Data!$D:$D,BM$2)</f>
        <v>0</v>
      </c>
      <c r="BN78" s="5">
        <f>SUMIFS(Data!$A:$A, Data!$H:$H,$A78,Data!$C:$C,BN$1,Data!$D:$D,BN$2)</f>
        <v>0</v>
      </c>
      <c r="BO78" s="5">
        <f>SUMIFS(Data!$A:$A, Data!$H:$H,$A78,Data!$C:$C,BO$1,Data!$D:$D,BO$2)</f>
        <v>0</v>
      </c>
      <c r="BP78" s="5">
        <f>SUMIFS(Data!$A:$A, Data!$H:$H,$A78,Data!$C:$C,BP$1,Data!$D:$D,BP$2)</f>
        <v>0</v>
      </c>
      <c r="BQ78" s="5">
        <f>SUMIFS(Data!$A:$A, Data!$H:$H,$A78,Data!$C:$C,BQ$1,Data!$D:$D,BQ$2)</f>
        <v>0</v>
      </c>
      <c r="BR78" s="5">
        <f>SUMIFS(Data!$A:$A, Data!$H:$H,$A78,Data!$C:$C,BR$1,Data!$D:$D,BR$2)</f>
        <v>0</v>
      </c>
      <c r="BS78" s="5">
        <f>SUMIFS(Data!$A:$A, Data!$H:$H,$A78,Data!$C:$C,BS$1,Data!$D:$D,BS$2)</f>
        <v>0</v>
      </c>
      <c r="BT78" s="5">
        <f>SUMIFS(Data!$A:$A, Data!$H:$H,$A78,Data!$C:$C,BT$1,Data!$D:$D,BT$2)</f>
        <v>0</v>
      </c>
      <c r="BU78" s="5">
        <f>SUMIFS(Data!$A:$A, Data!$H:$H,$A78,Data!$C:$C,BU$1,Data!$D:$D,BU$2)</f>
        <v>0</v>
      </c>
      <c r="BV78" s="5">
        <f>SUMIFS(Data!$A:$A, Data!$H:$H,$A78,Data!$C:$C,BV$1,Data!$D:$D,BV$2)</f>
        <v>0</v>
      </c>
      <c r="BW78" s="5">
        <f>SUMIFS(Data!$A:$A, Data!$H:$H,$A78,Data!$C:$C,BW$1,Data!$D:$D,BW$2)</f>
        <v>0</v>
      </c>
      <c r="BX78" s="5">
        <f>SUMIFS(Data!$A:$A, Data!$H:$H,$A78,Data!$C:$C,BX$1,Data!$D:$D,BX$2)</f>
        <v>0</v>
      </c>
      <c r="BY78" s="5">
        <f>SUMIFS(Data!$A:$A, Data!$H:$H,$A78,Data!$C:$C,BY$1,Data!$D:$D,BY$2)</f>
        <v>0</v>
      </c>
      <c r="BZ78" s="5">
        <f>SUMIFS(Data!$A:$A, Data!$H:$H,$A78,Data!$C:$C,BZ$1,Data!$D:$D,BZ$2)</f>
        <v>0</v>
      </c>
      <c r="CA78" s="5">
        <f>SUMIFS(Data!$A:$A, Data!$H:$H,$A78,Data!$C:$C,CA$1,Data!$D:$D,CA$2)</f>
        <v>0</v>
      </c>
      <c r="CB78" s="5">
        <f>SUMIFS(Data!$A:$A, Data!$H:$H,$A78,Data!$C:$C,CB$1,Data!$D:$D,CB$2)</f>
        <v>0</v>
      </c>
      <c r="CC78" s="5">
        <f>SUMIFS(Data!$A:$A, Data!$H:$H,$A78,Data!$C:$C,CC$1,Data!$D:$D,CC$2)</f>
        <v>0</v>
      </c>
      <c r="CD78" s="5">
        <f>SUMIFS(Data!$A:$A, Data!$H:$H,$A78,Data!$C:$C,CD$1,Data!$D:$D,CD$2)</f>
        <v>0</v>
      </c>
      <c r="CE78" s="5">
        <f>SUMIFS(Data!$A:$A, Data!$H:$H,$A78,Data!$C:$C,CE$1,Data!$D:$D,CE$2)</f>
        <v>0</v>
      </c>
      <c r="CF78" s="5">
        <f>SUMIFS(Data!$A:$A, Data!$H:$H,$A78,Data!$C:$C,CF$1,Data!$D:$D,CF$2)</f>
        <v>0</v>
      </c>
      <c r="CG78" s="5">
        <f>SUMIFS(Data!$A:$A, Data!$H:$H,$A78,Data!$C:$C,CG$1,Data!$D:$D,CG$2)</f>
        <v>0</v>
      </c>
      <c r="CH78" s="5">
        <f>SUMIFS(Data!$A:$A, Data!$H:$H,$A78,Data!$C:$C,CH$1,Data!$D:$D,CH$2)</f>
        <v>0</v>
      </c>
      <c r="CI78" s="5">
        <f>SUMIFS(Data!$A:$A, Data!$H:$H,$A78,Data!$C:$C,CI$1,Data!$D:$D,CI$2)</f>
        <v>0</v>
      </c>
      <c r="CJ78" s="5">
        <f>SUMIFS(Data!$A:$A, Data!$H:$H,$A78,Data!$C:$C,CJ$1,Data!$D:$D,CJ$2)</f>
        <v>0</v>
      </c>
      <c r="CK78" s="5">
        <f>SUMIFS(Data!$A:$A, Data!$H:$H,$A78,Data!$C:$C,CK$1,Data!$D:$D,CK$2)</f>
        <v>0</v>
      </c>
      <c r="CL78" s="5">
        <f>SUMIFS(Data!$A:$A, Data!$H:$H,$A78,Data!$C:$C,CL$1,Data!$D:$D,CL$2)</f>
        <v>0</v>
      </c>
      <c r="CM78" s="5">
        <f>SUMIFS(Data!$A:$A, Data!$H:$H,$A78,Data!$C:$C,CM$1,Data!$D:$D,CM$2)</f>
        <v>0</v>
      </c>
      <c r="CN78" s="5">
        <f>SUMIFS(Data!$A:$A, Data!$H:$H,$A78,Data!$C:$C,CN$1,Data!$D:$D,CN$2)</f>
        <v>0</v>
      </c>
      <c r="CO78" s="5">
        <f>SUMIFS(Data!$A:$A, Data!$H:$H,$A78,Data!$C:$C,CO$1,Data!$D:$D,CO$2)</f>
        <v>0</v>
      </c>
      <c r="CP78" s="5">
        <f>SUMIFS(Data!$A:$A, Data!$H:$H,$A78,Data!$C:$C,CP$1,Data!$D:$D,CP$2)</f>
        <v>0</v>
      </c>
      <c r="CQ78" s="5">
        <f>SUMIFS(Data!$A:$A, Data!$H:$H,$A78,Data!$C:$C,CQ$1,Data!$D:$D,CQ$2)</f>
        <v>0</v>
      </c>
      <c r="CR78" s="5">
        <f>SUMIFS(Data!$A:$A, Data!$H:$H,$A78,Data!$C:$C,CR$1,Data!$D:$D,CR$2)</f>
        <v>0</v>
      </c>
      <c r="CS78" s="5">
        <f>SUMIFS(Data!$A:$A, Data!$H:$H,$A78,Data!$C:$C,CS$1,Data!$D:$D,CS$2)</f>
        <v>0</v>
      </c>
      <c r="CT78" s="5">
        <f>SUMIFS(Data!$A:$A, Data!$H:$H,$A78,Data!$C:$C,CT$1,Data!$D:$D,CT$2)</f>
        <v>0</v>
      </c>
      <c r="CU78" s="5">
        <f>SUMIFS(Data!$A:$A, Data!$H:$H,$A78,Data!$C:$C,CU$1,Data!$D:$D,CU$2)</f>
        <v>0</v>
      </c>
      <c r="CV78" s="5">
        <f>SUMIFS(Data!$A:$A, Data!$H:$H,$A78,Data!$C:$C,CV$1,Data!$D:$D,CV$2)</f>
        <v>0</v>
      </c>
      <c r="CW78" s="5">
        <f t="shared" ref="CW78:CX78" si="77">SUMIF($B$2:$CV$2,CW$2, $B78:$CV78)</f>
        <v>6</v>
      </c>
      <c r="CX78" s="5">
        <f t="shared" si="77"/>
        <v>1</v>
      </c>
      <c r="CY78" s="5">
        <f t="shared" si="3"/>
        <v>7</v>
      </c>
    </row>
    <row r="79">
      <c r="A79" s="5" t="str">
        <f>Countries!A77</f>
        <v>RSA</v>
      </c>
      <c r="B79" s="5">
        <f>SUMIFS(Data!$A:$A, Data!$H:$H,$A79,Data!$C:$C,B$1,Data!$D:$D,B$2)</f>
        <v>0</v>
      </c>
      <c r="C79" s="5">
        <f>SUMIFS(Data!$A:$A, Data!$H:$H,$A79,Data!$C:$C,C$1,Data!$D:$D,C$2)</f>
        <v>0</v>
      </c>
      <c r="D79" s="5">
        <f>SUMIFS(Data!$A:$A, Data!$H:$H,$A79,Data!$C:$C,D$1,Data!$D:$D,D$2)</f>
        <v>0</v>
      </c>
      <c r="E79" s="5">
        <f>SUMIFS(Data!$A:$A, Data!$H:$H,$A79,Data!$C:$C,E$1,Data!$D:$D,E$2)</f>
        <v>0</v>
      </c>
      <c r="F79" s="5">
        <f>SUMIFS(Data!$A:$A, Data!$H:$H,$A79,Data!$C:$C,F$1,Data!$D:$D,F$2)</f>
        <v>0</v>
      </c>
      <c r="G79" s="5">
        <f>SUMIFS(Data!$A:$A, Data!$H:$H,$A79,Data!$C:$C,G$1,Data!$D:$D,G$2)</f>
        <v>0</v>
      </c>
      <c r="H79" s="5">
        <f>SUMIFS(Data!$A:$A, Data!$H:$H,$A79,Data!$C:$C,H$1,Data!$D:$D,H$2)</f>
        <v>0</v>
      </c>
      <c r="I79" s="5">
        <f>SUMIFS(Data!$A:$A, Data!$H:$H,$A79,Data!$C:$C,I$1,Data!$D:$D,I$2)</f>
        <v>0</v>
      </c>
      <c r="J79" s="5">
        <f>SUMIFS(Data!$A:$A, Data!$H:$H,$A79,Data!$C:$C,J$1,Data!$D:$D,J$2)</f>
        <v>0</v>
      </c>
      <c r="K79" s="5">
        <f>SUMIFS(Data!$A:$A, Data!$H:$H,$A79,Data!$C:$C,K$1,Data!$D:$D,K$2)</f>
        <v>0</v>
      </c>
      <c r="L79" s="5">
        <f>SUMIFS(Data!$A:$A, Data!$H:$H,$A79,Data!$C:$C,L$1,Data!$D:$D,L$2)</f>
        <v>0</v>
      </c>
      <c r="M79" s="5">
        <f>SUMIFS(Data!$A:$A, Data!$H:$H,$A79,Data!$C:$C,M$1,Data!$D:$D,M$2)</f>
        <v>0</v>
      </c>
      <c r="N79" s="5">
        <f>SUMIFS(Data!$A:$A, Data!$H:$H,$A79,Data!$C:$C,N$1,Data!$D:$D,N$2)</f>
        <v>0</v>
      </c>
      <c r="O79" s="5">
        <f>SUMIFS(Data!$A:$A, Data!$H:$H,$A79,Data!$C:$C,O$1,Data!$D:$D,O$2)</f>
        <v>0</v>
      </c>
      <c r="P79" s="5">
        <f>SUMIFS(Data!$A:$A, Data!$H:$H,$A79,Data!$C:$C,P$1,Data!$D:$D,P$2)</f>
        <v>0</v>
      </c>
      <c r="Q79" s="5">
        <f>SUMIFS(Data!$A:$A, Data!$H:$H,$A79,Data!$C:$C,Q$1,Data!$D:$D,Q$2)</f>
        <v>0</v>
      </c>
      <c r="R79" s="5">
        <f>SUMIFS(Data!$A:$A, Data!$H:$H,$A79,Data!$C:$C,R$1,Data!$D:$D,R$2)</f>
        <v>0</v>
      </c>
      <c r="S79" s="5">
        <f>SUMIFS(Data!$A:$A, Data!$H:$H,$A79,Data!$C:$C,S$1,Data!$D:$D,S$2)</f>
        <v>0</v>
      </c>
      <c r="T79" s="5">
        <f>SUMIFS(Data!$A:$A, Data!$H:$H,$A79,Data!$C:$C,T$1,Data!$D:$D,T$2)</f>
        <v>0</v>
      </c>
      <c r="U79" s="5">
        <f>SUMIFS(Data!$A:$A, Data!$H:$H,$A79,Data!$C:$C,U$1,Data!$D:$D,U$2)</f>
        <v>0</v>
      </c>
      <c r="V79" s="5">
        <f>SUMIFS(Data!$A:$A, Data!$H:$H,$A79,Data!$C:$C,V$1,Data!$D:$D,V$2)</f>
        <v>0</v>
      </c>
      <c r="W79" s="5">
        <f>SUMIFS(Data!$A:$A, Data!$H:$H,$A79,Data!$C:$C,W$1,Data!$D:$D,W$2)</f>
        <v>0</v>
      </c>
      <c r="X79" s="5">
        <f>SUMIFS(Data!$A:$A, Data!$H:$H,$A79,Data!$C:$C,X$1,Data!$D:$D,X$2)</f>
        <v>0</v>
      </c>
      <c r="Y79" s="5">
        <f>SUMIFS(Data!$A:$A, Data!$H:$H,$A79,Data!$C:$C,Y$1,Data!$D:$D,Y$2)</f>
        <v>0</v>
      </c>
      <c r="Z79" s="5">
        <f>SUMIFS(Data!$A:$A, Data!$H:$H,$A79,Data!$C:$C,Z$1,Data!$D:$D,Z$2)</f>
        <v>0</v>
      </c>
      <c r="AA79" s="5">
        <f>SUMIFS(Data!$A:$A, Data!$H:$H,$A79,Data!$C:$C,AA$1,Data!$D:$D,AA$2)</f>
        <v>0</v>
      </c>
      <c r="AB79" s="5">
        <f>SUMIFS(Data!$A:$A, Data!$H:$H,$A79,Data!$C:$C,AB$1,Data!$D:$D,AB$2)</f>
        <v>0</v>
      </c>
      <c r="AC79" s="5">
        <f>SUMIFS(Data!$A:$A, Data!$H:$H,$A79,Data!$C:$C,AC$1,Data!$D:$D,AC$2)</f>
        <v>0</v>
      </c>
      <c r="AD79" s="5">
        <f>SUMIFS(Data!$A:$A, Data!$H:$H,$A79,Data!$C:$C,AD$1,Data!$D:$D,AD$2)</f>
        <v>0</v>
      </c>
      <c r="AE79" s="5">
        <f>SUMIFS(Data!$A:$A, Data!$H:$H,$A79,Data!$C:$C,AE$1,Data!$D:$D,AE$2)</f>
        <v>0</v>
      </c>
      <c r="AF79" s="5">
        <f>SUMIFS(Data!$A:$A, Data!$H:$H,$A79,Data!$C:$C,AF$1,Data!$D:$D,AF$2)</f>
        <v>0</v>
      </c>
      <c r="AG79" s="5">
        <f>SUMIFS(Data!$A:$A, Data!$H:$H,$A79,Data!$C:$C,AG$1,Data!$D:$D,AG$2)</f>
        <v>0</v>
      </c>
      <c r="AH79" s="5">
        <f>SUMIFS(Data!$A:$A, Data!$H:$H,$A79,Data!$C:$C,AH$1,Data!$D:$D,AH$2)</f>
        <v>0</v>
      </c>
      <c r="AI79" s="5">
        <f>SUMIFS(Data!$A:$A, Data!$H:$H,$A79,Data!$C:$C,AI$1,Data!$D:$D,AI$2)</f>
        <v>0</v>
      </c>
      <c r="AJ79" s="5">
        <f>SUMIFS(Data!$A:$A, Data!$H:$H,$A79,Data!$C:$C,AJ$1,Data!$D:$D,AJ$2)</f>
        <v>0</v>
      </c>
      <c r="AK79" s="5">
        <f>SUMIFS(Data!$A:$A, Data!$H:$H,$A79,Data!$C:$C,AK$1,Data!$D:$D,AK$2)</f>
        <v>0</v>
      </c>
      <c r="AL79" s="5">
        <f>SUMIFS(Data!$A:$A, Data!$H:$H,$A79,Data!$C:$C,AL$1,Data!$D:$D,AL$2)</f>
        <v>0</v>
      </c>
      <c r="AM79" s="5">
        <f>SUMIFS(Data!$A:$A, Data!$H:$H,$A79,Data!$C:$C,AM$1,Data!$D:$D,AM$2)</f>
        <v>0</v>
      </c>
      <c r="AN79" s="5">
        <f>SUMIFS(Data!$A:$A, Data!$H:$H,$A79,Data!$C:$C,AN$1,Data!$D:$D,AN$2)</f>
        <v>0</v>
      </c>
      <c r="AO79" s="5">
        <f>SUMIFS(Data!$A:$A, Data!$H:$H,$A79,Data!$C:$C,AO$1,Data!$D:$D,AO$2)</f>
        <v>0</v>
      </c>
      <c r="AP79" s="5">
        <f>SUMIFS(Data!$A:$A, Data!$H:$H,$A79,Data!$C:$C,AP$1,Data!$D:$D,AP$2)</f>
        <v>0</v>
      </c>
      <c r="AQ79" s="5">
        <f>SUMIFS(Data!$A:$A, Data!$H:$H,$A79,Data!$C:$C,AQ$1,Data!$D:$D,AQ$2)</f>
        <v>0</v>
      </c>
      <c r="AR79" s="5">
        <f>SUMIFS(Data!$A:$A, Data!$H:$H,$A79,Data!$C:$C,AR$1,Data!$D:$D,AR$2)</f>
        <v>0</v>
      </c>
      <c r="AS79" s="5">
        <f>SUMIFS(Data!$A:$A, Data!$H:$H,$A79,Data!$C:$C,AS$1,Data!$D:$D,AS$2)</f>
        <v>0</v>
      </c>
      <c r="AT79" s="5">
        <f>SUMIFS(Data!$A:$A, Data!$H:$H,$A79,Data!$C:$C,AT$1,Data!$D:$D,AT$2)</f>
        <v>0</v>
      </c>
      <c r="AU79" s="5">
        <f>SUMIFS(Data!$A:$A, Data!$H:$H,$A79,Data!$C:$C,AU$1,Data!$D:$D,AU$2)</f>
        <v>0</v>
      </c>
      <c r="AV79" s="5">
        <f>SUMIFS(Data!$A:$A, Data!$H:$H,$A79,Data!$C:$C,AV$1,Data!$D:$D,AV$2)</f>
        <v>0</v>
      </c>
      <c r="AW79" s="5">
        <f>SUMIFS(Data!$A:$A, Data!$H:$H,$A79,Data!$C:$C,AW$1,Data!$D:$D,AW$2)</f>
        <v>0</v>
      </c>
      <c r="AX79" s="5">
        <f>SUMIFS(Data!$A:$A, Data!$H:$H,$A79,Data!$C:$C,AX$1,Data!$D:$D,AX$2)</f>
        <v>0</v>
      </c>
      <c r="AY79" s="5">
        <f>SUMIFS(Data!$A:$A, Data!$H:$H,$A79,Data!$C:$C,AY$1,Data!$D:$D,AY$2)</f>
        <v>0</v>
      </c>
      <c r="AZ79" s="5">
        <f>SUMIFS(Data!$A:$A, Data!$H:$H,$A79,Data!$C:$C,AZ$1,Data!$D:$D,AZ$2)</f>
        <v>0</v>
      </c>
      <c r="BA79" s="5">
        <f>SUMIFS(Data!$A:$A, Data!$H:$H,$A79,Data!$C:$C,BA$1,Data!$D:$D,BA$2)</f>
        <v>0</v>
      </c>
      <c r="BB79" s="5">
        <f>SUMIFS(Data!$A:$A, Data!$H:$H,$A79,Data!$C:$C,BB$1,Data!$D:$D,BB$2)</f>
        <v>0</v>
      </c>
      <c r="BC79" s="5">
        <f>SUMIFS(Data!$A:$A, Data!$H:$H,$A79,Data!$C:$C,BC$1,Data!$D:$D,BC$2)</f>
        <v>0</v>
      </c>
      <c r="BD79" s="5">
        <f>SUMIFS(Data!$A:$A, Data!$H:$H,$A79,Data!$C:$C,BD$1,Data!$D:$D,BD$2)</f>
        <v>0</v>
      </c>
      <c r="BE79" s="5">
        <f>SUMIFS(Data!$A:$A, Data!$H:$H,$A79,Data!$C:$C,BE$1,Data!$D:$D,BE$2)</f>
        <v>0</v>
      </c>
      <c r="BF79" s="5">
        <f>SUMIFS(Data!$A:$A, Data!$H:$H,$A79,Data!$C:$C,BF$1,Data!$D:$D,BF$2)</f>
        <v>0</v>
      </c>
      <c r="BG79" s="5">
        <f>SUMIFS(Data!$A:$A, Data!$H:$H,$A79,Data!$C:$C,BG$1,Data!$D:$D,BG$2)</f>
        <v>0</v>
      </c>
      <c r="BH79" s="5">
        <f>SUMIFS(Data!$A:$A, Data!$H:$H,$A79,Data!$C:$C,BH$1,Data!$D:$D,BH$2)</f>
        <v>0</v>
      </c>
      <c r="BI79" s="5">
        <f>SUMIFS(Data!$A:$A, Data!$H:$H,$A79,Data!$C:$C,BI$1,Data!$D:$D,BI$2)</f>
        <v>0</v>
      </c>
      <c r="BJ79" s="5">
        <f>SUMIFS(Data!$A:$A, Data!$H:$H,$A79,Data!$C:$C,BJ$1,Data!$D:$D,BJ$2)</f>
        <v>0</v>
      </c>
      <c r="BK79" s="5">
        <f>SUMIFS(Data!$A:$A, Data!$H:$H,$A79,Data!$C:$C,BK$1,Data!$D:$D,BK$2)</f>
        <v>0</v>
      </c>
      <c r="BL79" s="5">
        <f>SUMIFS(Data!$A:$A, Data!$H:$H,$A79,Data!$C:$C,BL$1,Data!$D:$D,BL$2)</f>
        <v>0</v>
      </c>
      <c r="BM79" s="5">
        <f>SUMIFS(Data!$A:$A, Data!$H:$H,$A79,Data!$C:$C,BM$1,Data!$D:$D,BM$2)</f>
        <v>0</v>
      </c>
      <c r="BN79" s="5">
        <f>SUMIFS(Data!$A:$A, Data!$H:$H,$A79,Data!$C:$C,BN$1,Data!$D:$D,BN$2)</f>
        <v>0</v>
      </c>
      <c r="BO79" s="5">
        <f>SUMIFS(Data!$A:$A, Data!$H:$H,$A79,Data!$C:$C,BO$1,Data!$D:$D,BO$2)</f>
        <v>0</v>
      </c>
      <c r="BP79" s="5">
        <f>SUMIFS(Data!$A:$A, Data!$H:$H,$A79,Data!$C:$C,BP$1,Data!$D:$D,BP$2)</f>
        <v>0</v>
      </c>
      <c r="BQ79" s="5">
        <f>SUMIFS(Data!$A:$A, Data!$H:$H,$A79,Data!$C:$C,BQ$1,Data!$D:$D,BQ$2)</f>
        <v>0</v>
      </c>
      <c r="BR79" s="5">
        <f>SUMIFS(Data!$A:$A, Data!$H:$H,$A79,Data!$C:$C,BR$1,Data!$D:$D,BR$2)</f>
        <v>0</v>
      </c>
      <c r="BS79" s="5">
        <f>SUMIFS(Data!$A:$A, Data!$H:$H,$A79,Data!$C:$C,BS$1,Data!$D:$D,BS$2)</f>
        <v>0</v>
      </c>
      <c r="BT79" s="5">
        <f>SUMIFS(Data!$A:$A, Data!$H:$H,$A79,Data!$C:$C,BT$1,Data!$D:$D,BT$2)</f>
        <v>0</v>
      </c>
      <c r="BU79" s="5">
        <f>SUMIFS(Data!$A:$A, Data!$H:$H,$A79,Data!$C:$C,BU$1,Data!$D:$D,BU$2)</f>
        <v>0</v>
      </c>
      <c r="BV79" s="5">
        <f>SUMIFS(Data!$A:$A, Data!$H:$H,$A79,Data!$C:$C,BV$1,Data!$D:$D,BV$2)</f>
        <v>0</v>
      </c>
      <c r="BW79" s="5">
        <f>SUMIFS(Data!$A:$A, Data!$H:$H,$A79,Data!$C:$C,BW$1,Data!$D:$D,BW$2)</f>
        <v>0</v>
      </c>
      <c r="BX79" s="5">
        <f>SUMIFS(Data!$A:$A, Data!$H:$H,$A79,Data!$C:$C,BX$1,Data!$D:$D,BX$2)</f>
        <v>1</v>
      </c>
      <c r="BY79" s="5">
        <f>SUMIFS(Data!$A:$A, Data!$H:$H,$A79,Data!$C:$C,BY$1,Data!$D:$D,BY$2)</f>
        <v>0</v>
      </c>
      <c r="BZ79" s="5">
        <f>SUMIFS(Data!$A:$A, Data!$H:$H,$A79,Data!$C:$C,BZ$1,Data!$D:$D,BZ$2)</f>
        <v>0</v>
      </c>
      <c r="CA79" s="5">
        <f>SUMIFS(Data!$A:$A, Data!$H:$H,$A79,Data!$C:$C,CA$1,Data!$D:$D,CA$2)</f>
        <v>1</v>
      </c>
      <c r="CB79" s="5">
        <f>SUMIFS(Data!$A:$A, Data!$H:$H,$A79,Data!$C:$C,CB$1,Data!$D:$D,CB$2)</f>
        <v>0</v>
      </c>
      <c r="CC79" s="5">
        <f>SUMIFS(Data!$A:$A, Data!$H:$H,$A79,Data!$C:$C,CC$1,Data!$D:$D,CC$2)</f>
        <v>0</v>
      </c>
      <c r="CD79" s="5">
        <f>SUMIFS(Data!$A:$A, Data!$H:$H,$A79,Data!$C:$C,CD$1,Data!$D:$D,CD$2)</f>
        <v>0</v>
      </c>
      <c r="CE79" s="5">
        <f>SUMIFS(Data!$A:$A, Data!$H:$H,$A79,Data!$C:$C,CE$1,Data!$D:$D,CE$2)</f>
        <v>0</v>
      </c>
      <c r="CF79" s="5">
        <f>SUMIFS(Data!$A:$A, Data!$H:$H,$A79,Data!$C:$C,CF$1,Data!$D:$D,CF$2)</f>
        <v>0</v>
      </c>
      <c r="CG79" s="5">
        <f>SUMIFS(Data!$A:$A, Data!$H:$H,$A79,Data!$C:$C,CG$1,Data!$D:$D,CG$2)</f>
        <v>0</v>
      </c>
      <c r="CH79" s="5">
        <f>SUMIFS(Data!$A:$A, Data!$H:$H,$A79,Data!$C:$C,CH$1,Data!$D:$D,CH$2)</f>
        <v>0</v>
      </c>
      <c r="CI79" s="5">
        <f>SUMIFS(Data!$A:$A, Data!$H:$H,$A79,Data!$C:$C,CI$1,Data!$D:$D,CI$2)</f>
        <v>0</v>
      </c>
      <c r="CJ79" s="5">
        <f>SUMIFS(Data!$A:$A, Data!$H:$H,$A79,Data!$C:$C,CJ$1,Data!$D:$D,CJ$2)</f>
        <v>0</v>
      </c>
      <c r="CK79" s="5">
        <f>SUMIFS(Data!$A:$A, Data!$H:$H,$A79,Data!$C:$C,CK$1,Data!$D:$D,CK$2)</f>
        <v>0</v>
      </c>
      <c r="CL79" s="5">
        <f>SUMIFS(Data!$A:$A, Data!$H:$H,$A79,Data!$C:$C,CL$1,Data!$D:$D,CL$2)</f>
        <v>0</v>
      </c>
      <c r="CM79" s="5">
        <f>SUMIFS(Data!$A:$A, Data!$H:$H,$A79,Data!$C:$C,CM$1,Data!$D:$D,CM$2)</f>
        <v>0</v>
      </c>
      <c r="CN79" s="5">
        <f>SUMIFS(Data!$A:$A, Data!$H:$H,$A79,Data!$C:$C,CN$1,Data!$D:$D,CN$2)</f>
        <v>0</v>
      </c>
      <c r="CO79" s="5">
        <f>SUMIFS(Data!$A:$A, Data!$H:$H,$A79,Data!$C:$C,CO$1,Data!$D:$D,CO$2)</f>
        <v>0</v>
      </c>
      <c r="CP79" s="5">
        <f>SUMIFS(Data!$A:$A, Data!$H:$H,$A79,Data!$C:$C,CP$1,Data!$D:$D,CP$2)</f>
        <v>0</v>
      </c>
      <c r="CQ79" s="5">
        <f>SUMIFS(Data!$A:$A, Data!$H:$H,$A79,Data!$C:$C,CQ$1,Data!$D:$D,CQ$2)</f>
        <v>0</v>
      </c>
      <c r="CR79" s="5">
        <f>SUMIFS(Data!$A:$A, Data!$H:$H,$A79,Data!$C:$C,CR$1,Data!$D:$D,CR$2)</f>
        <v>0</v>
      </c>
      <c r="CS79" s="5">
        <f>SUMIFS(Data!$A:$A, Data!$H:$H,$A79,Data!$C:$C,CS$1,Data!$D:$D,CS$2)</f>
        <v>0</v>
      </c>
      <c r="CT79" s="5">
        <f>SUMIFS(Data!$A:$A, Data!$H:$H,$A79,Data!$C:$C,CT$1,Data!$D:$D,CT$2)</f>
        <v>0</v>
      </c>
      <c r="CU79" s="5">
        <f>SUMIFS(Data!$A:$A, Data!$H:$H,$A79,Data!$C:$C,CU$1,Data!$D:$D,CU$2)</f>
        <v>0</v>
      </c>
      <c r="CV79" s="5">
        <f>SUMIFS(Data!$A:$A, Data!$H:$H,$A79,Data!$C:$C,CV$1,Data!$D:$D,CV$2)</f>
        <v>0</v>
      </c>
      <c r="CW79" s="5">
        <f t="shared" ref="CW79:CX79" si="78">SUMIF($B$2:$CV$2,CW$2, $B79:$CV79)</f>
        <v>0</v>
      </c>
      <c r="CX79" s="5">
        <f t="shared" si="78"/>
        <v>2</v>
      </c>
      <c r="CY79" s="5">
        <f t="shared" si="3"/>
        <v>2</v>
      </c>
    </row>
    <row r="80">
      <c r="A80" s="5" t="str">
        <f>Countries!A78</f>
        <v>SLO</v>
      </c>
      <c r="B80" s="5">
        <f>SUMIFS(Data!$A:$A, Data!$H:$H,$A80,Data!$C:$C,B$1,Data!$D:$D,B$2)</f>
        <v>0</v>
      </c>
      <c r="C80" s="5">
        <f>SUMIFS(Data!$A:$A, Data!$H:$H,$A80,Data!$C:$C,C$1,Data!$D:$D,C$2)</f>
        <v>0</v>
      </c>
      <c r="D80" s="5">
        <f>SUMIFS(Data!$A:$A, Data!$H:$H,$A80,Data!$C:$C,D$1,Data!$D:$D,D$2)</f>
        <v>0</v>
      </c>
      <c r="E80" s="5">
        <f>SUMIFS(Data!$A:$A, Data!$H:$H,$A80,Data!$C:$C,E$1,Data!$D:$D,E$2)</f>
        <v>0</v>
      </c>
      <c r="F80" s="5">
        <f>SUMIFS(Data!$A:$A, Data!$H:$H,$A80,Data!$C:$C,F$1,Data!$D:$D,F$2)</f>
        <v>0</v>
      </c>
      <c r="G80" s="5">
        <f>SUMIFS(Data!$A:$A, Data!$H:$H,$A80,Data!$C:$C,G$1,Data!$D:$D,G$2)</f>
        <v>0</v>
      </c>
      <c r="H80" s="5">
        <f>SUMIFS(Data!$A:$A, Data!$H:$H,$A80,Data!$C:$C,H$1,Data!$D:$D,H$2)</f>
        <v>0</v>
      </c>
      <c r="I80" s="5">
        <f>SUMIFS(Data!$A:$A, Data!$H:$H,$A80,Data!$C:$C,I$1,Data!$D:$D,I$2)</f>
        <v>0</v>
      </c>
      <c r="J80" s="5">
        <f>SUMIFS(Data!$A:$A, Data!$H:$H,$A80,Data!$C:$C,J$1,Data!$D:$D,J$2)</f>
        <v>0</v>
      </c>
      <c r="K80" s="5">
        <f>SUMIFS(Data!$A:$A, Data!$H:$H,$A80,Data!$C:$C,K$1,Data!$D:$D,K$2)</f>
        <v>0</v>
      </c>
      <c r="L80" s="5">
        <f>SUMIFS(Data!$A:$A, Data!$H:$H,$A80,Data!$C:$C,L$1,Data!$D:$D,L$2)</f>
        <v>0</v>
      </c>
      <c r="M80" s="5">
        <f>SUMIFS(Data!$A:$A, Data!$H:$H,$A80,Data!$C:$C,M$1,Data!$D:$D,M$2)</f>
        <v>0</v>
      </c>
      <c r="N80" s="5">
        <f>SUMIFS(Data!$A:$A, Data!$H:$H,$A80,Data!$C:$C,N$1,Data!$D:$D,N$2)</f>
        <v>0</v>
      </c>
      <c r="O80" s="5">
        <f>SUMIFS(Data!$A:$A, Data!$H:$H,$A80,Data!$C:$C,O$1,Data!$D:$D,O$2)</f>
        <v>0</v>
      </c>
      <c r="P80" s="5">
        <f>SUMIFS(Data!$A:$A, Data!$H:$H,$A80,Data!$C:$C,P$1,Data!$D:$D,P$2)</f>
        <v>0</v>
      </c>
      <c r="Q80" s="5">
        <f>SUMIFS(Data!$A:$A, Data!$H:$H,$A80,Data!$C:$C,Q$1,Data!$D:$D,Q$2)</f>
        <v>0</v>
      </c>
      <c r="R80" s="5">
        <f>SUMIFS(Data!$A:$A, Data!$H:$H,$A80,Data!$C:$C,R$1,Data!$D:$D,R$2)</f>
        <v>0</v>
      </c>
      <c r="S80" s="5">
        <f>SUMIFS(Data!$A:$A, Data!$H:$H,$A80,Data!$C:$C,S$1,Data!$D:$D,S$2)</f>
        <v>0</v>
      </c>
      <c r="T80" s="5">
        <f>SUMIFS(Data!$A:$A, Data!$H:$H,$A80,Data!$C:$C,T$1,Data!$D:$D,T$2)</f>
        <v>0</v>
      </c>
      <c r="U80" s="5">
        <f>SUMIFS(Data!$A:$A, Data!$H:$H,$A80,Data!$C:$C,U$1,Data!$D:$D,U$2)</f>
        <v>0</v>
      </c>
      <c r="V80" s="5">
        <f>SUMIFS(Data!$A:$A, Data!$H:$H,$A80,Data!$C:$C,V$1,Data!$D:$D,V$2)</f>
        <v>0</v>
      </c>
      <c r="W80" s="5">
        <f>SUMIFS(Data!$A:$A, Data!$H:$H,$A80,Data!$C:$C,W$1,Data!$D:$D,W$2)</f>
        <v>0</v>
      </c>
      <c r="X80" s="5">
        <f>SUMIFS(Data!$A:$A, Data!$H:$H,$A80,Data!$C:$C,X$1,Data!$D:$D,X$2)</f>
        <v>0</v>
      </c>
      <c r="Y80" s="5">
        <f>SUMIFS(Data!$A:$A, Data!$H:$H,$A80,Data!$C:$C,Y$1,Data!$D:$D,Y$2)</f>
        <v>0</v>
      </c>
      <c r="Z80" s="5">
        <f>SUMIFS(Data!$A:$A, Data!$H:$H,$A80,Data!$C:$C,Z$1,Data!$D:$D,Z$2)</f>
        <v>0</v>
      </c>
      <c r="AA80" s="5">
        <f>SUMIFS(Data!$A:$A, Data!$H:$H,$A80,Data!$C:$C,AA$1,Data!$D:$D,AA$2)</f>
        <v>0</v>
      </c>
      <c r="AB80" s="5">
        <f>SUMIFS(Data!$A:$A, Data!$H:$H,$A80,Data!$C:$C,AB$1,Data!$D:$D,AB$2)</f>
        <v>0</v>
      </c>
      <c r="AC80" s="5">
        <f>SUMIFS(Data!$A:$A, Data!$H:$H,$A80,Data!$C:$C,AC$1,Data!$D:$D,AC$2)</f>
        <v>0</v>
      </c>
      <c r="AD80" s="5">
        <f>SUMIFS(Data!$A:$A, Data!$H:$H,$A80,Data!$C:$C,AD$1,Data!$D:$D,AD$2)</f>
        <v>0</v>
      </c>
      <c r="AE80" s="5">
        <f>SUMIFS(Data!$A:$A, Data!$H:$H,$A80,Data!$C:$C,AE$1,Data!$D:$D,AE$2)</f>
        <v>0</v>
      </c>
      <c r="AF80" s="5">
        <f>SUMIFS(Data!$A:$A, Data!$H:$H,$A80,Data!$C:$C,AF$1,Data!$D:$D,AF$2)</f>
        <v>0</v>
      </c>
      <c r="AG80" s="5">
        <f>SUMIFS(Data!$A:$A, Data!$H:$H,$A80,Data!$C:$C,AG$1,Data!$D:$D,AG$2)</f>
        <v>0</v>
      </c>
      <c r="AH80" s="5">
        <f>SUMIFS(Data!$A:$A, Data!$H:$H,$A80,Data!$C:$C,AH$1,Data!$D:$D,AH$2)</f>
        <v>0</v>
      </c>
      <c r="AI80" s="5">
        <f>SUMIFS(Data!$A:$A, Data!$H:$H,$A80,Data!$C:$C,AI$1,Data!$D:$D,AI$2)</f>
        <v>0</v>
      </c>
      <c r="AJ80" s="5">
        <f>SUMIFS(Data!$A:$A, Data!$H:$H,$A80,Data!$C:$C,AJ$1,Data!$D:$D,AJ$2)</f>
        <v>0</v>
      </c>
      <c r="AK80" s="5">
        <f>SUMIFS(Data!$A:$A, Data!$H:$H,$A80,Data!$C:$C,AK$1,Data!$D:$D,AK$2)</f>
        <v>0</v>
      </c>
      <c r="AL80" s="5">
        <f>SUMIFS(Data!$A:$A, Data!$H:$H,$A80,Data!$C:$C,AL$1,Data!$D:$D,AL$2)</f>
        <v>0</v>
      </c>
      <c r="AM80" s="5">
        <f>SUMIFS(Data!$A:$A, Data!$H:$H,$A80,Data!$C:$C,AM$1,Data!$D:$D,AM$2)</f>
        <v>0</v>
      </c>
      <c r="AN80" s="5">
        <f>SUMIFS(Data!$A:$A, Data!$H:$H,$A80,Data!$C:$C,AN$1,Data!$D:$D,AN$2)</f>
        <v>0</v>
      </c>
      <c r="AO80" s="5">
        <f>SUMIFS(Data!$A:$A, Data!$H:$H,$A80,Data!$C:$C,AO$1,Data!$D:$D,AO$2)</f>
        <v>0</v>
      </c>
      <c r="AP80" s="5">
        <f>SUMIFS(Data!$A:$A, Data!$H:$H,$A80,Data!$C:$C,AP$1,Data!$D:$D,AP$2)</f>
        <v>0</v>
      </c>
      <c r="AQ80" s="5">
        <f>SUMIFS(Data!$A:$A, Data!$H:$H,$A80,Data!$C:$C,AQ$1,Data!$D:$D,AQ$2)</f>
        <v>0</v>
      </c>
      <c r="AR80" s="5">
        <f>SUMIFS(Data!$A:$A, Data!$H:$H,$A80,Data!$C:$C,AR$1,Data!$D:$D,AR$2)</f>
        <v>0</v>
      </c>
      <c r="AS80" s="5">
        <f>SUMIFS(Data!$A:$A, Data!$H:$H,$A80,Data!$C:$C,AS$1,Data!$D:$D,AS$2)</f>
        <v>0</v>
      </c>
      <c r="AT80" s="5">
        <f>SUMIFS(Data!$A:$A, Data!$H:$H,$A80,Data!$C:$C,AT$1,Data!$D:$D,AT$2)</f>
        <v>0</v>
      </c>
      <c r="AU80" s="5">
        <f>SUMIFS(Data!$A:$A, Data!$H:$H,$A80,Data!$C:$C,AU$1,Data!$D:$D,AU$2)</f>
        <v>0</v>
      </c>
      <c r="AV80" s="5">
        <f>SUMIFS(Data!$A:$A, Data!$H:$H,$A80,Data!$C:$C,AV$1,Data!$D:$D,AV$2)</f>
        <v>0</v>
      </c>
      <c r="AW80" s="5">
        <f>SUMIFS(Data!$A:$A, Data!$H:$H,$A80,Data!$C:$C,AW$1,Data!$D:$D,AW$2)</f>
        <v>0</v>
      </c>
      <c r="AX80" s="5">
        <f>SUMIFS(Data!$A:$A, Data!$H:$H,$A80,Data!$C:$C,AX$1,Data!$D:$D,AX$2)</f>
        <v>0</v>
      </c>
      <c r="AY80" s="5">
        <f>SUMIFS(Data!$A:$A, Data!$H:$H,$A80,Data!$C:$C,AY$1,Data!$D:$D,AY$2)</f>
        <v>0</v>
      </c>
      <c r="AZ80" s="5">
        <f>SUMIFS(Data!$A:$A, Data!$H:$H,$A80,Data!$C:$C,AZ$1,Data!$D:$D,AZ$2)</f>
        <v>0</v>
      </c>
      <c r="BA80" s="5">
        <f>SUMIFS(Data!$A:$A, Data!$H:$H,$A80,Data!$C:$C,BA$1,Data!$D:$D,BA$2)</f>
        <v>1</v>
      </c>
      <c r="BB80" s="5">
        <f>SUMIFS(Data!$A:$A, Data!$H:$H,$A80,Data!$C:$C,BB$1,Data!$D:$D,BB$2)</f>
        <v>0</v>
      </c>
      <c r="BC80" s="5">
        <f>SUMIFS(Data!$A:$A, Data!$H:$H,$A80,Data!$C:$C,BC$1,Data!$D:$D,BC$2)</f>
        <v>0</v>
      </c>
      <c r="BD80" s="5">
        <f>SUMIFS(Data!$A:$A, Data!$H:$H,$A80,Data!$C:$C,BD$1,Data!$D:$D,BD$2)</f>
        <v>0</v>
      </c>
      <c r="BE80" s="5">
        <f>SUMIFS(Data!$A:$A, Data!$H:$H,$A80,Data!$C:$C,BE$1,Data!$D:$D,BE$2)</f>
        <v>0</v>
      </c>
      <c r="BF80" s="5">
        <f>SUMIFS(Data!$A:$A, Data!$H:$H,$A80,Data!$C:$C,BF$1,Data!$D:$D,BF$2)</f>
        <v>0</v>
      </c>
      <c r="BG80" s="5">
        <f>SUMIFS(Data!$A:$A, Data!$H:$H,$A80,Data!$C:$C,BG$1,Data!$D:$D,BG$2)</f>
        <v>0</v>
      </c>
      <c r="BH80" s="5">
        <f>SUMIFS(Data!$A:$A, Data!$H:$H,$A80,Data!$C:$C,BH$1,Data!$D:$D,BH$2)</f>
        <v>0</v>
      </c>
      <c r="BI80" s="5">
        <f>SUMIFS(Data!$A:$A, Data!$H:$H,$A80,Data!$C:$C,BI$1,Data!$D:$D,BI$2)</f>
        <v>0</v>
      </c>
      <c r="BJ80" s="5">
        <f>SUMIFS(Data!$A:$A, Data!$H:$H,$A80,Data!$C:$C,BJ$1,Data!$D:$D,BJ$2)</f>
        <v>0</v>
      </c>
      <c r="BK80" s="5">
        <f>SUMIFS(Data!$A:$A, Data!$H:$H,$A80,Data!$C:$C,BK$1,Data!$D:$D,BK$2)</f>
        <v>0</v>
      </c>
      <c r="BL80" s="5">
        <f>SUMIFS(Data!$A:$A, Data!$H:$H,$A80,Data!$C:$C,BL$1,Data!$D:$D,BL$2)</f>
        <v>0</v>
      </c>
      <c r="BM80" s="5">
        <f>SUMIFS(Data!$A:$A, Data!$H:$H,$A80,Data!$C:$C,BM$1,Data!$D:$D,BM$2)</f>
        <v>0</v>
      </c>
      <c r="BN80" s="5">
        <f>SUMIFS(Data!$A:$A, Data!$H:$H,$A80,Data!$C:$C,BN$1,Data!$D:$D,BN$2)</f>
        <v>0</v>
      </c>
      <c r="BO80" s="5">
        <f>SUMIFS(Data!$A:$A, Data!$H:$H,$A80,Data!$C:$C,BO$1,Data!$D:$D,BO$2)</f>
        <v>0</v>
      </c>
      <c r="BP80" s="5">
        <f>SUMIFS(Data!$A:$A, Data!$H:$H,$A80,Data!$C:$C,BP$1,Data!$D:$D,BP$2)</f>
        <v>0</v>
      </c>
      <c r="BQ80" s="5">
        <f>SUMIFS(Data!$A:$A, Data!$H:$H,$A80,Data!$C:$C,BQ$1,Data!$D:$D,BQ$2)</f>
        <v>0</v>
      </c>
      <c r="BR80" s="5">
        <f>SUMIFS(Data!$A:$A, Data!$H:$H,$A80,Data!$C:$C,BR$1,Data!$D:$D,BR$2)</f>
        <v>0</v>
      </c>
      <c r="BS80" s="5">
        <f>SUMIFS(Data!$A:$A, Data!$H:$H,$A80,Data!$C:$C,BS$1,Data!$D:$D,BS$2)</f>
        <v>0</v>
      </c>
      <c r="BT80" s="5">
        <f>SUMIFS(Data!$A:$A, Data!$H:$H,$A80,Data!$C:$C,BT$1,Data!$D:$D,BT$2)</f>
        <v>0</v>
      </c>
      <c r="BU80" s="5">
        <f>SUMIFS(Data!$A:$A, Data!$H:$H,$A80,Data!$C:$C,BU$1,Data!$D:$D,BU$2)</f>
        <v>0</v>
      </c>
      <c r="BV80" s="5">
        <f>SUMIFS(Data!$A:$A, Data!$H:$H,$A80,Data!$C:$C,BV$1,Data!$D:$D,BV$2)</f>
        <v>0</v>
      </c>
      <c r="BW80" s="5">
        <f>SUMIFS(Data!$A:$A, Data!$H:$H,$A80,Data!$C:$C,BW$1,Data!$D:$D,BW$2)</f>
        <v>0</v>
      </c>
      <c r="BX80" s="5">
        <f>SUMIFS(Data!$A:$A, Data!$H:$H,$A80,Data!$C:$C,BX$1,Data!$D:$D,BX$2)</f>
        <v>0</v>
      </c>
      <c r="BY80" s="5">
        <f>SUMIFS(Data!$A:$A, Data!$H:$H,$A80,Data!$C:$C,BY$1,Data!$D:$D,BY$2)</f>
        <v>0</v>
      </c>
      <c r="BZ80" s="5">
        <f>SUMIFS(Data!$A:$A, Data!$H:$H,$A80,Data!$C:$C,BZ$1,Data!$D:$D,BZ$2)</f>
        <v>0</v>
      </c>
      <c r="CA80" s="5">
        <f>SUMIFS(Data!$A:$A, Data!$H:$H,$A80,Data!$C:$C,CA$1,Data!$D:$D,CA$2)</f>
        <v>0</v>
      </c>
      <c r="CB80" s="5">
        <f>SUMIFS(Data!$A:$A, Data!$H:$H,$A80,Data!$C:$C,CB$1,Data!$D:$D,CB$2)</f>
        <v>0</v>
      </c>
      <c r="CC80" s="5">
        <f>SUMIFS(Data!$A:$A, Data!$H:$H,$A80,Data!$C:$C,CC$1,Data!$D:$D,CC$2)</f>
        <v>0</v>
      </c>
      <c r="CD80" s="5">
        <f>SUMIFS(Data!$A:$A, Data!$H:$H,$A80,Data!$C:$C,CD$1,Data!$D:$D,CD$2)</f>
        <v>0</v>
      </c>
      <c r="CE80" s="5">
        <f>SUMIFS(Data!$A:$A, Data!$H:$H,$A80,Data!$C:$C,CE$1,Data!$D:$D,CE$2)</f>
        <v>0</v>
      </c>
      <c r="CF80" s="5">
        <f>SUMIFS(Data!$A:$A, Data!$H:$H,$A80,Data!$C:$C,CF$1,Data!$D:$D,CF$2)</f>
        <v>0</v>
      </c>
      <c r="CG80" s="5">
        <f>SUMIFS(Data!$A:$A, Data!$H:$H,$A80,Data!$C:$C,CG$1,Data!$D:$D,CG$2)</f>
        <v>0</v>
      </c>
      <c r="CH80" s="5">
        <f>SUMIFS(Data!$A:$A, Data!$H:$H,$A80,Data!$C:$C,CH$1,Data!$D:$D,CH$2)</f>
        <v>0</v>
      </c>
      <c r="CI80" s="5">
        <f>SUMIFS(Data!$A:$A, Data!$H:$H,$A80,Data!$C:$C,CI$1,Data!$D:$D,CI$2)</f>
        <v>0</v>
      </c>
      <c r="CJ80" s="5">
        <f>SUMIFS(Data!$A:$A, Data!$H:$H,$A80,Data!$C:$C,CJ$1,Data!$D:$D,CJ$2)</f>
        <v>0</v>
      </c>
      <c r="CK80" s="5">
        <f>SUMIFS(Data!$A:$A, Data!$H:$H,$A80,Data!$C:$C,CK$1,Data!$D:$D,CK$2)</f>
        <v>0</v>
      </c>
      <c r="CL80" s="5">
        <f>SUMIFS(Data!$A:$A, Data!$H:$H,$A80,Data!$C:$C,CL$1,Data!$D:$D,CL$2)</f>
        <v>0</v>
      </c>
      <c r="CM80" s="5">
        <f>SUMIFS(Data!$A:$A, Data!$H:$H,$A80,Data!$C:$C,CM$1,Data!$D:$D,CM$2)</f>
        <v>0</v>
      </c>
      <c r="CN80" s="5">
        <f>SUMIFS(Data!$A:$A, Data!$H:$H,$A80,Data!$C:$C,CN$1,Data!$D:$D,CN$2)</f>
        <v>0</v>
      </c>
      <c r="CO80" s="5">
        <f>SUMIFS(Data!$A:$A, Data!$H:$H,$A80,Data!$C:$C,CO$1,Data!$D:$D,CO$2)</f>
        <v>0</v>
      </c>
      <c r="CP80" s="5">
        <f>SUMIFS(Data!$A:$A, Data!$H:$H,$A80,Data!$C:$C,CP$1,Data!$D:$D,CP$2)</f>
        <v>0</v>
      </c>
      <c r="CQ80" s="5">
        <f>SUMIFS(Data!$A:$A, Data!$H:$H,$A80,Data!$C:$C,CQ$1,Data!$D:$D,CQ$2)</f>
        <v>0</v>
      </c>
      <c r="CR80" s="5">
        <f>SUMIFS(Data!$A:$A, Data!$H:$H,$A80,Data!$C:$C,CR$1,Data!$D:$D,CR$2)</f>
        <v>0</v>
      </c>
      <c r="CS80" s="5">
        <f>SUMIFS(Data!$A:$A, Data!$H:$H,$A80,Data!$C:$C,CS$1,Data!$D:$D,CS$2)</f>
        <v>0</v>
      </c>
      <c r="CT80" s="5">
        <f>SUMIFS(Data!$A:$A, Data!$H:$H,$A80,Data!$C:$C,CT$1,Data!$D:$D,CT$2)</f>
        <v>0</v>
      </c>
      <c r="CU80" s="5">
        <f>SUMIFS(Data!$A:$A, Data!$H:$H,$A80,Data!$C:$C,CU$1,Data!$D:$D,CU$2)</f>
        <v>0</v>
      </c>
      <c r="CV80" s="5">
        <f>SUMIFS(Data!$A:$A, Data!$H:$H,$A80,Data!$C:$C,CV$1,Data!$D:$D,CV$2)</f>
        <v>0</v>
      </c>
      <c r="CW80" s="5">
        <f t="shared" ref="CW80:CX80" si="79">SUMIF($B$2:$CV$2,CW$2, $B80:$CV80)</f>
        <v>0</v>
      </c>
      <c r="CX80" s="5">
        <f t="shared" si="79"/>
        <v>1</v>
      </c>
      <c r="CY80" s="5">
        <f t="shared" si="3"/>
        <v>1</v>
      </c>
    </row>
    <row r="81">
      <c r="A81" s="5" t="str">
        <f>Countries!A79</f>
        <v>SMR</v>
      </c>
      <c r="B81" s="5">
        <f>SUMIFS(Data!$A:$A, Data!$H:$H,$A81,Data!$C:$C,B$1,Data!$D:$D,B$2)</f>
        <v>0</v>
      </c>
      <c r="C81" s="5">
        <f>SUMIFS(Data!$A:$A, Data!$H:$H,$A81,Data!$C:$C,C$1,Data!$D:$D,C$2)</f>
        <v>0</v>
      </c>
      <c r="D81" s="5">
        <f>SUMIFS(Data!$A:$A, Data!$H:$H,$A81,Data!$C:$C,D$1,Data!$D:$D,D$2)</f>
        <v>0</v>
      </c>
      <c r="E81" s="5">
        <f>SUMIFS(Data!$A:$A, Data!$H:$H,$A81,Data!$C:$C,E$1,Data!$D:$D,E$2)</f>
        <v>0</v>
      </c>
      <c r="F81" s="5">
        <f>SUMIFS(Data!$A:$A, Data!$H:$H,$A81,Data!$C:$C,F$1,Data!$D:$D,F$2)</f>
        <v>0</v>
      </c>
      <c r="G81" s="5">
        <f>SUMIFS(Data!$A:$A, Data!$H:$H,$A81,Data!$C:$C,G$1,Data!$D:$D,G$2)</f>
        <v>0</v>
      </c>
      <c r="H81" s="5">
        <f>SUMIFS(Data!$A:$A, Data!$H:$H,$A81,Data!$C:$C,H$1,Data!$D:$D,H$2)</f>
        <v>0</v>
      </c>
      <c r="I81" s="5">
        <f>SUMIFS(Data!$A:$A, Data!$H:$H,$A81,Data!$C:$C,I$1,Data!$D:$D,I$2)</f>
        <v>0</v>
      </c>
      <c r="J81" s="5">
        <f>SUMIFS(Data!$A:$A, Data!$H:$H,$A81,Data!$C:$C,J$1,Data!$D:$D,J$2)</f>
        <v>0</v>
      </c>
      <c r="K81" s="5">
        <f>SUMIFS(Data!$A:$A, Data!$H:$H,$A81,Data!$C:$C,K$1,Data!$D:$D,K$2)</f>
        <v>0</v>
      </c>
      <c r="L81" s="5">
        <f>SUMIFS(Data!$A:$A, Data!$H:$H,$A81,Data!$C:$C,L$1,Data!$D:$D,L$2)</f>
        <v>0</v>
      </c>
      <c r="M81" s="5">
        <f>SUMIFS(Data!$A:$A, Data!$H:$H,$A81,Data!$C:$C,M$1,Data!$D:$D,M$2)</f>
        <v>0</v>
      </c>
      <c r="N81" s="5">
        <f>SUMIFS(Data!$A:$A, Data!$H:$H,$A81,Data!$C:$C,N$1,Data!$D:$D,N$2)</f>
        <v>0</v>
      </c>
      <c r="O81" s="5">
        <f>SUMIFS(Data!$A:$A, Data!$H:$H,$A81,Data!$C:$C,O$1,Data!$D:$D,O$2)</f>
        <v>0</v>
      </c>
      <c r="P81" s="5">
        <f>SUMIFS(Data!$A:$A, Data!$H:$H,$A81,Data!$C:$C,P$1,Data!$D:$D,P$2)</f>
        <v>0</v>
      </c>
      <c r="Q81" s="5">
        <f>SUMIFS(Data!$A:$A, Data!$H:$H,$A81,Data!$C:$C,Q$1,Data!$D:$D,Q$2)</f>
        <v>0</v>
      </c>
      <c r="R81" s="5">
        <f>SUMIFS(Data!$A:$A, Data!$H:$H,$A81,Data!$C:$C,R$1,Data!$D:$D,R$2)</f>
        <v>0</v>
      </c>
      <c r="S81" s="5">
        <f>SUMIFS(Data!$A:$A, Data!$H:$H,$A81,Data!$C:$C,S$1,Data!$D:$D,S$2)</f>
        <v>0</v>
      </c>
      <c r="T81" s="5">
        <f>SUMIFS(Data!$A:$A, Data!$H:$H,$A81,Data!$C:$C,T$1,Data!$D:$D,T$2)</f>
        <v>0</v>
      </c>
      <c r="U81" s="5">
        <f>SUMIFS(Data!$A:$A, Data!$H:$H,$A81,Data!$C:$C,U$1,Data!$D:$D,U$2)</f>
        <v>0</v>
      </c>
      <c r="V81" s="5">
        <f>SUMIFS(Data!$A:$A, Data!$H:$H,$A81,Data!$C:$C,V$1,Data!$D:$D,V$2)</f>
        <v>0</v>
      </c>
      <c r="W81" s="5">
        <f>SUMIFS(Data!$A:$A, Data!$H:$H,$A81,Data!$C:$C,W$1,Data!$D:$D,W$2)</f>
        <v>0</v>
      </c>
      <c r="X81" s="5">
        <f>SUMIFS(Data!$A:$A, Data!$H:$H,$A81,Data!$C:$C,X$1,Data!$D:$D,X$2)</f>
        <v>0</v>
      </c>
      <c r="Y81" s="5">
        <f>SUMIFS(Data!$A:$A, Data!$H:$H,$A81,Data!$C:$C,Y$1,Data!$D:$D,Y$2)</f>
        <v>0</v>
      </c>
      <c r="Z81" s="5">
        <f>SUMIFS(Data!$A:$A, Data!$H:$H,$A81,Data!$C:$C,Z$1,Data!$D:$D,Z$2)</f>
        <v>0</v>
      </c>
      <c r="AA81" s="5">
        <f>SUMIFS(Data!$A:$A, Data!$H:$H,$A81,Data!$C:$C,AA$1,Data!$D:$D,AA$2)</f>
        <v>0</v>
      </c>
      <c r="AB81" s="5">
        <f>SUMIFS(Data!$A:$A, Data!$H:$H,$A81,Data!$C:$C,AB$1,Data!$D:$D,AB$2)</f>
        <v>0</v>
      </c>
      <c r="AC81" s="5">
        <f>SUMIFS(Data!$A:$A, Data!$H:$H,$A81,Data!$C:$C,AC$1,Data!$D:$D,AC$2)</f>
        <v>0</v>
      </c>
      <c r="AD81" s="5">
        <f>SUMIFS(Data!$A:$A, Data!$H:$H,$A81,Data!$C:$C,AD$1,Data!$D:$D,AD$2)</f>
        <v>0</v>
      </c>
      <c r="AE81" s="5">
        <f>SUMIFS(Data!$A:$A, Data!$H:$H,$A81,Data!$C:$C,AE$1,Data!$D:$D,AE$2)</f>
        <v>0</v>
      </c>
      <c r="AF81" s="5">
        <f>SUMIFS(Data!$A:$A, Data!$H:$H,$A81,Data!$C:$C,AF$1,Data!$D:$D,AF$2)</f>
        <v>0</v>
      </c>
      <c r="AG81" s="5">
        <f>SUMIFS(Data!$A:$A, Data!$H:$H,$A81,Data!$C:$C,AG$1,Data!$D:$D,AG$2)</f>
        <v>0</v>
      </c>
      <c r="AH81" s="5">
        <f>SUMIFS(Data!$A:$A, Data!$H:$H,$A81,Data!$C:$C,AH$1,Data!$D:$D,AH$2)</f>
        <v>0</v>
      </c>
      <c r="AI81" s="5">
        <f>SUMIFS(Data!$A:$A, Data!$H:$H,$A81,Data!$C:$C,AI$1,Data!$D:$D,AI$2)</f>
        <v>0</v>
      </c>
      <c r="AJ81" s="5">
        <f>SUMIFS(Data!$A:$A, Data!$H:$H,$A81,Data!$C:$C,AJ$1,Data!$D:$D,AJ$2)</f>
        <v>0</v>
      </c>
      <c r="AK81" s="5">
        <f>SUMIFS(Data!$A:$A, Data!$H:$H,$A81,Data!$C:$C,AK$1,Data!$D:$D,AK$2)</f>
        <v>0</v>
      </c>
      <c r="AL81" s="5">
        <f>SUMIFS(Data!$A:$A, Data!$H:$H,$A81,Data!$C:$C,AL$1,Data!$D:$D,AL$2)</f>
        <v>0</v>
      </c>
      <c r="AM81" s="5">
        <f>SUMIFS(Data!$A:$A, Data!$H:$H,$A81,Data!$C:$C,AM$1,Data!$D:$D,AM$2)</f>
        <v>0</v>
      </c>
      <c r="AN81" s="5">
        <f>SUMIFS(Data!$A:$A, Data!$H:$H,$A81,Data!$C:$C,AN$1,Data!$D:$D,AN$2)</f>
        <v>0</v>
      </c>
      <c r="AO81" s="5">
        <f>SUMIFS(Data!$A:$A, Data!$H:$H,$A81,Data!$C:$C,AO$1,Data!$D:$D,AO$2)</f>
        <v>0</v>
      </c>
      <c r="AP81" s="5">
        <f>SUMIFS(Data!$A:$A, Data!$H:$H,$A81,Data!$C:$C,AP$1,Data!$D:$D,AP$2)</f>
        <v>0</v>
      </c>
      <c r="AQ81" s="5">
        <f>SUMIFS(Data!$A:$A, Data!$H:$H,$A81,Data!$C:$C,AQ$1,Data!$D:$D,AQ$2)</f>
        <v>0</v>
      </c>
      <c r="AR81" s="5">
        <f>SUMIFS(Data!$A:$A, Data!$H:$H,$A81,Data!$C:$C,AR$1,Data!$D:$D,AR$2)</f>
        <v>0</v>
      </c>
      <c r="AS81" s="5">
        <f>SUMIFS(Data!$A:$A, Data!$H:$H,$A81,Data!$C:$C,AS$1,Data!$D:$D,AS$2)</f>
        <v>0</v>
      </c>
      <c r="AT81" s="5">
        <f>SUMIFS(Data!$A:$A, Data!$H:$H,$A81,Data!$C:$C,AT$1,Data!$D:$D,AT$2)</f>
        <v>0</v>
      </c>
      <c r="AU81" s="5">
        <f>SUMIFS(Data!$A:$A, Data!$H:$H,$A81,Data!$C:$C,AU$1,Data!$D:$D,AU$2)</f>
        <v>0</v>
      </c>
      <c r="AV81" s="5">
        <f>SUMIFS(Data!$A:$A, Data!$H:$H,$A81,Data!$C:$C,AV$1,Data!$D:$D,AV$2)</f>
        <v>0</v>
      </c>
      <c r="AW81" s="5">
        <f>SUMIFS(Data!$A:$A, Data!$H:$H,$A81,Data!$C:$C,AW$1,Data!$D:$D,AW$2)</f>
        <v>0</v>
      </c>
      <c r="AX81" s="5">
        <f>SUMIFS(Data!$A:$A, Data!$H:$H,$A81,Data!$C:$C,AX$1,Data!$D:$D,AX$2)</f>
        <v>0</v>
      </c>
      <c r="AY81" s="5">
        <f>SUMIFS(Data!$A:$A, Data!$H:$H,$A81,Data!$C:$C,AY$1,Data!$D:$D,AY$2)</f>
        <v>0</v>
      </c>
      <c r="AZ81" s="5">
        <f>SUMIFS(Data!$A:$A, Data!$H:$H,$A81,Data!$C:$C,AZ$1,Data!$D:$D,AZ$2)</f>
        <v>0</v>
      </c>
      <c r="BA81" s="5">
        <f>SUMIFS(Data!$A:$A, Data!$H:$H,$A81,Data!$C:$C,BA$1,Data!$D:$D,BA$2)</f>
        <v>0</v>
      </c>
      <c r="BB81" s="5">
        <f>SUMIFS(Data!$A:$A, Data!$H:$H,$A81,Data!$C:$C,BB$1,Data!$D:$D,BB$2)</f>
        <v>0</v>
      </c>
      <c r="BC81" s="5">
        <f>SUMIFS(Data!$A:$A, Data!$H:$H,$A81,Data!$C:$C,BC$1,Data!$D:$D,BC$2)</f>
        <v>0</v>
      </c>
      <c r="BD81" s="5">
        <f>SUMIFS(Data!$A:$A, Data!$H:$H,$A81,Data!$C:$C,BD$1,Data!$D:$D,BD$2)</f>
        <v>0</v>
      </c>
      <c r="BE81" s="5">
        <f>SUMIFS(Data!$A:$A, Data!$H:$H,$A81,Data!$C:$C,BE$1,Data!$D:$D,BE$2)</f>
        <v>0</v>
      </c>
      <c r="BF81" s="5">
        <f>SUMIFS(Data!$A:$A, Data!$H:$H,$A81,Data!$C:$C,BF$1,Data!$D:$D,BF$2)</f>
        <v>0</v>
      </c>
      <c r="BG81" s="5">
        <f>SUMIFS(Data!$A:$A, Data!$H:$H,$A81,Data!$C:$C,BG$1,Data!$D:$D,BG$2)</f>
        <v>0</v>
      </c>
      <c r="BH81" s="5">
        <f>SUMIFS(Data!$A:$A, Data!$H:$H,$A81,Data!$C:$C,BH$1,Data!$D:$D,BH$2)</f>
        <v>0</v>
      </c>
      <c r="BI81" s="5">
        <f>SUMIFS(Data!$A:$A, Data!$H:$H,$A81,Data!$C:$C,BI$1,Data!$D:$D,BI$2)</f>
        <v>0</v>
      </c>
      <c r="BJ81" s="5">
        <f>SUMIFS(Data!$A:$A, Data!$H:$H,$A81,Data!$C:$C,BJ$1,Data!$D:$D,BJ$2)</f>
        <v>0</v>
      </c>
      <c r="BK81" s="5">
        <f>SUMIFS(Data!$A:$A, Data!$H:$H,$A81,Data!$C:$C,BK$1,Data!$D:$D,BK$2)</f>
        <v>0</v>
      </c>
      <c r="BL81" s="5">
        <f>SUMIFS(Data!$A:$A, Data!$H:$H,$A81,Data!$C:$C,BL$1,Data!$D:$D,BL$2)</f>
        <v>0</v>
      </c>
      <c r="BM81" s="5">
        <f>SUMIFS(Data!$A:$A, Data!$H:$H,$A81,Data!$C:$C,BM$1,Data!$D:$D,BM$2)</f>
        <v>0</v>
      </c>
      <c r="BN81" s="5">
        <f>SUMIFS(Data!$A:$A, Data!$H:$H,$A81,Data!$C:$C,BN$1,Data!$D:$D,BN$2)</f>
        <v>0</v>
      </c>
      <c r="BO81" s="5">
        <f>SUMIFS(Data!$A:$A, Data!$H:$H,$A81,Data!$C:$C,BO$1,Data!$D:$D,BO$2)</f>
        <v>0</v>
      </c>
      <c r="BP81" s="5">
        <f>SUMIFS(Data!$A:$A, Data!$H:$H,$A81,Data!$C:$C,BP$1,Data!$D:$D,BP$2)</f>
        <v>0</v>
      </c>
      <c r="BQ81" s="5">
        <f>SUMIFS(Data!$A:$A, Data!$H:$H,$A81,Data!$C:$C,BQ$1,Data!$D:$D,BQ$2)</f>
        <v>2</v>
      </c>
      <c r="BR81" s="5">
        <f>SUMIFS(Data!$A:$A, Data!$H:$H,$A81,Data!$C:$C,BR$1,Data!$D:$D,BR$2)</f>
        <v>0</v>
      </c>
      <c r="BS81" s="5">
        <f>SUMIFS(Data!$A:$A, Data!$H:$H,$A81,Data!$C:$C,BS$1,Data!$D:$D,BS$2)</f>
        <v>0</v>
      </c>
      <c r="BT81" s="5">
        <f>SUMIFS(Data!$A:$A, Data!$H:$H,$A81,Data!$C:$C,BT$1,Data!$D:$D,BT$2)</f>
        <v>0</v>
      </c>
      <c r="BU81" s="5">
        <f>SUMIFS(Data!$A:$A, Data!$H:$H,$A81,Data!$C:$C,BU$1,Data!$D:$D,BU$2)</f>
        <v>0</v>
      </c>
      <c r="BV81" s="5">
        <f>SUMIFS(Data!$A:$A, Data!$H:$H,$A81,Data!$C:$C,BV$1,Data!$D:$D,BV$2)</f>
        <v>0</v>
      </c>
      <c r="BW81" s="5">
        <f>SUMIFS(Data!$A:$A, Data!$H:$H,$A81,Data!$C:$C,BW$1,Data!$D:$D,BW$2)</f>
        <v>0</v>
      </c>
      <c r="BX81" s="5">
        <f>SUMIFS(Data!$A:$A, Data!$H:$H,$A81,Data!$C:$C,BX$1,Data!$D:$D,BX$2)</f>
        <v>0</v>
      </c>
      <c r="BY81" s="5">
        <f>SUMIFS(Data!$A:$A, Data!$H:$H,$A81,Data!$C:$C,BY$1,Data!$D:$D,BY$2)</f>
        <v>0</v>
      </c>
      <c r="BZ81" s="5">
        <f>SUMIFS(Data!$A:$A, Data!$H:$H,$A81,Data!$C:$C,BZ$1,Data!$D:$D,BZ$2)</f>
        <v>0</v>
      </c>
      <c r="CA81" s="5">
        <f>SUMIFS(Data!$A:$A, Data!$H:$H,$A81,Data!$C:$C,CA$1,Data!$D:$D,CA$2)</f>
        <v>0</v>
      </c>
      <c r="CB81" s="5">
        <f>SUMIFS(Data!$A:$A, Data!$H:$H,$A81,Data!$C:$C,CB$1,Data!$D:$D,CB$2)</f>
        <v>0</v>
      </c>
      <c r="CC81" s="5">
        <f>SUMIFS(Data!$A:$A, Data!$H:$H,$A81,Data!$C:$C,CC$1,Data!$D:$D,CC$2)</f>
        <v>0</v>
      </c>
      <c r="CD81" s="5">
        <f>SUMIFS(Data!$A:$A, Data!$H:$H,$A81,Data!$C:$C,CD$1,Data!$D:$D,CD$2)</f>
        <v>0</v>
      </c>
      <c r="CE81" s="5">
        <f>SUMIFS(Data!$A:$A, Data!$H:$H,$A81,Data!$C:$C,CE$1,Data!$D:$D,CE$2)</f>
        <v>0</v>
      </c>
      <c r="CF81" s="5">
        <f>SUMIFS(Data!$A:$A, Data!$H:$H,$A81,Data!$C:$C,CF$1,Data!$D:$D,CF$2)</f>
        <v>0</v>
      </c>
      <c r="CG81" s="5">
        <f>SUMIFS(Data!$A:$A, Data!$H:$H,$A81,Data!$C:$C,CG$1,Data!$D:$D,CG$2)</f>
        <v>0</v>
      </c>
      <c r="CH81" s="5">
        <f>SUMIFS(Data!$A:$A, Data!$H:$H,$A81,Data!$C:$C,CH$1,Data!$D:$D,CH$2)</f>
        <v>0</v>
      </c>
      <c r="CI81" s="5">
        <f>SUMIFS(Data!$A:$A, Data!$H:$H,$A81,Data!$C:$C,CI$1,Data!$D:$D,CI$2)</f>
        <v>0</v>
      </c>
      <c r="CJ81" s="5">
        <f>SUMIFS(Data!$A:$A, Data!$H:$H,$A81,Data!$C:$C,CJ$1,Data!$D:$D,CJ$2)</f>
        <v>0</v>
      </c>
      <c r="CK81" s="5">
        <f>SUMIFS(Data!$A:$A, Data!$H:$H,$A81,Data!$C:$C,CK$1,Data!$D:$D,CK$2)</f>
        <v>0</v>
      </c>
      <c r="CL81" s="5">
        <f>SUMIFS(Data!$A:$A, Data!$H:$H,$A81,Data!$C:$C,CL$1,Data!$D:$D,CL$2)</f>
        <v>0</v>
      </c>
      <c r="CM81" s="5">
        <f>SUMIFS(Data!$A:$A, Data!$H:$H,$A81,Data!$C:$C,CM$1,Data!$D:$D,CM$2)</f>
        <v>0</v>
      </c>
      <c r="CN81" s="5">
        <f>SUMIFS(Data!$A:$A, Data!$H:$H,$A81,Data!$C:$C,CN$1,Data!$D:$D,CN$2)</f>
        <v>0</v>
      </c>
      <c r="CO81" s="5">
        <f>SUMIFS(Data!$A:$A, Data!$H:$H,$A81,Data!$C:$C,CO$1,Data!$D:$D,CO$2)</f>
        <v>0</v>
      </c>
      <c r="CP81" s="5">
        <f>SUMIFS(Data!$A:$A, Data!$H:$H,$A81,Data!$C:$C,CP$1,Data!$D:$D,CP$2)</f>
        <v>0</v>
      </c>
      <c r="CQ81" s="5">
        <f>SUMIFS(Data!$A:$A, Data!$H:$H,$A81,Data!$C:$C,CQ$1,Data!$D:$D,CQ$2)</f>
        <v>0</v>
      </c>
      <c r="CR81" s="5">
        <f>SUMIFS(Data!$A:$A, Data!$H:$H,$A81,Data!$C:$C,CR$1,Data!$D:$D,CR$2)</f>
        <v>0</v>
      </c>
      <c r="CS81" s="5">
        <f>SUMIFS(Data!$A:$A, Data!$H:$H,$A81,Data!$C:$C,CS$1,Data!$D:$D,CS$2)</f>
        <v>0</v>
      </c>
      <c r="CT81" s="5">
        <f>SUMIFS(Data!$A:$A, Data!$H:$H,$A81,Data!$C:$C,CT$1,Data!$D:$D,CT$2)</f>
        <v>0</v>
      </c>
      <c r="CU81" s="5">
        <f>SUMIFS(Data!$A:$A, Data!$H:$H,$A81,Data!$C:$C,CU$1,Data!$D:$D,CU$2)</f>
        <v>0</v>
      </c>
      <c r="CV81" s="5">
        <f>SUMIFS(Data!$A:$A, Data!$H:$H,$A81,Data!$C:$C,CV$1,Data!$D:$D,CV$2)</f>
        <v>0</v>
      </c>
      <c r="CW81" s="5">
        <f t="shared" ref="CW81:CX81" si="80">SUMIF($B$2:$CV$2,CW$2, $B81:$CV81)</f>
        <v>0</v>
      </c>
      <c r="CX81" s="5">
        <f t="shared" si="80"/>
        <v>0</v>
      </c>
      <c r="CY81" s="5">
        <f t="shared" si="3"/>
        <v>2</v>
      </c>
    </row>
    <row r="82">
      <c r="A82" s="5" t="str">
        <f>Countries!A80</f>
        <v>SRB</v>
      </c>
      <c r="B82" s="5">
        <f>SUMIFS(Data!$A:$A, Data!$H:$H,$A82,Data!$C:$C,B$1,Data!$D:$D,B$2)</f>
        <v>0</v>
      </c>
      <c r="C82" s="5">
        <f>SUMIFS(Data!$A:$A, Data!$H:$H,$A82,Data!$C:$C,C$1,Data!$D:$D,C$2)</f>
        <v>0</v>
      </c>
      <c r="D82" s="5">
        <f>SUMIFS(Data!$A:$A, Data!$H:$H,$A82,Data!$C:$C,D$1,Data!$D:$D,D$2)</f>
        <v>0</v>
      </c>
      <c r="E82" s="5">
        <f>SUMIFS(Data!$A:$A, Data!$H:$H,$A82,Data!$C:$C,E$1,Data!$D:$D,E$2)</f>
        <v>0</v>
      </c>
      <c r="F82" s="5">
        <f>SUMIFS(Data!$A:$A, Data!$H:$H,$A82,Data!$C:$C,F$1,Data!$D:$D,F$2)</f>
        <v>0</v>
      </c>
      <c r="G82" s="5">
        <f>SUMIFS(Data!$A:$A, Data!$H:$H,$A82,Data!$C:$C,G$1,Data!$D:$D,G$2)</f>
        <v>0</v>
      </c>
      <c r="H82" s="5">
        <f>SUMIFS(Data!$A:$A, Data!$H:$H,$A82,Data!$C:$C,H$1,Data!$D:$D,H$2)</f>
        <v>0</v>
      </c>
      <c r="I82" s="5">
        <f>SUMIFS(Data!$A:$A, Data!$H:$H,$A82,Data!$C:$C,I$1,Data!$D:$D,I$2)</f>
        <v>0</v>
      </c>
      <c r="J82" s="5">
        <f>SUMIFS(Data!$A:$A, Data!$H:$H,$A82,Data!$C:$C,J$1,Data!$D:$D,J$2)</f>
        <v>0</v>
      </c>
      <c r="K82" s="5">
        <f>SUMIFS(Data!$A:$A, Data!$H:$H,$A82,Data!$C:$C,K$1,Data!$D:$D,K$2)</f>
        <v>0</v>
      </c>
      <c r="L82" s="5">
        <f>SUMIFS(Data!$A:$A, Data!$H:$H,$A82,Data!$C:$C,L$1,Data!$D:$D,L$2)</f>
        <v>0</v>
      </c>
      <c r="M82" s="5">
        <f>SUMIFS(Data!$A:$A, Data!$H:$H,$A82,Data!$C:$C,M$1,Data!$D:$D,M$2)</f>
        <v>0</v>
      </c>
      <c r="N82" s="5">
        <f>SUMIFS(Data!$A:$A, Data!$H:$H,$A82,Data!$C:$C,N$1,Data!$D:$D,N$2)</f>
        <v>0</v>
      </c>
      <c r="O82" s="5">
        <f>SUMIFS(Data!$A:$A, Data!$H:$H,$A82,Data!$C:$C,O$1,Data!$D:$D,O$2)</f>
        <v>0</v>
      </c>
      <c r="P82" s="5">
        <f>SUMIFS(Data!$A:$A, Data!$H:$H,$A82,Data!$C:$C,P$1,Data!$D:$D,P$2)</f>
        <v>0</v>
      </c>
      <c r="Q82" s="5">
        <f>SUMIFS(Data!$A:$A, Data!$H:$H,$A82,Data!$C:$C,Q$1,Data!$D:$D,Q$2)</f>
        <v>0</v>
      </c>
      <c r="R82" s="5">
        <f>SUMIFS(Data!$A:$A, Data!$H:$H,$A82,Data!$C:$C,R$1,Data!$D:$D,R$2)</f>
        <v>0</v>
      </c>
      <c r="S82" s="5">
        <f>SUMIFS(Data!$A:$A, Data!$H:$H,$A82,Data!$C:$C,S$1,Data!$D:$D,S$2)</f>
        <v>0</v>
      </c>
      <c r="T82" s="5">
        <f>SUMIFS(Data!$A:$A, Data!$H:$H,$A82,Data!$C:$C,T$1,Data!$D:$D,T$2)</f>
        <v>0</v>
      </c>
      <c r="U82" s="5">
        <f>SUMIFS(Data!$A:$A, Data!$H:$H,$A82,Data!$C:$C,U$1,Data!$D:$D,U$2)</f>
        <v>0</v>
      </c>
      <c r="V82" s="5">
        <f>SUMIFS(Data!$A:$A, Data!$H:$H,$A82,Data!$C:$C,V$1,Data!$D:$D,V$2)</f>
        <v>0</v>
      </c>
      <c r="W82" s="5">
        <f>SUMIFS(Data!$A:$A, Data!$H:$H,$A82,Data!$C:$C,W$1,Data!$D:$D,W$2)</f>
        <v>0</v>
      </c>
      <c r="X82" s="5">
        <f>SUMIFS(Data!$A:$A, Data!$H:$H,$A82,Data!$C:$C,X$1,Data!$D:$D,X$2)</f>
        <v>0</v>
      </c>
      <c r="Y82" s="5">
        <f>SUMIFS(Data!$A:$A, Data!$H:$H,$A82,Data!$C:$C,Y$1,Data!$D:$D,Y$2)</f>
        <v>0</v>
      </c>
      <c r="Z82" s="5">
        <f>SUMIFS(Data!$A:$A, Data!$H:$H,$A82,Data!$C:$C,Z$1,Data!$D:$D,Z$2)</f>
        <v>0</v>
      </c>
      <c r="AA82" s="5">
        <f>SUMIFS(Data!$A:$A, Data!$H:$H,$A82,Data!$C:$C,AA$1,Data!$D:$D,AA$2)</f>
        <v>0</v>
      </c>
      <c r="AB82" s="5">
        <f>SUMIFS(Data!$A:$A, Data!$H:$H,$A82,Data!$C:$C,AB$1,Data!$D:$D,AB$2)</f>
        <v>0</v>
      </c>
      <c r="AC82" s="5">
        <f>SUMIFS(Data!$A:$A, Data!$H:$H,$A82,Data!$C:$C,AC$1,Data!$D:$D,AC$2)</f>
        <v>0</v>
      </c>
      <c r="AD82" s="5">
        <f>SUMIFS(Data!$A:$A, Data!$H:$H,$A82,Data!$C:$C,AD$1,Data!$D:$D,AD$2)</f>
        <v>0</v>
      </c>
      <c r="AE82" s="5">
        <f>SUMIFS(Data!$A:$A, Data!$H:$H,$A82,Data!$C:$C,AE$1,Data!$D:$D,AE$2)</f>
        <v>0</v>
      </c>
      <c r="AF82" s="5">
        <f>SUMIFS(Data!$A:$A, Data!$H:$H,$A82,Data!$C:$C,AF$1,Data!$D:$D,AF$2)</f>
        <v>0</v>
      </c>
      <c r="AG82" s="5">
        <f>SUMIFS(Data!$A:$A, Data!$H:$H,$A82,Data!$C:$C,AG$1,Data!$D:$D,AG$2)</f>
        <v>0</v>
      </c>
      <c r="AH82" s="5">
        <f>SUMIFS(Data!$A:$A, Data!$H:$H,$A82,Data!$C:$C,AH$1,Data!$D:$D,AH$2)</f>
        <v>0</v>
      </c>
      <c r="AI82" s="5">
        <f>SUMIFS(Data!$A:$A, Data!$H:$H,$A82,Data!$C:$C,AI$1,Data!$D:$D,AI$2)</f>
        <v>0</v>
      </c>
      <c r="AJ82" s="5">
        <f>SUMIFS(Data!$A:$A, Data!$H:$H,$A82,Data!$C:$C,AJ$1,Data!$D:$D,AJ$2)</f>
        <v>0</v>
      </c>
      <c r="AK82" s="5">
        <f>SUMIFS(Data!$A:$A, Data!$H:$H,$A82,Data!$C:$C,AK$1,Data!$D:$D,AK$2)</f>
        <v>0</v>
      </c>
      <c r="AL82" s="5">
        <f>SUMIFS(Data!$A:$A, Data!$H:$H,$A82,Data!$C:$C,AL$1,Data!$D:$D,AL$2)</f>
        <v>0</v>
      </c>
      <c r="AM82" s="5">
        <f>SUMIFS(Data!$A:$A, Data!$H:$H,$A82,Data!$C:$C,AM$1,Data!$D:$D,AM$2)</f>
        <v>0</v>
      </c>
      <c r="AN82" s="5">
        <f>SUMIFS(Data!$A:$A, Data!$H:$H,$A82,Data!$C:$C,AN$1,Data!$D:$D,AN$2)</f>
        <v>0</v>
      </c>
      <c r="AO82" s="5">
        <f>SUMIFS(Data!$A:$A, Data!$H:$H,$A82,Data!$C:$C,AO$1,Data!$D:$D,AO$2)</f>
        <v>0</v>
      </c>
      <c r="AP82" s="5">
        <f>SUMIFS(Data!$A:$A, Data!$H:$H,$A82,Data!$C:$C,AP$1,Data!$D:$D,AP$2)</f>
        <v>0</v>
      </c>
      <c r="AQ82" s="5">
        <f>SUMIFS(Data!$A:$A, Data!$H:$H,$A82,Data!$C:$C,AQ$1,Data!$D:$D,AQ$2)</f>
        <v>0</v>
      </c>
      <c r="AR82" s="5">
        <f>SUMIFS(Data!$A:$A, Data!$H:$H,$A82,Data!$C:$C,AR$1,Data!$D:$D,AR$2)</f>
        <v>0</v>
      </c>
      <c r="AS82" s="5">
        <f>SUMIFS(Data!$A:$A, Data!$H:$H,$A82,Data!$C:$C,AS$1,Data!$D:$D,AS$2)</f>
        <v>0</v>
      </c>
      <c r="AT82" s="5">
        <f>SUMIFS(Data!$A:$A, Data!$H:$H,$A82,Data!$C:$C,AT$1,Data!$D:$D,AT$2)</f>
        <v>0</v>
      </c>
      <c r="AU82" s="5">
        <f>SUMIFS(Data!$A:$A, Data!$H:$H,$A82,Data!$C:$C,AU$1,Data!$D:$D,AU$2)</f>
        <v>0</v>
      </c>
      <c r="AV82" s="5">
        <f>SUMIFS(Data!$A:$A, Data!$H:$H,$A82,Data!$C:$C,AV$1,Data!$D:$D,AV$2)</f>
        <v>0</v>
      </c>
      <c r="AW82" s="5">
        <f>SUMIFS(Data!$A:$A, Data!$H:$H,$A82,Data!$C:$C,AW$1,Data!$D:$D,AW$2)</f>
        <v>0</v>
      </c>
      <c r="AX82" s="5">
        <f>SUMIFS(Data!$A:$A, Data!$H:$H,$A82,Data!$C:$C,AX$1,Data!$D:$D,AX$2)</f>
        <v>0</v>
      </c>
      <c r="AY82" s="5">
        <f>SUMIFS(Data!$A:$A, Data!$H:$H,$A82,Data!$C:$C,AY$1,Data!$D:$D,AY$2)</f>
        <v>0</v>
      </c>
      <c r="AZ82" s="5">
        <f>SUMIFS(Data!$A:$A, Data!$H:$H,$A82,Data!$C:$C,AZ$1,Data!$D:$D,AZ$2)</f>
        <v>0</v>
      </c>
      <c r="BA82" s="5">
        <f>SUMIFS(Data!$A:$A, Data!$H:$H,$A82,Data!$C:$C,BA$1,Data!$D:$D,BA$2)</f>
        <v>0</v>
      </c>
      <c r="BB82" s="5">
        <f>SUMIFS(Data!$A:$A, Data!$H:$H,$A82,Data!$C:$C,BB$1,Data!$D:$D,BB$2)</f>
        <v>0</v>
      </c>
      <c r="BC82" s="5">
        <f>SUMIFS(Data!$A:$A, Data!$H:$H,$A82,Data!$C:$C,BC$1,Data!$D:$D,BC$2)</f>
        <v>0</v>
      </c>
      <c r="BD82" s="5">
        <f>SUMIFS(Data!$A:$A, Data!$H:$H,$A82,Data!$C:$C,BD$1,Data!$D:$D,BD$2)</f>
        <v>0</v>
      </c>
      <c r="BE82" s="5">
        <f>SUMIFS(Data!$A:$A, Data!$H:$H,$A82,Data!$C:$C,BE$1,Data!$D:$D,BE$2)</f>
        <v>0</v>
      </c>
      <c r="BF82" s="5">
        <f>SUMIFS(Data!$A:$A, Data!$H:$H,$A82,Data!$C:$C,BF$1,Data!$D:$D,BF$2)</f>
        <v>0</v>
      </c>
      <c r="BG82" s="5">
        <f>SUMIFS(Data!$A:$A, Data!$H:$H,$A82,Data!$C:$C,BG$1,Data!$D:$D,BG$2)</f>
        <v>0</v>
      </c>
      <c r="BH82" s="5">
        <f>SUMIFS(Data!$A:$A, Data!$H:$H,$A82,Data!$C:$C,BH$1,Data!$D:$D,BH$2)</f>
        <v>0</v>
      </c>
      <c r="BI82" s="5">
        <f>SUMIFS(Data!$A:$A, Data!$H:$H,$A82,Data!$C:$C,BI$1,Data!$D:$D,BI$2)</f>
        <v>0</v>
      </c>
      <c r="BJ82" s="5">
        <f>SUMIFS(Data!$A:$A, Data!$H:$H,$A82,Data!$C:$C,BJ$1,Data!$D:$D,BJ$2)</f>
        <v>0</v>
      </c>
      <c r="BK82" s="5">
        <f>SUMIFS(Data!$A:$A, Data!$H:$H,$A82,Data!$C:$C,BK$1,Data!$D:$D,BK$2)</f>
        <v>0</v>
      </c>
      <c r="BL82" s="5">
        <f>SUMIFS(Data!$A:$A, Data!$H:$H,$A82,Data!$C:$C,BL$1,Data!$D:$D,BL$2)</f>
        <v>0</v>
      </c>
      <c r="BM82" s="5">
        <f>SUMIFS(Data!$A:$A, Data!$H:$H,$A82,Data!$C:$C,BM$1,Data!$D:$D,BM$2)</f>
        <v>0</v>
      </c>
      <c r="BN82" s="5">
        <f>SUMIFS(Data!$A:$A, Data!$H:$H,$A82,Data!$C:$C,BN$1,Data!$D:$D,BN$2)</f>
        <v>0</v>
      </c>
      <c r="BO82" s="5">
        <f>SUMIFS(Data!$A:$A, Data!$H:$H,$A82,Data!$C:$C,BO$1,Data!$D:$D,BO$2)</f>
        <v>0</v>
      </c>
      <c r="BP82" s="5">
        <f>SUMIFS(Data!$A:$A, Data!$H:$H,$A82,Data!$C:$C,BP$1,Data!$D:$D,BP$2)</f>
        <v>1</v>
      </c>
      <c r="BQ82" s="5">
        <f>SUMIFS(Data!$A:$A, Data!$H:$H,$A82,Data!$C:$C,BQ$1,Data!$D:$D,BQ$2)</f>
        <v>0</v>
      </c>
      <c r="BR82" s="5">
        <f>SUMIFS(Data!$A:$A, Data!$H:$H,$A82,Data!$C:$C,BR$1,Data!$D:$D,BR$2)</f>
        <v>0</v>
      </c>
      <c r="BS82" s="5">
        <f>SUMIFS(Data!$A:$A, Data!$H:$H,$A82,Data!$C:$C,BS$1,Data!$D:$D,BS$2)</f>
        <v>0</v>
      </c>
      <c r="BT82" s="5">
        <f>SUMIFS(Data!$A:$A, Data!$H:$H,$A82,Data!$C:$C,BT$1,Data!$D:$D,BT$2)</f>
        <v>0</v>
      </c>
      <c r="BU82" s="5">
        <f>SUMIFS(Data!$A:$A, Data!$H:$H,$A82,Data!$C:$C,BU$1,Data!$D:$D,BU$2)</f>
        <v>0</v>
      </c>
      <c r="BV82" s="5">
        <f>SUMIFS(Data!$A:$A, Data!$H:$H,$A82,Data!$C:$C,BV$1,Data!$D:$D,BV$2)</f>
        <v>0</v>
      </c>
      <c r="BW82" s="5">
        <f>SUMIFS(Data!$A:$A, Data!$H:$H,$A82,Data!$C:$C,BW$1,Data!$D:$D,BW$2)</f>
        <v>0</v>
      </c>
      <c r="BX82" s="5">
        <f>SUMIFS(Data!$A:$A, Data!$H:$H,$A82,Data!$C:$C,BX$1,Data!$D:$D,BX$2)</f>
        <v>0</v>
      </c>
      <c r="BY82" s="5">
        <f>SUMIFS(Data!$A:$A, Data!$H:$H,$A82,Data!$C:$C,BY$1,Data!$D:$D,BY$2)</f>
        <v>0</v>
      </c>
      <c r="BZ82" s="5">
        <f>SUMIFS(Data!$A:$A, Data!$H:$H,$A82,Data!$C:$C,BZ$1,Data!$D:$D,BZ$2)</f>
        <v>0</v>
      </c>
      <c r="CA82" s="5">
        <f>SUMIFS(Data!$A:$A, Data!$H:$H,$A82,Data!$C:$C,CA$1,Data!$D:$D,CA$2)</f>
        <v>0</v>
      </c>
      <c r="CB82" s="5">
        <f>SUMIFS(Data!$A:$A, Data!$H:$H,$A82,Data!$C:$C,CB$1,Data!$D:$D,CB$2)</f>
        <v>0</v>
      </c>
      <c r="CC82" s="5">
        <f>SUMIFS(Data!$A:$A, Data!$H:$H,$A82,Data!$C:$C,CC$1,Data!$D:$D,CC$2)</f>
        <v>0</v>
      </c>
      <c r="CD82" s="5">
        <f>SUMIFS(Data!$A:$A, Data!$H:$H,$A82,Data!$C:$C,CD$1,Data!$D:$D,CD$2)</f>
        <v>0</v>
      </c>
      <c r="CE82" s="5">
        <f>SUMIFS(Data!$A:$A, Data!$H:$H,$A82,Data!$C:$C,CE$1,Data!$D:$D,CE$2)</f>
        <v>0</v>
      </c>
      <c r="CF82" s="5">
        <f>SUMIFS(Data!$A:$A, Data!$H:$H,$A82,Data!$C:$C,CF$1,Data!$D:$D,CF$2)</f>
        <v>0</v>
      </c>
      <c r="CG82" s="5">
        <f>SUMIFS(Data!$A:$A, Data!$H:$H,$A82,Data!$C:$C,CG$1,Data!$D:$D,CG$2)</f>
        <v>0</v>
      </c>
      <c r="CH82" s="5">
        <f>SUMIFS(Data!$A:$A, Data!$H:$H,$A82,Data!$C:$C,CH$1,Data!$D:$D,CH$2)</f>
        <v>0</v>
      </c>
      <c r="CI82" s="5">
        <f>SUMIFS(Data!$A:$A, Data!$H:$H,$A82,Data!$C:$C,CI$1,Data!$D:$D,CI$2)</f>
        <v>0</v>
      </c>
      <c r="CJ82" s="5">
        <f>SUMIFS(Data!$A:$A, Data!$H:$H,$A82,Data!$C:$C,CJ$1,Data!$D:$D,CJ$2)</f>
        <v>0</v>
      </c>
      <c r="CK82" s="5">
        <f>SUMIFS(Data!$A:$A, Data!$H:$H,$A82,Data!$C:$C,CK$1,Data!$D:$D,CK$2)</f>
        <v>0</v>
      </c>
      <c r="CL82" s="5">
        <f>SUMIFS(Data!$A:$A, Data!$H:$H,$A82,Data!$C:$C,CL$1,Data!$D:$D,CL$2)</f>
        <v>0</v>
      </c>
      <c r="CM82" s="5">
        <f>SUMIFS(Data!$A:$A, Data!$H:$H,$A82,Data!$C:$C,CM$1,Data!$D:$D,CM$2)</f>
        <v>0</v>
      </c>
      <c r="CN82" s="5">
        <f>SUMIFS(Data!$A:$A, Data!$H:$H,$A82,Data!$C:$C,CN$1,Data!$D:$D,CN$2)</f>
        <v>0</v>
      </c>
      <c r="CO82" s="5">
        <f>SUMIFS(Data!$A:$A, Data!$H:$H,$A82,Data!$C:$C,CO$1,Data!$D:$D,CO$2)</f>
        <v>0</v>
      </c>
      <c r="CP82" s="5">
        <f>SUMIFS(Data!$A:$A, Data!$H:$H,$A82,Data!$C:$C,CP$1,Data!$D:$D,CP$2)</f>
        <v>0</v>
      </c>
      <c r="CQ82" s="5">
        <f>SUMIFS(Data!$A:$A, Data!$H:$H,$A82,Data!$C:$C,CQ$1,Data!$D:$D,CQ$2)</f>
        <v>0</v>
      </c>
      <c r="CR82" s="5">
        <f>SUMIFS(Data!$A:$A, Data!$H:$H,$A82,Data!$C:$C,CR$1,Data!$D:$D,CR$2)</f>
        <v>0</v>
      </c>
      <c r="CS82" s="5">
        <f>SUMIFS(Data!$A:$A, Data!$H:$H,$A82,Data!$C:$C,CS$1,Data!$D:$D,CS$2)</f>
        <v>0</v>
      </c>
      <c r="CT82" s="5">
        <f>SUMIFS(Data!$A:$A, Data!$H:$H,$A82,Data!$C:$C,CT$1,Data!$D:$D,CT$2)</f>
        <v>0</v>
      </c>
      <c r="CU82" s="5">
        <f>SUMIFS(Data!$A:$A, Data!$H:$H,$A82,Data!$C:$C,CU$1,Data!$D:$D,CU$2)</f>
        <v>0</v>
      </c>
      <c r="CV82" s="5">
        <f>SUMIFS(Data!$A:$A, Data!$H:$H,$A82,Data!$C:$C,CV$1,Data!$D:$D,CV$2)</f>
        <v>0</v>
      </c>
      <c r="CW82" s="5">
        <f t="shared" ref="CW82:CX82" si="81">SUMIF($B$2:$CV$2,CW$2, $B82:$CV82)</f>
        <v>1</v>
      </c>
      <c r="CX82" s="5">
        <f t="shared" si="81"/>
        <v>0</v>
      </c>
      <c r="CY82" s="5">
        <f t="shared" si="3"/>
        <v>1</v>
      </c>
    </row>
    <row r="83">
      <c r="A83" s="5" t="str">
        <f>Countries!A81</f>
        <v>SUI</v>
      </c>
      <c r="B83" s="5">
        <f>SUMIFS(Data!$A:$A, Data!$H:$H,$A83,Data!$C:$C,B$1,Data!$D:$D,B$2)</f>
        <v>0</v>
      </c>
      <c r="C83" s="5">
        <f>SUMIFS(Data!$A:$A, Data!$H:$H,$A83,Data!$C:$C,C$1,Data!$D:$D,C$2)</f>
        <v>0</v>
      </c>
      <c r="D83" s="5">
        <f>SUMIFS(Data!$A:$A, Data!$H:$H,$A83,Data!$C:$C,D$1,Data!$D:$D,D$2)</f>
        <v>0</v>
      </c>
      <c r="E83" s="5">
        <f>SUMIFS(Data!$A:$A, Data!$H:$H,$A83,Data!$C:$C,E$1,Data!$D:$D,E$2)</f>
        <v>0</v>
      </c>
      <c r="F83" s="5">
        <f>SUMIFS(Data!$A:$A, Data!$H:$H,$A83,Data!$C:$C,F$1,Data!$D:$D,F$2)</f>
        <v>0</v>
      </c>
      <c r="G83" s="5">
        <f>SUMIFS(Data!$A:$A, Data!$H:$H,$A83,Data!$C:$C,G$1,Data!$D:$D,G$2)</f>
        <v>0</v>
      </c>
      <c r="H83" s="5">
        <f>SUMIFS(Data!$A:$A, Data!$H:$H,$A83,Data!$C:$C,H$1,Data!$D:$D,H$2)</f>
        <v>0</v>
      </c>
      <c r="I83" s="5">
        <f>SUMIFS(Data!$A:$A, Data!$H:$H,$A83,Data!$C:$C,I$1,Data!$D:$D,I$2)</f>
        <v>0</v>
      </c>
      <c r="J83" s="5">
        <f>SUMIFS(Data!$A:$A, Data!$H:$H,$A83,Data!$C:$C,J$1,Data!$D:$D,J$2)</f>
        <v>0</v>
      </c>
      <c r="K83" s="5">
        <f>SUMIFS(Data!$A:$A, Data!$H:$H,$A83,Data!$C:$C,K$1,Data!$D:$D,K$2)</f>
        <v>0</v>
      </c>
      <c r="L83" s="5">
        <f>SUMIFS(Data!$A:$A, Data!$H:$H,$A83,Data!$C:$C,L$1,Data!$D:$D,L$2)</f>
        <v>0</v>
      </c>
      <c r="M83" s="5">
        <f>SUMIFS(Data!$A:$A, Data!$H:$H,$A83,Data!$C:$C,M$1,Data!$D:$D,M$2)</f>
        <v>0</v>
      </c>
      <c r="N83" s="5">
        <f>SUMIFS(Data!$A:$A, Data!$H:$H,$A83,Data!$C:$C,N$1,Data!$D:$D,N$2)</f>
        <v>0</v>
      </c>
      <c r="O83" s="5">
        <f>SUMIFS(Data!$A:$A, Data!$H:$H,$A83,Data!$C:$C,O$1,Data!$D:$D,O$2)</f>
        <v>0</v>
      </c>
      <c r="P83" s="5">
        <f>SUMIFS(Data!$A:$A, Data!$H:$H,$A83,Data!$C:$C,P$1,Data!$D:$D,P$2)</f>
        <v>0</v>
      </c>
      <c r="Q83" s="5">
        <f>SUMIFS(Data!$A:$A, Data!$H:$H,$A83,Data!$C:$C,Q$1,Data!$D:$D,Q$2)</f>
        <v>0</v>
      </c>
      <c r="R83" s="5">
        <f>SUMIFS(Data!$A:$A, Data!$H:$H,$A83,Data!$C:$C,R$1,Data!$D:$D,R$2)</f>
        <v>0</v>
      </c>
      <c r="S83" s="5">
        <f>SUMIFS(Data!$A:$A, Data!$H:$H,$A83,Data!$C:$C,S$1,Data!$D:$D,S$2)</f>
        <v>0</v>
      </c>
      <c r="T83" s="5">
        <f>SUMIFS(Data!$A:$A, Data!$H:$H,$A83,Data!$C:$C,T$1,Data!$D:$D,T$2)</f>
        <v>0</v>
      </c>
      <c r="U83" s="5">
        <f>SUMIFS(Data!$A:$A, Data!$H:$H,$A83,Data!$C:$C,U$1,Data!$D:$D,U$2)</f>
        <v>0</v>
      </c>
      <c r="V83" s="5">
        <f>SUMIFS(Data!$A:$A, Data!$H:$H,$A83,Data!$C:$C,V$1,Data!$D:$D,V$2)</f>
        <v>0</v>
      </c>
      <c r="W83" s="5">
        <f>SUMIFS(Data!$A:$A, Data!$H:$H,$A83,Data!$C:$C,W$1,Data!$D:$D,W$2)</f>
        <v>0</v>
      </c>
      <c r="X83" s="5">
        <f>SUMIFS(Data!$A:$A, Data!$H:$H,$A83,Data!$C:$C,X$1,Data!$D:$D,X$2)</f>
        <v>0</v>
      </c>
      <c r="Y83" s="5">
        <f>SUMIFS(Data!$A:$A, Data!$H:$H,$A83,Data!$C:$C,Y$1,Data!$D:$D,Y$2)</f>
        <v>0</v>
      </c>
      <c r="Z83" s="5">
        <f>SUMIFS(Data!$A:$A, Data!$H:$H,$A83,Data!$C:$C,Z$1,Data!$D:$D,Z$2)</f>
        <v>0</v>
      </c>
      <c r="AA83" s="5">
        <f>SUMIFS(Data!$A:$A, Data!$H:$H,$A83,Data!$C:$C,AA$1,Data!$D:$D,AA$2)</f>
        <v>0</v>
      </c>
      <c r="AB83" s="5">
        <f>SUMIFS(Data!$A:$A, Data!$H:$H,$A83,Data!$C:$C,AB$1,Data!$D:$D,AB$2)</f>
        <v>0</v>
      </c>
      <c r="AC83" s="5">
        <f>SUMIFS(Data!$A:$A, Data!$H:$H,$A83,Data!$C:$C,AC$1,Data!$D:$D,AC$2)</f>
        <v>0</v>
      </c>
      <c r="AD83" s="5">
        <f>SUMIFS(Data!$A:$A, Data!$H:$H,$A83,Data!$C:$C,AD$1,Data!$D:$D,AD$2)</f>
        <v>0</v>
      </c>
      <c r="AE83" s="5">
        <f>SUMIFS(Data!$A:$A, Data!$H:$H,$A83,Data!$C:$C,AE$1,Data!$D:$D,AE$2)</f>
        <v>0</v>
      </c>
      <c r="AF83" s="5">
        <f>SUMIFS(Data!$A:$A, Data!$H:$H,$A83,Data!$C:$C,AF$1,Data!$D:$D,AF$2)</f>
        <v>1</v>
      </c>
      <c r="AG83" s="5">
        <f>SUMIFS(Data!$A:$A, Data!$H:$H,$A83,Data!$C:$C,AG$1,Data!$D:$D,AG$2)</f>
        <v>1</v>
      </c>
      <c r="AH83" s="5">
        <f>SUMIFS(Data!$A:$A, Data!$H:$H,$A83,Data!$C:$C,AH$1,Data!$D:$D,AH$2)</f>
        <v>0</v>
      </c>
      <c r="AI83" s="5">
        <f>SUMIFS(Data!$A:$A, Data!$H:$H,$A83,Data!$C:$C,AI$1,Data!$D:$D,AI$2)</f>
        <v>1</v>
      </c>
      <c r="AJ83" s="5">
        <f>SUMIFS(Data!$A:$A, Data!$H:$H,$A83,Data!$C:$C,AJ$1,Data!$D:$D,AJ$2)</f>
        <v>0</v>
      </c>
      <c r="AK83" s="5">
        <f>SUMIFS(Data!$A:$A, Data!$H:$H,$A83,Data!$C:$C,AK$1,Data!$D:$D,AK$2)</f>
        <v>0</v>
      </c>
      <c r="AL83" s="5">
        <f>SUMIFS(Data!$A:$A, Data!$H:$H,$A83,Data!$C:$C,AL$1,Data!$D:$D,AL$2)</f>
        <v>0</v>
      </c>
      <c r="AM83" s="5">
        <f>SUMIFS(Data!$A:$A, Data!$H:$H,$A83,Data!$C:$C,AM$1,Data!$D:$D,AM$2)</f>
        <v>0</v>
      </c>
      <c r="AN83" s="5">
        <f>SUMIFS(Data!$A:$A, Data!$H:$H,$A83,Data!$C:$C,AN$1,Data!$D:$D,AN$2)</f>
        <v>0</v>
      </c>
      <c r="AO83" s="5">
        <f>SUMIFS(Data!$A:$A, Data!$H:$H,$A83,Data!$C:$C,AO$1,Data!$D:$D,AO$2)</f>
        <v>0</v>
      </c>
      <c r="AP83" s="5">
        <f>SUMIFS(Data!$A:$A, Data!$H:$H,$A83,Data!$C:$C,AP$1,Data!$D:$D,AP$2)</f>
        <v>0</v>
      </c>
      <c r="AQ83" s="5">
        <f>SUMIFS(Data!$A:$A, Data!$H:$H,$A83,Data!$C:$C,AQ$1,Data!$D:$D,AQ$2)</f>
        <v>0</v>
      </c>
      <c r="AR83" s="5">
        <f>SUMIFS(Data!$A:$A, Data!$H:$H,$A83,Data!$C:$C,AR$1,Data!$D:$D,AR$2)</f>
        <v>0</v>
      </c>
      <c r="AS83" s="5">
        <f>SUMIFS(Data!$A:$A, Data!$H:$H,$A83,Data!$C:$C,AS$1,Data!$D:$D,AS$2)</f>
        <v>0</v>
      </c>
      <c r="AT83" s="5">
        <f>SUMIFS(Data!$A:$A, Data!$H:$H,$A83,Data!$C:$C,AT$1,Data!$D:$D,AT$2)</f>
        <v>0</v>
      </c>
      <c r="AU83" s="5">
        <f>SUMIFS(Data!$A:$A, Data!$H:$H,$A83,Data!$C:$C,AU$1,Data!$D:$D,AU$2)</f>
        <v>0</v>
      </c>
      <c r="AV83" s="5">
        <f>SUMIFS(Data!$A:$A, Data!$H:$H,$A83,Data!$C:$C,AV$1,Data!$D:$D,AV$2)</f>
        <v>0</v>
      </c>
      <c r="AW83" s="5">
        <f>SUMIFS(Data!$A:$A, Data!$H:$H,$A83,Data!$C:$C,AW$1,Data!$D:$D,AW$2)</f>
        <v>0</v>
      </c>
      <c r="AX83" s="5">
        <f>SUMIFS(Data!$A:$A, Data!$H:$H,$A83,Data!$C:$C,AX$1,Data!$D:$D,AX$2)</f>
        <v>0</v>
      </c>
      <c r="AY83" s="5">
        <f>SUMIFS(Data!$A:$A, Data!$H:$H,$A83,Data!$C:$C,AY$1,Data!$D:$D,AY$2)</f>
        <v>0</v>
      </c>
      <c r="AZ83" s="5">
        <f>SUMIFS(Data!$A:$A, Data!$H:$H,$A83,Data!$C:$C,AZ$1,Data!$D:$D,AZ$2)</f>
        <v>0</v>
      </c>
      <c r="BA83" s="5">
        <f>SUMIFS(Data!$A:$A, Data!$H:$H,$A83,Data!$C:$C,BA$1,Data!$D:$D,BA$2)</f>
        <v>0</v>
      </c>
      <c r="BB83" s="5">
        <f>SUMIFS(Data!$A:$A, Data!$H:$H,$A83,Data!$C:$C,BB$1,Data!$D:$D,BB$2)</f>
        <v>0</v>
      </c>
      <c r="BC83" s="5">
        <f>SUMIFS(Data!$A:$A, Data!$H:$H,$A83,Data!$C:$C,BC$1,Data!$D:$D,BC$2)</f>
        <v>0</v>
      </c>
      <c r="BD83" s="5">
        <f>SUMIFS(Data!$A:$A, Data!$H:$H,$A83,Data!$C:$C,BD$1,Data!$D:$D,BD$2)</f>
        <v>0</v>
      </c>
      <c r="BE83" s="5">
        <f>SUMIFS(Data!$A:$A, Data!$H:$H,$A83,Data!$C:$C,BE$1,Data!$D:$D,BE$2)</f>
        <v>0</v>
      </c>
      <c r="BF83" s="5">
        <f>SUMIFS(Data!$A:$A, Data!$H:$H,$A83,Data!$C:$C,BF$1,Data!$D:$D,BF$2)</f>
        <v>0</v>
      </c>
      <c r="BG83" s="5">
        <f>SUMIFS(Data!$A:$A, Data!$H:$H,$A83,Data!$C:$C,BG$1,Data!$D:$D,BG$2)</f>
        <v>0</v>
      </c>
      <c r="BH83" s="5">
        <f>SUMIFS(Data!$A:$A, Data!$H:$H,$A83,Data!$C:$C,BH$1,Data!$D:$D,BH$2)</f>
        <v>0</v>
      </c>
      <c r="BI83" s="5">
        <f>SUMIFS(Data!$A:$A, Data!$H:$H,$A83,Data!$C:$C,BI$1,Data!$D:$D,BI$2)</f>
        <v>0</v>
      </c>
      <c r="BJ83" s="5">
        <f>SUMIFS(Data!$A:$A, Data!$H:$H,$A83,Data!$C:$C,BJ$1,Data!$D:$D,BJ$2)</f>
        <v>0</v>
      </c>
      <c r="BK83" s="5">
        <f>SUMIFS(Data!$A:$A, Data!$H:$H,$A83,Data!$C:$C,BK$1,Data!$D:$D,BK$2)</f>
        <v>0</v>
      </c>
      <c r="BL83" s="5">
        <f>SUMIFS(Data!$A:$A, Data!$H:$H,$A83,Data!$C:$C,BL$1,Data!$D:$D,BL$2)</f>
        <v>0</v>
      </c>
      <c r="BM83" s="5">
        <f>SUMIFS(Data!$A:$A, Data!$H:$H,$A83,Data!$C:$C,BM$1,Data!$D:$D,BM$2)</f>
        <v>0</v>
      </c>
      <c r="BN83" s="5">
        <f>SUMIFS(Data!$A:$A, Data!$H:$H,$A83,Data!$C:$C,BN$1,Data!$D:$D,BN$2)</f>
        <v>0</v>
      </c>
      <c r="BO83" s="5">
        <f>SUMIFS(Data!$A:$A, Data!$H:$H,$A83,Data!$C:$C,BO$1,Data!$D:$D,BO$2)</f>
        <v>0</v>
      </c>
      <c r="BP83" s="5">
        <f>SUMIFS(Data!$A:$A, Data!$H:$H,$A83,Data!$C:$C,BP$1,Data!$D:$D,BP$2)</f>
        <v>0</v>
      </c>
      <c r="BQ83" s="5">
        <f>SUMIFS(Data!$A:$A, Data!$H:$H,$A83,Data!$C:$C,BQ$1,Data!$D:$D,BQ$2)</f>
        <v>0</v>
      </c>
      <c r="BR83" s="5">
        <f>SUMIFS(Data!$A:$A, Data!$H:$H,$A83,Data!$C:$C,BR$1,Data!$D:$D,BR$2)</f>
        <v>0</v>
      </c>
      <c r="BS83" s="5">
        <f>SUMIFS(Data!$A:$A, Data!$H:$H,$A83,Data!$C:$C,BS$1,Data!$D:$D,BS$2)</f>
        <v>0</v>
      </c>
      <c r="BT83" s="5">
        <f>SUMIFS(Data!$A:$A, Data!$H:$H,$A83,Data!$C:$C,BT$1,Data!$D:$D,BT$2)</f>
        <v>0</v>
      </c>
      <c r="BU83" s="5">
        <f>SUMIFS(Data!$A:$A, Data!$H:$H,$A83,Data!$C:$C,BU$1,Data!$D:$D,BU$2)</f>
        <v>0</v>
      </c>
      <c r="BV83" s="5">
        <f>SUMIFS(Data!$A:$A, Data!$H:$H,$A83,Data!$C:$C,BV$1,Data!$D:$D,BV$2)</f>
        <v>0</v>
      </c>
      <c r="BW83" s="5">
        <f>SUMIFS(Data!$A:$A, Data!$H:$H,$A83,Data!$C:$C,BW$1,Data!$D:$D,BW$2)</f>
        <v>0</v>
      </c>
      <c r="BX83" s="5">
        <f>SUMIFS(Data!$A:$A, Data!$H:$H,$A83,Data!$C:$C,BX$1,Data!$D:$D,BX$2)</f>
        <v>0</v>
      </c>
      <c r="BY83" s="5">
        <f>SUMIFS(Data!$A:$A, Data!$H:$H,$A83,Data!$C:$C,BY$1,Data!$D:$D,BY$2)</f>
        <v>0</v>
      </c>
      <c r="BZ83" s="5">
        <f>SUMIFS(Data!$A:$A, Data!$H:$H,$A83,Data!$C:$C,BZ$1,Data!$D:$D,BZ$2)</f>
        <v>0</v>
      </c>
      <c r="CA83" s="5">
        <f>SUMIFS(Data!$A:$A, Data!$H:$H,$A83,Data!$C:$C,CA$1,Data!$D:$D,CA$2)</f>
        <v>0</v>
      </c>
      <c r="CB83" s="5">
        <f>SUMIFS(Data!$A:$A, Data!$H:$H,$A83,Data!$C:$C,CB$1,Data!$D:$D,CB$2)</f>
        <v>0</v>
      </c>
      <c r="CC83" s="5">
        <f>SUMIFS(Data!$A:$A, Data!$H:$H,$A83,Data!$C:$C,CC$1,Data!$D:$D,CC$2)</f>
        <v>0</v>
      </c>
      <c r="CD83" s="5">
        <f>SUMIFS(Data!$A:$A, Data!$H:$H,$A83,Data!$C:$C,CD$1,Data!$D:$D,CD$2)</f>
        <v>0</v>
      </c>
      <c r="CE83" s="5">
        <f>SUMIFS(Data!$A:$A, Data!$H:$H,$A83,Data!$C:$C,CE$1,Data!$D:$D,CE$2)</f>
        <v>0</v>
      </c>
      <c r="CF83" s="5">
        <f>SUMIFS(Data!$A:$A, Data!$H:$H,$A83,Data!$C:$C,CF$1,Data!$D:$D,CF$2)</f>
        <v>0</v>
      </c>
      <c r="CG83" s="5">
        <f>SUMIFS(Data!$A:$A, Data!$H:$H,$A83,Data!$C:$C,CG$1,Data!$D:$D,CG$2)</f>
        <v>0</v>
      </c>
      <c r="CH83" s="5">
        <f>SUMIFS(Data!$A:$A, Data!$H:$H,$A83,Data!$C:$C,CH$1,Data!$D:$D,CH$2)</f>
        <v>0</v>
      </c>
      <c r="CI83" s="5">
        <f>SUMIFS(Data!$A:$A, Data!$H:$H,$A83,Data!$C:$C,CI$1,Data!$D:$D,CI$2)</f>
        <v>2</v>
      </c>
      <c r="CJ83" s="5">
        <f>SUMIFS(Data!$A:$A, Data!$H:$H,$A83,Data!$C:$C,CJ$1,Data!$D:$D,CJ$2)</f>
        <v>0</v>
      </c>
      <c r="CK83" s="5">
        <f>SUMIFS(Data!$A:$A, Data!$H:$H,$A83,Data!$C:$C,CK$1,Data!$D:$D,CK$2)</f>
        <v>0</v>
      </c>
      <c r="CL83" s="5">
        <f>SUMIFS(Data!$A:$A, Data!$H:$H,$A83,Data!$C:$C,CL$1,Data!$D:$D,CL$2)</f>
        <v>0</v>
      </c>
      <c r="CM83" s="5">
        <f>SUMIFS(Data!$A:$A, Data!$H:$H,$A83,Data!$C:$C,CM$1,Data!$D:$D,CM$2)</f>
        <v>0</v>
      </c>
      <c r="CN83" s="5">
        <f>SUMIFS(Data!$A:$A, Data!$H:$H,$A83,Data!$C:$C,CN$1,Data!$D:$D,CN$2)</f>
        <v>0</v>
      </c>
      <c r="CO83" s="5">
        <f>SUMIFS(Data!$A:$A, Data!$H:$H,$A83,Data!$C:$C,CO$1,Data!$D:$D,CO$2)</f>
        <v>0</v>
      </c>
      <c r="CP83" s="5">
        <f>SUMIFS(Data!$A:$A, Data!$H:$H,$A83,Data!$C:$C,CP$1,Data!$D:$D,CP$2)</f>
        <v>0</v>
      </c>
      <c r="CQ83" s="5">
        <f>SUMIFS(Data!$A:$A, Data!$H:$H,$A83,Data!$C:$C,CQ$1,Data!$D:$D,CQ$2)</f>
        <v>0</v>
      </c>
      <c r="CR83" s="5">
        <f>SUMIFS(Data!$A:$A, Data!$H:$H,$A83,Data!$C:$C,CR$1,Data!$D:$D,CR$2)</f>
        <v>0</v>
      </c>
      <c r="CS83" s="5">
        <f>SUMIFS(Data!$A:$A, Data!$H:$H,$A83,Data!$C:$C,CS$1,Data!$D:$D,CS$2)</f>
        <v>0</v>
      </c>
      <c r="CT83" s="5">
        <f>SUMIFS(Data!$A:$A, Data!$H:$H,$A83,Data!$C:$C,CT$1,Data!$D:$D,CT$2)</f>
        <v>0</v>
      </c>
      <c r="CU83" s="5">
        <f>SUMIFS(Data!$A:$A, Data!$H:$H,$A83,Data!$C:$C,CU$1,Data!$D:$D,CU$2)</f>
        <v>0</v>
      </c>
      <c r="CV83" s="5">
        <f>SUMIFS(Data!$A:$A, Data!$H:$H,$A83,Data!$C:$C,CV$1,Data!$D:$D,CV$2)</f>
        <v>0</v>
      </c>
      <c r="CW83" s="5">
        <f t="shared" ref="CW83:CX83" si="82">SUMIF($B$2:$CV$2,CW$2, $B83:$CV83)</f>
        <v>1</v>
      </c>
      <c r="CX83" s="5">
        <f t="shared" si="82"/>
        <v>4</v>
      </c>
      <c r="CY83" s="5">
        <f t="shared" si="3"/>
        <v>5</v>
      </c>
    </row>
    <row r="84">
      <c r="A84" s="5" t="str">
        <f>Countries!A82</f>
        <v>SVK</v>
      </c>
      <c r="B84" s="5">
        <f>SUMIFS(Data!$A:$A, Data!$H:$H,$A84,Data!$C:$C,B$1,Data!$D:$D,B$2)</f>
        <v>0</v>
      </c>
      <c r="C84" s="5">
        <f>SUMIFS(Data!$A:$A, Data!$H:$H,$A84,Data!$C:$C,C$1,Data!$D:$D,C$2)</f>
        <v>0</v>
      </c>
      <c r="D84" s="5">
        <f>SUMIFS(Data!$A:$A, Data!$H:$H,$A84,Data!$C:$C,D$1,Data!$D:$D,D$2)</f>
        <v>0</v>
      </c>
      <c r="E84" s="5">
        <f>SUMIFS(Data!$A:$A, Data!$H:$H,$A84,Data!$C:$C,E$1,Data!$D:$D,E$2)</f>
        <v>0</v>
      </c>
      <c r="F84" s="5">
        <f>SUMIFS(Data!$A:$A, Data!$H:$H,$A84,Data!$C:$C,F$1,Data!$D:$D,F$2)</f>
        <v>0</v>
      </c>
      <c r="G84" s="5">
        <f>SUMIFS(Data!$A:$A, Data!$H:$H,$A84,Data!$C:$C,G$1,Data!$D:$D,G$2)</f>
        <v>0</v>
      </c>
      <c r="H84" s="5">
        <f>SUMIFS(Data!$A:$A, Data!$H:$H,$A84,Data!$C:$C,H$1,Data!$D:$D,H$2)</f>
        <v>0</v>
      </c>
      <c r="I84" s="5">
        <f>SUMIFS(Data!$A:$A, Data!$H:$H,$A84,Data!$C:$C,I$1,Data!$D:$D,I$2)</f>
        <v>0</v>
      </c>
      <c r="J84" s="5">
        <f>SUMIFS(Data!$A:$A, Data!$H:$H,$A84,Data!$C:$C,J$1,Data!$D:$D,J$2)</f>
        <v>0</v>
      </c>
      <c r="K84" s="5">
        <f>SUMIFS(Data!$A:$A, Data!$H:$H,$A84,Data!$C:$C,K$1,Data!$D:$D,K$2)</f>
        <v>0</v>
      </c>
      <c r="L84" s="5">
        <f>SUMIFS(Data!$A:$A, Data!$H:$H,$A84,Data!$C:$C,L$1,Data!$D:$D,L$2)</f>
        <v>0</v>
      </c>
      <c r="M84" s="5">
        <f>SUMIFS(Data!$A:$A, Data!$H:$H,$A84,Data!$C:$C,M$1,Data!$D:$D,M$2)</f>
        <v>0</v>
      </c>
      <c r="N84" s="5">
        <f>SUMIFS(Data!$A:$A, Data!$H:$H,$A84,Data!$C:$C,N$1,Data!$D:$D,N$2)</f>
        <v>0</v>
      </c>
      <c r="O84" s="5">
        <f>SUMIFS(Data!$A:$A, Data!$H:$H,$A84,Data!$C:$C,O$1,Data!$D:$D,O$2)</f>
        <v>0</v>
      </c>
      <c r="P84" s="5">
        <f>SUMIFS(Data!$A:$A, Data!$H:$H,$A84,Data!$C:$C,P$1,Data!$D:$D,P$2)</f>
        <v>0</v>
      </c>
      <c r="Q84" s="5">
        <f>SUMIFS(Data!$A:$A, Data!$H:$H,$A84,Data!$C:$C,Q$1,Data!$D:$D,Q$2)</f>
        <v>0</v>
      </c>
      <c r="R84" s="5">
        <f>SUMIFS(Data!$A:$A, Data!$H:$H,$A84,Data!$C:$C,R$1,Data!$D:$D,R$2)</f>
        <v>0</v>
      </c>
      <c r="S84" s="5">
        <f>SUMIFS(Data!$A:$A, Data!$H:$H,$A84,Data!$C:$C,S$1,Data!$D:$D,S$2)</f>
        <v>0</v>
      </c>
      <c r="T84" s="5">
        <f>SUMIFS(Data!$A:$A, Data!$H:$H,$A84,Data!$C:$C,T$1,Data!$D:$D,T$2)</f>
        <v>0</v>
      </c>
      <c r="U84" s="5">
        <f>SUMIFS(Data!$A:$A, Data!$H:$H,$A84,Data!$C:$C,U$1,Data!$D:$D,U$2)</f>
        <v>0</v>
      </c>
      <c r="V84" s="5">
        <f>SUMIFS(Data!$A:$A, Data!$H:$H,$A84,Data!$C:$C,V$1,Data!$D:$D,V$2)</f>
        <v>0</v>
      </c>
      <c r="W84" s="5">
        <f>SUMIFS(Data!$A:$A, Data!$H:$H,$A84,Data!$C:$C,W$1,Data!$D:$D,W$2)</f>
        <v>0</v>
      </c>
      <c r="X84" s="5">
        <f>SUMIFS(Data!$A:$A, Data!$H:$H,$A84,Data!$C:$C,X$1,Data!$D:$D,X$2)</f>
        <v>1</v>
      </c>
      <c r="Y84" s="5">
        <f>SUMIFS(Data!$A:$A, Data!$H:$H,$A84,Data!$C:$C,Y$1,Data!$D:$D,Y$2)</f>
        <v>0</v>
      </c>
      <c r="Z84" s="5">
        <f>SUMIFS(Data!$A:$A, Data!$H:$H,$A84,Data!$C:$C,Z$1,Data!$D:$D,Z$2)</f>
        <v>0</v>
      </c>
      <c r="AA84" s="5">
        <f>SUMIFS(Data!$A:$A, Data!$H:$H,$A84,Data!$C:$C,AA$1,Data!$D:$D,AA$2)</f>
        <v>0</v>
      </c>
      <c r="AB84" s="5">
        <f>SUMIFS(Data!$A:$A, Data!$H:$H,$A84,Data!$C:$C,AB$1,Data!$D:$D,AB$2)</f>
        <v>0</v>
      </c>
      <c r="AC84" s="5">
        <f>SUMIFS(Data!$A:$A, Data!$H:$H,$A84,Data!$C:$C,AC$1,Data!$D:$D,AC$2)</f>
        <v>0</v>
      </c>
      <c r="AD84" s="5">
        <f>SUMIFS(Data!$A:$A, Data!$H:$H,$A84,Data!$C:$C,AD$1,Data!$D:$D,AD$2)</f>
        <v>0</v>
      </c>
      <c r="AE84" s="5">
        <f>SUMIFS(Data!$A:$A, Data!$H:$H,$A84,Data!$C:$C,AE$1,Data!$D:$D,AE$2)</f>
        <v>0</v>
      </c>
      <c r="AF84" s="5">
        <f>SUMIFS(Data!$A:$A, Data!$H:$H,$A84,Data!$C:$C,AF$1,Data!$D:$D,AF$2)</f>
        <v>0</v>
      </c>
      <c r="AG84" s="5">
        <f>SUMIFS(Data!$A:$A, Data!$H:$H,$A84,Data!$C:$C,AG$1,Data!$D:$D,AG$2)</f>
        <v>0</v>
      </c>
      <c r="AH84" s="5">
        <f>SUMIFS(Data!$A:$A, Data!$H:$H,$A84,Data!$C:$C,AH$1,Data!$D:$D,AH$2)</f>
        <v>0</v>
      </c>
      <c r="AI84" s="5">
        <f>SUMIFS(Data!$A:$A, Data!$H:$H,$A84,Data!$C:$C,AI$1,Data!$D:$D,AI$2)</f>
        <v>0</v>
      </c>
      <c r="AJ84" s="5">
        <f>SUMIFS(Data!$A:$A, Data!$H:$H,$A84,Data!$C:$C,AJ$1,Data!$D:$D,AJ$2)</f>
        <v>0</v>
      </c>
      <c r="AK84" s="5">
        <f>SUMIFS(Data!$A:$A, Data!$H:$H,$A84,Data!$C:$C,AK$1,Data!$D:$D,AK$2)</f>
        <v>0</v>
      </c>
      <c r="AL84" s="5">
        <f>SUMIFS(Data!$A:$A, Data!$H:$H,$A84,Data!$C:$C,AL$1,Data!$D:$D,AL$2)</f>
        <v>0</v>
      </c>
      <c r="AM84" s="5">
        <f>SUMIFS(Data!$A:$A, Data!$H:$H,$A84,Data!$C:$C,AM$1,Data!$D:$D,AM$2)</f>
        <v>0</v>
      </c>
      <c r="AN84" s="5">
        <f>SUMIFS(Data!$A:$A, Data!$H:$H,$A84,Data!$C:$C,AN$1,Data!$D:$D,AN$2)</f>
        <v>0</v>
      </c>
      <c r="AO84" s="5">
        <f>SUMIFS(Data!$A:$A, Data!$H:$H,$A84,Data!$C:$C,AO$1,Data!$D:$D,AO$2)</f>
        <v>0</v>
      </c>
      <c r="AP84" s="5">
        <f>SUMIFS(Data!$A:$A, Data!$H:$H,$A84,Data!$C:$C,AP$1,Data!$D:$D,AP$2)</f>
        <v>0</v>
      </c>
      <c r="AQ84" s="5">
        <f>SUMIFS(Data!$A:$A, Data!$H:$H,$A84,Data!$C:$C,AQ$1,Data!$D:$D,AQ$2)</f>
        <v>0</v>
      </c>
      <c r="AR84" s="5">
        <f>SUMIFS(Data!$A:$A, Data!$H:$H,$A84,Data!$C:$C,AR$1,Data!$D:$D,AR$2)</f>
        <v>0</v>
      </c>
      <c r="AS84" s="5">
        <f>SUMIFS(Data!$A:$A, Data!$H:$H,$A84,Data!$C:$C,AS$1,Data!$D:$D,AS$2)</f>
        <v>1</v>
      </c>
      <c r="AT84" s="5">
        <f>SUMIFS(Data!$A:$A, Data!$H:$H,$A84,Data!$C:$C,AT$1,Data!$D:$D,AT$2)</f>
        <v>0</v>
      </c>
      <c r="AU84" s="5">
        <f>SUMIFS(Data!$A:$A, Data!$H:$H,$A84,Data!$C:$C,AU$1,Data!$D:$D,AU$2)</f>
        <v>0</v>
      </c>
      <c r="AV84" s="5">
        <f>SUMIFS(Data!$A:$A, Data!$H:$H,$A84,Data!$C:$C,AV$1,Data!$D:$D,AV$2)</f>
        <v>0</v>
      </c>
      <c r="AW84" s="5">
        <f>SUMIFS(Data!$A:$A, Data!$H:$H,$A84,Data!$C:$C,AW$1,Data!$D:$D,AW$2)</f>
        <v>0</v>
      </c>
      <c r="AX84" s="5">
        <f>SUMIFS(Data!$A:$A, Data!$H:$H,$A84,Data!$C:$C,AX$1,Data!$D:$D,AX$2)</f>
        <v>0</v>
      </c>
      <c r="AY84" s="5">
        <f>SUMIFS(Data!$A:$A, Data!$H:$H,$A84,Data!$C:$C,AY$1,Data!$D:$D,AY$2)</f>
        <v>0</v>
      </c>
      <c r="AZ84" s="5">
        <f>SUMIFS(Data!$A:$A, Data!$H:$H,$A84,Data!$C:$C,AZ$1,Data!$D:$D,AZ$2)</f>
        <v>0</v>
      </c>
      <c r="BA84" s="5">
        <f>SUMIFS(Data!$A:$A, Data!$H:$H,$A84,Data!$C:$C,BA$1,Data!$D:$D,BA$2)</f>
        <v>0</v>
      </c>
      <c r="BB84" s="5">
        <f>SUMIFS(Data!$A:$A, Data!$H:$H,$A84,Data!$C:$C,BB$1,Data!$D:$D,BB$2)</f>
        <v>0</v>
      </c>
      <c r="BC84" s="5">
        <f>SUMIFS(Data!$A:$A, Data!$H:$H,$A84,Data!$C:$C,BC$1,Data!$D:$D,BC$2)</f>
        <v>0</v>
      </c>
      <c r="BD84" s="5">
        <f>SUMIFS(Data!$A:$A, Data!$H:$H,$A84,Data!$C:$C,BD$1,Data!$D:$D,BD$2)</f>
        <v>0</v>
      </c>
      <c r="BE84" s="5">
        <f>SUMIFS(Data!$A:$A, Data!$H:$H,$A84,Data!$C:$C,BE$1,Data!$D:$D,BE$2)</f>
        <v>0</v>
      </c>
      <c r="BF84" s="5">
        <f>SUMIFS(Data!$A:$A, Data!$H:$H,$A84,Data!$C:$C,BF$1,Data!$D:$D,BF$2)</f>
        <v>0</v>
      </c>
      <c r="BG84" s="5">
        <f>SUMIFS(Data!$A:$A, Data!$H:$H,$A84,Data!$C:$C,BG$1,Data!$D:$D,BG$2)</f>
        <v>0</v>
      </c>
      <c r="BH84" s="5">
        <f>SUMIFS(Data!$A:$A, Data!$H:$H,$A84,Data!$C:$C,BH$1,Data!$D:$D,BH$2)</f>
        <v>0</v>
      </c>
      <c r="BI84" s="5">
        <f>SUMIFS(Data!$A:$A, Data!$H:$H,$A84,Data!$C:$C,BI$1,Data!$D:$D,BI$2)</f>
        <v>0</v>
      </c>
      <c r="BJ84" s="5">
        <f>SUMIFS(Data!$A:$A, Data!$H:$H,$A84,Data!$C:$C,BJ$1,Data!$D:$D,BJ$2)</f>
        <v>0</v>
      </c>
      <c r="BK84" s="5">
        <f>SUMIFS(Data!$A:$A, Data!$H:$H,$A84,Data!$C:$C,BK$1,Data!$D:$D,BK$2)</f>
        <v>0</v>
      </c>
      <c r="BL84" s="5">
        <f>SUMIFS(Data!$A:$A, Data!$H:$H,$A84,Data!$C:$C,BL$1,Data!$D:$D,BL$2)</f>
        <v>0</v>
      </c>
      <c r="BM84" s="5">
        <f>SUMIFS(Data!$A:$A, Data!$H:$H,$A84,Data!$C:$C,BM$1,Data!$D:$D,BM$2)</f>
        <v>0</v>
      </c>
      <c r="BN84" s="5">
        <f>SUMIFS(Data!$A:$A, Data!$H:$H,$A84,Data!$C:$C,BN$1,Data!$D:$D,BN$2)</f>
        <v>0</v>
      </c>
      <c r="BO84" s="5">
        <f>SUMIFS(Data!$A:$A, Data!$H:$H,$A84,Data!$C:$C,BO$1,Data!$D:$D,BO$2)</f>
        <v>0</v>
      </c>
      <c r="BP84" s="5">
        <f>SUMIFS(Data!$A:$A, Data!$H:$H,$A84,Data!$C:$C,BP$1,Data!$D:$D,BP$2)</f>
        <v>0</v>
      </c>
      <c r="BQ84" s="5">
        <f>SUMIFS(Data!$A:$A, Data!$H:$H,$A84,Data!$C:$C,BQ$1,Data!$D:$D,BQ$2)</f>
        <v>0</v>
      </c>
      <c r="BR84" s="5">
        <f>SUMIFS(Data!$A:$A, Data!$H:$H,$A84,Data!$C:$C,BR$1,Data!$D:$D,BR$2)</f>
        <v>0</v>
      </c>
      <c r="BS84" s="5">
        <f>SUMIFS(Data!$A:$A, Data!$H:$H,$A84,Data!$C:$C,BS$1,Data!$D:$D,BS$2)</f>
        <v>0</v>
      </c>
      <c r="BT84" s="5">
        <f>SUMIFS(Data!$A:$A, Data!$H:$H,$A84,Data!$C:$C,BT$1,Data!$D:$D,BT$2)</f>
        <v>0</v>
      </c>
      <c r="BU84" s="5">
        <f>SUMIFS(Data!$A:$A, Data!$H:$H,$A84,Data!$C:$C,BU$1,Data!$D:$D,BU$2)</f>
        <v>0</v>
      </c>
      <c r="BV84" s="5">
        <f>SUMIFS(Data!$A:$A, Data!$H:$H,$A84,Data!$C:$C,BV$1,Data!$D:$D,BV$2)</f>
        <v>0</v>
      </c>
      <c r="BW84" s="5">
        <f>SUMIFS(Data!$A:$A, Data!$H:$H,$A84,Data!$C:$C,BW$1,Data!$D:$D,BW$2)</f>
        <v>0</v>
      </c>
      <c r="BX84" s="5">
        <f>SUMIFS(Data!$A:$A, Data!$H:$H,$A84,Data!$C:$C,BX$1,Data!$D:$D,BX$2)</f>
        <v>0</v>
      </c>
      <c r="BY84" s="5">
        <f>SUMIFS(Data!$A:$A, Data!$H:$H,$A84,Data!$C:$C,BY$1,Data!$D:$D,BY$2)</f>
        <v>0</v>
      </c>
      <c r="BZ84" s="5">
        <f>SUMIFS(Data!$A:$A, Data!$H:$H,$A84,Data!$C:$C,BZ$1,Data!$D:$D,BZ$2)</f>
        <v>0</v>
      </c>
      <c r="CA84" s="5">
        <f>SUMIFS(Data!$A:$A, Data!$H:$H,$A84,Data!$C:$C,CA$1,Data!$D:$D,CA$2)</f>
        <v>0</v>
      </c>
      <c r="CB84" s="5">
        <f>SUMIFS(Data!$A:$A, Data!$H:$H,$A84,Data!$C:$C,CB$1,Data!$D:$D,CB$2)</f>
        <v>0</v>
      </c>
      <c r="CC84" s="5">
        <f>SUMIFS(Data!$A:$A, Data!$H:$H,$A84,Data!$C:$C,CC$1,Data!$D:$D,CC$2)</f>
        <v>0</v>
      </c>
      <c r="CD84" s="5">
        <f>SUMIFS(Data!$A:$A, Data!$H:$H,$A84,Data!$C:$C,CD$1,Data!$D:$D,CD$2)</f>
        <v>0</v>
      </c>
      <c r="CE84" s="5">
        <f>SUMIFS(Data!$A:$A, Data!$H:$H,$A84,Data!$C:$C,CE$1,Data!$D:$D,CE$2)</f>
        <v>0</v>
      </c>
      <c r="CF84" s="5">
        <f>SUMIFS(Data!$A:$A, Data!$H:$H,$A84,Data!$C:$C,CF$1,Data!$D:$D,CF$2)</f>
        <v>0</v>
      </c>
      <c r="CG84" s="5">
        <f>SUMIFS(Data!$A:$A, Data!$H:$H,$A84,Data!$C:$C,CG$1,Data!$D:$D,CG$2)</f>
        <v>0</v>
      </c>
      <c r="CH84" s="5">
        <f>SUMIFS(Data!$A:$A, Data!$H:$H,$A84,Data!$C:$C,CH$1,Data!$D:$D,CH$2)</f>
        <v>0</v>
      </c>
      <c r="CI84" s="5">
        <f>SUMIFS(Data!$A:$A, Data!$H:$H,$A84,Data!$C:$C,CI$1,Data!$D:$D,CI$2)</f>
        <v>0</v>
      </c>
      <c r="CJ84" s="5">
        <f>SUMIFS(Data!$A:$A, Data!$H:$H,$A84,Data!$C:$C,CJ$1,Data!$D:$D,CJ$2)</f>
        <v>0</v>
      </c>
      <c r="CK84" s="5">
        <f>SUMIFS(Data!$A:$A, Data!$H:$H,$A84,Data!$C:$C,CK$1,Data!$D:$D,CK$2)</f>
        <v>0</v>
      </c>
      <c r="CL84" s="5">
        <f>SUMIFS(Data!$A:$A, Data!$H:$H,$A84,Data!$C:$C,CL$1,Data!$D:$D,CL$2)</f>
        <v>0</v>
      </c>
      <c r="CM84" s="5">
        <f>SUMIFS(Data!$A:$A, Data!$H:$H,$A84,Data!$C:$C,CM$1,Data!$D:$D,CM$2)</f>
        <v>0</v>
      </c>
      <c r="CN84" s="5">
        <f>SUMIFS(Data!$A:$A, Data!$H:$H,$A84,Data!$C:$C,CN$1,Data!$D:$D,CN$2)</f>
        <v>0</v>
      </c>
      <c r="CO84" s="5">
        <f>SUMIFS(Data!$A:$A, Data!$H:$H,$A84,Data!$C:$C,CO$1,Data!$D:$D,CO$2)</f>
        <v>0</v>
      </c>
      <c r="CP84" s="5">
        <f>SUMIFS(Data!$A:$A, Data!$H:$H,$A84,Data!$C:$C,CP$1,Data!$D:$D,CP$2)</f>
        <v>0</v>
      </c>
      <c r="CQ84" s="5">
        <f>SUMIFS(Data!$A:$A, Data!$H:$H,$A84,Data!$C:$C,CQ$1,Data!$D:$D,CQ$2)</f>
        <v>0</v>
      </c>
      <c r="CR84" s="5">
        <f>SUMIFS(Data!$A:$A, Data!$H:$H,$A84,Data!$C:$C,CR$1,Data!$D:$D,CR$2)</f>
        <v>0</v>
      </c>
      <c r="CS84" s="5">
        <f>SUMIFS(Data!$A:$A, Data!$H:$H,$A84,Data!$C:$C,CS$1,Data!$D:$D,CS$2)</f>
        <v>0</v>
      </c>
      <c r="CT84" s="5">
        <f>SUMIFS(Data!$A:$A, Data!$H:$H,$A84,Data!$C:$C,CT$1,Data!$D:$D,CT$2)</f>
        <v>0</v>
      </c>
      <c r="CU84" s="5">
        <f>SUMIFS(Data!$A:$A, Data!$H:$H,$A84,Data!$C:$C,CU$1,Data!$D:$D,CU$2)</f>
        <v>0</v>
      </c>
      <c r="CV84" s="5">
        <f>SUMIFS(Data!$A:$A, Data!$H:$H,$A84,Data!$C:$C,CV$1,Data!$D:$D,CV$2)</f>
        <v>0</v>
      </c>
      <c r="CW84" s="5">
        <f t="shared" ref="CW84:CX84" si="83">SUMIF($B$2:$CV$2,CW$2, $B84:$CV84)</f>
        <v>2</v>
      </c>
      <c r="CX84" s="5">
        <f t="shared" si="83"/>
        <v>0</v>
      </c>
      <c r="CY84" s="5">
        <f t="shared" si="3"/>
        <v>2</v>
      </c>
    </row>
    <row r="85">
      <c r="A85" s="5" t="str">
        <f>Countries!A83</f>
        <v>SWE</v>
      </c>
      <c r="B85" s="5">
        <f>SUMIFS(Data!$A:$A, Data!$H:$H,$A85,Data!$C:$C,B$1,Data!$D:$D,B$2)</f>
        <v>0</v>
      </c>
      <c r="C85" s="5">
        <f>SUMIFS(Data!$A:$A, Data!$H:$H,$A85,Data!$C:$C,C$1,Data!$D:$D,C$2)</f>
        <v>0</v>
      </c>
      <c r="D85" s="5">
        <f>SUMIFS(Data!$A:$A, Data!$H:$H,$A85,Data!$C:$C,D$1,Data!$D:$D,D$2)</f>
        <v>0</v>
      </c>
      <c r="E85" s="5">
        <f>SUMIFS(Data!$A:$A, Data!$H:$H,$A85,Data!$C:$C,E$1,Data!$D:$D,E$2)</f>
        <v>0</v>
      </c>
      <c r="F85" s="5">
        <f>SUMIFS(Data!$A:$A, Data!$H:$H,$A85,Data!$C:$C,F$1,Data!$D:$D,F$2)</f>
        <v>0</v>
      </c>
      <c r="G85" s="5">
        <f>SUMIFS(Data!$A:$A, Data!$H:$H,$A85,Data!$C:$C,G$1,Data!$D:$D,G$2)</f>
        <v>0</v>
      </c>
      <c r="H85" s="5">
        <f>SUMIFS(Data!$A:$A, Data!$H:$H,$A85,Data!$C:$C,H$1,Data!$D:$D,H$2)</f>
        <v>0</v>
      </c>
      <c r="I85" s="5">
        <f>SUMIFS(Data!$A:$A, Data!$H:$H,$A85,Data!$C:$C,I$1,Data!$D:$D,I$2)</f>
        <v>0</v>
      </c>
      <c r="J85" s="5">
        <f>SUMIFS(Data!$A:$A, Data!$H:$H,$A85,Data!$C:$C,J$1,Data!$D:$D,J$2)</f>
        <v>1</v>
      </c>
      <c r="K85" s="5">
        <f>SUMIFS(Data!$A:$A, Data!$H:$H,$A85,Data!$C:$C,K$1,Data!$D:$D,K$2)</f>
        <v>0</v>
      </c>
      <c r="L85" s="5">
        <f>SUMIFS(Data!$A:$A, Data!$H:$H,$A85,Data!$C:$C,L$1,Data!$D:$D,L$2)</f>
        <v>0</v>
      </c>
      <c r="M85" s="5">
        <f>SUMIFS(Data!$A:$A, Data!$H:$H,$A85,Data!$C:$C,M$1,Data!$D:$D,M$2)</f>
        <v>0</v>
      </c>
      <c r="N85" s="5">
        <f>SUMIFS(Data!$A:$A, Data!$H:$H,$A85,Data!$C:$C,N$1,Data!$D:$D,N$2)</f>
        <v>0</v>
      </c>
      <c r="O85" s="5">
        <f>SUMIFS(Data!$A:$A, Data!$H:$H,$A85,Data!$C:$C,O$1,Data!$D:$D,O$2)</f>
        <v>0</v>
      </c>
      <c r="P85" s="5">
        <f>SUMIFS(Data!$A:$A, Data!$H:$H,$A85,Data!$C:$C,P$1,Data!$D:$D,P$2)</f>
        <v>0</v>
      </c>
      <c r="Q85" s="5">
        <f>SUMIFS(Data!$A:$A, Data!$H:$H,$A85,Data!$C:$C,Q$1,Data!$D:$D,Q$2)</f>
        <v>0</v>
      </c>
      <c r="R85" s="5">
        <f>SUMIFS(Data!$A:$A, Data!$H:$H,$A85,Data!$C:$C,R$1,Data!$D:$D,R$2)</f>
        <v>0</v>
      </c>
      <c r="S85" s="5">
        <f>SUMIFS(Data!$A:$A, Data!$H:$H,$A85,Data!$C:$C,S$1,Data!$D:$D,S$2)</f>
        <v>0</v>
      </c>
      <c r="T85" s="5">
        <f>SUMIFS(Data!$A:$A, Data!$H:$H,$A85,Data!$C:$C,T$1,Data!$D:$D,T$2)</f>
        <v>0</v>
      </c>
      <c r="U85" s="5">
        <f>SUMIFS(Data!$A:$A, Data!$H:$H,$A85,Data!$C:$C,U$1,Data!$D:$D,U$2)</f>
        <v>0</v>
      </c>
      <c r="V85" s="5">
        <f>SUMIFS(Data!$A:$A, Data!$H:$H,$A85,Data!$C:$C,V$1,Data!$D:$D,V$2)</f>
        <v>0</v>
      </c>
      <c r="W85" s="5">
        <f>SUMIFS(Data!$A:$A, Data!$H:$H,$A85,Data!$C:$C,W$1,Data!$D:$D,W$2)</f>
        <v>0</v>
      </c>
      <c r="X85" s="5">
        <f>SUMIFS(Data!$A:$A, Data!$H:$H,$A85,Data!$C:$C,X$1,Data!$D:$D,X$2)</f>
        <v>0</v>
      </c>
      <c r="Y85" s="5">
        <f>SUMIFS(Data!$A:$A, Data!$H:$H,$A85,Data!$C:$C,Y$1,Data!$D:$D,Y$2)</f>
        <v>0</v>
      </c>
      <c r="Z85" s="5">
        <f>SUMIFS(Data!$A:$A, Data!$H:$H,$A85,Data!$C:$C,Z$1,Data!$D:$D,Z$2)</f>
        <v>0</v>
      </c>
      <c r="AA85" s="5">
        <f>SUMIFS(Data!$A:$A, Data!$H:$H,$A85,Data!$C:$C,AA$1,Data!$D:$D,AA$2)</f>
        <v>0</v>
      </c>
      <c r="AB85" s="5">
        <f>SUMIFS(Data!$A:$A, Data!$H:$H,$A85,Data!$C:$C,AB$1,Data!$D:$D,AB$2)</f>
        <v>0</v>
      </c>
      <c r="AC85" s="5">
        <f>SUMIFS(Data!$A:$A, Data!$H:$H,$A85,Data!$C:$C,AC$1,Data!$D:$D,AC$2)</f>
        <v>0</v>
      </c>
      <c r="AD85" s="5">
        <f>SUMIFS(Data!$A:$A, Data!$H:$H,$A85,Data!$C:$C,AD$1,Data!$D:$D,AD$2)</f>
        <v>0</v>
      </c>
      <c r="AE85" s="5">
        <f>SUMIFS(Data!$A:$A, Data!$H:$H,$A85,Data!$C:$C,AE$1,Data!$D:$D,AE$2)</f>
        <v>0</v>
      </c>
      <c r="AF85" s="5">
        <f>SUMIFS(Data!$A:$A, Data!$H:$H,$A85,Data!$C:$C,AF$1,Data!$D:$D,AF$2)</f>
        <v>0</v>
      </c>
      <c r="AG85" s="5">
        <f>SUMIFS(Data!$A:$A, Data!$H:$H,$A85,Data!$C:$C,AG$1,Data!$D:$D,AG$2)</f>
        <v>0</v>
      </c>
      <c r="AH85" s="5">
        <f>SUMIFS(Data!$A:$A, Data!$H:$H,$A85,Data!$C:$C,AH$1,Data!$D:$D,AH$2)</f>
        <v>0</v>
      </c>
      <c r="AI85" s="5">
        <f>SUMIFS(Data!$A:$A, Data!$H:$H,$A85,Data!$C:$C,AI$1,Data!$D:$D,AI$2)</f>
        <v>0</v>
      </c>
      <c r="AJ85" s="5">
        <f>SUMIFS(Data!$A:$A, Data!$H:$H,$A85,Data!$C:$C,AJ$1,Data!$D:$D,AJ$2)</f>
        <v>0</v>
      </c>
      <c r="AK85" s="5">
        <f>SUMIFS(Data!$A:$A, Data!$H:$H,$A85,Data!$C:$C,AK$1,Data!$D:$D,AK$2)</f>
        <v>0</v>
      </c>
      <c r="AL85" s="5">
        <f>SUMIFS(Data!$A:$A, Data!$H:$H,$A85,Data!$C:$C,AL$1,Data!$D:$D,AL$2)</f>
        <v>0</v>
      </c>
      <c r="AM85" s="5">
        <f>SUMIFS(Data!$A:$A, Data!$H:$H,$A85,Data!$C:$C,AM$1,Data!$D:$D,AM$2)</f>
        <v>0</v>
      </c>
      <c r="AN85" s="5">
        <f>SUMIFS(Data!$A:$A, Data!$H:$H,$A85,Data!$C:$C,AN$1,Data!$D:$D,AN$2)</f>
        <v>1</v>
      </c>
      <c r="AO85" s="5">
        <f>SUMIFS(Data!$A:$A, Data!$H:$H,$A85,Data!$C:$C,AO$1,Data!$D:$D,AO$2)</f>
        <v>0</v>
      </c>
      <c r="AP85" s="5">
        <f>SUMIFS(Data!$A:$A, Data!$H:$H,$A85,Data!$C:$C,AP$1,Data!$D:$D,AP$2)</f>
        <v>0</v>
      </c>
      <c r="AQ85" s="5">
        <f>SUMIFS(Data!$A:$A, Data!$H:$H,$A85,Data!$C:$C,AQ$1,Data!$D:$D,AQ$2)</f>
        <v>0</v>
      </c>
      <c r="AR85" s="5">
        <f>SUMIFS(Data!$A:$A, Data!$H:$H,$A85,Data!$C:$C,AR$1,Data!$D:$D,AR$2)</f>
        <v>11</v>
      </c>
      <c r="AS85" s="5">
        <f>SUMIFS(Data!$A:$A, Data!$H:$H,$A85,Data!$C:$C,AS$1,Data!$D:$D,AS$2)</f>
        <v>0</v>
      </c>
      <c r="AT85" s="5">
        <f>SUMIFS(Data!$A:$A, Data!$H:$H,$A85,Data!$C:$C,AT$1,Data!$D:$D,AT$2)</f>
        <v>0</v>
      </c>
      <c r="AU85" s="5">
        <f>SUMIFS(Data!$A:$A, Data!$H:$H,$A85,Data!$C:$C,AU$1,Data!$D:$D,AU$2)</f>
        <v>0</v>
      </c>
      <c r="AV85" s="5">
        <f>SUMIFS(Data!$A:$A, Data!$H:$H,$A85,Data!$C:$C,AV$1,Data!$D:$D,AV$2)</f>
        <v>0</v>
      </c>
      <c r="AW85" s="5">
        <f>SUMIFS(Data!$A:$A, Data!$H:$H,$A85,Data!$C:$C,AW$1,Data!$D:$D,AW$2)</f>
        <v>0</v>
      </c>
      <c r="AX85" s="5">
        <f>SUMIFS(Data!$A:$A, Data!$H:$H,$A85,Data!$C:$C,AX$1,Data!$D:$D,AX$2)</f>
        <v>0</v>
      </c>
      <c r="AY85" s="5">
        <f>SUMIFS(Data!$A:$A, Data!$H:$H,$A85,Data!$C:$C,AY$1,Data!$D:$D,AY$2)</f>
        <v>0</v>
      </c>
      <c r="AZ85" s="5">
        <f>SUMIFS(Data!$A:$A, Data!$H:$H,$A85,Data!$C:$C,AZ$1,Data!$D:$D,AZ$2)</f>
        <v>0</v>
      </c>
      <c r="BA85" s="5">
        <f>SUMIFS(Data!$A:$A, Data!$H:$H,$A85,Data!$C:$C,BA$1,Data!$D:$D,BA$2)</f>
        <v>0</v>
      </c>
      <c r="BB85" s="5">
        <f>SUMIFS(Data!$A:$A, Data!$H:$H,$A85,Data!$C:$C,BB$1,Data!$D:$D,BB$2)</f>
        <v>0</v>
      </c>
      <c r="BC85" s="5">
        <f>SUMIFS(Data!$A:$A, Data!$H:$H,$A85,Data!$C:$C,BC$1,Data!$D:$D,BC$2)</f>
        <v>0</v>
      </c>
      <c r="BD85" s="5">
        <f>SUMIFS(Data!$A:$A, Data!$H:$H,$A85,Data!$C:$C,BD$1,Data!$D:$D,BD$2)</f>
        <v>0</v>
      </c>
      <c r="BE85" s="5">
        <f>SUMIFS(Data!$A:$A, Data!$H:$H,$A85,Data!$C:$C,BE$1,Data!$D:$D,BE$2)</f>
        <v>0</v>
      </c>
      <c r="BF85" s="5">
        <f>SUMIFS(Data!$A:$A, Data!$H:$H,$A85,Data!$C:$C,BF$1,Data!$D:$D,BF$2)</f>
        <v>0</v>
      </c>
      <c r="BG85" s="5">
        <f>SUMIFS(Data!$A:$A, Data!$H:$H,$A85,Data!$C:$C,BG$1,Data!$D:$D,BG$2)</f>
        <v>0</v>
      </c>
      <c r="BH85" s="5">
        <f>SUMIFS(Data!$A:$A, Data!$H:$H,$A85,Data!$C:$C,BH$1,Data!$D:$D,BH$2)</f>
        <v>0</v>
      </c>
      <c r="BI85" s="5">
        <f>SUMIFS(Data!$A:$A, Data!$H:$H,$A85,Data!$C:$C,BI$1,Data!$D:$D,BI$2)</f>
        <v>0</v>
      </c>
      <c r="BJ85" s="5">
        <f>SUMIFS(Data!$A:$A, Data!$H:$H,$A85,Data!$C:$C,BJ$1,Data!$D:$D,BJ$2)</f>
        <v>0</v>
      </c>
      <c r="BK85" s="5">
        <f>SUMIFS(Data!$A:$A, Data!$H:$H,$A85,Data!$C:$C,BK$1,Data!$D:$D,BK$2)</f>
        <v>0</v>
      </c>
      <c r="BL85" s="5">
        <f>SUMIFS(Data!$A:$A, Data!$H:$H,$A85,Data!$C:$C,BL$1,Data!$D:$D,BL$2)</f>
        <v>0</v>
      </c>
      <c r="BM85" s="5">
        <f>SUMIFS(Data!$A:$A, Data!$H:$H,$A85,Data!$C:$C,BM$1,Data!$D:$D,BM$2)</f>
        <v>2</v>
      </c>
      <c r="BN85" s="5">
        <f>SUMIFS(Data!$A:$A, Data!$H:$H,$A85,Data!$C:$C,BN$1,Data!$D:$D,BN$2)</f>
        <v>0</v>
      </c>
      <c r="BO85" s="5">
        <f>SUMIFS(Data!$A:$A, Data!$H:$H,$A85,Data!$C:$C,BO$1,Data!$D:$D,BO$2)</f>
        <v>1</v>
      </c>
      <c r="BP85" s="5">
        <f>SUMIFS(Data!$A:$A, Data!$H:$H,$A85,Data!$C:$C,BP$1,Data!$D:$D,BP$2)</f>
        <v>0</v>
      </c>
      <c r="BQ85" s="5">
        <f>SUMIFS(Data!$A:$A, Data!$H:$H,$A85,Data!$C:$C,BQ$1,Data!$D:$D,BQ$2)</f>
        <v>0</v>
      </c>
      <c r="BR85" s="5">
        <f>SUMIFS(Data!$A:$A, Data!$H:$H,$A85,Data!$C:$C,BR$1,Data!$D:$D,BR$2)</f>
        <v>0</v>
      </c>
      <c r="BS85" s="5">
        <f>SUMIFS(Data!$A:$A, Data!$H:$H,$A85,Data!$C:$C,BS$1,Data!$D:$D,BS$2)</f>
        <v>0</v>
      </c>
      <c r="BT85" s="5">
        <f>SUMIFS(Data!$A:$A, Data!$H:$H,$A85,Data!$C:$C,BT$1,Data!$D:$D,BT$2)</f>
        <v>0</v>
      </c>
      <c r="BU85" s="5">
        <f>SUMIFS(Data!$A:$A, Data!$H:$H,$A85,Data!$C:$C,BU$1,Data!$D:$D,BU$2)</f>
        <v>0</v>
      </c>
      <c r="BV85" s="5">
        <f>SUMIFS(Data!$A:$A, Data!$H:$H,$A85,Data!$C:$C,BV$1,Data!$D:$D,BV$2)</f>
        <v>0</v>
      </c>
      <c r="BW85" s="5">
        <f>SUMIFS(Data!$A:$A, Data!$H:$H,$A85,Data!$C:$C,BW$1,Data!$D:$D,BW$2)</f>
        <v>0</v>
      </c>
      <c r="BX85" s="5">
        <f>SUMIFS(Data!$A:$A, Data!$H:$H,$A85,Data!$C:$C,BX$1,Data!$D:$D,BX$2)</f>
        <v>0</v>
      </c>
      <c r="BY85" s="5">
        <f>SUMIFS(Data!$A:$A, Data!$H:$H,$A85,Data!$C:$C,BY$1,Data!$D:$D,BY$2)</f>
        <v>0</v>
      </c>
      <c r="BZ85" s="5">
        <f>SUMIFS(Data!$A:$A, Data!$H:$H,$A85,Data!$C:$C,BZ$1,Data!$D:$D,BZ$2)</f>
        <v>0</v>
      </c>
      <c r="CA85" s="5">
        <f>SUMIFS(Data!$A:$A, Data!$H:$H,$A85,Data!$C:$C,CA$1,Data!$D:$D,CA$2)</f>
        <v>1</v>
      </c>
      <c r="CB85" s="5">
        <f>SUMIFS(Data!$A:$A, Data!$H:$H,$A85,Data!$C:$C,CB$1,Data!$D:$D,CB$2)</f>
        <v>0</v>
      </c>
      <c r="CC85" s="5">
        <f>SUMIFS(Data!$A:$A, Data!$H:$H,$A85,Data!$C:$C,CC$1,Data!$D:$D,CC$2)</f>
        <v>0</v>
      </c>
      <c r="CD85" s="5">
        <f>SUMIFS(Data!$A:$A, Data!$H:$H,$A85,Data!$C:$C,CD$1,Data!$D:$D,CD$2)</f>
        <v>0</v>
      </c>
      <c r="CE85" s="5">
        <f>SUMIFS(Data!$A:$A, Data!$H:$H,$A85,Data!$C:$C,CE$1,Data!$D:$D,CE$2)</f>
        <v>0</v>
      </c>
      <c r="CF85" s="5">
        <f>SUMIFS(Data!$A:$A, Data!$H:$H,$A85,Data!$C:$C,CF$1,Data!$D:$D,CF$2)</f>
        <v>0</v>
      </c>
      <c r="CG85" s="5">
        <f>SUMIFS(Data!$A:$A, Data!$H:$H,$A85,Data!$C:$C,CG$1,Data!$D:$D,CG$2)</f>
        <v>0</v>
      </c>
      <c r="CH85" s="5">
        <f>SUMIFS(Data!$A:$A, Data!$H:$H,$A85,Data!$C:$C,CH$1,Data!$D:$D,CH$2)</f>
        <v>0</v>
      </c>
      <c r="CI85" s="5">
        <f>SUMIFS(Data!$A:$A, Data!$H:$H,$A85,Data!$C:$C,CI$1,Data!$D:$D,CI$2)</f>
        <v>0</v>
      </c>
      <c r="CJ85" s="5">
        <f>SUMIFS(Data!$A:$A, Data!$H:$H,$A85,Data!$C:$C,CJ$1,Data!$D:$D,CJ$2)</f>
        <v>0</v>
      </c>
      <c r="CK85" s="5">
        <f>SUMIFS(Data!$A:$A, Data!$H:$H,$A85,Data!$C:$C,CK$1,Data!$D:$D,CK$2)</f>
        <v>0</v>
      </c>
      <c r="CL85" s="5">
        <f>SUMIFS(Data!$A:$A, Data!$H:$H,$A85,Data!$C:$C,CL$1,Data!$D:$D,CL$2)</f>
        <v>0</v>
      </c>
      <c r="CM85" s="5">
        <f>SUMIFS(Data!$A:$A, Data!$H:$H,$A85,Data!$C:$C,CM$1,Data!$D:$D,CM$2)</f>
        <v>0</v>
      </c>
      <c r="CN85" s="5">
        <f>SUMIFS(Data!$A:$A, Data!$H:$H,$A85,Data!$C:$C,CN$1,Data!$D:$D,CN$2)</f>
        <v>0</v>
      </c>
      <c r="CO85" s="5">
        <f>SUMIFS(Data!$A:$A, Data!$H:$H,$A85,Data!$C:$C,CO$1,Data!$D:$D,CO$2)</f>
        <v>0</v>
      </c>
      <c r="CP85" s="5">
        <f>SUMIFS(Data!$A:$A, Data!$H:$H,$A85,Data!$C:$C,CP$1,Data!$D:$D,CP$2)</f>
        <v>0</v>
      </c>
      <c r="CQ85" s="5">
        <f>SUMIFS(Data!$A:$A, Data!$H:$H,$A85,Data!$C:$C,CQ$1,Data!$D:$D,CQ$2)</f>
        <v>0</v>
      </c>
      <c r="CR85" s="5">
        <f>SUMIFS(Data!$A:$A, Data!$H:$H,$A85,Data!$C:$C,CR$1,Data!$D:$D,CR$2)</f>
        <v>0</v>
      </c>
      <c r="CS85" s="5">
        <f>SUMIFS(Data!$A:$A, Data!$H:$H,$A85,Data!$C:$C,CS$1,Data!$D:$D,CS$2)</f>
        <v>0</v>
      </c>
      <c r="CT85" s="5">
        <f>SUMIFS(Data!$A:$A, Data!$H:$H,$A85,Data!$C:$C,CT$1,Data!$D:$D,CT$2)</f>
        <v>0</v>
      </c>
      <c r="CU85" s="5">
        <f>SUMIFS(Data!$A:$A, Data!$H:$H,$A85,Data!$C:$C,CU$1,Data!$D:$D,CU$2)</f>
        <v>0</v>
      </c>
      <c r="CV85" s="5">
        <f>SUMIFS(Data!$A:$A, Data!$H:$H,$A85,Data!$C:$C,CV$1,Data!$D:$D,CV$2)</f>
        <v>0</v>
      </c>
      <c r="CW85" s="5">
        <f t="shared" ref="CW85:CX85" si="84">SUMIF($B$2:$CV$2,CW$2, $B85:$CV85)</f>
        <v>3</v>
      </c>
      <c r="CX85" s="5">
        <f t="shared" si="84"/>
        <v>13</v>
      </c>
      <c r="CY85" s="5">
        <f t="shared" si="3"/>
        <v>17</v>
      </c>
    </row>
    <row r="86">
      <c r="A86" s="5" t="str">
        <f>Countries!A84</f>
        <v>SYR</v>
      </c>
      <c r="B86" s="5">
        <f>SUMIFS(Data!$A:$A, Data!$H:$H,$A86,Data!$C:$C,B$1,Data!$D:$D,B$2)</f>
        <v>0</v>
      </c>
      <c r="C86" s="5">
        <f>SUMIFS(Data!$A:$A, Data!$H:$H,$A86,Data!$C:$C,C$1,Data!$D:$D,C$2)</f>
        <v>0</v>
      </c>
      <c r="D86" s="5">
        <f>SUMIFS(Data!$A:$A, Data!$H:$H,$A86,Data!$C:$C,D$1,Data!$D:$D,D$2)</f>
        <v>0</v>
      </c>
      <c r="E86" s="5">
        <f>SUMIFS(Data!$A:$A, Data!$H:$H,$A86,Data!$C:$C,E$1,Data!$D:$D,E$2)</f>
        <v>0</v>
      </c>
      <c r="F86" s="5">
        <f>SUMIFS(Data!$A:$A, Data!$H:$H,$A86,Data!$C:$C,F$1,Data!$D:$D,F$2)</f>
        <v>0</v>
      </c>
      <c r="G86" s="5">
        <f>SUMIFS(Data!$A:$A, Data!$H:$H,$A86,Data!$C:$C,G$1,Data!$D:$D,G$2)</f>
        <v>0</v>
      </c>
      <c r="H86" s="5">
        <f>SUMIFS(Data!$A:$A, Data!$H:$H,$A86,Data!$C:$C,H$1,Data!$D:$D,H$2)</f>
        <v>0</v>
      </c>
      <c r="I86" s="5">
        <f>SUMIFS(Data!$A:$A, Data!$H:$H,$A86,Data!$C:$C,I$1,Data!$D:$D,I$2)</f>
        <v>0</v>
      </c>
      <c r="J86" s="5">
        <f>SUMIFS(Data!$A:$A, Data!$H:$H,$A86,Data!$C:$C,J$1,Data!$D:$D,J$2)</f>
        <v>0</v>
      </c>
      <c r="K86" s="5">
        <f>SUMIFS(Data!$A:$A, Data!$H:$H,$A86,Data!$C:$C,K$1,Data!$D:$D,K$2)</f>
        <v>0</v>
      </c>
      <c r="L86" s="5">
        <f>SUMIFS(Data!$A:$A, Data!$H:$H,$A86,Data!$C:$C,L$1,Data!$D:$D,L$2)</f>
        <v>0</v>
      </c>
      <c r="M86" s="5">
        <f>SUMIFS(Data!$A:$A, Data!$H:$H,$A86,Data!$C:$C,M$1,Data!$D:$D,M$2)</f>
        <v>0</v>
      </c>
      <c r="N86" s="5">
        <f>SUMIFS(Data!$A:$A, Data!$H:$H,$A86,Data!$C:$C,N$1,Data!$D:$D,N$2)</f>
        <v>0</v>
      </c>
      <c r="O86" s="5">
        <f>SUMIFS(Data!$A:$A, Data!$H:$H,$A86,Data!$C:$C,O$1,Data!$D:$D,O$2)</f>
        <v>0</v>
      </c>
      <c r="P86" s="5">
        <f>SUMIFS(Data!$A:$A, Data!$H:$H,$A86,Data!$C:$C,P$1,Data!$D:$D,P$2)</f>
        <v>0</v>
      </c>
      <c r="Q86" s="5">
        <f>SUMIFS(Data!$A:$A, Data!$H:$H,$A86,Data!$C:$C,Q$1,Data!$D:$D,Q$2)</f>
        <v>0</v>
      </c>
      <c r="R86" s="5">
        <f>SUMIFS(Data!$A:$A, Data!$H:$H,$A86,Data!$C:$C,R$1,Data!$D:$D,R$2)</f>
        <v>0</v>
      </c>
      <c r="S86" s="5">
        <f>SUMIFS(Data!$A:$A, Data!$H:$H,$A86,Data!$C:$C,S$1,Data!$D:$D,S$2)</f>
        <v>0</v>
      </c>
      <c r="T86" s="5">
        <f>SUMIFS(Data!$A:$A, Data!$H:$H,$A86,Data!$C:$C,T$1,Data!$D:$D,T$2)</f>
        <v>0</v>
      </c>
      <c r="U86" s="5">
        <f>SUMIFS(Data!$A:$A, Data!$H:$H,$A86,Data!$C:$C,U$1,Data!$D:$D,U$2)</f>
        <v>0</v>
      </c>
      <c r="V86" s="5">
        <f>SUMIFS(Data!$A:$A, Data!$H:$H,$A86,Data!$C:$C,V$1,Data!$D:$D,V$2)</f>
        <v>0</v>
      </c>
      <c r="W86" s="5">
        <f>SUMIFS(Data!$A:$A, Data!$H:$H,$A86,Data!$C:$C,W$1,Data!$D:$D,W$2)</f>
        <v>0</v>
      </c>
      <c r="X86" s="5">
        <f>SUMIFS(Data!$A:$A, Data!$H:$H,$A86,Data!$C:$C,X$1,Data!$D:$D,X$2)</f>
        <v>0</v>
      </c>
      <c r="Y86" s="5">
        <f>SUMIFS(Data!$A:$A, Data!$H:$H,$A86,Data!$C:$C,Y$1,Data!$D:$D,Y$2)</f>
        <v>0</v>
      </c>
      <c r="Z86" s="5">
        <f>SUMIFS(Data!$A:$A, Data!$H:$H,$A86,Data!$C:$C,Z$1,Data!$D:$D,Z$2)</f>
        <v>0</v>
      </c>
      <c r="AA86" s="5">
        <f>SUMIFS(Data!$A:$A, Data!$H:$H,$A86,Data!$C:$C,AA$1,Data!$D:$D,AA$2)</f>
        <v>0</v>
      </c>
      <c r="AB86" s="5">
        <f>SUMIFS(Data!$A:$A, Data!$H:$H,$A86,Data!$C:$C,AB$1,Data!$D:$D,AB$2)</f>
        <v>0</v>
      </c>
      <c r="AC86" s="5">
        <f>SUMIFS(Data!$A:$A, Data!$H:$H,$A86,Data!$C:$C,AC$1,Data!$D:$D,AC$2)</f>
        <v>0</v>
      </c>
      <c r="AD86" s="5">
        <f>SUMIFS(Data!$A:$A, Data!$H:$H,$A86,Data!$C:$C,AD$1,Data!$D:$D,AD$2)</f>
        <v>0</v>
      </c>
      <c r="AE86" s="5">
        <f>SUMIFS(Data!$A:$A, Data!$H:$H,$A86,Data!$C:$C,AE$1,Data!$D:$D,AE$2)</f>
        <v>0</v>
      </c>
      <c r="AF86" s="5">
        <f>SUMIFS(Data!$A:$A, Data!$H:$H,$A86,Data!$C:$C,AF$1,Data!$D:$D,AF$2)</f>
        <v>0</v>
      </c>
      <c r="AG86" s="5">
        <f>SUMIFS(Data!$A:$A, Data!$H:$H,$A86,Data!$C:$C,AG$1,Data!$D:$D,AG$2)</f>
        <v>0</v>
      </c>
      <c r="AH86" s="5">
        <f>SUMIFS(Data!$A:$A, Data!$H:$H,$A86,Data!$C:$C,AH$1,Data!$D:$D,AH$2)</f>
        <v>0</v>
      </c>
      <c r="AI86" s="5">
        <f>SUMIFS(Data!$A:$A, Data!$H:$H,$A86,Data!$C:$C,AI$1,Data!$D:$D,AI$2)</f>
        <v>0</v>
      </c>
      <c r="AJ86" s="5">
        <f>SUMIFS(Data!$A:$A, Data!$H:$H,$A86,Data!$C:$C,AJ$1,Data!$D:$D,AJ$2)</f>
        <v>0</v>
      </c>
      <c r="AK86" s="5">
        <f>SUMIFS(Data!$A:$A, Data!$H:$H,$A86,Data!$C:$C,AK$1,Data!$D:$D,AK$2)</f>
        <v>0</v>
      </c>
      <c r="AL86" s="5">
        <f>SUMIFS(Data!$A:$A, Data!$H:$H,$A86,Data!$C:$C,AL$1,Data!$D:$D,AL$2)</f>
        <v>0</v>
      </c>
      <c r="AM86" s="5">
        <f>SUMIFS(Data!$A:$A, Data!$H:$H,$A86,Data!$C:$C,AM$1,Data!$D:$D,AM$2)</f>
        <v>0</v>
      </c>
      <c r="AN86" s="5">
        <f>SUMIFS(Data!$A:$A, Data!$H:$H,$A86,Data!$C:$C,AN$1,Data!$D:$D,AN$2)</f>
        <v>0</v>
      </c>
      <c r="AO86" s="5">
        <f>SUMIFS(Data!$A:$A, Data!$H:$H,$A86,Data!$C:$C,AO$1,Data!$D:$D,AO$2)</f>
        <v>0</v>
      </c>
      <c r="AP86" s="5">
        <f>SUMIFS(Data!$A:$A, Data!$H:$H,$A86,Data!$C:$C,AP$1,Data!$D:$D,AP$2)</f>
        <v>0</v>
      </c>
      <c r="AQ86" s="5">
        <f>SUMIFS(Data!$A:$A, Data!$H:$H,$A86,Data!$C:$C,AQ$1,Data!$D:$D,AQ$2)</f>
        <v>0</v>
      </c>
      <c r="AR86" s="5">
        <f>SUMIFS(Data!$A:$A, Data!$H:$H,$A86,Data!$C:$C,AR$1,Data!$D:$D,AR$2)</f>
        <v>0</v>
      </c>
      <c r="AS86" s="5">
        <f>SUMIFS(Data!$A:$A, Data!$H:$H,$A86,Data!$C:$C,AS$1,Data!$D:$D,AS$2)</f>
        <v>0</v>
      </c>
      <c r="AT86" s="5">
        <f>SUMIFS(Data!$A:$A, Data!$H:$H,$A86,Data!$C:$C,AT$1,Data!$D:$D,AT$2)</f>
        <v>0</v>
      </c>
      <c r="AU86" s="5">
        <f>SUMIFS(Data!$A:$A, Data!$H:$H,$A86,Data!$C:$C,AU$1,Data!$D:$D,AU$2)</f>
        <v>0</v>
      </c>
      <c r="AV86" s="5">
        <f>SUMIFS(Data!$A:$A, Data!$H:$H,$A86,Data!$C:$C,AV$1,Data!$D:$D,AV$2)</f>
        <v>0</v>
      </c>
      <c r="AW86" s="5">
        <f>SUMIFS(Data!$A:$A, Data!$H:$H,$A86,Data!$C:$C,AW$1,Data!$D:$D,AW$2)</f>
        <v>0</v>
      </c>
      <c r="AX86" s="5">
        <f>SUMIFS(Data!$A:$A, Data!$H:$H,$A86,Data!$C:$C,AX$1,Data!$D:$D,AX$2)</f>
        <v>0</v>
      </c>
      <c r="AY86" s="5">
        <f>SUMIFS(Data!$A:$A, Data!$H:$H,$A86,Data!$C:$C,AY$1,Data!$D:$D,AY$2)</f>
        <v>0</v>
      </c>
      <c r="AZ86" s="5">
        <f>SUMIFS(Data!$A:$A, Data!$H:$H,$A86,Data!$C:$C,AZ$1,Data!$D:$D,AZ$2)</f>
        <v>0</v>
      </c>
      <c r="BA86" s="5">
        <f>SUMIFS(Data!$A:$A, Data!$H:$H,$A86,Data!$C:$C,BA$1,Data!$D:$D,BA$2)</f>
        <v>0</v>
      </c>
      <c r="BB86" s="5">
        <f>SUMIFS(Data!$A:$A, Data!$H:$H,$A86,Data!$C:$C,BB$1,Data!$D:$D,BB$2)</f>
        <v>0</v>
      </c>
      <c r="BC86" s="5">
        <f>SUMIFS(Data!$A:$A, Data!$H:$H,$A86,Data!$C:$C,BC$1,Data!$D:$D,BC$2)</f>
        <v>0</v>
      </c>
      <c r="BD86" s="5">
        <f>SUMIFS(Data!$A:$A, Data!$H:$H,$A86,Data!$C:$C,BD$1,Data!$D:$D,BD$2)</f>
        <v>0</v>
      </c>
      <c r="BE86" s="5">
        <f>SUMIFS(Data!$A:$A, Data!$H:$H,$A86,Data!$C:$C,BE$1,Data!$D:$D,BE$2)</f>
        <v>0</v>
      </c>
      <c r="BF86" s="5">
        <f>SUMIFS(Data!$A:$A, Data!$H:$H,$A86,Data!$C:$C,BF$1,Data!$D:$D,BF$2)</f>
        <v>0</v>
      </c>
      <c r="BG86" s="5">
        <f>SUMIFS(Data!$A:$A, Data!$H:$H,$A86,Data!$C:$C,BG$1,Data!$D:$D,BG$2)</f>
        <v>0</v>
      </c>
      <c r="BH86" s="5">
        <f>SUMIFS(Data!$A:$A, Data!$H:$H,$A86,Data!$C:$C,BH$1,Data!$D:$D,BH$2)</f>
        <v>0</v>
      </c>
      <c r="BI86" s="5">
        <f>SUMIFS(Data!$A:$A, Data!$H:$H,$A86,Data!$C:$C,BI$1,Data!$D:$D,BI$2)</f>
        <v>0</v>
      </c>
      <c r="BJ86" s="5">
        <f>SUMIFS(Data!$A:$A, Data!$H:$H,$A86,Data!$C:$C,BJ$1,Data!$D:$D,BJ$2)</f>
        <v>0</v>
      </c>
      <c r="BK86" s="5">
        <f>SUMIFS(Data!$A:$A, Data!$H:$H,$A86,Data!$C:$C,BK$1,Data!$D:$D,BK$2)</f>
        <v>0</v>
      </c>
      <c r="BL86" s="5">
        <f>SUMIFS(Data!$A:$A, Data!$H:$H,$A86,Data!$C:$C,BL$1,Data!$D:$D,BL$2)</f>
        <v>0</v>
      </c>
      <c r="BM86" s="5">
        <f>SUMIFS(Data!$A:$A, Data!$H:$H,$A86,Data!$C:$C,BM$1,Data!$D:$D,BM$2)</f>
        <v>0</v>
      </c>
      <c r="BN86" s="5">
        <f>SUMIFS(Data!$A:$A, Data!$H:$H,$A86,Data!$C:$C,BN$1,Data!$D:$D,BN$2)</f>
        <v>0</v>
      </c>
      <c r="BO86" s="5">
        <f>SUMIFS(Data!$A:$A, Data!$H:$H,$A86,Data!$C:$C,BO$1,Data!$D:$D,BO$2)</f>
        <v>0</v>
      </c>
      <c r="BP86" s="5">
        <f>SUMIFS(Data!$A:$A, Data!$H:$H,$A86,Data!$C:$C,BP$1,Data!$D:$D,BP$2)</f>
        <v>0</v>
      </c>
      <c r="BQ86" s="5">
        <f>SUMIFS(Data!$A:$A, Data!$H:$H,$A86,Data!$C:$C,BQ$1,Data!$D:$D,BQ$2)</f>
        <v>0</v>
      </c>
      <c r="BR86" s="5">
        <f>SUMIFS(Data!$A:$A, Data!$H:$H,$A86,Data!$C:$C,BR$1,Data!$D:$D,BR$2)</f>
        <v>0</v>
      </c>
      <c r="BS86" s="5">
        <f>SUMIFS(Data!$A:$A, Data!$H:$H,$A86,Data!$C:$C,BS$1,Data!$D:$D,BS$2)</f>
        <v>0</v>
      </c>
      <c r="BT86" s="5">
        <f>SUMIFS(Data!$A:$A, Data!$H:$H,$A86,Data!$C:$C,BT$1,Data!$D:$D,BT$2)</f>
        <v>0</v>
      </c>
      <c r="BU86" s="5">
        <f>SUMIFS(Data!$A:$A, Data!$H:$H,$A86,Data!$C:$C,BU$1,Data!$D:$D,BU$2)</f>
        <v>0</v>
      </c>
      <c r="BV86" s="5">
        <f>SUMIFS(Data!$A:$A, Data!$H:$H,$A86,Data!$C:$C,BV$1,Data!$D:$D,BV$2)</f>
        <v>0</v>
      </c>
      <c r="BW86" s="5">
        <f>SUMIFS(Data!$A:$A, Data!$H:$H,$A86,Data!$C:$C,BW$1,Data!$D:$D,BW$2)</f>
        <v>0</v>
      </c>
      <c r="BX86" s="5">
        <f>SUMIFS(Data!$A:$A, Data!$H:$H,$A86,Data!$C:$C,BX$1,Data!$D:$D,BX$2)</f>
        <v>0</v>
      </c>
      <c r="BY86" s="5">
        <f>SUMIFS(Data!$A:$A, Data!$H:$H,$A86,Data!$C:$C,BY$1,Data!$D:$D,BY$2)</f>
        <v>0</v>
      </c>
      <c r="BZ86" s="5">
        <f>SUMIFS(Data!$A:$A, Data!$H:$H,$A86,Data!$C:$C,BZ$1,Data!$D:$D,BZ$2)</f>
        <v>0</v>
      </c>
      <c r="CA86" s="5">
        <f>SUMIFS(Data!$A:$A, Data!$H:$H,$A86,Data!$C:$C,CA$1,Data!$D:$D,CA$2)</f>
        <v>0</v>
      </c>
      <c r="CB86" s="5">
        <f>SUMIFS(Data!$A:$A, Data!$H:$H,$A86,Data!$C:$C,CB$1,Data!$D:$D,CB$2)</f>
        <v>0</v>
      </c>
      <c r="CC86" s="5">
        <f>SUMIFS(Data!$A:$A, Data!$H:$H,$A86,Data!$C:$C,CC$1,Data!$D:$D,CC$2)</f>
        <v>0</v>
      </c>
      <c r="CD86" s="5">
        <f>SUMIFS(Data!$A:$A, Data!$H:$H,$A86,Data!$C:$C,CD$1,Data!$D:$D,CD$2)</f>
        <v>0</v>
      </c>
      <c r="CE86" s="5">
        <f>SUMIFS(Data!$A:$A, Data!$H:$H,$A86,Data!$C:$C,CE$1,Data!$D:$D,CE$2)</f>
        <v>0</v>
      </c>
      <c r="CF86" s="5">
        <f>SUMIFS(Data!$A:$A, Data!$H:$H,$A86,Data!$C:$C,CF$1,Data!$D:$D,CF$2)</f>
        <v>0</v>
      </c>
      <c r="CG86" s="5">
        <f>SUMIFS(Data!$A:$A, Data!$H:$H,$A86,Data!$C:$C,CG$1,Data!$D:$D,CG$2)</f>
        <v>0</v>
      </c>
      <c r="CH86" s="5">
        <f>SUMIFS(Data!$A:$A, Data!$H:$H,$A86,Data!$C:$C,CH$1,Data!$D:$D,CH$2)</f>
        <v>0</v>
      </c>
      <c r="CI86" s="5">
        <f>SUMIFS(Data!$A:$A, Data!$H:$H,$A86,Data!$C:$C,CI$1,Data!$D:$D,CI$2)</f>
        <v>0</v>
      </c>
      <c r="CJ86" s="5">
        <f>SUMIFS(Data!$A:$A, Data!$H:$H,$A86,Data!$C:$C,CJ$1,Data!$D:$D,CJ$2)</f>
        <v>0</v>
      </c>
      <c r="CK86" s="5">
        <f>SUMIFS(Data!$A:$A, Data!$H:$H,$A86,Data!$C:$C,CK$1,Data!$D:$D,CK$2)</f>
        <v>0</v>
      </c>
      <c r="CL86" s="5">
        <f>SUMIFS(Data!$A:$A, Data!$H:$H,$A86,Data!$C:$C,CL$1,Data!$D:$D,CL$2)</f>
        <v>0</v>
      </c>
      <c r="CM86" s="5">
        <f>SUMIFS(Data!$A:$A, Data!$H:$H,$A86,Data!$C:$C,CM$1,Data!$D:$D,CM$2)</f>
        <v>0</v>
      </c>
      <c r="CN86" s="5">
        <f>SUMIFS(Data!$A:$A, Data!$H:$H,$A86,Data!$C:$C,CN$1,Data!$D:$D,CN$2)</f>
        <v>0</v>
      </c>
      <c r="CO86" s="5">
        <f>SUMIFS(Data!$A:$A, Data!$H:$H,$A86,Data!$C:$C,CO$1,Data!$D:$D,CO$2)</f>
        <v>0</v>
      </c>
      <c r="CP86" s="5">
        <f>SUMIFS(Data!$A:$A, Data!$H:$H,$A86,Data!$C:$C,CP$1,Data!$D:$D,CP$2)</f>
        <v>0</v>
      </c>
      <c r="CQ86" s="5">
        <f>SUMIFS(Data!$A:$A, Data!$H:$H,$A86,Data!$C:$C,CQ$1,Data!$D:$D,CQ$2)</f>
        <v>0</v>
      </c>
      <c r="CR86" s="5">
        <f>SUMIFS(Data!$A:$A, Data!$H:$H,$A86,Data!$C:$C,CR$1,Data!$D:$D,CR$2)</f>
        <v>0</v>
      </c>
      <c r="CS86" s="5">
        <f>SUMIFS(Data!$A:$A, Data!$H:$H,$A86,Data!$C:$C,CS$1,Data!$D:$D,CS$2)</f>
        <v>0</v>
      </c>
      <c r="CT86" s="5">
        <f>SUMIFS(Data!$A:$A, Data!$H:$H,$A86,Data!$C:$C,CT$1,Data!$D:$D,CT$2)</f>
        <v>0</v>
      </c>
      <c r="CU86" s="5">
        <f>SUMIFS(Data!$A:$A, Data!$H:$H,$A86,Data!$C:$C,CU$1,Data!$D:$D,CU$2)</f>
        <v>0</v>
      </c>
      <c r="CV86" s="5">
        <f>SUMIFS(Data!$A:$A, Data!$H:$H,$A86,Data!$C:$C,CV$1,Data!$D:$D,CV$2)</f>
        <v>0</v>
      </c>
      <c r="CW86" s="5">
        <f t="shared" ref="CW86:CX86" si="85">SUMIF($B$2:$CV$2,CW$2, $B86:$CV86)</f>
        <v>0</v>
      </c>
      <c r="CX86" s="5">
        <f t="shared" si="85"/>
        <v>0</v>
      </c>
      <c r="CY86" s="5">
        <f t="shared" si="3"/>
        <v>0</v>
      </c>
    </row>
    <row r="87">
      <c r="A87" s="5" t="str">
        <f>Countries!A85</f>
        <v>THA</v>
      </c>
      <c r="B87" s="5">
        <f>SUMIFS(Data!$A:$A, Data!$H:$H,$A87,Data!$C:$C,B$1,Data!$D:$D,B$2)</f>
        <v>0</v>
      </c>
      <c r="C87" s="5">
        <f>SUMIFS(Data!$A:$A, Data!$H:$H,$A87,Data!$C:$C,C$1,Data!$D:$D,C$2)</f>
        <v>0</v>
      </c>
      <c r="D87" s="5">
        <f>SUMIFS(Data!$A:$A, Data!$H:$H,$A87,Data!$C:$C,D$1,Data!$D:$D,D$2)</f>
        <v>0</v>
      </c>
      <c r="E87" s="5">
        <f>SUMIFS(Data!$A:$A, Data!$H:$H,$A87,Data!$C:$C,E$1,Data!$D:$D,E$2)</f>
        <v>0</v>
      </c>
      <c r="F87" s="5">
        <f>SUMIFS(Data!$A:$A, Data!$H:$H,$A87,Data!$C:$C,F$1,Data!$D:$D,F$2)</f>
        <v>0</v>
      </c>
      <c r="G87" s="5">
        <f>SUMIFS(Data!$A:$A, Data!$H:$H,$A87,Data!$C:$C,G$1,Data!$D:$D,G$2)</f>
        <v>0</v>
      </c>
      <c r="H87" s="5">
        <f>SUMIFS(Data!$A:$A, Data!$H:$H,$A87,Data!$C:$C,H$1,Data!$D:$D,H$2)</f>
        <v>0</v>
      </c>
      <c r="I87" s="5">
        <f>SUMIFS(Data!$A:$A, Data!$H:$H,$A87,Data!$C:$C,I$1,Data!$D:$D,I$2)</f>
        <v>0</v>
      </c>
      <c r="J87" s="5">
        <f>SUMIFS(Data!$A:$A, Data!$H:$H,$A87,Data!$C:$C,J$1,Data!$D:$D,J$2)</f>
        <v>0</v>
      </c>
      <c r="K87" s="5">
        <f>SUMIFS(Data!$A:$A, Data!$H:$H,$A87,Data!$C:$C,K$1,Data!$D:$D,K$2)</f>
        <v>0</v>
      </c>
      <c r="L87" s="5">
        <f>SUMIFS(Data!$A:$A, Data!$H:$H,$A87,Data!$C:$C,L$1,Data!$D:$D,L$2)</f>
        <v>0</v>
      </c>
      <c r="M87" s="5">
        <f>SUMIFS(Data!$A:$A, Data!$H:$H,$A87,Data!$C:$C,M$1,Data!$D:$D,M$2)</f>
        <v>0</v>
      </c>
      <c r="N87" s="5">
        <f>SUMIFS(Data!$A:$A, Data!$H:$H,$A87,Data!$C:$C,N$1,Data!$D:$D,N$2)</f>
        <v>0</v>
      </c>
      <c r="O87" s="5">
        <f>SUMIFS(Data!$A:$A, Data!$H:$H,$A87,Data!$C:$C,O$1,Data!$D:$D,O$2)</f>
        <v>0</v>
      </c>
      <c r="P87" s="5">
        <f>SUMIFS(Data!$A:$A, Data!$H:$H,$A87,Data!$C:$C,P$1,Data!$D:$D,P$2)</f>
        <v>0</v>
      </c>
      <c r="Q87" s="5">
        <f>SUMIFS(Data!$A:$A, Data!$H:$H,$A87,Data!$C:$C,Q$1,Data!$D:$D,Q$2)</f>
        <v>0</v>
      </c>
      <c r="R87" s="5">
        <f>SUMIFS(Data!$A:$A, Data!$H:$H,$A87,Data!$C:$C,R$1,Data!$D:$D,R$2)</f>
        <v>0</v>
      </c>
      <c r="S87" s="5">
        <f>SUMIFS(Data!$A:$A, Data!$H:$H,$A87,Data!$C:$C,S$1,Data!$D:$D,S$2)</f>
        <v>0</v>
      </c>
      <c r="T87" s="5">
        <f>SUMIFS(Data!$A:$A, Data!$H:$H,$A87,Data!$C:$C,T$1,Data!$D:$D,T$2)</f>
        <v>0</v>
      </c>
      <c r="U87" s="5">
        <f>SUMIFS(Data!$A:$A, Data!$H:$H,$A87,Data!$C:$C,U$1,Data!$D:$D,U$2)</f>
        <v>0</v>
      </c>
      <c r="V87" s="5">
        <f>SUMIFS(Data!$A:$A, Data!$H:$H,$A87,Data!$C:$C,V$1,Data!$D:$D,V$2)</f>
        <v>0</v>
      </c>
      <c r="W87" s="5">
        <f>SUMIFS(Data!$A:$A, Data!$H:$H,$A87,Data!$C:$C,W$1,Data!$D:$D,W$2)</f>
        <v>0</v>
      </c>
      <c r="X87" s="5">
        <f>SUMIFS(Data!$A:$A, Data!$H:$H,$A87,Data!$C:$C,X$1,Data!$D:$D,X$2)</f>
        <v>0</v>
      </c>
      <c r="Y87" s="5">
        <f>SUMIFS(Data!$A:$A, Data!$H:$H,$A87,Data!$C:$C,Y$1,Data!$D:$D,Y$2)</f>
        <v>0</v>
      </c>
      <c r="Z87" s="5">
        <f>SUMIFS(Data!$A:$A, Data!$H:$H,$A87,Data!$C:$C,Z$1,Data!$D:$D,Z$2)</f>
        <v>0</v>
      </c>
      <c r="AA87" s="5">
        <f>SUMIFS(Data!$A:$A, Data!$H:$H,$A87,Data!$C:$C,AA$1,Data!$D:$D,AA$2)</f>
        <v>0</v>
      </c>
      <c r="AB87" s="5">
        <f>SUMIFS(Data!$A:$A, Data!$H:$H,$A87,Data!$C:$C,AB$1,Data!$D:$D,AB$2)</f>
        <v>0</v>
      </c>
      <c r="AC87" s="5">
        <f>SUMIFS(Data!$A:$A, Data!$H:$H,$A87,Data!$C:$C,AC$1,Data!$D:$D,AC$2)</f>
        <v>0</v>
      </c>
      <c r="AD87" s="5">
        <f>SUMIFS(Data!$A:$A, Data!$H:$H,$A87,Data!$C:$C,AD$1,Data!$D:$D,AD$2)</f>
        <v>0</v>
      </c>
      <c r="AE87" s="5">
        <f>SUMIFS(Data!$A:$A, Data!$H:$H,$A87,Data!$C:$C,AE$1,Data!$D:$D,AE$2)</f>
        <v>0</v>
      </c>
      <c r="AF87" s="5">
        <f>SUMIFS(Data!$A:$A, Data!$H:$H,$A87,Data!$C:$C,AF$1,Data!$D:$D,AF$2)</f>
        <v>0</v>
      </c>
      <c r="AG87" s="5">
        <f>SUMIFS(Data!$A:$A, Data!$H:$H,$A87,Data!$C:$C,AG$1,Data!$D:$D,AG$2)</f>
        <v>0</v>
      </c>
      <c r="AH87" s="5">
        <f>SUMIFS(Data!$A:$A, Data!$H:$H,$A87,Data!$C:$C,AH$1,Data!$D:$D,AH$2)</f>
        <v>0</v>
      </c>
      <c r="AI87" s="5">
        <f>SUMIFS(Data!$A:$A, Data!$H:$H,$A87,Data!$C:$C,AI$1,Data!$D:$D,AI$2)</f>
        <v>0</v>
      </c>
      <c r="AJ87" s="5">
        <f>SUMIFS(Data!$A:$A, Data!$H:$H,$A87,Data!$C:$C,AJ$1,Data!$D:$D,AJ$2)</f>
        <v>0</v>
      </c>
      <c r="AK87" s="5">
        <f>SUMIFS(Data!$A:$A, Data!$H:$H,$A87,Data!$C:$C,AK$1,Data!$D:$D,AK$2)</f>
        <v>0</v>
      </c>
      <c r="AL87" s="5">
        <f>SUMIFS(Data!$A:$A, Data!$H:$H,$A87,Data!$C:$C,AL$1,Data!$D:$D,AL$2)</f>
        <v>0</v>
      </c>
      <c r="AM87" s="5">
        <f>SUMIFS(Data!$A:$A, Data!$H:$H,$A87,Data!$C:$C,AM$1,Data!$D:$D,AM$2)</f>
        <v>0</v>
      </c>
      <c r="AN87" s="5">
        <f>SUMIFS(Data!$A:$A, Data!$H:$H,$A87,Data!$C:$C,AN$1,Data!$D:$D,AN$2)</f>
        <v>0</v>
      </c>
      <c r="AO87" s="5">
        <f>SUMIFS(Data!$A:$A, Data!$H:$H,$A87,Data!$C:$C,AO$1,Data!$D:$D,AO$2)</f>
        <v>0</v>
      </c>
      <c r="AP87" s="5">
        <f>SUMIFS(Data!$A:$A, Data!$H:$H,$A87,Data!$C:$C,AP$1,Data!$D:$D,AP$2)</f>
        <v>0</v>
      </c>
      <c r="AQ87" s="5">
        <f>SUMIFS(Data!$A:$A, Data!$H:$H,$A87,Data!$C:$C,AQ$1,Data!$D:$D,AQ$2)</f>
        <v>0</v>
      </c>
      <c r="AR87" s="5">
        <f>SUMIFS(Data!$A:$A, Data!$H:$H,$A87,Data!$C:$C,AR$1,Data!$D:$D,AR$2)</f>
        <v>0</v>
      </c>
      <c r="AS87" s="5">
        <f>SUMIFS(Data!$A:$A, Data!$H:$H,$A87,Data!$C:$C,AS$1,Data!$D:$D,AS$2)</f>
        <v>0</v>
      </c>
      <c r="AT87" s="5">
        <f>SUMIFS(Data!$A:$A, Data!$H:$H,$A87,Data!$C:$C,AT$1,Data!$D:$D,AT$2)</f>
        <v>0</v>
      </c>
      <c r="AU87" s="5">
        <f>SUMIFS(Data!$A:$A, Data!$H:$H,$A87,Data!$C:$C,AU$1,Data!$D:$D,AU$2)</f>
        <v>0</v>
      </c>
      <c r="AV87" s="5">
        <f>SUMIFS(Data!$A:$A, Data!$H:$H,$A87,Data!$C:$C,AV$1,Data!$D:$D,AV$2)</f>
        <v>0</v>
      </c>
      <c r="AW87" s="5">
        <f>SUMIFS(Data!$A:$A, Data!$H:$H,$A87,Data!$C:$C,AW$1,Data!$D:$D,AW$2)</f>
        <v>0</v>
      </c>
      <c r="AX87" s="5">
        <f>SUMIFS(Data!$A:$A, Data!$H:$H,$A87,Data!$C:$C,AX$1,Data!$D:$D,AX$2)</f>
        <v>0</v>
      </c>
      <c r="AY87" s="5">
        <f>SUMIFS(Data!$A:$A, Data!$H:$H,$A87,Data!$C:$C,AY$1,Data!$D:$D,AY$2)</f>
        <v>0</v>
      </c>
      <c r="AZ87" s="5">
        <f>SUMIFS(Data!$A:$A, Data!$H:$H,$A87,Data!$C:$C,AZ$1,Data!$D:$D,AZ$2)</f>
        <v>0</v>
      </c>
      <c r="BA87" s="5">
        <f>SUMIFS(Data!$A:$A, Data!$H:$H,$A87,Data!$C:$C,BA$1,Data!$D:$D,BA$2)</f>
        <v>0</v>
      </c>
      <c r="BB87" s="5">
        <f>SUMIFS(Data!$A:$A, Data!$H:$H,$A87,Data!$C:$C,BB$1,Data!$D:$D,BB$2)</f>
        <v>0</v>
      </c>
      <c r="BC87" s="5">
        <f>SUMIFS(Data!$A:$A, Data!$H:$H,$A87,Data!$C:$C,BC$1,Data!$D:$D,BC$2)</f>
        <v>0</v>
      </c>
      <c r="BD87" s="5">
        <f>SUMIFS(Data!$A:$A, Data!$H:$H,$A87,Data!$C:$C,BD$1,Data!$D:$D,BD$2)</f>
        <v>0</v>
      </c>
      <c r="BE87" s="5">
        <f>SUMIFS(Data!$A:$A, Data!$H:$H,$A87,Data!$C:$C,BE$1,Data!$D:$D,BE$2)</f>
        <v>0</v>
      </c>
      <c r="BF87" s="5">
        <f>SUMIFS(Data!$A:$A, Data!$H:$H,$A87,Data!$C:$C,BF$1,Data!$D:$D,BF$2)</f>
        <v>0</v>
      </c>
      <c r="BG87" s="5">
        <f>SUMIFS(Data!$A:$A, Data!$H:$H,$A87,Data!$C:$C,BG$1,Data!$D:$D,BG$2)</f>
        <v>0</v>
      </c>
      <c r="BH87" s="5">
        <f>SUMIFS(Data!$A:$A, Data!$H:$H,$A87,Data!$C:$C,BH$1,Data!$D:$D,BH$2)</f>
        <v>0</v>
      </c>
      <c r="BI87" s="5">
        <f>SUMIFS(Data!$A:$A, Data!$H:$H,$A87,Data!$C:$C,BI$1,Data!$D:$D,BI$2)</f>
        <v>0</v>
      </c>
      <c r="BJ87" s="5">
        <f>SUMIFS(Data!$A:$A, Data!$H:$H,$A87,Data!$C:$C,BJ$1,Data!$D:$D,BJ$2)</f>
        <v>0</v>
      </c>
      <c r="BK87" s="5">
        <f>SUMIFS(Data!$A:$A, Data!$H:$H,$A87,Data!$C:$C,BK$1,Data!$D:$D,BK$2)</f>
        <v>0</v>
      </c>
      <c r="BL87" s="5">
        <f>SUMIFS(Data!$A:$A, Data!$H:$H,$A87,Data!$C:$C,BL$1,Data!$D:$D,BL$2)</f>
        <v>0</v>
      </c>
      <c r="BM87" s="5">
        <f>SUMIFS(Data!$A:$A, Data!$H:$H,$A87,Data!$C:$C,BM$1,Data!$D:$D,BM$2)</f>
        <v>0</v>
      </c>
      <c r="BN87" s="5">
        <f>SUMIFS(Data!$A:$A, Data!$H:$H,$A87,Data!$C:$C,BN$1,Data!$D:$D,BN$2)</f>
        <v>0</v>
      </c>
      <c r="BO87" s="5">
        <f>SUMIFS(Data!$A:$A, Data!$H:$H,$A87,Data!$C:$C,BO$1,Data!$D:$D,BO$2)</f>
        <v>0</v>
      </c>
      <c r="BP87" s="5">
        <f>SUMIFS(Data!$A:$A, Data!$H:$H,$A87,Data!$C:$C,BP$1,Data!$D:$D,BP$2)</f>
        <v>0</v>
      </c>
      <c r="BQ87" s="5">
        <f>SUMIFS(Data!$A:$A, Data!$H:$H,$A87,Data!$C:$C,BQ$1,Data!$D:$D,BQ$2)</f>
        <v>0</v>
      </c>
      <c r="BR87" s="5">
        <f>SUMIFS(Data!$A:$A, Data!$H:$H,$A87,Data!$C:$C,BR$1,Data!$D:$D,BR$2)</f>
        <v>0</v>
      </c>
      <c r="BS87" s="5">
        <f>SUMIFS(Data!$A:$A, Data!$H:$H,$A87,Data!$C:$C,BS$1,Data!$D:$D,BS$2)</f>
        <v>0</v>
      </c>
      <c r="BT87" s="5">
        <f>SUMIFS(Data!$A:$A, Data!$H:$H,$A87,Data!$C:$C,BT$1,Data!$D:$D,BT$2)</f>
        <v>0</v>
      </c>
      <c r="BU87" s="5">
        <f>SUMIFS(Data!$A:$A, Data!$H:$H,$A87,Data!$C:$C,BU$1,Data!$D:$D,BU$2)</f>
        <v>0</v>
      </c>
      <c r="BV87" s="5">
        <f>SUMIFS(Data!$A:$A, Data!$H:$H,$A87,Data!$C:$C,BV$1,Data!$D:$D,BV$2)</f>
        <v>0</v>
      </c>
      <c r="BW87" s="5">
        <f>SUMIFS(Data!$A:$A, Data!$H:$H,$A87,Data!$C:$C,BW$1,Data!$D:$D,BW$2)</f>
        <v>0</v>
      </c>
      <c r="BX87" s="5">
        <f>SUMIFS(Data!$A:$A, Data!$H:$H,$A87,Data!$C:$C,BX$1,Data!$D:$D,BX$2)</f>
        <v>0</v>
      </c>
      <c r="BY87" s="5">
        <f>SUMIFS(Data!$A:$A, Data!$H:$H,$A87,Data!$C:$C,BY$1,Data!$D:$D,BY$2)</f>
        <v>0</v>
      </c>
      <c r="BZ87" s="5">
        <f>SUMIFS(Data!$A:$A, Data!$H:$H,$A87,Data!$C:$C,BZ$1,Data!$D:$D,BZ$2)</f>
        <v>0</v>
      </c>
      <c r="CA87" s="5">
        <f>SUMIFS(Data!$A:$A, Data!$H:$H,$A87,Data!$C:$C,CA$1,Data!$D:$D,CA$2)</f>
        <v>0</v>
      </c>
      <c r="CB87" s="5">
        <f>SUMIFS(Data!$A:$A, Data!$H:$H,$A87,Data!$C:$C,CB$1,Data!$D:$D,CB$2)</f>
        <v>0</v>
      </c>
      <c r="CC87" s="5">
        <f>SUMIFS(Data!$A:$A, Data!$H:$H,$A87,Data!$C:$C,CC$1,Data!$D:$D,CC$2)</f>
        <v>0</v>
      </c>
      <c r="CD87" s="5">
        <f>SUMIFS(Data!$A:$A, Data!$H:$H,$A87,Data!$C:$C,CD$1,Data!$D:$D,CD$2)</f>
        <v>0</v>
      </c>
      <c r="CE87" s="5">
        <f>SUMIFS(Data!$A:$A, Data!$H:$H,$A87,Data!$C:$C,CE$1,Data!$D:$D,CE$2)</f>
        <v>0</v>
      </c>
      <c r="CF87" s="5">
        <f>SUMIFS(Data!$A:$A, Data!$H:$H,$A87,Data!$C:$C,CF$1,Data!$D:$D,CF$2)</f>
        <v>0</v>
      </c>
      <c r="CG87" s="5">
        <f>SUMIFS(Data!$A:$A, Data!$H:$H,$A87,Data!$C:$C,CG$1,Data!$D:$D,CG$2)</f>
        <v>0</v>
      </c>
      <c r="CH87" s="5">
        <f>SUMIFS(Data!$A:$A, Data!$H:$H,$A87,Data!$C:$C,CH$1,Data!$D:$D,CH$2)</f>
        <v>0</v>
      </c>
      <c r="CI87" s="5">
        <f>SUMIFS(Data!$A:$A, Data!$H:$H,$A87,Data!$C:$C,CI$1,Data!$D:$D,CI$2)</f>
        <v>0</v>
      </c>
      <c r="CJ87" s="5">
        <f>SUMIFS(Data!$A:$A, Data!$H:$H,$A87,Data!$C:$C,CJ$1,Data!$D:$D,CJ$2)</f>
        <v>0</v>
      </c>
      <c r="CK87" s="5">
        <f>SUMIFS(Data!$A:$A, Data!$H:$H,$A87,Data!$C:$C,CK$1,Data!$D:$D,CK$2)</f>
        <v>0</v>
      </c>
      <c r="CL87" s="5">
        <f>SUMIFS(Data!$A:$A, Data!$H:$H,$A87,Data!$C:$C,CL$1,Data!$D:$D,CL$2)</f>
        <v>0</v>
      </c>
      <c r="CM87" s="5">
        <f>SUMIFS(Data!$A:$A, Data!$H:$H,$A87,Data!$C:$C,CM$1,Data!$D:$D,CM$2)</f>
        <v>0</v>
      </c>
      <c r="CN87" s="5">
        <f>SUMIFS(Data!$A:$A, Data!$H:$H,$A87,Data!$C:$C,CN$1,Data!$D:$D,CN$2)</f>
        <v>0</v>
      </c>
      <c r="CO87" s="5">
        <f>SUMIFS(Data!$A:$A, Data!$H:$H,$A87,Data!$C:$C,CO$1,Data!$D:$D,CO$2)</f>
        <v>0</v>
      </c>
      <c r="CP87" s="5">
        <f>SUMIFS(Data!$A:$A, Data!$H:$H,$A87,Data!$C:$C,CP$1,Data!$D:$D,CP$2)</f>
        <v>0</v>
      </c>
      <c r="CQ87" s="5">
        <f>SUMIFS(Data!$A:$A, Data!$H:$H,$A87,Data!$C:$C,CQ$1,Data!$D:$D,CQ$2)</f>
        <v>0</v>
      </c>
      <c r="CR87" s="5">
        <f>SUMIFS(Data!$A:$A, Data!$H:$H,$A87,Data!$C:$C,CR$1,Data!$D:$D,CR$2)</f>
        <v>0</v>
      </c>
      <c r="CS87" s="5">
        <f>SUMIFS(Data!$A:$A, Data!$H:$H,$A87,Data!$C:$C,CS$1,Data!$D:$D,CS$2)</f>
        <v>0</v>
      </c>
      <c r="CT87" s="5">
        <f>SUMIFS(Data!$A:$A, Data!$H:$H,$A87,Data!$C:$C,CT$1,Data!$D:$D,CT$2)</f>
        <v>0</v>
      </c>
      <c r="CU87" s="5">
        <f>SUMIFS(Data!$A:$A, Data!$H:$H,$A87,Data!$C:$C,CU$1,Data!$D:$D,CU$2)</f>
        <v>0</v>
      </c>
      <c r="CV87" s="5">
        <f>SUMIFS(Data!$A:$A, Data!$H:$H,$A87,Data!$C:$C,CV$1,Data!$D:$D,CV$2)</f>
        <v>0</v>
      </c>
      <c r="CW87" s="5">
        <f t="shared" ref="CW87:CX87" si="86">SUMIF($B$2:$CV$2,CW$2, $B87:$CV87)</f>
        <v>0</v>
      </c>
      <c r="CX87" s="5">
        <f t="shared" si="86"/>
        <v>0</v>
      </c>
      <c r="CY87" s="5">
        <f t="shared" si="3"/>
        <v>0</v>
      </c>
    </row>
    <row r="88">
      <c r="A88" s="5" t="str">
        <f>Countries!A86</f>
        <v>TKM</v>
      </c>
      <c r="B88" s="5">
        <f>SUMIFS(Data!$A:$A, Data!$H:$H,$A88,Data!$C:$C,B$1,Data!$D:$D,B$2)</f>
        <v>0</v>
      </c>
      <c r="C88" s="5">
        <f>SUMIFS(Data!$A:$A, Data!$H:$H,$A88,Data!$C:$C,C$1,Data!$D:$D,C$2)</f>
        <v>0</v>
      </c>
      <c r="D88" s="5">
        <f>SUMIFS(Data!$A:$A, Data!$H:$H,$A88,Data!$C:$C,D$1,Data!$D:$D,D$2)</f>
        <v>0</v>
      </c>
      <c r="E88" s="5">
        <f>SUMIFS(Data!$A:$A, Data!$H:$H,$A88,Data!$C:$C,E$1,Data!$D:$D,E$2)</f>
        <v>0</v>
      </c>
      <c r="F88" s="5">
        <f>SUMIFS(Data!$A:$A, Data!$H:$H,$A88,Data!$C:$C,F$1,Data!$D:$D,F$2)</f>
        <v>0</v>
      </c>
      <c r="G88" s="5">
        <f>SUMIFS(Data!$A:$A, Data!$H:$H,$A88,Data!$C:$C,G$1,Data!$D:$D,G$2)</f>
        <v>0</v>
      </c>
      <c r="H88" s="5">
        <f>SUMIFS(Data!$A:$A, Data!$H:$H,$A88,Data!$C:$C,H$1,Data!$D:$D,H$2)</f>
        <v>0</v>
      </c>
      <c r="I88" s="5">
        <f>SUMIFS(Data!$A:$A, Data!$H:$H,$A88,Data!$C:$C,I$1,Data!$D:$D,I$2)</f>
        <v>0</v>
      </c>
      <c r="J88" s="5">
        <f>SUMIFS(Data!$A:$A, Data!$H:$H,$A88,Data!$C:$C,J$1,Data!$D:$D,J$2)</f>
        <v>0</v>
      </c>
      <c r="K88" s="5">
        <f>SUMIFS(Data!$A:$A, Data!$H:$H,$A88,Data!$C:$C,K$1,Data!$D:$D,K$2)</f>
        <v>0</v>
      </c>
      <c r="L88" s="5">
        <f>SUMIFS(Data!$A:$A, Data!$H:$H,$A88,Data!$C:$C,L$1,Data!$D:$D,L$2)</f>
        <v>0</v>
      </c>
      <c r="M88" s="5">
        <f>SUMIFS(Data!$A:$A, Data!$H:$H,$A88,Data!$C:$C,M$1,Data!$D:$D,M$2)</f>
        <v>0</v>
      </c>
      <c r="N88" s="5">
        <f>SUMIFS(Data!$A:$A, Data!$H:$H,$A88,Data!$C:$C,N$1,Data!$D:$D,N$2)</f>
        <v>0</v>
      </c>
      <c r="O88" s="5">
        <f>SUMIFS(Data!$A:$A, Data!$H:$H,$A88,Data!$C:$C,O$1,Data!$D:$D,O$2)</f>
        <v>0</v>
      </c>
      <c r="P88" s="5">
        <f>SUMIFS(Data!$A:$A, Data!$H:$H,$A88,Data!$C:$C,P$1,Data!$D:$D,P$2)</f>
        <v>0</v>
      </c>
      <c r="Q88" s="5">
        <f>SUMIFS(Data!$A:$A, Data!$H:$H,$A88,Data!$C:$C,Q$1,Data!$D:$D,Q$2)</f>
        <v>0</v>
      </c>
      <c r="R88" s="5">
        <f>SUMIFS(Data!$A:$A, Data!$H:$H,$A88,Data!$C:$C,R$1,Data!$D:$D,R$2)</f>
        <v>0</v>
      </c>
      <c r="S88" s="5">
        <f>SUMIFS(Data!$A:$A, Data!$H:$H,$A88,Data!$C:$C,S$1,Data!$D:$D,S$2)</f>
        <v>0</v>
      </c>
      <c r="T88" s="5">
        <f>SUMIFS(Data!$A:$A, Data!$H:$H,$A88,Data!$C:$C,T$1,Data!$D:$D,T$2)</f>
        <v>0</v>
      </c>
      <c r="U88" s="5">
        <f>SUMIFS(Data!$A:$A, Data!$H:$H,$A88,Data!$C:$C,U$1,Data!$D:$D,U$2)</f>
        <v>0</v>
      </c>
      <c r="V88" s="5">
        <f>SUMIFS(Data!$A:$A, Data!$H:$H,$A88,Data!$C:$C,V$1,Data!$D:$D,V$2)</f>
        <v>0</v>
      </c>
      <c r="W88" s="5">
        <f>SUMIFS(Data!$A:$A, Data!$H:$H,$A88,Data!$C:$C,W$1,Data!$D:$D,W$2)</f>
        <v>0</v>
      </c>
      <c r="X88" s="5">
        <f>SUMIFS(Data!$A:$A, Data!$H:$H,$A88,Data!$C:$C,X$1,Data!$D:$D,X$2)</f>
        <v>0</v>
      </c>
      <c r="Y88" s="5">
        <f>SUMIFS(Data!$A:$A, Data!$H:$H,$A88,Data!$C:$C,Y$1,Data!$D:$D,Y$2)</f>
        <v>0</v>
      </c>
      <c r="Z88" s="5">
        <f>SUMIFS(Data!$A:$A, Data!$H:$H,$A88,Data!$C:$C,Z$1,Data!$D:$D,Z$2)</f>
        <v>0</v>
      </c>
      <c r="AA88" s="5">
        <f>SUMIFS(Data!$A:$A, Data!$H:$H,$A88,Data!$C:$C,AA$1,Data!$D:$D,AA$2)</f>
        <v>0</v>
      </c>
      <c r="AB88" s="5">
        <f>SUMIFS(Data!$A:$A, Data!$H:$H,$A88,Data!$C:$C,AB$1,Data!$D:$D,AB$2)</f>
        <v>0</v>
      </c>
      <c r="AC88" s="5">
        <f>SUMIFS(Data!$A:$A, Data!$H:$H,$A88,Data!$C:$C,AC$1,Data!$D:$D,AC$2)</f>
        <v>0</v>
      </c>
      <c r="AD88" s="5">
        <f>SUMIFS(Data!$A:$A, Data!$H:$H,$A88,Data!$C:$C,AD$1,Data!$D:$D,AD$2)</f>
        <v>0</v>
      </c>
      <c r="AE88" s="5">
        <f>SUMIFS(Data!$A:$A, Data!$H:$H,$A88,Data!$C:$C,AE$1,Data!$D:$D,AE$2)</f>
        <v>0</v>
      </c>
      <c r="AF88" s="5">
        <f>SUMIFS(Data!$A:$A, Data!$H:$H,$A88,Data!$C:$C,AF$1,Data!$D:$D,AF$2)</f>
        <v>0</v>
      </c>
      <c r="AG88" s="5">
        <f>SUMIFS(Data!$A:$A, Data!$H:$H,$A88,Data!$C:$C,AG$1,Data!$D:$D,AG$2)</f>
        <v>0</v>
      </c>
      <c r="AH88" s="5">
        <f>SUMIFS(Data!$A:$A, Data!$H:$H,$A88,Data!$C:$C,AH$1,Data!$D:$D,AH$2)</f>
        <v>0</v>
      </c>
      <c r="AI88" s="5">
        <f>SUMIFS(Data!$A:$A, Data!$H:$H,$A88,Data!$C:$C,AI$1,Data!$D:$D,AI$2)</f>
        <v>0</v>
      </c>
      <c r="AJ88" s="5">
        <f>SUMIFS(Data!$A:$A, Data!$H:$H,$A88,Data!$C:$C,AJ$1,Data!$D:$D,AJ$2)</f>
        <v>0</v>
      </c>
      <c r="AK88" s="5">
        <f>SUMIFS(Data!$A:$A, Data!$H:$H,$A88,Data!$C:$C,AK$1,Data!$D:$D,AK$2)</f>
        <v>0</v>
      </c>
      <c r="AL88" s="5">
        <f>SUMIFS(Data!$A:$A, Data!$H:$H,$A88,Data!$C:$C,AL$1,Data!$D:$D,AL$2)</f>
        <v>0</v>
      </c>
      <c r="AM88" s="5">
        <f>SUMIFS(Data!$A:$A, Data!$H:$H,$A88,Data!$C:$C,AM$1,Data!$D:$D,AM$2)</f>
        <v>0</v>
      </c>
      <c r="AN88" s="5">
        <f>SUMIFS(Data!$A:$A, Data!$H:$H,$A88,Data!$C:$C,AN$1,Data!$D:$D,AN$2)</f>
        <v>0</v>
      </c>
      <c r="AO88" s="5">
        <f>SUMIFS(Data!$A:$A, Data!$H:$H,$A88,Data!$C:$C,AO$1,Data!$D:$D,AO$2)</f>
        <v>0</v>
      </c>
      <c r="AP88" s="5">
        <f>SUMIFS(Data!$A:$A, Data!$H:$H,$A88,Data!$C:$C,AP$1,Data!$D:$D,AP$2)</f>
        <v>0</v>
      </c>
      <c r="AQ88" s="5">
        <f>SUMIFS(Data!$A:$A, Data!$H:$H,$A88,Data!$C:$C,AQ$1,Data!$D:$D,AQ$2)</f>
        <v>0</v>
      </c>
      <c r="AR88" s="5">
        <f>SUMIFS(Data!$A:$A, Data!$H:$H,$A88,Data!$C:$C,AR$1,Data!$D:$D,AR$2)</f>
        <v>0</v>
      </c>
      <c r="AS88" s="5">
        <f>SUMIFS(Data!$A:$A, Data!$H:$H,$A88,Data!$C:$C,AS$1,Data!$D:$D,AS$2)</f>
        <v>0</v>
      </c>
      <c r="AT88" s="5">
        <f>SUMIFS(Data!$A:$A, Data!$H:$H,$A88,Data!$C:$C,AT$1,Data!$D:$D,AT$2)</f>
        <v>0</v>
      </c>
      <c r="AU88" s="5">
        <f>SUMIFS(Data!$A:$A, Data!$H:$H,$A88,Data!$C:$C,AU$1,Data!$D:$D,AU$2)</f>
        <v>0</v>
      </c>
      <c r="AV88" s="5">
        <f>SUMIFS(Data!$A:$A, Data!$H:$H,$A88,Data!$C:$C,AV$1,Data!$D:$D,AV$2)</f>
        <v>0</v>
      </c>
      <c r="AW88" s="5">
        <f>SUMIFS(Data!$A:$A, Data!$H:$H,$A88,Data!$C:$C,AW$1,Data!$D:$D,AW$2)</f>
        <v>0</v>
      </c>
      <c r="AX88" s="5">
        <f>SUMIFS(Data!$A:$A, Data!$H:$H,$A88,Data!$C:$C,AX$1,Data!$D:$D,AX$2)</f>
        <v>0</v>
      </c>
      <c r="AY88" s="5">
        <f>SUMIFS(Data!$A:$A, Data!$H:$H,$A88,Data!$C:$C,AY$1,Data!$D:$D,AY$2)</f>
        <v>0</v>
      </c>
      <c r="AZ88" s="5">
        <f>SUMIFS(Data!$A:$A, Data!$H:$H,$A88,Data!$C:$C,AZ$1,Data!$D:$D,AZ$2)</f>
        <v>0</v>
      </c>
      <c r="BA88" s="5">
        <f>SUMIFS(Data!$A:$A, Data!$H:$H,$A88,Data!$C:$C,BA$1,Data!$D:$D,BA$2)</f>
        <v>0</v>
      </c>
      <c r="BB88" s="5">
        <f>SUMIFS(Data!$A:$A, Data!$H:$H,$A88,Data!$C:$C,BB$1,Data!$D:$D,BB$2)</f>
        <v>0</v>
      </c>
      <c r="BC88" s="5">
        <f>SUMIFS(Data!$A:$A, Data!$H:$H,$A88,Data!$C:$C,BC$1,Data!$D:$D,BC$2)</f>
        <v>0</v>
      </c>
      <c r="BD88" s="5">
        <f>SUMIFS(Data!$A:$A, Data!$H:$H,$A88,Data!$C:$C,BD$1,Data!$D:$D,BD$2)</f>
        <v>0</v>
      </c>
      <c r="BE88" s="5">
        <f>SUMIFS(Data!$A:$A, Data!$H:$H,$A88,Data!$C:$C,BE$1,Data!$D:$D,BE$2)</f>
        <v>0</v>
      </c>
      <c r="BF88" s="5">
        <f>SUMIFS(Data!$A:$A, Data!$H:$H,$A88,Data!$C:$C,BF$1,Data!$D:$D,BF$2)</f>
        <v>0</v>
      </c>
      <c r="BG88" s="5">
        <f>SUMIFS(Data!$A:$A, Data!$H:$H,$A88,Data!$C:$C,BG$1,Data!$D:$D,BG$2)</f>
        <v>0</v>
      </c>
      <c r="BH88" s="5">
        <f>SUMIFS(Data!$A:$A, Data!$H:$H,$A88,Data!$C:$C,BH$1,Data!$D:$D,BH$2)</f>
        <v>0</v>
      </c>
      <c r="BI88" s="5">
        <f>SUMIFS(Data!$A:$A, Data!$H:$H,$A88,Data!$C:$C,BI$1,Data!$D:$D,BI$2)</f>
        <v>0</v>
      </c>
      <c r="BJ88" s="5">
        <f>SUMIFS(Data!$A:$A, Data!$H:$H,$A88,Data!$C:$C,BJ$1,Data!$D:$D,BJ$2)</f>
        <v>0</v>
      </c>
      <c r="BK88" s="5">
        <f>SUMIFS(Data!$A:$A, Data!$H:$H,$A88,Data!$C:$C,BK$1,Data!$D:$D,BK$2)</f>
        <v>0</v>
      </c>
      <c r="BL88" s="5">
        <f>SUMIFS(Data!$A:$A, Data!$H:$H,$A88,Data!$C:$C,BL$1,Data!$D:$D,BL$2)</f>
        <v>0</v>
      </c>
      <c r="BM88" s="5">
        <f>SUMIFS(Data!$A:$A, Data!$H:$H,$A88,Data!$C:$C,BM$1,Data!$D:$D,BM$2)</f>
        <v>0</v>
      </c>
      <c r="BN88" s="5">
        <f>SUMIFS(Data!$A:$A, Data!$H:$H,$A88,Data!$C:$C,BN$1,Data!$D:$D,BN$2)</f>
        <v>0</v>
      </c>
      <c r="BO88" s="5">
        <f>SUMIFS(Data!$A:$A, Data!$H:$H,$A88,Data!$C:$C,BO$1,Data!$D:$D,BO$2)</f>
        <v>0</v>
      </c>
      <c r="BP88" s="5">
        <f>SUMIFS(Data!$A:$A, Data!$H:$H,$A88,Data!$C:$C,BP$1,Data!$D:$D,BP$2)</f>
        <v>0</v>
      </c>
      <c r="BQ88" s="5">
        <f>SUMIFS(Data!$A:$A, Data!$H:$H,$A88,Data!$C:$C,BQ$1,Data!$D:$D,BQ$2)</f>
        <v>0</v>
      </c>
      <c r="BR88" s="5">
        <f>SUMIFS(Data!$A:$A, Data!$H:$H,$A88,Data!$C:$C,BR$1,Data!$D:$D,BR$2)</f>
        <v>0</v>
      </c>
      <c r="BS88" s="5">
        <f>SUMIFS(Data!$A:$A, Data!$H:$H,$A88,Data!$C:$C,BS$1,Data!$D:$D,BS$2)</f>
        <v>0</v>
      </c>
      <c r="BT88" s="5">
        <f>SUMIFS(Data!$A:$A, Data!$H:$H,$A88,Data!$C:$C,BT$1,Data!$D:$D,BT$2)</f>
        <v>0</v>
      </c>
      <c r="BU88" s="5">
        <f>SUMIFS(Data!$A:$A, Data!$H:$H,$A88,Data!$C:$C,BU$1,Data!$D:$D,BU$2)</f>
        <v>0</v>
      </c>
      <c r="BV88" s="5">
        <f>SUMIFS(Data!$A:$A, Data!$H:$H,$A88,Data!$C:$C,BV$1,Data!$D:$D,BV$2)</f>
        <v>0</v>
      </c>
      <c r="BW88" s="5">
        <f>SUMIFS(Data!$A:$A, Data!$H:$H,$A88,Data!$C:$C,BW$1,Data!$D:$D,BW$2)</f>
        <v>0</v>
      </c>
      <c r="BX88" s="5">
        <f>SUMIFS(Data!$A:$A, Data!$H:$H,$A88,Data!$C:$C,BX$1,Data!$D:$D,BX$2)</f>
        <v>0</v>
      </c>
      <c r="BY88" s="5">
        <f>SUMIFS(Data!$A:$A, Data!$H:$H,$A88,Data!$C:$C,BY$1,Data!$D:$D,BY$2)</f>
        <v>0</v>
      </c>
      <c r="BZ88" s="5">
        <f>SUMIFS(Data!$A:$A, Data!$H:$H,$A88,Data!$C:$C,BZ$1,Data!$D:$D,BZ$2)</f>
        <v>0</v>
      </c>
      <c r="CA88" s="5">
        <f>SUMIFS(Data!$A:$A, Data!$H:$H,$A88,Data!$C:$C,CA$1,Data!$D:$D,CA$2)</f>
        <v>0</v>
      </c>
      <c r="CB88" s="5">
        <f>SUMIFS(Data!$A:$A, Data!$H:$H,$A88,Data!$C:$C,CB$1,Data!$D:$D,CB$2)</f>
        <v>0</v>
      </c>
      <c r="CC88" s="5">
        <f>SUMIFS(Data!$A:$A, Data!$H:$H,$A88,Data!$C:$C,CC$1,Data!$D:$D,CC$2)</f>
        <v>0</v>
      </c>
      <c r="CD88" s="5">
        <f>SUMIFS(Data!$A:$A, Data!$H:$H,$A88,Data!$C:$C,CD$1,Data!$D:$D,CD$2)</f>
        <v>0</v>
      </c>
      <c r="CE88" s="5">
        <f>SUMIFS(Data!$A:$A, Data!$H:$H,$A88,Data!$C:$C,CE$1,Data!$D:$D,CE$2)</f>
        <v>0</v>
      </c>
      <c r="CF88" s="5">
        <f>SUMIFS(Data!$A:$A, Data!$H:$H,$A88,Data!$C:$C,CF$1,Data!$D:$D,CF$2)</f>
        <v>0</v>
      </c>
      <c r="CG88" s="5">
        <f>SUMIFS(Data!$A:$A, Data!$H:$H,$A88,Data!$C:$C,CG$1,Data!$D:$D,CG$2)</f>
        <v>0</v>
      </c>
      <c r="CH88" s="5">
        <f>SUMIFS(Data!$A:$A, Data!$H:$H,$A88,Data!$C:$C,CH$1,Data!$D:$D,CH$2)</f>
        <v>0</v>
      </c>
      <c r="CI88" s="5">
        <f>SUMIFS(Data!$A:$A, Data!$H:$H,$A88,Data!$C:$C,CI$1,Data!$D:$D,CI$2)</f>
        <v>0</v>
      </c>
      <c r="CJ88" s="5">
        <f>SUMIFS(Data!$A:$A, Data!$H:$H,$A88,Data!$C:$C,CJ$1,Data!$D:$D,CJ$2)</f>
        <v>0</v>
      </c>
      <c r="CK88" s="5">
        <f>SUMIFS(Data!$A:$A, Data!$H:$H,$A88,Data!$C:$C,CK$1,Data!$D:$D,CK$2)</f>
        <v>0</v>
      </c>
      <c r="CL88" s="5">
        <f>SUMIFS(Data!$A:$A, Data!$H:$H,$A88,Data!$C:$C,CL$1,Data!$D:$D,CL$2)</f>
        <v>0</v>
      </c>
      <c r="CM88" s="5">
        <f>SUMIFS(Data!$A:$A, Data!$H:$H,$A88,Data!$C:$C,CM$1,Data!$D:$D,CM$2)</f>
        <v>0</v>
      </c>
      <c r="CN88" s="5">
        <f>SUMIFS(Data!$A:$A, Data!$H:$H,$A88,Data!$C:$C,CN$1,Data!$D:$D,CN$2)</f>
        <v>0</v>
      </c>
      <c r="CO88" s="5">
        <f>SUMIFS(Data!$A:$A, Data!$H:$H,$A88,Data!$C:$C,CO$1,Data!$D:$D,CO$2)</f>
        <v>0</v>
      </c>
      <c r="CP88" s="5">
        <f>SUMIFS(Data!$A:$A, Data!$H:$H,$A88,Data!$C:$C,CP$1,Data!$D:$D,CP$2)</f>
        <v>0</v>
      </c>
      <c r="CQ88" s="5">
        <f>SUMIFS(Data!$A:$A, Data!$H:$H,$A88,Data!$C:$C,CQ$1,Data!$D:$D,CQ$2)</f>
        <v>0</v>
      </c>
      <c r="CR88" s="5">
        <f>SUMIFS(Data!$A:$A, Data!$H:$H,$A88,Data!$C:$C,CR$1,Data!$D:$D,CR$2)</f>
        <v>0</v>
      </c>
      <c r="CS88" s="5">
        <f>SUMIFS(Data!$A:$A, Data!$H:$H,$A88,Data!$C:$C,CS$1,Data!$D:$D,CS$2)</f>
        <v>0</v>
      </c>
      <c r="CT88" s="5">
        <f>SUMIFS(Data!$A:$A, Data!$H:$H,$A88,Data!$C:$C,CT$1,Data!$D:$D,CT$2)</f>
        <v>1</v>
      </c>
      <c r="CU88" s="5">
        <f>SUMIFS(Data!$A:$A, Data!$H:$H,$A88,Data!$C:$C,CU$1,Data!$D:$D,CU$2)</f>
        <v>0</v>
      </c>
      <c r="CV88" s="5">
        <f>SUMIFS(Data!$A:$A, Data!$H:$H,$A88,Data!$C:$C,CV$1,Data!$D:$D,CV$2)</f>
        <v>0</v>
      </c>
      <c r="CW88" s="5">
        <f t="shared" ref="CW88:CX88" si="87">SUMIF($B$2:$CV$2,CW$2, $B88:$CV88)</f>
        <v>0</v>
      </c>
      <c r="CX88" s="5">
        <f t="shared" si="87"/>
        <v>1</v>
      </c>
      <c r="CY88" s="5">
        <f t="shared" si="3"/>
        <v>1</v>
      </c>
    </row>
    <row r="89">
      <c r="A89" s="5" t="str">
        <f>Countries!A87</f>
        <v>TPE</v>
      </c>
      <c r="B89" s="5">
        <f>SUMIFS(Data!$A:$A, Data!$H:$H,$A89,Data!$C:$C,B$1,Data!$D:$D,B$2)</f>
        <v>0</v>
      </c>
      <c r="C89" s="5">
        <f>SUMIFS(Data!$A:$A, Data!$H:$H,$A89,Data!$C:$C,C$1,Data!$D:$D,C$2)</f>
        <v>0</v>
      </c>
      <c r="D89" s="5">
        <f>SUMIFS(Data!$A:$A, Data!$H:$H,$A89,Data!$C:$C,D$1,Data!$D:$D,D$2)</f>
        <v>3</v>
      </c>
      <c r="E89" s="5">
        <f>SUMIFS(Data!$A:$A, Data!$H:$H,$A89,Data!$C:$C,E$1,Data!$D:$D,E$2)</f>
        <v>0</v>
      </c>
      <c r="F89" s="5">
        <f>SUMIFS(Data!$A:$A, Data!$H:$H,$A89,Data!$C:$C,F$1,Data!$D:$D,F$2)</f>
        <v>0</v>
      </c>
      <c r="G89" s="5">
        <f>SUMIFS(Data!$A:$A, Data!$H:$H,$A89,Data!$C:$C,G$1,Data!$D:$D,G$2)</f>
        <v>1</v>
      </c>
      <c r="H89" s="5">
        <f>SUMIFS(Data!$A:$A, Data!$H:$H,$A89,Data!$C:$C,H$1,Data!$D:$D,H$2)</f>
        <v>0</v>
      </c>
      <c r="I89" s="5">
        <f>SUMIFS(Data!$A:$A, Data!$H:$H,$A89,Data!$C:$C,I$1,Data!$D:$D,I$2)</f>
        <v>0</v>
      </c>
      <c r="J89" s="5">
        <f>SUMIFS(Data!$A:$A, Data!$H:$H,$A89,Data!$C:$C,J$1,Data!$D:$D,J$2)</f>
        <v>0</v>
      </c>
      <c r="K89" s="5">
        <f>SUMIFS(Data!$A:$A, Data!$H:$H,$A89,Data!$C:$C,K$1,Data!$D:$D,K$2)</f>
        <v>0</v>
      </c>
      <c r="L89" s="5">
        <f>SUMIFS(Data!$A:$A, Data!$H:$H,$A89,Data!$C:$C,L$1,Data!$D:$D,L$2)</f>
        <v>0</v>
      </c>
      <c r="M89" s="5">
        <f>SUMIFS(Data!$A:$A, Data!$H:$H,$A89,Data!$C:$C,M$1,Data!$D:$D,M$2)</f>
        <v>0</v>
      </c>
      <c r="N89" s="5">
        <f>SUMIFS(Data!$A:$A, Data!$H:$H,$A89,Data!$C:$C,N$1,Data!$D:$D,N$2)</f>
        <v>0</v>
      </c>
      <c r="O89" s="5">
        <f>SUMIFS(Data!$A:$A, Data!$H:$H,$A89,Data!$C:$C,O$1,Data!$D:$D,O$2)</f>
        <v>1</v>
      </c>
      <c r="P89" s="5">
        <f>SUMIFS(Data!$A:$A, Data!$H:$H,$A89,Data!$C:$C,P$1,Data!$D:$D,P$2)</f>
        <v>0</v>
      </c>
      <c r="Q89" s="5">
        <f>SUMIFS(Data!$A:$A, Data!$H:$H,$A89,Data!$C:$C,Q$1,Data!$D:$D,Q$2)</f>
        <v>0</v>
      </c>
      <c r="R89" s="5">
        <f>SUMIFS(Data!$A:$A, Data!$H:$H,$A89,Data!$C:$C,R$1,Data!$D:$D,R$2)</f>
        <v>0</v>
      </c>
      <c r="S89" s="5">
        <f>SUMIFS(Data!$A:$A, Data!$H:$H,$A89,Data!$C:$C,S$1,Data!$D:$D,S$2)</f>
        <v>0</v>
      </c>
      <c r="T89" s="5">
        <f>SUMIFS(Data!$A:$A, Data!$H:$H,$A89,Data!$C:$C,T$1,Data!$D:$D,T$2)</f>
        <v>0</v>
      </c>
      <c r="U89" s="5">
        <f>SUMIFS(Data!$A:$A, Data!$H:$H,$A89,Data!$C:$C,U$1,Data!$D:$D,U$2)</f>
        <v>0</v>
      </c>
      <c r="V89" s="5">
        <f>SUMIFS(Data!$A:$A, Data!$H:$H,$A89,Data!$C:$C,V$1,Data!$D:$D,V$2)</f>
        <v>0</v>
      </c>
      <c r="W89" s="5">
        <f>SUMIFS(Data!$A:$A, Data!$H:$H,$A89,Data!$C:$C,W$1,Data!$D:$D,W$2)</f>
        <v>0</v>
      </c>
      <c r="X89" s="5">
        <f>SUMIFS(Data!$A:$A, Data!$H:$H,$A89,Data!$C:$C,X$1,Data!$D:$D,X$2)</f>
        <v>0</v>
      </c>
      <c r="Y89" s="5">
        <f>SUMIFS(Data!$A:$A, Data!$H:$H,$A89,Data!$C:$C,Y$1,Data!$D:$D,Y$2)</f>
        <v>0</v>
      </c>
      <c r="Z89" s="5">
        <f>SUMIFS(Data!$A:$A, Data!$H:$H,$A89,Data!$C:$C,Z$1,Data!$D:$D,Z$2)</f>
        <v>0</v>
      </c>
      <c r="AA89" s="5">
        <f>SUMIFS(Data!$A:$A, Data!$H:$H,$A89,Data!$C:$C,AA$1,Data!$D:$D,AA$2)</f>
        <v>0</v>
      </c>
      <c r="AB89" s="5">
        <f>SUMIFS(Data!$A:$A, Data!$H:$H,$A89,Data!$C:$C,AB$1,Data!$D:$D,AB$2)</f>
        <v>0</v>
      </c>
      <c r="AC89" s="5">
        <f>SUMIFS(Data!$A:$A, Data!$H:$H,$A89,Data!$C:$C,AC$1,Data!$D:$D,AC$2)</f>
        <v>0</v>
      </c>
      <c r="AD89" s="5">
        <f>SUMIFS(Data!$A:$A, Data!$H:$H,$A89,Data!$C:$C,AD$1,Data!$D:$D,AD$2)</f>
        <v>0</v>
      </c>
      <c r="AE89" s="5">
        <f>SUMIFS(Data!$A:$A, Data!$H:$H,$A89,Data!$C:$C,AE$1,Data!$D:$D,AE$2)</f>
        <v>0</v>
      </c>
      <c r="AF89" s="5">
        <f>SUMIFS(Data!$A:$A, Data!$H:$H,$A89,Data!$C:$C,AF$1,Data!$D:$D,AF$2)</f>
        <v>0</v>
      </c>
      <c r="AG89" s="5">
        <f>SUMIFS(Data!$A:$A, Data!$H:$H,$A89,Data!$C:$C,AG$1,Data!$D:$D,AG$2)</f>
        <v>0</v>
      </c>
      <c r="AH89" s="5">
        <f>SUMIFS(Data!$A:$A, Data!$H:$H,$A89,Data!$C:$C,AH$1,Data!$D:$D,AH$2)</f>
        <v>0</v>
      </c>
      <c r="AI89" s="5">
        <f>SUMIFS(Data!$A:$A, Data!$H:$H,$A89,Data!$C:$C,AI$1,Data!$D:$D,AI$2)</f>
        <v>0</v>
      </c>
      <c r="AJ89" s="5">
        <f>SUMIFS(Data!$A:$A, Data!$H:$H,$A89,Data!$C:$C,AJ$1,Data!$D:$D,AJ$2)</f>
        <v>0</v>
      </c>
      <c r="AK89" s="5">
        <f>SUMIFS(Data!$A:$A, Data!$H:$H,$A89,Data!$C:$C,AK$1,Data!$D:$D,AK$2)</f>
        <v>0</v>
      </c>
      <c r="AL89" s="5">
        <f>SUMIFS(Data!$A:$A, Data!$H:$H,$A89,Data!$C:$C,AL$1,Data!$D:$D,AL$2)</f>
        <v>0</v>
      </c>
      <c r="AM89" s="5">
        <f>SUMIFS(Data!$A:$A, Data!$H:$H,$A89,Data!$C:$C,AM$1,Data!$D:$D,AM$2)</f>
        <v>0</v>
      </c>
      <c r="AN89" s="5">
        <f>SUMIFS(Data!$A:$A, Data!$H:$H,$A89,Data!$C:$C,AN$1,Data!$D:$D,AN$2)</f>
        <v>0</v>
      </c>
      <c r="AO89" s="5">
        <f>SUMIFS(Data!$A:$A, Data!$H:$H,$A89,Data!$C:$C,AO$1,Data!$D:$D,AO$2)</f>
        <v>0</v>
      </c>
      <c r="AP89" s="5">
        <f>SUMIFS(Data!$A:$A, Data!$H:$H,$A89,Data!$C:$C,AP$1,Data!$D:$D,AP$2)</f>
        <v>0</v>
      </c>
      <c r="AQ89" s="5">
        <f>SUMIFS(Data!$A:$A, Data!$H:$H,$A89,Data!$C:$C,AQ$1,Data!$D:$D,AQ$2)</f>
        <v>0</v>
      </c>
      <c r="AR89" s="5">
        <f>SUMIFS(Data!$A:$A, Data!$H:$H,$A89,Data!$C:$C,AR$1,Data!$D:$D,AR$2)</f>
        <v>0</v>
      </c>
      <c r="AS89" s="5">
        <f>SUMIFS(Data!$A:$A, Data!$H:$H,$A89,Data!$C:$C,AS$1,Data!$D:$D,AS$2)</f>
        <v>0</v>
      </c>
      <c r="AT89" s="5">
        <f>SUMIFS(Data!$A:$A, Data!$H:$H,$A89,Data!$C:$C,AT$1,Data!$D:$D,AT$2)</f>
        <v>0</v>
      </c>
      <c r="AU89" s="5">
        <f>SUMIFS(Data!$A:$A, Data!$H:$H,$A89,Data!$C:$C,AU$1,Data!$D:$D,AU$2)</f>
        <v>0</v>
      </c>
      <c r="AV89" s="5">
        <f>SUMIFS(Data!$A:$A, Data!$H:$H,$A89,Data!$C:$C,AV$1,Data!$D:$D,AV$2)</f>
        <v>0</v>
      </c>
      <c r="AW89" s="5">
        <f>SUMIFS(Data!$A:$A, Data!$H:$H,$A89,Data!$C:$C,AW$1,Data!$D:$D,AW$2)</f>
        <v>0</v>
      </c>
      <c r="AX89" s="5">
        <f>SUMIFS(Data!$A:$A, Data!$H:$H,$A89,Data!$C:$C,AX$1,Data!$D:$D,AX$2)</f>
        <v>0</v>
      </c>
      <c r="AY89" s="5">
        <f>SUMIFS(Data!$A:$A, Data!$H:$H,$A89,Data!$C:$C,AY$1,Data!$D:$D,AY$2)</f>
        <v>1</v>
      </c>
      <c r="AZ89" s="5">
        <f>SUMIFS(Data!$A:$A, Data!$H:$H,$A89,Data!$C:$C,AZ$1,Data!$D:$D,AZ$2)</f>
        <v>0</v>
      </c>
      <c r="BA89" s="5">
        <f>SUMIFS(Data!$A:$A, Data!$H:$H,$A89,Data!$C:$C,BA$1,Data!$D:$D,BA$2)</f>
        <v>0</v>
      </c>
      <c r="BB89" s="5">
        <f>SUMIFS(Data!$A:$A, Data!$H:$H,$A89,Data!$C:$C,BB$1,Data!$D:$D,BB$2)</f>
        <v>0</v>
      </c>
      <c r="BC89" s="5">
        <f>SUMIFS(Data!$A:$A, Data!$H:$H,$A89,Data!$C:$C,BC$1,Data!$D:$D,BC$2)</f>
        <v>0</v>
      </c>
      <c r="BD89" s="5">
        <f>SUMIFS(Data!$A:$A, Data!$H:$H,$A89,Data!$C:$C,BD$1,Data!$D:$D,BD$2)</f>
        <v>0</v>
      </c>
      <c r="BE89" s="5">
        <f>SUMIFS(Data!$A:$A, Data!$H:$H,$A89,Data!$C:$C,BE$1,Data!$D:$D,BE$2)</f>
        <v>0</v>
      </c>
      <c r="BF89" s="5">
        <f>SUMIFS(Data!$A:$A, Data!$H:$H,$A89,Data!$C:$C,BF$1,Data!$D:$D,BF$2)</f>
        <v>0</v>
      </c>
      <c r="BG89" s="5">
        <f>SUMIFS(Data!$A:$A, Data!$H:$H,$A89,Data!$C:$C,BG$1,Data!$D:$D,BG$2)</f>
        <v>0</v>
      </c>
      <c r="BH89" s="5">
        <f>SUMIFS(Data!$A:$A, Data!$H:$H,$A89,Data!$C:$C,BH$1,Data!$D:$D,BH$2)</f>
        <v>0</v>
      </c>
      <c r="BI89" s="5">
        <f>SUMIFS(Data!$A:$A, Data!$H:$H,$A89,Data!$C:$C,BI$1,Data!$D:$D,BI$2)</f>
        <v>0</v>
      </c>
      <c r="BJ89" s="5">
        <f>SUMIFS(Data!$A:$A, Data!$H:$H,$A89,Data!$C:$C,BJ$1,Data!$D:$D,BJ$2)</f>
        <v>0</v>
      </c>
      <c r="BK89" s="5">
        <f>SUMIFS(Data!$A:$A, Data!$H:$H,$A89,Data!$C:$C,BK$1,Data!$D:$D,BK$2)</f>
        <v>0</v>
      </c>
      <c r="BL89" s="5">
        <f>SUMIFS(Data!$A:$A, Data!$H:$H,$A89,Data!$C:$C,BL$1,Data!$D:$D,BL$2)</f>
        <v>0</v>
      </c>
      <c r="BM89" s="5">
        <f>SUMIFS(Data!$A:$A, Data!$H:$H,$A89,Data!$C:$C,BM$1,Data!$D:$D,BM$2)</f>
        <v>0</v>
      </c>
      <c r="BN89" s="5">
        <f>SUMIFS(Data!$A:$A, Data!$H:$H,$A89,Data!$C:$C,BN$1,Data!$D:$D,BN$2)</f>
        <v>0</v>
      </c>
      <c r="BO89" s="5">
        <f>SUMIFS(Data!$A:$A, Data!$H:$H,$A89,Data!$C:$C,BO$1,Data!$D:$D,BO$2)</f>
        <v>0</v>
      </c>
      <c r="BP89" s="5">
        <f>SUMIFS(Data!$A:$A, Data!$H:$H,$A89,Data!$C:$C,BP$1,Data!$D:$D,BP$2)</f>
        <v>0</v>
      </c>
      <c r="BQ89" s="5">
        <f>SUMIFS(Data!$A:$A, Data!$H:$H,$A89,Data!$C:$C,BQ$1,Data!$D:$D,BQ$2)</f>
        <v>0</v>
      </c>
      <c r="BR89" s="5">
        <f>SUMIFS(Data!$A:$A, Data!$H:$H,$A89,Data!$C:$C,BR$1,Data!$D:$D,BR$2)</f>
        <v>0</v>
      </c>
      <c r="BS89" s="5">
        <f>SUMIFS(Data!$A:$A, Data!$H:$H,$A89,Data!$C:$C,BS$1,Data!$D:$D,BS$2)</f>
        <v>0</v>
      </c>
      <c r="BT89" s="5">
        <f>SUMIFS(Data!$A:$A, Data!$H:$H,$A89,Data!$C:$C,BT$1,Data!$D:$D,BT$2)</f>
        <v>0</v>
      </c>
      <c r="BU89" s="5">
        <f>SUMIFS(Data!$A:$A, Data!$H:$H,$A89,Data!$C:$C,BU$1,Data!$D:$D,BU$2)</f>
        <v>0</v>
      </c>
      <c r="BV89" s="5">
        <f>SUMIFS(Data!$A:$A, Data!$H:$H,$A89,Data!$C:$C,BV$1,Data!$D:$D,BV$2)</f>
        <v>0</v>
      </c>
      <c r="BW89" s="5">
        <f>SUMIFS(Data!$A:$A, Data!$H:$H,$A89,Data!$C:$C,BW$1,Data!$D:$D,BW$2)</f>
        <v>0</v>
      </c>
      <c r="BX89" s="5">
        <f>SUMIFS(Data!$A:$A, Data!$H:$H,$A89,Data!$C:$C,BX$1,Data!$D:$D,BX$2)</f>
        <v>0</v>
      </c>
      <c r="BY89" s="5">
        <f>SUMIFS(Data!$A:$A, Data!$H:$H,$A89,Data!$C:$C,BY$1,Data!$D:$D,BY$2)</f>
        <v>0</v>
      </c>
      <c r="BZ89" s="5">
        <f>SUMIFS(Data!$A:$A, Data!$H:$H,$A89,Data!$C:$C,BZ$1,Data!$D:$D,BZ$2)</f>
        <v>0</v>
      </c>
      <c r="CA89" s="5">
        <f>SUMIFS(Data!$A:$A, Data!$H:$H,$A89,Data!$C:$C,CA$1,Data!$D:$D,CA$2)</f>
        <v>0</v>
      </c>
      <c r="CB89" s="5">
        <f>SUMIFS(Data!$A:$A, Data!$H:$H,$A89,Data!$C:$C,CB$1,Data!$D:$D,CB$2)</f>
        <v>0</v>
      </c>
      <c r="CC89" s="5">
        <f>SUMIFS(Data!$A:$A, Data!$H:$H,$A89,Data!$C:$C,CC$1,Data!$D:$D,CC$2)</f>
        <v>0</v>
      </c>
      <c r="CD89" s="5">
        <f>SUMIFS(Data!$A:$A, Data!$H:$H,$A89,Data!$C:$C,CD$1,Data!$D:$D,CD$2)</f>
        <v>0</v>
      </c>
      <c r="CE89" s="5">
        <f>SUMIFS(Data!$A:$A, Data!$H:$H,$A89,Data!$C:$C,CE$1,Data!$D:$D,CE$2)</f>
        <v>0</v>
      </c>
      <c r="CF89" s="5">
        <f>SUMIFS(Data!$A:$A, Data!$H:$H,$A89,Data!$C:$C,CF$1,Data!$D:$D,CF$2)</f>
        <v>0</v>
      </c>
      <c r="CG89" s="5">
        <f>SUMIFS(Data!$A:$A, Data!$H:$H,$A89,Data!$C:$C,CG$1,Data!$D:$D,CG$2)</f>
        <v>0</v>
      </c>
      <c r="CH89" s="5">
        <f>SUMIFS(Data!$A:$A, Data!$H:$H,$A89,Data!$C:$C,CH$1,Data!$D:$D,CH$2)</f>
        <v>0</v>
      </c>
      <c r="CI89" s="5">
        <f>SUMIFS(Data!$A:$A, Data!$H:$H,$A89,Data!$C:$C,CI$1,Data!$D:$D,CI$2)</f>
        <v>0</v>
      </c>
      <c r="CJ89" s="5">
        <f>SUMIFS(Data!$A:$A, Data!$H:$H,$A89,Data!$C:$C,CJ$1,Data!$D:$D,CJ$2)</f>
        <v>0</v>
      </c>
      <c r="CK89" s="5">
        <f>SUMIFS(Data!$A:$A, Data!$H:$H,$A89,Data!$C:$C,CK$1,Data!$D:$D,CK$2)</f>
        <v>0</v>
      </c>
      <c r="CL89" s="5">
        <f>SUMIFS(Data!$A:$A, Data!$H:$H,$A89,Data!$C:$C,CL$1,Data!$D:$D,CL$2)</f>
        <v>0</v>
      </c>
      <c r="CM89" s="5">
        <f>SUMIFS(Data!$A:$A, Data!$H:$H,$A89,Data!$C:$C,CM$1,Data!$D:$D,CM$2)</f>
        <v>0</v>
      </c>
      <c r="CN89" s="5">
        <f>SUMIFS(Data!$A:$A, Data!$H:$H,$A89,Data!$C:$C,CN$1,Data!$D:$D,CN$2)</f>
        <v>0</v>
      </c>
      <c r="CO89" s="5">
        <f>SUMIFS(Data!$A:$A, Data!$H:$H,$A89,Data!$C:$C,CO$1,Data!$D:$D,CO$2)</f>
        <v>0</v>
      </c>
      <c r="CP89" s="5">
        <f>SUMIFS(Data!$A:$A, Data!$H:$H,$A89,Data!$C:$C,CP$1,Data!$D:$D,CP$2)</f>
        <v>0</v>
      </c>
      <c r="CQ89" s="5">
        <f>SUMIFS(Data!$A:$A, Data!$H:$H,$A89,Data!$C:$C,CQ$1,Data!$D:$D,CQ$2)</f>
        <v>0</v>
      </c>
      <c r="CR89" s="5">
        <f>SUMIFS(Data!$A:$A, Data!$H:$H,$A89,Data!$C:$C,CR$1,Data!$D:$D,CR$2)</f>
        <v>0</v>
      </c>
      <c r="CS89" s="5">
        <f>SUMIFS(Data!$A:$A, Data!$H:$H,$A89,Data!$C:$C,CS$1,Data!$D:$D,CS$2)</f>
        <v>0</v>
      </c>
      <c r="CT89" s="5">
        <f>SUMIFS(Data!$A:$A, Data!$H:$H,$A89,Data!$C:$C,CT$1,Data!$D:$D,CT$2)</f>
        <v>0</v>
      </c>
      <c r="CU89" s="5">
        <f>SUMIFS(Data!$A:$A, Data!$H:$H,$A89,Data!$C:$C,CU$1,Data!$D:$D,CU$2)</f>
        <v>0</v>
      </c>
      <c r="CV89" s="5">
        <f>SUMIFS(Data!$A:$A, Data!$H:$H,$A89,Data!$C:$C,CV$1,Data!$D:$D,CV$2)</f>
        <v>0</v>
      </c>
      <c r="CW89" s="5">
        <f t="shared" ref="CW89:CX89" si="88">SUMIF($B$2:$CV$2,CW$2, $B89:$CV89)</f>
        <v>5</v>
      </c>
      <c r="CX89" s="5">
        <f t="shared" si="88"/>
        <v>1</v>
      </c>
      <c r="CY89" s="5">
        <f t="shared" si="3"/>
        <v>6</v>
      </c>
    </row>
    <row r="90">
      <c r="A90" s="5" t="str">
        <f>Countries!A88</f>
        <v>TUN</v>
      </c>
      <c r="B90" s="5">
        <f>SUMIFS(Data!$A:$A, Data!$H:$H,$A90,Data!$C:$C,B$1,Data!$D:$D,B$2)</f>
        <v>0</v>
      </c>
      <c r="C90" s="5">
        <f>SUMIFS(Data!$A:$A, Data!$H:$H,$A90,Data!$C:$C,C$1,Data!$D:$D,C$2)</f>
        <v>0</v>
      </c>
      <c r="D90" s="5">
        <f>SUMIFS(Data!$A:$A, Data!$H:$H,$A90,Data!$C:$C,D$1,Data!$D:$D,D$2)</f>
        <v>0</v>
      </c>
      <c r="E90" s="5">
        <f>SUMIFS(Data!$A:$A, Data!$H:$H,$A90,Data!$C:$C,E$1,Data!$D:$D,E$2)</f>
        <v>0</v>
      </c>
      <c r="F90" s="5">
        <f>SUMIFS(Data!$A:$A, Data!$H:$H,$A90,Data!$C:$C,F$1,Data!$D:$D,F$2)</f>
        <v>0</v>
      </c>
      <c r="G90" s="5">
        <f>SUMIFS(Data!$A:$A, Data!$H:$H,$A90,Data!$C:$C,G$1,Data!$D:$D,G$2)</f>
        <v>0</v>
      </c>
      <c r="H90" s="5">
        <f>SUMIFS(Data!$A:$A, Data!$H:$H,$A90,Data!$C:$C,H$1,Data!$D:$D,H$2)</f>
        <v>0</v>
      </c>
      <c r="I90" s="5">
        <f>SUMIFS(Data!$A:$A, Data!$H:$H,$A90,Data!$C:$C,I$1,Data!$D:$D,I$2)</f>
        <v>0</v>
      </c>
      <c r="J90" s="5">
        <f>SUMIFS(Data!$A:$A, Data!$H:$H,$A90,Data!$C:$C,J$1,Data!$D:$D,J$2)</f>
        <v>0</v>
      </c>
      <c r="K90" s="5">
        <f>SUMIFS(Data!$A:$A, Data!$H:$H,$A90,Data!$C:$C,K$1,Data!$D:$D,K$2)</f>
        <v>0</v>
      </c>
      <c r="L90" s="5">
        <f>SUMIFS(Data!$A:$A, Data!$H:$H,$A90,Data!$C:$C,L$1,Data!$D:$D,L$2)</f>
        <v>0</v>
      </c>
      <c r="M90" s="5">
        <f>SUMIFS(Data!$A:$A, Data!$H:$H,$A90,Data!$C:$C,M$1,Data!$D:$D,M$2)</f>
        <v>0</v>
      </c>
      <c r="N90" s="5">
        <f>SUMIFS(Data!$A:$A, Data!$H:$H,$A90,Data!$C:$C,N$1,Data!$D:$D,N$2)</f>
        <v>0</v>
      </c>
      <c r="O90" s="5">
        <f>SUMIFS(Data!$A:$A, Data!$H:$H,$A90,Data!$C:$C,O$1,Data!$D:$D,O$2)</f>
        <v>0</v>
      </c>
      <c r="P90" s="5">
        <f>SUMIFS(Data!$A:$A, Data!$H:$H,$A90,Data!$C:$C,P$1,Data!$D:$D,P$2)</f>
        <v>0</v>
      </c>
      <c r="Q90" s="5">
        <f>SUMIFS(Data!$A:$A, Data!$H:$H,$A90,Data!$C:$C,Q$1,Data!$D:$D,Q$2)</f>
        <v>0</v>
      </c>
      <c r="R90" s="5">
        <f>SUMIFS(Data!$A:$A, Data!$H:$H,$A90,Data!$C:$C,R$1,Data!$D:$D,R$2)</f>
        <v>0</v>
      </c>
      <c r="S90" s="5">
        <f>SUMIFS(Data!$A:$A, Data!$H:$H,$A90,Data!$C:$C,S$1,Data!$D:$D,S$2)</f>
        <v>0</v>
      </c>
      <c r="T90" s="5">
        <f>SUMIFS(Data!$A:$A, Data!$H:$H,$A90,Data!$C:$C,T$1,Data!$D:$D,T$2)</f>
        <v>0</v>
      </c>
      <c r="U90" s="5">
        <f>SUMIFS(Data!$A:$A, Data!$H:$H,$A90,Data!$C:$C,U$1,Data!$D:$D,U$2)</f>
        <v>0</v>
      </c>
      <c r="V90" s="5">
        <f>SUMIFS(Data!$A:$A, Data!$H:$H,$A90,Data!$C:$C,V$1,Data!$D:$D,V$2)</f>
        <v>0</v>
      </c>
      <c r="W90" s="5">
        <f>SUMIFS(Data!$A:$A, Data!$H:$H,$A90,Data!$C:$C,W$1,Data!$D:$D,W$2)</f>
        <v>0</v>
      </c>
      <c r="X90" s="5">
        <f>SUMIFS(Data!$A:$A, Data!$H:$H,$A90,Data!$C:$C,X$1,Data!$D:$D,X$2)</f>
        <v>0</v>
      </c>
      <c r="Y90" s="5">
        <f>SUMIFS(Data!$A:$A, Data!$H:$H,$A90,Data!$C:$C,Y$1,Data!$D:$D,Y$2)</f>
        <v>0</v>
      </c>
      <c r="Z90" s="5">
        <f>SUMIFS(Data!$A:$A, Data!$H:$H,$A90,Data!$C:$C,Z$1,Data!$D:$D,Z$2)</f>
        <v>0</v>
      </c>
      <c r="AA90" s="5">
        <f>SUMIFS(Data!$A:$A, Data!$H:$H,$A90,Data!$C:$C,AA$1,Data!$D:$D,AA$2)</f>
        <v>0</v>
      </c>
      <c r="AB90" s="5">
        <f>SUMIFS(Data!$A:$A, Data!$H:$H,$A90,Data!$C:$C,AB$1,Data!$D:$D,AB$2)</f>
        <v>0</v>
      </c>
      <c r="AC90" s="5">
        <f>SUMIFS(Data!$A:$A, Data!$H:$H,$A90,Data!$C:$C,AC$1,Data!$D:$D,AC$2)</f>
        <v>0</v>
      </c>
      <c r="AD90" s="5">
        <f>SUMIFS(Data!$A:$A, Data!$H:$H,$A90,Data!$C:$C,AD$1,Data!$D:$D,AD$2)</f>
        <v>0</v>
      </c>
      <c r="AE90" s="5">
        <f>SUMIFS(Data!$A:$A, Data!$H:$H,$A90,Data!$C:$C,AE$1,Data!$D:$D,AE$2)</f>
        <v>0</v>
      </c>
      <c r="AF90" s="5">
        <f>SUMIFS(Data!$A:$A, Data!$H:$H,$A90,Data!$C:$C,AF$1,Data!$D:$D,AF$2)</f>
        <v>0</v>
      </c>
      <c r="AG90" s="5">
        <f>SUMIFS(Data!$A:$A, Data!$H:$H,$A90,Data!$C:$C,AG$1,Data!$D:$D,AG$2)</f>
        <v>0</v>
      </c>
      <c r="AH90" s="5">
        <f>SUMIFS(Data!$A:$A, Data!$H:$H,$A90,Data!$C:$C,AH$1,Data!$D:$D,AH$2)</f>
        <v>0</v>
      </c>
      <c r="AI90" s="5">
        <f>SUMIFS(Data!$A:$A, Data!$H:$H,$A90,Data!$C:$C,AI$1,Data!$D:$D,AI$2)</f>
        <v>0</v>
      </c>
      <c r="AJ90" s="5">
        <f>SUMIFS(Data!$A:$A, Data!$H:$H,$A90,Data!$C:$C,AJ$1,Data!$D:$D,AJ$2)</f>
        <v>0</v>
      </c>
      <c r="AK90" s="5">
        <f>SUMIFS(Data!$A:$A, Data!$H:$H,$A90,Data!$C:$C,AK$1,Data!$D:$D,AK$2)</f>
        <v>0</v>
      </c>
      <c r="AL90" s="5">
        <f>SUMIFS(Data!$A:$A, Data!$H:$H,$A90,Data!$C:$C,AL$1,Data!$D:$D,AL$2)</f>
        <v>0</v>
      </c>
      <c r="AM90" s="5">
        <f>SUMIFS(Data!$A:$A, Data!$H:$H,$A90,Data!$C:$C,AM$1,Data!$D:$D,AM$2)</f>
        <v>0</v>
      </c>
      <c r="AN90" s="5">
        <f>SUMIFS(Data!$A:$A, Data!$H:$H,$A90,Data!$C:$C,AN$1,Data!$D:$D,AN$2)</f>
        <v>0</v>
      </c>
      <c r="AO90" s="5">
        <f>SUMIFS(Data!$A:$A, Data!$H:$H,$A90,Data!$C:$C,AO$1,Data!$D:$D,AO$2)</f>
        <v>0</v>
      </c>
      <c r="AP90" s="5">
        <f>SUMIFS(Data!$A:$A, Data!$H:$H,$A90,Data!$C:$C,AP$1,Data!$D:$D,AP$2)</f>
        <v>0</v>
      </c>
      <c r="AQ90" s="5">
        <f>SUMIFS(Data!$A:$A, Data!$H:$H,$A90,Data!$C:$C,AQ$1,Data!$D:$D,AQ$2)</f>
        <v>0</v>
      </c>
      <c r="AR90" s="5">
        <f>SUMIFS(Data!$A:$A, Data!$H:$H,$A90,Data!$C:$C,AR$1,Data!$D:$D,AR$2)</f>
        <v>0</v>
      </c>
      <c r="AS90" s="5">
        <f>SUMIFS(Data!$A:$A, Data!$H:$H,$A90,Data!$C:$C,AS$1,Data!$D:$D,AS$2)</f>
        <v>0</v>
      </c>
      <c r="AT90" s="5">
        <f>SUMIFS(Data!$A:$A, Data!$H:$H,$A90,Data!$C:$C,AT$1,Data!$D:$D,AT$2)</f>
        <v>0</v>
      </c>
      <c r="AU90" s="5">
        <f>SUMIFS(Data!$A:$A, Data!$H:$H,$A90,Data!$C:$C,AU$1,Data!$D:$D,AU$2)</f>
        <v>0</v>
      </c>
      <c r="AV90" s="5">
        <f>SUMIFS(Data!$A:$A, Data!$H:$H,$A90,Data!$C:$C,AV$1,Data!$D:$D,AV$2)</f>
        <v>0</v>
      </c>
      <c r="AW90" s="5">
        <f>SUMIFS(Data!$A:$A, Data!$H:$H,$A90,Data!$C:$C,AW$1,Data!$D:$D,AW$2)</f>
        <v>0</v>
      </c>
      <c r="AX90" s="5">
        <f>SUMIFS(Data!$A:$A, Data!$H:$H,$A90,Data!$C:$C,AX$1,Data!$D:$D,AX$2)</f>
        <v>0</v>
      </c>
      <c r="AY90" s="5">
        <f>SUMIFS(Data!$A:$A, Data!$H:$H,$A90,Data!$C:$C,AY$1,Data!$D:$D,AY$2)</f>
        <v>0</v>
      </c>
      <c r="AZ90" s="5">
        <f>SUMIFS(Data!$A:$A, Data!$H:$H,$A90,Data!$C:$C,AZ$1,Data!$D:$D,AZ$2)</f>
        <v>0</v>
      </c>
      <c r="BA90" s="5">
        <f>SUMIFS(Data!$A:$A, Data!$H:$H,$A90,Data!$C:$C,BA$1,Data!$D:$D,BA$2)</f>
        <v>0</v>
      </c>
      <c r="BB90" s="5">
        <f>SUMIFS(Data!$A:$A, Data!$H:$H,$A90,Data!$C:$C,BB$1,Data!$D:$D,BB$2)</f>
        <v>0</v>
      </c>
      <c r="BC90" s="5">
        <f>SUMIFS(Data!$A:$A, Data!$H:$H,$A90,Data!$C:$C,BC$1,Data!$D:$D,BC$2)</f>
        <v>0</v>
      </c>
      <c r="BD90" s="5">
        <f>SUMIFS(Data!$A:$A, Data!$H:$H,$A90,Data!$C:$C,BD$1,Data!$D:$D,BD$2)</f>
        <v>0</v>
      </c>
      <c r="BE90" s="5">
        <f>SUMIFS(Data!$A:$A, Data!$H:$H,$A90,Data!$C:$C,BE$1,Data!$D:$D,BE$2)</f>
        <v>0</v>
      </c>
      <c r="BF90" s="5">
        <f>SUMIFS(Data!$A:$A, Data!$H:$H,$A90,Data!$C:$C,BF$1,Data!$D:$D,BF$2)</f>
        <v>0</v>
      </c>
      <c r="BG90" s="5">
        <f>SUMIFS(Data!$A:$A, Data!$H:$H,$A90,Data!$C:$C,BG$1,Data!$D:$D,BG$2)</f>
        <v>0</v>
      </c>
      <c r="BH90" s="5">
        <f>SUMIFS(Data!$A:$A, Data!$H:$H,$A90,Data!$C:$C,BH$1,Data!$D:$D,BH$2)</f>
        <v>0</v>
      </c>
      <c r="BI90" s="5">
        <f>SUMIFS(Data!$A:$A, Data!$H:$H,$A90,Data!$C:$C,BI$1,Data!$D:$D,BI$2)</f>
        <v>0</v>
      </c>
      <c r="BJ90" s="5">
        <f>SUMIFS(Data!$A:$A, Data!$H:$H,$A90,Data!$C:$C,BJ$1,Data!$D:$D,BJ$2)</f>
        <v>0</v>
      </c>
      <c r="BK90" s="5">
        <f>SUMIFS(Data!$A:$A, Data!$H:$H,$A90,Data!$C:$C,BK$1,Data!$D:$D,BK$2)</f>
        <v>0</v>
      </c>
      <c r="BL90" s="5">
        <f>SUMIFS(Data!$A:$A, Data!$H:$H,$A90,Data!$C:$C,BL$1,Data!$D:$D,BL$2)</f>
        <v>0</v>
      </c>
      <c r="BM90" s="5">
        <f>SUMIFS(Data!$A:$A, Data!$H:$H,$A90,Data!$C:$C,BM$1,Data!$D:$D,BM$2)</f>
        <v>0</v>
      </c>
      <c r="BN90" s="5">
        <f>SUMIFS(Data!$A:$A, Data!$H:$H,$A90,Data!$C:$C,BN$1,Data!$D:$D,BN$2)</f>
        <v>0</v>
      </c>
      <c r="BO90" s="5">
        <f>SUMIFS(Data!$A:$A, Data!$H:$H,$A90,Data!$C:$C,BO$1,Data!$D:$D,BO$2)</f>
        <v>0</v>
      </c>
      <c r="BP90" s="5">
        <f>SUMIFS(Data!$A:$A, Data!$H:$H,$A90,Data!$C:$C,BP$1,Data!$D:$D,BP$2)</f>
        <v>0</v>
      </c>
      <c r="BQ90" s="5">
        <f>SUMIFS(Data!$A:$A, Data!$H:$H,$A90,Data!$C:$C,BQ$1,Data!$D:$D,BQ$2)</f>
        <v>0</v>
      </c>
      <c r="BR90" s="5">
        <f>SUMIFS(Data!$A:$A, Data!$H:$H,$A90,Data!$C:$C,BR$1,Data!$D:$D,BR$2)</f>
        <v>0</v>
      </c>
      <c r="BS90" s="5">
        <f>SUMIFS(Data!$A:$A, Data!$H:$H,$A90,Data!$C:$C,BS$1,Data!$D:$D,BS$2)</f>
        <v>0</v>
      </c>
      <c r="BT90" s="5">
        <f>SUMIFS(Data!$A:$A, Data!$H:$H,$A90,Data!$C:$C,BT$1,Data!$D:$D,BT$2)</f>
        <v>0</v>
      </c>
      <c r="BU90" s="5">
        <f>SUMIFS(Data!$A:$A, Data!$H:$H,$A90,Data!$C:$C,BU$1,Data!$D:$D,BU$2)</f>
        <v>0</v>
      </c>
      <c r="BV90" s="5">
        <f>SUMIFS(Data!$A:$A, Data!$H:$H,$A90,Data!$C:$C,BV$1,Data!$D:$D,BV$2)</f>
        <v>0</v>
      </c>
      <c r="BW90" s="5">
        <f>SUMIFS(Data!$A:$A, Data!$H:$H,$A90,Data!$C:$C,BW$1,Data!$D:$D,BW$2)</f>
        <v>0</v>
      </c>
      <c r="BX90" s="5">
        <f>SUMIFS(Data!$A:$A, Data!$H:$H,$A90,Data!$C:$C,BX$1,Data!$D:$D,BX$2)</f>
        <v>0</v>
      </c>
      <c r="BY90" s="5">
        <f>SUMIFS(Data!$A:$A, Data!$H:$H,$A90,Data!$C:$C,BY$1,Data!$D:$D,BY$2)</f>
        <v>0</v>
      </c>
      <c r="BZ90" s="5">
        <f>SUMIFS(Data!$A:$A, Data!$H:$H,$A90,Data!$C:$C,BZ$1,Data!$D:$D,BZ$2)</f>
        <v>0</v>
      </c>
      <c r="CA90" s="5">
        <f>SUMIFS(Data!$A:$A, Data!$H:$H,$A90,Data!$C:$C,CA$1,Data!$D:$D,CA$2)</f>
        <v>0</v>
      </c>
      <c r="CB90" s="5">
        <f>SUMIFS(Data!$A:$A, Data!$H:$H,$A90,Data!$C:$C,CB$1,Data!$D:$D,CB$2)</f>
        <v>0</v>
      </c>
      <c r="CC90" s="5">
        <f>SUMIFS(Data!$A:$A, Data!$H:$H,$A90,Data!$C:$C,CC$1,Data!$D:$D,CC$2)</f>
        <v>0</v>
      </c>
      <c r="CD90" s="5">
        <f>SUMIFS(Data!$A:$A, Data!$H:$H,$A90,Data!$C:$C,CD$1,Data!$D:$D,CD$2)</f>
        <v>0</v>
      </c>
      <c r="CE90" s="5">
        <f>SUMIFS(Data!$A:$A, Data!$H:$H,$A90,Data!$C:$C,CE$1,Data!$D:$D,CE$2)</f>
        <v>1</v>
      </c>
      <c r="CF90" s="5">
        <f>SUMIFS(Data!$A:$A, Data!$H:$H,$A90,Data!$C:$C,CF$1,Data!$D:$D,CF$2)</f>
        <v>0</v>
      </c>
      <c r="CG90" s="5">
        <f>SUMIFS(Data!$A:$A, Data!$H:$H,$A90,Data!$C:$C,CG$1,Data!$D:$D,CG$2)</f>
        <v>0</v>
      </c>
      <c r="CH90" s="5">
        <f>SUMIFS(Data!$A:$A, Data!$H:$H,$A90,Data!$C:$C,CH$1,Data!$D:$D,CH$2)</f>
        <v>0</v>
      </c>
      <c r="CI90" s="5">
        <f>SUMIFS(Data!$A:$A, Data!$H:$H,$A90,Data!$C:$C,CI$1,Data!$D:$D,CI$2)</f>
        <v>0</v>
      </c>
      <c r="CJ90" s="5">
        <f>SUMIFS(Data!$A:$A, Data!$H:$H,$A90,Data!$C:$C,CJ$1,Data!$D:$D,CJ$2)</f>
        <v>0</v>
      </c>
      <c r="CK90" s="5">
        <f>SUMIFS(Data!$A:$A, Data!$H:$H,$A90,Data!$C:$C,CK$1,Data!$D:$D,CK$2)</f>
        <v>0</v>
      </c>
      <c r="CL90" s="5">
        <f>SUMIFS(Data!$A:$A, Data!$H:$H,$A90,Data!$C:$C,CL$1,Data!$D:$D,CL$2)</f>
        <v>0</v>
      </c>
      <c r="CM90" s="5">
        <f>SUMIFS(Data!$A:$A, Data!$H:$H,$A90,Data!$C:$C,CM$1,Data!$D:$D,CM$2)</f>
        <v>0</v>
      </c>
      <c r="CN90" s="5">
        <f>SUMIFS(Data!$A:$A, Data!$H:$H,$A90,Data!$C:$C,CN$1,Data!$D:$D,CN$2)</f>
        <v>0</v>
      </c>
      <c r="CO90" s="5">
        <f>SUMIFS(Data!$A:$A, Data!$H:$H,$A90,Data!$C:$C,CO$1,Data!$D:$D,CO$2)</f>
        <v>0</v>
      </c>
      <c r="CP90" s="5">
        <f>SUMIFS(Data!$A:$A, Data!$H:$H,$A90,Data!$C:$C,CP$1,Data!$D:$D,CP$2)</f>
        <v>0</v>
      </c>
      <c r="CQ90" s="5">
        <f>SUMIFS(Data!$A:$A, Data!$H:$H,$A90,Data!$C:$C,CQ$1,Data!$D:$D,CQ$2)</f>
        <v>0</v>
      </c>
      <c r="CR90" s="5">
        <f>SUMIFS(Data!$A:$A, Data!$H:$H,$A90,Data!$C:$C,CR$1,Data!$D:$D,CR$2)</f>
        <v>0</v>
      </c>
      <c r="CS90" s="5">
        <f>SUMIFS(Data!$A:$A, Data!$H:$H,$A90,Data!$C:$C,CS$1,Data!$D:$D,CS$2)</f>
        <v>0</v>
      </c>
      <c r="CT90" s="5">
        <f>SUMIFS(Data!$A:$A, Data!$H:$H,$A90,Data!$C:$C,CT$1,Data!$D:$D,CT$2)</f>
        <v>0</v>
      </c>
      <c r="CU90" s="5">
        <f>SUMIFS(Data!$A:$A, Data!$H:$H,$A90,Data!$C:$C,CU$1,Data!$D:$D,CU$2)</f>
        <v>0</v>
      </c>
      <c r="CV90" s="5">
        <f>SUMIFS(Data!$A:$A, Data!$H:$H,$A90,Data!$C:$C,CV$1,Data!$D:$D,CV$2)</f>
        <v>0</v>
      </c>
      <c r="CW90" s="5">
        <f t="shared" ref="CW90:CX90" si="89">SUMIF($B$2:$CV$2,CW$2, $B90:$CV90)</f>
        <v>1</v>
      </c>
      <c r="CX90" s="5">
        <f t="shared" si="89"/>
        <v>0</v>
      </c>
      <c r="CY90" s="5">
        <f t="shared" si="3"/>
        <v>1</v>
      </c>
    </row>
    <row r="91">
      <c r="A91" s="5" t="str">
        <f>Countries!A89</f>
        <v>TUR</v>
      </c>
      <c r="B91" s="5">
        <f>SUMIFS(Data!$A:$A, Data!$H:$H,$A91,Data!$C:$C,B$1,Data!$D:$D,B$2)</f>
        <v>0</v>
      </c>
      <c r="C91" s="5">
        <f>SUMIFS(Data!$A:$A, Data!$H:$H,$A91,Data!$C:$C,C$1,Data!$D:$D,C$2)</f>
        <v>0</v>
      </c>
      <c r="D91" s="5">
        <f>SUMIFS(Data!$A:$A, Data!$H:$H,$A91,Data!$C:$C,D$1,Data!$D:$D,D$2)</f>
        <v>0</v>
      </c>
      <c r="E91" s="5">
        <f>SUMIFS(Data!$A:$A, Data!$H:$H,$A91,Data!$C:$C,E$1,Data!$D:$D,E$2)</f>
        <v>0</v>
      </c>
      <c r="F91" s="5">
        <f>SUMIFS(Data!$A:$A, Data!$H:$H,$A91,Data!$C:$C,F$1,Data!$D:$D,F$2)</f>
        <v>0</v>
      </c>
      <c r="G91" s="5">
        <f>SUMIFS(Data!$A:$A, Data!$H:$H,$A91,Data!$C:$C,G$1,Data!$D:$D,G$2)</f>
        <v>0</v>
      </c>
      <c r="H91" s="5">
        <f>SUMIFS(Data!$A:$A, Data!$H:$H,$A91,Data!$C:$C,H$1,Data!$D:$D,H$2)</f>
        <v>0</v>
      </c>
      <c r="I91" s="5">
        <f>SUMIFS(Data!$A:$A, Data!$H:$H,$A91,Data!$C:$C,I$1,Data!$D:$D,I$2)</f>
        <v>0</v>
      </c>
      <c r="J91" s="5">
        <f>SUMIFS(Data!$A:$A, Data!$H:$H,$A91,Data!$C:$C,J$1,Data!$D:$D,J$2)</f>
        <v>0</v>
      </c>
      <c r="K91" s="5">
        <f>SUMIFS(Data!$A:$A, Data!$H:$H,$A91,Data!$C:$C,K$1,Data!$D:$D,K$2)</f>
        <v>0</v>
      </c>
      <c r="L91" s="5">
        <f>SUMIFS(Data!$A:$A, Data!$H:$H,$A91,Data!$C:$C,L$1,Data!$D:$D,L$2)</f>
        <v>0</v>
      </c>
      <c r="M91" s="5">
        <f>SUMIFS(Data!$A:$A, Data!$H:$H,$A91,Data!$C:$C,M$1,Data!$D:$D,M$2)</f>
        <v>0</v>
      </c>
      <c r="N91" s="5">
        <f>SUMIFS(Data!$A:$A, Data!$H:$H,$A91,Data!$C:$C,N$1,Data!$D:$D,N$2)</f>
        <v>0</v>
      </c>
      <c r="O91" s="5">
        <f>SUMIFS(Data!$A:$A, Data!$H:$H,$A91,Data!$C:$C,O$1,Data!$D:$D,O$2)</f>
        <v>0</v>
      </c>
      <c r="P91" s="5">
        <f>SUMIFS(Data!$A:$A, Data!$H:$H,$A91,Data!$C:$C,P$1,Data!$D:$D,P$2)</f>
        <v>0</v>
      </c>
      <c r="Q91" s="5">
        <f>SUMIFS(Data!$A:$A, Data!$H:$H,$A91,Data!$C:$C,Q$1,Data!$D:$D,Q$2)</f>
        <v>0</v>
      </c>
      <c r="R91" s="5">
        <f>SUMIFS(Data!$A:$A, Data!$H:$H,$A91,Data!$C:$C,R$1,Data!$D:$D,R$2)</f>
        <v>0</v>
      </c>
      <c r="S91" s="5">
        <f>SUMIFS(Data!$A:$A, Data!$H:$H,$A91,Data!$C:$C,S$1,Data!$D:$D,S$2)</f>
        <v>0</v>
      </c>
      <c r="T91" s="5">
        <f>SUMIFS(Data!$A:$A, Data!$H:$H,$A91,Data!$C:$C,T$1,Data!$D:$D,T$2)</f>
        <v>0</v>
      </c>
      <c r="U91" s="5">
        <f>SUMIFS(Data!$A:$A, Data!$H:$H,$A91,Data!$C:$C,U$1,Data!$D:$D,U$2)</f>
        <v>0</v>
      </c>
      <c r="V91" s="5">
        <f>SUMIFS(Data!$A:$A, Data!$H:$H,$A91,Data!$C:$C,V$1,Data!$D:$D,V$2)</f>
        <v>0</v>
      </c>
      <c r="W91" s="5">
        <f>SUMIFS(Data!$A:$A, Data!$H:$H,$A91,Data!$C:$C,W$1,Data!$D:$D,W$2)</f>
        <v>1</v>
      </c>
      <c r="X91" s="5">
        <f>SUMIFS(Data!$A:$A, Data!$H:$H,$A91,Data!$C:$C,X$1,Data!$D:$D,X$2)</f>
        <v>0</v>
      </c>
      <c r="Y91" s="5">
        <f>SUMIFS(Data!$A:$A, Data!$H:$H,$A91,Data!$C:$C,Y$1,Data!$D:$D,Y$2)</f>
        <v>0</v>
      </c>
      <c r="Z91" s="5">
        <f>SUMIFS(Data!$A:$A, Data!$H:$H,$A91,Data!$C:$C,Z$1,Data!$D:$D,Z$2)</f>
        <v>0</v>
      </c>
      <c r="AA91" s="5">
        <f>SUMIFS(Data!$A:$A, Data!$H:$H,$A91,Data!$C:$C,AA$1,Data!$D:$D,AA$2)</f>
        <v>0</v>
      </c>
      <c r="AB91" s="5">
        <f>SUMIFS(Data!$A:$A, Data!$H:$H,$A91,Data!$C:$C,AB$1,Data!$D:$D,AB$2)</f>
        <v>0</v>
      </c>
      <c r="AC91" s="5">
        <f>SUMIFS(Data!$A:$A, Data!$H:$H,$A91,Data!$C:$C,AC$1,Data!$D:$D,AC$2)</f>
        <v>0</v>
      </c>
      <c r="AD91" s="5">
        <f>SUMIFS(Data!$A:$A, Data!$H:$H,$A91,Data!$C:$C,AD$1,Data!$D:$D,AD$2)</f>
        <v>0</v>
      </c>
      <c r="AE91" s="5">
        <f>SUMIFS(Data!$A:$A, Data!$H:$H,$A91,Data!$C:$C,AE$1,Data!$D:$D,AE$2)</f>
        <v>0</v>
      </c>
      <c r="AF91" s="5">
        <f>SUMIFS(Data!$A:$A, Data!$H:$H,$A91,Data!$C:$C,AF$1,Data!$D:$D,AF$2)</f>
        <v>0</v>
      </c>
      <c r="AG91" s="5">
        <f>SUMIFS(Data!$A:$A, Data!$H:$H,$A91,Data!$C:$C,AG$1,Data!$D:$D,AG$2)</f>
        <v>0</v>
      </c>
      <c r="AH91" s="5">
        <f>SUMIFS(Data!$A:$A, Data!$H:$H,$A91,Data!$C:$C,AH$1,Data!$D:$D,AH$2)</f>
        <v>0</v>
      </c>
      <c r="AI91" s="5">
        <f>SUMIFS(Data!$A:$A, Data!$H:$H,$A91,Data!$C:$C,AI$1,Data!$D:$D,AI$2)</f>
        <v>0</v>
      </c>
      <c r="AJ91" s="5">
        <f>SUMIFS(Data!$A:$A, Data!$H:$H,$A91,Data!$C:$C,AJ$1,Data!$D:$D,AJ$2)</f>
        <v>0</v>
      </c>
      <c r="AK91" s="5">
        <f>SUMIFS(Data!$A:$A, Data!$H:$H,$A91,Data!$C:$C,AK$1,Data!$D:$D,AK$2)</f>
        <v>0</v>
      </c>
      <c r="AL91" s="5">
        <f>SUMIFS(Data!$A:$A, Data!$H:$H,$A91,Data!$C:$C,AL$1,Data!$D:$D,AL$2)</f>
        <v>0</v>
      </c>
      <c r="AM91" s="5">
        <f>SUMIFS(Data!$A:$A, Data!$H:$H,$A91,Data!$C:$C,AM$1,Data!$D:$D,AM$2)</f>
        <v>0</v>
      </c>
      <c r="AN91" s="5">
        <f>SUMIFS(Data!$A:$A, Data!$H:$H,$A91,Data!$C:$C,AN$1,Data!$D:$D,AN$2)</f>
        <v>0</v>
      </c>
      <c r="AO91" s="5">
        <f>SUMIFS(Data!$A:$A, Data!$H:$H,$A91,Data!$C:$C,AO$1,Data!$D:$D,AO$2)</f>
        <v>0</v>
      </c>
      <c r="AP91" s="5">
        <f>SUMIFS(Data!$A:$A, Data!$H:$H,$A91,Data!$C:$C,AP$1,Data!$D:$D,AP$2)</f>
        <v>0</v>
      </c>
      <c r="AQ91" s="5">
        <f>SUMIFS(Data!$A:$A, Data!$H:$H,$A91,Data!$C:$C,AQ$1,Data!$D:$D,AQ$2)</f>
        <v>0</v>
      </c>
      <c r="AR91" s="5">
        <f>SUMIFS(Data!$A:$A, Data!$H:$H,$A91,Data!$C:$C,AR$1,Data!$D:$D,AR$2)</f>
        <v>0</v>
      </c>
      <c r="AS91" s="5">
        <f>SUMIFS(Data!$A:$A, Data!$H:$H,$A91,Data!$C:$C,AS$1,Data!$D:$D,AS$2)</f>
        <v>0</v>
      </c>
      <c r="AT91" s="5">
        <f>SUMIFS(Data!$A:$A, Data!$H:$H,$A91,Data!$C:$C,AT$1,Data!$D:$D,AT$2)</f>
        <v>0</v>
      </c>
      <c r="AU91" s="5">
        <f>SUMIFS(Data!$A:$A, Data!$H:$H,$A91,Data!$C:$C,AU$1,Data!$D:$D,AU$2)</f>
        <v>0</v>
      </c>
      <c r="AV91" s="5">
        <f>SUMIFS(Data!$A:$A, Data!$H:$H,$A91,Data!$C:$C,AV$1,Data!$D:$D,AV$2)</f>
        <v>0</v>
      </c>
      <c r="AW91" s="5">
        <f>SUMIFS(Data!$A:$A, Data!$H:$H,$A91,Data!$C:$C,AW$1,Data!$D:$D,AW$2)</f>
        <v>0</v>
      </c>
      <c r="AX91" s="5">
        <f>SUMIFS(Data!$A:$A, Data!$H:$H,$A91,Data!$C:$C,AX$1,Data!$D:$D,AX$2)</f>
        <v>0</v>
      </c>
      <c r="AY91" s="5">
        <f>SUMIFS(Data!$A:$A, Data!$H:$H,$A91,Data!$C:$C,AY$1,Data!$D:$D,AY$2)</f>
        <v>0</v>
      </c>
      <c r="AZ91" s="5">
        <f>SUMIFS(Data!$A:$A, Data!$H:$H,$A91,Data!$C:$C,AZ$1,Data!$D:$D,AZ$2)</f>
        <v>0</v>
      </c>
      <c r="BA91" s="5">
        <f>SUMIFS(Data!$A:$A, Data!$H:$H,$A91,Data!$C:$C,BA$1,Data!$D:$D,BA$2)</f>
        <v>0</v>
      </c>
      <c r="BB91" s="5">
        <f>SUMIFS(Data!$A:$A, Data!$H:$H,$A91,Data!$C:$C,BB$1,Data!$D:$D,BB$2)</f>
        <v>1</v>
      </c>
      <c r="BC91" s="5">
        <f>SUMIFS(Data!$A:$A, Data!$H:$H,$A91,Data!$C:$C,BC$1,Data!$D:$D,BC$2)</f>
        <v>0</v>
      </c>
      <c r="BD91" s="5">
        <f>SUMIFS(Data!$A:$A, Data!$H:$H,$A91,Data!$C:$C,BD$1,Data!$D:$D,BD$2)</f>
        <v>0</v>
      </c>
      <c r="BE91" s="5">
        <f>SUMIFS(Data!$A:$A, Data!$H:$H,$A91,Data!$C:$C,BE$1,Data!$D:$D,BE$2)</f>
        <v>0</v>
      </c>
      <c r="BF91" s="5">
        <f>SUMIFS(Data!$A:$A, Data!$H:$H,$A91,Data!$C:$C,BF$1,Data!$D:$D,BF$2)</f>
        <v>0</v>
      </c>
      <c r="BG91" s="5">
        <f>SUMIFS(Data!$A:$A, Data!$H:$H,$A91,Data!$C:$C,BG$1,Data!$D:$D,BG$2)</f>
        <v>0</v>
      </c>
      <c r="BH91" s="5">
        <f>SUMIFS(Data!$A:$A, Data!$H:$H,$A91,Data!$C:$C,BH$1,Data!$D:$D,BH$2)</f>
        <v>0</v>
      </c>
      <c r="BI91" s="5">
        <f>SUMIFS(Data!$A:$A, Data!$H:$H,$A91,Data!$C:$C,BI$1,Data!$D:$D,BI$2)</f>
        <v>0</v>
      </c>
      <c r="BJ91" s="5">
        <f>SUMIFS(Data!$A:$A, Data!$H:$H,$A91,Data!$C:$C,BJ$1,Data!$D:$D,BJ$2)</f>
        <v>0</v>
      </c>
      <c r="BK91" s="5">
        <f>SUMIFS(Data!$A:$A, Data!$H:$H,$A91,Data!$C:$C,BK$1,Data!$D:$D,BK$2)</f>
        <v>0</v>
      </c>
      <c r="BL91" s="5">
        <f>SUMIFS(Data!$A:$A, Data!$H:$H,$A91,Data!$C:$C,BL$1,Data!$D:$D,BL$2)</f>
        <v>0</v>
      </c>
      <c r="BM91" s="5">
        <f>SUMIFS(Data!$A:$A, Data!$H:$H,$A91,Data!$C:$C,BM$1,Data!$D:$D,BM$2)</f>
        <v>0</v>
      </c>
      <c r="BN91" s="5">
        <f>SUMIFS(Data!$A:$A, Data!$H:$H,$A91,Data!$C:$C,BN$1,Data!$D:$D,BN$2)</f>
        <v>0</v>
      </c>
      <c r="BO91" s="5">
        <f>SUMIFS(Data!$A:$A, Data!$H:$H,$A91,Data!$C:$C,BO$1,Data!$D:$D,BO$2)</f>
        <v>0</v>
      </c>
      <c r="BP91" s="5">
        <f>SUMIFS(Data!$A:$A, Data!$H:$H,$A91,Data!$C:$C,BP$1,Data!$D:$D,BP$2)</f>
        <v>0</v>
      </c>
      <c r="BQ91" s="5">
        <f>SUMIFS(Data!$A:$A, Data!$H:$H,$A91,Data!$C:$C,BQ$1,Data!$D:$D,BQ$2)</f>
        <v>0</v>
      </c>
      <c r="BR91" s="5">
        <f>SUMIFS(Data!$A:$A, Data!$H:$H,$A91,Data!$C:$C,BR$1,Data!$D:$D,BR$2)</f>
        <v>0</v>
      </c>
      <c r="BS91" s="5">
        <f>SUMIFS(Data!$A:$A, Data!$H:$H,$A91,Data!$C:$C,BS$1,Data!$D:$D,BS$2)</f>
        <v>0</v>
      </c>
      <c r="BT91" s="5">
        <f>SUMIFS(Data!$A:$A, Data!$H:$H,$A91,Data!$C:$C,BT$1,Data!$D:$D,BT$2)</f>
        <v>0</v>
      </c>
      <c r="BU91" s="5">
        <f>SUMIFS(Data!$A:$A, Data!$H:$H,$A91,Data!$C:$C,BU$1,Data!$D:$D,BU$2)</f>
        <v>0</v>
      </c>
      <c r="BV91" s="5">
        <f>SUMIFS(Data!$A:$A, Data!$H:$H,$A91,Data!$C:$C,BV$1,Data!$D:$D,BV$2)</f>
        <v>0</v>
      </c>
      <c r="BW91" s="5">
        <f>SUMIFS(Data!$A:$A, Data!$H:$H,$A91,Data!$C:$C,BW$1,Data!$D:$D,BW$2)</f>
        <v>0</v>
      </c>
      <c r="BX91" s="5">
        <f>SUMIFS(Data!$A:$A, Data!$H:$H,$A91,Data!$C:$C,BX$1,Data!$D:$D,BX$2)</f>
        <v>0</v>
      </c>
      <c r="BY91" s="5">
        <f>SUMIFS(Data!$A:$A, Data!$H:$H,$A91,Data!$C:$C,BY$1,Data!$D:$D,BY$2)</f>
        <v>0</v>
      </c>
      <c r="BZ91" s="5">
        <f>SUMIFS(Data!$A:$A, Data!$H:$H,$A91,Data!$C:$C,BZ$1,Data!$D:$D,BZ$2)</f>
        <v>0</v>
      </c>
      <c r="CA91" s="5">
        <f>SUMIFS(Data!$A:$A, Data!$H:$H,$A91,Data!$C:$C,CA$1,Data!$D:$D,CA$2)</f>
        <v>0</v>
      </c>
      <c r="CB91" s="5">
        <f>SUMIFS(Data!$A:$A, Data!$H:$H,$A91,Data!$C:$C,CB$1,Data!$D:$D,CB$2)</f>
        <v>0</v>
      </c>
      <c r="CC91" s="5">
        <f>SUMIFS(Data!$A:$A, Data!$H:$H,$A91,Data!$C:$C,CC$1,Data!$D:$D,CC$2)</f>
        <v>0</v>
      </c>
      <c r="CD91" s="5">
        <f>SUMIFS(Data!$A:$A, Data!$H:$H,$A91,Data!$C:$C,CD$1,Data!$D:$D,CD$2)</f>
        <v>0</v>
      </c>
      <c r="CE91" s="5">
        <f>SUMIFS(Data!$A:$A, Data!$H:$H,$A91,Data!$C:$C,CE$1,Data!$D:$D,CE$2)</f>
        <v>0</v>
      </c>
      <c r="CF91" s="5">
        <f>SUMIFS(Data!$A:$A, Data!$H:$H,$A91,Data!$C:$C,CF$1,Data!$D:$D,CF$2)</f>
        <v>0</v>
      </c>
      <c r="CG91" s="5">
        <f>SUMIFS(Data!$A:$A, Data!$H:$H,$A91,Data!$C:$C,CG$1,Data!$D:$D,CG$2)</f>
        <v>0</v>
      </c>
      <c r="CH91" s="5">
        <f>SUMIFS(Data!$A:$A, Data!$H:$H,$A91,Data!$C:$C,CH$1,Data!$D:$D,CH$2)</f>
        <v>0</v>
      </c>
      <c r="CI91" s="5">
        <f>SUMIFS(Data!$A:$A, Data!$H:$H,$A91,Data!$C:$C,CI$1,Data!$D:$D,CI$2)</f>
        <v>0</v>
      </c>
      <c r="CJ91" s="5">
        <f>SUMIFS(Data!$A:$A, Data!$H:$H,$A91,Data!$C:$C,CJ$1,Data!$D:$D,CJ$2)</f>
        <v>0</v>
      </c>
      <c r="CK91" s="5">
        <f>SUMIFS(Data!$A:$A, Data!$H:$H,$A91,Data!$C:$C,CK$1,Data!$D:$D,CK$2)</f>
        <v>0</v>
      </c>
      <c r="CL91" s="5">
        <f>SUMIFS(Data!$A:$A, Data!$H:$H,$A91,Data!$C:$C,CL$1,Data!$D:$D,CL$2)</f>
        <v>0</v>
      </c>
      <c r="CM91" s="5">
        <f>SUMIFS(Data!$A:$A, Data!$H:$H,$A91,Data!$C:$C,CM$1,Data!$D:$D,CM$2)</f>
        <v>0</v>
      </c>
      <c r="CN91" s="5">
        <f>SUMIFS(Data!$A:$A, Data!$H:$H,$A91,Data!$C:$C,CN$1,Data!$D:$D,CN$2)</f>
        <v>0</v>
      </c>
      <c r="CO91" s="5">
        <f>SUMIFS(Data!$A:$A, Data!$H:$H,$A91,Data!$C:$C,CO$1,Data!$D:$D,CO$2)</f>
        <v>0</v>
      </c>
      <c r="CP91" s="5">
        <f>SUMIFS(Data!$A:$A, Data!$H:$H,$A91,Data!$C:$C,CP$1,Data!$D:$D,CP$2)</f>
        <v>0</v>
      </c>
      <c r="CQ91" s="5">
        <f>SUMIFS(Data!$A:$A, Data!$H:$H,$A91,Data!$C:$C,CQ$1,Data!$D:$D,CQ$2)</f>
        <v>0</v>
      </c>
      <c r="CR91" s="5">
        <f>SUMIFS(Data!$A:$A, Data!$H:$H,$A91,Data!$C:$C,CR$1,Data!$D:$D,CR$2)</f>
        <v>0</v>
      </c>
      <c r="CS91" s="5">
        <f>SUMIFS(Data!$A:$A, Data!$H:$H,$A91,Data!$C:$C,CS$1,Data!$D:$D,CS$2)</f>
        <v>0</v>
      </c>
      <c r="CT91" s="5">
        <f>SUMIFS(Data!$A:$A, Data!$H:$H,$A91,Data!$C:$C,CT$1,Data!$D:$D,CT$2)</f>
        <v>0</v>
      </c>
      <c r="CU91" s="5">
        <f>SUMIFS(Data!$A:$A, Data!$H:$H,$A91,Data!$C:$C,CU$1,Data!$D:$D,CU$2)</f>
        <v>0</v>
      </c>
      <c r="CV91" s="5">
        <f>SUMIFS(Data!$A:$A, Data!$H:$H,$A91,Data!$C:$C,CV$1,Data!$D:$D,CV$2)</f>
        <v>0</v>
      </c>
      <c r="CW91" s="5">
        <f t="shared" ref="CW91:CX91" si="90">SUMIF($B$2:$CV$2,CW$2, $B91:$CV91)</f>
        <v>1</v>
      </c>
      <c r="CX91" s="5">
        <f t="shared" si="90"/>
        <v>1</v>
      </c>
      <c r="CY91" s="5">
        <f t="shared" si="3"/>
        <v>2</v>
      </c>
    </row>
    <row r="92">
      <c r="A92" s="5" t="str">
        <f>Countries!A90</f>
        <v>UGA</v>
      </c>
      <c r="B92" s="5">
        <f>SUMIFS(Data!$A:$A, Data!$H:$H,$A92,Data!$C:$C,B$1,Data!$D:$D,B$2)</f>
        <v>0</v>
      </c>
      <c r="C92" s="5">
        <f>SUMIFS(Data!$A:$A, Data!$H:$H,$A92,Data!$C:$C,C$1,Data!$D:$D,C$2)</f>
        <v>0</v>
      </c>
      <c r="D92" s="5">
        <f>SUMIFS(Data!$A:$A, Data!$H:$H,$A92,Data!$C:$C,D$1,Data!$D:$D,D$2)</f>
        <v>0</v>
      </c>
      <c r="E92" s="5">
        <f>SUMIFS(Data!$A:$A, Data!$H:$H,$A92,Data!$C:$C,E$1,Data!$D:$D,E$2)</f>
        <v>0</v>
      </c>
      <c r="F92" s="5">
        <f>SUMIFS(Data!$A:$A, Data!$H:$H,$A92,Data!$C:$C,F$1,Data!$D:$D,F$2)</f>
        <v>0</v>
      </c>
      <c r="G92" s="5">
        <f>SUMIFS(Data!$A:$A, Data!$H:$H,$A92,Data!$C:$C,G$1,Data!$D:$D,G$2)</f>
        <v>0</v>
      </c>
      <c r="H92" s="5">
        <f>SUMIFS(Data!$A:$A, Data!$H:$H,$A92,Data!$C:$C,H$1,Data!$D:$D,H$2)</f>
        <v>0</v>
      </c>
      <c r="I92" s="5">
        <f>SUMIFS(Data!$A:$A, Data!$H:$H,$A92,Data!$C:$C,I$1,Data!$D:$D,I$2)</f>
        <v>0</v>
      </c>
      <c r="J92" s="5">
        <f>SUMIFS(Data!$A:$A, Data!$H:$H,$A92,Data!$C:$C,J$1,Data!$D:$D,J$2)</f>
        <v>1</v>
      </c>
      <c r="K92" s="5">
        <f>SUMIFS(Data!$A:$A, Data!$H:$H,$A92,Data!$C:$C,K$1,Data!$D:$D,K$2)</f>
        <v>0</v>
      </c>
      <c r="L92" s="5">
        <f>SUMIFS(Data!$A:$A, Data!$H:$H,$A92,Data!$C:$C,L$1,Data!$D:$D,L$2)</f>
        <v>0</v>
      </c>
      <c r="M92" s="5">
        <f>SUMIFS(Data!$A:$A, Data!$H:$H,$A92,Data!$C:$C,M$1,Data!$D:$D,M$2)</f>
        <v>0</v>
      </c>
      <c r="N92" s="5">
        <f>SUMIFS(Data!$A:$A, Data!$H:$H,$A92,Data!$C:$C,N$1,Data!$D:$D,N$2)</f>
        <v>0</v>
      </c>
      <c r="O92" s="5">
        <f>SUMIFS(Data!$A:$A, Data!$H:$H,$A92,Data!$C:$C,O$1,Data!$D:$D,O$2)</f>
        <v>0</v>
      </c>
      <c r="P92" s="5">
        <f>SUMIFS(Data!$A:$A, Data!$H:$H,$A92,Data!$C:$C,P$1,Data!$D:$D,P$2)</f>
        <v>0</v>
      </c>
      <c r="Q92" s="5">
        <f>SUMIFS(Data!$A:$A, Data!$H:$H,$A92,Data!$C:$C,Q$1,Data!$D:$D,Q$2)</f>
        <v>0</v>
      </c>
      <c r="R92" s="5">
        <f>SUMIFS(Data!$A:$A, Data!$H:$H,$A92,Data!$C:$C,R$1,Data!$D:$D,R$2)</f>
        <v>0</v>
      </c>
      <c r="S92" s="5">
        <f>SUMIFS(Data!$A:$A, Data!$H:$H,$A92,Data!$C:$C,S$1,Data!$D:$D,S$2)</f>
        <v>0</v>
      </c>
      <c r="T92" s="5">
        <f>SUMIFS(Data!$A:$A, Data!$H:$H,$A92,Data!$C:$C,T$1,Data!$D:$D,T$2)</f>
        <v>0</v>
      </c>
      <c r="U92" s="5">
        <f>SUMIFS(Data!$A:$A, Data!$H:$H,$A92,Data!$C:$C,U$1,Data!$D:$D,U$2)</f>
        <v>0</v>
      </c>
      <c r="V92" s="5">
        <f>SUMIFS(Data!$A:$A, Data!$H:$H,$A92,Data!$C:$C,V$1,Data!$D:$D,V$2)</f>
        <v>0</v>
      </c>
      <c r="W92" s="5">
        <f>SUMIFS(Data!$A:$A, Data!$H:$H,$A92,Data!$C:$C,W$1,Data!$D:$D,W$2)</f>
        <v>0</v>
      </c>
      <c r="X92" s="5">
        <f>SUMIFS(Data!$A:$A, Data!$H:$H,$A92,Data!$C:$C,X$1,Data!$D:$D,X$2)</f>
        <v>0</v>
      </c>
      <c r="Y92" s="5">
        <f>SUMIFS(Data!$A:$A, Data!$H:$H,$A92,Data!$C:$C,Y$1,Data!$D:$D,Y$2)</f>
        <v>0</v>
      </c>
      <c r="Z92" s="5">
        <f>SUMIFS(Data!$A:$A, Data!$H:$H,$A92,Data!$C:$C,Z$1,Data!$D:$D,Z$2)</f>
        <v>0</v>
      </c>
      <c r="AA92" s="5">
        <f>SUMIFS(Data!$A:$A, Data!$H:$H,$A92,Data!$C:$C,AA$1,Data!$D:$D,AA$2)</f>
        <v>0</v>
      </c>
      <c r="AB92" s="5">
        <f>SUMIFS(Data!$A:$A, Data!$H:$H,$A92,Data!$C:$C,AB$1,Data!$D:$D,AB$2)</f>
        <v>0</v>
      </c>
      <c r="AC92" s="5">
        <f>SUMIFS(Data!$A:$A, Data!$H:$H,$A92,Data!$C:$C,AC$1,Data!$D:$D,AC$2)</f>
        <v>0</v>
      </c>
      <c r="AD92" s="5">
        <f>SUMIFS(Data!$A:$A, Data!$H:$H,$A92,Data!$C:$C,AD$1,Data!$D:$D,AD$2)</f>
        <v>0</v>
      </c>
      <c r="AE92" s="5">
        <f>SUMIFS(Data!$A:$A, Data!$H:$H,$A92,Data!$C:$C,AE$1,Data!$D:$D,AE$2)</f>
        <v>0</v>
      </c>
      <c r="AF92" s="5">
        <f>SUMIFS(Data!$A:$A, Data!$H:$H,$A92,Data!$C:$C,AF$1,Data!$D:$D,AF$2)</f>
        <v>0</v>
      </c>
      <c r="AG92" s="5">
        <f>SUMIFS(Data!$A:$A, Data!$H:$H,$A92,Data!$C:$C,AG$1,Data!$D:$D,AG$2)</f>
        <v>0</v>
      </c>
      <c r="AH92" s="5">
        <f>SUMIFS(Data!$A:$A, Data!$H:$H,$A92,Data!$C:$C,AH$1,Data!$D:$D,AH$2)</f>
        <v>0</v>
      </c>
      <c r="AI92" s="5">
        <f>SUMIFS(Data!$A:$A, Data!$H:$H,$A92,Data!$C:$C,AI$1,Data!$D:$D,AI$2)</f>
        <v>0</v>
      </c>
      <c r="AJ92" s="5">
        <f>SUMIFS(Data!$A:$A, Data!$H:$H,$A92,Data!$C:$C,AJ$1,Data!$D:$D,AJ$2)</f>
        <v>0</v>
      </c>
      <c r="AK92" s="5">
        <f>SUMIFS(Data!$A:$A, Data!$H:$H,$A92,Data!$C:$C,AK$1,Data!$D:$D,AK$2)</f>
        <v>0</v>
      </c>
      <c r="AL92" s="5">
        <f>SUMIFS(Data!$A:$A, Data!$H:$H,$A92,Data!$C:$C,AL$1,Data!$D:$D,AL$2)</f>
        <v>0</v>
      </c>
      <c r="AM92" s="5">
        <f>SUMIFS(Data!$A:$A, Data!$H:$H,$A92,Data!$C:$C,AM$1,Data!$D:$D,AM$2)</f>
        <v>0</v>
      </c>
      <c r="AN92" s="5">
        <f>SUMIFS(Data!$A:$A, Data!$H:$H,$A92,Data!$C:$C,AN$1,Data!$D:$D,AN$2)</f>
        <v>0</v>
      </c>
      <c r="AO92" s="5">
        <f>SUMIFS(Data!$A:$A, Data!$H:$H,$A92,Data!$C:$C,AO$1,Data!$D:$D,AO$2)</f>
        <v>0</v>
      </c>
      <c r="AP92" s="5">
        <f>SUMIFS(Data!$A:$A, Data!$H:$H,$A92,Data!$C:$C,AP$1,Data!$D:$D,AP$2)</f>
        <v>0</v>
      </c>
      <c r="AQ92" s="5">
        <f>SUMIFS(Data!$A:$A, Data!$H:$H,$A92,Data!$C:$C,AQ$1,Data!$D:$D,AQ$2)</f>
        <v>0</v>
      </c>
      <c r="AR92" s="5">
        <f>SUMIFS(Data!$A:$A, Data!$H:$H,$A92,Data!$C:$C,AR$1,Data!$D:$D,AR$2)</f>
        <v>0</v>
      </c>
      <c r="AS92" s="5">
        <f>SUMIFS(Data!$A:$A, Data!$H:$H,$A92,Data!$C:$C,AS$1,Data!$D:$D,AS$2)</f>
        <v>0</v>
      </c>
      <c r="AT92" s="5">
        <f>SUMIFS(Data!$A:$A, Data!$H:$H,$A92,Data!$C:$C,AT$1,Data!$D:$D,AT$2)</f>
        <v>0</v>
      </c>
      <c r="AU92" s="5">
        <f>SUMIFS(Data!$A:$A, Data!$H:$H,$A92,Data!$C:$C,AU$1,Data!$D:$D,AU$2)</f>
        <v>0</v>
      </c>
      <c r="AV92" s="5">
        <f>SUMIFS(Data!$A:$A, Data!$H:$H,$A92,Data!$C:$C,AV$1,Data!$D:$D,AV$2)</f>
        <v>0</v>
      </c>
      <c r="AW92" s="5">
        <f>SUMIFS(Data!$A:$A, Data!$H:$H,$A92,Data!$C:$C,AW$1,Data!$D:$D,AW$2)</f>
        <v>0</v>
      </c>
      <c r="AX92" s="5">
        <f>SUMIFS(Data!$A:$A, Data!$H:$H,$A92,Data!$C:$C,AX$1,Data!$D:$D,AX$2)</f>
        <v>0</v>
      </c>
      <c r="AY92" s="5">
        <f>SUMIFS(Data!$A:$A, Data!$H:$H,$A92,Data!$C:$C,AY$1,Data!$D:$D,AY$2)</f>
        <v>0</v>
      </c>
      <c r="AZ92" s="5">
        <f>SUMIFS(Data!$A:$A, Data!$H:$H,$A92,Data!$C:$C,AZ$1,Data!$D:$D,AZ$2)</f>
        <v>0</v>
      </c>
      <c r="BA92" s="5">
        <f>SUMIFS(Data!$A:$A, Data!$H:$H,$A92,Data!$C:$C,BA$1,Data!$D:$D,BA$2)</f>
        <v>0</v>
      </c>
      <c r="BB92" s="5">
        <f>SUMIFS(Data!$A:$A, Data!$H:$H,$A92,Data!$C:$C,BB$1,Data!$D:$D,BB$2)</f>
        <v>0</v>
      </c>
      <c r="BC92" s="5">
        <f>SUMIFS(Data!$A:$A, Data!$H:$H,$A92,Data!$C:$C,BC$1,Data!$D:$D,BC$2)</f>
        <v>0</v>
      </c>
      <c r="BD92" s="5">
        <f>SUMIFS(Data!$A:$A, Data!$H:$H,$A92,Data!$C:$C,BD$1,Data!$D:$D,BD$2)</f>
        <v>0</v>
      </c>
      <c r="BE92" s="5">
        <f>SUMIFS(Data!$A:$A, Data!$H:$H,$A92,Data!$C:$C,BE$1,Data!$D:$D,BE$2)</f>
        <v>0</v>
      </c>
      <c r="BF92" s="5">
        <f>SUMIFS(Data!$A:$A, Data!$H:$H,$A92,Data!$C:$C,BF$1,Data!$D:$D,BF$2)</f>
        <v>0</v>
      </c>
      <c r="BG92" s="5">
        <f>SUMIFS(Data!$A:$A, Data!$H:$H,$A92,Data!$C:$C,BG$1,Data!$D:$D,BG$2)</f>
        <v>0</v>
      </c>
      <c r="BH92" s="5">
        <f>SUMIFS(Data!$A:$A, Data!$H:$H,$A92,Data!$C:$C,BH$1,Data!$D:$D,BH$2)</f>
        <v>0</v>
      </c>
      <c r="BI92" s="5">
        <f>SUMIFS(Data!$A:$A, Data!$H:$H,$A92,Data!$C:$C,BI$1,Data!$D:$D,BI$2)</f>
        <v>0</v>
      </c>
      <c r="BJ92" s="5">
        <f>SUMIFS(Data!$A:$A, Data!$H:$H,$A92,Data!$C:$C,BJ$1,Data!$D:$D,BJ$2)</f>
        <v>0</v>
      </c>
      <c r="BK92" s="5">
        <f>SUMIFS(Data!$A:$A, Data!$H:$H,$A92,Data!$C:$C,BK$1,Data!$D:$D,BK$2)</f>
        <v>0</v>
      </c>
      <c r="BL92" s="5">
        <f>SUMIFS(Data!$A:$A, Data!$H:$H,$A92,Data!$C:$C,BL$1,Data!$D:$D,BL$2)</f>
        <v>0</v>
      </c>
      <c r="BM92" s="5">
        <f>SUMIFS(Data!$A:$A, Data!$H:$H,$A92,Data!$C:$C,BM$1,Data!$D:$D,BM$2)</f>
        <v>0</v>
      </c>
      <c r="BN92" s="5">
        <f>SUMIFS(Data!$A:$A, Data!$H:$H,$A92,Data!$C:$C,BN$1,Data!$D:$D,BN$2)</f>
        <v>0</v>
      </c>
      <c r="BO92" s="5">
        <f>SUMIFS(Data!$A:$A, Data!$H:$H,$A92,Data!$C:$C,BO$1,Data!$D:$D,BO$2)</f>
        <v>0</v>
      </c>
      <c r="BP92" s="5">
        <f>SUMIFS(Data!$A:$A, Data!$H:$H,$A92,Data!$C:$C,BP$1,Data!$D:$D,BP$2)</f>
        <v>0</v>
      </c>
      <c r="BQ92" s="5">
        <f>SUMIFS(Data!$A:$A, Data!$H:$H,$A92,Data!$C:$C,BQ$1,Data!$D:$D,BQ$2)</f>
        <v>0</v>
      </c>
      <c r="BR92" s="5">
        <f>SUMIFS(Data!$A:$A, Data!$H:$H,$A92,Data!$C:$C,BR$1,Data!$D:$D,BR$2)</f>
        <v>0</v>
      </c>
      <c r="BS92" s="5">
        <f>SUMIFS(Data!$A:$A, Data!$H:$H,$A92,Data!$C:$C,BS$1,Data!$D:$D,BS$2)</f>
        <v>0</v>
      </c>
      <c r="BT92" s="5">
        <f>SUMIFS(Data!$A:$A, Data!$H:$H,$A92,Data!$C:$C,BT$1,Data!$D:$D,BT$2)</f>
        <v>0</v>
      </c>
      <c r="BU92" s="5">
        <f>SUMIFS(Data!$A:$A, Data!$H:$H,$A92,Data!$C:$C,BU$1,Data!$D:$D,BU$2)</f>
        <v>0</v>
      </c>
      <c r="BV92" s="5">
        <f>SUMIFS(Data!$A:$A, Data!$H:$H,$A92,Data!$C:$C,BV$1,Data!$D:$D,BV$2)</f>
        <v>0</v>
      </c>
      <c r="BW92" s="5">
        <f>SUMIFS(Data!$A:$A, Data!$H:$H,$A92,Data!$C:$C,BW$1,Data!$D:$D,BW$2)</f>
        <v>0</v>
      </c>
      <c r="BX92" s="5">
        <f>SUMIFS(Data!$A:$A, Data!$H:$H,$A92,Data!$C:$C,BX$1,Data!$D:$D,BX$2)</f>
        <v>0</v>
      </c>
      <c r="BY92" s="5">
        <f>SUMIFS(Data!$A:$A, Data!$H:$H,$A92,Data!$C:$C,BY$1,Data!$D:$D,BY$2)</f>
        <v>0</v>
      </c>
      <c r="BZ92" s="5">
        <f>SUMIFS(Data!$A:$A, Data!$H:$H,$A92,Data!$C:$C,BZ$1,Data!$D:$D,BZ$2)</f>
        <v>0</v>
      </c>
      <c r="CA92" s="5">
        <f>SUMIFS(Data!$A:$A, Data!$H:$H,$A92,Data!$C:$C,CA$1,Data!$D:$D,CA$2)</f>
        <v>0</v>
      </c>
      <c r="CB92" s="5">
        <f>SUMIFS(Data!$A:$A, Data!$H:$H,$A92,Data!$C:$C,CB$1,Data!$D:$D,CB$2)</f>
        <v>0</v>
      </c>
      <c r="CC92" s="5">
        <f>SUMIFS(Data!$A:$A, Data!$H:$H,$A92,Data!$C:$C,CC$1,Data!$D:$D,CC$2)</f>
        <v>0</v>
      </c>
      <c r="CD92" s="5">
        <f>SUMIFS(Data!$A:$A, Data!$H:$H,$A92,Data!$C:$C,CD$1,Data!$D:$D,CD$2)</f>
        <v>0</v>
      </c>
      <c r="CE92" s="5">
        <f>SUMIFS(Data!$A:$A, Data!$H:$H,$A92,Data!$C:$C,CE$1,Data!$D:$D,CE$2)</f>
        <v>0</v>
      </c>
      <c r="CF92" s="5">
        <f>SUMIFS(Data!$A:$A, Data!$H:$H,$A92,Data!$C:$C,CF$1,Data!$D:$D,CF$2)</f>
        <v>0</v>
      </c>
      <c r="CG92" s="5">
        <f>SUMIFS(Data!$A:$A, Data!$H:$H,$A92,Data!$C:$C,CG$1,Data!$D:$D,CG$2)</f>
        <v>0</v>
      </c>
      <c r="CH92" s="5">
        <f>SUMIFS(Data!$A:$A, Data!$H:$H,$A92,Data!$C:$C,CH$1,Data!$D:$D,CH$2)</f>
        <v>0</v>
      </c>
      <c r="CI92" s="5">
        <f>SUMIFS(Data!$A:$A, Data!$H:$H,$A92,Data!$C:$C,CI$1,Data!$D:$D,CI$2)</f>
        <v>0</v>
      </c>
      <c r="CJ92" s="5">
        <f>SUMIFS(Data!$A:$A, Data!$H:$H,$A92,Data!$C:$C,CJ$1,Data!$D:$D,CJ$2)</f>
        <v>0</v>
      </c>
      <c r="CK92" s="5">
        <f>SUMIFS(Data!$A:$A, Data!$H:$H,$A92,Data!$C:$C,CK$1,Data!$D:$D,CK$2)</f>
        <v>0</v>
      </c>
      <c r="CL92" s="5">
        <f>SUMIFS(Data!$A:$A, Data!$H:$H,$A92,Data!$C:$C,CL$1,Data!$D:$D,CL$2)</f>
        <v>0</v>
      </c>
      <c r="CM92" s="5">
        <f>SUMIFS(Data!$A:$A, Data!$H:$H,$A92,Data!$C:$C,CM$1,Data!$D:$D,CM$2)</f>
        <v>0</v>
      </c>
      <c r="CN92" s="5">
        <f>SUMIFS(Data!$A:$A, Data!$H:$H,$A92,Data!$C:$C,CN$1,Data!$D:$D,CN$2)</f>
        <v>0</v>
      </c>
      <c r="CO92" s="5">
        <f>SUMIFS(Data!$A:$A, Data!$H:$H,$A92,Data!$C:$C,CO$1,Data!$D:$D,CO$2)</f>
        <v>0</v>
      </c>
      <c r="CP92" s="5">
        <f>SUMIFS(Data!$A:$A, Data!$H:$H,$A92,Data!$C:$C,CP$1,Data!$D:$D,CP$2)</f>
        <v>0</v>
      </c>
      <c r="CQ92" s="5">
        <f>SUMIFS(Data!$A:$A, Data!$H:$H,$A92,Data!$C:$C,CQ$1,Data!$D:$D,CQ$2)</f>
        <v>0</v>
      </c>
      <c r="CR92" s="5">
        <f>SUMIFS(Data!$A:$A, Data!$H:$H,$A92,Data!$C:$C,CR$1,Data!$D:$D,CR$2)</f>
        <v>0</v>
      </c>
      <c r="CS92" s="5">
        <f>SUMIFS(Data!$A:$A, Data!$H:$H,$A92,Data!$C:$C,CS$1,Data!$D:$D,CS$2)</f>
        <v>0</v>
      </c>
      <c r="CT92" s="5">
        <f>SUMIFS(Data!$A:$A, Data!$H:$H,$A92,Data!$C:$C,CT$1,Data!$D:$D,CT$2)</f>
        <v>0</v>
      </c>
      <c r="CU92" s="5">
        <f>SUMIFS(Data!$A:$A, Data!$H:$H,$A92,Data!$C:$C,CU$1,Data!$D:$D,CU$2)</f>
        <v>0</v>
      </c>
      <c r="CV92" s="5">
        <f>SUMIFS(Data!$A:$A, Data!$H:$H,$A92,Data!$C:$C,CV$1,Data!$D:$D,CV$2)</f>
        <v>0</v>
      </c>
      <c r="CW92" s="5">
        <f t="shared" ref="CW92:CX92" si="91">SUMIF($B$2:$CV$2,CW$2, $B92:$CV92)</f>
        <v>1</v>
      </c>
      <c r="CX92" s="5">
        <f t="shared" si="91"/>
        <v>0</v>
      </c>
      <c r="CY92" s="5">
        <f t="shared" si="3"/>
        <v>1</v>
      </c>
    </row>
    <row r="93">
      <c r="A93" s="5" t="str">
        <f>Countries!A91</f>
        <v>UKR</v>
      </c>
      <c r="B93" s="5">
        <f>SUMIFS(Data!$A:$A, Data!$H:$H,$A93,Data!$C:$C,B$1,Data!$D:$D,B$2)</f>
        <v>0</v>
      </c>
      <c r="C93" s="5">
        <f>SUMIFS(Data!$A:$A, Data!$H:$H,$A93,Data!$C:$C,C$1,Data!$D:$D,C$2)</f>
        <v>0</v>
      </c>
      <c r="D93" s="5">
        <f>SUMIFS(Data!$A:$A, Data!$H:$H,$A93,Data!$C:$C,D$1,Data!$D:$D,D$2)</f>
        <v>0</v>
      </c>
      <c r="E93" s="5">
        <f>SUMIFS(Data!$A:$A, Data!$H:$H,$A93,Data!$C:$C,E$1,Data!$D:$D,E$2)</f>
        <v>0</v>
      </c>
      <c r="F93" s="5">
        <f>SUMIFS(Data!$A:$A, Data!$H:$H,$A93,Data!$C:$C,F$1,Data!$D:$D,F$2)</f>
        <v>0</v>
      </c>
      <c r="G93" s="5">
        <f>SUMIFS(Data!$A:$A, Data!$H:$H,$A93,Data!$C:$C,G$1,Data!$D:$D,G$2)</f>
        <v>0</v>
      </c>
      <c r="H93" s="5">
        <f>SUMIFS(Data!$A:$A, Data!$H:$H,$A93,Data!$C:$C,H$1,Data!$D:$D,H$2)</f>
        <v>0</v>
      </c>
      <c r="I93" s="5">
        <f>SUMIFS(Data!$A:$A, Data!$H:$H,$A93,Data!$C:$C,I$1,Data!$D:$D,I$2)</f>
        <v>0</v>
      </c>
      <c r="J93" s="5">
        <f>SUMIFS(Data!$A:$A, Data!$H:$H,$A93,Data!$C:$C,J$1,Data!$D:$D,J$2)</f>
        <v>0</v>
      </c>
      <c r="K93" s="5">
        <f>SUMIFS(Data!$A:$A, Data!$H:$H,$A93,Data!$C:$C,K$1,Data!$D:$D,K$2)</f>
        <v>0</v>
      </c>
      <c r="L93" s="5">
        <f>SUMIFS(Data!$A:$A, Data!$H:$H,$A93,Data!$C:$C,L$1,Data!$D:$D,L$2)</f>
        <v>0</v>
      </c>
      <c r="M93" s="5">
        <f>SUMIFS(Data!$A:$A, Data!$H:$H,$A93,Data!$C:$C,M$1,Data!$D:$D,M$2)</f>
        <v>0</v>
      </c>
      <c r="N93" s="5">
        <f>SUMIFS(Data!$A:$A, Data!$H:$H,$A93,Data!$C:$C,N$1,Data!$D:$D,N$2)</f>
        <v>0</v>
      </c>
      <c r="O93" s="5">
        <f>SUMIFS(Data!$A:$A, Data!$H:$H,$A93,Data!$C:$C,O$1,Data!$D:$D,O$2)</f>
        <v>0</v>
      </c>
      <c r="P93" s="5">
        <f>SUMIFS(Data!$A:$A, Data!$H:$H,$A93,Data!$C:$C,P$1,Data!$D:$D,P$2)</f>
        <v>0</v>
      </c>
      <c r="Q93" s="5">
        <f>SUMIFS(Data!$A:$A, Data!$H:$H,$A93,Data!$C:$C,Q$1,Data!$D:$D,Q$2)</f>
        <v>0</v>
      </c>
      <c r="R93" s="5">
        <f>SUMIFS(Data!$A:$A, Data!$H:$H,$A93,Data!$C:$C,R$1,Data!$D:$D,R$2)</f>
        <v>0</v>
      </c>
      <c r="S93" s="5">
        <f>SUMIFS(Data!$A:$A, Data!$H:$H,$A93,Data!$C:$C,S$1,Data!$D:$D,S$2)</f>
        <v>0</v>
      </c>
      <c r="T93" s="5">
        <f>SUMIFS(Data!$A:$A, Data!$H:$H,$A93,Data!$C:$C,T$1,Data!$D:$D,T$2)</f>
        <v>0</v>
      </c>
      <c r="U93" s="5">
        <f>SUMIFS(Data!$A:$A, Data!$H:$H,$A93,Data!$C:$C,U$1,Data!$D:$D,U$2)</f>
        <v>0</v>
      </c>
      <c r="V93" s="5">
        <f>SUMIFS(Data!$A:$A, Data!$H:$H,$A93,Data!$C:$C,V$1,Data!$D:$D,V$2)</f>
        <v>1</v>
      </c>
      <c r="W93" s="5">
        <f>SUMIFS(Data!$A:$A, Data!$H:$H,$A93,Data!$C:$C,W$1,Data!$D:$D,W$2)</f>
        <v>0</v>
      </c>
      <c r="X93" s="5">
        <f>SUMIFS(Data!$A:$A, Data!$H:$H,$A93,Data!$C:$C,X$1,Data!$D:$D,X$2)</f>
        <v>0</v>
      </c>
      <c r="Y93" s="5">
        <f>SUMIFS(Data!$A:$A, Data!$H:$H,$A93,Data!$C:$C,Y$1,Data!$D:$D,Y$2)</f>
        <v>0</v>
      </c>
      <c r="Z93" s="5">
        <f>SUMIFS(Data!$A:$A, Data!$H:$H,$A93,Data!$C:$C,Z$1,Data!$D:$D,Z$2)</f>
        <v>0</v>
      </c>
      <c r="AA93" s="5">
        <f>SUMIFS(Data!$A:$A, Data!$H:$H,$A93,Data!$C:$C,AA$1,Data!$D:$D,AA$2)</f>
        <v>2</v>
      </c>
      <c r="AB93" s="5">
        <f>SUMIFS(Data!$A:$A, Data!$H:$H,$A93,Data!$C:$C,AB$1,Data!$D:$D,AB$2)</f>
        <v>0</v>
      </c>
      <c r="AC93" s="5">
        <f>SUMIFS(Data!$A:$A, Data!$H:$H,$A93,Data!$C:$C,AC$1,Data!$D:$D,AC$2)</f>
        <v>0</v>
      </c>
      <c r="AD93" s="5">
        <f>SUMIFS(Data!$A:$A, Data!$H:$H,$A93,Data!$C:$C,AD$1,Data!$D:$D,AD$2)</f>
        <v>0</v>
      </c>
      <c r="AE93" s="5">
        <f>SUMIFS(Data!$A:$A, Data!$H:$H,$A93,Data!$C:$C,AE$1,Data!$D:$D,AE$2)</f>
        <v>0</v>
      </c>
      <c r="AF93" s="5">
        <f>SUMIFS(Data!$A:$A, Data!$H:$H,$A93,Data!$C:$C,AF$1,Data!$D:$D,AF$2)</f>
        <v>0</v>
      </c>
      <c r="AG93" s="5">
        <f>SUMIFS(Data!$A:$A, Data!$H:$H,$A93,Data!$C:$C,AG$1,Data!$D:$D,AG$2)</f>
        <v>0</v>
      </c>
      <c r="AH93" s="5">
        <f>SUMIFS(Data!$A:$A, Data!$H:$H,$A93,Data!$C:$C,AH$1,Data!$D:$D,AH$2)</f>
        <v>0</v>
      </c>
      <c r="AI93" s="5">
        <f>SUMIFS(Data!$A:$A, Data!$H:$H,$A93,Data!$C:$C,AI$1,Data!$D:$D,AI$2)</f>
        <v>0</v>
      </c>
      <c r="AJ93" s="5">
        <f>SUMIFS(Data!$A:$A, Data!$H:$H,$A93,Data!$C:$C,AJ$1,Data!$D:$D,AJ$2)</f>
        <v>0</v>
      </c>
      <c r="AK93" s="5">
        <f>SUMIFS(Data!$A:$A, Data!$H:$H,$A93,Data!$C:$C,AK$1,Data!$D:$D,AK$2)</f>
        <v>1</v>
      </c>
      <c r="AL93" s="5">
        <f>SUMIFS(Data!$A:$A, Data!$H:$H,$A93,Data!$C:$C,AL$1,Data!$D:$D,AL$2)</f>
        <v>0</v>
      </c>
      <c r="AM93" s="5">
        <f>SUMIFS(Data!$A:$A, Data!$H:$H,$A93,Data!$C:$C,AM$1,Data!$D:$D,AM$2)</f>
        <v>0</v>
      </c>
      <c r="AN93" s="5">
        <f>SUMIFS(Data!$A:$A, Data!$H:$H,$A93,Data!$C:$C,AN$1,Data!$D:$D,AN$2)</f>
        <v>0</v>
      </c>
      <c r="AO93" s="5">
        <f>SUMIFS(Data!$A:$A, Data!$H:$H,$A93,Data!$C:$C,AO$1,Data!$D:$D,AO$2)</f>
        <v>0</v>
      </c>
      <c r="AP93" s="5">
        <f>SUMIFS(Data!$A:$A, Data!$H:$H,$A93,Data!$C:$C,AP$1,Data!$D:$D,AP$2)</f>
        <v>0</v>
      </c>
      <c r="AQ93" s="5">
        <f>SUMIFS(Data!$A:$A, Data!$H:$H,$A93,Data!$C:$C,AQ$1,Data!$D:$D,AQ$2)</f>
        <v>0</v>
      </c>
      <c r="AR93" s="5">
        <f>SUMIFS(Data!$A:$A, Data!$H:$H,$A93,Data!$C:$C,AR$1,Data!$D:$D,AR$2)</f>
        <v>0</v>
      </c>
      <c r="AS93" s="5">
        <f>SUMIFS(Data!$A:$A, Data!$H:$H,$A93,Data!$C:$C,AS$1,Data!$D:$D,AS$2)</f>
        <v>0</v>
      </c>
      <c r="AT93" s="5">
        <f>SUMIFS(Data!$A:$A, Data!$H:$H,$A93,Data!$C:$C,AT$1,Data!$D:$D,AT$2)</f>
        <v>0</v>
      </c>
      <c r="AU93" s="5">
        <f>SUMIFS(Data!$A:$A, Data!$H:$H,$A93,Data!$C:$C,AU$1,Data!$D:$D,AU$2)</f>
        <v>0</v>
      </c>
      <c r="AV93" s="5">
        <f>SUMIFS(Data!$A:$A, Data!$H:$H,$A93,Data!$C:$C,AV$1,Data!$D:$D,AV$2)</f>
        <v>0</v>
      </c>
      <c r="AW93" s="5">
        <f>SUMIFS(Data!$A:$A, Data!$H:$H,$A93,Data!$C:$C,AW$1,Data!$D:$D,AW$2)</f>
        <v>0</v>
      </c>
      <c r="AX93" s="5">
        <f>SUMIFS(Data!$A:$A, Data!$H:$H,$A93,Data!$C:$C,AX$1,Data!$D:$D,AX$2)</f>
        <v>0</v>
      </c>
      <c r="AY93" s="5">
        <f>SUMIFS(Data!$A:$A, Data!$H:$H,$A93,Data!$C:$C,AY$1,Data!$D:$D,AY$2)</f>
        <v>0</v>
      </c>
      <c r="AZ93" s="5">
        <f>SUMIFS(Data!$A:$A, Data!$H:$H,$A93,Data!$C:$C,AZ$1,Data!$D:$D,AZ$2)</f>
        <v>0</v>
      </c>
      <c r="BA93" s="5">
        <f>SUMIFS(Data!$A:$A, Data!$H:$H,$A93,Data!$C:$C,BA$1,Data!$D:$D,BA$2)</f>
        <v>0</v>
      </c>
      <c r="BB93" s="5">
        <f>SUMIFS(Data!$A:$A, Data!$H:$H,$A93,Data!$C:$C,BB$1,Data!$D:$D,BB$2)</f>
        <v>0</v>
      </c>
      <c r="BC93" s="5">
        <f>SUMIFS(Data!$A:$A, Data!$H:$H,$A93,Data!$C:$C,BC$1,Data!$D:$D,BC$2)</f>
        <v>1</v>
      </c>
      <c r="BD93" s="5">
        <f>SUMIFS(Data!$A:$A, Data!$H:$H,$A93,Data!$C:$C,BD$1,Data!$D:$D,BD$2)</f>
        <v>0</v>
      </c>
      <c r="BE93" s="5">
        <f>SUMIFS(Data!$A:$A, Data!$H:$H,$A93,Data!$C:$C,BE$1,Data!$D:$D,BE$2)</f>
        <v>0</v>
      </c>
      <c r="BF93" s="5">
        <f>SUMIFS(Data!$A:$A, Data!$H:$H,$A93,Data!$C:$C,BF$1,Data!$D:$D,BF$2)</f>
        <v>0</v>
      </c>
      <c r="BG93" s="5">
        <f>SUMIFS(Data!$A:$A, Data!$H:$H,$A93,Data!$C:$C,BG$1,Data!$D:$D,BG$2)</f>
        <v>0</v>
      </c>
      <c r="BH93" s="5">
        <f>SUMIFS(Data!$A:$A, Data!$H:$H,$A93,Data!$C:$C,BH$1,Data!$D:$D,BH$2)</f>
        <v>0</v>
      </c>
      <c r="BI93" s="5">
        <f>SUMIFS(Data!$A:$A, Data!$H:$H,$A93,Data!$C:$C,BI$1,Data!$D:$D,BI$2)</f>
        <v>0</v>
      </c>
      <c r="BJ93" s="5">
        <f>SUMIFS(Data!$A:$A, Data!$H:$H,$A93,Data!$C:$C,BJ$1,Data!$D:$D,BJ$2)</f>
        <v>0</v>
      </c>
      <c r="BK93" s="5">
        <f>SUMIFS(Data!$A:$A, Data!$H:$H,$A93,Data!$C:$C,BK$1,Data!$D:$D,BK$2)</f>
        <v>0</v>
      </c>
      <c r="BL93" s="5">
        <f>SUMIFS(Data!$A:$A, Data!$H:$H,$A93,Data!$C:$C,BL$1,Data!$D:$D,BL$2)</f>
        <v>0</v>
      </c>
      <c r="BM93" s="5">
        <f>SUMIFS(Data!$A:$A, Data!$H:$H,$A93,Data!$C:$C,BM$1,Data!$D:$D,BM$2)</f>
        <v>0</v>
      </c>
      <c r="BN93" s="5">
        <f>SUMIFS(Data!$A:$A, Data!$H:$H,$A93,Data!$C:$C,BN$1,Data!$D:$D,BN$2)</f>
        <v>0</v>
      </c>
      <c r="BO93" s="5">
        <f>SUMIFS(Data!$A:$A, Data!$H:$H,$A93,Data!$C:$C,BO$1,Data!$D:$D,BO$2)</f>
        <v>0</v>
      </c>
      <c r="BP93" s="5">
        <f>SUMIFS(Data!$A:$A, Data!$H:$H,$A93,Data!$C:$C,BP$1,Data!$D:$D,BP$2)</f>
        <v>0</v>
      </c>
      <c r="BQ93" s="5">
        <f>SUMIFS(Data!$A:$A, Data!$H:$H,$A93,Data!$C:$C,BQ$1,Data!$D:$D,BQ$2)</f>
        <v>0</v>
      </c>
      <c r="BR93" s="5">
        <f>SUMIFS(Data!$A:$A, Data!$H:$H,$A93,Data!$C:$C,BR$1,Data!$D:$D,BR$2)</f>
        <v>0</v>
      </c>
      <c r="BS93" s="5">
        <f>SUMIFS(Data!$A:$A, Data!$H:$H,$A93,Data!$C:$C,BS$1,Data!$D:$D,BS$2)</f>
        <v>0</v>
      </c>
      <c r="BT93" s="5">
        <f>SUMIFS(Data!$A:$A, Data!$H:$H,$A93,Data!$C:$C,BT$1,Data!$D:$D,BT$2)</f>
        <v>0</v>
      </c>
      <c r="BU93" s="5">
        <f>SUMIFS(Data!$A:$A, Data!$H:$H,$A93,Data!$C:$C,BU$1,Data!$D:$D,BU$2)</f>
        <v>0</v>
      </c>
      <c r="BV93" s="5">
        <f>SUMIFS(Data!$A:$A, Data!$H:$H,$A93,Data!$C:$C,BV$1,Data!$D:$D,BV$2)</f>
        <v>0</v>
      </c>
      <c r="BW93" s="5">
        <f>SUMIFS(Data!$A:$A, Data!$H:$H,$A93,Data!$C:$C,BW$1,Data!$D:$D,BW$2)</f>
        <v>0</v>
      </c>
      <c r="BX93" s="5">
        <f>SUMIFS(Data!$A:$A, Data!$H:$H,$A93,Data!$C:$C,BX$1,Data!$D:$D,BX$2)</f>
        <v>0</v>
      </c>
      <c r="BY93" s="5">
        <f>SUMIFS(Data!$A:$A, Data!$H:$H,$A93,Data!$C:$C,BY$1,Data!$D:$D,BY$2)</f>
        <v>1</v>
      </c>
      <c r="BZ93" s="5">
        <f>SUMIFS(Data!$A:$A, Data!$H:$H,$A93,Data!$C:$C,BZ$1,Data!$D:$D,BZ$2)</f>
        <v>0</v>
      </c>
      <c r="CA93" s="5">
        <f>SUMIFS(Data!$A:$A, Data!$H:$H,$A93,Data!$C:$C,CA$1,Data!$D:$D,CA$2)</f>
        <v>0</v>
      </c>
      <c r="CB93" s="5">
        <f>SUMIFS(Data!$A:$A, Data!$H:$H,$A93,Data!$C:$C,CB$1,Data!$D:$D,CB$2)</f>
        <v>0</v>
      </c>
      <c r="CC93" s="5">
        <f>SUMIFS(Data!$A:$A, Data!$H:$H,$A93,Data!$C:$C,CC$1,Data!$D:$D,CC$2)</f>
        <v>0</v>
      </c>
      <c r="CD93" s="5">
        <f>SUMIFS(Data!$A:$A, Data!$H:$H,$A93,Data!$C:$C,CD$1,Data!$D:$D,CD$2)</f>
        <v>0</v>
      </c>
      <c r="CE93" s="5">
        <f>SUMIFS(Data!$A:$A, Data!$H:$H,$A93,Data!$C:$C,CE$1,Data!$D:$D,CE$2)</f>
        <v>0</v>
      </c>
      <c r="CF93" s="5">
        <f>SUMIFS(Data!$A:$A, Data!$H:$H,$A93,Data!$C:$C,CF$1,Data!$D:$D,CF$2)</f>
        <v>0</v>
      </c>
      <c r="CG93" s="5">
        <f>SUMIFS(Data!$A:$A, Data!$H:$H,$A93,Data!$C:$C,CG$1,Data!$D:$D,CG$2)</f>
        <v>0</v>
      </c>
      <c r="CH93" s="5">
        <f>SUMIFS(Data!$A:$A, Data!$H:$H,$A93,Data!$C:$C,CH$1,Data!$D:$D,CH$2)</f>
        <v>0</v>
      </c>
      <c r="CI93" s="5">
        <f>SUMIFS(Data!$A:$A, Data!$H:$H,$A93,Data!$C:$C,CI$1,Data!$D:$D,CI$2)</f>
        <v>0</v>
      </c>
      <c r="CJ93" s="5">
        <f>SUMIFS(Data!$A:$A, Data!$H:$H,$A93,Data!$C:$C,CJ$1,Data!$D:$D,CJ$2)</f>
        <v>0</v>
      </c>
      <c r="CK93" s="5">
        <f>SUMIFS(Data!$A:$A, Data!$H:$H,$A93,Data!$C:$C,CK$1,Data!$D:$D,CK$2)</f>
        <v>0</v>
      </c>
      <c r="CL93" s="5">
        <f>SUMIFS(Data!$A:$A, Data!$H:$H,$A93,Data!$C:$C,CL$1,Data!$D:$D,CL$2)</f>
        <v>0</v>
      </c>
      <c r="CM93" s="5">
        <f>SUMIFS(Data!$A:$A, Data!$H:$H,$A93,Data!$C:$C,CM$1,Data!$D:$D,CM$2)</f>
        <v>0</v>
      </c>
      <c r="CN93" s="5">
        <f>SUMIFS(Data!$A:$A, Data!$H:$H,$A93,Data!$C:$C,CN$1,Data!$D:$D,CN$2)</f>
        <v>0</v>
      </c>
      <c r="CO93" s="5">
        <f>SUMIFS(Data!$A:$A, Data!$H:$H,$A93,Data!$C:$C,CO$1,Data!$D:$D,CO$2)</f>
        <v>0</v>
      </c>
      <c r="CP93" s="5">
        <f>SUMIFS(Data!$A:$A, Data!$H:$H,$A93,Data!$C:$C,CP$1,Data!$D:$D,CP$2)</f>
        <v>0</v>
      </c>
      <c r="CQ93" s="5">
        <f>SUMIFS(Data!$A:$A, Data!$H:$H,$A93,Data!$C:$C,CQ$1,Data!$D:$D,CQ$2)</f>
        <v>0</v>
      </c>
      <c r="CR93" s="5">
        <f>SUMIFS(Data!$A:$A, Data!$H:$H,$A93,Data!$C:$C,CR$1,Data!$D:$D,CR$2)</f>
        <v>0</v>
      </c>
      <c r="CS93" s="5">
        <f>SUMIFS(Data!$A:$A, Data!$H:$H,$A93,Data!$C:$C,CS$1,Data!$D:$D,CS$2)</f>
        <v>0</v>
      </c>
      <c r="CT93" s="5">
        <f>SUMIFS(Data!$A:$A, Data!$H:$H,$A93,Data!$C:$C,CT$1,Data!$D:$D,CT$2)</f>
        <v>0</v>
      </c>
      <c r="CU93" s="5">
        <f>SUMIFS(Data!$A:$A, Data!$H:$H,$A93,Data!$C:$C,CU$1,Data!$D:$D,CU$2)</f>
        <v>1</v>
      </c>
      <c r="CV93" s="5">
        <f>SUMIFS(Data!$A:$A, Data!$H:$H,$A93,Data!$C:$C,CV$1,Data!$D:$D,CV$2)</f>
        <v>0</v>
      </c>
      <c r="CW93" s="5">
        <f t="shared" ref="CW93:CX93" si="92">SUMIF($B$2:$CV$2,CW$2, $B93:$CV93)</f>
        <v>3</v>
      </c>
      <c r="CX93" s="5">
        <f t="shared" si="92"/>
        <v>4</v>
      </c>
      <c r="CY93" s="5">
        <f t="shared" si="3"/>
        <v>7</v>
      </c>
    </row>
    <row r="94">
      <c r="A94" s="5" t="str">
        <f>Countries!A92</f>
        <v>USA</v>
      </c>
      <c r="B94" s="5">
        <f>SUMIFS(Data!$A:$A, Data!$H:$H,$A94,Data!$C:$C,B$1,Data!$D:$D,B$2)</f>
        <v>0</v>
      </c>
      <c r="C94" s="5">
        <f>SUMIFS(Data!$A:$A, Data!$H:$H,$A94,Data!$C:$C,C$1,Data!$D:$D,C$2)</f>
        <v>0</v>
      </c>
      <c r="D94" s="5">
        <f>SUMIFS(Data!$A:$A, Data!$H:$H,$A94,Data!$C:$C,D$1,Data!$D:$D,D$2)</f>
        <v>0</v>
      </c>
      <c r="E94" s="5">
        <f>SUMIFS(Data!$A:$A, Data!$H:$H,$A94,Data!$C:$C,E$1,Data!$D:$D,E$2)</f>
        <v>0</v>
      </c>
      <c r="F94" s="5">
        <f>SUMIFS(Data!$A:$A, Data!$H:$H,$A94,Data!$C:$C,F$1,Data!$D:$D,F$2)</f>
        <v>0</v>
      </c>
      <c r="G94" s="5">
        <f>SUMIFS(Data!$A:$A, Data!$H:$H,$A94,Data!$C:$C,G$1,Data!$D:$D,G$2)</f>
        <v>0</v>
      </c>
      <c r="H94" s="5">
        <f>SUMIFS(Data!$A:$A, Data!$H:$H,$A94,Data!$C:$C,H$1,Data!$D:$D,H$2)</f>
        <v>5</v>
      </c>
      <c r="I94" s="5">
        <f>SUMIFS(Data!$A:$A, Data!$H:$H,$A94,Data!$C:$C,I$1,Data!$D:$D,I$2)</f>
        <v>0</v>
      </c>
      <c r="J94" s="5">
        <f>SUMIFS(Data!$A:$A, Data!$H:$H,$A94,Data!$C:$C,J$1,Data!$D:$D,J$2)</f>
        <v>6</v>
      </c>
      <c r="K94" s="5">
        <f>SUMIFS(Data!$A:$A, Data!$H:$H,$A94,Data!$C:$C,K$1,Data!$D:$D,K$2)</f>
        <v>0</v>
      </c>
      <c r="L94" s="5">
        <f>SUMIFS(Data!$A:$A, Data!$H:$H,$A94,Data!$C:$C,L$1,Data!$D:$D,L$2)</f>
        <v>9</v>
      </c>
      <c r="M94" s="5">
        <f>SUMIFS(Data!$A:$A, Data!$H:$H,$A94,Data!$C:$C,M$1,Data!$D:$D,M$2)</f>
        <v>0</v>
      </c>
      <c r="N94" s="5">
        <f>SUMIFS(Data!$A:$A, Data!$H:$H,$A94,Data!$C:$C,N$1,Data!$D:$D,N$2)</f>
        <v>0</v>
      </c>
      <c r="O94" s="5">
        <f>SUMIFS(Data!$A:$A, Data!$H:$H,$A94,Data!$C:$C,O$1,Data!$D:$D,O$2)</f>
        <v>0</v>
      </c>
      <c r="P94" s="5">
        <f>SUMIFS(Data!$A:$A, Data!$H:$H,$A94,Data!$C:$C,P$1,Data!$D:$D,P$2)</f>
        <v>9</v>
      </c>
      <c r="Q94" s="5">
        <f>SUMIFS(Data!$A:$A, Data!$H:$H,$A94,Data!$C:$C,Q$1,Data!$D:$D,Q$2)</f>
        <v>9</v>
      </c>
      <c r="R94" s="5">
        <f>SUMIFS(Data!$A:$A, Data!$H:$H,$A94,Data!$C:$C,R$1,Data!$D:$D,R$2)</f>
        <v>0</v>
      </c>
      <c r="S94" s="5">
        <f>SUMIFS(Data!$A:$A, Data!$H:$H,$A94,Data!$C:$C,S$1,Data!$D:$D,S$2)</f>
        <v>0</v>
      </c>
      <c r="T94" s="5">
        <f>SUMIFS(Data!$A:$A, Data!$H:$H,$A94,Data!$C:$C,T$1,Data!$D:$D,T$2)</f>
        <v>0</v>
      </c>
      <c r="U94" s="5">
        <f>SUMIFS(Data!$A:$A, Data!$H:$H,$A94,Data!$C:$C,U$1,Data!$D:$D,U$2)</f>
        <v>0</v>
      </c>
      <c r="V94" s="5">
        <f>SUMIFS(Data!$A:$A, Data!$H:$H,$A94,Data!$C:$C,V$1,Data!$D:$D,V$2)</f>
        <v>3</v>
      </c>
      <c r="W94" s="5">
        <f>SUMIFS(Data!$A:$A, Data!$H:$H,$A94,Data!$C:$C,W$1,Data!$D:$D,W$2)</f>
        <v>0</v>
      </c>
      <c r="X94" s="5">
        <f>SUMIFS(Data!$A:$A, Data!$H:$H,$A94,Data!$C:$C,X$1,Data!$D:$D,X$2)</f>
        <v>0</v>
      </c>
      <c r="Y94" s="5">
        <f>SUMIFS(Data!$A:$A, Data!$H:$H,$A94,Data!$C:$C,Y$1,Data!$D:$D,Y$2)</f>
        <v>0</v>
      </c>
      <c r="Z94" s="5">
        <f>SUMIFS(Data!$A:$A, Data!$H:$H,$A94,Data!$C:$C,Z$1,Data!$D:$D,Z$2)</f>
        <v>0</v>
      </c>
      <c r="AA94" s="5">
        <f>SUMIFS(Data!$A:$A, Data!$H:$H,$A94,Data!$C:$C,AA$1,Data!$D:$D,AA$2)</f>
        <v>0</v>
      </c>
      <c r="AB94" s="5">
        <f>SUMIFS(Data!$A:$A, Data!$H:$H,$A94,Data!$C:$C,AB$1,Data!$D:$D,AB$2)</f>
        <v>0</v>
      </c>
      <c r="AC94" s="5">
        <f>SUMIFS(Data!$A:$A, Data!$H:$H,$A94,Data!$C:$C,AC$1,Data!$D:$D,AC$2)</f>
        <v>1</v>
      </c>
      <c r="AD94" s="5">
        <f>SUMIFS(Data!$A:$A, Data!$H:$H,$A94,Data!$C:$C,AD$1,Data!$D:$D,AD$2)</f>
        <v>0</v>
      </c>
      <c r="AE94" s="5">
        <f>SUMIFS(Data!$A:$A, Data!$H:$H,$A94,Data!$C:$C,AE$1,Data!$D:$D,AE$2)</f>
        <v>0</v>
      </c>
      <c r="AF94" s="5">
        <f>SUMIFS(Data!$A:$A, Data!$H:$H,$A94,Data!$C:$C,AF$1,Data!$D:$D,AF$2)</f>
        <v>0</v>
      </c>
      <c r="AG94" s="5">
        <f>SUMIFS(Data!$A:$A, Data!$H:$H,$A94,Data!$C:$C,AG$1,Data!$D:$D,AG$2)</f>
        <v>0</v>
      </c>
      <c r="AH94" s="5">
        <f>SUMIFS(Data!$A:$A, Data!$H:$H,$A94,Data!$C:$C,AH$1,Data!$D:$D,AH$2)</f>
        <v>0</v>
      </c>
      <c r="AI94" s="5">
        <f>SUMIFS(Data!$A:$A, Data!$H:$H,$A94,Data!$C:$C,AI$1,Data!$D:$D,AI$2)</f>
        <v>0</v>
      </c>
      <c r="AJ94" s="5">
        <f>SUMIFS(Data!$A:$A, Data!$H:$H,$A94,Data!$C:$C,AJ$1,Data!$D:$D,AJ$2)</f>
        <v>0</v>
      </c>
      <c r="AK94" s="5">
        <f>SUMIFS(Data!$A:$A, Data!$H:$H,$A94,Data!$C:$C,AK$1,Data!$D:$D,AK$2)</f>
        <v>0</v>
      </c>
      <c r="AL94" s="5">
        <f>SUMIFS(Data!$A:$A, Data!$H:$H,$A94,Data!$C:$C,AL$1,Data!$D:$D,AL$2)</f>
        <v>2</v>
      </c>
      <c r="AM94" s="5">
        <f>SUMIFS(Data!$A:$A, Data!$H:$H,$A94,Data!$C:$C,AM$1,Data!$D:$D,AM$2)</f>
        <v>2</v>
      </c>
      <c r="AN94" s="5">
        <f>SUMIFS(Data!$A:$A, Data!$H:$H,$A94,Data!$C:$C,AN$1,Data!$D:$D,AN$2)</f>
        <v>6</v>
      </c>
      <c r="AO94" s="5">
        <f>SUMIFS(Data!$A:$A, Data!$H:$H,$A94,Data!$C:$C,AO$1,Data!$D:$D,AO$2)</f>
        <v>0</v>
      </c>
      <c r="AP94" s="5">
        <f>SUMIFS(Data!$A:$A, Data!$H:$H,$A94,Data!$C:$C,AP$1,Data!$D:$D,AP$2)</f>
        <v>0</v>
      </c>
      <c r="AQ94" s="5">
        <f>SUMIFS(Data!$A:$A, Data!$H:$H,$A94,Data!$C:$C,AQ$1,Data!$D:$D,AQ$2)</f>
        <v>0</v>
      </c>
      <c r="AR94" s="5">
        <f>SUMIFS(Data!$A:$A, Data!$H:$H,$A94,Data!$C:$C,AR$1,Data!$D:$D,AR$2)</f>
        <v>0</v>
      </c>
      <c r="AS94" s="5">
        <f>SUMIFS(Data!$A:$A, Data!$H:$H,$A94,Data!$C:$C,AS$1,Data!$D:$D,AS$2)</f>
        <v>0</v>
      </c>
      <c r="AT94" s="5">
        <f>SUMIFS(Data!$A:$A, Data!$H:$H,$A94,Data!$C:$C,AT$1,Data!$D:$D,AT$2)</f>
        <v>0</v>
      </c>
      <c r="AU94" s="5">
        <f>SUMIFS(Data!$A:$A, Data!$H:$H,$A94,Data!$C:$C,AU$1,Data!$D:$D,AU$2)</f>
        <v>0</v>
      </c>
      <c r="AV94" s="5">
        <f>SUMIFS(Data!$A:$A, Data!$H:$H,$A94,Data!$C:$C,AV$1,Data!$D:$D,AV$2)</f>
        <v>0</v>
      </c>
      <c r="AW94" s="5">
        <f>SUMIFS(Data!$A:$A, Data!$H:$H,$A94,Data!$C:$C,AW$1,Data!$D:$D,AW$2)</f>
        <v>0</v>
      </c>
      <c r="AX94" s="5">
        <f>SUMIFS(Data!$A:$A, Data!$H:$H,$A94,Data!$C:$C,AX$1,Data!$D:$D,AX$2)</f>
        <v>0</v>
      </c>
      <c r="AY94" s="5">
        <f>SUMIFS(Data!$A:$A, Data!$H:$H,$A94,Data!$C:$C,AY$1,Data!$D:$D,AY$2)</f>
        <v>0</v>
      </c>
      <c r="AZ94" s="5">
        <f>SUMIFS(Data!$A:$A, Data!$H:$H,$A94,Data!$C:$C,AZ$1,Data!$D:$D,AZ$2)</f>
        <v>0</v>
      </c>
      <c r="BA94" s="5">
        <f>SUMIFS(Data!$A:$A, Data!$H:$H,$A94,Data!$C:$C,BA$1,Data!$D:$D,BA$2)</f>
        <v>0</v>
      </c>
      <c r="BB94" s="5">
        <f>SUMIFS(Data!$A:$A, Data!$H:$H,$A94,Data!$C:$C,BB$1,Data!$D:$D,BB$2)</f>
        <v>0</v>
      </c>
      <c r="BC94" s="5">
        <f>SUMIFS(Data!$A:$A, Data!$H:$H,$A94,Data!$C:$C,BC$1,Data!$D:$D,BC$2)</f>
        <v>0</v>
      </c>
      <c r="BD94" s="5">
        <f>SUMIFS(Data!$A:$A, Data!$H:$H,$A94,Data!$C:$C,BD$1,Data!$D:$D,BD$2)</f>
        <v>0</v>
      </c>
      <c r="BE94" s="5">
        <f>SUMIFS(Data!$A:$A, Data!$H:$H,$A94,Data!$C:$C,BE$1,Data!$D:$D,BE$2)</f>
        <v>0</v>
      </c>
      <c r="BF94" s="5">
        <f>SUMIFS(Data!$A:$A, Data!$H:$H,$A94,Data!$C:$C,BF$1,Data!$D:$D,BF$2)</f>
        <v>0</v>
      </c>
      <c r="BG94" s="5">
        <f>SUMIFS(Data!$A:$A, Data!$H:$H,$A94,Data!$C:$C,BG$1,Data!$D:$D,BG$2)</f>
        <v>0</v>
      </c>
      <c r="BH94" s="5">
        <f>SUMIFS(Data!$A:$A, Data!$H:$H,$A94,Data!$C:$C,BH$1,Data!$D:$D,BH$2)</f>
        <v>0</v>
      </c>
      <c r="BI94" s="5">
        <f>SUMIFS(Data!$A:$A, Data!$H:$H,$A94,Data!$C:$C,BI$1,Data!$D:$D,BI$2)</f>
        <v>0</v>
      </c>
      <c r="BJ94" s="5">
        <f>SUMIFS(Data!$A:$A, Data!$H:$H,$A94,Data!$C:$C,BJ$1,Data!$D:$D,BJ$2)</f>
        <v>0</v>
      </c>
      <c r="BK94" s="5">
        <f>SUMIFS(Data!$A:$A, Data!$H:$H,$A94,Data!$C:$C,BK$1,Data!$D:$D,BK$2)</f>
        <v>0</v>
      </c>
      <c r="BL94" s="5">
        <f>SUMIFS(Data!$A:$A, Data!$H:$H,$A94,Data!$C:$C,BL$1,Data!$D:$D,BL$2)</f>
        <v>0</v>
      </c>
      <c r="BM94" s="5">
        <f>SUMIFS(Data!$A:$A, Data!$H:$H,$A94,Data!$C:$C,BM$1,Data!$D:$D,BM$2)</f>
        <v>0</v>
      </c>
      <c r="BN94" s="5">
        <f>SUMIFS(Data!$A:$A, Data!$H:$H,$A94,Data!$C:$C,BN$1,Data!$D:$D,BN$2)</f>
        <v>0</v>
      </c>
      <c r="BO94" s="5">
        <f>SUMIFS(Data!$A:$A, Data!$H:$H,$A94,Data!$C:$C,BO$1,Data!$D:$D,BO$2)</f>
        <v>0</v>
      </c>
      <c r="BP94" s="5">
        <f>SUMIFS(Data!$A:$A, Data!$H:$H,$A94,Data!$C:$C,BP$1,Data!$D:$D,BP$2)</f>
        <v>0</v>
      </c>
      <c r="BQ94" s="5">
        <f>SUMIFS(Data!$A:$A, Data!$H:$H,$A94,Data!$C:$C,BQ$1,Data!$D:$D,BQ$2)</f>
        <v>2</v>
      </c>
      <c r="BR94" s="5">
        <f>SUMIFS(Data!$A:$A, Data!$H:$H,$A94,Data!$C:$C,BR$1,Data!$D:$D,BR$2)</f>
        <v>1</v>
      </c>
      <c r="BS94" s="5">
        <f>SUMIFS(Data!$A:$A, Data!$H:$H,$A94,Data!$C:$C,BS$1,Data!$D:$D,BS$2)</f>
        <v>0</v>
      </c>
      <c r="BT94" s="5">
        <f>SUMIFS(Data!$A:$A, Data!$H:$H,$A94,Data!$C:$C,BT$1,Data!$D:$D,BT$2)</f>
        <v>0</v>
      </c>
      <c r="BU94" s="5">
        <f>SUMIFS(Data!$A:$A, Data!$H:$H,$A94,Data!$C:$C,BU$1,Data!$D:$D,BU$2)</f>
        <v>1</v>
      </c>
      <c r="BV94" s="5">
        <f>SUMIFS(Data!$A:$A, Data!$H:$H,$A94,Data!$C:$C,BV$1,Data!$D:$D,BV$2)</f>
        <v>0</v>
      </c>
      <c r="BW94" s="5">
        <f>SUMIFS(Data!$A:$A, Data!$H:$H,$A94,Data!$C:$C,BW$1,Data!$D:$D,BW$2)</f>
        <v>0</v>
      </c>
      <c r="BX94" s="5">
        <f>SUMIFS(Data!$A:$A, Data!$H:$H,$A94,Data!$C:$C,BX$1,Data!$D:$D,BX$2)</f>
        <v>0</v>
      </c>
      <c r="BY94" s="5">
        <f>SUMIFS(Data!$A:$A, Data!$H:$H,$A94,Data!$C:$C,BY$1,Data!$D:$D,BY$2)</f>
        <v>2</v>
      </c>
      <c r="BZ94" s="5">
        <f>SUMIFS(Data!$A:$A, Data!$H:$H,$A94,Data!$C:$C,BZ$1,Data!$D:$D,BZ$2)</f>
        <v>0</v>
      </c>
      <c r="CA94" s="5">
        <f>SUMIFS(Data!$A:$A, Data!$H:$H,$A94,Data!$C:$C,CA$1,Data!$D:$D,CA$2)</f>
        <v>14</v>
      </c>
      <c r="CB94" s="5">
        <f>SUMIFS(Data!$A:$A, Data!$H:$H,$A94,Data!$C:$C,CB$1,Data!$D:$D,CB$2)</f>
        <v>0</v>
      </c>
      <c r="CC94" s="5">
        <f>SUMIFS(Data!$A:$A, Data!$H:$H,$A94,Data!$C:$C,CC$1,Data!$D:$D,CC$2)</f>
        <v>0</v>
      </c>
      <c r="CD94" s="5">
        <f>SUMIFS(Data!$A:$A, Data!$H:$H,$A94,Data!$C:$C,CD$1,Data!$D:$D,CD$2)</f>
        <v>0</v>
      </c>
      <c r="CE94" s="5">
        <f>SUMIFS(Data!$A:$A, Data!$H:$H,$A94,Data!$C:$C,CE$1,Data!$D:$D,CE$2)</f>
        <v>0</v>
      </c>
      <c r="CF94" s="5">
        <f>SUMIFS(Data!$A:$A, Data!$H:$H,$A94,Data!$C:$C,CF$1,Data!$D:$D,CF$2)</f>
        <v>0</v>
      </c>
      <c r="CG94" s="5">
        <f>SUMIFS(Data!$A:$A, Data!$H:$H,$A94,Data!$C:$C,CG$1,Data!$D:$D,CG$2)</f>
        <v>0</v>
      </c>
      <c r="CH94" s="5">
        <f>SUMIFS(Data!$A:$A, Data!$H:$H,$A94,Data!$C:$C,CH$1,Data!$D:$D,CH$2)</f>
        <v>0</v>
      </c>
      <c r="CI94" s="5">
        <f>SUMIFS(Data!$A:$A, Data!$H:$H,$A94,Data!$C:$C,CI$1,Data!$D:$D,CI$2)</f>
        <v>0</v>
      </c>
      <c r="CJ94" s="5">
        <f>SUMIFS(Data!$A:$A, Data!$H:$H,$A94,Data!$C:$C,CJ$1,Data!$D:$D,CJ$2)</f>
        <v>0</v>
      </c>
      <c r="CK94" s="5">
        <f>SUMIFS(Data!$A:$A, Data!$H:$H,$A94,Data!$C:$C,CK$1,Data!$D:$D,CK$2)</f>
        <v>0</v>
      </c>
      <c r="CL94" s="5">
        <f>SUMIFS(Data!$A:$A, Data!$H:$H,$A94,Data!$C:$C,CL$1,Data!$D:$D,CL$2)</f>
        <v>0</v>
      </c>
      <c r="CM94" s="5">
        <f>SUMIFS(Data!$A:$A, Data!$H:$H,$A94,Data!$C:$C,CM$1,Data!$D:$D,CM$2)</f>
        <v>4</v>
      </c>
      <c r="CN94" s="5">
        <f>SUMIFS(Data!$A:$A, Data!$H:$H,$A94,Data!$C:$C,CN$1,Data!$D:$D,CN$2)</f>
        <v>0</v>
      </c>
      <c r="CO94" s="5">
        <f>SUMIFS(Data!$A:$A, Data!$H:$H,$A94,Data!$C:$C,CO$1,Data!$D:$D,CO$2)</f>
        <v>0</v>
      </c>
      <c r="CP94" s="5">
        <f>SUMIFS(Data!$A:$A, Data!$H:$H,$A94,Data!$C:$C,CP$1,Data!$D:$D,CP$2)</f>
        <v>0</v>
      </c>
      <c r="CQ94" s="5">
        <f>SUMIFS(Data!$A:$A, Data!$H:$H,$A94,Data!$C:$C,CQ$1,Data!$D:$D,CQ$2)</f>
        <v>0</v>
      </c>
      <c r="CR94" s="5">
        <f>SUMIFS(Data!$A:$A, Data!$H:$H,$A94,Data!$C:$C,CR$1,Data!$D:$D,CR$2)</f>
        <v>0</v>
      </c>
      <c r="CS94" s="5">
        <f>SUMIFS(Data!$A:$A, Data!$H:$H,$A94,Data!$C:$C,CS$1,Data!$D:$D,CS$2)</f>
        <v>0</v>
      </c>
      <c r="CT94" s="5">
        <f>SUMIFS(Data!$A:$A, Data!$H:$H,$A94,Data!$C:$C,CT$1,Data!$D:$D,CT$2)</f>
        <v>1</v>
      </c>
      <c r="CU94" s="5">
        <f>SUMIFS(Data!$A:$A, Data!$H:$H,$A94,Data!$C:$C,CU$1,Data!$D:$D,CU$2)</f>
        <v>1</v>
      </c>
      <c r="CV94" s="5">
        <f>SUMIFS(Data!$A:$A, Data!$H:$H,$A94,Data!$C:$C,CV$1,Data!$D:$D,CV$2)</f>
        <v>0</v>
      </c>
      <c r="CW94" s="5">
        <f t="shared" ref="CW94:CX94" si="93">SUMIF($B$2:$CV$2,CW$2, $B94:$CV94)</f>
        <v>24</v>
      </c>
      <c r="CX94" s="5">
        <f t="shared" si="93"/>
        <v>42</v>
      </c>
      <c r="CY94" s="5">
        <f t="shared" si="3"/>
        <v>78</v>
      </c>
    </row>
    <row r="95">
      <c r="A95" s="5" t="str">
        <f>Countries!A93</f>
        <v>UZB</v>
      </c>
      <c r="B95" s="5">
        <f>SUMIFS(Data!$A:$A, Data!$H:$H,$A95,Data!$C:$C,B$1,Data!$D:$D,B$2)</f>
        <v>0</v>
      </c>
      <c r="C95" s="5">
        <f>SUMIFS(Data!$A:$A, Data!$H:$H,$A95,Data!$C:$C,C$1,Data!$D:$D,C$2)</f>
        <v>0</v>
      </c>
      <c r="D95" s="5">
        <f>SUMIFS(Data!$A:$A, Data!$H:$H,$A95,Data!$C:$C,D$1,Data!$D:$D,D$2)</f>
        <v>0</v>
      </c>
      <c r="E95" s="5">
        <f>SUMIFS(Data!$A:$A, Data!$H:$H,$A95,Data!$C:$C,E$1,Data!$D:$D,E$2)</f>
        <v>0</v>
      </c>
      <c r="F95" s="5">
        <f>SUMIFS(Data!$A:$A, Data!$H:$H,$A95,Data!$C:$C,F$1,Data!$D:$D,F$2)</f>
        <v>0</v>
      </c>
      <c r="G95" s="5">
        <f>SUMIFS(Data!$A:$A, Data!$H:$H,$A95,Data!$C:$C,G$1,Data!$D:$D,G$2)</f>
        <v>0</v>
      </c>
      <c r="H95" s="5">
        <f>SUMIFS(Data!$A:$A, Data!$H:$H,$A95,Data!$C:$C,H$1,Data!$D:$D,H$2)</f>
        <v>0</v>
      </c>
      <c r="I95" s="5">
        <f>SUMIFS(Data!$A:$A, Data!$H:$H,$A95,Data!$C:$C,I$1,Data!$D:$D,I$2)</f>
        <v>0</v>
      </c>
      <c r="J95" s="5">
        <f>SUMIFS(Data!$A:$A, Data!$H:$H,$A95,Data!$C:$C,J$1,Data!$D:$D,J$2)</f>
        <v>0</v>
      </c>
      <c r="K95" s="5">
        <f>SUMIFS(Data!$A:$A, Data!$H:$H,$A95,Data!$C:$C,K$1,Data!$D:$D,K$2)</f>
        <v>0</v>
      </c>
      <c r="L95" s="5">
        <f>SUMIFS(Data!$A:$A, Data!$H:$H,$A95,Data!$C:$C,L$1,Data!$D:$D,L$2)</f>
        <v>0</v>
      </c>
      <c r="M95" s="5">
        <f>SUMIFS(Data!$A:$A, Data!$H:$H,$A95,Data!$C:$C,M$1,Data!$D:$D,M$2)</f>
        <v>0</v>
      </c>
      <c r="N95" s="5">
        <f>SUMIFS(Data!$A:$A, Data!$H:$H,$A95,Data!$C:$C,N$1,Data!$D:$D,N$2)</f>
        <v>0</v>
      </c>
      <c r="O95" s="5">
        <f>SUMIFS(Data!$A:$A, Data!$H:$H,$A95,Data!$C:$C,O$1,Data!$D:$D,O$2)</f>
        <v>0</v>
      </c>
      <c r="P95" s="5">
        <f>SUMIFS(Data!$A:$A, Data!$H:$H,$A95,Data!$C:$C,P$1,Data!$D:$D,P$2)</f>
        <v>0</v>
      </c>
      <c r="Q95" s="5">
        <f>SUMIFS(Data!$A:$A, Data!$H:$H,$A95,Data!$C:$C,Q$1,Data!$D:$D,Q$2)</f>
        <v>0</v>
      </c>
      <c r="R95" s="5">
        <f>SUMIFS(Data!$A:$A, Data!$H:$H,$A95,Data!$C:$C,R$1,Data!$D:$D,R$2)</f>
        <v>0</v>
      </c>
      <c r="S95" s="5">
        <f>SUMIFS(Data!$A:$A, Data!$H:$H,$A95,Data!$C:$C,S$1,Data!$D:$D,S$2)</f>
        <v>0</v>
      </c>
      <c r="T95" s="5">
        <f>SUMIFS(Data!$A:$A, Data!$H:$H,$A95,Data!$C:$C,T$1,Data!$D:$D,T$2)</f>
        <v>0</v>
      </c>
      <c r="U95" s="5">
        <f>SUMIFS(Data!$A:$A, Data!$H:$H,$A95,Data!$C:$C,U$1,Data!$D:$D,U$2)</f>
        <v>0</v>
      </c>
      <c r="V95" s="5">
        <f>SUMIFS(Data!$A:$A, Data!$H:$H,$A95,Data!$C:$C,V$1,Data!$D:$D,V$2)</f>
        <v>0</v>
      </c>
      <c r="W95" s="5">
        <f>SUMIFS(Data!$A:$A, Data!$H:$H,$A95,Data!$C:$C,W$1,Data!$D:$D,W$2)</f>
        <v>0</v>
      </c>
      <c r="X95" s="5">
        <f>SUMIFS(Data!$A:$A, Data!$H:$H,$A95,Data!$C:$C,X$1,Data!$D:$D,X$2)</f>
        <v>0</v>
      </c>
      <c r="Y95" s="5">
        <f>SUMIFS(Data!$A:$A, Data!$H:$H,$A95,Data!$C:$C,Y$1,Data!$D:$D,Y$2)</f>
        <v>0</v>
      </c>
      <c r="Z95" s="5">
        <f>SUMIFS(Data!$A:$A, Data!$H:$H,$A95,Data!$C:$C,Z$1,Data!$D:$D,Z$2)</f>
        <v>0</v>
      </c>
      <c r="AA95" s="5">
        <f>SUMIFS(Data!$A:$A, Data!$H:$H,$A95,Data!$C:$C,AA$1,Data!$D:$D,AA$2)</f>
        <v>0</v>
      </c>
      <c r="AB95" s="5">
        <f>SUMIFS(Data!$A:$A, Data!$H:$H,$A95,Data!$C:$C,AB$1,Data!$D:$D,AB$2)</f>
        <v>0</v>
      </c>
      <c r="AC95" s="5">
        <f>SUMIFS(Data!$A:$A, Data!$H:$H,$A95,Data!$C:$C,AC$1,Data!$D:$D,AC$2)</f>
        <v>0</v>
      </c>
      <c r="AD95" s="5">
        <f>SUMIFS(Data!$A:$A, Data!$H:$H,$A95,Data!$C:$C,AD$1,Data!$D:$D,AD$2)</f>
        <v>0</v>
      </c>
      <c r="AE95" s="5">
        <f>SUMIFS(Data!$A:$A, Data!$H:$H,$A95,Data!$C:$C,AE$1,Data!$D:$D,AE$2)</f>
        <v>0</v>
      </c>
      <c r="AF95" s="5">
        <f>SUMIFS(Data!$A:$A, Data!$H:$H,$A95,Data!$C:$C,AF$1,Data!$D:$D,AF$2)</f>
        <v>0</v>
      </c>
      <c r="AG95" s="5">
        <f>SUMIFS(Data!$A:$A, Data!$H:$H,$A95,Data!$C:$C,AG$1,Data!$D:$D,AG$2)</f>
        <v>0</v>
      </c>
      <c r="AH95" s="5">
        <f>SUMIFS(Data!$A:$A, Data!$H:$H,$A95,Data!$C:$C,AH$1,Data!$D:$D,AH$2)</f>
        <v>0</v>
      </c>
      <c r="AI95" s="5">
        <f>SUMIFS(Data!$A:$A, Data!$H:$H,$A95,Data!$C:$C,AI$1,Data!$D:$D,AI$2)</f>
        <v>0</v>
      </c>
      <c r="AJ95" s="5">
        <f>SUMIFS(Data!$A:$A, Data!$H:$H,$A95,Data!$C:$C,AJ$1,Data!$D:$D,AJ$2)</f>
        <v>0</v>
      </c>
      <c r="AK95" s="5">
        <f>SUMIFS(Data!$A:$A, Data!$H:$H,$A95,Data!$C:$C,AK$1,Data!$D:$D,AK$2)</f>
        <v>0</v>
      </c>
      <c r="AL95" s="5">
        <f>SUMIFS(Data!$A:$A, Data!$H:$H,$A95,Data!$C:$C,AL$1,Data!$D:$D,AL$2)</f>
        <v>0</v>
      </c>
      <c r="AM95" s="5">
        <f>SUMIFS(Data!$A:$A, Data!$H:$H,$A95,Data!$C:$C,AM$1,Data!$D:$D,AM$2)</f>
        <v>0</v>
      </c>
      <c r="AN95" s="5">
        <f>SUMIFS(Data!$A:$A, Data!$H:$H,$A95,Data!$C:$C,AN$1,Data!$D:$D,AN$2)</f>
        <v>0</v>
      </c>
      <c r="AO95" s="5">
        <f>SUMIFS(Data!$A:$A, Data!$H:$H,$A95,Data!$C:$C,AO$1,Data!$D:$D,AO$2)</f>
        <v>0</v>
      </c>
      <c r="AP95" s="5">
        <f>SUMIFS(Data!$A:$A, Data!$H:$H,$A95,Data!$C:$C,AP$1,Data!$D:$D,AP$2)</f>
        <v>0</v>
      </c>
      <c r="AQ95" s="5">
        <f>SUMIFS(Data!$A:$A, Data!$H:$H,$A95,Data!$C:$C,AQ$1,Data!$D:$D,AQ$2)</f>
        <v>0</v>
      </c>
      <c r="AR95" s="5">
        <f>SUMIFS(Data!$A:$A, Data!$H:$H,$A95,Data!$C:$C,AR$1,Data!$D:$D,AR$2)</f>
        <v>0</v>
      </c>
      <c r="AS95" s="5">
        <f>SUMIFS(Data!$A:$A, Data!$H:$H,$A95,Data!$C:$C,AS$1,Data!$D:$D,AS$2)</f>
        <v>0</v>
      </c>
      <c r="AT95" s="5">
        <f>SUMIFS(Data!$A:$A, Data!$H:$H,$A95,Data!$C:$C,AT$1,Data!$D:$D,AT$2)</f>
        <v>0</v>
      </c>
      <c r="AU95" s="5">
        <f>SUMIFS(Data!$A:$A, Data!$H:$H,$A95,Data!$C:$C,AU$1,Data!$D:$D,AU$2)</f>
        <v>0</v>
      </c>
      <c r="AV95" s="5">
        <f>SUMIFS(Data!$A:$A, Data!$H:$H,$A95,Data!$C:$C,AV$1,Data!$D:$D,AV$2)</f>
        <v>0</v>
      </c>
      <c r="AW95" s="5">
        <f>SUMIFS(Data!$A:$A, Data!$H:$H,$A95,Data!$C:$C,AW$1,Data!$D:$D,AW$2)</f>
        <v>0</v>
      </c>
      <c r="AX95" s="5">
        <f>SUMIFS(Data!$A:$A, Data!$H:$H,$A95,Data!$C:$C,AX$1,Data!$D:$D,AX$2)</f>
        <v>0</v>
      </c>
      <c r="AY95" s="5">
        <f>SUMIFS(Data!$A:$A, Data!$H:$H,$A95,Data!$C:$C,AY$1,Data!$D:$D,AY$2)</f>
        <v>0</v>
      </c>
      <c r="AZ95" s="5">
        <f>SUMIFS(Data!$A:$A, Data!$H:$H,$A95,Data!$C:$C,AZ$1,Data!$D:$D,AZ$2)</f>
        <v>0</v>
      </c>
      <c r="BA95" s="5">
        <f>SUMIFS(Data!$A:$A, Data!$H:$H,$A95,Data!$C:$C,BA$1,Data!$D:$D,BA$2)</f>
        <v>0</v>
      </c>
      <c r="BB95" s="5">
        <f>SUMIFS(Data!$A:$A, Data!$H:$H,$A95,Data!$C:$C,BB$1,Data!$D:$D,BB$2)</f>
        <v>0</v>
      </c>
      <c r="BC95" s="5">
        <f>SUMIFS(Data!$A:$A, Data!$H:$H,$A95,Data!$C:$C,BC$1,Data!$D:$D,BC$2)</f>
        <v>0</v>
      </c>
      <c r="BD95" s="5">
        <f>SUMIFS(Data!$A:$A, Data!$H:$H,$A95,Data!$C:$C,BD$1,Data!$D:$D,BD$2)</f>
        <v>0</v>
      </c>
      <c r="BE95" s="5">
        <f>SUMIFS(Data!$A:$A, Data!$H:$H,$A95,Data!$C:$C,BE$1,Data!$D:$D,BE$2)</f>
        <v>0</v>
      </c>
      <c r="BF95" s="5">
        <f>SUMIFS(Data!$A:$A, Data!$H:$H,$A95,Data!$C:$C,BF$1,Data!$D:$D,BF$2)</f>
        <v>0</v>
      </c>
      <c r="BG95" s="5">
        <f>SUMIFS(Data!$A:$A, Data!$H:$H,$A95,Data!$C:$C,BG$1,Data!$D:$D,BG$2)</f>
        <v>0</v>
      </c>
      <c r="BH95" s="5">
        <f>SUMIFS(Data!$A:$A, Data!$H:$H,$A95,Data!$C:$C,BH$1,Data!$D:$D,BH$2)</f>
        <v>0</v>
      </c>
      <c r="BI95" s="5">
        <f>SUMIFS(Data!$A:$A, Data!$H:$H,$A95,Data!$C:$C,BI$1,Data!$D:$D,BI$2)</f>
        <v>0</v>
      </c>
      <c r="BJ95" s="5">
        <f>SUMIFS(Data!$A:$A, Data!$H:$H,$A95,Data!$C:$C,BJ$1,Data!$D:$D,BJ$2)</f>
        <v>0</v>
      </c>
      <c r="BK95" s="5">
        <f>SUMIFS(Data!$A:$A, Data!$H:$H,$A95,Data!$C:$C,BK$1,Data!$D:$D,BK$2)</f>
        <v>0</v>
      </c>
      <c r="BL95" s="5">
        <f>SUMIFS(Data!$A:$A, Data!$H:$H,$A95,Data!$C:$C,BL$1,Data!$D:$D,BL$2)</f>
        <v>0</v>
      </c>
      <c r="BM95" s="5">
        <f>SUMIFS(Data!$A:$A, Data!$H:$H,$A95,Data!$C:$C,BM$1,Data!$D:$D,BM$2)</f>
        <v>0</v>
      </c>
      <c r="BN95" s="5">
        <f>SUMIFS(Data!$A:$A, Data!$H:$H,$A95,Data!$C:$C,BN$1,Data!$D:$D,BN$2)</f>
        <v>0</v>
      </c>
      <c r="BO95" s="5">
        <f>SUMIFS(Data!$A:$A, Data!$H:$H,$A95,Data!$C:$C,BO$1,Data!$D:$D,BO$2)</f>
        <v>0</v>
      </c>
      <c r="BP95" s="5">
        <f>SUMIFS(Data!$A:$A, Data!$H:$H,$A95,Data!$C:$C,BP$1,Data!$D:$D,BP$2)</f>
        <v>0</v>
      </c>
      <c r="BQ95" s="5">
        <f>SUMIFS(Data!$A:$A, Data!$H:$H,$A95,Data!$C:$C,BQ$1,Data!$D:$D,BQ$2)</f>
        <v>0</v>
      </c>
      <c r="BR95" s="5">
        <f>SUMIFS(Data!$A:$A, Data!$H:$H,$A95,Data!$C:$C,BR$1,Data!$D:$D,BR$2)</f>
        <v>0</v>
      </c>
      <c r="BS95" s="5">
        <f>SUMIFS(Data!$A:$A, Data!$H:$H,$A95,Data!$C:$C,BS$1,Data!$D:$D,BS$2)</f>
        <v>0</v>
      </c>
      <c r="BT95" s="5">
        <f>SUMIFS(Data!$A:$A, Data!$H:$H,$A95,Data!$C:$C,BT$1,Data!$D:$D,BT$2)</f>
        <v>0</v>
      </c>
      <c r="BU95" s="5">
        <f>SUMIFS(Data!$A:$A, Data!$H:$H,$A95,Data!$C:$C,BU$1,Data!$D:$D,BU$2)</f>
        <v>0</v>
      </c>
      <c r="BV95" s="5">
        <f>SUMIFS(Data!$A:$A, Data!$H:$H,$A95,Data!$C:$C,BV$1,Data!$D:$D,BV$2)</f>
        <v>0</v>
      </c>
      <c r="BW95" s="5">
        <f>SUMIFS(Data!$A:$A, Data!$H:$H,$A95,Data!$C:$C,BW$1,Data!$D:$D,BW$2)</f>
        <v>0</v>
      </c>
      <c r="BX95" s="5">
        <f>SUMIFS(Data!$A:$A, Data!$H:$H,$A95,Data!$C:$C,BX$1,Data!$D:$D,BX$2)</f>
        <v>0</v>
      </c>
      <c r="BY95" s="5">
        <f>SUMIFS(Data!$A:$A, Data!$H:$H,$A95,Data!$C:$C,BY$1,Data!$D:$D,BY$2)</f>
        <v>0</v>
      </c>
      <c r="BZ95" s="5">
        <f>SUMIFS(Data!$A:$A, Data!$H:$H,$A95,Data!$C:$C,BZ$1,Data!$D:$D,BZ$2)</f>
        <v>0</v>
      </c>
      <c r="CA95" s="5">
        <f>SUMIFS(Data!$A:$A, Data!$H:$H,$A95,Data!$C:$C,CA$1,Data!$D:$D,CA$2)</f>
        <v>0</v>
      </c>
      <c r="CB95" s="5">
        <f>SUMIFS(Data!$A:$A, Data!$H:$H,$A95,Data!$C:$C,CB$1,Data!$D:$D,CB$2)</f>
        <v>0</v>
      </c>
      <c r="CC95" s="5">
        <f>SUMIFS(Data!$A:$A, Data!$H:$H,$A95,Data!$C:$C,CC$1,Data!$D:$D,CC$2)</f>
        <v>0</v>
      </c>
      <c r="CD95" s="5">
        <f>SUMIFS(Data!$A:$A, Data!$H:$H,$A95,Data!$C:$C,CD$1,Data!$D:$D,CD$2)</f>
        <v>0</v>
      </c>
      <c r="CE95" s="5">
        <f>SUMIFS(Data!$A:$A, Data!$H:$H,$A95,Data!$C:$C,CE$1,Data!$D:$D,CE$2)</f>
        <v>0</v>
      </c>
      <c r="CF95" s="5">
        <f>SUMIFS(Data!$A:$A, Data!$H:$H,$A95,Data!$C:$C,CF$1,Data!$D:$D,CF$2)</f>
        <v>0</v>
      </c>
      <c r="CG95" s="5">
        <f>SUMIFS(Data!$A:$A, Data!$H:$H,$A95,Data!$C:$C,CG$1,Data!$D:$D,CG$2)</f>
        <v>0</v>
      </c>
      <c r="CH95" s="5">
        <f>SUMIFS(Data!$A:$A, Data!$H:$H,$A95,Data!$C:$C,CH$1,Data!$D:$D,CH$2)</f>
        <v>0</v>
      </c>
      <c r="CI95" s="5">
        <f>SUMIFS(Data!$A:$A, Data!$H:$H,$A95,Data!$C:$C,CI$1,Data!$D:$D,CI$2)</f>
        <v>0</v>
      </c>
      <c r="CJ95" s="5">
        <f>SUMIFS(Data!$A:$A, Data!$H:$H,$A95,Data!$C:$C,CJ$1,Data!$D:$D,CJ$2)</f>
        <v>0</v>
      </c>
      <c r="CK95" s="5">
        <f>SUMIFS(Data!$A:$A, Data!$H:$H,$A95,Data!$C:$C,CK$1,Data!$D:$D,CK$2)</f>
        <v>0</v>
      </c>
      <c r="CL95" s="5">
        <f>SUMIFS(Data!$A:$A, Data!$H:$H,$A95,Data!$C:$C,CL$1,Data!$D:$D,CL$2)</f>
        <v>0</v>
      </c>
      <c r="CM95" s="5">
        <f>SUMIFS(Data!$A:$A, Data!$H:$H,$A95,Data!$C:$C,CM$1,Data!$D:$D,CM$2)</f>
        <v>0</v>
      </c>
      <c r="CN95" s="5">
        <f>SUMIFS(Data!$A:$A, Data!$H:$H,$A95,Data!$C:$C,CN$1,Data!$D:$D,CN$2)</f>
        <v>0</v>
      </c>
      <c r="CO95" s="5">
        <f>SUMIFS(Data!$A:$A, Data!$H:$H,$A95,Data!$C:$C,CO$1,Data!$D:$D,CO$2)</f>
        <v>0</v>
      </c>
      <c r="CP95" s="5">
        <f>SUMIFS(Data!$A:$A, Data!$H:$H,$A95,Data!$C:$C,CP$1,Data!$D:$D,CP$2)</f>
        <v>0</v>
      </c>
      <c r="CQ95" s="5">
        <f>SUMIFS(Data!$A:$A, Data!$H:$H,$A95,Data!$C:$C,CQ$1,Data!$D:$D,CQ$2)</f>
        <v>0</v>
      </c>
      <c r="CR95" s="5">
        <f>SUMIFS(Data!$A:$A, Data!$H:$H,$A95,Data!$C:$C,CR$1,Data!$D:$D,CR$2)</f>
        <v>0</v>
      </c>
      <c r="CS95" s="5">
        <f>SUMIFS(Data!$A:$A, Data!$H:$H,$A95,Data!$C:$C,CS$1,Data!$D:$D,CS$2)</f>
        <v>0</v>
      </c>
      <c r="CT95" s="5">
        <f>SUMIFS(Data!$A:$A, Data!$H:$H,$A95,Data!$C:$C,CT$1,Data!$D:$D,CT$2)</f>
        <v>0</v>
      </c>
      <c r="CU95" s="5">
        <f>SUMIFS(Data!$A:$A, Data!$H:$H,$A95,Data!$C:$C,CU$1,Data!$D:$D,CU$2)</f>
        <v>0</v>
      </c>
      <c r="CV95" s="5">
        <f>SUMIFS(Data!$A:$A, Data!$H:$H,$A95,Data!$C:$C,CV$1,Data!$D:$D,CV$2)</f>
        <v>0</v>
      </c>
      <c r="CW95" s="5">
        <f t="shared" ref="CW95:CX95" si="94">SUMIF($B$2:$CV$2,CW$2, $B95:$CV95)</f>
        <v>0</v>
      </c>
      <c r="CX95" s="5">
        <f t="shared" si="94"/>
        <v>0</v>
      </c>
      <c r="CY95" s="5">
        <f t="shared" si="3"/>
        <v>0</v>
      </c>
    </row>
    <row r="96">
      <c r="A96" s="5" t="str">
        <f>Countries!A94</f>
        <v>VEN</v>
      </c>
      <c r="B96" s="5">
        <f>SUMIFS(Data!$A:$A, Data!$H:$H,$A96,Data!$C:$C,B$1,Data!$D:$D,B$2)</f>
        <v>0</v>
      </c>
      <c r="C96" s="5">
        <f>SUMIFS(Data!$A:$A, Data!$H:$H,$A96,Data!$C:$C,C$1,Data!$D:$D,C$2)</f>
        <v>0</v>
      </c>
      <c r="D96" s="5">
        <f>SUMIFS(Data!$A:$A, Data!$H:$H,$A96,Data!$C:$C,D$1,Data!$D:$D,D$2)</f>
        <v>0</v>
      </c>
      <c r="E96" s="5">
        <f>SUMIFS(Data!$A:$A, Data!$H:$H,$A96,Data!$C:$C,E$1,Data!$D:$D,E$2)</f>
        <v>0</v>
      </c>
      <c r="F96" s="5">
        <f>SUMIFS(Data!$A:$A, Data!$H:$H,$A96,Data!$C:$C,F$1,Data!$D:$D,F$2)</f>
        <v>0</v>
      </c>
      <c r="G96" s="5">
        <f>SUMIFS(Data!$A:$A, Data!$H:$H,$A96,Data!$C:$C,G$1,Data!$D:$D,G$2)</f>
        <v>0</v>
      </c>
      <c r="H96" s="5">
        <f>SUMIFS(Data!$A:$A, Data!$H:$H,$A96,Data!$C:$C,H$1,Data!$D:$D,H$2)</f>
        <v>0</v>
      </c>
      <c r="I96" s="5">
        <f>SUMIFS(Data!$A:$A, Data!$H:$H,$A96,Data!$C:$C,I$1,Data!$D:$D,I$2)</f>
        <v>0</v>
      </c>
      <c r="J96" s="5">
        <f>SUMIFS(Data!$A:$A, Data!$H:$H,$A96,Data!$C:$C,J$1,Data!$D:$D,J$2)</f>
        <v>0</v>
      </c>
      <c r="K96" s="5">
        <f>SUMIFS(Data!$A:$A, Data!$H:$H,$A96,Data!$C:$C,K$1,Data!$D:$D,K$2)</f>
        <v>0</v>
      </c>
      <c r="L96" s="5">
        <f>SUMIFS(Data!$A:$A, Data!$H:$H,$A96,Data!$C:$C,L$1,Data!$D:$D,L$2)</f>
        <v>0</v>
      </c>
      <c r="M96" s="5">
        <f>SUMIFS(Data!$A:$A, Data!$H:$H,$A96,Data!$C:$C,M$1,Data!$D:$D,M$2)</f>
        <v>0</v>
      </c>
      <c r="N96" s="5">
        <f>SUMIFS(Data!$A:$A, Data!$H:$H,$A96,Data!$C:$C,N$1,Data!$D:$D,N$2)</f>
        <v>0</v>
      </c>
      <c r="O96" s="5">
        <f>SUMIFS(Data!$A:$A, Data!$H:$H,$A96,Data!$C:$C,O$1,Data!$D:$D,O$2)</f>
        <v>0</v>
      </c>
      <c r="P96" s="5">
        <f>SUMIFS(Data!$A:$A, Data!$H:$H,$A96,Data!$C:$C,P$1,Data!$D:$D,P$2)</f>
        <v>0</v>
      </c>
      <c r="Q96" s="5">
        <f>SUMIFS(Data!$A:$A, Data!$H:$H,$A96,Data!$C:$C,Q$1,Data!$D:$D,Q$2)</f>
        <v>0</v>
      </c>
      <c r="R96" s="5">
        <f>SUMIFS(Data!$A:$A, Data!$H:$H,$A96,Data!$C:$C,R$1,Data!$D:$D,R$2)</f>
        <v>0</v>
      </c>
      <c r="S96" s="5">
        <f>SUMIFS(Data!$A:$A, Data!$H:$H,$A96,Data!$C:$C,S$1,Data!$D:$D,S$2)</f>
        <v>0</v>
      </c>
      <c r="T96" s="5">
        <f>SUMIFS(Data!$A:$A, Data!$H:$H,$A96,Data!$C:$C,T$1,Data!$D:$D,T$2)</f>
        <v>0</v>
      </c>
      <c r="U96" s="5">
        <f>SUMIFS(Data!$A:$A, Data!$H:$H,$A96,Data!$C:$C,U$1,Data!$D:$D,U$2)</f>
        <v>0</v>
      </c>
      <c r="V96" s="5">
        <f>SUMIFS(Data!$A:$A, Data!$H:$H,$A96,Data!$C:$C,V$1,Data!$D:$D,V$2)</f>
        <v>0</v>
      </c>
      <c r="W96" s="5">
        <f>SUMIFS(Data!$A:$A, Data!$H:$H,$A96,Data!$C:$C,W$1,Data!$D:$D,W$2)</f>
        <v>0</v>
      </c>
      <c r="X96" s="5">
        <f>SUMIFS(Data!$A:$A, Data!$H:$H,$A96,Data!$C:$C,X$1,Data!$D:$D,X$2)</f>
        <v>0</v>
      </c>
      <c r="Y96" s="5">
        <f>SUMIFS(Data!$A:$A, Data!$H:$H,$A96,Data!$C:$C,Y$1,Data!$D:$D,Y$2)</f>
        <v>0</v>
      </c>
      <c r="Z96" s="5">
        <f>SUMIFS(Data!$A:$A, Data!$H:$H,$A96,Data!$C:$C,Z$1,Data!$D:$D,Z$2)</f>
        <v>0</v>
      </c>
      <c r="AA96" s="5">
        <f>SUMIFS(Data!$A:$A, Data!$H:$H,$A96,Data!$C:$C,AA$1,Data!$D:$D,AA$2)</f>
        <v>0</v>
      </c>
      <c r="AB96" s="5">
        <f>SUMIFS(Data!$A:$A, Data!$H:$H,$A96,Data!$C:$C,AB$1,Data!$D:$D,AB$2)</f>
        <v>1</v>
      </c>
      <c r="AC96" s="5">
        <f>SUMIFS(Data!$A:$A, Data!$H:$H,$A96,Data!$C:$C,AC$1,Data!$D:$D,AC$2)</f>
        <v>0</v>
      </c>
      <c r="AD96" s="5">
        <f>SUMIFS(Data!$A:$A, Data!$H:$H,$A96,Data!$C:$C,AD$1,Data!$D:$D,AD$2)</f>
        <v>0</v>
      </c>
      <c r="AE96" s="5">
        <f>SUMIFS(Data!$A:$A, Data!$H:$H,$A96,Data!$C:$C,AE$1,Data!$D:$D,AE$2)</f>
        <v>0</v>
      </c>
      <c r="AF96" s="5">
        <f>SUMIFS(Data!$A:$A, Data!$H:$H,$A96,Data!$C:$C,AF$1,Data!$D:$D,AF$2)</f>
        <v>0</v>
      </c>
      <c r="AG96" s="5">
        <f>SUMIFS(Data!$A:$A, Data!$H:$H,$A96,Data!$C:$C,AG$1,Data!$D:$D,AG$2)</f>
        <v>0</v>
      </c>
      <c r="AH96" s="5">
        <f>SUMIFS(Data!$A:$A, Data!$H:$H,$A96,Data!$C:$C,AH$1,Data!$D:$D,AH$2)</f>
        <v>0</v>
      </c>
      <c r="AI96" s="5">
        <f>SUMIFS(Data!$A:$A, Data!$H:$H,$A96,Data!$C:$C,AI$1,Data!$D:$D,AI$2)</f>
        <v>0</v>
      </c>
      <c r="AJ96" s="5">
        <f>SUMIFS(Data!$A:$A, Data!$H:$H,$A96,Data!$C:$C,AJ$1,Data!$D:$D,AJ$2)</f>
        <v>0</v>
      </c>
      <c r="AK96" s="5">
        <f>SUMIFS(Data!$A:$A, Data!$H:$H,$A96,Data!$C:$C,AK$1,Data!$D:$D,AK$2)</f>
        <v>0</v>
      </c>
      <c r="AL96" s="5">
        <f>SUMIFS(Data!$A:$A, Data!$H:$H,$A96,Data!$C:$C,AL$1,Data!$D:$D,AL$2)</f>
        <v>0</v>
      </c>
      <c r="AM96" s="5">
        <f>SUMIFS(Data!$A:$A, Data!$H:$H,$A96,Data!$C:$C,AM$1,Data!$D:$D,AM$2)</f>
        <v>0</v>
      </c>
      <c r="AN96" s="5">
        <f>SUMIFS(Data!$A:$A, Data!$H:$H,$A96,Data!$C:$C,AN$1,Data!$D:$D,AN$2)</f>
        <v>0</v>
      </c>
      <c r="AO96" s="5">
        <f>SUMIFS(Data!$A:$A, Data!$H:$H,$A96,Data!$C:$C,AO$1,Data!$D:$D,AO$2)</f>
        <v>0</v>
      </c>
      <c r="AP96" s="5">
        <f>SUMIFS(Data!$A:$A, Data!$H:$H,$A96,Data!$C:$C,AP$1,Data!$D:$D,AP$2)</f>
        <v>0</v>
      </c>
      <c r="AQ96" s="5">
        <f>SUMIFS(Data!$A:$A, Data!$H:$H,$A96,Data!$C:$C,AQ$1,Data!$D:$D,AQ$2)</f>
        <v>0</v>
      </c>
      <c r="AR96" s="5">
        <f>SUMIFS(Data!$A:$A, Data!$H:$H,$A96,Data!$C:$C,AR$1,Data!$D:$D,AR$2)</f>
        <v>0</v>
      </c>
      <c r="AS96" s="5">
        <f>SUMIFS(Data!$A:$A, Data!$H:$H,$A96,Data!$C:$C,AS$1,Data!$D:$D,AS$2)</f>
        <v>0</v>
      </c>
      <c r="AT96" s="5">
        <f>SUMIFS(Data!$A:$A, Data!$H:$H,$A96,Data!$C:$C,AT$1,Data!$D:$D,AT$2)</f>
        <v>0</v>
      </c>
      <c r="AU96" s="5">
        <f>SUMIFS(Data!$A:$A, Data!$H:$H,$A96,Data!$C:$C,AU$1,Data!$D:$D,AU$2)</f>
        <v>0</v>
      </c>
      <c r="AV96" s="5">
        <f>SUMIFS(Data!$A:$A, Data!$H:$H,$A96,Data!$C:$C,AV$1,Data!$D:$D,AV$2)</f>
        <v>0</v>
      </c>
      <c r="AW96" s="5">
        <f>SUMIFS(Data!$A:$A, Data!$H:$H,$A96,Data!$C:$C,AW$1,Data!$D:$D,AW$2)</f>
        <v>0</v>
      </c>
      <c r="AX96" s="5">
        <f>SUMIFS(Data!$A:$A, Data!$H:$H,$A96,Data!$C:$C,AX$1,Data!$D:$D,AX$2)</f>
        <v>0</v>
      </c>
      <c r="AY96" s="5">
        <f>SUMIFS(Data!$A:$A, Data!$H:$H,$A96,Data!$C:$C,AY$1,Data!$D:$D,AY$2)</f>
        <v>0</v>
      </c>
      <c r="AZ96" s="5">
        <f>SUMIFS(Data!$A:$A, Data!$H:$H,$A96,Data!$C:$C,AZ$1,Data!$D:$D,AZ$2)</f>
        <v>0</v>
      </c>
      <c r="BA96" s="5">
        <f>SUMIFS(Data!$A:$A, Data!$H:$H,$A96,Data!$C:$C,BA$1,Data!$D:$D,BA$2)</f>
        <v>0</v>
      </c>
      <c r="BB96" s="5">
        <f>SUMIFS(Data!$A:$A, Data!$H:$H,$A96,Data!$C:$C,BB$1,Data!$D:$D,BB$2)</f>
        <v>0</v>
      </c>
      <c r="BC96" s="5">
        <f>SUMIFS(Data!$A:$A, Data!$H:$H,$A96,Data!$C:$C,BC$1,Data!$D:$D,BC$2)</f>
        <v>0</v>
      </c>
      <c r="BD96" s="5">
        <f>SUMIFS(Data!$A:$A, Data!$H:$H,$A96,Data!$C:$C,BD$1,Data!$D:$D,BD$2)</f>
        <v>0</v>
      </c>
      <c r="BE96" s="5">
        <f>SUMIFS(Data!$A:$A, Data!$H:$H,$A96,Data!$C:$C,BE$1,Data!$D:$D,BE$2)</f>
        <v>0</v>
      </c>
      <c r="BF96" s="5">
        <f>SUMIFS(Data!$A:$A, Data!$H:$H,$A96,Data!$C:$C,BF$1,Data!$D:$D,BF$2)</f>
        <v>0</v>
      </c>
      <c r="BG96" s="5">
        <f>SUMIFS(Data!$A:$A, Data!$H:$H,$A96,Data!$C:$C,BG$1,Data!$D:$D,BG$2)</f>
        <v>0</v>
      </c>
      <c r="BH96" s="5">
        <f>SUMIFS(Data!$A:$A, Data!$H:$H,$A96,Data!$C:$C,BH$1,Data!$D:$D,BH$2)</f>
        <v>0</v>
      </c>
      <c r="BI96" s="5">
        <f>SUMIFS(Data!$A:$A, Data!$H:$H,$A96,Data!$C:$C,BI$1,Data!$D:$D,BI$2)</f>
        <v>0</v>
      </c>
      <c r="BJ96" s="5">
        <f>SUMIFS(Data!$A:$A, Data!$H:$H,$A96,Data!$C:$C,BJ$1,Data!$D:$D,BJ$2)</f>
        <v>0</v>
      </c>
      <c r="BK96" s="5">
        <f>SUMIFS(Data!$A:$A, Data!$H:$H,$A96,Data!$C:$C,BK$1,Data!$D:$D,BK$2)</f>
        <v>0</v>
      </c>
      <c r="BL96" s="5">
        <f>SUMIFS(Data!$A:$A, Data!$H:$H,$A96,Data!$C:$C,BL$1,Data!$D:$D,BL$2)</f>
        <v>0</v>
      </c>
      <c r="BM96" s="5">
        <f>SUMIFS(Data!$A:$A, Data!$H:$H,$A96,Data!$C:$C,BM$1,Data!$D:$D,BM$2)</f>
        <v>0</v>
      </c>
      <c r="BN96" s="5">
        <f>SUMIFS(Data!$A:$A, Data!$H:$H,$A96,Data!$C:$C,BN$1,Data!$D:$D,BN$2)</f>
        <v>0</v>
      </c>
      <c r="BO96" s="5">
        <f>SUMIFS(Data!$A:$A, Data!$H:$H,$A96,Data!$C:$C,BO$1,Data!$D:$D,BO$2)</f>
        <v>0</v>
      </c>
      <c r="BP96" s="5">
        <f>SUMIFS(Data!$A:$A, Data!$H:$H,$A96,Data!$C:$C,BP$1,Data!$D:$D,BP$2)</f>
        <v>0</v>
      </c>
      <c r="BQ96" s="5">
        <f>SUMIFS(Data!$A:$A, Data!$H:$H,$A96,Data!$C:$C,BQ$1,Data!$D:$D,BQ$2)</f>
        <v>0</v>
      </c>
      <c r="BR96" s="5">
        <f>SUMIFS(Data!$A:$A, Data!$H:$H,$A96,Data!$C:$C,BR$1,Data!$D:$D,BR$2)</f>
        <v>0</v>
      </c>
      <c r="BS96" s="5">
        <f>SUMIFS(Data!$A:$A, Data!$H:$H,$A96,Data!$C:$C,BS$1,Data!$D:$D,BS$2)</f>
        <v>0</v>
      </c>
      <c r="BT96" s="5">
        <f>SUMIFS(Data!$A:$A, Data!$H:$H,$A96,Data!$C:$C,BT$1,Data!$D:$D,BT$2)</f>
        <v>0</v>
      </c>
      <c r="BU96" s="5">
        <f>SUMIFS(Data!$A:$A, Data!$H:$H,$A96,Data!$C:$C,BU$1,Data!$D:$D,BU$2)</f>
        <v>0</v>
      </c>
      <c r="BV96" s="5">
        <f>SUMIFS(Data!$A:$A, Data!$H:$H,$A96,Data!$C:$C,BV$1,Data!$D:$D,BV$2)</f>
        <v>0</v>
      </c>
      <c r="BW96" s="5">
        <f>SUMIFS(Data!$A:$A, Data!$H:$H,$A96,Data!$C:$C,BW$1,Data!$D:$D,BW$2)</f>
        <v>0</v>
      </c>
      <c r="BX96" s="5">
        <f>SUMIFS(Data!$A:$A, Data!$H:$H,$A96,Data!$C:$C,BX$1,Data!$D:$D,BX$2)</f>
        <v>0</v>
      </c>
      <c r="BY96" s="5">
        <f>SUMIFS(Data!$A:$A, Data!$H:$H,$A96,Data!$C:$C,BY$1,Data!$D:$D,BY$2)</f>
        <v>0</v>
      </c>
      <c r="BZ96" s="5">
        <f>SUMIFS(Data!$A:$A, Data!$H:$H,$A96,Data!$C:$C,BZ$1,Data!$D:$D,BZ$2)</f>
        <v>0</v>
      </c>
      <c r="CA96" s="5">
        <f>SUMIFS(Data!$A:$A, Data!$H:$H,$A96,Data!$C:$C,CA$1,Data!$D:$D,CA$2)</f>
        <v>0</v>
      </c>
      <c r="CB96" s="5">
        <f>SUMIFS(Data!$A:$A, Data!$H:$H,$A96,Data!$C:$C,CB$1,Data!$D:$D,CB$2)</f>
        <v>0</v>
      </c>
      <c r="CC96" s="5">
        <f>SUMIFS(Data!$A:$A, Data!$H:$H,$A96,Data!$C:$C,CC$1,Data!$D:$D,CC$2)</f>
        <v>0</v>
      </c>
      <c r="CD96" s="5">
        <f>SUMIFS(Data!$A:$A, Data!$H:$H,$A96,Data!$C:$C,CD$1,Data!$D:$D,CD$2)</f>
        <v>0</v>
      </c>
      <c r="CE96" s="5">
        <f>SUMIFS(Data!$A:$A, Data!$H:$H,$A96,Data!$C:$C,CE$1,Data!$D:$D,CE$2)</f>
        <v>0</v>
      </c>
      <c r="CF96" s="5">
        <f>SUMIFS(Data!$A:$A, Data!$H:$H,$A96,Data!$C:$C,CF$1,Data!$D:$D,CF$2)</f>
        <v>0</v>
      </c>
      <c r="CG96" s="5">
        <f>SUMIFS(Data!$A:$A, Data!$H:$H,$A96,Data!$C:$C,CG$1,Data!$D:$D,CG$2)</f>
        <v>0</v>
      </c>
      <c r="CH96" s="5">
        <f>SUMIFS(Data!$A:$A, Data!$H:$H,$A96,Data!$C:$C,CH$1,Data!$D:$D,CH$2)</f>
        <v>0</v>
      </c>
      <c r="CI96" s="5">
        <f>SUMIFS(Data!$A:$A, Data!$H:$H,$A96,Data!$C:$C,CI$1,Data!$D:$D,CI$2)</f>
        <v>0</v>
      </c>
      <c r="CJ96" s="5">
        <f>SUMIFS(Data!$A:$A, Data!$H:$H,$A96,Data!$C:$C,CJ$1,Data!$D:$D,CJ$2)</f>
        <v>0</v>
      </c>
      <c r="CK96" s="5">
        <f>SUMIFS(Data!$A:$A, Data!$H:$H,$A96,Data!$C:$C,CK$1,Data!$D:$D,CK$2)</f>
        <v>0</v>
      </c>
      <c r="CL96" s="5">
        <f>SUMIFS(Data!$A:$A, Data!$H:$H,$A96,Data!$C:$C,CL$1,Data!$D:$D,CL$2)</f>
        <v>0</v>
      </c>
      <c r="CM96" s="5">
        <f>SUMIFS(Data!$A:$A, Data!$H:$H,$A96,Data!$C:$C,CM$1,Data!$D:$D,CM$2)</f>
        <v>0</v>
      </c>
      <c r="CN96" s="5">
        <f>SUMIFS(Data!$A:$A, Data!$H:$H,$A96,Data!$C:$C,CN$1,Data!$D:$D,CN$2)</f>
        <v>0</v>
      </c>
      <c r="CO96" s="5">
        <f>SUMIFS(Data!$A:$A, Data!$H:$H,$A96,Data!$C:$C,CO$1,Data!$D:$D,CO$2)</f>
        <v>0</v>
      </c>
      <c r="CP96" s="5">
        <f>SUMIFS(Data!$A:$A, Data!$H:$H,$A96,Data!$C:$C,CP$1,Data!$D:$D,CP$2)</f>
        <v>0</v>
      </c>
      <c r="CQ96" s="5">
        <f>SUMIFS(Data!$A:$A, Data!$H:$H,$A96,Data!$C:$C,CQ$1,Data!$D:$D,CQ$2)</f>
        <v>0</v>
      </c>
      <c r="CR96" s="5">
        <f>SUMIFS(Data!$A:$A, Data!$H:$H,$A96,Data!$C:$C,CR$1,Data!$D:$D,CR$2)</f>
        <v>0</v>
      </c>
      <c r="CS96" s="5">
        <f>SUMIFS(Data!$A:$A, Data!$H:$H,$A96,Data!$C:$C,CS$1,Data!$D:$D,CS$2)</f>
        <v>2</v>
      </c>
      <c r="CT96" s="5">
        <f>SUMIFS(Data!$A:$A, Data!$H:$H,$A96,Data!$C:$C,CT$1,Data!$D:$D,CT$2)</f>
        <v>0</v>
      </c>
      <c r="CU96" s="5">
        <f>SUMIFS(Data!$A:$A, Data!$H:$H,$A96,Data!$C:$C,CU$1,Data!$D:$D,CU$2)</f>
        <v>0</v>
      </c>
      <c r="CV96" s="5">
        <f>SUMIFS(Data!$A:$A, Data!$H:$H,$A96,Data!$C:$C,CV$1,Data!$D:$D,CV$2)</f>
        <v>0</v>
      </c>
      <c r="CW96" s="5">
        <f t="shared" ref="CW96:CX96" si="95">SUMIF($B$2:$CV$2,CW$2, $B96:$CV96)</f>
        <v>3</v>
      </c>
      <c r="CX96" s="5">
        <f t="shared" si="95"/>
        <v>0</v>
      </c>
      <c r="CY96" s="5">
        <f t="shared" si="3"/>
        <v>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86</v>
      </c>
      <c r="C1" s="5" t="s">
        <v>86</v>
      </c>
      <c r="D1" s="5" t="s">
        <v>87</v>
      </c>
      <c r="E1" s="5" t="s">
        <v>87</v>
      </c>
      <c r="F1" s="5" t="s">
        <v>87</v>
      </c>
      <c r="G1" s="5" t="s">
        <v>88</v>
      </c>
      <c r="H1" s="5" t="s">
        <v>88</v>
      </c>
      <c r="I1" s="5" t="s">
        <v>89</v>
      </c>
      <c r="J1" s="5" t="s">
        <v>90</v>
      </c>
      <c r="K1" s="5" t="s">
        <v>90</v>
      </c>
      <c r="L1" s="5" t="s">
        <v>90</v>
      </c>
      <c r="M1" s="5" t="s">
        <v>91</v>
      </c>
      <c r="N1" s="5" t="s">
        <v>91</v>
      </c>
      <c r="O1" s="5" t="s">
        <v>91</v>
      </c>
      <c r="P1" s="5" t="s">
        <v>92</v>
      </c>
      <c r="Q1" s="5" t="s">
        <v>92</v>
      </c>
      <c r="R1" s="5" t="s">
        <v>93</v>
      </c>
      <c r="S1" s="5" t="s">
        <v>93</v>
      </c>
      <c r="T1" s="5" t="s">
        <v>94</v>
      </c>
      <c r="U1" s="5" t="s">
        <v>94</v>
      </c>
      <c r="V1" s="5" t="s">
        <v>95</v>
      </c>
      <c r="W1" s="5" t="s">
        <v>95</v>
      </c>
      <c r="X1" s="5" t="s">
        <v>96</v>
      </c>
      <c r="Y1" s="5" t="s">
        <v>96</v>
      </c>
      <c r="Z1" s="5" t="s">
        <v>97</v>
      </c>
      <c r="AA1" s="5" t="s">
        <v>97</v>
      </c>
      <c r="AB1" s="5" t="s">
        <v>98</v>
      </c>
      <c r="AC1" s="5" t="s">
        <v>98</v>
      </c>
      <c r="AD1" s="5" t="s">
        <v>99</v>
      </c>
      <c r="AE1" s="5" t="s">
        <v>99</v>
      </c>
      <c r="AF1" s="5" t="s">
        <v>100</v>
      </c>
      <c r="AG1" s="5" t="s">
        <v>100</v>
      </c>
      <c r="AH1" s="5" t="s">
        <v>101</v>
      </c>
      <c r="AI1" s="5" t="s">
        <v>101</v>
      </c>
      <c r="AJ1" s="5" t="s">
        <v>102</v>
      </c>
      <c r="AK1" s="5" t="s">
        <v>102</v>
      </c>
      <c r="AL1" s="5" t="s">
        <v>103</v>
      </c>
      <c r="AM1" s="5" t="s">
        <v>103</v>
      </c>
      <c r="AN1" s="5" t="s">
        <v>104</v>
      </c>
      <c r="AO1" s="5" t="s">
        <v>105</v>
      </c>
      <c r="AP1" s="5" t="s">
        <v>105</v>
      </c>
      <c r="AQ1" s="5" t="s">
        <v>106</v>
      </c>
      <c r="AR1" s="5" t="s">
        <v>106</v>
      </c>
      <c r="AS1" s="5" t="s">
        <v>107</v>
      </c>
      <c r="AT1" s="5" t="s">
        <v>107</v>
      </c>
      <c r="AU1" s="5" t="s">
        <v>108</v>
      </c>
      <c r="AV1" s="5" t="s">
        <v>108</v>
      </c>
      <c r="AW1" s="5" t="s">
        <v>109</v>
      </c>
      <c r="AX1" s="5" t="s">
        <v>109</v>
      </c>
      <c r="AY1" s="5" t="s">
        <v>110</v>
      </c>
      <c r="AZ1" s="5" t="s">
        <v>110</v>
      </c>
      <c r="BA1" s="5" t="s">
        <v>110</v>
      </c>
      <c r="BB1" s="5" t="s">
        <v>111</v>
      </c>
      <c r="BC1" s="5" t="s">
        <v>111</v>
      </c>
      <c r="BD1" s="5" t="s">
        <v>112</v>
      </c>
      <c r="BE1" s="5" t="s">
        <v>112</v>
      </c>
      <c r="BF1" s="5" t="s">
        <v>113</v>
      </c>
      <c r="BG1" s="5" t="s">
        <v>113</v>
      </c>
      <c r="BH1" s="5" t="s">
        <v>114</v>
      </c>
      <c r="BI1" s="5" t="s">
        <v>115</v>
      </c>
      <c r="BJ1" s="5" t="s">
        <v>115</v>
      </c>
      <c r="BK1" s="5" t="s">
        <v>116</v>
      </c>
      <c r="BL1" s="5" t="s">
        <v>116</v>
      </c>
      <c r="BM1" s="5" t="s">
        <v>117</v>
      </c>
      <c r="BN1" s="5" t="s">
        <v>117</v>
      </c>
      <c r="BO1" s="5" t="s">
        <v>117</v>
      </c>
      <c r="BP1" s="5" t="s">
        <v>118</v>
      </c>
      <c r="BQ1" s="5" t="s">
        <v>118</v>
      </c>
      <c r="BR1" s="5" t="s">
        <v>118</v>
      </c>
      <c r="BS1" s="5" t="s">
        <v>119</v>
      </c>
      <c r="BT1" s="5" t="s">
        <v>119</v>
      </c>
      <c r="BU1" s="5" t="s">
        <v>120</v>
      </c>
      <c r="BV1" s="5" t="s">
        <v>120</v>
      </c>
      <c r="BW1" s="5" t="s">
        <v>121</v>
      </c>
      <c r="BX1" s="5" t="s">
        <v>121</v>
      </c>
      <c r="BY1" s="5" t="s">
        <v>122</v>
      </c>
      <c r="BZ1" s="5" t="s">
        <v>122</v>
      </c>
      <c r="CA1" s="5" t="s">
        <v>122</v>
      </c>
      <c r="CB1" s="5" t="s">
        <v>123</v>
      </c>
      <c r="CC1" s="5" t="s">
        <v>123</v>
      </c>
      <c r="CD1" s="5" t="s">
        <v>123</v>
      </c>
      <c r="CE1" s="5" t="s">
        <v>124</v>
      </c>
      <c r="CF1" s="5" t="s">
        <v>124</v>
      </c>
      <c r="CG1" s="5" t="s">
        <v>125</v>
      </c>
      <c r="CH1" s="5" t="s">
        <v>125</v>
      </c>
      <c r="CI1" s="5" t="s">
        <v>125</v>
      </c>
      <c r="CJ1" s="5" t="s">
        <v>126</v>
      </c>
      <c r="CK1" s="5" t="s">
        <v>126</v>
      </c>
      <c r="CL1" s="5" t="s">
        <v>127</v>
      </c>
      <c r="CM1" s="5" t="s">
        <v>127</v>
      </c>
      <c r="CN1" s="5" t="s">
        <v>127</v>
      </c>
      <c r="CO1" s="5" t="s">
        <v>128</v>
      </c>
      <c r="CP1" s="5" t="s">
        <v>128</v>
      </c>
      <c r="CQ1" s="5" t="s">
        <v>129</v>
      </c>
      <c r="CR1" s="5" t="s">
        <v>129</v>
      </c>
      <c r="CS1" s="5" t="s">
        <v>130</v>
      </c>
      <c r="CT1" s="5" t="s">
        <v>130</v>
      </c>
      <c r="CU1" s="5" t="s">
        <v>131</v>
      </c>
      <c r="CV1" s="5" t="s">
        <v>131</v>
      </c>
      <c r="CW1" s="1" t="s">
        <v>85</v>
      </c>
      <c r="CX1" s="1" t="s">
        <v>85</v>
      </c>
      <c r="CY1" s="1" t="s">
        <v>85</v>
      </c>
    </row>
    <row r="2">
      <c r="B2" s="5" t="s">
        <v>132</v>
      </c>
      <c r="C2" s="5" t="s">
        <v>133</v>
      </c>
      <c r="D2" s="5" t="s">
        <v>132</v>
      </c>
      <c r="E2" s="5" t="s">
        <v>134</v>
      </c>
      <c r="F2" s="5" t="s">
        <v>133</v>
      </c>
      <c r="G2" s="5" t="s">
        <v>132</v>
      </c>
      <c r="H2" s="5" t="s">
        <v>133</v>
      </c>
      <c r="I2" s="1" t="str">
        <f>""</f>
        <v/>
      </c>
      <c r="J2" s="5" t="s">
        <v>132</v>
      </c>
      <c r="K2" s="5" t="s">
        <v>134</v>
      </c>
      <c r="L2" s="5" t="s">
        <v>133</v>
      </c>
      <c r="M2" s="5" t="s">
        <v>132</v>
      </c>
      <c r="N2" s="5" t="s">
        <v>134</v>
      </c>
      <c r="O2" s="5" t="s">
        <v>133</v>
      </c>
      <c r="P2" s="5" t="s">
        <v>132</v>
      </c>
      <c r="Q2" s="5" t="s">
        <v>133</v>
      </c>
      <c r="R2" s="5" t="s">
        <v>132</v>
      </c>
      <c r="S2" s="5" t="s">
        <v>133</v>
      </c>
      <c r="T2" s="5" t="s">
        <v>132</v>
      </c>
      <c r="U2" s="5" t="s">
        <v>133</v>
      </c>
      <c r="V2" s="5" t="s">
        <v>132</v>
      </c>
      <c r="W2" s="5" t="s">
        <v>133</v>
      </c>
      <c r="X2" s="5" t="s">
        <v>132</v>
      </c>
      <c r="Y2" s="5" t="s">
        <v>133</v>
      </c>
      <c r="Z2" s="5" t="s">
        <v>132</v>
      </c>
      <c r="AA2" s="5" t="s">
        <v>133</v>
      </c>
      <c r="AB2" s="5" t="s">
        <v>132</v>
      </c>
      <c r="AC2" s="5" t="s">
        <v>133</v>
      </c>
      <c r="AD2" s="5" t="s">
        <v>132</v>
      </c>
      <c r="AE2" s="5" t="s">
        <v>133</v>
      </c>
      <c r="AF2" s="5" t="s">
        <v>132</v>
      </c>
      <c r="AG2" s="5" t="s">
        <v>133</v>
      </c>
      <c r="AH2" s="5" t="s">
        <v>132</v>
      </c>
      <c r="AI2" s="5" t="s">
        <v>133</v>
      </c>
      <c r="AJ2" s="5" t="s">
        <v>132</v>
      </c>
      <c r="AK2" s="5" t="s">
        <v>133</v>
      </c>
      <c r="AL2" s="5" t="s">
        <v>132</v>
      </c>
      <c r="AM2" s="5" t="s">
        <v>133</v>
      </c>
      <c r="AN2" s="5" t="str">
        <f>""</f>
        <v/>
      </c>
      <c r="AO2" s="5" t="s">
        <v>132</v>
      </c>
      <c r="AP2" s="5" t="s">
        <v>133</v>
      </c>
      <c r="AQ2" s="5" t="s">
        <v>132</v>
      </c>
      <c r="AR2" s="5" t="s">
        <v>133</v>
      </c>
      <c r="AS2" s="5" t="s">
        <v>132</v>
      </c>
      <c r="AT2" s="5" t="s">
        <v>133</v>
      </c>
      <c r="AU2" s="5" t="s">
        <v>132</v>
      </c>
      <c r="AV2" s="5" t="s">
        <v>133</v>
      </c>
      <c r="AW2" s="5" t="s">
        <v>132</v>
      </c>
      <c r="AX2" s="5" t="s">
        <v>133</v>
      </c>
      <c r="AY2" s="5" t="s">
        <v>132</v>
      </c>
      <c r="AZ2" s="5" t="s">
        <v>134</v>
      </c>
      <c r="BA2" s="5" t="s">
        <v>133</v>
      </c>
      <c r="BB2" s="5" t="s">
        <v>132</v>
      </c>
      <c r="BC2" s="5" t="s">
        <v>133</v>
      </c>
      <c r="BD2" s="5" t="s">
        <v>132</v>
      </c>
      <c r="BE2" s="5" t="s">
        <v>133</v>
      </c>
      <c r="BF2" s="5" t="s">
        <v>132</v>
      </c>
      <c r="BG2" s="5" t="s">
        <v>133</v>
      </c>
      <c r="BH2" s="5" t="str">
        <f>""</f>
        <v/>
      </c>
      <c r="BI2" s="5" t="s">
        <v>132</v>
      </c>
      <c r="BJ2" s="5" t="s">
        <v>133</v>
      </c>
      <c r="BK2" s="5" t="s">
        <v>132</v>
      </c>
      <c r="BL2" s="5" t="s">
        <v>133</v>
      </c>
      <c r="BM2" s="5" t="s">
        <v>132</v>
      </c>
      <c r="BN2" s="5" t="s">
        <v>134</v>
      </c>
      <c r="BO2" s="5" t="s">
        <v>133</v>
      </c>
      <c r="BP2" s="5" t="s">
        <v>132</v>
      </c>
      <c r="BQ2" s="5" t="s">
        <v>134</v>
      </c>
      <c r="BR2" s="5" t="s">
        <v>133</v>
      </c>
      <c r="BS2" s="5" t="s">
        <v>132</v>
      </c>
      <c r="BT2" s="5" t="s">
        <v>133</v>
      </c>
      <c r="BU2" s="5" t="s">
        <v>132</v>
      </c>
      <c r="BV2" s="5" t="s">
        <v>133</v>
      </c>
      <c r="BW2" s="5" t="s">
        <v>132</v>
      </c>
      <c r="BX2" s="5" t="s">
        <v>133</v>
      </c>
      <c r="BY2" s="5" t="s">
        <v>132</v>
      </c>
      <c r="BZ2" s="5" t="s">
        <v>134</v>
      </c>
      <c r="CA2" s="5" t="s">
        <v>133</v>
      </c>
      <c r="CB2" s="5" t="s">
        <v>132</v>
      </c>
      <c r="CC2" s="5" t="s">
        <v>134</v>
      </c>
      <c r="CD2" s="5" t="s">
        <v>133</v>
      </c>
      <c r="CE2" s="5" t="s">
        <v>132</v>
      </c>
      <c r="CF2" s="5" t="s">
        <v>133</v>
      </c>
      <c r="CG2" s="5" t="s">
        <v>132</v>
      </c>
      <c r="CH2" s="5" t="s">
        <v>134</v>
      </c>
      <c r="CI2" s="5" t="s">
        <v>133</v>
      </c>
      <c r="CJ2" s="5" t="s">
        <v>132</v>
      </c>
      <c r="CK2" s="5" t="s">
        <v>133</v>
      </c>
      <c r="CL2" s="5" t="s">
        <v>132</v>
      </c>
      <c r="CM2" s="5" t="s">
        <v>134</v>
      </c>
      <c r="CN2" s="5" t="s">
        <v>133</v>
      </c>
      <c r="CO2" s="5" t="s">
        <v>132</v>
      </c>
      <c r="CP2" s="5" t="s">
        <v>133</v>
      </c>
      <c r="CQ2" s="5" t="s">
        <v>132</v>
      </c>
      <c r="CR2" s="5" t="s">
        <v>133</v>
      </c>
      <c r="CS2" s="5" t="s">
        <v>132</v>
      </c>
      <c r="CT2" s="5" t="s">
        <v>133</v>
      </c>
      <c r="CU2" s="5" t="s">
        <v>132</v>
      </c>
      <c r="CV2" s="5" t="s">
        <v>133</v>
      </c>
      <c r="CW2" s="1" t="s">
        <v>132</v>
      </c>
      <c r="CX2" s="1" t="s">
        <v>133</v>
      </c>
      <c r="CY2" s="1" t="s">
        <v>375</v>
      </c>
    </row>
    <row r="3">
      <c r="A3" s="5" t="str">
        <f>Countries!A1</f>
        <v>ARG</v>
      </c>
      <c r="B3" s="5">
        <f>SUMIFS(Data!$A:$A, Data!$I:$I,$A3,Data!$C:$C,B$1,Data!$D:$D,B$2) + SUMIFS(Data!$A:$A, Data!$J:$J,$A3,Data!$C:$C,B$1,Data!$D:$D,B$2)</f>
        <v>0</v>
      </c>
      <c r="C3" s="5">
        <f>SUMIFS(Data!$A:$A, Data!$I:$I,$A3,Data!$C:$C,C$1,Data!$D:$D,C$2) + SUMIFS(Data!$A:$A, Data!$J:$J,$A3,Data!$C:$C,C$1,Data!$D:$D,C$2)</f>
        <v>0</v>
      </c>
      <c r="D3" s="5">
        <f>SUMIFS(Data!$A:$A, Data!$I:$I,$A3,Data!$C:$C,D$1,Data!$D:$D,D$2) + SUMIFS(Data!$A:$A, Data!$J:$J,$A3,Data!$C:$C,D$1,Data!$D:$D,D$2)</f>
        <v>0</v>
      </c>
      <c r="E3" s="5">
        <f>SUMIFS(Data!$A:$A, Data!$I:$I,$A3,Data!$C:$C,E$1,Data!$D:$D,E$2) + SUMIFS(Data!$A:$A, Data!$J:$J,$A3,Data!$C:$C,E$1,Data!$D:$D,E$2)</f>
        <v>0</v>
      </c>
      <c r="F3" s="5">
        <f>SUMIFS(Data!$A:$A, Data!$I:$I,$A3,Data!$C:$C,F$1,Data!$D:$D,F$2) + SUMIFS(Data!$A:$A, Data!$J:$J,$A3,Data!$C:$C,F$1,Data!$D:$D,F$2)</f>
        <v>0</v>
      </c>
      <c r="G3" s="5">
        <f>SUMIFS(Data!$A:$A, Data!$I:$I,$A3,Data!$C:$C,G$1,Data!$D:$D,G$2) + SUMIFS(Data!$A:$A, Data!$J:$J,$A3,Data!$C:$C,G$1,Data!$D:$D,G$2)</f>
        <v>0</v>
      </c>
      <c r="H3" s="5">
        <f>SUMIFS(Data!$A:$A, Data!$I:$I,$A3,Data!$C:$C,H$1,Data!$D:$D,H$2) + SUMIFS(Data!$A:$A, Data!$J:$J,$A3,Data!$C:$C,H$1,Data!$D:$D,H$2)</f>
        <v>0</v>
      </c>
      <c r="I3" s="5">
        <f>SUMIFS(Data!$A:$A, Data!$I:$I,$A3,Data!$C:$C,I$1,Data!$D:$D,I$2) + SUMIFS(Data!$A:$A, Data!$J:$J,$A3,Data!$C:$C,I$1,Data!$D:$D,I$2)</f>
        <v>0</v>
      </c>
      <c r="J3" s="5">
        <f>SUMIFS(Data!$A:$A, Data!$I:$I,$A3,Data!$C:$C,J$1,Data!$D:$D,J$2) + SUMIFS(Data!$A:$A, Data!$J:$J,$A3,Data!$C:$C,J$1,Data!$D:$D,J$2)</f>
        <v>0</v>
      </c>
      <c r="K3" s="5">
        <f>SUMIFS(Data!$A:$A, Data!$I:$I,$A3,Data!$C:$C,K$1,Data!$D:$D,K$2) + SUMIFS(Data!$A:$A, Data!$J:$J,$A3,Data!$C:$C,K$1,Data!$D:$D,K$2)</f>
        <v>0</v>
      </c>
      <c r="L3" s="5">
        <f>SUMIFS(Data!$A:$A, Data!$I:$I,$A3,Data!$C:$C,L$1,Data!$D:$D,L$2) + SUMIFS(Data!$A:$A, Data!$J:$J,$A3,Data!$C:$C,L$1,Data!$D:$D,L$2)</f>
        <v>0</v>
      </c>
      <c r="M3" s="5">
        <f>SUMIFS(Data!$A:$A, Data!$I:$I,$A3,Data!$C:$C,M$1,Data!$D:$D,M$2) + SUMIFS(Data!$A:$A, Data!$J:$J,$A3,Data!$C:$C,M$1,Data!$D:$D,M$2)</f>
        <v>0</v>
      </c>
      <c r="N3" s="5">
        <f>SUMIFS(Data!$A:$A, Data!$I:$I,$A3,Data!$C:$C,N$1,Data!$D:$D,N$2) + SUMIFS(Data!$A:$A, Data!$J:$J,$A3,Data!$C:$C,N$1,Data!$D:$D,N$2)</f>
        <v>0</v>
      </c>
      <c r="O3" s="5">
        <f>SUMIFS(Data!$A:$A, Data!$I:$I,$A3,Data!$C:$C,O$1,Data!$D:$D,O$2) + SUMIFS(Data!$A:$A, Data!$J:$J,$A3,Data!$C:$C,O$1,Data!$D:$D,O$2)</f>
        <v>0</v>
      </c>
      <c r="P3" s="5">
        <f>SUMIFS(Data!$A:$A, Data!$I:$I,$A3,Data!$C:$C,P$1,Data!$D:$D,P$2) + SUMIFS(Data!$A:$A, Data!$J:$J,$A3,Data!$C:$C,P$1,Data!$D:$D,P$2)</f>
        <v>0</v>
      </c>
      <c r="Q3" s="5">
        <f>SUMIFS(Data!$A:$A, Data!$I:$I,$A3,Data!$C:$C,Q$1,Data!$D:$D,Q$2) + SUMIFS(Data!$A:$A, Data!$J:$J,$A3,Data!$C:$C,Q$1,Data!$D:$D,Q$2)</f>
        <v>0</v>
      </c>
      <c r="R3" s="5">
        <f>SUMIFS(Data!$A:$A, Data!$I:$I,$A3,Data!$C:$C,R$1,Data!$D:$D,R$2) + SUMIFS(Data!$A:$A, Data!$J:$J,$A3,Data!$C:$C,R$1,Data!$D:$D,R$2)</f>
        <v>0</v>
      </c>
      <c r="S3" s="5">
        <f>SUMIFS(Data!$A:$A, Data!$I:$I,$A3,Data!$C:$C,S$1,Data!$D:$D,S$2) + SUMIFS(Data!$A:$A, Data!$J:$J,$A3,Data!$C:$C,S$1,Data!$D:$D,S$2)</f>
        <v>0</v>
      </c>
      <c r="T3" s="5">
        <f>SUMIFS(Data!$A:$A, Data!$I:$I,$A3,Data!$C:$C,T$1,Data!$D:$D,T$2) + SUMIFS(Data!$A:$A, Data!$J:$J,$A3,Data!$C:$C,T$1,Data!$D:$D,T$2)</f>
        <v>0</v>
      </c>
      <c r="U3" s="5">
        <f>SUMIFS(Data!$A:$A, Data!$I:$I,$A3,Data!$C:$C,U$1,Data!$D:$D,U$2) + SUMIFS(Data!$A:$A, Data!$J:$J,$A3,Data!$C:$C,U$1,Data!$D:$D,U$2)</f>
        <v>0</v>
      </c>
      <c r="V3" s="5">
        <f>SUMIFS(Data!$A:$A, Data!$I:$I,$A3,Data!$C:$C,V$1,Data!$D:$D,V$2) + SUMIFS(Data!$A:$A, Data!$J:$J,$A3,Data!$C:$C,V$1,Data!$D:$D,V$2)</f>
        <v>0</v>
      </c>
      <c r="W3" s="5">
        <f>SUMIFS(Data!$A:$A, Data!$I:$I,$A3,Data!$C:$C,W$1,Data!$D:$D,W$2) + SUMIFS(Data!$A:$A, Data!$J:$J,$A3,Data!$C:$C,W$1,Data!$D:$D,W$2)</f>
        <v>0</v>
      </c>
      <c r="X3" s="5">
        <f>SUMIFS(Data!$A:$A, Data!$I:$I,$A3,Data!$C:$C,X$1,Data!$D:$D,X$2) + SUMIFS(Data!$A:$A, Data!$J:$J,$A3,Data!$C:$C,X$1,Data!$D:$D,X$2)</f>
        <v>0</v>
      </c>
      <c r="Y3" s="5">
        <f>SUMIFS(Data!$A:$A, Data!$I:$I,$A3,Data!$C:$C,Y$1,Data!$D:$D,Y$2) + SUMIFS(Data!$A:$A, Data!$J:$J,$A3,Data!$C:$C,Y$1,Data!$D:$D,Y$2)</f>
        <v>0</v>
      </c>
      <c r="Z3" s="5">
        <f>SUMIFS(Data!$A:$A, Data!$I:$I,$A3,Data!$C:$C,Z$1,Data!$D:$D,Z$2) + SUMIFS(Data!$A:$A, Data!$J:$J,$A3,Data!$C:$C,Z$1,Data!$D:$D,Z$2)</f>
        <v>0</v>
      </c>
      <c r="AA3" s="5">
        <f>SUMIFS(Data!$A:$A, Data!$I:$I,$A3,Data!$C:$C,AA$1,Data!$D:$D,AA$2) + SUMIFS(Data!$A:$A, Data!$J:$J,$A3,Data!$C:$C,AA$1,Data!$D:$D,AA$2)</f>
        <v>0</v>
      </c>
      <c r="AB3" s="5">
        <f>SUMIFS(Data!$A:$A, Data!$I:$I,$A3,Data!$C:$C,AB$1,Data!$D:$D,AB$2) + SUMIFS(Data!$A:$A, Data!$J:$J,$A3,Data!$C:$C,AB$1,Data!$D:$D,AB$2)</f>
        <v>0</v>
      </c>
      <c r="AC3" s="5">
        <f>SUMIFS(Data!$A:$A, Data!$I:$I,$A3,Data!$C:$C,AC$1,Data!$D:$D,AC$2) + SUMIFS(Data!$A:$A, Data!$J:$J,$A3,Data!$C:$C,AC$1,Data!$D:$D,AC$2)</f>
        <v>0</v>
      </c>
      <c r="AD3" s="5">
        <f>SUMIFS(Data!$A:$A, Data!$I:$I,$A3,Data!$C:$C,AD$1,Data!$D:$D,AD$2) + SUMIFS(Data!$A:$A, Data!$J:$J,$A3,Data!$C:$C,AD$1,Data!$D:$D,AD$2)</f>
        <v>0</v>
      </c>
      <c r="AE3" s="5">
        <f>SUMIFS(Data!$A:$A, Data!$I:$I,$A3,Data!$C:$C,AE$1,Data!$D:$D,AE$2) + SUMIFS(Data!$A:$A, Data!$J:$J,$A3,Data!$C:$C,AE$1,Data!$D:$D,AE$2)</f>
        <v>0</v>
      </c>
      <c r="AF3" s="5">
        <f>SUMIFS(Data!$A:$A, Data!$I:$I,$A3,Data!$C:$C,AF$1,Data!$D:$D,AF$2) + SUMIFS(Data!$A:$A, Data!$J:$J,$A3,Data!$C:$C,AF$1,Data!$D:$D,AF$2)</f>
        <v>0</v>
      </c>
      <c r="AG3" s="5">
        <f>SUMIFS(Data!$A:$A, Data!$I:$I,$A3,Data!$C:$C,AG$1,Data!$D:$D,AG$2) + SUMIFS(Data!$A:$A, Data!$J:$J,$A3,Data!$C:$C,AG$1,Data!$D:$D,AG$2)</f>
        <v>0</v>
      </c>
      <c r="AH3" s="5">
        <f>SUMIFS(Data!$A:$A, Data!$I:$I,$A3,Data!$C:$C,AH$1,Data!$D:$D,AH$2) + SUMIFS(Data!$A:$A, Data!$J:$J,$A3,Data!$C:$C,AH$1,Data!$D:$D,AH$2)</f>
        <v>0</v>
      </c>
      <c r="AI3" s="5">
        <f>SUMIFS(Data!$A:$A, Data!$I:$I,$A3,Data!$C:$C,AI$1,Data!$D:$D,AI$2) + SUMIFS(Data!$A:$A, Data!$J:$J,$A3,Data!$C:$C,AI$1,Data!$D:$D,AI$2)</f>
        <v>0</v>
      </c>
      <c r="AJ3" s="5">
        <f>SUMIFS(Data!$A:$A, Data!$I:$I,$A3,Data!$C:$C,AJ$1,Data!$D:$D,AJ$2) + SUMIFS(Data!$A:$A, Data!$J:$J,$A3,Data!$C:$C,AJ$1,Data!$D:$D,AJ$2)</f>
        <v>0</v>
      </c>
      <c r="AK3" s="5">
        <f>SUMIFS(Data!$A:$A, Data!$I:$I,$A3,Data!$C:$C,AK$1,Data!$D:$D,AK$2) + SUMIFS(Data!$A:$A, Data!$J:$J,$A3,Data!$C:$C,AK$1,Data!$D:$D,AK$2)</f>
        <v>0</v>
      </c>
      <c r="AL3" s="5">
        <f>SUMIFS(Data!$A:$A, Data!$I:$I,$A3,Data!$C:$C,AL$1,Data!$D:$D,AL$2) + SUMIFS(Data!$A:$A, Data!$J:$J,$A3,Data!$C:$C,AL$1,Data!$D:$D,AL$2)</f>
        <v>0</v>
      </c>
      <c r="AM3" s="5">
        <f>SUMIFS(Data!$A:$A, Data!$I:$I,$A3,Data!$C:$C,AM$1,Data!$D:$D,AM$2) + SUMIFS(Data!$A:$A, Data!$J:$J,$A3,Data!$C:$C,AM$1,Data!$D:$D,AM$2)</f>
        <v>0</v>
      </c>
      <c r="AN3" s="5">
        <f>SUMIFS(Data!$A:$A, Data!$I:$I,$A3,Data!$C:$C,AN$1,Data!$D:$D,AN$2) + SUMIFS(Data!$A:$A, Data!$J:$J,$A3,Data!$C:$C,AN$1,Data!$D:$D,AN$2)</f>
        <v>0</v>
      </c>
      <c r="AO3" s="5">
        <f>SUMIFS(Data!$A:$A, Data!$I:$I,$A3,Data!$C:$C,AO$1,Data!$D:$D,AO$2) + SUMIFS(Data!$A:$A, Data!$J:$J,$A3,Data!$C:$C,AO$1,Data!$D:$D,AO$2)</f>
        <v>0</v>
      </c>
      <c r="AP3" s="5">
        <f>SUMIFS(Data!$A:$A, Data!$I:$I,$A3,Data!$C:$C,AP$1,Data!$D:$D,AP$2) + SUMIFS(Data!$A:$A, Data!$J:$J,$A3,Data!$C:$C,AP$1,Data!$D:$D,AP$2)</f>
        <v>0</v>
      </c>
      <c r="AQ3" s="5">
        <f>SUMIFS(Data!$A:$A, Data!$I:$I,$A3,Data!$C:$C,AQ$1,Data!$D:$D,AQ$2) + SUMIFS(Data!$A:$A, Data!$J:$J,$A3,Data!$C:$C,AQ$1,Data!$D:$D,AQ$2)</f>
        <v>0</v>
      </c>
      <c r="AR3" s="5">
        <f>SUMIFS(Data!$A:$A, Data!$I:$I,$A3,Data!$C:$C,AR$1,Data!$D:$D,AR$2) + SUMIFS(Data!$A:$A, Data!$J:$J,$A3,Data!$C:$C,AR$1,Data!$D:$D,AR$2)</f>
        <v>0</v>
      </c>
      <c r="AS3" s="5">
        <f>SUMIFS(Data!$A:$A, Data!$I:$I,$A3,Data!$C:$C,AS$1,Data!$D:$D,AS$2) + SUMIFS(Data!$A:$A, Data!$J:$J,$A3,Data!$C:$C,AS$1,Data!$D:$D,AS$2)</f>
        <v>0</v>
      </c>
      <c r="AT3" s="5">
        <f>SUMIFS(Data!$A:$A, Data!$I:$I,$A3,Data!$C:$C,AT$1,Data!$D:$D,AT$2) + SUMIFS(Data!$A:$A, Data!$J:$J,$A3,Data!$C:$C,AT$1,Data!$D:$D,AT$2)</f>
        <v>0</v>
      </c>
      <c r="AU3" s="5">
        <f>SUMIFS(Data!$A:$A, Data!$I:$I,$A3,Data!$C:$C,AU$1,Data!$D:$D,AU$2) + SUMIFS(Data!$A:$A, Data!$J:$J,$A3,Data!$C:$C,AU$1,Data!$D:$D,AU$2)</f>
        <v>0</v>
      </c>
      <c r="AV3" s="5">
        <f>SUMIFS(Data!$A:$A, Data!$I:$I,$A3,Data!$C:$C,AV$1,Data!$D:$D,AV$2) + SUMIFS(Data!$A:$A, Data!$J:$J,$A3,Data!$C:$C,AV$1,Data!$D:$D,AV$2)</f>
        <v>0</v>
      </c>
      <c r="AW3" s="5">
        <f>SUMIFS(Data!$A:$A, Data!$I:$I,$A3,Data!$C:$C,AW$1,Data!$D:$D,AW$2) + SUMIFS(Data!$A:$A, Data!$J:$J,$A3,Data!$C:$C,AW$1,Data!$D:$D,AW$2)</f>
        <v>0</v>
      </c>
      <c r="AX3" s="5">
        <f>SUMIFS(Data!$A:$A, Data!$I:$I,$A3,Data!$C:$C,AX$1,Data!$D:$D,AX$2) + SUMIFS(Data!$A:$A, Data!$J:$J,$A3,Data!$C:$C,AX$1,Data!$D:$D,AX$2)</f>
        <v>0</v>
      </c>
      <c r="AY3" s="5">
        <f>SUMIFS(Data!$A:$A, Data!$I:$I,$A3,Data!$C:$C,AY$1,Data!$D:$D,AY$2) + SUMIFS(Data!$A:$A, Data!$J:$J,$A3,Data!$C:$C,AY$1,Data!$D:$D,AY$2)</f>
        <v>0</v>
      </c>
      <c r="AZ3" s="5">
        <f>SUMIFS(Data!$A:$A, Data!$I:$I,$A3,Data!$C:$C,AZ$1,Data!$D:$D,AZ$2) + SUMIFS(Data!$A:$A, Data!$J:$J,$A3,Data!$C:$C,AZ$1,Data!$D:$D,AZ$2)</f>
        <v>0</v>
      </c>
      <c r="BA3" s="5">
        <f>SUMIFS(Data!$A:$A, Data!$I:$I,$A3,Data!$C:$C,BA$1,Data!$D:$D,BA$2) + SUMIFS(Data!$A:$A, Data!$J:$J,$A3,Data!$C:$C,BA$1,Data!$D:$D,BA$2)</f>
        <v>0</v>
      </c>
      <c r="BB3" s="5">
        <f>SUMIFS(Data!$A:$A, Data!$I:$I,$A3,Data!$C:$C,BB$1,Data!$D:$D,BB$2) + SUMIFS(Data!$A:$A, Data!$J:$J,$A3,Data!$C:$C,BB$1,Data!$D:$D,BB$2)</f>
        <v>0</v>
      </c>
      <c r="BC3" s="5">
        <f>SUMIFS(Data!$A:$A, Data!$I:$I,$A3,Data!$C:$C,BC$1,Data!$D:$D,BC$2) + SUMIFS(Data!$A:$A, Data!$J:$J,$A3,Data!$C:$C,BC$1,Data!$D:$D,BC$2)</f>
        <v>0</v>
      </c>
      <c r="BD3" s="5">
        <f>SUMIFS(Data!$A:$A, Data!$I:$I,$A3,Data!$C:$C,BD$1,Data!$D:$D,BD$2) + SUMIFS(Data!$A:$A, Data!$J:$J,$A3,Data!$C:$C,BD$1,Data!$D:$D,BD$2)</f>
        <v>0</v>
      </c>
      <c r="BE3" s="5">
        <f>SUMIFS(Data!$A:$A, Data!$I:$I,$A3,Data!$C:$C,BE$1,Data!$D:$D,BE$2) + SUMIFS(Data!$A:$A, Data!$J:$J,$A3,Data!$C:$C,BE$1,Data!$D:$D,BE$2)</f>
        <v>0</v>
      </c>
      <c r="BF3" s="5">
        <f>SUMIFS(Data!$A:$A, Data!$I:$I,$A3,Data!$C:$C,BF$1,Data!$D:$D,BF$2) + SUMIFS(Data!$A:$A, Data!$J:$J,$A3,Data!$C:$C,BF$1,Data!$D:$D,BF$2)</f>
        <v>0</v>
      </c>
      <c r="BG3" s="5">
        <f>SUMIFS(Data!$A:$A, Data!$I:$I,$A3,Data!$C:$C,BG$1,Data!$D:$D,BG$2) + SUMIFS(Data!$A:$A, Data!$J:$J,$A3,Data!$C:$C,BG$1,Data!$D:$D,BG$2)</f>
        <v>0</v>
      </c>
      <c r="BH3" s="5">
        <f>SUMIFS(Data!$A:$A, Data!$I:$I,$A3,Data!$C:$C,BH$1,Data!$D:$D,BH$2) + SUMIFS(Data!$A:$A, Data!$J:$J,$A3,Data!$C:$C,BH$1,Data!$D:$D,BH$2)</f>
        <v>0</v>
      </c>
      <c r="BI3" s="5">
        <f>SUMIFS(Data!$A:$A, Data!$I:$I,$A3,Data!$C:$C,BI$1,Data!$D:$D,BI$2) + SUMIFS(Data!$A:$A, Data!$J:$J,$A3,Data!$C:$C,BI$1,Data!$D:$D,BI$2)</f>
        <v>0</v>
      </c>
      <c r="BJ3" s="5">
        <f>SUMIFS(Data!$A:$A, Data!$I:$I,$A3,Data!$C:$C,BJ$1,Data!$D:$D,BJ$2) + SUMIFS(Data!$A:$A, Data!$J:$J,$A3,Data!$C:$C,BJ$1,Data!$D:$D,BJ$2)</f>
        <v>0</v>
      </c>
      <c r="BK3" s="5">
        <f>SUMIFS(Data!$A:$A, Data!$I:$I,$A3,Data!$C:$C,BK$1,Data!$D:$D,BK$2) + SUMIFS(Data!$A:$A, Data!$J:$J,$A3,Data!$C:$C,BK$1,Data!$D:$D,BK$2)</f>
        <v>7</v>
      </c>
      <c r="BL3" s="5">
        <f>SUMIFS(Data!$A:$A, Data!$I:$I,$A3,Data!$C:$C,BL$1,Data!$D:$D,BL$2) + SUMIFS(Data!$A:$A, Data!$J:$J,$A3,Data!$C:$C,BL$1,Data!$D:$D,BL$2)</f>
        <v>0</v>
      </c>
      <c r="BM3" s="5">
        <f>SUMIFS(Data!$A:$A, Data!$I:$I,$A3,Data!$C:$C,BM$1,Data!$D:$D,BM$2) + SUMIFS(Data!$A:$A, Data!$J:$J,$A3,Data!$C:$C,BM$1,Data!$D:$D,BM$2)</f>
        <v>0</v>
      </c>
      <c r="BN3" s="5">
        <f>SUMIFS(Data!$A:$A, Data!$I:$I,$A3,Data!$C:$C,BN$1,Data!$D:$D,BN$2) + SUMIFS(Data!$A:$A, Data!$J:$J,$A3,Data!$C:$C,BN$1,Data!$D:$D,BN$2)</f>
        <v>0</v>
      </c>
      <c r="BO3" s="5">
        <f>SUMIFS(Data!$A:$A, Data!$I:$I,$A3,Data!$C:$C,BO$1,Data!$D:$D,BO$2) + SUMIFS(Data!$A:$A, Data!$J:$J,$A3,Data!$C:$C,BO$1,Data!$D:$D,BO$2)</f>
        <v>0</v>
      </c>
      <c r="BP3" s="5">
        <f>SUMIFS(Data!$A:$A, Data!$I:$I,$A3,Data!$C:$C,BP$1,Data!$D:$D,BP$2) + SUMIFS(Data!$A:$A, Data!$J:$J,$A3,Data!$C:$C,BP$1,Data!$D:$D,BP$2)</f>
        <v>0</v>
      </c>
      <c r="BQ3" s="5">
        <f>SUMIFS(Data!$A:$A, Data!$I:$I,$A3,Data!$C:$C,BQ$1,Data!$D:$D,BQ$2) + SUMIFS(Data!$A:$A, Data!$J:$J,$A3,Data!$C:$C,BQ$1,Data!$D:$D,BQ$2)</f>
        <v>0</v>
      </c>
      <c r="BR3" s="5">
        <f>SUMIFS(Data!$A:$A, Data!$I:$I,$A3,Data!$C:$C,BR$1,Data!$D:$D,BR$2) + SUMIFS(Data!$A:$A, Data!$J:$J,$A3,Data!$C:$C,BR$1,Data!$D:$D,BR$2)</f>
        <v>0</v>
      </c>
      <c r="BS3" s="5">
        <f>SUMIFS(Data!$A:$A, Data!$I:$I,$A3,Data!$C:$C,BS$1,Data!$D:$D,BS$2) + SUMIFS(Data!$A:$A, Data!$J:$J,$A3,Data!$C:$C,BS$1,Data!$D:$D,BS$2)</f>
        <v>0</v>
      </c>
      <c r="BT3" s="5">
        <f>SUMIFS(Data!$A:$A, Data!$I:$I,$A3,Data!$C:$C,BT$1,Data!$D:$D,BT$2) + SUMIFS(Data!$A:$A, Data!$J:$J,$A3,Data!$C:$C,BT$1,Data!$D:$D,BT$2)</f>
        <v>0</v>
      </c>
      <c r="BU3" s="5">
        <f>SUMIFS(Data!$A:$A, Data!$I:$I,$A3,Data!$C:$C,BU$1,Data!$D:$D,BU$2) + SUMIFS(Data!$A:$A, Data!$J:$J,$A3,Data!$C:$C,BU$1,Data!$D:$D,BU$2)</f>
        <v>0</v>
      </c>
      <c r="BV3" s="5">
        <f>SUMIFS(Data!$A:$A, Data!$I:$I,$A3,Data!$C:$C,BV$1,Data!$D:$D,BV$2) + SUMIFS(Data!$A:$A, Data!$J:$J,$A3,Data!$C:$C,BV$1,Data!$D:$D,BV$2)</f>
        <v>0</v>
      </c>
      <c r="BW3" s="5">
        <f>SUMIFS(Data!$A:$A, Data!$I:$I,$A3,Data!$C:$C,BW$1,Data!$D:$D,BW$2) + SUMIFS(Data!$A:$A, Data!$J:$J,$A3,Data!$C:$C,BW$1,Data!$D:$D,BW$2)</f>
        <v>0</v>
      </c>
      <c r="BX3" s="5">
        <f>SUMIFS(Data!$A:$A, Data!$I:$I,$A3,Data!$C:$C,BX$1,Data!$D:$D,BX$2) + SUMIFS(Data!$A:$A, Data!$J:$J,$A3,Data!$C:$C,BX$1,Data!$D:$D,BX$2)</f>
        <v>0</v>
      </c>
      <c r="BY3" s="5">
        <f>SUMIFS(Data!$A:$A, Data!$I:$I,$A3,Data!$C:$C,BY$1,Data!$D:$D,BY$2) + SUMIFS(Data!$A:$A, Data!$J:$J,$A3,Data!$C:$C,BY$1,Data!$D:$D,BY$2)</f>
        <v>0</v>
      </c>
      <c r="BZ3" s="5">
        <f>SUMIFS(Data!$A:$A, Data!$I:$I,$A3,Data!$C:$C,BZ$1,Data!$D:$D,BZ$2) + SUMIFS(Data!$A:$A, Data!$J:$J,$A3,Data!$C:$C,BZ$1,Data!$D:$D,BZ$2)</f>
        <v>0</v>
      </c>
      <c r="CA3" s="5">
        <f>SUMIFS(Data!$A:$A, Data!$I:$I,$A3,Data!$C:$C,CA$1,Data!$D:$D,CA$2) + SUMIFS(Data!$A:$A, Data!$J:$J,$A3,Data!$C:$C,CA$1,Data!$D:$D,CA$2)</f>
        <v>0</v>
      </c>
      <c r="CB3" s="5">
        <f>SUMIFS(Data!$A:$A, Data!$I:$I,$A3,Data!$C:$C,CB$1,Data!$D:$D,CB$2) + SUMIFS(Data!$A:$A, Data!$J:$J,$A3,Data!$C:$C,CB$1,Data!$D:$D,CB$2)</f>
        <v>0</v>
      </c>
      <c r="CC3" s="5">
        <f>SUMIFS(Data!$A:$A, Data!$I:$I,$A3,Data!$C:$C,CC$1,Data!$D:$D,CC$2) + SUMIFS(Data!$A:$A, Data!$J:$J,$A3,Data!$C:$C,CC$1,Data!$D:$D,CC$2)</f>
        <v>0</v>
      </c>
      <c r="CD3" s="5">
        <f>SUMIFS(Data!$A:$A, Data!$I:$I,$A3,Data!$C:$C,CD$1,Data!$D:$D,CD$2) + SUMIFS(Data!$A:$A, Data!$J:$J,$A3,Data!$C:$C,CD$1,Data!$D:$D,CD$2)</f>
        <v>0</v>
      </c>
      <c r="CE3" s="5">
        <f>SUMIFS(Data!$A:$A, Data!$I:$I,$A3,Data!$C:$C,CE$1,Data!$D:$D,CE$2) + SUMIFS(Data!$A:$A, Data!$J:$J,$A3,Data!$C:$C,CE$1,Data!$D:$D,CE$2)</f>
        <v>0</v>
      </c>
      <c r="CF3" s="5">
        <f>SUMIFS(Data!$A:$A, Data!$I:$I,$A3,Data!$C:$C,CF$1,Data!$D:$D,CF$2) + SUMIFS(Data!$A:$A, Data!$J:$J,$A3,Data!$C:$C,CF$1,Data!$D:$D,CF$2)</f>
        <v>0</v>
      </c>
      <c r="CG3" s="5">
        <f>SUMIFS(Data!$A:$A, Data!$I:$I,$A3,Data!$C:$C,CG$1,Data!$D:$D,CG$2) + SUMIFS(Data!$A:$A, Data!$J:$J,$A3,Data!$C:$C,CG$1,Data!$D:$D,CG$2)</f>
        <v>0</v>
      </c>
      <c r="CH3" s="5">
        <f>SUMIFS(Data!$A:$A, Data!$I:$I,$A3,Data!$C:$C,CH$1,Data!$D:$D,CH$2) + SUMIFS(Data!$A:$A, Data!$J:$J,$A3,Data!$C:$C,CH$1,Data!$D:$D,CH$2)</f>
        <v>0</v>
      </c>
      <c r="CI3" s="5">
        <f>SUMIFS(Data!$A:$A, Data!$I:$I,$A3,Data!$C:$C,CI$1,Data!$D:$D,CI$2) + SUMIFS(Data!$A:$A, Data!$J:$J,$A3,Data!$C:$C,CI$1,Data!$D:$D,CI$2)</f>
        <v>0</v>
      </c>
      <c r="CJ3" s="5">
        <f>SUMIFS(Data!$A:$A, Data!$I:$I,$A3,Data!$C:$C,CJ$1,Data!$D:$D,CJ$2) + SUMIFS(Data!$A:$A, Data!$J:$J,$A3,Data!$C:$C,CJ$1,Data!$D:$D,CJ$2)</f>
        <v>0</v>
      </c>
      <c r="CK3" s="5">
        <f>SUMIFS(Data!$A:$A, Data!$I:$I,$A3,Data!$C:$C,CK$1,Data!$D:$D,CK$2) + SUMIFS(Data!$A:$A, Data!$J:$J,$A3,Data!$C:$C,CK$1,Data!$D:$D,CK$2)</f>
        <v>0</v>
      </c>
      <c r="CL3" s="5">
        <f>SUMIFS(Data!$A:$A, Data!$I:$I,$A3,Data!$C:$C,CL$1,Data!$D:$D,CL$2) + SUMIFS(Data!$A:$A, Data!$J:$J,$A3,Data!$C:$C,CL$1,Data!$D:$D,CL$2)</f>
        <v>0</v>
      </c>
      <c r="CM3" s="5">
        <f>SUMIFS(Data!$A:$A, Data!$I:$I,$A3,Data!$C:$C,CM$1,Data!$D:$D,CM$2) + SUMIFS(Data!$A:$A, Data!$J:$J,$A3,Data!$C:$C,CM$1,Data!$D:$D,CM$2)</f>
        <v>0</v>
      </c>
      <c r="CN3" s="5">
        <f>SUMIFS(Data!$A:$A, Data!$I:$I,$A3,Data!$C:$C,CN$1,Data!$D:$D,CN$2) + SUMIFS(Data!$A:$A, Data!$J:$J,$A3,Data!$C:$C,CN$1,Data!$D:$D,CN$2)</f>
        <v>0</v>
      </c>
      <c r="CO3" s="5">
        <f>SUMIFS(Data!$A:$A, Data!$I:$I,$A3,Data!$C:$C,CO$1,Data!$D:$D,CO$2) + SUMIFS(Data!$A:$A, Data!$J:$J,$A3,Data!$C:$C,CO$1,Data!$D:$D,CO$2)</f>
        <v>6</v>
      </c>
      <c r="CP3" s="5">
        <f>SUMIFS(Data!$A:$A, Data!$I:$I,$A3,Data!$C:$C,CP$1,Data!$D:$D,CP$2) + SUMIFS(Data!$A:$A, Data!$J:$J,$A3,Data!$C:$C,CP$1,Data!$D:$D,CP$2)</f>
        <v>0</v>
      </c>
      <c r="CQ3" s="5">
        <f>SUMIFS(Data!$A:$A, Data!$I:$I,$A3,Data!$C:$C,CQ$1,Data!$D:$D,CQ$2) + SUMIFS(Data!$A:$A, Data!$J:$J,$A3,Data!$C:$C,CQ$1,Data!$D:$D,CQ$2)</f>
        <v>0</v>
      </c>
      <c r="CR3" s="5">
        <f>SUMIFS(Data!$A:$A, Data!$I:$I,$A3,Data!$C:$C,CR$1,Data!$D:$D,CR$2) + SUMIFS(Data!$A:$A, Data!$J:$J,$A3,Data!$C:$C,CR$1,Data!$D:$D,CR$2)</f>
        <v>0</v>
      </c>
      <c r="CS3" s="5">
        <f>SUMIFS(Data!$A:$A, Data!$I:$I,$A3,Data!$C:$C,CS$1,Data!$D:$D,CS$2) + SUMIFS(Data!$A:$A, Data!$J:$J,$A3,Data!$C:$C,CS$1,Data!$D:$D,CS$2)</f>
        <v>0</v>
      </c>
      <c r="CT3" s="5">
        <f>SUMIFS(Data!$A:$A, Data!$I:$I,$A3,Data!$C:$C,CT$1,Data!$D:$D,CT$2) + SUMIFS(Data!$A:$A, Data!$J:$J,$A3,Data!$C:$C,CT$1,Data!$D:$D,CT$2)</f>
        <v>0</v>
      </c>
      <c r="CU3" s="5">
        <f>SUMIFS(Data!$A:$A, Data!$I:$I,$A3,Data!$C:$C,CU$1,Data!$D:$D,CU$2) + SUMIFS(Data!$A:$A, Data!$J:$J,$A3,Data!$C:$C,CU$1,Data!$D:$D,CU$2)</f>
        <v>0</v>
      </c>
      <c r="CV3" s="5">
        <f>SUMIFS(Data!$A:$A, Data!$I:$I,$A3,Data!$C:$C,CV$1,Data!$D:$D,CV$2) + SUMIFS(Data!$A:$A, Data!$J:$J,$A3,Data!$C:$C,CV$1,Data!$D:$D,CV$2)</f>
        <v>0</v>
      </c>
      <c r="CW3" s="5">
        <f t="shared" ref="CW3:CX3" si="1">SUMIF($B$2:$CV$2,CW$2, $B3:$CV3)</f>
        <v>13</v>
      </c>
      <c r="CX3" s="5">
        <f t="shared" si="1"/>
        <v>0</v>
      </c>
      <c r="CY3" s="5">
        <f t="shared" ref="CY3:CY96" si="3">SUM($B3:CV3)</f>
        <v>13</v>
      </c>
    </row>
    <row r="4">
      <c r="A4" s="5" t="str">
        <f>Countries!A2</f>
        <v>ARM</v>
      </c>
      <c r="B4" s="5">
        <f>SUMIFS(Data!$A:$A, Data!$I:$I,$A4,Data!$C:$C,B$1,Data!$D:$D,B$2) + SUMIFS(Data!$A:$A, Data!$J:$J,$A4,Data!$C:$C,B$1,Data!$D:$D,B$2)</f>
        <v>0</v>
      </c>
      <c r="C4" s="5">
        <f>SUMIFS(Data!$A:$A, Data!$I:$I,$A4,Data!$C:$C,C$1,Data!$D:$D,C$2) + SUMIFS(Data!$A:$A, Data!$J:$J,$A4,Data!$C:$C,C$1,Data!$D:$D,C$2)</f>
        <v>0</v>
      </c>
      <c r="D4" s="5">
        <f>SUMIFS(Data!$A:$A, Data!$I:$I,$A4,Data!$C:$C,D$1,Data!$D:$D,D$2) + SUMIFS(Data!$A:$A, Data!$J:$J,$A4,Data!$C:$C,D$1,Data!$D:$D,D$2)</f>
        <v>0</v>
      </c>
      <c r="E4" s="5">
        <f>SUMIFS(Data!$A:$A, Data!$I:$I,$A4,Data!$C:$C,E$1,Data!$D:$D,E$2) + SUMIFS(Data!$A:$A, Data!$J:$J,$A4,Data!$C:$C,E$1,Data!$D:$D,E$2)</f>
        <v>0</v>
      </c>
      <c r="F4" s="5">
        <f>SUMIFS(Data!$A:$A, Data!$I:$I,$A4,Data!$C:$C,F$1,Data!$D:$D,F$2) + SUMIFS(Data!$A:$A, Data!$J:$J,$A4,Data!$C:$C,F$1,Data!$D:$D,F$2)</f>
        <v>0</v>
      </c>
      <c r="G4" s="5">
        <f>SUMIFS(Data!$A:$A, Data!$I:$I,$A4,Data!$C:$C,G$1,Data!$D:$D,G$2) + SUMIFS(Data!$A:$A, Data!$J:$J,$A4,Data!$C:$C,G$1,Data!$D:$D,G$2)</f>
        <v>1</v>
      </c>
      <c r="H4" s="5">
        <f>SUMIFS(Data!$A:$A, Data!$I:$I,$A4,Data!$C:$C,H$1,Data!$D:$D,H$2) + SUMIFS(Data!$A:$A, Data!$J:$J,$A4,Data!$C:$C,H$1,Data!$D:$D,H$2)</f>
        <v>0</v>
      </c>
      <c r="I4" s="5">
        <f>SUMIFS(Data!$A:$A, Data!$I:$I,$A4,Data!$C:$C,I$1,Data!$D:$D,I$2) + SUMIFS(Data!$A:$A, Data!$J:$J,$A4,Data!$C:$C,I$1,Data!$D:$D,I$2)</f>
        <v>0</v>
      </c>
      <c r="J4" s="5">
        <f>SUMIFS(Data!$A:$A, Data!$I:$I,$A4,Data!$C:$C,J$1,Data!$D:$D,J$2) + SUMIFS(Data!$A:$A, Data!$J:$J,$A4,Data!$C:$C,J$1,Data!$D:$D,J$2)</f>
        <v>0</v>
      </c>
      <c r="K4" s="5">
        <f>SUMIFS(Data!$A:$A, Data!$I:$I,$A4,Data!$C:$C,K$1,Data!$D:$D,K$2) + SUMIFS(Data!$A:$A, Data!$J:$J,$A4,Data!$C:$C,K$1,Data!$D:$D,K$2)</f>
        <v>0</v>
      </c>
      <c r="L4" s="5">
        <f>SUMIFS(Data!$A:$A, Data!$I:$I,$A4,Data!$C:$C,L$1,Data!$D:$D,L$2) + SUMIFS(Data!$A:$A, Data!$J:$J,$A4,Data!$C:$C,L$1,Data!$D:$D,L$2)</f>
        <v>0</v>
      </c>
      <c r="M4" s="5">
        <f>SUMIFS(Data!$A:$A, Data!$I:$I,$A4,Data!$C:$C,M$1,Data!$D:$D,M$2) + SUMIFS(Data!$A:$A, Data!$J:$J,$A4,Data!$C:$C,M$1,Data!$D:$D,M$2)</f>
        <v>0</v>
      </c>
      <c r="N4" s="5">
        <f>SUMIFS(Data!$A:$A, Data!$I:$I,$A4,Data!$C:$C,N$1,Data!$D:$D,N$2) + SUMIFS(Data!$A:$A, Data!$J:$J,$A4,Data!$C:$C,N$1,Data!$D:$D,N$2)</f>
        <v>0</v>
      </c>
      <c r="O4" s="5">
        <f>SUMIFS(Data!$A:$A, Data!$I:$I,$A4,Data!$C:$C,O$1,Data!$D:$D,O$2) + SUMIFS(Data!$A:$A, Data!$J:$J,$A4,Data!$C:$C,O$1,Data!$D:$D,O$2)</f>
        <v>0</v>
      </c>
      <c r="P4" s="5">
        <f>SUMIFS(Data!$A:$A, Data!$I:$I,$A4,Data!$C:$C,P$1,Data!$D:$D,P$2) + SUMIFS(Data!$A:$A, Data!$J:$J,$A4,Data!$C:$C,P$1,Data!$D:$D,P$2)</f>
        <v>0</v>
      </c>
      <c r="Q4" s="5">
        <f>SUMIFS(Data!$A:$A, Data!$I:$I,$A4,Data!$C:$C,Q$1,Data!$D:$D,Q$2) + SUMIFS(Data!$A:$A, Data!$J:$J,$A4,Data!$C:$C,Q$1,Data!$D:$D,Q$2)</f>
        <v>0</v>
      </c>
      <c r="R4" s="5">
        <f>SUMIFS(Data!$A:$A, Data!$I:$I,$A4,Data!$C:$C,R$1,Data!$D:$D,R$2) + SUMIFS(Data!$A:$A, Data!$J:$J,$A4,Data!$C:$C,R$1,Data!$D:$D,R$2)</f>
        <v>0</v>
      </c>
      <c r="S4" s="5">
        <f>SUMIFS(Data!$A:$A, Data!$I:$I,$A4,Data!$C:$C,S$1,Data!$D:$D,S$2) + SUMIFS(Data!$A:$A, Data!$J:$J,$A4,Data!$C:$C,S$1,Data!$D:$D,S$2)</f>
        <v>0</v>
      </c>
      <c r="T4" s="5">
        <f>SUMIFS(Data!$A:$A, Data!$I:$I,$A4,Data!$C:$C,T$1,Data!$D:$D,T$2) + SUMIFS(Data!$A:$A, Data!$J:$J,$A4,Data!$C:$C,T$1,Data!$D:$D,T$2)</f>
        <v>0</v>
      </c>
      <c r="U4" s="5">
        <f>SUMIFS(Data!$A:$A, Data!$I:$I,$A4,Data!$C:$C,U$1,Data!$D:$D,U$2) + SUMIFS(Data!$A:$A, Data!$J:$J,$A4,Data!$C:$C,U$1,Data!$D:$D,U$2)</f>
        <v>0</v>
      </c>
      <c r="V4" s="5">
        <f>SUMIFS(Data!$A:$A, Data!$I:$I,$A4,Data!$C:$C,V$1,Data!$D:$D,V$2) + SUMIFS(Data!$A:$A, Data!$J:$J,$A4,Data!$C:$C,V$1,Data!$D:$D,V$2)</f>
        <v>1</v>
      </c>
      <c r="W4" s="5">
        <f>SUMIFS(Data!$A:$A, Data!$I:$I,$A4,Data!$C:$C,W$1,Data!$D:$D,W$2) + SUMIFS(Data!$A:$A, Data!$J:$J,$A4,Data!$C:$C,W$1,Data!$D:$D,W$2)</f>
        <v>0</v>
      </c>
      <c r="X4" s="5">
        <f>SUMIFS(Data!$A:$A, Data!$I:$I,$A4,Data!$C:$C,X$1,Data!$D:$D,X$2) + SUMIFS(Data!$A:$A, Data!$J:$J,$A4,Data!$C:$C,X$1,Data!$D:$D,X$2)</f>
        <v>0</v>
      </c>
      <c r="Y4" s="5">
        <f>SUMIFS(Data!$A:$A, Data!$I:$I,$A4,Data!$C:$C,Y$1,Data!$D:$D,Y$2) + SUMIFS(Data!$A:$A, Data!$J:$J,$A4,Data!$C:$C,Y$1,Data!$D:$D,Y$2)</f>
        <v>0</v>
      </c>
      <c r="Z4" s="5">
        <f>SUMIFS(Data!$A:$A, Data!$I:$I,$A4,Data!$C:$C,Z$1,Data!$D:$D,Z$2) + SUMIFS(Data!$A:$A, Data!$J:$J,$A4,Data!$C:$C,Z$1,Data!$D:$D,Z$2)</f>
        <v>0</v>
      </c>
      <c r="AA4" s="5">
        <f>SUMIFS(Data!$A:$A, Data!$I:$I,$A4,Data!$C:$C,AA$1,Data!$D:$D,AA$2) + SUMIFS(Data!$A:$A, Data!$J:$J,$A4,Data!$C:$C,AA$1,Data!$D:$D,AA$2)</f>
        <v>0</v>
      </c>
      <c r="AB4" s="5">
        <f>SUMIFS(Data!$A:$A, Data!$I:$I,$A4,Data!$C:$C,AB$1,Data!$D:$D,AB$2) + SUMIFS(Data!$A:$A, Data!$J:$J,$A4,Data!$C:$C,AB$1,Data!$D:$D,AB$2)</f>
        <v>0</v>
      </c>
      <c r="AC4" s="5">
        <f>SUMIFS(Data!$A:$A, Data!$I:$I,$A4,Data!$C:$C,AC$1,Data!$D:$D,AC$2) + SUMIFS(Data!$A:$A, Data!$J:$J,$A4,Data!$C:$C,AC$1,Data!$D:$D,AC$2)</f>
        <v>0</v>
      </c>
      <c r="AD4" s="5">
        <f>SUMIFS(Data!$A:$A, Data!$I:$I,$A4,Data!$C:$C,AD$1,Data!$D:$D,AD$2) + SUMIFS(Data!$A:$A, Data!$J:$J,$A4,Data!$C:$C,AD$1,Data!$D:$D,AD$2)</f>
        <v>0</v>
      </c>
      <c r="AE4" s="5">
        <f>SUMIFS(Data!$A:$A, Data!$I:$I,$A4,Data!$C:$C,AE$1,Data!$D:$D,AE$2) + SUMIFS(Data!$A:$A, Data!$J:$J,$A4,Data!$C:$C,AE$1,Data!$D:$D,AE$2)</f>
        <v>0</v>
      </c>
      <c r="AF4" s="5">
        <f>SUMIFS(Data!$A:$A, Data!$I:$I,$A4,Data!$C:$C,AF$1,Data!$D:$D,AF$2) + SUMIFS(Data!$A:$A, Data!$J:$J,$A4,Data!$C:$C,AF$1,Data!$D:$D,AF$2)</f>
        <v>0</v>
      </c>
      <c r="AG4" s="5">
        <f>SUMIFS(Data!$A:$A, Data!$I:$I,$A4,Data!$C:$C,AG$1,Data!$D:$D,AG$2) + SUMIFS(Data!$A:$A, Data!$J:$J,$A4,Data!$C:$C,AG$1,Data!$D:$D,AG$2)</f>
        <v>0</v>
      </c>
      <c r="AH4" s="5">
        <f>SUMIFS(Data!$A:$A, Data!$I:$I,$A4,Data!$C:$C,AH$1,Data!$D:$D,AH$2) + SUMIFS(Data!$A:$A, Data!$J:$J,$A4,Data!$C:$C,AH$1,Data!$D:$D,AH$2)</f>
        <v>0</v>
      </c>
      <c r="AI4" s="5">
        <f>SUMIFS(Data!$A:$A, Data!$I:$I,$A4,Data!$C:$C,AI$1,Data!$D:$D,AI$2) + SUMIFS(Data!$A:$A, Data!$J:$J,$A4,Data!$C:$C,AI$1,Data!$D:$D,AI$2)</f>
        <v>0</v>
      </c>
      <c r="AJ4" s="5">
        <f>SUMIFS(Data!$A:$A, Data!$I:$I,$A4,Data!$C:$C,AJ$1,Data!$D:$D,AJ$2) + SUMIFS(Data!$A:$A, Data!$J:$J,$A4,Data!$C:$C,AJ$1,Data!$D:$D,AJ$2)</f>
        <v>0</v>
      </c>
      <c r="AK4" s="5">
        <f>SUMIFS(Data!$A:$A, Data!$I:$I,$A4,Data!$C:$C,AK$1,Data!$D:$D,AK$2) + SUMIFS(Data!$A:$A, Data!$J:$J,$A4,Data!$C:$C,AK$1,Data!$D:$D,AK$2)</f>
        <v>0</v>
      </c>
      <c r="AL4" s="5">
        <f>SUMIFS(Data!$A:$A, Data!$I:$I,$A4,Data!$C:$C,AL$1,Data!$D:$D,AL$2) + SUMIFS(Data!$A:$A, Data!$J:$J,$A4,Data!$C:$C,AL$1,Data!$D:$D,AL$2)</f>
        <v>0</v>
      </c>
      <c r="AM4" s="5">
        <f>SUMIFS(Data!$A:$A, Data!$I:$I,$A4,Data!$C:$C,AM$1,Data!$D:$D,AM$2) + SUMIFS(Data!$A:$A, Data!$J:$J,$A4,Data!$C:$C,AM$1,Data!$D:$D,AM$2)</f>
        <v>0</v>
      </c>
      <c r="AN4" s="5">
        <f>SUMIFS(Data!$A:$A, Data!$I:$I,$A4,Data!$C:$C,AN$1,Data!$D:$D,AN$2) + SUMIFS(Data!$A:$A, Data!$J:$J,$A4,Data!$C:$C,AN$1,Data!$D:$D,AN$2)</f>
        <v>0</v>
      </c>
      <c r="AO4" s="5">
        <f>SUMIFS(Data!$A:$A, Data!$I:$I,$A4,Data!$C:$C,AO$1,Data!$D:$D,AO$2) + SUMIFS(Data!$A:$A, Data!$J:$J,$A4,Data!$C:$C,AO$1,Data!$D:$D,AO$2)</f>
        <v>0</v>
      </c>
      <c r="AP4" s="5">
        <f>SUMIFS(Data!$A:$A, Data!$I:$I,$A4,Data!$C:$C,AP$1,Data!$D:$D,AP$2) + SUMIFS(Data!$A:$A, Data!$J:$J,$A4,Data!$C:$C,AP$1,Data!$D:$D,AP$2)</f>
        <v>0</v>
      </c>
      <c r="AQ4" s="5">
        <f>SUMIFS(Data!$A:$A, Data!$I:$I,$A4,Data!$C:$C,AQ$1,Data!$D:$D,AQ$2) + SUMIFS(Data!$A:$A, Data!$J:$J,$A4,Data!$C:$C,AQ$1,Data!$D:$D,AQ$2)</f>
        <v>0</v>
      </c>
      <c r="AR4" s="5">
        <f>SUMIFS(Data!$A:$A, Data!$I:$I,$A4,Data!$C:$C,AR$1,Data!$D:$D,AR$2) + SUMIFS(Data!$A:$A, Data!$J:$J,$A4,Data!$C:$C,AR$1,Data!$D:$D,AR$2)</f>
        <v>0</v>
      </c>
      <c r="AS4" s="5">
        <f>SUMIFS(Data!$A:$A, Data!$I:$I,$A4,Data!$C:$C,AS$1,Data!$D:$D,AS$2) + SUMIFS(Data!$A:$A, Data!$J:$J,$A4,Data!$C:$C,AS$1,Data!$D:$D,AS$2)</f>
        <v>0</v>
      </c>
      <c r="AT4" s="5">
        <f>SUMIFS(Data!$A:$A, Data!$I:$I,$A4,Data!$C:$C,AT$1,Data!$D:$D,AT$2) + SUMIFS(Data!$A:$A, Data!$J:$J,$A4,Data!$C:$C,AT$1,Data!$D:$D,AT$2)</f>
        <v>0</v>
      </c>
      <c r="AU4" s="5">
        <f>SUMIFS(Data!$A:$A, Data!$I:$I,$A4,Data!$C:$C,AU$1,Data!$D:$D,AU$2) + SUMIFS(Data!$A:$A, Data!$J:$J,$A4,Data!$C:$C,AU$1,Data!$D:$D,AU$2)</f>
        <v>0</v>
      </c>
      <c r="AV4" s="5">
        <f>SUMIFS(Data!$A:$A, Data!$I:$I,$A4,Data!$C:$C,AV$1,Data!$D:$D,AV$2) + SUMIFS(Data!$A:$A, Data!$J:$J,$A4,Data!$C:$C,AV$1,Data!$D:$D,AV$2)</f>
        <v>0</v>
      </c>
      <c r="AW4" s="5">
        <f>SUMIFS(Data!$A:$A, Data!$I:$I,$A4,Data!$C:$C,AW$1,Data!$D:$D,AW$2) + SUMIFS(Data!$A:$A, Data!$J:$J,$A4,Data!$C:$C,AW$1,Data!$D:$D,AW$2)</f>
        <v>0</v>
      </c>
      <c r="AX4" s="5">
        <f>SUMIFS(Data!$A:$A, Data!$I:$I,$A4,Data!$C:$C,AX$1,Data!$D:$D,AX$2) + SUMIFS(Data!$A:$A, Data!$J:$J,$A4,Data!$C:$C,AX$1,Data!$D:$D,AX$2)</f>
        <v>0</v>
      </c>
      <c r="AY4" s="5">
        <f>SUMIFS(Data!$A:$A, Data!$I:$I,$A4,Data!$C:$C,AY$1,Data!$D:$D,AY$2) + SUMIFS(Data!$A:$A, Data!$J:$J,$A4,Data!$C:$C,AY$1,Data!$D:$D,AY$2)</f>
        <v>0</v>
      </c>
      <c r="AZ4" s="5">
        <f>SUMIFS(Data!$A:$A, Data!$I:$I,$A4,Data!$C:$C,AZ$1,Data!$D:$D,AZ$2) + SUMIFS(Data!$A:$A, Data!$J:$J,$A4,Data!$C:$C,AZ$1,Data!$D:$D,AZ$2)</f>
        <v>0</v>
      </c>
      <c r="BA4" s="5">
        <f>SUMIFS(Data!$A:$A, Data!$I:$I,$A4,Data!$C:$C,BA$1,Data!$D:$D,BA$2) + SUMIFS(Data!$A:$A, Data!$J:$J,$A4,Data!$C:$C,BA$1,Data!$D:$D,BA$2)</f>
        <v>0</v>
      </c>
      <c r="BB4" s="5">
        <f>SUMIFS(Data!$A:$A, Data!$I:$I,$A4,Data!$C:$C,BB$1,Data!$D:$D,BB$2) + SUMIFS(Data!$A:$A, Data!$J:$J,$A4,Data!$C:$C,BB$1,Data!$D:$D,BB$2)</f>
        <v>0</v>
      </c>
      <c r="BC4" s="5">
        <f>SUMIFS(Data!$A:$A, Data!$I:$I,$A4,Data!$C:$C,BC$1,Data!$D:$D,BC$2) + SUMIFS(Data!$A:$A, Data!$J:$J,$A4,Data!$C:$C,BC$1,Data!$D:$D,BC$2)</f>
        <v>0</v>
      </c>
      <c r="BD4" s="5">
        <f>SUMIFS(Data!$A:$A, Data!$I:$I,$A4,Data!$C:$C,BD$1,Data!$D:$D,BD$2) + SUMIFS(Data!$A:$A, Data!$J:$J,$A4,Data!$C:$C,BD$1,Data!$D:$D,BD$2)</f>
        <v>0</v>
      </c>
      <c r="BE4" s="5">
        <f>SUMIFS(Data!$A:$A, Data!$I:$I,$A4,Data!$C:$C,BE$1,Data!$D:$D,BE$2) + SUMIFS(Data!$A:$A, Data!$J:$J,$A4,Data!$C:$C,BE$1,Data!$D:$D,BE$2)</f>
        <v>0</v>
      </c>
      <c r="BF4" s="5">
        <f>SUMIFS(Data!$A:$A, Data!$I:$I,$A4,Data!$C:$C,BF$1,Data!$D:$D,BF$2) + SUMIFS(Data!$A:$A, Data!$J:$J,$A4,Data!$C:$C,BF$1,Data!$D:$D,BF$2)</f>
        <v>0</v>
      </c>
      <c r="BG4" s="5">
        <f>SUMIFS(Data!$A:$A, Data!$I:$I,$A4,Data!$C:$C,BG$1,Data!$D:$D,BG$2) + SUMIFS(Data!$A:$A, Data!$J:$J,$A4,Data!$C:$C,BG$1,Data!$D:$D,BG$2)</f>
        <v>0</v>
      </c>
      <c r="BH4" s="5">
        <f>SUMIFS(Data!$A:$A, Data!$I:$I,$A4,Data!$C:$C,BH$1,Data!$D:$D,BH$2) + SUMIFS(Data!$A:$A, Data!$J:$J,$A4,Data!$C:$C,BH$1,Data!$D:$D,BH$2)</f>
        <v>0</v>
      </c>
      <c r="BI4" s="5">
        <f>SUMIFS(Data!$A:$A, Data!$I:$I,$A4,Data!$C:$C,BI$1,Data!$D:$D,BI$2) + SUMIFS(Data!$A:$A, Data!$J:$J,$A4,Data!$C:$C,BI$1,Data!$D:$D,BI$2)</f>
        <v>0</v>
      </c>
      <c r="BJ4" s="5">
        <f>SUMIFS(Data!$A:$A, Data!$I:$I,$A4,Data!$C:$C,BJ$1,Data!$D:$D,BJ$2) + SUMIFS(Data!$A:$A, Data!$J:$J,$A4,Data!$C:$C,BJ$1,Data!$D:$D,BJ$2)</f>
        <v>0</v>
      </c>
      <c r="BK4" s="5">
        <f>SUMIFS(Data!$A:$A, Data!$I:$I,$A4,Data!$C:$C,BK$1,Data!$D:$D,BK$2) + SUMIFS(Data!$A:$A, Data!$J:$J,$A4,Data!$C:$C,BK$1,Data!$D:$D,BK$2)</f>
        <v>0</v>
      </c>
      <c r="BL4" s="5">
        <f>SUMIFS(Data!$A:$A, Data!$I:$I,$A4,Data!$C:$C,BL$1,Data!$D:$D,BL$2) + SUMIFS(Data!$A:$A, Data!$J:$J,$A4,Data!$C:$C,BL$1,Data!$D:$D,BL$2)</f>
        <v>0</v>
      </c>
      <c r="BM4" s="5">
        <f>SUMIFS(Data!$A:$A, Data!$I:$I,$A4,Data!$C:$C,BM$1,Data!$D:$D,BM$2) + SUMIFS(Data!$A:$A, Data!$J:$J,$A4,Data!$C:$C,BM$1,Data!$D:$D,BM$2)</f>
        <v>0</v>
      </c>
      <c r="BN4" s="5">
        <f>SUMIFS(Data!$A:$A, Data!$I:$I,$A4,Data!$C:$C,BN$1,Data!$D:$D,BN$2) + SUMIFS(Data!$A:$A, Data!$J:$J,$A4,Data!$C:$C,BN$1,Data!$D:$D,BN$2)</f>
        <v>0</v>
      </c>
      <c r="BO4" s="5">
        <f>SUMIFS(Data!$A:$A, Data!$I:$I,$A4,Data!$C:$C,BO$1,Data!$D:$D,BO$2) + SUMIFS(Data!$A:$A, Data!$J:$J,$A4,Data!$C:$C,BO$1,Data!$D:$D,BO$2)</f>
        <v>0</v>
      </c>
      <c r="BP4" s="5">
        <f>SUMIFS(Data!$A:$A, Data!$I:$I,$A4,Data!$C:$C,BP$1,Data!$D:$D,BP$2) + SUMIFS(Data!$A:$A, Data!$J:$J,$A4,Data!$C:$C,BP$1,Data!$D:$D,BP$2)</f>
        <v>0</v>
      </c>
      <c r="BQ4" s="5">
        <f>SUMIFS(Data!$A:$A, Data!$I:$I,$A4,Data!$C:$C,BQ$1,Data!$D:$D,BQ$2) + SUMIFS(Data!$A:$A, Data!$J:$J,$A4,Data!$C:$C,BQ$1,Data!$D:$D,BQ$2)</f>
        <v>0</v>
      </c>
      <c r="BR4" s="5">
        <f>SUMIFS(Data!$A:$A, Data!$I:$I,$A4,Data!$C:$C,BR$1,Data!$D:$D,BR$2) + SUMIFS(Data!$A:$A, Data!$J:$J,$A4,Data!$C:$C,BR$1,Data!$D:$D,BR$2)</f>
        <v>0</v>
      </c>
      <c r="BS4" s="5">
        <f>SUMIFS(Data!$A:$A, Data!$I:$I,$A4,Data!$C:$C,BS$1,Data!$D:$D,BS$2) + SUMIFS(Data!$A:$A, Data!$J:$J,$A4,Data!$C:$C,BS$1,Data!$D:$D,BS$2)</f>
        <v>0</v>
      </c>
      <c r="BT4" s="5">
        <f>SUMIFS(Data!$A:$A, Data!$I:$I,$A4,Data!$C:$C,BT$1,Data!$D:$D,BT$2) + SUMIFS(Data!$A:$A, Data!$J:$J,$A4,Data!$C:$C,BT$1,Data!$D:$D,BT$2)</f>
        <v>0</v>
      </c>
      <c r="BU4" s="5">
        <f>SUMIFS(Data!$A:$A, Data!$I:$I,$A4,Data!$C:$C,BU$1,Data!$D:$D,BU$2) + SUMIFS(Data!$A:$A, Data!$J:$J,$A4,Data!$C:$C,BU$1,Data!$D:$D,BU$2)</f>
        <v>0</v>
      </c>
      <c r="BV4" s="5">
        <f>SUMIFS(Data!$A:$A, Data!$I:$I,$A4,Data!$C:$C,BV$1,Data!$D:$D,BV$2) + SUMIFS(Data!$A:$A, Data!$J:$J,$A4,Data!$C:$C,BV$1,Data!$D:$D,BV$2)</f>
        <v>0</v>
      </c>
      <c r="BW4" s="5">
        <f>SUMIFS(Data!$A:$A, Data!$I:$I,$A4,Data!$C:$C,BW$1,Data!$D:$D,BW$2) + SUMIFS(Data!$A:$A, Data!$J:$J,$A4,Data!$C:$C,BW$1,Data!$D:$D,BW$2)</f>
        <v>0</v>
      </c>
      <c r="BX4" s="5">
        <f>SUMIFS(Data!$A:$A, Data!$I:$I,$A4,Data!$C:$C,BX$1,Data!$D:$D,BX$2) + SUMIFS(Data!$A:$A, Data!$J:$J,$A4,Data!$C:$C,BX$1,Data!$D:$D,BX$2)</f>
        <v>0</v>
      </c>
      <c r="BY4" s="5">
        <f>SUMIFS(Data!$A:$A, Data!$I:$I,$A4,Data!$C:$C,BY$1,Data!$D:$D,BY$2) + SUMIFS(Data!$A:$A, Data!$J:$J,$A4,Data!$C:$C,BY$1,Data!$D:$D,BY$2)</f>
        <v>0</v>
      </c>
      <c r="BZ4" s="5">
        <f>SUMIFS(Data!$A:$A, Data!$I:$I,$A4,Data!$C:$C,BZ$1,Data!$D:$D,BZ$2) + SUMIFS(Data!$A:$A, Data!$J:$J,$A4,Data!$C:$C,BZ$1,Data!$D:$D,BZ$2)</f>
        <v>0</v>
      </c>
      <c r="CA4" s="5">
        <f>SUMIFS(Data!$A:$A, Data!$I:$I,$A4,Data!$C:$C,CA$1,Data!$D:$D,CA$2) + SUMIFS(Data!$A:$A, Data!$J:$J,$A4,Data!$C:$C,CA$1,Data!$D:$D,CA$2)</f>
        <v>0</v>
      </c>
      <c r="CB4" s="5">
        <f>SUMIFS(Data!$A:$A, Data!$I:$I,$A4,Data!$C:$C,CB$1,Data!$D:$D,CB$2) + SUMIFS(Data!$A:$A, Data!$J:$J,$A4,Data!$C:$C,CB$1,Data!$D:$D,CB$2)</f>
        <v>0</v>
      </c>
      <c r="CC4" s="5">
        <f>SUMIFS(Data!$A:$A, Data!$I:$I,$A4,Data!$C:$C,CC$1,Data!$D:$D,CC$2) + SUMIFS(Data!$A:$A, Data!$J:$J,$A4,Data!$C:$C,CC$1,Data!$D:$D,CC$2)</f>
        <v>0</v>
      </c>
      <c r="CD4" s="5">
        <f>SUMIFS(Data!$A:$A, Data!$I:$I,$A4,Data!$C:$C,CD$1,Data!$D:$D,CD$2) + SUMIFS(Data!$A:$A, Data!$J:$J,$A4,Data!$C:$C,CD$1,Data!$D:$D,CD$2)</f>
        <v>0</v>
      </c>
      <c r="CE4" s="5">
        <f>SUMIFS(Data!$A:$A, Data!$I:$I,$A4,Data!$C:$C,CE$1,Data!$D:$D,CE$2) + SUMIFS(Data!$A:$A, Data!$J:$J,$A4,Data!$C:$C,CE$1,Data!$D:$D,CE$2)</f>
        <v>0</v>
      </c>
      <c r="CF4" s="5">
        <f>SUMIFS(Data!$A:$A, Data!$I:$I,$A4,Data!$C:$C,CF$1,Data!$D:$D,CF$2) + SUMIFS(Data!$A:$A, Data!$J:$J,$A4,Data!$C:$C,CF$1,Data!$D:$D,CF$2)</f>
        <v>0</v>
      </c>
      <c r="CG4" s="5">
        <f>SUMIFS(Data!$A:$A, Data!$I:$I,$A4,Data!$C:$C,CG$1,Data!$D:$D,CG$2) + SUMIFS(Data!$A:$A, Data!$J:$J,$A4,Data!$C:$C,CG$1,Data!$D:$D,CG$2)</f>
        <v>0</v>
      </c>
      <c r="CH4" s="5">
        <f>SUMIFS(Data!$A:$A, Data!$I:$I,$A4,Data!$C:$C,CH$1,Data!$D:$D,CH$2) + SUMIFS(Data!$A:$A, Data!$J:$J,$A4,Data!$C:$C,CH$1,Data!$D:$D,CH$2)</f>
        <v>0</v>
      </c>
      <c r="CI4" s="5">
        <f>SUMIFS(Data!$A:$A, Data!$I:$I,$A4,Data!$C:$C,CI$1,Data!$D:$D,CI$2) + SUMIFS(Data!$A:$A, Data!$J:$J,$A4,Data!$C:$C,CI$1,Data!$D:$D,CI$2)</f>
        <v>0</v>
      </c>
      <c r="CJ4" s="5">
        <f>SUMIFS(Data!$A:$A, Data!$I:$I,$A4,Data!$C:$C,CJ$1,Data!$D:$D,CJ$2) + SUMIFS(Data!$A:$A, Data!$J:$J,$A4,Data!$C:$C,CJ$1,Data!$D:$D,CJ$2)</f>
        <v>0</v>
      </c>
      <c r="CK4" s="5">
        <f>SUMIFS(Data!$A:$A, Data!$I:$I,$A4,Data!$C:$C,CK$1,Data!$D:$D,CK$2) + SUMIFS(Data!$A:$A, Data!$J:$J,$A4,Data!$C:$C,CK$1,Data!$D:$D,CK$2)</f>
        <v>0</v>
      </c>
      <c r="CL4" s="5">
        <f>SUMIFS(Data!$A:$A, Data!$I:$I,$A4,Data!$C:$C,CL$1,Data!$D:$D,CL$2) + SUMIFS(Data!$A:$A, Data!$J:$J,$A4,Data!$C:$C,CL$1,Data!$D:$D,CL$2)</f>
        <v>0</v>
      </c>
      <c r="CM4" s="5">
        <f>SUMIFS(Data!$A:$A, Data!$I:$I,$A4,Data!$C:$C,CM$1,Data!$D:$D,CM$2) + SUMIFS(Data!$A:$A, Data!$J:$J,$A4,Data!$C:$C,CM$1,Data!$D:$D,CM$2)</f>
        <v>0</v>
      </c>
      <c r="CN4" s="5">
        <f>SUMIFS(Data!$A:$A, Data!$I:$I,$A4,Data!$C:$C,CN$1,Data!$D:$D,CN$2) + SUMIFS(Data!$A:$A, Data!$J:$J,$A4,Data!$C:$C,CN$1,Data!$D:$D,CN$2)</f>
        <v>0</v>
      </c>
      <c r="CO4" s="5">
        <f>SUMIFS(Data!$A:$A, Data!$I:$I,$A4,Data!$C:$C,CO$1,Data!$D:$D,CO$2) + SUMIFS(Data!$A:$A, Data!$J:$J,$A4,Data!$C:$C,CO$1,Data!$D:$D,CO$2)</f>
        <v>0</v>
      </c>
      <c r="CP4" s="5">
        <f>SUMIFS(Data!$A:$A, Data!$I:$I,$A4,Data!$C:$C,CP$1,Data!$D:$D,CP$2) + SUMIFS(Data!$A:$A, Data!$J:$J,$A4,Data!$C:$C,CP$1,Data!$D:$D,CP$2)</f>
        <v>0</v>
      </c>
      <c r="CQ4" s="5">
        <f>SUMIFS(Data!$A:$A, Data!$I:$I,$A4,Data!$C:$C,CQ$1,Data!$D:$D,CQ$2) + SUMIFS(Data!$A:$A, Data!$J:$J,$A4,Data!$C:$C,CQ$1,Data!$D:$D,CQ$2)</f>
        <v>0</v>
      </c>
      <c r="CR4" s="5">
        <f>SUMIFS(Data!$A:$A, Data!$I:$I,$A4,Data!$C:$C,CR$1,Data!$D:$D,CR$2) + SUMIFS(Data!$A:$A, Data!$J:$J,$A4,Data!$C:$C,CR$1,Data!$D:$D,CR$2)</f>
        <v>0</v>
      </c>
      <c r="CS4" s="5">
        <f>SUMIFS(Data!$A:$A, Data!$I:$I,$A4,Data!$C:$C,CS$1,Data!$D:$D,CS$2) + SUMIFS(Data!$A:$A, Data!$J:$J,$A4,Data!$C:$C,CS$1,Data!$D:$D,CS$2)</f>
        <v>0</v>
      </c>
      <c r="CT4" s="5">
        <f>SUMIFS(Data!$A:$A, Data!$I:$I,$A4,Data!$C:$C,CT$1,Data!$D:$D,CT$2) + SUMIFS(Data!$A:$A, Data!$J:$J,$A4,Data!$C:$C,CT$1,Data!$D:$D,CT$2)</f>
        <v>0</v>
      </c>
      <c r="CU4" s="5">
        <f>SUMIFS(Data!$A:$A, Data!$I:$I,$A4,Data!$C:$C,CU$1,Data!$D:$D,CU$2) + SUMIFS(Data!$A:$A, Data!$J:$J,$A4,Data!$C:$C,CU$1,Data!$D:$D,CU$2)</f>
        <v>0</v>
      </c>
      <c r="CV4" s="5">
        <f>SUMIFS(Data!$A:$A, Data!$I:$I,$A4,Data!$C:$C,CV$1,Data!$D:$D,CV$2) + SUMIFS(Data!$A:$A, Data!$J:$J,$A4,Data!$C:$C,CV$1,Data!$D:$D,CV$2)</f>
        <v>0</v>
      </c>
      <c r="CW4" s="5">
        <f t="shared" ref="CW4:CX4" si="2">SUMIF($B$2:$CV$2,CW$2, $B4:$CV4)</f>
        <v>2</v>
      </c>
      <c r="CX4" s="5">
        <f t="shared" si="2"/>
        <v>0</v>
      </c>
      <c r="CY4" s="5">
        <f t="shared" si="3"/>
        <v>2</v>
      </c>
    </row>
    <row r="5">
      <c r="A5" s="5" t="str">
        <f>Countries!A3</f>
        <v>AUS</v>
      </c>
      <c r="B5" s="5">
        <f>SUMIFS(Data!$A:$A, Data!$I:$I,$A5,Data!$C:$C,B$1,Data!$D:$D,B$2) + SUMIFS(Data!$A:$A, Data!$J:$J,$A5,Data!$C:$C,B$1,Data!$D:$D,B$2)</f>
        <v>0</v>
      </c>
      <c r="C5" s="5">
        <f>SUMIFS(Data!$A:$A, Data!$I:$I,$A5,Data!$C:$C,C$1,Data!$D:$D,C$2) + SUMIFS(Data!$A:$A, Data!$J:$J,$A5,Data!$C:$C,C$1,Data!$D:$D,C$2)</f>
        <v>0</v>
      </c>
      <c r="D5" s="5">
        <f>SUMIFS(Data!$A:$A, Data!$I:$I,$A5,Data!$C:$C,D$1,Data!$D:$D,D$2) + SUMIFS(Data!$A:$A, Data!$J:$J,$A5,Data!$C:$C,D$1,Data!$D:$D,D$2)</f>
        <v>0</v>
      </c>
      <c r="E5" s="5">
        <f>SUMIFS(Data!$A:$A, Data!$I:$I,$A5,Data!$C:$C,E$1,Data!$D:$D,E$2) + SUMIFS(Data!$A:$A, Data!$J:$J,$A5,Data!$C:$C,E$1,Data!$D:$D,E$2)</f>
        <v>0</v>
      </c>
      <c r="F5" s="5">
        <f>SUMIFS(Data!$A:$A, Data!$I:$I,$A5,Data!$C:$C,F$1,Data!$D:$D,F$2) + SUMIFS(Data!$A:$A, Data!$J:$J,$A5,Data!$C:$C,F$1,Data!$D:$D,F$2)</f>
        <v>0</v>
      </c>
      <c r="G5" s="5">
        <f>SUMIFS(Data!$A:$A, Data!$I:$I,$A5,Data!$C:$C,G$1,Data!$D:$D,G$2) + SUMIFS(Data!$A:$A, Data!$J:$J,$A5,Data!$C:$C,G$1,Data!$D:$D,G$2)</f>
        <v>0</v>
      </c>
      <c r="H5" s="5">
        <f>SUMIFS(Data!$A:$A, Data!$I:$I,$A5,Data!$C:$C,H$1,Data!$D:$D,H$2) + SUMIFS(Data!$A:$A, Data!$J:$J,$A5,Data!$C:$C,H$1,Data!$D:$D,H$2)</f>
        <v>0</v>
      </c>
      <c r="I5" s="5">
        <f>SUMIFS(Data!$A:$A, Data!$I:$I,$A5,Data!$C:$C,I$1,Data!$D:$D,I$2) + SUMIFS(Data!$A:$A, Data!$J:$J,$A5,Data!$C:$C,I$1,Data!$D:$D,I$2)</f>
        <v>0</v>
      </c>
      <c r="J5" s="5">
        <f>SUMIFS(Data!$A:$A, Data!$I:$I,$A5,Data!$C:$C,J$1,Data!$D:$D,J$2) + SUMIFS(Data!$A:$A, Data!$J:$J,$A5,Data!$C:$C,J$1,Data!$D:$D,J$2)</f>
        <v>1</v>
      </c>
      <c r="K5" s="5">
        <f>SUMIFS(Data!$A:$A, Data!$I:$I,$A5,Data!$C:$C,K$1,Data!$D:$D,K$2) + SUMIFS(Data!$A:$A, Data!$J:$J,$A5,Data!$C:$C,K$1,Data!$D:$D,K$2)</f>
        <v>0</v>
      </c>
      <c r="L5" s="5">
        <f>SUMIFS(Data!$A:$A, Data!$I:$I,$A5,Data!$C:$C,L$1,Data!$D:$D,L$2) + SUMIFS(Data!$A:$A, Data!$J:$J,$A5,Data!$C:$C,L$1,Data!$D:$D,L$2)</f>
        <v>1</v>
      </c>
      <c r="M5" s="5">
        <f>SUMIFS(Data!$A:$A, Data!$I:$I,$A5,Data!$C:$C,M$1,Data!$D:$D,M$2) + SUMIFS(Data!$A:$A, Data!$J:$J,$A5,Data!$C:$C,M$1,Data!$D:$D,M$2)</f>
        <v>0</v>
      </c>
      <c r="N5" s="5">
        <f>SUMIFS(Data!$A:$A, Data!$I:$I,$A5,Data!$C:$C,N$1,Data!$D:$D,N$2) + SUMIFS(Data!$A:$A, Data!$J:$J,$A5,Data!$C:$C,N$1,Data!$D:$D,N$2)</f>
        <v>0</v>
      </c>
      <c r="O5" s="5">
        <f>SUMIFS(Data!$A:$A, Data!$I:$I,$A5,Data!$C:$C,O$1,Data!$D:$D,O$2) + SUMIFS(Data!$A:$A, Data!$J:$J,$A5,Data!$C:$C,O$1,Data!$D:$D,O$2)</f>
        <v>0</v>
      </c>
      <c r="P5" s="5">
        <f>SUMIFS(Data!$A:$A, Data!$I:$I,$A5,Data!$C:$C,P$1,Data!$D:$D,P$2) + SUMIFS(Data!$A:$A, Data!$J:$J,$A5,Data!$C:$C,P$1,Data!$D:$D,P$2)</f>
        <v>0</v>
      </c>
      <c r="Q5" s="5">
        <f>SUMIFS(Data!$A:$A, Data!$I:$I,$A5,Data!$C:$C,Q$1,Data!$D:$D,Q$2) + SUMIFS(Data!$A:$A, Data!$J:$J,$A5,Data!$C:$C,Q$1,Data!$D:$D,Q$2)</f>
        <v>0</v>
      </c>
      <c r="R5" s="5">
        <f>SUMIFS(Data!$A:$A, Data!$I:$I,$A5,Data!$C:$C,R$1,Data!$D:$D,R$2) + SUMIFS(Data!$A:$A, Data!$J:$J,$A5,Data!$C:$C,R$1,Data!$D:$D,R$2)</f>
        <v>5</v>
      </c>
      <c r="S5" s="5">
        <f>SUMIFS(Data!$A:$A, Data!$I:$I,$A5,Data!$C:$C,S$1,Data!$D:$D,S$2) + SUMIFS(Data!$A:$A, Data!$J:$J,$A5,Data!$C:$C,S$1,Data!$D:$D,S$2)</f>
        <v>0</v>
      </c>
      <c r="T5" s="5">
        <f>SUMIFS(Data!$A:$A, Data!$I:$I,$A5,Data!$C:$C,T$1,Data!$D:$D,T$2) + SUMIFS(Data!$A:$A, Data!$J:$J,$A5,Data!$C:$C,T$1,Data!$D:$D,T$2)</f>
        <v>0</v>
      </c>
      <c r="U5" s="5">
        <f>SUMIFS(Data!$A:$A, Data!$I:$I,$A5,Data!$C:$C,U$1,Data!$D:$D,U$2) + SUMIFS(Data!$A:$A, Data!$J:$J,$A5,Data!$C:$C,U$1,Data!$D:$D,U$2)</f>
        <v>0</v>
      </c>
      <c r="V5" s="5">
        <f>SUMIFS(Data!$A:$A, Data!$I:$I,$A5,Data!$C:$C,V$1,Data!$D:$D,V$2) + SUMIFS(Data!$A:$A, Data!$J:$J,$A5,Data!$C:$C,V$1,Data!$D:$D,V$2)</f>
        <v>1</v>
      </c>
      <c r="W5" s="5">
        <f>SUMIFS(Data!$A:$A, Data!$I:$I,$A5,Data!$C:$C,W$1,Data!$D:$D,W$2) + SUMIFS(Data!$A:$A, Data!$J:$J,$A5,Data!$C:$C,W$1,Data!$D:$D,W$2)</f>
        <v>0</v>
      </c>
      <c r="X5" s="5">
        <f>SUMIFS(Data!$A:$A, Data!$I:$I,$A5,Data!$C:$C,X$1,Data!$D:$D,X$2) + SUMIFS(Data!$A:$A, Data!$J:$J,$A5,Data!$C:$C,X$1,Data!$D:$D,X$2)</f>
        <v>0</v>
      </c>
      <c r="Y5" s="5">
        <f>SUMIFS(Data!$A:$A, Data!$I:$I,$A5,Data!$C:$C,Y$1,Data!$D:$D,Y$2) + SUMIFS(Data!$A:$A, Data!$J:$J,$A5,Data!$C:$C,Y$1,Data!$D:$D,Y$2)</f>
        <v>1</v>
      </c>
      <c r="Z5" s="5">
        <f>SUMIFS(Data!$A:$A, Data!$I:$I,$A5,Data!$C:$C,Z$1,Data!$D:$D,Z$2) + SUMIFS(Data!$A:$A, Data!$J:$J,$A5,Data!$C:$C,Z$1,Data!$D:$D,Z$2)</f>
        <v>0</v>
      </c>
      <c r="AA5" s="5">
        <f>SUMIFS(Data!$A:$A, Data!$I:$I,$A5,Data!$C:$C,AA$1,Data!$D:$D,AA$2) + SUMIFS(Data!$A:$A, Data!$J:$J,$A5,Data!$C:$C,AA$1,Data!$D:$D,AA$2)</f>
        <v>0</v>
      </c>
      <c r="AB5" s="5">
        <f>SUMIFS(Data!$A:$A, Data!$I:$I,$A5,Data!$C:$C,AB$1,Data!$D:$D,AB$2) + SUMIFS(Data!$A:$A, Data!$J:$J,$A5,Data!$C:$C,AB$1,Data!$D:$D,AB$2)</f>
        <v>0</v>
      </c>
      <c r="AC5" s="5">
        <f>SUMIFS(Data!$A:$A, Data!$I:$I,$A5,Data!$C:$C,AC$1,Data!$D:$D,AC$2) + SUMIFS(Data!$A:$A, Data!$J:$J,$A5,Data!$C:$C,AC$1,Data!$D:$D,AC$2)</f>
        <v>0</v>
      </c>
      <c r="AD5" s="5">
        <f>SUMIFS(Data!$A:$A, Data!$I:$I,$A5,Data!$C:$C,AD$1,Data!$D:$D,AD$2) + SUMIFS(Data!$A:$A, Data!$J:$J,$A5,Data!$C:$C,AD$1,Data!$D:$D,AD$2)</f>
        <v>0</v>
      </c>
      <c r="AE5" s="5">
        <f>SUMIFS(Data!$A:$A, Data!$I:$I,$A5,Data!$C:$C,AE$1,Data!$D:$D,AE$2) + SUMIFS(Data!$A:$A, Data!$J:$J,$A5,Data!$C:$C,AE$1,Data!$D:$D,AE$2)</f>
        <v>0</v>
      </c>
      <c r="AF5" s="5">
        <f>SUMIFS(Data!$A:$A, Data!$I:$I,$A5,Data!$C:$C,AF$1,Data!$D:$D,AF$2) + SUMIFS(Data!$A:$A, Data!$J:$J,$A5,Data!$C:$C,AF$1,Data!$D:$D,AF$2)</f>
        <v>0</v>
      </c>
      <c r="AG5" s="5">
        <f>SUMIFS(Data!$A:$A, Data!$I:$I,$A5,Data!$C:$C,AG$1,Data!$D:$D,AG$2) + SUMIFS(Data!$A:$A, Data!$J:$J,$A5,Data!$C:$C,AG$1,Data!$D:$D,AG$2)</f>
        <v>0</v>
      </c>
      <c r="AH5" s="5">
        <f>SUMIFS(Data!$A:$A, Data!$I:$I,$A5,Data!$C:$C,AH$1,Data!$D:$D,AH$2) + SUMIFS(Data!$A:$A, Data!$J:$J,$A5,Data!$C:$C,AH$1,Data!$D:$D,AH$2)</f>
        <v>1</v>
      </c>
      <c r="AI5" s="5">
        <f>SUMIFS(Data!$A:$A, Data!$I:$I,$A5,Data!$C:$C,AI$1,Data!$D:$D,AI$2) + SUMIFS(Data!$A:$A, Data!$J:$J,$A5,Data!$C:$C,AI$1,Data!$D:$D,AI$2)</f>
        <v>0</v>
      </c>
      <c r="AJ5" s="5">
        <f>SUMIFS(Data!$A:$A, Data!$I:$I,$A5,Data!$C:$C,AJ$1,Data!$D:$D,AJ$2) + SUMIFS(Data!$A:$A, Data!$J:$J,$A5,Data!$C:$C,AJ$1,Data!$D:$D,AJ$2)</f>
        <v>4</v>
      </c>
      <c r="AK5" s="5">
        <f>SUMIFS(Data!$A:$A, Data!$I:$I,$A5,Data!$C:$C,AK$1,Data!$D:$D,AK$2) + SUMIFS(Data!$A:$A, Data!$J:$J,$A5,Data!$C:$C,AK$1,Data!$D:$D,AK$2)</f>
        <v>0</v>
      </c>
      <c r="AL5" s="5">
        <f>SUMIFS(Data!$A:$A, Data!$I:$I,$A5,Data!$C:$C,AL$1,Data!$D:$D,AL$2) + SUMIFS(Data!$A:$A, Data!$J:$J,$A5,Data!$C:$C,AL$1,Data!$D:$D,AL$2)</f>
        <v>0</v>
      </c>
      <c r="AM5" s="5">
        <f>SUMIFS(Data!$A:$A, Data!$I:$I,$A5,Data!$C:$C,AM$1,Data!$D:$D,AM$2) + SUMIFS(Data!$A:$A, Data!$J:$J,$A5,Data!$C:$C,AM$1,Data!$D:$D,AM$2)</f>
        <v>1</v>
      </c>
      <c r="AN5" s="5">
        <f>SUMIFS(Data!$A:$A, Data!$I:$I,$A5,Data!$C:$C,AN$1,Data!$D:$D,AN$2) + SUMIFS(Data!$A:$A, Data!$J:$J,$A5,Data!$C:$C,AN$1,Data!$D:$D,AN$2)</f>
        <v>1</v>
      </c>
      <c r="AO5" s="5">
        <f>SUMIFS(Data!$A:$A, Data!$I:$I,$A5,Data!$C:$C,AO$1,Data!$D:$D,AO$2) + SUMIFS(Data!$A:$A, Data!$J:$J,$A5,Data!$C:$C,AO$1,Data!$D:$D,AO$2)</f>
        <v>0</v>
      </c>
      <c r="AP5" s="5">
        <f>SUMIFS(Data!$A:$A, Data!$I:$I,$A5,Data!$C:$C,AP$1,Data!$D:$D,AP$2) + SUMIFS(Data!$A:$A, Data!$J:$J,$A5,Data!$C:$C,AP$1,Data!$D:$D,AP$2)</f>
        <v>0</v>
      </c>
      <c r="AQ5" s="5">
        <f>SUMIFS(Data!$A:$A, Data!$I:$I,$A5,Data!$C:$C,AQ$1,Data!$D:$D,AQ$2) + SUMIFS(Data!$A:$A, Data!$J:$J,$A5,Data!$C:$C,AQ$1,Data!$D:$D,AQ$2)</f>
        <v>0</v>
      </c>
      <c r="AR5" s="5">
        <f>SUMIFS(Data!$A:$A, Data!$I:$I,$A5,Data!$C:$C,AR$1,Data!$D:$D,AR$2) + SUMIFS(Data!$A:$A, Data!$J:$J,$A5,Data!$C:$C,AR$1,Data!$D:$D,AR$2)</f>
        <v>0</v>
      </c>
      <c r="AS5" s="5">
        <f>SUMIFS(Data!$A:$A, Data!$I:$I,$A5,Data!$C:$C,AS$1,Data!$D:$D,AS$2) + SUMIFS(Data!$A:$A, Data!$J:$J,$A5,Data!$C:$C,AS$1,Data!$D:$D,AS$2)</f>
        <v>0</v>
      </c>
      <c r="AT5" s="5">
        <f>SUMIFS(Data!$A:$A, Data!$I:$I,$A5,Data!$C:$C,AT$1,Data!$D:$D,AT$2) + SUMIFS(Data!$A:$A, Data!$J:$J,$A5,Data!$C:$C,AT$1,Data!$D:$D,AT$2)</f>
        <v>0</v>
      </c>
      <c r="AU5" s="5">
        <f>SUMIFS(Data!$A:$A, Data!$I:$I,$A5,Data!$C:$C,AU$1,Data!$D:$D,AU$2) + SUMIFS(Data!$A:$A, Data!$J:$J,$A5,Data!$C:$C,AU$1,Data!$D:$D,AU$2)</f>
        <v>0</v>
      </c>
      <c r="AV5" s="5">
        <f>SUMIFS(Data!$A:$A, Data!$I:$I,$A5,Data!$C:$C,AV$1,Data!$D:$D,AV$2) + SUMIFS(Data!$A:$A, Data!$J:$J,$A5,Data!$C:$C,AV$1,Data!$D:$D,AV$2)</f>
        <v>0</v>
      </c>
      <c r="AW5" s="5">
        <f>SUMIFS(Data!$A:$A, Data!$I:$I,$A5,Data!$C:$C,AW$1,Data!$D:$D,AW$2) + SUMIFS(Data!$A:$A, Data!$J:$J,$A5,Data!$C:$C,AW$1,Data!$D:$D,AW$2)</f>
        <v>0</v>
      </c>
      <c r="AX5" s="5">
        <f>SUMIFS(Data!$A:$A, Data!$I:$I,$A5,Data!$C:$C,AX$1,Data!$D:$D,AX$2) + SUMIFS(Data!$A:$A, Data!$J:$J,$A5,Data!$C:$C,AX$1,Data!$D:$D,AX$2)</f>
        <v>0</v>
      </c>
      <c r="AY5" s="5">
        <f>SUMIFS(Data!$A:$A, Data!$I:$I,$A5,Data!$C:$C,AY$1,Data!$D:$D,AY$2) + SUMIFS(Data!$A:$A, Data!$J:$J,$A5,Data!$C:$C,AY$1,Data!$D:$D,AY$2)</f>
        <v>0</v>
      </c>
      <c r="AZ5" s="5">
        <f>SUMIFS(Data!$A:$A, Data!$I:$I,$A5,Data!$C:$C,AZ$1,Data!$D:$D,AZ$2) + SUMIFS(Data!$A:$A, Data!$J:$J,$A5,Data!$C:$C,AZ$1,Data!$D:$D,AZ$2)</f>
        <v>0</v>
      </c>
      <c r="BA5" s="5">
        <f>SUMIFS(Data!$A:$A, Data!$I:$I,$A5,Data!$C:$C,BA$1,Data!$D:$D,BA$2) + SUMIFS(Data!$A:$A, Data!$J:$J,$A5,Data!$C:$C,BA$1,Data!$D:$D,BA$2)</f>
        <v>0</v>
      </c>
      <c r="BB5" s="5">
        <f>SUMIFS(Data!$A:$A, Data!$I:$I,$A5,Data!$C:$C,BB$1,Data!$D:$D,BB$2) + SUMIFS(Data!$A:$A, Data!$J:$J,$A5,Data!$C:$C,BB$1,Data!$D:$D,BB$2)</f>
        <v>0</v>
      </c>
      <c r="BC5" s="5">
        <f>SUMIFS(Data!$A:$A, Data!$I:$I,$A5,Data!$C:$C,BC$1,Data!$D:$D,BC$2) + SUMIFS(Data!$A:$A, Data!$J:$J,$A5,Data!$C:$C,BC$1,Data!$D:$D,BC$2)</f>
        <v>0</v>
      </c>
      <c r="BD5" s="5">
        <f>SUMIFS(Data!$A:$A, Data!$I:$I,$A5,Data!$C:$C,BD$1,Data!$D:$D,BD$2) + SUMIFS(Data!$A:$A, Data!$J:$J,$A5,Data!$C:$C,BD$1,Data!$D:$D,BD$2)</f>
        <v>0</v>
      </c>
      <c r="BE5" s="5">
        <f>SUMIFS(Data!$A:$A, Data!$I:$I,$A5,Data!$C:$C,BE$1,Data!$D:$D,BE$2) + SUMIFS(Data!$A:$A, Data!$J:$J,$A5,Data!$C:$C,BE$1,Data!$D:$D,BE$2)</f>
        <v>1</v>
      </c>
      <c r="BF5" s="5">
        <f>SUMIFS(Data!$A:$A, Data!$I:$I,$A5,Data!$C:$C,BF$1,Data!$D:$D,BF$2) + SUMIFS(Data!$A:$A, Data!$J:$J,$A5,Data!$C:$C,BF$1,Data!$D:$D,BF$2)</f>
        <v>0</v>
      </c>
      <c r="BG5" s="5">
        <f>SUMIFS(Data!$A:$A, Data!$I:$I,$A5,Data!$C:$C,BG$1,Data!$D:$D,BG$2) + SUMIFS(Data!$A:$A, Data!$J:$J,$A5,Data!$C:$C,BG$1,Data!$D:$D,BG$2)</f>
        <v>0</v>
      </c>
      <c r="BH5" s="5">
        <f>SUMIFS(Data!$A:$A, Data!$I:$I,$A5,Data!$C:$C,BH$1,Data!$D:$D,BH$2) + SUMIFS(Data!$A:$A, Data!$J:$J,$A5,Data!$C:$C,BH$1,Data!$D:$D,BH$2)</f>
        <v>0</v>
      </c>
      <c r="BI5" s="5">
        <f>SUMIFS(Data!$A:$A, Data!$I:$I,$A5,Data!$C:$C,BI$1,Data!$D:$D,BI$2) + SUMIFS(Data!$A:$A, Data!$J:$J,$A5,Data!$C:$C,BI$1,Data!$D:$D,BI$2)</f>
        <v>4</v>
      </c>
      <c r="BJ5" s="5">
        <f>SUMIFS(Data!$A:$A, Data!$I:$I,$A5,Data!$C:$C,BJ$1,Data!$D:$D,BJ$2) + SUMIFS(Data!$A:$A, Data!$J:$J,$A5,Data!$C:$C,BJ$1,Data!$D:$D,BJ$2)</f>
        <v>4</v>
      </c>
      <c r="BK5" s="5">
        <f>SUMIFS(Data!$A:$A, Data!$I:$I,$A5,Data!$C:$C,BK$1,Data!$D:$D,BK$2) + SUMIFS(Data!$A:$A, Data!$J:$J,$A5,Data!$C:$C,BK$1,Data!$D:$D,BK$2)</f>
        <v>0</v>
      </c>
      <c r="BL5" s="5">
        <f>SUMIFS(Data!$A:$A, Data!$I:$I,$A5,Data!$C:$C,BL$1,Data!$D:$D,BL$2) + SUMIFS(Data!$A:$A, Data!$J:$J,$A5,Data!$C:$C,BL$1,Data!$D:$D,BL$2)</f>
        <v>0</v>
      </c>
      <c r="BM5" s="5">
        <f>SUMIFS(Data!$A:$A, Data!$I:$I,$A5,Data!$C:$C,BM$1,Data!$D:$D,BM$2) + SUMIFS(Data!$A:$A, Data!$J:$J,$A5,Data!$C:$C,BM$1,Data!$D:$D,BM$2)</f>
        <v>0</v>
      </c>
      <c r="BN5" s="5">
        <f>SUMIFS(Data!$A:$A, Data!$I:$I,$A5,Data!$C:$C,BN$1,Data!$D:$D,BN$2) + SUMIFS(Data!$A:$A, Data!$J:$J,$A5,Data!$C:$C,BN$1,Data!$D:$D,BN$2)</f>
        <v>0</v>
      </c>
      <c r="BO5" s="5">
        <f>SUMIFS(Data!$A:$A, Data!$I:$I,$A5,Data!$C:$C,BO$1,Data!$D:$D,BO$2) + SUMIFS(Data!$A:$A, Data!$J:$J,$A5,Data!$C:$C,BO$1,Data!$D:$D,BO$2)</f>
        <v>0</v>
      </c>
      <c r="BP5" s="5">
        <f>SUMIFS(Data!$A:$A, Data!$I:$I,$A5,Data!$C:$C,BP$1,Data!$D:$D,BP$2) + SUMIFS(Data!$A:$A, Data!$J:$J,$A5,Data!$C:$C,BP$1,Data!$D:$D,BP$2)</f>
        <v>0</v>
      </c>
      <c r="BQ5" s="5">
        <f>SUMIFS(Data!$A:$A, Data!$I:$I,$A5,Data!$C:$C,BQ$1,Data!$D:$D,BQ$2) + SUMIFS(Data!$A:$A, Data!$J:$J,$A5,Data!$C:$C,BQ$1,Data!$D:$D,BQ$2)</f>
        <v>0</v>
      </c>
      <c r="BR5" s="5">
        <f>SUMIFS(Data!$A:$A, Data!$I:$I,$A5,Data!$C:$C,BR$1,Data!$D:$D,BR$2) + SUMIFS(Data!$A:$A, Data!$J:$J,$A5,Data!$C:$C,BR$1,Data!$D:$D,BR$2)</f>
        <v>0</v>
      </c>
      <c r="BS5" s="5">
        <f>SUMIFS(Data!$A:$A, Data!$I:$I,$A5,Data!$C:$C,BS$1,Data!$D:$D,BS$2) + SUMIFS(Data!$A:$A, Data!$J:$J,$A5,Data!$C:$C,BS$1,Data!$D:$D,BS$2)</f>
        <v>0</v>
      </c>
      <c r="BT5" s="5">
        <f>SUMIFS(Data!$A:$A, Data!$I:$I,$A5,Data!$C:$C,BT$1,Data!$D:$D,BT$2) + SUMIFS(Data!$A:$A, Data!$J:$J,$A5,Data!$C:$C,BT$1,Data!$D:$D,BT$2)</f>
        <v>0</v>
      </c>
      <c r="BU5" s="5">
        <f>SUMIFS(Data!$A:$A, Data!$I:$I,$A5,Data!$C:$C,BU$1,Data!$D:$D,BU$2) + SUMIFS(Data!$A:$A, Data!$J:$J,$A5,Data!$C:$C,BU$1,Data!$D:$D,BU$2)</f>
        <v>0</v>
      </c>
      <c r="BV5" s="5">
        <f>SUMIFS(Data!$A:$A, Data!$I:$I,$A5,Data!$C:$C,BV$1,Data!$D:$D,BV$2) + SUMIFS(Data!$A:$A, Data!$J:$J,$A5,Data!$C:$C,BV$1,Data!$D:$D,BV$2)</f>
        <v>0</v>
      </c>
      <c r="BW5" s="5">
        <f>SUMIFS(Data!$A:$A, Data!$I:$I,$A5,Data!$C:$C,BW$1,Data!$D:$D,BW$2) + SUMIFS(Data!$A:$A, Data!$J:$J,$A5,Data!$C:$C,BW$1,Data!$D:$D,BW$2)</f>
        <v>1</v>
      </c>
      <c r="BX5" s="5">
        <f>SUMIFS(Data!$A:$A, Data!$I:$I,$A5,Data!$C:$C,BX$1,Data!$D:$D,BX$2) + SUMIFS(Data!$A:$A, Data!$J:$J,$A5,Data!$C:$C,BX$1,Data!$D:$D,BX$2)</f>
        <v>0</v>
      </c>
      <c r="BY5" s="5">
        <f>SUMIFS(Data!$A:$A, Data!$I:$I,$A5,Data!$C:$C,BY$1,Data!$D:$D,BY$2) + SUMIFS(Data!$A:$A, Data!$J:$J,$A5,Data!$C:$C,BY$1,Data!$D:$D,BY$2)</f>
        <v>9</v>
      </c>
      <c r="BZ5" s="5">
        <f>SUMIFS(Data!$A:$A, Data!$I:$I,$A5,Data!$C:$C,BZ$1,Data!$D:$D,BZ$2) + SUMIFS(Data!$A:$A, Data!$J:$J,$A5,Data!$C:$C,BZ$1,Data!$D:$D,BZ$2)</f>
        <v>4</v>
      </c>
      <c r="CA5" s="5">
        <f>SUMIFS(Data!$A:$A, Data!$I:$I,$A5,Data!$C:$C,CA$1,Data!$D:$D,CA$2) + SUMIFS(Data!$A:$A, Data!$J:$J,$A5,Data!$C:$C,CA$1,Data!$D:$D,CA$2)</f>
        <v>7</v>
      </c>
      <c r="CB5" s="5">
        <f>SUMIFS(Data!$A:$A, Data!$I:$I,$A5,Data!$C:$C,CB$1,Data!$D:$D,CB$2) + SUMIFS(Data!$A:$A, Data!$J:$J,$A5,Data!$C:$C,CB$1,Data!$D:$D,CB$2)</f>
        <v>0</v>
      </c>
      <c r="CC5" s="5">
        <f>SUMIFS(Data!$A:$A, Data!$I:$I,$A5,Data!$C:$C,CC$1,Data!$D:$D,CC$2) + SUMIFS(Data!$A:$A, Data!$J:$J,$A5,Data!$C:$C,CC$1,Data!$D:$D,CC$2)</f>
        <v>0</v>
      </c>
      <c r="CD5" s="5">
        <f>SUMIFS(Data!$A:$A, Data!$I:$I,$A5,Data!$C:$C,CD$1,Data!$D:$D,CD$2) + SUMIFS(Data!$A:$A, Data!$J:$J,$A5,Data!$C:$C,CD$1,Data!$D:$D,CD$2)</f>
        <v>0</v>
      </c>
      <c r="CE5" s="5">
        <f>SUMIFS(Data!$A:$A, Data!$I:$I,$A5,Data!$C:$C,CE$1,Data!$D:$D,CE$2) + SUMIFS(Data!$A:$A, Data!$J:$J,$A5,Data!$C:$C,CE$1,Data!$D:$D,CE$2)</f>
        <v>0</v>
      </c>
      <c r="CF5" s="5">
        <f>SUMIFS(Data!$A:$A, Data!$I:$I,$A5,Data!$C:$C,CF$1,Data!$D:$D,CF$2) + SUMIFS(Data!$A:$A, Data!$J:$J,$A5,Data!$C:$C,CF$1,Data!$D:$D,CF$2)</f>
        <v>0</v>
      </c>
      <c r="CG5" s="5">
        <f>SUMIFS(Data!$A:$A, Data!$I:$I,$A5,Data!$C:$C,CG$1,Data!$D:$D,CG$2) + SUMIFS(Data!$A:$A, Data!$J:$J,$A5,Data!$C:$C,CG$1,Data!$D:$D,CG$2)</f>
        <v>0</v>
      </c>
      <c r="CH5" s="5">
        <f>SUMIFS(Data!$A:$A, Data!$I:$I,$A5,Data!$C:$C,CH$1,Data!$D:$D,CH$2) + SUMIFS(Data!$A:$A, Data!$J:$J,$A5,Data!$C:$C,CH$1,Data!$D:$D,CH$2)</f>
        <v>2</v>
      </c>
      <c r="CI5" s="5">
        <f>SUMIFS(Data!$A:$A, Data!$I:$I,$A5,Data!$C:$C,CI$1,Data!$D:$D,CI$2) + SUMIFS(Data!$A:$A, Data!$J:$J,$A5,Data!$C:$C,CI$1,Data!$D:$D,CI$2)</f>
        <v>0</v>
      </c>
      <c r="CJ5" s="5">
        <f>SUMIFS(Data!$A:$A, Data!$I:$I,$A5,Data!$C:$C,CJ$1,Data!$D:$D,CJ$2) + SUMIFS(Data!$A:$A, Data!$J:$J,$A5,Data!$C:$C,CJ$1,Data!$D:$D,CJ$2)</f>
        <v>0</v>
      </c>
      <c r="CK5" s="5">
        <f>SUMIFS(Data!$A:$A, Data!$I:$I,$A5,Data!$C:$C,CK$1,Data!$D:$D,CK$2) + SUMIFS(Data!$A:$A, Data!$J:$J,$A5,Data!$C:$C,CK$1,Data!$D:$D,CK$2)</f>
        <v>0</v>
      </c>
      <c r="CL5" s="5">
        <f>SUMIFS(Data!$A:$A, Data!$I:$I,$A5,Data!$C:$C,CL$1,Data!$D:$D,CL$2) + SUMIFS(Data!$A:$A, Data!$J:$J,$A5,Data!$C:$C,CL$1,Data!$D:$D,CL$2)</f>
        <v>0</v>
      </c>
      <c r="CM5" s="5">
        <f>SUMIFS(Data!$A:$A, Data!$I:$I,$A5,Data!$C:$C,CM$1,Data!$D:$D,CM$2) + SUMIFS(Data!$A:$A, Data!$J:$J,$A5,Data!$C:$C,CM$1,Data!$D:$D,CM$2)</f>
        <v>0</v>
      </c>
      <c r="CN5" s="5">
        <f>SUMIFS(Data!$A:$A, Data!$I:$I,$A5,Data!$C:$C,CN$1,Data!$D:$D,CN$2) + SUMIFS(Data!$A:$A, Data!$J:$J,$A5,Data!$C:$C,CN$1,Data!$D:$D,CN$2)</f>
        <v>0</v>
      </c>
      <c r="CO5" s="5">
        <f>SUMIFS(Data!$A:$A, Data!$I:$I,$A5,Data!$C:$C,CO$1,Data!$D:$D,CO$2) + SUMIFS(Data!$A:$A, Data!$J:$J,$A5,Data!$C:$C,CO$1,Data!$D:$D,CO$2)</f>
        <v>0</v>
      </c>
      <c r="CP5" s="5">
        <f>SUMIFS(Data!$A:$A, Data!$I:$I,$A5,Data!$C:$C,CP$1,Data!$D:$D,CP$2) + SUMIFS(Data!$A:$A, Data!$J:$J,$A5,Data!$C:$C,CP$1,Data!$D:$D,CP$2)</f>
        <v>0</v>
      </c>
      <c r="CQ5" s="5">
        <f>SUMIFS(Data!$A:$A, Data!$I:$I,$A5,Data!$C:$C,CQ$1,Data!$D:$D,CQ$2) + SUMIFS(Data!$A:$A, Data!$J:$J,$A5,Data!$C:$C,CQ$1,Data!$D:$D,CQ$2)</f>
        <v>0</v>
      </c>
      <c r="CR5" s="5">
        <f>SUMIFS(Data!$A:$A, Data!$I:$I,$A5,Data!$C:$C,CR$1,Data!$D:$D,CR$2) + SUMIFS(Data!$A:$A, Data!$J:$J,$A5,Data!$C:$C,CR$1,Data!$D:$D,CR$2)</f>
        <v>0</v>
      </c>
      <c r="CS5" s="5">
        <f>SUMIFS(Data!$A:$A, Data!$I:$I,$A5,Data!$C:$C,CS$1,Data!$D:$D,CS$2) + SUMIFS(Data!$A:$A, Data!$J:$J,$A5,Data!$C:$C,CS$1,Data!$D:$D,CS$2)</f>
        <v>0</v>
      </c>
      <c r="CT5" s="5">
        <f>SUMIFS(Data!$A:$A, Data!$I:$I,$A5,Data!$C:$C,CT$1,Data!$D:$D,CT$2) + SUMIFS(Data!$A:$A, Data!$J:$J,$A5,Data!$C:$C,CT$1,Data!$D:$D,CT$2)</f>
        <v>0</v>
      </c>
      <c r="CU5" s="5">
        <f>SUMIFS(Data!$A:$A, Data!$I:$I,$A5,Data!$C:$C,CU$1,Data!$D:$D,CU$2) + SUMIFS(Data!$A:$A, Data!$J:$J,$A5,Data!$C:$C,CU$1,Data!$D:$D,CU$2)</f>
        <v>0</v>
      </c>
      <c r="CV5" s="5">
        <f>SUMIFS(Data!$A:$A, Data!$I:$I,$A5,Data!$C:$C,CV$1,Data!$D:$D,CV$2) + SUMIFS(Data!$A:$A, Data!$J:$J,$A5,Data!$C:$C,CV$1,Data!$D:$D,CV$2)</f>
        <v>0</v>
      </c>
      <c r="CW5" s="5">
        <f t="shared" ref="CW5:CX5" si="4">SUMIF($B$2:$CV$2,CW$2, $B5:$CV5)</f>
        <v>26</v>
      </c>
      <c r="CX5" s="5">
        <f t="shared" si="4"/>
        <v>15</v>
      </c>
      <c r="CY5" s="5">
        <f t="shared" si="3"/>
        <v>48</v>
      </c>
    </row>
    <row r="6">
      <c r="A6" s="5" t="str">
        <f>Countries!A4</f>
        <v>AUT</v>
      </c>
      <c r="B6" s="5">
        <f>SUMIFS(Data!$A:$A, Data!$I:$I,$A6,Data!$C:$C,B$1,Data!$D:$D,B$2) + SUMIFS(Data!$A:$A, Data!$J:$J,$A6,Data!$C:$C,B$1,Data!$D:$D,B$2)</f>
        <v>0</v>
      </c>
      <c r="C6" s="5">
        <f>SUMIFS(Data!$A:$A, Data!$I:$I,$A6,Data!$C:$C,C$1,Data!$D:$D,C$2) + SUMIFS(Data!$A:$A, Data!$J:$J,$A6,Data!$C:$C,C$1,Data!$D:$D,C$2)</f>
        <v>0</v>
      </c>
      <c r="D6" s="5">
        <f>SUMIFS(Data!$A:$A, Data!$I:$I,$A6,Data!$C:$C,D$1,Data!$D:$D,D$2) + SUMIFS(Data!$A:$A, Data!$J:$J,$A6,Data!$C:$C,D$1,Data!$D:$D,D$2)</f>
        <v>0</v>
      </c>
      <c r="E6" s="5">
        <f>SUMIFS(Data!$A:$A, Data!$I:$I,$A6,Data!$C:$C,E$1,Data!$D:$D,E$2) + SUMIFS(Data!$A:$A, Data!$J:$J,$A6,Data!$C:$C,E$1,Data!$D:$D,E$2)</f>
        <v>0</v>
      </c>
      <c r="F6" s="5">
        <f>SUMIFS(Data!$A:$A, Data!$I:$I,$A6,Data!$C:$C,F$1,Data!$D:$D,F$2) + SUMIFS(Data!$A:$A, Data!$J:$J,$A6,Data!$C:$C,F$1,Data!$D:$D,F$2)</f>
        <v>0</v>
      </c>
      <c r="G6" s="5">
        <f>SUMIFS(Data!$A:$A, Data!$I:$I,$A6,Data!$C:$C,G$1,Data!$D:$D,G$2) + SUMIFS(Data!$A:$A, Data!$J:$J,$A6,Data!$C:$C,G$1,Data!$D:$D,G$2)</f>
        <v>0</v>
      </c>
      <c r="H6" s="5">
        <f>SUMIFS(Data!$A:$A, Data!$I:$I,$A6,Data!$C:$C,H$1,Data!$D:$D,H$2) + SUMIFS(Data!$A:$A, Data!$J:$J,$A6,Data!$C:$C,H$1,Data!$D:$D,H$2)</f>
        <v>0</v>
      </c>
      <c r="I6" s="5">
        <f>SUMIFS(Data!$A:$A, Data!$I:$I,$A6,Data!$C:$C,I$1,Data!$D:$D,I$2) + SUMIFS(Data!$A:$A, Data!$J:$J,$A6,Data!$C:$C,I$1,Data!$D:$D,I$2)</f>
        <v>0</v>
      </c>
      <c r="J6" s="5">
        <f>SUMIFS(Data!$A:$A, Data!$I:$I,$A6,Data!$C:$C,J$1,Data!$D:$D,J$2) + SUMIFS(Data!$A:$A, Data!$J:$J,$A6,Data!$C:$C,J$1,Data!$D:$D,J$2)</f>
        <v>1</v>
      </c>
      <c r="K6" s="5">
        <f>SUMIFS(Data!$A:$A, Data!$I:$I,$A6,Data!$C:$C,K$1,Data!$D:$D,K$2) + SUMIFS(Data!$A:$A, Data!$J:$J,$A6,Data!$C:$C,K$1,Data!$D:$D,K$2)</f>
        <v>0</v>
      </c>
      <c r="L6" s="5">
        <f>SUMIFS(Data!$A:$A, Data!$I:$I,$A6,Data!$C:$C,L$1,Data!$D:$D,L$2) + SUMIFS(Data!$A:$A, Data!$J:$J,$A6,Data!$C:$C,L$1,Data!$D:$D,L$2)</f>
        <v>0</v>
      </c>
      <c r="M6" s="5">
        <f>SUMIFS(Data!$A:$A, Data!$I:$I,$A6,Data!$C:$C,M$1,Data!$D:$D,M$2) + SUMIFS(Data!$A:$A, Data!$J:$J,$A6,Data!$C:$C,M$1,Data!$D:$D,M$2)</f>
        <v>0</v>
      </c>
      <c r="N6" s="5">
        <f>SUMIFS(Data!$A:$A, Data!$I:$I,$A6,Data!$C:$C,N$1,Data!$D:$D,N$2) + SUMIFS(Data!$A:$A, Data!$J:$J,$A6,Data!$C:$C,N$1,Data!$D:$D,N$2)</f>
        <v>0</v>
      </c>
      <c r="O6" s="5">
        <f>SUMIFS(Data!$A:$A, Data!$I:$I,$A6,Data!$C:$C,O$1,Data!$D:$D,O$2) + SUMIFS(Data!$A:$A, Data!$J:$J,$A6,Data!$C:$C,O$1,Data!$D:$D,O$2)</f>
        <v>0</v>
      </c>
      <c r="P6" s="5">
        <f>SUMIFS(Data!$A:$A, Data!$I:$I,$A6,Data!$C:$C,P$1,Data!$D:$D,P$2) + SUMIFS(Data!$A:$A, Data!$J:$J,$A6,Data!$C:$C,P$1,Data!$D:$D,P$2)</f>
        <v>0</v>
      </c>
      <c r="Q6" s="5">
        <f>SUMIFS(Data!$A:$A, Data!$I:$I,$A6,Data!$C:$C,Q$1,Data!$D:$D,Q$2) + SUMIFS(Data!$A:$A, Data!$J:$J,$A6,Data!$C:$C,Q$1,Data!$D:$D,Q$2)</f>
        <v>0</v>
      </c>
      <c r="R6" s="5">
        <f>SUMIFS(Data!$A:$A, Data!$I:$I,$A6,Data!$C:$C,R$1,Data!$D:$D,R$2) + SUMIFS(Data!$A:$A, Data!$J:$J,$A6,Data!$C:$C,R$1,Data!$D:$D,R$2)</f>
        <v>0</v>
      </c>
      <c r="S6" s="5">
        <f>SUMIFS(Data!$A:$A, Data!$I:$I,$A6,Data!$C:$C,S$1,Data!$D:$D,S$2) + SUMIFS(Data!$A:$A, Data!$J:$J,$A6,Data!$C:$C,S$1,Data!$D:$D,S$2)</f>
        <v>0</v>
      </c>
      <c r="T6" s="5">
        <f>SUMIFS(Data!$A:$A, Data!$I:$I,$A6,Data!$C:$C,T$1,Data!$D:$D,T$2) + SUMIFS(Data!$A:$A, Data!$J:$J,$A6,Data!$C:$C,T$1,Data!$D:$D,T$2)</f>
        <v>0</v>
      </c>
      <c r="U6" s="5">
        <f>SUMIFS(Data!$A:$A, Data!$I:$I,$A6,Data!$C:$C,U$1,Data!$D:$D,U$2) + SUMIFS(Data!$A:$A, Data!$J:$J,$A6,Data!$C:$C,U$1,Data!$D:$D,U$2)</f>
        <v>0</v>
      </c>
      <c r="V6" s="5">
        <f>SUMIFS(Data!$A:$A, Data!$I:$I,$A6,Data!$C:$C,V$1,Data!$D:$D,V$2) + SUMIFS(Data!$A:$A, Data!$J:$J,$A6,Data!$C:$C,V$1,Data!$D:$D,V$2)</f>
        <v>0</v>
      </c>
      <c r="W6" s="5">
        <f>SUMIFS(Data!$A:$A, Data!$I:$I,$A6,Data!$C:$C,W$1,Data!$D:$D,W$2) + SUMIFS(Data!$A:$A, Data!$J:$J,$A6,Data!$C:$C,W$1,Data!$D:$D,W$2)</f>
        <v>0</v>
      </c>
      <c r="X6" s="5">
        <f>SUMIFS(Data!$A:$A, Data!$I:$I,$A6,Data!$C:$C,X$1,Data!$D:$D,X$2) + SUMIFS(Data!$A:$A, Data!$J:$J,$A6,Data!$C:$C,X$1,Data!$D:$D,X$2)</f>
        <v>0</v>
      </c>
      <c r="Y6" s="5">
        <f>SUMIFS(Data!$A:$A, Data!$I:$I,$A6,Data!$C:$C,Y$1,Data!$D:$D,Y$2) + SUMIFS(Data!$A:$A, Data!$J:$J,$A6,Data!$C:$C,Y$1,Data!$D:$D,Y$2)</f>
        <v>0</v>
      </c>
      <c r="Z6" s="5">
        <f>SUMIFS(Data!$A:$A, Data!$I:$I,$A6,Data!$C:$C,Z$1,Data!$D:$D,Z$2) + SUMIFS(Data!$A:$A, Data!$J:$J,$A6,Data!$C:$C,Z$1,Data!$D:$D,Z$2)</f>
        <v>0</v>
      </c>
      <c r="AA6" s="5">
        <f>SUMIFS(Data!$A:$A, Data!$I:$I,$A6,Data!$C:$C,AA$1,Data!$D:$D,AA$2) + SUMIFS(Data!$A:$A, Data!$J:$J,$A6,Data!$C:$C,AA$1,Data!$D:$D,AA$2)</f>
        <v>0</v>
      </c>
      <c r="AB6" s="5">
        <f>SUMIFS(Data!$A:$A, Data!$I:$I,$A6,Data!$C:$C,AB$1,Data!$D:$D,AB$2) + SUMIFS(Data!$A:$A, Data!$J:$J,$A6,Data!$C:$C,AB$1,Data!$D:$D,AB$2)</f>
        <v>0</v>
      </c>
      <c r="AC6" s="5">
        <f>SUMIFS(Data!$A:$A, Data!$I:$I,$A6,Data!$C:$C,AC$1,Data!$D:$D,AC$2) + SUMIFS(Data!$A:$A, Data!$J:$J,$A6,Data!$C:$C,AC$1,Data!$D:$D,AC$2)</f>
        <v>0</v>
      </c>
      <c r="AD6" s="5">
        <f>SUMIFS(Data!$A:$A, Data!$I:$I,$A6,Data!$C:$C,AD$1,Data!$D:$D,AD$2) + SUMIFS(Data!$A:$A, Data!$J:$J,$A6,Data!$C:$C,AD$1,Data!$D:$D,AD$2)</f>
        <v>0</v>
      </c>
      <c r="AE6" s="5">
        <f>SUMIFS(Data!$A:$A, Data!$I:$I,$A6,Data!$C:$C,AE$1,Data!$D:$D,AE$2) + SUMIFS(Data!$A:$A, Data!$J:$J,$A6,Data!$C:$C,AE$1,Data!$D:$D,AE$2)</f>
        <v>0</v>
      </c>
      <c r="AF6" s="5">
        <f>SUMIFS(Data!$A:$A, Data!$I:$I,$A6,Data!$C:$C,AF$1,Data!$D:$D,AF$2) + SUMIFS(Data!$A:$A, Data!$J:$J,$A6,Data!$C:$C,AF$1,Data!$D:$D,AF$2)</f>
        <v>0</v>
      </c>
      <c r="AG6" s="5">
        <f>SUMIFS(Data!$A:$A, Data!$I:$I,$A6,Data!$C:$C,AG$1,Data!$D:$D,AG$2) + SUMIFS(Data!$A:$A, Data!$J:$J,$A6,Data!$C:$C,AG$1,Data!$D:$D,AG$2)</f>
        <v>0</v>
      </c>
      <c r="AH6" s="5">
        <f>SUMIFS(Data!$A:$A, Data!$I:$I,$A6,Data!$C:$C,AH$1,Data!$D:$D,AH$2) + SUMIFS(Data!$A:$A, Data!$J:$J,$A6,Data!$C:$C,AH$1,Data!$D:$D,AH$2)</f>
        <v>0</v>
      </c>
      <c r="AI6" s="5">
        <f>SUMIFS(Data!$A:$A, Data!$I:$I,$A6,Data!$C:$C,AI$1,Data!$D:$D,AI$2) + SUMIFS(Data!$A:$A, Data!$J:$J,$A6,Data!$C:$C,AI$1,Data!$D:$D,AI$2)</f>
        <v>0</v>
      </c>
      <c r="AJ6" s="5">
        <f>SUMIFS(Data!$A:$A, Data!$I:$I,$A6,Data!$C:$C,AJ$1,Data!$D:$D,AJ$2) + SUMIFS(Data!$A:$A, Data!$J:$J,$A6,Data!$C:$C,AJ$1,Data!$D:$D,AJ$2)</f>
        <v>0</v>
      </c>
      <c r="AK6" s="5">
        <f>SUMIFS(Data!$A:$A, Data!$I:$I,$A6,Data!$C:$C,AK$1,Data!$D:$D,AK$2) + SUMIFS(Data!$A:$A, Data!$J:$J,$A6,Data!$C:$C,AK$1,Data!$D:$D,AK$2)</f>
        <v>0</v>
      </c>
      <c r="AL6" s="5">
        <f>SUMIFS(Data!$A:$A, Data!$I:$I,$A6,Data!$C:$C,AL$1,Data!$D:$D,AL$2) + SUMIFS(Data!$A:$A, Data!$J:$J,$A6,Data!$C:$C,AL$1,Data!$D:$D,AL$2)</f>
        <v>0</v>
      </c>
      <c r="AM6" s="5">
        <f>SUMIFS(Data!$A:$A, Data!$I:$I,$A6,Data!$C:$C,AM$1,Data!$D:$D,AM$2) + SUMIFS(Data!$A:$A, Data!$J:$J,$A6,Data!$C:$C,AM$1,Data!$D:$D,AM$2)</f>
        <v>0</v>
      </c>
      <c r="AN6" s="5">
        <f>SUMIFS(Data!$A:$A, Data!$I:$I,$A6,Data!$C:$C,AN$1,Data!$D:$D,AN$2) + SUMIFS(Data!$A:$A, Data!$J:$J,$A6,Data!$C:$C,AN$1,Data!$D:$D,AN$2)</f>
        <v>0</v>
      </c>
      <c r="AO6" s="5">
        <f>SUMIFS(Data!$A:$A, Data!$I:$I,$A6,Data!$C:$C,AO$1,Data!$D:$D,AO$2) + SUMIFS(Data!$A:$A, Data!$J:$J,$A6,Data!$C:$C,AO$1,Data!$D:$D,AO$2)</f>
        <v>0</v>
      </c>
      <c r="AP6" s="5">
        <f>SUMIFS(Data!$A:$A, Data!$I:$I,$A6,Data!$C:$C,AP$1,Data!$D:$D,AP$2) + SUMIFS(Data!$A:$A, Data!$J:$J,$A6,Data!$C:$C,AP$1,Data!$D:$D,AP$2)</f>
        <v>0</v>
      </c>
      <c r="AQ6" s="5">
        <f>SUMIFS(Data!$A:$A, Data!$I:$I,$A6,Data!$C:$C,AQ$1,Data!$D:$D,AQ$2) + SUMIFS(Data!$A:$A, Data!$J:$J,$A6,Data!$C:$C,AQ$1,Data!$D:$D,AQ$2)</f>
        <v>0</v>
      </c>
      <c r="AR6" s="5">
        <f>SUMIFS(Data!$A:$A, Data!$I:$I,$A6,Data!$C:$C,AR$1,Data!$D:$D,AR$2) + SUMIFS(Data!$A:$A, Data!$J:$J,$A6,Data!$C:$C,AR$1,Data!$D:$D,AR$2)</f>
        <v>0</v>
      </c>
      <c r="AS6" s="5">
        <f>SUMIFS(Data!$A:$A, Data!$I:$I,$A6,Data!$C:$C,AS$1,Data!$D:$D,AS$2) + SUMIFS(Data!$A:$A, Data!$J:$J,$A6,Data!$C:$C,AS$1,Data!$D:$D,AS$2)</f>
        <v>0</v>
      </c>
      <c r="AT6" s="5">
        <f>SUMIFS(Data!$A:$A, Data!$I:$I,$A6,Data!$C:$C,AT$1,Data!$D:$D,AT$2) + SUMIFS(Data!$A:$A, Data!$J:$J,$A6,Data!$C:$C,AT$1,Data!$D:$D,AT$2)</f>
        <v>0</v>
      </c>
      <c r="AU6" s="5">
        <f>SUMIFS(Data!$A:$A, Data!$I:$I,$A6,Data!$C:$C,AU$1,Data!$D:$D,AU$2) + SUMIFS(Data!$A:$A, Data!$J:$J,$A6,Data!$C:$C,AU$1,Data!$D:$D,AU$2)</f>
        <v>0</v>
      </c>
      <c r="AV6" s="5">
        <f>SUMIFS(Data!$A:$A, Data!$I:$I,$A6,Data!$C:$C,AV$1,Data!$D:$D,AV$2) + SUMIFS(Data!$A:$A, Data!$J:$J,$A6,Data!$C:$C,AV$1,Data!$D:$D,AV$2)</f>
        <v>0</v>
      </c>
      <c r="AW6" s="5">
        <f>SUMIFS(Data!$A:$A, Data!$I:$I,$A6,Data!$C:$C,AW$1,Data!$D:$D,AW$2) + SUMIFS(Data!$A:$A, Data!$J:$J,$A6,Data!$C:$C,AW$1,Data!$D:$D,AW$2)</f>
        <v>0</v>
      </c>
      <c r="AX6" s="5">
        <f>SUMIFS(Data!$A:$A, Data!$I:$I,$A6,Data!$C:$C,AX$1,Data!$D:$D,AX$2) + SUMIFS(Data!$A:$A, Data!$J:$J,$A6,Data!$C:$C,AX$1,Data!$D:$D,AX$2)</f>
        <v>0</v>
      </c>
      <c r="AY6" s="5">
        <f>SUMIFS(Data!$A:$A, Data!$I:$I,$A6,Data!$C:$C,AY$1,Data!$D:$D,AY$2) + SUMIFS(Data!$A:$A, Data!$J:$J,$A6,Data!$C:$C,AY$1,Data!$D:$D,AY$2)</f>
        <v>1</v>
      </c>
      <c r="AZ6" s="5">
        <f>SUMIFS(Data!$A:$A, Data!$I:$I,$A6,Data!$C:$C,AZ$1,Data!$D:$D,AZ$2) + SUMIFS(Data!$A:$A, Data!$J:$J,$A6,Data!$C:$C,AZ$1,Data!$D:$D,AZ$2)</f>
        <v>0</v>
      </c>
      <c r="BA6" s="5">
        <f>SUMIFS(Data!$A:$A, Data!$I:$I,$A6,Data!$C:$C,BA$1,Data!$D:$D,BA$2) + SUMIFS(Data!$A:$A, Data!$J:$J,$A6,Data!$C:$C,BA$1,Data!$D:$D,BA$2)</f>
        <v>0</v>
      </c>
      <c r="BB6" s="5">
        <f>SUMIFS(Data!$A:$A, Data!$I:$I,$A6,Data!$C:$C,BB$1,Data!$D:$D,BB$2) + SUMIFS(Data!$A:$A, Data!$J:$J,$A6,Data!$C:$C,BB$1,Data!$D:$D,BB$2)</f>
        <v>0</v>
      </c>
      <c r="BC6" s="5">
        <f>SUMIFS(Data!$A:$A, Data!$I:$I,$A6,Data!$C:$C,BC$1,Data!$D:$D,BC$2) + SUMIFS(Data!$A:$A, Data!$J:$J,$A6,Data!$C:$C,BC$1,Data!$D:$D,BC$2)</f>
        <v>1</v>
      </c>
      <c r="BD6" s="5">
        <f>SUMIFS(Data!$A:$A, Data!$I:$I,$A6,Data!$C:$C,BD$1,Data!$D:$D,BD$2) + SUMIFS(Data!$A:$A, Data!$J:$J,$A6,Data!$C:$C,BD$1,Data!$D:$D,BD$2)</f>
        <v>0</v>
      </c>
      <c r="BE6" s="5">
        <f>SUMIFS(Data!$A:$A, Data!$I:$I,$A6,Data!$C:$C,BE$1,Data!$D:$D,BE$2) + SUMIFS(Data!$A:$A, Data!$J:$J,$A6,Data!$C:$C,BE$1,Data!$D:$D,BE$2)</f>
        <v>0</v>
      </c>
      <c r="BF6" s="5">
        <f>SUMIFS(Data!$A:$A, Data!$I:$I,$A6,Data!$C:$C,BF$1,Data!$D:$D,BF$2) + SUMIFS(Data!$A:$A, Data!$J:$J,$A6,Data!$C:$C,BF$1,Data!$D:$D,BF$2)</f>
        <v>0</v>
      </c>
      <c r="BG6" s="5">
        <f>SUMIFS(Data!$A:$A, Data!$I:$I,$A6,Data!$C:$C,BG$1,Data!$D:$D,BG$2) + SUMIFS(Data!$A:$A, Data!$J:$J,$A6,Data!$C:$C,BG$1,Data!$D:$D,BG$2)</f>
        <v>0</v>
      </c>
      <c r="BH6" s="5">
        <f>SUMIFS(Data!$A:$A, Data!$I:$I,$A6,Data!$C:$C,BH$1,Data!$D:$D,BH$2) + SUMIFS(Data!$A:$A, Data!$J:$J,$A6,Data!$C:$C,BH$1,Data!$D:$D,BH$2)</f>
        <v>0</v>
      </c>
      <c r="BI6" s="5">
        <f>SUMIFS(Data!$A:$A, Data!$I:$I,$A6,Data!$C:$C,BI$1,Data!$D:$D,BI$2) + SUMIFS(Data!$A:$A, Data!$J:$J,$A6,Data!$C:$C,BI$1,Data!$D:$D,BI$2)</f>
        <v>0</v>
      </c>
      <c r="BJ6" s="5">
        <f>SUMIFS(Data!$A:$A, Data!$I:$I,$A6,Data!$C:$C,BJ$1,Data!$D:$D,BJ$2) + SUMIFS(Data!$A:$A, Data!$J:$J,$A6,Data!$C:$C,BJ$1,Data!$D:$D,BJ$2)</f>
        <v>1</v>
      </c>
      <c r="BK6" s="5">
        <f>SUMIFS(Data!$A:$A, Data!$I:$I,$A6,Data!$C:$C,BK$1,Data!$D:$D,BK$2) + SUMIFS(Data!$A:$A, Data!$J:$J,$A6,Data!$C:$C,BK$1,Data!$D:$D,BK$2)</f>
        <v>0</v>
      </c>
      <c r="BL6" s="5">
        <f>SUMIFS(Data!$A:$A, Data!$I:$I,$A6,Data!$C:$C,BL$1,Data!$D:$D,BL$2) + SUMIFS(Data!$A:$A, Data!$J:$J,$A6,Data!$C:$C,BL$1,Data!$D:$D,BL$2)</f>
        <v>0</v>
      </c>
      <c r="BM6" s="5">
        <f>SUMIFS(Data!$A:$A, Data!$I:$I,$A6,Data!$C:$C,BM$1,Data!$D:$D,BM$2) + SUMIFS(Data!$A:$A, Data!$J:$J,$A6,Data!$C:$C,BM$1,Data!$D:$D,BM$2)</f>
        <v>0</v>
      </c>
      <c r="BN6" s="5">
        <f>SUMIFS(Data!$A:$A, Data!$I:$I,$A6,Data!$C:$C,BN$1,Data!$D:$D,BN$2) + SUMIFS(Data!$A:$A, Data!$J:$J,$A6,Data!$C:$C,BN$1,Data!$D:$D,BN$2)</f>
        <v>0</v>
      </c>
      <c r="BO6" s="5">
        <f>SUMIFS(Data!$A:$A, Data!$I:$I,$A6,Data!$C:$C,BO$1,Data!$D:$D,BO$2) + SUMIFS(Data!$A:$A, Data!$J:$J,$A6,Data!$C:$C,BO$1,Data!$D:$D,BO$2)</f>
        <v>0</v>
      </c>
      <c r="BP6" s="5">
        <f>SUMIFS(Data!$A:$A, Data!$I:$I,$A6,Data!$C:$C,BP$1,Data!$D:$D,BP$2) + SUMIFS(Data!$A:$A, Data!$J:$J,$A6,Data!$C:$C,BP$1,Data!$D:$D,BP$2)</f>
        <v>0</v>
      </c>
      <c r="BQ6" s="5">
        <f>SUMIFS(Data!$A:$A, Data!$I:$I,$A6,Data!$C:$C,BQ$1,Data!$D:$D,BQ$2) + SUMIFS(Data!$A:$A, Data!$J:$J,$A6,Data!$C:$C,BQ$1,Data!$D:$D,BQ$2)</f>
        <v>0</v>
      </c>
      <c r="BR6" s="5">
        <f>SUMIFS(Data!$A:$A, Data!$I:$I,$A6,Data!$C:$C,BR$1,Data!$D:$D,BR$2) + SUMIFS(Data!$A:$A, Data!$J:$J,$A6,Data!$C:$C,BR$1,Data!$D:$D,BR$2)</f>
        <v>0</v>
      </c>
      <c r="BS6" s="5">
        <f>SUMIFS(Data!$A:$A, Data!$I:$I,$A6,Data!$C:$C,BS$1,Data!$D:$D,BS$2) + SUMIFS(Data!$A:$A, Data!$J:$J,$A6,Data!$C:$C,BS$1,Data!$D:$D,BS$2)</f>
        <v>0</v>
      </c>
      <c r="BT6" s="5">
        <f>SUMIFS(Data!$A:$A, Data!$I:$I,$A6,Data!$C:$C,BT$1,Data!$D:$D,BT$2) + SUMIFS(Data!$A:$A, Data!$J:$J,$A6,Data!$C:$C,BT$1,Data!$D:$D,BT$2)</f>
        <v>0</v>
      </c>
      <c r="BU6" s="5">
        <f>SUMIFS(Data!$A:$A, Data!$I:$I,$A6,Data!$C:$C,BU$1,Data!$D:$D,BU$2) + SUMIFS(Data!$A:$A, Data!$J:$J,$A6,Data!$C:$C,BU$1,Data!$D:$D,BU$2)</f>
        <v>1</v>
      </c>
      <c r="BV6" s="5">
        <f>SUMIFS(Data!$A:$A, Data!$I:$I,$A6,Data!$C:$C,BV$1,Data!$D:$D,BV$2) + SUMIFS(Data!$A:$A, Data!$J:$J,$A6,Data!$C:$C,BV$1,Data!$D:$D,BV$2)</f>
        <v>0</v>
      </c>
      <c r="BW6" s="5">
        <f>SUMIFS(Data!$A:$A, Data!$I:$I,$A6,Data!$C:$C,BW$1,Data!$D:$D,BW$2) + SUMIFS(Data!$A:$A, Data!$J:$J,$A6,Data!$C:$C,BW$1,Data!$D:$D,BW$2)</f>
        <v>0</v>
      </c>
      <c r="BX6" s="5">
        <f>SUMIFS(Data!$A:$A, Data!$I:$I,$A6,Data!$C:$C,BX$1,Data!$D:$D,BX$2) + SUMIFS(Data!$A:$A, Data!$J:$J,$A6,Data!$C:$C,BX$1,Data!$D:$D,BX$2)</f>
        <v>0</v>
      </c>
      <c r="BY6" s="5">
        <f>SUMIFS(Data!$A:$A, Data!$I:$I,$A6,Data!$C:$C,BY$1,Data!$D:$D,BY$2) + SUMIFS(Data!$A:$A, Data!$J:$J,$A6,Data!$C:$C,BY$1,Data!$D:$D,BY$2)</f>
        <v>0</v>
      </c>
      <c r="BZ6" s="5">
        <f>SUMIFS(Data!$A:$A, Data!$I:$I,$A6,Data!$C:$C,BZ$1,Data!$D:$D,BZ$2) + SUMIFS(Data!$A:$A, Data!$J:$J,$A6,Data!$C:$C,BZ$1,Data!$D:$D,BZ$2)</f>
        <v>0</v>
      </c>
      <c r="CA6" s="5">
        <f>SUMIFS(Data!$A:$A, Data!$I:$I,$A6,Data!$C:$C,CA$1,Data!$D:$D,CA$2) + SUMIFS(Data!$A:$A, Data!$J:$J,$A6,Data!$C:$C,CA$1,Data!$D:$D,CA$2)</f>
        <v>0</v>
      </c>
      <c r="CB6" s="5">
        <f>SUMIFS(Data!$A:$A, Data!$I:$I,$A6,Data!$C:$C,CB$1,Data!$D:$D,CB$2) + SUMIFS(Data!$A:$A, Data!$J:$J,$A6,Data!$C:$C,CB$1,Data!$D:$D,CB$2)</f>
        <v>0</v>
      </c>
      <c r="CC6" s="5">
        <f>SUMIFS(Data!$A:$A, Data!$I:$I,$A6,Data!$C:$C,CC$1,Data!$D:$D,CC$2) + SUMIFS(Data!$A:$A, Data!$J:$J,$A6,Data!$C:$C,CC$1,Data!$D:$D,CC$2)</f>
        <v>0</v>
      </c>
      <c r="CD6" s="5">
        <f>SUMIFS(Data!$A:$A, Data!$I:$I,$A6,Data!$C:$C,CD$1,Data!$D:$D,CD$2) + SUMIFS(Data!$A:$A, Data!$J:$J,$A6,Data!$C:$C,CD$1,Data!$D:$D,CD$2)</f>
        <v>0</v>
      </c>
      <c r="CE6" s="5">
        <f>SUMIFS(Data!$A:$A, Data!$I:$I,$A6,Data!$C:$C,CE$1,Data!$D:$D,CE$2) + SUMIFS(Data!$A:$A, Data!$J:$J,$A6,Data!$C:$C,CE$1,Data!$D:$D,CE$2)</f>
        <v>0</v>
      </c>
      <c r="CF6" s="5">
        <f>SUMIFS(Data!$A:$A, Data!$I:$I,$A6,Data!$C:$C,CF$1,Data!$D:$D,CF$2) + SUMIFS(Data!$A:$A, Data!$J:$J,$A6,Data!$C:$C,CF$1,Data!$D:$D,CF$2)</f>
        <v>0</v>
      </c>
      <c r="CG6" s="5">
        <f>SUMIFS(Data!$A:$A, Data!$I:$I,$A6,Data!$C:$C,CG$1,Data!$D:$D,CG$2) + SUMIFS(Data!$A:$A, Data!$J:$J,$A6,Data!$C:$C,CG$1,Data!$D:$D,CG$2)</f>
        <v>0</v>
      </c>
      <c r="CH6" s="5">
        <f>SUMIFS(Data!$A:$A, Data!$I:$I,$A6,Data!$C:$C,CH$1,Data!$D:$D,CH$2) + SUMIFS(Data!$A:$A, Data!$J:$J,$A6,Data!$C:$C,CH$1,Data!$D:$D,CH$2)</f>
        <v>0</v>
      </c>
      <c r="CI6" s="5">
        <f>SUMIFS(Data!$A:$A, Data!$I:$I,$A6,Data!$C:$C,CI$1,Data!$D:$D,CI$2) + SUMIFS(Data!$A:$A, Data!$J:$J,$A6,Data!$C:$C,CI$1,Data!$D:$D,CI$2)</f>
        <v>0</v>
      </c>
      <c r="CJ6" s="5">
        <f>SUMIFS(Data!$A:$A, Data!$I:$I,$A6,Data!$C:$C,CJ$1,Data!$D:$D,CJ$2) + SUMIFS(Data!$A:$A, Data!$J:$J,$A6,Data!$C:$C,CJ$1,Data!$D:$D,CJ$2)</f>
        <v>0</v>
      </c>
      <c r="CK6" s="5">
        <f>SUMIFS(Data!$A:$A, Data!$I:$I,$A6,Data!$C:$C,CK$1,Data!$D:$D,CK$2) + SUMIFS(Data!$A:$A, Data!$J:$J,$A6,Data!$C:$C,CK$1,Data!$D:$D,CK$2)</f>
        <v>0</v>
      </c>
      <c r="CL6" s="5">
        <f>SUMIFS(Data!$A:$A, Data!$I:$I,$A6,Data!$C:$C,CL$1,Data!$D:$D,CL$2) + SUMIFS(Data!$A:$A, Data!$J:$J,$A6,Data!$C:$C,CL$1,Data!$D:$D,CL$2)</f>
        <v>0</v>
      </c>
      <c r="CM6" s="5">
        <f>SUMIFS(Data!$A:$A, Data!$I:$I,$A6,Data!$C:$C,CM$1,Data!$D:$D,CM$2) + SUMIFS(Data!$A:$A, Data!$J:$J,$A6,Data!$C:$C,CM$1,Data!$D:$D,CM$2)</f>
        <v>0</v>
      </c>
      <c r="CN6" s="5">
        <f>SUMIFS(Data!$A:$A, Data!$I:$I,$A6,Data!$C:$C,CN$1,Data!$D:$D,CN$2) + SUMIFS(Data!$A:$A, Data!$J:$J,$A6,Data!$C:$C,CN$1,Data!$D:$D,CN$2)</f>
        <v>0</v>
      </c>
      <c r="CO6" s="5">
        <f>SUMIFS(Data!$A:$A, Data!$I:$I,$A6,Data!$C:$C,CO$1,Data!$D:$D,CO$2) + SUMIFS(Data!$A:$A, Data!$J:$J,$A6,Data!$C:$C,CO$1,Data!$D:$D,CO$2)</f>
        <v>0</v>
      </c>
      <c r="CP6" s="5">
        <f>SUMIFS(Data!$A:$A, Data!$I:$I,$A6,Data!$C:$C,CP$1,Data!$D:$D,CP$2) + SUMIFS(Data!$A:$A, Data!$J:$J,$A6,Data!$C:$C,CP$1,Data!$D:$D,CP$2)</f>
        <v>0</v>
      </c>
      <c r="CQ6" s="5">
        <f>SUMIFS(Data!$A:$A, Data!$I:$I,$A6,Data!$C:$C,CQ$1,Data!$D:$D,CQ$2) + SUMIFS(Data!$A:$A, Data!$J:$J,$A6,Data!$C:$C,CQ$1,Data!$D:$D,CQ$2)</f>
        <v>0</v>
      </c>
      <c r="CR6" s="5">
        <f>SUMIFS(Data!$A:$A, Data!$I:$I,$A6,Data!$C:$C,CR$1,Data!$D:$D,CR$2) + SUMIFS(Data!$A:$A, Data!$J:$J,$A6,Data!$C:$C,CR$1,Data!$D:$D,CR$2)</f>
        <v>0</v>
      </c>
      <c r="CS6" s="5">
        <f>SUMIFS(Data!$A:$A, Data!$I:$I,$A6,Data!$C:$C,CS$1,Data!$D:$D,CS$2) + SUMIFS(Data!$A:$A, Data!$J:$J,$A6,Data!$C:$C,CS$1,Data!$D:$D,CS$2)</f>
        <v>0</v>
      </c>
      <c r="CT6" s="5">
        <f>SUMIFS(Data!$A:$A, Data!$I:$I,$A6,Data!$C:$C,CT$1,Data!$D:$D,CT$2) + SUMIFS(Data!$A:$A, Data!$J:$J,$A6,Data!$C:$C,CT$1,Data!$D:$D,CT$2)</f>
        <v>0</v>
      </c>
      <c r="CU6" s="5">
        <f>SUMIFS(Data!$A:$A, Data!$I:$I,$A6,Data!$C:$C,CU$1,Data!$D:$D,CU$2) + SUMIFS(Data!$A:$A, Data!$J:$J,$A6,Data!$C:$C,CU$1,Data!$D:$D,CU$2)</f>
        <v>0</v>
      </c>
      <c r="CV6" s="5">
        <f>SUMIFS(Data!$A:$A, Data!$I:$I,$A6,Data!$C:$C,CV$1,Data!$D:$D,CV$2) + SUMIFS(Data!$A:$A, Data!$J:$J,$A6,Data!$C:$C,CV$1,Data!$D:$D,CV$2)</f>
        <v>0</v>
      </c>
      <c r="CW6" s="5">
        <f t="shared" ref="CW6:CX6" si="5">SUMIF($B$2:$CV$2,CW$2, $B6:$CV6)</f>
        <v>3</v>
      </c>
      <c r="CX6" s="5">
        <f t="shared" si="5"/>
        <v>2</v>
      </c>
      <c r="CY6" s="5">
        <f t="shared" si="3"/>
        <v>5</v>
      </c>
    </row>
    <row r="7">
      <c r="A7" s="5" t="str">
        <f>Countries!A5</f>
        <v>AZE</v>
      </c>
      <c r="B7" s="5">
        <f>SUMIFS(Data!$A:$A, Data!$I:$I,$A7,Data!$C:$C,B$1,Data!$D:$D,B$2) + SUMIFS(Data!$A:$A, Data!$J:$J,$A7,Data!$C:$C,B$1,Data!$D:$D,B$2)</f>
        <v>0</v>
      </c>
      <c r="C7" s="5">
        <f>SUMIFS(Data!$A:$A, Data!$I:$I,$A7,Data!$C:$C,C$1,Data!$D:$D,C$2) + SUMIFS(Data!$A:$A, Data!$J:$J,$A7,Data!$C:$C,C$1,Data!$D:$D,C$2)</f>
        <v>0</v>
      </c>
      <c r="D7" s="5">
        <f>SUMIFS(Data!$A:$A, Data!$I:$I,$A7,Data!$C:$C,D$1,Data!$D:$D,D$2) + SUMIFS(Data!$A:$A, Data!$J:$J,$A7,Data!$C:$C,D$1,Data!$D:$D,D$2)</f>
        <v>0</v>
      </c>
      <c r="E7" s="5">
        <f>SUMIFS(Data!$A:$A, Data!$I:$I,$A7,Data!$C:$C,E$1,Data!$D:$D,E$2) + SUMIFS(Data!$A:$A, Data!$J:$J,$A7,Data!$C:$C,E$1,Data!$D:$D,E$2)</f>
        <v>0</v>
      </c>
      <c r="F7" s="5">
        <f>SUMIFS(Data!$A:$A, Data!$I:$I,$A7,Data!$C:$C,F$1,Data!$D:$D,F$2) + SUMIFS(Data!$A:$A, Data!$J:$J,$A7,Data!$C:$C,F$1,Data!$D:$D,F$2)</f>
        <v>0</v>
      </c>
      <c r="G7" s="5">
        <f>SUMIFS(Data!$A:$A, Data!$I:$I,$A7,Data!$C:$C,G$1,Data!$D:$D,G$2) + SUMIFS(Data!$A:$A, Data!$J:$J,$A7,Data!$C:$C,G$1,Data!$D:$D,G$2)</f>
        <v>0</v>
      </c>
      <c r="H7" s="5">
        <f>SUMIFS(Data!$A:$A, Data!$I:$I,$A7,Data!$C:$C,H$1,Data!$D:$D,H$2) + SUMIFS(Data!$A:$A, Data!$J:$J,$A7,Data!$C:$C,H$1,Data!$D:$D,H$2)</f>
        <v>0</v>
      </c>
      <c r="I7" s="5">
        <f>SUMIFS(Data!$A:$A, Data!$I:$I,$A7,Data!$C:$C,I$1,Data!$D:$D,I$2) + SUMIFS(Data!$A:$A, Data!$J:$J,$A7,Data!$C:$C,I$1,Data!$D:$D,I$2)</f>
        <v>0</v>
      </c>
      <c r="J7" s="5">
        <f>SUMIFS(Data!$A:$A, Data!$I:$I,$A7,Data!$C:$C,J$1,Data!$D:$D,J$2) + SUMIFS(Data!$A:$A, Data!$J:$J,$A7,Data!$C:$C,J$1,Data!$D:$D,J$2)</f>
        <v>0</v>
      </c>
      <c r="K7" s="5">
        <f>SUMIFS(Data!$A:$A, Data!$I:$I,$A7,Data!$C:$C,K$1,Data!$D:$D,K$2) + SUMIFS(Data!$A:$A, Data!$J:$J,$A7,Data!$C:$C,K$1,Data!$D:$D,K$2)</f>
        <v>0</v>
      </c>
      <c r="L7" s="5">
        <f>SUMIFS(Data!$A:$A, Data!$I:$I,$A7,Data!$C:$C,L$1,Data!$D:$D,L$2) + SUMIFS(Data!$A:$A, Data!$J:$J,$A7,Data!$C:$C,L$1,Data!$D:$D,L$2)</f>
        <v>0</v>
      </c>
      <c r="M7" s="5">
        <f>SUMIFS(Data!$A:$A, Data!$I:$I,$A7,Data!$C:$C,M$1,Data!$D:$D,M$2) + SUMIFS(Data!$A:$A, Data!$J:$J,$A7,Data!$C:$C,M$1,Data!$D:$D,M$2)</f>
        <v>0</v>
      </c>
      <c r="N7" s="5">
        <f>SUMIFS(Data!$A:$A, Data!$I:$I,$A7,Data!$C:$C,N$1,Data!$D:$D,N$2) + SUMIFS(Data!$A:$A, Data!$J:$J,$A7,Data!$C:$C,N$1,Data!$D:$D,N$2)</f>
        <v>0</v>
      </c>
      <c r="O7" s="5">
        <f>SUMIFS(Data!$A:$A, Data!$I:$I,$A7,Data!$C:$C,O$1,Data!$D:$D,O$2) + SUMIFS(Data!$A:$A, Data!$J:$J,$A7,Data!$C:$C,O$1,Data!$D:$D,O$2)</f>
        <v>0</v>
      </c>
      <c r="P7" s="5">
        <f>SUMIFS(Data!$A:$A, Data!$I:$I,$A7,Data!$C:$C,P$1,Data!$D:$D,P$2) + SUMIFS(Data!$A:$A, Data!$J:$J,$A7,Data!$C:$C,P$1,Data!$D:$D,P$2)</f>
        <v>0</v>
      </c>
      <c r="Q7" s="5">
        <f>SUMIFS(Data!$A:$A, Data!$I:$I,$A7,Data!$C:$C,Q$1,Data!$D:$D,Q$2) + SUMIFS(Data!$A:$A, Data!$J:$J,$A7,Data!$C:$C,Q$1,Data!$D:$D,Q$2)</f>
        <v>0</v>
      </c>
      <c r="R7" s="5">
        <f>SUMIFS(Data!$A:$A, Data!$I:$I,$A7,Data!$C:$C,R$1,Data!$D:$D,R$2) + SUMIFS(Data!$A:$A, Data!$J:$J,$A7,Data!$C:$C,R$1,Data!$D:$D,R$2)</f>
        <v>0</v>
      </c>
      <c r="S7" s="5">
        <f>SUMIFS(Data!$A:$A, Data!$I:$I,$A7,Data!$C:$C,S$1,Data!$D:$D,S$2) + SUMIFS(Data!$A:$A, Data!$J:$J,$A7,Data!$C:$C,S$1,Data!$D:$D,S$2)</f>
        <v>0</v>
      </c>
      <c r="T7" s="5">
        <f>SUMIFS(Data!$A:$A, Data!$I:$I,$A7,Data!$C:$C,T$1,Data!$D:$D,T$2) + SUMIFS(Data!$A:$A, Data!$J:$J,$A7,Data!$C:$C,T$1,Data!$D:$D,T$2)</f>
        <v>0</v>
      </c>
      <c r="U7" s="5">
        <f>SUMIFS(Data!$A:$A, Data!$I:$I,$A7,Data!$C:$C,U$1,Data!$D:$D,U$2) + SUMIFS(Data!$A:$A, Data!$J:$J,$A7,Data!$C:$C,U$1,Data!$D:$D,U$2)</f>
        <v>0</v>
      </c>
      <c r="V7" s="5">
        <f>SUMIFS(Data!$A:$A, Data!$I:$I,$A7,Data!$C:$C,V$1,Data!$D:$D,V$2) + SUMIFS(Data!$A:$A, Data!$J:$J,$A7,Data!$C:$C,V$1,Data!$D:$D,V$2)</f>
        <v>1</v>
      </c>
      <c r="W7" s="5">
        <f>SUMIFS(Data!$A:$A, Data!$I:$I,$A7,Data!$C:$C,W$1,Data!$D:$D,W$2) + SUMIFS(Data!$A:$A, Data!$J:$J,$A7,Data!$C:$C,W$1,Data!$D:$D,W$2)</f>
        <v>0</v>
      </c>
      <c r="X7" s="5">
        <f>SUMIFS(Data!$A:$A, Data!$I:$I,$A7,Data!$C:$C,X$1,Data!$D:$D,X$2) + SUMIFS(Data!$A:$A, Data!$J:$J,$A7,Data!$C:$C,X$1,Data!$D:$D,X$2)</f>
        <v>0</v>
      </c>
      <c r="Y7" s="5">
        <f>SUMIFS(Data!$A:$A, Data!$I:$I,$A7,Data!$C:$C,Y$1,Data!$D:$D,Y$2) + SUMIFS(Data!$A:$A, Data!$J:$J,$A7,Data!$C:$C,Y$1,Data!$D:$D,Y$2)</f>
        <v>0</v>
      </c>
      <c r="Z7" s="5">
        <f>SUMIFS(Data!$A:$A, Data!$I:$I,$A7,Data!$C:$C,Z$1,Data!$D:$D,Z$2) + SUMIFS(Data!$A:$A, Data!$J:$J,$A7,Data!$C:$C,Z$1,Data!$D:$D,Z$2)</f>
        <v>0</v>
      </c>
      <c r="AA7" s="5">
        <f>SUMIFS(Data!$A:$A, Data!$I:$I,$A7,Data!$C:$C,AA$1,Data!$D:$D,AA$2) + SUMIFS(Data!$A:$A, Data!$J:$J,$A7,Data!$C:$C,AA$1,Data!$D:$D,AA$2)</f>
        <v>0</v>
      </c>
      <c r="AB7" s="5">
        <f>SUMIFS(Data!$A:$A, Data!$I:$I,$A7,Data!$C:$C,AB$1,Data!$D:$D,AB$2) + SUMIFS(Data!$A:$A, Data!$J:$J,$A7,Data!$C:$C,AB$1,Data!$D:$D,AB$2)</f>
        <v>0</v>
      </c>
      <c r="AC7" s="5">
        <f>SUMIFS(Data!$A:$A, Data!$I:$I,$A7,Data!$C:$C,AC$1,Data!$D:$D,AC$2) + SUMIFS(Data!$A:$A, Data!$J:$J,$A7,Data!$C:$C,AC$1,Data!$D:$D,AC$2)</f>
        <v>0</v>
      </c>
      <c r="AD7" s="5">
        <f>SUMIFS(Data!$A:$A, Data!$I:$I,$A7,Data!$C:$C,AD$1,Data!$D:$D,AD$2) + SUMIFS(Data!$A:$A, Data!$J:$J,$A7,Data!$C:$C,AD$1,Data!$D:$D,AD$2)</f>
        <v>0</v>
      </c>
      <c r="AE7" s="5">
        <f>SUMIFS(Data!$A:$A, Data!$I:$I,$A7,Data!$C:$C,AE$1,Data!$D:$D,AE$2) + SUMIFS(Data!$A:$A, Data!$J:$J,$A7,Data!$C:$C,AE$1,Data!$D:$D,AE$2)</f>
        <v>0</v>
      </c>
      <c r="AF7" s="5">
        <f>SUMIFS(Data!$A:$A, Data!$I:$I,$A7,Data!$C:$C,AF$1,Data!$D:$D,AF$2) + SUMIFS(Data!$A:$A, Data!$J:$J,$A7,Data!$C:$C,AF$1,Data!$D:$D,AF$2)</f>
        <v>0</v>
      </c>
      <c r="AG7" s="5">
        <f>SUMIFS(Data!$A:$A, Data!$I:$I,$A7,Data!$C:$C,AG$1,Data!$D:$D,AG$2) + SUMIFS(Data!$A:$A, Data!$J:$J,$A7,Data!$C:$C,AG$1,Data!$D:$D,AG$2)</f>
        <v>0</v>
      </c>
      <c r="AH7" s="5">
        <f>SUMIFS(Data!$A:$A, Data!$I:$I,$A7,Data!$C:$C,AH$1,Data!$D:$D,AH$2) + SUMIFS(Data!$A:$A, Data!$J:$J,$A7,Data!$C:$C,AH$1,Data!$D:$D,AH$2)</f>
        <v>0</v>
      </c>
      <c r="AI7" s="5">
        <f>SUMIFS(Data!$A:$A, Data!$I:$I,$A7,Data!$C:$C,AI$1,Data!$D:$D,AI$2) + SUMIFS(Data!$A:$A, Data!$J:$J,$A7,Data!$C:$C,AI$1,Data!$D:$D,AI$2)</f>
        <v>0</v>
      </c>
      <c r="AJ7" s="5">
        <f>SUMIFS(Data!$A:$A, Data!$I:$I,$A7,Data!$C:$C,AJ$1,Data!$D:$D,AJ$2) + SUMIFS(Data!$A:$A, Data!$J:$J,$A7,Data!$C:$C,AJ$1,Data!$D:$D,AJ$2)</f>
        <v>0</v>
      </c>
      <c r="AK7" s="5">
        <f>SUMIFS(Data!$A:$A, Data!$I:$I,$A7,Data!$C:$C,AK$1,Data!$D:$D,AK$2) + SUMIFS(Data!$A:$A, Data!$J:$J,$A7,Data!$C:$C,AK$1,Data!$D:$D,AK$2)</f>
        <v>0</v>
      </c>
      <c r="AL7" s="5">
        <f>SUMIFS(Data!$A:$A, Data!$I:$I,$A7,Data!$C:$C,AL$1,Data!$D:$D,AL$2) + SUMIFS(Data!$A:$A, Data!$J:$J,$A7,Data!$C:$C,AL$1,Data!$D:$D,AL$2)</f>
        <v>0</v>
      </c>
      <c r="AM7" s="5">
        <f>SUMIFS(Data!$A:$A, Data!$I:$I,$A7,Data!$C:$C,AM$1,Data!$D:$D,AM$2) + SUMIFS(Data!$A:$A, Data!$J:$J,$A7,Data!$C:$C,AM$1,Data!$D:$D,AM$2)</f>
        <v>0</v>
      </c>
      <c r="AN7" s="5">
        <f>SUMIFS(Data!$A:$A, Data!$I:$I,$A7,Data!$C:$C,AN$1,Data!$D:$D,AN$2) + SUMIFS(Data!$A:$A, Data!$J:$J,$A7,Data!$C:$C,AN$1,Data!$D:$D,AN$2)</f>
        <v>0</v>
      </c>
      <c r="AO7" s="5">
        <f>SUMIFS(Data!$A:$A, Data!$I:$I,$A7,Data!$C:$C,AO$1,Data!$D:$D,AO$2) + SUMIFS(Data!$A:$A, Data!$J:$J,$A7,Data!$C:$C,AO$1,Data!$D:$D,AO$2)</f>
        <v>0</v>
      </c>
      <c r="AP7" s="5">
        <f>SUMIFS(Data!$A:$A, Data!$I:$I,$A7,Data!$C:$C,AP$1,Data!$D:$D,AP$2) + SUMIFS(Data!$A:$A, Data!$J:$J,$A7,Data!$C:$C,AP$1,Data!$D:$D,AP$2)</f>
        <v>0</v>
      </c>
      <c r="AQ7" s="5">
        <f>SUMIFS(Data!$A:$A, Data!$I:$I,$A7,Data!$C:$C,AQ$1,Data!$D:$D,AQ$2) + SUMIFS(Data!$A:$A, Data!$J:$J,$A7,Data!$C:$C,AQ$1,Data!$D:$D,AQ$2)</f>
        <v>0</v>
      </c>
      <c r="AR7" s="5">
        <f>SUMIFS(Data!$A:$A, Data!$I:$I,$A7,Data!$C:$C,AR$1,Data!$D:$D,AR$2) + SUMIFS(Data!$A:$A, Data!$J:$J,$A7,Data!$C:$C,AR$1,Data!$D:$D,AR$2)</f>
        <v>0</v>
      </c>
      <c r="AS7" s="5">
        <f>SUMIFS(Data!$A:$A, Data!$I:$I,$A7,Data!$C:$C,AS$1,Data!$D:$D,AS$2) + SUMIFS(Data!$A:$A, Data!$J:$J,$A7,Data!$C:$C,AS$1,Data!$D:$D,AS$2)</f>
        <v>0</v>
      </c>
      <c r="AT7" s="5">
        <f>SUMIFS(Data!$A:$A, Data!$I:$I,$A7,Data!$C:$C,AT$1,Data!$D:$D,AT$2) + SUMIFS(Data!$A:$A, Data!$J:$J,$A7,Data!$C:$C,AT$1,Data!$D:$D,AT$2)</f>
        <v>0</v>
      </c>
      <c r="AU7" s="5">
        <f>SUMIFS(Data!$A:$A, Data!$I:$I,$A7,Data!$C:$C,AU$1,Data!$D:$D,AU$2) + SUMIFS(Data!$A:$A, Data!$J:$J,$A7,Data!$C:$C,AU$1,Data!$D:$D,AU$2)</f>
        <v>0</v>
      </c>
      <c r="AV7" s="5">
        <f>SUMIFS(Data!$A:$A, Data!$I:$I,$A7,Data!$C:$C,AV$1,Data!$D:$D,AV$2) + SUMIFS(Data!$A:$A, Data!$J:$J,$A7,Data!$C:$C,AV$1,Data!$D:$D,AV$2)</f>
        <v>0</v>
      </c>
      <c r="AW7" s="5">
        <f>SUMIFS(Data!$A:$A, Data!$I:$I,$A7,Data!$C:$C,AW$1,Data!$D:$D,AW$2) + SUMIFS(Data!$A:$A, Data!$J:$J,$A7,Data!$C:$C,AW$1,Data!$D:$D,AW$2)</f>
        <v>0</v>
      </c>
      <c r="AX7" s="5">
        <f>SUMIFS(Data!$A:$A, Data!$I:$I,$A7,Data!$C:$C,AX$1,Data!$D:$D,AX$2) + SUMIFS(Data!$A:$A, Data!$J:$J,$A7,Data!$C:$C,AX$1,Data!$D:$D,AX$2)</f>
        <v>0</v>
      </c>
      <c r="AY7" s="5">
        <f>SUMIFS(Data!$A:$A, Data!$I:$I,$A7,Data!$C:$C,AY$1,Data!$D:$D,AY$2) + SUMIFS(Data!$A:$A, Data!$J:$J,$A7,Data!$C:$C,AY$1,Data!$D:$D,AY$2)</f>
        <v>0</v>
      </c>
      <c r="AZ7" s="5">
        <f>SUMIFS(Data!$A:$A, Data!$I:$I,$A7,Data!$C:$C,AZ$1,Data!$D:$D,AZ$2) + SUMIFS(Data!$A:$A, Data!$J:$J,$A7,Data!$C:$C,AZ$1,Data!$D:$D,AZ$2)</f>
        <v>0</v>
      </c>
      <c r="BA7" s="5">
        <f>SUMIFS(Data!$A:$A, Data!$I:$I,$A7,Data!$C:$C,BA$1,Data!$D:$D,BA$2) + SUMIFS(Data!$A:$A, Data!$J:$J,$A7,Data!$C:$C,BA$1,Data!$D:$D,BA$2)</f>
        <v>1</v>
      </c>
      <c r="BB7" s="5">
        <f>SUMIFS(Data!$A:$A, Data!$I:$I,$A7,Data!$C:$C,BB$1,Data!$D:$D,BB$2) + SUMIFS(Data!$A:$A, Data!$J:$J,$A7,Data!$C:$C,BB$1,Data!$D:$D,BB$2)</f>
        <v>0</v>
      </c>
      <c r="BC7" s="5">
        <f>SUMIFS(Data!$A:$A, Data!$I:$I,$A7,Data!$C:$C,BC$1,Data!$D:$D,BC$2) + SUMIFS(Data!$A:$A, Data!$J:$J,$A7,Data!$C:$C,BC$1,Data!$D:$D,BC$2)</f>
        <v>0</v>
      </c>
      <c r="BD7" s="5">
        <f>SUMIFS(Data!$A:$A, Data!$I:$I,$A7,Data!$C:$C,BD$1,Data!$D:$D,BD$2) + SUMIFS(Data!$A:$A, Data!$J:$J,$A7,Data!$C:$C,BD$1,Data!$D:$D,BD$2)</f>
        <v>0</v>
      </c>
      <c r="BE7" s="5">
        <f>SUMIFS(Data!$A:$A, Data!$I:$I,$A7,Data!$C:$C,BE$1,Data!$D:$D,BE$2) + SUMIFS(Data!$A:$A, Data!$J:$J,$A7,Data!$C:$C,BE$1,Data!$D:$D,BE$2)</f>
        <v>0</v>
      </c>
      <c r="BF7" s="5">
        <f>SUMIFS(Data!$A:$A, Data!$I:$I,$A7,Data!$C:$C,BF$1,Data!$D:$D,BF$2) + SUMIFS(Data!$A:$A, Data!$J:$J,$A7,Data!$C:$C,BF$1,Data!$D:$D,BF$2)</f>
        <v>0</v>
      </c>
      <c r="BG7" s="5">
        <f>SUMIFS(Data!$A:$A, Data!$I:$I,$A7,Data!$C:$C,BG$1,Data!$D:$D,BG$2) + SUMIFS(Data!$A:$A, Data!$J:$J,$A7,Data!$C:$C,BG$1,Data!$D:$D,BG$2)</f>
        <v>0</v>
      </c>
      <c r="BH7" s="5">
        <f>SUMIFS(Data!$A:$A, Data!$I:$I,$A7,Data!$C:$C,BH$1,Data!$D:$D,BH$2) + SUMIFS(Data!$A:$A, Data!$J:$J,$A7,Data!$C:$C,BH$1,Data!$D:$D,BH$2)</f>
        <v>0</v>
      </c>
      <c r="BI7" s="5">
        <f>SUMIFS(Data!$A:$A, Data!$I:$I,$A7,Data!$C:$C,BI$1,Data!$D:$D,BI$2) + SUMIFS(Data!$A:$A, Data!$J:$J,$A7,Data!$C:$C,BI$1,Data!$D:$D,BI$2)</f>
        <v>0</v>
      </c>
      <c r="BJ7" s="5">
        <f>SUMIFS(Data!$A:$A, Data!$I:$I,$A7,Data!$C:$C,BJ$1,Data!$D:$D,BJ$2) + SUMIFS(Data!$A:$A, Data!$J:$J,$A7,Data!$C:$C,BJ$1,Data!$D:$D,BJ$2)</f>
        <v>0</v>
      </c>
      <c r="BK7" s="5">
        <f>SUMIFS(Data!$A:$A, Data!$I:$I,$A7,Data!$C:$C,BK$1,Data!$D:$D,BK$2) + SUMIFS(Data!$A:$A, Data!$J:$J,$A7,Data!$C:$C,BK$1,Data!$D:$D,BK$2)</f>
        <v>0</v>
      </c>
      <c r="BL7" s="5">
        <f>SUMIFS(Data!$A:$A, Data!$I:$I,$A7,Data!$C:$C,BL$1,Data!$D:$D,BL$2) + SUMIFS(Data!$A:$A, Data!$J:$J,$A7,Data!$C:$C,BL$1,Data!$D:$D,BL$2)</f>
        <v>0</v>
      </c>
      <c r="BM7" s="5">
        <f>SUMIFS(Data!$A:$A, Data!$I:$I,$A7,Data!$C:$C,BM$1,Data!$D:$D,BM$2) + SUMIFS(Data!$A:$A, Data!$J:$J,$A7,Data!$C:$C,BM$1,Data!$D:$D,BM$2)</f>
        <v>0</v>
      </c>
      <c r="BN7" s="5">
        <f>SUMIFS(Data!$A:$A, Data!$I:$I,$A7,Data!$C:$C,BN$1,Data!$D:$D,BN$2) + SUMIFS(Data!$A:$A, Data!$J:$J,$A7,Data!$C:$C,BN$1,Data!$D:$D,BN$2)</f>
        <v>0</v>
      </c>
      <c r="BO7" s="5">
        <f>SUMIFS(Data!$A:$A, Data!$I:$I,$A7,Data!$C:$C,BO$1,Data!$D:$D,BO$2) + SUMIFS(Data!$A:$A, Data!$J:$J,$A7,Data!$C:$C,BO$1,Data!$D:$D,BO$2)</f>
        <v>0</v>
      </c>
      <c r="BP7" s="5">
        <f>SUMIFS(Data!$A:$A, Data!$I:$I,$A7,Data!$C:$C,BP$1,Data!$D:$D,BP$2) + SUMIFS(Data!$A:$A, Data!$J:$J,$A7,Data!$C:$C,BP$1,Data!$D:$D,BP$2)</f>
        <v>0</v>
      </c>
      <c r="BQ7" s="5">
        <f>SUMIFS(Data!$A:$A, Data!$I:$I,$A7,Data!$C:$C,BQ$1,Data!$D:$D,BQ$2) + SUMIFS(Data!$A:$A, Data!$J:$J,$A7,Data!$C:$C,BQ$1,Data!$D:$D,BQ$2)</f>
        <v>0</v>
      </c>
      <c r="BR7" s="5">
        <f>SUMIFS(Data!$A:$A, Data!$I:$I,$A7,Data!$C:$C,BR$1,Data!$D:$D,BR$2) + SUMIFS(Data!$A:$A, Data!$J:$J,$A7,Data!$C:$C,BR$1,Data!$D:$D,BR$2)</f>
        <v>0</v>
      </c>
      <c r="BS7" s="5">
        <f>SUMIFS(Data!$A:$A, Data!$I:$I,$A7,Data!$C:$C,BS$1,Data!$D:$D,BS$2) + SUMIFS(Data!$A:$A, Data!$J:$J,$A7,Data!$C:$C,BS$1,Data!$D:$D,BS$2)</f>
        <v>0</v>
      </c>
      <c r="BT7" s="5">
        <f>SUMIFS(Data!$A:$A, Data!$I:$I,$A7,Data!$C:$C,BT$1,Data!$D:$D,BT$2) + SUMIFS(Data!$A:$A, Data!$J:$J,$A7,Data!$C:$C,BT$1,Data!$D:$D,BT$2)</f>
        <v>0</v>
      </c>
      <c r="BU7" s="5">
        <f>SUMIFS(Data!$A:$A, Data!$I:$I,$A7,Data!$C:$C,BU$1,Data!$D:$D,BU$2) + SUMIFS(Data!$A:$A, Data!$J:$J,$A7,Data!$C:$C,BU$1,Data!$D:$D,BU$2)</f>
        <v>0</v>
      </c>
      <c r="BV7" s="5">
        <f>SUMIFS(Data!$A:$A, Data!$I:$I,$A7,Data!$C:$C,BV$1,Data!$D:$D,BV$2) + SUMIFS(Data!$A:$A, Data!$J:$J,$A7,Data!$C:$C,BV$1,Data!$D:$D,BV$2)</f>
        <v>0</v>
      </c>
      <c r="BW7" s="5">
        <f>SUMIFS(Data!$A:$A, Data!$I:$I,$A7,Data!$C:$C,BW$1,Data!$D:$D,BW$2) + SUMIFS(Data!$A:$A, Data!$J:$J,$A7,Data!$C:$C,BW$1,Data!$D:$D,BW$2)</f>
        <v>0</v>
      </c>
      <c r="BX7" s="5">
        <f>SUMIFS(Data!$A:$A, Data!$I:$I,$A7,Data!$C:$C,BX$1,Data!$D:$D,BX$2) + SUMIFS(Data!$A:$A, Data!$J:$J,$A7,Data!$C:$C,BX$1,Data!$D:$D,BX$2)</f>
        <v>0</v>
      </c>
      <c r="BY7" s="5">
        <f>SUMIFS(Data!$A:$A, Data!$I:$I,$A7,Data!$C:$C,BY$1,Data!$D:$D,BY$2) + SUMIFS(Data!$A:$A, Data!$J:$J,$A7,Data!$C:$C,BY$1,Data!$D:$D,BY$2)</f>
        <v>0</v>
      </c>
      <c r="BZ7" s="5">
        <f>SUMIFS(Data!$A:$A, Data!$I:$I,$A7,Data!$C:$C,BZ$1,Data!$D:$D,BZ$2) + SUMIFS(Data!$A:$A, Data!$J:$J,$A7,Data!$C:$C,BZ$1,Data!$D:$D,BZ$2)</f>
        <v>0</v>
      </c>
      <c r="CA7" s="5">
        <f>SUMIFS(Data!$A:$A, Data!$I:$I,$A7,Data!$C:$C,CA$1,Data!$D:$D,CA$2) + SUMIFS(Data!$A:$A, Data!$J:$J,$A7,Data!$C:$C,CA$1,Data!$D:$D,CA$2)</f>
        <v>0</v>
      </c>
      <c r="CB7" s="5">
        <f>SUMIFS(Data!$A:$A, Data!$I:$I,$A7,Data!$C:$C,CB$1,Data!$D:$D,CB$2) + SUMIFS(Data!$A:$A, Data!$J:$J,$A7,Data!$C:$C,CB$1,Data!$D:$D,CB$2)</f>
        <v>0</v>
      </c>
      <c r="CC7" s="5">
        <f>SUMIFS(Data!$A:$A, Data!$I:$I,$A7,Data!$C:$C,CC$1,Data!$D:$D,CC$2) + SUMIFS(Data!$A:$A, Data!$J:$J,$A7,Data!$C:$C,CC$1,Data!$D:$D,CC$2)</f>
        <v>0</v>
      </c>
      <c r="CD7" s="5">
        <f>SUMIFS(Data!$A:$A, Data!$I:$I,$A7,Data!$C:$C,CD$1,Data!$D:$D,CD$2) + SUMIFS(Data!$A:$A, Data!$J:$J,$A7,Data!$C:$C,CD$1,Data!$D:$D,CD$2)</f>
        <v>0</v>
      </c>
      <c r="CE7" s="5">
        <f>SUMIFS(Data!$A:$A, Data!$I:$I,$A7,Data!$C:$C,CE$1,Data!$D:$D,CE$2) + SUMIFS(Data!$A:$A, Data!$J:$J,$A7,Data!$C:$C,CE$1,Data!$D:$D,CE$2)</f>
        <v>0</v>
      </c>
      <c r="CF7" s="5">
        <f>SUMIFS(Data!$A:$A, Data!$I:$I,$A7,Data!$C:$C,CF$1,Data!$D:$D,CF$2) + SUMIFS(Data!$A:$A, Data!$J:$J,$A7,Data!$C:$C,CF$1,Data!$D:$D,CF$2)</f>
        <v>0</v>
      </c>
      <c r="CG7" s="5">
        <f>SUMIFS(Data!$A:$A, Data!$I:$I,$A7,Data!$C:$C,CG$1,Data!$D:$D,CG$2) + SUMIFS(Data!$A:$A, Data!$J:$J,$A7,Data!$C:$C,CG$1,Data!$D:$D,CG$2)</f>
        <v>0</v>
      </c>
      <c r="CH7" s="5">
        <f>SUMIFS(Data!$A:$A, Data!$I:$I,$A7,Data!$C:$C,CH$1,Data!$D:$D,CH$2) + SUMIFS(Data!$A:$A, Data!$J:$J,$A7,Data!$C:$C,CH$1,Data!$D:$D,CH$2)</f>
        <v>0</v>
      </c>
      <c r="CI7" s="5">
        <f>SUMIFS(Data!$A:$A, Data!$I:$I,$A7,Data!$C:$C,CI$1,Data!$D:$D,CI$2) + SUMIFS(Data!$A:$A, Data!$J:$J,$A7,Data!$C:$C,CI$1,Data!$D:$D,CI$2)</f>
        <v>0</v>
      </c>
      <c r="CJ7" s="5">
        <f>SUMIFS(Data!$A:$A, Data!$I:$I,$A7,Data!$C:$C,CJ$1,Data!$D:$D,CJ$2) + SUMIFS(Data!$A:$A, Data!$J:$J,$A7,Data!$C:$C,CJ$1,Data!$D:$D,CJ$2)</f>
        <v>0</v>
      </c>
      <c r="CK7" s="5">
        <f>SUMIFS(Data!$A:$A, Data!$I:$I,$A7,Data!$C:$C,CK$1,Data!$D:$D,CK$2) + SUMIFS(Data!$A:$A, Data!$J:$J,$A7,Data!$C:$C,CK$1,Data!$D:$D,CK$2)</f>
        <v>0</v>
      </c>
      <c r="CL7" s="5">
        <f>SUMIFS(Data!$A:$A, Data!$I:$I,$A7,Data!$C:$C,CL$1,Data!$D:$D,CL$2) + SUMIFS(Data!$A:$A, Data!$J:$J,$A7,Data!$C:$C,CL$1,Data!$D:$D,CL$2)</f>
        <v>0</v>
      </c>
      <c r="CM7" s="5">
        <f>SUMIFS(Data!$A:$A, Data!$I:$I,$A7,Data!$C:$C,CM$1,Data!$D:$D,CM$2) + SUMIFS(Data!$A:$A, Data!$J:$J,$A7,Data!$C:$C,CM$1,Data!$D:$D,CM$2)</f>
        <v>0</v>
      </c>
      <c r="CN7" s="5">
        <f>SUMIFS(Data!$A:$A, Data!$I:$I,$A7,Data!$C:$C,CN$1,Data!$D:$D,CN$2) + SUMIFS(Data!$A:$A, Data!$J:$J,$A7,Data!$C:$C,CN$1,Data!$D:$D,CN$2)</f>
        <v>0</v>
      </c>
      <c r="CO7" s="5">
        <f>SUMIFS(Data!$A:$A, Data!$I:$I,$A7,Data!$C:$C,CO$1,Data!$D:$D,CO$2) + SUMIFS(Data!$A:$A, Data!$J:$J,$A7,Data!$C:$C,CO$1,Data!$D:$D,CO$2)</f>
        <v>0</v>
      </c>
      <c r="CP7" s="5">
        <f>SUMIFS(Data!$A:$A, Data!$I:$I,$A7,Data!$C:$C,CP$1,Data!$D:$D,CP$2) + SUMIFS(Data!$A:$A, Data!$J:$J,$A7,Data!$C:$C,CP$1,Data!$D:$D,CP$2)</f>
        <v>0</v>
      </c>
      <c r="CQ7" s="5">
        <f>SUMIFS(Data!$A:$A, Data!$I:$I,$A7,Data!$C:$C,CQ$1,Data!$D:$D,CQ$2) + SUMIFS(Data!$A:$A, Data!$J:$J,$A7,Data!$C:$C,CQ$1,Data!$D:$D,CQ$2)</f>
        <v>0</v>
      </c>
      <c r="CR7" s="5">
        <f>SUMIFS(Data!$A:$A, Data!$I:$I,$A7,Data!$C:$C,CR$1,Data!$D:$D,CR$2) + SUMIFS(Data!$A:$A, Data!$J:$J,$A7,Data!$C:$C,CR$1,Data!$D:$D,CR$2)</f>
        <v>0</v>
      </c>
      <c r="CS7" s="5">
        <f>SUMIFS(Data!$A:$A, Data!$I:$I,$A7,Data!$C:$C,CS$1,Data!$D:$D,CS$2) + SUMIFS(Data!$A:$A, Data!$J:$J,$A7,Data!$C:$C,CS$1,Data!$D:$D,CS$2)</f>
        <v>0</v>
      </c>
      <c r="CT7" s="5">
        <f>SUMIFS(Data!$A:$A, Data!$I:$I,$A7,Data!$C:$C,CT$1,Data!$D:$D,CT$2) + SUMIFS(Data!$A:$A, Data!$J:$J,$A7,Data!$C:$C,CT$1,Data!$D:$D,CT$2)</f>
        <v>0</v>
      </c>
      <c r="CU7" s="5">
        <f>SUMIFS(Data!$A:$A, Data!$I:$I,$A7,Data!$C:$C,CU$1,Data!$D:$D,CU$2) + SUMIFS(Data!$A:$A, Data!$J:$J,$A7,Data!$C:$C,CU$1,Data!$D:$D,CU$2)</f>
        <v>1</v>
      </c>
      <c r="CV7" s="5">
        <f>SUMIFS(Data!$A:$A, Data!$I:$I,$A7,Data!$C:$C,CV$1,Data!$D:$D,CV$2) + SUMIFS(Data!$A:$A, Data!$J:$J,$A7,Data!$C:$C,CV$1,Data!$D:$D,CV$2)</f>
        <v>1</v>
      </c>
      <c r="CW7" s="5">
        <f t="shared" ref="CW7:CX7" si="6">SUMIF($B$2:$CV$2,CW$2, $B7:$CV7)</f>
        <v>2</v>
      </c>
      <c r="CX7" s="5">
        <f t="shared" si="6"/>
        <v>2</v>
      </c>
      <c r="CY7" s="5">
        <f t="shared" si="3"/>
        <v>4</v>
      </c>
    </row>
    <row r="8">
      <c r="A8" s="5" t="str">
        <f>Countries!A6</f>
        <v>BAH</v>
      </c>
      <c r="B8" s="5">
        <f>SUMIFS(Data!$A:$A, Data!$I:$I,$A8,Data!$C:$C,B$1,Data!$D:$D,B$2) + SUMIFS(Data!$A:$A, Data!$J:$J,$A8,Data!$C:$C,B$1,Data!$D:$D,B$2)</f>
        <v>0</v>
      </c>
      <c r="C8" s="5">
        <f>SUMIFS(Data!$A:$A, Data!$I:$I,$A8,Data!$C:$C,C$1,Data!$D:$D,C$2) + SUMIFS(Data!$A:$A, Data!$J:$J,$A8,Data!$C:$C,C$1,Data!$D:$D,C$2)</f>
        <v>0</v>
      </c>
      <c r="D8" s="5">
        <f>SUMIFS(Data!$A:$A, Data!$I:$I,$A8,Data!$C:$C,D$1,Data!$D:$D,D$2) + SUMIFS(Data!$A:$A, Data!$J:$J,$A8,Data!$C:$C,D$1,Data!$D:$D,D$2)</f>
        <v>0</v>
      </c>
      <c r="E8" s="5">
        <f>SUMIFS(Data!$A:$A, Data!$I:$I,$A8,Data!$C:$C,E$1,Data!$D:$D,E$2) + SUMIFS(Data!$A:$A, Data!$J:$J,$A8,Data!$C:$C,E$1,Data!$D:$D,E$2)</f>
        <v>0</v>
      </c>
      <c r="F8" s="5">
        <f>SUMIFS(Data!$A:$A, Data!$I:$I,$A8,Data!$C:$C,F$1,Data!$D:$D,F$2) + SUMIFS(Data!$A:$A, Data!$J:$J,$A8,Data!$C:$C,F$1,Data!$D:$D,F$2)</f>
        <v>0</v>
      </c>
      <c r="G8" s="5">
        <f>SUMIFS(Data!$A:$A, Data!$I:$I,$A8,Data!$C:$C,G$1,Data!$D:$D,G$2) + SUMIFS(Data!$A:$A, Data!$J:$J,$A8,Data!$C:$C,G$1,Data!$D:$D,G$2)</f>
        <v>0</v>
      </c>
      <c r="H8" s="5">
        <f>SUMIFS(Data!$A:$A, Data!$I:$I,$A8,Data!$C:$C,H$1,Data!$D:$D,H$2) + SUMIFS(Data!$A:$A, Data!$J:$J,$A8,Data!$C:$C,H$1,Data!$D:$D,H$2)</f>
        <v>0</v>
      </c>
      <c r="I8" s="5">
        <f>SUMIFS(Data!$A:$A, Data!$I:$I,$A8,Data!$C:$C,I$1,Data!$D:$D,I$2) + SUMIFS(Data!$A:$A, Data!$J:$J,$A8,Data!$C:$C,I$1,Data!$D:$D,I$2)</f>
        <v>0</v>
      </c>
      <c r="J8" s="5">
        <f>SUMIFS(Data!$A:$A, Data!$I:$I,$A8,Data!$C:$C,J$1,Data!$D:$D,J$2) + SUMIFS(Data!$A:$A, Data!$J:$J,$A8,Data!$C:$C,J$1,Data!$D:$D,J$2)</f>
        <v>0</v>
      </c>
      <c r="K8" s="5">
        <f>SUMIFS(Data!$A:$A, Data!$I:$I,$A8,Data!$C:$C,K$1,Data!$D:$D,K$2) + SUMIFS(Data!$A:$A, Data!$J:$J,$A8,Data!$C:$C,K$1,Data!$D:$D,K$2)</f>
        <v>0</v>
      </c>
      <c r="L8" s="5">
        <f>SUMIFS(Data!$A:$A, Data!$I:$I,$A8,Data!$C:$C,L$1,Data!$D:$D,L$2) + SUMIFS(Data!$A:$A, Data!$J:$J,$A8,Data!$C:$C,L$1,Data!$D:$D,L$2)</f>
        <v>0</v>
      </c>
      <c r="M8" s="5">
        <f>SUMIFS(Data!$A:$A, Data!$I:$I,$A8,Data!$C:$C,M$1,Data!$D:$D,M$2) + SUMIFS(Data!$A:$A, Data!$J:$J,$A8,Data!$C:$C,M$1,Data!$D:$D,M$2)</f>
        <v>0</v>
      </c>
      <c r="N8" s="5">
        <f>SUMIFS(Data!$A:$A, Data!$I:$I,$A8,Data!$C:$C,N$1,Data!$D:$D,N$2) + SUMIFS(Data!$A:$A, Data!$J:$J,$A8,Data!$C:$C,N$1,Data!$D:$D,N$2)</f>
        <v>0</v>
      </c>
      <c r="O8" s="5">
        <f>SUMIFS(Data!$A:$A, Data!$I:$I,$A8,Data!$C:$C,O$1,Data!$D:$D,O$2) + SUMIFS(Data!$A:$A, Data!$J:$J,$A8,Data!$C:$C,O$1,Data!$D:$D,O$2)</f>
        <v>0</v>
      </c>
      <c r="P8" s="5">
        <f>SUMIFS(Data!$A:$A, Data!$I:$I,$A8,Data!$C:$C,P$1,Data!$D:$D,P$2) + SUMIFS(Data!$A:$A, Data!$J:$J,$A8,Data!$C:$C,P$1,Data!$D:$D,P$2)</f>
        <v>0</v>
      </c>
      <c r="Q8" s="5">
        <f>SUMIFS(Data!$A:$A, Data!$I:$I,$A8,Data!$C:$C,Q$1,Data!$D:$D,Q$2) + SUMIFS(Data!$A:$A, Data!$J:$J,$A8,Data!$C:$C,Q$1,Data!$D:$D,Q$2)</f>
        <v>0</v>
      </c>
      <c r="R8" s="5">
        <f>SUMIFS(Data!$A:$A, Data!$I:$I,$A8,Data!$C:$C,R$1,Data!$D:$D,R$2) + SUMIFS(Data!$A:$A, Data!$J:$J,$A8,Data!$C:$C,R$1,Data!$D:$D,R$2)</f>
        <v>0</v>
      </c>
      <c r="S8" s="5">
        <f>SUMIFS(Data!$A:$A, Data!$I:$I,$A8,Data!$C:$C,S$1,Data!$D:$D,S$2) + SUMIFS(Data!$A:$A, Data!$J:$J,$A8,Data!$C:$C,S$1,Data!$D:$D,S$2)</f>
        <v>0</v>
      </c>
      <c r="T8" s="5">
        <f>SUMIFS(Data!$A:$A, Data!$I:$I,$A8,Data!$C:$C,T$1,Data!$D:$D,T$2) + SUMIFS(Data!$A:$A, Data!$J:$J,$A8,Data!$C:$C,T$1,Data!$D:$D,T$2)</f>
        <v>0</v>
      </c>
      <c r="U8" s="5">
        <f>SUMIFS(Data!$A:$A, Data!$I:$I,$A8,Data!$C:$C,U$1,Data!$D:$D,U$2) + SUMIFS(Data!$A:$A, Data!$J:$J,$A8,Data!$C:$C,U$1,Data!$D:$D,U$2)</f>
        <v>0</v>
      </c>
      <c r="V8" s="5">
        <f>SUMIFS(Data!$A:$A, Data!$I:$I,$A8,Data!$C:$C,V$1,Data!$D:$D,V$2) + SUMIFS(Data!$A:$A, Data!$J:$J,$A8,Data!$C:$C,V$1,Data!$D:$D,V$2)</f>
        <v>0</v>
      </c>
      <c r="W8" s="5">
        <f>SUMIFS(Data!$A:$A, Data!$I:$I,$A8,Data!$C:$C,W$1,Data!$D:$D,W$2) + SUMIFS(Data!$A:$A, Data!$J:$J,$A8,Data!$C:$C,W$1,Data!$D:$D,W$2)</f>
        <v>0</v>
      </c>
      <c r="X8" s="5">
        <f>SUMIFS(Data!$A:$A, Data!$I:$I,$A8,Data!$C:$C,X$1,Data!$D:$D,X$2) + SUMIFS(Data!$A:$A, Data!$J:$J,$A8,Data!$C:$C,X$1,Data!$D:$D,X$2)</f>
        <v>0</v>
      </c>
      <c r="Y8" s="5">
        <f>SUMIFS(Data!$A:$A, Data!$I:$I,$A8,Data!$C:$C,Y$1,Data!$D:$D,Y$2) + SUMIFS(Data!$A:$A, Data!$J:$J,$A8,Data!$C:$C,Y$1,Data!$D:$D,Y$2)</f>
        <v>0</v>
      </c>
      <c r="Z8" s="5">
        <f>SUMIFS(Data!$A:$A, Data!$I:$I,$A8,Data!$C:$C,Z$1,Data!$D:$D,Z$2) + SUMIFS(Data!$A:$A, Data!$J:$J,$A8,Data!$C:$C,Z$1,Data!$D:$D,Z$2)</f>
        <v>0</v>
      </c>
      <c r="AA8" s="5">
        <f>SUMIFS(Data!$A:$A, Data!$I:$I,$A8,Data!$C:$C,AA$1,Data!$D:$D,AA$2) + SUMIFS(Data!$A:$A, Data!$J:$J,$A8,Data!$C:$C,AA$1,Data!$D:$D,AA$2)</f>
        <v>0</v>
      </c>
      <c r="AB8" s="5">
        <f>SUMIFS(Data!$A:$A, Data!$I:$I,$A8,Data!$C:$C,AB$1,Data!$D:$D,AB$2) + SUMIFS(Data!$A:$A, Data!$J:$J,$A8,Data!$C:$C,AB$1,Data!$D:$D,AB$2)</f>
        <v>0</v>
      </c>
      <c r="AC8" s="5">
        <f>SUMIFS(Data!$A:$A, Data!$I:$I,$A8,Data!$C:$C,AC$1,Data!$D:$D,AC$2) + SUMIFS(Data!$A:$A, Data!$J:$J,$A8,Data!$C:$C,AC$1,Data!$D:$D,AC$2)</f>
        <v>0</v>
      </c>
      <c r="AD8" s="5">
        <f>SUMIFS(Data!$A:$A, Data!$I:$I,$A8,Data!$C:$C,AD$1,Data!$D:$D,AD$2) + SUMIFS(Data!$A:$A, Data!$J:$J,$A8,Data!$C:$C,AD$1,Data!$D:$D,AD$2)</f>
        <v>0</v>
      </c>
      <c r="AE8" s="5">
        <f>SUMIFS(Data!$A:$A, Data!$I:$I,$A8,Data!$C:$C,AE$1,Data!$D:$D,AE$2) + SUMIFS(Data!$A:$A, Data!$J:$J,$A8,Data!$C:$C,AE$1,Data!$D:$D,AE$2)</f>
        <v>0</v>
      </c>
      <c r="AF8" s="5">
        <f>SUMIFS(Data!$A:$A, Data!$I:$I,$A8,Data!$C:$C,AF$1,Data!$D:$D,AF$2) + SUMIFS(Data!$A:$A, Data!$J:$J,$A8,Data!$C:$C,AF$1,Data!$D:$D,AF$2)</f>
        <v>0</v>
      </c>
      <c r="AG8" s="5">
        <f>SUMIFS(Data!$A:$A, Data!$I:$I,$A8,Data!$C:$C,AG$1,Data!$D:$D,AG$2) + SUMIFS(Data!$A:$A, Data!$J:$J,$A8,Data!$C:$C,AG$1,Data!$D:$D,AG$2)</f>
        <v>0</v>
      </c>
      <c r="AH8" s="5">
        <f>SUMIFS(Data!$A:$A, Data!$I:$I,$A8,Data!$C:$C,AH$1,Data!$D:$D,AH$2) + SUMIFS(Data!$A:$A, Data!$J:$J,$A8,Data!$C:$C,AH$1,Data!$D:$D,AH$2)</f>
        <v>0</v>
      </c>
      <c r="AI8" s="5">
        <f>SUMIFS(Data!$A:$A, Data!$I:$I,$A8,Data!$C:$C,AI$1,Data!$D:$D,AI$2) + SUMIFS(Data!$A:$A, Data!$J:$J,$A8,Data!$C:$C,AI$1,Data!$D:$D,AI$2)</f>
        <v>0</v>
      </c>
      <c r="AJ8" s="5">
        <f>SUMIFS(Data!$A:$A, Data!$I:$I,$A8,Data!$C:$C,AJ$1,Data!$D:$D,AJ$2) + SUMIFS(Data!$A:$A, Data!$J:$J,$A8,Data!$C:$C,AJ$1,Data!$D:$D,AJ$2)</f>
        <v>0</v>
      </c>
      <c r="AK8" s="5">
        <f>SUMIFS(Data!$A:$A, Data!$I:$I,$A8,Data!$C:$C,AK$1,Data!$D:$D,AK$2) + SUMIFS(Data!$A:$A, Data!$J:$J,$A8,Data!$C:$C,AK$1,Data!$D:$D,AK$2)</f>
        <v>0</v>
      </c>
      <c r="AL8" s="5">
        <f>SUMIFS(Data!$A:$A, Data!$I:$I,$A8,Data!$C:$C,AL$1,Data!$D:$D,AL$2) + SUMIFS(Data!$A:$A, Data!$J:$J,$A8,Data!$C:$C,AL$1,Data!$D:$D,AL$2)</f>
        <v>0</v>
      </c>
      <c r="AM8" s="5">
        <f>SUMIFS(Data!$A:$A, Data!$I:$I,$A8,Data!$C:$C,AM$1,Data!$D:$D,AM$2) + SUMIFS(Data!$A:$A, Data!$J:$J,$A8,Data!$C:$C,AM$1,Data!$D:$D,AM$2)</f>
        <v>0</v>
      </c>
      <c r="AN8" s="5">
        <f>SUMIFS(Data!$A:$A, Data!$I:$I,$A8,Data!$C:$C,AN$1,Data!$D:$D,AN$2) + SUMIFS(Data!$A:$A, Data!$J:$J,$A8,Data!$C:$C,AN$1,Data!$D:$D,AN$2)</f>
        <v>0</v>
      </c>
      <c r="AO8" s="5">
        <f>SUMIFS(Data!$A:$A, Data!$I:$I,$A8,Data!$C:$C,AO$1,Data!$D:$D,AO$2) + SUMIFS(Data!$A:$A, Data!$J:$J,$A8,Data!$C:$C,AO$1,Data!$D:$D,AO$2)</f>
        <v>0</v>
      </c>
      <c r="AP8" s="5">
        <f>SUMIFS(Data!$A:$A, Data!$I:$I,$A8,Data!$C:$C,AP$1,Data!$D:$D,AP$2) + SUMIFS(Data!$A:$A, Data!$J:$J,$A8,Data!$C:$C,AP$1,Data!$D:$D,AP$2)</f>
        <v>0</v>
      </c>
      <c r="AQ8" s="5">
        <f>SUMIFS(Data!$A:$A, Data!$I:$I,$A8,Data!$C:$C,AQ$1,Data!$D:$D,AQ$2) + SUMIFS(Data!$A:$A, Data!$J:$J,$A8,Data!$C:$C,AQ$1,Data!$D:$D,AQ$2)</f>
        <v>0</v>
      </c>
      <c r="AR8" s="5">
        <f>SUMIFS(Data!$A:$A, Data!$I:$I,$A8,Data!$C:$C,AR$1,Data!$D:$D,AR$2) + SUMIFS(Data!$A:$A, Data!$J:$J,$A8,Data!$C:$C,AR$1,Data!$D:$D,AR$2)</f>
        <v>0</v>
      </c>
      <c r="AS8" s="5">
        <f>SUMIFS(Data!$A:$A, Data!$I:$I,$A8,Data!$C:$C,AS$1,Data!$D:$D,AS$2) + SUMIFS(Data!$A:$A, Data!$J:$J,$A8,Data!$C:$C,AS$1,Data!$D:$D,AS$2)</f>
        <v>0</v>
      </c>
      <c r="AT8" s="5">
        <f>SUMIFS(Data!$A:$A, Data!$I:$I,$A8,Data!$C:$C,AT$1,Data!$D:$D,AT$2) + SUMIFS(Data!$A:$A, Data!$J:$J,$A8,Data!$C:$C,AT$1,Data!$D:$D,AT$2)</f>
        <v>0</v>
      </c>
      <c r="AU8" s="5">
        <f>SUMIFS(Data!$A:$A, Data!$I:$I,$A8,Data!$C:$C,AU$1,Data!$D:$D,AU$2) + SUMIFS(Data!$A:$A, Data!$J:$J,$A8,Data!$C:$C,AU$1,Data!$D:$D,AU$2)</f>
        <v>0</v>
      </c>
      <c r="AV8" s="5">
        <f>SUMIFS(Data!$A:$A, Data!$I:$I,$A8,Data!$C:$C,AV$1,Data!$D:$D,AV$2) + SUMIFS(Data!$A:$A, Data!$J:$J,$A8,Data!$C:$C,AV$1,Data!$D:$D,AV$2)</f>
        <v>0</v>
      </c>
      <c r="AW8" s="5">
        <f>SUMIFS(Data!$A:$A, Data!$I:$I,$A8,Data!$C:$C,AW$1,Data!$D:$D,AW$2) + SUMIFS(Data!$A:$A, Data!$J:$J,$A8,Data!$C:$C,AW$1,Data!$D:$D,AW$2)</f>
        <v>0</v>
      </c>
      <c r="AX8" s="5">
        <f>SUMIFS(Data!$A:$A, Data!$I:$I,$A8,Data!$C:$C,AX$1,Data!$D:$D,AX$2) + SUMIFS(Data!$A:$A, Data!$J:$J,$A8,Data!$C:$C,AX$1,Data!$D:$D,AX$2)</f>
        <v>0</v>
      </c>
      <c r="AY8" s="5">
        <f>SUMIFS(Data!$A:$A, Data!$I:$I,$A8,Data!$C:$C,AY$1,Data!$D:$D,AY$2) + SUMIFS(Data!$A:$A, Data!$J:$J,$A8,Data!$C:$C,AY$1,Data!$D:$D,AY$2)</f>
        <v>0</v>
      </c>
      <c r="AZ8" s="5">
        <f>SUMIFS(Data!$A:$A, Data!$I:$I,$A8,Data!$C:$C,AZ$1,Data!$D:$D,AZ$2) + SUMIFS(Data!$A:$A, Data!$J:$J,$A8,Data!$C:$C,AZ$1,Data!$D:$D,AZ$2)</f>
        <v>0</v>
      </c>
      <c r="BA8" s="5">
        <f>SUMIFS(Data!$A:$A, Data!$I:$I,$A8,Data!$C:$C,BA$1,Data!$D:$D,BA$2) + SUMIFS(Data!$A:$A, Data!$J:$J,$A8,Data!$C:$C,BA$1,Data!$D:$D,BA$2)</f>
        <v>0</v>
      </c>
      <c r="BB8" s="5">
        <f>SUMIFS(Data!$A:$A, Data!$I:$I,$A8,Data!$C:$C,BB$1,Data!$D:$D,BB$2) + SUMIFS(Data!$A:$A, Data!$J:$J,$A8,Data!$C:$C,BB$1,Data!$D:$D,BB$2)</f>
        <v>0</v>
      </c>
      <c r="BC8" s="5">
        <f>SUMIFS(Data!$A:$A, Data!$I:$I,$A8,Data!$C:$C,BC$1,Data!$D:$D,BC$2) + SUMIFS(Data!$A:$A, Data!$J:$J,$A8,Data!$C:$C,BC$1,Data!$D:$D,BC$2)</f>
        <v>0</v>
      </c>
      <c r="BD8" s="5">
        <f>SUMIFS(Data!$A:$A, Data!$I:$I,$A8,Data!$C:$C,BD$1,Data!$D:$D,BD$2) + SUMIFS(Data!$A:$A, Data!$J:$J,$A8,Data!$C:$C,BD$1,Data!$D:$D,BD$2)</f>
        <v>0</v>
      </c>
      <c r="BE8" s="5">
        <f>SUMIFS(Data!$A:$A, Data!$I:$I,$A8,Data!$C:$C,BE$1,Data!$D:$D,BE$2) + SUMIFS(Data!$A:$A, Data!$J:$J,$A8,Data!$C:$C,BE$1,Data!$D:$D,BE$2)</f>
        <v>0</v>
      </c>
      <c r="BF8" s="5">
        <f>SUMIFS(Data!$A:$A, Data!$I:$I,$A8,Data!$C:$C,BF$1,Data!$D:$D,BF$2) + SUMIFS(Data!$A:$A, Data!$J:$J,$A8,Data!$C:$C,BF$1,Data!$D:$D,BF$2)</f>
        <v>0</v>
      </c>
      <c r="BG8" s="5">
        <f>SUMIFS(Data!$A:$A, Data!$I:$I,$A8,Data!$C:$C,BG$1,Data!$D:$D,BG$2) + SUMIFS(Data!$A:$A, Data!$J:$J,$A8,Data!$C:$C,BG$1,Data!$D:$D,BG$2)</f>
        <v>0</v>
      </c>
      <c r="BH8" s="5">
        <f>SUMIFS(Data!$A:$A, Data!$I:$I,$A8,Data!$C:$C,BH$1,Data!$D:$D,BH$2) + SUMIFS(Data!$A:$A, Data!$J:$J,$A8,Data!$C:$C,BH$1,Data!$D:$D,BH$2)</f>
        <v>0</v>
      </c>
      <c r="BI8" s="5">
        <f>SUMIFS(Data!$A:$A, Data!$I:$I,$A8,Data!$C:$C,BI$1,Data!$D:$D,BI$2) + SUMIFS(Data!$A:$A, Data!$J:$J,$A8,Data!$C:$C,BI$1,Data!$D:$D,BI$2)</f>
        <v>0</v>
      </c>
      <c r="BJ8" s="5">
        <f>SUMIFS(Data!$A:$A, Data!$I:$I,$A8,Data!$C:$C,BJ$1,Data!$D:$D,BJ$2) + SUMIFS(Data!$A:$A, Data!$J:$J,$A8,Data!$C:$C,BJ$1,Data!$D:$D,BJ$2)</f>
        <v>0</v>
      </c>
      <c r="BK8" s="5">
        <f>SUMIFS(Data!$A:$A, Data!$I:$I,$A8,Data!$C:$C,BK$1,Data!$D:$D,BK$2) + SUMIFS(Data!$A:$A, Data!$J:$J,$A8,Data!$C:$C,BK$1,Data!$D:$D,BK$2)</f>
        <v>0</v>
      </c>
      <c r="BL8" s="5">
        <f>SUMIFS(Data!$A:$A, Data!$I:$I,$A8,Data!$C:$C,BL$1,Data!$D:$D,BL$2) + SUMIFS(Data!$A:$A, Data!$J:$J,$A8,Data!$C:$C,BL$1,Data!$D:$D,BL$2)</f>
        <v>0</v>
      </c>
      <c r="BM8" s="5">
        <f>SUMIFS(Data!$A:$A, Data!$I:$I,$A8,Data!$C:$C,BM$1,Data!$D:$D,BM$2) + SUMIFS(Data!$A:$A, Data!$J:$J,$A8,Data!$C:$C,BM$1,Data!$D:$D,BM$2)</f>
        <v>0</v>
      </c>
      <c r="BN8" s="5">
        <f>SUMIFS(Data!$A:$A, Data!$I:$I,$A8,Data!$C:$C,BN$1,Data!$D:$D,BN$2) + SUMIFS(Data!$A:$A, Data!$J:$J,$A8,Data!$C:$C,BN$1,Data!$D:$D,BN$2)</f>
        <v>0</v>
      </c>
      <c r="BO8" s="5">
        <f>SUMIFS(Data!$A:$A, Data!$I:$I,$A8,Data!$C:$C,BO$1,Data!$D:$D,BO$2) + SUMIFS(Data!$A:$A, Data!$J:$J,$A8,Data!$C:$C,BO$1,Data!$D:$D,BO$2)</f>
        <v>0</v>
      </c>
      <c r="BP8" s="5">
        <f>SUMIFS(Data!$A:$A, Data!$I:$I,$A8,Data!$C:$C,BP$1,Data!$D:$D,BP$2) + SUMIFS(Data!$A:$A, Data!$J:$J,$A8,Data!$C:$C,BP$1,Data!$D:$D,BP$2)</f>
        <v>0</v>
      </c>
      <c r="BQ8" s="5">
        <f>SUMIFS(Data!$A:$A, Data!$I:$I,$A8,Data!$C:$C,BQ$1,Data!$D:$D,BQ$2) + SUMIFS(Data!$A:$A, Data!$J:$J,$A8,Data!$C:$C,BQ$1,Data!$D:$D,BQ$2)</f>
        <v>0</v>
      </c>
      <c r="BR8" s="5">
        <f>SUMIFS(Data!$A:$A, Data!$I:$I,$A8,Data!$C:$C,BR$1,Data!$D:$D,BR$2) + SUMIFS(Data!$A:$A, Data!$J:$J,$A8,Data!$C:$C,BR$1,Data!$D:$D,BR$2)</f>
        <v>0</v>
      </c>
      <c r="BS8" s="5">
        <f>SUMIFS(Data!$A:$A, Data!$I:$I,$A8,Data!$C:$C,BS$1,Data!$D:$D,BS$2) + SUMIFS(Data!$A:$A, Data!$J:$J,$A8,Data!$C:$C,BS$1,Data!$D:$D,BS$2)</f>
        <v>0</v>
      </c>
      <c r="BT8" s="5">
        <f>SUMIFS(Data!$A:$A, Data!$I:$I,$A8,Data!$C:$C,BT$1,Data!$D:$D,BT$2) + SUMIFS(Data!$A:$A, Data!$J:$J,$A8,Data!$C:$C,BT$1,Data!$D:$D,BT$2)</f>
        <v>0</v>
      </c>
      <c r="BU8" s="5">
        <f>SUMIFS(Data!$A:$A, Data!$I:$I,$A8,Data!$C:$C,BU$1,Data!$D:$D,BU$2) + SUMIFS(Data!$A:$A, Data!$J:$J,$A8,Data!$C:$C,BU$1,Data!$D:$D,BU$2)</f>
        <v>0</v>
      </c>
      <c r="BV8" s="5">
        <f>SUMIFS(Data!$A:$A, Data!$I:$I,$A8,Data!$C:$C,BV$1,Data!$D:$D,BV$2) + SUMIFS(Data!$A:$A, Data!$J:$J,$A8,Data!$C:$C,BV$1,Data!$D:$D,BV$2)</f>
        <v>0</v>
      </c>
      <c r="BW8" s="5">
        <f>SUMIFS(Data!$A:$A, Data!$I:$I,$A8,Data!$C:$C,BW$1,Data!$D:$D,BW$2) + SUMIFS(Data!$A:$A, Data!$J:$J,$A8,Data!$C:$C,BW$1,Data!$D:$D,BW$2)</f>
        <v>0</v>
      </c>
      <c r="BX8" s="5">
        <f>SUMIFS(Data!$A:$A, Data!$I:$I,$A8,Data!$C:$C,BX$1,Data!$D:$D,BX$2) + SUMIFS(Data!$A:$A, Data!$J:$J,$A8,Data!$C:$C,BX$1,Data!$D:$D,BX$2)</f>
        <v>0</v>
      </c>
      <c r="BY8" s="5">
        <f>SUMIFS(Data!$A:$A, Data!$I:$I,$A8,Data!$C:$C,BY$1,Data!$D:$D,BY$2) + SUMIFS(Data!$A:$A, Data!$J:$J,$A8,Data!$C:$C,BY$1,Data!$D:$D,BY$2)</f>
        <v>0</v>
      </c>
      <c r="BZ8" s="5">
        <f>SUMIFS(Data!$A:$A, Data!$I:$I,$A8,Data!$C:$C,BZ$1,Data!$D:$D,BZ$2) + SUMIFS(Data!$A:$A, Data!$J:$J,$A8,Data!$C:$C,BZ$1,Data!$D:$D,BZ$2)</f>
        <v>0</v>
      </c>
      <c r="CA8" s="5">
        <f>SUMIFS(Data!$A:$A, Data!$I:$I,$A8,Data!$C:$C,CA$1,Data!$D:$D,CA$2) + SUMIFS(Data!$A:$A, Data!$J:$J,$A8,Data!$C:$C,CA$1,Data!$D:$D,CA$2)</f>
        <v>0</v>
      </c>
      <c r="CB8" s="5">
        <f>SUMIFS(Data!$A:$A, Data!$I:$I,$A8,Data!$C:$C,CB$1,Data!$D:$D,CB$2) + SUMIFS(Data!$A:$A, Data!$J:$J,$A8,Data!$C:$C,CB$1,Data!$D:$D,CB$2)</f>
        <v>0</v>
      </c>
      <c r="CC8" s="5">
        <f>SUMIFS(Data!$A:$A, Data!$I:$I,$A8,Data!$C:$C,CC$1,Data!$D:$D,CC$2) + SUMIFS(Data!$A:$A, Data!$J:$J,$A8,Data!$C:$C,CC$1,Data!$D:$D,CC$2)</f>
        <v>0</v>
      </c>
      <c r="CD8" s="5">
        <f>SUMIFS(Data!$A:$A, Data!$I:$I,$A8,Data!$C:$C,CD$1,Data!$D:$D,CD$2) + SUMIFS(Data!$A:$A, Data!$J:$J,$A8,Data!$C:$C,CD$1,Data!$D:$D,CD$2)</f>
        <v>0</v>
      </c>
      <c r="CE8" s="5">
        <f>SUMIFS(Data!$A:$A, Data!$I:$I,$A8,Data!$C:$C,CE$1,Data!$D:$D,CE$2) + SUMIFS(Data!$A:$A, Data!$J:$J,$A8,Data!$C:$C,CE$1,Data!$D:$D,CE$2)</f>
        <v>0</v>
      </c>
      <c r="CF8" s="5">
        <f>SUMIFS(Data!$A:$A, Data!$I:$I,$A8,Data!$C:$C,CF$1,Data!$D:$D,CF$2) + SUMIFS(Data!$A:$A, Data!$J:$J,$A8,Data!$C:$C,CF$1,Data!$D:$D,CF$2)</f>
        <v>0</v>
      </c>
      <c r="CG8" s="5">
        <f>SUMIFS(Data!$A:$A, Data!$I:$I,$A8,Data!$C:$C,CG$1,Data!$D:$D,CG$2) + SUMIFS(Data!$A:$A, Data!$J:$J,$A8,Data!$C:$C,CG$1,Data!$D:$D,CG$2)</f>
        <v>0</v>
      </c>
      <c r="CH8" s="5">
        <f>SUMIFS(Data!$A:$A, Data!$I:$I,$A8,Data!$C:$C,CH$1,Data!$D:$D,CH$2) + SUMIFS(Data!$A:$A, Data!$J:$J,$A8,Data!$C:$C,CH$1,Data!$D:$D,CH$2)</f>
        <v>0</v>
      </c>
      <c r="CI8" s="5">
        <f>SUMIFS(Data!$A:$A, Data!$I:$I,$A8,Data!$C:$C,CI$1,Data!$D:$D,CI$2) + SUMIFS(Data!$A:$A, Data!$J:$J,$A8,Data!$C:$C,CI$1,Data!$D:$D,CI$2)</f>
        <v>0</v>
      </c>
      <c r="CJ8" s="5">
        <f>SUMIFS(Data!$A:$A, Data!$I:$I,$A8,Data!$C:$C,CJ$1,Data!$D:$D,CJ$2) + SUMIFS(Data!$A:$A, Data!$J:$J,$A8,Data!$C:$C,CJ$1,Data!$D:$D,CJ$2)</f>
        <v>0</v>
      </c>
      <c r="CK8" s="5">
        <f>SUMIFS(Data!$A:$A, Data!$I:$I,$A8,Data!$C:$C,CK$1,Data!$D:$D,CK$2) + SUMIFS(Data!$A:$A, Data!$J:$J,$A8,Data!$C:$C,CK$1,Data!$D:$D,CK$2)</f>
        <v>0</v>
      </c>
      <c r="CL8" s="5">
        <f>SUMIFS(Data!$A:$A, Data!$I:$I,$A8,Data!$C:$C,CL$1,Data!$D:$D,CL$2) + SUMIFS(Data!$A:$A, Data!$J:$J,$A8,Data!$C:$C,CL$1,Data!$D:$D,CL$2)</f>
        <v>0</v>
      </c>
      <c r="CM8" s="5">
        <f>SUMIFS(Data!$A:$A, Data!$I:$I,$A8,Data!$C:$C,CM$1,Data!$D:$D,CM$2) + SUMIFS(Data!$A:$A, Data!$J:$J,$A8,Data!$C:$C,CM$1,Data!$D:$D,CM$2)</f>
        <v>0</v>
      </c>
      <c r="CN8" s="5">
        <f>SUMIFS(Data!$A:$A, Data!$I:$I,$A8,Data!$C:$C,CN$1,Data!$D:$D,CN$2) + SUMIFS(Data!$A:$A, Data!$J:$J,$A8,Data!$C:$C,CN$1,Data!$D:$D,CN$2)</f>
        <v>0</v>
      </c>
      <c r="CO8" s="5">
        <f>SUMIFS(Data!$A:$A, Data!$I:$I,$A8,Data!$C:$C,CO$1,Data!$D:$D,CO$2) + SUMIFS(Data!$A:$A, Data!$J:$J,$A8,Data!$C:$C,CO$1,Data!$D:$D,CO$2)</f>
        <v>0</v>
      </c>
      <c r="CP8" s="5">
        <f>SUMIFS(Data!$A:$A, Data!$I:$I,$A8,Data!$C:$C,CP$1,Data!$D:$D,CP$2) + SUMIFS(Data!$A:$A, Data!$J:$J,$A8,Data!$C:$C,CP$1,Data!$D:$D,CP$2)</f>
        <v>0</v>
      </c>
      <c r="CQ8" s="5">
        <f>SUMIFS(Data!$A:$A, Data!$I:$I,$A8,Data!$C:$C,CQ$1,Data!$D:$D,CQ$2) + SUMIFS(Data!$A:$A, Data!$J:$J,$A8,Data!$C:$C,CQ$1,Data!$D:$D,CQ$2)</f>
        <v>0</v>
      </c>
      <c r="CR8" s="5">
        <f>SUMIFS(Data!$A:$A, Data!$I:$I,$A8,Data!$C:$C,CR$1,Data!$D:$D,CR$2) + SUMIFS(Data!$A:$A, Data!$J:$J,$A8,Data!$C:$C,CR$1,Data!$D:$D,CR$2)</f>
        <v>0</v>
      </c>
      <c r="CS8" s="5">
        <f>SUMIFS(Data!$A:$A, Data!$I:$I,$A8,Data!$C:$C,CS$1,Data!$D:$D,CS$2) + SUMIFS(Data!$A:$A, Data!$J:$J,$A8,Data!$C:$C,CS$1,Data!$D:$D,CS$2)</f>
        <v>0</v>
      </c>
      <c r="CT8" s="5">
        <f>SUMIFS(Data!$A:$A, Data!$I:$I,$A8,Data!$C:$C,CT$1,Data!$D:$D,CT$2) + SUMIFS(Data!$A:$A, Data!$J:$J,$A8,Data!$C:$C,CT$1,Data!$D:$D,CT$2)</f>
        <v>0</v>
      </c>
      <c r="CU8" s="5">
        <f>SUMIFS(Data!$A:$A, Data!$I:$I,$A8,Data!$C:$C,CU$1,Data!$D:$D,CU$2) + SUMIFS(Data!$A:$A, Data!$J:$J,$A8,Data!$C:$C,CU$1,Data!$D:$D,CU$2)</f>
        <v>0</v>
      </c>
      <c r="CV8" s="5">
        <f>SUMIFS(Data!$A:$A, Data!$I:$I,$A8,Data!$C:$C,CV$1,Data!$D:$D,CV$2) + SUMIFS(Data!$A:$A, Data!$J:$J,$A8,Data!$C:$C,CV$1,Data!$D:$D,CV$2)</f>
        <v>0</v>
      </c>
      <c r="CW8" s="5">
        <f t="shared" ref="CW8:CX8" si="7">SUMIF($B$2:$CV$2,CW$2, $B8:$CV8)</f>
        <v>0</v>
      </c>
      <c r="CX8" s="5">
        <f t="shared" si="7"/>
        <v>0</v>
      </c>
      <c r="CY8" s="5">
        <f t="shared" si="3"/>
        <v>0</v>
      </c>
    </row>
    <row r="9">
      <c r="A9" s="5" t="str">
        <f>Countries!A7</f>
        <v>BEL</v>
      </c>
      <c r="B9" s="5">
        <f>SUMIFS(Data!$A:$A, Data!$I:$I,$A9,Data!$C:$C,B$1,Data!$D:$D,B$2) + SUMIFS(Data!$A:$A, Data!$J:$J,$A9,Data!$C:$C,B$1,Data!$D:$D,B$2)</f>
        <v>0</v>
      </c>
      <c r="C9" s="5">
        <f>SUMIFS(Data!$A:$A, Data!$I:$I,$A9,Data!$C:$C,C$1,Data!$D:$D,C$2) + SUMIFS(Data!$A:$A, Data!$J:$J,$A9,Data!$C:$C,C$1,Data!$D:$D,C$2)</f>
        <v>0</v>
      </c>
      <c r="D9" s="5">
        <f>SUMIFS(Data!$A:$A, Data!$I:$I,$A9,Data!$C:$C,D$1,Data!$D:$D,D$2) + SUMIFS(Data!$A:$A, Data!$J:$J,$A9,Data!$C:$C,D$1,Data!$D:$D,D$2)</f>
        <v>0</v>
      </c>
      <c r="E9" s="5">
        <f>SUMIFS(Data!$A:$A, Data!$I:$I,$A9,Data!$C:$C,E$1,Data!$D:$D,E$2) + SUMIFS(Data!$A:$A, Data!$J:$J,$A9,Data!$C:$C,E$1,Data!$D:$D,E$2)</f>
        <v>0</v>
      </c>
      <c r="F9" s="5">
        <f>SUMIFS(Data!$A:$A, Data!$I:$I,$A9,Data!$C:$C,F$1,Data!$D:$D,F$2) + SUMIFS(Data!$A:$A, Data!$J:$J,$A9,Data!$C:$C,F$1,Data!$D:$D,F$2)</f>
        <v>0</v>
      </c>
      <c r="G9" s="5">
        <f>SUMIFS(Data!$A:$A, Data!$I:$I,$A9,Data!$C:$C,G$1,Data!$D:$D,G$2) + SUMIFS(Data!$A:$A, Data!$J:$J,$A9,Data!$C:$C,G$1,Data!$D:$D,G$2)</f>
        <v>0</v>
      </c>
      <c r="H9" s="5">
        <f>SUMIFS(Data!$A:$A, Data!$I:$I,$A9,Data!$C:$C,H$1,Data!$D:$D,H$2) + SUMIFS(Data!$A:$A, Data!$J:$J,$A9,Data!$C:$C,H$1,Data!$D:$D,H$2)</f>
        <v>0</v>
      </c>
      <c r="I9" s="5">
        <f>SUMIFS(Data!$A:$A, Data!$I:$I,$A9,Data!$C:$C,I$1,Data!$D:$D,I$2) + SUMIFS(Data!$A:$A, Data!$J:$J,$A9,Data!$C:$C,I$1,Data!$D:$D,I$2)</f>
        <v>0</v>
      </c>
      <c r="J9" s="5">
        <f>SUMIFS(Data!$A:$A, Data!$I:$I,$A9,Data!$C:$C,J$1,Data!$D:$D,J$2) + SUMIFS(Data!$A:$A, Data!$J:$J,$A9,Data!$C:$C,J$1,Data!$D:$D,J$2)</f>
        <v>1</v>
      </c>
      <c r="K9" s="5">
        <f>SUMIFS(Data!$A:$A, Data!$I:$I,$A9,Data!$C:$C,K$1,Data!$D:$D,K$2) + SUMIFS(Data!$A:$A, Data!$J:$J,$A9,Data!$C:$C,K$1,Data!$D:$D,K$2)</f>
        <v>0</v>
      </c>
      <c r="L9" s="5">
        <f>SUMIFS(Data!$A:$A, Data!$I:$I,$A9,Data!$C:$C,L$1,Data!$D:$D,L$2) + SUMIFS(Data!$A:$A, Data!$J:$J,$A9,Data!$C:$C,L$1,Data!$D:$D,L$2)</f>
        <v>0</v>
      </c>
      <c r="M9" s="5">
        <f>SUMIFS(Data!$A:$A, Data!$I:$I,$A9,Data!$C:$C,M$1,Data!$D:$D,M$2) + SUMIFS(Data!$A:$A, Data!$J:$J,$A9,Data!$C:$C,M$1,Data!$D:$D,M$2)</f>
        <v>0</v>
      </c>
      <c r="N9" s="5">
        <f>SUMIFS(Data!$A:$A, Data!$I:$I,$A9,Data!$C:$C,N$1,Data!$D:$D,N$2) + SUMIFS(Data!$A:$A, Data!$J:$J,$A9,Data!$C:$C,N$1,Data!$D:$D,N$2)</f>
        <v>0</v>
      </c>
      <c r="O9" s="5">
        <f>SUMIFS(Data!$A:$A, Data!$I:$I,$A9,Data!$C:$C,O$1,Data!$D:$D,O$2) + SUMIFS(Data!$A:$A, Data!$J:$J,$A9,Data!$C:$C,O$1,Data!$D:$D,O$2)</f>
        <v>0</v>
      </c>
      <c r="P9" s="5">
        <f>SUMIFS(Data!$A:$A, Data!$I:$I,$A9,Data!$C:$C,P$1,Data!$D:$D,P$2) + SUMIFS(Data!$A:$A, Data!$J:$J,$A9,Data!$C:$C,P$1,Data!$D:$D,P$2)</f>
        <v>0</v>
      </c>
      <c r="Q9" s="5">
        <f>SUMIFS(Data!$A:$A, Data!$I:$I,$A9,Data!$C:$C,Q$1,Data!$D:$D,Q$2) + SUMIFS(Data!$A:$A, Data!$J:$J,$A9,Data!$C:$C,Q$1,Data!$D:$D,Q$2)</f>
        <v>0</v>
      </c>
      <c r="R9" s="5">
        <f>SUMIFS(Data!$A:$A, Data!$I:$I,$A9,Data!$C:$C,R$1,Data!$D:$D,R$2) + SUMIFS(Data!$A:$A, Data!$J:$J,$A9,Data!$C:$C,R$1,Data!$D:$D,R$2)</f>
        <v>0</v>
      </c>
      <c r="S9" s="5">
        <f>SUMIFS(Data!$A:$A, Data!$I:$I,$A9,Data!$C:$C,S$1,Data!$D:$D,S$2) + SUMIFS(Data!$A:$A, Data!$J:$J,$A9,Data!$C:$C,S$1,Data!$D:$D,S$2)</f>
        <v>0</v>
      </c>
      <c r="T9" s="5">
        <f>SUMIFS(Data!$A:$A, Data!$I:$I,$A9,Data!$C:$C,T$1,Data!$D:$D,T$2) + SUMIFS(Data!$A:$A, Data!$J:$J,$A9,Data!$C:$C,T$1,Data!$D:$D,T$2)</f>
        <v>0</v>
      </c>
      <c r="U9" s="5">
        <f>SUMIFS(Data!$A:$A, Data!$I:$I,$A9,Data!$C:$C,U$1,Data!$D:$D,U$2) + SUMIFS(Data!$A:$A, Data!$J:$J,$A9,Data!$C:$C,U$1,Data!$D:$D,U$2)</f>
        <v>0</v>
      </c>
      <c r="V9" s="5">
        <f>SUMIFS(Data!$A:$A, Data!$I:$I,$A9,Data!$C:$C,V$1,Data!$D:$D,V$2) + SUMIFS(Data!$A:$A, Data!$J:$J,$A9,Data!$C:$C,V$1,Data!$D:$D,V$2)</f>
        <v>0</v>
      </c>
      <c r="W9" s="5">
        <f>SUMIFS(Data!$A:$A, Data!$I:$I,$A9,Data!$C:$C,W$1,Data!$D:$D,W$2) + SUMIFS(Data!$A:$A, Data!$J:$J,$A9,Data!$C:$C,W$1,Data!$D:$D,W$2)</f>
        <v>0</v>
      </c>
      <c r="X9" s="5">
        <f>SUMIFS(Data!$A:$A, Data!$I:$I,$A9,Data!$C:$C,X$1,Data!$D:$D,X$2) + SUMIFS(Data!$A:$A, Data!$J:$J,$A9,Data!$C:$C,X$1,Data!$D:$D,X$2)</f>
        <v>0</v>
      </c>
      <c r="Y9" s="5">
        <f>SUMIFS(Data!$A:$A, Data!$I:$I,$A9,Data!$C:$C,Y$1,Data!$D:$D,Y$2) + SUMIFS(Data!$A:$A, Data!$J:$J,$A9,Data!$C:$C,Y$1,Data!$D:$D,Y$2)</f>
        <v>0</v>
      </c>
      <c r="Z9" s="5">
        <f>SUMIFS(Data!$A:$A, Data!$I:$I,$A9,Data!$C:$C,Z$1,Data!$D:$D,Z$2) + SUMIFS(Data!$A:$A, Data!$J:$J,$A9,Data!$C:$C,Z$1,Data!$D:$D,Z$2)</f>
        <v>0</v>
      </c>
      <c r="AA9" s="5">
        <f>SUMIFS(Data!$A:$A, Data!$I:$I,$A9,Data!$C:$C,AA$1,Data!$D:$D,AA$2) + SUMIFS(Data!$A:$A, Data!$J:$J,$A9,Data!$C:$C,AA$1,Data!$D:$D,AA$2)</f>
        <v>0</v>
      </c>
      <c r="AB9" s="5">
        <f>SUMIFS(Data!$A:$A, Data!$I:$I,$A9,Data!$C:$C,AB$1,Data!$D:$D,AB$2) + SUMIFS(Data!$A:$A, Data!$J:$J,$A9,Data!$C:$C,AB$1,Data!$D:$D,AB$2)</f>
        <v>0</v>
      </c>
      <c r="AC9" s="5">
        <f>SUMIFS(Data!$A:$A, Data!$I:$I,$A9,Data!$C:$C,AC$1,Data!$D:$D,AC$2) + SUMIFS(Data!$A:$A, Data!$J:$J,$A9,Data!$C:$C,AC$1,Data!$D:$D,AC$2)</f>
        <v>0</v>
      </c>
      <c r="AD9" s="5">
        <f>SUMIFS(Data!$A:$A, Data!$I:$I,$A9,Data!$C:$C,AD$1,Data!$D:$D,AD$2) + SUMIFS(Data!$A:$A, Data!$J:$J,$A9,Data!$C:$C,AD$1,Data!$D:$D,AD$2)</f>
        <v>0</v>
      </c>
      <c r="AE9" s="5">
        <f>SUMIFS(Data!$A:$A, Data!$I:$I,$A9,Data!$C:$C,AE$1,Data!$D:$D,AE$2) + SUMIFS(Data!$A:$A, Data!$J:$J,$A9,Data!$C:$C,AE$1,Data!$D:$D,AE$2)</f>
        <v>0</v>
      </c>
      <c r="AF9" s="5">
        <f>SUMIFS(Data!$A:$A, Data!$I:$I,$A9,Data!$C:$C,AF$1,Data!$D:$D,AF$2) + SUMIFS(Data!$A:$A, Data!$J:$J,$A9,Data!$C:$C,AF$1,Data!$D:$D,AF$2)</f>
        <v>0</v>
      </c>
      <c r="AG9" s="5">
        <f>SUMIFS(Data!$A:$A, Data!$I:$I,$A9,Data!$C:$C,AG$1,Data!$D:$D,AG$2) + SUMIFS(Data!$A:$A, Data!$J:$J,$A9,Data!$C:$C,AG$1,Data!$D:$D,AG$2)</f>
        <v>0</v>
      </c>
      <c r="AH9" s="5">
        <f>SUMIFS(Data!$A:$A, Data!$I:$I,$A9,Data!$C:$C,AH$1,Data!$D:$D,AH$2) + SUMIFS(Data!$A:$A, Data!$J:$J,$A9,Data!$C:$C,AH$1,Data!$D:$D,AH$2)</f>
        <v>0</v>
      </c>
      <c r="AI9" s="5">
        <f>SUMIFS(Data!$A:$A, Data!$I:$I,$A9,Data!$C:$C,AI$1,Data!$D:$D,AI$2) + SUMIFS(Data!$A:$A, Data!$J:$J,$A9,Data!$C:$C,AI$1,Data!$D:$D,AI$2)</f>
        <v>0</v>
      </c>
      <c r="AJ9" s="5">
        <f>SUMIFS(Data!$A:$A, Data!$I:$I,$A9,Data!$C:$C,AJ$1,Data!$D:$D,AJ$2) + SUMIFS(Data!$A:$A, Data!$J:$J,$A9,Data!$C:$C,AJ$1,Data!$D:$D,AJ$2)</f>
        <v>0</v>
      </c>
      <c r="AK9" s="5">
        <f>SUMIFS(Data!$A:$A, Data!$I:$I,$A9,Data!$C:$C,AK$1,Data!$D:$D,AK$2) + SUMIFS(Data!$A:$A, Data!$J:$J,$A9,Data!$C:$C,AK$1,Data!$D:$D,AK$2)</f>
        <v>0</v>
      </c>
      <c r="AL9" s="5">
        <f>SUMIFS(Data!$A:$A, Data!$I:$I,$A9,Data!$C:$C,AL$1,Data!$D:$D,AL$2) + SUMIFS(Data!$A:$A, Data!$J:$J,$A9,Data!$C:$C,AL$1,Data!$D:$D,AL$2)</f>
        <v>0</v>
      </c>
      <c r="AM9" s="5">
        <f>SUMIFS(Data!$A:$A, Data!$I:$I,$A9,Data!$C:$C,AM$1,Data!$D:$D,AM$2) + SUMIFS(Data!$A:$A, Data!$J:$J,$A9,Data!$C:$C,AM$1,Data!$D:$D,AM$2)</f>
        <v>0</v>
      </c>
      <c r="AN9" s="5">
        <f>SUMIFS(Data!$A:$A, Data!$I:$I,$A9,Data!$C:$C,AN$1,Data!$D:$D,AN$2) + SUMIFS(Data!$A:$A, Data!$J:$J,$A9,Data!$C:$C,AN$1,Data!$D:$D,AN$2)</f>
        <v>3</v>
      </c>
      <c r="AO9" s="5">
        <f>SUMIFS(Data!$A:$A, Data!$I:$I,$A9,Data!$C:$C,AO$1,Data!$D:$D,AO$2) + SUMIFS(Data!$A:$A, Data!$J:$J,$A9,Data!$C:$C,AO$1,Data!$D:$D,AO$2)</f>
        <v>0</v>
      </c>
      <c r="AP9" s="5">
        <f>SUMIFS(Data!$A:$A, Data!$I:$I,$A9,Data!$C:$C,AP$1,Data!$D:$D,AP$2) + SUMIFS(Data!$A:$A, Data!$J:$J,$A9,Data!$C:$C,AP$1,Data!$D:$D,AP$2)</f>
        <v>0</v>
      </c>
      <c r="AQ9" s="5">
        <f>SUMIFS(Data!$A:$A, Data!$I:$I,$A9,Data!$C:$C,AQ$1,Data!$D:$D,AQ$2) + SUMIFS(Data!$A:$A, Data!$J:$J,$A9,Data!$C:$C,AQ$1,Data!$D:$D,AQ$2)</f>
        <v>0</v>
      </c>
      <c r="AR9" s="5">
        <f>SUMIFS(Data!$A:$A, Data!$I:$I,$A9,Data!$C:$C,AR$1,Data!$D:$D,AR$2) + SUMIFS(Data!$A:$A, Data!$J:$J,$A9,Data!$C:$C,AR$1,Data!$D:$D,AR$2)</f>
        <v>0</v>
      </c>
      <c r="AS9" s="5">
        <f>SUMIFS(Data!$A:$A, Data!$I:$I,$A9,Data!$C:$C,AS$1,Data!$D:$D,AS$2) + SUMIFS(Data!$A:$A, Data!$J:$J,$A9,Data!$C:$C,AS$1,Data!$D:$D,AS$2)</f>
        <v>0</v>
      </c>
      <c r="AT9" s="5">
        <f>SUMIFS(Data!$A:$A, Data!$I:$I,$A9,Data!$C:$C,AT$1,Data!$D:$D,AT$2) + SUMIFS(Data!$A:$A, Data!$J:$J,$A9,Data!$C:$C,AT$1,Data!$D:$D,AT$2)</f>
        <v>0</v>
      </c>
      <c r="AU9" s="5">
        <f>SUMIFS(Data!$A:$A, Data!$I:$I,$A9,Data!$C:$C,AU$1,Data!$D:$D,AU$2) + SUMIFS(Data!$A:$A, Data!$J:$J,$A9,Data!$C:$C,AU$1,Data!$D:$D,AU$2)</f>
        <v>0</v>
      </c>
      <c r="AV9" s="5">
        <f>SUMIFS(Data!$A:$A, Data!$I:$I,$A9,Data!$C:$C,AV$1,Data!$D:$D,AV$2) + SUMIFS(Data!$A:$A, Data!$J:$J,$A9,Data!$C:$C,AV$1,Data!$D:$D,AV$2)</f>
        <v>0</v>
      </c>
      <c r="AW9" s="5">
        <f>SUMIFS(Data!$A:$A, Data!$I:$I,$A9,Data!$C:$C,AW$1,Data!$D:$D,AW$2) + SUMIFS(Data!$A:$A, Data!$J:$J,$A9,Data!$C:$C,AW$1,Data!$D:$D,AW$2)</f>
        <v>0</v>
      </c>
      <c r="AX9" s="5">
        <f>SUMIFS(Data!$A:$A, Data!$I:$I,$A9,Data!$C:$C,AX$1,Data!$D:$D,AX$2) + SUMIFS(Data!$A:$A, Data!$J:$J,$A9,Data!$C:$C,AX$1,Data!$D:$D,AX$2)</f>
        <v>0</v>
      </c>
      <c r="AY9" s="5">
        <f>SUMIFS(Data!$A:$A, Data!$I:$I,$A9,Data!$C:$C,AY$1,Data!$D:$D,AY$2) + SUMIFS(Data!$A:$A, Data!$J:$J,$A9,Data!$C:$C,AY$1,Data!$D:$D,AY$2)</f>
        <v>1</v>
      </c>
      <c r="AZ9" s="5">
        <f>SUMIFS(Data!$A:$A, Data!$I:$I,$A9,Data!$C:$C,AZ$1,Data!$D:$D,AZ$2) + SUMIFS(Data!$A:$A, Data!$J:$J,$A9,Data!$C:$C,AZ$1,Data!$D:$D,AZ$2)</f>
        <v>0</v>
      </c>
      <c r="BA9" s="5">
        <f>SUMIFS(Data!$A:$A, Data!$I:$I,$A9,Data!$C:$C,BA$1,Data!$D:$D,BA$2) + SUMIFS(Data!$A:$A, Data!$J:$J,$A9,Data!$C:$C,BA$1,Data!$D:$D,BA$2)</f>
        <v>0</v>
      </c>
      <c r="BB9" s="5">
        <f>SUMIFS(Data!$A:$A, Data!$I:$I,$A9,Data!$C:$C,BB$1,Data!$D:$D,BB$2) + SUMIFS(Data!$A:$A, Data!$J:$J,$A9,Data!$C:$C,BB$1,Data!$D:$D,BB$2)</f>
        <v>0</v>
      </c>
      <c r="BC9" s="5">
        <f>SUMIFS(Data!$A:$A, Data!$I:$I,$A9,Data!$C:$C,BC$1,Data!$D:$D,BC$2) + SUMIFS(Data!$A:$A, Data!$J:$J,$A9,Data!$C:$C,BC$1,Data!$D:$D,BC$2)</f>
        <v>0</v>
      </c>
      <c r="BD9" s="5">
        <f>SUMIFS(Data!$A:$A, Data!$I:$I,$A9,Data!$C:$C,BD$1,Data!$D:$D,BD$2) + SUMIFS(Data!$A:$A, Data!$J:$J,$A9,Data!$C:$C,BD$1,Data!$D:$D,BD$2)</f>
        <v>0</v>
      </c>
      <c r="BE9" s="5">
        <f>SUMIFS(Data!$A:$A, Data!$I:$I,$A9,Data!$C:$C,BE$1,Data!$D:$D,BE$2) + SUMIFS(Data!$A:$A, Data!$J:$J,$A9,Data!$C:$C,BE$1,Data!$D:$D,BE$2)</f>
        <v>0</v>
      </c>
      <c r="BF9" s="5">
        <f>SUMIFS(Data!$A:$A, Data!$I:$I,$A9,Data!$C:$C,BF$1,Data!$D:$D,BF$2) + SUMIFS(Data!$A:$A, Data!$J:$J,$A9,Data!$C:$C,BF$1,Data!$D:$D,BF$2)</f>
        <v>0</v>
      </c>
      <c r="BG9" s="5">
        <f>SUMIFS(Data!$A:$A, Data!$I:$I,$A9,Data!$C:$C,BG$1,Data!$D:$D,BG$2) + SUMIFS(Data!$A:$A, Data!$J:$J,$A9,Data!$C:$C,BG$1,Data!$D:$D,BG$2)</f>
        <v>0</v>
      </c>
      <c r="BH9" s="5">
        <f>SUMIFS(Data!$A:$A, Data!$I:$I,$A9,Data!$C:$C,BH$1,Data!$D:$D,BH$2) + SUMIFS(Data!$A:$A, Data!$J:$J,$A9,Data!$C:$C,BH$1,Data!$D:$D,BH$2)</f>
        <v>0</v>
      </c>
      <c r="BI9" s="5">
        <f>SUMIFS(Data!$A:$A, Data!$I:$I,$A9,Data!$C:$C,BI$1,Data!$D:$D,BI$2) + SUMIFS(Data!$A:$A, Data!$J:$J,$A9,Data!$C:$C,BI$1,Data!$D:$D,BI$2)</f>
        <v>0</v>
      </c>
      <c r="BJ9" s="5">
        <f>SUMIFS(Data!$A:$A, Data!$I:$I,$A9,Data!$C:$C,BJ$1,Data!$D:$D,BJ$2) + SUMIFS(Data!$A:$A, Data!$J:$J,$A9,Data!$C:$C,BJ$1,Data!$D:$D,BJ$2)</f>
        <v>0</v>
      </c>
      <c r="BK9" s="5">
        <f>SUMIFS(Data!$A:$A, Data!$I:$I,$A9,Data!$C:$C,BK$1,Data!$D:$D,BK$2) + SUMIFS(Data!$A:$A, Data!$J:$J,$A9,Data!$C:$C,BK$1,Data!$D:$D,BK$2)</f>
        <v>0</v>
      </c>
      <c r="BL9" s="5">
        <f>SUMIFS(Data!$A:$A, Data!$I:$I,$A9,Data!$C:$C,BL$1,Data!$D:$D,BL$2) + SUMIFS(Data!$A:$A, Data!$J:$J,$A9,Data!$C:$C,BL$1,Data!$D:$D,BL$2)</f>
        <v>0</v>
      </c>
      <c r="BM9" s="5">
        <f>SUMIFS(Data!$A:$A, Data!$I:$I,$A9,Data!$C:$C,BM$1,Data!$D:$D,BM$2) + SUMIFS(Data!$A:$A, Data!$J:$J,$A9,Data!$C:$C,BM$1,Data!$D:$D,BM$2)</f>
        <v>0</v>
      </c>
      <c r="BN9" s="5">
        <f>SUMIFS(Data!$A:$A, Data!$I:$I,$A9,Data!$C:$C,BN$1,Data!$D:$D,BN$2) + SUMIFS(Data!$A:$A, Data!$J:$J,$A9,Data!$C:$C,BN$1,Data!$D:$D,BN$2)</f>
        <v>0</v>
      </c>
      <c r="BO9" s="5">
        <f>SUMIFS(Data!$A:$A, Data!$I:$I,$A9,Data!$C:$C,BO$1,Data!$D:$D,BO$2) + SUMIFS(Data!$A:$A, Data!$J:$J,$A9,Data!$C:$C,BO$1,Data!$D:$D,BO$2)</f>
        <v>0</v>
      </c>
      <c r="BP9" s="5">
        <f>SUMIFS(Data!$A:$A, Data!$I:$I,$A9,Data!$C:$C,BP$1,Data!$D:$D,BP$2) + SUMIFS(Data!$A:$A, Data!$J:$J,$A9,Data!$C:$C,BP$1,Data!$D:$D,BP$2)</f>
        <v>0</v>
      </c>
      <c r="BQ9" s="5">
        <f>SUMIFS(Data!$A:$A, Data!$I:$I,$A9,Data!$C:$C,BQ$1,Data!$D:$D,BQ$2) + SUMIFS(Data!$A:$A, Data!$J:$J,$A9,Data!$C:$C,BQ$1,Data!$D:$D,BQ$2)</f>
        <v>0</v>
      </c>
      <c r="BR9" s="5">
        <f>SUMIFS(Data!$A:$A, Data!$I:$I,$A9,Data!$C:$C,BR$1,Data!$D:$D,BR$2) + SUMIFS(Data!$A:$A, Data!$J:$J,$A9,Data!$C:$C,BR$1,Data!$D:$D,BR$2)</f>
        <v>0</v>
      </c>
      <c r="BS9" s="5">
        <f>SUMIFS(Data!$A:$A, Data!$I:$I,$A9,Data!$C:$C,BS$1,Data!$D:$D,BS$2) + SUMIFS(Data!$A:$A, Data!$J:$J,$A9,Data!$C:$C,BS$1,Data!$D:$D,BS$2)</f>
        <v>0</v>
      </c>
      <c r="BT9" s="5">
        <f>SUMIFS(Data!$A:$A, Data!$I:$I,$A9,Data!$C:$C,BT$1,Data!$D:$D,BT$2) + SUMIFS(Data!$A:$A, Data!$J:$J,$A9,Data!$C:$C,BT$1,Data!$D:$D,BT$2)</f>
        <v>0</v>
      </c>
      <c r="BU9" s="5">
        <f>SUMIFS(Data!$A:$A, Data!$I:$I,$A9,Data!$C:$C,BU$1,Data!$D:$D,BU$2) + SUMIFS(Data!$A:$A, Data!$J:$J,$A9,Data!$C:$C,BU$1,Data!$D:$D,BU$2)</f>
        <v>0</v>
      </c>
      <c r="BV9" s="5">
        <f>SUMIFS(Data!$A:$A, Data!$I:$I,$A9,Data!$C:$C,BV$1,Data!$D:$D,BV$2) + SUMIFS(Data!$A:$A, Data!$J:$J,$A9,Data!$C:$C,BV$1,Data!$D:$D,BV$2)</f>
        <v>0</v>
      </c>
      <c r="BW9" s="5">
        <f>SUMIFS(Data!$A:$A, Data!$I:$I,$A9,Data!$C:$C,BW$1,Data!$D:$D,BW$2) + SUMIFS(Data!$A:$A, Data!$J:$J,$A9,Data!$C:$C,BW$1,Data!$D:$D,BW$2)</f>
        <v>0</v>
      </c>
      <c r="BX9" s="5">
        <f>SUMIFS(Data!$A:$A, Data!$I:$I,$A9,Data!$C:$C,BX$1,Data!$D:$D,BX$2) + SUMIFS(Data!$A:$A, Data!$J:$J,$A9,Data!$C:$C,BX$1,Data!$D:$D,BX$2)</f>
        <v>0</v>
      </c>
      <c r="BY9" s="5">
        <f>SUMIFS(Data!$A:$A, Data!$I:$I,$A9,Data!$C:$C,BY$1,Data!$D:$D,BY$2) + SUMIFS(Data!$A:$A, Data!$J:$J,$A9,Data!$C:$C,BY$1,Data!$D:$D,BY$2)</f>
        <v>0</v>
      </c>
      <c r="BZ9" s="5">
        <f>SUMIFS(Data!$A:$A, Data!$I:$I,$A9,Data!$C:$C,BZ$1,Data!$D:$D,BZ$2) + SUMIFS(Data!$A:$A, Data!$J:$J,$A9,Data!$C:$C,BZ$1,Data!$D:$D,BZ$2)</f>
        <v>0</v>
      </c>
      <c r="CA9" s="5">
        <f>SUMIFS(Data!$A:$A, Data!$I:$I,$A9,Data!$C:$C,CA$1,Data!$D:$D,CA$2) + SUMIFS(Data!$A:$A, Data!$J:$J,$A9,Data!$C:$C,CA$1,Data!$D:$D,CA$2)</f>
        <v>0</v>
      </c>
      <c r="CB9" s="5">
        <f>SUMIFS(Data!$A:$A, Data!$I:$I,$A9,Data!$C:$C,CB$1,Data!$D:$D,CB$2) + SUMIFS(Data!$A:$A, Data!$J:$J,$A9,Data!$C:$C,CB$1,Data!$D:$D,CB$2)</f>
        <v>0</v>
      </c>
      <c r="CC9" s="5">
        <f>SUMIFS(Data!$A:$A, Data!$I:$I,$A9,Data!$C:$C,CC$1,Data!$D:$D,CC$2) + SUMIFS(Data!$A:$A, Data!$J:$J,$A9,Data!$C:$C,CC$1,Data!$D:$D,CC$2)</f>
        <v>0</v>
      </c>
      <c r="CD9" s="5">
        <f>SUMIFS(Data!$A:$A, Data!$I:$I,$A9,Data!$C:$C,CD$1,Data!$D:$D,CD$2) + SUMIFS(Data!$A:$A, Data!$J:$J,$A9,Data!$C:$C,CD$1,Data!$D:$D,CD$2)</f>
        <v>0</v>
      </c>
      <c r="CE9" s="5">
        <f>SUMIFS(Data!$A:$A, Data!$I:$I,$A9,Data!$C:$C,CE$1,Data!$D:$D,CE$2) + SUMIFS(Data!$A:$A, Data!$J:$J,$A9,Data!$C:$C,CE$1,Data!$D:$D,CE$2)</f>
        <v>0</v>
      </c>
      <c r="CF9" s="5">
        <f>SUMIFS(Data!$A:$A, Data!$I:$I,$A9,Data!$C:$C,CF$1,Data!$D:$D,CF$2) + SUMIFS(Data!$A:$A, Data!$J:$J,$A9,Data!$C:$C,CF$1,Data!$D:$D,CF$2)</f>
        <v>0</v>
      </c>
      <c r="CG9" s="5">
        <f>SUMIFS(Data!$A:$A, Data!$I:$I,$A9,Data!$C:$C,CG$1,Data!$D:$D,CG$2) + SUMIFS(Data!$A:$A, Data!$J:$J,$A9,Data!$C:$C,CG$1,Data!$D:$D,CG$2)</f>
        <v>0</v>
      </c>
      <c r="CH9" s="5">
        <f>SUMIFS(Data!$A:$A, Data!$I:$I,$A9,Data!$C:$C,CH$1,Data!$D:$D,CH$2) + SUMIFS(Data!$A:$A, Data!$J:$J,$A9,Data!$C:$C,CH$1,Data!$D:$D,CH$2)</f>
        <v>0</v>
      </c>
      <c r="CI9" s="5">
        <f>SUMIFS(Data!$A:$A, Data!$I:$I,$A9,Data!$C:$C,CI$1,Data!$D:$D,CI$2) + SUMIFS(Data!$A:$A, Data!$J:$J,$A9,Data!$C:$C,CI$1,Data!$D:$D,CI$2)</f>
        <v>0</v>
      </c>
      <c r="CJ9" s="5">
        <f>SUMIFS(Data!$A:$A, Data!$I:$I,$A9,Data!$C:$C,CJ$1,Data!$D:$D,CJ$2) + SUMIFS(Data!$A:$A, Data!$J:$J,$A9,Data!$C:$C,CJ$1,Data!$D:$D,CJ$2)</f>
        <v>0</v>
      </c>
      <c r="CK9" s="5">
        <f>SUMIFS(Data!$A:$A, Data!$I:$I,$A9,Data!$C:$C,CK$1,Data!$D:$D,CK$2) + SUMIFS(Data!$A:$A, Data!$J:$J,$A9,Data!$C:$C,CK$1,Data!$D:$D,CK$2)</f>
        <v>0</v>
      </c>
      <c r="CL9" s="5">
        <f>SUMIFS(Data!$A:$A, Data!$I:$I,$A9,Data!$C:$C,CL$1,Data!$D:$D,CL$2) + SUMIFS(Data!$A:$A, Data!$J:$J,$A9,Data!$C:$C,CL$1,Data!$D:$D,CL$2)</f>
        <v>0</v>
      </c>
      <c r="CM9" s="5">
        <f>SUMIFS(Data!$A:$A, Data!$I:$I,$A9,Data!$C:$C,CM$1,Data!$D:$D,CM$2) + SUMIFS(Data!$A:$A, Data!$J:$J,$A9,Data!$C:$C,CM$1,Data!$D:$D,CM$2)</f>
        <v>0</v>
      </c>
      <c r="CN9" s="5">
        <f>SUMIFS(Data!$A:$A, Data!$I:$I,$A9,Data!$C:$C,CN$1,Data!$D:$D,CN$2) + SUMIFS(Data!$A:$A, Data!$J:$J,$A9,Data!$C:$C,CN$1,Data!$D:$D,CN$2)</f>
        <v>0</v>
      </c>
      <c r="CO9" s="5">
        <f>SUMIFS(Data!$A:$A, Data!$I:$I,$A9,Data!$C:$C,CO$1,Data!$D:$D,CO$2) + SUMIFS(Data!$A:$A, Data!$J:$J,$A9,Data!$C:$C,CO$1,Data!$D:$D,CO$2)</f>
        <v>0</v>
      </c>
      <c r="CP9" s="5">
        <f>SUMIFS(Data!$A:$A, Data!$I:$I,$A9,Data!$C:$C,CP$1,Data!$D:$D,CP$2) + SUMIFS(Data!$A:$A, Data!$J:$J,$A9,Data!$C:$C,CP$1,Data!$D:$D,CP$2)</f>
        <v>0</v>
      </c>
      <c r="CQ9" s="5">
        <f>SUMIFS(Data!$A:$A, Data!$I:$I,$A9,Data!$C:$C,CQ$1,Data!$D:$D,CQ$2) + SUMIFS(Data!$A:$A, Data!$J:$J,$A9,Data!$C:$C,CQ$1,Data!$D:$D,CQ$2)</f>
        <v>0</v>
      </c>
      <c r="CR9" s="5">
        <f>SUMIFS(Data!$A:$A, Data!$I:$I,$A9,Data!$C:$C,CR$1,Data!$D:$D,CR$2) + SUMIFS(Data!$A:$A, Data!$J:$J,$A9,Data!$C:$C,CR$1,Data!$D:$D,CR$2)</f>
        <v>0</v>
      </c>
      <c r="CS9" s="5">
        <f>SUMIFS(Data!$A:$A, Data!$I:$I,$A9,Data!$C:$C,CS$1,Data!$D:$D,CS$2) + SUMIFS(Data!$A:$A, Data!$J:$J,$A9,Data!$C:$C,CS$1,Data!$D:$D,CS$2)</f>
        <v>0</v>
      </c>
      <c r="CT9" s="5">
        <f>SUMIFS(Data!$A:$A, Data!$I:$I,$A9,Data!$C:$C,CT$1,Data!$D:$D,CT$2) + SUMIFS(Data!$A:$A, Data!$J:$J,$A9,Data!$C:$C,CT$1,Data!$D:$D,CT$2)</f>
        <v>0</v>
      </c>
      <c r="CU9" s="5">
        <f>SUMIFS(Data!$A:$A, Data!$I:$I,$A9,Data!$C:$C,CU$1,Data!$D:$D,CU$2) + SUMIFS(Data!$A:$A, Data!$J:$J,$A9,Data!$C:$C,CU$1,Data!$D:$D,CU$2)</f>
        <v>0</v>
      </c>
      <c r="CV9" s="5">
        <f>SUMIFS(Data!$A:$A, Data!$I:$I,$A9,Data!$C:$C,CV$1,Data!$D:$D,CV$2) + SUMIFS(Data!$A:$A, Data!$J:$J,$A9,Data!$C:$C,CV$1,Data!$D:$D,CV$2)</f>
        <v>0</v>
      </c>
      <c r="CW9" s="5">
        <f t="shared" ref="CW9:CX9" si="8">SUMIF($B$2:$CV$2,CW$2, $B9:$CV9)</f>
        <v>2</v>
      </c>
      <c r="CX9" s="5">
        <f t="shared" si="8"/>
        <v>0</v>
      </c>
      <c r="CY9" s="5">
        <f t="shared" si="3"/>
        <v>5</v>
      </c>
    </row>
    <row r="10">
      <c r="A10" s="5" t="str">
        <f>Countries!A8</f>
        <v>BER</v>
      </c>
      <c r="B10" s="5">
        <f>SUMIFS(Data!$A:$A, Data!$I:$I,$A10,Data!$C:$C,B$1,Data!$D:$D,B$2) + SUMIFS(Data!$A:$A, Data!$J:$J,$A10,Data!$C:$C,B$1,Data!$D:$D,B$2)</f>
        <v>0</v>
      </c>
      <c r="C10" s="5">
        <f>SUMIFS(Data!$A:$A, Data!$I:$I,$A10,Data!$C:$C,C$1,Data!$D:$D,C$2) + SUMIFS(Data!$A:$A, Data!$J:$J,$A10,Data!$C:$C,C$1,Data!$D:$D,C$2)</f>
        <v>0</v>
      </c>
      <c r="D10" s="5">
        <f>SUMIFS(Data!$A:$A, Data!$I:$I,$A10,Data!$C:$C,D$1,Data!$D:$D,D$2) + SUMIFS(Data!$A:$A, Data!$J:$J,$A10,Data!$C:$C,D$1,Data!$D:$D,D$2)</f>
        <v>0</v>
      </c>
      <c r="E10" s="5">
        <f>SUMIFS(Data!$A:$A, Data!$I:$I,$A10,Data!$C:$C,E$1,Data!$D:$D,E$2) + SUMIFS(Data!$A:$A, Data!$J:$J,$A10,Data!$C:$C,E$1,Data!$D:$D,E$2)</f>
        <v>0</v>
      </c>
      <c r="F10" s="5">
        <f>SUMIFS(Data!$A:$A, Data!$I:$I,$A10,Data!$C:$C,F$1,Data!$D:$D,F$2) + SUMIFS(Data!$A:$A, Data!$J:$J,$A10,Data!$C:$C,F$1,Data!$D:$D,F$2)</f>
        <v>0</v>
      </c>
      <c r="G10" s="5">
        <f>SUMIFS(Data!$A:$A, Data!$I:$I,$A10,Data!$C:$C,G$1,Data!$D:$D,G$2) + SUMIFS(Data!$A:$A, Data!$J:$J,$A10,Data!$C:$C,G$1,Data!$D:$D,G$2)</f>
        <v>0</v>
      </c>
      <c r="H10" s="5">
        <f>SUMIFS(Data!$A:$A, Data!$I:$I,$A10,Data!$C:$C,H$1,Data!$D:$D,H$2) + SUMIFS(Data!$A:$A, Data!$J:$J,$A10,Data!$C:$C,H$1,Data!$D:$D,H$2)</f>
        <v>0</v>
      </c>
      <c r="I10" s="5">
        <f>SUMIFS(Data!$A:$A, Data!$I:$I,$A10,Data!$C:$C,I$1,Data!$D:$D,I$2) + SUMIFS(Data!$A:$A, Data!$J:$J,$A10,Data!$C:$C,I$1,Data!$D:$D,I$2)</f>
        <v>0</v>
      </c>
      <c r="J10" s="5">
        <f>SUMIFS(Data!$A:$A, Data!$I:$I,$A10,Data!$C:$C,J$1,Data!$D:$D,J$2) + SUMIFS(Data!$A:$A, Data!$J:$J,$A10,Data!$C:$C,J$1,Data!$D:$D,J$2)</f>
        <v>0</v>
      </c>
      <c r="K10" s="5">
        <f>SUMIFS(Data!$A:$A, Data!$I:$I,$A10,Data!$C:$C,K$1,Data!$D:$D,K$2) + SUMIFS(Data!$A:$A, Data!$J:$J,$A10,Data!$C:$C,K$1,Data!$D:$D,K$2)</f>
        <v>0</v>
      </c>
      <c r="L10" s="5">
        <f>SUMIFS(Data!$A:$A, Data!$I:$I,$A10,Data!$C:$C,L$1,Data!$D:$D,L$2) + SUMIFS(Data!$A:$A, Data!$J:$J,$A10,Data!$C:$C,L$1,Data!$D:$D,L$2)</f>
        <v>0</v>
      </c>
      <c r="M10" s="5">
        <f>SUMIFS(Data!$A:$A, Data!$I:$I,$A10,Data!$C:$C,M$1,Data!$D:$D,M$2) + SUMIFS(Data!$A:$A, Data!$J:$J,$A10,Data!$C:$C,M$1,Data!$D:$D,M$2)</f>
        <v>0</v>
      </c>
      <c r="N10" s="5">
        <f>SUMIFS(Data!$A:$A, Data!$I:$I,$A10,Data!$C:$C,N$1,Data!$D:$D,N$2) + SUMIFS(Data!$A:$A, Data!$J:$J,$A10,Data!$C:$C,N$1,Data!$D:$D,N$2)</f>
        <v>0</v>
      </c>
      <c r="O10" s="5">
        <f>SUMIFS(Data!$A:$A, Data!$I:$I,$A10,Data!$C:$C,O$1,Data!$D:$D,O$2) + SUMIFS(Data!$A:$A, Data!$J:$J,$A10,Data!$C:$C,O$1,Data!$D:$D,O$2)</f>
        <v>0</v>
      </c>
      <c r="P10" s="5">
        <f>SUMIFS(Data!$A:$A, Data!$I:$I,$A10,Data!$C:$C,P$1,Data!$D:$D,P$2) + SUMIFS(Data!$A:$A, Data!$J:$J,$A10,Data!$C:$C,P$1,Data!$D:$D,P$2)</f>
        <v>0</v>
      </c>
      <c r="Q10" s="5">
        <f>SUMIFS(Data!$A:$A, Data!$I:$I,$A10,Data!$C:$C,Q$1,Data!$D:$D,Q$2) + SUMIFS(Data!$A:$A, Data!$J:$J,$A10,Data!$C:$C,Q$1,Data!$D:$D,Q$2)</f>
        <v>0</v>
      </c>
      <c r="R10" s="5">
        <f>SUMIFS(Data!$A:$A, Data!$I:$I,$A10,Data!$C:$C,R$1,Data!$D:$D,R$2) + SUMIFS(Data!$A:$A, Data!$J:$J,$A10,Data!$C:$C,R$1,Data!$D:$D,R$2)</f>
        <v>0</v>
      </c>
      <c r="S10" s="5">
        <f>SUMIFS(Data!$A:$A, Data!$I:$I,$A10,Data!$C:$C,S$1,Data!$D:$D,S$2) + SUMIFS(Data!$A:$A, Data!$J:$J,$A10,Data!$C:$C,S$1,Data!$D:$D,S$2)</f>
        <v>0</v>
      </c>
      <c r="T10" s="5">
        <f>SUMIFS(Data!$A:$A, Data!$I:$I,$A10,Data!$C:$C,T$1,Data!$D:$D,T$2) + SUMIFS(Data!$A:$A, Data!$J:$J,$A10,Data!$C:$C,T$1,Data!$D:$D,T$2)</f>
        <v>0</v>
      </c>
      <c r="U10" s="5">
        <f>SUMIFS(Data!$A:$A, Data!$I:$I,$A10,Data!$C:$C,U$1,Data!$D:$D,U$2) + SUMIFS(Data!$A:$A, Data!$J:$J,$A10,Data!$C:$C,U$1,Data!$D:$D,U$2)</f>
        <v>0</v>
      </c>
      <c r="V10" s="5">
        <f>SUMIFS(Data!$A:$A, Data!$I:$I,$A10,Data!$C:$C,V$1,Data!$D:$D,V$2) + SUMIFS(Data!$A:$A, Data!$J:$J,$A10,Data!$C:$C,V$1,Data!$D:$D,V$2)</f>
        <v>0</v>
      </c>
      <c r="W10" s="5">
        <f>SUMIFS(Data!$A:$A, Data!$I:$I,$A10,Data!$C:$C,W$1,Data!$D:$D,W$2) + SUMIFS(Data!$A:$A, Data!$J:$J,$A10,Data!$C:$C,W$1,Data!$D:$D,W$2)</f>
        <v>0</v>
      </c>
      <c r="X10" s="5">
        <f>SUMIFS(Data!$A:$A, Data!$I:$I,$A10,Data!$C:$C,X$1,Data!$D:$D,X$2) + SUMIFS(Data!$A:$A, Data!$J:$J,$A10,Data!$C:$C,X$1,Data!$D:$D,X$2)</f>
        <v>0</v>
      </c>
      <c r="Y10" s="5">
        <f>SUMIFS(Data!$A:$A, Data!$I:$I,$A10,Data!$C:$C,Y$1,Data!$D:$D,Y$2) + SUMIFS(Data!$A:$A, Data!$J:$J,$A10,Data!$C:$C,Y$1,Data!$D:$D,Y$2)</f>
        <v>0</v>
      </c>
      <c r="Z10" s="5">
        <f>SUMIFS(Data!$A:$A, Data!$I:$I,$A10,Data!$C:$C,Z$1,Data!$D:$D,Z$2) + SUMIFS(Data!$A:$A, Data!$J:$J,$A10,Data!$C:$C,Z$1,Data!$D:$D,Z$2)</f>
        <v>0</v>
      </c>
      <c r="AA10" s="5">
        <f>SUMIFS(Data!$A:$A, Data!$I:$I,$A10,Data!$C:$C,AA$1,Data!$D:$D,AA$2) + SUMIFS(Data!$A:$A, Data!$J:$J,$A10,Data!$C:$C,AA$1,Data!$D:$D,AA$2)</f>
        <v>0</v>
      </c>
      <c r="AB10" s="5">
        <f>SUMIFS(Data!$A:$A, Data!$I:$I,$A10,Data!$C:$C,AB$1,Data!$D:$D,AB$2) + SUMIFS(Data!$A:$A, Data!$J:$J,$A10,Data!$C:$C,AB$1,Data!$D:$D,AB$2)</f>
        <v>0</v>
      </c>
      <c r="AC10" s="5">
        <f>SUMIFS(Data!$A:$A, Data!$I:$I,$A10,Data!$C:$C,AC$1,Data!$D:$D,AC$2) + SUMIFS(Data!$A:$A, Data!$J:$J,$A10,Data!$C:$C,AC$1,Data!$D:$D,AC$2)</f>
        <v>0</v>
      </c>
      <c r="AD10" s="5">
        <f>SUMIFS(Data!$A:$A, Data!$I:$I,$A10,Data!$C:$C,AD$1,Data!$D:$D,AD$2) + SUMIFS(Data!$A:$A, Data!$J:$J,$A10,Data!$C:$C,AD$1,Data!$D:$D,AD$2)</f>
        <v>0</v>
      </c>
      <c r="AE10" s="5">
        <f>SUMIFS(Data!$A:$A, Data!$I:$I,$A10,Data!$C:$C,AE$1,Data!$D:$D,AE$2) + SUMIFS(Data!$A:$A, Data!$J:$J,$A10,Data!$C:$C,AE$1,Data!$D:$D,AE$2)</f>
        <v>0</v>
      </c>
      <c r="AF10" s="5">
        <f>SUMIFS(Data!$A:$A, Data!$I:$I,$A10,Data!$C:$C,AF$1,Data!$D:$D,AF$2) + SUMIFS(Data!$A:$A, Data!$J:$J,$A10,Data!$C:$C,AF$1,Data!$D:$D,AF$2)</f>
        <v>0</v>
      </c>
      <c r="AG10" s="5">
        <f>SUMIFS(Data!$A:$A, Data!$I:$I,$A10,Data!$C:$C,AG$1,Data!$D:$D,AG$2) + SUMIFS(Data!$A:$A, Data!$J:$J,$A10,Data!$C:$C,AG$1,Data!$D:$D,AG$2)</f>
        <v>0</v>
      </c>
      <c r="AH10" s="5">
        <f>SUMIFS(Data!$A:$A, Data!$I:$I,$A10,Data!$C:$C,AH$1,Data!$D:$D,AH$2) + SUMIFS(Data!$A:$A, Data!$J:$J,$A10,Data!$C:$C,AH$1,Data!$D:$D,AH$2)</f>
        <v>0</v>
      </c>
      <c r="AI10" s="5">
        <f>SUMIFS(Data!$A:$A, Data!$I:$I,$A10,Data!$C:$C,AI$1,Data!$D:$D,AI$2) + SUMIFS(Data!$A:$A, Data!$J:$J,$A10,Data!$C:$C,AI$1,Data!$D:$D,AI$2)</f>
        <v>0</v>
      </c>
      <c r="AJ10" s="5">
        <f>SUMIFS(Data!$A:$A, Data!$I:$I,$A10,Data!$C:$C,AJ$1,Data!$D:$D,AJ$2) + SUMIFS(Data!$A:$A, Data!$J:$J,$A10,Data!$C:$C,AJ$1,Data!$D:$D,AJ$2)</f>
        <v>0</v>
      </c>
      <c r="AK10" s="5">
        <f>SUMIFS(Data!$A:$A, Data!$I:$I,$A10,Data!$C:$C,AK$1,Data!$D:$D,AK$2) + SUMIFS(Data!$A:$A, Data!$J:$J,$A10,Data!$C:$C,AK$1,Data!$D:$D,AK$2)</f>
        <v>0</v>
      </c>
      <c r="AL10" s="5">
        <f>SUMIFS(Data!$A:$A, Data!$I:$I,$A10,Data!$C:$C,AL$1,Data!$D:$D,AL$2) + SUMIFS(Data!$A:$A, Data!$J:$J,$A10,Data!$C:$C,AL$1,Data!$D:$D,AL$2)</f>
        <v>0</v>
      </c>
      <c r="AM10" s="5">
        <f>SUMIFS(Data!$A:$A, Data!$I:$I,$A10,Data!$C:$C,AM$1,Data!$D:$D,AM$2) + SUMIFS(Data!$A:$A, Data!$J:$J,$A10,Data!$C:$C,AM$1,Data!$D:$D,AM$2)</f>
        <v>0</v>
      </c>
      <c r="AN10" s="5">
        <f>SUMIFS(Data!$A:$A, Data!$I:$I,$A10,Data!$C:$C,AN$1,Data!$D:$D,AN$2) + SUMIFS(Data!$A:$A, Data!$J:$J,$A10,Data!$C:$C,AN$1,Data!$D:$D,AN$2)</f>
        <v>0</v>
      </c>
      <c r="AO10" s="5">
        <f>SUMIFS(Data!$A:$A, Data!$I:$I,$A10,Data!$C:$C,AO$1,Data!$D:$D,AO$2) + SUMIFS(Data!$A:$A, Data!$J:$J,$A10,Data!$C:$C,AO$1,Data!$D:$D,AO$2)</f>
        <v>0</v>
      </c>
      <c r="AP10" s="5">
        <f>SUMIFS(Data!$A:$A, Data!$I:$I,$A10,Data!$C:$C,AP$1,Data!$D:$D,AP$2) + SUMIFS(Data!$A:$A, Data!$J:$J,$A10,Data!$C:$C,AP$1,Data!$D:$D,AP$2)</f>
        <v>0</v>
      </c>
      <c r="AQ10" s="5">
        <f>SUMIFS(Data!$A:$A, Data!$I:$I,$A10,Data!$C:$C,AQ$1,Data!$D:$D,AQ$2) + SUMIFS(Data!$A:$A, Data!$J:$J,$A10,Data!$C:$C,AQ$1,Data!$D:$D,AQ$2)</f>
        <v>0</v>
      </c>
      <c r="AR10" s="5">
        <f>SUMIFS(Data!$A:$A, Data!$I:$I,$A10,Data!$C:$C,AR$1,Data!$D:$D,AR$2) + SUMIFS(Data!$A:$A, Data!$J:$J,$A10,Data!$C:$C,AR$1,Data!$D:$D,AR$2)</f>
        <v>0</v>
      </c>
      <c r="AS10" s="5">
        <f>SUMIFS(Data!$A:$A, Data!$I:$I,$A10,Data!$C:$C,AS$1,Data!$D:$D,AS$2) + SUMIFS(Data!$A:$A, Data!$J:$J,$A10,Data!$C:$C,AS$1,Data!$D:$D,AS$2)</f>
        <v>0</v>
      </c>
      <c r="AT10" s="5">
        <f>SUMIFS(Data!$A:$A, Data!$I:$I,$A10,Data!$C:$C,AT$1,Data!$D:$D,AT$2) + SUMIFS(Data!$A:$A, Data!$J:$J,$A10,Data!$C:$C,AT$1,Data!$D:$D,AT$2)</f>
        <v>0</v>
      </c>
      <c r="AU10" s="5">
        <f>SUMIFS(Data!$A:$A, Data!$I:$I,$A10,Data!$C:$C,AU$1,Data!$D:$D,AU$2) + SUMIFS(Data!$A:$A, Data!$J:$J,$A10,Data!$C:$C,AU$1,Data!$D:$D,AU$2)</f>
        <v>0</v>
      </c>
      <c r="AV10" s="5">
        <f>SUMIFS(Data!$A:$A, Data!$I:$I,$A10,Data!$C:$C,AV$1,Data!$D:$D,AV$2) + SUMIFS(Data!$A:$A, Data!$J:$J,$A10,Data!$C:$C,AV$1,Data!$D:$D,AV$2)</f>
        <v>0</v>
      </c>
      <c r="AW10" s="5">
        <f>SUMIFS(Data!$A:$A, Data!$I:$I,$A10,Data!$C:$C,AW$1,Data!$D:$D,AW$2) + SUMIFS(Data!$A:$A, Data!$J:$J,$A10,Data!$C:$C,AW$1,Data!$D:$D,AW$2)</f>
        <v>0</v>
      </c>
      <c r="AX10" s="5">
        <f>SUMIFS(Data!$A:$A, Data!$I:$I,$A10,Data!$C:$C,AX$1,Data!$D:$D,AX$2) + SUMIFS(Data!$A:$A, Data!$J:$J,$A10,Data!$C:$C,AX$1,Data!$D:$D,AX$2)</f>
        <v>0</v>
      </c>
      <c r="AY10" s="5">
        <f>SUMIFS(Data!$A:$A, Data!$I:$I,$A10,Data!$C:$C,AY$1,Data!$D:$D,AY$2) + SUMIFS(Data!$A:$A, Data!$J:$J,$A10,Data!$C:$C,AY$1,Data!$D:$D,AY$2)</f>
        <v>0</v>
      </c>
      <c r="AZ10" s="5">
        <f>SUMIFS(Data!$A:$A, Data!$I:$I,$A10,Data!$C:$C,AZ$1,Data!$D:$D,AZ$2) + SUMIFS(Data!$A:$A, Data!$J:$J,$A10,Data!$C:$C,AZ$1,Data!$D:$D,AZ$2)</f>
        <v>0</v>
      </c>
      <c r="BA10" s="5">
        <f>SUMIFS(Data!$A:$A, Data!$I:$I,$A10,Data!$C:$C,BA$1,Data!$D:$D,BA$2) + SUMIFS(Data!$A:$A, Data!$J:$J,$A10,Data!$C:$C,BA$1,Data!$D:$D,BA$2)</f>
        <v>0</v>
      </c>
      <c r="BB10" s="5">
        <f>SUMIFS(Data!$A:$A, Data!$I:$I,$A10,Data!$C:$C,BB$1,Data!$D:$D,BB$2) + SUMIFS(Data!$A:$A, Data!$J:$J,$A10,Data!$C:$C,BB$1,Data!$D:$D,BB$2)</f>
        <v>0</v>
      </c>
      <c r="BC10" s="5">
        <f>SUMIFS(Data!$A:$A, Data!$I:$I,$A10,Data!$C:$C,BC$1,Data!$D:$D,BC$2) + SUMIFS(Data!$A:$A, Data!$J:$J,$A10,Data!$C:$C,BC$1,Data!$D:$D,BC$2)</f>
        <v>0</v>
      </c>
      <c r="BD10" s="5">
        <f>SUMIFS(Data!$A:$A, Data!$I:$I,$A10,Data!$C:$C,BD$1,Data!$D:$D,BD$2) + SUMIFS(Data!$A:$A, Data!$J:$J,$A10,Data!$C:$C,BD$1,Data!$D:$D,BD$2)</f>
        <v>0</v>
      </c>
      <c r="BE10" s="5">
        <f>SUMIFS(Data!$A:$A, Data!$I:$I,$A10,Data!$C:$C,BE$1,Data!$D:$D,BE$2) + SUMIFS(Data!$A:$A, Data!$J:$J,$A10,Data!$C:$C,BE$1,Data!$D:$D,BE$2)</f>
        <v>0</v>
      </c>
      <c r="BF10" s="5">
        <f>SUMIFS(Data!$A:$A, Data!$I:$I,$A10,Data!$C:$C,BF$1,Data!$D:$D,BF$2) + SUMIFS(Data!$A:$A, Data!$J:$J,$A10,Data!$C:$C,BF$1,Data!$D:$D,BF$2)</f>
        <v>0</v>
      </c>
      <c r="BG10" s="5">
        <f>SUMIFS(Data!$A:$A, Data!$I:$I,$A10,Data!$C:$C,BG$1,Data!$D:$D,BG$2) + SUMIFS(Data!$A:$A, Data!$J:$J,$A10,Data!$C:$C,BG$1,Data!$D:$D,BG$2)</f>
        <v>0</v>
      </c>
      <c r="BH10" s="5">
        <f>SUMIFS(Data!$A:$A, Data!$I:$I,$A10,Data!$C:$C,BH$1,Data!$D:$D,BH$2) + SUMIFS(Data!$A:$A, Data!$J:$J,$A10,Data!$C:$C,BH$1,Data!$D:$D,BH$2)</f>
        <v>0</v>
      </c>
      <c r="BI10" s="5">
        <f>SUMIFS(Data!$A:$A, Data!$I:$I,$A10,Data!$C:$C,BI$1,Data!$D:$D,BI$2) + SUMIFS(Data!$A:$A, Data!$J:$J,$A10,Data!$C:$C,BI$1,Data!$D:$D,BI$2)</f>
        <v>0</v>
      </c>
      <c r="BJ10" s="5">
        <f>SUMIFS(Data!$A:$A, Data!$I:$I,$A10,Data!$C:$C,BJ$1,Data!$D:$D,BJ$2) + SUMIFS(Data!$A:$A, Data!$J:$J,$A10,Data!$C:$C,BJ$1,Data!$D:$D,BJ$2)</f>
        <v>0</v>
      </c>
      <c r="BK10" s="5">
        <f>SUMIFS(Data!$A:$A, Data!$I:$I,$A10,Data!$C:$C,BK$1,Data!$D:$D,BK$2) + SUMIFS(Data!$A:$A, Data!$J:$J,$A10,Data!$C:$C,BK$1,Data!$D:$D,BK$2)</f>
        <v>0</v>
      </c>
      <c r="BL10" s="5">
        <f>SUMIFS(Data!$A:$A, Data!$I:$I,$A10,Data!$C:$C,BL$1,Data!$D:$D,BL$2) + SUMIFS(Data!$A:$A, Data!$J:$J,$A10,Data!$C:$C,BL$1,Data!$D:$D,BL$2)</f>
        <v>0</v>
      </c>
      <c r="BM10" s="5">
        <f>SUMIFS(Data!$A:$A, Data!$I:$I,$A10,Data!$C:$C,BM$1,Data!$D:$D,BM$2) + SUMIFS(Data!$A:$A, Data!$J:$J,$A10,Data!$C:$C,BM$1,Data!$D:$D,BM$2)</f>
        <v>0</v>
      </c>
      <c r="BN10" s="5">
        <f>SUMIFS(Data!$A:$A, Data!$I:$I,$A10,Data!$C:$C,BN$1,Data!$D:$D,BN$2) + SUMIFS(Data!$A:$A, Data!$J:$J,$A10,Data!$C:$C,BN$1,Data!$D:$D,BN$2)</f>
        <v>0</v>
      </c>
      <c r="BO10" s="5">
        <f>SUMIFS(Data!$A:$A, Data!$I:$I,$A10,Data!$C:$C,BO$1,Data!$D:$D,BO$2) + SUMIFS(Data!$A:$A, Data!$J:$J,$A10,Data!$C:$C,BO$1,Data!$D:$D,BO$2)</f>
        <v>0</v>
      </c>
      <c r="BP10" s="5">
        <f>SUMIFS(Data!$A:$A, Data!$I:$I,$A10,Data!$C:$C,BP$1,Data!$D:$D,BP$2) + SUMIFS(Data!$A:$A, Data!$J:$J,$A10,Data!$C:$C,BP$1,Data!$D:$D,BP$2)</f>
        <v>0</v>
      </c>
      <c r="BQ10" s="5">
        <f>SUMIFS(Data!$A:$A, Data!$I:$I,$A10,Data!$C:$C,BQ$1,Data!$D:$D,BQ$2) + SUMIFS(Data!$A:$A, Data!$J:$J,$A10,Data!$C:$C,BQ$1,Data!$D:$D,BQ$2)</f>
        <v>0</v>
      </c>
      <c r="BR10" s="5">
        <f>SUMIFS(Data!$A:$A, Data!$I:$I,$A10,Data!$C:$C,BR$1,Data!$D:$D,BR$2) + SUMIFS(Data!$A:$A, Data!$J:$J,$A10,Data!$C:$C,BR$1,Data!$D:$D,BR$2)</f>
        <v>0</v>
      </c>
      <c r="BS10" s="5">
        <f>SUMIFS(Data!$A:$A, Data!$I:$I,$A10,Data!$C:$C,BS$1,Data!$D:$D,BS$2) + SUMIFS(Data!$A:$A, Data!$J:$J,$A10,Data!$C:$C,BS$1,Data!$D:$D,BS$2)</f>
        <v>0</v>
      </c>
      <c r="BT10" s="5">
        <f>SUMIFS(Data!$A:$A, Data!$I:$I,$A10,Data!$C:$C,BT$1,Data!$D:$D,BT$2) + SUMIFS(Data!$A:$A, Data!$J:$J,$A10,Data!$C:$C,BT$1,Data!$D:$D,BT$2)</f>
        <v>0</v>
      </c>
      <c r="BU10" s="5">
        <f>SUMIFS(Data!$A:$A, Data!$I:$I,$A10,Data!$C:$C,BU$1,Data!$D:$D,BU$2) + SUMIFS(Data!$A:$A, Data!$J:$J,$A10,Data!$C:$C,BU$1,Data!$D:$D,BU$2)</f>
        <v>0</v>
      </c>
      <c r="BV10" s="5">
        <f>SUMIFS(Data!$A:$A, Data!$I:$I,$A10,Data!$C:$C,BV$1,Data!$D:$D,BV$2) + SUMIFS(Data!$A:$A, Data!$J:$J,$A10,Data!$C:$C,BV$1,Data!$D:$D,BV$2)</f>
        <v>0</v>
      </c>
      <c r="BW10" s="5">
        <f>SUMIFS(Data!$A:$A, Data!$I:$I,$A10,Data!$C:$C,BW$1,Data!$D:$D,BW$2) + SUMIFS(Data!$A:$A, Data!$J:$J,$A10,Data!$C:$C,BW$1,Data!$D:$D,BW$2)</f>
        <v>0</v>
      </c>
      <c r="BX10" s="5">
        <f>SUMIFS(Data!$A:$A, Data!$I:$I,$A10,Data!$C:$C,BX$1,Data!$D:$D,BX$2) + SUMIFS(Data!$A:$A, Data!$J:$J,$A10,Data!$C:$C,BX$1,Data!$D:$D,BX$2)</f>
        <v>0</v>
      </c>
      <c r="BY10" s="5">
        <f>SUMIFS(Data!$A:$A, Data!$I:$I,$A10,Data!$C:$C,BY$1,Data!$D:$D,BY$2) + SUMIFS(Data!$A:$A, Data!$J:$J,$A10,Data!$C:$C,BY$1,Data!$D:$D,BY$2)</f>
        <v>0</v>
      </c>
      <c r="BZ10" s="5">
        <f>SUMIFS(Data!$A:$A, Data!$I:$I,$A10,Data!$C:$C,BZ$1,Data!$D:$D,BZ$2) + SUMIFS(Data!$A:$A, Data!$J:$J,$A10,Data!$C:$C,BZ$1,Data!$D:$D,BZ$2)</f>
        <v>0</v>
      </c>
      <c r="CA10" s="5">
        <f>SUMIFS(Data!$A:$A, Data!$I:$I,$A10,Data!$C:$C,CA$1,Data!$D:$D,CA$2) + SUMIFS(Data!$A:$A, Data!$J:$J,$A10,Data!$C:$C,CA$1,Data!$D:$D,CA$2)</f>
        <v>0</v>
      </c>
      <c r="CB10" s="5">
        <f>SUMIFS(Data!$A:$A, Data!$I:$I,$A10,Data!$C:$C,CB$1,Data!$D:$D,CB$2) + SUMIFS(Data!$A:$A, Data!$J:$J,$A10,Data!$C:$C,CB$1,Data!$D:$D,CB$2)</f>
        <v>0</v>
      </c>
      <c r="CC10" s="5">
        <f>SUMIFS(Data!$A:$A, Data!$I:$I,$A10,Data!$C:$C,CC$1,Data!$D:$D,CC$2) + SUMIFS(Data!$A:$A, Data!$J:$J,$A10,Data!$C:$C,CC$1,Data!$D:$D,CC$2)</f>
        <v>0</v>
      </c>
      <c r="CD10" s="5">
        <f>SUMIFS(Data!$A:$A, Data!$I:$I,$A10,Data!$C:$C,CD$1,Data!$D:$D,CD$2) + SUMIFS(Data!$A:$A, Data!$J:$J,$A10,Data!$C:$C,CD$1,Data!$D:$D,CD$2)</f>
        <v>0</v>
      </c>
      <c r="CE10" s="5">
        <f>SUMIFS(Data!$A:$A, Data!$I:$I,$A10,Data!$C:$C,CE$1,Data!$D:$D,CE$2) + SUMIFS(Data!$A:$A, Data!$J:$J,$A10,Data!$C:$C,CE$1,Data!$D:$D,CE$2)</f>
        <v>0</v>
      </c>
      <c r="CF10" s="5">
        <f>SUMIFS(Data!$A:$A, Data!$I:$I,$A10,Data!$C:$C,CF$1,Data!$D:$D,CF$2) + SUMIFS(Data!$A:$A, Data!$J:$J,$A10,Data!$C:$C,CF$1,Data!$D:$D,CF$2)</f>
        <v>0</v>
      </c>
      <c r="CG10" s="5">
        <f>SUMIFS(Data!$A:$A, Data!$I:$I,$A10,Data!$C:$C,CG$1,Data!$D:$D,CG$2) + SUMIFS(Data!$A:$A, Data!$J:$J,$A10,Data!$C:$C,CG$1,Data!$D:$D,CG$2)</f>
        <v>0</v>
      </c>
      <c r="CH10" s="5">
        <f>SUMIFS(Data!$A:$A, Data!$I:$I,$A10,Data!$C:$C,CH$1,Data!$D:$D,CH$2) + SUMIFS(Data!$A:$A, Data!$J:$J,$A10,Data!$C:$C,CH$1,Data!$D:$D,CH$2)</f>
        <v>0</v>
      </c>
      <c r="CI10" s="5">
        <f>SUMIFS(Data!$A:$A, Data!$I:$I,$A10,Data!$C:$C,CI$1,Data!$D:$D,CI$2) + SUMIFS(Data!$A:$A, Data!$J:$J,$A10,Data!$C:$C,CI$1,Data!$D:$D,CI$2)</f>
        <v>0</v>
      </c>
      <c r="CJ10" s="5">
        <f>SUMIFS(Data!$A:$A, Data!$I:$I,$A10,Data!$C:$C,CJ$1,Data!$D:$D,CJ$2) + SUMIFS(Data!$A:$A, Data!$J:$J,$A10,Data!$C:$C,CJ$1,Data!$D:$D,CJ$2)</f>
        <v>0</v>
      </c>
      <c r="CK10" s="5">
        <f>SUMIFS(Data!$A:$A, Data!$I:$I,$A10,Data!$C:$C,CK$1,Data!$D:$D,CK$2) + SUMIFS(Data!$A:$A, Data!$J:$J,$A10,Data!$C:$C,CK$1,Data!$D:$D,CK$2)</f>
        <v>0</v>
      </c>
      <c r="CL10" s="5">
        <f>SUMIFS(Data!$A:$A, Data!$I:$I,$A10,Data!$C:$C,CL$1,Data!$D:$D,CL$2) + SUMIFS(Data!$A:$A, Data!$J:$J,$A10,Data!$C:$C,CL$1,Data!$D:$D,CL$2)</f>
        <v>0</v>
      </c>
      <c r="CM10" s="5">
        <f>SUMIFS(Data!$A:$A, Data!$I:$I,$A10,Data!$C:$C,CM$1,Data!$D:$D,CM$2) + SUMIFS(Data!$A:$A, Data!$J:$J,$A10,Data!$C:$C,CM$1,Data!$D:$D,CM$2)</f>
        <v>0</v>
      </c>
      <c r="CN10" s="5">
        <f>SUMIFS(Data!$A:$A, Data!$I:$I,$A10,Data!$C:$C,CN$1,Data!$D:$D,CN$2) + SUMIFS(Data!$A:$A, Data!$J:$J,$A10,Data!$C:$C,CN$1,Data!$D:$D,CN$2)</f>
        <v>0</v>
      </c>
      <c r="CO10" s="5">
        <f>SUMIFS(Data!$A:$A, Data!$I:$I,$A10,Data!$C:$C,CO$1,Data!$D:$D,CO$2) + SUMIFS(Data!$A:$A, Data!$J:$J,$A10,Data!$C:$C,CO$1,Data!$D:$D,CO$2)</f>
        <v>0</v>
      </c>
      <c r="CP10" s="5">
        <f>SUMIFS(Data!$A:$A, Data!$I:$I,$A10,Data!$C:$C,CP$1,Data!$D:$D,CP$2) + SUMIFS(Data!$A:$A, Data!$J:$J,$A10,Data!$C:$C,CP$1,Data!$D:$D,CP$2)</f>
        <v>0</v>
      </c>
      <c r="CQ10" s="5">
        <f>SUMIFS(Data!$A:$A, Data!$I:$I,$A10,Data!$C:$C,CQ$1,Data!$D:$D,CQ$2) + SUMIFS(Data!$A:$A, Data!$J:$J,$A10,Data!$C:$C,CQ$1,Data!$D:$D,CQ$2)</f>
        <v>0</v>
      </c>
      <c r="CR10" s="5">
        <f>SUMIFS(Data!$A:$A, Data!$I:$I,$A10,Data!$C:$C,CR$1,Data!$D:$D,CR$2) + SUMIFS(Data!$A:$A, Data!$J:$J,$A10,Data!$C:$C,CR$1,Data!$D:$D,CR$2)</f>
        <v>0</v>
      </c>
      <c r="CS10" s="5">
        <f>SUMIFS(Data!$A:$A, Data!$I:$I,$A10,Data!$C:$C,CS$1,Data!$D:$D,CS$2) + SUMIFS(Data!$A:$A, Data!$J:$J,$A10,Data!$C:$C,CS$1,Data!$D:$D,CS$2)</f>
        <v>0</v>
      </c>
      <c r="CT10" s="5">
        <f>SUMIFS(Data!$A:$A, Data!$I:$I,$A10,Data!$C:$C,CT$1,Data!$D:$D,CT$2) + SUMIFS(Data!$A:$A, Data!$J:$J,$A10,Data!$C:$C,CT$1,Data!$D:$D,CT$2)</f>
        <v>0</v>
      </c>
      <c r="CU10" s="5">
        <f>SUMIFS(Data!$A:$A, Data!$I:$I,$A10,Data!$C:$C,CU$1,Data!$D:$D,CU$2) + SUMIFS(Data!$A:$A, Data!$J:$J,$A10,Data!$C:$C,CU$1,Data!$D:$D,CU$2)</f>
        <v>0</v>
      </c>
      <c r="CV10" s="5">
        <f>SUMIFS(Data!$A:$A, Data!$I:$I,$A10,Data!$C:$C,CV$1,Data!$D:$D,CV$2) + SUMIFS(Data!$A:$A, Data!$J:$J,$A10,Data!$C:$C,CV$1,Data!$D:$D,CV$2)</f>
        <v>0</v>
      </c>
      <c r="CW10" s="5">
        <f t="shared" ref="CW10:CX10" si="9">SUMIF($B$2:$CV$2,CW$2, $B10:$CV10)</f>
        <v>0</v>
      </c>
      <c r="CX10" s="5">
        <f t="shared" si="9"/>
        <v>0</v>
      </c>
      <c r="CY10" s="5">
        <f t="shared" si="3"/>
        <v>0</v>
      </c>
    </row>
    <row r="11">
      <c r="A11" s="5" t="str">
        <f>Countries!A9</f>
        <v>BLR</v>
      </c>
      <c r="B11" s="5">
        <f>SUMIFS(Data!$A:$A, Data!$I:$I,$A11,Data!$C:$C,B$1,Data!$D:$D,B$2) + SUMIFS(Data!$A:$A, Data!$J:$J,$A11,Data!$C:$C,B$1,Data!$D:$D,B$2)</f>
        <v>0</v>
      </c>
      <c r="C11" s="5">
        <f>SUMIFS(Data!$A:$A, Data!$I:$I,$A11,Data!$C:$C,C$1,Data!$D:$D,C$2) + SUMIFS(Data!$A:$A, Data!$J:$J,$A11,Data!$C:$C,C$1,Data!$D:$D,C$2)</f>
        <v>0</v>
      </c>
      <c r="D11" s="5">
        <f>SUMIFS(Data!$A:$A, Data!$I:$I,$A11,Data!$C:$C,D$1,Data!$D:$D,D$2) + SUMIFS(Data!$A:$A, Data!$J:$J,$A11,Data!$C:$C,D$1,Data!$D:$D,D$2)</f>
        <v>0</v>
      </c>
      <c r="E11" s="5">
        <f>SUMIFS(Data!$A:$A, Data!$I:$I,$A11,Data!$C:$C,E$1,Data!$D:$D,E$2) + SUMIFS(Data!$A:$A, Data!$J:$J,$A11,Data!$C:$C,E$1,Data!$D:$D,E$2)</f>
        <v>0</v>
      </c>
      <c r="F11" s="5">
        <f>SUMIFS(Data!$A:$A, Data!$I:$I,$A11,Data!$C:$C,F$1,Data!$D:$D,F$2) + SUMIFS(Data!$A:$A, Data!$J:$J,$A11,Data!$C:$C,F$1,Data!$D:$D,F$2)</f>
        <v>0</v>
      </c>
      <c r="G11" s="5">
        <f>SUMIFS(Data!$A:$A, Data!$I:$I,$A11,Data!$C:$C,G$1,Data!$D:$D,G$2) + SUMIFS(Data!$A:$A, Data!$J:$J,$A11,Data!$C:$C,G$1,Data!$D:$D,G$2)</f>
        <v>0</v>
      </c>
      <c r="H11" s="5">
        <f>SUMIFS(Data!$A:$A, Data!$I:$I,$A11,Data!$C:$C,H$1,Data!$D:$D,H$2) + SUMIFS(Data!$A:$A, Data!$J:$J,$A11,Data!$C:$C,H$1,Data!$D:$D,H$2)</f>
        <v>0</v>
      </c>
      <c r="I11" s="5">
        <f>SUMIFS(Data!$A:$A, Data!$I:$I,$A11,Data!$C:$C,I$1,Data!$D:$D,I$2) + SUMIFS(Data!$A:$A, Data!$J:$J,$A11,Data!$C:$C,I$1,Data!$D:$D,I$2)</f>
        <v>0</v>
      </c>
      <c r="J11" s="5">
        <f>SUMIFS(Data!$A:$A, Data!$I:$I,$A11,Data!$C:$C,J$1,Data!$D:$D,J$2) + SUMIFS(Data!$A:$A, Data!$J:$J,$A11,Data!$C:$C,J$1,Data!$D:$D,J$2)</f>
        <v>1</v>
      </c>
      <c r="K11" s="5">
        <f>SUMIFS(Data!$A:$A, Data!$I:$I,$A11,Data!$C:$C,K$1,Data!$D:$D,K$2) + SUMIFS(Data!$A:$A, Data!$J:$J,$A11,Data!$C:$C,K$1,Data!$D:$D,K$2)</f>
        <v>0</v>
      </c>
      <c r="L11" s="5">
        <f>SUMIFS(Data!$A:$A, Data!$I:$I,$A11,Data!$C:$C,L$1,Data!$D:$D,L$2) + SUMIFS(Data!$A:$A, Data!$J:$J,$A11,Data!$C:$C,L$1,Data!$D:$D,L$2)</f>
        <v>0</v>
      </c>
      <c r="M11" s="5">
        <f>SUMIFS(Data!$A:$A, Data!$I:$I,$A11,Data!$C:$C,M$1,Data!$D:$D,M$2) + SUMIFS(Data!$A:$A, Data!$J:$J,$A11,Data!$C:$C,M$1,Data!$D:$D,M$2)</f>
        <v>0</v>
      </c>
      <c r="N11" s="5">
        <f>SUMIFS(Data!$A:$A, Data!$I:$I,$A11,Data!$C:$C,N$1,Data!$D:$D,N$2) + SUMIFS(Data!$A:$A, Data!$J:$J,$A11,Data!$C:$C,N$1,Data!$D:$D,N$2)</f>
        <v>0</v>
      </c>
      <c r="O11" s="5">
        <f>SUMIFS(Data!$A:$A, Data!$I:$I,$A11,Data!$C:$C,O$1,Data!$D:$D,O$2) + SUMIFS(Data!$A:$A, Data!$J:$J,$A11,Data!$C:$C,O$1,Data!$D:$D,O$2)</f>
        <v>0</v>
      </c>
      <c r="P11" s="5">
        <f>SUMIFS(Data!$A:$A, Data!$I:$I,$A11,Data!$C:$C,P$1,Data!$D:$D,P$2) + SUMIFS(Data!$A:$A, Data!$J:$J,$A11,Data!$C:$C,P$1,Data!$D:$D,P$2)</f>
        <v>0</v>
      </c>
      <c r="Q11" s="5">
        <f>SUMIFS(Data!$A:$A, Data!$I:$I,$A11,Data!$C:$C,Q$1,Data!$D:$D,Q$2) + SUMIFS(Data!$A:$A, Data!$J:$J,$A11,Data!$C:$C,Q$1,Data!$D:$D,Q$2)</f>
        <v>0</v>
      </c>
      <c r="R11" s="5">
        <f>SUMIFS(Data!$A:$A, Data!$I:$I,$A11,Data!$C:$C,R$1,Data!$D:$D,R$2) + SUMIFS(Data!$A:$A, Data!$J:$J,$A11,Data!$C:$C,R$1,Data!$D:$D,R$2)</f>
        <v>0</v>
      </c>
      <c r="S11" s="5">
        <f>SUMIFS(Data!$A:$A, Data!$I:$I,$A11,Data!$C:$C,S$1,Data!$D:$D,S$2) + SUMIFS(Data!$A:$A, Data!$J:$J,$A11,Data!$C:$C,S$1,Data!$D:$D,S$2)</f>
        <v>0</v>
      </c>
      <c r="T11" s="5">
        <f>SUMIFS(Data!$A:$A, Data!$I:$I,$A11,Data!$C:$C,T$1,Data!$D:$D,T$2) + SUMIFS(Data!$A:$A, Data!$J:$J,$A11,Data!$C:$C,T$1,Data!$D:$D,T$2)</f>
        <v>0</v>
      </c>
      <c r="U11" s="5">
        <f>SUMIFS(Data!$A:$A, Data!$I:$I,$A11,Data!$C:$C,U$1,Data!$D:$D,U$2) + SUMIFS(Data!$A:$A, Data!$J:$J,$A11,Data!$C:$C,U$1,Data!$D:$D,U$2)</f>
        <v>0</v>
      </c>
      <c r="V11" s="5">
        <f>SUMIFS(Data!$A:$A, Data!$I:$I,$A11,Data!$C:$C,V$1,Data!$D:$D,V$2) + SUMIFS(Data!$A:$A, Data!$J:$J,$A11,Data!$C:$C,V$1,Data!$D:$D,V$2)</f>
        <v>0</v>
      </c>
      <c r="W11" s="5">
        <f>SUMIFS(Data!$A:$A, Data!$I:$I,$A11,Data!$C:$C,W$1,Data!$D:$D,W$2) + SUMIFS(Data!$A:$A, Data!$J:$J,$A11,Data!$C:$C,W$1,Data!$D:$D,W$2)</f>
        <v>0</v>
      </c>
      <c r="X11" s="5">
        <f>SUMIFS(Data!$A:$A, Data!$I:$I,$A11,Data!$C:$C,X$1,Data!$D:$D,X$2) + SUMIFS(Data!$A:$A, Data!$J:$J,$A11,Data!$C:$C,X$1,Data!$D:$D,X$2)</f>
        <v>0</v>
      </c>
      <c r="Y11" s="5">
        <f>SUMIFS(Data!$A:$A, Data!$I:$I,$A11,Data!$C:$C,Y$1,Data!$D:$D,Y$2) + SUMIFS(Data!$A:$A, Data!$J:$J,$A11,Data!$C:$C,Y$1,Data!$D:$D,Y$2)</f>
        <v>0</v>
      </c>
      <c r="Z11" s="5">
        <f>SUMIFS(Data!$A:$A, Data!$I:$I,$A11,Data!$C:$C,Z$1,Data!$D:$D,Z$2) + SUMIFS(Data!$A:$A, Data!$J:$J,$A11,Data!$C:$C,Z$1,Data!$D:$D,Z$2)</f>
        <v>0</v>
      </c>
      <c r="AA11" s="5">
        <f>SUMIFS(Data!$A:$A, Data!$I:$I,$A11,Data!$C:$C,AA$1,Data!$D:$D,AA$2) + SUMIFS(Data!$A:$A, Data!$J:$J,$A11,Data!$C:$C,AA$1,Data!$D:$D,AA$2)</f>
        <v>0</v>
      </c>
      <c r="AB11" s="5">
        <f>SUMIFS(Data!$A:$A, Data!$I:$I,$A11,Data!$C:$C,AB$1,Data!$D:$D,AB$2) + SUMIFS(Data!$A:$A, Data!$J:$J,$A11,Data!$C:$C,AB$1,Data!$D:$D,AB$2)</f>
        <v>0</v>
      </c>
      <c r="AC11" s="5">
        <f>SUMIFS(Data!$A:$A, Data!$I:$I,$A11,Data!$C:$C,AC$1,Data!$D:$D,AC$2) + SUMIFS(Data!$A:$A, Data!$J:$J,$A11,Data!$C:$C,AC$1,Data!$D:$D,AC$2)</f>
        <v>0</v>
      </c>
      <c r="AD11" s="5">
        <f>SUMIFS(Data!$A:$A, Data!$I:$I,$A11,Data!$C:$C,AD$1,Data!$D:$D,AD$2) + SUMIFS(Data!$A:$A, Data!$J:$J,$A11,Data!$C:$C,AD$1,Data!$D:$D,AD$2)</f>
        <v>0</v>
      </c>
      <c r="AE11" s="5">
        <f>SUMIFS(Data!$A:$A, Data!$I:$I,$A11,Data!$C:$C,AE$1,Data!$D:$D,AE$2) + SUMIFS(Data!$A:$A, Data!$J:$J,$A11,Data!$C:$C,AE$1,Data!$D:$D,AE$2)</f>
        <v>0</v>
      </c>
      <c r="AF11" s="5">
        <f>SUMIFS(Data!$A:$A, Data!$I:$I,$A11,Data!$C:$C,AF$1,Data!$D:$D,AF$2) + SUMIFS(Data!$A:$A, Data!$J:$J,$A11,Data!$C:$C,AF$1,Data!$D:$D,AF$2)</f>
        <v>0</v>
      </c>
      <c r="AG11" s="5">
        <f>SUMIFS(Data!$A:$A, Data!$I:$I,$A11,Data!$C:$C,AG$1,Data!$D:$D,AG$2) + SUMIFS(Data!$A:$A, Data!$J:$J,$A11,Data!$C:$C,AG$1,Data!$D:$D,AG$2)</f>
        <v>0</v>
      </c>
      <c r="AH11" s="5">
        <f>SUMIFS(Data!$A:$A, Data!$I:$I,$A11,Data!$C:$C,AH$1,Data!$D:$D,AH$2) + SUMIFS(Data!$A:$A, Data!$J:$J,$A11,Data!$C:$C,AH$1,Data!$D:$D,AH$2)</f>
        <v>0</v>
      </c>
      <c r="AI11" s="5">
        <f>SUMIFS(Data!$A:$A, Data!$I:$I,$A11,Data!$C:$C,AI$1,Data!$D:$D,AI$2) + SUMIFS(Data!$A:$A, Data!$J:$J,$A11,Data!$C:$C,AI$1,Data!$D:$D,AI$2)</f>
        <v>0</v>
      </c>
      <c r="AJ11" s="5">
        <f>SUMIFS(Data!$A:$A, Data!$I:$I,$A11,Data!$C:$C,AJ$1,Data!$D:$D,AJ$2) + SUMIFS(Data!$A:$A, Data!$J:$J,$A11,Data!$C:$C,AJ$1,Data!$D:$D,AJ$2)</f>
        <v>0</v>
      </c>
      <c r="AK11" s="5">
        <f>SUMIFS(Data!$A:$A, Data!$I:$I,$A11,Data!$C:$C,AK$1,Data!$D:$D,AK$2) + SUMIFS(Data!$A:$A, Data!$J:$J,$A11,Data!$C:$C,AK$1,Data!$D:$D,AK$2)</f>
        <v>0</v>
      </c>
      <c r="AL11" s="5">
        <f>SUMIFS(Data!$A:$A, Data!$I:$I,$A11,Data!$C:$C,AL$1,Data!$D:$D,AL$2) + SUMIFS(Data!$A:$A, Data!$J:$J,$A11,Data!$C:$C,AL$1,Data!$D:$D,AL$2)</f>
        <v>0</v>
      </c>
      <c r="AM11" s="5">
        <f>SUMIFS(Data!$A:$A, Data!$I:$I,$A11,Data!$C:$C,AM$1,Data!$D:$D,AM$2) + SUMIFS(Data!$A:$A, Data!$J:$J,$A11,Data!$C:$C,AM$1,Data!$D:$D,AM$2)</f>
        <v>0</v>
      </c>
      <c r="AN11" s="5">
        <f>SUMIFS(Data!$A:$A, Data!$I:$I,$A11,Data!$C:$C,AN$1,Data!$D:$D,AN$2) + SUMIFS(Data!$A:$A, Data!$J:$J,$A11,Data!$C:$C,AN$1,Data!$D:$D,AN$2)</f>
        <v>0</v>
      </c>
      <c r="AO11" s="5">
        <f>SUMIFS(Data!$A:$A, Data!$I:$I,$A11,Data!$C:$C,AO$1,Data!$D:$D,AO$2) + SUMIFS(Data!$A:$A, Data!$J:$J,$A11,Data!$C:$C,AO$1,Data!$D:$D,AO$2)</f>
        <v>0</v>
      </c>
      <c r="AP11" s="5">
        <f>SUMIFS(Data!$A:$A, Data!$I:$I,$A11,Data!$C:$C,AP$1,Data!$D:$D,AP$2) + SUMIFS(Data!$A:$A, Data!$J:$J,$A11,Data!$C:$C,AP$1,Data!$D:$D,AP$2)</f>
        <v>0</v>
      </c>
      <c r="AQ11" s="5">
        <f>SUMIFS(Data!$A:$A, Data!$I:$I,$A11,Data!$C:$C,AQ$1,Data!$D:$D,AQ$2) + SUMIFS(Data!$A:$A, Data!$J:$J,$A11,Data!$C:$C,AQ$1,Data!$D:$D,AQ$2)</f>
        <v>0</v>
      </c>
      <c r="AR11" s="5">
        <f>SUMIFS(Data!$A:$A, Data!$I:$I,$A11,Data!$C:$C,AR$1,Data!$D:$D,AR$2) + SUMIFS(Data!$A:$A, Data!$J:$J,$A11,Data!$C:$C,AR$1,Data!$D:$D,AR$2)</f>
        <v>0</v>
      </c>
      <c r="AS11" s="5">
        <f>SUMIFS(Data!$A:$A, Data!$I:$I,$A11,Data!$C:$C,AS$1,Data!$D:$D,AS$2) + SUMIFS(Data!$A:$A, Data!$J:$J,$A11,Data!$C:$C,AS$1,Data!$D:$D,AS$2)</f>
        <v>0</v>
      </c>
      <c r="AT11" s="5">
        <f>SUMIFS(Data!$A:$A, Data!$I:$I,$A11,Data!$C:$C,AT$1,Data!$D:$D,AT$2) + SUMIFS(Data!$A:$A, Data!$J:$J,$A11,Data!$C:$C,AT$1,Data!$D:$D,AT$2)</f>
        <v>0</v>
      </c>
      <c r="AU11" s="5">
        <f>SUMIFS(Data!$A:$A, Data!$I:$I,$A11,Data!$C:$C,AU$1,Data!$D:$D,AU$2) + SUMIFS(Data!$A:$A, Data!$J:$J,$A11,Data!$C:$C,AU$1,Data!$D:$D,AU$2)</f>
        <v>0</v>
      </c>
      <c r="AV11" s="5">
        <f>SUMIFS(Data!$A:$A, Data!$I:$I,$A11,Data!$C:$C,AV$1,Data!$D:$D,AV$2) + SUMIFS(Data!$A:$A, Data!$J:$J,$A11,Data!$C:$C,AV$1,Data!$D:$D,AV$2)</f>
        <v>0</v>
      </c>
      <c r="AW11" s="5">
        <f>SUMIFS(Data!$A:$A, Data!$I:$I,$A11,Data!$C:$C,AW$1,Data!$D:$D,AW$2) + SUMIFS(Data!$A:$A, Data!$J:$J,$A11,Data!$C:$C,AW$1,Data!$D:$D,AW$2)</f>
        <v>0</v>
      </c>
      <c r="AX11" s="5">
        <f>SUMIFS(Data!$A:$A, Data!$I:$I,$A11,Data!$C:$C,AX$1,Data!$D:$D,AX$2) + SUMIFS(Data!$A:$A, Data!$J:$J,$A11,Data!$C:$C,AX$1,Data!$D:$D,AX$2)</f>
        <v>0</v>
      </c>
      <c r="AY11" s="5">
        <f>SUMIFS(Data!$A:$A, Data!$I:$I,$A11,Data!$C:$C,AY$1,Data!$D:$D,AY$2) + SUMIFS(Data!$A:$A, Data!$J:$J,$A11,Data!$C:$C,AY$1,Data!$D:$D,AY$2)</f>
        <v>0</v>
      </c>
      <c r="AZ11" s="5">
        <f>SUMIFS(Data!$A:$A, Data!$I:$I,$A11,Data!$C:$C,AZ$1,Data!$D:$D,AZ$2) + SUMIFS(Data!$A:$A, Data!$J:$J,$A11,Data!$C:$C,AZ$1,Data!$D:$D,AZ$2)</f>
        <v>0</v>
      </c>
      <c r="BA11" s="5">
        <f>SUMIFS(Data!$A:$A, Data!$I:$I,$A11,Data!$C:$C,BA$1,Data!$D:$D,BA$2) + SUMIFS(Data!$A:$A, Data!$J:$J,$A11,Data!$C:$C,BA$1,Data!$D:$D,BA$2)</f>
        <v>0</v>
      </c>
      <c r="BB11" s="5">
        <f>SUMIFS(Data!$A:$A, Data!$I:$I,$A11,Data!$C:$C,BB$1,Data!$D:$D,BB$2) + SUMIFS(Data!$A:$A, Data!$J:$J,$A11,Data!$C:$C,BB$1,Data!$D:$D,BB$2)</f>
        <v>0</v>
      </c>
      <c r="BC11" s="5">
        <f>SUMIFS(Data!$A:$A, Data!$I:$I,$A11,Data!$C:$C,BC$1,Data!$D:$D,BC$2) + SUMIFS(Data!$A:$A, Data!$J:$J,$A11,Data!$C:$C,BC$1,Data!$D:$D,BC$2)</f>
        <v>0</v>
      </c>
      <c r="BD11" s="5">
        <f>SUMIFS(Data!$A:$A, Data!$I:$I,$A11,Data!$C:$C,BD$1,Data!$D:$D,BD$2) + SUMIFS(Data!$A:$A, Data!$J:$J,$A11,Data!$C:$C,BD$1,Data!$D:$D,BD$2)</f>
        <v>0</v>
      </c>
      <c r="BE11" s="5">
        <f>SUMIFS(Data!$A:$A, Data!$I:$I,$A11,Data!$C:$C,BE$1,Data!$D:$D,BE$2) + SUMIFS(Data!$A:$A, Data!$J:$J,$A11,Data!$C:$C,BE$1,Data!$D:$D,BE$2)</f>
        <v>0</v>
      </c>
      <c r="BF11" s="5">
        <f>SUMIFS(Data!$A:$A, Data!$I:$I,$A11,Data!$C:$C,BF$1,Data!$D:$D,BF$2) + SUMIFS(Data!$A:$A, Data!$J:$J,$A11,Data!$C:$C,BF$1,Data!$D:$D,BF$2)</f>
        <v>0</v>
      </c>
      <c r="BG11" s="5">
        <f>SUMIFS(Data!$A:$A, Data!$I:$I,$A11,Data!$C:$C,BG$1,Data!$D:$D,BG$2) + SUMIFS(Data!$A:$A, Data!$J:$J,$A11,Data!$C:$C,BG$1,Data!$D:$D,BG$2)</f>
        <v>0</v>
      </c>
      <c r="BH11" s="5">
        <f>SUMIFS(Data!$A:$A, Data!$I:$I,$A11,Data!$C:$C,BH$1,Data!$D:$D,BH$2) + SUMIFS(Data!$A:$A, Data!$J:$J,$A11,Data!$C:$C,BH$1,Data!$D:$D,BH$2)</f>
        <v>1</v>
      </c>
      <c r="BI11" s="5">
        <f>SUMIFS(Data!$A:$A, Data!$I:$I,$A11,Data!$C:$C,BI$1,Data!$D:$D,BI$2) + SUMIFS(Data!$A:$A, Data!$J:$J,$A11,Data!$C:$C,BI$1,Data!$D:$D,BI$2)</f>
        <v>0</v>
      </c>
      <c r="BJ11" s="5">
        <f>SUMIFS(Data!$A:$A, Data!$I:$I,$A11,Data!$C:$C,BJ$1,Data!$D:$D,BJ$2) + SUMIFS(Data!$A:$A, Data!$J:$J,$A11,Data!$C:$C,BJ$1,Data!$D:$D,BJ$2)</f>
        <v>0</v>
      </c>
      <c r="BK11" s="5">
        <f>SUMIFS(Data!$A:$A, Data!$I:$I,$A11,Data!$C:$C,BK$1,Data!$D:$D,BK$2) + SUMIFS(Data!$A:$A, Data!$J:$J,$A11,Data!$C:$C,BK$1,Data!$D:$D,BK$2)</f>
        <v>0</v>
      </c>
      <c r="BL11" s="5">
        <f>SUMIFS(Data!$A:$A, Data!$I:$I,$A11,Data!$C:$C,BL$1,Data!$D:$D,BL$2) + SUMIFS(Data!$A:$A, Data!$J:$J,$A11,Data!$C:$C,BL$1,Data!$D:$D,BL$2)</f>
        <v>0</v>
      </c>
      <c r="BM11" s="5">
        <f>SUMIFS(Data!$A:$A, Data!$I:$I,$A11,Data!$C:$C,BM$1,Data!$D:$D,BM$2) + SUMIFS(Data!$A:$A, Data!$J:$J,$A11,Data!$C:$C,BM$1,Data!$D:$D,BM$2)</f>
        <v>0</v>
      </c>
      <c r="BN11" s="5">
        <f>SUMIFS(Data!$A:$A, Data!$I:$I,$A11,Data!$C:$C,BN$1,Data!$D:$D,BN$2) + SUMIFS(Data!$A:$A, Data!$J:$J,$A11,Data!$C:$C,BN$1,Data!$D:$D,BN$2)</f>
        <v>0</v>
      </c>
      <c r="BO11" s="5">
        <f>SUMIFS(Data!$A:$A, Data!$I:$I,$A11,Data!$C:$C,BO$1,Data!$D:$D,BO$2) + SUMIFS(Data!$A:$A, Data!$J:$J,$A11,Data!$C:$C,BO$1,Data!$D:$D,BO$2)</f>
        <v>0</v>
      </c>
      <c r="BP11" s="5">
        <f>SUMIFS(Data!$A:$A, Data!$I:$I,$A11,Data!$C:$C,BP$1,Data!$D:$D,BP$2) + SUMIFS(Data!$A:$A, Data!$J:$J,$A11,Data!$C:$C,BP$1,Data!$D:$D,BP$2)</f>
        <v>0</v>
      </c>
      <c r="BQ11" s="5">
        <f>SUMIFS(Data!$A:$A, Data!$I:$I,$A11,Data!$C:$C,BQ$1,Data!$D:$D,BQ$2) + SUMIFS(Data!$A:$A, Data!$J:$J,$A11,Data!$C:$C,BQ$1,Data!$D:$D,BQ$2)</f>
        <v>0</v>
      </c>
      <c r="BR11" s="5">
        <f>SUMIFS(Data!$A:$A, Data!$I:$I,$A11,Data!$C:$C,BR$1,Data!$D:$D,BR$2) + SUMIFS(Data!$A:$A, Data!$J:$J,$A11,Data!$C:$C,BR$1,Data!$D:$D,BR$2)</f>
        <v>0</v>
      </c>
      <c r="BS11" s="5">
        <f>SUMIFS(Data!$A:$A, Data!$I:$I,$A11,Data!$C:$C,BS$1,Data!$D:$D,BS$2) + SUMIFS(Data!$A:$A, Data!$J:$J,$A11,Data!$C:$C,BS$1,Data!$D:$D,BS$2)</f>
        <v>0</v>
      </c>
      <c r="BT11" s="5">
        <f>SUMIFS(Data!$A:$A, Data!$I:$I,$A11,Data!$C:$C,BT$1,Data!$D:$D,BT$2) + SUMIFS(Data!$A:$A, Data!$J:$J,$A11,Data!$C:$C,BT$1,Data!$D:$D,BT$2)</f>
        <v>0</v>
      </c>
      <c r="BU11" s="5">
        <f>SUMIFS(Data!$A:$A, Data!$I:$I,$A11,Data!$C:$C,BU$1,Data!$D:$D,BU$2) + SUMIFS(Data!$A:$A, Data!$J:$J,$A11,Data!$C:$C,BU$1,Data!$D:$D,BU$2)</f>
        <v>0</v>
      </c>
      <c r="BV11" s="5">
        <f>SUMIFS(Data!$A:$A, Data!$I:$I,$A11,Data!$C:$C,BV$1,Data!$D:$D,BV$2) + SUMIFS(Data!$A:$A, Data!$J:$J,$A11,Data!$C:$C,BV$1,Data!$D:$D,BV$2)</f>
        <v>0</v>
      </c>
      <c r="BW11" s="5">
        <f>SUMIFS(Data!$A:$A, Data!$I:$I,$A11,Data!$C:$C,BW$1,Data!$D:$D,BW$2) + SUMIFS(Data!$A:$A, Data!$J:$J,$A11,Data!$C:$C,BW$1,Data!$D:$D,BW$2)</f>
        <v>0</v>
      </c>
      <c r="BX11" s="5">
        <f>SUMIFS(Data!$A:$A, Data!$I:$I,$A11,Data!$C:$C,BX$1,Data!$D:$D,BX$2) + SUMIFS(Data!$A:$A, Data!$J:$J,$A11,Data!$C:$C,BX$1,Data!$D:$D,BX$2)</f>
        <v>0</v>
      </c>
      <c r="BY11" s="5">
        <f>SUMIFS(Data!$A:$A, Data!$I:$I,$A11,Data!$C:$C,BY$1,Data!$D:$D,BY$2) + SUMIFS(Data!$A:$A, Data!$J:$J,$A11,Data!$C:$C,BY$1,Data!$D:$D,BY$2)</f>
        <v>0</v>
      </c>
      <c r="BZ11" s="5">
        <f>SUMIFS(Data!$A:$A, Data!$I:$I,$A11,Data!$C:$C,BZ$1,Data!$D:$D,BZ$2) + SUMIFS(Data!$A:$A, Data!$J:$J,$A11,Data!$C:$C,BZ$1,Data!$D:$D,BZ$2)</f>
        <v>0</v>
      </c>
      <c r="CA11" s="5">
        <f>SUMIFS(Data!$A:$A, Data!$I:$I,$A11,Data!$C:$C,CA$1,Data!$D:$D,CA$2) + SUMIFS(Data!$A:$A, Data!$J:$J,$A11,Data!$C:$C,CA$1,Data!$D:$D,CA$2)</f>
        <v>0</v>
      </c>
      <c r="CB11" s="5">
        <f>SUMIFS(Data!$A:$A, Data!$I:$I,$A11,Data!$C:$C,CB$1,Data!$D:$D,CB$2) + SUMIFS(Data!$A:$A, Data!$J:$J,$A11,Data!$C:$C,CB$1,Data!$D:$D,CB$2)</f>
        <v>0</v>
      </c>
      <c r="CC11" s="5">
        <f>SUMIFS(Data!$A:$A, Data!$I:$I,$A11,Data!$C:$C,CC$1,Data!$D:$D,CC$2) + SUMIFS(Data!$A:$A, Data!$J:$J,$A11,Data!$C:$C,CC$1,Data!$D:$D,CC$2)</f>
        <v>0</v>
      </c>
      <c r="CD11" s="5">
        <f>SUMIFS(Data!$A:$A, Data!$I:$I,$A11,Data!$C:$C,CD$1,Data!$D:$D,CD$2) + SUMIFS(Data!$A:$A, Data!$J:$J,$A11,Data!$C:$C,CD$1,Data!$D:$D,CD$2)</f>
        <v>0</v>
      </c>
      <c r="CE11" s="5">
        <f>SUMIFS(Data!$A:$A, Data!$I:$I,$A11,Data!$C:$C,CE$1,Data!$D:$D,CE$2) + SUMIFS(Data!$A:$A, Data!$J:$J,$A11,Data!$C:$C,CE$1,Data!$D:$D,CE$2)</f>
        <v>0</v>
      </c>
      <c r="CF11" s="5">
        <f>SUMIFS(Data!$A:$A, Data!$I:$I,$A11,Data!$C:$C,CF$1,Data!$D:$D,CF$2) + SUMIFS(Data!$A:$A, Data!$J:$J,$A11,Data!$C:$C,CF$1,Data!$D:$D,CF$2)</f>
        <v>0</v>
      </c>
      <c r="CG11" s="5">
        <f>SUMIFS(Data!$A:$A, Data!$I:$I,$A11,Data!$C:$C,CG$1,Data!$D:$D,CG$2) + SUMIFS(Data!$A:$A, Data!$J:$J,$A11,Data!$C:$C,CG$1,Data!$D:$D,CG$2)</f>
        <v>0</v>
      </c>
      <c r="CH11" s="5">
        <f>SUMIFS(Data!$A:$A, Data!$I:$I,$A11,Data!$C:$C,CH$1,Data!$D:$D,CH$2) + SUMIFS(Data!$A:$A, Data!$J:$J,$A11,Data!$C:$C,CH$1,Data!$D:$D,CH$2)</f>
        <v>0</v>
      </c>
      <c r="CI11" s="5">
        <f>SUMIFS(Data!$A:$A, Data!$I:$I,$A11,Data!$C:$C,CI$1,Data!$D:$D,CI$2) + SUMIFS(Data!$A:$A, Data!$J:$J,$A11,Data!$C:$C,CI$1,Data!$D:$D,CI$2)</f>
        <v>0</v>
      </c>
      <c r="CJ11" s="5">
        <f>SUMIFS(Data!$A:$A, Data!$I:$I,$A11,Data!$C:$C,CJ$1,Data!$D:$D,CJ$2) + SUMIFS(Data!$A:$A, Data!$J:$J,$A11,Data!$C:$C,CJ$1,Data!$D:$D,CJ$2)</f>
        <v>0</v>
      </c>
      <c r="CK11" s="5">
        <f>SUMIFS(Data!$A:$A, Data!$I:$I,$A11,Data!$C:$C,CK$1,Data!$D:$D,CK$2) + SUMIFS(Data!$A:$A, Data!$J:$J,$A11,Data!$C:$C,CK$1,Data!$D:$D,CK$2)</f>
        <v>0</v>
      </c>
      <c r="CL11" s="5">
        <f>SUMIFS(Data!$A:$A, Data!$I:$I,$A11,Data!$C:$C,CL$1,Data!$D:$D,CL$2) + SUMIFS(Data!$A:$A, Data!$J:$J,$A11,Data!$C:$C,CL$1,Data!$D:$D,CL$2)</f>
        <v>0</v>
      </c>
      <c r="CM11" s="5">
        <f>SUMIFS(Data!$A:$A, Data!$I:$I,$A11,Data!$C:$C,CM$1,Data!$D:$D,CM$2) + SUMIFS(Data!$A:$A, Data!$J:$J,$A11,Data!$C:$C,CM$1,Data!$D:$D,CM$2)</f>
        <v>0</v>
      </c>
      <c r="CN11" s="5">
        <f>SUMIFS(Data!$A:$A, Data!$I:$I,$A11,Data!$C:$C,CN$1,Data!$D:$D,CN$2) + SUMIFS(Data!$A:$A, Data!$J:$J,$A11,Data!$C:$C,CN$1,Data!$D:$D,CN$2)</f>
        <v>0</v>
      </c>
      <c r="CO11" s="5">
        <f>SUMIFS(Data!$A:$A, Data!$I:$I,$A11,Data!$C:$C,CO$1,Data!$D:$D,CO$2) + SUMIFS(Data!$A:$A, Data!$J:$J,$A11,Data!$C:$C,CO$1,Data!$D:$D,CO$2)</f>
        <v>0</v>
      </c>
      <c r="CP11" s="5">
        <f>SUMIFS(Data!$A:$A, Data!$I:$I,$A11,Data!$C:$C,CP$1,Data!$D:$D,CP$2) + SUMIFS(Data!$A:$A, Data!$J:$J,$A11,Data!$C:$C,CP$1,Data!$D:$D,CP$2)</f>
        <v>0</v>
      </c>
      <c r="CQ11" s="5">
        <f>SUMIFS(Data!$A:$A, Data!$I:$I,$A11,Data!$C:$C,CQ$1,Data!$D:$D,CQ$2) + SUMIFS(Data!$A:$A, Data!$J:$J,$A11,Data!$C:$C,CQ$1,Data!$D:$D,CQ$2)</f>
        <v>0</v>
      </c>
      <c r="CR11" s="5">
        <f>SUMIFS(Data!$A:$A, Data!$I:$I,$A11,Data!$C:$C,CR$1,Data!$D:$D,CR$2) + SUMIFS(Data!$A:$A, Data!$J:$J,$A11,Data!$C:$C,CR$1,Data!$D:$D,CR$2)</f>
        <v>0</v>
      </c>
      <c r="CS11" s="5">
        <f>SUMIFS(Data!$A:$A, Data!$I:$I,$A11,Data!$C:$C,CS$1,Data!$D:$D,CS$2) + SUMIFS(Data!$A:$A, Data!$J:$J,$A11,Data!$C:$C,CS$1,Data!$D:$D,CS$2)</f>
        <v>0</v>
      </c>
      <c r="CT11" s="5">
        <f>SUMIFS(Data!$A:$A, Data!$I:$I,$A11,Data!$C:$C,CT$1,Data!$D:$D,CT$2) + SUMIFS(Data!$A:$A, Data!$J:$J,$A11,Data!$C:$C,CT$1,Data!$D:$D,CT$2)</f>
        <v>0</v>
      </c>
      <c r="CU11" s="5">
        <f>SUMIFS(Data!$A:$A, Data!$I:$I,$A11,Data!$C:$C,CU$1,Data!$D:$D,CU$2) + SUMIFS(Data!$A:$A, Data!$J:$J,$A11,Data!$C:$C,CU$1,Data!$D:$D,CU$2)</f>
        <v>0</v>
      </c>
      <c r="CV11" s="5">
        <f>SUMIFS(Data!$A:$A, Data!$I:$I,$A11,Data!$C:$C,CV$1,Data!$D:$D,CV$2) + SUMIFS(Data!$A:$A, Data!$J:$J,$A11,Data!$C:$C,CV$1,Data!$D:$D,CV$2)</f>
        <v>1</v>
      </c>
      <c r="CW11" s="5">
        <f t="shared" ref="CW11:CX11" si="10">SUMIF($B$2:$CV$2,CW$2, $B11:$CV11)</f>
        <v>1</v>
      </c>
      <c r="CX11" s="5">
        <f t="shared" si="10"/>
        <v>1</v>
      </c>
      <c r="CY11" s="5">
        <f t="shared" si="3"/>
        <v>3</v>
      </c>
    </row>
    <row r="12">
      <c r="A12" s="5" t="str">
        <f>Countries!A10</f>
        <v>BOT</v>
      </c>
      <c r="B12" s="5">
        <f>SUMIFS(Data!$A:$A, Data!$I:$I,$A12,Data!$C:$C,B$1,Data!$D:$D,B$2) + SUMIFS(Data!$A:$A, Data!$J:$J,$A12,Data!$C:$C,B$1,Data!$D:$D,B$2)</f>
        <v>0</v>
      </c>
      <c r="C12" s="5">
        <f>SUMIFS(Data!$A:$A, Data!$I:$I,$A12,Data!$C:$C,C$1,Data!$D:$D,C$2) + SUMIFS(Data!$A:$A, Data!$J:$J,$A12,Data!$C:$C,C$1,Data!$D:$D,C$2)</f>
        <v>0</v>
      </c>
      <c r="D12" s="5">
        <f>SUMIFS(Data!$A:$A, Data!$I:$I,$A12,Data!$C:$C,D$1,Data!$D:$D,D$2) + SUMIFS(Data!$A:$A, Data!$J:$J,$A12,Data!$C:$C,D$1,Data!$D:$D,D$2)</f>
        <v>0</v>
      </c>
      <c r="E12" s="5">
        <f>SUMIFS(Data!$A:$A, Data!$I:$I,$A12,Data!$C:$C,E$1,Data!$D:$D,E$2) + SUMIFS(Data!$A:$A, Data!$J:$J,$A12,Data!$C:$C,E$1,Data!$D:$D,E$2)</f>
        <v>0</v>
      </c>
      <c r="F12" s="5">
        <f>SUMIFS(Data!$A:$A, Data!$I:$I,$A12,Data!$C:$C,F$1,Data!$D:$D,F$2) + SUMIFS(Data!$A:$A, Data!$J:$J,$A12,Data!$C:$C,F$1,Data!$D:$D,F$2)</f>
        <v>0</v>
      </c>
      <c r="G12" s="5">
        <f>SUMIFS(Data!$A:$A, Data!$I:$I,$A12,Data!$C:$C,G$1,Data!$D:$D,G$2) + SUMIFS(Data!$A:$A, Data!$J:$J,$A12,Data!$C:$C,G$1,Data!$D:$D,G$2)</f>
        <v>0</v>
      </c>
      <c r="H12" s="5">
        <f>SUMIFS(Data!$A:$A, Data!$I:$I,$A12,Data!$C:$C,H$1,Data!$D:$D,H$2) + SUMIFS(Data!$A:$A, Data!$J:$J,$A12,Data!$C:$C,H$1,Data!$D:$D,H$2)</f>
        <v>0</v>
      </c>
      <c r="I12" s="5">
        <f>SUMIFS(Data!$A:$A, Data!$I:$I,$A12,Data!$C:$C,I$1,Data!$D:$D,I$2) + SUMIFS(Data!$A:$A, Data!$J:$J,$A12,Data!$C:$C,I$1,Data!$D:$D,I$2)</f>
        <v>0</v>
      </c>
      <c r="J12" s="5">
        <f>SUMIFS(Data!$A:$A, Data!$I:$I,$A12,Data!$C:$C,J$1,Data!$D:$D,J$2) + SUMIFS(Data!$A:$A, Data!$J:$J,$A12,Data!$C:$C,J$1,Data!$D:$D,J$2)</f>
        <v>4</v>
      </c>
      <c r="K12" s="5">
        <f>SUMIFS(Data!$A:$A, Data!$I:$I,$A12,Data!$C:$C,K$1,Data!$D:$D,K$2) + SUMIFS(Data!$A:$A, Data!$J:$J,$A12,Data!$C:$C,K$1,Data!$D:$D,K$2)</f>
        <v>0</v>
      </c>
      <c r="L12" s="5">
        <f>SUMIFS(Data!$A:$A, Data!$I:$I,$A12,Data!$C:$C,L$1,Data!$D:$D,L$2) + SUMIFS(Data!$A:$A, Data!$J:$J,$A12,Data!$C:$C,L$1,Data!$D:$D,L$2)</f>
        <v>0</v>
      </c>
      <c r="M12" s="5">
        <f>SUMIFS(Data!$A:$A, Data!$I:$I,$A12,Data!$C:$C,M$1,Data!$D:$D,M$2) + SUMIFS(Data!$A:$A, Data!$J:$J,$A12,Data!$C:$C,M$1,Data!$D:$D,M$2)</f>
        <v>0</v>
      </c>
      <c r="N12" s="5">
        <f>SUMIFS(Data!$A:$A, Data!$I:$I,$A12,Data!$C:$C,N$1,Data!$D:$D,N$2) + SUMIFS(Data!$A:$A, Data!$J:$J,$A12,Data!$C:$C,N$1,Data!$D:$D,N$2)</f>
        <v>0</v>
      </c>
      <c r="O12" s="5">
        <f>SUMIFS(Data!$A:$A, Data!$I:$I,$A12,Data!$C:$C,O$1,Data!$D:$D,O$2) + SUMIFS(Data!$A:$A, Data!$J:$J,$A12,Data!$C:$C,O$1,Data!$D:$D,O$2)</f>
        <v>0</v>
      </c>
      <c r="P12" s="5">
        <f>SUMIFS(Data!$A:$A, Data!$I:$I,$A12,Data!$C:$C,P$1,Data!$D:$D,P$2) + SUMIFS(Data!$A:$A, Data!$J:$J,$A12,Data!$C:$C,P$1,Data!$D:$D,P$2)</f>
        <v>0</v>
      </c>
      <c r="Q12" s="5">
        <f>SUMIFS(Data!$A:$A, Data!$I:$I,$A12,Data!$C:$C,Q$1,Data!$D:$D,Q$2) + SUMIFS(Data!$A:$A, Data!$J:$J,$A12,Data!$C:$C,Q$1,Data!$D:$D,Q$2)</f>
        <v>0</v>
      </c>
      <c r="R12" s="5">
        <f>SUMIFS(Data!$A:$A, Data!$I:$I,$A12,Data!$C:$C,R$1,Data!$D:$D,R$2) + SUMIFS(Data!$A:$A, Data!$J:$J,$A12,Data!$C:$C,R$1,Data!$D:$D,R$2)</f>
        <v>0</v>
      </c>
      <c r="S12" s="5">
        <f>SUMIFS(Data!$A:$A, Data!$I:$I,$A12,Data!$C:$C,S$1,Data!$D:$D,S$2) + SUMIFS(Data!$A:$A, Data!$J:$J,$A12,Data!$C:$C,S$1,Data!$D:$D,S$2)</f>
        <v>0</v>
      </c>
      <c r="T12" s="5">
        <f>SUMIFS(Data!$A:$A, Data!$I:$I,$A12,Data!$C:$C,T$1,Data!$D:$D,T$2) + SUMIFS(Data!$A:$A, Data!$J:$J,$A12,Data!$C:$C,T$1,Data!$D:$D,T$2)</f>
        <v>0</v>
      </c>
      <c r="U12" s="5">
        <f>SUMIFS(Data!$A:$A, Data!$I:$I,$A12,Data!$C:$C,U$1,Data!$D:$D,U$2) + SUMIFS(Data!$A:$A, Data!$J:$J,$A12,Data!$C:$C,U$1,Data!$D:$D,U$2)</f>
        <v>0</v>
      </c>
      <c r="V12" s="5">
        <f>SUMIFS(Data!$A:$A, Data!$I:$I,$A12,Data!$C:$C,V$1,Data!$D:$D,V$2) + SUMIFS(Data!$A:$A, Data!$J:$J,$A12,Data!$C:$C,V$1,Data!$D:$D,V$2)</f>
        <v>0</v>
      </c>
      <c r="W12" s="5">
        <f>SUMIFS(Data!$A:$A, Data!$I:$I,$A12,Data!$C:$C,W$1,Data!$D:$D,W$2) + SUMIFS(Data!$A:$A, Data!$J:$J,$A12,Data!$C:$C,W$1,Data!$D:$D,W$2)</f>
        <v>0</v>
      </c>
      <c r="X12" s="5">
        <f>SUMIFS(Data!$A:$A, Data!$I:$I,$A12,Data!$C:$C,X$1,Data!$D:$D,X$2) + SUMIFS(Data!$A:$A, Data!$J:$J,$A12,Data!$C:$C,X$1,Data!$D:$D,X$2)</f>
        <v>0</v>
      </c>
      <c r="Y12" s="5">
        <f>SUMIFS(Data!$A:$A, Data!$I:$I,$A12,Data!$C:$C,Y$1,Data!$D:$D,Y$2) + SUMIFS(Data!$A:$A, Data!$J:$J,$A12,Data!$C:$C,Y$1,Data!$D:$D,Y$2)</f>
        <v>0</v>
      </c>
      <c r="Z12" s="5">
        <f>SUMIFS(Data!$A:$A, Data!$I:$I,$A12,Data!$C:$C,Z$1,Data!$D:$D,Z$2) + SUMIFS(Data!$A:$A, Data!$J:$J,$A12,Data!$C:$C,Z$1,Data!$D:$D,Z$2)</f>
        <v>0</v>
      </c>
      <c r="AA12" s="5">
        <f>SUMIFS(Data!$A:$A, Data!$I:$I,$A12,Data!$C:$C,AA$1,Data!$D:$D,AA$2) + SUMIFS(Data!$A:$A, Data!$J:$J,$A12,Data!$C:$C,AA$1,Data!$D:$D,AA$2)</f>
        <v>0</v>
      </c>
      <c r="AB12" s="5">
        <f>SUMIFS(Data!$A:$A, Data!$I:$I,$A12,Data!$C:$C,AB$1,Data!$D:$D,AB$2) + SUMIFS(Data!$A:$A, Data!$J:$J,$A12,Data!$C:$C,AB$1,Data!$D:$D,AB$2)</f>
        <v>0</v>
      </c>
      <c r="AC12" s="5">
        <f>SUMIFS(Data!$A:$A, Data!$I:$I,$A12,Data!$C:$C,AC$1,Data!$D:$D,AC$2) + SUMIFS(Data!$A:$A, Data!$J:$J,$A12,Data!$C:$C,AC$1,Data!$D:$D,AC$2)</f>
        <v>0</v>
      </c>
      <c r="AD12" s="5">
        <f>SUMIFS(Data!$A:$A, Data!$I:$I,$A12,Data!$C:$C,AD$1,Data!$D:$D,AD$2) + SUMIFS(Data!$A:$A, Data!$J:$J,$A12,Data!$C:$C,AD$1,Data!$D:$D,AD$2)</f>
        <v>0</v>
      </c>
      <c r="AE12" s="5">
        <f>SUMIFS(Data!$A:$A, Data!$I:$I,$A12,Data!$C:$C,AE$1,Data!$D:$D,AE$2) + SUMIFS(Data!$A:$A, Data!$J:$J,$A12,Data!$C:$C,AE$1,Data!$D:$D,AE$2)</f>
        <v>0</v>
      </c>
      <c r="AF12" s="5">
        <f>SUMIFS(Data!$A:$A, Data!$I:$I,$A12,Data!$C:$C,AF$1,Data!$D:$D,AF$2) + SUMIFS(Data!$A:$A, Data!$J:$J,$A12,Data!$C:$C,AF$1,Data!$D:$D,AF$2)</f>
        <v>0</v>
      </c>
      <c r="AG12" s="5">
        <f>SUMIFS(Data!$A:$A, Data!$I:$I,$A12,Data!$C:$C,AG$1,Data!$D:$D,AG$2) + SUMIFS(Data!$A:$A, Data!$J:$J,$A12,Data!$C:$C,AG$1,Data!$D:$D,AG$2)</f>
        <v>0</v>
      </c>
      <c r="AH12" s="5">
        <f>SUMIFS(Data!$A:$A, Data!$I:$I,$A12,Data!$C:$C,AH$1,Data!$D:$D,AH$2) + SUMIFS(Data!$A:$A, Data!$J:$J,$A12,Data!$C:$C,AH$1,Data!$D:$D,AH$2)</f>
        <v>0</v>
      </c>
      <c r="AI12" s="5">
        <f>SUMIFS(Data!$A:$A, Data!$I:$I,$A12,Data!$C:$C,AI$1,Data!$D:$D,AI$2) + SUMIFS(Data!$A:$A, Data!$J:$J,$A12,Data!$C:$C,AI$1,Data!$D:$D,AI$2)</f>
        <v>0</v>
      </c>
      <c r="AJ12" s="5">
        <f>SUMIFS(Data!$A:$A, Data!$I:$I,$A12,Data!$C:$C,AJ$1,Data!$D:$D,AJ$2) + SUMIFS(Data!$A:$A, Data!$J:$J,$A12,Data!$C:$C,AJ$1,Data!$D:$D,AJ$2)</f>
        <v>0</v>
      </c>
      <c r="AK12" s="5">
        <f>SUMIFS(Data!$A:$A, Data!$I:$I,$A12,Data!$C:$C,AK$1,Data!$D:$D,AK$2) + SUMIFS(Data!$A:$A, Data!$J:$J,$A12,Data!$C:$C,AK$1,Data!$D:$D,AK$2)</f>
        <v>0</v>
      </c>
      <c r="AL12" s="5">
        <f>SUMIFS(Data!$A:$A, Data!$I:$I,$A12,Data!$C:$C,AL$1,Data!$D:$D,AL$2) + SUMIFS(Data!$A:$A, Data!$J:$J,$A12,Data!$C:$C,AL$1,Data!$D:$D,AL$2)</f>
        <v>0</v>
      </c>
      <c r="AM12" s="5">
        <f>SUMIFS(Data!$A:$A, Data!$I:$I,$A12,Data!$C:$C,AM$1,Data!$D:$D,AM$2) + SUMIFS(Data!$A:$A, Data!$J:$J,$A12,Data!$C:$C,AM$1,Data!$D:$D,AM$2)</f>
        <v>0</v>
      </c>
      <c r="AN12" s="5">
        <f>SUMIFS(Data!$A:$A, Data!$I:$I,$A12,Data!$C:$C,AN$1,Data!$D:$D,AN$2) + SUMIFS(Data!$A:$A, Data!$J:$J,$A12,Data!$C:$C,AN$1,Data!$D:$D,AN$2)</f>
        <v>0</v>
      </c>
      <c r="AO12" s="5">
        <f>SUMIFS(Data!$A:$A, Data!$I:$I,$A12,Data!$C:$C,AO$1,Data!$D:$D,AO$2) + SUMIFS(Data!$A:$A, Data!$J:$J,$A12,Data!$C:$C,AO$1,Data!$D:$D,AO$2)</f>
        <v>0</v>
      </c>
      <c r="AP12" s="5">
        <f>SUMIFS(Data!$A:$A, Data!$I:$I,$A12,Data!$C:$C,AP$1,Data!$D:$D,AP$2) + SUMIFS(Data!$A:$A, Data!$J:$J,$A12,Data!$C:$C,AP$1,Data!$D:$D,AP$2)</f>
        <v>0</v>
      </c>
      <c r="AQ12" s="5">
        <f>SUMIFS(Data!$A:$A, Data!$I:$I,$A12,Data!$C:$C,AQ$1,Data!$D:$D,AQ$2) + SUMIFS(Data!$A:$A, Data!$J:$J,$A12,Data!$C:$C,AQ$1,Data!$D:$D,AQ$2)</f>
        <v>0</v>
      </c>
      <c r="AR12" s="5">
        <f>SUMIFS(Data!$A:$A, Data!$I:$I,$A12,Data!$C:$C,AR$1,Data!$D:$D,AR$2) + SUMIFS(Data!$A:$A, Data!$J:$J,$A12,Data!$C:$C,AR$1,Data!$D:$D,AR$2)</f>
        <v>0</v>
      </c>
      <c r="AS12" s="5">
        <f>SUMIFS(Data!$A:$A, Data!$I:$I,$A12,Data!$C:$C,AS$1,Data!$D:$D,AS$2) + SUMIFS(Data!$A:$A, Data!$J:$J,$A12,Data!$C:$C,AS$1,Data!$D:$D,AS$2)</f>
        <v>0</v>
      </c>
      <c r="AT12" s="5">
        <f>SUMIFS(Data!$A:$A, Data!$I:$I,$A12,Data!$C:$C,AT$1,Data!$D:$D,AT$2) + SUMIFS(Data!$A:$A, Data!$J:$J,$A12,Data!$C:$C,AT$1,Data!$D:$D,AT$2)</f>
        <v>0</v>
      </c>
      <c r="AU12" s="5">
        <f>SUMIFS(Data!$A:$A, Data!$I:$I,$A12,Data!$C:$C,AU$1,Data!$D:$D,AU$2) + SUMIFS(Data!$A:$A, Data!$J:$J,$A12,Data!$C:$C,AU$1,Data!$D:$D,AU$2)</f>
        <v>0</v>
      </c>
      <c r="AV12" s="5">
        <f>SUMIFS(Data!$A:$A, Data!$I:$I,$A12,Data!$C:$C,AV$1,Data!$D:$D,AV$2) + SUMIFS(Data!$A:$A, Data!$J:$J,$A12,Data!$C:$C,AV$1,Data!$D:$D,AV$2)</f>
        <v>0</v>
      </c>
      <c r="AW12" s="5">
        <f>SUMIFS(Data!$A:$A, Data!$I:$I,$A12,Data!$C:$C,AW$1,Data!$D:$D,AW$2) + SUMIFS(Data!$A:$A, Data!$J:$J,$A12,Data!$C:$C,AW$1,Data!$D:$D,AW$2)</f>
        <v>0</v>
      </c>
      <c r="AX12" s="5">
        <f>SUMIFS(Data!$A:$A, Data!$I:$I,$A12,Data!$C:$C,AX$1,Data!$D:$D,AX$2) + SUMIFS(Data!$A:$A, Data!$J:$J,$A12,Data!$C:$C,AX$1,Data!$D:$D,AX$2)</f>
        <v>0</v>
      </c>
      <c r="AY12" s="5">
        <f>SUMIFS(Data!$A:$A, Data!$I:$I,$A12,Data!$C:$C,AY$1,Data!$D:$D,AY$2) + SUMIFS(Data!$A:$A, Data!$J:$J,$A12,Data!$C:$C,AY$1,Data!$D:$D,AY$2)</f>
        <v>0</v>
      </c>
      <c r="AZ12" s="5">
        <f>SUMIFS(Data!$A:$A, Data!$I:$I,$A12,Data!$C:$C,AZ$1,Data!$D:$D,AZ$2) + SUMIFS(Data!$A:$A, Data!$J:$J,$A12,Data!$C:$C,AZ$1,Data!$D:$D,AZ$2)</f>
        <v>0</v>
      </c>
      <c r="BA12" s="5">
        <f>SUMIFS(Data!$A:$A, Data!$I:$I,$A12,Data!$C:$C,BA$1,Data!$D:$D,BA$2) + SUMIFS(Data!$A:$A, Data!$J:$J,$A12,Data!$C:$C,BA$1,Data!$D:$D,BA$2)</f>
        <v>0</v>
      </c>
      <c r="BB12" s="5">
        <f>SUMIFS(Data!$A:$A, Data!$I:$I,$A12,Data!$C:$C,BB$1,Data!$D:$D,BB$2) + SUMIFS(Data!$A:$A, Data!$J:$J,$A12,Data!$C:$C,BB$1,Data!$D:$D,BB$2)</f>
        <v>0</v>
      </c>
      <c r="BC12" s="5">
        <f>SUMIFS(Data!$A:$A, Data!$I:$I,$A12,Data!$C:$C,BC$1,Data!$D:$D,BC$2) + SUMIFS(Data!$A:$A, Data!$J:$J,$A12,Data!$C:$C,BC$1,Data!$D:$D,BC$2)</f>
        <v>0</v>
      </c>
      <c r="BD12" s="5">
        <f>SUMIFS(Data!$A:$A, Data!$I:$I,$A12,Data!$C:$C,BD$1,Data!$D:$D,BD$2) + SUMIFS(Data!$A:$A, Data!$J:$J,$A12,Data!$C:$C,BD$1,Data!$D:$D,BD$2)</f>
        <v>0</v>
      </c>
      <c r="BE12" s="5">
        <f>SUMIFS(Data!$A:$A, Data!$I:$I,$A12,Data!$C:$C,BE$1,Data!$D:$D,BE$2) + SUMIFS(Data!$A:$A, Data!$J:$J,$A12,Data!$C:$C,BE$1,Data!$D:$D,BE$2)</f>
        <v>0</v>
      </c>
      <c r="BF12" s="5">
        <f>SUMIFS(Data!$A:$A, Data!$I:$I,$A12,Data!$C:$C,BF$1,Data!$D:$D,BF$2) + SUMIFS(Data!$A:$A, Data!$J:$J,$A12,Data!$C:$C,BF$1,Data!$D:$D,BF$2)</f>
        <v>0</v>
      </c>
      <c r="BG12" s="5">
        <f>SUMIFS(Data!$A:$A, Data!$I:$I,$A12,Data!$C:$C,BG$1,Data!$D:$D,BG$2) + SUMIFS(Data!$A:$A, Data!$J:$J,$A12,Data!$C:$C,BG$1,Data!$D:$D,BG$2)</f>
        <v>0</v>
      </c>
      <c r="BH12" s="5">
        <f>SUMIFS(Data!$A:$A, Data!$I:$I,$A12,Data!$C:$C,BH$1,Data!$D:$D,BH$2) + SUMIFS(Data!$A:$A, Data!$J:$J,$A12,Data!$C:$C,BH$1,Data!$D:$D,BH$2)</f>
        <v>0</v>
      </c>
      <c r="BI12" s="5">
        <f>SUMIFS(Data!$A:$A, Data!$I:$I,$A12,Data!$C:$C,BI$1,Data!$D:$D,BI$2) + SUMIFS(Data!$A:$A, Data!$J:$J,$A12,Data!$C:$C,BI$1,Data!$D:$D,BI$2)</f>
        <v>0</v>
      </c>
      <c r="BJ12" s="5">
        <f>SUMIFS(Data!$A:$A, Data!$I:$I,$A12,Data!$C:$C,BJ$1,Data!$D:$D,BJ$2) + SUMIFS(Data!$A:$A, Data!$J:$J,$A12,Data!$C:$C,BJ$1,Data!$D:$D,BJ$2)</f>
        <v>0</v>
      </c>
      <c r="BK12" s="5">
        <f>SUMIFS(Data!$A:$A, Data!$I:$I,$A12,Data!$C:$C,BK$1,Data!$D:$D,BK$2) + SUMIFS(Data!$A:$A, Data!$J:$J,$A12,Data!$C:$C,BK$1,Data!$D:$D,BK$2)</f>
        <v>0</v>
      </c>
      <c r="BL12" s="5">
        <f>SUMIFS(Data!$A:$A, Data!$I:$I,$A12,Data!$C:$C,BL$1,Data!$D:$D,BL$2) + SUMIFS(Data!$A:$A, Data!$J:$J,$A12,Data!$C:$C,BL$1,Data!$D:$D,BL$2)</f>
        <v>0</v>
      </c>
      <c r="BM12" s="5">
        <f>SUMIFS(Data!$A:$A, Data!$I:$I,$A12,Data!$C:$C,BM$1,Data!$D:$D,BM$2) + SUMIFS(Data!$A:$A, Data!$J:$J,$A12,Data!$C:$C,BM$1,Data!$D:$D,BM$2)</f>
        <v>0</v>
      </c>
      <c r="BN12" s="5">
        <f>SUMIFS(Data!$A:$A, Data!$I:$I,$A12,Data!$C:$C,BN$1,Data!$D:$D,BN$2) + SUMIFS(Data!$A:$A, Data!$J:$J,$A12,Data!$C:$C,BN$1,Data!$D:$D,BN$2)</f>
        <v>0</v>
      </c>
      <c r="BO12" s="5">
        <f>SUMIFS(Data!$A:$A, Data!$I:$I,$A12,Data!$C:$C,BO$1,Data!$D:$D,BO$2) + SUMIFS(Data!$A:$A, Data!$J:$J,$A12,Data!$C:$C,BO$1,Data!$D:$D,BO$2)</f>
        <v>0</v>
      </c>
      <c r="BP12" s="5">
        <f>SUMIFS(Data!$A:$A, Data!$I:$I,$A12,Data!$C:$C,BP$1,Data!$D:$D,BP$2) + SUMIFS(Data!$A:$A, Data!$J:$J,$A12,Data!$C:$C,BP$1,Data!$D:$D,BP$2)</f>
        <v>0</v>
      </c>
      <c r="BQ12" s="5">
        <f>SUMIFS(Data!$A:$A, Data!$I:$I,$A12,Data!$C:$C,BQ$1,Data!$D:$D,BQ$2) + SUMIFS(Data!$A:$A, Data!$J:$J,$A12,Data!$C:$C,BQ$1,Data!$D:$D,BQ$2)</f>
        <v>0</v>
      </c>
      <c r="BR12" s="5">
        <f>SUMIFS(Data!$A:$A, Data!$I:$I,$A12,Data!$C:$C,BR$1,Data!$D:$D,BR$2) + SUMIFS(Data!$A:$A, Data!$J:$J,$A12,Data!$C:$C,BR$1,Data!$D:$D,BR$2)</f>
        <v>0</v>
      </c>
      <c r="BS12" s="5">
        <f>SUMIFS(Data!$A:$A, Data!$I:$I,$A12,Data!$C:$C,BS$1,Data!$D:$D,BS$2) + SUMIFS(Data!$A:$A, Data!$J:$J,$A12,Data!$C:$C,BS$1,Data!$D:$D,BS$2)</f>
        <v>0</v>
      </c>
      <c r="BT12" s="5">
        <f>SUMIFS(Data!$A:$A, Data!$I:$I,$A12,Data!$C:$C,BT$1,Data!$D:$D,BT$2) + SUMIFS(Data!$A:$A, Data!$J:$J,$A12,Data!$C:$C,BT$1,Data!$D:$D,BT$2)</f>
        <v>0</v>
      </c>
      <c r="BU12" s="5">
        <f>SUMIFS(Data!$A:$A, Data!$I:$I,$A12,Data!$C:$C,BU$1,Data!$D:$D,BU$2) + SUMIFS(Data!$A:$A, Data!$J:$J,$A12,Data!$C:$C,BU$1,Data!$D:$D,BU$2)</f>
        <v>0</v>
      </c>
      <c r="BV12" s="5">
        <f>SUMIFS(Data!$A:$A, Data!$I:$I,$A12,Data!$C:$C,BV$1,Data!$D:$D,BV$2) + SUMIFS(Data!$A:$A, Data!$J:$J,$A12,Data!$C:$C,BV$1,Data!$D:$D,BV$2)</f>
        <v>0</v>
      </c>
      <c r="BW12" s="5">
        <f>SUMIFS(Data!$A:$A, Data!$I:$I,$A12,Data!$C:$C,BW$1,Data!$D:$D,BW$2) + SUMIFS(Data!$A:$A, Data!$J:$J,$A12,Data!$C:$C,BW$1,Data!$D:$D,BW$2)</f>
        <v>0</v>
      </c>
      <c r="BX12" s="5">
        <f>SUMIFS(Data!$A:$A, Data!$I:$I,$A12,Data!$C:$C,BX$1,Data!$D:$D,BX$2) + SUMIFS(Data!$A:$A, Data!$J:$J,$A12,Data!$C:$C,BX$1,Data!$D:$D,BX$2)</f>
        <v>0</v>
      </c>
      <c r="BY12" s="5">
        <f>SUMIFS(Data!$A:$A, Data!$I:$I,$A12,Data!$C:$C,BY$1,Data!$D:$D,BY$2) + SUMIFS(Data!$A:$A, Data!$J:$J,$A12,Data!$C:$C,BY$1,Data!$D:$D,BY$2)</f>
        <v>0</v>
      </c>
      <c r="BZ12" s="5">
        <f>SUMIFS(Data!$A:$A, Data!$I:$I,$A12,Data!$C:$C,BZ$1,Data!$D:$D,BZ$2) + SUMIFS(Data!$A:$A, Data!$J:$J,$A12,Data!$C:$C,BZ$1,Data!$D:$D,BZ$2)</f>
        <v>0</v>
      </c>
      <c r="CA12" s="5">
        <f>SUMIFS(Data!$A:$A, Data!$I:$I,$A12,Data!$C:$C,CA$1,Data!$D:$D,CA$2) + SUMIFS(Data!$A:$A, Data!$J:$J,$A12,Data!$C:$C,CA$1,Data!$D:$D,CA$2)</f>
        <v>0</v>
      </c>
      <c r="CB12" s="5">
        <f>SUMIFS(Data!$A:$A, Data!$I:$I,$A12,Data!$C:$C,CB$1,Data!$D:$D,CB$2) + SUMIFS(Data!$A:$A, Data!$J:$J,$A12,Data!$C:$C,CB$1,Data!$D:$D,CB$2)</f>
        <v>0</v>
      </c>
      <c r="CC12" s="5">
        <f>SUMIFS(Data!$A:$A, Data!$I:$I,$A12,Data!$C:$C,CC$1,Data!$D:$D,CC$2) + SUMIFS(Data!$A:$A, Data!$J:$J,$A12,Data!$C:$C,CC$1,Data!$D:$D,CC$2)</f>
        <v>0</v>
      </c>
      <c r="CD12" s="5">
        <f>SUMIFS(Data!$A:$A, Data!$I:$I,$A12,Data!$C:$C,CD$1,Data!$D:$D,CD$2) + SUMIFS(Data!$A:$A, Data!$J:$J,$A12,Data!$C:$C,CD$1,Data!$D:$D,CD$2)</f>
        <v>0</v>
      </c>
      <c r="CE12" s="5">
        <f>SUMIFS(Data!$A:$A, Data!$I:$I,$A12,Data!$C:$C,CE$1,Data!$D:$D,CE$2) + SUMIFS(Data!$A:$A, Data!$J:$J,$A12,Data!$C:$C,CE$1,Data!$D:$D,CE$2)</f>
        <v>0</v>
      </c>
      <c r="CF12" s="5">
        <f>SUMIFS(Data!$A:$A, Data!$I:$I,$A12,Data!$C:$C,CF$1,Data!$D:$D,CF$2) + SUMIFS(Data!$A:$A, Data!$J:$J,$A12,Data!$C:$C,CF$1,Data!$D:$D,CF$2)</f>
        <v>0</v>
      </c>
      <c r="CG12" s="5">
        <f>SUMIFS(Data!$A:$A, Data!$I:$I,$A12,Data!$C:$C,CG$1,Data!$D:$D,CG$2) + SUMIFS(Data!$A:$A, Data!$J:$J,$A12,Data!$C:$C,CG$1,Data!$D:$D,CG$2)</f>
        <v>0</v>
      </c>
      <c r="CH12" s="5">
        <f>SUMIFS(Data!$A:$A, Data!$I:$I,$A12,Data!$C:$C,CH$1,Data!$D:$D,CH$2) + SUMIFS(Data!$A:$A, Data!$J:$J,$A12,Data!$C:$C,CH$1,Data!$D:$D,CH$2)</f>
        <v>0</v>
      </c>
      <c r="CI12" s="5">
        <f>SUMIFS(Data!$A:$A, Data!$I:$I,$A12,Data!$C:$C,CI$1,Data!$D:$D,CI$2) + SUMIFS(Data!$A:$A, Data!$J:$J,$A12,Data!$C:$C,CI$1,Data!$D:$D,CI$2)</f>
        <v>0</v>
      </c>
      <c r="CJ12" s="5">
        <f>SUMIFS(Data!$A:$A, Data!$I:$I,$A12,Data!$C:$C,CJ$1,Data!$D:$D,CJ$2) + SUMIFS(Data!$A:$A, Data!$J:$J,$A12,Data!$C:$C,CJ$1,Data!$D:$D,CJ$2)</f>
        <v>0</v>
      </c>
      <c r="CK12" s="5">
        <f>SUMIFS(Data!$A:$A, Data!$I:$I,$A12,Data!$C:$C,CK$1,Data!$D:$D,CK$2) + SUMIFS(Data!$A:$A, Data!$J:$J,$A12,Data!$C:$C,CK$1,Data!$D:$D,CK$2)</f>
        <v>0</v>
      </c>
      <c r="CL12" s="5">
        <f>SUMIFS(Data!$A:$A, Data!$I:$I,$A12,Data!$C:$C,CL$1,Data!$D:$D,CL$2) + SUMIFS(Data!$A:$A, Data!$J:$J,$A12,Data!$C:$C,CL$1,Data!$D:$D,CL$2)</f>
        <v>0</v>
      </c>
      <c r="CM12" s="5">
        <f>SUMIFS(Data!$A:$A, Data!$I:$I,$A12,Data!$C:$C,CM$1,Data!$D:$D,CM$2) + SUMIFS(Data!$A:$A, Data!$J:$J,$A12,Data!$C:$C,CM$1,Data!$D:$D,CM$2)</f>
        <v>0</v>
      </c>
      <c r="CN12" s="5">
        <f>SUMIFS(Data!$A:$A, Data!$I:$I,$A12,Data!$C:$C,CN$1,Data!$D:$D,CN$2) + SUMIFS(Data!$A:$A, Data!$J:$J,$A12,Data!$C:$C,CN$1,Data!$D:$D,CN$2)</f>
        <v>0</v>
      </c>
      <c r="CO12" s="5">
        <f>SUMIFS(Data!$A:$A, Data!$I:$I,$A12,Data!$C:$C,CO$1,Data!$D:$D,CO$2) + SUMIFS(Data!$A:$A, Data!$J:$J,$A12,Data!$C:$C,CO$1,Data!$D:$D,CO$2)</f>
        <v>0</v>
      </c>
      <c r="CP12" s="5">
        <f>SUMIFS(Data!$A:$A, Data!$I:$I,$A12,Data!$C:$C,CP$1,Data!$D:$D,CP$2) + SUMIFS(Data!$A:$A, Data!$J:$J,$A12,Data!$C:$C,CP$1,Data!$D:$D,CP$2)</f>
        <v>0</v>
      </c>
      <c r="CQ12" s="5">
        <f>SUMIFS(Data!$A:$A, Data!$I:$I,$A12,Data!$C:$C,CQ$1,Data!$D:$D,CQ$2) + SUMIFS(Data!$A:$A, Data!$J:$J,$A12,Data!$C:$C,CQ$1,Data!$D:$D,CQ$2)</f>
        <v>0</v>
      </c>
      <c r="CR12" s="5">
        <f>SUMIFS(Data!$A:$A, Data!$I:$I,$A12,Data!$C:$C,CR$1,Data!$D:$D,CR$2) + SUMIFS(Data!$A:$A, Data!$J:$J,$A12,Data!$C:$C,CR$1,Data!$D:$D,CR$2)</f>
        <v>0</v>
      </c>
      <c r="CS12" s="5">
        <f>SUMIFS(Data!$A:$A, Data!$I:$I,$A12,Data!$C:$C,CS$1,Data!$D:$D,CS$2) + SUMIFS(Data!$A:$A, Data!$J:$J,$A12,Data!$C:$C,CS$1,Data!$D:$D,CS$2)</f>
        <v>0</v>
      </c>
      <c r="CT12" s="5">
        <f>SUMIFS(Data!$A:$A, Data!$I:$I,$A12,Data!$C:$C,CT$1,Data!$D:$D,CT$2) + SUMIFS(Data!$A:$A, Data!$J:$J,$A12,Data!$C:$C,CT$1,Data!$D:$D,CT$2)</f>
        <v>0</v>
      </c>
      <c r="CU12" s="5">
        <f>SUMIFS(Data!$A:$A, Data!$I:$I,$A12,Data!$C:$C,CU$1,Data!$D:$D,CU$2) + SUMIFS(Data!$A:$A, Data!$J:$J,$A12,Data!$C:$C,CU$1,Data!$D:$D,CU$2)</f>
        <v>0</v>
      </c>
      <c r="CV12" s="5">
        <f>SUMIFS(Data!$A:$A, Data!$I:$I,$A12,Data!$C:$C,CV$1,Data!$D:$D,CV$2) + SUMIFS(Data!$A:$A, Data!$J:$J,$A12,Data!$C:$C,CV$1,Data!$D:$D,CV$2)</f>
        <v>0</v>
      </c>
      <c r="CW12" s="5">
        <f t="shared" ref="CW12:CX12" si="11">SUMIF($B$2:$CV$2,CW$2, $B12:$CV12)</f>
        <v>4</v>
      </c>
      <c r="CX12" s="5">
        <f t="shared" si="11"/>
        <v>0</v>
      </c>
      <c r="CY12" s="5">
        <f t="shared" si="3"/>
        <v>4</v>
      </c>
    </row>
    <row r="13">
      <c r="A13" s="5" t="str">
        <f>Countries!A11</f>
        <v>BRA</v>
      </c>
      <c r="B13" s="5">
        <f>SUMIFS(Data!$A:$A, Data!$I:$I,$A13,Data!$C:$C,B$1,Data!$D:$D,B$2) + SUMIFS(Data!$A:$A, Data!$J:$J,$A13,Data!$C:$C,B$1,Data!$D:$D,B$2)</f>
        <v>0</v>
      </c>
      <c r="C13" s="5">
        <f>SUMIFS(Data!$A:$A, Data!$I:$I,$A13,Data!$C:$C,C$1,Data!$D:$D,C$2) + SUMIFS(Data!$A:$A, Data!$J:$J,$A13,Data!$C:$C,C$1,Data!$D:$D,C$2)</f>
        <v>0</v>
      </c>
      <c r="D13" s="5">
        <f>SUMIFS(Data!$A:$A, Data!$I:$I,$A13,Data!$C:$C,D$1,Data!$D:$D,D$2) + SUMIFS(Data!$A:$A, Data!$J:$J,$A13,Data!$C:$C,D$1,Data!$D:$D,D$2)</f>
        <v>0</v>
      </c>
      <c r="E13" s="5">
        <f>SUMIFS(Data!$A:$A, Data!$I:$I,$A13,Data!$C:$C,E$1,Data!$D:$D,E$2) + SUMIFS(Data!$A:$A, Data!$J:$J,$A13,Data!$C:$C,E$1,Data!$D:$D,E$2)</f>
        <v>0</v>
      </c>
      <c r="F13" s="5">
        <f>SUMIFS(Data!$A:$A, Data!$I:$I,$A13,Data!$C:$C,F$1,Data!$D:$D,F$2) + SUMIFS(Data!$A:$A, Data!$J:$J,$A13,Data!$C:$C,F$1,Data!$D:$D,F$2)</f>
        <v>0</v>
      </c>
      <c r="G13" s="5">
        <f>SUMIFS(Data!$A:$A, Data!$I:$I,$A13,Data!$C:$C,G$1,Data!$D:$D,G$2) + SUMIFS(Data!$A:$A, Data!$J:$J,$A13,Data!$C:$C,G$1,Data!$D:$D,G$2)</f>
        <v>0</v>
      </c>
      <c r="H13" s="5">
        <f>SUMIFS(Data!$A:$A, Data!$I:$I,$A13,Data!$C:$C,H$1,Data!$D:$D,H$2) + SUMIFS(Data!$A:$A, Data!$J:$J,$A13,Data!$C:$C,H$1,Data!$D:$D,H$2)</f>
        <v>0</v>
      </c>
      <c r="I13" s="5">
        <f>SUMIFS(Data!$A:$A, Data!$I:$I,$A13,Data!$C:$C,I$1,Data!$D:$D,I$2) + SUMIFS(Data!$A:$A, Data!$J:$J,$A13,Data!$C:$C,I$1,Data!$D:$D,I$2)</f>
        <v>0</v>
      </c>
      <c r="J13" s="5">
        <f>SUMIFS(Data!$A:$A, Data!$I:$I,$A13,Data!$C:$C,J$1,Data!$D:$D,J$2) + SUMIFS(Data!$A:$A, Data!$J:$J,$A13,Data!$C:$C,J$1,Data!$D:$D,J$2)</f>
        <v>2</v>
      </c>
      <c r="K13" s="5">
        <f>SUMIFS(Data!$A:$A, Data!$I:$I,$A13,Data!$C:$C,K$1,Data!$D:$D,K$2) + SUMIFS(Data!$A:$A, Data!$J:$J,$A13,Data!$C:$C,K$1,Data!$D:$D,K$2)</f>
        <v>0</v>
      </c>
      <c r="L13" s="5">
        <f>SUMIFS(Data!$A:$A, Data!$I:$I,$A13,Data!$C:$C,L$1,Data!$D:$D,L$2) + SUMIFS(Data!$A:$A, Data!$J:$J,$A13,Data!$C:$C,L$1,Data!$D:$D,L$2)</f>
        <v>0</v>
      </c>
      <c r="M13" s="5">
        <f>SUMIFS(Data!$A:$A, Data!$I:$I,$A13,Data!$C:$C,M$1,Data!$D:$D,M$2) + SUMIFS(Data!$A:$A, Data!$J:$J,$A13,Data!$C:$C,M$1,Data!$D:$D,M$2)</f>
        <v>0</v>
      </c>
      <c r="N13" s="5">
        <f>SUMIFS(Data!$A:$A, Data!$I:$I,$A13,Data!$C:$C,N$1,Data!$D:$D,N$2) + SUMIFS(Data!$A:$A, Data!$J:$J,$A13,Data!$C:$C,N$1,Data!$D:$D,N$2)</f>
        <v>0</v>
      </c>
      <c r="O13" s="5">
        <f>SUMIFS(Data!$A:$A, Data!$I:$I,$A13,Data!$C:$C,O$1,Data!$D:$D,O$2) + SUMIFS(Data!$A:$A, Data!$J:$J,$A13,Data!$C:$C,O$1,Data!$D:$D,O$2)</f>
        <v>0</v>
      </c>
      <c r="P13" s="5">
        <f>SUMIFS(Data!$A:$A, Data!$I:$I,$A13,Data!$C:$C,P$1,Data!$D:$D,P$2) + SUMIFS(Data!$A:$A, Data!$J:$J,$A13,Data!$C:$C,P$1,Data!$D:$D,P$2)</f>
        <v>0</v>
      </c>
      <c r="Q13" s="5">
        <f>SUMIFS(Data!$A:$A, Data!$I:$I,$A13,Data!$C:$C,Q$1,Data!$D:$D,Q$2) + SUMIFS(Data!$A:$A, Data!$J:$J,$A13,Data!$C:$C,Q$1,Data!$D:$D,Q$2)</f>
        <v>0</v>
      </c>
      <c r="R13" s="5">
        <f>SUMIFS(Data!$A:$A, Data!$I:$I,$A13,Data!$C:$C,R$1,Data!$D:$D,R$2) + SUMIFS(Data!$A:$A, Data!$J:$J,$A13,Data!$C:$C,R$1,Data!$D:$D,R$2)</f>
        <v>0</v>
      </c>
      <c r="S13" s="5">
        <f>SUMIFS(Data!$A:$A, Data!$I:$I,$A13,Data!$C:$C,S$1,Data!$D:$D,S$2) + SUMIFS(Data!$A:$A, Data!$J:$J,$A13,Data!$C:$C,S$1,Data!$D:$D,S$2)</f>
        <v>0</v>
      </c>
      <c r="T13" s="5">
        <f>SUMIFS(Data!$A:$A, Data!$I:$I,$A13,Data!$C:$C,T$1,Data!$D:$D,T$2) + SUMIFS(Data!$A:$A, Data!$J:$J,$A13,Data!$C:$C,T$1,Data!$D:$D,T$2)</f>
        <v>0</v>
      </c>
      <c r="U13" s="5">
        <f>SUMIFS(Data!$A:$A, Data!$I:$I,$A13,Data!$C:$C,U$1,Data!$D:$D,U$2) + SUMIFS(Data!$A:$A, Data!$J:$J,$A13,Data!$C:$C,U$1,Data!$D:$D,U$2)</f>
        <v>0</v>
      </c>
      <c r="V13" s="5">
        <f>SUMIFS(Data!$A:$A, Data!$I:$I,$A13,Data!$C:$C,V$1,Data!$D:$D,V$2) + SUMIFS(Data!$A:$A, Data!$J:$J,$A13,Data!$C:$C,V$1,Data!$D:$D,V$2)</f>
        <v>1</v>
      </c>
      <c r="W13" s="5">
        <f>SUMIFS(Data!$A:$A, Data!$I:$I,$A13,Data!$C:$C,W$1,Data!$D:$D,W$2) + SUMIFS(Data!$A:$A, Data!$J:$J,$A13,Data!$C:$C,W$1,Data!$D:$D,W$2)</f>
        <v>0</v>
      </c>
      <c r="X13" s="5">
        <f>SUMIFS(Data!$A:$A, Data!$I:$I,$A13,Data!$C:$C,X$1,Data!$D:$D,X$2) + SUMIFS(Data!$A:$A, Data!$J:$J,$A13,Data!$C:$C,X$1,Data!$D:$D,X$2)</f>
        <v>0</v>
      </c>
      <c r="Y13" s="5">
        <f>SUMIFS(Data!$A:$A, Data!$I:$I,$A13,Data!$C:$C,Y$1,Data!$D:$D,Y$2) + SUMIFS(Data!$A:$A, Data!$J:$J,$A13,Data!$C:$C,Y$1,Data!$D:$D,Y$2)</f>
        <v>0</v>
      </c>
      <c r="Z13" s="5">
        <f>SUMIFS(Data!$A:$A, Data!$I:$I,$A13,Data!$C:$C,Z$1,Data!$D:$D,Z$2) + SUMIFS(Data!$A:$A, Data!$J:$J,$A13,Data!$C:$C,Z$1,Data!$D:$D,Z$2)</f>
        <v>0</v>
      </c>
      <c r="AA13" s="5">
        <f>SUMIFS(Data!$A:$A, Data!$I:$I,$A13,Data!$C:$C,AA$1,Data!$D:$D,AA$2) + SUMIFS(Data!$A:$A, Data!$J:$J,$A13,Data!$C:$C,AA$1,Data!$D:$D,AA$2)</f>
        <v>0</v>
      </c>
      <c r="AB13" s="5">
        <f>SUMIFS(Data!$A:$A, Data!$I:$I,$A13,Data!$C:$C,AB$1,Data!$D:$D,AB$2) + SUMIFS(Data!$A:$A, Data!$J:$J,$A13,Data!$C:$C,AB$1,Data!$D:$D,AB$2)</f>
        <v>0</v>
      </c>
      <c r="AC13" s="5">
        <f>SUMIFS(Data!$A:$A, Data!$I:$I,$A13,Data!$C:$C,AC$1,Data!$D:$D,AC$2) + SUMIFS(Data!$A:$A, Data!$J:$J,$A13,Data!$C:$C,AC$1,Data!$D:$D,AC$2)</f>
        <v>0</v>
      </c>
      <c r="AD13" s="5">
        <f>SUMIFS(Data!$A:$A, Data!$I:$I,$A13,Data!$C:$C,AD$1,Data!$D:$D,AD$2) + SUMIFS(Data!$A:$A, Data!$J:$J,$A13,Data!$C:$C,AD$1,Data!$D:$D,AD$2)</f>
        <v>0</v>
      </c>
      <c r="AE13" s="5">
        <f>SUMIFS(Data!$A:$A, Data!$I:$I,$A13,Data!$C:$C,AE$1,Data!$D:$D,AE$2) + SUMIFS(Data!$A:$A, Data!$J:$J,$A13,Data!$C:$C,AE$1,Data!$D:$D,AE$2)</f>
        <v>0</v>
      </c>
      <c r="AF13" s="5">
        <f>SUMIFS(Data!$A:$A, Data!$I:$I,$A13,Data!$C:$C,AF$1,Data!$D:$D,AF$2) + SUMIFS(Data!$A:$A, Data!$J:$J,$A13,Data!$C:$C,AF$1,Data!$D:$D,AF$2)</f>
        <v>0</v>
      </c>
      <c r="AG13" s="5">
        <f>SUMIFS(Data!$A:$A, Data!$I:$I,$A13,Data!$C:$C,AG$1,Data!$D:$D,AG$2) + SUMIFS(Data!$A:$A, Data!$J:$J,$A13,Data!$C:$C,AG$1,Data!$D:$D,AG$2)</f>
        <v>0</v>
      </c>
      <c r="AH13" s="5">
        <f>SUMIFS(Data!$A:$A, Data!$I:$I,$A13,Data!$C:$C,AH$1,Data!$D:$D,AH$2) + SUMIFS(Data!$A:$A, Data!$J:$J,$A13,Data!$C:$C,AH$1,Data!$D:$D,AH$2)</f>
        <v>0</v>
      </c>
      <c r="AI13" s="5">
        <f>SUMIFS(Data!$A:$A, Data!$I:$I,$A13,Data!$C:$C,AI$1,Data!$D:$D,AI$2) + SUMIFS(Data!$A:$A, Data!$J:$J,$A13,Data!$C:$C,AI$1,Data!$D:$D,AI$2)</f>
        <v>0</v>
      </c>
      <c r="AJ13" s="5">
        <f>SUMIFS(Data!$A:$A, Data!$I:$I,$A13,Data!$C:$C,AJ$1,Data!$D:$D,AJ$2) + SUMIFS(Data!$A:$A, Data!$J:$J,$A13,Data!$C:$C,AJ$1,Data!$D:$D,AJ$2)</f>
        <v>0</v>
      </c>
      <c r="AK13" s="5">
        <f>SUMIFS(Data!$A:$A, Data!$I:$I,$A13,Data!$C:$C,AK$1,Data!$D:$D,AK$2) + SUMIFS(Data!$A:$A, Data!$J:$J,$A13,Data!$C:$C,AK$1,Data!$D:$D,AK$2)</f>
        <v>0</v>
      </c>
      <c r="AL13" s="5">
        <f>SUMIFS(Data!$A:$A, Data!$I:$I,$A13,Data!$C:$C,AL$1,Data!$D:$D,AL$2) + SUMIFS(Data!$A:$A, Data!$J:$J,$A13,Data!$C:$C,AL$1,Data!$D:$D,AL$2)</f>
        <v>0</v>
      </c>
      <c r="AM13" s="5">
        <f>SUMIFS(Data!$A:$A, Data!$I:$I,$A13,Data!$C:$C,AM$1,Data!$D:$D,AM$2) + SUMIFS(Data!$A:$A, Data!$J:$J,$A13,Data!$C:$C,AM$1,Data!$D:$D,AM$2)</f>
        <v>0</v>
      </c>
      <c r="AN13" s="5">
        <f>SUMIFS(Data!$A:$A, Data!$I:$I,$A13,Data!$C:$C,AN$1,Data!$D:$D,AN$2) + SUMIFS(Data!$A:$A, Data!$J:$J,$A13,Data!$C:$C,AN$1,Data!$D:$D,AN$2)</f>
        <v>0</v>
      </c>
      <c r="AO13" s="5">
        <f>SUMIFS(Data!$A:$A, Data!$I:$I,$A13,Data!$C:$C,AO$1,Data!$D:$D,AO$2) + SUMIFS(Data!$A:$A, Data!$J:$J,$A13,Data!$C:$C,AO$1,Data!$D:$D,AO$2)</f>
        <v>0</v>
      </c>
      <c r="AP13" s="5">
        <f>SUMIFS(Data!$A:$A, Data!$I:$I,$A13,Data!$C:$C,AP$1,Data!$D:$D,AP$2) + SUMIFS(Data!$A:$A, Data!$J:$J,$A13,Data!$C:$C,AP$1,Data!$D:$D,AP$2)</f>
        <v>0</v>
      </c>
      <c r="AQ13" s="5">
        <f>SUMIFS(Data!$A:$A, Data!$I:$I,$A13,Data!$C:$C,AQ$1,Data!$D:$D,AQ$2) + SUMIFS(Data!$A:$A, Data!$J:$J,$A13,Data!$C:$C,AQ$1,Data!$D:$D,AQ$2)</f>
        <v>0</v>
      </c>
      <c r="AR13" s="5">
        <f>SUMIFS(Data!$A:$A, Data!$I:$I,$A13,Data!$C:$C,AR$1,Data!$D:$D,AR$2) + SUMIFS(Data!$A:$A, Data!$J:$J,$A13,Data!$C:$C,AR$1,Data!$D:$D,AR$2)</f>
        <v>0</v>
      </c>
      <c r="AS13" s="5">
        <f>SUMIFS(Data!$A:$A, Data!$I:$I,$A13,Data!$C:$C,AS$1,Data!$D:$D,AS$2) + SUMIFS(Data!$A:$A, Data!$J:$J,$A13,Data!$C:$C,AS$1,Data!$D:$D,AS$2)</f>
        <v>0</v>
      </c>
      <c r="AT13" s="5">
        <f>SUMIFS(Data!$A:$A, Data!$I:$I,$A13,Data!$C:$C,AT$1,Data!$D:$D,AT$2) + SUMIFS(Data!$A:$A, Data!$J:$J,$A13,Data!$C:$C,AT$1,Data!$D:$D,AT$2)</f>
        <v>0</v>
      </c>
      <c r="AU13" s="5">
        <f>SUMIFS(Data!$A:$A, Data!$I:$I,$A13,Data!$C:$C,AU$1,Data!$D:$D,AU$2) + SUMIFS(Data!$A:$A, Data!$J:$J,$A13,Data!$C:$C,AU$1,Data!$D:$D,AU$2)</f>
        <v>0</v>
      </c>
      <c r="AV13" s="5">
        <f>SUMIFS(Data!$A:$A, Data!$I:$I,$A13,Data!$C:$C,AV$1,Data!$D:$D,AV$2) + SUMIFS(Data!$A:$A, Data!$J:$J,$A13,Data!$C:$C,AV$1,Data!$D:$D,AV$2)</f>
        <v>0</v>
      </c>
      <c r="AW13" s="5">
        <f>SUMIFS(Data!$A:$A, Data!$I:$I,$A13,Data!$C:$C,AW$1,Data!$D:$D,AW$2) + SUMIFS(Data!$A:$A, Data!$J:$J,$A13,Data!$C:$C,AW$1,Data!$D:$D,AW$2)</f>
        <v>0</v>
      </c>
      <c r="AX13" s="5">
        <f>SUMIFS(Data!$A:$A, Data!$I:$I,$A13,Data!$C:$C,AX$1,Data!$D:$D,AX$2) + SUMIFS(Data!$A:$A, Data!$J:$J,$A13,Data!$C:$C,AX$1,Data!$D:$D,AX$2)</f>
        <v>0</v>
      </c>
      <c r="AY13" s="5">
        <f>SUMIFS(Data!$A:$A, Data!$I:$I,$A13,Data!$C:$C,AY$1,Data!$D:$D,AY$2) + SUMIFS(Data!$A:$A, Data!$J:$J,$A13,Data!$C:$C,AY$1,Data!$D:$D,AY$2)</f>
        <v>1</v>
      </c>
      <c r="AZ13" s="5">
        <f>SUMIFS(Data!$A:$A, Data!$I:$I,$A13,Data!$C:$C,AZ$1,Data!$D:$D,AZ$2) + SUMIFS(Data!$A:$A, Data!$J:$J,$A13,Data!$C:$C,AZ$1,Data!$D:$D,AZ$2)</f>
        <v>0</v>
      </c>
      <c r="BA13" s="5">
        <f>SUMIFS(Data!$A:$A, Data!$I:$I,$A13,Data!$C:$C,BA$1,Data!$D:$D,BA$2) + SUMIFS(Data!$A:$A, Data!$J:$J,$A13,Data!$C:$C,BA$1,Data!$D:$D,BA$2)</f>
        <v>1</v>
      </c>
      <c r="BB13" s="5">
        <f>SUMIFS(Data!$A:$A, Data!$I:$I,$A13,Data!$C:$C,BB$1,Data!$D:$D,BB$2) + SUMIFS(Data!$A:$A, Data!$J:$J,$A13,Data!$C:$C,BB$1,Data!$D:$D,BB$2)</f>
        <v>0</v>
      </c>
      <c r="BC13" s="5">
        <f>SUMIFS(Data!$A:$A, Data!$I:$I,$A13,Data!$C:$C,BC$1,Data!$D:$D,BC$2) + SUMIFS(Data!$A:$A, Data!$J:$J,$A13,Data!$C:$C,BC$1,Data!$D:$D,BC$2)</f>
        <v>0</v>
      </c>
      <c r="BD13" s="5">
        <f>SUMIFS(Data!$A:$A, Data!$I:$I,$A13,Data!$C:$C,BD$1,Data!$D:$D,BD$2) + SUMIFS(Data!$A:$A, Data!$J:$J,$A13,Data!$C:$C,BD$1,Data!$D:$D,BD$2)</f>
        <v>0</v>
      </c>
      <c r="BE13" s="5">
        <f>SUMIFS(Data!$A:$A, Data!$I:$I,$A13,Data!$C:$C,BE$1,Data!$D:$D,BE$2) + SUMIFS(Data!$A:$A, Data!$J:$J,$A13,Data!$C:$C,BE$1,Data!$D:$D,BE$2)</f>
        <v>0</v>
      </c>
      <c r="BF13" s="5">
        <f>SUMIFS(Data!$A:$A, Data!$I:$I,$A13,Data!$C:$C,BF$1,Data!$D:$D,BF$2) + SUMIFS(Data!$A:$A, Data!$J:$J,$A13,Data!$C:$C,BF$1,Data!$D:$D,BF$2)</f>
        <v>0</v>
      </c>
      <c r="BG13" s="5">
        <f>SUMIFS(Data!$A:$A, Data!$I:$I,$A13,Data!$C:$C,BG$1,Data!$D:$D,BG$2) + SUMIFS(Data!$A:$A, Data!$J:$J,$A13,Data!$C:$C,BG$1,Data!$D:$D,BG$2)</f>
        <v>0</v>
      </c>
      <c r="BH13" s="5">
        <f>SUMIFS(Data!$A:$A, Data!$I:$I,$A13,Data!$C:$C,BH$1,Data!$D:$D,BH$2) + SUMIFS(Data!$A:$A, Data!$J:$J,$A13,Data!$C:$C,BH$1,Data!$D:$D,BH$2)</f>
        <v>0</v>
      </c>
      <c r="BI13" s="5">
        <f>SUMIFS(Data!$A:$A, Data!$I:$I,$A13,Data!$C:$C,BI$1,Data!$D:$D,BI$2) + SUMIFS(Data!$A:$A, Data!$J:$J,$A13,Data!$C:$C,BI$1,Data!$D:$D,BI$2)</f>
        <v>0</v>
      </c>
      <c r="BJ13" s="5">
        <f>SUMIFS(Data!$A:$A, Data!$I:$I,$A13,Data!$C:$C,BJ$1,Data!$D:$D,BJ$2) + SUMIFS(Data!$A:$A, Data!$J:$J,$A13,Data!$C:$C,BJ$1,Data!$D:$D,BJ$2)</f>
        <v>0</v>
      </c>
      <c r="BK13" s="5">
        <f>SUMIFS(Data!$A:$A, Data!$I:$I,$A13,Data!$C:$C,BK$1,Data!$D:$D,BK$2) + SUMIFS(Data!$A:$A, Data!$J:$J,$A13,Data!$C:$C,BK$1,Data!$D:$D,BK$2)</f>
        <v>0</v>
      </c>
      <c r="BL13" s="5">
        <f>SUMIFS(Data!$A:$A, Data!$I:$I,$A13,Data!$C:$C,BL$1,Data!$D:$D,BL$2) + SUMIFS(Data!$A:$A, Data!$J:$J,$A13,Data!$C:$C,BL$1,Data!$D:$D,BL$2)</f>
        <v>0</v>
      </c>
      <c r="BM13" s="5">
        <f>SUMIFS(Data!$A:$A, Data!$I:$I,$A13,Data!$C:$C,BM$1,Data!$D:$D,BM$2) + SUMIFS(Data!$A:$A, Data!$J:$J,$A13,Data!$C:$C,BM$1,Data!$D:$D,BM$2)</f>
        <v>0</v>
      </c>
      <c r="BN13" s="5">
        <f>SUMIFS(Data!$A:$A, Data!$I:$I,$A13,Data!$C:$C,BN$1,Data!$D:$D,BN$2) + SUMIFS(Data!$A:$A, Data!$J:$J,$A13,Data!$C:$C,BN$1,Data!$D:$D,BN$2)</f>
        <v>0</v>
      </c>
      <c r="BO13" s="5">
        <f>SUMIFS(Data!$A:$A, Data!$I:$I,$A13,Data!$C:$C,BO$1,Data!$D:$D,BO$2) + SUMIFS(Data!$A:$A, Data!$J:$J,$A13,Data!$C:$C,BO$1,Data!$D:$D,BO$2)</f>
        <v>0</v>
      </c>
      <c r="BP13" s="5">
        <f>SUMIFS(Data!$A:$A, Data!$I:$I,$A13,Data!$C:$C,BP$1,Data!$D:$D,BP$2) + SUMIFS(Data!$A:$A, Data!$J:$J,$A13,Data!$C:$C,BP$1,Data!$D:$D,BP$2)</f>
        <v>0</v>
      </c>
      <c r="BQ13" s="5">
        <f>SUMIFS(Data!$A:$A, Data!$I:$I,$A13,Data!$C:$C,BQ$1,Data!$D:$D,BQ$2) + SUMIFS(Data!$A:$A, Data!$J:$J,$A13,Data!$C:$C,BQ$1,Data!$D:$D,BQ$2)</f>
        <v>0</v>
      </c>
      <c r="BR13" s="5">
        <f>SUMIFS(Data!$A:$A, Data!$I:$I,$A13,Data!$C:$C,BR$1,Data!$D:$D,BR$2) + SUMIFS(Data!$A:$A, Data!$J:$J,$A13,Data!$C:$C,BR$1,Data!$D:$D,BR$2)</f>
        <v>0</v>
      </c>
      <c r="BS13" s="5">
        <f>SUMIFS(Data!$A:$A, Data!$I:$I,$A13,Data!$C:$C,BS$1,Data!$D:$D,BS$2) + SUMIFS(Data!$A:$A, Data!$J:$J,$A13,Data!$C:$C,BS$1,Data!$D:$D,BS$2)</f>
        <v>0</v>
      </c>
      <c r="BT13" s="5">
        <f>SUMIFS(Data!$A:$A, Data!$I:$I,$A13,Data!$C:$C,BT$1,Data!$D:$D,BT$2) + SUMIFS(Data!$A:$A, Data!$J:$J,$A13,Data!$C:$C,BT$1,Data!$D:$D,BT$2)</f>
        <v>0</v>
      </c>
      <c r="BU13" s="5">
        <f>SUMIFS(Data!$A:$A, Data!$I:$I,$A13,Data!$C:$C,BU$1,Data!$D:$D,BU$2) + SUMIFS(Data!$A:$A, Data!$J:$J,$A13,Data!$C:$C,BU$1,Data!$D:$D,BU$2)</f>
        <v>0</v>
      </c>
      <c r="BV13" s="5">
        <f>SUMIFS(Data!$A:$A, Data!$I:$I,$A13,Data!$C:$C,BV$1,Data!$D:$D,BV$2) + SUMIFS(Data!$A:$A, Data!$J:$J,$A13,Data!$C:$C,BV$1,Data!$D:$D,BV$2)</f>
        <v>0</v>
      </c>
      <c r="BW13" s="5">
        <f>SUMIFS(Data!$A:$A, Data!$I:$I,$A13,Data!$C:$C,BW$1,Data!$D:$D,BW$2) + SUMIFS(Data!$A:$A, Data!$J:$J,$A13,Data!$C:$C,BW$1,Data!$D:$D,BW$2)</f>
        <v>0</v>
      </c>
      <c r="BX13" s="5">
        <f>SUMIFS(Data!$A:$A, Data!$I:$I,$A13,Data!$C:$C,BX$1,Data!$D:$D,BX$2) + SUMIFS(Data!$A:$A, Data!$J:$J,$A13,Data!$C:$C,BX$1,Data!$D:$D,BX$2)</f>
        <v>0</v>
      </c>
      <c r="BY13" s="5">
        <f>SUMIFS(Data!$A:$A, Data!$I:$I,$A13,Data!$C:$C,BY$1,Data!$D:$D,BY$2) + SUMIFS(Data!$A:$A, Data!$J:$J,$A13,Data!$C:$C,BY$1,Data!$D:$D,BY$2)</f>
        <v>2</v>
      </c>
      <c r="BZ13" s="5">
        <f>SUMIFS(Data!$A:$A, Data!$I:$I,$A13,Data!$C:$C,BZ$1,Data!$D:$D,BZ$2) + SUMIFS(Data!$A:$A, Data!$J:$J,$A13,Data!$C:$C,BZ$1,Data!$D:$D,BZ$2)</f>
        <v>0</v>
      </c>
      <c r="CA13" s="5">
        <f>SUMIFS(Data!$A:$A, Data!$I:$I,$A13,Data!$C:$C,CA$1,Data!$D:$D,CA$2) + SUMIFS(Data!$A:$A, Data!$J:$J,$A13,Data!$C:$C,CA$1,Data!$D:$D,CA$2)</f>
        <v>0</v>
      </c>
      <c r="CB13" s="5">
        <f>SUMIFS(Data!$A:$A, Data!$I:$I,$A13,Data!$C:$C,CB$1,Data!$D:$D,CB$2) + SUMIFS(Data!$A:$A, Data!$J:$J,$A13,Data!$C:$C,CB$1,Data!$D:$D,CB$2)</f>
        <v>0</v>
      </c>
      <c r="CC13" s="5">
        <f>SUMIFS(Data!$A:$A, Data!$I:$I,$A13,Data!$C:$C,CC$1,Data!$D:$D,CC$2) + SUMIFS(Data!$A:$A, Data!$J:$J,$A13,Data!$C:$C,CC$1,Data!$D:$D,CC$2)</f>
        <v>0</v>
      </c>
      <c r="CD13" s="5">
        <f>SUMIFS(Data!$A:$A, Data!$I:$I,$A13,Data!$C:$C,CD$1,Data!$D:$D,CD$2) + SUMIFS(Data!$A:$A, Data!$J:$J,$A13,Data!$C:$C,CD$1,Data!$D:$D,CD$2)</f>
        <v>0</v>
      </c>
      <c r="CE13" s="5">
        <f>SUMIFS(Data!$A:$A, Data!$I:$I,$A13,Data!$C:$C,CE$1,Data!$D:$D,CE$2) + SUMIFS(Data!$A:$A, Data!$J:$J,$A13,Data!$C:$C,CE$1,Data!$D:$D,CE$2)</f>
        <v>0</v>
      </c>
      <c r="CF13" s="5">
        <f>SUMIFS(Data!$A:$A, Data!$I:$I,$A13,Data!$C:$C,CF$1,Data!$D:$D,CF$2) + SUMIFS(Data!$A:$A, Data!$J:$J,$A13,Data!$C:$C,CF$1,Data!$D:$D,CF$2)</f>
        <v>0</v>
      </c>
      <c r="CG13" s="5">
        <f>SUMIFS(Data!$A:$A, Data!$I:$I,$A13,Data!$C:$C,CG$1,Data!$D:$D,CG$2) + SUMIFS(Data!$A:$A, Data!$J:$J,$A13,Data!$C:$C,CG$1,Data!$D:$D,CG$2)</f>
        <v>0</v>
      </c>
      <c r="CH13" s="5">
        <f>SUMIFS(Data!$A:$A, Data!$I:$I,$A13,Data!$C:$C,CH$1,Data!$D:$D,CH$2) + SUMIFS(Data!$A:$A, Data!$J:$J,$A13,Data!$C:$C,CH$1,Data!$D:$D,CH$2)</f>
        <v>0</v>
      </c>
      <c r="CI13" s="5">
        <f>SUMIFS(Data!$A:$A, Data!$I:$I,$A13,Data!$C:$C,CI$1,Data!$D:$D,CI$2) + SUMIFS(Data!$A:$A, Data!$J:$J,$A13,Data!$C:$C,CI$1,Data!$D:$D,CI$2)</f>
        <v>2</v>
      </c>
      <c r="CJ13" s="5">
        <f>SUMIFS(Data!$A:$A, Data!$I:$I,$A13,Data!$C:$C,CJ$1,Data!$D:$D,CJ$2) + SUMIFS(Data!$A:$A, Data!$J:$J,$A13,Data!$C:$C,CJ$1,Data!$D:$D,CJ$2)</f>
        <v>0</v>
      </c>
      <c r="CK13" s="5">
        <f>SUMIFS(Data!$A:$A, Data!$I:$I,$A13,Data!$C:$C,CK$1,Data!$D:$D,CK$2) + SUMIFS(Data!$A:$A, Data!$J:$J,$A13,Data!$C:$C,CK$1,Data!$D:$D,CK$2)</f>
        <v>0</v>
      </c>
      <c r="CL13" s="5">
        <f>SUMIFS(Data!$A:$A, Data!$I:$I,$A13,Data!$C:$C,CL$1,Data!$D:$D,CL$2) + SUMIFS(Data!$A:$A, Data!$J:$J,$A13,Data!$C:$C,CL$1,Data!$D:$D,CL$2)</f>
        <v>0</v>
      </c>
      <c r="CM13" s="5">
        <f>SUMIFS(Data!$A:$A, Data!$I:$I,$A13,Data!$C:$C,CM$1,Data!$D:$D,CM$2) + SUMIFS(Data!$A:$A, Data!$J:$J,$A13,Data!$C:$C,CM$1,Data!$D:$D,CM$2)</f>
        <v>0</v>
      </c>
      <c r="CN13" s="5">
        <f>SUMIFS(Data!$A:$A, Data!$I:$I,$A13,Data!$C:$C,CN$1,Data!$D:$D,CN$2) + SUMIFS(Data!$A:$A, Data!$J:$J,$A13,Data!$C:$C,CN$1,Data!$D:$D,CN$2)</f>
        <v>0</v>
      </c>
      <c r="CO13" s="5">
        <f>SUMIFS(Data!$A:$A, Data!$I:$I,$A13,Data!$C:$C,CO$1,Data!$D:$D,CO$2) + SUMIFS(Data!$A:$A, Data!$J:$J,$A13,Data!$C:$C,CO$1,Data!$D:$D,CO$2)</f>
        <v>0</v>
      </c>
      <c r="CP13" s="5">
        <f>SUMIFS(Data!$A:$A, Data!$I:$I,$A13,Data!$C:$C,CP$1,Data!$D:$D,CP$2) + SUMIFS(Data!$A:$A, Data!$J:$J,$A13,Data!$C:$C,CP$1,Data!$D:$D,CP$2)</f>
        <v>0</v>
      </c>
      <c r="CQ13" s="5">
        <f>SUMIFS(Data!$A:$A, Data!$I:$I,$A13,Data!$C:$C,CQ$1,Data!$D:$D,CQ$2) + SUMIFS(Data!$A:$A, Data!$J:$J,$A13,Data!$C:$C,CQ$1,Data!$D:$D,CQ$2)</f>
        <v>0</v>
      </c>
      <c r="CR13" s="5">
        <f>SUMIFS(Data!$A:$A, Data!$I:$I,$A13,Data!$C:$C,CR$1,Data!$D:$D,CR$2) + SUMIFS(Data!$A:$A, Data!$J:$J,$A13,Data!$C:$C,CR$1,Data!$D:$D,CR$2)</f>
        <v>0</v>
      </c>
      <c r="CS13" s="5">
        <f>SUMIFS(Data!$A:$A, Data!$I:$I,$A13,Data!$C:$C,CS$1,Data!$D:$D,CS$2) + SUMIFS(Data!$A:$A, Data!$J:$J,$A13,Data!$C:$C,CS$1,Data!$D:$D,CS$2)</f>
        <v>0</v>
      </c>
      <c r="CT13" s="5">
        <f>SUMIFS(Data!$A:$A, Data!$I:$I,$A13,Data!$C:$C,CT$1,Data!$D:$D,CT$2) + SUMIFS(Data!$A:$A, Data!$J:$J,$A13,Data!$C:$C,CT$1,Data!$D:$D,CT$2)</f>
        <v>0</v>
      </c>
      <c r="CU13" s="5">
        <f>SUMIFS(Data!$A:$A, Data!$I:$I,$A13,Data!$C:$C,CU$1,Data!$D:$D,CU$2) + SUMIFS(Data!$A:$A, Data!$J:$J,$A13,Data!$C:$C,CU$1,Data!$D:$D,CU$2)</f>
        <v>0</v>
      </c>
      <c r="CV13" s="5">
        <f>SUMIFS(Data!$A:$A, Data!$I:$I,$A13,Data!$C:$C,CV$1,Data!$D:$D,CV$2) + SUMIFS(Data!$A:$A, Data!$J:$J,$A13,Data!$C:$C,CV$1,Data!$D:$D,CV$2)</f>
        <v>0</v>
      </c>
      <c r="CW13" s="5">
        <f t="shared" ref="CW13:CX13" si="12">SUMIF($B$2:$CV$2,CW$2, $B13:$CV13)</f>
        <v>6</v>
      </c>
      <c r="CX13" s="5">
        <f t="shared" si="12"/>
        <v>3</v>
      </c>
      <c r="CY13" s="5">
        <f t="shared" si="3"/>
        <v>9</v>
      </c>
    </row>
    <row r="14">
      <c r="A14" s="5" t="str">
        <f>Countries!A12</f>
        <v>BRN</v>
      </c>
      <c r="B14" s="5">
        <f>SUMIFS(Data!$A:$A, Data!$I:$I,$A14,Data!$C:$C,B$1,Data!$D:$D,B$2) + SUMIFS(Data!$A:$A, Data!$J:$J,$A14,Data!$C:$C,B$1,Data!$D:$D,B$2)</f>
        <v>0</v>
      </c>
      <c r="C14" s="5">
        <f>SUMIFS(Data!$A:$A, Data!$I:$I,$A14,Data!$C:$C,C$1,Data!$D:$D,C$2) + SUMIFS(Data!$A:$A, Data!$J:$J,$A14,Data!$C:$C,C$1,Data!$D:$D,C$2)</f>
        <v>0</v>
      </c>
      <c r="D14" s="5">
        <f>SUMIFS(Data!$A:$A, Data!$I:$I,$A14,Data!$C:$C,D$1,Data!$D:$D,D$2) + SUMIFS(Data!$A:$A, Data!$J:$J,$A14,Data!$C:$C,D$1,Data!$D:$D,D$2)</f>
        <v>0</v>
      </c>
      <c r="E14" s="5">
        <f>SUMIFS(Data!$A:$A, Data!$I:$I,$A14,Data!$C:$C,E$1,Data!$D:$D,E$2) + SUMIFS(Data!$A:$A, Data!$J:$J,$A14,Data!$C:$C,E$1,Data!$D:$D,E$2)</f>
        <v>0</v>
      </c>
      <c r="F14" s="5">
        <f>SUMIFS(Data!$A:$A, Data!$I:$I,$A14,Data!$C:$C,F$1,Data!$D:$D,F$2) + SUMIFS(Data!$A:$A, Data!$J:$J,$A14,Data!$C:$C,F$1,Data!$D:$D,F$2)</f>
        <v>0</v>
      </c>
      <c r="G14" s="5">
        <f>SUMIFS(Data!$A:$A, Data!$I:$I,$A14,Data!$C:$C,G$1,Data!$D:$D,G$2) + SUMIFS(Data!$A:$A, Data!$J:$J,$A14,Data!$C:$C,G$1,Data!$D:$D,G$2)</f>
        <v>0</v>
      </c>
      <c r="H14" s="5">
        <f>SUMIFS(Data!$A:$A, Data!$I:$I,$A14,Data!$C:$C,H$1,Data!$D:$D,H$2) + SUMIFS(Data!$A:$A, Data!$J:$J,$A14,Data!$C:$C,H$1,Data!$D:$D,H$2)</f>
        <v>0</v>
      </c>
      <c r="I14" s="5">
        <f>SUMIFS(Data!$A:$A, Data!$I:$I,$A14,Data!$C:$C,I$1,Data!$D:$D,I$2) + SUMIFS(Data!$A:$A, Data!$J:$J,$A14,Data!$C:$C,I$1,Data!$D:$D,I$2)</f>
        <v>0</v>
      </c>
      <c r="J14" s="5">
        <f>SUMIFS(Data!$A:$A, Data!$I:$I,$A14,Data!$C:$C,J$1,Data!$D:$D,J$2) + SUMIFS(Data!$A:$A, Data!$J:$J,$A14,Data!$C:$C,J$1,Data!$D:$D,J$2)</f>
        <v>0</v>
      </c>
      <c r="K14" s="5">
        <f>SUMIFS(Data!$A:$A, Data!$I:$I,$A14,Data!$C:$C,K$1,Data!$D:$D,K$2) + SUMIFS(Data!$A:$A, Data!$J:$J,$A14,Data!$C:$C,K$1,Data!$D:$D,K$2)</f>
        <v>0</v>
      </c>
      <c r="L14" s="5">
        <f>SUMIFS(Data!$A:$A, Data!$I:$I,$A14,Data!$C:$C,L$1,Data!$D:$D,L$2) + SUMIFS(Data!$A:$A, Data!$J:$J,$A14,Data!$C:$C,L$1,Data!$D:$D,L$2)</f>
        <v>0</v>
      </c>
      <c r="M14" s="5">
        <f>SUMIFS(Data!$A:$A, Data!$I:$I,$A14,Data!$C:$C,M$1,Data!$D:$D,M$2) + SUMIFS(Data!$A:$A, Data!$J:$J,$A14,Data!$C:$C,M$1,Data!$D:$D,M$2)</f>
        <v>0</v>
      </c>
      <c r="N14" s="5">
        <f>SUMIFS(Data!$A:$A, Data!$I:$I,$A14,Data!$C:$C,N$1,Data!$D:$D,N$2) + SUMIFS(Data!$A:$A, Data!$J:$J,$A14,Data!$C:$C,N$1,Data!$D:$D,N$2)</f>
        <v>0</v>
      </c>
      <c r="O14" s="5">
        <f>SUMIFS(Data!$A:$A, Data!$I:$I,$A14,Data!$C:$C,O$1,Data!$D:$D,O$2) + SUMIFS(Data!$A:$A, Data!$J:$J,$A14,Data!$C:$C,O$1,Data!$D:$D,O$2)</f>
        <v>0</v>
      </c>
      <c r="P14" s="5">
        <f>SUMIFS(Data!$A:$A, Data!$I:$I,$A14,Data!$C:$C,P$1,Data!$D:$D,P$2) + SUMIFS(Data!$A:$A, Data!$J:$J,$A14,Data!$C:$C,P$1,Data!$D:$D,P$2)</f>
        <v>0</v>
      </c>
      <c r="Q14" s="5">
        <f>SUMIFS(Data!$A:$A, Data!$I:$I,$A14,Data!$C:$C,Q$1,Data!$D:$D,Q$2) + SUMIFS(Data!$A:$A, Data!$J:$J,$A14,Data!$C:$C,Q$1,Data!$D:$D,Q$2)</f>
        <v>0</v>
      </c>
      <c r="R14" s="5">
        <f>SUMIFS(Data!$A:$A, Data!$I:$I,$A14,Data!$C:$C,R$1,Data!$D:$D,R$2) + SUMIFS(Data!$A:$A, Data!$J:$J,$A14,Data!$C:$C,R$1,Data!$D:$D,R$2)</f>
        <v>0</v>
      </c>
      <c r="S14" s="5">
        <f>SUMIFS(Data!$A:$A, Data!$I:$I,$A14,Data!$C:$C,S$1,Data!$D:$D,S$2) + SUMIFS(Data!$A:$A, Data!$J:$J,$A14,Data!$C:$C,S$1,Data!$D:$D,S$2)</f>
        <v>0</v>
      </c>
      <c r="T14" s="5">
        <f>SUMIFS(Data!$A:$A, Data!$I:$I,$A14,Data!$C:$C,T$1,Data!$D:$D,T$2) + SUMIFS(Data!$A:$A, Data!$J:$J,$A14,Data!$C:$C,T$1,Data!$D:$D,T$2)</f>
        <v>0</v>
      </c>
      <c r="U14" s="5">
        <f>SUMIFS(Data!$A:$A, Data!$I:$I,$A14,Data!$C:$C,U$1,Data!$D:$D,U$2) + SUMIFS(Data!$A:$A, Data!$J:$J,$A14,Data!$C:$C,U$1,Data!$D:$D,U$2)</f>
        <v>0</v>
      </c>
      <c r="V14" s="5">
        <f>SUMIFS(Data!$A:$A, Data!$I:$I,$A14,Data!$C:$C,V$1,Data!$D:$D,V$2) + SUMIFS(Data!$A:$A, Data!$J:$J,$A14,Data!$C:$C,V$1,Data!$D:$D,V$2)</f>
        <v>0</v>
      </c>
      <c r="W14" s="5">
        <f>SUMIFS(Data!$A:$A, Data!$I:$I,$A14,Data!$C:$C,W$1,Data!$D:$D,W$2) + SUMIFS(Data!$A:$A, Data!$J:$J,$A14,Data!$C:$C,W$1,Data!$D:$D,W$2)</f>
        <v>0</v>
      </c>
      <c r="X14" s="5">
        <f>SUMIFS(Data!$A:$A, Data!$I:$I,$A14,Data!$C:$C,X$1,Data!$D:$D,X$2) + SUMIFS(Data!$A:$A, Data!$J:$J,$A14,Data!$C:$C,X$1,Data!$D:$D,X$2)</f>
        <v>0</v>
      </c>
      <c r="Y14" s="5">
        <f>SUMIFS(Data!$A:$A, Data!$I:$I,$A14,Data!$C:$C,Y$1,Data!$D:$D,Y$2) + SUMIFS(Data!$A:$A, Data!$J:$J,$A14,Data!$C:$C,Y$1,Data!$D:$D,Y$2)</f>
        <v>0</v>
      </c>
      <c r="Z14" s="5">
        <f>SUMIFS(Data!$A:$A, Data!$I:$I,$A14,Data!$C:$C,Z$1,Data!$D:$D,Z$2) + SUMIFS(Data!$A:$A, Data!$J:$J,$A14,Data!$C:$C,Z$1,Data!$D:$D,Z$2)</f>
        <v>0</v>
      </c>
      <c r="AA14" s="5">
        <f>SUMIFS(Data!$A:$A, Data!$I:$I,$A14,Data!$C:$C,AA$1,Data!$D:$D,AA$2) + SUMIFS(Data!$A:$A, Data!$J:$J,$A14,Data!$C:$C,AA$1,Data!$D:$D,AA$2)</f>
        <v>0</v>
      </c>
      <c r="AB14" s="5">
        <f>SUMIFS(Data!$A:$A, Data!$I:$I,$A14,Data!$C:$C,AB$1,Data!$D:$D,AB$2) + SUMIFS(Data!$A:$A, Data!$J:$J,$A14,Data!$C:$C,AB$1,Data!$D:$D,AB$2)</f>
        <v>0</v>
      </c>
      <c r="AC14" s="5">
        <f>SUMIFS(Data!$A:$A, Data!$I:$I,$A14,Data!$C:$C,AC$1,Data!$D:$D,AC$2) + SUMIFS(Data!$A:$A, Data!$J:$J,$A14,Data!$C:$C,AC$1,Data!$D:$D,AC$2)</f>
        <v>0</v>
      </c>
      <c r="AD14" s="5">
        <f>SUMIFS(Data!$A:$A, Data!$I:$I,$A14,Data!$C:$C,AD$1,Data!$D:$D,AD$2) + SUMIFS(Data!$A:$A, Data!$J:$J,$A14,Data!$C:$C,AD$1,Data!$D:$D,AD$2)</f>
        <v>0</v>
      </c>
      <c r="AE14" s="5">
        <f>SUMIFS(Data!$A:$A, Data!$I:$I,$A14,Data!$C:$C,AE$1,Data!$D:$D,AE$2) + SUMIFS(Data!$A:$A, Data!$J:$J,$A14,Data!$C:$C,AE$1,Data!$D:$D,AE$2)</f>
        <v>0</v>
      </c>
      <c r="AF14" s="5">
        <f>SUMIFS(Data!$A:$A, Data!$I:$I,$A14,Data!$C:$C,AF$1,Data!$D:$D,AF$2) + SUMIFS(Data!$A:$A, Data!$J:$J,$A14,Data!$C:$C,AF$1,Data!$D:$D,AF$2)</f>
        <v>0</v>
      </c>
      <c r="AG14" s="5">
        <f>SUMIFS(Data!$A:$A, Data!$I:$I,$A14,Data!$C:$C,AG$1,Data!$D:$D,AG$2) + SUMIFS(Data!$A:$A, Data!$J:$J,$A14,Data!$C:$C,AG$1,Data!$D:$D,AG$2)</f>
        <v>0</v>
      </c>
      <c r="AH14" s="5">
        <f>SUMIFS(Data!$A:$A, Data!$I:$I,$A14,Data!$C:$C,AH$1,Data!$D:$D,AH$2) + SUMIFS(Data!$A:$A, Data!$J:$J,$A14,Data!$C:$C,AH$1,Data!$D:$D,AH$2)</f>
        <v>0</v>
      </c>
      <c r="AI14" s="5">
        <f>SUMIFS(Data!$A:$A, Data!$I:$I,$A14,Data!$C:$C,AI$1,Data!$D:$D,AI$2) + SUMIFS(Data!$A:$A, Data!$J:$J,$A14,Data!$C:$C,AI$1,Data!$D:$D,AI$2)</f>
        <v>0</v>
      </c>
      <c r="AJ14" s="5">
        <f>SUMIFS(Data!$A:$A, Data!$I:$I,$A14,Data!$C:$C,AJ$1,Data!$D:$D,AJ$2) + SUMIFS(Data!$A:$A, Data!$J:$J,$A14,Data!$C:$C,AJ$1,Data!$D:$D,AJ$2)</f>
        <v>0</v>
      </c>
      <c r="AK14" s="5">
        <f>SUMIFS(Data!$A:$A, Data!$I:$I,$A14,Data!$C:$C,AK$1,Data!$D:$D,AK$2) + SUMIFS(Data!$A:$A, Data!$J:$J,$A14,Data!$C:$C,AK$1,Data!$D:$D,AK$2)</f>
        <v>0</v>
      </c>
      <c r="AL14" s="5">
        <f>SUMIFS(Data!$A:$A, Data!$I:$I,$A14,Data!$C:$C,AL$1,Data!$D:$D,AL$2) + SUMIFS(Data!$A:$A, Data!$J:$J,$A14,Data!$C:$C,AL$1,Data!$D:$D,AL$2)</f>
        <v>0</v>
      </c>
      <c r="AM14" s="5">
        <f>SUMIFS(Data!$A:$A, Data!$I:$I,$A14,Data!$C:$C,AM$1,Data!$D:$D,AM$2) + SUMIFS(Data!$A:$A, Data!$J:$J,$A14,Data!$C:$C,AM$1,Data!$D:$D,AM$2)</f>
        <v>0</v>
      </c>
      <c r="AN14" s="5">
        <f>SUMIFS(Data!$A:$A, Data!$I:$I,$A14,Data!$C:$C,AN$1,Data!$D:$D,AN$2) + SUMIFS(Data!$A:$A, Data!$J:$J,$A14,Data!$C:$C,AN$1,Data!$D:$D,AN$2)</f>
        <v>0</v>
      </c>
      <c r="AO14" s="5">
        <f>SUMIFS(Data!$A:$A, Data!$I:$I,$A14,Data!$C:$C,AO$1,Data!$D:$D,AO$2) + SUMIFS(Data!$A:$A, Data!$J:$J,$A14,Data!$C:$C,AO$1,Data!$D:$D,AO$2)</f>
        <v>0</v>
      </c>
      <c r="AP14" s="5">
        <f>SUMIFS(Data!$A:$A, Data!$I:$I,$A14,Data!$C:$C,AP$1,Data!$D:$D,AP$2) + SUMIFS(Data!$A:$A, Data!$J:$J,$A14,Data!$C:$C,AP$1,Data!$D:$D,AP$2)</f>
        <v>0</v>
      </c>
      <c r="AQ14" s="5">
        <f>SUMIFS(Data!$A:$A, Data!$I:$I,$A14,Data!$C:$C,AQ$1,Data!$D:$D,AQ$2) + SUMIFS(Data!$A:$A, Data!$J:$J,$A14,Data!$C:$C,AQ$1,Data!$D:$D,AQ$2)</f>
        <v>0</v>
      </c>
      <c r="AR14" s="5">
        <f>SUMIFS(Data!$A:$A, Data!$I:$I,$A14,Data!$C:$C,AR$1,Data!$D:$D,AR$2) + SUMIFS(Data!$A:$A, Data!$J:$J,$A14,Data!$C:$C,AR$1,Data!$D:$D,AR$2)</f>
        <v>0</v>
      </c>
      <c r="AS14" s="5">
        <f>SUMIFS(Data!$A:$A, Data!$I:$I,$A14,Data!$C:$C,AS$1,Data!$D:$D,AS$2) + SUMIFS(Data!$A:$A, Data!$J:$J,$A14,Data!$C:$C,AS$1,Data!$D:$D,AS$2)</f>
        <v>0</v>
      </c>
      <c r="AT14" s="5">
        <f>SUMIFS(Data!$A:$A, Data!$I:$I,$A14,Data!$C:$C,AT$1,Data!$D:$D,AT$2) + SUMIFS(Data!$A:$A, Data!$J:$J,$A14,Data!$C:$C,AT$1,Data!$D:$D,AT$2)</f>
        <v>0</v>
      </c>
      <c r="AU14" s="5">
        <f>SUMIFS(Data!$A:$A, Data!$I:$I,$A14,Data!$C:$C,AU$1,Data!$D:$D,AU$2) + SUMIFS(Data!$A:$A, Data!$J:$J,$A14,Data!$C:$C,AU$1,Data!$D:$D,AU$2)</f>
        <v>0</v>
      </c>
      <c r="AV14" s="5">
        <f>SUMIFS(Data!$A:$A, Data!$I:$I,$A14,Data!$C:$C,AV$1,Data!$D:$D,AV$2) + SUMIFS(Data!$A:$A, Data!$J:$J,$A14,Data!$C:$C,AV$1,Data!$D:$D,AV$2)</f>
        <v>0</v>
      </c>
      <c r="AW14" s="5">
        <f>SUMIFS(Data!$A:$A, Data!$I:$I,$A14,Data!$C:$C,AW$1,Data!$D:$D,AW$2) + SUMIFS(Data!$A:$A, Data!$J:$J,$A14,Data!$C:$C,AW$1,Data!$D:$D,AW$2)</f>
        <v>0</v>
      </c>
      <c r="AX14" s="5">
        <f>SUMIFS(Data!$A:$A, Data!$I:$I,$A14,Data!$C:$C,AX$1,Data!$D:$D,AX$2) + SUMIFS(Data!$A:$A, Data!$J:$J,$A14,Data!$C:$C,AX$1,Data!$D:$D,AX$2)</f>
        <v>0</v>
      </c>
      <c r="AY14" s="5">
        <f>SUMIFS(Data!$A:$A, Data!$I:$I,$A14,Data!$C:$C,AY$1,Data!$D:$D,AY$2) + SUMIFS(Data!$A:$A, Data!$J:$J,$A14,Data!$C:$C,AY$1,Data!$D:$D,AY$2)</f>
        <v>0</v>
      </c>
      <c r="AZ14" s="5">
        <f>SUMIFS(Data!$A:$A, Data!$I:$I,$A14,Data!$C:$C,AZ$1,Data!$D:$D,AZ$2) + SUMIFS(Data!$A:$A, Data!$J:$J,$A14,Data!$C:$C,AZ$1,Data!$D:$D,AZ$2)</f>
        <v>0</v>
      </c>
      <c r="BA14" s="5">
        <f>SUMIFS(Data!$A:$A, Data!$I:$I,$A14,Data!$C:$C,BA$1,Data!$D:$D,BA$2) + SUMIFS(Data!$A:$A, Data!$J:$J,$A14,Data!$C:$C,BA$1,Data!$D:$D,BA$2)</f>
        <v>0</v>
      </c>
      <c r="BB14" s="5">
        <f>SUMIFS(Data!$A:$A, Data!$I:$I,$A14,Data!$C:$C,BB$1,Data!$D:$D,BB$2) + SUMIFS(Data!$A:$A, Data!$J:$J,$A14,Data!$C:$C,BB$1,Data!$D:$D,BB$2)</f>
        <v>0</v>
      </c>
      <c r="BC14" s="5">
        <f>SUMIFS(Data!$A:$A, Data!$I:$I,$A14,Data!$C:$C,BC$1,Data!$D:$D,BC$2) + SUMIFS(Data!$A:$A, Data!$J:$J,$A14,Data!$C:$C,BC$1,Data!$D:$D,BC$2)</f>
        <v>0</v>
      </c>
      <c r="BD14" s="5">
        <f>SUMIFS(Data!$A:$A, Data!$I:$I,$A14,Data!$C:$C,BD$1,Data!$D:$D,BD$2) + SUMIFS(Data!$A:$A, Data!$J:$J,$A14,Data!$C:$C,BD$1,Data!$D:$D,BD$2)</f>
        <v>0</v>
      </c>
      <c r="BE14" s="5">
        <f>SUMIFS(Data!$A:$A, Data!$I:$I,$A14,Data!$C:$C,BE$1,Data!$D:$D,BE$2) + SUMIFS(Data!$A:$A, Data!$J:$J,$A14,Data!$C:$C,BE$1,Data!$D:$D,BE$2)</f>
        <v>0</v>
      </c>
      <c r="BF14" s="5">
        <f>SUMIFS(Data!$A:$A, Data!$I:$I,$A14,Data!$C:$C,BF$1,Data!$D:$D,BF$2) + SUMIFS(Data!$A:$A, Data!$J:$J,$A14,Data!$C:$C,BF$1,Data!$D:$D,BF$2)</f>
        <v>0</v>
      </c>
      <c r="BG14" s="5">
        <f>SUMIFS(Data!$A:$A, Data!$I:$I,$A14,Data!$C:$C,BG$1,Data!$D:$D,BG$2) + SUMIFS(Data!$A:$A, Data!$J:$J,$A14,Data!$C:$C,BG$1,Data!$D:$D,BG$2)</f>
        <v>0</v>
      </c>
      <c r="BH14" s="5">
        <f>SUMIFS(Data!$A:$A, Data!$I:$I,$A14,Data!$C:$C,BH$1,Data!$D:$D,BH$2) + SUMIFS(Data!$A:$A, Data!$J:$J,$A14,Data!$C:$C,BH$1,Data!$D:$D,BH$2)</f>
        <v>0</v>
      </c>
      <c r="BI14" s="5">
        <f>SUMIFS(Data!$A:$A, Data!$I:$I,$A14,Data!$C:$C,BI$1,Data!$D:$D,BI$2) + SUMIFS(Data!$A:$A, Data!$J:$J,$A14,Data!$C:$C,BI$1,Data!$D:$D,BI$2)</f>
        <v>0</v>
      </c>
      <c r="BJ14" s="5">
        <f>SUMIFS(Data!$A:$A, Data!$I:$I,$A14,Data!$C:$C,BJ$1,Data!$D:$D,BJ$2) + SUMIFS(Data!$A:$A, Data!$J:$J,$A14,Data!$C:$C,BJ$1,Data!$D:$D,BJ$2)</f>
        <v>0</v>
      </c>
      <c r="BK14" s="5">
        <f>SUMIFS(Data!$A:$A, Data!$I:$I,$A14,Data!$C:$C,BK$1,Data!$D:$D,BK$2) + SUMIFS(Data!$A:$A, Data!$J:$J,$A14,Data!$C:$C,BK$1,Data!$D:$D,BK$2)</f>
        <v>0</v>
      </c>
      <c r="BL14" s="5">
        <f>SUMIFS(Data!$A:$A, Data!$I:$I,$A14,Data!$C:$C,BL$1,Data!$D:$D,BL$2) + SUMIFS(Data!$A:$A, Data!$J:$J,$A14,Data!$C:$C,BL$1,Data!$D:$D,BL$2)</f>
        <v>0</v>
      </c>
      <c r="BM14" s="5">
        <f>SUMIFS(Data!$A:$A, Data!$I:$I,$A14,Data!$C:$C,BM$1,Data!$D:$D,BM$2) + SUMIFS(Data!$A:$A, Data!$J:$J,$A14,Data!$C:$C,BM$1,Data!$D:$D,BM$2)</f>
        <v>0</v>
      </c>
      <c r="BN14" s="5">
        <f>SUMIFS(Data!$A:$A, Data!$I:$I,$A14,Data!$C:$C,BN$1,Data!$D:$D,BN$2) + SUMIFS(Data!$A:$A, Data!$J:$J,$A14,Data!$C:$C,BN$1,Data!$D:$D,BN$2)</f>
        <v>0</v>
      </c>
      <c r="BO14" s="5">
        <f>SUMIFS(Data!$A:$A, Data!$I:$I,$A14,Data!$C:$C,BO$1,Data!$D:$D,BO$2) + SUMIFS(Data!$A:$A, Data!$J:$J,$A14,Data!$C:$C,BO$1,Data!$D:$D,BO$2)</f>
        <v>0</v>
      </c>
      <c r="BP14" s="5">
        <f>SUMIFS(Data!$A:$A, Data!$I:$I,$A14,Data!$C:$C,BP$1,Data!$D:$D,BP$2) + SUMIFS(Data!$A:$A, Data!$J:$J,$A14,Data!$C:$C,BP$1,Data!$D:$D,BP$2)</f>
        <v>0</v>
      </c>
      <c r="BQ14" s="5">
        <f>SUMIFS(Data!$A:$A, Data!$I:$I,$A14,Data!$C:$C,BQ$1,Data!$D:$D,BQ$2) + SUMIFS(Data!$A:$A, Data!$J:$J,$A14,Data!$C:$C,BQ$1,Data!$D:$D,BQ$2)</f>
        <v>0</v>
      </c>
      <c r="BR14" s="5">
        <f>SUMIFS(Data!$A:$A, Data!$I:$I,$A14,Data!$C:$C,BR$1,Data!$D:$D,BR$2) + SUMIFS(Data!$A:$A, Data!$J:$J,$A14,Data!$C:$C,BR$1,Data!$D:$D,BR$2)</f>
        <v>0</v>
      </c>
      <c r="BS14" s="5">
        <f>SUMIFS(Data!$A:$A, Data!$I:$I,$A14,Data!$C:$C,BS$1,Data!$D:$D,BS$2) + SUMIFS(Data!$A:$A, Data!$J:$J,$A14,Data!$C:$C,BS$1,Data!$D:$D,BS$2)</f>
        <v>0</v>
      </c>
      <c r="BT14" s="5">
        <f>SUMIFS(Data!$A:$A, Data!$I:$I,$A14,Data!$C:$C,BT$1,Data!$D:$D,BT$2) + SUMIFS(Data!$A:$A, Data!$J:$J,$A14,Data!$C:$C,BT$1,Data!$D:$D,BT$2)</f>
        <v>0</v>
      </c>
      <c r="BU14" s="5">
        <f>SUMIFS(Data!$A:$A, Data!$I:$I,$A14,Data!$C:$C,BU$1,Data!$D:$D,BU$2) + SUMIFS(Data!$A:$A, Data!$J:$J,$A14,Data!$C:$C,BU$1,Data!$D:$D,BU$2)</f>
        <v>0</v>
      </c>
      <c r="BV14" s="5">
        <f>SUMIFS(Data!$A:$A, Data!$I:$I,$A14,Data!$C:$C,BV$1,Data!$D:$D,BV$2) + SUMIFS(Data!$A:$A, Data!$J:$J,$A14,Data!$C:$C,BV$1,Data!$D:$D,BV$2)</f>
        <v>0</v>
      </c>
      <c r="BW14" s="5">
        <f>SUMIFS(Data!$A:$A, Data!$I:$I,$A14,Data!$C:$C,BW$1,Data!$D:$D,BW$2) + SUMIFS(Data!$A:$A, Data!$J:$J,$A14,Data!$C:$C,BW$1,Data!$D:$D,BW$2)</f>
        <v>0</v>
      </c>
      <c r="BX14" s="5">
        <f>SUMIFS(Data!$A:$A, Data!$I:$I,$A14,Data!$C:$C,BX$1,Data!$D:$D,BX$2) + SUMIFS(Data!$A:$A, Data!$J:$J,$A14,Data!$C:$C,BX$1,Data!$D:$D,BX$2)</f>
        <v>0</v>
      </c>
      <c r="BY14" s="5">
        <f>SUMIFS(Data!$A:$A, Data!$I:$I,$A14,Data!$C:$C,BY$1,Data!$D:$D,BY$2) + SUMIFS(Data!$A:$A, Data!$J:$J,$A14,Data!$C:$C,BY$1,Data!$D:$D,BY$2)</f>
        <v>0</v>
      </c>
      <c r="BZ14" s="5">
        <f>SUMIFS(Data!$A:$A, Data!$I:$I,$A14,Data!$C:$C,BZ$1,Data!$D:$D,BZ$2) + SUMIFS(Data!$A:$A, Data!$J:$J,$A14,Data!$C:$C,BZ$1,Data!$D:$D,BZ$2)</f>
        <v>0</v>
      </c>
      <c r="CA14" s="5">
        <f>SUMIFS(Data!$A:$A, Data!$I:$I,$A14,Data!$C:$C,CA$1,Data!$D:$D,CA$2) + SUMIFS(Data!$A:$A, Data!$J:$J,$A14,Data!$C:$C,CA$1,Data!$D:$D,CA$2)</f>
        <v>0</v>
      </c>
      <c r="CB14" s="5">
        <f>SUMIFS(Data!$A:$A, Data!$I:$I,$A14,Data!$C:$C,CB$1,Data!$D:$D,CB$2) + SUMIFS(Data!$A:$A, Data!$J:$J,$A14,Data!$C:$C,CB$1,Data!$D:$D,CB$2)</f>
        <v>0</v>
      </c>
      <c r="CC14" s="5">
        <f>SUMIFS(Data!$A:$A, Data!$I:$I,$A14,Data!$C:$C,CC$1,Data!$D:$D,CC$2) + SUMIFS(Data!$A:$A, Data!$J:$J,$A14,Data!$C:$C,CC$1,Data!$D:$D,CC$2)</f>
        <v>0</v>
      </c>
      <c r="CD14" s="5">
        <f>SUMIFS(Data!$A:$A, Data!$I:$I,$A14,Data!$C:$C,CD$1,Data!$D:$D,CD$2) + SUMIFS(Data!$A:$A, Data!$J:$J,$A14,Data!$C:$C,CD$1,Data!$D:$D,CD$2)</f>
        <v>0</v>
      </c>
      <c r="CE14" s="5">
        <f>SUMIFS(Data!$A:$A, Data!$I:$I,$A14,Data!$C:$C,CE$1,Data!$D:$D,CE$2) + SUMIFS(Data!$A:$A, Data!$J:$J,$A14,Data!$C:$C,CE$1,Data!$D:$D,CE$2)</f>
        <v>0</v>
      </c>
      <c r="CF14" s="5">
        <f>SUMIFS(Data!$A:$A, Data!$I:$I,$A14,Data!$C:$C,CF$1,Data!$D:$D,CF$2) + SUMIFS(Data!$A:$A, Data!$J:$J,$A14,Data!$C:$C,CF$1,Data!$D:$D,CF$2)</f>
        <v>0</v>
      </c>
      <c r="CG14" s="5">
        <f>SUMIFS(Data!$A:$A, Data!$I:$I,$A14,Data!$C:$C,CG$1,Data!$D:$D,CG$2) + SUMIFS(Data!$A:$A, Data!$J:$J,$A14,Data!$C:$C,CG$1,Data!$D:$D,CG$2)</f>
        <v>0</v>
      </c>
      <c r="CH14" s="5">
        <f>SUMIFS(Data!$A:$A, Data!$I:$I,$A14,Data!$C:$C,CH$1,Data!$D:$D,CH$2) + SUMIFS(Data!$A:$A, Data!$J:$J,$A14,Data!$C:$C,CH$1,Data!$D:$D,CH$2)</f>
        <v>0</v>
      </c>
      <c r="CI14" s="5">
        <f>SUMIFS(Data!$A:$A, Data!$I:$I,$A14,Data!$C:$C,CI$1,Data!$D:$D,CI$2) + SUMIFS(Data!$A:$A, Data!$J:$J,$A14,Data!$C:$C,CI$1,Data!$D:$D,CI$2)</f>
        <v>0</v>
      </c>
      <c r="CJ14" s="5">
        <f>SUMIFS(Data!$A:$A, Data!$I:$I,$A14,Data!$C:$C,CJ$1,Data!$D:$D,CJ$2) + SUMIFS(Data!$A:$A, Data!$J:$J,$A14,Data!$C:$C,CJ$1,Data!$D:$D,CJ$2)</f>
        <v>0</v>
      </c>
      <c r="CK14" s="5">
        <f>SUMIFS(Data!$A:$A, Data!$I:$I,$A14,Data!$C:$C,CK$1,Data!$D:$D,CK$2) + SUMIFS(Data!$A:$A, Data!$J:$J,$A14,Data!$C:$C,CK$1,Data!$D:$D,CK$2)</f>
        <v>0</v>
      </c>
      <c r="CL14" s="5">
        <f>SUMIFS(Data!$A:$A, Data!$I:$I,$A14,Data!$C:$C,CL$1,Data!$D:$D,CL$2) + SUMIFS(Data!$A:$A, Data!$J:$J,$A14,Data!$C:$C,CL$1,Data!$D:$D,CL$2)</f>
        <v>0</v>
      </c>
      <c r="CM14" s="5">
        <f>SUMIFS(Data!$A:$A, Data!$I:$I,$A14,Data!$C:$C,CM$1,Data!$D:$D,CM$2) + SUMIFS(Data!$A:$A, Data!$J:$J,$A14,Data!$C:$C,CM$1,Data!$D:$D,CM$2)</f>
        <v>0</v>
      </c>
      <c r="CN14" s="5">
        <f>SUMIFS(Data!$A:$A, Data!$I:$I,$A14,Data!$C:$C,CN$1,Data!$D:$D,CN$2) + SUMIFS(Data!$A:$A, Data!$J:$J,$A14,Data!$C:$C,CN$1,Data!$D:$D,CN$2)</f>
        <v>0</v>
      </c>
      <c r="CO14" s="5">
        <f>SUMIFS(Data!$A:$A, Data!$I:$I,$A14,Data!$C:$C,CO$1,Data!$D:$D,CO$2) + SUMIFS(Data!$A:$A, Data!$J:$J,$A14,Data!$C:$C,CO$1,Data!$D:$D,CO$2)</f>
        <v>0</v>
      </c>
      <c r="CP14" s="5">
        <f>SUMIFS(Data!$A:$A, Data!$I:$I,$A14,Data!$C:$C,CP$1,Data!$D:$D,CP$2) + SUMIFS(Data!$A:$A, Data!$J:$J,$A14,Data!$C:$C,CP$1,Data!$D:$D,CP$2)</f>
        <v>0</v>
      </c>
      <c r="CQ14" s="5">
        <f>SUMIFS(Data!$A:$A, Data!$I:$I,$A14,Data!$C:$C,CQ$1,Data!$D:$D,CQ$2) + SUMIFS(Data!$A:$A, Data!$J:$J,$A14,Data!$C:$C,CQ$1,Data!$D:$D,CQ$2)</f>
        <v>0</v>
      </c>
      <c r="CR14" s="5">
        <f>SUMIFS(Data!$A:$A, Data!$I:$I,$A14,Data!$C:$C,CR$1,Data!$D:$D,CR$2) + SUMIFS(Data!$A:$A, Data!$J:$J,$A14,Data!$C:$C,CR$1,Data!$D:$D,CR$2)</f>
        <v>0</v>
      </c>
      <c r="CS14" s="5">
        <f>SUMIFS(Data!$A:$A, Data!$I:$I,$A14,Data!$C:$C,CS$1,Data!$D:$D,CS$2) + SUMIFS(Data!$A:$A, Data!$J:$J,$A14,Data!$C:$C,CS$1,Data!$D:$D,CS$2)</f>
        <v>0</v>
      </c>
      <c r="CT14" s="5">
        <f>SUMIFS(Data!$A:$A, Data!$I:$I,$A14,Data!$C:$C,CT$1,Data!$D:$D,CT$2) + SUMIFS(Data!$A:$A, Data!$J:$J,$A14,Data!$C:$C,CT$1,Data!$D:$D,CT$2)</f>
        <v>0</v>
      </c>
      <c r="CU14" s="5">
        <f>SUMIFS(Data!$A:$A, Data!$I:$I,$A14,Data!$C:$C,CU$1,Data!$D:$D,CU$2) + SUMIFS(Data!$A:$A, Data!$J:$J,$A14,Data!$C:$C,CU$1,Data!$D:$D,CU$2)</f>
        <v>0</v>
      </c>
      <c r="CV14" s="5">
        <f>SUMIFS(Data!$A:$A, Data!$I:$I,$A14,Data!$C:$C,CV$1,Data!$D:$D,CV$2) + SUMIFS(Data!$A:$A, Data!$J:$J,$A14,Data!$C:$C,CV$1,Data!$D:$D,CV$2)</f>
        <v>0</v>
      </c>
      <c r="CW14" s="5">
        <f t="shared" ref="CW14:CX14" si="13">SUMIF($B$2:$CV$2,CW$2, $B14:$CV14)</f>
        <v>0</v>
      </c>
      <c r="CX14" s="5">
        <f t="shared" si="13"/>
        <v>0</v>
      </c>
      <c r="CY14" s="5">
        <f t="shared" si="3"/>
        <v>0</v>
      </c>
    </row>
    <row r="15">
      <c r="A15" s="5" t="str">
        <f>Countries!A13</f>
        <v>BUL</v>
      </c>
      <c r="B15" s="5">
        <f>SUMIFS(Data!$A:$A, Data!$I:$I,$A15,Data!$C:$C,B$1,Data!$D:$D,B$2) + SUMIFS(Data!$A:$A, Data!$J:$J,$A15,Data!$C:$C,B$1,Data!$D:$D,B$2)</f>
        <v>0</v>
      </c>
      <c r="C15" s="5">
        <f>SUMIFS(Data!$A:$A, Data!$I:$I,$A15,Data!$C:$C,C$1,Data!$D:$D,C$2) + SUMIFS(Data!$A:$A, Data!$J:$J,$A15,Data!$C:$C,C$1,Data!$D:$D,C$2)</f>
        <v>0</v>
      </c>
      <c r="D15" s="5">
        <f>SUMIFS(Data!$A:$A, Data!$I:$I,$A15,Data!$C:$C,D$1,Data!$D:$D,D$2) + SUMIFS(Data!$A:$A, Data!$J:$J,$A15,Data!$C:$C,D$1,Data!$D:$D,D$2)</f>
        <v>0</v>
      </c>
      <c r="E15" s="5">
        <f>SUMIFS(Data!$A:$A, Data!$I:$I,$A15,Data!$C:$C,E$1,Data!$D:$D,E$2) + SUMIFS(Data!$A:$A, Data!$J:$J,$A15,Data!$C:$C,E$1,Data!$D:$D,E$2)</f>
        <v>0</v>
      </c>
      <c r="F15" s="5">
        <f>SUMIFS(Data!$A:$A, Data!$I:$I,$A15,Data!$C:$C,F$1,Data!$D:$D,F$2) + SUMIFS(Data!$A:$A, Data!$J:$J,$A15,Data!$C:$C,F$1,Data!$D:$D,F$2)</f>
        <v>0</v>
      </c>
      <c r="G15" s="5">
        <f>SUMIFS(Data!$A:$A, Data!$I:$I,$A15,Data!$C:$C,G$1,Data!$D:$D,G$2) + SUMIFS(Data!$A:$A, Data!$J:$J,$A15,Data!$C:$C,G$1,Data!$D:$D,G$2)</f>
        <v>0</v>
      </c>
      <c r="H15" s="5">
        <f>SUMIFS(Data!$A:$A, Data!$I:$I,$A15,Data!$C:$C,H$1,Data!$D:$D,H$2) + SUMIFS(Data!$A:$A, Data!$J:$J,$A15,Data!$C:$C,H$1,Data!$D:$D,H$2)</f>
        <v>0</v>
      </c>
      <c r="I15" s="5">
        <f>SUMIFS(Data!$A:$A, Data!$I:$I,$A15,Data!$C:$C,I$1,Data!$D:$D,I$2) + SUMIFS(Data!$A:$A, Data!$J:$J,$A15,Data!$C:$C,I$1,Data!$D:$D,I$2)</f>
        <v>0</v>
      </c>
      <c r="J15" s="5">
        <f>SUMIFS(Data!$A:$A, Data!$I:$I,$A15,Data!$C:$C,J$1,Data!$D:$D,J$2) + SUMIFS(Data!$A:$A, Data!$J:$J,$A15,Data!$C:$C,J$1,Data!$D:$D,J$2)</f>
        <v>0</v>
      </c>
      <c r="K15" s="5">
        <f>SUMIFS(Data!$A:$A, Data!$I:$I,$A15,Data!$C:$C,K$1,Data!$D:$D,K$2) + SUMIFS(Data!$A:$A, Data!$J:$J,$A15,Data!$C:$C,K$1,Data!$D:$D,K$2)</f>
        <v>0</v>
      </c>
      <c r="L15" s="5">
        <f>SUMIFS(Data!$A:$A, Data!$I:$I,$A15,Data!$C:$C,L$1,Data!$D:$D,L$2) + SUMIFS(Data!$A:$A, Data!$J:$J,$A15,Data!$C:$C,L$1,Data!$D:$D,L$2)</f>
        <v>0</v>
      </c>
      <c r="M15" s="5">
        <f>SUMIFS(Data!$A:$A, Data!$I:$I,$A15,Data!$C:$C,M$1,Data!$D:$D,M$2) + SUMIFS(Data!$A:$A, Data!$J:$J,$A15,Data!$C:$C,M$1,Data!$D:$D,M$2)</f>
        <v>0</v>
      </c>
      <c r="N15" s="5">
        <f>SUMIFS(Data!$A:$A, Data!$I:$I,$A15,Data!$C:$C,N$1,Data!$D:$D,N$2) + SUMIFS(Data!$A:$A, Data!$J:$J,$A15,Data!$C:$C,N$1,Data!$D:$D,N$2)</f>
        <v>0</v>
      </c>
      <c r="O15" s="5">
        <f>SUMIFS(Data!$A:$A, Data!$I:$I,$A15,Data!$C:$C,O$1,Data!$D:$D,O$2) + SUMIFS(Data!$A:$A, Data!$J:$J,$A15,Data!$C:$C,O$1,Data!$D:$D,O$2)</f>
        <v>0</v>
      </c>
      <c r="P15" s="5">
        <f>SUMIFS(Data!$A:$A, Data!$I:$I,$A15,Data!$C:$C,P$1,Data!$D:$D,P$2) + SUMIFS(Data!$A:$A, Data!$J:$J,$A15,Data!$C:$C,P$1,Data!$D:$D,P$2)</f>
        <v>0</v>
      </c>
      <c r="Q15" s="5">
        <f>SUMIFS(Data!$A:$A, Data!$I:$I,$A15,Data!$C:$C,Q$1,Data!$D:$D,Q$2) + SUMIFS(Data!$A:$A, Data!$J:$J,$A15,Data!$C:$C,Q$1,Data!$D:$D,Q$2)</f>
        <v>0</v>
      </c>
      <c r="R15" s="5">
        <f>SUMIFS(Data!$A:$A, Data!$I:$I,$A15,Data!$C:$C,R$1,Data!$D:$D,R$2) + SUMIFS(Data!$A:$A, Data!$J:$J,$A15,Data!$C:$C,R$1,Data!$D:$D,R$2)</f>
        <v>0</v>
      </c>
      <c r="S15" s="5">
        <f>SUMIFS(Data!$A:$A, Data!$I:$I,$A15,Data!$C:$C,S$1,Data!$D:$D,S$2) + SUMIFS(Data!$A:$A, Data!$J:$J,$A15,Data!$C:$C,S$1,Data!$D:$D,S$2)</f>
        <v>0</v>
      </c>
      <c r="T15" s="5">
        <f>SUMIFS(Data!$A:$A, Data!$I:$I,$A15,Data!$C:$C,T$1,Data!$D:$D,T$2) + SUMIFS(Data!$A:$A, Data!$J:$J,$A15,Data!$C:$C,T$1,Data!$D:$D,T$2)</f>
        <v>0</v>
      </c>
      <c r="U15" s="5">
        <f>SUMIFS(Data!$A:$A, Data!$I:$I,$A15,Data!$C:$C,U$1,Data!$D:$D,U$2) + SUMIFS(Data!$A:$A, Data!$J:$J,$A15,Data!$C:$C,U$1,Data!$D:$D,U$2)</f>
        <v>0</v>
      </c>
      <c r="V15" s="5">
        <f>SUMIFS(Data!$A:$A, Data!$I:$I,$A15,Data!$C:$C,V$1,Data!$D:$D,V$2) + SUMIFS(Data!$A:$A, Data!$J:$J,$A15,Data!$C:$C,V$1,Data!$D:$D,V$2)</f>
        <v>0</v>
      </c>
      <c r="W15" s="5">
        <f>SUMIFS(Data!$A:$A, Data!$I:$I,$A15,Data!$C:$C,W$1,Data!$D:$D,W$2) + SUMIFS(Data!$A:$A, Data!$J:$J,$A15,Data!$C:$C,W$1,Data!$D:$D,W$2)</f>
        <v>0</v>
      </c>
      <c r="X15" s="5">
        <f>SUMIFS(Data!$A:$A, Data!$I:$I,$A15,Data!$C:$C,X$1,Data!$D:$D,X$2) + SUMIFS(Data!$A:$A, Data!$J:$J,$A15,Data!$C:$C,X$1,Data!$D:$D,X$2)</f>
        <v>0</v>
      </c>
      <c r="Y15" s="5">
        <f>SUMIFS(Data!$A:$A, Data!$I:$I,$A15,Data!$C:$C,Y$1,Data!$D:$D,Y$2) + SUMIFS(Data!$A:$A, Data!$J:$J,$A15,Data!$C:$C,Y$1,Data!$D:$D,Y$2)</f>
        <v>0</v>
      </c>
      <c r="Z15" s="5">
        <f>SUMIFS(Data!$A:$A, Data!$I:$I,$A15,Data!$C:$C,Z$1,Data!$D:$D,Z$2) + SUMIFS(Data!$A:$A, Data!$J:$J,$A15,Data!$C:$C,Z$1,Data!$D:$D,Z$2)</f>
        <v>0</v>
      </c>
      <c r="AA15" s="5">
        <f>SUMIFS(Data!$A:$A, Data!$I:$I,$A15,Data!$C:$C,AA$1,Data!$D:$D,AA$2) + SUMIFS(Data!$A:$A, Data!$J:$J,$A15,Data!$C:$C,AA$1,Data!$D:$D,AA$2)</f>
        <v>0</v>
      </c>
      <c r="AB15" s="5">
        <f>SUMIFS(Data!$A:$A, Data!$I:$I,$A15,Data!$C:$C,AB$1,Data!$D:$D,AB$2) + SUMIFS(Data!$A:$A, Data!$J:$J,$A15,Data!$C:$C,AB$1,Data!$D:$D,AB$2)</f>
        <v>0</v>
      </c>
      <c r="AC15" s="5">
        <f>SUMIFS(Data!$A:$A, Data!$I:$I,$A15,Data!$C:$C,AC$1,Data!$D:$D,AC$2) + SUMIFS(Data!$A:$A, Data!$J:$J,$A15,Data!$C:$C,AC$1,Data!$D:$D,AC$2)</f>
        <v>0</v>
      </c>
      <c r="AD15" s="5">
        <f>SUMIFS(Data!$A:$A, Data!$I:$I,$A15,Data!$C:$C,AD$1,Data!$D:$D,AD$2) + SUMIFS(Data!$A:$A, Data!$J:$J,$A15,Data!$C:$C,AD$1,Data!$D:$D,AD$2)</f>
        <v>0</v>
      </c>
      <c r="AE15" s="5">
        <f>SUMIFS(Data!$A:$A, Data!$I:$I,$A15,Data!$C:$C,AE$1,Data!$D:$D,AE$2) + SUMIFS(Data!$A:$A, Data!$J:$J,$A15,Data!$C:$C,AE$1,Data!$D:$D,AE$2)</f>
        <v>0</v>
      </c>
      <c r="AF15" s="5">
        <f>SUMIFS(Data!$A:$A, Data!$I:$I,$A15,Data!$C:$C,AF$1,Data!$D:$D,AF$2) + SUMIFS(Data!$A:$A, Data!$J:$J,$A15,Data!$C:$C,AF$1,Data!$D:$D,AF$2)</f>
        <v>0</v>
      </c>
      <c r="AG15" s="5">
        <f>SUMIFS(Data!$A:$A, Data!$I:$I,$A15,Data!$C:$C,AG$1,Data!$D:$D,AG$2) + SUMIFS(Data!$A:$A, Data!$J:$J,$A15,Data!$C:$C,AG$1,Data!$D:$D,AG$2)</f>
        <v>0</v>
      </c>
      <c r="AH15" s="5">
        <f>SUMIFS(Data!$A:$A, Data!$I:$I,$A15,Data!$C:$C,AH$1,Data!$D:$D,AH$2) + SUMIFS(Data!$A:$A, Data!$J:$J,$A15,Data!$C:$C,AH$1,Data!$D:$D,AH$2)</f>
        <v>0</v>
      </c>
      <c r="AI15" s="5">
        <f>SUMIFS(Data!$A:$A, Data!$I:$I,$A15,Data!$C:$C,AI$1,Data!$D:$D,AI$2) + SUMIFS(Data!$A:$A, Data!$J:$J,$A15,Data!$C:$C,AI$1,Data!$D:$D,AI$2)</f>
        <v>0</v>
      </c>
      <c r="AJ15" s="5">
        <f>SUMIFS(Data!$A:$A, Data!$I:$I,$A15,Data!$C:$C,AJ$1,Data!$D:$D,AJ$2) + SUMIFS(Data!$A:$A, Data!$J:$J,$A15,Data!$C:$C,AJ$1,Data!$D:$D,AJ$2)</f>
        <v>0</v>
      </c>
      <c r="AK15" s="5">
        <f>SUMIFS(Data!$A:$A, Data!$I:$I,$A15,Data!$C:$C,AK$1,Data!$D:$D,AK$2) + SUMIFS(Data!$A:$A, Data!$J:$J,$A15,Data!$C:$C,AK$1,Data!$D:$D,AK$2)</f>
        <v>0</v>
      </c>
      <c r="AL15" s="5">
        <f>SUMIFS(Data!$A:$A, Data!$I:$I,$A15,Data!$C:$C,AL$1,Data!$D:$D,AL$2) + SUMIFS(Data!$A:$A, Data!$J:$J,$A15,Data!$C:$C,AL$1,Data!$D:$D,AL$2)</f>
        <v>0</v>
      </c>
      <c r="AM15" s="5">
        <f>SUMIFS(Data!$A:$A, Data!$I:$I,$A15,Data!$C:$C,AM$1,Data!$D:$D,AM$2) + SUMIFS(Data!$A:$A, Data!$J:$J,$A15,Data!$C:$C,AM$1,Data!$D:$D,AM$2)</f>
        <v>0</v>
      </c>
      <c r="AN15" s="5">
        <f>SUMIFS(Data!$A:$A, Data!$I:$I,$A15,Data!$C:$C,AN$1,Data!$D:$D,AN$2) + SUMIFS(Data!$A:$A, Data!$J:$J,$A15,Data!$C:$C,AN$1,Data!$D:$D,AN$2)</f>
        <v>0</v>
      </c>
      <c r="AO15" s="5">
        <f>SUMIFS(Data!$A:$A, Data!$I:$I,$A15,Data!$C:$C,AO$1,Data!$D:$D,AO$2) + SUMIFS(Data!$A:$A, Data!$J:$J,$A15,Data!$C:$C,AO$1,Data!$D:$D,AO$2)</f>
        <v>0</v>
      </c>
      <c r="AP15" s="5">
        <f>SUMIFS(Data!$A:$A, Data!$I:$I,$A15,Data!$C:$C,AP$1,Data!$D:$D,AP$2) + SUMIFS(Data!$A:$A, Data!$J:$J,$A15,Data!$C:$C,AP$1,Data!$D:$D,AP$2)</f>
        <v>0</v>
      </c>
      <c r="AQ15" s="5">
        <f>SUMIFS(Data!$A:$A, Data!$I:$I,$A15,Data!$C:$C,AQ$1,Data!$D:$D,AQ$2) + SUMIFS(Data!$A:$A, Data!$J:$J,$A15,Data!$C:$C,AQ$1,Data!$D:$D,AQ$2)</f>
        <v>0</v>
      </c>
      <c r="AR15" s="5">
        <f>SUMIFS(Data!$A:$A, Data!$I:$I,$A15,Data!$C:$C,AR$1,Data!$D:$D,AR$2) + SUMIFS(Data!$A:$A, Data!$J:$J,$A15,Data!$C:$C,AR$1,Data!$D:$D,AR$2)</f>
        <v>0</v>
      </c>
      <c r="AS15" s="5">
        <f>SUMIFS(Data!$A:$A, Data!$I:$I,$A15,Data!$C:$C,AS$1,Data!$D:$D,AS$2) + SUMIFS(Data!$A:$A, Data!$J:$J,$A15,Data!$C:$C,AS$1,Data!$D:$D,AS$2)</f>
        <v>0</v>
      </c>
      <c r="AT15" s="5">
        <f>SUMIFS(Data!$A:$A, Data!$I:$I,$A15,Data!$C:$C,AT$1,Data!$D:$D,AT$2) + SUMIFS(Data!$A:$A, Data!$J:$J,$A15,Data!$C:$C,AT$1,Data!$D:$D,AT$2)</f>
        <v>0</v>
      </c>
      <c r="AU15" s="5">
        <f>SUMIFS(Data!$A:$A, Data!$I:$I,$A15,Data!$C:$C,AU$1,Data!$D:$D,AU$2) + SUMIFS(Data!$A:$A, Data!$J:$J,$A15,Data!$C:$C,AU$1,Data!$D:$D,AU$2)</f>
        <v>0</v>
      </c>
      <c r="AV15" s="5">
        <f>SUMIFS(Data!$A:$A, Data!$I:$I,$A15,Data!$C:$C,AV$1,Data!$D:$D,AV$2) + SUMIFS(Data!$A:$A, Data!$J:$J,$A15,Data!$C:$C,AV$1,Data!$D:$D,AV$2)</f>
        <v>0</v>
      </c>
      <c r="AW15" s="5">
        <f>SUMIFS(Data!$A:$A, Data!$I:$I,$A15,Data!$C:$C,AW$1,Data!$D:$D,AW$2) + SUMIFS(Data!$A:$A, Data!$J:$J,$A15,Data!$C:$C,AW$1,Data!$D:$D,AW$2)</f>
        <v>0</v>
      </c>
      <c r="AX15" s="5">
        <f>SUMIFS(Data!$A:$A, Data!$I:$I,$A15,Data!$C:$C,AX$1,Data!$D:$D,AX$2) + SUMIFS(Data!$A:$A, Data!$J:$J,$A15,Data!$C:$C,AX$1,Data!$D:$D,AX$2)</f>
        <v>0</v>
      </c>
      <c r="AY15" s="5">
        <f>SUMIFS(Data!$A:$A, Data!$I:$I,$A15,Data!$C:$C,AY$1,Data!$D:$D,AY$2) + SUMIFS(Data!$A:$A, Data!$J:$J,$A15,Data!$C:$C,AY$1,Data!$D:$D,AY$2)</f>
        <v>0</v>
      </c>
      <c r="AZ15" s="5">
        <f>SUMIFS(Data!$A:$A, Data!$I:$I,$A15,Data!$C:$C,AZ$1,Data!$D:$D,AZ$2) + SUMIFS(Data!$A:$A, Data!$J:$J,$A15,Data!$C:$C,AZ$1,Data!$D:$D,AZ$2)</f>
        <v>0</v>
      </c>
      <c r="BA15" s="5">
        <f>SUMIFS(Data!$A:$A, Data!$I:$I,$A15,Data!$C:$C,BA$1,Data!$D:$D,BA$2) + SUMIFS(Data!$A:$A, Data!$J:$J,$A15,Data!$C:$C,BA$1,Data!$D:$D,BA$2)</f>
        <v>0</v>
      </c>
      <c r="BB15" s="5">
        <f>SUMIFS(Data!$A:$A, Data!$I:$I,$A15,Data!$C:$C,BB$1,Data!$D:$D,BB$2) + SUMIFS(Data!$A:$A, Data!$J:$J,$A15,Data!$C:$C,BB$1,Data!$D:$D,BB$2)</f>
        <v>0</v>
      </c>
      <c r="BC15" s="5">
        <f>SUMIFS(Data!$A:$A, Data!$I:$I,$A15,Data!$C:$C,BC$1,Data!$D:$D,BC$2) + SUMIFS(Data!$A:$A, Data!$J:$J,$A15,Data!$C:$C,BC$1,Data!$D:$D,BC$2)</f>
        <v>0</v>
      </c>
      <c r="BD15" s="5">
        <f>SUMIFS(Data!$A:$A, Data!$I:$I,$A15,Data!$C:$C,BD$1,Data!$D:$D,BD$2) + SUMIFS(Data!$A:$A, Data!$J:$J,$A15,Data!$C:$C,BD$1,Data!$D:$D,BD$2)</f>
        <v>0</v>
      </c>
      <c r="BE15" s="5">
        <f>SUMIFS(Data!$A:$A, Data!$I:$I,$A15,Data!$C:$C,BE$1,Data!$D:$D,BE$2) + SUMIFS(Data!$A:$A, Data!$J:$J,$A15,Data!$C:$C,BE$1,Data!$D:$D,BE$2)</f>
        <v>0</v>
      </c>
      <c r="BF15" s="5">
        <f>SUMIFS(Data!$A:$A, Data!$I:$I,$A15,Data!$C:$C,BF$1,Data!$D:$D,BF$2) + SUMIFS(Data!$A:$A, Data!$J:$J,$A15,Data!$C:$C,BF$1,Data!$D:$D,BF$2)</f>
        <v>0</v>
      </c>
      <c r="BG15" s="5">
        <f>SUMIFS(Data!$A:$A, Data!$I:$I,$A15,Data!$C:$C,BG$1,Data!$D:$D,BG$2) + SUMIFS(Data!$A:$A, Data!$J:$J,$A15,Data!$C:$C,BG$1,Data!$D:$D,BG$2)</f>
        <v>0</v>
      </c>
      <c r="BH15" s="5">
        <f>SUMIFS(Data!$A:$A, Data!$I:$I,$A15,Data!$C:$C,BH$1,Data!$D:$D,BH$2) + SUMIFS(Data!$A:$A, Data!$J:$J,$A15,Data!$C:$C,BH$1,Data!$D:$D,BH$2)</f>
        <v>0</v>
      </c>
      <c r="BI15" s="5">
        <f>SUMIFS(Data!$A:$A, Data!$I:$I,$A15,Data!$C:$C,BI$1,Data!$D:$D,BI$2) + SUMIFS(Data!$A:$A, Data!$J:$J,$A15,Data!$C:$C,BI$1,Data!$D:$D,BI$2)</f>
        <v>0</v>
      </c>
      <c r="BJ15" s="5">
        <f>SUMIFS(Data!$A:$A, Data!$I:$I,$A15,Data!$C:$C,BJ$1,Data!$D:$D,BJ$2) + SUMIFS(Data!$A:$A, Data!$J:$J,$A15,Data!$C:$C,BJ$1,Data!$D:$D,BJ$2)</f>
        <v>0</v>
      </c>
      <c r="BK15" s="5">
        <f>SUMIFS(Data!$A:$A, Data!$I:$I,$A15,Data!$C:$C,BK$1,Data!$D:$D,BK$2) + SUMIFS(Data!$A:$A, Data!$J:$J,$A15,Data!$C:$C,BK$1,Data!$D:$D,BK$2)</f>
        <v>0</v>
      </c>
      <c r="BL15" s="5">
        <f>SUMIFS(Data!$A:$A, Data!$I:$I,$A15,Data!$C:$C,BL$1,Data!$D:$D,BL$2) + SUMIFS(Data!$A:$A, Data!$J:$J,$A15,Data!$C:$C,BL$1,Data!$D:$D,BL$2)</f>
        <v>0</v>
      </c>
      <c r="BM15" s="5">
        <f>SUMIFS(Data!$A:$A, Data!$I:$I,$A15,Data!$C:$C,BM$1,Data!$D:$D,BM$2) + SUMIFS(Data!$A:$A, Data!$J:$J,$A15,Data!$C:$C,BM$1,Data!$D:$D,BM$2)</f>
        <v>0</v>
      </c>
      <c r="BN15" s="5">
        <f>SUMIFS(Data!$A:$A, Data!$I:$I,$A15,Data!$C:$C,BN$1,Data!$D:$D,BN$2) + SUMIFS(Data!$A:$A, Data!$J:$J,$A15,Data!$C:$C,BN$1,Data!$D:$D,BN$2)</f>
        <v>0</v>
      </c>
      <c r="BO15" s="5">
        <f>SUMIFS(Data!$A:$A, Data!$I:$I,$A15,Data!$C:$C,BO$1,Data!$D:$D,BO$2) + SUMIFS(Data!$A:$A, Data!$J:$J,$A15,Data!$C:$C,BO$1,Data!$D:$D,BO$2)</f>
        <v>0</v>
      </c>
      <c r="BP15" s="5">
        <f>SUMIFS(Data!$A:$A, Data!$I:$I,$A15,Data!$C:$C,BP$1,Data!$D:$D,BP$2) + SUMIFS(Data!$A:$A, Data!$J:$J,$A15,Data!$C:$C,BP$1,Data!$D:$D,BP$2)</f>
        <v>0</v>
      </c>
      <c r="BQ15" s="5">
        <f>SUMIFS(Data!$A:$A, Data!$I:$I,$A15,Data!$C:$C,BQ$1,Data!$D:$D,BQ$2) + SUMIFS(Data!$A:$A, Data!$J:$J,$A15,Data!$C:$C,BQ$1,Data!$D:$D,BQ$2)</f>
        <v>0</v>
      </c>
      <c r="BR15" s="5">
        <f>SUMIFS(Data!$A:$A, Data!$I:$I,$A15,Data!$C:$C,BR$1,Data!$D:$D,BR$2) + SUMIFS(Data!$A:$A, Data!$J:$J,$A15,Data!$C:$C,BR$1,Data!$D:$D,BR$2)</f>
        <v>0</v>
      </c>
      <c r="BS15" s="5">
        <f>SUMIFS(Data!$A:$A, Data!$I:$I,$A15,Data!$C:$C,BS$1,Data!$D:$D,BS$2) + SUMIFS(Data!$A:$A, Data!$J:$J,$A15,Data!$C:$C,BS$1,Data!$D:$D,BS$2)</f>
        <v>0</v>
      </c>
      <c r="BT15" s="5">
        <f>SUMIFS(Data!$A:$A, Data!$I:$I,$A15,Data!$C:$C,BT$1,Data!$D:$D,BT$2) + SUMIFS(Data!$A:$A, Data!$J:$J,$A15,Data!$C:$C,BT$1,Data!$D:$D,BT$2)</f>
        <v>0</v>
      </c>
      <c r="BU15" s="5">
        <f>SUMIFS(Data!$A:$A, Data!$I:$I,$A15,Data!$C:$C,BU$1,Data!$D:$D,BU$2) + SUMIFS(Data!$A:$A, Data!$J:$J,$A15,Data!$C:$C,BU$1,Data!$D:$D,BU$2)</f>
        <v>0</v>
      </c>
      <c r="BV15" s="5">
        <f>SUMIFS(Data!$A:$A, Data!$I:$I,$A15,Data!$C:$C,BV$1,Data!$D:$D,BV$2) + SUMIFS(Data!$A:$A, Data!$J:$J,$A15,Data!$C:$C,BV$1,Data!$D:$D,BV$2)</f>
        <v>0</v>
      </c>
      <c r="BW15" s="5">
        <f>SUMIFS(Data!$A:$A, Data!$I:$I,$A15,Data!$C:$C,BW$1,Data!$D:$D,BW$2) + SUMIFS(Data!$A:$A, Data!$J:$J,$A15,Data!$C:$C,BW$1,Data!$D:$D,BW$2)</f>
        <v>0</v>
      </c>
      <c r="BX15" s="5">
        <f>SUMIFS(Data!$A:$A, Data!$I:$I,$A15,Data!$C:$C,BX$1,Data!$D:$D,BX$2) + SUMIFS(Data!$A:$A, Data!$J:$J,$A15,Data!$C:$C,BX$1,Data!$D:$D,BX$2)</f>
        <v>0</v>
      </c>
      <c r="BY15" s="5">
        <f>SUMIFS(Data!$A:$A, Data!$I:$I,$A15,Data!$C:$C,BY$1,Data!$D:$D,BY$2) + SUMIFS(Data!$A:$A, Data!$J:$J,$A15,Data!$C:$C,BY$1,Data!$D:$D,BY$2)</f>
        <v>0</v>
      </c>
      <c r="BZ15" s="5">
        <f>SUMIFS(Data!$A:$A, Data!$I:$I,$A15,Data!$C:$C,BZ$1,Data!$D:$D,BZ$2) + SUMIFS(Data!$A:$A, Data!$J:$J,$A15,Data!$C:$C,BZ$1,Data!$D:$D,BZ$2)</f>
        <v>0</v>
      </c>
      <c r="CA15" s="5">
        <f>SUMIFS(Data!$A:$A, Data!$I:$I,$A15,Data!$C:$C,CA$1,Data!$D:$D,CA$2) + SUMIFS(Data!$A:$A, Data!$J:$J,$A15,Data!$C:$C,CA$1,Data!$D:$D,CA$2)</f>
        <v>0</v>
      </c>
      <c r="CB15" s="5">
        <f>SUMIFS(Data!$A:$A, Data!$I:$I,$A15,Data!$C:$C,CB$1,Data!$D:$D,CB$2) + SUMIFS(Data!$A:$A, Data!$J:$J,$A15,Data!$C:$C,CB$1,Data!$D:$D,CB$2)</f>
        <v>0</v>
      </c>
      <c r="CC15" s="5">
        <f>SUMIFS(Data!$A:$A, Data!$I:$I,$A15,Data!$C:$C,CC$1,Data!$D:$D,CC$2) + SUMIFS(Data!$A:$A, Data!$J:$J,$A15,Data!$C:$C,CC$1,Data!$D:$D,CC$2)</f>
        <v>0</v>
      </c>
      <c r="CD15" s="5">
        <f>SUMIFS(Data!$A:$A, Data!$I:$I,$A15,Data!$C:$C,CD$1,Data!$D:$D,CD$2) + SUMIFS(Data!$A:$A, Data!$J:$J,$A15,Data!$C:$C,CD$1,Data!$D:$D,CD$2)</f>
        <v>0</v>
      </c>
      <c r="CE15" s="5">
        <f>SUMIFS(Data!$A:$A, Data!$I:$I,$A15,Data!$C:$C,CE$1,Data!$D:$D,CE$2) + SUMIFS(Data!$A:$A, Data!$J:$J,$A15,Data!$C:$C,CE$1,Data!$D:$D,CE$2)</f>
        <v>0</v>
      </c>
      <c r="CF15" s="5">
        <f>SUMIFS(Data!$A:$A, Data!$I:$I,$A15,Data!$C:$C,CF$1,Data!$D:$D,CF$2) + SUMIFS(Data!$A:$A, Data!$J:$J,$A15,Data!$C:$C,CF$1,Data!$D:$D,CF$2)</f>
        <v>0</v>
      </c>
      <c r="CG15" s="5">
        <f>SUMIFS(Data!$A:$A, Data!$I:$I,$A15,Data!$C:$C,CG$1,Data!$D:$D,CG$2) + SUMIFS(Data!$A:$A, Data!$J:$J,$A15,Data!$C:$C,CG$1,Data!$D:$D,CG$2)</f>
        <v>0</v>
      </c>
      <c r="CH15" s="5">
        <f>SUMIFS(Data!$A:$A, Data!$I:$I,$A15,Data!$C:$C,CH$1,Data!$D:$D,CH$2) + SUMIFS(Data!$A:$A, Data!$J:$J,$A15,Data!$C:$C,CH$1,Data!$D:$D,CH$2)</f>
        <v>0</v>
      </c>
      <c r="CI15" s="5">
        <f>SUMIFS(Data!$A:$A, Data!$I:$I,$A15,Data!$C:$C,CI$1,Data!$D:$D,CI$2) + SUMIFS(Data!$A:$A, Data!$J:$J,$A15,Data!$C:$C,CI$1,Data!$D:$D,CI$2)</f>
        <v>0</v>
      </c>
      <c r="CJ15" s="5">
        <f>SUMIFS(Data!$A:$A, Data!$I:$I,$A15,Data!$C:$C,CJ$1,Data!$D:$D,CJ$2) + SUMIFS(Data!$A:$A, Data!$J:$J,$A15,Data!$C:$C,CJ$1,Data!$D:$D,CJ$2)</f>
        <v>0</v>
      </c>
      <c r="CK15" s="5">
        <f>SUMIFS(Data!$A:$A, Data!$I:$I,$A15,Data!$C:$C,CK$1,Data!$D:$D,CK$2) + SUMIFS(Data!$A:$A, Data!$J:$J,$A15,Data!$C:$C,CK$1,Data!$D:$D,CK$2)</f>
        <v>0</v>
      </c>
      <c r="CL15" s="5">
        <f>SUMIFS(Data!$A:$A, Data!$I:$I,$A15,Data!$C:$C,CL$1,Data!$D:$D,CL$2) + SUMIFS(Data!$A:$A, Data!$J:$J,$A15,Data!$C:$C,CL$1,Data!$D:$D,CL$2)</f>
        <v>0</v>
      </c>
      <c r="CM15" s="5">
        <f>SUMIFS(Data!$A:$A, Data!$I:$I,$A15,Data!$C:$C,CM$1,Data!$D:$D,CM$2) + SUMIFS(Data!$A:$A, Data!$J:$J,$A15,Data!$C:$C,CM$1,Data!$D:$D,CM$2)</f>
        <v>0</v>
      </c>
      <c r="CN15" s="5">
        <f>SUMIFS(Data!$A:$A, Data!$I:$I,$A15,Data!$C:$C,CN$1,Data!$D:$D,CN$2) + SUMIFS(Data!$A:$A, Data!$J:$J,$A15,Data!$C:$C,CN$1,Data!$D:$D,CN$2)</f>
        <v>0</v>
      </c>
      <c r="CO15" s="5">
        <f>SUMIFS(Data!$A:$A, Data!$I:$I,$A15,Data!$C:$C,CO$1,Data!$D:$D,CO$2) + SUMIFS(Data!$A:$A, Data!$J:$J,$A15,Data!$C:$C,CO$1,Data!$D:$D,CO$2)</f>
        <v>0</v>
      </c>
      <c r="CP15" s="5">
        <f>SUMIFS(Data!$A:$A, Data!$I:$I,$A15,Data!$C:$C,CP$1,Data!$D:$D,CP$2) + SUMIFS(Data!$A:$A, Data!$J:$J,$A15,Data!$C:$C,CP$1,Data!$D:$D,CP$2)</f>
        <v>0</v>
      </c>
      <c r="CQ15" s="5">
        <f>SUMIFS(Data!$A:$A, Data!$I:$I,$A15,Data!$C:$C,CQ$1,Data!$D:$D,CQ$2) + SUMIFS(Data!$A:$A, Data!$J:$J,$A15,Data!$C:$C,CQ$1,Data!$D:$D,CQ$2)</f>
        <v>0</v>
      </c>
      <c r="CR15" s="5">
        <f>SUMIFS(Data!$A:$A, Data!$I:$I,$A15,Data!$C:$C,CR$1,Data!$D:$D,CR$2) + SUMIFS(Data!$A:$A, Data!$J:$J,$A15,Data!$C:$C,CR$1,Data!$D:$D,CR$2)</f>
        <v>0</v>
      </c>
      <c r="CS15" s="5">
        <f>SUMIFS(Data!$A:$A, Data!$I:$I,$A15,Data!$C:$C,CS$1,Data!$D:$D,CS$2) + SUMIFS(Data!$A:$A, Data!$J:$J,$A15,Data!$C:$C,CS$1,Data!$D:$D,CS$2)</f>
        <v>0</v>
      </c>
      <c r="CT15" s="5">
        <f>SUMIFS(Data!$A:$A, Data!$I:$I,$A15,Data!$C:$C,CT$1,Data!$D:$D,CT$2) + SUMIFS(Data!$A:$A, Data!$J:$J,$A15,Data!$C:$C,CT$1,Data!$D:$D,CT$2)</f>
        <v>0</v>
      </c>
      <c r="CU15" s="5">
        <f>SUMIFS(Data!$A:$A, Data!$I:$I,$A15,Data!$C:$C,CU$1,Data!$D:$D,CU$2) + SUMIFS(Data!$A:$A, Data!$J:$J,$A15,Data!$C:$C,CU$1,Data!$D:$D,CU$2)</f>
        <v>0</v>
      </c>
      <c r="CV15" s="5">
        <f>SUMIFS(Data!$A:$A, Data!$I:$I,$A15,Data!$C:$C,CV$1,Data!$D:$D,CV$2) + SUMIFS(Data!$A:$A, Data!$J:$J,$A15,Data!$C:$C,CV$1,Data!$D:$D,CV$2)</f>
        <v>2</v>
      </c>
      <c r="CW15" s="5">
        <f t="shared" ref="CW15:CX15" si="14">SUMIF($B$2:$CV$2,CW$2, $B15:$CV15)</f>
        <v>0</v>
      </c>
      <c r="CX15" s="5">
        <f t="shared" si="14"/>
        <v>2</v>
      </c>
      <c r="CY15" s="5">
        <f t="shared" si="3"/>
        <v>2</v>
      </c>
    </row>
    <row r="16">
      <c r="A16" s="5" t="str">
        <f>Countries!A14</f>
        <v>BUR</v>
      </c>
      <c r="B16" s="5">
        <f>SUMIFS(Data!$A:$A, Data!$I:$I,$A16,Data!$C:$C,B$1,Data!$D:$D,B$2) + SUMIFS(Data!$A:$A, Data!$J:$J,$A16,Data!$C:$C,B$1,Data!$D:$D,B$2)</f>
        <v>0</v>
      </c>
      <c r="C16" s="5">
        <f>SUMIFS(Data!$A:$A, Data!$I:$I,$A16,Data!$C:$C,C$1,Data!$D:$D,C$2) + SUMIFS(Data!$A:$A, Data!$J:$J,$A16,Data!$C:$C,C$1,Data!$D:$D,C$2)</f>
        <v>0</v>
      </c>
      <c r="D16" s="5">
        <f>SUMIFS(Data!$A:$A, Data!$I:$I,$A16,Data!$C:$C,D$1,Data!$D:$D,D$2) + SUMIFS(Data!$A:$A, Data!$J:$J,$A16,Data!$C:$C,D$1,Data!$D:$D,D$2)</f>
        <v>0</v>
      </c>
      <c r="E16" s="5">
        <f>SUMIFS(Data!$A:$A, Data!$I:$I,$A16,Data!$C:$C,E$1,Data!$D:$D,E$2) + SUMIFS(Data!$A:$A, Data!$J:$J,$A16,Data!$C:$C,E$1,Data!$D:$D,E$2)</f>
        <v>0</v>
      </c>
      <c r="F16" s="5">
        <f>SUMIFS(Data!$A:$A, Data!$I:$I,$A16,Data!$C:$C,F$1,Data!$D:$D,F$2) + SUMIFS(Data!$A:$A, Data!$J:$J,$A16,Data!$C:$C,F$1,Data!$D:$D,F$2)</f>
        <v>0</v>
      </c>
      <c r="G16" s="5">
        <f>SUMIFS(Data!$A:$A, Data!$I:$I,$A16,Data!$C:$C,G$1,Data!$D:$D,G$2) + SUMIFS(Data!$A:$A, Data!$J:$J,$A16,Data!$C:$C,G$1,Data!$D:$D,G$2)</f>
        <v>0</v>
      </c>
      <c r="H16" s="5">
        <f>SUMIFS(Data!$A:$A, Data!$I:$I,$A16,Data!$C:$C,H$1,Data!$D:$D,H$2) + SUMIFS(Data!$A:$A, Data!$J:$J,$A16,Data!$C:$C,H$1,Data!$D:$D,H$2)</f>
        <v>0</v>
      </c>
      <c r="I16" s="5">
        <f>SUMIFS(Data!$A:$A, Data!$I:$I,$A16,Data!$C:$C,I$1,Data!$D:$D,I$2) + SUMIFS(Data!$A:$A, Data!$J:$J,$A16,Data!$C:$C,I$1,Data!$D:$D,I$2)</f>
        <v>0</v>
      </c>
      <c r="J16" s="5">
        <f>SUMIFS(Data!$A:$A, Data!$I:$I,$A16,Data!$C:$C,J$1,Data!$D:$D,J$2) + SUMIFS(Data!$A:$A, Data!$J:$J,$A16,Data!$C:$C,J$1,Data!$D:$D,J$2)</f>
        <v>1</v>
      </c>
      <c r="K16" s="5">
        <f>SUMIFS(Data!$A:$A, Data!$I:$I,$A16,Data!$C:$C,K$1,Data!$D:$D,K$2) + SUMIFS(Data!$A:$A, Data!$J:$J,$A16,Data!$C:$C,K$1,Data!$D:$D,K$2)</f>
        <v>0</v>
      </c>
      <c r="L16" s="5">
        <f>SUMIFS(Data!$A:$A, Data!$I:$I,$A16,Data!$C:$C,L$1,Data!$D:$D,L$2) + SUMIFS(Data!$A:$A, Data!$J:$J,$A16,Data!$C:$C,L$1,Data!$D:$D,L$2)</f>
        <v>0</v>
      </c>
      <c r="M16" s="5">
        <f>SUMIFS(Data!$A:$A, Data!$I:$I,$A16,Data!$C:$C,M$1,Data!$D:$D,M$2) + SUMIFS(Data!$A:$A, Data!$J:$J,$A16,Data!$C:$C,M$1,Data!$D:$D,M$2)</f>
        <v>0</v>
      </c>
      <c r="N16" s="5">
        <f>SUMIFS(Data!$A:$A, Data!$I:$I,$A16,Data!$C:$C,N$1,Data!$D:$D,N$2) + SUMIFS(Data!$A:$A, Data!$J:$J,$A16,Data!$C:$C,N$1,Data!$D:$D,N$2)</f>
        <v>0</v>
      </c>
      <c r="O16" s="5">
        <f>SUMIFS(Data!$A:$A, Data!$I:$I,$A16,Data!$C:$C,O$1,Data!$D:$D,O$2) + SUMIFS(Data!$A:$A, Data!$J:$J,$A16,Data!$C:$C,O$1,Data!$D:$D,O$2)</f>
        <v>0</v>
      </c>
      <c r="P16" s="5">
        <f>SUMIFS(Data!$A:$A, Data!$I:$I,$A16,Data!$C:$C,P$1,Data!$D:$D,P$2) + SUMIFS(Data!$A:$A, Data!$J:$J,$A16,Data!$C:$C,P$1,Data!$D:$D,P$2)</f>
        <v>0</v>
      </c>
      <c r="Q16" s="5">
        <f>SUMIFS(Data!$A:$A, Data!$I:$I,$A16,Data!$C:$C,Q$1,Data!$D:$D,Q$2) + SUMIFS(Data!$A:$A, Data!$J:$J,$A16,Data!$C:$C,Q$1,Data!$D:$D,Q$2)</f>
        <v>0</v>
      </c>
      <c r="R16" s="5">
        <f>SUMIFS(Data!$A:$A, Data!$I:$I,$A16,Data!$C:$C,R$1,Data!$D:$D,R$2) + SUMIFS(Data!$A:$A, Data!$J:$J,$A16,Data!$C:$C,R$1,Data!$D:$D,R$2)</f>
        <v>0</v>
      </c>
      <c r="S16" s="5">
        <f>SUMIFS(Data!$A:$A, Data!$I:$I,$A16,Data!$C:$C,S$1,Data!$D:$D,S$2) + SUMIFS(Data!$A:$A, Data!$J:$J,$A16,Data!$C:$C,S$1,Data!$D:$D,S$2)</f>
        <v>0</v>
      </c>
      <c r="T16" s="5">
        <f>SUMIFS(Data!$A:$A, Data!$I:$I,$A16,Data!$C:$C,T$1,Data!$D:$D,T$2) + SUMIFS(Data!$A:$A, Data!$J:$J,$A16,Data!$C:$C,T$1,Data!$D:$D,T$2)</f>
        <v>0</v>
      </c>
      <c r="U16" s="5">
        <f>SUMIFS(Data!$A:$A, Data!$I:$I,$A16,Data!$C:$C,U$1,Data!$D:$D,U$2) + SUMIFS(Data!$A:$A, Data!$J:$J,$A16,Data!$C:$C,U$1,Data!$D:$D,U$2)</f>
        <v>0</v>
      </c>
      <c r="V16" s="5">
        <f>SUMIFS(Data!$A:$A, Data!$I:$I,$A16,Data!$C:$C,V$1,Data!$D:$D,V$2) + SUMIFS(Data!$A:$A, Data!$J:$J,$A16,Data!$C:$C,V$1,Data!$D:$D,V$2)</f>
        <v>0</v>
      </c>
      <c r="W16" s="5">
        <f>SUMIFS(Data!$A:$A, Data!$I:$I,$A16,Data!$C:$C,W$1,Data!$D:$D,W$2) + SUMIFS(Data!$A:$A, Data!$J:$J,$A16,Data!$C:$C,W$1,Data!$D:$D,W$2)</f>
        <v>0</v>
      </c>
      <c r="X16" s="5">
        <f>SUMIFS(Data!$A:$A, Data!$I:$I,$A16,Data!$C:$C,X$1,Data!$D:$D,X$2) + SUMIFS(Data!$A:$A, Data!$J:$J,$A16,Data!$C:$C,X$1,Data!$D:$D,X$2)</f>
        <v>0</v>
      </c>
      <c r="Y16" s="5">
        <f>SUMIFS(Data!$A:$A, Data!$I:$I,$A16,Data!$C:$C,Y$1,Data!$D:$D,Y$2) + SUMIFS(Data!$A:$A, Data!$J:$J,$A16,Data!$C:$C,Y$1,Data!$D:$D,Y$2)</f>
        <v>0</v>
      </c>
      <c r="Z16" s="5">
        <f>SUMIFS(Data!$A:$A, Data!$I:$I,$A16,Data!$C:$C,Z$1,Data!$D:$D,Z$2) + SUMIFS(Data!$A:$A, Data!$J:$J,$A16,Data!$C:$C,Z$1,Data!$D:$D,Z$2)</f>
        <v>0</v>
      </c>
      <c r="AA16" s="5">
        <f>SUMIFS(Data!$A:$A, Data!$I:$I,$A16,Data!$C:$C,AA$1,Data!$D:$D,AA$2) + SUMIFS(Data!$A:$A, Data!$J:$J,$A16,Data!$C:$C,AA$1,Data!$D:$D,AA$2)</f>
        <v>0</v>
      </c>
      <c r="AB16" s="5">
        <f>SUMIFS(Data!$A:$A, Data!$I:$I,$A16,Data!$C:$C,AB$1,Data!$D:$D,AB$2) + SUMIFS(Data!$A:$A, Data!$J:$J,$A16,Data!$C:$C,AB$1,Data!$D:$D,AB$2)</f>
        <v>0</v>
      </c>
      <c r="AC16" s="5">
        <f>SUMIFS(Data!$A:$A, Data!$I:$I,$A16,Data!$C:$C,AC$1,Data!$D:$D,AC$2) + SUMIFS(Data!$A:$A, Data!$J:$J,$A16,Data!$C:$C,AC$1,Data!$D:$D,AC$2)</f>
        <v>0</v>
      </c>
      <c r="AD16" s="5">
        <f>SUMIFS(Data!$A:$A, Data!$I:$I,$A16,Data!$C:$C,AD$1,Data!$D:$D,AD$2) + SUMIFS(Data!$A:$A, Data!$J:$J,$A16,Data!$C:$C,AD$1,Data!$D:$D,AD$2)</f>
        <v>0</v>
      </c>
      <c r="AE16" s="5">
        <f>SUMIFS(Data!$A:$A, Data!$I:$I,$A16,Data!$C:$C,AE$1,Data!$D:$D,AE$2) + SUMIFS(Data!$A:$A, Data!$J:$J,$A16,Data!$C:$C,AE$1,Data!$D:$D,AE$2)</f>
        <v>0</v>
      </c>
      <c r="AF16" s="5">
        <f>SUMIFS(Data!$A:$A, Data!$I:$I,$A16,Data!$C:$C,AF$1,Data!$D:$D,AF$2) + SUMIFS(Data!$A:$A, Data!$J:$J,$A16,Data!$C:$C,AF$1,Data!$D:$D,AF$2)</f>
        <v>0</v>
      </c>
      <c r="AG16" s="5">
        <f>SUMIFS(Data!$A:$A, Data!$I:$I,$A16,Data!$C:$C,AG$1,Data!$D:$D,AG$2) + SUMIFS(Data!$A:$A, Data!$J:$J,$A16,Data!$C:$C,AG$1,Data!$D:$D,AG$2)</f>
        <v>0</v>
      </c>
      <c r="AH16" s="5">
        <f>SUMIFS(Data!$A:$A, Data!$I:$I,$A16,Data!$C:$C,AH$1,Data!$D:$D,AH$2) + SUMIFS(Data!$A:$A, Data!$J:$J,$A16,Data!$C:$C,AH$1,Data!$D:$D,AH$2)</f>
        <v>0</v>
      </c>
      <c r="AI16" s="5">
        <f>SUMIFS(Data!$A:$A, Data!$I:$I,$A16,Data!$C:$C,AI$1,Data!$D:$D,AI$2) + SUMIFS(Data!$A:$A, Data!$J:$J,$A16,Data!$C:$C,AI$1,Data!$D:$D,AI$2)</f>
        <v>0</v>
      </c>
      <c r="AJ16" s="5">
        <f>SUMIFS(Data!$A:$A, Data!$I:$I,$A16,Data!$C:$C,AJ$1,Data!$D:$D,AJ$2) + SUMIFS(Data!$A:$A, Data!$J:$J,$A16,Data!$C:$C,AJ$1,Data!$D:$D,AJ$2)</f>
        <v>0</v>
      </c>
      <c r="AK16" s="5">
        <f>SUMIFS(Data!$A:$A, Data!$I:$I,$A16,Data!$C:$C,AK$1,Data!$D:$D,AK$2) + SUMIFS(Data!$A:$A, Data!$J:$J,$A16,Data!$C:$C,AK$1,Data!$D:$D,AK$2)</f>
        <v>0</v>
      </c>
      <c r="AL16" s="5">
        <f>SUMIFS(Data!$A:$A, Data!$I:$I,$A16,Data!$C:$C,AL$1,Data!$D:$D,AL$2) + SUMIFS(Data!$A:$A, Data!$J:$J,$A16,Data!$C:$C,AL$1,Data!$D:$D,AL$2)</f>
        <v>0</v>
      </c>
      <c r="AM16" s="5">
        <f>SUMIFS(Data!$A:$A, Data!$I:$I,$A16,Data!$C:$C,AM$1,Data!$D:$D,AM$2) + SUMIFS(Data!$A:$A, Data!$J:$J,$A16,Data!$C:$C,AM$1,Data!$D:$D,AM$2)</f>
        <v>0</v>
      </c>
      <c r="AN16" s="5">
        <f>SUMIFS(Data!$A:$A, Data!$I:$I,$A16,Data!$C:$C,AN$1,Data!$D:$D,AN$2) + SUMIFS(Data!$A:$A, Data!$J:$J,$A16,Data!$C:$C,AN$1,Data!$D:$D,AN$2)</f>
        <v>0</v>
      </c>
      <c r="AO16" s="5">
        <f>SUMIFS(Data!$A:$A, Data!$I:$I,$A16,Data!$C:$C,AO$1,Data!$D:$D,AO$2) + SUMIFS(Data!$A:$A, Data!$J:$J,$A16,Data!$C:$C,AO$1,Data!$D:$D,AO$2)</f>
        <v>0</v>
      </c>
      <c r="AP16" s="5">
        <f>SUMIFS(Data!$A:$A, Data!$I:$I,$A16,Data!$C:$C,AP$1,Data!$D:$D,AP$2) + SUMIFS(Data!$A:$A, Data!$J:$J,$A16,Data!$C:$C,AP$1,Data!$D:$D,AP$2)</f>
        <v>0</v>
      </c>
      <c r="AQ16" s="5">
        <f>SUMIFS(Data!$A:$A, Data!$I:$I,$A16,Data!$C:$C,AQ$1,Data!$D:$D,AQ$2) + SUMIFS(Data!$A:$A, Data!$J:$J,$A16,Data!$C:$C,AQ$1,Data!$D:$D,AQ$2)</f>
        <v>0</v>
      </c>
      <c r="AR16" s="5">
        <f>SUMIFS(Data!$A:$A, Data!$I:$I,$A16,Data!$C:$C,AR$1,Data!$D:$D,AR$2) + SUMIFS(Data!$A:$A, Data!$J:$J,$A16,Data!$C:$C,AR$1,Data!$D:$D,AR$2)</f>
        <v>0</v>
      </c>
      <c r="AS16" s="5">
        <f>SUMIFS(Data!$A:$A, Data!$I:$I,$A16,Data!$C:$C,AS$1,Data!$D:$D,AS$2) + SUMIFS(Data!$A:$A, Data!$J:$J,$A16,Data!$C:$C,AS$1,Data!$D:$D,AS$2)</f>
        <v>0</v>
      </c>
      <c r="AT16" s="5">
        <f>SUMIFS(Data!$A:$A, Data!$I:$I,$A16,Data!$C:$C,AT$1,Data!$D:$D,AT$2) + SUMIFS(Data!$A:$A, Data!$J:$J,$A16,Data!$C:$C,AT$1,Data!$D:$D,AT$2)</f>
        <v>0</v>
      </c>
      <c r="AU16" s="5">
        <f>SUMIFS(Data!$A:$A, Data!$I:$I,$A16,Data!$C:$C,AU$1,Data!$D:$D,AU$2) + SUMIFS(Data!$A:$A, Data!$J:$J,$A16,Data!$C:$C,AU$1,Data!$D:$D,AU$2)</f>
        <v>0</v>
      </c>
      <c r="AV16" s="5">
        <f>SUMIFS(Data!$A:$A, Data!$I:$I,$A16,Data!$C:$C,AV$1,Data!$D:$D,AV$2) + SUMIFS(Data!$A:$A, Data!$J:$J,$A16,Data!$C:$C,AV$1,Data!$D:$D,AV$2)</f>
        <v>0</v>
      </c>
      <c r="AW16" s="5">
        <f>SUMIFS(Data!$A:$A, Data!$I:$I,$A16,Data!$C:$C,AW$1,Data!$D:$D,AW$2) + SUMIFS(Data!$A:$A, Data!$J:$J,$A16,Data!$C:$C,AW$1,Data!$D:$D,AW$2)</f>
        <v>0</v>
      </c>
      <c r="AX16" s="5">
        <f>SUMIFS(Data!$A:$A, Data!$I:$I,$A16,Data!$C:$C,AX$1,Data!$D:$D,AX$2) + SUMIFS(Data!$A:$A, Data!$J:$J,$A16,Data!$C:$C,AX$1,Data!$D:$D,AX$2)</f>
        <v>0</v>
      </c>
      <c r="AY16" s="5">
        <f>SUMIFS(Data!$A:$A, Data!$I:$I,$A16,Data!$C:$C,AY$1,Data!$D:$D,AY$2) + SUMIFS(Data!$A:$A, Data!$J:$J,$A16,Data!$C:$C,AY$1,Data!$D:$D,AY$2)</f>
        <v>0</v>
      </c>
      <c r="AZ16" s="5">
        <f>SUMIFS(Data!$A:$A, Data!$I:$I,$A16,Data!$C:$C,AZ$1,Data!$D:$D,AZ$2) + SUMIFS(Data!$A:$A, Data!$J:$J,$A16,Data!$C:$C,AZ$1,Data!$D:$D,AZ$2)</f>
        <v>0</v>
      </c>
      <c r="BA16" s="5">
        <f>SUMIFS(Data!$A:$A, Data!$I:$I,$A16,Data!$C:$C,BA$1,Data!$D:$D,BA$2) + SUMIFS(Data!$A:$A, Data!$J:$J,$A16,Data!$C:$C,BA$1,Data!$D:$D,BA$2)</f>
        <v>0</v>
      </c>
      <c r="BB16" s="5">
        <f>SUMIFS(Data!$A:$A, Data!$I:$I,$A16,Data!$C:$C,BB$1,Data!$D:$D,BB$2) + SUMIFS(Data!$A:$A, Data!$J:$J,$A16,Data!$C:$C,BB$1,Data!$D:$D,BB$2)</f>
        <v>0</v>
      </c>
      <c r="BC16" s="5">
        <f>SUMIFS(Data!$A:$A, Data!$I:$I,$A16,Data!$C:$C,BC$1,Data!$D:$D,BC$2) + SUMIFS(Data!$A:$A, Data!$J:$J,$A16,Data!$C:$C,BC$1,Data!$D:$D,BC$2)</f>
        <v>0</v>
      </c>
      <c r="BD16" s="5">
        <f>SUMIFS(Data!$A:$A, Data!$I:$I,$A16,Data!$C:$C,BD$1,Data!$D:$D,BD$2) + SUMIFS(Data!$A:$A, Data!$J:$J,$A16,Data!$C:$C,BD$1,Data!$D:$D,BD$2)</f>
        <v>0</v>
      </c>
      <c r="BE16" s="5">
        <f>SUMIFS(Data!$A:$A, Data!$I:$I,$A16,Data!$C:$C,BE$1,Data!$D:$D,BE$2) + SUMIFS(Data!$A:$A, Data!$J:$J,$A16,Data!$C:$C,BE$1,Data!$D:$D,BE$2)</f>
        <v>0</v>
      </c>
      <c r="BF16" s="5">
        <f>SUMIFS(Data!$A:$A, Data!$I:$I,$A16,Data!$C:$C,BF$1,Data!$D:$D,BF$2) + SUMIFS(Data!$A:$A, Data!$J:$J,$A16,Data!$C:$C,BF$1,Data!$D:$D,BF$2)</f>
        <v>0</v>
      </c>
      <c r="BG16" s="5">
        <f>SUMIFS(Data!$A:$A, Data!$I:$I,$A16,Data!$C:$C,BG$1,Data!$D:$D,BG$2) + SUMIFS(Data!$A:$A, Data!$J:$J,$A16,Data!$C:$C,BG$1,Data!$D:$D,BG$2)</f>
        <v>0</v>
      </c>
      <c r="BH16" s="5">
        <f>SUMIFS(Data!$A:$A, Data!$I:$I,$A16,Data!$C:$C,BH$1,Data!$D:$D,BH$2) + SUMIFS(Data!$A:$A, Data!$J:$J,$A16,Data!$C:$C,BH$1,Data!$D:$D,BH$2)</f>
        <v>0</v>
      </c>
      <c r="BI16" s="5">
        <f>SUMIFS(Data!$A:$A, Data!$I:$I,$A16,Data!$C:$C,BI$1,Data!$D:$D,BI$2) + SUMIFS(Data!$A:$A, Data!$J:$J,$A16,Data!$C:$C,BI$1,Data!$D:$D,BI$2)</f>
        <v>0</v>
      </c>
      <c r="BJ16" s="5">
        <f>SUMIFS(Data!$A:$A, Data!$I:$I,$A16,Data!$C:$C,BJ$1,Data!$D:$D,BJ$2) + SUMIFS(Data!$A:$A, Data!$J:$J,$A16,Data!$C:$C,BJ$1,Data!$D:$D,BJ$2)</f>
        <v>0</v>
      </c>
      <c r="BK16" s="5">
        <f>SUMIFS(Data!$A:$A, Data!$I:$I,$A16,Data!$C:$C,BK$1,Data!$D:$D,BK$2) + SUMIFS(Data!$A:$A, Data!$J:$J,$A16,Data!$C:$C,BK$1,Data!$D:$D,BK$2)</f>
        <v>0</v>
      </c>
      <c r="BL16" s="5">
        <f>SUMIFS(Data!$A:$A, Data!$I:$I,$A16,Data!$C:$C,BL$1,Data!$D:$D,BL$2) + SUMIFS(Data!$A:$A, Data!$J:$J,$A16,Data!$C:$C,BL$1,Data!$D:$D,BL$2)</f>
        <v>0</v>
      </c>
      <c r="BM16" s="5">
        <f>SUMIFS(Data!$A:$A, Data!$I:$I,$A16,Data!$C:$C,BM$1,Data!$D:$D,BM$2) + SUMIFS(Data!$A:$A, Data!$J:$J,$A16,Data!$C:$C,BM$1,Data!$D:$D,BM$2)</f>
        <v>0</v>
      </c>
      <c r="BN16" s="5">
        <f>SUMIFS(Data!$A:$A, Data!$I:$I,$A16,Data!$C:$C,BN$1,Data!$D:$D,BN$2) + SUMIFS(Data!$A:$A, Data!$J:$J,$A16,Data!$C:$C,BN$1,Data!$D:$D,BN$2)</f>
        <v>0</v>
      </c>
      <c r="BO16" s="5">
        <f>SUMIFS(Data!$A:$A, Data!$I:$I,$A16,Data!$C:$C,BO$1,Data!$D:$D,BO$2) + SUMIFS(Data!$A:$A, Data!$J:$J,$A16,Data!$C:$C,BO$1,Data!$D:$D,BO$2)</f>
        <v>0</v>
      </c>
      <c r="BP16" s="5">
        <f>SUMIFS(Data!$A:$A, Data!$I:$I,$A16,Data!$C:$C,BP$1,Data!$D:$D,BP$2) + SUMIFS(Data!$A:$A, Data!$J:$J,$A16,Data!$C:$C,BP$1,Data!$D:$D,BP$2)</f>
        <v>0</v>
      </c>
      <c r="BQ16" s="5">
        <f>SUMIFS(Data!$A:$A, Data!$I:$I,$A16,Data!$C:$C,BQ$1,Data!$D:$D,BQ$2) + SUMIFS(Data!$A:$A, Data!$J:$J,$A16,Data!$C:$C,BQ$1,Data!$D:$D,BQ$2)</f>
        <v>0</v>
      </c>
      <c r="BR16" s="5">
        <f>SUMIFS(Data!$A:$A, Data!$I:$I,$A16,Data!$C:$C,BR$1,Data!$D:$D,BR$2) + SUMIFS(Data!$A:$A, Data!$J:$J,$A16,Data!$C:$C,BR$1,Data!$D:$D,BR$2)</f>
        <v>0</v>
      </c>
      <c r="BS16" s="5">
        <f>SUMIFS(Data!$A:$A, Data!$I:$I,$A16,Data!$C:$C,BS$1,Data!$D:$D,BS$2) + SUMIFS(Data!$A:$A, Data!$J:$J,$A16,Data!$C:$C,BS$1,Data!$D:$D,BS$2)</f>
        <v>0</v>
      </c>
      <c r="BT16" s="5">
        <f>SUMIFS(Data!$A:$A, Data!$I:$I,$A16,Data!$C:$C,BT$1,Data!$D:$D,BT$2) + SUMIFS(Data!$A:$A, Data!$J:$J,$A16,Data!$C:$C,BT$1,Data!$D:$D,BT$2)</f>
        <v>0</v>
      </c>
      <c r="BU16" s="5">
        <f>SUMIFS(Data!$A:$A, Data!$I:$I,$A16,Data!$C:$C,BU$1,Data!$D:$D,BU$2) + SUMIFS(Data!$A:$A, Data!$J:$J,$A16,Data!$C:$C,BU$1,Data!$D:$D,BU$2)</f>
        <v>0</v>
      </c>
      <c r="BV16" s="5">
        <f>SUMIFS(Data!$A:$A, Data!$I:$I,$A16,Data!$C:$C,BV$1,Data!$D:$D,BV$2) + SUMIFS(Data!$A:$A, Data!$J:$J,$A16,Data!$C:$C,BV$1,Data!$D:$D,BV$2)</f>
        <v>0</v>
      </c>
      <c r="BW16" s="5">
        <f>SUMIFS(Data!$A:$A, Data!$I:$I,$A16,Data!$C:$C,BW$1,Data!$D:$D,BW$2) + SUMIFS(Data!$A:$A, Data!$J:$J,$A16,Data!$C:$C,BW$1,Data!$D:$D,BW$2)</f>
        <v>0</v>
      </c>
      <c r="BX16" s="5">
        <f>SUMIFS(Data!$A:$A, Data!$I:$I,$A16,Data!$C:$C,BX$1,Data!$D:$D,BX$2) + SUMIFS(Data!$A:$A, Data!$J:$J,$A16,Data!$C:$C,BX$1,Data!$D:$D,BX$2)</f>
        <v>0</v>
      </c>
      <c r="BY16" s="5">
        <f>SUMIFS(Data!$A:$A, Data!$I:$I,$A16,Data!$C:$C,BY$1,Data!$D:$D,BY$2) + SUMIFS(Data!$A:$A, Data!$J:$J,$A16,Data!$C:$C,BY$1,Data!$D:$D,BY$2)</f>
        <v>0</v>
      </c>
      <c r="BZ16" s="5">
        <f>SUMIFS(Data!$A:$A, Data!$I:$I,$A16,Data!$C:$C,BZ$1,Data!$D:$D,BZ$2) + SUMIFS(Data!$A:$A, Data!$J:$J,$A16,Data!$C:$C,BZ$1,Data!$D:$D,BZ$2)</f>
        <v>0</v>
      </c>
      <c r="CA16" s="5">
        <f>SUMIFS(Data!$A:$A, Data!$I:$I,$A16,Data!$C:$C,CA$1,Data!$D:$D,CA$2) + SUMIFS(Data!$A:$A, Data!$J:$J,$A16,Data!$C:$C,CA$1,Data!$D:$D,CA$2)</f>
        <v>0</v>
      </c>
      <c r="CB16" s="5">
        <f>SUMIFS(Data!$A:$A, Data!$I:$I,$A16,Data!$C:$C,CB$1,Data!$D:$D,CB$2) + SUMIFS(Data!$A:$A, Data!$J:$J,$A16,Data!$C:$C,CB$1,Data!$D:$D,CB$2)</f>
        <v>0</v>
      </c>
      <c r="CC16" s="5">
        <f>SUMIFS(Data!$A:$A, Data!$I:$I,$A16,Data!$C:$C,CC$1,Data!$D:$D,CC$2) + SUMIFS(Data!$A:$A, Data!$J:$J,$A16,Data!$C:$C,CC$1,Data!$D:$D,CC$2)</f>
        <v>0</v>
      </c>
      <c r="CD16" s="5">
        <f>SUMIFS(Data!$A:$A, Data!$I:$I,$A16,Data!$C:$C,CD$1,Data!$D:$D,CD$2) + SUMIFS(Data!$A:$A, Data!$J:$J,$A16,Data!$C:$C,CD$1,Data!$D:$D,CD$2)</f>
        <v>0</v>
      </c>
      <c r="CE16" s="5">
        <f>SUMIFS(Data!$A:$A, Data!$I:$I,$A16,Data!$C:$C,CE$1,Data!$D:$D,CE$2) + SUMIFS(Data!$A:$A, Data!$J:$J,$A16,Data!$C:$C,CE$1,Data!$D:$D,CE$2)</f>
        <v>0</v>
      </c>
      <c r="CF16" s="5">
        <f>SUMIFS(Data!$A:$A, Data!$I:$I,$A16,Data!$C:$C,CF$1,Data!$D:$D,CF$2) + SUMIFS(Data!$A:$A, Data!$J:$J,$A16,Data!$C:$C,CF$1,Data!$D:$D,CF$2)</f>
        <v>0</v>
      </c>
      <c r="CG16" s="5">
        <f>SUMIFS(Data!$A:$A, Data!$I:$I,$A16,Data!$C:$C,CG$1,Data!$D:$D,CG$2) + SUMIFS(Data!$A:$A, Data!$J:$J,$A16,Data!$C:$C,CG$1,Data!$D:$D,CG$2)</f>
        <v>0</v>
      </c>
      <c r="CH16" s="5">
        <f>SUMIFS(Data!$A:$A, Data!$I:$I,$A16,Data!$C:$C,CH$1,Data!$D:$D,CH$2) + SUMIFS(Data!$A:$A, Data!$J:$J,$A16,Data!$C:$C,CH$1,Data!$D:$D,CH$2)</f>
        <v>0</v>
      </c>
      <c r="CI16" s="5">
        <f>SUMIFS(Data!$A:$A, Data!$I:$I,$A16,Data!$C:$C,CI$1,Data!$D:$D,CI$2) + SUMIFS(Data!$A:$A, Data!$J:$J,$A16,Data!$C:$C,CI$1,Data!$D:$D,CI$2)</f>
        <v>0</v>
      </c>
      <c r="CJ16" s="5">
        <f>SUMIFS(Data!$A:$A, Data!$I:$I,$A16,Data!$C:$C,CJ$1,Data!$D:$D,CJ$2) + SUMIFS(Data!$A:$A, Data!$J:$J,$A16,Data!$C:$C,CJ$1,Data!$D:$D,CJ$2)</f>
        <v>0</v>
      </c>
      <c r="CK16" s="5">
        <f>SUMIFS(Data!$A:$A, Data!$I:$I,$A16,Data!$C:$C,CK$1,Data!$D:$D,CK$2) + SUMIFS(Data!$A:$A, Data!$J:$J,$A16,Data!$C:$C,CK$1,Data!$D:$D,CK$2)</f>
        <v>0</v>
      </c>
      <c r="CL16" s="5">
        <f>SUMIFS(Data!$A:$A, Data!$I:$I,$A16,Data!$C:$C,CL$1,Data!$D:$D,CL$2) + SUMIFS(Data!$A:$A, Data!$J:$J,$A16,Data!$C:$C,CL$1,Data!$D:$D,CL$2)</f>
        <v>0</v>
      </c>
      <c r="CM16" s="5">
        <f>SUMIFS(Data!$A:$A, Data!$I:$I,$A16,Data!$C:$C,CM$1,Data!$D:$D,CM$2) + SUMIFS(Data!$A:$A, Data!$J:$J,$A16,Data!$C:$C,CM$1,Data!$D:$D,CM$2)</f>
        <v>0</v>
      </c>
      <c r="CN16" s="5">
        <f>SUMIFS(Data!$A:$A, Data!$I:$I,$A16,Data!$C:$C,CN$1,Data!$D:$D,CN$2) + SUMIFS(Data!$A:$A, Data!$J:$J,$A16,Data!$C:$C,CN$1,Data!$D:$D,CN$2)</f>
        <v>0</v>
      </c>
      <c r="CO16" s="5">
        <f>SUMIFS(Data!$A:$A, Data!$I:$I,$A16,Data!$C:$C,CO$1,Data!$D:$D,CO$2) + SUMIFS(Data!$A:$A, Data!$J:$J,$A16,Data!$C:$C,CO$1,Data!$D:$D,CO$2)</f>
        <v>0</v>
      </c>
      <c r="CP16" s="5">
        <f>SUMIFS(Data!$A:$A, Data!$I:$I,$A16,Data!$C:$C,CP$1,Data!$D:$D,CP$2) + SUMIFS(Data!$A:$A, Data!$J:$J,$A16,Data!$C:$C,CP$1,Data!$D:$D,CP$2)</f>
        <v>0</v>
      </c>
      <c r="CQ16" s="5">
        <f>SUMIFS(Data!$A:$A, Data!$I:$I,$A16,Data!$C:$C,CQ$1,Data!$D:$D,CQ$2) + SUMIFS(Data!$A:$A, Data!$J:$J,$A16,Data!$C:$C,CQ$1,Data!$D:$D,CQ$2)</f>
        <v>0</v>
      </c>
      <c r="CR16" s="5">
        <f>SUMIFS(Data!$A:$A, Data!$I:$I,$A16,Data!$C:$C,CR$1,Data!$D:$D,CR$2) + SUMIFS(Data!$A:$A, Data!$J:$J,$A16,Data!$C:$C,CR$1,Data!$D:$D,CR$2)</f>
        <v>0</v>
      </c>
      <c r="CS16" s="5">
        <f>SUMIFS(Data!$A:$A, Data!$I:$I,$A16,Data!$C:$C,CS$1,Data!$D:$D,CS$2) + SUMIFS(Data!$A:$A, Data!$J:$J,$A16,Data!$C:$C,CS$1,Data!$D:$D,CS$2)</f>
        <v>0</v>
      </c>
      <c r="CT16" s="5">
        <f>SUMIFS(Data!$A:$A, Data!$I:$I,$A16,Data!$C:$C,CT$1,Data!$D:$D,CT$2) + SUMIFS(Data!$A:$A, Data!$J:$J,$A16,Data!$C:$C,CT$1,Data!$D:$D,CT$2)</f>
        <v>0</v>
      </c>
      <c r="CU16" s="5">
        <f>SUMIFS(Data!$A:$A, Data!$I:$I,$A16,Data!$C:$C,CU$1,Data!$D:$D,CU$2) + SUMIFS(Data!$A:$A, Data!$J:$J,$A16,Data!$C:$C,CU$1,Data!$D:$D,CU$2)</f>
        <v>0</v>
      </c>
      <c r="CV16" s="5">
        <f>SUMIFS(Data!$A:$A, Data!$I:$I,$A16,Data!$C:$C,CV$1,Data!$D:$D,CV$2) + SUMIFS(Data!$A:$A, Data!$J:$J,$A16,Data!$C:$C,CV$1,Data!$D:$D,CV$2)</f>
        <v>0</v>
      </c>
      <c r="CW16" s="5">
        <f t="shared" ref="CW16:CX16" si="15">SUMIF($B$2:$CV$2,CW$2, $B16:$CV16)</f>
        <v>1</v>
      </c>
      <c r="CX16" s="5">
        <f t="shared" si="15"/>
        <v>0</v>
      </c>
      <c r="CY16" s="5">
        <f t="shared" si="3"/>
        <v>1</v>
      </c>
    </row>
    <row r="17">
      <c r="A17" s="5" t="str">
        <f>Countries!A15</f>
        <v>CAN</v>
      </c>
      <c r="B17" s="5">
        <f>SUMIFS(Data!$A:$A, Data!$I:$I,$A17,Data!$C:$C,B$1,Data!$D:$D,B$2) + SUMIFS(Data!$A:$A, Data!$J:$J,$A17,Data!$C:$C,B$1,Data!$D:$D,B$2)</f>
        <v>0</v>
      </c>
      <c r="C17" s="5">
        <f>SUMIFS(Data!$A:$A, Data!$I:$I,$A17,Data!$C:$C,C$1,Data!$D:$D,C$2) + SUMIFS(Data!$A:$A, Data!$J:$J,$A17,Data!$C:$C,C$1,Data!$D:$D,C$2)</f>
        <v>0</v>
      </c>
      <c r="D17" s="5">
        <f>SUMIFS(Data!$A:$A, Data!$I:$I,$A17,Data!$C:$C,D$1,Data!$D:$D,D$2) + SUMIFS(Data!$A:$A, Data!$J:$J,$A17,Data!$C:$C,D$1,Data!$D:$D,D$2)</f>
        <v>0</v>
      </c>
      <c r="E17" s="5">
        <f>SUMIFS(Data!$A:$A, Data!$I:$I,$A17,Data!$C:$C,E$1,Data!$D:$D,E$2) + SUMIFS(Data!$A:$A, Data!$J:$J,$A17,Data!$C:$C,E$1,Data!$D:$D,E$2)</f>
        <v>0</v>
      </c>
      <c r="F17" s="5">
        <f>SUMIFS(Data!$A:$A, Data!$I:$I,$A17,Data!$C:$C,F$1,Data!$D:$D,F$2) + SUMIFS(Data!$A:$A, Data!$J:$J,$A17,Data!$C:$C,F$1,Data!$D:$D,F$2)</f>
        <v>0</v>
      </c>
      <c r="G17" s="5">
        <f>SUMIFS(Data!$A:$A, Data!$I:$I,$A17,Data!$C:$C,G$1,Data!$D:$D,G$2) + SUMIFS(Data!$A:$A, Data!$J:$J,$A17,Data!$C:$C,G$1,Data!$D:$D,G$2)</f>
        <v>0</v>
      </c>
      <c r="H17" s="5">
        <f>SUMIFS(Data!$A:$A, Data!$I:$I,$A17,Data!$C:$C,H$1,Data!$D:$D,H$2) + SUMIFS(Data!$A:$A, Data!$J:$J,$A17,Data!$C:$C,H$1,Data!$D:$D,H$2)</f>
        <v>0</v>
      </c>
      <c r="I17" s="5">
        <f>SUMIFS(Data!$A:$A, Data!$I:$I,$A17,Data!$C:$C,I$1,Data!$D:$D,I$2) + SUMIFS(Data!$A:$A, Data!$J:$J,$A17,Data!$C:$C,I$1,Data!$D:$D,I$2)</f>
        <v>0</v>
      </c>
      <c r="J17" s="5">
        <f>SUMIFS(Data!$A:$A, Data!$I:$I,$A17,Data!$C:$C,J$1,Data!$D:$D,J$2) + SUMIFS(Data!$A:$A, Data!$J:$J,$A17,Data!$C:$C,J$1,Data!$D:$D,J$2)</f>
        <v>6</v>
      </c>
      <c r="K17" s="5">
        <f>SUMIFS(Data!$A:$A, Data!$I:$I,$A17,Data!$C:$C,K$1,Data!$D:$D,K$2) + SUMIFS(Data!$A:$A, Data!$J:$J,$A17,Data!$C:$C,K$1,Data!$D:$D,K$2)</f>
        <v>0</v>
      </c>
      <c r="L17" s="5">
        <f>SUMIFS(Data!$A:$A, Data!$I:$I,$A17,Data!$C:$C,L$1,Data!$D:$D,L$2) + SUMIFS(Data!$A:$A, Data!$J:$J,$A17,Data!$C:$C,L$1,Data!$D:$D,L$2)</f>
        <v>0</v>
      </c>
      <c r="M17" s="5">
        <f>SUMIFS(Data!$A:$A, Data!$I:$I,$A17,Data!$C:$C,M$1,Data!$D:$D,M$2) + SUMIFS(Data!$A:$A, Data!$J:$J,$A17,Data!$C:$C,M$1,Data!$D:$D,M$2)</f>
        <v>0</v>
      </c>
      <c r="N17" s="5">
        <f>SUMIFS(Data!$A:$A, Data!$I:$I,$A17,Data!$C:$C,N$1,Data!$D:$D,N$2) + SUMIFS(Data!$A:$A, Data!$J:$J,$A17,Data!$C:$C,N$1,Data!$D:$D,N$2)</f>
        <v>0</v>
      </c>
      <c r="O17" s="5">
        <f>SUMIFS(Data!$A:$A, Data!$I:$I,$A17,Data!$C:$C,O$1,Data!$D:$D,O$2) + SUMIFS(Data!$A:$A, Data!$J:$J,$A17,Data!$C:$C,O$1,Data!$D:$D,O$2)</f>
        <v>0</v>
      </c>
      <c r="P17" s="5">
        <f>SUMIFS(Data!$A:$A, Data!$I:$I,$A17,Data!$C:$C,P$1,Data!$D:$D,P$2) + SUMIFS(Data!$A:$A, Data!$J:$J,$A17,Data!$C:$C,P$1,Data!$D:$D,P$2)</f>
        <v>0</v>
      </c>
      <c r="Q17" s="5">
        <f>SUMIFS(Data!$A:$A, Data!$I:$I,$A17,Data!$C:$C,Q$1,Data!$D:$D,Q$2) + SUMIFS(Data!$A:$A, Data!$J:$J,$A17,Data!$C:$C,Q$1,Data!$D:$D,Q$2)</f>
        <v>9</v>
      </c>
      <c r="R17" s="5">
        <f>SUMIFS(Data!$A:$A, Data!$I:$I,$A17,Data!$C:$C,R$1,Data!$D:$D,R$2) + SUMIFS(Data!$A:$A, Data!$J:$J,$A17,Data!$C:$C,R$1,Data!$D:$D,R$2)</f>
        <v>0</v>
      </c>
      <c r="S17" s="5">
        <f>SUMIFS(Data!$A:$A, Data!$I:$I,$A17,Data!$C:$C,S$1,Data!$D:$D,S$2) + SUMIFS(Data!$A:$A, Data!$J:$J,$A17,Data!$C:$C,S$1,Data!$D:$D,S$2)</f>
        <v>0</v>
      </c>
      <c r="T17" s="5">
        <f>SUMIFS(Data!$A:$A, Data!$I:$I,$A17,Data!$C:$C,T$1,Data!$D:$D,T$2) + SUMIFS(Data!$A:$A, Data!$J:$J,$A17,Data!$C:$C,T$1,Data!$D:$D,T$2)</f>
        <v>0</v>
      </c>
      <c r="U17" s="5">
        <f>SUMIFS(Data!$A:$A, Data!$I:$I,$A17,Data!$C:$C,U$1,Data!$D:$D,U$2) + SUMIFS(Data!$A:$A, Data!$J:$J,$A17,Data!$C:$C,U$1,Data!$D:$D,U$2)</f>
        <v>0</v>
      </c>
      <c r="V17" s="5">
        <f>SUMIFS(Data!$A:$A, Data!$I:$I,$A17,Data!$C:$C,V$1,Data!$D:$D,V$2) + SUMIFS(Data!$A:$A, Data!$J:$J,$A17,Data!$C:$C,V$1,Data!$D:$D,V$2)</f>
        <v>0</v>
      </c>
      <c r="W17" s="5">
        <f>SUMIFS(Data!$A:$A, Data!$I:$I,$A17,Data!$C:$C,W$1,Data!$D:$D,W$2) + SUMIFS(Data!$A:$A, Data!$J:$J,$A17,Data!$C:$C,W$1,Data!$D:$D,W$2)</f>
        <v>0</v>
      </c>
      <c r="X17" s="5">
        <f>SUMIFS(Data!$A:$A, Data!$I:$I,$A17,Data!$C:$C,X$1,Data!$D:$D,X$2) + SUMIFS(Data!$A:$A, Data!$J:$J,$A17,Data!$C:$C,X$1,Data!$D:$D,X$2)</f>
        <v>0</v>
      </c>
      <c r="Y17" s="5">
        <f>SUMIFS(Data!$A:$A, Data!$I:$I,$A17,Data!$C:$C,Y$1,Data!$D:$D,Y$2) + SUMIFS(Data!$A:$A, Data!$J:$J,$A17,Data!$C:$C,Y$1,Data!$D:$D,Y$2)</f>
        <v>0</v>
      </c>
      <c r="Z17" s="5">
        <f>SUMIFS(Data!$A:$A, Data!$I:$I,$A17,Data!$C:$C,Z$1,Data!$D:$D,Z$2) + SUMIFS(Data!$A:$A, Data!$J:$J,$A17,Data!$C:$C,Z$1,Data!$D:$D,Z$2)</f>
        <v>0</v>
      </c>
      <c r="AA17" s="5">
        <f>SUMIFS(Data!$A:$A, Data!$I:$I,$A17,Data!$C:$C,AA$1,Data!$D:$D,AA$2) + SUMIFS(Data!$A:$A, Data!$J:$J,$A17,Data!$C:$C,AA$1,Data!$D:$D,AA$2)</f>
        <v>2</v>
      </c>
      <c r="AB17" s="5">
        <f>SUMIFS(Data!$A:$A, Data!$I:$I,$A17,Data!$C:$C,AB$1,Data!$D:$D,AB$2) + SUMIFS(Data!$A:$A, Data!$J:$J,$A17,Data!$C:$C,AB$1,Data!$D:$D,AB$2)</f>
        <v>0</v>
      </c>
      <c r="AC17" s="5">
        <f>SUMIFS(Data!$A:$A, Data!$I:$I,$A17,Data!$C:$C,AC$1,Data!$D:$D,AC$2) + SUMIFS(Data!$A:$A, Data!$J:$J,$A17,Data!$C:$C,AC$1,Data!$D:$D,AC$2)</f>
        <v>0</v>
      </c>
      <c r="AD17" s="5">
        <f>SUMIFS(Data!$A:$A, Data!$I:$I,$A17,Data!$C:$C,AD$1,Data!$D:$D,AD$2) + SUMIFS(Data!$A:$A, Data!$J:$J,$A17,Data!$C:$C,AD$1,Data!$D:$D,AD$2)</f>
        <v>0</v>
      </c>
      <c r="AE17" s="5">
        <f>SUMIFS(Data!$A:$A, Data!$I:$I,$A17,Data!$C:$C,AE$1,Data!$D:$D,AE$2) + SUMIFS(Data!$A:$A, Data!$J:$J,$A17,Data!$C:$C,AE$1,Data!$D:$D,AE$2)</f>
        <v>0</v>
      </c>
      <c r="AF17" s="5">
        <f>SUMIFS(Data!$A:$A, Data!$I:$I,$A17,Data!$C:$C,AF$1,Data!$D:$D,AF$2) + SUMIFS(Data!$A:$A, Data!$J:$J,$A17,Data!$C:$C,AF$1,Data!$D:$D,AF$2)</f>
        <v>0</v>
      </c>
      <c r="AG17" s="5">
        <f>SUMIFS(Data!$A:$A, Data!$I:$I,$A17,Data!$C:$C,AG$1,Data!$D:$D,AG$2) + SUMIFS(Data!$A:$A, Data!$J:$J,$A17,Data!$C:$C,AG$1,Data!$D:$D,AG$2)</f>
        <v>0</v>
      </c>
      <c r="AH17" s="5">
        <f>SUMIFS(Data!$A:$A, Data!$I:$I,$A17,Data!$C:$C,AH$1,Data!$D:$D,AH$2) + SUMIFS(Data!$A:$A, Data!$J:$J,$A17,Data!$C:$C,AH$1,Data!$D:$D,AH$2)</f>
        <v>0</v>
      </c>
      <c r="AI17" s="5">
        <f>SUMIFS(Data!$A:$A, Data!$I:$I,$A17,Data!$C:$C,AI$1,Data!$D:$D,AI$2) + SUMIFS(Data!$A:$A, Data!$J:$J,$A17,Data!$C:$C,AI$1,Data!$D:$D,AI$2)</f>
        <v>0</v>
      </c>
      <c r="AJ17" s="5">
        <f>SUMIFS(Data!$A:$A, Data!$I:$I,$A17,Data!$C:$C,AJ$1,Data!$D:$D,AJ$2) + SUMIFS(Data!$A:$A, Data!$J:$J,$A17,Data!$C:$C,AJ$1,Data!$D:$D,AJ$2)</f>
        <v>0</v>
      </c>
      <c r="AK17" s="5">
        <f>SUMIFS(Data!$A:$A, Data!$I:$I,$A17,Data!$C:$C,AK$1,Data!$D:$D,AK$2) + SUMIFS(Data!$A:$A, Data!$J:$J,$A17,Data!$C:$C,AK$1,Data!$D:$D,AK$2)</f>
        <v>1</v>
      </c>
      <c r="AL17" s="5">
        <f>SUMIFS(Data!$A:$A, Data!$I:$I,$A17,Data!$C:$C,AL$1,Data!$D:$D,AL$2) + SUMIFS(Data!$A:$A, Data!$J:$J,$A17,Data!$C:$C,AL$1,Data!$D:$D,AL$2)</f>
        <v>0</v>
      </c>
      <c r="AM17" s="5">
        <f>SUMIFS(Data!$A:$A, Data!$I:$I,$A17,Data!$C:$C,AM$1,Data!$D:$D,AM$2) + SUMIFS(Data!$A:$A, Data!$J:$J,$A17,Data!$C:$C,AM$1,Data!$D:$D,AM$2)</f>
        <v>0</v>
      </c>
      <c r="AN17" s="5">
        <f>SUMIFS(Data!$A:$A, Data!$I:$I,$A17,Data!$C:$C,AN$1,Data!$D:$D,AN$2) + SUMIFS(Data!$A:$A, Data!$J:$J,$A17,Data!$C:$C,AN$1,Data!$D:$D,AN$2)</f>
        <v>0</v>
      </c>
      <c r="AO17" s="5">
        <f>SUMIFS(Data!$A:$A, Data!$I:$I,$A17,Data!$C:$C,AO$1,Data!$D:$D,AO$2) + SUMIFS(Data!$A:$A, Data!$J:$J,$A17,Data!$C:$C,AO$1,Data!$D:$D,AO$2)</f>
        <v>0</v>
      </c>
      <c r="AP17" s="5">
        <f>SUMIFS(Data!$A:$A, Data!$I:$I,$A17,Data!$C:$C,AP$1,Data!$D:$D,AP$2) + SUMIFS(Data!$A:$A, Data!$J:$J,$A17,Data!$C:$C,AP$1,Data!$D:$D,AP$2)</f>
        <v>0</v>
      </c>
      <c r="AQ17" s="5">
        <f>SUMIFS(Data!$A:$A, Data!$I:$I,$A17,Data!$C:$C,AQ$1,Data!$D:$D,AQ$2) + SUMIFS(Data!$A:$A, Data!$J:$J,$A17,Data!$C:$C,AQ$1,Data!$D:$D,AQ$2)</f>
        <v>0</v>
      </c>
      <c r="AR17" s="5">
        <f>SUMIFS(Data!$A:$A, Data!$I:$I,$A17,Data!$C:$C,AR$1,Data!$D:$D,AR$2) + SUMIFS(Data!$A:$A, Data!$J:$J,$A17,Data!$C:$C,AR$1,Data!$D:$D,AR$2)</f>
        <v>0</v>
      </c>
      <c r="AS17" s="5">
        <f>SUMIFS(Data!$A:$A, Data!$I:$I,$A17,Data!$C:$C,AS$1,Data!$D:$D,AS$2) + SUMIFS(Data!$A:$A, Data!$J:$J,$A17,Data!$C:$C,AS$1,Data!$D:$D,AS$2)</f>
        <v>0</v>
      </c>
      <c r="AT17" s="5">
        <f>SUMIFS(Data!$A:$A, Data!$I:$I,$A17,Data!$C:$C,AT$1,Data!$D:$D,AT$2) + SUMIFS(Data!$A:$A, Data!$J:$J,$A17,Data!$C:$C,AT$1,Data!$D:$D,AT$2)</f>
        <v>0</v>
      </c>
      <c r="AU17" s="5">
        <f>SUMIFS(Data!$A:$A, Data!$I:$I,$A17,Data!$C:$C,AU$1,Data!$D:$D,AU$2) + SUMIFS(Data!$A:$A, Data!$J:$J,$A17,Data!$C:$C,AU$1,Data!$D:$D,AU$2)</f>
        <v>0</v>
      </c>
      <c r="AV17" s="5">
        <f>SUMIFS(Data!$A:$A, Data!$I:$I,$A17,Data!$C:$C,AV$1,Data!$D:$D,AV$2) + SUMIFS(Data!$A:$A, Data!$J:$J,$A17,Data!$C:$C,AV$1,Data!$D:$D,AV$2)</f>
        <v>0</v>
      </c>
      <c r="AW17" s="5">
        <f>SUMIFS(Data!$A:$A, Data!$I:$I,$A17,Data!$C:$C,AW$1,Data!$D:$D,AW$2) + SUMIFS(Data!$A:$A, Data!$J:$J,$A17,Data!$C:$C,AW$1,Data!$D:$D,AW$2)</f>
        <v>0</v>
      </c>
      <c r="AX17" s="5">
        <f>SUMIFS(Data!$A:$A, Data!$I:$I,$A17,Data!$C:$C,AX$1,Data!$D:$D,AX$2) + SUMIFS(Data!$A:$A, Data!$J:$J,$A17,Data!$C:$C,AX$1,Data!$D:$D,AX$2)</f>
        <v>0</v>
      </c>
      <c r="AY17" s="5">
        <f>SUMIFS(Data!$A:$A, Data!$I:$I,$A17,Data!$C:$C,AY$1,Data!$D:$D,AY$2) + SUMIFS(Data!$A:$A, Data!$J:$J,$A17,Data!$C:$C,AY$1,Data!$D:$D,AY$2)</f>
        <v>0</v>
      </c>
      <c r="AZ17" s="5">
        <f>SUMIFS(Data!$A:$A, Data!$I:$I,$A17,Data!$C:$C,AZ$1,Data!$D:$D,AZ$2) + SUMIFS(Data!$A:$A, Data!$J:$J,$A17,Data!$C:$C,AZ$1,Data!$D:$D,AZ$2)</f>
        <v>0</v>
      </c>
      <c r="BA17" s="5">
        <f>SUMIFS(Data!$A:$A, Data!$I:$I,$A17,Data!$C:$C,BA$1,Data!$D:$D,BA$2) + SUMIFS(Data!$A:$A, Data!$J:$J,$A17,Data!$C:$C,BA$1,Data!$D:$D,BA$2)</f>
        <v>2</v>
      </c>
      <c r="BB17" s="5">
        <f>SUMIFS(Data!$A:$A, Data!$I:$I,$A17,Data!$C:$C,BB$1,Data!$D:$D,BB$2) + SUMIFS(Data!$A:$A, Data!$J:$J,$A17,Data!$C:$C,BB$1,Data!$D:$D,BB$2)</f>
        <v>0</v>
      </c>
      <c r="BC17" s="5">
        <f>SUMIFS(Data!$A:$A, Data!$I:$I,$A17,Data!$C:$C,BC$1,Data!$D:$D,BC$2) + SUMIFS(Data!$A:$A, Data!$J:$J,$A17,Data!$C:$C,BC$1,Data!$D:$D,BC$2)</f>
        <v>0</v>
      </c>
      <c r="BD17" s="5">
        <f>SUMIFS(Data!$A:$A, Data!$I:$I,$A17,Data!$C:$C,BD$1,Data!$D:$D,BD$2) + SUMIFS(Data!$A:$A, Data!$J:$J,$A17,Data!$C:$C,BD$1,Data!$D:$D,BD$2)</f>
        <v>0</v>
      </c>
      <c r="BE17" s="5">
        <f>SUMIFS(Data!$A:$A, Data!$I:$I,$A17,Data!$C:$C,BE$1,Data!$D:$D,BE$2) + SUMIFS(Data!$A:$A, Data!$J:$J,$A17,Data!$C:$C,BE$1,Data!$D:$D,BE$2)</f>
        <v>0</v>
      </c>
      <c r="BF17" s="5">
        <f>SUMIFS(Data!$A:$A, Data!$I:$I,$A17,Data!$C:$C,BF$1,Data!$D:$D,BF$2) + SUMIFS(Data!$A:$A, Data!$J:$J,$A17,Data!$C:$C,BF$1,Data!$D:$D,BF$2)</f>
        <v>0</v>
      </c>
      <c r="BG17" s="5">
        <f>SUMIFS(Data!$A:$A, Data!$I:$I,$A17,Data!$C:$C,BG$1,Data!$D:$D,BG$2) + SUMIFS(Data!$A:$A, Data!$J:$J,$A17,Data!$C:$C,BG$1,Data!$D:$D,BG$2)</f>
        <v>0</v>
      </c>
      <c r="BH17" s="5">
        <f>SUMIFS(Data!$A:$A, Data!$I:$I,$A17,Data!$C:$C,BH$1,Data!$D:$D,BH$2) + SUMIFS(Data!$A:$A, Data!$J:$J,$A17,Data!$C:$C,BH$1,Data!$D:$D,BH$2)</f>
        <v>0</v>
      </c>
      <c r="BI17" s="5">
        <f>SUMIFS(Data!$A:$A, Data!$I:$I,$A17,Data!$C:$C,BI$1,Data!$D:$D,BI$2) + SUMIFS(Data!$A:$A, Data!$J:$J,$A17,Data!$C:$C,BI$1,Data!$D:$D,BI$2)</f>
        <v>0</v>
      </c>
      <c r="BJ17" s="5">
        <f>SUMIFS(Data!$A:$A, Data!$I:$I,$A17,Data!$C:$C,BJ$1,Data!$D:$D,BJ$2) + SUMIFS(Data!$A:$A, Data!$J:$J,$A17,Data!$C:$C,BJ$1,Data!$D:$D,BJ$2)</f>
        <v>2</v>
      </c>
      <c r="BK17" s="5">
        <f>SUMIFS(Data!$A:$A, Data!$I:$I,$A17,Data!$C:$C,BK$1,Data!$D:$D,BK$2) + SUMIFS(Data!$A:$A, Data!$J:$J,$A17,Data!$C:$C,BK$1,Data!$D:$D,BK$2)</f>
        <v>0</v>
      </c>
      <c r="BL17" s="5">
        <f>SUMIFS(Data!$A:$A, Data!$I:$I,$A17,Data!$C:$C,BL$1,Data!$D:$D,BL$2) + SUMIFS(Data!$A:$A, Data!$J:$J,$A17,Data!$C:$C,BL$1,Data!$D:$D,BL$2)</f>
        <v>0</v>
      </c>
      <c r="BM17" s="5">
        <f>SUMIFS(Data!$A:$A, Data!$I:$I,$A17,Data!$C:$C,BM$1,Data!$D:$D,BM$2) + SUMIFS(Data!$A:$A, Data!$J:$J,$A17,Data!$C:$C,BM$1,Data!$D:$D,BM$2)</f>
        <v>0</v>
      </c>
      <c r="BN17" s="5">
        <f>SUMIFS(Data!$A:$A, Data!$I:$I,$A17,Data!$C:$C,BN$1,Data!$D:$D,BN$2) + SUMIFS(Data!$A:$A, Data!$J:$J,$A17,Data!$C:$C,BN$1,Data!$D:$D,BN$2)</f>
        <v>0</v>
      </c>
      <c r="BO17" s="5">
        <f>SUMIFS(Data!$A:$A, Data!$I:$I,$A17,Data!$C:$C,BO$1,Data!$D:$D,BO$2) + SUMIFS(Data!$A:$A, Data!$J:$J,$A17,Data!$C:$C,BO$1,Data!$D:$D,BO$2)</f>
        <v>0</v>
      </c>
      <c r="BP17" s="5">
        <f>SUMIFS(Data!$A:$A, Data!$I:$I,$A17,Data!$C:$C,BP$1,Data!$D:$D,BP$2) + SUMIFS(Data!$A:$A, Data!$J:$J,$A17,Data!$C:$C,BP$1,Data!$D:$D,BP$2)</f>
        <v>0</v>
      </c>
      <c r="BQ17" s="5">
        <f>SUMIFS(Data!$A:$A, Data!$I:$I,$A17,Data!$C:$C,BQ$1,Data!$D:$D,BQ$2) + SUMIFS(Data!$A:$A, Data!$J:$J,$A17,Data!$C:$C,BQ$1,Data!$D:$D,BQ$2)</f>
        <v>0</v>
      </c>
      <c r="BR17" s="5">
        <f>SUMIFS(Data!$A:$A, Data!$I:$I,$A17,Data!$C:$C,BR$1,Data!$D:$D,BR$2) + SUMIFS(Data!$A:$A, Data!$J:$J,$A17,Data!$C:$C,BR$1,Data!$D:$D,BR$2)</f>
        <v>0</v>
      </c>
      <c r="BS17" s="5">
        <f>SUMIFS(Data!$A:$A, Data!$I:$I,$A17,Data!$C:$C,BS$1,Data!$D:$D,BS$2) + SUMIFS(Data!$A:$A, Data!$J:$J,$A17,Data!$C:$C,BS$1,Data!$D:$D,BS$2)</f>
        <v>0</v>
      </c>
      <c r="BT17" s="5">
        <f>SUMIFS(Data!$A:$A, Data!$I:$I,$A17,Data!$C:$C,BT$1,Data!$D:$D,BT$2) + SUMIFS(Data!$A:$A, Data!$J:$J,$A17,Data!$C:$C,BT$1,Data!$D:$D,BT$2)</f>
        <v>0</v>
      </c>
      <c r="BU17" s="5">
        <f>SUMIFS(Data!$A:$A, Data!$I:$I,$A17,Data!$C:$C,BU$1,Data!$D:$D,BU$2) + SUMIFS(Data!$A:$A, Data!$J:$J,$A17,Data!$C:$C,BU$1,Data!$D:$D,BU$2)</f>
        <v>0</v>
      </c>
      <c r="BV17" s="5">
        <f>SUMIFS(Data!$A:$A, Data!$I:$I,$A17,Data!$C:$C,BV$1,Data!$D:$D,BV$2) + SUMIFS(Data!$A:$A, Data!$J:$J,$A17,Data!$C:$C,BV$1,Data!$D:$D,BV$2)</f>
        <v>0</v>
      </c>
      <c r="BW17" s="5">
        <f>SUMIFS(Data!$A:$A, Data!$I:$I,$A17,Data!$C:$C,BW$1,Data!$D:$D,BW$2) + SUMIFS(Data!$A:$A, Data!$J:$J,$A17,Data!$C:$C,BW$1,Data!$D:$D,BW$2)</f>
        <v>0</v>
      </c>
      <c r="BX17" s="5">
        <f>SUMIFS(Data!$A:$A, Data!$I:$I,$A17,Data!$C:$C,BX$1,Data!$D:$D,BX$2) + SUMIFS(Data!$A:$A, Data!$J:$J,$A17,Data!$C:$C,BX$1,Data!$D:$D,BX$2)</f>
        <v>0</v>
      </c>
      <c r="BY17" s="5">
        <f>SUMIFS(Data!$A:$A, Data!$I:$I,$A17,Data!$C:$C,BY$1,Data!$D:$D,BY$2) + SUMIFS(Data!$A:$A, Data!$J:$J,$A17,Data!$C:$C,BY$1,Data!$D:$D,BY$2)</f>
        <v>0</v>
      </c>
      <c r="BZ17" s="5">
        <f>SUMIFS(Data!$A:$A, Data!$I:$I,$A17,Data!$C:$C,BZ$1,Data!$D:$D,BZ$2) + SUMIFS(Data!$A:$A, Data!$J:$J,$A17,Data!$C:$C,BZ$1,Data!$D:$D,BZ$2)</f>
        <v>0</v>
      </c>
      <c r="CA17" s="5">
        <f>SUMIFS(Data!$A:$A, Data!$I:$I,$A17,Data!$C:$C,CA$1,Data!$D:$D,CA$2) + SUMIFS(Data!$A:$A, Data!$J:$J,$A17,Data!$C:$C,CA$1,Data!$D:$D,CA$2)</f>
        <v>5</v>
      </c>
      <c r="CB17" s="5">
        <f>SUMIFS(Data!$A:$A, Data!$I:$I,$A17,Data!$C:$C,CB$1,Data!$D:$D,CB$2) + SUMIFS(Data!$A:$A, Data!$J:$J,$A17,Data!$C:$C,CB$1,Data!$D:$D,CB$2)</f>
        <v>0</v>
      </c>
      <c r="CC17" s="5">
        <f>SUMIFS(Data!$A:$A, Data!$I:$I,$A17,Data!$C:$C,CC$1,Data!$D:$D,CC$2) + SUMIFS(Data!$A:$A, Data!$J:$J,$A17,Data!$C:$C,CC$1,Data!$D:$D,CC$2)</f>
        <v>0</v>
      </c>
      <c r="CD17" s="5">
        <f>SUMIFS(Data!$A:$A, Data!$I:$I,$A17,Data!$C:$C,CD$1,Data!$D:$D,CD$2) + SUMIFS(Data!$A:$A, Data!$J:$J,$A17,Data!$C:$C,CD$1,Data!$D:$D,CD$2)</f>
        <v>0</v>
      </c>
      <c r="CE17" s="5">
        <f>SUMIFS(Data!$A:$A, Data!$I:$I,$A17,Data!$C:$C,CE$1,Data!$D:$D,CE$2) + SUMIFS(Data!$A:$A, Data!$J:$J,$A17,Data!$C:$C,CE$1,Data!$D:$D,CE$2)</f>
        <v>0</v>
      </c>
      <c r="CF17" s="5">
        <f>SUMIFS(Data!$A:$A, Data!$I:$I,$A17,Data!$C:$C,CF$1,Data!$D:$D,CF$2) + SUMIFS(Data!$A:$A, Data!$J:$J,$A17,Data!$C:$C,CF$1,Data!$D:$D,CF$2)</f>
        <v>0</v>
      </c>
      <c r="CG17" s="5">
        <f>SUMIFS(Data!$A:$A, Data!$I:$I,$A17,Data!$C:$C,CG$1,Data!$D:$D,CG$2) + SUMIFS(Data!$A:$A, Data!$J:$J,$A17,Data!$C:$C,CG$1,Data!$D:$D,CG$2)</f>
        <v>0</v>
      </c>
      <c r="CH17" s="5">
        <f>SUMIFS(Data!$A:$A, Data!$I:$I,$A17,Data!$C:$C,CH$1,Data!$D:$D,CH$2) + SUMIFS(Data!$A:$A, Data!$J:$J,$A17,Data!$C:$C,CH$1,Data!$D:$D,CH$2)</f>
        <v>0</v>
      </c>
      <c r="CI17" s="5">
        <f>SUMIFS(Data!$A:$A, Data!$I:$I,$A17,Data!$C:$C,CI$1,Data!$D:$D,CI$2) + SUMIFS(Data!$A:$A, Data!$J:$J,$A17,Data!$C:$C,CI$1,Data!$D:$D,CI$2)</f>
        <v>0</v>
      </c>
      <c r="CJ17" s="5">
        <f>SUMIFS(Data!$A:$A, Data!$I:$I,$A17,Data!$C:$C,CJ$1,Data!$D:$D,CJ$2) + SUMIFS(Data!$A:$A, Data!$J:$J,$A17,Data!$C:$C,CJ$1,Data!$D:$D,CJ$2)</f>
        <v>0</v>
      </c>
      <c r="CK17" s="5">
        <f>SUMIFS(Data!$A:$A, Data!$I:$I,$A17,Data!$C:$C,CK$1,Data!$D:$D,CK$2) + SUMIFS(Data!$A:$A, Data!$J:$J,$A17,Data!$C:$C,CK$1,Data!$D:$D,CK$2)</f>
        <v>0</v>
      </c>
      <c r="CL17" s="5">
        <f>SUMIFS(Data!$A:$A, Data!$I:$I,$A17,Data!$C:$C,CL$1,Data!$D:$D,CL$2) + SUMIFS(Data!$A:$A, Data!$J:$J,$A17,Data!$C:$C,CL$1,Data!$D:$D,CL$2)</f>
        <v>0</v>
      </c>
      <c r="CM17" s="5">
        <f>SUMIFS(Data!$A:$A, Data!$I:$I,$A17,Data!$C:$C,CM$1,Data!$D:$D,CM$2) + SUMIFS(Data!$A:$A, Data!$J:$J,$A17,Data!$C:$C,CM$1,Data!$D:$D,CM$2)</f>
        <v>0</v>
      </c>
      <c r="CN17" s="5">
        <f>SUMIFS(Data!$A:$A, Data!$I:$I,$A17,Data!$C:$C,CN$1,Data!$D:$D,CN$2) + SUMIFS(Data!$A:$A, Data!$J:$J,$A17,Data!$C:$C,CN$1,Data!$D:$D,CN$2)</f>
        <v>0</v>
      </c>
      <c r="CO17" s="5">
        <f>SUMIFS(Data!$A:$A, Data!$I:$I,$A17,Data!$C:$C,CO$1,Data!$D:$D,CO$2) + SUMIFS(Data!$A:$A, Data!$J:$J,$A17,Data!$C:$C,CO$1,Data!$D:$D,CO$2)</f>
        <v>0</v>
      </c>
      <c r="CP17" s="5">
        <f>SUMIFS(Data!$A:$A, Data!$I:$I,$A17,Data!$C:$C,CP$1,Data!$D:$D,CP$2) + SUMIFS(Data!$A:$A, Data!$J:$J,$A17,Data!$C:$C,CP$1,Data!$D:$D,CP$2)</f>
        <v>0</v>
      </c>
      <c r="CQ17" s="5">
        <f>SUMIFS(Data!$A:$A, Data!$I:$I,$A17,Data!$C:$C,CQ$1,Data!$D:$D,CQ$2) + SUMIFS(Data!$A:$A, Data!$J:$J,$A17,Data!$C:$C,CQ$1,Data!$D:$D,CQ$2)</f>
        <v>0</v>
      </c>
      <c r="CR17" s="5">
        <f>SUMIFS(Data!$A:$A, Data!$I:$I,$A17,Data!$C:$C,CR$1,Data!$D:$D,CR$2) + SUMIFS(Data!$A:$A, Data!$J:$J,$A17,Data!$C:$C,CR$1,Data!$D:$D,CR$2)</f>
        <v>0</v>
      </c>
      <c r="CS17" s="5">
        <f>SUMIFS(Data!$A:$A, Data!$I:$I,$A17,Data!$C:$C,CS$1,Data!$D:$D,CS$2) + SUMIFS(Data!$A:$A, Data!$J:$J,$A17,Data!$C:$C,CS$1,Data!$D:$D,CS$2)</f>
        <v>0</v>
      </c>
      <c r="CT17" s="5">
        <f>SUMIFS(Data!$A:$A, Data!$I:$I,$A17,Data!$C:$C,CT$1,Data!$D:$D,CT$2) + SUMIFS(Data!$A:$A, Data!$J:$J,$A17,Data!$C:$C,CT$1,Data!$D:$D,CT$2)</f>
        <v>0</v>
      </c>
      <c r="CU17" s="5">
        <f>SUMIFS(Data!$A:$A, Data!$I:$I,$A17,Data!$C:$C,CU$1,Data!$D:$D,CU$2) + SUMIFS(Data!$A:$A, Data!$J:$J,$A17,Data!$C:$C,CU$1,Data!$D:$D,CU$2)</f>
        <v>0</v>
      </c>
      <c r="CV17" s="5">
        <f>SUMIFS(Data!$A:$A, Data!$I:$I,$A17,Data!$C:$C,CV$1,Data!$D:$D,CV$2) + SUMIFS(Data!$A:$A, Data!$J:$J,$A17,Data!$C:$C,CV$1,Data!$D:$D,CV$2)</f>
        <v>0</v>
      </c>
      <c r="CW17" s="5">
        <f t="shared" ref="CW17:CX17" si="16">SUMIF($B$2:$CV$2,CW$2, $B17:$CV17)</f>
        <v>6</v>
      </c>
      <c r="CX17" s="5">
        <f t="shared" si="16"/>
        <v>21</v>
      </c>
      <c r="CY17" s="5">
        <f t="shared" si="3"/>
        <v>27</v>
      </c>
    </row>
    <row r="18">
      <c r="A18" s="5" t="str">
        <f>Countries!A16</f>
        <v>CHN</v>
      </c>
      <c r="B18" s="5">
        <f>SUMIFS(Data!$A:$A, Data!$I:$I,$A18,Data!$C:$C,B$1,Data!$D:$D,B$2) + SUMIFS(Data!$A:$A, Data!$J:$J,$A18,Data!$C:$C,B$1,Data!$D:$D,B$2)</f>
        <v>0</v>
      </c>
      <c r="C18" s="5">
        <f>SUMIFS(Data!$A:$A, Data!$I:$I,$A18,Data!$C:$C,C$1,Data!$D:$D,C$2) + SUMIFS(Data!$A:$A, Data!$J:$J,$A18,Data!$C:$C,C$1,Data!$D:$D,C$2)</f>
        <v>4</v>
      </c>
      <c r="D18" s="5">
        <f>SUMIFS(Data!$A:$A, Data!$I:$I,$A18,Data!$C:$C,D$1,Data!$D:$D,D$2) + SUMIFS(Data!$A:$A, Data!$J:$J,$A18,Data!$C:$C,D$1,Data!$D:$D,D$2)</f>
        <v>0</v>
      </c>
      <c r="E18" s="5">
        <f>SUMIFS(Data!$A:$A, Data!$I:$I,$A18,Data!$C:$C,E$1,Data!$D:$D,E$2) + SUMIFS(Data!$A:$A, Data!$J:$J,$A18,Data!$C:$C,E$1,Data!$D:$D,E$2)</f>
        <v>0</v>
      </c>
      <c r="F18" s="5">
        <f>SUMIFS(Data!$A:$A, Data!$I:$I,$A18,Data!$C:$C,F$1,Data!$D:$D,F$2) + SUMIFS(Data!$A:$A, Data!$J:$J,$A18,Data!$C:$C,F$1,Data!$D:$D,F$2)</f>
        <v>0</v>
      </c>
      <c r="G18" s="5">
        <f>SUMIFS(Data!$A:$A, Data!$I:$I,$A18,Data!$C:$C,G$1,Data!$D:$D,G$2) + SUMIFS(Data!$A:$A, Data!$J:$J,$A18,Data!$C:$C,G$1,Data!$D:$D,G$2)</f>
        <v>5</v>
      </c>
      <c r="H18" s="5">
        <f>SUMIFS(Data!$A:$A, Data!$I:$I,$A18,Data!$C:$C,H$1,Data!$D:$D,H$2) + SUMIFS(Data!$A:$A, Data!$J:$J,$A18,Data!$C:$C,H$1,Data!$D:$D,H$2)</f>
        <v>0</v>
      </c>
      <c r="I18" s="5">
        <f>SUMIFS(Data!$A:$A, Data!$I:$I,$A18,Data!$C:$C,I$1,Data!$D:$D,I$2) + SUMIFS(Data!$A:$A, Data!$J:$J,$A18,Data!$C:$C,I$1,Data!$D:$D,I$2)</f>
        <v>0</v>
      </c>
      <c r="J18" s="5">
        <f>SUMIFS(Data!$A:$A, Data!$I:$I,$A18,Data!$C:$C,J$1,Data!$D:$D,J$2) + SUMIFS(Data!$A:$A, Data!$J:$J,$A18,Data!$C:$C,J$1,Data!$D:$D,J$2)</f>
        <v>0</v>
      </c>
      <c r="K18" s="5">
        <f>SUMIFS(Data!$A:$A, Data!$I:$I,$A18,Data!$C:$C,K$1,Data!$D:$D,K$2) + SUMIFS(Data!$A:$A, Data!$J:$J,$A18,Data!$C:$C,K$1,Data!$D:$D,K$2)</f>
        <v>0</v>
      </c>
      <c r="L18" s="5">
        <f>SUMIFS(Data!$A:$A, Data!$I:$I,$A18,Data!$C:$C,L$1,Data!$D:$D,L$2) + SUMIFS(Data!$A:$A, Data!$J:$J,$A18,Data!$C:$C,L$1,Data!$D:$D,L$2)</f>
        <v>1</v>
      </c>
      <c r="M18" s="5">
        <f>SUMIFS(Data!$A:$A, Data!$I:$I,$A18,Data!$C:$C,M$1,Data!$D:$D,M$2) + SUMIFS(Data!$A:$A, Data!$J:$J,$A18,Data!$C:$C,M$1,Data!$D:$D,M$2)</f>
        <v>0</v>
      </c>
      <c r="N18" s="5">
        <f>SUMIFS(Data!$A:$A, Data!$I:$I,$A18,Data!$C:$C,N$1,Data!$D:$D,N$2) + SUMIFS(Data!$A:$A, Data!$J:$J,$A18,Data!$C:$C,N$1,Data!$D:$D,N$2)</f>
        <v>0</v>
      </c>
      <c r="O18" s="5">
        <f>SUMIFS(Data!$A:$A, Data!$I:$I,$A18,Data!$C:$C,O$1,Data!$D:$D,O$2) + SUMIFS(Data!$A:$A, Data!$J:$J,$A18,Data!$C:$C,O$1,Data!$D:$D,O$2)</f>
        <v>0</v>
      </c>
      <c r="P18" s="5">
        <f>SUMIFS(Data!$A:$A, Data!$I:$I,$A18,Data!$C:$C,P$1,Data!$D:$D,P$2) + SUMIFS(Data!$A:$A, Data!$J:$J,$A18,Data!$C:$C,P$1,Data!$D:$D,P$2)</f>
        <v>0</v>
      </c>
      <c r="Q18" s="5">
        <f>SUMIFS(Data!$A:$A, Data!$I:$I,$A18,Data!$C:$C,Q$1,Data!$D:$D,Q$2) + SUMIFS(Data!$A:$A, Data!$J:$J,$A18,Data!$C:$C,Q$1,Data!$D:$D,Q$2)</f>
        <v>0</v>
      </c>
      <c r="R18" s="5">
        <f>SUMIFS(Data!$A:$A, Data!$I:$I,$A18,Data!$C:$C,R$1,Data!$D:$D,R$2) + SUMIFS(Data!$A:$A, Data!$J:$J,$A18,Data!$C:$C,R$1,Data!$D:$D,R$2)</f>
        <v>0</v>
      </c>
      <c r="S18" s="5">
        <f>SUMIFS(Data!$A:$A, Data!$I:$I,$A18,Data!$C:$C,S$1,Data!$D:$D,S$2) + SUMIFS(Data!$A:$A, Data!$J:$J,$A18,Data!$C:$C,S$1,Data!$D:$D,S$2)</f>
        <v>0</v>
      </c>
      <c r="T18" s="5">
        <f>SUMIFS(Data!$A:$A, Data!$I:$I,$A18,Data!$C:$C,T$1,Data!$D:$D,T$2) + SUMIFS(Data!$A:$A, Data!$J:$J,$A18,Data!$C:$C,T$1,Data!$D:$D,T$2)</f>
        <v>0</v>
      </c>
      <c r="U18" s="5">
        <f>SUMIFS(Data!$A:$A, Data!$I:$I,$A18,Data!$C:$C,U$1,Data!$D:$D,U$2) + SUMIFS(Data!$A:$A, Data!$J:$J,$A18,Data!$C:$C,U$1,Data!$D:$D,U$2)</f>
        <v>0</v>
      </c>
      <c r="V18" s="5">
        <f>SUMIFS(Data!$A:$A, Data!$I:$I,$A18,Data!$C:$C,V$1,Data!$D:$D,V$2) + SUMIFS(Data!$A:$A, Data!$J:$J,$A18,Data!$C:$C,V$1,Data!$D:$D,V$2)</f>
        <v>0</v>
      </c>
      <c r="W18" s="5">
        <f>SUMIFS(Data!$A:$A, Data!$I:$I,$A18,Data!$C:$C,W$1,Data!$D:$D,W$2) + SUMIFS(Data!$A:$A, Data!$J:$J,$A18,Data!$C:$C,W$1,Data!$D:$D,W$2)</f>
        <v>0</v>
      </c>
      <c r="X18" s="5">
        <f>SUMIFS(Data!$A:$A, Data!$I:$I,$A18,Data!$C:$C,X$1,Data!$D:$D,X$2) + SUMIFS(Data!$A:$A, Data!$J:$J,$A18,Data!$C:$C,X$1,Data!$D:$D,X$2)</f>
        <v>0</v>
      </c>
      <c r="Y18" s="5">
        <f>SUMIFS(Data!$A:$A, Data!$I:$I,$A18,Data!$C:$C,Y$1,Data!$D:$D,Y$2) + SUMIFS(Data!$A:$A, Data!$J:$J,$A18,Data!$C:$C,Y$1,Data!$D:$D,Y$2)</f>
        <v>0</v>
      </c>
      <c r="Z18" s="5">
        <f>SUMIFS(Data!$A:$A, Data!$I:$I,$A18,Data!$C:$C,Z$1,Data!$D:$D,Z$2) + SUMIFS(Data!$A:$A, Data!$J:$J,$A18,Data!$C:$C,Z$1,Data!$D:$D,Z$2)</f>
        <v>0</v>
      </c>
      <c r="AA18" s="5">
        <f>SUMIFS(Data!$A:$A, Data!$I:$I,$A18,Data!$C:$C,AA$1,Data!$D:$D,AA$2) + SUMIFS(Data!$A:$A, Data!$J:$J,$A18,Data!$C:$C,AA$1,Data!$D:$D,AA$2)</f>
        <v>0</v>
      </c>
      <c r="AB18" s="5">
        <f>SUMIFS(Data!$A:$A, Data!$I:$I,$A18,Data!$C:$C,AB$1,Data!$D:$D,AB$2) + SUMIFS(Data!$A:$A, Data!$J:$J,$A18,Data!$C:$C,AB$1,Data!$D:$D,AB$2)</f>
        <v>0</v>
      </c>
      <c r="AC18" s="5">
        <f>SUMIFS(Data!$A:$A, Data!$I:$I,$A18,Data!$C:$C,AC$1,Data!$D:$D,AC$2) + SUMIFS(Data!$A:$A, Data!$J:$J,$A18,Data!$C:$C,AC$1,Data!$D:$D,AC$2)</f>
        <v>0</v>
      </c>
      <c r="AD18" s="5">
        <f>SUMIFS(Data!$A:$A, Data!$I:$I,$A18,Data!$C:$C,AD$1,Data!$D:$D,AD$2) + SUMIFS(Data!$A:$A, Data!$J:$J,$A18,Data!$C:$C,AD$1,Data!$D:$D,AD$2)</f>
        <v>0</v>
      </c>
      <c r="AE18" s="5">
        <f>SUMIFS(Data!$A:$A, Data!$I:$I,$A18,Data!$C:$C,AE$1,Data!$D:$D,AE$2) + SUMIFS(Data!$A:$A, Data!$J:$J,$A18,Data!$C:$C,AE$1,Data!$D:$D,AE$2)</f>
        <v>0</v>
      </c>
      <c r="AF18" s="5">
        <f>SUMIFS(Data!$A:$A, Data!$I:$I,$A18,Data!$C:$C,AF$1,Data!$D:$D,AF$2) + SUMIFS(Data!$A:$A, Data!$J:$J,$A18,Data!$C:$C,AF$1,Data!$D:$D,AF$2)</f>
        <v>0</v>
      </c>
      <c r="AG18" s="5">
        <f>SUMIFS(Data!$A:$A, Data!$I:$I,$A18,Data!$C:$C,AG$1,Data!$D:$D,AG$2) + SUMIFS(Data!$A:$A, Data!$J:$J,$A18,Data!$C:$C,AG$1,Data!$D:$D,AG$2)</f>
        <v>0</v>
      </c>
      <c r="AH18" s="5">
        <f>SUMIFS(Data!$A:$A, Data!$I:$I,$A18,Data!$C:$C,AH$1,Data!$D:$D,AH$2) + SUMIFS(Data!$A:$A, Data!$J:$J,$A18,Data!$C:$C,AH$1,Data!$D:$D,AH$2)</f>
        <v>0</v>
      </c>
      <c r="AI18" s="5">
        <f>SUMIFS(Data!$A:$A, Data!$I:$I,$A18,Data!$C:$C,AI$1,Data!$D:$D,AI$2) + SUMIFS(Data!$A:$A, Data!$J:$J,$A18,Data!$C:$C,AI$1,Data!$D:$D,AI$2)</f>
        <v>0</v>
      </c>
      <c r="AJ18" s="5">
        <f>SUMIFS(Data!$A:$A, Data!$I:$I,$A18,Data!$C:$C,AJ$1,Data!$D:$D,AJ$2) + SUMIFS(Data!$A:$A, Data!$J:$J,$A18,Data!$C:$C,AJ$1,Data!$D:$D,AJ$2)</f>
        <v>0</v>
      </c>
      <c r="AK18" s="5">
        <f>SUMIFS(Data!$A:$A, Data!$I:$I,$A18,Data!$C:$C,AK$1,Data!$D:$D,AK$2) + SUMIFS(Data!$A:$A, Data!$J:$J,$A18,Data!$C:$C,AK$1,Data!$D:$D,AK$2)</f>
        <v>0</v>
      </c>
      <c r="AL18" s="5">
        <f>SUMIFS(Data!$A:$A, Data!$I:$I,$A18,Data!$C:$C,AL$1,Data!$D:$D,AL$2) + SUMIFS(Data!$A:$A, Data!$J:$J,$A18,Data!$C:$C,AL$1,Data!$D:$D,AL$2)</f>
        <v>0</v>
      </c>
      <c r="AM18" s="5">
        <f>SUMIFS(Data!$A:$A, Data!$I:$I,$A18,Data!$C:$C,AM$1,Data!$D:$D,AM$2) + SUMIFS(Data!$A:$A, Data!$J:$J,$A18,Data!$C:$C,AM$1,Data!$D:$D,AM$2)</f>
        <v>0</v>
      </c>
      <c r="AN18" s="5">
        <f>SUMIFS(Data!$A:$A, Data!$I:$I,$A18,Data!$C:$C,AN$1,Data!$D:$D,AN$2) + SUMIFS(Data!$A:$A, Data!$J:$J,$A18,Data!$C:$C,AN$1,Data!$D:$D,AN$2)</f>
        <v>0</v>
      </c>
      <c r="AO18" s="5">
        <f>SUMIFS(Data!$A:$A, Data!$I:$I,$A18,Data!$C:$C,AO$1,Data!$D:$D,AO$2) + SUMIFS(Data!$A:$A, Data!$J:$J,$A18,Data!$C:$C,AO$1,Data!$D:$D,AO$2)</f>
        <v>0</v>
      </c>
      <c r="AP18" s="5">
        <f>SUMIFS(Data!$A:$A, Data!$I:$I,$A18,Data!$C:$C,AP$1,Data!$D:$D,AP$2) + SUMIFS(Data!$A:$A, Data!$J:$J,$A18,Data!$C:$C,AP$1,Data!$D:$D,AP$2)</f>
        <v>0</v>
      </c>
      <c r="AQ18" s="5">
        <f>SUMIFS(Data!$A:$A, Data!$I:$I,$A18,Data!$C:$C,AQ$1,Data!$D:$D,AQ$2) + SUMIFS(Data!$A:$A, Data!$J:$J,$A18,Data!$C:$C,AQ$1,Data!$D:$D,AQ$2)</f>
        <v>0</v>
      </c>
      <c r="AR18" s="5">
        <f>SUMIFS(Data!$A:$A, Data!$I:$I,$A18,Data!$C:$C,AR$1,Data!$D:$D,AR$2) + SUMIFS(Data!$A:$A, Data!$J:$J,$A18,Data!$C:$C,AR$1,Data!$D:$D,AR$2)</f>
        <v>0</v>
      </c>
      <c r="AS18" s="5">
        <f>SUMIFS(Data!$A:$A, Data!$I:$I,$A18,Data!$C:$C,AS$1,Data!$D:$D,AS$2) + SUMIFS(Data!$A:$A, Data!$J:$J,$A18,Data!$C:$C,AS$1,Data!$D:$D,AS$2)</f>
        <v>0</v>
      </c>
      <c r="AT18" s="5">
        <f>SUMIFS(Data!$A:$A, Data!$I:$I,$A18,Data!$C:$C,AT$1,Data!$D:$D,AT$2) + SUMIFS(Data!$A:$A, Data!$J:$J,$A18,Data!$C:$C,AT$1,Data!$D:$D,AT$2)</f>
        <v>0</v>
      </c>
      <c r="AU18" s="5">
        <f>SUMIFS(Data!$A:$A, Data!$I:$I,$A18,Data!$C:$C,AU$1,Data!$D:$D,AU$2) + SUMIFS(Data!$A:$A, Data!$J:$J,$A18,Data!$C:$C,AU$1,Data!$D:$D,AU$2)</f>
        <v>0</v>
      </c>
      <c r="AV18" s="5">
        <f>SUMIFS(Data!$A:$A, Data!$I:$I,$A18,Data!$C:$C,AV$1,Data!$D:$D,AV$2) + SUMIFS(Data!$A:$A, Data!$J:$J,$A18,Data!$C:$C,AV$1,Data!$D:$D,AV$2)</f>
        <v>0</v>
      </c>
      <c r="AW18" s="5">
        <f>SUMIFS(Data!$A:$A, Data!$I:$I,$A18,Data!$C:$C,AW$1,Data!$D:$D,AW$2) + SUMIFS(Data!$A:$A, Data!$J:$J,$A18,Data!$C:$C,AW$1,Data!$D:$D,AW$2)</f>
        <v>0</v>
      </c>
      <c r="AX18" s="5">
        <f>SUMIFS(Data!$A:$A, Data!$I:$I,$A18,Data!$C:$C,AX$1,Data!$D:$D,AX$2) + SUMIFS(Data!$A:$A, Data!$J:$J,$A18,Data!$C:$C,AX$1,Data!$D:$D,AX$2)</f>
        <v>0</v>
      </c>
      <c r="AY18" s="5">
        <f>SUMIFS(Data!$A:$A, Data!$I:$I,$A18,Data!$C:$C,AY$1,Data!$D:$D,AY$2) + SUMIFS(Data!$A:$A, Data!$J:$J,$A18,Data!$C:$C,AY$1,Data!$D:$D,AY$2)</f>
        <v>0</v>
      </c>
      <c r="AZ18" s="5">
        <f>SUMIFS(Data!$A:$A, Data!$I:$I,$A18,Data!$C:$C,AZ$1,Data!$D:$D,AZ$2) + SUMIFS(Data!$A:$A, Data!$J:$J,$A18,Data!$C:$C,AZ$1,Data!$D:$D,AZ$2)</f>
        <v>0</v>
      </c>
      <c r="BA18" s="5">
        <f>SUMIFS(Data!$A:$A, Data!$I:$I,$A18,Data!$C:$C,BA$1,Data!$D:$D,BA$2) + SUMIFS(Data!$A:$A, Data!$J:$J,$A18,Data!$C:$C,BA$1,Data!$D:$D,BA$2)</f>
        <v>0</v>
      </c>
      <c r="BB18" s="5">
        <f>SUMIFS(Data!$A:$A, Data!$I:$I,$A18,Data!$C:$C,BB$1,Data!$D:$D,BB$2) + SUMIFS(Data!$A:$A, Data!$J:$J,$A18,Data!$C:$C,BB$1,Data!$D:$D,BB$2)</f>
        <v>0</v>
      </c>
      <c r="BC18" s="5">
        <f>SUMIFS(Data!$A:$A, Data!$I:$I,$A18,Data!$C:$C,BC$1,Data!$D:$D,BC$2) + SUMIFS(Data!$A:$A, Data!$J:$J,$A18,Data!$C:$C,BC$1,Data!$D:$D,BC$2)</f>
        <v>1</v>
      </c>
      <c r="BD18" s="5">
        <f>SUMIFS(Data!$A:$A, Data!$I:$I,$A18,Data!$C:$C,BD$1,Data!$D:$D,BD$2) + SUMIFS(Data!$A:$A, Data!$J:$J,$A18,Data!$C:$C,BD$1,Data!$D:$D,BD$2)</f>
        <v>0</v>
      </c>
      <c r="BE18" s="5">
        <f>SUMIFS(Data!$A:$A, Data!$I:$I,$A18,Data!$C:$C,BE$1,Data!$D:$D,BE$2) + SUMIFS(Data!$A:$A, Data!$J:$J,$A18,Data!$C:$C,BE$1,Data!$D:$D,BE$2)</f>
        <v>0</v>
      </c>
      <c r="BF18" s="5">
        <f>SUMIFS(Data!$A:$A, Data!$I:$I,$A18,Data!$C:$C,BF$1,Data!$D:$D,BF$2) + SUMIFS(Data!$A:$A, Data!$J:$J,$A18,Data!$C:$C,BF$1,Data!$D:$D,BF$2)</f>
        <v>0</v>
      </c>
      <c r="BG18" s="5">
        <f>SUMIFS(Data!$A:$A, Data!$I:$I,$A18,Data!$C:$C,BG$1,Data!$D:$D,BG$2) + SUMIFS(Data!$A:$A, Data!$J:$J,$A18,Data!$C:$C,BG$1,Data!$D:$D,BG$2)</f>
        <v>0</v>
      </c>
      <c r="BH18" s="5">
        <f>SUMIFS(Data!$A:$A, Data!$I:$I,$A18,Data!$C:$C,BH$1,Data!$D:$D,BH$2) + SUMIFS(Data!$A:$A, Data!$J:$J,$A18,Data!$C:$C,BH$1,Data!$D:$D,BH$2)</f>
        <v>0</v>
      </c>
      <c r="BI18" s="5">
        <f>SUMIFS(Data!$A:$A, Data!$I:$I,$A18,Data!$C:$C,BI$1,Data!$D:$D,BI$2) + SUMIFS(Data!$A:$A, Data!$J:$J,$A18,Data!$C:$C,BI$1,Data!$D:$D,BI$2)</f>
        <v>2</v>
      </c>
      <c r="BJ18" s="5">
        <f>SUMIFS(Data!$A:$A, Data!$I:$I,$A18,Data!$C:$C,BJ$1,Data!$D:$D,BJ$2) + SUMIFS(Data!$A:$A, Data!$J:$J,$A18,Data!$C:$C,BJ$1,Data!$D:$D,BJ$2)</f>
        <v>9</v>
      </c>
      <c r="BK18" s="5">
        <f>SUMIFS(Data!$A:$A, Data!$I:$I,$A18,Data!$C:$C,BK$1,Data!$D:$D,BK$2) + SUMIFS(Data!$A:$A, Data!$J:$J,$A18,Data!$C:$C,BK$1,Data!$D:$D,BK$2)</f>
        <v>0</v>
      </c>
      <c r="BL18" s="5">
        <f>SUMIFS(Data!$A:$A, Data!$I:$I,$A18,Data!$C:$C,BL$1,Data!$D:$D,BL$2) + SUMIFS(Data!$A:$A, Data!$J:$J,$A18,Data!$C:$C,BL$1,Data!$D:$D,BL$2)</f>
        <v>0</v>
      </c>
      <c r="BM18" s="5">
        <f>SUMIFS(Data!$A:$A, Data!$I:$I,$A18,Data!$C:$C,BM$1,Data!$D:$D,BM$2) + SUMIFS(Data!$A:$A, Data!$J:$J,$A18,Data!$C:$C,BM$1,Data!$D:$D,BM$2)</f>
        <v>1</v>
      </c>
      <c r="BN18" s="5">
        <f>SUMIFS(Data!$A:$A, Data!$I:$I,$A18,Data!$C:$C,BN$1,Data!$D:$D,BN$2) + SUMIFS(Data!$A:$A, Data!$J:$J,$A18,Data!$C:$C,BN$1,Data!$D:$D,BN$2)</f>
        <v>0</v>
      </c>
      <c r="BO18" s="5">
        <f>SUMIFS(Data!$A:$A, Data!$I:$I,$A18,Data!$C:$C,BO$1,Data!$D:$D,BO$2) + SUMIFS(Data!$A:$A, Data!$J:$J,$A18,Data!$C:$C,BO$1,Data!$D:$D,BO$2)</f>
        <v>0</v>
      </c>
      <c r="BP18" s="5">
        <f>SUMIFS(Data!$A:$A, Data!$I:$I,$A18,Data!$C:$C,BP$1,Data!$D:$D,BP$2) + SUMIFS(Data!$A:$A, Data!$J:$J,$A18,Data!$C:$C,BP$1,Data!$D:$D,BP$2)</f>
        <v>3</v>
      </c>
      <c r="BQ18" s="5">
        <f>SUMIFS(Data!$A:$A, Data!$I:$I,$A18,Data!$C:$C,BQ$1,Data!$D:$D,BQ$2) + SUMIFS(Data!$A:$A, Data!$J:$J,$A18,Data!$C:$C,BQ$1,Data!$D:$D,BQ$2)</f>
        <v>0</v>
      </c>
      <c r="BR18" s="5">
        <f>SUMIFS(Data!$A:$A, Data!$I:$I,$A18,Data!$C:$C,BR$1,Data!$D:$D,BR$2) + SUMIFS(Data!$A:$A, Data!$J:$J,$A18,Data!$C:$C,BR$1,Data!$D:$D,BR$2)</f>
        <v>3</v>
      </c>
      <c r="BS18" s="5">
        <f>SUMIFS(Data!$A:$A, Data!$I:$I,$A18,Data!$C:$C,BS$1,Data!$D:$D,BS$2) + SUMIFS(Data!$A:$A, Data!$J:$J,$A18,Data!$C:$C,BS$1,Data!$D:$D,BS$2)</f>
        <v>0</v>
      </c>
      <c r="BT18" s="5">
        <f>SUMIFS(Data!$A:$A, Data!$I:$I,$A18,Data!$C:$C,BT$1,Data!$D:$D,BT$2) + SUMIFS(Data!$A:$A, Data!$J:$J,$A18,Data!$C:$C,BT$1,Data!$D:$D,BT$2)</f>
        <v>0</v>
      </c>
      <c r="BU18" s="5">
        <f>SUMIFS(Data!$A:$A, Data!$I:$I,$A18,Data!$C:$C,BU$1,Data!$D:$D,BU$2) + SUMIFS(Data!$A:$A, Data!$J:$J,$A18,Data!$C:$C,BU$1,Data!$D:$D,BU$2)</f>
        <v>0</v>
      </c>
      <c r="BV18" s="5">
        <f>SUMIFS(Data!$A:$A, Data!$I:$I,$A18,Data!$C:$C,BV$1,Data!$D:$D,BV$2) + SUMIFS(Data!$A:$A, Data!$J:$J,$A18,Data!$C:$C,BV$1,Data!$D:$D,BV$2)</f>
        <v>0</v>
      </c>
      <c r="BW18" s="5">
        <f>SUMIFS(Data!$A:$A, Data!$I:$I,$A18,Data!$C:$C,BW$1,Data!$D:$D,BW$2) + SUMIFS(Data!$A:$A, Data!$J:$J,$A18,Data!$C:$C,BW$1,Data!$D:$D,BW$2)</f>
        <v>0</v>
      </c>
      <c r="BX18" s="5">
        <f>SUMIFS(Data!$A:$A, Data!$I:$I,$A18,Data!$C:$C,BX$1,Data!$D:$D,BX$2) + SUMIFS(Data!$A:$A, Data!$J:$J,$A18,Data!$C:$C,BX$1,Data!$D:$D,BX$2)</f>
        <v>0</v>
      </c>
      <c r="BY18" s="5">
        <f>SUMIFS(Data!$A:$A, Data!$I:$I,$A18,Data!$C:$C,BY$1,Data!$D:$D,BY$2) + SUMIFS(Data!$A:$A, Data!$J:$J,$A18,Data!$C:$C,BY$1,Data!$D:$D,BY$2)</f>
        <v>0</v>
      </c>
      <c r="BZ18" s="5">
        <f>SUMIFS(Data!$A:$A, Data!$I:$I,$A18,Data!$C:$C,BZ$1,Data!$D:$D,BZ$2) + SUMIFS(Data!$A:$A, Data!$J:$J,$A18,Data!$C:$C,BZ$1,Data!$D:$D,BZ$2)</f>
        <v>0</v>
      </c>
      <c r="CA18" s="5">
        <f>SUMIFS(Data!$A:$A, Data!$I:$I,$A18,Data!$C:$C,CA$1,Data!$D:$D,CA$2) + SUMIFS(Data!$A:$A, Data!$J:$J,$A18,Data!$C:$C,CA$1,Data!$D:$D,CA$2)</f>
        <v>1</v>
      </c>
      <c r="CB18" s="5">
        <f>SUMIFS(Data!$A:$A, Data!$I:$I,$A18,Data!$C:$C,CB$1,Data!$D:$D,CB$2) + SUMIFS(Data!$A:$A, Data!$J:$J,$A18,Data!$C:$C,CB$1,Data!$D:$D,CB$2)</f>
        <v>0</v>
      </c>
      <c r="CC18" s="5">
        <f>SUMIFS(Data!$A:$A, Data!$I:$I,$A18,Data!$C:$C,CC$1,Data!$D:$D,CC$2) + SUMIFS(Data!$A:$A, Data!$J:$J,$A18,Data!$C:$C,CC$1,Data!$D:$D,CC$2)</f>
        <v>0</v>
      </c>
      <c r="CD18" s="5">
        <f>SUMIFS(Data!$A:$A, Data!$I:$I,$A18,Data!$C:$C,CD$1,Data!$D:$D,CD$2) + SUMIFS(Data!$A:$A, Data!$J:$J,$A18,Data!$C:$C,CD$1,Data!$D:$D,CD$2)</f>
        <v>0</v>
      </c>
      <c r="CE18" s="5">
        <f>SUMIFS(Data!$A:$A, Data!$I:$I,$A18,Data!$C:$C,CE$1,Data!$D:$D,CE$2) + SUMIFS(Data!$A:$A, Data!$J:$J,$A18,Data!$C:$C,CE$1,Data!$D:$D,CE$2)</f>
        <v>1</v>
      </c>
      <c r="CF18" s="5">
        <f>SUMIFS(Data!$A:$A, Data!$I:$I,$A18,Data!$C:$C,CF$1,Data!$D:$D,CF$2) + SUMIFS(Data!$A:$A, Data!$J:$J,$A18,Data!$C:$C,CF$1,Data!$D:$D,CF$2)</f>
        <v>0</v>
      </c>
      <c r="CG18" s="5">
        <f>SUMIFS(Data!$A:$A, Data!$I:$I,$A18,Data!$C:$C,CG$1,Data!$D:$D,CG$2) + SUMIFS(Data!$A:$A, Data!$J:$J,$A18,Data!$C:$C,CG$1,Data!$D:$D,CG$2)</f>
        <v>0</v>
      </c>
      <c r="CH18" s="5">
        <f>SUMIFS(Data!$A:$A, Data!$I:$I,$A18,Data!$C:$C,CH$1,Data!$D:$D,CH$2) + SUMIFS(Data!$A:$A, Data!$J:$J,$A18,Data!$C:$C,CH$1,Data!$D:$D,CH$2)</f>
        <v>0</v>
      </c>
      <c r="CI18" s="5">
        <f>SUMIFS(Data!$A:$A, Data!$I:$I,$A18,Data!$C:$C,CI$1,Data!$D:$D,CI$2) + SUMIFS(Data!$A:$A, Data!$J:$J,$A18,Data!$C:$C,CI$1,Data!$D:$D,CI$2)</f>
        <v>0</v>
      </c>
      <c r="CJ18" s="5">
        <f>SUMIFS(Data!$A:$A, Data!$I:$I,$A18,Data!$C:$C,CJ$1,Data!$D:$D,CJ$2) + SUMIFS(Data!$A:$A, Data!$J:$J,$A18,Data!$C:$C,CJ$1,Data!$D:$D,CJ$2)</f>
        <v>0</v>
      </c>
      <c r="CK18" s="5">
        <f>SUMIFS(Data!$A:$A, Data!$I:$I,$A18,Data!$C:$C,CK$1,Data!$D:$D,CK$2) + SUMIFS(Data!$A:$A, Data!$J:$J,$A18,Data!$C:$C,CK$1,Data!$D:$D,CK$2)</f>
        <v>0</v>
      </c>
      <c r="CL18" s="5">
        <f>SUMIFS(Data!$A:$A, Data!$I:$I,$A18,Data!$C:$C,CL$1,Data!$D:$D,CL$2) + SUMIFS(Data!$A:$A, Data!$J:$J,$A18,Data!$C:$C,CL$1,Data!$D:$D,CL$2)</f>
        <v>0</v>
      </c>
      <c r="CM18" s="5">
        <f>SUMIFS(Data!$A:$A, Data!$I:$I,$A18,Data!$C:$C,CM$1,Data!$D:$D,CM$2) + SUMIFS(Data!$A:$A, Data!$J:$J,$A18,Data!$C:$C,CM$1,Data!$D:$D,CM$2)</f>
        <v>0</v>
      </c>
      <c r="CN18" s="5">
        <f>SUMIFS(Data!$A:$A, Data!$I:$I,$A18,Data!$C:$C,CN$1,Data!$D:$D,CN$2) + SUMIFS(Data!$A:$A, Data!$J:$J,$A18,Data!$C:$C,CN$1,Data!$D:$D,CN$2)</f>
        <v>0</v>
      </c>
      <c r="CO18" s="5">
        <f>SUMIFS(Data!$A:$A, Data!$I:$I,$A18,Data!$C:$C,CO$1,Data!$D:$D,CO$2) + SUMIFS(Data!$A:$A, Data!$J:$J,$A18,Data!$C:$C,CO$1,Data!$D:$D,CO$2)</f>
        <v>0</v>
      </c>
      <c r="CP18" s="5">
        <f>SUMIFS(Data!$A:$A, Data!$I:$I,$A18,Data!$C:$C,CP$1,Data!$D:$D,CP$2) + SUMIFS(Data!$A:$A, Data!$J:$J,$A18,Data!$C:$C,CP$1,Data!$D:$D,CP$2)</f>
        <v>0</v>
      </c>
      <c r="CQ18" s="5">
        <f>SUMIFS(Data!$A:$A, Data!$I:$I,$A18,Data!$C:$C,CQ$1,Data!$D:$D,CQ$2) + SUMIFS(Data!$A:$A, Data!$J:$J,$A18,Data!$C:$C,CQ$1,Data!$D:$D,CQ$2)</f>
        <v>0</v>
      </c>
      <c r="CR18" s="5">
        <f>SUMIFS(Data!$A:$A, Data!$I:$I,$A18,Data!$C:$C,CR$1,Data!$D:$D,CR$2) + SUMIFS(Data!$A:$A, Data!$J:$J,$A18,Data!$C:$C,CR$1,Data!$D:$D,CR$2)</f>
        <v>0</v>
      </c>
      <c r="CS18" s="5">
        <f>SUMIFS(Data!$A:$A, Data!$I:$I,$A18,Data!$C:$C,CS$1,Data!$D:$D,CS$2) + SUMIFS(Data!$A:$A, Data!$J:$J,$A18,Data!$C:$C,CS$1,Data!$D:$D,CS$2)</f>
        <v>0</v>
      </c>
      <c r="CT18" s="5">
        <f>SUMIFS(Data!$A:$A, Data!$I:$I,$A18,Data!$C:$C,CT$1,Data!$D:$D,CT$2) + SUMIFS(Data!$A:$A, Data!$J:$J,$A18,Data!$C:$C,CT$1,Data!$D:$D,CT$2)</f>
        <v>0</v>
      </c>
      <c r="CU18" s="5">
        <f>SUMIFS(Data!$A:$A, Data!$I:$I,$A18,Data!$C:$C,CU$1,Data!$D:$D,CU$2) + SUMIFS(Data!$A:$A, Data!$J:$J,$A18,Data!$C:$C,CU$1,Data!$D:$D,CU$2)</f>
        <v>1</v>
      </c>
      <c r="CV18" s="5">
        <f>SUMIFS(Data!$A:$A, Data!$I:$I,$A18,Data!$C:$C,CV$1,Data!$D:$D,CV$2) + SUMIFS(Data!$A:$A, Data!$J:$J,$A18,Data!$C:$C,CV$1,Data!$D:$D,CV$2)</f>
        <v>0</v>
      </c>
      <c r="CW18" s="5">
        <f t="shared" ref="CW18:CX18" si="17">SUMIF($B$2:$CV$2,CW$2, $B18:$CV18)</f>
        <v>13</v>
      </c>
      <c r="CX18" s="5">
        <f t="shared" si="17"/>
        <v>19</v>
      </c>
      <c r="CY18" s="5">
        <f t="shared" si="3"/>
        <v>32</v>
      </c>
    </row>
    <row r="19">
      <c r="A19" s="5" t="str">
        <f>Countries!A17</f>
        <v>CIV</v>
      </c>
      <c r="B19" s="5">
        <f>SUMIFS(Data!$A:$A, Data!$I:$I,$A19,Data!$C:$C,B$1,Data!$D:$D,B$2) + SUMIFS(Data!$A:$A, Data!$J:$J,$A19,Data!$C:$C,B$1,Data!$D:$D,B$2)</f>
        <v>0</v>
      </c>
      <c r="C19" s="5">
        <f>SUMIFS(Data!$A:$A, Data!$I:$I,$A19,Data!$C:$C,C$1,Data!$D:$D,C$2) + SUMIFS(Data!$A:$A, Data!$J:$J,$A19,Data!$C:$C,C$1,Data!$D:$D,C$2)</f>
        <v>0</v>
      </c>
      <c r="D19" s="5">
        <f>SUMIFS(Data!$A:$A, Data!$I:$I,$A19,Data!$C:$C,D$1,Data!$D:$D,D$2) + SUMIFS(Data!$A:$A, Data!$J:$J,$A19,Data!$C:$C,D$1,Data!$D:$D,D$2)</f>
        <v>0</v>
      </c>
      <c r="E19" s="5">
        <f>SUMIFS(Data!$A:$A, Data!$I:$I,$A19,Data!$C:$C,E$1,Data!$D:$D,E$2) + SUMIFS(Data!$A:$A, Data!$J:$J,$A19,Data!$C:$C,E$1,Data!$D:$D,E$2)</f>
        <v>0</v>
      </c>
      <c r="F19" s="5">
        <f>SUMIFS(Data!$A:$A, Data!$I:$I,$A19,Data!$C:$C,F$1,Data!$D:$D,F$2) + SUMIFS(Data!$A:$A, Data!$J:$J,$A19,Data!$C:$C,F$1,Data!$D:$D,F$2)</f>
        <v>0</v>
      </c>
      <c r="G19" s="5">
        <f>SUMIFS(Data!$A:$A, Data!$I:$I,$A19,Data!$C:$C,G$1,Data!$D:$D,G$2) + SUMIFS(Data!$A:$A, Data!$J:$J,$A19,Data!$C:$C,G$1,Data!$D:$D,G$2)</f>
        <v>0</v>
      </c>
      <c r="H19" s="5">
        <f>SUMIFS(Data!$A:$A, Data!$I:$I,$A19,Data!$C:$C,H$1,Data!$D:$D,H$2) + SUMIFS(Data!$A:$A, Data!$J:$J,$A19,Data!$C:$C,H$1,Data!$D:$D,H$2)</f>
        <v>0</v>
      </c>
      <c r="I19" s="5">
        <f>SUMIFS(Data!$A:$A, Data!$I:$I,$A19,Data!$C:$C,I$1,Data!$D:$D,I$2) + SUMIFS(Data!$A:$A, Data!$J:$J,$A19,Data!$C:$C,I$1,Data!$D:$D,I$2)</f>
        <v>0</v>
      </c>
      <c r="J19" s="5">
        <f>SUMIFS(Data!$A:$A, Data!$I:$I,$A19,Data!$C:$C,J$1,Data!$D:$D,J$2) + SUMIFS(Data!$A:$A, Data!$J:$J,$A19,Data!$C:$C,J$1,Data!$D:$D,J$2)</f>
        <v>0</v>
      </c>
      <c r="K19" s="5">
        <f>SUMIFS(Data!$A:$A, Data!$I:$I,$A19,Data!$C:$C,K$1,Data!$D:$D,K$2) + SUMIFS(Data!$A:$A, Data!$J:$J,$A19,Data!$C:$C,K$1,Data!$D:$D,K$2)</f>
        <v>0</v>
      </c>
      <c r="L19" s="5">
        <f>SUMIFS(Data!$A:$A, Data!$I:$I,$A19,Data!$C:$C,L$1,Data!$D:$D,L$2) + SUMIFS(Data!$A:$A, Data!$J:$J,$A19,Data!$C:$C,L$1,Data!$D:$D,L$2)</f>
        <v>0</v>
      </c>
      <c r="M19" s="5">
        <f>SUMIFS(Data!$A:$A, Data!$I:$I,$A19,Data!$C:$C,M$1,Data!$D:$D,M$2) + SUMIFS(Data!$A:$A, Data!$J:$J,$A19,Data!$C:$C,M$1,Data!$D:$D,M$2)</f>
        <v>0</v>
      </c>
      <c r="N19" s="5">
        <f>SUMIFS(Data!$A:$A, Data!$I:$I,$A19,Data!$C:$C,N$1,Data!$D:$D,N$2) + SUMIFS(Data!$A:$A, Data!$J:$J,$A19,Data!$C:$C,N$1,Data!$D:$D,N$2)</f>
        <v>0</v>
      </c>
      <c r="O19" s="5">
        <f>SUMIFS(Data!$A:$A, Data!$I:$I,$A19,Data!$C:$C,O$1,Data!$D:$D,O$2) + SUMIFS(Data!$A:$A, Data!$J:$J,$A19,Data!$C:$C,O$1,Data!$D:$D,O$2)</f>
        <v>0</v>
      </c>
      <c r="P19" s="5">
        <f>SUMIFS(Data!$A:$A, Data!$I:$I,$A19,Data!$C:$C,P$1,Data!$D:$D,P$2) + SUMIFS(Data!$A:$A, Data!$J:$J,$A19,Data!$C:$C,P$1,Data!$D:$D,P$2)</f>
        <v>0</v>
      </c>
      <c r="Q19" s="5">
        <f>SUMIFS(Data!$A:$A, Data!$I:$I,$A19,Data!$C:$C,Q$1,Data!$D:$D,Q$2) + SUMIFS(Data!$A:$A, Data!$J:$J,$A19,Data!$C:$C,Q$1,Data!$D:$D,Q$2)</f>
        <v>0</v>
      </c>
      <c r="R19" s="5">
        <f>SUMIFS(Data!$A:$A, Data!$I:$I,$A19,Data!$C:$C,R$1,Data!$D:$D,R$2) + SUMIFS(Data!$A:$A, Data!$J:$J,$A19,Data!$C:$C,R$1,Data!$D:$D,R$2)</f>
        <v>0</v>
      </c>
      <c r="S19" s="5">
        <f>SUMIFS(Data!$A:$A, Data!$I:$I,$A19,Data!$C:$C,S$1,Data!$D:$D,S$2) + SUMIFS(Data!$A:$A, Data!$J:$J,$A19,Data!$C:$C,S$1,Data!$D:$D,S$2)</f>
        <v>0</v>
      </c>
      <c r="T19" s="5">
        <f>SUMIFS(Data!$A:$A, Data!$I:$I,$A19,Data!$C:$C,T$1,Data!$D:$D,T$2) + SUMIFS(Data!$A:$A, Data!$J:$J,$A19,Data!$C:$C,T$1,Data!$D:$D,T$2)</f>
        <v>0</v>
      </c>
      <c r="U19" s="5">
        <f>SUMIFS(Data!$A:$A, Data!$I:$I,$A19,Data!$C:$C,U$1,Data!$D:$D,U$2) + SUMIFS(Data!$A:$A, Data!$J:$J,$A19,Data!$C:$C,U$1,Data!$D:$D,U$2)</f>
        <v>0</v>
      </c>
      <c r="V19" s="5">
        <f>SUMIFS(Data!$A:$A, Data!$I:$I,$A19,Data!$C:$C,V$1,Data!$D:$D,V$2) + SUMIFS(Data!$A:$A, Data!$J:$J,$A19,Data!$C:$C,V$1,Data!$D:$D,V$2)</f>
        <v>0</v>
      </c>
      <c r="W19" s="5">
        <f>SUMIFS(Data!$A:$A, Data!$I:$I,$A19,Data!$C:$C,W$1,Data!$D:$D,W$2) + SUMIFS(Data!$A:$A, Data!$J:$J,$A19,Data!$C:$C,W$1,Data!$D:$D,W$2)</f>
        <v>0</v>
      </c>
      <c r="X19" s="5">
        <f>SUMIFS(Data!$A:$A, Data!$I:$I,$A19,Data!$C:$C,X$1,Data!$D:$D,X$2) + SUMIFS(Data!$A:$A, Data!$J:$J,$A19,Data!$C:$C,X$1,Data!$D:$D,X$2)</f>
        <v>0</v>
      </c>
      <c r="Y19" s="5">
        <f>SUMIFS(Data!$A:$A, Data!$I:$I,$A19,Data!$C:$C,Y$1,Data!$D:$D,Y$2) + SUMIFS(Data!$A:$A, Data!$J:$J,$A19,Data!$C:$C,Y$1,Data!$D:$D,Y$2)</f>
        <v>0</v>
      </c>
      <c r="Z19" s="5">
        <f>SUMIFS(Data!$A:$A, Data!$I:$I,$A19,Data!$C:$C,Z$1,Data!$D:$D,Z$2) + SUMIFS(Data!$A:$A, Data!$J:$J,$A19,Data!$C:$C,Z$1,Data!$D:$D,Z$2)</f>
        <v>0</v>
      </c>
      <c r="AA19" s="5">
        <f>SUMIFS(Data!$A:$A, Data!$I:$I,$A19,Data!$C:$C,AA$1,Data!$D:$D,AA$2) + SUMIFS(Data!$A:$A, Data!$J:$J,$A19,Data!$C:$C,AA$1,Data!$D:$D,AA$2)</f>
        <v>0</v>
      </c>
      <c r="AB19" s="5">
        <f>SUMIFS(Data!$A:$A, Data!$I:$I,$A19,Data!$C:$C,AB$1,Data!$D:$D,AB$2) + SUMIFS(Data!$A:$A, Data!$J:$J,$A19,Data!$C:$C,AB$1,Data!$D:$D,AB$2)</f>
        <v>0</v>
      </c>
      <c r="AC19" s="5">
        <f>SUMIFS(Data!$A:$A, Data!$I:$I,$A19,Data!$C:$C,AC$1,Data!$D:$D,AC$2) + SUMIFS(Data!$A:$A, Data!$J:$J,$A19,Data!$C:$C,AC$1,Data!$D:$D,AC$2)</f>
        <v>0</v>
      </c>
      <c r="AD19" s="5">
        <f>SUMIFS(Data!$A:$A, Data!$I:$I,$A19,Data!$C:$C,AD$1,Data!$D:$D,AD$2) + SUMIFS(Data!$A:$A, Data!$J:$J,$A19,Data!$C:$C,AD$1,Data!$D:$D,AD$2)</f>
        <v>0</v>
      </c>
      <c r="AE19" s="5">
        <f>SUMIFS(Data!$A:$A, Data!$I:$I,$A19,Data!$C:$C,AE$1,Data!$D:$D,AE$2) + SUMIFS(Data!$A:$A, Data!$J:$J,$A19,Data!$C:$C,AE$1,Data!$D:$D,AE$2)</f>
        <v>0</v>
      </c>
      <c r="AF19" s="5">
        <f>SUMIFS(Data!$A:$A, Data!$I:$I,$A19,Data!$C:$C,AF$1,Data!$D:$D,AF$2) + SUMIFS(Data!$A:$A, Data!$J:$J,$A19,Data!$C:$C,AF$1,Data!$D:$D,AF$2)</f>
        <v>0</v>
      </c>
      <c r="AG19" s="5">
        <f>SUMIFS(Data!$A:$A, Data!$I:$I,$A19,Data!$C:$C,AG$1,Data!$D:$D,AG$2) + SUMIFS(Data!$A:$A, Data!$J:$J,$A19,Data!$C:$C,AG$1,Data!$D:$D,AG$2)</f>
        <v>0</v>
      </c>
      <c r="AH19" s="5">
        <f>SUMIFS(Data!$A:$A, Data!$I:$I,$A19,Data!$C:$C,AH$1,Data!$D:$D,AH$2) + SUMIFS(Data!$A:$A, Data!$J:$J,$A19,Data!$C:$C,AH$1,Data!$D:$D,AH$2)</f>
        <v>0</v>
      </c>
      <c r="AI19" s="5">
        <f>SUMIFS(Data!$A:$A, Data!$I:$I,$A19,Data!$C:$C,AI$1,Data!$D:$D,AI$2) + SUMIFS(Data!$A:$A, Data!$J:$J,$A19,Data!$C:$C,AI$1,Data!$D:$D,AI$2)</f>
        <v>0</v>
      </c>
      <c r="AJ19" s="5">
        <f>SUMIFS(Data!$A:$A, Data!$I:$I,$A19,Data!$C:$C,AJ$1,Data!$D:$D,AJ$2) + SUMIFS(Data!$A:$A, Data!$J:$J,$A19,Data!$C:$C,AJ$1,Data!$D:$D,AJ$2)</f>
        <v>0</v>
      </c>
      <c r="AK19" s="5">
        <f>SUMIFS(Data!$A:$A, Data!$I:$I,$A19,Data!$C:$C,AK$1,Data!$D:$D,AK$2) + SUMIFS(Data!$A:$A, Data!$J:$J,$A19,Data!$C:$C,AK$1,Data!$D:$D,AK$2)</f>
        <v>0</v>
      </c>
      <c r="AL19" s="5">
        <f>SUMIFS(Data!$A:$A, Data!$I:$I,$A19,Data!$C:$C,AL$1,Data!$D:$D,AL$2) + SUMIFS(Data!$A:$A, Data!$J:$J,$A19,Data!$C:$C,AL$1,Data!$D:$D,AL$2)</f>
        <v>0</v>
      </c>
      <c r="AM19" s="5">
        <f>SUMIFS(Data!$A:$A, Data!$I:$I,$A19,Data!$C:$C,AM$1,Data!$D:$D,AM$2) + SUMIFS(Data!$A:$A, Data!$J:$J,$A19,Data!$C:$C,AM$1,Data!$D:$D,AM$2)</f>
        <v>0</v>
      </c>
      <c r="AN19" s="5">
        <f>SUMIFS(Data!$A:$A, Data!$I:$I,$A19,Data!$C:$C,AN$1,Data!$D:$D,AN$2) + SUMIFS(Data!$A:$A, Data!$J:$J,$A19,Data!$C:$C,AN$1,Data!$D:$D,AN$2)</f>
        <v>0</v>
      </c>
      <c r="AO19" s="5">
        <f>SUMIFS(Data!$A:$A, Data!$I:$I,$A19,Data!$C:$C,AO$1,Data!$D:$D,AO$2) + SUMIFS(Data!$A:$A, Data!$J:$J,$A19,Data!$C:$C,AO$1,Data!$D:$D,AO$2)</f>
        <v>0</v>
      </c>
      <c r="AP19" s="5">
        <f>SUMIFS(Data!$A:$A, Data!$I:$I,$A19,Data!$C:$C,AP$1,Data!$D:$D,AP$2) + SUMIFS(Data!$A:$A, Data!$J:$J,$A19,Data!$C:$C,AP$1,Data!$D:$D,AP$2)</f>
        <v>0</v>
      </c>
      <c r="AQ19" s="5">
        <f>SUMIFS(Data!$A:$A, Data!$I:$I,$A19,Data!$C:$C,AQ$1,Data!$D:$D,AQ$2) + SUMIFS(Data!$A:$A, Data!$J:$J,$A19,Data!$C:$C,AQ$1,Data!$D:$D,AQ$2)</f>
        <v>0</v>
      </c>
      <c r="AR19" s="5">
        <f>SUMIFS(Data!$A:$A, Data!$I:$I,$A19,Data!$C:$C,AR$1,Data!$D:$D,AR$2) + SUMIFS(Data!$A:$A, Data!$J:$J,$A19,Data!$C:$C,AR$1,Data!$D:$D,AR$2)</f>
        <v>0</v>
      </c>
      <c r="AS19" s="5">
        <f>SUMIFS(Data!$A:$A, Data!$I:$I,$A19,Data!$C:$C,AS$1,Data!$D:$D,AS$2) + SUMIFS(Data!$A:$A, Data!$J:$J,$A19,Data!$C:$C,AS$1,Data!$D:$D,AS$2)</f>
        <v>0</v>
      </c>
      <c r="AT19" s="5">
        <f>SUMIFS(Data!$A:$A, Data!$I:$I,$A19,Data!$C:$C,AT$1,Data!$D:$D,AT$2) + SUMIFS(Data!$A:$A, Data!$J:$J,$A19,Data!$C:$C,AT$1,Data!$D:$D,AT$2)</f>
        <v>0</v>
      </c>
      <c r="AU19" s="5">
        <f>SUMIFS(Data!$A:$A, Data!$I:$I,$A19,Data!$C:$C,AU$1,Data!$D:$D,AU$2) + SUMIFS(Data!$A:$A, Data!$J:$J,$A19,Data!$C:$C,AU$1,Data!$D:$D,AU$2)</f>
        <v>0</v>
      </c>
      <c r="AV19" s="5">
        <f>SUMIFS(Data!$A:$A, Data!$I:$I,$A19,Data!$C:$C,AV$1,Data!$D:$D,AV$2) + SUMIFS(Data!$A:$A, Data!$J:$J,$A19,Data!$C:$C,AV$1,Data!$D:$D,AV$2)</f>
        <v>0</v>
      </c>
      <c r="AW19" s="5">
        <f>SUMIFS(Data!$A:$A, Data!$I:$I,$A19,Data!$C:$C,AW$1,Data!$D:$D,AW$2) + SUMIFS(Data!$A:$A, Data!$J:$J,$A19,Data!$C:$C,AW$1,Data!$D:$D,AW$2)</f>
        <v>0</v>
      </c>
      <c r="AX19" s="5">
        <f>SUMIFS(Data!$A:$A, Data!$I:$I,$A19,Data!$C:$C,AX$1,Data!$D:$D,AX$2) + SUMIFS(Data!$A:$A, Data!$J:$J,$A19,Data!$C:$C,AX$1,Data!$D:$D,AX$2)</f>
        <v>0</v>
      </c>
      <c r="AY19" s="5">
        <f>SUMIFS(Data!$A:$A, Data!$I:$I,$A19,Data!$C:$C,AY$1,Data!$D:$D,AY$2) + SUMIFS(Data!$A:$A, Data!$J:$J,$A19,Data!$C:$C,AY$1,Data!$D:$D,AY$2)</f>
        <v>0</v>
      </c>
      <c r="AZ19" s="5">
        <f>SUMIFS(Data!$A:$A, Data!$I:$I,$A19,Data!$C:$C,AZ$1,Data!$D:$D,AZ$2) + SUMIFS(Data!$A:$A, Data!$J:$J,$A19,Data!$C:$C,AZ$1,Data!$D:$D,AZ$2)</f>
        <v>0</v>
      </c>
      <c r="BA19" s="5">
        <f>SUMIFS(Data!$A:$A, Data!$I:$I,$A19,Data!$C:$C,BA$1,Data!$D:$D,BA$2) + SUMIFS(Data!$A:$A, Data!$J:$J,$A19,Data!$C:$C,BA$1,Data!$D:$D,BA$2)</f>
        <v>0</v>
      </c>
      <c r="BB19" s="5">
        <f>SUMIFS(Data!$A:$A, Data!$I:$I,$A19,Data!$C:$C,BB$1,Data!$D:$D,BB$2) + SUMIFS(Data!$A:$A, Data!$J:$J,$A19,Data!$C:$C,BB$1,Data!$D:$D,BB$2)</f>
        <v>0</v>
      </c>
      <c r="BC19" s="5">
        <f>SUMIFS(Data!$A:$A, Data!$I:$I,$A19,Data!$C:$C,BC$1,Data!$D:$D,BC$2) + SUMIFS(Data!$A:$A, Data!$J:$J,$A19,Data!$C:$C,BC$1,Data!$D:$D,BC$2)</f>
        <v>0</v>
      </c>
      <c r="BD19" s="5">
        <f>SUMIFS(Data!$A:$A, Data!$I:$I,$A19,Data!$C:$C,BD$1,Data!$D:$D,BD$2) + SUMIFS(Data!$A:$A, Data!$J:$J,$A19,Data!$C:$C,BD$1,Data!$D:$D,BD$2)</f>
        <v>0</v>
      </c>
      <c r="BE19" s="5">
        <f>SUMIFS(Data!$A:$A, Data!$I:$I,$A19,Data!$C:$C,BE$1,Data!$D:$D,BE$2) + SUMIFS(Data!$A:$A, Data!$J:$J,$A19,Data!$C:$C,BE$1,Data!$D:$D,BE$2)</f>
        <v>0</v>
      </c>
      <c r="BF19" s="5">
        <f>SUMIFS(Data!$A:$A, Data!$I:$I,$A19,Data!$C:$C,BF$1,Data!$D:$D,BF$2) + SUMIFS(Data!$A:$A, Data!$J:$J,$A19,Data!$C:$C,BF$1,Data!$D:$D,BF$2)</f>
        <v>0</v>
      </c>
      <c r="BG19" s="5">
        <f>SUMIFS(Data!$A:$A, Data!$I:$I,$A19,Data!$C:$C,BG$1,Data!$D:$D,BG$2) + SUMIFS(Data!$A:$A, Data!$J:$J,$A19,Data!$C:$C,BG$1,Data!$D:$D,BG$2)</f>
        <v>0</v>
      </c>
      <c r="BH19" s="5">
        <f>SUMIFS(Data!$A:$A, Data!$I:$I,$A19,Data!$C:$C,BH$1,Data!$D:$D,BH$2) + SUMIFS(Data!$A:$A, Data!$J:$J,$A19,Data!$C:$C,BH$1,Data!$D:$D,BH$2)</f>
        <v>0</v>
      </c>
      <c r="BI19" s="5">
        <f>SUMIFS(Data!$A:$A, Data!$I:$I,$A19,Data!$C:$C,BI$1,Data!$D:$D,BI$2) + SUMIFS(Data!$A:$A, Data!$J:$J,$A19,Data!$C:$C,BI$1,Data!$D:$D,BI$2)</f>
        <v>0</v>
      </c>
      <c r="BJ19" s="5">
        <f>SUMIFS(Data!$A:$A, Data!$I:$I,$A19,Data!$C:$C,BJ$1,Data!$D:$D,BJ$2) + SUMIFS(Data!$A:$A, Data!$J:$J,$A19,Data!$C:$C,BJ$1,Data!$D:$D,BJ$2)</f>
        <v>0</v>
      </c>
      <c r="BK19" s="5">
        <f>SUMIFS(Data!$A:$A, Data!$I:$I,$A19,Data!$C:$C,BK$1,Data!$D:$D,BK$2) + SUMIFS(Data!$A:$A, Data!$J:$J,$A19,Data!$C:$C,BK$1,Data!$D:$D,BK$2)</f>
        <v>0</v>
      </c>
      <c r="BL19" s="5">
        <f>SUMIFS(Data!$A:$A, Data!$I:$I,$A19,Data!$C:$C,BL$1,Data!$D:$D,BL$2) + SUMIFS(Data!$A:$A, Data!$J:$J,$A19,Data!$C:$C,BL$1,Data!$D:$D,BL$2)</f>
        <v>0</v>
      </c>
      <c r="BM19" s="5">
        <f>SUMIFS(Data!$A:$A, Data!$I:$I,$A19,Data!$C:$C,BM$1,Data!$D:$D,BM$2) + SUMIFS(Data!$A:$A, Data!$J:$J,$A19,Data!$C:$C,BM$1,Data!$D:$D,BM$2)</f>
        <v>0</v>
      </c>
      <c r="BN19" s="5">
        <f>SUMIFS(Data!$A:$A, Data!$I:$I,$A19,Data!$C:$C,BN$1,Data!$D:$D,BN$2) + SUMIFS(Data!$A:$A, Data!$J:$J,$A19,Data!$C:$C,BN$1,Data!$D:$D,BN$2)</f>
        <v>0</v>
      </c>
      <c r="BO19" s="5">
        <f>SUMIFS(Data!$A:$A, Data!$I:$I,$A19,Data!$C:$C,BO$1,Data!$D:$D,BO$2) + SUMIFS(Data!$A:$A, Data!$J:$J,$A19,Data!$C:$C,BO$1,Data!$D:$D,BO$2)</f>
        <v>0</v>
      </c>
      <c r="BP19" s="5">
        <f>SUMIFS(Data!$A:$A, Data!$I:$I,$A19,Data!$C:$C,BP$1,Data!$D:$D,BP$2) + SUMIFS(Data!$A:$A, Data!$J:$J,$A19,Data!$C:$C,BP$1,Data!$D:$D,BP$2)</f>
        <v>0</v>
      </c>
      <c r="BQ19" s="5">
        <f>SUMIFS(Data!$A:$A, Data!$I:$I,$A19,Data!$C:$C,BQ$1,Data!$D:$D,BQ$2) + SUMIFS(Data!$A:$A, Data!$J:$J,$A19,Data!$C:$C,BQ$1,Data!$D:$D,BQ$2)</f>
        <v>0</v>
      </c>
      <c r="BR19" s="5">
        <f>SUMIFS(Data!$A:$A, Data!$I:$I,$A19,Data!$C:$C,BR$1,Data!$D:$D,BR$2) + SUMIFS(Data!$A:$A, Data!$J:$J,$A19,Data!$C:$C,BR$1,Data!$D:$D,BR$2)</f>
        <v>0</v>
      </c>
      <c r="BS19" s="5">
        <f>SUMIFS(Data!$A:$A, Data!$I:$I,$A19,Data!$C:$C,BS$1,Data!$D:$D,BS$2) + SUMIFS(Data!$A:$A, Data!$J:$J,$A19,Data!$C:$C,BS$1,Data!$D:$D,BS$2)</f>
        <v>0</v>
      </c>
      <c r="BT19" s="5">
        <f>SUMIFS(Data!$A:$A, Data!$I:$I,$A19,Data!$C:$C,BT$1,Data!$D:$D,BT$2) + SUMIFS(Data!$A:$A, Data!$J:$J,$A19,Data!$C:$C,BT$1,Data!$D:$D,BT$2)</f>
        <v>0</v>
      </c>
      <c r="BU19" s="5">
        <f>SUMIFS(Data!$A:$A, Data!$I:$I,$A19,Data!$C:$C,BU$1,Data!$D:$D,BU$2) + SUMIFS(Data!$A:$A, Data!$J:$J,$A19,Data!$C:$C,BU$1,Data!$D:$D,BU$2)</f>
        <v>0</v>
      </c>
      <c r="BV19" s="5">
        <f>SUMIFS(Data!$A:$A, Data!$I:$I,$A19,Data!$C:$C,BV$1,Data!$D:$D,BV$2) + SUMIFS(Data!$A:$A, Data!$J:$J,$A19,Data!$C:$C,BV$1,Data!$D:$D,BV$2)</f>
        <v>0</v>
      </c>
      <c r="BW19" s="5">
        <f>SUMIFS(Data!$A:$A, Data!$I:$I,$A19,Data!$C:$C,BW$1,Data!$D:$D,BW$2) + SUMIFS(Data!$A:$A, Data!$J:$J,$A19,Data!$C:$C,BW$1,Data!$D:$D,BW$2)</f>
        <v>0</v>
      </c>
      <c r="BX19" s="5">
        <f>SUMIFS(Data!$A:$A, Data!$I:$I,$A19,Data!$C:$C,BX$1,Data!$D:$D,BX$2) + SUMIFS(Data!$A:$A, Data!$J:$J,$A19,Data!$C:$C,BX$1,Data!$D:$D,BX$2)</f>
        <v>0</v>
      </c>
      <c r="BY19" s="5">
        <f>SUMIFS(Data!$A:$A, Data!$I:$I,$A19,Data!$C:$C,BY$1,Data!$D:$D,BY$2) + SUMIFS(Data!$A:$A, Data!$J:$J,$A19,Data!$C:$C,BY$1,Data!$D:$D,BY$2)</f>
        <v>0</v>
      </c>
      <c r="BZ19" s="5">
        <f>SUMIFS(Data!$A:$A, Data!$I:$I,$A19,Data!$C:$C,BZ$1,Data!$D:$D,BZ$2) + SUMIFS(Data!$A:$A, Data!$J:$J,$A19,Data!$C:$C,BZ$1,Data!$D:$D,BZ$2)</f>
        <v>0</v>
      </c>
      <c r="CA19" s="5">
        <f>SUMIFS(Data!$A:$A, Data!$I:$I,$A19,Data!$C:$C,CA$1,Data!$D:$D,CA$2) + SUMIFS(Data!$A:$A, Data!$J:$J,$A19,Data!$C:$C,CA$1,Data!$D:$D,CA$2)</f>
        <v>0</v>
      </c>
      <c r="CB19" s="5">
        <f>SUMIFS(Data!$A:$A, Data!$I:$I,$A19,Data!$C:$C,CB$1,Data!$D:$D,CB$2) + SUMIFS(Data!$A:$A, Data!$J:$J,$A19,Data!$C:$C,CB$1,Data!$D:$D,CB$2)</f>
        <v>0</v>
      </c>
      <c r="CC19" s="5">
        <f>SUMIFS(Data!$A:$A, Data!$I:$I,$A19,Data!$C:$C,CC$1,Data!$D:$D,CC$2) + SUMIFS(Data!$A:$A, Data!$J:$J,$A19,Data!$C:$C,CC$1,Data!$D:$D,CC$2)</f>
        <v>0</v>
      </c>
      <c r="CD19" s="5">
        <f>SUMIFS(Data!$A:$A, Data!$I:$I,$A19,Data!$C:$C,CD$1,Data!$D:$D,CD$2) + SUMIFS(Data!$A:$A, Data!$J:$J,$A19,Data!$C:$C,CD$1,Data!$D:$D,CD$2)</f>
        <v>0</v>
      </c>
      <c r="CE19" s="5">
        <f>SUMIFS(Data!$A:$A, Data!$I:$I,$A19,Data!$C:$C,CE$1,Data!$D:$D,CE$2) + SUMIFS(Data!$A:$A, Data!$J:$J,$A19,Data!$C:$C,CE$1,Data!$D:$D,CE$2)</f>
        <v>0</v>
      </c>
      <c r="CF19" s="5">
        <f>SUMIFS(Data!$A:$A, Data!$I:$I,$A19,Data!$C:$C,CF$1,Data!$D:$D,CF$2) + SUMIFS(Data!$A:$A, Data!$J:$J,$A19,Data!$C:$C,CF$1,Data!$D:$D,CF$2)</f>
        <v>1</v>
      </c>
      <c r="CG19" s="5">
        <f>SUMIFS(Data!$A:$A, Data!$I:$I,$A19,Data!$C:$C,CG$1,Data!$D:$D,CG$2) + SUMIFS(Data!$A:$A, Data!$J:$J,$A19,Data!$C:$C,CG$1,Data!$D:$D,CG$2)</f>
        <v>0</v>
      </c>
      <c r="CH19" s="5">
        <f>SUMIFS(Data!$A:$A, Data!$I:$I,$A19,Data!$C:$C,CH$1,Data!$D:$D,CH$2) + SUMIFS(Data!$A:$A, Data!$J:$J,$A19,Data!$C:$C,CH$1,Data!$D:$D,CH$2)</f>
        <v>0</v>
      </c>
      <c r="CI19" s="5">
        <f>SUMIFS(Data!$A:$A, Data!$I:$I,$A19,Data!$C:$C,CI$1,Data!$D:$D,CI$2) + SUMIFS(Data!$A:$A, Data!$J:$J,$A19,Data!$C:$C,CI$1,Data!$D:$D,CI$2)</f>
        <v>0</v>
      </c>
      <c r="CJ19" s="5">
        <f>SUMIFS(Data!$A:$A, Data!$I:$I,$A19,Data!$C:$C,CJ$1,Data!$D:$D,CJ$2) + SUMIFS(Data!$A:$A, Data!$J:$J,$A19,Data!$C:$C,CJ$1,Data!$D:$D,CJ$2)</f>
        <v>0</v>
      </c>
      <c r="CK19" s="5">
        <f>SUMIFS(Data!$A:$A, Data!$I:$I,$A19,Data!$C:$C,CK$1,Data!$D:$D,CK$2) + SUMIFS(Data!$A:$A, Data!$J:$J,$A19,Data!$C:$C,CK$1,Data!$D:$D,CK$2)</f>
        <v>0</v>
      </c>
      <c r="CL19" s="5">
        <f>SUMIFS(Data!$A:$A, Data!$I:$I,$A19,Data!$C:$C,CL$1,Data!$D:$D,CL$2) + SUMIFS(Data!$A:$A, Data!$J:$J,$A19,Data!$C:$C,CL$1,Data!$D:$D,CL$2)</f>
        <v>0</v>
      </c>
      <c r="CM19" s="5">
        <f>SUMIFS(Data!$A:$A, Data!$I:$I,$A19,Data!$C:$C,CM$1,Data!$D:$D,CM$2) + SUMIFS(Data!$A:$A, Data!$J:$J,$A19,Data!$C:$C,CM$1,Data!$D:$D,CM$2)</f>
        <v>0</v>
      </c>
      <c r="CN19" s="5">
        <f>SUMIFS(Data!$A:$A, Data!$I:$I,$A19,Data!$C:$C,CN$1,Data!$D:$D,CN$2) + SUMIFS(Data!$A:$A, Data!$J:$J,$A19,Data!$C:$C,CN$1,Data!$D:$D,CN$2)</f>
        <v>0</v>
      </c>
      <c r="CO19" s="5">
        <f>SUMIFS(Data!$A:$A, Data!$I:$I,$A19,Data!$C:$C,CO$1,Data!$D:$D,CO$2) + SUMIFS(Data!$A:$A, Data!$J:$J,$A19,Data!$C:$C,CO$1,Data!$D:$D,CO$2)</f>
        <v>0</v>
      </c>
      <c r="CP19" s="5">
        <f>SUMIFS(Data!$A:$A, Data!$I:$I,$A19,Data!$C:$C,CP$1,Data!$D:$D,CP$2) + SUMIFS(Data!$A:$A, Data!$J:$J,$A19,Data!$C:$C,CP$1,Data!$D:$D,CP$2)</f>
        <v>0</v>
      </c>
      <c r="CQ19" s="5">
        <f>SUMIFS(Data!$A:$A, Data!$I:$I,$A19,Data!$C:$C,CQ$1,Data!$D:$D,CQ$2) + SUMIFS(Data!$A:$A, Data!$J:$J,$A19,Data!$C:$C,CQ$1,Data!$D:$D,CQ$2)</f>
        <v>0</v>
      </c>
      <c r="CR19" s="5">
        <f>SUMIFS(Data!$A:$A, Data!$I:$I,$A19,Data!$C:$C,CR$1,Data!$D:$D,CR$2) + SUMIFS(Data!$A:$A, Data!$J:$J,$A19,Data!$C:$C,CR$1,Data!$D:$D,CR$2)</f>
        <v>0</v>
      </c>
      <c r="CS19" s="5">
        <f>SUMIFS(Data!$A:$A, Data!$I:$I,$A19,Data!$C:$C,CS$1,Data!$D:$D,CS$2) + SUMIFS(Data!$A:$A, Data!$J:$J,$A19,Data!$C:$C,CS$1,Data!$D:$D,CS$2)</f>
        <v>0</v>
      </c>
      <c r="CT19" s="5">
        <f>SUMIFS(Data!$A:$A, Data!$I:$I,$A19,Data!$C:$C,CT$1,Data!$D:$D,CT$2) + SUMIFS(Data!$A:$A, Data!$J:$J,$A19,Data!$C:$C,CT$1,Data!$D:$D,CT$2)</f>
        <v>0</v>
      </c>
      <c r="CU19" s="5">
        <f>SUMIFS(Data!$A:$A, Data!$I:$I,$A19,Data!$C:$C,CU$1,Data!$D:$D,CU$2) + SUMIFS(Data!$A:$A, Data!$J:$J,$A19,Data!$C:$C,CU$1,Data!$D:$D,CU$2)</f>
        <v>0</v>
      </c>
      <c r="CV19" s="5">
        <f>SUMIFS(Data!$A:$A, Data!$I:$I,$A19,Data!$C:$C,CV$1,Data!$D:$D,CV$2) + SUMIFS(Data!$A:$A, Data!$J:$J,$A19,Data!$C:$C,CV$1,Data!$D:$D,CV$2)</f>
        <v>0</v>
      </c>
      <c r="CW19" s="5">
        <f t="shared" ref="CW19:CX19" si="18">SUMIF($B$2:$CV$2,CW$2, $B19:$CV19)</f>
        <v>0</v>
      </c>
      <c r="CX19" s="5">
        <f t="shared" si="18"/>
        <v>1</v>
      </c>
      <c r="CY19" s="5">
        <f t="shared" si="3"/>
        <v>1</v>
      </c>
    </row>
    <row r="20">
      <c r="A20" s="5" t="str">
        <f>Countries!A18</f>
        <v>COL</v>
      </c>
      <c r="B20" s="5">
        <f>SUMIFS(Data!$A:$A, Data!$I:$I,$A20,Data!$C:$C,B$1,Data!$D:$D,B$2) + SUMIFS(Data!$A:$A, Data!$J:$J,$A20,Data!$C:$C,B$1,Data!$D:$D,B$2)</f>
        <v>0</v>
      </c>
      <c r="C20" s="5">
        <f>SUMIFS(Data!$A:$A, Data!$I:$I,$A20,Data!$C:$C,C$1,Data!$D:$D,C$2) + SUMIFS(Data!$A:$A, Data!$J:$J,$A20,Data!$C:$C,C$1,Data!$D:$D,C$2)</f>
        <v>0</v>
      </c>
      <c r="D20" s="5">
        <f>SUMIFS(Data!$A:$A, Data!$I:$I,$A20,Data!$C:$C,D$1,Data!$D:$D,D$2) + SUMIFS(Data!$A:$A, Data!$J:$J,$A20,Data!$C:$C,D$1,Data!$D:$D,D$2)</f>
        <v>0</v>
      </c>
      <c r="E20" s="5">
        <f>SUMIFS(Data!$A:$A, Data!$I:$I,$A20,Data!$C:$C,E$1,Data!$D:$D,E$2) + SUMIFS(Data!$A:$A, Data!$J:$J,$A20,Data!$C:$C,E$1,Data!$D:$D,E$2)</f>
        <v>0</v>
      </c>
      <c r="F20" s="5">
        <f>SUMIFS(Data!$A:$A, Data!$I:$I,$A20,Data!$C:$C,F$1,Data!$D:$D,F$2) + SUMIFS(Data!$A:$A, Data!$J:$J,$A20,Data!$C:$C,F$1,Data!$D:$D,F$2)</f>
        <v>0</v>
      </c>
      <c r="G20" s="5">
        <f>SUMIFS(Data!$A:$A, Data!$I:$I,$A20,Data!$C:$C,G$1,Data!$D:$D,G$2) + SUMIFS(Data!$A:$A, Data!$J:$J,$A20,Data!$C:$C,G$1,Data!$D:$D,G$2)</f>
        <v>0</v>
      </c>
      <c r="H20" s="5">
        <f>SUMIFS(Data!$A:$A, Data!$I:$I,$A20,Data!$C:$C,H$1,Data!$D:$D,H$2) + SUMIFS(Data!$A:$A, Data!$J:$J,$A20,Data!$C:$C,H$1,Data!$D:$D,H$2)</f>
        <v>0</v>
      </c>
      <c r="I20" s="5">
        <f>SUMIFS(Data!$A:$A, Data!$I:$I,$A20,Data!$C:$C,I$1,Data!$D:$D,I$2) + SUMIFS(Data!$A:$A, Data!$J:$J,$A20,Data!$C:$C,I$1,Data!$D:$D,I$2)</f>
        <v>0</v>
      </c>
      <c r="J20" s="5">
        <f>SUMIFS(Data!$A:$A, Data!$I:$I,$A20,Data!$C:$C,J$1,Data!$D:$D,J$2) + SUMIFS(Data!$A:$A, Data!$J:$J,$A20,Data!$C:$C,J$1,Data!$D:$D,J$2)</f>
        <v>0</v>
      </c>
      <c r="K20" s="5">
        <f>SUMIFS(Data!$A:$A, Data!$I:$I,$A20,Data!$C:$C,K$1,Data!$D:$D,K$2) + SUMIFS(Data!$A:$A, Data!$J:$J,$A20,Data!$C:$C,K$1,Data!$D:$D,K$2)</f>
        <v>0</v>
      </c>
      <c r="L20" s="5">
        <f>SUMIFS(Data!$A:$A, Data!$I:$I,$A20,Data!$C:$C,L$1,Data!$D:$D,L$2) + SUMIFS(Data!$A:$A, Data!$J:$J,$A20,Data!$C:$C,L$1,Data!$D:$D,L$2)</f>
        <v>0</v>
      </c>
      <c r="M20" s="5">
        <f>SUMIFS(Data!$A:$A, Data!$I:$I,$A20,Data!$C:$C,M$1,Data!$D:$D,M$2) + SUMIFS(Data!$A:$A, Data!$J:$J,$A20,Data!$C:$C,M$1,Data!$D:$D,M$2)</f>
        <v>0</v>
      </c>
      <c r="N20" s="5">
        <f>SUMIFS(Data!$A:$A, Data!$I:$I,$A20,Data!$C:$C,N$1,Data!$D:$D,N$2) + SUMIFS(Data!$A:$A, Data!$J:$J,$A20,Data!$C:$C,N$1,Data!$D:$D,N$2)</f>
        <v>0</v>
      </c>
      <c r="O20" s="5">
        <f>SUMIFS(Data!$A:$A, Data!$I:$I,$A20,Data!$C:$C,O$1,Data!$D:$D,O$2) + SUMIFS(Data!$A:$A, Data!$J:$J,$A20,Data!$C:$C,O$1,Data!$D:$D,O$2)</f>
        <v>0</v>
      </c>
      <c r="P20" s="5">
        <f>SUMIFS(Data!$A:$A, Data!$I:$I,$A20,Data!$C:$C,P$1,Data!$D:$D,P$2) + SUMIFS(Data!$A:$A, Data!$J:$J,$A20,Data!$C:$C,P$1,Data!$D:$D,P$2)</f>
        <v>0</v>
      </c>
      <c r="Q20" s="5">
        <f>SUMIFS(Data!$A:$A, Data!$I:$I,$A20,Data!$C:$C,Q$1,Data!$D:$D,Q$2) + SUMIFS(Data!$A:$A, Data!$J:$J,$A20,Data!$C:$C,Q$1,Data!$D:$D,Q$2)</f>
        <v>0</v>
      </c>
      <c r="R20" s="5">
        <f>SUMIFS(Data!$A:$A, Data!$I:$I,$A20,Data!$C:$C,R$1,Data!$D:$D,R$2) + SUMIFS(Data!$A:$A, Data!$J:$J,$A20,Data!$C:$C,R$1,Data!$D:$D,R$2)</f>
        <v>0</v>
      </c>
      <c r="S20" s="5">
        <f>SUMIFS(Data!$A:$A, Data!$I:$I,$A20,Data!$C:$C,S$1,Data!$D:$D,S$2) + SUMIFS(Data!$A:$A, Data!$J:$J,$A20,Data!$C:$C,S$1,Data!$D:$D,S$2)</f>
        <v>0</v>
      </c>
      <c r="T20" s="5">
        <f>SUMIFS(Data!$A:$A, Data!$I:$I,$A20,Data!$C:$C,T$1,Data!$D:$D,T$2) + SUMIFS(Data!$A:$A, Data!$J:$J,$A20,Data!$C:$C,T$1,Data!$D:$D,T$2)</f>
        <v>0</v>
      </c>
      <c r="U20" s="5">
        <f>SUMIFS(Data!$A:$A, Data!$I:$I,$A20,Data!$C:$C,U$1,Data!$D:$D,U$2) + SUMIFS(Data!$A:$A, Data!$J:$J,$A20,Data!$C:$C,U$1,Data!$D:$D,U$2)</f>
        <v>0</v>
      </c>
      <c r="V20" s="5">
        <f>SUMIFS(Data!$A:$A, Data!$I:$I,$A20,Data!$C:$C,V$1,Data!$D:$D,V$2) + SUMIFS(Data!$A:$A, Data!$J:$J,$A20,Data!$C:$C,V$1,Data!$D:$D,V$2)</f>
        <v>0</v>
      </c>
      <c r="W20" s="5">
        <f>SUMIFS(Data!$A:$A, Data!$I:$I,$A20,Data!$C:$C,W$1,Data!$D:$D,W$2) + SUMIFS(Data!$A:$A, Data!$J:$J,$A20,Data!$C:$C,W$1,Data!$D:$D,W$2)</f>
        <v>0</v>
      </c>
      <c r="X20" s="5">
        <f>SUMIFS(Data!$A:$A, Data!$I:$I,$A20,Data!$C:$C,X$1,Data!$D:$D,X$2) + SUMIFS(Data!$A:$A, Data!$J:$J,$A20,Data!$C:$C,X$1,Data!$D:$D,X$2)</f>
        <v>0</v>
      </c>
      <c r="Y20" s="5">
        <f>SUMIFS(Data!$A:$A, Data!$I:$I,$A20,Data!$C:$C,Y$1,Data!$D:$D,Y$2) + SUMIFS(Data!$A:$A, Data!$J:$J,$A20,Data!$C:$C,Y$1,Data!$D:$D,Y$2)</f>
        <v>0</v>
      </c>
      <c r="Z20" s="5">
        <f>SUMIFS(Data!$A:$A, Data!$I:$I,$A20,Data!$C:$C,Z$1,Data!$D:$D,Z$2) + SUMIFS(Data!$A:$A, Data!$J:$J,$A20,Data!$C:$C,Z$1,Data!$D:$D,Z$2)</f>
        <v>0</v>
      </c>
      <c r="AA20" s="5">
        <f>SUMIFS(Data!$A:$A, Data!$I:$I,$A20,Data!$C:$C,AA$1,Data!$D:$D,AA$2) + SUMIFS(Data!$A:$A, Data!$J:$J,$A20,Data!$C:$C,AA$1,Data!$D:$D,AA$2)</f>
        <v>0</v>
      </c>
      <c r="AB20" s="5">
        <f>SUMIFS(Data!$A:$A, Data!$I:$I,$A20,Data!$C:$C,AB$1,Data!$D:$D,AB$2) + SUMIFS(Data!$A:$A, Data!$J:$J,$A20,Data!$C:$C,AB$1,Data!$D:$D,AB$2)</f>
        <v>0</v>
      </c>
      <c r="AC20" s="5">
        <f>SUMIFS(Data!$A:$A, Data!$I:$I,$A20,Data!$C:$C,AC$1,Data!$D:$D,AC$2) + SUMIFS(Data!$A:$A, Data!$J:$J,$A20,Data!$C:$C,AC$1,Data!$D:$D,AC$2)</f>
        <v>0</v>
      </c>
      <c r="AD20" s="5">
        <f>SUMIFS(Data!$A:$A, Data!$I:$I,$A20,Data!$C:$C,AD$1,Data!$D:$D,AD$2) + SUMIFS(Data!$A:$A, Data!$J:$J,$A20,Data!$C:$C,AD$1,Data!$D:$D,AD$2)</f>
        <v>1</v>
      </c>
      <c r="AE20" s="5">
        <f>SUMIFS(Data!$A:$A, Data!$I:$I,$A20,Data!$C:$C,AE$1,Data!$D:$D,AE$2) + SUMIFS(Data!$A:$A, Data!$J:$J,$A20,Data!$C:$C,AE$1,Data!$D:$D,AE$2)</f>
        <v>0</v>
      </c>
      <c r="AF20" s="5">
        <f>SUMIFS(Data!$A:$A, Data!$I:$I,$A20,Data!$C:$C,AF$1,Data!$D:$D,AF$2) + SUMIFS(Data!$A:$A, Data!$J:$J,$A20,Data!$C:$C,AF$1,Data!$D:$D,AF$2)</f>
        <v>0</v>
      </c>
      <c r="AG20" s="5">
        <f>SUMIFS(Data!$A:$A, Data!$I:$I,$A20,Data!$C:$C,AG$1,Data!$D:$D,AG$2) + SUMIFS(Data!$A:$A, Data!$J:$J,$A20,Data!$C:$C,AG$1,Data!$D:$D,AG$2)</f>
        <v>0</v>
      </c>
      <c r="AH20" s="5">
        <f>SUMIFS(Data!$A:$A, Data!$I:$I,$A20,Data!$C:$C,AH$1,Data!$D:$D,AH$2) + SUMIFS(Data!$A:$A, Data!$J:$J,$A20,Data!$C:$C,AH$1,Data!$D:$D,AH$2)</f>
        <v>0</v>
      </c>
      <c r="AI20" s="5">
        <f>SUMIFS(Data!$A:$A, Data!$I:$I,$A20,Data!$C:$C,AI$1,Data!$D:$D,AI$2) + SUMIFS(Data!$A:$A, Data!$J:$J,$A20,Data!$C:$C,AI$1,Data!$D:$D,AI$2)</f>
        <v>0</v>
      </c>
      <c r="AJ20" s="5">
        <f>SUMIFS(Data!$A:$A, Data!$I:$I,$A20,Data!$C:$C,AJ$1,Data!$D:$D,AJ$2) + SUMIFS(Data!$A:$A, Data!$J:$J,$A20,Data!$C:$C,AJ$1,Data!$D:$D,AJ$2)</f>
        <v>0</v>
      </c>
      <c r="AK20" s="5">
        <f>SUMIFS(Data!$A:$A, Data!$I:$I,$A20,Data!$C:$C,AK$1,Data!$D:$D,AK$2) + SUMIFS(Data!$A:$A, Data!$J:$J,$A20,Data!$C:$C,AK$1,Data!$D:$D,AK$2)</f>
        <v>0</v>
      </c>
      <c r="AL20" s="5">
        <f>SUMIFS(Data!$A:$A, Data!$I:$I,$A20,Data!$C:$C,AL$1,Data!$D:$D,AL$2) + SUMIFS(Data!$A:$A, Data!$J:$J,$A20,Data!$C:$C,AL$1,Data!$D:$D,AL$2)</f>
        <v>0</v>
      </c>
      <c r="AM20" s="5">
        <f>SUMIFS(Data!$A:$A, Data!$I:$I,$A20,Data!$C:$C,AM$1,Data!$D:$D,AM$2) + SUMIFS(Data!$A:$A, Data!$J:$J,$A20,Data!$C:$C,AM$1,Data!$D:$D,AM$2)</f>
        <v>0</v>
      </c>
      <c r="AN20" s="5">
        <f>SUMIFS(Data!$A:$A, Data!$I:$I,$A20,Data!$C:$C,AN$1,Data!$D:$D,AN$2) + SUMIFS(Data!$A:$A, Data!$J:$J,$A20,Data!$C:$C,AN$1,Data!$D:$D,AN$2)</f>
        <v>0</v>
      </c>
      <c r="AO20" s="5">
        <f>SUMIFS(Data!$A:$A, Data!$I:$I,$A20,Data!$C:$C,AO$1,Data!$D:$D,AO$2) + SUMIFS(Data!$A:$A, Data!$J:$J,$A20,Data!$C:$C,AO$1,Data!$D:$D,AO$2)</f>
        <v>0</v>
      </c>
      <c r="AP20" s="5">
        <f>SUMIFS(Data!$A:$A, Data!$I:$I,$A20,Data!$C:$C,AP$1,Data!$D:$D,AP$2) + SUMIFS(Data!$A:$A, Data!$J:$J,$A20,Data!$C:$C,AP$1,Data!$D:$D,AP$2)</f>
        <v>0</v>
      </c>
      <c r="AQ20" s="5">
        <f>SUMIFS(Data!$A:$A, Data!$I:$I,$A20,Data!$C:$C,AQ$1,Data!$D:$D,AQ$2) + SUMIFS(Data!$A:$A, Data!$J:$J,$A20,Data!$C:$C,AQ$1,Data!$D:$D,AQ$2)</f>
        <v>0</v>
      </c>
      <c r="AR20" s="5">
        <f>SUMIFS(Data!$A:$A, Data!$I:$I,$A20,Data!$C:$C,AR$1,Data!$D:$D,AR$2) + SUMIFS(Data!$A:$A, Data!$J:$J,$A20,Data!$C:$C,AR$1,Data!$D:$D,AR$2)</f>
        <v>0</v>
      </c>
      <c r="AS20" s="5">
        <f>SUMIFS(Data!$A:$A, Data!$I:$I,$A20,Data!$C:$C,AS$1,Data!$D:$D,AS$2) + SUMIFS(Data!$A:$A, Data!$J:$J,$A20,Data!$C:$C,AS$1,Data!$D:$D,AS$2)</f>
        <v>0</v>
      </c>
      <c r="AT20" s="5">
        <f>SUMIFS(Data!$A:$A, Data!$I:$I,$A20,Data!$C:$C,AT$1,Data!$D:$D,AT$2) + SUMIFS(Data!$A:$A, Data!$J:$J,$A20,Data!$C:$C,AT$1,Data!$D:$D,AT$2)</f>
        <v>0</v>
      </c>
      <c r="AU20" s="5">
        <f>SUMIFS(Data!$A:$A, Data!$I:$I,$A20,Data!$C:$C,AU$1,Data!$D:$D,AU$2) + SUMIFS(Data!$A:$A, Data!$J:$J,$A20,Data!$C:$C,AU$1,Data!$D:$D,AU$2)</f>
        <v>0</v>
      </c>
      <c r="AV20" s="5">
        <f>SUMIFS(Data!$A:$A, Data!$I:$I,$A20,Data!$C:$C,AV$1,Data!$D:$D,AV$2) + SUMIFS(Data!$A:$A, Data!$J:$J,$A20,Data!$C:$C,AV$1,Data!$D:$D,AV$2)</f>
        <v>0</v>
      </c>
      <c r="AW20" s="5">
        <f>SUMIFS(Data!$A:$A, Data!$I:$I,$A20,Data!$C:$C,AW$1,Data!$D:$D,AW$2) + SUMIFS(Data!$A:$A, Data!$J:$J,$A20,Data!$C:$C,AW$1,Data!$D:$D,AW$2)</f>
        <v>0</v>
      </c>
      <c r="AX20" s="5">
        <f>SUMIFS(Data!$A:$A, Data!$I:$I,$A20,Data!$C:$C,AX$1,Data!$D:$D,AX$2) + SUMIFS(Data!$A:$A, Data!$J:$J,$A20,Data!$C:$C,AX$1,Data!$D:$D,AX$2)</f>
        <v>0</v>
      </c>
      <c r="AY20" s="5">
        <f>SUMIFS(Data!$A:$A, Data!$I:$I,$A20,Data!$C:$C,AY$1,Data!$D:$D,AY$2) + SUMIFS(Data!$A:$A, Data!$J:$J,$A20,Data!$C:$C,AY$1,Data!$D:$D,AY$2)</f>
        <v>0</v>
      </c>
      <c r="AZ20" s="5">
        <f>SUMIFS(Data!$A:$A, Data!$I:$I,$A20,Data!$C:$C,AZ$1,Data!$D:$D,AZ$2) + SUMIFS(Data!$A:$A, Data!$J:$J,$A20,Data!$C:$C,AZ$1,Data!$D:$D,AZ$2)</f>
        <v>0</v>
      </c>
      <c r="BA20" s="5">
        <f>SUMIFS(Data!$A:$A, Data!$I:$I,$A20,Data!$C:$C,BA$1,Data!$D:$D,BA$2) + SUMIFS(Data!$A:$A, Data!$J:$J,$A20,Data!$C:$C,BA$1,Data!$D:$D,BA$2)</f>
        <v>0</v>
      </c>
      <c r="BB20" s="5">
        <f>SUMIFS(Data!$A:$A, Data!$I:$I,$A20,Data!$C:$C,BB$1,Data!$D:$D,BB$2) + SUMIFS(Data!$A:$A, Data!$J:$J,$A20,Data!$C:$C,BB$1,Data!$D:$D,BB$2)</f>
        <v>0</v>
      </c>
      <c r="BC20" s="5">
        <f>SUMIFS(Data!$A:$A, Data!$I:$I,$A20,Data!$C:$C,BC$1,Data!$D:$D,BC$2) + SUMIFS(Data!$A:$A, Data!$J:$J,$A20,Data!$C:$C,BC$1,Data!$D:$D,BC$2)</f>
        <v>0</v>
      </c>
      <c r="BD20" s="5">
        <f>SUMIFS(Data!$A:$A, Data!$I:$I,$A20,Data!$C:$C,BD$1,Data!$D:$D,BD$2) + SUMIFS(Data!$A:$A, Data!$J:$J,$A20,Data!$C:$C,BD$1,Data!$D:$D,BD$2)</f>
        <v>0</v>
      </c>
      <c r="BE20" s="5">
        <f>SUMIFS(Data!$A:$A, Data!$I:$I,$A20,Data!$C:$C,BE$1,Data!$D:$D,BE$2) + SUMIFS(Data!$A:$A, Data!$J:$J,$A20,Data!$C:$C,BE$1,Data!$D:$D,BE$2)</f>
        <v>0</v>
      </c>
      <c r="BF20" s="5">
        <f>SUMIFS(Data!$A:$A, Data!$I:$I,$A20,Data!$C:$C,BF$1,Data!$D:$D,BF$2) + SUMIFS(Data!$A:$A, Data!$J:$J,$A20,Data!$C:$C,BF$1,Data!$D:$D,BF$2)</f>
        <v>0</v>
      </c>
      <c r="BG20" s="5">
        <f>SUMIFS(Data!$A:$A, Data!$I:$I,$A20,Data!$C:$C,BG$1,Data!$D:$D,BG$2) + SUMIFS(Data!$A:$A, Data!$J:$J,$A20,Data!$C:$C,BG$1,Data!$D:$D,BG$2)</f>
        <v>0</v>
      </c>
      <c r="BH20" s="5">
        <f>SUMIFS(Data!$A:$A, Data!$I:$I,$A20,Data!$C:$C,BH$1,Data!$D:$D,BH$2) + SUMIFS(Data!$A:$A, Data!$J:$J,$A20,Data!$C:$C,BH$1,Data!$D:$D,BH$2)</f>
        <v>0</v>
      </c>
      <c r="BI20" s="5">
        <f>SUMIFS(Data!$A:$A, Data!$I:$I,$A20,Data!$C:$C,BI$1,Data!$D:$D,BI$2) + SUMIFS(Data!$A:$A, Data!$J:$J,$A20,Data!$C:$C,BI$1,Data!$D:$D,BI$2)</f>
        <v>0</v>
      </c>
      <c r="BJ20" s="5">
        <f>SUMIFS(Data!$A:$A, Data!$I:$I,$A20,Data!$C:$C,BJ$1,Data!$D:$D,BJ$2) + SUMIFS(Data!$A:$A, Data!$J:$J,$A20,Data!$C:$C,BJ$1,Data!$D:$D,BJ$2)</f>
        <v>0</v>
      </c>
      <c r="BK20" s="5">
        <f>SUMIFS(Data!$A:$A, Data!$I:$I,$A20,Data!$C:$C,BK$1,Data!$D:$D,BK$2) + SUMIFS(Data!$A:$A, Data!$J:$J,$A20,Data!$C:$C,BK$1,Data!$D:$D,BK$2)</f>
        <v>0</v>
      </c>
      <c r="BL20" s="5">
        <f>SUMIFS(Data!$A:$A, Data!$I:$I,$A20,Data!$C:$C,BL$1,Data!$D:$D,BL$2) + SUMIFS(Data!$A:$A, Data!$J:$J,$A20,Data!$C:$C,BL$1,Data!$D:$D,BL$2)</f>
        <v>0</v>
      </c>
      <c r="BM20" s="5">
        <f>SUMIFS(Data!$A:$A, Data!$I:$I,$A20,Data!$C:$C,BM$1,Data!$D:$D,BM$2) + SUMIFS(Data!$A:$A, Data!$J:$J,$A20,Data!$C:$C,BM$1,Data!$D:$D,BM$2)</f>
        <v>0</v>
      </c>
      <c r="BN20" s="5">
        <f>SUMIFS(Data!$A:$A, Data!$I:$I,$A20,Data!$C:$C,BN$1,Data!$D:$D,BN$2) + SUMIFS(Data!$A:$A, Data!$J:$J,$A20,Data!$C:$C,BN$1,Data!$D:$D,BN$2)</f>
        <v>0</v>
      </c>
      <c r="BO20" s="5">
        <f>SUMIFS(Data!$A:$A, Data!$I:$I,$A20,Data!$C:$C,BO$1,Data!$D:$D,BO$2) + SUMIFS(Data!$A:$A, Data!$J:$J,$A20,Data!$C:$C,BO$1,Data!$D:$D,BO$2)</f>
        <v>0</v>
      </c>
      <c r="BP20" s="5">
        <f>SUMIFS(Data!$A:$A, Data!$I:$I,$A20,Data!$C:$C,BP$1,Data!$D:$D,BP$2) + SUMIFS(Data!$A:$A, Data!$J:$J,$A20,Data!$C:$C,BP$1,Data!$D:$D,BP$2)</f>
        <v>0</v>
      </c>
      <c r="BQ20" s="5">
        <f>SUMIFS(Data!$A:$A, Data!$I:$I,$A20,Data!$C:$C,BQ$1,Data!$D:$D,BQ$2) + SUMIFS(Data!$A:$A, Data!$J:$J,$A20,Data!$C:$C,BQ$1,Data!$D:$D,BQ$2)</f>
        <v>0</v>
      </c>
      <c r="BR20" s="5">
        <f>SUMIFS(Data!$A:$A, Data!$I:$I,$A20,Data!$C:$C,BR$1,Data!$D:$D,BR$2) + SUMIFS(Data!$A:$A, Data!$J:$J,$A20,Data!$C:$C,BR$1,Data!$D:$D,BR$2)</f>
        <v>0</v>
      </c>
      <c r="BS20" s="5">
        <f>SUMIFS(Data!$A:$A, Data!$I:$I,$A20,Data!$C:$C,BS$1,Data!$D:$D,BS$2) + SUMIFS(Data!$A:$A, Data!$J:$J,$A20,Data!$C:$C,BS$1,Data!$D:$D,BS$2)</f>
        <v>0</v>
      </c>
      <c r="BT20" s="5">
        <f>SUMIFS(Data!$A:$A, Data!$I:$I,$A20,Data!$C:$C,BT$1,Data!$D:$D,BT$2) + SUMIFS(Data!$A:$A, Data!$J:$J,$A20,Data!$C:$C,BT$1,Data!$D:$D,BT$2)</f>
        <v>0</v>
      </c>
      <c r="BU20" s="5">
        <f>SUMIFS(Data!$A:$A, Data!$I:$I,$A20,Data!$C:$C,BU$1,Data!$D:$D,BU$2) + SUMIFS(Data!$A:$A, Data!$J:$J,$A20,Data!$C:$C,BU$1,Data!$D:$D,BU$2)</f>
        <v>0</v>
      </c>
      <c r="BV20" s="5">
        <f>SUMIFS(Data!$A:$A, Data!$I:$I,$A20,Data!$C:$C,BV$1,Data!$D:$D,BV$2) + SUMIFS(Data!$A:$A, Data!$J:$J,$A20,Data!$C:$C,BV$1,Data!$D:$D,BV$2)</f>
        <v>0</v>
      </c>
      <c r="BW20" s="5">
        <f>SUMIFS(Data!$A:$A, Data!$I:$I,$A20,Data!$C:$C,BW$1,Data!$D:$D,BW$2) + SUMIFS(Data!$A:$A, Data!$J:$J,$A20,Data!$C:$C,BW$1,Data!$D:$D,BW$2)</f>
        <v>0</v>
      </c>
      <c r="BX20" s="5">
        <f>SUMIFS(Data!$A:$A, Data!$I:$I,$A20,Data!$C:$C,BX$1,Data!$D:$D,BX$2) + SUMIFS(Data!$A:$A, Data!$J:$J,$A20,Data!$C:$C,BX$1,Data!$D:$D,BX$2)</f>
        <v>0</v>
      </c>
      <c r="BY20" s="5">
        <f>SUMIFS(Data!$A:$A, Data!$I:$I,$A20,Data!$C:$C,BY$1,Data!$D:$D,BY$2) + SUMIFS(Data!$A:$A, Data!$J:$J,$A20,Data!$C:$C,BY$1,Data!$D:$D,BY$2)</f>
        <v>0</v>
      </c>
      <c r="BZ20" s="5">
        <f>SUMIFS(Data!$A:$A, Data!$I:$I,$A20,Data!$C:$C,BZ$1,Data!$D:$D,BZ$2) + SUMIFS(Data!$A:$A, Data!$J:$J,$A20,Data!$C:$C,BZ$1,Data!$D:$D,BZ$2)</f>
        <v>0</v>
      </c>
      <c r="CA20" s="5">
        <f>SUMIFS(Data!$A:$A, Data!$I:$I,$A20,Data!$C:$C,CA$1,Data!$D:$D,CA$2) + SUMIFS(Data!$A:$A, Data!$J:$J,$A20,Data!$C:$C,CA$1,Data!$D:$D,CA$2)</f>
        <v>0</v>
      </c>
      <c r="CB20" s="5">
        <f>SUMIFS(Data!$A:$A, Data!$I:$I,$A20,Data!$C:$C,CB$1,Data!$D:$D,CB$2) + SUMIFS(Data!$A:$A, Data!$J:$J,$A20,Data!$C:$C,CB$1,Data!$D:$D,CB$2)</f>
        <v>0</v>
      </c>
      <c r="CC20" s="5">
        <f>SUMIFS(Data!$A:$A, Data!$I:$I,$A20,Data!$C:$C,CC$1,Data!$D:$D,CC$2) + SUMIFS(Data!$A:$A, Data!$J:$J,$A20,Data!$C:$C,CC$1,Data!$D:$D,CC$2)</f>
        <v>0</v>
      </c>
      <c r="CD20" s="5">
        <f>SUMIFS(Data!$A:$A, Data!$I:$I,$A20,Data!$C:$C,CD$1,Data!$D:$D,CD$2) + SUMIFS(Data!$A:$A, Data!$J:$J,$A20,Data!$C:$C,CD$1,Data!$D:$D,CD$2)</f>
        <v>0</v>
      </c>
      <c r="CE20" s="5">
        <f>SUMIFS(Data!$A:$A, Data!$I:$I,$A20,Data!$C:$C,CE$1,Data!$D:$D,CE$2) + SUMIFS(Data!$A:$A, Data!$J:$J,$A20,Data!$C:$C,CE$1,Data!$D:$D,CE$2)</f>
        <v>0</v>
      </c>
      <c r="CF20" s="5">
        <f>SUMIFS(Data!$A:$A, Data!$I:$I,$A20,Data!$C:$C,CF$1,Data!$D:$D,CF$2) + SUMIFS(Data!$A:$A, Data!$J:$J,$A20,Data!$C:$C,CF$1,Data!$D:$D,CF$2)</f>
        <v>0</v>
      </c>
      <c r="CG20" s="5">
        <f>SUMIFS(Data!$A:$A, Data!$I:$I,$A20,Data!$C:$C,CG$1,Data!$D:$D,CG$2) + SUMIFS(Data!$A:$A, Data!$J:$J,$A20,Data!$C:$C,CG$1,Data!$D:$D,CG$2)</f>
        <v>0</v>
      </c>
      <c r="CH20" s="5">
        <f>SUMIFS(Data!$A:$A, Data!$I:$I,$A20,Data!$C:$C,CH$1,Data!$D:$D,CH$2) + SUMIFS(Data!$A:$A, Data!$J:$J,$A20,Data!$C:$C,CH$1,Data!$D:$D,CH$2)</f>
        <v>0</v>
      </c>
      <c r="CI20" s="5">
        <f>SUMIFS(Data!$A:$A, Data!$I:$I,$A20,Data!$C:$C,CI$1,Data!$D:$D,CI$2) + SUMIFS(Data!$A:$A, Data!$J:$J,$A20,Data!$C:$C,CI$1,Data!$D:$D,CI$2)</f>
        <v>0</v>
      </c>
      <c r="CJ20" s="5">
        <f>SUMIFS(Data!$A:$A, Data!$I:$I,$A20,Data!$C:$C,CJ$1,Data!$D:$D,CJ$2) + SUMIFS(Data!$A:$A, Data!$J:$J,$A20,Data!$C:$C,CJ$1,Data!$D:$D,CJ$2)</f>
        <v>0</v>
      </c>
      <c r="CK20" s="5">
        <f>SUMIFS(Data!$A:$A, Data!$I:$I,$A20,Data!$C:$C,CK$1,Data!$D:$D,CK$2) + SUMIFS(Data!$A:$A, Data!$J:$J,$A20,Data!$C:$C,CK$1,Data!$D:$D,CK$2)</f>
        <v>0</v>
      </c>
      <c r="CL20" s="5">
        <f>SUMIFS(Data!$A:$A, Data!$I:$I,$A20,Data!$C:$C,CL$1,Data!$D:$D,CL$2) + SUMIFS(Data!$A:$A, Data!$J:$J,$A20,Data!$C:$C,CL$1,Data!$D:$D,CL$2)</f>
        <v>0</v>
      </c>
      <c r="CM20" s="5">
        <f>SUMIFS(Data!$A:$A, Data!$I:$I,$A20,Data!$C:$C,CM$1,Data!$D:$D,CM$2) + SUMIFS(Data!$A:$A, Data!$J:$J,$A20,Data!$C:$C,CM$1,Data!$D:$D,CM$2)</f>
        <v>0</v>
      </c>
      <c r="CN20" s="5">
        <f>SUMIFS(Data!$A:$A, Data!$I:$I,$A20,Data!$C:$C,CN$1,Data!$D:$D,CN$2) + SUMIFS(Data!$A:$A, Data!$J:$J,$A20,Data!$C:$C,CN$1,Data!$D:$D,CN$2)</f>
        <v>0</v>
      </c>
      <c r="CO20" s="5">
        <f>SUMIFS(Data!$A:$A, Data!$I:$I,$A20,Data!$C:$C,CO$1,Data!$D:$D,CO$2) + SUMIFS(Data!$A:$A, Data!$J:$J,$A20,Data!$C:$C,CO$1,Data!$D:$D,CO$2)</f>
        <v>0</v>
      </c>
      <c r="CP20" s="5">
        <f>SUMIFS(Data!$A:$A, Data!$I:$I,$A20,Data!$C:$C,CP$1,Data!$D:$D,CP$2) + SUMIFS(Data!$A:$A, Data!$J:$J,$A20,Data!$C:$C,CP$1,Data!$D:$D,CP$2)</f>
        <v>0</v>
      </c>
      <c r="CQ20" s="5">
        <f>SUMIFS(Data!$A:$A, Data!$I:$I,$A20,Data!$C:$C,CQ$1,Data!$D:$D,CQ$2) + SUMIFS(Data!$A:$A, Data!$J:$J,$A20,Data!$C:$C,CQ$1,Data!$D:$D,CQ$2)</f>
        <v>0</v>
      </c>
      <c r="CR20" s="5">
        <f>SUMIFS(Data!$A:$A, Data!$I:$I,$A20,Data!$C:$C,CR$1,Data!$D:$D,CR$2) + SUMIFS(Data!$A:$A, Data!$J:$J,$A20,Data!$C:$C,CR$1,Data!$D:$D,CR$2)</f>
        <v>0</v>
      </c>
      <c r="CS20" s="5">
        <f>SUMIFS(Data!$A:$A, Data!$I:$I,$A20,Data!$C:$C,CS$1,Data!$D:$D,CS$2) + SUMIFS(Data!$A:$A, Data!$J:$J,$A20,Data!$C:$C,CS$1,Data!$D:$D,CS$2)</f>
        <v>0</v>
      </c>
      <c r="CT20" s="5">
        <f>SUMIFS(Data!$A:$A, Data!$I:$I,$A20,Data!$C:$C,CT$1,Data!$D:$D,CT$2) + SUMIFS(Data!$A:$A, Data!$J:$J,$A20,Data!$C:$C,CT$1,Data!$D:$D,CT$2)</f>
        <v>0</v>
      </c>
      <c r="CU20" s="5">
        <f>SUMIFS(Data!$A:$A, Data!$I:$I,$A20,Data!$C:$C,CU$1,Data!$D:$D,CU$2) + SUMIFS(Data!$A:$A, Data!$J:$J,$A20,Data!$C:$C,CU$1,Data!$D:$D,CU$2)</f>
        <v>0</v>
      </c>
      <c r="CV20" s="5">
        <f>SUMIFS(Data!$A:$A, Data!$I:$I,$A20,Data!$C:$C,CV$1,Data!$D:$D,CV$2) + SUMIFS(Data!$A:$A, Data!$J:$J,$A20,Data!$C:$C,CV$1,Data!$D:$D,CV$2)</f>
        <v>0</v>
      </c>
      <c r="CW20" s="5">
        <f t="shared" ref="CW20:CX20" si="19">SUMIF($B$2:$CV$2,CW$2, $B20:$CV20)</f>
        <v>1</v>
      </c>
      <c r="CX20" s="5">
        <f t="shared" si="19"/>
        <v>0</v>
      </c>
      <c r="CY20" s="5">
        <f t="shared" si="3"/>
        <v>1</v>
      </c>
    </row>
    <row r="21">
      <c r="A21" s="5" t="str">
        <f>Countries!A19</f>
        <v>COR</v>
      </c>
      <c r="B21" s="5">
        <f>SUMIFS(Data!$A:$A, Data!$I:$I,$A21,Data!$C:$C,B$1,Data!$D:$D,B$2) + SUMIFS(Data!$A:$A, Data!$J:$J,$A21,Data!$C:$C,B$1,Data!$D:$D,B$2)</f>
        <v>0</v>
      </c>
      <c r="C21" s="5">
        <f>SUMIFS(Data!$A:$A, Data!$I:$I,$A21,Data!$C:$C,C$1,Data!$D:$D,C$2) + SUMIFS(Data!$A:$A, Data!$J:$J,$A21,Data!$C:$C,C$1,Data!$D:$D,C$2)</f>
        <v>0</v>
      </c>
      <c r="D21" s="5">
        <f>SUMIFS(Data!$A:$A, Data!$I:$I,$A21,Data!$C:$C,D$1,Data!$D:$D,D$2) + SUMIFS(Data!$A:$A, Data!$J:$J,$A21,Data!$C:$C,D$1,Data!$D:$D,D$2)</f>
        <v>0</v>
      </c>
      <c r="E21" s="5">
        <f>SUMIFS(Data!$A:$A, Data!$I:$I,$A21,Data!$C:$C,E$1,Data!$D:$D,E$2) + SUMIFS(Data!$A:$A, Data!$J:$J,$A21,Data!$C:$C,E$1,Data!$D:$D,E$2)</f>
        <v>0</v>
      </c>
      <c r="F21" s="5">
        <f>SUMIFS(Data!$A:$A, Data!$I:$I,$A21,Data!$C:$C,F$1,Data!$D:$D,F$2) + SUMIFS(Data!$A:$A, Data!$J:$J,$A21,Data!$C:$C,F$1,Data!$D:$D,F$2)</f>
        <v>0</v>
      </c>
      <c r="G21" s="5">
        <f>SUMIFS(Data!$A:$A, Data!$I:$I,$A21,Data!$C:$C,G$1,Data!$D:$D,G$2) + SUMIFS(Data!$A:$A, Data!$J:$J,$A21,Data!$C:$C,G$1,Data!$D:$D,G$2)</f>
        <v>0</v>
      </c>
      <c r="H21" s="5">
        <f>SUMIFS(Data!$A:$A, Data!$I:$I,$A21,Data!$C:$C,H$1,Data!$D:$D,H$2) + SUMIFS(Data!$A:$A, Data!$J:$J,$A21,Data!$C:$C,H$1,Data!$D:$D,H$2)</f>
        <v>0</v>
      </c>
      <c r="I21" s="5">
        <f>SUMIFS(Data!$A:$A, Data!$I:$I,$A21,Data!$C:$C,I$1,Data!$D:$D,I$2) + SUMIFS(Data!$A:$A, Data!$J:$J,$A21,Data!$C:$C,I$1,Data!$D:$D,I$2)</f>
        <v>0</v>
      </c>
      <c r="J21" s="5">
        <f>SUMIFS(Data!$A:$A, Data!$I:$I,$A21,Data!$C:$C,J$1,Data!$D:$D,J$2) + SUMIFS(Data!$A:$A, Data!$J:$J,$A21,Data!$C:$C,J$1,Data!$D:$D,J$2)</f>
        <v>0</v>
      </c>
      <c r="K21" s="5">
        <f>SUMIFS(Data!$A:$A, Data!$I:$I,$A21,Data!$C:$C,K$1,Data!$D:$D,K$2) + SUMIFS(Data!$A:$A, Data!$J:$J,$A21,Data!$C:$C,K$1,Data!$D:$D,K$2)</f>
        <v>0</v>
      </c>
      <c r="L21" s="5">
        <f>SUMIFS(Data!$A:$A, Data!$I:$I,$A21,Data!$C:$C,L$1,Data!$D:$D,L$2) + SUMIFS(Data!$A:$A, Data!$J:$J,$A21,Data!$C:$C,L$1,Data!$D:$D,L$2)</f>
        <v>0</v>
      </c>
      <c r="M21" s="5">
        <f>SUMIFS(Data!$A:$A, Data!$I:$I,$A21,Data!$C:$C,M$1,Data!$D:$D,M$2) + SUMIFS(Data!$A:$A, Data!$J:$J,$A21,Data!$C:$C,M$1,Data!$D:$D,M$2)</f>
        <v>0</v>
      </c>
      <c r="N21" s="5">
        <f>SUMIFS(Data!$A:$A, Data!$I:$I,$A21,Data!$C:$C,N$1,Data!$D:$D,N$2) + SUMIFS(Data!$A:$A, Data!$J:$J,$A21,Data!$C:$C,N$1,Data!$D:$D,N$2)</f>
        <v>0</v>
      </c>
      <c r="O21" s="5">
        <f>SUMIFS(Data!$A:$A, Data!$I:$I,$A21,Data!$C:$C,O$1,Data!$D:$D,O$2) + SUMIFS(Data!$A:$A, Data!$J:$J,$A21,Data!$C:$C,O$1,Data!$D:$D,O$2)</f>
        <v>0</v>
      </c>
      <c r="P21" s="5">
        <f>SUMIFS(Data!$A:$A, Data!$I:$I,$A21,Data!$C:$C,P$1,Data!$D:$D,P$2) + SUMIFS(Data!$A:$A, Data!$J:$J,$A21,Data!$C:$C,P$1,Data!$D:$D,P$2)</f>
        <v>0</v>
      </c>
      <c r="Q21" s="5">
        <f>SUMIFS(Data!$A:$A, Data!$I:$I,$A21,Data!$C:$C,Q$1,Data!$D:$D,Q$2) + SUMIFS(Data!$A:$A, Data!$J:$J,$A21,Data!$C:$C,Q$1,Data!$D:$D,Q$2)</f>
        <v>0</v>
      </c>
      <c r="R21" s="5">
        <f>SUMIFS(Data!$A:$A, Data!$I:$I,$A21,Data!$C:$C,R$1,Data!$D:$D,R$2) + SUMIFS(Data!$A:$A, Data!$J:$J,$A21,Data!$C:$C,R$1,Data!$D:$D,R$2)</f>
        <v>0</v>
      </c>
      <c r="S21" s="5">
        <f>SUMIFS(Data!$A:$A, Data!$I:$I,$A21,Data!$C:$C,S$1,Data!$D:$D,S$2) + SUMIFS(Data!$A:$A, Data!$J:$J,$A21,Data!$C:$C,S$1,Data!$D:$D,S$2)</f>
        <v>0</v>
      </c>
      <c r="T21" s="5">
        <f>SUMIFS(Data!$A:$A, Data!$I:$I,$A21,Data!$C:$C,T$1,Data!$D:$D,T$2) + SUMIFS(Data!$A:$A, Data!$J:$J,$A21,Data!$C:$C,T$1,Data!$D:$D,T$2)</f>
        <v>0</v>
      </c>
      <c r="U21" s="5">
        <f>SUMIFS(Data!$A:$A, Data!$I:$I,$A21,Data!$C:$C,U$1,Data!$D:$D,U$2) + SUMIFS(Data!$A:$A, Data!$J:$J,$A21,Data!$C:$C,U$1,Data!$D:$D,U$2)</f>
        <v>0</v>
      </c>
      <c r="V21" s="5">
        <f>SUMIFS(Data!$A:$A, Data!$I:$I,$A21,Data!$C:$C,V$1,Data!$D:$D,V$2) + SUMIFS(Data!$A:$A, Data!$J:$J,$A21,Data!$C:$C,V$1,Data!$D:$D,V$2)</f>
        <v>0</v>
      </c>
      <c r="W21" s="5">
        <f>SUMIFS(Data!$A:$A, Data!$I:$I,$A21,Data!$C:$C,W$1,Data!$D:$D,W$2) + SUMIFS(Data!$A:$A, Data!$J:$J,$A21,Data!$C:$C,W$1,Data!$D:$D,W$2)</f>
        <v>0</v>
      </c>
      <c r="X21" s="5">
        <f>SUMIFS(Data!$A:$A, Data!$I:$I,$A21,Data!$C:$C,X$1,Data!$D:$D,X$2) + SUMIFS(Data!$A:$A, Data!$J:$J,$A21,Data!$C:$C,X$1,Data!$D:$D,X$2)</f>
        <v>0</v>
      </c>
      <c r="Y21" s="5">
        <f>SUMIFS(Data!$A:$A, Data!$I:$I,$A21,Data!$C:$C,Y$1,Data!$D:$D,Y$2) + SUMIFS(Data!$A:$A, Data!$J:$J,$A21,Data!$C:$C,Y$1,Data!$D:$D,Y$2)</f>
        <v>0</v>
      </c>
      <c r="Z21" s="5">
        <f>SUMIFS(Data!$A:$A, Data!$I:$I,$A21,Data!$C:$C,Z$1,Data!$D:$D,Z$2) + SUMIFS(Data!$A:$A, Data!$J:$J,$A21,Data!$C:$C,Z$1,Data!$D:$D,Z$2)</f>
        <v>0</v>
      </c>
      <c r="AA21" s="5">
        <f>SUMIFS(Data!$A:$A, Data!$I:$I,$A21,Data!$C:$C,AA$1,Data!$D:$D,AA$2) + SUMIFS(Data!$A:$A, Data!$J:$J,$A21,Data!$C:$C,AA$1,Data!$D:$D,AA$2)</f>
        <v>0</v>
      </c>
      <c r="AB21" s="5">
        <f>SUMIFS(Data!$A:$A, Data!$I:$I,$A21,Data!$C:$C,AB$1,Data!$D:$D,AB$2) + SUMIFS(Data!$A:$A, Data!$J:$J,$A21,Data!$C:$C,AB$1,Data!$D:$D,AB$2)</f>
        <v>0</v>
      </c>
      <c r="AC21" s="5">
        <f>SUMIFS(Data!$A:$A, Data!$I:$I,$A21,Data!$C:$C,AC$1,Data!$D:$D,AC$2) + SUMIFS(Data!$A:$A, Data!$J:$J,$A21,Data!$C:$C,AC$1,Data!$D:$D,AC$2)</f>
        <v>0</v>
      </c>
      <c r="AD21" s="5">
        <f>SUMIFS(Data!$A:$A, Data!$I:$I,$A21,Data!$C:$C,AD$1,Data!$D:$D,AD$2) + SUMIFS(Data!$A:$A, Data!$J:$J,$A21,Data!$C:$C,AD$1,Data!$D:$D,AD$2)</f>
        <v>0</v>
      </c>
      <c r="AE21" s="5">
        <f>SUMIFS(Data!$A:$A, Data!$I:$I,$A21,Data!$C:$C,AE$1,Data!$D:$D,AE$2) + SUMIFS(Data!$A:$A, Data!$J:$J,$A21,Data!$C:$C,AE$1,Data!$D:$D,AE$2)</f>
        <v>0</v>
      </c>
      <c r="AF21" s="5">
        <f>SUMIFS(Data!$A:$A, Data!$I:$I,$A21,Data!$C:$C,AF$1,Data!$D:$D,AF$2) + SUMIFS(Data!$A:$A, Data!$J:$J,$A21,Data!$C:$C,AF$1,Data!$D:$D,AF$2)</f>
        <v>0</v>
      </c>
      <c r="AG21" s="5">
        <f>SUMIFS(Data!$A:$A, Data!$I:$I,$A21,Data!$C:$C,AG$1,Data!$D:$D,AG$2) + SUMIFS(Data!$A:$A, Data!$J:$J,$A21,Data!$C:$C,AG$1,Data!$D:$D,AG$2)</f>
        <v>0</v>
      </c>
      <c r="AH21" s="5">
        <f>SUMIFS(Data!$A:$A, Data!$I:$I,$A21,Data!$C:$C,AH$1,Data!$D:$D,AH$2) + SUMIFS(Data!$A:$A, Data!$J:$J,$A21,Data!$C:$C,AH$1,Data!$D:$D,AH$2)</f>
        <v>0</v>
      </c>
      <c r="AI21" s="5">
        <f>SUMIFS(Data!$A:$A, Data!$I:$I,$A21,Data!$C:$C,AI$1,Data!$D:$D,AI$2) + SUMIFS(Data!$A:$A, Data!$J:$J,$A21,Data!$C:$C,AI$1,Data!$D:$D,AI$2)</f>
        <v>0</v>
      </c>
      <c r="AJ21" s="5">
        <f>SUMIFS(Data!$A:$A, Data!$I:$I,$A21,Data!$C:$C,AJ$1,Data!$D:$D,AJ$2) + SUMIFS(Data!$A:$A, Data!$J:$J,$A21,Data!$C:$C,AJ$1,Data!$D:$D,AJ$2)</f>
        <v>0</v>
      </c>
      <c r="AK21" s="5">
        <f>SUMIFS(Data!$A:$A, Data!$I:$I,$A21,Data!$C:$C,AK$1,Data!$D:$D,AK$2) + SUMIFS(Data!$A:$A, Data!$J:$J,$A21,Data!$C:$C,AK$1,Data!$D:$D,AK$2)</f>
        <v>0</v>
      </c>
      <c r="AL21" s="5">
        <f>SUMIFS(Data!$A:$A, Data!$I:$I,$A21,Data!$C:$C,AL$1,Data!$D:$D,AL$2) + SUMIFS(Data!$A:$A, Data!$J:$J,$A21,Data!$C:$C,AL$1,Data!$D:$D,AL$2)</f>
        <v>0</v>
      </c>
      <c r="AM21" s="5">
        <f>SUMIFS(Data!$A:$A, Data!$I:$I,$A21,Data!$C:$C,AM$1,Data!$D:$D,AM$2) + SUMIFS(Data!$A:$A, Data!$J:$J,$A21,Data!$C:$C,AM$1,Data!$D:$D,AM$2)</f>
        <v>0</v>
      </c>
      <c r="AN21" s="5">
        <f>SUMIFS(Data!$A:$A, Data!$I:$I,$A21,Data!$C:$C,AN$1,Data!$D:$D,AN$2) + SUMIFS(Data!$A:$A, Data!$J:$J,$A21,Data!$C:$C,AN$1,Data!$D:$D,AN$2)</f>
        <v>0</v>
      </c>
      <c r="AO21" s="5">
        <f>SUMIFS(Data!$A:$A, Data!$I:$I,$A21,Data!$C:$C,AO$1,Data!$D:$D,AO$2) + SUMIFS(Data!$A:$A, Data!$J:$J,$A21,Data!$C:$C,AO$1,Data!$D:$D,AO$2)</f>
        <v>0</v>
      </c>
      <c r="AP21" s="5">
        <f>SUMIFS(Data!$A:$A, Data!$I:$I,$A21,Data!$C:$C,AP$1,Data!$D:$D,AP$2) + SUMIFS(Data!$A:$A, Data!$J:$J,$A21,Data!$C:$C,AP$1,Data!$D:$D,AP$2)</f>
        <v>0</v>
      </c>
      <c r="AQ21" s="5">
        <f>SUMIFS(Data!$A:$A, Data!$I:$I,$A21,Data!$C:$C,AQ$1,Data!$D:$D,AQ$2) + SUMIFS(Data!$A:$A, Data!$J:$J,$A21,Data!$C:$C,AQ$1,Data!$D:$D,AQ$2)</f>
        <v>0</v>
      </c>
      <c r="AR21" s="5">
        <f>SUMIFS(Data!$A:$A, Data!$I:$I,$A21,Data!$C:$C,AR$1,Data!$D:$D,AR$2) + SUMIFS(Data!$A:$A, Data!$J:$J,$A21,Data!$C:$C,AR$1,Data!$D:$D,AR$2)</f>
        <v>0</v>
      </c>
      <c r="AS21" s="5">
        <f>SUMIFS(Data!$A:$A, Data!$I:$I,$A21,Data!$C:$C,AS$1,Data!$D:$D,AS$2) + SUMIFS(Data!$A:$A, Data!$J:$J,$A21,Data!$C:$C,AS$1,Data!$D:$D,AS$2)</f>
        <v>0</v>
      </c>
      <c r="AT21" s="5">
        <f>SUMIFS(Data!$A:$A, Data!$I:$I,$A21,Data!$C:$C,AT$1,Data!$D:$D,AT$2) + SUMIFS(Data!$A:$A, Data!$J:$J,$A21,Data!$C:$C,AT$1,Data!$D:$D,AT$2)</f>
        <v>0</v>
      </c>
      <c r="AU21" s="5">
        <f>SUMIFS(Data!$A:$A, Data!$I:$I,$A21,Data!$C:$C,AU$1,Data!$D:$D,AU$2) + SUMIFS(Data!$A:$A, Data!$J:$J,$A21,Data!$C:$C,AU$1,Data!$D:$D,AU$2)</f>
        <v>0</v>
      </c>
      <c r="AV21" s="5">
        <f>SUMIFS(Data!$A:$A, Data!$I:$I,$A21,Data!$C:$C,AV$1,Data!$D:$D,AV$2) + SUMIFS(Data!$A:$A, Data!$J:$J,$A21,Data!$C:$C,AV$1,Data!$D:$D,AV$2)</f>
        <v>0</v>
      </c>
      <c r="AW21" s="5">
        <f>SUMIFS(Data!$A:$A, Data!$I:$I,$A21,Data!$C:$C,AW$1,Data!$D:$D,AW$2) + SUMIFS(Data!$A:$A, Data!$J:$J,$A21,Data!$C:$C,AW$1,Data!$D:$D,AW$2)</f>
        <v>0</v>
      </c>
      <c r="AX21" s="5">
        <f>SUMIFS(Data!$A:$A, Data!$I:$I,$A21,Data!$C:$C,AX$1,Data!$D:$D,AX$2) + SUMIFS(Data!$A:$A, Data!$J:$J,$A21,Data!$C:$C,AX$1,Data!$D:$D,AX$2)</f>
        <v>0</v>
      </c>
      <c r="AY21" s="5">
        <f>SUMIFS(Data!$A:$A, Data!$I:$I,$A21,Data!$C:$C,AY$1,Data!$D:$D,AY$2) + SUMIFS(Data!$A:$A, Data!$J:$J,$A21,Data!$C:$C,AY$1,Data!$D:$D,AY$2)</f>
        <v>0</v>
      </c>
      <c r="AZ21" s="5">
        <f>SUMIFS(Data!$A:$A, Data!$I:$I,$A21,Data!$C:$C,AZ$1,Data!$D:$D,AZ$2) + SUMIFS(Data!$A:$A, Data!$J:$J,$A21,Data!$C:$C,AZ$1,Data!$D:$D,AZ$2)</f>
        <v>0</v>
      </c>
      <c r="BA21" s="5">
        <f>SUMIFS(Data!$A:$A, Data!$I:$I,$A21,Data!$C:$C,BA$1,Data!$D:$D,BA$2) + SUMIFS(Data!$A:$A, Data!$J:$J,$A21,Data!$C:$C,BA$1,Data!$D:$D,BA$2)</f>
        <v>0</v>
      </c>
      <c r="BB21" s="5">
        <f>SUMIFS(Data!$A:$A, Data!$I:$I,$A21,Data!$C:$C,BB$1,Data!$D:$D,BB$2) + SUMIFS(Data!$A:$A, Data!$J:$J,$A21,Data!$C:$C,BB$1,Data!$D:$D,BB$2)</f>
        <v>0</v>
      </c>
      <c r="BC21" s="5">
        <f>SUMIFS(Data!$A:$A, Data!$I:$I,$A21,Data!$C:$C,BC$1,Data!$D:$D,BC$2) + SUMIFS(Data!$A:$A, Data!$J:$J,$A21,Data!$C:$C,BC$1,Data!$D:$D,BC$2)</f>
        <v>0</v>
      </c>
      <c r="BD21" s="5">
        <f>SUMIFS(Data!$A:$A, Data!$I:$I,$A21,Data!$C:$C,BD$1,Data!$D:$D,BD$2) + SUMIFS(Data!$A:$A, Data!$J:$J,$A21,Data!$C:$C,BD$1,Data!$D:$D,BD$2)</f>
        <v>0</v>
      </c>
      <c r="BE21" s="5">
        <f>SUMIFS(Data!$A:$A, Data!$I:$I,$A21,Data!$C:$C,BE$1,Data!$D:$D,BE$2) + SUMIFS(Data!$A:$A, Data!$J:$J,$A21,Data!$C:$C,BE$1,Data!$D:$D,BE$2)</f>
        <v>0</v>
      </c>
      <c r="BF21" s="5">
        <f>SUMIFS(Data!$A:$A, Data!$I:$I,$A21,Data!$C:$C,BF$1,Data!$D:$D,BF$2) + SUMIFS(Data!$A:$A, Data!$J:$J,$A21,Data!$C:$C,BF$1,Data!$D:$D,BF$2)</f>
        <v>0</v>
      </c>
      <c r="BG21" s="5">
        <f>SUMIFS(Data!$A:$A, Data!$I:$I,$A21,Data!$C:$C,BG$1,Data!$D:$D,BG$2) + SUMIFS(Data!$A:$A, Data!$J:$J,$A21,Data!$C:$C,BG$1,Data!$D:$D,BG$2)</f>
        <v>0</v>
      </c>
      <c r="BH21" s="5">
        <f>SUMIFS(Data!$A:$A, Data!$I:$I,$A21,Data!$C:$C,BH$1,Data!$D:$D,BH$2) + SUMIFS(Data!$A:$A, Data!$J:$J,$A21,Data!$C:$C,BH$1,Data!$D:$D,BH$2)</f>
        <v>0</v>
      </c>
      <c r="BI21" s="5">
        <f>SUMIFS(Data!$A:$A, Data!$I:$I,$A21,Data!$C:$C,BI$1,Data!$D:$D,BI$2) + SUMIFS(Data!$A:$A, Data!$J:$J,$A21,Data!$C:$C,BI$1,Data!$D:$D,BI$2)</f>
        <v>0</v>
      </c>
      <c r="BJ21" s="5">
        <f>SUMIFS(Data!$A:$A, Data!$I:$I,$A21,Data!$C:$C,BJ$1,Data!$D:$D,BJ$2) + SUMIFS(Data!$A:$A, Data!$J:$J,$A21,Data!$C:$C,BJ$1,Data!$D:$D,BJ$2)</f>
        <v>0</v>
      </c>
      <c r="BK21" s="5">
        <f>SUMIFS(Data!$A:$A, Data!$I:$I,$A21,Data!$C:$C,BK$1,Data!$D:$D,BK$2) + SUMIFS(Data!$A:$A, Data!$J:$J,$A21,Data!$C:$C,BK$1,Data!$D:$D,BK$2)</f>
        <v>0</v>
      </c>
      <c r="BL21" s="5">
        <f>SUMIFS(Data!$A:$A, Data!$I:$I,$A21,Data!$C:$C,BL$1,Data!$D:$D,BL$2) + SUMIFS(Data!$A:$A, Data!$J:$J,$A21,Data!$C:$C,BL$1,Data!$D:$D,BL$2)</f>
        <v>0</v>
      </c>
      <c r="BM21" s="5">
        <f>SUMIFS(Data!$A:$A, Data!$I:$I,$A21,Data!$C:$C,BM$1,Data!$D:$D,BM$2) + SUMIFS(Data!$A:$A, Data!$J:$J,$A21,Data!$C:$C,BM$1,Data!$D:$D,BM$2)</f>
        <v>0</v>
      </c>
      <c r="BN21" s="5">
        <f>SUMIFS(Data!$A:$A, Data!$I:$I,$A21,Data!$C:$C,BN$1,Data!$D:$D,BN$2) + SUMIFS(Data!$A:$A, Data!$J:$J,$A21,Data!$C:$C,BN$1,Data!$D:$D,BN$2)</f>
        <v>0</v>
      </c>
      <c r="BO21" s="5">
        <f>SUMIFS(Data!$A:$A, Data!$I:$I,$A21,Data!$C:$C,BO$1,Data!$D:$D,BO$2) + SUMIFS(Data!$A:$A, Data!$J:$J,$A21,Data!$C:$C,BO$1,Data!$D:$D,BO$2)</f>
        <v>0</v>
      </c>
      <c r="BP21" s="5">
        <f>SUMIFS(Data!$A:$A, Data!$I:$I,$A21,Data!$C:$C,BP$1,Data!$D:$D,BP$2) + SUMIFS(Data!$A:$A, Data!$J:$J,$A21,Data!$C:$C,BP$1,Data!$D:$D,BP$2)</f>
        <v>0</v>
      </c>
      <c r="BQ21" s="5">
        <f>SUMIFS(Data!$A:$A, Data!$I:$I,$A21,Data!$C:$C,BQ$1,Data!$D:$D,BQ$2) + SUMIFS(Data!$A:$A, Data!$J:$J,$A21,Data!$C:$C,BQ$1,Data!$D:$D,BQ$2)</f>
        <v>0</v>
      </c>
      <c r="BR21" s="5">
        <f>SUMIFS(Data!$A:$A, Data!$I:$I,$A21,Data!$C:$C,BR$1,Data!$D:$D,BR$2) + SUMIFS(Data!$A:$A, Data!$J:$J,$A21,Data!$C:$C,BR$1,Data!$D:$D,BR$2)</f>
        <v>0</v>
      </c>
      <c r="BS21" s="5">
        <f>SUMIFS(Data!$A:$A, Data!$I:$I,$A21,Data!$C:$C,BS$1,Data!$D:$D,BS$2) + SUMIFS(Data!$A:$A, Data!$J:$J,$A21,Data!$C:$C,BS$1,Data!$D:$D,BS$2)</f>
        <v>0</v>
      </c>
      <c r="BT21" s="5">
        <f>SUMIFS(Data!$A:$A, Data!$I:$I,$A21,Data!$C:$C,BT$1,Data!$D:$D,BT$2) + SUMIFS(Data!$A:$A, Data!$J:$J,$A21,Data!$C:$C,BT$1,Data!$D:$D,BT$2)</f>
        <v>0</v>
      </c>
      <c r="BU21" s="5">
        <f>SUMIFS(Data!$A:$A, Data!$I:$I,$A21,Data!$C:$C,BU$1,Data!$D:$D,BU$2) + SUMIFS(Data!$A:$A, Data!$J:$J,$A21,Data!$C:$C,BU$1,Data!$D:$D,BU$2)</f>
        <v>0</v>
      </c>
      <c r="BV21" s="5">
        <f>SUMIFS(Data!$A:$A, Data!$I:$I,$A21,Data!$C:$C,BV$1,Data!$D:$D,BV$2) + SUMIFS(Data!$A:$A, Data!$J:$J,$A21,Data!$C:$C,BV$1,Data!$D:$D,BV$2)</f>
        <v>0</v>
      </c>
      <c r="BW21" s="5">
        <f>SUMIFS(Data!$A:$A, Data!$I:$I,$A21,Data!$C:$C,BW$1,Data!$D:$D,BW$2) + SUMIFS(Data!$A:$A, Data!$J:$J,$A21,Data!$C:$C,BW$1,Data!$D:$D,BW$2)</f>
        <v>0</v>
      </c>
      <c r="BX21" s="5">
        <f>SUMIFS(Data!$A:$A, Data!$I:$I,$A21,Data!$C:$C,BX$1,Data!$D:$D,BX$2) + SUMIFS(Data!$A:$A, Data!$J:$J,$A21,Data!$C:$C,BX$1,Data!$D:$D,BX$2)</f>
        <v>0</v>
      </c>
      <c r="BY21" s="5">
        <f>SUMIFS(Data!$A:$A, Data!$I:$I,$A21,Data!$C:$C,BY$1,Data!$D:$D,BY$2) + SUMIFS(Data!$A:$A, Data!$J:$J,$A21,Data!$C:$C,BY$1,Data!$D:$D,BY$2)</f>
        <v>0</v>
      </c>
      <c r="BZ21" s="5">
        <f>SUMIFS(Data!$A:$A, Data!$I:$I,$A21,Data!$C:$C,BZ$1,Data!$D:$D,BZ$2) + SUMIFS(Data!$A:$A, Data!$J:$J,$A21,Data!$C:$C,BZ$1,Data!$D:$D,BZ$2)</f>
        <v>0</v>
      </c>
      <c r="CA21" s="5">
        <f>SUMIFS(Data!$A:$A, Data!$I:$I,$A21,Data!$C:$C,CA$1,Data!$D:$D,CA$2) + SUMIFS(Data!$A:$A, Data!$J:$J,$A21,Data!$C:$C,CA$1,Data!$D:$D,CA$2)</f>
        <v>0</v>
      </c>
      <c r="CB21" s="5">
        <f>SUMIFS(Data!$A:$A, Data!$I:$I,$A21,Data!$C:$C,CB$1,Data!$D:$D,CB$2) + SUMIFS(Data!$A:$A, Data!$J:$J,$A21,Data!$C:$C,CB$1,Data!$D:$D,CB$2)</f>
        <v>0</v>
      </c>
      <c r="CC21" s="5">
        <f>SUMIFS(Data!$A:$A, Data!$I:$I,$A21,Data!$C:$C,CC$1,Data!$D:$D,CC$2) + SUMIFS(Data!$A:$A, Data!$J:$J,$A21,Data!$C:$C,CC$1,Data!$D:$D,CC$2)</f>
        <v>0</v>
      </c>
      <c r="CD21" s="5">
        <f>SUMIFS(Data!$A:$A, Data!$I:$I,$A21,Data!$C:$C,CD$1,Data!$D:$D,CD$2) + SUMIFS(Data!$A:$A, Data!$J:$J,$A21,Data!$C:$C,CD$1,Data!$D:$D,CD$2)</f>
        <v>0</v>
      </c>
      <c r="CE21" s="5">
        <f>SUMIFS(Data!$A:$A, Data!$I:$I,$A21,Data!$C:$C,CE$1,Data!$D:$D,CE$2) + SUMIFS(Data!$A:$A, Data!$J:$J,$A21,Data!$C:$C,CE$1,Data!$D:$D,CE$2)</f>
        <v>0</v>
      </c>
      <c r="CF21" s="5">
        <f>SUMIFS(Data!$A:$A, Data!$I:$I,$A21,Data!$C:$C,CF$1,Data!$D:$D,CF$2) + SUMIFS(Data!$A:$A, Data!$J:$J,$A21,Data!$C:$C,CF$1,Data!$D:$D,CF$2)</f>
        <v>0</v>
      </c>
      <c r="CG21" s="5">
        <f>SUMIFS(Data!$A:$A, Data!$I:$I,$A21,Data!$C:$C,CG$1,Data!$D:$D,CG$2) + SUMIFS(Data!$A:$A, Data!$J:$J,$A21,Data!$C:$C,CG$1,Data!$D:$D,CG$2)</f>
        <v>0</v>
      </c>
      <c r="CH21" s="5">
        <f>SUMIFS(Data!$A:$A, Data!$I:$I,$A21,Data!$C:$C,CH$1,Data!$D:$D,CH$2) + SUMIFS(Data!$A:$A, Data!$J:$J,$A21,Data!$C:$C,CH$1,Data!$D:$D,CH$2)</f>
        <v>0</v>
      </c>
      <c r="CI21" s="5">
        <f>SUMIFS(Data!$A:$A, Data!$I:$I,$A21,Data!$C:$C,CI$1,Data!$D:$D,CI$2) + SUMIFS(Data!$A:$A, Data!$J:$J,$A21,Data!$C:$C,CI$1,Data!$D:$D,CI$2)</f>
        <v>0</v>
      </c>
      <c r="CJ21" s="5">
        <f>SUMIFS(Data!$A:$A, Data!$I:$I,$A21,Data!$C:$C,CJ$1,Data!$D:$D,CJ$2) + SUMIFS(Data!$A:$A, Data!$J:$J,$A21,Data!$C:$C,CJ$1,Data!$D:$D,CJ$2)</f>
        <v>0</v>
      </c>
      <c r="CK21" s="5">
        <f>SUMIFS(Data!$A:$A, Data!$I:$I,$A21,Data!$C:$C,CK$1,Data!$D:$D,CK$2) + SUMIFS(Data!$A:$A, Data!$J:$J,$A21,Data!$C:$C,CK$1,Data!$D:$D,CK$2)</f>
        <v>0</v>
      </c>
      <c r="CL21" s="5">
        <f>SUMIFS(Data!$A:$A, Data!$I:$I,$A21,Data!$C:$C,CL$1,Data!$D:$D,CL$2) + SUMIFS(Data!$A:$A, Data!$J:$J,$A21,Data!$C:$C,CL$1,Data!$D:$D,CL$2)</f>
        <v>0</v>
      </c>
      <c r="CM21" s="5">
        <f>SUMIFS(Data!$A:$A, Data!$I:$I,$A21,Data!$C:$C,CM$1,Data!$D:$D,CM$2) + SUMIFS(Data!$A:$A, Data!$J:$J,$A21,Data!$C:$C,CM$1,Data!$D:$D,CM$2)</f>
        <v>0</v>
      </c>
      <c r="CN21" s="5">
        <f>SUMIFS(Data!$A:$A, Data!$I:$I,$A21,Data!$C:$C,CN$1,Data!$D:$D,CN$2) + SUMIFS(Data!$A:$A, Data!$J:$J,$A21,Data!$C:$C,CN$1,Data!$D:$D,CN$2)</f>
        <v>0</v>
      </c>
      <c r="CO21" s="5">
        <f>SUMIFS(Data!$A:$A, Data!$I:$I,$A21,Data!$C:$C,CO$1,Data!$D:$D,CO$2) + SUMIFS(Data!$A:$A, Data!$J:$J,$A21,Data!$C:$C,CO$1,Data!$D:$D,CO$2)</f>
        <v>0</v>
      </c>
      <c r="CP21" s="5">
        <f>SUMIFS(Data!$A:$A, Data!$I:$I,$A21,Data!$C:$C,CP$1,Data!$D:$D,CP$2) + SUMIFS(Data!$A:$A, Data!$J:$J,$A21,Data!$C:$C,CP$1,Data!$D:$D,CP$2)</f>
        <v>0</v>
      </c>
      <c r="CQ21" s="5">
        <f>SUMIFS(Data!$A:$A, Data!$I:$I,$A21,Data!$C:$C,CQ$1,Data!$D:$D,CQ$2) + SUMIFS(Data!$A:$A, Data!$J:$J,$A21,Data!$C:$C,CQ$1,Data!$D:$D,CQ$2)</f>
        <v>0</v>
      </c>
      <c r="CR21" s="5">
        <f>SUMIFS(Data!$A:$A, Data!$I:$I,$A21,Data!$C:$C,CR$1,Data!$D:$D,CR$2) + SUMIFS(Data!$A:$A, Data!$J:$J,$A21,Data!$C:$C,CR$1,Data!$D:$D,CR$2)</f>
        <v>0</v>
      </c>
      <c r="CS21" s="5">
        <f>SUMIFS(Data!$A:$A, Data!$I:$I,$A21,Data!$C:$C,CS$1,Data!$D:$D,CS$2) + SUMIFS(Data!$A:$A, Data!$J:$J,$A21,Data!$C:$C,CS$1,Data!$D:$D,CS$2)</f>
        <v>0</v>
      </c>
      <c r="CT21" s="5">
        <f>SUMIFS(Data!$A:$A, Data!$I:$I,$A21,Data!$C:$C,CT$1,Data!$D:$D,CT$2) + SUMIFS(Data!$A:$A, Data!$J:$J,$A21,Data!$C:$C,CT$1,Data!$D:$D,CT$2)</f>
        <v>0</v>
      </c>
      <c r="CU21" s="5">
        <f>SUMIFS(Data!$A:$A, Data!$I:$I,$A21,Data!$C:$C,CU$1,Data!$D:$D,CU$2) + SUMIFS(Data!$A:$A, Data!$J:$J,$A21,Data!$C:$C,CU$1,Data!$D:$D,CU$2)</f>
        <v>0</v>
      </c>
      <c r="CV21" s="5">
        <f>SUMIFS(Data!$A:$A, Data!$I:$I,$A21,Data!$C:$C,CV$1,Data!$D:$D,CV$2) + SUMIFS(Data!$A:$A, Data!$J:$J,$A21,Data!$C:$C,CV$1,Data!$D:$D,CV$2)</f>
        <v>0</v>
      </c>
      <c r="CW21" s="5">
        <f t="shared" ref="CW21:CX21" si="20">SUMIF($B$2:$CV$2,CW$2, $B21:$CV21)</f>
        <v>0</v>
      </c>
      <c r="CX21" s="5">
        <f t="shared" si="20"/>
        <v>0</v>
      </c>
      <c r="CY21" s="5">
        <f t="shared" si="3"/>
        <v>0</v>
      </c>
    </row>
    <row r="22">
      <c r="A22" s="5" t="str">
        <f>Countries!A20</f>
        <v>CRO</v>
      </c>
      <c r="B22" s="5">
        <f>SUMIFS(Data!$A:$A, Data!$I:$I,$A22,Data!$C:$C,B$1,Data!$D:$D,B$2) + SUMIFS(Data!$A:$A, Data!$J:$J,$A22,Data!$C:$C,B$1,Data!$D:$D,B$2)</f>
        <v>0</v>
      </c>
      <c r="C22" s="5">
        <f>SUMIFS(Data!$A:$A, Data!$I:$I,$A22,Data!$C:$C,C$1,Data!$D:$D,C$2) + SUMIFS(Data!$A:$A, Data!$J:$J,$A22,Data!$C:$C,C$1,Data!$D:$D,C$2)</f>
        <v>0</v>
      </c>
      <c r="D22" s="5">
        <f>SUMIFS(Data!$A:$A, Data!$I:$I,$A22,Data!$C:$C,D$1,Data!$D:$D,D$2) + SUMIFS(Data!$A:$A, Data!$J:$J,$A22,Data!$C:$C,D$1,Data!$D:$D,D$2)</f>
        <v>0</v>
      </c>
      <c r="E22" s="5">
        <f>SUMIFS(Data!$A:$A, Data!$I:$I,$A22,Data!$C:$C,E$1,Data!$D:$D,E$2) + SUMIFS(Data!$A:$A, Data!$J:$J,$A22,Data!$C:$C,E$1,Data!$D:$D,E$2)</f>
        <v>0</v>
      </c>
      <c r="F22" s="5">
        <f>SUMIFS(Data!$A:$A, Data!$I:$I,$A22,Data!$C:$C,F$1,Data!$D:$D,F$2) + SUMIFS(Data!$A:$A, Data!$J:$J,$A22,Data!$C:$C,F$1,Data!$D:$D,F$2)</f>
        <v>0</v>
      </c>
      <c r="G22" s="5">
        <f>SUMIFS(Data!$A:$A, Data!$I:$I,$A22,Data!$C:$C,G$1,Data!$D:$D,G$2) + SUMIFS(Data!$A:$A, Data!$J:$J,$A22,Data!$C:$C,G$1,Data!$D:$D,G$2)</f>
        <v>0</v>
      </c>
      <c r="H22" s="5">
        <f>SUMIFS(Data!$A:$A, Data!$I:$I,$A22,Data!$C:$C,H$1,Data!$D:$D,H$2) + SUMIFS(Data!$A:$A, Data!$J:$J,$A22,Data!$C:$C,H$1,Data!$D:$D,H$2)</f>
        <v>0</v>
      </c>
      <c r="I22" s="5">
        <f>SUMIFS(Data!$A:$A, Data!$I:$I,$A22,Data!$C:$C,I$1,Data!$D:$D,I$2) + SUMIFS(Data!$A:$A, Data!$J:$J,$A22,Data!$C:$C,I$1,Data!$D:$D,I$2)</f>
        <v>0</v>
      </c>
      <c r="J22" s="5">
        <f>SUMIFS(Data!$A:$A, Data!$I:$I,$A22,Data!$C:$C,J$1,Data!$D:$D,J$2) + SUMIFS(Data!$A:$A, Data!$J:$J,$A22,Data!$C:$C,J$1,Data!$D:$D,J$2)</f>
        <v>0</v>
      </c>
      <c r="K22" s="5">
        <f>SUMIFS(Data!$A:$A, Data!$I:$I,$A22,Data!$C:$C,K$1,Data!$D:$D,K$2) + SUMIFS(Data!$A:$A, Data!$J:$J,$A22,Data!$C:$C,K$1,Data!$D:$D,K$2)</f>
        <v>0</v>
      </c>
      <c r="L22" s="5">
        <f>SUMIFS(Data!$A:$A, Data!$I:$I,$A22,Data!$C:$C,L$1,Data!$D:$D,L$2) + SUMIFS(Data!$A:$A, Data!$J:$J,$A22,Data!$C:$C,L$1,Data!$D:$D,L$2)</f>
        <v>0</v>
      </c>
      <c r="M22" s="5">
        <f>SUMIFS(Data!$A:$A, Data!$I:$I,$A22,Data!$C:$C,M$1,Data!$D:$D,M$2) + SUMIFS(Data!$A:$A, Data!$J:$J,$A22,Data!$C:$C,M$1,Data!$D:$D,M$2)</f>
        <v>0</v>
      </c>
      <c r="N22" s="5">
        <f>SUMIFS(Data!$A:$A, Data!$I:$I,$A22,Data!$C:$C,N$1,Data!$D:$D,N$2) + SUMIFS(Data!$A:$A, Data!$J:$J,$A22,Data!$C:$C,N$1,Data!$D:$D,N$2)</f>
        <v>0</v>
      </c>
      <c r="O22" s="5">
        <f>SUMIFS(Data!$A:$A, Data!$I:$I,$A22,Data!$C:$C,O$1,Data!$D:$D,O$2) + SUMIFS(Data!$A:$A, Data!$J:$J,$A22,Data!$C:$C,O$1,Data!$D:$D,O$2)</f>
        <v>0</v>
      </c>
      <c r="P22" s="5">
        <f>SUMIFS(Data!$A:$A, Data!$I:$I,$A22,Data!$C:$C,P$1,Data!$D:$D,P$2) + SUMIFS(Data!$A:$A, Data!$J:$J,$A22,Data!$C:$C,P$1,Data!$D:$D,P$2)</f>
        <v>0</v>
      </c>
      <c r="Q22" s="5">
        <f>SUMIFS(Data!$A:$A, Data!$I:$I,$A22,Data!$C:$C,Q$1,Data!$D:$D,Q$2) + SUMIFS(Data!$A:$A, Data!$J:$J,$A22,Data!$C:$C,Q$1,Data!$D:$D,Q$2)</f>
        <v>0</v>
      </c>
      <c r="R22" s="5">
        <f>SUMIFS(Data!$A:$A, Data!$I:$I,$A22,Data!$C:$C,R$1,Data!$D:$D,R$2) + SUMIFS(Data!$A:$A, Data!$J:$J,$A22,Data!$C:$C,R$1,Data!$D:$D,R$2)</f>
        <v>0</v>
      </c>
      <c r="S22" s="5">
        <f>SUMIFS(Data!$A:$A, Data!$I:$I,$A22,Data!$C:$C,S$1,Data!$D:$D,S$2) + SUMIFS(Data!$A:$A, Data!$J:$J,$A22,Data!$C:$C,S$1,Data!$D:$D,S$2)</f>
        <v>0</v>
      </c>
      <c r="T22" s="5">
        <f>SUMIFS(Data!$A:$A, Data!$I:$I,$A22,Data!$C:$C,T$1,Data!$D:$D,T$2) + SUMIFS(Data!$A:$A, Data!$J:$J,$A22,Data!$C:$C,T$1,Data!$D:$D,T$2)</f>
        <v>0</v>
      </c>
      <c r="U22" s="5">
        <f>SUMIFS(Data!$A:$A, Data!$I:$I,$A22,Data!$C:$C,U$1,Data!$D:$D,U$2) + SUMIFS(Data!$A:$A, Data!$J:$J,$A22,Data!$C:$C,U$1,Data!$D:$D,U$2)</f>
        <v>0</v>
      </c>
      <c r="V22" s="5">
        <f>SUMIFS(Data!$A:$A, Data!$I:$I,$A22,Data!$C:$C,V$1,Data!$D:$D,V$2) + SUMIFS(Data!$A:$A, Data!$J:$J,$A22,Data!$C:$C,V$1,Data!$D:$D,V$2)</f>
        <v>0</v>
      </c>
      <c r="W22" s="5">
        <f>SUMIFS(Data!$A:$A, Data!$I:$I,$A22,Data!$C:$C,W$1,Data!$D:$D,W$2) + SUMIFS(Data!$A:$A, Data!$J:$J,$A22,Data!$C:$C,W$1,Data!$D:$D,W$2)</f>
        <v>0</v>
      </c>
      <c r="X22" s="5">
        <f>SUMIFS(Data!$A:$A, Data!$I:$I,$A22,Data!$C:$C,X$1,Data!$D:$D,X$2) + SUMIFS(Data!$A:$A, Data!$J:$J,$A22,Data!$C:$C,X$1,Data!$D:$D,X$2)</f>
        <v>0</v>
      </c>
      <c r="Y22" s="5">
        <f>SUMIFS(Data!$A:$A, Data!$I:$I,$A22,Data!$C:$C,Y$1,Data!$D:$D,Y$2) + SUMIFS(Data!$A:$A, Data!$J:$J,$A22,Data!$C:$C,Y$1,Data!$D:$D,Y$2)</f>
        <v>0</v>
      </c>
      <c r="Z22" s="5">
        <f>SUMIFS(Data!$A:$A, Data!$I:$I,$A22,Data!$C:$C,Z$1,Data!$D:$D,Z$2) + SUMIFS(Data!$A:$A, Data!$J:$J,$A22,Data!$C:$C,Z$1,Data!$D:$D,Z$2)</f>
        <v>0</v>
      </c>
      <c r="AA22" s="5">
        <f>SUMIFS(Data!$A:$A, Data!$I:$I,$A22,Data!$C:$C,AA$1,Data!$D:$D,AA$2) + SUMIFS(Data!$A:$A, Data!$J:$J,$A22,Data!$C:$C,AA$1,Data!$D:$D,AA$2)</f>
        <v>0</v>
      </c>
      <c r="AB22" s="5">
        <f>SUMIFS(Data!$A:$A, Data!$I:$I,$A22,Data!$C:$C,AB$1,Data!$D:$D,AB$2) + SUMIFS(Data!$A:$A, Data!$J:$J,$A22,Data!$C:$C,AB$1,Data!$D:$D,AB$2)</f>
        <v>0</v>
      </c>
      <c r="AC22" s="5">
        <f>SUMIFS(Data!$A:$A, Data!$I:$I,$A22,Data!$C:$C,AC$1,Data!$D:$D,AC$2) + SUMIFS(Data!$A:$A, Data!$J:$J,$A22,Data!$C:$C,AC$1,Data!$D:$D,AC$2)</f>
        <v>0</v>
      </c>
      <c r="AD22" s="5">
        <f>SUMIFS(Data!$A:$A, Data!$I:$I,$A22,Data!$C:$C,AD$1,Data!$D:$D,AD$2) + SUMIFS(Data!$A:$A, Data!$J:$J,$A22,Data!$C:$C,AD$1,Data!$D:$D,AD$2)</f>
        <v>0</v>
      </c>
      <c r="AE22" s="5">
        <f>SUMIFS(Data!$A:$A, Data!$I:$I,$A22,Data!$C:$C,AE$1,Data!$D:$D,AE$2) + SUMIFS(Data!$A:$A, Data!$J:$J,$A22,Data!$C:$C,AE$1,Data!$D:$D,AE$2)</f>
        <v>0</v>
      </c>
      <c r="AF22" s="5">
        <f>SUMIFS(Data!$A:$A, Data!$I:$I,$A22,Data!$C:$C,AF$1,Data!$D:$D,AF$2) + SUMIFS(Data!$A:$A, Data!$J:$J,$A22,Data!$C:$C,AF$1,Data!$D:$D,AF$2)</f>
        <v>0</v>
      </c>
      <c r="AG22" s="5">
        <f>SUMIFS(Data!$A:$A, Data!$I:$I,$A22,Data!$C:$C,AG$1,Data!$D:$D,AG$2) + SUMIFS(Data!$A:$A, Data!$J:$J,$A22,Data!$C:$C,AG$1,Data!$D:$D,AG$2)</f>
        <v>0</v>
      </c>
      <c r="AH22" s="5">
        <f>SUMIFS(Data!$A:$A, Data!$I:$I,$A22,Data!$C:$C,AH$1,Data!$D:$D,AH$2) + SUMIFS(Data!$A:$A, Data!$J:$J,$A22,Data!$C:$C,AH$1,Data!$D:$D,AH$2)</f>
        <v>0</v>
      </c>
      <c r="AI22" s="5">
        <f>SUMIFS(Data!$A:$A, Data!$I:$I,$A22,Data!$C:$C,AI$1,Data!$D:$D,AI$2) + SUMIFS(Data!$A:$A, Data!$J:$J,$A22,Data!$C:$C,AI$1,Data!$D:$D,AI$2)</f>
        <v>0</v>
      </c>
      <c r="AJ22" s="5">
        <f>SUMIFS(Data!$A:$A, Data!$I:$I,$A22,Data!$C:$C,AJ$1,Data!$D:$D,AJ$2) + SUMIFS(Data!$A:$A, Data!$J:$J,$A22,Data!$C:$C,AJ$1,Data!$D:$D,AJ$2)</f>
        <v>0</v>
      </c>
      <c r="AK22" s="5">
        <f>SUMIFS(Data!$A:$A, Data!$I:$I,$A22,Data!$C:$C,AK$1,Data!$D:$D,AK$2) + SUMIFS(Data!$A:$A, Data!$J:$J,$A22,Data!$C:$C,AK$1,Data!$D:$D,AK$2)</f>
        <v>0</v>
      </c>
      <c r="AL22" s="5">
        <f>SUMIFS(Data!$A:$A, Data!$I:$I,$A22,Data!$C:$C,AL$1,Data!$D:$D,AL$2) + SUMIFS(Data!$A:$A, Data!$J:$J,$A22,Data!$C:$C,AL$1,Data!$D:$D,AL$2)</f>
        <v>0</v>
      </c>
      <c r="AM22" s="5">
        <f>SUMIFS(Data!$A:$A, Data!$I:$I,$A22,Data!$C:$C,AM$1,Data!$D:$D,AM$2) + SUMIFS(Data!$A:$A, Data!$J:$J,$A22,Data!$C:$C,AM$1,Data!$D:$D,AM$2)</f>
        <v>0</v>
      </c>
      <c r="AN22" s="5">
        <f>SUMIFS(Data!$A:$A, Data!$I:$I,$A22,Data!$C:$C,AN$1,Data!$D:$D,AN$2) + SUMIFS(Data!$A:$A, Data!$J:$J,$A22,Data!$C:$C,AN$1,Data!$D:$D,AN$2)</f>
        <v>0</v>
      </c>
      <c r="AO22" s="5">
        <f>SUMIFS(Data!$A:$A, Data!$I:$I,$A22,Data!$C:$C,AO$1,Data!$D:$D,AO$2) + SUMIFS(Data!$A:$A, Data!$J:$J,$A22,Data!$C:$C,AO$1,Data!$D:$D,AO$2)</f>
        <v>0</v>
      </c>
      <c r="AP22" s="5">
        <f>SUMIFS(Data!$A:$A, Data!$I:$I,$A22,Data!$C:$C,AP$1,Data!$D:$D,AP$2) + SUMIFS(Data!$A:$A, Data!$J:$J,$A22,Data!$C:$C,AP$1,Data!$D:$D,AP$2)</f>
        <v>0</v>
      </c>
      <c r="AQ22" s="5">
        <f>SUMIFS(Data!$A:$A, Data!$I:$I,$A22,Data!$C:$C,AQ$1,Data!$D:$D,AQ$2) + SUMIFS(Data!$A:$A, Data!$J:$J,$A22,Data!$C:$C,AQ$1,Data!$D:$D,AQ$2)</f>
        <v>0</v>
      </c>
      <c r="AR22" s="5">
        <f>SUMIFS(Data!$A:$A, Data!$I:$I,$A22,Data!$C:$C,AR$1,Data!$D:$D,AR$2) + SUMIFS(Data!$A:$A, Data!$J:$J,$A22,Data!$C:$C,AR$1,Data!$D:$D,AR$2)</f>
        <v>0</v>
      </c>
      <c r="AS22" s="5">
        <f>SUMIFS(Data!$A:$A, Data!$I:$I,$A22,Data!$C:$C,AS$1,Data!$D:$D,AS$2) + SUMIFS(Data!$A:$A, Data!$J:$J,$A22,Data!$C:$C,AS$1,Data!$D:$D,AS$2)</f>
        <v>0</v>
      </c>
      <c r="AT22" s="5">
        <f>SUMIFS(Data!$A:$A, Data!$I:$I,$A22,Data!$C:$C,AT$1,Data!$D:$D,AT$2) + SUMIFS(Data!$A:$A, Data!$J:$J,$A22,Data!$C:$C,AT$1,Data!$D:$D,AT$2)</f>
        <v>0</v>
      </c>
      <c r="AU22" s="5">
        <f>SUMIFS(Data!$A:$A, Data!$I:$I,$A22,Data!$C:$C,AU$1,Data!$D:$D,AU$2) + SUMIFS(Data!$A:$A, Data!$J:$J,$A22,Data!$C:$C,AU$1,Data!$D:$D,AU$2)</f>
        <v>0</v>
      </c>
      <c r="AV22" s="5">
        <f>SUMIFS(Data!$A:$A, Data!$I:$I,$A22,Data!$C:$C,AV$1,Data!$D:$D,AV$2) + SUMIFS(Data!$A:$A, Data!$J:$J,$A22,Data!$C:$C,AV$1,Data!$D:$D,AV$2)</f>
        <v>0</v>
      </c>
      <c r="AW22" s="5">
        <f>SUMIFS(Data!$A:$A, Data!$I:$I,$A22,Data!$C:$C,AW$1,Data!$D:$D,AW$2) + SUMIFS(Data!$A:$A, Data!$J:$J,$A22,Data!$C:$C,AW$1,Data!$D:$D,AW$2)</f>
        <v>0</v>
      </c>
      <c r="AX22" s="5">
        <f>SUMIFS(Data!$A:$A, Data!$I:$I,$A22,Data!$C:$C,AX$1,Data!$D:$D,AX$2) + SUMIFS(Data!$A:$A, Data!$J:$J,$A22,Data!$C:$C,AX$1,Data!$D:$D,AX$2)</f>
        <v>0</v>
      </c>
      <c r="AY22" s="5">
        <f>SUMIFS(Data!$A:$A, Data!$I:$I,$A22,Data!$C:$C,AY$1,Data!$D:$D,AY$2) + SUMIFS(Data!$A:$A, Data!$J:$J,$A22,Data!$C:$C,AY$1,Data!$D:$D,AY$2)</f>
        <v>0</v>
      </c>
      <c r="AZ22" s="5">
        <f>SUMIFS(Data!$A:$A, Data!$I:$I,$A22,Data!$C:$C,AZ$1,Data!$D:$D,AZ$2) + SUMIFS(Data!$A:$A, Data!$J:$J,$A22,Data!$C:$C,AZ$1,Data!$D:$D,AZ$2)</f>
        <v>0</v>
      </c>
      <c r="BA22" s="5">
        <f>SUMIFS(Data!$A:$A, Data!$I:$I,$A22,Data!$C:$C,BA$1,Data!$D:$D,BA$2) + SUMIFS(Data!$A:$A, Data!$J:$J,$A22,Data!$C:$C,BA$1,Data!$D:$D,BA$2)</f>
        <v>0</v>
      </c>
      <c r="BB22" s="5">
        <f>SUMIFS(Data!$A:$A, Data!$I:$I,$A22,Data!$C:$C,BB$1,Data!$D:$D,BB$2) + SUMIFS(Data!$A:$A, Data!$J:$J,$A22,Data!$C:$C,BB$1,Data!$D:$D,BB$2)</f>
        <v>0</v>
      </c>
      <c r="BC22" s="5">
        <f>SUMIFS(Data!$A:$A, Data!$I:$I,$A22,Data!$C:$C,BC$1,Data!$D:$D,BC$2) + SUMIFS(Data!$A:$A, Data!$J:$J,$A22,Data!$C:$C,BC$1,Data!$D:$D,BC$2)</f>
        <v>0</v>
      </c>
      <c r="BD22" s="5">
        <f>SUMIFS(Data!$A:$A, Data!$I:$I,$A22,Data!$C:$C,BD$1,Data!$D:$D,BD$2) + SUMIFS(Data!$A:$A, Data!$J:$J,$A22,Data!$C:$C,BD$1,Data!$D:$D,BD$2)</f>
        <v>0</v>
      </c>
      <c r="BE22" s="5">
        <f>SUMIFS(Data!$A:$A, Data!$I:$I,$A22,Data!$C:$C,BE$1,Data!$D:$D,BE$2) + SUMIFS(Data!$A:$A, Data!$J:$J,$A22,Data!$C:$C,BE$1,Data!$D:$D,BE$2)</f>
        <v>0</v>
      </c>
      <c r="BF22" s="5">
        <f>SUMIFS(Data!$A:$A, Data!$I:$I,$A22,Data!$C:$C,BF$1,Data!$D:$D,BF$2) + SUMIFS(Data!$A:$A, Data!$J:$J,$A22,Data!$C:$C,BF$1,Data!$D:$D,BF$2)</f>
        <v>0</v>
      </c>
      <c r="BG22" s="5">
        <f>SUMIFS(Data!$A:$A, Data!$I:$I,$A22,Data!$C:$C,BG$1,Data!$D:$D,BG$2) + SUMIFS(Data!$A:$A, Data!$J:$J,$A22,Data!$C:$C,BG$1,Data!$D:$D,BG$2)</f>
        <v>0</v>
      </c>
      <c r="BH22" s="5">
        <f>SUMIFS(Data!$A:$A, Data!$I:$I,$A22,Data!$C:$C,BH$1,Data!$D:$D,BH$2) + SUMIFS(Data!$A:$A, Data!$J:$J,$A22,Data!$C:$C,BH$1,Data!$D:$D,BH$2)</f>
        <v>0</v>
      </c>
      <c r="BI22" s="5">
        <f>SUMIFS(Data!$A:$A, Data!$I:$I,$A22,Data!$C:$C,BI$1,Data!$D:$D,BI$2) + SUMIFS(Data!$A:$A, Data!$J:$J,$A22,Data!$C:$C,BI$1,Data!$D:$D,BI$2)</f>
        <v>2</v>
      </c>
      <c r="BJ22" s="5">
        <f>SUMIFS(Data!$A:$A, Data!$I:$I,$A22,Data!$C:$C,BJ$1,Data!$D:$D,BJ$2) + SUMIFS(Data!$A:$A, Data!$J:$J,$A22,Data!$C:$C,BJ$1,Data!$D:$D,BJ$2)</f>
        <v>0</v>
      </c>
      <c r="BK22" s="5">
        <f>SUMIFS(Data!$A:$A, Data!$I:$I,$A22,Data!$C:$C,BK$1,Data!$D:$D,BK$2) + SUMIFS(Data!$A:$A, Data!$J:$J,$A22,Data!$C:$C,BK$1,Data!$D:$D,BK$2)</f>
        <v>0</v>
      </c>
      <c r="BL22" s="5">
        <f>SUMIFS(Data!$A:$A, Data!$I:$I,$A22,Data!$C:$C,BL$1,Data!$D:$D,BL$2) + SUMIFS(Data!$A:$A, Data!$J:$J,$A22,Data!$C:$C,BL$1,Data!$D:$D,BL$2)</f>
        <v>0</v>
      </c>
      <c r="BM22" s="5">
        <f>SUMIFS(Data!$A:$A, Data!$I:$I,$A22,Data!$C:$C,BM$1,Data!$D:$D,BM$2) + SUMIFS(Data!$A:$A, Data!$J:$J,$A22,Data!$C:$C,BM$1,Data!$D:$D,BM$2)</f>
        <v>0</v>
      </c>
      <c r="BN22" s="5">
        <f>SUMIFS(Data!$A:$A, Data!$I:$I,$A22,Data!$C:$C,BN$1,Data!$D:$D,BN$2) + SUMIFS(Data!$A:$A, Data!$J:$J,$A22,Data!$C:$C,BN$1,Data!$D:$D,BN$2)</f>
        <v>0</v>
      </c>
      <c r="BO22" s="5">
        <f>SUMIFS(Data!$A:$A, Data!$I:$I,$A22,Data!$C:$C,BO$1,Data!$D:$D,BO$2) + SUMIFS(Data!$A:$A, Data!$J:$J,$A22,Data!$C:$C,BO$1,Data!$D:$D,BO$2)</f>
        <v>0</v>
      </c>
      <c r="BP22" s="5">
        <f>SUMIFS(Data!$A:$A, Data!$I:$I,$A22,Data!$C:$C,BP$1,Data!$D:$D,BP$2) + SUMIFS(Data!$A:$A, Data!$J:$J,$A22,Data!$C:$C,BP$1,Data!$D:$D,BP$2)</f>
        <v>0</v>
      </c>
      <c r="BQ22" s="5">
        <f>SUMIFS(Data!$A:$A, Data!$I:$I,$A22,Data!$C:$C,BQ$1,Data!$D:$D,BQ$2) + SUMIFS(Data!$A:$A, Data!$J:$J,$A22,Data!$C:$C,BQ$1,Data!$D:$D,BQ$2)</f>
        <v>0</v>
      </c>
      <c r="BR22" s="5">
        <f>SUMIFS(Data!$A:$A, Data!$I:$I,$A22,Data!$C:$C,BR$1,Data!$D:$D,BR$2) + SUMIFS(Data!$A:$A, Data!$J:$J,$A22,Data!$C:$C,BR$1,Data!$D:$D,BR$2)</f>
        <v>0</v>
      </c>
      <c r="BS22" s="5">
        <f>SUMIFS(Data!$A:$A, Data!$I:$I,$A22,Data!$C:$C,BS$1,Data!$D:$D,BS$2) + SUMIFS(Data!$A:$A, Data!$J:$J,$A22,Data!$C:$C,BS$1,Data!$D:$D,BS$2)</f>
        <v>0</v>
      </c>
      <c r="BT22" s="5">
        <f>SUMIFS(Data!$A:$A, Data!$I:$I,$A22,Data!$C:$C,BT$1,Data!$D:$D,BT$2) + SUMIFS(Data!$A:$A, Data!$J:$J,$A22,Data!$C:$C,BT$1,Data!$D:$D,BT$2)</f>
        <v>0</v>
      </c>
      <c r="BU22" s="5">
        <f>SUMIFS(Data!$A:$A, Data!$I:$I,$A22,Data!$C:$C,BU$1,Data!$D:$D,BU$2) + SUMIFS(Data!$A:$A, Data!$J:$J,$A22,Data!$C:$C,BU$1,Data!$D:$D,BU$2)</f>
        <v>0</v>
      </c>
      <c r="BV22" s="5">
        <f>SUMIFS(Data!$A:$A, Data!$I:$I,$A22,Data!$C:$C,BV$1,Data!$D:$D,BV$2) + SUMIFS(Data!$A:$A, Data!$J:$J,$A22,Data!$C:$C,BV$1,Data!$D:$D,BV$2)</f>
        <v>0</v>
      </c>
      <c r="BW22" s="5">
        <f>SUMIFS(Data!$A:$A, Data!$I:$I,$A22,Data!$C:$C,BW$1,Data!$D:$D,BW$2) + SUMIFS(Data!$A:$A, Data!$J:$J,$A22,Data!$C:$C,BW$1,Data!$D:$D,BW$2)</f>
        <v>0</v>
      </c>
      <c r="BX22" s="5">
        <f>SUMIFS(Data!$A:$A, Data!$I:$I,$A22,Data!$C:$C,BX$1,Data!$D:$D,BX$2) + SUMIFS(Data!$A:$A, Data!$J:$J,$A22,Data!$C:$C,BX$1,Data!$D:$D,BX$2)</f>
        <v>0</v>
      </c>
      <c r="BY22" s="5">
        <f>SUMIFS(Data!$A:$A, Data!$I:$I,$A22,Data!$C:$C,BY$1,Data!$D:$D,BY$2) + SUMIFS(Data!$A:$A, Data!$J:$J,$A22,Data!$C:$C,BY$1,Data!$D:$D,BY$2)</f>
        <v>0</v>
      </c>
      <c r="BZ22" s="5">
        <f>SUMIFS(Data!$A:$A, Data!$I:$I,$A22,Data!$C:$C,BZ$1,Data!$D:$D,BZ$2) + SUMIFS(Data!$A:$A, Data!$J:$J,$A22,Data!$C:$C,BZ$1,Data!$D:$D,BZ$2)</f>
        <v>0</v>
      </c>
      <c r="CA22" s="5">
        <f>SUMIFS(Data!$A:$A, Data!$I:$I,$A22,Data!$C:$C,CA$1,Data!$D:$D,CA$2) + SUMIFS(Data!$A:$A, Data!$J:$J,$A22,Data!$C:$C,CA$1,Data!$D:$D,CA$2)</f>
        <v>0</v>
      </c>
      <c r="CB22" s="5">
        <f>SUMIFS(Data!$A:$A, Data!$I:$I,$A22,Data!$C:$C,CB$1,Data!$D:$D,CB$2) + SUMIFS(Data!$A:$A, Data!$J:$J,$A22,Data!$C:$C,CB$1,Data!$D:$D,CB$2)</f>
        <v>0</v>
      </c>
      <c r="CC22" s="5">
        <f>SUMIFS(Data!$A:$A, Data!$I:$I,$A22,Data!$C:$C,CC$1,Data!$D:$D,CC$2) + SUMIFS(Data!$A:$A, Data!$J:$J,$A22,Data!$C:$C,CC$1,Data!$D:$D,CC$2)</f>
        <v>0</v>
      </c>
      <c r="CD22" s="5">
        <f>SUMIFS(Data!$A:$A, Data!$I:$I,$A22,Data!$C:$C,CD$1,Data!$D:$D,CD$2) + SUMIFS(Data!$A:$A, Data!$J:$J,$A22,Data!$C:$C,CD$1,Data!$D:$D,CD$2)</f>
        <v>0</v>
      </c>
      <c r="CE22" s="5">
        <f>SUMIFS(Data!$A:$A, Data!$I:$I,$A22,Data!$C:$C,CE$1,Data!$D:$D,CE$2) + SUMIFS(Data!$A:$A, Data!$J:$J,$A22,Data!$C:$C,CE$1,Data!$D:$D,CE$2)</f>
        <v>1</v>
      </c>
      <c r="CF22" s="5">
        <f>SUMIFS(Data!$A:$A, Data!$I:$I,$A22,Data!$C:$C,CF$1,Data!$D:$D,CF$2) + SUMIFS(Data!$A:$A, Data!$J:$J,$A22,Data!$C:$C,CF$1,Data!$D:$D,CF$2)</f>
        <v>0</v>
      </c>
      <c r="CG22" s="5">
        <f>SUMIFS(Data!$A:$A, Data!$I:$I,$A22,Data!$C:$C,CG$1,Data!$D:$D,CG$2) + SUMIFS(Data!$A:$A, Data!$J:$J,$A22,Data!$C:$C,CG$1,Data!$D:$D,CG$2)</f>
        <v>0</v>
      </c>
      <c r="CH22" s="5">
        <f>SUMIFS(Data!$A:$A, Data!$I:$I,$A22,Data!$C:$C,CH$1,Data!$D:$D,CH$2) + SUMIFS(Data!$A:$A, Data!$J:$J,$A22,Data!$C:$C,CH$1,Data!$D:$D,CH$2)</f>
        <v>0</v>
      </c>
      <c r="CI22" s="5">
        <f>SUMIFS(Data!$A:$A, Data!$I:$I,$A22,Data!$C:$C,CI$1,Data!$D:$D,CI$2) + SUMIFS(Data!$A:$A, Data!$J:$J,$A22,Data!$C:$C,CI$1,Data!$D:$D,CI$2)</f>
        <v>0</v>
      </c>
      <c r="CJ22" s="5">
        <f>SUMIFS(Data!$A:$A, Data!$I:$I,$A22,Data!$C:$C,CJ$1,Data!$D:$D,CJ$2) + SUMIFS(Data!$A:$A, Data!$J:$J,$A22,Data!$C:$C,CJ$1,Data!$D:$D,CJ$2)</f>
        <v>0</v>
      </c>
      <c r="CK22" s="5">
        <f>SUMIFS(Data!$A:$A, Data!$I:$I,$A22,Data!$C:$C,CK$1,Data!$D:$D,CK$2) + SUMIFS(Data!$A:$A, Data!$J:$J,$A22,Data!$C:$C,CK$1,Data!$D:$D,CK$2)</f>
        <v>0</v>
      </c>
      <c r="CL22" s="5">
        <f>SUMIFS(Data!$A:$A, Data!$I:$I,$A22,Data!$C:$C,CL$1,Data!$D:$D,CL$2) + SUMIFS(Data!$A:$A, Data!$J:$J,$A22,Data!$C:$C,CL$1,Data!$D:$D,CL$2)</f>
        <v>0</v>
      </c>
      <c r="CM22" s="5">
        <f>SUMIFS(Data!$A:$A, Data!$I:$I,$A22,Data!$C:$C,CM$1,Data!$D:$D,CM$2) + SUMIFS(Data!$A:$A, Data!$J:$J,$A22,Data!$C:$C,CM$1,Data!$D:$D,CM$2)</f>
        <v>0</v>
      </c>
      <c r="CN22" s="5">
        <f>SUMIFS(Data!$A:$A, Data!$I:$I,$A22,Data!$C:$C,CN$1,Data!$D:$D,CN$2) + SUMIFS(Data!$A:$A, Data!$J:$J,$A22,Data!$C:$C,CN$1,Data!$D:$D,CN$2)</f>
        <v>0</v>
      </c>
      <c r="CO22" s="5">
        <f>SUMIFS(Data!$A:$A, Data!$I:$I,$A22,Data!$C:$C,CO$1,Data!$D:$D,CO$2) + SUMIFS(Data!$A:$A, Data!$J:$J,$A22,Data!$C:$C,CO$1,Data!$D:$D,CO$2)</f>
        <v>0</v>
      </c>
      <c r="CP22" s="5">
        <f>SUMIFS(Data!$A:$A, Data!$I:$I,$A22,Data!$C:$C,CP$1,Data!$D:$D,CP$2) + SUMIFS(Data!$A:$A, Data!$J:$J,$A22,Data!$C:$C,CP$1,Data!$D:$D,CP$2)</f>
        <v>0</v>
      </c>
      <c r="CQ22" s="5">
        <f>SUMIFS(Data!$A:$A, Data!$I:$I,$A22,Data!$C:$C,CQ$1,Data!$D:$D,CQ$2) + SUMIFS(Data!$A:$A, Data!$J:$J,$A22,Data!$C:$C,CQ$1,Data!$D:$D,CQ$2)</f>
        <v>0</v>
      </c>
      <c r="CR22" s="5">
        <f>SUMIFS(Data!$A:$A, Data!$I:$I,$A22,Data!$C:$C,CR$1,Data!$D:$D,CR$2) + SUMIFS(Data!$A:$A, Data!$J:$J,$A22,Data!$C:$C,CR$1,Data!$D:$D,CR$2)</f>
        <v>0</v>
      </c>
      <c r="CS22" s="5">
        <f>SUMIFS(Data!$A:$A, Data!$I:$I,$A22,Data!$C:$C,CS$1,Data!$D:$D,CS$2) + SUMIFS(Data!$A:$A, Data!$J:$J,$A22,Data!$C:$C,CS$1,Data!$D:$D,CS$2)</f>
        <v>0</v>
      </c>
      <c r="CT22" s="5">
        <f>SUMIFS(Data!$A:$A, Data!$I:$I,$A22,Data!$C:$C,CT$1,Data!$D:$D,CT$2) + SUMIFS(Data!$A:$A, Data!$J:$J,$A22,Data!$C:$C,CT$1,Data!$D:$D,CT$2)</f>
        <v>0</v>
      </c>
      <c r="CU22" s="5">
        <f>SUMIFS(Data!$A:$A, Data!$I:$I,$A22,Data!$C:$C,CU$1,Data!$D:$D,CU$2) + SUMIFS(Data!$A:$A, Data!$J:$J,$A22,Data!$C:$C,CU$1,Data!$D:$D,CU$2)</f>
        <v>0</v>
      </c>
      <c r="CV22" s="5">
        <f>SUMIFS(Data!$A:$A, Data!$I:$I,$A22,Data!$C:$C,CV$1,Data!$D:$D,CV$2) + SUMIFS(Data!$A:$A, Data!$J:$J,$A22,Data!$C:$C,CV$1,Data!$D:$D,CV$2)</f>
        <v>0</v>
      </c>
      <c r="CW22" s="5">
        <f t="shared" ref="CW22:CX22" si="21">SUMIF($B$2:$CV$2,CW$2, $B22:$CV22)</f>
        <v>3</v>
      </c>
      <c r="CX22" s="5">
        <f t="shared" si="21"/>
        <v>0</v>
      </c>
      <c r="CY22" s="5">
        <f t="shared" si="3"/>
        <v>3</v>
      </c>
    </row>
    <row r="23">
      <c r="A23" s="5" t="str">
        <f>Countries!A21</f>
        <v>CUB</v>
      </c>
      <c r="B23" s="5">
        <f>SUMIFS(Data!$A:$A, Data!$I:$I,$A23,Data!$C:$C,B$1,Data!$D:$D,B$2) + SUMIFS(Data!$A:$A, Data!$J:$J,$A23,Data!$C:$C,B$1,Data!$D:$D,B$2)</f>
        <v>0</v>
      </c>
      <c r="C23" s="5">
        <f>SUMIFS(Data!$A:$A, Data!$I:$I,$A23,Data!$C:$C,C$1,Data!$D:$D,C$2) + SUMIFS(Data!$A:$A, Data!$J:$J,$A23,Data!$C:$C,C$1,Data!$D:$D,C$2)</f>
        <v>0</v>
      </c>
      <c r="D23" s="5">
        <f>SUMIFS(Data!$A:$A, Data!$I:$I,$A23,Data!$C:$C,D$1,Data!$D:$D,D$2) + SUMIFS(Data!$A:$A, Data!$J:$J,$A23,Data!$C:$C,D$1,Data!$D:$D,D$2)</f>
        <v>0</v>
      </c>
      <c r="E23" s="5">
        <f>SUMIFS(Data!$A:$A, Data!$I:$I,$A23,Data!$C:$C,E$1,Data!$D:$D,E$2) + SUMIFS(Data!$A:$A, Data!$J:$J,$A23,Data!$C:$C,E$1,Data!$D:$D,E$2)</f>
        <v>0</v>
      </c>
      <c r="F23" s="5">
        <f>SUMIFS(Data!$A:$A, Data!$I:$I,$A23,Data!$C:$C,F$1,Data!$D:$D,F$2) + SUMIFS(Data!$A:$A, Data!$J:$J,$A23,Data!$C:$C,F$1,Data!$D:$D,F$2)</f>
        <v>0</v>
      </c>
      <c r="G23" s="5">
        <f>SUMIFS(Data!$A:$A, Data!$I:$I,$A23,Data!$C:$C,G$1,Data!$D:$D,G$2) + SUMIFS(Data!$A:$A, Data!$J:$J,$A23,Data!$C:$C,G$1,Data!$D:$D,G$2)</f>
        <v>0</v>
      </c>
      <c r="H23" s="5">
        <f>SUMIFS(Data!$A:$A, Data!$I:$I,$A23,Data!$C:$C,H$1,Data!$D:$D,H$2) + SUMIFS(Data!$A:$A, Data!$J:$J,$A23,Data!$C:$C,H$1,Data!$D:$D,H$2)</f>
        <v>0</v>
      </c>
      <c r="I23" s="5">
        <f>SUMIFS(Data!$A:$A, Data!$I:$I,$A23,Data!$C:$C,I$1,Data!$D:$D,I$2) + SUMIFS(Data!$A:$A, Data!$J:$J,$A23,Data!$C:$C,I$1,Data!$D:$D,I$2)</f>
        <v>0</v>
      </c>
      <c r="J23" s="5">
        <f>SUMIFS(Data!$A:$A, Data!$I:$I,$A23,Data!$C:$C,J$1,Data!$D:$D,J$2) + SUMIFS(Data!$A:$A, Data!$J:$J,$A23,Data!$C:$C,J$1,Data!$D:$D,J$2)</f>
        <v>1</v>
      </c>
      <c r="K23" s="5">
        <f>SUMIFS(Data!$A:$A, Data!$I:$I,$A23,Data!$C:$C,K$1,Data!$D:$D,K$2) + SUMIFS(Data!$A:$A, Data!$J:$J,$A23,Data!$C:$C,K$1,Data!$D:$D,K$2)</f>
        <v>0</v>
      </c>
      <c r="L23" s="5">
        <f>SUMIFS(Data!$A:$A, Data!$I:$I,$A23,Data!$C:$C,L$1,Data!$D:$D,L$2) + SUMIFS(Data!$A:$A, Data!$J:$J,$A23,Data!$C:$C,L$1,Data!$D:$D,L$2)</f>
        <v>1</v>
      </c>
      <c r="M23" s="5">
        <f>SUMIFS(Data!$A:$A, Data!$I:$I,$A23,Data!$C:$C,M$1,Data!$D:$D,M$2) + SUMIFS(Data!$A:$A, Data!$J:$J,$A23,Data!$C:$C,M$1,Data!$D:$D,M$2)</f>
        <v>0</v>
      </c>
      <c r="N23" s="5">
        <f>SUMIFS(Data!$A:$A, Data!$I:$I,$A23,Data!$C:$C,N$1,Data!$D:$D,N$2) + SUMIFS(Data!$A:$A, Data!$J:$J,$A23,Data!$C:$C,N$1,Data!$D:$D,N$2)</f>
        <v>0</v>
      </c>
      <c r="O23" s="5">
        <f>SUMIFS(Data!$A:$A, Data!$I:$I,$A23,Data!$C:$C,O$1,Data!$D:$D,O$2) + SUMIFS(Data!$A:$A, Data!$J:$J,$A23,Data!$C:$C,O$1,Data!$D:$D,O$2)</f>
        <v>0</v>
      </c>
      <c r="P23" s="5">
        <f>SUMIFS(Data!$A:$A, Data!$I:$I,$A23,Data!$C:$C,P$1,Data!$D:$D,P$2) + SUMIFS(Data!$A:$A, Data!$J:$J,$A23,Data!$C:$C,P$1,Data!$D:$D,P$2)</f>
        <v>0</v>
      </c>
      <c r="Q23" s="5">
        <f>SUMIFS(Data!$A:$A, Data!$I:$I,$A23,Data!$C:$C,Q$1,Data!$D:$D,Q$2) + SUMIFS(Data!$A:$A, Data!$J:$J,$A23,Data!$C:$C,Q$1,Data!$D:$D,Q$2)</f>
        <v>0</v>
      </c>
      <c r="R23" s="5">
        <f>SUMIFS(Data!$A:$A, Data!$I:$I,$A23,Data!$C:$C,R$1,Data!$D:$D,R$2) + SUMIFS(Data!$A:$A, Data!$J:$J,$A23,Data!$C:$C,R$1,Data!$D:$D,R$2)</f>
        <v>0</v>
      </c>
      <c r="S23" s="5">
        <f>SUMIFS(Data!$A:$A, Data!$I:$I,$A23,Data!$C:$C,S$1,Data!$D:$D,S$2) + SUMIFS(Data!$A:$A, Data!$J:$J,$A23,Data!$C:$C,S$1,Data!$D:$D,S$2)</f>
        <v>0</v>
      </c>
      <c r="T23" s="5">
        <f>SUMIFS(Data!$A:$A, Data!$I:$I,$A23,Data!$C:$C,T$1,Data!$D:$D,T$2) + SUMIFS(Data!$A:$A, Data!$J:$J,$A23,Data!$C:$C,T$1,Data!$D:$D,T$2)</f>
        <v>0</v>
      </c>
      <c r="U23" s="5">
        <f>SUMIFS(Data!$A:$A, Data!$I:$I,$A23,Data!$C:$C,U$1,Data!$D:$D,U$2) + SUMIFS(Data!$A:$A, Data!$J:$J,$A23,Data!$C:$C,U$1,Data!$D:$D,U$2)</f>
        <v>0</v>
      </c>
      <c r="V23" s="5">
        <f>SUMIFS(Data!$A:$A, Data!$I:$I,$A23,Data!$C:$C,V$1,Data!$D:$D,V$2) + SUMIFS(Data!$A:$A, Data!$J:$J,$A23,Data!$C:$C,V$1,Data!$D:$D,V$2)</f>
        <v>1</v>
      </c>
      <c r="W23" s="5">
        <f>SUMIFS(Data!$A:$A, Data!$I:$I,$A23,Data!$C:$C,W$1,Data!$D:$D,W$2) + SUMIFS(Data!$A:$A, Data!$J:$J,$A23,Data!$C:$C,W$1,Data!$D:$D,W$2)</f>
        <v>0</v>
      </c>
      <c r="X23" s="5">
        <f>SUMIFS(Data!$A:$A, Data!$I:$I,$A23,Data!$C:$C,X$1,Data!$D:$D,X$2) + SUMIFS(Data!$A:$A, Data!$J:$J,$A23,Data!$C:$C,X$1,Data!$D:$D,X$2)</f>
        <v>0</v>
      </c>
      <c r="Y23" s="5">
        <f>SUMIFS(Data!$A:$A, Data!$I:$I,$A23,Data!$C:$C,Y$1,Data!$D:$D,Y$2) + SUMIFS(Data!$A:$A, Data!$J:$J,$A23,Data!$C:$C,Y$1,Data!$D:$D,Y$2)</f>
        <v>0</v>
      </c>
      <c r="Z23" s="5">
        <f>SUMIFS(Data!$A:$A, Data!$I:$I,$A23,Data!$C:$C,Z$1,Data!$D:$D,Z$2) + SUMIFS(Data!$A:$A, Data!$J:$J,$A23,Data!$C:$C,Z$1,Data!$D:$D,Z$2)</f>
        <v>0</v>
      </c>
      <c r="AA23" s="5">
        <f>SUMIFS(Data!$A:$A, Data!$I:$I,$A23,Data!$C:$C,AA$1,Data!$D:$D,AA$2) + SUMIFS(Data!$A:$A, Data!$J:$J,$A23,Data!$C:$C,AA$1,Data!$D:$D,AA$2)</f>
        <v>0</v>
      </c>
      <c r="AB23" s="5">
        <f>SUMIFS(Data!$A:$A, Data!$I:$I,$A23,Data!$C:$C,AB$1,Data!$D:$D,AB$2) + SUMIFS(Data!$A:$A, Data!$J:$J,$A23,Data!$C:$C,AB$1,Data!$D:$D,AB$2)</f>
        <v>0</v>
      </c>
      <c r="AC23" s="5">
        <f>SUMIFS(Data!$A:$A, Data!$I:$I,$A23,Data!$C:$C,AC$1,Data!$D:$D,AC$2) + SUMIFS(Data!$A:$A, Data!$J:$J,$A23,Data!$C:$C,AC$1,Data!$D:$D,AC$2)</f>
        <v>0</v>
      </c>
      <c r="AD23" s="5">
        <f>SUMIFS(Data!$A:$A, Data!$I:$I,$A23,Data!$C:$C,AD$1,Data!$D:$D,AD$2) + SUMIFS(Data!$A:$A, Data!$J:$J,$A23,Data!$C:$C,AD$1,Data!$D:$D,AD$2)</f>
        <v>0</v>
      </c>
      <c r="AE23" s="5">
        <f>SUMIFS(Data!$A:$A, Data!$I:$I,$A23,Data!$C:$C,AE$1,Data!$D:$D,AE$2) + SUMIFS(Data!$A:$A, Data!$J:$J,$A23,Data!$C:$C,AE$1,Data!$D:$D,AE$2)</f>
        <v>0</v>
      </c>
      <c r="AF23" s="5">
        <f>SUMIFS(Data!$A:$A, Data!$I:$I,$A23,Data!$C:$C,AF$1,Data!$D:$D,AF$2) + SUMIFS(Data!$A:$A, Data!$J:$J,$A23,Data!$C:$C,AF$1,Data!$D:$D,AF$2)</f>
        <v>0</v>
      </c>
      <c r="AG23" s="5">
        <f>SUMIFS(Data!$A:$A, Data!$I:$I,$A23,Data!$C:$C,AG$1,Data!$D:$D,AG$2) + SUMIFS(Data!$A:$A, Data!$J:$J,$A23,Data!$C:$C,AG$1,Data!$D:$D,AG$2)</f>
        <v>0</v>
      </c>
      <c r="AH23" s="5">
        <f>SUMIFS(Data!$A:$A, Data!$I:$I,$A23,Data!$C:$C,AH$1,Data!$D:$D,AH$2) + SUMIFS(Data!$A:$A, Data!$J:$J,$A23,Data!$C:$C,AH$1,Data!$D:$D,AH$2)</f>
        <v>0</v>
      </c>
      <c r="AI23" s="5">
        <f>SUMIFS(Data!$A:$A, Data!$I:$I,$A23,Data!$C:$C,AI$1,Data!$D:$D,AI$2) + SUMIFS(Data!$A:$A, Data!$J:$J,$A23,Data!$C:$C,AI$1,Data!$D:$D,AI$2)</f>
        <v>0</v>
      </c>
      <c r="AJ23" s="5">
        <f>SUMIFS(Data!$A:$A, Data!$I:$I,$A23,Data!$C:$C,AJ$1,Data!$D:$D,AJ$2) + SUMIFS(Data!$A:$A, Data!$J:$J,$A23,Data!$C:$C,AJ$1,Data!$D:$D,AJ$2)</f>
        <v>0</v>
      </c>
      <c r="AK23" s="5">
        <f>SUMIFS(Data!$A:$A, Data!$I:$I,$A23,Data!$C:$C,AK$1,Data!$D:$D,AK$2) + SUMIFS(Data!$A:$A, Data!$J:$J,$A23,Data!$C:$C,AK$1,Data!$D:$D,AK$2)</f>
        <v>0</v>
      </c>
      <c r="AL23" s="5">
        <f>SUMIFS(Data!$A:$A, Data!$I:$I,$A23,Data!$C:$C,AL$1,Data!$D:$D,AL$2) + SUMIFS(Data!$A:$A, Data!$J:$J,$A23,Data!$C:$C,AL$1,Data!$D:$D,AL$2)</f>
        <v>0</v>
      </c>
      <c r="AM23" s="5">
        <f>SUMIFS(Data!$A:$A, Data!$I:$I,$A23,Data!$C:$C,AM$1,Data!$D:$D,AM$2) + SUMIFS(Data!$A:$A, Data!$J:$J,$A23,Data!$C:$C,AM$1,Data!$D:$D,AM$2)</f>
        <v>0</v>
      </c>
      <c r="AN23" s="5">
        <f>SUMIFS(Data!$A:$A, Data!$I:$I,$A23,Data!$C:$C,AN$1,Data!$D:$D,AN$2) + SUMIFS(Data!$A:$A, Data!$J:$J,$A23,Data!$C:$C,AN$1,Data!$D:$D,AN$2)</f>
        <v>0</v>
      </c>
      <c r="AO23" s="5">
        <f>SUMIFS(Data!$A:$A, Data!$I:$I,$A23,Data!$C:$C,AO$1,Data!$D:$D,AO$2) + SUMIFS(Data!$A:$A, Data!$J:$J,$A23,Data!$C:$C,AO$1,Data!$D:$D,AO$2)</f>
        <v>0</v>
      </c>
      <c r="AP23" s="5">
        <f>SUMIFS(Data!$A:$A, Data!$I:$I,$A23,Data!$C:$C,AP$1,Data!$D:$D,AP$2) + SUMIFS(Data!$A:$A, Data!$J:$J,$A23,Data!$C:$C,AP$1,Data!$D:$D,AP$2)</f>
        <v>0</v>
      </c>
      <c r="AQ23" s="5">
        <f>SUMIFS(Data!$A:$A, Data!$I:$I,$A23,Data!$C:$C,AQ$1,Data!$D:$D,AQ$2) + SUMIFS(Data!$A:$A, Data!$J:$J,$A23,Data!$C:$C,AQ$1,Data!$D:$D,AQ$2)</f>
        <v>0</v>
      </c>
      <c r="AR23" s="5">
        <f>SUMIFS(Data!$A:$A, Data!$I:$I,$A23,Data!$C:$C,AR$1,Data!$D:$D,AR$2) + SUMIFS(Data!$A:$A, Data!$J:$J,$A23,Data!$C:$C,AR$1,Data!$D:$D,AR$2)</f>
        <v>0</v>
      </c>
      <c r="AS23" s="5">
        <f>SUMIFS(Data!$A:$A, Data!$I:$I,$A23,Data!$C:$C,AS$1,Data!$D:$D,AS$2) + SUMIFS(Data!$A:$A, Data!$J:$J,$A23,Data!$C:$C,AS$1,Data!$D:$D,AS$2)</f>
        <v>0</v>
      </c>
      <c r="AT23" s="5">
        <f>SUMIFS(Data!$A:$A, Data!$I:$I,$A23,Data!$C:$C,AT$1,Data!$D:$D,AT$2) + SUMIFS(Data!$A:$A, Data!$J:$J,$A23,Data!$C:$C,AT$1,Data!$D:$D,AT$2)</f>
        <v>0</v>
      </c>
      <c r="AU23" s="5">
        <f>SUMIFS(Data!$A:$A, Data!$I:$I,$A23,Data!$C:$C,AU$1,Data!$D:$D,AU$2) + SUMIFS(Data!$A:$A, Data!$J:$J,$A23,Data!$C:$C,AU$1,Data!$D:$D,AU$2)</f>
        <v>0</v>
      </c>
      <c r="AV23" s="5">
        <f>SUMIFS(Data!$A:$A, Data!$I:$I,$A23,Data!$C:$C,AV$1,Data!$D:$D,AV$2) + SUMIFS(Data!$A:$A, Data!$J:$J,$A23,Data!$C:$C,AV$1,Data!$D:$D,AV$2)</f>
        <v>0</v>
      </c>
      <c r="AW23" s="5">
        <f>SUMIFS(Data!$A:$A, Data!$I:$I,$A23,Data!$C:$C,AW$1,Data!$D:$D,AW$2) + SUMIFS(Data!$A:$A, Data!$J:$J,$A23,Data!$C:$C,AW$1,Data!$D:$D,AW$2)</f>
        <v>0</v>
      </c>
      <c r="AX23" s="5">
        <f>SUMIFS(Data!$A:$A, Data!$I:$I,$A23,Data!$C:$C,AX$1,Data!$D:$D,AX$2) + SUMIFS(Data!$A:$A, Data!$J:$J,$A23,Data!$C:$C,AX$1,Data!$D:$D,AX$2)</f>
        <v>0</v>
      </c>
      <c r="AY23" s="5">
        <f>SUMIFS(Data!$A:$A, Data!$I:$I,$A23,Data!$C:$C,AY$1,Data!$D:$D,AY$2) + SUMIFS(Data!$A:$A, Data!$J:$J,$A23,Data!$C:$C,AY$1,Data!$D:$D,AY$2)</f>
        <v>0</v>
      </c>
      <c r="AZ23" s="5">
        <f>SUMIFS(Data!$A:$A, Data!$I:$I,$A23,Data!$C:$C,AZ$1,Data!$D:$D,AZ$2) + SUMIFS(Data!$A:$A, Data!$J:$J,$A23,Data!$C:$C,AZ$1,Data!$D:$D,AZ$2)</f>
        <v>0</v>
      </c>
      <c r="BA23" s="5">
        <f>SUMIFS(Data!$A:$A, Data!$I:$I,$A23,Data!$C:$C,BA$1,Data!$D:$D,BA$2) + SUMIFS(Data!$A:$A, Data!$J:$J,$A23,Data!$C:$C,BA$1,Data!$D:$D,BA$2)</f>
        <v>0</v>
      </c>
      <c r="BB23" s="5">
        <f>SUMIFS(Data!$A:$A, Data!$I:$I,$A23,Data!$C:$C,BB$1,Data!$D:$D,BB$2) + SUMIFS(Data!$A:$A, Data!$J:$J,$A23,Data!$C:$C,BB$1,Data!$D:$D,BB$2)</f>
        <v>0</v>
      </c>
      <c r="BC23" s="5">
        <f>SUMIFS(Data!$A:$A, Data!$I:$I,$A23,Data!$C:$C,BC$1,Data!$D:$D,BC$2) + SUMIFS(Data!$A:$A, Data!$J:$J,$A23,Data!$C:$C,BC$1,Data!$D:$D,BC$2)</f>
        <v>0</v>
      </c>
      <c r="BD23" s="5">
        <f>SUMIFS(Data!$A:$A, Data!$I:$I,$A23,Data!$C:$C,BD$1,Data!$D:$D,BD$2) + SUMIFS(Data!$A:$A, Data!$J:$J,$A23,Data!$C:$C,BD$1,Data!$D:$D,BD$2)</f>
        <v>0</v>
      </c>
      <c r="BE23" s="5">
        <f>SUMIFS(Data!$A:$A, Data!$I:$I,$A23,Data!$C:$C,BE$1,Data!$D:$D,BE$2) + SUMIFS(Data!$A:$A, Data!$J:$J,$A23,Data!$C:$C,BE$1,Data!$D:$D,BE$2)</f>
        <v>0</v>
      </c>
      <c r="BF23" s="5">
        <f>SUMIFS(Data!$A:$A, Data!$I:$I,$A23,Data!$C:$C,BF$1,Data!$D:$D,BF$2) + SUMIFS(Data!$A:$A, Data!$J:$J,$A23,Data!$C:$C,BF$1,Data!$D:$D,BF$2)</f>
        <v>0</v>
      </c>
      <c r="BG23" s="5">
        <f>SUMIFS(Data!$A:$A, Data!$I:$I,$A23,Data!$C:$C,BG$1,Data!$D:$D,BG$2) + SUMIFS(Data!$A:$A, Data!$J:$J,$A23,Data!$C:$C,BG$1,Data!$D:$D,BG$2)</f>
        <v>0</v>
      </c>
      <c r="BH23" s="5">
        <f>SUMIFS(Data!$A:$A, Data!$I:$I,$A23,Data!$C:$C,BH$1,Data!$D:$D,BH$2) + SUMIFS(Data!$A:$A, Data!$J:$J,$A23,Data!$C:$C,BH$1,Data!$D:$D,BH$2)</f>
        <v>0</v>
      </c>
      <c r="BI23" s="5">
        <f>SUMIFS(Data!$A:$A, Data!$I:$I,$A23,Data!$C:$C,BI$1,Data!$D:$D,BI$2) + SUMIFS(Data!$A:$A, Data!$J:$J,$A23,Data!$C:$C,BI$1,Data!$D:$D,BI$2)</f>
        <v>0</v>
      </c>
      <c r="BJ23" s="5">
        <f>SUMIFS(Data!$A:$A, Data!$I:$I,$A23,Data!$C:$C,BJ$1,Data!$D:$D,BJ$2) + SUMIFS(Data!$A:$A, Data!$J:$J,$A23,Data!$C:$C,BJ$1,Data!$D:$D,BJ$2)</f>
        <v>0</v>
      </c>
      <c r="BK23" s="5">
        <f>SUMIFS(Data!$A:$A, Data!$I:$I,$A23,Data!$C:$C,BK$1,Data!$D:$D,BK$2) + SUMIFS(Data!$A:$A, Data!$J:$J,$A23,Data!$C:$C,BK$1,Data!$D:$D,BK$2)</f>
        <v>0</v>
      </c>
      <c r="BL23" s="5">
        <f>SUMIFS(Data!$A:$A, Data!$I:$I,$A23,Data!$C:$C,BL$1,Data!$D:$D,BL$2) + SUMIFS(Data!$A:$A, Data!$J:$J,$A23,Data!$C:$C,BL$1,Data!$D:$D,BL$2)</f>
        <v>0</v>
      </c>
      <c r="BM23" s="5">
        <f>SUMIFS(Data!$A:$A, Data!$I:$I,$A23,Data!$C:$C,BM$1,Data!$D:$D,BM$2) + SUMIFS(Data!$A:$A, Data!$J:$J,$A23,Data!$C:$C,BM$1,Data!$D:$D,BM$2)</f>
        <v>0</v>
      </c>
      <c r="BN23" s="5">
        <f>SUMIFS(Data!$A:$A, Data!$I:$I,$A23,Data!$C:$C,BN$1,Data!$D:$D,BN$2) + SUMIFS(Data!$A:$A, Data!$J:$J,$A23,Data!$C:$C,BN$1,Data!$D:$D,BN$2)</f>
        <v>0</v>
      </c>
      <c r="BO23" s="5">
        <f>SUMIFS(Data!$A:$A, Data!$I:$I,$A23,Data!$C:$C,BO$1,Data!$D:$D,BO$2) + SUMIFS(Data!$A:$A, Data!$J:$J,$A23,Data!$C:$C,BO$1,Data!$D:$D,BO$2)</f>
        <v>0</v>
      </c>
      <c r="BP23" s="5">
        <f>SUMIFS(Data!$A:$A, Data!$I:$I,$A23,Data!$C:$C,BP$1,Data!$D:$D,BP$2) + SUMIFS(Data!$A:$A, Data!$J:$J,$A23,Data!$C:$C,BP$1,Data!$D:$D,BP$2)</f>
        <v>0</v>
      </c>
      <c r="BQ23" s="5">
        <f>SUMIFS(Data!$A:$A, Data!$I:$I,$A23,Data!$C:$C,BQ$1,Data!$D:$D,BQ$2) + SUMIFS(Data!$A:$A, Data!$J:$J,$A23,Data!$C:$C,BQ$1,Data!$D:$D,BQ$2)</f>
        <v>0</v>
      </c>
      <c r="BR23" s="5">
        <f>SUMIFS(Data!$A:$A, Data!$I:$I,$A23,Data!$C:$C,BR$1,Data!$D:$D,BR$2) + SUMIFS(Data!$A:$A, Data!$J:$J,$A23,Data!$C:$C,BR$1,Data!$D:$D,BR$2)</f>
        <v>0</v>
      </c>
      <c r="BS23" s="5">
        <f>SUMIFS(Data!$A:$A, Data!$I:$I,$A23,Data!$C:$C,BS$1,Data!$D:$D,BS$2) + SUMIFS(Data!$A:$A, Data!$J:$J,$A23,Data!$C:$C,BS$1,Data!$D:$D,BS$2)</f>
        <v>0</v>
      </c>
      <c r="BT23" s="5">
        <f>SUMIFS(Data!$A:$A, Data!$I:$I,$A23,Data!$C:$C,BT$1,Data!$D:$D,BT$2) + SUMIFS(Data!$A:$A, Data!$J:$J,$A23,Data!$C:$C,BT$1,Data!$D:$D,BT$2)</f>
        <v>0</v>
      </c>
      <c r="BU23" s="5">
        <f>SUMIFS(Data!$A:$A, Data!$I:$I,$A23,Data!$C:$C,BU$1,Data!$D:$D,BU$2) + SUMIFS(Data!$A:$A, Data!$J:$J,$A23,Data!$C:$C,BU$1,Data!$D:$D,BU$2)</f>
        <v>0</v>
      </c>
      <c r="BV23" s="5">
        <f>SUMIFS(Data!$A:$A, Data!$I:$I,$A23,Data!$C:$C,BV$1,Data!$D:$D,BV$2) + SUMIFS(Data!$A:$A, Data!$J:$J,$A23,Data!$C:$C,BV$1,Data!$D:$D,BV$2)</f>
        <v>0</v>
      </c>
      <c r="BW23" s="5">
        <f>SUMIFS(Data!$A:$A, Data!$I:$I,$A23,Data!$C:$C,BW$1,Data!$D:$D,BW$2) + SUMIFS(Data!$A:$A, Data!$J:$J,$A23,Data!$C:$C,BW$1,Data!$D:$D,BW$2)</f>
        <v>0</v>
      </c>
      <c r="BX23" s="5">
        <f>SUMIFS(Data!$A:$A, Data!$I:$I,$A23,Data!$C:$C,BX$1,Data!$D:$D,BX$2) + SUMIFS(Data!$A:$A, Data!$J:$J,$A23,Data!$C:$C,BX$1,Data!$D:$D,BX$2)</f>
        <v>0</v>
      </c>
      <c r="BY23" s="5">
        <f>SUMIFS(Data!$A:$A, Data!$I:$I,$A23,Data!$C:$C,BY$1,Data!$D:$D,BY$2) + SUMIFS(Data!$A:$A, Data!$J:$J,$A23,Data!$C:$C,BY$1,Data!$D:$D,BY$2)</f>
        <v>0</v>
      </c>
      <c r="BZ23" s="5">
        <f>SUMIFS(Data!$A:$A, Data!$I:$I,$A23,Data!$C:$C,BZ$1,Data!$D:$D,BZ$2) + SUMIFS(Data!$A:$A, Data!$J:$J,$A23,Data!$C:$C,BZ$1,Data!$D:$D,BZ$2)</f>
        <v>0</v>
      </c>
      <c r="CA23" s="5">
        <f>SUMIFS(Data!$A:$A, Data!$I:$I,$A23,Data!$C:$C,CA$1,Data!$D:$D,CA$2) + SUMIFS(Data!$A:$A, Data!$J:$J,$A23,Data!$C:$C,CA$1,Data!$D:$D,CA$2)</f>
        <v>0</v>
      </c>
      <c r="CB23" s="5">
        <f>SUMIFS(Data!$A:$A, Data!$I:$I,$A23,Data!$C:$C,CB$1,Data!$D:$D,CB$2) + SUMIFS(Data!$A:$A, Data!$J:$J,$A23,Data!$C:$C,CB$1,Data!$D:$D,CB$2)</f>
        <v>0</v>
      </c>
      <c r="CC23" s="5">
        <f>SUMIFS(Data!$A:$A, Data!$I:$I,$A23,Data!$C:$C,CC$1,Data!$D:$D,CC$2) + SUMIFS(Data!$A:$A, Data!$J:$J,$A23,Data!$C:$C,CC$1,Data!$D:$D,CC$2)</f>
        <v>0</v>
      </c>
      <c r="CD23" s="5">
        <f>SUMIFS(Data!$A:$A, Data!$I:$I,$A23,Data!$C:$C,CD$1,Data!$D:$D,CD$2) + SUMIFS(Data!$A:$A, Data!$J:$J,$A23,Data!$C:$C,CD$1,Data!$D:$D,CD$2)</f>
        <v>0</v>
      </c>
      <c r="CE23" s="5">
        <f>SUMIFS(Data!$A:$A, Data!$I:$I,$A23,Data!$C:$C,CE$1,Data!$D:$D,CE$2) + SUMIFS(Data!$A:$A, Data!$J:$J,$A23,Data!$C:$C,CE$1,Data!$D:$D,CE$2)</f>
        <v>1</v>
      </c>
      <c r="CF23" s="5">
        <f>SUMIFS(Data!$A:$A, Data!$I:$I,$A23,Data!$C:$C,CF$1,Data!$D:$D,CF$2) + SUMIFS(Data!$A:$A, Data!$J:$J,$A23,Data!$C:$C,CF$1,Data!$D:$D,CF$2)</f>
        <v>0</v>
      </c>
      <c r="CG23" s="5">
        <f>SUMIFS(Data!$A:$A, Data!$I:$I,$A23,Data!$C:$C,CG$1,Data!$D:$D,CG$2) + SUMIFS(Data!$A:$A, Data!$J:$J,$A23,Data!$C:$C,CG$1,Data!$D:$D,CG$2)</f>
        <v>0</v>
      </c>
      <c r="CH23" s="5">
        <f>SUMIFS(Data!$A:$A, Data!$I:$I,$A23,Data!$C:$C,CH$1,Data!$D:$D,CH$2) + SUMIFS(Data!$A:$A, Data!$J:$J,$A23,Data!$C:$C,CH$1,Data!$D:$D,CH$2)</f>
        <v>0</v>
      </c>
      <c r="CI23" s="5">
        <f>SUMIFS(Data!$A:$A, Data!$I:$I,$A23,Data!$C:$C,CI$1,Data!$D:$D,CI$2) + SUMIFS(Data!$A:$A, Data!$J:$J,$A23,Data!$C:$C,CI$1,Data!$D:$D,CI$2)</f>
        <v>0</v>
      </c>
      <c r="CJ23" s="5">
        <f>SUMIFS(Data!$A:$A, Data!$I:$I,$A23,Data!$C:$C,CJ$1,Data!$D:$D,CJ$2) + SUMIFS(Data!$A:$A, Data!$J:$J,$A23,Data!$C:$C,CJ$1,Data!$D:$D,CJ$2)</f>
        <v>0</v>
      </c>
      <c r="CK23" s="5">
        <f>SUMIFS(Data!$A:$A, Data!$I:$I,$A23,Data!$C:$C,CK$1,Data!$D:$D,CK$2) + SUMIFS(Data!$A:$A, Data!$J:$J,$A23,Data!$C:$C,CK$1,Data!$D:$D,CK$2)</f>
        <v>0</v>
      </c>
      <c r="CL23" s="5">
        <f>SUMIFS(Data!$A:$A, Data!$I:$I,$A23,Data!$C:$C,CL$1,Data!$D:$D,CL$2) + SUMIFS(Data!$A:$A, Data!$J:$J,$A23,Data!$C:$C,CL$1,Data!$D:$D,CL$2)</f>
        <v>0</v>
      </c>
      <c r="CM23" s="5">
        <f>SUMIFS(Data!$A:$A, Data!$I:$I,$A23,Data!$C:$C,CM$1,Data!$D:$D,CM$2) + SUMIFS(Data!$A:$A, Data!$J:$J,$A23,Data!$C:$C,CM$1,Data!$D:$D,CM$2)</f>
        <v>0</v>
      </c>
      <c r="CN23" s="5">
        <f>SUMIFS(Data!$A:$A, Data!$I:$I,$A23,Data!$C:$C,CN$1,Data!$D:$D,CN$2) + SUMIFS(Data!$A:$A, Data!$J:$J,$A23,Data!$C:$C,CN$1,Data!$D:$D,CN$2)</f>
        <v>0</v>
      </c>
      <c r="CO23" s="5">
        <f>SUMIFS(Data!$A:$A, Data!$I:$I,$A23,Data!$C:$C,CO$1,Data!$D:$D,CO$2) + SUMIFS(Data!$A:$A, Data!$J:$J,$A23,Data!$C:$C,CO$1,Data!$D:$D,CO$2)</f>
        <v>0</v>
      </c>
      <c r="CP23" s="5">
        <f>SUMIFS(Data!$A:$A, Data!$I:$I,$A23,Data!$C:$C,CP$1,Data!$D:$D,CP$2) + SUMIFS(Data!$A:$A, Data!$J:$J,$A23,Data!$C:$C,CP$1,Data!$D:$D,CP$2)</f>
        <v>0</v>
      </c>
      <c r="CQ23" s="5">
        <f>SUMIFS(Data!$A:$A, Data!$I:$I,$A23,Data!$C:$C,CQ$1,Data!$D:$D,CQ$2) + SUMIFS(Data!$A:$A, Data!$J:$J,$A23,Data!$C:$C,CQ$1,Data!$D:$D,CQ$2)</f>
        <v>0</v>
      </c>
      <c r="CR23" s="5">
        <f>SUMIFS(Data!$A:$A, Data!$I:$I,$A23,Data!$C:$C,CR$1,Data!$D:$D,CR$2) + SUMIFS(Data!$A:$A, Data!$J:$J,$A23,Data!$C:$C,CR$1,Data!$D:$D,CR$2)</f>
        <v>0</v>
      </c>
      <c r="CS23" s="5">
        <f>SUMIFS(Data!$A:$A, Data!$I:$I,$A23,Data!$C:$C,CS$1,Data!$D:$D,CS$2) + SUMIFS(Data!$A:$A, Data!$J:$J,$A23,Data!$C:$C,CS$1,Data!$D:$D,CS$2)</f>
        <v>0</v>
      </c>
      <c r="CT23" s="5">
        <f>SUMIFS(Data!$A:$A, Data!$I:$I,$A23,Data!$C:$C,CT$1,Data!$D:$D,CT$2) + SUMIFS(Data!$A:$A, Data!$J:$J,$A23,Data!$C:$C,CT$1,Data!$D:$D,CT$2)</f>
        <v>0</v>
      </c>
      <c r="CU23" s="5">
        <f>SUMIFS(Data!$A:$A, Data!$I:$I,$A23,Data!$C:$C,CU$1,Data!$D:$D,CU$2) + SUMIFS(Data!$A:$A, Data!$J:$J,$A23,Data!$C:$C,CU$1,Data!$D:$D,CU$2)</f>
        <v>1</v>
      </c>
      <c r="CV23" s="5">
        <f>SUMIFS(Data!$A:$A, Data!$I:$I,$A23,Data!$C:$C,CV$1,Data!$D:$D,CV$2) + SUMIFS(Data!$A:$A, Data!$J:$J,$A23,Data!$C:$C,CV$1,Data!$D:$D,CV$2)</f>
        <v>0</v>
      </c>
      <c r="CW23" s="5">
        <f t="shared" ref="CW23:CX23" si="22">SUMIF($B$2:$CV$2,CW$2, $B23:$CV23)</f>
        <v>4</v>
      </c>
      <c r="CX23" s="5">
        <f t="shared" si="22"/>
        <v>1</v>
      </c>
      <c r="CY23" s="5">
        <f t="shared" si="3"/>
        <v>5</v>
      </c>
    </row>
    <row r="24">
      <c r="A24" s="5" t="str">
        <f>Countries!A22</f>
        <v>CZE</v>
      </c>
      <c r="B24" s="5">
        <f>SUMIFS(Data!$A:$A, Data!$I:$I,$A24,Data!$C:$C,B$1,Data!$D:$D,B$2) + SUMIFS(Data!$A:$A, Data!$J:$J,$A24,Data!$C:$C,B$1,Data!$D:$D,B$2)</f>
        <v>0</v>
      </c>
      <c r="C24" s="5">
        <f>SUMIFS(Data!$A:$A, Data!$I:$I,$A24,Data!$C:$C,C$1,Data!$D:$D,C$2) + SUMIFS(Data!$A:$A, Data!$J:$J,$A24,Data!$C:$C,C$1,Data!$D:$D,C$2)</f>
        <v>0</v>
      </c>
      <c r="D24" s="5">
        <f>SUMIFS(Data!$A:$A, Data!$I:$I,$A24,Data!$C:$C,D$1,Data!$D:$D,D$2) + SUMIFS(Data!$A:$A, Data!$J:$J,$A24,Data!$C:$C,D$1,Data!$D:$D,D$2)</f>
        <v>0</v>
      </c>
      <c r="E24" s="5">
        <f>SUMIFS(Data!$A:$A, Data!$I:$I,$A24,Data!$C:$C,E$1,Data!$D:$D,E$2) + SUMIFS(Data!$A:$A, Data!$J:$J,$A24,Data!$C:$C,E$1,Data!$D:$D,E$2)</f>
        <v>0</v>
      </c>
      <c r="F24" s="5">
        <f>SUMIFS(Data!$A:$A, Data!$I:$I,$A24,Data!$C:$C,F$1,Data!$D:$D,F$2) + SUMIFS(Data!$A:$A, Data!$J:$J,$A24,Data!$C:$C,F$1,Data!$D:$D,F$2)</f>
        <v>0</v>
      </c>
      <c r="G24" s="5">
        <f>SUMIFS(Data!$A:$A, Data!$I:$I,$A24,Data!$C:$C,G$1,Data!$D:$D,G$2) + SUMIFS(Data!$A:$A, Data!$J:$J,$A24,Data!$C:$C,G$1,Data!$D:$D,G$2)</f>
        <v>0</v>
      </c>
      <c r="H24" s="5">
        <f>SUMIFS(Data!$A:$A, Data!$I:$I,$A24,Data!$C:$C,H$1,Data!$D:$D,H$2) + SUMIFS(Data!$A:$A, Data!$J:$J,$A24,Data!$C:$C,H$1,Data!$D:$D,H$2)</f>
        <v>0</v>
      </c>
      <c r="I24" s="5">
        <f>SUMIFS(Data!$A:$A, Data!$I:$I,$A24,Data!$C:$C,I$1,Data!$D:$D,I$2) + SUMIFS(Data!$A:$A, Data!$J:$J,$A24,Data!$C:$C,I$1,Data!$D:$D,I$2)</f>
        <v>0</v>
      </c>
      <c r="J24" s="5">
        <f>SUMIFS(Data!$A:$A, Data!$I:$I,$A24,Data!$C:$C,J$1,Data!$D:$D,J$2) + SUMIFS(Data!$A:$A, Data!$J:$J,$A24,Data!$C:$C,J$1,Data!$D:$D,J$2)</f>
        <v>1</v>
      </c>
      <c r="K24" s="5">
        <f>SUMIFS(Data!$A:$A, Data!$I:$I,$A24,Data!$C:$C,K$1,Data!$D:$D,K$2) + SUMIFS(Data!$A:$A, Data!$J:$J,$A24,Data!$C:$C,K$1,Data!$D:$D,K$2)</f>
        <v>0</v>
      </c>
      <c r="L24" s="5">
        <f>SUMIFS(Data!$A:$A, Data!$I:$I,$A24,Data!$C:$C,L$1,Data!$D:$D,L$2) + SUMIFS(Data!$A:$A, Data!$J:$J,$A24,Data!$C:$C,L$1,Data!$D:$D,L$2)</f>
        <v>0</v>
      </c>
      <c r="M24" s="5">
        <f>SUMIFS(Data!$A:$A, Data!$I:$I,$A24,Data!$C:$C,M$1,Data!$D:$D,M$2) + SUMIFS(Data!$A:$A, Data!$J:$J,$A24,Data!$C:$C,M$1,Data!$D:$D,M$2)</f>
        <v>0</v>
      </c>
      <c r="N24" s="5">
        <f>SUMIFS(Data!$A:$A, Data!$I:$I,$A24,Data!$C:$C,N$1,Data!$D:$D,N$2) + SUMIFS(Data!$A:$A, Data!$J:$J,$A24,Data!$C:$C,N$1,Data!$D:$D,N$2)</f>
        <v>0</v>
      </c>
      <c r="O24" s="5">
        <f>SUMIFS(Data!$A:$A, Data!$I:$I,$A24,Data!$C:$C,O$1,Data!$D:$D,O$2) + SUMIFS(Data!$A:$A, Data!$J:$J,$A24,Data!$C:$C,O$1,Data!$D:$D,O$2)</f>
        <v>0</v>
      </c>
      <c r="P24" s="5">
        <f>SUMIFS(Data!$A:$A, Data!$I:$I,$A24,Data!$C:$C,P$1,Data!$D:$D,P$2) + SUMIFS(Data!$A:$A, Data!$J:$J,$A24,Data!$C:$C,P$1,Data!$D:$D,P$2)</f>
        <v>0</v>
      </c>
      <c r="Q24" s="5">
        <f>SUMIFS(Data!$A:$A, Data!$I:$I,$A24,Data!$C:$C,Q$1,Data!$D:$D,Q$2) + SUMIFS(Data!$A:$A, Data!$J:$J,$A24,Data!$C:$C,Q$1,Data!$D:$D,Q$2)</f>
        <v>0</v>
      </c>
      <c r="R24" s="5">
        <f>SUMIFS(Data!$A:$A, Data!$I:$I,$A24,Data!$C:$C,R$1,Data!$D:$D,R$2) + SUMIFS(Data!$A:$A, Data!$J:$J,$A24,Data!$C:$C,R$1,Data!$D:$D,R$2)</f>
        <v>0</v>
      </c>
      <c r="S24" s="5">
        <f>SUMIFS(Data!$A:$A, Data!$I:$I,$A24,Data!$C:$C,S$1,Data!$D:$D,S$2) + SUMIFS(Data!$A:$A, Data!$J:$J,$A24,Data!$C:$C,S$1,Data!$D:$D,S$2)</f>
        <v>0</v>
      </c>
      <c r="T24" s="5">
        <f>SUMIFS(Data!$A:$A, Data!$I:$I,$A24,Data!$C:$C,T$1,Data!$D:$D,T$2) + SUMIFS(Data!$A:$A, Data!$J:$J,$A24,Data!$C:$C,T$1,Data!$D:$D,T$2)</f>
        <v>0</v>
      </c>
      <c r="U24" s="5">
        <f>SUMIFS(Data!$A:$A, Data!$I:$I,$A24,Data!$C:$C,U$1,Data!$D:$D,U$2) + SUMIFS(Data!$A:$A, Data!$J:$J,$A24,Data!$C:$C,U$1,Data!$D:$D,U$2)</f>
        <v>0</v>
      </c>
      <c r="V24" s="5">
        <f>SUMIFS(Data!$A:$A, Data!$I:$I,$A24,Data!$C:$C,V$1,Data!$D:$D,V$2) + SUMIFS(Data!$A:$A, Data!$J:$J,$A24,Data!$C:$C,V$1,Data!$D:$D,V$2)</f>
        <v>0</v>
      </c>
      <c r="W24" s="5">
        <f>SUMIFS(Data!$A:$A, Data!$I:$I,$A24,Data!$C:$C,W$1,Data!$D:$D,W$2) + SUMIFS(Data!$A:$A, Data!$J:$J,$A24,Data!$C:$C,W$1,Data!$D:$D,W$2)</f>
        <v>0</v>
      </c>
      <c r="X24" s="5">
        <f>SUMIFS(Data!$A:$A, Data!$I:$I,$A24,Data!$C:$C,X$1,Data!$D:$D,X$2) + SUMIFS(Data!$A:$A, Data!$J:$J,$A24,Data!$C:$C,X$1,Data!$D:$D,X$2)</f>
        <v>0</v>
      </c>
      <c r="Y24" s="5">
        <f>SUMIFS(Data!$A:$A, Data!$I:$I,$A24,Data!$C:$C,Y$1,Data!$D:$D,Y$2) + SUMIFS(Data!$A:$A, Data!$J:$J,$A24,Data!$C:$C,Y$1,Data!$D:$D,Y$2)</f>
        <v>0</v>
      </c>
      <c r="Z24" s="5">
        <f>SUMIFS(Data!$A:$A, Data!$I:$I,$A24,Data!$C:$C,Z$1,Data!$D:$D,Z$2) + SUMIFS(Data!$A:$A, Data!$J:$J,$A24,Data!$C:$C,Z$1,Data!$D:$D,Z$2)</f>
        <v>2</v>
      </c>
      <c r="AA24" s="5">
        <f>SUMIFS(Data!$A:$A, Data!$I:$I,$A24,Data!$C:$C,AA$1,Data!$D:$D,AA$2) + SUMIFS(Data!$A:$A, Data!$J:$J,$A24,Data!$C:$C,AA$1,Data!$D:$D,AA$2)</f>
        <v>0</v>
      </c>
      <c r="AB24" s="5">
        <f>SUMIFS(Data!$A:$A, Data!$I:$I,$A24,Data!$C:$C,AB$1,Data!$D:$D,AB$2) + SUMIFS(Data!$A:$A, Data!$J:$J,$A24,Data!$C:$C,AB$1,Data!$D:$D,AB$2)</f>
        <v>0</v>
      </c>
      <c r="AC24" s="5">
        <f>SUMIFS(Data!$A:$A, Data!$I:$I,$A24,Data!$C:$C,AC$1,Data!$D:$D,AC$2) + SUMIFS(Data!$A:$A, Data!$J:$J,$A24,Data!$C:$C,AC$1,Data!$D:$D,AC$2)</f>
        <v>0</v>
      </c>
      <c r="AD24" s="5">
        <f>SUMIFS(Data!$A:$A, Data!$I:$I,$A24,Data!$C:$C,AD$1,Data!$D:$D,AD$2) + SUMIFS(Data!$A:$A, Data!$J:$J,$A24,Data!$C:$C,AD$1,Data!$D:$D,AD$2)</f>
        <v>0</v>
      </c>
      <c r="AE24" s="5">
        <f>SUMIFS(Data!$A:$A, Data!$I:$I,$A24,Data!$C:$C,AE$1,Data!$D:$D,AE$2) + SUMIFS(Data!$A:$A, Data!$J:$J,$A24,Data!$C:$C,AE$1,Data!$D:$D,AE$2)</f>
        <v>0</v>
      </c>
      <c r="AF24" s="5">
        <f>SUMIFS(Data!$A:$A, Data!$I:$I,$A24,Data!$C:$C,AF$1,Data!$D:$D,AF$2) + SUMIFS(Data!$A:$A, Data!$J:$J,$A24,Data!$C:$C,AF$1,Data!$D:$D,AF$2)</f>
        <v>0</v>
      </c>
      <c r="AG24" s="5">
        <f>SUMIFS(Data!$A:$A, Data!$I:$I,$A24,Data!$C:$C,AG$1,Data!$D:$D,AG$2) + SUMIFS(Data!$A:$A, Data!$J:$J,$A24,Data!$C:$C,AG$1,Data!$D:$D,AG$2)</f>
        <v>0</v>
      </c>
      <c r="AH24" s="5">
        <f>SUMIFS(Data!$A:$A, Data!$I:$I,$A24,Data!$C:$C,AH$1,Data!$D:$D,AH$2) + SUMIFS(Data!$A:$A, Data!$J:$J,$A24,Data!$C:$C,AH$1,Data!$D:$D,AH$2)</f>
        <v>0</v>
      </c>
      <c r="AI24" s="5">
        <f>SUMIFS(Data!$A:$A, Data!$I:$I,$A24,Data!$C:$C,AI$1,Data!$D:$D,AI$2) + SUMIFS(Data!$A:$A, Data!$J:$J,$A24,Data!$C:$C,AI$1,Data!$D:$D,AI$2)</f>
        <v>0</v>
      </c>
      <c r="AJ24" s="5">
        <f>SUMIFS(Data!$A:$A, Data!$I:$I,$A24,Data!$C:$C,AJ$1,Data!$D:$D,AJ$2) + SUMIFS(Data!$A:$A, Data!$J:$J,$A24,Data!$C:$C,AJ$1,Data!$D:$D,AJ$2)</f>
        <v>0</v>
      </c>
      <c r="AK24" s="5">
        <f>SUMIFS(Data!$A:$A, Data!$I:$I,$A24,Data!$C:$C,AK$1,Data!$D:$D,AK$2) + SUMIFS(Data!$A:$A, Data!$J:$J,$A24,Data!$C:$C,AK$1,Data!$D:$D,AK$2)</f>
        <v>0</v>
      </c>
      <c r="AL24" s="5">
        <f>SUMIFS(Data!$A:$A, Data!$I:$I,$A24,Data!$C:$C,AL$1,Data!$D:$D,AL$2) + SUMIFS(Data!$A:$A, Data!$J:$J,$A24,Data!$C:$C,AL$1,Data!$D:$D,AL$2)</f>
        <v>0</v>
      </c>
      <c r="AM24" s="5">
        <f>SUMIFS(Data!$A:$A, Data!$I:$I,$A24,Data!$C:$C,AM$1,Data!$D:$D,AM$2) + SUMIFS(Data!$A:$A, Data!$J:$J,$A24,Data!$C:$C,AM$1,Data!$D:$D,AM$2)</f>
        <v>0</v>
      </c>
      <c r="AN24" s="5">
        <f>SUMIFS(Data!$A:$A, Data!$I:$I,$A24,Data!$C:$C,AN$1,Data!$D:$D,AN$2) + SUMIFS(Data!$A:$A, Data!$J:$J,$A24,Data!$C:$C,AN$1,Data!$D:$D,AN$2)</f>
        <v>0</v>
      </c>
      <c r="AO24" s="5">
        <f>SUMIFS(Data!$A:$A, Data!$I:$I,$A24,Data!$C:$C,AO$1,Data!$D:$D,AO$2) + SUMIFS(Data!$A:$A, Data!$J:$J,$A24,Data!$C:$C,AO$1,Data!$D:$D,AO$2)</f>
        <v>1</v>
      </c>
      <c r="AP24" s="5">
        <f>SUMIFS(Data!$A:$A, Data!$I:$I,$A24,Data!$C:$C,AP$1,Data!$D:$D,AP$2) + SUMIFS(Data!$A:$A, Data!$J:$J,$A24,Data!$C:$C,AP$1,Data!$D:$D,AP$2)</f>
        <v>0</v>
      </c>
      <c r="AQ24" s="5">
        <f>SUMIFS(Data!$A:$A, Data!$I:$I,$A24,Data!$C:$C,AQ$1,Data!$D:$D,AQ$2) + SUMIFS(Data!$A:$A, Data!$J:$J,$A24,Data!$C:$C,AQ$1,Data!$D:$D,AQ$2)</f>
        <v>0</v>
      </c>
      <c r="AR24" s="5">
        <f>SUMIFS(Data!$A:$A, Data!$I:$I,$A24,Data!$C:$C,AR$1,Data!$D:$D,AR$2) + SUMIFS(Data!$A:$A, Data!$J:$J,$A24,Data!$C:$C,AR$1,Data!$D:$D,AR$2)</f>
        <v>0</v>
      </c>
      <c r="AS24" s="5">
        <f>SUMIFS(Data!$A:$A, Data!$I:$I,$A24,Data!$C:$C,AS$1,Data!$D:$D,AS$2) + SUMIFS(Data!$A:$A, Data!$J:$J,$A24,Data!$C:$C,AS$1,Data!$D:$D,AS$2)</f>
        <v>0</v>
      </c>
      <c r="AT24" s="5">
        <f>SUMIFS(Data!$A:$A, Data!$I:$I,$A24,Data!$C:$C,AT$1,Data!$D:$D,AT$2) + SUMIFS(Data!$A:$A, Data!$J:$J,$A24,Data!$C:$C,AT$1,Data!$D:$D,AT$2)</f>
        <v>0</v>
      </c>
      <c r="AU24" s="5">
        <f>SUMIFS(Data!$A:$A, Data!$I:$I,$A24,Data!$C:$C,AU$1,Data!$D:$D,AU$2) + SUMIFS(Data!$A:$A, Data!$J:$J,$A24,Data!$C:$C,AU$1,Data!$D:$D,AU$2)</f>
        <v>0</v>
      </c>
      <c r="AV24" s="5">
        <f>SUMIFS(Data!$A:$A, Data!$I:$I,$A24,Data!$C:$C,AV$1,Data!$D:$D,AV$2) + SUMIFS(Data!$A:$A, Data!$J:$J,$A24,Data!$C:$C,AV$1,Data!$D:$D,AV$2)</f>
        <v>0</v>
      </c>
      <c r="AW24" s="5">
        <f>SUMIFS(Data!$A:$A, Data!$I:$I,$A24,Data!$C:$C,AW$1,Data!$D:$D,AW$2) + SUMIFS(Data!$A:$A, Data!$J:$J,$A24,Data!$C:$C,AW$1,Data!$D:$D,AW$2)</f>
        <v>0</v>
      </c>
      <c r="AX24" s="5">
        <f>SUMIFS(Data!$A:$A, Data!$I:$I,$A24,Data!$C:$C,AX$1,Data!$D:$D,AX$2) + SUMIFS(Data!$A:$A, Data!$J:$J,$A24,Data!$C:$C,AX$1,Data!$D:$D,AX$2)</f>
        <v>0</v>
      </c>
      <c r="AY24" s="5">
        <f>SUMIFS(Data!$A:$A, Data!$I:$I,$A24,Data!$C:$C,AY$1,Data!$D:$D,AY$2) + SUMIFS(Data!$A:$A, Data!$J:$J,$A24,Data!$C:$C,AY$1,Data!$D:$D,AY$2)</f>
        <v>0</v>
      </c>
      <c r="AZ24" s="5">
        <f>SUMIFS(Data!$A:$A, Data!$I:$I,$A24,Data!$C:$C,AZ$1,Data!$D:$D,AZ$2) + SUMIFS(Data!$A:$A, Data!$J:$J,$A24,Data!$C:$C,AZ$1,Data!$D:$D,AZ$2)</f>
        <v>0</v>
      </c>
      <c r="BA24" s="5">
        <f>SUMIFS(Data!$A:$A, Data!$I:$I,$A24,Data!$C:$C,BA$1,Data!$D:$D,BA$2) + SUMIFS(Data!$A:$A, Data!$J:$J,$A24,Data!$C:$C,BA$1,Data!$D:$D,BA$2)</f>
        <v>0</v>
      </c>
      <c r="BB24" s="5">
        <f>SUMIFS(Data!$A:$A, Data!$I:$I,$A24,Data!$C:$C,BB$1,Data!$D:$D,BB$2) + SUMIFS(Data!$A:$A, Data!$J:$J,$A24,Data!$C:$C,BB$1,Data!$D:$D,BB$2)</f>
        <v>0</v>
      </c>
      <c r="BC24" s="5">
        <f>SUMIFS(Data!$A:$A, Data!$I:$I,$A24,Data!$C:$C,BC$1,Data!$D:$D,BC$2) + SUMIFS(Data!$A:$A, Data!$J:$J,$A24,Data!$C:$C,BC$1,Data!$D:$D,BC$2)</f>
        <v>0</v>
      </c>
      <c r="BD24" s="5">
        <f>SUMIFS(Data!$A:$A, Data!$I:$I,$A24,Data!$C:$C,BD$1,Data!$D:$D,BD$2) + SUMIFS(Data!$A:$A, Data!$J:$J,$A24,Data!$C:$C,BD$1,Data!$D:$D,BD$2)</f>
        <v>0</v>
      </c>
      <c r="BE24" s="5">
        <f>SUMIFS(Data!$A:$A, Data!$I:$I,$A24,Data!$C:$C,BE$1,Data!$D:$D,BE$2) + SUMIFS(Data!$A:$A, Data!$J:$J,$A24,Data!$C:$C,BE$1,Data!$D:$D,BE$2)</f>
        <v>0</v>
      </c>
      <c r="BF24" s="5">
        <f>SUMIFS(Data!$A:$A, Data!$I:$I,$A24,Data!$C:$C,BF$1,Data!$D:$D,BF$2) + SUMIFS(Data!$A:$A, Data!$J:$J,$A24,Data!$C:$C,BF$1,Data!$D:$D,BF$2)</f>
        <v>0</v>
      </c>
      <c r="BG24" s="5">
        <f>SUMIFS(Data!$A:$A, Data!$I:$I,$A24,Data!$C:$C,BG$1,Data!$D:$D,BG$2) + SUMIFS(Data!$A:$A, Data!$J:$J,$A24,Data!$C:$C,BG$1,Data!$D:$D,BG$2)</f>
        <v>0</v>
      </c>
      <c r="BH24" s="5">
        <f>SUMIFS(Data!$A:$A, Data!$I:$I,$A24,Data!$C:$C,BH$1,Data!$D:$D,BH$2) + SUMIFS(Data!$A:$A, Data!$J:$J,$A24,Data!$C:$C,BH$1,Data!$D:$D,BH$2)</f>
        <v>0</v>
      </c>
      <c r="BI24" s="5">
        <f>SUMIFS(Data!$A:$A, Data!$I:$I,$A24,Data!$C:$C,BI$1,Data!$D:$D,BI$2) + SUMIFS(Data!$A:$A, Data!$J:$J,$A24,Data!$C:$C,BI$1,Data!$D:$D,BI$2)</f>
        <v>0</v>
      </c>
      <c r="BJ24" s="5">
        <f>SUMIFS(Data!$A:$A, Data!$I:$I,$A24,Data!$C:$C,BJ$1,Data!$D:$D,BJ$2) + SUMIFS(Data!$A:$A, Data!$J:$J,$A24,Data!$C:$C,BJ$1,Data!$D:$D,BJ$2)</f>
        <v>0</v>
      </c>
      <c r="BK24" s="5">
        <f>SUMIFS(Data!$A:$A, Data!$I:$I,$A24,Data!$C:$C,BK$1,Data!$D:$D,BK$2) + SUMIFS(Data!$A:$A, Data!$J:$J,$A24,Data!$C:$C,BK$1,Data!$D:$D,BK$2)</f>
        <v>0</v>
      </c>
      <c r="BL24" s="5">
        <f>SUMIFS(Data!$A:$A, Data!$I:$I,$A24,Data!$C:$C,BL$1,Data!$D:$D,BL$2) + SUMIFS(Data!$A:$A, Data!$J:$J,$A24,Data!$C:$C,BL$1,Data!$D:$D,BL$2)</f>
        <v>0</v>
      </c>
      <c r="BM24" s="5">
        <f>SUMIFS(Data!$A:$A, Data!$I:$I,$A24,Data!$C:$C,BM$1,Data!$D:$D,BM$2) + SUMIFS(Data!$A:$A, Data!$J:$J,$A24,Data!$C:$C,BM$1,Data!$D:$D,BM$2)</f>
        <v>0</v>
      </c>
      <c r="BN24" s="5">
        <f>SUMIFS(Data!$A:$A, Data!$I:$I,$A24,Data!$C:$C,BN$1,Data!$D:$D,BN$2) + SUMIFS(Data!$A:$A, Data!$J:$J,$A24,Data!$C:$C,BN$1,Data!$D:$D,BN$2)</f>
        <v>0</v>
      </c>
      <c r="BO24" s="5">
        <f>SUMIFS(Data!$A:$A, Data!$I:$I,$A24,Data!$C:$C,BO$1,Data!$D:$D,BO$2) + SUMIFS(Data!$A:$A, Data!$J:$J,$A24,Data!$C:$C,BO$1,Data!$D:$D,BO$2)</f>
        <v>0</v>
      </c>
      <c r="BP24" s="5">
        <f>SUMIFS(Data!$A:$A, Data!$I:$I,$A24,Data!$C:$C,BP$1,Data!$D:$D,BP$2) + SUMIFS(Data!$A:$A, Data!$J:$J,$A24,Data!$C:$C,BP$1,Data!$D:$D,BP$2)</f>
        <v>0</v>
      </c>
      <c r="BQ24" s="5">
        <f>SUMIFS(Data!$A:$A, Data!$I:$I,$A24,Data!$C:$C,BQ$1,Data!$D:$D,BQ$2) + SUMIFS(Data!$A:$A, Data!$J:$J,$A24,Data!$C:$C,BQ$1,Data!$D:$D,BQ$2)</f>
        <v>0</v>
      </c>
      <c r="BR24" s="5">
        <f>SUMIFS(Data!$A:$A, Data!$I:$I,$A24,Data!$C:$C,BR$1,Data!$D:$D,BR$2) + SUMIFS(Data!$A:$A, Data!$J:$J,$A24,Data!$C:$C,BR$1,Data!$D:$D,BR$2)</f>
        <v>0</v>
      </c>
      <c r="BS24" s="5">
        <f>SUMIFS(Data!$A:$A, Data!$I:$I,$A24,Data!$C:$C,BS$1,Data!$D:$D,BS$2) + SUMIFS(Data!$A:$A, Data!$J:$J,$A24,Data!$C:$C,BS$1,Data!$D:$D,BS$2)</f>
        <v>0</v>
      </c>
      <c r="BT24" s="5">
        <f>SUMIFS(Data!$A:$A, Data!$I:$I,$A24,Data!$C:$C,BT$1,Data!$D:$D,BT$2) + SUMIFS(Data!$A:$A, Data!$J:$J,$A24,Data!$C:$C,BT$1,Data!$D:$D,BT$2)</f>
        <v>0</v>
      </c>
      <c r="BU24" s="5">
        <f>SUMIFS(Data!$A:$A, Data!$I:$I,$A24,Data!$C:$C,BU$1,Data!$D:$D,BU$2) + SUMIFS(Data!$A:$A, Data!$J:$J,$A24,Data!$C:$C,BU$1,Data!$D:$D,BU$2)</f>
        <v>0</v>
      </c>
      <c r="BV24" s="5">
        <f>SUMIFS(Data!$A:$A, Data!$I:$I,$A24,Data!$C:$C,BV$1,Data!$D:$D,BV$2) + SUMIFS(Data!$A:$A, Data!$J:$J,$A24,Data!$C:$C,BV$1,Data!$D:$D,BV$2)</f>
        <v>0</v>
      </c>
      <c r="BW24" s="5">
        <f>SUMIFS(Data!$A:$A, Data!$I:$I,$A24,Data!$C:$C,BW$1,Data!$D:$D,BW$2) + SUMIFS(Data!$A:$A, Data!$J:$J,$A24,Data!$C:$C,BW$1,Data!$D:$D,BW$2)</f>
        <v>0</v>
      </c>
      <c r="BX24" s="5">
        <f>SUMIFS(Data!$A:$A, Data!$I:$I,$A24,Data!$C:$C,BX$1,Data!$D:$D,BX$2) + SUMIFS(Data!$A:$A, Data!$J:$J,$A24,Data!$C:$C,BX$1,Data!$D:$D,BX$2)</f>
        <v>0</v>
      </c>
      <c r="BY24" s="5">
        <f>SUMIFS(Data!$A:$A, Data!$I:$I,$A24,Data!$C:$C,BY$1,Data!$D:$D,BY$2) + SUMIFS(Data!$A:$A, Data!$J:$J,$A24,Data!$C:$C,BY$1,Data!$D:$D,BY$2)</f>
        <v>0</v>
      </c>
      <c r="BZ24" s="5">
        <f>SUMIFS(Data!$A:$A, Data!$I:$I,$A24,Data!$C:$C,BZ$1,Data!$D:$D,BZ$2) + SUMIFS(Data!$A:$A, Data!$J:$J,$A24,Data!$C:$C,BZ$1,Data!$D:$D,BZ$2)</f>
        <v>0</v>
      </c>
      <c r="CA24" s="5">
        <f>SUMIFS(Data!$A:$A, Data!$I:$I,$A24,Data!$C:$C,CA$1,Data!$D:$D,CA$2) + SUMIFS(Data!$A:$A, Data!$J:$J,$A24,Data!$C:$C,CA$1,Data!$D:$D,CA$2)</f>
        <v>0</v>
      </c>
      <c r="CB24" s="5">
        <f>SUMIFS(Data!$A:$A, Data!$I:$I,$A24,Data!$C:$C,CB$1,Data!$D:$D,CB$2) + SUMIFS(Data!$A:$A, Data!$J:$J,$A24,Data!$C:$C,CB$1,Data!$D:$D,CB$2)</f>
        <v>0</v>
      </c>
      <c r="CC24" s="5">
        <f>SUMIFS(Data!$A:$A, Data!$I:$I,$A24,Data!$C:$C,CC$1,Data!$D:$D,CC$2) + SUMIFS(Data!$A:$A, Data!$J:$J,$A24,Data!$C:$C,CC$1,Data!$D:$D,CC$2)</f>
        <v>0</v>
      </c>
      <c r="CD24" s="5">
        <f>SUMIFS(Data!$A:$A, Data!$I:$I,$A24,Data!$C:$C,CD$1,Data!$D:$D,CD$2) + SUMIFS(Data!$A:$A, Data!$J:$J,$A24,Data!$C:$C,CD$1,Data!$D:$D,CD$2)</f>
        <v>0</v>
      </c>
      <c r="CE24" s="5">
        <f>SUMIFS(Data!$A:$A, Data!$I:$I,$A24,Data!$C:$C,CE$1,Data!$D:$D,CE$2) + SUMIFS(Data!$A:$A, Data!$J:$J,$A24,Data!$C:$C,CE$1,Data!$D:$D,CE$2)</f>
        <v>0</v>
      </c>
      <c r="CF24" s="5">
        <f>SUMIFS(Data!$A:$A, Data!$I:$I,$A24,Data!$C:$C,CF$1,Data!$D:$D,CF$2) + SUMIFS(Data!$A:$A, Data!$J:$J,$A24,Data!$C:$C,CF$1,Data!$D:$D,CF$2)</f>
        <v>0</v>
      </c>
      <c r="CG24" s="5">
        <f>SUMIFS(Data!$A:$A, Data!$I:$I,$A24,Data!$C:$C,CG$1,Data!$D:$D,CG$2) + SUMIFS(Data!$A:$A, Data!$J:$J,$A24,Data!$C:$C,CG$1,Data!$D:$D,CG$2)</f>
        <v>0</v>
      </c>
      <c r="CH24" s="5">
        <f>SUMIFS(Data!$A:$A, Data!$I:$I,$A24,Data!$C:$C,CH$1,Data!$D:$D,CH$2) + SUMIFS(Data!$A:$A, Data!$J:$J,$A24,Data!$C:$C,CH$1,Data!$D:$D,CH$2)</f>
        <v>0</v>
      </c>
      <c r="CI24" s="5">
        <f>SUMIFS(Data!$A:$A, Data!$I:$I,$A24,Data!$C:$C,CI$1,Data!$D:$D,CI$2) + SUMIFS(Data!$A:$A, Data!$J:$J,$A24,Data!$C:$C,CI$1,Data!$D:$D,CI$2)</f>
        <v>0</v>
      </c>
      <c r="CJ24" s="5">
        <f>SUMIFS(Data!$A:$A, Data!$I:$I,$A24,Data!$C:$C,CJ$1,Data!$D:$D,CJ$2) + SUMIFS(Data!$A:$A, Data!$J:$J,$A24,Data!$C:$C,CJ$1,Data!$D:$D,CJ$2)</f>
        <v>0</v>
      </c>
      <c r="CK24" s="5">
        <f>SUMIFS(Data!$A:$A, Data!$I:$I,$A24,Data!$C:$C,CK$1,Data!$D:$D,CK$2) + SUMIFS(Data!$A:$A, Data!$J:$J,$A24,Data!$C:$C,CK$1,Data!$D:$D,CK$2)</f>
        <v>0</v>
      </c>
      <c r="CL24" s="5">
        <f>SUMIFS(Data!$A:$A, Data!$I:$I,$A24,Data!$C:$C,CL$1,Data!$D:$D,CL$2) + SUMIFS(Data!$A:$A, Data!$J:$J,$A24,Data!$C:$C,CL$1,Data!$D:$D,CL$2)</f>
        <v>0</v>
      </c>
      <c r="CM24" s="5">
        <f>SUMIFS(Data!$A:$A, Data!$I:$I,$A24,Data!$C:$C,CM$1,Data!$D:$D,CM$2) + SUMIFS(Data!$A:$A, Data!$J:$J,$A24,Data!$C:$C,CM$1,Data!$D:$D,CM$2)</f>
        <v>0</v>
      </c>
      <c r="CN24" s="5">
        <f>SUMIFS(Data!$A:$A, Data!$I:$I,$A24,Data!$C:$C,CN$1,Data!$D:$D,CN$2) + SUMIFS(Data!$A:$A, Data!$J:$J,$A24,Data!$C:$C,CN$1,Data!$D:$D,CN$2)</f>
        <v>0</v>
      </c>
      <c r="CO24" s="5">
        <f>SUMIFS(Data!$A:$A, Data!$I:$I,$A24,Data!$C:$C,CO$1,Data!$D:$D,CO$2) + SUMIFS(Data!$A:$A, Data!$J:$J,$A24,Data!$C:$C,CO$1,Data!$D:$D,CO$2)</f>
        <v>0</v>
      </c>
      <c r="CP24" s="5">
        <f>SUMIFS(Data!$A:$A, Data!$I:$I,$A24,Data!$C:$C,CP$1,Data!$D:$D,CP$2) + SUMIFS(Data!$A:$A, Data!$J:$J,$A24,Data!$C:$C,CP$1,Data!$D:$D,CP$2)</f>
        <v>0</v>
      </c>
      <c r="CQ24" s="5">
        <f>SUMIFS(Data!$A:$A, Data!$I:$I,$A24,Data!$C:$C,CQ$1,Data!$D:$D,CQ$2) + SUMIFS(Data!$A:$A, Data!$J:$J,$A24,Data!$C:$C,CQ$1,Data!$D:$D,CQ$2)</f>
        <v>0</v>
      </c>
      <c r="CR24" s="5">
        <f>SUMIFS(Data!$A:$A, Data!$I:$I,$A24,Data!$C:$C,CR$1,Data!$D:$D,CR$2) + SUMIFS(Data!$A:$A, Data!$J:$J,$A24,Data!$C:$C,CR$1,Data!$D:$D,CR$2)</f>
        <v>0</v>
      </c>
      <c r="CS24" s="5">
        <f>SUMIFS(Data!$A:$A, Data!$I:$I,$A24,Data!$C:$C,CS$1,Data!$D:$D,CS$2) + SUMIFS(Data!$A:$A, Data!$J:$J,$A24,Data!$C:$C,CS$1,Data!$D:$D,CS$2)</f>
        <v>0</v>
      </c>
      <c r="CT24" s="5">
        <f>SUMIFS(Data!$A:$A, Data!$I:$I,$A24,Data!$C:$C,CT$1,Data!$D:$D,CT$2) + SUMIFS(Data!$A:$A, Data!$J:$J,$A24,Data!$C:$C,CT$1,Data!$D:$D,CT$2)</f>
        <v>0</v>
      </c>
      <c r="CU24" s="5">
        <f>SUMIFS(Data!$A:$A, Data!$I:$I,$A24,Data!$C:$C,CU$1,Data!$D:$D,CU$2) + SUMIFS(Data!$A:$A, Data!$J:$J,$A24,Data!$C:$C,CU$1,Data!$D:$D,CU$2)</f>
        <v>0</v>
      </c>
      <c r="CV24" s="5">
        <f>SUMIFS(Data!$A:$A, Data!$I:$I,$A24,Data!$C:$C,CV$1,Data!$D:$D,CV$2) + SUMIFS(Data!$A:$A, Data!$J:$J,$A24,Data!$C:$C,CV$1,Data!$D:$D,CV$2)</f>
        <v>0</v>
      </c>
      <c r="CW24" s="5">
        <f t="shared" ref="CW24:CX24" si="23">SUMIF($B$2:$CV$2,CW$2, $B24:$CV24)</f>
        <v>4</v>
      </c>
      <c r="CX24" s="5">
        <f t="shared" si="23"/>
        <v>0</v>
      </c>
      <c r="CY24" s="5">
        <f t="shared" si="3"/>
        <v>4</v>
      </c>
    </row>
    <row r="25">
      <c r="A25" s="5" t="str">
        <f>Countries!A23</f>
        <v>DEN</v>
      </c>
      <c r="B25" s="5">
        <f>SUMIFS(Data!$A:$A, Data!$I:$I,$A25,Data!$C:$C,B$1,Data!$D:$D,B$2) + SUMIFS(Data!$A:$A, Data!$J:$J,$A25,Data!$C:$C,B$1,Data!$D:$D,B$2)</f>
        <v>0</v>
      </c>
      <c r="C25" s="5">
        <f>SUMIFS(Data!$A:$A, Data!$I:$I,$A25,Data!$C:$C,C$1,Data!$D:$D,C$2) + SUMIFS(Data!$A:$A, Data!$J:$J,$A25,Data!$C:$C,C$1,Data!$D:$D,C$2)</f>
        <v>0</v>
      </c>
      <c r="D25" s="5">
        <f>SUMIFS(Data!$A:$A, Data!$I:$I,$A25,Data!$C:$C,D$1,Data!$D:$D,D$2) + SUMIFS(Data!$A:$A, Data!$J:$J,$A25,Data!$C:$C,D$1,Data!$D:$D,D$2)</f>
        <v>0</v>
      </c>
      <c r="E25" s="5">
        <f>SUMIFS(Data!$A:$A, Data!$I:$I,$A25,Data!$C:$C,E$1,Data!$D:$D,E$2) + SUMIFS(Data!$A:$A, Data!$J:$J,$A25,Data!$C:$C,E$1,Data!$D:$D,E$2)</f>
        <v>0</v>
      </c>
      <c r="F25" s="5">
        <f>SUMIFS(Data!$A:$A, Data!$I:$I,$A25,Data!$C:$C,F$1,Data!$D:$D,F$2) + SUMIFS(Data!$A:$A, Data!$J:$J,$A25,Data!$C:$C,F$1,Data!$D:$D,F$2)</f>
        <v>0</v>
      </c>
      <c r="G25" s="5">
        <f>SUMIFS(Data!$A:$A, Data!$I:$I,$A25,Data!$C:$C,G$1,Data!$D:$D,G$2) + SUMIFS(Data!$A:$A, Data!$J:$J,$A25,Data!$C:$C,G$1,Data!$D:$D,G$2)</f>
        <v>0</v>
      </c>
      <c r="H25" s="5">
        <f>SUMIFS(Data!$A:$A, Data!$I:$I,$A25,Data!$C:$C,H$1,Data!$D:$D,H$2) + SUMIFS(Data!$A:$A, Data!$J:$J,$A25,Data!$C:$C,H$1,Data!$D:$D,H$2)</f>
        <v>0</v>
      </c>
      <c r="I25" s="5">
        <f>SUMIFS(Data!$A:$A, Data!$I:$I,$A25,Data!$C:$C,I$1,Data!$D:$D,I$2) + SUMIFS(Data!$A:$A, Data!$J:$J,$A25,Data!$C:$C,I$1,Data!$D:$D,I$2)</f>
        <v>0</v>
      </c>
      <c r="J25" s="5">
        <f>SUMIFS(Data!$A:$A, Data!$I:$I,$A25,Data!$C:$C,J$1,Data!$D:$D,J$2) + SUMIFS(Data!$A:$A, Data!$J:$J,$A25,Data!$C:$C,J$1,Data!$D:$D,J$2)</f>
        <v>0</v>
      </c>
      <c r="K25" s="5">
        <f>SUMIFS(Data!$A:$A, Data!$I:$I,$A25,Data!$C:$C,K$1,Data!$D:$D,K$2) + SUMIFS(Data!$A:$A, Data!$J:$J,$A25,Data!$C:$C,K$1,Data!$D:$D,K$2)</f>
        <v>0</v>
      </c>
      <c r="L25" s="5">
        <f>SUMIFS(Data!$A:$A, Data!$I:$I,$A25,Data!$C:$C,L$1,Data!$D:$D,L$2) + SUMIFS(Data!$A:$A, Data!$J:$J,$A25,Data!$C:$C,L$1,Data!$D:$D,L$2)</f>
        <v>0</v>
      </c>
      <c r="M25" s="5">
        <f>SUMIFS(Data!$A:$A, Data!$I:$I,$A25,Data!$C:$C,M$1,Data!$D:$D,M$2) + SUMIFS(Data!$A:$A, Data!$J:$J,$A25,Data!$C:$C,M$1,Data!$D:$D,M$2)</f>
        <v>0</v>
      </c>
      <c r="N25" s="5">
        <f>SUMIFS(Data!$A:$A, Data!$I:$I,$A25,Data!$C:$C,N$1,Data!$D:$D,N$2) + SUMIFS(Data!$A:$A, Data!$J:$J,$A25,Data!$C:$C,N$1,Data!$D:$D,N$2)</f>
        <v>0</v>
      </c>
      <c r="O25" s="5">
        <f>SUMIFS(Data!$A:$A, Data!$I:$I,$A25,Data!$C:$C,O$1,Data!$D:$D,O$2) + SUMIFS(Data!$A:$A, Data!$J:$J,$A25,Data!$C:$C,O$1,Data!$D:$D,O$2)</f>
        <v>0</v>
      </c>
      <c r="P25" s="5">
        <f>SUMIFS(Data!$A:$A, Data!$I:$I,$A25,Data!$C:$C,P$1,Data!$D:$D,P$2) + SUMIFS(Data!$A:$A, Data!$J:$J,$A25,Data!$C:$C,P$1,Data!$D:$D,P$2)</f>
        <v>0</v>
      </c>
      <c r="Q25" s="5">
        <f>SUMIFS(Data!$A:$A, Data!$I:$I,$A25,Data!$C:$C,Q$1,Data!$D:$D,Q$2) + SUMIFS(Data!$A:$A, Data!$J:$J,$A25,Data!$C:$C,Q$1,Data!$D:$D,Q$2)</f>
        <v>0</v>
      </c>
      <c r="R25" s="5">
        <f>SUMIFS(Data!$A:$A, Data!$I:$I,$A25,Data!$C:$C,R$1,Data!$D:$D,R$2) + SUMIFS(Data!$A:$A, Data!$J:$J,$A25,Data!$C:$C,R$1,Data!$D:$D,R$2)</f>
        <v>0</v>
      </c>
      <c r="S25" s="5">
        <f>SUMIFS(Data!$A:$A, Data!$I:$I,$A25,Data!$C:$C,S$1,Data!$D:$D,S$2) + SUMIFS(Data!$A:$A, Data!$J:$J,$A25,Data!$C:$C,S$1,Data!$D:$D,S$2)</f>
        <v>0</v>
      </c>
      <c r="T25" s="5">
        <f>SUMIFS(Data!$A:$A, Data!$I:$I,$A25,Data!$C:$C,T$1,Data!$D:$D,T$2) + SUMIFS(Data!$A:$A, Data!$J:$J,$A25,Data!$C:$C,T$1,Data!$D:$D,T$2)</f>
        <v>0</v>
      </c>
      <c r="U25" s="5">
        <f>SUMIFS(Data!$A:$A, Data!$I:$I,$A25,Data!$C:$C,U$1,Data!$D:$D,U$2) + SUMIFS(Data!$A:$A, Data!$J:$J,$A25,Data!$C:$C,U$1,Data!$D:$D,U$2)</f>
        <v>0</v>
      </c>
      <c r="V25" s="5">
        <f>SUMIFS(Data!$A:$A, Data!$I:$I,$A25,Data!$C:$C,V$1,Data!$D:$D,V$2) + SUMIFS(Data!$A:$A, Data!$J:$J,$A25,Data!$C:$C,V$1,Data!$D:$D,V$2)</f>
        <v>0</v>
      </c>
      <c r="W25" s="5">
        <f>SUMIFS(Data!$A:$A, Data!$I:$I,$A25,Data!$C:$C,W$1,Data!$D:$D,W$2) + SUMIFS(Data!$A:$A, Data!$J:$J,$A25,Data!$C:$C,W$1,Data!$D:$D,W$2)</f>
        <v>0</v>
      </c>
      <c r="X25" s="5">
        <f>SUMIFS(Data!$A:$A, Data!$I:$I,$A25,Data!$C:$C,X$1,Data!$D:$D,X$2) + SUMIFS(Data!$A:$A, Data!$J:$J,$A25,Data!$C:$C,X$1,Data!$D:$D,X$2)</f>
        <v>0</v>
      </c>
      <c r="Y25" s="5">
        <f>SUMIFS(Data!$A:$A, Data!$I:$I,$A25,Data!$C:$C,Y$1,Data!$D:$D,Y$2) + SUMIFS(Data!$A:$A, Data!$J:$J,$A25,Data!$C:$C,Y$1,Data!$D:$D,Y$2)</f>
        <v>0</v>
      </c>
      <c r="Z25" s="5">
        <f>SUMIFS(Data!$A:$A, Data!$I:$I,$A25,Data!$C:$C,Z$1,Data!$D:$D,Z$2) + SUMIFS(Data!$A:$A, Data!$J:$J,$A25,Data!$C:$C,Z$1,Data!$D:$D,Z$2)</f>
        <v>0</v>
      </c>
      <c r="AA25" s="5">
        <f>SUMIFS(Data!$A:$A, Data!$I:$I,$A25,Data!$C:$C,AA$1,Data!$D:$D,AA$2) + SUMIFS(Data!$A:$A, Data!$J:$J,$A25,Data!$C:$C,AA$1,Data!$D:$D,AA$2)</f>
        <v>2</v>
      </c>
      <c r="AB25" s="5">
        <f>SUMIFS(Data!$A:$A, Data!$I:$I,$A25,Data!$C:$C,AB$1,Data!$D:$D,AB$2) + SUMIFS(Data!$A:$A, Data!$J:$J,$A25,Data!$C:$C,AB$1,Data!$D:$D,AB$2)</f>
        <v>0</v>
      </c>
      <c r="AC25" s="5">
        <f>SUMIFS(Data!$A:$A, Data!$I:$I,$A25,Data!$C:$C,AC$1,Data!$D:$D,AC$2) + SUMIFS(Data!$A:$A, Data!$J:$J,$A25,Data!$C:$C,AC$1,Data!$D:$D,AC$2)</f>
        <v>0</v>
      </c>
      <c r="AD25" s="5">
        <f>SUMIFS(Data!$A:$A, Data!$I:$I,$A25,Data!$C:$C,AD$1,Data!$D:$D,AD$2) + SUMIFS(Data!$A:$A, Data!$J:$J,$A25,Data!$C:$C,AD$1,Data!$D:$D,AD$2)</f>
        <v>0</v>
      </c>
      <c r="AE25" s="5">
        <f>SUMIFS(Data!$A:$A, Data!$I:$I,$A25,Data!$C:$C,AE$1,Data!$D:$D,AE$2) + SUMIFS(Data!$A:$A, Data!$J:$J,$A25,Data!$C:$C,AE$1,Data!$D:$D,AE$2)</f>
        <v>0</v>
      </c>
      <c r="AF25" s="5">
        <f>SUMIFS(Data!$A:$A, Data!$I:$I,$A25,Data!$C:$C,AF$1,Data!$D:$D,AF$2) + SUMIFS(Data!$A:$A, Data!$J:$J,$A25,Data!$C:$C,AF$1,Data!$D:$D,AF$2)</f>
        <v>0</v>
      </c>
      <c r="AG25" s="5">
        <f>SUMIFS(Data!$A:$A, Data!$I:$I,$A25,Data!$C:$C,AG$1,Data!$D:$D,AG$2) + SUMIFS(Data!$A:$A, Data!$J:$J,$A25,Data!$C:$C,AG$1,Data!$D:$D,AG$2)</f>
        <v>0</v>
      </c>
      <c r="AH25" s="5">
        <f>SUMIFS(Data!$A:$A, Data!$I:$I,$A25,Data!$C:$C,AH$1,Data!$D:$D,AH$2) + SUMIFS(Data!$A:$A, Data!$J:$J,$A25,Data!$C:$C,AH$1,Data!$D:$D,AH$2)</f>
        <v>0</v>
      </c>
      <c r="AI25" s="5">
        <f>SUMIFS(Data!$A:$A, Data!$I:$I,$A25,Data!$C:$C,AI$1,Data!$D:$D,AI$2) + SUMIFS(Data!$A:$A, Data!$J:$J,$A25,Data!$C:$C,AI$1,Data!$D:$D,AI$2)</f>
        <v>0</v>
      </c>
      <c r="AJ25" s="5">
        <f>SUMIFS(Data!$A:$A, Data!$I:$I,$A25,Data!$C:$C,AJ$1,Data!$D:$D,AJ$2) + SUMIFS(Data!$A:$A, Data!$J:$J,$A25,Data!$C:$C,AJ$1,Data!$D:$D,AJ$2)</f>
        <v>0</v>
      </c>
      <c r="AK25" s="5">
        <f>SUMIFS(Data!$A:$A, Data!$I:$I,$A25,Data!$C:$C,AK$1,Data!$D:$D,AK$2) + SUMIFS(Data!$A:$A, Data!$J:$J,$A25,Data!$C:$C,AK$1,Data!$D:$D,AK$2)</f>
        <v>0</v>
      </c>
      <c r="AL25" s="5">
        <f>SUMIFS(Data!$A:$A, Data!$I:$I,$A25,Data!$C:$C,AL$1,Data!$D:$D,AL$2) + SUMIFS(Data!$A:$A, Data!$J:$J,$A25,Data!$C:$C,AL$1,Data!$D:$D,AL$2)</f>
        <v>0</v>
      </c>
      <c r="AM25" s="5">
        <f>SUMIFS(Data!$A:$A, Data!$I:$I,$A25,Data!$C:$C,AM$1,Data!$D:$D,AM$2) + SUMIFS(Data!$A:$A, Data!$J:$J,$A25,Data!$C:$C,AM$1,Data!$D:$D,AM$2)</f>
        <v>0</v>
      </c>
      <c r="AN25" s="5">
        <f>SUMIFS(Data!$A:$A, Data!$I:$I,$A25,Data!$C:$C,AN$1,Data!$D:$D,AN$2) + SUMIFS(Data!$A:$A, Data!$J:$J,$A25,Data!$C:$C,AN$1,Data!$D:$D,AN$2)</f>
        <v>0</v>
      </c>
      <c r="AO25" s="5">
        <f>SUMIFS(Data!$A:$A, Data!$I:$I,$A25,Data!$C:$C,AO$1,Data!$D:$D,AO$2) + SUMIFS(Data!$A:$A, Data!$J:$J,$A25,Data!$C:$C,AO$1,Data!$D:$D,AO$2)</f>
        <v>0</v>
      </c>
      <c r="AP25" s="5">
        <f>SUMIFS(Data!$A:$A, Data!$I:$I,$A25,Data!$C:$C,AP$1,Data!$D:$D,AP$2) + SUMIFS(Data!$A:$A, Data!$J:$J,$A25,Data!$C:$C,AP$1,Data!$D:$D,AP$2)</f>
        <v>0</v>
      </c>
      <c r="AQ25" s="5">
        <f>SUMIFS(Data!$A:$A, Data!$I:$I,$A25,Data!$C:$C,AQ$1,Data!$D:$D,AQ$2) + SUMIFS(Data!$A:$A, Data!$J:$J,$A25,Data!$C:$C,AQ$1,Data!$D:$D,AQ$2)</f>
        <v>0</v>
      </c>
      <c r="AR25" s="5">
        <f>SUMIFS(Data!$A:$A, Data!$I:$I,$A25,Data!$C:$C,AR$1,Data!$D:$D,AR$2) + SUMIFS(Data!$A:$A, Data!$J:$J,$A25,Data!$C:$C,AR$1,Data!$D:$D,AR$2)</f>
        <v>0</v>
      </c>
      <c r="AS25" s="5">
        <f>SUMIFS(Data!$A:$A, Data!$I:$I,$A25,Data!$C:$C,AS$1,Data!$D:$D,AS$2) + SUMIFS(Data!$A:$A, Data!$J:$J,$A25,Data!$C:$C,AS$1,Data!$D:$D,AS$2)</f>
        <v>0</v>
      </c>
      <c r="AT25" s="5">
        <f>SUMIFS(Data!$A:$A, Data!$I:$I,$A25,Data!$C:$C,AT$1,Data!$D:$D,AT$2) + SUMIFS(Data!$A:$A, Data!$J:$J,$A25,Data!$C:$C,AT$1,Data!$D:$D,AT$2)</f>
        <v>0</v>
      </c>
      <c r="AU25" s="5">
        <f>SUMIFS(Data!$A:$A, Data!$I:$I,$A25,Data!$C:$C,AU$1,Data!$D:$D,AU$2) + SUMIFS(Data!$A:$A, Data!$J:$J,$A25,Data!$C:$C,AU$1,Data!$D:$D,AU$2)</f>
        <v>0</v>
      </c>
      <c r="AV25" s="5">
        <f>SUMIFS(Data!$A:$A, Data!$I:$I,$A25,Data!$C:$C,AV$1,Data!$D:$D,AV$2) + SUMIFS(Data!$A:$A, Data!$J:$J,$A25,Data!$C:$C,AV$1,Data!$D:$D,AV$2)</f>
        <v>0</v>
      </c>
      <c r="AW25" s="5">
        <f>SUMIFS(Data!$A:$A, Data!$I:$I,$A25,Data!$C:$C,AW$1,Data!$D:$D,AW$2) + SUMIFS(Data!$A:$A, Data!$J:$J,$A25,Data!$C:$C,AW$1,Data!$D:$D,AW$2)</f>
        <v>0</v>
      </c>
      <c r="AX25" s="5">
        <f>SUMIFS(Data!$A:$A, Data!$I:$I,$A25,Data!$C:$C,AX$1,Data!$D:$D,AX$2) + SUMIFS(Data!$A:$A, Data!$J:$J,$A25,Data!$C:$C,AX$1,Data!$D:$D,AX$2)</f>
        <v>0</v>
      </c>
      <c r="AY25" s="5">
        <f>SUMIFS(Data!$A:$A, Data!$I:$I,$A25,Data!$C:$C,AY$1,Data!$D:$D,AY$2) + SUMIFS(Data!$A:$A, Data!$J:$J,$A25,Data!$C:$C,AY$1,Data!$D:$D,AY$2)</f>
        <v>0</v>
      </c>
      <c r="AZ25" s="5">
        <f>SUMIFS(Data!$A:$A, Data!$I:$I,$A25,Data!$C:$C,AZ$1,Data!$D:$D,AZ$2) + SUMIFS(Data!$A:$A, Data!$J:$J,$A25,Data!$C:$C,AZ$1,Data!$D:$D,AZ$2)</f>
        <v>0</v>
      </c>
      <c r="BA25" s="5">
        <f>SUMIFS(Data!$A:$A, Data!$I:$I,$A25,Data!$C:$C,BA$1,Data!$D:$D,BA$2) + SUMIFS(Data!$A:$A, Data!$J:$J,$A25,Data!$C:$C,BA$1,Data!$D:$D,BA$2)</f>
        <v>0</v>
      </c>
      <c r="BB25" s="5">
        <f>SUMIFS(Data!$A:$A, Data!$I:$I,$A25,Data!$C:$C,BB$1,Data!$D:$D,BB$2) + SUMIFS(Data!$A:$A, Data!$J:$J,$A25,Data!$C:$C,BB$1,Data!$D:$D,BB$2)</f>
        <v>0</v>
      </c>
      <c r="BC25" s="5">
        <f>SUMIFS(Data!$A:$A, Data!$I:$I,$A25,Data!$C:$C,BC$1,Data!$D:$D,BC$2) + SUMIFS(Data!$A:$A, Data!$J:$J,$A25,Data!$C:$C,BC$1,Data!$D:$D,BC$2)</f>
        <v>0</v>
      </c>
      <c r="BD25" s="5">
        <f>SUMIFS(Data!$A:$A, Data!$I:$I,$A25,Data!$C:$C,BD$1,Data!$D:$D,BD$2) + SUMIFS(Data!$A:$A, Data!$J:$J,$A25,Data!$C:$C,BD$1,Data!$D:$D,BD$2)</f>
        <v>0</v>
      </c>
      <c r="BE25" s="5">
        <f>SUMIFS(Data!$A:$A, Data!$I:$I,$A25,Data!$C:$C,BE$1,Data!$D:$D,BE$2) + SUMIFS(Data!$A:$A, Data!$J:$J,$A25,Data!$C:$C,BE$1,Data!$D:$D,BE$2)</f>
        <v>0</v>
      </c>
      <c r="BF25" s="5">
        <f>SUMIFS(Data!$A:$A, Data!$I:$I,$A25,Data!$C:$C,BF$1,Data!$D:$D,BF$2) + SUMIFS(Data!$A:$A, Data!$J:$J,$A25,Data!$C:$C,BF$1,Data!$D:$D,BF$2)</f>
        <v>0</v>
      </c>
      <c r="BG25" s="5">
        <f>SUMIFS(Data!$A:$A, Data!$I:$I,$A25,Data!$C:$C,BG$1,Data!$D:$D,BG$2) + SUMIFS(Data!$A:$A, Data!$J:$J,$A25,Data!$C:$C,BG$1,Data!$D:$D,BG$2)</f>
        <v>0</v>
      </c>
      <c r="BH25" s="5">
        <f>SUMIFS(Data!$A:$A, Data!$I:$I,$A25,Data!$C:$C,BH$1,Data!$D:$D,BH$2) + SUMIFS(Data!$A:$A, Data!$J:$J,$A25,Data!$C:$C,BH$1,Data!$D:$D,BH$2)</f>
        <v>0</v>
      </c>
      <c r="BI25" s="5">
        <f>SUMIFS(Data!$A:$A, Data!$I:$I,$A25,Data!$C:$C,BI$1,Data!$D:$D,BI$2) + SUMIFS(Data!$A:$A, Data!$J:$J,$A25,Data!$C:$C,BI$1,Data!$D:$D,BI$2)</f>
        <v>2</v>
      </c>
      <c r="BJ25" s="5">
        <f>SUMIFS(Data!$A:$A, Data!$I:$I,$A25,Data!$C:$C,BJ$1,Data!$D:$D,BJ$2) + SUMIFS(Data!$A:$A, Data!$J:$J,$A25,Data!$C:$C,BJ$1,Data!$D:$D,BJ$2)</f>
        <v>0</v>
      </c>
      <c r="BK25" s="5">
        <f>SUMIFS(Data!$A:$A, Data!$I:$I,$A25,Data!$C:$C,BK$1,Data!$D:$D,BK$2) + SUMIFS(Data!$A:$A, Data!$J:$J,$A25,Data!$C:$C,BK$1,Data!$D:$D,BK$2)</f>
        <v>0</v>
      </c>
      <c r="BL25" s="5">
        <f>SUMIFS(Data!$A:$A, Data!$I:$I,$A25,Data!$C:$C,BL$1,Data!$D:$D,BL$2) + SUMIFS(Data!$A:$A, Data!$J:$J,$A25,Data!$C:$C,BL$1,Data!$D:$D,BL$2)</f>
        <v>0</v>
      </c>
      <c r="BM25" s="5">
        <f>SUMIFS(Data!$A:$A, Data!$I:$I,$A25,Data!$C:$C,BM$1,Data!$D:$D,BM$2) + SUMIFS(Data!$A:$A, Data!$J:$J,$A25,Data!$C:$C,BM$1,Data!$D:$D,BM$2)</f>
        <v>0</v>
      </c>
      <c r="BN25" s="5">
        <f>SUMIFS(Data!$A:$A, Data!$I:$I,$A25,Data!$C:$C,BN$1,Data!$D:$D,BN$2) + SUMIFS(Data!$A:$A, Data!$J:$J,$A25,Data!$C:$C,BN$1,Data!$D:$D,BN$2)</f>
        <v>0</v>
      </c>
      <c r="BO25" s="5">
        <f>SUMIFS(Data!$A:$A, Data!$I:$I,$A25,Data!$C:$C,BO$1,Data!$D:$D,BO$2) + SUMIFS(Data!$A:$A, Data!$J:$J,$A25,Data!$C:$C,BO$1,Data!$D:$D,BO$2)</f>
        <v>0</v>
      </c>
      <c r="BP25" s="5">
        <f>SUMIFS(Data!$A:$A, Data!$I:$I,$A25,Data!$C:$C,BP$1,Data!$D:$D,BP$2) + SUMIFS(Data!$A:$A, Data!$J:$J,$A25,Data!$C:$C,BP$1,Data!$D:$D,BP$2)</f>
        <v>0</v>
      </c>
      <c r="BQ25" s="5">
        <f>SUMIFS(Data!$A:$A, Data!$I:$I,$A25,Data!$C:$C,BQ$1,Data!$D:$D,BQ$2) + SUMIFS(Data!$A:$A, Data!$J:$J,$A25,Data!$C:$C,BQ$1,Data!$D:$D,BQ$2)</f>
        <v>0</v>
      </c>
      <c r="BR25" s="5">
        <f>SUMIFS(Data!$A:$A, Data!$I:$I,$A25,Data!$C:$C,BR$1,Data!$D:$D,BR$2) + SUMIFS(Data!$A:$A, Data!$J:$J,$A25,Data!$C:$C,BR$1,Data!$D:$D,BR$2)</f>
        <v>0</v>
      </c>
      <c r="BS25" s="5">
        <f>SUMIFS(Data!$A:$A, Data!$I:$I,$A25,Data!$C:$C,BS$1,Data!$D:$D,BS$2) + SUMIFS(Data!$A:$A, Data!$J:$J,$A25,Data!$C:$C,BS$1,Data!$D:$D,BS$2)</f>
        <v>0</v>
      </c>
      <c r="BT25" s="5">
        <f>SUMIFS(Data!$A:$A, Data!$I:$I,$A25,Data!$C:$C,BT$1,Data!$D:$D,BT$2) + SUMIFS(Data!$A:$A, Data!$J:$J,$A25,Data!$C:$C,BT$1,Data!$D:$D,BT$2)</f>
        <v>0</v>
      </c>
      <c r="BU25" s="5">
        <f>SUMIFS(Data!$A:$A, Data!$I:$I,$A25,Data!$C:$C,BU$1,Data!$D:$D,BU$2) + SUMIFS(Data!$A:$A, Data!$J:$J,$A25,Data!$C:$C,BU$1,Data!$D:$D,BU$2)</f>
        <v>0</v>
      </c>
      <c r="BV25" s="5">
        <f>SUMIFS(Data!$A:$A, Data!$I:$I,$A25,Data!$C:$C,BV$1,Data!$D:$D,BV$2) + SUMIFS(Data!$A:$A, Data!$J:$J,$A25,Data!$C:$C,BV$1,Data!$D:$D,BV$2)</f>
        <v>0</v>
      </c>
      <c r="BW25" s="5">
        <f>SUMIFS(Data!$A:$A, Data!$I:$I,$A25,Data!$C:$C,BW$1,Data!$D:$D,BW$2) + SUMIFS(Data!$A:$A, Data!$J:$J,$A25,Data!$C:$C,BW$1,Data!$D:$D,BW$2)</f>
        <v>0</v>
      </c>
      <c r="BX25" s="5">
        <f>SUMIFS(Data!$A:$A, Data!$I:$I,$A25,Data!$C:$C,BX$1,Data!$D:$D,BX$2) + SUMIFS(Data!$A:$A, Data!$J:$J,$A25,Data!$C:$C,BX$1,Data!$D:$D,BX$2)</f>
        <v>0</v>
      </c>
      <c r="BY25" s="5">
        <f>SUMIFS(Data!$A:$A, Data!$I:$I,$A25,Data!$C:$C,BY$1,Data!$D:$D,BY$2) + SUMIFS(Data!$A:$A, Data!$J:$J,$A25,Data!$C:$C,BY$1,Data!$D:$D,BY$2)</f>
        <v>0</v>
      </c>
      <c r="BZ25" s="5">
        <f>SUMIFS(Data!$A:$A, Data!$I:$I,$A25,Data!$C:$C,BZ$1,Data!$D:$D,BZ$2) + SUMIFS(Data!$A:$A, Data!$J:$J,$A25,Data!$C:$C,BZ$1,Data!$D:$D,BZ$2)</f>
        <v>0</v>
      </c>
      <c r="CA25" s="5">
        <f>SUMIFS(Data!$A:$A, Data!$I:$I,$A25,Data!$C:$C,CA$1,Data!$D:$D,CA$2) + SUMIFS(Data!$A:$A, Data!$J:$J,$A25,Data!$C:$C,CA$1,Data!$D:$D,CA$2)</f>
        <v>1</v>
      </c>
      <c r="CB25" s="5">
        <f>SUMIFS(Data!$A:$A, Data!$I:$I,$A25,Data!$C:$C,CB$1,Data!$D:$D,CB$2) + SUMIFS(Data!$A:$A, Data!$J:$J,$A25,Data!$C:$C,CB$1,Data!$D:$D,CB$2)</f>
        <v>0</v>
      </c>
      <c r="CC25" s="5">
        <f>SUMIFS(Data!$A:$A, Data!$I:$I,$A25,Data!$C:$C,CC$1,Data!$D:$D,CC$2) + SUMIFS(Data!$A:$A, Data!$J:$J,$A25,Data!$C:$C,CC$1,Data!$D:$D,CC$2)</f>
        <v>0</v>
      </c>
      <c r="CD25" s="5">
        <f>SUMIFS(Data!$A:$A, Data!$I:$I,$A25,Data!$C:$C,CD$1,Data!$D:$D,CD$2) + SUMIFS(Data!$A:$A, Data!$J:$J,$A25,Data!$C:$C,CD$1,Data!$D:$D,CD$2)</f>
        <v>0</v>
      </c>
      <c r="CE25" s="5">
        <f>SUMIFS(Data!$A:$A, Data!$I:$I,$A25,Data!$C:$C,CE$1,Data!$D:$D,CE$2) + SUMIFS(Data!$A:$A, Data!$J:$J,$A25,Data!$C:$C,CE$1,Data!$D:$D,CE$2)</f>
        <v>0</v>
      </c>
      <c r="CF25" s="5">
        <f>SUMIFS(Data!$A:$A, Data!$I:$I,$A25,Data!$C:$C,CF$1,Data!$D:$D,CF$2) + SUMIFS(Data!$A:$A, Data!$J:$J,$A25,Data!$C:$C,CF$1,Data!$D:$D,CF$2)</f>
        <v>0</v>
      </c>
      <c r="CG25" s="5">
        <f>SUMIFS(Data!$A:$A, Data!$I:$I,$A25,Data!$C:$C,CG$1,Data!$D:$D,CG$2) + SUMIFS(Data!$A:$A, Data!$J:$J,$A25,Data!$C:$C,CG$1,Data!$D:$D,CG$2)</f>
        <v>0</v>
      </c>
      <c r="CH25" s="5">
        <f>SUMIFS(Data!$A:$A, Data!$I:$I,$A25,Data!$C:$C,CH$1,Data!$D:$D,CH$2) + SUMIFS(Data!$A:$A, Data!$J:$J,$A25,Data!$C:$C,CH$1,Data!$D:$D,CH$2)</f>
        <v>0</v>
      </c>
      <c r="CI25" s="5">
        <f>SUMIFS(Data!$A:$A, Data!$I:$I,$A25,Data!$C:$C,CI$1,Data!$D:$D,CI$2) + SUMIFS(Data!$A:$A, Data!$J:$J,$A25,Data!$C:$C,CI$1,Data!$D:$D,CI$2)</f>
        <v>0</v>
      </c>
      <c r="CJ25" s="5">
        <f>SUMIFS(Data!$A:$A, Data!$I:$I,$A25,Data!$C:$C,CJ$1,Data!$D:$D,CJ$2) + SUMIFS(Data!$A:$A, Data!$J:$J,$A25,Data!$C:$C,CJ$1,Data!$D:$D,CJ$2)</f>
        <v>0</v>
      </c>
      <c r="CK25" s="5">
        <f>SUMIFS(Data!$A:$A, Data!$I:$I,$A25,Data!$C:$C,CK$1,Data!$D:$D,CK$2) + SUMIFS(Data!$A:$A, Data!$J:$J,$A25,Data!$C:$C,CK$1,Data!$D:$D,CK$2)</f>
        <v>0</v>
      </c>
      <c r="CL25" s="5">
        <f>SUMIFS(Data!$A:$A, Data!$I:$I,$A25,Data!$C:$C,CL$1,Data!$D:$D,CL$2) + SUMIFS(Data!$A:$A, Data!$J:$J,$A25,Data!$C:$C,CL$1,Data!$D:$D,CL$2)</f>
        <v>0</v>
      </c>
      <c r="CM25" s="5">
        <f>SUMIFS(Data!$A:$A, Data!$I:$I,$A25,Data!$C:$C,CM$1,Data!$D:$D,CM$2) + SUMIFS(Data!$A:$A, Data!$J:$J,$A25,Data!$C:$C,CM$1,Data!$D:$D,CM$2)</f>
        <v>0</v>
      </c>
      <c r="CN25" s="5">
        <f>SUMIFS(Data!$A:$A, Data!$I:$I,$A25,Data!$C:$C,CN$1,Data!$D:$D,CN$2) + SUMIFS(Data!$A:$A, Data!$J:$J,$A25,Data!$C:$C,CN$1,Data!$D:$D,CN$2)</f>
        <v>0</v>
      </c>
      <c r="CO25" s="5">
        <f>SUMIFS(Data!$A:$A, Data!$I:$I,$A25,Data!$C:$C,CO$1,Data!$D:$D,CO$2) + SUMIFS(Data!$A:$A, Data!$J:$J,$A25,Data!$C:$C,CO$1,Data!$D:$D,CO$2)</f>
        <v>0</v>
      </c>
      <c r="CP25" s="5">
        <f>SUMIFS(Data!$A:$A, Data!$I:$I,$A25,Data!$C:$C,CP$1,Data!$D:$D,CP$2) + SUMIFS(Data!$A:$A, Data!$J:$J,$A25,Data!$C:$C,CP$1,Data!$D:$D,CP$2)</f>
        <v>0</v>
      </c>
      <c r="CQ25" s="5">
        <f>SUMIFS(Data!$A:$A, Data!$I:$I,$A25,Data!$C:$C,CQ$1,Data!$D:$D,CQ$2) + SUMIFS(Data!$A:$A, Data!$J:$J,$A25,Data!$C:$C,CQ$1,Data!$D:$D,CQ$2)</f>
        <v>0</v>
      </c>
      <c r="CR25" s="5">
        <f>SUMIFS(Data!$A:$A, Data!$I:$I,$A25,Data!$C:$C,CR$1,Data!$D:$D,CR$2) + SUMIFS(Data!$A:$A, Data!$J:$J,$A25,Data!$C:$C,CR$1,Data!$D:$D,CR$2)</f>
        <v>0</v>
      </c>
      <c r="CS25" s="5">
        <f>SUMIFS(Data!$A:$A, Data!$I:$I,$A25,Data!$C:$C,CS$1,Data!$D:$D,CS$2) + SUMIFS(Data!$A:$A, Data!$J:$J,$A25,Data!$C:$C,CS$1,Data!$D:$D,CS$2)</f>
        <v>0</v>
      </c>
      <c r="CT25" s="5">
        <f>SUMIFS(Data!$A:$A, Data!$I:$I,$A25,Data!$C:$C,CT$1,Data!$D:$D,CT$2) + SUMIFS(Data!$A:$A, Data!$J:$J,$A25,Data!$C:$C,CT$1,Data!$D:$D,CT$2)</f>
        <v>0</v>
      </c>
      <c r="CU25" s="5">
        <f>SUMIFS(Data!$A:$A, Data!$I:$I,$A25,Data!$C:$C,CU$1,Data!$D:$D,CU$2) + SUMIFS(Data!$A:$A, Data!$J:$J,$A25,Data!$C:$C,CU$1,Data!$D:$D,CU$2)</f>
        <v>0</v>
      </c>
      <c r="CV25" s="5">
        <f>SUMIFS(Data!$A:$A, Data!$I:$I,$A25,Data!$C:$C,CV$1,Data!$D:$D,CV$2) + SUMIFS(Data!$A:$A, Data!$J:$J,$A25,Data!$C:$C,CV$1,Data!$D:$D,CV$2)</f>
        <v>0</v>
      </c>
      <c r="CW25" s="5">
        <f t="shared" ref="CW25:CX25" si="24">SUMIF($B$2:$CV$2,CW$2, $B25:$CV25)</f>
        <v>2</v>
      </c>
      <c r="CX25" s="5">
        <f t="shared" si="24"/>
        <v>3</v>
      </c>
      <c r="CY25" s="5">
        <f t="shared" si="3"/>
        <v>5</v>
      </c>
    </row>
    <row r="26">
      <c r="A26" s="5" t="str">
        <f>Countries!A24</f>
        <v>DOM</v>
      </c>
      <c r="B26" s="5">
        <f>SUMIFS(Data!$A:$A, Data!$I:$I,$A26,Data!$C:$C,B$1,Data!$D:$D,B$2) + SUMIFS(Data!$A:$A, Data!$J:$J,$A26,Data!$C:$C,B$1,Data!$D:$D,B$2)</f>
        <v>0</v>
      </c>
      <c r="C26" s="5">
        <f>SUMIFS(Data!$A:$A, Data!$I:$I,$A26,Data!$C:$C,C$1,Data!$D:$D,C$2) + SUMIFS(Data!$A:$A, Data!$J:$J,$A26,Data!$C:$C,C$1,Data!$D:$D,C$2)</f>
        <v>0</v>
      </c>
      <c r="D26" s="5">
        <f>SUMIFS(Data!$A:$A, Data!$I:$I,$A26,Data!$C:$C,D$1,Data!$D:$D,D$2) + SUMIFS(Data!$A:$A, Data!$J:$J,$A26,Data!$C:$C,D$1,Data!$D:$D,D$2)</f>
        <v>0</v>
      </c>
      <c r="E26" s="5">
        <f>SUMIFS(Data!$A:$A, Data!$I:$I,$A26,Data!$C:$C,E$1,Data!$D:$D,E$2) + SUMIFS(Data!$A:$A, Data!$J:$J,$A26,Data!$C:$C,E$1,Data!$D:$D,E$2)</f>
        <v>0</v>
      </c>
      <c r="F26" s="5">
        <f>SUMIFS(Data!$A:$A, Data!$I:$I,$A26,Data!$C:$C,F$1,Data!$D:$D,F$2) + SUMIFS(Data!$A:$A, Data!$J:$J,$A26,Data!$C:$C,F$1,Data!$D:$D,F$2)</f>
        <v>0</v>
      </c>
      <c r="G26" s="5">
        <f>SUMIFS(Data!$A:$A, Data!$I:$I,$A26,Data!$C:$C,G$1,Data!$D:$D,G$2) + SUMIFS(Data!$A:$A, Data!$J:$J,$A26,Data!$C:$C,G$1,Data!$D:$D,G$2)</f>
        <v>0</v>
      </c>
      <c r="H26" s="5">
        <f>SUMIFS(Data!$A:$A, Data!$I:$I,$A26,Data!$C:$C,H$1,Data!$D:$D,H$2) + SUMIFS(Data!$A:$A, Data!$J:$J,$A26,Data!$C:$C,H$1,Data!$D:$D,H$2)</f>
        <v>0</v>
      </c>
      <c r="I26" s="5">
        <f>SUMIFS(Data!$A:$A, Data!$I:$I,$A26,Data!$C:$C,I$1,Data!$D:$D,I$2) + SUMIFS(Data!$A:$A, Data!$J:$J,$A26,Data!$C:$C,I$1,Data!$D:$D,I$2)</f>
        <v>0</v>
      </c>
      <c r="J26" s="5">
        <f>SUMIFS(Data!$A:$A, Data!$I:$I,$A26,Data!$C:$C,J$1,Data!$D:$D,J$2) + SUMIFS(Data!$A:$A, Data!$J:$J,$A26,Data!$C:$C,J$1,Data!$D:$D,J$2)</f>
        <v>0</v>
      </c>
      <c r="K26" s="5">
        <f>SUMIFS(Data!$A:$A, Data!$I:$I,$A26,Data!$C:$C,K$1,Data!$D:$D,K$2) + SUMIFS(Data!$A:$A, Data!$J:$J,$A26,Data!$C:$C,K$1,Data!$D:$D,K$2)</f>
        <v>0</v>
      </c>
      <c r="L26" s="5">
        <f>SUMIFS(Data!$A:$A, Data!$I:$I,$A26,Data!$C:$C,L$1,Data!$D:$D,L$2) + SUMIFS(Data!$A:$A, Data!$J:$J,$A26,Data!$C:$C,L$1,Data!$D:$D,L$2)</f>
        <v>0</v>
      </c>
      <c r="M26" s="5">
        <f>SUMIFS(Data!$A:$A, Data!$I:$I,$A26,Data!$C:$C,M$1,Data!$D:$D,M$2) + SUMIFS(Data!$A:$A, Data!$J:$J,$A26,Data!$C:$C,M$1,Data!$D:$D,M$2)</f>
        <v>0</v>
      </c>
      <c r="N26" s="5">
        <f>SUMIFS(Data!$A:$A, Data!$I:$I,$A26,Data!$C:$C,N$1,Data!$D:$D,N$2) + SUMIFS(Data!$A:$A, Data!$J:$J,$A26,Data!$C:$C,N$1,Data!$D:$D,N$2)</f>
        <v>0</v>
      </c>
      <c r="O26" s="5">
        <f>SUMIFS(Data!$A:$A, Data!$I:$I,$A26,Data!$C:$C,O$1,Data!$D:$D,O$2) + SUMIFS(Data!$A:$A, Data!$J:$J,$A26,Data!$C:$C,O$1,Data!$D:$D,O$2)</f>
        <v>0</v>
      </c>
      <c r="P26" s="5">
        <f>SUMIFS(Data!$A:$A, Data!$I:$I,$A26,Data!$C:$C,P$1,Data!$D:$D,P$2) + SUMIFS(Data!$A:$A, Data!$J:$J,$A26,Data!$C:$C,P$1,Data!$D:$D,P$2)</f>
        <v>9</v>
      </c>
      <c r="Q26" s="5">
        <f>SUMIFS(Data!$A:$A, Data!$I:$I,$A26,Data!$C:$C,Q$1,Data!$D:$D,Q$2) + SUMIFS(Data!$A:$A, Data!$J:$J,$A26,Data!$C:$C,Q$1,Data!$D:$D,Q$2)</f>
        <v>0</v>
      </c>
      <c r="R26" s="5">
        <f>SUMIFS(Data!$A:$A, Data!$I:$I,$A26,Data!$C:$C,R$1,Data!$D:$D,R$2) + SUMIFS(Data!$A:$A, Data!$J:$J,$A26,Data!$C:$C,R$1,Data!$D:$D,R$2)</f>
        <v>0</v>
      </c>
      <c r="S26" s="5">
        <f>SUMIFS(Data!$A:$A, Data!$I:$I,$A26,Data!$C:$C,S$1,Data!$D:$D,S$2) + SUMIFS(Data!$A:$A, Data!$J:$J,$A26,Data!$C:$C,S$1,Data!$D:$D,S$2)</f>
        <v>0</v>
      </c>
      <c r="T26" s="5">
        <f>SUMIFS(Data!$A:$A, Data!$I:$I,$A26,Data!$C:$C,T$1,Data!$D:$D,T$2) + SUMIFS(Data!$A:$A, Data!$J:$J,$A26,Data!$C:$C,T$1,Data!$D:$D,T$2)</f>
        <v>0</v>
      </c>
      <c r="U26" s="5">
        <f>SUMIFS(Data!$A:$A, Data!$I:$I,$A26,Data!$C:$C,U$1,Data!$D:$D,U$2) + SUMIFS(Data!$A:$A, Data!$J:$J,$A26,Data!$C:$C,U$1,Data!$D:$D,U$2)</f>
        <v>0</v>
      </c>
      <c r="V26" s="5">
        <f>SUMIFS(Data!$A:$A, Data!$I:$I,$A26,Data!$C:$C,V$1,Data!$D:$D,V$2) + SUMIFS(Data!$A:$A, Data!$J:$J,$A26,Data!$C:$C,V$1,Data!$D:$D,V$2)</f>
        <v>0</v>
      </c>
      <c r="W26" s="5">
        <f>SUMIFS(Data!$A:$A, Data!$I:$I,$A26,Data!$C:$C,W$1,Data!$D:$D,W$2) + SUMIFS(Data!$A:$A, Data!$J:$J,$A26,Data!$C:$C,W$1,Data!$D:$D,W$2)</f>
        <v>0</v>
      </c>
      <c r="X26" s="5">
        <f>SUMIFS(Data!$A:$A, Data!$I:$I,$A26,Data!$C:$C,X$1,Data!$D:$D,X$2) + SUMIFS(Data!$A:$A, Data!$J:$J,$A26,Data!$C:$C,X$1,Data!$D:$D,X$2)</f>
        <v>0</v>
      </c>
      <c r="Y26" s="5">
        <f>SUMIFS(Data!$A:$A, Data!$I:$I,$A26,Data!$C:$C,Y$1,Data!$D:$D,Y$2) + SUMIFS(Data!$A:$A, Data!$J:$J,$A26,Data!$C:$C,Y$1,Data!$D:$D,Y$2)</f>
        <v>0</v>
      </c>
      <c r="Z26" s="5">
        <f>SUMIFS(Data!$A:$A, Data!$I:$I,$A26,Data!$C:$C,Z$1,Data!$D:$D,Z$2) + SUMIFS(Data!$A:$A, Data!$J:$J,$A26,Data!$C:$C,Z$1,Data!$D:$D,Z$2)</f>
        <v>0</v>
      </c>
      <c r="AA26" s="5">
        <f>SUMIFS(Data!$A:$A, Data!$I:$I,$A26,Data!$C:$C,AA$1,Data!$D:$D,AA$2) + SUMIFS(Data!$A:$A, Data!$J:$J,$A26,Data!$C:$C,AA$1,Data!$D:$D,AA$2)</f>
        <v>0</v>
      </c>
      <c r="AB26" s="5">
        <f>SUMIFS(Data!$A:$A, Data!$I:$I,$A26,Data!$C:$C,AB$1,Data!$D:$D,AB$2) + SUMIFS(Data!$A:$A, Data!$J:$J,$A26,Data!$C:$C,AB$1,Data!$D:$D,AB$2)</f>
        <v>0</v>
      </c>
      <c r="AC26" s="5">
        <f>SUMIFS(Data!$A:$A, Data!$I:$I,$A26,Data!$C:$C,AC$1,Data!$D:$D,AC$2) + SUMIFS(Data!$A:$A, Data!$J:$J,$A26,Data!$C:$C,AC$1,Data!$D:$D,AC$2)</f>
        <v>0</v>
      </c>
      <c r="AD26" s="5">
        <f>SUMIFS(Data!$A:$A, Data!$I:$I,$A26,Data!$C:$C,AD$1,Data!$D:$D,AD$2) + SUMIFS(Data!$A:$A, Data!$J:$J,$A26,Data!$C:$C,AD$1,Data!$D:$D,AD$2)</f>
        <v>0</v>
      </c>
      <c r="AE26" s="5">
        <f>SUMIFS(Data!$A:$A, Data!$I:$I,$A26,Data!$C:$C,AE$1,Data!$D:$D,AE$2) + SUMIFS(Data!$A:$A, Data!$J:$J,$A26,Data!$C:$C,AE$1,Data!$D:$D,AE$2)</f>
        <v>0</v>
      </c>
      <c r="AF26" s="5">
        <f>SUMIFS(Data!$A:$A, Data!$I:$I,$A26,Data!$C:$C,AF$1,Data!$D:$D,AF$2) + SUMIFS(Data!$A:$A, Data!$J:$J,$A26,Data!$C:$C,AF$1,Data!$D:$D,AF$2)</f>
        <v>0</v>
      </c>
      <c r="AG26" s="5">
        <f>SUMIFS(Data!$A:$A, Data!$I:$I,$A26,Data!$C:$C,AG$1,Data!$D:$D,AG$2) + SUMIFS(Data!$A:$A, Data!$J:$J,$A26,Data!$C:$C,AG$1,Data!$D:$D,AG$2)</f>
        <v>0</v>
      </c>
      <c r="AH26" s="5">
        <f>SUMIFS(Data!$A:$A, Data!$I:$I,$A26,Data!$C:$C,AH$1,Data!$D:$D,AH$2) + SUMIFS(Data!$A:$A, Data!$J:$J,$A26,Data!$C:$C,AH$1,Data!$D:$D,AH$2)</f>
        <v>0</v>
      </c>
      <c r="AI26" s="5">
        <f>SUMIFS(Data!$A:$A, Data!$I:$I,$A26,Data!$C:$C,AI$1,Data!$D:$D,AI$2) + SUMIFS(Data!$A:$A, Data!$J:$J,$A26,Data!$C:$C,AI$1,Data!$D:$D,AI$2)</f>
        <v>0</v>
      </c>
      <c r="AJ26" s="5">
        <f>SUMIFS(Data!$A:$A, Data!$I:$I,$A26,Data!$C:$C,AJ$1,Data!$D:$D,AJ$2) + SUMIFS(Data!$A:$A, Data!$J:$J,$A26,Data!$C:$C,AJ$1,Data!$D:$D,AJ$2)</f>
        <v>0</v>
      </c>
      <c r="AK26" s="5">
        <f>SUMIFS(Data!$A:$A, Data!$I:$I,$A26,Data!$C:$C,AK$1,Data!$D:$D,AK$2) + SUMIFS(Data!$A:$A, Data!$J:$J,$A26,Data!$C:$C,AK$1,Data!$D:$D,AK$2)</f>
        <v>0</v>
      </c>
      <c r="AL26" s="5">
        <f>SUMIFS(Data!$A:$A, Data!$I:$I,$A26,Data!$C:$C,AL$1,Data!$D:$D,AL$2) + SUMIFS(Data!$A:$A, Data!$J:$J,$A26,Data!$C:$C,AL$1,Data!$D:$D,AL$2)</f>
        <v>0</v>
      </c>
      <c r="AM26" s="5">
        <f>SUMIFS(Data!$A:$A, Data!$I:$I,$A26,Data!$C:$C,AM$1,Data!$D:$D,AM$2) + SUMIFS(Data!$A:$A, Data!$J:$J,$A26,Data!$C:$C,AM$1,Data!$D:$D,AM$2)</f>
        <v>0</v>
      </c>
      <c r="AN26" s="5">
        <f>SUMIFS(Data!$A:$A, Data!$I:$I,$A26,Data!$C:$C,AN$1,Data!$D:$D,AN$2) + SUMIFS(Data!$A:$A, Data!$J:$J,$A26,Data!$C:$C,AN$1,Data!$D:$D,AN$2)</f>
        <v>0</v>
      </c>
      <c r="AO26" s="5">
        <f>SUMIFS(Data!$A:$A, Data!$I:$I,$A26,Data!$C:$C,AO$1,Data!$D:$D,AO$2) + SUMIFS(Data!$A:$A, Data!$J:$J,$A26,Data!$C:$C,AO$1,Data!$D:$D,AO$2)</f>
        <v>0</v>
      </c>
      <c r="AP26" s="5">
        <f>SUMIFS(Data!$A:$A, Data!$I:$I,$A26,Data!$C:$C,AP$1,Data!$D:$D,AP$2) + SUMIFS(Data!$A:$A, Data!$J:$J,$A26,Data!$C:$C,AP$1,Data!$D:$D,AP$2)</f>
        <v>0</v>
      </c>
      <c r="AQ26" s="5">
        <f>SUMIFS(Data!$A:$A, Data!$I:$I,$A26,Data!$C:$C,AQ$1,Data!$D:$D,AQ$2) + SUMIFS(Data!$A:$A, Data!$J:$J,$A26,Data!$C:$C,AQ$1,Data!$D:$D,AQ$2)</f>
        <v>0</v>
      </c>
      <c r="AR26" s="5">
        <f>SUMIFS(Data!$A:$A, Data!$I:$I,$A26,Data!$C:$C,AR$1,Data!$D:$D,AR$2) + SUMIFS(Data!$A:$A, Data!$J:$J,$A26,Data!$C:$C,AR$1,Data!$D:$D,AR$2)</f>
        <v>0</v>
      </c>
      <c r="AS26" s="5">
        <f>SUMIFS(Data!$A:$A, Data!$I:$I,$A26,Data!$C:$C,AS$1,Data!$D:$D,AS$2) + SUMIFS(Data!$A:$A, Data!$J:$J,$A26,Data!$C:$C,AS$1,Data!$D:$D,AS$2)</f>
        <v>0</v>
      </c>
      <c r="AT26" s="5">
        <f>SUMIFS(Data!$A:$A, Data!$I:$I,$A26,Data!$C:$C,AT$1,Data!$D:$D,AT$2) + SUMIFS(Data!$A:$A, Data!$J:$J,$A26,Data!$C:$C,AT$1,Data!$D:$D,AT$2)</f>
        <v>0</v>
      </c>
      <c r="AU26" s="5">
        <f>SUMIFS(Data!$A:$A, Data!$I:$I,$A26,Data!$C:$C,AU$1,Data!$D:$D,AU$2) + SUMIFS(Data!$A:$A, Data!$J:$J,$A26,Data!$C:$C,AU$1,Data!$D:$D,AU$2)</f>
        <v>0</v>
      </c>
      <c r="AV26" s="5">
        <f>SUMIFS(Data!$A:$A, Data!$I:$I,$A26,Data!$C:$C,AV$1,Data!$D:$D,AV$2) + SUMIFS(Data!$A:$A, Data!$J:$J,$A26,Data!$C:$C,AV$1,Data!$D:$D,AV$2)</f>
        <v>0</v>
      </c>
      <c r="AW26" s="5">
        <f>SUMIFS(Data!$A:$A, Data!$I:$I,$A26,Data!$C:$C,AW$1,Data!$D:$D,AW$2) + SUMIFS(Data!$A:$A, Data!$J:$J,$A26,Data!$C:$C,AW$1,Data!$D:$D,AW$2)</f>
        <v>0</v>
      </c>
      <c r="AX26" s="5">
        <f>SUMIFS(Data!$A:$A, Data!$I:$I,$A26,Data!$C:$C,AX$1,Data!$D:$D,AX$2) + SUMIFS(Data!$A:$A, Data!$J:$J,$A26,Data!$C:$C,AX$1,Data!$D:$D,AX$2)</f>
        <v>0</v>
      </c>
      <c r="AY26" s="5">
        <f>SUMIFS(Data!$A:$A, Data!$I:$I,$A26,Data!$C:$C,AY$1,Data!$D:$D,AY$2) + SUMIFS(Data!$A:$A, Data!$J:$J,$A26,Data!$C:$C,AY$1,Data!$D:$D,AY$2)</f>
        <v>0</v>
      </c>
      <c r="AZ26" s="5">
        <f>SUMIFS(Data!$A:$A, Data!$I:$I,$A26,Data!$C:$C,AZ$1,Data!$D:$D,AZ$2) + SUMIFS(Data!$A:$A, Data!$J:$J,$A26,Data!$C:$C,AZ$1,Data!$D:$D,AZ$2)</f>
        <v>0</v>
      </c>
      <c r="BA26" s="5">
        <f>SUMIFS(Data!$A:$A, Data!$I:$I,$A26,Data!$C:$C,BA$1,Data!$D:$D,BA$2) + SUMIFS(Data!$A:$A, Data!$J:$J,$A26,Data!$C:$C,BA$1,Data!$D:$D,BA$2)</f>
        <v>0</v>
      </c>
      <c r="BB26" s="5">
        <f>SUMIFS(Data!$A:$A, Data!$I:$I,$A26,Data!$C:$C,BB$1,Data!$D:$D,BB$2) + SUMIFS(Data!$A:$A, Data!$J:$J,$A26,Data!$C:$C,BB$1,Data!$D:$D,BB$2)</f>
        <v>0</v>
      </c>
      <c r="BC26" s="5">
        <f>SUMIFS(Data!$A:$A, Data!$I:$I,$A26,Data!$C:$C,BC$1,Data!$D:$D,BC$2) + SUMIFS(Data!$A:$A, Data!$J:$J,$A26,Data!$C:$C,BC$1,Data!$D:$D,BC$2)</f>
        <v>0</v>
      </c>
      <c r="BD26" s="5">
        <f>SUMIFS(Data!$A:$A, Data!$I:$I,$A26,Data!$C:$C,BD$1,Data!$D:$D,BD$2) + SUMIFS(Data!$A:$A, Data!$J:$J,$A26,Data!$C:$C,BD$1,Data!$D:$D,BD$2)</f>
        <v>0</v>
      </c>
      <c r="BE26" s="5">
        <f>SUMIFS(Data!$A:$A, Data!$I:$I,$A26,Data!$C:$C,BE$1,Data!$D:$D,BE$2) + SUMIFS(Data!$A:$A, Data!$J:$J,$A26,Data!$C:$C,BE$1,Data!$D:$D,BE$2)</f>
        <v>0</v>
      </c>
      <c r="BF26" s="5">
        <f>SUMIFS(Data!$A:$A, Data!$I:$I,$A26,Data!$C:$C,BF$1,Data!$D:$D,BF$2) + SUMIFS(Data!$A:$A, Data!$J:$J,$A26,Data!$C:$C,BF$1,Data!$D:$D,BF$2)</f>
        <v>0</v>
      </c>
      <c r="BG26" s="5">
        <f>SUMIFS(Data!$A:$A, Data!$I:$I,$A26,Data!$C:$C,BG$1,Data!$D:$D,BG$2) + SUMIFS(Data!$A:$A, Data!$J:$J,$A26,Data!$C:$C,BG$1,Data!$D:$D,BG$2)</f>
        <v>0</v>
      </c>
      <c r="BH26" s="5">
        <f>SUMIFS(Data!$A:$A, Data!$I:$I,$A26,Data!$C:$C,BH$1,Data!$D:$D,BH$2) + SUMIFS(Data!$A:$A, Data!$J:$J,$A26,Data!$C:$C,BH$1,Data!$D:$D,BH$2)</f>
        <v>0</v>
      </c>
      <c r="BI26" s="5">
        <f>SUMIFS(Data!$A:$A, Data!$I:$I,$A26,Data!$C:$C,BI$1,Data!$D:$D,BI$2) + SUMIFS(Data!$A:$A, Data!$J:$J,$A26,Data!$C:$C,BI$1,Data!$D:$D,BI$2)</f>
        <v>0</v>
      </c>
      <c r="BJ26" s="5">
        <f>SUMIFS(Data!$A:$A, Data!$I:$I,$A26,Data!$C:$C,BJ$1,Data!$D:$D,BJ$2) + SUMIFS(Data!$A:$A, Data!$J:$J,$A26,Data!$C:$C,BJ$1,Data!$D:$D,BJ$2)</f>
        <v>0</v>
      </c>
      <c r="BK26" s="5">
        <f>SUMIFS(Data!$A:$A, Data!$I:$I,$A26,Data!$C:$C,BK$1,Data!$D:$D,BK$2) + SUMIFS(Data!$A:$A, Data!$J:$J,$A26,Data!$C:$C,BK$1,Data!$D:$D,BK$2)</f>
        <v>0</v>
      </c>
      <c r="BL26" s="5">
        <f>SUMIFS(Data!$A:$A, Data!$I:$I,$A26,Data!$C:$C,BL$1,Data!$D:$D,BL$2) + SUMIFS(Data!$A:$A, Data!$J:$J,$A26,Data!$C:$C,BL$1,Data!$D:$D,BL$2)</f>
        <v>0</v>
      </c>
      <c r="BM26" s="5">
        <f>SUMIFS(Data!$A:$A, Data!$I:$I,$A26,Data!$C:$C,BM$1,Data!$D:$D,BM$2) + SUMIFS(Data!$A:$A, Data!$J:$J,$A26,Data!$C:$C,BM$1,Data!$D:$D,BM$2)</f>
        <v>0</v>
      </c>
      <c r="BN26" s="5">
        <f>SUMIFS(Data!$A:$A, Data!$I:$I,$A26,Data!$C:$C,BN$1,Data!$D:$D,BN$2) + SUMIFS(Data!$A:$A, Data!$J:$J,$A26,Data!$C:$C,BN$1,Data!$D:$D,BN$2)</f>
        <v>0</v>
      </c>
      <c r="BO26" s="5">
        <f>SUMIFS(Data!$A:$A, Data!$I:$I,$A26,Data!$C:$C,BO$1,Data!$D:$D,BO$2) + SUMIFS(Data!$A:$A, Data!$J:$J,$A26,Data!$C:$C,BO$1,Data!$D:$D,BO$2)</f>
        <v>0</v>
      </c>
      <c r="BP26" s="5">
        <f>SUMIFS(Data!$A:$A, Data!$I:$I,$A26,Data!$C:$C,BP$1,Data!$D:$D,BP$2) + SUMIFS(Data!$A:$A, Data!$J:$J,$A26,Data!$C:$C,BP$1,Data!$D:$D,BP$2)</f>
        <v>0</v>
      </c>
      <c r="BQ26" s="5">
        <f>SUMIFS(Data!$A:$A, Data!$I:$I,$A26,Data!$C:$C,BQ$1,Data!$D:$D,BQ$2) + SUMIFS(Data!$A:$A, Data!$J:$J,$A26,Data!$C:$C,BQ$1,Data!$D:$D,BQ$2)</f>
        <v>0</v>
      </c>
      <c r="BR26" s="5">
        <f>SUMIFS(Data!$A:$A, Data!$I:$I,$A26,Data!$C:$C,BR$1,Data!$D:$D,BR$2) + SUMIFS(Data!$A:$A, Data!$J:$J,$A26,Data!$C:$C,BR$1,Data!$D:$D,BR$2)</f>
        <v>0</v>
      </c>
      <c r="BS26" s="5">
        <f>SUMIFS(Data!$A:$A, Data!$I:$I,$A26,Data!$C:$C,BS$1,Data!$D:$D,BS$2) + SUMIFS(Data!$A:$A, Data!$J:$J,$A26,Data!$C:$C,BS$1,Data!$D:$D,BS$2)</f>
        <v>0</v>
      </c>
      <c r="BT26" s="5">
        <f>SUMIFS(Data!$A:$A, Data!$I:$I,$A26,Data!$C:$C,BT$1,Data!$D:$D,BT$2) + SUMIFS(Data!$A:$A, Data!$J:$J,$A26,Data!$C:$C,BT$1,Data!$D:$D,BT$2)</f>
        <v>0</v>
      </c>
      <c r="BU26" s="5">
        <f>SUMIFS(Data!$A:$A, Data!$I:$I,$A26,Data!$C:$C,BU$1,Data!$D:$D,BU$2) + SUMIFS(Data!$A:$A, Data!$J:$J,$A26,Data!$C:$C,BU$1,Data!$D:$D,BU$2)</f>
        <v>0</v>
      </c>
      <c r="BV26" s="5">
        <f>SUMIFS(Data!$A:$A, Data!$I:$I,$A26,Data!$C:$C,BV$1,Data!$D:$D,BV$2) + SUMIFS(Data!$A:$A, Data!$J:$J,$A26,Data!$C:$C,BV$1,Data!$D:$D,BV$2)</f>
        <v>0</v>
      </c>
      <c r="BW26" s="5">
        <f>SUMIFS(Data!$A:$A, Data!$I:$I,$A26,Data!$C:$C,BW$1,Data!$D:$D,BW$2) + SUMIFS(Data!$A:$A, Data!$J:$J,$A26,Data!$C:$C,BW$1,Data!$D:$D,BW$2)</f>
        <v>0</v>
      </c>
      <c r="BX26" s="5">
        <f>SUMIFS(Data!$A:$A, Data!$I:$I,$A26,Data!$C:$C,BX$1,Data!$D:$D,BX$2) + SUMIFS(Data!$A:$A, Data!$J:$J,$A26,Data!$C:$C,BX$1,Data!$D:$D,BX$2)</f>
        <v>0</v>
      </c>
      <c r="BY26" s="5">
        <f>SUMIFS(Data!$A:$A, Data!$I:$I,$A26,Data!$C:$C,BY$1,Data!$D:$D,BY$2) + SUMIFS(Data!$A:$A, Data!$J:$J,$A26,Data!$C:$C,BY$1,Data!$D:$D,BY$2)</f>
        <v>0</v>
      </c>
      <c r="BZ26" s="5">
        <f>SUMIFS(Data!$A:$A, Data!$I:$I,$A26,Data!$C:$C,BZ$1,Data!$D:$D,BZ$2) + SUMIFS(Data!$A:$A, Data!$J:$J,$A26,Data!$C:$C,BZ$1,Data!$D:$D,BZ$2)</f>
        <v>0</v>
      </c>
      <c r="CA26" s="5">
        <f>SUMIFS(Data!$A:$A, Data!$I:$I,$A26,Data!$C:$C,CA$1,Data!$D:$D,CA$2) + SUMIFS(Data!$A:$A, Data!$J:$J,$A26,Data!$C:$C,CA$1,Data!$D:$D,CA$2)</f>
        <v>0</v>
      </c>
      <c r="CB26" s="5">
        <f>SUMIFS(Data!$A:$A, Data!$I:$I,$A26,Data!$C:$C,CB$1,Data!$D:$D,CB$2) + SUMIFS(Data!$A:$A, Data!$J:$J,$A26,Data!$C:$C,CB$1,Data!$D:$D,CB$2)</f>
        <v>0</v>
      </c>
      <c r="CC26" s="5">
        <f>SUMIFS(Data!$A:$A, Data!$I:$I,$A26,Data!$C:$C,CC$1,Data!$D:$D,CC$2) + SUMIFS(Data!$A:$A, Data!$J:$J,$A26,Data!$C:$C,CC$1,Data!$D:$D,CC$2)</f>
        <v>0</v>
      </c>
      <c r="CD26" s="5">
        <f>SUMIFS(Data!$A:$A, Data!$I:$I,$A26,Data!$C:$C,CD$1,Data!$D:$D,CD$2) + SUMIFS(Data!$A:$A, Data!$J:$J,$A26,Data!$C:$C,CD$1,Data!$D:$D,CD$2)</f>
        <v>0</v>
      </c>
      <c r="CE26" s="5">
        <f>SUMIFS(Data!$A:$A, Data!$I:$I,$A26,Data!$C:$C,CE$1,Data!$D:$D,CE$2) + SUMIFS(Data!$A:$A, Data!$J:$J,$A26,Data!$C:$C,CE$1,Data!$D:$D,CE$2)</f>
        <v>0</v>
      </c>
      <c r="CF26" s="5">
        <f>SUMIFS(Data!$A:$A, Data!$I:$I,$A26,Data!$C:$C,CF$1,Data!$D:$D,CF$2) + SUMIFS(Data!$A:$A, Data!$J:$J,$A26,Data!$C:$C,CF$1,Data!$D:$D,CF$2)</f>
        <v>0</v>
      </c>
      <c r="CG26" s="5">
        <f>SUMIFS(Data!$A:$A, Data!$I:$I,$A26,Data!$C:$C,CG$1,Data!$D:$D,CG$2) + SUMIFS(Data!$A:$A, Data!$J:$J,$A26,Data!$C:$C,CG$1,Data!$D:$D,CG$2)</f>
        <v>0</v>
      </c>
      <c r="CH26" s="5">
        <f>SUMIFS(Data!$A:$A, Data!$I:$I,$A26,Data!$C:$C,CH$1,Data!$D:$D,CH$2) + SUMIFS(Data!$A:$A, Data!$J:$J,$A26,Data!$C:$C,CH$1,Data!$D:$D,CH$2)</f>
        <v>0</v>
      </c>
      <c r="CI26" s="5">
        <f>SUMIFS(Data!$A:$A, Data!$I:$I,$A26,Data!$C:$C,CI$1,Data!$D:$D,CI$2) + SUMIFS(Data!$A:$A, Data!$J:$J,$A26,Data!$C:$C,CI$1,Data!$D:$D,CI$2)</f>
        <v>0</v>
      </c>
      <c r="CJ26" s="5">
        <f>SUMIFS(Data!$A:$A, Data!$I:$I,$A26,Data!$C:$C,CJ$1,Data!$D:$D,CJ$2) + SUMIFS(Data!$A:$A, Data!$J:$J,$A26,Data!$C:$C,CJ$1,Data!$D:$D,CJ$2)</f>
        <v>0</v>
      </c>
      <c r="CK26" s="5">
        <f>SUMIFS(Data!$A:$A, Data!$I:$I,$A26,Data!$C:$C,CK$1,Data!$D:$D,CK$2) + SUMIFS(Data!$A:$A, Data!$J:$J,$A26,Data!$C:$C,CK$1,Data!$D:$D,CK$2)</f>
        <v>0</v>
      </c>
      <c r="CL26" s="5">
        <f>SUMIFS(Data!$A:$A, Data!$I:$I,$A26,Data!$C:$C,CL$1,Data!$D:$D,CL$2) + SUMIFS(Data!$A:$A, Data!$J:$J,$A26,Data!$C:$C,CL$1,Data!$D:$D,CL$2)</f>
        <v>0</v>
      </c>
      <c r="CM26" s="5">
        <f>SUMIFS(Data!$A:$A, Data!$I:$I,$A26,Data!$C:$C,CM$1,Data!$D:$D,CM$2) + SUMIFS(Data!$A:$A, Data!$J:$J,$A26,Data!$C:$C,CM$1,Data!$D:$D,CM$2)</f>
        <v>0</v>
      </c>
      <c r="CN26" s="5">
        <f>SUMIFS(Data!$A:$A, Data!$I:$I,$A26,Data!$C:$C,CN$1,Data!$D:$D,CN$2) + SUMIFS(Data!$A:$A, Data!$J:$J,$A26,Data!$C:$C,CN$1,Data!$D:$D,CN$2)</f>
        <v>0</v>
      </c>
      <c r="CO26" s="5">
        <f>SUMIFS(Data!$A:$A, Data!$I:$I,$A26,Data!$C:$C,CO$1,Data!$D:$D,CO$2) + SUMIFS(Data!$A:$A, Data!$J:$J,$A26,Data!$C:$C,CO$1,Data!$D:$D,CO$2)</f>
        <v>0</v>
      </c>
      <c r="CP26" s="5">
        <f>SUMIFS(Data!$A:$A, Data!$I:$I,$A26,Data!$C:$C,CP$1,Data!$D:$D,CP$2) + SUMIFS(Data!$A:$A, Data!$J:$J,$A26,Data!$C:$C,CP$1,Data!$D:$D,CP$2)</f>
        <v>0</v>
      </c>
      <c r="CQ26" s="5">
        <f>SUMIFS(Data!$A:$A, Data!$I:$I,$A26,Data!$C:$C,CQ$1,Data!$D:$D,CQ$2) + SUMIFS(Data!$A:$A, Data!$J:$J,$A26,Data!$C:$C,CQ$1,Data!$D:$D,CQ$2)</f>
        <v>0</v>
      </c>
      <c r="CR26" s="5">
        <f>SUMIFS(Data!$A:$A, Data!$I:$I,$A26,Data!$C:$C,CR$1,Data!$D:$D,CR$2) + SUMIFS(Data!$A:$A, Data!$J:$J,$A26,Data!$C:$C,CR$1,Data!$D:$D,CR$2)</f>
        <v>0</v>
      </c>
      <c r="CS26" s="5">
        <f>SUMIFS(Data!$A:$A, Data!$I:$I,$A26,Data!$C:$C,CS$1,Data!$D:$D,CS$2) + SUMIFS(Data!$A:$A, Data!$J:$J,$A26,Data!$C:$C,CS$1,Data!$D:$D,CS$2)</f>
        <v>0</v>
      </c>
      <c r="CT26" s="5">
        <f>SUMIFS(Data!$A:$A, Data!$I:$I,$A26,Data!$C:$C,CT$1,Data!$D:$D,CT$2) + SUMIFS(Data!$A:$A, Data!$J:$J,$A26,Data!$C:$C,CT$1,Data!$D:$D,CT$2)</f>
        <v>1</v>
      </c>
      <c r="CU26" s="5">
        <f>SUMIFS(Data!$A:$A, Data!$I:$I,$A26,Data!$C:$C,CU$1,Data!$D:$D,CU$2) + SUMIFS(Data!$A:$A, Data!$J:$J,$A26,Data!$C:$C,CU$1,Data!$D:$D,CU$2)</f>
        <v>0</v>
      </c>
      <c r="CV26" s="5">
        <f>SUMIFS(Data!$A:$A, Data!$I:$I,$A26,Data!$C:$C,CV$1,Data!$D:$D,CV$2) + SUMIFS(Data!$A:$A, Data!$J:$J,$A26,Data!$C:$C,CV$1,Data!$D:$D,CV$2)</f>
        <v>0</v>
      </c>
      <c r="CW26" s="5">
        <f t="shared" ref="CW26:CX26" si="25">SUMIF($B$2:$CV$2,CW$2, $B26:$CV26)</f>
        <v>9</v>
      </c>
      <c r="CX26" s="5">
        <f t="shared" si="25"/>
        <v>1</v>
      </c>
      <c r="CY26" s="5">
        <f t="shared" si="3"/>
        <v>10</v>
      </c>
    </row>
    <row r="27">
      <c r="A27" s="5" t="str">
        <f>Countries!A25</f>
        <v>ECU</v>
      </c>
      <c r="B27" s="5">
        <f>SUMIFS(Data!$A:$A, Data!$I:$I,$A27,Data!$C:$C,B$1,Data!$D:$D,B$2) + SUMIFS(Data!$A:$A, Data!$J:$J,$A27,Data!$C:$C,B$1,Data!$D:$D,B$2)</f>
        <v>0</v>
      </c>
      <c r="C27" s="5">
        <f>SUMIFS(Data!$A:$A, Data!$I:$I,$A27,Data!$C:$C,C$1,Data!$D:$D,C$2) + SUMIFS(Data!$A:$A, Data!$J:$J,$A27,Data!$C:$C,C$1,Data!$D:$D,C$2)</f>
        <v>0</v>
      </c>
      <c r="D27" s="5">
        <f>SUMIFS(Data!$A:$A, Data!$I:$I,$A27,Data!$C:$C,D$1,Data!$D:$D,D$2) + SUMIFS(Data!$A:$A, Data!$J:$J,$A27,Data!$C:$C,D$1,Data!$D:$D,D$2)</f>
        <v>0</v>
      </c>
      <c r="E27" s="5">
        <f>SUMIFS(Data!$A:$A, Data!$I:$I,$A27,Data!$C:$C,E$1,Data!$D:$D,E$2) + SUMIFS(Data!$A:$A, Data!$J:$J,$A27,Data!$C:$C,E$1,Data!$D:$D,E$2)</f>
        <v>0</v>
      </c>
      <c r="F27" s="5">
        <f>SUMIFS(Data!$A:$A, Data!$I:$I,$A27,Data!$C:$C,F$1,Data!$D:$D,F$2) + SUMIFS(Data!$A:$A, Data!$J:$J,$A27,Data!$C:$C,F$1,Data!$D:$D,F$2)</f>
        <v>0</v>
      </c>
      <c r="G27" s="5">
        <f>SUMIFS(Data!$A:$A, Data!$I:$I,$A27,Data!$C:$C,G$1,Data!$D:$D,G$2) + SUMIFS(Data!$A:$A, Data!$J:$J,$A27,Data!$C:$C,G$1,Data!$D:$D,G$2)</f>
        <v>0</v>
      </c>
      <c r="H27" s="5">
        <f>SUMIFS(Data!$A:$A, Data!$I:$I,$A27,Data!$C:$C,H$1,Data!$D:$D,H$2) + SUMIFS(Data!$A:$A, Data!$J:$J,$A27,Data!$C:$C,H$1,Data!$D:$D,H$2)</f>
        <v>0</v>
      </c>
      <c r="I27" s="5">
        <f>SUMIFS(Data!$A:$A, Data!$I:$I,$A27,Data!$C:$C,I$1,Data!$D:$D,I$2) + SUMIFS(Data!$A:$A, Data!$J:$J,$A27,Data!$C:$C,I$1,Data!$D:$D,I$2)</f>
        <v>0</v>
      </c>
      <c r="J27" s="5">
        <f>SUMIFS(Data!$A:$A, Data!$I:$I,$A27,Data!$C:$C,J$1,Data!$D:$D,J$2) + SUMIFS(Data!$A:$A, Data!$J:$J,$A27,Data!$C:$C,J$1,Data!$D:$D,J$2)</f>
        <v>0</v>
      </c>
      <c r="K27" s="5">
        <f>SUMIFS(Data!$A:$A, Data!$I:$I,$A27,Data!$C:$C,K$1,Data!$D:$D,K$2) + SUMIFS(Data!$A:$A, Data!$J:$J,$A27,Data!$C:$C,K$1,Data!$D:$D,K$2)</f>
        <v>0</v>
      </c>
      <c r="L27" s="5">
        <f>SUMIFS(Data!$A:$A, Data!$I:$I,$A27,Data!$C:$C,L$1,Data!$D:$D,L$2) + SUMIFS(Data!$A:$A, Data!$J:$J,$A27,Data!$C:$C,L$1,Data!$D:$D,L$2)</f>
        <v>0</v>
      </c>
      <c r="M27" s="5">
        <f>SUMIFS(Data!$A:$A, Data!$I:$I,$A27,Data!$C:$C,M$1,Data!$D:$D,M$2) + SUMIFS(Data!$A:$A, Data!$J:$J,$A27,Data!$C:$C,M$1,Data!$D:$D,M$2)</f>
        <v>0</v>
      </c>
      <c r="N27" s="5">
        <f>SUMIFS(Data!$A:$A, Data!$I:$I,$A27,Data!$C:$C,N$1,Data!$D:$D,N$2) + SUMIFS(Data!$A:$A, Data!$J:$J,$A27,Data!$C:$C,N$1,Data!$D:$D,N$2)</f>
        <v>0</v>
      </c>
      <c r="O27" s="5">
        <f>SUMIFS(Data!$A:$A, Data!$I:$I,$A27,Data!$C:$C,O$1,Data!$D:$D,O$2) + SUMIFS(Data!$A:$A, Data!$J:$J,$A27,Data!$C:$C,O$1,Data!$D:$D,O$2)</f>
        <v>0</v>
      </c>
      <c r="P27" s="5">
        <f>SUMIFS(Data!$A:$A, Data!$I:$I,$A27,Data!$C:$C,P$1,Data!$D:$D,P$2) + SUMIFS(Data!$A:$A, Data!$J:$J,$A27,Data!$C:$C,P$1,Data!$D:$D,P$2)</f>
        <v>0</v>
      </c>
      <c r="Q27" s="5">
        <f>SUMIFS(Data!$A:$A, Data!$I:$I,$A27,Data!$C:$C,Q$1,Data!$D:$D,Q$2) + SUMIFS(Data!$A:$A, Data!$J:$J,$A27,Data!$C:$C,Q$1,Data!$D:$D,Q$2)</f>
        <v>0</v>
      </c>
      <c r="R27" s="5">
        <f>SUMIFS(Data!$A:$A, Data!$I:$I,$A27,Data!$C:$C,R$1,Data!$D:$D,R$2) + SUMIFS(Data!$A:$A, Data!$J:$J,$A27,Data!$C:$C,R$1,Data!$D:$D,R$2)</f>
        <v>0</v>
      </c>
      <c r="S27" s="5">
        <f>SUMIFS(Data!$A:$A, Data!$I:$I,$A27,Data!$C:$C,S$1,Data!$D:$D,S$2) + SUMIFS(Data!$A:$A, Data!$J:$J,$A27,Data!$C:$C,S$1,Data!$D:$D,S$2)</f>
        <v>0</v>
      </c>
      <c r="T27" s="5">
        <f>SUMIFS(Data!$A:$A, Data!$I:$I,$A27,Data!$C:$C,T$1,Data!$D:$D,T$2) + SUMIFS(Data!$A:$A, Data!$J:$J,$A27,Data!$C:$C,T$1,Data!$D:$D,T$2)</f>
        <v>0</v>
      </c>
      <c r="U27" s="5">
        <f>SUMIFS(Data!$A:$A, Data!$I:$I,$A27,Data!$C:$C,U$1,Data!$D:$D,U$2) + SUMIFS(Data!$A:$A, Data!$J:$J,$A27,Data!$C:$C,U$1,Data!$D:$D,U$2)</f>
        <v>0</v>
      </c>
      <c r="V27" s="5">
        <f>SUMIFS(Data!$A:$A, Data!$I:$I,$A27,Data!$C:$C,V$1,Data!$D:$D,V$2) + SUMIFS(Data!$A:$A, Data!$J:$J,$A27,Data!$C:$C,V$1,Data!$D:$D,V$2)</f>
        <v>0</v>
      </c>
      <c r="W27" s="5">
        <f>SUMIFS(Data!$A:$A, Data!$I:$I,$A27,Data!$C:$C,W$1,Data!$D:$D,W$2) + SUMIFS(Data!$A:$A, Data!$J:$J,$A27,Data!$C:$C,W$1,Data!$D:$D,W$2)</f>
        <v>0</v>
      </c>
      <c r="X27" s="5">
        <f>SUMIFS(Data!$A:$A, Data!$I:$I,$A27,Data!$C:$C,X$1,Data!$D:$D,X$2) + SUMIFS(Data!$A:$A, Data!$J:$J,$A27,Data!$C:$C,X$1,Data!$D:$D,X$2)</f>
        <v>0</v>
      </c>
      <c r="Y27" s="5">
        <f>SUMIFS(Data!$A:$A, Data!$I:$I,$A27,Data!$C:$C,Y$1,Data!$D:$D,Y$2) + SUMIFS(Data!$A:$A, Data!$J:$J,$A27,Data!$C:$C,Y$1,Data!$D:$D,Y$2)</f>
        <v>0</v>
      </c>
      <c r="Z27" s="5">
        <f>SUMIFS(Data!$A:$A, Data!$I:$I,$A27,Data!$C:$C,Z$1,Data!$D:$D,Z$2) + SUMIFS(Data!$A:$A, Data!$J:$J,$A27,Data!$C:$C,Z$1,Data!$D:$D,Z$2)</f>
        <v>0</v>
      </c>
      <c r="AA27" s="5">
        <f>SUMIFS(Data!$A:$A, Data!$I:$I,$A27,Data!$C:$C,AA$1,Data!$D:$D,AA$2) + SUMIFS(Data!$A:$A, Data!$J:$J,$A27,Data!$C:$C,AA$1,Data!$D:$D,AA$2)</f>
        <v>0</v>
      </c>
      <c r="AB27" s="5">
        <f>SUMIFS(Data!$A:$A, Data!$I:$I,$A27,Data!$C:$C,AB$1,Data!$D:$D,AB$2) + SUMIFS(Data!$A:$A, Data!$J:$J,$A27,Data!$C:$C,AB$1,Data!$D:$D,AB$2)</f>
        <v>0</v>
      </c>
      <c r="AC27" s="5">
        <f>SUMIFS(Data!$A:$A, Data!$I:$I,$A27,Data!$C:$C,AC$1,Data!$D:$D,AC$2) + SUMIFS(Data!$A:$A, Data!$J:$J,$A27,Data!$C:$C,AC$1,Data!$D:$D,AC$2)</f>
        <v>0</v>
      </c>
      <c r="AD27" s="5">
        <f>SUMIFS(Data!$A:$A, Data!$I:$I,$A27,Data!$C:$C,AD$1,Data!$D:$D,AD$2) + SUMIFS(Data!$A:$A, Data!$J:$J,$A27,Data!$C:$C,AD$1,Data!$D:$D,AD$2)</f>
        <v>0</v>
      </c>
      <c r="AE27" s="5">
        <f>SUMIFS(Data!$A:$A, Data!$I:$I,$A27,Data!$C:$C,AE$1,Data!$D:$D,AE$2) + SUMIFS(Data!$A:$A, Data!$J:$J,$A27,Data!$C:$C,AE$1,Data!$D:$D,AE$2)</f>
        <v>0</v>
      </c>
      <c r="AF27" s="5">
        <f>SUMIFS(Data!$A:$A, Data!$I:$I,$A27,Data!$C:$C,AF$1,Data!$D:$D,AF$2) + SUMIFS(Data!$A:$A, Data!$J:$J,$A27,Data!$C:$C,AF$1,Data!$D:$D,AF$2)</f>
        <v>0</v>
      </c>
      <c r="AG27" s="5">
        <f>SUMIFS(Data!$A:$A, Data!$I:$I,$A27,Data!$C:$C,AG$1,Data!$D:$D,AG$2) + SUMIFS(Data!$A:$A, Data!$J:$J,$A27,Data!$C:$C,AG$1,Data!$D:$D,AG$2)</f>
        <v>0</v>
      </c>
      <c r="AH27" s="5">
        <f>SUMIFS(Data!$A:$A, Data!$I:$I,$A27,Data!$C:$C,AH$1,Data!$D:$D,AH$2) + SUMIFS(Data!$A:$A, Data!$J:$J,$A27,Data!$C:$C,AH$1,Data!$D:$D,AH$2)</f>
        <v>0</v>
      </c>
      <c r="AI27" s="5">
        <f>SUMIFS(Data!$A:$A, Data!$I:$I,$A27,Data!$C:$C,AI$1,Data!$D:$D,AI$2) + SUMIFS(Data!$A:$A, Data!$J:$J,$A27,Data!$C:$C,AI$1,Data!$D:$D,AI$2)</f>
        <v>0</v>
      </c>
      <c r="AJ27" s="5">
        <f>SUMIFS(Data!$A:$A, Data!$I:$I,$A27,Data!$C:$C,AJ$1,Data!$D:$D,AJ$2) + SUMIFS(Data!$A:$A, Data!$J:$J,$A27,Data!$C:$C,AJ$1,Data!$D:$D,AJ$2)</f>
        <v>0</v>
      </c>
      <c r="AK27" s="5">
        <f>SUMIFS(Data!$A:$A, Data!$I:$I,$A27,Data!$C:$C,AK$1,Data!$D:$D,AK$2) + SUMIFS(Data!$A:$A, Data!$J:$J,$A27,Data!$C:$C,AK$1,Data!$D:$D,AK$2)</f>
        <v>0</v>
      </c>
      <c r="AL27" s="5">
        <f>SUMIFS(Data!$A:$A, Data!$I:$I,$A27,Data!$C:$C,AL$1,Data!$D:$D,AL$2) + SUMIFS(Data!$A:$A, Data!$J:$J,$A27,Data!$C:$C,AL$1,Data!$D:$D,AL$2)</f>
        <v>0</v>
      </c>
      <c r="AM27" s="5">
        <f>SUMIFS(Data!$A:$A, Data!$I:$I,$A27,Data!$C:$C,AM$1,Data!$D:$D,AM$2) + SUMIFS(Data!$A:$A, Data!$J:$J,$A27,Data!$C:$C,AM$1,Data!$D:$D,AM$2)</f>
        <v>0</v>
      </c>
      <c r="AN27" s="5">
        <f>SUMIFS(Data!$A:$A, Data!$I:$I,$A27,Data!$C:$C,AN$1,Data!$D:$D,AN$2) + SUMIFS(Data!$A:$A, Data!$J:$J,$A27,Data!$C:$C,AN$1,Data!$D:$D,AN$2)</f>
        <v>0</v>
      </c>
      <c r="AO27" s="5">
        <f>SUMIFS(Data!$A:$A, Data!$I:$I,$A27,Data!$C:$C,AO$1,Data!$D:$D,AO$2) + SUMIFS(Data!$A:$A, Data!$J:$J,$A27,Data!$C:$C,AO$1,Data!$D:$D,AO$2)</f>
        <v>0</v>
      </c>
      <c r="AP27" s="5">
        <f>SUMIFS(Data!$A:$A, Data!$I:$I,$A27,Data!$C:$C,AP$1,Data!$D:$D,AP$2) + SUMIFS(Data!$A:$A, Data!$J:$J,$A27,Data!$C:$C,AP$1,Data!$D:$D,AP$2)</f>
        <v>0</v>
      </c>
      <c r="AQ27" s="5">
        <f>SUMIFS(Data!$A:$A, Data!$I:$I,$A27,Data!$C:$C,AQ$1,Data!$D:$D,AQ$2) + SUMIFS(Data!$A:$A, Data!$J:$J,$A27,Data!$C:$C,AQ$1,Data!$D:$D,AQ$2)</f>
        <v>0</v>
      </c>
      <c r="AR27" s="5">
        <f>SUMIFS(Data!$A:$A, Data!$I:$I,$A27,Data!$C:$C,AR$1,Data!$D:$D,AR$2) + SUMIFS(Data!$A:$A, Data!$J:$J,$A27,Data!$C:$C,AR$1,Data!$D:$D,AR$2)</f>
        <v>0</v>
      </c>
      <c r="AS27" s="5">
        <f>SUMIFS(Data!$A:$A, Data!$I:$I,$A27,Data!$C:$C,AS$1,Data!$D:$D,AS$2) + SUMIFS(Data!$A:$A, Data!$J:$J,$A27,Data!$C:$C,AS$1,Data!$D:$D,AS$2)</f>
        <v>0</v>
      </c>
      <c r="AT27" s="5">
        <f>SUMIFS(Data!$A:$A, Data!$I:$I,$A27,Data!$C:$C,AT$1,Data!$D:$D,AT$2) + SUMIFS(Data!$A:$A, Data!$J:$J,$A27,Data!$C:$C,AT$1,Data!$D:$D,AT$2)</f>
        <v>0</v>
      </c>
      <c r="AU27" s="5">
        <f>SUMIFS(Data!$A:$A, Data!$I:$I,$A27,Data!$C:$C,AU$1,Data!$D:$D,AU$2) + SUMIFS(Data!$A:$A, Data!$J:$J,$A27,Data!$C:$C,AU$1,Data!$D:$D,AU$2)</f>
        <v>0</v>
      </c>
      <c r="AV27" s="5">
        <f>SUMIFS(Data!$A:$A, Data!$I:$I,$A27,Data!$C:$C,AV$1,Data!$D:$D,AV$2) + SUMIFS(Data!$A:$A, Data!$J:$J,$A27,Data!$C:$C,AV$1,Data!$D:$D,AV$2)</f>
        <v>0</v>
      </c>
      <c r="AW27" s="5">
        <f>SUMIFS(Data!$A:$A, Data!$I:$I,$A27,Data!$C:$C,AW$1,Data!$D:$D,AW$2) + SUMIFS(Data!$A:$A, Data!$J:$J,$A27,Data!$C:$C,AW$1,Data!$D:$D,AW$2)</f>
        <v>0</v>
      </c>
      <c r="AX27" s="5">
        <f>SUMIFS(Data!$A:$A, Data!$I:$I,$A27,Data!$C:$C,AX$1,Data!$D:$D,AX$2) + SUMIFS(Data!$A:$A, Data!$J:$J,$A27,Data!$C:$C,AX$1,Data!$D:$D,AX$2)</f>
        <v>0</v>
      </c>
      <c r="AY27" s="5">
        <f>SUMIFS(Data!$A:$A, Data!$I:$I,$A27,Data!$C:$C,AY$1,Data!$D:$D,AY$2) + SUMIFS(Data!$A:$A, Data!$J:$J,$A27,Data!$C:$C,AY$1,Data!$D:$D,AY$2)</f>
        <v>0</v>
      </c>
      <c r="AZ27" s="5">
        <f>SUMIFS(Data!$A:$A, Data!$I:$I,$A27,Data!$C:$C,AZ$1,Data!$D:$D,AZ$2) + SUMIFS(Data!$A:$A, Data!$J:$J,$A27,Data!$C:$C,AZ$1,Data!$D:$D,AZ$2)</f>
        <v>0</v>
      </c>
      <c r="BA27" s="5">
        <f>SUMIFS(Data!$A:$A, Data!$I:$I,$A27,Data!$C:$C,BA$1,Data!$D:$D,BA$2) + SUMIFS(Data!$A:$A, Data!$J:$J,$A27,Data!$C:$C,BA$1,Data!$D:$D,BA$2)</f>
        <v>0</v>
      </c>
      <c r="BB27" s="5">
        <f>SUMIFS(Data!$A:$A, Data!$I:$I,$A27,Data!$C:$C,BB$1,Data!$D:$D,BB$2) + SUMIFS(Data!$A:$A, Data!$J:$J,$A27,Data!$C:$C,BB$1,Data!$D:$D,BB$2)</f>
        <v>0</v>
      </c>
      <c r="BC27" s="5">
        <f>SUMIFS(Data!$A:$A, Data!$I:$I,$A27,Data!$C:$C,BC$1,Data!$D:$D,BC$2) + SUMIFS(Data!$A:$A, Data!$J:$J,$A27,Data!$C:$C,BC$1,Data!$D:$D,BC$2)</f>
        <v>0</v>
      </c>
      <c r="BD27" s="5">
        <f>SUMIFS(Data!$A:$A, Data!$I:$I,$A27,Data!$C:$C,BD$1,Data!$D:$D,BD$2) + SUMIFS(Data!$A:$A, Data!$J:$J,$A27,Data!$C:$C,BD$1,Data!$D:$D,BD$2)</f>
        <v>0</v>
      </c>
      <c r="BE27" s="5">
        <f>SUMIFS(Data!$A:$A, Data!$I:$I,$A27,Data!$C:$C,BE$1,Data!$D:$D,BE$2) + SUMIFS(Data!$A:$A, Data!$J:$J,$A27,Data!$C:$C,BE$1,Data!$D:$D,BE$2)</f>
        <v>0</v>
      </c>
      <c r="BF27" s="5">
        <f>SUMIFS(Data!$A:$A, Data!$I:$I,$A27,Data!$C:$C,BF$1,Data!$D:$D,BF$2) + SUMIFS(Data!$A:$A, Data!$J:$J,$A27,Data!$C:$C,BF$1,Data!$D:$D,BF$2)</f>
        <v>0</v>
      </c>
      <c r="BG27" s="5">
        <f>SUMIFS(Data!$A:$A, Data!$I:$I,$A27,Data!$C:$C,BG$1,Data!$D:$D,BG$2) + SUMIFS(Data!$A:$A, Data!$J:$J,$A27,Data!$C:$C,BG$1,Data!$D:$D,BG$2)</f>
        <v>0</v>
      </c>
      <c r="BH27" s="5">
        <f>SUMIFS(Data!$A:$A, Data!$I:$I,$A27,Data!$C:$C,BH$1,Data!$D:$D,BH$2) + SUMIFS(Data!$A:$A, Data!$J:$J,$A27,Data!$C:$C,BH$1,Data!$D:$D,BH$2)</f>
        <v>0</v>
      </c>
      <c r="BI27" s="5">
        <f>SUMIFS(Data!$A:$A, Data!$I:$I,$A27,Data!$C:$C,BI$1,Data!$D:$D,BI$2) + SUMIFS(Data!$A:$A, Data!$J:$J,$A27,Data!$C:$C,BI$1,Data!$D:$D,BI$2)</f>
        <v>0</v>
      </c>
      <c r="BJ27" s="5">
        <f>SUMIFS(Data!$A:$A, Data!$I:$I,$A27,Data!$C:$C,BJ$1,Data!$D:$D,BJ$2) + SUMIFS(Data!$A:$A, Data!$J:$J,$A27,Data!$C:$C,BJ$1,Data!$D:$D,BJ$2)</f>
        <v>0</v>
      </c>
      <c r="BK27" s="5">
        <f>SUMIFS(Data!$A:$A, Data!$I:$I,$A27,Data!$C:$C,BK$1,Data!$D:$D,BK$2) + SUMIFS(Data!$A:$A, Data!$J:$J,$A27,Data!$C:$C,BK$1,Data!$D:$D,BK$2)</f>
        <v>0</v>
      </c>
      <c r="BL27" s="5">
        <f>SUMIFS(Data!$A:$A, Data!$I:$I,$A27,Data!$C:$C,BL$1,Data!$D:$D,BL$2) + SUMIFS(Data!$A:$A, Data!$J:$J,$A27,Data!$C:$C,BL$1,Data!$D:$D,BL$2)</f>
        <v>0</v>
      </c>
      <c r="BM27" s="5">
        <f>SUMIFS(Data!$A:$A, Data!$I:$I,$A27,Data!$C:$C,BM$1,Data!$D:$D,BM$2) + SUMIFS(Data!$A:$A, Data!$J:$J,$A27,Data!$C:$C,BM$1,Data!$D:$D,BM$2)</f>
        <v>0</v>
      </c>
      <c r="BN27" s="5">
        <f>SUMIFS(Data!$A:$A, Data!$I:$I,$A27,Data!$C:$C,BN$1,Data!$D:$D,BN$2) + SUMIFS(Data!$A:$A, Data!$J:$J,$A27,Data!$C:$C,BN$1,Data!$D:$D,BN$2)</f>
        <v>0</v>
      </c>
      <c r="BO27" s="5">
        <f>SUMIFS(Data!$A:$A, Data!$I:$I,$A27,Data!$C:$C,BO$1,Data!$D:$D,BO$2) + SUMIFS(Data!$A:$A, Data!$J:$J,$A27,Data!$C:$C,BO$1,Data!$D:$D,BO$2)</f>
        <v>0</v>
      </c>
      <c r="BP27" s="5">
        <f>SUMIFS(Data!$A:$A, Data!$I:$I,$A27,Data!$C:$C,BP$1,Data!$D:$D,BP$2) + SUMIFS(Data!$A:$A, Data!$J:$J,$A27,Data!$C:$C,BP$1,Data!$D:$D,BP$2)</f>
        <v>0</v>
      </c>
      <c r="BQ27" s="5">
        <f>SUMIFS(Data!$A:$A, Data!$I:$I,$A27,Data!$C:$C,BQ$1,Data!$D:$D,BQ$2) + SUMIFS(Data!$A:$A, Data!$J:$J,$A27,Data!$C:$C,BQ$1,Data!$D:$D,BQ$2)</f>
        <v>0</v>
      </c>
      <c r="BR27" s="5">
        <f>SUMIFS(Data!$A:$A, Data!$I:$I,$A27,Data!$C:$C,BR$1,Data!$D:$D,BR$2) + SUMIFS(Data!$A:$A, Data!$J:$J,$A27,Data!$C:$C,BR$1,Data!$D:$D,BR$2)</f>
        <v>0</v>
      </c>
      <c r="BS27" s="5">
        <f>SUMIFS(Data!$A:$A, Data!$I:$I,$A27,Data!$C:$C,BS$1,Data!$D:$D,BS$2) + SUMIFS(Data!$A:$A, Data!$J:$J,$A27,Data!$C:$C,BS$1,Data!$D:$D,BS$2)</f>
        <v>0</v>
      </c>
      <c r="BT27" s="5">
        <f>SUMIFS(Data!$A:$A, Data!$I:$I,$A27,Data!$C:$C,BT$1,Data!$D:$D,BT$2) + SUMIFS(Data!$A:$A, Data!$J:$J,$A27,Data!$C:$C,BT$1,Data!$D:$D,BT$2)</f>
        <v>0</v>
      </c>
      <c r="BU27" s="5">
        <f>SUMIFS(Data!$A:$A, Data!$I:$I,$A27,Data!$C:$C,BU$1,Data!$D:$D,BU$2) + SUMIFS(Data!$A:$A, Data!$J:$J,$A27,Data!$C:$C,BU$1,Data!$D:$D,BU$2)</f>
        <v>0</v>
      </c>
      <c r="BV27" s="5">
        <f>SUMIFS(Data!$A:$A, Data!$I:$I,$A27,Data!$C:$C,BV$1,Data!$D:$D,BV$2) + SUMIFS(Data!$A:$A, Data!$J:$J,$A27,Data!$C:$C,BV$1,Data!$D:$D,BV$2)</f>
        <v>0</v>
      </c>
      <c r="BW27" s="5">
        <f>SUMIFS(Data!$A:$A, Data!$I:$I,$A27,Data!$C:$C,BW$1,Data!$D:$D,BW$2) + SUMIFS(Data!$A:$A, Data!$J:$J,$A27,Data!$C:$C,BW$1,Data!$D:$D,BW$2)</f>
        <v>0</v>
      </c>
      <c r="BX27" s="5">
        <f>SUMIFS(Data!$A:$A, Data!$I:$I,$A27,Data!$C:$C,BX$1,Data!$D:$D,BX$2) + SUMIFS(Data!$A:$A, Data!$J:$J,$A27,Data!$C:$C,BX$1,Data!$D:$D,BX$2)</f>
        <v>0</v>
      </c>
      <c r="BY27" s="5">
        <f>SUMIFS(Data!$A:$A, Data!$I:$I,$A27,Data!$C:$C,BY$1,Data!$D:$D,BY$2) + SUMIFS(Data!$A:$A, Data!$J:$J,$A27,Data!$C:$C,BY$1,Data!$D:$D,BY$2)</f>
        <v>0</v>
      </c>
      <c r="BZ27" s="5">
        <f>SUMIFS(Data!$A:$A, Data!$I:$I,$A27,Data!$C:$C,BZ$1,Data!$D:$D,BZ$2) + SUMIFS(Data!$A:$A, Data!$J:$J,$A27,Data!$C:$C,BZ$1,Data!$D:$D,BZ$2)</f>
        <v>0</v>
      </c>
      <c r="CA27" s="5">
        <f>SUMIFS(Data!$A:$A, Data!$I:$I,$A27,Data!$C:$C,CA$1,Data!$D:$D,CA$2) + SUMIFS(Data!$A:$A, Data!$J:$J,$A27,Data!$C:$C,CA$1,Data!$D:$D,CA$2)</f>
        <v>0</v>
      </c>
      <c r="CB27" s="5">
        <f>SUMIFS(Data!$A:$A, Data!$I:$I,$A27,Data!$C:$C,CB$1,Data!$D:$D,CB$2) + SUMIFS(Data!$A:$A, Data!$J:$J,$A27,Data!$C:$C,CB$1,Data!$D:$D,CB$2)</f>
        <v>0</v>
      </c>
      <c r="CC27" s="5">
        <f>SUMIFS(Data!$A:$A, Data!$I:$I,$A27,Data!$C:$C,CC$1,Data!$D:$D,CC$2) + SUMIFS(Data!$A:$A, Data!$J:$J,$A27,Data!$C:$C,CC$1,Data!$D:$D,CC$2)</f>
        <v>0</v>
      </c>
      <c r="CD27" s="5">
        <f>SUMIFS(Data!$A:$A, Data!$I:$I,$A27,Data!$C:$C,CD$1,Data!$D:$D,CD$2) + SUMIFS(Data!$A:$A, Data!$J:$J,$A27,Data!$C:$C,CD$1,Data!$D:$D,CD$2)</f>
        <v>0</v>
      </c>
      <c r="CE27" s="5">
        <f>SUMIFS(Data!$A:$A, Data!$I:$I,$A27,Data!$C:$C,CE$1,Data!$D:$D,CE$2) + SUMIFS(Data!$A:$A, Data!$J:$J,$A27,Data!$C:$C,CE$1,Data!$D:$D,CE$2)</f>
        <v>0</v>
      </c>
      <c r="CF27" s="5">
        <f>SUMIFS(Data!$A:$A, Data!$I:$I,$A27,Data!$C:$C,CF$1,Data!$D:$D,CF$2) + SUMIFS(Data!$A:$A, Data!$J:$J,$A27,Data!$C:$C,CF$1,Data!$D:$D,CF$2)</f>
        <v>0</v>
      </c>
      <c r="CG27" s="5">
        <f>SUMIFS(Data!$A:$A, Data!$I:$I,$A27,Data!$C:$C,CG$1,Data!$D:$D,CG$2) + SUMIFS(Data!$A:$A, Data!$J:$J,$A27,Data!$C:$C,CG$1,Data!$D:$D,CG$2)</f>
        <v>0</v>
      </c>
      <c r="CH27" s="5">
        <f>SUMIFS(Data!$A:$A, Data!$I:$I,$A27,Data!$C:$C,CH$1,Data!$D:$D,CH$2) + SUMIFS(Data!$A:$A, Data!$J:$J,$A27,Data!$C:$C,CH$1,Data!$D:$D,CH$2)</f>
        <v>0</v>
      </c>
      <c r="CI27" s="5">
        <f>SUMIFS(Data!$A:$A, Data!$I:$I,$A27,Data!$C:$C,CI$1,Data!$D:$D,CI$2) + SUMIFS(Data!$A:$A, Data!$J:$J,$A27,Data!$C:$C,CI$1,Data!$D:$D,CI$2)</f>
        <v>0</v>
      </c>
      <c r="CJ27" s="5">
        <f>SUMIFS(Data!$A:$A, Data!$I:$I,$A27,Data!$C:$C,CJ$1,Data!$D:$D,CJ$2) + SUMIFS(Data!$A:$A, Data!$J:$J,$A27,Data!$C:$C,CJ$1,Data!$D:$D,CJ$2)</f>
        <v>0</v>
      </c>
      <c r="CK27" s="5">
        <f>SUMIFS(Data!$A:$A, Data!$I:$I,$A27,Data!$C:$C,CK$1,Data!$D:$D,CK$2) + SUMIFS(Data!$A:$A, Data!$J:$J,$A27,Data!$C:$C,CK$1,Data!$D:$D,CK$2)</f>
        <v>0</v>
      </c>
      <c r="CL27" s="5">
        <f>SUMIFS(Data!$A:$A, Data!$I:$I,$A27,Data!$C:$C,CL$1,Data!$D:$D,CL$2) + SUMIFS(Data!$A:$A, Data!$J:$J,$A27,Data!$C:$C,CL$1,Data!$D:$D,CL$2)</f>
        <v>0</v>
      </c>
      <c r="CM27" s="5">
        <f>SUMIFS(Data!$A:$A, Data!$I:$I,$A27,Data!$C:$C,CM$1,Data!$D:$D,CM$2) + SUMIFS(Data!$A:$A, Data!$J:$J,$A27,Data!$C:$C,CM$1,Data!$D:$D,CM$2)</f>
        <v>0</v>
      </c>
      <c r="CN27" s="5">
        <f>SUMIFS(Data!$A:$A, Data!$I:$I,$A27,Data!$C:$C,CN$1,Data!$D:$D,CN$2) + SUMIFS(Data!$A:$A, Data!$J:$J,$A27,Data!$C:$C,CN$1,Data!$D:$D,CN$2)</f>
        <v>0</v>
      </c>
      <c r="CO27" s="5">
        <f>SUMIFS(Data!$A:$A, Data!$I:$I,$A27,Data!$C:$C,CO$1,Data!$D:$D,CO$2) + SUMIFS(Data!$A:$A, Data!$J:$J,$A27,Data!$C:$C,CO$1,Data!$D:$D,CO$2)</f>
        <v>0</v>
      </c>
      <c r="CP27" s="5">
        <f>SUMIFS(Data!$A:$A, Data!$I:$I,$A27,Data!$C:$C,CP$1,Data!$D:$D,CP$2) + SUMIFS(Data!$A:$A, Data!$J:$J,$A27,Data!$C:$C,CP$1,Data!$D:$D,CP$2)</f>
        <v>0</v>
      </c>
      <c r="CQ27" s="5">
        <f>SUMIFS(Data!$A:$A, Data!$I:$I,$A27,Data!$C:$C,CQ$1,Data!$D:$D,CQ$2) + SUMIFS(Data!$A:$A, Data!$J:$J,$A27,Data!$C:$C,CQ$1,Data!$D:$D,CQ$2)</f>
        <v>0</v>
      </c>
      <c r="CR27" s="5">
        <f>SUMIFS(Data!$A:$A, Data!$I:$I,$A27,Data!$C:$C,CR$1,Data!$D:$D,CR$2) + SUMIFS(Data!$A:$A, Data!$J:$J,$A27,Data!$C:$C,CR$1,Data!$D:$D,CR$2)</f>
        <v>0</v>
      </c>
      <c r="CS27" s="5">
        <f>SUMIFS(Data!$A:$A, Data!$I:$I,$A27,Data!$C:$C,CS$1,Data!$D:$D,CS$2) + SUMIFS(Data!$A:$A, Data!$J:$J,$A27,Data!$C:$C,CS$1,Data!$D:$D,CS$2)</f>
        <v>0</v>
      </c>
      <c r="CT27" s="5">
        <f>SUMIFS(Data!$A:$A, Data!$I:$I,$A27,Data!$C:$C,CT$1,Data!$D:$D,CT$2) + SUMIFS(Data!$A:$A, Data!$J:$J,$A27,Data!$C:$C,CT$1,Data!$D:$D,CT$2)</f>
        <v>0</v>
      </c>
      <c r="CU27" s="5">
        <f>SUMIFS(Data!$A:$A, Data!$I:$I,$A27,Data!$C:$C,CU$1,Data!$D:$D,CU$2) + SUMIFS(Data!$A:$A, Data!$J:$J,$A27,Data!$C:$C,CU$1,Data!$D:$D,CU$2)</f>
        <v>0</v>
      </c>
      <c r="CV27" s="5">
        <f>SUMIFS(Data!$A:$A, Data!$I:$I,$A27,Data!$C:$C,CV$1,Data!$D:$D,CV$2) + SUMIFS(Data!$A:$A, Data!$J:$J,$A27,Data!$C:$C,CV$1,Data!$D:$D,CV$2)</f>
        <v>0</v>
      </c>
      <c r="CW27" s="5">
        <f t="shared" ref="CW27:CX27" si="26">SUMIF($B$2:$CV$2,CW$2, $B27:$CV27)</f>
        <v>0</v>
      </c>
      <c r="CX27" s="5">
        <f t="shared" si="26"/>
        <v>0</v>
      </c>
      <c r="CY27" s="5">
        <f t="shared" si="3"/>
        <v>0</v>
      </c>
    </row>
    <row r="28">
      <c r="A28" s="5" t="str">
        <f>Countries!A26</f>
        <v>EGY</v>
      </c>
      <c r="B28" s="5">
        <f>SUMIFS(Data!$A:$A, Data!$I:$I,$A28,Data!$C:$C,B$1,Data!$D:$D,B$2) + SUMIFS(Data!$A:$A, Data!$J:$J,$A28,Data!$C:$C,B$1,Data!$D:$D,B$2)</f>
        <v>0</v>
      </c>
      <c r="C28" s="5">
        <f>SUMIFS(Data!$A:$A, Data!$I:$I,$A28,Data!$C:$C,C$1,Data!$D:$D,C$2) + SUMIFS(Data!$A:$A, Data!$J:$J,$A28,Data!$C:$C,C$1,Data!$D:$D,C$2)</f>
        <v>0</v>
      </c>
      <c r="D28" s="5">
        <f>SUMIFS(Data!$A:$A, Data!$I:$I,$A28,Data!$C:$C,D$1,Data!$D:$D,D$2) + SUMIFS(Data!$A:$A, Data!$J:$J,$A28,Data!$C:$C,D$1,Data!$D:$D,D$2)</f>
        <v>0</v>
      </c>
      <c r="E28" s="5">
        <f>SUMIFS(Data!$A:$A, Data!$I:$I,$A28,Data!$C:$C,E$1,Data!$D:$D,E$2) + SUMIFS(Data!$A:$A, Data!$J:$J,$A28,Data!$C:$C,E$1,Data!$D:$D,E$2)</f>
        <v>0</v>
      </c>
      <c r="F28" s="5">
        <f>SUMIFS(Data!$A:$A, Data!$I:$I,$A28,Data!$C:$C,F$1,Data!$D:$D,F$2) + SUMIFS(Data!$A:$A, Data!$J:$J,$A28,Data!$C:$C,F$1,Data!$D:$D,F$2)</f>
        <v>0</v>
      </c>
      <c r="G28" s="5">
        <f>SUMIFS(Data!$A:$A, Data!$I:$I,$A28,Data!$C:$C,G$1,Data!$D:$D,G$2) + SUMIFS(Data!$A:$A, Data!$J:$J,$A28,Data!$C:$C,G$1,Data!$D:$D,G$2)</f>
        <v>0</v>
      </c>
      <c r="H28" s="5">
        <f>SUMIFS(Data!$A:$A, Data!$I:$I,$A28,Data!$C:$C,H$1,Data!$D:$D,H$2) + SUMIFS(Data!$A:$A, Data!$J:$J,$A28,Data!$C:$C,H$1,Data!$D:$D,H$2)</f>
        <v>0</v>
      </c>
      <c r="I28" s="5">
        <f>SUMIFS(Data!$A:$A, Data!$I:$I,$A28,Data!$C:$C,I$1,Data!$D:$D,I$2) + SUMIFS(Data!$A:$A, Data!$J:$J,$A28,Data!$C:$C,I$1,Data!$D:$D,I$2)</f>
        <v>0</v>
      </c>
      <c r="J28" s="5">
        <f>SUMIFS(Data!$A:$A, Data!$I:$I,$A28,Data!$C:$C,J$1,Data!$D:$D,J$2) + SUMIFS(Data!$A:$A, Data!$J:$J,$A28,Data!$C:$C,J$1,Data!$D:$D,J$2)</f>
        <v>0</v>
      </c>
      <c r="K28" s="5">
        <f>SUMIFS(Data!$A:$A, Data!$I:$I,$A28,Data!$C:$C,K$1,Data!$D:$D,K$2) + SUMIFS(Data!$A:$A, Data!$J:$J,$A28,Data!$C:$C,K$1,Data!$D:$D,K$2)</f>
        <v>0</v>
      </c>
      <c r="L28" s="5">
        <f>SUMIFS(Data!$A:$A, Data!$I:$I,$A28,Data!$C:$C,L$1,Data!$D:$D,L$2) + SUMIFS(Data!$A:$A, Data!$J:$J,$A28,Data!$C:$C,L$1,Data!$D:$D,L$2)</f>
        <v>0</v>
      </c>
      <c r="M28" s="5">
        <f>SUMIFS(Data!$A:$A, Data!$I:$I,$A28,Data!$C:$C,M$1,Data!$D:$D,M$2) + SUMIFS(Data!$A:$A, Data!$J:$J,$A28,Data!$C:$C,M$1,Data!$D:$D,M$2)</f>
        <v>0</v>
      </c>
      <c r="N28" s="5">
        <f>SUMIFS(Data!$A:$A, Data!$I:$I,$A28,Data!$C:$C,N$1,Data!$D:$D,N$2) + SUMIFS(Data!$A:$A, Data!$J:$J,$A28,Data!$C:$C,N$1,Data!$D:$D,N$2)</f>
        <v>0</v>
      </c>
      <c r="O28" s="5">
        <f>SUMIFS(Data!$A:$A, Data!$I:$I,$A28,Data!$C:$C,O$1,Data!$D:$D,O$2) + SUMIFS(Data!$A:$A, Data!$J:$J,$A28,Data!$C:$C,O$1,Data!$D:$D,O$2)</f>
        <v>0</v>
      </c>
      <c r="P28" s="5">
        <f>SUMIFS(Data!$A:$A, Data!$I:$I,$A28,Data!$C:$C,P$1,Data!$D:$D,P$2) + SUMIFS(Data!$A:$A, Data!$J:$J,$A28,Data!$C:$C,P$1,Data!$D:$D,P$2)</f>
        <v>0</v>
      </c>
      <c r="Q28" s="5">
        <f>SUMIFS(Data!$A:$A, Data!$I:$I,$A28,Data!$C:$C,Q$1,Data!$D:$D,Q$2) + SUMIFS(Data!$A:$A, Data!$J:$J,$A28,Data!$C:$C,Q$1,Data!$D:$D,Q$2)</f>
        <v>0</v>
      </c>
      <c r="R28" s="5">
        <f>SUMIFS(Data!$A:$A, Data!$I:$I,$A28,Data!$C:$C,R$1,Data!$D:$D,R$2) + SUMIFS(Data!$A:$A, Data!$J:$J,$A28,Data!$C:$C,R$1,Data!$D:$D,R$2)</f>
        <v>0</v>
      </c>
      <c r="S28" s="5">
        <f>SUMIFS(Data!$A:$A, Data!$I:$I,$A28,Data!$C:$C,S$1,Data!$D:$D,S$2) + SUMIFS(Data!$A:$A, Data!$J:$J,$A28,Data!$C:$C,S$1,Data!$D:$D,S$2)</f>
        <v>0</v>
      </c>
      <c r="T28" s="5">
        <f>SUMIFS(Data!$A:$A, Data!$I:$I,$A28,Data!$C:$C,T$1,Data!$D:$D,T$2) + SUMIFS(Data!$A:$A, Data!$J:$J,$A28,Data!$C:$C,T$1,Data!$D:$D,T$2)</f>
        <v>0</v>
      </c>
      <c r="U28" s="5">
        <f>SUMIFS(Data!$A:$A, Data!$I:$I,$A28,Data!$C:$C,U$1,Data!$D:$D,U$2) + SUMIFS(Data!$A:$A, Data!$J:$J,$A28,Data!$C:$C,U$1,Data!$D:$D,U$2)</f>
        <v>0</v>
      </c>
      <c r="V28" s="5">
        <f>SUMIFS(Data!$A:$A, Data!$I:$I,$A28,Data!$C:$C,V$1,Data!$D:$D,V$2) + SUMIFS(Data!$A:$A, Data!$J:$J,$A28,Data!$C:$C,V$1,Data!$D:$D,V$2)</f>
        <v>0</v>
      </c>
      <c r="W28" s="5">
        <f>SUMIFS(Data!$A:$A, Data!$I:$I,$A28,Data!$C:$C,W$1,Data!$D:$D,W$2) + SUMIFS(Data!$A:$A, Data!$J:$J,$A28,Data!$C:$C,W$1,Data!$D:$D,W$2)</f>
        <v>0</v>
      </c>
      <c r="X28" s="5">
        <f>SUMIFS(Data!$A:$A, Data!$I:$I,$A28,Data!$C:$C,X$1,Data!$D:$D,X$2) + SUMIFS(Data!$A:$A, Data!$J:$J,$A28,Data!$C:$C,X$1,Data!$D:$D,X$2)</f>
        <v>0</v>
      </c>
      <c r="Y28" s="5">
        <f>SUMIFS(Data!$A:$A, Data!$I:$I,$A28,Data!$C:$C,Y$1,Data!$D:$D,Y$2) + SUMIFS(Data!$A:$A, Data!$J:$J,$A28,Data!$C:$C,Y$1,Data!$D:$D,Y$2)</f>
        <v>0</v>
      </c>
      <c r="Z28" s="5">
        <f>SUMIFS(Data!$A:$A, Data!$I:$I,$A28,Data!$C:$C,Z$1,Data!$D:$D,Z$2) + SUMIFS(Data!$A:$A, Data!$J:$J,$A28,Data!$C:$C,Z$1,Data!$D:$D,Z$2)</f>
        <v>0</v>
      </c>
      <c r="AA28" s="5">
        <f>SUMIFS(Data!$A:$A, Data!$I:$I,$A28,Data!$C:$C,AA$1,Data!$D:$D,AA$2) + SUMIFS(Data!$A:$A, Data!$J:$J,$A28,Data!$C:$C,AA$1,Data!$D:$D,AA$2)</f>
        <v>0</v>
      </c>
      <c r="AB28" s="5">
        <f>SUMIFS(Data!$A:$A, Data!$I:$I,$A28,Data!$C:$C,AB$1,Data!$D:$D,AB$2) + SUMIFS(Data!$A:$A, Data!$J:$J,$A28,Data!$C:$C,AB$1,Data!$D:$D,AB$2)</f>
        <v>0</v>
      </c>
      <c r="AC28" s="5">
        <f>SUMIFS(Data!$A:$A, Data!$I:$I,$A28,Data!$C:$C,AC$1,Data!$D:$D,AC$2) + SUMIFS(Data!$A:$A, Data!$J:$J,$A28,Data!$C:$C,AC$1,Data!$D:$D,AC$2)</f>
        <v>0</v>
      </c>
      <c r="AD28" s="5">
        <f>SUMIFS(Data!$A:$A, Data!$I:$I,$A28,Data!$C:$C,AD$1,Data!$D:$D,AD$2) + SUMIFS(Data!$A:$A, Data!$J:$J,$A28,Data!$C:$C,AD$1,Data!$D:$D,AD$2)</f>
        <v>0</v>
      </c>
      <c r="AE28" s="5">
        <f>SUMIFS(Data!$A:$A, Data!$I:$I,$A28,Data!$C:$C,AE$1,Data!$D:$D,AE$2) + SUMIFS(Data!$A:$A, Data!$J:$J,$A28,Data!$C:$C,AE$1,Data!$D:$D,AE$2)</f>
        <v>0</v>
      </c>
      <c r="AF28" s="5">
        <f>SUMIFS(Data!$A:$A, Data!$I:$I,$A28,Data!$C:$C,AF$1,Data!$D:$D,AF$2) + SUMIFS(Data!$A:$A, Data!$J:$J,$A28,Data!$C:$C,AF$1,Data!$D:$D,AF$2)</f>
        <v>0</v>
      </c>
      <c r="AG28" s="5">
        <f>SUMIFS(Data!$A:$A, Data!$I:$I,$A28,Data!$C:$C,AG$1,Data!$D:$D,AG$2) + SUMIFS(Data!$A:$A, Data!$J:$J,$A28,Data!$C:$C,AG$1,Data!$D:$D,AG$2)</f>
        <v>0</v>
      </c>
      <c r="AH28" s="5">
        <f>SUMIFS(Data!$A:$A, Data!$I:$I,$A28,Data!$C:$C,AH$1,Data!$D:$D,AH$2) + SUMIFS(Data!$A:$A, Data!$J:$J,$A28,Data!$C:$C,AH$1,Data!$D:$D,AH$2)</f>
        <v>0</v>
      </c>
      <c r="AI28" s="5">
        <f>SUMIFS(Data!$A:$A, Data!$I:$I,$A28,Data!$C:$C,AI$1,Data!$D:$D,AI$2) + SUMIFS(Data!$A:$A, Data!$J:$J,$A28,Data!$C:$C,AI$1,Data!$D:$D,AI$2)</f>
        <v>0</v>
      </c>
      <c r="AJ28" s="5">
        <f>SUMIFS(Data!$A:$A, Data!$I:$I,$A28,Data!$C:$C,AJ$1,Data!$D:$D,AJ$2) + SUMIFS(Data!$A:$A, Data!$J:$J,$A28,Data!$C:$C,AJ$1,Data!$D:$D,AJ$2)</f>
        <v>0</v>
      </c>
      <c r="AK28" s="5">
        <f>SUMIFS(Data!$A:$A, Data!$I:$I,$A28,Data!$C:$C,AK$1,Data!$D:$D,AK$2) + SUMIFS(Data!$A:$A, Data!$J:$J,$A28,Data!$C:$C,AK$1,Data!$D:$D,AK$2)</f>
        <v>0</v>
      </c>
      <c r="AL28" s="5">
        <f>SUMIFS(Data!$A:$A, Data!$I:$I,$A28,Data!$C:$C,AL$1,Data!$D:$D,AL$2) + SUMIFS(Data!$A:$A, Data!$J:$J,$A28,Data!$C:$C,AL$1,Data!$D:$D,AL$2)</f>
        <v>0</v>
      </c>
      <c r="AM28" s="5">
        <f>SUMIFS(Data!$A:$A, Data!$I:$I,$A28,Data!$C:$C,AM$1,Data!$D:$D,AM$2) + SUMIFS(Data!$A:$A, Data!$J:$J,$A28,Data!$C:$C,AM$1,Data!$D:$D,AM$2)</f>
        <v>0</v>
      </c>
      <c r="AN28" s="5">
        <f>SUMIFS(Data!$A:$A, Data!$I:$I,$A28,Data!$C:$C,AN$1,Data!$D:$D,AN$2) + SUMIFS(Data!$A:$A, Data!$J:$J,$A28,Data!$C:$C,AN$1,Data!$D:$D,AN$2)</f>
        <v>0</v>
      </c>
      <c r="AO28" s="5">
        <f>SUMIFS(Data!$A:$A, Data!$I:$I,$A28,Data!$C:$C,AO$1,Data!$D:$D,AO$2) + SUMIFS(Data!$A:$A, Data!$J:$J,$A28,Data!$C:$C,AO$1,Data!$D:$D,AO$2)</f>
        <v>0</v>
      </c>
      <c r="AP28" s="5">
        <f>SUMIFS(Data!$A:$A, Data!$I:$I,$A28,Data!$C:$C,AP$1,Data!$D:$D,AP$2) + SUMIFS(Data!$A:$A, Data!$J:$J,$A28,Data!$C:$C,AP$1,Data!$D:$D,AP$2)</f>
        <v>0</v>
      </c>
      <c r="AQ28" s="5">
        <f>SUMIFS(Data!$A:$A, Data!$I:$I,$A28,Data!$C:$C,AQ$1,Data!$D:$D,AQ$2) + SUMIFS(Data!$A:$A, Data!$J:$J,$A28,Data!$C:$C,AQ$1,Data!$D:$D,AQ$2)</f>
        <v>0</v>
      </c>
      <c r="AR28" s="5">
        <f>SUMIFS(Data!$A:$A, Data!$I:$I,$A28,Data!$C:$C,AR$1,Data!$D:$D,AR$2) + SUMIFS(Data!$A:$A, Data!$J:$J,$A28,Data!$C:$C,AR$1,Data!$D:$D,AR$2)</f>
        <v>0</v>
      </c>
      <c r="AS28" s="5">
        <f>SUMIFS(Data!$A:$A, Data!$I:$I,$A28,Data!$C:$C,AS$1,Data!$D:$D,AS$2) + SUMIFS(Data!$A:$A, Data!$J:$J,$A28,Data!$C:$C,AS$1,Data!$D:$D,AS$2)</f>
        <v>0</v>
      </c>
      <c r="AT28" s="5">
        <f>SUMIFS(Data!$A:$A, Data!$I:$I,$A28,Data!$C:$C,AT$1,Data!$D:$D,AT$2) + SUMIFS(Data!$A:$A, Data!$J:$J,$A28,Data!$C:$C,AT$1,Data!$D:$D,AT$2)</f>
        <v>0</v>
      </c>
      <c r="AU28" s="5">
        <f>SUMIFS(Data!$A:$A, Data!$I:$I,$A28,Data!$C:$C,AU$1,Data!$D:$D,AU$2) + SUMIFS(Data!$A:$A, Data!$J:$J,$A28,Data!$C:$C,AU$1,Data!$D:$D,AU$2)</f>
        <v>0</v>
      </c>
      <c r="AV28" s="5">
        <f>SUMIFS(Data!$A:$A, Data!$I:$I,$A28,Data!$C:$C,AV$1,Data!$D:$D,AV$2) + SUMIFS(Data!$A:$A, Data!$J:$J,$A28,Data!$C:$C,AV$1,Data!$D:$D,AV$2)</f>
        <v>0</v>
      </c>
      <c r="AW28" s="5">
        <f>SUMIFS(Data!$A:$A, Data!$I:$I,$A28,Data!$C:$C,AW$1,Data!$D:$D,AW$2) + SUMIFS(Data!$A:$A, Data!$J:$J,$A28,Data!$C:$C,AW$1,Data!$D:$D,AW$2)</f>
        <v>0</v>
      </c>
      <c r="AX28" s="5">
        <f>SUMIFS(Data!$A:$A, Data!$I:$I,$A28,Data!$C:$C,AX$1,Data!$D:$D,AX$2) + SUMIFS(Data!$A:$A, Data!$J:$J,$A28,Data!$C:$C,AX$1,Data!$D:$D,AX$2)</f>
        <v>0</v>
      </c>
      <c r="AY28" s="5">
        <f>SUMIFS(Data!$A:$A, Data!$I:$I,$A28,Data!$C:$C,AY$1,Data!$D:$D,AY$2) + SUMIFS(Data!$A:$A, Data!$J:$J,$A28,Data!$C:$C,AY$1,Data!$D:$D,AY$2)</f>
        <v>0</v>
      </c>
      <c r="AZ28" s="5">
        <f>SUMIFS(Data!$A:$A, Data!$I:$I,$A28,Data!$C:$C,AZ$1,Data!$D:$D,AZ$2) + SUMIFS(Data!$A:$A, Data!$J:$J,$A28,Data!$C:$C,AZ$1,Data!$D:$D,AZ$2)</f>
        <v>0</v>
      </c>
      <c r="BA28" s="5">
        <f>SUMIFS(Data!$A:$A, Data!$I:$I,$A28,Data!$C:$C,BA$1,Data!$D:$D,BA$2) + SUMIFS(Data!$A:$A, Data!$J:$J,$A28,Data!$C:$C,BA$1,Data!$D:$D,BA$2)</f>
        <v>0</v>
      </c>
      <c r="BB28" s="5">
        <f>SUMIFS(Data!$A:$A, Data!$I:$I,$A28,Data!$C:$C,BB$1,Data!$D:$D,BB$2) + SUMIFS(Data!$A:$A, Data!$J:$J,$A28,Data!$C:$C,BB$1,Data!$D:$D,BB$2)</f>
        <v>0</v>
      </c>
      <c r="BC28" s="5">
        <f>SUMIFS(Data!$A:$A, Data!$I:$I,$A28,Data!$C:$C,BC$1,Data!$D:$D,BC$2) + SUMIFS(Data!$A:$A, Data!$J:$J,$A28,Data!$C:$C,BC$1,Data!$D:$D,BC$2)</f>
        <v>1</v>
      </c>
      <c r="BD28" s="5">
        <f>SUMIFS(Data!$A:$A, Data!$I:$I,$A28,Data!$C:$C,BD$1,Data!$D:$D,BD$2) + SUMIFS(Data!$A:$A, Data!$J:$J,$A28,Data!$C:$C,BD$1,Data!$D:$D,BD$2)</f>
        <v>0</v>
      </c>
      <c r="BE28" s="5">
        <f>SUMIFS(Data!$A:$A, Data!$I:$I,$A28,Data!$C:$C,BE$1,Data!$D:$D,BE$2) + SUMIFS(Data!$A:$A, Data!$J:$J,$A28,Data!$C:$C,BE$1,Data!$D:$D,BE$2)</f>
        <v>0</v>
      </c>
      <c r="BF28" s="5">
        <f>SUMIFS(Data!$A:$A, Data!$I:$I,$A28,Data!$C:$C,BF$1,Data!$D:$D,BF$2) + SUMIFS(Data!$A:$A, Data!$J:$J,$A28,Data!$C:$C,BF$1,Data!$D:$D,BF$2)</f>
        <v>0</v>
      </c>
      <c r="BG28" s="5">
        <f>SUMIFS(Data!$A:$A, Data!$I:$I,$A28,Data!$C:$C,BG$1,Data!$D:$D,BG$2) + SUMIFS(Data!$A:$A, Data!$J:$J,$A28,Data!$C:$C,BG$1,Data!$D:$D,BG$2)</f>
        <v>0</v>
      </c>
      <c r="BH28" s="5">
        <f>SUMIFS(Data!$A:$A, Data!$I:$I,$A28,Data!$C:$C,BH$1,Data!$D:$D,BH$2) + SUMIFS(Data!$A:$A, Data!$J:$J,$A28,Data!$C:$C,BH$1,Data!$D:$D,BH$2)</f>
        <v>0</v>
      </c>
      <c r="BI28" s="5">
        <f>SUMIFS(Data!$A:$A, Data!$I:$I,$A28,Data!$C:$C,BI$1,Data!$D:$D,BI$2) + SUMIFS(Data!$A:$A, Data!$J:$J,$A28,Data!$C:$C,BI$1,Data!$D:$D,BI$2)</f>
        <v>0</v>
      </c>
      <c r="BJ28" s="5">
        <f>SUMIFS(Data!$A:$A, Data!$I:$I,$A28,Data!$C:$C,BJ$1,Data!$D:$D,BJ$2) + SUMIFS(Data!$A:$A, Data!$J:$J,$A28,Data!$C:$C,BJ$1,Data!$D:$D,BJ$2)</f>
        <v>0</v>
      </c>
      <c r="BK28" s="5">
        <f>SUMIFS(Data!$A:$A, Data!$I:$I,$A28,Data!$C:$C,BK$1,Data!$D:$D,BK$2) + SUMIFS(Data!$A:$A, Data!$J:$J,$A28,Data!$C:$C,BK$1,Data!$D:$D,BK$2)</f>
        <v>0</v>
      </c>
      <c r="BL28" s="5">
        <f>SUMIFS(Data!$A:$A, Data!$I:$I,$A28,Data!$C:$C,BL$1,Data!$D:$D,BL$2) + SUMIFS(Data!$A:$A, Data!$J:$J,$A28,Data!$C:$C,BL$1,Data!$D:$D,BL$2)</f>
        <v>0</v>
      </c>
      <c r="BM28" s="5">
        <f>SUMIFS(Data!$A:$A, Data!$I:$I,$A28,Data!$C:$C,BM$1,Data!$D:$D,BM$2) + SUMIFS(Data!$A:$A, Data!$J:$J,$A28,Data!$C:$C,BM$1,Data!$D:$D,BM$2)</f>
        <v>0</v>
      </c>
      <c r="BN28" s="5">
        <f>SUMIFS(Data!$A:$A, Data!$I:$I,$A28,Data!$C:$C,BN$1,Data!$D:$D,BN$2) + SUMIFS(Data!$A:$A, Data!$J:$J,$A28,Data!$C:$C,BN$1,Data!$D:$D,BN$2)</f>
        <v>0</v>
      </c>
      <c r="BO28" s="5">
        <f>SUMIFS(Data!$A:$A, Data!$I:$I,$A28,Data!$C:$C,BO$1,Data!$D:$D,BO$2) + SUMIFS(Data!$A:$A, Data!$J:$J,$A28,Data!$C:$C,BO$1,Data!$D:$D,BO$2)</f>
        <v>0</v>
      </c>
      <c r="BP28" s="5">
        <f>SUMIFS(Data!$A:$A, Data!$I:$I,$A28,Data!$C:$C,BP$1,Data!$D:$D,BP$2) + SUMIFS(Data!$A:$A, Data!$J:$J,$A28,Data!$C:$C,BP$1,Data!$D:$D,BP$2)</f>
        <v>0</v>
      </c>
      <c r="BQ28" s="5">
        <f>SUMIFS(Data!$A:$A, Data!$I:$I,$A28,Data!$C:$C,BQ$1,Data!$D:$D,BQ$2) + SUMIFS(Data!$A:$A, Data!$J:$J,$A28,Data!$C:$C,BQ$1,Data!$D:$D,BQ$2)</f>
        <v>0</v>
      </c>
      <c r="BR28" s="5">
        <f>SUMIFS(Data!$A:$A, Data!$I:$I,$A28,Data!$C:$C,BR$1,Data!$D:$D,BR$2) + SUMIFS(Data!$A:$A, Data!$J:$J,$A28,Data!$C:$C,BR$1,Data!$D:$D,BR$2)</f>
        <v>0</v>
      </c>
      <c r="BS28" s="5">
        <f>SUMIFS(Data!$A:$A, Data!$I:$I,$A28,Data!$C:$C,BS$1,Data!$D:$D,BS$2) + SUMIFS(Data!$A:$A, Data!$J:$J,$A28,Data!$C:$C,BS$1,Data!$D:$D,BS$2)</f>
        <v>0</v>
      </c>
      <c r="BT28" s="5">
        <f>SUMIFS(Data!$A:$A, Data!$I:$I,$A28,Data!$C:$C,BT$1,Data!$D:$D,BT$2) + SUMIFS(Data!$A:$A, Data!$J:$J,$A28,Data!$C:$C,BT$1,Data!$D:$D,BT$2)</f>
        <v>0</v>
      </c>
      <c r="BU28" s="5">
        <f>SUMIFS(Data!$A:$A, Data!$I:$I,$A28,Data!$C:$C,BU$1,Data!$D:$D,BU$2) + SUMIFS(Data!$A:$A, Data!$J:$J,$A28,Data!$C:$C,BU$1,Data!$D:$D,BU$2)</f>
        <v>0</v>
      </c>
      <c r="BV28" s="5">
        <f>SUMIFS(Data!$A:$A, Data!$I:$I,$A28,Data!$C:$C,BV$1,Data!$D:$D,BV$2) + SUMIFS(Data!$A:$A, Data!$J:$J,$A28,Data!$C:$C,BV$1,Data!$D:$D,BV$2)</f>
        <v>0</v>
      </c>
      <c r="BW28" s="5">
        <f>SUMIFS(Data!$A:$A, Data!$I:$I,$A28,Data!$C:$C,BW$1,Data!$D:$D,BW$2) + SUMIFS(Data!$A:$A, Data!$J:$J,$A28,Data!$C:$C,BW$1,Data!$D:$D,BW$2)</f>
        <v>0</v>
      </c>
      <c r="BX28" s="5">
        <f>SUMIFS(Data!$A:$A, Data!$I:$I,$A28,Data!$C:$C,BX$1,Data!$D:$D,BX$2) + SUMIFS(Data!$A:$A, Data!$J:$J,$A28,Data!$C:$C,BX$1,Data!$D:$D,BX$2)</f>
        <v>0</v>
      </c>
      <c r="BY28" s="5">
        <f>SUMIFS(Data!$A:$A, Data!$I:$I,$A28,Data!$C:$C,BY$1,Data!$D:$D,BY$2) + SUMIFS(Data!$A:$A, Data!$J:$J,$A28,Data!$C:$C,BY$1,Data!$D:$D,BY$2)</f>
        <v>0</v>
      </c>
      <c r="BZ28" s="5">
        <f>SUMIFS(Data!$A:$A, Data!$I:$I,$A28,Data!$C:$C,BZ$1,Data!$D:$D,BZ$2) + SUMIFS(Data!$A:$A, Data!$J:$J,$A28,Data!$C:$C,BZ$1,Data!$D:$D,BZ$2)</f>
        <v>0</v>
      </c>
      <c r="CA28" s="5">
        <f>SUMIFS(Data!$A:$A, Data!$I:$I,$A28,Data!$C:$C,CA$1,Data!$D:$D,CA$2) + SUMIFS(Data!$A:$A, Data!$J:$J,$A28,Data!$C:$C,CA$1,Data!$D:$D,CA$2)</f>
        <v>0</v>
      </c>
      <c r="CB28" s="5">
        <f>SUMIFS(Data!$A:$A, Data!$I:$I,$A28,Data!$C:$C,CB$1,Data!$D:$D,CB$2) + SUMIFS(Data!$A:$A, Data!$J:$J,$A28,Data!$C:$C,CB$1,Data!$D:$D,CB$2)</f>
        <v>0</v>
      </c>
      <c r="CC28" s="5">
        <f>SUMIFS(Data!$A:$A, Data!$I:$I,$A28,Data!$C:$C,CC$1,Data!$D:$D,CC$2) + SUMIFS(Data!$A:$A, Data!$J:$J,$A28,Data!$C:$C,CC$1,Data!$D:$D,CC$2)</f>
        <v>0</v>
      </c>
      <c r="CD28" s="5">
        <f>SUMIFS(Data!$A:$A, Data!$I:$I,$A28,Data!$C:$C,CD$1,Data!$D:$D,CD$2) + SUMIFS(Data!$A:$A, Data!$J:$J,$A28,Data!$C:$C,CD$1,Data!$D:$D,CD$2)</f>
        <v>0</v>
      </c>
      <c r="CE28" s="5">
        <f>SUMIFS(Data!$A:$A, Data!$I:$I,$A28,Data!$C:$C,CE$1,Data!$D:$D,CE$2) + SUMIFS(Data!$A:$A, Data!$J:$J,$A28,Data!$C:$C,CE$1,Data!$D:$D,CE$2)</f>
        <v>1</v>
      </c>
      <c r="CF28" s="5">
        <f>SUMIFS(Data!$A:$A, Data!$I:$I,$A28,Data!$C:$C,CF$1,Data!$D:$D,CF$2) + SUMIFS(Data!$A:$A, Data!$J:$J,$A28,Data!$C:$C,CF$1,Data!$D:$D,CF$2)</f>
        <v>1</v>
      </c>
      <c r="CG28" s="5">
        <f>SUMIFS(Data!$A:$A, Data!$I:$I,$A28,Data!$C:$C,CG$1,Data!$D:$D,CG$2) + SUMIFS(Data!$A:$A, Data!$J:$J,$A28,Data!$C:$C,CG$1,Data!$D:$D,CG$2)</f>
        <v>0</v>
      </c>
      <c r="CH28" s="5">
        <f>SUMIFS(Data!$A:$A, Data!$I:$I,$A28,Data!$C:$C,CH$1,Data!$D:$D,CH$2) + SUMIFS(Data!$A:$A, Data!$J:$J,$A28,Data!$C:$C,CH$1,Data!$D:$D,CH$2)</f>
        <v>0</v>
      </c>
      <c r="CI28" s="5">
        <f>SUMIFS(Data!$A:$A, Data!$I:$I,$A28,Data!$C:$C,CI$1,Data!$D:$D,CI$2) + SUMIFS(Data!$A:$A, Data!$J:$J,$A28,Data!$C:$C,CI$1,Data!$D:$D,CI$2)</f>
        <v>0</v>
      </c>
      <c r="CJ28" s="5">
        <f>SUMIFS(Data!$A:$A, Data!$I:$I,$A28,Data!$C:$C,CJ$1,Data!$D:$D,CJ$2) + SUMIFS(Data!$A:$A, Data!$J:$J,$A28,Data!$C:$C,CJ$1,Data!$D:$D,CJ$2)</f>
        <v>0</v>
      </c>
      <c r="CK28" s="5">
        <f>SUMIFS(Data!$A:$A, Data!$I:$I,$A28,Data!$C:$C,CK$1,Data!$D:$D,CK$2) + SUMIFS(Data!$A:$A, Data!$J:$J,$A28,Data!$C:$C,CK$1,Data!$D:$D,CK$2)</f>
        <v>0</v>
      </c>
      <c r="CL28" s="5">
        <f>SUMIFS(Data!$A:$A, Data!$I:$I,$A28,Data!$C:$C,CL$1,Data!$D:$D,CL$2) + SUMIFS(Data!$A:$A, Data!$J:$J,$A28,Data!$C:$C,CL$1,Data!$D:$D,CL$2)</f>
        <v>0</v>
      </c>
      <c r="CM28" s="5">
        <f>SUMIFS(Data!$A:$A, Data!$I:$I,$A28,Data!$C:$C,CM$1,Data!$D:$D,CM$2) + SUMIFS(Data!$A:$A, Data!$J:$J,$A28,Data!$C:$C,CM$1,Data!$D:$D,CM$2)</f>
        <v>0</v>
      </c>
      <c r="CN28" s="5">
        <f>SUMIFS(Data!$A:$A, Data!$I:$I,$A28,Data!$C:$C,CN$1,Data!$D:$D,CN$2) + SUMIFS(Data!$A:$A, Data!$J:$J,$A28,Data!$C:$C,CN$1,Data!$D:$D,CN$2)</f>
        <v>0</v>
      </c>
      <c r="CO28" s="5">
        <f>SUMIFS(Data!$A:$A, Data!$I:$I,$A28,Data!$C:$C,CO$1,Data!$D:$D,CO$2) + SUMIFS(Data!$A:$A, Data!$J:$J,$A28,Data!$C:$C,CO$1,Data!$D:$D,CO$2)</f>
        <v>0</v>
      </c>
      <c r="CP28" s="5">
        <f>SUMIFS(Data!$A:$A, Data!$I:$I,$A28,Data!$C:$C,CP$1,Data!$D:$D,CP$2) + SUMIFS(Data!$A:$A, Data!$J:$J,$A28,Data!$C:$C,CP$1,Data!$D:$D,CP$2)</f>
        <v>0</v>
      </c>
      <c r="CQ28" s="5">
        <f>SUMIFS(Data!$A:$A, Data!$I:$I,$A28,Data!$C:$C,CQ$1,Data!$D:$D,CQ$2) + SUMIFS(Data!$A:$A, Data!$J:$J,$A28,Data!$C:$C,CQ$1,Data!$D:$D,CQ$2)</f>
        <v>0</v>
      </c>
      <c r="CR28" s="5">
        <f>SUMIFS(Data!$A:$A, Data!$I:$I,$A28,Data!$C:$C,CR$1,Data!$D:$D,CR$2) + SUMIFS(Data!$A:$A, Data!$J:$J,$A28,Data!$C:$C,CR$1,Data!$D:$D,CR$2)</f>
        <v>0</v>
      </c>
      <c r="CS28" s="5">
        <f>SUMIFS(Data!$A:$A, Data!$I:$I,$A28,Data!$C:$C,CS$1,Data!$D:$D,CS$2) + SUMIFS(Data!$A:$A, Data!$J:$J,$A28,Data!$C:$C,CS$1,Data!$D:$D,CS$2)</f>
        <v>0</v>
      </c>
      <c r="CT28" s="5">
        <f>SUMIFS(Data!$A:$A, Data!$I:$I,$A28,Data!$C:$C,CT$1,Data!$D:$D,CT$2) + SUMIFS(Data!$A:$A, Data!$J:$J,$A28,Data!$C:$C,CT$1,Data!$D:$D,CT$2)</f>
        <v>0</v>
      </c>
      <c r="CU28" s="5">
        <f>SUMIFS(Data!$A:$A, Data!$I:$I,$A28,Data!$C:$C,CU$1,Data!$D:$D,CU$2) + SUMIFS(Data!$A:$A, Data!$J:$J,$A28,Data!$C:$C,CU$1,Data!$D:$D,CU$2)</f>
        <v>1</v>
      </c>
      <c r="CV28" s="5">
        <f>SUMIFS(Data!$A:$A, Data!$I:$I,$A28,Data!$C:$C,CV$1,Data!$D:$D,CV$2) + SUMIFS(Data!$A:$A, Data!$J:$J,$A28,Data!$C:$C,CV$1,Data!$D:$D,CV$2)</f>
        <v>0</v>
      </c>
      <c r="CW28" s="5">
        <f t="shared" ref="CW28:CX28" si="27">SUMIF($B$2:$CV$2,CW$2, $B28:$CV28)</f>
        <v>2</v>
      </c>
      <c r="CX28" s="5">
        <f t="shared" si="27"/>
        <v>2</v>
      </c>
      <c r="CY28" s="5">
        <f t="shared" si="3"/>
        <v>4</v>
      </c>
    </row>
    <row r="29">
      <c r="A29" s="5" t="str">
        <f>Countries!A27</f>
        <v>ESP</v>
      </c>
      <c r="B29" s="5">
        <f>SUMIFS(Data!$A:$A, Data!$I:$I,$A29,Data!$C:$C,B$1,Data!$D:$D,B$2) + SUMIFS(Data!$A:$A, Data!$J:$J,$A29,Data!$C:$C,B$1,Data!$D:$D,B$2)</f>
        <v>0</v>
      </c>
      <c r="C29" s="5">
        <f>SUMIFS(Data!$A:$A, Data!$I:$I,$A29,Data!$C:$C,C$1,Data!$D:$D,C$2) + SUMIFS(Data!$A:$A, Data!$J:$J,$A29,Data!$C:$C,C$1,Data!$D:$D,C$2)</f>
        <v>0</v>
      </c>
      <c r="D29" s="5">
        <f>SUMIFS(Data!$A:$A, Data!$I:$I,$A29,Data!$C:$C,D$1,Data!$D:$D,D$2) + SUMIFS(Data!$A:$A, Data!$J:$J,$A29,Data!$C:$C,D$1,Data!$D:$D,D$2)</f>
        <v>0</v>
      </c>
      <c r="E29" s="5">
        <f>SUMIFS(Data!$A:$A, Data!$I:$I,$A29,Data!$C:$C,E$1,Data!$D:$D,E$2) + SUMIFS(Data!$A:$A, Data!$J:$J,$A29,Data!$C:$C,E$1,Data!$D:$D,E$2)</f>
        <v>0</v>
      </c>
      <c r="F29" s="5">
        <f>SUMIFS(Data!$A:$A, Data!$I:$I,$A29,Data!$C:$C,F$1,Data!$D:$D,F$2) + SUMIFS(Data!$A:$A, Data!$J:$J,$A29,Data!$C:$C,F$1,Data!$D:$D,F$2)</f>
        <v>0</v>
      </c>
      <c r="G29" s="5">
        <f>SUMIFS(Data!$A:$A, Data!$I:$I,$A29,Data!$C:$C,G$1,Data!$D:$D,G$2) + SUMIFS(Data!$A:$A, Data!$J:$J,$A29,Data!$C:$C,G$1,Data!$D:$D,G$2)</f>
        <v>0</v>
      </c>
      <c r="H29" s="5">
        <f>SUMIFS(Data!$A:$A, Data!$I:$I,$A29,Data!$C:$C,H$1,Data!$D:$D,H$2) + SUMIFS(Data!$A:$A, Data!$J:$J,$A29,Data!$C:$C,H$1,Data!$D:$D,H$2)</f>
        <v>0</v>
      </c>
      <c r="I29" s="5">
        <f>SUMIFS(Data!$A:$A, Data!$I:$I,$A29,Data!$C:$C,I$1,Data!$D:$D,I$2) + SUMIFS(Data!$A:$A, Data!$J:$J,$A29,Data!$C:$C,I$1,Data!$D:$D,I$2)</f>
        <v>0</v>
      </c>
      <c r="J29" s="5">
        <f>SUMIFS(Data!$A:$A, Data!$I:$I,$A29,Data!$C:$C,J$1,Data!$D:$D,J$2) + SUMIFS(Data!$A:$A, Data!$J:$J,$A29,Data!$C:$C,J$1,Data!$D:$D,J$2)</f>
        <v>0</v>
      </c>
      <c r="K29" s="5">
        <f>SUMIFS(Data!$A:$A, Data!$I:$I,$A29,Data!$C:$C,K$1,Data!$D:$D,K$2) + SUMIFS(Data!$A:$A, Data!$J:$J,$A29,Data!$C:$C,K$1,Data!$D:$D,K$2)</f>
        <v>0</v>
      </c>
      <c r="L29" s="5">
        <f>SUMIFS(Data!$A:$A, Data!$I:$I,$A29,Data!$C:$C,L$1,Data!$D:$D,L$2) + SUMIFS(Data!$A:$A, Data!$J:$J,$A29,Data!$C:$C,L$1,Data!$D:$D,L$2)</f>
        <v>1</v>
      </c>
      <c r="M29" s="5">
        <f>SUMIFS(Data!$A:$A, Data!$I:$I,$A29,Data!$C:$C,M$1,Data!$D:$D,M$2) + SUMIFS(Data!$A:$A, Data!$J:$J,$A29,Data!$C:$C,M$1,Data!$D:$D,M$2)</f>
        <v>0</v>
      </c>
      <c r="N29" s="5">
        <f>SUMIFS(Data!$A:$A, Data!$I:$I,$A29,Data!$C:$C,N$1,Data!$D:$D,N$2) + SUMIFS(Data!$A:$A, Data!$J:$J,$A29,Data!$C:$C,N$1,Data!$D:$D,N$2)</f>
        <v>0</v>
      </c>
      <c r="O29" s="5">
        <f>SUMIFS(Data!$A:$A, Data!$I:$I,$A29,Data!$C:$C,O$1,Data!$D:$D,O$2) + SUMIFS(Data!$A:$A, Data!$J:$J,$A29,Data!$C:$C,O$1,Data!$D:$D,O$2)</f>
        <v>0</v>
      </c>
      <c r="P29" s="5">
        <f>SUMIFS(Data!$A:$A, Data!$I:$I,$A29,Data!$C:$C,P$1,Data!$D:$D,P$2) + SUMIFS(Data!$A:$A, Data!$J:$J,$A29,Data!$C:$C,P$1,Data!$D:$D,P$2)</f>
        <v>0</v>
      </c>
      <c r="Q29" s="5">
        <f>SUMIFS(Data!$A:$A, Data!$I:$I,$A29,Data!$C:$C,Q$1,Data!$D:$D,Q$2) + SUMIFS(Data!$A:$A, Data!$J:$J,$A29,Data!$C:$C,Q$1,Data!$D:$D,Q$2)</f>
        <v>0</v>
      </c>
      <c r="R29" s="5">
        <f>SUMIFS(Data!$A:$A, Data!$I:$I,$A29,Data!$C:$C,R$1,Data!$D:$D,R$2) + SUMIFS(Data!$A:$A, Data!$J:$J,$A29,Data!$C:$C,R$1,Data!$D:$D,R$2)</f>
        <v>0</v>
      </c>
      <c r="S29" s="5">
        <f>SUMIFS(Data!$A:$A, Data!$I:$I,$A29,Data!$C:$C,S$1,Data!$D:$D,S$2) + SUMIFS(Data!$A:$A, Data!$J:$J,$A29,Data!$C:$C,S$1,Data!$D:$D,S$2)</f>
        <v>0</v>
      </c>
      <c r="T29" s="5">
        <f>SUMIFS(Data!$A:$A, Data!$I:$I,$A29,Data!$C:$C,T$1,Data!$D:$D,T$2) + SUMIFS(Data!$A:$A, Data!$J:$J,$A29,Data!$C:$C,T$1,Data!$D:$D,T$2)</f>
        <v>0</v>
      </c>
      <c r="U29" s="5">
        <f>SUMIFS(Data!$A:$A, Data!$I:$I,$A29,Data!$C:$C,U$1,Data!$D:$D,U$2) + SUMIFS(Data!$A:$A, Data!$J:$J,$A29,Data!$C:$C,U$1,Data!$D:$D,U$2)</f>
        <v>0</v>
      </c>
      <c r="V29" s="5">
        <f>SUMIFS(Data!$A:$A, Data!$I:$I,$A29,Data!$C:$C,V$1,Data!$D:$D,V$2) + SUMIFS(Data!$A:$A, Data!$J:$J,$A29,Data!$C:$C,V$1,Data!$D:$D,V$2)</f>
        <v>0</v>
      </c>
      <c r="W29" s="5">
        <f>SUMIFS(Data!$A:$A, Data!$I:$I,$A29,Data!$C:$C,W$1,Data!$D:$D,W$2) + SUMIFS(Data!$A:$A, Data!$J:$J,$A29,Data!$C:$C,W$1,Data!$D:$D,W$2)</f>
        <v>0</v>
      </c>
      <c r="X29" s="5">
        <f>SUMIFS(Data!$A:$A, Data!$I:$I,$A29,Data!$C:$C,X$1,Data!$D:$D,X$2) + SUMIFS(Data!$A:$A, Data!$J:$J,$A29,Data!$C:$C,X$1,Data!$D:$D,X$2)</f>
        <v>0</v>
      </c>
      <c r="Y29" s="5">
        <f>SUMIFS(Data!$A:$A, Data!$I:$I,$A29,Data!$C:$C,Y$1,Data!$D:$D,Y$2) + SUMIFS(Data!$A:$A, Data!$J:$J,$A29,Data!$C:$C,Y$1,Data!$D:$D,Y$2)</f>
        <v>0</v>
      </c>
      <c r="Z29" s="5">
        <f>SUMIFS(Data!$A:$A, Data!$I:$I,$A29,Data!$C:$C,Z$1,Data!$D:$D,Z$2) + SUMIFS(Data!$A:$A, Data!$J:$J,$A29,Data!$C:$C,Z$1,Data!$D:$D,Z$2)</f>
        <v>0</v>
      </c>
      <c r="AA29" s="5">
        <f>SUMIFS(Data!$A:$A, Data!$I:$I,$A29,Data!$C:$C,AA$1,Data!$D:$D,AA$2) + SUMIFS(Data!$A:$A, Data!$J:$J,$A29,Data!$C:$C,AA$1,Data!$D:$D,AA$2)</f>
        <v>0</v>
      </c>
      <c r="AB29" s="5">
        <f>SUMIFS(Data!$A:$A, Data!$I:$I,$A29,Data!$C:$C,AB$1,Data!$D:$D,AB$2) + SUMIFS(Data!$A:$A, Data!$J:$J,$A29,Data!$C:$C,AB$1,Data!$D:$D,AB$2)</f>
        <v>0</v>
      </c>
      <c r="AC29" s="5">
        <f>SUMIFS(Data!$A:$A, Data!$I:$I,$A29,Data!$C:$C,AC$1,Data!$D:$D,AC$2) + SUMIFS(Data!$A:$A, Data!$J:$J,$A29,Data!$C:$C,AC$1,Data!$D:$D,AC$2)</f>
        <v>0</v>
      </c>
      <c r="AD29" s="5">
        <f>SUMIFS(Data!$A:$A, Data!$I:$I,$A29,Data!$C:$C,AD$1,Data!$D:$D,AD$2) + SUMIFS(Data!$A:$A, Data!$J:$J,$A29,Data!$C:$C,AD$1,Data!$D:$D,AD$2)</f>
        <v>0</v>
      </c>
      <c r="AE29" s="5">
        <f>SUMIFS(Data!$A:$A, Data!$I:$I,$A29,Data!$C:$C,AE$1,Data!$D:$D,AE$2) + SUMIFS(Data!$A:$A, Data!$J:$J,$A29,Data!$C:$C,AE$1,Data!$D:$D,AE$2)</f>
        <v>0</v>
      </c>
      <c r="AF29" s="5">
        <f>SUMIFS(Data!$A:$A, Data!$I:$I,$A29,Data!$C:$C,AF$1,Data!$D:$D,AF$2) + SUMIFS(Data!$A:$A, Data!$J:$J,$A29,Data!$C:$C,AF$1,Data!$D:$D,AF$2)</f>
        <v>1</v>
      </c>
      <c r="AG29" s="5">
        <f>SUMIFS(Data!$A:$A, Data!$I:$I,$A29,Data!$C:$C,AG$1,Data!$D:$D,AG$2) + SUMIFS(Data!$A:$A, Data!$J:$J,$A29,Data!$C:$C,AG$1,Data!$D:$D,AG$2)</f>
        <v>0</v>
      </c>
      <c r="AH29" s="5">
        <f>SUMIFS(Data!$A:$A, Data!$I:$I,$A29,Data!$C:$C,AH$1,Data!$D:$D,AH$2) + SUMIFS(Data!$A:$A, Data!$J:$J,$A29,Data!$C:$C,AH$1,Data!$D:$D,AH$2)</f>
        <v>0</v>
      </c>
      <c r="AI29" s="5">
        <f>SUMIFS(Data!$A:$A, Data!$I:$I,$A29,Data!$C:$C,AI$1,Data!$D:$D,AI$2) + SUMIFS(Data!$A:$A, Data!$J:$J,$A29,Data!$C:$C,AI$1,Data!$D:$D,AI$2)</f>
        <v>0</v>
      </c>
      <c r="AJ29" s="5">
        <f>SUMIFS(Data!$A:$A, Data!$I:$I,$A29,Data!$C:$C,AJ$1,Data!$D:$D,AJ$2) + SUMIFS(Data!$A:$A, Data!$J:$J,$A29,Data!$C:$C,AJ$1,Data!$D:$D,AJ$2)</f>
        <v>0</v>
      </c>
      <c r="AK29" s="5">
        <f>SUMIFS(Data!$A:$A, Data!$I:$I,$A29,Data!$C:$C,AK$1,Data!$D:$D,AK$2) + SUMIFS(Data!$A:$A, Data!$J:$J,$A29,Data!$C:$C,AK$1,Data!$D:$D,AK$2)</f>
        <v>0</v>
      </c>
      <c r="AL29" s="5">
        <f>SUMIFS(Data!$A:$A, Data!$I:$I,$A29,Data!$C:$C,AL$1,Data!$D:$D,AL$2) + SUMIFS(Data!$A:$A, Data!$J:$J,$A29,Data!$C:$C,AL$1,Data!$D:$D,AL$2)</f>
        <v>0</v>
      </c>
      <c r="AM29" s="5">
        <f>SUMIFS(Data!$A:$A, Data!$I:$I,$A29,Data!$C:$C,AM$1,Data!$D:$D,AM$2) + SUMIFS(Data!$A:$A, Data!$J:$J,$A29,Data!$C:$C,AM$1,Data!$D:$D,AM$2)</f>
        <v>0</v>
      </c>
      <c r="AN29" s="5">
        <f>SUMIFS(Data!$A:$A, Data!$I:$I,$A29,Data!$C:$C,AN$1,Data!$D:$D,AN$2) + SUMIFS(Data!$A:$A, Data!$J:$J,$A29,Data!$C:$C,AN$1,Data!$D:$D,AN$2)</f>
        <v>0</v>
      </c>
      <c r="AO29" s="5">
        <f>SUMIFS(Data!$A:$A, Data!$I:$I,$A29,Data!$C:$C,AO$1,Data!$D:$D,AO$2) + SUMIFS(Data!$A:$A, Data!$J:$J,$A29,Data!$C:$C,AO$1,Data!$D:$D,AO$2)</f>
        <v>0</v>
      </c>
      <c r="AP29" s="5">
        <f>SUMIFS(Data!$A:$A, Data!$I:$I,$A29,Data!$C:$C,AP$1,Data!$D:$D,AP$2) + SUMIFS(Data!$A:$A, Data!$J:$J,$A29,Data!$C:$C,AP$1,Data!$D:$D,AP$2)</f>
        <v>0</v>
      </c>
      <c r="AQ29" s="5">
        <f>SUMIFS(Data!$A:$A, Data!$I:$I,$A29,Data!$C:$C,AQ$1,Data!$D:$D,AQ$2) + SUMIFS(Data!$A:$A, Data!$J:$J,$A29,Data!$C:$C,AQ$1,Data!$D:$D,AQ$2)</f>
        <v>0</v>
      </c>
      <c r="AR29" s="5">
        <f>SUMIFS(Data!$A:$A, Data!$I:$I,$A29,Data!$C:$C,AR$1,Data!$D:$D,AR$2) + SUMIFS(Data!$A:$A, Data!$J:$J,$A29,Data!$C:$C,AR$1,Data!$D:$D,AR$2)</f>
        <v>0</v>
      </c>
      <c r="AS29" s="5">
        <f>SUMIFS(Data!$A:$A, Data!$I:$I,$A29,Data!$C:$C,AS$1,Data!$D:$D,AS$2) + SUMIFS(Data!$A:$A, Data!$J:$J,$A29,Data!$C:$C,AS$1,Data!$D:$D,AS$2)</f>
        <v>0</v>
      </c>
      <c r="AT29" s="5">
        <f>SUMIFS(Data!$A:$A, Data!$I:$I,$A29,Data!$C:$C,AT$1,Data!$D:$D,AT$2) + SUMIFS(Data!$A:$A, Data!$J:$J,$A29,Data!$C:$C,AT$1,Data!$D:$D,AT$2)</f>
        <v>0</v>
      </c>
      <c r="AU29" s="5">
        <f>SUMIFS(Data!$A:$A, Data!$I:$I,$A29,Data!$C:$C,AU$1,Data!$D:$D,AU$2) + SUMIFS(Data!$A:$A, Data!$J:$J,$A29,Data!$C:$C,AU$1,Data!$D:$D,AU$2)</f>
        <v>7</v>
      </c>
      <c r="AV29" s="5">
        <f>SUMIFS(Data!$A:$A, Data!$I:$I,$A29,Data!$C:$C,AV$1,Data!$D:$D,AV$2) + SUMIFS(Data!$A:$A, Data!$J:$J,$A29,Data!$C:$C,AV$1,Data!$D:$D,AV$2)</f>
        <v>0</v>
      </c>
      <c r="AW29" s="5">
        <f>SUMIFS(Data!$A:$A, Data!$I:$I,$A29,Data!$C:$C,AW$1,Data!$D:$D,AW$2) + SUMIFS(Data!$A:$A, Data!$J:$J,$A29,Data!$C:$C,AW$1,Data!$D:$D,AW$2)</f>
        <v>0</v>
      </c>
      <c r="AX29" s="5">
        <f>SUMIFS(Data!$A:$A, Data!$I:$I,$A29,Data!$C:$C,AX$1,Data!$D:$D,AX$2) + SUMIFS(Data!$A:$A, Data!$J:$J,$A29,Data!$C:$C,AX$1,Data!$D:$D,AX$2)</f>
        <v>0</v>
      </c>
      <c r="AY29" s="5">
        <f>SUMIFS(Data!$A:$A, Data!$I:$I,$A29,Data!$C:$C,AY$1,Data!$D:$D,AY$2) + SUMIFS(Data!$A:$A, Data!$J:$J,$A29,Data!$C:$C,AY$1,Data!$D:$D,AY$2)</f>
        <v>0</v>
      </c>
      <c r="AZ29" s="5">
        <f>SUMIFS(Data!$A:$A, Data!$I:$I,$A29,Data!$C:$C,AZ$1,Data!$D:$D,AZ$2) + SUMIFS(Data!$A:$A, Data!$J:$J,$A29,Data!$C:$C,AZ$1,Data!$D:$D,AZ$2)</f>
        <v>0</v>
      </c>
      <c r="BA29" s="5">
        <f>SUMIFS(Data!$A:$A, Data!$I:$I,$A29,Data!$C:$C,BA$1,Data!$D:$D,BA$2) + SUMIFS(Data!$A:$A, Data!$J:$J,$A29,Data!$C:$C,BA$1,Data!$D:$D,BA$2)</f>
        <v>0</v>
      </c>
      <c r="BB29" s="5">
        <f>SUMIFS(Data!$A:$A, Data!$I:$I,$A29,Data!$C:$C,BB$1,Data!$D:$D,BB$2) + SUMIFS(Data!$A:$A, Data!$J:$J,$A29,Data!$C:$C,BB$1,Data!$D:$D,BB$2)</f>
        <v>0</v>
      </c>
      <c r="BC29" s="5">
        <f>SUMIFS(Data!$A:$A, Data!$I:$I,$A29,Data!$C:$C,BC$1,Data!$D:$D,BC$2) + SUMIFS(Data!$A:$A, Data!$J:$J,$A29,Data!$C:$C,BC$1,Data!$D:$D,BC$2)</f>
        <v>0</v>
      </c>
      <c r="BD29" s="5">
        <f>SUMIFS(Data!$A:$A, Data!$I:$I,$A29,Data!$C:$C,BD$1,Data!$D:$D,BD$2) + SUMIFS(Data!$A:$A, Data!$J:$J,$A29,Data!$C:$C,BD$1,Data!$D:$D,BD$2)</f>
        <v>0</v>
      </c>
      <c r="BE29" s="5">
        <f>SUMIFS(Data!$A:$A, Data!$I:$I,$A29,Data!$C:$C,BE$1,Data!$D:$D,BE$2) + SUMIFS(Data!$A:$A, Data!$J:$J,$A29,Data!$C:$C,BE$1,Data!$D:$D,BE$2)</f>
        <v>0</v>
      </c>
      <c r="BF29" s="5">
        <f>SUMIFS(Data!$A:$A, Data!$I:$I,$A29,Data!$C:$C,BF$1,Data!$D:$D,BF$2) + SUMIFS(Data!$A:$A, Data!$J:$J,$A29,Data!$C:$C,BF$1,Data!$D:$D,BF$2)</f>
        <v>0</v>
      </c>
      <c r="BG29" s="5">
        <f>SUMIFS(Data!$A:$A, Data!$I:$I,$A29,Data!$C:$C,BG$1,Data!$D:$D,BG$2) + SUMIFS(Data!$A:$A, Data!$J:$J,$A29,Data!$C:$C,BG$1,Data!$D:$D,BG$2)</f>
        <v>0</v>
      </c>
      <c r="BH29" s="5">
        <f>SUMIFS(Data!$A:$A, Data!$I:$I,$A29,Data!$C:$C,BH$1,Data!$D:$D,BH$2) + SUMIFS(Data!$A:$A, Data!$J:$J,$A29,Data!$C:$C,BH$1,Data!$D:$D,BH$2)</f>
        <v>0</v>
      </c>
      <c r="BI29" s="5">
        <f>SUMIFS(Data!$A:$A, Data!$I:$I,$A29,Data!$C:$C,BI$1,Data!$D:$D,BI$2) + SUMIFS(Data!$A:$A, Data!$J:$J,$A29,Data!$C:$C,BI$1,Data!$D:$D,BI$2)</f>
        <v>0</v>
      </c>
      <c r="BJ29" s="5">
        <f>SUMIFS(Data!$A:$A, Data!$I:$I,$A29,Data!$C:$C,BJ$1,Data!$D:$D,BJ$2) + SUMIFS(Data!$A:$A, Data!$J:$J,$A29,Data!$C:$C,BJ$1,Data!$D:$D,BJ$2)</f>
        <v>0</v>
      </c>
      <c r="BK29" s="5">
        <f>SUMIFS(Data!$A:$A, Data!$I:$I,$A29,Data!$C:$C,BK$1,Data!$D:$D,BK$2) + SUMIFS(Data!$A:$A, Data!$J:$J,$A29,Data!$C:$C,BK$1,Data!$D:$D,BK$2)</f>
        <v>0</v>
      </c>
      <c r="BL29" s="5">
        <f>SUMIFS(Data!$A:$A, Data!$I:$I,$A29,Data!$C:$C,BL$1,Data!$D:$D,BL$2) + SUMIFS(Data!$A:$A, Data!$J:$J,$A29,Data!$C:$C,BL$1,Data!$D:$D,BL$2)</f>
        <v>0</v>
      </c>
      <c r="BM29" s="5">
        <f>SUMIFS(Data!$A:$A, Data!$I:$I,$A29,Data!$C:$C,BM$1,Data!$D:$D,BM$2) + SUMIFS(Data!$A:$A, Data!$J:$J,$A29,Data!$C:$C,BM$1,Data!$D:$D,BM$2)</f>
        <v>3</v>
      </c>
      <c r="BN29" s="5">
        <f>SUMIFS(Data!$A:$A, Data!$I:$I,$A29,Data!$C:$C,BN$1,Data!$D:$D,BN$2) + SUMIFS(Data!$A:$A, Data!$J:$J,$A29,Data!$C:$C,BN$1,Data!$D:$D,BN$2)</f>
        <v>0</v>
      </c>
      <c r="BO29" s="5">
        <f>SUMIFS(Data!$A:$A, Data!$I:$I,$A29,Data!$C:$C,BO$1,Data!$D:$D,BO$2) + SUMIFS(Data!$A:$A, Data!$J:$J,$A29,Data!$C:$C,BO$1,Data!$D:$D,BO$2)</f>
        <v>0</v>
      </c>
      <c r="BP29" s="5">
        <f>SUMIFS(Data!$A:$A, Data!$I:$I,$A29,Data!$C:$C,BP$1,Data!$D:$D,BP$2) + SUMIFS(Data!$A:$A, Data!$J:$J,$A29,Data!$C:$C,BP$1,Data!$D:$D,BP$2)</f>
        <v>0</v>
      </c>
      <c r="BQ29" s="5">
        <f>SUMIFS(Data!$A:$A, Data!$I:$I,$A29,Data!$C:$C,BQ$1,Data!$D:$D,BQ$2) + SUMIFS(Data!$A:$A, Data!$J:$J,$A29,Data!$C:$C,BQ$1,Data!$D:$D,BQ$2)</f>
        <v>0</v>
      </c>
      <c r="BR29" s="5">
        <f>SUMIFS(Data!$A:$A, Data!$I:$I,$A29,Data!$C:$C,BR$1,Data!$D:$D,BR$2) + SUMIFS(Data!$A:$A, Data!$J:$J,$A29,Data!$C:$C,BR$1,Data!$D:$D,BR$2)</f>
        <v>0</v>
      </c>
      <c r="BS29" s="5">
        <f>SUMIFS(Data!$A:$A, Data!$I:$I,$A29,Data!$C:$C,BS$1,Data!$D:$D,BS$2) + SUMIFS(Data!$A:$A, Data!$J:$J,$A29,Data!$C:$C,BS$1,Data!$D:$D,BS$2)</f>
        <v>0</v>
      </c>
      <c r="BT29" s="5">
        <f>SUMIFS(Data!$A:$A, Data!$I:$I,$A29,Data!$C:$C,BT$1,Data!$D:$D,BT$2) + SUMIFS(Data!$A:$A, Data!$J:$J,$A29,Data!$C:$C,BT$1,Data!$D:$D,BT$2)</f>
        <v>0</v>
      </c>
      <c r="BU29" s="5">
        <f>SUMIFS(Data!$A:$A, Data!$I:$I,$A29,Data!$C:$C,BU$1,Data!$D:$D,BU$2) + SUMIFS(Data!$A:$A, Data!$J:$J,$A29,Data!$C:$C,BU$1,Data!$D:$D,BU$2)</f>
        <v>0</v>
      </c>
      <c r="BV29" s="5">
        <f>SUMIFS(Data!$A:$A, Data!$I:$I,$A29,Data!$C:$C,BV$1,Data!$D:$D,BV$2) + SUMIFS(Data!$A:$A, Data!$J:$J,$A29,Data!$C:$C,BV$1,Data!$D:$D,BV$2)</f>
        <v>0</v>
      </c>
      <c r="BW29" s="5">
        <f>SUMIFS(Data!$A:$A, Data!$I:$I,$A29,Data!$C:$C,BW$1,Data!$D:$D,BW$2) + SUMIFS(Data!$A:$A, Data!$J:$J,$A29,Data!$C:$C,BW$1,Data!$D:$D,BW$2)</f>
        <v>0</v>
      </c>
      <c r="BX29" s="5">
        <f>SUMIFS(Data!$A:$A, Data!$I:$I,$A29,Data!$C:$C,BX$1,Data!$D:$D,BX$2) + SUMIFS(Data!$A:$A, Data!$J:$J,$A29,Data!$C:$C,BX$1,Data!$D:$D,BX$2)</f>
        <v>0</v>
      </c>
      <c r="BY29" s="5">
        <f>SUMIFS(Data!$A:$A, Data!$I:$I,$A29,Data!$C:$C,BY$1,Data!$D:$D,BY$2) + SUMIFS(Data!$A:$A, Data!$J:$J,$A29,Data!$C:$C,BY$1,Data!$D:$D,BY$2)</f>
        <v>0</v>
      </c>
      <c r="BZ29" s="5">
        <f>SUMIFS(Data!$A:$A, Data!$I:$I,$A29,Data!$C:$C,BZ$1,Data!$D:$D,BZ$2) + SUMIFS(Data!$A:$A, Data!$J:$J,$A29,Data!$C:$C,BZ$1,Data!$D:$D,BZ$2)</f>
        <v>0</v>
      </c>
      <c r="CA29" s="5">
        <f>SUMIFS(Data!$A:$A, Data!$I:$I,$A29,Data!$C:$C,CA$1,Data!$D:$D,CA$2) + SUMIFS(Data!$A:$A, Data!$J:$J,$A29,Data!$C:$C,CA$1,Data!$D:$D,CA$2)</f>
        <v>0</v>
      </c>
      <c r="CB29" s="5">
        <f>SUMIFS(Data!$A:$A, Data!$I:$I,$A29,Data!$C:$C,CB$1,Data!$D:$D,CB$2) + SUMIFS(Data!$A:$A, Data!$J:$J,$A29,Data!$C:$C,CB$1,Data!$D:$D,CB$2)</f>
        <v>0</v>
      </c>
      <c r="CC29" s="5">
        <f>SUMIFS(Data!$A:$A, Data!$I:$I,$A29,Data!$C:$C,CC$1,Data!$D:$D,CC$2) + SUMIFS(Data!$A:$A, Data!$J:$J,$A29,Data!$C:$C,CC$1,Data!$D:$D,CC$2)</f>
        <v>0</v>
      </c>
      <c r="CD29" s="5">
        <f>SUMIFS(Data!$A:$A, Data!$I:$I,$A29,Data!$C:$C,CD$1,Data!$D:$D,CD$2) + SUMIFS(Data!$A:$A, Data!$J:$J,$A29,Data!$C:$C,CD$1,Data!$D:$D,CD$2)</f>
        <v>0</v>
      </c>
      <c r="CE29" s="5">
        <f>SUMIFS(Data!$A:$A, Data!$I:$I,$A29,Data!$C:$C,CE$1,Data!$D:$D,CE$2) + SUMIFS(Data!$A:$A, Data!$J:$J,$A29,Data!$C:$C,CE$1,Data!$D:$D,CE$2)</f>
        <v>0</v>
      </c>
      <c r="CF29" s="5">
        <f>SUMIFS(Data!$A:$A, Data!$I:$I,$A29,Data!$C:$C,CF$1,Data!$D:$D,CF$2) + SUMIFS(Data!$A:$A, Data!$J:$J,$A29,Data!$C:$C,CF$1,Data!$D:$D,CF$2)</f>
        <v>0</v>
      </c>
      <c r="CG29" s="5">
        <f>SUMIFS(Data!$A:$A, Data!$I:$I,$A29,Data!$C:$C,CG$1,Data!$D:$D,CG$2) + SUMIFS(Data!$A:$A, Data!$J:$J,$A29,Data!$C:$C,CG$1,Data!$D:$D,CG$2)</f>
        <v>1</v>
      </c>
      <c r="CH29" s="5">
        <f>SUMIFS(Data!$A:$A, Data!$I:$I,$A29,Data!$C:$C,CH$1,Data!$D:$D,CH$2) + SUMIFS(Data!$A:$A, Data!$J:$J,$A29,Data!$C:$C,CH$1,Data!$D:$D,CH$2)</f>
        <v>0</v>
      </c>
      <c r="CI29" s="5">
        <f>SUMIFS(Data!$A:$A, Data!$I:$I,$A29,Data!$C:$C,CI$1,Data!$D:$D,CI$2) + SUMIFS(Data!$A:$A, Data!$J:$J,$A29,Data!$C:$C,CI$1,Data!$D:$D,CI$2)</f>
        <v>0</v>
      </c>
      <c r="CJ29" s="5">
        <f>SUMIFS(Data!$A:$A, Data!$I:$I,$A29,Data!$C:$C,CJ$1,Data!$D:$D,CJ$2) + SUMIFS(Data!$A:$A, Data!$J:$J,$A29,Data!$C:$C,CJ$1,Data!$D:$D,CJ$2)</f>
        <v>0</v>
      </c>
      <c r="CK29" s="5">
        <f>SUMIFS(Data!$A:$A, Data!$I:$I,$A29,Data!$C:$C,CK$1,Data!$D:$D,CK$2) + SUMIFS(Data!$A:$A, Data!$J:$J,$A29,Data!$C:$C,CK$1,Data!$D:$D,CK$2)</f>
        <v>0</v>
      </c>
      <c r="CL29" s="5">
        <f>SUMIFS(Data!$A:$A, Data!$I:$I,$A29,Data!$C:$C,CL$1,Data!$D:$D,CL$2) + SUMIFS(Data!$A:$A, Data!$J:$J,$A29,Data!$C:$C,CL$1,Data!$D:$D,CL$2)</f>
        <v>0</v>
      </c>
      <c r="CM29" s="5">
        <f>SUMIFS(Data!$A:$A, Data!$I:$I,$A29,Data!$C:$C,CM$1,Data!$D:$D,CM$2) + SUMIFS(Data!$A:$A, Data!$J:$J,$A29,Data!$C:$C,CM$1,Data!$D:$D,CM$2)</f>
        <v>0</v>
      </c>
      <c r="CN29" s="5">
        <f>SUMIFS(Data!$A:$A, Data!$I:$I,$A29,Data!$C:$C,CN$1,Data!$D:$D,CN$2) + SUMIFS(Data!$A:$A, Data!$J:$J,$A29,Data!$C:$C,CN$1,Data!$D:$D,CN$2)</f>
        <v>0</v>
      </c>
      <c r="CO29" s="5">
        <f>SUMIFS(Data!$A:$A, Data!$I:$I,$A29,Data!$C:$C,CO$1,Data!$D:$D,CO$2) + SUMIFS(Data!$A:$A, Data!$J:$J,$A29,Data!$C:$C,CO$1,Data!$D:$D,CO$2)</f>
        <v>0</v>
      </c>
      <c r="CP29" s="5">
        <f>SUMIFS(Data!$A:$A, Data!$I:$I,$A29,Data!$C:$C,CP$1,Data!$D:$D,CP$2) + SUMIFS(Data!$A:$A, Data!$J:$J,$A29,Data!$C:$C,CP$1,Data!$D:$D,CP$2)</f>
        <v>0</v>
      </c>
      <c r="CQ29" s="5">
        <f>SUMIFS(Data!$A:$A, Data!$I:$I,$A29,Data!$C:$C,CQ$1,Data!$D:$D,CQ$2) + SUMIFS(Data!$A:$A, Data!$J:$J,$A29,Data!$C:$C,CQ$1,Data!$D:$D,CQ$2)</f>
        <v>0</v>
      </c>
      <c r="CR29" s="5">
        <f>SUMIFS(Data!$A:$A, Data!$I:$I,$A29,Data!$C:$C,CR$1,Data!$D:$D,CR$2) + SUMIFS(Data!$A:$A, Data!$J:$J,$A29,Data!$C:$C,CR$1,Data!$D:$D,CR$2)</f>
        <v>0</v>
      </c>
      <c r="CS29" s="5">
        <f>SUMIFS(Data!$A:$A, Data!$I:$I,$A29,Data!$C:$C,CS$1,Data!$D:$D,CS$2) + SUMIFS(Data!$A:$A, Data!$J:$J,$A29,Data!$C:$C,CS$1,Data!$D:$D,CS$2)</f>
        <v>0</v>
      </c>
      <c r="CT29" s="5">
        <f>SUMIFS(Data!$A:$A, Data!$I:$I,$A29,Data!$C:$C,CT$1,Data!$D:$D,CT$2) + SUMIFS(Data!$A:$A, Data!$J:$J,$A29,Data!$C:$C,CT$1,Data!$D:$D,CT$2)</f>
        <v>0</v>
      </c>
      <c r="CU29" s="5">
        <f>SUMIFS(Data!$A:$A, Data!$I:$I,$A29,Data!$C:$C,CU$1,Data!$D:$D,CU$2) + SUMIFS(Data!$A:$A, Data!$J:$J,$A29,Data!$C:$C,CU$1,Data!$D:$D,CU$2)</f>
        <v>0</v>
      </c>
      <c r="CV29" s="5">
        <f>SUMIFS(Data!$A:$A, Data!$I:$I,$A29,Data!$C:$C,CV$1,Data!$D:$D,CV$2) + SUMIFS(Data!$A:$A, Data!$J:$J,$A29,Data!$C:$C,CV$1,Data!$D:$D,CV$2)</f>
        <v>0</v>
      </c>
      <c r="CW29" s="5">
        <f t="shared" ref="CW29:CX29" si="28">SUMIF($B$2:$CV$2,CW$2, $B29:$CV29)</f>
        <v>12</v>
      </c>
      <c r="CX29" s="5">
        <f t="shared" si="28"/>
        <v>1</v>
      </c>
      <c r="CY29" s="5">
        <f t="shared" si="3"/>
        <v>13</v>
      </c>
    </row>
    <row r="30">
      <c r="A30" s="5" t="str">
        <f>Countries!A28</f>
        <v>EST</v>
      </c>
      <c r="B30" s="5">
        <f>SUMIFS(Data!$A:$A, Data!$I:$I,$A30,Data!$C:$C,B$1,Data!$D:$D,B$2) + SUMIFS(Data!$A:$A, Data!$J:$J,$A30,Data!$C:$C,B$1,Data!$D:$D,B$2)</f>
        <v>0</v>
      </c>
      <c r="C30" s="5">
        <f>SUMIFS(Data!$A:$A, Data!$I:$I,$A30,Data!$C:$C,C$1,Data!$D:$D,C$2) + SUMIFS(Data!$A:$A, Data!$J:$J,$A30,Data!$C:$C,C$1,Data!$D:$D,C$2)</f>
        <v>0</v>
      </c>
      <c r="D30" s="5">
        <f>SUMIFS(Data!$A:$A, Data!$I:$I,$A30,Data!$C:$C,D$1,Data!$D:$D,D$2) + SUMIFS(Data!$A:$A, Data!$J:$J,$A30,Data!$C:$C,D$1,Data!$D:$D,D$2)</f>
        <v>0</v>
      </c>
      <c r="E30" s="5">
        <f>SUMIFS(Data!$A:$A, Data!$I:$I,$A30,Data!$C:$C,E$1,Data!$D:$D,E$2) + SUMIFS(Data!$A:$A, Data!$J:$J,$A30,Data!$C:$C,E$1,Data!$D:$D,E$2)</f>
        <v>0</v>
      </c>
      <c r="F30" s="5">
        <f>SUMIFS(Data!$A:$A, Data!$I:$I,$A30,Data!$C:$C,F$1,Data!$D:$D,F$2) + SUMIFS(Data!$A:$A, Data!$J:$J,$A30,Data!$C:$C,F$1,Data!$D:$D,F$2)</f>
        <v>0</v>
      </c>
      <c r="G30" s="5">
        <f>SUMIFS(Data!$A:$A, Data!$I:$I,$A30,Data!$C:$C,G$1,Data!$D:$D,G$2) + SUMIFS(Data!$A:$A, Data!$J:$J,$A30,Data!$C:$C,G$1,Data!$D:$D,G$2)</f>
        <v>0</v>
      </c>
      <c r="H30" s="5">
        <f>SUMIFS(Data!$A:$A, Data!$I:$I,$A30,Data!$C:$C,H$1,Data!$D:$D,H$2) + SUMIFS(Data!$A:$A, Data!$J:$J,$A30,Data!$C:$C,H$1,Data!$D:$D,H$2)</f>
        <v>0</v>
      </c>
      <c r="I30" s="5">
        <f>SUMIFS(Data!$A:$A, Data!$I:$I,$A30,Data!$C:$C,I$1,Data!$D:$D,I$2) + SUMIFS(Data!$A:$A, Data!$J:$J,$A30,Data!$C:$C,I$1,Data!$D:$D,I$2)</f>
        <v>0</v>
      </c>
      <c r="J30" s="5">
        <f>SUMIFS(Data!$A:$A, Data!$I:$I,$A30,Data!$C:$C,J$1,Data!$D:$D,J$2) + SUMIFS(Data!$A:$A, Data!$J:$J,$A30,Data!$C:$C,J$1,Data!$D:$D,J$2)</f>
        <v>0</v>
      </c>
      <c r="K30" s="5">
        <f>SUMIFS(Data!$A:$A, Data!$I:$I,$A30,Data!$C:$C,K$1,Data!$D:$D,K$2) + SUMIFS(Data!$A:$A, Data!$J:$J,$A30,Data!$C:$C,K$1,Data!$D:$D,K$2)</f>
        <v>0</v>
      </c>
      <c r="L30" s="5">
        <f>SUMIFS(Data!$A:$A, Data!$I:$I,$A30,Data!$C:$C,L$1,Data!$D:$D,L$2) + SUMIFS(Data!$A:$A, Data!$J:$J,$A30,Data!$C:$C,L$1,Data!$D:$D,L$2)</f>
        <v>0</v>
      </c>
      <c r="M30" s="5">
        <f>SUMIFS(Data!$A:$A, Data!$I:$I,$A30,Data!$C:$C,M$1,Data!$D:$D,M$2) + SUMIFS(Data!$A:$A, Data!$J:$J,$A30,Data!$C:$C,M$1,Data!$D:$D,M$2)</f>
        <v>0</v>
      </c>
      <c r="N30" s="5">
        <f>SUMIFS(Data!$A:$A, Data!$I:$I,$A30,Data!$C:$C,N$1,Data!$D:$D,N$2) + SUMIFS(Data!$A:$A, Data!$J:$J,$A30,Data!$C:$C,N$1,Data!$D:$D,N$2)</f>
        <v>0</v>
      </c>
      <c r="O30" s="5">
        <f>SUMIFS(Data!$A:$A, Data!$I:$I,$A30,Data!$C:$C,O$1,Data!$D:$D,O$2) + SUMIFS(Data!$A:$A, Data!$J:$J,$A30,Data!$C:$C,O$1,Data!$D:$D,O$2)</f>
        <v>0</v>
      </c>
      <c r="P30" s="5">
        <f>SUMIFS(Data!$A:$A, Data!$I:$I,$A30,Data!$C:$C,P$1,Data!$D:$D,P$2) + SUMIFS(Data!$A:$A, Data!$J:$J,$A30,Data!$C:$C,P$1,Data!$D:$D,P$2)</f>
        <v>0</v>
      </c>
      <c r="Q30" s="5">
        <f>SUMIFS(Data!$A:$A, Data!$I:$I,$A30,Data!$C:$C,Q$1,Data!$D:$D,Q$2) + SUMIFS(Data!$A:$A, Data!$J:$J,$A30,Data!$C:$C,Q$1,Data!$D:$D,Q$2)</f>
        <v>0</v>
      </c>
      <c r="R30" s="5">
        <f>SUMIFS(Data!$A:$A, Data!$I:$I,$A30,Data!$C:$C,R$1,Data!$D:$D,R$2) + SUMIFS(Data!$A:$A, Data!$J:$J,$A30,Data!$C:$C,R$1,Data!$D:$D,R$2)</f>
        <v>0</v>
      </c>
      <c r="S30" s="5">
        <f>SUMIFS(Data!$A:$A, Data!$I:$I,$A30,Data!$C:$C,S$1,Data!$D:$D,S$2) + SUMIFS(Data!$A:$A, Data!$J:$J,$A30,Data!$C:$C,S$1,Data!$D:$D,S$2)</f>
        <v>0</v>
      </c>
      <c r="T30" s="5">
        <f>SUMIFS(Data!$A:$A, Data!$I:$I,$A30,Data!$C:$C,T$1,Data!$D:$D,T$2) + SUMIFS(Data!$A:$A, Data!$J:$J,$A30,Data!$C:$C,T$1,Data!$D:$D,T$2)</f>
        <v>0</v>
      </c>
      <c r="U30" s="5">
        <f>SUMIFS(Data!$A:$A, Data!$I:$I,$A30,Data!$C:$C,U$1,Data!$D:$D,U$2) + SUMIFS(Data!$A:$A, Data!$J:$J,$A30,Data!$C:$C,U$1,Data!$D:$D,U$2)</f>
        <v>0</v>
      </c>
      <c r="V30" s="5">
        <f>SUMIFS(Data!$A:$A, Data!$I:$I,$A30,Data!$C:$C,V$1,Data!$D:$D,V$2) + SUMIFS(Data!$A:$A, Data!$J:$J,$A30,Data!$C:$C,V$1,Data!$D:$D,V$2)</f>
        <v>0</v>
      </c>
      <c r="W30" s="5">
        <f>SUMIFS(Data!$A:$A, Data!$I:$I,$A30,Data!$C:$C,W$1,Data!$D:$D,W$2) + SUMIFS(Data!$A:$A, Data!$J:$J,$A30,Data!$C:$C,W$1,Data!$D:$D,W$2)</f>
        <v>0</v>
      </c>
      <c r="X30" s="5">
        <f>SUMIFS(Data!$A:$A, Data!$I:$I,$A30,Data!$C:$C,X$1,Data!$D:$D,X$2) + SUMIFS(Data!$A:$A, Data!$J:$J,$A30,Data!$C:$C,X$1,Data!$D:$D,X$2)</f>
        <v>0</v>
      </c>
      <c r="Y30" s="5">
        <f>SUMIFS(Data!$A:$A, Data!$I:$I,$A30,Data!$C:$C,Y$1,Data!$D:$D,Y$2) + SUMIFS(Data!$A:$A, Data!$J:$J,$A30,Data!$C:$C,Y$1,Data!$D:$D,Y$2)</f>
        <v>0</v>
      </c>
      <c r="Z30" s="5">
        <f>SUMIFS(Data!$A:$A, Data!$I:$I,$A30,Data!$C:$C,Z$1,Data!$D:$D,Z$2) + SUMIFS(Data!$A:$A, Data!$J:$J,$A30,Data!$C:$C,Z$1,Data!$D:$D,Z$2)</f>
        <v>0</v>
      </c>
      <c r="AA30" s="5">
        <f>SUMIFS(Data!$A:$A, Data!$I:$I,$A30,Data!$C:$C,AA$1,Data!$D:$D,AA$2) + SUMIFS(Data!$A:$A, Data!$J:$J,$A30,Data!$C:$C,AA$1,Data!$D:$D,AA$2)</f>
        <v>0</v>
      </c>
      <c r="AB30" s="5">
        <f>SUMIFS(Data!$A:$A, Data!$I:$I,$A30,Data!$C:$C,AB$1,Data!$D:$D,AB$2) + SUMIFS(Data!$A:$A, Data!$J:$J,$A30,Data!$C:$C,AB$1,Data!$D:$D,AB$2)</f>
        <v>0</v>
      </c>
      <c r="AC30" s="5">
        <f>SUMIFS(Data!$A:$A, Data!$I:$I,$A30,Data!$C:$C,AC$1,Data!$D:$D,AC$2) + SUMIFS(Data!$A:$A, Data!$J:$J,$A30,Data!$C:$C,AC$1,Data!$D:$D,AC$2)</f>
        <v>0</v>
      </c>
      <c r="AD30" s="5">
        <f>SUMIFS(Data!$A:$A, Data!$I:$I,$A30,Data!$C:$C,AD$1,Data!$D:$D,AD$2) + SUMIFS(Data!$A:$A, Data!$J:$J,$A30,Data!$C:$C,AD$1,Data!$D:$D,AD$2)</f>
        <v>0</v>
      </c>
      <c r="AE30" s="5">
        <f>SUMIFS(Data!$A:$A, Data!$I:$I,$A30,Data!$C:$C,AE$1,Data!$D:$D,AE$2) + SUMIFS(Data!$A:$A, Data!$J:$J,$A30,Data!$C:$C,AE$1,Data!$D:$D,AE$2)</f>
        <v>0</v>
      </c>
      <c r="AF30" s="5">
        <f>SUMIFS(Data!$A:$A, Data!$I:$I,$A30,Data!$C:$C,AF$1,Data!$D:$D,AF$2) + SUMIFS(Data!$A:$A, Data!$J:$J,$A30,Data!$C:$C,AF$1,Data!$D:$D,AF$2)</f>
        <v>0</v>
      </c>
      <c r="AG30" s="5">
        <f>SUMIFS(Data!$A:$A, Data!$I:$I,$A30,Data!$C:$C,AG$1,Data!$D:$D,AG$2) + SUMIFS(Data!$A:$A, Data!$J:$J,$A30,Data!$C:$C,AG$1,Data!$D:$D,AG$2)</f>
        <v>0</v>
      </c>
      <c r="AH30" s="5">
        <f>SUMIFS(Data!$A:$A, Data!$I:$I,$A30,Data!$C:$C,AH$1,Data!$D:$D,AH$2) + SUMIFS(Data!$A:$A, Data!$J:$J,$A30,Data!$C:$C,AH$1,Data!$D:$D,AH$2)</f>
        <v>0</v>
      </c>
      <c r="AI30" s="5">
        <f>SUMIFS(Data!$A:$A, Data!$I:$I,$A30,Data!$C:$C,AI$1,Data!$D:$D,AI$2) + SUMIFS(Data!$A:$A, Data!$J:$J,$A30,Data!$C:$C,AI$1,Data!$D:$D,AI$2)</f>
        <v>0</v>
      </c>
      <c r="AJ30" s="5">
        <f>SUMIFS(Data!$A:$A, Data!$I:$I,$A30,Data!$C:$C,AJ$1,Data!$D:$D,AJ$2) + SUMIFS(Data!$A:$A, Data!$J:$J,$A30,Data!$C:$C,AJ$1,Data!$D:$D,AJ$2)</f>
        <v>0</v>
      </c>
      <c r="AK30" s="5">
        <f>SUMIFS(Data!$A:$A, Data!$I:$I,$A30,Data!$C:$C,AK$1,Data!$D:$D,AK$2) + SUMIFS(Data!$A:$A, Data!$J:$J,$A30,Data!$C:$C,AK$1,Data!$D:$D,AK$2)</f>
        <v>0</v>
      </c>
      <c r="AL30" s="5">
        <f>SUMIFS(Data!$A:$A, Data!$I:$I,$A30,Data!$C:$C,AL$1,Data!$D:$D,AL$2) + SUMIFS(Data!$A:$A, Data!$J:$J,$A30,Data!$C:$C,AL$1,Data!$D:$D,AL$2)</f>
        <v>0</v>
      </c>
      <c r="AM30" s="5">
        <f>SUMIFS(Data!$A:$A, Data!$I:$I,$A30,Data!$C:$C,AM$1,Data!$D:$D,AM$2) + SUMIFS(Data!$A:$A, Data!$J:$J,$A30,Data!$C:$C,AM$1,Data!$D:$D,AM$2)</f>
        <v>0</v>
      </c>
      <c r="AN30" s="5">
        <f>SUMIFS(Data!$A:$A, Data!$I:$I,$A30,Data!$C:$C,AN$1,Data!$D:$D,AN$2) + SUMIFS(Data!$A:$A, Data!$J:$J,$A30,Data!$C:$C,AN$1,Data!$D:$D,AN$2)</f>
        <v>0</v>
      </c>
      <c r="AO30" s="5">
        <f>SUMIFS(Data!$A:$A, Data!$I:$I,$A30,Data!$C:$C,AO$1,Data!$D:$D,AO$2) + SUMIFS(Data!$A:$A, Data!$J:$J,$A30,Data!$C:$C,AO$1,Data!$D:$D,AO$2)</f>
        <v>0</v>
      </c>
      <c r="AP30" s="5">
        <f>SUMIFS(Data!$A:$A, Data!$I:$I,$A30,Data!$C:$C,AP$1,Data!$D:$D,AP$2) + SUMIFS(Data!$A:$A, Data!$J:$J,$A30,Data!$C:$C,AP$1,Data!$D:$D,AP$2)</f>
        <v>1</v>
      </c>
      <c r="AQ30" s="5">
        <f>SUMIFS(Data!$A:$A, Data!$I:$I,$A30,Data!$C:$C,AQ$1,Data!$D:$D,AQ$2) + SUMIFS(Data!$A:$A, Data!$J:$J,$A30,Data!$C:$C,AQ$1,Data!$D:$D,AQ$2)</f>
        <v>0</v>
      </c>
      <c r="AR30" s="5">
        <f>SUMIFS(Data!$A:$A, Data!$I:$I,$A30,Data!$C:$C,AR$1,Data!$D:$D,AR$2) + SUMIFS(Data!$A:$A, Data!$J:$J,$A30,Data!$C:$C,AR$1,Data!$D:$D,AR$2)</f>
        <v>0</v>
      </c>
      <c r="AS30" s="5">
        <f>SUMIFS(Data!$A:$A, Data!$I:$I,$A30,Data!$C:$C,AS$1,Data!$D:$D,AS$2) + SUMIFS(Data!$A:$A, Data!$J:$J,$A30,Data!$C:$C,AS$1,Data!$D:$D,AS$2)</f>
        <v>0</v>
      </c>
      <c r="AT30" s="5">
        <f>SUMIFS(Data!$A:$A, Data!$I:$I,$A30,Data!$C:$C,AT$1,Data!$D:$D,AT$2) + SUMIFS(Data!$A:$A, Data!$J:$J,$A30,Data!$C:$C,AT$1,Data!$D:$D,AT$2)</f>
        <v>0</v>
      </c>
      <c r="AU30" s="5">
        <f>SUMIFS(Data!$A:$A, Data!$I:$I,$A30,Data!$C:$C,AU$1,Data!$D:$D,AU$2) + SUMIFS(Data!$A:$A, Data!$J:$J,$A30,Data!$C:$C,AU$1,Data!$D:$D,AU$2)</f>
        <v>0</v>
      </c>
      <c r="AV30" s="5">
        <f>SUMIFS(Data!$A:$A, Data!$I:$I,$A30,Data!$C:$C,AV$1,Data!$D:$D,AV$2) + SUMIFS(Data!$A:$A, Data!$J:$J,$A30,Data!$C:$C,AV$1,Data!$D:$D,AV$2)</f>
        <v>0</v>
      </c>
      <c r="AW30" s="5">
        <f>SUMIFS(Data!$A:$A, Data!$I:$I,$A30,Data!$C:$C,AW$1,Data!$D:$D,AW$2) + SUMIFS(Data!$A:$A, Data!$J:$J,$A30,Data!$C:$C,AW$1,Data!$D:$D,AW$2)</f>
        <v>0</v>
      </c>
      <c r="AX30" s="5">
        <f>SUMIFS(Data!$A:$A, Data!$I:$I,$A30,Data!$C:$C,AX$1,Data!$D:$D,AX$2) + SUMIFS(Data!$A:$A, Data!$J:$J,$A30,Data!$C:$C,AX$1,Data!$D:$D,AX$2)</f>
        <v>0</v>
      </c>
      <c r="AY30" s="5">
        <f>SUMIFS(Data!$A:$A, Data!$I:$I,$A30,Data!$C:$C,AY$1,Data!$D:$D,AY$2) + SUMIFS(Data!$A:$A, Data!$J:$J,$A30,Data!$C:$C,AY$1,Data!$D:$D,AY$2)</f>
        <v>0</v>
      </c>
      <c r="AZ30" s="5">
        <f>SUMIFS(Data!$A:$A, Data!$I:$I,$A30,Data!$C:$C,AZ$1,Data!$D:$D,AZ$2) + SUMIFS(Data!$A:$A, Data!$J:$J,$A30,Data!$C:$C,AZ$1,Data!$D:$D,AZ$2)</f>
        <v>0</v>
      </c>
      <c r="BA30" s="5">
        <f>SUMIFS(Data!$A:$A, Data!$I:$I,$A30,Data!$C:$C,BA$1,Data!$D:$D,BA$2) + SUMIFS(Data!$A:$A, Data!$J:$J,$A30,Data!$C:$C,BA$1,Data!$D:$D,BA$2)</f>
        <v>0</v>
      </c>
      <c r="BB30" s="5">
        <f>SUMIFS(Data!$A:$A, Data!$I:$I,$A30,Data!$C:$C,BB$1,Data!$D:$D,BB$2) + SUMIFS(Data!$A:$A, Data!$J:$J,$A30,Data!$C:$C,BB$1,Data!$D:$D,BB$2)</f>
        <v>0</v>
      </c>
      <c r="BC30" s="5">
        <f>SUMIFS(Data!$A:$A, Data!$I:$I,$A30,Data!$C:$C,BC$1,Data!$D:$D,BC$2) + SUMIFS(Data!$A:$A, Data!$J:$J,$A30,Data!$C:$C,BC$1,Data!$D:$D,BC$2)</f>
        <v>0</v>
      </c>
      <c r="BD30" s="5">
        <f>SUMIFS(Data!$A:$A, Data!$I:$I,$A30,Data!$C:$C,BD$1,Data!$D:$D,BD$2) + SUMIFS(Data!$A:$A, Data!$J:$J,$A30,Data!$C:$C,BD$1,Data!$D:$D,BD$2)</f>
        <v>0</v>
      </c>
      <c r="BE30" s="5">
        <f>SUMIFS(Data!$A:$A, Data!$I:$I,$A30,Data!$C:$C,BE$1,Data!$D:$D,BE$2) + SUMIFS(Data!$A:$A, Data!$J:$J,$A30,Data!$C:$C,BE$1,Data!$D:$D,BE$2)</f>
        <v>0</v>
      </c>
      <c r="BF30" s="5">
        <f>SUMIFS(Data!$A:$A, Data!$I:$I,$A30,Data!$C:$C,BF$1,Data!$D:$D,BF$2) + SUMIFS(Data!$A:$A, Data!$J:$J,$A30,Data!$C:$C,BF$1,Data!$D:$D,BF$2)</f>
        <v>0</v>
      </c>
      <c r="BG30" s="5">
        <f>SUMIFS(Data!$A:$A, Data!$I:$I,$A30,Data!$C:$C,BG$1,Data!$D:$D,BG$2) + SUMIFS(Data!$A:$A, Data!$J:$J,$A30,Data!$C:$C,BG$1,Data!$D:$D,BG$2)</f>
        <v>0</v>
      </c>
      <c r="BH30" s="5">
        <f>SUMIFS(Data!$A:$A, Data!$I:$I,$A30,Data!$C:$C,BH$1,Data!$D:$D,BH$2) + SUMIFS(Data!$A:$A, Data!$J:$J,$A30,Data!$C:$C,BH$1,Data!$D:$D,BH$2)</f>
        <v>0</v>
      </c>
      <c r="BI30" s="5">
        <f>SUMIFS(Data!$A:$A, Data!$I:$I,$A30,Data!$C:$C,BI$1,Data!$D:$D,BI$2) + SUMIFS(Data!$A:$A, Data!$J:$J,$A30,Data!$C:$C,BI$1,Data!$D:$D,BI$2)</f>
        <v>0</v>
      </c>
      <c r="BJ30" s="5">
        <f>SUMIFS(Data!$A:$A, Data!$I:$I,$A30,Data!$C:$C,BJ$1,Data!$D:$D,BJ$2) + SUMIFS(Data!$A:$A, Data!$J:$J,$A30,Data!$C:$C,BJ$1,Data!$D:$D,BJ$2)</f>
        <v>0</v>
      </c>
      <c r="BK30" s="5">
        <f>SUMIFS(Data!$A:$A, Data!$I:$I,$A30,Data!$C:$C,BK$1,Data!$D:$D,BK$2) + SUMIFS(Data!$A:$A, Data!$J:$J,$A30,Data!$C:$C,BK$1,Data!$D:$D,BK$2)</f>
        <v>0</v>
      </c>
      <c r="BL30" s="5">
        <f>SUMIFS(Data!$A:$A, Data!$I:$I,$A30,Data!$C:$C,BL$1,Data!$D:$D,BL$2) + SUMIFS(Data!$A:$A, Data!$J:$J,$A30,Data!$C:$C,BL$1,Data!$D:$D,BL$2)</f>
        <v>0</v>
      </c>
      <c r="BM30" s="5">
        <f>SUMIFS(Data!$A:$A, Data!$I:$I,$A30,Data!$C:$C,BM$1,Data!$D:$D,BM$2) + SUMIFS(Data!$A:$A, Data!$J:$J,$A30,Data!$C:$C,BM$1,Data!$D:$D,BM$2)</f>
        <v>0</v>
      </c>
      <c r="BN30" s="5">
        <f>SUMIFS(Data!$A:$A, Data!$I:$I,$A30,Data!$C:$C,BN$1,Data!$D:$D,BN$2) + SUMIFS(Data!$A:$A, Data!$J:$J,$A30,Data!$C:$C,BN$1,Data!$D:$D,BN$2)</f>
        <v>0</v>
      </c>
      <c r="BO30" s="5">
        <f>SUMIFS(Data!$A:$A, Data!$I:$I,$A30,Data!$C:$C,BO$1,Data!$D:$D,BO$2) + SUMIFS(Data!$A:$A, Data!$J:$J,$A30,Data!$C:$C,BO$1,Data!$D:$D,BO$2)</f>
        <v>0</v>
      </c>
      <c r="BP30" s="5">
        <f>SUMIFS(Data!$A:$A, Data!$I:$I,$A30,Data!$C:$C,BP$1,Data!$D:$D,BP$2) + SUMIFS(Data!$A:$A, Data!$J:$J,$A30,Data!$C:$C,BP$1,Data!$D:$D,BP$2)</f>
        <v>0</v>
      </c>
      <c r="BQ30" s="5">
        <f>SUMIFS(Data!$A:$A, Data!$I:$I,$A30,Data!$C:$C,BQ$1,Data!$D:$D,BQ$2) + SUMIFS(Data!$A:$A, Data!$J:$J,$A30,Data!$C:$C,BQ$1,Data!$D:$D,BQ$2)</f>
        <v>0</v>
      </c>
      <c r="BR30" s="5">
        <f>SUMIFS(Data!$A:$A, Data!$I:$I,$A30,Data!$C:$C,BR$1,Data!$D:$D,BR$2) + SUMIFS(Data!$A:$A, Data!$J:$J,$A30,Data!$C:$C,BR$1,Data!$D:$D,BR$2)</f>
        <v>0</v>
      </c>
      <c r="BS30" s="5">
        <f>SUMIFS(Data!$A:$A, Data!$I:$I,$A30,Data!$C:$C,BS$1,Data!$D:$D,BS$2) + SUMIFS(Data!$A:$A, Data!$J:$J,$A30,Data!$C:$C,BS$1,Data!$D:$D,BS$2)</f>
        <v>0</v>
      </c>
      <c r="BT30" s="5">
        <f>SUMIFS(Data!$A:$A, Data!$I:$I,$A30,Data!$C:$C,BT$1,Data!$D:$D,BT$2) + SUMIFS(Data!$A:$A, Data!$J:$J,$A30,Data!$C:$C,BT$1,Data!$D:$D,BT$2)</f>
        <v>0</v>
      </c>
      <c r="BU30" s="5">
        <f>SUMIFS(Data!$A:$A, Data!$I:$I,$A30,Data!$C:$C,BU$1,Data!$D:$D,BU$2) + SUMIFS(Data!$A:$A, Data!$J:$J,$A30,Data!$C:$C,BU$1,Data!$D:$D,BU$2)</f>
        <v>0</v>
      </c>
      <c r="BV30" s="5">
        <f>SUMIFS(Data!$A:$A, Data!$I:$I,$A30,Data!$C:$C,BV$1,Data!$D:$D,BV$2) + SUMIFS(Data!$A:$A, Data!$J:$J,$A30,Data!$C:$C,BV$1,Data!$D:$D,BV$2)</f>
        <v>0</v>
      </c>
      <c r="BW30" s="5">
        <f>SUMIFS(Data!$A:$A, Data!$I:$I,$A30,Data!$C:$C,BW$1,Data!$D:$D,BW$2) + SUMIFS(Data!$A:$A, Data!$J:$J,$A30,Data!$C:$C,BW$1,Data!$D:$D,BW$2)</f>
        <v>0</v>
      </c>
      <c r="BX30" s="5">
        <f>SUMIFS(Data!$A:$A, Data!$I:$I,$A30,Data!$C:$C,BX$1,Data!$D:$D,BX$2) + SUMIFS(Data!$A:$A, Data!$J:$J,$A30,Data!$C:$C,BX$1,Data!$D:$D,BX$2)</f>
        <v>0</v>
      </c>
      <c r="BY30" s="5">
        <f>SUMIFS(Data!$A:$A, Data!$I:$I,$A30,Data!$C:$C,BY$1,Data!$D:$D,BY$2) + SUMIFS(Data!$A:$A, Data!$J:$J,$A30,Data!$C:$C,BY$1,Data!$D:$D,BY$2)</f>
        <v>0</v>
      </c>
      <c r="BZ30" s="5">
        <f>SUMIFS(Data!$A:$A, Data!$I:$I,$A30,Data!$C:$C,BZ$1,Data!$D:$D,BZ$2) + SUMIFS(Data!$A:$A, Data!$J:$J,$A30,Data!$C:$C,BZ$1,Data!$D:$D,BZ$2)</f>
        <v>0</v>
      </c>
      <c r="CA30" s="5">
        <f>SUMIFS(Data!$A:$A, Data!$I:$I,$A30,Data!$C:$C,CA$1,Data!$D:$D,CA$2) + SUMIFS(Data!$A:$A, Data!$J:$J,$A30,Data!$C:$C,CA$1,Data!$D:$D,CA$2)</f>
        <v>0</v>
      </c>
      <c r="CB30" s="5">
        <f>SUMIFS(Data!$A:$A, Data!$I:$I,$A30,Data!$C:$C,CB$1,Data!$D:$D,CB$2) + SUMIFS(Data!$A:$A, Data!$J:$J,$A30,Data!$C:$C,CB$1,Data!$D:$D,CB$2)</f>
        <v>0</v>
      </c>
      <c r="CC30" s="5">
        <f>SUMIFS(Data!$A:$A, Data!$I:$I,$A30,Data!$C:$C,CC$1,Data!$D:$D,CC$2) + SUMIFS(Data!$A:$A, Data!$J:$J,$A30,Data!$C:$C,CC$1,Data!$D:$D,CC$2)</f>
        <v>0</v>
      </c>
      <c r="CD30" s="5">
        <f>SUMIFS(Data!$A:$A, Data!$I:$I,$A30,Data!$C:$C,CD$1,Data!$D:$D,CD$2) + SUMIFS(Data!$A:$A, Data!$J:$J,$A30,Data!$C:$C,CD$1,Data!$D:$D,CD$2)</f>
        <v>0</v>
      </c>
      <c r="CE30" s="5">
        <f>SUMIFS(Data!$A:$A, Data!$I:$I,$A30,Data!$C:$C,CE$1,Data!$D:$D,CE$2) + SUMIFS(Data!$A:$A, Data!$J:$J,$A30,Data!$C:$C,CE$1,Data!$D:$D,CE$2)</f>
        <v>0</v>
      </c>
      <c r="CF30" s="5">
        <f>SUMIFS(Data!$A:$A, Data!$I:$I,$A30,Data!$C:$C,CF$1,Data!$D:$D,CF$2) + SUMIFS(Data!$A:$A, Data!$J:$J,$A30,Data!$C:$C,CF$1,Data!$D:$D,CF$2)</f>
        <v>0</v>
      </c>
      <c r="CG30" s="5">
        <f>SUMIFS(Data!$A:$A, Data!$I:$I,$A30,Data!$C:$C,CG$1,Data!$D:$D,CG$2) + SUMIFS(Data!$A:$A, Data!$J:$J,$A30,Data!$C:$C,CG$1,Data!$D:$D,CG$2)</f>
        <v>0</v>
      </c>
      <c r="CH30" s="5">
        <f>SUMIFS(Data!$A:$A, Data!$I:$I,$A30,Data!$C:$C,CH$1,Data!$D:$D,CH$2) + SUMIFS(Data!$A:$A, Data!$J:$J,$A30,Data!$C:$C,CH$1,Data!$D:$D,CH$2)</f>
        <v>0</v>
      </c>
      <c r="CI30" s="5">
        <f>SUMIFS(Data!$A:$A, Data!$I:$I,$A30,Data!$C:$C,CI$1,Data!$D:$D,CI$2) + SUMIFS(Data!$A:$A, Data!$J:$J,$A30,Data!$C:$C,CI$1,Data!$D:$D,CI$2)</f>
        <v>0</v>
      </c>
      <c r="CJ30" s="5">
        <f>SUMIFS(Data!$A:$A, Data!$I:$I,$A30,Data!$C:$C,CJ$1,Data!$D:$D,CJ$2) + SUMIFS(Data!$A:$A, Data!$J:$J,$A30,Data!$C:$C,CJ$1,Data!$D:$D,CJ$2)</f>
        <v>0</v>
      </c>
      <c r="CK30" s="5">
        <f>SUMIFS(Data!$A:$A, Data!$I:$I,$A30,Data!$C:$C,CK$1,Data!$D:$D,CK$2) + SUMIFS(Data!$A:$A, Data!$J:$J,$A30,Data!$C:$C,CK$1,Data!$D:$D,CK$2)</f>
        <v>0</v>
      </c>
      <c r="CL30" s="5">
        <f>SUMIFS(Data!$A:$A, Data!$I:$I,$A30,Data!$C:$C,CL$1,Data!$D:$D,CL$2) + SUMIFS(Data!$A:$A, Data!$J:$J,$A30,Data!$C:$C,CL$1,Data!$D:$D,CL$2)</f>
        <v>0</v>
      </c>
      <c r="CM30" s="5">
        <f>SUMIFS(Data!$A:$A, Data!$I:$I,$A30,Data!$C:$C,CM$1,Data!$D:$D,CM$2) + SUMIFS(Data!$A:$A, Data!$J:$J,$A30,Data!$C:$C,CM$1,Data!$D:$D,CM$2)</f>
        <v>0</v>
      </c>
      <c r="CN30" s="5">
        <f>SUMIFS(Data!$A:$A, Data!$I:$I,$A30,Data!$C:$C,CN$1,Data!$D:$D,CN$2) + SUMIFS(Data!$A:$A, Data!$J:$J,$A30,Data!$C:$C,CN$1,Data!$D:$D,CN$2)</f>
        <v>0</v>
      </c>
      <c r="CO30" s="5">
        <f>SUMIFS(Data!$A:$A, Data!$I:$I,$A30,Data!$C:$C,CO$1,Data!$D:$D,CO$2) + SUMIFS(Data!$A:$A, Data!$J:$J,$A30,Data!$C:$C,CO$1,Data!$D:$D,CO$2)</f>
        <v>0</v>
      </c>
      <c r="CP30" s="5">
        <f>SUMIFS(Data!$A:$A, Data!$I:$I,$A30,Data!$C:$C,CP$1,Data!$D:$D,CP$2) + SUMIFS(Data!$A:$A, Data!$J:$J,$A30,Data!$C:$C,CP$1,Data!$D:$D,CP$2)</f>
        <v>0</v>
      </c>
      <c r="CQ30" s="5">
        <f>SUMIFS(Data!$A:$A, Data!$I:$I,$A30,Data!$C:$C,CQ$1,Data!$D:$D,CQ$2) + SUMIFS(Data!$A:$A, Data!$J:$J,$A30,Data!$C:$C,CQ$1,Data!$D:$D,CQ$2)</f>
        <v>0</v>
      </c>
      <c r="CR30" s="5">
        <f>SUMIFS(Data!$A:$A, Data!$I:$I,$A30,Data!$C:$C,CR$1,Data!$D:$D,CR$2) + SUMIFS(Data!$A:$A, Data!$J:$J,$A30,Data!$C:$C,CR$1,Data!$D:$D,CR$2)</f>
        <v>0</v>
      </c>
      <c r="CS30" s="5">
        <f>SUMIFS(Data!$A:$A, Data!$I:$I,$A30,Data!$C:$C,CS$1,Data!$D:$D,CS$2) + SUMIFS(Data!$A:$A, Data!$J:$J,$A30,Data!$C:$C,CS$1,Data!$D:$D,CS$2)</f>
        <v>0</v>
      </c>
      <c r="CT30" s="5">
        <f>SUMIFS(Data!$A:$A, Data!$I:$I,$A30,Data!$C:$C,CT$1,Data!$D:$D,CT$2) + SUMIFS(Data!$A:$A, Data!$J:$J,$A30,Data!$C:$C,CT$1,Data!$D:$D,CT$2)</f>
        <v>0</v>
      </c>
      <c r="CU30" s="5">
        <f>SUMIFS(Data!$A:$A, Data!$I:$I,$A30,Data!$C:$C,CU$1,Data!$D:$D,CU$2) + SUMIFS(Data!$A:$A, Data!$J:$J,$A30,Data!$C:$C,CU$1,Data!$D:$D,CU$2)</f>
        <v>0</v>
      </c>
      <c r="CV30" s="5">
        <f>SUMIFS(Data!$A:$A, Data!$I:$I,$A30,Data!$C:$C,CV$1,Data!$D:$D,CV$2) + SUMIFS(Data!$A:$A, Data!$J:$J,$A30,Data!$C:$C,CV$1,Data!$D:$D,CV$2)</f>
        <v>0</v>
      </c>
      <c r="CW30" s="5">
        <f t="shared" ref="CW30:CX30" si="29">SUMIF($B$2:$CV$2,CW$2, $B30:$CV30)</f>
        <v>0</v>
      </c>
      <c r="CX30" s="5">
        <f t="shared" si="29"/>
        <v>1</v>
      </c>
      <c r="CY30" s="5">
        <f t="shared" si="3"/>
        <v>1</v>
      </c>
    </row>
    <row r="31">
      <c r="A31" s="5" t="str">
        <f>Countries!A29</f>
        <v>ETH</v>
      </c>
      <c r="B31" s="5">
        <f>SUMIFS(Data!$A:$A, Data!$I:$I,$A31,Data!$C:$C,B$1,Data!$D:$D,B$2) + SUMIFS(Data!$A:$A, Data!$J:$J,$A31,Data!$C:$C,B$1,Data!$D:$D,B$2)</f>
        <v>0</v>
      </c>
      <c r="C31" s="5">
        <f>SUMIFS(Data!$A:$A, Data!$I:$I,$A31,Data!$C:$C,C$1,Data!$D:$D,C$2) + SUMIFS(Data!$A:$A, Data!$J:$J,$A31,Data!$C:$C,C$1,Data!$D:$D,C$2)</f>
        <v>0</v>
      </c>
      <c r="D31" s="5">
        <f>SUMIFS(Data!$A:$A, Data!$I:$I,$A31,Data!$C:$C,D$1,Data!$D:$D,D$2) + SUMIFS(Data!$A:$A, Data!$J:$J,$A31,Data!$C:$C,D$1,Data!$D:$D,D$2)</f>
        <v>0</v>
      </c>
      <c r="E31" s="5">
        <f>SUMIFS(Data!$A:$A, Data!$I:$I,$A31,Data!$C:$C,E$1,Data!$D:$D,E$2) + SUMIFS(Data!$A:$A, Data!$J:$J,$A31,Data!$C:$C,E$1,Data!$D:$D,E$2)</f>
        <v>0</v>
      </c>
      <c r="F31" s="5">
        <f>SUMIFS(Data!$A:$A, Data!$I:$I,$A31,Data!$C:$C,F$1,Data!$D:$D,F$2) + SUMIFS(Data!$A:$A, Data!$J:$J,$A31,Data!$C:$C,F$1,Data!$D:$D,F$2)</f>
        <v>0</v>
      </c>
      <c r="G31" s="5">
        <f>SUMIFS(Data!$A:$A, Data!$I:$I,$A31,Data!$C:$C,G$1,Data!$D:$D,G$2) + SUMIFS(Data!$A:$A, Data!$J:$J,$A31,Data!$C:$C,G$1,Data!$D:$D,G$2)</f>
        <v>0</v>
      </c>
      <c r="H31" s="5">
        <f>SUMIFS(Data!$A:$A, Data!$I:$I,$A31,Data!$C:$C,H$1,Data!$D:$D,H$2) + SUMIFS(Data!$A:$A, Data!$J:$J,$A31,Data!$C:$C,H$1,Data!$D:$D,H$2)</f>
        <v>0</v>
      </c>
      <c r="I31" s="5">
        <f>SUMIFS(Data!$A:$A, Data!$I:$I,$A31,Data!$C:$C,I$1,Data!$D:$D,I$2) + SUMIFS(Data!$A:$A, Data!$J:$J,$A31,Data!$C:$C,I$1,Data!$D:$D,I$2)</f>
        <v>0</v>
      </c>
      <c r="J31" s="5">
        <f>SUMIFS(Data!$A:$A, Data!$I:$I,$A31,Data!$C:$C,J$1,Data!$D:$D,J$2) + SUMIFS(Data!$A:$A, Data!$J:$J,$A31,Data!$C:$C,J$1,Data!$D:$D,J$2)</f>
        <v>0</v>
      </c>
      <c r="K31" s="5">
        <f>SUMIFS(Data!$A:$A, Data!$I:$I,$A31,Data!$C:$C,K$1,Data!$D:$D,K$2) + SUMIFS(Data!$A:$A, Data!$J:$J,$A31,Data!$C:$C,K$1,Data!$D:$D,K$2)</f>
        <v>0</v>
      </c>
      <c r="L31" s="5">
        <f>SUMIFS(Data!$A:$A, Data!$I:$I,$A31,Data!$C:$C,L$1,Data!$D:$D,L$2) + SUMIFS(Data!$A:$A, Data!$J:$J,$A31,Data!$C:$C,L$1,Data!$D:$D,L$2)</f>
        <v>2</v>
      </c>
      <c r="M31" s="5">
        <f>SUMIFS(Data!$A:$A, Data!$I:$I,$A31,Data!$C:$C,M$1,Data!$D:$D,M$2) + SUMIFS(Data!$A:$A, Data!$J:$J,$A31,Data!$C:$C,M$1,Data!$D:$D,M$2)</f>
        <v>0</v>
      </c>
      <c r="N31" s="5">
        <f>SUMIFS(Data!$A:$A, Data!$I:$I,$A31,Data!$C:$C,N$1,Data!$D:$D,N$2) + SUMIFS(Data!$A:$A, Data!$J:$J,$A31,Data!$C:$C,N$1,Data!$D:$D,N$2)</f>
        <v>0</v>
      </c>
      <c r="O31" s="5">
        <f>SUMIFS(Data!$A:$A, Data!$I:$I,$A31,Data!$C:$C,O$1,Data!$D:$D,O$2) + SUMIFS(Data!$A:$A, Data!$J:$J,$A31,Data!$C:$C,O$1,Data!$D:$D,O$2)</f>
        <v>0</v>
      </c>
      <c r="P31" s="5">
        <f>SUMIFS(Data!$A:$A, Data!$I:$I,$A31,Data!$C:$C,P$1,Data!$D:$D,P$2) + SUMIFS(Data!$A:$A, Data!$J:$J,$A31,Data!$C:$C,P$1,Data!$D:$D,P$2)</f>
        <v>0</v>
      </c>
      <c r="Q31" s="5">
        <f>SUMIFS(Data!$A:$A, Data!$I:$I,$A31,Data!$C:$C,Q$1,Data!$D:$D,Q$2) + SUMIFS(Data!$A:$A, Data!$J:$J,$A31,Data!$C:$C,Q$1,Data!$D:$D,Q$2)</f>
        <v>0</v>
      </c>
      <c r="R31" s="5">
        <f>SUMIFS(Data!$A:$A, Data!$I:$I,$A31,Data!$C:$C,R$1,Data!$D:$D,R$2) + SUMIFS(Data!$A:$A, Data!$J:$J,$A31,Data!$C:$C,R$1,Data!$D:$D,R$2)</f>
        <v>0</v>
      </c>
      <c r="S31" s="5">
        <f>SUMIFS(Data!$A:$A, Data!$I:$I,$A31,Data!$C:$C,S$1,Data!$D:$D,S$2) + SUMIFS(Data!$A:$A, Data!$J:$J,$A31,Data!$C:$C,S$1,Data!$D:$D,S$2)</f>
        <v>0</v>
      </c>
      <c r="T31" s="5">
        <f>SUMIFS(Data!$A:$A, Data!$I:$I,$A31,Data!$C:$C,T$1,Data!$D:$D,T$2) + SUMIFS(Data!$A:$A, Data!$J:$J,$A31,Data!$C:$C,T$1,Data!$D:$D,T$2)</f>
        <v>0</v>
      </c>
      <c r="U31" s="5">
        <f>SUMIFS(Data!$A:$A, Data!$I:$I,$A31,Data!$C:$C,U$1,Data!$D:$D,U$2) + SUMIFS(Data!$A:$A, Data!$J:$J,$A31,Data!$C:$C,U$1,Data!$D:$D,U$2)</f>
        <v>0</v>
      </c>
      <c r="V31" s="5">
        <f>SUMIFS(Data!$A:$A, Data!$I:$I,$A31,Data!$C:$C,V$1,Data!$D:$D,V$2) + SUMIFS(Data!$A:$A, Data!$J:$J,$A31,Data!$C:$C,V$1,Data!$D:$D,V$2)</f>
        <v>0</v>
      </c>
      <c r="W31" s="5">
        <f>SUMIFS(Data!$A:$A, Data!$I:$I,$A31,Data!$C:$C,W$1,Data!$D:$D,W$2) + SUMIFS(Data!$A:$A, Data!$J:$J,$A31,Data!$C:$C,W$1,Data!$D:$D,W$2)</f>
        <v>0</v>
      </c>
      <c r="X31" s="5">
        <f>SUMIFS(Data!$A:$A, Data!$I:$I,$A31,Data!$C:$C,X$1,Data!$D:$D,X$2) + SUMIFS(Data!$A:$A, Data!$J:$J,$A31,Data!$C:$C,X$1,Data!$D:$D,X$2)</f>
        <v>0</v>
      </c>
      <c r="Y31" s="5">
        <f>SUMIFS(Data!$A:$A, Data!$I:$I,$A31,Data!$C:$C,Y$1,Data!$D:$D,Y$2) + SUMIFS(Data!$A:$A, Data!$J:$J,$A31,Data!$C:$C,Y$1,Data!$D:$D,Y$2)</f>
        <v>0</v>
      </c>
      <c r="Z31" s="5">
        <f>SUMIFS(Data!$A:$A, Data!$I:$I,$A31,Data!$C:$C,Z$1,Data!$D:$D,Z$2) + SUMIFS(Data!$A:$A, Data!$J:$J,$A31,Data!$C:$C,Z$1,Data!$D:$D,Z$2)</f>
        <v>0</v>
      </c>
      <c r="AA31" s="5">
        <f>SUMIFS(Data!$A:$A, Data!$I:$I,$A31,Data!$C:$C,AA$1,Data!$D:$D,AA$2) + SUMIFS(Data!$A:$A, Data!$J:$J,$A31,Data!$C:$C,AA$1,Data!$D:$D,AA$2)</f>
        <v>0</v>
      </c>
      <c r="AB31" s="5">
        <f>SUMIFS(Data!$A:$A, Data!$I:$I,$A31,Data!$C:$C,AB$1,Data!$D:$D,AB$2) + SUMIFS(Data!$A:$A, Data!$J:$J,$A31,Data!$C:$C,AB$1,Data!$D:$D,AB$2)</f>
        <v>0</v>
      </c>
      <c r="AC31" s="5">
        <f>SUMIFS(Data!$A:$A, Data!$I:$I,$A31,Data!$C:$C,AC$1,Data!$D:$D,AC$2) + SUMIFS(Data!$A:$A, Data!$J:$J,$A31,Data!$C:$C,AC$1,Data!$D:$D,AC$2)</f>
        <v>0</v>
      </c>
      <c r="AD31" s="5">
        <f>SUMIFS(Data!$A:$A, Data!$I:$I,$A31,Data!$C:$C,AD$1,Data!$D:$D,AD$2) + SUMIFS(Data!$A:$A, Data!$J:$J,$A31,Data!$C:$C,AD$1,Data!$D:$D,AD$2)</f>
        <v>0</v>
      </c>
      <c r="AE31" s="5">
        <f>SUMIFS(Data!$A:$A, Data!$I:$I,$A31,Data!$C:$C,AE$1,Data!$D:$D,AE$2) + SUMIFS(Data!$A:$A, Data!$J:$J,$A31,Data!$C:$C,AE$1,Data!$D:$D,AE$2)</f>
        <v>0</v>
      </c>
      <c r="AF31" s="5">
        <f>SUMIFS(Data!$A:$A, Data!$I:$I,$A31,Data!$C:$C,AF$1,Data!$D:$D,AF$2) + SUMIFS(Data!$A:$A, Data!$J:$J,$A31,Data!$C:$C,AF$1,Data!$D:$D,AF$2)</f>
        <v>0</v>
      </c>
      <c r="AG31" s="5">
        <f>SUMIFS(Data!$A:$A, Data!$I:$I,$A31,Data!$C:$C,AG$1,Data!$D:$D,AG$2) + SUMIFS(Data!$A:$A, Data!$J:$J,$A31,Data!$C:$C,AG$1,Data!$D:$D,AG$2)</f>
        <v>0</v>
      </c>
      <c r="AH31" s="5">
        <f>SUMIFS(Data!$A:$A, Data!$I:$I,$A31,Data!$C:$C,AH$1,Data!$D:$D,AH$2) + SUMIFS(Data!$A:$A, Data!$J:$J,$A31,Data!$C:$C,AH$1,Data!$D:$D,AH$2)</f>
        <v>0</v>
      </c>
      <c r="AI31" s="5">
        <f>SUMIFS(Data!$A:$A, Data!$I:$I,$A31,Data!$C:$C,AI$1,Data!$D:$D,AI$2) + SUMIFS(Data!$A:$A, Data!$J:$J,$A31,Data!$C:$C,AI$1,Data!$D:$D,AI$2)</f>
        <v>0</v>
      </c>
      <c r="AJ31" s="5">
        <f>SUMIFS(Data!$A:$A, Data!$I:$I,$A31,Data!$C:$C,AJ$1,Data!$D:$D,AJ$2) + SUMIFS(Data!$A:$A, Data!$J:$J,$A31,Data!$C:$C,AJ$1,Data!$D:$D,AJ$2)</f>
        <v>0</v>
      </c>
      <c r="AK31" s="5">
        <f>SUMIFS(Data!$A:$A, Data!$I:$I,$A31,Data!$C:$C,AK$1,Data!$D:$D,AK$2) + SUMIFS(Data!$A:$A, Data!$J:$J,$A31,Data!$C:$C,AK$1,Data!$D:$D,AK$2)</f>
        <v>0</v>
      </c>
      <c r="AL31" s="5">
        <f>SUMIFS(Data!$A:$A, Data!$I:$I,$A31,Data!$C:$C,AL$1,Data!$D:$D,AL$2) + SUMIFS(Data!$A:$A, Data!$J:$J,$A31,Data!$C:$C,AL$1,Data!$D:$D,AL$2)</f>
        <v>0</v>
      </c>
      <c r="AM31" s="5">
        <f>SUMIFS(Data!$A:$A, Data!$I:$I,$A31,Data!$C:$C,AM$1,Data!$D:$D,AM$2) + SUMIFS(Data!$A:$A, Data!$J:$J,$A31,Data!$C:$C,AM$1,Data!$D:$D,AM$2)</f>
        <v>0</v>
      </c>
      <c r="AN31" s="5">
        <f>SUMIFS(Data!$A:$A, Data!$I:$I,$A31,Data!$C:$C,AN$1,Data!$D:$D,AN$2) + SUMIFS(Data!$A:$A, Data!$J:$J,$A31,Data!$C:$C,AN$1,Data!$D:$D,AN$2)</f>
        <v>0</v>
      </c>
      <c r="AO31" s="5">
        <f>SUMIFS(Data!$A:$A, Data!$I:$I,$A31,Data!$C:$C,AO$1,Data!$D:$D,AO$2) + SUMIFS(Data!$A:$A, Data!$J:$J,$A31,Data!$C:$C,AO$1,Data!$D:$D,AO$2)</f>
        <v>0</v>
      </c>
      <c r="AP31" s="5">
        <f>SUMIFS(Data!$A:$A, Data!$I:$I,$A31,Data!$C:$C,AP$1,Data!$D:$D,AP$2) + SUMIFS(Data!$A:$A, Data!$J:$J,$A31,Data!$C:$C,AP$1,Data!$D:$D,AP$2)</f>
        <v>0</v>
      </c>
      <c r="AQ31" s="5">
        <f>SUMIFS(Data!$A:$A, Data!$I:$I,$A31,Data!$C:$C,AQ$1,Data!$D:$D,AQ$2) + SUMIFS(Data!$A:$A, Data!$J:$J,$A31,Data!$C:$C,AQ$1,Data!$D:$D,AQ$2)</f>
        <v>0</v>
      </c>
      <c r="AR31" s="5">
        <f>SUMIFS(Data!$A:$A, Data!$I:$I,$A31,Data!$C:$C,AR$1,Data!$D:$D,AR$2) + SUMIFS(Data!$A:$A, Data!$J:$J,$A31,Data!$C:$C,AR$1,Data!$D:$D,AR$2)</f>
        <v>0</v>
      </c>
      <c r="AS31" s="5">
        <f>SUMIFS(Data!$A:$A, Data!$I:$I,$A31,Data!$C:$C,AS$1,Data!$D:$D,AS$2) + SUMIFS(Data!$A:$A, Data!$J:$J,$A31,Data!$C:$C,AS$1,Data!$D:$D,AS$2)</f>
        <v>0</v>
      </c>
      <c r="AT31" s="5">
        <f>SUMIFS(Data!$A:$A, Data!$I:$I,$A31,Data!$C:$C,AT$1,Data!$D:$D,AT$2) + SUMIFS(Data!$A:$A, Data!$J:$J,$A31,Data!$C:$C,AT$1,Data!$D:$D,AT$2)</f>
        <v>0</v>
      </c>
      <c r="AU31" s="5">
        <f>SUMIFS(Data!$A:$A, Data!$I:$I,$A31,Data!$C:$C,AU$1,Data!$D:$D,AU$2) + SUMIFS(Data!$A:$A, Data!$J:$J,$A31,Data!$C:$C,AU$1,Data!$D:$D,AU$2)</f>
        <v>0</v>
      </c>
      <c r="AV31" s="5">
        <f>SUMIFS(Data!$A:$A, Data!$I:$I,$A31,Data!$C:$C,AV$1,Data!$D:$D,AV$2) + SUMIFS(Data!$A:$A, Data!$J:$J,$A31,Data!$C:$C,AV$1,Data!$D:$D,AV$2)</f>
        <v>0</v>
      </c>
      <c r="AW31" s="5">
        <f>SUMIFS(Data!$A:$A, Data!$I:$I,$A31,Data!$C:$C,AW$1,Data!$D:$D,AW$2) + SUMIFS(Data!$A:$A, Data!$J:$J,$A31,Data!$C:$C,AW$1,Data!$D:$D,AW$2)</f>
        <v>0</v>
      </c>
      <c r="AX31" s="5">
        <f>SUMIFS(Data!$A:$A, Data!$I:$I,$A31,Data!$C:$C,AX$1,Data!$D:$D,AX$2) + SUMIFS(Data!$A:$A, Data!$J:$J,$A31,Data!$C:$C,AX$1,Data!$D:$D,AX$2)</f>
        <v>0</v>
      </c>
      <c r="AY31" s="5">
        <f>SUMIFS(Data!$A:$A, Data!$I:$I,$A31,Data!$C:$C,AY$1,Data!$D:$D,AY$2) + SUMIFS(Data!$A:$A, Data!$J:$J,$A31,Data!$C:$C,AY$1,Data!$D:$D,AY$2)</f>
        <v>0</v>
      </c>
      <c r="AZ31" s="5">
        <f>SUMIFS(Data!$A:$A, Data!$I:$I,$A31,Data!$C:$C,AZ$1,Data!$D:$D,AZ$2) + SUMIFS(Data!$A:$A, Data!$J:$J,$A31,Data!$C:$C,AZ$1,Data!$D:$D,AZ$2)</f>
        <v>0</v>
      </c>
      <c r="BA31" s="5">
        <f>SUMIFS(Data!$A:$A, Data!$I:$I,$A31,Data!$C:$C,BA$1,Data!$D:$D,BA$2) + SUMIFS(Data!$A:$A, Data!$J:$J,$A31,Data!$C:$C,BA$1,Data!$D:$D,BA$2)</f>
        <v>0</v>
      </c>
      <c r="BB31" s="5">
        <f>SUMIFS(Data!$A:$A, Data!$I:$I,$A31,Data!$C:$C,BB$1,Data!$D:$D,BB$2) + SUMIFS(Data!$A:$A, Data!$J:$J,$A31,Data!$C:$C,BB$1,Data!$D:$D,BB$2)</f>
        <v>0</v>
      </c>
      <c r="BC31" s="5">
        <f>SUMIFS(Data!$A:$A, Data!$I:$I,$A31,Data!$C:$C,BC$1,Data!$D:$D,BC$2) + SUMIFS(Data!$A:$A, Data!$J:$J,$A31,Data!$C:$C,BC$1,Data!$D:$D,BC$2)</f>
        <v>0</v>
      </c>
      <c r="BD31" s="5">
        <f>SUMIFS(Data!$A:$A, Data!$I:$I,$A31,Data!$C:$C,BD$1,Data!$D:$D,BD$2) + SUMIFS(Data!$A:$A, Data!$J:$J,$A31,Data!$C:$C,BD$1,Data!$D:$D,BD$2)</f>
        <v>0</v>
      </c>
      <c r="BE31" s="5">
        <f>SUMIFS(Data!$A:$A, Data!$I:$I,$A31,Data!$C:$C,BE$1,Data!$D:$D,BE$2) + SUMIFS(Data!$A:$A, Data!$J:$J,$A31,Data!$C:$C,BE$1,Data!$D:$D,BE$2)</f>
        <v>0</v>
      </c>
      <c r="BF31" s="5">
        <f>SUMIFS(Data!$A:$A, Data!$I:$I,$A31,Data!$C:$C,BF$1,Data!$D:$D,BF$2) + SUMIFS(Data!$A:$A, Data!$J:$J,$A31,Data!$C:$C,BF$1,Data!$D:$D,BF$2)</f>
        <v>0</v>
      </c>
      <c r="BG31" s="5">
        <f>SUMIFS(Data!$A:$A, Data!$I:$I,$A31,Data!$C:$C,BG$1,Data!$D:$D,BG$2) + SUMIFS(Data!$A:$A, Data!$J:$J,$A31,Data!$C:$C,BG$1,Data!$D:$D,BG$2)</f>
        <v>0</v>
      </c>
      <c r="BH31" s="5">
        <f>SUMIFS(Data!$A:$A, Data!$I:$I,$A31,Data!$C:$C,BH$1,Data!$D:$D,BH$2) + SUMIFS(Data!$A:$A, Data!$J:$J,$A31,Data!$C:$C,BH$1,Data!$D:$D,BH$2)</f>
        <v>0</v>
      </c>
      <c r="BI31" s="5">
        <f>SUMIFS(Data!$A:$A, Data!$I:$I,$A31,Data!$C:$C,BI$1,Data!$D:$D,BI$2) + SUMIFS(Data!$A:$A, Data!$J:$J,$A31,Data!$C:$C,BI$1,Data!$D:$D,BI$2)</f>
        <v>0</v>
      </c>
      <c r="BJ31" s="5">
        <f>SUMIFS(Data!$A:$A, Data!$I:$I,$A31,Data!$C:$C,BJ$1,Data!$D:$D,BJ$2) + SUMIFS(Data!$A:$A, Data!$J:$J,$A31,Data!$C:$C,BJ$1,Data!$D:$D,BJ$2)</f>
        <v>0</v>
      </c>
      <c r="BK31" s="5">
        <f>SUMIFS(Data!$A:$A, Data!$I:$I,$A31,Data!$C:$C,BK$1,Data!$D:$D,BK$2) + SUMIFS(Data!$A:$A, Data!$J:$J,$A31,Data!$C:$C,BK$1,Data!$D:$D,BK$2)</f>
        <v>0</v>
      </c>
      <c r="BL31" s="5">
        <f>SUMIFS(Data!$A:$A, Data!$I:$I,$A31,Data!$C:$C,BL$1,Data!$D:$D,BL$2) + SUMIFS(Data!$A:$A, Data!$J:$J,$A31,Data!$C:$C,BL$1,Data!$D:$D,BL$2)</f>
        <v>0</v>
      </c>
      <c r="BM31" s="5">
        <f>SUMIFS(Data!$A:$A, Data!$I:$I,$A31,Data!$C:$C,BM$1,Data!$D:$D,BM$2) + SUMIFS(Data!$A:$A, Data!$J:$J,$A31,Data!$C:$C,BM$1,Data!$D:$D,BM$2)</f>
        <v>0</v>
      </c>
      <c r="BN31" s="5">
        <f>SUMIFS(Data!$A:$A, Data!$I:$I,$A31,Data!$C:$C,BN$1,Data!$D:$D,BN$2) + SUMIFS(Data!$A:$A, Data!$J:$J,$A31,Data!$C:$C,BN$1,Data!$D:$D,BN$2)</f>
        <v>0</v>
      </c>
      <c r="BO31" s="5">
        <f>SUMIFS(Data!$A:$A, Data!$I:$I,$A31,Data!$C:$C,BO$1,Data!$D:$D,BO$2) + SUMIFS(Data!$A:$A, Data!$J:$J,$A31,Data!$C:$C,BO$1,Data!$D:$D,BO$2)</f>
        <v>0</v>
      </c>
      <c r="BP31" s="5">
        <f>SUMIFS(Data!$A:$A, Data!$I:$I,$A31,Data!$C:$C,BP$1,Data!$D:$D,BP$2) + SUMIFS(Data!$A:$A, Data!$J:$J,$A31,Data!$C:$C,BP$1,Data!$D:$D,BP$2)</f>
        <v>0</v>
      </c>
      <c r="BQ31" s="5">
        <f>SUMIFS(Data!$A:$A, Data!$I:$I,$A31,Data!$C:$C,BQ$1,Data!$D:$D,BQ$2) + SUMIFS(Data!$A:$A, Data!$J:$J,$A31,Data!$C:$C,BQ$1,Data!$D:$D,BQ$2)</f>
        <v>0</v>
      </c>
      <c r="BR31" s="5">
        <f>SUMIFS(Data!$A:$A, Data!$I:$I,$A31,Data!$C:$C,BR$1,Data!$D:$D,BR$2) + SUMIFS(Data!$A:$A, Data!$J:$J,$A31,Data!$C:$C,BR$1,Data!$D:$D,BR$2)</f>
        <v>0</v>
      </c>
      <c r="BS31" s="5">
        <f>SUMIFS(Data!$A:$A, Data!$I:$I,$A31,Data!$C:$C,BS$1,Data!$D:$D,BS$2) + SUMIFS(Data!$A:$A, Data!$J:$J,$A31,Data!$C:$C,BS$1,Data!$D:$D,BS$2)</f>
        <v>0</v>
      </c>
      <c r="BT31" s="5">
        <f>SUMIFS(Data!$A:$A, Data!$I:$I,$A31,Data!$C:$C,BT$1,Data!$D:$D,BT$2) + SUMIFS(Data!$A:$A, Data!$J:$J,$A31,Data!$C:$C,BT$1,Data!$D:$D,BT$2)</f>
        <v>0</v>
      </c>
      <c r="BU31" s="5">
        <f>SUMIFS(Data!$A:$A, Data!$I:$I,$A31,Data!$C:$C,BU$1,Data!$D:$D,BU$2) + SUMIFS(Data!$A:$A, Data!$J:$J,$A31,Data!$C:$C,BU$1,Data!$D:$D,BU$2)</f>
        <v>0</v>
      </c>
      <c r="BV31" s="5">
        <f>SUMIFS(Data!$A:$A, Data!$I:$I,$A31,Data!$C:$C,BV$1,Data!$D:$D,BV$2) + SUMIFS(Data!$A:$A, Data!$J:$J,$A31,Data!$C:$C,BV$1,Data!$D:$D,BV$2)</f>
        <v>0</v>
      </c>
      <c r="BW31" s="5">
        <f>SUMIFS(Data!$A:$A, Data!$I:$I,$A31,Data!$C:$C,BW$1,Data!$D:$D,BW$2) + SUMIFS(Data!$A:$A, Data!$J:$J,$A31,Data!$C:$C,BW$1,Data!$D:$D,BW$2)</f>
        <v>0</v>
      </c>
      <c r="BX31" s="5">
        <f>SUMIFS(Data!$A:$A, Data!$I:$I,$A31,Data!$C:$C,BX$1,Data!$D:$D,BX$2) + SUMIFS(Data!$A:$A, Data!$J:$J,$A31,Data!$C:$C,BX$1,Data!$D:$D,BX$2)</f>
        <v>0</v>
      </c>
      <c r="BY31" s="5">
        <f>SUMIFS(Data!$A:$A, Data!$I:$I,$A31,Data!$C:$C,BY$1,Data!$D:$D,BY$2) + SUMIFS(Data!$A:$A, Data!$J:$J,$A31,Data!$C:$C,BY$1,Data!$D:$D,BY$2)</f>
        <v>0</v>
      </c>
      <c r="BZ31" s="5">
        <f>SUMIFS(Data!$A:$A, Data!$I:$I,$A31,Data!$C:$C,BZ$1,Data!$D:$D,BZ$2) + SUMIFS(Data!$A:$A, Data!$J:$J,$A31,Data!$C:$C,BZ$1,Data!$D:$D,BZ$2)</f>
        <v>0</v>
      </c>
      <c r="CA31" s="5">
        <f>SUMIFS(Data!$A:$A, Data!$I:$I,$A31,Data!$C:$C,CA$1,Data!$D:$D,CA$2) + SUMIFS(Data!$A:$A, Data!$J:$J,$A31,Data!$C:$C,CA$1,Data!$D:$D,CA$2)</f>
        <v>0</v>
      </c>
      <c r="CB31" s="5">
        <f>SUMIFS(Data!$A:$A, Data!$I:$I,$A31,Data!$C:$C,CB$1,Data!$D:$D,CB$2) + SUMIFS(Data!$A:$A, Data!$J:$J,$A31,Data!$C:$C,CB$1,Data!$D:$D,CB$2)</f>
        <v>0</v>
      </c>
      <c r="CC31" s="5">
        <f>SUMIFS(Data!$A:$A, Data!$I:$I,$A31,Data!$C:$C,CC$1,Data!$D:$D,CC$2) + SUMIFS(Data!$A:$A, Data!$J:$J,$A31,Data!$C:$C,CC$1,Data!$D:$D,CC$2)</f>
        <v>0</v>
      </c>
      <c r="CD31" s="5">
        <f>SUMIFS(Data!$A:$A, Data!$I:$I,$A31,Data!$C:$C,CD$1,Data!$D:$D,CD$2) + SUMIFS(Data!$A:$A, Data!$J:$J,$A31,Data!$C:$C,CD$1,Data!$D:$D,CD$2)</f>
        <v>0</v>
      </c>
      <c r="CE31" s="5">
        <f>SUMIFS(Data!$A:$A, Data!$I:$I,$A31,Data!$C:$C,CE$1,Data!$D:$D,CE$2) + SUMIFS(Data!$A:$A, Data!$J:$J,$A31,Data!$C:$C,CE$1,Data!$D:$D,CE$2)</f>
        <v>0</v>
      </c>
      <c r="CF31" s="5">
        <f>SUMIFS(Data!$A:$A, Data!$I:$I,$A31,Data!$C:$C,CF$1,Data!$D:$D,CF$2) + SUMIFS(Data!$A:$A, Data!$J:$J,$A31,Data!$C:$C,CF$1,Data!$D:$D,CF$2)</f>
        <v>0</v>
      </c>
      <c r="CG31" s="5">
        <f>SUMIFS(Data!$A:$A, Data!$I:$I,$A31,Data!$C:$C,CG$1,Data!$D:$D,CG$2) + SUMIFS(Data!$A:$A, Data!$J:$J,$A31,Data!$C:$C,CG$1,Data!$D:$D,CG$2)</f>
        <v>0</v>
      </c>
      <c r="CH31" s="5">
        <f>SUMIFS(Data!$A:$A, Data!$I:$I,$A31,Data!$C:$C,CH$1,Data!$D:$D,CH$2) + SUMIFS(Data!$A:$A, Data!$J:$J,$A31,Data!$C:$C,CH$1,Data!$D:$D,CH$2)</f>
        <v>0</v>
      </c>
      <c r="CI31" s="5">
        <f>SUMIFS(Data!$A:$A, Data!$I:$I,$A31,Data!$C:$C,CI$1,Data!$D:$D,CI$2) + SUMIFS(Data!$A:$A, Data!$J:$J,$A31,Data!$C:$C,CI$1,Data!$D:$D,CI$2)</f>
        <v>0</v>
      </c>
      <c r="CJ31" s="5">
        <f>SUMIFS(Data!$A:$A, Data!$I:$I,$A31,Data!$C:$C,CJ$1,Data!$D:$D,CJ$2) + SUMIFS(Data!$A:$A, Data!$J:$J,$A31,Data!$C:$C,CJ$1,Data!$D:$D,CJ$2)</f>
        <v>0</v>
      </c>
      <c r="CK31" s="5">
        <f>SUMIFS(Data!$A:$A, Data!$I:$I,$A31,Data!$C:$C,CK$1,Data!$D:$D,CK$2) + SUMIFS(Data!$A:$A, Data!$J:$J,$A31,Data!$C:$C,CK$1,Data!$D:$D,CK$2)</f>
        <v>0</v>
      </c>
      <c r="CL31" s="5">
        <f>SUMIFS(Data!$A:$A, Data!$I:$I,$A31,Data!$C:$C,CL$1,Data!$D:$D,CL$2) + SUMIFS(Data!$A:$A, Data!$J:$J,$A31,Data!$C:$C,CL$1,Data!$D:$D,CL$2)</f>
        <v>0</v>
      </c>
      <c r="CM31" s="5">
        <f>SUMIFS(Data!$A:$A, Data!$I:$I,$A31,Data!$C:$C,CM$1,Data!$D:$D,CM$2) + SUMIFS(Data!$A:$A, Data!$J:$J,$A31,Data!$C:$C,CM$1,Data!$D:$D,CM$2)</f>
        <v>0</v>
      </c>
      <c r="CN31" s="5">
        <f>SUMIFS(Data!$A:$A, Data!$I:$I,$A31,Data!$C:$C,CN$1,Data!$D:$D,CN$2) + SUMIFS(Data!$A:$A, Data!$J:$J,$A31,Data!$C:$C,CN$1,Data!$D:$D,CN$2)</f>
        <v>0</v>
      </c>
      <c r="CO31" s="5">
        <f>SUMIFS(Data!$A:$A, Data!$I:$I,$A31,Data!$C:$C,CO$1,Data!$D:$D,CO$2) + SUMIFS(Data!$A:$A, Data!$J:$J,$A31,Data!$C:$C,CO$1,Data!$D:$D,CO$2)</f>
        <v>0</v>
      </c>
      <c r="CP31" s="5">
        <f>SUMIFS(Data!$A:$A, Data!$I:$I,$A31,Data!$C:$C,CP$1,Data!$D:$D,CP$2) + SUMIFS(Data!$A:$A, Data!$J:$J,$A31,Data!$C:$C,CP$1,Data!$D:$D,CP$2)</f>
        <v>0</v>
      </c>
      <c r="CQ31" s="5">
        <f>SUMIFS(Data!$A:$A, Data!$I:$I,$A31,Data!$C:$C,CQ$1,Data!$D:$D,CQ$2) + SUMIFS(Data!$A:$A, Data!$J:$J,$A31,Data!$C:$C,CQ$1,Data!$D:$D,CQ$2)</f>
        <v>0</v>
      </c>
      <c r="CR31" s="5">
        <f>SUMIFS(Data!$A:$A, Data!$I:$I,$A31,Data!$C:$C,CR$1,Data!$D:$D,CR$2) + SUMIFS(Data!$A:$A, Data!$J:$J,$A31,Data!$C:$C,CR$1,Data!$D:$D,CR$2)</f>
        <v>0</v>
      </c>
      <c r="CS31" s="5">
        <f>SUMIFS(Data!$A:$A, Data!$I:$I,$A31,Data!$C:$C,CS$1,Data!$D:$D,CS$2) + SUMIFS(Data!$A:$A, Data!$J:$J,$A31,Data!$C:$C,CS$1,Data!$D:$D,CS$2)</f>
        <v>0</v>
      </c>
      <c r="CT31" s="5">
        <f>SUMIFS(Data!$A:$A, Data!$I:$I,$A31,Data!$C:$C,CT$1,Data!$D:$D,CT$2) + SUMIFS(Data!$A:$A, Data!$J:$J,$A31,Data!$C:$C,CT$1,Data!$D:$D,CT$2)</f>
        <v>0</v>
      </c>
      <c r="CU31" s="5">
        <f>SUMIFS(Data!$A:$A, Data!$I:$I,$A31,Data!$C:$C,CU$1,Data!$D:$D,CU$2) + SUMIFS(Data!$A:$A, Data!$J:$J,$A31,Data!$C:$C,CU$1,Data!$D:$D,CU$2)</f>
        <v>0</v>
      </c>
      <c r="CV31" s="5">
        <f>SUMIFS(Data!$A:$A, Data!$I:$I,$A31,Data!$C:$C,CV$1,Data!$D:$D,CV$2) + SUMIFS(Data!$A:$A, Data!$J:$J,$A31,Data!$C:$C,CV$1,Data!$D:$D,CV$2)</f>
        <v>0</v>
      </c>
      <c r="CW31" s="5">
        <f t="shared" ref="CW31:CX31" si="30">SUMIF($B$2:$CV$2,CW$2, $B31:$CV31)</f>
        <v>0</v>
      </c>
      <c r="CX31" s="5">
        <f t="shared" si="30"/>
        <v>2</v>
      </c>
      <c r="CY31" s="5">
        <f t="shared" si="3"/>
        <v>2</v>
      </c>
    </row>
    <row r="32">
      <c r="A32" s="5" t="str">
        <f>Countries!A30</f>
        <v>FIJ</v>
      </c>
      <c r="B32" s="5">
        <f>SUMIFS(Data!$A:$A, Data!$I:$I,$A32,Data!$C:$C,B$1,Data!$D:$D,B$2) + SUMIFS(Data!$A:$A, Data!$J:$J,$A32,Data!$C:$C,B$1,Data!$D:$D,B$2)</f>
        <v>0</v>
      </c>
      <c r="C32" s="5">
        <f>SUMIFS(Data!$A:$A, Data!$I:$I,$A32,Data!$C:$C,C$1,Data!$D:$D,C$2) + SUMIFS(Data!$A:$A, Data!$J:$J,$A32,Data!$C:$C,C$1,Data!$D:$D,C$2)</f>
        <v>0</v>
      </c>
      <c r="D32" s="5">
        <f>SUMIFS(Data!$A:$A, Data!$I:$I,$A32,Data!$C:$C,D$1,Data!$D:$D,D$2) + SUMIFS(Data!$A:$A, Data!$J:$J,$A32,Data!$C:$C,D$1,Data!$D:$D,D$2)</f>
        <v>0</v>
      </c>
      <c r="E32" s="5">
        <f>SUMIFS(Data!$A:$A, Data!$I:$I,$A32,Data!$C:$C,E$1,Data!$D:$D,E$2) + SUMIFS(Data!$A:$A, Data!$J:$J,$A32,Data!$C:$C,E$1,Data!$D:$D,E$2)</f>
        <v>0</v>
      </c>
      <c r="F32" s="5">
        <f>SUMIFS(Data!$A:$A, Data!$I:$I,$A32,Data!$C:$C,F$1,Data!$D:$D,F$2) + SUMIFS(Data!$A:$A, Data!$J:$J,$A32,Data!$C:$C,F$1,Data!$D:$D,F$2)</f>
        <v>0</v>
      </c>
      <c r="G32" s="5">
        <f>SUMIFS(Data!$A:$A, Data!$I:$I,$A32,Data!$C:$C,G$1,Data!$D:$D,G$2) + SUMIFS(Data!$A:$A, Data!$J:$J,$A32,Data!$C:$C,G$1,Data!$D:$D,G$2)</f>
        <v>0</v>
      </c>
      <c r="H32" s="5">
        <f>SUMIFS(Data!$A:$A, Data!$I:$I,$A32,Data!$C:$C,H$1,Data!$D:$D,H$2) + SUMIFS(Data!$A:$A, Data!$J:$J,$A32,Data!$C:$C,H$1,Data!$D:$D,H$2)</f>
        <v>0</v>
      </c>
      <c r="I32" s="5">
        <f>SUMIFS(Data!$A:$A, Data!$I:$I,$A32,Data!$C:$C,I$1,Data!$D:$D,I$2) + SUMIFS(Data!$A:$A, Data!$J:$J,$A32,Data!$C:$C,I$1,Data!$D:$D,I$2)</f>
        <v>0</v>
      </c>
      <c r="J32" s="5">
        <f>SUMIFS(Data!$A:$A, Data!$I:$I,$A32,Data!$C:$C,J$1,Data!$D:$D,J$2) + SUMIFS(Data!$A:$A, Data!$J:$J,$A32,Data!$C:$C,J$1,Data!$D:$D,J$2)</f>
        <v>0</v>
      </c>
      <c r="K32" s="5">
        <f>SUMIFS(Data!$A:$A, Data!$I:$I,$A32,Data!$C:$C,K$1,Data!$D:$D,K$2) + SUMIFS(Data!$A:$A, Data!$J:$J,$A32,Data!$C:$C,K$1,Data!$D:$D,K$2)</f>
        <v>0</v>
      </c>
      <c r="L32" s="5">
        <f>SUMIFS(Data!$A:$A, Data!$I:$I,$A32,Data!$C:$C,L$1,Data!$D:$D,L$2) + SUMIFS(Data!$A:$A, Data!$J:$J,$A32,Data!$C:$C,L$1,Data!$D:$D,L$2)</f>
        <v>0</v>
      </c>
      <c r="M32" s="5">
        <f>SUMIFS(Data!$A:$A, Data!$I:$I,$A32,Data!$C:$C,M$1,Data!$D:$D,M$2) + SUMIFS(Data!$A:$A, Data!$J:$J,$A32,Data!$C:$C,M$1,Data!$D:$D,M$2)</f>
        <v>0</v>
      </c>
      <c r="N32" s="5">
        <f>SUMIFS(Data!$A:$A, Data!$I:$I,$A32,Data!$C:$C,N$1,Data!$D:$D,N$2) + SUMIFS(Data!$A:$A, Data!$J:$J,$A32,Data!$C:$C,N$1,Data!$D:$D,N$2)</f>
        <v>0</v>
      </c>
      <c r="O32" s="5">
        <f>SUMIFS(Data!$A:$A, Data!$I:$I,$A32,Data!$C:$C,O$1,Data!$D:$D,O$2) + SUMIFS(Data!$A:$A, Data!$J:$J,$A32,Data!$C:$C,O$1,Data!$D:$D,O$2)</f>
        <v>0</v>
      </c>
      <c r="P32" s="5">
        <f>SUMIFS(Data!$A:$A, Data!$I:$I,$A32,Data!$C:$C,P$1,Data!$D:$D,P$2) + SUMIFS(Data!$A:$A, Data!$J:$J,$A32,Data!$C:$C,P$1,Data!$D:$D,P$2)</f>
        <v>0</v>
      </c>
      <c r="Q32" s="5">
        <f>SUMIFS(Data!$A:$A, Data!$I:$I,$A32,Data!$C:$C,Q$1,Data!$D:$D,Q$2) + SUMIFS(Data!$A:$A, Data!$J:$J,$A32,Data!$C:$C,Q$1,Data!$D:$D,Q$2)</f>
        <v>0</v>
      </c>
      <c r="R32" s="5">
        <f>SUMIFS(Data!$A:$A, Data!$I:$I,$A32,Data!$C:$C,R$1,Data!$D:$D,R$2) + SUMIFS(Data!$A:$A, Data!$J:$J,$A32,Data!$C:$C,R$1,Data!$D:$D,R$2)</f>
        <v>0</v>
      </c>
      <c r="S32" s="5">
        <f>SUMIFS(Data!$A:$A, Data!$I:$I,$A32,Data!$C:$C,S$1,Data!$D:$D,S$2) + SUMIFS(Data!$A:$A, Data!$J:$J,$A32,Data!$C:$C,S$1,Data!$D:$D,S$2)</f>
        <v>0</v>
      </c>
      <c r="T32" s="5">
        <f>SUMIFS(Data!$A:$A, Data!$I:$I,$A32,Data!$C:$C,T$1,Data!$D:$D,T$2) + SUMIFS(Data!$A:$A, Data!$J:$J,$A32,Data!$C:$C,T$1,Data!$D:$D,T$2)</f>
        <v>0</v>
      </c>
      <c r="U32" s="5">
        <f>SUMIFS(Data!$A:$A, Data!$I:$I,$A32,Data!$C:$C,U$1,Data!$D:$D,U$2) + SUMIFS(Data!$A:$A, Data!$J:$J,$A32,Data!$C:$C,U$1,Data!$D:$D,U$2)</f>
        <v>0</v>
      </c>
      <c r="V32" s="5">
        <f>SUMIFS(Data!$A:$A, Data!$I:$I,$A32,Data!$C:$C,V$1,Data!$D:$D,V$2) + SUMIFS(Data!$A:$A, Data!$J:$J,$A32,Data!$C:$C,V$1,Data!$D:$D,V$2)</f>
        <v>0</v>
      </c>
      <c r="W32" s="5">
        <f>SUMIFS(Data!$A:$A, Data!$I:$I,$A32,Data!$C:$C,W$1,Data!$D:$D,W$2) + SUMIFS(Data!$A:$A, Data!$J:$J,$A32,Data!$C:$C,W$1,Data!$D:$D,W$2)</f>
        <v>0</v>
      </c>
      <c r="X32" s="5">
        <f>SUMIFS(Data!$A:$A, Data!$I:$I,$A32,Data!$C:$C,X$1,Data!$D:$D,X$2) + SUMIFS(Data!$A:$A, Data!$J:$J,$A32,Data!$C:$C,X$1,Data!$D:$D,X$2)</f>
        <v>0</v>
      </c>
      <c r="Y32" s="5">
        <f>SUMIFS(Data!$A:$A, Data!$I:$I,$A32,Data!$C:$C,Y$1,Data!$D:$D,Y$2) + SUMIFS(Data!$A:$A, Data!$J:$J,$A32,Data!$C:$C,Y$1,Data!$D:$D,Y$2)</f>
        <v>0</v>
      </c>
      <c r="Z32" s="5">
        <f>SUMIFS(Data!$A:$A, Data!$I:$I,$A32,Data!$C:$C,Z$1,Data!$D:$D,Z$2) + SUMIFS(Data!$A:$A, Data!$J:$J,$A32,Data!$C:$C,Z$1,Data!$D:$D,Z$2)</f>
        <v>0</v>
      </c>
      <c r="AA32" s="5">
        <f>SUMIFS(Data!$A:$A, Data!$I:$I,$A32,Data!$C:$C,AA$1,Data!$D:$D,AA$2) + SUMIFS(Data!$A:$A, Data!$J:$J,$A32,Data!$C:$C,AA$1,Data!$D:$D,AA$2)</f>
        <v>0</v>
      </c>
      <c r="AB32" s="5">
        <f>SUMIFS(Data!$A:$A, Data!$I:$I,$A32,Data!$C:$C,AB$1,Data!$D:$D,AB$2) + SUMIFS(Data!$A:$A, Data!$J:$J,$A32,Data!$C:$C,AB$1,Data!$D:$D,AB$2)</f>
        <v>0</v>
      </c>
      <c r="AC32" s="5">
        <f>SUMIFS(Data!$A:$A, Data!$I:$I,$A32,Data!$C:$C,AC$1,Data!$D:$D,AC$2) + SUMIFS(Data!$A:$A, Data!$J:$J,$A32,Data!$C:$C,AC$1,Data!$D:$D,AC$2)</f>
        <v>0</v>
      </c>
      <c r="AD32" s="5">
        <f>SUMIFS(Data!$A:$A, Data!$I:$I,$A32,Data!$C:$C,AD$1,Data!$D:$D,AD$2) + SUMIFS(Data!$A:$A, Data!$J:$J,$A32,Data!$C:$C,AD$1,Data!$D:$D,AD$2)</f>
        <v>0</v>
      </c>
      <c r="AE32" s="5">
        <f>SUMIFS(Data!$A:$A, Data!$I:$I,$A32,Data!$C:$C,AE$1,Data!$D:$D,AE$2) + SUMIFS(Data!$A:$A, Data!$J:$J,$A32,Data!$C:$C,AE$1,Data!$D:$D,AE$2)</f>
        <v>0</v>
      </c>
      <c r="AF32" s="5">
        <f>SUMIFS(Data!$A:$A, Data!$I:$I,$A32,Data!$C:$C,AF$1,Data!$D:$D,AF$2) + SUMIFS(Data!$A:$A, Data!$J:$J,$A32,Data!$C:$C,AF$1,Data!$D:$D,AF$2)</f>
        <v>0</v>
      </c>
      <c r="AG32" s="5">
        <f>SUMIFS(Data!$A:$A, Data!$I:$I,$A32,Data!$C:$C,AG$1,Data!$D:$D,AG$2) + SUMIFS(Data!$A:$A, Data!$J:$J,$A32,Data!$C:$C,AG$1,Data!$D:$D,AG$2)</f>
        <v>0</v>
      </c>
      <c r="AH32" s="5">
        <f>SUMIFS(Data!$A:$A, Data!$I:$I,$A32,Data!$C:$C,AH$1,Data!$D:$D,AH$2) + SUMIFS(Data!$A:$A, Data!$J:$J,$A32,Data!$C:$C,AH$1,Data!$D:$D,AH$2)</f>
        <v>0</v>
      </c>
      <c r="AI32" s="5">
        <f>SUMIFS(Data!$A:$A, Data!$I:$I,$A32,Data!$C:$C,AI$1,Data!$D:$D,AI$2) + SUMIFS(Data!$A:$A, Data!$J:$J,$A32,Data!$C:$C,AI$1,Data!$D:$D,AI$2)</f>
        <v>0</v>
      </c>
      <c r="AJ32" s="5">
        <f>SUMIFS(Data!$A:$A, Data!$I:$I,$A32,Data!$C:$C,AJ$1,Data!$D:$D,AJ$2) + SUMIFS(Data!$A:$A, Data!$J:$J,$A32,Data!$C:$C,AJ$1,Data!$D:$D,AJ$2)</f>
        <v>0</v>
      </c>
      <c r="AK32" s="5">
        <f>SUMIFS(Data!$A:$A, Data!$I:$I,$A32,Data!$C:$C,AK$1,Data!$D:$D,AK$2) + SUMIFS(Data!$A:$A, Data!$J:$J,$A32,Data!$C:$C,AK$1,Data!$D:$D,AK$2)</f>
        <v>0</v>
      </c>
      <c r="AL32" s="5">
        <f>SUMIFS(Data!$A:$A, Data!$I:$I,$A32,Data!$C:$C,AL$1,Data!$D:$D,AL$2) + SUMIFS(Data!$A:$A, Data!$J:$J,$A32,Data!$C:$C,AL$1,Data!$D:$D,AL$2)</f>
        <v>0</v>
      </c>
      <c r="AM32" s="5">
        <f>SUMIFS(Data!$A:$A, Data!$I:$I,$A32,Data!$C:$C,AM$1,Data!$D:$D,AM$2) + SUMIFS(Data!$A:$A, Data!$J:$J,$A32,Data!$C:$C,AM$1,Data!$D:$D,AM$2)</f>
        <v>0</v>
      </c>
      <c r="AN32" s="5">
        <f>SUMIFS(Data!$A:$A, Data!$I:$I,$A32,Data!$C:$C,AN$1,Data!$D:$D,AN$2) + SUMIFS(Data!$A:$A, Data!$J:$J,$A32,Data!$C:$C,AN$1,Data!$D:$D,AN$2)</f>
        <v>0</v>
      </c>
      <c r="AO32" s="5">
        <f>SUMIFS(Data!$A:$A, Data!$I:$I,$A32,Data!$C:$C,AO$1,Data!$D:$D,AO$2) + SUMIFS(Data!$A:$A, Data!$J:$J,$A32,Data!$C:$C,AO$1,Data!$D:$D,AO$2)</f>
        <v>0</v>
      </c>
      <c r="AP32" s="5">
        <f>SUMIFS(Data!$A:$A, Data!$I:$I,$A32,Data!$C:$C,AP$1,Data!$D:$D,AP$2) + SUMIFS(Data!$A:$A, Data!$J:$J,$A32,Data!$C:$C,AP$1,Data!$D:$D,AP$2)</f>
        <v>0</v>
      </c>
      <c r="AQ32" s="5">
        <f>SUMIFS(Data!$A:$A, Data!$I:$I,$A32,Data!$C:$C,AQ$1,Data!$D:$D,AQ$2) + SUMIFS(Data!$A:$A, Data!$J:$J,$A32,Data!$C:$C,AQ$1,Data!$D:$D,AQ$2)</f>
        <v>0</v>
      </c>
      <c r="AR32" s="5">
        <f>SUMIFS(Data!$A:$A, Data!$I:$I,$A32,Data!$C:$C,AR$1,Data!$D:$D,AR$2) + SUMIFS(Data!$A:$A, Data!$J:$J,$A32,Data!$C:$C,AR$1,Data!$D:$D,AR$2)</f>
        <v>0</v>
      </c>
      <c r="AS32" s="5">
        <f>SUMIFS(Data!$A:$A, Data!$I:$I,$A32,Data!$C:$C,AS$1,Data!$D:$D,AS$2) + SUMIFS(Data!$A:$A, Data!$J:$J,$A32,Data!$C:$C,AS$1,Data!$D:$D,AS$2)</f>
        <v>0</v>
      </c>
      <c r="AT32" s="5">
        <f>SUMIFS(Data!$A:$A, Data!$I:$I,$A32,Data!$C:$C,AT$1,Data!$D:$D,AT$2) + SUMIFS(Data!$A:$A, Data!$J:$J,$A32,Data!$C:$C,AT$1,Data!$D:$D,AT$2)</f>
        <v>0</v>
      </c>
      <c r="AU32" s="5">
        <f>SUMIFS(Data!$A:$A, Data!$I:$I,$A32,Data!$C:$C,AU$1,Data!$D:$D,AU$2) + SUMIFS(Data!$A:$A, Data!$J:$J,$A32,Data!$C:$C,AU$1,Data!$D:$D,AU$2)</f>
        <v>0</v>
      </c>
      <c r="AV32" s="5">
        <f>SUMIFS(Data!$A:$A, Data!$I:$I,$A32,Data!$C:$C,AV$1,Data!$D:$D,AV$2) + SUMIFS(Data!$A:$A, Data!$J:$J,$A32,Data!$C:$C,AV$1,Data!$D:$D,AV$2)</f>
        <v>0</v>
      </c>
      <c r="AW32" s="5">
        <f>SUMIFS(Data!$A:$A, Data!$I:$I,$A32,Data!$C:$C,AW$1,Data!$D:$D,AW$2) + SUMIFS(Data!$A:$A, Data!$J:$J,$A32,Data!$C:$C,AW$1,Data!$D:$D,AW$2)</f>
        <v>0</v>
      </c>
      <c r="AX32" s="5">
        <f>SUMIFS(Data!$A:$A, Data!$I:$I,$A32,Data!$C:$C,AX$1,Data!$D:$D,AX$2) + SUMIFS(Data!$A:$A, Data!$J:$J,$A32,Data!$C:$C,AX$1,Data!$D:$D,AX$2)</f>
        <v>0</v>
      </c>
      <c r="AY32" s="5">
        <f>SUMIFS(Data!$A:$A, Data!$I:$I,$A32,Data!$C:$C,AY$1,Data!$D:$D,AY$2) + SUMIFS(Data!$A:$A, Data!$J:$J,$A32,Data!$C:$C,AY$1,Data!$D:$D,AY$2)</f>
        <v>0</v>
      </c>
      <c r="AZ32" s="5">
        <f>SUMIFS(Data!$A:$A, Data!$I:$I,$A32,Data!$C:$C,AZ$1,Data!$D:$D,AZ$2) + SUMIFS(Data!$A:$A, Data!$J:$J,$A32,Data!$C:$C,AZ$1,Data!$D:$D,AZ$2)</f>
        <v>0</v>
      </c>
      <c r="BA32" s="5">
        <f>SUMIFS(Data!$A:$A, Data!$I:$I,$A32,Data!$C:$C,BA$1,Data!$D:$D,BA$2) + SUMIFS(Data!$A:$A, Data!$J:$J,$A32,Data!$C:$C,BA$1,Data!$D:$D,BA$2)</f>
        <v>0</v>
      </c>
      <c r="BB32" s="5">
        <f>SUMIFS(Data!$A:$A, Data!$I:$I,$A32,Data!$C:$C,BB$1,Data!$D:$D,BB$2) + SUMIFS(Data!$A:$A, Data!$J:$J,$A32,Data!$C:$C,BB$1,Data!$D:$D,BB$2)</f>
        <v>0</v>
      </c>
      <c r="BC32" s="5">
        <f>SUMIFS(Data!$A:$A, Data!$I:$I,$A32,Data!$C:$C,BC$1,Data!$D:$D,BC$2) + SUMIFS(Data!$A:$A, Data!$J:$J,$A32,Data!$C:$C,BC$1,Data!$D:$D,BC$2)</f>
        <v>0</v>
      </c>
      <c r="BD32" s="5">
        <f>SUMIFS(Data!$A:$A, Data!$I:$I,$A32,Data!$C:$C,BD$1,Data!$D:$D,BD$2) + SUMIFS(Data!$A:$A, Data!$J:$J,$A32,Data!$C:$C,BD$1,Data!$D:$D,BD$2)</f>
        <v>0</v>
      </c>
      <c r="BE32" s="5">
        <f>SUMIFS(Data!$A:$A, Data!$I:$I,$A32,Data!$C:$C,BE$1,Data!$D:$D,BE$2) + SUMIFS(Data!$A:$A, Data!$J:$J,$A32,Data!$C:$C,BE$1,Data!$D:$D,BE$2)</f>
        <v>0</v>
      </c>
      <c r="BF32" s="5">
        <f>SUMIFS(Data!$A:$A, Data!$I:$I,$A32,Data!$C:$C,BF$1,Data!$D:$D,BF$2) + SUMIFS(Data!$A:$A, Data!$J:$J,$A32,Data!$C:$C,BF$1,Data!$D:$D,BF$2)</f>
        <v>0</v>
      </c>
      <c r="BG32" s="5">
        <f>SUMIFS(Data!$A:$A, Data!$I:$I,$A32,Data!$C:$C,BG$1,Data!$D:$D,BG$2) + SUMIFS(Data!$A:$A, Data!$J:$J,$A32,Data!$C:$C,BG$1,Data!$D:$D,BG$2)</f>
        <v>0</v>
      </c>
      <c r="BH32" s="5">
        <f>SUMIFS(Data!$A:$A, Data!$I:$I,$A32,Data!$C:$C,BH$1,Data!$D:$D,BH$2) + SUMIFS(Data!$A:$A, Data!$J:$J,$A32,Data!$C:$C,BH$1,Data!$D:$D,BH$2)</f>
        <v>0</v>
      </c>
      <c r="BI32" s="5">
        <f>SUMIFS(Data!$A:$A, Data!$I:$I,$A32,Data!$C:$C,BI$1,Data!$D:$D,BI$2) + SUMIFS(Data!$A:$A, Data!$J:$J,$A32,Data!$C:$C,BI$1,Data!$D:$D,BI$2)</f>
        <v>0</v>
      </c>
      <c r="BJ32" s="5">
        <f>SUMIFS(Data!$A:$A, Data!$I:$I,$A32,Data!$C:$C,BJ$1,Data!$D:$D,BJ$2) + SUMIFS(Data!$A:$A, Data!$J:$J,$A32,Data!$C:$C,BJ$1,Data!$D:$D,BJ$2)</f>
        <v>0</v>
      </c>
      <c r="BK32" s="5">
        <f>SUMIFS(Data!$A:$A, Data!$I:$I,$A32,Data!$C:$C,BK$1,Data!$D:$D,BK$2) + SUMIFS(Data!$A:$A, Data!$J:$J,$A32,Data!$C:$C,BK$1,Data!$D:$D,BK$2)</f>
        <v>0</v>
      </c>
      <c r="BL32" s="5">
        <f>SUMIFS(Data!$A:$A, Data!$I:$I,$A32,Data!$C:$C,BL$1,Data!$D:$D,BL$2) + SUMIFS(Data!$A:$A, Data!$J:$J,$A32,Data!$C:$C,BL$1,Data!$D:$D,BL$2)</f>
        <v>7</v>
      </c>
      <c r="BM32" s="5">
        <f>SUMIFS(Data!$A:$A, Data!$I:$I,$A32,Data!$C:$C,BM$1,Data!$D:$D,BM$2) + SUMIFS(Data!$A:$A, Data!$J:$J,$A32,Data!$C:$C,BM$1,Data!$D:$D,BM$2)</f>
        <v>0</v>
      </c>
      <c r="BN32" s="5">
        <f>SUMIFS(Data!$A:$A, Data!$I:$I,$A32,Data!$C:$C,BN$1,Data!$D:$D,BN$2) + SUMIFS(Data!$A:$A, Data!$J:$J,$A32,Data!$C:$C,BN$1,Data!$D:$D,BN$2)</f>
        <v>0</v>
      </c>
      <c r="BO32" s="5">
        <f>SUMIFS(Data!$A:$A, Data!$I:$I,$A32,Data!$C:$C,BO$1,Data!$D:$D,BO$2) + SUMIFS(Data!$A:$A, Data!$J:$J,$A32,Data!$C:$C,BO$1,Data!$D:$D,BO$2)</f>
        <v>0</v>
      </c>
      <c r="BP32" s="5">
        <f>SUMIFS(Data!$A:$A, Data!$I:$I,$A32,Data!$C:$C,BP$1,Data!$D:$D,BP$2) + SUMIFS(Data!$A:$A, Data!$J:$J,$A32,Data!$C:$C,BP$1,Data!$D:$D,BP$2)</f>
        <v>0</v>
      </c>
      <c r="BQ32" s="5">
        <f>SUMIFS(Data!$A:$A, Data!$I:$I,$A32,Data!$C:$C,BQ$1,Data!$D:$D,BQ$2) + SUMIFS(Data!$A:$A, Data!$J:$J,$A32,Data!$C:$C,BQ$1,Data!$D:$D,BQ$2)</f>
        <v>0</v>
      </c>
      <c r="BR32" s="5">
        <f>SUMIFS(Data!$A:$A, Data!$I:$I,$A32,Data!$C:$C,BR$1,Data!$D:$D,BR$2) + SUMIFS(Data!$A:$A, Data!$J:$J,$A32,Data!$C:$C,BR$1,Data!$D:$D,BR$2)</f>
        <v>0</v>
      </c>
      <c r="BS32" s="5">
        <f>SUMIFS(Data!$A:$A, Data!$I:$I,$A32,Data!$C:$C,BS$1,Data!$D:$D,BS$2) + SUMIFS(Data!$A:$A, Data!$J:$J,$A32,Data!$C:$C,BS$1,Data!$D:$D,BS$2)</f>
        <v>0</v>
      </c>
      <c r="BT32" s="5">
        <f>SUMIFS(Data!$A:$A, Data!$I:$I,$A32,Data!$C:$C,BT$1,Data!$D:$D,BT$2) + SUMIFS(Data!$A:$A, Data!$J:$J,$A32,Data!$C:$C,BT$1,Data!$D:$D,BT$2)</f>
        <v>0</v>
      </c>
      <c r="BU32" s="5">
        <f>SUMIFS(Data!$A:$A, Data!$I:$I,$A32,Data!$C:$C,BU$1,Data!$D:$D,BU$2) + SUMIFS(Data!$A:$A, Data!$J:$J,$A32,Data!$C:$C,BU$1,Data!$D:$D,BU$2)</f>
        <v>0</v>
      </c>
      <c r="BV32" s="5">
        <f>SUMIFS(Data!$A:$A, Data!$I:$I,$A32,Data!$C:$C,BV$1,Data!$D:$D,BV$2) + SUMIFS(Data!$A:$A, Data!$J:$J,$A32,Data!$C:$C,BV$1,Data!$D:$D,BV$2)</f>
        <v>0</v>
      </c>
      <c r="BW32" s="5">
        <f>SUMIFS(Data!$A:$A, Data!$I:$I,$A32,Data!$C:$C,BW$1,Data!$D:$D,BW$2) + SUMIFS(Data!$A:$A, Data!$J:$J,$A32,Data!$C:$C,BW$1,Data!$D:$D,BW$2)</f>
        <v>0</v>
      </c>
      <c r="BX32" s="5">
        <f>SUMIFS(Data!$A:$A, Data!$I:$I,$A32,Data!$C:$C,BX$1,Data!$D:$D,BX$2) + SUMIFS(Data!$A:$A, Data!$J:$J,$A32,Data!$C:$C,BX$1,Data!$D:$D,BX$2)</f>
        <v>0</v>
      </c>
      <c r="BY32" s="5">
        <f>SUMIFS(Data!$A:$A, Data!$I:$I,$A32,Data!$C:$C,BY$1,Data!$D:$D,BY$2) + SUMIFS(Data!$A:$A, Data!$J:$J,$A32,Data!$C:$C,BY$1,Data!$D:$D,BY$2)</f>
        <v>0</v>
      </c>
      <c r="BZ32" s="5">
        <f>SUMIFS(Data!$A:$A, Data!$I:$I,$A32,Data!$C:$C,BZ$1,Data!$D:$D,BZ$2) + SUMIFS(Data!$A:$A, Data!$J:$J,$A32,Data!$C:$C,BZ$1,Data!$D:$D,BZ$2)</f>
        <v>0</v>
      </c>
      <c r="CA32" s="5">
        <f>SUMIFS(Data!$A:$A, Data!$I:$I,$A32,Data!$C:$C,CA$1,Data!$D:$D,CA$2) + SUMIFS(Data!$A:$A, Data!$J:$J,$A32,Data!$C:$C,CA$1,Data!$D:$D,CA$2)</f>
        <v>0</v>
      </c>
      <c r="CB32" s="5">
        <f>SUMIFS(Data!$A:$A, Data!$I:$I,$A32,Data!$C:$C,CB$1,Data!$D:$D,CB$2) + SUMIFS(Data!$A:$A, Data!$J:$J,$A32,Data!$C:$C,CB$1,Data!$D:$D,CB$2)</f>
        <v>0</v>
      </c>
      <c r="CC32" s="5">
        <f>SUMIFS(Data!$A:$A, Data!$I:$I,$A32,Data!$C:$C,CC$1,Data!$D:$D,CC$2) + SUMIFS(Data!$A:$A, Data!$J:$J,$A32,Data!$C:$C,CC$1,Data!$D:$D,CC$2)</f>
        <v>0</v>
      </c>
      <c r="CD32" s="5">
        <f>SUMIFS(Data!$A:$A, Data!$I:$I,$A32,Data!$C:$C,CD$1,Data!$D:$D,CD$2) + SUMIFS(Data!$A:$A, Data!$J:$J,$A32,Data!$C:$C,CD$1,Data!$D:$D,CD$2)</f>
        <v>0</v>
      </c>
      <c r="CE32" s="5">
        <f>SUMIFS(Data!$A:$A, Data!$I:$I,$A32,Data!$C:$C,CE$1,Data!$D:$D,CE$2) + SUMIFS(Data!$A:$A, Data!$J:$J,$A32,Data!$C:$C,CE$1,Data!$D:$D,CE$2)</f>
        <v>0</v>
      </c>
      <c r="CF32" s="5">
        <f>SUMIFS(Data!$A:$A, Data!$I:$I,$A32,Data!$C:$C,CF$1,Data!$D:$D,CF$2) + SUMIFS(Data!$A:$A, Data!$J:$J,$A32,Data!$C:$C,CF$1,Data!$D:$D,CF$2)</f>
        <v>0</v>
      </c>
      <c r="CG32" s="5">
        <f>SUMIFS(Data!$A:$A, Data!$I:$I,$A32,Data!$C:$C,CG$1,Data!$D:$D,CG$2) + SUMIFS(Data!$A:$A, Data!$J:$J,$A32,Data!$C:$C,CG$1,Data!$D:$D,CG$2)</f>
        <v>0</v>
      </c>
      <c r="CH32" s="5">
        <f>SUMIFS(Data!$A:$A, Data!$I:$I,$A32,Data!$C:$C,CH$1,Data!$D:$D,CH$2) + SUMIFS(Data!$A:$A, Data!$J:$J,$A32,Data!$C:$C,CH$1,Data!$D:$D,CH$2)</f>
        <v>0</v>
      </c>
      <c r="CI32" s="5">
        <f>SUMIFS(Data!$A:$A, Data!$I:$I,$A32,Data!$C:$C,CI$1,Data!$D:$D,CI$2) + SUMIFS(Data!$A:$A, Data!$J:$J,$A32,Data!$C:$C,CI$1,Data!$D:$D,CI$2)</f>
        <v>0</v>
      </c>
      <c r="CJ32" s="5">
        <f>SUMIFS(Data!$A:$A, Data!$I:$I,$A32,Data!$C:$C,CJ$1,Data!$D:$D,CJ$2) + SUMIFS(Data!$A:$A, Data!$J:$J,$A32,Data!$C:$C,CJ$1,Data!$D:$D,CJ$2)</f>
        <v>0</v>
      </c>
      <c r="CK32" s="5">
        <f>SUMIFS(Data!$A:$A, Data!$I:$I,$A32,Data!$C:$C,CK$1,Data!$D:$D,CK$2) + SUMIFS(Data!$A:$A, Data!$J:$J,$A32,Data!$C:$C,CK$1,Data!$D:$D,CK$2)</f>
        <v>0</v>
      </c>
      <c r="CL32" s="5">
        <f>SUMIFS(Data!$A:$A, Data!$I:$I,$A32,Data!$C:$C,CL$1,Data!$D:$D,CL$2) + SUMIFS(Data!$A:$A, Data!$J:$J,$A32,Data!$C:$C,CL$1,Data!$D:$D,CL$2)</f>
        <v>0</v>
      </c>
      <c r="CM32" s="5">
        <f>SUMIFS(Data!$A:$A, Data!$I:$I,$A32,Data!$C:$C,CM$1,Data!$D:$D,CM$2) + SUMIFS(Data!$A:$A, Data!$J:$J,$A32,Data!$C:$C,CM$1,Data!$D:$D,CM$2)</f>
        <v>0</v>
      </c>
      <c r="CN32" s="5">
        <f>SUMIFS(Data!$A:$A, Data!$I:$I,$A32,Data!$C:$C,CN$1,Data!$D:$D,CN$2) + SUMIFS(Data!$A:$A, Data!$J:$J,$A32,Data!$C:$C,CN$1,Data!$D:$D,CN$2)</f>
        <v>0</v>
      </c>
      <c r="CO32" s="5">
        <f>SUMIFS(Data!$A:$A, Data!$I:$I,$A32,Data!$C:$C,CO$1,Data!$D:$D,CO$2) + SUMIFS(Data!$A:$A, Data!$J:$J,$A32,Data!$C:$C,CO$1,Data!$D:$D,CO$2)</f>
        <v>0</v>
      </c>
      <c r="CP32" s="5">
        <f>SUMIFS(Data!$A:$A, Data!$I:$I,$A32,Data!$C:$C,CP$1,Data!$D:$D,CP$2) + SUMIFS(Data!$A:$A, Data!$J:$J,$A32,Data!$C:$C,CP$1,Data!$D:$D,CP$2)</f>
        <v>0</v>
      </c>
      <c r="CQ32" s="5">
        <f>SUMIFS(Data!$A:$A, Data!$I:$I,$A32,Data!$C:$C,CQ$1,Data!$D:$D,CQ$2) + SUMIFS(Data!$A:$A, Data!$J:$J,$A32,Data!$C:$C,CQ$1,Data!$D:$D,CQ$2)</f>
        <v>0</v>
      </c>
      <c r="CR32" s="5">
        <f>SUMIFS(Data!$A:$A, Data!$I:$I,$A32,Data!$C:$C,CR$1,Data!$D:$D,CR$2) + SUMIFS(Data!$A:$A, Data!$J:$J,$A32,Data!$C:$C,CR$1,Data!$D:$D,CR$2)</f>
        <v>0</v>
      </c>
      <c r="CS32" s="5">
        <f>SUMIFS(Data!$A:$A, Data!$I:$I,$A32,Data!$C:$C,CS$1,Data!$D:$D,CS$2) + SUMIFS(Data!$A:$A, Data!$J:$J,$A32,Data!$C:$C,CS$1,Data!$D:$D,CS$2)</f>
        <v>0</v>
      </c>
      <c r="CT32" s="5">
        <f>SUMIFS(Data!$A:$A, Data!$I:$I,$A32,Data!$C:$C,CT$1,Data!$D:$D,CT$2) + SUMIFS(Data!$A:$A, Data!$J:$J,$A32,Data!$C:$C,CT$1,Data!$D:$D,CT$2)</f>
        <v>0</v>
      </c>
      <c r="CU32" s="5">
        <f>SUMIFS(Data!$A:$A, Data!$I:$I,$A32,Data!$C:$C,CU$1,Data!$D:$D,CU$2) + SUMIFS(Data!$A:$A, Data!$J:$J,$A32,Data!$C:$C,CU$1,Data!$D:$D,CU$2)</f>
        <v>0</v>
      </c>
      <c r="CV32" s="5">
        <f>SUMIFS(Data!$A:$A, Data!$I:$I,$A32,Data!$C:$C,CV$1,Data!$D:$D,CV$2) + SUMIFS(Data!$A:$A, Data!$J:$J,$A32,Data!$C:$C,CV$1,Data!$D:$D,CV$2)</f>
        <v>0</v>
      </c>
      <c r="CW32" s="5">
        <f t="shared" ref="CW32:CX32" si="31">SUMIF($B$2:$CV$2,CW$2, $B32:$CV32)</f>
        <v>0</v>
      </c>
      <c r="CX32" s="5">
        <f t="shared" si="31"/>
        <v>7</v>
      </c>
      <c r="CY32" s="5">
        <f t="shared" si="3"/>
        <v>7</v>
      </c>
    </row>
    <row r="33">
      <c r="A33" s="5" t="str">
        <f>Countries!A31</f>
        <v>FIN</v>
      </c>
      <c r="B33" s="5">
        <f>SUMIFS(Data!$A:$A, Data!$I:$I,$A33,Data!$C:$C,B$1,Data!$D:$D,B$2) + SUMIFS(Data!$A:$A, Data!$J:$J,$A33,Data!$C:$C,B$1,Data!$D:$D,B$2)</f>
        <v>0</v>
      </c>
      <c r="C33" s="5">
        <f>SUMIFS(Data!$A:$A, Data!$I:$I,$A33,Data!$C:$C,C$1,Data!$D:$D,C$2) + SUMIFS(Data!$A:$A, Data!$J:$J,$A33,Data!$C:$C,C$1,Data!$D:$D,C$2)</f>
        <v>0</v>
      </c>
      <c r="D33" s="5">
        <f>SUMIFS(Data!$A:$A, Data!$I:$I,$A33,Data!$C:$C,D$1,Data!$D:$D,D$2) + SUMIFS(Data!$A:$A, Data!$J:$J,$A33,Data!$C:$C,D$1,Data!$D:$D,D$2)</f>
        <v>0</v>
      </c>
      <c r="E33" s="5">
        <f>SUMIFS(Data!$A:$A, Data!$I:$I,$A33,Data!$C:$C,E$1,Data!$D:$D,E$2) + SUMIFS(Data!$A:$A, Data!$J:$J,$A33,Data!$C:$C,E$1,Data!$D:$D,E$2)</f>
        <v>0</v>
      </c>
      <c r="F33" s="5">
        <f>SUMIFS(Data!$A:$A, Data!$I:$I,$A33,Data!$C:$C,F$1,Data!$D:$D,F$2) + SUMIFS(Data!$A:$A, Data!$J:$J,$A33,Data!$C:$C,F$1,Data!$D:$D,F$2)</f>
        <v>0</v>
      </c>
      <c r="G33" s="5">
        <f>SUMIFS(Data!$A:$A, Data!$I:$I,$A33,Data!$C:$C,G$1,Data!$D:$D,G$2) + SUMIFS(Data!$A:$A, Data!$J:$J,$A33,Data!$C:$C,G$1,Data!$D:$D,G$2)</f>
        <v>0</v>
      </c>
      <c r="H33" s="5">
        <f>SUMIFS(Data!$A:$A, Data!$I:$I,$A33,Data!$C:$C,H$1,Data!$D:$D,H$2) + SUMIFS(Data!$A:$A, Data!$J:$J,$A33,Data!$C:$C,H$1,Data!$D:$D,H$2)</f>
        <v>0</v>
      </c>
      <c r="I33" s="5">
        <f>SUMIFS(Data!$A:$A, Data!$I:$I,$A33,Data!$C:$C,I$1,Data!$D:$D,I$2) + SUMIFS(Data!$A:$A, Data!$J:$J,$A33,Data!$C:$C,I$1,Data!$D:$D,I$2)</f>
        <v>0</v>
      </c>
      <c r="J33" s="5">
        <f>SUMIFS(Data!$A:$A, Data!$I:$I,$A33,Data!$C:$C,J$1,Data!$D:$D,J$2) + SUMIFS(Data!$A:$A, Data!$J:$J,$A33,Data!$C:$C,J$1,Data!$D:$D,J$2)</f>
        <v>0</v>
      </c>
      <c r="K33" s="5">
        <f>SUMIFS(Data!$A:$A, Data!$I:$I,$A33,Data!$C:$C,K$1,Data!$D:$D,K$2) + SUMIFS(Data!$A:$A, Data!$J:$J,$A33,Data!$C:$C,K$1,Data!$D:$D,K$2)</f>
        <v>0</v>
      </c>
      <c r="L33" s="5">
        <f>SUMIFS(Data!$A:$A, Data!$I:$I,$A33,Data!$C:$C,L$1,Data!$D:$D,L$2) + SUMIFS(Data!$A:$A, Data!$J:$J,$A33,Data!$C:$C,L$1,Data!$D:$D,L$2)</f>
        <v>0</v>
      </c>
      <c r="M33" s="5">
        <f>SUMIFS(Data!$A:$A, Data!$I:$I,$A33,Data!$C:$C,M$1,Data!$D:$D,M$2) + SUMIFS(Data!$A:$A, Data!$J:$J,$A33,Data!$C:$C,M$1,Data!$D:$D,M$2)</f>
        <v>0</v>
      </c>
      <c r="N33" s="5">
        <f>SUMIFS(Data!$A:$A, Data!$I:$I,$A33,Data!$C:$C,N$1,Data!$D:$D,N$2) + SUMIFS(Data!$A:$A, Data!$J:$J,$A33,Data!$C:$C,N$1,Data!$D:$D,N$2)</f>
        <v>0</v>
      </c>
      <c r="O33" s="5">
        <f>SUMIFS(Data!$A:$A, Data!$I:$I,$A33,Data!$C:$C,O$1,Data!$D:$D,O$2) + SUMIFS(Data!$A:$A, Data!$J:$J,$A33,Data!$C:$C,O$1,Data!$D:$D,O$2)</f>
        <v>0</v>
      </c>
      <c r="P33" s="5">
        <f>SUMIFS(Data!$A:$A, Data!$I:$I,$A33,Data!$C:$C,P$1,Data!$D:$D,P$2) + SUMIFS(Data!$A:$A, Data!$J:$J,$A33,Data!$C:$C,P$1,Data!$D:$D,P$2)</f>
        <v>0</v>
      </c>
      <c r="Q33" s="5">
        <f>SUMIFS(Data!$A:$A, Data!$I:$I,$A33,Data!$C:$C,Q$1,Data!$D:$D,Q$2) + SUMIFS(Data!$A:$A, Data!$J:$J,$A33,Data!$C:$C,Q$1,Data!$D:$D,Q$2)</f>
        <v>0</v>
      </c>
      <c r="R33" s="5">
        <f>SUMIFS(Data!$A:$A, Data!$I:$I,$A33,Data!$C:$C,R$1,Data!$D:$D,R$2) + SUMIFS(Data!$A:$A, Data!$J:$J,$A33,Data!$C:$C,R$1,Data!$D:$D,R$2)</f>
        <v>0</v>
      </c>
      <c r="S33" s="5">
        <f>SUMIFS(Data!$A:$A, Data!$I:$I,$A33,Data!$C:$C,S$1,Data!$D:$D,S$2) + SUMIFS(Data!$A:$A, Data!$J:$J,$A33,Data!$C:$C,S$1,Data!$D:$D,S$2)</f>
        <v>0</v>
      </c>
      <c r="T33" s="5">
        <f>SUMIFS(Data!$A:$A, Data!$I:$I,$A33,Data!$C:$C,T$1,Data!$D:$D,T$2) + SUMIFS(Data!$A:$A, Data!$J:$J,$A33,Data!$C:$C,T$1,Data!$D:$D,T$2)</f>
        <v>0</v>
      </c>
      <c r="U33" s="5">
        <f>SUMIFS(Data!$A:$A, Data!$I:$I,$A33,Data!$C:$C,U$1,Data!$D:$D,U$2) + SUMIFS(Data!$A:$A, Data!$J:$J,$A33,Data!$C:$C,U$1,Data!$D:$D,U$2)</f>
        <v>0</v>
      </c>
      <c r="V33" s="5">
        <f>SUMIFS(Data!$A:$A, Data!$I:$I,$A33,Data!$C:$C,V$1,Data!$D:$D,V$2) + SUMIFS(Data!$A:$A, Data!$J:$J,$A33,Data!$C:$C,V$1,Data!$D:$D,V$2)</f>
        <v>0</v>
      </c>
      <c r="W33" s="5">
        <f>SUMIFS(Data!$A:$A, Data!$I:$I,$A33,Data!$C:$C,W$1,Data!$D:$D,W$2) + SUMIFS(Data!$A:$A, Data!$J:$J,$A33,Data!$C:$C,W$1,Data!$D:$D,W$2)</f>
        <v>1</v>
      </c>
      <c r="X33" s="5">
        <f>SUMIFS(Data!$A:$A, Data!$I:$I,$A33,Data!$C:$C,X$1,Data!$D:$D,X$2) + SUMIFS(Data!$A:$A, Data!$J:$J,$A33,Data!$C:$C,X$1,Data!$D:$D,X$2)</f>
        <v>0</v>
      </c>
      <c r="Y33" s="5">
        <f>SUMIFS(Data!$A:$A, Data!$I:$I,$A33,Data!$C:$C,Y$1,Data!$D:$D,Y$2) + SUMIFS(Data!$A:$A, Data!$J:$J,$A33,Data!$C:$C,Y$1,Data!$D:$D,Y$2)</f>
        <v>0</v>
      </c>
      <c r="Z33" s="5">
        <f>SUMIFS(Data!$A:$A, Data!$I:$I,$A33,Data!$C:$C,Z$1,Data!$D:$D,Z$2) + SUMIFS(Data!$A:$A, Data!$J:$J,$A33,Data!$C:$C,Z$1,Data!$D:$D,Z$2)</f>
        <v>0</v>
      </c>
      <c r="AA33" s="5">
        <f>SUMIFS(Data!$A:$A, Data!$I:$I,$A33,Data!$C:$C,AA$1,Data!$D:$D,AA$2) + SUMIFS(Data!$A:$A, Data!$J:$J,$A33,Data!$C:$C,AA$1,Data!$D:$D,AA$2)</f>
        <v>0</v>
      </c>
      <c r="AB33" s="5">
        <f>SUMIFS(Data!$A:$A, Data!$I:$I,$A33,Data!$C:$C,AB$1,Data!$D:$D,AB$2) + SUMIFS(Data!$A:$A, Data!$J:$J,$A33,Data!$C:$C,AB$1,Data!$D:$D,AB$2)</f>
        <v>0</v>
      </c>
      <c r="AC33" s="5">
        <f>SUMIFS(Data!$A:$A, Data!$I:$I,$A33,Data!$C:$C,AC$1,Data!$D:$D,AC$2) + SUMIFS(Data!$A:$A, Data!$J:$J,$A33,Data!$C:$C,AC$1,Data!$D:$D,AC$2)</f>
        <v>0</v>
      </c>
      <c r="AD33" s="5">
        <f>SUMIFS(Data!$A:$A, Data!$I:$I,$A33,Data!$C:$C,AD$1,Data!$D:$D,AD$2) + SUMIFS(Data!$A:$A, Data!$J:$J,$A33,Data!$C:$C,AD$1,Data!$D:$D,AD$2)</f>
        <v>0</v>
      </c>
      <c r="AE33" s="5">
        <f>SUMIFS(Data!$A:$A, Data!$I:$I,$A33,Data!$C:$C,AE$1,Data!$D:$D,AE$2) + SUMIFS(Data!$A:$A, Data!$J:$J,$A33,Data!$C:$C,AE$1,Data!$D:$D,AE$2)</f>
        <v>0</v>
      </c>
      <c r="AF33" s="5">
        <f>SUMIFS(Data!$A:$A, Data!$I:$I,$A33,Data!$C:$C,AF$1,Data!$D:$D,AF$2) + SUMIFS(Data!$A:$A, Data!$J:$J,$A33,Data!$C:$C,AF$1,Data!$D:$D,AF$2)</f>
        <v>0</v>
      </c>
      <c r="AG33" s="5">
        <f>SUMIFS(Data!$A:$A, Data!$I:$I,$A33,Data!$C:$C,AG$1,Data!$D:$D,AG$2) + SUMIFS(Data!$A:$A, Data!$J:$J,$A33,Data!$C:$C,AG$1,Data!$D:$D,AG$2)</f>
        <v>0</v>
      </c>
      <c r="AH33" s="5">
        <f>SUMIFS(Data!$A:$A, Data!$I:$I,$A33,Data!$C:$C,AH$1,Data!$D:$D,AH$2) + SUMIFS(Data!$A:$A, Data!$J:$J,$A33,Data!$C:$C,AH$1,Data!$D:$D,AH$2)</f>
        <v>0</v>
      </c>
      <c r="AI33" s="5">
        <f>SUMIFS(Data!$A:$A, Data!$I:$I,$A33,Data!$C:$C,AI$1,Data!$D:$D,AI$2) + SUMIFS(Data!$A:$A, Data!$J:$J,$A33,Data!$C:$C,AI$1,Data!$D:$D,AI$2)</f>
        <v>0</v>
      </c>
      <c r="AJ33" s="5">
        <f>SUMIFS(Data!$A:$A, Data!$I:$I,$A33,Data!$C:$C,AJ$1,Data!$D:$D,AJ$2) + SUMIFS(Data!$A:$A, Data!$J:$J,$A33,Data!$C:$C,AJ$1,Data!$D:$D,AJ$2)</f>
        <v>0</v>
      </c>
      <c r="AK33" s="5">
        <f>SUMIFS(Data!$A:$A, Data!$I:$I,$A33,Data!$C:$C,AK$1,Data!$D:$D,AK$2) + SUMIFS(Data!$A:$A, Data!$J:$J,$A33,Data!$C:$C,AK$1,Data!$D:$D,AK$2)</f>
        <v>0</v>
      </c>
      <c r="AL33" s="5">
        <f>SUMIFS(Data!$A:$A, Data!$I:$I,$A33,Data!$C:$C,AL$1,Data!$D:$D,AL$2) + SUMIFS(Data!$A:$A, Data!$J:$J,$A33,Data!$C:$C,AL$1,Data!$D:$D,AL$2)</f>
        <v>0</v>
      </c>
      <c r="AM33" s="5">
        <f>SUMIFS(Data!$A:$A, Data!$I:$I,$A33,Data!$C:$C,AM$1,Data!$D:$D,AM$2) + SUMIFS(Data!$A:$A, Data!$J:$J,$A33,Data!$C:$C,AM$1,Data!$D:$D,AM$2)</f>
        <v>0</v>
      </c>
      <c r="AN33" s="5">
        <f>SUMIFS(Data!$A:$A, Data!$I:$I,$A33,Data!$C:$C,AN$1,Data!$D:$D,AN$2) + SUMIFS(Data!$A:$A, Data!$J:$J,$A33,Data!$C:$C,AN$1,Data!$D:$D,AN$2)</f>
        <v>0</v>
      </c>
      <c r="AO33" s="5">
        <f>SUMIFS(Data!$A:$A, Data!$I:$I,$A33,Data!$C:$C,AO$1,Data!$D:$D,AO$2) + SUMIFS(Data!$A:$A, Data!$J:$J,$A33,Data!$C:$C,AO$1,Data!$D:$D,AO$2)</f>
        <v>0</v>
      </c>
      <c r="AP33" s="5">
        <f>SUMIFS(Data!$A:$A, Data!$I:$I,$A33,Data!$C:$C,AP$1,Data!$D:$D,AP$2) + SUMIFS(Data!$A:$A, Data!$J:$J,$A33,Data!$C:$C,AP$1,Data!$D:$D,AP$2)</f>
        <v>0</v>
      </c>
      <c r="AQ33" s="5">
        <f>SUMIFS(Data!$A:$A, Data!$I:$I,$A33,Data!$C:$C,AQ$1,Data!$D:$D,AQ$2) + SUMIFS(Data!$A:$A, Data!$J:$J,$A33,Data!$C:$C,AQ$1,Data!$D:$D,AQ$2)</f>
        <v>0</v>
      </c>
      <c r="AR33" s="5">
        <f>SUMIFS(Data!$A:$A, Data!$I:$I,$A33,Data!$C:$C,AR$1,Data!$D:$D,AR$2) + SUMIFS(Data!$A:$A, Data!$J:$J,$A33,Data!$C:$C,AR$1,Data!$D:$D,AR$2)</f>
        <v>0</v>
      </c>
      <c r="AS33" s="5">
        <f>SUMIFS(Data!$A:$A, Data!$I:$I,$A33,Data!$C:$C,AS$1,Data!$D:$D,AS$2) + SUMIFS(Data!$A:$A, Data!$J:$J,$A33,Data!$C:$C,AS$1,Data!$D:$D,AS$2)</f>
        <v>0</v>
      </c>
      <c r="AT33" s="5">
        <f>SUMIFS(Data!$A:$A, Data!$I:$I,$A33,Data!$C:$C,AT$1,Data!$D:$D,AT$2) + SUMIFS(Data!$A:$A, Data!$J:$J,$A33,Data!$C:$C,AT$1,Data!$D:$D,AT$2)</f>
        <v>0</v>
      </c>
      <c r="AU33" s="5">
        <f>SUMIFS(Data!$A:$A, Data!$I:$I,$A33,Data!$C:$C,AU$1,Data!$D:$D,AU$2) + SUMIFS(Data!$A:$A, Data!$J:$J,$A33,Data!$C:$C,AU$1,Data!$D:$D,AU$2)</f>
        <v>0</v>
      </c>
      <c r="AV33" s="5">
        <f>SUMIFS(Data!$A:$A, Data!$I:$I,$A33,Data!$C:$C,AV$1,Data!$D:$D,AV$2) + SUMIFS(Data!$A:$A, Data!$J:$J,$A33,Data!$C:$C,AV$1,Data!$D:$D,AV$2)</f>
        <v>0</v>
      </c>
      <c r="AW33" s="5">
        <f>SUMIFS(Data!$A:$A, Data!$I:$I,$A33,Data!$C:$C,AW$1,Data!$D:$D,AW$2) + SUMIFS(Data!$A:$A, Data!$J:$J,$A33,Data!$C:$C,AW$1,Data!$D:$D,AW$2)</f>
        <v>0</v>
      </c>
      <c r="AX33" s="5">
        <f>SUMIFS(Data!$A:$A, Data!$I:$I,$A33,Data!$C:$C,AX$1,Data!$D:$D,AX$2) + SUMIFS(Data!$A:$A, Data!$J:$J,$A33,Data!$C:$C,AX$1,Data!$D:$D,AX$2)</f>
        <v>0</v>
      </c>
      <c r="AY33" s="5">
        <f>SUMIFS(Data!$A:$A, Data!$I:$I,$A33,Data!$C:$C,AY$1,Data!$D:$D,AY$2) + SUMIFS(Data!$A:$A, Data!$J:$J,$A33,Data!$C:$C,AY$1,Data!$D:$D,AY$2)</f>
        <v>0</v>
      </c>
      <c r="AZ33" s="5">
        <f>SUMIFS(Data!$A:$A, Data!$I:$I,$A33,Data!$C:$C,AZ$1,Data!$D:$D,AZ$2) + SUMIFS(Data!$A:$A, Data!$J:$J,$A33,Data!$C:$C,AZ$1,Data!$D:$D,AZ$2)</f>
        <v>0</v>
      </c>
      <c r="BA33" s="5">
        <f>SUMIFS(Data!$A:$A, Data!$I:$I,$A33,Data!$C:$C,BA$1,Data!$D:$D,BA$2) + SUMIFS(Data!$A:$A, Data!$J:$J,$A33,Data!$C:$C,BA$1,Data!$D:$D,BA$2)</f>
        <v>0</v>
      </c>
      <c r="BB33" s="5">
        <f>SUMIFS(Data!$A:$A, Data!$I:$I,$A33,Data!$C:$C,BB$1,Data!$D:$D,BB$2) + SUMIFS(Data!$A:$A, Data!$J:$J,$A33,Data!$C:$C,BB$1,Data!$D:$D,BB$2)</f>
        <v>0</v>
      </c>
      <c r="BC33" s="5">
        <f>SUMIFS(Data!$A:$A, Data!$I:$I,$A33,Data!$C:$C,BC$1,Data!$D:$D,BC$2) + SUMIFS(Data!$A:$A, Data!$J:$J,$A33,Data!$C:$C,BC$1,Data!$D:$D,BC$2)</f>
        <v>0</v>
      </c>
      <c r="BD33" s="5">
        <f>SUMIFS(Data!$A:$A, Data!$I:$I,$A33,Data!$C:$C,BD$1,Data!$D:$D,BD$2) + SUMIFS(Data!$A:$A, Data!$J:$J,$A33,Data!$C:$C,BD$1,Data!$D:$D,BD$2)</f>
        <v>0</v>
      </c>
      <c r="BE33" s="5">
        <f>SUMIFS(Data!$A:$A, Data!$I:$I,$A33,Data!$C:$C,BE$1,Data!$D:$D,BE$2) + SUMIFS(Data!$A:$A, Data!$J:$J,$A33,Data!$C:$C,BE$1,Data!$D:$D,BE$2)</f>
        <v>0</v>
      </c>
      <c r="BF33" s="5">
        <f>SUMIFS(Data!$A:$A, Data!$I:$I,$A33,Data!$C:$C,BF$1,Data!$D:$D,BF$2) + SUMIFS(Data!$A:$A, Data!$J:$J,$A33,Data!$C:$C,BF$1,Data!$D:$D,BF$2)</f>
        <v>0</v>
      </c>
      <c r="BG33" s="5">
        <f>SUMIFS(Data!$A:$A, Data!$I:$I,$A33,Data!$C:$C,BG$1,Data!$D:$D,BG$2) + SUMIFS(Data!$A:$A, Data!$J:$J,$A33,Data!$C:$C,BG$1,Data!$D:$D,BG$2)</f>
        <v>0</v>
      </c>
      <c r="BH33" s="5">
        <f>SUMIFS(Data!$A:$A, Data!$I:$I,$A33,Data!$C:$C,BH$1,Data!$D:$D,BH$2) + SUMIFS(Data!$A:$A, Data!$J:$J,$A33,Data!$C:$C,BH$1,Data!$D:$D,BH$2)</f>
        <v>0</v>
      </c>
      <c r="BI33" s="5">
        <f>SUMIFS(Data!$A:$A, Data!$I:$I,$A33,Data!$C:$C,BI$1,Data!$D:$D,BI$2) + SUMIFS(Data!$A:$A, Data!$J:$J,$A33,Data!$C:$C,BI$1,Data!$D:$D,BI$2)</f>
        <v>0</v>
      </c>
      <c r="BJ33" s="5">
        <f>SUMIFS(Data!$A:$A, Data!$I:$I,$A33,Data!$C:$C,BJ$1,Data!$D:$D,BJ$2) + SUMIFS(Data!$A:$A, Data!$J:$J,$A33,Data!$C:$C,BJ$1,Data!$D:$D,BJ$2)</f>
        <v>0</v>
      </c>
      <c r="BK33" s="5">
        <f>SUMIFS(Data!$A:$A, Data!$I:$I,$A33,Data!$C:$C,BK$1,Data!$D:$D,BK$2) + SUMIFS(Data!$A:$A, Data!$J:$J,$A33,Data!$C:$C,BK$1,Data!$D:$D,BK$2)</f>
        <v>0</v>
      </c>
      <c r="BL33" s="5">
        <f>SUMIFS(Data!$A:$A, Data!$I:$I,$A33,Data!$C:$C,BL$1,Data!$D:$D,BL$2) + SUMIFS(Data!$A:$A, Data!$J:$J,$A33,Data!$C:$C,BL$1,Data!$D:$D,BL$2)</f>
        <v>0</v>
      </c>
      <c r="BM33" s="5">
        <f>SUMIFS(Data!$A:$A, Data!$I:$I,$A33,Data!$C:$C,BM$1,Data!$D:$D,BM$2) + SUMIFS(Data!$A:$A, Data!$J:$J,$A33,Data!$C:$C,BM$1,Data!$D:$D,BM$2)</f>
        <v>0</v>
      </c>
      <c r="BN33" s="5">
        <f>SUMIFS(Data!$A:$A, Data!$I:$I,$A33,Data!$C:$C,BN$1,Data!$D:$D,BN$2) + SUMIFS(Data!$A:$A, Data!$J:$J,$A33,Data!$C:$C,BN$1,Data!$D:$D,BN$2)</f>
        <v>0</v>
      </c>
      <c r="BO33" s="5">
        <f>SUMIFS(Data!$A:$A, Data!$I:$I,$A33,Data!$C:$C,BO$1,Data!$D:$D,BO$2) + SUMIFS(Data!$A:$A, Data!$J:$J,$A33,Data!$C:$C,BO$1,Data!$D:$D,BO$2)</f>
        <v>0</v>
      </c>
      <c r="BP33" s="5">
        <f>SUMIFS(Data!$A:$A, Data!$I:$I,$A33,Data!$C:$C,BP$1,Data!$D:$D,BP$2) + SUMIFS(Data!$A:$A, Data!$J:$J,$A33,Data!$C:$C,BP$1,Data!$D:$D,BP$2)</f>
        <v>0</v>
      </c>
      <c r="BQ33" s="5">
        <f>SUMIFS(Data!$A:$A, Data!$I:$I,$A33,Data!$C:$C,BQ$1,Data!$D:$D,BQ$2) + SUMIFS(Data!$A:$A, Data!$J:$J,$A33,Data!$C:$C,BQ$1,Data!$D:$D,BQ$2)</f>
        <v>0</v>
      </c>
      <c r="BR33" s="5">
        <f>SUMIFS(Data!$A:$A, Data!$I:$I,$A33,Data!$C:$C,BR$1,Data!$D:$D,BR$2) + SUMIFS(Data!$A:$A, Data!$J:$J,$A33,Data!$C:$C,BR$1,Data!$D:$D,BR$2)</f>
        <v>0</v>
      </c>
      <c r="BS33" s="5">
        <f>SUMIFS(Data!$A:$A, Data!$I:$I,$A33,Data!$C:$C,BS$1,Data!$D:$D,BS$2) + SUMIFS(Data!$A:$A, Data!$J:$J,$A33,Data!$C:$C,BS$1,Data!$D:$D,BS$2)</f>
        <v>0</v>
      </c>
      <c r="BT33" s="5">
        <f>SUMIFS(Data!$A:$A, Data!$I:$I,$A33,Data!$C:$C,BT$1,Data!$D:$D,BT$2) + SUMIFS(Data!$A:$A, Data!$J:$J,$A33,Data!$C:$C,BT$1,Data!$D:$D,BT$2)</f>
        <v>0</v>
      </c>
      <c r="BU33" s="5">
        <f>SUMIFS(Data!$A:$A, Data!$I:$I,$A33,Data!$C:$C,BU$1,Data!$D:$D,BU$2) + SUMIFS(Data!$A:$A, Data!$J:$J,$A33,Data!$C:$C,BU$1,Data!$D:$D,BU$2)</f>
        <v>0</v>
      </c>
      <c r="BV33" s="5">
        <f>SUMIFS(Data!$A:$A, Data!$I:$I,$A33,Data!$C:$C,BV$1,Data!$D:$D,BV$2) + SUMIFS(Data!$A:$A, Data!$J:$J,$A33,Data!$C:$C,BV$1,Data!$D:$D,BV$2)</f>
        <v>0</v>
      </c>
      <c r="BW33" s="5">
        <f>SUMIFS(Data!$A:$A, Data!$I:$I,$A33,Data!$C:$C,BW$1,Data!$D:$D,BW$2) + SUMIFS(Data!$A:$A, Data!$J:$J,$A33,Data!$C:$C,BW$1,Data!$D:$D,BW$2)</f>
        <v>0</v>
      </c>
      <c r="BX33" s="5">
        <f>SUMIFS(Data!$A:$A, Data!$I:$I,$A33,Data!$C:$C,BX$1,Data!$D:$D,BX$2) + SUMIFS(Data!$A:$A, Data!$J:$J,$A33,Data!$C:$C,BX$1,Data!$D:$D,BX$2)</f>
        <v>0</v>
      </c>
      <c r="BY33" s="5">
        <f>SUMIFS(Data!$A:$A, Data!$I:$I,$A33,Data!$C:$C,BY$1,Data!$D:$D,BY$2) + SUMIFS(Data!$A:$A, Data!$J:$J,$A33,Data!$C:$C,BY$1,Data!$D:$D,BY$2)</f>
        <v>1</v>
      </c>
      <c r="BZ33" s="5">
        <f>SUMIFS(Data!$A:$A, Data!$I:$I,$A33,Data!$C:$C,BZ$1,Data!$D:$D,BZ$2) + SUMIFS(Data!$A:$A, Data!$J:$J,$A33,Data!$C:$C,BZ$1,Data!$D:$D,BZ$2)</f>
        <v>0</v>
      </c>
      <c r="CA33" s="5">
        <f>SUMIFS(Data!$A:$A, Data!$I:$I,$A33,Data!$C:$C,CA$1,Data!$D:$D,CA$2) + SUMIFS(Data!$A:$A, Data!$J:$J,$A33,Data!$C:$C,CA$1,Data!$D:$D,CA$2)</f>
        <v>0</v>
      </c>
      <c r="CB33" s="5">
        <f>SUMIFS(Data!$A:$A, Data!$I:$I,$A33,Data!$C:$C,CB$1,Data!$D:$D,CB$2) + SUMIFS(Data!$A:$A, Data!$J:$J,$A33,Data!$C:$C,CB$1,Data!$D:$D,CB$2)</f>
        <v>0</v>
      </c>
      <c r="CC33" s="5">
        <f>SUMIFS(Data!$A:$A, Data!$I:$I,$A33,Data!$C:$C,CC$1,Data!$D:$D,CC$2) + SUMIFS(Data!$A:$A, Data!$J:$J,$A33,Data!$C:$C,CC$1,Data!$D:$D,CC$2)</f>
        <v>0</v>
      </c>
      <c r="CD33" s="5">
        <f>SUMIFS(Data!$A:$A, Data!$I:$I,$A33,Data!$C:$C,CD$1,Data!$D:$D,CD$2) + SUMIFS(Data!$A:$A, Data!$J:$J,$A33,Data!$C:$C,CD$1,Data!$D:$D,CD$2)</f>
        <v>0</v>
      </c>
      <c r="CE33" s="5">
        <f>SUMIFS(Data!$A:$A, Data!$I:$I,$A33,Data!$C:$C,CE$1,Data!$D:$D,CE$2) + SUMIFS(Data!$A:$A, Data!$J:$J,$A33,Data!$C:$C,CE$1,Data!$D:$D,CE$2)</f>
        <v>0</v>
      </c>
      <c r="CF33" s="5">
        <f>SUMIFS(Data!$A:$A, Data!$I:$I,$A33,Data!$C:$C,CF$1,Data!$D:$D,CF$2) + SUMIFS(Data!$A:$A, Data!$J:$J,$A33,Data!$C:$C,CF$1,Data!$D:$D,CF$2)</f>
        <v>0</v>
      </c>
      <c r="CG33" s="5">
        <f>SUMIFS(Data!$A:$A, Data!$I:$I,$A33,Data!$C:$C,CG$1,Data!$D:$D,CG$2) + SUMIFS(Data!$A:$A, Data!$J:$J,$A33,Data!$C:$C,CG$1,Data!$D:$D,CG$2)</f>
        <v>0</v>
      </c>
      <c r="CH33" s="5">
        <f>SUMIFS(Data!$A:$A, Data!$I:$I,$A33,Data!$C:$C,CH$1,Data!$D:$D,CH$2) + SUMIFS(Data!$A:$A, Data!$J:$J,$A33,Data!$C:$C,CH$1,Data!$D:$D,CH$2)</f>
        <v>0</v>
      </c>
      <c r="CI33" s="5">
        <f>SUMIFS(Data!$A:$A, Data!$I:$I,$A33,Data!$C:$C,CI$1,Data!$D:$D,CI$2) + SUMIFS(Data!$A:$A, Data!$J:$J,$A33,Data!$C:$C,CI$1,Data!$D:$D,CI$2)</f>
        <v>0</v>
      </c>
      <c r="CJ33" s="5">
        <f>SUMIFS(Data!$A:$A, Data!$I:$I,$A33,Data!$C:$C,CJ$1,Data!$D:$D,CJ$2) + SUMIFS(Data!$A:$A, Data!$J:$J,$A33,Data!$C:$C,CJ$1,Data!$D:$D,CJ$2)</f>
        <v>0</v>
      </c>
      <c r="CK33" s="5">
        <f>SUMIFS(Data!$A:$A, Data!$I:$I,$A33,Data!$C:$C,CK$1,Data!$D:$D,CK$2) + SUMIFS(Data!$A:$A, Data!$J:$J,$A33,Data!$C:$C,CK$1,Data!$D:$D,CK$2)</f>
        <v>0</v>
      </c>
      <c r="CL33" s="5">
        <f>SUMIFS(Data!$A:$A, Data!$I:$I,$A33,Data!$C:$C,CL$1,Data!$D:$D,CL$2) + SUMIFS(Data!$A:$A, Data!$J:$J,$A33,Data!$C:$C,CL$1,Data!$D:$D,CL$2)</f>
        <v>0</v>
      </c>
      <c r="CM33" s="5">
        <f>SUMIFS(Data!$A:$A, Data!$I:$I,$A33,Data!$C:$C,CM$1,Data!$D:$D,CM$2) + SUMIFS(Data!$A:$A, Data!$J:$J,$A33,Data!$C:$C,CM$1,Data!$D:$D,CM$2)</f>
        <v>0</v>
      </c>
      <c r="CN33" s="5">
        <f>SUMIFS(Data!$A:$A, Data!$I:$I,$A33,Data!$C:$C,CN$1,Data!$D:$D,CN$2) + SUMIFS(Data!$A:$A, Data!$J:$J,$A33,Data!$C:$C,CN$1,Data!$D:$D,CN$2)</f>
        <v>0</v>
      </c>
      <c r="CO33" s="5">
        <f>SUMIFS(Data!$A:$A, Data!$I:$I,$A33,Data!$C:$C,CO$1,Data!$D:$D,CO$2) + SUMIFS(Data!$A:$A, Data!$J:$J,$A33,Data!$C:$C,CO$1,Data!$D:$D,CO$2)</f>
        <v>0</v>
      </c>
      <c r="CP33" s="5">
        <f>SUMIFS(Data!$A:$A, Data!$I:$I,$A33,Data!$C:$C,CP$1,Data!$D:$D,CP$2) + SUMIFS(Data!$A:$A, Data!$J:$J,$A33,Data!$C:$C,CP$1,Data!$D:$D,CP$2)</f>
        <v>0</v>
      </c>
      <c r="CQ33" s="5">
        <f>SUMIFS(Data!$A:$A, Data!$I:$I,$A33,Data!$C:$C,CQ$1,Data!$D:$D,CQ$2) + SUMIFS(Data!$A:$A, Data!$J:$J,$A33,Data!$C:$C,CQ$1,Data!$D:$D,CQ$2)</f>
        <v>0</v>
      </c>
      <c r="CR33" s="5">
        <f>SUMIFS(Data!$A:$A, Data!$I:$I,$A33,Data!$C:$C,CR$1,Data!$D:$D,CR$2) + SUMIFS(Data!$A:$A, Data!$J:$J,$A33,Data!$C:$C,CR$1,Data!$D:$D,CR$2)</f>
        <v>0</v>
      </c>
      <c r="CS33" s="5">
        <f>SUMIFS(Data!$A:$A, Data!$I:$I,$A33,Data!$C:$C,CS$1,Data!$D:$D,CS$2) + SUMIFS(Data!$A:$A, Data!$J:$J,$A33,Data!$C:$C,CS$1,Data!$D:$D,CS$2)</f>
        <v>0</v>
      </c>
      <c r="CT33" s="5">
        <f>SUMIFS(Data!$A:$A, Data!$I:$I,$A33,Data!$C:$C,CT$1,Data!$D:$D,CT$2) + SUMIFS(Data!$A:$A, Data!$J:$J,$A33,Data!$C:$C,CT$1,Data!$D:$D,CT$2)</f>
        <v>0</v>
      </c>
      <c r="CU33" s="5">
        <f>SUMIFS(Data!$A:$A, Data!$I:$I,$A33,Data!$C:$C,CU$1,Data!$D:$D,CU$2) + SUMIFS(Data!$A:$A, Data!$J:$J,$A33,Data!$C:$C,CU$1,Data!$D:$D,CU$2)</f>
        <v>0</v>
      </c>
      <c r="CV33" s="5">
        <f>SUMIFS(Data!$A:$A, Data!$I:$I,$A33,Data!$C:$C,CV$1,Data!$D:$D,CV$2) + SUMIFS(Data!$A:$A, Data!$J:$J,$A33,Data!$C:$C,CV$1,Data!$D:$D,CV$2)</f>
        <v>0</v>
      </c>
      <c r="CW33" s="5">
        <f t="shared" ref="CW33:CX33" si="32">SUMIF($B$2:$CV$2,CW$2, $B33:$CV33)</f>
        <v>1</v>
      </c>
      <c r="CX33" s="5">
        <f t="shared" si="32"/>
        <v>1</v>
      </c>
      <c r="CY33" s="5">
        <f t="shared" si="3"/>
        <v>2</v>
      </c>
    </row>
    <row r="34">
      <c r="A34" s="5" t="str">
        <f>Countries!A32</f>
        <v>FRA</v>
      </c>
      <c r="B34" s="5">
        <f>SUMIFS(Data!$A:$A, Data!$I:$I,$A34,Data!$C:$C,B$1,Data!$D:$D,B$2) + SUMIFS(Data!$A:$A, Data!$J:$J,$A34,Data!$C:$C,B$1,Data!$D:$D,B$2)</f>
        <v>0</v>
      </c>
      <c r="C34" s="5">
        <f>SUMIFS(Data!$A:$A, Data!$I:$I,$A34,Data!$C:$C,C$1,Data!$D:$D,C$2) + SUMIFS(Data!$A:$A, Data!$J:$J,$A34,Data!$C:$C,C$1,Data!$D:$D,C$2)</f>
        <v>0</v>
      </c>
      <c r="D34" s="5">
        <f>SUMIFS(Data!$A:$A, Data!$I:$I,$A34,Data!$C:$C,D$1,Data!$D:$D,D$2) + SUMIFS(Data!$A:$A, Data!$J:$J,$A34,Data!$C:$C,D$1,Data!$D:$D,D$2)</f>
        <v>0</v>
      </c>
      <c r="E34" s="5">
        <f>SUMIFS(Data!$A:$A, Data!$I:$I,$A34,Data!$C:$C,E$1,Data!$D:$D,E$2) + SUMIFS(Data!$A:$A, Data!$J:$J,$A34,Data!$C:$C,E$1,Data!$D:$D,E$2)</f>
        <v>0</v>
      </c>
      <c r="F34" s="5">
        <f>SUMIFS(Data!$A:$A, Data!$I:$I,$A34,Data!$C:$C,F$1,Data!$D:$D,F$2) + SUMIFS(Data!$A:$A, Data!$J:$J,$A34,Data!$C:$C,F$1,Data!$D:$D,F$2)</f>
        <v>0</v>
      </c>
      <c r="G34" s="5">
        <f>SUMIFS(Data!$A:$A, Data!$I:$I,$A34,Data!$C:$C,G$1,Data!$D:$D,G$2) + SUMIFS(Data!$A:$A, Data!$J:$J,$A34,Data!$C:$C,G$1,Data!$D:$D,G$2)</f>
        <v>0</v>
      </c>
      <c r="H34" s="5">
        <f>SUMIFS(Data!$A:$A, Data!$I:$I,$A34,Data!$C:$C,H$1,Data!$D:$D,H$2) + SUMIFS(Data!$A:$A, Data!$J:$J,$A34,Data!$C:$C,H$1,Data!$D:$D,H$2)</f>
        <v>0</v>
      </c>
      <c r="I34" s="5">
        <f>SUMIFS(Data!$A:$A, Data!$I:$I,$A34,Data!$C:$C,I$1,Data!$D:$D,I$2) + SUMIFS(Data!$A:$A, Data!$J:$J,$A34,Data!$C:$C,I$1,Data!$D:$D,I$2)</f>
        <v>0</v>
      </c>
      <c r="J34" s="5">
        <f>SUMIFS(Data!$A:$A, Data!$I:$I,$A34,Data!$C:$C,J$1,Data!$D:$D,J$2) + SUMIFS(Data!$A:$A, Data!$J:$J,$A34,Data!$C:$C,J$1,Data!$D:$D,J$2)</f>
        <v>0</v>
      </c>
      <c r="K34" s="5">
        <f>SUMIFS(Data!$A:$A, Data!$I:$I,$A34,Data!$C:$C,K$1,Data!$D:$D,K$2) + SUMIFS(Data!$A:$A, Data!$J:$J,$A34,Data!$C:$C,K$1,Data!$D:$D,K$2)</f>
        <v>0</v>
      </c>
      <c r="L34" s="5">
        <f>SUMIFS(Data!$A:$A, Data!$I:$I,$A34,Data!$C:$C,L$1,Data!$D:$D,L$2) + SUMIFS(Data!$A:$A, Data!$J:$J,$A34,Data!$C:$C,L$1,Data!$D:$D,L$2)</f>
        <v>0</v>
      </c>
      <c r="M34" s="5">
        <f>SUMIFS(Data!$A:$A, Data!$I:$I,$A34,Data!$C:$C,M$1,Data!$D:$D,M$2) + SUMIFS(Data!$A:$A, Data!$J:$J,$A34,Data!$C:$C,M$1,Data!$D:$D,M$2)</f>
        <v>0</v>
      </c>
      <c r="N34" s="5">
        <f>SUMIFS(Data!$A:$A, Data!$I:$I,$A34,Data!$C:$C,N$1,Data!$D:$D,N$2) + SUMIFS(Data!$A:$A, Data!$J:$J,$A34,Data!$C:$C,N$1,Data!$D:$D,N$2)</f>
        <v>0</v>
      </c>
      <c r="O34" s="5">
        <f>SUMIFS(Data!$A:$A, Data!$I:$I,$A34,Data!$C:$C,O$1,Data!$D:$D,O$2) + SUMIFS(Data!$A:$A, Data!$J:$J,$A34,Data!$C:$C,O$1,Data!$D:$D,O$2)</f>
        <v>0</v>
      </c>
      <c r="P34" s="5">
        <f>SUMIFS(Data!$A:$A, Data!$I:$I,$A34,Data!$C:$C,P$1,Data!$D:$D,P$2) + SUMIFS(Data!$A:$A, Data!$J:$J,$A34,Data!$C:$C,P$1,Data!$D:$D,P$2)</f>
        <v>0</v>
      </c>
      <c r="Q34" s="5">
        <f>SUMIFS(Data!$A:$A, Data!$I:$I,$A34,Data!$C:$C,Q$1,Data!$D:$D,Q$2) + SUMIFS(Data!$A:$A, Data!$J:$J,$A34,Data!$C:$C,Q$1,Data!$D:$D,Q$2)</f>
        <v>0</v>
      </c>
      <c r="R34" s="5">
        <f>SUMIFS(Data!$A:$A, Data!$I:$I,$A34,Data!$C:$C,R$1,Data!$D:$D,R$2) + SUMIFS(Data!$A:$A, Data!$J:$J,$A34,Data!$C:$C,R$1,Data!$D:$D,R$2)</f>
        <v>0</v>
      </c>
      <c r="S34" s="5">
        <f>SUMIFS(Data!$A:$A, Data!$I:$I,$A34,Data!$C:$C,S$1,Data!$D:$D,S$2) + SUMIFS(Data!$A:$A, Data!$J:$J,$A34,Data!$C:$C,S$1,Data!$D:$D,S$2)</f>
        <v>5</v>
      </c>
      <c r="T34" s="5">
        <f>SUMIFS(Data!$A:$A, Data!$I:$I,$A34,Data!$C:$C,T$1,Data!$D:$D,T$2) + SUMIFS(Data!$A:$A, Data!$J:$J,$A34,Data!$C:$C,T$1,Data!$D:$D,T$2)</f>
        <v>0</v>
      </c>
      <c r="U34" s="5">
        <f>SUMIFS(Data!$A:$A, Data!$I:$I,$A34,Data!$C:$C,U$1,Data!$D:$D,U$2) + SUMIFS(Data!$A:$A, Data!$J:$J,$A34,Data!$C:$C,U$1,Data!$D:$D,U$2)</f>
        <v>0</v>
      </c>
      <c r="V34" s="5">
        <f>SUMIFS(Data!$A:$A, Data!$I:$I,$A34,Data!$C:$C,V$1,Data!$D:$D,V$2) + SUMIFS(Data!$A:$A, Data!$J:$J,$A34,Data!$C:$C,V$1,Data!$D:$D,V$2)</f>
        <v>0</v>
      </c>
      <c r="W34" s="5">
        <f>SUMIFS(Data!$A:$A, Data!$I:$I,$A34,Data!$C:$C,W$1,Data!$D:$D,W$2) + SUMIFS(Data!$A:$A, Data!$J:$J,$A34,Data!$C:$C,W$1,Data!$D:$D,W$2)</f>
        <v>0</v>
      </c>
      <c r="X34" s="5">
        <f>SUMIFS(Data!$A:$A, Data!$I:$I,$A34,Data!$C:$C,X$1,Data!$D:$D,X$2) + SUMIFS(Data!$A:$A, Data!$J:$J,$A34,Data!$C:$C,X$1,Data!$D:$D,X$2)</f>
        <v>0</v>
      </c>
      <c r="Y34" s="5">
        <f>SUMIFS(Data!$A:$A, Data!$I:$I,$A34,Data!$C:$C,Y$1,Data!$D:$D,Y$2) + SUMIFS(Data!$A:$A, Data!$J:$J,$A34,Data!$C:$C,Y$1,Data!$D:$D,Y$2)</f>
        <v>0</v>
      </c>
      <c r="Z34" s="5">
        <f>SUMIFS(Data!$A:$A, Data!$I:$I,$A34,Data!$C:$C,Z$1,Data!$D:$D,Z$2) + SUMIFS(Data!$A:$A, Data!$J:$J,$A34,Data!$C:$C,Z$1,Data!$D:$D,Z$2)</f>
        <v>0</v>
      </c>
      <c r="AA34" s="5">
        <f>SUMIFS(Data!$A:$A, Data!$I:$I,$A34,Data!$C:$C,AA$1,Data!$D:$D,AA$2) + SUMIFS(Data!$A:$A, Data!$J:$J,$A34,Data!$C:$C,AA$1,Data!$D:$D,AA$2)</f>
        <v>0</v>
      </c>
      <c r="AB34" s="5">
        <f>SUMIFS(Data!$A:$A, Data!$I:$I,$A34,Data!$C:$C,AB$1,Data!$D:$D,AB$2) + SUMIFS(Data!$A:$A, Data!$J:$J,$A34,Data!$C:$C,AB$1,Data!$D:$D,AB$2)</f>
        <v>0</v>
      </c>
      <c r="AC34" s="5">
        <f>SUMIFS(Data!$A:$A, Data!$I:$I,$A34,Data!$C:$C,AC$1,Data!$D:$D,AC$2) + SUMIFS(Data!$A:$A, Data!$J:$J,$A34,Data!$C:$C,AC$1,Data!$D:$D,AC$2)</f>
        <v>0</v>
      </c>
      <c r="AD34" s="5">
        <f>SUMIFS(Data!$A:$A, Data!$I:$I,$A34,Data!$C:$C,AD$1,Data!$D:$D,AD$2) + SUMIFS(Data!$A:$A, Data!$J:$J,$A34,Data!$C:$C,AD$1,Data!$D:$D,AD$2)</f>
        <v>0</v>
      </c>
      <c r="AE34" s="5">
        <f>SUMIFS(Data!$A:$A, Data!$I:$I,$A34,Data!$C:$C,AE$1,Data!$D:$D,AE$2) + SUMIFS(Data!$A:$A, Data!$J:$J,$A34,Data!$C:$C,AE$1,Data!$D:$D,AE$2)</f>
        <v>0</v>
      </c>
      <c r="AF34" s="5">
        <f>SUMIFS(Data!$A:$A, Data!$I:$I,$A34,Data!$C:$C,AF$1,Data!$D:$D,AF$2) + SUMIFS(Data!$A:$A, Data!$J:$J,$A34,Data!$C:$C,AF$1,Data!$D:$D,AF$2)</f>
        <v>0</v>
      </c>
      <c r="AG34" s="5">
        <f>SUMIFS(Data!$A:$A, Data!$I:$I,$A34,Data!$C:$C,AG$1,Data!$D:$D,AG$2) + SUMIFS(Data!$A:$A, Data!$J:$J,$A34,Data!$C:$C,AG$1,Data!$D:$D,AG$2)</f>
        <v>0</v>
      </c>
      <c r="AH34" s="5">
        <f>SUMIFS(Data!$A:$A, Data!$I:$I,$A34,Data!$C:$C,AH$1,Data!$D:$D,AH$2) + SUMIFS(Data!$A:$A, Data!$J:$J,$A34,Data!$C:$C,AH$1,Data!$D:$D,AH$2)</f>
        <v>0</v>
      </c>
      <c r="AI34" s="5">
        <f>SUMIFS(Data!$A:$A, Data!$I:$I,$A34,Data!$C:$C,AI$1,Data!$D:$D,AI$2) + SUMIFS(Data!$A:$A, Data!$J:$J,$A34,Data!$C:$C,AI$1,Data!$D:$D,AI$2)</f>
        <v>0</v>
      </c>
      <c r="AJ34" s="5">
        <f>SUMIFS(Data!$A:$A, Data!$I:$I,$A34,Data!$C:$C,AJ$1,Data!$D:$D,AJ$2) + SUMIFS(Data!$A:$A, Data!$J:$J,$A34,Data!$C:$C,AJ$1,Data!$D:$D,AJ$2)</f>
        <v>4</v>
      </c>
      <c r="AK34" s="5">
        <f>SUMIFS(Data!$A:$A, Data!$I:$I,$A34,Data!$C:$C,AK$1,Data!$D:$D,AK$2) + SUMIFS(Data!$A:$A, Data!$J:$J,$A34,Data!$C:$C,AK$1,Data!$D:$D,AK$2)</f>
        <v>0</v>
      </c>
      <c r="AL34" s="5">
        <f>SUMIFS(Data!$A:$A, Data!$I:$I,$A34,Data!$C:$C,AL$1,Data!$D:$D,AL$2) + SUMIFS(Data!$A:$A, Data!$J:$J,$A34,Data!$C:$C,AL$1,Data!$D:$D,AL$2)</f>
        <v>0</v>
      </c>
      <c r="AM34" s="5">
        <f>SUMIFS(Data!$A:$A, Data!$I:$I,$A34,Data!$C:$C,AM$1,Data!$D:$D,AM$2) + SUMIFS(Data!$A:$A, Data!$J:$J,$A34,Data!$C:$C,AM$1,Data!$D:$D,AM$2)</f>
        <v>0</v>
      </c>
      <c r="AN34" s="5">
        <f>SUMIFS(Data!$A:$A, Data!$I:$I,$A34,Data!$C:$C,AN$1,Data!$D:$D,AN$2) + SUMIFS(Data!$A:$A, Data!$J:$J,$A34,Data!$C:$C,AN$1,Data!$D:$D,AN$2)</f>
        <v>3</v>
      </c>
      <c r="AO34" s="5">
        <f>SUMIFS(Data!$A:$A, Data!$I:$I,$A34,Data!$C:$C,AO$1,Data!$D:$D,AO$2) + SUMIFS(Data!$A:$A, Data!$J:$J,$A34,Data!$C:$C,AO$1,Data!$D:$D,AO$2)</f>
        <v>0</v>
      </c>
      <c r="AP34" s="5">
        <f>SUMIFS(Data!$A:$A, Data!$I:$I,$A34,Data!$C:$C,AP$1,Data!$D:$D,AP$2) + SUMIFS(Data!$A:$A, Data!$J:$J,$A34,Data!$C:$C,AP$1,Data!$D:$D,AP$2)</f>
        <v>1</v>
      </c>
      <c r="AQ34" s="5">
        <f>SUMIFS(Data!$A:$A, Data!$I:$I,$A34,Data!$C:$C,AQ$1,Data!$D:$D,AQ$2) + SUMIFS(Data!$A:$A, Data!$J:$J,$A34,Data!$C:$C,AQ$1,Data!$D:$D,AQ$2)</f>
        <v>0</v>
      </c>
      <c r="AR34" s="5">
        <f>SUMIFS(Data!$A:$A, Data!$I:$I,$A34,Data!$C:$C,AR$1,Data!$D:$D,AR$2) + SUMIFS(Data!$A:$A, Data!$J:$J,$A34,Data!$C:$C,AR$1,Data!$D:$D,AR$2)</f>
        <v>0</v>
      </c>
      <c r="AS34" s="5">
        <f>SUMIFS(Data!$A:$A, Data!$I:$I,$A34,Data!$C:$C,AS$1,Data!$D:$D,AS$2) + SUMIFS(Data!$A:$A, Data!$J:$J,$A34,Data!$C:$C,AS$1,Data!$D:$D,AS$2)</f>
        <v>0</v>
      </c>
      <c r="AT34" s="5">
        <f>SUMIFS(Data!$A:$A, Data!$I:$I,$A34,Data!$C:$C,AT$1,Data!$D:$D,AT$2) + SUMIFS(Data!$A:$A, Data!$J:$J,$A34,Data!$C:$C,AT$1,Data!$D:$D,AT$2)</f>
        <v>0</v>
      </c>
      <c r="AU34" s="5">
        <f>SUMIFS(Data!$A:$A, Data!$I:$I,$A34,Data!$C:$C,AU$1,Data!$D:$D,AU$2) + SUMIFS(Data!$A:$A, Data!$J:$J,$A34,Data!$C:$C,AU$1,Data!$D:$D,AU$2)</f>
        <v>0</v>
      </c>
      <c r="AV34" s="5">
        <f>SUMIFS(Data!$A:$A, Data!$I:$I,$A34,Data!$C:$C,AV$1,Data!$D:$D,AV$2) + SUMIFS(Data!$A:$A, Data!$J:$J,$A34,Data!$C:$C,AV$1,Data!$D:$D,AV$2)</f>
        <v>0</v>
      </c>
      <c r="AW34" s="5">
        <f>SUMIFS(Data!$A:$A, Data!$I:$I,$A34,Data!$C:$C,AW$1,Data!$D:$D,AW$2) + SUMIFS(Data!$A:$A, Data!$J:$J,$A34,Data!$C:$C,AW$1,Data!$D:$D,AW$2)</f>
        <v>0</v>
      </c>
      <c r="AX34" s="5">
        <f>SUMIFS(Data!$A:$A, Data!$I:$I,$A34,Data!$C:$C,AX$1,Data!$D:$D,AX$2) + SUMIFS(Data!$A:$A, Data!$J:$J,$A34,Data!$C:$C,AX$1,Data!$D:$D,AX$2)</f>
        <v>0</v>
      </c>
      <c r="AY34" s="5">
        <f>SUMIFS(Data!$A:$A, Data!$I:$I,$A34,Data!$C:$C,AY$1,Data!$D:$D,AY$2) + SUMIFS(Data!$A:$A, Data!$J:$J,$A34,Data!$C:$C,AY$1,Data!$D:$D,AY$2)</f>
        <v>2</v>
      </c>
      <c r="AZ34" s="5">
        <f>SUMIFS(Data!$A:$A, Data!$I:$I,$A34,Data!$C:$C,AZ$1,Data!$D:$D,AZ$2) + SUMIFS(Data!$A:$A, Data!$J:$J,$A34,Data!$C:$C,AZ$1,Data!$D:$D,AZ$2)</f>
        <v>0</v>
      </c>
      <c r="BA34" s="5">
        <f>SUMIFS(Data!$A:$A, Data!$I:$I,$A34,Data!$C:$C,BA$1,Data!$D:$D,BA$2) + SUMIFS(Data!$A:$A, Data!$J:$J,$A34,Data!$C:$C,BA$1,Data!$D:$D,BA$2)</f>
        <v>1</v>
      </c>
      <c r="BB34" s="5">
        <f>SUMIFS(Data!$A:$A, Data!$I:$I,$A34,Data!$C:$C,BB$1,Data!$D:$D,BB$2) + SUMIFS(Data!$A:$A, Data!$J:$J,$A34,Data!$C:$C,BB$1,Data!$D:$D,BB$2)</f>
        <v>0</v>
      </c>
      <c r="BC34" s="5">
        <f>SUMIFS(Data!$A:$A, Data!$I:$I,$A34,Data!$C:$C,BC$1,Data!$D:$D,BC$2) + SUMIFS(Data!$A:$A, Data!$J:$J,$A34,Data!$C:$C,BC$1,Data!$D:$D,BC$2)</f>
        <v>0</v>
      </c>
      <c r="BD34" s="5">
        <f>SUMIFS(Data!$A:$A, Data!$I:$I,$A34,Data!$C:$C,BD$1,Data!$D:$D,BD$2) + SUMIFS(Data!$A:$A, Data!$J:$J,$A34,Data!$C:$C,BD$1,Data!$D:$D,BD$2)</f>
        <v>0</v>
      </c>
      <c r="BE34" s="5">
        <f>SUMIFS(Data!$A:$A, Data!$I:$I,$A34,Data!$C:$C,BE$1,Data!$D:$D,BE$2) + SUMIFS(Data!$A:$A, Data!$J:$J,$A34,Data!$C:$C,BE$1,Data!$D:$D,BE$2)</f>
        <v>0</v>
      </c>
      <c r="BF34" s="5">
        <f>SUMIFS(Data!$A:$A, Data!$I:$I,$A34,Data!$C:$C,BF$1,Data!$D:$D,BF$2) + SUMIFS(Data!$A:$A, Data!$J:$J,$A34,Data!$C:$C,BF$1,Data!$D:$D,BF$2)</f>
        <v>0</v>
      </c>
      <c r="BG34" s="5">
        <f>SUMIFS(Data!$A:$A, Data!$I:$I,$A34,Data!$C:$C,BG$1,Data!$D:$D,BG$2) + SUMIFS(Data!$A:$A, Data!$J:$J,$A34,Data!$C:$C,BG$1,Data!$D:$D,BG$2)</f>
        <v>0</v>
      </c>
      <c r="BH34" s="5">
        <f>SUMIFS(Data!$A:$A, Data!$I:$I,$A34,Data!$C:$C,BH$1,Data!$D:$D,BH$2) + SUMIFS(Data!$A:$A, Data!$J:$J,$A34,Data!$C:$C,BH$1,Data!$D:$D,BH$2)</f>
        <v>0</v>
      </c>
      <c r="BI34" s="5">
        <f>SUMIFS(Data!$A:$A, Data!$I:$I,$A34,Data!$C:$C,BI$1,Data!$D:$D,BI$2) + SUMIFS(Data!$A:$A, Data!$J:$J,$A34,Data!$C:$C,BI$1,Data!$D:$D,BI$2)</f>
        <v>0</v>
      </c>
      <c r="BJ34" s="5">
        <f>SUMIFS(Data!$A:$A, Data!$I:$I,$A34,Data!$C:$C,BJ$1,Data!$D:$D,BJ$2) + SUMIFS(Data!$A:$A, Data!$J:$J,$A34,Data!$C:$C,BJ$1,Data!$D:$D,BJ$2)</f>
        <v>0</v>
      </c>
      <c r="BK34" s="5">
        <f>SUMIFS(Data!$A:$A, Data!$I:$I,$A34,Data!$C:$C,BK$1,Data!$D:$D,BK$2) + SUMIFS(Data!$A:$A, Data!$J:$J,$A34,Data!$C:$C,BK$1,Data!$D:$D,BK$2)</f>
        <v>0</v>
      </c>
      <c r="BL34" s="5">
        <f>SUMIFS(Data!$A:$A, Data!$I:$I,$A34,Data!$C:$C,BL$1,Data!$D:$D,BL$2) + SUMIFS(Data!$A:$A, Data!$J:$J,$A34,Data!$C:$C,BL$1,Data!$D:$D,BL$2)</f>
        <v>0</v>
      </c>
      <c r="BM34" s="5">
        <f>SUMIFS(Data!$A:$A, Data!$I:$I,$A34,Data!$C:$C,BM$1,Data!$D:$D,BM$2) + SUMIFS(Data!$A:$A, Data!$J:$J,$A34,Data!$C:$C,BM$1,Data!$D:$D,BM$2)</f>
        <v>0</v>
      </c>
      <c r="BN34" s="5">
        <f>SUMIFS(Data!$A:$A, Data!$I:$I,$A34,Data!$C:$C,BN$1,Data!$D:$D,BN$2) + SUMIFS(Data!$A:$A, Data!$J:$J,$A34,Data!$C:$C,BN$1,Data!$D:$D,BN$2)</f>
        <v>0</v>
      </c>
      <c r="BO34" s="5">
        <f>SUMIFS(Data!$A:$A, Data!$I:$I,$A34,Data!$C:$C,BO$1,Data!$D:$D,BO$2) + SUMIFS(Data!$A:$A, Data!$J:$J,$A34,Data!$C:$C,BO$1,Data!$D:$D,BO$2)</f>
        <v>2</v>
      </c>
      <c r="BP34" s="5">
        <f>SUMIFS(Data!$A:$A, Data!$I:$I,$A34,Data!$C:$C,BP$1,Data!$D:$D,BP$2) + SUMIFS(Data!$A:$A, Data!$J:$J,$A34,Data!$C:$C,BP$1,Data!$D:$D,BP$2)</f>
        <v>0</v>
      </c>
      <c r="BQ34" s="5">
        <f>SUMIFS(Data!$A:$A, Data!$I:$I,$A34,Data!$C:$C,BQ$1,Data!$D:$D,BQ$2) + SUMIFS(Data!$A:$A, Data!$J:$J,$A34,Data!$C:$C,BQ$1,Data!$D:$D,BQ$2)</f>
        <v>0</v>
      </c>
      <c r="BR34" s="5">
        <f>SUMIFS(Data!$A:$A, Data!$I:$I,$A34,Data!$C:$C,BR$1,Data!$D:$D,BR$2) + SUMIFS(Data!$A:$A, Data!$J:$J,$A34,Data!$C:$C,BR$1,Data!$D:$D,BR$2)</f>
        <v>0</v>
      </c>
      <c r="BS34" s="5">
        <f>SUMIFS(Data!$A:$A, Data!$I:$I,$A34,Data!$C:$C,BS$1,Data!$D:$D,BS$2) + SUMIFS(Data!$A:$A, Data!$J:$J,$A34,Data!$C:$C,BS$1,Data!$D:$D,BS$2)</f>
        <v>0</v>
      </c>
      <c r="BT34" s="5">
        <f>SUMIFS(Data!$A:$A, Data!$I:$I,$A34,Data!$C:$C,BT$1,Data!$D:$D,BT$2) + SUMIFS(Data!$A:$A, Data!$J:$J,$A34,Data!$C:$C,BT$1,Data!$D:$D,BT$2)</f>
        <v>0</v>
      </c>
      <c r="BU34" s="5">
        <f>SUMIFS(Data!$A:$A, Data!$I:$I,$A34,Data!$C:$C,BU$1,Data!$D:$D,BU$2) + SUMIFS(Data!$A:$A, Data!$J:$J,$A34,Data!$C:$C,BU$1,Data!$D:$D,BU$2)</f>
        <v>0</v>
      </c>
      <c r="BV34" s="5">
        <f>SUMIFS(Data!$A:$A, Data!$I:$I,$A34,Data!$C:$C,BV$1,Data!$D:$D,BV$2) + SUMIFS(Data!$A:$A, Data!$J:$J,$A34,Data!$C:$C,BV$1,Data!$D:$D,BV$2)</f>
        <v>0</v>
      </c>
      <c r="BW34" s="5">
        <f>SUMIFS(Data!$A:$A, Data!$I:$I,$A34,Data!$C:$C,BW$1,Data!$D:$D,BW$2) + SUMIFS(Data!$A:$A, Data!$J:$J,$A34,Data!$C:$C,BW$1,Data!$D:$D,BW$2)</f>
        <v>0</v>
      </c>
      <c r="BX34" s="5">
        <f>SUMIFS(Data!$A:$A, Data!$I:$I,$A34,Data!$C:$C,BX$1,Data!$D:$D,BX$2) + SUMIFS(Data!$A:$A, Data!$J:$J,$A34,Data!$C:$C,BX$1,Data!$D:$D,BX$2)</f>
        <v>0</v>
      </c>
      <c r="BY34" s="5">
        <f>SUMIFS(Data!$A:$A, Data!$I:$I,$A34,Data!$C:$C,BY$1,Data!$D:$D,BY$2) + SUMIFS(Data!$A:$A, Data!$J:$J,$A34,Data!$C:$C,BY$1,Data!$D:$D,BY$2)</f>
        <v>0</v>
      </c>
      <c r="BZ34" s="5">
        <f>SUMIFS(Data!$A:$A, Data!$I:$I,$A34,Data!$C:$C,BZ$1,Data!$D:$D,BZ$2) + SUMIFS(Data!$A:$A, Data!$J:$J,$A34,Data!$C:$C,BZ$1,Data!$D:$D,BZ$2)</f>
        <v>0</v>
      </c>
      <c r="CA34" s="5">
        <f>SUMIFS(Data!$A:$A, Data!$I:$I,$A34,Data!$C:$C,CA$1,Data!$D:$D,CA$2) + SUMIFS(Data!$A:$A, Data!$J:$J,$A34,Data!$C:$C,CA$1,Data!$D:$D,CA$2)</f>
        <v>0</v>
      </c>
      <c r="CB34" s="5">
        <f>SUMIFS(Data!$A:$A, Data!$I:$I,$A34,Data!$C:$C,CB$1,Data!$D:$D,CB$2) + SUMIFS(Data!$A:$A, Data!$J:$J,$A34,Data!$C:$C,CB$1,Data!$D:$D,CB$2)</f>
        <v>0</v>
      </c>
      <c r="CC34" s="5">
        <f>SUMIFS(Data!$A:$A, Data!$I:$I,$A34,Data!$C:$C,CC$1,Data!$D:$D,CC$2) + SUMIFS(Data!$A:$A, Data!$J:$J,$A34,Data!$C:$C,CC$1,Data!$D:$D,CC$2)</f>
        <v>0</v>
      </c>
      <c r="CD34" s="5">
        <f>SUMIFS(Data!$A:$A, Data!$I:$I,$A34,Data!$C:$C,CD$1,Data!$D:$D,CD$2) + SUMIFS(Data!$A:$A, Data!$J:$J,$A34,Data!$C:$C,CD$1,Data!$D:$D,CD$2)</f>
        <v>0</v>
      </c>
      <c r="CE34" s="5">
        <f>SUMIFS(Data!$A:$A, Data!$I:$I,$A34,Data!$C:$C,CE$1,Data!$D:$D,CE$2) + SUMIFS(Data!$A:$A, Data!$J:$J,$A34,Data!$C:$C,CE$1,Data!$D:$D,CE$2)</f>
        <v>0</v>
      </c>
      <c r="CF34" s="5">
        <f>SUMIFS(Data!$A:$A, Data!$I:$I,$A34,Data!$C:$C,CF$1,Data!$D:$D,CF$2) + SUMIFS(Data!$A:$A, Data!$J:$J,$A34,Data!$C:$C,CF$1,Data!$D:$D,CF$2)</f>
        <v>1</v>
      </c>
      <c r="CG34" s="5">
        <f>SUMIFS(Data!$A:$A, Data!$I:$I,$A34,Data!$C:$C,CG$1,Data!$D:$D,CG$2) + SUMIFS(Data!$A:$A, Data!$J:$J,$A34,Data!$C:$C,CG$1,Data!$D:$D,CG$2)</f>
        <v>0</v>
      </c>
      <c r="CH34" s="5">
        <f>SUMIFS(Data!$A:$A, Data!$I:$I,$A34,Data!$C:$C,CH$1,Data!$D:$D,CH$2) + SUMIFS(Data!$A:$A, Data!$J:$J,$A34,Data!$C:$C,CH$1,Data!$D:$D,CH$2)</f>
        <v>0</v>
      </c>
      <c r="CI34" s="5">
        <f>SUMIFS(Data!$A:$A, Data!$I:$I,$A34,Data!$C:$C,CI$1,Data!$D:$D,CI$2) + SUMIFS(Data!$A:$A, Data!$J:$J,$A34,Data!$C:$C,CI$1,Data!$D:$D,CI$2)</f>
        <v>0</v>
      </c>
      <c r="CJ34" s="5">
        <f>SUMIFS(Data!$A:$A, Data!$I:$I,$A34,Data!$C:$C,CJ$1,Data!$D:$D,CJ$2) + SUMIFS(Data!$A:$A, Data!$J:$J,$A34,Data!$C:$C,CJ$1,Data!$D:$D,CJ$2)</f>
        <v>0</v>
      </c>
      <c r="CK34" s="5">
        <f>SUMIFS(Data!$A:$A, Data!$I:$I,$A34,Data!$C:$C,CK$1,Data!$D:$D,CK$2) + SUMIFS(Data!$A:$A, Data!$J:$J,$A34,Data!$C:$C,CK$1,Data!$D:$D,CK$2)</f>
        <v>0</v>
      </c>
      <c r="CL34" s="5">
        <f>SUMIFS(Data!$A:$A, Data!$I:$I,$A34,Data!$C:$C,CL$1,Data!$D:$D,CL$2) + SUMIFS(Data!$A:$A, Data!$J:$J,$A34,Data!$C:$C,CL$1,Data!$D:$D,CL$2)</f>
        <v>0</v>
      </c>
      <c r="CM34" s="5">
        <f>SUMIFS(Data!$A:$A, Data!$I:$I,$A34,Data!$C:$C,CM$1,Data!$D:$D,CM$2) + SUMIFS(Data!$A:$A, Data!$J:$J,$A34,Data!$C:$C,CM$1,Data!$D:$D,CM$2)</f>
        <v>4</v>
      </c>
      <c r="CN34" s="5">
        <f>SUMIFS(Data!$A:$A, Data!$I:$I,$A34,Data!$C:$C,CN$1,Data!$D:$D,CN$2) + SUMIFS(Data!$A:$A, Data!$J:$J,$A34,Data!$C:$C,CN$1,Data!$D:$D,CN$2)</f>
        <v>0</v>
      </c>
      <c r="CO34" s="5">
        <f>SUMIFS(Data!$A:$A, Data!$I:$I,$A34,Data!$C:$C,CO$1,Data!$D:$D,CO$2) + SUMIFS(Data!$A:$A, Data!$J:$J,$A34,Data!$C:$C,CO$1,Data!$D:$D,CO$2)</f>
        <v>0</v>
      </c>
      <c r="CP34" s="5">
        <f>SUMIFS(Data!$A:$A, Data!$I:$I,$A34,Data!$C:$C,CP$1,Data!$D:$D,CP$2) + SUMIFS(Data!$A:$A, Data!$J:$J,$A34,Data!$C:$C,CP$1,Data!$D:$D,CP$2)</f>
        <v>0</v>
      </c>
      <c r="CQ34" s="5">
        <f>SUMIFS(Data!$A:$A, Data!$I:$I,$A34,Data!$C:$C,CQ$1,Data!$D:$D,CQ$2) + SUMIFS(Data!$A:$A, Data!$J:$J,$A34,Data!$C:$C,CQ$1,Data!$D:$D,CQ$2)</f>
        <v>0</v>
      </c>
      <c r="CR34" s="5">
        <f>SUMIFS(Data!$A:$A, Data!$I:$I,$A34,Data!$C:$C,CR$1,Data!$D:$D,CR$2) + SUMIFS(Data!$A:$A, Data!$J:$J,$A34,Data!$C:$C,CR$1,Data!$D:$D,CR$2)</f>
        <v>0</v>
      </c>
      <c r="CS34" s="5">
        <f>SUMIFS(Data!$A:$A, Data!$I:$I,$A34,Data!$C:$C,CS$1,Data!$D:$D,CS$2) + SUMIFS(Data!$A:$A, Data!$J:$J,$A34,Data!$C:$C,CS$1,Data!$D:$D,CS$2)</f>
        <v>0</v>
      </c>
      <c r="CT34" s="5">
        <f>SUMIFS(Data!$A:$A, Data!$I:$I,$A34,Data!$C:$C,CT$1,Data!$D:$D,CT$2) + SUMIFS(Data!$A:$A, Data!$J:$J,$A34,Data!$C:$C,CT$1,Data!$D:$D,CT$2)</f>
        <v>0</v>
      </c>
      <c r="CU34" s="5">
        <f>SUMIFS(Data!$A:$A, Data!$I:$I,$A34,Data!$C:$C,CU$1,Data!$D:$D,CU$2) + SUMIFS(Data!$A:$A, Data!$J:$J,$A34,Data!$C:$C,CU$1,Data!$D:$D,CU$2)</f>
        <v>0</v>
      </c>
      <c r="CV34" s="5">
        <f>SUMIFS(Data!$A:$A, Data!$I:$I,$A34,Data!$C:$C,CV$1,Data!$D:$D,CV$2) + SUMIFS(Data!$A:$A, Data!$J:$J,$A34,Data!$C:$C,CV$1,Data!$D:$D,CV$2)</f>
        <v>0</v>
      </c>
      <c r="CW34" s="5">
        <f t="shared" ref="CW34:CX34" si="33">SUMIF($B$2:$CV$2,CW$2, $B34:$CV34)</f>
        <v>6</v>
      </c>
      <c r="CX34" s="5">
        <f t="shared" si="33"/>
        <v>10</v>
      </c>
      <c r="CY34" s="5">
        <f t="shared" si="3"/>
        <v>23</v>
      </c>
    </row>
    <row r="35">
      <c r="A35" s="5" t="str">
        <f>Countries!A33</f>
        <v>GBR</v>
      </c>
      <c r="B35" s="5">
        <f>SUMIFS(Data!$A:$A, Data!$I:$I,$A35,Data!$C:$C,B$1,Data!$D:$D,B$2) + SUMIFS(Data!$A:$A, Data!$J:$J,$A35,Data!$C:$C,B$1,Data!$D:$D,B$2)</f>
        <v>0</v>
      </c>
      <c r="C35" s="5">
        <f>SUMIFS(Data!$A:$A, Data!$I:$I,$A35,Data!$C:$C,C$1,Data!$D:$D,C$2) + SUMIFS(Data!$A:$A, Data!$J:$J,$A35,Data!$C:$C,C$1,Data!$D:$D,C$2)</f>
        <v>0</v>
      </c>
      <c r="D35" s="5">
        <f>SUMIFS(Data!$A:$A, Data!$I:$I,$A35,Data!$C:$C,D$1,Data!$D:$D,D$2) + SUMIFS(Data!$A:$A, Data!$J:$J,$A35,Data!$C:$C,D$1,Data!$D:$D,D$2)</f>
        <v>0</v>
      </c>
      <c r="E35" s="5">
        <f>SUMIFS(Data!$A:$A, Data!$I:$I,$A35,Data!$C:$C,E$1,Data!$D:$D,E$2) + SUMIFS(Data!$A:$A, Data!$J:$J,$A35,Data!$C:$C,E$1,Data!$D:$D,E$2)</f>
        <v>0</v>
      </c>
      <c r="F35" s="5">
        <f>SUMIFS(Data!$A:$A, Data!$I:$I,$A35,Data!$C:$C,F$1,Data!$D:$D,F$2) + SUMIFS(Data!$A:$A, Data!$J:$J,$A35,Data!$C:$C,F$1,Data!$D:$D,F$2)</f>
        <v>0</v>
      </c>
      <c r="G35" s="5">
        <f>SUMIFS(Data!$A:$A, Data!$I:$I,$A35,Data!$C:$C,G$1,Data!$D:$D,G$2) + SUMIFS(Data!$A:$A, Data!$J:$J,$A35,Data!$C:$C,G$1,Data!$D:$D,G$2)</f>
        <v>0</v>
      </c>
      <c r="H35" s="5">
        <f>SUMIFS(Data!$A:$A, Data!$I:$I,$A35,Data!$C:$C,H$1,Data!$D:$D,H$2) + SUMIFS(Data!$A:$A, Data!$J:$J,$A35,Data!$C:$C,H$1,Data!$D:$D,H$2)</f>
        <v>4</v>
      </c>
      <c r="I35" s="5">
        <f>SUMIFS(Data!$A:$A, Data!$I:$I,$A35,Data!$C:$C,I$1,Data!$D:$D,I$2) + SUMIFS(Data!$A:$A, Data!$J:$J,$A35,Data!$C:$C,I$1,Data!$D:$D,I$2)</f>
        <v>0</v>
      </c>
      <c r="J35" s="5">
        <f>SUMIFS(Data!$A:$A, Data!$I:$I,$A35,Data!$C:$C,J$1,Data!$D:$D,J$2) + SUMIFS(Data!$A:$A, Data!$J:$J,$A35,Data!$C:$C,J$1,Data!$D:$D,J$2)</f>
        <v>1</v>
      </c>
      <c r="K35" s="5">
        <f>SUMIFS(Data!$A:$A, Data!$I:$I,$A35,Data!$C:$C,K$1,Data!$D:$D,K$2) + SUMIFS(Data!$A:$A, Data!$J:$J,$A35,Data!$C:$C,K$1,Data!$D:$D,K$2)</f>
        <v>0</v>
      </c>
      <c r="L35" s="5">
        <f>SUMIFS(Data!$A:$A, Data!$I:$I,$A35,Data!$C:$C,L$1,Data!$D:$D,L$2) + SUMIFS(Data!$A:$A, Data!$J:$J,$A35,Data!$C:$C,L$1,Data!$D:$D,L$2)</f>
        <v>5</v>
      </c>
      <c r="M35" s="5">
        <f>SUMIFS(Data!$A:$A, Data!$I:$I,$A35,Data!$C:$C,M$1,Data!$D:$D,M$2) + SUMIFS(Data!$A:$A, Data!$J:$J,$A35,Data!$C:$C,M$1,Data!$D:$D,M$2)</f>
        <v>0</v>
      </c>
      <c r="N35" s="5">
        <f>SUMIFS(Data!$A:$A, Data!$I:$I,$A35,Data!$C:$C,N$1,Data!$D:$D,N$2) + SUMIFS(Data!$A:$A, Data!$J:$J,$A35,Data!$C:$C,N$1,Data!$D:$D,N$2)</f>
        <v>0</v>
      </c>
      <c r="O35" s="5">
        <f>SUMIFS(Data!$A:$A, Data!$I:$I,$A35,Data!$C:$C,O$1,Data!$D:$D,O$2) + SUMIFS(Data!$A:$A, Data!$J:$J,$A35,Data!$C:$C,O$1,Data!$D:$D,O$2)</f>
        <v>0</v>
      </c>
      <c r="P35" s="5">
        <f>SUMIFS(Data!$A:$A, Data!$I:$I,$A35,Data!$C:$C,P$1,Data!$D:$D,P$2) + SUMIFS(Data!$A:$A, Data!$J:$J,$A35,Data!$C:$C,P$1,Data!$D:$D,P$2)</f>
        <v>0</v>
      </c>
      <c r="Q35" s="5">
        <f>SUMIFS(Data!$A:$A, Data!$I:$I,$A35,Data!$C:$C,Q$1,Data!$D:$D,Q$2) + SUMIFS(Data!$A:$A, Data!$J:$J,$A35,Data!$C:$C,Q$1,Data!$D:$D,Q$2)</f>
        <v>0</v>
      </c>
      <c r="R35" s="5">
        <f>SUMIFS(Data!$A:$A, Data!$I:$I,$A35,Data!$C:$C,R$1,Data!$D:$D,R$2) + SUMIFS(Data!$A:$A, Data!$J:$J,$A35,Data!$C:$C,R$1,Data!$D:$D,R$2)</f>
        <v>0</v>
      </c>
      <c r="S35" s="5">
        <f>SUMIFS(Data!$A:$A, Data!$I:$I,$A35,Data!$C:$C,S$1,Data!$D:$D,S$2) + SUMIFS(Data!$A:$A, Data!$J:$J,$A35,Data!$C:$C,S$1,Data!$D:$D,S$2)</f>
        <v>0</v>
      </c>
      <c r="T35" s="5">
        <f>SUMIFS(Data!$A:$A, Data!$I:$I,$A35,Data!$C:$C,T$1,Data!$D:$D,T$2) + SUMIFS(Data!$A:$A, Data!$J:$J,$A35,Data!$C:$C,T$1,Data!$D:$D,T$2)</f>
        <v>0</v>
      </c>
      <c r="U35" s="5">
        <f>SUMIFS(Data!$A:$A, Data!$I:$I,$A35,Data!$C:$C,U$1,Data!$D:$D,U$2) + SUMIFS(Data!$A:$A, Data!$J:$J,$A35,Data!$C:$C,U$1,Data!$D:$D,U$2)</f>
        <v>0</v>
      </c>
      <c r="V35" s="5">
        <f>SUMIFS(Data!$A:$A, Data!$I:$I,$A35,Data!$C:$C,V$1,Data!$D:$D,V$2) + SUMIFS(Data!$A:$A, Data!$J:$J,$A35,Data!$C:$C,V$1,Data!$D:$D,V$2)</f>
        <v>1</v>
      </c>
      <c r="W35" s="5">
        <f>SUMIFS(Data!$A:$A, Data!$I:$I,$A35,Data!$C:$C,W$1,Data!$D:$D,W$2) + SUMIFS(Data!$A:$A, Data!$J:$J,$A35,Data!$C:$C,W$1,Data!$D:$D,W$2)</f>
        <v>1</v>
      </c>
      <c r="X35" s="5">
        <f>SUMIFS(Data!$A:$A, Data!$I:$I,$A35,Data!$C:$C,X$1,Data!$D:$D,X$2) + SUMIFS(Data!$A:$A, Data!$J:$J,$A35,Data!$C:$C,X$1,Data!$D:$D,X$2)</f>
        <v>0</v>
      </c>
      <c r="Y35" s="5">
        <f>SUMIFS(Data!$A:$A, Data!$I:$I,$A35,Data!$C:$C,Y$1,Data!$D:$D,Y$2) + SUMIFS(Data!$A:$A, Data!$J:$J,$A35,Data!$C:$C,Y$1,Data!$D:$D,Y$2)</f>
        <v>0</v>
      </c>
      <c r="Z35" s="5">
        <f>SUMIFS(Data!$A:$A, Data!$I:$I,$A35,Data!$C:$C,Z$1,Data!$D:$D,Z$2) + SUMIFS(Data!$A:$A, Data!$J:$J,$A35,Data!$C:$C,Z$1,Data!$D:$D,Z$2)</f>
        <v>1</v>
      </c>
      <c r="AA35" s="5">
        <f>SUMIFS(Data!$A:$A, Data!$I:$I,$A35,Data!$C:$C,AA$1,Data!$D:$D,AA$2) + SUMIFS(Data!$A:$A, Data!$J:$J,$A35,Data!$C:$C,AA$1,Data!$D:$D,AA$2)</f>
        <v>0</v>
      </c>
      <c r="AB35" s="5">
        <f>SUMIFS(Data!$A:$A, Data!$I:$I,$A35,Data!$C:$C,AB$1,Data!$D:$D,AB$2) + SUMIFS(Data!$A:$A, Data!$J:$J,$A35,Data!$C:$C,AB$1,Data!$D:$D,AB$2)</f>
        <v>1</v>
      </c>
      <c r="AC35" s="5">
        <f>SUMIFS(Data!$A:$A, Data!$I:$I,$A35,Data!$C:$C,AC$1,Data!$D:$D,AC$2) + SUMIFS(Data!$A:$A, Data!$J:$J,$A35,Data!$C:$C,AC$1,Data!$D:$D,AC$2)</f>
        <v>0</v>
      </c>
      <c r="AD35" s="5">
        <f>SUMIFS(Data!$A:$A, Data!$I:$I,$A35,Data!$C:$C,AD$1,Data!$D:$D,AD$2) + SUMIFS(Data!$A:$A, Data!$J:$J,$A35,Data!$C:$C,AD$1,Data!$D:$D,AD$2)</f>
        <v>0</v>
      </c>
      <c r="AE35" s="5">
        <f>SUMIFS(Data!$A:$A, Data!$I:$I,$A35,Data!$C:$C,AE$1,Data!$D:$D,AE$2) + SUMIFS(Data!$A:$A, Data!$J:$J,$A35,Data!$C:$C,AE$1,Data!$D:$D,AE$2)</f>
        <v>0</v>
      </c>
      <c r="AF35" s="5">
        <f>SUMIFS(Data!$A:$A, Data!$I:$I,$A35,Data!$C:$C,AF$1,Data!$D:$D,AF$2) + SUMIFS(Data!$A:$A, Data!$J:$J,$A35,Data!$C:$C,AF$1,Data!$D:$D,AF$2)</f>
        <v>0</v>
      </c>
      <c r="AG35" s="5">
        <f>SUMIFS(Data!$A:$A, Data!$I:$I,$A35,Data!$C:$C,AG$1,Data!$D:$D,AG$2) + SUMIFS(Data!$A:$A, Data!$J:$J,$A35,Data!$C:$C,AG$1,Data!$D:$D,AG$2)</f>
        <v>0</v>
      </c>
      <c r="AH35" s="5">
        <f>SUMIFS(Data!$A:$A, Data!$I:$I,$A35,Data!$C:$C,AH$1,Data!$D:$D,AH$2) + SUMIFS(Data!$A:$A, Data!$J:$J,$A35,Data!$C:$C,AH$1,Data!$D:$D,AH$2)</f>
        <v>0</v>
      </c>
      <c r="AI35" s="5">
        <f>SUMIFS(Data!$A:$A, Data!$I:$I,$A35,Data!$C:$C,AI$1,Data!$D:$D,AI$2) + SUMIFS(Data!$A:$A, Data!$J:$J,$A35,Data!$C:$C,AI$1,Data!$D:$D,AI$2)</f>
        <v>0</v>
      </c>
      <c r="AJ35" s="5">
        <f>SUMIFS(Data!$A:$A, Data!$I:$I,$A35,Data!$C:$C,AJ$1,Data!$D:$D,AJ$2) + SUMIFS(Data!$A:$A, Data!$J:$J,$A35,Data!$C:$C,AJ$1,Data!$D:$D,AJ$2)</f>
        <v>1</v>
      </c>
      <c r="AK35" s="5">
        <f>SUMIFS(Data!$A:$A, Data!$I:$I,$A35,Data!$C:$C,AK$1,Data!$D:$D,AK$2) + SUMIFS(Data!$A:$A, Data!$J:$J,$A35,Data!$C:$C,AK$1,Data!$D:$D,AK$2)</f>
        <v>0</v>
      </c>
      <c r="AL35" s="5">
        <f>SUMIFS(Data!$A:$A, Data!$I:$I,$A35,Data!$C:$C,AL$1,Data!$D:$D,AL$2) + SUMIFS(Data!$A:$A, Data!$J:$J,$A35,Data!$C:$C,AL$1,Data!$D:$D,AL$2)</f>
        <v>2</v>
      </c>
      <c r="AM35" s="5">
        <f>SUMIFS(Data!$A:$A, Data!$I:$I,$A35,Data!$C:$C,AM$1,Data!$D:$D,AM$2) + SUMIFS(Data!$A:$A, Data!$J:$J,$A35,Data!$C:$C,AM$1,Data!$D:$D,AM$2)</f>
        <v>0</v>
      </c>
      <c r="AN35" s="5">
        <f>SUMIFS(Data!$A:$A, Data!$I:$I,$A35,Data!$C:$C,AN$1,Data!$D:$D,AN$2) + SUMIFS(Data!$A:$A, Data!$J:$J,$A35,Data!$C:$C,AN$1,Data!$D:$D,AN$2)</f>
        <v>4</v>
      </c>
      <c r="AO35" s="5">
        <f>SUMIFS(Data!$A:$A, Data!$I:$I,$A35,Data!$C:$C,AO$1,Data!$D:$D,AO$2) + SUMIFS(Data!$A:$A, Data!$J:$J,$A35,Data!$C:$C,AO$1,Data!$D:$D,AO$2)</f>
        <v>0</v>
      </c>
      <c r="AP35" s="5">
        <f>SUMIFS(Data!$A:$A, Data!$I:$I,$A35,Data!$C:$C,AP$1,Data!$D:$D,AP$2) + SUMIFS(Data!$A:$A, Data!$J:$J,$A35,Data!$C:$C,AP$1,Data!$D:$D,AP$2)</f>
        <v>0</v>
      </c>
      <c r="AQ35" s="5">
        <f>SUMIFS(Data!$A:$A, Data!$I:$I,$A35,Data!$C:$C,AQ$1,Data!$D:$D,AQ$2) + SUMIFS(Data!$A:$A, Data!$J:$J,$A35,Data!$C:$C,AQ$1,Data!$D:$D,AQ$2)</f>
        <v>0</v>
      </c>
      <c r="AR35" s="5">
        <f>SUMIFS(Data!$A:$A, Data!$I:$I,$A35,Data!$C:$C,AR$1,Data!$D:$D,AR$2) + SUMIFS(Data!$A:$A, Data!$J:$J,$A35,Data!$C:$C,AR$1,Data!$D:$D,AR$2)</f>
        <v>0</v>
      </c>
      <c r="AS35" s="5">
        <f>SUMIFS(Data!$A:$A, Data!$I:$I,$A35,Data!$C:$C,AS$1,Data!$D:$D,AS$2) + SUMIFS(Data!$A:$A, Data!$J:$J,$A35,Data!$C:$C,AS$1,Data!$D:$D,AS$2)</f>
        <v>0</v>
      </c>
      <c r="AT35" s="5">
        <f>SUMIFS(Data!$A:$A, Data!$I:$I,$A35,Data!$C:$C,AT$1,Data!$D:$D,AT$2) + SUMIFS(Data!$A:$A, Data!$J:$J,$A35,Data!$C:$C,AT$1,Data!$D:$D,AT$2)</f>
        <v>0</v>
      </c>
      <c r="AU35" s="5">
        <f>SUMIFS(Data!$A:$A, Data!$I:$I,$A35,Data!$C:$C,AU$1,Data!$D:$D,AU$2) + SUMIFS(Data!$A:$A, Data!$J:$J,$A35,Data!$C:$C,AU$1,Data!$D:$D,AU$2)</f>
        <v>0</v>
      </c>
      <c r="AV35" s="5">
        <f>SUMIFS(Data!$A:$A, Data!$I:$I,$A35,Data!$C:$C,AV$1,Data!$D:$D,AV$2) + SUMIFS(Data!$A:$A, Data!$J:$J,$A35,Data!$C:$C,AV$1,Data!$D:$D,AV$2)</f>
        <v>0</v>
      </c>
      <c r="AW35" s="5">
        <f>SUMIFS(Data!$A:$A, Data!$I:$I,$A35,Data!$C:$C,AW$1,Data!$D:$D,AW$2) + SUMIFS(Data!$A:$A, Data!$J:$J,$A35,Data!$C:$C,AW$1,Data!$D:$D,AW$2)</f>
        <v>0</v>
      </c>
      <c r="AX35" s="5">
        <f>SUMIFS(Data!$A:$A, Data!$I:$I,$A35,Data!$C:$C,AX$1,Data!$D:$D,AX$2) + SUMIFS(Data!$A:$A, Data!$J:$J,$A35,Data!$C:$C,AX$1,Data!$D:$D,AX$2)</f>
        <v>11</v>
      </c>
      <c r="AY35" s="5">
        <f>SUMIFS(Data!$A:$A, Data!$I:$I,$A35,Data!$C:$C,AY$1,Data!$D:$D,AY$2) + SUMIFS(Data!$A:$A, Data!$J:$J,$A35,Data!$C:$C,AY$1,Data!$D:$D,AY$2)</f>
        <v>0</v>
      </c>
      <c r="AZ35" s="5">
        <f>SUMIFS(Data!$A:$A, Data!$I:$I,$A35,Data!$C:$C,AZ$1,Data!$D:$D,AZ$2) + SUMIFS(Data!$A:$A, Data!$J:$J,$A35,Data!$C:$C,AZ$1,Data!$D:$D,AZ$2)</f>
        <v>0</v>
      </c>
      <c r="BA35" s="5">
        <f>SUMIFS(Data!$A:$A, Data!$I:$I,$A35,Data!$C:$C,BA$1,Data!$D:$D,BA$2) + SUMIFS(Data!$A:$A, Data!$J:$J,$A35,Data!$C:$C,BA$1,Data!$D:$D,BA$2)</f>
        <v>1</v>
      </c>
      <c r="BB35" s="5">
        <f>SUMIFS(Data!$A:$A, Data!$I:$I,$A35,Data!$C:$C,BB$1,Data!$D:$D,BB$2) + SUMIFS(Data!$A:$A, Data!$J:$J,$A35,Data!$C:$C,BB$1,Data!$D:$D,BB$2)</f>
        <v>0</v>
      </c>
      <c r="BC35" s="5">
        <f>SUMIFS(Data!$A:$A, Data!$I:$I,$A35,Data!$C:$C,BC$1,Data!$D:$D,BC$2) + SUMIFS(Data!$A:$A, Data!$J:$J,$A35,Data!$C:$C,BC$1,Data!$D:$D,BC$2)</f>
        <v>0</v>
      </c>
      <c r="BD35" s="5">
        <f>SUMIFS(Data!$A:$A, Data!$I:$I,$A35,Data!$C:$C,BD$1,Data!$D:$D,BD$2) + SUMIFS(Data!$A:$A, Data!$J:$J,$A35,Data!$C:$C,BD$1,Data!$D:$D,BD$2)</f>
        <v>0</v>
      </c>
      <c r="BE35" s="5">
        <f>SUMIFS(Data!$A:$A, Data!$I:$I,$A35,Data!$C:$C,BE$1,Data!$D:$D,BE$2) + SUMIFS(Data!$A:$A, Data!$J:$J,$A35,Data!$C:$C,BE$1,Data!$D:$D,BE$2)</f>
        <v>0</v>
      </c>
      <c r="BF35" s="5">
        <f>SUMIFS(Data!$A:$A, Data!$I:$I,$A35,Data!$C:$C,BF$1,Data!$D:$D,BF$2) + SUMIFS(Data!$A:$A, Data!$J:$J,$A35,Data!$C:$C,BF$1,Data!$D:$D,BF$2)</f>
        <v>0</v>
      </c>
      <c r="BG35" s="5">
        <f>SUMIFS(Data!$A:$A, Data!$I:$I,$A35,Data!$C:$C,BG$1,Data!$D:$D,BG$2) + SUMIFS(Data!$A:$A, Data!$J:$J,$A35,Data!$C:$C,BG$1,Data!$D:$D,BG$2)</f>
        <v>0</v>
      </c>
      <c r="BH35" s="5">
        <f>SUMIFS(Data!$A:$A, Data!$I:$I,$A35,Data!$C:$C,BH$1,Data!$D:$D,BH$2) + SUMIFS(Data!$A:$A, Data!$J:$J,$A35,Data!$C:$C,BH$1,Data!$D:$D,BH$2)</f>
        <v>0</v>
      </c>
      <c r="BI35" s="5">
        <f>SUMIFS(Data!$A:$A, Data!$I:$I,$A35,Data!$C:$C,BI$1,Data!$D:$D,BI$2) + SUMIFS(Data!$A:$A, Data!$J:$J,$A35,Data!$C:$C,BI$1,Data!$D:$D,BI$2)</f>
        <v>9</v>
      </c>
      <c r="BJ35" s="5">
        <f>SUMIFS(Data!$A:$A, Data!$I:$I,$A35,Data!$C:$C,BJ$1,Data!$D:$D,BJ$2) + SUMIFS(Data!$A:$A, Data!$J:$J,$A35,Data!$C:$C,BJ$1,Data!$D:$D,BJ$2)</f>
        <v>0</v>
      </c>
      <c r="BK35" s="5">
        <f>SUMIFS(Data!$A:$A, Data!$I:$I,$A35,Data!$C:$C,BK$1,Data!$D:$D,BK$2) + SUMIFS(Data!$A:$A, Data!$J:$J,$A35,Data!$C:$C,BK$1,Data!$D:$D,BK$2)</f>
        <v>0</v>
      </c>
      <c r="BL35" s="5">
        <f>SUMIFS(Data!$A:$A, Data!$I:$I,$A35,Data!$C:$C,BL$1,Data!$D:$D,BL$2) + SUMIFS(Data!$A:$A, Data!$J:$J,$A35,Data!$C:$C,BL$1,Data!$D:$D,BL$2)</f>
        <v>0</v>
      </c>
      <c r="BM35" s="5">
        <f>SUMIFS(Data!$A:$A, Data!$I:$I,$A35,Data!$C:$C,BM$1,Data!$D:$D,BM$2) + SUMIFS(Data!$A:$A, Data!$J:$J,$A35,Data!$C:$C,BM$1,Data!$D:$D,BM$2)</f>
        <v>0</v>
      </c>
      <c r="BN35" s="5">
        <f>SUMIFS(Data!$A:$A, Data!$I:$I,$A35,Data!$C:$C,BN$1,Data!$D:$D,BN$2) + SUMIFS(Data!$A:$A, Data!$J:$J,$A35,Data!$C:$C,BN$1,Data!$D:$D,BN$2)</f>
        <v>0</v>
      </c>
      <c r="BO35" s="5">
        <f>SUMIFS(Data!$A:$A, Data!$I:$I,$A35,Data!$C:$C,BO$1,Data!$D:$D,BO$2) + SUMIFS(Data!$A:$A, Data!$J:$J,$A35,Data!$C:$C,BO$1,Data!$D:$D,BO$2)</f>
        <v>1</v>
      </c>
      <c r="BP35" s="5">
        <f>SUMIFS(Data!$A:$A, Data!$I:$I,$A35,Data!$C:$C,BP$1,Data!$D:$D,BP$2) + SUMIFS(Data!$A:$A, Data!$J:$J,$A35,Data!$C:$C,BP$1,Data!$D:$D,BP$2)</f>
        <v>1</v>
      </c>
      <c r="BQ35" s="5">
        <f>SUMIFS(Data!$A:$A, Data!$I:$I,$A35,Data!$C:$C,BQ$1,Data!$D:$D,BQ$2) + SUMIFS(Data!$A:$A, Data!$J:$J,$A35,Data!$C:$C,BQ$1,Data!$D:$D,BQ$2)</f>
        <v>0</v>
      </c>
      <c r="BR35" s="5">
        <f>SUMIFS(Data!$A:$A, Data!$I:$I,$A35,Data!$C:$C,BR$1,Data!$D:$D,BR$2) + SUMIFS(Data!$A:$A, Data!$J:$J,$A35,Data!$C:$C,BR$1,Data!$D:$D,BR$2)</f>
        <v>0</v>
      </c>
      <c r="BS35" s="5">
        <f>SUMIFS(Data!$A:$A, Data!$I:$I,$A35,Data!$C:$C,BS$1,Data!$D:$D,BS$2) + SUMIFS(Data!$A:$A, Data!$J:$J,$A35,Data!$C:$C,BS$1,Data!$D:$D,BS$2)</f>
        <v>0</v>
      </c>
      <c r="BT35" s="5">
        <f>SUMIFS(Data!$A:$A, Data!$I:$I,$A35,Data!$C:$C,BT$1,Data!$D:$D,BT$2) + SUMIFS(Data!$A:$A, Data!$J:$J,$A35,Data!$C:$C,BT$1,Data!$D:$D,BT$2)</f>
        <v>1</v>
      </c>
      <c r="BU35" s="5">
        <f>SUMIFS(Data!$A:$A, Data!$I:$I,$A35,Data!$C:$C,BU$1,Data!$D:$D,BU$2) + SUMIFS(Data!$A:$A, Data!$J:$J,$A35,Data!$C:$C,BU$1,Data!$D:$D,BU$2)</f>
        <v>0</v>
      </c>
      <c r="BV35" s="5">
        <f>SUMIFS(Data!$A:$A, Data!$I:$I,$A35,Data!$C:$C,BV$1,Data!$D:$D,BV$2) + SUMIFS(Data!$A:$A, Data!$J:$J,$A35,Data!$C:$C,BV$1,Data!$D:$D,BV$2)</f>
        <v>0</v>
      </c>
      <c r="BW35" s="5">
        <f>SUMIFS(Data!$A:$A, Data!$I:$I,$A35,Data!$C:$C,BW$1,Data!$D:$D,BW$2) + SUMIFS(Data!$A:$A, Data!$J:$J,$A35,Data!$C:$C,BW$1,Data!$D:$D,BW$2)</f>
        <v>0</v>
      </c>
      <c r="BX35" s="5">
        <f>SUMIFS(Data!$A:$A, Data!$I:$I,$A35,Data!$C:$C,BX$1,Data!$D:$D,BX$2) + SUMIFS(Data!$A:$A, Data!$J:$J,$A35,Data!$C:$C,BX$1,Data!$D:$D,BX$2)</f>
        <v>0</v>
      </c>
      <c r="BY35" s="5">
        <f>SUMIFS(Data!$A:$A, Data!$I:$I,$A35,Data!$C:$C,BY$1,Data!$D:$D,BY$2) + SUMIFS(Data!$A:$A, Data!$J:$J,$A35,Data!$C:$C,BY$1,Data!$D:$D,BY$2)</f>
        <v>1</v>
      </c>
      <c r="BZ35" s="5">
        <f>SUMIFS(Data!$A:$A, Data!$I:$I,$A35,Data!$C:$C,BZ$1,Data!$D:$D,BZ$2) + SUMIFS(Data!$A:$A, Data!$J:$J,$A35,Data!$C:$C,BZ$1,Data!$D:$D,BZ$2)</f>
        <v>0</v>
      </c>
      <c r="CA35" s="5">
        <f>SUMIFS(Data!$A:$A, Data!$I:$I,$A35,Data!$C:$C,CA$1,Data!$D:$D,CA$2) + SUMIFS(Data!$A:$A, Data!$J:$J,$A35,Data!$C:$C,CA$1,Data!$D:$D,CA$2)</f>
        <v>0</v>
      </c>
      <c r="CB35" s="5">
        <f>SUMIFS(Data!$A:$A, Data!$I:$I,$A35,Data!$C:$C,CB$1,Data!$D:$D,CB$2) + SUMIFS(Data!$A:$A, Data!$J:$J,$A35,Data!$C:$C,CB$1,Data!$D:$D,CB$2)</f>
        <v>0</v>
      </c>
      <c r="CC35" s="5">
        <f>SUMIFS(Data!$A:$A, Data!$I:$I,$A35,Data!$C:$C,CC$1,Data!$D:$D,CC$2) + SUMIFS(Data!$A:$A, Data!$J:$J,$A35,Data!$C:$C,CC$1,Data!$D:$D,CC$2)</f>
        <v>0</v>
      </c>
      <c r="CD35" s="5">
        <f>SUMIFS(Data!$A:$A, Data!$I:$I,$A35,Data!$C:$C,CD$1,Data!$D:$D,CD$2) + SUMIFS(Data!$A:$A, Data!$J:$J,$A35,Data!$C:$C,CD$1,Data!$D:$D,CD$2)</f>
        <v>0</v>
      </c>
      <c r="CE35" s="5">
        <f>SUMIFS(Data!$A:$A, Data!$I:$I,$A35,Data!$C:$C,CE$1,Data!$D:$D,CE$2) + SUMIFS(Data!$A:$A, Data!$J:$J,$A35,Data!$C:$C,CE$1,Data!$D:$D,CE$2)</f>
        <v>0</v>
      </c>
      <c r="CF35" s="5">
        <f>SUMIFS(Data!$A:$A, Data!$I:$I,$A35,Data!$C:$C,CF$1,Data!$D:$D,CF$2) + SUMIFS(Data!$A:$A, Data!$J:$J,$A35,Data!$C:$C,CF$1,Data!$D:$D,CF$2)</f>
        <v>1</v>
      </c>
      <c r="CG35" s="5">
        <f>SUMIFS(Data!$A:$A, Data!$I:$I,$A35,Data!$C:$C,CG$1,Data!$D:$D,CG$2) + SUMIFS(Data!$A:$A, Data!$J:$J,$A35,Data!$C:$C,CG$1,Data!$D:$D,CG$2)</f>
        <v>0</v>
      </c>
      <c r="CH35" s="5">
        <f>SUMIFS(Data!$A:$A, Data!$I:$I,$A35,Data!$C:$C,CH$1,Data!$D:$D,CH$2) + SUMIFS(Data!$A:$A, Data!$J:$J,$A35,Data!$C:$C,CH$1,Data!$D:$D,CH$2)</f>
        <v>0</v>
      </c>
      <c r="CI35" s="5">
        <f>SUMIFS(Data!$A:$A, Data!$I:$I,$A35,Data!$C:$C,CI$1,Data!$D:$D,CI$2) + SUMIFS(Data!$A:$A, Data!$J:$J,$A35,Data!$C:$C,CI$1,Data!$D:$D,CI$2)</f>
        <v>0</v>
      </c>
      <c r="CJ35" s="5">
        <f>SUMIFS(Data!$A:$A, Data!$I:$I,$A35,Data!$C:$C,CJ$1,Data!$D:$D,CJ$2) + SUMIFS(Data!$A:$A, Data!$J:$J,$A35,Data!$C:$C,CJ$1,Data!$D:$D,CJ$2)</f>
        <v>0</v>
      </c>
      <c r="CK35" s="5">
        <f>SUMIFS(Data!$A:$A, Data!$I:$I,$A35,Data!$C:$C,CK$1,Data!$D:$D,CK$2) + SUMIFS(Data!$A:$A, Data!$J:$J,$A35,Data!$C:$C,CK$1,Data!$D:$D,CK$2)</f>
        <v>1</v>
      </c>
      <c r="CL35" s="5">
        <f>SUMIFS(Data!$A:$A, Data!$I:$I,$A35,Data!$C:$C,CL$1,Data!$D:$D,CL$2) + SUMIFS(Data!$A:$A, Data!$J:$J,$A35,Data!$C:$C,CL$1,Data!$D:$D,CL$2)</f>
        <v>0</v>
      </c>
      <c r="CM35" s="5">
        <f>SUMIFS(Data!$A:$A, Data!$I:$I,$A35,Data!$C:$C,CM$1,Data!$D:$D,CM$2) + SUMIFS(Data!$A:$A, Data!$J:$J,$A35,Data!$C:$C,CM$1,Data!$D:$D,CM$2)</f>
        <v>0</v>
      </c>
      <c r="CN35" s="5">
        <f>SUMIFS(Data!$A:$A, Data!$I:$I,$A35,Data!$C:$C,CN$1,Data!$D:$D,CN$2) + SUMIFS(Data!$A:$A, Data!$J:$J,$A35,Data!$C:$C,CN$1,Data!$D:$D,CN$2)</f>
        <v>0</v>
      </c>
      <c r="CO35" s="5">
        <f>SUMIFS(Data!$A:$A, Data!$I:$I,$A35,Data!$C:$C,CO$1,Data!$D:$D,CO$2) + SUMIFS(Data!$A:$A, Data!$J:$J,$A35,Data!$C:$C,CO$1,Data!$D:$D,CO$2)</f>
        <v>0</v>
      </c>
      <c r="CP35" s="5">
        <f>SUMIFS(Data!$A:$A, Data!$I:$I,$A35,Data!$C:$C,CP$1,Data!$D:$D,CP$2) + SUMIFS(Data!$A:$A, Data!$J:$J,$A35,Data!$C:$C,CP$1,Data!$D:$D,CP$2)</f>
        <v>0</v>
      </c>
      <c r="CQ35" s="5">
        <f>SUMIFS(Data!$A:$A, Data!$I:$I,$A35,Data!$C:$C,CQ$1,Data!$D:$D,CQ$2) + SUMIFS(Data!$A:$A, Data!$J:$J,$A35,Data!$C:$C,CQ$1,Data!$D:$D,CQ$2)</f>
        <v>0</v>
      </c>
      <c r="CR35" s="5">
        <f>SUMIFS(Data!$A:$A, Data!$I:$I,$A35,Data!$C:$C,CR$1,Data!$D:$D,CR$2) + SUMIFS(Data!$A:$A, Data!$J:$J,$A35,Data!$C:$C,CR$1,Data!$D:$D,CR$2)</f>
        <v>0</v>
      </c>
      <c r="CS35" s="5">
        <f>SUMIFS(Data!$A:$A, Data!$I:$I,$A35,Data!$C:$C,CS$1,Data!$D:$D,CS$2) + SUMIFS(Data!$A:$A, Data!$J:$J,$A35,Data!$C:$C,CS$1,Data!$D:$D,CS$2)</f>
        <v>0</v>
      </c>
      <c r="CT35" s="5">
        <f>SUMIFS(Data!$A:$A, Data!$I:$I,$A35,Data!$C:$C,CT$1,Data!$D:$D,CT$2) + SUMIFS(Data!$A:$A, Data!$J:$J,$A35,Data!$C:$C,CT$1,Data!$D:$D,CT$2)</f>
        <v>0</v>
      </c>
      <c r="CU35" s="5">
        <f>SUMIFS(Data!$A:$A, Data!$I:$I,$A35,Data!$C:$C,CU$1,Data!$D:$D,CU$2) + SUMIFS(Data!$A:$A, Data!$J:$J,$A35,Data!$C:$C,CU$1,Data!$D:$D,CU$2)</f>
        <v>0</v>
      </c>
      <c r="CV35" s="5">
        <f>SUMIFS(Data!$A:$A, Data!$I:$I,$A35,Data!$C:$C,CV$1,Data!$D:$D,CV$2) + SUMIFS(Data!$A:$A, Data!$J:$J,$A35,Data!$C:$C,CV$1,Data!$D:$D,CV$2)</f>
        <v>0</v>
      </c>
      <c r="CW35" s="5">
        <f t="shared" ref="CW35:CX35" si="34">SUMIF($B$2:$CV$2,CW$2, $B35:$CV35)</f>
        <v>18</v>
      </c>
      <c r="CX35" s="5">
        <f t="shared" si="34"/>
        <v>26</v>
      </c>
      <c r="CY35" s="5">
        <f t="shared" si="3"/>
        <v>48</v>
      </c>
    </row>
    <row r="36">
      <c r="A36" s="5" t="str">
        <f>Countries!A34</f>
        <v>GEO</v>
      </c>
      <c r="B36" s="5">
        <f>SUMIFS(Data!$A:$A, Data!$I:$I,$A36,Data!$C:$C,B$1,Data!$D:$D,B$2) + SUMIFS(Data!$A:$A, Data!$J:$J,$A36,Data!$C:$C,B$1,Data!$D:$D,B$2)</f>
        <v>0</v>
      </c>
      <c r="C36" s="5">
        <f>SUMIFS(Data!$A:$A, Data!$I:$I,$A36,Data!$C:$C,C$1,Data!$D:$D,C$2) + SUMIFS(Data!$A:$A, Data!$J:$J,$A36,Data!$C:$C,C$1,Data!$D:$D,C$2)</f>
        <v>0</v>
      </c>
      <c r="D36" s="5">
        <f>SUMIFS(Data!$A:$A, Data!$I:$I,$A36,Data!$C:$C,D$1,Data!$D:$D,D$2) + SUMIFS(Data!$A:$A, Data!$J:$J,$A36,Data!$C:$C,D$1,Data!$D:$D,D$2)</f>
        <v>0</v>
      </c>
      <c r="E36" s="5">
        <f>SUMIFS(Data!$A:$A, Data!$I:$I,$A36,Data!$C:$C,E$1,Data!$D:$D,E$2) + SUMIFS(Data!$A:$A, Data!$J:$J,$A36,Data!$C:$C,E$1,Data!$D:$D,E$2)</f>
        <v>0</v>
      </c>
      <c r="F36" s="5">
        <f>SUMIFS(Data!$A:$A, Data!$I:$I,$A36,Data!$C:$C,F$1,Data!$D:$D,F$2) + SUMIFS(Data!$A:$A, Data!$J:$J,$A36,Data!$C:$C,F$1,Data!$D:$D,F$2)</f>
        <v>0</v>
      </c>
      <c r="G36" s="5">
        <f>SUMIFS(Data!$A:$A, Data!$I:$I,$A36,Data!$C:$C,G$1,Data!$D:$D,G$2) + SUMIFS(Data!$A:$A, Data!$J:$J,$A36,Data!$C:$C,G$1,Data!$D:$D,G$2)</f>
        <v>0</v>
      </c>
      <c r="H36" s="5">
        <f>SUMIFS(Data!$A:$A, Data!$I:$I,$A36,Data!$C:$C,H$1,Data!$D:$D,H$2) + SUMIFS(Data!$A:$A, Data!$J:$J,$A36,Data!$C:$C,H$1,Data!$D:$D,H$2)</f>
        <v>0</v>
      </c>
      <c r="I36" s="5">
        <f>SUMIFS(Data!$A:$A, Data!$I:$I,$A36,Data!$C:$C,I$1,Data!$D:$D,I$2) + SUMIFS(Data!$A:$A, Data!$J:$J,$A36,Data!$C:$C,I$1,Data!$D:$D,I$2)</f>
        <v>0</v>
      </c>
      <c r="J36" s="5">
        <f>SUMIFS(Data!$A:$A, Data!$I:$I,$A36,Data!$C:$C,J$1,Data!$D:$D,J$2) + SUMIFS(Data!$A:$A, Data!$J:$J,$A36,Data!$C:$C,J$1,Data!$D:$D,J$2)</f>
        <v>0</v>
      </c>
      <c r="K36" s="5">
        <f>SUMIFS(Data!$A:$A, Data!$I:$I,$A36,Data!$C:$C,K$1,Data!$D:$D,K$2) + SUMIFS(Data!$A:$A, Data!$J:$J,$A36,Data!$C:$C,K$1,Data!$D:$D,K$2)</f>
        <v>0</v>
      </c>
      <c r="L36" s="5">
        <f>SUMIFS(Data!$A:$A, Data!$I:$I,$A36,Data!$C:$C,L$1,Data!$D:$D,L$2) + SUMIFS(Data!$A:$A, Data!$J:$J,$A36,Data!$C:$C,L$1,Data!$D:$D,L$2)</f>
        <v>0</v>
      </c>
      <c r="M36" s="5">
        <f>SUMIFS(Data!$A:$A, Data!$I:$I,$A36,Data!$C:$C,M$1,Data!$D:$D,M$2) + SUMIFS(Data!$A:$A, Data!$J:$J,$A36,Data!$C:$C,M$1,Data!$D:$D,M$2)</f>
        <v>0</v>
      </c>
      <c r="N36" s="5">
        <f>SUMIFS(Data!$A:$A, Data!$I:$I,$A36,Data!$C:$C,N$1,Data!$D:$D,N$2) + SUMIFS(Data!$A:$A, Data!$J:$J,$A36,Data!$C:$C,N$1,Data!$D:$D,N$2)</f>
        <v>0</v>
      </c>
      <c r="O36" s="5">
        <f>SUMIFS(Data!$A:$A, Data!$I:$I,$A36,Data!$C:$C,O$1,Data!$D:$D,O$2) + SUMIFS(Data!$A:$A, Data!$J:$J,$A36,Data!$C:$C,O$1,Data!$D:$D,O$2)</f>
        <v>0</v>
      </c>
      <c r="P36" s="5">
        <f>SUMIFS(Data!$A:$A, Data!$I:$I,$A36,Data!$C:$C,P$1,Data!$D:$D,P$2) + SUMIFS(Data!$A:$A, Data!$J:$J,$A36,Data!$C:$C,P$1,Data!$D:$D,P$2)</f>
        <v>0</v>
      </c>
      <c r="Q36" s="5">
        <f>SUMIFS(Data!$A:$A, Data!$I:$I,$A36,Data!$C:$C,Q$1,Data!$D:$D,Q$2) + SUMIFS(Data!$A:$A, Data!$J:$J,$A36,Data!$C:$C,Q$1,Data!$D:$D,Q$2)</f>
        <v>0</v>
      </c>
      <c r="R36" s="5">
        <f>SUMIFS(Data!$A:$A, Data!$I:$I,$A36,Data!$C:$C,R$1,Data!$D:$D,R$2) + SUMIFS(Data!$A:$A, Data!$J:$J,$A36,Data!$C:$C,R$1,Data!$D:$D,R$2)</f>
        <v>0</v>
      </c>
      <c r="S36" s="5">
        <f>SUMIFS(Data!$A:$A, Data!$I:$I,$A36,Data!$C:$C,S$1,Data!$D:$D,S$2) + SUMIFS(Data!$A:$A, Data!$J:$J,$A36,Data!$C:$C,S$1,Data!$D:$D,S$2)</f>
        <v>0</v>
      </c>
      <c r="T36" s="5">
        <f>SUMIFS(Data!$A:$A, Data!$I:$I,$A36,Data!$C:$C,T$1,Data!$D:$D,T$2) + SUMIFS(Data!$A:$A, Data!$J:$J,$A36,Data!$C:$C,T$1,Data!$D:$D,T$2)</f>
        <v>0</v>
      </c>
      <c r="U36" s="5">
        <f>SUMIFS(Data!$A:$A, Data!$I:$I,$A36,Data!$C:$C,U$1,Data!$D:$D,U$2) + SUMIFS(Data!$A:$A, Data!$J:$J,$A36,Data!$C:$C,U$1,Data!$D:$D,U$2)</f>
        <v>0</v>
      </c>
      <c r="V36" s="5">
        <f>SUMIFS(Data!$A:$A, Data!$I:$I,$A36,Data!$C:$C,V$1,Data!$D:$D,V$2) + SUMIFS(Data!$A:$A, Data!$J:$J,$A36,Data!$C:$C,V$1,Data!$D:$D,V$2)</f>
        <v>0</v>
      </c>
      <c r="W36" s="5">
        <f>SUMIFS(Data!$A:$A, Data!$I:$I,$A36,Data!$C:$C,W$1,Data!$D:$D,W$2) + SUMIFS(Data!$A:$A, Data!$J:$J,$A36,Data!$C:$C,W$1,Data!$D:$D,W$2)</f>
        <v>0</v>
      </c>
      <c r="X36" s="5">
        <f>SUMIFS(Data!$A:$A, Data!$I:$I,$A36,Data!$C:$C,X$1,Data!$D:$D,X$2) + SUMIFS(Data!$A:$A, Data!$J:$J,$A36,Data!$C:$C,X$1,Data!$D:$D,X$2)</f>
        <v>0</v>
      </c>
      <c r="Y36" s="5">
        <f>SUMIFS(Data!$A:$A, Data!$I:$I,$A36,Data!$C:$C,Y$1,Data!$D:$D,Y$2) + SUMIFS(Data!$A:$A, Data!$J:$J,$A36,Data!$C:$C,Y$1,Data!$D:$D,Y$2)</f>
        <v>0</v>
      </c>
      <c r="Z36" s="5">
        <f>SUMIFS(Data!$A:$A, Data!$I:$I,$A36,Data!$C:$C,Z$1,Data!$D:$D,Z$2) + SUMIFS(Data!$A:$A, Data!$J:$J,$A36,Data!$C:$C,Z$1,Data!$D:$D,Z$2)</f>
        <v>0</v>
      </c>
      <c r="AA36" s="5">
        <f>SUMIFS(Data!$A:$A, Data!$I:$I,$A36,Data!$C:$C,AA$1,Data!$D:$D,AA$2) + SUMIFS(Data!$A:$A, Data!$J:$J,$A36,Data!$C:$C,AA$1,Data!$D:$D,AA$2)</f>
        <v>0</v>
      </c>
      <c r="AB36" s="5">
        <f>SUMIFS(Data!$A:$A, Data!$I:$I,$A36,Data!$C:$C,AB$1,Data!$D:$D,AB$2) + SUMIFS(Data!$A:$A, Data!$J:$J,$A36,Data!$C:$C,AB$1,Data!$D:$D,AB$2)</f>
        <v>0</v>
      </c>
      <c r="AC36" s="5">
        <f>SUMIFS(Data!$A:$A, Data!$I:$I,$A36,Data!$C:$C,AC$1,Data!$D:$D,AC$2) + SUMIFS(Data!$A:$A, Data!$J:$J,$A36,Data!$C:$C,AC$1,Data!$D:$D,AC$2)</f>
        <v>0</v>
      </c>
      <c r="AD36" s="5">
        <f>SUMIFS(Data!$A:$A, Data!$I:$I,$A36,Data!$C:$C,AD$1,Data!$D:$D,AD$2) + SUMIFS(Data!$A:$A, Data!$J:$J,$A36,Data!$C:$C,AD$1,Data!$D:$D,AD$2)</f>
        <v>0</v>
      </c>
      <c r="AE36" s="5">
        <f>SUMIFS(Data!$A:$A, Data!$I:$I,$A36,Data!$C:$C,AE$1,Data!$D:$D,AE$2) + SUMIFS(Data!$A:$A, Data!$J:$J,$A36,Data!$C:$C,AE$1,Data!$D:$D,AE$2)</f>
        <v>0</v>
      </c>
      <c r="AF36" s="5">
        <f>SUMIFS(Data!$A:$A, Data!$I:$I,$A36,Data!$C:$C,AF$1,Data!$D:$D,AF$2) + SUMIFS(Data!$A:$A, Data!$J:$J,$A36,Data!$C:$C,AF$1,Data!$D:$D,AF$2)</f>
        <v>0</v>
      </c>
      <c r="AG36" s="5">
        <f>SUMIFS(Data!$A:$A, Data!$I:$I,$A36,Data!$C:$C,AG$1,Data!$D:$D,AG$2) + SUMIFS(Data!$A:$A, Data!$J:$J,$A36,Data!$C:$C,AG$1,Data!$D:$D,AG$2)</f>
        <v>0</v>
      </c>
      <c r="AH36" s="5">
        <f>SUMIFS(Data!$A:$A, Data!$I:$I,$A36,Data!$C:$C,AH$1,Data!$D:$D,AH$2) + SUMIFS(Data!$A:$A, Data!$J:$J,$A36,Data!$C:$C,AH$1,Data!$D:$D,AH$2)</f>
        <v>0</v>
      </c>
      <c r="AI36" s="5">
        <f>SUMIFS(Data!$A:$A, Data!$I:$I,$A36,Data!$C:$C,AI$1,Data!$D:$D,AI$2) + SUMIFS(Data!$A:$A, Data!$J:$J,$A36,Data!$C:$C,AI$1,Data!$D:$D,AI$2)</f>
        <v>0</v>
      </c>
      <c r="AJ36" s="5">
        <f>SUMIFS(Data!$A:$A, Data!$I:$I,$A36,Data!$C:$C,AJ$1,Data!$D:$D,AJ$2) + SUMIFS(Data!$A:$A, Data!$J:$J,$A36,Data!$C:$C,AJ$1,Data!$D:$D,AJ$2)</f>
        <v>0</v>
      </c>
      <c r="AK36" s="5">
        <f>SUMIFS(Data!$A:$A, Data!$I:$I,$A36,Data!$C:$C,AK$1,Data!$D:$D,AK$2) + SUMIFS(Data!$A:$A, Data!$J:$J,$A36,Data!$C:$C,AK$1,Data!$D:$D,AK$2)</f>
        <v>0</v>
      </c>
      <c r="AL36" s="5">
        <f>SUMIFS(Data!$A:$A, Data!$I:$I,$A36,Data!$C:$C,AL$1,Data!$D:$D,AL$2) + SUMIFS(Data!$A:$A, Data!$J:$J,$A36,Data!$C:$C,AL$1,Data!$D:$D,AL$2)</f>
        <v>0</v>
      </c>
      <c r="AM36" s="5">
        <f>SUMIFS(Data!$A:$A, Data!$I:$I,$A36,Data!$C:$C,AM$1,Data!$D:$D,AM$2) + SUMIFS(Data!$A:$A, Data!$J:$J,$A36,Data!$C:$C,AM$1,Data!$D:$D,AM$2)</f>
        <v>0</v>
      </c>
      <c r="AN36" s="5">
        <f>SUMIFS(Data!$A:$A, Data!$I:$I,$A36,Data!$C:$C,AN$1,Data!$D:$D,AN$2) + SUMIFS(Data!$A:$A, Data!$J:$J,$A36,Data!$C:$C,AN$1,Data!$D:$D,AN$2)</f>
        <v>0</v>
      </c>
      <c r="AO36" s="5">
        <f>SUMIFS(Data!$A:$A, Data!$I:$I,$A36,Data!$C:$C,AO$1,Data!$D:$D,AO$2) + SUMIFS(Data!$A:$A, Data!$J:$J,$A36,Data!$C:$C,AO$1,Data!$D:$D,AO$2)</f>
        <v>0</v>
      </c>
      <c r="AP36" s="5">
        <f>SUMIFS(Data!$A:$A, Data!$I:$I,$A36,Data!$C:$C,AP$1,Data!$D:$D,AP$2) + SUMIFS(Data!$A:$A, Data!$J:$J,$A36,Data!$C:$C,AP$1,Data!$D:$D,AP$2)</f>
        <v>0</v>
      </c>
      <c r="AQ36" s="5">
        <f>SUMIFS(Data!$A:$A, Data!$I:$I,$A36,Data!$C:$C,AQ$1,Data!$D:$D,AQ$2) + SUMIFS(Data!$A:$A, Data!$J:$J,$A36,Data!$C:$C,AQ$1,Data!$D:$D,AQ$2)</f>
        <v>0</v>
      </c>
      <c r="AR36" s="5">
        <f>SUMIFS(Data!$A:$A, Data!$I:$I,$A36,Data!$C:$C,AR$1,Data!$D:$D,AR$2) + SUMIFS(Data!$A:$A, Data!$J:$J,$A36,Data!$C:$C,AR$1,Data!$D:$D,AR$2)</f>
        <v>0</v>
      </c>
      <c r="AS36" s="5">
        <f>SUMIFS(Data!$A:$A, Data!$I:$I,$A36,Data!$C:$C,AS$1,Data!$D:$D,AS$2) + SUMIFS(Data!$A:$A, Data!$J:$J,$A36,Data!$C:$C,AS$1,Data!$D:$D,AS$2)</f>
        <v>0</v>
      </c>
      <c r="AT36" s="5">
        <f>SUMIFS(Data!$A:$A, Data!$I:$I,$A36,Data!$C:$C,AT$1,Data!$D:$D,AT$2) + SUMIFS(Data!$A:$A, Data!$J:$J,$A36,Data!$C:$C,AT$1,Data!$D:$D,AT$2)</f>
        <v>0</v>
      </c>
      <c r="AU36" s="5">
        <f>SUMIFS(Data!$A:$A, Data!$I:$I,$A36,Data!$C:$C,AU$1,Data!$D:$D,AU$2) + SUMIFS(Data!$A:$A, Data!$J:$J,$A36,Data!$C:$C,AU$1,Data!$D:$D,AU$2)</f>
        <v>0</v>
      </c>
      <c r="AV36" s="5">
        <f>SUMIFS(Data!$A:$A, Data!$I:$I,$A36,Data!$C:$C,AV$1,Data!$D:$D,AV$2) + SUMIFS(Data!$A:$A, Data!$J:$J,$A36,Data!$C:$C,AV$1,Data!$D:$D,AV$2)</f>
        <v>0</v>
      </c>
      <c r="AW36" s="5">
        <f>SUMIFS(Data!$A:$A, Data!$I:$I,$A36,Data!$C:$C,AW$1,Data!$D:$D,AW$2) + SUMIFS(Data!$A:$A, Data!$J:$J,$A36,Data!$C:$C,AW$1,Data!$D:$D,AW$2)</f>
        <v>0</v>
      </c>
      <c r="AX36" s="5">
        <f>SUMIFS(Data!$A:$A, Data!$I:$I,$A36,Data!$C:$C,AX$1,Data!$D:$D,AX$2) + SUMIFS(Data!$A:$A, Data!$J:$J,$A36,Data!$C:$C,AX$1,Data!$D:$D,AX$2)</f>
        <v>0</v>
      </c>
      <c r="AY36" s="5">
        <f>SUMIFS(Data!$A:$A, Data!$I:$I,$A36,Data!$C:$C,AY$1,Data!$D:$D,AY$2) + SUMIFS(Data!$A:$A, Data!$J:$J,$A36,Data!$C:$C,AY$1,Data!$D:$D,AY$2)</f>
        <v>0</v>
      </c>
      <c r="AZ36" s="5">
        <f>SUMIFS(Data!$A:$A, Data!$I:$I,$A36,Data!$C:$C,AZ$1,Data!$D:$D,AZ$2) + SUMIFS(Data!$A:$A, Data!$J:$J,$A36,Data!$C:$C,AZ$1,Data!$D:$D,AZ$2)</f>
        <v>0</v>
      </c>
      <c r="BA36" s="5">
        <f>SUMIFS(Data!$A:$A, Data!$I:$I,$A36,Data!$C:$C,BA$1,Data!$D:$D,BA$2) + SUMIFS(Data!$A:$A, Data!$J:$J,$A36,Data!$C:$C,BA$1,Data!$D:$D,BA$2)</f>
        <v>0</v>
      </c>
      <c r="BB36" s="5">
        <f>SUMIFS(Data!$A:$A, Data!$I:$I,$A36,Data!$C:$C,BB$1,Data!$D:$D,BB$2) + SUMIFS(Data!$A:$A, Data!$J:$J,$A36,Data!$C:$C,BB$1,Data!$D:$D,BB$2)</f>
        <v>0</v>
      </c>
      <c r="BC36" s="5">
        <f>SUMIFS(Data!$A:$A, Data!$I:$I,$A36,Data!$C:$C,BC$1,Data!$D:$D,BC$2) + SUMIFS(Data!$A:$A, Data!$J:$J,$A36,Data!$C:$C,BC$1,Data!$D:$D,BC$2)</f>
        <v>0</v>
      </c>
      <c r="BD36" s="5">
        <f>SUMIFS(Data!$A:$A, Data!$I:$I,$A36,Data!$C:$C,BD$1,Data!$D:$D,BD$2) + SUMIFS(Data!$A:$A, Data!$J:$J,$A36,Data!$C:$C,BD$1,Data!$D:$D,BD$2)</f>
        <v>0</v>
      </c>
      <c r="BE36" s="5">
        <f>SUMIFS(Data!$A:$A, Data!$I:$I,$A36,Data!$C:$C,BE$1,Data!$D:$D,BE$2) + SUMIFS(Data!$A:$A, Data!$J:$J,$A36,Data!$C:$C,BE$1,Data!$D:$D,BE$2)</f>
        <v>0</v>
      </c>
      <c r="BF36" s="5">
        <f>SUMIFS(Data!$A:$A, Data!$I:$I,$A36,Data!$C:$C,BF$1,Data!$D:$D,BF$2) + SUMIFS(Data!$A:$A, Data!$J:$J,$A36,Data!$C:$C,BF$1,Data!$D:$D,BF$2)</f>
        <v>0</v>
      </c>
      <c r="BG36" s="5">
        <f>SUMIFS(Data!$A:$A, Data!$I:$I,$A36,Data!$C:$C,BG$1,Data!$D:$D,BG$2) + SUMIFS(Data!$A:$A, Data!$J:$J,$A36,Data!$C:$C,BG$1,Data!$D:$D,BG$2)</f>
        <v>0</v>
      </c>
      <c r="BH36" s="5">
        <f>SUMIFS(Data!$A:$A, Data!$I:$I,$A36,Data!$C:$C,BH$1,Data!$D:$D,BH$2) + SUMIFS(Data!$A:$A, Data!$J:$J,$A36,Data!$C:$C,BH$1,Data!$D:$D,BH$2)</f>
        <v>0</v>
      </c>
      <c r="BI36" s="5">
        <f>SUMIFS(Data!$A:$A, Data!$I:$I,$A36,Data!$C:$C,BI$1,Data!$D:$D,BI$2) + SUMIFS(Data!$A:$A, Data!$J:$J,$A36,Data!$C:$C,BI$1,Data!$D:$D,BI$2)</f>
        <v>0</v>
      </c>
      <c r="BJ36" s="5">
        <f>SUMIFS(Data!$A:$A, Data!$I:$I,$A36,Data!$C:$C,BJ$1,Data!$D:$D,BJ$2) + SUMIFS(Data!$A:$A, Data!$J:$J,$A36,Data!$C:$C,BJ$1,Data!$D:$D,BJ$2)</f>
        <v>0</v>
      </c>
      <c r="BK36" s="5">
        <f>SUMIFS(Data!$A:$A, Data!$I:$I,$A36,Data!$C:$C,BK$1,Data!$D:$D,BK$2) + SUMIFS(Data!$A:$A, Data!$J:$J,$A36,Data!$C:$C,BK$1,Data!$D:$D,BK$2)</f>
        <v>0</v>
      </c>
      <c r="BL36" s="5">
        <f>SUMIFS(Data!$A:$A, Data!$I:$I,$A36,Data!$C:$C,BL$1,Data!$D:$D,BL$2) + SUMIFS(Data!$A:$A, Data!$J:$J,$A36,Data!$C:$C,BL$1,Data!$D:$D,BL$2)</f>
        <v>0</v>
      </c>
      <c r="BM36" s="5">
        <f>SUMIFS(Data!$A:$A, Data!$I:$I,$A36,Data!$C:$C,BM$1,Data!$D:$D,BM$2) + SUMIFS(Data!$A:$A, Data!$J:$J,$A36,Data!$C:$C,BM$1,Data!$D:$D,BM$2)</f>
        <v>0</v>
      </c>
      <c r="BN36" s="5">
        <f>SUMIFS(Data!$A:$A, Data!$I:$I,$A36,Data!$C:$C,BN$1,Data!$D:$D,BN$2) + SUMIFS(Data!$A:$A, Data!$J:$J,$A36,Data!$C:$C,BN$1,Data!$D:$D,BN$2)</f>
        <v>0</v>
      </c>
      <c r="BO36" s="5">
        <f>SUMIFS(Data!$A:$A, Data!$I:$I,$A36,Data!$C:$C,BO$1,Data!$D:$D,BO$2) + SUMIFS(Data!$A:$A, Data!$J:$J,$A36,Data!$C:$C,BO$1,Data!$D:$D,BO$2)</f>
        <v>0</v>
      </c>
      <c r="BP36" s="5">
        <f>SUMIFS(Data!$A:$A, Data!$I:$I,$A36,Data!$C:$C,BP$1,Data!$D:$D,BP$2) + SUMIFS(Data!$A:$A, Data!$J:$J,$A36,Data!$C:$C,BP$1,Data!$D:$D,BP$2)</f>
        <v>0</v>
      </c>
      <c r="BQ36" s="5">
        <f>SUMIFS(Data!$A:$A, Data!$I:$I,$A36,Data!$C:$C,BQ$1,Data!$D:$D,BQ$2) + SUMIFS(Data!$A:$A, Data!$J:$J,$A36,Data!$C:$C,BQ$1,Data!$D:$D,BQ$2)</f>
        <v>0</v>
      </c>
      <c r="BR36" s="5">
        <f>SUMIFS(Data!$A:$A, Data!$I:$I,$A36,Data!$C:$C,BR$1,Data!$D:$D,BR$2) + SUMIFS(Data!$A:$A, Data!$J:$J,$A36,Data!$C:$C,BR$1,Data!$D:$D,BR$2)</f>
        <v>0</v>
      </c>
      <c r="BS36" s="5">
        <f>SUMIFS(Data!$A:$A, Data!$I:$I,$A36,Data!$C:$C,BS$1,Data!$D:$D,BS$2) + SUMIFS(Data!$A:$A, Data!$J:$J,$A36,Data!$C:$C,BS$1,Data!$D:$D,BS$2)</f>
        <v>0</v>
      </c>
      <c r="BT36" s="5">
        <f>SUMIFS(Data!$A:$A, Data!$I:$I,$A36,Data!$C:$C,BT$1,Data!$D:$D,BT$2) + SUMIFS(Data!$A:$A, Data!$J:$J,$A36,Data!$C:$C,BT$1,Data!$D:$D,BT$2)</f>
        <v>0</v>
      </c>
      <c r="BU36" s="5">
        <f>SUMIFS(Data!$A:$A, Data!$I:$I,$A36,Data!$C:$C,BU$1,Data!$D:$D,BU$2) + SUMIFS(Data!$A:$A, Data!$J:$J,$A36,Data!$C:$C,BU$1,Data!$D:$D,BU$2)</f>
        <v>0</v>
      </c>
      <c r="BV36" s="5">
        <f>SUMIFS(Data!$A:$A, Data!$I:$I,$A36,Data!$C:$C,BV$1,Data!$D:$D,BV$2) + SUMIFS(Data!$A:$A, Data!$J:$J,$A36,Data!$C:$C,BV$1,Data!$D:$D,BV$2)</f>
        <v>0</v>
      </c>
      <c r="BW36" s="5">
        <f>SUMIFS(Data!$A:$A, Data!$I:$I,$A36,Data!$C:$C,BW$1,Data!$D:$D,BW$2) + SUMIFS(Data!$A:$A, Data!$J:$J,$A36,Data!$C:$C,BW$1,Data!$D:$D,BW$2)</f>
        <v>0</v>
      </c>
      <c r="BX36" s="5">
        <f>SUMIFS(Data!$A:$A, Data!$I:$I,$A36,Data!$C:$C,BX$1,Data!$D:$D,BX$2) + SUMIFS(Data!$A:$A, Data!$J:$J,$A36,Data!$C:$C,BX$1,Data!$D:$D,BX$2)</f>
        <v>0</v>
      </c>
      <c r="BY36" s="5">
        <f>SUMIFS(Data!$A:$A, Data!$I:$I,$A36,Data!$C:$C,BY$1,Data!$D:$D,BY$2) + SUMIFS(Data!$A:$A, Data!$J:$J,$A36,Data!$C:$C,BY$1,Data!$D:$D,BY$2)</f>
        <v>0</v>
      </c>
      <c r="BZ36" s="5">
        <f>SUMIFS(Data!$A:$A, Data!$I:$I,$A36,Data!$C:$C,BZ$1,Data!$D:$D,BZ$2) + SUMIFS(Data!$A:$A, Data!$J:$J,$A36,Data!$C:$C,BZ$1,Data!$D:$D,BZ$2)</f>
        <v>0</v>
      </c>
      <c r="CA36" s="5">
        <f>SUMIFS(Data!$A:$A, Data!$I:$I,$A36,Data!$C:$C,CA$1,Data!$D:$D,CA$2) + SUMIFS(Data!$A:$A, Data!$J:$J,$A36,Data!$C:$C,CA$1,Data!$D:$D,CA$2)</f>
        <v>0</v>
      </c>
      <c r="CB36" s="5">
        <f>SUMIFS(Data!$A:$A, Data!$I:$I,$A36,Data!$C:$C,CB$1,Data!$D:$D,CB$2) + SUMIFS(Data!$A:$A, Data!$J:$J,$A36,Data!$C:$C,CB$1,Data!$D:$D,CB$2)</f>
        <v>0</v>
      </c>
      <c r="CC36" s="5">
        <f>SUMIFS(Data!$A:$A, Data!$I:$I,$A36,Data!$C:$C,CC$1,Data!$D:$D,CC$2) + SUMIFS(Data!$A:$A, Data!$J:$J,$A36,Data!$C:$C,CC$1,Data!$D:$D,CC$2)</f>
        <v>0</v>
      </c>
      <c r="CD36" s="5">
        <f>SUMIFS(Data!$A:$A, Data!$I:$I,$A36,Data!$C:$C,CD$1,Data!$D:$D,CD$2) + SUMIFS(Data!$A:$A, Data!$J:$J,$A36,Data!$C:$C,CD$1,Data!$D:$D,CD$2)</f>
        <v>0</v>
      </c>
      <c r="CE36" s="5">
        <f>SUMIFS(Data!$A:$A, Data!$I:$I,$A36,Data!$C:$C,CE$1,Data!$D:$D,CE$2) + SUMIFS(Data!$A:$A, Data!$J:$J,$A36,Data!$C:$C,CE$1,Data!$D:$D,CE$2)</f>
        <v>0</v>
      </c>
      <c r="CF36" s="5">
        <f>SUMIFS(Data!$A:$A, Data!$I:$I,$A36,Data!$C:$C,CF$1,Data!$D:$D,CF$2) + SUMIFS(Data!$A:$A, Data!$J:$J,$A36,Data!$C:$C,CF$1,Data!$D:$D,CF$2)</f>
        <v>0</v>
      </c>
      <c r="CG36" s="5">
        <f>SUMIFS(Data!$A:$A, Data!$I:$I,$A36,Data!$C:$C,CG$1,Data!$D:$D,CG$2) + SUMIFS(Data!$A:$A, Data!$J:$J,$A36,Data!$C:$C,CG$1,Data!$D:$D,CG$2)</f>
        <v>0</v>
      </c>
      <c r="CH36" s="5">
        <f>SUMIFS(Data!$A:$A, Data!$I:$I,$A36,Data!$C:$C,CH$1,Data!$D:$D,CH$2) + SUMIFS(Data!$A:$A, Data!$J:$J,$A36,Data!$C:$C,CH$1,Data!$D:$D,CH$2)</f>
        <v>0</v>
      </c>
      <c r="CI36" s="5">
        <f>SUMIFS(Data!$A:$A, Data!$I:$I,$A36,Data!$C:$C,CI$1,Data!$D:$D,CI$2) + SUMIFS(Data!$A:$A, Data!$J:$J,$A36,Data!$C:$C,CI$1,Data!$D:$D,CI$2)</f>
        <v>0</v>
      </c>
      <c r="CJ36" s="5">
        <f>SUMIFS(Data!$A:$A, Data!$I:$I,$A36,Data!$C:$C,CJ$1,Data!$D:$D,CJ$2) + SUMIFS(Data!$A:$A, Data!$J:$J,$A36,Data!$C:$C,CJ$1,Data!$D:$D,CJ$2)</f>
        <v>0</v>
      </c>
      <c r="CK36" s="5">
        <f>SUMIFS(Data!$A:$A, Data!$I:$I,$A36,Data!$C:$C,CK$1,Data!$D:$D,CK$2) + SUMIFS(Data!$A:$A, Data!$J:$J,$A36,Data!$C:$C,CK$1,Data!$D:$D,CK$2)</f>
        <v>0</v>
      </c>
      <c r="CL36" s="5">
        <f>SUMIFS(Data!$A:$A, Data!$I:$I,$A36,Data!$C:$C,CL$1,Data!$D:$D,CL$2) + SUMIFS(Data!$A:$A, Data!$J:$J,$A36,Data!$C:$C,CL$1,Data!$D:$D,CL$2)</f>
        <v>0</v>
      </c>
      <c r="CM36" s="5">
        <f>SUMIFS(Data!$A:$A, Data!$I:$I,$A36,Data!$C:$C,CM$1,Data!$D:$D,CM$2) + SUMIFS(Data!$A:$A, Data!$J:$J,$A36,Data!$C:$C,CM$1,Data!$D:$D,CM$2)</f>
        <v>0</v>
      </c>
      <c r="CN36" s="5">
        <f>SUMIFS(Data!$A:$A, Data!$I:$I,$A36,Data!$C:$C,CN$1,Data!$D:$D,CN$2) + SUMIFS(Data!$A:$A, Data!$J:$J,$A36,Data!$C:$C,CN$1,Data!$D:$D,CN$2)</f>
        <v>0</v>
      </c>
      <c r="CO36" s="5">
        <f>SUMIFS(Data!$A:$A, Data!$I:$I,$A36,Data!$C:$C,CO$1,Data!$D:$D,CO$2) + SUMIFS(Data!$A:$A, Data!$J:$J,$A36,Data!$C:$C,CO$1,Data!$D:$D,CO$2)</f>
        <v>0</v>
      </c>
      <c r="CP36" s="5">
        <f>SUMIFS(Data!$A:$A, Data!$I:$I,$A36,Data!$C:$C,CP$1,Data!$D:$D,CP$2) + SUMIFS(Data!$A:$A, Data!$J:$J,$A36,Data!$C:$C,CP$1,Data!$D:$D,CP$2)</f>
        <v>0</v>
      </c>
      <c r="CQ36" s="5">
        <f>SUMIFS(Data!$A:$A, Data!$I:$I,$A36,Data!$C:$C,CQ$1,Data!$D:$D,CQ$2) + SUMIFS(Data!$A:$A, Data!$J:$J,$A36,Data!$C:$C,CQ$1,Data!$D:$D,CQ$2)</f>
        <v>0</v>
      </c>
      <c r="CR36" s="5">
        <f>SUMIFS(Data!$A:$A, Data!$I:$I,$A36,Data!$C:$C,CR$1,Data!$D:$D,CR$2) + SUMIFS(Data!$A:$A, Data!$J:$J,$A36,Data!$C:$C,CR$1,Data!$D:$D,CR$2)</f>
        <v>0</v>
      </c>
      <c r="CS36" s="5">
        <f>SUMIFS(Data!$A:$A, Data!$I:$I,$A36,Data!$C:$C,CS$1,Data!$D:$D,CS$2) + SUMIFS(Data!$A:$A, Data!$J:$J,$A36,Data!$C:$C,CS$1,Data!$D:$D,CS$2)</f>
        <v>1</v>
      </c>
      <c r="CT36" s="5">
        <f>SUMIFS(Data!$A:$A, Data!$I:$I,$A36,Data!$C:$C,CT$1,Data!$D:$D,CT$2) + SUMIFS(Data!$A:$A, Data!$J:$J,$A36,Data!$C:$C,CT$1,Data!$D:$D,CT$2)</f>
        <v>0</v>
      </c>
      <c r="CU36" s="5">
        <f>SUMIFS(Data!$A:$A, Data!$I:$I,$A36,Data!$C:$C,CU$1,Data!$D:$D,CU$2) + SUMIFS(Data!$A:$A, Data!$J:$J,$A36,Data!$C:$C,CU$1,Data!$D:$D,CU$2)</f>
        <v>0</v>
      </c>
      <c r="CV36" s="5">
        <f>SUMIFS(Data!$A:$A, Data!$I:$I,$A36,Data!$C:$C,CV$1,Data!$D:$D,CV$2) + SUMIFS(Data!$A:$A, Data!$J:$J,$A36,Data!$C:$C,CV$1,Data!$D:$D,CV$2)</f>
        <v>0</v>
      </c>
      <c r="CW36" s="5">
        <f t="shared" ref="CW36:CX36" si="35">SUMIF($B$2:$CV$2,CW$2, $B36:$CV36)</f>
        <v>1</v>
      </c>
      <c r="CX36" s="5">
        <f t="shared" si="35"/>
        <v>0</v>
      </c>
      <c r="CY36" s="5">
        <f t="shared" si="3"/>
        <v>1</v>
      </c>
    </row>
    <row r="37">
      <c r="A37" s="5" t="str">
        <f>Countries!A35</f>
        <v>GER</v>
      </c>
      <c r="B37" s="5">
        <f>SUMIFS(Data!$A:$A, Data!$I:$I,$A37,Data!$C:$C,B$1,Data!$D:$D,B$2) + SUMIFS(Data!$A:$A, Data!$J:$J,$A37,Data!$C:$C,B$1,Data!$D:$D,B$2)</f>
        <v>0</v>
      </c>
      <c r="C37" s="5">
        <f>SUMIFS(Data!$A:$A, Data!$I:$I,$A37,Data!$C:$C,C$1,Data!$D:$D,C$2) + SUMIFS(Data!$A:$A, Data!$J:$J,$A37,Data!$C:$C,C$1,Data!$D:$D,C$2)</f>
        <v>0</v>
      </c>
      <c r="D37" s="5">
        <f>SUMIFS(Data!$A:$A, Data!$I:$I,$A37,Data!$C:$C,D$1,Data!$D:$D,D$2) + SUMIFS(Data!$A:$A, Data!$J:$J,$A37,Data!$C:$C,D$1,Data!$D:$D,D$2)</f>
        <v>0</v>
      </c>
      <c r="E37" s="5">
        <f>SUMIFS(Data!$A:$A, Data!$I:$I,$A37,Data!$C:$C,E$1,Data!$D:$D,E$2) + SUMIFS(Data!$A:$A, Data!$J:$J,$A37,Data!$C:$C,E$1,Data!$D:$D,E$2)</f>
        <v>0</v>
      </c>
      <c r="F37" s="5">
        <f>SUMIFS(Data!$A:$A, Data!$I:$I,$A37,Data!$C:$C,F$1,Data!$D:$D,F$2) + SUMIFS(Data!$A:$A, Data!$J:$J,$A37,Data!$C:$C,F$1,Data!$D:$D,F$2)</f>
        <v>3</v>
      </c>
      <c r="G37" s="5">
        <f>SUMIFS(Data!$A:$A, Data!$I:$I,$A37,Data!$C:$C,G$1,Data!$D:$D,G$2) + SUMIFS(Data!$A:$A, Data!$J:$J,$A37,Data!$C:$C,G$1,Data!$D:$D,G$2)</f>
        <v>0</v>
      </c>
      <c r="H37" s="5">
        <f>SUMIFS(Data!$A:$A, Data!$I:$I,$A37,Data!$C:$C,H$1,Data!$D:$D,H$2) + SUMIFS(Data!$A:$A, Data!$J:$J,$A37,Data!$C:$C,H$1,Data!$D:$D,H$2)</f>
        <v>0</v>
      </c>
      <c r="I37" s="5">
        <f>SUMIFS(Data!$A:$A, Data!$I:$I,$A37,Data!$C:$C,I$1,Data!$D:$D,I$2) + SUMIFS(Data!$A:$A, Data!$J:$J,$A37,Data!$C:$C,I$1,Data!$D:$D,I$2)</f>
        <v>0</v>
      </c>
      <c r="J37" s="5">
        <f>SUMIFS(Data!$A:$A, Data!$I:$I,$A37,Data!$C:$C,J$1,Data!$D:$D,J$2) + SUMIFS(Data!$A:$A, Data!$J:$J,$A37,Data!$C:$C,J$1,Data!$D:$D,J$2)</f>
        <v>0</v>
      </c>
      <c r="K37" s="5">
        <f>SUMIFS(Data!$A:$A, Data!$I:$I,$A37,Data!$C:$C,K$1,Data!$D:$D,K$2) + SUMIFS(Data!$A:$A, Data!$J:$J,$A37,Data!$C:$C,K$1,Data!$D:$D,K$2)</f>
        <v>0</v>
      </c>
      <c r="L37" s="5">
        <f>SUMIFS(Data!$A:$A, Data!$I:$I,$A37,Data!$C:$C,L$1,Data!$D:$D,L$2) + SUMIFS(Data!$A:$A, Data!$J:$J,$A37,Data!$C:$C,L$1,Data!$D:$D,L$2)</f>
        <v>0</v>
      </c>
      <c r="M37" s="5">
        <f>SUMIFS(Data!$A:$A, Data!$I:$I,$A37,Data!$C:$C,M$1,Data!$D:$D,M$2) + SUMIFS(Data!$A:$A, Data!$J:$J,$A37,Data!$C:$C,M$1,Data!$D:$D,M$2)</f>
        <v>0</v>
      </c>
      <c r="N37" s="5">
        <f>SUMIFS(Data!$A:$A, Data!$I:$I,$A37,Data!$C:$C,N$1,Data!$D:$D,N$2) + SUMIFS(Data!$A:$A, Data!$J:$J,$A37,Data!$C:$C,N$1,Data!$D:$D,N$2)</f>
        <v>0</v>
      </c>
      <c r="O37" s="5">
        <f>SUMIFS(Data!$A:$A, Data!$I:$I,$A37,Data!$C:$C,O$1,Data!$D:$D,O$2) + SUMIFS(Data!$A:$A, Data!$J:$J,$A37,Data!$C:$C,O$1,Data!$D:$D,O$2)</f>
        <v>0</v>
      </c>
      <c r="P37" s="5">
        <f>SUMIFS(Data!$A:$A, Data!$I:$I,$A37,Data!$C:$C,P$1,Data!$D:$D,P$2) + SUMIFS(Data!$A:$A, Data!$J:$J,$A37,Data!$C:$C,P$1,Data!$D:$D,P$2)</f>
        <v>0</v>
      </c>
      <c r="Q37" s="5">
        <f>SUMIFS(Data!$A:$A, Data!$I:$I,$A37,Data!$C:$C,Q$1,Data!$D:$D,Q$2) + SUMIFS(Data!$A:$A, Data!$J:$J,$A37,Data!$C:$C,Q$1,Data!$D:$D,Q$2)</f>
        <v>0</v>
      </c>
      <c r="R37" s="5">
        <f>SUMIFS(Data!$A:$A, Data!$I:$I,$A37,Data!$C:$C,R$1,Data!$D:$D,R$2) + SUMIFS(Data!$A:$A, Data!$J:$J,$A37,Data!$C:$C,R$1,Data!$D:$D,R$2)</f>
        <v>0</v>
      </c>
      <c r="S37" s="5">
        <f>SUMIFS(Data!$A:$A, Data!$I:$I,$A37,Data!$C:$C,S$1,Data!$D:$D,S$2) + SUMIFS(Data!$A:$A, Data!$J:$J,$A37,Data!$C:$C,S$1,Data!$D:$D,S$2)</f>
        <v>0</v>
      </c>
      <c r="T37" s="5">
        <f>SUMIFS(Data!$A:$A, Data!$I:$I,$A37,Data!$C:$C,T$1,Data!$D:$D,T$2) + SUMIFS(Data!$A:$A, Data!$J:$J,$A37,Data!$C:$C,T$1,Data!$D:$D,T$2)</f>
        <v>0</v>
      </c>
      <c r="U37" s="5">
        <f>SUMIFS(Data!$A:$A, Data!$I:$I,$A37,Data!$C:$C,U$1,Data!$D:$D,U$2) + SUMIFS(Data!$A:$A, Data!$J:$J,$A37,Data!$C:$C,U$1,Data!$D:$D,U$2)</f>
        <v>0</v>
      </c>
      <c r="V37" s="5">
        <f>SUMIFS(Data!$A:$A, Data!$I:$I,$A37,Data!$C:$C,V$1,Data!$D:$D,V$2) + SUMIFS(Data!$A:$A, Data!$J:$J,$A37,Data!$C:$C,V$1,Data!$D:$D,V$2)</f>
        <v>0</v>
      </c>
      <c r="W37" s="5">
        <f>SUMIFS(Data!$A:$A, Data!$I:$I,$A37,Data!$C:$C,W$1,Data!$D:$D,W$2) + SUMIFS(Data!$A:$A, Data!$J:$J,$A37,Data!$C:$C,W$1,Data!$D:$D,W$2)</f>
        <v>0</v>
      </c>
      <c r="X37" s="5">
        <f>SUMIFS(Data!$A:$A, Data!$I:$I,$A37,Data!$C:$C,X$1,Data!$D:$D,X$2) + SUMIFS(Data!$A:$A, Data!$J:$J,$A37,Data!$C:$C,X$1,Data!$D:$D,X$2)</f>
        <v>2</v>
      </c>
      <c r="Y37" s="5">
        <f>SUMIFS(Data!$A:$A, Data!$I:$I,$A37,Data!$C:$C,Y$1,Data!$D:$D,Y$2) + SUMIFS(Data!$A:$A, Data!$J:$J,$A37,Data!$C:$C,Y$1,Data!$D:$D,Y$2)</f>
        <v>1</v>
      </c>
      <c r="Z37" s="5">
        <f>SUMIFS(Data!$A:$A, Data!$I:$I,$A37,Data!$C:$C,Z$1,Data!$D:$D,Z$2) + SUMIFS(Data!$A:$A, Data!$J:$J,$A37,Data!$C:$C,Z$1,Data!$D:$D,Z$2)</f>
        <v>2</v>
      </c>
      <c r="AA37" s="5">
        <f>SUMIFS(Data!$A:$A, Data!$I:$I,$A37,Data!$C:$C,AA$1,Data!$D:$D,AA$2) + SUMIFS(Data!$A:$A, Data!$J:$J,$A37,Data!$C:$C,AA$1,Data!$D:$D,AA$2)</f>
        <v>0</v>
      </c>
      <c r="AB37" s="5">
        <f>SUMIFS(Data!$A:$A, Data!$I:$I,$A37,Data!$C:$C,AB$1,Data!$D:$D,AB$2) + SUMIFS(Data!$A:$A, Data!$J:$J,$A37,Data!$C:$C,AB$1,Data!$D:$D,AB$2)</f>
        <v>0</v>
      </c>
      <c r="AC37" s="5">
        <f>SUMIFS(Data!$A:$A, Data!$I:$I,$A37,Data!$C:$C,AC$1,Data!$D:$D,AC$2) + SUMIFS(Data!$A:$A, Data!$J:$J,$A37,Data!$C:$C,AC$1,Data!$D:$D,AC$2)</f>
        <v>0</v>
      </c>
      <c r="AD37" s="5">
        <f>SUMIFS(Data!$A:$A, Data!$I:$I,$A37,Data!$C:$C,AD$1,Data!$D:$D,AD$2) + SUMIFS(Data!$A:$A, Data!$J:$J,$A37,Data!$C:$C,AD$1,Data!$D:$D,AD$2)</f>
        <v>0</v>
      </c>
      <c r="AE37" s="5">
        <f>SUMIFS(Data!$A:$A, Data!$I:$I,$A37,Data!$C:$C,AE$1,Data!$D:$D,AE$2) + SUMIFS(Data!$A:$A, Data!$J:$J,$A37,Data!$C:$C,AE$1,Data!$D:$D,AE$2)</f>
        <v>0</v>
      </c>
      <c r="AF37" s="5">
        <f>SUMIFS(Data!$A:$A, Data!$I:$I,$A37,Data!$C:$C,AF$1,Data!$D:$D,AF$2) + SUMIFS(Data!$A:$A, Data!$J:$J,$A37,Data!$C:$C,AF$1,Data!$D:$D,AF$2)</f>
        <v>0</v>
      </c>
      <c r="AG37" s="5">
        <f>SUMIFS(Data!$A:$A, Data!$I:$I,$A37,Data!$C:$C,AG$1,Data!$D:$D,AG$2) + SUMIFS(Data!$A:$A, Data!$J:$J,$A37,Data!$C:$C,AG$1,Data!$D:$D,AG$2)</f>
        <v>0</v>
      </c>
      <c r="AH37" s="5">
        <f>SUMIFS(Data!$A:$A, Data!$I:$I,$A37,Data!$C:$C,AH$1,Data!$D:$D,AH$2) + SUMIFS(Data!$A:$A, Data!$J:$J,$A37,Data!$C:$C,AH$1,Data!$D:$D,AH$2)</f>
        <v>0</v>
      </c>
      <c r="AI37" s="5">
        <f>SUMIFS(Data!$A:$A, Data!$I:$I,$A37,Data!$C:$C,AI$1,Data!$D:$D,AI$2) + SUMIFS(Data!$A:$A, Data!$J:$J,$A37,Data!$C:$C,AI$1,Data!$D:$D,AI$2)</f>
        <v>0</v>
      </c>
      <c r="AJ37" s="5">
        <f>SUMIFS(Data!$A:$A, Data!$I:$I,$A37,Data!$C:$C,AJ$1,Data!$D:$D,AJ$2) + SUMIFS(Data!$A:$A, Data!$J:$J,$A37,Data!$C:$C,AJ$1,Data!$D:$D,AJ$2)</f>
        <v>0</v>
      </c>
      <c r="AK37" s="5">
        <f>SUMIFS(Data!$A:$A, Data!$I:$I,$A37,Data!$C:$C,AK$1,Data!$D:$D,AK$2) + SUMIFS(Data!$A:$A, Data!$J:$J,$A37,Data!$C:$C,AK$1,Data!$D:$D,AK$2)</f>
        <v>0</v>
      </c>
      <c r="AL37" s="5">
        <f>SUMIFS(Data!$A:$A, Data!$I:$I,$A37,Data!$C:$C,AL$1,Data!$D:$D,AL$2) + SUMIFS(Data!$A:$A, Data!$J:$J,$A37,Data!$C:$C,AL$1,Data!$D:$D,AL$2)</f>
        <v>2</v>
      </c>
      <c r="AM37" s="5">
        <f>SUMIFS(Data!$A:$A, Data!$I:$I,$A37,Data!$C:$C,AM$1,Data!$D:$D,AM$2) + SUMIFS(Data!$A:$A, Data!$J:$J,$A37,Data!$C:$C,AM$1,Data!$D:$D,AM$2)</f>
        <v>2</v>
      </c>
      <c r="AN37" s="5">
        <f>SUMIFS(Data!$A:$A, Data!$I:$I,$A37,Data!$C:$C,AN$1,Data!$D:$D,AN$2) + SUMIFS(Data!$A:$A, Data!$J:$J,$A37,Data!$C:$C,AN$1,Data!$D:$D,AN$2)</f>
        <v>0</v>
      </c>
      <c r="AO37" s="5">
        <f>SUMIFS(Data!$A:$A, Data!$I:$I,$A37,Data!$C:$C,AO$1,Data!$D:$D,AO$2) + SUMIFS(Data!$A:$A, Data!$J:$J,$A37,Data!$C:$C,AO$1,Data!$D:$D,AO$2)</f>
        <v>0</v>
      </c>
      <c r="AP37" s="5">
        <f>SUMIFS(Data!$A:$A, Data!$I:$I,$A37,Data!$C:$C,AP$1,Data!$D:$D,AP$2) + SUMIFS(Data!$A:$A, Data!$J:$J,$A37,Data!$C:$C,AP$1,Data!$D:$D,AP$2)</f>
        <v>0</v>
      </c>
      <c r="AQ37" s="5">
        <f>SUMIFS(Data!$A:$A, Data!$I:$I,$A37,Data!$C:$C,AQ$1,Data!$D:$D,AQ$2) + SUMIFS(Data!$A:$A, Data!$J:$J,$A37,Data!$C:$C,AQ$1,Data!$D:$D,AQ$2)</f>
        <v>0</v>
      </c>
      <c r="AR37" s="5">
        <f>SUMIFS(Data!$A:$A, Data!$I:$I,$A37,Data!$C:$C,AR$1,Data!$D:$D,AR$2) + SUMIFS(Data!$A:$A, Data!$J:$J,$A37,Data!$C:$C,AR$1,Data!$D:$D,AR$2)</f>
        <v>0</v>
      </c>
      <c r="AS37" s="5">
        <f>SUMIFS(Data!$A:$A, Data!$I:$I,$A37,Data!$C:$C,AS$1,Data!$D:$D,AS$2) + SUMIFS(Data!$A:$A, Data!$J:$J,$A37,Data!$C:$C,AS$1,Data!$D:$D,AS$2)</f>
        <v>0</v>
      </c>
      <c r="AT37" s="5">
        <f>SUMIFS(Data!$A:$A, Data!$I:$I,$A37,Data!$C:$C,AT$1,Data!$D:$D,AT$2) + SUMIFS(Data!$A:$A, Data!$J:$J,$A37,Data!$C:$C,AT$1,Data!$D:$D,AT$2)</f>
        <v>0</v>
      </c>
      <c r="AU37" s="5">
        <f>SUMIFS(Data!$A:$A, Data!$I:$I,$A37,Data!$C:$C,AU$1,Data!$D:$D,AU$2) + SUMIFS(Data!$A:$A, Data!$J:$J,$A37,Data!$C:$C,AU$1,Data!$D:$D,AU$2)</f>
        <v>0</v>
      </c>
      <c r="AV37" s="5">
        <f>SUMIFS(Data!$A:$A, Data!$I:$I,$A37,Data!$C:$C,AV$1,Data!$D:$D,AV$2) + SUMIFS(Data!$A:$A, Data!$J:$J,$A37,Data!$C:$C,AV$1,Data!$D:$D,AV$2)</f>
        <v>0</v>
      </c>
      <c r="AW37" s="5">
        <f>SUMIFS(Data!$A:$A, Data!$I:$I,$A37,Data!$C:$C,AW$1,Data!$D:$D,AW$2) + SUMIFS(Data!$A:$A, Data!$J:$J,$A37,Data!$C:$C,AW$1,Data!$D:$D,AW$2)</f>
        <v>0</v>
      </c>
      <c r="AX37" s="5">
        <f>SUMIFS(Data!$A:$A, Data!$I:$I,$A37,Data!$C:$C,AX$1,Data!$D:$D,AX$2) + SUMIFS(Data!$A:$A, Data!$J:$J,$A37,Data!$C:$C,AX$1,Data!$D:$D,AX$2)</f>
        <v>0</v>
      </c>
      <c r="AY37" s="5">
        <f>SUMIFS(Data!$A:$A, Data!$I:$I,$A37,Data!$C:$C,AY$1,Data!$D:$D,AY$2) + SUMIFS(Data!$A:$A, Data!$J:$J,$A37,Data!$C:$C,AY$1,Data!$D:$D,AY$2)</f>
        <v>0</v>
      </c>
      <c r="AZ37" s="5">
        <f>SUMIFS(Data!$A:$A, Data!$I:$I,$A37,Data!$C:$C,AZ$1,Data!$D:$D,AZ$2) + SUMIFS(Data!$A:$A, Data!$J:$J,$A37,Data!$C:$C,AZ$1,Data!$D:$D,AZ$2)</f>
        <v>1</v>
      </c>
      <c r="BA37" s="5">
        <f>SUMIFS(Data!$A:$A, Data!$I:$I,$A37,Data!$C:$C,BA$1,Data!$D:$D,BA$2) + SUMIFS(Data!$A:$A, Data!$J:$J,$A37,Data!$C:$C,BA$1,Data!$D:$D,BA$2)</f>
        <v>1</v>
      </c>
      <c r="BB37" s="5">
        <f>SUMIFS(Data!$A:$A, Data!$I:$I,$A37,Data!$C:$C,BB$1,Data!$D:$D,BB$2) + SUMIFS(Data!$A:$A, Data!$J:$J,$A37,Data!$C:$C,BB$1,Data!$D:$D,BB$2)</f>
        <v>0</v>
      </c>
      <c r="BC37" s="5">
        <f>SUMIFS(Data!$A:$A, Data!$I:$I,$A37,Data!$C:$C,BC$1,Data!$D:$D,BC$2) + SUMIFS(Data!$A:$A, Data!$J:$J,$A37,Data!$C:$C,BC$1,Data!$D:$D,BC$2)</f>
        <v>0</v>
      </c>
      <c r="BD37" s="5">
        <f>SUMIFS(Data!$A:$A, Data!$I:$I,$A37,Data!$C:$C,BD$1,Data!$D:$D,BD$2) + SUMIFS(Data!$A:$A, Data!$J:$J,$A37,Data!$C:$C,BD$1,Data!$D:$D,BD$2)</f>
        <v>0</v>
      </c>
      <c r="BE37" s="5">
        <f>SUMIFS(Data!$A:$A, Data!$I:$I,$A37,Data!$C:$C,BE$1,Data!$D:$D,BE$2) + SUMIFS(Data!$A:$A, Data!$J:$J,$A37,Data!$C:$C,BE$1,Data!$D:$D,BE$2)</f>
        <v>0</v>
      </c>
      <c r="BF37" s="5">
        <f>SUMIFS(Data!$A:$A, Data!$I:$I,$A37,Data!$C:$C,BF$1,Data!$D:$D,BF$2) + SUMIFS(Data!$A:$A, Data!$J:$J,$A37,Data!$C:$C,BF$1,Data!$D:$D,BF$2)</f>
        <v>0</v>
      </c>
      <c r="BG37" s="5">
        <f>SUMIFS(Data!$A:$A, Data!$I:$I,$A37,Data!$C:$C,BG$1,Data!$D:$D,BG$2) + SUMIFS(Data!$A:$A, Data!$J:$J,$A37,Data!$C:$C,BG$1,Data!$D:$D,BG$2)</f>
        <v>0</v>
      </c>
      <c r="BH37" s="5">
        <f>SUMIFS(Data!$A:$A, Data!$I:$I,$A37,Data!$C:$C,BH$1,Data!$D:$D,BH$2) + SUMIFS(Data!$A:$A, Data!$J:$J,$A37,Data!$C:$C,BH$1,Data!$D:$D,BH$2)</f>
        <v>0</v>
      </c>
      <c r="BI37" s="5">
        <f>SUMIFS(Data!$A:$A, Data!$I:$I,$A37,Data!$C:$C,BI$1,Data!$D:$D,BI$2) + SUMIFS(Data!$A:$A, Data!$J:$J,$A37,Data!$C:$C,BI$1,Data!$D:$D,BI$2)</f>
        <v>0</v>
      </c>
      <c r="BJ37" s="5">
        <f>SUMIFS(Data!$A:$A, Data!$I:$I,$A37,Data!$C:$C,BJ$1,Data!$D:$D,BJ$2) + SUMIFS(Data!$A:$A, Data!$J:$J,$A37,Data!$C:$C,BJ$1,Data!$D:$D,BJ$2)</f>
        <v>0</v>
      </c>
      <c r="BK37" s="5">
        <f>SUMIFS(Data!$A:$A, Data!$I:$I,$A37,Data!$C:$C,BK$1,Data!$D:$D,BK$2) + SUMIFS(Data!$A:$A, Data!$J:$J,$A37,Data!$C:$C,BK$1,Data!$D:$D,BK$2)</f>
        <v>0</v>
      </c>
      <c r="BL37" s="5">
        <f>SUMIFS(Data!$A:$A, Data!$I:$I,$A37,Data!$C:$C,BL$1,Data!$D:$D,BL$2) + SUMIFS(Data!$A:$A, Data!$J:$J,$A37,Data!$C:$C,BL$1,Data!$D:$D,BL$2)</f>
        <v>0</v>
      </c>
      <c r="BM37" s="5">
        <f>SUMIFS(Data!$A:$A, Data!$I:$I,$A37,Data!$C:$C,BM$1,Data!$D:$D,BM$2) + SUMIFS(Data!$A:$A, Data!$J:$J,$A37,Data!$C:$C,BM$1,Data!$D:$D,BM$2)</f>
        <v>2</v>
      </c>
      <c r="BN37" s="5">
        <f>SUMIFS(Data!$A:$A, Data!$I:$I,$A37,Data!$C:$C,BN$1,Data!$D:$D,BN$2) + SUMIFS(Data!$A:$A, Data!$J:$J,$A37,Data!$C:$C,BN$1,Data!$D:$D,BN$2)</f>
        <v>2</v>
      </c>
      <c r="BO37" s="5">
        <f>SUMIFS(Data!$A:$A, Data!$I:$I,$A37,Data!$C:$C,BO$1,Data!$D:$D,BO$2) + SUMIFS(Data!$A:$A, Data!$J:$J,$A37,Data!$C:$C,BO$1,Data!$D:$D,BO$2)</f>
        <v>0</v>
      </c>
      <c r="BP37" s="5">
        <f>SUMIFS(Data!$A:$A, Data!$I:$I,$A37,Data!$C:$C,BP$1,Data!$D:$D,BP$2) + SUMIFS(Data!$A:$A, Data!$J:$J,$A37,Data!$C:$C,BP$1,Data!$D:$D,BP$2)</f>
        <v>0</v>
      </c>
      <c r="BQ37" s="5">
        <f>SUMIFS(Data!$A:$A, Data!$I:$I,$A37,Data!$C:$C,BQ$1,Data!$D:$D,BQ$2) + SUMIFS(Data!$A:$A, Data!$J:$J,$A37,Data!$C:$C,BQ$1,Data!$D:$D,BQ$2)</f>
        <v>0</v>
      </c>
      <c r="BR37" s="5">
        <f>SUMIFS(Data!$A:$A, Data!$I:$I,$A37,Data!$C:$C,BR$1,Data!$D:$D,BR$2) + SUMIFS(Data!$A:$A, Data!$J:$J,$A37,Data!$C:$C,BR$1,Data!$D:$D,BR$2)</f>
        <v>0</v>
      </c>
      <c r="BS37" s="5">
        <f>SUMIFS(Data!$A:$A, Data!$I:$I,$A37,Data!$C:$C,BS$1,Data!$D:$D,BS$2) + SUMIFS(Data!$A:$A, Data!$J:$J,$A37,Data!$C:$C,BS$1,Data!$D:$D,BS$2)</f>
        <v>0</v>
      </c>
      <c r="BT37" s="5">
        <f>SUMIFS(Data!$A:$A, Data!$I:$I,$A37,Data!$C:$C,BT$1,Data!$D:$D,BT$2) + SUMIFS(Data!$A:$A, Data!$J:$J,$A37,Data!$C:$C,BT$1,Data!$D:$D,BT$2)</f>
        <v>0</v>
      </c>
      <c r="BU37" s="5">
        <f>SUMIFS(Data!$A:$A, Data!$I:$I,$A37,Data!$C:$C,BU$1,Data!$D:$D,BU$2) + SUMIFS(Data!$A:$A, Data!$J:$J,$A37,Data!$C:$C,BU$1,Data!$D:$D,BU$2)</f>
        <v>0</v>
      </c>
      <c r="BV37" s="5">
        <f>SUMIFS(Data!$A:$A, Data!$I:$I,$A37,Data!$C:$C,BV$1,Data!$D:$D,BV$2) + SUMIFS(Data!$A:$A, Data!$J:$J,$A37,Data!$C:$C,BV$1,Data!$D:$D,BV$2)</f>
        <v>0</v>
      </c>
      <c r="BW37" s="5">
        <f>SUMIFS(Data!$A:$A, Data!$I:$I,$A37,Data!$C:$C,BW$1,Data!$D:$D,BW$2) + SUMIFS(Data!$A:$A, Data!$J:$J,$A37,Data!$C:$C,BW$1,Data!$D:$D,BW$2)</f>
        <v>0</v>
      </c>
      <c r="BX37" s="5">
        <f>SUMIFS(Data!$A:$A, Data!$I:$I,$A37,Data!$C:$C,BX$1,Data!$D:$D,BX$2) + SUMIFS(Data!$A:$A, Data!$J:$J,$A37,Data!$C:$C,BX$1,Data!$D:$D,BX$2)</f>
        <v>0</v>
      </c>
      <c r="BY37" s="5">
        <f>SUMIFS(Data!$A:$A, Data!$I:$I,$A37,Data!$C:$C,BY$1,Data!$D:$D,BY$2) + SUMIFS(Data!$A:$A, Data!$J:$J,$A37,Data!$C:$C,BY$1,Data!$D:$D,BY$2)</f>
        <v>1</v>
      </c>
      <c r="BZ37" s="5">
        <f>SUMIFS(Data!$A:$A, Data!$I:$I,$A37,Data!$C:$C,BZ$1,Data!$D:$D,BZ$2) + SUMIFS(Data!$A:$A, Data!$J:$J,$A37,Data!$C:$C,BZ$1,Data!$D:$D,BZ$2)</f>
        <v>0</v>
      </c>
      <c r="CA37" s="5">
        <f>SUMIFS(Data!$A:$A, Data!$I:$I,$A37,Data!$C:$C,CA$1,Data!$D:$D,CA$2) + SUMIFS(Data!$A:$A, Data!$J:$J,$A37,Data!$C:$C,CA$1,Data!$D:$D,CA$2)</f>
        <v>1</v>
      </c>
      <c r="CB37" s="5">
        <f>SUMIFS(Data!$A:$A, Data!$I:$I,$A37,Data!$C:$C,CB$1,Data!$D:$D,CB$2) + SUMIFS(Data!$A:$A, Data!$J:$J,$A37,Data!$C:$C,CB$1,Data!$D:$D,CB$2)</f>
        <v>1</v>
      </c>
      <c r="CC37" s="5">
        <f>SUMIFS(Data!$A:$A, Data!$I:$I,$A37,Data!$C:$C,CC$1,Data!$D:$D,CC$2) + SUMIFS(Data!$A:$A, Data!$J:$J,$A37,Data!$C:$C,CC$1,Data!$D:$D,CC$2)</f>
        <v>0</v>
      </c>
      <c r="CD37" s="5">
        <f>SUMIFS(Data!$A:$A, Data!$I:$I,$A37,Data!$C:$C,CD$1,Data!$D:$D,CD$2) + SUMIFS(Data!$A:$A, Data!$J:$J,$A37,Data!$C:$C,CD$1,Data!$D:$D,CD$2)</f>
        <v>0</v>
      </c>
      <c r="CE37" s="5">
        <f>SUMIFS(Data!$A:$A, Data!$I:$I,$A37,Data!$C:$C,CE$1,Data!$D:$D,CE$2) + SUMIFS(Data!$A:$A, Data!$J:$J,$A37,Data!$C:$C,CE$1,Data!$D:$D,CE$2)</f>
        <v>0</v>
      </c>
      <c r="CF37" s="5">
        <f>SUMIFS(Data!$A:$A, Data!$I:$I,$A37,Data!$C:$C,CF$1,Data!$D:$D,CF$2) + SUMIFS(Data!$A:$A, Data!$J:$J,$A37,Data!$C:$C,CF$1,Data!$D:$D,CF$2)</f>
        <v>0</v>
      </c>
      <c r="CG37" s="5">
        <f>SUMIFS(Data!$A:$A, Data!$I:$I,$A37,Data!$C:$C,CG$1,Data!$D:$D,CG$2) + SUMIFS(Data!$A:$A, Data!$J:$J,$A37,Data!$C:$C,CG$1,Data!$D:$D,CG$2)</f>
        <v>0</v>
      </c>
      <c r="CH37" s="5">
        <f>SUMIFS(Data!$A:$A, Data!$I:$I,$A37,Data!$C:$C,CH$1,Data!$D:$D,CH$2) + SUMIFS(Data!$A:$A, Data!$J:$J,$A37,Data!$C:$C,CH$1,Data!$D:$D,CH$2)</f>
        <v>0</v>
      </c>
      <c r="CI37" s="5">
        <f>SUMIFS(Data!$A:$A, Data!$I:$I,$A37,Data!$C:$C,CI$1,Data!$D:$D,CI$2) + SUMIFS(Data!$A:$A, Data!$J:$J,$A37,Data!$C:$C,CI$1,Data!$D:$D,CI$2)</f>
        <v>0</v>
      </c>
      <c r="CJ37" s="5">
        <f>SUMIFS(Data!$A:$A, Data!$I:$I,$A37,Data!$C:$C,CJ$1,Data!$D:$D,CJ$2) + SUMIFS(Data!$A:$A, Data!$J:$J,$A37,Data!$C:$C,CJ$1,Data!$D:$D,CJ$2)</f>
        <v>0</v>
      </c>
      <c r="CK37" s="5">
        <f>SUMIFS(Data!$A:$A, Data!$I:$I,$A37,Data!$C:$C,CK$1,Data!$D:$D,CK$2) + SUMIFS(Data!$A:$A, Data!$J:$J,$A37,Data!$C:$C,CK$1,Data!$D:$D,CK$2)</f>
        <v>0</v>
      </c>
      <c r="CL37" s="5">
        <f>SUMIFS(Data!$A:$A, Data!$I:$I,$A37,Data!$C:$C,CL$1,Data!$D:$D,CL$2) + SUMIFS(Data!$A:$A, Data!$J:$J,$A37,Data!$C:$C,CL$1,Data!$D:$D,CL$2)</f>
        <v>0</v>
      </c>
      <c r="CM37" s="5">
        <f>SUMIFS(Data!$A:$A, Data!$I:$I,$A37,Data!$C:$C,CM$1,Data!$D:$D,CM$2) + SUMIFS(Data!$A:$A, Data!$J:$J,$A37,Data!$C:$C,CM$1,Data!$D:$D,CM$2)</f>
        <v>0</v>
      </c>
      <c r="CN37" s="5">
        <f>SUMIFS(Data!$A:$A, Data!$I:$I,$A37,Data!$C:$C,CN$1,Data!$D:$D,CN$2) + SUMIFS(Data!$A:$A, Data!$J:$J,$A37,Data!$C:$C,CN$1,Data!$D:$D,CN$2)</f>
        <v>0</v>
      </c>
      <c r="CO37" s="5">
        <f>SUMIFS(Data!$A:$A, Data!$I:$I,$A37,Data!$C:$C,CO$1,Data!$D:$D,CO$2) + SUMIFS(Data!$A:$A, Data!$J:$J,$A37,Data!$C:$C,CO$1,Data!$D:$D,CO$2)</f>
        <v>0</v>
      </c>
      <c r="CP37" s="5">
        <f>SUMIFS(Data!$A:$A, Data!$I:$I,$A37,Data!$C:$C,CP$1,Data!$D:$D,CP$2) + SUMIFS(Data!$A:$A, Data!$J:$J,$A37,Data!$C:$C,CP$1,Data!$D:$D,CP$2)</f>
        <v>0</v>
      </c>
      <c r="CQ37" s="5">
        <f>SUMIFS(Data!$A:$A, Data!$I:$I,$A37,Data!$C:$C,CQ$1,Data!$D:$D,CQ$2) + SUMIFS(Data!$A:$A, Data!$J:$J,$A37,Data!$C:$C,CQ$1,Data!$D:$D,CQ$2)</f>
        <v>0</v>
      </c>
      <c r="CR37" s="5">
        <f>SUMIFS(Data!$A:$A, Data!$I:$I,$A37,Data!$C:$C,CR$1,Data!$D:$D,CR$2) + SUMIFS(Data!$A:$A, Data!$J:$J,$A37,Data!$C:$C,CR$1,Data!$D:$D,CR$2)</f>
        <v>0</v>
      </c>
      <c r="CS37" s="5">
        <f>SUMIFS(Data!$A:$A, Data!$I:$I,$A37,Data!$C:$C,CS$1,Data!$D:$D,CS$2) + SUMIFS(Data!$A:$A, Data!$J:$J,$A37,Data!$C:$C,CS$1,Data!$D:$D,CS$2)</f>
        <v>0</v>
      </c>
      <c r="CT37" s="5">
        <f>SUMIFS(Data!$A:$A, Data!$I:$I,$A37,Data!$C:$C,CT$1,Data!$D:$D,CT$2) + SUMIFS(Data!$A:$A, Data!$J:$J,$A37,Data!$C:$C,CT$1,Data!$D:$D,CT$2)</f>
        <v>0</v>
      </c>
      <c r="CU37" s="5">
        <f>SUMIFS(Data!$A:$A, Data!$I:$I,$A37,Data!$C:$C,CU$1,Data!$D:$D,CU$2) + SUMIFS(Data!$A:$A, Data!$J:$J,$A37,Data!$C:$C,CU$1,Data!$D:$D,CU$2)</f>
        <v>2</v>
      </c>
      <c r="CV37" s="5">
        <f>SUMIFS(Data!$A:$A, Data!$I:$I,$A37,Data!$C:$C,CV$1,Data!$D:$D,CV$2) + SUMIFS(Data!$A:$A, Data!$J:$J,$A37,Data!$C:$C,CV$1,Data!$D:$D,CV$2)</f>
        <v>0</v>
      </c>
      <c r="CW37" s="5">
        <f t="shared" ref="CW37:CX37" si="36">SUMIF($B$2:$CV$2,CW$2, $B37:$CV37)</f>
        <v>12</v>
      </c>
      <c r="CX37" s="5">
        <f t="shared" si="36"/>
        <v>8</v>
      </c>
      <c r="CY37" s="5">
        <f t="shared" si="3"/>
        <v>23</v>
      </c>
    </row>
    <row r="38">
      <c r="A38" s="5" t="str">
        <f>Countries!A36</f>
        <v>GHA</v>
      </c>
      <c r="B38" s="5">
        <f>SUMIFS(Data!$A:$A, Data!$I:$I,$A38,Data!$C:$C,B$1,Data!$D:$D,B$2) + SUMIFS(Data!$A:$A, Data!$J:$J,$A38,Data!$C:$C,B$1,Data!$D:$D,B$2)</f>
        <v>0</v>
      </c>
      <c r="C38" s="5">
        <f>SUMIFS(Data!$A:$A, Data!$I:$I,$A38,Data!$C:$C,C$1,Data!$D:$D,C$2) + SUMIFS(Data!$A:$A, Data!$J:$J,$A38,Data!$C:$C,C$1,Data!$D:$D,C$2)</f>
        <v>0</v>
      </c>
      <c r="D38" s="5">
        <f>SUMIFS(Data!$A:$A, Data!$I:$I,$A38,Data!$C:$C,D$1,Data!$D:$D,D$2) + SUMIFS(Data!$A:$A, Data!$J:$J,$A38,Data!$C:$C,D$1,Data!$D:$D,D$2)</f>
        <v>0</v>
      </c>
      <c r="E38" s="5">
        <f>SUMIFS(Data!$A:$A, Data!$I:$I,$A38,Data!$C:$C,E$1,Data!$D:$D,E$2) + SUMIFS(Data!$A:$A, Data!$J:$J,$A38,Data!$C:$C,E$1,Data!$D:$D,E$2)</f>
        <v>0</v>
      </c>
      <c r="F38" s="5">
        <f>SUMIFS(Data!$A:$A, Data!$I:$I,$A38,Data!$C:$C,F$1,Data!$D:$D,F$2) + SUMIFS(Data!$A:$A, Data!$J:$J,$A38,Data!$C:$C,F$1,Data!$D:$D,F$2)</f>
        <v>0</v>
      </c>
      <c r="G38" s="5">
        <f>SUMIFS(Data!$A:$A, Data!$I:$I,$A38,Data!$C:$C,G$1,Data!$D:$D,G$2) + SUMIFS(Data!$A:$A, Data!$J:$J,$A38,Data!$C:$C,G$1,Data!$D:$D,G$2)</f>
        <v>0</v>
      </c>
      <c r="H38" s="5">
        <f>SUMIFS(Data!$A:$A, Data!$I:$I,$A38,Data!$C:$C,H$1,Data!$D:$D,H$2) + SUMIFS(Data!$A:$A, Data!$J:$J,$A38,Data!$C:$C,H$1,Data!$D:$D,H$2)</f>
        <v>0</v>
      </c>
      <c r="I38" s="5">
        <f>SUMIFS(Data!$A:$A, Data!$I:$I,$A38,Data!$C:$C,I$1,Data!$D:$D,I$2) + SUMIFS(Data!$A:$A, Data!$J:$J,$A38,Data!$C:$C,I$1,Data!$D:$D,I$2)</f>
        <v>0</v>
      </c>
      <c r="J38" s="5">
        <f>SUMIFS(Data!$A:$A, Data!$I:$I,$A38,Data!$C:$C,J$1,Data!$D:$D,J$2) + SUMIFS(Data!$A:$A, Data!$J:$J,$A38,Data!$C:$C,J$1,Data!$D:$D,J$2)</f>
        <v>0</v>
      </c>
      <c r="K38" s="5">
        <f>SUMIFS(Data!$A:$A, Data!$I:$I,$A38,Data!$C:$C,K$1,Data!$D:$D,K$2) + SUMIFS(Data!$A:$A, Data!$J:$J,$A38,Data!$C:$C,K$1,Data!$D:$D,K$2)</f>
        <v>0</v>
      </c>
      <c r="L38" s="5">
        <f>SUMIFS(Data!$A:$A, Data!$I:$I,$A38,Data!$C:$C,L$1,Data!$D:$D,L$2) + SUMIFS(Data!$A:$A, Data!$J:$J,$A38,Data!$C:$C,L$1,Data!$D:$D,L$2)</f>
        <v>0</v>
      </c>
      <c r="M38" s="5">
        <f>SUMIFS(Data!$A:$A, Data!$I:$I,$A38,Data!$C:$C,M$1,Data!$D:$D,M$2) + SUMIFS(Data!$A:$A, Data!$J:$J,$A38,Data!$C:$C,M$1,Data!$D:$D,M$2)</f>
        <v>0</v>
      </c>
      <c r="N38" s="5">
        <f>SUMIFS(Data!$A:$A, Data!$I:$I,$A38,Data!$C:$C,N$1,Data!$D:$D,N$2) + SUMIFS(Data!$A:$A, Data!$J:$J,$A38,Data!$C:$C,N$1,Data!$D:$D,N$2)</f>
        <v>0</v>
      </c>
      <c r="O38" s="5">
        <f>SUMIFS(Data!$A:$A, Data!$I:$I,$A38,Data!$C:$C,O$1,Data!$D:$D,O$2) + SUMIFS(Data!$A:$A, Data!$J:$J,$A38,Data!$C:$C,O$1,Data!$D:$D,O$2)</f>
        <v>0</v>
      </c>
      <c r="P38" s="5">
        <f>SUMIFS(Data!$A:$A, Data!$I:$I,$A38,Data!$C:$C,P$1,Data!$D:$D,P$2) + SUMIFS(Data!$A:$A, Data!$J:$J,$A38,Data!$C:$C,P$1,Data!$D:$D,P$2)</f>
        <v>0</v>
      </c>
      <c r="Q38" s="5">
        <f>SUMIFS(Data!$A:$A, Data!$I:$I,$A38,Data!$C:$C,Q$1,Data!$D:$D,Q$2) + SUMIFS(Data!$A:$A, Data!$J:$J,$A38,Data!$C:$C,Q$1,Data!$D:$D,Q$2)</f>
        <v>0</v>
      </c>
      <c r="R38" s="5">
        <f>SUMIFS(Data!$A:$A, Data!$I:$I,$A38,Data!$C:$C,R$1,Data!$D:$D,R$2) + SUMIFS(Data!$A:$A, Data!$J:$J,$A38,Data!$C:$C,R$1,Data!$D:$D,R$2)</f>
        <v>0</v>
      </c>
      <c r="S38" s="5">
        <f>SUMIFS(Data!$A:$A, Data!$I:$I,$A38,Data!$C:$C,S$1,Data!$D:$D,S$2) + SUMIFS(Data!$A:$A, Data!$J:$J,$A38,Data!$C:$C,S$1,Data!$D:$D,S$2)</f>
        <v>0</v>
      </c>
      <c r="T38" s="5">
        <f>SUMIFS(Data!$A:$A, Data!$I:$I,$A38,Data!$C:$C,T$1,Data!$D:$D,T$2) + SUMIFS(Data!$A:$A, Data!$J:$J,$A38,Data!$C:$C,T$1,Data!$D:$D,T$2)</f>
        <v>0</v>
      </c>
      <c r="U38" s="5">
        <f>SUMIFS(Data!$A:$A, Data!$I:$I,$A38,Data!$C:$C,U$1,Data!$D:$D,U$2) + SUMIFS(Data!$A:$A, Data!$J:$J,$A38,Data!$C:$C,U$1,Data!$D:$D,U$2)</f>
        <v>0</v>
      </c>
      <c r="V38" s="5">
        <f>SUMIFS(Data!$A:$A, Data!$I:$I,$A38,Data!$C:$C,V$1,Data!$D:$D,V$2) + SUMIFS(Data!$A:$A, Data!$J:$J,$A38,Data!$C:$C,V$1,Data!$D:$D,V$2)</f>
        <v>1</v>
      </c>
      <c r="W38" s="5">
        <f>SUMIFS(Data!$A:$A, Data!$I:$I,$A38,Data!$C:$C,W$1,Data!$D:$D,W$2) + SUMIFS(Data!$A:$A, Data!$J:$J,$A38,Data!$C:$C,W$1,Data!$D:$D,W$2)</f>
        <v>0</v>
      </c>
      <c r="X38" s="5">
        <f>SUMIFS(Data!$A:$A, Data!$I:$I,$A38,Data!$C:$C,X$1,Data!$D:$D,X$2) + SUMIFS(Data!$A:$A, Data!$J:$J,$A38,Data!$C:$C,X$1,Data!$D:$D,X$2)</f>
        <v>0</v>
      </c>
      <c r="Y38" s="5">
        <f>SUMIFS(Data!$A:$A, Data!$I:$I,$A38,Data!$C:$C,Y$1,Data!$D:$D,Y$2) + SUMIFS(Data!$A:$A, Data!$J:$J,$A38,Data!$C:$C,Y$1,Data!$D:$D,Y$2)</f>
        <v>0</v>
      </c>
      <c r="Z38" s="5">
        <f>SUMIFS(Data!$A:$A, Data!$I:$I,$A38,Data!$C:$C,Z$1,Data!$D:$D,Z$2) + SUMIFS(Data!$A:$A, Data!$J:$J,$A38,Data!$C:$C,Z$1,Data!$D:$D,Z$2)</f>
        <v>0</v>
      </c>
      <c r="AA38" s="5">
        <f>SUMIFS(Data!$A:$A, Data!$I:$I,$A38,Data!$C:$C,AA$1,Data!$D:$D,AA$2) + SUMIFS(Data!$A:$A, Data!$J:$J,$A38,Data!$C:$C,AA$1,Data!$D:$D,AA$2)</f>
        <v>0</v>
      </c>
      <c r="AB38" s="5">
        <f>SUMIFS(Data!$A:$A, Data!$I:$I,$A38,Data!$C:$C,AB$1,Data!$D:$D,AB$2) + SUMIFS(Data!$A:$A, Data!$J:$J,$A38,Data!$C:$C,AB$1,Data!$D:$D,AB$2)</f>
        <v>0</v>
      </c>
      <c r="AC38" s="5">
        <f>SUMIFS(Data!$A:$A, Data!$I:$I,$A38,Data!$C:$C,AC$1,Data!$D:$D,AC$2) + SUMIFS(Data!$A:$A, Data!$J:$J,$A38,Data!$C:$C,AC$1,Data!$D:$D,AC$2)</f>
        <v>0</v>
      </c>
      <c r="AD38" s="5">
        <f>SUMIFS(Data!$A:$A, Data!$I:$I,$A38,Data!$C:$C,AD$1,Data!$D:$D,AD$2) + SUMIFS(Data!$A:$A, Data!$J:$J,$A38,Data!$C:$C,AD$1,Data!$D:$D,AD$2)</f>
        <v>0</v>
      </c>
      <c r="AE38" s="5">
        <f>SUMIFS(Data!$A:$A, Data!$I:$I,$A38,Data!$C:$C,AE$1,Data!$D:$D,AE$2) + SUMIFS(Data!$A:$A, Data!$J:$J,$A38,Data!$C:$C,AE$1,Data!$D:$D,AE$2)</f>
        <v>0</v>
      </c>
      <c r="AF38" s="5">
        <f>SUMIFS(Data!$A:$A, Data!$I:$I,$A38,Data!$C:$C,AF$1,Data!$D:$D,AF$2) + SUMIFS(Data!$A:$A, Data!$J:$J,$A38,Data!$C:$C,AF$1,Data!$D:$D,AF$2)</f>
        <v>0</v>
      </c>
      <c r="AG38" s="5">
        <f>SUMIFS(Data!$A:$A, Data!$I:$I,$A38,Data!$C:$C,AG$1,Data!$D:$D,AG$2) + SUMIFS(Data!$A:$A, Data!$J:$J,$A38,Data!$C:$C,AG$1,Data!$D:$D,AG$2)</f>
        <v>0</v>
      </c>
      <c r="AH38" s="5">
        <f>SUMIFS(Data!$A:$A, Data!$I:$I,$A38,Data!$C:$C,AH$1,Data!$D:$D,AH$2) + SUMIFS(Data!$A:$A, Data!$J:$J,$A38,Data!$C:$C,AH$1,Data!$D:$D,AH$2)</f>
        <v>0</v>
      </c>
      <c r="AI38" s="5">
        <f>SUMIFS(Data!$A:$A, Data!$I:$I,$A38,Data!$C:$C,AI$1,Data!$D:$D,AI$2) + SUMIFS(Data!$A:$A, Data!$J:$J,$A38,Data!$C:$C,AI$1,Data!$D:$D,AI$2)</f>
        <v>0</v>
      </c>
      <c r="AJ38" s="5">
        <f>SUMIFS(Data!$A:$A, Data!$I:$I,$A38,Data!$C:$C,AJ$1,Data!$D:$D,AJ$2) + SUMIFS(Data!$A:$A, Data!$J:$J,$A38,Data!$C:$C,AJ$1,Data!$D:$D,AJ$2)</f>
        <v>0</v>
      </c>
      <c r="AK38" s="5">
        <f>SUMIFS(Data!$A:$A, Data!$I:$I,$A38,Data!$C:$C,AK$1,Data!$D:$D,AK$2) + SUMIFS(Data!$A:$A, Data!$J:$J,$A38,Data!$C:$C,AK$1,Data!$D:$D,AK$2)</f>
        <v>0</v>
      </c>
      <c r="AL38" s="5">
        <f>SUMIFS(Data!$A:$A, Data!$I:$I,$A38,Data!$C:$C,AL$1,Data!$D:$D,AL$2) + SUMIFS(Data!$A:$A, Data!$J:$J,$A38,Data!$C:$C,AL$1,Data!$D:$D,AL$2)</f>
        <v>0</v>
      </c>
      <c r="AM38" s="5">
        <f>SUMIFS(Data!$A:$A, Data!$I:$I,$A38,Data!$C:$C,AM$1,Data!$D:$D,AM$2) + SUMIFS(Data!$A:$A, Data!$J:$J,$A38,Data!$C:$C,AM$1,Data!$D:$D,AM$2)</f>
        <v>0</v>
      </c>
      <c r="AN38" s="5">
        <f>SUMIFS(Data!$A:$A, Data!$I:$I,$A38,Data!$C:$C,AN$1,Data!$D:$D,AN$2) + SUMIFS(Data!$A:$A, Data!$J:$J,$A38,Data!$C:$C,AN$1,Data!$D:$D,AN$2)</f>
        <v>0</v>
      </c>
      <c r="AO38" s="5">
        <f>SUMIFS(Data!$A:$A, Data!$I:$I,$A38,Data!$C:$C,AO$1,Data!$D:$D,AO$2) + SUMIFS(Data!$A:$A, Data!$J:$J,$A38,Data!$C:$C,AO$1,Data!$D:$D,AO$2)</f>
        <v>0</v>
      </c>
      <c r="AP38" s="5">
        <f>SUMIFS(Data!$A:$A, Data!$I:$I,$A38,Data!$C:$C,AP$1,Data!$D:$D,AP$2) + SUMIFS(Data!$A:$A, Data!$J:$J,$A38,Data!$C:$C,AP$1,Data!$D:$D,AP$2)</f>
        <v>0</v>
      </c>
      <c r="AQ38" s="5">
        <f>SUMIFS(Data!$A:$A, Data!$I:$I,$A38,Data!$C:$C,AQ$1,Data!$D:$D,AQ$2) + SUMIFS(Data!$A:$A, Data!$J:$J,$A38,Data!$C:$C,AQ$1,Data!$D:$D,AQ$2)</f>
        <v>0</v>
      </c>
      <c r="AR38" s="5">
        <f>SUMIFS(Data!$A:$A, Data!$I:$I,$A38,Data!$C:$C,AR$1,Data!$D:$D,AR$2) + SUMIFS(Data!$A:$A, Data!$J:$J,$A38,Data!$C:$C,AR$1,Data!$D:$D,AR$2)</f>
        <v>0</v>
      </c>
      <c r="AS38" s="5">
        <f>SUMIFS(Data!$A:$A, Data!$I:$I,$A38,Data!$C:$C,AS$1,Data!$D:$D,AS$2) + SUMIFS(Data!$A:$A, Data!$J:$J,$A38,Data!$C:$C,AS$1,Data!$D:$D,AS$2)</f>
        <v>0</v>
      </c>
      <c r="AT38" s="5">
        <f>SUMIFS(Data!$A:$A, Data!$I:$I,$A38,Data!$C:$C,AT$1,Data!$D:$D,AT$2) + SUMIFS(Data!$A:$A, Data!$J:$J,$A38,Data!$C:$C,AT$1,Data!$D:$D,AT$2)</f>
        <v>0</v>
      </c>
      <c r="AU38" s="5">
        <f>SUMIFS(Data!$A:$A, Data!$I:$I,$A38,Data!$C:$C,AU$1,Data!$D:$D,AU$2) + SUMIFS(Data!$A:$A, Data!$J:$J,$A38,Data!$C:$C,AU$1,Data!$D:$D,AU$2)</f>
        <v>0</v>
      </c>
      <c r="AV38" s="5">
        <f>SUMIFS(Data!$A:$A, Data!$I:$I,$A38,Data!$C:$C,AV$1,Data!$D:$D,AV$2) + SUMIFS(Data!$A:$A, Data!$J:$J,$A38,Data!$C:$C,AV$1,Data!$D:$D,AV$2)</f>
        <v>0</v>
      </c>
      <c r="AW38" s="5">
        <f>SUMIFS(Data!$A:$A, Data!$I:$I,$A38,Data!$C:$C,AW$1,Data!$D:$D,AW$2) + SUMIFS(Data!$A:$A, Data!$J:$J,$A38,Data!$C:$C,AW$1,Data!$D:$D,AW$2)</f>
        <v>0</v>
      </c>
      <c r="AX38" s="5">
        <f>SUMIFS(Data!$A:$A, Data!$I:$I,$A38,Data!$C:$C,AX$1,Data!$D:$D,AX$2) + SUMIFS(Data!$A:$A, Data!$J:$J,$A38,Data!$C:$C,AX$1,Data!$D:$D,AX$2)</f>
        <v>0</v>
      </c>
      <c r="AY38" s="5">
        <f>SUMIFS(Data!$A:$A, Data!$I:$I,$A38,Data!$C:$C,AY$1,Data!$D:$D,AY$2) + SUMIFS(Data!$A:$A, Data!$J:$J,$A38,Data!$C:$C,AY$1,Data!$D:$D,AY$2)</f>
        <v>0</v>
      </c>
      <c r="AZ38" s="5">
        <f>SUMIFS(Data!$A:$A, Data!$I:$I,$A38,Data!$C:$C,AZ$1,Data!$D:$D,AZ$2) + SUMIFS(Data!$A:$A, Data!$J:$J,$A38,Data!$C:$C,AZ$1,Data!$D:$D,AZ$2)</f>
        <v>0</v>
      </c>
      <c r="BA38" s="5">
        <f>SUMIFS(Data!$A:$A, Data!$I:$I,$A38,Data!$C:$C,BA$1,Data!$D:$D,BA$2) + SUMIFS(Data!$A:$A, Data!$J:$J,$A38,Data!$C:$C,BA$1,Data!$D:$D,BA$2)</f>
        <v>0</v>
      </c>
      <c r="BB38" s="5">
        <f>SUMIFS(Data!$A:$A, Data!$I:$I,$A38,Data!$C:$C,BB$1,Data!$D:$D,BB$2) + SUMIFS(Data!$A:$A, Data!$J:$J,$A38,Data!$C:$C,BB$1,Data!$D:$D,BB$2)</f>
        <v>0</v>
      </c>
      <c r="BC38" s="5">
        <f>SUMIFS(Data!$A:$A, Data!$I:$I,$A38,Data!$C:$C,BC$1,Data!$D:$D,BC$2) + SUMIFS(Data!$A:$A, Data!$J:$J,$A38,Data!$C:$C,BC$1,Data!$D:$D,BC$2)</f>
        <v>0</v>
      </c>
      <c r="BD38" s="5">
        <f>SUMIFS(Data!$A:$A, Data!$I:$I,$A38,Data!$C:$C,BD$1,Data!$D:$D,BD$2) + SUMIFS(Data!$A:$A, Data!$J:$J,$A38,Data!$C:$C,BD$1,Data!$D:$D,BD$2)</f>
        <v>0</v>
      </c>
      <c r="BE38" s="5">
        <f>SUMIFS(Data!$A:$A, Data!$I:$I,$A38,Data!$C:$C,BE$1,Data!$D:$D,BE$2) + SUMIFS(Data!$A:$A, Data!$J:$J,$A38,Data!$C:$C,BE$1,Data!$D:$D,BE$2)</f>
        <v>0</v>
      </c>
      <c r="BF38" s="5">
        <f>SUMIFS(Data!$A:$A, Data!$I:$I,$A38,Data!$C:$C,BF$1,Data!$D:$D,BF$2) + SUMIFS(Data!$A:$A, Data!$J:$J,$A38,Data!$C:$C,BF$1,Data!$D:$D,BF$2)</f>
        <v>0</v>
      </c>
      <c r="BG38" s="5">
        <f>SUMIFS(Data!$A:$A, Data!$I:$I,$A38,Data!$C:$C,BG$1,Data!$D:$D,BG$2) + SUMIFS(Data!$A:$A, Data!$J:$J,$A38,Data!$C:$C,BG$1,Data!$D:$D,BG$2)</f>
        <v>0</v>
      </c>
      <c r="BH38" s="5">
        <f>SUMIFS(Data!$A:$A, Data!$I:$I,$A38,Data!$C:$C,BH$1,Data!$D:$D,BH$2) + SUMIFS(Data!$A:$A, Data!$J:$J,$A38,Data!$C:$C,BH$1,Data!$D:$D,BH$2)</f>
        <v>0</v>
      </c>
      <c r="BI38" s="5">
        <f>SUMIFS(Data!$A:$A, Data!$I:$I,$A38,Data!$C:$C,BI$1,Data!$D:$D,BI$2) + SUMIFS(Data!$A:$A, Data!$J:$J,$A38,Data!$C:$C,BI$1,Data!$D:$D,BI$2)</f>
        <v>0</v>
      </c>
      <c r="BJ38" s="5">
        <f>SUMIFS(Data!$A:$A, Data!$I:$I,$A38,Data!$C:$C,BJ$1,Data!$D:$D,BJ$2) + SUMIFS(Data!$A:$A, Data!$J:$J,$A38,Data!$C:$C,BJ$1,Data!$D:$D,BJ$2)</f>
        <v>0</v>
      </c>
      <c r="BK38" s="5">
        <f>SUMIFS(Data!$A:$A, Data!$I:$I,$A38,Data!$C:$C,BK$1,Data!$D:$D,BK$2) + SUMIFS(Data!$A:$A, Data!$J:$J,$A38,Data!$C:$C,BK$1,Data!$D:$D,BK$2)</f>
        <v>0</v>
      </c>
      <c r="BL38" s="5">
        <f>SUMIFS(Data!$A:$A, Data!$I:$I,$A38,Data!$C:$C,BL$1,Data!$D:$D,BL$2) + SUMIFS(Data!$A:$A, Data!$J:$J,$A38,Data!$C:$C,BL$1,Data!$D:$D,BL$2)</f>
        <v>0</v>
      </c>
      <c r="BM38" s="5">
        <f>SUMIFS(Data!$A:$A, Data!$I:$I,$A38,Data!$C:$C,BM$1,Data!$D:$D,BM$2) + SUMIFS(Data!$A:$A, Data!$J:$J,$A38,Data!$C:$C,BM$1,Data!$D:$D,BM$2)</f>
        <v>0</v>
      </c>
      <c r="BN38" s="5">
        <f>SUMIFS(Data!$A:$A, Data!$I:$I,$A38,Data!$C:$C,BN$1,Data!$D:$D,BN$2) + SUMIFS(Data!$A:$A, Data!$J:$J,$A38,Data!$C:$C,BN$1,Data!$D:$D,BN$2)</f>
        <v>0</v>
      </c>
      <c r="BO38" s="5">
        <f>SUMIFS(Data!$A:$A, Data!$I:$I,$A38,Data!$C:$C,BO$1,Data!$D:$D,BO$2) + SUMIFS(Data!$A:$A, Data!$J:$J,$A38,Data!$C:$C,BO$1,Data!$D:$D,BO$2)</f>
        <v>0</v>
      </c>
      <c r="BP38" s="5">
        <f>SUMIFS(Data!$A:$A, Data!$I:$I,$A38,Data!$C:$C,BP$1,Data!$D:$D,BP$2) + SUMIFS(Data!$A:$A, Data!$J:$J,$A38,Data!$C:$C,BP$1,Data!$D:$D,BP$2)</f>
        <v>0</v>
      </c>
      <c r="BQ38" s="5">
        <f>SUMIFS(Data!$A:$A, Data!$I:$I,$A38,Data!$C:$C,BQ$1,Data!$D:$D,BQ$2) + SUMIFS(Data!$A:$A, Data!$J:$J,$A38,Data!$C:$C,BQ$1,Data!$D:$D,BQ$2)</f>
        <v>0</v>
      </c>
      <c r="BR38" s="5">
        <f>SUMIFS(Data!$A:$A, Data!$I:$I,$A38,Data!$C:$C,BR$1,Data!$D:$D,BR$2) + SUMIFS(Data!$A:$A, Data!$J:$J,$A38,Data!$C:$C,BR$1,Data!$D:$D,BR$2)</f>
        <v>0</v>
      </c>
      <c r="BS38" s="5">
        <f>SUMIFS(Data!$A:$A, Data!$I:$I,$A38,Data!$C:$C,BS$1,Data!$D:$D,BS$2) + SUMIFS(Data!$A:$A, Data!$J:$J,$A38,Data!$C:$C,BS$1,Data!$D:$D,BS$2)</f>
        <v>0</v>
      </c>
      <c r="BT38" s="5">
        <f>SUMIFS(Data!$A:$A, Data!$I:$I,$A38,Data!$C:$C,BT$1,Data!$D:$D,BT$2) + SUMIFS(Data!$A:$A, Data!$J:$J,$A38,Data!$C:$C,BT$1,Data!$D:$D,BT$2)</f>
        <v>0</v>
      </c>
      <c r="BU38" s="5">
        <f>SUMIFS(Data!$A:$A, Data!$I:$I,$A38,Data!$C:$C,BU$1,Data!$D:$D,BU$2) + SUMIFS(Data!$A:$A, Data!$J:$J,$A38,Data!$C:$C,BU$1,Data!$D:$D,BU$2)</f>
        <v>0</v>
      </c>
      <c r="BV38" s="5">
        <f>SUMIFS(Data!$A:$A, Data!$I:$I,$A38,Data!$C:$C,BV$1,Data!$D:$D,BV$2) + SUMIFS(Data!$A:$A, Data!$J:$J,$A38,Data!$C:$C,BV$1,Data!$D:$D,BV$2)</f>
        <v>0</v>
      </c>
      <c r="BW38" s="5">
        <f>SUMIFS(Data!$A:$A, Data!$I:$I,$A38,Data!$C:$C,BW$1,Data!$D:$D,BW$2) + SUMIFS(Data!$A:$A, Data!$J:$J,$A38,Data!$C:$C,BW$1,Data!$D:$D,BW$2)</f>
        <v>0</v>
      </c>
      <c r="BX38" s="5">
        <f>SUMIFS(Data!$A:$A, Data!$I:$I,$A38,Data!$C:$C,BX$1,Data!$D:$D,BX$2) + SUMIFS(Data!$A:$A, Data!$J:$J,$A38,Data!$C:$C,BX$1,Data!$D:$D,BX$2)</f>
        <v>0</v>
      </c>
      <c r="BY38" s="5">
        <f>SUMIFS(Data!$A:$A, Data!$I:$I,$A38,Data!$C:$C,BY$1,Data!$D:$D,BY$2) + SUMIFS(Data!$A:$A, Data!$J:$J,$A38,Data!$C:$C,BY$1,Data!$D:$D,BY$2)</f>
        <v>0</v>
      </c>
      <c r="BZ38" s="5">
        <f>SUMIFS(Data!$A:$A, Data!$I:$I,$A38,Data!$C:$C,BZ$1,Data!$D:$D,BZ$2) + SUMIFS(Data!$A:$A, Data!$J:$J,$A38,Data!$C:$C,BZ$1,Data!$D:$D,BZ$2)</f>
        <v>0</v>
      </c>
      <c r="CA38" s="5">
        <f>SUMIFS(Data!$A:$A, Data!$I:$I,$A38,Data!$C:$C,CA$1,Data!$D:$D,CA$2) + SUMIFS(Data!$A:$A, Data!$J:$J,$A38,Data!$C:$C,CA$1,Data!$D:$D,CA$2)</f>
        <v>0</v>
      </c>
      <c r="CB38" s="5">
        <f>SUMIFS(Data!$A:$A, Data!$I:$I,$A38,Data!$C:$C,CB$1,Data!$D:$D,CB$2) + SUMIFS(Data!$A:$A, Data!$J:$J,$A38,Data!$C:$C,CB$1,Data!$D:$D,CB$2)</f>
        <v>0</v>
      </c>
      <c r="CC38" s="5">
        <f>SUMIFS(Data!$A:$A, Data!$I:$I,$A38,Data!$C:$C,CC$1,Data!$D:$D,CC$2) + SUMIFS(Data!$A:$A, Data!$J:$J,$A38,Data!$C:$C,CC$1,Data!$D:$D,CC$2)</f>
        <v>0</v>
      </c>
      <c r="CD38" s="5">
        <f>SUMIFS(Data!$A:$A, Data!$I:$I,$A38,Data!$C:$C,CD$1,Data!$D:$D,CD$2) + SUMIFS(Data!$A:$A, Data!$J:$J,$A38,Data!$C:$C,CD$1,Data!$D:$D,CD$2)</f>
        <v>0</v>
      </c>
      <c r="CE38" s="5">
        <f>SUMIFS(Data!$A:$A, Data!$I:$I,$A38,Data!$C:$C,CE$1,Data!$D:$D,CE$2) + SUMIFS(Data!$A:$A, Data!$J:$J,$A38,Data!$C:$C,CE$1,Data!$D:$D,CE$2)</f>
        <v>0</v>
      </c>
      <c r="CF38" s="5">
        <f>SUMIFS(Data!$A:$A, Data!$I:$I,$A38,Data!$C:$C,CF$1,Data!$D:$D,CF$2) + SUMIFS(Data!$A:$A, Data!$J:$J,$A38,Data!$C:$C,CF$1,Data!$D:$D,CF$2)</f>
        <v>0</v>
      </c>
      <c r="CG38" s="5">
        <f>SUMIFS(Data!$A:$A, Data!$I:$I,$A38,Data!$C:$C,CG$1,Data!$D:$D,CG$2) + SUMIFS(Data!$A:$A, Data!$J:$J,$A38,Data!$C:$C,CG$1,Data!$D:$D,CG$2)</f>
        <v>0</v>
      </c>
      <c r="CH38" s="5">
        <f>SUMIFS(Data!$A:$A, Data!$I:$I,$A38,Data!$C:$C,CH$1,Data!$D:$D,CH$2) + SUMIFS(Data!$A:$A, Data!$J:$J,$A38,Data!$C:$C,CH$1,Data!$D:$D,CH$2)</f>
        <v>0</v>
      </c>
      <c r="CI38" s="5">
        <f>SUMIFS(Data!$A:$A, Data!$I:$I,$A38,Data!$C:$C,CI$1,Data!$D:$D,CI$2) + SUMIFS(Data!$A:$A, Data!$J:$J,$A38,Data!$C:$C,CI$1,Data!$D:$D,CI$2)</f>
        <v>0</v>
      </c>
      <c r="CJ38" s="5">
        <f>SUMIFS(Data!$A:$A, Data!$I:$I,$A38,Data!$C:$C,CJ$1,Data!$D:$D,CJ$2) + SUMIFS(Data!$A:$A, Data!$J:$J,$A38,Data!$C:$C,CJ$1,Data!$D:$D,CJ$2)</f>
        <v>0</v>
      </c>
      <c r="CK38" s="5">
        <f>SUMIFS(Data!$A:$A, Data!$I:$I,$A38,Data!$C:$C,CK$1,Data!$D:$D,CK$2) + SUMIFS(Data!$A:$A, Data!$J:$J,$A38,Data!$C:$C,CK$1,Data!$D:$D,CK$2)</f>
        <v>0</v>
      </c>
      <c r="CL38" s="5">
        <f>SUMIFS(Data!$A:$A, Data!$I:$I,$A38,Data!$C:$C,CL$1,Data!$D:$D,CL$2) + SUMIFS(Data!$A:$A, Data!$J:$J,$A38,Data!$C:$C,CL$1,Data!$D:$D,CL$2)</f>
        <v>0</v>
      </c>
      <c r="CM38" s="5">
        <f>SUMIFS(Data!$A:$A, Data!$I:$I,$A38,Data!$C:$C,CM$1,Data!$D:$D,CM$2) + SUMIFS(Data!$A:$A, Data!$J:$J,$A38,Data!$C:$C,CM$1,Data!$D:$D,CM$2)</f>
        <v>0</v>
      </c>
      <c r="CN38" s="5">
        <f>SUMIFS(Data!$A:$A, Data!$I:$I,$A38,Data!$C:$C,CN$1,Data!$D:$D,CN$2) + SUMIFS(Data!$A:$A, Data!$J:$J,$A38,Data!$C:$C,CN$1,Data!$D:$D,CN$2)</f>
        <v>0</v>
      </c>
      <c r="CO38" s="5">
        <f>SUMIFS(Data!$A:$A, Data!$I:$I,$A38,Data!$C:$C,CO$1,Data!$D:$D,CO$2) + SUMIFS(Data!$A:$A, Data!$J:$J,$A38,Data!$C:$C,CO$1,Data!$D:$D,CO$2)</f>
        <v>0</v>
      </c>
      <c r="CP38" s="5">
        <f>SUMIFS(Data!$A:$A, Data!$I:$I,$A38,Data!$C:$C,CP$1,Data!$D:$D,CP$2) + SUMIFS(Data!$A:$A, Data!$J:$J,$A38,Data!$C:$C,CP$1,Data!$D:$D,CP$2)</f>
        <v>0</v>
      </c>
      <c r="CQ38" s="5">
        <f>SUMIFS(Data!$A:$A, Data!$I:$I,$A38,Data!$C:$C,CQ$1,Data!$D:$D,CQ$2) + SUMIFS(Data!$A:$A, Data!$J:$J,$A38,Data!$C:$C,CQ$1,Data!$D:$D,CQ$2)</f>
        <v>0</v>
      </c>
      <c r="CR38" s="5">
        <f>SUMIFS(Data!$A:$A, Data!$I:$I,$A38,Data!$C:$C,CR$1,Data!$D:$D,CR$2) + SUMIFS(Data!$A:$A, Data!$J:$J,$A38,Data!$C:$C,CR$1,Data!$D:$D,CR$2)</f>
        <v>0</v>
      </c>
      <c r="CS38" s="5">
        <f>SUMIFS(Data!$A:$A, Data!$I:$I,$A38,Data!$C:$C,CS$1,Data!$D:$D,CS$2) + SUMIFS(Data!$A:$A, Data!$J:$J,$A38,Data!$C:$C,CS$1,Data!$D:$D,CS$2)</f>
        <v>0</v>
      </c>
      <c r="CT38" s="5">
        <f>SUMIFS(Data!$A:$A, Data!$I:$I,$A38,Data!$C:$C,CT$1,Data!$D:$D,CT$2) + SUMIFS(Data!$A:$A, Data!$J:$J,$A38,Data!$C:$C,CT$1,Data!$D:$D,CT$2)</f>
        <v>0</v>
      </c>
      <c r="CU38" s="5">
        <f>SUMIFS(Data!$A:$A, Data!$I:$I,$A38,Data!$C:$C,CU$1,Data!$D:$D,CU$2) + SUMIFS(Data!$A:$A, Data!$J:$J,$A38,Data!$C:$C,CU$1,Data!$D:$D,CU$2)</f>
        <v>0</v>
      </c>
      <c r="CV38" s="5">
        <f>SUMIFS(Data!$A:$A, Data!$I:$I,$A38,Data!$C:$C,CV$1,Data!$D:$D,CV$2) + SUMIFS(Data!$A:$A, Data!$J:$J,$A38,Data!$C:$C,CV$1,Data!$D:$D,CV$2)</f>
        <v>0</v>
      </c>
      <c r="CW38" s="5">
        <f t="shared" ref="CW38:CX38" si="37">SUMIF($B$2:$CV$2,CW$2, $B38:$CV38)</f>
        <v>1</v>
      </c>
      <c r="CX38" s="5">
        <f t="shared" si="37"/>
        <v>0</v>
      </c>
      <c r="CY38" s="5">
        <f t="shared" si="3"/>
        <v>1</v>
      </c>
    </row>
    <row r="39">
      <c r="A39" s="5" t="str">
        <f>Countries!A37</f>
        <v>GRE</v>
      </c>
      <c r="B39" s="5">
        <f>SUMIFS(Data!$A:$A, Data!$I:$I,$A39,Data!$C:$C,B$1,Data!$D:$D,B$2) + SUMIFS(Data!$A:$A, Data!$J:$J,$A39,Data!$C:$C,B$1,Data!$D:$D,B$2)</f>
        <v>0</v>
      </c>
      <c r="C39" s="5">
        <f>SUMIFS(Data!$A:$A, Data!$I:$I,$A39,Data!$C:$C,C$1,Data!$D:$D,C$2) + SUMIFS(Data!$A:$A, Data!$J:$J,$A39,Data!$C:$C,C$1,Data!$D:$D,C$2)</f>
        <v>0</v>
      </c>
      <c r="D39" s="5">
        <f>SUMIFS(Data!$A:$A, Data!$I:$I,$A39,Data!$C:$C,D$1,Data!$D:$D,D$2) + SUMIFS(Data!$A:$A, Data!$J:$J,$A39,Data!$C:$C,D$1,Data!$D:$D,D$2)</f>
        <v>0</v>
      </c>
      <c r="E39" s="5">
        <f>SUMIFS(Data!$A:$A, Data!$I:$I,$A39,Data!$C:$C,E$1,Data!$D:$D,E$2) + SUMIFS(Data!$A:$A, Data!$J:$J,$A39,Data!$C:$C,E$1,Data!$D:$D,E$2)</f>
        <v>0</v>
      </c>
      <c r="F39" s="5">
        <f>SUMIFS(Data!$A:$A, Data!$I:$I,$A39,Data!$C:$C,F$1,Data!$D:$D,F$2) + SUMIFS(Data!$A:$A, Data!$J:$J,$A39,Data!$C:$C,F$1,Data!$D:$D,F$2)</f>
        <v>0</v>
      </c>
      <c r="G39" s="5">
        <f>SUMIFS(Data!$A:$A, Data!$I:$I,$A39,Data!$C:$C,G$1,Data!$D:$D,G$2) + SUMIFS(Data!$A:$A, Data!$J:$J,$A39,Data!$C:$C,G$1,Data!$D:$D,G$2)</f>
        <v>1</v>
      </c>
      <c r="H39" s="5">
        <f>SUMIFS(Data!$A:$A, Data!$I:$I,$A39,Data!$C:$C,H$1,Data!$D:$D,H$2) + SUMIFS(Data!$A:$A, Data!$J:$J,$A39,Data!$C:$C,H$1,Data!$D:$D,H$2)</f>
        <v>0</v>
      </c>
      <c r="I39" s="5">
        <f>SUMIFS(Data!$A:$A, Data!$I:$I,$A39,Data!$C:$C,I$1,Data!$D:$D,I$2) + SUMIFS(Data!$A:$A, Data!$J:$J,$A39,Data!$C:$C,I$1,Data!$D:$D,I$2)</f>
        <v>0</v>
      </c>
      <c r="J39" s="5">
        <f>SUMIFS(Data!$A:$A, Data!$I:$I,$A39,Data!$C:$C,J$1,Data!$D:$D,J$2) + SUMIFS(Data!$A:$A, Data!$J:$J,$A39,Data!$C:$C,J$1,Data!$D:$D,J$2)</f>
        <v>0</v>
      </c>
      <c r="K39" s="5">
        <f>SUMIFS(Data!$A:$A, Data!$I:$I,$A39,Data!$C:$C,K$1,Data!$D:$D,K$2) + SUMIFS(Data!$A:$A, Data!$J:$J,$A39,Data!$C:$C,K$1,Data!$D:$D,K$2)</f>
        <v>0</v>
      </c>
      <c r="L39" s="5">
        <f>SUMIFS(Data!$A:$A, Data!$I:$I,$A39,Data!$C:$C,L$1,Data!$D:$D,L$2) + SUMIFS(Data!$A:$A, Data!$J:$J,$A39,Data!$C:$C,L$1,Data!$D:$D,L$2)</f>
        <v>0</v>
      </c>
      <c r="M39" s="5">
        <f>SUMIFS(Data!$A:$A, Data!$I:$I,$A39,Data!$C:$C,M$1,Data!$D:$D,M$2) + SUMIFS(Data!$A:$A, Data!$J:$J,$A39,Data!$C:$C,M$1,Data!$D:$D,M$2)</f>
        <v>0</v>
      </c>
      <c r="N39" s="5">
        <f>SUMIFS(Data!$A:$A, Data!$I:$I,$A39,Data!$C:$C,N$1,Data!$D:$D,N$2) + SUMIFS(Data!$A:$A, Data!$J:$J,$A39,Data!$C:$C,N$1,Data!$D:$D,N$2)</f>
        <v>0</v>
      </c>
      <c r="O39" s="5">
        <f>SUMIFS(Data!$A:$A, Data!$I:$I,$A39,Data!$C:$C,O$1,Data!$D:$D,O$2) + SUMIFS(Data!$A:$A, Data!$J:$J,$A39,Data!$C:$C,O$1,Data!$D:$D,O$2)</f>
        <v>0</v>
      </c>
      <c r="P39" s="5">
        <f>SUMIFS(Data!$A:$A, Data!$I:$I,$A39,Data!$C:$C,P$1,Data!$D:$D,P$2) + SUMIFS(Data!$A:$A, Data!$J:$J,$A39,Data!$C:$C,P$1,Data!$D:$D,P$2)</f>
        <v>0</v>
      </c>
      <c r="Q39" s="5">
        <f>SUMIFS(Data!$A:$A, Data!$I:$I,$A39,Data!$C:$C,Q$1,Data!$D:$D,Q$2) + SUMIFS(Data!$A:$A, Data!$J:$J,$A39,Data!$C:$C,Q$1,Data!$D:$D,Q$2)</f>
        <v>0</v>
      </c>
      <c r="R39" s="5">
        <f>SUMIFS(Data!$A:$A, Data!$I:$I,$A39,Data!$C:$C,R$1,Data!$D:$D,R$2) + SUMIFS(Data!$A:$A, Data!$J:$J,$A39,Data!$C:$C,R$1,Data!$D:$D,R$2)</f>
        <v>0</v>
      </c>
      <c r="S39" s="5">
        <f>SUMIFS(Data!$A:$A, Data!$I:$I,$A39,Data!$C:$C,S$1,Data!$D:$D,S$2) + SUMIFS(Data!$A:$A, Data!$J:$J,$A39,Data!$C:$C,S$1,Data!$D:$D,S$2)</f>
        <v>0</v>
      </c>
      <c r="T39" s="5">
        <f>SUMIFS(Data!$A:$A, Data!$I:$I,$A39,Data!$C:$C,T$1,Data!$D:$D,T$2) + SUMIFS(Data!$A:$A, Data!$J:$J,$A39,Data!$C:$C,T$1,Data!$D:$D,T$2)</f>
        <v>0</v>
      </c>
      <c r="U39" s="5">
        <f>SUMIFS(Data!$A:$A, Data!$I:$I,$A39,Data!$C:$C,U$1,Data!$D:$D,U$2) + SUMIFS(Data!$A:$A, Data!$J:$J,$A39,Data!$C:$C,U$1,Data!$D:$D,U$2)</f>
        <v>0</v>
      </c>
      <c r="V39" s="5">
        <f>SUMIFS(Data!$A:$A, Data!$I:$I,$A39,Data!$C:$C,V$1,Data!$D:$D,V$2) + SUMIFS(Data!$A:$A, Data!$J:$J,$A39,Data!$C:$C,V$1,Data!$D:$D,V$2)</f>
        <v>0</v>
      </c>
      <c r="W39" s="5">
        <f>SUMIFS(Data!$A:$A, Data!$I:$I,$A39,Data!$C:$C,W$1,Data!$D:$D,W$2) + SUMIFS(Data!$A:$A, Data!$J:$J,$A39,Data!$C:$C,W$1,Data!$D:$D,W$2)</f>
        <v>0</v>
      </c>
      <c r="X39" s="5">
        <f>SUMIFS(Data!$A:$A, Data!$I:$I,$A39,Data!$C:$C,X$1,Data!$D:$D,X$2) + SUMIFS(Data!$A:$A, Data!$J:$J,$A39,Data!$C:$C,X$1,Data!$D:$D,X$2)</f>
        <v>0</v>
      </c>
      <c r="Y39" s="5">
        <f>SUMIFS(Data!$A:$A, Data!$I:$I,$A39,Data!$C:$C,Y$1,Data!$D:$D,Y$2) + SUMIFS(Data!$A:$A, Data!$J:$J,$A39,Data!$C:$C,Y$1,Data!$D:$D,Y$2)</f>
        <v>0</v>
      </c>
      <c r="Z39" s="5">
        <f>SUMIFS(Data!$A:$A, Data!$I:$I,$A39,Data!$C:$C,Z$1,Data!$D:$D,Z$2) + SUMIFS(Data!$A:$A, Data!$J:$J,$A39,Data!$C:$C,Z$1,Data!$D:$D,Z$2)</f>
        <v>0</v>
      </c>
      <c r="AA39" s="5">
        <f>SUMIFS(Data!$A:$A, Data!$I:$I,$A39,Data!$C:$C,AA$1,Data!$D:$D,AA$2) + SUMIFS(Data!$A:$A, Data!$J:$J,$A39,Data!$C:$C,AA$1,Data!$D:$D,AA$2)</f>
        <v>0</v>
      </c>
      <c r="AB39" s="5">
        <f>SUMIFS(Data!$A:$A, Data!$I:$I,$A39,Data!$C:$C,AB$1,Data!$D:$D,AB$2) + SUMIFS(Data!$A:$A, Data!$J:$J,$A39,Data!$C:$C,AB$1,Data!$D:$D,AB$2)</f>
        <v>0</v>
      </c>
      <c r="AC39" s="5">
        <f>SUMIFS(Data!$A:$A, Data!$I:$I,$A39,Data!$C:$C,AC$1,Data!$D:$D,AC$2) + SUMIFS(Data!$A:$A, Data!$J:$J,$A39,Data!$C:$C,AC$1,Data!$D:$D,AC$2)</f>
        <v>0</v>
      </c>
      <c r="AD39" s="5">
        <f>SUMIFS(Data!$A:$A, Data!$I:$I,$A39,Data!$C:$C,AD$1,Data!$D:$D,AD$2) + SUMIFS(Data!$A:$A, Data!$J:$J,$A39,Data!$C:$C,AD$1,Data!$D:$D,AD$2)</f>
        <v>0</v>
      </c>
      <c r="AE39" s="5">
        <f>SUMIFS(Data!$A:$A, Data!$I:$I,$A39,Data!$C:$C,AE$1,Data!$D:$D,AE$2) + SUMIFS(Data!$A:$A, Data!$J:$J,$A39,Data!$C:$C,AE$1,Data!$D:$D,AE$2)</f>
        <v>0</v>
      </c>
      <c r="AF39" s="5">
        <f>SUMIFS(Data!$A:$A, Data!$I:$I,$A39,Data!$C:$C,AF$1,Data!$D:$D,AF$2) + SUMIFS(Data!$A:$A, Data!$J:$J,$A39,Data!$C:$C,AF$1,Data!$D:$D,AF$2)</f>
        <v>0</v>
      </c>
      <c r="AG39" s="5">
        <f>SUMIFS(Data!$A:$A, Data!$I:$I,$A39,Data!$C:$C,AG$1,Data!$D:$D,AG$2) + SUMIFS(Data!$A:$A, Data!$J:$J,$A39,Data!$C:$C,AG$1,Data!$D:$D,AG$2)</f>
        <v>0</v>
      </c>
      <c r="AH39" s="5">
        <f>SUMIFS(Data!$A:$A, Data!$I:$I,$A39,Data!$C:$C,AH$1,Data!$D:$D,AH$2) + SUMIFS(Data!$A:$A, Data!$J:$J,$A39,Data!$C:$C,AH$1,Data!$D:$D,AH$2)</f>
        <v>0</v>
      </c>
      <c r="AI39" s="5">
        <f>SUMIFS(Data!$A:$A, Data!$I:$I,$A39,Data!$C:$C,AI$1,Data!$D:$D,AI$2) + SUMIFS(Data!$A:$A, Data!$J:$J,$A39,Data!$C:$C,AI$1,Data!$D:$D,AI$2)</f>
        <v>0</v>
      </c>
      <c r="AJ39" s="5">
        <f>SUMIFS(Data!$A:$A, Data!$I:$I,$A39,Data!$C:$C,AJ$1,Data!$D:$D,AJ$2) + SUMIFS(Data!$A:$A, Data!$J:$J,$A39,Data!$C:$C,AJ$1,Data!$D:$D,AJ$2)</f>
        <v>0</v>
      </c>
      <c r="AK39" s="5">
        <f>SUMIFS(Data!$A:$A, Data!$I:$I,$A39,Data!$C:$C,AK$1,Data!$D:$D,AK$2) + SUMIFS(Data!$A:$A, Data!$J:$J,$A39,Data!$C:$C,AK$1,Data!$D:$D,AK$2)</f>
        <v>0</v>
      </c>
      <c r="AL39" s="5">
        <f>SUMIFS(Data!$A:$A, Data!$I:$I,$A39,Data!$C:$C,AL$1,Data!$D:$D,AL$2) + SUMIFS(Data!$A:$A, Data!$J:$J,$A39,Data!$C:$C,AL$1,Data!$D:$D,AL$2)</f>
        <v>0</v>
      </c>
      <c r="AM39" s="5">
        <f>SUMIFS(Data!$A:$A, Data!$I:$I,$A39,Data!$C:$C,AM$1,Data!$D:$D,AM$2) + SUMIFS(Data!$A:$A, Data!$J:$J,$A39,Data!$C:$C,AM$1,Data!$D:$D,AM$2)</f>
        <v>0</v>
      </c>
      <c r="AN39" s="5">
        <f>SUMIFS(Data!$A:$A, Data!$I:$I,$A39,Data!$C:$C,AN$1,Data!$D:$D,AN$2) + SUMIFS(Data!$A:$A, Data!$J:$J,$A39,Data!$C:$C,AN$1,Data!$D:$D,AN$2)</f>
        <v>0</v>
      </c>
      <c r="AO39" s="5">
        <f>SUMIFS(Data!$A:$A, Data!$I:$I,$A39,Data!$C:$C,AO$1,Data!$D:$D,AO$2) + SUMIFS(Data!$A:$A, Data!$J:$J,$A39,Data!$C:$C,AO$1,Data!$D:$D,AO$2)</f>
        <v>0</v>
      </c>
      <c r="AP39" s="5">
        <f>SUMIFS(Data!$A:$A, Data!$I:$I,$A39,Data!$C:$C,AP$1,Data!$D:$D,AP$2) + SUMIFS(Data!$A:$A, Data!$J:$J,$A39,Data!$C:$C,AP$1,Data!$D:$D,AP$2)</f>
        <v>0</v>
      </c>
      <c r="AQ39" s="5">
        <f>SUMIFS(Data!$A:$A, Data!$I:$I,$A39,Data!$C:$C,AQ$1,Data!$D:$D,AQ$2) + SUMIFS(Data!$A:$A, Data!$J:$J,$A39,Data!$C:$C,AQ$1,Data!$D:$D,AQ$2)</f>
        <v>0</v>
      </c>
      <c r="AR39" s="5">
        <f>SUMIFS(Data!$A:$A, Data!$I:$I,$A39,Data!$C:$C,AR$1,Data!$D:$D,AR$2) + SUMIFS(Data!$A:$A, Data!$J:$J,$A39,Data!$C:$C,AR$1,Data!$D:$D,AR$2)</f>
        <v>0</v>
      </c>
      <c r="AS39" s="5">
        <f>SUMIFS(Data!$A:$A, Data!$I:$I,$A39,Data!$C:$C,AS$1,Data!$D:$D,AS$2) + SUMIFS(Data!$A:$A, Data!$J:$J,$A39,Data!$C:$C,AS$1,Data!$D:$D,AS$2)</f>
        <v>0</v>
      </c>
      <c r="AT39" s="5">
        <f>SUMIFS(Data!$A:$A, Data!$I:$I,$A39,Data!$C:$C,AT$1,Data!$D:$D,AT$2) + SUMIFS(Data!$A:$A, Data!$J:$J,$A39,Data!$C:$C,AT$1,Data!$D:$D,AT$2)</f>
        <v>0</v>
      </c>
      <c r="AU39" s="5">
        <f>SUMIFS(Data!$A:$A, Data!$I:$I,$A39,Data!$C:$C,AU$1,Data!$D:$D,AU$2) + SUMIFS(Data!$A:$A, Data!$J:$J,$A39,Data!$C:$C,AU$1,Data!$D:$D,AU$2)</f>
        <v>0</v>
      </c>
      <c r="AV39" s="5">
        <f>SUMIFS(Data!$A:$A, Data!$I:$I,$A39,Data!$C:$C,AV$1,Data!$D:$D,AV$2) + SUMIFS(Data!$A:$A, Data!$J:$J,$A39,Data!$C:$C,AV$1,Data!$D:$D,AV$2)</f>
        <v>0</v>
      </c>
      <c r="AW39" s="5">
        <f>SUMIFS(Data!$A:$A, Data!$I:$I,$A39,Data!$C:$C,AW$1,Data!$D:$D,AW$2) + SUMIFS(Data!$A:$A, Data!$J:$J,$A39,Data!$C:$C,AW$1,Data!$D:$D,AW$2)</f>
        <v>0</v>
      </c>
      <c r="AX39" s="5">
        <f>SUMIFS(Data!$A:$A, Data!$I:$I,$A39,Data!$C:$C,AX$1,Data!$D:$D,AX$2) + SUMIFS(Data!$A:$A, Data!$J:$J,$A39,Data!$C:$C,AX$1,Data!$D:$D,AX$2)</f>
        <v>0</v>
      </c>
      <c r="AY39" s="5">
        <f>SUMIFS(Data!$A:$A, Data!$I:$I,$A39,Data!$C:$C,AY$1,Data!$D:$D,AY$2) + SUMIFS(Data!$A:$A, Data!$J:$J,$A39,Data!$C:$C,AY$1,Data!$D:$D,AY$2)</f>
        <v>0</v>
      </c>
      <c r="AZ39" s="5">
        <f>SUMIFS(Data!$A:$A, Data!$I:$I,$A39,Data!$C:$C,AZ$1,Data!$D:$D,AZ$2) + SUMIFS(Data!$A:$A, Data!$J:$J,$A39,Data!$C:$C,AZ$1,Data!$D:$D,AZ$2)</f>
        <v>0</v>
      </c>
      <c r="BA39" s="5">
        <f>SUMIFS(Data!$A:$A, Data!$I:$I,$A39,Data!$C:$C,BA$1,Data!$D:$D,BA$2) + SUMIFS(Data!$A:$A, Data!$J:$J,$A39,Data!$C:$C,BA$1,Data!$D:$D,BA$2)</f>
        <v>0</v>
      </c>
      <c r="BB39" s="5">
        <f>SUMIFS(Data!$A:$A, Data!$I:$I,$A39,Data!$C:$C,BB$1,Data!$D:$D,BB$2) + SUMIFS(Data!$A:$A, Data!$J:$J,$A39,Data!$C:$C,BB$1,Data!$D:$D,BB$2)</f>
        <v>0</v>
      </c>
      <c r="BC39" s="5">
        <f>SUMIFS(Data!$A:$A, Data!$I:$I,$A39,Data!$C:$C,BC$1,Data!$D:$D,BC$2) + SUMIFS(Data!$A:$A, Data!$J:$J,$A39,Data!$C:$C,BC$1,Data!$D:$D,BC$2)</f>
        <v>0</v>
      </c>
      <c r="BD39" s="5">
        <f>SUMIFS(Data!$A:$A, Data!$I:$I,$A39,Data!$C:$C,BD$1,Data!$D:$D,BD$2) + SUMIFS(Data!$A:$A, Data!$J:$J,$A39,Data!$C:$C,BD$1,Data!$D:$D,BD$2)</f>
        <v>0</v>
      </c>
      <c r="BE39" s="5">
        <f>SUMIFS(Data!$A:$A, Data!$I:$I,$A39,Data!$C:$C,BE$1,Data!$D:$D,BE$2) + SUMIFS(Data!$A:$A, Data!$J:$J,$A39,Data!$C:$C,BE$1,Data!$D:$D,BE$2)</f>
        <v>0</v>
      </c>
      <c r="BF39" s="5">
        <f>SUMIFS(Data!$A:$A, Data!$I:$I,$A39,Data!$C:$C,BF$1,Data!$D:$D,BF$2) + SUMIFS(Data!$A:$A, Data!$J:$J,$A39,Data!$C:$C,BF$1,Data!$D:$D,BF$2)</f>
        <v>0</v>
      </c>
      <c r="BG39" s="5">
        <f>SUMIFS(Data!$A:$A, Data!$I:$I,$A39,Data!$C:$C,BG$1,Data!$D:$D,BG$2) + SUMIFS(Data!$A:$A, Data!$J:$J,$A39,Data!$C:$C,BG$1,Data!$D:$D,BG$2)</f>
        <v>0</v>
      </c>
      <c r="BH39" s="5">
        <f>SUMIFS(Data!$A:$A, Data!$I:$I,$A39,Data!$C:$C,BH$1,Data!$D:$D,BH$2) + SUMIFS(Data!$A:$A, Data!$J:$J,$A39,Data!$C:$C,BH$1,Data!$D:$D,BH$2)</f>
        <v>0</v>
      </c>
      <c r="BI39" s="5">
        <f>SUMIFS(Data!$A:$A, Data!$I:$I,$A39,Data!$C:$C,BI$1,Data!$D:$D,BI$2) + SUMIFS(Data!$A:$A, Data!$J:$J,$A39,Data!$C:$C,BI$1,Data!$D:$D,BI$2)</f>
        <v>0</v>
      </c>
      <c r="BJ39" s="5">
        <f>SUMIFS(Data!$A:$A, Data!$I:$I,$A39,Data!$C:$C,BJ$1,Data!$D:$D,BJ$2) + SUMIFS(Data!$A:$A, Data!$J:$J,$A39,Data!$C:$C,BJ$1,Data!$D:$D,BJ$2)</f>
        <v>0</v>
      </c>
      <c r="BK39" s="5">
        <f>SUMIFS(Data!$A:$A, Data!$I:$I,$A39,Data!$C:$C,BK$1,Data!$D:$D,BK$2) + SUMIFS(Data!$A:$A, Data!$J:$J,$A39,Data!$C:$C,BK$1,Data!$D:$D,BK$2)</f>
        <v>0</v>
      </c>
      <c r="BL39" s="5">
        <f>SUMIFS(Data!$A:$A, Data!$I:$I,$A39,Data!$C:$C,BL$1,Data!$D:$D,BL$2) + SUMIFS(Data!$A:$A, Data!$J:$J,$A39,Data!$C:$C,BL$1,Data!$D:$D,BL$2)</f>
        <v>0</v>
      </c>
      <c r="BM39" s="5">
        <f>SUMIFS(Data!$A:$A, Data!$I:$I,$A39,Data!$C:$C,BM$1,Data!$D:$D,BM$2) + SUMIFS(Data!$A:$A, Data!$J:$J,$A39,Data!$C:$C,BM$1,Data!$D:$D,BM$2)</f>
        <v>0</v>
      </c>
      <c r="BN39" s="5">
        <f>SUMIFS(Data!$A:$A, Data!$I:$I,$A39,Data!$C:$C,BN$1,Data!$D:$D,BN$2) + SUMIFS(Data!$A:$A, Data!$J:$J,$A39,Data!$C:$C,BN$1,Data!$D:$D,BN$2)</f>
        <v>0</v>
      </c>
      <c r="BO39" s="5">
        <f>SUMIFS(Data!$A:$A, Data!$I:$I,$A39,Data!$C:$C,BO$1,Data!$D:$D,BO$2) + SUMIFS(Data!$A:$A, Data!$J:$J,$A39,Data!$C:$C,BO$1,Data!$D:$D,BO$2)</f>
        <v>0</v>
      </c>
      <c r="BP39" s="5">
        <f>SUMIFS(Data!$A:$A, Data!$I:$I,$A39,Data!$C:$C,BP$1,Data!$D:$D,BP$2) + SUMIFS(Data!$A:$A, Data!$J:$J,$A39,Data!$C:$C,BP$1,Data!$D:$D,BP$2)</f>
        <v>0</v>
      </c>
      <c r="BQ39" s="5">
        <f>SUMIFS(Data!$A:$A, Data!$I:$I,$A39,Data!$C:$C,BQ$1,Data!$D:$D,BQ$2) + SUMIFS(Data!$A:$A, Data!$J:$J,$A39,Data!$C:$C,BQ$1,Data!$D:$D,BQ$2)</f>
        <v>0</v>
      </c>
      <c r="BR39" s="5">
        <f>SUMIFS(Data!$A:$A, Data!$I:$I,$A39,Data!$C:$C,BR$1,Data!$D:$D,BR$2) + SUMIFS(Data!$A:$A, Data!$J:$J,$A39,Data!$C:$C,BR$1,Data!$D:$D,BR$2)</f>
        <v>0</v>
      </c>
      <c r="BS39" s="5">
        <f>SUMIFS(Data!$A:$A, Data!$I:$I,$A39,Data!$C:$C,BS$1,Data!$D:$D,BS$2) + SUMIFS(Data!$A:$A, Data!$J:$J,$A39,Data!$C:$C,BS$1,Data!$D:$D,BS$2)</f>
        <v>0</v>
      </c>
      <c r="BT39" s="5">
        <f>SUMIFS(Data!$A:$A, Data!$I:$I,$A39,Data!$C:$C,BT$1,Data!$D:$D,BT$2) + SUMIFS(Data!$A:$A, Data!$J:$J,$A39,Data!$C:$C,BT$1,Data!$D:$D,BT$2)</f>
        <v>0</v>
      </c>
      <c r="BU39" s="5">
        <f>SUMIFS(Data!$A:$A, Data!$I:$I,$A39,Data!$C:$C,BU$1,Data!$D:$D,BU$2) + SUMIFS(Data!$A:$A, Data!$J:$J,$A39,Data!$C:$C,BU$1,Data!$D:$D,BU$2)</f>
        <v>0</v>
      </c>
      <c r="BV39" s="5">
        <f>SUMIFS(Data!$A:$A, Data!$I:$I,$A39,Data!$C:$C,BV$1,Data!$D:$D,BV$2) + SUMIFS(Data!$A:$A, Data!$J:$J,$A39,Data!$C:$C,BV$1,Data!$D:$D,BV$2)</f>
        <v>0</v>
      </c>
      <c r="BW39" s="5">
        <f>SUMIFS(Data!$A:$A, Data!$I:$I,$A39,Data!$C:$C,BW$1,Data!$D:$D,BW$2) + SUMIFS(Data!$A:$A, Data!$J:$J,$A39,Data!$C:$C,BW$1,Data!$D:$D,BW$2)</f>
        <v>0</v>
      </c>
      <c r="BX39" s="5">
        <f>SUMIFS(Data!$A:$A, Data!$I:$I,$A39,Data!$C:$C,BX$1,Data!$D:$D,BX$2) + SUMIFS(Data!$A:$A, Data!$J:$J,$A39,Data!$C:$C,BX$1,Data!$D:$D,BX$2)</f>
        <v>0</v>
      </c>
      <c r="BY39" s="5">
        <f>SUMIFS(Data!$A:$A, Data!$I:$I,$A39,Data!$C:$C,BY$1,Data!$D:$D,BY$2) + SUMIFS(Data!$A:$A, Data!$J:$J,$A39,Data!$C:$C,BY$1,Data!$D:$D,BY$2)</f>
        <v>0</v>
      </c>
      <c r="BZ39" s="5">
        <f>SUMIFS(Data!$A:$A, Data!$I:$I,$A39,Data!$C:$C,BZ$1,Data!$D:$D,BZ$2) + SUMIFS(Data!$A:$A, Data!$J:$J,$A39,Data!$C:$C,BZ$1,Data!$D:$D,BZ$2)</f>
        <v>0</v>
      </c>
      <c r="CA39" s="5">
        <f>SUMIFS(Data!$A:$A, Data!$I:$I,$A39,Data!$C:$C,CA$1,Data!$D:$D,CA$2) + SUMIFS(Data!$A:$A, Data!$J:$J,$A39,Data!$C:$C,CA$1,Data!$D:$D,CA$2)</f>
        <v>0</v>
      </c>
      <c r="CB39" s="5">
        <f>SUMIFS(Data!$A:$A, Data!$I:$I,$A39,Data!$C:$C,CB$1,Data!$D:$D,CB$2) + SUMIFS(Data!$A:$A, Data!$J:$J,$A39,Data!$C:$C,CB$1,Data!$D:$D,CB$2)</f>
        <v>0</v>
      </c>
      <c r="CC39" s="5">
        <f>SUMIFS(Data!$A:$A, Data!$I:$I,$A39,Data!$C:$C,CC$1,Data!$D:$D,CC$2) + SUMIFS(Data!$A:$A, Data!$J:$J,$A39,Data!$C:$C,CC$1,Data!$D:$D,CC$2)</f>
        <v>0</v>
      </c>
      <c r="CD39" s="5">
        <f>SUMIFS(Data!$A:$A, Data!$I:$I,$A39,Data!$C:$C,CD$1,Data!$D:$D,CD$2) + SUMIFS(Data!$A:$A, Data!$J:$J,$A39,Data!$C:$C,CD$1,Data!$D:$D,CD$2)</f>
        <v>0</v>
      </c>
      <c r="CE39" s="5">
        <f>SUMIFS(Data!$A:$A, Data!$I:$I,$A39,Data!$C:$C,CE$1,Data!$D:$D,CE$2) + SUMIFS(Data!$A:$A, Data!$J:$J,$A39,Data!$C:$C,CE$1,Data!$D:$D,CE$2)</f>
        <v>0</v>
      </c>
      <c r="CF39" s="5">
        <f>SUMIFS(Data!$A:$A, Data!$I:$I,$A39,Data!$C:$C,CF$1,Data!$D:$D,CF$2) + SUMIFS(Data!$A:$A, Data!$J:$J,$A39,Data!$C:$C,CF$1,Data!$D:$D,CF$2)</f>
        <v>0</v>
      </c>
      <c r="CG39" s="5">
        <f>SUMIFS(Data!$A:$A, Data!$I:$I,$A39,Data!$C:$C,CG$1,Data!$D:$D,CG$2) + SUMIFS(Data!$A:$A, Data!$J:$J,$A39,Data!$C:$C,CG$1,Data!$D:$D,CG$2)</f>
        <v>0</v>
      </c>
      <c r="CH39" s="5">
        <f>SUMIFS(Data!$A:$A, Data!$I:$I,$A39,Data!$C:$C,CH$1,Data!$D:$D,CH$2) + SUMIFS(Data!$A:$A, Data!$J:$J,$A39,Data!$C:$C,CH$1,Data!$D:$D,CH$2)</f>
        <v>0</v>
      </c>
      <c r="CI39" s="5">
        <f>SUMIFS(Data!$A:$A, Data!$I:$I,$A39,Data!$C:$C,CI$1,Data!$D:$D,CI$2) + SUMIFS(Data!$A:$A, Data!$J:$J,$A39,Data!$C:$C,CI$1,Data!$D:$D,CI$2)</f>
        <v>0</v>
      </c>
      <c r="CJ39" s="5">
        <f>SUMIFS(Data!$A:$A, Data!$I:$I,$A39,Data!$C:$C,CJ$1,Data!$D:$D,CJ$2) + SUMIFS(Data!$A:$A, Data!$J:$J,$A39,Data!$C:$C,CJ$1,Data!$D:$D,CJ$2)</f>
        <v>0</v>
      </c>
      <c r="CK39" s="5">
        <f>SUMIFS(Data!$A:$A, Data!$I:$I,$A39,Data!$C:$C,CK$1,Data!$D:$D,CK$2) + SUMIFS(Data!$A:$A, Data!$J:$J,$A39,Data!$C:$C,CK$1,Data!$D:$D,CK$2)</f>
        <v>0</v>
      </c>
      <c r="CL39" s="5">
        <f>SUMIFS(Data!$A:$A, Data!$I:$I,$A39,Data!$C:$C,CL$1,Data!$D:$D,CL$2) + SUMIFS(Data!$A:$A, Data!$J:$J,$A39,Data!$C:$C,CL$1,Data!$D:$D,CL$2)</f>
        <v>0</v>
      </c>
      <c r="CM39" s="5">
        <f>SUMIFS(Data!$A:$A, Data!$I:$I,$A39,Data!$C:$C,CM$1,Data!$D:$D,CM$2) + SUMIFS(Data!$A:$A, Data!$J:$J,$A39,Data!$C:$C,CM$1,Data!$D:$D,CM$2)</f>
        <v>0</v>
      </c>
      <c r="CN39" s="5">
        <f>SUMIFS(Data!$A:$A, Data!$I:$I,$A39,Data!$C:$C,CN$1,Data!$D:$D,CN$2) + SUMIFS(Data!$A:$A, Data!$J:$J,$A39,Data!$C:$C,CN$1,Data!$D:$D,CN$2)</f>
        <v>0</v>
      </c>
      <c r="CO39" s="5">
        <f>SUMIFS(Data!$A:$A, Data!$I:$I,$A39,Data!$C:$C,CO$1,Data!$D:$D,CO$2) + SUMIFS(Data!$A:$A, Data!$J:$J,$A39,Data!$C:$C,CO$1,Data!$D:$D,CO$2)</f>
        <v>0</v>
      </c>
      <c r="CP39" s="5">
        <f>SUMIFS(Data!$A:$A, Data!$I:$I,$A39,Data!$C:$C,CP$1,Data!$D:$D,CP$2) + SUMIFS(Data!$A:$A, Data!$J:$J,$A39,Data!$C:$C,CP$1,Data!$D:$D,CP$2)</f>
        <v>0</v>
      </c>
      <c r="CQ39" s="5">
        <f>SUMIFS(Data!$A:$A, Data!$I:$I,$A39,Data!$C:$C,CQ$1,Data!$D:$D,CQ$2) + SUMIFS(Data!$A:$A, Data!$J:$J,$A39,Data!$C:$C,CQ$1,Data!$D:$D,CQ$2)</f>
        <v>0</v>
      </c>
      <c r="CR39" s="5">
        <f>SUMIFS(Data!$A:$A, Data!$I:$I,$A39,Data!$C:$C,CR$1,Data!$D:$D,CR$2) + SUMIFS(Data!$A:$A, Data!$J:$J,$A39,Data!$C:$C,CR$1,Data!$D:$D,CR$2)</f>
        <v>0</v>
      </c>
      <c r="CS39" s="5">
        <f>SUMIFS(Data!$A:$A, Data!$I:$I,$A39,Data!$C:$C,CS$1,Data!$D:$D,CS$2) + SUMIFS(Data!$A:$A, Data!$J:$J,$A39,Data!$C:$C,CS$1,Data!$D:$D,CS$2)</f>
        <v>0</v>
      </c>
      <c r="CT39" s="5">
        <f>SUMIFS(Data!$A:$A, Data!$I:$I,$A39,Data!$C:$C,CT$1,Data!$D:$D,CT$2) + SUMIFS(Data!$A:$A, Data!$J:$J,$A39,Data!$C:$C,CT$1,Data!$D:$D,CT$2)</f>
        <v>0</v>
      </c>
      <c r="CU39" s="5">
        <f>SUMIFS(Data!$A:$A, Data!$I:$I,$A39,Data!$C:$C,CU$1,Data!$D:$D,CU$2) + SUMIFS(Data!$A:$A, Data!$J:$J,$A39,Data!$C:$C,CU$1,Data!$D:$D,CU$2)</f>
        <v>0</v>
      </c>
      <c r="CV39" s="5">
        <f>SUMIFS(Data!$A:$A, Data!$I:$I,$A39,Data!$C:$C,CV$1,Data!$D:$D,CV$2) + SUMIFS(Data!$A:$A, Data!$J:$J,$A39,Data!$C:$C,CV$1,Data!$D:$D,CV$2)</f>
        <v>0</v>
      </c>
      <c r="CW39" s="5">
        <f t="shared" ref="CW39:CX39" si="38">SUMIF($B$2:$CV$2,CW$2, $B39:$CV39)</f>
        <v>1</v>
      </c>
      <c r="CX39" s="5">
        <f t="shared" si="38"/>
        <v>0</v>
      </c>
      <c r="CY39" s="5">
        <f t="shared" si="3"/>
        <v>1</v>
      </c>
    </row>
    <row r="40">
      <c r="A40" s="5" t="str">
        <f>Countries!A38</f>
        <v>GRN</v>
      </c>
      <c r="B40" s="5">
        <f>SUMIFS(Data!$A:$A, Data!$I:$I,$A40,Data!$C:$C,B$1,Data!$D:$D,B$2) + SUMIFS(Data!$A:$A, Data!$J:$J,$A40,Data!$C:$C,B$1,Data!$D:$D,B$2)</f>
        <v>0</v>
      </c>
      <c r="C40" s="5">
        <f>SUMIFS(Data!$A:$A, Data!$I:$I,$A40,Data!$C:$C,C$1,Data!$D:$D,C$2) + SUMIFS(Data!$A:$A, Data!$J:$J,$A40,Data!$C:$C,C$1,Data!$D:$D,C$2)</f>
        <v>0</v>
      </c>
      <c r="D40" s="5">
        <f>SUMIFS(Data!$A:$A, Data!$I:$I,$A40,Data!$C:$C,D$1,Data!$D:$D,D$2) + SUMIFS(Data!$A:$A, Data!$J:$J,$A40,Data!$C:$C,D$1,Data!$D:$D,D$2)</f>
        <v>0</v>
      </c>
      <c r="E40" s="5">
        <f>SUMIFS(Data!$A:$A, Data!$I:$I,$A40,Data!$C:$C,E$1,Data!$D:$D,E$2) + SUMIFS(Data!$A:$A, Data!$J:$J,$A40,Data!$C:$C,E$1,Data!$D:$D,E$2)</f>
        <v>0</v>
      </c>
      <c r="F40" s="5">
        <f>SUMIFS(Data!$A:$A, Data!$I:$I,$A40,Data!$C:$C,F$1,Data!$D:$D,F$2) + SUMIFS(Data!$A:$A, Data!$J:$J,$A40,Data!$C:$C,F$1,Data!$D:$D,F$2)</f>
        <v>0</v>
      </c>
      <c r="G40" s="5">
        <f>SUMIFS(Data!$A:$A, Data!$I:$I,$A40,Data!$C:$C,G$1,Data!$D:$D,G$2) + SUMIFS(Data!$A:$A, Data!$J:$J,$A40,Data!$C:$C,G$1,Data!$D:$D,G$2)</f>
        <v>0</v>
      </c>
      <c r="H40" s="5">
        <f>SUMIFS(Data!$A:$A, Data!$I:$I,$A40,Data!$C:$C,H$1,Data!$D:$D,H$2) + SUMIFS(Data!$A:$A, Data!$J:$J,$A40,Data!$C:$C,H$1,Data!$D:$D,H$2)</f>
        <v>0</v>
      </c>
      <c r="I40" s="5">
        <f>SUMIFS(Data!$A:$A, Data!$I:$I,$A40,Data!$C:$C,I$1,Data!$D:$D,I$2) + SUMIFS(Data!$A:$A, Data!$J:$J,$A40,Data!$C:$C,I$1,Data!$D:$D,I$2)</f>
        <v>0</v>
      </c>
      <c r="J40" s="5">
        <f>SUMIFS(Data!$A:$A, Data!$I:$I,$A40,Data!$C:$C,J$1,Data!$D:$D,J$2) + SUMIFS(Data!$A:$A, Data!$J:$J,$A40,Data!$C:$C,J$1,Data!$D:$D,J$2)</f>
        <v>1</v>
      </c>
      <c r="K40" s="5">
        <f>SUMIFS(Data!$A:$A, Data!$I:$I,$A40,Data!$C:$C,K$1,Data!$D:$D,K$2) + SUMIFS(Data!$A:$A, Data!$J:$J,$A40,Data!$C:$C,K$1,Data!$D:$D,K$2)</f>
        <v>0</v>
      </c>
      <c r="L40" s="5">
        <f>SUMIFS(Data!$A:$A, Data!$I:$I,$A40,Data!$C:$C,L$1,Data!$D:$D,L$2) + SUMIFS(Data!$A:$A, Data!$J:$J,$A40,Data!$C:$C,L$1,Data!$D:$D,L$2)</f>
        <v>0</v>
      </c>
      <c r="M40" s="5">
        <f>SUMIFS(Data!$A:$A, Data!$I:$I,$A40,Data!$C:$C,M$1,Data!$D:$D,M$2) + SUMIFS(Data!$A:$A, Data!$J:$J,$A40,Data!$C:$C,M$1,Data!$D:$D,M$2)</f>
        <v>0</v>
      </c>
      <c r="N40" s="5">
        <f>SUMIFS(Data!$A:$A, Data!$I:$I,$A40,Data!$C:$C,N$1,Data!$D:$D,N$2) + SUMIFS(Data!$A:$A, Data!$J:$J,$A40,Data!$C:$C,N$1,Data!$D:$D,N$2)</f>
        <v>0</v>
      </c>
      <c r="O40" s="5">
        <f>SUMIFS(Data!$A:$A, Data!$I:$I,$A40,Data!$C:$C,O$1,Data!$D:$D,O$2) + SUMIFS(Data!$A:$A, Data!$J:$J,$A40,Data!$C:$C,O$1,Data!$D:$D,O$2)</f>
        <v>0</v>
      </c>
      <c r="P40" s="5">
        <f>SUMIFS(Data!$A:$A, Data!$I:$I,$A40,Data!$C:$C,P$1,Data!$D:$D,P$2) + SUMIFS(Data!$A:$A, Data!$J:$J,$A40,Data!$C:$C,P$1,Data!$D:$D,P$2)</f>
        <v>0</v>
      </c>
      <c r="Q40" s="5">
        <f>SUMIFS(Data!$A:$A, Data!$I:$I,$A40,Data!$C:$C,Q$1,Data!$D:$D,Q$2) + SUMIFS(Data!$A:$A, Data!$J:$J,$A40,Data!$C:$C,Q$1,Data!$D:$D,Q$2)</f>
        <v>0</v>
      </c>
      <c r="R40" s="5">
        <f>SUMIFS(Data!$A:$A, Data!$I:$I,$A40,Data!$C:$C,R$1,Data!$D:$D,R$2) + SUMIFS(Data!$A:$A, Data!$J:$J,$A40,Data!$C:$C,R$1,Data!$D:$D,R$2)</f>
        <v>0</v>
      </c>
      <c r="S40" s="5">
        <f>SUMIFS(Data!$A:$A, Data!$I:$I,$A40,Data!$C:$C,S$1,Data!$D:$D,S$2) + SUMIFS(Data!$A:$A, Data!$J:$J,$A40,Data!$C:$C,S$1,Data!$D:$D,S$2)</f>
        <v>0</v>
      </c>
      <c r="T40" s="5">
        <f>SUMIFS(Data!$A:$A, Data!$I:$I,$A40,Data!$C:$C,T$1,Data!$D:$D,T$2) + SUMIFS(Data!$A:$A, Data!$J:$J,$A40,Data!$C:$C,T$1,Data!$D:$D,T$2)</f>
        <v>0</v>
      </c>
      <c r="U40" s="5">
        <f>SUMIFS(Data!$A:$A, Data!$I:$I,$A40,Data!$C:$C,U$1,Data!$D:$D,U$2) + SUMIFS(Data!$A:$A, Data!$J:$J,$A40,Data!$C:$C,U$1,Data!$D:$D,U$2)</f>
        <v>0</v>
      </c>
      <c r="V40" s="5">
        <f>SUMIFS(Data!$A:$A, Data!$I:$I,$A40,Data!$C:$C,V$1,Data!$D:$D,V$2) + SUMIFS(Data!$A:$A, Data!$J:$J,$A40,Data!$C:$C,V$1,Data!$D:$D,V$2)</f>
        <v>0</v>
      </c>
      <c r="W40" s="5">
        <f>SUMIFS(Data!$A:$A, Data!$I:$I,$A40,Data!$C:$C,W$1,Data!$D:$D,W$2) + SUMIFS(Data!$A:$A, Data!$J:$J,$A40,Data!$C:$C,W$1,Data!$D:$D,W$2)</f>
        <v>0</v>
      </c>
      <c r="X40" s="5">
        <f>SUMIFS(Data!$A:$A, Data!$I:$I,$A40,Data!$C:$C,X$1,Data!$D:$D,X$2) + SUMIFS(Data!$A:$A, Data!$J:$J,$A40,Data!$C:$C,X$1,Data!$D:$D,X$2)</f>
        <v>0</v>
      </c>
      <c r="Y40" s="5">
        <f>SUMIFS(Data!$A:$A, Data!$I:$I,$A40,Data!$C:$C,Y$1,Data!$D:$D,Y$2) + SUMIFS(Data!$A:$A, Data!$J:$J,$A40,Data!$C:$C,Y$1,Data!$D:$D,Y$2)</f>
        <v>0</v>
      </c>
      <c r="Z40" s="5">
        <f>SUMIFS(Data!$A:$A, Data!$I:$I,$A40,Data!$C:$C,Z$1,Data!$D:$D,Z$2) + SUMIFS(Data!$A:$A, Data!$J:$J,$A40,Data!$C:$C,Z$1,Data!$D:$D,Z$2)</f>
        <v>0</v>
      </c>
      <c r="AA40" s="5">
        <f>SUMIFS(Data!$A:$A, Data!$I:$I,$A40,Data!$C:$C,AA$1,Data!$D:$D,AA$2) + SUMIFS(Data!$A:$A, Data!$J:$J,$A40,Data!$C:$C,AA$1,Data!$D:$D,AA$2)</f>
        <v>0</v>
      </c>
      <c r="AB40" s="5">
        <f>SUMIFS(Data!$A:$A, Data!$I:$I,$A40,Data!$C:$C,AB$1,Data!$D:$D,AB$2) + SUMIFS(Data!$A:$A, Data!$J:$J,$A40,Data!$C:$C,AB$1,Data!$D:$D,AB$2)</f>
        <v>0</v>
      </c>
      <c r="AC40" s="5">
        <f>SUMIFS(Data!$A:$A, Data!$I:$I,$A40,Data!$C:$C,AC$1,Data!$D:$D,AC$2) + SUMIFS(Data!$A:$A, Data!$J:$J,$A40,Data!$C:$C,AC$1,Data!$D:$D,AC$2)</f>
        <v>0</v>
      </c>
      <c r="AD40" s="5">
        <f>SUMIFS(Data!$A:$A, Data!$I:$I,$A40,Data!$C:$C,AD$1,Data!$D:$D,AD$2) + SUMIFS(Data!$A:$A, Data!$J:$J,$A40,Data!$C:$C,AD$1,Data!$D:$D,AD$2)</f>
        <v>0</v>
      </c>
      <c r="AE40" s="5">
        <f>SUMIFS(Data!$A:$A, Data!$I:$I,$A40,Data!$C:$C,AE$1,Data!$D:$D,AE$2) + SUMIFS(Data!$A:$A, Data!$J:$J,$A40,Data!$C:$C,AE$1,Data!$D:$D,AE$2)</f>
        <v>0</v>
      </c>
      <c r="AF40" s="5">
        <f>SUMIFS(Data!$A:$A, Data!$I:$I,$A40,Data!$C:$C,AF$1,Data!$D:$D,AF$2) + SUMIFS(Data!$A:$A, Data!$J:$J,$A40,Data!$C:$C,AF$1,Data!$D:$D,AF$2)</f>
        <v>0</v>
      </c>
      <c r="AG40" s="5">
        <f>SUMIFS(Data!$A:$A, Data!$I:$I,$A40,Data!$C:$C,AG$1,Data!$D:$D,AG$2) + SUMIFS(Data!$A:$A, Data!$J:$J,$A40,Data!$C:$C,AG$1,Data!$D:$D,AG$2)</f>
        <v>0</v>
      </c>
      <c r="AH40" s="5">
        <f>SUMIFS(Data!$A:$A, Data!$I:$I,$A40,Data!$C:$C,AH$1,Data!$D:$D,AH$2) + SUMIFS(Data!$A:$A, Data!$J:$J,$A40,Data!$C:$C,AH$1,Data!$D:$D,AH$2)</f>
        <v>0</v>
      </c>
      <c r="AI40" s="5">
        <f>SUMIFS(Data!$A:$A, Data!$I:$I,$A40,Data!$C:$C,AI$1,Data!$D:$D,AI$2) + SUMIFS(Data!$A:$A, Data!$J:$J,$A40,Data!$C:$C,AI$1,Data!$D:$D,AI$2)</f>
        <v>0</v>
      </c>
      <c r="AJ40" s="5">
        <f>SUMIFS(Data!$A:$A, Data!$I:$I,$A40,Data!$C:$C,AJ$1,Data!$D:$D,AJ$2) + SUMIFS(Data!$A:$A, Data!$J:$J,$A40,Data!$C:$C,AJ$1,Data!$D:$D,AJ$2)</f>
        <v>0</v>
      </c>
      <c r="AK40" s="5">
        <f>SUMIFS(Data!$A:$A, Data!$I:$I,$A40,Data!$C:$C,AK$1,Data!$D:$D,AK$2) + SUMIFS(Data!$A:$A, Data!$J:$J,$A40,Data!$C:$C,AK$1,Data!$D:$D,AK$2)</f>
        <v>0</v>
      </c>
      <c r="AL40" s="5">
        <f>SUMIFS(Data!$A:$A, Data!$I:$I,$A40,Data!$C:$C,AL$1,Data!$D:$D,AL$2) + SUMIFS(Data!$A:$A, Data!$J:$J,$A40,Data!$C:$C,AL$1,Data!$D:$D,AL$2)</f>
        <v>0</v>
      </c>
      <c r="AM40" s="5">
        <f>SUMIFS(Data!$A:$A, Data!$I:$I,$A40,Data!$C:$C,AM$1,Data!$D:$D,AM$2) + SUMIFS(Data!$A:$A, Data!$J:$J,$A40,Data!$C:$C,AM$1,Data!$D:$D,AM$2)</f>
        <v>0</v>
      </c>
      <c r="AN40" s="5">
        <f>SUMIFS(Data!$A:$A, Data!$I:$I,$A40,Data!$C:$C,AN$1,Data!$D:$D,AN$2) + SUMIFS(Data!$A:$A, Data!$J:$J,$A40,Data!$C:$C,AN$1,Data!$D:$D,AN$2)</f>
        <v>0</v>
      </c>
      <c r="AO40" s="5">
        <f>SUMIFS(Data!$A:$A, Data!$I:$I,$A40,Data!$C:$C,AO$1,Data!$D:$D,AO$2) + SUMIFS(Data!$A:$A, Data!$J:$J,$A40,Data!$C:$C,AO$1,Data!$D:$D,AO$2)</f>
        <v>0</v>
      </c>
      <c r="AP40" s="5">
        <f>SUMIFS(Data!$A:$A, Data!$I:$I,$A40,Data!$C:$C,AP$1,Data!$D:$D,AP$2) + SUMIFS(Data!$A:$A, Data!$J:$J,$A40,Data!$C:$C,AP$1,Data!$D:$D,AP$2)</f>
        <v>0</v>
      </c>
      <c r="AQ40" s="5">
        <f>SUMIFS(Data!$A:$A, Data!$I:$I,$A40,Data!$C:$C,AQ$1,Data!$D:$D,AQ$2) + SUMIFS(Data!$A:$A, Data!$J:$J,$A40,Data!$C:$C,AQ$1,Data!$D:$D,AQ$2)</f>
        <v>0</v>
      </c>
      <c r="AR40" s="5">
        <f>SUMIFS(Data!$A:$A, Data!$I:$I,$A40,Data!$C:$C,AR$1,Data!$D:$D,AR$2) + SUMIFS(Data!$A:$A, Data!$J:$J,$A40,Data!$C:$C,AR$1,Data!$D:$D,AR$2)</f>
        <v>0</v>
      </c>
      <c r="AS40" s="5">
        <f>SUMIFS(Data!$A:$A, Data!$I:$I,$A40,Data!$C:$C,AS$1,Data!$D:$D,AS$2) + SUMIFS(Data!$A:$A, Data!$J:$J,$A40,Data!$C:$C,AS$1,Data!$D:$D,AS$2)</f>
        <v>0</v>
      </c>
      <c r="AT40" s="5">
        <f>SUMIFS(Data!$A:$A, Data!$I:$I,$A40,Data!$C:$C,AT$1,Data!$D:$D,AT$2) + SUMIFS(Data!$A:$A, Data!$J:$J,$A40,Data!$C:$C,AT$1,Data!$D:$D,AT$2)</f>
        <v>0</v>
      </c>
      <c r="AU40" s="5">
        <f>SUMIFS(Data!$A:$A, Data!$I:$I,$A40,Data!$C:$C,AU$1,Data!$D:$D,AU$2) + SUMIFS(Data!$A:$A, Data!$J:$J,$A40,Data!$C:$C,AU$1,Data!$D:$D,AU$2)</f>
        <v>0</v>
      </c>
      <c r="AV40" s="5">
        <f>SUMIFS(Data!$A:$A, Data!$I:$I,$A40,Data!$C:$C,AV$1,Data!$D:$D,AV$2) + SUMIFS(Data!$A:$A, Data!$J:$J,$A40,Data!$C:$C,AV$1,Data!$D:$D,AV$2)</f>
        <v>0</v>
      </c>
      <c r="AW40" s="5">
        <f>SUMIFS(Data!$A:$A, Data!$I:$I,$A40,Data!$C:$C,AW$1,Data!$D:$D,AW$2) + SUMIFS(Data!$A:$A, Data!$J:$J,$A40,Data!$C:$C,AW$1,Data!$D:$D,AW$2)</f>
        <v>0</v>
      </c>
      <c r="AX40" s="5">
        <f>SUMIFS(Data!$A:$A, Data!$I:$I,$A40,Data!$C:$C,AX$1,Data!$D:$D,AX$2) + SUMIFS(Data!$A:$A, Data!$J:$J,$A40,Data!$C:$C,AX$1,Data!$D:$D,AX$2)</f>
        <v>0</v>
      </c>
      <c r="AY40" s="5">
        <f>SUMIFS(Data!$A:$A, Data!$I:$I,$A40,Data!$C:$C,AY$1,Data!$D:$D,AY$2) + SUMIFS(Data!$A:$A, Data!$J:$J,$A40,Data!$C:$C,AY$1,Data!$D:$D,AY$2)</f>
        <v>0</v>
      </c>
      <c r="AZ40" s="5">
        <f>SUMIFS(Data!$A:$A, Data!$I:$I,$A40,Data!$C:$C,AZ$1,Data!$D:$D,AZ$2) + SUMIFS(Data!$A:$A, Data!$J:$J,$A40,Data!$C:$C,AZ$1,Data!$D:$D,AZ$2)</f>
        <v>0</v>
      </c>
      <c r="BA40" s="5">
        <f>SUMIFS(Data!$A:$A, Data!$I:$I,$A40,Data!$C:$C,BA$1,Data!$D:$D,BA$2) + SUMIFS(Data!$A:$A, Data!$J:$J,$A40,Data!$C:$C,BA$1,Data!$D:$D,BA$2)</f>
        <v>0</v>
      </c>
      <c r="BB40" s="5">
        <f>SUMIFS(Data!$A:$A, Data!$I:$I,$A40,Data!$C:$C,BB$1,Data!$D:$D,BB$2) + SUMIFS(Data!$A:$A, Data!$J:$J,$A40,Data!$C:$C,BB$1,Data!$D:$D,BB$2)</f>
        <v>0</v>
      </c>
      <c r="BC40" s="5">
        <f>SUMIFS(Data!$A:$A, Data!$I:$I,$A40,Data!$C:$C,BC$1,Data!$D:$D,BC$2) + SUMIFS(Data!$A:$A, Data!$J:$J,$A40,Data!$C:$C,BC$1,Data!$D:$D,BC$2)</f>
        <v>0</v>
      </c>
      <c r="BD40" s="5">
        <f>SUMIFS(Data!$A:$A, Data!$I:$I,$A40,Data!$C:$C,BD$1,Data!$D:$D,BD$2) + SUMIFS(Data!$A:$A, Data!$J:$J,$A40,Data!$C:$C,BD$1,Data!$D:$D,BD$2)</f>
        <v>0</v>
      </c>
      <c r="BE40" s="5">
        <f>SUMIFS(Data!$A:$A, Data!$I:$I,$A40,Data!$C:$C,BE$1,Data!$D:$D,BE$2) + SUMIFS(Data!$A:$A, Data!$J:$J,$A40,Data!$C:$C,BE$1,Data!$D:$D,BE$2)</f>
        <v>0</v>
      </c>
      <c r="BF40" s="5">
        <f>SUMIFS(Data!$A:$A, Data!$I:$I,$A40,Data!$C:$C,BF$1,Data!$D:$D,BF$2) + SUMIFS(Data!$A:$A, Data!$J:$J,$A40,Data!$C:$C,BF$1,Data!$D:$D,BF$2)</f>
        <v>0</v>
      </c>
      <c r="BG40" s="5">
        <f>SUMIFS(Data!$A:$A, Data!$I:$I,$A40,Data!$C:$C,BG$1,Data!$D:$D,BG$2) + SUMIFS(Data!$A:$A, Data!$J:$J,$A40,Data!$C:$C,BG$1,Data!$D:$D,BG$2)</f>
        <v>0</v>
      </c>
      <c r="BH40" s="5">
        <f>SUMIFS(Data!$A:$A, Data!$I:$I,$A40,Data!$C:$C,BH$1,Data!$D:$D,BH$2) + SUMIFS(Data!$A:$A, Data!$J:$J,$A40,Data!$C:$C,BH$1,Data!$D:$D,BH$2)</f>
        <v>0</v>
      </c>
      <c r="BI40" s="5">
        <f>SUMIFS(Data!$A:$A, Data!$I:$I,$A40,Data!$C:$C,BI$1,Data!$D:$D,BI$2) + SUMIFS(Data!$A:$A, Data!$J:$J,$A40,Data!$C:$C,BI$1,Data!$D:$D,BI$2)</f>
        <v>0</v>
      </c>
      <c r="BJ40" s="5">
        <f>SUMIFS(Data!$A:$A, Data!$I:$I,$A40,Data!$C:$C,BJ$1,Data!$D:$D,BJ$2) + SUMIFS(Data!$A:$A, Data!$J:$J,$A40,Data!$C:$C,BJ$1,Data!$D:$D,BJ$2)</f>
        <v>0</v>
      </c>
      <c r="BK40" s="5">
        <f>SUMIFS(Data!$A:$A, Data!$I:$I,$A40,Data!$C:$C,BK$1,Data!$D:$D,BK$2) + SUMIFS(Data!$A:$A, Data!$J:$J,$A40,Data!$C:$C,BK$1,Data!$D:$D,BK$2)</f>
        <v>0</v>
      </c>
      <c r="BL40" s="5">
        <f>SUMIFS(Data!$A:$A, Data!$I:$I,$A40,Data!$C:$C,BL$1,Data!$D:$D,BL$2) + SUMIFS(Data!$A:$A, Data!$J:$J,$A40,Data!$C:$C,BL$1,Data!$D:$D,BL$2)</f>
        <v>0</v>
      </c>
      <c r="BM40" s="5">
        <f>SUMIFS(Data!$A:$A, Data!$I:$I,$A40,Data!$C:$C,BM$1,Data!$D:$D,BM$2) + SUMIFS(Data!$A:$A, Data!$J:$J,$A40,Data!$C:$C,BM$1,Data!$D:$D,BM$2)</f>
        <v>0</v>
      </c>
      <c r="BN40" s="5">
        <f>SUMIFS(Data!$A:$A, Data!$I:$I,$A40,Data!$C:$C,BN$1,Data!$D:$D,BN$2) + SUMIFS(Data!$A:$A, Data!$J:$J,$A40,Data!$C:$C,BN$1,Data!$D:$D,BN$2)</f>
        <v>0</v>
      </c>
      <c r="BO40" s="5">
        <f>SUMIFS(Data!$A:$A, Data!$I:$I,$A40,Data!$C:$C,BO$1,Data!$D:$D,BO$2) + SUMIFS(Data!$A:$A, Data!$J:$J,$A40,Data!$C:$C,BO$1,Data!$D:$D,BO$2)</f>
        <v>0</v>
      </c>
      <c r="BP40" s="5">
        <f>SUMIFS(Data!$A:$A, Data!$I:$I,$A40,Data!$C:$C,BP$1,Data!$D:$D,BP$2) + SUMIFS(Data!$A:$A, Data!$J:$J,$A40,Data!$C:$C,BP$1,Data!$D:$D,BP$2)</f>
        <v>0</v>
      </c>
      <c r="BQ40" s="5">
        <f>SUMIFS(Data!$A:$A, Data!$I:$I,$A40,Data!$C:$C,BQ$1,Data!$D:$D,BQ$2) + SUMIFS(Data!$A:$A, Data!$J:$J,$A40,Data!$C:$C,BQ$1,Data!$D:$D,BQ$2)</f>
        <v>0</v>
      </c>
      <c r="BR40" s="5">
        <f>SUMIFS(Data!$A:$A, Data!$I:$I,$A40,Data!$C:$C,BR$1,Data!$D:$D,BR$2) + SUMIFS(Data!$A:$A, Data!$J:$J,$A40,Data!$C:$C,BR$1,Data!$D:$D,BR$2)</f>
        <v>0</v>
      </c>
      <c r="BS40" s="5">
        <f>SUMIFS(Data!$A:$A, Data!$I:$I,$A40,Data!$C:$C,BS$1,Data!$D:$D,BS$2) + SUMIFS(Data!$A:$A, Data!$J:$J,$A40,Data!$C:$C,BS$1,Data!$D:$D,BS$2)</f>
        <v>0</v>
      </c>
      <c r="BT40" s="5">
        <f>SUMIFS(Data!$A:$A, Data!$I:$I,$A40,Data!$C:$C,BT$1,Data!$D:$D,BT$2) + SUMIFS(Data!$A:$A, Data!$J:$J,$A40,Data!$C:$C,BT$1,Data!$D:$D,BT$2)</f>
        <v>0</v>
      </c>
      <c r="BU40" s="5">
        <f>SUMIFS(Data!$A:$A, Data!$I:$I,$A40,Data!$C:$C,BU$1,Data!$D:$D,BU$2) + SUMIFS(Data!$A:$A, Data!$J:$J,$A40,Data!$C:$C,BU$1,Data!$D:$D,BU$2)</f>
        <v>0</v>
      </c>
      <c r="BV40" s="5">
        <f>SUMIFS(Data!$A:$A, Data!$I:$I,$A40,Data!$C:$C,BV$1,Data!$D:$D,BV$2) + SUMIFS(Data!$A:$A, Data!$J:$J,$A40,Data!$C:$C,BV$1,Data!$D:$D,BV$2)</f>
        <v>0</v>
      </c>
      <c r="BW40" s="5">
        <f>SUMIFS(Data!$A:$A, Data!$I:$I,$A40,Data!$C:$C,BW$1,Data!$D:$D,BW$2) + SUMIFS(Data!$A:$A, Data!$J:$J,$A40,Data!$C:$C,BW$1,Data!$D:$D,BW$2)</f>
        <v>0</v>
      </c>
      <c r="BX40" s="5">
        <f>SUMIFS(Data!$A:$A, Data!$I:$I,$A40,Data!$C:$C,BX$1,Data!$D:$D,BX$2) + SUMIFS(Data!$A:$A, Data!$J:$J,$A40,Data!$C:$C,BX$1,Data!$D:$D,BX$2)</f>
        <v>0</v>
      </c>
      <c r="BY40" s="5">
        <f>SUMIFS(Data!$A:$A, Data!$I:$I,$A40,Data!$C:$C,BY$1,Data!$D:$D,BY$2) + SUMIFS(Data!$A:$A, Data!$J:$J,$A40,Data!$C:$C,BY$1,Data!$D:$D,BY$2)</f>
        <v>0</v>
      </c>
      <c r="BZ40" s="5">
        <f>SUMIFS(Data!$A:$A, Data!$I:$I,$A40,Data!$C:$C,BZ$1,Data!$D:$D,BZ$2) + SUMIFS(Data!$A:$A, Data!$J:$J,$A40,Data!$C:$C,BZ$1,Data!$D:$D,BZ$2)</f>
        <v>0</v>
      </c>
      <c r="CA40" s="5">
        <f>SUMIFS(Data!$A:$A, Data!$I:$I,$A40,Data!$C:$C,CA$1,Data!$D:$D,CA$2) + SUMIFS(Data!$A:$A, Data!$J:$J,$A40,Data!$C:$C,CA$1,Data!$D:$D,CA$2)</f>
        <v>0</v>
      </c>
      <c r="CB40" s="5">
        <f>SUMIFS(Data!$A:$A, Data!$I:$I,$A40,Data!$C:$C,CB$1,Data!$D:$D,CB$2) + SUMIFS(Data!$A:$A, Data!$J:$J,$A40,Data!$C:$C,CB$1,Data!$D:$D,CB$2)</f>
        <v>0</v>
      </c>
      <c r="CC40" s="5">
        <f>SUMIFS(Data!$A:$A, Data!$I:$I,$A40,Data!$C:$C,CC$1,Data!$D:$D,CC$2) + SUMIFS(Data!$A:$A, Data!$J:$J,$A40,Data!$C:$C,CC$1,Data!$D:$D,CC$2)</f>
        <v>0</v>
      </c>
      <c r="CD40" s="5">
        <f>SUMIFS(Data!$A:$A, Data!$I:$I,$A40,Data!$C:$C,CD$1,Data!$D:$D,CD$2) + SUMIFS(Data!$A:$A, Data!$J:$J,$A40,Data!$C:$C,CD$1,Data!$D:$D,CD$2)</f>
        <v>0</v>
      </c>
      <c r="CE40" s="5">
        <f>SUMIFS(Data!$A:$A, Data!$I:$I,$A40,Data!$C:$C,CE$1,Data!$D:$D,CE$2) + SUMIFS(Data!$A:$A, Data!$J:$J,$A40,Data!$C:$C,CE$1,Data!$D:$D,CE$2)</f>
        <v>0</v>
      </c>
      <c r="CF40" s="5">
        <f>SUMIFS(Data!$A:$A, Data!$I:$I,$A40,Data!$C:$C,CF$1,Data!$D:$D,CF$2) + SUMIFS(Data!$A:$A, Data!$J:$J,$A40,Data!$C:$C,CF$1,Data!$D:$D,CF$2)</f>
        <v>0</v>
      </c>
      <c r="CG40" s="5">
        <f>SUMIFS(Data!$A:$A, Data!$I:$I,$A40,Data!$C:$C,CG$1,Data!$D:$D,CG$2) + SUMIFS(Data!$A:$A, Data!$J:$J,$A40,Data!$C:$C,CG$1,Data!$D:$D,CG$2)</f>
        <v>0</v>
      </c>
      <c r="CH40" s="5">
        <f>SUMIFS(Data!$A:$A, Data!$I:$I,$A40,Data!$C:$C,CH$1,Data!$D:$D,CH$2) + SUMIFS(Data!$A:$A, Data!$J:$J,$A40,Data!$C:$C,CH$1,Data!$D:$D,CH$2)</f>
        <v>0</v>
      </c>
      <c r="CI40" s="5">
        <f>SUMIFS(Data!$A:$A, Data!$I:$I,$A40,Data!$C:$C,CI$1,Data!$D:$D,CI$2) + SUMIFS(Data!$A:$A, Data!$J:$J,$A40,Data!$C:$C,CI$1,Data!$D:$D,CI$2)</f>
        <v>0</v>
      </c>
      <c r="CJ40" s="5">
        <f>SUMIFS(Data!$A:$A, Data!$I:$I,$A40,Data!$C:$C,CJ$1,Data!$D:$D,CJ$2) + SUMIFS(Data!$A:$A, Data!$J:$J,$A40,Data!$C:$C,CJ$1,Data!$D:$D,CJ$2)</f>
        <v>0</v>
      </c>
      <c r="CK40" s="5">
        <f>SUMIFS(Data!$A:$A, Data!$I:$I,$A40,Data!$C:$C,CK$1,Data!$D:$D,CK$2) + SUMIFS(Data!$A:$A, Data!$J:$J,$A40,Data!$C:$C,CK$1,Data!$D:$D,CK$2)</f>
        <v>0</v>
      </c>
      <c r="CL40" s="5">
        <f>SUMIFS(Data!$A:$A, Data!$I:$I,$A40,Data!$C:$C,CL$1,Data!$D:$D,CL$2) + SUMIFS(Data!$A:$A, Data!$J:$J,$A40,Data!$C:$C,CL$1,Data!$D:$D,CL$2)</f>
        <v>0</v>
      </c>
      <c r="CM40" s="5">
        <f>SUMIFS(Data!$A:$A, Data!$I:$I,$A40,Data!$C:$C,CM$1,Data!$D:$D,CM$2) + SUMIFS(Data!$A:$A, Data!$J:$J,$A40,Data!$C:$C,CM$1,Data!$D:$D,CM$2)</f>
        <v>0</v>
      </c>
      <c r="CN40" s="5">
        <f>SUMIFS(Data!$A:$A, Data!$I:$I,$A40,Data!$C:$C,CN$1,Data!$D:$D,CN$2) + SUMIFS(Data!$A:$A, Data!$J:$J,$A40,Data!$C:$C,CN$1,Data!$D:$D,CN$2)</f>
        <v>0</v>
      </c>
      <c r="CO40" s="5">
        <f>SUMIFS(Data!$A:$A, Data!$I:$I,$A40,Data!$C:$C,CO$1,Data!$D:$D,CO$2) + SUMIFS(Data!$A:$A, Data!$J:$J,$A40,Data!$C:$C,CO$1,Data!$D:$D,CO$2)</f>
        <v>0</v>
      </c>
      <c r="CP40" s="5">
        <f>SUMIFS(Data!$A:$A, Data!$I:$I,$A40,Data!$C:$C,CP$1,Data!$D:$D,CP$2) + SUMIFS(Data!$A:$A, Data!$J:$J,$A40,Data!$C:$C,CP$1,Data!$D:$D,CP$2)</f>
        <v>0</v>
      </c>
      <c r="CQ40" s="5">
        <f>SUMIFS(Data!$A:$A, Data!$I:$I,$A40,Data!$C:$C,CQ$1,Data!$D:$D,CQ$2) + SUMIFS(Data!$A:$A, Data!$J:$J,$A40,Data!$C:$C,CQ$1,Data!$D:$D,CQ$2)</f>
        <v>0</v>
      </c>
      <c r="CR40" s="5">
        <f>SUMIFS(Data!$A:$A, Data!$I:$I,$A40,Data!$C:$C,CR$1,Data!$D:$D,CR$2) + SUMIFS(Data!$A:$A, Data!$J:$J,$A40,Data!$C:$C,CR$1,Data!$D:$D,CR$2)</f>
        <v>0</v>
      </c>
      <c r="CS40" s="5">
        <f>SUMIFS(Data!$A:$A, Data!$I:$I,$A40,Data!$C:$C,CS$1,Data!$D:$D,CS$2) + SUMIFS(Data!$A:$A, Data!$J:$J,$A40,Data!$C:$C,CS$1,Data!$D:$D,CS$2)</f>
        <v>0</v>
      </c>
      <c r="CT40" s="5">
        <f>SUMIFS(Data!$A:$A, Data!$I:$I,$A40,Data!$C:$C,CT$1,Data!$D:$D,CT$2) + SUMIFS(Data!$A:$A, Data!$J:$J,$A40,Data!$C:$C,CT$1,Data!$D:$D,CT$2)</f>
        <v>0</v>
      </c>
      <c r="CU40" s="5">
        <f>SUMIFS(Data!$A:$A, Data!$I:$I,$A40,Data!$C:$C,CU$1,Data!$D:$D,CU$2) + SUMIFS(Data!$A:$A, Data!$J:$J,$A40,Data!$C:$C,CU$1,Data!$D:$D,CU$2)</f>
        <v>0</v>
      </c>
      <c r="CV40" s="5">
        <f>SUMIFS(Data!$A:$A, Data!$I:$I,$A40,Data!$C:$C,CV$1,Data!$D:$D,CV$2) + SUMIFS(Data!$A:$A, Data!$J:$J,$A40,Data!$C:$C,CV$1,Data!$D:$D,CV$2)</f>
        <v>0</v>
      </c>
      <c r="CW40" s="5">
        <f t="shared" ref="CW40:CX40" si="39">SUMIF($B$2:$CV$2,CW$2, $B40:$CV40)</f>
        <v>1</v>
      </c>
      <c r="CX40" s="5">
        <f t="shared" si="39"/>
        <v>0</v>
      </c>
      <c r="CY40" s="5">
        <f t="shared" si="3"/>
        <v>1</v>
      </c>
    </row>
    <row r="41">
      <c r="A41" s="5" t="str">
        <f>Countries!A39</f>
        <v>HKG</v>
      </c>
      <c r="B41" s="5">
        <f>SUMIFS(Data!$A:$A, Data!$I:$I,$A41,Data!$C:$C,B$1,Data!$D:$D,B$2) + SUMIFS(Data!$A:$A, Data!$J:$J,$A41,Data!$C:$C,B$1,Data!$D:$D,B$2)</f>
        <v>0</v>
      </c>
      <c r="C41" s="5">
        <f>SUMIFS(Data!$A:$A, Data!$I:$I,$A41,Data!$C:$C,C$1,Data!$D:$D,C$2) + SUMIFS(Data!$A:$A, Data!$J:$J,$A41,Data!$C:$C,C$1,Data!$D:$D,C$2)</f>
        <v>0</v>
      </c>
      <c r="D41" s="5">
        <f>SUMIFS(Data!$A:$A, Data!$I:$I,$A41,Data!$C:$C,D$1,Data!$D:$D,D$2) + SUMIFS(Data!$A:$A, Data!$J:$J,$A41,Data!$C:$C,D$1,Data!$D:$D,D$2)</f>
        <v>0</v>
      </c>
      <c r="E41" s="5">
        <f>SUMIFS(Data!$A:$A, Data!$I:$I,$A41,Data!$C:$C,E$1,Data!$D:$D,E$2) + SUMIFS(Data!$A:$A, Data!$J:$J,$A41,Data!$C:$C,E$1,Data!$D:$D,E$2)</f>
        <v>0</v>
      </c>
      <c r="F41" s="5">
        <f>SUMIFS(Data!$A:$A, Data!$I:$I,$A41,Data!$C:$C,F$1,Data!$D:$D,F$2) + SUMIFS(Data!$A:$A, Data!$J:$J,$A41,Data!$C:$C,F$1,Data!$D:$D,F$2)</f>
        <v>0</v>
      </c>
      <c r="G41" s="5">
        <f>SUMIFS(Data!$A:$A, Data!$I:$I,$A41,Data!$C:$C,G$1,Data!$D:$D,G$2) + SUMIFS(Data!$A:$A, Data!$J:$J,$A41,Data!$C:$C,G$1,Data!$D:$D,G$2)</f>
        <v>0</v>
      </c>
      <c r="H41" s="5">
        <f>SUMIFS(Data!$A:$A, Data!$I:$I,$A41,Data!$C:$C,H$1,Data!$D:$D,H$2) + SUMIFS(Data!$A:$A, Data!$J:$J,$A41,Data!$C:$C,H$1,Data!$D:$D,H$2)</f>
        <v>0</v>
      </c>
      <c r="I41" s="5">
        <f>SUMIFS(Data!$A:$A, Data!$I:$I,$A41,Data!$C:$C,I$1,Data!$D:$D,I$2) + SUMIFS(Data!$A:$A, Data!$J:$J,$A41,Data!$C:$C,I$1,Data!$D:$D,I$2)</f>
        <v>0</v>
      </c>
      <c r="J41" s="5">
        <f>SUMIFS(Data!$A:$A, Data!$I:$I,$A41,Data!$C:$C,J$1,Data!$D:$D,J$2) + SUMIFS(Data!$A:$A, Data!$J:$J,$A41,Data!$C:$C,J$1,Data!$D:$D,J$2)</f>
        <v>0</v>
      </c>
      <c r="K41" s="5">
        <f>SUMIFS(Data!$A:$A, Data!$I:$I,$A41,Data!$C:$C,K$1,Data!$D:$D,K$2) + SUMIFS(Data!$A:$A, Data!$J:$J,$A41,Data!$C:$C,K$1,Data!$D:$D,K$2)</f>
        <v>0</v>
      </c>
      <c r="L41" s="5">
        <f>SUMIFS(Data!$A:$A, Data!$I:$I,$A41,Data!$C:$C,L$1,Data!$D:$D,L$2) + SUMIFS(Data!$A:$A, Data!$J:$J,$A41,Data!$C:$C,L$1,Data!$D:$D,L$2)</f>
        <v>0</v>
      </c>
      <c r="M41" s="5">
        <f>SUMIFS(Data!$A:$A, Data!$I:$I,$A41,Data!$C:$C,M$1,Data!$D:$D,M$2) + SUMIFS(Data!$A:$A, Data!$J:$J,$A41,Data!$C:$C,M$1,Data!$D:$D,M$2)</f>
        <v>0</v>
      </c>
      <c r="N41" s="5">
        <f>SUMIFS(Data!$A:$A, Data!$I:$I,$A41,Data!$C:$C,N$1,Data!$D:$D,N$2) + SUMIFS(Data!$A:$A, Data!$J:$J,$A41,Data!$C:$C,N$1,Data!$D:$D,N$2)</f>
        <v>0</v>
      </c>
      <c r="O41" s="5">
        <f>SUMIFS(Data!$A:$A, Data!$I:$I,$A41,Data!$C:$C,O$1,Data!$D:$D,O$2) + SUMIFS(Data!$A:$A, Data!$J:$J,$A41,Data!$C:$C,O$1,Data!$D:$D,O$2)</f>
        <v>0</v>
      </c>
      <c r="P41" s="5">
        <f>SUMIFS(Data!$A:$A, Data!$I:$I,$A41,Data!$C:$C,P$1,Data!$D:$D,P$2) + SUMIFS(Data!$A:$A, Data!$J:$J,$A41,Data!$C:$C,P$1,Data!$D:$D,P$2)</f>
        <v>0</v>
      </c>
      <c r="Q41" s="5">
        <f>SUMIFS(Data!$A:$A, Data!$I:$I,$A41,Data!$C:$C,Q$1,Data!$D:$D,Q$2) + SUMIFS(Data!$A:$A, Data!$J:$J,$A41,Data!$C:$C,Q$1,Data!$D:$D,Q$2)</f>
        <v>0</v>
      </c>
      <c r="R41" s="5">
        <f>SUMIFS(Data!$A:$A, Data!$I:$I,$A41,Data!$C:$C,R$1,Data!$D:$D,R$2) + SUMIFS(Data!$A:$A, Data!$J:$J,$A41,Data!$C:$C,R$1,Data!$D:$D,R$2)</f>
        <v>0</v>
      </c>
      <c r="S41" s="5">
        <f>SUMIFS(Data!$A:$A, Data!$I:$I,$A41,Data!$C:$C,S$1,Data!$D:$D,S$2) + SUMIFS(Data!$A:$A, Data!$J:$J,$A41,Data!$C:$C,S$1,Data!$D:$D,S$2)</f>
        <v>0</v>
      </c>
      <c r="T41" s="5">
        <f>SUMIFS(Data!$A:$A, Data!$I:$I,$A41,Data!$C:$C,T$1,Data!$D:$D,T$2) + SUMIFS(Data!$A:$A, Data!$J:$J,$A41,Data!$C:$C,T$1,Data!$D:$D,T$2)</f>
        <v>0</v>
      </c>
      <c r="U41" s="5">
        <f>SUMIFS(Data!$A:$A, Data!$I:$I,$A41,Data!$C:$C,U$1,Data!$D:$D,U$2) + SUMIFS(Data!$A:$A, Data!$J:$J,$A41,Data!$C:$C,U$1,Data!$D:$D,U$2)</f>
        <v>0</v>
      </c>
      <c r="V41" s="5">
        <f>SUMIFS(Data!$A:$A, Data!$I:$I,$A41,Data!$C:$C,V$1,Data!$D:$D,V$2) + SUMIFS(Data!$A:$A, Data!$J:$J,$A41,Data!$C:$C,V$1,Data!$D:$D,V$2)</f>
        <v>0</v>
      </c>
      <c r="W41" s="5">
        <f>SUMIFS(Data!$A:$A, Data!$I:$I,$A41,Data!$C:$C,W$1,Data!$D:$D,W$2) + SUMIFS(Data!$A:$A, Data!$J:$J,$A41,Data!$C:$C,W$1,Data!$D:$D,W$2)</f>
        <v>0</v>
      </c>
      <c r="X41" s="5">
        <f>SUMIFS(Data!$A:$A, Data!$I:$I,$A41,Data!$C:$C,X$1,Data!$D:$D,X$2) + SUMIFS(Data!$A:$A, Data!$J:$J,$A41,Data!$C:$C,X$1,Data!$D:$D,X$2)</f>
        <v>0</v>
      </c>
      <c r="Y41" s="5">
        <f>SUMIFS(Data!$A:$A, Data!$I:$I,$A41,Data!$C:$C,Y$1,Data!$D:$D,Y$2) + SUMIFS(Data!$A:$A, Data!$J:$J,$A41,Data!$C:$C,Y$1,Data!$D:$D,Y$2)</f>
        <v>0</v>
      </c>
      <c r="Z41" s="5">
        <f>SUMIFS(Data!$A:$A, Data!$I:$I,$A41,Data!$C:$C,Z$1,Data!$D:$D,Z$2) + SUMIFS(Data!$A:$A, Data!$J:$J,$A41,Data!$C:$C,Z$1,Data!$D:$D,Z$2)</f>
        <v>0</v>
      </c>
      <c r="AA41" s="5">
        <f>SUMIFS(Data!$A:$A, Data!$I:$I,$A41,Data!$C:$C,AA$1,Data!$D:$D,AA$2) + SUMIFS(Data!$A:$A, Data!$J:$J,$A41,Data!$C:$C,AA$1,Data!$D:$D,AA$2)</f>
        <v>0</v>
      </c>
      <c r="AB41" s="5">
        <f>SUMIFS(Data!$A:$A, Data!$I:$I,$A41,Data!$C:$C,AB$1,Data!$D:$D,AB$2) + SUMIFS(Data!$A:$A, Data!$J:$J,$A41,Data!$C:$C,AB$1,Data!$D:$D,AB$2)</f>
        <v>0</v>
      </c>
      <c r="AC41" s="5">
        <f>SUMIFS(Data!$A:$A, Data!$I:$I,$A41,Data!$C:$C,AC$1,Data!$D:$D,AC$2) + SUMIFS(Data!$A:$A, Data!$J:$J,$A41,Data!$C:$C,AC$1,Data!$D:$D,AC$2)</f>
        <v>0</v>
      </c>
      <c r="AD41" s="5">
        <f>SUMIFS(Data!$A:$A, Data!$I:$I,$A41,Data!$C:$C,AD$1,Data!$D:$D,AD$2) + SUMIFS(Data!$A:$A, Data!$J:$J,$A41,Data!$C:$C,AD$1,Data!$D:$D,AD$2)</f>
        <v>0</v>
      </c>
      <c r="AE41" s="5">
        <f>SUMIFS(Data!$A:$A, Data!$I:$I,$A41,Data!$C:$C,AE$1,Data!$D:$D,AE$2) + SUMIFS(Data!$A:$A, Data!$J:$J,$A41,Data!$C:$C,AE$1,Data!$D:$D,AE$2)</f>
        <v>0</v>
      </c>
      <c r="AF41" s="5">
        <f>SUMIFS(Data!$A:$A, Data!$I:$I,$A41,Data!$C:$C,AF$1,Data!$D:$D,AF$2) + SUMIFS(Data!$A:$A, Data!$J:$J,$A41,Data!$C:$C,AF$1,Data!$D:$D,AF$2)</f>
        <v>0</v>
      </c>
      <c r="AG41" s="5">
        <f>SUMIFS(Data!$A:$A, Data!$I:$I,$A41,Data!$C:$C,AG$1,Data!$D:$D,AG$2) + SUMIFS(Data!$A:$A, Data!$J:$J,$A41,Data!$C:$C,AG$1,Data!$D:$D,AG$2)</f>
        <v>0</v>
      </c>
      <c r="AH41" s="5">
        <f>SUMIFS(Data!$A:$A, Data!$I:$I,$A41,Data!$C:$C,AH$1,Data!$D:$D,AH$2) + SUMIFS(Data!$A:$A, Data!$J:$J,$A41,Data!$C:$C,AH$1,Data!$D:$D,AH$2)</f>
        <v>0</v>
      </c>
      <c r="AI41" s="5">
        <f>SUMIFS(Data!$A:$A, Data!$I:$I,$A41,Data!$C:$C,AI$1,Data!$D:$D,AI$2) + SUMIFS(Data!$A:$A, Data!$J:$J,$A41,Data!$C:$C,AI$1,Data!$D:$D,AI$2)</f>
        <v>0</v>
      </c>
      <c r="AJ41" s="5">
        <f>SUMIFS(Data!$A:$A, Data!$I:$I,$A41,Data!$C:$C,AJ$1,Data!$D:$D,AJ$2) + SUMIFS(Data!$A:$A, Data!$J:$J,$A41,Data!$C:$C,AJ$1,Data!$D:$D,AJ$2)</f>
        <v>0</v>
      </c>
      <c r="AK41" s="5">
        <f>SUMIFS(Data!$A:$A, Data!$I:$I,$A41,Data!$C:$C,AK$1,Data!$D:$D,AK$2) + SUMIFS(Data!$A:$A, Data!$J:$J,$A41,Data!$C:$C,AK$1,Data!$D:$D,AK$2)</f>
        <v>1</v>
      </c>
      <c r="AL41" s="5">
        <f>SUMIFS(Data!$A:$A, Data!$I:$I,$A41,Data!$C:$C,AL$1,Data!$D:$D,AL$2) + SUMIFS(Data!$A:$A, Data!$J:$J,$A41,Data!$C:$C,AL$1,Data!$D:$D,AL$2)</f>
        <v>0</v>
      </c>
      <c r="AM41" s="5">
        <f>SUMIFS(Data!$A:$A, Data!$I:$I,$A41,Data!$C:$C,AM$1,Data!$D:$D,AM$2) + SUMIFS(Data!$A:$A, Data!$J:$J,$A41,Data!$C:$C,AM$1,Data!$D:$D,AM$2)</f>
        <v>0</v>
      </c>
      <c r="AN41" s="5">
        <f>SUMIFS(Data!$A:$A, Data!$I:$I,$A41,Data!$C:$C,AN$1,Data!$D:$D,AN$2) + SUMIFS(Data!$A:$A, Data!$J:$J,$A41,Data!$C:$C,AN$1,Data!$D:$D,AN$2)</f>
        <v>0</v>
      </c>
      <c r="AO41" s="5">
        <f>SUMIFS(Data!$A:$A, Data!$I:$I,$A41,Data!$C:$C,AO$1,Data!$D:$D,AO$2) + SUMIFS(Data!$A:$A, Data!$J:$J,$A41,Data!$C:$C,AO$1,Data!$D:$D,AO$2)</f>
        <v>0</v>
      </c>
      <c r="AP41" s="5">
        <f>SUMIFS(Data!$A:$A, Data!$I:$I,$A41,Data!$C:$C,AP$1,Data!$D:$D,AP$2) + SUMIFS(Data!$A:$A, Data!$J:$J,$A41,Data!$C:$C,AP$1,Data!$D:$D,AP$2)</f>
        <v>0</v>
      </c>
      <c r="AQ41" s="5">
        <f>SUMIFS(Data!$A:$A, Data!$I:$I,$A41,Data!$C:$C,AQ$1,Data!$D:$D,AQ$2) + SUMIFS(Data!$A:$A, Data!$J:$J,$A41,Data!$C:$C,AQ$1,Data!$D:$D,AQ$2)</f>
        <v>0</v>
      </c>
      <c r="AR41" s="5">
        <f>SUMIFS(Data!$A:$A, Data!$I:$I,$A41,Data!$C:$C,AR$1,Data!$D:$D,AR$2) + SUMIFS(Data!$A:$A, Data!$J:$J,$A41,Data!$C:$C,AR$1,Data!$D:$D,AR$2)</f>
        <v>0</v>
      </c>
      <c r="AS41" s="5">
        <f>SUMIFS(Data!$A:$A, Data!$I:$I,$A41,Data!$C:$C,AS$1,Data!$D:$D,AS$2) + SUMIFS(Data!$A:$A, Data!$J:$J,$A41,Data!$C:$C,AS$1,Data!$D:$D,AS$2)</f>
        <v>0</v>
      </c>
      <c r="AT41" s="5">
        <f>SUMIFS(Data!$A:$A, Data!$I:$I,$A41,Data!$C:$C,AT$1,Data!$D:$D,AT$2) + SUMIFS(Data!$A:$A, Data!$J:$J,$A41,Data!$C:$C,AT$1,Data!$D:$D,AT$2)</f>
        <v>0</v>
      </c>
      <c r="AU41" s="5">
        <f>SUMIFS(Data!$A:$A, Data!$I:$I,$A41,Data!$C:$C,AU$1,Data!$D:$D,AU$2) + SUMIFS(Data!$A:$A, Data!$J:$J,$A41,Data!$C:$C,AU$1,Data!$D:$D,AU$2)</f>
        <v>0</v>
      </c>
      <c r="AV41" s="5">
        <f>SUMIFS(Data!$A:$A, Data!$I:$I,$A41,Data!$C:$C,AV$1,Data!$D:$D,AV$2) + SUMIFS(Data!$A:$A, Data!$J:$J,$A41,Data!$C:$C,AV$1,Data!$D:$D,AV$2)</f>
        <v>0</v>
      </c>
      <c r="AW41" s="5">
        <f>SUMIFS(Data!$A:$A, Data!$I:$I,$A41,Data!$C:$C,AW$1,Data!$D:$D,AW$2) + SUMIFS(Data!$A:$A, Data!$J:$J,$A41,Data!$C:$C,AW$1,Data!$D:$D,AW$2)</f>
        <v>0</v>
      </c>
      <c r="AX41" s="5">
        <f>SUMIFS(Data!$A:$A, Data!$I:$I,$A41,Data!$C:$C,AX$1,Data!$D:$D,AX$2) + SUMIFS(Data!$A:$A, Data!$J:$J,$A41,Data!$C:$C,AX$1,Data!$D:$D,AX$2)</f>
        <v>0</v>
      </c>
      <c r="AY41" s="5">
        <f>SUMIFS(Data!$A:$A, Data!$I:$I,$A41,Data!$C:$C,AY$1,Data!$D:$D,AY$2) + SUMIFS(Data!$A:$A, Data!$J:$J,$A41,Data!$C:$C,AY$1,Data!$D:$D,AY$2)</f>
        <v>0</v>
      </c>
      <c r="AZ41" s="5">
        <f>SUMIFS(Data!$A:$A, Data!$I:$I,$A41,Data!$C:$C,AZ$1,Data!$D:$D,AZ$2) + SUMIFS(Data!$A:$A, Data!$J:$J,$A41,Data!$C:$C,AZ$1,Data!$D:$D,AZ$2)</f>
        <v>0</v>
      </c>
      <c r="BA41" s="5">
        <f>SUMIFS(Data!$A:$A, Data!$I:$I,$A41,Data!$C:$C,BA$1,Data!$D:$D,BA$2) + SUMIFS(Data!$A:$A, Data!$J:$J,$A41,Data!$C:$C,BA$1,Data!$D:$D,BA$2)</f>
        <v>0</v>
      </c>
      <c r="BB41" s="5">
        <f>SUMIFS(Data!$A:$A, Data!$I:$I,$A41,Data!$C:$C,BB$1,Data!$D:$D,BB$2) + SUMIFS(Data!$A:$A, Data!$J:$J,$A41,Data!$C:$C,BB$1,Data!$D:$D,BB$2)</f>
        <v>0</v>
      </c>
      <c r="BC41" s="5">
        <f>SUMIFS(Data!$A:$A, Data!$I:$I,$A41,Data!$C:$C,BC$1,Data!$D:$D,BC$2) + SUMIFS(Data!$A:$A, Data!$J:$J,$A41,Data!$C:$C,BC$1,Data!$D:$D,BC$2)</f>
        <v>1</v>
      </c>
      <c r="BD41" s="5">
        <f>SUMIFS(Data!$A:$A, Data!$I:$I,$A41,Data!$C:$C,BD$1,Data!$D:$D,BD$2) + SUMIFS(Data!$A:$A, Data!$J:$J,$A41,Data!$C:$C,BD$1,Data!$D:$D,BD$2)</f>
        <v>0</v>
      </c>
      <c r="BE41" s="5">
        <f>SUMIFS(Data!$A:$A, Data!$I:$I,$A41,Data!$C:$C,BE$1,Data!$D:$D,BE$2) + SUMIFS(Data!$A:$A, Data!$J:$J,$A41,Data!$C:$C,BE$1,Data!$D:$D,BE$2)</f>
        <v>0</v>
      </c>
      <c r="BF41" s="5">
        <f>SUMIFS(Data!$A:$A, Data!$I:$I,$A41,Data!$C:$C,BF$1,Data!$D:$D,BF$2) + SUMIFS(Data!$A:$A, Data!$J:$J,$A41,Data!$C:$C,BF$1,Data!$D:$D,BF$2)</f>
        <v>0</v>
      </c>
      <c r="BG41" s="5">
        <f>SUMIFS(Data!$A:$A, Data!$I:$I,$A41,Data!$C:$C,BG$1,Data!$D:$D,BG$2) + SUMIFS(Data!$A:$A, Data!$J:$J,$A41,Data!$C:$C,BG$1,Data!$D:$D,BG$2)</f>
        <v>0</v>
      </c>
      <c r="BH41" s="5">
        <f>SUMIFS(Data!$A:$A, Data!$I:$I,$A41,Data!$C:$C,BH$1,Data!$D:$D,BH$2) + SUMIFS(Data!$A:$A, Data!$J:$J,$A41,Data!$C:$C,BH$1,Data!$D:$D,BH$2)</f>
        <v>0</v>
      </c>
      <c r="BI41" s="5">
        <f>SUMIFS(Data!$A:$A, Data!$I:$I,$A41,Data!$C:$C,BI$1,Data!$D:$D,BI$2) + SUMIFS(Data!$A:$A, Data!$J:$J,$A41,Data!$C:$C,BI$1,Data!$D:$D,BI$2)</f>
        <v>0</v>
      </c>
      <c r="BJ41" s="5">
        <f>SUMIFS(Data!$A:$A, Data!$I:$I,$A41,Data!$C:$C,BJ$1,Data!$D:$D,BJ$2) + SUMIFS(Data!$A:$A, Data!$J:$J,$A41,Data!$C:$C,BJ$1,Data!$D:$D,BJ$2)</f>
        <v>0</v>
      </c>
      <c r="BK41" s="5">
        <f>SUMIFS(Data!$A:$A, Data!$I:$I,$A41,Data!$C:$C,BK$1,Data!$D:$D,BK$2) + SUMIFS(Data!$A:$A, Data!$J:$J,$A41,Data!$C:$C,BK$1,Data!$D:$D,BK$2)</f>
        <v>0</v>
      </c>
      <c r="BL41" s="5">
        <f>SUMIFS(Data!$A:$A, Data!$I:$I,$A41,Data!$C:$C,BL$1,Data!$D:$D,BL$2) + SUMIFS(Data!$A:$A, Data!$J:$J,$A41,Data!$C:$C,BL$1,Data!$D:$D,BL$2)</f>
        <v>0</v>
      </c>
      <c r="BM41" s="5">
        <f>SUMIFS(Data!$A:$A, Data!$I:$I,$A41,Data!$C:$C,BM$1,Data!$D:$D,BM$2) + SUMIFS(Data!$A:$A, Data!$J:$J,$A41,Data!$C:$C,BM$1,Data!$D:$D,BM$2)</f>
        <v>0</v>
      </c>
      <c r="BN41" s="5">
        <f>SUMIFS(Data!$A:$A, Data!$I:$I,$A41,Data!$C:$C,BN$1,Data!$D:$D,BN$2) + SUMIFS(Data!$A:$A, Data!$J:$J,$A41,Data!$C:$C,BN$1,Data!$D:$D,BN$2)</f>
        <v>0</v>
      </c>
      <c r="BO41" s="5">
        <f>SUMIFS(Data!$A:$A, Data!$I:$I,$A41,Data!$C:$C,BO$1,Data!$D:$D,BO$2) + SUMIFS(Data!$A:$A, Data!$J:$J,$A41,Data!$C:$C,BO$1,Data!$D:$D,BO$2)</f>
        <v>0</v>
      </c>
      <c r="BP41" s="5">
        <f>SUMIFS(Data!$A:$A, Data!$I:$I,$A41,Data!$C:$C,BP$1,Data!$D:$D,BP$2) + SUMIFS(Data!$A:$A, Data!$J:$J,$A41,Data!$C:$C,BP$1,Data!$D:$D,BP$2)</f>
        <v>0</v>
      </c>
      <c r="BQ41" s="5">
        <f>SUMIFS(Data!$A:$A, Data!$I:$I,$A41,Data!$C:$C,BQ$1,Data!$D:$D,BQ$2) + SUMIFS(Data!$A:$A, Data!$J:$J,$A41,Data!$C:$C,BQ$1,Data!$D:$D,BQ$2)</f>
        <v>0</v>
      </c>
      <c r="BR41" s="5">
        <f>SUMIFS(Data!$A:$A, Data!$I:$I,$A41,Data!$C:$C,BR$1,Data!$D:$D,BR$2) + SUMIFS(Data!$A:$A, Data!$J:$J,$A41,Data!$C:$C,BR$1,Data!$D:$D,BR$2)</f>
        <v>0</v>
      </c>
      <c r="BS41" s="5">
        <f>SUMIFS(Data!$A:$A, Data!$I:$I,$A41,Data!$C:$C,BS$1,Data!$D:$D,BS$2) + SUMIFS(Data!$A:$A, Data!$J:$J,$A41,Data!$C:$C,BS$1,Data!$D:$D,BS$2)</f>
        <v>0</v>
      </c>
      <c r="BT41" s="5">
        <f>SUMIFS(Data!$A:$A, Data!$I:$I,$A41,Data!$C:$C,BT$1,Data!$D:$D,BT$2) + SUMIFS(Data!$A:$A, Data!$J:$J,$A41,Data!$C:$C,BT$1,Data!$D:$D,BT$2)</f>
        <v>0</v>
      </c>
      <c r="BU41" s="5">
        <f>SUMIFS(Data!$A:$A, Data!$I:$I,$A41,Data!$C:$C,BU$1,Data!$D:$D,BU$2) + SUMIFS(Data!$A:$A, Data!$J:$J,$A41,Data!$C:$C,BU$1,Data!$D:$D,BU$2)</f>
        <v>0</v>
      </c>
      <c r="BV41" s="5">
        <f>SUMIFS(Data!$A:$A, Data!$I:$I,$A41,Data!$C:$C,BV$1,Data!$D:$D,BV$2) + SUMIFS(Data!$A:$A, Data!$J:$J,$A41,Data!$C:$C,BV$1,Data!$D:$D,BV$2)</f>
        <v>0</v>
      </c>
      <c r="BW41" s="5">
        <f>SUMIFS(Data!$A:$A, Data!$I:$I,$A41,Data!$C:$C,BW$1,Data!$D:$D,BW$2) + SUMIFS(Data!$A:$A, Data!$J:$J,$A41,Data!$C:$C,BW$1,Data!$D:$D,BW$2)</f>
        <v>0</v>
      </c>
      <c r="BX41" s="5">
        <f>SUMIFS(Data!$A:$A, Data!$I:$I,$A41,Data!$C:$C,BX$1,Data!$D:$D,BX$2) + SUMIFS(Data!$A:$A, Data!$J:$J,$A41,Data!$C:$C,BX$1,Data!$D:$D,BX$2)</f>
        <v>0</v>
      </c>
      <c r="BY41" s="5">
        <f>SUMIFS(Data!$A:$A, Data!$I:$I,$A41,Data!$C:$C,BY$1,Data!$D:$D,BY$2) + SUMIFS(Data!$A:$A, Data!$J:$J,$A41,Data!$C:$C,BY$1,Data!$D:$D,BY$2)</f>
        <v>0</v>
      </c>
      <c r="BZ41" s="5">
        <f>SUMIFS(Data!$A:$A, Data!$I:$I,$A41,Data!$C:$C,BZ$1,Data!$D:$D,BZ$2) + SUMIFS(Data!$A:$A, Data!$J:$J,$A41,Data!$C:$C,BZ$1,Data!$D:$D,BZ$2)</f>
        <v>0</v>
      </c>
      <c r="CA41" s="5">
        <f>SUMIFS(Data!$A:$A, Data!$I:$I,$A41,Data!$C:$C,CA$1,Data!$D:$D,CA$2) + SUMIFS(Data!$A:$A, Data!$J:$J,$A41,Data!$C:$C,CA$1,Data!$D:$D,CA$2)</f>
        <v>0</v>
      </c>
      <c r="CB41" s="5">
        <f>SUMIFS(Data!$A:$A, Data!$I:$I,$A41,Data!$C:$C,CB$1,Data!$D:$D,CB$2) + SUMIFS(Data!$A:$A, Data!$J:$J,$A41,Data!$C:$C,CB$1,Data!$D:$D,CB$2)</f>
        <v>0</v>
      </c>
      <c r="CC41" s="5">
        <f>SUMIFS(Data!$A:$A, Data!$I:$I,$A41,Data!$C:$C,CC$1,Data!$D:$D,CC$2) + SUMIFS(Data!$A:$A, Data!$J:$J,$A41,Data!$C:$C,CC$1,Data!$D:$D,CC$2)</f>
        <v>0</v>
      </c>
      <c r="CD41" s="5">
        <f>SUMIFS(Data!$A:$A, Data!$I:$I,$A41,Data!$C:$C,CD$1,Data!$D:$D,CD$2) + SUMIFS(Data!$A:$A, Data!$J:$J,$A41,Data!$C:$C,CD$1,Data!$D:$D,CD$2)</f>
        <v>3</v>
      </c>
      <c r="CE41" s="5">
        <f>SUMIFS(Data!$A:$A, Data!$I:$I,$A41,Data!$C:$C,CE$1,Data!$D:$D,CE$2) + SUMIFS(Data!$A:$A, Data!$J:$J,$A41,Data!$C:$C,CE$1,Data!$D:$D,CE$2)</f>
        <v>0</v>
      </c>
      <c r="CF41" s="5">
        <f>SUMIFS(Data!$A:$A, Data!$I:$I,$A41,Data!$C:$C,CF$1,Data!$D:$D,CF$2) + SUMIFS(Data!$A:$A, Data!$J:$J,$A41,Data!$C:$C,CF$1,Data!$D:$D,CF$2)</f>
        <v>0</v>
      </c>
      <c r="CG41" s="5">
        <f>SUMIFS(Data!$A:$A, Data!$I:$I,$A41,Data!$C:$C,CG$1,Data!$D:$D,CG$2) + SUMIFS(Data!$A:$A, Data!$J:$J,$A41,Data!$C:$C,CG$1,Data!$D:$D,CG$2)</f>
        <v>0</v>
      </c>
      <c r="CH41" s="5">
        <f>SUMIFS(Data!$A:$A, Data!$I:$I,$A41,Data!$C:$C,CH$1,Data!$D:$D,CH$2) + SUMIFS(Data!$A:$A, Data!$J:$J,$A41,Data!$C:$C,CH$1,Data!$D:$D,CH$2)</f>
        <v>0</v>
      </c>
      <c r="CI41" s="5">
        <f>SUMIFS(Data!$A:$A, Data!$I:$I,$A41,Data!$C:$C,CI$1,Data!$D:$D,CI$2) + SUMIFS(Data!$A:$A, Data!$J:$J,$A41,Data!$C:$C,CI$1,Data!$D:$D,CI$2)</f>
        <v>0</v>
      </c>
      <c r="CJ41" s="5">
        <f>SUMIFS(Data!$A:$A, Data!$I:$I,$A41,Data!$C:$C,CJ$1,Data!$D:$D,CJ$2) + SUMIFS(Data!$A:$A, Data!$J:$J,$A41,Data!$C:$C,CJ$1,Data!$D:$D,CJ$2)</f>
        <v>0</v>
      </c>
      <c r="CK41" s="5">
        <f>SUMIFS(Data!$A:$A, Data!$I:$I,$A41,Data!$C:$C,CK$1,Data!$D:$D,CK$2) + SUMIFS(Data!$A:$A, Data!$J:$J,$A41,Data!$C:$C,CK$1,Data!$D:$D,CK$2)</f>
        <v>0</v>
      </c>
      <c r="CL41" s="5">
        <f>SUMIFS(Data!$A:$A, Data!$I:$I,$A41,Data!$C:$C,CL$1,Data!$D:$D,CL$2) + SUMIFS(Data!$A:$A, Data!$J:$J,$A41,Data!$C:$C,CL$1,Data!$D:$D,CL$2)</f>
        <v>0</v>
      </c>
      <c r="CM41" s="5">
        <f>SUMIFS(Data!$A:$A, Data!$I:$I,$A41,Data!$C:$C,CM$1,Data!$D:$D,CM$2) + SUMIFS(Data!$A:$A, Data!$J:$J,$A41,Data!$C:$C,CM$1,Data!$D:$D,CM$2)</f>
        <v>0</v>
      </c>
      <c r="CN41" s="5">
        <f>SUMIFS(Data!$A:$A, Data!$I:$I,$A41,Data!$C:$C,CN$1,Data!$D:$D,CN$2) + SUMIFS(Data!$A:$A, Data!$J:$J,$A41,Data!$C:$C,CN$1,Data!$D:$D,CN$2)</f>
        <v>0</v>
      </c>
      <c r="CO41" s="5">
        <f>SUMIFS(Data!$A:$A, Data!$I:$I,$A41,Data!$C:$C,CO$1,Data!$D:$D,CO$2) + SUMIFS(Data!$A:$A, Data!$J:$J,$A41,Data!$C:$C,CO$1,Data!$D:$D,CO$2)</f>
        <v>0</v>
      </c>
      <c r="CP41" s="5">
        <f>SUMIFS(Data!$A:$A, Data!$I:$I,$A41,Data!$C:$C,CP$1,Data!$D:$D,CP$2) + SUMIFS(Data!$A:$A, Data!$J:$J,$A41,Data!$C:$C,CP$1,Data!$D:$D,CP$2)</f>
        <v>0</v>
      </c>
      <c r="CQ41" s="5">
        <f>SUMIFS(Data!$A:$A, Data!$I:$I,$A41,Data!$C:$C,CQ$1,Data!$D:$D,CQ$2) + SUMIFS(Data!$A:$A, Data!$J:$J,$A41,Data!$C:$C,CQ$1,Data!$D:$D,CQ$2)</f>
        <v>0</v>
      </c>
      <c r="CR41" s="5">
        <f>SUMIFS(Data!$A:$A, Data!$I:$I,$A41,Data!$C:$C,CR$1,Data!$D:$D,CR$2) + SUMIFS(Data!$A:$A, Data!$J:$J,$A41,Data!$C:$C,CR$1,Data!$D:$D,CR$2)</f>
        <v>0</v>
      </c>
      <c r="CS41" s="5">
        <f>SUMIFS(Data!$A:$A, Data!$I:$I,$A41,Data!$C:$C,CS$1,Data!$D:$D,CS$2) + SUMIFS(Data!$A:$A, Data!$J:$J,$A41,Data!$C:$C,CS$1,Data!$D:$D,CS$2)</f>
        <v>0</v>
      </c>
      <c r="CT41" s="5">
        <f>SUMIFS(Data!$A:$A, Data!$I:$I,$A41,Data!$C:$C,CT$1,Data!$D:$D,CT$2) + SUMIFS(Data!$A:$A, Data!$J:$J,$A41,Data!$C:$C,CT$1,Data!$D:$D,CT$2)</f>
        <v>0</v>
      </c>
      <c r="CU41" s="5">
        <f>SUMIFS(Data!$A:$A, Data!$I:$I,$A41,Data!$C:$C,CU$1,Data!$D:$D,CU$2) + SUMIFS(Data!$A:$A, Data!$J:$J,$A41,Data!$C:$C,CU$1,Data!$D:$D,CU$2)</f>
        <v>0</v>
      </c>
      <c r="CV41" s="5">
        <f>SUMIFS(Data!$A:$A, Data!$I:$I,$A41,Data!$C:$C,CV$1,Data!$D:$D,CV$2) + SUMIFS(Data!$A:$A, Data!$J:$J,$A41,Data!$C:$C,CV$1,Data!$D:$D,CV$2)</f>
        <v>0</v>
      </c>
      <c r="CW41" s="5">
        <f t="shared" ref="CW41:CX41" si="40">SUMIF($B$2:$CV$2,CW$2, $B41:$CV41)</f>
        <v>0</v>
      </c>
      <c r="CX41" s="5">
        <f t="shared" si="40"/>
        <v>5</v>
      </c>
      <c r="CY41" s="5">
        <f t="shared" si="3"/>
        <v>5</v>
      </c>
    </row>
    <row r="42">
      <c r="A42" s="5" t="str">
        <f>Countries!A40</f>
        <v>HUN</v>
      </c>
      <c r="B42" s="5">
        <f>SUMIFS(Data!$A:$A, Data!$I:$I,$A42,Data!$C:$C,B$1,Data!$D:$D,B$2) + SUMIFS(Data!$A:$A, Data!$J:$J,$A42,Data!$C:$C,B$1,Data!$D:$D,B$2)</f>
        <v>0</v>
      </c>
      <c r="C42" s="5">
        <f>SUMIFS(Data!$A:$A, Data!$I:$I,$A42,Data!$C:$C,C$1,Data!$D:$D,C$2) + SUMIFS(Data!$A:$A, Data!$J:$J,$A42,Data!$C:$C,C$1,Data!$D:$D,C$2)</f>
        <v>0</v>
      </c>
      <c r="D42" s="5">
        <f>SUMIFS(Data!$A:$A, Data!$I:$I,$A42,Data!$C:$C,D$1,Data!$D:$D,D$2) + SUMIFS(Data!$A:$A, Data!$J:$J,$A42,Data!$C:$C,D$1,Data!$D:$D,D$2)</f>
        <v>0</v>
      </c>
      <c r="E42" s="5">
        <f>SUMIFS(Data!$A:$A, Data!$I:$I,$A42,Data!$C:$C,E$1,Data!$D:$D,E$2) + SUMIFS(Data!$A:$A, Data!$J:$J,$A42,Data!$C:$C,E$1,Data!$D:$D,E$2)</f>
        <v>0</v>
      </c>
      <c r="F42" s="5">
        <f>SUMIFS(Data!$A:$A, Data!$I:$I,$A42,Data!$C:$C,F$1,Data!$D:$D,F$2) + SUMIFS(Data!$A:$A, Data!$J:$J,$A42,Data!$C:$C,F$1,Data!$D:$D,F$2)</f>
        <v>0</v>
      </c>
      <c r="G42" s="5">
        <f>SUMIFS(Data!$A:$A, Data!$I:$I,$A42,Data!$C:$C,G$1,Data!$D:$D,G$2) + SUMIFS(Data!$A:$A, Data!$J:$J,$A42,Data!$C:$C,G$1,Data!$D:$D,G$2)</f>
        <v>0</v>
      </c>
      <c r="H42" s="5">
        <f>SUMIFS(Data!$A:$A, Data!$I:$I,$A42,Data!$C:$C,H$1,Data!$D:$D,H$2) + SUMIFS(Data!$A:$A, Data!$J:$J,$A42,Data!$C:$C,H$1,Data!$D:$D,H$2)</f>
        <v>0</v>
      </c>
      <c r="I42" s="5">
        <f>SUMIFS(Data!$A:$A, Data!$I:$I,$A42,Data!$C:$C,I$1,Data!$D:$D,I$2) + SUMIFS(Data!$A:$A, Data!$J:$J,$A42,Data!$C:$C,I$1,Data!$D:$D,I$2)</f>
        <v>0</v>
      </c>
      <c r="J42" s="5">
        <f>SUMIFS(Data!$A:$A, Data!$I:$I,$A42,Data!$C:$C,J$1,Data!$D:$D,J$2) + SUMIFS(Data!$A:$A, Data!$J:$J,$A42,Data!$C:$C,J$1,Data!$D:$D,J$2)</f>
        <v>0</v>
      </c>
      <c r="K42" s="5">
        <f>SUMIFS(Data!$A:$A, Data!$I:$I,$A42,Data!$C:$C,K$1,Data!$D:$D,K$2) + SUMIFS(Data!$A:$A, Data!$J:$J,$A42,Data!$C:$C,K$1,Data!$D:$D,K$2)</f>
        <v>0</v>
      </c>
      <c r="L42" s="5">
        <f>SUMIFS(Data!$A:$A, Data!$I:$I,$A42,Data!$C:$C,L$1,Data!$D:$D,L$2) + SUMIFS(Data!$A:$A, Data!$J:$J,$A42,Data!$C:$C,L$1,Data!$D:$D,L$2)</f>
        <v>0</v>
      </c>
      <c r="M42" s="5">
        <f>SUMIFS(Data!$A:$A, Data!$I:$I,$A42,Data!$C:$C,M$1,Data!$D:$D,M$2) + SUMIFS(Data!$A:$A, Data!$J:$J,$A42,Data!$C:$C,M$1,Data!$D:$D,M$2)</f>
        <v>0</v>
      </c>
      <c r="N42" s="5">
        <f>SUMIFS(Data!$A:$A, Data!$I:$I,$A42,Data!$C:$C,N$1,Data!$D:$D,N$2) + SUMIFS(Data!$A:$A, Data!$J:$J,$A42,Data!$C:$C,N$1,Data!$D:$D,N$2)</f>
        <v>0</v>
      </c>
      <c r="O42" s="5">
        <f>SUMIFS(Data!$A:$A, Data!$I:$I,$A42,Data!$C:$C,O$1,Data!$D:$D,O$2) + SUMIFS(Data!$A:$A, Data!$J:$J,$A42,Data!$C:$C,O$1,Data!$D:$D,O$2)</f>
        <v>0</v>
      </c>
      <c r="P42" s="5">
        <f>SUMIFS(Data!$A:$A, Data!$I:$I,$A42,Data!$C:$C,P$1,Data!$D:$D,P$2) + SUMIFS(Data!$A:$A, Data!$J:$J,$A42,Data!$C:$C,P$1,Data!$D:$D,P$2)</f>
        <v>0</v>
      </c>
      <c r="Q42" s="5">
        <f>SUMIFS(Data!$A:$A, Data!$I:$I,$A42,Data!$C:$C,Q$1,Data!$D:$D,Q$2) + SUMIFS(Data!$A:$A, Data!$J:$J,$A42,Data!$C:$C,Q$1,Data!$D:$D,Q$2)</f>
        <v>0</v>
      </c>
      <c r="R42" s="5">
        <f>SUMIFS(Data!$A:$A, Data!$I:$I,$A42,Data!$C:$C,R$1,Data!$D:$D,R$2) + SUMIFS(Data!$A:$A, Data!$J:$J,$A42,Data!$C:$C,R$1,Data!$D:$D,R$2)</f>
        <v>0</v>
      </c>
      <c r="S42" s="5">
        <f>SUMIFS(Data!$A:$A, Data!$I:$I,$A42,Data!$C:$C,S$1,Data!$D:$D,S$2) + SUMIFS(Data!$A:$A, Data!$J:$J,$A42,Data!$C:$C,S$1,Data!$D:$D,S$2)</f>
        <v>0</v>
      </c>
      <c r="T42" s="5">
        <f>SUMIFS(Data!$A:$A, Data!$I:$I,$A42,Data!$C:$C,T$1,Data!$D:$D,T$2) + SUMIFS(Data!$A:$A, Data!$J:$J,$A42,Data!$C:$C,T$1,Data!$D:$D,T$2)</f>
        <v>0</v>
      </c>
      <c r="U42" s="5">
        <f>SUMIFS(Data!$A:$A, Data!$I:$I,$A42,Data!$C:$C,U$1,Data!$D:$D,U$2) + SUMIFS(Data!$A:$A, Data!$J:$J,$A42,Data!$C:$C,U$1,Data!$D:$D,U$2)</f>
        <v>0</v>
      </c>
      <c r="V42" s="5">
        <f>SUMIFS(Data!$A:$A, Data!$I:$I,$A42,Data!$C:$C,V$1,Data!$D:$D,V$2) + SUMIFS(Data!$A:$A, Data!$J:$J,$A42,Data!$C:$C,V$1,Data!$D:$D,V$2)</f>
        <v>0</v>
      </c>
      <c r="W42" s="5">
        <f>SUMIFS(Data!$A:$A, Data!$I:$I,$A42,Data!$C:$C,W$1,Data!$D:$D,W$2) + SUMIFS(Data!$A:$A, Data!$J:$J,$A42,Data!$C:$C,W$1,Data!$D:$D,W$2)</f>
        <v>0</v>
      </c>
      <c r="X42" s="5">
        <f>SUMIFS(Data!$A:$A, Data!$I:$I,$A42,Data!$C:$C,X$1,Data!$D:$D,X$2) + SUMIFS(Data!$A:$A, Data!$J:$J,$A42,Data!$C:$C,X$1,Data!$D:$D,X$2)</f>
        <v>0</v>
      </c>
      <c r="Y42" s="5">
        <f>SUMIFS(Data!$A:$A, Data!$I:$I,$A42,Data!$C:$C,Y$1,Data!$D:$D,Y$2) + SUMIFS(Data!$A:$A, Data!$J:$J,$A42,Data!$C:$C,Y$1,Data!$D:$D,Y$2)</f>
        <v>0</v>
      </c>
      <c r="Z42" s="5">
        <f>SUMIFS(Data!$A:$A, Data!$I:$I,$A42,Data!$C:$C,Z$1,Data!$D:$D,Z$2) + SUMIFS(Data!$A:$A, Data!$J:$J,$A42,Data!$C:$C,Z$1,Data!$D:$D,Z$2)</f>
        <v>0</v>
      </c>
      <c r="AA42" s="5">
        <f>SUMIFS(Data!$A:$A, Data!$I:$I,$A42,Data!$C:$C,AA$1,Data!$D:$D,AA$2) + SUMIFS(Data!$A:$A, Data!$J:$J,$A42,Data!$C:$C,AA$1,Data!$D:$D,AA$2)</f>
        <v>2</v>
      </c>
      <c r="AB42" s="5">
        <f>SUMIFS(Data!$A:$A, Data!$I:$I,$A42,Data!$C:$C,AB$1,Data!$D:$D,AB$2) + SUMIFS(Data!$A:$A, Data!$J:$J,$A42,Data!$C:$C,AB$1,Data!$D:$D,AB$2)</f>
        <v>0</v>
      </c>
      <c r="AC42" s="5">
        <f>SUMIFS(Data!$A:$A, Data!$I:$I,$A42,Data!$C:$C,AC$1,Data!$D:$D,AC$2) + SUMIFS(Data!$A:$A, Data!$J:$J,$A42,Data!$C:$C,AC$1,Data!$D:$D,AC$2)</f>
        <v>0</v>
      </c>
      <c r="AD42" s="5">
        <f>SUMIFS(Data!$A:$A, Data!$I:$I,$A42,Data!$C:$C,AD$1,Data!$D:$D,AD$2) + SUMIFS(Data!$A:$A, Data!$J:$J,$A42,Data!$C:$C,AD$1,Data!$D:$D,AD$2)</f>
        <v>0</v>
      </c>
      <c r="AE42" s="5">
        <f>SUMIFS(Data!$A:$A, Data!$I:$I,$A42,Data!$C:$C,AE$1,Data!$D:$D,AE$2) + SUMIFS(Data!$A:$A, Data!$J:$J,$A42,Data!$C:$C,AE$1,Data!$D:$D,AE$2)</f>
        <v>0</v>
      </c>
      <c r="AF42" s="5">
        <f>SUMIFS(Data!$A:$A, Data!$I:$I,$A42,Data!$C:$C,AF$1,Data!$D:$D,AF$2) + SUMIFS(Data!$A:$A, Data!$J:$J,$A42,Data!$C:$C,AF$1,Data!$D:$D,AF$2)</f>
        <v>0</v>
      </c>
      <c r="AG42" s="5">
        <f>SUMIFS(Data!$A:$A, Data!$I:$I,$A42,Data!$C:$C,AG$1,Data!$D:$D,AG$2) + SUMIFS(Data!$A:$A, Data!$J:$J,$A42,Data!$C:$C,AG$1,Data!$D:$D,AG$2)</f>
        <v>0</v>
      </c>
      <c r="AH42" s="5">
        <f>SUMIFS(Data!$A:$A, Data!$I:$I,$A42,Data!$C:$C,AH$1,Data!$D:$D,AH$2) + SUMIFS(Data!$A:$A, Data!$J:$J,$A42,Data!$C:$C,AH$1,Data!$D:$D,AH$2)</f>
        <v>0</v>
      </c>
      <c r="AI42" s="5">
        <f>SUMIFS(Data!$A:$A, Data!$I:$I,$A42,Data!$C:$C,AI$1,Data!$D:$D,AI$2) + SUMIFS(Data!$A:$A, Data!$J:$J,$A42,Data!$C:$C,AI$1,Data!$D:$D,AI$2)</f>
        <v>0</v>
      </c>
      <c r="AJ42" s="5">
        <f>SUMIFS(Data!$A:$A, Data!$I:$I,$A42,Data!$C:$C,AJ$1,Data!$D:$D,AJ$2) + SUMIFS(Data!$A:$A, Data!$J:$J,$A42,Data!$C:$C,AJ$1,Data!$D:$D,AJ$2)</f>
        <v>0</v>
      </c>
      <c r="AK42" s="5">
        <f>SUMIFS(Data!$A:$A, Data!$I:$I,$A42,Data!$C:$C,AK$1,Data!$D:$D,AK$2) + SUMIFS(Data!$A:$A, Data!$J:$J,$A42,Data!$C:$C,AK$1,Data!$D:$D,AK$2)</f>
        <v>0</v>
      </c>
      <c r="AL42" s="5">
        <f>SUMIFS(Data!$A:$A, Data!$I:$I,$A42,Data!$C:$C,AL$1,Data!$D:$D,AL$2) + SUMIFS(Data!$A:$A, Data!$J:$J,$A42,Data!$C:$C,AL$1,Data!$D:$D,AL$2)</f>
        <v>0</v>
      </c>
      <c r="AM42" s="5">
        <f>SUMIFS(Data!$A:$A, Data!$I:$I,$A42,Data!$C:$C,AM$1,Data!$D:$D,AM$2) + SUMIFS(Data!$A:$A, Data!$J:$J,$A42,Data!$C:$C,AM$1,Data!$D:$D,AM$2)</f>
        <v>0</v>
      </c>
      <c r="AN42" s="5">
        <f>SUMIFS(Data!$A:$A, Data!$I:$I,$A42,Data!$C:$C,AN$1,Data!$D:$D,AN$2) + SUMIFS(Data!$A:$A, Data!$J:$J,$A42,Data!$C:$C,AN$1,Data!$D:$D,AN$2)</f>
        <v>0</v>
      </c>
      <c r="AO42" s="5">
        <f>SUMIFS(Data!$A:$A, Data!$I:$I,$A42,Data!$C:$C,AO$1,Data!$D:$D,AO$2) + SUMIFS(Data!$A:$A, Data!$J:$J,$A42,Data!$C:$C,AO$1,Data!$D:$D,AO$2)</f>
        <v>3</v>
      </c>
      <c r="AP42" s="5">
        <f>SUMIFS(Data!$A:$A, Data!$I:$I,$A42,Data!$C:$C,AP$1,Data!$D:$D,AP$2) + SUMIFS(Data!$A:$A, Data!$J:$J,$A42,Data!$C:$C,AP$1,Data!$D:$D,AP$2)</f>
        <v>0</v>
      </c>
      <c r="AQ42" s="5">
        <f>SUMIFS(Data!$A:$A, Data!$I:$I,$A42,Data!$C:$C,AQ$1,Data!$D:$D,AQ$2) + SUMIFS(Data!$A:$A, Data!$J:$J,$A42,Data!$C:$C,AQ$1,Data!$D:$D,AQ$2)</f>
        <v>0</v>
      </c>
      <c r="AR42" s="5">
        <f>SUMIFS(Data!$A:$A, Data!$I:$I,$A42,Data!$C:$C,AR$1,Data!$D:$D,AR$2) + SUMIFS(Data!$A:$A, Data!$J:$J,$A42,Data!$C:$C,AR$1,Data!$D:$D,AR$2)</f>
        <v>0</v>
      </c>
      <c r="AS42" s="5">
        <f>SUMIFS(Data!$A:$A, Data!$I:$I,$A42,Data!$C:$C,AS$1,Data!$D:$D,AS$2) + SUMIFS(Data!$A:$A, Data!$J:$J,$A42,Data!$C:$C,AS$1,Data!$D:$D,AS$2)</f>
        <v>0</v>
      </c>
      <c r="AT42" s="5">
        <f>SUMIFS(Data!$A:$A, Data!$I:$I,$A42,Data!$C:$C,AT$1,Data!$D:$D,AT$2) + SUMIFS(Data!$A:$A, Data!$J:$J,$A42,Data!$C:$C,AT$1,Data!$D:$D,AT$2)</f>
        <v>0</v>
      </c>
      <c r="AU42" s="5">
        <f>SUMIFS(Data!$A:$A, Data!$I:$I,$A42,Data!$C:$C,AU$1,Data!$D:$D,AU$2) + SUMIFS(Data!$A:$A, Data!$J:$J,$A42,Data!$C:$C,AU$1,Data!$D:$D,AU$2)</f>
        <v>0</v>
      </c>
      <c r="AV42" s="5">
        <f>SUMIFS(Data!$A:$A, Data!$I:$I,$A42,Data!$C:$C,AV$1,Data!$D:$D,AV$2) + SUMIFS(Data!$A:$A, Data!$J:$J,$A42,Data!$C:$C,AV$1,Data!$D:$D,AV$2)</f>
        <v>0</v>
      </c>
      <c r="AW42" s="5">
        <f>SUMIFS(Data!$A:$A, Data!$I:$I,$A42,Data!$C:$C,AW$1,Data!$D:$D,AW$2) + SUMIFS(Data!$A:$A, Data!$J:$J,$A42,Data!$C:$C,AW$1,Data!$D:$D,AW$2)</f>
        <v>0</v>
      </c>
      <c r="AX42" s="5">
        <f>SUMIFS(Data!$A:$A, Data!$I:$I,$A42,Data!$C:$C,AX$1,Data!$D:$D,AX$2) + SUMIFS(Data!$A:$A, Data!$J:$J,$A42,Data!$C:$C,AX$1,Data!$D:$D,AX$2)</f>
        <v>0</v>
      </c>
      <c r="AY42" s="5">
        <f>SUMIFS(Data!$A:$A, Data!$I:$I,$A42,Data!$C:$C,AY$1,Data!$D:$D,AY$2) + SUMIFS(Data!$A:$A, Data!$J:$J,$A42,Data!$C:$C,AY$1,Data!$D:$D,AY$2)</f>
        <v>1</v>
      </c>
      <c r="AZ42" s="5">
        <f>SUMIFS(Data!$A:$A, Data!$I:$I,$A42,Data!$C:$C,AZ$1,Data!$D:$D,AZ$2) + SUMIFS(Data!$A:$A, Data!$J:$J,$A42,Data!$C:$C,AZ$1,Data!$D:$D,AZ$2)</f>
        <v>0</v>
      </c>
      <c r="BA42" s="5">
        <f>SUMIFS(Data!$A:$A, Data!$I:$I,$A42,Data!$C:$C,BA$1,Data!$D:$D,BA$2) + SUMIFS(Data!$A:$A, Data!$J:$J,$A42,Data!$C:$C,BA$1,Data!$D:$D,BA$2)</f>
        <v>0</v>
      </c>
      <c r="BB42" s="5">
        <f>SUMIFS(Data!$A:$A, Data!$I:$I,$A42,Data!$C:$C,BB$1,Data!$D:$D,BB$2) + SUMIFS(Data!$A:$A, Data!$J:$J,$A42,Data!$C:$C,BB$1,Data!$D:$D,BB$2)</f>
        <v>1</v>
      </c>
      <c r="BC42" s="5">
        <f>SUMIFS(Data!$A:$A, Data!$I:$I,$A42,Data!$C:$C,BC$1,Data!$D:$D,BC$2) + SUMIFS(Data!$A:$A, Data!$J:$J,$A42,Data!$C:$C,BC$1,Data!$D:$D,BC$2)</f>
        <v>0</v>
      </c>
      <c r="BD42" s="5">
        <f>SUMIFS(Data!$A:$A, Data!$I:$I,$A42,Data!$C:$C,BD$1,Data!$D:$D,BD$2) + SUMIFS(Data!$A:$A, Data!$J:$J,$A42,Data!$C:$C,BD$1,Data!$D:$D,BD$2)</f>
        <v>0</v>
      </c>
      <c r="BE42" s="5">
        <f>SUMIFS(Data!$A:$A, Data!$I:$I,$A42,Data!$C:$C,BE$1,Data!$D:$D,BE$2) + SUMIFS(Data!$A:$A, Data!$J:$J,$A42,Data!$C:$C,BE$1,Data!$D:$D,BE$2)</f>
        <v>0</v>
      </c>
      <c r="BF42" s="5">
        <f>SUMIFS(Data!$A:$A, Data!$I:$I,$A42,Data!$C:$C,BF$1,Data!$D:$D,BF$2) + SUMIFS(Data!$A:$A, Data!$J:$J,$A42,Data!$C:$C,BF$1,Data!$D:$D,BF$2)</f>
        <v>0</v>
      </c>
      <c r="BG42" s="5">
        <f>SUMIFS(Data!$A:$A, Data!$I:$I,$A42,Data!$C:$C,BG$1,Data!$D:$D,BG$2) + SUMIFS(Data!$A:$A, Data!$J:$J,$A42,Data!$C:$C,BG$1,Data!$D:$D,BG$2)</f>
        <v>1</v>
      </c>
      <c r="BH42" s="5">
        <f>SUMIFS(Data!$A:$A, Data!$I:$I,$A42,Data!$C:$C,BH$1,Data!$D:$D,BH$2) + SUMIFS(Data!$A:$A, Data!$J:$J,$A42,Data!$C:$C,BH$1,Data!$D:$D,BH$2)</f>
        <v>0</v>
      </c>
      <c r="BI42" s="5">
        <f>SUMIFS(Data!$A:$A, Data!$I:$I,$A42,Data!$C:$C,BI$1,Data!$D:$D,BI$2) + SUMIFS(Data!$A:$A, Data!$J:$J,$A42,Data!$C:$C,BI$1,Data!$D:$D,BI$2)</f>
        <v>0</v>
      </c>
      <c r="BJ42" s="5">
        <f>SUMIFS(Data!$A:$A, Data!$I:$I,$A42,Data!$C:$C,BJ$1,Data!$D:$D,BJ$2) + SUMIFS(Data!$A:$A, Data!$J:$J,$A42,Data!$C:$C,BJ$1,Data!$D:$D,BJ$2)</f>
        <v>0</v>
      </c>
      <c r="BK42" s="5">
        <f>SUMIFS(Data!$A:$A, Data!$I:$I,$A42,Data!$C:$C,BK$1,Data!$D:$D,BK$2) + SUMIFS(Data!$A:$A, Data!$J:$J,$A42,Data!$C:$C,BK$1,Data!$D:$D,BK$2)</f>
        <v>0</v>
      </c>
      <c r="BL42" s="5">
        <f>SUMIFS(Data!$A:$A, Data!$I:$I,$A42,Data!$C:$C,BL$1,Data!$D:$D,BL$2) + SUMIFS(Data!$A:$A, Data!$J:$J,$A42,Data!$C:$C,BL$1,Data!$D:$D,BL$2)</f>
        <v>0</v>
      </c>
      <c r="BM42" s="5">
        <f>SUMIFS(Data!$A:$A, Data!$I:$I,$A42,Data!$C:$C,BM$1,Data!$D:$D,BM$2) + SUMIFS(Data!$A:$A, Data!$J:$J,$A42,Data!$C:$C,BM$1,Data!$D:$D,BM$2)</f>
        <v>0</v>
      </c>
      <c r="BN42" s="5">
        <f>SUMIFS(Data!$A:$A, Data!$I:$I,$A42,Data!$C:$C,BN$1,Data!$D:$D,BN$2) + SUMIFS(Data!$A:$A, Data!$J:$J,$A42,Data!$C:$C,BN$1,Data!$D:$D,BN$2)</f>
        <v>0</v>
      </c>
      <c r="BO42" s="5">
        <f>SUMIFS(Data!$A:$A, Data!$I:$I,$A42,Data!$C:$C,BO$1,Data!$D:$D,BO$2) + SUMIFS(Data!$A:$A, Data!$J:$J,$A42,Data!$C:$C,BO$1,Data!$D:$D,BO$2)</f>
        <v>0</v>
      </c>
      <c r="BP42" s="5">
        <f>SUMIFS(Data!$A:$A, Data!$I:$I,$A42,Data!$C:$C,BP$1,Data!$D:$D,BP$2) + SUMIFS(Data!$A:$A, Data!$J:$J,$A42,Data!$C:$C,BP$1,Data!$D:$D,BP$2)</f>
        <v>0</v>
      </c>
      <c r="BQ42" s="5">
        <f>SUMIFS(Data!$A:$A, Data!$I:$I,$A42,Data!$C:$C,BQ$1,Data!$D:$D,BQ$2) + SUMIFS(Data!$A:$A, Data!$J:$J,$A42,Data!$C:$C,BQ$1,Data!$D:$D,BQ$2)</f>
        <v>0</v>
      </c>
      <c r="BR42" s="5">
        <f>SUMIFS(Data!$A:$A, Data!$I:$I,$A42,Data!$C:$C,BR$1,Data!$D:$D,BR$2) + SUMIFS(Data!$A:$A, Data!$J:$J,$A42,Data!$C:$C,BR$1,Data!$D:$D,BR$2)</f>
        <v>0</v>
      </c>
      <c r="BS42" s="5">
        <f>SUMIFS(Data!$A:$A, Data!$I:$I,$A42,Data!$C:$C,BS$1,Data!$D:$D,BS$2) + SUMIFS(Data!$A:$A, Data!$J:$J,$A42,Data!$C:$C,BS$1,Data!$D:$D,BS$2)</f>
        <v>0</v>
      </c>
      <c r="BT42" s="5">
        <f>SUMIFS(Data!$A:$A, Data!$I:$I,$A42,Data!$C:$C,BT$1,Data!$D:$D,BT$2) + SUMIFS(Data!$A:$A, Data!$J:$J,$A42,Data!$C:$C,BT$1,Data!$D:$D,BT$2)</f>
        <v>0</v>
      </c>
      <c r="BU42" s="5">
        <f>SUMIFS(Data!$A:$A, Data!$I:$I,$A42,Data!$C:$C,BU$1,Data!$D:$D,BU$2) + SUMIFS(Data!$A:$A, Data!$J:$J,$A42,Data!$C:$C,BU$1,Data!$D:$D,BU$2)</f>
        <v>0</v>
      </c>
      <c r="BV42" s="5">
        <f>SUMIFS(Data!$A:$A, Data!$I:$I,$A42,Data!$C:$C,BV$1,Data!$D:$D,BV$2) + SUMIFS(Data!$A:$A, Data!$J:$J,$A42,Data!$C:$C,BV$1,Data!$D:$D,BV$2)</f>
        <v>0</v>
      </c>
      <c r="BW42" s="5">
        <f>SUMIFS(Data!$A:$A, Data!$I:$I,$A42,Data!$C:$C,BW$1,Data!$D:$D,BW$2) + SUMIFS(Data!$A:$A, Data!$J:$J,$A42,Data!$C:$C,BW$1,Data!$D:$D,BW$2)</f>
        <v>0</v>
      </c>
      <c r="BX42" s="5">
        <f>SUMIFS(Data!$A:$A, Data!$I:$I,$A42,Data!$C:$C,BX$1,Data!$D:$D,BX$2) + SUMIFS(Data!$A:$A, Data!$J:$J,$A42,Data!$C:$C,BX$1,Data!$D:$D,BX$2)</f>
        <v>0</v>
      </c>
      <c r="BY42" s="5">
        <f>SUMIFS(Data!$A:$A, Data!$I:$I,$A42,Data!$C:$C,BY$1,Data!$D:$D,BY$2) + SUMIFS(Data!$A:$A, Data!$J:$J,$A42,Data!$C:$C,BY$1,Data!$D:$D,BY$2)</f>
        <v>0</v>
      </c>
      <c r="BZ42" s="5">
        <f>SUMIFS(Data!$A:$A, Data!$I:$I,$A42,Data!$C:$C,BZ$1,Data!$D:$D,BZ$2) + SUMIFS(Data!$A:$A, Data!$J:$J,$A42,Data!$C:$C,BZ$1,Data!$D:$D,BZ$2)</f>
        <v>0</v>
      </c>
      <c r="CA42" s="5">
        <f>SUMIFS(Data!$A:$A, Data!$I:$I,$A42,Data!$C:$C,CA$1,Data!$D:$D,CA$2) + SUMIFS(Data!$A:$A, Data!$J:$J,$A42,Data!$C:$C,CA$1,Data!$D:$D,CA$2)</f>
        <v>0</v>
      </c>
      <c r="CB42" s="5">
        <f>SUMIFS(Data!$A:$A, Data!$I:$I,$A42,Data!$C:$C,CB$1,Data!$D:$D,CB$2) + SUMIFS(Data!$A:$A, Data!$J:$J,$A42,Data!$C:$C,CB$1,Data!$D:$D,CB$2)</f>
        <v>0</v>
      </c>
      <c r="CC42" s="5">
        <f>SUMIFS(Data!$A:$A, Data!$I:$I,$A42,Data!$C:$C,CC$1,Data!$D:$D,CC$2) + SUMIFS(Data!$A:$A, Data!$J:$J,$A42,Data!$C:$C,CC$1,Data!$D:$D,CC$2)</f>
        <v>0</v>
      </c>
      <c r="CD42" s="5">
        <f>SUMIFS(Data!$A:$A, Data!$I:$I,$A42,Data!$C:$C,CD$1,Data!$D:$D,CD$2) + SUMIFS(Data!$A:$A, Data!$J:$J,$A42,Data!$C:$C,CD$1,Data!$D:$D,CD$2)</f>
        <v>0</v>
      </c>
      <c r="CE42" s="5">
        <f>SUMIFS(Data!$A:$A, Data!$I:$I,$A42,Data!$C:$C,CE$1,Data!$D:$D,CE$2) + SUMIFS(Data!$A:$A, Data!$J:$J,$A42,Data!$C:$C,CE$1,Data!$D:$D,CE$2)</f>
        <v>0</v>
      </c>
      <c r="CF42" s="5">
        <f>SUMIFS(Data!$A:$A, Data!$I:$I,$A42,Data!$C:$C,CF$1,Data!$D:$D,CF$2) + SUMIFS(Data!$A:$A, Data!$J:$J,$A42,Data!$C:$C,CF$1,Data!$D:$D,CF$2)</f>
        <v>0</v>
      </c>
      <c r="CG42" s="5">
        <f>SUMIFS(Data!$A:$A, Data!$I:$I,$A42,Data!$C:$C,CG$1,Data!$D:$D,CG$2) + SUMIFS(Data!$A:$A, Data!$J:$J,$A42,Data!$C:$C,CG$1,Data!$D:$D,CG$2)</f>
        <v>0</v>
      </c>
      <c r="CH42" s="5">
        <f>SUMIFS(Data!$A:$A, Data!$I:$I,$A42,Data!$C:$C,CH$1,Data!$D:$D,CH$2) + SUMIFS(Data!$A:$A, Data!$J:$J,$A42,Data!$C:$C,CH$1,Data!$D:$D,CH$2)</f>
        <v>0</v>
      </c>
      <c r="CI42" s="5">
        <f>SUMIFS(Data!$A:$A, Data!$I:$I,$A42,Data!$C:$C,CI$1,Data!$D:$D,CI$2) + SUMIFS(Data!$A:$A, Data!$J:$J,$A42,Data!$C:$C,CI$1,Data!$D:$D,CI$2)</f>
        <v>0</v>
      </c>
      <c r="CJ42" s="5">
        <f>SUMIFS(Data!$A:$A, Data!$I:$I,$A42,Data!$C:$C,CJ$1,Data!$D:$D,CJ$2) + SUMIFS(Data!$A:$A, Data!$J:$J,$A42,Data!$C:$C,CJ$1,Data!$D:$D,CJ$2)</f>
        <v>0</v>
      </c>
      <c r="CK42" s="5">
        <f>SUMIFS(Data!$A:$A, Data!$I:$I,$A42,Data!$C:$C,CK$1,Data!$D:$D,CK$2) + SUMIFS(Data!$A:$A, Data!$J:$J,$A42,Data!$C:$C,CK$1,Data!$D:$D,CK$2)</f>
        <v>0</v>
      </c>
      <c r="CL42" s="5">
        <f>SUMIFS(Data!$A:$A, Data!$I:$I,$A42,Data!$C:$C,CL$1,Data!$D:$D,CL$2) + SUMIFS(Data!$A:$A, Data!$J:$J,$A42,Data!$C:$C,CL$1,Data!$D:$D,CL$2)</f>
        <v>0</v>
      </c>
      <c r="CM42" s="5">
        <f>SUMIFS(Data!$A:$A, Data!$I:$I,$A42,Data!$C:$C,CM$1,Data!$D:$D,CM$2) + SUMIFS(Data!$A:$A, Data!$J:$J,$A42,Data!$C:$C,CM$1,Data!$D:$D,CM$2)</f>
        <v>0</v>
      </c>
      <c r="CN42" s="5">
        <f>SUMIFS(Data!$A:$A, Data!$I:$I,$A42,Data!$C:$C,CN$1,Data!$D:$D,CN$2) + SUMIFS(Data!$A:$A, Data!$J:$J,$A42,Data!$C:$C,CN$1,Data!$D:$D,CN$2)</f>
        <v>0</v>
      </c>
      <c r="CO42" s="5">
        <f>SUMIFS(Data!$A:$A, Data!$I:$I,$A42,Data!$C:$C,CO$1,Data!$D:$D,CO$2) + SUMIFS(Data!$A:$A, Data!$J:$J,$A42,Data!$C:$C,CO$1,Data!$D:$D,CO$2)</f>
        <v>0</v>
      </c>
      <c r="CP42" s="5">
        <f>SUMIFS(Data!$A:$A, Data!$I:$I,$A42,Data!$C:$C,CP$1,Data!$D:$D,CP$2) + SUMIFS(Data!$A:$A, Data!$J:$J,$A42,Data!$C:$C,CP$1,Data!$D:$D,CP$2)</f>
        <v>0</v>
      </c>
      <c r="CQ42" s="5">
        <f>SUMIFS(Data!$A:$A, Data!$I:$I,$A42,Data!$C:$C,CQ$1,Data!$D:$D,CQ$2) + SUMIFS(Data!$A:$A, Data!$J:$J,$A42,Data!$C:$C,CQ$1,Data!$D:$D,CQ$2)</f>
        <v>7</v>
      </c>
      <c r="CR42" s="5">
        <f>SUMIFS(Data!$A:$A, Data!$I:$I,$A42,Data!$C:$C,CR$1,Data!$D:$D,CR$2) + SUMIFS(Data!$A:$A, Data!$J:$J,$A42,Data!$C:$C,CR$1,Data!$D:$D,CR$2)</f>
        <v>7</v>
      </c>
      <c r="CS42" s="5">
        <f>SUMIFS(Data!$A:$A, Data!$I:$I,$A42,Data!$C:$C,CS$1,Data!$D:$D,CS$2) + SUMIFS(Data!$A:$A, Data!$J:$J,$A42,Data!$C:$C,CS$1,Data!$D:$D,CS$2)</f>
        <v>0</v>
      </c>
      <c r="CT42" s="5">
        <f>SUMIFS(Data!$A:$A, Data!$I:$I,$A42,Data!$C:$C,CT$1,Data!$D:$D,CT$2) + SUMIFS(Data!$A:$A, Data!$J:$J,$A42,Data!$C:$C,CT$1,Data!$D:$D,CT$2)</f>
        <v>0</v>
      </c>
      <c r="CU42" s="5">
        <f>SUMIFS(Data!$A:$A, Data!$I:$I,$A42,Data!$C:$C,CU$1,Data!$D:$D,CU$2) + SUMIFS(Data!$A:$A, Data!$J:$J,$A42,Data!$C:$C,CU$1,Data!$D:$D,CU$2)</f>
        <v>0</v>
      </c>
      <c r="CV42" s="5">
        <f>SUMIFS(Data!$A:$A, Data!$I:$I,$A42,Data!$C:$C,CV$1,Data!$D:$D,CV$2) + SUMIFS(Data!$A:$A, Data!$J:$J,$A42,Data!$C:$C,CV$1,Data!$D:$D,CV$2)</f>
        <v>0</v>
      </c>
      <c r="CW42" s="5">
        <f t="shared" ref="CW42:CX42" si="41">SUMIF($B$2:$CV$2,CW$2, $B42:$CV42)</f>
        <v>12</v>
      </c>
      <c r="CX42" s="5">
        <f t="shared" si="41"/>
        <v>10</v>
      </c>
      <c r="CY42" s="5">
        <f t="shared" si="3"/>
        <v>22</v>
      </c>
    </row>
    <row r="43">
      <c r="A43" s="5" t="str">
        <f>Countries!A41</f>
        <v>INA</v>
      </c>
      <c r="B43" s="5">
        <f>SUMIFS(Data!$A:$A, Data!$I:$I,$A43,Data!$C:$C,B$1,Data!$D:$D,B$2) + SUMIFS(Data!$A:$A, Data!$J:$J,$A43,Data!$C:$C,B$1,Data!$D:$D,B$2)</f>
        <v>0</v>
      </c>
      <c r="C43" s="5">
        <f>SUMIFS(Data!$A:$A, Data!$I:$I,$A43,Data!$C:$C,C$1,Data!$D:$D,C$2) + SUMIFS(Data!$A:$A, Data!$J:$J,$A43,Data!$C:$C,C$1,Data!$D:$D,C$2)</f>
        <v>0</v>
      </c>
      <c r="D43" s="5">
        <f>SUMIFS(Data!$A:$A, Data!$I:$I,$A43,Data!$C:$C,D$1,Data!$D:$D,D$2) + SUMIFS(Data!$A:$A, Data!$J:$J,$A43,Data!$C:$C,D$1,Data!$D:$D,D$2)</f>
        <v>0</v>
      </c>
      <c r="E43" s="5">
        <f>SUMIFS(Data!$A:$A, Data!$I:$I,$A43,Data!$C:$C,E$1,Data!$D:$D,E$2) + SUMIFS(Data!$A:$A, Data!$J:$J,$A43,Data!$C:$C,E$1,Data!$D:$D,E$2)</f>
        <v>0</v>
      </c>
      <c r="F43" s="5">
        <f>SUMIFS(Data!$A:$A, Data!$I:$I,$A43,Data!$C:$C,F$1,Data!$D:$D,F$2) + SUMIFS(Data!$A:$A, Data!$J:$J,$A43,Data!$C:$C,F$1,Data!$D:$D,F$2)</f>
        <v>0</v>
      </c>
      <c r="G43" s="5">
        <f>SUMIFS(Data!$A:$A, Data!$I:$I,$A43,Data!$C:$C,G$1,Data!$D:$D,G$2) + SUMIFS(Data!$A:$A, Data!$J:$J,$A43,Data!$C:$C,G$1,Data!$D:$D,G$2)</f>
        <v>0</v>
      </c>
      <c r="H43" s="5">
        <f>SUMIFS(Data!$A:$A, Data!$I:$I,$A43,Data!$C:$C,H$1,Data!$D:$D,H$2) + SUMIFS(Data!$A:$A, Data!$J:$J,$A43,Data!$C:$C,H$1,Data!$D:$D,H$2)</f>
        <v>0</v>
      </c>
      <c r="I43" s="5">
        <f>SUMIFS(Data!$A:$A, Data!$I:$I,$A43,Data!$C:$C,I$1,Data!$D:$D,I$2) + SUMIFS(Data!$A:$A, Data!$J:$J,$A43,Data!$C:$C,I$1,Data!$D:$D,I$2)</f>
        <v>0</v>
      </c>
      <c r="J43" s="5">
        <f>SUMIFS(Data!$A:$A, Data!$I:$I,$A43,Data!$C:$C,J$1,Data!$D:$D,J$2) + SUMIFS(Data!$A:$A, Data!$J:$J,$A43,Data!$C:$C,J$1,Data!$D:$D,J$2)</f>
        <v>0</v>
      </c>
      <c r="K43" s="5">
        <f>SUMIFS(Data!$A:$A, Data!$I:$I,$A43,Data!$C:$C,K$1,Data!$D:$D,K$2) + SUMIFS(Data!$A:$A, Data!$J:$J,$A43,Data!$C:$C,K$1,Data!$D:$D,K$2)</f>
        <v>0</v>
      </c>
      <c r="L43" s="5">
        <f>SUMIFS(Data!$A:$A, Data!$I:$I,$A43,Data!$C:$C,L$1,Data!$D:$D,L$2) + SUMIFS(Data!$A:$A, Data!$J:$J,$A43,Data!$C:$C,L$1,Data!$D:$D,L$2)</f>
        <v>0</v>
      </c>
      <c r="M43" s="5">
        <f>SUMIFS(Data!$A:$A, Data!$I:$I,$A43,Data!$C:$C,M$1,Data!$D:$D,M$2) + SUMIFS(Data!$A:$A, Data!$J:$J,$A43,Data!$C:$C,M$1,Data!$D:$D,M$2)</f>
        <v>1</v>
      </c>
      <c r="N43" s="5">
        <f>SUMIFS(Data!$A:$A, Data!$I:$I,$A43,Data!$C:$C,N$1,Data!$D:$D,N$2) + SUMIFS(Data!$A:$A, Data!$J:$J,$A43,Data!$C:$C,N$1,Data!$D:$D,N$2)</f>
        <v>0</v>
      </c>
      <c r="O43" s="5">
        <f>SUMIFS(Data!$A:$A, Data!$I:$I,$A43,Data!$C:$C,O$1,Data!$D:$D,O$2) + SUMIFS(Data!$A:$A, Data!$J:$J,$A43,Data!$C:$C,O$1,Data!$D:$D,O$2)</f>
        <v>0</v>
      </c>
      <c r="P43" s="5">
        <f>SUMIFS(Data!$A:$A, Data!$I:$I,$A43,Data!$C:$C,P$1,Data!$D:$D,P$2) + SUMIFS(Data!$A:$A, Data!$J:$J,$A43,Data!$C:$C,P$1,Data!$D:$D,P$2)</f>
        <v>0</v>
      </c>
      <c r="Q43" s="5">
        <f>SUMIFS(Data!$A:$A, Data!$I:$I,$A43,Data!$C:$C,Q$1,Data!$D:$D,Q$2) + SUMIFS(Data!$A:$A, Data!$J:$J,$A43,Data!$C:$C,Q$1,Data!$D:$D,Q$2)</f>
        <v>0</v>
      </c>
      <c r="R43" s="5">
        <f>SUMIFS(Data!$A:$A, Data!$I:$I,$A43,Data!$C:$C,R$1,Data!$D:$D,R$2) + SUMIFS(Data!$A:$A, Data!$J:$J,$A43,Data!$C:$C,R$1,Data!$D:$D,R$2)</f>
        <v>0</v>
      </c>
      <c r="S43" s="5">
        <f>SUMIFS(Data!$A:$A, Data!$I:$I,$A43,Data!$C:$C,S$1,Data!$D:$D,S$2) + SUMIFS(Data!$A:$A, Data!$J:$J,$A43,Data!$C:$C,S$1,Data!$D:$D,S$2)</f>
        <v>0</v>
      </c>
      <c r="T43" s="5">
        <f>SUMIFS(Data!$A:$A, Data!$I:$I,$A43,Data!$C:$C,T$1,Data!$D:$D,T$2) + SUMIFS(Data!$A:$A, Data!$J:$J,$A43,Data!$C:$C,T$1,Data!$D:$D,T$2)</f>
        <v>0</v>
      </c>
      <c r="U43" s="5">
        <f>SUMIFS(Data!$A:$A, Data!$I:$I,$A43,Data!$C:$C,U$1,Data!$D:$D,U$2) + SUMIFS(Data!$A:$A, Data!$J:$J,$A43,Data!$C:$C,U$1,Data!$D:$D,U$2)</f>
        <v>0</v>
      </c>
      <c r="V43" s="5">
        <f>SUMIFS(Data!$A:$A, Data!$I:$I,$A43,Data!$C:$C,V$1,Data!$D:$D,V$2) + SUMIFS(Data!$A:$A, Data!$J:$J,$A43,Data!$C:$C,V$1,Data!$D:$D,V$2)</f>
        <v>0</v>
      </c>
      <c r="W43" s="5">
        <f>SUMIFS(Data!$A:$A, Data!$I:$I,$A43,Data!$C:$C,W$1,Data!$D:$D,W$2) + SUMIFS(Data!$A:$A, Data!$J:$J,$A43,Data!$C:$C,W$1,Data!$D:$D,W$2)</f>
        <v>0</v>
      </c>
      <c r="X43" s="5">
        <f>SUMIFS(Data!$A:$A, Data!$I:$I,$A43,Data!$C:$C,X$1,Data!$D:$D,X$2) + SUMIFS(Data!$A:$A, Data!$J:$J,$A43,Data!$C:$C,X$1,Data!$D:$D,X$2)</f>
        <v>0</v>
      </c>
      <c r="Y43" s="5">
        <f>SUMIFS(Data!$A:$A, Data!$I:$I,$A43,Data!$C:$C,Y$1,Data!$D:$D,Y$2) + SUMIFS(Data!$A:$A, Data!$J:$J,$A43,Data!$C:$C,Y$1,Data!$D:$D,Y$2)</f>
        <v>0</v>
      </c>
      <c r="Z43" s="5">
        <f>SUMIFS(Data!$A:$A, Data!$I:$I,$A43,Data!$C:$C,Z$1,Data!$D:$D,Z$2) + SUMIFS(Data!$A:$A, Data!$J:$J,$A43,Data!$C:$C,Z$1,Data!$D:$D,Z$2)</f>
        <v>0</v>
      </c>
      <c r="AA43" s="5">
        <f>SUMIFS(Data!$A:$A, Data!$I:$I,$A43,Data!$C:$C,AA$1,Data!$D:$D,AA$2) + SUMIFS(Data!$A:$A, Data!$J:$J,$A43,Data!$C:$C,AA$1,Data!$D:$D,AA$2)</f>
        <v>0</v>
      </c>
      <c r="AB43" s="5">
        <f>SUMIFS(Data!$A:$A, Data!$I:$I,$A43,Data!$C:$C,AB$1,Data!$D:$D,AB$2) + SUMIFS(Data!$A:$A, Data!$J:$J,$A43,Data!$C:$C,AB$1,Data!$D:$D,AB$2)</f>
        <v>0</v>
      </c>
      <c r="AC43" s="5">
        <f>SUMIFS(Data!$A:$A, Data!$I:$I,$A43,Data!$C:$C,AC$1,Data!$D:$D,AC$2) + SUMIFS(Data!$A:$A, Data!$J:$J,$A43,Data!$C:$C,AC$1,Data!$D:$D,AC$2)</f>
        <v>0</v>
      </c>
      <c r="AD43" s="5">
        <f>SUMIFS(Data!$A:$A, Data!$I:$I,$A43,Data!$C:$C,AD$1,Data!$D:$D,AD$2) + SUMIFS(Data!$A:$A, Data!$J:$J,$A43,Data!$C:$C,AD$1,Data!$D:$D,AD$2)</f>
        <v>0</v>
      </c>
      <c r="AE43" s="5">
        <f>SUMIFS(Data!$A:$A, Data!$I:$I,$A43,Data!$C:$C,AE$1,Data!$D:$D,AE$2) + SUMIFS(Data!$A:$A, Data!$J:$J,$A43,Data!$C:$C,AE$1,Data!$D:$D,AE$2)</f>
        <v>0</v>
      </c>
      <c r="AF43" s="5">
        <f>SUMIFS(Data!$A:$A, Data!$I:$I,$A43,Data!$C:$C,AF$1,Data!$D:$D,AF$2) + SUMIFS(Data!$A:$A, Data!$J:$J,$A43,Data!$C:$C,AF$1,Data!$D:$D,AF$2)</f>
        <v>0</v>
      </c>
      <c r="AG43" s="5">
        <f>SUMIFS(Data!$A:$A, Data!$I:$I,$A43,Data!$C:$C,AG$1,Data!$D:$D,AG$2) + SUMIFS(Data!$A:$A, Data!$J:$J,$A43,Data!$C:$C,AG$1,Data!$D:$D,AG$2)</f>
        <v>0</v>
      </c>
      <c r="AH43" s="5">
        <f>SUMIFS(Data!$A:$A, Data!$I:$I,$A43,Data!$C:$C,AH$1,Data!$D:$D,AH$2) + SUMIFS(Data!$A:$A, Data!$J:$J,$A43,Data!$C:$C,AH$1,Data!$D:$D,AH$2)</f>
        <v>0</v>
      </c>
      <c r="AI43" s="5">
        <f>SUMIFS(Data!$A:$A, Data!$I:$I,$A43,Data!$C:$C,AI$1,Data!$D:$D,AI$2) + SUMIFS(Data!$A:$A, Data!$J:$J,$A43,Data!$C:$C,AI$1,Data!$D:$D,AI$2)</f>
        <v>0</v>
      </c>
      <c r="AJ43" s="5">
        <f>SUMIFS(Data!$A:$A, Data!$I:$I,$A43,Data!$C:$C,AJ$1,Data!$D:$D,AJ$2) + SUMIFS(Data!$A:$A, Data!$J:$J,$A43,Data!$C:$C,AJ$1,Data!$D:$D,AJ$2)</f>
        <v>0</v>
      </c>
      <c r="AK43" s="5">
        <f>SUMIFS(Data!$A:$A, Data!$I:$I,$A43,Data!$C:$C,AK$1,Data!$D:$D,AK$2) + SUMIFS(Data!$A:$A, Data!$J:$J,$A43,Data!$C:$C,AK$1,Data!$D:$D,AK$2)</f>
        <v>0</v>
      </c>
      <c r="AL43" s="5">
        <f>SUMIFS(Data!$A:$A, Data!$I:$I,$A43,Data!$C:$C,AL$1,Data!$D:$D,AL$2) + SUMIFS(Data!$A:$A, Data!$J:$J,$A43,Data!$C:$C,AL$1,Data!$D:$D,AL$2)</f>
        <v>0</v>
      </c>
      <c r="AM43" s="5">
        <f>SUMIFS(Data!$A:$A, Data!$I:$I,$A43,Data!$C:$C,AM$1,Data!$D:$D,AM$2) + SUMIFS(Data!$A:$A, Data!$J:$J,$A43,Data!$C:$C,AM$1,Data!$D:$D,AM$2)</f>
        <v>0</v>
      </c>
      <c r="AN43" s="5">
        <f>SUMIFS(Data!$A:$A, Data!$I:$I,$A43,Data!$C:$C,AN$1,Data!$D:$D,AN$2) + SUMIFS(Data!$A:$A, Data!$J:$J,$A43,Data!$C:$C,AN$1,Data!$D:$D,AN$2)</f>
        <v>0</v>
      </c>
      <c r="AO43" s="5">
        <f>SUMIFS(Data!$A:$A, Data!$I:$I,$A43,Data!$C:$C,AO$1,Data!$D:$D,AO$2) + SUMIFS(Data!$A:$A, Data!$J:$J,$A43,Data!$C:$C,AO$1,Data!$D:$D,AO$2)</f>
        <v>0</v>
      </c>
      <c r="AP43" s="5">
        <f>SUMIFS(Data!$A:$A, Data!$I:$I,$A43,Data!$C:$C,AP$1,Data!$D:$D,AP$2) + SUMIFS(Data!$A:$A, Data!$J:$J,$A43,Data!$C:$C,AP$1,Data!$D:$D,AP$2)</f>
        <v>0</v>
      </c>
      <c r="AQ43" s="5">
        <f>SUMIFS(Data!$A:$A, Data!$I:$I,$A43,Data!$C:$C,AQ$1,Data!$D:$D,AQ$2) + SUMIFS(Data!$A:$A, Data!$J:$J,$A43,Data!$C:$C,AQ$1,Data!$D:$D,AQ$2)</f>
        <v>0</v>
      </c>
      <c r="AR43" s="5">
        <f>SUMIFS(Data!$A:$A, Data!$I:$I,$A43,Data!$C:$C,AR$1,Data!$D:$D,AR$2) + SUMIFS(Data!$A:$A, Data!$J:$J,$A43,Data!$C:$C,AR$1,Data!$D:$D,AR$2)</f>
        <v>0</v>
      </c>
      <c r="AS43" s="5">
        <f>SUMIFS(Data!$A:$A, Data!$I:$I,$A43,Data!$C:$C,AS$1,Data!$D:$D,AS$2) + SUMIFS(Data!$A:$A, Data!$J:$J,$A43,Data!$C:$C,AS$1,Data!$D:$D,AS$2)</f>
        <v>0</v>
      </c>
      <c r="AT43" s="5">
        <f>SUMIFS(Data!$A:$A, Data!$I:$I,$A43,Data!$C:$C,AT$1,Data!$D:$D,AT$2) + SUMIFS(Data!$A:$A, Data!$J:$J,$A43,Data!$C:$C,AT$1,Data!$D:$D,AT$2)</f>
        <v>0</v>
      </c>
      <c r="AU43" s="5">
        <f>SUMIFS(Data!$A:$A, Data!$I:$I,$A43,Data!$C:$C,AU$1,Data!$D:$D,AU$2) + SUMIFS(Data!$A:$A, Data!$J:$J,$A43,Data!$C:$C,AU$1,Data!$D:$D,AU$2)</f>
        <v>0</v>
      </c>
      <c r="AV43" s="5">
        <f>SUMIFS(Data!$A:$A, Data!$I:$I,$A43,Data!$C:$C,AV$1,Data!$D:$D,AV$2) + SUMIFS(Data!$A:$A, Data!$J:$J,$A43,Data!$C:$C,AV$1,Data!$D:$D,AV$2)</f>
        <v>0</v>
      </c>
      <c r="AW43" s="5">
        <f>SUMIFS(Data!$A:$A, Data!$I:$I,$A43,Data!$C:$C,AW$1,Data!$D:$D,AW$2) + SUMIFS(Data!$A:$A, Data!$J:$J,$A43,Data!$C:$C,AW$1,Data!$D:$D,AW$2)</f>
        <v>0</v>
      </c>
      <c r="AX43" s="5">
        <f>SUMIFS(Data!$A:$A, Data!$I:$I,$A43,Data!$C:$C,AX$1,Data!$D:$D,AX$2) + SUMIFS(Data!$A:$A, Data!$J:$J,$A43,Data!$C:$C,AX$1,Data!$D:$D,AX$2)</f>
        <v>0</v>
      </c>
      <c r="AY43" s="5">
        <f>SUMIFS(Data!$A:$A, Data!$I:$I,$A43,Data!$C:$C,AY$1,Data!$D:$D,AY$2) + SUMIFS(Data!$A:$A, Data!$J:$J,$A43,Data!$C:$C,AY$1,Data!$D:$D,AY$2)</f>
        <v>0</v>
      </c>
      <c r="AZ43" s="5">
        <f>SUMIFS(Data!$A:$A, Data!$I:$I,$A43,Data!$C:$C,AZ$1,Data!$D:$D,AZ$2) + SUMIFS(Data!$A:$A, Data!$J:$J,$A43,Data!$C:$C,AZ$1,Data!$D:$D,AZ$2)</f>
        <v>0</v>
      </c>
      <c r="BA43" s="5">
        <f>SUMIFS(Data!$A:$A, Data!$I:$I,$A43,Data!$C:$C,BA$1,Data!$D:$D,BA$2) + SUMIFS(Data!$A:$A, Data!$J:$J,$A43,Data!$C:$C,BA$1,Data!$D:$D,BA$2)</f>
        <v>0</v>
      </c>
      <c r="BB43" s="5">
        <f>SUMIFS(Data!$A:$A, Data!$I:$I,$A43,Data!$C:$C,BB$1,Data!$D:$D,BB$2) + SUMIFS(Data!$A:$A, Data!$J:$J,$A43,Data!$C:$C,BB$1,Data!$D:$D,BB$2)</f>
        <v>0</v>
      </c>
      <c r="BC43" s="5">
        <f>SUMIFS(Data!$A:$A, Data!$I:$I,$A43,Data!$C:$C,BC$1,Data!$D:$D,BC$2) + SUMIFS(Data!$A:$A, Data!$J:$J,$A43,Data!$C:$C,BC$1,Data!$D:$D,BC$2)</f>
        <v>0</v>
      </c>
      <c r="BD43" s="5">
        <f>SUMIFS(Data!$A:$A, Data!$I:$I,$A43,Data!$C:$C,BD$1,Data!$D:$D,BD$2) + SUMIFS(Data!$A:$A, Data!$J:$J,$A43,Data!$C:$C,BD$1,Data!$D:$D,BD$2)</f>
        <v>0</v>
      </c>
      <c r="BE43" s="5">
        <f>SUMIFS(Data!$A:$A, Data!$I:$I,$A43,Data!$C:$C,BE$1,Data!$D:$D,BE$2) + SUMIFS(Data!$A:$A, Data!$J:$J,$A43,Data!$C:$C,BE$1,Data!$D:$D,BE$2)</f>
        <v>0</v>
      </c>
      <c r="BF43" s="5">
        <f>SUMIFS(Data!$A:$A, Data!$I:$I,$A43,Data!$C:$C,BF$1,Data!$D:$D,BF$2) + SUMIFS(Data!$A:$A, Data!$J:$J,$A43,Data!$C:$C,BF$1,Data!$D:$D,BF$2)</f>
        <v>0</v>
      </c>
      <c r="BG43" s="5">
        <f>SUMIFS(Data!$A:$A, Data!$I:$I,$A43,Data!$C:$C,BG$1,Data!$D:$D,BG$2) + SUMIFS(Data!$A:$A, Data!$J:$J,$A43,Data!$C:$C,BG$1,Data!$D:$D,BG$2)</f>
        <v>0</v>
      </c>
      <c r="BH43" s="5">
        <f>SUMIFS(Data!$A:$A, Data!$I:$I,$A43,Data!$C:$C,BH$1,Data!$D:$D,BH$2) + SUMIFS(Data!$A:$A, Data!$J:$J,$A43,Data!$C:$C,BH$1,Data!$D:$D,BH$2)</f>
        <v>0</v>
      </c>
      <c r="BI43" s="5">
        <f>SUMIFS(Data!$A:$A, Data!$I:$I,$A43,Data!$C:$C,BI$1,Data!$D:$D,BI$2) + SUMIFS(Data!$A:$A, Data!$J:$J,$A43,Data!$C:$C,BI$1,Data!$D:$D,BI$2)</f>
        <v>0</v>
      </c>
      <c r="BJ43" s="5">
        <f>SUMIFS(Data!$A:$A, Data!$I:$I,$A43,Data!$C:$C,BJ$1,Data!$D:$D,BJ$2) + SUMIFS(Data!$A:$A, Data!$J:$J,$A43,Data!$C:$C,BJ$1,Data!$D:$D,BJ$2)</f>
        <v>0</v>
      </c>
      <c r="BK43" s="5">
        <f>SUMIFS(Data!$A:$A, Data!$I:$I,$A43,Data!$C:$C,BK$1,Data!$D:$D,BK$2) + SUMIFS(Data!$A:$A, Data!$J:$J,$A43,Data!$C:$C,BK$1,Data!$D:$D,BK$2)</f>
        <v>0</v>
      </c>
      <c r="BL43" s="5">
        <f>SUMIFS(Data!$A:$A, Data!$I:$I,$A43,Data!$C:$C,BL$1,Data!$D:$D,BL$2) + SUMIFS(Data!$A:$A, Data!$J:$J,$A43,Data!$C:$C,BL$1,Data!$D:$D,BL$2)</f>
        <v>0</v>
      </c>
      <c r="BM43" s="5">
        <f>SUMIFS(Data!$A:$A, Data!$I:$I,$A43,Data!$C:$C,BM$1,Data!$D:$D,BM$2) + SUMIFS(Data!$A:$A, Data!$J:$J,$A43,Data!$C:$C,BM$1,Data!$D:$D,BM$2)</f>
        <v>0</v>
      </c>
      <c r="BN43" s="5">
        <f>SUMIFS(Data!$A:$A, Data!$I:$I,$A43,Data!$C:$C,BN$1,Data!$D:$D,BN$2) + SUMIFS(Data!$A:$A, Data!$J:$J,$A43,Data!$C:$C,BN$1,Data!$D:$D,BN$2)</f>
        <v>0</v>
      </c>
      <c r="BO43" s="5">
        <f>SUMIFS(Data!$A:$A, Data!$I:$I,$A43,Data!$C:$C,BO$1,Data!$D:$D,BO$2) + SUMIFS(Data!$A:$A, Data!$J:$J,$A43,Data!$C:$C,BO$1,Data!$D:$D,BO$2)</f>
        <v>0</v>
      </c>
      <c r="BP43" s="5">
        <f>SUMIFS(Data!$A:$A, Data!$I:$I,$A43,Data!$C:$C,BP$1,Data!$D:$D,BP$2) + SUMIFS(Data!$A:$A, Data!$J:$J,$A43,Data!$C:$C,BP$1,Data!$D:$D,BP$2)</f>
        <v>0</v>
      </c>
      <c r="BQ43" s="5">
        <f>SUMIFS(Data!$A:$A, Data!$I:$I,$A43,Data!$C:$C,BQ$1,Data!$D:$D,BQ$2) + SUMIFS(Data!$A:$A, Data!$J:$J,$A43,Data!$C:$C,BQ$1,Data!$D:$D,BQ$2)</f>
        <v>0</v>
      </c>
      <c r="BR43" s="5">
        <f>SUMIFS(Data!$A:$A, Data!$I:$I,$A43,Data!$C:$C,BR$1,Data!$D:$D,BR$2) + SUMIFS(Data!$A:$A, Data!$J:$J,$A43,Data!$C:$C,BR$1,Data!$D:$D,BR$2)</f>
        <v>0</v>
      </c>
      <c r="BS43" s="5">
        <f>SUMIFS(Data!$A:$A, Data!$I:$I,$A43,Data!$C:$C,BS$1,Data!$D:$D,BS$2) + SUMIFS(Data!$A:$A, Data!$J:$J,$A43,Data!$C:$C,BS$1,Data!$D:$D,BS$2)</f>
        <v>0</v>
      </c>
      <c r="BT43" s="5">
        <f>SUMIFS(Data!$A:$A, Data!$I:$I,$A43,Data!$C:$C,BT$1,Data!$D:$D,BT$2) + SUMIFS(Data!$A:$A, Data!$J:$J,$A43,Data!$C:$C,BT$1,Data!$D:$D,BT$2)</f>
        <v>0</v>
      </c>
      <c r="BU43" s="5">
        <f>SUMIFS(Data!$A:$A, Data!$I:$I,$A43,Data!$C:$C,BU$1,Data!$D:$D,BU$2) + SUMIFS(Data!$A:$A, Data!$J:$J,$A43,Data!$C:$C,BU$1,Data!$D:$D,BU$2)</f>
        <v>0</v>
      </c>
      <c r="BV43" s="5">
        <f>SUMIFS(Data!$A:$A, Data!$I:$I,$A43,Data!$C:$C,BV$1,Data!$D:$D,BV$2) + SUMIFS(Data!$A:$A, Data!$J:$J,$A43,Data!$C:$C,BV$1,Data!$D:$D,BV$2)</f>
        <v>0</v>
      </c>
      <c r="BW43" s="5">
        <f>SUMIFS(Data!$A:$A, Data!$I:$I,$A43,Data!$C:$C,BW$1,Data!$D:$D,BW$2) + SUMIFS(Data!$A:$A, Data!$J:$J,$A43,Data!$C:$C,BW$1,Data!$D:$D,BW$2)</f>
        <v>0</v>
      </c>
      <c r="BX43" s="5">
        <f>SUMIFS(Data!$A:$A, Data!$I:$I,$A43,Data!$C:$C,BX$1,Data!$D:$D,BX$2) + SUMIFS(Data!$A:$A, Data!$J:$J,$A43,Data!$C:$C,BX$1,Data!$D:$D,BX$2)</f>
        <v>0</v>
      </c>
      <c r="BY43" s="5">
        <f>SUMIFS(Data!$A:$A, Data!$I:$I,$A43,Data!$C:$C,BY$1,Data!$D:$D,BY$2) + SUMIFS(Data!$A:$A, Data!$J:$J,$A43,Data!$C:$C,BY$1,Data!$D:$D,BY$2)</f>
        <v>0</v>
      </c>
      <c r="BZ43" s="5">
        <f>SUMIFS(Data!$A:$A, Data!$I:$I,$A43,Data!$C:$C,BZ$1,Data!$D:$D,BZ$2) + SUMIFS(Data!$A:$A, Data!$J:$J,$A43,Data!$C:$C,BZ$1,Data!$D:$D,BZ$2)</f>
        <v>0</v>
      </c>
      <c r="CA43" s="5">
        <f>SUMIFS(Data!$A:$A, Data!$I:$I,$A43,Data!$C:$C,CA$1,Data!$D:$D,CA$2) + SUMIFS(Data!$A:$A, Data!$J:$J,$A43,Data!$C:$C,CA$1,Data!$D:$D,CA$2)</f>
        <v>0</v>
      </c>
      <c r="CB43" s="5">
        <f>SUMIFS(Data!$A:$A, Data!$I:$I,$A43,Data!$C:$C,CB$1,Data!$D:$D,CB$2) + SUMIFS(Data!$A:$A, Data!$J:$J,$A43,Data!$C:$C,CB$1,Data!$D:$D,CB$2)</f>
        <v>0</v>
      </c>
      <c r="CC43" s="5">
        <f>SUMIFS(Data!$A:$A, Data!$I:$I,$A43,Data!$C:$C,CC$1,Data!$D:$D,CC$2) + SUMIFS(Data!$A:$A, Data!$J:$J,$A43,Data!$C:$C,CC$1,Data!$D:$D,CC$2)</f>
        <v>0</v>
      </c>
      <c r="CD43" s="5">
        <f>SUMIFS(Data!$A:$A, Data!$I:$I,$A43,Data!$C:$C,CD$1,Data!$D:$D,CD$2) + SUMIFS(Data!$A:$A, Data!$J:$J,$A43,Data!$C:$C,CD$1,Data!$D:$D,CD$2)</f>
        <v>0</v>
      </c>
      <c r="CE43" s="5">
        <f>SUMIFS(Data!$A:$A, Data!$I:$I,$A43,Data!$C:$C,CE$1,Data!$D:$D,CE$2) + SUMIFS(Data!$A:$A, Data!$J:$J,$A43,Data!$C:$C,CE$1,Data!$D:$D,CE$2)</f>
        <v>0</v>
      </c>
      <c r="CF43" s="5">
        <f>SUMIFS(Data!$A:$A, Data!$I:$I,$A43,Data!$C:$C,CF$1,Data!$D:$D,CF$2) + SUMIFS(Data!$A:$A, Data!$J:$J,$A43,Data!$C:$C,CF$1,Data!$D:$D,CF$2)</f>
        <v>0</v>
      </c>
      <c r="CG43" s="5">
        <f>SUMIFS(Data!$A:$A, Data!$I:$I,$A43,Data!$C:$C,CG$1,Data!$D:$D,CG$2) + SUMIFS(Data!$A:$A, Data!$J:$J,$A43,Data!$C:$C,CG$1,Data!$D:$D,CG$2)</f>
        <v>0</v>
      </c>
      <c r="CH43" s="5">
        <f>SUMIFS(Data!$A:$A, Data!$I:$I,$A43,Data!$C:$C,CH$1,Data!$D:$D,CH$2) + SUMIFS(Data!$A:$A, Data!$J:$J,$A43,Data!$C:$C,CH$1,Data!$D:$D,CH$2)</f>
        <v>0</v>
      </c>
      <c r="CI43" s="5">
        <f>SUMIFS(Data!$A:$A, Data!$I:$I,$A43,Data!$C:$C,CI$1,Data!$D:$D,CI$2) + SUMIFS(Data!$A:$A, Data!$J:$J,$A43,Data!$C:$C,CI$1,Data!$D:$D,CI$2)</f>
        <v>0</v>
      </c>
      <c r="CJ43" s="5">
        <f>SUMIFS(Data!$A:$A, Data!$I:$I,$A43,Data!$C:$C,CJ$1,Data!$D:$D,CJ$2) + SUMIFS(Data!$A:$A, Data!$J:$J,$A43,Data!$C:$C,CJ$1,Data!$D:$D,CJ$2)</f>
        <v>0</v>
      </c>
      <c r="CK43" s="5">
        <f>SUMIFS(Data!$A:$A, Data!$I:$I,$A43,Data!$C:$C,CK$1,Data!$D:$D,CK$2) + SUMIFS(Data!$A:$A, Data!$J:$J,$A43,Data!$C:$C,CK$1,Data!$D:$D,CK$2)</f>
        <v>0</v>
      </c>
      <c r="CL43" s="5">
        <f>SUMIFS(Data!$A:$A, Data!$I:$I,$A43,Data!$C:$C,CL$1,Data!$D:$D,CL$2) + SUMIFS(Data!$A:$A, Data!$J:$J,$A43,Data!$C:$C,CL$1,Data!$D:$D,CL$2)</f>
        <v>0</v>
      </c>
      <c r="CM43" s="5">
        <f>SUMIFS(Data!$A:$A, Data!$I:$I,$A43,Data!$C:$C,CM$1,Data!$D:$D,CM$2) + SUMIFS(Data!$A:$A, Data!$J:$J,$A43,Data!$C:$C,CM$1,Data!$D:$D,CM$2)</f>
        <v>0</v>
      </c>
      <c r="CN43" s="5">
        <f>SUMIFS(Data!$A:$A, Data!$I:$I,$A43,Data!$C:$C,CN$1,Data!$D:$D,CN$2) + SUMIFS(Data!$A:$A, Data!$J:$J,$A43,Data!$C:$C,CN$1,Data!$D:$D,CN$2)</f>
        <v>0</v>
      </c>
      <c r="CO43" s="5">
        <f>SUMIFS(Data!$A:$A, Data!$I:$I,$A43,Data!$C:$C,CO$1,Data!$D:$D,CO$2) + SUMIFS(Data!$A:$A, Data!$J:$J,$A43,Data!$C:$C,CO$1,Data!$D:$D,CO$2)</f>
        <v>0</v>
      </c>
      <c r="CP43" s="5">
        <f>SUMIFS(Data!$A:$A, Data!$I:$I,$A43,Data!$C:$C,CP$1,Data!$D:$D,CP$2) + SUMIFS(Data!$A:$A, Data!$J:$J,$A43,Data!$C:$C,CP$1,Data!$D:$D,CP$2)</f>
        <v>0</v>
      </c>
      <c r="CQ43" s="5">
        <f>SUMIFS(Data!$A:$A, Data!$I:$I,$A43,Data!$C:$C,CQ$1,Data!$D:$D,CQ$2) + SUMIFS(Data!$A:$A, Data!$J:$J,$A43,Data!$C:$C,CQ$1,Data!$D:$D,CQ$2)</f>
        <v>0</v>
      </c>
      <c r="CR43" s="5">
        <f>SUMIFS(Data!$A:$A, Data!$I:$I,$A43,Data!$C:$C,CR$1,Data!$D:$D,CR$2) + SUMIFS(Data!$A:$A, Data!$J:$J,$A43,Data!$C:$C,CR$1,Data!$D:$D,CR$2)</f>
        <v>0</v>
      </c>
      <c r="CS43" s="5">
        <f>SUMIFS(Data!$A:$A, Data!$I:$I,$A43,Data!$C:$C,CS$1,Data!$D:$D,CS$2) + SUMIFS(Data!$A:$A, Data!$J:$J,$A43,Data!$C:$C,CS$1,Data!$D:$D,CS$2)</f>
        <v>1</v>
      </c>
      <c r="CT43" s="5">
        <f>SUMIFS(Data!$A:$A, Data!$I:$I,$A43,Data!$C:$C,CT$1,Data!$D:$D,CT$2) + SUMIFS(Data!$A:$A, Data!$J:$J,$A43,Data!$C:$C,CT$1,Data!$D:$D,CT$2)</f>
        <v>1</v>
      </c>
      <c r="CU43" s="5">
        <f>SUMIFS(Data!$A:$A, Data!$I:$I,$A43,Data!$C:$C,CU$1,Data!$D:$D,CU$2) + SUMIFS(Data!$A:$A, Data!$J:$J,$A43,Data!$C:$C,CU$1,Data!$D:$D,CU$2)</f>
        <v>0</v>
      </c>
      <c r="CV43" s="5">
        <f>SUMIFS(Data!$A:$A, Data!$I:$I,$A43,Data!$C:$C,CV$1,Data!$D:$D,CV$2) + SUMIFS(Data!$A:$A, Data!$J:$J,$A43,Data!$C:$C,CV$1,Data!$D:$D,CV$2)</f>
        <v>0</v>
      </c>
      <c r="CW43" s="5">
        <f t="shared" ref="CW43:CX43" si="42">SUMIF($B$2:$CV$2,CW$2, $B43:$CV43)</f>
        <v>2</v>
      </c>
      <c r="CX43" s="5">
        <f t="shared" si="42"/>
        <v>1</v>
      </c>
      <c r="CY43" s="5">
        <f t="shared" si="3"/>
        <v>3</v>
      </c>
    </row>
    <row r="44">
      <c r="A44" s="5" t="str">
        <f>Countries!A42</f>
        <v>IND</v>
      </c>
      <c r="B44" s="5">
        <f>SUMIFS(Data!$A:$A, Data!$I:$I,$A44,Data!$C:$C,B$1,Data!$D:$D,B$2) + SUMIFS(Data!$A:$A, Data!$J:$J,$A44,Data!$C:$C,B$1,Data!$D:$D,B$2)</f>
        <v>0</v>
      </c>
      <c r="C44" s="5">
        <f>SUMIFS(Data!$A:$A, Data!$I:$I,$A44,Data!$C:$C,C$1,Data!$D:$D,C$2) + SUMIFS(Data!$A:$A, Data!$J:$J,$A44,Data!$C:$C,C$1,Data!$D:$D,C$2)</f>
        <v>0</v>
      </c>
      <c r="D44" s="5">
        <f>SUMIFS(Data!$A:$A, Data!$I:$I,$A44,Data!$C:$C,D$1,Data!$D:$D,D$2) + SUMIFS(Data!$A:$A, Data!$J:$J,$A44,Data!$C:$C,D$1,Data!$D:$D,D$2)</f>
        <v>0</v>
      </c>
      <c r="E44" s="5">
        <f>SUMIFS(Data!$A:$A, Data!$I:$I,$A44,Data!$C:$C,E$1,Data!$D:$D,E$2) + SUMIFS(Data!$A:$A, Data!$J:$J,$A44,Data!$C:$C,E$1,Data!$D:$D,E$2)</f>
        <v>0</v>
      </c>
      <c r="F44" s="5">
        <f>SUMIFS(Data!$A:$A, Data!$I:$I,$A44,Data!$C:$C,F$1,Data!$D:$D,F$2) + SUMIFS(Data!$A:$A, Data!$J:$J,$A44,Data!$C:$C,F$1,Data!$D:$D,F$2)</f>
        <v>0</v>
      </c>
      <c r="G44" s="5">
        <f>SUMIFS(Data!$A:$A, Data!$I:$I,$A44,Data!$C:$C,G$1,Data!$D:$D,G$2) + SUMIFS(Data!$A:$A, Data!$J:$J,$A44,Data!$C:$C,G$1,Data!$D:$D,G$2)</f>
        <v>0</v>
      </c>
      <c r="H44" s="5">
        <f>SUMIFS(Data!$A:$A, Data!$I:$I,$A44,Data!$C:$C,H$1,Data!$D:$D,H$2) + SUMIFS(Data!$A:$A, Data!$J:$J,$A44,Data!$C:$C,H$1,Data!$D:$D,H$2)</f>
        <v>0</v>
      </c>
      <c r="I44" s="5">
        <f>SUMIFS(Data!$A:$A, Data!$I:$I,$A44,Data!$C:$C,I$1,Data!$D:$D,I$2) + SUMIFS(Data!$A:$A, Data!$J:$J,$A44,Data!$C:$C,I$1,Data!$D:$D,I$2)</f>
        <v>0</v>
      </c>
      <c r="J44" s="5">
        <f>SUMIFS(Data!$A:$A, Data!$I:$I,$A44,Data!$C:$C,J$1,Data!$D:$D,J$2) + SUMIFS(Data!$A:$A, Data!$J:$J,$A44,Data!$C:$C,J$1,Data!$D:$D,J$2)</f>
        <v>0</v>
      </c>
      <c r="K44" s="5">
        <f>SUMIFS(Data!$A:$A, Data!$I:$I,$A44,Data!$C:$C,K$1,Data!$D:$D,K$2) + SUMIFS(Data!$A:$A, Data!$J:$J,$A44,Data!$C:$C,K$1,Data!$D:$D,K$2)</f>
        <v>0</v>
      </c>
      <c r="L44" s="5">
        <f>SUMIFS(Data!$A:$A, Data!$I:$I,$A44,Data!$C:$C,L$1,Data!$D:$D,L$2) + SUMIFS(Data!$A:$A, Data!$J:$J,$A44,Data!$C:$C,L$1,Data!$D:$D,L$2)</f>
        <v>0</v>
      </c>
      <c r="M44" s="5">
        <f>SUMIFS(Data!$A:$A, Data!$I:$I,$A44,Data!$C:$C,M$1,Data!$D:$D,M$2) + SUMIFS(Data!$A:$A, Data!$J:$J,$A44,Data!$C:$C,M$1,Data!$D:$D,M$2)</f>
        <v>0</v>
      </c>
      <c r="N44" s="5">
        <f>SUMIFS(Data!$A:$A, Data!$I:$I,$A44,Data!$C:$C,N$1,Data!$D:$D,N$2) + SUMIFS(Data!$A:$A, Data!$J:$J,$A44,Data!$C:$C,N$1,Data!$D:$D,N$2)</f>
        <v>0</v>
      </c>
      <c r="O44" s="5">
        <f>SUMIFS(Data!$A:$A, Data!$I:$I,$A44,Data!$C:$C,O$1,Data!$D:$D,O$2) + SUMIFS(Data!$A:$A, Data!$J:$J,$A44,Data!$C:$C,O$1,Data!$D:$D,O$2)</f>
        <v>1</v>
      </c>
      <c r="P44" s="5">
        <f>SUMIFS(Data!$A:$A, Data!$I:$I,$A44,Data!$C:$C,P$1,Data!$D:$D,P$2) + SUMIFS(Data!$A:$A, Data!$J:$J,$A44,Data!$C:$C,P$1,Data!$D:$D,P$2)</f>
        <v>0</v>
      </c>
      <c r="Q44" s="5">
        <f>SUMIFS(Data!$A:$A, Data!$I:$I,$A44,Data!$C:$C,Q$1,Data!$D:$D,Q$2) + SUMIFS(Data!$A:$A, Data!$J:$J,$A44,Data!$C:$C,Q$1,Data!$D:$D,Q$2)</f>
        <v>0</v>
      </c>
      <c r="R44" s="5">
        <f>SUMIFS(Data!$A:$A, Data!$I:$I,$A44,Data!$C:$C,R$1,Data!$D:$D,R$2) + SUMIFS(Data!$A:$A, Data!$J:$J,$A44,Data!$C:$C,R$1,Data!$D:$D,R$2)</f>
        <v>0</v>
      </c>
      <c r="S44" s="5">
        <f>SUMIFS(Data!$A:$A, Data!$I:$I,$A44,Data!$C:$C,S$1,Data!$D:$D,S$2) + SUMIFS(Data!$A:$A, Data!$J:$J,$A44,Data!$C:$C,S$1,Data!$D:$D,S$2)</f>
        <v>0</v>
      </c>
      <c r="T44" s="5">
        <f>SUMIFS(Data!$A:$A, Data!$I:$I,$A44,Data!$C:$C,T$1,Data!$D:$D,T$2) + SUMIFS(Data!$A:$A, Data!$J:$J,$A44,Data!$C:$C,T$1,Data!$D:$D,T$2)</f>
        <v>0</v>
      </c>
      <c r="U44" s="5">
        <f>SUMIFS(Data!$A:$A, Data!$I:$I,$A44,Data!$C:$C,U$1,Data!$D:$D,U$2) + SUMIFS(Data!$A:$A, Data!$J:$J,$A44,Data!$C:$C,U$1,Data!$D:$D,U$2)</f>
        <v>0</v>
      </c>
      <c r="V44" s="5">
        <f>SUMIFS(Data!$A:$A, Data!$I:$I,$A44,Data!$C:$C,V$1,Data!$D:$D,V$2) + SUMIFS(Data!$A:$A, Data!$J:$J,$A44,Data!$C:$C,V$1,Data!$D:$D,V$2)</f>
        <v>0</v>
      </c>
      <c r="W44" s="5">
        <f>SUMIFS(Data!$A:$A, Data!$I:$I,$A44,Data!$C:$C,W$1,Data!$D:$D,W$2) + SUMIFS(Data!$A:$A, Data!$J:$J,$A44,Data!$C:$C,W$1,Data!$D:$D,W$2)</f>
        <v>1</v>
      </c>
      <c r="X44" s="5">
        <f>SUMIFS(Data!$A:$A, Data!$I:$I,$A44,Data!$C:$C,X$1,Data!$D:$D,X$2) + SUMIFS(Data!$A:$A, Data!$J:$J,$A44,Data!$C:$C,X$1,Data!$D:$D,X$2)</f>
        <v>0</v>
      </c>
      <c r="Y44" s="5">
        <f>SUMIFS(Data!$A:$A, Data!$I:$I,$A44,Data!$C:$C,Y$1,Data!$D:$D,Y$2) + SUMIFS(Data!$A:$A, Data!$J:$J,$A44,Data!$C:$C,Y$1,Data!$D:$D,Y$2)</f>
        <v>0</v>
      </c>
      <c r="Z44" s="5">
        <f>SUMIFS(Data!$A:$A, Data!$I:$I,$A44,Data!$C:$C,Z$1,Data!$D:$D,Z$2) + SUMIFS(Data!$A:$A, Data!$J:$J,$A44,Data!$C:$C,Z$1,Data!$D:$D,Z$2)</f>
        <v>0</v>
      </c>
      <c r="AA44" s="5">
        <f>SUMIFS(Data!$A:$A, Data!$I:$I,$A44,Data!$C:$C,AA$1,Data!$D:$D,AA$2) + SUMIFS(Data!$A:$A, Data!$J:$J,$A44,Data!$C:$C,AA$1,Data!$D:$D,AA$2)</f>
        <v>0</v>
      </c>
      <c r="AB44" s="5">
        <f>SUMIFS(Data!$A:$A, Data!$I:$I,$A44,Data!$C:$C,AB$1,Data!$D:$D,AB$2) + SUMIFS(Data!$A:$A, Data!$J:$J,$A44,Data!$C:$C,AB$1,Data!$D:$D,AB$2)</f>
        <v>0</v>
      </c>
      <c r="AC44" s="5">
        <f>SUMIFS(Data!$A:$A, Data!$I:$I,$A44,Data!$C:$C,AC$1,Data!$D:$D,AC$2) + SUMIFS(Data!$A:$A, Data!$J:$J,$A44,Data!$C:$C,AC$1,Data!$D:$D,AC$2)</f>
        <v>0</v>
      </c>
      <c r="AD44" s="5">
        <f>SUMIFS(Data!$A:$A, Data!$I:$I,$A44,Data!$C:$C,AD$1,Data!$D:$D,AD$2) + SUMIFS(Data!$A:$A, Data!$J:$J,$A44,Data!$C:$C,AD$1,Data!$D:$D,AD$2)</f>
        <v>0</v>
      </c>
      <c r="AE44" s="5">
        <f>SUMIFS(Data!$A:$A, Data!$I:$I,$A44,Data!$C:$C,AE$1,Data!$D:$D,AE$2) + SUMIFS(Data!$A:$A, Data!$J:$J,$A44,Data!$C:$C,AE$1,Data!$D:$D,AE$2)</f>
        <v>0</v>
      </c>
      <c r="AF44" s="5">
        <f>SUMIFS(Data!$A:$A, Data!$I:$I,$A44,Data!$C:$C,AF$1,Data!$D:$D,AF$2) + SUMIFS(Data!$A:$A, Data!$J:$J,$A44,Data!$C:$C,AF$1,Data!$D:$D,AF$2)</f>
        <v>0</v>
      </c>
      <c r="AG44" s="5">
        <f>SUMIFS(Data!$A:$A, Data!$I:$I,$A44,Data!$C:$C,AG$1,Data!$D:$D,AG$2) + SUMIFS(Data!$A:$A, Data!$J:$J,$A44,Data!$C:$C,AG$1,Data!$D:$D,AG$2)</f>
        <v>0</v>
      </c>
      <c r="AH44" s="5">
        <f>SUMIFS(Data!$A:$A, Data!$I:$I,$A44,Data!$C:$C,AH$1,Data!$D:$D,AH$2) + SUMIFS(Data!$A:$A, Data!$J:$J,$A44,Data!$C:$C,AH$1,Data!$D:$D,AH$2)</f>
        <v>0</v>
      </c>
      <c r="AI44" s="5">
        <f>SUMIFS(Data!$A:$A, Data!$I:$I,$A44,Data!$C:$C,AI$1,Data!$D:$D,AI$2) + SUMIFS(Data!$A:$A, Data!$J:$J,$A44,Data!$C:$C,AI$1,Data!$D:$D,AI$2)</f>
        <v>0</v>
      </c>
      <c r="AJ44" s="5">
        <f>SUMIFS(Data!$A:$A, Data!$I:$I,$A44,Data!$C:$C,AJ$1,Data!$D:$D,AJ$2) + SUMIFS(Data!$A:$A, Data!$J:$J,$A44,Data!$C:$C,AJ$1,Data!$D:$D,AJ$2)</f>
        <v>0</v>
      </c>
      <c r="AK44" s="5">
        <f>SUMIFS(Data!$A:$A, Data!$I:$I,$A44,Data!$C:$C,AK$1,Data!$D:$D,AK$2) + SUMIFS(Data!$A:$A, Data!$J:$J,$A44,Data!$C:$C,AK$1,Data!$D:$D,AK$2)</f>
        <v>0</v>
      </c>
      <c r="AL44" s="5">
        <f>SUMIFS(Data!$A:$A, Data!$I:$I,$A44,Data!$C:$C,AL$1,Data!$D:$D,AL$2) + SUMIFS(Data!$A:$A, Data!$J:$J,$A44,Data!$C:$C,AL$1,Data!$D:$D,AL$2)</f>
        <v>0</v>
      </c>
      <c r="AM44" s="5">
        <f>SUMIFS(Data!$A:$A, Data!$I:$I,$A44,Data!$C:$C,AM$1,Data!$D:$D,AM$2) + SUMIFS(Data!$A:$A, Data!$J:$J,$A44,Data!$C:$C,AM$1,Data!$D:$D,AM$2)</f>
        <v>0</v>
      </c>
      <c r="AN44" s="5">
        <f>SUMIFS(Data!$A:$A, Data!$I:$I,$A44,Data!$C:$C,AN$1,Data!$D:$D,AN$2) + SUMIFS(Data!$A:$A, Data!$J:$J,$A44,Data!$C:$C,AN$1,Data!$D:$D,AN$2)</f>
        <v>0</v>
      </c>
      <c r="AO44" s="5">
        <f>SUMIFS(Data!$A:$A, Data!$I:$I,$A44,Data!$C:$C,AO$1,Data!$D:$D,AO$2) + SUMIFS(Data!$A:$A, Data!$J:$J,$A44,Data!$C:$C,AO$1,Data!$D:$D,AO$2)</f>
        <v>0</v>
      </c>
      <c r="AP44" s="5">
        <f>SUMIFS(Data!$A:$A, Data!$I:$I,$A44,Data!$C:$C,AP$1,Data!$D:$D,AP$2) + SUMIFS(Data!$A:$A, Data!$J:$J,$A44,Data!$C:$C,AP$1,Data!$D:$D,AP$2)</f>
        <v>0</v>
      </c>
      <c r="AQ44" s="5">
        <f>SUMIFS(Data!$A:$A, Data!$I:$I,$A44,Data!$C:$C,AQ$1,Data!$D:$D,AQ$2) + SUMIFS(Data!$A:$A, Data!$J:$J,$A44,Data!$C:$C,AQ$1,Data!$D:$D,AQ$2)</f>
        <v>0</v>
      </c>
      <c r="AR44" s="5">
        <f>SUMIFS(Data!$A:$A, Data!$I:$I,$A44,Data!$C:$C,AR$1,Data!$D:$D,AR$2) + SUMIFS(Data!$A:$A, Data!$J:$J,$A44,Data!$C:$C,AR$1,Data!$D:$D,AR$2)</f>
        <v>0</v>
      </c>
      <c r="AS44" s="5">
        <f>SUMIFS(Data!$A:$A, Data!$I:$I,$A44,Data!$C:$C,AS$1,Data!$D:$D,AS$2) + SUMIFS(Data!$A:$A, Data!$J:$J,$A44,Data!$C:$C,AS$1,Data!$D:$D,AS$2)</f>
        <v>0</v>
      </c>
      <c r="AT44" s="5">
        <f>SUMIFS(Data!$A:$A, Data!$I:$I,$A44,Data!$C:$C,AT$1,Data!$D:$D,AT$2) + SUMIFS(Data!$A:$A, Data!$J:$J,$A44,Data!$C:$C,AT$1,Data!$D:$D,AT$2)</f>
        <v>0</v>
      </c>
      <c r="AU44" s="5">
        <f>SUMIFS(Data!$A:$A, Data!$I:$I,$A44,Data!$C:$C,AU$1,Data!$D:$D,AU$2) + SUMIFS(Data!$A:$A, Data!$J:$J,$A44,Data!$C:$C,AU$1,Data!$D:$D,AU$2)</f>
        <v>0</v>
      </c>
      <c r="AV44" s="5">
        <f>SUMIFS(Data!$A:$A, Data!$I:$I,$A44,Data!$C:$C,AV$1,Data!$D:$D,AV$2) + SUMIFS(Data!$A:$A, Data!$J:$J,$A44,Data!$C:$C,AV$1,Data!$D:$D,AV$2)</f>
        <v>0</v>
      </c>
      <c r="AW44" s="5">
        <f>SUMIFS(Data!$A:$A, Data!$I:$I,$A44,Data!$C:$C,AW$1,Data!$D:$D,AW$2) + SUMIFS(Data!$A:$A, Data!$J:$J,$A44,Data!$C:$C,AW$1,Data!$D:$D,AW$2)</f>
        <v>11</v>
      </c>
      <c r="AX44" s="5">
        <f>SUMIFS(Data!$A:$A, Data!$I:$I,$A44,Data!$C:$C,AX$1,Data!$D:$D,AX$2) + SUMIFS(Data!$A:$A, Data!$J:$J,$A44,Data!$C:$C,AX$1,Data!$D:$D,AX$2)</f>
        <v>0</v>
      </c>
      <c r="AY44" s="5">
        <f>SUMIFS(Data!$A:$A, Data!$I:$I,$A44,Data!$C:$C,AY$1,Data!$D:$D,AY$2) + SUMIFS(Data!$A:$A, Data!$J:$J,$A44,Data!$C:$C,AY$1,Data!$D:$D,AY$2)</f>
        <v>0</v>
      </c>
      <c r="AZ44" s="5">
        <f>SUMIFS(Data!$A:$A, Data!$I:$I,$A44,Data!$C:$C,AZ$1,Data!$D:$D,AZ$2) + SUMIFS(Data!$A:$A, Data!$J:$J,$A44,Data!$C:$C,AZ$1,Data!$D:$D,AZ$2)</f>
        <v>0</v>
      </c>
      <c r="BA44" s="5">
        <f>SUMIFS(Data!$A:$A, Data!$I:$I,$A44,Data!$C:$C,BA$1,Data!$D:$D,BA$2) + SUMIFS(Data!$A:$A, Data!$J:$J,$A44,Data!$C:$C,BA$1,Data!$D:$D,BA$2)</f>
        <v>0</v>
      </c>
      <c r="BB44" s="5">
        <f>SUMIFS(Data!$A:$A, Data!$I:$I,$A44,Data!$C:$C,BB$1,Data!$D:$D,BB$2) + SUMIFS(Data!$A:$A, Data!$J:$J,$A44,Data!$C:$C,BB$1,Data!$D:$D,BB$2)</f>
        <v>0</v>
      </c>
      <c r="BC44" s="5">
        <f>SUMIFS(Data!$A:$A, Data!$I:$I,$A44,Data!$C:$C,BC$1,Data!$D:$D,BC$2) + SUMIFS(Data!$A:$A, Data!$J:$J,$A44,Data!$C:$C,BC$1,Data!$D:$D,BC$2)</f>
        <v>0</v>
      </c>
      <c r="BD44" s="5">
        <f>SUMIFS(Data!$A:$A, Data!$I:$I,$A44,Data!$C:$C,BD$1,Data!$D:$D,BD$2) + SUMIFS(Data!$A:$A, Data!$J:$J,$A44,Data!$C:$C,BD$1,Data!$D:$D,BD$2)</f>
        <v>0</v>
      </c>
      <c r="BE44" s="5">
        <f>SUMIFS(Data!$A:$A, Data!$I:$I,$A44,Data!$C:$C,BE$1,Data!$D:$D,BE$2) + SUMIFS(Data!$A:$A, Data!$J:$J,$A44,Data!$C:$C,BE$1,Data!$D:$D,BE$2)</f>
        <v>0</v>
      </c>
      <c r="BF44" s="5">
        <f>SUMIFS(Data!$A:$A, Data!$I:$I,$A44,Data!$C:$C,BF$1,Data!$D:$D,BF$2) + SUMIFS(Data!$A:$A, Data!$J:$J,$A44,Data!$C:$C,BF$1,Data!$D:$D,BF$2)</f>
        <v>0</v>
      </c>
      <c r="BG44" s="5">
        <f>SUMIFS(Data!$A:$A, Data!$I:$I,$A44,Data!$C:$C,BG$1,Data!$D:$D,BG$2) + SUMIFS(Data!$A:$A, Data!$J:$J,$A44,Data!$C:$C,BG$1,Data!$D:$D,BG$2)</f>
        <v>0</v>
      </c>
      <c r="BH44" s="5">
        <f>SUMIFS(Data!$A:$A, Data!$I:$I,$A44,Data!$C:$C,BH$1,Data!$D:$D,BH$2) + SUMIFS(Data!$A:$A, Data!$J:$J,$A44,Data!$C:$C,BH$1,Data!$D:$D,BH$2)</f>
        <v>0</v>
      </c>
      <c r="BI44" s="5">
        <f>SUMIFS(Data!$A:$A, Data!$I:$I,$A44,Data!$C:$C,BI$1,Data!$D:$D,BI$2) + SUMIFS(Data!$A:$A, Data!$J:$J,$A44,Data!$C:$C,BI$1,Data!$D:$D,BI$2)</f>
        <v>0</v>
      </c>
      <c r="BJ44" s="5">
        <f>SUMIFS(Data!$A:$A, Data!$I:$I,$A44,Data!$C:$C,BJ$1,Data!$D:$D,BJ$2) + SUMIFS(Data!$A:$A, Data!$J:$J,$A44,Data!$C:$C,BJ$1,Data!$D:$D,BJ$2)</f>
        <v>0</v>
      </c>
      <c r="BK44" s="5">
        <f>SUMIFS(Data!$A:$A, Data!$I:$I,$A44,Data!$C:$C,BK$1,Data!$D:$D,BK$2) + SUMIFS(Data!$A:$A, Data!$J:$J,$A44,Data!$C:$C,BK$1,Data!$D:$D,BK$2)</f>
        <v>0</v>
      </c>
      <c r="BL44" s="5">
        <f>SUMIFS(Data!$A:$A, Data!$I:$I,$A44,Data!$C:$C,BL$1,Data!$D:$D,BL$2) + SUMIFS(Data!$A:$A, Data!$J:$J,$A44,Data!$C:$C,BL$1,Data!$D:$D,BL$2)</f>
        <v>0</v>
      </c>
      <c r="BM44" s="5">
        <f>SUMIFS(Data!$A:$A, Data!$I:$I,$A44,Data!$C:$C,BM$1,Data!$D:$D,BM$2) + SUMIFS(Data!$A:$A, Data!$J:$J,$A44,Data!$C:$C,BM$1,Data!$D:$D,BM$2)</f>
        <v>0</v>
      </c>
      <c r="BN44" s="5">
        <f>SUMIFS(Data!$A:$A, Data!$I:$I,$A44,Data!$C:$C,BN$1,Data!$D:$D,BN$2) + SUMIFS(Data!$A:$A, Data!$J:$J,$A44,Data!$C:$C,BN$1,Data!$D:$D,BN$2)</f>
        <v>0</v>
      </c>
      <c r="BO44" s="5">
        <f>SUMIFS(Data!$A:$A, Data!$I:$I,$A44,Data!$C:$C,BO$1,Data!$D:$D,BO$2) + SUMIFS(Data!$A:$A, Data!$J:$J,$A44,Data!$C:$C,BO$1,Data!$D:$D,BO$2)</f>
        <v>0</v>
      </c>
      <c r="BP44" s="5">
        <f>SUMIFS(Data!$A:$A, Data!$I:$I,$A44,Data!$C:$C,BP$1,Data!$D:$D,BP$2) + SUMIFS(Data!$A:$A, Data!$J:$J,$A44,Data!$C:$C,BP$1,Data!$D:$D,BP$2)</f>
        <v>0</v>
      </c>
      <c r="BQ44" s="5">
        <f>SUMIFS(Data!$A:$A, Data!$I:$I,$A44,Data!$C:$C,BQ$1,Data!$D:$D,BQ$2) + SUMIFS(Data!$A:$A, Data!$J:$J,$A44,Data!$C:$C,BQ$1,Data!$D:$D,BQ$2)</f>
        <v>0</v>
      </c>
      <c r="BR44" s="5">
        <f>SUMIFS(Data!$A:$A, Data!$I:$I,$A44,Data!$C:$C,BR$1,Data!$D:$D,BR$2) + SUMIFS(Data!$A:$A, Data!$J:$J,$A44,Data!$C:$C,BR$1,Data!$D:$D,BR$2)</f>
        <v>0</v>
      </c>
      <c r="BS44" s="5">
        <f>SUMIFS(Data!$A:$A, Data!$I:$I,$A44,Data!$C:$C,BS$1,Data!$D:$D,BS$2) + SUMIFS(Data!$A:$A, Data!$J:$J,$A44,Data!$C:$C,BS$1,Data!$D:$D,BS$2)</f>
        <v>0</v>
      </c>
      <c r="BT44" s="5">
        <f>SUMIFS(Data!$A:$A, Data!$I:$I,$A44,Data!$C:$C,BT$1,Data!$D:$D,BT$2) + SUMIFS(Data!$A:$A, Data!$J:$J,$A44,Data!$C:$C,BT$1,Data!$D:$D,BT$2)</f>
        <v>0</v>
      </c>
      <c r="BU44" s="5">
        <f>SUMIFS(Data!$A:$A, Data!$I:$I,$A44,Data!$C:$C,BU$1,Data!$D:$D,BU$2) + SUMIFS(Data!$A:$A, Data!$J:$J,$A44,Data!$C:$C,BU$1,Data!$D:$D,BU$2)</f>
        <v>0</v>
      </c>
      <c r="BV44" s="5">
        <f>SUMIFS(Data!$A:$A, Data!$I:$I,$A44,Data!$C:$C,BV$1,Data!$D:$D,BV$2) + SUMIFS(Data!$A:$A, Data!$J:$J,$A44,Data!$C:$C,BV$1,Data!$D:$D,BV$2)</f>
        <v>0</v>
      </c>
      <c r="BW44" s="5">
        <f>SUMIFS(Data!$A:$A, Data!$I:$I,$A44,Data!$C:$C,BW$1,Data!$D:$D,BW$2) + SUMIFS(Data!$A:$A, Data!$J:$J,$A44,Data!$C:$C,BW$1,Data!$D:$D,BW$2)</f>
        <v>0</v>
      </c>
      <c r="BX44" s="5">
        <f>SUMIFS(Data!$A:$A, Data!$I:$I,$A44,Data!$C:$C,BX$1,Data!$D:$D,BX$2) + SUMIFS(Data!$A:$A, Data!$J:$J,$A44,Data!$C:$C,BX$1,Data!$D:$D,BX$2)</f>
        <v>0</v>
      </c>
      <c r="BY44" s="5">
        <f>SUMIFS(Data!$A:$A, Data!$I:$I,$A44,Data!$C:$C,BY$1,Data!$D:$D,BY$2) + SUMIFS(Data!$A:$A, Data!$J:$J,$A44,Data!$C:$C,BY$1,Data!$D:$D,BY$2)</f>
        <v>0</v>
      </c>
      <c r="BZ44" s="5">
        <f>SUMIFS(Data!$A:$A, Data!$I:$I,$A44,Data!$C:$C,BZ$1,Data!$D:$D,BZ$2) + SUMIFS(Data!$A:$A, Data!$J:$J,$A44,Data!$C:$C,BZ$1,Data!$D:$D,BZ$2)</f>
        <v>0</v>
      </c>
      <c r="CA44" s="5">
        <f>SUMIFS(Data!$A:$A, Data!$I:$I,$A44,Data!$C:$C,CA$1,Data!$D:$D,CA$2) + SUMIFS(Data!$A:$A, Data!$J:$J,$A44,Data!$C:$C,CA$1,Data!$D:$D,CA$2)</f>
        <v>0</v>
      </c>
      <c r="CB44" s="5">
        <f>SUMIFS(Data!$A:$A, Data!$I:$I,$A44,Data!$C:$C,CB$1,Data!$D:$D,CB$2) + SUMIFS(Data!$A:$A, Data!$J:$J,$A44,Data!$C:$C,CB$1,Data!$D:$D,CB$2)</f>
        <v>0</v>
      </c>
      <c r="CC44" s="5">
        <f>SUMIFS(Data!$A:$A, Data!$I:$I,$A44,Data!$C:$C,CC$1,Data!$D:$D,CC$2) + SUMIFS(Data!$A:$A, Data!$J:$J,$A44,Data!$C:$C,CC$1,Data!$D:$D,CC$2)</f>
        <v>0</v>
      </c>
      <c r="CD44" s="5">
        <f>SUMIFS(Data!$A:$A, Data!$I:$I,$A44,Data!$C:$C,CD$1,Data!$D:$D,CD$2) + SUMIFS(Data!$A:$A, Data!$J:$J,$A44,Data!$C:$C,CD$1,Data!$D:$D,CD$2)</f>
        <v>0</v>
      </c>
      <c r="CE44" s="5">
        <f>SUMIFS(Data!$A:$A, Data!$I:$I,$A44,Data!$C:$C,CE$1,Data!$D:$D,CE$2) + SUMIFS(Data!$A:$A, Data!$J:$J,$A44,Data!$C:$C,CE$1,Data!$D:$D,CE$2)</f>
        <v>0</v>
      </c>
      <c r="CF44" s="5">
        <f>SUMIFS(Data!$A:$A, Data!$I:$I,$A44,Data!$C:$C,CF$1,Data!$D:$D,CF$2) + SUMIFS(Data!$A:$A, Data!$J:$J,$A44,Data!$C:$C,CF$1,Data!$D:$D,CF$2)</f>
        <v>0</v>
      </c>
      <c r="CG44" s="5">
        <f>SUMIFS(Data!$A:$A, Data!$I:$I,$A44,Data!$C:$C,CG$1,Data!$D:$D,CG$2) + SUMIFS(Data!$A:$A, Data!$J:$J,$A44,Data!$C:$C,CG$1,Data!$D:$D,CG$2)</f>
        <v>0</v>
      </c>
      <c r="CH44" s="5">
        <f>SUMIFS(Data!$A:$A, Data!$I:$I,$A44,Data!$C:$C,CH$1,Data!$D:$D,CH$2) + SUMIFS(Data!$A:$A, Data!$J:$J,$A44,Data!$C:$C,CH$1,Data!$D:$D,CH$2)</f>
        <v>0</v>
      </c>
      <c r="CI44" s="5">
        <f>SUMIFS(Data!$A:$A, Data!$I:$I,$A44,Data!$C:$C,CI$1,Data!$D:$D,CI$2) + SUMIFS(Data!$A:$A, Data!$J:$J,$A44,Data!$C:$C,CI$1,Data!$D:$D,CI$2)</f>
        <v>0</v>
      </c>
      <c r="CJ44" s="5">
        <f>SUMIFS(Data!$A:$A, Data!$I:$I,$A44,Data!$C:$C,CJ$1,Data!$D:$D,CJ$2) + SUMIFS(Data!$A:$A, Data!$J:$J,$A44,Data!$C:$C,CJ$1,Data!$D:$D,CJ$2)</f>
        <v>0</v>
      </c>
      <c r="CK44" s="5">
        <f>SUMIFS(Data!$A:$A, Data!$I:$I,$A44,Data!$C:$C,CK$1,Data!$D:$D,CK$2) + SUMIFS(Data!$A:$A, Data!$J:$J,$A44,Data!$C:$C,CK$1,Data!$D:$D,CK$2)</f>
        <v>0</v>
      </c>
      <c r="CL44" s="5">
        <f>SUMIFS(Data!$A:$A, Data!$I:$I,$A44,Data!$C:$C,CL$1,Data!$D:$D,CL$2) + SUMIFS(Data!$A:$A, Data!$J:$J,$A44,Data!$C:$C,CL$1,Data!$D:$D,CL$2)</f>
        <v>0</v>
      </c>
      <c r="CM44" s="5">
        <f>SUMIFS(Data!$A:$A, Data!$I:$I,$A44,Data!$C:$C,CM$1,Data!$D:$D,CM$2) + SUMIFS(Data!$A:$A, Data!$J:$J,$A44,Data!$C:$C,CM$1,Data!$D:$D,CM$2)</f>
        <v>0</v>
      </c>
      <c r="CN44" s="5">
        <f>SUMIFS(Data!$A:$A, Data!$I:$I,$A44,Data!$C:$C,CN$1,Data!$D:$D,CN$2) + SUMIFS(Data!$A:$A, Data!$J:$J,$A44,Data!$C:$C,CN$1,Data!$D:$D,CN$2)</f>
        <v>0</v>
      </c>
      <c r="CO44" s="5">
        <f>SUMIFS(Data!$A:$A, Data!$I:$I,$A44,Data!$C:$C,CO$1,Data!$D:$D,CO$2) + SUMIFS(Data!$A:$A, Data!$J:$J,$A44,Data!$C:$C,CO$1,Data!$D:$D,CO$2)</f>
        <v>0</v>
      </c>
      <c r="CP44" s="5">
        <f>SUMIFS(Data!$A:$A, Data!$I:$I,$A44,Data!$C:$C,CP$1,Data!$D:$D,CP$2) + SUMIFS(Data!$A:$A, Data!$J:$J,$A44,Data!$C:$C,CP$1,Data!$D:$D,CP$2)</f>
        <v>0</v>
      </c>
      <c r="CQ44" s="5">
        <f>SUMIFS(Data!$A:$A, Data!$I:$I,$A44,Data!$C:$C,CQ$1,Data!$D:$D,CQ$2) + SUMIFS(Data!$A:$A, Data!$J:$J,$A44,Data!$C:$C,CQ$1,Data!$D:$D,CQ$2)</f>
        <v>0</v>
      </c>
      <c r="CR44" s="5">
        <f>SUMIFS(Data!$A:$A, Data!$I:$I,$A44,Data!$C:$C,CR$1,Data!$D:$D,CR$2) + SUMIFS(Data!$A:$A, Data!$J:$J,$A44,Data!$C:$C,CR$1,Data!$D:$D,CR$2)</f>
        <v>0</v>
      </c>
      <c r="CS44" s="5">
        <f>SUMIFS(Data!$A:$A, Data!$I:$I,$A44,Data!$C:$C,CS$1,Data!$D:$D,CS$2) + SUMIFS(Data!$A:$A, Data!$J:$J,$A44,Data!$C:$C,CS$1,Data!$D:$D,CS$2)</f>
        <v>0</v>
      </c>
      <c r="CT44" s="5">
        <f>SUMIFS(Data!$A:$A, Data!$I:$I,$A44,Data!$C:$C,CT$1,Data!$D:$D,CT$2) + SUMIFS(Data!$A:$A, Data!$J:$J,$A44,Data!$C:$C,CT$1,Data!$D:$D,CT$2)</f>
        <v>0</v>
      </c>
      <c r="CU44" s="5">
        <f>SUMIFS(Data!$A:$A, Data!$I:$I,$A44,Data!$C:$C,CU$1,Data!$D:$D,CU$2) + SUMIFS(Data!$A:$A, Data!$J:$J,$A44,Data!$C:$C,CU$1,Data!$D:$D,CU$2)</f>
        <v>1</v>
      </c>
      <c r="CV44" s="5">
        <f>SUMIFS(Data!$A:$A, Data!$I:$I,$A44,Data!$C:$C,CV$1,Data!$D:$D,CV$2) + SUMIFS(Data!$A:$A, Data!$J:$J,$A44,Data!$C:$C,CV$1,Data!$D:$D,CV$2)</f>
        <v>0</v>
      </c>
      <c r="CW44" s="5">
        <f t="shared" ref="CW44:CX44" si="43">SUMIF($B$2:$CV$2,CW$2, $B44:$CV44)</f>
        <v>12</v>
      </c>
      <c r="CX44" s="5">
        <f t="shared" si="43"/>
        <v>2</v>
      </c>
      <c r="CY44" s="5">
        <f t="shared" si="3"/>
        <v>14</v>
      </c>
    </row>
    <row r="45">
      <c r="A45" s="5" t="str">
        <f>Countries!A43</f>
        <v>IRI</v>
      </c>
      <c r="B45" s="5">
        <f>SUMIFS(Data!$A:$A, Data!$I:$I,$A45,Data!$C:$C,B$1,Data!$D:$D,B$2) + SUMIFS(Data!$A:$A, Data!$J:$J,$A45,Data!$C:$C,B$1,Data!$D:$D,B$2)</f>
        <v>0</v>
      </c>
      <c r="C45" s="5">
        <f>SUMIFS(Data!$A:$A, Data!$I:$I,$A45,Data!$C:$C,C$1,Data!$D:$D,C$2) + SUMIFS(Data!$A:$A, Data!$J:$J,$A45,Data!$C:$C,C$1,Data!$D:$D,C$2)</f>
        <v>0</v>
      </c>
      <c r="D45" s="5">
        <f>SUMIFS(Data!$A:$A, Data!$I:$I,$A45,Data!$C:$C,D$1,Data!$D:$D,D$2) + SUMIFS(Data!$A:$A, Data!$J:$J,$A45,Data!$C:$C,D$1,Data!$D:$D,D$2)</f>
        <v>0</v>
      </c>
      <c r="E45" s="5">
        <f>SUMIFS(Data!$A:$A, Data!$I:$I,$A45,Data!$C:$C,E$1,Data!$D:$D,E$2) + SUMIFS(Data!$A:$A, Data!$J:$J,$A45,Data!$C:$C,E$1,Data!$D:$D,E$2)</f>
        <v>0</v>
      </c>
      <c r="F45" s="5">
        <f>SUMIFS(Data!$A:$A, Data!$I:$I,$A45,Data!$C:$C,F$1,Data!$D:$D,F$2) + SUMIFS(Data!$A:$A, Data!$J:$J,$A45,Data!$C:$C,F$1,Data!$D:$D,F$2)</f>
        <v>0</v>
      </c>
      <c r="G45" s="5">
        <f>SUMIFS(Data!$A:$A, Data!$I:$I,$A45,Data!$C:$C,G$1,Data!$D:$D,G$2) + SUMIFS(Data!$A:$A, Data!$J:$J,$A45,Data!$C:$C,G$1,Data!$D:$D,G$2)</f>
        <v>0</v>
      </c>
      <c r="H45" s="5">
        <f>SUMIFS(Data!$A:$A, Data!$I:$I,$A45,Data!$C:$C,H$1,Data!$D:$D,H$2) + SUMIFS(Data!$A:$A, Data!$J:$J,$A45,Data!$C:$C,H$1,Data!$D:$D,H$2)</f>
        <v>0</v>
      </c>
      <c r="I45" s="5">
        <f>SUMIFS(Data!$A:$A, Data!$I:$I,$A45,Data!$C:$C,I$1,Data!$D:$D,I$2) + SUMIFS(Data!$A:$A, Data!$J:$J,$A45,Data!$C:$C,I$1,Data!$D:$D,I$2)</f>
        <v>0</v>
      </c>
      <c r="J45" s="5">
        <f>SUMIFS(Data!$A:$A, Data!$I:$I,$A45,Data!$C:$C,J$1,Data!$D:$D,J$2) + SUMIFS(Data!$A:$A, Data!$J:$J,$A45,Data!$C:$C,J$1,Data!$D:$D,J$2)</f>
        <v>0</v>
      </c>
      <c r="K45" s="5">
        <f>SUMIFS(Data!$A:$A, Data!$I:$I,$A45,Data!$C:$C,K$1,Data!$D:$D,K$2) + SUMIFS(Data!$A:$A, Data!$J:$J,$A45,Data!$C:$C,K$1,Data!$D:$D,K$2)</f>
        <v>0</v>
      </c>
      <c r="L45" s="5">
        <f>SUMIFS(Data!$A:$A, Data!$I:$I,$A45,Data!$C:$C,L$1,Data!$D:$D,L$2) + SUMIFS(Data!$A:$A, Data!$J:$J,$A45,Data!$C:$C,L$1,Data!$D:$D,L$2)</f>
        <v>0</v>
      </c>
      <c r="M45" s="5">
        <f>SUMIFS(Data!$A:$A, Data!$I:$I,$A45,Data!$C:$C,M$1,Data!$D:$D,M$2) + SUMIFS(Data!$A:$A, Data!$J:$J,$A45,Data!$C:$C,M$1,Data!$D:$D,M$2)</f>
        <v>0</v>
      </c>
      <c r="N45" s="5">
        <f>SUMIFS(Data!$A:$A, Data!$I:$I,$A45,Data!$C:$C,N$1,Data!$D:$D,N$2) + SUMIFS(Data!$A:$A, Data!$J:$J,$A45,Data!$C:$C,N$1,Data!$D:$D,N$2)</f>
        <v>0</v>
      </c>
      <c r="O45" s="5">
        <f>SUMIFS(Data!$A:$A, Data!$I:$I,$A45,Data!$C:$C,O$1,Data!$D:$D,O$2) + SUMIFS(Data!$A:$A, Data!$J:$J,$A45,Data!$C:$C,O$1,Data!$D:$D,O$2)</f>
        <v>0</v>
      </c>
      <c r="P45" s="5">
        <f>SUMIFS(Data!$A:$A, Data!$I:$I,$A45,Data!$C:$C,P$1,Data!$D:$D,P$2) + SUMIFS(Data!$A:$A, Data!$J:$J,$A45,Data!$C:$C,P$1,Data!$D:$D,P$2)</f>
        <v>0</v>
      </c>
      <c r="Q45" s="5">
        <f>SUMIFS(Data!$A:$A, Data!$I:$I,$A45,Data!$C:$C,Q$1,Data!$D:$D,Q$2) + SUMIFS(Data!$A:$A, Data!$J:$J,$A45,Data!$C:$C,Q$1,Data!$D:$D,Q$2)</f>
        <v>0</v>
      </c>
      <c r="R45" s="5">
        <f>SUMIFS(Data!$A:$A, Data!$I:$I,$A45,Data!$C:$C,R$1,Data!$D:$D,R$2) + SUMIFS(Data!$A:$A, Data!$J:$J,$A45,Data!$C:$C,R$1,Data!$D:$D,R$2)</f>
        <v>0</v>
      </c>
      <c r="S45" s="5">
        <f>SUMIFS(Data!$A:$A, Data!$I:$I,$A45,Data!$C:$C,S$1,Data!$D:$D,S$2) + SUMIFS(Data!$A:$A, Data!$J:$J,$A45,Data!$C:$C,S$1,Data!$D:$D,S$2)</f>
        <v>0</v>
      </c>
      <c r="T45" s="5">
        <f>SUMIFS(Data!$A:$A, Data!$I:$I,$A45,Data!$C:$C,T$1,Data!$D:$D,T$2) + SUMIFS(Data!$A:$A, Data!$J:$J,$A45,Data!$C:$C,T$1,Data!$D:$D,T$2)</f>
        <v>0</v>
      </c>
      <c r="U45" s="5">
        <f>SUMIFS(Data!$A:$A, Data!$I:$I,$A45,Data!$C:$C,U$1,Data!$D:$D,U$2) + SUMIFS(Data!$A:$A, Data!$J:$J,$A45,Data!$C:$C,U$1,Data!$D:$D,U$2)</f>
        <v>0</v>
      </c>
      <c r="V45" s="5">
        <f>SUMIFS(Data!$A:$A, Data!$I:$I,$A45,Data!$C:$C,V$1,Data!$D:$D,V$2) + SUMIFS(Data!$A:$A, Data!$J:$J,$A45,Data!$C:$C,V$1,Data!$D:$D,V$2)</f>
        <v>0</v>
      </c>
      <c r="W45" s="5">
        <f>SUMIFS(Data!$A:$A, Data!$I:$I,$A45,Data!$C:$C,W$1,Data!$D:$D,W$2) + SUMIFS(Data!$A:$A, Data!$J:$J,$A45,Data!$C:$C,W$1,Data!$D:$D,W$2)</f>
        <v>0</v>
      </c>
      <c r="X45" s="5">
        <f>SUMIFS(Data!$A:$A, Data!$I:$I,$A45,Data!$C:$C,X$1,Data!$D:$D,X$2) + SUMIFS(Data!$A:$A, Data!$J:$J,$A45,Data!$C:$C,X$1,Data!$D:$D,X$2)</f>
        <v>0</v>
      </c>
      <c r="Y45" s="5">
        <f>SUMIFS(Data!$A:$A, Data!$I:$I,$A45,Data!$C:$C,Y$1,Data!$D:$D,Y$2) + SUMIFS(Data!$A:$A, Data!$J:$J,$A45,Data!$C:$C,Y$1,Data!$D:$D,Y$2)</f>
        <v>0</v>
      </c>
      <c r="Z45" s="5">
        <f>SUMIFS(Data!$A:$A, Data!$I:$I,$A45,Data!$C:$C,Z$1,Data!$D:$D,Z$2) + SUMIFS(Data!$A:$A, Data!$J:$J,$A45,Data!$C:$C,Z$1,Data!$D:$D,Z$2)</f>
        <v>0</v>
      </c>
      <c r="AA45" s="5">
        <f>SUMIFS(Data!$A:$A, Data!$I:$I,$A45,Data!$C:$C,AA$1,Data!$D:$D,AA$2) + SUMIFS(Data!$A:$A, Data!$J:$J,$A45,Data!$C:$C,AA$1,Data!$D:$D,AA$2)</f>
        <v>0</v>
      </c>
      <c r="AB45" s="5">
        <f>SUMIFS(Data!$A:$A, Data!$I:$I,$A45,Data!$C:$C,AB$1,Data!$D:$D,AB$2) + SUMIFS(Data!$A:$A, Data!$J:$J,$A45,Data!$C:$C,AB$1,Data!$D:$D,AB$2)</f>
        <v>0</v>
      </c>
      <c r="AC45" s="5">
        <f>SUMIFS(Data!$A:$A, Data!$I:$I,$A45,Data!$C:$C,AC$1,Data!$D:$D,AC$2) + SUMIFS(Data!$A:$A, Data!$J:$J,$A45,Data!$C:$C,AC$1,Data!$D:$D,AC$2)</f>
        <v>0</v>
      </c>
      <c r="AD45" s="5">
        <f>SUMIFS(Data!$A:$A, Data!$I:$I,$A45,Data!$C:$C,AD$1,Data!$D:$D,AD$2) + SUMIFS(Data!$A:$A, Data!$J:$J,$A45,Data!$C:$C,AD$1,Data!$D:$D,AD$2)</f>
        <v>0</v>
      </c>
      <c r="AE45" s="5">
        <f>SUMIFS(Data!$A:$A, Data!$I:$I,$A45,Data!$C:$C,AE$1,Data!$D:$D,AE$2) + SUMIFS(Data!$A:$A, Data!$J:$J,$A45,Data!$C:$C,AE$1,Data!$D:$D,AE$2)</f>
        <v>0</v>
      </c>
      <c r="AF45" s="5">
        <f>SUMIFS(Data!$A:$A, Data!$I:$I,$A45,Data!$C:$C,AF$1,Data!$D:$D,AF$2) + SUMIFS(Data!$A:$A, Data!$J:$J,$A45,Data!$C:$C,AF$1,Data!$D:$D,AF$2)</f>
        <v>0</v>
      </c>
      <c r="AG45" s="5">
        <f>SUMIFS(Data!$A:$A, Data!$I:$I,$A45,Data!$C:$C,AG$1,Data!$D:$D,AG$2) + SUMIFS(Data!$A:$A, Data!$J:$J,$A45,Data!$C:$C,AG$1,Data!$D:$D,AG$2)</f>
        <v>0</v>
      </c>
      <c r="AH45" s="5">
        <f>SUMIFS(Data!$A:$A, Data!$I:$I,$A45,Data!$C:$C,AH$1,Data!$D:$D,AH$2) + SUMIFS(Data!$A:$A, Data!$J:$J,$A45,Data!$C:$C,AH$1,Data!$D:$D,AH$2)</f>
        <v>0</v>
      </c>
      <c r="AI45" s="5">
        <f>SUMIFS(Data!$A:$A, Data!$I:$I,$A45,Data!$C:$C,AI$1,Data!$D:$D,AI$2) + SUMIFS(Data!$A:$A, Data!$J:$J,$A45,Data!$C:$C,AI$1,Data!$D:$D,AI$2)</f>
        <v>0</v>
      </c>
      <c r="AJ45" s="5">
        <f>SUMIFS(Data!$A:$A, Data!$I:$I,$A45,Data!$C:$C,AJ$1,Data!$D:$D,AJ$2) + SUMIFS(Data!$A:$A, Data!$J:$J,$A45,Data!$C:$C,AJ$1,Data!$D:$D,AJ$2)</f>
        <v>0</v>
      </c>
      <c r="AK45" s="5">
        <f>SUMIFS(Data!$A:$A, Data!$I:$I,$A45,Data!$C:$C,AK$1,Data!$D:$D,AK$2) + SUMIFS(Data!$A:$A, Data!$J:$J,$A45,Data!$C:$C,AK$1,Data!$D:$D,AK$2)</f>
        <v>0</v>
      </c>
      <c r="AL45" s="5">
        <f>SUMIFS(Data!$A:$A, Data!$I:$I,$A45,Data!$C:$C,AL$1,Data!$D:$D,AL$2) + SUMIFS(Data!$A:$A, Data!$J:$J,$A45,Data!$C:$C,AL$1,Data!$D:$D,AL$2)</f>
        <v>0</v>
      </c>
      <c r="AM45" s="5">
        <f>SUMIFS(Data!$A:$A, Data!$I:$I,$A45,Data!$C:$C,AM$1,Data!$D:$D,AM$2) + SUMIFS(Data!$A:$A, Data!$J:$J,$A45,Data!$C:$C,AM$1,Data!$D:$D,AM$2)</f>
        <v>0</v>
      </c>
      <c r="AN45" s="5">
        <f>SUMIFS(Data!$A:$A, Data!$I:$I,$A45,Data!$C:$C,AN$1,Data!$D:$D,AN$2) + SUMIFS(Data!$A:$A, Data!$J:$J,$A45,Data!$C:$C,AN$1,Data!$D:$D,AN$2)</f>
        <v>0</v>
      </c>
      <c r="AO45" s="5">
        <f>SUMIFS(Data!$A:$A, Data!$I:$I,$A45,Data!$C:$C,AO$1,Data!$D:$D,AO$2) + SUMIFS(Data!$A:$A, Data!$J:$J,$A45,Data!$C:$C,AO$1,Data!$D:$D,AO$2)</f>
        <v>0</v>
      </c>
      <c r="AP45" s="5">
        <f>SUMIFS(Data!$A:$A, Data!$I:$I,$A45,Data!$C:$C,AP$1,Data!$D:$D,AP$2) + SUMIFS(Data!$A:$A, Data!$J:$J,$A45,Data!$C:$C,AP$1,Data!$D:$D,AP$2)</f>
        <v>0</v>
      </c>
      <c r="AQ45" s="5">
        <f>SUMIFS(Data!$A:$A, Data!$I:$I,$A45,Data!$C:$C,AQ$1,Data!$D:$D,AQ$2) + SUMIFS(Data!$A:$A, Data!$J:$J,$A45,Data!$C:$C,AQ$1,Data!$D:$D,AQ$2)</f>
        <v>0</v>
      </c>
      <c r="AR45" s="5">
        <f>SUMIFS(Data!$A:$A, Data!$I:$I,$A45,Data!$C:$C,AR$1,Data!$D:$D,AR$2) + SUMIFS(Data!$A:$A, Data!$J:$J,$A45,Data!$C:$C,AR$1,Data!$D:$D,AR$2)</f>
        <v>0</v>
      </c>
      <c r="AS45" s="5">
        <f>SUMIFS(Data!$A:$A, Data!$I:$I,$A45,Data!$C:$C,AS$1,Data!$D:$D,AS$2) + SUMIFS(Data!$A:$A, Data!$J:$J,$A45,Data!$C:$C,AS$1,Data!$D:$D,AS$2)</f>
        <v>0</v>
      </c>
      <c r="AT45" s="5">
        <f>SUMIFS(Data!$A:$A, Data!$I:$I,$A45,Data!$C:$C,AT$1,Data!$D:$D,AT$2) + SUMIFS(Data!$A:$A, Data!$J:$J,$A45,Data!$C:$C,AT$1,Data!$D:$D,AT$2)</f>
        <v>0</v>
      </c>
      <c r="AU45" s="5">
        <f>SUMIFS(Data!$A:$A, Data!$I:$I,$A45,Data!$C:$C,AU$1,Data!$D:$D,AU$2) + SUMIFS(Data!$A:$A, Data!$J:$J,$A45,Data!$C:$C,AU$1,Data!$D:$D,AU$2)</f>
        <v>0</v>
      </c>
      <c r="AV45" s="5">
        <f>SUMIFS(Data!$A:$A, Data!$I:$I,$A45,Data!$C:$C,AV$1,Data!$D:$D,AV$2) + SUMIFS(Data!$A:$A, Data!$J:$J,$A45,Data!$C:$C,AV$1,Data!$D:$D,AV$2)</f>
        <v>0</v>
      </c>
      <c r="AW45" s="5">
        <f>SUMIFS(Data!$A:$A, Data!$I:$I,$A45,Data!$C:$C,AW$1,Data!$D:$D,AW$2) + SUMIFS(Data!$A:$A, Data!$J:$J,$A45,Data!$C:$C,AW$1,Data!$D:$D,AW$2)</f>
        <v>0</v>
      </c>
      <c r="AX45" s="5">
        <f>SUMIFS(Data!$A:$A, Data!$I:$I,$A45,Data!$C:$C,AX$1,Data!$D:$D,AX$2) + SUMIFS(Data!$A:$A, Data!$J:$J,$A45,Data!$C:$C,AX$1,Data!$D:$D,AX$2)</f>
        <v>0</v>
      </c>
      <c r="AY45" s="5">
        <f>SUMIFS(Data!$A:$A, Data!$I:$I,$A45,Data!$C:$C,AY$1,Data!$D:$D,AY$2) + SUMIFS(Data!$A:$A, Data!$J:$J,$A45,Data!$C:$C,AY$1,Data!$D:$D,AY$2)</f>
        <v>0</v>
      </c>
      <c r="AZ45" s="5">
        <f>SUMIFS(Data!$A:$A, Data!$I:$I,$A45,Data!$C:$C,AZ$1,Data!$D:$D,AZ$2) + SUMIFS(Data!$A:$A, Data!$J:$J,$A45,Data!$C:$C,AZ$1,Data!$D:$D,AZ$2)</f>
        <v>0</v>
      </c>
      <c r="BA45" s="5">
        <f>SUMIFS(Data!$A:$A, Data!$I:$I,$A45,Data!$C:$C,BA$1,Data!$D:$D,BA$2) + SUMIFS(Data!$A:$A, Data!$J:$J,$A45,Data!$C:$C,BA$1,Data!$D:$D,BA$2)</f>
        <v>0</v>
      </c>
      <c r="BB45" s="5">
        <f>SUMIFS(Data!$A:$A, Data!$I:$I,$A45,Data!$C:$C,BB$1,Data!$D:$D,BB$2) + SUMIFS(Data!$A:$A, Data!$J:$J,$A45,Data!$C:$C,BB$1,Data!$D:$D,BB$2)</f>
        <v>0</v>
      </c>
      <c r="BC45" s="5">
        <f>SUMIFS(Data!$A:$A, Data!$I:$I,$A45,Data!$C:$C,BC$1,Data!$D:$D,BC$2) + SUMIFS(Data!$A:$A, Data!$J:$J,$A45,Data!$C:$C,BC$1,Data!$D:$D,BC$2)</f>
        <v>0</v>
      </c>
      <c r="BD45" s="5">
        <f>SUMIFS(Data!$A:$A, Data!$I:$I,$A45,Data!$C:$C,BD$1,Data!$D:$D,BD$2) + SUMIFS(Data!$A:$A, Data!$J:$J,$A45,Data!$C:$C,BD$1,Data!$D:$D,BD$2)</f>
        <v>0</v>
      </c>
      <c r="BE45" s="5">
        <f>SUMIFS(Data!$A:$A, Data!$I:$I,$A45,Data!$C:$C,BE$1,Data!$D:$D,BE$2) + SUMIFS(Data!$A:$A, Data!$J:$J,$A45,Data!$C:$C,BE$1,Data!$D:$D,BE$2)</f>
        <v>0</v>
      </c>
      <c r="BF45" s="5">
        <f>SUMIFS(Data!$A:$A, Data!$I:$I,$A45,Data!$C:$C,BF$1,Data!$D:$D,BF$2) + SUMIFS(Data!$A:$A, Data!$J:$J,$A45,Data!$C:$C,BF$1,Data!$D:$D,BF$2)</f>
        <v>0</v>
      </c>
      <c r="BG45" s="5">
        <f>SUMIFS(Data!$A:$A, Data!$I:$I,$A45,Data!$C:$C,BG$1,Data!$D:$D,BG$2) + SUMIFS(Data!$A:$A, Data!$J:$J,$A45,Data!$C:$C,BG$1,Data!$D:$D,BG$2)</f>
        <v>0</v>
      </c>
      <c r="BH45" s="5">
        <f>SUMIFS(Data!$A:$A, Data!$I:$I,$A45,Data!$C:$C,BH$1,Data!$D:$D,BH$2) + SUMIFS(Data!$A:$A, Data!$J:$J,$A45,Data!$C:$C,BH$1,Data!$D:$D,BH$2)</f>
        <v>0</v>
      </c>
      <c r="BI45" s="5">
        <f>SUMIFS(Data!$A:$A, Data!$I:$I,$A45,Data!$C:$C,BI$1,Data!$D:$D,BI$2) + SUMIFS(Data!$A:$A, Data!$J:$J,$A45,Data!$C:$C,BI$1,Data!$D:$D,BI$2)</f>
        <v>0</v>
      </c>
      <c r="BJ45" s="5">
        <f>SUMIFS(Data!$A:$A, Data!$I:$I,$A45,Data!$C:$C,BJ$1,Data!$D:$D,BJ$2) + SUMIFS(Data!$A:$A, Data!$J:$J,$A45,Data!$C:$C,BJ$1,Data!$D:$D,BJ$2)</f>
        <v>0</v>
      </c>
      <c r="BK45" s="5">
        <f>SUMIFS(Data!$A:$A, Data!$I:$I,$A45,Data!$C:$C,BK$1,Data!$D:$D,BK$2) + SUMIFS(Data!$A:$A, Data!$J:$J,$A45,Data!$C:$C,BK$1,Data!$D:$D,BK$2)</f>
        <v>0</v>
      </c>
      <c r="BL45" s="5">
        <f>SUMIFS(Data!$A:$A, Data!$I:$I,$A45,Data!$C:$C,BL$1,Data!$D:$D,BL$2) + SUMIFS(Data!$A:$A, Data!$J:$J,$A45,Data!$C:$C,BL$1,Data!$D:$D,BL$2)</f>
        <v>0</v>
      </c>
      <c r="BM45" s="5">
        <f>SUMIFS(Data!$A:$A, Data!$I:$I,$A45,Data!$C:$C,BM$1,Data!$D:$D,BM$2) + SUMIFS(Data!$A:$A, Data!$J:$J,$A45,Data!$C:$C,BM$1,Data!$D:$D,BM$2)</f>
        <v>0</v>
      </c>
      <c r="BN45" s="5">
        <f>SUMIFS(Data!$A:$A, Data!$I:$I,$A45,Data!$C:$C,BN$1,Data!$D:$D,BN$2) + SUMIFS(Data!$A:$A, Data!$J:$J,$A45,Data!$C:$C,BN$1,Data!$D:$D,BN$2)</f>
        <v>0</v>
      </c>
      <c r="BO45" s="5">
        <f>SUMIFS(Data!$A:$A, Data!$I:$I,$A45,Data!$C:$C,BO$1,Data!$D:$D,BO$2) + SUMIFS(Data!$A:$A, Data!$J:$J,$A45,Data!$C:$C,BO$1,Data!$D:$D,BO$2)</f>
        <v>0</v>
      </c>
      <c r="BP45" s="5">
        <f>SUMIFS(Data!$A:$A, Data!$I:$I,$A45,Data!$C:$C,BP$1,Data!$D:$D,BP$2) + SUMIFS(Data!$A:$A, Data!$J:$J,$A45,Data!$C:$C,BP$1,Data!$D:$D,BP$2)</f>
        <v>0</v>
      </c>
      <c r="BQ45" s="5">
        <f>SUMIFS(Data!$A:$A, Data!$I:$I,$A45,Data!$C:$C,BQ$1,Data!$D:$D,BQ$2) + SUMIFS(Data!$A:$A, Data!$J:$J,$A45,Data!$C:$C,BQ$1,Data!$D:$D,BQ$2)</f>
        <v>0</v>
      </c>
      <c r="BR45" s="5">
        <f>SUMIFS(Data!$A:$A, Data!$I:$I,$A45,Data!$C:$C,BR$1,Data!$D:$D,BR$2) + SUMIFS(Data!$A:$A, Data!$J:$J,$A45,Data!$C:$C,BR$1,Data!$D:$D,BR$2)</f>
        <v>0</v>
      </c>
      <c r="BS45" s="5">
        <f>SUMIFS(Data!$A:$A, Data!$I:$I,$A45,Data!$C:$C,BS$1,Data!$D:$D,BS$2) + SUMIFS(Data!$A:$A, Data!$J:$J,$A45,Data!$C:$C,BS$1,Data!$D:$D,BS$2)</f>
        <v>0</v>
      </c>
      <c r="BT45" s="5">
        <f>SUMIFS(Data!$A:$A, Data!$I:$I,$A45,Data!$C:$C,BT$1,Data!$D:$D,BT$2) + SUMIFS(Data!$A:$A, Data!$J:$J,$A45,Data!$C:$C,BT$1,Data!$D:$D,BT$2)</f>
        <v>0</v>
      </c>
      <c r="BU45" s="5">
        <f>SUMIFS(Data!$A:$A, Data!$I:$I,$A45,Data!$C:$C,BU$1,Data!$D:$D,BU$2) + SUMIFS(Data!$A:$A, Data!$J:$J,$A45,Data!$C:$C,BU$1,Data!$D:$D,BU$2)</f>
        <v>0</v>
      </c>
      <c r="BV45" s="5">
        <f>SUMIFS(Data!$A:$A, Data!$I:$I,$A45,Data!$C:$C,BV$1,Data!$D:$D,BV$2) + SUMIFS(Data!$A:$A, Data!$J:$J,$A45,Data!$C:$C,BV$1,Data!$D:$D,BV$2)</f>
        <v>0</v>
      </c>
      <c r="BW45" s="5">
        <f>SUMIFS(Data!$A:$A, Data!$I:$I,$A45,Data!$C:$C,BW$1,Data!$D:$D,BW$2) + SUMIFS(Data!$A:$A, Data!$J:$J,$A45,Data!$C:$C,BW$1,Data!$D:$D,BW$2)</f>
        <v>0</v>
      </c>
      <c r="BX45" s="5">
        <f>SUMIFS(Data!$A:$A, Data!$I:$I,$A45,Data!$C:$C,BX$1,Data!$D:$D,BX$2) + SUMIFS(Data!$A:$A, Data!$J:$J,$A45,Data!$C:$C,BX$1,Data!$D:$D,BX$2)</f>
        <v>0</v>
      </c>
      <c r="BY45" s="5">
        <f>SUMIFS(Data!$A:$A, Data!$I:$I,$A45,Data!$C:$C,BY$1,Data!$D:$D,BY$2) + SUMIFS(Data!$A:$A, Data!$J:$J,$A45,Data!$C:$C,BY$1,Data!$D:$D,BY$2)</f>
        <v>0</v>
      </c>
      <c r="BZ45" s="5">
        <f>SUMIFS(Data!$A:$A, Data!$I:$I,$A45,Data!$C:$C,BZ$1,Data!$D:$D,BZ$2) + SUMIFS(Data!$A:$A, Data!$J:$J,$A45,Data!$C:$C,BZ$1,Data!$D:$D,BZ$2)</f>
        <v>0</v>
      </c>
      <c r="CA45" s="5">
        <f>SUMIFS(Data!$A:$A, Data!$I:$I,$A45,Data!$C:$C,CA$1,Data!$D:$D,CA$2) + SUMIFS(Data!$A:$A, Data!$J:$J,$A45,Data!$C:$C,CA$1,Data!$D:$D,CA$2)</f>
        <v>0</v>
      </c>
      <c r="CB45" s="5">
        <f>SUMIFS(Data!$A:$A, Data!$I:$I,$A45,Data!$C:$C,CB$1,Data!$D:$D,CB$2) + SUMIFS(Data!$A:$A, Data!$J:$J,$A45,Data!$C:$C,CB$1,Data!$D:$D,CB$2)</f>
        <v>0</v>
      </c>
      <c r="CC45" s="5">
        <f>SUMIFS(Data!$A:$A, Data!$I:$I,$A45,Data!$C:$C,CC$1,Data!$D:$D,CC$2) + SUMIFS(Data!$A:$A, Data!$J:$J,$A45,Data!$C:$C,CC$1,Data!$D:$D,CC$2)</f>
        <v>0</v>
      </c>
      <c r="CD45" s="5">
        <f>SUMIFS(Data!$A:$A, Data!$I:$I,$A45,Data!$C:$C,CD$1,Data!$D:$D,CD$2) + SUMIFS(Data!$A:$A, Data!$J:$J,$A45,Data!$C:$C,CD$1,Data!$D:$D,CD$2)</f>
        <v>0</v>
      </c>
      <c r="CE45" s="5">
        <f>SUMIFS(Data!$A:$A, Data!$I:$I,$A45,Data!$C:$C,CE$1,Data!$D:$D,CE$2) + SUMIFS(Data!$A:$A, Data!$J:$J,$A45,Data!$C:$C,CE$1,Data!$D:$D,CE$2)</f>
        <v>0</v>
      </c>
      <c r="CF45" s="5">
        <f>SUMIFS(Data!$A:$A, Data!$I:$I,$A45,Data!$C:$C,CF$1,Data!$D:$D,CF$2) + SUMIFS(Data!$A:$A, Data!$J:$J,$A45,Data!$C:$C,CF$1,Data!$D:$D,CF$2)</f>
        <v>0</v>
      </c>
      <c r="CG45" s="5">
        <f>SUMIFS(Data!$A:$A, Data!$I:$I,$A45,Data!$C:$C,CG$1,Data!$D:$D,CG$2) + SUMIFS(Data!$A:$A, Data!$J:$J,$A45,Data!$C:$C,CG$1,Data!$D:$D,CG$2)</f>
        <v>0</v>
      </c>
      <c r="CH45" s="5">
        <f>SUMIFS(Data!$A:$A, Data!$I:$I,$A45,Data!$C:$C,CH$1,Data!$D:$D,CH$2) + SUMIFS(Data!$A:$A, Data!$J:$J,$A45,Data!$C:$C,CH$1,Data!$D:$D,CH$2)</f>
        <v>0</v>
      </c>
      <c r="CI45" s="5">
        <f>SUMIFS(Data!$A:$A, Data!$I:$I,$A45,Data!$C:$C,CI$1,Data!$D:$D,CI$2) + SUMIFS(Data!$A:$A, Data!$J:$J,$A45,Data!$C:$C,CI$1,Data!$D:$D,CI$2)</f>
        <v>0</v>
      </c>
      <c r="CJ45" s="5">
        <f>SUMIFS(Data!$A:$A, Data!$I:$I,$A45,Data!$C:$C,CJ$1,Data!$D:$D,CJ$2) + SUMIFS(Data!$A:$A, Data!$J:$J,$A45,Data!$C:$C,CJ$1,Data!$D:$D,CJ$2)</f>
        <v>0</v>
      </c>
      <c r="CK45" s="5">
        <f>SUMIFS(Data!$A:$A, Data!$I:$I,$A45,Data!$C:$C,CK$1,Data!$D:$D,CK$2) + SUMIFS(Data!$A:$A, Data!$J:$J,$A45,Data!$C:$C,CK$1,Data!$D:$D,CK$2)</f>
        <v>0</v>
      </c>
      <c r="CL45" s="5">
        <f>SUMIFS(Data!$A:$A, Data!$I:$I,$A45,Data!$C:$C,CL$1,Data!$D:$D,CL$2) + SUMIFS(Data!$A:$A, Data!$J:$J,$A45,Data!$C:$C,CL$1,Data!$D:$D,CL$2)</f>
        <v>0</v>
      </c>
      <c r="CM45" s="5">
        <f>SUMIFS(Data!$A:$A, Data!$I:$I,$A45,Data!$C:$C,CM$1,Data!$D:$D,CM$2) + SUMIFS(Data!$A:$A, Data!$J:$J,$A45,Data!$C:$C,CM$1,Data!$D:$D,CM$2)</f>
        <v>0</v>
      </c>
      <c r="CN45" s="5">
        <f>SUMIFS(Data!$A:$A, Data!$I:$I,$A45,Data!$C:$C,CN$1,Data!$D:$D,CN$2) + SUMIFS(Data!$A:$A, Data!$J:$J,$A45,Data!$C:$C,CN$1,Data!$D:$D,CN$2)</f>
        <v>0</v>
      </c>
      <c r="CO45" s="5">
        <f>SUMIFS(Data!$A:$A, Data!$I:$I,$A45,Data!$C:$C,CO$1,Data!$D:$D,CO$2) + SUMIFS(Data!$A:$A, Data!$J:$J,$A45,Data!$C:$C,CO$1,Data!$D:$D,CO$2)</f>
        <v>0</v>
      </c>
      <c r="CP45" s="5">
        <f>SUMIFS(Data!$A:$A, Data!$I:$I,$A45,Data!$C:$C,CP$1,Data!$D:$D,CP$2) + SUMIFS(Data!$A:$A, Data!$J:$J,$A45,Data!$C:$C,CP$1,Data!$D:$D,CP$2)</f>
        <v>0</v>
      </c>
      <c r="CQ45" s="5">
        <f>SUMIFS(Data!$A:$A, Data!$I:$I,$A45,Data!$C:$C,CQ$1,Data!$D:$D,CQ$2) + SUMIFS(Data!$A:$A, Data!$J:$J,$A45,Data!$C:$C,CQ$1,Data!$D:$D,CQ$2)</f>
        <v>0</v>
      </c>
      <c r="CR45" s="5">
        <f>SUMIFS(Data!$A:$A, Data!$I:$I,$A45,Data!$C:$C,CR$1,Data!$D:$D,CR$2) + SUMIFS(Data!$A:$A, Data!$J:$J,$A45,Data!$C:$C,CR$1,Data!$D:$D,CR$2)</f>
        <v>0</v>
      </c>
      <c r="CS45" s="5">
        <f>SUMIFS(Data!$A:$A, Data!$I:$I,$A45,Data!$C:$C,CS$1,Data!$D:$D,CS$2) + SUMIFS(Data!$A:$A, Data!$J:$J,$A45,Data!$C:$C,CS$1,Data!$D:$D,CS$2)</f>
        <v>0</v>
      </c>
      <c r="CT45" s="5">
        <f>SUMIFS(Data!$A:$A, Data!$I:$I,$A45,Data!$C:$C,CT$1,Data!$D:$D,CT$2) + SUMIFS(Data!$A:$A, Data!$J:$J,$A45,Data!$C:$C,CT$1,Data!$D:$D,CT$2)</f>
        <v>0</v>
      </c>
      <c r="CU45" s="5">
        <f>SUMIFS(Data!$A:$A, Data!$I:$I,$A45,Data!$C:$C,CU$1,Data!$D:$D,CU$2) + SUMIFS(Data!$A:$A, Data!$J:$J,$A45,Data!$C:$C,CU$1,Data!$D:$D,CU$2)</f>
        <v>2</v>
      </c>
      <c r="CV45" s="5">
        <f>SUMIFS(Data!$A:$A, Data!$I:$I,$A45,Data!$C:$C,CV$1,Data!$D:$D,CV$2) + SUMIFS(Data!$A:$A, Data!$J:$J,$A45,Data!$C:$C,CV$1,Data!$D:$D,CV$2)</f>
        <v>0</v>
      </c>
      <c r="CW45" s="5">
        <f t="shared" ref="CW45:CX45" si="44">SUMIF($B$2:$CV$2,CW$2, $B45:$CV45)</f>
        <v>2</v>
      </c>
      <c r="CX45" s="5">
        <f t="shared" si="44"/>
        <v>0</v>
      </c>
      <c r="CY45" s="5">
        <f t="shared" si="3"/>
        <v>2</v>
      </c>
    </row>
    <row r="46">
      <c r="A46" s="5" t="str">
        <f>Countries!A44</f>
        <v>IRL</v>
      </c>
      <c r="B46" s="5">
        <f>SUMIFS(Data!$A:$A, Data!$I:$I,$A46,Data!$C:$C,B$1,Data!$D:$D,B$2) + SUMIFS(Data!$A:$A, Data!$J:$J,$A46,Data!$C:$C,B$1,Data!$D:$D,B$2)</f>
        <v>0</v>
      </c>
      <c r="C46" s="5">
        <f>SUMIFS(Data!$A:$A, Data!$I:$I,$A46,Data!$C:$C,C$1,Data!$D:$D,C$2) + SUMIFS(Data!$A:$A, Data!$J:$J,$A46,Data!$C:$C,C$1,Data!$D:$D,C$2)</f>
        <v>0</v>
      </c>
      <c r="D46" s="5">
        <f>SUMIFS(Data!$A:$A, Data!$I:$I,$A46,Data!$C:$C,D$1,Data!$D:$D,D$2) + SUMIFS(Data!$A:$A, Data!$J:$J,$A46,Data!$C:$C,D$1,Data!$D:$D,D$2)</f>
        <v>0</v>
      </c>
      <c r="E46" s="5">
        <f>SUMIFS(Data!$A:$A, Data!$I:$I,$A46,Data!$C:$C,E$1,Data!$D:$D,E$2) + SUMIFS(Data!$A:$A, Data!$J:$J,$A46,Data!$C:$C,E$1,Data!$D:$D,E$2)</f>
        <v>0</v>
      </c>
      <c r="F46" s="5">
        <f>SUMIFS(Data!$A:$A, Data!$I:$I,$A46,Data!$C:$C,F$1,Data!$D:$D,F$2) + SUMIFS(Data!$A:$A, Data!$J:$J,$A46,Data!$C:$C,F$1,Data!$D:$D,F$2)</f>
        <v>0</v>
      </c>
      <c r="G46" s="5">
        <f>SUMIFS(Data!$A:$A, Data!$I:$I,$A46,Data!$C:$C,G$1,Data!$D:$D,G$2) + SUMIFS(Data!$A:$A, Data!$J:$J,$A46,Data!$C:$C,G$1,Data!$D:$D,G$2)</f>
        <v>0</v>
      </c>
      <c r="H46" s="5">
        <f>SUMIFS(Data!$A:$A, Data!$I:$I,$A46,Data!$C:$C,H$1,Data!$D:$D,H$2) + SUMIFS(Data!$A:$A, Data!$J:$J,$A46,Data!$C:$C,H$1,Data!$D:$D,H$2)</f>
        <v>0</v>
      </c>
      <c r="I46" s="5">
        <f>SUMIFS(Data!$A:$A, Data!$I:$I,$A46,Data!$C:$C,I$1,Data!$D:$D,I$2) + SUMIFS(Data!$A:$A, Data!$J:$J,$A46,Data!$C:$C,I$1,Data!$D:$D,I$2)</f>
        <v>0</v>
      </c>
      <c r="J46" s="5">
        <f>SUMIFS(Data!$A:$A, Data!$I:$I,$A46,Data!$C:$C,J$1,Data!$D:$D,J$2) + SUMIFS(Data!$A:$A, Data!$J:$J,$A46,Data!$C:$C,J$1,Data!$D:$D,J$2)</f>
        <v>0</v>
      </c>
      <c r="K46" s="5">
        <f>SUMIFS(Data!$A:$A, Data!$I:$I,$A46,Data!$C:$C,K$1,Data!$D:$D,K$2) + SUMIFS(Data!$A:$A, Data!$J:$J,$A46,Data!$C:$C,K$1,Data!$D:$D,K$2)</f>
        <v>0</v>
      </c>
      <c r="L46" s="5">
        <f>SUMIFS(Data!$A:$A, Data!$I:$I,$A46,Data!$C:$C,L$1,Data!$D:$D,L$2) + SUMIFS(Data!$A:$A, Data!$J:$J,$A46,Data!$C:$C,L$1,Data!$D:$D,L$2)</f>
        <v>0</v>
      </c>
      <c r="M46" s="5">
        <f>SUMIFS(Data!$A:$A, Data!$I:$I,$A46,Data!$C:$C,M$1,Data!$D:$D,M$2) + SUMIFS(Data!$A:$A, Data!$J:$J,$A46,Data!$C:$C,M$1,Data!$D:$D,M$2)</f>
        <v>0</v>
      </c>
      <c r="N46" s="5">
        <f>SUMIFS(Data!$A:$A, Data!$I:$I,$A46,Data!$C:$C,N$1,Data!$D:$D,N$2) + SUMIFS(Data!$A:$A, Data!$J:$J,$A46,Data!$C:$C,N$1,Data!$D:$D,N$2)</f>
        <v>0</v>
      </c>
      <c r="O46" s="5">
        <f>SUMIFS(Data!$A:$A, Data!$I:$I,$A46,Data!$C:$C,O$1,Data!$D:$D,O$2) + SUMIFS(Data!$A:$A, Data!$J:$J,$A46,Data!$C:$C,O$1,Data!$D:$D,O$2)</f>
        <v>0</v>
      </c>
      <c r="P46" s="5">
        <f>SUMIFS(Data!$A:$A, Data!$I:$I,$A46,Data!$C:$C,P$1,Data!$D:$D,P$2) + SUMIFS(Data!$A:$A, Data!$J:$J,$A46,Data!$C:$C,P$1,Data!$D:$D,P$2)</f>
        <v>0</v>
      </c>
      <c r="Q46" s="5">
        <f>SUMIFS(Data!$A:$A, Data!$I:$I,$A46,Data!$C:$C,Q$1,Data!$D:$D,Q$2) + SUMIFS(Data!$A:$A, Data!$J:$J,$A46,Data!$C:$C,Q$1,Data!$D:$D,Q$2)</f>
        <v>0</v>
      </c>
      <c r="R46" s="5">
        <f>SUMIFS(Data!$A:$A, Data!$I:$I,$A46,Data!$C:$C,R$1,Data!$D:$D,R$2) + SUMIFS(Data!$A:$A, Data!$J:$J,$A46,Data!$C:$C,R$1,Data!$D:$D,R$2)</f>
        <v>0</v>
      </c>
      <c r="S46" s="5">
        <f>SUMIFS(Data!$A:$A, Data!$I:$I,$A46,Data!$C:$C,S$1,Data!$D:$D,S$2) + SUMIFS(Data!$A:$A, Data!$J:$J,$A46,Data!$C:$C,S$1,Data!$D:$D,S$2)</f>
        <v>0</v>
      </c>
      <c r="T46" s="5">
        <f>SUMIFS(Data!$A:$A, Data!$I:$I,$A46,Data!$C:$C,T$1,Data!$D:$D,T$2) + SUMIFS(Data!$A:$A, Data!$J:$J,$A46,Data!$C:$C,T$1,Data!$D:$D,T$2)</f>
        <v>0</v>
      </c>
      <c r="U46" s="5">
        <f>SUMIFS(Data!$A:$A, Data!$I:$I,$A46,Data!$C:$C,U$1,Data!$D:$D,U$2) + SUMIFS(Data!$A:$A, Data!$J:$J,$A46,Data!$C:$C,U$1,Data!$D:$D,U$2)</f>
        <v>0</v>
      </c>
      <c r="V46" s="5">
        <f>SUMIFS(Data!$A:$A, Data!$I:$I,$A46,Data!$C:$C,V$1,Data!$D:$D,V$2) + SUMIFS(Data!$A:$A, Data!$J:$J,$A46,Data!$C:$C,V$1,Data!$D:$D,V$2)</f>
        <v>1</v>
      </c>
      <c r="W46" s="5">
        <f>SUMIFS(Data!$A:$A, Data!$I:$I,$A46,Data!$C:$C,W$1,Data!$D:$D,W$2) + SUMIFS(Data!$A:$A, Data!$J:$J,$A46,Data!$C:$C,W$1,Data!$D:$D,W$2)</f>
        <v>0</v>
      </c>
      <c r="X46" s="5">
        <f>SUMIFS(Data!$A:$A, Data!$I:$I,$A46,Data!$C:$C,X$1,Data!$D:$D,X$2) + SUMIFS(Data!$A:$A, Data!$J:$J,$A46,Data!$C:$C,X$1,Data!$D:$D,X$2)</f>
        <v>0</v>
      </c>
      <c r="Y46" s="5">
        <f>SUMIFS(Data!$A:$A, Data!$I:$I,$A46,Data!$C:$C,Y$1,Data!$D:$D,Y$2) + SUMIFS(Data!$A:$A, Data!$J:$J,$A46,Data!$C:$C,Y$1,Data!$D:$D,Y$2)</f>
        <v>0</v>
      </c>
      <c r="Z46" s="5">
        <f>SUMIFS(Data!$A:$A, Data!$I:$I,$A46,Data!$C:$C,Z$1,Data!$D:$D,Z$2) + SUMIFS(Data!$A:$A, Data!$J:$J,$A46,Data!$C:$C,Z$1,Data!$D:$D,Z$2)</f>
        <v>0</v>
      </c>
      <c r="AA46" s="5">
        <f>SUMIFS(Data!$A:$A, Data!$I:$I,$A46,Data!$C:$C,AA$1,Data!$D:$D,AA$2) + SUMIFS(Data!$A:$A, Data!$J:$J,$A46,Data!$C:$C,AA$1,Data!$D:$D,AA$2)</f>
        <v>0</v>
      </c>
      <c r="AB46" s="5">
        <f>SUMIFS(Data!$A:$A, Data!$I:$I,$A46,Data!$C:$C,AB$1,Data!$D:$D,AB$2) + SUMIFS(Data!$A:$A, Data!$J:$J,$A46,Data!$C:$C,AB$1,Data!$D:$D,AB$2)</f>
        <v>0</v>
      </c>
      <c r="AC46" s="5">
        <f>SUMIFS(Data!$A:$A, Data!$I:$I,$A46,Data!$C:$C,AC$1,Data!$D:$D,AC$2) + SUMIFS(Data!$A:$A, Data!$J:$J,$A46,Data!$C:$C,AC$1,Data!$D:$D,AC$2)</f>
        <v>0</v>
      </c>
      <c r="AD46" s="5">
        <f>SUMIFS(Data!$A:$A, Data!$I:$I,$A46,Data!$C:$C,AD$1,Data!$D:$D,AD$2) + SUMIFS(Data!$A:$A, Data!$J:$J,$A46,Data!$C:$C,AD$1,Data!$D:$D,AD$2)</f>
        <v>0</v>
      </c>
      <c r="AE46" s="5">
        <f>SUMIFS(Data!$A:$A, Data!$I:$I,$A46,Data!$C:$C,AE$1,Data!$D:$D,AE$2) + SUMIFS(Data!$A:$A, Data!$J:$J,$A46,Data!$C:$C,AE$1,Data!$D:$D,AE$2)</f>
        <v>0</v>
      </c>
      <c r="AF46" s="5">
        <f>SUMIFS(Data!$A:$A, Data!$I:$I,$A46,Data!$C:$C,AF$1,Data!$D:$D,AF$2) + SUMIFS(Data!$A:$A, Data!$J:$J,$A46,Data!$C:$C,AF$1,Data!$D:$D,AF$2)</f>
        <v>0</v>
      </c>
      <c r="AG46" s="5">
        <f>SUMIFS(Data!$A:$A, Data!$I:$I,$A46,Data!$C:$C,AG$1,Data!$D:$D,AG$2) + SUMIFS(Data!$A:$A, Data!$J:$J,$A46,Data!$C:$C,AG$1,Data!$D:$D,AG$2)</f>
        <v>0</v>
      </c>
      <c r="AH46" s="5">
        <f>SUMIFS(Data!$A:$A, Data!$I:$I,$A46,Data!$C:$C,AH$1,Data!$D:$D,AH$2) + SUMIFS(Data!$A:$A, Data!$J:$J,$A46,Data!$C:$C,AH$1,Data!$D:$D,AH$2)</f>
        <v>0</v>
      </c>
      <c r="AI46" s="5">
        <f>SUMIFS(Data!$A:$A, Data!$I:$I,$A46,Data!$C:$C,AI$1,Data!$D:$D,AI$2) + SUMIFS(Data!$A:$A, Data!$J:$J,$A46,Data!$C:$C,AI$1,Data!$D:$D,AI$2)</f>
        <v>0</v>
      </c>
      <c r="AJ46" s="5">
        <f>SUMIFS(Data!$A:$A, Data!$I:$I,$A46,Data!$C:$C,AJ$1,Data!$D:$D,AJ$2) + SUMIFS(Data!$A:$A, Data!$J:$J,$A46,Data!$C:$C,AJ$1,Data!$D:$D,AJ$2)</f>
        <v>0</v>
      </c>
      <c r="AK46" s="5">
        <f>SUMIFS(Data!$A:$A, Data!$I:$I,$A46,Data!$C:$C,AK$1,Data!$D:$D,AK$2) + SUMIFS(Data!$A:$A, Data!$J:$J,$A46,Data!$C:$C,AK$1,Data!$D:$D,AK$2)</f>
        <v>0</v>
      </c>
      <c r="AL46" s="5">
        <f>SUMIFS(Data!$A:$A, Data!$I:$I,$A46,Data!$C:$C,AL$1,Data!$D:$D,AL$2) + SUMIFS(Data!$A:$A, Data!$J:$J,$A46,Data!$C:$C,AL$1,Data!$D:$D,AL$2)</f>
        <v>0</v>
      </c>
      <c r="AM46" s="5">
        <f>SUMIFS(Data!$A:$A, Data!$I:$I,$A46,Data!$C:$C,AM$1,Data!$D:$D,AM$2) + SUMIFS(Data!$A:$A, Data!$J:$J,$A46,Data!$C:$C,AM$1,Data!$D:$D,AM$2)</f>
        <v>0</v>
      </c>
      <c r="AN46" s="5">
        <f>SUMIFS(Data!$A:$A, Data!$I:$I,$A46,Data!$C:$C,AN$1,Data!$D:$D,AN$2) + SUMIFS(Data!$A:$A, Data!$J:$J,$A46,Data!$C:$C,AN$1,Data!$D:$D,AN$2)</f>
        <v>0</v>
      </c>
      <c r="AO46" s="5">
        <f>SUMIFS(Data!$A:$A, Data!$I:$I,$A46,Data!$C:$C,AO$1,Data!$D:$D,AO$2) + SUMIFS(Data!$A:$A, Data!$J:$J,$A46,Data!$C:$C,AO$1,Data!$D:$D,AO$2)</f>
        <v>0</v>
      </c>
      <c r="AP46" s="5">
        <f>SUMIFS(Data!$A:$A, Data!$I:$I,$A46,Data!$C:$C,AP$1,Data!$D:$D,AP$2) + SUMIFS(Data!$A:$A, Data!$J:$J,$A46,Data!$C:$C,AP$1,Data!$D:$D,AP$2)</f>
        <v>0</v>
      </c>
      <c r="AQ46" s="5">
        <f>SUMIFS(Data!$A:$A, Data!$I:$I,$A46,Data!$C:$C,AQ$1,Data!$D:$D,AQ$2) + SUMIFS(Data!$A:$A, Data!$J:$J,$A46,Data!$C:$C,AQ$1,Data!$D:$D,AQ$2)</f>
        <v>0</v>
      </c>
      <c r="AR46" s="5">
        <f>SUMIFS(Data!$A:$A, Data!$I:$I,$A46,Data!$C:$C,AR$1,Data!$D:$D,AR$2) + SUMIFS(Data!$A:$A, Data!$J:$J,$A46,Data!$C:$C,AR$1,Data!$D:$D,AR$2)</f>
        <v>0</v>
      </c>
      <c r="AS46" s="5">
        <f>SUMIFS(Data!$A:$A, Data!$I:$I,$A46,Data!$C:$C,AS$1,Data!$D:$D,AS$2) + SUMIFS(Data!$A:$A, Data!$J:$J,$A46,Data!$C:$C,AS$1,Data!$D:$D,AS$2)</f>
        <v>0</v>
      </c>
      <c r="AT46" s="5">
        <f>SUMIFS(Data!$A:$A, Data!$I:$I,$A46,Data!$C:$C,AT$1,Data!$D:$D,AT$2) + SUMIFS(Data!$A:$A, Data!$J:$J,$A46,Data!$C:$C,AT$1,Data!$D:$D,AT$2)</f>
        <v>0</v>
      </c>
      <c r="AU46" s="5">
        <f>SUMIFS(Data!$A:$A, Data!$I:$I,$A46,Data!$C:$C,AU$1,Data!$D:$D,AU$2) + SUMIFS(Data!$A:$A, Data!$J:$J,$A46,Data!$C:$C,AU$1,Data!$D:$D,AU$2)</f>
        <v>0</v>
      </c>
      <c r="AV46" s="5">
        <f>SUMIFS(Data!$A:$A, Data!$I:$I,$A46,Data!$C:$C,AV$1,Data!$D:$D,AV$2) + SUMIFS(Data!$A:$A, Data!$J:$J,$A46,Data!$C:$C,AV$1,Data!$D:$D,AV$2)</f>
        <v>0</v>
      </c>
      <c r="AW46" s="5">
        <f>SUMIFS(Data!$A:$A, Data!$I:$I,$A46,Data!$C:$C,AW$1,Data!$D:$D,AW$2) + SUMIFS(Data!$A:$A, Data!$J:$J,$A46,Data!$C:$C,AW$1,Data!$D:$D,AW$2)</f>
        <v>0</v>
      </c>
      <c r="AX46" s="5">
        <f>SUMIFS(Data!$A:$A, Data!$I:$I,$A46,Data!$C:$C,AX$1,Data!$D:$D,AX$2) + SUMIFS(Data!$A:$A, Data!$J:$J,$A46,Data!$C:$C,AX$1,Data!$D:$D,AX$2)</f>
        <v>0</v>
      </c>
      <c r="AY46" s="5">
        <f>SUMIFS(Data!$A:$A, Data!$I:$I,$A46,Data!$C:$C,AY$1,Data!$D:$D,AY$2) + SUMIFS(Data!$A:$A, Data!$J:$J,$A46,Data!$C:$C,AY$1,Data!$D:$D,AY$2)</f>
        <v>0</v>
      </c>
      <c r="AZ46" s="5">
        <f>SUMIFS(Data!$A:$A, Data!$I:$I,$A46,Data!$C:$C,AZ$1,Data!$D:$D,AZ$2) + SUMIFS(Data!$A:$A, Data!$J:$J,$A46,Data!$C:$C,AZ$1,Data!$D:$D,AZ$2)</f>
        <v>0</v>
      </c>
      <c r="BA46" s="5">
        <f>SUMIFS(Data!$A:$A, Data!$I:$I,$A46,Data!$C:$C,BA$1,Data!$D:$D,BA$2) + SUMIFS(Data!$A:$A, Data!$J:$J,$A46,Data!$C:$C,BA$1,Data!$D:$D,BA$2)</f>
        <v>0</v>
      </c>
      <c r="BB46" s="5">
        <f>SUMIFS(Data!$A:$A, Data!$I:$I,$A46,Data!$C:$C,BB$1,Data!$D:$D,BB$2) + SUMIFS(Data!$A:$A, Data!$J:$J,$A46,Data!$C:$C,BB$1,Data!$D:$D,BB$2)</f>
        <v>0</v>
      </c>
      <c r="BC46" s="5">
        <f>SUMIFS(Data!$A:$A, Data!$I:$I,$A46,Data!$C:$C,BC$1,Data!$D:$D,BC$2) + SUMIFS(Data!$A:$A, Data!$J:$J,$A46,Data!$C:$C,BC$1,Data!$D:$D,BC$2)</f>
        <v>0</v>
      </c>
      <c r="BD46" s="5">
        <f>SUMIFS(Data!$A:$A, Data!$I:$I,$A46,Data!$C:$C,BD$1,Data!$D:$D,BD$2) + SUMIFS(Data!$A:$A, Data!$J:$J,$A46,Data!$C:$C,BD$1,Data!$D:$D,BD$2)</f>
        <v>0</v>
      </c>
      <c r="BE46" s="5">
        <f>SUMIFS(Data!$A:$A, Data!$I:$I,$A46,Data!$C:$C,BE$1,Data!$D:$D,BE$2) + SUMIFS(Data!$A:$A, Data!$J:$J,$A46,Data!$C:$C,BE$1,Data!$D:$D,BE$2)</f>
        <v>0</v>
      </c>
      <c r="BF46" s="5">
        <f>SUMIFS(Data!$A:$A, Data!$I:$I,$A46,Data!$C:$C,BF$1,Data!$D:$D,BF$2) + SUMIFS(Data!$A:$A, Data!$J:$J,$A46,Data!$C:$C,BF$1,Data!$D:$D,BF$2)</f>
        <v>0</v>
      </c>
      <c r="BG46" s="5">
        <f>SUMIFS(Data!$A:$A, Data!$I:$I,$A46,Data!$C:$C,BG$1,Data!$D:$D,BG$2) + SUMIFS(Data!$A:$A, Data!$J:$J,$A46,Data!$C:$C,BG$1,Data!$D:$D,BG$2)</f>
        <v>0</v>
      </c>
      <c r="BH46" s="5">
        <f>SUMIFS(Data!$A:$A, Data!$I:$I,$A46,Data!$C:$C,BH$1,Data!$D:$D,BH$2) + SUMIFS(Data!$A:$A, Data!$J:$J,$A46,Data!$C:$C,BH$1,Data!$D:$D,BH$2)</f>
        <v>0</v>
      </c>
      <c r="BI46" s="5">
        <f>SUMIFS(Data!$A:$A, Data!$I:$I,$A46,Data!$C:$C,BI$1,Data!$D:$D,BI$2) + SUMIFS(Data!$A:$A, Data!$J:$J,$A46,Data!$C:$C,BI$1,Data!$D:$D,BI$2)</f>
        <v>0</v>
      </c>
      <c r="BJ46" s="5">
        <f>SUMIFS(Data!$A:$A, Data!$I:$I,$A46,Data!$C:$C,BJ$1,Data!$D:$D,BJ$2) + SUMIFS(Data!$A:$A, Data!$J:$J,$A46,Data!$C:$C,BJ$1,Data!$D:$D,BJ$2)</f>
        <v>4</v>
      </c>
      <c r="BK46" s="5">
        <f>SUMIFS(Data!$A:$A, Data!$I:$I,$A46,Data!$C:$C,BK$1,Data!$D:$D,BK$2) + SUMIFS(Data!$A:$A, Data!$J:$J,$A46,Data!$C:$C,BK$1,Data!$D:$D,BK$2)</f>
        <v>0</v>
      </c>
      <c r="BL46" s="5">
        <f>SUMIFS(Data!$A:$A, Data!$I:$I,$A46,Data!$C:$C,BL$1,Data!$D:$D,BL$2) + SUMIFS(Data!$A:$A, Data!$J:$J,$A46,Data!$C:$C,BL$1,Data!$D:$D,BL$2)</f>
        <v>0</v>
      </c>
      <c r="BM46" s="5">
        <f>SUMIFS(Data!$A:$A, Data!$I:$I,$A46,Data!$C:$C,BM$1,Data!$D:$D,BM$2) + SUMIFS(Data!$A:$A, Data!$J:$J,$A46,Data!$C:$C,BM$1,Data!$D:$D,BM$2)</f>
        <v>0</v>
      </c>
      <c r="BN46" s="5">
        <f>SUMIFS(Data!$A:$A, Data!$I:$I,$A46,Data!$C:$C,BN$1,Data!$D:$D,BN$2) + SUMIFS(Data!$A:$A, Data!$J:$J,$A46,Data!$C:$C,BN$1,Data!$D:$D,BN$2)</f>
        <v>0</v>
      </c>
      <c r="BO46" s="5">
        <f>SUMIFS(Data!$A:$A, Data!$I:$I,$A46,Data!$C:$C,BO$1,Data!$D:$D,BO$2) + SUMIFS(Data!$A:$A, Data!$J:$J,$A46,Data!$C:$C,BO$1,Data!$D:$D,BO$2)</f>
        <v>0</v>
      </c>
      <c r="BP46" s="5">
        <f>SUMIFS(Data!$A:$A, Data!$I:$I,$A46,Data!$C:$C,BP$1,Data!$D:$D,BP$2) + SUMIFS(Data!$A:$A, Data!$J:$J,$A46,Data!$C:$C,BP$1,Data!$D:$D,BP$2)</f>
        <v>0</v>
      </c>
      <c r="BQ46" s="5">
        <f>SUMIFS(Data!$A:$A, Data!$I:$I,$A46,Data!$C:$C,BQ$1,Data!$D:$D,BQ$2) + SUMIFS(Data!$A:$A, Data!$J:$J,$A46,Data!$C:$C,BQ$1,Data!$D:$D,BQ$2)</f>
        <v>0</v>
      </c>
      <c r="BR46" s="5">
        <f>SUMIFS(Data!$A:$A, Data!$I:$I,$A46,Data!$C:$C,BR$1,Data!$D:$D,BR$2) + SUMIFS(Data!$A:$A, Data!$J:$J,$A46,Data!$C:$C,BR$1,Data!$D:$D,BR$2)</f>
        <v>0</v>
      </c>
      <c r="BS46" s="5">
        <f>SUMIFS(Data!$A:$A, Data!$I:$I,$A46,Data!$C:$C,BS$1,Data!$D:$D,BS$2) + SUMIFS(Data!$A:$A, Data!$J:$J,$A46,Data!$C:$C,BS$1,Data!$D:$D,BS$2)</f>
        <v>0</v>
      </c>
      <c r="BT46" s="5">
        <f>SUMIFS(Data!$A:$A, Data!$I:$I,$A46,Data!$C:$C,BT$1,Data!$D:$D,BT$2) + SUMIFS(Data!$A:$A, Data!$J:$J,$A46,Data!$C:$C,BT$1,Data!$D:$D,BT$2)</f>
        <v>0</v>
      </c>
      <c r="BU46" s="5">
        <f>SUMIFS(Data!$A:$A, Data!$I:$I,$A46,Data!$C:$C,BU$1,Data!$D:$D,BU$2) + SUMIFS(Data!$A:$A, Data!$J:$J,$A46,Data!$C:$C,BU$1,Data!$D:$D,BU$2)</f>
        <v>0</v>
      </c>
      <c r="BV46" s="5">
        <f>SUMIFS(Data!$A:$A, Data!$I:$I,$A46,Data!$C:$C,BV$1,Data!$D:$D,BV$2) + SUMIFS(Data!$A:$A, Data!$J:$J,$A46,Data!$C:$C,BV$1,Data!$D:$D,BV$2)</f>
        <v>0</v>
      </c>
      <c r="BW46" s="5">
        <f>SUMIFS(Data!$A:$A, Data!$I:$I,$A46,Data!$C:$C,BW$1,Data!$D:$D,BW$2) + SUMIFS(Data!$A:$A, Data!$J:$J,$A46,Data!$C:$C,BW$1,Data!$D:$D,BW$2)</f>
        <v>0</v>
      </c>
      <c r="BX46" s="5">
        <f>SUMIFS(Data!$A:$A, Data!$I:$I,$A46,Data!$C:$C,BX$1,Data!$D:$D,BX$2) + SUMIFS(Data!$A:$A, Data!$J:$J,$A46,Data!$C:$C,BX$1,Data!$D:$D,BX$2)</f>
        <v>0</v>
      </c>
      <c r="BY46" s="5">
        <f>SUMIFS(Data!$A:$A, Data!$I:$I,$A46,Data!$C:$C,BY$1,Data!$D:$D,BY$2) + SUMIFS(Data!$A:$A, Data!$J:$J,$A46,Data!$C:$C,BY$1,Data!$D:$D,BY$2)</f>
        <v>0</v>
      </c>
      <c r="BZ46" s="5">
        <f>SUMIFS(Data!$A:$A, Data!$I:$I,$A46,Data!$C:$C,BZ$1,Data!$D:$D,BZ$2) + SUMIFS(Data!$A:$A, Data!$J:$J,$A46,Data!$C:$C,BZ$1,Data!$D:$D,BZ$2)</f>
        <v>0</v>
      </c>
      <c r="CA46" s="5">
        <f>SUMIFS(Data!$A:$A, Data!$I:$I,$A46,Data!$C:$C,CA$1,Data!$D:$D,CA$2) + SUMIFS(Data!$A:$A, Data!$J:$J,$A46,Data!$C:$C,CA$1,Data!$D:$D,CA$2)</f>
        <v>0</v>
      </c>
      <c r="CB46" s="5">
        <f>SUMIFS(Data!$A:$A, Data!$I:$I,$A46,Data!$C:$C,CB$1,Data!$D:$D,CB$2) + SUMIFS(Data!$A:$A, Data!$J:$J,$A46,Data!$C:$C,CB$1,Data!$D:$D,CB$2)</f>
        <v>0</v>
      </c>
      <c r="CC46" s="5">
        <f>SUMIFS(Data!$A:$A, Data!$I:$I,$A46,Data!$C:$C,CC$1,Data!$D:$D,CC$2) + SUMIFS(Data!$A:$A, Data!$J:$J,$A46,Data!$C:$C,CC$1,Data!$D:$D,CC$2)</f>
        <v>0</v>
      </c>
      <c r="CD46" s="5">
        <f>SUMIFS(Data!$A:$A, Data!$I:$I,$A46,Data!$C:$C,CD$1,Data!$D:$D,CD$2) + SUMIFS(Data!$A:$A, Data!$J:$J,$A46,Data!$C:$C,CD$1,Data!$D:$D,CD$2)</f>
        <v>0</v>
      </c>
      <c r="CE46" s="5">
        <f>SUMIFS(Data!$A:$A, Data!$I:$I,$A46,Data!$C:$C,CE$1,Data!$D:$D,CE$2) + SUMIFS(Data!$A:$A, Data!$J:$J,$A46,Data!$C:$C,CE$1,Data!$D:$D,CE$2)</f>
        <v>0</v>
      </c>
      <c r="CF46" s="5">
        <f>SUMIFS(Data!$A:$A, Data!$I:$I,$A46,Data!$C:$C,CF$1,Data!$D:$D,CF$2) + SUMIFS(Data!$A:$A, Data!$J:$J,$A46,Data!$C:$C,CF$1,Data!$D:$D,CF$2)</f>
        <v>0</v>
      </c>
      <c r="CG46" s="5">
        <f>SUMIFS(Data!$A:$A, Data!$I:$I,$A46,Data!$C:$C,CG$1,Data!$D:$D,CG$2) + SUMIFS(Data!$A:$A, Data!$J:$J,$A46,Data!$C:$C,CG$1,Data!$D:$D,CG$2)</f>
        <v>0</v>
      </c>
      <c r="CH46" s="5">
        <f>SUMIFS(Data!$A:$A, Data!$I:$I,$A46,Data!$C:$C,CH$1,Data!$D:$D,CH$2) + SUMIFS(Data!$A:$A, Data!$J:$J,$A46,Data!$C:$C,CH$1,Data!$D:$D,CH$2)</f>
        <v>0</v>
      </c>
      <c r="CI46" s="5">
        <f>SUMIFS(Data!$A:$A, Data!$I:$I,$A46,Data!$C:$C,CI$1,Data!$D:$D,CI$2) + SUMIFS(Data!$A:$A, Data!$J:$J,$A46,Data!$C:$C,CI$1,Data!$D:$D,CI$2)</f>
        <v>0</v>
      </c>
      <c r="CJ46" s="5">
        <f>SUMIFS(Data!$A:$A, Data!$I:$I,$A46,Data!$C:$C,CJ$1,Data!$D:$D,CJ$2) + SUMIFS(Data!$A:$A, Data!$J:$J,$A46,Data!$C:$C,CJ$1,Data!$D:$D,CJ$2)</f>
        <v>0</v>
      </c>
      <c r="CK46" s="5">
        <f>SUMIFS(Data!$A:$A, Data!$I:$I,$A46,Data!$C:$C,CK$1,Data!$D:$D,CK$2) + SUMIFS(Data!$A:$A, Data!$J:$J,$A46,Data!$C:$C,CK$1,Data!$D:$D,CK$2)</f>
        <v>0</v>
      </c>
      <c r="CL46" s="5">
        <f>SUMIFS(Data!$A:$A, Data!$I:$I,$A46,Data!$C:$C,CL$1,Data!$D:$D,CL$2) + SUMIFS(Data!$A:$A, Data!$J:$J,$A46,Data!$C:$C,CL$1,Data!$D:$D,CL$2)</f>
        <v>0</v>
      </c>
      <c r="CM46" s="5">
        <f>SUMIFS(Data!$A:$A, Data!$I:$I,$A46,Data!$C:$C,CM$1,Data!$D:$D,CM$2) + SUMIFS(Data!$A:$A, Data!$J:$J,$A46,Data!$C:$C,CM$1,Data!$D:$D,CM$2)</f>
        <v>0</v>
      </c>
      <c r="CN46" s="5">
        <f>SUMIFS(Data!$A:$A, Data!$I:$I,$A46,Data!$C:$C,CN$1,Data!$D:$D,CN$2) + SUMIFS(Data!$A:$A, Data!$J:$J,$A46,Data!$C:$C,CN$1,Data!$D:$D,CN$2)</f>
        <v>0</v>
      </c>
      <c r="CO46" s="5">
        <f>SUMIFS(Data!$A:$A, Data!$I:$I,$A46,Data!$C:$C,CO$1,Data!$D:$D,CO$2) + SUMIFS(Data!$A:$A, Data!$J:$J,$A46,Data!$C:$C,CO$1,Data!$D:$D,CO$2)</f>
        <v>0</v>
      </c>
      <c r="CP46" s="5">
        <f>SUMIFS(Data!$A:$A, Data!$I:$I,$A46,Data!$C:$C,CP$1,Data!$D:$D,CP$2) + SUMIFS(Data!$A:$A, Data!$J:$J,$A46,Data!$C:$C,CP$1,Data!$D:$D,CP$2)</f>
        <v>0</v>
      </c>
      <c r="CQ46" s="5">
        <f>SUMIFS(Data!$A:$A, Data!$I:$I,$A46,Data!$C:$C,CQ$1,Data!$D:$D,CQ$2) + SUMIFS(Data!$A:$A, Data!$J:$J,$A46,Data!$C:$C,CQ$1,Data!$D:$D,CQ$2)</f>
        <v>0</v>
      </c>
      <c r="CR46" s="5">
        <f>SUMIFS(Data!$A:$A, Data!$I:$I,$A46,Data!$C:$C,CR$1,Data!$D:$D,CR$2) + SUMIFS(Data!$A:$A, Data!$J:$J,$A46,Data!$C:$C,CR$1,Data!$D:$D,CR$2)</f>
        <v>0</v>
      </c>
      <c r="CS46" s="5">
        <f>SUMIFS(Data!$A:$A, Data!$I:$I,$A46,Data!$C:$C,CS$1,Data!$D:$D,CS$2) + SUMIFS(Data!$A:$A, Data!$J:$J,$A46,Data!$C:$C,CS$1,Data!$D:$D,CS$2)</f>
        <v>0</v>
      </c>
      <c r="CT46" s="5">
        <f>SUMIFS(Data!$A:$A, Data!$I:$I,$A46,Data!$C:$C,CT$1,Data!$D:$D,CT$2) + SUMIFS(Data!$A:$A, Data!$J:$J,$A46,Data!$C:$C,CT$1,Data!$D:$D,CT$2)</f>
        <v>0</v>
      </c>
      <c r="CU46" s="5">
        <f>SUMIFS(Data!$A:$A, Data!$I:$I,$A46,Data!$C:$C,CU$1,Data!$D:$D,CU$2) + SUMIFS(Data!$A:$A, Data!$J:$J,$A46,Data!$C:$C,CU$1,Data!$D:$D,CU$2)</f>
        <v>0</v>
      </c>
      <c r="CV46" s="5">
        <f>SUMIFS(Data!$A:$A, Data!$I:$I,$A46,Data!$C:$C,CV$1,Data!$D:$D,CV$2) + SUMIFS(Data!$A:$A, Data!$J:$J,$A46,Data!$C:$C,CV$1,Data!$D:$D,CV$2)</f>
        <v>0</v>
      </c>
      <c r="CW46" s="5">
        <f t="shared" ref="CW46:CX46" si="45">SUMIF($B$2:$CV$2,CW$2, $B46:$CV46)</f>
        <v>1</v>
      </c>
      <c r="CX46" s="5">
        <f t="shared" si="45"/>
        <v>4</v>
      </c>
      <c r="CY46" s="5">
        <f t="shared" si="3"/>
        <v>5</v>
      </c>
    </row>
    <row r="47">
      <c r="A47" s="5" t="str">
        <f>Countries!A45</f>
        <v>ISR</v>
      </c>
      <c r="B47" s="5">
        <f>SUMIFS(Data!$A:$A, Data!$I:$I,$A47,Data!$C:$C,B$1,Data!$D:$D,B$2) + SUMIFS(Data!$A:$A, Data!$J:$J,$A47,Data!$C:$C,B$1,Data!$D:$D,B$2)</f>
        <v>0</v>
      </c>
      <c r="C47" s="5">
        <f>SUMIFS(Data!$A:$A, Data!$I:$I,$A47,Data!$C:$C,C$1,Data!$D:$D,C$2) + SUMIFS(Data!$A:$A, Data!$J:$J,$A47,Data!$C:$C,C$1,Data!$D:$D,C$2)</f>
        <v>0</v>
      </c>
      <c r="D47" s="5">
        <f>SUMIFS(Data!$A:$A, Data!$I:$I,$A47,Data!$C:$C,D$1,Data!$D:$D,D$2) + SUMIFS(Data!$A:$A, Data!$J:$J,$A47,Data!$C:$C,D$1,Data!$D:$D,D$2)</f>
        <v>0</v>
      </c>
      <c r="E47" s="5">
        <f>SUMIFS(Data!$A:$A, Data!$I:$I,$A47,Data!$C:$C,E$1,Data!$D:$D,E$2) + SUMIFS(Data!$A:$A, Data!$J:$J,$A47,Data!$C:$C,E$1,Data!$D:$D,E$2)</f>
        <v>0</v>
      </c>
      <c r="F47" s="5">
        <f>SUMIFS(Data!$A:$A, Data!$I:$I,$A47,Data!$C:$C,F$1,Data!$D:$D,F$2) + SUMIFS(Data!$A:$A, Data!$J:$J,$A47,Data!$C:$C,F$1,Data!$D:$D,F$2)</f>
        <v>0</v>
      </c>
      <c r="G47" s="5">
        <f>SUMIFS(Data!$A:$A, Data!$I:$I,$A47,Data!$C:$C,G$1,Data!$D:$D,G$2) + SUMIFS(Data!$A:$A, Data!$J:$J,$A47,Data!$C:$C,G$1,Data!$D:$D,G$2)</f>
        <v>0</v>
      </c>
      <c r="H47" s="5">
        <f>SUMIFS(Data!$A:$A, Data!$I:$I,$A47,Data!$C:$C,H$1,Data!$D:$D,H$2) + SUMIFS(Data!$A:$A, Data!$J:$J,$A47,Data!$C:$C,H$1,Data!$D:$D,H$2)</f>
        <v>0</v>
      </c>
      <c r="I47" s="5">
        <f>SUMIFS(Data!$A:$A, Data!$I:$I,$A47,Data!$C:$C,I$1,Data!$D:$D,I$2) + SUMIFS(Data!$A:$A, Data!$J:$J,$A47,Data!$C:$C,I$1,Data!$D:$D,I$2)</f>
        <v>0</v>
      </c>
      <c r="J47" s="5">
        <f>SUMIFS(Data!$A:$A, Data!$I:$I,$A47,Data!$C:$C,J$1,Data!$D:$D,J$2) + SUMIFS(Data!$A:$A, Data!$J:$J,$A47,Data!$C:$C,J$1,Data!$D:$D,J$2)</f>
        <v>0</v>
      </c>
      <c r="K47" s="5">
        <f>SUMIFS(Data!$A:$A, Data!$I:$I,$A47,Data!$C:$C,K$1,Data!$D:$D,K$2) + SUMIFS(Data!$A:$A, Data!$J:$J,$A47,Data!$C:$C,K$1,Data!$D:$D,K$2)</f>
        <v>0</v>
      </c>
      <c r="L47" s="5">
        <f>SUMIFS(Data!$A:$A, Data!$I:$I,$A47,Data!$C:$C,L$1,Data!$D:$D,L$2) + SUMIFS(Data!$A:$A, Data!$J:$J,$A47,Data!$C:$C,L$1,Data!$D:$D,L$2)</f>
        <v>0</v>
      </c>
      <c r="M47" s="5">
        <f>SUMIFS(Data!$A:$A, Data!$I:$I,$A47,Data!$C:$C,M$1,Data!$D:$D,M$2) + SUMIFS(Data!$A:$A, Data!$J:$J,$A47,Data!$C:$C,M$1,Data!$D:$D,M$2)</f>
        <v>0</v>
      </c>
      <c r="N47" s="5">
        <f>SUMIFS(Data!$A:$A, Data!$I:$I,$A47,Data!$C:$C,N$1,Data!$D:$D,N$2) + SUMIFS(Data!$A:$A, Data!$J:$J,$A47,Data!$C:$C,N$1,Data!$D:$D,N$2)</f>
        <v>0</v>
      </c>
      <c r="O47" s="5">
        <f>SUMIFS(Data!$A:$A, Data!$I:$I,$A47,Data!$C:$C,O$1,Data!$D:$D,O$2) + SUMIFS(Data!$A:$A, Data!$J:$J,$A47,Data!$C:$C,O$1,Data!$D:$D,O$2)</f>
        <v>0</v>
      </c>
      <c r="P47" s="5">
        <f>SUMIFS(Data!$A:$A, Data!$I:$I,$A47,Data!$C:$C,P$1,Data!$D:$D,P$2) + SUMIFS(Data!$A:$A, Data!$J:$J,$A47,Data!$C:$C,P$1,Data!$D:$D,P$2)</f>
        <v>0</v>
      </c>
      <c r="Q47" s="5">
        <f>SUMIFS(Data!$A:$A, Data!$I:$I,$A47,Data!$C:$C,Q$1,Data!$D:$D,Q$2) + SUMIFS(Data!$A:$A, Data!$J:$J,$A47,Data!$C:$C,Q$1,Data!$D:$D,Q$2)</f>
        <v>0</v>
      </c>
      <c r="R47" s="5">
        <f>SUMIFS(Data!$A:$A, Data!$I:$I,$A47,Data!$C:$C,R$1,Data!$D:$D,R$2) + SUMIFS(Data!$A:$A, Data!$J:$J,$A47,Data!$C:$C,R$1,Data!$D:$D,R$2)</f>
        <v>0</v>
      </c>
      <c r="S47" s="5">
        <f>SUMIFS(Data!$A:$A, Data!$I:$I,$A47,Data!$C:$C,S$1,Data!$D:$D,S$2) + SUMIFS(Data!$A:$A, Data!$J:$J,$A47,Data!$C:$C,S$1,Data!$D:$D,S$2)</f>
        <v>0</v>
      </c>
      <c r="T47" s="5">
        <f>SUMIFS(Data!$A:$A, Data!$I:$I,$A47,Data!$C:$C,T$1,Data!$D:$D,T$2) + SUMIFS(Data!$A:$A, Data!$J:$J,$A47,Data!$C:$C,T$1,Data!$D:$D,T$2)</f>
        <v>0</v>
      </c>
      <c r="U47" s="5">
        <f>SUMIFS(Data!$A:$A, Data!$I:$I,$A47,Data!$C:$C,U$1,Data!$D:$D,U$2) + SUMIFS(Data!$A:$A, Data!$J:$J,$A47,Data!$C:$C,U$1,Data!$D:$D,U$2)</f>
        <v>0</v>
      </c>
      <c r="V47" s="5">
        <f>SUMIFS(Data!$A:$A, Data!$I:$I,$A47,Data!$C:$C,V$1,Data!$D:$D,V$2) + SUMIFS(Data!$A:$A, Data!$J:$J,$A47,Data!$C:$C,V$1,Data!$D:$D,V$2)</f>
        <v>0</v>
      </c>
      <c r="W47" s="5">
        <f>SUMIFS(Data!$A:$A, Data!$I:$I,$A47,Data!$C:$C,W$1,Data!$D:$D,W$2) + SUMIFS(Data!$A:$A, Data!$J:$J,$A47,Data!$C:$C,W$1,Data!$D:$D,W$2)</f>
        <v>0</v>
      </c>
      <c r="X47" s="5">
        <f>SUMIFS(Data!$A:$A, Data!$I:$I,$A47,Data!$C:$C,X$1,Data!$D:$D,X$2) + SUMIFS(Data!$A:$A, Data!$J:$J,$A47,Data!$C:$C,X$1,Data!$D:$D,X$2)</f>
        <v>0</v>
      </c>
      <c r="Y47" s="5">
        <f>SUMIFS(Data!$A:$A, Data!$I:$I,$A47,Data!$C:$C,Y$1,Data!$D:$D,Y$2) + SUMIFS(Data!$A:$A, Data!$J:$J,$A47,Data!$C:$C,Y$1,Data!$D:$D,Y$2)</f>
        <v>0</v>
      </c>
      <c r="Z47" s="5">
        <f>SUMIFS(Data!$A:$A, Data!$I:$I,$A47,Data!$C:$C,Z$1,Data!$D:$D,Z$2) + SUMIFS(Data!$A:$A, Data!$J:$J,$A47,Data!$C:$C,Z$1,Data!$D:$D,Z$2)</f>
        <v>0</v>
      </c>
      <c r="AA47" s="5">
        <f>SUMIFS(Data!$A:$A, Data!$I:$I,$A47,Data!$C:$C,AA$1,Data!$D:$D,AA$2) + SUMIFS(Data!$A:$A, Data!$J:$J,$A47,Data!$C:$C,AA$1,Data!$D:$D,AA$2)</f>
        <v>0</v>
      </c>
      <c r="AB47" s="5">
        <f>SUMIFS(Data!$A:$A, Data!$I:$I,$A47,Data!$C:$C,AB$1,Data!$D:$D,AB$2) + SUMIFS(Data!$A:$A, Data!$J:$J,$A47,Data!$C:$C,AB$1,Data!$D:$D,AB$2)</f>
        <v>0</v>
      </c>
      <c r="AC47" s="5">
        <f>SUMIFS(Data!$A:$A, Data!$I:$I,$A47,Data!$C:$C,AC$1,Data!$D:$D,AC$2) + SUMIFS(Data!$A:$A, Data!$J:$J,$A47,Data!$C:$C,AC$1,Data!$D:$D,AC$2)</f>
        <v>0</v>
      </c>
      <c r="AD47" s="5">
        <f>SUMIFS(Data!$A:$A, Data!$I:$I,$A47,Data!$C:$C,AD$1,Data!$D:$D,AD$2) + SUMIFS(Data!$A:$A, Data!$J:$J,$A47,Data!$C:$C,AD$1,Data!$D:$D,AD$2)</f>
        <v>0</v>
      </c>
      <c r="AE47" s="5">
        <f>SUMIFS(Data!$A:$A, Data!$I:$I,$A47,Data!$C:$C,AE$1,Data!$D:$D,AE$2) + SUMIFS(Data!$A:$A, Data!$J:$J,$A47,Data!$C:$C,AE$1,Data!$D:$D,AE$2)</f>
        <v>0</v>
      </c>
      <c r="AF47" s="5">
        <f>SUMIFS(Data!$A:$A, Data!$I:$I,$A47,Data!$C:$C,AF$1,Data!$D:$D,AF$2) + SUMIFS(Data!$A:$A, Data!$J:$J,$A47,Data!$C:$C,AF$1,Data!$D:$D,AF$2)</f>
        <v>0</v>
      </c>
      <c r="AG47" s="5">
        <f>SUMIFS(Data!$A:$A, Data!$I:$I,$A47,Data!$C:$C,AG$1,Data!$D:$D,AG$2) + SUMIFS(Data!$A:$A, Data!$J:$J,$A47,Data!$C:$C,AG$1,Data!$D:$D,AG$2)</f>
        <v>0</v>
      </c>
      <c r="AH47" s="5">
        <f>SUMIFS(Data!$A:$A, Data!$I:$I,$A47,Data!$C:$C,AH$1,Data!$D:$D,AH$2) + SUMIFS(Data!$A:$A, Data!$J:$J,$A47,Data!$C:$C,AH$1,Data!$D:$D,AH$2)</f>
        <v>0</v>
      </c>
      <c r="AI47" s="5">
        <f>SUMIFS(Data!$A:$A, Data!$I:$I,$A47,Data!$C:$C,AI$1,Data!$D:$D,AI$2) + SUMIFS(Data!$A:$A, Data!$J:$J,$A47,Data!$C:$C,AI$1,Data!$D:$D,AI$2)</f>
        <v>0</v>
      </c>
      <c r="AJ47" s="5">
        <f>SUMIFS(Data!$A:$A, Data!$I:$I,$A47,Data!$C:$C,AJ$1,Data!$D:$D,AJ$2) + SUMIFS(Data!$A:$A, Data!$J:$J,$A47,Data!$C:$C,AJ$1,Data!$D:$D,AJ$2)</f>
        <v>0</v>
      </c>
      <c r="AK47" s="5">
        <f>SUMIFS(Data!$A:$A, Data!$I:$I,$A47,Data!$C:$C,AK$1,Data!$D:$D,AK$2) + SUMIFS(Data!$A:$A, Data!$J:$J,$A47,Data!$C:$C,AK$1,Data!$D:$D,AK$2)</f>
        <v>0</v>
      </c>
      <c r="AL47" s="5">
        <f>SUMIFS(Data!$A:$A, Data!$I:$I,$A47,Data!$C:$C,AL$1,Data!$D:$D,AL$2) + SUMIFS(Data!$A:$A, Data!$J:$J,$A47,Data!$C:$C,AL$1,Data!$D:$D,AL$2)</f>
        <v>0</v>
      </c>
      <c r="AM47" s="5">
        <f>SUMIFS(Data!$A:$A, Data!$I:$I,$A47,Data!$C:$C,AM$1,Data!$D:$D,AM$2) + SUMIFS(Data!$A:$A, Data!$J:$J,$A47,Data!$C:$C,AM$1,Data!$D:$D,AM$2)</f>
        <v>0</v>
      </c>
      <c r="AN47" s="5">
        <f>SUMIFS(Data!$A:$A, Data!$I:$I,$A47,Data!$C:$C,AN$1,Data!$D:$D,AN$2) + SUMIFS(Data!$A:$A, Data!$J:$J,$A47,Data!$C:$C,AN$1,Data!$D:$D,AN$2)</f>
        <v>0</v>
      </c>
      <c r="AO47" s="5">
        <f>SUMIFS(Data!$A:$A, Data!$I:$I,$A47,Data!$C:$C,AO$1,Data!$D:$D,AO$2) + SUMIFS(Data!$A:$A, Data!$J:$J,$A47,Data!$C:$C,AO$1,Data!$D:$D,AO$2)</f>
        <v>0</v>
      </c>
      <c r="AP47" s="5">
        <f>SUMIFS(Data!$A:$A, Data!$I:$I,$A47,Data!$C:$C,AP$1,Data!$D:$D,AP$2) + SUMIFS(Data!$A:$A, Data!$J:$J,$A47,Data!$C:$C,AP$1,Data!$D:$D,AP$2)</f>
        <v>0</v>
      </c>
      <c r="AQ47" s="5">
        <f>SUMIFS(Data!$A:$A, Data!$I:$I,$A47,Data!$C:$C,AQ$1,Data!$D:$D,AQ$2) + SUMIFS(Data!$A:$A, Data!$J:$J,$A47,Data!$C:$C,AQ$1,Data!$D:$D,AQ$2)</f>
        <v>0</v>
      </c>
      <c r="AR47" s="5">
        <f>SUMIFS(Data!$A:$A, Data!$I:$I,$A47,Data!$C:$C,AR$1,Data!$D:$D,AR$2) + SUMIFS(Data!$A:$A, Data!$J:$J,$A47,Data!$C:$C,AR$1,Data!$D:$D,AR$2)</f>
        <v>0</v>
      </c>
      <c r="AS47" s="5">
        <f>SUMIFS(Data!$A:$A, Data!$I:$I,$A47,Data!$C:$C,AS$1,Data!$D:$D,AS$2) + SUMIFS(Data!$A:$A, Data!$J:$J,$A47,Data!$C:$C,AS$1,Data!$D:$D,AS$2)</f>
        <v>0</v>
      </c>
      <c r="AT47" s="5">
        <f>SUMIFS(Data!$A:$A, Data!$I:$I,$A47,Data!$C:$C,AT$1,Data!$D:$D,AT$2) + SUMIFS(Data!$A:$A, Data!$J:$J,$A47,Data!$C:$C,AT$1,Data!$D:$D,AT$2)</f>
        <v>0</v>
      </c>
      <c r="AU47" s="5">
        <f>SUMIFS(Data!$A:$A, Data!$I:$I,$A47,Data!$C:$C,AU$1,Data!$D:$D,AU$2) + SUMIFS(Data!$A:$A, Data!$J:$J,$A47,Data!$C:$C,AU$1,Data!$D:$D,AU$2)</f>
        <v>0</v>
      </c>
      <c r="AV47" s="5">
        <f>SUMIFS(Data!$A:$A, Data!$I:$I,$A47,Data!$C:$C,AV$1,Data!$D:$D,AV$2) + SUMIFS(Data!$A:$A, Data!$J:$J,$A47,Data!$C:$C,AV$1,Data!$D:$D,AV$2)</f>
        <v>0</v>
      </c>
      <c r="AW47" s="5">
        <f>SUMIFS(Data!$A:$A, Data!$I:$I,$A47,Data!$C:$C,AW$1,Data!$D:$D,AW$2) + SUMIFS(Data!$A:$A, Data!$J:$J,$A47,Data!$C:$C,AW$1,Data!$D:$D,AW$2)</f>
        <v>0</v>
      </c>
      <c r="AX47" s="5">
        <f>SUMIFS(Data!$A:$A, Data!$I:$I,$A47,Data!$C:$C,AX$1,Data!$D:$D,AX$2) + SUMIFS(Data!$A:$A, Data!$J:$J,$A47,Data!$C:$C,AX$1,Data!$D:$D,AX$2)</f>
        <v>0</v>
      </c>
      <c r="AY47" s="5">
        <f>SUMIFS(Data!$A:$A, Data!$I:$I,$A47,Data!$C:$C,AY$1,Data!$D:$D,AY$2) + SUMIFS(Data!$A:$A, Data!$J:$J,$A47,Data!$C:$C,AY$1,Data!$D:$D,AY$2)</f>
        <v>0</v>
      </c>
      <c r="AZ47" s="5">
        <f>SUMIFS(Data!$A:$A, Data!$I:$I,$A47,Data!$C:$C,AZ$1,Data!$D:$D,AZ$2) + SUMIFS(Data!$A:$A, Data!$J:$J,$A47,Data!$C:$C,AZ$1,Data!$D:$D,AZ$2)</f>
        <v>1</v>
      </c>
      <c r="BA47" s="5">
        <f>SUMIFS(Data!$A:$A, Data!$I:$I,$A47,Data!$C:$C,BA$1,Data!$D:$D,BA$2) + SUMIFS(Data!$A:$A, Data!$J:$J,$A47,Data!$C:$C,BA$1,Data!$D:$D,BA$2)</f>
        <v>0</v>
      </c>
      <c r="BB47" s="5">
        <f>SUMIFS(Data!$A:$A, Data!$I:$I,$A47,Data!$C:$C,BB$1,Data!$D:$D,BB$2) + SUMIFS(Data!$A:$A, Data!$J:$J,$A47,Data!$C:$C,BB$1,Data!$D:$D,BB$2)</f>
        <v>0</v>
      </c>
      <c r="BC47" s="5">
        <f>SUMIFS(Data!$A:$A, Data!$I:$I,$A47,Data!$C:$C,BC$1,Data!$D:$D,BC$2) + SUMIFS(Data!$A:$A, Data!$J:$J,$A47,Data!$C:$C,BC$1,Data!$D:$D,BC$2)</f>
        <v>0</v>
      </c>
      <c r="BD47" s="5">
        <f>SUMIFS(Data!$A:$A, Data!$I:$I,$A47,Data!$C:$C,BD$1,Data!$D:$D,BD$2) + SUMIFS(Data!$A:$A, Data!$J:$J,$A47,Data!$C:$C,BD$1,Data!$D:$D,BD$2)</f>
        <v>0</v>
      </c>
      <c r="BE47" s="5">
        <f>SUMIFS(Data!$A:$A, Data!$I:$I,$A47,Data!$C:$C,BE$1,Data!$D:$D,BE$2) + SUMIFS(Data!$A:$A, Data!$J:$J,$A47,Data!$C:$C,BE$1,Data!$D:$D,BE$2)</f>
        <v>0</v>
      </c>
      <c r="BF47" s="5">
        <f>SUMIFS(Data!$A:$A, Data!$I:$I,$A47,Data!$C:$C,BF$1,Data!$D:$D,BF$2) + SUMIFS(Data!$A:$A, Data!$J:$J,$A47,Data!$C:$C,BF$1,Data!$D:$D,BF$2)</f>
        <v>0</v>
      </c>
      <c r="BG47" s="5">
        <f>SUMIFS(Data!$A:$A, Data!$I:$I,$A47,Data!$C:$C,BG$1,Data!$D:$D,BG$2) + SUMIFS(Data!$A:$A, Data!$J:$J,$A47,Data!$C:$C,BG$1,Data!$D:$D,BG$2)</f>
        <v>0</v>
      </c>
      <c r="BH47" s="5">
        <f>SUMIFS(Data!$A:$A, Data!$I:$I,$A47,Data!$C:$C,BH$1,Data!$D:$D,BH$2) + SUMIFS(Data!$A:$A, Data!$J:$J,$A47,Data!$C:$C,BH$1,Data!$D:$D,BH$2)</f>
        <v>0</v>
      </c>
      <c r="BI47" s="5">
        <f>SUMIFS(Data!$A:$A, Data!$I:$I,$A47,Data!$C:$C,BI$1,Data!$D:$D,BI$2) + SUMIFS(Data!$A:$A, Data!$J:$J,$A47,Data!$C:$C,BI$1,Data!$D:$D,BI$2)</f>
        <v>0</v>
      </c>
      <c r="BJ47" s="5">
        <f>SUMIFS(Data!$A:$A, Data!$I:$I,$A47,Data!$C:$C,BJ$1,Data!$D:$D,BJ$2) + SUMIFS(Data!$A:$A, Data!$J:$J,$A47,Data!$C:$C,BJ$1,Data!$D:$D,BJ$2)</f>
        <v>0</v>
      </c>
      <c r="BK47" s="5">
        <f>SUMIFS(Data!$A:$A, Data!$I:$I,$A47,Data!$C:$C,BK$1,Data!$D:$D,BK$2) + SUMIFS(Data!$A:$A, Data!$J:$J,$A47,Data!$C:$C,BK$1,Data!$D:$D,BK$2)</f>
        <v>0</v>
      </c>
      <c r="BL47" s="5">
        <f>SUMIFS(Data!$A:$A, Data!$I:$I,$A47,Data!$C:$C,BL$1,Data!$D:$D,BL$2) + SUMIFS(Data!$A:$A, Data!$J:$J,$A47,Data!$C:$C,BL$1,Data!$D:$D,BL$2)</f>
        <v>0</v>
      </c>
      <c r="BM47" s="5">
        <f>SUMIFS(Data!$A:$A, Data!$I:$I,$A47,Data!$C:$C,BM$1,Data!$D:$D,BM$2) + SUMIFS(Data!$A:$A, Data!$J:$J,$A47,Data!$C:$C,BM$1,Data!$D:$D,BM$2)</f>
        <v>0</v>
      </c>
      <c r="BN47" s="5">
        <f>SUMIFS(Data!$A:$A, Data!$I:$I,$A47,Data!$C:$C,BN$1,Data!$D:$D,BN$2) + SUMIFS(Data!$A:$A, Data!$J:$J,$A47,Data!$C:$C,BN$1,Data!$D:$D,BN$2)</f>
        <v>0</v>
      </c>
      <c r="BO47" s="5">
        <f>SUMIFS(Data!$A:$A, Data!$I:$I,$A47,Data!$C:$C,BO$1,Data!$D:$D,BO$2) + SUMIFS(Data!$A:$A, Data!$J:$J,$A47,Data!$C:$C,BO$1,Data!$D:$D,BO$2)</f>
        <v>0</v>
      </c>
      <c r="BP47" s="5">
        <f>SUMIFS(Data!$A:$A, Data!$I:$I,$A47,Data!$C:$C,BP$1,Data!$D:$D,BP$2) + SUMIFS(Data!$A:$A, Data!$J:$J,$A47,Data!$C:$C,BP$1,Data!$D:$D,BP$2)</f>
        <v>0</v>
      </c>
      <c r="BQ47" s="5">
        <f>SUMIFS(Data!$A:$A, Data!$I:$I,$A47,Data!$C:$C,BQ$1,Data!$D:$D,BQ$2) + SUMIFS(Data!$A:$A, Data!$J:$J,$A47,Data!$C:$C,BQ$1,Data!$D:$D,BQ$2)</f>
        <v>0</v>
      </c>
      <c r="BR47" s="5">
        <f>SUMIFS(Data!$A:$A, Data!$I:$I,$A47,Data!$C:$C,BR$1,Data!$D:$D,BR$2) + SUMIFS(Data!$A:$A, Data!$J:$J,$A47,Data!$C:$C,BR$1,Data!$D:$D,BR$2)</f>
        <v>0</v>
      </c>
      <c r="BS47" s="5">
        <f>SUMIFS(Data!$A:$A, Data!$I:$I,$A47,Data!$C:$C,BS$1,Data!$D:$D,BS$2) + SUMIFS(Data!$A:$A, Data!$J:$J,$A47,Data!$C:$C,BS$1,Data!$D:$D,BS$2)</f>
        <v>0</v>
      </c>
      <c r="BT47" s="5">
        <f>SUMIFS(Data!$A:$A, Data!$I:$I,$A47,Data!$C:$C,BT$1,Data!$D:$D,BT$2) + SUMIFS(Data!$A:$A, Data!$J:$J,$A47,Data!$C:$C,BT$1,Data!$D:$D,BT$2)</f>
        <v>0</v>
      </c>
      <c r="BU47" s="5">
        <f>SUMIFS(Data!$A:$A, Data!$I:$I,$A47,Data!$C:$C,BU$1,Data!$D:$D,BU$2) + SUMIFS(Data!$A:$A, Data!$J:$J,$A47,Data!$C:$C,BU$1,Data!$D:$D,BU$2)</f>
        <v>0</v>
      </c>
      <c r="BV47" s="5">
        <f>SUMIFS(Data!$A:$A, Data!$I:$I,$A47,Data!$C:$C,BV$1,Data!$D:$D,BV$2) + SUMIFS(Data!$A:$A, Data!$J:$J,$A47,Data!$C:$C,BV$1,Data!$D:$D,BV$2)</f>
        <v>0</v>
      </c>
      <c r="BW47" s="5">
        <f>SUMIFS(Data!$A:$A, Data!$I:$I,$A47,Data!$C:$C,BW$1,Data!$D:$D,BW$2) + SUMIFS(Data!$A:$A, Data!$J:$J,$A47,Data!$C:$C,BW$1,Data!$D:$D,BW$2)</f>
        <v>0</v>
      </c>
      <c r="BX47" s="5">
        <f>SUMIFS(Data!$A:$A, Data!$I:$I,$A47,Data!$C:$C,BX$1,Data!$D:$D,BX$2) + SUMIFS(Data!$A:$A, Data!$J:$J,$A47,Data!$C:$C,BX$1,Data!$D:$D,BX$2)</f>
        <v>0</v>
      </c>
      <c r="BY47" s="5">
        <f>SUMIFS(Data!$A:$A, Data!$I:$I,$A47,Data!$C:$C,BY$1,Data!$D:$D,BY$2) + SUMIFS(Data!$A:$A, Data!$J:$J,$A47,Data!$C:$C,BY$1,Data!$D:$D,BY$2)</f>
        <v>0</v>
      </c>
      <c r="BZ47" s="5">
        <f>SUMIFS(Data!$A:$A, Data!$I:$I,$A47,Data!$C:$C,BZ$1,Data!$D:$D,BZ$2) + SUMIFS(Data!$A:$A, Data!$J:$J,$A47,Data!$C:$C,BZ$1,Data!$D:$D,BZ$2)</f>
        <v>0</v>
      </c>
      <c r="CA47" s="5">
        <f>SUMIFS(Data!$A:$A, Data!$I:$I,$A47,Data!$C:$C,CA$1,Data!$D:$D,CA$2) + SUMIFS(Data!$A:$A, Data!$J:$J,$A47,Data!$C:$C,CA$1,Data!$D:$D,CA$2)</f>
        <v>0</v>
      </c>
      <c r="CB47" s="5">
        <f>SUMIFS(Data!$A:$A, Data!$I:$I,$A47,Data!$C:$C,CB$1,Data!$D:$D,CB$2) + SUMIFS(Data!$A:$A, Data!$J:$J,$A47,Data!$C:$C,CB$1,Data!$D:$D,CB$2)</f>
        <v>0</v>
      </c>
      <c r="CC47" s="5">
        <f>SUMIFS(Data!$A:$A, Data!$I:$I,$A47,Data!$C:$C,CC$1,Data!$D:$D,CC$2) + SUMIFS(Data!$A:$A, Data!$J:$J,$A47,Data!$C:$C,CC$1,Data!$D:$D,CC$2)</f>
        <v>0</v>
      </c>
      <c r="CD47" s="5">
        <f>SUMIFS(Data!$A:$A, Data!$I:$I,$A47,Data!$C:$C,CD$1,Data!$D:$D,CD$2) + SUMIFS(Data!$A:$A, Data!$J:$J,$A47,Data!$C:$C,CD$1,Data!$D:$D,CD$2)</f>
        <v>0</v>
      </c>
      <c r="CE47" s="5">
        <f>SUMIFS(Data!$A:$A, Data!$I:$I,$A47,Data!$C:$C,CE$1,Data!$D:$D,CE$2) + SUMIFS(Data!$A:$A, Data!$J:$J,$A47,Data!$C:$C,CE$1,Data!$D:$D,CE$2)</f>
        <v>0</v>
      </c>
      <c r="CF47" s="5">
        <f>SUMIFS(Data!$A:$A, Data!$I:$I,$A47,Data!$C:$C,CF$1,Data!$D:$D,CF$2) + SUMIFS(Data!$A:$A, Data!$J:$J,$A47,Data!$C:$C,CF$1,Data!$D:$D,CF$2)</f>
        <v>1</v>
      </c>
      <c r="CG47" s="5">
        <f>SUMIFS(Data!$A:$A, Data!$I:$I,$A47,Data!$C:$C,CG$1,Data!$D:$D,CG$2) + SUMIFS(Data!$A:$A, Data!$J:$J,$A47,Data!$C:$C,CG$1,Data!$D:$D,CG$2)</f>
        <v>0</v>
      </c>
      <c r="CH47" s="5">
        <f>SUMIFS(Data!$A:$A, Data!$I:$I,$A47,Data!$C:$C,CH$1,Data!$D:$D,CH$2) + SUMIFS(Data!$A:$A, Data!$J:$J,$A47,Data!$C:$C,CH$1,Data!$D:$D,CH$2)</f>
        <v>0</v>
      </c>
      <c r="CI47" s="5">
        <f>SUMIFS(Data!$A:$A, Data!$I:$I,$A47,Data!$C:$C,CI$1,Data!$D:$D,CI$2) + SUMIFS(Data!$A:$A, Data!$J:$J,$A47,Data!$C:$C,CI$1,Data!$D:$D,CI$2)</f>
        <v>0</v>
      </c>
      <c r="CJ47" s="5">
        <f>SUMIFS(Data!$A:$A, Data!$I:$I,$A47,Data!$C:$C,CJ$1,Data!$D:$D,CJ$2) + SUMIFS(Data!$A:$A, Data!$J:$J,$A47,Data!$C:$C,CJ$1,Data!$D:$D,CJ$2)</f>
        <v>0</v>
      </c>
      <c r="CK47" s="5">
        <f>SUMIFS(Data!$A:$A, Data!$I:$I,$A47,Data!$C:$C,CK$1,Data!$D:$D,CK$2) + SUMIFS(Data!$A:$A, Data!$J:$J,$A47,Data!$C:$C,CK$1,Data!$D:$D,CK$2)</f>
        <v>0</v>
      </c>
      <c r="CL47" s="5">
        <f>SUMIFS(Data!$A:$A, Data!$I:$I,$A47,Data!$C:$C,CL$1,Data!$D:$D,CL$2) + SUMIFS(Data!$A:$A, Data!$J:$J,$A47,Data!$C:$C,CL$1,Data!$D:$D,CL$2)</f>
        <v>0</v>
      </c>
      <c r="CM47" s="5">
        <f>SUMIFS(Data!$A:$A, Data!$I:$I,$A47,Data!$C:$C,CM$1,Data!$D:$D,CM$2) + SUMIFS(Data!$A:$A, Data!$J:$J,$A47,Data!$C:$C,CM$1,Data!$D:$D,CM$2)</f>
        <v>0</v>
      </c>
      <c r="CN47" s="5">
        <f>SUMIFS(Data!$A:$A, Data!$I:$I,$A47,Data!$C:$C,CN$1,Data!$D:$D,CN$2) + SUMIFS(Data!$A:$A, Data!$J:$J,$A47,Data!$C:$C,CN$1,Data!$D:$D,CN$2)</f>
        <v>0</v>
      </c>
      <c r="CO47" s="5">
        <f>SUMIFS(Data!$A:$A, Data!$I:$I,$A47,Data!$C:$C,CO$1,Data!$D:$D,CO$2) + SUMIFS(Data!$A:$A, Data!$J:$J,$A47,Data!$C:$C,CO$1,Data!$D:$D,CO$2)</f>
        <v>0</v>
      </c>
      <c r="CP47" s="5">
        <f>SUMIFS(Data!$A:$A, Data!$I:$I,$A47,Data!$C:$C,CP$1,Data!$D:$D,CP$2) + SUMIFS(Data!$A:$A, Data!$J:$J,$A47,Data!$C:$C,CP$1,Data!$D:$D,CP$2)</f>
        <v>0</v>
      </c>
      <c r="CQ47" s="5">
        <f>SUMIFS(Data!$A:$A, Data!$I:$I,$A47,Data!$C:$C,CQ$1,Data!$D:$D,CQ$2) + SUMIFS(Data!$A:$A, Data!$J:$J,$A47,Data!$C:$C,CQ$1,Data!$D:$D,CQ$2)</f>
        <v>0</v>
      </c>
      <c r="CR47" s="5">
        <f>SUMIFS(Data!$A:$A, Data!$I:$I,$A47,Data!$C:$C,CR$1,Data!$D:$D,CR$2) + SUMIFS(Data!$A:$A, Data!$J:$J,$A47,Data!$C:$C,CR$1,Data!$D:$D,CR$2)</f>
        <v>0</v>
      </c>
      <c r="CS47" s="5">
        <f>SUMIFS(Data!$A:$A, Data!$I:$I,$A47,Data!$C:$C,CS$1,Data!$D:$D,CS$2) + SUMIFS(Data!$A:$A, Data!$J:$J,$A47,Data!$C:$C,CS$1,Data!$D:$D,CS$2)</f>
        <v>0</v>
      </c>
      <c r="CT47" s="5">
        <f>SUMIFS(Data!$A:$A, Data!$I:$I,$A47,Data!$C:$C,CT$1,Data!$D:$D,CT$2) + SUMIFS(Data!$A:$A, Data!$J:$J,$A47,Data!$C:$C,CT$1,Data!$D:$D,CT$2)</f>
        <v>0</v>
      </c>
      <c r="CU47" s="5">
        <f>SUMIFS(Data!$A:$A, Data!$I:$I,$A47,Data!$C:$C,CU$1,Data!$D:$D,CU$2) + SUMIFS(Data!$A:$A, Data!$J:$J,$A47,Data!$C:$C,CU$1,Data!$D:$D,CU$2)</f>
        <v>0</v>
      </c>
      <c r="CV47" s="5">
        <f>SUMIFS(Data!$A:$A, Data!$I:$I,$A47,Data!$C:$C,CV$1,Data!$D:$D,CV$2) + SUMIFS(Data!$A:$A, Data!$J:$J,$A47,Data!$C:$C,CV$1,Data!$D:$D,CV$2)</f>
        <v>0</v>
      </c>
      <c r="CW47" s="5">
        <f t="shared" ref="CW47:CX47" si="46">SUMIF($B$2:$CV$2,CW$2, $B47:$CV47)</f>
        <v>0</v>
      </c>
      <c r="CX47" s="5">
        <f t="shared" si="46"/>
        <v>1</v>
      </c>
      <c r="CY47" s="5">
        <f t="shared" si="3"/>
        <v>2</v>
      </c>
    </row>
    <row r="48">
      <c r="A48" s="5" t="str">
        <f>Countries!A46</f>
        <v>ITA</v>
      </c>
      <c r="B48" s="5">
        <f>SUMIFS(Data!$A:$A, Data!$I:$I,$A48,Data!$C:$C,B$1,Data!$D:$D,B$2) + SUMIFS(Data!$A:$A, Data!$J:$J,$A48,Data!$C:$C,B$1,Data!$D:$D,B$2)</f>
        <v>0</v>
      </c>
      <c r="C48" s="5">
        <f>SUMIFS(Data!$A:$A, Data!$I:$I,$A48,Data!$C:$C,C$1,Data!$D:$D,C$2) + SUMIFS(Data!$A:$A, Data!$J:$J,$A48,Data!$C:$C,C$1,Data!$D:$D,C$2)</f>
        <v>0</v>
      </c>
      <c r="D48" s="5">
        <f>SUMIFS(Data!$A:$A, Data!$I:$I,$A48,Data!$C:$C,D$1,Data!$D:$D,D$2) + SUMIFS(Data!$A:$A, Data!$J:$J,$A48,Data!$C:$C,D$1,Data!$D:$D,D$2)</f>
        <v>0</v>
      </c>
      <c r="E48" s="5">
        <f>SUMIFS(Data!$A:$A, Data!$I:$I,$A48,Data!$C:$C,E$1,Data!$D:$D,E$2) + SUMIFS(Data!$A:$A, Data!$J:$J,$A48,Data!$C:$C,E$1,Data!$D:$D,E$2)</f>
        <v>0</v>
      </c>
      <c r="F48" s="5">
        <f>SUMIFS(Data!$A:$A, Data!$I:$I,$A48,Data!$C:$C,F$1,Data!$D:$D,F$2) + SUMIFS(Data!$A:$A, Data!$J:$J,$A48,Data!$C:$C,F$1,Data!$D:$D,F$2)</f>
        <v>1</v>
      </c>
      <c r="G48" s="5">
        <f>SUMIFS(Data!$A:$A, Data!$I:$I,$A48,Data!$C:$C,G$1,Data!$D:$D,G$2) + SUMIFS(Data!$A:$A, Data!$J:$J,$A48,Data!$C:$C,G$1,Data!$D:$D,G$2)</f>
        <v>0</v>
      </c>
      <c r="H48" s="5">
        <f>SUMIFS(Data!$A:$A, Data!$I:$I,$A48,Data!$C:$C,H$1,Data!$D:$D,H$2) + SUMIFS(Data!$A:$A, Data!$J:$J,$A48,Data!$C:$C,H$1,Data!$D:$D,H$2)</f>
        <v>0</v>
      </c>
      <c r="I48" s="5">
        <f>SUMIFS(Data!$A:$A, Data!$I:$I,$A48,Data!$C:$C,I$1,Data!$D:$D,I$2) + SUMIFS(Data!$A:$A, Data!$J:$J,$A48,Data!$C:$C,I$1,Data!$D:$D,I$2)</f>
        <v>0</v>
      </c>
      <c r="J48" s="5">
        <f>SUMIFS(Data!$A:$A, Data!$I:$I,$A48,Data!$C:$C,J$1,Data!$D:$D,J$2) + SUMIFS(Data!$A:$A, Data!$J:$J,$A48,Data!$C:$C,J$1,Data!$D:$D,J$2)</f>
        <v>0</v>
      </c>
      <c r="K48" s="5">
        <f>SUMIFS(Data!$A:$A, Data!$I:$I,$A48,Data!$C:$C,K$1,Data!$D:$D,K$2) + SUMIFS(Data!$A:$A, Data!$J:$J,$A48,Data!$C:$C,K$1,Data!$D:$D,K$2)</f>
        <v>0</v>
      </c>
      <c r="L48" s="5">
        <f>SUMIFS(Data!$A:$A, Data!$I:$I,$A48,Data!$C:$C,L$1,Data!$D:$D,L$2) + SUMIFS(Data!$A:$A, Data!$J:$J,$A48,Data!$C:$C,L$1,Data!$D:$D,L$2)</f>
        <v>0</v>
      </c>
      <c r="M48" s="5">
        <f>SUMIFS(Data!$A:$A, Data!$I:$I,$A48,Data!$C:$C,M$1,Data!$D:$D,M$2) + SUMIFS(Data!$A:$A, Data!$J:$J,$A48,Data!$C:$C,M$1,Data!$D:$D,M$2)</f>
        <v>0</v>
      </c>
      <c r="N48" s="5">
        <f>SUMIFS(Data!$A:$A, Data!$I:$I,$A48,Data!$C:$C,N$1,Data!$D:$D,N$2) + SUMIFS(Data!$A:$A, Data!$J:$J,$A48,Data!$C:$C,N$1,Data!$D:$D,N$2)</f>
        <v>0</v>
      </c>
      <c r="O48" s="5">
        <f>SUMIFS(Data!$A:$A, Data!$I:$I,$A48,Data!$C:$C,O$1,Data!$D:$D,O$2) + SUMIFS(Data!$A:$A, Data!$J:$J,$A48,Data!$C:$C,O$1,Data!$D:$D,O$2)</f>
        <v>0</v>
      </c>
      <c r="P48" s="5">
        <f>SUMIFS(Data!$A:$A, Data!$I:$I,$A48,Data!$C:$C,P$1,Data!$D:$D,P$2) + SUMIFS(Data!$A:$A, Data!$J:$J,$A48,Data!$C:$C,P$1,Data!$D:$D,P$2)</f>
        <v>0</v>
      </c>
      <c r="Q48" s="5">
        <f>SUMIFS(Data!$A:$A, Data!$I:$I,$A48,Data!$C:$C,Q$1,Data!$D:$D,Q$2) + SUMIFS(Data!$A:$A, Data!$J:$J,$A48,Data!$C:$C,Q$1,Data!$D:$D,Q$2)</f>
        <v>0</v>
      </c>
      <c r="R48" s="5">
        <f>SUMIFS(Data!$A:$A, Data!$I:$I,$A48,Data!$C:$C,R$1,Data!$D:$D,R$2) + SUMIFS(Data!$A:$A, Data!$J:$J,$A48,Data!$C:$C,R$1,Data!$D:$D,R$2)</f>
        <v>0</v>
      </c>
      <c r="S48" s="5">
        <f>SUMIFS(Data!$A:$A, Data!$I:$I,$A48,Data!$C:$C,S$1,Data!$D:$D,S$2) + SUMIFS(Data!$A:$A, Data!$J:$J,$A48,Data!$C:$C,S$1,Data!$D:$D,S$2)</f>
        <v>0</v>
      </c>
      <c r="T48" s="5">
        <f>SUMIFS(Data!$A:$A, Data!$I:$I,$A48,Data!$C:$C,T$1,Data!$D:$D,T$2) + SUMIFS(Data!$A:$A, Data!$J:$J,$A48,Data!$C:$C,T$1,Data!$D:$D,T$2)</f>
        <v>0</v>
      </c>
      <c r="U48" s="5">
        <f>SUMIFS(Data!$A:$A, Data!$I:$I,$A48,Data!$C:$C,U$1,Data!$D:$D,U$2) + SUMIFS(Data!$A:$A, Data!$J:$J,$A48,Data!$C:$C,U$1,Data!$D:$D,U$2)</f>
        <v>0</v>
      </c>
      <c r="V48" s="5">
        <f>SUMIFS(Data!$A:$A, Data!$I:$I,$A48,Data!$C:$C,V$1,Data!$D:$D,V$2) + SUMIFS(Data!$A:$A, Data!$J:$J,$A48,Data!$C:$C,V$1,Data!$D:$D,V$2)</f>
        <v>0</v>
      </c>
      <c r="W48" s="5">
        <f>SUMIFS(Data!$A:$A, Data!$I:$I,$A48,Data!$C:$C,W$1,Data!$D:$D,W$2) + SUMIFS(Data!$A:$A, Data!$J:$J,$A48,Data!$C:$C,W$1,Data!$D:$D,W$2)</f>
        <v>1</v>
      </c>
      <c r="X48" s="5">
        <f>SUMIFS(Data!$A:$A, Data!$I:$I,$A48,Data!$C:$C,X$1,Data!$D:$D,X$2) + SUMIFS(Data!$A:$A, Data!$J:$J,$A48,Data!$C:$C,X$1,Data!$D:$D,X$2)</f>
        <v>0</v>
      </c>
      <c r="Y48" s="5">
        <f>SUMIFS(Data!$A:$A, Data!$I:$I,$A48,Data!$C:$C,Y$1,Data!$D:$D,Y$2) + SUMIFS(Data!$A:$A, Data!$J:$J,$A48,Data!$C:$C,Y$1,Data!$D:$D,Y$2)</f>
        <v>0</v>
      </c>
      <c r="Z48" s="5">
        <f>SUMIFS(Data!$A:$A, Data!$I:$I,$A48,Data!$C:$C,Z$1,Data!$D:$D,Z$2) + SUMIFS(Data!$A:$A, Data!$J:$J,$A48,Data!$C:$C,Z$1,Data!$D:$D,Z$2)</f>
        <v>0</v>
      </c>
      <c r="AA48" s="5">
        <f>SUMIFS(Data!$A:$A, Data!$I:$I,$A48,Data!$C:$C,AA$1,Data!$D:$D,AA$2) + SUMIFS(Data!$A:$A, Data!$J:$J,$A48,Data!$C:$C,AA$1,Data!$D:$D,AA$2)</f>
        <v>0</v>
      </c>
      <c r="AB48" s="5">
        <f>SUMIFS(Data!$A:$A, Data!$I:$I,$A48,Data!$C:$C,AB$1,Data!$D:$D,AB$2) + SUMIFS(Data!$A:$A, Data!$J:$J,$A48,Data!$C:$C,AB$1,Data!$D:$D,AB$2)</f>
        <v>0</v>
      </c>
      <c r="AC48" s="5">
        <f>SUMIFS(Data!$A:$A, Data!$I:$I,$A48,Data!$C:$C,AC$1,Data!$D:$D,AC$2) + SUMIFS(Data!$A:$A, Data!$J:$J,$A48,Data!$C:$C,AC$1,Data!$D:$D,AC$2)</f>
        <v>0</v>
      </c>
      <c r="AD48" s="5">
        <f>SUMIFS(Data!$A:$A, Data!$I:$I,$A48,Data!$C:$C,AD$1,Data!$D:$D,AD$2) + SUMIFS(Data!$A:$A, Data!$J:$J,$A48,Data!$C:$C,AD$1,Data!$D:$D,AD$2)</f>
        <v>0</v>
      </c>
      <c r="AE48" s="5">
        <f>SUMIFS(Data!$A:$A, Data!$I:$I,$A48,Data!$C:$C,AE$1,Data!$D:$D,AE$2) + SUMIFS(Data!$A:$A, Data!$J:$J,$A48,Data!$C:$C,AE$1,Data!$D:$D,AE$2)</f>
        <v>0</v>
      </c>
      <c r="AF48" s="5">
        <f>SUMIFS(Data!$A:$A, Data!$I:$I,$A48,Data!$C:$C,AF$1,Data!$D:$D,AF$2) + SUMIFS(Data!$A:$A, Data!$J:$J,$A48,Data!$C:$C,AF$1,Data!$D:$D,AF$2)</f>
        <v>0</v>
      </c>
      <c r="AG48" s="5">
        <f>SUMIFS(Data!$A:$A, Data!$I:$I,$A48,Data!$C:$C,AG$1,Data!$D:$D,AG$2) + SUMIFS(Data!$A:$A, Data!$J:$J,$A48,Data!$C:$C,AG$1,Data!$D:$D,AG$2)</f>
        <v>0</v>
      </c>
      <c r="AH48" s="5">
        <f>SUMIFS(Data!$A:$A, Data!$I:$I,$A48,Data!$C:$C,AH$1,Data!$D:$D,AH$2) + SUMIFS(Data!$A:$A, Data!$J:$J,$A48,Data!$C:$C,AH$1,Data!$D:$D,AH$2)</f>
        <v>0</v>
      </c>
      <c r="AI48" s="5">
        <f>SUMIFS(Data!$A:$A, Data!$I:$I,$A48,Data!$C:$C,AI$1,Data!$D:$D,AI$2) + SUMIFS(Data!$A:$A, Data!$J:$J,$A48,Data!$C:$C,AI$1,Data!$D:$D,AI$2)</f>
        <v>1</v>
      </c>
      <c r="AJ48" s="5">
        <f>SUMIFS(Data!$A:$A, Data!$I:$I,$A48,Data!$C:$C,AJ$1,Data!$D:$D,AJ$2) + SUMIFS(Data!$A:$A, Data!$J:$J,$A48,Data!$C:$C,AJ$1,Data!$D:$D,AJ$2)</f>
        <v>1</v>
      </c>
      <c r="AK48" s="5">
        <f>SUMIFS(Data!$A:$A, Data!$I:$I,$A48,Data!$C:$C,AK$1,Data!$D:$D,AK$2) + SUMIFS(Data!$A:$A, Data!$J:$J,$A48,Data!$C:$C,AK$1,Data!$D:$D,AK$2)</f>
        <v>0</v>
      </c>
      <c r="AL48" s="5">
        <f>SUMIFS(Data!$A:$A, Data!$I:$I,$A48,Data!$C:$C,AL$1,Data!$D:$D,AL$2) + SUMIFS(Data!$A:$A, Data!$J:$J,$A48,Data!$C:$C,AL$1,Data!$D:$D,AL$2)</f>
        <v>0</v>
      </c>
      <c r="AM48" s="5">
        <f>SUMIFS(Data!$A:$A, Data!$I:$I,$A48,Data!$C:$C,AM$1,Data!$D:$D,AM$2) + SUMIFS(Data!$A:$A, Data!$J:$J,$A48,Data!$C:$C,AM$1,Data!$D:$D,AM$2)</f>
        <v>0</v>
      </c>
      <c r="AN48" s="5">
        <f>SUMIFS(Data!$A:$A, Data!$I:$I,$A48,Data!$C:$C,AN$1,Data!$D:$D,AN$2) + SUMIFS(Data!$A:$A, Data!$J:$J,$A48,Data!$C:$C,AN$1,Data!$D:$D,AN$2)</f>
        <v>0</v>
      </c>
      <c r="AO48" s="5">
        <f>SUMIFS(Data!$A:$A, Data!$I:$I,$A48,Data!$C:$C,AO$1,Data!$D:$D,AO$2) + SUMIFS(Data!$A:$A, Data!$J:$J,$A48,Data!$C:$C,AO$1,Data!$D:$D,AO$2)</f>
        <v>0</v>
      </c>
      <c r="AP48" s="5">
        <f>SUMIFS(Data!$A:$A, Data!$I:$I,$A48,Data!$C:$C,AP$1,Data!$D:$D,AP$2) + SUMIFS(Data!$A:$A, Data!$J:$J,$A48,Data!$C:$C,AP$1,Data!$D:$D,AP$2)</f>
        <v>6</v>
      </c>
      <c r="AQ48" s="5">
        <f>SUMIFS(Data!$A:$A, Data!$I:$I,$A48,Data!$C:$C,AQ$1,Data!$D:$D,AQ$2) + SUMIFS(Data!$A:$A, Data!$J:$J,$A48,Data!$C:$C,AQ$1,Data!$D:$D,AQ$2)</f>
        <v>0</v>
      </c>
      <c r="AR48" s="5">
        <f>SUMIFS(Data!$A:$A, Data!$I:$I,$A48,Data!$C:$C,AR$1,Data!$D:$D,AR$2) + SUMIFS(Data!$A:$A, Data!$J:$J,$A48,Data!$C:$C,AR$1,Data!$D:$D,AR$2)</f>
        <v>0</v>
      </c>
      <c r="AS48" s="5">
        <f>SUMIFS(Data!$A:$A, Data!$I:$I,$A48,Data!$C:$C,AS$1,Data!$D:$D,AS$2) + SUMIFS(Data!$A:$A, Data!$J:$J,$A48,Data!$C:$C,AS$1,Data!$D:$D,AS$2)</f>
        <v>0</v>
      </c>
      <c r="AT48" s="5">
        <f>SUMIFS(Data!$A:$A, Data!$I:$I,$A48,Data!$C:$C,AT$1,Data!$D:$D,AT$2) + SUMIFS(Data!$A:$A, Data!$J:$J,$A48,Data!$C:$C,AT$1,Data!$D:$D,AT$2)</f>
        <v>0</v>
      </c>
      <c r="AU48" s="5">
        <f>SUMIFS(Data!$A:$A, Data!$I:$I,$A48,Data!$C:$C,AU$1,Data!$D:$D,AU$2) + SUMIFS(Data!$A:$A, Data!$J:$J,$A48,Data!$C:$C,AU$1,Data!$D:$D,AU$2)</f>
        <v>0</v>
      </c>
      <c r="AV48" s="5">
        <f>SUMIFS(Data!$A:$A, Data!$I:$I,$A48,Data!$C:$C,AV$1,Data!$D:$D,AV$2) + SUMIFS(Data!$A:$A, Data!$J:$J,$A48,Data!$C:$C,AV$1,Data!$D:$D,AV$2)</f>
        <v>0</v>
      </c>
      <c r="AW48" s="5">
        <f>SUMIFS(Data!$A:$A, Data!$I:$I,$A48,Data!$C:$C,AW$1,Data!$D:$D,AW$2) + SUMIFS(Data!$A:$A, Data!$J:$J,$A48,Data!$C:$C,AW$1,Data!$D:$D,AW$2)</f>
        <v>0</v>
      </c>
      <c r="AX48" s="5">
        <f>SUMIFS(Data!$A:$A, Data!$I:$I,$A48,Data!$C:$C,AX$1,Data!$D:$D,AX$2) + SUMIFS(Data!$A:$A, Data!$J:$J,$A48,Data!$C:$C,AX$1,Data!$D:$D,AX$2)</f>
        <v>0</v>
      </c>
      <c r="AY48" s="5">
        <f>SUMIFS(Data!$A:$A, Data!$I:$I,$A48,Data!$C:$C,AY$1,Data!$D:$D,AY$2) + SUMIFS(Data!$A:$A, Data!$J:$J,$A48,Data!$C:$C,AY$1,Data!$D:$D,AY$2)</f>
        <v>0</v>
      </c>
      <c r="AZ48" s="5">
        <f>SUMIFS(Data!$A:$A, Data!$I:$I,$A48,Data!$C:$C,AZ$1,Data!$D:$D,AZ$2) + SUMIFS(Data!$A:$A, Data!$J:$J,$A48,Data!$C:$C,AZ$1,Data!$D:$D,AZ$2)</f>
        <v>0</v>
      </c>
      <c r="BA48" s="5">
        <f>SUMIFS(Data!$A:$A, Data!$I:$I,$A48,Data!$C:$C,BA$1,Data!$D:$D,BA$2) + SUMIFS(Data!$A:$A, Data!$J:$J,$A48,Data!$C:$C,BA$1,Data!$D:$D,BA$2)</f>
        <v>2</v>
      </c>
      <c r="BB48" s="5">
        <f>SUMIFS(Data!$A:$A, Data!$I:$I,$A48,Data!$C:$C,BB$1,Data!$D:$D,BB$2) + SUMIFS(Data!$A:$A, Data!$J:$J,$A48,Data!$C:$C,BB$1,Data!$D:$D,BB$2)</f>
        <v>0</v>
      </c>
      <c r="BC48" s="5">
        <f>SUMIFS(Data!$A:$A, Data!$I:$I,$A48,Data!$C:$C,BC$1,Data!$D:$D,BC$2) + SUMIFS(Data!$A:$A, Data!$J:$J,$A48,Data!$C:$C,BC$1,Data!$D:$D,BC$2)</f>
        <v>1</v>
      </c>
      <c r="BD48" s="5">
        <f>SUMIFS(Data!$A:$A, Data!$I:$I,$A48,Data!$C:$C,BD$1,Data!$D:$D,BD$2) + SUMIFS(Data!$A:$A, Data!$J:$J,$A48,Data!$C:$C,BD$1,Data!$D:$D,BD$2)</f>
        <v>1</v>
      </c>
      <c r="BE48" s="5">
        <f>SUMIFS(Data!$A:$A, Data!$I:$I,$A48,Data!$C:$C,BE$1,Data!$D:$D,BE$2) + SUMIFS(Data!$A:$A, Data!$J:$J,$A48,Data!$C:$C,BE$1,Data!$D:$D,BE$2)</f>
        <v>0</v>
      </c>
      <c r="BF48" s="5">
        <f>SUMIFS(Data!$A:$A, Data!$I:$I,$A48,Data!$C:$C,BF$1,Data!$D:$D,BF$2) + SUMIFS(Data!$A:$A, Data!$J:$J,$A48,Data!$C:$C,BF$1,Data!$D:$D,BF$2)</f>
        <v>0</v>
      </c>
      <c r="BG48" s="5">
        <f>SUMIFS(Data!$A:$A, Data!$I:$I,$A48,Data!$C:$C,BG$1,Data!$D:$D,BG$2) + SUMIFS(Data!$A:$A, Data!$J:$J,$A48,Data!$C:$C,BG$1,Data!$D:$D,BG$2)</f>
        <v>0</v>
      </c>
      <c r="BH48" s="5">
        <f>SUMIFS(Data!$A:$A, Data!$I:$I,$A48,Data!$C:$C,BH$1,Data!$D:$D,BH$2) + SUMIFS(Data!$A:$A, Data!$J:$J,$A48,Data!$C:$C,BH$1,Data!$D:$D,BH$2)</f>
        <v>5</v>
      </c>
      <c r="BI48" s="5">
        <f>SUMIFS(Data!$A:$A, Data!$I:$I,$A48,Data!$C:$C,BI$1,Data!$D:$D,BI$2) + SUMIFS(Data!$A:$A, Data!$J:$J,$A48,Data!$C:$C,BI$1,Data!$D:$D,BI$2)</f>
        <v>6</v>
      </c>
      <c r="BJ48" s="5">
        <f>SUMIFS(Data!$A:$A, Data!$I:$I,$A48,Data!$C:$C,BJ$1,Data!$D:$D,BJ$2) + SUMIFS(Data!$A:$A, Data!$J:$J,$A48,Data!$C:$C,BJ$1,Data!$D:$D,BJ$2)</f>
        <v>0</v>
      </c>
      <c r="BK48" s="5">
        <f>SUMIFS(Data!$A:$A, Data!$I:$I,$A48,Data!$C:$C,BK$1,Data!$D:$D,BK$2) + SUMIFS(Data!$A:$A, Data!$J:$J,$A48,Data!$C:$C,BK$1,Data!$D:$D,BK$2)</f>
        <v>0</v>
      </c>
      <c r="BL48" s="5">
        <f>SUMIFS(Data!$A:$A, Data!$I:$I,$A48,Data!$C:$C,BL$1,Data!$D:$D,BL$2) + SUMIFS(Data!$A:$A, Data!$J:$J,$A48,Data!$C:$C,BL$1,Data!$D:$D,BL$2)</f>
        <v>0</v>
      </c>
      <c r="BM48" s="5">
        <f>SUMIFS(Data!$A:$A, Data!$I:$I,$A48,Data!$C:$C,BM$1,Data!$D:$D,BM$2) + SUMIFS(Data!$A:$A, Data!$J:$J,$A48,Data!$C:$C,BM$1,Data!$D:$D,BM$2)</f>
        <v>0</v>
      </c>
      <c r="BN48" s="5">
        <f>SUMIFS(Data!$A:$A, Data!$I:$I,$A48,Data!$C:$C,BN$1,Data!$D:$D,BN$2) + SUMIFS(Data!$A:$A, Data!$J:$J,$A48,Data!$C:$C,BN$1,Data!$D:$D,BN$2)</f>
        <v>0</v>
      </c>
      <c r="BO48" s="5">
        <f>SUMIFS(Data!$A:$A, Data!$I:$I,$A48,Data!$C:$C,BO$1,Data!$D:$D,BO$2) + SUMIFS(Data!$A:$A, Data!$J:$J,$A48,Data!$C:$C,BO$1,Data!$D:$D,BO$2)</f>
        <v>0</v>
      </c>
      <c r="BP48" s="5">
        <f>SUMIFS(Data!$A:$A, Data!$I:$I,$A48,Data!$C:$C,BP$1,Data!$D:$D,BP$2) + SUMIFS(Data!$A:$A, Data!$J:$J,$A48,Data!$C:$C,BP$1,Data!$D:$D,BP$2)</f>
        <v>0</v>
      </c>
      <c r="BQ48" s="5">
        <f>SUMIFS(Data!$A:$A, Data!$I:$I,$A48,Data!$C:$C,BQ$1,Data!$D:$D,BQ$2) + SUMIFS(Data!$A:$A, Data!$J:$J,$A48,Data!$C:$C,BQ$1,Data!$D:$D,BQ$2)</f>
        <v>0</v>
      </c>
      <c r="BR48" s="5">
        <f>SUMIFS(Data!$A:$A, Data!$I:$I,$A48,Data!$C:$C,BR$1,Data!$D:$D,BR$2) + SUMIFS(Data!$A:$A, Data!$J:$J,$A48,Data!$C:$C,BR$1,Data!$D:$D,BR$2)</f>
        <v>0</v>
      </c>
      <c r="BS48" s="5">
        <f>SUMIFS(Data!$A:$A, Data!$I:$I,$A48,Data!$C:$C,BS$1,Data!$D:$D,BS$2) + SUMIFS(Data!$A:$A, Data!$J:$J,$A48,Data!$C:$C,BS$1,Data!$D:$D,BS$2)</f>
        <v>0</v>
      </c>
      <c r="BT48" s="5">
        <f>SUMIFS(Data!$A:$A, Data!$I:$I,$A48,Data!$C:$C,BT$1,Data!$D:$D,BT$2) + SUMIFS(Data!$A:$A, Data!$J:$J,$A48,Data!$C:$C,BT$1,Data!$D:$D,BT$2)</f>
        <v>0</v>
      </c>
      <c r="BU48" s="5">
        <f>SUMIFS(Data!$A:$A, Data!$I:$I,$A48,Data!$C:$C,BU$1,Data!$D:$D,BU$2) + SUMIFS(Data!$A:$A, Data!$J:$J,$A48,Data!$C:$C,BU$1,Data!$D:$D,BU$2)</f>
        <v>0</v>
      </c>
      <c r="BV48" s="5">
        <f>SUMIFS(Data!$A:$A, Data!$I:$I,$A48,Data!$C:$C,BV$1,Data!$D:$D,BV$2) + SUMIFS(Data!$A:$A, Data!$J:$J,$A48,Data!$C:$C,BV$1,Data!$D:$D,BV$2)</f>
        <v>0</v>
      </c>
      <c r="BW48" s="5">
        <f>SUMIFS(Data!$A:$A, Data!$I:$I,$A48,Data!$C:$C,BW$1,Data!$D:$D,BW$2) + SUMIFS(Data!$A:$A, Data!$J:$J,$A48,Data!$C:$C,BW$1,Data!$D:$D,BW$2)</f>
        <v>0</v>
      </c>
      <c r="BX48" s="5">
        <f>SUMIFS(Data!$A:$A, Data!$I:$I,$A48,Data!$C:$C,BX$1,Data!$D:$D,BX$2) + SUMIFS(Data!$A:$A, Data!$J:$J,$A48,Data!$C:$C,BX$1,Data!$D:$D,BX$2)</f>
        <v>0</v>
      </c>
      <c r="BY48" s="5">
        <f>SUMIFS(Data!$A:$A, Data!$I:$I,$A48,Data!$C:$C,BY$1,Data!$D:$D,BY$2) + SUMIFS(Data!$A:$A, Data!$J:$J,$A48,Data!$C:$C,BY$1,Data!$D:$D,BY$2)</f>
        <v>6</v>
      </c>
      <c r="BZ48" s="5">
        <f>SUMIFS(Data!$A:$A, Data!$I:$I,$A48,Data!$C:$C,BZ$1,Data!$D:$D,BZ$2) + SUMIFS(Data!$A:$A, Data!$J:$J,$A48,Data!$C:$C,BZ$1,Data!$D:$D,BZ$2)</f>
        <v>0</v>
      </c>
      <c r="CA48" s="5">
        <f>SUMIFS(Data!$A:$A, Data!$I:$I,$A48,Data!$C:$C,CA$1,Data!$D:$D,CA$2) + SUMIFS(Data!$A:$A, Data!$J:$J,$A48,Data!$C:$C,CA$1,Data!$D:$D,CA$2)</f>
        <v>1</v>
      </c>
      <c r="CB48" s="5">
        <f>SUMIFS(Data!$A:$A, Data!$I:$I,$A48,Data!$C:$C,CB$1,Data!$D:$D,CB$2) + SUMIFS(Data!$A:$A, Data!$J:$J,$A48,Data!$C:$C,CB$1,Data!$D:$D,CB$2)</f>
        <v>0</v>
      </c>
      <c r="CC48" s="5">
        <f>SUMIFS(Data!$A:$A, Data!$I:$I,$A48,Data!$C:$C,CC$1,Data!$D:$D,CC$2) + SUMIFS(Data!$A:$A, Data!$J:$J,$A48,Data!$C:$C,CC$1,Data!$D:$D,CC$2)</f>
        <v>0</v>
      </c>
      <c r="CD48" s="5">
        <f>SUMIFS(Data!$A:$A, Data!$I:$I,$A48,Data!$C:$C,CD$1,Data!$D:$D,CD$2) + SUMIFS(Data!$A:$A, Data!$J:$J,$A48,Data!$C:$C,CD$1,Data!$D:$D,CD$2)</f>
        <v>0</v>
      </c>
      <c r="CE48" s="5">
        <f>SUMIFS(Data!$A:$A, Data!$I:$I,$A48,Data!$C:$C,CE$1,Data!$D:$D,CE$2) + SUMIFS(Data!$A:$A, Data!$J:$J,$A48,Data!$C:$C,CE$1,Data!$D:$D,CE$2)</f>
        <v>0</v>
      </c>
      <c r="CF48" s="5">
        <f>SUMIFS(Data!$A:$A, Data!$I:$I,$A48,Data!$C:$C,CF$1,Data!$D:$D,CF$2) + SUMIFS(Data!$A:$A, Data!$J:$J,$A48,Data!$C:$C,CF$1,Data!$D:$D,CF$2)</f>
        <v>0</v>
      </c>
      <c r="CG48" s="5">
        <f>SUMIFS(Data!$A:$A, Data!$I:$I,$A48,Data!$C:$C,CG$1,Data!$D:$D,CG$2) + SUMIFS(Data!$A:$A, Data!$J:$J,$A48,Data!$C:$C,CG$1,Data!$D:$D,CG$2)</f>
        <v>0</v>
      </c>
      <c r="CH48" s="5">
        <f>SUMIFS(Data!$A:$A, Data!$I:$I,$A48,Data!$C:$C,CH$1,Data!$D:$D,CH$2) + SUMIFS(Data!$A:$A, Data!$J:$J,$A48,Data!$C:$C,CH$1,Data!$D:$D,CH$2)</f>
        <v>0</v>
      </c>
      <c r="CI48" s="5">
        <f>SUMIFS(Data!$A:$A, Data!$I:$I,$A48,Data!$C:$C,CI$1,Data!$D:$D,CI$2) + SUMIFS(Data!$A:$A, Data!$J:$J,$A48,Data!$C:$C,CI$1,Data!$D:$D,CI$2)</f>
        <v>0</v>
      </c>
      <c r="CJ48" s="5">
        <f>SUMIFS(Data!$A:$A, Data!$I:$I,$A48,Data!$C:$C,CJ$1,Data!$D:$D,CJ$2) + SUMIFS(Data!$A:$A, Data!$J:$J,$A48,Data!$C:$C,CJ$1,Data!$D:$D,CJ$2)</f>
        <v>0</v>
      </c>
      <c r="CK48" s="5">
        <f>SUMIFS(Data!$A:$A, Data!$I:$I,$A48,Data!$C:$C,CK$1,Data!$D:$D,CK$2) + SUMIFS(Data!$A:$A, Data!$J:$J,$A48,Data!$C:$C,CK$1,Data!$D:$D,CK$2)</f>
        <v>0</v>
      </c>
      <c r="CL48" s="5">
        <f>SUMIFS(Data!$A:$A, Data!$I:$I,$A48,Data!$C:$C,CL$1,Data!$D:$D,CL$2) + SUMIFS(Data!$A:$A, Data!$J:$J,$A48,Data!$C:$C,CL$1,Data!$D:$D,CL$2)</f>
        <v>0</v>
      </c>
      <c r="CM48" s="5">
        <f>SUMIFS(Data!$A:$A, Data!$I:$I,$A48,Data!$C:$C,CM$1,Data!$D:$D,CM$2) + SUMIFS(Data!$A:$A, Data!$J:$J,$A48,Data!$C:$C,CM$1,Data!$D:$D,CM$2)</f>
        <v>0</v>
      </c>
      <c r="CN48" s="5">
        <f>SUMIFS(Data!$A:$A, Data!$I:$I,$A48,Data!$C:$C,CN$1,Data!$D:$D,CN$2) + SUMIFS(Data!$A:$A, Data!$J:$J,$A48,Data!$C:$C,CN$1,Data!$D:$D,CN$2)</f>
        <v>0</v>
      </c>
      <c r="CO48" s="5">
        <f>SUMIFS(Data!$A:$A, Data!$I:$I,$A48,Data!$C:$C,CO$1,Data!$D:$D,CO$2) + SUMIFS(Data!$A:$A, Data!$J:$J,$A48,Data!$C:$C,CO$1,Data!$D:$D,CO$2)</f>
        <v>0</v>
      </c>
      <c r="CP48" s="5">
        <f>SUMIFS(Data!$A:$A, Data!$I:$I,$A48,Data!$C:$C,CP$1,Data!$D:$D,CP$2) + SUMIFS(Data!$A:$A, Data!$J:$J,$A48,Data!$C:$C,CP$1,Data!$D:$D,CP$2)</f>
        <v>0</v>
      </c>
      <c r="CQ48" s="5">
        <f>SUMIFS(Data!$A:$A, Data!$I:$I,$A48,Data!$C:$C,CQ$1,Data!$D:$D,CQ$2) + SUMIFS(Data!$A:$A, Data!$J:$J,$A48,Data!$C:$C,CQ$1,Data!$D:$D,CQ$2)</f>
        <v>0</v>
      </c>
      <c r="CR48" s="5">
        <f>SUMIFS(Data!$A:$A, Data!$I:$I,$A48,Data!$C:$C,CR$1,Data!$D:$D,CR$2) + SUMIFS(Data!$A:$A, Data!$J:$J,$A48,Data!$C:$C,CR$1,Data!$D:$D,CR$2)</f>
        <v>0</v>
      </c>
      <c r="CS48" s="5">
        <f>SUMIFS(Data!$A:$A, Data!$I:$I,$A48,Data!$C:$C,CS$1,Data!$D:$D,CS$2) + SUMIFS(Data!$A:$A, Data!$J:$J,$A48,Data!$C:$C,CS$1,Data!$D:$D,CS$2)</f>
        <v>2</v>
      </c>
      <c r="CT48" s="5">
        <f>SUMIFS(Data!$A:$A, Data!$I:$I,$A48,Data!$C:$C,CT$1,Data!$D:$D,CT$2) + SUMIFS(Data!$A:$A, Data!$J:$J,$A48,Data!$C:$C,CT$1,Data!$D:$D,CT$2)</f>
        <v>0</v>
      </c>
      <c r="CU48" s="5">
        <f>SUMIFS(Data!$A:$A, Data!$I:$I,$A48,Data!$C:$C,CU$1,Data!$D:$D,CU$2) + SUMIFS(Data!$A:$A, Data!$J:$J,$A48,Data!$C:$C,CU$1,Data!$D:$D,CU$2)</f>
        <v>1</v>
      </c>
      <c r="CV48" s="5">
        <f>SUMIFS(Data!$A:$A, Data!$I:$I,$A48,Data!$C:$C,CV$1,Data!$D:$D,CV$2) + SUMIFS(Data!$A:$A, Data!$J:$J,$A48,Data!$C:$C,CV$1,Data!$D:$D,CV$2)</f>
        <v>0</v>
      </c>
      <c r="CW48" s="5">
        <f t="shared" ref="CW48:CX48" si="47">SUMIF($B$2:$CV$2,CW$2, $B48:$CV48)</f>
        <v>17</v>
      </c>
      <c r="CX48" s="5">
        <f t="shared" si="47"/>
        <v>13</v>
      </c>
      <c r="CY48" s="5">
        <f t="shared" si="3"/>
        <v>35</v>
      </c>
    </row>
    <row r="49">
      <c r="A49" s="5" t="str">
        <f>Countries!A47</f>
        <v>JAM</v>
      </c>
      <c r="B49" s="5">
        <f>SUMIFS(Data!$A:$A, Data!$I:$I,$A49,Data!$C:$C,B$1,Data!$D:$D,B$2) + SUMIFS(Data!$A:$A, Data!$J:$J,$A49,Data!$C:$C,B$1,Data!$D:$D,B$2)</f>
        <v>0</v>
      </c>
      <c r="C49" s="5">
        <f>SUMIFS(Data!$A:$A, Data!$I:$I,$A49,Data!$C:$C,C$1,Data!$D:$D,C$2) + SUMIFS(Data!$A:$A, Data!$J:$J,$A49,Data!$C:$C,C$1,Data!$D:$D,C$2)</f>
        <v>0</v>
      </c>
      <c r="D49" s="5">
        <f>SUMIFS(Data!$A:$A, Data!$I:$I,$A49,Data!$C:$C,D$1,Data!$D:$D,D$2) + SUMIFS(Data!$A:$A, Data!$J:$J,$A49,Data!$C:$C,D$1,Data!$D:$D,D$2)</f>
        <v>0</v>
      </c>
      <c r="E49" s="5">
        <f>SUMIFS(Data!$A:$A, Data!$I:$I,$A49,Data!$C:$C,E$1,Data!$D:$D,E$2) + SUMIFS(Data!$A:$A, Data!$J:$J,$A49,Data!$C:$C,E$1,Data!$D:$D,E$2)</f>
        <v>0</v>
      </c>
      <c r="F49" s="5">
        <f>SUMIFS(Data!$A:$A, Data!$I:$I,$A49,Data!$C:$C,F$1,Data!$D:$D,F$2) + SUMIFS(Data!$A:$A, Data!$J:$J,$A49,Data!$C:$C,F$1,Data!$D:$D,F$2)</f>
        <v>0</v>
      </c>
      <c r="G49" s="5">
        <f>SUMIFS(Data!$A:$A, Data!$I:$I,$A49,Data!$C:$C,G$1,Data!$D:$D,G$2) + SUMIFS(Data!$A:$A, Data!$J:$J,$A49,Data!$C:$C,G$1,Data!$D:$D,G$2)</f>
        <v>0</v>
      </c>
      <c r="H49" s="5">
        <f>SUMIFS(Data!$A:$A, Data!$I:$I,$A49,Data!$C:$C,H$1,Data!$D:$D,H$2) + SUMIFS(Data!$A:$A, Data!$J:$J,$A49,Data!$C:$C,H$1,Data!$D:$D,H$2)</f>
        <v>0</v>
      </c>
      <c r="I49" s="5">
        <f>SUMIFS(Data!$A:$A, Data!$I:$I,$A49,Data!$C:$C,I$1,Data!$D:$D,I$2) + SUMIFS(Data!$A:$A, Data!$J:$J,$A49,Data!$C:$C,I$1,Data!$D:$D,I$2)</f>
        <v>0</v>
      </c>
      <c r="J49" s="5">
        <f>SUMIFS(Data!$A:$A, Data!$I:$I,$A49,Data!$C:$C,J$1,Data!$D:$D,J$2) + SUMIFS(Data!$A:$A, Data!$J:$J,$A49,Data!$C:$C,J$1,Data!$D:$D,J$2)</f>
        <v>1</v>
      </c>
      <c r="K49" s="5">
        <f>SUMIFS(Data!$A:$A, Data!$I:$I,$A49,Data!$C:$C,K$1,Data!$D:$D,K$2) + SUMIFS(Data!$A:$A, Data!$J:$J,$A49,Data!$C:$C,K$1,Data!$D:$D,K$2)</f>
        <v>0</v>
      </c>
      <c r="L49" s="5">
        <f>SUMIFS(Data!$A:$A, Data!$I:$I,$A49,Data!$C:$C,L$1,Data!$D:$D,L$2) + SUMIFS(Data!$A:$A, Data!$J:$J,$A49,Data!$C:$C,L$1,Data!$D:$D,L$2)</f>
        <v>6</v>
      </c>
      <c r="M49" s="5">
        <f>SUMIFS(Data!$A:$A, Data!$I:$I,$A49,Data!$C:$C,M$1,Data!$D:$D,M$2) + SUMIFS(Data!$A:$A, Data!$J:$J,$A49,Data!$C:$C,M$1,Data!$D:$D,M$2)</f>
        <v>0</v>
      </c>
      <c r="N49" s="5">
        <f>SUMIFS(Data!$A:$A, Data!$I:$I,$A49,Data!$C:$C,N$1,Data!$D:$D,N$2) + SUMIFS(Data!$A:$A, Data!$J:$J,$A49,Data!$C:$C,N$1,Data!$D:$D,N$2)</f>
        <v>0</v>
      </c>
      <c r="O49" s="5">
        <f>SUMIFS(Data!$A:$A, Data!$I:$I,$A49,Data!$C:$C,O$1,Data!$D:$D,O$2) + SUMIFS(Data!$A:$A, Data!$J:$J,$A49,Data!$C:$C,O$1,Data!$D:$D,O$2)</f>
        <v>0</v>
      </c>
      <c r="P49" s="5">
        <f>SUMIFS(Data!$A:$A, Data!$I:$I,$A49,Data!$C:$C,P$1,Data!$D:$D,P$2) + SUMIFS(Data!$A:$A, Data!$J:$J,$A49,Data!$C:$C,P$1,Data!$D:$D,P$2)</f>
        <v>0</v>
      </c>
      <c r="Q49" s="5">
        <f>SUMIFS(Data!$A:$A, Data!$I:$I,$A49,Data!$C:$C,Q$1,Data!$D:$D,Q$2) + SUMIFS(Data!$A:$A, Data!$J:$J,$A49,Data!$C:$C,Q$1,Data!$D:$D,Q$2)</f>
        <v>0</v>
      </c>
      <c r="R49" s="5">
        <f>SUMIFS(Data!$A:$A, Data!$I:$I,$A49,Data!$C:$C,R$1,Data!$D:$D,R$2) + SUMIFS(Data!$A:$A, Data!$J:$J,$A49,Data!$C:$C,R$1,Data!$D:$D,R$2)</f>
        <v>0</v>
      </c>
      <c r="S49" s="5">
        <f>SUMIFS(Data!$A:$A, Data!$I:$I,$A49,Data!$C:$C,S$1,Data!$D:$D,S$2) + SUMIFS(Data!$A:$A, Data!$J:$J,$A49,Data!$C:$C,S$1,Data!$D:$D,S$2)</f>
        <v>0</v>
      </c>
      <c r="T49" s="5">
        <f>SUMIFS(Data!$A:$A, Data!$I:$I,$A49,Data!$C:$C,T$1,Data!$D:$D,T$2) + SUMIFS(Data!$A:$A, Data!$J:$J,$A49,Data!$C:$C,T$1,Data!$D:$D,T$2)</f>
        <v>0</v>
      </c>
      <c r="U49" s="5">
        <f>SUMIFS(Data!$A:$A, Data!$I:$I,$A49,Data!$C:$C,U$1,Data!$D:$D,U$2) + SUMIFS(Data!$A:$A, Data!$J:$J,$A49,Data!$C:$C,U$1,Data!$D:$D,U$2)</f>
        <v>0</v>
      </c>
      <c r="V49" s="5">
        <f>SUMIFS(Data!$A:$A, Data!$I:$I,$A49,Data!$C:$C,V$1,Data!$D:$D,V$2) + SUMIFS(Data!$A:$A, Data!$J:$J,$A49,Data!$C:$C,V$1,Data!$D:$D,V$2)</f>
        <v>0</v>
      </c>
      <c r="W49" s="5">
        <f>SUMIFS(Data!$A:$A, Data!$I:$I,$A49,Data!$C:$C,W$1,Data!$D:$D,W$2) + SUMIFS(Data!$A:$A, Data!$J:$J,$A49,Data!$C:$C,W$1,Data!$D:$D,W$2)</f>
        <v>0</v>
      </c>
      <c r="X49" s="5">
        <f>SUMIFS(Data!$A:$A, Data!$I:$I,$A49,Data!$C:$C,X$1,Data!$D:$D,X$2) + SUMIFS(Data!$A:$A, Data!$J:$J,$A49,Data!$C:$C,X$1,Data!$D:$D,X$2)</f>
        <v>0</v>
      </c>
      <c r="Y49" s="5">
        <f>SUMIFS(Data!$A:$A, Data!$I:$I,$A49,Data!$C:$C,Y$1,Data!$D:$D,Y$2) + SUMIFS(Data!$A:$A, Data!$J:$J,$A49,Data!$C:$C,Y$1,Data!$D:$D,Y$2)</f>
        <v>0</v>
      </c>
      <c r="Z49" s="5">
        <f>SUMIFS(Data!$A:$A, Data!$I:$I,$A49,Data!$C:$C,Z$1,Data!$D:$D,Z$2) + SUMIFS(Data!$A:$A, Data!$J:$J,$A49,Data!$C:$C,Z$1,Data!$D:$D,Z$2)</f>
        <v>0</v>
      </c>
      <c r="AA49" s="5">
        <f>SUMIFS(Data!$A:$A, Data!$I:$I,$A49,Data!$C:$C,AA$1,Data!$D:$D,AA$2) + SUMIFS(Data!$A:$A, Data!$J:$J,$A49,Data!$C:$C,AA$1,Data!$D:$D,AA$2)</f>
        <v>0</v>
      </c>
      <c r="AB49" s="5">
        <f>SUMIFS(Data!$A:$A, Data!$I:$I,$A49,Data!$C:$C,AB$1,Data!$D:$D,AB$2) + SUMIFS(Data!$A:$A, Data!$J:$J,$A49,Data!$C:$C,AB$1,Data!$D:$D,AB$2)</f>
        <v>0</v>
      </c>
      <c r="AC49" s="5">
        <f>SUMIFS(Data!$A:$A, Data!$I:$I,$A49,Data!$C:$C,AC$1,Data!$D:$D,AC$2) + SUMIFS(Data!$A:$A, Data!$J:$J,$A49,Data!$C:$C,AC$1,Data!$D:$D,AC$2)</f>
        <v>0</v>
      </c>
      <c r="AD49" s="5">
        <f>SUMIFS(Data!$A:$A, Data!$I:$I,$A49,Data!$C:$C,AD$1,Data!$D:$D,AD$2) + SUMIFS(Data!$A:$A, Data!$J:$J,$A49,Data!$C:$C,AD$1,Data!$D:$D,AD$2)</f>
        <v>0</v>
      </c>
      <c r="AE49" s="5">
        <f>SUMIFS(Data!$A:$A, Data!$I:$I,$A49,Data!$C:$C,AE$1,Data!$D:$D,AE$2) + SUMIFS(Data!$A:$A, Data!$J:$J,$A49,Data!$C:$C,AE$1,Data!$D:$D,AE$2)</f>
        <v>0</v>
      </c>
      <c r="AF49" s="5">
        <f>SUMIFS(Data!$A:$A, Data!$I:$I,$A49,Data!$C:$C,AF$1,Data!$D:$D,AF$2) + SUMIFS(Data!$A:$A, Data!$J:$J,$A49,Data!$C:$C,AF$1,Data!$D:$D,AF$2)</f>
        <v>0</v>
      </c>
      <c r="AG49" s="5">
        <f>SUMIFS(Data!$A:$A, Data!$I:$I,$A49,Data!$C:$C,AG$1,Data!$D:$D,AG$2) + SUMIFS(Data!$A:$A, Data!$J:$J,$A49,Data!$C:$C,AG$1,Data!$D:$D,AG$2)</f>
        <v>0</v>
      </c>
      <c r="AH49" s="5">
        <f>SUMIFS(Data!$A:$A, Data!$I:$I,$A49,Data!$C:$C,AH$1,Data!$D:$D,AH$2) + SUMIFS(Data!$A:$A, Data!$J:$J,$A49,Data!$C:$C,AH$1,Data!$D:$D,AH$2)</f>
        <v>0</v>
      </c>
      <c r="AI49" s="5">
        <f>SUMIFS(Data!$A:$A, Data!$I:$I,$A49,Data!$C:$C,AI$1,Data!$D:$D,AI$2) + SUMIFS(Data!$A:$A, Data!$J:$J,$A49,Data!$C:$C,AI$1,Data!$D:$D,AI$2)</f>
        <v>0</v>
      </c>
      <c r="AJ49" s="5">
        <f>SUMIFS(Data!$A:$A, Data!$I:$I,$A49,Data!$C:$C,AJ$1,Data!$D:$D,AJ$2) + SUMIFS(Data!$A:$A, Data!$J:$J,$A49,Data!$C:$C,AJ$1,Data!$D:$D,AJ$2)</f>
        <v>0</v>
      </c>
      <c r="AK49" s="5">
        <f>SUMIFS(Data!$A:$A, Data!$I:$I,$A49,Data!$C:$C,AK$1,Data!$D:$D,AK$2) + SUMIFS(Data!$A:$A, Data!$J:$J,$A49,Data!$C:$C,AK$1,Data!$D:$D,AK$2)</f>
        <v>0</v>
      </c>
      <c r="AL49" s="5">
        <f>SUMIFS(Data!$A:$A, Data!$I:$I,$A49,Data!$C:$C,AL$1,Data!$D:$D,AL$2) + SUMIFS(Data!$A:$A, Data!$J:$J,$A49,Data!$C:$C,AL$1,Data!$D:$D,AL$2)</f>
        <v>0</v>
      </c>
      <c r="AM49" s="5">
        <f>SUMIFS(Data!$A:$A, Data!$I:$I,$A49,Data!$C:$C,AM$1,Data!$D:$D,AM$2) + SUMIFS(Data!$A:$A, Data!$J:$J,$A49,Data!$C:$C,AM$1,Data!$D:$D,AM$2)</f>
        <v>0</v>
      </c>
      <c r="AN49" s="5">
        <f>SUMIFS(Data!$A:$A, Data!$I:$I,$A49,Data!$C:$C,AN$1,Data!$D:$D,AN$2) + SUMIFS(Data!$A:$A, Data!$J:$J,$A49,Data!$C:$C,AN$1,Data!$D:$D,AN$2)</f>
        <v>0</v>
      </c>
      <c r="AO49" s="5">
        <f>SUMIFS(Data!$A:$A, Data!$I:$I,$A49,Data!$C:$C,AO$1,Data!$D:$D,AO$2) + SUMIFS(Data!$A:$A, Data!$J:$J,$A49,Data!$C:$C,AO$1,Data!$D:$D,AO$2)</f>
        <v>0</v>
      </c>
      <c r="AP49" s="5">
        <f>SUMIFS(Data!$A:$A, Data!$I:$I,$A49,Data!$C:$C,AP$1,Data!$D:$D,AP$2) + SUMIFS(Data!$A:$A, Data!$J:$J,$A49,Data!$C:$C,AP$1,Data!$D:$D,AP$2)</f>
        <v>0</v>
      </c>
      <c r="AQ49" s="5">
        <f>SUMIFS(Data!$A:$A, Data!$I:$I,$A49,Data!$C:$C,AQ$1,Data!$D:$D,AQ$2) + SUMIFS(Data!$A:$A, Data!$J:$J,$A49,Data!$C:$C,AQ$1,Data!$D:$D,AQ$2)</f>
        <v>0</v>
      </c>
      <c r="AR49" s="5">
        <f>SUMIFS(Data!$A:$A, Data!$I:$I,$A49,Data!$C:$C,AR$1,Data!$D:$D,AR$2) + SUMIFS(Data!$A:$A, Data!$J:$J,$A49,Data!$C:$C,AR$1,Data!$D:$D,AR$2)</f>
        <v>0</v>
      </c>
      <c r="AS49" s="5">
        <f>SUMIFS(Data!$A:$A, Data!$I:$I,$A49,Data!$C:$C,AS$1,Data!$D:$D,AS$2) + SUMIFS(Data!$A:$A, Data!$J:$J,$A49,Data!$C:$C,AS$1,Data!$D:$D,AS$2)</f>
        <v>0</v>
      </c>
      <c r="AT49" s="5">
        <f>SUMIFS(Data!$A:$A, Data!$I:$I,$A49,Data!$C:$C,AT$1,Data!$D:$D,AT$2) + SUMIFS(Data!$A:$A, Data!$J:$J,$A49,Data!$C:$C,AT$1,Data!$D:$D,AT$2)</f>
        <v>0</v>
      </c>
      <c r="AU49" s="5">
        <f>SUMIFS(Data!$A:$A, Data!$I:$I,$A49,Data!$C:$C,AU$1,Data!$D:$D,AU$2) + SUMIFS(Data!$A:$A, Data!$J:$J,$A49,Data!$C:$C,AU$1,Data!$D:$D,AU$2)</f>
        <v>0</v>
      </c>
      <c r="AV49" s="5">
        <f>SUMIFS(Data!$A:$A, Data!$I:$I,$A49,Data!$C:$C,AV$1,Data!$D:$D,AV$2) + SUMIFS(Data!$A:$A, Data!$J:$J,$A49,Data!$C:$C,AV$1,Data!$D:$D,AV$2)</f>
        <v>0</v>
      </c>
      <c r="AW49" s="5">
        <f>SUMIFS(Data!$A:$A, Data!$I:$I,$A49,Data!$C:$C,AW$1,Data!$D:$D,AW$2) + SUMIFS(Data!$A:$A, Data!$J:$J,$A49,Data!$C:$C,AW$1,Data!$D:$D,AW$2)</f>
        <v>0</v>
      </c>
      <c r="AX49" s="5">
        <f>SUMIFS(Data!$A:$A, Data!$I:$I,$A49,Data!$C:$C,AX$1,Data!$D:$D,AX$2) + SUMIFS(Data!$A:$A, Data!$J:$J,$A49,Data!$C:$C,AX$1,Data!$D:$D,AX$2)</f>
        <v>0</v>
      </c>
      <c r="AY49" s="5">
        <f>SUMIFS(Data!$A:$A, Data!$I:$I,$A49,Data!$C:$C,AY$1,Data!$D:$D,AY$2) + SUMIFS(Data!$A:$A, Data!$J:$J,$A49,Data!$C:$C,AY$1,Data!$D:$D,AY$2)</f>
        <v>0</v>
      </c>
      <c r="AZ49" s="5">
        <f>SUMIFS(Data!$A:$A, Data!$I:$I,$A49,Data!$C:$C,AZ$1,Data!$D:$D,AZ$2) + SUMIFS(Data!$A:$A, Data!$J:$J,$A49,Data!$C:$C,AZ$1,Data!$D:$D,AZ$2)</f>
        <v>0</v>
      </c>
      <c r="BA49" s="5">
        <f>SUMIFS(Data!$A:$A, Data!$I:$I,$A49,Data!$C:$C,BA$1,Data!$D:$D,BA$2) + SUMIFS(Data!$A:$A, Data!$J:$J,$A49,Data!$C:$C,BA$1,Data!$D:$D,BA$2)</f>
        <v>0</v>
      </c>
      <c r="BB49" s="5">
        <f>SUMIFS(Data!$A:$A, Data!$I:$I,$A49,Data!$C:$C,BB$1,Data!$D:$D,BB$2) + SUMIFS(Data!$A:$A, Data!$J:$J,$A49,Data!$C:$C,BB$1,Data!$D:$D,BB$2)</f>
        <v>0</v>
      </c>
      <c r="BC49" s="5">
        <f>SUMIFS(Data!$A:$A, Data!$I:$I,$A49,Data!$C:$C,BC$1,Data!$D:$D,BC$2) + SUMIFS(Data!$A:$A, Data!$J:$J,$A49,Data!$C:$C,BC$1,Data!$D:$D,BC$2)</f>
        <v>0</v>
      </c>
      <c r="BD49" s="5">
        <f>SUMIFS(Data!$A:$A, Data!$I:$I,$A49,Data!$C:$C,BD$1,Data!$D:$D,BD$2) + SUMIFS(Data!$A:$A, Data!$J:$J,$A49,Data!$C:$C,BD$1,Data!$D:$D,BD$2)</f>
        <v>0</v>
      </c>
      <c r="BE49" s="5">
        <f>SUMIFS(Data!$A:$A, Data!$I:$I,$A49,Data!$C:$C,BE$1,Data!$D:$D,BE$2) + SUMIFS(Data!$A:$A, Data!$J:$J,$A49,Data!$C:$C,BE$1,Data!$D:$D,BE$2)</f>
        <v>0</v>
      </c>
      <c r="BF49" s="5">
        <f>SUMIFS(Data!$A:$A, Data!$I:$I,$A49,Data!$C:$C,BF$1,Data!$D:$D,BF$2) + SUMIFS(Data!$A:$A, Data!$J:$J,$A49,Data!$C:$C,BF$1,Data!$D:$D,BF$2)</f>
        <v>0</v>
      </c>
      <c r="BG49" s="5">
        <f>SUMIFS(Data!$A:$A, Data!$I:$I,$A49,Data!$C:$C,BG$1,Data!$D:$D,BG$2) + SUMIFS(Data!$A:$A, Data!$J:$J,$A49,Data!$C:$C,BG$1,Data!$D:$D,BG$2)</f>
        <v>0</v>
      </c>
      <c r="BH49" s="5">
        <f>SUMIFS(Data!$A:$A, Data!$I:$I,$A49,Data!$C:$C,BH$1,Data!$D:$D,BH$2) + SUMIFS(Data!$A:$A, Data!$J:$J,$A49,Data!$C:$C,BH$1,Data!$D:$D,BH$2)</f>
        <v>0</v>
      </c>
      <c r="BI49" s="5">
        <f>SUMIFS(Data!$A:$A, Data!$I:$I,$A49,Data!$C:$C,BI$1,Data!$D:$D,BI$2) + SUMIFS(Data!$A:$A, Data!$J:$J,$A49,Data!$C:$C,BI$1,Data!$D:$D,BI$2)</f>
        <v>0</v>
      </c>
      <c r="BJ49" s="5">
        <f>SUMIFS(Data!$A:$A, Data!$I:$I,$A49,Data!$C:$C,BJ$1,Data!$D:$D,BJ$2) + SUMIFS(Data!$A:$A, Data!$J:$J,$A49,Data!$C:$C,BJ$1,Data!$D:$D,BJ$2)</f>
        <v>0</v>
      </c>
      <c r="BK49" s="5">
        <f>SUMIFS(Data!$A:$A, Data!$I:$I,$A49,Data!$C:$C,BK$1,Data!$D:$D,BK$2) + SUMIFS(Data!$A:$A, Data!$J:$J,$A49,Data!$C:$C,BK$1,Data!$D:$D,BK$2)</f>
        <v>0</v>
      </c>
      <c r="BL49" s="5">
        <f>SUMIFS(Data!$A:$A, Data!$I:$I,$A49,Data!$C:$C,BL$1,Data!$D:$D,BL$2) + SUMIFS(Data!$A:$A, Data!$J:$J,$A49,Data!$C:$C,BL$1,Data!$D:$D,BL$2)</f>
        <v>0</v>
      </c>
      <c r="BM49" s="5">
        <f>SUMIFS(Data!$A:$A, Data!$I:$I,$A49,Data!$C:$C,BM$1,Data!$D:$D,BM$2) + SUMIFS(Data!$A:$A, Data!$J:$J,$A49,Data!$C:$C,BM$1,Data!$D:$D,BM$2)</f>
        <v>0</v>
      </c>
      <c r="BN49" s="5">
        <f>SUMIFS(Data!$A:$A, Data!$I:$I,$A49,Data!$C:$C,BN$1,Data!$D:$D,BN$2) + SUMIFS(Data!$A:$A, Data!$J:$J,$A49,Data!$C:$C,BN$1,Data!$D:$D,BN$2)</f>
        <v>0</v>
      </c>
      <c r="BO49" s="5">
        <f>SUMIFS(Data!$A:$A, Data!$I:$I,$A49,Data!$C:$C,BO$1,Data!$D:$D,BO$2) + SUMIFS(Data!$A:$A, Data!$J:$J,$A49,Data!$C:$C,BO$1,Data!$D:$D,BO$2)</f>
        <v>0</v>
      </c>
      <c r="BP49" s="5">
        <f>SUMIFS(Data!$A:$A, Data!$I:$I,$A49,Data!$C:$C,BP$1,Data!$D:$D,BP$2) + SUMIFS(Data!$A:$A, Data!$J:$J,$A49,Data!$C:$C,BP$1,Data!$D:$D,BP$2)</f>
        <v>0</v>
      </c>
      <c r="BQ49" s="5">
        <f>SUMIFS(Data!$A:$A, Data!$I:$I,$A49,Data!$C:$C,BQ$1,Data!$D:$D,BQ$2) + SUMIFS(Data!$A:$A, Data!$J:$J,$A49,Data!$C:$C,BQ$1,Data!$D:$D,BQ$2)</f>
        <v>0</v>
      </c>
      <c r="BR49" s="5">
        <f>SUMIFS(Data!$A:$A, Data!$I:$I,$A49,Data!$C:$C,BR$1,Data!$D:$D,BR$2) + SUMIFS(Data!$A:$A, Data!$J:$J,$A49,Data!$C:$C,BR$1,Data!$D:$D,BR$2)</f>
        <v>0</v>
      </c>
      <c r="BS49" s="5">
        <f>SUMIFS(Data!$A:$A, Data!$I:$I,$A49,Data!$C:$C,BS$1,Data!$D:$D,BS$2) + SUMIFS(Data!$A:$A, Data!$J:$J,$A49,Data!$C:$C,BS$1,Data!$D:$D,BS$2)</f>
        <v>0</v>
      </c>
      <c r="BT49" s="5">
        <f>SUMIFS(Data!$A:$A, Data!$I:$I,$A49,Data!$C:$C,BT$1,Data!$D:$D,BT$2) + SUMIFS(Data!$A:$A, Data!$J:$J,$A49,Data!$C:$C,BT$1,Data!$D:$D,BT$2)</f>
        <v>0</v>
      </c>
      <c r="BU49" s="5">
        <f>SUMIFS(Data!$A:$A, Data!$I:$I,$A49,Data!$C:$C,BU$1,Data!$D:$D,BU$2) + SUMIFS(Data!$A:$A, Data!$J:$J,$A49,Data!$C:$C,BU$1,Data!$D:$D,BU$2)</f>
        <v>0</v>
      </c>
      <c r="BV49" s="5">
        <f>SUMIFS(Data!$A:$A, Data!$I:$I,$A49,Data!$C:$C,BV$1,Data!$D:$D,BV$2) + SUMIFS(Data!$A:$A, Data!$J:$J,$A49,Data!$C:$C,BV$1,Data!$D:$D,BV$2)</f>
        <v>0</v>
      </c>
      <c r="BW49" s="5">
        <f>SUMIFS(Data!$A:$A, Data!$I:$I,$A49,Data!$C:$C,BW$1,Data!$D:$D,BW$2) + SUMIFS(Data!$A:$A, Data!$J:$J,$A49,Data!$C:$C,BW$1,Data!$D:$D,BW$2)</f>
        <v>0</v>
      </c>
      <c r="BX49" s="5">
        <f>SUMIFS(Data!$A:$A, Data!$I:$I,$A49,Data!$C:$C,BX$1,Data!$D:$D,BX$2) + SUMIFS(Data!$A:$A, Data!$J:$J,$A49,Data!$C:$C,BX$1,Data!$D:$D,BX$2)</f>
        <v>0</v>
      </c>
      <c r="BY49" s="5">
        <f>SUMIFS(Data!$A:$A, Data!$I:$I,$A49,Data!$C:$C,BY$1,Data!$D:$D,BY$2) + SUMIFS(Data!$A:$A, Data!$J:$J,$A49,Data!$C:$C,BY$1,Data!$D:$D,BY$2)</f>
        <v>0</v>
      </c>
      <c r="BZ49" s="5">
        <f>SUMIFS(Data!$A:$A, Data!$I:$I,$A49,Data!$C:$C,BZ$1,Data!$D:$D,BZ$2) + SUMIFS(Data!$A:$A, Data!$J:$J,$A49,Data!$C:$C,BZ$1,Data!$D:$D,BZ$2)</f>
        <v>0</v>
      </c>
      <c r="CA49" s="5">
        <f>SUMIFS(Data!$A:$A, Data!$I:$I,$A49,Data!$C:$C,CA$1,Data!$D:$D,CA$2) + SUMIFS(Data!$A:$A, Data!$J:$J,$A49,Data!$C:$C,CA$1,Data!$D:$D,CA$2)</f>
        <v>0</v>
      </c>
      <c r="CB49" s="5">
        <f>SUMIFS(Data!$A:$A, Data!$I:$I,$A49,Data!$C:$C,CB$1,Data!$D:$D,CB$2) + SUMIFS(Data!$A:$A, Data!$J:$J,$A49,Data!$C:$C,CB$1,Data!$D:$D,CB$2)</f>
        <v>0</v>
      </c>
      <c r="CC49" s="5">
        <f>SUMIFS(Data!$A:$A, Data!$I:$I,$A49,Data!$C:$C,CC$1,Data!$D:$D,CC$2) + SUMIFS(Data!$A:$A, Data!$J:$J,$A49,Data!$C:$C,CC$1,Data!$D:$D,CC$2)</f>
        <v>0</v>
      </c>
      <c r="CD49" s="5">
        <f>SUMIFS(Data!$A:$A, Data!$I:$I,$A49,Data!$C:$C,CD$1,Data!$D:$D,CD$2) + SUMIFS(Data!$A:$A, Data!$J:$J,$A49,Data!$C:$C,CD$1,Data!$D:$D,CD$2)</f>
        <v>0</v>
      </c>
      <c r="CE49" s="5">
        <f>SUMIFS(Data!$A:$A, Data!$I:$I,$A49,Data!$C:$C,CE$1,Data!$D:$D,CE$2) + SUMIFS(Data!$A:$A, Data!$J:$J,$A49,Data!$C:$C,CE$1,Data!$D:$D,CE$2)</f>
        <v>0</v>
      </c>
      <c r="CF49" s="5">
        <f>SUMIFS(Data!$A:$A, Data!$I:$I,$A49,Data!$C:$C,CF$1,Data!$D:$D,CF$2) + SUMIFS(Data!$A:$A, Data!$J:$J,$A49,Data!$C:$C,CF$1,Data!$D:$D,CF$2)</f>
        <v>0</v>
      </c>
      <c r="CG49" s="5">
        <f>SUMIFS(Data!$A:$A, Data!$I:$I,$A49,Data!$C:$C,CG$1,Data!$D:$D,CG$2) + SUMIFS(Data!$A:$A, Data!$J:$J,$A49,Data!$C:$C,CG$1,Data!$D:$D,CG$2)</f>
        <v>0</v>
      </c>
      <c r="CH49" s="5">
        <f>SUMIFS(Data!$A:$A, Data!$I:$I,$A49,Data!$C:$C,CH$1,Data!$D:$D,CH$2) + SUMIFS(Data!$A:$A, Data!$J:$J,$A49,Data!$C:$C,CH$1,Data!$D:$D,CH$2)</f>
        <v>0</v>
      </c>
      <c r="CI49" s="5">
        <f>SUMIFS(Data!$A:$A, Data!$I:$I,$A49,Data!$C:$C,CI$1,Data!$D:$D,CI$2) + SUMIFS(Data!$A:$A, Data!$J:$J,$A49,Data!$C:$C,CI$1,Data!$D:$D,CI$2)</f>
        <v>0</v>
      </c>
      <c r="CJ49" s="5">
        <f>SUMIFS(Data!$A:$A, Data!$I:$I,$A49,Data!$C:$C,CJ$1,Data!$D:$D,CJ$2) + SUMIFS(Data!$A:$A, Data!$J:$J,$A49,Data!$C:$C,CJ$1,Data!$D:$D,CJ$2)</f>
        <v>0</v>
      </c>
      <c r="CK49" s="5">
        <f>SUMIFS(Data!$A:$A, Data!$I:$I,$A49,Data!$C:$C,CK$1,Data!$D:$D,CK$2) + SUMIFS(Data!$A:$A, Data!$J:$J,$A49,Data!$C:$C,CK$1,Data!$D:$D,CK$2)</f>
        <v>0</v>
      </c>
      <c r="CL49" s="5">
        <f>SUMIFS(Data!$A:$A, Data!$I:$I,$A49,Data!$C:$C,CL$1,Data!$D:$D,CL$2) + SUMIFS(Data!$A:$A, Data!$J:$J,$A49,Data!$C:$C,CL$1,Data!$D:$D,CL$2)</f>
        <v>0</v>
      </c>
      <c r="CM49" s="5">
        <f>SUMIFS(Data!$A:$A, Data!$I:$I,$A49,Data!$C:$C,CM$1,Data!$D:$D,CM$2) + SUMIFS(Data!$A:$A, Data!$J:$J,$A49,Data!$C:$C,CM$1,Data!$D:$D,CM$2)</f>
        <v>0</v>
      </c>
      <c r="CN49" s="5">
        <f>SUMIFS(Data!$A:$A, Data!$I:$I,$A49,Data!$C:$C,CN$1,Data!$D:$D,CN$2) + SUMIFS(Data!$A:$A, Data!$J:$J,$A49,Data!$C:$C,CN$1,Data!$D:$D,CN$2)</f>
        <v>0</v>
      </c>
      <c r="CO49" s="5">
        <f>SUMIFS(Data!$A:$A, Data!$I:$I,$A49,Data!$C:$C,CO$1,Data!$D:$D,CO$2) + SUMIFS(Data!$A:$A, Data!$J:$J,$A49,Data!$C:$C,CO$1,Data!$D:$D,CO$2)</f>
        <v>0</v>
      </c>
      <c r="CP49" s="5">
        <f>SUMIFS(Data!$A:$A, Data!$I:$I,$A49,Data!$C:$C,CP$1,Data!$D:$D,CP$2) + SUMIFS(Data!$A:$A, Data!$J:$J,$A49,Data!$C:$C,CP$1,Data!$D:$D,CP$2)</f>
        <v>0</v>
      </c>
      <c r="CQ49" s="5">
        <f>SUMIFS(Data!$A:$A, Data!$I:$I,$A49,Data!$C:$C,CQ$1,Data!$D:$D,CQ$2) + SUMIFS(Data!$A:$A, Data!$J:$J,$A49,Data!$C:$C,CQ$1,Data!$D:$D,CQ$2)</f>
        <v>0</v>
      </c>
      <c r="CR49" s="5">
        <f>SUMIFS(Data!$A:$A, Data!$I:$I,$A49,Data!$C:$C,CR$1,Data!$D:$D,CR$2) + SUMIFS(Data!$A:$A, Data!$J:$J,$A49,Data!$C:$C,CR$1,Data!$D:$D,CR$2)</f>
        <v>0</v>
      </c>
      <c r="CS49" s="5">
        <f>SUMIFS(Data!$A:$A, Data!$I:$I,$A49,Data!$C:$C,CS$1,Data!$D:$D,CS$2) + SUMIFS(Data!$A:$A, Data!$J:$J,$A49,Data!$C:$C,CS$1,Data!$D:$D,CS$2)</f>
        <v>0</v>
      </c>
      <c r="CT49" s="5">
        <f>SUMIFS(Data!$A:$A, Data!$I:$I,$A49,Data!$C:$C,CT$1,Data!$D:$D,CT$2) + SUMIFS(Data!$A:$A, Data!$J:$J,$A49,Data!$C:$C,CT$1,Data!$D:$D,CT$2)</f>
        <v>0</v>
      </c>
      <c r="CU49" s="5">
        <f>SUMIFS(Data!$A:$A, Data!$I:$I,$A49,Data!$C:$C,CU$1,Data!$D:$D,CU$2) + SUMIFS(Data!$A:$A, Data!$J:$J,$A49,Data!$C:$C,CU$1,Data!$D:$D,CU$2)</f>
        <v>0</v>
      </c>
      <c r="CV49" s="5">
        <f>SUMIFS(Data!$A:$A, Data!$I:$I,$A49,Data!$C:$C,CV$1,Data!$D:$D,CV$2) + SUMIFS(Data!$A:$A, Data!$J:$J,$A49,Data!$C:$C,CV$1,Data!$D:$D,CV$2)</f>
        <v>0</v>
      </c>
      <c r="CW49" s="5">
        <f t="shared" ref="CW49:CX49" si="48">SUMIF($B$2:$CV$2,CW$2, $B49:$CV49)</f>
        <v>1</v>
      </c>
      <c r="CX49" s="5">
        <f t="shared" si="48"/>
        <v>6</v>
      </c>
      <c r="CY49" s="5">
        <f t="shared" si="3"/>
        <v>7</v>
      </c>
    </row>
    <row r="50">
      <c r="A50" s="5" t="str">
        <f>Countries!A48</f>
        <v>JOR</v>
      </c>
      <c r="B50" s="5">
        <f>SUMIFS(Data!$A:$A, Data!$I:$I,$A50,Data!$C:$C,B$1,Data!$D:$D,B$2) + SUMIFS(Data!$A:$A, Data!$J:$J,$A50,Data!$C:$C,B$1,Data!$D:$D,B$2)</f>
        <v>0</v>
      </c>
      <c r="C50" s="5">
        <f>SUMIFS(Data!$A:$A, Data!$I:$I,$A50,Data!$C:$C,C$1,Data!$D:$D,C$2) + SUMIFS(Data!$A:$A, Data!$J:$J,$A50,Data!$C:$C,C$1,Data!$D:$D,C$2)</f>
        <v>0</v>
      </c>
      <c r="D50" s="5">
        <f>SUMIFS(Data!$A:$A, Data!$I:$I,$A50,Data!$C:$C,D$1,Data!$D:$D,D$2) + SUMIFS(Data!$A:$A, Data!$J:$J,$A50,Data!$C:$C,D$1,Data!$D:$D,D$2)</f>
        <v>0</v>
      </c>
      <c r="E50" s="5">
        <f>SUMIFS(Data!$A:$A, Data!$I:$I,$A50,Data!$C:$C,E$1,Data!$D:$D,E$2) + SUMIFS(Data!$A:$A, Data!$J:$J,$A50,Data!$C:$C,E$1,Data!$D:$D,E$2)</f>
        <v>0</v>
      </c>
      <c r="F50" s="5">
        <f>SUMIFS(Data!$A:$A, Data!$I:$I,$A50,Data!$C:$C,F$1,Data!$D:$D,F$2) + SUMIFS(Data!$A:$A, Data!$J:$J,$A50,Data!$C:$C,F$1,Data!$D:$D,F$2)</f>
        <v>0</v>
      </c>
      <c r="G50" s="5">
        <f>SUMIFS(Data!$A:$A, Data!$I:$I,$A50,Data!$C:$C,G$1,Data!$D:$D,G$2) + SUMIFS(Data!$A:$A, Data!$J:$J,$A50,Data!$C:$C,G$1,Data!$D:$D,G$2)</f>
        <v>0</v>
      </c>
      <c r="H50" s="5">
        <f>SUMIFS(Data!$A:$A, Data!$I:$I,$A50,Data!$C:$C,H$1,Data!$D:$D,H$2) + SUMIFS(Data!$A:$A, Data!$J:$J,$A50,Data!$C:$C,H$1,Data!$D:$D,H$2)</f>
        <v>0</v>
      </c>
      <c r="I50" s="5">
        <f>SUMIFS(Data!$A:$A, Data!$I:$I,$A50,Data!$C:$C,I$1,Data!$D:$D,I$2) + SUMIFS(Data!$A:$A, Data!$J:$J,$A50,Data!$C:$C,I$1,Data!$D:$D,I$2)</f>
        <v>0</v>
      </c>
      <c r="J50" s="5">
        <f>SUMIFS(Data!$A:$A, Data!$I:$I,$A50,Data!$C:$C,J$1,Data!$D:$D,J$2) + SUMIFS(Data!$A:$A, Data!$J:$J,$A50,Data!$C:$C,J$1,Data!$D:$D,J$2)</f>
        <v>0</v>
      </c>
      <c r="K50" s="5">
        <f>SUMIFS(Data!$A:$A, Data!$I:$I,$A50,Data!$C:$C,K$1,Data!$D:$D,K$2) + SUMIFS(Data!$A:$A, Data!$J:$J,$A50,Data!$C:$C,K$1,Data!$D:$D,K$2)</f>
        <v>0</v>
      </c>
      <c r="L50" s="5">
        <f>SUMIFS(Data!$A:$A, Data!$I:$I,$A50,Data!$C:$C,L$1,Data!$D:$D,L$2) + SUMIFS(Data!$A:$A, Data!$J:$J,$A50,Data!$C:$C,L$1,Data!$D:$D,L$2)</f>
        <v>0</v>
      </c>
      <c r="M50" s="5">
        <f>SUMIFS(Data!$A:$A, Data!$I:$I,$A50,Data!$C:$C,M$1,Data!$D:$D,M$2) + SUMIFS(Data!$A:$A, Data!$J:$J,$A50,Data!$C:$C,M$1,Data!$D:$D,M$2)</f>
        <v>0</v>
      </c>
      <c r="N50" s="5">
        <f>SUMIFS(Data!$A:$A, Data!$I:$I,$A50,Data!$C:$C,N$1,Data!$D:$D,N$2) + SUMIFS(Data!$A:$A, Data!$J:$J,$A50,Data!$C:$C,N$1,Data!$D:$D,N$2)</f>
        <v>0</v>
      </c>
      <c r="O50" s="5">
        <f>SUMIFS(Data!$A:$A, Data!$I:$I,$A50,Data!$C:$C,O$1,Data!$D:$D,O$2) + SUMIFS(Data!$A:$A, Data!$J:$J,$A50,Data!$C:$C,O$1,Data!$D:$D,O$2)</f>
        <v>0</v>
      </c>
      <c r="P50" s="5">
        <f>SUMIFS(Data!$A:$A, Data!$I:$I,$A50,Data!$C:$C,P$1,Data!$D:$D,P$2) + SUMIFS(Data!$A:$A, Data!$J:$J,$A50,Data!$C:$C,P$1,Data!$D:$D,P$2)</f>
        <v>0</v>
      </c>
      <c r="Q50" s="5">
        <f>SUMIFS(Data!$A:$A, Data!$I:$I,$A50,Data!$C:$C,Q$1,Data!$D:$D,Q$2) + SUMIFS(Data!$A:$A, Data!$J:$J,$A50,Data!$C:$C,Q$1,Data!$D:$D,Q$2)</f>
        <v>0</v>
      </c>
      <c r="R50" s="5">
        <f>SUMIFS(Data!$A:$A, Data!$I:$I,$A50,Data!$C:$C,R$1,Data!$D:$D,R$2) + SUMIFS(Data!$A:$A, Data!$J:$J,$A50,Data!$C:$C,R$1,Data!$D:$D,R$2)</f>
        <v>0</v>
      </c>
      <c r="S50" s="5">
        <f>SUMIFS(Data!$A:$A, Data!$I:$I,$A50,Data!$C:$C,S$1,Data!$D:$D,S$2) + SUMIFS(Data!$A:$A, Data!$J:$J,$A50,Data!$C:$C,S$1,Data!$D:$D,S$2)</f>
        <v>0</v>
      </c>
      <c r="T50" s="5">
        <f>SUMIFS(Data!$A:$A, Data!$I:$I,$A50,Data!$C:$C,T$1,Data!$D:$D,T$2) + SUMIFS(Data!$A:$A, Data!$J:$J,$A50,Data!$C:$C,T$1,Data!$D:$D,T$2)</f>
        <v>0</v>
      </c>
      <c r="U50" s="5">
        <f>SUMIFS(Data!$A:$A, Data!$I:$I,$A50,Data!$C:$C,U$1,Data!$D:$D,U$2) + SUMIFS(Data!$A:$A, Data!$J:$J,$A50,Data!$C:$C,U$1,Data!$D:$D,U$2)</f>
        <v>0</v>
      </c>
      <c r="V50" s="5">
        <f>SUMIFS(Data!$A:$A, Data!$I:$I,$A50,Data!$C:$C,V$1,Data!$D:$D,V$2) + SUMIFS(Data!$A:$A, Data!$J:$J,$A50,Data!$C:$C,V$1,Data!$D:$D,V$2)</f>
        <v>0</v>
      </c>
      <c r="W50" s="5">
        <f>SUMIFS(Data!$A:$A, Data!$I:$I,$A50,Data!$C:$C,W$1,Data!$D:$D,W$2) + SUMIFS(Data!$A:$A, Data!$J:$J,$A50,Data!$C:$C,W$1,Data!$D:$D,W$2)</f>
        <v>0</v>
      </c>
      <c r="X50" s="5">
        <f>SUMIFS(Data!$A:$A, Data!$I:$I,$A50,Data!$C:$C,X$1,Data!$D:$D,X$2) + SUMIFS(Data!$A:$A, Data!$J:$J,$A50,Data!$C:$C,X$1,Data!$D:$D,X$2)</f>
        <v>0</v>
      </c>
      <c r="Y50" s="5">
        <f>SUMIFS(Data!$A:$A, Data!$I:$I,$A50,Data!$C:$C,Y$1,Data!$D:$D,Y$2) + SUMIFS(Data!$A:$A, Data!$J:$J,$A50,Data!$C:$C,Y$1,Data!$D:$D,Y$2)</f>
        <v>0</v>
      </c>
      <c r="Z50" s="5">
        <f>SUMIFS(Data!$A:$A, Data!$I:$I,$A50,Data!$C:$C,Z$1,Data!$D:$D,Z$2) + SUMIFS(Data!$A:$A, Data!$J:$J,$A50,Data!$C:$C,Z$1,Data!$D:$D,Z$2)</f>
        <v>0</v>
      </c>
      <c r="AA50" s="5">
        <f>SUMIFS(Data!$A:$A, Data!$I:$I,$A50,Data!$C:$C,AA$1,Data!$D:$D,AA$2) + SUMIFS(Data!$A:$A, Data!$J:$J,$A50,Data!$C:$C,AA$1,Data!$D:$D,AA$2)</f>
        <v>0</v>
      </c>
      <c r="AB50" s="5">
        <f>SUMIFS(Data!$A:$A, Data!$I:$I,$A50,Data!$C:$C,AB$1,Data!$D:$D,AB$2) + SUMIFS(Data!$A:$A, Data!$J:$J,$A50,Data!$C:$C,AB$1,Data!$D:$D,AB$2)</f>
        <v>0</v>
      </c>
      <c r="AC50" s="5">
        <f>SUMIFS(Data!$A:$A, Data!$I:$I,$A50,Data!$C:$C,AC$1,Data!$D:$D,AC$2) + SUMIFS(Data!$A:$A, Data!$J:$J,$A50,Data!$C:$C,AC$1,Data!$D:$D,AC$2)</f>
        <v>0</v>
      </c>
      <c r="AD50" s="5">
        <f>SUMIFS(Data!$A:$A, Data!$I:$I,$A50,Data!$C:$C,AD$1,Data!$D:$D,AD$2) + SUMIFS(Data!$A:$A, Data!$J:$J,$A50,Data!$C:$C,AD$1,Data!$D:$D,AD$2)</f>
        <v>0</v>
      </c>
      <c r="AE50" s="5">
        <f>SUMIFS(Data!$A:$A, Data!$I:$I,$A50,Data!$C:$C,AE$1,Data!$D:$D,AE$2) + SUMIFS(Data!$A:$A, Data!$J:$J,$A50,Data!$C:$C,AE$1,Data!$D:$D,AE$2)</f>
        <v>0</v>
      </c>
      <c r="AF50" s="5">
        <f>SUMIFS(Data!$A:$A, Data!$I:$I,$A50,Data!$C:$C,AF$1,Data!$D:$D,AF$2) + SUMIFS(Data!$A:$A, Data!$J:$J,$A50,Data!$C:$C,AF$1,Data!$D:$D,AF$2)</f>
        <v>0</v>
      </c>
      <c r="AG50" s="5">
        <f>SUMIFS(Data!$A:$A, Data!$I:$I,$A50,Data!$C:$C,AG$1,Data!$D:$D,AG$2) + SUMIFS(Data!$A:$A, Data!$J:$J,$A50,Data!$C:$C,AG$1,Data!$D:$D,AG$2)</f>
        <v>0</v>
      </c>
      <c r="AH50" s="5">
        <f>SUMIFS(Data!$A:$A, Data!$I:$I,$A50,Data!$C:$C,AH$1,Data!$D:$D,AH$2) + SUMIFS(Data!$A:$A, Data!$J:$J,$A50,Data!$C:$C,AH$1,Data!$D:$D,AH$2)</f>
        <v>0</v>
      </c>
      <c r="AI50" s="5">
        <f>SUMIFS(Data!$A:$A, Data!$I:$I,$A50,Data!$C:$C,AI$1,Data!$D:$D,AI$2) + SUMIFS(Data!$A:$A, Data!$J:$J,$A50,Data!$C:$C,AI$1,Data!$D:$D,AI$2)</f>
        <v>0</v>
      </c>
      <c r="AJ50" s="5">
        <f>SUMIFS(Data!$A:$A, Data!$I:$I,$A50,Data!$C:$C,AJ$1,Data!$D:$D,AJ$2) + SUMIFS(Data!$A:$A, Data!$J:$J,$A50,Data!$C:$C,AJ$1,Data!$D:$D,AJ$2)</f>
        <v>0</v>
      </c>
      <c r="AK50" s="5">
        <f>SUMIFS(Data!$A:$A, Data!$I:$I,$A50,Data!$C:$C,AK$1,Data!$D:$D,AK$2) + SUMIFS(Data!$A:$A, Data!$J:$J,$A50,Data!$C:$C,AK$1,Data!$D:$D,AK$2)</f>
        <v>0</v>
      </c>
      <c r="AL50" s="5">
        <f>SUMIFS(Data!$A:$A, Data!$I:$I,$A50,Data!$C:$C,AL$1,Data!$D:$D,AL$2) + SUMIFS(Data!$A:$A, Data!$J:$J,$A50,Data!$C:$C,AL$1,Data!$D:$D,AL$2)</f>
        <v>0</v>
      </c>
      <c r="AM50" s="5">
        <f>SUMIFS(Data!$A:$A, Data!$I:$I,$A50,Data!$C:$C,AM$1,Data!$D:$D,AM$2) + SUMIFS(Data!$A:$A, Data!$J:$J,$A50,Data!$C:$C,AM$1,Data!$D:$D,AM$2)</f>
        <v>0</v>
      </c>
      <c r="AN50" s="5">
        <f>SUMIFS(Data!$A:$A, Data!$I:$I,$A50,Data!$C:$C,AN$1,Data!$D:$D,AN$2) + SUMIFS(Data!$A:$A, Data!$J:$J,$A50,Data!$C:$C,AN$1,Data!$D:$D,AN$2)</f>
        <v>0</v>
      </c>
      <c r="AO50" s="5">
        <f>SUMIFS(Data!$A:$A, Data!$I:$I,$A50,Data!$C:$C,AO$1,Data!$D:$D,AO$2) + SUMIFS(Data!$A:$A, Data!$J:$J,$A50,Data!$C:$C,AO$1,Data!$D:$D,AO$2)</f>
        <v>0</v>
      </c>
      <c r="AP50" s="5">
        <f>SUMIFS(Data!$A:$A, Data!$I:$I,$A50,Data!$C:$C,AP$1,Data!$D:$D,AP$2) + SUMIFS(Data!$A:$A, Data!$J:$J,$A50,Data!$C:$C,AP$1,Data!$D:$D,AP$2)</f>
        <v>0</v>
      </c>
      <c r="AQ50" s="5">
        <f>SUMIFS(Data!$A:$A, Data!$I:$I,$A50,Data!$C:$C,AQ$1,Data!$D:$D,AQ$2) + SUMIFS(Data!$A:$A, Data!$J:$J,$A50,Data!$C:$C,AQ$1,Data!$D:$D,AQ$2)</f>
        <v>0</v>
      </c>
      <c r="AR50" s="5">
        <f>SUMIFS(Data!$A:$A, Data!$I:$I,$A50,Data!$C:$C,AR$1,Data!$D:$D,AR$2) + SUMIFS(Data!$A:$A, Data!$J:$J,$A50,Data!$C:$C,AR$1,Data!$D:$D,AR$2)</f>
        <v>0</v>
      </c>
      <c r="AS50" s="5">
        <f>SUMIFS(Data!$A:$A, Data!$I:$I,$A50,Data!$C:$C,AS$1,Data!$D:$D,AS$2) + SUMIFS(Data!$A:$A, Data!$J:$J,$A50,Data!$C:$C,AS$1,Data!$D:$D,AS$2)</f>
        <v>0</v>
      </c>
      <c r="AT50" s="5">
        <f>SUMIFS(Data!$A:$A, Data!$I:$I,$A50,Data!$C:$C,AT$1,Data!$D:$D,AT$2) + SUMIFS(Data!$A:$A, Data!$J:$J,$A50,Data!$C:$C,AT$1,Data!$D:$D,AT$2)</f>
        <v>0</v>
      </c>
      <c r="AU50" s="5">
        <f>SUMIFS(Data!$A:$A, Data!$I:$I,$A50,Data!$C:$C,AU$1,Data!$D:$D,AU$2) + SUMIFS(Data!$A:$A, Data!$J:$J,$A50,Data!$C:$C,AU$1,Data!$D:$D,AU$2)</f>
        <v>0</v>
      </c>
      <c r="AV50" s="5">
        <f>SUMIFS(Data!$A:$A, Data!$I:$I,$A50,Data!$C:$C,AV$1,Data!$D:$D,AV$2) + SUMIFS(Data!$A:$A, Data!$J:$J,$A50,Data!$C:$C,AV$1,Data!$D:$D,AV$2)</f>
        <v>0</v>
      </c>
      <c r="AW50" s="5">
        <f>SUMIFS(Data!$A:$A, Data!$I:$I,$A50,Data!$C:$C,AW$1,Data!$D:$D,AW$2) + SUMIFS(Data!$A:$A, Data!$J:$J,$A50,Data!$C:$C,AW$1,Data!$D:$D,AW$2)</f>
        <v>0</v>
      </c>
      <c r="AX50" s="5">
        <f>SUMIFS(Data!$A:$A, Data!$I:$I,$A50,Data!$C:$C,AX$1,Data!$D:$D,AX$2) + SUMIFS(Data!$A:$A, Data!$J:$J,$A50,Data!$C:$C,AX$1,Data!$D:$D,AX$2)</f>
        <v>0</v>
      </c>
      <c r="AY50" s="5">
        <f>SUMIFS(Data!$A:$A, Data!$I:$I,$A50,Data!$C:$C,AY$1,Data!$D:$D,AY$2) + SUMIFS(Data!$A:$A, Data!$J:$J,$A50,Data!$C:$C,AY$1,Data!$D:$D,AY$2)</f>
        <v>0</v>
      </c>
      <c r="AZ50" s="5">
        <f>SUMIFS(Data!$A:$A, Data!$I:$I,$A50,Data!$C:$C,AZ$1,Data!$D:$D,AZ$2) + SUMIFS(Data!$A:$A, Data!$J:$J,$A50,Data!$C:$C,AZ$1,Data!$D:$D,AZ$2)</f>
        <v>0</v>
      </c>
      <c r="BA50" s="5">
        <f>SUMIFS(Data!$A:$A, Data!$I:$I,$A50,Data!$C:$C,BA$1,Data!$D:$D,BA$2) + SUMIFS(Data!$A:$A, Data!$J:$J,$A50,Data!$C:$C,BA$1,Data!$D:$D,BA$2)</f>
        <v>0</v>
      </c>
      <c r="BB50" s="5">
        <f>SUMIFS(Data!$A:$A, Data!$I:$I,$A50,Data!$C:$C,BB$1,Data!$D:$D,BB$2) + SUMIFS(Data!$A:$A, Data!$J:$J,$A50,Data!$C:$C,BB$1,Data!$D:$D,BB$2)</f>
        <v>1</v>
      </c>
      <c r="BC50" s="5">
        <f>SUMIFS(Data!$A:$A, Data!$I:$I,$A50,Data!$C:$C,BC$1,Data!$D:$D,BC$2) + SUMIFS(Data!$A:$A, Data!$J:$J,$A50,Data!$C:$C,BC$1,Data!$D:$D,BC$2)</f>
        <v>0</v>
      </c>
      <c r="BD50" s="5">
        <f>SUMIFS(Data!$A:$A, Data!$I:$I,$A50,Data!$C:$C,BD$1,Data!$D:$D,BD$2) + SUMIFS(Data!$A:$A, Data!$J:$J,$A50,Data!$C:$C,BD$1,Data!$D:$D,BD$2)</f>
        <v>0</v>
      </c>
      <c r="BE50" s="5">
        <f>SUMIFS(Data!$A:$A, Data!$I:$I,$A50,Data!$C:$C,BE$1,Data!$D:$D,BE$2) + SUMIFS(Data!$A:$A, Data!$J:$J,$A50,Data!$C:$C,BE$1,Data!$D:$D,BE$2)</f>
        <v>0</v>
      </c>
      <c r="BF50" s="5">
        <f>SUMIFS(Data!$A:$A, Data!$I:$I,$A50,Data!$C:$C,BF$1,Data!$D:$D,BF$2) + SUMIFS(Data!$A:$A, Data!$J:$J,$A50,Data!$C:$C,BF$1,Data!$D:$D,BF$2)</f>
        <v>0</v>
      </c>
      <c r="BG50" s="5">
        <f>SUMIFS(Data!$A:$A, Data!$I:$I,$A50,Data!$C:$C,BG$1,Data!$D:$D,BG$2) + SUMIFS(Data!$A:$A, Data!$J:$J,$A50,Data!$C:$C,BG$1,Data!$D:$D,BG$2)</f>
        <v>0</v>
      </c>
      <c r="BH50" s="5">
        <f>SUMIFS(Data!$A:$A, Data!$I:$I,$A50,Data!$C:$C,BH$1,Data!$D:$D,BH$2) + SUMIFS(Data!$A:$A, Data!$J:$J,$A50,Data!$C:$C,BH$1,Data!$D:$D,BH$2)</f>
        <v>0</v>
      </c>
      <c r="BI50" s="5">
        <f>SUMIFS(Data!$A:$A, Data!$I:$I,$A50,Data!$C:$C,BI$1,Data!$D:$D,BI$2) + SUMIFS(Data!$A:$A, Data!$J:$J,$A50,Data!$C:$C,BI$1,Data!$D:$D,BI$2)</f>
        <v>0</v>
      </c>
      <c r="BJ50" s="5">
        <f>SUMIFS(Data!$A:$A, Data!$I:$I,$A50,Data!$C:$C,BJ$1,Data!$D:$D,BJ$2) + SUMIFS(Data!$A:$A, Data!$J:$J,$A50,Data!$C:$C,BJ$1,Data!$D:$D,BJ$2)</f>
        <v>0</v>
      </c>
      <c r="BK50" s="5">
        <f>SUMIFS(Data!$A:$A, Data!$I:$I,$A50,Data!$C:$C,BK$1,Data!$D:$D,BK$2) + SUMIFS(Data!$A:$A, Data!$J:$J,$A50,Data!$C:$C,BK$1,Data!$D:$D,BK$2)</f>
        <v>0</v>
      </c>
      <c r="BL50" s="5">
        <f>SUMIFS(Data!$A:$A, Data!$I:$I,$A50,Data!$C:$C,BL$1,Data!$D:$D,BL$2) + SUMIFS(Data!$A:$A, Data!$J:$J,$A50,Data!$C:$C,BL$1,Data!$D:$D,BL$2)</f>
        <v>0</v>
      </c>
      <c r="BM50" s="5">
        <f>SUMIFS(Data!$A:$A, Data!$I:$I,$A50,Data!$C:$C,BM$1,Data!$D:$D,BM$2) + SUMIFS(Data!$A:$A, Data!$J:$J,$A50,Data!$C:$C,BM$1,Data!$D:$D,BM$2)</f>
        <v>0</v>
      </c>
      <c r="BN50" s="5">
        <f>SUMIFS(Data!$A:$A, Data!$I:$I,$A50,Data!$C:$C,BN$1,Data!$D:$D,BN$2) + SUMIFS(Data!$A:$A, Data!$J:$J,$A50,Data!$C:$C,BN$1,Data!$D:$D,BN$2)</f>
        <v>0</v>
      </c>
      <c r="BO50" s="5">
        <f>SUMIFS(Data!$A:$A, Data!$I:$I,$A50,Data!$C:$C,BO$1,Data!$D:$D,BO$2) + SUMIFS(Data!$A:$A, Data!$J:$J,$A50,Data!$C:$C,BO$1,Data!$D:$D,BO$2)</f>
        <v>0</v>
      </c>
      <c r="BP50" s="5">
        <f>SUMIFS(Data!$A:$A, Data!$I:$I,$A50,Data!$C:$C,BP$1,Data!$D:$D,BP$2) + SUMIFS(Data!$A:$A, Data!$J:$J,$A50,Data!$C:$C,BP$1,Data!$D:$D,BP$2)</f>
        <v>0</v>
      </c>
      <c r="BQ50" s="5">
        <f>SUMIFS(Data!$A:$A, Data!$I:$I,$A50,Data!$C:$C,BQ$1,Data!$D:$D,BQ$2) + SUMIFS(Data!$A:$A, Data!$J:$J,$A50,Data!$C:$C,BQ$1,Data!$D:$D,BQ$2)</f>
        <v>0</v>
      </c>
      <c r="BR50" s="5">
        <f>SUMIFS(Data!$A:$A, Data!$I:$I,$A50,Data!$C:$C,BR$1,Data!$D:$D,BR$2) + SUMIFS(Data!$A:$A, Data!$J:$J,$A50,Data!$C:$C,BR$1,Data!$D:$D,BR$2)</f>
        <v>0</v>
      </c>
      <c r="BS50" s="5">
        <f>SUMIFS(Data!$A:$A, Data!$I:$I,$A50,Data!$C:$C,BS$1,Data!$D:$D,BS$2) + SUMIFS(Data!$A:$A, Data!$J:$J,$A50,Data!$C:$C,BS$1,Data!$D:$D,BS$2)</f>
        <v>0</v>
      </c>
      <c r="BT50" s="5">
        <f>SUMIFS(Data!$A:$A, Data!$I:$I,$A50,Data!$C:$C,BT$1,Data!$D:$D,BT$2) + SUMIFS(Data!$A:$A, Data!$J:$J,$A50,Data!$C:$C,BT$1,Data!$D:$D,BT$2)</f>
        <v>0</v>
      </c>
      <c r="BU50" s="5">
        <f>SUMIFS(Data!$A:$A, Data!$I:$I,$A50,Data!$C:$C,BU$1,Data!$D:$D,BU$2) + SUMIFS(Data!$A:$A, Data!$J:$J,$A50,Data!$C:$C,BU$1,Data!$D:$D,BU$2)</f>
        <v>0</v>
      </c>
      <c r="BV50" s="5">
        <f>SUMIFS(Data!$A:$A, Data!$I:$I,$A50,Data!$C:$C,BV$1,Data!$D:$D,BV$2) + SUMIFS(Data!$A:$A, Data!$J:$J,$A50,Data!$C:$C,BV$1,Data!$D:$D,BV$2)</f>
        <v>0</v>
      </c>
      <c r="BW50" s="5">
        <f>SUMIFS(Data!$A:$A, Data!$I:$I,$A50,Data!$C:$C,BW$1,Data!$D:$D,BW$2) + SUMIFS(Data!$A:$A, Data!$J:$J,$A50,Data!$C:$C,BW$1,Data!$D:$D,BW$2)</f>
        <v>0</v>
      </c>
      <c r="BX50" s="5">
        <f>SUMIFS(Data!$A:$A, Data!$I:$I,$A50,Data!$C:$C,BX$1,Data!$D:$D,BX$2) + SUMIFS(Data!$A:$A, Data!$J:$J,$A50,Data!$C:$C,BX$1,Data!$D:$D,BX$2)</f>
        <v>0</v>
      </c>
      <c r="BY50" s="5">
        <f>SUMIFS(Data!$A:$A, Data!$I:$I,$A50,Data!$C:$C,BY$1,Data!$D:$D,BY$2) + SUMIFS(Data!$A:$A, Data!$J:$J,$A50,Data!$C:$C,BY$1,Data!$D:$D,BY$2)</f>
        <v>0</v>
      </c>
      <c r="BZ50" s="5">
        <f>SUMIFS(Data!$A:$A, Data!$I:$I,$A50,Data!$C:$C,BZ$1,Data!$D:$D,BZ$2) + SUMIFS(Data!$A:$A, Data!$J:$J,$A50,Data!$C:$C,BZ$1,Data!$D:$D,BZ$2)</f>
        <v>0</v>
      </c>
      <c r="CA50" s="5">
        <f>SUMIFS(Data!$A:$A, Data!$I:$I,$A50,Data!$C:$C,CA$1,Data!$D:$D,CA$2) + SUMIFS(Data!$A:$A, Data!$J:$J,$A50,Data!$C:$C,CA$1,Data!$D:$D,CA$2)</f>
        <v>0</v>
      </c>
      <c r="CB50" s="5">
        <f>SUMIFS(Data!$A:$A, Data!$I:$I,$A50,Data!$C:$C,CB$1,Data!$D:$D,CB$2) + SUMIFS(Data!$A:$A, Data!$J:$J,$A50,Data!$C:$C,CB$1,Data!$D:$D,CB$2)</f>
        <v>0</v>
      </c>
      <c r="CC50" s="5">
        <f>SUMIFS(Data!$A:$A, Data!$I:$I,$A50,Data!$C:$C,CC$1,Data!$D:$D,CC$2) + SUMIFS(Data!$A:$A, Data!$J:$J,$A50,Data!$C:$C,CC$1,Data!$D:$D,CC$2)</f>
        <v>0</v>
      </c>
      <c r="CD50" s="5">
        <f>SUMIFS(Data!$A:$A, Data!$I:$I,$A50,Data!$C:$C,CD$1,Data!$D:$D,CD$2) + SUMIFS(Data!$A:$A, Data!$J:$J,$A50,Data!$C:$C,CD$1,Data!$D:$D,CD$2)</f>
        <v>0</v>
      </c>
      <c r="CE50" s="5">
        <f>SUMIFS(Data!$A:$A, Data!$I:$I,$A50,Data!$C:$C,CE$1,Data!$D:$D,CE$2) + SUMIFS(Data!$A:$A, Data!$J:$J,$A50,Data!$C:$C,CE$1,Data!$D:$D,CE$2)</f>
        <v>0</v>
      </c>
      <c r="CF50" s="5">
        <f>SUMIFS(Data!$A:$A, Data!$I:$I,$A50,Data!$C:$C,CF$1,Data!$D:$D,CF$2) + SUMIFS(Data!$A:$A, Data!$J:$J,$A50,Data!$C:$C,CF$1,Data!$D:$D,CF$2)</f>
        <v>0</v>
      </c>
      <c r="CG50" s="5">
        <f>SUMIFS(Data!$A:$A, Data!$I:$I,$A50,Data!$C:$C,CG$1,Data!$D:$D,CG$2) + SUMIFS(Data!$A:$A, Data!$J:$J,$A50,Data!$C:$C,CG$1,Data!$D:$D,CG$2)</f>
        <v>0</v>
      </c>
      <c r="CH50" s="5">
        <f>SUMIFS(Data!$A:$A, Data!$I:$I,$A50,Data!$C:$C,CH$1,Data!$D:$D,CH$2) + SUMIFS(Data!$A:$A, Data!$J:$J,$A50,Data!$C:$C,CH$1,Data!$D:$D,CH$2)</f>
        <v>0</v>
      </c>
      <c r="CI50" s="5">
        <f>SUMIFS(Data!$A:$A, Data!$I:$I,$A50,Data!$C:$C,CI$1,Data!$D:$D,CI$2) + SUMIFS(Data!$A:$A, Data!$J:$J,$A50,Data!$C:$C,CI$1,Data!$D:$D,CI$2)</f>
        <v>0</v>
      </c>
      <c r="CJ50" s="5">
        <f>SUMIFS(Data!$A:$A, Data!$I:$I,$A50,Data!$C:$C,CJ$1,Data!$D:$D,CJ$2) + SUMIFS(Data!$A:$A, Data!$J:$J,$A50,Data!$C:$C,CJ$1,Data!$D:$D,CJ$2)</f>
        <v>0</v>
      </c>
      <c r="CK50" s="5">
        <f>SUMIFS(Data!$A:$A, Data!$I:$I,$A50,Data!$C:$C,CK$1,Data!$D:$D,CK$2) + SUMIFS(Data!$A:$A, Data!$J:$J,$A50,Data!$C:$C,CK$1,Data!$D:$D,CK$2)</f>
        <v>0</v>
      </c>
      <c r="CL50" s="5">
        <f>SUMIFS(Data!$A:$A, Data!$I:$I,$A50,Data!$C:$C,CL$1,Data!$D:$D,CL$2) + SUMIFS(Data!$A:$A, Data!$J:$J,$A50,Data!$C:$C,CL$1,Data!$D:$D,CL$2)</f>
        <v>0</v>
      </c>
      <c r="CM50" s="5">
        <f>SUMIFS(Data!$A:$A, Data!$I:$I,$A50,Data!$C:$C,CM$1,Data!$D:$D,CM$2) + SUMIFS(Data!$A:$A, Data!$J:$J,$A50,Data!$C:$C,CM$1,Data!$D:$D,CM$2)</f>
        <v>0</v>
      </c>
      <c r="CN50" s="5">
        <f>SUMIFS(Data!$A:$A, Data!$I:$I,$A50,Data!$C:$C,CN$1,Data!$D:$D,CN$2) + SUMIFS(Data!$A:$A, Data!$J:$J,$A50,Data!$C:$C,CN$1,Data!$D:$D,CN$2)</f>
        <v>0</v>
      </c>
      <c r="CO50" s="5">
        <f>SUMIFS(Data!$A:$A, Data!$I:$I,$A50,Data!$C:$C,CO$1,Data!$D:$D,CO$2) + SUMIFS(Data!$A:$A, Data!$J:$J,$A50,Data!$C:$C,CO$1,Data!$D:$D,CO$2)</f>
        <v>0</v>
      </c>
      <c r="CP50" s="5">
        <f>SUMIFS(Data!$A:$A, Data!$I:$I,$A50,Data!$C:$C,CP$1,Data!$D:$D,CP$2) + SUMIFS(Data!$A:$A, Data!$J:$J,$A50,Data!$C:$C,CP$1,Data!$D:$D,CP$2)</f>
        <v>0</v>
      </c>
      <c r="CQ50" s="5">
        <f>SUMIFS(Data!$A:$A, Data!$I:$I,$A50,Data!$C:$C,CQ$1,Data!$D:$D,CQ$2) + SUMIFS(Data!$A:$A, Data!$J:$J,$A50,Data!$C:$C,CQ$1,Data!$D:$D,CQ$2)</f>
        <v>0</v>
      </c>
      <c r="CR50" s="5">
        <f>SUMIFS(Data!$A:$A, Data!$I:$I,$A50,Data!$C:$C,CR$1,Data!$D:$D,CR$2) + SUMIFS(Data!$A:$A, Data!$J:$J,$A50,Data!$C:$C,CR$1,Data!$D:$D,CR$2)</f>
        <v>0</v>
      </c>
      <c r="CS50" s="5">
        <f>SUMIFS(Data!$A:$A, Data!$I:$I,$A50,Data!$C:$C,CS$1,Data!$D:$D,CS$2) + SUMIFS(Data!$A:$A, Data!$J:$J,$A50,Data!$C:$C,CS$1,Data!$D:$D,CS$2)</f>
        <v>0</v>
      </c>
      <c r="CT50" s="5">
        <f>SUMIFS(Data!$A:$A, Data!$I:$I,$A50,Data!$C:$C,CT$1,Data!$D:$D,CT$2) + SUMIFS(Data!$A:$A, Data!$J:$J,$A50,Data!$C:$C,CT$1,Data!$D:$D,CT$2)</f>
        <v>0</v>
      </c>
      <c r="CU50" s="5">
        <f>SUMIFS(Data!$A:$A, Data!$I:$I,$A50,Data!$C:$C,CU$1,Data!$D:$D,CU$2) + SUMIFS(Data!$A:$A, Data!$J:$J,$A50,Data!$C:$C,CU$1,Data!$D:$D,CU$2)</f>
        <v>0</v>
      </c>
      <c r="CV50" s="5">
        <f>SUMIFS(Data!$A:$A, Data!$I:$I,$A50,Data!$C:$C,CV$1,Data!$D:$D,CV$2) + SUMIFS(Data!$A:$A, Data!$J:$J,$A50,Data!$C:$C,CV$1,Data!$D:$D,CV$2)</f>
        <v>0</v>
      </c>
      <c r="CW50" s="5">
        <f t="shared" ref="CW50:CX50" si="49">SUMIF($B$2:$CV$2,CW$2, $B50:$CV50)</f>
        <v>1</v>
      </c>
      <c r="CX50" s="5">
        <f t="shared" si="49"/>
        <v>0</v>
      </c>
      <c r="CY50" s="5">
        <f t="shared" si="3"/>
        <v>1</v>
      </c>
    </row>
    <row r="51">
      <c r="A51" s="5" t="str">
        <f>Countries!A49</f>
        <v>JPN</v>
      </c>
      <c r="B51" s="5">
        <f>SUMIFS(Data!$A:$A, Data!$I:$I,$A51,Data!$C:$C,B$1,Data!$D:$D,B$2) + SUMIFS(Data!$A:$A, Data!$J:$J,$A51,Data!$C:$C,B$1,Data!$D:$D,B$2)</f>
        <v>0</v>
      </c>
      <c r="C51" s="5">
        <f>SUMIFS(Data!$A:$A, Data!$I:$I,$A51,Data!$C:$C,C$1,Data!$D:$D,C$2) + SUMIFS(Data!$A:$A, Data!$J:$J,$A51,Data!$C:$C,C$1,Data!$D:$D,C$2)</f>
        <v>0</v>
      </c>
      <c r="D51" s="5">
        <f>SUMIFS(Data!$A:$A, Data!$I:$I,$A51,Data!$C:$C,D$1,Data!$D:$D,D$2) + SUMIFS(Data!$A:$A, Data!$J:$J,$A51,Data!$C:$C,D$1,Data!$D:$D,D$2)</f>
        <v>4</v>
      </c>
      <c r="E51" s="5">
        <f>SUMIFS(Data!$A:$A, Data!$I:$I,$A51,Data!$C:$C,E$1,Data!$D:$D,E$2) + SUMIFS(Data!$A:$A, Data!$J:$J,$A51,Data!$C:$C,E$1,Data!$D:$D,E$2)</f>
        <v>0</v>
      </c>
      <c r="F51" s="5">
        <f>SUMIFS(Data!$A:$A, Data!$I:$I,$A51,Data!$C:$C,F$1,Data!$D:$D,F$2) + SUMIFS(Data!$A:$A, Data!$J:$J,$A51,Data!$C:$C,F$1,Data!$D:$D,F$2)</f>
        <v>0</v>
      </c>
      <c r="G51" s="5">
        <f>SUMIFS(Data!$A:$A, Data!$I:$I,$A51,Data!$C:$C,G$1,Data!$D:$D,G$2) + SUMIFS(Data!$A:$A, Data!$J:$J,$A51,Data!$C:$C,G$1,Data!$D:$D,G$2)</f>
        <v>1</v>
      </c>
      <c r="H51" s="5">
        <f>SUMIFS(Data!$A:$A, Data!$I:$I,$A51,Data!$C:$C,H$1,Data!$D:$D,H$2) + SUMIFS(Data!$A:$A, Data!$J:$J,$A51,Data!$C:$C,H$1,Data!$D:$D,H$2)</f>
        <v>1</v>
      </c>
      <c r="I51" s="5">
        <f>SUMIFS(Data!$A:$A, Data!$I:$I,$A51,Data!$C:$C,I$1,Data!$D:$D,I$2) + SUMIFS(Data!$A:$A, Data!$J:$J,$A51,Data!$C:$C,I$1,Data!$D:$D,I$2)</f>
        <v>0</v>
      </c>
      <c r="J51" s="5">
        <f>SUMIFS(Data!$A:$A, Data!$I:$I,$A51,Data!$C:$C,J$1,Data!$D:$D,J$2) + SUMIFS(Data!$A:$A, Data!$J:$J,$A51,Data!$C:$C,J$1,Data!$D:$D,J$2)</f>
        <v>1</v>
      </c>
      <c r="K51" s="5">
        <f>SUMIFS(Data!$A:$A, Data!$I:$I,$A51,Data!$C:$C,K$1,Data!$D:$D,K$2) + SUMIFS(Data!$A:$A, Data!$J:$J,$A51,Data!$C:$C,K$1,Data!$D:$D,K$2)</f>
        <v>0</v>
      </c>
      <c r="L51" s="5">
        <f>SUMIFS(Data!$A:$A, Data!$I:$I,$A51,Data!$C:$C,L$1,Data!$D:$D,L$2) + SUMIFS(Data!$A:$A, Data!$J:$J,$A51,Data!$C:$C,L$1,Data!$D:$D,L$2)</f>
        <v>0</v>
      </c>
      <c r="M51" s="5">
        <f>SUMIFS(Data!$A:$A, Data!$I:$I,$A51,Data!$C:$C,M$1,Data!$D:$D,M$2) + SUMIFS(Data!$A:$A, Data!$J:$J,$A51,Data!$C:$C,M$1,Data!$D:$D,M$2)</f>
        <v>0</v>
      </c>
      <c r="N51" s="5">
        <f>SUMIFS(Data!$A:$A, Data!$I:$I,$A51,Data!$C:$C,N$1,Data!$D:$D,N$2) + SUMIFS(Data!$A:$A, Data!$J:$J,$A51,Data!$C:$C,N$1,Data!$D:$D,N$2)</f>
        <v>2</v>
      </c>
      <c r="O51" s="5">
        <f>SUMIFS(Data!$A:$A, Data!$I:$I,$A51,Data!$C:$C,O$1,Data!$D:$D,O$2) + SUMIFS(Data!$A:$A, Data!$J:$J,$A51,Data!$C:$C,O$1,Data!$D:$D,O$2)</f>
        <v>0</v>
      </c>
      <c r="P51" s="5">
        <f>SUMIFS(Data!$A:$A, Data!$I:$I,$A51,Data!$C:$C,P$1,Data!$D:$D,P$2) + SUMIFS(Data!$A:$A, Data!$J:$J,$A51,Data!$C:$C,P$1,Data!$D:$D,P$2)</f>
        <v>0</v>
      </c>
      <c r="Q51" s="5">
        <f>SUMIFS(Data!$A:$A, Data!$I:$I,$A51,Data!$C:$C,Q$1,Data!$D:$D,Q$2) + SUMIFS(Data!$A:$A, Data!$J:$J,$A51,Data!$C:$C,Q$1,Data!$D:$D,Q$2)</f>
        <v>0</v>
      </c>
      <c r="R51" s="5">
        <f>SUMIFS(Data!$A:$A, Data!$I:$I,$A51,Data!$C:$C,R$1,Data!$D:$D,R$2) + SUMIFS(Data!$A:$A, Data!$J:$J,$A51,Data!$C:$C,R$1,Data!$D:$D,R$2)</f>
        <v>0</v>
      </c>
      <c r="S51" s="5">
        <f>SUMIFS(Data!$A:$A, Data!$I:$I,$A51,Data!$C:$C,S$1,Data!$D:$D,S$2) + SUMIFS(Data!$A:$A, Data!$J:$J,$A51,Data!$C:$C,S$1,Data!$D:$D,S$2)</f>
        <v>0</v>
      </c>
      <c r="T51" s="5">
        <f>SUMIFS(Data!$A:$A, Data!$I:$I,$A51,Data!$C:$C,T$1,Data!$D:$D,T$2) + SUMIFS(Data!$A:$A, Data!$J:$J,$A51,Data!$C:$C,T$1,Data!$D:$D,T$2)</f>
        <v>0</v>
      </c>
      <c r="U51" s="5">
        <f>SUMIFS(Data!$A:$A, Data!$I:$I,$A51,Data!$C:$C,U$1,Data!$D:$D,U$2) + SUMIFS(Data!$A:$A, Data!$J:$J,$A51,Data!$C:$C,U$1,Data!$D:$D,U$2)</f>
        <v>0</v>
      </c>
      <c r="V51" s="5">
        <f>SUMIFS(Data!$A:$A, Data!$I:$I,$A51,Data!$C:$C,V$1,Data!$D:$D,V$2) + SUMIFS(Data!$A:$A, Data!$J:$J,$A51,Data!$C:$C,V$1,Data!$D:$D,V$2)</f>
        <v>1</v>
      </c>
      <c r="W51" s="5">
        <f>SUMIFS(Data!$A:$A, Data!$I:$I,$A51,Data!$C:$C,W$1,Data!$D:$D,W$2) + SUMIFS(Data!$A:$A, Data!$J:$J,$A51,Data!$C:$C,W$1,Data!$D:$D,W$2)</f>
        <v>1</v>
      </c>
      <c r="X51" s="5">
        <f>SUMIFS(Data!$A:$A, Data!$I:$I,$A51,Data!$C:$C,X$1,Data!$D:$D,X$2) + SUMIFS(Data!$A:$A, Data!$J:$J,$A51,Data!$C:$C,X$1,Data!$D:$D,X$2)</f>
        <v>0</v>
      </c>
      <c r="Y51" s="5">
        <f>SUMIFS(Data!$A:$A, Data!$I:$I,$A51,Data!$C:$C,Y$1,Data!$D:$D,Y$2) + SUMIFS(Data!$A:$A, Data!$J:$J,$A51,Data!$C:$C,Y$1,Data!$D:$D,Y$2)</f>
        <v>0</v>
      </c>
      <c r="Z51" s="5">
        <f>SUMIFS(Data!$A:$A, Data!$I:$I,$A51,Data!$C:$C,Z$1,Data!$D:$D,Z$2) + SUMIFS(Data!$A:$A, Data!$J:$J,$A51,Data!$C:$C,Z$1,Data!$D:$D,Z$2)</f>
        <v>0</v>
      </c>
      <c r="AA51" s="5">
        <f>SUMIFS(Data!$A:$A, Data!$I:$I,$A51,Data!$C:$C,AA$1,Data!$D:$D,AA$2) + SUMIFS(Data!$A:$A, Data!$J:$J,$A51,Data!$C:$C,AA$1,Data!$D:$D,AA$2)</f>
        <v>0</v>
      </c>
      <c r="AB51" s="5">
        <f>SUMIFS(Data!$A:$A, Data!$I:$I,$A51,Data!$C:$C,AB$1,Data!$D:$D,AB$2) + SUMIFS(Data!$A:$A, Data!$J:$J,$A51,Data!$C:$C,AB$1,Data!$D:$D,AB$2)</f>
        <v>0</v>
      </c>
      <c r="AC51" s="5">
        <f>SUMIFS(Data!$A:$A, Data!$I:$I,$A51,Data!$C:$C,AC$1,Data!$D:$D,AC$2) + SUMIFS(Data!$A:$A, Data!$J:$J,$A51,Data!$C:$C,AC$1,Data!$D:$D,AC$2)</f>
        <v>0</v>
      </c>
      <c r="AD51" s="5">
        <f>SUMIFS(Data!$A:$A, Data!$I:$I,$A51,Data!$C:$C,AD$1,Data!$D:$D,AD$2) + SUMIFS(Data!$A:$A, Data!$J:$J,$A51,Data!$C:$C,AD$1,Data!$D:$D,AD$2)</f>
        <v>0</v>
      </c>
      <c r="AE51" s="5">
        <f>SUMIFS(Data!$A:$A, Data!$I:$I,$A51,Data!$C:$C,AE$1,Data!$D:$D,AE$2) + SUMIFS(Data!$A:$A, Data!$J:$J,$A51,Data!$C:$C,AE$1,Data!$D:$D,AE$2)</f>
        <v>0</v>
      </c>
      <c r="AF51" s="5">
        <f>SUMIFS(Data!$A:$A, Data!$I:$I,$A51,Data!$C:$C,AF$1,Data!$D:$D,AF$2) + SUMIFS(Data!$A:$A, Data!$J:$J,$A51,Data!$C:$C,AF$1,Data!$D:$D,AF$2)</f>
        <v>0</v>
      </c>
      <c r="AG51" s="5">
        <f>SUMIFS(Data!$A:$A, Data!$I:$I,$A51,Data!$C:$C,AG$1,Data!$D:$D,AG$2) + SUMIFS(Data!$A:$A, Data!$J:$J,$A51,Data!$C:$C,AG$1,Data!$D:$D,AG$2)</f>
        <v>0</v>
      </c>
      <c r="AH51" s="5">
        <f>SUMIFS(Data!$A:$A, Data!$I:$I,$A51,Data!$C:$C,AH$1,Data!$D:$D,AH$2) + SUMIFS(Data!$A:$A, Data!$J:$J,$A51,Data!$C:$C,AH$1,Data!$D:$D,AH$2)</f>
        <v>0</v>
      </c>
      <c r="AI51" s="5">
        <f>SUMIFS(Data!$A:$A, Data!$I:$I,$A51,Data!$C:$C,AI$1,Data!$D:$D,AI$2) + SUMIFS(Data!$A:$A, Data!$J:$J,$A51,Data!$C:$C,AI$1,Data!$D:$D,AI$2)</f>
        <v>0</v>
      </c>
      <c r="AJ51" s="5">
        <f>SUMIFS(Data!$A:$A, Data!$I:$I,$A51,Data!$C:$C,AJ$1,Data!$D:$D,AJ$2) + SUMIFS(Data!$A:$A, Data!$J:$J,$A51,Data!$C:$C,AJ$1,Data!$D:$D,AJ$2)</f>
        <v>0</v>
      </c>
      <c r="AK51" s="5">
        <f>SUMIFS(Data!$A:$A, Data!$I:$I,$A51,Data!$C:$C,AK$1,Data!$D:$D,AK$2) + SUMIFS(Data!$A:$A, Data!$J:$J,$A51,Data!$C:$C,AK$1,Data!$D:$D,AK$2)</f>
        <v>0</v>
      </c>
      <c r="AL51" s="5">
        <f>SUMIFS(Data!$A:$A, Data!$I:$I,$A51,Data!$C:$C,AL$1,Data!$D:$D,AL$2) + SUMIFS(Data!$A:$A, Data!$J:$J,$A51,Data!$C:$C,AL$1,Data!$D:$D,AL$2)</f>
        <v>0</v>
      </c>
      <c r="AM51" s="5">
        <f>SUMIFS(Data!$A:$A, Data!$I:$I,$A51,Data!$C:$C,AM$1,Data!$D:$D,AM$2) + SUMIFS(Data!$A:$A, Data!$J:$J,$A51,Data!$C:$C,AM$1,Data!$D:$D,AM$2)</f>
        <v>0</v>
      </c>
      <c r="AN51" s="5">
        <f>SUMIFS(Data!$A:$A, Data!$I:$I,$A51,Data!$C:$C,AN$1,Data!$D:$D,AN$2) + SUMIFS(Data!$A:$A, Data!$J:$J,$A51,Data!$C:$C,AN$1,Data!$D:$D,AN$2)</f>
        <v>0</v>
      </c>
      <c r="AO51" s="5">
        <f>SUMIFS(Data!$A:$A, Data!$I:$I,$A51,Data!$C:$C,AO$1,Data!$D:$D,AO$2) + SUMIFS(Data!$A:$A, Data!$J:$J,$A51,Data!$C:$C,AO$1,Data!$D:$D,AO$2)</f>
        <v>0</v>
      </c>
      <c r="AP51" s="5">
        <f>SUMIFS(Data!$A:$A, Data!$I:$I,$A51,Data!$C:$C,AP$1,Data!$D:$D,AP$2) + SUMIFS(Data!$A:$A, Data!$J:$J,$A51,Data!$C:$C,AP$1,Data!$D:$D,AP$2)</f>
        <v>0</v>
      </c>
      <c r="AQ51" s="5">
        <f>SUMIFS(Data!$A:$A, Data!$I:$I,$A51,Data!$C:$C,AQ$1,Data!$D:$D,AQ$2) + SUMIFS(Data!$A:$A, Data!$J:$J,$A51,Data!$C:$C,AQ$1,Data!$D:$D,AQ$2)</f>
        <v>0</v>
      </c>
      <c r="AR51" s="5">
        <f>SUMIFS(Data!$A:$A, Data!$I:$I,$A51,Data!$C:$C,AR$1,Data!$D:$D,AR$2) + SUMIFS(Data!$A:$A, Data!$J:$J,$A51,Data!$C:$C,AR$1,Data!$D:$D,AR$2)</f>
        <v>0</v>
      </c>
      <c r="AS51" s="5">
        <f>SUMIFS(Data!$A:$A, Data!$I:$I,$A51,Data!$C:$C,AS$1,Data!$D:$D,AS$2) + SUMIFS(Data!$A:$A, Data!$J:$J,$A51,Data!$C:$C,AS$1,Data!$D:$D,AS$2)</f>
        <v>0</v>
      </c>
      <c r="AT51" s="5">
        <f>SUMIFS(Data!$A:$A, Data!$I:$I,$A51,Data!$C:$C,AT$1,Data!$D:$D,AT$2) + SUMIFS(Data!$A:$A, Data!$J:$J,$A51,Data!$C:$C,AT$1,Data!$D:$D,AT$2)</f>
        <v>0</v>
      </c>
      <c r="AU51" s="5">
        <f>SUMIFS(Data!$A:$A, Data!$I:$I,$A51,Data!$C:$C,AU$1,Data!$D:$D,AU$2) + SUMIFS(Data!$A:$A, Data!$J:$J,$A51,Data!$C:$C,AU$1,Data!$D:$D,AU$2)</f>
        <v>0</v>
      </c>
      <c r="AV51" s="5">
        <f>SUMIFS(Data!$A:$A, Data!$I:$I,$A51,Data!$C:$C,AV$1,Data!$D:$D,AV$2) + SUMIFS(Data!$A:$A, Data!$J:$J,$A51,Data!$C:$C,AV$1,Data!$D:$D,AV$2)</f>
        <v>0</v>
      </c>
      <c r="AW51" s="5">
        <f>SUMIFS(Data!$A:$A, Data!$I:$I,$A51,Data!$C:$C,AW$1,Data!$D:$D,AW$2) + SUMIFS(Data!$A:$A, Data!$J:$J,$A51,Data!$C:$C,AW$1,Data!$D:$D,AW$2)</f>
        <v>0</v>
      </c>
      <c r="AX51" s="5">
        <f>SUMIFS(Data!$A:$A, Data!$I:$I,$A51,Data!$C:$C,AX$1,Data!$D:$D,AX$2) + SUMIFS(Data!$A:$A, Data!$J:$J,$A51,Data!$C:$C,AX$1,Data!$D:$D,AX$2)</f>
        <v>0</v>
      </c>
      <c r="AY51" s="5">
        <f>SUMIFS(Data!$A:$A, Data!$I:$I,$A51,Data!$C:$C,AY$1,Data!$D:$D,AY$2) + SUMIFS(Data!$A:$A, Data!$J:$J,$A51,Data!$C:$C,AY$1,Data!$D:$D,AY$2)</f>
        <v>0</v>
      </c>
      <c r="AZ51" s="5">
        <f>SUMIFS(Data!$A:$A, Data!$I:$I,$A51,Data!$C:$C,AZ$1,Data!$D:$D,AZ$2) + SUMIFS(Data!$A:$A, Data!$J:$J,$A51,Data!$C:$C,AZ$1,Data!$D:$D,AZ$2)</f>
        <v>0</v>
      </c>
      <c r="BA51" s="5">
        <f>SUMIFS(Data!$A:$A, Data!$I:$I,$A51,Data!$C:$C,BA$1,Data!$D:$D,BA$2) + SUMIFS(Data!$A:$A, Data!$J:$J,$A51,Data!$C:$C,BA$1,Data!$D:$D,BA$2)</f>
        <v>1</v>
      </c>
      <c r="BB51" s="5">
        <f>SUMIFS(Data!$A:$A, Data!$I:$I,$A51,Data!$C:$C,BB$1,Data!$D:$D,BB$2) + SUMIFS(Data!$A:$A, Data!$J:$J,$A51,Data!$C:$C,BB$1,Data!$D:$D,BB$2)</f>
        <v>1</v>
      </c>
      <c r="BC51" s="5">
        <f>SUMIFS(Data!$A:$A, Data!$I:$I,$A51,Data!$C:$C,BC$1,Data!$D:$D,BC$2) + SUMIFS(Data!$A:$A, Data!$J:$J,$A51,Data!$C:$C,BC$1,Data!$D:$D,BC$2)</f>
        <v>0</v>
      </c>
      <c r="BD51" s="5">
        <f>SUMIFS(Data!$A:$A, Data!$I:$I,$A51,Data!$C:$C,BD$1,Data!$D:$D,BD$2) + SUMIFS(Data!$A:$A, Data!$J:$J,$A51,Data!$C:$C,BD$1,Data!$D:$D,BD$2)</f>
        <v>0</v>
      </c>
      <c r="BE51" s="5">
        <f>SUMIFS(Data!$A:$A, Data!$I:$I,$A51,Data!$C:$C,BE$1,Data!$D:$D,BE$2) + SUMIFS(Data!$A:$A, Data!$J:$J,$A51,Data!$C:$C,BE$1,Data!$D:$D,BE$2)</f>
        <v>0</v>
      </c>
      <c r="BF51" s="5">
        <f>SUMIFS(Data!$A:$A, Data!$I:$I,$A51,Data!$C:$C,BF$1,Data!$D:$D,BF$2) + SUMIFS(Data!$A:$A, Data!$J:$J,$A51,Data!$C:$C,BF$1,Data!$D:$D,BF$2)</f>
        <v>0</v>
      </c>
      <c r="BG51" s="5">
        <f>SUMIFS(Data!$A:$A, Data!$I:$I,$A51,Data!$C:$C,BG$1,Data!$D:$D,BG$2) + SUMIFS(Data!$A:$A, Data!$J:$J,$A51,Data!$C:$C,BG$1,Data!$D:$D,BG$2)</f>
        <v>0</v>
      </c>
      <c r="BH51" s="5">
        <f>SUMIFS(Data!$A:$A, Data!$I:$I,$A51,Data!$C:$C,BH$1,Data!$D:$D,BH$2) + SUMIFS(Data!$A:$A, Data!$J:$J,$A51,Data!$C:$C,BH$1,Data!$D:$D,BH$2)</f>
        <v>0</v>
      </c>
      <c r="BI51" s="5">
        <f>SUMIFS(Data!$A:$A, Data!$I:$I,$A51,Data!$C:$C,BI$1,Data!$D:$D,BI$2) + SUMIFS(Data!$A:$A, Data!$J:$J,$A51,Data!$C:$C,BI$1,Data!$D:$D,BI$2)</f>
        <v>0</v>
      </c>
      <c r="BJ51" s="5">
        <f>SUMIFS(Data!$A:$A, Data!$I:$I,$A51,Data!$C:$C,BJ$1,Data!$D:$D,BJ$2) + SUMIFS(Data!$A:$A, Data!$J:$J,$A51,Data!$C:$C,BJ$1,Data!$D:$D,BJ$2)</f>
        <v>0</v>
      </c>
      <c r="BK51" s="5">
        <f>SUMIFS(Data!$A:$A, Data!$I:$I,$A51,Data!$C:$C,BK$1,Data!$D:$D,BK$2) + SUMIFS(Data!$A:$A, Data!$J:$J,$A51,Data!$C:$C,BK$1,Data!$D:$D,BK$2)</f>
        <v>0</v>
      </c>
      <c r="BL51" s="5">
        <f>SUMIFS(Data!$A:$A, Data!$I:$I,$A51,Data!$C:$C,BL$1,Data!$D:$D,BL$2) + SUMIFS(Data!$A:$A, Data!$J:$J,$A51,Data!$C:$C,BL$1,Data!$D:$D,BL$2)</f>
        <v>0</v>
      </c>
      <c r="BM51" s="5">
        <f>SUMIFS(Data!$A:$A, Data!$I:$I,$A51,Data!$C:$C,BM$1,Data!$D:$D,BM$2) + SUMIFS(Data!$A:$A, Data!$J:$J,$A51,Data!$C:$C,BM$1,Data!$D:$D,BM$2)</f>
        <v>0</v>
      </c>
      <c r="BN51" s="5">
        <f>SUMIFS(Data!$A:$A, Data!$I:$I,$A51,Data!$C:$C,BN$1,Data!$D:$D,BN$2) + SUMIFS(Data!$A:$A, Data!$J:$J,$A51,Data!$C:$C,BN$1,Data!$D:$D,BN$2)</f>
        <v>0</v>
      </c>
      <c r="BO51" s="5">
        <f>SUMIFS(Data!$A:$A, Data!$I:$I,$A51,Data!$C:$C,BO$1,Data!$D:$D,BO$2) + SUMIFS(Data!$A:$A, Data!$J:$J,$A51,Data!$C:$C,BO$1,Data!$D:$D,BO$2)</f>
        <v>0</v>
      </c>
      <c r="BP51" s="5">
        <f>SUMIFS(Data!$A:$A, Data!$I:$I,$A51,Data!$C:$C,BP$1,Data!$D:$D,BP$2) + SUMIFS(Data!$A:$A, Data!$J:$J,$A51,Data!$C:$C,BP$1,Data!$D:$D,BP$2)</f>
        <v>0</v>
      </c>
      <c r="BQ51" s="5">
        <f>SUMIFS(Data!$A:$A, Data!$I:$I,$A51,Data!$C:$C,BQ$1,Data!$D:$D,BQ$2) + SUMIFS(Data!$A:$A, Data!$J:$J,$A51,Data!$C:$C,BQ$1,Data!$D:$D,BQ$2)</f>
        <v>0</v>
      </c>
      <c r="BR51" s="5">
        <f>SUMIFS(Data!$A:$A, Data!$I:$I,$A51,Data!$C:$C,BR$1,Data!$D:$D,BR$2) + SUMIFS(Data!$A:$A, Data!$J:$J,$A51,Data!$C:$C,BR$1,Data!$D:$D,BR$2)</f>
        <v>0</v>
      </c>
      <c r="BS51" s="5">
        <f>SUMIFS(Data!$A:$A, Data!$I:$I,$A51,Data!$C:$C,BS$1,Data!$D:$D,BS$2) + SUMIFS(Data!$A:$A, Data!$J:$J,$A51,Data!$C:$C,BS$1,Data!$D:$D,BS$2)</f>
        <v>0</v>
      </c>
      <c r="BT51" s="5">
        <f>SUMIFS(Data!$A:$A, Data!$I:$I,$A51,Data!$C:$C,BT$1,Data!$D:$D,BT$2) + SUMIFS(Data!$A:$A, Data!$J:$J,$A51,Data!$C:$C,BT$1,Data!$D:$D,BT$2)</f>
        <v>1</v>
      </c>
      <c r="BU51" s="5">
        <f>SUMIFS(Data!$A:$A, Data!$I:$I,$A51,Data!$C:$C,BU$1,Data!$D:$D,BU$2) + SUMIFS(Data!$A:$A, Data!$J:$J,$A51,Data!$C:$C,BU$1,Data!$D:$D,BU$2)</f>
        <v>0</v>
      </c>
      <c r="BV51" s="5">
        <f>SUMIFS(Data!$A:$A, Data!$I:$I,$A51,Data!$C:$C,BV$1,Data!$D:$D,BV$2) + SUMIFS(Data!$A:$A, Data!$J:$J,$A51,Data!$C:$C,BV$1,Data!$D:$D,BV$2)</f>
        <v>1</v>
      </c>
      <c r="BW51" s="5">
        <f>SUMIFS(Data!$A:$A, Data!$I:$I,$A51,Data!$C:$C,BW$1,Data!$D:$D,BW$2) + SUMIFS(Data!$A:$A, Data!$J:$J,$A51,Data!$C:$C,BW$1,Data!$D:$D,BW$2)</f>
        <v>0</v>
      </c>
      <c r="BX51" s="5">
        <f>SUMIFS(Data!$A:$A, Data!$I:$I,$A51,Data!$C:$C,BX$1,Data!$D:$D,BX$2) + SUMIFS(Data!$A:$A, Data!$J:$J,$A51,Data!$C:$C,BX$1,Data!$D:$D,BX$2)</f>
        <v>1</v>
      </c>
      <c r="BY51" s="5">
        <f>SUMIFS(Data!$A:$A, Data!$I:$I,$A51,Data!$C:$C,BY$1,Data!$D:$D,BY$2) + SUMIFS(Data!$A:$A, Data!$J:$J,$A51,Data!$C:$C,BY$1,Data!$D:$D,BY$2)</f>
        <v>0</v>
      </c>
      <c r="BZ51" s="5">
        <f>SUMIFS(Data!$A:$A, Data!$I:$I,$A51,Data!$C:$C,BZ$1,Data!$D:$D,BZ$2) + SUMIFS(Data!$A:$A, Data!$J:$J,$A51,Data!$C:$C,BZ$1,Data!$D:$D,BZ$2)</f>
        <v>0</v>
      </c>
      <c r="CA51" s="5">
        <f>SUMIFS(Data!$A:$A, Data!$I:$I,$A51,Data!$C:$C,CA$1,Data!$D:$D,CA$2) + SUMIFS(Data!$A:$A, Data!$J:$J,$A51,Data!$C:$C,CA$1,Data!$D:$D,CA$2)</f>
        <v>0</v>
      </c>
      <c r="CB51" s="5">
        <f>SUMIFS(Data!$A:$A, Data!$I:$I,$A51,Data!$C:$C,CB$1,Data!$D:$D,CB$2) + SUMIFS(Data!$A:$A, Data!$J:$J,$A51,Data!$C:$C,CB$1,Data!$D:$D,CB$2)</f>
        <v>3</v>
      </c>
      <c r="CC51" s="5">
        <f>SUMIFS(Data!$A:$A, Data!$I:$I,$A51,Data!$C:$C,CC$1,Data!$D:$D,CC$2) + SUMIFS(Data!$A:$A, Data!$J:$J,$A51,Data!$C:$C,CC$1,Data!$D:$D,CC$2)</f>
        <v>0</v>
      </c>
      <c r="CD51" s="5">
        <f>SUMIFS(Data!$A:$A, Data!$I:$I,$A51,Data!$C:$C,CD$1,Data!$D:$D,CD$2) + SUMIFS(Data!$A:$A, Data!$J:$J,$A51,Data!$C:$C,CD$1,Data!$D:$D,CD$2)</f>
        <v>1</v>
      </c>
      <c r="CE51" s="5">
        <f>SUMIFS(Data!$A:$A, Data!$I:$I,$A51,Data!$C:$C,CE$1,Data!$D:$D,CE$2) + SUMIFS(Data!$A:$A, Data!$J:$J,$A51,Data!$C:$C,CE$1,Data!$D:$D,CE$2)</f>
        <v>0</v>
      </c>
      <c r="CF51" s="5">
        <f>SUMIFS(Data!$A:$A, Data!$I:$I,$A51,Data!$C:$C,CF$1,Data!$D:$D,CF$2) + SUMIFS(Data!$A:$A, Data!$J:$J,$A51,Data!$C:$C,CF$1,Data!$D:$D,CF$2)</f>
        <v>0</v>
      </c>
      <c r="CG51" s="5">
        <f>SUMIFS(Data!$A:$A, Data!$I:$I,$A51,Data!$C:$C,CG$1,Data!$D:$D,CG$2) + SUMIFS(Data!$A:$A, Data!$J:$J,$A51,Data!$C:$C,CG$1,Data!$D:$D,CG$2)</f>
        <v>0</v>
      </c>
      <c r="CH51" s="5">
        <f>SUMIFS(Data!$A:$A, Data!$I:$I,$A51,Data!$C:$C,CH$1,Data!$D:$D,CH$2) + SUMIFS(Data!$A:$A, Data!$J:$J,$A51,Data!$C:$C,CH$1,Data!$D:$D,CH$2)</f>
        <v>0</v>
      </c>
      <c r="CI51" s="5">
        <f>SUMIFS(Data!$A:$A, Data!$I:$I,$A51,Data!$C:$C,CI$1,Data!$D:$D,CI$2) + SUMIFS(Data!$A:$A, Data!$J:$J,$A51,Data!$C:$C,CI$1,Data!$D:$D,CI$2)</f>
        <v>0</v>
      </c>
      <c r="CJ51" s="5">
        <f>SUMIFS(Data!$A:$A, Data!$I:$I,$A51,Data!$C:$C,CJ$1,Data!$D:$D,CJ$2) + SUMIFS(Data!$A:$A, Data!$J:$J,$A51,Data!$C:$C,CJ$1,Data!$D:$D,CJ$2)</f>
        <v>0</v>
      </c>
      <c r="CK51" s="5">
        <f>SUMIFS(Data!$A:$A, Data!$I:$I,$A51,Data!$C:$C,CK$1,Data!$D:$D,CK$2) + SUMIFS(Data!$A:$A, Data!$J:$J,$A51,Data!$C:$C,CK$1,Data!$D:$D,CK$2)</f>
        <v>0</v>
      </c>
      <c r="CL51" s="5">
        <f>SUMIFS(Data!$A:$A, Data!$I:$I,$A51,Data!$C:$C,CL$1,Data!$D:$D,CL$2) + SUMIFS(Data!$A:$A, Data!$J:$J,$A51,Data!$C:$C,CL$1,Data!$D:$D,CL$2)</f>
        <v>0</v>
      </c>
      <c r="CM51" s="5">
        <f>SUMIFS(Data!$A:$A, Data!$I:$I,$A51,Data!$C:$C,CM$1,Data!$D:$D,CM$2) + SUMIFS(Data!$A:$A, Data!$J:$J,$A51,Data!$C:$C,CM$1,Data!$D:$D,CM$2)</f>
        <v>0</v>
      </c>
      <c r="CN51" s="5">
        <f>SUMIFS(Data!$A:$A, Data!$I:$I,$A51,Data!$C:$C,CN$1,Data!$D:$D,CN$2) + SUMIFS(Data!$A:$A, Data!$J:$J,$A51,Data!$C:$C,CN$1,Data!$D:$D,CN$2)</f>
        <v>0</v>
      </c>
      <c r="CO51" s="5">
        <f>SUMIFS(Data!$A:$A, Data!$I:$I,$A51,Data!$C:$C,CO$1,Data!$D:$D,CO$2) + SUMIFS(Data!$A:$A, Data!$J:$J,$A51,Data!$C:$C,CO$1,Data!$D:$D,CO$2)</f>
        <v>0</v>
      </c>
      <c r="CP51" s="5">
        <f>SUMIFS(Data!$A:$A, Data!$I:$I,$A51,Data!$C:$C,CP$1,Data!$D:$D,CP$2) + SUMIFS(Data!$A:$A, Data!$J:$J,$A51,Data!$C:$C,CP$1,Data!$D:$D,CP$2)</f>
        <v>0</v>
      </c>
      <c r="CQ51" s="5">
        <f>SUMIFS(Data!$A:$A, Data!$I:$I,$A51,Data!$C:$C,CQ$1,Data!$D:$D,CQ$2) + SUMIFS(Data!$A:$A, Data!$J:$J,$A51,Data!$C:$C,CQ$1,Data!$D:$D,CQ$2)</f>
        <v>0</v>
      </c>
      <c r="CR51" s="5">
        <f>SUMIFS(Data!$A:$A, Data!$I:$I,$A51,Data!$C:$C,CR$1,Data!$D:$D,CR$2) + SUMIFS(Data!$A:$A, Data!$J:$J,$A51,Data!$C:$C,CR$1,Data!$D:$D,CR$2)</f>
        <v>0</v>
      </c>
      <c r="CS51" s="5">
        <f>SUMIFS(Data!$A:$A, Data!$I:$I,$A51,Data!$C:$C,CS$1,Data!$D:$D,CS$2) + SUMIFS(Data!$A:$A, Data!$J:$J,$A51,Data!$C:$C,CS$1,Data!$D:$D,CS$2)</f>
        <v>0</v>
      </c>
      <c r="CT51" s="5">
        <f>SUMIFS(Data!$A:$A, Data!$I:$I,$A51,Data!$C:$C,CT$1,Data!$D:$D,CT$2) + SUMIFS(Data!$A:$A, Data!$J:$J,$A51,Data!$C:$C,CT$1,Data!$D:$D,CT$2)</f>
        <v>1</v>
      </c>
      <c r="CU51" s="5">
        <f>SUMIFS(Data!$A:$A, Data!$I:$I,$A51,Data!$C:$C,CU$1,Data!$D:$D,CU$2) + SUMIFS(Data!$A:$A, Data!$J:$J,$A51,Data!$C:$C,CU$1,Data!$D:$D,CU$2)</f>
        <v>1</v>
      </c>
      <c r="CV51" s="5">
        <f>SUMIFS(Data!$A:$A, Data!$I:$I,$A51,Data!$C:$C,CV$1,Data!$D:$D,CV$2) + SUMIFS(Data!$A:$A, Data!$J:$J,$A51,Data!$C:$C,CV$1,Data!$D:$D,CV$2)</f>
        <v>0</v>
      </c>
      <c r="CW51" s="5">
        <f t="shared" ref="CW51:CX51" si="50">SUMIF($B$2:$CV$2,CW$2, $B51:$CV51)</f>
        <v>12</v>
      </c>
      <c r="CX51" s="5">
        <f t="shared" si="50"/>
        <v>8</v>
      </c>
      <c r="CY51" s="5">
        <f t="shared" si="3"/>
        <v>22</v>
      </c>
    </row>
    <row r="52">
      <c r="A52" s="5" t="str">
        <f>Countries!A50</f>
        <v>KAZ</v>
      </c>
      <c r="B52" s="5">
        <f>SUMIFS(Data!$A:$A, Data!$I:$I,$A52,Data!$C:$C,B$1,Data!$D:$D,B$2) + SUMIFS(Data!$A:$A, Data!$J:$J,$A52,Data!$C:$C,B$1,Data!$D:$D,B$2)</f>
        <v>0</v>
      </c>
      <c r="C52" s="5">
        <f>SUMIFS(Data!$A:$A, Data!$I:$I,$A52,Data!$C:$C,C$1,Data!$D:$D,C$2) + SUMIFS(Data!$A:$A, Data!$J:$J,$A52,Data!$C:$C,C$1,Data!$D:$D,C$2)</f>
        <v>0</v>
      </c>
      <c r="D52" s="5">
        <f>SUMIFS(Data!$A:$A, Data!$I:$I,$A52,Data!$C:$C,D$1,Data!$D:$D,D$2) + SUMIFS(Data!$A:$A, Data!$J:$J,$A52,Data!$C:$C,D$1,Data!$D:$D,D$2)</f>
        <v>0</v>
      </c>
      <c r="E52" s="5">
        <f>SUMIFS(Data!$A:$A, Data!$I:$I,$A52,Data!$C:$C,E$1,Data!$D:$D,E$2) + SUMIFS(Data!$A:$A, Data!$J:$J,$A52,Data!$C:$C,E$1,Data!$D:$D,E$2)</f>
        <v>0</v>
      </c>
      <c r="F52" s="5">
        <f>SUMIFS(Data!$A:$A, Data!$I:$I,$A52,Data!$C:$C,F$1,Data!$D:$D,F$2) + SUMIFS(Data!$A:$A, Data!$J:$J,$A52,Data!$C:$C,F$1,Data!$D:$D,F$2)</f>
        <v>0</v>
      </c>
      <c r="G52" s="5">
        <f>SUMIFS(Data!$A:$A, Data!$I:$I,$A52,Data!$C:$C,G$1,Data!$D:$D,G$2) + SUMIFS(Data!$A:$A, Data!$J:$J,$A52,Data!$C:$C,G$1,Data!$D:$D,G$2)</f>
        <v>0</v>
      </c>
      <c r="H52" s="5">
        <f>SUMIFS(Data!$A:$A, Data!$I:$I,$A52,Data!$C:$C,H$1,Data!$D:$D,H$2) + SUMIFS(Data!$A:$A, Data!$J:$J,$A52,Data!$C:$C,H$1,Data!$D:$D,H$2)</f>
        <v>0</v>
      </c>
      <c r="I52" s="5">
        <f>SUMIFS(Data!$A:$A, Data!$I:$I,$A52,Data!$C:$C,I$1,Data!$D:$D,I$2) + SUMIFS(Data!$A:$A, Data!$J:$J,$A52,Data!$C:$C,I$1,Data!$D:$D,I$2)</f>
        <v>0</v>
      </c>
      <c r="J52" s="5">
        <f>SUMIFS(Data!$A:$A, Data!$I:$I,$A52,Data!$C:$C,J$1,Data!$D:$D,J$2) + SUMIFS(Data!$A:$A, Data!$J:$J,$A52,Data!$C:$C,J$1,Data!$D:$D,J$2)</f>
        <v>0</v>
      </c>
      <c r="K52" s="5">
        <f>SUMIFS(Data!$A:$A, Data!$I:$I,$A52,Data!$C:$C,K$1,Data!$D:$D,K$2) + SUMIFS(Data!$A:$A, Data!$J:$J,$A52,Data!$C:$C,K$1,Data!$D:$D,K$2)</f>
        <v>0</v>
      </c>
      <c r="L52" s="5">
        <f>SUMIFS(Data!$A:$A, Data!$I:$I,$A52,Data!$C:$C,L$1,Data!$D:$D,L$2) + SUMIFS(Data!$A:$A, Data!$J:$J,$A52,Data!$C:$C,L$1,Data!$D:$D,L$2)</f>
        <v>0</v>
      </c>
      <c r="M52" s="5">
        <f>SUMIFS(Data!$A:$A, Data!$I:$I,$A52,Data!$C:$C,M$1,Data!$D:$D,M$2) + SUMIFS(Data!$A:$A, Data!$J:$J,$A52,Data!$C:$C,M$1,Data!$D:$D,M$2)</f>
        <v>0</v>
      </c>
      <c r="N52" s="5">
        <f>SUMIFS(Data!$A:$A, Data!$I:$I,$A52,Data!$C:$C,N$1,Data!$D:$D,N$2) + SUMIFS(Data!$A:$A, Data!$J:$J,$A52,Data!$C:$C,N$1,Data!$D:$D,N$2)</f>
        <v>0</v>
      </c>
      <c r="O52" s="5">
        <f>SUMIFS(Data!$A:$A, Data!$I:$I,$A52,Data!$C:$C,O$1,Data!$D:$D,O$2) + SUMIFS(Data!$A:$A, Data!$J:$J,$A52,Data!$C:$C,O$1,Data!$D:$D,O$2)</f>
        <v>0</v>
      </c>
      <c r="P52" s="5">
        <f>SUMIFS(Data!$A:$A, Data!$I:$I,$A52,Data!$C:$C,P$1,Data!$D:$D,P$2) + SUMIFS(Data!$A:$A, Data!$J:$J,$A52,Data!$C:$C,P$1,Data!$D:$D,P$2)</f>
        <v>0</v>
      </c>
      <c r="Q52" s="5">
        <f>SUMIFS(Data!$A:$A, Data!$I:$I,$A52,Data!$C:$C,Q$1,Data!$D:$D,Q$2) + SUMIFS(Data!$A:$A, Data!$J:$J,$A52,Data!$C:$C,Q$1,Data!$D:$D,Q$2)</f>
        <v>0</v>
      </c>
      <c r="R52" s="5">
        <f>SUMIFS(Data!$A:$A, Data!$I:$I,$A52,Data!$C:$C,R$1,Data!$D:$D,R$2) + SUMIFS(Data!$A:$A, Data!$J:$J,$A52,Data!$C:$C,R$1,Data!$D:$D,R$2)</f>
        <v>0</v>
      </c>
      <c r="S52" s="5">
        <f>SUMIFS(Data!$A:$A, Data!$I:$I,$A52,Data!$C:$C,S$1,Data!$D:$D,S$2) + SUMIFS(Data!$A:$A, Data!$J:$J,$A52,Data!$C:$C,S$1,Data!$D:$D,S$2)</f>
        <v>0</v>
      </c>
      <c r="T52" s="5">
        <f>SUMIFS(Data!$A:$A, Data!$I:$I,$A52,Data!$C:$C,T$1,Data!$D:$D,T$2) + SUMIFS(Data!$A:$A, Data!$J:$J,$A52,Data!$C:$C,T$1,Data!$D:$D,T$2)</f>
        <v>0</v>
      </c>
      <c r="U52" s="5">
        <f>SUMIFS(Data!$A:$A, Data!$I:$I,$A52,Data!$C:$C,U$1,Data!$D:$D,U$2) + SUMIFS(Data!$A:$A, Data!$J:$J,$A52,Data!$C:$C,U$1,Data!$D:$D,U$2)</f>
        <v>0</v>
      </c>
      <c r="V52" s="5">
        <f>SUMIFS(Data!$A:$A, Data!$I:$I,$A52,Data!$C:$C,V$1,Data!$D:$D,V$2) + SUMIFS(Data!$A:$A, Data!$J:$J,$A52,Data!$C:$C,V$1,Data!$D:$D,V$2)</f>
        <v>2</v>
      </c>
      <c r="W52" s="5">
        <f>SUMIFS(Data!$A:$A, Data!$I:$I,$A52,Data!$C:$C,W$1,Data!$D:$D,W$2) + SUMIFS(Data!$A:$A, Data!$J:$J,$A52,Data!$C:$C,W$1,Data!$D:$D,W$2)</f>
        <v>0</v>
      </c>
      <c r="X52" s="5">
        <f>SUMIFS(Data!$A:$A, Data!$I:$I,$A52,Data!$C:$C,X$1,Data!$D:$D,X$2) + SUMIFS(Data!$A:$A, Data!$J:$J,$A52,Data!$C:$C,X$1,Data!$D:$D,X$2)</f>
        <v>0</v>
      </c>
      <c r="Y52" s="5">
        <f>SUMIFS(Data!$A:$A, Data!$I:$I,$A52,Data!$C:$C,Y$1,Data!$D:$D,Y$2) + SUMIFS(Data!$A:$A, Data!$J:$J,$A52,Data!$C:$C,Y$1,Data!$D:$D,Y$2)</f>
        <v>0</v>
      </c>
      <c r="Z52" s="5">
        <f>SUMIFS(Data!$A:$A, Data!$I:$I,$A52,Data!$C:$C,Z$1,Data!$D:$D,Z$2) + SUMIFS(Data!$A:$A, Data!$J:$J,$A52,Data!$C:$C,Z$1,Data!$D:$D,Z$2)</f>
        <v>0</v>
      </c>
      <c r="AA52" s="5">
        <f>SUMIFS(Data!$A:$A, Data!$I:$I,$A52,Data!$C:$C,AA$1,Data!$D:$D,AA$2) + SUMIFS(Data!$A:$A, Data!$J:$J,$A52,Data!$C:$C,AA$1,Data!$D:$D,AA$2)</f>
        <v>0</v>
      </c>
      <c r="AB52" s="5">
        <f>SUMIFS(Data!$A:$A, Data!$I:$I,$A52,Data!$C:$C,AB$1,Data!$D:$D,AB$2) + SUMIFS(Data!$A:$A, Data!$J:$J,$A52,Data!$C:$C,AB$1,Data!$D:$D,AB$2)</f>
        <v>0</v>
      </c>
      <c r="AC52" s="5">
        <f>SUMIFS(Data!$A:$A, Data!$I:$I,$A52,Data!$C:$C,AC$1,Data!$D:$D,AC$2) + SUMIFS(Data!$A:$A, Data!$J:$J,$A52,Data!$C:$C,AC$1,Data!$D:$D,AC$2)</f>
        <v>0</v>
      </c>
      <c r="AD52" s="5">
        <f>SUMIFS(Data!$A:$A, Data!$I:$I,$A52,Data!$C:$C,AD$1,Data!$D:$D,AD$2) + SUMIFS(Data!$A:$A, Data!$J:$J,$A52,Data!$C:$C,AD$1,Data!$D:$D,AD$2)</f>
        <v>0</v>
      </c>
      <c r="AE52" s="5">
        <f>SUMIFS(Data!$A:$A, Data!$I:$I,$A52,Data!$C:$C,AE$1,Data!$D:$D,AE$2) + SUMIFS(Data!$A:$A, Data!$J:$J,$A52,Data!$C:$C,AE$1,Data!$D:$D,AE$2)</f>
        <v>0</v>
      </c>
      <c r="AF52" s="5">
        <f>SUMIFS(Data!$A:$A, Data!$I:$I,$A52,Data!$C:$C,AF$1,Data!$D:$D,AF$2) + SUMIFS(Data!$A:$A, Data!$J:$J,$A52,Data!$C:$C,AF$1,Data!$D:$D,AF$2)</f>
        <v>0</v>
      </c>
      <c r="AG52" s="5">
        <f>SUMIFS(Data!$A:$A, Data!$I:$I,$A52,Data!$C:$C,AG$1,Data!$D:$D,AG$2) + SUMIFS(Data!$A:$A, Data!$J:$J,$A52,Data!$C:$C,AG$1,Data!$D:$D,AG$2)</f>
        <v>0</v>
      </c>
      <c r="AH52" s="5">
        <f>SUMIFS(Data!$A:$A, Data!$I:$I,$A52,Data!$C:$C,AH$1,Data!$D:$D,AH$2) + SUMIFS(Data!$A:$A, Data!$J:$J,$A52,Data!$C:$C,AH$1,Data!$D:$D,AH$2)</f>
        <v>0</v>
      </c>
      <c r="AI52" s="5">
        <f>SUMIFS(Data!$A:$A, Data!$I:$I,$A52,Data!$C:$C,AI$1,Data!$D:$D,AI$2) + SUMIFS(Data!$A:$A, Data!$J:$J,$A52,Data!$C:$C,AI$1,Data!$D:$D,AI$2)</f>
        <v>0</v>
      </c>
      <c r="AJ52" s="5">
        <f>SUMIFS(Data!$A:$A, Data!$I:$I,$A52,Data!$C:$C,AJ$1,Data!$D:$D,AJ$2) + SUMIFS(Data!$A:$A, Data!$J:$J,$A52,Data!$C:$C,AJ$1,Data!$D:$D,AJ$2)</f>
        <v>0</v>
      </c>
      <c r="AK52" s="5">
        <f>SUMIFS(Data!$A:$A, Data!$I:$I,$A52,Data!$C:$C,AK$1,Data!$D:$D,AK$2) + SUMIFS(Data!$A:$A, Data!$J:$J,$A52,Data!$C:$C,AK$1,Data!$D:$D,AK$2)</f>
        <v>0</v>
      </c>
      <c r="AL52" s="5">
        <f>SUMIFS(Data!$A:$A, Data!$I:$I,$A52,Data!$C:$C,AL$1,Data!$D:$D,AL$2) + SUMIFS(Data!$A:$A, Data!$J:$J,$A52,Data!$C:$C,AL$1,Data!$D:$D,AL$2)</f>
        <v>0</v>
      </c>
      <c r="AM52" s="5">
        <f>SUMIFS(Data!$A:$A, Data!$I:$I,$A52,Data!$C:$C,AM$1,Data!$D:$D,AM$2) + SUMIFS(Data!$A:$A, Data!$J:$J,$A52,Data!$C:$C,AM$1,Data!$D:$D,AM$2)</f>
        <v>0</v>
      </c>
      <c r="AN52" s="5">
        <f>SUMIFS(Data!$A:$A, Data!$I:$I,$A52,Data!$C:$C,AN$1,Data!$D:$D,AN$2) + SUMIFS(Data!$A:$A, Data!$J:$J,$A52,Data!$C:$C,AN$1,Data!$D:$D,AN$2)</f>
        <v>0</v>
      </c>
      <c r="AO52" s="5">
        <f>SUMIFS(Data!$A:$A, Data!$I:$I,$A52,Data!$C:$C,AO$1,Data!$D:$D,AO$2) + SUMIFS(Data!$A:$A, Data!$J:$J,$A52,Data!$C:$C,AO$1,Data!$D:$D,AO$2)</f>
        <v>0</v>
      </c>
      <c r="AP52" s="5">
        <f>SUMIFS(Data!$A:$A, Data!$I:$I,$A52,Data!$C:$C,AP$1,Data!$D:$D,AP$2) + SUMIFS(Data!$A:$A, Data!$J:$J,$A52,Data!$C:$C,AP$1,Data!$D:$D,AP$2)</f>
        <v>0</v>
      </c>
      <c r="AQ52" s="5">
        <f>SUMIFS(Data!$A:$A, Data!$I:$I,$A52,Data!$C:$C,AQ$1,Data!$D:$D,AQ$2) + SUMIFS(Data!$A:$A, Data!$J:$J,$A52,Data!$C:$C,AQ$1,Data!$D:$D,AQ$2)</f>
        <v>0</v>
      </c>
      <c r="AR52" s="5">
        <f>SUMIFS(Data!$A:$A, Data!$I:$I,$A52,Data!$C:$C,AR$1,Data!$D:$D,AR$2) + SUMIFS(Data!$A:$A, Data!$J:$J,$A52,Data!$C:$C,AR$1,Data!$D:$D,AR$2)</f>
        <v>0</v>
      </c>
      <c r="AS52" s="5">
        <f>SUMIFS(Data!$A:$A, Data!$I:$I,$A52,Data!$C:$C,AS$1,Data!$D:$D,AS$2) + SUMIFS(Data!$A:$A, Data!$J:$J,$A52,Data!$C:$C,AS$1,Data!$D:$D,AS$2)</f>
        <v>0</v>
      </c>
      <c r="AT52" s="5">
        <f>SUMIFS(Data!$A:$A, Data!$I:$I,$A52,Data!$C:$C,AT$1,Data!$D:$D,AT$2) + SUMIFS(Data!$A:$A, Data!$J:$J,$A52,Data!$C:$C,AT$1,Data!$D:$D,AT$2)</f>
        <v>0</v>
      </c>
      <c r="AU52" s="5">
        <f>SUMIFS(Data!$A:$A, Data!$I:$I,$A52,Data!$C:$C,AU$1,Data!$D:$D,AU$2) + SUMIFS(Data!$A:$A, Data!$J:$J,$A52,Data!$C:$C,AU$1,Data!$D:$D,AU$2)</f>
        <v>0</v>
      </c>
      <c r="AV52" s="5">
        <f>SUMIFS(Data!$A:$A, Data!$I:$I,$A52,Data!$C:$C,AV$1,Data!$D:$D,AV$2) + SUMIFS(Data!$A:$A, Data!$J:$J,$A52,Data!$C:$C,AV$1,Data!$D:$D,AV$2)</f>
        <v>0</v>
      </c>
      <c r="AW52" s="5">
        <f>SUMIFS(Data!$A:$A, Data!$I:$I,$A52,Data!$C:$C,AW$1,Data!$D:$D,AW$2) + SUMIFS(Data!$A:$A, Data!$J:$J,$A52,Data!$C:$C,AW$1,Data!$D:$D,AW$2)</f>
        <v>0</v>
      </c>
      <c r="AX52" s="5">
        <f>SUMIFS(Data!$A:$A, Data!$I:$I,$A52,Data!$C:$C,AX$1,Data!$D:$D,AX$2) + SUMIFS(Data!$A:$A, Data!$J:$J,$A52,Data!$C:$C,AX$1,Data!$D:$D,AX$2)</f>
        <v>0</v>
      </c>
      <c r="AY52" s="5">
        <f>SUMIFS(Data!$A:$A, Data!$I:$I,$A52,Data!$C:$C,AY$1,Data!$D:$D,AY$2) + SUMIFS(Data!$A:$A, Data!$J:$J,$A52,Data!$C:$C,AY$1,Data!$D:$D,AY$2)</f>
        <v>1</v>
      </c>
      <c r="AZ52" s="5">
        <f>SUMIFS(Data!$A:$A, Data!$I:$I,$A52,Data!$C:$C,AZ$1,Data!$D:$D,AZ$2) + SUMIFS(Data!$A:$A, Data!$J:$J,$A52,Data!$C:$C,AZ$1,Data!$D:$D,AZ$2)</f>
        <v>0</v>
      </c>
      <c r="BA52" s="5">
        <f>SUMIFS(Data!$A:$A, Data!$I:$I,$A52,Data!$C:$C,BA$1,Data!$D:$D,BA$2) + SUMIFS(Data!$A:$A, Data!$J:$J,$A52,Data!$C:$C,BA$1,Data!$D:$D,BA$2)</f>
        <v>0</v>
      </c>
      <c r="BB52" s="5">
        <f>SUMIFS(Data!$A:$A, Data!$I:$I,$A52,Data!$C:$C,BB$1,Data!$D:$D,BB$2) + SUMIFS(Data!$A:$A, Data!$J:$J,$A52,Data!$C:$C,BB$1,Data!$D:$D,BB$2)</f>
        <v>1</v>
      </c>
      <c r="BC52" s="5">
        <f>SUMIFS(Data!$A:$A, Data!$I:$I,$A52,Data!$C:$C,BC$1,Data!$D:$D,BC$2) + SUMIFS(Data!$A:$A, Data!$J:$J,$A52,Data!$C:$C,BC$1,Data!$D:$D,BC$2)</f>
        <v>1</v>
      </c>
      <c r="BD52" s="5">
        <f>SUMIFS(Data!$A:$A, Data!$I:$I,$A52,Data!$C:$C,BD$1,Data!$D:$D,BD$2) + SUMIFS(Data!$A:$A, Data!$J:$J,$A52,Data!$C:$C,BD$1,Data!$D:$D,BD$2)</f>
        <v>0</v>
      </c>
      <c r="BE52" s="5">
        <f>SUMIFS(Data!$A:$A, Data!$I:$I,$A52,Data!$C:$C,BE$1,Data!$D:$D,BE$2) + SUMIFS(Data!$A:$A, Data!$J:$J,$A52,Data!$C:$C,BE$1,Data!$D:$D,BE$2)</f>
        <v>0</v>
      </c>
      <c r="BF52" s="5">
        <f>SUMIFS(Data!$A:$A, Data!$I:$I,$A52,Data!$C:$C,BF$1,Data!$D:$D,BF$2) + SUMIFS(Data!$A:$A, Data!$J:$J,$A52,Data!$C:$C,BF$1,Data!$D:$D,BF$2)</f>
        <v>0</v>
      </c>
      <c r="BG52" s="5">
        <f>SUMIFS(Data!$A:$A, Data!$I:$I,$A52,Data!$C:$C,BG$1,Data!$D:$D,BG$2) + SUMIFS(Data!$A:$A, Data!$J:$J,$A52,Data!$C:$C,BG$1,Data!$D:$D,BG$2)</f>
        <v>0</v>
      </c>
      <c r="BH52" s="5">
        <f>SUMIFS(Data!$A:$A, Data!$I:$I,$A52,Data!$C:$C,BH$1,Data!$D:$D,BH$2) + SUMIFS(Data!$A:$A, Data!$J:$J,$A52,Data!$C:$C,BH$1,Data!$D:$D,BH$2)</f>
        <v>0</v>
      </c>
      <c r="BI52" s="5">
        <f>SUMIFS(Data!$A:$A, Data!$I:$I,$A52,Data!$C:$C,BI$1,Data!$D:$D,BI$2) + SUMIFS(Data!$A:$A, Data!$J:$J,$A52,Data!$C:$C,BI$1,Data!$D:$D,BI$2)</f>
        <v>0</v>
      </c>
      <c r="BJ52" s="5">
        <f>SUMIFS(Data!$A:$A, Data!$I:$I,$A52,Data!$C:$C,BJ$1,Data!$D:$D,BJ$2) + SUMIFS(Data!$A:$A, Data!$J:$J,$A52,Data!$C:$C,BJ$1,Data!$D:$D,BJ$2)</f>
        <v>0</v>
      </c>
      <c r="BK52" s="5">
        <f>SUMIFS(Data!$A:$A, Data!$I:$I,$A52,Data!$C:$C,BK$1,Data!$D:$D,BK$2) + SUMIFS(Data!$A:$A, Data!$J:$J,$A52,Data!$C:$C,BK$1,Data!$D:$D,BK$2)</f>
        <v>0</v>
      </c>
      <c r="BL52" s="5">
        <f>SUMIFS(Data!$A:$A, Data!$I:$I,$A52,Data!$C:$C,BL$1,Data!$D:$D,BL$2) + SUMIFS(Data!$A:$A, Data!$J:$J,$A52,Data!$C:$C,BL$1,Data!$D:$D,BL$2)</f>
        <v>0</v>
      </c>
      <c r="BM52" s="5">
        <f>SUMIFS(Data!$A:$A, Data!$I:$I,$A52,Data!$C:$C,BM$1,Data!$D:$D,BM$2) + SUMIFS(Data!$A:$A, Data!$J:$J,$A52,Data!$C:$C,BM$1,Data!$D:$D,BM$2)</f>
        <v>0</v>
      </c>
      <c r="BN52" s="5">
        <f>SUMIFS(Data!$A:$A, Data!$I:$I,$A52,Data!$C:$C,BN$1,Data!$D:$D,BN$2) + SUMIFS(Data!$A:$A, Data!$J:$J,$A52,Data!$C:$C,BN$1,Data!$D:$D,BN$2)</f>
        <v>0</v>
      </c>
      <c r="BO52" s="5">
        <f>SUMIFS(Data!$A:$A, Data!$I:$I,$A52,Data!$C:$C,BO$1,Data!$D:$D,BO$2) + SUMIFS(Data!$A:$A, Data!$J:$J,$A52,Data!$C:$C,BO$1,Data!$D:$D,BO$2)</f>
        <v>0</v>
      </c>
      <c r="BP52" s="5">
        <f>SUMIFS(Data!$A:$A, Data!$I:$I,$A52,Data!$C:$C,BP$1,Data!$D:$D,BP$2) + SUMIFS(Data!$A:$A, Data!$J:$J,$A52,Data!$C:$C,BP$1,Data!$D:$D,BP$2)</f>
        <v>0</v>
      </c>
      <c r="BQ52" s="5">
        <f>SUMIFS(Data!$A:$A, Data!$I:$I,$A52,Data!$C:$C,BQ$1,Data!$D:$D,BQ$2) + SUMIFS(Data!$A:$A, Data!$J:$J,$A52,Data!$C:$C,BQ$1,Data!$D:$D,BQ$2)</f>
        <v>0</v>
      </c>
      <c r="BR52" s="5">
        <f>SUMIFS(Data!$A:$A, Data!$I:$I,$A52,Data!$C:$C,BR$1,Data!$D:$D,BR$2) + SUMIFS(Data!$A:$A, Data!$J:$J,$A52,Data!$C:$C,BR$1,Data!$D:$D,BR$2)</f>
        <v>0</v>
      </c>
      <c r="BS52" s="5">
        <f>SUMIFS(Data!$A:$A, Data!$I:$I,$A52,Data!$C:$C,BS$1,Data!$D:$D,BS$2) + SUMIFS(Data!$A:$A, Data!$J:$J,$A52,Data!$C:$C,BS$1,Data!$D:$D,BS$2)</f>
        <v>0</v>
      </c>
      <c r="BT52" s="5">
        <f>SUMIFS(Data!$A:$A, Data!$I:$I,$A52,Data!$C:$C,BT$1,Data!$D:$D,BT$2) + SUMIFS(Data!$A:$A, Data!$J:$J,$A52,Data!$C:$C,BT$1,Data!$D:$D,BT$2)</f>
        <v>0</v>
      </c>
      <c r="BU52" s="5">
        <f>SUMIFS(Data!$A:$A, Data!$I:$I,$A52,Data!$C:$C,BU$1,Data!$D:$D,BU$2) + SUMIFS(Data!$A:$A, Data!$J:$J,$A52,Data!$C:$C,BU$1,Data!$D:$D,BU$2)</f>
        <v>0</v>
      </c>
      <c r="BV52" s="5">
        <f>SUMIFS(Data!$A:$A, Data!$I:$I,$A52,Data!$C:$C,BV$1,Data!$D:$D,BV$2) + SUMIFS(Data!$A:$A, Data!$J:$J,$A52,Data!$C:$C,BV$1,Data!$D:$D,BV$2)</f>
        <v>0</v>
      </c>
      <c r="BW52" s="5">
        <f>SUMIFS(Data!$A:$A, Data!$I:$I,$A52,Data!$C:$C,BW$1,Data!$D:$D,BW$2) + SUMIFS(Data!$A:$A, Data!$J:$J,$A52,Data!$C:$C,BW$1,Data!$D:$D,BW$2)</f>
        <v>0</v>
      </c>
      <c r="BX52" s="5">
        <f>SUMIFS(Data!$A:$A, Data!$I:$I,$A52,Data!$C:$C,BX$1,Data!$D:$D,BX$2) + SUMIFS(Data!$A:$A, Data!$J:$J,$A52,Data!$C:$C,BX$1,Data!$D:$D,BX$2)</f>
        <v>0</v>
      </c>
      <c r="BY52" s="5">
        <f>SUMIFS(Data!$A:$A, Data!$I:$I,$A52,Data!$C:$C,BY$1,Data!$D:$D,BY$2) + SUMIFS(Data!$A:$A, Data!$J:$J,$A52,Data!$C:$C,BY$1,Data!$D:$D,BY$2)</f>
        <v>0</v>
      </c>
      <c r="BZ52" s="5">
        <f>SUMIFS(Data!$A:$A, Data!$I:$I,$A52,Data!$C:$C,BZ$1,Data!$D:$D,BZ$2) + SUMIFS(Data!$A:$A, Data!$J:$J,$A52,Data!$C:$C,BZ$1,Data!$D:$D,BZ$2)</f>
        <v>0</v>
      </c>
      <c r="CA52" s="5">
        <f>SUMIFS(Data!$A:$A, Data!$I:$I,$A52,Data!$C:$C,CA$1,Data!$D:$D,CA$2) + SUMIFS(Data!$A:$A, Data!$J:$J,$A52,Data!$C:$C,CA$1,Data!$D:$D,CA$2)</f>
        <v>0</v>
      </c>
      <c r="CB52" s="5">
        <f>SUMIFS(Data!$A:$A, Data!$I:$I,$A52,Data!$C:$C,CB$1,Data!$D:$D,CB$2) + SUMIFS(Data!$A:$A, Data!$J:$J,$A52,Data!$C:$C,CB$1,Data!$D:$D,CB$2)</f>
        <v>0</v>
      </c>
      <c r="CC52" s="5">
        <f>SUMIFS(Data!$A:$A, Data!$I:$I,$A52,Data!$C:$C,CC$1,Data!$D:$D,CC$2) + SUMIFS(Data!$A:$A, Data!$J:$J,$A52,Data!$C:$C,CC$1,Data!$D:$D,CC$2)</f>
        <v>0</v>
      </c>
      <c r="CD52" s="5">
        <f>SUMIFS(Data!$A:$A, Data!$I:$I,$A52,Data!$C:$C,CD$1,Data!$D:$D,CD$2) + SUMIFS(Data!$A:$A, Data!$J:$J,$A52,Data!$C:$C,CD$1,Data!$D:$D,CD$2)</f>
        <v>0</v>
      </c>
      <c r="CE52" s="5">
        <f>SUMIFS(Data!$A:$A, Data!$I:$I,$A52,Data!$C:$C,CE$1,Data!$D:$D,CE$2) + SUMIFS(Data!$A:$A, Data!$J:$J,$A52,Data!$C:$C,CE$1,Data!$D:$D,CE$2)</f>
        <v>0</v>
      </c>
      <c r="CF52" s="5">
        <f>SUMIFS(Data!$A:$A, Data!$I:$I,$A52,Data!$C:$C,CF$1,Data!$D:$D,CF$2) + SUMIFS(Data!$A:$A, Data!$J:$J,$A52,Data!$C:$C,CF$1,Data!$D:$D,CF$2)</f>
        <v>0</v>
      </c>
      <c r="CG52" s="5">
        <f>SUMIFS(Data!$A:$A, Data!$I:$I,$A52,Data!$C:$C,CG$1,Data!$D:$D,CG$2) + SUMIFS(Data!$A:$A, Data!$J:$J,$A52,Data!$C:$C,CG$1,Data!$D:$D,CG$2)</f>
        <v>0</v>
      </c>
      <c r="CH52" s="5">
        <f>SUMIFS(Data!$A:$A, Data!$I:$I,$A52,Data!$C:$C,CH$1,Data!$D:$D,CH$2) + SUMIFS(Data!$A:$A, Data!$J:$J,$A52,Data!$C:$C,CH$1,Data!$D:$D,CH$2)</f>
        <v>0</v>
      </c>
      <c r="CI52" s="5">
        <f>SUMIFS(Data!$A:$A, Data!$I:$I,$A52,Data!$C:$C,CI$1,Data!$D:$D,CI$2) + SUMIFS(Data!$A:$A, Data!$J:$J,$A52,Data!$C:$C,CI$1,Data!$D:$D,CI$2)</f>
        <v>0</v>
      </c>
      <c r="CJ52" s="5">
        <f>SUMIFS(Data!$A:$A, Data!$I:$I,$A52,Data!$C:$C,CJ$1,Data!$D:$D,CJ$2) + SUMIFS(Data!$A:$A, Data!$J:$J,$A52,Data!$C:$C,CJ$1,Data!$D:$D,CJ$2)</f>
        <v>0</v>
      </c>
      <c r="CK52" s="5">
        <f>SUMIFS(Data!$A:$A, Data!$I:$I,$A52,Data!$C:$C,CK$1,Data!$D:$D,CK$2) + SUMIFS(Data!$A:$A, Data!$J:$J,$A52,Data!$C:$C,CK$1,Data!$D:$D,CK$2)</f>
        <v>0</v>
      </c>
      <c r="CL52" s="5">
        <f>SUMIFS(Data!$A:$A, Data!$I:$I,$A52,Data!$C:$C,CL$1,Data!$D:$D,CL$2) + SUMIFS(Data!$A:$A, Data!$J:$J,$A52,Data!$C:$C,CL$1,Data!$D:$D,CL$2)</f>
        <v>0</v>
      </c>
      <c r="CM52" s="5">
        <f>SUMIFS(Data!$A:$A, Data!$I:$I,$A52,Data!$C:$C,CM$1,Data!$D:$D,CM$2) + SUMIFS(Data!$A:$A, Data!$J:$J,$A52,Data!$C:$C,CM$1,Data!$D:$D,CM$2)</f>
        <v>0</v>
      </c>
      <c r="CN52" s="5">
        <f>SUMIFS(Data!$A:$A, Data!$I:$I,$A52,Data!$C:$C,CN$1,Data!$D:$D,CN$2) + SUMIFS(Data!$A:$A, Data!$J:$J,$A52,Data!$C:$C,CN$1,Data!$D:$D,CN$2)</f>
        <v>0</v>
      </c>
      <c r="CO52" s="5">
        <f>SUMIFS(Data!$A:$A, Data!$I:$I,$A52,Data!$C:$C,CO$1,Data!$D:$D,CO$2) + SUMIFS(Data!$A:$A, Data!$J:$J,$A52,Data!$C:$C,CO$1,Data!$D:$D,CO$2)</f>
        <v>0</v>
      </c>
      <c r="CP52" s="5">
        <f>SUMIFS(Data!$A:$A, Data!$I:$I,$A52,Data!$C:$C,CP$1,Data!$D:$D,CP$2) + SUMIFS(Data!$A:$A, Data!$J:$J,$A52,Data!$C:$C,CP$1,Data!$D:$D,CP$2)</f>
        <v>0</v>
      </c>
      <c r="CQ52" s="5">
        <f>SUMIFS(Data!$A:$A, Data!$I:$I,$A52,Data!$C:$C,CQ$1,Data!$D:$D,CQ$2) + SUMIFS(Data!$A:$A, Data!$J:$J,$A52,Data!$C:$C,CQ$1,Data!$D:$D,CQ$2)</f>
        <v>0</v>
      </c>
      <c r="CR52" s="5">
        <f>SUMIFS(Data!$A:$A, Data!$I:$I,$A52,Data!$C:$C,CR$1,Data!$D:$D,CR$2) + SUMIFS(Data!$A:$A, Data!$J:$J,$A52,Data!$C:$C,CR$1,Data!$D:$D,CR$2)</f>
        <v>0</v>
      </c>
      <c r="CS52" s="5">
        <f>SUMIFS(Data!$A:$A, Data!$I:$I,$A52,Data!$C:$C,CS$1,Data!$D:$D,CS$2) + SUMIFS(Data!$A:$A, Data!$J:$J,$A52,Data!$C:$C,CS$1,Data!$D:$D,CS$2)</f>
        <v>1</v>
      </c>
      <c r="CT52" s="5">
        <f>SUMIFS(Data!$A:$A, Data!$I:$I,$A52,Data!$C:$C,CT$1,Data!$D:$D,CT$2) + SUMIFS(Data!$A:$A, Data!$J:$J,$A52,Data!$C:$C,CT$1,Data!$D:$D,CT$2)</f>
        <v>1</v>
      </c>
      <c r="CU52" s="5">
        <f>SUMIFS(Data!$A:$A, Data!$I:$I,$A52,Data!$C:$C,CU$1,Data!$D:$D,CU$2) + SUMIFS(Data!$A:$A, Data!$J:$J,$A52,Data!$C:$C,CU$1,Data!$D:$D,CU$2)</f>
        <v>1</v>
      </c>
      <c r="CV52" s="5">
        <f>SUMIFS(Data!$A:$A, Data!$I:$I,$A52,Data!$C:$C,CV$1,Data!$D:$D,CV$2) + SUMIFS(Data!$A:$A, Data!$J:$J,$A52,Data!$C:$C,CV$1,Data!$D:$D,CV$2)</f>
        <v>0</v>
      </c>
      <c r="CW52" s="5">
        <f t="shared" ref="CW52:CX52" si="51">SUMIF($B$2:$CV$2,CW$2, $B52:$CV52)</f>
        <v>6</v>
      </c>
      <c r="CX52" s="5">
        <f t="shared" si="51"/>
        <v>2</v>
      </c>
      <c r="CY52" s="5">
        <f t="shared" si="3"/>
        <v>8</v>
      </c>
    </row>
    <row r="53">
      <c r="A53" s="5" t="str">
        <f>Countries!A51</f>
        <v>KEN</v>
      </c>
      <c r="B53" s="5">
        <f>SUMIFS(Data!$A:$A, Data!$I:$I,$A53,Data!$C:$C,B$1,Data!$D:$D,B$2) + SUMIFS(Data!$A:$A, Data!$J:$J,$A53,Data!$C:$C,B$1,Data!$D:$D,B$2)</f>
        <v>0</v>
      </c>
      <c r="C53" s="5">
        <f>SUMIFS(Data!$A:$A, Data!$I:$I,$A53,Data!$C:$C,C$1,Data!$D:$D,C$2) + SUMIFS(Data!$A:$A, Data!$J:$J,$A53,Data!$C:$C,C$1,Data!$D:$D,C$2)</f>
        <v>0</v>
      </c>
      <c r="D53" s="5">
        <f>SUMIFS(Data!$A:$A, Data!$I:$I,$A53,Data!$C:$C,D$1,Data!$D:$D,D$2) + SUMIFS(Data!$A:$A, Data!$J:$J,$A53,Data!$C:$C,D$1,Data!$D:$D,D$2)</f>
        <v>0</v>
      </c>
      <c r="E53" s="5">
        <f>SUMIFS(Data!$A:$A, Data!$I:$I,$A53,Data!$C:$C,E$1,Data!$D:$D,E$2) + SUMIFS(Data!$A:$A, Data!$J:$J,$A53,Data!$C:$C,E$1,Data!$D:$D,E$2)</f>
        <v>0</v>
      </c>
      <c r="F53" s="5">
        <f>SUMIFS(Data!$A:$A, Data!$I:$I,$A53,Data!$C:$C,F$1,Data!$D:$D,F$2) + SUMIFS(Data!$A:$A, Data!$J:$J,$A53,Data!$C:$C,F$1,Data!$D:$D,F$2)</f>
        <v>0</v>
      </c>
      <c r="G53" s="5">
        <f>SUMIFS(Data!$A:$A, Data!$I:$I,$A53,Data!$C:$C,G$1,Data!$D:$D,G$2) + SUMIFS(Data!$A:$A, Data!$J:$J,$A53,Data!$C:$C,G$1,Data!$D:$D,G$2)</f>
        <v>0</v>
      </c>
      <c r="H53" s="5">
        <f>SUMIFS(Data!$A:$A, Data!$I:$I,$A53,Data!$C:$C,H$1,Data!$D:$D,H$2) + SUMIFS(Data!$A:$A, Data!$J:$J,$A53,Data!$C:$C,H$1,Data!$D:$D,H$2)</f>
        <v>0</v>
      </c>
      <c r="I53" s="5">
        <f>SUMIFS(Data!$A:$A, Data!$I:$I,$A53,Data!$C:$C,I$1,Data!$D:$D,I$2) + SUMIFS(Data!$A:$A, Data!$J:$J,$A53,Data!$C:$C,I$1,Data!$D:$D,I$2)</f>
        <v>0</v>
      </c>
      <c r="J53" s="5">
        <f>SUMIFS(Data!$A:$A, Data!$I:$I,$A53,Data!$C:$C,J$1,Data!$D:$D,J$2) + SUMIFS(Data!$A:$A, Data!$J:$J,$A53,Data!$C:$C,J$1,Data!$D:$D,J$2)</f>
        <v>1</v>
      </c>
      <c r="K53" s="5">
        <f>SUMIFS(Data!$A:$A, Data!$I:$I,$A53,Data!$C:$C,K$1,Data!$D:$D,K$2) + SUMIFS(Data!$A:$A, Data!$J:$J,$A53,Data!$C:$C,K$1,Data!$D:$D,K$2)</f>
        <v>0</v>
      </c>
      <c r="L53" s="5">
        <f>SUMIFS(Data!$A:$A, Data!$I:$I,$A53,Data!$C:$C,L$1,Data!$D:$D,L$2) + SUMIFS(Data!$A:$A, Data!$J:$J,$A53,Data!$C:$C,L$1,Data!$D:$D,L$2)</f>
        <v>1</v>
      </c>
      <c r="M53" s="5">
        <f>SUMIFS(Data!$A:$A, Data!$I:$I,$A53,Data!$C:$C,M$1,Data!$D:$D,M$2) + SUMIFS(Data!$A:$A, Data!$J:$J,$A53,Data!$C:$C,M$1,Data!$D:$D,M$2)</f>
        <v>0</v>
      </c>
      <c r="N53" s="5">
        <f>SUMIFS(Data!$A:$A, Data!$I:$I,$A53,Data!$C:$C,N$1,Data!$D:$D,N$2) + SUMIFS(Data!$A:$A, Data!$J:$J,$A53,Data!$C:$C,N$1,Data!$D:$D,N$2)</f>
        <v>0</v>
      </c>
      <c r="O53" s="5">
        <f>SUMIFS(Data!$A:$A, Data!$I:$I,$A53,Data!$C:$C,O$1,Data!$D:$D,O$2) + SUMIFS(Data!$A:$A, Data!$J:$J,$A53,Data!$C:$C,O$1,Data!$D:$D,O$2)</f>
        <v>0</v>
      </c>
      <c r="P53" s="5">
        <f>SUMIFS(Data!$A:$A, Data!$I:$I,$A53,Data!$C:$C,P$1,Data!$D:$D,P$2) + SUMIFS(Data!$A:$A, Data!$J:$J,$A53,Data!$C:$C,P$1,Data!$D:$D,P$2)</f>
        <v>0</v>
      </c>
      <c r="Q53" s="5">
        <f>SUMIFS(Data!$A:$A, Data!$I:$I,$A53,Data!$C:$C,Q$1,Data!$D:$D,Q$2) + SUMIFS(Data!$A:$A, Data!$J:$J,$A53,Data!$C:$C,Q$1,Data!$D:$D,Q$2)</f>
        <v>0</v>
      </c>
      <c r="R53" s="5">
        <f>SUMIFS(Data!$A:$A, Data!$I:$I,$A53,Data!$C:$C,R$1,Data!$D:$D,R$2) + SUMIFS(Data!$A:$A, Data!$J:$J,$A53,Data!$C:$C,R$1,Data!$D:$D,R$2)</f>
        <v>0</v>
      </c>
      <c r="S53" s="5">
        <f>SUMIFS(Data!$A:$A, Data!$I:$I,$A53,Data!$C:$C,S$1,Data!$D:$D,S$2) + SUMIFS(Data!$A:$A, Data!$J:$J,$A53,Data!$C:$C,S$1,Data!$D:$D,S$2)</f>
        <v>0</v>
      </c>
      <c r="T53" s="5">
        <f>SUMIFS(Data!$A:$A, Data!$I:$I,$A53,Data!$C:$C,T$1,Data!$D:$D,T$2) + SUMIFS(Data!$A:$A, Data!$J:$J,$A53,Data!$C:$C,T$1,Data!$D:$D,T$2)</f>
        <v>0</v>
      </c>
      <c r="U53" s="5">
        <f>SUMIFS(Data!$A:$A, Data!$I:$I,$A53,Data!$C:$C,U$1,Data!$D:$D,U$2) + SUMIFS(Data!$A:$A, Data!$J:$J,$A53,Data!$C:$C,U$1,Data!$D:$D,U$2)</f>
        <v>0</v>
      </c>
      <c r="V53" s="5">
        <f>SUMIFS(Data!$A:$A, Data!$I:$I,$A53,Data!$C:$C,V$1,Data!$D:$D,V$2) + SUMIFS(Data!$A:$A, Data!$J:$J,$A53,Data!$C:$C,V$1,Data!$D:$D,V$2)</f>
        <v>0</v>
      </c>
      <c r="W53" s="5">
        <f>SUMIFS(Data!$A:$A, Data!$I:$I,$A53,Data!$C:$C,W$1,Data!$D:$D,W$2) + SUMIFS(Data!$A:$A, Data!$J:$J,$A53,Data!$C:$C,W$1,Data!$D:$D,W$2)</f>
        <v>0</v>
      </c>
      <c r="X53" s="5">
        <f>SUMIFS(Data!$A:$A, Data!$I:$I,$A53,Data!$C:$C,X$1,Data!$D:$D,X$2) + SUMIFS(Data!$A:$A, Data!$J:$J,$A53,Data!$C:$C,X$1,Data!$D:$D,X$2)</f>
        <v>0</v>
      </c>
      <c r="Y53" s="5">
        <f>SUMIFS(Data!$A:$A, Data!$I:$I,$A53,Data!$C:$C,Y$1,Data!$D:$D,Y$2) + SUMIFS(Data!$A:$A, Data!$J:$J,$A53,Data!$C:$C,Y$1,Data!$D:$D,Y$2)</f>
        <v>0</v>
      </c>
      <c r="Z53" s="5">
        <f>SUMIFS(Data!$A:$A, Data!$I:$I,$A53,Data!$C:$C,Z$1,Data!$D:$D,Z$2) + SUMIFS(Data!$A:$A, Data!$J:$J,$A53,Data!$C:$C,Z$1,Data!$D:$D,Z$2)</f>
        <v>0</v>
      </c>
      <c r="AA53" s="5">
        <f>SUMIFS(Data!$A:$A, Data!$I:$I,$A53,Data!$C:$C,AA$1,Data!$D:$D,AA$2) + SUMIFS(Data!$A:$A, Data!$J:$J,$A53,Data!$C:$C,AA$1,Data!$D:$D,AA$2)</f>
        <v>0</v>
      </c>
      <c r="AB53" s="5">
        <f>SUMIFS(Data!$A:$A, Data!$I:$I,$A53,Data!$C:$C,AB$1,Data!$D:$D,AB$2) + SUMIFS(Data!$A:$A, Data!$J:$J,$A53,Data!$C:$C,AB$1,Data!$D:$D,AB$2)</f>
        <v>0</v>
      </c>
      <c r="AC53" s="5">
        <f>SUMIFS(Data!$A:$A, Data!$I:$I,$A53,Data!$C:$C,AC$1,Data!$D:$D,AC$2) + SUMIFS(Data!$A:$A, Data!$J:$J,$A53,Data!$C:$C,AC$1,Data!$D:$D,AC$2)</f>
        <v>0</v>
      </c>
      <c r="AD53" s="5">
        <f>SUMIFS(Data!$A:$A, Data!$I:$I,$A53,Data!$C:$C,AD$1,Data!$D:$D,AD$2) + SUMIFS(Data!$A:$A, Data!$J:$J,$A53,Data!$C:$C,AD$1,Data!$D:$D,AD$2)</f>
        <v>0</v>
      </c>
      <c r="AE53" s="5">
        <f>SUMIFS(Data!$A:$A, Data!$I:$I,$A53,Data!$C:$C,AE$1,Data!$D:$D,AE$2) + SUMIFS(Data!$A:$A, Data!$J:$J,$A53,Data!$C:$C,AE$1,Data!$D:$D,AE$2)</f>
        <v>0</v>
      </c>
      <c r="AF53" s="5">
        <f>SUMIFS(Data!$A:$A, Data!$I:$I,$A53,Data!$C:$C,AF$1,Data!$D:$D,AF$2) + SUMIFS(Data!$A:$A, Data!$J:$J,$A53,Data!$C:$C,AF$1,Data!$D:$D,AF$2)</f>
        <v>0</v>
      </c>
      <c r="AG53" s="5">
        <f>SUMIFS(Data!$A:$A, Data!$I:$I,$A53,Data!$C:$C,AG$1,Data!$D:$D,AG$2) + SUMIFS(Data!$A:$A, Data!$J:$J,$A53,Data!$C:$C,AG$1,Data!$D:$D,AG$2)</f>
        <v>0</v>
      </c>
      <c r="AH53" s="5">
        <f>SUMIFS(Data!$A:$A, Data!$I:$I,$A53,Data!$C:$C,AH$1,Data!$D:$D,AH$2) + SUMIFS(Data!$A:$A, Data!$J:$J,$A53,Data!$C:$C,AH$1,Data!$D:$D,AH$2)</f>
        <v>0</v>
      </c>
      <c r="AI53" s="5">
        <f>SUMIFS(Data!$A:$A, Data!$I:$I,$A53,Data!$C:$C,AI$1,Data!$D:$D,AI$2) + SUMIFS(Data!$A:$A, Data!$J:$J,$A53,Data!$C:$C,AI$1,Data!$D:$D,AI$2)</f>
        <v>0</v>
      </c>
      <c r="AJ53" s="5">
        <f>SUMIFS(Data!$A:$A, Data!$I:$I,$A53,Data!$C:$C,AJ$1,Data!$D:$D,AJ$2) + SUMIFS(Data!$A:$A, Data!$J:$J,$A53,Data!$C:$C,AJ$1,Data!$D:$D,AJ$2)</f>
        <v>0</v>
      </c>
      <c r="AK53" s="5">
        <f>SUMIFS(Data!$A:$A, Data!$I:$I,$A53,Data!$C:$C,AK$1,Data!$D:$D,AK$2) + SUMIFS(Data!$A:$A, Data!$J:$J,$A53,Data!$C:$C,AK$1,Data!$D:$D,AK$2)</f>
        <v>0</v>
      </c>
      <c r="AL53" s="5">
        <f>SUMIFS(Data!$A:$A, Data!$I:$I,$A53,Data!$C:$C,AL$1,Data!$D:$D,AL$2) + SUMIFS(Data!$A:$A, Data!$J:$J,$A53,Data!$C:$C,AL$1,Data!$D:$D,AL$2)</f>
        <v>0</v>
      </c>
      <c r="AM53" s="5">
        <f>SUMIFS(Data!$A:$A, Data!$I:$I,$A53,Data!$C:$C,AM$1,Data!$D:$D,AM$2) + SUMIFS(Data!$A:$A, Data!$J:$J,$A53,Data!$C:$C,AM$1,Data!$D:$D,AM$2)</f>
        <v>0</v>
      </c>
      <c r="AN53" s="5">
        <f>SUMIFS(Data!$A:$A, Data!$I:$I,$A53,Data!$C:$C,AN$1,Data!$D:$D,AN$2) + SUMIFS(Data!$A:$A, Data!$J:$J,$A53,Data!$C:$C,AN$1,Data!$D:$D,AN$2)</f>
        <v>0</v>
      </c>
      <c r="AO53" s="5">
        <f>SUMIFS(Data!$A:$A, Data!$I:$I,$A53,Data!$C:$C,AO$1,Data!$D:$D,AO$2) + SUMIFS(Data!$A:$A, Data!$J:$J,$A53,Data!$C:$C,AO$1,Data!$D:$D,AO$2)</f>
        <v>0</v>
      </c>
      <c r="AP53" s="5">
        <f>SUMIFS(Data!$A:$A, Data!$I:$I,$A53,Data!$C:$C,AP$1,Data!$D:$D,AP$2) + SUMIFS(Data!$A:$A, Data!$J:$J,$A53,Data!$C:$C,AP$1,Data!$D:$D,AP$2)</f>
        <v>0</v>
      </c>
      <c r="AQ53" s="5">
        <f>SUMIFS(Data!$A:$A, Data!$I:$I,$A53,Data!$C:$C,AQ$1,Data!$D:$D,AQ$2) + SUMIFS(Data!$A:$A, Data!$J:$J,$A53,Data!$C:$C,AQ$1,Data!$D:$D,AQ$2)</f>
        <v>0</v>
      </c>
      <c r="AR53" s="5">
        <f>SUMIFS(Data!$A:$A, Data!$I:$I,$A53,Data!$C:$C,AR$1,Data!$D:$D,AR$2) + SUMIFS(Data!$A:$A, Data!$J:$J,$A53,Data!$C:$C,AR$1,Data!$D:$D,AR$2)</f>
        <v>0</v>
      </c>
      <c r="AS53" s="5">
        <f>SUMIFS(Data!$A:$A, Data!$I:$I,$A53,Data!$C:$C,AS$1,Data!$D:$D,AS$2) + SUMIFS(Data!$A:$A, Data!$J:$J,$A53,Data!$C:$C,AS$1,Data!$D:$D,AS$2)</f>
        <v>0</v>
      </c>
      <c r="AT53" s="5">
        <f>SUMIFS(Data!$A:$A, Data!$I:$I,$A53,Data!$C:$C,AT$1,Data!$D:$D,AT$2) + SUMIFS(Data!$A:$A, Data!$J:$J,$A53,Data!$C:$C,AT$1,Data!$D:$D,AT$2)</f>
        <v>0</v>
      </c>
      <c r="AU53" s="5">
        <f>SUMIFS(Data!$A:$A, Data!$I:$I,$A53,Data!$C:$C,AU$1,Data!$D:$D,AU$2) + SUMIFS(Data!$A:$A, Data!$J:$J,$A53,Data!$C:$C,AU$1,Data!$D:$D,AU$2)</f>
        <v>0</v>
      </c>
      <c r="AV53" s="5">
        <f>SUMIFS(Data!$A:$A, Data!$I:$I,$A53,Data!$C:$C,AV$1,Data!$D:$D,AV$2) + SUMIFS(Data!$A:$A, Data!$J:$J,$A53,Data!$C:$C,AV$1,Data!$D:$D,AV$2)</f>
        <v>0</v>
      </c>
      <c r="AW53" s="5">
        <f>SUMIFS(Data!$A:$A, Data!$I:$I,$A53,Data!$C:$C,AW$1,Data!$D:$D,AW$2) + SUMIFS(Data!$A:$A, Data!$J:$J,$A53,Data!$C:$C,AW$1,Data!$D:$D,AW$2)</f>
        <v>0</v>
      </c>
      <c r="AX53" s="5">
        <f>SUMIFS(Data!$A:$A, Data!$I:$I,$A53,Data!$C:$C,AX$1,Data!$D:$D,AX$2) + SUMIFS(Data!$A:$A, Data!$J:$J,$A53,Data!$C:$C,AX$1,Data!$D:$D,AX$2)</f>
        <v>0</v>
      </c>
      <c r="AY53" s="5">
        <f>SUMIFS(Data!$A:$A, Data!$I:$I,$A53,Data!$C:$C,AY$1,Data!$D:$D,AY$2) + SUMIFS(Data!$A:$A, Data!$J:$J,$A53,Data!$C:$C,AY$1,Data!$D:$D,AY$2)</f>
        <v>0</v>
      </c>
      <c r="AZ53" s="5">
        <f>SUMIFS(Data!$A:$A, Data!$I:$I,$A53,Data!$C:$C,AZ$1,Data!$D:$D,AZ$2) + SUMIFS(Data!$A:$A, Data!$J:$J,$A53,Data!$C:$C,AZ$1,Data!$D:$D,AZ$2)</f>
        <v>0</v>
      </c>
      <c r="BA53" s="5">
        <f>SUMIFS(Data!$A:$A, Data!$I:$I,$A53,Data!$C:$C,BA$1,Data!$D:$D,BA$2) + SUMIFS(Data!$A:$A, Data!$J:$J,$A53,Data!$C:$C,BA$1,Data!$D:$D,BA$2)</f>
        <v>0</v>
      </c>
      <c r="BB53" s="5">
        <f>SUMIFS(Data!$A:$A, Data!$I:$I,$A53,Data!$C:$C,BB$1,Data!$D:$D,BB$2) + SUMIFS(Data!$A:$A, Data!$J:$J,$A53,Data!$C:$C,BB$1,Data!$D:$D,BB$2)</f>
        <v>0</v>
      </c>
      <c r="BC53" s="5">
        <f>SUMIFS(Data!$A:$A, Data!$I:$I,$A53,Data!$C:$C,BC$1,Data!$D:$D,BC$2) + SUMIFS(Data!$A:$A, Data!$J:$J,$A53,Data!$C:$C,BC$1,Data!$D:$D,BC$2)</f>
        <v>0</v>
      </c>
      <c r="BD53" s="5">
        <f>SUMIFS(Data!$A:$A, Data!$I:$I,$A53,Data!$C:$C,BD$1,Data!$D:$D,BD$2) + SUMIFS(Data!$A:$A, Data!$J:$J,$A53,Data!$C:$C,BD$1,Data!$D:$D,BD$2)</f>
        <v>0</v>
      </c>
      <c r="BE53" s="5">
        <f>SUMIFS(Data!$A:$A, Data!$I:$I,$A53,Data!$C:$C,BE$1,Data!$D:$D,BE$2) + SUMIFS(Data!$A:$A, Data!$J:$J,$A53,Data!$C:$C,BE$1,Data!$D:$D,BE$2)</f>
        <v>0</v>
      </c>
      <c r="BF53" s="5">
        <f>SUMIFS(Data!$A:$A, Data!$I:$I,$A53,Data!$C:$C,BF$1,Data!$D:$D,BF$2) + SUMIFS(Data!$A:$A, Data!$J:$J,$A53,Data!$C:$C,BF$1,Data!$D:$D,BF$2)</f>
        <v>0</v>
      </c>
      <c r="BG53" s="5">
        <f>SUMIFS(Data!$A:$A, Data!$I:$I,$A53,Data!$C:$C,BG$1,Data!$D:$D,BG$2) + SUMIFS(Data!$A:$A, Data!$J:$J,$A53,Data!$C:$C,BG$1,Data!$D:$D,BG$2)</f>
        <v>0</v>
      </c>
      <c r="BH53" s="5">
        <f>SUMIFS(Data!$A:$A, Data!$I:$I,$A53,Data!$C:$C,BH$1,Data!$D:$D,BH$2) + SUMIFS(Data!$A:$A, Data!$J:$J,$A53,Data!$C:$C,BH$1,Data!$D:$D,BH$2)</f>
        <v>0</v>
      </c>
      <c r="BI53" s="5">
        <f>SUMIFS(Data!$A:$A, Data!$I:$I,$A53,Data!$C:$C,BI$1,Data!$D:$D,BI$2) + SUMIFS(Data!$A:$A, Data!$J:$J,$A53,Data!$C:$C,BI$1,Data!$D:$D,BI$2)</f>
        <v>0</v>
      </c>
      <c r="BJ53" s="5">
        <f>SUMIFS(Data!$A:$A, Data!$I:$I,$A53,Data!$C:$C,BJ$1,Data!$D:$D,BJ$2) + SUMIFS(Data!$A:$A, Data!$J:$J,$A53,Data!$C:$C,BJ$1,Data!$D:$D,BJ$2)</f>
        <v>0</v>
      </c>
      <c r="BK53" s="5">
        <f>SUMIFS(Data!$A:$A, Data!$I:$I,$A53,Data!$C:$C,BK$1,Data!$D:$D,BK$2) + SUMIFS(Data!$A:$A, Data!$J:$J,$A53,Data!$C:$C,BK$1,Data!$D:$D,BK$2)</f>
        <v>0</v>
      </c>
      <c r="BL53" s="5">
        <f>SUMIFS(Data!$A:$A, Data!$I:$I,$A53,Data!$C:$C,BL$1,Data!$D:$D,BL$2) + SUMIFS(Data!$A:$A, Data!$J:$J,$A53,Data!$C:$C,BL$1,Data!$D:$D,BL$2)</f>
        <v>0</v>
      </c>
      <c r="BM53" s="5">
        <f>SUMIFS(Data!$A:$A, Data!$I:$I,$A53,Data!$C:$C,BM$1,Data!$D:$D,BM$2) + SUMIFS(Data!$A:$A, Data!$J:$J,$A53,Data!$C:$C,BM$1,Data!$D:$D,BM$2)</f>
        <v>0</v>
      </c>
      <c r="BN53" s="5">
        <f>SUMIFS(Data!$A:$A, Data!$I:$I,$A53,Data!$C:$C,BN$1,Data!$D:$D,BN$2) + SUMIFS(Data!$A:$A, Data!$J:$J,$A53,Data!$C:$C,BN$1,Data!$D:$D,BN$2)</f>
        <v>0</v>
      </c>
      <c r="BO53" s="5">
        <f>SUMIFS(Data!$A:$A, Data!$I:$I,$A53,Data!$C:$C,BO$1,Data!$D:$D,BO$2) + SUMIFS(Data!$A:$A, Data!$J:$J,$A53,Data!$C:$C,BO$1,Data!$D:$D,BO$2)</f>
        <v>0</v>
      </c>
      <c r="BP53" s="5">
        <f>SUMIFS(Data!$A:$A, Data!$I:$I,$A53,Data!$C:$C,BP$1,Data!$D:$D,BP$2) + SUMIFS(Data!$A:$A, Data!$J:$J,$A53,Data!$C:$C,BP$1,Data!$D:$D,BP$2)</f>
        <v>0</v>
      </c>
      <c r="BQ53" s="5">
        <f>SUMIFS(Data!$A:$A, Data!$I:$I,$A53,Data!$C:$C,BQ$1,Data!$D:$D,BQ$2) + SUMIFS(Data!$A:$A, Data!$J:$J,$A53,Data!$C:$C,BQ$1,Data!$D:$D,BQ$2)</f>
        <v>0</v>
      </c>
      <c r="BR53" s="5">
        <f>SUMIFS(Data!$A:$A, Data!$I:$I,$A53,Data!$C:$C,BR$1,Data!$D:$D,BR$2) + SUMIFS(Data!$A:$A, Data!$J:$J,$A53,Data!$C:$C,BR$1,Data!$D:$D,BR$2)</f>
        <v>0</v>
      </c>
      <c r="BS53" s="5">
        <f>SUMIFS(Data!$A:$A, Data!$I:$I,$A53,Data!$C:$C,BS$1,Data!$D:$D,BS$2) + SUMIFS(Data!$A:$A, Data!$J:$J,$A53,Data!$C:$C,BS$1,Data!$D:$D,BS$2)</f>
        <v>0</v>
      </c>
      <c r="BT53" s="5">
        <f>SUMIFS(Data!$A:$A, Data!$I:$I,$A53,Data!$C:$C,BT$1,Data!$D:$D,BT$2) + SUMIFS(Data!$A:$A, Data!$J:$J,$A53,Data!$C:$C,BT$1,Data!$D:$D,BT$2)</f>
        <v>0</v>
      </c>
      <c r="BU53" s="5">
        <f>SUMIFS(Data!$A:$A, Data!$I:$I,$A53,Data!$C:$C,BU$1,Data!$D:$D,BU$2) + SUMIFS(Data!$A:$A, Data!$J:$J,$A53,Data!$C:$C,BU$1,Data!$D:$D,BU$2)</f>
        <v>0</v>
      </c>
      <c r="BV53" s="5">
        <f>SUMIFS(Data!$A:$A, Data!$I:$I,$A53,Data!$C:$C,BV$1,Data!$D:$D,BV$2) + SUMIFS(Data!$A:$A, Data!$J:$J,$A53,Data!$C:$C,BV$1,Data!$D:$D,BV$2)</f>
        <v>0</v>
      </c>
      <c r="BW53" s="5">
        <f>SUMIFS(Data!$A:$A, Data!$I:$I,$A53,Data!$C:$C,BW$1,Data!$D:$D,BW$2) + SUMIFS(Data!$A:$A, Data!$J:$J,$A53,Data!$C:$C,BW$1,Data!$D:$D,BW$2)</f>
        <v>0</v>
      </c>
      <c r="BX53" s="5">
        <f>SUMIFS(Data!$A:$A, Data!$I:$I,$A53,Data!$C:$C,BX$1,Data!$D:$D,BX$2) + SUMIFS(Data!$A:$A, Data!$J:$J,$A53,Data!$C:$C,BX$1,Data!$D:$D,BX$2)</f>
        <v>0</v>
      </c>
      <c r="BY53" s="5">
        <f>SUMIFS(Data!$A:$A, Data!$I:$I,$A53,Data!$C:$C,BY$1,Data!$D:$D,BY$2) + SUMIFS(Data!$A:$A, Data!$J:$J,$A53,Data!$C:$C,BY$1,Data!$D:$D,BY$2)</f>
        <v>0</v>
      </c>
      <c r="BZ53" s="5">
        <f>SUMIFS(Data!$A:$A, Data!$I:$I,$A53,Data!$C:$C,BZ$1,Data!$D:$D,BZ$2) + SUMIFS(Data!$A:$A, Data!$J:$J,$A53,Data!$C:$C,BZ$1,Data!$D:$D,BZ$2)</f>
        <v>0</v>
      </c>
      <c r="CA53" s="5">
        <f>SUMIFS(Data!$A:$A, Data!$I:$I,$A53,Data!$C:$C,CA$1,Data!$D:$D,CA$2) + SUMIFS(Data!$A:$A, Data!$J:$J,$A53,Data!$C:$C,CA$1,Data!$D:$D,CA$2)</f>
        <v>0</v>
      </c>
      <c r="CB53" s="5">
        <f>SUMIFS(Data!$A:$A, Data!$I:$I,$A53,Data!$C:$C,CB$1,Data!$D:$D,CB$2) + SUMIFS(Data!$A:$A, Data!$J:$J,$A53,Data!$C:$C,CB$1,Data!$D:$D,CB$2)</f>
        <v>0</v>
      </c>
      <c r="CC53" s="5">
        <f>SUMIFS(Data!$A:$A, Data!$I:$I,$A53,Data!$C:$C,CC$1,Data!$D:$D,CC$2) + SUMIFS(Data!$A:$A, Data!$J:$J,$A53,Data!$C:$C,CC$1,Data!$D:$D,CC$2)</f>
        <v>0</v>
      </c>
      <c r="CD53" s="5">
        <f>SUMIFS(Data!$A:$A, Data!$I:$I,$A53,Data!$C:$C,CD$1,Data!$D:$D,CD$2) + SUMIFS(Data!$A:$A, Data!$J:$J,$A53,Data!$C:$C,CD$1,Data!$D:$D,CD$2)</f>
        <v>0</v>
      </c>
      <c r="CE53" s="5">
        <f>SUMIFS(Data!$A:$A, Data!$I:$I,$A53,Data!$C:$C,CE$1,Data!$D:$D,CE$2) + SUMIFS(Data!$A:$A, Data!$J:$J,$A53,Data!$C:$C,CE$1,Data!$D:$D,CE$2)</f>
        <v>0</v>
      </c>
      <c r="CF53" s="5">
        <f>SUMIFS(Data!$A:$A, Data!$I:$I,$A53,Data!$C:$C,CF$1,Data!$D:$D,CF$2) + SUMIFS(Data!$A:$A, Data!$J:$J,$A53,Data!$C:$C,CF$1,Data!$D:$D,CF$2)</f>
        <v>0</v>
      </c>
      <c r="CG53" s="5">
        <f>SUMIFS(Data!$A:$A, Data!$I:$I,$A53,Data!$C:$C,CG$1,Data!$D:$D,CG$2) + SUMIFS(Data!$A:$A, Data!$J:$J,$A53,Data!$C:$C,CG$1,Data!$D:$D,CG$2)</f>
        <v>0</v>
      </c>
      <c r="CH53" s="5">
        <f>SUMIFS(Data!$A:$A, Data!$I:$I,$A53,Data!$C:$C,CH$1,Data!$D:$D,CH$2) + SUMIFS(Data!$A:$A, Data!$J:$J,$A53,Data!$C:$C,CH$1,Data!$D:$D,CH$2)</f>
        <v>0</v>
      </c>
      <c r="CI53" s="5">
        <f>SUMIFS(Data!$A:$A, Data!$I:$I,$A53,Data!$C:$C,CI$1,Data!$D:$D,CI$2) + SUMIFS(Data!$A:$A, Data!$J:$J,$A53,Data!$C:$C,CI$1,Data!$D:$D,CI$2)</f>
        <v>0</v>
      </c>
      <c r="CJ53" s="5">
        <f>SUMIFS(Data!$A:$A, Data!$I:$I,$A53,Data!$C:$C,CJ$1,Data!$D:$D,CJ$2) + SUMIFS(Data!$A:$A, Data!$J:$J,$A53,Data!$C:$C,CJ$1,Data!$D:$D,CJ$2)</f>
        <v>0</v>
      </c>
      <c r="CK53" s="5">
        <f>SUMIFS(Data!$A:$A, Data!$I:$I,$A53,Data!$C:$C,CK$1,Data!$D:$D,CK$2) + SUMIFS(Data!$A:$A, Data!$J:$J,$A53,Data!$C:$C,CK$1,Data!$D:$D,CK$2)</f>
        <v>0</v>
      </c>
      <c r="CL53" s="5">
        <f>SUMIFS(Data!$A:$A, Data!$I:$I,$A53,Data!$C:$C,CL$1,Data!$D:$D,CL$2) + SUMIFS(Data!$A:$A, Data!$J:$J,$A53,Data!$C:$C,CL$1,Data!$D:$D,CL$2)</f>
        <v>0</v>
      </c>
      <c r="CM53" s="5">
        <f>SUMIFS(Data!$A:$A, Data!$I:$I,$A53,Data!$C:$C,CM$1,Data!$D:$D,CM$2) + SUMIFS(Data!$A:$A, Data!$J:$J,$A53,Data!$C:$C,CM$1,Data!$D:$D,CM$2)</f>
        <v>0</v>
      </c>
      <c r="CN53" s="5">
        <f>SUMIFS(Data!$A:$A, Data!$I:$I,$A53,Data!$C:$C,CN$1,Data!$D:$D,CN$2) + SUMIFS(Data!$A:$A, Data!$J:$J,$A53,Data!$C:$C,CN$1,Data!$D:$D,CN$2)</f>
        <v>0</v>
      </c>
      <c r="CO53" s="5">
        <f>SUMIFS(Data!$A:$A, Data!$I:$I,$A53,Data!$C:$C,CO$1,Data!$D:$D,CO$2) + SUMIFS(Data!$A:$A, Data!$J:$J,$A53,Data!$C:$C,CO$1,Data!$D:$D,CO$2)</f>
        <v>0</v>
      </c>
      <c r="CP53" s="5">
        <f>SUMIFS(Data!$A:$A, Data!$I:$I,$A53,Data!$C:$C,CP$1,Data!$D:$D,CP$2) + SUMIFS(Data!$A:$A, Data!$J:$J,$A53,Data!$C:$C,CP$1,Data!$D:$D,CP$2)</f>
        <v>0</v>
      </c>
      <c r="CQ53" s="5">
        <f>SUMIFS(Data!$A:$A, Data!$I:$I,$A53,Data!$C:$C,CQ$1,Data!$D:$D,CQ$2) + SUMIFS(Data!$A:$A, Data!$J:$J,$A53,Data!$C:$C,CQ$1,Data!$D:$D,CQ$2)</f>
        <v>0</v>
      </c>
      <c r="CR53" s="5">
        <f>SUMIFS(Data!$A:$A, Data!$I:$I,$A53,Data!$C:$C,CR$1,Data!$D:$D,CR$2) + SUMIFS(Data!$A:$A, Data!$J:$J,$A53,Data!$C:$C,CR$1,Data!$D:$D,CR$2)</f>
        <v>0</v>
      </c>
      <c r="CS53" s="5">
        <f>SUMIFS(Data!$A:$A, Data!$I:$I,$A53,Data!$C:$C,CS$1,Data!$D:$D,CS$2) + SUMIFS(Data!$A:$A, Data!$J:$J,$A53,Data!$C:$C,CS$1,Data!$D:$D,CS$2)</f>
        <v>0</v>
      </c>
      <c r="CT53" s="5">
        <f>SUMIFS(Data!$A:$A, Data!$I:$I,$A53,Data!$C:$C,CT$1,Data!$D:$D,CT$2) + SUMIFS(Data!$A:$A, Data!$J:$J,$A53,Data!$C:$C,CT$1,Data!$D:$D,CT$2)</f>
        <v>0</v>
      </c>
      <c r="CU53" s="5">
        <f>SUMIFS(Data!$A:$A, Data!$I:$I,$A53,Data!$C:$C,CU$1,Data!$D:$D,CU$2) + SUMIFS(Data!$A:$A, Data!$J:$J,$A53,Data!$C:$C,CU$1,Data!$D:$D,CU$2)</f>
        <v>0</v>
      </c>
      <c r="CV53" s="5">
        <f>SUMIFS(Data!$A:$A, Data!$I:$I,$A53,Data!$C:$C,CV$1,Data!$D:$D,CV$2) + SUMIFS(Data!$A:$A, Data!$J:$J,$A53,Data!$C:$C,CV$1,Data!$D:$D,CV$2)</f>
        <v>0</v>
      </c>
      <c r="CW53" s="5">
        <f t="shared" ref="CW53:CX53" si="52">SUMIF($B$2:$CV$2,CW$2, $B53:$CV53)</f>
        <v>1</v>
      </c>
      <c r="CX53" s="5">
        <f t="shared" si="52"/>
        <v>1</v>
      </c>
      <c r="CY53" s="5">
        <f t="shared" si="3"/>
        <v>2</v>
      </c>
    </row>
    <row r="54">
      <c r="A54" s="5" t="str">
        <f>Countries!A52</f>
        <v>KGZ</v>
      </c>
      <c r="B54" s="5">
        <f>SUMIFS(Data!$A:$A, Data!$I:$I,$A54,Data!$C:$C,B$1,Data!$D:$D,B$2) + SUMIFS(Data!$A:$A, Data!$J:$J,$A54,Data!$C:$C,B$1,Data!$D:$D,B$2)</f>
        <v>0</v>
      </c>
      <c r="C54" s="5">
        <f>SUMIFS(Data!$A:$A, Data!$I:$I,$A54,Data!$C:$C,C$1,Data!$D:$D,C$2) + SUMIFS(Data!$A:$A, Data!$J:$J,$A54,Data!$C:$C,C$1,Data!$D:$D,C$2)</f>
        <v>0</v>
      </c>
      <c r="D54" s="5">
        <f>SUMIFS(Data!$A:$A, Data!$I:$I,$A54,Data!$C:$C,D$1,Data!$D:$D,D$2) + SUMIFS(Data!$A:$A, Data!$J:$J,$A54,Data!$C:$C,D$1,Data!$D:$D,D$2)</f>
        <v>0</v>
      </c>
      <c r="E54" s="5">
        <f>SUMIFS(Data!$A:$A, Data!$I:$I,$A54,Data!$C:$C,E$1,Data!$D:$D,E$2) + SUMIFS(Data!$A:$A, Data!$J:$J,$A54,Data!$C:$C,E$1,Data!$D:$D,E$2)</f>
        <v>0</v>
      </c>
      <c r="F54" s="5">
        <f>SUMIFS(Data!$A:$A, Data!$I:$I,$A54,Data!$C:$C,F$1,Data!$D:$D,F$2) + SUMIFS(Data!$A:$A, Data!$J:$J,$A54,Data!$C:$C,F$1,Data!$D:$D,F$2)</f>
        <v>0</v>
      </c>
      <c r="G54" s="5">
        <f>SUMIFS(Data!$A:$A, Data!$I:$I,$A54,Data!$C:$C,G$1,Data!$D:$D,G$2) + SUMIFS(Data!$A:$A, Data!$J:$J,$A54,Data!$C:$C,G$1,Data!$D:$D,G$2)</f>
        <v>0</v>
      </c>
      <c r="H54" s="5">
        <f>SUMIFS(Data!$A:$A, Data!$I:$I,$A54,Data!$C:$C,H$1,Data!$D:$D,H$2) + SUMIFS(Data!$A:$A, Data!$J:$J,$A54,Data!$C:$C,H$1,Data!$D:$D,H$2)</f>
        <v>0</v>
      </c>
      <c r="I54" s="5">
        <f>SUMIFS(Data!$A:$A, Data!$I:$I,$A54,Data!$C:$C,I$1,Data!$D:$D,I$2) + SUMIFS(Data!$A:$A, Data!$J:$J,$A54,Data!$C:$C,I$1,Data!$D:$D,I$2)</f>
        <v>0</v>
      </c>
      <c r="J54" s="5">
        <f>SUMIFS(Data!$A:$A, Data!$I:$I,$A54,Data!$C:$C,J$1,Data!$D:$D,J$2) + SUMIFS(Data!$A:$A, Data!$J:$J,$A54,Data!$C:$C,J$1,Data!$D:$D,J$2)</f>
        <v>0</v>
      </c>
      <c r="K54" s="5">
        <f>SUMIFS(Data!$A:$A, Data!$I:$I,$A54,Data!$C:$C,K$1,Data!$D:$D,K$2) + SUMIFS(Data!$A:$A, Data!$J:$J,$A54,Data!$C:$C,K$1,Data!$D:$D,K$2)</f>
        <v>0</v>
      </c>
      <c r="L54" s="5">
        <f>SUMIFS(Data!$A:$A, Data!$I:$I,$A54,Data!$C:$C,L$1,Data!$D:$D,L$2) + SUMIFS(Data!$A:$A, Data!$J:$J,$A54,Data!$C:$C,L$1,Data!$D:$D,L$2)</f>
        <v>0</v>
      </c>
      <c r="M54" s="5">
        <f>SUMIFS(Data!$A:$A, Data!$I:$I,$A54,Data!$C:$C,M$1,Data!$D:$D,M$2) + SUMIFS(Data!$A:$A, Data!$J:$J,$A54,Data!$C:$C,M$1,Data!$D:$D,M$2)</f>
        <v>0</v>
      </c>
      <c r="N54" s="5">
        <f>SUMIFS(Data!$A:$A, Data!$I:$I,$A54,Data!$C:$C,N$1,Data!$D:$D,N$2) + SUMIFS(Data!$A:$A, Data!$J:$J,$A54,Data!$C:$C,N$1,Data!$D:$D,N$2)</f>
        <v>0</v>
      </c>
      <c r="O54" s="5">
        <f>SUMIFS(Data!$A:$A, Data!$I:$I,$A54,Data!$C:$C,O$1,Data!$D:$D,O$2) + SUMIFS(Data!$A:$A, Data!$J:$J,$A54,Data!$C:$C,O$1,Data!$D:$D,O$2)</f>
        <v>0</v>
      </c>
      <c r="P54" s="5">
        <f>SUMIFS(Data!$A:$A, Data!$I:$I,$A54,Data!$C:$C,P$1,Data!$D:$D,P$2) + SUMIFS(Data!$A:$A, Data!$J:$J,$A54,Data!$C:$C,P$1,Data!$D:$D,P$2)</f>
        <v>0</v>
      </c>
      <c r="Q54" s="5">
        <f>SUMIFS(Data!$A:$A, Data!$I:$I,$A54,Data!$C:$C,Q$1,Data!$D:$D,Q$2) + SUMIFS(Data!$A:$A, Data!$J:$J,$A54,Data!$C:$C,Q$1,Data!$D:$D,Q$2)</f>
        <v>0</v>
      </c>
      <c r="R54" s="5">
        <f>SUMIFS(Data!$A:$A, Data!$I:$I,$A54,Data!$C:$C,R$1,Data!$D:$D,R$2) + SUMIFS(Data!$A:$A, Data!$J:$J,$A54,Data!$C:$C,R$1,Data!$D:$D,R$2)</f>
        <v>0</v>
      </c>
      <c r="S54" s="5">
        <f>SUMIFS(Data!$A:$A, Data!$I:$I,$A54,Data!$C:$C,S$1,Data!$D:$D,S$2) + SUMIFS(Data!$A:$A, Data!$J:$J,$A54,Data!$C:$C,S$1,Data!$D:$D,S$2)</f>
        <v>0</v>
      </c>
      <c r="T54" s="5">
        <f>SUMIFS(Data!$A:$A, Data!$I:$I,$A54,Data!$C:$C,T$1,Data!$D:$D,T$2) + SUMIFS(Data!$A:$A, Data!$J:$J,$A54,Data!$C:$C,T$1,Data!$D:$D,T$2)</f>
        <v>0</v>
      </c>
      <c r="U54" s="5">
        <f>SUMIFS(Data!$A:$A, Data!$I:$I,$A54,Data!$C:$C,U$1,Data!$D:$D,U$2) + SUMIFS(Data!$A:$A, Data!$J:$J,$A54,Data!$C:$C,U$1,Data!$D:$D,U$2)</f>
        <v>0</v>
      </c>
      <c r="V54" s="5">
        <f>SUMIFS(Data!$A:$A, Data!$I:$I,$A54,Data!$C:$C,V$1,Data!$D:$D,V$2) + SUMIFS(Data!$A:$A, Data!$J:$J,$A54,Data!$C:$C,V$1,Data!$D:$D,V$2)</f>
        <v>0</v>
      </c>
      <c r="W54" s="5">
        <f>SUMIFS(Data!$A:$A, Data!$I:$I,$A54,Data!$C:$C,W$1,Data!$D:$D,W$2) + SUMIFS(Data!$A:$A, Data!$J:$J,$A54,Data!$C:$C,W$1,Data!$D:$D,W$2)</f>
        <v>0</v>
      </c>
      <c r="X54" s="5">
        <f>SUMIFS(Data!$A:$A, Data!$I:$I,$A54,Data!$C:$C,X$1,Data!$D:$D,X$2) + SUMIFS(Data!$A:$A, Data!$J:$J,$A54,Data!$C:$C,X$1,Data!$D:$D,X$2)</f>
        <v>0</v>
      </c>
      <c r="Y54" s="5">
        <f>SUMIFS(Data!$A:$A, Data!$I:$I,$A54,Data!$C:$C,Y$1,Data!$D:$D,Y$2) + SUMIFS(Data!$A:$A, Data!$J:$J,$A54,Data!$C:$C,Y$1,Data!$D:$D,Y$2)</f>
        <v>0</v>
      </c>
      <c r="Z54" s="5">
        <f>SUMIFS(Data!$A:$A, Data!$I:$I,$A54,Data!$C:$C,Z$1,Data!$D:$D,Z$2) + SUMIFS(Data!$A:$A, Data!$J:$J,$A54,Data!$C:$C,Z$1,Data!$D:$D,Z$2)</f>
        <v>0</v>
      </c>
      <c r="AA54" s="5">
        <f>SUMIFS(Data!$A:$A, Data!$I:$I,$A54,Data!$C:$C,AA$1,Data!$D:$D,AA$2) + SUMIFS(Data!$A:$A, Data!$J:$J,$A54,Data!$C:$C,AA$1,Data!$D:$D,AA$2)</f>
        <v>0</v>
      </c>
      <c r="AB54" s="5">
        <f>SUMIFS(Data!$A:$A, Data!$I:$I,$A54,Data!$C:$C,AB$1,Data!$D:$D,AB$2) + SUMIFS(Data!$A:$A, Data!$J:$J,$A54,Data!$C:$C,AB$1,Data!$D:$D,AB$2)</f>
        <v>0</v>
      </c>
      <c r="AC54" s="5">
        <f>SUMIFS(Data!$A:$A, Data!$I:$I,$A54,Data!$C:$C,AC$1,Data!$D:$D,AC$2) + SUMIFS(Data!$A:$A, Data!$J:$J,$A54,Data!$C:$C,AC$1,Data!$D:$D,AC$2)</f>
        <v>0</v>
      </c>
      <c r="AD54" s="5">
        <f>SUMIFS(Data!$A:$A, Data!$I:$I,$A54,Data!$C:$C,AD$1,Data!$D:$D,AD$2) + SUMIFS(Data!$A:$A, Data!$J:$J,$A54,Data!$C:$C,AD$1,Data!$D:$D,AD$2)</f>
        <v>0</v>
      </c>
      <c r="AE54" s="5">
        <f>SUMIFS(Data!$A:$A, Data!$I:$I,$A54,Data!$C:$C,AE$1,Data!$D:$D,AE$2) + SUMIFS(Data!$A:$A, Data!$J:$J,$A54,Data!$C:$C,AE$1,Data!$D:$D,AE$2)</f>
        <v>0</v>
      </c>
      <c r="AF54" s="5">
        <f>SUMIFS(Data!$A:$A, Data!$I:$I,$A54,Data!$C:$C,AF$1,Data!$D:$D,AF$2) + SUMIFS(Data!$A:$A, Data!$J:$J,$A54,Data!$C:$C,AF$1,Data!$D:$D,AF$2)</f>
        <v>0</v>
      </c>
      <c r="AG54" s="5">
        <f>SUMIFS(Data!$A:$A, Data!$I:$I,$A54,Data!$C:$C,AG$1,Data!$D:$D,AG$2) + SUMIFS(Data!$A:$A, Data!$J:$J,$A54,Data!$C:$C,AG$1,Data!$D:$D,AG$2)</f>
        <v>0</v>
      </c>
      <c r="AH54" s="5">
        <f>SUMIFS(Data!$A:$A, Data!$I:$I,$A54,Data!$C:$C,AH$1,Data!$D:$D,AH$2) + SUMIFS(Data!$A:$A, Data!$J:$J,$A54,Data!$C:$C,AH$1,Data!$D:$D,AH$2)</f>
        <v>0</v>
      </c>
      <c r="AI54" s="5">
        <f>SUMIFS(Data!$A:$A, Data!$I:$I,$A54,Data!$C:$C,AI$1,Data!$D:$D,AI$2) + SUMIFS(Data!$A:$A, Data!$J:$J,$A54,Data!$C:$C,AI$1,Data!$D:$D,AI$2)</f>
        <v>0</v>
      </c>
      <c r="AJ54" s="5">
        <f>SUMIFS(Data!$A:$A, Data!$I:$I,$A54,Data!$C:$C,AJ$1,Data!$D:$D,AJ$2) + SUMIFS(Data!$A:$A, Data!$J:$J,$A54,Data!$C:$C,AJ$1,Data!$D:$D,AJ$2)</f>
        <v>0</v>
      </c>
      <c r="AK54" s="5">
        <f>SUMIFS(Data!$A:$A, Data!$I:$I,$A54,Data!$C:$C,AK$1,Data!$D:$D,AK$2) + SUMIFS(Data!$A:$A, Data!$J:$J,$A54,Data!$C:$C,AK$1,Data!$D:$D,AK$2)</f>
        <v>0</v>
      </c>
      <c r="AL54" s="5">
        <f>SUMIFS(Data!$A:$A, Data!$I:$I,$A54,Data!$C:$C,AL$1,Data!$D:$D,AL$2) + SUMIFS(Data!$A:$A, Data!$J:$J,$A54,Data!$C:$C,AL$1,Data!$D:$D,AL$2)</f>
        <v>0</v>
      </c>
      <c r="AM54" s="5">
        <f>SUMIFS(Data!$A:$A, Data!$I:$I,$A54,Data!$C:$C,AM$1,Data!$D:$D,AM$2) + SUMIFS(Data!$A:$A, Data!$J:$J,$A54,Data!$C:$C,AM$1,Data!$D:$D,AM$2)</f>
        <v>0</v>
      </c>
      <c r="AN54" s="5">
        <f>SUMIFS(Data!$A:$A, Data!$I:$I,$A54,Data!$C:$C,AN$1,Data!$D:$D,AN$2) + SUMIFS(Data!$A:$A, Data!$J:$J,$A54,Data!$C:$C,AN$1,Data!$D:$D,AN$2)</f>
        <v>0</v>
      </c>
      <c r="AO54" s="5">
        <f>SUMIFS(Data!$A:$A, Data!$I:$I,$A54,Data!$C:$C,AO$1,Data!$D:$D,AO$2) + SUMIFS(Data!$A:$A, Data!$J:$J,$A54,Data!$C:$C,AO$1,Data!$D:$D,AO$2)</f>
        <v>0</v>
      </c>
      <c r="AP54" s="5">
        <f>SUMIFS(Data!$A:$A, Data!$I:$I,$A54,Data!$C:$C,AP$1,Data!$D:$D,AP$2) + SUMIFS(Data!$A:$A, Data!$J:$J,$A54,Data!$C:$C,AP$1,Data!$D:$D,AP$2)</f>
        <v>0</v>
      </c>
      <c r="AQ54" s="5">
        <f>SUMIFS(Data!$A:$A, Data!$I:$I,$A54,Data!$C:$C,AQ$1,Data!$D:$D,AQ$2) + SUMIFS(Data!$A:$A, Data!$J:$J,$A54,Data!$C:$C,AQ$1,Data!$D:$D,AQ$2)</f>
        <v>0</v>
      </c>
      <c r="AR54" s="5">
        <f>SUMIFS(Data!$A:$A, Data!$I:$I,$A54,Data!$C:$C,AR$1,Data!$D:$D,AR$2) + SUMIFS(Data!$A:$A, Data!$J:$J,$A54,Data!$C:$C,AR$1,Data!$D:$D,AR$2)</f>
        <v>0</v>
      </c>
      <c r="AS54" s="5">
        <f>SUMIFS(Data!$A:$A, Data!$I:$I,$A54,Data!$C:$C,AS$1,Data!$D:$D,AS$2) + SUMIFS(Data!$A:$A, Data!$J:$J,$A54,Data!$C:$C,AS$1,Data!$D:$D,AS$2)</f>
        <v>0</v>
      </c>
      <c r="AT54" s="5">
        <f>SUMIFS(Data!$A:$A, Data!$I:$I,$A54,Data!$C:$C,AT$1,Data!$D:$D,AT$2) + SUMIFS(Data!$A:$A, Data!$J:$J,$A54,Data!$C:$C,AT$1,Data!$D:$D,AT$2)</f>
        <v>0</v>
      </c>
      <c r="AU54" s="5">
        <f>SUMIFS(Data!$A:$A, Data!$I:$I,$A54,Data!$C:$C,AU$1,Data!$D:$D,AU$2) + SUMIFS(Data!$A:$A, Data!$J:$J,$A54,Data!$C:$C,AU$1,Data!$D:$D,AU$2)</f>
        <v>0</v>
      </c>
      <c r="AV54" s="5">
        <f>SUMIFS(Data!$A:$A, Data!$I:$I,$A54,Data!$C:$C,AV$1,Data!$D:$D,AV$2) + SUMIFS(Data!$A:$A, Data!$J:$J,$A54,Data!$C:$C,AV$1,Data!$D:$D,AV$2)</f>
        <v>0</v>
      </c>
      <c r="AW54" s="5">
        <f>SUMIFS(Data!$A:$A, Data!$I:$I,$A54,Data!$C:$C,AW$1,Data!$D:$D,AW$2) + SUMIFS(Data!$A:$A, Data!$J:$J,$A54,Data!$C:$C,AW$1,Data!$D:$D,AW$2)</f>
        <v>0</v>
      </c>
      <c r="AX54" s="5">
        <f>SUMIFS(Data!$A:$A, Data!$I:$I,$A54,Data!$C:$C,AX$1,Data!$D:$D,AX$2) + SUMIFS(Data!$A:$A, Data!$J:$J,$A54,Data!$C:$C,AX$1,Data!$D:$D,AX$2)</f>
        <v>0</v>
      </c>
      <c r="AY54" s="5">
        <f>SUMIFS(Data!$A:$A, Data!$I:$I,$A54,Data!$C:$C,AY$1,Data!$D:$D,AY$2) + SUMIFS(Data!$A:$A, Data!$J:$J,$A54,Data!$C:$C,AY$1,Data!$D:$D,AY$2)</f>
        <v>0</v>
      </c>
      <c r="AZ54" s="5">
        <f>SUMIFS(Data!$A:$A, Data!$I:$I,$A54,Data!$C:$C,AZ$1,Data!$D:$D,AZ$2) + SUMIFS(Data!$A:$A, Data!$J:$J,$A54,Data!$C:$C,AZ$1,Data!$D:$D,AZ$2)</f>
        <v>0</v>
      </c>
      <c r="BA54" s="5">
        <f>SUMIFS(Data!$A:$A, Data!$I:$I,$A54,Data!$C:$C,BA$1,Data!$D:$D,BA$2) + SUMIFS(Data!$A:$A, Data!$J:$J,$A54,Data!$C:$C,BA$1,Data!$D:$D,BA$2)</f>
        <v>0</v>
      </c>
      <c r="BB54" s="5">
        <f>SUMIFS(Data!$A:$A, Data!$I:$I,$A54,Data!$C:$C,BB$1,Data!$D:$D,BB$2) + SUMIFS(Data!$A:$A, Data!$J:$J,$A54,Data!$C:$C,BB$1,Data!$D:$D,BB$2)</f>
        <v>0</v>
      </c>
      <c r="BC54" s="5">
        <f>SUMIFS(Data!$A:$A, Data!$I:$I,$A54,Data!$C:$C,BC$1,Data!$D:$D,BC$2) + SUMIFS(Data!$A:$A, Data!$J:$J,$A54,Data!$C:$C,BC$1,Data!$D:$D,BC$2)</f>
        <v>0</v>
      </c>
      <c r="BD54" s="5">
        <f>SUMIFS(Data!$A:$A, Data!$I:$I,$A54,Data!$C:$C,BD$1,Data!$D:$D,BD$2) + SUMIFS(Data!$A:$A, Data!$J:$J,$A54,Data!$C:$C,BD$1,Data!$D:$D,BD$2)</f>
        <v>0</v>
      </c>
      <c r="BE54" s="5">
        <f>SUMIFS(Data!$A:$A, Data!$I:$I,$A54,Data!$C:$C,BE$1,Data!$D:$D,BE$2) + SUMIFS(Data!$A:$A, Data!$J:$J,$A54,Data!$C:$C,BE$1,Data!$D:$D,BE$2)</f>
        <v>0</v>
      </c>
      <c r="BF54" s="5">
        <f>SUMIFS(Data!$A:$A, Data!$I:$I,$A54,Data!$C:$C,BF$1,Data!$D:$D,BF$2) + SUMIFS(Data!$A:$A, Data!$J:$J,$A54,Data!$C:$C,BF$1,Data!$D:$D,BF$2)</f>
        <v>0</v>
      </c>
      <c r="BG54" s="5">
        <f>SUMIFS(Data!$A:$A, Data!$I:$I,$A54,Data!$C:$C,BG$1,Data!$D:$D,BG$2) + SUMIFS(Data!$A:$A, Data!$J:$J,$A54,Data!$C:$C,BG$1,Data!$D:$D,BG$2)</f>
        <v>0</v>
      </c>
      <c r="BH54" s="5">
        <f>SUMIFS(Data!$A:$A, Data!$I:$I,$A54,Data!$C:$C,BH$1,Data!$D:$D,BH$2) + SUMIFS(Data!$A:$A, Data!$J:$J,$A54,Data!$C:$C,BH$1,Data!$D:$D,BH$2)</f>
        <v>0</v>
      </c>
      <c r="BI54" s="5">
        <f>SUMIFS(Data!$A:$A, Data!$I:$I,$A54,Data!$C:$C,BI$1,Data!$D:$D,BI$2) + SUMIFS(Data!$A:$A, Data!$J:$J,$A54,Data!$C:$C,BI$1,Data!$D:$D,BI$2)</f>
        <v>0</v>
      </c>
      <c r="BJ54" s="5">
        <f>SUMIFS(Data!$A:$A, Data!$I:$I,$A54,Data!$C:$C,BJ$1,Data!$D:$D,BJ$2) + SUMIFS(Data!$A:$A, Data!$J:$J,$A54,Data!$C:$C,BJ$1,Data!$D:$D,BJ$2)</f>
        <v>0</v>
      </c>
      <c r="BK54" s="5">
        <f>SUMIFS(Data!$A:$A, Data!$I:$I,$A54,Data!$C:$C,BK$1,Data!$D:$D,BK$2) + SUMIFS(Data!$A:$A, Data!$J:$J,$A54,Data!$C:$C,BK$1,Data!$D:$D,BK$2)</f>
        <v>0</v>
      </c>
      <c r="BL54" s="5">
        <f>SUMIFS(Data!$A:$A, Data!$I:$I,$A54,Data!$C:$C,BL$1,Data!$D:$D,BL$2) + SUMIFS(Data!$A:$A, Data!$J:$J,$A54,Data!$C:$C,BL$1,Data!$D:$D,BL$2)</f>
        <v>0</v>
      </c>
      <c r="BM54" s="5">
        <f>SUMIFS(Data!$A:$A, Data!$I:$I,$A54,Data!$C:$C,BM$1,Data!$D:$D,BM$2) + SUMIFS(Data!$A:$A, Data!$J:$J,$A54,Data!$C:$C,BM$1,Data!$D:$D,BM$2)</f>
        <v>0</v>
      </c>
      <c r="BN54" s="5">
        <f>SUMIFS(Data!$A:$A, Data!$I:$I,$A54,Data!$C:$C,BN$1,Data!$D:$D,BN$2) + SUMIFS(Data!$A:$A, Data!$J:$J,$A54,Data!$C:$C,BN$1,Data!$D:$D,BN$2)</f>
        <v>0</v>
      </c>
      <c r="BO54" s="5">
        <f>SUMIFS(Data!$A:$A, Data!$I:$I,$A54,Data!$C:$C,BO$1,Data!$D:$D,BO$2) + SUMIFS(Data!$A:$A, Data!$J:$J,$A54,Data!$C:$C,BO$1,Data!$D:$D,BO$2)</f>
        <v>0</v>
      </c>
      <c r="BP54" s="5">
        <f>SUMIFS(Data!$A:$A, Data!$I:$I,$A54,Data!$C:$C,BP$1,Data!$D:$D,BP$2) + SUMIFS(Data!$A:$A, Data!$J:$J,$A54,Data!$C:$C,BP$1,Data!$D:$D,BP$2)</f>
        <v>0</v>
      </c>
      <c r="BQ54" s="5">
        <f>SUMIFS(Data!$A:$A, Data!$I:$I,$A54,Data!$C:$C,BQ$1,Data!$D:$D,BQ$2) + SUMIFS(Data!$A:$A, Data!$J:$J,$A54,Data!$C:$C,BQ$1,Data!$D:$D,BQ$2)</f>
        <v>0</v>
      </c>
      <c r="BR54" s="5">
        <f>SUMIFS(Data!$A:$A, Data!$I:$I,$A54,Data!$C:$C,BR$1,Data!$D:$D,BR$2) + SUMIFS(Data!$A:$A, Data!$J:$J,$A54,Data!$C:$C,BR$1,Data!$D:$D,BR$2)</f>
        <v>0</v>
      </c>
      <c r="BS54" s="5">
        <f>SUMIFS(Data!$A:$A, Data!$I:$I,$A54,Data!$C:$C,BS$1,Data!$D:$D,BS$2) + SUMIFS(Data!$A:$A, Data!$J:$J,$A54,Data!$C:$C,BS$1,Data!$D:$D,BS$2)</f>
        <v>0</v>
      </c>
      <c r="BT54" s="5">
        <f>SUMIFS(Data!$A:$A, Data!$I:$I,$A54,Data!$C:$C,BT$1,Data!$D:$D,BT$2) + SUMIFS(Data!$A:$A, Data!$J:$J,$A54,Data!$C:$C,BT$1,Data!$D:$D,BT$2)</f>
        <v>0</v>
      </c>
      <c r="BU54" s="5">
        <f>SUMIFS(Data!$A:$A, Data!$I:$I,$A54,Data!$C:$C,BU$1,Data!$D:$D,BU$2) + SUMIFS(Data!$A:$A, Data!$J:$J,$A54,Data!$C:$C,BU$1,Data!$D:$D,BU$2)</f>
        <v>0</v>
      </c>
      <c r="BV54" s="5">
        <f>SUMIFS(Data!$A:$A, Data!$I:$I,$A54,Data!$C:$C,BV$1,Data!$D:$D,BV$2) + SUMIFS(Data!$A:$A, Data!$J:$J,$A54,Data!$C:$C,BV$1,Data!$D:$D,BV$2)</f>
        <v>0</v>
      </c>
      <c r="BW54" s="5">
        <f>SUMIFS(Data!$A:$A, Data!$I:$I,$A54,Data!$C:$C,BW$1,Data!$D:$D,BW$2) + SUMIFS(Data!$A:$A, Data!$J:$J,$A54,Data!$C:$C,BW$1,Data!$D:$D,BW$2)</f>
        <v>0</v>
      </c>
      <c r="BX54" s="5">
        <f>SUMIFS(Data!$A:$A, Data!$I:$I,$A54,Data!$C:$C,BX$1,Data!$D:$D,BX$2) + SUMIFS(Data!$A:$A, Data!$J:$J,$A54,Data!$C:$C,BX$1,Data!$D:$D,BX$2)</f>
        <v>0</v>
      </c>
      <c r="BY54" s="5">
        <f>SUMIFS(Data!$A:$A, Data!$I:$I,$A54,Data!$C:$C,BY$1,Data!$D:$D,BY$2) + SUMIFS(Data!$A:$A, Data!$J:$J,$A54,Data!$C:$C,BY$1,Data!$D:$D,BY$2)</f>
        <v>0</v>
      </c>
      <c r="BZ54" s="5">
        <f>SUMIFS(Data!$A:$A, Data!$I:$I,$A54,Data!$C:$C,BZ$1,Data!$D:$D,BZ$2) + SUMIFS(Data!$A:$A, Data!$J:$J,$A54,Data!$C:$C,BZ$1,Data!$D:$D,BZ$2)</f>
        <v>0</v>
      </c>
      <c r="CA54" s="5">
        <f>SUMIFS(Data!$A:$A, Data!$I:$I,$A54,Data!$C:$C,CA$1,Data!$D:$D,CA$2) + SUMIFS(Data!$A:$A, Data!$J:$J,$A54,Data!$C:$C,CA$1,Data!$D:$D,CA$2)</f>
        <v>0</v>
      </c>
      <c r="CB54" s="5">
        <f>SUMIFS(Data!$A:$A, Data!$I:$I,$A54,Data!$C:$C,CB$1,Data!$D:$D,CB$2) + SUMIFS(Data!$A:$A, Data!$J:$J,$A54,Data!$C:$C,CB$1,Data!$D:$D,CB$2)</f>
        <v>0</v>
      </c>
      <c r="CC54" s="5">
        <f>SUMIFS(Data!$A:$A, Data!$I:$I,$A54,Data!$C:$C,CC$1,Data!$D:$D,CC$2) + SUMIFS(Data!$A:$A, Data!$J:$J,$A54,Data!$C:$C,CC$1,Data!$D:$D,CC$2)</f>
        <v>0</v>
      </c>
      <c r="CD54" s="5">
        <f>SUMIFS(Data!$A:$A, Data!$I:$I,$A54,Data!$C:$C,CD$1,Data!$D:$D,CD$2) + SUMIFS(Data!$A:$A, Data!$J:$J,$A54,Data!$C:$C,CD$1,Data!$D:$D,CD$2)</f>
        <v>0</v>
      </c>
      <c r="CE54" s="5">
        <f>SUMIFS(Data!$A:$A, Data!$I:$I,$A54,Data!$C:$C,CE$1,Data!$D:$D,CE$2) + SUMIFS(Data!$A:$A, Data!$J:$J,$A54,Data!$C:$C,CE$1,Data!$D:$D,CE$2)</f>
        <v>0</v>
      </c>
      <c r="CF54" s="5">
        <f>SUMIFS(Data!$A:$A, Data!$I:$I,$A54,Data!$C:$C,CF$1,Data!$D:$D,CF$2) + SUMIFS(Data!$A:$A, Data!$J:$J,$A54,Data!$C:$C,CF$1,Data!$D:$D,CF$2)</f>
        <v>0</v>
      </c>
      <c r="CG54" s="5">
        <f>SUMIFS(Data!$A:$A, Data!$I:$I,$A54,Data!$C:$C,CG$1,Data!$D:$D,CG$2) + SUMIFS(Data!$A:$A, Data!$J:$J,$A54,Data!$C:$C,CG$1,Data!$D:$D,CG$2)</f>
        <v>0</v>
      </c>
      <c r="CH54" s="5">
        <f>SUMIFS(Data!$A:$A, Data!$I:$I,$A54,Data!$C:$C,CH$1,Data!$D:$D,CH$2) + SUMIFS(Data!$A:$A, Data!$J:$J,$A54,Data!$C:$C,CH$1,Data!$D:$D,CH$2)</f>
        <v>0</v>
      </c>
      <c r="CI54" s="5">
        <f>SUMIFS(Data!$A:$A, Data!$I:$I,$A54,Data!$C:$C,CI$1,Data!$D:$D,CI$2) + SUMIFS(Data!$A:$A, Data!$J:$J,$A54,Data!$C:$C,CI$1,Data!$D:$D,CI$2)</f>
        <v>0</v>
      </c>
      <c r="CJ54" s="5">
        <f>SUMIFS(Data!$A:$A, Data!$I:$I,$A54,Data!$C:$C,CJ$1,Data!$D:$D,CJ$2) + SUMIFS(Data!$A:$A, Data!$J:$J,$A54,Data!$C:$C,CJ$1,Data!$D:$D,CJ$2)</f>
        <v>0</v>
      </c>
      <c r="CK54" s="5">
        <f>SUMIFS(Data!$A:$A, Data!$I:$I,$A54,Data!$C:$C,CK$1,Data!$D:$D,CK$2) + SUMIFS(Data!$A:$A, Data!$J:$J,$A54,Data!$C:$C,CK$1,Data!$D:$D,CK$2)</f>
        <v>0</v>
      </c>
      <c r="CL54" s="5">
        <f>SUMIFS(Data!$A:$A, Data!$I:$I,$A54,Data!$C:$C,CL$1,Data!$D:$D,CL$2) + SUMIFS(Data!$A:$A, Data!$J:$J,$A54,Data!$C:$C,CL$1,Data!$D:$D,CL$2)</f>
        <v>0</v>
      </c>
      <c r="CM54" s="5">
        <f>SUMIFS(Data!$A:$A, Data!$I:$I,$A54,Data!$C:$C,CM$1,Data!$D:$D,CM$2) + SUMIFS(Data!$A:$A, Data!$J:$J,$A54,Data!$C:$C,CM$1,Data!$D:$D,CM$2)</f>
        <v>0</v>
      </c>
      <c r="CN54" s="5">
        <f>SUMIFS(Data!$A:$A, Data!$I:$I,$A54,Data!$C:$C,CN$1,Data!$D:$D,CN$2) + SUMIFS(Data!$A:$A, Data!$J:$J,$A54,Data!$C:$C,CN$1,Data!$D:$D,CN$2)</f>
        <v>0</v>
      </c>
      <c r="CO54" s="5">
        <f>SUMIFS(Data!$A:$A, Data!$I:$I,$A54,Data!$C:$C,CO$1,Data!$D:$D,CO$2) + SUMIFS(Data!$A:$A, Data!$J:$J,$A54,Data!$C:$C,CO$1,Data!$D:$D,CO$2)</f>
        <v>0</v>
      </c>
      <c r="CP54" s="5">
        <f>SUMIFS(Data!$A:$A, Data!$I:$I,$A54,Data!$C:$C,CP$1,Data!$D:$D,CP$2) + SUMIFS(Data!$A:$A, Data!$J:$J,$A54,Data!$C:$C,CP$1,Data!$D:$D,CP$2)</f>
        <v>0</v>
      </c>
      <c r="CQ54" s="5">
        <f>SUMIFS(Data!$A:$A, Data!$I:$I,$A54,Data!$C:$C,CQ$1,Data!$D:$D,CQ$2) + SUMIFS(Data!$A:$A, Data!$J:$J,$A54,Data!$C:$C,CQ$1,Data!$D:$D,CQ$2)</f>
        <v>0</v>
      </c>
      <c r="CR54" s="5">
        <f>SUMIFS(Data!$A:$A, Data!$I:$I,$A54,Data!$C:$C,CR$1,Data!$D:$D,CR$2) + SUMIFS(Data!$A:$A, Data!$J:$J,$A54,Data!$C:$C,CR$1,Data!$D:$D,CR$2)</f>
        <v>0</v>
      </c>
      <c r="CS54" s="5">
        <f>SUMIFS(Data!$A:$A, Data!$I:$I,$A54,Data!$C:$C,CS$1,Data!$D:$D,CS$2) + SUMIFS(Data!$A:$A, Data!$J:$J,$A54,Data!$C:$C,CS$1,Data!$D:$D,CS$2)</f>
        <v>0</v>
      </c>
      <c r="CT54" s="5">
        <f>SUMIFS(Data!$A:$A, Data!$I:$I,$A54,Data!$C:$C,CT$1,Data!$D:$D,CT$2) + SUMIFS(Data!$A:$A, Data!$J:$J,$A54,Data!$C:$C,CT$1,Data!$D:$D,CT$2)</f>
        <v>0</v>
      </c>
      <c r="CU54" s="5">
        <f>SUMIFS(Data!$A:$A, Data!$I:$I,$A54,Data!$C:$C,CU$1,Data!$D:$D,CU$2) + SUMIFS(Data!$A:$A, Data!$J:$J,$A54,Data!$C:$C,CU$1,Data!$D:$D,CU$2)</f>
        <v>0</v>
      </c>
      <c r="CV54" s="5">
        <f>SUMIFS(Data!$A:$A, Data!$I:$I,$A54,Data!$C:$C,CV$1,Data!$D:$D,CV$2) + SUMIFS(Data!$A:$A, Data!$J:$J,$A54,Data!$C:$C,CV$1,Data!$D:$D,CV$2)</f>
        <v>1</v>
      </c>
      <c r="CW54" s="5">
        <f t="shared" ref="CW54:CX54" si="53">SUMIF($B$2:$CV$2,CW$2, $B54:$CV54)</f>
        <v>0</v>
      </c>
      <c r="CX54" s="5">
        <f t="shared" si="53"/>
        <v>1</v>
      </c>
      <c r="CY54" s="5">
        <f t="shared" si="3"/>
        <v>1</v>
      </c>
    </row>
    <row r="55">
      <c r="A55" s="5" t="str">
        <f>Countries!A53</f>
        <v>KOR</v>
      </c>
      <c r="B55" s="5">
        <f>SUMIFS(Data!$A:$A, Data!$I:$I,$A55,Data!$C:$C,B$1,Data!$D:$D,B$2) + SUMIFS(Data!$A:$A, Data!$J:$J,$A55,Data!$C:$C,B$1,Data!$D:$D,B$2)</f>
        <v>0</v>
      </c>
      <c r="C55" s="5">
        <f>SUMIFS(Data!$A:$A, Data!$I:$I,$A55,Data!$C:$C,C$1,Data!$D:$D,C$2) + SUMIFS(Data!$A:$A, Data!$J:$J,$A55,Data!$C:$C,C$1,Data!$D:$D,C$2)</f>
        <v>0</v>
      </c>
      <c r="D55" s="5">
        <f>SUMIFS(Data!$A:$A, Data!$I:$I,$A55,Data!$C:$C,D$1,Data!$D:$D,D$2) + SUMIFS(Data!$A:$A, Data!$J:$J,$A55,Data!$C:$C,D$1,Data!$D:$D,D$2)</f>
        <v>0</v>
      </c>
      <c r="E55" s="5">
        <f>SUMIFS(Data!$A:$A, Data!$I:$I,$A55,Data!$C:$C,E$1,Data!$D:$D,E$2) + SUMIFS(Data!$A:$A, Data!$J:$J,$A55,Data!$C:$C,E$1,Data!$D:$D,E$2)</f>
        <v>0</v>
      </c>
      <c r="F55" s="5">
        <f>SUMIFS(Data!$A:$A, Data!$I:$I,$A55,Data!$C:$C,F$1,Data!$D:$D,F$2) + SUMIFS(Data!$A:$A, Data!$J:$J,$A55,Data!$C:$C,F$1,Data!$D:$D,F$2)</f>
        <v>0</v>
      </c>
      <c r="G55" s="5">
        <f>SUMIFS(Data!$A:$A, Data!$I:$I,$A55,Data!$C:$C,G$1,Data!$D:$D,G$2) + SUMIFS(Data!$A:$A, Data!$J:$J,$A55,Data!$C:$C,G$1,Data!$D:$D,G$2)</f>
        <v>0</v>
      </c>
      <c r="H55" s="5">
        <f>SUMIFS(Data!$A:$A, Data!$I:$I,$A55,Data!$C:$C,H$1,Data!$D:$D,H$2) + SUMIFS(Data!$A:$A, Data!$J:$J,$A55,Data!$C:$C,H$1,Data!$D:$D,H$2)</f>
        <v>1</v>
      </c>
      <c r="I55" s="5">
        <f>SUMIFS(Data!$A:$A, Data!$I:$I,$A55,Data!$C:$C,I$1,Data!$D:$D,I$2) + SUMIFS(Data!$A:$A, Data!$J:$J,$A55,Data!$C:$C,I$1,Data!$D:$D,I$2)</f>
        <v>0</v>
      </c>
      <c r="J55" s="5">
        <f>SUMIFS(Data!$A:$A, Data!$I:$I,$A55,Data!$C:$C,J$1,Data!$D:$D,J$2) + SUMIFS(Data!$A:$A, Data!$J:$J,$A55,Data!$C:$C,J$1,Data!$D:$D,J$2)</f>
        <v>0</v>
      </c>
      <c r="K55" s="5">
        <f>SUMIFS(Data!$A:$A, Data!$I:$I,$A55,Data!$C:$C,K$1,Data!$D:$D,K$2) + SUMIFS(Data!$A:$A, Data!$J:$J,$A55,Data!$C:$C,K$1,Data!$D:$D,K$2)</f>
        <v>0</v>
      </c>
      <c r="L55" s="5">
        <f>SUMIFS(Data!$A:$A, Data!$I:$I,$A55,Data!$C:$C,L$1,Data!$D:$D,L$2) + SUMIFS(Data!$A:$A, Data!$J:$J,$A55,Data!$C:$C,L$1,Data!$D:$D,L$2)</f>
        <v>0</v>
      </c>
      <c r="M55" s="5">
        <f>SUMIFS(Data!$A:$A, Data!$I:$I,$A55,Data!$C:$C,M$1,Data!$D:$D,M$2) + SUMIFS(Data!$A:$A, Data!$J:$J,$A55,Data!$C:$C,M$1,Data!$D:$D,M$2)</f>
        <v>0</v>
      </c>
      <c r="N55" s="5">
        <f>SUMIFS(Data!$A:$A, Data!$I:$I,$A55,Data!$C:$C,N$1,Data!$D:$D,N$2) + SUMIFS(Data!$A:$A, Data!$J:$J,$A55,Data!$C:$C,N$1,Data!$D:$D,N$2)</f>
        <v>0</v>
      </c>
      <c r="O55" s="5">
        <f>SUMIFS(Data!$A:$A, Data!$I:$I,$A55,Data!$C:$C,O$1,Data!$D:$D,O$2) + SUMIFS(Data!$A:$A, Data!$J:$J,$A55,Data!$C:$C,O$1,Data!$D:$D,O$2)</f>
        <v>2</v>
      </c>
      <c r="P55" s="5">
        <f>SUMIFS(Data!$A:$A, Data!$I:$I,$A55,Data!$C:$C,P$1,Data!$D:$D,P$2) + SUMIFS(Data!$A:$A, Data!$J:$J,$A55,Data!$C:$C,P$1,Data!$D:$D,P$2)</f>
        <v>0</v>
      </c>
      <c r="Q55" s="5">
        <f>SUMIFS(Data!$A:$A, Data!$I:$I,$A55,Data!$C:$C,Q$1,Data!$D:$D,Q$2) + SUMIFS(Data!$A:$A, Data!$J:$J,$A55,Data!$C:$C,Q$1,Data!$D:$D,Q$2)</f>
        <v>0</v>
      </c>
      <c r="R55" s="5">
        <f>SUMIFS(Data!$A:$A, Data!$I:$I,$A55,Data!$C:$C,R$1,Data!$D:$D,R$2) + SUMIFS(Data!$A:$A, Data!$J:$J,$A55,Data!$C:$C,R$1,Data!$D:$D,R$2)</f>
        <v>0</v>
      </c>
      <c r="S55" s="5">
        <f>SUMIFS(Data!$A:$A, Data!$I:$I,$A55,Data!$C:$C,S$1,Data!$D:$D,S$2) + SUMIFS(Data!$A:$A, Data!$J:$J,$A55,Data!$C:$C,S$1,Data!$D:$D,S$2)</f>
        <v>0</v>
      </c>
      <c r="T55" s="5">
        <f>SUMIFS(Data!$A:$A, Data!$I:$I,$A55,Data!$C:$C,T$1,Data!$D:$D,T$2) + SUMIFS(Data!$A:$A, Data!$J:$J,$A55,Data!$C:$C,T$1,Data!$D:$D,T$2)</f>
        <v>0</v>
      </c>
      <c r="U55" s="5">
        <f>SUMIFS(Data!$A:$A, Data!$I:$I,$A55,Data!$C:$C,U$1,Data!$D:$D,U$2) + SUMIFS(Data!$A:$A, Data!$J:$J,$A55,Data!$C:$C,U$1,Data!$D:$D,U$2)</f>
        <v>0</v>
      </c>
      <c r="V55" s="5">
        <f>SUMIFS(Data!$A:$A, Data!$I:$I,$A55,Data!$C:$C,V$1,Data!$D:$D,V$2) + SUMIFS(Data!$A:$A, Data!$J:$J,$A55,Data!$C:$C,V$1,Data!$D:$D,V$2)</f>
        <v>0</v>
      </c>
      <c r="W55" s="5">
        <f>SUMIFS(Data!$A:$A, Data!$I:$I,$A55,Data!$C:$C,W$1,Data!$D:$D,W$2) + SUMIFS(Data!$A:$A, Data!$J:$J,$A55,Data!$C:$C,W$1,Data!$D:$D,W$2)</f>
        <v>0</v>
      </c>
      <c r="X55" s="5">
        <f>SUMIFS(Data!$A:$A, Data!$I:$I,$A55,Data!$C:$C,X$1,Data!$D:$D,X$2) + SUMIFS(Data!$A:$A, Data!$J:$J,$A55,Data!$C:$C,X$1,Data!$D:$D,X$2)</f>
        <v>0</v>
      </c>
      <c r="Y55" s="5">
        <f>SUMIFS(Data!$A:$A, Data!$I:$I,$A55,Data!$C:$C,Y$1,Data!$D:$D,Y$2) + SUMIFS(Data!$A:$A, Data!$J:$J,$A55,Data!$C:$C,Y$1,Data!$D:$D,Y$2)</f>
        <v>0</v>
      </c>
      <c r="Z55" s="5">
        <f>SUMIFS(Data!$A:$A, Data!$I:$I,$A55,Data!$C:$C,Z$1,Data!$D:$D,Z$2) + SUMIFS(Data!$A:$A, Data!$J:$J,$A55,Data!$C:$C,Z$1,Data!$D:$D,Z$2)</f>
        <v>0</v>
      </c>
      <c r="AA55" s="5">
        <f>SUMIFS(Data!$A:$A, Data!$I:$I,$A55,Data!$C:$C,AA$1,Data!$D:$D,AA$2) + SUMIFS(Data!$A:$A, Data!$J:$J,$A55,Data!$C:$C,AA$1,Data!$D:$D,AA$2)</f>
        <v>0</v>
      </c>
      <c r="AB55" s="5">
        <f>SUMIFS(Data!$A:$A, Data!$I:$I,$A55,Data!$C:$C,AB$1,Data!$D:$D,AB$2) + SUMIFS(Data!$A:$A, Data!$J:$J,$A55,Data!$C:$C,AB$1,Data!$D:$D,AB$2)</f>
        <v>0</v>
      </c>
      <c r="AC55" s="5">
        <f>SUMIFS(Data!$A:$A, Data!$I:$I,$A55,Data!$C:$C,AC$1,Data!$D:$D,AC$2) + SUMIFS(Data!$A:$A, Data!$J:$J,$A55,Data!$C:$C,AC$1,Data!$D:$D,AC$2)</f>
        <v>0</v>
      </c>
      <c r="AD55" s="5">
        <f>SUMIFS(Data!$A:$A, Data!$I:$I,$A55,Data!$C:$C,AD$1,Data!$D:$D,AD$2) + SUMIFS(Data!$A:$A, Data!$J:$J,$A55,Data!$C:$C,AD$1,Data!$D:$D,AD$2)</f>
        <v>0</v>
      </c>
      <c r="AE55" s="5">
        <f>SUMIFS(Data!$A:$A, Data!$I:$I,$A55,Data!$C:$C,AE$1,Data!$D:$D,AE$2) + SUMIFS(Data!$A:$A, Data!$J:$J,$A55,Data!$C:$C,AE$1,Data!$D:$D,AE$2)</f>
        <v>0</v>
      </c>
      <c r="AF55" s="5">
        <f>SUMIFS(Data!$A:$A, Data!$I:$I,$A55,Data!$C:$C,AF$1,Data!$D:$D,AF$2) + SUMIFS(Data!$A:$A, Data!$J:$J,$A55,Data!$C:$C,AF$1,Data!$D:$D,AF$2)</f>
        <v>0</v>
      </c>
      <c r="AG55" s="5">
        <f>SUMIFS(Data!$A:$A, Data!$I:$I,$A55,Data!$C:$C,AG$1,Data!$D:$D,AG$2) + SUMIFS(Data!$A:$A, Data!$J:$J,$A55,Data!$C:$C,AG$1,Data!$D:$D,AG$2)</f>
        <v>0</v>
      </c>
      <c r="AH55" s="5">
        <f>SUMIFS(Data!$A:$A, Data!$I:$I,$A55,Data!$C:$C,AH$1,Data!$D:$D,AH$2) + SUMIFS(Data!$A:$A, Data!$J:$J,$A55,Data!$C:$C,AH$1,Data!$D:$D,AH$2)</f>
        <v>0</v>
      </c>
      <c r="AI55" s="5">
        <f>SUMIFS(Data!$A:$A, Data!$I:$I,$A55,Data!$C:$C,AI$1,Data!$D:$D,AI$2) + SUMIFS(Data!$A:$A, Data!$J:$J,$A55,Data!$C:$C,AI$1,Data!$D:$D,AI$2)</f>
        <v>0</v>
      </c>
      <c r="AJ55" s="5">
        <f>SUMIFS(Data!$A:$A, Data!$I:$I,$A55,Data!$C:$C,AJ$1,Data!$D:$D,AJ$2) + SUMIFS(Data!$A:$A, Data!$J:$J,$A55,Data!$C:$C,AJ$1,Data!$D:$D,AJ$2)</f>
        <v>0</v>
      </c>
      <c r="AK55" s="5">
        <f>SUMIFS(Data!$A:$A, Data!$I:$I,$A55,Data!$C:$C,AK$1,Data!$D:$D,AK$2) + SUMIFS(Data!$A:$A, Data!$J:$J,$A55,Data!$C:$C,AK$1,Data!$D:$D,AK$2)</f>
        <v>0</v>
      </c>
      <c r="AL55" s="5">
        <f>SUMIFS(Data!$A:$A, Data!$I:$I,$A55,Data!$C:$C,AL$1,Data!$D:$D,AL$2) + SUMIFS(Data!$A:$A, Data!$J:$J,$A55,Data!$C:$C,AL$1,Data!$D:$D,AL$2)</f>
        <v>0</v>
      </c>
      <c r="AM55" s="5">
        <f>SUMIFS(Data!$A:$A, Data!$I:$I,$A55,Data!$C:$C,AM$1,Data!$D:$D,AM$2) + SUMIFS(Data!$A:$A, Data!$J:$J,$A55,Data!$C:$C,AM$1,Data!$D:$D,AM$2)</f>
        <v>0</v>
      </c>
      <c r="AN55" s="5">
        <f>SUMIFS(Data!$A:$A, Data!$I:$I,$A55,Data!$C:$C,AN$1,Data!$D:$D,AN$2) + SUMIFS(Data!$A:$A, Data!$J:$J,$A55,Data!$C:$C,AN$1,Data!$D:$D,AN$2)</f>
        <v>0</v>
      </c>
      <c r="AO55" s="5">
        <f>SUMIFS(Data!$A:$A, Data!$I:$I,$A55,Data!$C:$C,AO$1,Data!$D:$D,AO$2) + SUMIFS(Data!$A:$A, Data!$J:$J,$A55,Data!$C:$C,AO$1,Data!$D:$D,AO$2)</f>
        <v>4</v>
      </c>
      <c r="AP55" s="5">
        <f>SUMIFS(Data!$A:$A, Data!$I:$I,$A55,Data!$C:$C,AP$1,Data!$D:$D,AP$2) + SUMIFS(Data!$A:$A, Data!$J:$J,$A55,Data!$C:$C,AP$1,Data!$D:$D,AP$2)</f>
        <v>3</v>
      </c>
      <c r="AQ55" s="5">
        <f>SUMIFS(Data!$A:$A, Data!$I:$I,$A55,Data!$C:$C,AQ$1,Data!$D:$D,AQ$2) + SUMIFS(Data!$A:$A, Data!$J:$J,$A55,Data!$C:$C,AQ$1,Data!$D:$D,AQ$2)</f>
        <v>0</v>
      </c>
      <c r="AR55" s="5">
        <f>SUMIFS(Data!$A:$A, Data!$I:$I,$A55,Data!$C:$C,AR$1,Data!$D:$D,AR$2) + SUMIFS(Data!$A:$A, Data!$J:$J,$A55,Data!$C:$C,AR$1,Data!$D:$D,AR$2)</f>
        <v>0</v>
      </c>
      <c r="AS55" s="5">
        <f>SUMIFS(Data!$A:$A, Data!$I:$I,$A55,Data!$C:$C,AS$1,Data!$D:$D,AS$2) + SUMIFS(Data!$A:$A, Data!$J:$J,$A55,Data!$C:$C,AS$1,Data!$D:$D,AS$2)</f>
        <v>0</v>
      </c>
      <c r="AT55" s="5">
        <f>SUMIFS(Data!$A:$A, Data!$I:$I,$A55,Data!$C:$C,AT$1,Data!$D:$D,AT$2) + SUMIFS(Data!$A:$A, Data!$J:$J,$A55,Data!$C:$C,AT$1,Data!$D:$D,AT$2)</f>
        <v>0</v>
      </c>
      <c r="AU55" s="5">
        <f>SUMIFS(Data!$A:$A, Data!$I:$I,$A55,Data!$C:$C,AU$1,Data!$D:$D,AU$2) + SUMIFS(Data!$A:$A, Data!$J:$J,$A55,Data!$C:$C,AU$1,Data!$D:$D,AU$2)</f>
        <v>0</v>
      </c>
      <c r="AV55" s="5">
        <f>SUMIFS(Data!$A:$A, Data!$I:$I,$A55,Data!$C:$C,AV$1,Data!$D:$D,AV$2) + SUMIFS(Data!$A:$A, Data!$J:$J,$A55,Data!$C:$C,AV$1,Data!$D:$D,AV$2)</f>
        <v>0</v>
      </c>
      <c r="AW55" s="5">
        <f>SUMIFS(Data!$A:$A, Data!$I:$I,$A55,Data!$C:$C,AW$1,Data!$D:$D,AW$2) + SUMIFS(Data!$A:$A, Data!$J:$J,$A55,Data!$C:$C,AW$1,Data!$D:$D,AW$2)</f>
        <v>0</v>
      </c>
      <c r="AX55" s="5">
        <f>SUMIFS(Data!$A:$A, Data!$I:$I,$A55,Data!$C:$C,AX$1,Data!$D:$D,AX$2) + SUMIFS(Data!$A:$A, Data!$J:$J,$A55,Data!$C:$C,AX$1,Data!$D:$D,AX$2)</f>
        <v>0</v>
      </c>
      <c r="AY55" s="5">
        <f>SUMIFS(Data!$A:$A, Data!$I:$I,$A55,Data!$C:$C,AY$1,Data!$D:$D,AY$2) + SUMIFS(Data!$A:$A, Data!$J:$J,$A55,Data!$C:$C,AY$1,Data!$D:$D,AY$2)</f>
        <v>2</v>
      </c>
      <c r="AZ55" s="5">
        <f>SUMIFS(Data!$A:$A, Data!$I:$I,$A55,Data!$C:$C,AZ$1,Data!$D:$D,AZ$2) + SUMIFS(Data!$A:$A, Data!$J:$J,$A55,Data!$C:$C,AZ$1,Data!$D:$D,AZ$2)</f>
        <v>0</v>
      </c>
      <c r="BA55" s="5">
        <f>SUMIFS(Data!$A:$A, Data!$I:$I,$A55,Data!$C:$C,BA$1,Data!$D:$D,BA$2) + SUMIFS(Data!$A:$A, Data!$J:$J,$A55,Data!$C:$C,BA$1,Data!$D:$D,BA$2)</f>
        <v>0</v>
      </c>
      <c r="BB55" s="5">
        <f>SUMIFS(Data!$A:$A, Data!$I:$I,$A55,Data!$C:$C,BB$1,Data!$D:$D,BB$2) + SUMIFS(Data!$A:$A, Data!$J:$J,$A55,Data!$C:$C,BB$1,Data!$D:$D,BB$2)</f>
        <v>0</v>
      </c>
      <c r="BC55" s="5">
        <f>SUMIFS(Data!$A:$A, Data!$I:$I,$A55,Data!$C:$C,BC$1,Data!$D:$D,BC$2) + SUMIFS(Data!$A:$A, Data!$J:$J,$A55,Data!$C:$C,BC$1,Data!$D:$D,BC$2)</f>
        <v>0</v>
      </c>
      <c r="BD55" s="5">
        <f>SUMIFS(Data!$A:$A, Data!$I:$I,$A55,Data!$C:$C,BD$1,Data!$D:$D,BD$2) + SUMIFS(Data!$A:$A, Data!$J:$J,$A55,Data!$C:$C,BD$1,Data!$D:$D,BD$2)</f>
        <v>0</v>
      </c>
      <c r="BE55" s="5">
        <f>SUMIFS(Data!$A:$A, Data!$I:$I,$A55,Data!$C:$C,BE$1,Data!$D:$D,BE$2) + SUMIFS(Data!$A:$A, Data!$J:$J,$A55,Data!$C:$C,BE$1,Data!$D:$D,BE$2)</f>
        <v>0</v>
      </c>
      <c r="BF55" s="5">
        <f>SUMIFS(Data!$A:$A, Data!$I:$I,$A55,Data!$C:$C,BF$1,Data!$D:$D,BF$2) + SUMIFS(Data!$A:$A, Data!$J:$J,$A55,Data!$C:$C,BF$1,Data!$D:$D,BF$2)</f>
        <v>1</v>
      </c>
      <c r="BG55" s="5">
        <f>SUMIFS(Data!$A:$A, Data!$I:$I,$A55,Data!$C:$C,BG$1,Data!$D:$D,BG$2) + SUMIFS(Data!$A:$A, Data!$J:$J,$A55,Data!$C:$C,BG$1,Data!$D:$D,BG$2)</f>
        <v>0</v>
      </c>
      <c r="BH55" s="5">
        <f>SUMIFS(Data!$A:$A, Data!$I:$I,$A55,Data!$C:$C,BH$1,Data!$D:$D,BH$2) + SUMIFS(Data!$A:$A, Data!$J:$J,$A55,Data!$C:$C,BH$1,Data!$D:$D,BH$2)</f>
        <v>0</v>
      </c>
      <c r="BI55" s="5">
        <f>SUMIFS(Data!$A:$A, Data!$I:$I,$A55,Data!$C:$C,BI$1,Data!$D:$D,BI$2) + SUMIFS(Data!$A:$A, Data!$J:$J,$A55,Data!$C:$C,BI$1,Data!$D:$D,BI$2)</f>
        <v>0</v>
      </c>
      <c r="BJ55" s="5">
        <f>SUMIFS(Data!$A:$A, Data!$I:$I,$A55,Data!$C:$C,BJ$1,Data!$D:$D,BJ$2) + SUMIFS(Data!$A:$A, Data!$J:$J,$A55,Data!$C:$C,BJ$1,Data!$D:$D,BJ$2)</f>
        <v>0</v>
      </c>
      <c r="BK55" s="5">
        <f>SUMIFS(Data!$A:$A, Data!$I:$I,$A55,Data!$C:$C,BK$1,Data!$D:$D,BK$2) + SUMIFS(Data!$A:$A, Data!$J:$J,$A55,Data!$C:$C,BK$1,Data!$D:$D,BK$2)</f>
        <v>0</v>
      </c>
      <c r="BL55" s="5">
        <f>SUMIFS(Data!$A:$A, Data!$I:$I,$A55,Data!$C:$C,BL$1,Data!$D:$D,BL$2) + SUMIFS(Data!$A:$A, Data!$J:$J,$A55,Data!$C:$C,BL$1,Data!$D:$D,BL$2)</f>
        <v>0</v>
      </c>
      <c r="BM55" s="5">
        <f>SUMIFS(Data!$A:$A, Data!$I:$I,$A55,Data!$C:$C,BM$1,Data!$D:$D,BM$2) + SUMIFS(Data!$A:$A, Data!$J:$J,$A55,Data!$C:$C,BM$1,Data!$D:$D,BM$2)</f>
        <v>0</v>
      </c>
      <c r="BN55" s="5">
        <f>SUMIFS(Data!$A:$A, Data!$I:$I,$A55,Data!$C:$C,BN$1,Data!$D:$D,BN$2) + SUMIFS(Data!$A:$A, Data!$J:$J,$A55,Data!$C:$C,BN$1,Data!$D:$D,BN$2)</f>
        <v>0</v>
      </c>
      <c r="BO55" s="5">
        <f>SUMIFS(Data!$A:$A, Data!$I:$I,$A55,Data!$C:$C,BO$1,Data!$D:$D,BO$2) + SUMIFS(Data!$A:$A, Data!$J:$J,$A55,Data!$C:$C,BO$1,Data!$D:$D,BO$2)</f>
        <v>0</v>
      </c>
      <c r="BP55" s="5">
        <f>SUMIFS(Data!$A:$A, Data!$I:$I,$A55,Data!$C:$C,BP$1,Data!$D:$D,BP$2) + SUMIFS(Data!$A:$A, Data!$J:$J,$A55,Data!$C:$C,BP$1,Data!$D:$D,BP$2)</f>
        <v>0</v>
      </c>
      <c r="BQ55" s="5">
        <f>SUMIFS(Data!$A:$A, Data!$I:$I,$A55,Data!$C:$C,BQ$1,Data!$D:$D,BQ$2) + SUMIFS(Data!$A:$A, Data!$J:$J,$A55,Data!$C:$C,BQ$1,Data!$D:$D,BQ$2)</f>
        <v>0</v>
      </c>
      <c r="BR55" s="5">
        <f>SUMIFS(Data!$A:$A, Data!$I:$I,$A55,Data!$C:$C,BR$1,Data!$D:$D,BR$2) + SUMIFS(Data!$A:$A, Data!$J:$J,$A55,Data!$C:$C,BR$1,Data!$D:$D,BR$2)</f>
        <v>0</v>
      </c>
      <c r="BS55" s="5">
        <f>SUMIFS(Data!$A:$A, Data!$I:$I,$A55,Data!$C:$C,BS$1,Data!$D:$D,BS$2) + SUMIFS(Data!$A:$A, Data!$J:$J,$A55,Data!$C:$C,BS$1,Data!$D:$D,BS$2)</f>
        <v>0</v>
      </c>
      <c r="BT55" s="5">
        <f>SUMIFS(Data!$A:$A, Data!$I:$I,$A55,Data!$C:$C,BT$1,Data!$D:$D,BT$2) + SUMIFS(Data!$A:$A, Data!$J:$J,$A55,Data!$C:$C,BT$1,Data!$D:$D,BT$2)</f>
        <v>0</v>
      </c>
      <c r="BU55" s="5">
        <f>SUMIFS(Data!$A:$A, Data!$I:$I,$A55,Data!$C:$C,BU$1,Data!$D:$D,BU$2) + SUMIFS(Data!$A:$A, Data!$J:$J,$A55,Data!$C:$C,BU$1,Data!$D:$D,BU$2)</f>
        <v>0</v>
      </c>
      <c r="BV55" s="5">
        <f>SUMIFS(Data!$A:$A, Data!$I:$I,$A55,Data!$C:$C,BV$1,Data!$D:$D,BV$2) + SUMIFS(Data!$A:$A, Data!$J:$J,$A55,Data!$C:$C,BV$1,Data!$D:$D,BV$2)</f>
        <v>0</v>
      </c>
      <c r="BW55" s="5">
        <f>SUMIFS(Data!$A:$A, Data!$I:$I,$A55,Data!$C:$C,BW$1,Data!$D:$D,BW$2) + SUMIFS(Data!$A:$A, Data!$J:$J,$A55,Data!$C:$C,BW$1,Data!$D:$D,BW$2)</f>
        <v>0</v>
      </c>
      <c r="BX55" s="5">
        <f>SUMIFS(Data!$A:$A, Data!$I:$I,$A55,Data!$C:$C,BX$1,Data!$D:$D,BX$2) + SUMIFS(Data!$A:$A, Data!$J:$J,$A55,Data!$C:$C,BX$1,Data!$D:$D,BX$2)</f>
        <v>0</v>
      </c>
      <c r="BY55" s="5">
        <f>SUMIFS(Data!$A:$A, Data!$I:$I,$A55,Data!$C:$C,BY$1,Data!$D:$D,BY$2) + SUMIFS(Data!$A:$A, Data!$J:$J,$A55,Data!$C:$C,BY$1,Data!$D:$D,BY$2)</f>
        <v>0</v>
      </c>
      <c r="BZ55" s="5">
        <f>SUMIFS(Data!$A:$A, Data!$I:$I,$A55,Data!$C:$C,BZ$1,Data!$D:$D,BZ$2) + SUMIFS(Data!$A:$A, Data!$J:$J,$A55,Data!$C:$C,BZ$1,Data!$D:$D,BZ$2)</f>
        <v>0</v>
      </c>
      <c r="CA55" s="5">
        <f>SUMIFS(Data!$A:$A, Data!$I:$I,$A55,Data!$C:$C,CA$1,Data!$D:$D,CA$2) + SUMIFS(Data!$A:$A, Data!$J:$J,$A55,Data!$C:$C,CA$1,Data!$D:$D,CA$2)</f>
        <v>0</v>
      </c>
      <c r="CB55" s="5">
        <f>SUMIFS(Data!$A:$A, Data!$I:$I,$A55,Data!$C:$C,CB$1,Data!$D:$D,CB$2) + SUMIFS(Data!$A:$A, Data!$J:$J,$A55,Data!$C:$C,CB$1,Data!$D:$D,CB$2)</f>
        <v>0</v>
      </c>
      <c r="CC55" s="5">
        <f>SUMIFS(Data!$A:$A, Data!$I:$I,$A55,Data!$C:$C,CC$1,Data!$D:$D,CC$2) + SUMIFS(Data!$A:$A, Data!$J:$J,$A55,Data!$C:$C,CC$1,Data!$D:$D,CC$2)</f>
        <v>0</v>
      </c>
      <c r="CD55" s="5">
        <f>SUMIFS(Data!$A:$A, Data!$I:$I,$A55,Data!$C:$C,CD$1,Data!$D:$D,CD$2) + SUMIFS(Data!$A:$A, Data!$J:$J,$A55,Data!$C:$C,CD$1,Data!$D:$D,CD$2)</f>
        <v>0</v>
      </c>
      <c r="CE55" s="5">
        <f>SUMIFS(Data!$A:$A, Data!$I:$I,$A55,Data!$C:$C,CE$1,Data!$D:$D,CE$2) + SUMIFS(Data!$A:$A, Data!$J:$J,$A55,Data!$C:$C,CE$1,Data!$D:$D,CE$2)</f>
        <v>2</v>
      </c>
      <c r="CF55" s="5">
        <f>SUMIFS(Data!$A:$A, Data!$I:$I,$A55,Data!$C:$C,CF$1,Data!$D:$D,CF$2) + SUMIFS(Data!$A:$A, Data!$J:$J,$A55,Data!$C:$C,CF$1,Data!$D:$D,CF$2)</f>
        <v>0</v>
      </c>
      <c r="CG55" s="5">
        <f>SUMIFS(Data!$A:$A, Data!$I:$I,$A55,Data!$C:$C,CG$1,Data!$D:$D,CG$2) + SUMIFS(Data!$A:$A, Data!$J:$J,$A55,Data!$C:$C,CG$1,Data!$D:$D,CG$2)</f>
        <v>0</v>
      </c>
      <c r="CH55" s="5">
        <f>SUMIFS(Data!$A:$A, Data!$I:$I,$A55,Data!$C:$C,CH$1,Data!$D:$D,CH$2) + SUMIFS(Data!$A:$A, Data!$J:$J,$A55,Data!$C:$C,CH$1,Data!$D:$D,CH$2)</f>
        <v>0</v>
      </c>
      <c r="CI55" s="5">
        <f>SUMIFS(Data!$A:$A, Data!$I:$I,$A55,Data!$C:$C,CI$1,Data!$D:$D,CI$2) + SUMIFS(Data!$A:$A, Data!$J:$J,$A55,Data!$C:$C,CI$1,Data!$D:$D,CI$2)</f>
        <v>0</v>
      </c>
      <c r="CJ55" s="5">
        <f>SUMIFS(Data!$A:$A, Data!$I:$I,$A55,Data!$C:$C,CJ$1,Data!$D:$D,CJ$2) + SUMIFS(Data!$A:$A, Data!$J:$J,$A55,Data!$C:$C,CJ$1,Data!$D:$D,CJ$2)</f>
        <v>0</v>
      </c>
      <c r="CK55" s="5">
        <f>SUMIFS(Data!$A:$A, Data!$I:$I,$A55,Data!$C:$C,CK$1,Data!$D:$D,CK$2) + SUMIFS(Data!$A:$A, Data!$J:$J,$A55,Data!$C:$C,CK$1,Data!$D:$D,CK$2)</f>
        <v>0</v>
      </c>
      <c r="CL55" s="5">
        <f>SUMIFS(Data!$A:$A, Data!$I:$I,$A55,Data!$C:$C,CL$1,Data!$D:$D,CL$2) + SUMIFS(Data!$A:$A, Data!$J:$J,$A55,Data!$C:$C,CL$1,Data!$D:$D,CL$2)</f>
        <v>0</v>
      </c>
      <c r="CM55" s="5">
        <f>SUMIFS(Data!$A:$A, Data!$I:$I,$A55,Data!$C:$C,CM$1,Data!$D:$D,CM$2) + SUMIFS(Data!$A:$A, Data!$J:$J,$A55,Data!$C:$C,CM$1,Data!$D:$D,CM$2)</f>
        <v>0</v>
      </c>
      <c r="CN55" s="5">
        <f>SUMIFS(Data!$A:$A, Data!$I:$I,$A55,Data!$C:$C,CN$1,Data!$D:$D,CN$2) + SUMIFS(Data!$A:$A, Data!$J:$J,$A55,Data!$C:$C,CN$1,Data!$D:$D,CN$2)</f>
        <v>0</v>
      </c>
      <c r="CO55" s="5">
        <f>SUMIFS(Data!$A:$A, Data!$I:$I,$A55,Data!$C:$C,CO$1,Data!$D:$D,CO$2) + SUMIFS(Data!$A:$A, Data!$J:$J,$A55,Data!$C:$C,CO$1,Data!$D:$D,CO$2)</f>
        <v>0</v>
      </c>
      <c r="CP55" s="5">
        <f>SUMIFS(Data!$A:$A, Data!$I:$I,$A55,Data!$C:$C,CP$1,Data!$D:$D,CP$2) + SUMIFS(Data!$A:$A, Data!$J:$J,$A55,Data!$C:$C,CP$1,Data!$D:$D,CP$2)</f>
        <v>0</v>
      </c>
      <c r="CQ55" s="5">
        <f>SUMIFS(Data!$A:$A, Data!$I:$I,$A55,Data!$C:$C,CQ$1,Data!$D:$D,CQ$2) + SUMIFS(Data!$A:$A, Data!$J:$J,$A55,Data!$C:$C,CQ$1,Data!$D:$D,CQ$2)</f>
        <v>0</v>
      </c>
      <c r="CR55" s="5">
        <f>SUMIFS(Data!$A:$A, Data!$I:$I,$A55,Data!$C:$C,CR$1,Data!$D:$D,CR$2) + SUMIFS(Data!$A:$A, Data!$J:$J,$A55,Data!$C:$C,CR$1,Data!$D:$D,CR$2)</f>
        <v>0</v>
      </c>
      <c r="CS55" s="5">
        <f>SUMIFS(Data!$A:$A, Data!$I:$I,$A55,Data!$C:$C,CS$1,Data!$D:$D,CS$2) + SUMIFS(Data!$A:$A, Data!$J:$J,$A55,Data!$C:$C,CS$1,Data!$D:$D,CS$2)</f>
        <v>0</v>
      </c>
      <c r="CT55" s="5">
        <f>SUMIFS(Data!$A:$A, Data!$I:$I,$A55,Data!$C:$C,CT$1,Data!$D:$D,CT$2) + SUMIFS(Data!$A:$A, Data!$J:$J,$A55,Data!$C:$C,CT$1,Data!$D:$D,CT$2)</f>
        <v>0</v>
      </c>
      <c r="CU55" s="5">
        <f>SUMIFS(Data!$A:$A, Data!$I:$I,$A55,Data!$C:$C,CU$1,Data!$D:$D,CU$2) + SUMIFS(Data!$A:$A, Data!$J:$J,$A55,Data!$C:$C,CU$1,Data!$D:$D,CU$2)</f>
        <v>0</v>
      </c>
      <c r="CV55" s="5">
        <f>SUMIFS(Data!$A:$A, Data!$I:$I,$A55,Data!$C:$C,CV$1,Data!$D:$D,CV$2) + SUMIFS(Data!$A:$A, Data!$J:$J,$A55,Data!$C:$C,CV$1,Data!$D:$D,CV$2)</f>
        <v>0</v>
      </c>
      <c r="CW55" s="5">
        <f t="shared" ref="CW55:CX55" si="54">SUMIF($B$2:$CV$2,CW$2, $B55:$CV55)</f>
        <v>9</v>
      </c>
      <c r="CX55" s="5">
        <f t="shared" si="54"/>
        <v>6</v>
      </c>
      <c r="CY55" s="5">
        <f t="shared" si="3"/>
        <v>15</v>
      </c>
    </row>
    <row r="56">
      <c r="A56" s="5" t="str">
        <f>Countries!A54</f>
        <v>KOS</v>
      </c>
      <c r="B56" s="5">
        <f>SUMIFS(Data!$A:$A, Data!$I:$I,$A56,Data!$C:$C,B$1,Data!$D:$D,B$2) + SUMIFS(Data!$A:$A, Data!$J:$J,$A56,Data!$C:$C,B$1,Data!$D:$D,B$2)</f>
        <v>0</v>
      </c>
      <c r="C56" s="5">
        <f>SUMIFS(Data!$A:$A, Data!$I:$I,$A56,Data!$C:$C,C$1,Data!$D:$D,C$2) + SUMIFS(Data!$A:$A, Data!$J:$J,$A56,Data!$C:$C,C$1,Data!$D:$D,C$2)</f>
        <v>0</v>
      </c>
      <c r="D56" s="5">
        <f>SUMIFS(Data!$A:$A, Data!$I:$I,$A56,Data!$C:$C,D$1,Data!$D:$D,D$2) + SUMIFS(Data!$A:$A, Data!$J:$J,$A56,Data!$C:$C,D$1,Data!$D:$D,D$2)</f>
        <v>0</v>
      </c>
      <c r="E56" s="5">
        <f>SUMIFS(Data!$A:$A, Data!$I:$I,$A56,Data!$C:$C,E$1,Data!$D:$D,E$2) + SUMIFS(Data!$A:$A, Data!$J:$J,$A56,Data!$C:$C,E$1,Data!$D:$D,E$2)</f>
        <v>0</v>
      </c>
      <c r="F56" s="5">
        <f>SUMIFS(Data!$A:$A, Data!$I:$I,$A56,Data!$C:$C,F$1,Data!$D:$D,F$2) + SUMIFS(Data!$A:$A, Data!$J:$J,$A56,Data!$C:$C,F$1,Data!$D:$D,F$2)</f>
        <v>0</v>
      </c>
      <c r="G56" s="5">
        <f>SUMIFS(Data!$A:$A, Data!$I:$I,$A56,Data!$C:$C,G$1,Data!$D:$D,G$2) + SUMIFS(Data!$A:$A, Data!$J:$J,$A56,Data!$C:$C,G$1,Data!$D:$D,G$2)</f>
        <v>0</v>
      </c>
      <c r="H56" s="5">
        <f>SUMIFS(Data!$A:$A, Data!$I:$I,$A56,Data!$C:$C,H$1,Data!$D:$D,H$2) + SUMIFS(Data!$A:$A, Data!$J:$J,$A56,Data!$C:$C,H$1,Data!$D:$D,H$2)</f>
        <v>0</v>
      </c>
      <c r="I56" s="5">
        <f>SUMIFS(Data!$A:$A, Data!$I:$I,$A56,Data!$C:$C,I$1,Data!$D:$D,I$2) + SUMIFS(Data!$A:$A, Data!$J:$J,$A56,Data!$C:$C,I$1,Data!$D:$D,I$2)</f>
        <v>0</v>
      </c>
      <c r="J56" s="5">
        <f>SUMIFS(Data!$A:$A, Data!$I:$I,$A56,Data!$C:$C,J$1,Data!$D:$D,J$2) + SUMIFS(Data!$A:$A, Data!$J:$J,$A56,Data!$C:$C,J$1,Data!$D:$D,J$2)</f>
        <v>0</v>
      </c>
      <c r="K56" s="5">
        <f>SUMIFS(Data!$A:$A, Data!$I:$I,$A56,Data!$C:$C,K$1,Data!$D:$D,K$2) + SUMIFS(Data!$A:$A, Data!$J:$J,$A56,Data!$C:$C,K$1,Data!$D:$D,K$2)</f>
        <v>0</v>
      </c>
      <c r="L56" s="5">
        <f>SUMIFS(Data!$A:$A, Data!$I:$I,$A56,Data!$C:$C,L$1,Data!$D:$D,L$2) + SUMIFS(Data!$A:$A, Data!$J:$J,$A56,Data!$C:$C,L$1,Data!$D:$D,L$2)</f>
        <v>0</v>
      </c>
      <c r="M56" s="5">
        <f>SUMIFS(Data!$A:$A, Data!$I:$I,$A56,Data!$C:$C,M$1,Data!$D:$D,M$2) + SUMIFS(Data!$A:$A, Data!$J:$J,$A56,Data!$C:$C,M$1,Data!$D:$D,M$2)</f>
        <v>0</v>
      </c>
      <c r="N56" s="5">
        <f>SUMIFS(Data!$A:$A, Data!$I:$I,$A56,Data!$C:$C,N$1,Data!$D:$D,N$2) + SUMIFS(Data!$A:$A, Data!$J:$J,$A56,Data!$C:$C,N$1,Data!$D:$D,N$2)</f>
        <v>0</v>
      </c>
      <c r="O56" s="5">
        <f>SUMIFS(Data!$A:$A, Data!$I:$I,$A56,Data!$C:$C,O$1,Data!$D:$D,O$2) + SUMIFS(Data!$A:$A, Data!$J:$J,$A56,Data!$C:$C,O$1,Data!$D:$D,O$2)</f>
        <v>0</v>
      </c>
      <c r="P56" s="5">
        <f>SUMIFS(Data!$A:$A, Data!$I:$I,$A56,Data!$C:$C,P$1,Data!$D:$D,P$2) + SUMIFS(Data!$A:$A, Data!$J:$J,$A56,Data!$C:$C,P$1,Data!$D:$D,P$2)</f>
        <v>0</v>
      </c>
      <c r="Q56" s="5">
        <f>SUMIFS(Data!$A:$A, Data!$I:$I,$A56,Data!$C:$C,Q$1,Data!$D:$D,Q$2) + SUMIFS(Data!$A:$A, Data!$J:$J,$A56,Data!$C:$C,Q$1,Data!$D:$D,Q$2)</f>
        <v>0</v>
      </c>
      <c r="R56" s="5">
        <f>SUMIFS(Data!$A:$A, Data!$I:$I,$A56,Data!$C:$C,R$1,Data!$D:$D,R$2) + SUMIFS(Data!$A:$A, Data!$J:$J,$A56,Data!$C:$C,R$1,Data!$D:$D,R$2)</f>
        <v>0</v>
      </c>
      <c r="S56" s="5">
        <f>SUMIFS(Data!$A:$A, Data!$I:$I,$A56,Data!$C:$C,S$1,Data!$D:$D,S$2) + SUMIFS(Data!$A:$A, Data!$J:$J,$A56,Data!$C:$C,S$1,Data!$D:$D,S$2)</f>
        <v>0</v>
      </c>
      <c r="T56" s="5">
        <f>SUMIFS(Data!$A:$A, Data!$I:$I,$A56,Data!$C:$C,T$1,Data!$D:$D,T$2) + SUMIFS(Data!$A:$A, Data!$J:$J,$A56,Data!$C:$C,T$1,Data!$D:$D,T$2)</f>
        <v>0</v>
      </c>
      <c r="U56" s="5">
        <f>SUMIFS(Data!$A:$A, Data!$I:$I,$A56,Data!$C:$C,U$1,Data!$D:$D,U$2) + SUMIFS(Data!$A:$A, Data!$J:$J,$A56,Data!$C:$C,U$1,Data!$D:$D,U$2)</f>
        <v>0</v>
      </c>
      <c r="V56" s="5">
        <f>SUMIFS(Data!$A:$A, Data!$I:$I,$A56,Data!$C:$C,V$1,Data!$D:$D,V$2) + SUMIFS(Data!$A:$A, Data!$J:$J,$A56,Data!$C:$C,V$1,Data!$D:$D,V$2)</f>
        <v>0</v>
      </c>
      <c r="W56" s="5">
        <f>SUMIFS(Data!$A:$A, Data!$I:$I,$A56,Data!$C:$C,W$1,Data!$D:$D,W$2) + SUMIFS(Data!$A:$A, Data!$J:$J,$A56,Data!$C:$C,W$1,Data!$D:$D,W$2)</f>
        <v>0</v>
      </c>
      <c r="X56" s="5">
        <f>SUMIFS(Data!$A:$A, Data!$I:$I,$A56,Data!$C:$C,X$1,Data!$D:$D,X$2) + SUMIFS(Data!$A:$A, Data!$J:$J,$A56,Data!$C:$C,X$1,Data!$D:$D,X$2)</f>
        <v>0</v>
      </c>
      <c r="Y56" s="5">
        <f>SUMIFS(Data!$A:$A, Data!$I:$I,$A56,Data!$C:$C,Y$1,Data!$D:$D,Y$2) + SUMIFS(Data!$A:$A, Data!$J:$J,$A56,Data!$C:$C,Y$1,Data!$D:$D,Y$2)</f>
        <v>0</v>
      </c>
      <c r="Z56" s="5">
        <f>SUMIFS(Data!$A:$A, Data!$I:$I,$A56,Data!$C:$C,Z$1,Data!$D:$D,Z$2) + SUMIFS(Data!$A:$A, Data!$J:$J,$A56,Data!$C:$C,Z$1,Data!$D:$D,Z$2)</f>
        <v>0</v>
      </c>
      <c r="AA56" s="5">
        <f>SUMIFS(Data!$A:$A, Data!$I:$I,$A56,Data!$C:$C,AA$1,Data!$D:$D,AA$2) + SUMIFS(Data!$A:$A, Data!$J:$J,$A56,Data!$C:$C,AA$1,Data!$D:$D,AA$2)</f>
        <v>0</v>
      </c>
      <c r="AB56" s="5">
        <f>SUMIFS(Data!$A:$A, Data!$I:$I,$A56,Data!$C:$C,AB$1,Data!$D:$D,AB$2) + SUMIFS(Data!$A:$A, Data!$J:$J,$A56,Data!$C:$C,AB$1,Data!$D:$D,AB$2)</f>
        <v>0</v>
      </c>
      <c r="AC56" s="5">
        <f>SUMIFS(Data!$A:$A, Data!$I:$I,$A56,Data!$C:$C,AC$1,Data!$D:$D,AC$2) + SUMIFS(Data!$A:$A, Data!$J:$J,$A56,Data!$C:$C,AC$1,Data!$D:$D,AC$2)</f>
        <v>0</v>
      </c>
      <c r="AD56" s="5">
        <f>SUMIFS(Data!$A:$A, Data!$I:$I,$A56,Data!$C:$C,AD$1,Data!$D:$D,AD$2) + SUMIFS(Data!$A:$A, Data!$J:$J,$A56,Data!$C:$C,AD$1,Data!$D:$D,AD$2)</f>
        <v>0</v>
      </c>
      <c r="AE56" s="5">
        <f>SUMIFS(Data!$A:$A, Data!$I:$I,$A56,Data!$C:$C,AE$1,Data!$D:$D,AE$2) + SUMIFS(Data!$A:$A, Data!$J:$J,$A56,Data!$C:$C,AE$1,Data!$D:$D,AE$2)</f>
        <v>0</v>
      </c>
      <c r="AF56" s="5">
        <f>SUMIFS(Data!$A:$A, Data!$I:$I,$A56,Data!$C:$C,AF$1,Data!$D:$D,AF$2) + SUMIFS(Data!$A:$A, Data!$J:$J,$A56,Data!$C:$C,AF$1,Data!$D:$D,AF$2)</f>
        <v>0</v>
      </c>
      <c r="AG56" s="5">
        <f>SUMIFS(Data!$A:$A, Data!$I:$I,$A56,Data!$C:$C,AG$1,Data!$D:$D,AG$2) + SUMIFS(Data!$A:$A, Data!$J:$J,$A56,Data!$C:$C,AG$1,Data!$D:$D,AG$2)</f>
        <v>0</v>
      </c>
      <c r="AH56" s="5">
        <f>SUMIFS(Data!$A:$A, Data!$I:$I,$A56,Data!$C:$C,AH$1,Data!$D:$D,AH$2) + SUMIFS(Data!$A:$A, Data!$J:$J,$A56,Data!$C:$C,AH$1,Data!$D:$D,AH$2)</f>
        <v>0</v>
      </c>
      <c r="AI56" s="5">
        <f>SUMIFS(Data!$A:$A, Data!$I:$I,$A56,Data!$C:$C,AI$1,Data!$D:$D,AI$2) + SUMIFS(Data!$A:$A, Data!$J:$J,$A56,Data!$C:$C,AI$1,Data!$D:$D,AI$2)</f>
        <v>0</v>
      </c>
      <c r="AJ56" s="5">
        <f>SUMIFS(Data!$A:$A, Data!$I:$I,$A56,Data!$C:$C,AJ$1,Data!$D:$D,AJ$2) + SUMIFS(Data!$A:$A, Data!$J:$J,$A56,Data!$C:$C,AJ$1,Data!$D:$D,AJ$2)</f>
        <v>0</v>
      </c>
      <c r="AK56" s="5">
        <f>SUMIFS(Data!$A:$A, Data!$I:$I,$A56,Data!$C:$C,AK$1,Data!$D:$D,AK$2) + SUMIFS(Data!$A:$A, Data!$J:$J,$A56,Data!$C:$C,AK$1,Data!$D:$D,AK$2)</f>
        <v>0</v>
      </c>
      <c r="AL56" s="5">
        <f>SUMIFS(Data!$A:$A, Data!$I:$I,$A56,Data!$C:$C,AL$1,Data!$D:$D,AL$2) + SUMIFS(Data!$A:$A, Data!$J:$J,$A56,Data!$C:$C,AL$1,Data!$D:$D,AL$2)</f>
        <v>0</v>
      </c>
      <c r="AM56" s="5">
        <f>SUMIFS(Data!$A:$A, Data!$I:$I,$A56,Data!$C:$C,AM$1,Data!$D:$D,AM$2) + SUMIFS(Data!$A:$A, Data!$J:$J,$A56,Data!$C:$C,AM$1,Data!$D:$D,AM$2)</f>
        <v>0</v>
      </c>
      <c r="AN56" s="5">
        <f>SUMIFS(Data!$A:$A, Data!$I:$I,$A56,Data!$C:$C,AN$1,Data!$D:$D,AN$2) + SUMIFS(Data!$A:$A, Data!$J:$J,$A56,Data!$C:$C,AN$1,Data!$D:$D,AN$2)</f>
        <v>0</v>
      </c>
      <c r="AO56" s="5">
        <f>SUMIFS(Data!$A:$A, Data!$I:$I,$A56,Data!$C:$C,AO$1,Data!$D:$D,AO$2) + SUMIFS(Data!$A:$A, Data!$J:$J,$A56,Data!$C:$C,AO$1,Data!$D:$D,AO$2)</f>
        <v>0</v>
      </c>
      <c r="AP56" s="5">
        <f>SUMIFS(Data!$A:$A, Data!$I:$I,$A56,Data!$C:$C,AP$1,Data!$D:$D,AP$2) + SUMIFS(Data!$A:$A, Data!$J:$J,$A56,Data!$C:$C,AP$1,Data!$D:$D,AP$2)</f>
        <v>0</v>
      </c>
      <c r="AQ56" s="5">
        <f>SUMIFS(Data!$A:$A, Data!$I:$I,$A56,Data!$C:$C,AQ$1,Data!$D:$D,AQ$2) + SUMIFS(Data!$A:$A, Data!$J:$J,$A56,Data!$C:$C,AQ$1,Data!$D:$D,AQ$2)</f>
        <v>0</v>
      </c>
      <c r="AR56" s="5">
        <f>SUMIFS(Data!$A:$A, Data!$I:$I,$A56,Data!$C:$C,AR$1,Data!$D:$D,AR$2) + SUMIFS(Data!$A:$A, Data!$J:$J,$A56,Data!$C:$C,AR$1,Data!$D:$D,AR$2)</f>
        <v>0</v>
      </c>
      <c r="AS56" s="5">
        <f>SUMIFS(Data!$A:$A, Data!$I:$I,$A56,Data!$C:$C,AS$1,Data!$D:$D,AS$2) + SUMIFS(Data!$A:$A, Data!$J:$J,$A56,Data!$C:$C,AS$1,Data!$D:$D,AS$2)</f>
        <v>0</v>
      </c>
      <c r="AT56" s="5">
        <f>SUMIFS(Data!$A:$A, Data!$I:$I,$A56,Data!$C:$C,AT$1,Data!$D:$D,AT$2) + SUMIFS(Data!$A:$A, Data!$J:$J,$A56,Data!$C:$C,AT$1,Data!$D:$D,AT$2)</f>
        <v>0</v>
      </c>
      <c r="AU56" s="5">
        <f>SUMIFS(Data!$A:$A, Data!$I:$I,$A56,Data!$C:$C,AU$1,Data!$D:$D,AU$2) + SUMIFS(Data!$A:$A, Data!$J:$J,$A56,Data!$C:$C,AU$1,Data!$D:$D,AU$2)</f>
        <v>0</v>
      </c>
      <c r="AV56" s="5">
        <f>SUMIFS(Data!$A:$A, Data!$I:$I,$A56,Data!$C:$C,AV$1,Data!$D:$D,AV$2) + SUMIFS(Data!$A:$A, Data!$J:$J,$A56,Data!$C:$C,AV$1,Data!$D:$D,AV$2)</f>
        <v>0</v>
      </c>
      <c r="AW56" s="5">
        <f>SUMIFS(Data!$A:$A, Data!$I:$I,$A56,Data!$C:$C,AW$1,Data!$D:$D,AW$2) + SUMIFS(Data!$A:$A, Data!$J:$J,$A56,Data!$C:$C,AW$1,Data!$D:$D,AW$2)</f>
        <v>0</v>
      </c>
      <c r="AX56" s="5">
        <f>SUMIFS(Data!$A:$A, Data!$I:$I,$A56,Data!$C:$C,AX$1,Data!$D:$D,AX$2) + SUMIFS(Data!$A:$A, Data!$J:$J,$A56,Data!$C:$C,AX$1,Data!$D:$D,AX$2)</f>
        <v>0</v>
      </c>
      <c r="AY56" s="5">
        <f>SUMIFS(Data!$A:$A, Data!$I:$I,$A56,Data!$C:$C,AY$1,Data!$D:$D,AY$2) + SUMIFS(Data!$A:$A, Data!$J:$J,$A56,Data!$C:$C,AY$1,Data!$D:$D,AY$2)</f>
        <v>0</v>
      </c>
      <c r="AZ56" s="5">
        <f>SUMIFS(Data!$A:$A, Data!$I:$I,$A56,Data!$C:$C,AZ$1,Data!$D:$D,AZ$2) + SUMIFS(Data!$A:$A, Data!$J:$J,$A56,Data!$C:$C,AZ$1,Data!$D:$D,AZ$2)</f>
        <v>0</v>
      </c>
      <c r="BA56" s="5">
        <f>SUMIFS(Data!$A:$A, Data!$I:$I,$A56,Data!$C:$C,BA$1,Data!$D:$D,BA$2) + SUMIFS(Data!$A:$A, Data!$J:$J,$A56,Data!$C:$C,BA$1,Data!$D:$D,BA$2)</f>
        <v>0</v>
      </c>
      <c r="BB56" s="5">
        <f>SUMIFS(Data!$A:$A, Data!$I:$I,$A56,Data!$C:$C,BB$1,Data!$D:$D,BB$2) + SUMIFS(Data!$A:$A, Data!$J:$J,$A56,Data!$C:$C,BB$1,Data!$D:$D,BB$2)</f>
        <v>0</v>
      </c>
      <c r="BC56" s="5">
        <f>SUMIFS(Data!$A:$A, Data!$I:$I,$A56,Data!$C:$C,BC$1,Data!$D:$D,BC$2) + SUMIFS(Data!$A:$A, Data!$J:$J,$A56,Data!$C:$C,BC$1,Data!$D:$D,BC$2)</f>
        <v>0</v>
      </c>
      <c r="BD56" s="5">
        <f>SUMIFS(Data!$A:$A, Data!$I:$I,$A56,Data!$C:$C,BD$1,Data!$D:$D,BD$2) + SUMIFS(Data!$A:$A, Data!$J:$J,$A56,Data!$C:$C,BD$1,Data!$D:$D,BD$2)</f>
        <v>0</v>
      </c>
      <c r="BE56" s="5">
        <f>SUMIFS(Data!$A:$A, Data!$I:$I,$A56,Data!$C:$C,BE$1,Data!$D:$D,BE$2) + SUMIFS(Data!$A:$A, Data!$J:$J,$A56,Data!$C:$C,BE$1,Data!$D:$D,BE$2)</f>
        <v>0</v>
      </c>
      <c r="BF56" s="5">
        <f>SUMIFS(Data!$A:$A, Data!$I:$I,$A56,Data!$C:$C,BF$1,Data!$D:$D,BF$2) + SUMIFS(Data!$A:$A, Data!$J:$J,$A56,Data!$C:$C,BF$1,Data!$D:$D,BF$2)</f>
        <v>0</v>
      </c>
      <c r="BG56" s="5">
        <f>SUMIFS(Data!$A:$A, Data!$I:$I,$A56,Data!$C:$C,BG$1,Data!$D:$D,BG$2) + SUMIFS(Data!$A:$A, Data!$J:$J,$A56,Data!$C:$C,BG$1,Data!$D:$D,BG$2)</f>
        <v>0</v>
      </c>
      <c r="BH56" s="5">
        <f>SUMIFS(Data!$A:$A, Data!$I:$I,$A56,Data!$C:$C,BH$1,Data!$D:$D,BH$2) + SUMIFS(Data!$A:$A, Data!$J:$J,$A56,Data!$C:$C,BH$1,Data!$D:$D,BH$2)</f>
        <v>0</v>
      </c>
      <c r="BI56" s="5">
        <f>SUMIFS(Data!$A:$A, Data!$I:$I,$A56,Data!$C:$C,BI$1,Data!$D:$D,BI$2) + SUMIFS(Data!$A:$A, Data!$J:$J,$A56,Data!$C:$C,BI$1,Data!$D:$D,BI$2)</f>
        <v>0</v>
      </c>
      <c r="BJ56" s="5">
        <f>SUMIFS(Data!$A:$A, Data!$I:$I,$A56,Data!$C:$C,BJ$1,Data!$D:$D,BJ$2) + SUMIFS(Data!$A:$A, Data!$J:$J,$A56,Data!$C:$C,BJ$1,Data!$D:$D,BJ$2)</f>
        <v>0</v>
      </c>
      <c r="BK56" s="5">
        <f>SUMIFS(Data!$A:$A, Data!$I:$I,$A56,Data!$C:$C,BK$1,Data!$D:$D,BK$2) + SUMIFS(Data!$A:$A, Data!$J:$J,$A56,Data!$C:$C,BK$1,Data!$D:$D,BK$2)</f>
        <v>0</v>
      </c>
      <c r="BL56" s="5">
        <f>SUMIFS(Data!$A:$A, Data!$I:$I,$A56,Data!$C:$C,BL$1,Data!$D:$D,BL$2) + SUMIFS(Data!$A:$A, Data!$J:$J,$A56,Data!$C:$C,BL$1,Data!$D:$D,BL$2)</f>
        <v>0</v>
      </c>
      <c r="BM56" s="5">
        <f>SUMIFS(Data!$A:$A, Data!$I:$I,$A56,Data!$C:$C,BM$1,Data!$D:$D,BM$2) + SUMIFS(Data!$A:$A, Data!$J:$J,$A56,Data!$C:$C,BM$1,Data!$D:$D,BM$2)</f>
        <v>0</v>
      </c>
      <c r="BN56" s="5">
        <f>SUMIFS(Data!$A:$A, Data!$I:$I,$A56,Data!$C:$C,BN$1,Data!$D:$D,BN$2) + SUMIFS(Data!$A:$A, Data!$J:$J,$A56,Data!$C:$C,BN$1,Data!$D:$D,BN$2)</f>
        <v>0</v>
      </c>
      <c r="BO56" s="5">
        <f>SUMIFS(Data!$A:$A, Data!$I:$I,$A56,Data!$C:$C,BO$1,Data!$D:$D,BO$2) + SUMIFS(Data!$A:$A, Data!$J:$J,$A56,Data!$C:$C,BO$1,Data!$D:$D,BO$2)</f>
        <v>0</v>
      </c>
      <c r="BP56" s="5">
        <f>SUMIFS(Data!$A:$A, Data!$I:$I,$A56,Data!$C:$C,BP$1,Data!$D:$D,BP$2) + SUMIFS(Data!$A:$A, Data!$J:$J,$A56,Data!$C:$C,BP$1,Data!$D:$D,BP$2)</f>
        <v>0</v>
      </c>
      <c r="BQ56" s="5">
        <f>SUMIFS(Data!$A:$A, Data!$I:$I,$A56,Data!$C:$C,BQ$1,Data!$D:$D,BQ$2) + SUMIFS(Data!$A:$A, Data!$J:$J,$A56,Data!$C:$C,BQ$1,Data!$D:$D,BQ$2)</f>
        <v>0</v>
      </c>
      <c r="BR56" s="5">
        <f>SUMIFS(Data!$A:$A, Data!$I:$I,$A56,Data!$C:$C,BR$1,Data!$D:$D,BR$2) + SUMIFS(Data!$A:$A, Data!$J:$J,$A56,Data!$C:$C,BR$1,Data!$D:$D,BR$2)</f>
        <v>0</v>
      </c>
      <c r="BS56" s="5">
        <f>SUMIFS(Data!$A:$A, Data!$I:$I,$A56,Data!$C:$C,BS$1,Data!$D:$D,BS$2) + SUMIFS(Data!$A:$A, Data!$J:$J,$A56,Data!$C:$C,BS$1,Data!$D:$D,BS$2)</f>
        <v>0</v>
      </c>
      <c r="BT56" s="5">
        <f>SUMIFS(Data!$A:$A, Data!$I:$I,$A56,Data!$C:$C,BT$1,Data!$D:$D,BT$2) + SUMIFS(Data!$A:$A, Data!$J:$J,$A56,Data!$C:$C,BT$1,Data!$D:$D,BT$2)</f>
        <v>0</v>
      </c>
      <c r="BU56" s="5">
        <f>SUMIFS(Data!$A:$A, Data!$I:$I,$A56,Data!$C:$C,BU$1,Data!$D:$D,BU$2) + SUMIFS(Data!$A:$A, Data!$J:$J,$A56,Data!$C:$C,BU$1,Data!$D:$D,BU$2)</f>
        <v>0</v>
      </c>
      <c r="BV56" s="5">
        <f>SUMIFS(Data!$A:$A, Data!$I:$I,$A56,Data!$C:$C,BV$1,Data!$D:$D,BV$2) + SUMIFS(Data!$A:$A, Data!$J:$J,$A56,Data!$C:$C,BV$1,Data!$D:$D,BV$2)</f>
        <v>0</v>
      </c>
      <c r="BW56" s="5">
        <f>SUMIFS(Data!$A:$A, Data!$I:$I,$A56,Data!$C:$C,BW$1,Data!$D:$D,BW$2) + SUMIFS(Data!$A:$A, Data!$J:$J,$A56,Data!$C:$C,BW$1,Data!$D:$D,BW$2)</f>
        <v>0</v>
      </c>
      <c r="BX56" s="5">
        <f>SUMIFS(Data!$A:$A, Data!$I:$I,$A56,Data!$C:$C,BX$1,Data!$D:$D,BX$2) + SUMIFS(Data!$A:$A, Data!$J:$J,$A56,Data!$C:$C,BX$1,Data!$D:$D,BX$2)</f>
        <v>0</v>
      </c>
      <c r="BY56" s="5">
        <f>SUMIFS(Data!$A:$A, Data!$I:$I,$A56,Data!$C:$C,BY$1,Data!$D:$D,BY$2) + SUMIFS(Data!$A:$A, Data!$J:$J,$A56,Data!$C:$C,BY$1,Data!$D:$D,BY$2)</f>
        <v>0</v>
      </c>
      <c r="BZ56" s="5">
        <f>SUMIFS(Data!$A:$A, Data!$I:$I,$A56,Data!$C:$C,BZ$1,Data!$D:$D,BZ$2) + SUMIFS(Data!$A:$A, Data!$J:$J,$A56,Data!$C:$C,BZ$1,Data!$D:$D,BZ$2)</f>
        <v>0</v>
      </c>
      <c r="CA56" s="5">
        <f>SUMIFS(Data!$A:$A, Data!$I:$I,$A56,Data!$C:$C,CA$1,Data!$D:$D,CA$2) + SUMIFS(Data!$A:$A, Data!$J:$J,$A56,Data!$C:$C,CA$1,Data!$D:$D,CA$2)</f>
        <v>0</v>
      </c>
      <c r="CB56" s="5">
        <f>SUMIFS(Data!$A:$A, Data!$I:$I,$A56,Data!$C:$C,CB$1,Data!$D:$D,CB$2) + SUMIFS(Data!$A:$A, Data!$J:$J,$A56,Data!$C:$C,CB$1,Data!$D:$D,CB$2)</f>
        <v>0</v>
      </c>
      <c r="CC56" s="5">
        <f>SUMIFS(Data!$A:$A, Data!$I:$I,$A56,Data!$C:$C,CC$1,Data!$D:$D,CC$2) + SUMIFS(Data!$A:$A, Data!$J:$J,$A56,Data!$C:$C,CC$1,Data!$D:$D,CC$2)</f>
        <v>0</v>
      </c>
      <c r="CD56" s="5">
        <f>SUMIFS(Data!$A:$A, Data!$I:$I,$A56,Data!$C:$C,CD$1,Data!$D:$D,CD$2) + SUMIFS(Data!$A:$A, Data!$J:$J,$A56,Data!$C:$C,CD$1,Data!$D:$D,CD$2)</f>
        <v>0</v>
      </c>
      <c r="CE56" s="5">
        <f>SUMIFS(Data!$A:$A, Data!$I:$I,$A56,Data!$C:$C,CE$1,Data!$D:$D,CE$2) + SUMIFS(Data!$A:$A, Data!$J:$J,$A56,Data!$C:$C,CE$1,Data!$D:$D,CE$2)</f>
        <v>0</v>
      </c>
      <c r="CF56" s="5">
        <f>SUMIFS(Data!$A:$A, Data!$I:$I,$A56,Data!$C:$C,CF$1,Data!$D:$D,CF$2) + SUMIFS(Data!$A:$A, Data!$J:$J,$A56,Data!$C:$C,CF$1,Data!$D:$D,CF$2)</f>
        <v>0</v>
      </c>
      <c r="CG56" s="5">
        <f>SUMIFS(Data!$A:$A, Data!$I:$I,$A56,Data!$C:$C,CG$1,Data!$D:$D,CG$2) + SUMIFS(Data!$A:$A, Data!$J:$J,$A56,Data!$C:$C,CG$1,Data!$D:$D,CG$2)</f>
        <v>0</v>
      </c>
      <c r="CH56" s="5">
        <f>SUMIFS(Data!$A:$A, Data!$I:$I,$A56,Data!$C:$C,CH$1,Data!$D:$D,CH$2) + SUMIFS(Data!$A:$A, Data!$J:$J,$A56,Data!$C:$C,CH$1,Data!$D:$D,CH$2)</f>
        <v>0</v>
      </c>
      <c r="CI56" s="5">
        <f>SUMIFS(Data!$A:$A, Data!$I:$I,$A56,Data!$C:$C,CI$1,Data!$D:$D,CI$2) + SUMIFS(Data!$A:$A, Data!$J:$J,$A56,Data!$C:$C,CI$1,Data!$D:$D,CI$2)</f>
        <v>0</v>
      </c>
      <c r="CJ56" s="5">
        <f>SUMIFS(Data!$A:$A, Data!$I:$I,$A56,Data!$C:$C,CJ$1,Data!$D:$D,CJ$2) + SUMIFS(Data!$A:$A, Data!$J:$J,$A56,Data!$C:$C,CJ$1,Data!$D:$D,CJ$2)</f>
        <v>0</v>
      </c>
      <c r="CK56" s="5">
        <f>SUMIFS(Data!$A:$A, Data!$I:$I,$A56,Data!$C:$C,CK$1,Data!$D:$D,CK$2) + SUMIFS(Data!$A:$A, Data!$J:$J,$A56,Data!$C:$C,CK$1,Data!$D:$D,CK$2)</f>
        <v>0</v>
      </c>
      <c r="CL56" s="5">
        <f>SUMIFS(Data!$A:$A, Data!$I:$I,$A56,Data!$C:$C,CL$1,Data!$D:$D,CL$2) + SUMIFS(Data!$A:$A, Data!$J:$J,$A56,Data!$C:$C,CL$1,Data!$D:$D,CL$2)</f>
        <v>0</v>
      </c>
      <c r="CM56" s="5">
        <f>SUMIFS(Data!$A:$A, Data!$I:$I,$A56,Data!$C:$C,CM$1,Data!$D:$D,CM$2) + SUMIFS(Data!$A:$A, Data!$J:$J,$A56,Data!$C:$C,CM$1,Data!$D:$D,CM$2)</f>
        <v>0</v>
      </c>
      <c r="CN56" s="5">
        <f>SUMIFS(Data!$A:$A, Data!$I:$I,$A56,Data!$C:$C,CN$1,Data!$D:$D,CN$2) + SUMIFS(Data!$A:$A, Data!$J:$J,$A56,Data!$C:$C,CN$1,Data!$D:$D,CN$2)</f>
        <v>0</v>
      </c>
      <c r="CO56" s="5">
        <f>SUMIFS(Data!$A:$A, Data!$I:$I,$A56,Data!$C:$C,CO$1,Data!$D:$D,CO$2) + SUMIFS(Data!$A:$A, Data!$J:$J,$A56,Data!$C:$C,CO$1,Data!$D:$D,CO$2)</f>
        <v>0</v>
      </c>
      <c r="CP56" s="5">
        <f>SUMIFS(Data!$A:$A, Data!$I:$I,$A56,Data!$C:$C,CP$1,Data!$D:$D,CP$2) + SUMIFS(Data!$A:$A, Data!$J:$J,$A56,Data!$C:$C,CP$1,Data!$D:$D,CP$2)</f>
        <v>0</v>
      </c>
      <c r="CQ56" s="5">
        <f>SUMIFS(Data!$A:$A, Data!$I:$I,$A56,Data!$C:$C,CQ$1,Data!$D:$D,CQ$2) + SUMIFS(Data!$A:$A, Data!$J:$J,$A56,Data!$C:$C,CQ$1,Data!$D:$D,CQ$2)</f>
        <v>0</v>
      </c>
      <c r="CR56" s="5">
        <f>SUMIFS(Data!$A:$A, Data!$I:$I,$A56,Data!$C:$C,CR$1,Data!$D:$D,CR$2) + SUMIFS(Data!$A:$A, Data!$J:$J,$A56,Data!$C:$C,CR$1,Data!$D:$D,CR$2)</f>
        <v>0</v>
      </c>
      <c r="CS56" s="5">
        <f>SUMIFS(Data!$A:$A, Data!$I:$I,$A56,Data!$C:$C,CS$1,Data!$D:$D,CS$2) + SUMIFS(Data!$A:$A, Data!$J:$J,$A56,Data!$C:$C,CS$1,Data!$D:$D,CS$2)</f>
        <v>0</v>
      </c>
      <c r="CT56" s="5">
        <f>SUMIFS(Data!$A:$A, Data!$I:$I,$A56,Data!$C:$C,CT$1,Data!$D:$D,CT$2) + SUMIFS(Data!$A:$A, Data!$J:$J,$A56,Data!$C:$C,CT$1,Data!$D:$D,CT$2)</f>
        <v>0</v>
      </c>
      <c r="CU56" s="5">
        <f>SUMIFS(Data!$A:$A, Data!$I:$I,$A56,Data!$C:$C,CU$1,Data!$D:$D,CU$2) + SUMIFS(Data!$A:$A, Data!$J:$J,$A56,Data!$C:$C,CU$1,Data!$D:$D,CU$2)</f>
        <v>0</v>
      </c>
      <c r="CV56" s="5">
        <f>SUMIFS(Data!$A:$A, Data!$I:$I,$A56,Data!$C:$C,CV$1,Data!$D:$D,CV$2) + SUMIFS(Data!$A:$A, Data!$J:$J,$A56,Data!$C:$C,CV$1,Data!$D:$D,CV$2)</f>
        <v>0</v>
      </c>
      <c r="CW56" s="5">
        <f t="shared" ref="CW56:CX56" si="55">SUMIF($B$2:$CV$2,CW$2, $B56:$CV56)</f>
        <v>0</v>
      </c>
      <c r="CX56" s="5">
        <f t="shared" si="55"/>
        <v>0</v>
      </c>
      <c r="CY56" s="5">
        <f t="shared" si="3"/>
        <v>0</v>
      </c>
    </row>
    <row r="57">
      <c r="A57" s="5" t="str">
        <f>Countries!A55</f>
        <v>KSA</v>
      </c>
      <c r="B57" s="5">
        <f>SUMIFS(Data!$A:$A, Data!$I:$I,$A57,Data!$C:$C,B$1,Data!$D:$D,B$2) + SUMIFS(Data!$A:$A, Data!$J:$J,$A57,Data!$C:$C,B$1,Data!$D:$D,B$2)</f>
        <v>0</v>
      </c>
      <c r="C57" s="5">
        <f>SUMIFS(Data!$A:$A, Data!$I:$I,$A57,Data!$C:$C,C$1,Data!$D:$D,C$2) + SUMIFS(Data!$A:$A, Data!$J:$J,$A57,Data!$C:$C,C$1,Data!$D:$D,C$2)</f>
        <v>0</v>
      </c>
      <c r="D57" s="5">
        <f>SUMIFS(Data!$A:$A, Data!$I:$I,$A57,Data!$C:$C,D$1,Data!$D:$D,D$2) + SUMIFS(Data!$A:$A, Data!$J:$J,$A57,Data!$C:$C,D$1,Data!$D:$D,D$2)</f>
        <v>0</v>
      </c>
      <c r="E57" s="5">
        <f>SUMIFS(Data!$A:$A, Data!$I:$I,$A57,Data!$C:$C,E$1,Data!$D:$D,E$2) + SUMIFS(Data!$A:$A, Data!$J:$J,$A57,Data!$C:$C,E$1,Data!$D:$D,E$2)</f>
        <v>0</v>
      </c>
      <c r="F57" s="5">
        <f>SUMIFS(Data!$A:$A, Data!$I:$I,$A57,Data!$C:$C,F$1,Data!$D:$D,F$2) + SUMIFS(Data!$A:$A, Data!$J:$J,$A57,Data!$C:$C,F$1,Data!$D:$D,F$2)</f>
        <v>0</v>
      </c>
      <c r="G57" s="5">
        <f>SUMIFS(Data!$A:$A, Data!$I:$I,$A57,Data!$C:$C,G$1,Data!$D:$D,G$2) + SUMIFS(Data!$A:$A, Data!$J:$J,$A57,Data!$C:$C,G$1,Data!$D:$D,G$2)</f>
        <v>0</v>
      </c>
      <c r="H57" s="5">
        <f>SUMIFS(Data!$A:$A, Data!$I:$I,$A57,Data!$C:$C,H$1,Data!$D:$D,H$2) + SUMIFS(Data!$A:$A, Data!$J:$J,$A57,Data!$C:$C,H$1,Data!$D:$D,H$2)</f>
        <v>0</v>
      </c>
      <c r="I57" s="5">
        <f>SUMIFS(Data!$A:$A, Data!$I:$I,$A57,Data!$C:$C,I$1,Data!$D:$D,I$2) + SUMIFS(Data!$A:$A, Data!$J:$J,$A57,Data!$C:$C,I$1,Data!$D:$D,I$2)</f>
        <v>0</v>
      </c>
      <c r="J57" s="5">
        <f>SUMIFS(Data!$A:$A, Data!$I:$I,$A57,Data!$C:$C,J$1,Data!$D:$D,J$2) + SUMIFS(Data!$A:$A, Data!$J:$J,$A57,Data!$C:$C,J$1,Data!$D:$D,J$2)</f>
        <v>0</v>
      </c>
      <c r="K57" s="5">
        <f>SUMIFS(Data!$A:$A, Data!$I:$I,$A57,Data!$C:$C,K$1,Data!$D:$D,K$2) + SUMIFS(Data!$A:$A, Data!$J:$J,$A57,Data!$C:$C,K$1,Data!$D:$D,K$2)</f>
        <v>0</v>
      </c>
      <c r="L57" s="5">
        <f>SUMIFS(Data!$A:$A, Data!$I:$I,$A57,Data!$C:$C,L$1,Data!$D:$D,L$2) + SUMIFS(Data!$A:$A, Data!$J:$J,$A57,Data!$C:$C,L$1,Data!$D:$D,L$2)</f>
        <v>0</v>
      </c>
      <c r="M57" s="5">
        <f>SUMIFS(Data!$A:$A, Data!$I:$I,$A57,Data!$C:$C,M$1,Data!$D:$D,M$2) + SUMIFS(Data!$A:$A, Data!$J:$J,$A57,Data!$C:$C,M$1,Data!$D:$D,M$2)</f>
        <v>0</v>
      </c>
      <c r="N57" s="5">
        <f>SUMIFS(Data!$A:$A, Data!$I:$I,$A57,Data!$C:$C,N$1,Data!$D:$D,N$2) + SUMIFS(Data!$A:$A, Data!$J:$J,$A57,Data!$C:$C,N$1,Data!$D:$D,N$2)</f>
        <v>0</v>
      </c>
      <c r="O57" s="5">
        <f>SUMIFS(Data!$A:$A, Data!$I:$I,$A57,Data!$C:$C,O$1,Data!$D:$D,O$2) + SUMIFS(Data!$A:$A, Data!$J:$J,$A57,Data!$C:$C,O$1,Data!$D:$D,O$2)</f>
        <v>0</v>
      </c>
      <c r="P57" s="5">
        <f>SUMIFS(Data!$A:$A, Data!$I:$I,$A57,Data!$C:$C,P$1,Data!$D:$D,P$2) + SUMIFS(Data!$A:$A, Data!$J:$J,$A57,Data!$C:$C,P$1,Data!$D:$D,P$2)</f>
        <v>0</v>
      </c>
      <c r="Q57" s="5">
        <f>SUMIFS(Data!$A:$A, Data!$I:$I,$A57,Data!$C:$C,Q$1,Data!$D:$D,Q$2) + SUMIFS(Data!$A:$A, Data!$J:$J,$A57,Data!$C:$C,Q$1,Data!$D:$D,Q$2)</f>
        <v>0</v>
      </c>
      <c r="R57" s="5">
        <f>SUMIFS(Data!$A:$A, Data!$I:$I,$A57,Data!$C:$C,R$1,Data!$D:$D,R$2) + SUMIFS(Data!$A:$A, Data!$J:$J,$A57,Data!$C:$C,R$1,Data!$D:$D,R$2)</f>
        <v>0</v>
      </c>
      <c r="S57" s="5">
        <f>SUMIFS(Data!$A:$A, Data!$I:$I,$A57,Data!$C:$C,S$1,Data!$D:$D,S$2) + SUMIFS(Data!$A:$A, Data!$J:$J,$A57,Data!$C:$C,S$1,Data!$D:$D,S$2)</f>
        <v>0</v>
      </c>
      <c r="T57" s="5">
        <f>SUMIFS(Data!$A:$A, Data!$I:$I,$A57,Data!$C:$C,T$1,Data!$D:$D,T$2) + SUMIFS(Data!$A:$A, Data!$J:$J,$A57,Data!$C:$C,T$1,Data!$D:$D,T$2)</f>
        <v>0</v>
      </c>
      <c r="U57" s="5">
        <f>SUMIFS(Data!$A:$A, Data!$I:$I,$A57,Data!$C:$C,U$1,Data!$D:$D,U$2) + SUMIFS(Data!$A:$A, Data!$J:$J,$A57,Data!$C:$C,U$1,Data!$D:$D,U$2)</f>
        <v>0</v>
      </c>
      <c r="V57" s="5">
        <f>SUMIFS(Data!$A:$A, Data!$I:$I,$A57,Data!$C:$C,V$1,Data!$D:$D,V$2) + SUMIFS(Data!$A:$A, Data!$J:$J,$A57,Data!$C:$C,V$1,Data!$D:$D,V$2)</f>
        <v>0</v>
      </c>
      <c r="W57" s="5">
        <f>SUMIFS(Data!$A:$A, Data!$I:$I,$A57,Data!$C:$C,W$1,Data!$D:$D,W$2) + SUMIFS(Data!$A:$A, Data!$J:$J,$A57,Data!$C:$C,W$1,Data!$D:$D,W$2)</f>
        <v>0</v>
      </c>
      <c r="X57" s="5">
        <f>SUMIFS(Data!$A:$A, Data!$I:$I,$A57,Data!$C:$C,X$1,Data!$D:$D,X$2) + SUMIFS(Data!$A:$A, Data!$J:$J,$A57,Data!$C:$C,X$1,Data!$D:$D,X$2)</f>
        <v>0</v>
      </c>
      <c r="Y57" s="5">
        <f>SUMIFS(Data!$A:$A, Data!$I:$I,$A57,Data!$C:$C,Y$1,Data!$D:$D,Y$2) + SUMIFS(Data!$A:$A, Data!$J:$J,$A57,Data!$C:$C,Y$1,Data!$D:$D,Y$2)</f>
        <v>0</v>
      </c>
      <c r="Z57" s="5">
        <f>SUMIFS(Data!$A:$A, Data!$I:$I,$A57,Data!$C:$C,Z$1,Data!$D:$D,Z$2) + SUMIFS(Data!$A:$A, Data!$J:$J,$A57,Data!$C:$C,Z$1,Data!$D:$D,Z$2)</f>
        <v>0</v>
      </c>
      <c r="AA57" s="5">
        <f>SUMIFS(Data!$A:$A, Data!$I:$I,$A57,Data!$C:$C,AA$1,Data!$D:$D,AA$2) + SUMIFS(Data!$A:$A, Data!$J:$J,$A57,Data!$C:$C,AA$1,Data!$D:$D,AA$2)</f>
        <v>0</v>
      </c>
      <c r="AB57" s="5">
        <f>SUMIFS(Data!$A:$A, Data!$I:$I,$A57,Data!$C:$C,AB$1,Data!$D:$D,AB$2) + SUMIFS(Data!$A:$A, Data!$J:$J,$A57,Data!$C:$C,AB$1,Data!$D:$D,AB$2)</f>
        <v>0</v>
      </c>
      <c r="AC57" s="5">
        <f>SUMIFS(Data!$A:$A, Data!$I:$I,$A57,Data!$C:$C,AC$1,Data!$D:$D,AC$2) + SUMIFS(Data!$A:$A, Data!$J:$J,$A57,Data!$C:$C,AC$1,Data!$D:$D,AC$2)</f>
        <v>0</v>
      </c>
      <c r="AD57" s="5">
        <f>SUMIFS(Data!$A:$A, Data!$I:$I,$A57,Data!$C:$C,AD$1,Data!$D:$D,AD$2) + SUMIFS(Data!$A:$A, Data!$J:$J,$A57,Data!$C:$C,AD$1,Data!$D:$D,AD$2)</f>
        <v>0</v>
      </c>
      <c r="AE57" s="5">
        <f>SUMIFS(Data!$A:$A, Data!$I:$I,$A57,Data!$C:$C,AE$1,Data!$D:$D,AE$2) + SUMIFS(Data!$A:$A, Data!$J:$J,$A57,Data!$C:$C,AE$1,Data!$D:$D,AE$2)</f>
        <v>0</v>
      </c>
      <c r="AF57" s="5">
        <f>SUMIFS(Data!$A:$A, Data!$I:$I,$A57,Data!$C:$C,AF$1,Data!$D:$D,AF$2) + SUMIFS(Data!$A:$A, Data!$J:$J,$A57,Data!$C:$C,AF$1,Data!$D:$D,AF$2)</f>
        <v>0</v>
      </c>
      <c r="AG57" s="5">
        <f>SUMIFS(Data!$A:$A, Data!$I:$I,$A57,Data!$C:$C,AG$1,Data!$D:$D,AG$2) + SUMIFS(Data!$A:$A, Data!$J:$J,$A57,Data!$C:$C,AG$1,Data!$D:$D,AG$2)</f>
        <v>0</v>
      </c>
      <c r="AH57" s="5">
        <f>SUMIFS(Data!$A:$A, Data!$I:$I,$A57,Data!$C:$C,AH$1,Data!$D:$D,AH$2) + SUMIFS(Data!$A:$A, Data!$J:$J,$A57,Data!$C:$C,AH$1,Data!$D:$D,AH$2)</f>
        <v>0</v>
      </c>
      <c r="AI57" s="5">
        <f>SUMIFS(Data!$A:$A, Data!$I:$I,$A57,Data!$C:$C,AI$1,Data!$D:$D,AI$2) + SUMIFS(Data!$A:$A, Data!$J:$J,$A57,Data!$C:$C,AI$1,Data!$D:$D,AI$2)</f>
        <v>0</v>
      </c>
      <c r="AJ57" s="5">
        <f>SUMIFS(Data!$A:$A, Data!$I:$I,$A57,Data!$C:$C,AJ$1,Data!$D:$D,AJ$2) + SUMIFS(Data!$A:$A, Data!$J:$J,$A57,Data!$C:$C,AJ$1,Data!$D:$D,AJ$2)</f>
        <v>0</v>
      </c>
      <c r="AK57" s="5">
        <f>SUMIFS(Data!$A:$A, Data!$I:$I,$A57,Data!$C:$C,AK$1,Data!$D:$D,AK$2) + SUMIFS(Data!$A:$A, Data!$J:$J,$A57,Data!$C:$C,AK$1,Data!$D:$D,AK$2)</f>
        <v>0</v>
      </c>
      <c r="AL57" s="5">
        <f>SUMIFS(Data!$A:$A, Data!$I:$I,$A57,Data!$C:$C,AL$1,Data!$D:$D,AL$2) + SUMIFS(Data!$A:$A, Data!$J:$J,$A57,Data!$C:$C,AL$1,Data!$D:$D,AL$2)</f>
        <v>0</v>
      </c>
      <c r="AM57" s="5">
        <f>SUMIFS(Data!$A:$A, Data!$I:$I,$A57,Data!$C:$C,AM$1,Data!$D:$D,AM$2) + SUMIFS(Data!$A:$A, Data!$J:$J,$A57,Data!$C:$C,AM$1,Data!$D:$D,AM$2)</f>
        <v>0</v>
      </c>
      <c r="AN57" s="5">
        <f>SUMIFS(Data!$A:$A, Data!$I:$I,$A57,Data!$C:$C,AN$1,Data!$D:$D,AN$2) + SUMIFS(Data!$A:$A, Data!$J:$J,$A57,Data!$C:$C,AN$1,Data!$D:$D,AN$2)</f>
        <v>0</v>
      </c>
      <c r="AO57" s="5">
        <f>SUMIFS(Data!$A:$A, Data!$I:$I,$A57,Data!$C:$C,AO$1,Data!$D:$D,AO$2) + SUMIFS(Data!$A:$A, Data!$J:$J,$A57,Data!$C:$C,AO$1,Data!$D:$D,AO$2)</f>
        <v>0</v>
      </c>
      <c r="AP57" s="5">
        <f>SUMIFS(Data!$A:$A, Data!$I:$I,$A57,Data!$C:$C,AP$1,Data!$D:$D,AP$2) + SUMIFS(Data!$A:$A, Data!$J:$J,$A57,Data!$C:$C,AP$1,Data!$D:$D,AP$2)</f>
        <v>0</v>
      </c>
      <c r="AQ57" s="5">
        <f>SUMIFS(Data!$A:$A, Data!$I:$I,$A57,Data!$C:$C,AQ$1,Data!$D:$D,AQ$2) + SUMIFS(Data!$A:$A, Data!$J:$J,$A57,Data!$C:$C,AQ$1,Data!$D:$D,AQ$2)</f>
        <v>0</v>
      </c>
      <c r="AR57" s="5">
        <f>SUMIFS(Data!$A:$A, Data!$I:$I,$A57,Data!$C:$C,AR$1,Data!$D:$D,AR$2) + SUMIFS(Data!$A:$A, Data!$J:$J,$A57,Data!$C:$C,AR$1,Data!$D:$D,AR$2)</f>
        <v>0</v>
      </c>
      <c r="AS57" s="5">
        <f>SUMIFS(Data!$A:$A, Data!$I:$I,$A57,Data!$C:$C,AS$1,Data!$D:$D,AS$2) + SUMIFS(Data!$A:$A, Data!$J:$J,$A57,Data!$C:$C,AS$1,Data!$D:$D,AS$2)</f>
        <v>0</v>
      </c>
      <c r="AT57" s="5">
        <f>SUMIFS(Data!$A:$A, Data!$I:$I,$A57,Data!$C:$C,AT$1,Data!$D:$D,AT$2) + SUMIFS(Data!$A:$A, Data!$J:$J,$A57,Data!$C:$C,AT$1,Data!$D:$D,AT$2)</f>
        <v>0</v>
      </c>
      <c r="AU57" s="5">
        <f>SUMIFS(Data!$A:$A, Data!$I:$I,$A57,Data!$C:$C,AU$1,Data!$D:$D,AU$2) + SUMIFS(Data!$A:$A, Data!$J:$J,$A57,Data!$C:$C,AU$1,Data!$D:$D,AU$2)</f>
        <v>0</v>
      </c>
      <c r="AV57" s="5">
        <f>SUMIFS(Data!$A:$A, Data!$I:$I,$A57,Data!$C:$C,AV$1,Data!$D:$D,AV$2) + SUMIFS(Data!$A:$A, Data!$J:$J,$A57,Data!$C:$C,AV$1,Data!$D:$D,AV$2)</f>
        <v>0</v>
      </c>
      <c r="AW57" s="5">
        <f>SUMIFS(Data!$A:$A, Data!$I:$I,$A57,Data!$C:$C,AW$1,Data!$D:$D,AW$2) + SUMIFS(Data!$A:$A, Data!$J:$J,$A57,Data!$C:$C,AW$1,Data!$D:$D,AW$2)</f>
        <v>0</v>
      </c>
      <c r="AX57" s="5">
        <f>SUMIFS(Data!$A:$A, Data!$I:$I,$A57,Data!$C:$C,AX$1,Data!$D:$D,AX$2) + SUMIFS(Data!$A:$A, Data!$J:$J,$A57,Data!$C:$C,AX$1,Data!$D:$D,AX$2)</f>
        <v>0</v>
      </c>
      <c r="AY57" s="5">
        <f>SUMIFS(Data!$A:$A, Data!$I:$I,$A57,Data!$C:$C,AY$1,Data!$D:$D,AY$2) + SUMIFS(Data!$A:$A, Data!$J:$J,$A57,Data!$C:$C,AY$1,Data!$D:$D,AY$2)</f>
        <v>0</v>
      </c>
      <c r="AZ57" s="5">
        <f>SUMIFS(Data!$A:$A, Data!$I:$I,$A57,Data!$C:$C,AZ$1,Data!$D:$D,AZ$2) + SUMIFS(Data!$A:$A, Data!$J:$J,$A57,Data!$C:$C,AZ$1,Data!$D:$D,AZ$2)</f>
        <v>0</v>
      </c>
      <c r="BA57" s="5">
        <f>SUMIFS(Data!$A:$A, Data!$I:$I,$A57,Data!$C:$C,BA$1,Data!$D:$D,BA$2) + SUMIFS(Data!$A:$A, Data!$J:$J,$A57,Data!$C:$C,BA$1,Data!$D:$D,BA$2)</f>
        <v>0</v>
      </c>
      <c r="BB57" s="5">
        <f>SUMIFS(Data!$A:$A, Data!$I:$I,$A57,Data!$C:$C,BB$1,Data!$D:$D,BB$2) + SUMIFS(Data!$A:$A, Data!$J:$J,$A57,Data!$C:$C,BB$1,Data!$D:$D,BB$2)</f>
        <v>0</v>
      </c>
      <c r="BC57" s="5">
        <f>SUMIFS(Data!$A:$A, Data!$I:$I,$A57,Data!$C:$C,BC$1,Data!$D:$D,BC$2) + SUMIFS(Data!$A:$A, Data!$J:$J,$A57,Data!$C:$C,BC$1,Data!$D:$D,BC$2)</f>
        <v>0</v>
      </c>
      <c r="BD57" s="5">
        <f>SUMIFS(Data!$A:$A, Data!$I:$I,$A57,Data!$C:$C,BD$1,Data!$D:$D,BD$2) + SUMIFS(Data!$A:$A, Data!$J:$J,$A57,Data!$C:$C,BD$1,Data!$D:$D,BD$2)</f>
        <v>0</v>
      </c>
      <c r="BE57" s="5">
        <f>SUMIFS(Data!$A:$A, Data!$I:$I,$A57,Data!$C:$C,BE$1,Data!$D:$D,BE$2) + SUMIFS(Data!$A:$A, Data!$J:$J,$A57,Data!$C:$C,BE$1,Data!$D:$D,BE$2)</f>
        <v>0</v>
      </c>
      <c r="BF57" s="5">
        <f>SUMIFS(Data!$A:$A, Data!$I:$I,$A57,Data!$C:$C,BF$1,Data!$D:$D,BF$2) + SUMIFS(Data!$A:$A, Data!$J:$J,$A57,Data!$C:$C,BF$1,Data!$D:$D,BF$2)</f>
        <v>0</v>
      </c>
      <c r="BG57" s="5">
        <f>SUMIFS(Data!$A:$A, Data!$I:$I,$A57,Data!$C:$C,BG$1,Data!$D:$D,BG$2) + SUMIFS(Data!$A:$A, Data!$J:$J,$A57,Data!$C:$C,BG$1,Data!$D:$D,BG$2)</f>
        <v>0</v>
      </c>
      <c r="BH57" s="5">
        <f>SUMIFS(Data!$A:$A, Data!$I:$I,$A57,Data!$C:$C,BH$1,Data!$D:$D,BH$2) + SUMIFS(Data!$A:$A, Data!$J:$J,$A57,Data!$C:$C,BH$1,Data!$D:$D,BH$2)</f>
        <v>0</v>
      </c>
      <c r="BI57" s="5">
        <f>SUMIFS(Data!$A:$A, Data!$I:$I,$A57,Data!$C:$C,BI$1,Data!$D:$D,BI$2) + SUMIFS(Data!$A:$A, Data!$J:$J,$A57,Data!$C:$C,BI$1,Data!$D:$D,BI$2)</f>
        <v>0</v>
      </c>
      <c r="BJ57" s="5">
        <f>SUMIFS(Data!$A:$A, Data!$I:$I,$A57,Data!$C:$C,BJ$1,Data!$D:$D,BJ$2) + SUMIFS(Data!$A:$A, Data!$J:$J,$A57,Data!$C:$C,BJ$1,Data!$D:$D,BJ$2)</f>
        <v>0</v>
      </c>
      <c r="BK57" s="5">
        <f>SUMIFS(Data!$A:$A, Data!$I:$I,$A57,Data!$C:$C,BK$1,Data!$D:$D,BK$2) + SUMIFS(Data!$A:$A, Data!$J:$J,$A57,Data!$C:$C,BK$1,Data!$D:$D,BK$2)</f>
        <v>0</v>
      </c>
      <c r="BL57" s="5">
        <f>SUMIFS(Data!$A:$A, Data!$I:$I,$A57,Data!$C:$C,BL$1,Data!$D:$D,BL$2) + SUMIFS(Data!$A:$A, Data!$J:$J,$A57,Data!$C:$C,BL$1,Data!$D:$D,BL$2)</f>
        <v>0</v>
      </c>
      <c r="BM57" s="5">
        <f>SUMIFS(Data!$A:$A, Data!$I:$I,$A57,Data!$C:$C,BM$1,Data!$D:$D,BM$2) + SUMIFS(Data!$A:$A, Data!$J:$J,$A57,Data!$C:$C,BM$1,Data!$D:$D,BM$2)</f>
        <v>0</v>
      </c>
      <c r="BN57" s="5">
        <f>SUMIFS(Data!$A:$A, Data!$I:$I,$A57,Data!$C:$C,BN$1,Data!$D:$D,BN$2) + SUMIFS(Data!$A:$A, Data!$J:$J,$A57,Data!$C:$C,BN$1,Data!$D:$D,BN$2)</f>
        <v>0</v>
      </c>
      <c r="BO57" s="5">
        <f>SUMIFS(Data!$A:$A, Data!$I:$I,$A57,Data!$C:$C,BO$1,Data!$D:$D,BO$2) + SUMIFS(Data!$A:$A, Data!$J:$J,$A57,Data!$C:$C,BO$1,Data!$D:$D,BO$2)</f>
        <v>0</v>
      </c>
      <c r="BP57" s="5">
        <f>SUMIFS(Data!$A:$A, Data!$I:$I,$A57,Data!$C:$C,BP$1,Data!$D:$D,BP$2) + SUMIFS(Data!$A:$A, Data!$J:$J,$A57,Data!$C:$C,BP$1,Data!$D:$D,BP$2)</f>
        <v>0</v>
      </c>
      <c r="BQ57" s="5">
        <f>SUMIFS(Data!$A:$A, Data!$I:$I,$A57,Data!$C:$C,BQ$1,Data!$D:$D,BQ$2) + SUMIFS(Data!$A:$A, Data!$J:$J,$A57,Data!$C:$C,BQ$1,Data!$D:$D,BQ$2)</f>
        <v>0</v>
      </c>
      <c r="BR57" s="5">
        <f>SUMIFS(Data!$A:$A, Data!$I:$I,$A57,Data!$C:$C,BR$1,Data!$D:$D,BR$2) + SUMIFS(Data!$A:$A, Data!$J:$J,$A57,Data!$C:$C,BR$1,Data!$D:$D,BR$2)</f>
        <v>0</v>
      </c>
      <c r="BS57" s="5">
        <f>SUMIFS(Data!$A:$A, Data!$I:$I,$A57,Data!$C:$C,BS$1,Data!$D:$D,BS$2) + SUMIFS(Data!$A:$A, Data!$J:$J,$A57,Data!$C:$C,BS$1,Data!$D:$D,BS$2)</f>
        <v>0</v>
      </c>
      <c r="BT57" s="5">
        <f>SUMIFS(Data!$A:$A, Data!$I:$I,$A57,Data!$C:$C,BT$1,Data!$D:$D,BT$2) + SUMIFS(Data!$A:$A, Data!$J:$J,$A57,Data!$C:$C,BT$1,Data!$D:$D,BT$2)</f>
        <v>0</v>
      </c>
      <c r="BU57" s="5">
        <f>SUMIFS(Data!$A:$A, Data!$I:$I,$A57,Data!$C:$C,BU$1,Data!$D:$D,BU$2) + SUMIFS(Data!$A:$A, Data!$J:$J,$A57,Data!$C:$C,BU$1,Data!$D:$D,BU$2)</f>
        <v>0</v>
      </c>
      <c r="BV57" s="5">
        <f>SUMIFS(Data!$A:$A, Data!$I:$I,$A57,Data!$C:$C,BV$1,Data!$D:$D,BV$2) + SUMIFS(Data!$A:$A, Data!$J:$J,$A57,Data!$C:$C,BV$1,Data!$D:$D,BV$2)</f>
        <v>0</v>
      </c>
      <c r="BW57" s="5">
        <f>SUMIFS(Data!$A:$A, Data!$I:$I,$A57,Data!$C:$C,BW$1,Data!$D:$D,BW$2) + SUMIFS(Data!$A:$A, Data!$J:$J,$A57,Data!$C:$C,BW$1,Data!$D:$D,BW$2)</f>
        <v>0</v>
      </c>
      <c r="BX57" s="5">
        <f>SUMIFS(Data!$A:$A, Data!$I:$I,$A57,Data!$C:$C,BX$1,Data!$D:$D,BX$2) + SUMIFS(Data!$A:$A, Data!$J:$J,$A57,Data!$C:$C,BX$1,Data!$D:$D,BX$2)</f>
        <v>0</v>
      </c>
      <c r="BY57" s="5">
        <f>SUMIFS(Data!$A:$A, Data!$I:$I,$A57,Data!$C:$C,BY$1,Data!$D:$D,BY$2) + SUMIFS(Data!$A:$A, Data!$J:$J,$A57,Data!$C:$C,BY$1,Data!$D:$D,BY$2)</f>
        <v>0</v>
      </c>
      <c r="BZ57" s="5">
        <f>SUMIFS(Data!$A:$A, Data!$I:$I,$A57,Data!$C:$C,BZ$1,Data!$D:$D,BZ$2) + SUMIFS(Data!$A:$A, Data!$J:$J,$A57,Data!$C:$C,BZ$1,Data!$D:$D,BZ$2)</f>
        <v>0</v>
      </c>
      <c r="CA57" s="5">
        <f>SUMIFS(Data!$A:$A, Data!$I:$I,$A57,Data!$C:$C,CA$1,Data!$D:$D,CA$2) + SUMIFS(Data!$A:$A, Data!$J:$J,$A57,Data!$C:$C,CA$1,Data!$D:$D,CA$2)</f>
        <v>0</v>
      </c>
      <c r="CB57" s="5">
        <f>SUMIFS(Data!$A:$A, Data!$I:$I,$A57,Data!$C:$C,CB$1,Data!$D:$D,CB$2) + SUMIFS(Data!$A:$A, Data!$J:$J,$A57,Data!$C:$C,CB$1,Data!$D:$D,CB$2)</f>
        <v>0</v>
      </c>
      <c r="CC57" s="5">
        <f>SUMIFS(Data!$A:$A, Data!$I:$I,$A57,Data!$C:$C,CC$1,Data!$D:$D,CC$2) + SUMIFS(Data!$A:$A, Data!$J:$J,$A57,Data!$C:$C,CC$1,Data!$D:$D,CC$2)</f>
        <v>0</v>
      </c>
      <c r="CD57" s="5">
        <f>SUMIFS(Data!$A:$A, Data!$I:$I,$A57,Data!$C:$C,CD$1,Data!$D:$D,CD$2) + SUMIFS(Data!$A:$A, Data!$J:$J,$A57,Data!$C:$C,CD$1,Data!$D:$D,CD$2)</f>
        <v>0</v>
      </c>
      <c r="CE57" s="5">
        <f>SUMIFS(Data!$A:$A, Data!$I:$I,$A57,Data!$C:$C,CE$1,Data!$D:$D,CE$2) + SUMIFS(Data!$A:$A, Data!$J:$J,$A57,Data!$C:$C,CE$1,Data!$D:$D,CE$2)</f>
        <v>0</v>
      </c>
      <c r="CF57" s="5">
        <f>SUMIFS(Data!$A:$A, Data!$I:$I,$A57,Data!$C:$C,CF$1,Data!$D:$D,CF$2) + SUMIFS(Data!$A:$A, Data!$J:$J,$A57,Data!$C:$C,CF$1,Data!$D:$D,CF$2)</f>
        <v>0</v>
      </c>
      <c r="CG57" s="5">
        <f>SUMIFS(Data!$A:$A, Data!$I:$I,$A57,Data!$C:$C,CG$1,Data!$D:$D,CG$2) + SUMIFS(Data!$A:$A, Data!$J:$J,$A57,Data!$C:$C,CG$1,Data!$D:$D,CG$2)</f>
        <v>0</v>
      </c>
      <c r="CH57" s="5">
        <f>SUMIFS(Data!$A:$A, Data!$I:$I,$A57,Data!$C:$C,CH$1,Data!$D:$D,CH$2) + SUMIFS(Data!$A:$A, Data!$J:$J,$A57,Data!$C:$C,CH$1,Data!$D:$D,CH$2)</f>
        <v>0</v>
      </c>
      <c r="CI57" s="5">
        <f>SUMIFS(Data!$A:$A, Data!$I:$I,$A57,Data!$C:$C,CI$1,Data!$D:$D,CI$2) + SUMIFS(Data!$A:$A, Data!$J:$J,$A57,Data!$C:$C,CI$1,Data!$D:$D,CI$2)</f>
        <v>0</v>
      </c>
      <c r="CJ57" s="5">
        <f>SUMIFS(Data!$A:$A, Data!$I:$I,$A57,Data!$C:$C,CJ$1,Data!$D:$D,CJ$2) + SUMIFS(Data!$A:$A, Data!$J:$J,$A57,Data!$C:$C,CJ$1,Data!$D:$D,CJ$2)</f>
        <v>0</v>
      </c>
      <c r="CK57" s="5">
        <f>SUMIFS(Data!$A:$A, Data!$I:$I,$A57,Data!$C:$C,CK$1,Data!$D:$D,CK$2) + SUMIFS(Data!$A:$A, Data!$J:$J,$A57,Data!$C:$C,CK$1,Data!$D:$D,CK$2)</f>
        <v>0</v>
      </c>
      <c r="CL57" s="5">
        <f>SUMIFS(Data!$A:$A, Data!$I:$I,$A57,Data!$C:$C,CL$1,Data!$D:$D,CL$2) + SUMIFS(Data!$A:$A, Data!$J:$J,$A57,Data!$C:$C,CL$1,Data!$D:$D,CL$2)</f>
        <v>0</v>
      </c>
      <c r="CM57" s="5">
        <f>SUMIFS(Data!$A:$A, Data!$I:$I,$A57,Data!$C:$C,CM$1,Data!$D:$D,CM$2) + SUMIFS(Data!$A:$A, Data!$J:$J,$A57,Data!$C:$C,CM$1,Data!$D:$D,CM$2)</f>
        <v>0</v>
      </c>
      <c r="CN57" s="5">
        <f>SUMIFS(Data!$A:$A, Data!$I:$I,$A57,Data!$C:$C,CN$1,Data!$D:$D,CN$2) + SUMIFS(Data!$A:$A, Data!$J:$J,$A57,Data!$C:$C,CN$1,Data!$D:$D,CN$2)</f>
        <v>0</v>
      </c>
      <c r="CO57" s="5">
        <f>SUMIFS(Data!$A:$A, Data!$I:$I,$A57,Data!$C:$C,CO$1,Data!$D:$D,CO$2) + SUMIFS(Data!$A:$A, Data!$J:$J,$A57,Data!$C:$C,CO$1,Data!$D:$D,CO$2)</f>
        <v>0</v>
      </c>
      <c r="CP57" s="5">
        <f>SUMIFS(Data!$A:$A, Data!$I:$I,$A57,Data!$C:$C,CP$1,Data!$D:$D,CP$2) + SUMIFS(Data!$A:$A, Data!$J:$J,$A57,Data!$C:$C,CP$1,Data!$D:$D,CP$2)</f>
        <v>0</v>
      </c>
      <c r="CQ57" s="5">
        <f>SUMIFS(Data!$A:$A, Data!$I:$I,$A57,Data!$C:$C,CQ$1,Data!$D:$D,CQ$2) + SUMIFS(Data!$A:$A, Data!$J:$J,$A57,Data!$C:$C,CQ$1,Data!$D:$D,CQ$2)</f>
        <v>0</v>
      </c>
      <c r="CR57" s="5">
        <f>SUMIFS(Data!$A:$A, Data!$I:$I,$A57,Data!$C:$C,CR$1,Data!$D:$D,CR$2) + SUMIFS(Data!$A:$A, Data!$J:$J,$A57,Data!$C:$C,CR$1,Data!$D:$D,CR$2)</f>
        <v>0</v>
      </c>
      <c r="CS57" s="5">
        <f>SUMIFS(Data!$A:$A, Data!$I:$I,$A57,Data!$C:$C,CS$1,Data!$D:$D,CS$2) + SUMIFS(Data!$A:$A, Data!$J:$J,$A57,Data!$C:$C,CS$1,Data!$D:$D,CS$2)</f>
        <v>0</v>
      </c>
      <c r="CT57" s="5">
        <f>SUMIFS(Data!$A:$A, Data!$I:$I,$A57,Data!$C:$C,CT$1,Data!$D:$D,CT$2) + SUMIFS(Data!$A:$A, Data!$J:$J,$A57,Data!$C:$C,CT$1,Data!$D:$D,CT$2)</f>
        <v>0</v>
      </c>
      <c r="CU57" s="5">
        <f>SUMIFS(Data!$A:$A, Data!$I:$I,$A57,Data!$C:$C,CU$1,Data!$D:$D,CU$2) + SUMIFS(Data!$A:$A, Data!$J:$J,$A57,Data!$C:$C,CU$1,Data!$D:$D,CU$2)</f>
        <v>0</v>
      </c>
      <c r="CV57" s="5">
        <f>SUMIFS(Data!$A:$A, Data!$I:$I,$A57,Data!$C:$C,CV$1,Data!$D:$D,CV$2) + SUMIFS(Data!$A:$A, Data!$J:$J,$A57,Data!$C:$C,CV$1,Data!$D:$D,CV$2)</f>
        <v>0</v>
      </c>
      <c r="CW57" s="5">
        <f t="shared" ref="CW57:CX57" si="56">SUMIF($B$2:$CV$2,CW$2, $B57:$CV57)</f>
        <v>0</v>
      </c>
      <c r="CX57" s="5">
        <f t="shared" si="56"/>
        <v>0</v>
      </c>
      <c r="CY57" s="5">
        <f t="shared" si="3"/>
        <v>0</v>
      </c>
    </row>
    <row r="58">
      <c r="A58" s="5" t="str">
        <f>Countries!A56</f>
        <v>KUW</v>
      </c>
      <c r="B58" s="5">
        <f>SUMIFS(Data!$A:$A, Data!$I:$I,$A58,Data!$C:$C,B$1,Data!$D:$D,B$2) + SUMIFS(Data!$A:$A, Data!$J:$J,$A58,Data!$C:$C,B$1,Data!$D:$D,B$2)</f>
        <v>0</v>
      </c>
      <c r="C58" s="5">
        <f>SUMIFS(Data!$A:$A, Data!$I:$I,$A58,Data!$C:$C,C$1,Data!$D:$D,C$2) + SUMIFS(Data!$A:$A, Data!$J:$J,$A58,Data!$C:$C,C$1,Data!$D:$D,C$2)</f>
        <v>0</v>
      </c>
      <c r="D58" s="5">
        <f>SUMIFS(Data!$A:$A, Data!$I:$I,$A58,Data!$C:$C,D$1,Data!$D:$D,D$2) + SUMIFS(Data!$A:$A, Data!$J:$J,$A58,Data!$C:$C,D$1,Data!$D:$D,D$2)</f>
        <v>0</v>
      </c>
      <c r="E58" s="5">
        <f>SUMIFS(Data!$A:$A, Data!$I:$I,$A58,Data!$C:$C,E$1,Data!$D:$D,E$2) + SUMIFS(Data!$A:$A, Data!$J:$J,$A58,Data!$C:$C,E$1,Data!$D:$D,E$2)</f>
        <v>0</v>
      </c>
      <c r="F58" s="5">
        <f>SUMIFS(Data!$A:$A, Data!$I:$I,$A58,Data!$C:$C,F$1,Data!$D:$D,F$2) + SUMIFS(Data!$A:$A, Data!$J:$J,$A58,Data!$C:$C,F$1,Data!$D:$D,F$2)</f>
        <v>0</v>
      </c>
      <c r="G58" s="5">
        <f>SUMIFS(Data!$A:$A, Data!$I:$I,$A58,Data!$C:$C,G$1,Data!$D:$D,G$2) + SUMIFS(Data!$A:$A, Data!$J:$J,$A58,Data!$C:$C,G$1,Data!$D:$D,G$2)</f>
        <v>0</v>
      </c>
      <c r="H58" s="5">
        <f>SUMIFS(Data!$A:$A, Data!$I:$I,$A58,Data!$C:$C,H$1,Data!$D:$D,H$2) + SUMIFS(Data!$A:$A, Data!$J:$J,$A58,Data!$C:$C,H$1,Data!$D:$D,H$2)</f>
        <v>0</v>
      </c>
      <c r="I58" s="5">
        <f>SUMIFS(Data!$A:$A, Data!$I:$I,$A58,Data!$C:$C,I$1,Data!$D:$D,I$2) + SUMIFS(Data!$A:$A, Data!$J:$J,$A58,Data!$C:$C,I$1,Data!$D:$D,I$2)</f>
        <v>0</v>
      </c>
      <c r="J58" s="5">
        <f>SUMIFS(Data!$A:$A, Data!$I:$I,$A58,Data!$C:$C,J$1,Data!$D:$D,J$2) + SUMIFS(Data!$A:$A, Data!$J:$J,$A58,Data!$C:$C,J$1,Data!$D:$D,J$2)</f>
        <v>0</v>
      </c>
      <c r="K58" s="5">
        <f>SUMIFS(Data!$A:$A, Data!$I:$I,$A58,Data!$C:$C,K$1,Data!$D:$D,K$2) + SUMIFS(Data!$A:$A, Data!$J:$J,$A58,Data!$C:$C,K$1,Data!$D:$D,K$2)</f>
        <v>0</v>
      </c>
      <c r="L58" s="5">
        <f>SUMIFS(Data!$A:$A, Data!$I:$I,$A58,Data!$C:$C,L$1,Data!$D:$D,L$2) + SUMIFS(Data!$A:$A, Data!$J:$J,$A58,Data!$C:$C,L$1,Data!$D:$D,L$2)</f>
        <v>0</v>
      </c>
      <c r="M58" s="5">
        <f>SUMIFS(Data!$A:$A, Data!$I:$I,$A58,Data!$C:$C,M$1,Data!$D:$D,M$2) + SUMIFS(Data!$A:$A, Data!$J:$J,$A58,Data!$C:$C,M$1,Data!$D:$D,M$2)</f>
        <v>0</v>
      </c>
      <c r="N58" s="5">
        <f>SUMIFS(Data!$A:$A, Data!$I:$I,$A58,Data!$C:$C,N$1,Data!$D:$D,N$2) + SUMIFS(Data!$A:$A, Data!$J:$J,$A58,Data!$C:$C,N$1,Data!$D:$D,N$2)</f>
        <v>0</v>
      </c>
      <c r="O58" s="5">
        <f>SUMIFS(Data!$A:$A, Data!$I:$I,$A58,Data!$C:$C,O$1,Data!$D:$D,O$2) + SUMIFS(Data!$A:$A, Data!$J:$J,$A58,Data!$C:$C,O$1,Data!$D:$D,O$2)</f>
        <v>0</v>
      </c>
      <c r="P58" s="5">
        <f>SUMIFS(Data!$A:$A, Data!$I:$I,$A58,Data!$C:$C,P$1,Data!$D:$D,P$2) + SUMIFS(Data!$A:$A, Data!$J:$J,$A58,Data!$C:$C,P$1,Data!$D:$D,P$2)</f>
        <v>0</v>
      </c>
      <c r="Q58" s="5">
        <f>SUMIFS(Data!$A:$A, Data!$I:$I,$A58,Data!$C:$C,Q$1,Data!$D:$D,Q$2) + SUMIFS(Data!$A:$A, Data!$J:$J,$A58,Data!$C:$C,Q$1,Data!$D:$D,Q$2)</f>
        <v>0</v>
      </c>
      <c r="R58" s="5">
        <f>SUMIFS(Data!$A:$A, Data!$I:$I,$A58,Data!$C:$C,R$1,Data!$D:$D,R$2) + SUMIFS(Data!$A:$A, Data!$J:$J,$A58,Data!$C:$C,R$1,Data!$D:$D,R$2)</f>
        <v>0</v>
      </c>
      <c r="S58" s="5">
        <f>SUMIFS(Data!$A:$A, Data!$I:$I,$A58,Data!$C:$C,S$1,Data!$D:$D,S$2) + SUMIFS(Data!$A:$A, Data!$J:$J,$A58,Data!$C:$C,S$1,Data!$D:$D,S$2)</f>
        <v>0</v>
      </c>
      <c r="T58" s="5">
        <f>SUMIFS(Data!$A:$A, Data!$I:$I,$A58,Data!$C:$C,T$1,Data!$D:$D,T$2) + SUMIFS(Data!$A:$A, Data!$J:$J,$A58,Data!$C:$C,T$1,Data!$D:$D,T$2)</f>
        <v>0</v>
      </c>
      <c r="U58" s="5">
        <f>SUMIFS(Data!$A:$A, Data!$I:$I,$A58,Data!$C:$C,U$1,Data!$D:$D,U$2) + SUMIFS(Data!$A:$A, Data!$J:$J,$A58,Data!$C:$C,U$1,Data!$D:$D,U$2)</f>
        <v>0</v>
      </c>
      <c r="V58" s="5">
        <f>SUMIFS(Data!$A:$A, Data!$I:$I,$A58,Data!$C:$C,V$1,Data!$D:$D,V$2) + SUMIFS(Data!$A:$A, Data!$J:$J,$A58,Data!$C:$C,V$1,Data!$D:$D,V$2)</f>
        <v>0</v>
      </c>
      <c r="W58" s="5">
        <f>SUMIFS(Data!$A:$A, Data!$I:$I,$A58,Data!$C:$C,W$1,Data!$D:$D,W$2) + SUMIFS(Data!$A:$A, Data!$J:$J,$A58,Data!$C:$C,W$1,Data!$D:$D,W$2)</f>
        <v>0</v>
      </c>
      <c r="X58" s="5">
        <f>SUMIFS(Data!$A:$A, Data!$I:$I,$A58,Data!$C:$C,X$1,Data!$D:$D,X$2) + SUMIFS(Data!$A:$A, Data!$J:$J,$A58,Data!$C:$C,X$1,Data!$D:$D,X$2)</f>
        <v>0</v>
      </c>
      <c r="Y58" s="5">
        <f>SUMIFS(Data!$A:$A, Data!$I:$I,$A58,Data!$C:$C,Y$1,Data!$D:$D,Y$2) + SUMIFS(Data!$A:$A, Data!$J:$J,$A58,Data!$C:$C,Y$1,Data!$D:$D,Y$2)</f>
        <v>0</v>
      </c>
      <c r="Z58" s="5">
        <f>SUMIFS(Data!$A:$A, Data!$I:$I,$A58,Data!$C:$C,Z$1,Data!$D:$D,Z$2) + SUMIFS(Data!$A:$A, Data!$J:$J,$A58,Data!$C:$C,Z$1,Data!$D:$D,Z$2)</f>
        <v>0</v>
      </c>
      <c r="AA58" s="5">
        <f>SUMIFS(Data!$A:$A, Data!$I:$I,$A58,Data!$C:$C,AA$1,Data!$D:$D,AA$2) + SUMIFS(Data!$A:$A, Data!$J:$J,$A58,Data!$C:$C,AA$1,Data!$D:$D,AA$2)</f>
        <v>0</v>
      </c>
      <c r="AB58" s="5">
        <f>SUMIFS(Data!$A:$A, Data!$I:$I,$A58,Data!$C:$C,AB$1,Data!$D:$D,AB$2) + SUMIFS(Data!$A:$A, Data!$J:$J,$A58,Data!$C:$C,AB$1,Data!$D:$D,AB$2)</f>
        <v>0</v>
      </c>
      <c r="AC58" s="5">
        <f>SUMIFS(Data!$A:$A, Data!$I:$I,$A58,Data!$C:$C,AC$1,Data!$D:$D,AC$2) + SUMIFS(Data!$A:$A, Data!$J:$J,$A58,Data!$C:$C,AC$1,Data!$D:$D,AC$2)</f>
        <v>0</v>
      </c>
      <c r="AD58" s="5">
        <f>SUMIFS(Data!$A:$A, Data!$I:$I,$A58,Data!$C:$C,AD$1,Data!$D:$D,AD$2) + SUMIFS(Data!$A:$A, Data!$J:$J,$A58,Data!$C:$C,AD$1,Data!$D:$D,AD$2)</f>
        <v>0</v>
      </c>
      <c r="AE58" s="5">
        <f>SUMIFS(Data!$A:$A, Data!$I:$I,$A58,Data!$C:$C,AE$1,Data!$D:$D,AE$2) + SUMIFS(Data!$A:$A, Data!$J:$J,$A58,Data!$C:$C,AE$1,Data!$D:$D,AE$2)</f>
        <v>0</v>
      </c>
      <c r="AF58" s="5">
        <f>SUMIFS(Data!$A:$A, Data!$I:$I,$A58,Data!$C:$C,AF$1,Data!$D:$D,AF$2) + SUMIFS(Data!$A:$A, Data!$J:$J,$A58,Data!$C:$C,AF$1,Data!$D:$D,AF$2)</f>
        <v>0</v>
      </c>
      <c r="AG58" s="5">
        <f>SUMIFS(Data!$A:$A, Data!$I:$I,$A58,Data!$C:$C,AG$1,Data!$D:$D,AG$2) + SUMIFS(Data!$A:$A, Data!$J:$J,$A58,Data!$C:$C,AG$1,Data!$D:$D,AG$2)</f>
        <v>0</v>
      </c>
      <c r="AH58" s="5">
        <f>SUMIFS(Data!$A:$A, Data!$I:$I,$A58,Data!$C:$C,AH$1,Data!$D:$D,AH$2) + SUMIFS(Data!$A:$A, Data!$J:$J,$A58,Data!$C:$C,AH$1,Data!$D:$D,AH$2)</f>
        <v>0</v>
      </c>
      <c r="AI58" s="5">
        <f>SUMIFS(Data!$A:$A, Data!$I:$I,$A58,Data!$C:$C,AI$1,Data!$D:$D,AI$2) + SUMIFS(Data!$A:$A, Data!$J:$J,$A58,Data!$C:$C,AI$1,Data!$D:$D,AI$2)</f>
        <v>0</v>
      </c>
      <c r="AJ58" s="5">
        <f>SUMIFS(Data!$A:$A, Data!$I:$I,$A58,Data!$C:$C,AJ$1,Data!$D:$D,AJ$2) + SUMIFS(Data!$A:$A, Data!$J:$J,$A58,Data!$C:$C,AJ$1,Data!$D:$D,AJ$2)</f>
        <v>0</v>
      </c>
      <c r="AK58" s="5">
        <f>SUMIFS(Data!$A:$A, Data!$I:$I,$A58,Data!$C:$C,AK$1,Data!$D:$D,AK$2) + SUMIFS(Data!$A:$A, Data!$J:$J,$A58,Data!$C:$C,AK$1,Data!$D:$D,AK$2)</f>
        <v>0</v>
      </c>
      <c r="AL58" s="5">
        <f>SUMIFS(Data!$A:$A, Data!$I:$I,$A58,Data!$C:$C,AL$1,Data!$D:$D,AL$2) + SUMIFS(Data!$A:$A, Data!$J:$J,$A58,Data!$C:$C,AL$1,Data!$D:$D,AL$2)</f>
        <v>0</v>
      </c>
      <c r="AM58" s="5">
        <f>SUMIFS(Data!$A:$A, Data!$I:$I,$A58,Data!$C:$C,AM$1,Data!$D:$D,AM$2) + SUMIFS(Data!$A:$A, Data!$J:$J,$A58,Data!$C:$C,AM$1,Data!$D:$D,AM$2)</f>
        <v>0</v>
      </c>
      <c r="AN58" s="5">
        <f>SUMIFS(Data!$A:$A, Data!$I:$I,$A58,Data!$C:$C,AN$1,Data!$D:$D,AN$2) + SUMIFS(Data!$A:$A, Data!$J:$J,$A58,Data!$C:$C,AN$1,Data!$D:$D,AN$2)</f>
        <v>0</v>
      </c>
      <c r="AO58" s="5">
        <f>SUMIFS(Data!$A:$A, Data!$I:$I,$A58,Data!$C:$C,AO$1,Data!$D:$D,AO$2) + SUMIFS(Data!$A:$A, Data!$J:$J,$A58,Data!$C:$C,AO$1,Data!$D:$D,AO$2)</f>
        <v>0</v>
      </c>
      <c r="AP58" s="5">
        <f>SUMIFS(Data!$A:$A, Data!$I:$I,$A58,Data!$C:$C,AP$1,Data!$D:$D,AP$2) + SUMIFS(Data!$A:$A, Data!$J:$J,$A58,Data!$C:$C,AP$1,Data!$D:$D,AP$2)</f>
        <v>0</v>
      </c>
      <c r="AQ58" s="5">
        <f>SUMIFS(Data!$A:$A, Data!$I:$I,$A58,Data!$C:$C,AQ$1,Data!$D:$D,AQ$2) + SUMIFS(Data!$A:$A, Data!$J:$J,$A58,Data!$C:$C,AQ$1,Data!$D:$D,AQ$2)</f>
        <v>0</v>
      </c>
      <c r="AR58" s="5">
        <f>SUMIFS(Data!$A:$A, Data!$I:$I,$A58,Data!$C:$C,AR$1,Data!$D:$D,AR$2) + SUMIFS(Data!$A:$A, Data!$J:$J,$A58,Data!$C:$C,AR$1,Data!$D:$D,AR$2)</f>
        <v>0</v>
      </c>
      <c r="AS58" s="5">
        <f>SUMIFS(Data!$A:$A, Data!$I:$I,$A58,Data!$C:$C,AS$1,Data!$D:$D,AS$2) + SUMIFS(Data!$A:$A, Data!$J:$J,$A58,Data!$C:$C,AS$1,Data!$D:$D,AS$2)</f>
        <v>0</v>
      </c>
      <c r="AT58" s="5">
        <f>SUMIFS(Data!$A:$A, Data!$I:$I,$A58,Data!$C:$C,AT$1,Data!$D:$D,AT$2) + SUMIFS(Data!$A:$A, Data!$J:$J,$A58,Data!$C:$C,AT$1,Data!$D:$D,AT$2)</f>
        <v>0</v>
      </c>
      <c r="AU58" s="5">
        <f>SUMIFS(Data!$A:$A, Data!$I:$I,$A58,Data!$C:$C,AU$1,Data!$D:$D,AU$2) + SUMIFS(Data!$A:$A, Data!$J:$J,$A58,Data!$C:$C,AU$1,Data!$D:$D,AU$2)</f>
        <v>0</v>
      </c>
      <c r="AV58" s="5">
        <f>SUMIFS(Data!$A:$A, Data!$I:$I,$A58,Data!$C:$C,AV$1,Data!$D:$D,AV$2) + SUMIFS(Data!$A:$A, Data!$J:$J,$A58,Data!$C:$C,AV$1,Data!$D:$D,AV$2)</f>
        <v>0</v>
      </c>
      <c r="AW58" s="5">
        <f>SUMIFS(Data!$A:$A, Data!$I:$I,$A58,Data!$C:$C,AW$1,Data!$D:$D,AW$2) + SUMIFS(Data!$A:$A, Data!$J:$J,$A58,Data!$C:$C,AW$1,Data!$D:$D,AW$2)</f>
        <v>0</v>
      </c>
      <c r="AX58" s="5">
        <f>SUMIFS(Data!$A:$A, Data!$I:$I,$A58,Data!$C:$C,AX$1,Data!$D:$D,AX$2) + SUMIFS(Data!$A:$A, Data!$J:$J,$A58,Data!$C:$C,AX$1,Data!$D:$D,AX$2)</f>
        <v>0</v>
      </c>
      <c r="AY58" s="5">
        <f>SUMIFS(Data!$A:$A, Data!$I:$I,$A58,Data!$C:$C,AY$1,Data!$D:$D,AY$2) + SUMIFS(Data!$A:$A, Data!$J:$J,$A58,Data!$C:$C,AY$1,Data!$D:$D,AY$2)</f>
        <v>0</v>
      </c>
      <c r="AZ58" s="5">
        <f>SUMIFS(Data!$A:$A, Data!$I:$I,$A58,Data!$C:$C,AZ$1,Data!$D:$D,AZ$2) + SUMIFS(Data!$A:$A, Data!$J:$J,$A58,Data!$C:$C,AZ$1,Data!$D:$D,AZ$2)</f>
        <v>0</v>
      </c>
      <c r="BA58" s="5">
        <f>SUMIFS(Data!$A:$A, Data!$I:$I,$A58,Data!$C:$C,BA$1,Data!$D:$D,BA$2) + SUMIFS(Data!$A:$A, Data!$J:$J,$A58,Data!$C:$C,BA$1,Data!$D:$D,BA$2)</f>
        <v>0</v>
      </c>
      <c r="BB58" s="5">
        <f>SUMIFS(Data!$A:$A, Data!$I:$I,$A58,Data!$C:$C,BB$1,Data!$D:$D,BB$2) + SUMIFS(Data!$A:$A, Data!$J:$J,$A58,Data!$C:$C,BB$1,Data!$D:$D,BB$2)</f>
        <v>0</v>
      </c>
      <c r="BC58" s="5">
        <f>SUMIFS(Data!$A:$A, Data!$I:$I,$A58,Data!$C:$C,BC$1,Data!$D:$D,BC$2) + SUMIFS(Data!$A:$A, Data!$J:$J,$A58,Data!$C:$C,BC$1,Data!$D:$D,BC$2)</f>
        <v>0</v>
      </c>
      <c r="BD58" s="5">
        <f>SUMIFS(Data!$A:$A, Data!$I:$I,$A58,Data!$C:$C,BD$1,Data!$D:$D,BD$2) + SUMIFS(Data!$A:$A, Data!$J:$J,$A58,Data!$C:$C,BD$1,Data!$D:$D,BD$2)</f>
        <v>0</v>
      </c>
      <c r="BE58" s="5">
        <f>SUMIFS(Data!$A:$A, Data!$I:$I,$A58,Data!$C:$C,BE$1,Data!$D:$D,BE$2) + SUMIFS(Data!$A:$A, Data!$J:$J,$A58,Data!$C:$C,BE$1,Data!$D:$D,BE$2)</f>
        <v>0</v>
      </c>
      <c r="BF58" s="5">
        <f>SUMIFS(Data!$A:$A, Data!$I:$I,$A58,Data!$C:$C,BF$1,Data!$D:$D,BF$2) + SUMIFS(Data!$A:$A, Data!$J:$J,$A58,Data!$C:$C,BF$1,Data!$D:$D,BF$2)</f>
        <v>0</v>
      </c>
      <c r="BG58" s="5">
        <f>SUMIFS(Data!$A:$A, Data!$I:$I,$A58,Data!$C:$C,BG$1,Data!$D:$D,BG$2) + SUMIFS(Data!$A:$A, Data!$J:$J,$A58,Data!$C:$C,BG$1,Data!$D:$D,BG$2)</f>
        <v>0</v>
      </c>
      <c r="BH58" s="5">
        <f>SUMIFS(Data!$A:$A, Data!$I:$I,$A58,Data!$C:$C,BH$1,Data!$D:$D,BH$2) + SUMIFS(Data!$A:$A, Data!$J:$J,$A58,Data!$C:$C,BH$1,Data!$D:$D,BH$2)</f>
        <v>0</v>
      </c>
      <c r="BI58" s="5">
        <f>SUMIFS(Data!$A:$A, Data!$I:$I,$A58,Data!$C:$C,BI$1,Data!$D:$D,BI$2) + SUMIFS(Data!$A:$A, Data!$J:$J,$A58,Data!$C:$C,BI$1,Data!$D:$D,BI$2)</f>
        <v>0</v>
      </c>
      <c r="BJ58" s="5">
        <f>SUMIFS(Data!$A:$A, Data!$I:$I,$A58,Data!$C:$C,BJ$1,Data!$D:$D,BJ$2) + SUMIFS(Data!$A:$A, Data!$J:$J,$A58,Data!$C:$C,BJ$1,Data!$D:$D,BJ$2)</f>
        <v>0</v>
      </c>
      <c r="BK58" s="5">
        <f>SUMIFS(Data!$A:$A, Data!$I:$I,$A58,Data!$C:$C,BK$1,Data!$D:$D,BK$2) + SUMIFS(Data!$A:$A, Data!$J:$J,$A58,Data!$C:$C,BK$1,Data!$D:$D,BK$2)</f>
        <v>0</v>
      </c>
      <c r="BL58" s="5">
        <f>SUMIFS(Data!$A:$A, Data!$I:$I,$A58,Data!$C:$C,BL$1,Data!$D:$D,BL$2) + SUMIFS(Data!$A:$A, Data!$J:$J,$A58,Data!$C:$C,BL$1,Data!$D:$D,BL$2)</f>
        <v>0</v>
      </c>
      <c r="BM58" s="5">
        <f>SUMIFS(Data!$A:$A, Data!$I:$I,$A58,Data!$C:$C,BM$1,Data!$D:$D,BM$2) + SUMIFS(Data!$A:$A, Data!$J:$J,$A58,Data!$C:$C,BM$1,Data!$D:$D,BM$2)</f>
        <v>0</v>
      </c>
      <c r="BN58" s="5">
        <f>SUMIFS(Data!$A:$A, Data!$I:$I,$A58,Data!$C:$C,BN$1,Data!$D:$D,BN$2) + SUMIFS(Data!$A:$A, Data!$J:$J,$A58,Data!$C:$C,BN$1,Data!$D:$D,BN$2)</f>
        <v>0</v>
      </c>
      <c r="BO58" s="5">
        <f>SUMIFS(Data!$A:$A, Data!$I:$I,$A58,Data!$C:$C,BO$1,Data!$D:$D,BO$2) + SUMIFS(Data!$A:$A, Data!$J:$J,$A58,Data!$C:$C,BO$1,Data!$D:$D,BO$2)</f>
        <v>0</v>
      </c>
      <c r="BP58" s="5">
        <f>SUMIFS(Data!$A:$A, Data!$I:$I,$A58,Data!$C:$C,BP$1,Data!$D:$D,BP$2) + SUMIFS(Data!$A:$A, Data!$J:$J,$A58,Data!$C:$C,BP$1,Data!$D:$D,BP$2)</f>
        <v>1</v>
      </c>
      <c r="BQ58" s="5">
        <f>SUMIFS(Data!$A:$A, Data!$I:$I,$A58,Data!$C:$C,BQ$1,Data!$D:$D,BQ$2) + SUMIFS(Data!$A:$A, Data!$J:$J,$A58,Data!$C:$C,BQ$1,Data!$D:$D,BQ$2)</f>
        <v>0</v>
      </c>
      <c r="BR58" s="5">
        <f>SUMIFS(Data!$A:$A, Data!$I:$I,$A58,Data!$C:$C,BR$1,Data!$D:$D,BR$2) + SUMIFS(Data!$A:$A, Data!$J:$J,$A58,Data!$C:$C,BR$1,Data!$D:$D,BR$2)</f>
        <v>0</v>
      </c>
      <c r="BS58" s="5">
        <f>SUMIFS(Data!$A:$A, Data!$I:$I,$A58,Data!$C:$C,BS$1,Data!$D:$D,BS$2) + SUMIFS(Data!$A:$A, Data!$J:$J,$A58,Data!$C:$C,BS$1,Data!$D:$D,BS$2)</f>
        <v>0</v>
      </c>
      <c r="BT58" s="5">
        <f>SUMIFS(Data!$A:$A, Data!$I:$I,$A58,Data!$C:$C,BT$1,Data!$D:$D,BT$2) + SUMIFS(Data!$A:$A, Data!$J:$J,$A58,Data!$C:$C,BT$1,Data!$D:$D,BT$2)</f>
        <v>0</v>
      </c>
      <c r="BU58" s="5">
        <f>SUMIFS(Data!$A:$A, Data!$I:$I,$A58,Data!$C:$C,BU$1,Data!$D:$D,BU$2) + SUMIFS(Data!$A:$A, Data!$J:$J,$A58,Data!$C:$C,BU$1,Data!$D:$D,BU$2)</f>
        <v>0</v>
      </c>
      <c r="BV58" s="5">
        <f>SUMIFS(Data!$A:$A, Data!$I:$I,$A58,Data!$C:$C,BV$1,Data!$D:$D,BV$2) + SUMIFS(Data!$A:$A, Data!$J:$J,$A58,Data!$C:$C,BV$1,Data!$D:$D,BV$2)</f>
        <v>0</v>
      </c>
      <c r="BW58" s="5">
        <f>SUMIFS(Data!$A:$A, Data!$I:$I,$A58,Data!$C:$C,BW$1,Data!$D:$D,BW$2) + SUMIFS(Data!$A:$A, Data!$J:$J,$A58,Data!$C:$C,BW$1,Data!$D:$D,BW$2)</f>
        <v>0</v>
      </c>
      <c r="BX58" s="5">
        <f>SUMIFS(Data!$A:$A, Data!$I:$I,$A58,Data!$C:$C,BX$1,Data!$D:$D,BX$2) + SUMIFS(Data!$A:$A, Data!$J:$J,$A58,Data!$C:$C,BX$1,Data!$D:$D,BX$2)</f>
        <v>0</v>
      </c>
      <c r="BY58" s="5">
        <f>SUMIFS(Data!$A:$A, Data!$I:$I,$A58,Data!$C:$C,BY$1,Data!$D:$D,BY$2) + SUMIFS(Data!$A:$A, Data!$J:$J,$A58,Data!$C:$C,BY$1,Data!$D:$D,BY$2)</f>
        <v>0</v>
      </c>
      <c r="BZ58" s="5">
        <f>SUMIFS(Data!$A:$A, Data!$I:$I,$A58,Data!$C:$C,BZ$1,Data!$D:$D,BZ$2) + SUMIFS(Data!$A:$A, Data!$J:$J,$A58,Data!$C:$C,BZ$1,Data!$D:$D,BZ$2)</f>
        <v>0</v>
      </c>
      <c r="CA58" s="5">
        <f>SUMIFS(Data!$A:$A, Data!$I:$I,$A58,Data!$C:$C,CA$1,Data!$D:$D,CA$2) + SUMIFS(Data!$A:$A, Data!$J:$J,$A58,Data!$C:$C,CA$1,Data!$D:$D,CA$2)</f>
        <v>0</v>
      </c>
      <c r="CB58" s="5">
        <f>SUMIFS(Data!$A:$A, Data!$I:$I,$A58,Data!$C:$C,CB$1,Data!$D:$D,CB$2) + SUMIFS(Data!$A:$A, Data!$J:$J,$A58,Data!$C:$C,CB$1,Data!$D:$D,CB$2)</f>
        <v>0</v>
      </c>
      <c r="CC58" s="5">
        <f>SUMIFS(Data!$A:$A, Data!$I:$I,$A58,Data!$C:$C,CC$1,Data!$D:$D,CC$2) + SUMIFS(Data!$A:$A, Data!$J:$J,$A58,Data!$C:$C,CC$1,Data!$D:$D,CC$2)</f>
        <v>0</v>
      </c>
      <c r="CD58" s="5">
        <f>SUMIFS(Data!$A:$A, Data!$I:$I,$A58,Data!$C:$C,CD$1,Data!$D:$D,CD$2) + SUMIFS(Data!$A:$A, Data!$J:$J,$A58,Data!$C:$C,CD$1,Data!$D:$D,CD$2)</f>
        <v>0</v>
      </c>
      <c r="CE58" s="5">
        <f>SUMIFS(Data!$A:$A, Data!$I:$I,$A58,Data!$C:$C,CE$1,Data!$D:$D,CE$2) + SUMIFS(Data!$A:$A, Data!$J:$J,$A58,Data!$C:$C,CE$1,Data!$D:$D,CE$2)</f>
        <v>0</v>
      </c>
      <c r="CF58" s="5">
        <f>SUMIFS(Data!$A:$A, Data!$I:$I,$A58,Data!$C:$C,CF$1,Data!$D:$D,CF$2) + SUMIFS(Data!$A:$A, Data!$J:$J,$A58,Data!$C:$C,CF$1,Data!$D:$D,CF$2)</f>
        <v>0</v>
      </c>
      <c r="CG58" s="5">
        <f>SUMIFS(Data!$A:$A, Data!$I:$I,$A58,Data!$C:$C,CG$1,Data!$D:$D,CG$2) + SUMIFS(Data!$A:$A, Data!$J:$J,$A58,Data!$C:$C,CG$1,Data!$D:$D,CG$2)</f>
        <v>0</v>
      </c>
      <c r="CH58" s="5">
        <f>SUMIFS(Data!$A:$A, Data!$I:$I,$A58,Data!$C:$C,CH$1,Data!$D:$D,CH$2) + SUMIFS(Data!$A:$A, Data!$J:$J,$A58,Data!$C:$C,CH$1,Data!$D:$D,CH$2)</f>
        <v>0</v>
      </c>
      <c r="CI58" s="5">
        <f>SUMIFS(Data!$A:$A, Data!$I:$I,$A58,Data!$C:$C,CI$1,Data!$D:$D,CI$2) + SUMIFS(Data!$A:$A, Data!$J:$J,$A58,Data!$C:$C,CI$1,Data!$D:$D,CI$2)</f>
        <v>0</v>
      </c>
      <c r="CJ58" s="5">
        <f>SUMIFS(Data!$A:$A, Data!$I:$I,$A58,Data!$C:$C,CJ$1,Data!$D:$D,CJ$2) + SUMIFS(Data!$A:$A, Data!$J:$J,$A58,Data!$C:$C,CJ$1,Data!$D:$D,CJ$2)</f>
        <v>0</v>
      </c>
      <c r="CK58" s="5">
        <f>SUMIFS(Data!$A:$A, Data!$I:$I,$A58,Data!$C:$C,CK$1,Data!$D:$D,CK$2) + SUMIFS(Data!$A:$A, Data!$J:$J,$A58,Data!$C:$C,CK$1,Data!$D:$D,CK$2)</f>
        <v>0</v>
      </c>
      <c r="CL58" s="5">
        <f>SUMIFS(Data!$A:$A, Data!$I:$I,$A58,Data!$C:$C,CL$1,Data!$D:$D,CL$2) + SUMIFS(Data!$A:$A, Data!$J:$J,$A58,Data!$C:$C,CL$1,Data!$D:$D,CL$2)</f>
        <v>0</v>
      </c>
      <c r="CM58" s="5">
        <f>SUMIFS(Data!$A:$A, Data!$I:$I,$A58,Data!$C:$C,CM$1,Data!$D:$D,CM$2) + SUMIFS(Data!$A:$A, Data!$J:$J,$A58,Data!$C:$C,CM$1,Data!$D:$D,CM$2)</f>
        <v>0</v>
      </c>
      <c r="CN58" s="5">
        <f>SUMIFS(Data!$A:$A, Data!$I:$I,$A58,Data!$C:$C,CN$1,Data!$D:$D,CN$2) + SUMIFS(Data!$A:$A, Data!$J:$J,$A58,Data!$C:$C,CN$1,Data!$D:$D,CN$2)</f>
        <v>0</v>
      </c>
      <c r="CO58" s="5">
        <f>SUMIFS(Data!$A:$A, Data!$I:$I,$A58,Data!$C:$C,CO$1,Data!$D:$D,CO$2) + SUMIFS(Data!$A:$A, Data!$J:$J,$A58,Data!$C:$C,CO$1,Data!$D:$D,CO$2)</f>
        <v>0</v>
      </c>
      <c r="CP58" s="5">
        <f>SUMIFS(Data!$A:$A, Data!$I:$I,$A58,Data!$C:$C,CP$1,Data!$D:$D,CP$2) + SUMIFS(Data!$A:$A, Data!$J:$J,$A58,Data!$C:$C,CP$1,Data!$D:$D,CP$2)</f>
        <v>0</v>
      </c>
      <c r="CQ58" s="5">
        <f>SUMIFS(Data!$A:$A, Data!$I:$I,$A58,Data!$C:$C,CQ$1,Data!$D:$D,CQ$2) + SUMIFS(Data!$A:$A, Data!$J:$J,$A58,Data!$C:$C,CQ$1,Data!$D:$D,CQ$2)</f>
        <v>0</v>
      </c>
      <c r="CR58" s="5">
        <f>SUMIFS(Data!$A:$A, Data!$I:$I,$A58,Data!$C:$C,CR$1,Data!$D:$D,CR$2) + SUMIFS(Data!$A:$A, Data!$J:$J,$A58,Data!$C:$C,CR$1,Data!$D:$D,CR$2)</f>
        <v>0</v>
      </c>
      <c r="CS58" s="5">
        <f>SUMIFS(Data!$A:$A, Data!$I:$I,$A58,Data!$C:$C,CS$1,Data!$D:$D,CS$2) + SUMIFS(Data!$A:$A, Data!$J:$J,$A58,Data!$C:$C,CS$1,Data!$D:$D,CS$2)</f>
        <v>0</v>
      </c>
      <c r="CT58" s="5">
        <f>SUMIFS(Data!$A:$A, Data!$I:$I,$A58,Data!$C:$C,CT$1,Data!$D:$D,CT$2) + SUMIFS(Data!$A:$A, Data!$J:$J,$A58,Data!$C:$C,CT$1,Data!$D:$D,CT$2)</f>
        <v>0</v>
      </c>
      <c r="CU58" s="5">
        <f>SUMIFS(Data!$A:$A, Data!$I:$I,$A58,Data!$C:$C,CU$1,Data!$D:$D,CU$2) + SUMIFS(Data!$A:$A, Data!$J:$J,$A58,Data!$C:$C,CU$1,Data!$D:$D,CU$2)</f>
        <v>0</v>
      </c>
      <c r="CV58" s="5">
        <f>SUMIFS(Data!$A:$A, Data!$I:$I,$A58,Data!$C:$C,CV$1,Data!$D:$D,CV$2) + SUMIFS(Data!$A:$A, Data!$J:$J,$A58,Data!$C:$C,CV$1,Data!$D:$D,CV$2)</f>
        <v>0</v>
      </c>
      <c r="CW58" s="5">
        <f t="shared" ref="CW58:CX58" si="57">SUMIF($B$2:$CV$2,CW$2, $B58:$CV58)</f>
        <v>1</v>
      </c>
      <c r="CX58" s="5">
        <f t="shared" si="57"/>
        <v>0</v>
      </c>
      <c r="CY58" s="5">
        <f t="shared" si="3"/>
        <v>1</v>
      </c>
    </row>
    <row r="59">
      <c r="A59" s="5" t="str">
        <f>Countries!A57</f>
        <v>LAT</v>
      </c>
      <c r="B59" s="5">
        <f>SUMIFS(Data!$A:$A, Data!$I:$I,$A59,Data!$C:$C,B$1,Data!$D:$D,B$2) + SUMIFS(Data!$A:$A, Data!$J:$J,$A59,Data!$C:$C,B$1,Data!$D:$D,B$2)</f>
        <v>0</v>
      </c>
      <c r="C59" s="5">
        <f>SUMIFS(Data!$A:$A, Data!$I:$I,$A59,Data!$C:$C,C$1,Data!$D:$D,C$2) + SUMIFS(Data!$A:$A, Data!$J:$J,$A59,Data!$C:$C,C$1,Data!$D:$D,C$2)</f>
        <v>0</v>
      </c>
      <c r="D59" s="5">
        <f>SUMIFS(Data!$A:$A, Data!$I:$I,$A59,Data!$C:$C,D$1,Data!$D:$D,D$2) + SUMIFS(Data!$A:$A, Data!$J:$J,$A59,Data!$C:$C,D$1,Data!$D:$D,D$2)</f>
        <v>0</v>
      </c>
      <c r="E59" s="5">
        <f>SUMIFS(Data!$A:$A, Data!$I:$I,$A59,Data!$C:$C,E$1,Data!$D:$D,E$2) + SUMIFS(Data!$A:$A, Data!$J:$J,$A59,Data!$C:$C,E$1,Data!$D:$D,E$2)</f>
        <v>0</v>
      </c>
      <c r="F59" s="5">
        <f>SUMIFS(Data!$A:$A, Data!$I:$I,$A59,Data!$C:$C,F$1,Data!$D:$D,F$2) + SUMIFS(Data!$A:$A, Data!$J:$J,$A59,Data!$C:$C,F$1,Data!$D:$D,F$2)</f>
        <v>0</v>
      </c>
      <c r="G59" s="5">
        <f>SUMIFS(Data!$A:$A, Data!$I:$I,$A59,Data!$C:$C,G$1,Data!$D:$D,G$2) + SUMIFS(Data!$A:$A, Data!$J:$J,$A59,Data!$C:$C,G$1,Data!$D:$D,G$2)</f>
        <v>0</v>
      </c>
      <c r="H59" s="5">
        <f>SUMIFS(Data!$A:$A, Data!$I:$I,$A59,Data!$C:$C,H$1,Data!$D:$D,H$2) + SUMIFS(Data!$A:$A, Data!$J:$J,$A59,Data!$C:$C,H$1,Data!$D:$D,H$2)</f>
        <v>0</v>
      </c>
      <c r="I59" s="5">
        <f>SUMIFS(Data!$A:$A, Data!$I:$I,$A59,Data!$C:$C,I$1,Data!$D:$D,I$2) + SUMIFS(Data!$A:$A, Data!$J:$J,$A59,Data!$C:$C,I$1,Data!$D:$D,I$2)</f>
        <v>0</v>
      </c>
      <c r="J59" s="5">
        <f>SUMIFS(Data!$A:$A, Data!$I:$I,$A59,Data!$C:$C,J$1,Data!$D:$D,J$2) + SUMIFS(Data!$A:$A, Data!$J:$J,$A59,Data!$C:$C,J$1,Data!$D:$D,J$2)</f>
        <v>0</v>
      </c>
      <c r="K59" s="5">
        <f>SUMIFS(Data!$A:$A, Data!$I:$I,$A59,Data!$C:$C,K$1,Data!$D:$D,K$2) + SUMIFS(Data!$A:$A, Data!$J:$J,$A59,Data!$C:$C,K$1,Data!$D:$D,K$2)</f>
        <v>0</v>
      </c>
      <c r="L59" s="5">
        <f>SUMIFS(Data!$A:$A, Data!$I:$I,$A59,Data!$C:$C,L$1,Data!$D:$D,L$2) + SUMIFS(Data!$A:$A, Data!$J:$J,$A59,Data!$C:$C,L$1,Data!$D:$D,L$2)</f>
        <v>0</v>
      </c>
      <c r="M59" s="5">
        <f>SUMIFS(Data!$A:$A, Data!$I:$I,$A59,Data!$C:$C,M$1,Data!$D:$D,M$2) + SUMIFS(Data!$A:$A, Data!$J:$J,$A59,Data!$C:$C,M$1,Data!$D:$D,M$2)</f>
        <v>0</v>
      </c>
      <c r="N59" s="5">
        <f>SUMIFS(Data!$A:$A, Data!$I:$I,$A59,Data!$C:$C,N$1,Data!$D:$D,N$2) + SUMIFS(Data!$A:$A, Data!$J:$J,$A59,Data!$C:$C,N$1,Data!$D:$D,N$2)</f>
        <v>0</v>
      </c>
      <c r="O59" s="5">
        <f>SUMIFS(Data!$A:$A, Data!$I:$I,$A59,Data!$C:$C,O$1,Data!$D:$D,O$2) + SUMIFS(Data!$A:$A, Data!$J:$J,$A59,Data!$C:$C,O$1,Data!$D:$D,O$2)</f>
        <v>0</v>
      </c>
      <c r="P59" s="5">
        <f>SUMIFS(Data!$A:$A, Data!$I:$I,$A59,Data!$C:$C,P$1,Data!$D:$D,P$2) + SUMIFS(Data!$A:$A, Data!$J:$J,$A59,Data!$C:$C,P$1,Data!$D:$D,P$2)</f>
        <v>0</v>
      </c>
      <c r="Q59" s="5">
        <f>SUMIFS(Data!$A:$A, Data!$I:$I,$A59,Data!$C:$C,Q$1,Data!$D:$D,Q$2) + SUMIFS(Data!$A:$A, Data!$J:$J,$A59,Data!$C:$C,Q$1,Data!$D:$D,Q$2)</f>
        <v>0</v>
      </c>
      <c r="R59" s="5">
        <f>SUMIFS(Data!$A:$A, Data!$I:$I,$A59,Data!$C:$C,R$1,Data!$D:$D,R$2) + SUMIFS(Data!$A:$A, Data!$J:$J,$A59,Data!$C:$C,R$1,Data!$D:$D,R$2)</f>
        <v>0</v>
      </c>
      <c r="S59" s="5">
        <f>SUMIFS(Data!$A:$A, Data!$I:$I,$A59,Data!$C:$C,S$1,Data!$D:$D,S$2) + SUMIFS(Data!$A:$A, Data!$J:$J,$A59,Data!$C:$C,S$1,Data!$D:$D,S$2)</f>
        <v>0</v>
      </c>
      <c r="T59" s="5">
        <f>SUMIFS(Data!$A:$A, Data!$I:$I,$A59,Data!$C:$C,T$1,Data!$D:$D,T$2) + SUMIFS(Data!$A:$A, Data!$J:$J,$A59,Data!$C:$C,T$1,Data!$D:$D,T$2)</f>
        <v>0</v>
      </c>
      <c r="U59" s="5">
        <f>SUMIFS(Data!$A:$A, Data!$I:$I,$A59,Data!$C:$C,U$1,Data!$D:$D,U$2) + SUMIFS(Data!$A:$A, Data!$J:$J,$A59,Data!$C:$C,U$1,Data!$D:$D,U$2)</f>
        <v>0</v>
      </c>
      <c r="V59" s="5">
        <f>SUMIFS(Data!$A:$A, Data!$I:$I,$A59,Data!$C:$C,V$1,Data!$D:$D,V$2) + SUMIFS(Data!$A:$A, Data!$J:$J,$A59,Data!$C:$C,V$1,Data!$D:$D,V$2)</f>
        <v>0</v>
      </c>
      <c r="W59" s="5">
        <f>SUMIFS(Data!$A:$A, Data!$I:$I,$A59,Data!$C:$C,W$1,Data!$D:$D,W$2) + SUMIFS(Data!$A:$A, Data!$J:$J,$A59,Data!$C:$C,W$1,Data!$D:$D,W$2)</f>
        <v>0</v>
      </c>
      <c r="X59" s="5">
        <f>SUMIFS(Data!$A:$A, Data!$I:$I,$A59,Data!$C:$C,X$1,Data!$D:$D,X$2) + SUMIFS(Data!$A:$A, Data!$J:$J,$A59,Data!$C:$C,X$1,Data!$D:$D,X$2)</f>
        <v>0</v>
      </c>
      <c r="Y59" s="5">
        <f>SUMIFS(Data!$A:$A, Data!$I:$I,$A59,Data!$C:$C,Y$1,Data!$D:$D,Y$2) + SUMIFS(Data!$A:$A, Data!$J:$J,$A59,Data!$C:$C,Y$1,Data!$D:$D,Y$2)</f>
        <v>0</v>
      </c>
      <c r="Z59" s="5">
        <f>SUMIFS(Data!$A:$A, Data!$I:$I,$A59,Data!$C:$C,Z$1,Data!$D:$D,Z$2) + SUMIFS(Data!$A:$A, Data!$J:$J,$A59,Data!$C:$C,Z$1,Data!$D:$D,Z$2)</f>
        <v>0</v>
      </c>
      <c r="AA59" s="5">
        <f>SUMIFS(Data!$A:$A, Data!$I:$I,$A59,Data!$C:$C,AA$1,Data!$D:$D,AA$2) + SUMIFS(Data!$A:$A, Data!$J:$J,$A59,Data!$C:$C,AA$1,Data!$D:$D,AA$2)</f>
        <v>0</v>
      </c>
      <c r="AB59" s="5">
        <f>SUMIFS(Data!$A:$A, Data!$I:$I,$A59,Data!$C:$C,AB$1,Data!$D:$D,AB$2) + SUMIFS(Data!$A:$A, Data!$J:$J,$A59,Data!$C:$C,AB$1,Data!$D:$D,AB$2)</f>
        <v>0</v>
      </c>
      <c r="AC59" s="5">
        <f>SUMIFS(Data!$A:$A, Data!$I:$I,$A59,Data!$C:$C,AC$1,Data!$D:$D,AC$2) + SUMIFS(Data!$A:$A, Data!$J:$J,$A59,Data!$C:$C,AC$1,Data!$D:$D,AC$2)</f>
        <v>0</v>
      </c>
      <c r="AD59" s="5">
        <f>SUMIFS(Data!$A:$A, Data!$I:$I,$A59,Data!$C:$C,AD$1,Data!$D:$D,AD$2) + SUMIFS(Data!$A:$A, Data!$J:$J,$A59,Data!$C:$C,AD$1,Data!$D:$D,AD$2)</f>
        <v>0</v>
      </c>
      <c r="AE59" s="5">
        <f>SUMIFS(Data!$A:$A, Data!$I:$I,$A59,Data!$C:$C,AE$1,Data!$D:$D,AE$2) + SUMIFS(Data!$A:$A, Data!$J:$J,$A59,Data!$C:$C,AE$1,Data!$D:$D,AE$2)</f>
        <v>0</v>
      </c>
      <c r="AF59" s="5">
        <f>SUMIFS(Data!$A:$A, Data!$I:$I,$A59,Data!$C:$C,AF$1,Data!$D:$D,AF$2) + SUMIFS(Data!$A:$A, Data!$J:$J,$A59,Data!$C:$C,AF$1,Data!$D:$D,AF$2)</f>
        <v>0</v>
      </c>
      <c r="AG59" s="5">
        <f>SUMIFS(Data!$A:$A, Data!$I:$I,$A59,Data!$C:$C,AG$1,Data!$D:$D,AG$2) + SUMIFS(Data!$A:$A, Data!$J:$J,$A59,Data!$C:$C,AG$1,Data!$D:$D,AG$2)</f>
        <v>0</v>
      </c>
      <c r="AH59" s="5">
        <f>SUMIFS(Data!$A:$A, Data!$I:$I,$A59,Data!$C:$C,AH$1,Data!$D:$D,AH$2) + SUMIFS(Data!$A:$A, Data!$J:$J,$A59,Data!$C:$C,AH$1,Data!$D:$D,AH$2)</f>
        <v>0</v>
      </c>
      <c r="AI59" s="5">
        <f>SUMIFS(Data!$A:$A, Data!$I:$I,$A59,Data!$C:$C,AI$1,Data!$D:$D,AI$2) + SUMIFS(Data!$A:$A, Data!$J:$J,$A59,Data!$C:$C,AI$1,Data!$D:$D,AI$2)</f>
        <v>0</v>
      </c>
      <c r="AJ59" s="5">
        <f>SUMIFS(Data!$A:$A, Data!$I:$I,$A59,Data!$C:$C,AJ$1,Data!$D:$D,AJ$2) + SUMIFS(Data!$A:$A, Data!$J:$J,$A59,Data!$C:$C,AJ$1,Data!$D:$D,AJ$2)</f>
        <v>0</v>
      </c>
      <c r="AK59" s="5">
        <f>SUMIFS(Data!$A:$A, Data!$I:$I,$A59,Data!$C:$C,AK$1,Data!$D:$D,AK$2) + SUMIFS(Data!$A:$A, Data!$J:$J,$A59,Data!$C:$C,AK$1,Data!$D:$D,AK$2)</f>
        <v>0</v>
      </c>
      <c r="AL59" s="5">
        <f>SUMIFS(Data!$A:$A, Data!$I:$I,$A59,Data!$C:$C,AL$1,Data!$D:$D,AL$2) + SUMIFS(Data!$A:$A, Data!$J:$J,$A59,Data!$C:$C,AL$1,Data!$D:$D,AL$2)</f>
        <v>0</v>
      </c>
      <c r="AM59" s="5">
        <f>SUMIFS(Data!$A:$A, Data!$I:$I,$A59,Data!$C:$C,AM$1,Data!$D:$D,AM$2) + SUMIFS(Data!$A:$A, Data!$J:$J,$A59,Data!$C:$C,AM$1,Data!$D:$D,AM$2)</f>
        <v>0</v>
      </c>
      <c r="AN59" s="5">
        <f>SUMIFS(Data!$A:$A, Data!$I:$I,$A59,Data!$C:$C,AN$1,Data!$D:$D,AN$2) + SUMIFS(Data!$A:$A, Data!$J:$J,$A59,Data!$C:$C,AN$1,Data!$D:$D,AN$2)</f>
        <v>0</v>
      </c>
      <c r="AO59" s="5">
        <f>SUMIFS(Data!$A:$A, Data!$I:$I,$A59,Data!$C:$C,AO$1,Data!$D:$D,AO$2) + SUMIFS(Data!$A:$A, Data!$J:$J,$A59,Data!$C:$C,AO$1,Data!$D:$D,AO$2)</f>
        <v>0</v>
      </c>
      <c r="AP59" s="5">
        <f>SUMIFS(Data!$A:$A, Data!$I:$I,$A59,Data!$C:$C,AP$1,Data!$D:$D,AP$2) + SUMIFS(Data!$A:$A, Data!$J:$J,$A59,Data!$C:$C,AP$1,Data!$D:$D,AP$2)</f>
        <v>0</v>
      </c>
      <c r="AQ59" s="5">
        <f>SUMIFS(Data!$A:$A, Data!$I:$I,$A59,Data!$C:$C,AQ$1,Data!$D:$D,AQ$2) + SUMIFS(Data!$A:$A, Data!$J:$J,$A59,Data!$C:$C,AQ$1,Data!$D:$D,AQ$2)</f>
        <v>0</v>
      </c>
      <c r="AR59" s="5">
        <f>SUMIFS(Data!$A:$A, Data!$I:$I,$A59,Data!$C:$C,AR$1,Data!$D:$D,AR$2) + SUMIFS(Data!$A:$A, Data!$J:$J,$A59,Data!$C:$C,AR$1,Data!$D:$D,AR$2)</f>
        <v>0</v>
      </c>
      <c r="AS59" s="5">
        <f>SUMIFS(Data!$A:$A, Data!$I:$I,$A59,Data!$C:$C,AS$1,Data!$D:$D,AS$2) + SUMIFS(Data!$A:$A, Data!$J:$J,$A59,Data!$C:$C,AS$1,Data!$D:$D,AS$2)</f>
        <v>0</v>
      </c>
      <c r="AT59" s="5">
        <f>SUMIFS(Data!$A:$A, Data!$I:$I,$A59,Data!$C:$C,AT$1,Data!$D:$D,AT$2) + SUMIFS(Data!$A:$A, Data!$J:$J,$A59,Data!$C:$C,AT$1,Data!$D:$D,AT$2)</f>
        <v>0</v>
      </c>
      <c r="AU59" s="5">
        <f>SUMIFS(Data!$A:$A, Data!$I:$I,$A59,Data!$C:$C,AU$1,Data!$D:$D,AU$2) + SUMIFS(Data!$A:$A, Data!$J:$J,$A59,Data!$C:$C,AU$1,Data!$D:$D,AU$2)</f>
        <v>0</v>
      </c>
      <c r="AV59" s="5">
        <f>SUMIFS(Data!$A:$A, Data!$I:$I,$A59,Data!$C:$C,AV$1,Data!$D:$D,AV$2) + SUMIFS(Data!$A:$A, Data!$J:$J,$A59,Data!$C:$C,AV$1,Data!$D:$D,AV$2)</f>
        <v>0</v>
      </c>
      <c r="AW59" s="5">
        <f>SUMIFS(Data!$A:$A, Data!$I:$I,$A59,Data!$C:$C,AW$1,Data!$D:$D,AW$2) + SUMIFS(Data!$A:$A, Data!$J:$J,$A59,Data!$C:$C,AW$1,Data!$D:$D,AW$2)</f>
        <v>0</v>
      </c>
      <c r="AX59" s="5">
        <f>SUMIFS(Data!$A:$A, Data!$I:$I,$A59,Data!$C:$C,AX$1,Data!$D:$D,AX$2) + SUMIFS(Data!$A:$A, Data!$J:$J,$A59,Data!$C:$C,AX$1,Data!$D:$D,AX$2)</f>
        <v>0</v>
      </c>
      <c r="AY59" s="5">
        <f>SUMIFS(Data!$A:$A, Data!$I:$I,$A59,Data!$C:$C,AY$1,Data!$D:$D,AY$2) + SUMIFS(Data!$A:$A, Data!$J:$J,$A59,Data!$C:$C,AY$1,Data!$D:$D,AY$2)</f>
        <v>0</v>
      </c>
      <c r="AZ59" s="5">
        <f>SUMIFS(Data!$A:$A, Data!$I:$I,$A59,Data!$C:$C,AZ$1,Data!$D:$D,AZ$2) + SUMIFS(Data!$A:$A, Data!$J:$J,$A59,Data!$C:$C,AZ$1,Data!$D:$D,AZ$2)</f>
        <v>0</v>
      </c>
      <c r="BA59" s="5">
        <f>SUMIFS(Data!$A:$A, Data!$I:$I,$A59,Data!$C:$C,BA$1,Data!$D:$D,BA$2) + SUMIFS(Data!$A:$A, Data!$J:$J,$A59,Data!$C:$C,BA$1,Data!$D:$D,BA$2)</f>
        <v>0</v>
      </c>
      <c r="BB59" s="5">
        <f>SUMIFS(Data!$A:$A, Data!$I:$I,$A59,Data!$C:$C,BB$1,Data!$D:$D,BB$2) + SUMIFS(Data!$A:$A, Data!$J:$J,$A59,Data!$C:$C,BB$1,Data!$D:$D,BB$2)</f>
        <v>0</v>
      </c>
      <c r="BC59" s="5">
        <f>SUMIFS(Data!$A:$A, Data!$I:$I,$A59,Data!$C:$C,BC$1,Data!$D:$D,BC$2) + SUMIFS(Data!$A:$A, Data!$J:$J,$A59,Data!$C:$C,BC$1,Data!$D:$D,BC$2)</f>
        <v>0</v>
      </c>
      <c r="BD59" s="5">
        <f>SUMIFS(Data!$A:$A, Data!$I:$I,$A59,Data!$C:$C,BD$1,Data!$D:$D,BD$2) + SUMIFS(Data!$A:$A, Data!$J:$J,$A59,Data!$C:$C,BD$1,Data!$D:$D,BD$2)</f>
        <v>0</v>
      </c>
      <c r="BE59" s="5">
        <f>SUMIFS(Data!$A:$A, Data!$I:$I,$A59,Data!$C:$C,BE$1,Data!$D:$D,BE$2) + SUMIFS(Data!$A:$A, Data!$J:$J,$A59,Data!$C:$C,BE$1,Data!$D:$D,BE$2)</f>
        <v>0</v>
      </c>
      <c r="BF59" s="5">
        <f>SUMIFS(Data!$A:$A, Data!$I:$I,$A59,Data!$C:$C,BF$1,Data!$D:$D,BF$2) + SUMIFS(Data!$A:$A, Data!$J:$J,$A59,Data!$C:$C,BF$1,Data!$D:$D,BF$2)</f>
        <v>0</v>
      </c>
      <c r="BG59" s="5">
        <f>SUMIFS(Data!$A:$A, Data!$I:$I,$A59,Data!$C:$C,BG$1,Data!$D:$D,BG$2) + SUMIFS(Data!$A:$A, Data!$J:$J,$A59,Data!$C:$C,BG$1,Data!$D:$D,BG$2)</f>
        <v>0</v>
      </c>
      <c r="BH59" s="5">
        <f>SUMIFS(Data!$A:$A, Data!$I:$I,$A59,Data!$C:$C,BH$1,Data!$D:$D,BH$2) + SUMIFS(Data!$A:$A, Data!$J:$J,$A59,Data!$C:$C,BH$1,Data!$D:$D,BH$2)</f>
        <v>0</v>
      </c>
      <c r="BI59" s="5">
        <f>SUMIFS(Data!$A:$A, Data!$I:$I,$A59,Data!$C:$C,BI$1,Data!$D:$D,BI$2) + SUMIFS(Data!$A:$A, Data!$J:$J,$A59,Data!$C:$C,BI$1,Data!$D:$D,BI$2)</f>
        <v>0</v>
      </c>
      <c r="BJ59" s="5">
        <f>SUMIFS(Data!$A:$A, Data!$I:$I,$A59,Data!$C:$C,BJ$1,Data!$D:$D,BJ$2) + SUMIFS(Data!$A:$A, Data!$J:$J,$A59,Data!$C:$C,BJ$1,Data!$D:$D,BJ$2)</f>
        <v>0</v>
      </c>
      <c r="BK59" s="5">
        <f>SUMIFS(Data!$A:$A, Data!$I:$I,$A59,Data!$C:$C,BK$1,Data!$D:$D,BK$2) + SUMIFS(Data!$A:$A, Data!$J:$J,$A59,Data!$C:$C,BK$1,Data!$D:$D,BK$2)</f>
        <v>0</v>
      </c>
      <c r="BL59" s="5">
        <f>SUMIFS(Data!$A:$A, Data!$I:$I,$A59,Data!$C:$C,BL$1,Data!$D:$D,BL$2) + SUMIFS(Data!$A:$A, Data!$J:$J,$A59,Data!$C:$C,BL$1,Data!$D:$D,BL$2)</f>
        <v>0</v>
      </c>
      <c r="BM59" s="5">
        <f>SUMIFS(Data!$A:$A, Data!$I:$I,$A59,Data!$C:$C,BM$1,Data!$D:$D,BM$2) + SUMIFS(Data!$A:$A, Data!$J:$J,$A59,Data!$C:$C,BM$1,Data!$D:$D,BM$2)</f>
        <v>0</v>
      </c>
      <c r="BN59" s="5">
        <f>SUMIFS(Data!$A:$A, Data!$I:$I,$A59,Data!$C:$C,BN$1,Data!$D:$D,BN$2) + SUMIFS(Data!$A:$A, Data!$J:$J,$A59,Data!$C:$C,BN$1,Data!$D:$D,BN$2)</f>
        <v>0</v>
      </c>
      <c r="BO59" s="5">
        <f>SUMIFS(Data!$A:$A, Data!$I:$I,$A59,Data!$C:$C,BO$1,Data!$D:$D,BO$2) + SUMIFS(Data!$A:$A, Data!$J:$J,$A59,Data!$C:$C,BO$1,Data!$D:$D,BO$2)</f>
        <v>0</v>
      </c>
      <c r="BP59" s="5">
        <f>SUMIFS(Data!$A:$A, Data!$I:$I,$A59,Data!$C:$C,BP$1,Data!$D:$D,BP$2) + SUMIFS(Data!$A:$A, Data!$J:$J,$A59,Data!$C:$C,BP$1,Data!$D:$D,BP$2)</f>
        <v>0</v>
      </c>
      <c r="BQ59" s="5">
        <f>SUMIFS(Data!$A:$A, Data!$I:$I,$A59,Data!$C:$C,BQ$1,Data!$D:$D,BQ$2) + SUMIFS(Data!$A:$A, Data!$J:$J,$A59,Data!$C:$C,BQ$1,Data!$D:$D,BQ$2)</f>
        <v>0</v>
      </c>
      <c r="BR59" s="5">
        <f>SUMIFS(Data!$A:$A, Data!$I:$I,$A59,Data!$C:$C,BR$1,Data!$D:$D,BR$2) + SUMIFS(Data!$A:$A, Data!$J:$J,$A59,Data!$C:$C,BR$1,Data!$D:$D,BR$2)</f>
        <v>0</v>
      </c>
      <c r="BS59" s="5">
        <f>SUMIFS(Data!$A:$A, Data!$I:$I,$A59,Data!$C:$C,BS$1,Data!$D:$D,BS$2) + SUMIFS(Data!$A:$A, Data!$J:$J,$A59,Data!$C:$C,BS$1,Data!$D:$D,BS$2)</f>
        <v>0</v>
      </c>
      <c r="BT59" s="5">
        <f>SUMIFS(Data!$A:$A, Data!$I:$I,$A59,Data!$C:$C,BT$1,Data!$D:$D,BT$2) + SUMIFS(Data!$A:$A, Data!$J:$J,$A59,Data!$C:$C,BT$1,Data!$D:$D,BT$2)</f>
        <v>0</v>
      </c>
      <c r="BU59" s="5">
        <f>SUMIFS(Data!$A:$A, Data!$I:$I,$A59,Data!$C:$C,BU$1,Data!$D:$D,BU$2) + SUMIFS(Data!$A:$A, Data!$J:$J,$A59,Data!$C:$C,BU$1,Data!$D:$D,BU$2)</f>
        <v>0</v>
      </c>
      <c r="BV59" s="5">
        <f>SUMIFS(Data!$A:$A, Data!$I:$I,$A59,Data!$C:$C,BV$1,Data!$D:$D,BV$2) + SUMIFS(Data!$A:$A, Data!$J:$J,$A59,Data!$C:$C,BV$1,Data!$D:$D,BV$2)</f>
        <v>0</v>
      </c>
      <c r="BW59" s="5">
        <f>SUMIFS(Data!$A:$A, Data!$I:$I,$A59,Data!$C:$C,BW$1,Data!$D:$D,BW$2) + SUMIFS(Data!$A:$A, Data!$J:$J,$A59,Data!$C:$C,BW$1,Data!$D:$D,BW$2)</f>
        <v>0</v>
      </c>
      <c r="BX59" s="5">
        <f>SUMIFS(Data!$A:$A, Data!$I:$I,$A59,Data!$C:$C,BX$1,Data!$D:$D,BX$2) + SUMIFS(Data!$A:$A, Data!$J:$J,$A59,Data!$C:$C,BX$1,Data!$D:$D,BX$2)</f>
        <v>0</v>
      </c>
      <c r="BY59" s="5">
        <f>SUMIFS(Data!$A:$A, Data!$I:$I,$A59,Data!$C:$C,BY$1,Data!$D:$D,BY$2) + SUMIFS(Data!$A:$A, Data!$J:$J,$A59,Data!$C:$C,BY$1,Data!$D:$D,BY$2)</f>
        <v>0</v>
      </c>
      <c r="BZ59" s="5">
        <f>SUMIFS(Data!$A:$A, Data!$I:$I,$A59,Data!$C:$C,BZ$1,Data!$D:$D,BZ$2) + SUMIFS(Data!$A:$A, Data!$J:$J,$A59,Data!$C:$C,BZ$1,Data!$D:$D,BZ$2)</f>
        <v>0</v>
      </c>
      <c r="CA59" s="5">
        <f>SUMIFS(Data!$A:$A, Data!$I:$I,$A59,Data!$C:$C,CA$1,Data!$D:$D,CA$2) + SUMIFS(Data!$A:$A, Data!$J:$J,$A59,Data!$C:$C,CA$1,Data!$D:$D,CA$2)</f>
        <v>0</v>
      </c>
      <c r="CB59" s="5">
        <f>SUMIFS(Data!$A:$A, Data!$I:$I,$A59,Data!$C:$C,CB$1,Data!$D:$D,CB$2) + SUMIFS(Data!$A:$A, Data!$J:$J,$A59,Data!$C:$C,CB$1,Data!$D:$D,CB$2)</f>
        <v>0</v>
      </c>
      <c r="CC59" s="5">
        <f>SUMIFS(Data!$A:$A, Data!$I:$I,$A59,Data!$C:$C,CC$1,Data!$D:$D,CC$2) + SUMIFS(Data!$A:$A, Data!$J:$J,$A59,Data!$C:$C,CC$1,Data!$D:$D,CC$2)</f>
        <v>0</v>
      </c>
      <c r="CD59" s="5">
        <f>SUMIFS(Data!$A:$A, Data!$I:$I,$A59,Data!$C:$C,CD$1,Data!$D:$D,CD$2) + SUMIFS(Data!$A:$A, Data!$J:$J,$A59,Data!$C:$C,CD$1,Data!$D:$D,CD$2)</f>
        <v>0</v>
      </c>
      <c r="CE59" s="5">
        <f>SUMIFS(Data!$A:$A, Data!$I:$I,$A59,Data!$C:$C,CE$1,Data!$D:$D,CE$2) + SUMIFS(Data!$A:$A, Data!$J:$J,$A59,Data!$C:$C,CE$1,Data!$D:$D,CE$2)</f>
        <v>0</v>
      </c>
      <c r="CF59" s="5">
        <f>SUMIFS(Data!$A:$A, Data!$I:$I,$A59,Data!$C:$C,CF$1,Data!$D:$D,CF$2) + SUMIFS(Data!$A:$A, Data!$J:$J,$A59,Data!$C:$C,CF$1,Data!$D:$D,CF$2)</f>
        <v>0</v>
      </c>
      <c r="CG59" s="5">
        <f>SUMIFS(Data!$A:$A, Data!$I:$I,$A59,Data!$C:$C,CG$1,Data!$D:$D,CG$2) + SUMIFS(Data!$A:$A, Data!$J:$J,$A59,Data!$C:$C,CG$1,Data!$D:$D,CG$2)</f>
        <v>0</v>
      </c>
      <c r="CH59" s="5">
        <f>SUMIFS(Data!$A:$A, Data!$I:$I,$A59,Data!$C:$C,CH$1,Data!$D:$D,CH$2) + SUMIFS(Data!$A:$A, Data!$J:$J,$A59,Data!$C:$C,CH$1,Data!$D:$D,CH$2)</f>
        <v>0</v>
      </c>
      <c r="CI59" s="5">
        <f>SUMIFS(Data!$A:$A, Data!$I:$I,$A59,Data!$C:$C,CI$1,Data!$D:$D,CI$2) + SUMIFS(Data!$A:$A, Data!$J:$J,$A59,Data!$C:$C,CI$1,Data!$D:$D,CI$2)</f>
        <v>0</v>
      </c>
      <c r="CJ59" s="5">
        <f>SUMIFS(Data!$A:$A, Data!$I:$I,$A59,Data!$C:$C,CJ$1,Data!$D:$D,CJ$2) + SUMIFS(Data!$A:$A, Data!$J:$J,$A59,Data!$C:$C,CJ$1,Data!$D:$D,CJ$2)</f>
        <v>0</v>
      </c>
      <c r="CK59" s="5">
        <f>SUMIFS(Data!$A:$A, Data!$I:$I,$A59,Data!$C:$C,CK$1,Data!$D:$D,CK$2) + SUMIFS(Data!$A:$A, Data!$J:$J,$A59,Data!$C:$C,CK$1,Data!$D:$D,CK$2)</f>
        <v>0</v>
      </c>
      <c r="CL59" s="5">
        <f>SUMIFS(Data!$A:$A, Data!$I:$I,$A59,Data!$C:$C,CL$1,Data!$D:$D,CL$2) + SUMIFS(Data!$A:$A, Data!$J:$J,$A59,Data!$C:$C,CL$1,Data!$D:$D,CL$2)</f>
        <v>0</v>
      </c>
      <c r="CM59" s="5">
        <f>SUMIFS(Data!$A:$A, Data!$I:$I,$A59,Data!$C:$C,CM$1,Data!$D:$D,CM$2) + SUMIFS(Data!$A:$A, Data!$J:$J,$A59,Data!$C:$C,CM$1,Data!$D:$D,CM$2)</f>
        <v>0</v>
      </c>
      <c r="CN59" s="5">
        <f>SUMIFS(Data!$A:$A, Data!$I:$I,$A59,Data!$C:$C,CN$1,Data!$D:$D,CN$2) + SUMIFS(Data!$A:$A, Data!$J:$J,$A59,Data!$C:$C,CN$1,Data!$D:$D,CN$2)</f>
        <v>0</v>
      </c>
      <c r="CO59" s="5">
        <f>SUMIFS(Data!$A:$A, Data!$I:$I,$A59,Data!$C:$C,CO$1,Data!$D:$D,CO$2) + SUMIFS(Data!$A:$A, Data!$J:$J,$A59,Data!$C:$C,CO$1,Data!$D:$D,CO$2)</f>
        <v>0</v>
      </c>
      <c r="CP59" s="5">
        <f>SUMIFS(Data!$A:$A, Data!$I:$I,$A59,Data!$C:$C,CP$1,Data!$D:$D,CP$2) + SUMIFS(Data!$A:$A, Data!$J:$J,$A59,Data!$C:$C,CP$1,Data!$D:$D,CP$2)</f>
        <v>0</v>
      </c>
      <c r="CQ59" s="5">
        <f>SUMIFS(Data!$A:$A, Data!$I:$I,$A59,Data!$C:$C,CQ$1,Data!$D:$D,CQ$2) + SUMIFS(Data!$A:$A, Data!$J:$J,$A59,Data!$C:$C,CQ$1,Data!$D:$D,CQ$2)</f>
        <v>0</v>
      </c>
      <c r="CR59" s="5">
        <f>SUMIFS(Data!$A:$A, Data!$I:$I,$A59,Data!$C:$C,CR$1,Data!$D:$D,CR$2) + SUMIFS(Data!$A:$A, Data!$J:$J,$A59,Data!$C:$C,CR$1,Data!$D:$D,CR$2)</f>
        <v>0</v>
      </c>
      <c r="CS59" s="5">
        <f>SUMIFS(Data!$A:$A, Data!$I:$I,$A59,Data!$C:$C,CS$1,Data!$D:$D,CS$2) + SUMIFS(Data!$A:$A, Data!$J:$J,$A59,Data!$C:$C,CS$1,Data!$D:$D,CS$2)</f>
        <v>1</v>
      </c>
      <c r="CT59" s="5">
        <f>SUMIFS(Data!$A:$A, Data!$I:$I,$A59,Data!$C:$C,CT$1,Data!$D:$D,CT$2) + SUMIFS(Data!$A:$A, Data!$J:$J,$A59,Data!$C:$C,CT$1,Data!$D:$D,CT$2)</f>
        <v>0</v>
      </c>
      <c r="CU59" s="5">
        <f>SUMIFS(Data!$A:$A, Data!$I:$I,$A59,Data!$C:$C,CU$1,Data!$D:$D,CU$2) + SUMIFS(Data!$A:$A, Data!$J:$J,$A59,Data!$C:$C,CU$1,Data!$D:$D,CU$2)</f>
        <v>0</v>
      </c>
      <c r="CV59" s="5">
        <f>SUMIFS(Data!$A:$A, Data!$I:$I,$A59,Data!$C:$C,CV$1,Data!$D:$D,CV$2) + SUMIFS(Data!$A:$A, Data!$J:$J,$A59,Data!$C:$C,CV$1,Data!$D:$D,CV$2)</f>
        <v>0</v>
      </c>
      <c r="CW59" s="5">
        <f t="shared" ref="CW59:CX59" si="58">SUMIF($B$2:$CV$2,CW$2, $B59:$CV59)</f>
        <v>1</v>
      </c>
      <c r="CX59" s="5">
        <f t="shared" si="58"/>
        <v>0</v>
      </c>
      <c r="CY59" s="5">
        <f t="shared" si="3"/>
        <v>1</v>
      </c>
    </row>
    <row r="60">
      <c r="A60" s="5" t="str">
        <f>Countries!A58</f>
        <v>LTU</v>
      </c>
      <c r="B60" s="5">
        <f>SUMIFS(Data!$A:$A, Data!$I:$I,$A60,Data!$C:$C,B$1,Data!$D:$D,B$2) + SUMIFS(Data!$A:$A, Data!$J:$J,$A60,Data!$C:$C,B$1,Data!$D:$D,B$2)</f>
        <v>0</v>
      </c>
      <c r="C60" s="5">
        <f>SUMIFS(Data!$A:$A, Data!$I:$I,$A60,Data!$C:$C,C$1,Data!$D:$D,C$2) + SUMIFS(Data!$A:$A, Data!$J:$J,$A60,Data!$C:$C,C$1,Data!$D:$D,C$2)</f>
        <v>0</v>
      </c>
      <c r="D60" s="5">
        <f>SUMIFS(Data!$A:$A, Data!$I:$I,$A60,Data!$C:$C,D$1,Data!$D:$D,D$2) + SUMIFS(Data!$A:$A, Data!$J:$J,$A60,Data!$C:$C,D$1,Data!$D:$D,D$2)</f>
        <v>0</v>
      </c>
      <c r="E60" s="5">
        <f>SUMIFS(Data!$A:$A, Data!$I:$I,$A60,Data!$C:$C,E$1,Data!$D:$D,E$2) + SUMIFS(Data!$A:$A, Data!$J:$J,$A60,Data!$C:$C,E$1,Data!$D:$D,E$2)</f>
        <v>0</v>
      </c>
      <c r="F60" s="5">
        <f>SUMIFS(Data!$A:$A, Data!$I:$I,$A60,Data!$C:$C,F$1,Data!$D:$D,F$2) + SUMIFS(Data!$A:$A, Data!$J:$J,$A60,Data!$C:$C,F$1,Data!$D:$D,F$2)</f>
        <v>0</v>
      </c>
      <c r="G60" s="5">
        <f>SUMIFS(Data!$A:$A, Data!$I:$I,$A60,Data!$C:$C,G$1,Data!$D:$D,G$2) + SUMIFS(Data!$A:$A, Data!$J:$J,$A60,Data!$C:$C,G$1,Data!$D:$D,G$2)</f>
        <v>0</v>
      </c>
      <c r="H60" s="5">
        <f>SUMIFS(Data!$A:$A, Data!$I:$I,$A60,Data!$C:$C,H$1,Data!$D:$D,H$2) + SUMIFS(Data!$A:$A, Data!$J:$J,$A60,Data!$C:$C,H$1,Data!$D:$D,H$2)</f>
        <v>0</v>
      </c>
      <c r="I60" s="5">
        <f>SUMIFS(Data!$A:$A, Data!$I:$I,$A60,Data!$C:$C,I$1,Data!$D:$D,I$2) + SUMIFS(Data!$A:$A, Data!$J:$J,$A60,Data!$C:$C,I$1,Data!$D:$D,I$2)</f>
        <v>0</v>
      </c>
      <c r="J60" s="5">
        <f>SUMIFS(Data!$A:$A, Data!$I:$I,$A60,Data!$C:$C,J$1,Data!$D:$D,J$2) + SUMIFS(Data!$A:$A, Data!$J:$J,$A60,Data!$C:$C,J$1,Data!$D:$D,J$2)</f>
        <v>0</v>
      </c>
      <c r="K60" s="5">
        <f>SUMIFS(Data!$A:$A, Data!$I:$I,$A60,Data!$C:$C,K$1,Data!$D:$D,K$2) + SUMIFS(Data!$A:$A, Data!$J:$J,$A60,Data!$C:$C,K$1,Data!$D:$D,K$2)</f>
        <v>0</v>
      </c>
      <c r="L60" s="5">
        <f>SUMIFS(Data!$A:$A, Data!$I:$I,$A60,Data!$C:$C,L$1,Data!$D:$D,L$2) + SUMIFS(Data!$A:$A, Data!$J:$J,$A60,Data!$C:$C,L$1,Data!$D:$D,L$2)</f>
        <v>0</v>
      </c>
      <c r="M60" s="5">
        <f>SUMIFS(Data!$A:$A, Data!$I:$I,$A60,Data!$C:$C,M$1,Data!$D:$D,M$2) + SUMIFS(Data!$A:$A, Data!$J:$J,$A60,Data!$C:$C,M$1,Data!$D:$D,M$2)</f>
        <v>0</v>
      </c>
      <c r="N60" s="5">
        <f>SUMIFS(Data!$A:$A, Data!$I:$I,$A60,Data!$C:$C,N$1,Data!$D:$D,N$2) + SUMIFS(Data!$A:$A, Data!$J:$J,$A60,Data!$C:$C,N$1,Data!$D:$D,N$2)</f>
        <v>0</v>
      </c>
      <c r="O60" s="5">
        <f>SUMIFS(Data!$A:$A, Data!$I:$I,$A60,Data!$C:$C,O$1,Data!$D:$D,O$2) + SUMIFS(Data!$A:$A, Data!$J:$J,$A60,Data!$C:$C,O$1,Data!$D:$D,O$2)</f>
        <v>0</v>
      </c>
      <c r="P60" s="5">
        <f>SUMIFS(Data!$A:$A, Data!$I:$I,$A60,Data!$C:$C,P$1,Data!$D:$D,P$2) + SUMIFS(Data!$A:$A, Data!$J:$J,$A60,Data!$C:$C,P$1,Data!$D:$D,P$2)</f>
        <v>0</v>
      </c>
      <c r="Q60" s="5">
        <f>SUMIFS(Data!$A:$A, Data!$I:$I,$A60,Data!$C:$C,Q$1,Data!$D:$D,Q$2) + SUMIFS(Data!$A:$A, Data!$J:$J,$A60,Data!$C:$C,Q$1,Data!$D:$D,Q$2)</f>
        <v>0</v>
      </c>
      <c r="R60" s="5">
        <f>SUMIFS(Data!$A:$A, Data!$I:$I,$A60,Data!$C:$C,R$1,Data!$D:$D,R$2) + SUMIFS(Data!$A:$A, Data!$J:$J,$A60,Data!$C:$C,R$1,Data!$D:$D,R$2)</f>
        <v>0</v>
      </c>
      <c r="S60" s="5">
        <f>SUMIFS(Data!$A:$A, Data!$I:$I,$A60,Data!$C:$C,S$1,Data!$D:$D,S$2) + SUMIFS(Data!$A:$A, Data!$J:$J,$A60,Data!$C:$C,S$1,Data!$D:$D,S$2)</f>
        <v>0</v>
      </c>
      <c r="T60" s="5">
        <f>SUMIFS(Data!$A:$A, Data!$I:$I,$A60,Data!$C:$C,T$1,Data!$D:$D,T$2) + SUMIFS(Data!$A:$A, Data!$J:$J,$A60,Data!$C:$C,T$1,Data!$D:$D,T$2)</f>
        <v>0</v>
      </c>
      <c r="U60" s="5">
        <f>SUMIFS(Data!$A:$A, Data!$I:$I,$A60,Data!$C:$C,U$1,Data!$D:$D,U$2) + SUMIFS(Data!$A:$A, Data!$J:$J,$A60,Data!$C:$C,U$1,Data!$D:$D,U$2)</f>
        <v>0</v>
      </c>
      <c r="V60" s="5">
        <f>SUMIFS(Data!$A:$A, Data!$I:$I,$A60,Data!$C:$C,V$1,Data!$D:$D,V$2) + SUMIFS(Data!$A:$A, Data!$J:$J,$A60,Data!$C:$C,V$1,Data!$D:$D,V$2)</f>
        <v>0</v>
      </c>
      <c r="W60" s="5">
        <f>SUMIFS(Data!$A:$A, Data!$I:$I,$A60,Data!$C:$C,W$1,Data!$D:$D,W$2) + SUMIFS(Data!$A:$A, Data!$J:$J,$A60,Data!$C:$C,W$1,Data!$D:$D,W$2)</f>
        <v>0</v>
      </c>
      <c r="X60" s="5">
        <f>SUMIFS(Data!$A:$A, Data!$I:$I,$A60,Data!$C:$C,X$1,Data!$D:$D,X$2) + SUMIFS(Data!$A:$A, Data!$J:$J,$A60,Data!$C:$C,X$1,Data!$D:$D,X$2)</f>
        <v>0</v>
      </c>
      <c r="Y60" s="5">
        <f>SUMIFS(Data!$A:$A, Data!$I:$I,$A60,Data!$C:$C,Y$1,Data!$D:$D,Y$2) + SUMIFS(Data!$A:$A, Data!$J:$J,$A60,Data!$C:$C,Y$1,Data!$D:$D,Y$2)</f>
        <v>0</v>
      </c>
      <c r="Z60" s="5">
        <f>SUMIFS(Data!$A:$A, Data!$I:$I,$A60,Data!$C:$C,Z$1,Data!$D:$D,Z$2) + SUMIFS(Data!$A:$A, Data!$J:$J,$A60,Data!$C:$C,Z$1,Data!$D:$D,Z$2)</f>
        <v>0</v>
      </c>
      <c r="AA60" s="5">
        <f>SUMIFS(Data!$A:$A, Data!$I:$I,$A60,Data!$C:$C,AA$1,Data!$D:$D,AA$2) + SUMIFS(Data!$A:$A, Data!$J:$J,$A60,Data!$C:$C,AA$1,Data!$D:$D,AA$2)</f>
        <v>0</v>
      </c>
      <c r="AB60" s="5">
        <f>SUMIFS(Data!$A:$A, Data!$I:$I,$A60,Data!$C:$C,AB$1,Data!$D:$D,AB$2) + SUMIFS(Data!$A:$A, Data!$J:$J,$A60,Data!$C:$C,AB$1,Data!$D:$D,AB$2)</f>
        <v>0</v>
      </c>
      <c r="AC60" s="5">
        <f>SUMIFS(Data!$A:$A, Data!$I:$I,$A60,Data!$C:$C,AC$1,Data!$D:$D,AC$2) + SUMIFS(Data!$A:$A, Data!$J:$J,$A60,Data!$C:$C,AC$1,Data!$D:$D,AC$2)</f>
        <v>0</v>
      </c>
      <c r="AD60" s="5">
        <f>SUMIFS(Data!$A:$A, Data!$I:$I,$A60,Data!$C:$C,AD$1,Data!$D:$D,AD$2) + SUMIFS(Data!$A:$A, Data!$J:$J,$A60,Data!$C:$C,AD$1,Data!$D:$D,AD$2)</f>
        <v>0</v>
      </c>
      <c r="AE60" s="5">
        <f>SUMIFS(Data!$A:$A, Data!$I:$I,$A60,Data!$C:$C,AE$1,Data!$D:$D,AE$2) + SUMIFS(Data!$A:$A, Data!$J:$J,$A60,Data!$C:$C,AE$1,Data!$D:$D,AE$2)</f>
        <v>0</v>
      </c>
      <c r="AF60" s="5">
        <f>SUMIFS(Data!$A:$A, Data!$I:$I,$A60,Data!$C:$C,AF$1,Data!$D:$D,AF$2) + SUMIFS(Data!$A:$A, Data!$J:$J,$A60,Data!$C:$C,AF$1,Data!$D:$D,AF$2)</f>
        <v>0</v>
      </c>
      <c r="AG60" s="5">
        <f>SUMIFS(Data!$A:$A, Data!$I:$I,$A60,Data!$C:$C,AG$1,Data!$D:$D,AG$2) + SUMIFS(Data!$A:$A, Data!$J:$J,$A60,Data!$C:$C,AG$1,Data!$D:$D,AG$2)</f>
        <v>0</v>
      </c>
      <c r="AH60" s="5">
        <f>SUMIFS(Data!$A:$A, Data!$I:$I,$A60,Data!$C:$C,AH$1,Data!$D:$D,AH$2) + SUMIFS(Data!$A:$A, Data!$J:$J,$A60,Data!$C:$C,AH$1,Data!$D:$D,AH$2)</f>
        <v>0</v>
      </c>
      <c r="AI60" s="5">
        <f>SUMIFS(Data!$A:$A, Data!$I:$I,$A60,Data!$C:$C,AI$1,Data!$D:$D,AI$2) + SUMIFS(Data!$A:$A, Data!$J:$J,$A60,Data!$C:$C,AI$1,Data!$D:$D,AI$2)</f>
        <v>0</v>
      </c>
      <c r="AJ60" s="5">
        <f>SUMIFS(Data!$A:$A, Data!$I:$I,$A60,Data!$C:$C,AJ$1,Data!$D:$D,AJ$2) + SUMIFS(Data!$A:$A, Data!$J:$J,$A60,Data!$C:$C,AJ$1,Data!$D:$D,AJ$2)</f>
        <v>0</v>
      </c>
      <c r="AK60" s="5">
        <f>SUMIFS(Data!$A:$A, Data!$I:$I,$A60,Data!$C:$C,AK$1,Data!$D:$D,AK$2) + SUMIFS(Data!$A:$A, Data!$J:$J,$A60,Data!$C:$C,AK$1,Data!$D:$D,AK$2)</f>
        <v>0</v>
      </c>
      <c r="AL60" s="5">
        <f>SUMIFS(Data!$A:$A, Data!$I:$I,$A60,Data!$C:$C,AL$1,Data!$D:$D,AL$2) + SUMIFS(Data!$A:$A, Data!$J:$J,$A60,Data!$C:$C,AL$1,Data!$D:$D,AL$2)</f>
        <v>0</v>
      </c>
      <c r="AM60" s="5">
        <f>SUMIFS(Data!$A:$A, Data!$I:$I,$A60,Data!$C:$C,AM$1,Data!$D:$D,AM$2) + SUMIFS(Data!$A:$A, Data!$J:$J,$A60,Data!$C:$C,AM$1,Data!$D:$D,AM$2)</f>
        <v>0</v>
      </c>
      <c r="AN60" s="5">
        <f>SUMIFS(Data!$A:$A, Data!$I:$I,$A60,Data!$C:$C,AN$1,Data!$D:$D,AN$2) + SUMIFS(Data!$A:$A, Data!$J:$J,$A60,Data!$C:$C,AN$1,Data!$D:$D,AN$2)</f>
        <v>0</v>
      </c>
      <c r="AO60" s="5">
        <f>SUMIFS(Data!$A:$A, Data!$I:$I,$A60,Data!$C:$C,AO$1,Data!$D:$D,AO$2) + SUMIFS(Data!$A:$A, Data!$J:$J,$A60,Data!$C:$C,AO$1,Data!$D:$D,AO$2)</f>
        <v>0</v>
      </c>
      <c r="AP60" s="5">
        <f>SUMIFS(Data!$A:$A, Data!$I:$I,$A60,Data!$C:$C,AP$1,Data!$D:$D,AP$2) + SUMIFS(Data!$A:$A, Data!$J:$J,$A60,Data!$C:$C,AP$1,Data!$D:$D,AP$2)</f>
        <v>0</v>
      </c>
      <c r="AQ60" s="5">
        <f>SUMIFS(Data!$A:$A, Data!$I:$I,$A60,Data!$C:$C,AQ$1,Data!$D:$D,AQ$2) + SUMIFS(Data!$A:$A, Data!$J:$J,$A60,Data!$C:$C,AQ$1,Data!$D:$D,AQ$2)</f>
        <v>0</v>
      </c>
      <c r="AR60" s="5">
        <f>SUMIFS(Data!$A:$A, Data!$I:$I,$A60,Data!$C:$C,AR$1,Data!$D:$D,AR$2) + SUMIFS(Data!$A:$A, Data!$J:$J,$A60,Data!$C:$C,AR$1,Data!$D:$D,AR$2)</f>
        <v>0</v>
      </c>
      <c r="AS60" s="5">
        <f>SUMIFS(Data!$A:$A, Data!$I:$I,$A60,Data!$C:$C,AS$1,Data!$D:$D,AS$2) + SUMIFS(Data!$A:$A, Data!$J:$J,$A60,Data!$C:$C,AS$1,Data!$D:$D,AS$2)</f>
        <v>0</v>
      </c>
      <c r="AT60" s="5">
        <f>SUMIFS(Data!$A:$A, Data!$I:$I,$A60,Data!$C:$C,AT$1,Data!$D:$D,AT$2) + SUMIFS(Data!$A:$A, Data!$J:$J,$A60,Data!$C:$C,AT$1,Data!$D:$D,AT$2)</f>
        <v>0</v>
      </c>
      <c r="AU60" s="5">
        <f>SUMIFS(Data!$A:$A, Data!$I:$I,$A60,Data!$C:$C,AU$1,Data!$D:$D,AU$2) + SUMIFS(Data!$A:$A, Data!$J:$J,$A60,Data!$C:$C,AU$1,Data!$D:$D,AU$2)</f>
        <v>0</v>
      </c>
      <c r="AV60" s="5">
        <f>SUMIFS(Data!$A:$A, Data!$I:$I,$A60,Data!$C:$C,AV$1,Data!$D:$D,AV$2) + SUMIFS(Data!$A:$A, Data!$J:$J,$A60,Data!$C:$C,AV$1,Data!$D:$D,AV$2)</f>
        <v>0</v>
      </c>
      <c r="AW60" s="5">
        <f>SUMIFS(Data!$A:$A, Data!$I:$I,$A60,Data!$C:$C,AW$1,Data!$D:$D,AW$2) + SUMIFS(Data!$A:$A, Data!$J:$J,$A60,Data!$C:$C,AW$1,Data!$D:$D,AW$2)</f>
        <v>0</v>
      </c>
      <c r="AX60" s="5">
        <f>SUMIFS(Data!$A:$A, Data!$I:$I,$A60,Data!$C:$C,AX$1,Data!$D:$D,AX$2) + SUMIFS(Data!$A:$A, Data!$J:$J,$A60,Data!$C:$C,AX$1,Data!$D:$D,AX$2)</f>
        <v>0</v>
      </c>
      <c r="AY60" s="5">
        <f>SUMIFS(Data!$A:$A, Data!$I:$I,$A60,Data!$C:$C,AY$1,Data!$D:$D,AY$2) + SUMIFS(Data!$A:$A, Data!$J:$J,$A60,Data!$C:$C,AY$1,Data!$D:$D,AY$2)</f>
        <v>0</v>
      </c>
      <c r="AZ60" s="5">
        <f>SUMIFS(Data!$A:$A, Data!$I:$I,$A60,Data!$C:$C,AZ$1,Data!$D:$D,AZ$2) + SUMIFS(Data!$A:$A, Data!$J:$J,$A60,Data!$C:$C,AZ$1,Data!$D:$D,AZ$2)</f>
        <v>0</v>
      </c>
      <c r="BA60" s="5">
        <f>SUMIFS(Data!$A:$A, Data!$I:$I,$A60,Data!$C:$C,BA$1,Data!$D:$D,BA$2) + SUMIFS(Data!$A:$A, Data!$J:$J,$A60,Data!$C:$C,BA$1,Data!$D:$D,BA$2)</f>
        <v>0</v>
      </c>
      <c r="BB60" s="5">
        <f>SUMIFS(Data!$A:$A, Data!$I:$I,$A60,Data!$C:$C,BB$1,Data!$D:$D,BB$2) + SUMIFS(Data!$A:$A, Data!$J:$J,$A60,Data!$C:$C,BB$1,Data!$D:$D,BB$2)</f>
        <v>0</v>
      </c>
      <c r="BC60" s="5">
        <f>SUMIFS(Data!$A:$A, Data!$I:$I,$A60,Data!$C:$C,BC$1,Data!$D:$D,BC$2) + SUMIFS(Data!$A:$A, Data!$J:$J,$A60,Data!$C:$C,BC$1,Data!$D:$D,BC$2)</f>
        <v>0</v>
      </c>
      <c r="BD60" s="5">
        <f>SUMIFS(Data!$A:$A, Data!$I:$I,$A60,Data!$C:$C,BD$1,Data!$D:$D,BD$2) + SUMIFS(Data!$A:$A, Data!$J:$J,$A60,Data!$C:$C,BD$1,Data!$D:$D,BD$2)</f>
        <v>0</v>
      </c>
      <c r="BE60" s="5">
        <f>SUMIFS(Data!$A:$A, Data!$I:$I,$A60,Data!$C:$C,BE$1,Data!$D:$D,BE$2) + SUMIFS(Data!$A:$A, Data!$J:$J,$A60,Data!$C:$C,BE$1,Data!$D:$D,BE$2)</f>
        <v>0</v>
      </c>
      <c r="BF60" s="5">
        <f>SUMIFS(Data!$A:$A, Data!$I:$I,$A60,Data!$C:$C,BF$1,Data!$D:$D,BF$2) + SUMIFS(Data!$A:$A, Data!$J:$J,$A60,Data!$C:$C,BF$1,Data!$D:$D,BF$2)</f>
        <v>0</v>
      </c>
      <c r="BG60" s="5">
        <f>SUMIFS(Data!$A:$A, Data!$I:$I,$A60,Data!$C:$C,BG$1,Data!$D:$D,BG$2) + SUMIFS(Data!$A:$A, Data!$J:$J,$A60,Data!$C:$C,BG$1,Data!$D:$D,BG$2)</f>
        <v>0</v>
      </c>
      <c r="BH60" s="5">
        <f>SUMIFS(Data!$A:$A, Data!$I:$I,$A60,Data!$C:$C,BH$1,Data!$D:$D,BH$2) + SUMIFS(Data!$A:$A, Data!$J:$J,$A60,Data!$C:$C,BH$1,Data!$D:$D,BH$2)</f>
        <v>0</v>
      </c>
      <c r="BI60" s="5">
        <f>SUMIFS(Data!$A:$A, Data!$I:$I,$A60,Data!$C:$C,BI$1,Data!$D:$D,BI$2) + SUMIFS(Data!$A:$A, Data!$J:$J,$A60,Data!$C:$C,BI$1,Data!$D:$D,BI$2)</f>
        <v>0</v>
      </c>
      <c r="BJ60" s="5">
        <f>SUMIFS(Data!$A:$A, Data!$I:$I,$A60,Data!$C:$C,BJ$1,Data!$D:$D,BJ$2) + SUMIFS(Data!$A:$A, Data!$J:$J,$A60,Data!$C:$C,BJ$1,Data!$D:$D,BJ$2)</f>
        <v>0</v>
      </c>
      <c r="BK60" s="5">
        <f>SUMIFS(Data!$A:$A, Data!$I:$I,$A60,Data!$C:$C,BK$1,Data!$D:$D,BK$2) + SUMIFS(Data!$A:$A, Data!$J:$J,$A60,Data!$C:$C,BK$1,Data!$D:$D,BK$2)</f>
        <v>0</v>
      </c>
      <c r="BL60" s="5">
        <f>SUMIFS(Data!$A:$A, Data!$I:$I,$A60,Data!$C:$C,BL$1,Data!$D:$D,BL$2) + SUMIFS(Data!$A:$A, Data!$J:$J,$A60,Data!$C:$C,BL$1,Data!$D:$D,BL$2)</f>
        <v>0</v>
      </c>
      <c r="BM60" s="5">
        <f>SUMIFS(Data!$A:$A, Data!$I:$I,$A60,Data!$C:$C,BM$1,Data!$D:$D,BM$2) + SUMIFS(Data!$A:$A, Data!$J:$J,$A60,Data!$C:$C,BM$1,Data!$D:$D,BM$2)</f>
        <v>0</v>
      </c>
      <c r="BN60" s="5">
        <f>SUMIFS(Data!$A:$A, Data!$I:$I,$A60,Data!$C:$C,BN$1,Data!$D:$D,BN$2) + SUMIFS(Data!$A:$A, Data!$J:$J,$A60,Data!$C:$C,BN$1,Data!$D:$D,BN$2)</f>
        <v>0</v>
      </c>
      <c r="BO60" s="5">
        <f>SUMIFS(Data!$A:$A, Data!$I:$I,$A60,Data!$C:$C,BO$1,Data!$D:$D,BO$2) + SUMIFS(Data!$A:$A, Data!$J:$J,$A60,Data!$C:$C,BO$1,Data!$D:$D,BO$2)</f>
        <v>0</v>
      </c>
      <c r="BP60" s="5">
        <f>SUMIFS(Data!$A:$A, Data!$I:$I,$A60,Data!$C:$C,BP$1,Data!$D:$D,BP$2) + SUMIFS(Data!$A:$A, Data!$J:$J,$A60,Data!$C:$C,BP$1,Data!$D:$D,BP$2)</f>
        <v>0</v>
      </c>
      <c r="BQ60" s="5">
        <f>SUMIFS(Data!$A:$A, Data!$I:$I,$A60,Data!$C:$C,BQ$1,Data!$D:$D,BQ$2) + SUMIFS(Data!$A:$A, Data!$J:$J,$A60,Data!$C:$C,BQ$1,Data!$D:$D,BQ$2)</f>
        <v>0</v>
      </c>
      <c r="BR60" s="5">
        <f>SUMIFS(Data!$A:$A, Data!$I:$I,$A60,Data!$C:$C,BR$1,Data!$D:$D,BR$2) + SUMIFS(Data!$A:$A, Data!$J:$J,$A60,Data!$C:$C,BR$1,Data!$D:$D,BR$2)</f>
        <v>0</v>
      </c>
      <c r="BS60" s="5">
        <f>SUMIFS(Data!$A:$A, Data!$I:$I,$A60,Data!$C:$C,BS$1,Data!$D:$D,BS$2) + SUMIFS(Data!$A:$A, Data!$J:$J,$A60,Data!$C:$C,BS$1,Data!$D:$D,BS$2)</f>
        <v>0</v>
      </c>
      <c r="BT60" s="5">
        <f>SUMIFS(Data!$A:$A, Data!$I:$I,$A60,Data!$C:$C,BT$1,Data!$D:$D,BT$2) + SUMIFS(Data!$A:$A, Data!$J:$J,$A60,Data!$C:$C,BT$1,Data!$D:$D,BT$2)</f>
        <v>0</v>
      </c>
      <c r="BU60" s="5">
        <f>SUMIFS(Data!$A:$A, Data!$I:$I,$A60,Data!$C:$C,BU$1,Data!$D:$D,BU$2) + SUMIFS(Data!$A:$A, Data!$J:$J,$A60,Data!$C:$C,BU$1,Data!$D:$D,BU$2)</f>
        <v>0</v>
      </c>
      <c r="BV60" s="5">
        <f>SUMIFS(Data!$A:$A, Data!$I:$I,$A60,Data!$C:$C,BV$1,Data!$D:$D,BV$2) + SUMIFS(Data!$A:$A, Data!$J:$J,$A60,Data!$C:$C,BV$1,Data!$D:$D,BV$2)</f>
        <v>0</v>
      </c>
      <c r="BW60" s="5">
        <f>SUMIFS(Data!$A:$A, Data!$I:$I,$A60,Data!$C:$C,BW$1,Data!$D:$D,BW$2) + SUMIFS(Data!$A:$A, Data!$J:$J,$A60,Data!$C:$C,BW$1,Data!$D:$D,BW$2)</f>
        <v>0</v>
      </c>
      <c r="BX60" s="5">
        <f>SUMIFS(Data!$A:$A, Data!$I:$I,$A60,Data!$C:$C,BX$1,Data!$D:$D,BX$2) + SUMIFS(Data!$A:$A, Data!$J:$J,$A60,Data!$C:$C,BX$1,Data!$D:$D,BX$2)</f>
        <v>0</v>
      </c>
      <c r="BY60" s="5">
        <f>SUMIFS(Data!$A:$A, Data!$I:$I,$A60,Data!$C:$C,BY$1,Data!$D:$D,BY$2) + SUMIFS(Data!$A:$A, Data!$J:$J,$A60,Data!$C:$C,BY$1,Data!$D:$D,BY$2)</f>
        <v>0</v>
      </c>
      <c r="BZ60" s="5">
        <f>SUMIFS(Data!$A:$A, Data!$I:$I,$A60,Data!$C:$C,BZ$1,Data!$D:$D,BZ$2) + SUMIFS(Data!$A:$A, Data!$J:$J,$A60,Data!$C:$C,BZ$1,Data!$D:$D,BZ$2)</f>
        <v>0</v>
      </c>
      <c r="CA60" s="5">
        <f>SUMIFS(Data!$A:$A, Data!$I:$I,$A60,Data!$C:$C,CA$1,Data!$D:$D,CA$2) + SUMIFS(Data!$A:$A, Data!$J:$J,$A60,Data!$C:$C,CA$1,Data!$D:$D,CA$2)</f>
        <v>0</v>
      </c>
      <c r="CB60" s="5">
        <f>SUMIFS(Data!$A:$A, Data!$I:$I,$A60,Data!$C:$C,CB$1,Data!$D:$D,CB$2) + SUMIFS(Data!$A:$A, Data!$J:$J,$A60,Data!$C:$C,CB$1,Data!$D:$D,CB$2)</f>
        <v>0</v>
      </c>
      <c r="CC60" s="5">
        <f>SUMIFS(Data!$A:$A, Data!$I:$I,$A60,Data!$C:$C,CC$1,Data!$D:$D,CC$2) + SUMIFS(Data!$A:$A, Data!$J:$J,$A60,Data!$C:$C,CC$1,Data!$D:$D,CC$2)</f>
        <v>0</v>
      </c>
      <c r="CD60" s="5">
        <f>SUMIFS(Data!$A:$A, Data!$I:$I,$A60,Data!$C:$C,CD$1,Data!$D:$D,CD$2) + SUMIFS(Data!$A:$A, Data!$J:$J,$A60,Data!$C:$C,CD$1,Data!$D:$D,CD$2)</f>
        <v>0</v>
      </c>
      <c r="CE60" s="5">
        <f>SUMIFS(Data!$A:$A, Data!$I:$I,$A60,Data!$C:$C,CE$1,Data!$D:$D,CE$2) + SUMIFS(Data!$A:$A, Data!$J:$J,$A60,Data!$C:$C,CE$1,Data!$D:$D,CE$2)</f>
        <v>0</v>
      </c>
      <c r="CF60" s="5">
        <f>SUMIFS(Data!$A:$A, Data!$I:$I,$A60,Data!$C:$C,CF$1,Data!$D:$D,CF$2) + SUMIFS(Data!$A:$A, Data!$J:$J,$A60,Data!$C:$C,CF$1,Data!$D:$D,CF$2)</f>
        <v>0</v>
      </c>
      <c r="CG60" s="5">
        <f>SUMIFS(Data!$A:$A, Data!$I:$I,$A60,Data!$C:$C,CG$1,Data!$D:$D,CG$2) + SUMIFS(Data!$A:$A, Data!$J:$J,$A60,Data!$C:$C,CG$1,Data!$D:$D,CG$2)</f>
        <v>0</v>
      </c>
      <c r="CH60" s="5">
        <f>SUMIFS(Data!$A:$A, Data!$I:$I,$A60,Data!$C:$C,CH$1,Data!$D:$D,CH$2) + SUMIFS(Data!$A:$A, Data!$J:$J,$A60,Data!$C:$C,CH$1,Data!$D:$D,CH$2)</f>
        <v>0</v>
      </c>
      <c r="CI60" s="5">
        <f>SUMIFS(Data!$A:$A, Data!$I:$I,$A60,Data!$C:$C,CI$1,Data!$D:$D,CI$2) + SUMIFS(Data!$A:$A, Data!$J:$J,$A60,Data!$C:$C,CI$1,Data!$D:$D,CI$2)</f>
        <v>0</v>
      </c>
      <c r="CJ60" s="5">
        <f>SUMIFS(Data!$A:$A, Data!$I:$I,$A60,Data!$C:$C,CJ$1,Data!$D:$D,CJ$2) + SUMIFS(Data!$A:$A, Data!$J:$J,$A60,Data!$C:$C,CJ$1,Data!$D:$D,CJ$2)</f>
        <v>0</v>
      </c>
      <c r="CK60" s="5">
        <f>SUMIFS(Data!$A:$A, Data!$I:$I,$A60,Data!$C:$C,CK$1,Data!$D:$D,CK$2) + SUMIFS(Data!$A:$A, Data!$J:$J,$A60,Data!$C:$C,CK$1,Data!$D:$D,CK$2)</f>
        <v>0</v>
      </c>
      <c r="CL60" s="5">
        <f>SUMIFS(Data!$A:$A, Data!$I:$I,$A60,Data!$C:$C,CL$1,Data!$D:$D,CL$2) + SUMIFS(Data!$A:$A, Data!$J:$J,$A60,Data!$C:$C,CL$1,Data!$D:$D,CL$2)</f>
        <v>0</v>
      </c>
      <c r="CM60" s="5">
        <f>SUMIFS(Data!$A:$A, Data!$I:$I,$A60,Data!$C:$C,CM$1,Data!$D:$D,CM$2) + SUMIFS(Data!$A:$A, Data!$J:$J,$A60,Data!$C:$C,CM$1,Data!$D:$D,CM$2)</f>
        <v>0</v>
      </c>
      <c r="CN60" s="5">
        <f>SUMIFS(Data!$A:$A, Data!$I:$I,$A60,Data!$C:$C,CN$1,Data!$D:$D,CN$2) + SUMIFS(Data!$A:$A, Data!$J:$J,$A60,Data!$C:$C,CN$1,Data!$D:$D,CN$2)</f>
        <v>0</v>
      </c>
      <c r="CO60" s="5">
        <f>SUMIFS(Data!$A:$A, Data!$I:$I,$A60,Data!$C:$C,CO$1,Data!$D:$D,CO$2) + SUMIFS(Data!$A:$A, Data!$J:$J,$A60,Data!$C:$C,CO$1,Data!$D:$D,CO$2)</f>
        <v>0</v>
      </c>
      <c r="CP60" s="5">
        <f>SUMIFS(Data!$A:$A, Data!$I:$I,$A60,Data!$C:$C,CP$1,Data!$D:$D,CP$2) + SUMIFS(Data!$A:$A, Data!$J:$J,$A60,Data!$C:$C,CP$1,Data!$D:$D,CP$2)</f>
        <v>0</v>
      </c>
      <c r="CQ60" s="5">
        <f>SUMIFS(Data!$A:$A, Data!$I:$I,$A60,Data!$C:$C,CQ$1,Data!$D:$D,CQ$2) + SUMIFS(Data!$A:$A, Data!$J:$J,$A60,Data!$C:$C,CQ$1,Data!$D:$D,CQ$2)</f>
        <v>0</v>
      </c>
      <c r="CR60" s="5">
        <f>SUMIFS(Data!$A:$A, Data!$I:$I,$A60,Data!$C:$C,CR$1,Data!$D:$D,CR$2) + SUMIFS(Data!$A:$A, Data!$J:$J,$A60,Data!$C:$C,CR$1,Data!$D:$D,CR$2)</f>
        <v>0</v>
      </c>
      <c r="CS60" s="5">
        <f>SUMIFS(Data!$A:$A, Data!$I:$I,$A60,Data!$C:$C,CS$1,Data!$D:$D,CS$2) + SUMIFS(Data!$A:$A, Data!$J:$J,$A60,Data!$C:$C,CS$1,Data!$D:$D,CS$2)</f>
        <v>0</v>
      </c>
      <c r="CT60" s="5">
        <f>SUMIFS(Data!$A:$A, Data!$I:$I,$A60,Data!$C:$C,CT$1,Data!$D:$D,CT$2) + SUMIFS(Data!$A:$A, Data!$J:$J,$A60,Data!$C:$C,CT$1,Data!$D:$D,CT$2)</f>
        <v>0</v>
      </c>
      <c r="CU60" s="5">
        <f>SUMIFS(Data!$A:$A, Data!$I:$I,$A60,Data!$C:$C,CU$1,Data!$D:$D,CU$2) + SUMIFS(Data!$A:$A, Data!$J:$J,$A60,Data!$C:$C,CU$1,Data!$D:$D,CU$2)</f>
        <v>0</v>
      </c>
      <c r="CV60" s="5">
        <f>SUMIFS(Data!$A:$A, Data!$I:$I,$A60,Data!$C:$C,CV$1,Data!$D:$D,CV$2) + SUMIFS(Data!$A:$A, Data!$J:$J,$A60,Data!$C:$C,CV$1,Data!$D:$D,CV$2)</f>
        <v>0</v>
      </c>
      <c r="CW60" s="5">
        <f t="shared" ref="CW60:CX60" si="59">SUMIF($B$2:$CV$2,CW$2, $B60:$CV60)</f>
        <v>0</v>
      </c>
      <c r="CX60" s="5">
        <f t="shared" si="59"/>
        <v>0</v>
      </c>
      <c r="CY60" s="5">
        <f t="shared" si="3"/>
        <v>0</v>
      </c>
    </row>
    <row r="61">
      <c r="A61" s="5" t="str">
        <f>Countries!A59</f>
        <v>MAR</v>
      </c>
      <c r="B61" s="5">
        <f>SUMIFS(Data!$A:$A, Data!$I:$I,$A61,Data!$C:$C,B$1,Data!$D:$D,B$2) + SUMIFS(Data!$A:$A, Data!$J:$J,$A61,Data!$C:$C,B$1,Data!$D:$D,B$2)</f>
        <v>0</v>
      </c>
      <c r="C61" s="5">
        <f>SUMIFS(Data!$A:$A, Data!$I:$I,$A61,Data!$C:$C,C$1,Data!$D:$D,C$2) + SUMIFS(Data!$A:$A, Data!$J:$J,$A61,Data!$C:$C,C$1,Data!$D:$D,C$2)</f>
        <v>0</v>
      </c>
      <c r="D61" s="5">
        <f>SUMIFS(Data!$A:$A, Data!$I:$I,$A61,Data!$C:$C,D$1,Data!$D:$D,D$2) + SUMIFS(Data!$A:$A, Data!$J:$J,$A61,Data!$C:$C,D$1,Data!$D:$D,D$2)</f>
        <v>0</v>
      </c>
      <c r="E61" s="5">
        <f>SUMIFS(Data!$A:$A, Data!$I:$I,$A61,Data!$C:$C,E$1,Data!$D:$D,E$2) + SUMIFS(Data!$A:$A, Data!$J:$J,$A61,Data!$C:$C,E$1,Data!$D:$D,E$2)</f>
        <v>0</v>
      </c>
      <c r="F61" s="5">
        <f>SUMIFS(Data!$A:$A, Data!$I:$I,$A61,Data!$C:$C,F$1,Data!$D:$D,F$2) + SUMIFS(Data!$A:$A, Data!$J:$J,$A61,Data!$C:$C,F$1,Data!$D:$D,F$2)</f>
        <v>0</v>
      </c>
      <c r="G61" s="5">
        <f>SUMIFS(Data!$A:$A, Data!$I:$I,$A61,Data!$C:$C,G$1,Data!$D:$D,G$2) + SUMIFS(Data!$A:$A, Data!$J:$J,$A61,Data!$C:$C,G$1,Data!$D:$D,G$2)</f>
        <v>0</v>
      </c>
      <c r="H61" s="5">
        <f>SUMIFS(Data!$A:$A, Data!$I:$I,$A61,Data!$C:$C,H$1,Data!$D:$D,H$2) + SUMIFS(Data!$A:$A, Data!$J:$J,$A61,Data!$C:$C,H$1,Data!$D:$D,H$2)</f>
        <v>0</v>
      </c>
      <c r="I61" s="5">
        <f>SUMIFS(Data!$A:$A, Data!$I:$I,$A61,Data!$C:$C,I$1,Data!$D:$D,I$2) + SUMIFS(Data!$A:$A, Data!$J:$J,$A61,Data!$C:$C,I$1,Data!$D:$D,I$2)</f>
        <v>0</v>
      </c>
      <c r="J61" s="5">
        <f>SUMIFS(Data!$A:$A, Data!$I:$I,$A61,Data!$C:$C,J$1,Data!$D:$D,J$2) + SUMIFS(Data!$A:$A, Data!$J:$J,$A61,Data!$C:$C,J$1,Data!$D:$D,J$2)</f>
        <v>0</v>
      </c>
      <c r="K61" s="5">
        <f>SUMIFS(Data!$A:$A, Data!$I:$I,$A61,Data!$C:$C,K$1,Data!$D:$D,K$2) + SUMIFS(Data!$A:$A, Data!$J:$J,$A61,Data!$C:$C,K$1,Data!$D:$D,K$2)</f>
        <v>0</v>
      </c>
      <c r="L61" s="5">
        <f>SUMIFS(Data!$A:$A, Data!$I:$I,$A61,Data!$C:$C,L$1,Data!$D:$D,L$2) + SUMIFS(Data!$A:$A, Data!$J:$J,$A61,Data!$C:$C,L$1,Data!$D:$D,L$2)</f>
        <v>0</v>
      </c>
      <c r="M61" s="5">
        <f>SUMIFS(Data!$A:$A, Data!$I:$I,$A61,Data!$C:$C,M$1,Data!$D:$D,M$2) + SUMIFS(Data!$A:$A, Data!$J:$J,$A61,Data!$C:$C,M$1,Data!$D:$D,M$2)</f>
        <v>0</v>
      </c>
      <c r="N61" s="5">
        <f>SUMIFS(Data!$A:$A, Data!$I:$I,$A61,Data!$C:$C,N$1,Data!$D:$D,N$2) + SUMIFS(Data!$A:$A, Data!$J:$J,$A61,Data!$C:$C,N$1,Data!$D:$D,N$2)</f>
        <v>0</v>
      </c>
      <c r="O61" s="5">
        <f>SUMIFS(Data!$A:$A, Data!$I:$I,$A61,Data!$C:$C,O$1,Data!$D:$D,O$2) + SUMIFS(Data!$A:$A, Data!$J:$J,$A61,Data!$C:$C,O$1,Data!$D:$D,O$2)</f>
        <v>0</v>
      </c>
      <c r="P61" s="5">
        <f>SUMIFS(Data!$A:$A, Data!$I:$I,$A61,Data!$C:$C,P$1,Data!$D:$D,P$2) + SUMIFS(Data!$A:$A, Data!$J:$J,$A61,Data!$C:$C,P$1,Data!$D:$D,P$2)</f>
        <v>0</v>
      </c>
      <c r="Q61" s="5">
        <f>SUMIFS(Data!$A:$A, Data!$I:$I,$A61,Data!$C:$C,Q$1,Data!$D:$D,Q$2) + SUMIFS(Data!$A:$A, Data!$J:$J,$A61,Data!$C:$C,Q$1,Data!$D:$D,Q$2)</f>
        <v>0</v>
      </c>
      <c r="R61" s="5">
        <f>SUMIFS(Data!$A:$A, Data!$I:$I,$A61,Data!$C:$C,R$1,Data!$D:$D,R$2) + SUMIFS(Data!$A:$A, Data!$J:$J,$A61,Data!$C:$C,R$1,Data!$D:$D,R$2)</f>
        <v>0</v>
      </c>
      <c r="S61" s="5">
        <f>SUMIFS(Data!$A:$A, Data!$I:$I,$A61,Data!$C:$C,S$1,Data!$D:$D,S$2) + SUMIFS(Data!$A:$A, Data!$J:$J,$A61,Data!$C:$C,S$1,Data!$D:$D,S$2)</f>
        <v>0</v>
      </c>
      <c r="T61" s="5">
        <f>SUMIFS(Data!$A:$A, Data!$I:$I,$A61,Data!$C:$C,T$1,Data!$D:$D,T$2) + SUMIFS(Data!$A:$A, Data!$J:$J,$A61,Data!$C:$C,T$1,Data!$D:$D,T$2)</f>
        <v>0</v>
      </c>
      <c r="U61" s="5">
        <f>SUMIFS(Data!$A:$A, Data!$I:$I,$A61,Data!$C:$C,U$1,Data!$D:$D,U$2) + SUMIFS(Data!$A:$A, Data!$J:$J,$A61,Data!$C:$C,U$1,Data!$D:$D,U$2)</f>
        <v>0</v>
      </c>
      <c r="V61" s="5">
        <f>SUMIFS(Data!$A:$A, Data!$I:$I,$A61,Data!$C:$C,V$1,Data!$D:$D,V$2) + SUMIFS(Data!$A:$A, Data!$J:$J,$A61,Data!$C:$C,V$1,Data!$D:$D,V$2)</f>
        <v>0</v>
      </c>
      <c r="W61" s="5">
        <f>SUMIFS(Data!$A:$A, Data!$I:$I,$A61,Data!$C:$C,W$1,Data!$D:$D,W$2) + SUMIFS(Data!$A:$A, Data!$J:$J,$A61,Data!$C:$C,W$1,Data!$D:$D,W$2)</f>
        <v>0</v>
      </c>
      <c r="X61" s="5">
        <f>SUMIFS(Data!$A:$A, Data!$I:$I,$A61,Data!$C:$C,X$1,Data!$D:$D,X$2) + SUMIFS(Data!$A:$A, Data!$J:$J,$A61,Data!$C:$C,X$1,Data!$D:$D,X$2)</f>
        <v>0</v>
      </c>
      <c r="Y61" s="5">
        <f>SUMIFS(Data!$A:$A, Data!$I:$I,$A61,Data!$C:$C,Y$1,Data!$D:$D,Y$2) + SUMIFS(Data!$A:$A, Data!$J:$J,$A61,Data!$C:$C,Y$1,Data!$D:$D,Y$2)</f>
        <v>0</v>
      </c>
      <c r="Z61" s="5">
        <f>SUMIFS(Data!$A:$A, Data!$I:$I,$A61,Data!$C:$C,Z$1,Data!$D:$D,Z$2) + SUMIFS(Data!$A:$A, Data!$J:$J,$A61,Data!$C:$C,Z$1,Data!$D:$D,Z$2)</f>
        <v>0</v>
      </c>
      <c r="AA61" s="5">
        <f>SUMIFS(Data!$A:$A, Data!$I:$I,$A61,Data!$C:$C,AA$1,Data!$D:$D,AA$2) + SUMIFS(Data!$A:$A, Data!$J:$J,$A61,Data!$C:$C,AA$1,Data!$D:$D,AA$2)</f>
        <v>0</v>
      </c>
      <c r="AB61" s="5">
        <f>SUMIFS(Data!$A:$A, Data!$I:$I,$A61,Data!$C:$C,AB$1,Data!$D:$D,AB$2) + SUMIFS(Data!$A:$A, Data!$J:$J,$A61,Data!$C:$C,AB$1,Data!$D:$D,AB$2)</f>
        <v>0</v>
      </c>
      <c r="AC61" s="5">
        <f>SUMIFS(Data!$A:$A, Data!$I:$I,$A61,Data!$C:$C,AC$1,Data!$D:$D,AC$2) + SUMIFS(Data!$A:$A, Data!$J:$J,$A61,Data!$C:$C,AC$1,Data!$D:$D,AC$2)</f>
        <v>0</v>
      </c>
      <c r="AD61" s="5">
        <f>SUMIFS(Data!$A:$A, Data!$I:$I,$A61,Data!$C:$C,AD$1,Data!$D:$D,AD$2) + SUMIFS(Data!$A:$A, Data!$J:$J,$A61,Data!$C:$C,AD$1,Data!$D:$D,AD$2)</f>
        <v>0</v>
      </c>
      <c r="AE61" s="5">
        <f>SUMIFS(Data!$A:$A, Data!$I:$I,$A61,Data!$C:$C,AE$1,Data!$D:$D,AE$2) + SUMIFS(Data!$A:$A, Data!$J:$J,$A61,Data!$C:$C,AE$1,Data!$D:$D,AE$2)</f>
        <v>0</v>
      </c>
      <c r="AF61" s="5">
        <f>SUMIFS(Data!$A:$A, Data!$I:$I,$A61,Data!$C:$C,AF$1,Data!$D:$D,AF$2) + SUMIFS(Data!$A:$A, Data!$J:$J,$A61,Data!$C:$C,AF$1,Data!$D:$D,AF$2)</f>
        <v>0</v>
      </c>
      <c r="AG61" s="5">
        <f>SUMIFS(Data!$A:$A, Data!$I:$I,$A61,Data!$C:$C,AG$1,Data!$D:$D,AG$2) + SUMIFS(Data!$A:$A, Data!$J:$J,$A61,Data!$C:$C,AG$1,Data!$D:$D,AG$2)</f>
        <v>0</v>
      </c>
      <c r="AH61" s="5">
        <f>SUMIFS(Data!$A:$A, Data!$I:$I,$A61,Data!$C:$C,AH$1,Data!$D:$D,AH$2) + SUMIFS(Data!$A:$A, Data!$J:$J,$A61,Data!$C:$C,AH$1,Data!$D:$D,AH$2)</f>
        <v>0</v>
      </c>
      <c r="AI61" s="5">
        <f>SUMIFS(Data!$A:$A, Data!$I:$I,$A61,Data!$C:$C,AI$1,Data!$D:$D,AI$2) + SUMIFS(Data!$A:$A, Data!$J:$J,$A61,Data!$C:$C,AI$1,Data!$D:$D,AI$2)</f>
        <v>0</v>
      </c>
      <c r="AJ61" s="5">
        <f>SUMIFS(Data!$A:$A, Data!$I:$I,$A61,Data!$C:$C,AJ$1,Data!$D:$D,AJ$2) + SUMIFS(Data!$A:$A, Data!$J:$J,$A61,Data!$C:$C,AJ$1,Data!$D:$D,AJ$2)</f>
        <v>0</v>
      </c>
      <c r="AK61" s="5">
        <f>SUMIFS(Data!$A:$A, Data!$I:$I,$A61,Data!$C:$C,AK$1,Data!$D:$D,AK$2) + SUMIFS(Data!$A:$A, Data!$J:$J,$A61,Data!$C:$C,AK$1,Data!$D:$D,AK$2)</f>
        <v>0</v>
      </c>
      <c r="AL61" s="5">
        <f>SUMIFS(Data!$A:$A, Data!$I:$I,$A61,Data!$C:$C,AL$1,Data!$D:$D,AL$2) + SUMIFS(Data!$A:$A, Data!$J:$J,$A61,Data!$C:$C,AL$1,Data!$D:$D,AL$2)</f>
        <v>0</v>
      </c>
      <c r="AM61" s="5">
        <f>SUMIFS(Data!$A:$A, Data!$I:$I,$A61,Data!$C:$C,AM$1,Data!$D:$D,AM$2) + SUMIFS(Data!$A:$A, Data!$J:$J,$A61,Data!$C:$C,AM$1,Data!$D:$D,AM$2)</f>
        <v>0</v>
      </c>
      <c r="AN61" s="5">
        <f>SUMIFS(Data!$A:$A, Data!$I:$I,$A61,Data!$C:$C,AN$1,Data!$D:$D,AN$2) + SUMIFS(Data!$A:$A, Data!$J:$J,$A61,Data!$C:$C,AN$1,Data!$D:$D,AN$2)</f>
        <v>0</v>
      </c>
      <c r="AO61" s="5">
        <f>SUMIFS(Data!$A:$A, Data!$I:$I,$A61,Data!$C:$C,AO$1,Data!$D:$D,AO$2) + SUMIFS(Data!$A:$A, Data!$J:$J,$A61,Data!$C:$C,AO$1,Data!$D:$D,AO$2)</f>
        <v>0</v>
      </c>
      <c r="AP61" s="5">
        <f>SUMIFS(Data!$A:$A, Data!$I:$I,$A61,Data!$C:$C,AP$1,Data!$D:$D,AP$2) + SUMIFS(Data!$A:$A, Data!$J:$J,$A61,Data!$C:$C,AP$1,Data!$D:$D,AP$2)</f>
        <v>0</v>
      </c>
      <c r="AQ61" s="5">
        <f>SUMIFS(Data!$A:$A, Data!$I:$I,$A61,Data!$C:$C,AQ$1,Data!$D:$D,AQ$2) + SUMIFS(Data!$A:$A, Data!$J:$J,$A61,Data!$C:$C,AQ$1,Data!$D:$D,AQ$2)</f>
        <v>0</v>
      </c>
      <c r="AR61" s="5">
        <f>SUMIFS(Data!$A:$A, Data!$I:$I,$A61,Data!$C:$C,AR$1,Data!$D:$D,AR$2) + SUMIFS(Data!$A:$A, Data!$J:$J,$A61,Data!$C:$C,AR$1,Data!$D:$D,AR$2)</f>
        <v>0</v>
      </c>
      <c r="AS61" s="5">
        <f>SUMIFS(Data!$A:$A, Data!$I:$I,$A61,Data!$C:$C,AS$1,Data!$D:$D,AS$2) + SUMIFS(Data!$A:$A, Data!$J:$J,$A61,Data!$C:$C,AS$1,Data!$D:$D,AS$2)</f>
        <v>0</v>
      </c>
      <c r="AT61" s="5">
        <f>SUMIFS(Data!$A:$A, Data!$I:$I,$A61,Data!$C:$C,AT$1,Data!$D:$D,AT$2) + SUMIFS(Data!$A:$A, Data!$J:$J,$A61,Data!$C:$C,AT$1,Data!$D:$D,AT$2)</f>
        <v>0</v>
      </c>
      <c r="AU61" s="5">
        <f>SUMIFS(Data!$A:$A, Data!$I:$I,$A61,Data!$C:$C,AU$1,Data!$D:$D,AU$2) + SUMIFS(Data!$A:$A, Data!$J:$J,$A61,Data!$C:$C,AU$1,Data!$D:$D,AU$2)</f>
        <v>0</v>
      </c>
      <c r="AV61" s="5">
        <f>SUMIFS(Data!$A:$A, Data!$I:$I,$A61,Data!$C:$C,AV$1,Data!$D:$D,AV$2) + SUMIFS(Data!$A:$A, Data!$J:$J,$A61,Data!$C:$C,AV$1,Data!$D:$D,AV$2)</f>
        <v>0</v>
      </c>
      <c r="AW61" s="5">
        <f>SUMIFS(Data!$A:$A, Data!$I:$I,$A61,Data!$C:$C,AW$1,Data!$D:$D,AW$2) + SUMIFS(Data!$A:$A, Data!$J:$J,$A61,Data!$C:$C,AW$1,Data!$D:$D,AW$2)</f>
        <v>0</v>
      </c>
      <c r="AX61" s="5">
        <f>SUMIFS(Data!$A:$A, Data!$I:$I,$A61,Data!$C:$C,AX$1,Data!$D:$D,AX$2) + SUMIFS(Data!$A:$A, Data!$J:$J,$A61,Data!$C:$C,AX$1,Data!$D:$D,AX$2)</f>
        <v>0</v>
      </c>
      <c r="AY61" s="5">
        <f>SUMIFS(Data!$A:$A, Data!$I:$I,$A61,Data!$C:$C,AY$1,Data!$D:$D,AY$2) + SUMIFS(Data!$A:$A, Data!$J:$J,$A61,Data!$C:$C,AY$1,Data!$D:$D,AY$2)</f>
        <v>0</v>
      </c>
      <c r="AZ61" s="5">
        <f>SUMIFS(Data!$A:$A, Data!$I:$I,$A61,Data!$C:$C,AZ$1,Data!$D:$D,AZ$2) + SUMIFS(Data!$A:$A, Data!$J:$J,$A61,Data!$C:$C,AZ$1,Data!$D:$D,AZ$2)</f>
        <v>0</v>
      </c>
      <c r="BA61" s="5">
        <f>SUMIFS(Data!$A:$A, Data!$I:$I,$A61,Data!$C:$C,BA$1,Data!$D:$D,BA$2) + SUMIFS(Data!$A:$A, Data!$J:$J,$A61,Data!$C:$C,BA$1,Data!$D:$D,BA$2)</f>
        <v>0</v>
      </c>
      <c r="BB61" s="5">
        <f>SUMIFS(Data!$A:$A, Data!$I:$I,$A61,Data!$C:$C,BB$1,Data!$D:$D,BB$2) + SUMIFS(Data!$A:$A, Data!$J:$J,$A61,Data!$C:$C,BB$1,Data!$D:$D,BB$2)</f>
        <v>0</v>
      </c>
      <c r="BC61" s="5">
        <f>SUMIFS(Data!$A:$A, Data!$I:$I,$A61,Data!$C:$C,BC$1,Data!$D:$D,BC$2) + SUMIFS(Data!$A:$A, Data!$J:$J,$A61,Data!$C:$C,BC$1,Data!$D:$D,BC$2)</f>
        <v>0</v>
      </c>
      <c r="BD61" s="5">
        <f>SUMIFS(Data!$A:$A, Data!$I:$I,$A61,Data!$C:$C,BD$1,Data!$D:$D,BD$2) + SUMIFS(Data!$A:$A, Data!$J:$J,$A61,Data!$C:$C,BD$1,Data!$D:$D,BD$2)</f>
        <v>0</v>
      </c>
      <c r="BE61" s="5">
        <f>SUMIFS(Data!$A:$A, Data!$I:$I,$A61,Data!$C:$C,BE$1,Data!$D:$D,BE$2) + SUMIFS(Data!$A:$A, Data!$J:$J,$A61,Data!$C:$C,BE$1,Data!$D:$D,BE$2)</f>
        <v>0</v>
      </c>
      <c r="BF61" s="5">
        <f>SUMIFS(Data!$A:$A, Data!$I:$I,$A61,Data!$C:$C,BF$1,Data!$D:$D,BF$2) + SUMIFS(Data!$A:$A, Data!$J:$J,$A61,Data!$C:$C,BF$1,Data!$D:$D,BF$2)</f>
        <v>0</v>
      </c>
      <c r="BG61" s="5">
        <f>SUMIFS(Data!$A:$A, Data!$I:$I,$A61,Data!$C:$C,BG$1,Data!$D:$D,BG$2) + SUMIFS(Data!$A:$A, Data!$J:$J,$A61,Data!$C:$C,BG$1,Data!$D:$D,BG$2)</f>
        <v>0</v>
      </c>
      <c r="BH61" s="5">
        <f>SUMIFS(Data!$A:$A, Data!$I:$I,$A61,Data!$C:$C,BH$1,Data!$D:$D,BH$2) + SUMIFS(Data!$A:$A, Data!$J:$J,$A61,Data!$C:$C,BH$1,Data!$D:$D,BH$2)</f>
        <v>0</v>
      </c>
      <c r="BI61" s="5">
        <f>SUMIFS(Data!$A:$A, Data!$I:$I,$A61,Data!$C:$C,BI$1,Data!$D:$D,BI$2) + SUMIFS(Data!$A:$A, Data!$J:$J,$A61,Data!$C:$C,BI$1,Data!$D:$D,BI$2)</f>
        <v>0</v>
      </c>
      <c r="BJ61" s="5">
        <f>SUMIFS(Data!$A:$A, Data!$I:$I,$A61,Data!$C:$C,BJ$1,Data!$D:$D,BJ$2) + SUMIFS(Data!$A:$A, Data!$J:$J,$A61,Data!$C:$C,BJ$1,Data!$D:$D,BJ$2)</f>
        <v>0</v>
      </c>
      <c r="BK61" s="5">
        <f>SUMIFS(Data!$A:$A, Data!$I:$I,$A61,Data!$C:$C,BK$1,Data!$D:$D,BK$2) + SUMIFS(Data!$A:$A, Data!$J:$J,$A61,Data!$C:$C,BK$1,Data!$D:$D,BK$2)</f>
        <v>0</v>
      </c>
      <c r="BL61" s="5">
        <f>SUMIFS(Data!$A:$A, Data!$I:$I,$A61,Data!$C:$C,BL$1,Data!$D:$D,BL$2) + SUMIFS(Data!$A:$A, Data!$J:$J,$A61,Data!$C:$C,BL$1,Data!$D:$D,BL$2)</f>
        <v>0</v>
      </c>
      <c r="BM61" s="5">
        <f>SUMIFS(Data!$A:$A, Data!$I:$I,$A61,Data!$C:$C,BM$1,Data!$D:$D,BM$2) + SUMIFS(Data!$A:$A, Data!$J:$J,$A61,Data!$C:$C,BM$1,Data!$D:$D,BM$2)</f>
        <v>0</v>
      </c>
      <c r="BN61" s="5">
        <f>SUMIFS(Data!$A:$A, Data!$I:$I,$A61,Data!$C:$C,BN$1,Data!$D:$D,BN$2) + SUMIFS(Data!$A:$A, Data!$J:$J,$A61,Data!$C:$C,BN$1,Data!$D:$D,BN$2)</f>
        <v>0</v>
      </c>
      <c r="BO61" s="5">
        <f>SUMIFS(Data!$A:$A, Data!$I:$I,$A61,Data!$C:$C,BO$1,Data!$D:$D,BO$2) + SUMIFS(Data!$A:$A, Data!$J:$J,$A61,Data!$C:$C,BO$1,Data!$D:$D,BO$2)</f>
        <v>0</v>
      </c>
      <c r="BP61" s="5">
        <f>SUMIFS(Data!$A:$A, Data!$I:$I,$A61,Data!$C:$C,BP$1,Data!$D:$D,BP$2) + SUMIFS(Data!$A:$A, Data!$J:$J,$A61,Data!$C:$C,BP$1,Data!$D:$D,BP$2)</f>
        <v>0</v>
      </c>
      <c r="BQ61" s="5">
        <f>SUMIFS(Data!$A:$A, Data!$I:$I,$A61,Data!$C:$C,BQ$1,Data!$D:$D,BQ$2) + SUMIFS(Data!$A:$A, Data!$J:$J,$A61,Data!$C:$C,BQ$1,Data!$D:$D,BQ$2)</f>
        <v>0</v>
      </c>
      <c r="BR61" s="5">
        <f>SUMIFS(Data!$A:$A, Data!$I:$I,$A61,Data!$C:$C,BR$1,Data!$D:$D,BR$2) + SUMIFS(Data!$A:$A, Data!$J:$J,$A61,Data!$C:$C,BR$1,Data!$D:$D,BR$2)</f>
        <v>0</v>
      </c>
      <c r="BS61" s="5">
        <f>SUMIFS(Data!$A:$A, Data!$I:$I,$A61,Data!$C:$C,BS$1,Data!$D:$D,BS$2) + SUMIFS(Data!$A:$A, Data!$J:$J,$A61,Data!$C:$C,BS$1,Data!$D:$D,BS$2)</f>
        <v>0</v>
      </c>
      <c r="BT61" s="5">
        <f>SUMIFS(Data!$A:$A, Data!$I:$I,$A61,Data!$C:$C,BT$1,Data!$D:$D,BT$2) + SUMIFS(Data!$A:$A, Data!$J:$J,$A61,Data!$C:$C,BT$1,Data!$D:$D,BT$2)</f>
        <v>0</v>
      </c>
      <c r="BU61" s="5">
        <f>SUMIFS(Data!$A:$A, Data!$I:$I,$A61,Data!$C:$C,BU$1,Data!$D:$D,BU$2) + SUMIFS(Data!$A:$A, Data!$J:$J,$A61,Data!$C:$C,BU$1,Data!$D:$D,BU$2)</f>
        <v>0</v>
      </c>
      <c r="BV61" s="5">
        <f>SUMIFS(Data!$A:$A, Data!$I:$I,$A61,Data!$C:$C,BV$1,Data!$D:$D,BV$2) + SUMIFS(Data!$A:$A, Data!$J:$J,$A61,Data!$C:$C,BV$1,Data!$D:$D,BV$2)</f>
        <v>0</v>
      </c>
      <c r="BW61" s="5">
        <f>SUMIFS(Data!$A:$A, Data!$I:$I,$A61,Data!$C:$C,BW$1,Data!$D:$D,BW$2) + SUMIFS(Data!$A:$A, Data!$J:$J,$A61,Data!$C:$C,BW$1,Data!$D:$D,BW$2)</f>
        <v>0</v>
      </c>
      <c r="BX61" s="5">
        <f>SUMIFS(Data!$A:$A, Data!$I:$I,$A61,Data!$C:$C,BX$1,Data!$D:$D,BX$2) + SUMIFS(Data!$A:$A, Data!$J:$J,$A61,Data!$C:$C,BX$1,Data!$D:$D,BX$2)</f>
        <v>0</v>
      </c>
      <c r="BY61" s="5">
        <f>SUMIFS(Data!$A:$A, Data!$I:$I,$A61,Data!$C:$C,BY$1,Data!$D:$D,BY$2) + SUMIFS(Data!$A:$A, Data!$J:$J,$A61,Data!$C:$C,BY$1,Data!$D:$D,BY$2)</f>
        <v>0</v>
      </c>
      <c r="BZ61" s="5">
        <f>SUMIFS(Data!$A:$A, Data!$I:$I,$A61,Data!$C:$C,BZ$1,Data!$D:$D,BZ$2) + SUMIFS(Data!$A:$A, Data!$J:$J,$A61,Data!$C:$C,BZ$1,Data!$D:$D,BZ$2)</f>
        <v>0</v>
      </c>
      <c r="CA61" s="5">
        <f>SUMIFS(Data!$A:$A, Data!$I:$I,$A61,Data!$C:$C,CA$1,Data!$D:$D,CA$2) + SUMIFS(Data!$A:$A, Data!$J:$J,$A61,Data!$C:$C,CA$1,Data!$D:$D,CA$2)</f>
        <v>0</v>
      </c>
      <c r="CB61" s="5">
        <f>SUMIFS(Data!$A:$A, Data!$I:$I,$A61,Data!$C:$C,CB$1,Data!$D:$D,CB$2) + SUMIFS(Data!$A:$A, Data!$J:$J,$A61,Data!$C:$C,CB$1,Data!$D:$D,CB$2)</f>
        <v>0</v>
      </c>
      <c r="CC61" s="5">
        <f>SUMIFS(Data!$A:$A, Data!$I:$I,$A61,Data!$C:$C,CC$1,Data!$D:$D,CC$2) + SUMIFS(Data!$A:$A, Data!$J:$J,$A61,Data!$C:$C,CC$1,Data!$D:$D,CC$2)</f>
        <v>0</v>
      </c>
      <c r="CD61" s="5">
        <f>SUMIFS(Data!$A:$A, Data!$I:$I,$A61,Data!$C:$C,CD$1,Data!$D:$D,CD$2) + SUMIFS(Data!$A:$A, Data!$J:$J,$A61,Data!$C:$C,CD$1,Data!$D:$D,CD$2)</f>
        <v>0</v>
      </c>
      <c r="CE61" s="5">
        <f>SUMIFS(Data!$A:$A, Data!$I:$I,$A61,Data!$C:$C,CE$1,Data!$D:$D,CE$2) + SUMIFS(Data!$A:$A, Data!$J:$J,$A61,Data!$C:$C,CE$1,Data!$D:$D,CE$2)</f>
        <v>0</v>
      </c>
      <c r="CF61" s="5">
        <f>SUMIFS(Data!$A:$A, Data!$I:$I,$A61,Data!$C:$C,CF$1,Data!$D:$D,CF$2) + SUMIFS(Data!$A:$A, Data!$J:$J,$A61,Data!$C:$C,CF$1,Data!$D:$D,CF$2)</f>
        <v>0</v>
      </c>
      <c r="CG61" s="5">
        <f>SUMIFS(Data!$A:$A, Data!$I:$I,$A61,Data!$C:$C,CG$1,Data!$D:$D,CG$2) + SUMIFS(Data!$A:$A, Data!$J:$J,$A61,Data!$C:$C,CG$1,Data!$D:$D,CG$2)</f>
        <v>0</v>
      </c>
      <c r="CH61" s="5">
        <f>SUMIFS(Data!$A:$A, Data!$I:$I,$A61,Data!$C:$C,CH$1,Data!$D:$D,CH$2) + SUMIFS(Data!$A:$A, Data!$J:$J,$A61,Data!$C:$C,CH$1,Data!$D:$D,CH$2)</f>
        <v>0</v>
      </c>
      <c r="CI61" s="5">
        <f>SUMIFS(Data!$A:$A, Data!$I:$I,$A61,Data!$C:$C,CI$1,Data!$D:$D,CI$2) + SUMIFS(Data!$A:$A, Data!$J:$J,$A61,Data!$C:$C,CI$1,Data!$D:$D,CI$2)</f>
        <v>0</v>
      </c>
      <c r="CJ61" s="5">
        <f>SUMIFS(Data!$A:$A, Data!$I:$I,$A61,Data!$C:$C,CJ$1,Data!$D:$D,CJ$2) + SUMIFS(Data!$A:$A, Data!$J:$J,$A61,Data!$C:$C,CJ$1,Data!$D:$D,CJ$2)</f>
        <v>0</v>
      </c>
      <c r="CK61" s="5">
        <f>SUMIFS(Data!$A:$A, Data!$I:$I,$A61,Data!$C:$C,CK$1,Data!$D:$D,CK$2) + SUMIFS(Data!$A:$A, Data!$J:$J,$A61,Data!$C:$C,CK$1,Data!$D:$D,CK$2)</f>
        <v>0</v>
      </c>
      <c r="CL61" s="5">
        <f>SUMIFS(Data!$A:$A, Data!$I:$I,$A61,Data!$C:$C,CL$1,Data!$D:$D,CL$2) + SUMIFS(Data!$A:$A, Data!$J:$J,$A61,Data!$C:$C,CL$1,Data!$D:$D,CL$2)</f>
        <v>0</v>
      </c>
      <c r="CM61" s="5">
        <f>SUMIFS(Data!$A:$A, Data!$I:$I,$A61,Data!$C:$C,CM$1,Data!$D:$D,CM$2) + SUMIFS(Data!$A:$A, Data!$J:$J,$A61,Data!$C:$C,CM$1,Data!$D:$D,CM$2)</f>
        <v>0</v>
      </c>
      <c r="CN61" s="5">
        <f>SUMIFS(Data!$A:$A, Data!$I:$I,$A61,Data!$C:$C,CN$1,Data!$D:$D,CN$2) + SUMIFS(Data!$A:$A, Data!$J:$J,$A61,Data!$C:$C,CN$1,Data!$D:$D,CN$2)</f>
        <v>0</v>
      </c>
      <c r="CO61" s="5">
        <f>SUMIFS(Data!$A:$A, Data!$I:$I,$A61,Data!$C:$C,CO$1,Data!$D:$D,CO$2) + SUMIFS(Data!$A:$A, Data!$J:$J,$A61,Data!$C:$C,CO$1,Data!$D:$D,CO$2)</f>
        <v>0</v>
      </c>
      <c r="CP61" s="5">
        <f>SUMIFS(Data!$A:$A, Data!$I:$I,$A61,Data!$C:$C,CP$1,Data!$D:$D,CP$2) + SUMIFS(Data!$A:$A, Data!$J:$J,$A61,Data!$C:$C,CP$1,Data!$D:$D,CP$2)</f>
        <v>0</v>
      </c>
      <c r="CQ61" s="5">
        <f>SUMIFS(Data!$A:$A, Data!$I:$I,$A61,Data!$C:$C,CQ$1,Data!$D:$D,CQ$2) + SUMIFS(Data!$A:$A, Data!$J:$J,$A61,Data!$C:$C,CQ$1,Data!$D:$D,CQ$2)</f>
        <v>0</v>
      </c>
      <c r="CR61" s="5">
        <f>SUMIFS(Data!$A:$A, Data!$I:$I,$A61,Data!$C:$C,CR$1,Data!$D:$D,CR$2) + SUMIFS(Data!$A:$A, Data!$J:$J,$A61,Data!$C:$C,CR$1,Data!$D:$D,CR$2)</f>
        <v>0</v>
      </c>
      <c r="CS61" s="5">
        <f>SUMIFS(Data!$A:$A, Data!$I:$I,$A61,Data!$C:$C,CS$1,Data!$D:$D,CS$2) + SUMIFS(Data!$A:$A, Data!$J:$J,$A61,Data!$C:$C,CS$1,Data!$D:$D,CS$2)</f>
        <v>0</v>
      </c>
      <c r="CT61" s="5">
        <f>SUMIFS(Data!$A:$A, Data!$I:$I,$A61,Data!$C:$C,CT$1,Data!$D:$D,CT$2) + SUMIFS(Data!$A:$A, Data!$J:$J,$A61,Data!$C:$C,CT$1,Data!$D:$D,CT$2)</f>
        <v>0</v>
      </c>
      <c r="CU61" s="5">
        <f>SUMIFS(Data!$A:$A, Data!$I:$I,$A61,Data!$C:$C,CU$1,Data!$D:$D,CU$2) + SUMIFS(Data!$A:$A, Data!$J:$J,$A61,Data!$C:$C,CU$1,Data!$D:$D,CU$2)</f>
        <v>0</v>
      </c>
      <c r="CV61" s="5">
        <f>SUMIFS(Data!$A:$A, Data!$I:$I,$A61,Data!$C:$C,CV$1,Data!$D:$D,CV$2) + SUMIFS(Data!$A:$A, Data!$J:$J,$A61,Data!$C:$C,CV$1,Data!$D:$D,CV$2)</f>
        <v>0</v>
      </c>
      <c r="CW61" s="5">
        <f t="shared" ref="CW61:CX61" si="60">SUMIF($B$2:$CV$2,CW$2, $B61:$CV61)</f>
        <v>0</v>
      </c>
      <c r="CX61" s="5">
        <f t="shared" si="60"/>
        <v>0</v>
      </c>
      <c r="CY61" s="5">
        <f t="shared" si="3"/>
        <v>0</v>
      </c>
    </row>
    <row r="62">
      <c r="A62" s="5" t="str">
        <f>Countries!A60</f>
        <v>MAS</v>
      </c>
      <c r="B62" s="5">
        <f>SUMIFS(Data!$A:$A, Data!$I:$I,$A62,Data!$C:$C,B$1,Data!$D:$D,B$2) + SUMIFS(Data!$A:$A, Data!$J:$J,$A62,Data!$C:$C,B$1,Data!$D:$D,B$2)</f>
        <v>0</v>
      </c>
      <c r="C62" s="5">
        <f>SUMIFS(Data!$A:$A, Data!$I:$I,$A62,Data!$C:$C,C$1,Data!$D:$D,C$2) + SUMIFS(Data!$A:$A, Data!$J:$J,$A62,Data!$C:$C,C$1,Data!$D:$D,C$2)</f>
        <v>0</v>
      </c>
      <c r="D62" s="5">
        <f>SUMIFS(Data!$A:$A, Data!$I:$I,$A62,Data!$C:$C,D$1,Data!$D:$D,D$2) + SUMIFS(Data!$A:$A, Data!$J:$J,$A62,Data!$C:$C,D$1,Data!$D:$D,D$2)</f>
        <v>0</v>
      </c>
      <c r="E62" s="5">
        <f>SUMIFS(Data!$A:$A, Data!$I:$I,$A62,Data!$C:$C,E$1,Data!$D:$D,E$2) + SUMIFS(Data!$A:$A, Data!$J:$J,$A62,Data!$C:$C,E$1,Data!$D:$D,E$2)</f>
        <v>0</v>
      </c>
      <c r="F62" s="5">
        <f>SUMIFS(Data!$A:$A, Data!$I:$I,$A62,Data!$C:$C,F$1,Data!$D:$D,F$2) + SUMIFS(Data!$A:$A, Data!$J:$J,$A62,Data!$C:$C,F$1,Data!$D:$D,F$2)</f>
        <v>0</v>
      </c>
      <c r="G62" s="5">
        <f>SUMIFS(Data!$A:$A, Data!$I:$I,$A62,Data!$C:$C,G$1,Data!$D:$D,G$2) + SUMIFS(Data!$A:$A, Data!$J:$J,$A62,Data!$C:$C,G$1,Data!$D:$D,G$2)</f>
        <v>0</v>
      </c>
      <c r="H62" s="5">
        <f>SUMIFS(Data!$A:$A, Data!$I:$I,$A62,Data!$C:$C,H$1,Data!$D:$D,H$2) + SUMIFS(Data!$A:$A, Data!$J:$J,$A62,Data!$C:$C,H$1,Data!$D:$D,H$2)</f>
        <v>0</v>
      </c>
      <c r="I62" s="5">
        <f>SUMIFS(Data!$A:$A, Data!$I:$I,$A62,Data!$C:$C,I$1,Data!$D:$D,I$2) + SUMIFS(Data!$A:$A, Data!$J:$J,$A62,Data!$C:$C,I$1,Data!$D:$D,I$2)</f>
        <v>0</v>
      </c>
      <c r="J62" s="5">
        <f>SUMIFS(Data!$A:$A, Data!$I:$I,$A62,Data!$C:$C,J$1,Data!$D:$D,J$2) + SUMIFS(Data!$A:$A, Data!$J:$J,$A62,Data!$C:$C,J$1,Data!$D:$D,J$2)</f>
        <v>0</v>
      </c>
      <c r="K62" s="5">
        <f>SUMIFS(Data!$A:$A, Data!$I:$I,$A62,Data!$C:$C,K$1,Data!$D:$D,K$2) + SUMIFS(Data!$A:$A, Data!$J:$J,$A62,Data!$C:$C,K$1,Data!$D:$D,K$2)</f>
        <v>0</v>
      </c>
      <c r="L62" s="5">
        <f>SUMIFS(Data!$A:$A, Data!$I:$I,$A62,Data!$C:$C,L$1,Data!$D:$D,L$2) + SUMIFS(Data!$A:$A, Data!$J:$J,$A62,Data!$C:$C,L$1,Data!$D:$D,L$2)</f>
        <v>0</v>
      </c>
      <c r="M62" s="5">
        <f>SUMIFS(Data!$A:$A, Data!$I:$I,$A62,Data!$C:$C,M$1,Data!$D:$D,M$2) + SUMIFS(Data!$A:$A, Data!$J:$J,$A62,Data!$C:$C,M$1,Data!$D:$D,M$2)</f>
        <v>2</v>
      </c>
      <c r="N62" s="5">
        <f>SUMIFS(Data!$A:$A, Data!$I:$I,$A62,Data!$C:$C,N$1,Data!$D:$D,N$2) + SUMIFS(Data!$A:$A, Data!$J:$J,$A62,Data!$C:$C,N$1,Data!$D:$D,N$2)</f>
        <v>0</v>
      </c>
      <c r="O62" s="5">
        <f>SUMIFS(Data!$A:$A, Data!$I:$I,$A62,Data!$C:$C,O$1,Data!$D:$D,O$2) + SUMIFS(Data!$A:$A, Data!$J:$J,$A62,Data!$C:$C,O$1,Data!$D:$D,O$2)</f>
        <v>0</v>
      </c>
      <c r="P62" s="5">
        <f>SUMIFS(Data!$A:$A, Data!$I:$I,$A62,Data!$C:$C,P$1,Data!$D:$D,P$2) + SUMIFS(Data!$A:$A, Data!$J:$J,$A62,Data!$C:$C,P$1,Data!$D:$D,P$2)</f>
        <v>0</v>
      </c>
      <c r="Q62" s="5">
        <f>SUMIFS(Data!$A:$A, Data!$I:$I,$A62,Data!$C:$C,Q$1,Data!$D:$D,Q$2) + SUMIFS(Data!$A:$A, Data!$J:$J,$A62,Data!$C:$C,Q$1,Data!$D:$D,Q$2)</f>
        <v>0</v>
      </c>
      <c r="R62" s="5">
        <f>SUMIFS(Data!$A:$A, Data!$I:$I,$A62,Data!$C:$C,R$1,Data!$D:$D,R$2) + SUMIFS(Data!$A:$A, Data!$J:$J,$A62,Data!$C:$C,R$1,Data!$D:$D,R$2)</f>
        <v>0</v>
      </c>
      <c r="S62" s="5">
        <f>SUMIFS(Data!$A:$A, Data!$I:$I,$A62,Data!$C:$C,S$1,Data!$D:$D,S$2) + SUMIFS(Data!$A:$A, Data!$J:$J,$A62,Data!$C:$C,S$1,Data!$D:$D,S$2)</f>
        <v>0</v>
      </c>
      <c r="T62" s="5">
        <f>SUMIFS(Data!$A:$A, Data!$I:$I,$A62,Data!$C:$C,T$1,Data!$D:$D,T$2) + SUMIFS(Data!$A:$A, Data!$J:$J,$A62,Data!$C:$C,T$1,Data!$D:$D,T$2)</f>
        <v>0</v>
      </c>
      <c r="U62" s="5">
        <f>SUMIFS(Data!$A:$A, Data!$I:$I,$A62,Data!$C:$C,U$1,Data!$D:$D,U$2) + SUMIFS(Data!$A:$A, Data!$J:$J,$A62,Data!$C:$C,U$1,Data!$D:$D,U$2)</f>
        <v>0</v>
      </c>
      <c r="V62" s="5">
        <f>SUMIFS(Data!$A:$A, Data!$I:$I,$A62,Data!$C:$C,V$1,Data!$D:$D,V$2) + SUMIFS(Data!$A:$A, Data!$J:$J,$A62,Data!$C:$C,V$1,Data!$D:$D,V$2)</f>
        <v>0</v>
      </c>
      <c r="W62" s="5">
        <f>SUMIFS(Data!$A:$A, Data!$I:$I,$A62,Data!$C:$C,W$1,Data!$D:$D,W$2) + SUMIFS(Data!$A:$A, Data!$J:$J,$A62,Data!$C:$C,W$1,Data!$D:$D,W$2)</f>
        <v>0</v>
      </c>
      <c r="X62" s="5">
        <f>SUMIFS(Data!$A:$A, Data!$I:$I,$A62,Data!$C:$C,X$1,Data!$D:$D,X$2) + SUMIFS(Data!$A:$A, Data!$J:$J,$A62,Data!$C:$C,X$1,Data!$D:$D,X$2)</f>
        <v>0</v>
      </c>
      <c r="Y62" s="5">
        <f>SUMIFS(Data!$A:$A, Data!$I:$I,$A62,Data!$C:$C,Y$1,Data!$D:$D,Y$2) + SUMIFS(Data!$A:$A, Data!$J:$J,$A62,Data!$C:$C,Y$1,Data!$D:$D,Y$2)</f>
        <v>0</v>
      </c>
      <c r="Z62" s="5">
        <f>SUMIFS(Data!$A:$A, Data!$I:$I,$A62,Data!$C:$C,Z$1,Data!$D:$D,Z$2) + SUMIFS(Data!$A:$A, Data!$J:$J,$A62,Data!$C:$C,Z$1,Data!$D:$D,Z$2)</f>
        <v>0</v>
      </c>
      <c r="AA62" s="5">
        <f>SUMIFS(Data!$A:$A, Data!$I:$I,$A62,Data!$C:$C,AA$1,Data!$D:$D,AA$2) + SUMIFS(Data!$A:$A, Data!$J:$J,$A62,Data!$C:$C,AA$1,Data!$D:$D,AA$2)</f>
        <v>0</v>
      </c>
      <c r="AB62" s="5">
        <f>SUMIFS(Data!$A:$A, Data!$I:$I,$A62,Data!$C:$C,AB$1,Data!$D:$D,AB$2) + SUMIFS(Data!$A:$A, Data!$J:$J,$A62,Data!$C:$C,AB$1,Data!$D:$D,AB$2)</f>
        <v>0</v>
      </c>
      <c r="AC62" s="5">
        <f>SUMIFS(Data!$A:$A, Data!$I:$I,$A62,Data!$C:$C,AC$1,Data!$D:$D,AC$2) + SUMIFS(Data!$A:$A, Data!$J:$J,$A62,Data!$C:$C,AC$1,Data!$D:$D,AC$2)</f>
        <v>0</v>
      </c>
      <c r="AD62" s="5">
        <f>SUMIFS(Data!$A:$A, Data!$I:$I,$A62,Data!$C:$C,AD$1,Data!$D:$D,AD$2) + SUMIFS(Data!$A:$A, Data!$J:$J,$A62,Data!$C:$C,AD$1,Data!$D:$D,AD$2)</f>
        <v>0</v>
      </c>
      <c r="AE62" s="5">
        <f>SUMIFS(Data!$A:$A, Data!$I:$I,$A62,Data!$C:$C,AE$1,Data!$D:$D,AE$2) + SUMIFS(Data!$A:$A, Data!$J:$J,$A62,Data!$C:$C,AE$1,Data!$D:$D,AE$2)</f>
        <v>0</v>
      </c>
      <c r="AF62" s="5">
        <f>SUMIFS(Data!$A:$A, Data!$I:$I,$A62,Data!$C:$C,AF$1,Data!$D:$D,AF$2) + SUMIFS(Data!$A:$A, Data!$J:$J,$A62,Data!$C:$C,AF$1,Data!$D:$D,AF$2)</f>
        <v>0</v>
      </c>
      <c r="AG62" s="5">
        <f>SUMIFS(Data!$A:$A, Data!$I:$I,$A62,Data!$C:$C,AG$1,Data!$D:$D,AG$2) + SUMIFS(Data!$A:$A, Data!$J:$J,$A62,Data!$C:$C,AG$1,Data!$D:$D,AG$2)</f>
        <v>0</v>
      </c>
      <c r="AH62" s="5">
        <f>SUMIFS(Data!$A:$A, Data!$I:$I,$A62,Data!$C:$C,AH$1,Data!$D:$D,AH$2) + SUMIFS(Data!$A:$A, Data!$J:$J,$A62,Data!$C:$C,AH$1,Data!$D:$D,AH$2)</f>
        <v>0</v>
      </c>
      <c r="AI62" s="5">
        <f>SUMIFS(Data!$A:$A, Data!$I:$I,$A62,Data!$C:$C,AI$1,Data!$D:$D,AI$2) + SUMIFS(Data!$A:$A, Data!$J:$J,$A62,Data!$C:$C,AI$1,Data!$D:$D,AI$2)</f>
        <v>0</v>
      </c>
      <c r="AJ62" s="5">
        <f>SUMIFS(Data!$A:$A, Data!$I:$I,$A62,Data!$C:$C,AJ$1,Data!$D:$D,AJ$2) + SUMIFS(Data!$A:$A, Data!$J:$J,$A62,Data!$C:$C,AJ$1,Data!$D:$D,AJ$2)</f>
        <v>0</v>
      </c>
      <c r="AK62" s="5">
        <f>SUMIFS(Data!$A:$A, Data!$I:$I,$A62,Data!$C:$C,AK$1,Data!$D:$D,AK$2) + SUMIFS(Data!$A:$A, Data!$J:$J,$A62,Data!$C:$C,AK$1,Data!$D:$D,AK$2)</f>
        <v>0</v>
      </c>
      <c r="AL62" s="5">
        <f>SUMIFS(Data!$A:$A, Data!$I:$I,$A62,Data!$C:$C,AL$1,Data!$D:$D,AL$2) + SUMIFS(Data!$A:$A, Data!$J:$J,$A62,Data!$C:$C,AL$1,Data!$D:$D,AL$2)</f>
        <v>0</v>
      </c>
      <c r="AM62" s="5">
        <f>SUMIFS(Data!$A:$A, Data!$I:$I,$A62,Data!$C:$C,AM$1,Data!$D:$D,AM$2) + SUMIFS(Data!$A:$A, Data!$J:$J,$A62,Data!$C:$C,AM$1,Data!$D:$D,AM$2)</f>
        <v>0</v>
      </c>
      <c r="AN62" s="5">
        <f>SUMIFS(Data!$A:$A, Data!$I:$I,$A62,Data!$C:$C,AN$1,Data!$D:$D,AN$2) + SUMIFS(Data!$A:$A, Data!$J:$J,$A62,Data!$C:$C,AN$1,Data!$D:$D,AN$2)</f>
        <v>0</v>
      </c>
      <c r="AO62" s="5">
        <f>SUMIFS(Data!$A:$A, Data!$I:$I,$A62,Data!$C:$C,AO$1,Data!$D:$D,AO$2) + SUMIFS(Data!$A:$A, Data!$J:$J,$A62,Data!$C:$C,AO$1,Data!$D:$D,AO$2)</f>
        <v>0</v>
      </c>
      <c r="AP62" s="5">
        <f>SUMIFS(Data!$A:$A, Data!$I:$I,$A62,Data!$C:$C,AP$1,Data!$D:$D,AP$2) + SUMIFS(Data!$A:$A, Data!$J:$J,$A62,Data!$C:$C,AP$1,Data!$D:$D,AP$2)</f>
        <v>0</v>
      </c>
      <c r="AQ62" s="5">
        <f>SUMIFS(Data!$A:$A, Data!$I:$I,$A62,Data!$C:$C,AQ$1,Data!$D:$D,AQ$2) + SUMIFS(Data!$A:$A, Data!$J:$J,$A62,Data!$C:$C,AQ$1,Data!$D:$D,AQ$2)</f>
        <v>0</v>
      </c>
      <c r="AR62" s="5">
        <f>SUMIFS(Data!$A:$A, Data!$I:$I,$A62,Data!$C:$C,AR$1,Data!$D:$D,AR$2) + SUMIFS(Data!$A:$A, Data!$J:$J,$A62,Data!$C:$C,AR$1,Data!$D:$D,AR$2)</f>
        <v>0</v>
      </c>
      <c r="AS62" s="5">
        <f>SUMIFS(Data!$A:$A, Data!$I:$I,$A62,Data!$C:$C,AS$1,Data!$D:$D,AS$2) + SUMIFS(Data!$A:$A, Data!$J:$J,$A62,Data!$C:$C,AS$1,Data!$D:$D,AS$2)</f>
        <v>0</v>
      </c>
      <c r="AT62" s="5">
        <f>SUMIFS(Data!$A:$A, Data!$I:$I,$A62,Data!$C:$C,AT$1,Data!$D:$D,AT$2) + SUMIFS(Data!$A:$A, Data!$J:$J,$A62,Data!$C:$C,AT$1,Data!$D:$D,AT$2)</f>
        <v>0</v>
      </c>
      <c r="AU62" s="5">
        <f>SUMIFS(Data!$A:$A, Data!$I:$I,$A62,Data!$C:$C,AU$1,Data!$D:$D,AU$2) + SUMIFS(Data!$A:$A, Data!$J:$J,$A62,Data!$C:$C,AU$1,Data!$D:$D,AU$2)</f>
        <v>0</v>
      </c>
      <c r="AV62" s="5">
        <f>SUMIFS(Data!$A:$A, Data!$I:$I,$A62,Data!$C:$C,AV$1,Data!$D:$D,AV$2) + SUMIFS(Data!$A:$A, Data!$J:$J,$A62,Data!$C:$C,AV$1,Data!$D:$D,AV$2)</f>
        <v>0</v>
      </c>
      <c r="AW62" s="5">
        <f>SUMIFS(Data!$A:$A, Data!$I:$I,$A62,Data!$C:$C,AW$1,Data!$D:$D,AW$2) + SUMIFS(Data!$A:$A, Data!$J:$J,$A62,Data!$C:$C,AW$1,Data!$D:$D,AW$2)</f>
        <v>0</v>
      </c>
      <c r="AX62" s="5">
        <f>SUMIFS(Data!$A:$A, Data!$I:$I,$A62,Data!$C:$C,AX$1,Data!$D:$D,AX$2) + SUMIFS(Data!$A:$A, Data!$J:$J,$A62,Data!$C:$C,AX$1,Data!$D:$D,AX$2)</f>
        <v>0</v>
      </c>
      <c r="AY62" s="5">
        <f>SUMIFS(Data!$A:$A, Data!$I:$I,$A62,Data!$C:$C,AY$1,Data!$D:$D,AY$2) + SUMIFS(Data!$A:$A, Data!$J:$J,$A62,Data!$C:$C,AY$1,Data!$D:$D,AY$2)</f>
        <v>0</v>
      </c>
      <c r="AZ62" s="5">
        <f>SUMIFS(Data!$A:$A, Data!$I:$I,$A62,Data!$C:$C,AZ$1,Data!$D:$D,AZ$2) + SUMIFS(Data!$A:$A, Data!$J:$J,$A62,Data!$C:$C,AZ$1,Data!$D:$D,AZ$2)</f>
        <v>0</v>
      </c>
      <c r="BA62" s="5">
        <f>SUMIFS(Data!$A:$A, Data!$I:$I,$A62,Data!$C:$C,BA$1,Data!$D:$D,BA$2) + SUMIFS(Data!$A:$A, Data!$J:$J,$A62,Data!$C:$C,BA$1,Data!$D:$D,BA$2)</f>
        <v>0</v>
      </c>
      <c r="BB62" s="5">
        <f>SUMIFS(Data!$A:$A, Data!$I:$I,$A62,Data!$C:$C,BB$1,Data!$D:$D,BB$2) + SUMIFS(Data!$A:$A, Data!$J:$J,$A62,Data!$C:$C,BB$1,Data!$D:$D,BB$2)</f>
        <v>0</v>
      </c>
      <c r="BC62" s="5">
        <f>SUMIFS(Data!$A:$A, Data!$I:$I,$A62,Data!$C:$C,BC$1,Data!$D:$D,BC$2) + SUMIFS(Data!$A:$A, Data!$J:$J,$A62,Data!$C:$C,BC$1,Data!$D:$D,BC$2)</f>
        <v>0</v>
      </c>
      <c r="BD62" s="5">
        <f>SUMIFS(Data!$A:$A, Data!$I:$I,$A62,Data!$C:$C,BD$1,Data!$D:$D,BD$2) + SUMIFS(Data!$A:$A, Data!$J:$J,$A62,Data!$C:$C,BD$1,Data!$D:$D,BD$2)</f>
        <v>0</v>
      </c>
      <c r="BE62" s="5">
        <f>SUMIFS(Data!$A:$A, Data!$I:$I,$A62,Data!$C:$C,BE$1,Data!$D:$D,BE$2) + SUMIFS(Data!$A:$A, Data!$J:$J,$A62,Data!$C:$C,BE$1,Data!$D:$D,BE$2)</f>
        <v>0</v>
      </c>
      <c r="BF62" s="5">
        <f>SUMIFS(Data!$A:$A, Data!$I:$I,$A62,Data!$C:$C,BF$1,Data!$D:$D,BF$2) + SUMIFS(Data!$A:$A, Data!$J:$J,$A62,Data!$C:$C,BF$1,Data!$D:$D,BF$2)</f>
        <v>0</v>
      </c>
      <c r="BG62" s="5">
        <f>SUMIFS(Data!$A:$A, Data!$I:$I,$A62,Data!$C:$C,BG$1,Data!$D:$D,BG$2) + SUMIFS(Data!$A:$A, Data!$J:$J,$A62,Data!$C:$C,BG$1,Data!$D:$D,BG$2)</f>
        <v>0</v>
      </c>
      <c r="BH62" s="5">
        <f>SUMIFS(Data!$A:$A, Data!$I:$I,$A62,Data!$C:$C,BH$1,Data!$D:$D,BH$2) + SUMIFS(Data!$A:$A, Data!$J:$J,$A62,Data!$C:$C,BH$1,Data!$D:$D,BH$2)</f>
        <v>0</v>
      </c>
      <c r="BI62" s="5">
        <f>SUMIFS(Data!$A:$A, Data!$I:$I,$A62,Data!$C:$C,BI$1,Data!$D:$D,BI$2) + SUMIFS(Data!$A:$A, Data!$J:$J,$A62,Data!$C:$C,BI$1,Data!$D:$D,BI$2)</f>
        <v>0</v>
      </c>
      <c r="BJ62" s="5">
        <f>SUMIFS(Data!$A:$A, Data!$I:$I,$A62,Data!$C:$C,BJ$1,Data!$D:$D,BJ$2) + SUMIFS(Data!$A:$A, Data!$J:$J,$A62,Data!$C:$C,BJ$1,Data!$D:$D,BJ$2)</f>
        <v>0</v>
      </c>
      <c r="BK62" s="5">
        <f>SUMIFS(Data!$A:$A, Data!$I:$I,$A62,Data!$C:$C,BK$1,Data!$D:$D,BK$2) + SUMIFS(Data!$A:$A, Data!$J:$J,$A62,Data!$C:$C,BK$1,Data!$D:$D,BK$2)</f>
        <v>0</v>
      </c>
      <c r="BL62" s="5">
        <f>SUMIFS(Data!$A:$A, Data!$I:$I,$A62,Data!$C:$C,BL$1,Data!$D:$D,BL$2) + SUMIFS(Data!$A:$A, Data!$J:$J,$A62,Data!$C:$C,BL$1,Data!$D:$D,BL$2)</f>
        <v>0</v>
      </c>
      <c r="BM62" s="5">
        <f>SUMIFS(Data!$A:$A, Data!$I:$I,$A62,Data!$C:$C,BM$1,Data!$D:$D,BM$2) + SUMIFS(Data!$A:$A, Data!$J:$J,$A62,Data!$C:$C,BM$1,Data!$D:$D,BM$2)</f>
        <v>0</v>
      </c>
      <c r="BN62" s="5">
        <f>SUMIFS(Data!$A:$A, Data!$I:$I,$A62,Data!$C:$C,BN$1,Data!$D:$D,BN$2) + SUMIFS(Data!$A:$A, Data!$J:$J,$A62,Data!$C:$C,BN$1,Data!$D:$D,BN$2)</f>
        <v>0</v>
      </c>
      <c r="BO62" s="5">
        <f>SUMIFS(Data!$A:$A, Data!$I:$I,$A62,Data!$C:$C,BO$1,Data!$D:$D,BO$2) + SUMIFS(Data!$A:$A, Data!$J:$J,$A62,Data!$C:$C,BO$1,Data!$D:$D,BO$2)</f>
        <v>0</v>
      </c>
      <c r="BP62" s="5">
        <f>SUMIFS(Data!$A:$A, Data!$I:$I,$A62,Data!$C:$C,BP$1,Data!$D:$D,BP$2) + SUMIFS(Data!$A:$A, Data!$J:$J,$A62,Data!$C:$C,BP$1,Data!$D:$D,BP$2)</f>
        <v>0</v>
      </c>
      <c r="BQ62" s="5">
        <f>SUMIFS(Data!$A:$A, Data!$I:$I,$A62,Data!$C:$C,BQ$1,Data!$D:$D,BQ$2) + SUMIFS(Data!$A:$A, Data!$J:$J,$A62,Data!$C:$C,BQ$1,Data!$D:$D,BQ$2)</f>
        <v>0</v>
      </c>
      <c r="BR62" s="5">
        <f>SUMIFS(Data!$A:$A, Data!$I:$I,$A62,Data!$C:$C,BR$1,Data!$D:$D,BR$2) + SUMIFS(Data!$A:$A, Data!$J:$J,$A62,Data!$C:$C,BR$1,Data!$D:$D,BR$2)</f>
        <v>0</v>
      </c>
      <c r="BS62" s="5">
        <f>SUMIFS(Data!$A:$A, Data!$I:$I,$A62,Data!$C:$C,BS$1,Data!$D:$D,BS$2) + SUMIFS(Data!$A:$A, Data!$J:$J,$A62,Data!$C:$C,BS$1,Data!$D:$D,BS$2)</f>
        <v>0</v>
      </c>
      <c r="BT62" s="5">
        <f>SUMIFS(Data!$A:$A, Data!$I:$I,$A62,Data!$C:$C,BT$1,Data!$D:$D,BT$2) + SUMIFS(Data!$A:$A, Data!$J:$J,$A62,Data!$C:$C,BT$1,Data!$D:$D,BT$2)</f>
        <v>0</v>
      </c>
      <c r="BU62" s="5">
        <f>SUMIFS(Data!$A:$A, Data!$I:$I,$A62,Data!$C:$C,BU$1,Data!$D:$D,BU$2) + SUMIFS(Data!$A:$A, Data!$J:$J,$A62,Data!$C:$C,BU$1,Data!$D:$D,BU$2)</f>
        <v>0</v>
      </c>
      <c r="BV62" s="5">
        <f>SUMIFS(Data!$A:$A, Data!$I:$I,$A62,Data!$C:$C,BV$1,Data!$D:$D,BV$2) + SUMIFS(Data!$A:$A, Data!$J:$J,$A62,Data!$C:$C,BV$1,Data!$D:$D,BV$2)</f>
        <v>0</v>
      </c>
      <c r="BW62" s="5">
        <f>SUMIFS(Data!$A:$A, Data!$I:$I,$A62,Data!$C:$C,BW$1,Data!$D:$D,BW$2) + SUMIFS(Data!$A:$A, Data!$J:$J,$A62,Data!$C:$C,BW$1,Data!$D:$D,BW$2)</f>
        <v>0</v>
      </c>
      <c r="BX62" s="5">
        <f>SUMIFS(Data!$A:$A, Data!$I:$I,$A62,Data!$C:$C,BX$1,Data!$D:$D,BX$2) + SUMIFS(Data!$A:$A, Data!$J:$J,$A62,Data!$C:$C,BX$1,Data!$D:$D,BX$2)</f>
        <v>0</v>
      </c>
      <c r="BY62" s="5">
        <f>SUMIFS(Data!$A:$A, Data!$I:$I,$A62,Data!$C:$C,BY$1,Data!$D:$D,BY$2) + SUMIFS(Data!$A:$A, Data!$J:$J,$A62,Data!$C:$C,BY$1,Data!$D:$D,BY$2)</f>
        <v>0</v>
      </c>
      <c r="BZ62" s="5">
        <f>SUMIFS(Data!$A:$A, Data!$I:$I,$A62,Data!$C:$C,BZ$1,Data!$D:$D,BZ$2) + SUMIFS(Data!$A:$A, Data!$J:$J,$A62,Data!$C:$C,BZ$1,Data!$D:$D,BZ$2)</f>
        <v>0</v>
      </c>
      <c r="CA62" s="5">
        <f>SUMIFS(Data!$A:$A, Data!$I:$I,$A62,Data!$C:$C,CA$1,Data!$D:$D,CA$2) + SUMIFS(Data!$A:$A, Data!$J:$J,$A62,Data!$C:$C,CA$1,Data!$D:$D,CA$2)</f>
        <v>0</v>
      </c>
      <c r="CB62" s="5">
        <f>SUMIFS(Data!$A:$A, Data!$I:$I,$A62,Data!$C:$C,CB$1,Data!$D:$D,CB$2) + SUMIFS(Data!$A:$A, Data!$J:$J,$A62,Data!$C:$C,CB$1,Data!$D:$D,CB$2)</f>
        <v>0</v>
      </c>
      <c r="CC62" s="5">
        <f>SUMIFS(Data!$A:$A, Data!$I:$I,$A62,Data!$C:$C,CC$1,Data!$D:$D,CC$2) + SUMIFS(Data!$A:$A, Data!$J:$J,$A62,Data!$C:$C,CC$1,Data!$D:$D,CC$2)</f>
        <v>0</v>
      </c>
      <c r="CD62" s="5">
        <f>SUMIFS(Data!$A:$A, Data!$I:$I,$A62,Data!$C:$C,CD$1,Data!$D:$D,CD$2) + SUMIFS(Data!$A:$A, Data!$J:$J,$A62,Data!$C:$C,CD$1,Data!$D:$D,CD$2)</f>
        <v>0</v>
      </c>
      <c r="CE62" s="5">
        <f>SUMIFS(Data!$A:$A, Data!$I:$I,$A62,Data!$C:$C,CE$1,Data!$D:$D,CE$2) + SUMIFS(Data!$A:$A, Data!$J:$J,$A62,Data!$C:$C,CE$1,Data!$D:$D,CE$2)</f>
        <v>0</v>
      </c>
      <c r="CF62" s="5">
        <f>SUMIFS(Data!$A:$A, Data!$I:$I,$A62,Data!$C:$C,CF$1,Data!$D:$D,CF$2) + SUMIFS(Data!$A:$A, Data!$J:$J,$A62,Data!$C:$C,CF$1,Data!$D:$D,CF$2)</f>
        <v>0</v>
      </c>
      <c r="CG62" s="5">
        <f>SUMIFS(Data!$A:$A, Data!$I:$I,$A62,Data!$C:$C,CG$1,Data!$D:$D,CG$2) + SUMIFS(Data!$A:$A, Data!$J:$J,$A62,Data!$C:$C,CG$1,Data!$D:$D,CG$2)</f>
        <v>0</v>
      </c>
      <c r="CH62" s="5">
        <f>SUMIFS(Data!$A:$A, Data!$I:$I,$A62,Data!$C:$C,CH$1,Data!$D:$D,CH$2) + SUMIFS(Data!$A:$A, Data!$J:$J,$A62,Data!$C:$C,CH$1,Data!$D:$D,CH$2)</f>
        <v>0</v>
      </c>
      <c r="CI62" s="5">
        <f>SUMIFS(Data!$A:$A, Data!$I:$I,$A62,Data!$C:$C,CI$1,Data!$D:$D,CI$2) + SUMIFS(Data!$A:$A, Data!$J:$J,$A62,Data!$C:$C,CI$1,Data!$D:$D,CI$2)</f>
        <v>0</v>
      </c>
      <c r="CJ62" s="5">
        <f>SUMIFS(Data!$A:$A, Data!$I:$I,$A62,Data!$C:$C,CJ$1,Data!$D:$D,CJ$2) + SUMIFS(Data!$A:$A, Data!$J:$J,$A62,Data!$C:$C,CJ$1,Data!$D:$D,CJ$2)</f>
        <v>0</v>
      </c>
      <c r="CK62" s="5">
        <f>SUMIFS(Data!$A:$A, Data!$I:$I,$A62,Data!$C:$C,CK$1,Data!$D:$D,CK$2) + SUMIFS(Data!$A:$A, Data!$J:$J,$A62,Data!$C:$C,CK$1,Data!$D:$D,CK$2)</f>
        <v>0</v>
      </c>
      <c r="CL62" s="5">
        <f>SUMIFS(Data!$A:$A, Data!$I:$I,$A62,Data!$C:$C,CL$1,Data!$D:$D,CL$2) + SUMIFS(Data!$A:$A, Data!$J:$J,$A62,Data!$C:$C,CL$1,Data!$D:$D,CL$2)</f>
        <v>0</v>
      </c>
      <c r="CM62" s="5">
        <f>SUMIFS(Data!$A:$A, Data!$I:$I,$A62,Data!$C:$C,CM$1,Data!$D:$D,CM$2) + SUMIFS(Data!$A:$A, Data!$J:$J,$A62,Data!$C:$C,CM$1,Data!$D:$D,CM$2)</f>
        <v>0</v>
      </c>
      <c r="CN62" s="5">
        <f>SUMIFS(Data!$A:$A, Data!$I:$I,$A62,Data!$C:$C,CN$1,Data!$D:$D,CN$2) + SUMIFS(Data!$A:$A, Data!$J:$J,$A62,Data!$C:$C,CN$1,Data!$D:$D,CN$2)</f>
        <v>0</v>
      </c>
      <c r="CO62" s="5">
        <f>SUMIFS(Data!$A:$A, Data!$I:$I,$A62,Data!$C:$C,CO$1,Data!$D:$D,CO$2) + SUMIFS(Data!$A:$A, Data!$J:$J,$A62,Data!$C:$C,CO$1,Data!$D:$D,CO$2)</f>
        <v>0</v>
      </c>
      <c r="CP62" s="5">
        <f>SUMIFS(Data!$A:$A, Data!$I:$I,$A62,Data!$C:$C,CP$1,Data!$D:$D,CP$2) + SUMIFS(Data!$A:$A, Data!$J:$J,$A62,Data!$C:$C,CP$1,Data!$D:$D,CP$2)</f>
        <v>0</v>
      </c>
      <c r="CQ62" s="5">
        <f>SUMIFS(Data!$A:$A, Data!$I:$I,$A62,Data!$C:$C,CQ$1,Data!$D:$D,CQ$2) + SUMIFS(Data!$A:$A, Data!$J:$J,$A62,Data!$C:$C,CQ$1,Data!$D:$D,CQ$2)</f>
        <v>0</v>
      </c>
      <c r="CR62" s="5">
        <f>SUMIFS(Data!$A:$A, Data!$I:$I,$A62,Data!$C:$C,CR$1,Data!$D:$D,CR$2) + SUMIFS(Data!$A:$A, Data!$J:$J,$A62,Data!$C:$C,CR$1,Data!$D:$D,CR$2)</f>
        <v>0</v>
      </c>
      <c r="CS62" s="5">
        <f>SUMIFS(Data!$A:$A, Data!$I:$I,$A62,Data!$C:$C,CS$1,Data!$D:$D,CS$2) + SUMIFS(Data!$A:$A, Data!$J:$J,$A62,Data!$C:$C,CS$1,Data!$D:$D,CS$2)</f>
        <v>0</v>
      </c>
      <c r="CT62" s="5">
        <f>SUMIFS(Data!$A:$A, Data!$I:$I,$A62,Data!$C:$C,CT$1,Data!$D:$D,CT$2) + SUMIFS(Data!$A:$A, Data!$J:$J,$A62,Data!$C:$C,CT$1,Data!$D:$D,CT$2)</f>
        <v>0</v>
      </c>
      <c r="CU62" s="5">
        <f>SUMIFS(Data!$A:$A, Data!$I:$I,$A62,Data!$C:$C,CU$1,Data!$D:$D,CU$2) + SUMIFS(Data!$A:$A, Data!$J:$J,$A62,Data!$C:$C,CU$1,Data!$D:$D,CU$2)</f>
        <v>0</v>
      </c>
      <c r="CV62" s="5">
        <f>SUMIFS(Data!$A:$A, Data!$I:$I,$A62,Data!$C:$C,CV$1,Data!$D:$D,CV$2) + SUMIFS(Data!$A:$A, Data!$J:$J,$A62,Data!$C:$C,CV$1,Data!$D:$D,CV$2)</f>
        <v>0</v>
      </c>
      <c r="CW62" s="5">
        <f t="shared" ref="CW62:CX62" si="61">SUMIF($B$2:$CV$2,CW$2, $B62:$CV62)</f>
        <v>2</v>
      </c>
      <c r="CX62" s="5">
        <f t="shared" si="61"/>
        <v>0</v>
      </c>
      <c r="CY62" s="5">
        <f t="shared" si="3"/>
        <v>2</v>
      </c>
    </row>
    <row r="63">
      <c r="A63" s="5" t="str">
        <f>Countries!A61</f>
        <v>MDA</v>
      </c>
      <c r="B63" s="5">
        <f>SUMIFS(Data!$A:$A, Data!$I:$I,$A63,Data!$C:$C,B$1,Data!$D:$D,B$2) + SUMIFS(Data!$A:$A, Data!$J:$J,$A63,Data!$C:$C,B$1,Data!$D:$D,B$2)</f>
        <v>0</v>
      </c>
      <c r="C63" s="5">
        <f>SUMIFS(Data!$A:$A, Data!$I:$I,$A63,Data!$C:$C,C$1,Data!$D:$D,C$2) + SUMIFS(Data!$A:$A, Data!$J:$J,$A63,Data!$C:$C,C$1,Data!$D:$D,C$2)</f>
        <v>0</v>
      </c>
      <c r="D63" s="5">
        <f>SUMIFS(Data!$A:$A, Data!$I:$I,$A63,Data!$C:$C,D$1,Data!$D:$D,D$2) + SUMIFS(Data!$A:$A, Data!$J:$J,$A63,Data!$C:$C,D$1,Data!$D:$D,D$2)</f>
        <v>0</v>
      </c>
      <c r="E63" s="5">
        <f>SUMIFS(Data!$A:$A, Data!$I:$I,$A63,Data!$C:$C,E$1,Data!$D:$D,E$2) + SUMIFS(Data!$A:$A, Data!$J:$J,$A63,Data!$C:$C,E$1,Data!$D:$D,E$2)</f>
        <v>0</v>
      </c>
      <c r="F63" s="5">
        <f>SUMIFS(Data!$A:$A, Data!$I:$I,$A63,Data!$C:$C,F$1,Data!$D:$D,F$2) + SUMIFS(Data!$A:$A, Data!$J:$J,$A63,Data!$C:$C,F$1,Data!$D:$D,F$2)</f>
        <v>0</v>
      </c>
      <c r="G63" s="5">
        <f>SUMIFS(Data!$A:$A, Data!$I:$I,$A63,Data!$C:$C,G$1,Data!$D:$D,G$2) + SUMIFS(Data!$A:$A, Data!$J:$J,$A63,Data!$C:$C,G$1,Data!$D:$D,G$2)</f>
        <v>0</v>
      </c>
      <c r="H63" s="5">
        <f>SUMIFS(Data!$A:$A, Data!$I:$I,$A63,Data!$C:$C,H$1,Data!$D:$D,H$2) + SUMIFS(Data!$A:$A, Data!$J:$J,$A63,Data!$C:$C,H$1,Data!$D:$D,H$2)</f>
        <v>0</v>
      </c>
      <c r="I63" s="5">
        <f>SUMIFS(Data!$A:$A, Data!$I:$I,$A63,Data!$C:$C,I$1,Data!$D:$D,I$2) + SUMIFS(Data!$A:$A, Data!$J:$J,$A63,Data!$C:$C,I$1,Data!$D:$D,I$2)</f>
        <v>0</v>
      </c>
      <c r="J63" s="5">
        <f>SUMIFS(Data!$A:$A, Data!$I:$I,$A63,Data!$C:$C,J$1,Data!$D:$D,J$2) + SUMIFS(Data!$A:$A, Data!$J:$J,$A63,Data!$C:$C,J$1,Data!$D:$D,J$2)</f>
        <v>0</v>
      </c>
      <c r="K63" s="5">
        <f>SUMIFS(Data!$A:$A, Data!$I:$I,$A63,Data!$C:$C,K$1,Data!$D:$D,K$2) + SUMIFS(Data!$A:$A, Data!$J:$J,$A63,Data!$C:$C,K$1,Data!$D:$D,K$2)</f>
        <v>0</v>
      </c>
      <c r="L63" s="5">
        <f>SUMIFS(Data!$A:$A, Data!$I:$I,$A63,Data!$C:$C,L$1,Data!$D:$D,L$2) + SUMIFS(Data!$A:$A, Data!$J:$J,$A63,Data!$C:$C,L$1,Data!$D:$D,L$2)</f>
        <v>0</v>
      </c>
      <c r="M63" s="5">
        <f>SUMIFS(Data!$A:$A, Data!$I:$I,$A63,Data!$C:$C,M$1,Data!$D:$D,M$2) + SUMIFS(Data!$A:$A, Data!$J:$J,$A63,Data!$C:$C,M$1,Data!$D:$D,M$2)</f>
        <v>0</v>
      </c>
      <c r="N63" s="5">
        <f>SUMIFS(Data!$A:$A, Data!$I:$I,$A63,Data!$C:$C,N$1,Data!$D:$D,N$2) + SUMIFS(Data!$A:$A, Data!$J:$J,$A63,Data!$C:$C,N$1,Data!$D:$D,N$2)</f>
        <v>0</v>
      </c>
      <c r="O63" s="5">
        <f>SUMIFS(Data!$A:$A, Data!$I:$I,$A63,Data!$C:$C,O$1,Data!$D:$D,O$2) + SUMIFS(Data!$A:$A, Data!$J:$J,$A63,Data!$C:$C,O$1,Data!$D:$D,O$2)</f>
        <v>0</v>
      </c>
      <c r="P63" s="5">
        <f>SUMIFS(Data!$A:$A, Data!$I:$I,$A63,Data!$C:$C,P$1,Data!$D:$D,P$2) + SUMIFS(Data!$A:$A, Data!$J:$J,$A63,Data!$C:$C,P$1,Data!$D:$D,P$2)</f>
        <v>0</v>
      </c>
      <c r="Q63" s="5">
        <f>SUMIFS(Data!$A:$A, Data!$I:$I,$A63,Data!$C:$C,Q$1,Data!$D:$D,Q$2) + SUMIFS(Data!$A:$A, Data!$J:$J,$A63,Data!$C:$C,Q$1,Data!$D:$D,Q$2)</f>
        <v>0</v>
      </c>
      <c r="R63" s="5">
        <f>SUMIFS(Data!$A:$A, Data!$I:$I,$A63,Data!$C:$C,R$1,Data!$D:$D,R$2) + SUMIFS(Data!$A:$A, Data!$J:$J,$A63,Data!$C:$C,R$1,Data!$D:$D,R$2)</f>
        <v>0</v>
      </c>
      <c r="S63" s="5">
        <f>SUMIFS(Data!$A:$A, Data!$I:$I,$A63,Data!$C:$C,S$1,Data!$D:$D,S$2) + SUMIFS(Data!$A:$A, Data!$J:$J,$A63,Data!$C:$C,S$1,Data!$D:$D,S$2)</f>
        <v>0</v>
      </c>
      <c r="T63" s="5">
        <f>SUMIFS(Data!$A:$A, Data!$I:$I,$A63,Data!$C:$C,T$1,Data!$D:$D,T$2) + SUMIFS(Data!$A:$A, Data!$J:$J,$A63,Data!$C:$C,T$1,Data!$D:$D,T$2)</f>
        <v>0</v>
      </c>
      <c r="U63" s="5">
        <f>SUMIFS(Data!$A:$A, Data!$I:$I,$A63,Data!$C:$C,U$1,Data!$D:$D,U$2) + SUMIFS(Data!$A:$A, Data!$J:$J,$A63,Data!$C:$C,U$1,Data!$D:$D,U$2)</f>
        <v>0</v>
      </c>
      <c r="V63" s="5">
        <f>SUMIFS(Data!$A:$A, Data!$I:$I,$A63,Data!$C:$C,V$1,Data!$D:$D,V$2) + SUMIFS(Data!$A:$A, Data!$J:$J,$A63,Data!$C:$C,V$1,Data!$D:$D,V$2)</f>
        <v>0</v>
      </c>
      <c r="W63" s="5">
        <f>SUMIFS(Data!$A:$A, Data!$I:$I,$A63,Data!$C:$C,W$1,Data!$D:$D,W$2) + SUMIFS(Data!$A:$A, Data!$J:$J,$A63,Data!$C:$C,W$1,Data!$D:$D,W$2)</f>
        <v>0</v>
      </c>
      <c r="X63" s="5">
        <f>SUMIFS(Data!$A:$A, Data!$I:$I,$A63,Data!$C:$C,X$1,Data!$D:$D,X$2) + SUMIFS(Data!$A:$A, Data!$J:$J,$A63,Data!$C:$C,X$1,Data!$D:$D,X$2)</f>
        <v>0</v>
      </c>
      <c r="Y63" s="5">
        <f>SUMIFS(Data!$A:$A, Data!$I:$I,$A63,Data!$C:$C,Y$1,Data!$D:$D,Y$2) + SUMIFS(Data!$A:$A, Data!$J:$J,$A63,Data!$C:$C,Y$1,Data!$D:$D,Y$2)</f>
        <v>0</v>
      </c>
      <c r="Z63" s="5">
        <f>SUMIFS(Data!$A:$A, Data!$I:$I,$A63,Data!$C:$C,Z$1,Data!$D:$D,Z$2) + SUMIFS(Data!$A:$A, Data!$J:$J,$A63,Data!$C:$C,Z$1,Data!$D:$D,Z$2)</f>
        <v>1</v>
      </c>
      <c r="AA63" s="5">
        <f>SUMIFS(Data!$A:$A, Data!$I:$I,$A63,Data!$C:$C,AA$1,Data!$D:$D,AA$2) + SUMIFS(Data!$A:$A, Data!$J:$J,$A63,Data!$C:$C,AA$1,Data!$D:$D,AA$2)</f>
        <v>0</v>
      </c>
      <c r="AB63" s="5">
        <f>SUMIFS(Data!$A:$A, Data!$I:$I,$A63,Data!$C:$C,AB$1,Data!$D:$D,AB$2) + SUMIFS(Data!$A:$A, Data!$J:$J,$A63,Data!$C:$C,AB$1,Data!$D:$D,AB$2)</f>
        <v>0</v>
      </c>
      <c r="AC63" s="5">
        <f>SUMIFS(Data!$A:$A, Data!$I:$I,$A63,Data!$C:$C,AC$1,Data!$D:$D,AC$2) + SUMIFS(Data!$A:$A, Data!$J:$J,$A63,Data!$C:$C,AC$1,Data!$D:$D,AC$2)</f>
        <v>0</v>
      </c>
      <c r="AD63" s="5">
        <f>SUMIFS(Data!$A:$A, Data!$I:$I,$A63,Data!$C:$C,AD$1,Data!$D:$D,AD$2) + SUMIFS(Data!$A:$A, Data!$J:$J,$A63,Data!$C:$C,AD$1,Data!$D:$D,AD$2)</f>
        <v>0</v>
      </c>
      <c r="AE63" s="5">
        <f>SUMIFS(Data!$A:$A, Data!$I:$I,$A63,Data!$C:$C,AE$1,Data!$D:$D,AE$2) + SUMIFS(Data!$A:$A, Data!$J:$J,$A63,Data!$C:$C,AE$1,Data!$D:$D,AE$2)</f>
        <v>0</v>
      </c>
      <c r="AF63" s="5">
        <f>SUMIFS(Data!$A:$A, Data!$I:$I,$A63,Data!$C:$C,AF$1,Data!$D:$D,AF$2) + SUMIFS(Data!$A:$A, Data!$J:$J,$A63,Data!$C:$C,AF$1,Data!$D:$D,AF$2)</f>
        <v>0</v>
      </c>
      <c r="AG63" s="5">
        <f>SUMIFS(Data!$A:$A, Data!$I:$I,$A63,Data!$C:$C,AG$1,Data!$D:$D,AG$2) + SUMIFS(Data!$A:$A, Data!$J:$J,$A63,Data!$C:$C,AG$1,Data!$D:$D,AG$2)</f>
        <v>0</v>
      </c>
      <c r="AH63" s="5">
        <f>SUMIFS(Data!$A:$A, Data!$I:$I,$A63,Data!$C:$C,AH$1,Data!$D:$D,AH$2) + SUMIFS(Data!$A:$A, Data!$J:$J,$A63,Data!$C:$C,AH$1,Data!$D:$D,AH$2)</f>
        <v>0</v>
      </c>
      <c r="AI63" s="5">
        <f>SUMIFS(Data!$A:$A, Data!$I:$I,$A63,Data!$C:$C,AI$1,Data!$D:$D,AI$2) + SUMIFS(Data!$A:$A, Data!$J:$J,$A63,Data!$C:$C,AI$1,Data!$D:$D,AI$2)</f>
        <v>0</v>
      </c>
      <c r="AJ63" s="5">
        <f>SUMIFS(Data!$A:$A, Data!$I:$I,$A63,Data!$C:$C,AJ$1,Data!$D:$D,AJ$2) + SUMIFS(Data!$A:$A, Data!$J:$J,$A63,Data!$C:$C,AJ$1,Data!$D:$D,AJ$2)</f>
        <v>0</v>
      </c>
      <c r="AK63" s="5">
        <f>SUMIFS(Data!$A:$A, Data!$I:$I,$A63,Data!$C:$C,AK$1,Data!$D:$D,AK$2) + SUMIFS(Data!$A:$A, Data!$J:$J,$A63,Data!$C:$C,AK$1,Data!$D:$D,AK$2)</f>
        <v>0</v>
      </c>
      <c r="AL63" s="5">
        <f>SUMIFS(Data!$A:$A, Data!$I:$I,$A63,Data!$C:$C,AL$1,Data!$D:$D,AL$2) + SUMIFS(Data!$A:$A, Data!$J:$J,$A63,Data!$C:$C,AL$1,Data!$D:$D,AL$2)</f>
        <v>0</v>
      </c>
      <c r="AM63" s="5">
        <f>SUMIFS(Data!$A:$A, Data!$I:$I,$A63,Data!$C:$C,AM$1,Data!$D:$D,AM$2) + SUMIFS(Data!$A:$A, Data!$J:$J,$A63,Data!$C:$C,AM$1,Data!$D:$D,AM$2)</f>
        <v>0</v>
      </c>
      <c r="AN63" s="5">
        <f>SUMIFS(Data!$A:$A, Data!$I:$I,$A63,Data!$C:$C,AN$1,Data!$D:$D,AN$2) + SUMIFS(Data!$A:$A, Data!$J:$J,$A63,Data!$C:$C,AN$1,Data!$D:$D,AN$2)</f>
        <v>0</v>
      </c>
      <c r="AO63" s="5">
        <f>SUMIFS(Data!$A:$A, Data!$I:$I,$A63,Data!$C:$C,AO$1,Data!$D:$D,AO$2) + SUMIFS(Data!$A:$A, Data!$J:$J,$A63,Data!$C:$C,AO$1,Data!$D:$D,AO$2)</f>
        <v>0</v>
      </c>
      <c r="AP63" s="5">
        <f>SUMIFS(Data!$A:$A, Data!$I:$I,$A63,Data!$C:$C,AP$1,Data!$D:$D,AP$2) + SUMIFS(Data!$A:$A, Data!$J:$J,$A63,Data!$C:$C,AP$1,Data!$D:$D,AP$2)</f>
        <v>0</v>
      </c>
      <c r="AQ63" s="5">
        <f>SUMIFS(Data!$A:$A, Data!$I:$I,$A63,Data!$C:$C,AQ$1,Data!$D:$D,AQ$2) + SUMIFS(Data!$A:$A, Data!$J:$J,$A63,Data!$C:$C,AQ$1,Data!$D:$D,AQ$2)</f>
        <v>0</v>
      </c>
      <c r="AR63" s="5">
        <f>SUMIFS(Data!$A:$A, Data!$I:$I,$A63,Data!$C:$C,AR$1,Data!$D:$D,AR$2) + SUMIFS(Data!$A:$A, Data!$J:$J,$A63,Data!$C:$C,AR$1,Data!$D:$D,AR$2)</f>
        <v>0</v>
      </c>
      <c r="AS63" s="5">
        <f>SUMIFS(Data!$A:$A, Data!$I:$I,$A63,Data!$C:$C,AS$1,Data!$D:$D,AS$2) + SUMIFS(Data!$A:$A, Data!$J:$J,$A63,Data!$C:$C,AS$1,Data!$D:$D,AS$2)</f>
        <v>0</v>
      </c>
      <c r="AT63" s="5">
        <f>SUMIFS(Data!$A:$A, Data!$I:$I,$A63,Data!$C:$C,AT$1,Data!$D:$D,AT$2) + SUMIFS(Data!$A:$A, Data!$J:$J,$A63,Data!$C:$C,AT$1,Data!$D:$D,AT$2)</f>
        <v>0</v>
      </c>
      <c r="AU63" s="5">
        <f>SUMIFS(Data!$A:$A, Data!$I:$I,$A63,Data!$C:$C,AU$1,Data!$D:$D,AU$2) + SUMIFS(Data!$A:$A, Data!$J:$J,$A63,Data!$C:$C,AU$1,Data!$D:$D,AU$2)</f>
        <v>0</v>
      </c>
      <c r="AV63" s="5">
        <f>SUMIFS(Data!$A:$A, Data!$I:$I,$A63,Data!$C:$C,AV$1,Data!$D:$D,AV$2) + SUMIFS(Data!$A:$A, Data!$J:$J,$A63,Data!$C:$C,AV$1,Data!$D:$D,AV$2)</f>
        <v>0</v>
      </c>
      <c r="AW63" s="5">
        <f>SUMIFS(Data!$A:$A, Data!$I:$I,$A63,Data!$C:$C,AW$1,Data!$D:$D,AW$2) + SUMIFS(Data!$A:$A, Data!$J:$J,$A63,Data!$C:$C,AW$1,Data!$D:$D,AW$2)</f>
        <v>0</v>
      </c>
      <c r="AX63" s="5">
        <f>SUMIFS(Data!$A:$A, Data!$I:$I,$A63,Data!$C:$C,AX$1,Data!$D:$D,AX$2) + SUMIFS(Data!$A:$A, Data!$J:$J,$A63,Data!$C:$C,AX$1,Data!$D:$D,AX$2)</f>
        <v>0</v>
      </c>
      <c r="AY63" s="5">
        <f>SUMIFS(Data!$A:$A, Data!$I:$I,$A63,Data!$C:$C,AY$1,Data!$D:$D,AY$2) + SUMIFS(Data!$A:$A, Data!$J:$J,$A63,Data!$C:$C,AY$1,Data!$D:$D,AY$2)</f>
        <v>0</v>
      </c>
      <c r="AZ63" s="5">
        <f>SUMIFS(Data!$A:$A, Data!$I:$I,$A63,Data!$C:$C,AZ$1,Data!$D:$D,AZ$2) + SUMIFS(Data!$A:$A, Data!$J:$J,$A63,Data!$C:$C,AZ$1,Data!$D:$D,AZ$2)</f>
        <v>0</v>
      </c>
      <c r="BA63" s="5">
        <f>SUMIFS(Data!$A:$A, Data!$I:$I,$A63,Data!$C:$C,BA$1,Data!$D:$D,BA$2) + SUMIFS(Data!$A:$A, Data!$J:$J,$A63,Data!$C:$C,BA$1,Data!$D:$D,BA$2)</f>
        <v>0</v>
      </c>
      <c r="BB63" s="5">
        <f>SUMIFS(Data!$A:$A, Data!$I:$I,$A63,Data!$C:$C,BB$1,Data!$D:$D,BB$2) + SUMIFS(Data!$A:$A, Data!$J:$J,$A63,Data!$C:$C,BB$1,Data!$D:$D,BB$2)</f>
        <v>0</v>
      </c>
      <c r="BC63" s="5">
        <f>SUMIFS(Data!$A:$A, Data!$I:$I,$A63,Data!$C:$C,BC$1,Data!$D:$D,BC$2) + SUMIFS(Data!$A:$A, Data!$J:$J,$A63,Data!$C:$C,BC$1,Data!$D:$D,BC$2)</f>
        <v>0</v>
      </c>
      <c r="BD63" s="5">
        <f>SUMIFS(Data!$A:$A, Data!$I:$I,$A63,Data!$C:$C,BD$1,Data!$D:$D,BD$2) + SUMIFS(Data!$A:$A, Data!$J:$J,$A63,Data!$C:$C,BD$1,Data!$D:$D,BD$2)</f>
        <v>0</v>
      </c>
      <c r="BE63" s="5">
        <f>SUMIFS(Data!$A:$A, Data!$I:$I,$A63,Data!$C:$C,BE$1,Data!$D:$D,BE$2) + SUMIFS(Data!$A:$A, Data!$J:$J,$A63,Data!$C:$C,BE$1,Data!$D:$D,BE$2)</f>
        <v>0</v>
      </c>
      <c r="BF63" s="5">
        <f>SUMIFS(Data!$A:$A, Data!$I:$I,$A63,Data!$C:$C,BF$1,Data!$D:$D,BF$2) + SUMIFS(Data!$A:$A, Data!$J:$J,$A63,Data!$C:$C,BF$1,Data!$D:$D,BF$2)</f>
        <v>0</v>
      </c>
      <c r="BG63" s="5">
        <f>SUMIFS(Data!$A:$A, Data!$I:$I,$A63,Data!$C:$C,BG$1,Data!$D:$D,BG$2) + SUMIFS(Data!$A:$A, Data!$J:$J,$A63,Data!$C:$C,BG$1,Data!$D:$D,BG$2)</f>
        <v>0</v>
      </c>
      <c r="BH63" s="5">
        <f>SUMIFS(Data!$A:$A, Data!$I:$I,$A63,Data!$C:$C,BH$1,Data!$D:$D,BH$2) + SUMIFS(Data!$A:$A, Data!$J:$J,$A63,Data!$C:$C,BH$1,Data!$D:$D,BH$2)</f>
        <v>0</v>
      </c>
      <c r="BI63" s="5">
        <f>SUMIFS(Data!$A:$A, Data!$I:$I,$A63,Data!$C:$C,BI$1,Data!$D:$D,BI$2) + SUMIFS(Data!$A:$A, Data!$J:$J,$A63,Data!$C:$C,BI$1,Data!$D:$D,BI$2)</f>
        <v>0</v>
      </c>
      <c r="BJ63" s="5">
        <f>SUMIFS(Data!$A:$A, Data!$I:$I,$A63,Data!$C:$C,BJ$1,Data!$D:$D,BJ$2) + SUMIFS(Data!$A:$A, Data!$J:$J,$A63,Data!$C:$C,BJ$1,Data!$D:$D,BJ$2)</f>
        <v>0</v>
      </c>
      <c r="BK63" s="5">
        <f>SUMIFS(Data!$A:$A, Data!$I:$I,$A63,Data!$C:$C,BK$1,Data!$D:$D,BK$2) + SUMIFS(Data!$A:$A, Data!$J:$J,$A63,Data!$C:$C,BK$1,Data!$D:$D,BK$2)</f>
        <v>0</v>
      </c>
      <c r="BL63" s="5">
        <f>SUMIFS(Data!$A:$A, Data!$I:$I,$A63,Data!$C:$C,BL$1,Data!$D:$D,BL$2) + SUMIFS(Data!$A:$A, Data!$J:$J,$A63,Data!$C:$C,BL$1,Data!$D:$D,BL$2)</f>
        <v>0</v>
      </c>
      <c r="BM63" s="5">
        <f>SUMIFS(Data!$A:$A, Data!$I:$I,$A63,Data!$C:$C,BM$1,Data!$D:$D,BM$2) + SUMIFS(Data!$A:$A, Data!$J:$J,$A63,Data!$C:$C,BM$1,Data!$D:$D,BM$2)</f>
        <v>0</v>
      </c>
      <c r="BN63" s="5">
        <f>SUMIFS(Data!$A:$A, Data!$I:$I,$A63,Data!$C:$C,BN$1,Data!$D:$D,BN$2) + SUMIFS(Data!$A:$A, Data!$J:$J,$A63,Data!$C:$C,BN$1,Data!$D:$D,BN$2)</f>
        <v>0</v>
      </c>
      <c r="BO63" s="5">
        <f>SUMIFS(Data!$A:$A, Data!$I:$I,$A63,Data!$C:$C,BO$1,Data!$D:$D,BO$2) + SUMIFS(Data!$A:$A, Data!$J:$J,$A63,Data!$C:$C,BO$1,Data!$D:$D,BO$2)</f>
        <v>0</v>
      </c>
      <c r="BP63" s="5">
        <f>SUMIFS(Data!$A:$A, Data!$I:$I,$A63,Data!$C:$C,BP$1,Data!$D:$D,BP$2) + SUMIFS(Data!$A:$A, Data!$J:$J,$A63,Data!$C:$C,BP$1,Data!$D:$D,BP$2)</f>
        <v>0</v>
      </c>
      <c r="BQ63" s="5">
        <f>SUMIFS(Data!$A:$A, Data!$I:$I,$A63,Data!$C:$C,BQ$1,Data!$D:$D,BQ$2) + SUMIFS(Data!$A:$A, Data!$J:$J,$A63,Data!$C:$C,BQ$1,Data!$D:$D,BQ$2)</f>
        <v>0</v>
      </c>
      <c r="BR63" s="5">
        <f>SUMIFS(Data!$A:$A, Data!$I:$I,$A63,Data!$C:$C,BR$1,Data!$D:$D,BR$2) + SUMIFS(Data!$A:$A, Data!$J:$J,$A63,Data!$C:$C,BR$1,Data!$D:$D,BR$2)</f>
        <v>0</v>
      </c>
      <c r="BS63" s="5">
        <f>SUMIFS(Data!$A:$A, Data!$I:$I,$A63,Data!$C:$C,BS$1,Data!$D:$D,BS$2) + SUMIFS(Data!$A:$A, Data!$J:$J,$A63,Data!$C:$C,BS$1,Data!$D:$D,BS$2)</f>
        <v>0</v>
      </c>
      <c r="BT63" s="5">
        <f>SUMIFS(Data!$A:$A, Data!$I:$I,$A63,Data!$C:$C,BT$1,Data!$D:$D,BT$2) + SUMIFS(Data!$A:$A, Data!$J:$J,$A63,Data!$C:$C,BT$1,Data!$D:$D,BT$2)</f>
        <v>0</v>
      </c>
      <c r="BU63" s="5">
        <f>SUMIFS(Data!$A:$A, Data!$I:$I,$A63,Data!$C:$C,BU$1,Data!$D:$D,BU$2) + SUMIFS(Data!$A:$A, Data!$J:$J,$A63,Data!$C:$C,BU$1,Data!$D:$D,BU$2)</f>
        <v>0</v>
      </c>
      <c r="BV63" s="5">
        <f>SUMIFS(Data!$A:$A, Data!$I:$I,$A63,Data!$C:$C,BV$1,Data!$D:$D,BV$2) + SUMIFS(Data!$A:$A, Data!$J:$J,$A63,Data!$C:$C,BV$1,Data!$D:$D,BV$2)</f>
        <v>0</v>
      </c>
      <c r="BW63" s="5">
        <f>SUMIFS(Data!$A:$A, Data!$I:$I,$A63,Data!$C:$C,BW$1,Data!$D:$D,BW$2) + SUMIFS(Data!$A:$A, Data!$J:$J,$A63,Data!$C:$C,BW$1,Data!$D:$D,BW$2)</f>
        <v>0</v>
      </c>
      <c r="BX63" s="5">
        <f>SUMIFS(Data!$A:$A, Data!$I:$I,$A63,Data!$C:$C,BX$1,Data!$D:$D,BX$2) + SUMIFS(Data!$A:$A, Data!$J:$J,$A63,Data!$C:$C,BX$1,Data!$D:$D,BX$2)</f>
        <v>0</v>
      </c>
      <c r="BY63" s="5">
        <f>SUMIFS(Data!$A:$A, Data!$I:$I,$A63,Data!$C:$C,BY$1,Data!$D:$D,BY$2) + SUMIFS(Data!$A:$A, Data!$J:$J,$A63,Data!$C:$C,BY$1,Data!$D:$D,BY$2)</f>
        <v>0</v>
      </c>
      <c r="BZ63" s="5">
        <f>SUMIFS(Data!$A:$A, Data!$I:$I,$A63,Data!$C:$C,BZ$1,Data!$D:$D,BZ$2) + SUMIFS(Data!$A:$A, Data!$J:$J,$A63,Data!$C:$C,BZ$1,Data!$D:$D,BZ$2)</f>
        <v>0</v>
      </c>
      <c r="CA63" s="5">
        <f>SUMIFS(Data!$A:$A, Data!$I:$I,$A63,Data!$C:$C,CA$1,Data!$D:$D,CA$2) + SUMIFS(Data!$A:$A, Data!$J:$J,$A63,Data!$C:$C,CA$1,Data!$D:$D,CA$2)</f>
        <v>0</v>
      </c>
      <c r="CB63" s="5">
        <f>SUMIFS(Data!$A:$A, Data!$I:$I,$A63,Data!$C:$C,CB$1,Data!$D:$D,CB$2) + SUMIFS(Data!$A:$A, Data!$J:$J,$A63,Data!$C:$C,CB$1,Data!$D:$D,CB$2)</f>
        <v>0</v>
      </c>
      <c r="CC63" s="5">
        <f>SUMIFS(Data!$A:$A, Data!$I:$I,$A63,Data!$C:$C,CC$1,Data!$D:$D,CC$2) + SUMIFS(Data!$A:$A, Data!$J:$J,$A63,Data!$C:$C,CC$1,Data!$D:$D,CC$2)</f>
        <v>0</v>
      </c>
      <c r="CD63" s="5">
        <f>SUMIFS(Data!$A:$A, Data!$I:$I,$A63,Data!$C:$C,CD$1,Data!$D:$D,CD$2) + SUMIFS(Data!$A:$A, Data!$J:$J,$A63,Data!$C:$C,CD$1,Data!$D:$D,CD$2)</f>
        <v>0</v>
      </c>
      <c r="CE63" s="5">
        <f>SUMIFS(Data!$A:$A, Data!$I:$I,$A63,Data!$C:$C,CE$1,Data!$D:$D,CE$2) + SUMIFS(Data!$A:$A, Data!$J:$J,$A63,Data!$C:$C,CE$1,Data!$D:$D,CE$2)</f>
        <v>0</v>
      </c>
      <c r="CF63" s="5">
        <f>SUMIFS(Data!$A:$A, Data!$I:$I,$A63,Data!$C:$C,CF$1,Data!$D:$D,CF$2) + SUMIFS(Data!$A:$A, Data!$J:$J,$A63,Data!$C:$C,CF$1,Data!$D:$D,CF$2)</f>
        <v>0</v>
      </c>
      <c r="CG63" s="5">
        <f>SUMIFS(Data!$A:$A, Data!$I:$I,$A63,Data!$C:$C,CG$1,Data!$D:$D,CG$2) + SUMIFS(Data!$A:$A, Data!$J:$J,$A63,Data!$C:$C,CG$1,Data!$D:$D,CG$2)</f>
        <v>0</v>
      </c>
      <c r="CH63" s="5">
        <f>SUMIFS(Data!$A:$A, Data!$I:$I,$A63,Data!$C:$C,CH$1,Data!$D:$D,CH$2) + SUMIFS(Data!$A:$A, Data!$J:$J,$A63,Data!$C:$C,CH$1,Data!$D:$D,CH$2)</f>
        <v>0</v>
      </c>
      <c r="CI63" s="5">
        <f>SUMIFS(Data!$A:$A, Data!$I:$I,$A63,Data!$C:$C,CI$1,Data!$D:$D,CI$2) + SUMIFS(Data!$A:$A, Data!$J:$J,$A63,Data!$C:$C,CI$1,Data!$D:$D,CI$2)</f>
        <v>0</v>
      </c>
      <c r="CJ63" s="5">
        <f>SUMIFS(Data!$A:$A, Data!$I:$I,$A63,Data!$C:$C,CJ$1,Data!$D:$D,CJ$2) + SUMIFS(Data!$A:$A, Data!$J:$J,$A63,Data!$C:$C,CJ$1,Data!$D:$D,CJ$2)</f>
        <v>0</v>
      </c>
      <c r="CK63" s="5">
        <f>SUMIFS(Data!$A:$A, Data!$I:$I,$A63,Data!$C:$C,CK$1,Data!$D:$D,CK$2) + SUMIFS(Data!$A:$A, Data!$J:$J,$A63,Data!$C:$C,CK$1,Data!$D:$D,CK$2)</f>
        <v>0</v>
      </c>
      <c r="CL63" s="5">
        <f>SUMIFS(Data!$A:$A, Data!$I:$I,$A63,Data!$C:$C,CL$1,Data!$D:$D,CL$2) + SUMIFS(Data!$A:$A, Data!$J:$J,$A63,Data!$C:$C,CL$1,Data!$D:$D,CL$2)</f>
        <v>0</v>
      </c>
      <c r="CM63" s="5">
        <f>SUMIFS(Data!$A:$A, Data!$I:$I,$A63,Data!$C:$C,CM$1,Data!$D:$D,CM$2) + SUMIFS(Data!$A:$A, Data!$J:$J,$A63,Data!$C:$C,CM$1,Data!$D:$D,CM$2)</f>
        <v>0</v>
      </c>
      <c r="CN63" s="5">
        <f>SUMIFS(Data!$A:$A, Data!$I:$I,$A63,Data!$C:$C,CN$1,Data!$D:$D,CN$2) + SUMIFS(Data!$A:$A, Data!$J:$J,$A63,Data!$C:$C,CN$1,Data!$D:$D,CN$2)</f>
        <v>0</v>
      </c>
      <c r="CO63" s="5">
        <f>SUMIFS(Data!$A:$A, Data!$I:$I,$A63,Data!$C:$C,CO$1,Data!$D:$D,CO$2) + SUMIFS(Data!$A:$A, Data!$J:$J,$A63,Data!$C:$C,CO$1,Data!$D:$D,CO$2)</f>
        <v>0</v>
      </c>
      <c r="CP63" s="5">
        <f>SUMIFS(Data!$A:$A, Data!$I:$I,$A63,Data!$C:$C,CP$1,Data!$D:$D,CP$2) + SUMIFS(Data!$A:$A, Data!$J:$J,$A63,Data!$C:$C,CP$1,Data!$D:$D,CP$2)</f>
        <v>0</v>
      </c>
      <c r="CQ63" s="5">
        <f>SUMIFS(Data!$A:$A, Data!$I:$I,$A63,Data!$C:$C,CQ$1,Data!$D:$D,CQ$2) + SUMIFS(Data!$A:$A, Data!$J:$J,$A63,Data!$C:$C,CQ$1,Data!$D:$D,CQ$2)</f>
        <v>0</v>
      </c>
      <c r="CR63" s="5">
        <f>SUMIFS(Data!$A:$A, Data!$I:$I,$A63,Data!$C:$C,CR$1,Data!$D:$D,CR$2) + SUMIFS(Data!$A:$A, Data!$J:$J,$A63,Data!$C:$C,CR$1,Data!$D:$D,CR$2)</f>
        <v>0</v>
      </c>
      <c r="CS63" s="5">
        <f>SUMIFS(Data!$A:$A, Data!$I:$I,$A63,Data!$C:$C,CS$1,Data!$D:$D,CS$2) + SUMIFS(Data!$A:$A, Data!$J:$J,$A63,Data!$C:$C,CS$1,Data!$D:$D,CS$2)</f>
        <v>0</v>
      </c>
      <c r="CT63" s="5">
        <f>SUMIFS(Data!$A:$A, Data!$I:$I,$A63,Data!$C:$C,CT$1,Data!$D:$D,CT$2) + SUMIFS(Data!$A:$A, Data!$J:$J,$A63,Data!$C:$C,CT$1,Data!$D:$D,CT$2)</f>
        <v>0</v>
      </c>
      <c r="CU63" s="5">
        <f>SUMIFS(Data!$A:$A, Data!$I:$I,$A63,Data!$C:$C,CU$1,Data!$D:$D,CU$2) + SUMIFS(Data!$A:$A, Data!$J:$J,$A63,Data!$C:$C,CU$1,Data!$D:$D,CU$2)</f>
        <v>0</v>
      </c>
      <c r="CV63" s="5">
        <f>SUMIFS(Data!$A:$A, Data!$I:$I,$A63,Data!$C:$C,CV$1,Data!$D:$D,CV$2) + SUMIFS(Data!$A:$A, Data!$J:$J,$A63,Data!$C:$C,CV$1,Data!$D:$D,CV$2)</f>
        <v>0</v>
      </c>
      <c r="CW63" s="5">
        <f t="shared" ref="CW63:CX63" si="62">SUMIF($B$2:$CV$2,CW$2, $B63:$CV63)</f>
        <v>1</v>
      </c>
      <c r="CX63" s="5">
        <f t="shared" si="62"/>
        <v>0</v>
      </c>
      <c r="CY63" s="5">
        <f t="shared" si="3"/>
        <v>1</v>
      </c>
    </row>
    <row r="64">
      <c r="A64" s="5" t="str">
        <f>Countries!A62</f>
        <v>MEX</v>
      </c>
      <c r="B64" s="5">
        <f>SUMIFS(Data!$A:$A, Data!$I:$I,$A64,Data!$C:$C,B$1,Data!$D:$D,B$2) + SUMIFS(Data!$A:$A, Data!$J:$J,$A64,Data!$C:$C,B$1,Data!$D:$D,B$2)</f>
        <v>0</v>
      </c>
      <c r="C64" s="5">
        <f>SUMIFS(Data!$A:$A, Data!$I:$I,$A64,Data!$C:$C,C$1,Data!$D:$D,C$2) + SUMIFS(Data!$A:$A, Data!$J:$J,$A64,Data!$C:$C,C$1,Data!$D:$D,C$2)</f>
        <v>0</v>
      </c>
      <c r="D64" s="5">
        <f>SUMIFS(Data!$A:$A, Data!$I:$I,$A64,Data!$C:$C,D$1,Data!$D:$D,D$2) + SUMIFS(Data!$A:$A, Data!$J:$J,$A64,Data!$C:$C,D$1,Data!$D:$D,D$2)</f>
        <v>0</v>
      </c>
      <c r="E64" s="5">
        <f>SUMIFS(Data!$A:$A, Data!$I:$I,$A64,Data!$C:$C,E$1,Data!$D:$D,E$2) + SUMIFS(Data!$A:$A, Data!$J:$J,$A64,Data!$C:$C,E$1,Data!$D:$D,E$2)</f>
        <v>2</v>
      </c>
      <c r="F64" s="5">
        <f>SUMIFS(Data!$A:$A, Data!$I:$I,$A64,Data!$C:$C,F$1,Data!$D:$D,F$2) + SUMIFS(Data!$A:$A, Data!$J:$J,$A64,Data!$C:$C,F$1,Data!$D:$D,F$2)</f>
        <v>0</v>
      </c>
      <c r="G64" s="5">
        <f>SUMIFS(Data!$A:$A, Data!$I:$I,$A64,Data!$C:$C,G$1,Data!$D:$D,G$2) + SUMIFS(Data!$A:$A, Data!$J:$J,$A64,Data!$C:$C,G$1,Data!$D:$D,G$2)</f>
        <v>0</v>
      </c>
      <c r="H64" s="5">
        <f>SUMIFS(Data!$A:$A, Data!$I:$I,$A64,Data!$C:$C,H$1,Data!$D:$D,H$2) + SUMIFS(Data!$A:$A, Data!$J:$J,$A64,Data!$C:$C,H$1,Data!$D:$D,H$2)</f>
        <v>0</v>
      </c>
      <c r="I64" s="5">
        <f>SUMIFS(Data!$A:$A, Data!$I:$I,$A64,Data!$C:$C,I$1,Data!$D:$D,I$2) + SUMIFS(Data!$A:$A, Data!$J:$J,$A64,Data!$C:$C,I$1,Data!$D:$D,I$2)</f>
        <v>0</v>
      </c>
      <c r="J64" s="5">
        <f>SUMIFS(Data!$A:$A, Data!$I:$I,$A64,Data!$C:$C,J$1,Data!$D:$D,J$2) + SUMIFS(Data!$A:$A, Data!$J:$J,$A64,Data!$C:$C,J$1,Data!$D:$D,J$2)</f>
        <v>0</v>
      </c>
      <c r="K64" s="5">
        <f>SUMIFS(Data!$A:$A, Data!$I:$I,$A64,Data!$C:$C,K$1,Data!$D:$D,K$2) + SUMIFS(Data!$A:$A, Data!$J:$J,$A64,Data!$C:$C,K$1,Data!$D:$D,K$2)</f>
        <v>0</v>
      </c>
      <c r="L64" s="5">
        <f>SUMIFS(Data!$A:$A, Data!$I:$I,$A64,Data!$C:$C,L$1,Data!$D:$D,L$2) + SUMIFS(Data!$A:$A, Data!$J:$J,$A64,Data!$C:$C,L$1,Data!$D:$D,L$2)</f>
        <v>0</v>
      </c>
      <c r="M64" s="5">
        <f>SUMIFS(Data!$A:$A, Data!$I:$I,$A64,Data!$C:$C,M$1,Data!$D:$D,M$2) + SUMIFS(Data!$A:$A, Data!$J:$J,$A64,Data!$C:$C,M$1,Data!$D:$D,M$2)</f>
        <v>0</v>
      </c>
      <c r="N64" s="5">
        <f>SUMIFS(Data!$A:$A, Data!$I:$I,$A64,Data!$C:$C,N$1,Data!$D:$D,N$2) + SUMIFS(Data!$A:$A, Data!$J:$J,$A64,Data!$C:$C,N$1,Data!$D:$D,N$2)</f>
        <v>0</v>
      </c>
      <c r="O64" s="5">
        <f>SUMIFS(Data!$A:$A, Data!$I:$I,$A64,Data!$C:$C,O$1,Data!$D:$D,O$2) + SUMIFS(Data!$A:$A, Data!$J:$J,$A64,Data!$C:$C,O$1,Data!$D:$D,O$2)</f>
        <v>0</v>
      </c>
      <c r="P64" s="5">
        <f>SUMIFS(Data!$A:$A, Data!$I:$I,$A64,Data!$C:$C,P$1,Data!$D:$D,P$2) + SUMIFS(Data!$A:$A, Data!$J:$J,$A64,Data!$C:$C,P$1,Data!$D:$D,P$2)</f>
        <v>0</v>
      </c>
      <c r="Q64" s="5">
        <f>SUMIFS(Data!$A:$A, Data!$I:$I,$A64,Data!$C:$C,Q$1,Data!$D:$D,Q$2) + SUMIFS(Data!$A:$A, Data!$J:$J,$A64,Data!$C:$C,Q$1,Data!$D:$D,Q$2)</f>
        <v>0</v>
      </c>
      <c r="R64" s="5">
        <f>SUMIFS(Data!$A:$A, Data!$I:$I,$A64,Data!$C:$C,R$1,Data!$D:$D,R$2) + SUMIFS(Data!$A:$A, Data!$J:$J,$A64,Data!$C:$C,R$1,Data!$D:$D,R$2)</f>
        <v>0</v>
      </c>
      <c r="S64" s="5">
        <f>SUMIFS(Data!$A:$A, Data!$I:$I,$A64,Data!$C:$C,S$1,Data!$D:$D,S$2) + SUMIFS(Data!$A:$A, Data!$J:$J,$A64,Data!$C:$C,S$1,Data!$D:$D,S$2)</f>
        <v>0</v>
      </c>
      <c r="T64" s="5">
        <f>SUMIFS(Data!$A:$A, Data!$I:$I,$A64,Data!$C:$C,T$1,Data!$D:$D,T$2) + SUMIFS(Data!$A:$A, Data!$J:$J,$A64,Data!$C:$C,T$1,Data!$D:$D,T$2)</f>
        <v>0</v>
      </c>
      <c r="U64" s="5">
        <f>SUMIFS(Data!$A:$A, Data!$I:$I,$A64,Data!$C:$C,U$1,Data!$D:$D,U$2) + SUMIFS(Data!$A:$A, Data!$J:$J,$A64,Data!$C:$C,U$1,Data!$D:$D,U$2)</f>
        <v>0</v>
      </c>
      <c r="V64" s="5">
        <f>SUMIFS(Data!$A:$A, Data!$I:$I,$A64,Data!$C:$C,V$1,Data!$D:$D,V$2) + SUMIFS(Data!$A:$A, Data!$J:$J,$A64,Data!$C:$C,V$1,Data!$D:$D,V$2)</f>
        <v>0</v>
      </c>
      <c r="W64" s="5">
        <f>SUMIFS(Data!$A:$A, Data!$I:$I,$A64,Data!$C:$C,W$1,Data!$D:$D,W$2) + SUMIFS(Data!$A:$A, Data!$J:$J,$A64,Data!$C:$C,W$1,Data!$D:$D,W$2)</f>
        <v>0</v>
      </c>
      <c r="X64" s="5">
        <f>SUMIFS(Data!$A:$A, Data!$I:$I,$A64,Data!$C:$C,X$1,Data!$D:$D,X$2) + SUMIFS(Data!$A:$A, Data!$J:$J,$A64,Data!$C:$C,X$1,Data!$D:$D,X$2)</f>
        <v>0</v>
      </c>
      <c r="Y64" s="5">
        <f>SUMIFS(Data!$A:$A, Data!$I:$I,$A64,Data!$C:$C,Y$1,Data!$D:$D,Y$2) + SUMIFS(Data!$A:$A, Data!$J:$J,$A64,Data!$C:$C,Y$1,Data!$D:$D,Y$2)</f>
        <v>0</v>
      </c>
      <c r="Z64" s="5">
        <f>SUMIFS(Data!$A:$A, Data!$I:$I,$A64,Data!$C:$C,Z$1,Data!$D:$D,Z$2) + SUMIFS(Data!$A:$A, Data!$J:$J,$A64,Data!$C:$C,Z$1,Data!$D:$D,Z$2)</f>
        <v>0</v>
      </c>
      <c r="AA64" s="5">
        <f>SUMIFS(Data!$A:$A, Data!$I:$I,$A64,Data!$C:$C,AA$1,Data!$D:$D,AA$2) + SUMIFS(Data!$A:$A, Data!$J:$J,$A64,Data!$C:$C,AA$1,Data!$D:$D,AA$2)</f>
        <v>0</v>
      </c>
      <c r="AB64" s="5">
        <f>SUMIFS(Data!$A:$A, Data!$I:$I,$A64,Data!$C:$C,AB$1,Data!$D:$D,AB$2) + SUMIFS(Data!$A:$A, Data!$J:$J,$A64,Data!$C:$C,AB$1,Data!$D:$D,AB$2)</f>
        <v>0</v>
      </c>
      <c r="AC64" s="5">
        <f>SUMIFS(Data!$A:$A, Data!$I:$I,$A64,Data!$C:$C,AC$1,Data!$D:$D,AC$2) + SUMIFS(Data!$A:$A, Data!$J:$J,$A64,Data!$C:$C,AC$1,Data!$D:$D,AC$2)</f>
        <v>0</v>
      </c>
      <c r="AD64" s="5">
        <f>SUMIFS(Data!$A:$A, Data!$I:$I,$A64,Data!$C:$C,AD$1,Data!$D:$D,AD$2) + SUMIFS(Data!$A:$A, Data!$J:$J,$A64,Data!$C:$C,AD$1,Data!$D:$D,AD$2)</f>
        <v>0</v>
      </c>
      <c r="AE64" s="5">
        <f>SUMIFS(Data!$A:$A, Data!$I:$I,$A64,Data!$C:$C,AE$1,Data!$D:$D,AE$2) + SUMIFS(Data!$A:$A, Data!$J:$J,$A64,Data!$C:$C,AE$1,Data!$D:$D,AE$2)</f>
        <v>0</v>
      </c>
      <c r="AF64" s="5">
        <f>SUMIFS(Data!$A:$A, Data!$I:$I,$A64,Data!$C:$C,AF$1,Data!$D:$D,AF$2) + SUMIFS(Data!$A:$A, Data!$J:$J,$A64,Data!$C:$C,AF$1,Data!$D:$D,AF$2)</f>
        <v>0</v>
      </c>
      <c r="AG64" s="5">
        <f>SUMIFS(Data!$A:$A, Data!$I:$I,$A64,Data!$C:$C,AG$1,Data!$D:$D,AG$2) + SUMIFS(Data!$A:$A, Data!$J:$J,$A64,Data!$C:$C,AG$1,Data!$D:$D,AG$2)</f>
        <v>0</v>
      </c>
      <c r="AH64" s="5">
        <f>SUMIFS(Data!$A:$A, Data!$I:$I,$A64,Data!$C:$C,AH$1,Data!$D:$D,AH$2) + SUMIFS(Data!$A:$A, Data!$J:$J,$A64,Data!$C:$C,AH$1,Data!$D:$D,AH$2)</f>
        <v>0</v>
      </c>
      <c r="AI64" s="5">
        <f>SUMIFS(Data!$A:$A, Data!$I:$I,$A64,Data!$C:$C,AI$1,Data!$D:$D,AI$2) + SUMIFS(Data!$A:$A, Data!$J:$J,$A64,Data!$C:$C,AI$1,Data!$D:$D,AI$2)</f>
        <v>0</v>
      </c>
      <c r="AJ64" s="5">
        <f>SUMIFS(Data!$A:$A, Data!$I:$I,$A64,Data!$C:$C,AJ$1,Data!$D:$D,AJ$2) + SUMIFS(Data!$A:$A, Data!$J:$J,$A64,Data!$C:$C,AJ$1,Data!$D:$D,AJ$2)</f>
        <v>0</v>
      </c>
      <c r="AK64" s="5">
        <f>SUMIFS(Data!$A:$A, Data!$I:$I,$A64,Data!$C:$C,AK$1,Data!$D:$D,AK$2) + SUMIFS(Data!$A:$A, Data!$J:$J,$A64,Data!$C:$C,AK$1,Data!$D:$D,AK$2)</f>
        <v>0</v>
      </c>
      <c r="AL64" s="5">
        <f>SUMIFS(Data!$A:$A, Data!$I:$I,$A64,Data!$C:$C,AL$1,Data!$D:$D,AL$2) + SUMIFS(Data!$A:$A, Data!$J:$J,$A64,Data!$C:$C,AL$1,Data!$D:$D,AL$2)</f>
        <v>0</v>
      </c>
      <c r="AM64" s="5">
        <f>SUMIFS(Data!$A:$A, Data!$I:$I,$A64,Data!$C:$C,AM$1,Data!$D:$D,AM$2) + SUMIFS(Data!$A:$A, Data!$J:$J,$A64,Data!$C:$C,AM$1,Data!$D:$D,AM$2)</f>
        <v>2</v>
      </c>
      <c r="AN64" s="5">
        <f>SUMIFS(Data!$A:$A, Data!$I:$I,$A64,Data!$C:$C,AN$1,Data!$D:$D,AN$2) + SUMIFS(Data!$A:$A, Data!$J:$J,$A64,Data!$C:$C,AN$1,Data!$D:$D,AN$2)</f>
        <v>0</v>
      </c>
      <c r="AO64" s="5">
        <f>SUMIFS(Data!$A:$A, Data!$I:$I,$A64,Data!$C:$C,AO$1,Data!$D:$D,AO$2) + SUMIFS(Data!$A:$A, Data!$J:$J,$A64,Data!$C:$C,AO$1,Data!$D:$D,AO$2)</f>
        <v>0</v>
      </c>
      <c r="AP64" s="5">
        <f>SUMIFS(Data!$A:$A, Data!$I:$I,$A64,Data!$C:$C,AP$1,Data!$D:$D,AP$2) + SUMIFS(Data!$A:$A, Data!$J:$J,$A64,Data!$C:$C,AP$1,Data!$D:$D,AP$2)</f>
        <v>0</v>
      </c>
      <c r="AQ64" s="5">
        <f>SUMIFS(Data!$A:$A, Data!$I:$I,$A64,Data!$C:$C,AQ$1,Data!$D:$D,AQ$2) + SUMIFS(Data!$A:$A, Data!$J:$J,$A64,Data!$C:$C,AQ$1,Data!$D:$D,AQ$2)</f>
        <v>11</v>
      </c>
      <c r="AR64" s="5">
        <f>SUMIFS(Data!$A:$A, Data!$I:$I,$A64,Data!$C:$C,AR$1,Data!$D:$D,AR$2) + SUMIFS(Data!$A:$A, Data!$J:$J,$A64,Data!$C:$C,AR$1,Data!$D:$D,AR$2)</f>
        <v>0</v>
      </c>
      <c r="AS64" s="5">
        <f>SUMIFS(Data!$A:$A, Data!$I:$I,$A64,Data!$C:$C,AS$1,Data!$D:$D,AS$2) + SUMIFS(Data!$A:$A, Data!$J:$J,$A64,Data!$C:$C,AS$1,Data!$D:$D,AS$2)</f>
        <v>0</v>
      </c>
      <c r="AT64" s="5">
        <f>SUMIFS(Data!$A:$A, Data!$I:$I,$A64,Data!$C:$C,AT$1,Data!$D:$D,AT$2) + SUMIFS(Data!$A:$A, Data!$J:$J,$A64,Data!$C:$C,AT$1,Data!$D:$D,AT$2)</f>
        <v>0</v>
      </c>
      <c r="AU64" s="5">
        <f>SUMIFS(Data!$A:$A, Data!$I:$I,$A64,Data!$C:$C,AU$1,Data!$D:$D,AU$2) + SUMIFS(Data!$A:$A, Data!$J:$J,$A64,Data!$C:$C,AU$1,Data!$D:$D,AU$2)</f>
        <v>0</v>
      </c>
      <c r="AV64" s="5">
        <f>SUMIFS(Data!$A:$A, Data!$I:$I,$A64,Data!$C:$C,AV$1,Data!$D:$D,AV$2) + SUMIFS(Data!$A:$A, Data!$J:$J,$A64,Data!$C:$C,AV$1,Data!$D:$D,AV$2)</f>
        <v>0</v>
      </c>
      <c r="AW64" s="5">
        <f>SUMIFS(Data!$A:$A, Data!$I:$I,$A64,Data!$C:$C,AW$1,Data!$D:$D,AW$2) + SUMIFS(Data!$A:$A, Data!$J:$J,$A64,Data!$C:$C,AW$1,Data!$D:$D,AW$2)</f>
        <v>0</v>
      </c>
      <c r="AX64" s="5">
        <f>SUMIFS(Data!$A:$A, Data!$I:$I,$A64,Data!$C:$C,AX$1,Data!$D:$D,AX$2) + SUMIFS(Data!$A:$A, Data!$J:$J,$A64,Data!$C:$C,AX$1,Data!$D:$D,AX$2)</f>
        <v>0</v>
      </c>
      <c r="AY64" s="5">
        <f>SUMIFS(Data!$A:$A, Data!$I:$I,$A64,Data!$C:$C,AY$1,Data!$D:$D,AY$2) + SUMIFS(Data!$A:$A, Data!$J:$J,$A64,Data!$C:$C,AY$1,Data!$D:$D,AY$2)</f>
        <v>0</v>
      </c>
      <c r="AZ64" s="5">
        <f>SUMIFS(Data!$A:$A, Data!$I:$I,$A64,Data!$C:$C,AZ$1,Data!$D:$D,AZ$2) + SUMIFS(Data!$A:$A, Data!$J:$J,$A64,Data!$C:$C,AZ$1,Data!$D:$D,AZ$2)</f>
        <v>0</v>
      </c>
      <c r="BA64" s="5">
        <f>SUMIFS(Data!$A:$A, Data!$I:$I,$A64,Data!$C:$C,BA$1,Data!$D:$D,BA$2) + SUMIFS(Data!$A:$A, Data!$J:$J,$A64,Data!$C:$C,BA$1,Data!$D:$D,BA$2)</f>
        <v>0</v>
      </c>
      <c r="BB64" s="5">
        <f>SUMIFS(Data!$A:$A, Data!$I:$I,$A64,Data!$C:$C,BB$1,Data!$D:$D,BB$2) + SUMIFS(Data!$A:$A, Data!$J:$J,$A64,Data!$C:$C,BB$1,Data!$D:$D,BB$2)</f>
        <v>0</v>
      </c>
      <c r="BC64" s="5">
        <f>SUMIFS(Data!$A:$A, Data!$I:$I,$A64,Data!$C:$C,BC$1,Data!$D:$D,BC$2) + SUMIFS(Data!$A:$A, Data!$J:$J,$A64,Data!$C:$C,BC$1,Data!$D:$D,BC$2)</f>
        <v>0</v>
      </c>
      <c r="BD64" s="5">
        <f>SUMIFS(Data!$A:$A, Data!$I:$I,$A64,Data!$C:$C,BD$1,Data!$D:$D,BD$2) + SUMIFS(Data!$A:$A, Data!$J:$J,$A64,Data!$C:$C,BD$1,Data!$D:$D,BD$2)</f>
        <v>0</v>
      </c>
      <c r="BE64" s="5">
        <f>SUMIFS(Data!$A:$A, Data!$I:$I,$A64,Data!$C:$C,BE$1,Data!$D:$D,BE$2) + SUMIFS(Data!$A:$A, Data!$J:$J,$A64,Data!$C:$C,BE$1,Data!$D:$D,BE$2)</f>
        <v>0</v>
      </c>
      <c r="BF64" s="5">
        <f>SUMIFS(Data!$A:$A, Data!$I:$I,$A64,Data!$C:$C,BF$1,Data!$D:$D,BF$2) + SUMIFS(Data!$A:$A, Data!$J:$J,$A64,Data!$C:$C,BF$1,Data!$D:$D,BF$2)</f>
        <v>0</v>
      </c>
      <c r="BG64" s="5">
        <f>SUMIFS(Data!$A:$A, Data!$I:$I,$A64,Data!$C:$C,BG$1,Data!$D:$D,BG$2) + SUMIFS(Data!$A:$A, Data!$J:$J,$A64,Data!$C:$C,BG$1,Data!$D:$D,BG$2)</f>
        <v>0</v>
      </c>
      <c r="BH64" s="5">
        <f>SUMIFS(Data!$A:$A, Data!$I:$I,$A64,Data!$C:$C,BH$1,Data!$D:$D,BH$2) + SUMIFS(Data!$A:$A, Data!$J:$J,$A64,Data!$C:$C,BH$1,Data!$D:$D,BH$2)</f>
        <v>0</v>
      </c>
      <c r="BI64" s="5">
        <f>SUMIFS(Data!$A:$A, Data!$I:$I,$A64,Data!$C:$C,BI$1,Data!$D:$D,BI$2) + SUMIFS(Data!$A:$A, Data!$J:$J,$A64,Data!$C:$C,BI$1,Data!$D:$D,BI$2)</f>
        <v>0</v>
      </c>
      <c r="BJ64" s="5">
        <f>SUMIFS(Data!$A:$A, Data!$I:$I,$A64,Data!$C:$C,BJ$1,Data!$D:$D,BJ$2) + SUMIFS(Data!$A:$A, Data!$J:$J,$A64,Data!$C:$C,BJ$1,Data!$D:$D,BJ$2)</f>
        <v>0</v>
      </c>
      <c r="BK64" s="5">
        <f>SUMIFS(Data!$A:$A, Data!$I:$I,$A64,Data!$C:$C,BK$1,Data!$D:$D,BK$2) + SUMIFS(Data!$A:$A, Data!$J:$J,$A64,Data!$C:$C,BK$1,Data!$D:$D,BK$2)</f>
        <v>0</v>
      </c>
      <c r="BL64" s="5">
        <f>SUMIFS(Data!$A:$A, Data!$I:$I,$A64,Data!$C:$C,BL$1,Data!$D:$D,BL$2) + SUMIFS(Data!$A:$A, Data!$J:$J,$A64,Data!$C:$C,BL$1,Data!$D:$D,BL$2)</f>
        <v>0</v>
      </c>
      <c r="BM64" s="5">
        <f>SUMIFS(Data!$A:$A, Data!$I:$I,$A64,Data!$C:$C,BM$1,Data!$D:$D,BM$2) + SUMIFS(Data!$A:$A, Data!$J:$J,$A64,Data!$C:$C,BM$1,Data!$D:$D,BM$2)</f>
        <v>0</v>
      </c>
      <c r="BN64" s="5">
        <f>SUMIFS(Data!$A:$A, Data!$I:$I,$A64,Data!$C:$C,BN$1,Data!$D:$D,BN$2) + SUMIFS(Data!$A:$A, Data!$J:$J,$A64,Data!$C:$C,BN$1,Data!$D:$D,BN$2)</f>
        <v>0</v>
      </c>
      <c r="BO64" s="5">
        <f>SUMIFS(Data!$A:$A, Data!$I:$I,$A64,Data!$C:$C,BO$1,Data!$D:$D,BO$2) + SUMIFS(Data!$A:$A, Data!$J:$J,$A64,Data!$C:$C,BO$1,Data!$D:$D,BO$2)</f>
        <v>0</v>
      </c>
      <c r="BP64" s="5">
        <f>SUMIFS(Data!$A:$A, Data!$I:$I,$A64,Data!$C:$C,BP$1,Data!$D:$D,BP$2) + SUMIFS(Data!$A:$A, Data!$J:$J,$A64,Data!$C:$C,BP$1,Data!$D:$D,BP$2)</f>
        <v>0</v>
      </c>
      <c r="BQ64" s="5">
        <f>SUMIFS(Data!$A:$A, Data!$I:$I,$A64,Data!$C:$C,BQ$1,Data!$D:$D,BQ$2) + SUMIFS(Data!$A:$A, Data!$J:$J,$A64,Data!$C:$C,BQ$1,Data!$D:$D,BQ$2)</f>
        <v>0</v>
      </c>
      <c r="BR64" s="5">
        <f>SUMIFS(Data!$A:$A, Data!$I:$I,$A64,Data!$C:$C,BR$1,Data!$D:$D,BR$2) + SUMIFS(Data!$A:$A, Data!$J:$J,$A64,Data!$C:$C,BR$1,Data!$D:$D,BR$2)</f>
        <v>0</v>
      </c>
      <c r="BS64" s="5">
        <f>SUMIFS(Data!$A:$A, Data!$I:$I,$A64,Data!$C:$C,BS$1,Data!$D:$D,BS$2) + SUMIFS(Data!$A:$A, Data!$J:$J,$A64,Data!$C:$C,BS$1,Data!$D:$D,BS$2)</f>
        <v>0</v>
      </c>
      <c r="BT64" s="5">
        <f>SUMIFS(Data!$A:$A, Data!$I:$I,$A64,Data!$C:$C,BT$1,Data!$D:$D,BT$2) + SUMIFS(Data!$A:$A, Data!$J:$J,$A64,Data!$C:$C,BT$1,Data!$D:$D,BT$2)</f>
        <v>0</v>
      </c>
      <c r="BU64" s="5">
        <f>SUMIFS(Data!$A:$A, Data!$I:$I,$A64,Data!$C:$C,BU$1,Data!$D:$D,BU$2) + SUMIFS(Data!$A:$A, Data!$J:$J,$A64,Data!$C:$C,BU$1,Data!$D:$D,BU$2)</f>
        <v>0</v>
      </c>
      <c r="BV64" s="5">
        <f>SUMIFS(Data!$A:$A, Data!$I:$I,$A64,Data!$C:$C,BV$1,Data!$D:$D,BV$2) + SUMIFS(Data!$A:$A, Data!$J:$J,$A64,Data!$C:$C,BV$1,Data!$D:$D,BV$2)</f>
        <v>0</v>
      </c>
      <c r="BW64" s="5">
        <f>SUMIFS(Data!$A:$A, Data!$I:$I,$A64,Data!$C:$C,BW$1,Data!$D:$D,BW$2) + SUMIFS(Data!$A:$A, Data!$J:$J,$A64,Data!$C:$C,BW$1,Data!$D:$D,BW$2)</f>
        <v>0</v>
      </c>
      <c r="BX64" s="5">
        <f>SUMIFS(Data!$A:$A, Data!$I:$I,$A64,Data!$C:$C,BX$1,Data!$D:$D,BX$2) + SUMIFS(Data!$A:$A, Data!$J:$J,$A64,Data!$C:$C,BX$1,Data!$D:$D,BX$2)</f>
        <v>0</v>
      </c>
      <c r="BY64" s="5">
        <f>SUMIFS(Data!$A:$A, Data!$I:$I,$A64,Data!$C:$C,BY$1,Data!$D:$D,BY$2) + SUMIFS(Data!$A:$A, Data!$J:$J,$A64,Data!$C:$C,BY$1,Data!$D:$D,BY$2)</f>
        <v>0</v>
      </c>
      <c r="BZ64" s="5">
        <f>SUMIFS(Data!$A:$A, Data!$I:$I,$A64,Data!$C:$C,BZ$1,Data!$D:$D,BZ$2) + SUMIFS(Data!$A:$A, Data!$J:$J,$A64,Data!$C:$C,BZ$1,Data!$D:$D,BZ$2)</f>
        <v>0</v>
      </c>
      <c r="CA64" s="5">
        <f>SUMIFS(Data!$A:$A, Data!$I:$I,$A64,Data!$C:$C,CA$1,Data!$D:$D,CA$2) + SUMIFS(Data!$A:$A, Data!$J:$J,$A64,Data!$C:$C,CA$1,Data!$D:$D,CA$2)</f>
        <v>0</v>
      </c>
      <c r="CB64" s="5">
        <f>SUMIFS(Data!$A:$A, Data!$I:$I,$A64,Data!$C:$C,CB$1,Data!$D:$D,CB$2) + SUMIFS(Data!$A:$A, Data!$J:$J,$A64,Data!$C:$C,CB$1,Data!$D:$D,CB$2)</f>
        <v>0</v>
      </c>
      <c r="CC64" s="5">
        <f>SUMIFS(Data!$A:$A, Data!$I:$I,$A64,Data!$C:$C,CC$1,Data!$D:$D,CC$2) + SUMIFS(Data!$A:$A, Data!$J:$J,$A64,Data!$C:$C,CC$1,Data!$D:$D,CC$2)</f>
        <v>0</v>
      </c>
      <c r="CD64" s="5">
        <f>SUMIFS(Data!$A:$A, Data!$I:$I,$A64,Data!$C:$C,CD$1,Data!$D:$D,CD$2) + SUMIFS(Data!$A:$A, Data!$J:$J,$A64,Data!$C:$C,CD$1,Data!$D:$D,CD$2)</f>
        <v>0</v>
      </c>
      <c r="CE64" s="5">
        <f>SUMIFS(Data!$A:$A, Data!$I:$I,$A64,Data!$C:$C,CE$1,Data!$D:$D,CE$2) + SUMIFS(Data!$A:$A, Data!$J:$J,$A64,Data!$C:$C,CE$1,Data!$D:$D,CE$2)</f>
        <v>0</v>
      </c>
      <c r="CF64" s="5">
        <f>SUMIFS(Data!$A:$A, Data!$I:$I,$A64,Data!$C:$C,CF$1,Data!$D:$D,CF$2) + SUMIFS(Data!$A:$A, Data!$J:$J,$A64,Data!$C:$C,CF$1,Data!$D:$D,CF$2)</f>
        <v>0</v>
      </c>
      <c r="CG64" s="5">
        <f>SUMIFS(Data!$A:$A, Data!$I:$I,$A64,Data!$C:$C,CG$1,Data!$D:$D,CG$2) + SUMIFS(Data!$A:$A, Data!$J:$J,$A64,Data!$C:$C,CG$1,Data!$D:$D,CG$2)</f>
        <v>0</v>
      </c>
      <c r="CH64" s="5">
        <f>SUMIFS(Data!$A:$A, Data!$I:$I,$A64,Data!$C:$C,CH$1,Data!$D:$D,CH$2) + SUMIFS(Data!$A:$A, Data!$J:$J,$A64,Data!$C:$C,CH$1,Data!$D:$D,CH$2)</f>
        <v>0</v>
      </c>
      <c r="CI64" s="5">
        <f>SUMIFS(Data!$A:$A, Data!$I:$I,$A64,Data!$C:$C,CI$1,Data!$D:$D,CI$2) + SUMIFS(Data!$A:$A, Data!$J:$J,$A64,Data!$C:$C,CI$1,Data!$D:$D,CI$2)</f>
        <v>0</v>
      </c>
      <c r="CJ64" s="5">
        <f>SUMIFS(Data!$A:$A, Data!$I:$I,$A64,Data!$C:$C,CJ$1,Data!$D:$D,CJ$2) + SUMIFS(Data!$A:$A, Data!$J:$J,$A64,Data!$C:$C,CJ$1,Data!$D:$D,CJ$2)</f>
        <v>0</v>
      </c>
      <c r="CK64" s="5">
        <f>SUMIFS(Data!$A:$A, Data!$I:$I,$A64,Data!$C:$C,CK$1,Data!$D:$D,CK$2) + SUMIFS(Data!$A:$A, Data!$J:$J,$A64,Data!$C:$C,CK$1,Data!$D:$D,CK$2)</f>
        <v>0</v>
      </c>
      <c r="CL64" s="5">
        <f>SUMIFS(Data!$A:$A, Data!$I:$I,$A64,Data!$C:$C,CL$1,Data!$D:$D,CL$2) + SUMIFS(Data!$A:$A, Data!$J:$J,$A64,Data!$C:$C,CL$1,Data!$D:$D,CL$2)</f>
        <v>0</v>
      </c>
      <c r="CM64" s="5">
        <f>SUMIFS(Data!$A:$A, Data!$I:$I,$A64,Data!$C:$C,CM$1,Data!$D:$D,CM$2) + SUMIFS(Data!$A:$A, Data!$J:$J,$A64,Data!$C:$C,CM$1,Data!$D:$D,CM$2)</f>
        <v>0</v>
      </c>
      <c r="CN64" s="5">
        <f>SUMIFS(Data!$A:$A, Data!$I:$I,$A64,Data!$C:$C,CN$1,Data!$D:$D,CN$2) + SUMIFS(Data!$A:$A, Data!$J:$J,$A64,Data!$C:$C,CN$1,Data!$D:$D,CN$2)</f>
        <v>0</v>
      </c>
      <c r="CO64" s="5">
        <f>SUMIFS(Data!$A:$A, Data!$I:$I,$A64,Data!$C:$C,CO$1,Data!$D:$D,CO$2) + SUMIFS(Data!$A:$A, Data!$J:$J,$A64,Data!$C:$C,CO$1,Data!$D:$D,CO$2)</f>
        <v>0</v>
      </c>
      <c r="CP64" s="5">
        <f>SUMIFS(Data!$A:$A, Data!$I:$I,$A64,Data!$C:$C,CP$1,Data!$D:$D,CP$2) + SUMIFS(Data!$A:$A, Data!$J:$J,$A64,Data!$C:$C,CP$1,Data!$D:$D,CP$2)</f>
        <v>0</v>
      </c>
      <c r="CQ64" s="5">
        <f>SUMIFS(Data!$A:$A, Data!$I:$I,$A64,Data!$C:$C,CQ$1,Data!$D:$D,CQ$2) + SUMIFS(Data!$A:$A, Data!$J:$J,$A64,Data!$C:$C,CQ$1,Data!$D:$D,CQ$2)</f>
        <v>0</v>
      </c>
      <c r="CR64" s="5">
        <f>SUMIFS(Data!$A:$A, Data!$I:$I,$A64,Data!$C:$C,CR$1,Data!$D:$D,CR$2) + SUMIFS(Data!$A:$A, Data!$J:$J,$A64,Data!$C:$C,CR$1,Data!$D:$D,CR$2)</f>
        <v>0</v>
      </c>
      <c r="CS64" s="5">
        <f>SUMIFS(Data!$A:$A, Data!$I:$I,$A64,Data!$C:$C,CS$1,Data!$D:$D,CS$2) + SUMIFS(Data!$A:$A, Data!$J:$J,$A64,Data!$C:$C,CS$1,Data!$D:$D,CS$2)</f>
        <v>0</v>
      </c>
      <c r="CT64" s="5">
        <f>SUMIFS(Data!$A:$A, Data!$I:$I,$A64,Data!$C:$C,CT$1,Data!$D:$D,CT$2) + SUMIFS(Data!$A:$A, Data!$J:$J,$A64,Data!$C:$C,CT$1,Data!$D:$D,CT$2)</f>
        <v>1</v>
      </c>
      <c r="CU64" s="5">
        <f>SUMIFS(Data!$A:$A, Data!$I:$I,$A64,Data!$C:$C,CU$1,Data!$D:$D,CU$2) + SUMIFS(Data!$A:$A, Data!$J:$J,$A64,Data!$C:$C,CU$1,Data!$D:$D,CU$2)</f>
        <v>0</v>
      </c>
      <c r="CV64" s="5">
        <f>SUMIFS(Data!$A:$A, Data!$I:$I,$A64,Data!$C:$C,CV$1,Data!$D:$D,CV$2) + SUMIFS(Data!$A:$A, Data!$J:$J,$A64,Data!$C:$C,CV$1,Data!$D:$D,CV$2)</f>
        <v>0</v>
      </c>
      <c r="CW64" s="5">
        <f t="shared" ref="CW64:CX64" si="63">SUMIF($B$2:$CV$2,CW$2, $B64:$CV64)</f>
        <v>11</v>
      </c>
      <c r="CX64" s="5">
        <f t="shared" si="63"/>
        <v>3</v>
      </c>
      <c r="CY64" s="5">
        <f t="shared" si="3"/>
        <v>16</v>
      </c>
    </row>
    <row r="65">
      <c r="A65" s="5" t="str">
        <f>Countries!A63</f>
        <v>MGL</v>
      </c>
      <c r="B65" s="5">
        <f>SUMIFS(Data!$A:$A, Data!$I:$I,$A65,Data!$C:$C,B$1,Data!$D:$D,B$2) + SUMIFS(Data!$A:$A, Data!$J:$J,$A65,Data!$C:$C,B$1,Data!$D:$D,B$2)</f>
        <v>0</v>
      </c>
      <c r="C65" s="5">
        <f>SUMIFS(Data!$A:$A, Data!$I:$I,$A65,Data!$C:$C,C$1,Data!$D:$D,C$2) + SUMIFS(Data!$A:$A, Data!$J:$J,$A65,Data!$C:$C,C$1,Data!$D:$D,C$2)</f>
        <v>0</v>
      </c>
      <c r="D65" s="5">
        <f>SUMIFS(Data!$A:$A, Data!$I:$I,$A65,Data!$C:$C,D$1,Data!$D:$D,D$2) + SUMIFS(Data!$A:$A, Data!$J:$J,$A65,Data!$C:$C,D$1,Data!$D:$D,D$2)</f>
        <v>0</v>
      </c>
      <c r="E65" s="5">
        <f>SUMIFS(Data!$A:$A, Data!$I:$I,$A65,Data!$C:$C,E$1,Data!$D:$D,E$2) + SUMIFS(Data!$A:$A, Data!$J:$J,$A65,Data!$C:$C,E$1,Data!$D:$D,E$2)</f>
        <v>0</v>
      </c>
      <c r="F65" s="5">
        <f>SUMIFS(Data!$A:$A, Data!$I:$I,$A65,Data!$C:$C,F$1,Data!$D:$D,F$2) + SUMIFS(Data!$A:$A, Data!$J:$J,$A65,Data!$C:$C,F$1,Data!$D:$D,F$2)</f>
        <v>0</v>
      </c>
      <c r="G65" s="5">
        <f>SUMIFS(Data!$A:$A, Data!$I:$I,$A65,Data!$C:$C,G$1,Data!$D:$D,G$2) + SUMIFS(Data!$A:$A, Data!$J:$J,$A65,Data!$C:$C,G$1,Data!$D:$D,G$2)</f>
        <v>0</v>
      </c>
      <c r="H65" s="5">
        <f>SUMIFS(Data!$A:$A, Data!$I:$I,$A65,Data!$C:$C,H$1,Data!$D:$D,H$2) + SUMIFS(Data!$A:$A, Data!$J:$J,$A65,Data!$C:$C,H$1,Data!$D:$D,H$2)</f>
        <v>0</v>
      </c>
      <c r="I65" s="5">
        <f>SUMIFS(Data!$A:$A, Data!$I:$I,$A65,Data!$C:$C,I$1,Data!$D:$D,I$2) + SUMIFS(Data!$A:$A, Data!$J:$J,$A65,Data!$C:$C,I$1,Data!$D:$D,I$2)</f>
        <v>0</v>
      </c>
      <c r="J65" s="5">
        <f>SUMIFS(Data!$A:$A, Data!$I:$I,$A65,Data!$C:$C,J$1,Data!$D:$D,J$2) + SUMIFS(Data!$A:$A, Data!$J:$J,$A65,Data!$C:$C,J$1,Data!$D:$D,J$2)</f>
        <v>0</v>
      </c>
      <c r="K65" s="5">
        <f>SUMIFS(Data!$A:$A, Data!$I:$I,$A65,Data!$C:$C,K$1,Data!$D:$D,K$2) + SUMIFS(Data!$A:$A, Data!$J:$J,$A65,Data!$C:$C,K$1,Data!$D:$D,K$2)</f>
        <v>0</v>
      </c>
      <c r="L65" s="5">
        <f>SUMIFS(Data!$A:$A, Data!$I:$I,$A65,Data!$C:$C,L$1,Data!$D:$D,L$2) + SUMIFS(Data!$A:$A, Data!$J:$J,$A65,Data!$C:$C,L$1,Data!$D:$D,L$2)</f>
        <v>0</v>
      </c>
      <c r="M65" s="5">
        <f>SUMIFS(Data!$A:$A, Data!$I:$I,$A65,Data!$C:$C,M$1,Data!$D:$D,M$2) + SUMIFS(Data!$A:$A, Data!$J:$J,$A65,Data!$C:$C,M$1,Data!$D:$D,M$2)</f>
        <v>0</v>
      </c>
      <c r="N65" s="5">
        <f>SUMIFS(Data!$A:$A, Data!$I:$I,$A65,Data!$C:$C,N$1,Data!$D:$D,N$2) + SUMIFS(Data!$A:$A, Data!$J:$J,$A65,Data!$C:$C,N$1,Data!$D:$D,N$2)</f>
        <v>0</v>
      </c>
      <c r="O65" s="5">
        <f>SUMIFS(Data!$A:$A, Data!$I:$I,$A65,Data!$C:$C,O$1,Data!$D:$D,O$2) + SUMIFS(Data!$A:$A, Data!$J:$J,$A65,Data!$C:$C,O$1,Data!$D:$D,O$2)</f>
        <v>0</v>
      </c>
      <c r="P65" s="5">
        <f>SUMIFS(Data!$A:$A, Data!$I:$I,$A65,Data!$C:$C,P$1,Data!$D:$D,P$2) + SUMIFS(Data!$A:$A, Data!$J:$J,$A65,Data!$C:$C,P$1,Data!$D:$D,P$2)</f>
        <v>0</v>
      </c>
      <c r="Q65" s="5">
        <f>SUMIFS(Data!$A:$A, Data!$I:$I,$A65,Data!$C:$C,Q$1,Data!$D:$D,Q$2) + SUMIFS(Data!$A:$A, Data!$J:$J,$A65,Data!$C:$C,Q$1,Data!$D:$D,Q$2)</f>
        <v>0</v>
      </c>
      <c r="R65" s="5">
        <f>SUMIFS(Data!$A:$A, Data!$I:$I,$A65,Data!$C:$C,R$1,Data!$D:$D,R$2) + SUMIFS(Data!$A:$A, Data!$J:$J,$A65,Data!$C:$C,R$1,Data!$D:$D,R$2)</f>
        <v>0</v>
      </c>
      <c r="S65" s="5">
        <f>SUMIFS(Data!$A:$A, Data!$I:$I,$A65,Data!$C:$C,S$1,Data!$D:$D,S$2) + SUMIFS(Data!$A:$A, Data!$J:$J,$A65,Data!$C:$C,S$1,Data!$D:$D,S$2)</f>
        <v>0</v>
      </c>
      <c r="T65" s="5">
        <f>SUMIFS(Data!$A:$A, Data!$I:$I,$A65,Data!$C:$C,T$1,Data!$D:$D,T$2) + SUMIFS(Data!$A:$A, Data!$J:$J,$A65,Data!$C:$C,T$1,Data!$D:$D,T$2)</f>
        <v>0</v>
      </c>
      <c r="U65" s="5">
        <f>SUMIFS(Data!$A:$A, Data!$I:$I,$A65,Data!$C:$C,U$1,Data!$D:$D,U$2) + SUMIFS(Data!$A:$A, Data!$J:$J,$A65,Data!$C:$C,U$1,Data!$D:$D,U$2)</f>
        <v>0</v>
      </c>
      <c r="V65" s="5">
        <f>SUMIFS(Data!$A:$A, Data!$I:$I,$A65,Data!$C:$C,V$1,Data!$D:$D,V$2) + SUMIFS(Data!$A:$A, Data!$J:$J,$A65,Data!$C:$C,V$1,Data!$D:$D,V$2)</f>
        <v>0</v>
      </c>
      <c r="W65" s="5">
        <f>SUMIFS(Data!$A:$A, Data!$I:$I,$A65,Data!$C:$C,W$1,Data!$D:$D,W$2) + SUMIFS(Data!$A:$A, Data!$J:$J,$A65,Data!$C:$C,W$1,Data!$D:$D,W$2)</f>
        <v>0</v>
      </c>
      <c r="X65" s="5">
        <f>SUMIFS(Data!$A:$A, Data!$I:$I,$A65,Data!$C:$C,X$1,Data!$D:$D,X$2) + SUMIFS(Data!$A:$A, Data!$J:$J,$A65,Data!$C:$C,X$1,Data!$D:$D,X$2)</f>
        <v>0</v>
      </c>
      <c r="Y65" s="5">
        <f>SUMIFS(Data!$A:$A, Data!$I:$I,$A65,Data!$C:$C,Y$1,Data!$D:$D,Y$2) + SUMIFS(Data!$A:$A, Data!$J:$J,$A65,Data!$C:$C,Y$1,Data!$D:$D,Y$2)</f>
        <v>0</v>
      </c>
      <c r="Z65" s="5">
        <f>SUMIFS(Data!$A:$A, Data!$I:$I,$A65,Data!$C:$C,Z$1,Data!$D:$D,Z$2) + SUMIFS(Data!$A:$A, Data!$J:$J,$A65,Data!$C:$C,Z$1,Data!$D:$D,Z$2)</f>
        <v>0</v>
      </c>
      <c r="AA65" s="5">
        <f>SUMIFS(Data!$A:$A, Data!$I:$I,$A65,Data!$C:$C,AA$1,Data!$D:$D,AA$2) + SUMIFS(Data!$A:$A, Data!$J:$J,$A65,Data!$C:$C,AA$1,Data!$D:$D,AA$2)</f>
        <v>0</v>
      </c>
      <c r="AB65" s="5">
        <f>SUMIFS(Data!$A:$A, Data!$I:$I,$A65,Data!$C:$C,AB$1,Data!$D:$D,AB$2) + SUMIFS(Data!$A:$A, Data!$J:$J,$A65,Data!$C:$C,AB$1,Data!$D:$D,AB$2)</f>
        <v>0</v>
      </c>
      <c r="AC65" s="5">
        <f>SUMIFS(Data!$A:$A, Data!$I:$I,$A65,Data!$C:$C,AC$1,Data!$D:$D,AC$2) + SUMIFS(Data!$A:$A, Data!$J:$J,$A65,Data!$C:$C,AC$1,Data!$D:$D,AC$2)</f>
        <v>0</v>
      </c>
      <c r="AD65" s="5">
        <f>SUMIFS(Data!$A:$A, Data!$I:$I,$A65,Data!$C:$C,AD$1,Data!$D:$D,AD$2) + SUMIFS(Data!$A:$A, Data!$J:$J,$A65,Data!$C:$C,AD$1,Data!$D:$D,AD$2)</f>
        <v>0</v>
      </c>
      <c r="AE65" s="5">
        <f>SUMIFS(Data!$A:$A, Data!$I:$I,$A65,Data!$C:$C,AE$1,Data!$D:$D,AE$2) + SUMIFS(Data!$A:$A, Data!$J:$J,$A65,Data!$C:$C,AE$1,Data!$D:$D,AE$2)</f>
        <v>0</v>
      </c>
      <c r="AF65" s="5">
        <f>SUMIFS(Data!$A:$A, Data!$I:$I,$A65,Data!$C:$C,AF$1,Data!$D:$D,AF$2) + SUMIFS(Data!$A:$A, Data!$J:$J,$A65,Data!$C:$C,AF$1,Data!$D:$D,AF$2)</f>
        <v>0</v>
      </c>
      <c r="AG65" s="5">
        <f>SUMIFS(Data!$A:$A, Data!$I:$I,$A65,Data!$C:$C,AG$1,Data!$D:$D,AG$2) + SUMIFS(Data!$A:$A, Data!$J:$J,$A65,Data!$C:$C,AG$1,Data!$D:$D,AG$2)</f>
        <v>0</v>
      </c>
      <c r="AH65" s="5">
        <f>SUMIFS(Data!$A:$A, Data!$I:$I,$A65,Data!$C:$C,AH$1,Data!$D:$D,AH$2) + SUMIFS(Data!$A:$A, Data!$J:$J,$A65,Data!$C:$C,AH$1,Data!$D:$D,AH$2)</f>
        <v>0</v>
      </c>
      <c r="AI65" s="5">
        <f>SUMIFS(Data!$A:$A, Data!$I:$I,$A65,Data!$C:$C,AI$1,Data!$D:$D,AI$2) + SUMIFS(Data!$A:$A, Data!$J:$J,$A65,Data!$C:$C,AI$1,Data!$D:$D,AI$2)</f>
        <v>0</v>
      </c>
      <c r="AJ65" s="5">
        <f>SUMIFS(Data!$A:$A, Data!$I:$I,$A65,Data!$C:$C,AJ$1,Data!$D:$D,AJ$2) + SUMIFS(Data!$A:$A, Data!$J:$J,$A65,Data!$C:$C,AJ$1,Data!$D:$D,AJ$2)</f>
        <v>0</v>
      </c>
      <c r="AK65" s="5">
        <f>SUMIFS(Data!$A:$A, Data!$I:$I,$A65,Data!$C:$C,AK$1,Data!$D:$D,AK$2) + SUMIFS(Data!$A:$A, Data!$J:$J,$A65,Data!$C:$C,AK$1,Data!$D:$D,AK$2)</f>
        <v>0</v>
      </c>
      <c r="AL65" s="5">
        <f>SUMIFS(Data!$A:$A, Data!$I:$I,$A65,Data!$C:$C,AL$1,Data!$D:$D,AL$2) + SUMIFS(Data!$A:$A, Data!$J:$J,$A65,Data!$C:$C,AL$1,Data!$D:$D,AL$2)</f>
        <v>0</v>
      </c>
      <c r="AM65" s="5">
        <f>SUMIFS(Data!$A:$A, Data!$I:$I,$A65,Data!$C:$C,AM$1,Data!$D:$D,AM$2) + SUMIFS(Data!$A:$A, Data!$J:$J,$A65,Data!$C:$C,AM$1,Data!$D:$D,AM$2)</f>
        <v>0</v>
      </c>
      <c r="AN65" s="5">
        <f>SUMIFS(Data!$A:$A, Data!$I:$I,$A65,Data!$C:$C,AN$1,Data!$D:$D,AN$2) + SUMIFS(Data!$A:$A, Data!$J:$J,$A65,Data!$C:$C,AN$1,Data!$D:$D,AN$2)</f>
        <v>0</v>
      </c>
      <c r="AO65" s="5">
        <f>SUMIFS(Data!$A:$A, Data!$I:$I,$A65,Data!$C:$C,AO$1,Data!$D:$D,AO$2) + SUMIFS(Data!$A:$A, Data!$J:$J,$A65,Data!$C:$C,AO$1,Data!$D:$D,AO$2)</f>
        <v>0</v>
      </c>
      <c r="AP65" s="5">
        <f>SUMIFS(Data!$A:$A, Data!$I:$I,$A65,Data!$C:$C,AP$1,Data!$D:$D,AP$2) + SUMIFS(Data!$A:$A, Data!$J:$J,$A65,Data!$C:$C,AP$1,Data!$D:$D,AP$2)</f>
        <v>0</v>
      </c>
      <c r="AQ65" s="5">
        <f>SUMIFS(Data!$A:$A, Data!$I:$I,$A65,Data!$C:$C,AQ$1,Data!$D:$D,AQ$2) + SUMIFS(Data!$A:$A, Data!$J:$J,$A65,Data!$C:$C,AQ$1,Data!$D:$D,AQ$2)</f>
        <v>0</v>
      </c>
      <c r="AR65" s="5">
        <f>SUMIFS(Data!$A:$A, Data!$I:$I,$A65,Data!$C:$C,AR$1,Data!$D:$D,AR$2) + SUMIFS(Data!$A:$A, Data!$J:$J,$A65,Data!$C:$C,AR$1,Data!$D:$D,AR$2)</f>
        <v>0</v>
      </c>
      <c r="AS65" s="5">
        <f>SUMIFS(Data!$A:$A, Data!$I:$I,$A65,Data!$C:$C,AS$1,Data!$D:$D,AS$2) + SUMIFS(Data!$A:$A, Data!$J:$J,$A65,Data!$C:$C,AS$1,Data!$D:$D,AS$2)</f>
        <v>0</v>
      </c>
      <c r="AT65" s="5">
        <f>SUMIFS(Data!$A:$A, Data!$I:$I,$A65,Data!$C:$C,AT$1,Data!$D:$D,AT$2) + SUMIFS(Data!$A:$A, Data!$J:$J,$A65,Data!$C:$C,AT$1,Data!$D:$D,AT$2)</f>
        <v>0</v>
      </c>
      <c r="AU65" s="5">
        <f>SUMIFS(Data!$A:$A, Data!$I:$I,$A65,Data!$C:$C,AU$1,Data!$D:$D,AU$2) + SUMIFS(Data!$A:$A, Data!$J:$J,$A65,Data!$C:$C,AU$1,Data!$D:$D,AU$2)</f>
        <v>0</v>
      </c>
      <c r="AV65" s="5">
        <f>SUMIFS(Data!$A:$A, Data!$I:$I,$A65,Data!$C:$C,AV$1,Data!$D:$D,AV$2) + SUMIFS(Data!$A:$A, Data!$J:$J,$A65,Data!$C:$C,AV$1,Data!$D:$D,AV$2)</f>
        <v>0</v>
      </c>
      <c r="AW65" s="5">
        <f>SUMIFS(Data!$A:$A, Data!$I:$I,$A65,Data!$C:$C,AW$1,Data!$D:$D,AW$2) + SUMIFS(Data!$A:$A, Data!$J:$J,$A65,Data!$C:$C,AW$1,Data!$D:$D,AW$2)</f>
        <v>0</v>
      </c>
      <c r="AX65" s="5">
        <f>SUMIFS(Data!$A:$A, Data!$I:$I,$A65,Data!$C:$C,AX$1,Data!$D:$D,AX$2) + SUMIFS(Data!$A:$A, Data!$J:$J,$A65,Data!$C:$C,AX$1,Data!$D:$D,AX$2)</f>
        <v>0</v>
      </c>
      <c r="AY65" s="5">
        <f>SUMIFS(Data!$A:$A, Data!$I:$I,$A65,Data!$C:$C,AY$1,Data!$D:$D,AY$2) + SUMIFS(Data!$A:$A, Data!$J:$J,$A65,Data!$C:$C,AY$1,Data!$D:$D,AY$2)</f>
        <v>1</v>
      </c>
      <c r="AZ65" s="5">
        <f>SUMIFS(Data!$A:$A, Data!$I:$I,$A65,Data!$C:$C,AZ$1,Data!$D:$D,AZ$2) + SUMIFS(Data!$A:$A, Data!$J:$J,$A65,Data!$C:$C,AZ$1,Data!$D:$D,AZ$2)</f>
        <v>0</v>
      </c>
      <c r="BA65" s="5">
        <f>SUMIFS(Data!$A:$A, Data!$I:$I,$A65,Data!$C:$C,BA$1,Data!$D:$D,BA$2) + SUMIFS(Data!$A:$A, Data!$J:$J,$A65,Data!$C:$C,BA$1,Data!$D:$D,BA$2)</f>
        <v>1</v>
      </c>
      <c r="BB65" s="5">
        <f>SUMIFS(Data!$A:$A, Data!$I:$I,$A65,Data!$C:$C,BB$1,Data!$D:$D,BB$2) + SUMIFS(Data!$A:$A, Data!$J:$J,$A65,Data!$C:$C,BB$1,Data!$D:$D,BB$2)</f>
        <v>0</v>
      </c>
      <c r="BC65" s="5">
        <f>SUMIFS(Data!$A:$A, Data!$I:$I,$A65,Data!$C:$C,BC$1,Data!$D:$D,BC$2) + SUMIFS(Data!$A:$A, Data!$J:$J,$A65,Data!$C:$C,BC$1,Data!$D:$D,BC$2)</f>
        <v>0</v>
      </c>
      <c r="BD65" s="5">
        <f>SUMIFS(Data!$A:$A, Data!$I:$I,$A65,Data!$C:$C,BD$1,Data!$D:$D,BD$2) + SUMIFS(Data!$A:$A, Data!$J:$J,$A65,Data!$C:$C,BD$1,Data!$D:$D,BD$2)</f>
        <v>0</v>
      </c>
      <c r="BE65" s="5">
        <f>SUMIFS(Data!$A:$A, Data!$I:$I,$A65,Data!$C:$C,BE$1,Data!$D:$D,BE$2) + SUMIFS(Data!$A:$A, Data!$J:$J,$A65,Data!$C:$C,BE$1,Data!$D:$D,BE$2)</f>
        <v>0</v>
      </c>
      <c r="BF65" s="5">
        <f>SUMIFS(Data!$A:$A, Data!$I:$I,$A65,Data!$C:$C,BF$1,Data!$D:$D,BF$2) + SUMIFS(Data!$A:$A, Data!$J:$J,$A65,Data!$C:$C,BF$1,Data!$D:$D,BF$2)</f>
        <v>0</v>
      </c>
      <c r="BG65" s="5">
        <f>SUMIFS(Data!$A:$A, Data!$I:$I,$A65,Data!$C:$C,BG$1,Data!$D:$D,BG$2) + SUMIFS(Data!$A:$A, Data!$J:$J,$A65,Data!$C:$C,BG$1,Data!$D:$D,BG$2)</f>
        <v>0</v>
      </c>
      <c r="BH65" s="5">
        <f>SUMIFS(Data!$A:$A, Data!$I:$I,$A65,Data!$C:$C,BH$1,Data!$D:$D,BH$2) + SUMIFS(Data!$A:$A, Data!$J:$J,$A65,Data!$C:$C,BH$1,Data!$D:$D,BH$2)</f>
        <v>0</v>
      </c>
      <c r="BI65" s="5">
        <f>SUMIFS(Data!$A:$A, Data!$I:$I,$A65,Data!$C:$C,BI$1,Data!$D:$D,BI$2) + SUMIFS(Data!$A:$A, Data!$J:$J,$A65,Data!$C:$C,BI$1,Data!$D:$D,BI$2)</f>
        <v>0</v>
      </c>
      <c r="BJ65" s="5">
        <f>SUMIFS(Data!$A:$A, Data!$I:$I,$A65,Data!$C:$C,BJ$1,Data!$D:$D,BJ$2) + SUMIFS(Data!$A:$A, Data!$J:$J,$A65,Data!$C:$C,BJ$1,Data!$D:$D,BJ$2)</f>
        <v>0</v>
      </c>
      <c r="BK65" s="5">
        <f>SUMIFS(Data!$A:$A, Data!$I:$I,$A65,Data!$C:$C,BK$1,Data!$D:$D,BK$2) + SUMIFS(Data!$A:$A, Data!$J:$J,$A65,Data!$C:$C,BK$1,Data!$D:$D,BK$2)</f>
        <v>0</v>
      </c>
      <c r="BL65" s="5">
        <f>SUMIFS(Data!$A:$A, Data!$I:$I,$A65,Data!$C:$C,BL$1,Data!$D:$D,BL$2) + SUMIFS(Data!$A:$A, Data!$J:$J,$A65,Data!$C:$C,BL$1,Data!$D:$D,BL$2)</f>
        <v>0</v>
      </c>
      <c r="BM65" s="5">
        <f>SUMIFS(Data!$A:$A, Data!$I:$I,$A65,Data!$C:$C,BM$1,Data!$D:$D,BM$2) + SUMIFS(Data!$A:$A, Data!$J:$J,$A65,Data!$C:$C,BM$1,Data!$D:$D,BM$2)</f>
        <v>0</v>
      </c>
      <c r="BN65" s="5">
        <f>SUMIFS(Data!$A:$A, Data!$I:$I,$A65,Data!$C:$C,BN$1,Data!$D:$D,BN$2) + SUMIFS(Data!$A:$A, Data!$J:$J,$A65,Data!$C:$C,BN$1,Data!$D:$D,BN$2)</f>
        <v>0</v>
      </c>
      <c r="BO65" s="5">
        <f>SUMIFS(Data!$A:$A, Data!$I:$I,$A65,Data!$C:$C,BO$1,Data!$D:$D,BO$2) + SUMIFS(Data!$A:$A, Data!$J:$J,$A65,Data!$C:$C,BO$1,Data!$D:$D,BO$2)</f>
        <v>0</v>
      </c>
      <c r="BP65" s="5">
        <f>SUMIFS(Data!$A:$A, Data!$I:$I,$A65,Data!$C:$C,BP$1,Data!$D:$D,BP$2) + SUMIFS(Data!$A:$A, Data!$J:$J,$A65,Data!$C:$C,BP$1,Data!$D:$D,BP$2)</f>
        <v>0</v>
      </c>
      <c r="BQ65" s="5">
        <f>SUMIFS(Data!$A:$A, Data!$I:$I,$A65,Data!$C:$C,BQ$1,Data!$D:$D,BQ$2) + SUMIFS(Data!$A:$A, Data!$J:$J,$A65,Data!$C:$C,BQ$1,Data!$D:$D,BQ$2)</f>
        <v>0</v>
      </c>
      <c r="BR65" s="5">
        <f>SUMIFS(Data!$A:$A, Data!$I:$I,$A65,Data!$C:$C,BR$1,Data!$D:$D,BR$2) + SUMIFS(Data!$A:$A, Data!$J:$J,$A65,Data!$C:$C,BR$1,Data!$D:$D,BR$2)</f>
        <v>0</v>
      </c>
      <c r="BS65" s="5">
        <f>SUMIFS(Data!$A:$A, Data!$I:$I,$A65,Data!$C:$C,BS$1,Data!$D:$D,BS$2) + SUMIFS(Data!$A:$A, Data!$J:$J,$A65,Data!$C:$C,BS$1,Data!$D:$D,BS$2)</f>
        <v>0</v>
      </c>
      <c r="BT65" s="5">
        <f>SUMIFS(Data!$A:$A, Data!$I:$I,$A65,Data!$C:$C,BT$1,Data!$D:$D,BT$2) + SUMIFS(Data!$A:$A, Data!$J:$J,$A65,Data!$C:$C,BT$1,Data!$D:$D,BT$2)</f>
        <v>0</v>
      </c>
      <c r="BU65" s="5">
        <f>SUMIFS(Data!$A:$A, Data!$I:$I,$A65,Data!$C:$C,BU$1,Data!$D:$D,BU$2) + SUMIFS(Data!$A:$A, Data!$J:$J,$A65,Data!$C:$C,BU$1,Data!$D:$D,BU$2)</f>
        <v>0</v>
      </c>
      <c r="BV65" s="5">
        <f>SUMIFS(Data!$A:$A, Data!$I:$I,$A65,Data!$C:$C,BV$1,Data!$D:$D,BV$2) + SUMIFS(Data!$A:$A, Data!$J:$J,$A65,Data!$C:$C,BV$1,Data!$D:$D,BV$2)</f>
        <v>0</v>
      </c>
      <c r="BW65" s="5">
        <f>SUMIFS(Data!$A:$A, Data!$I:$I,$A65,Data!$C:$C,BW$1,Data!$D:$D,BW$2) + SUMIFS(Data!$A:$A, Data!$J:$J,$A65,Data!$C:$C,BW$1,Data!$D:$D,BW$2)</f>
        <v>0</v>
      </c>
      <c r="BX65" s="5">
        <f>SUMIFS(Data!$A:$A, Data!$I:$I,$A65,Data!$C:$C,BX$1,Data!$D:$D,BX$2) + SUMIFS(Data!$A:$A, Data!$J:$J,$A65,Data!$C:$C,BX$1,Data!$D:$D,BX$2)</f>
        <v>0</v>
      </c>
      <c r="BY65" s="5">
        <f>SUMIFS(Data!$A:$A, Data!$I:$I,$A65,Data!$C:$C,BY$1,Data!$D:$D,BY$2) + SUMIFS(Data!$A:$A, Data!$J:$J,$A65,Data!$C:$C,BY$1,Data!$D:$D,BY$2)</f>
        <v>0</v>
      </c>
      <c r="BZ65" s="5">
        <f>SUMIFS(Data!$A:$A, Data!$I:$I,$A65,Data!$C:$C,BZ$1,Data!$D:$D,BZ$2) + SUMIFS(Data!$A:$A, Data!$J:$J,$A65,Data!$C:$C,BZ$1,Data!$D:$D,BZ$2)</f>
        <v>0</v>
      </c>
      <c r="CA65" s="5">
        <f>SUMIFS(Data!$A:$A, Data!$I:$I,$A65,Data!$C:$C,CA$1,Data!$D:$D,CA$2) + SUMIFS(Data!$A:$A, Data!$J:$J,$A65,Data!$C:$C,CA$1,Data!$D:$D,CA$2)</f>
        <v>0</v>
      </c>
      <c r="CB65" s="5">
        <f>SUMIFS(Data!$A:$A, Data!$I:$I,$A65,Data!$C:$C,CB$1,Data!$D:$D,CB$2) + SUMIFS(Data!$A:$A, Data!$J:$J,$A65,Data!$C:$C,CB$1,Data!$D:$D,CB$2)</f>
        <v>0</v>
      </c>
      <c r="CC65" s="5">
        <f>SUMIFS(Data!$A:$A, Data!$I:$I,$A65,Data!$C:$C,CC$1,Data!$D:$D,CC$2) + SUMIFS(Data!$A:$A, Data!$J:$J,$A65,Data!$C:$C,CC$1,Data!$D:$D,CC$2)</f>
        <v>0</v>
      </c>
      <c r="CD65" s="5">
        <f>SUMIFS(Data!$A:$A, Data!$I:$I,$A65,Data!$C:$C,CD$1,Data!$D:$D,CD$2) + SUMIFS(Data!$A:$A, Data!$J:$J,$A65,Data!$C:$C,CD$1,Data!$D:$D,CD$2)</f>
        <v>0</v>
      </c>
      <c r="CE65" s="5">
        <f>SUMIFS(Data!$A:$A, Data!$I:$I,$A65,Data!$C:$C,CE$1,Data!$D:$D,CE$2) + SUMIFS(Data!$A:$A, Data!$J:$J,$A65,Data!$C:$C,CE$1,Data!$D:$D,CE$2)</f>
        <v>0</v>
      </c>
      <c r="CF65" s="5">
        <f>SUMIFS(Data!$A:$A, Data!$I:$I,$A65,Data!$C:$C,CF$1,Data!$D:$D,CF$2) + SUMIFS(Data!$A:$A, Data!$J:$J,$A65,Data!$C:$C,CF$1,Data!$D:$D,CF$2)</f>
        <v>0</v>
      </c>
      <c r="CG65" s="5">
        <f>SUMIFS(Data!$A:$A, Data!$I:$I,$A65,Data!$C:$C,CG$1,Data!$D:$D,CG$2) + SUMIFS(Data!$A:$A, Data!$J:$J,$A65,Data!$C:$C,CG$1,Data!$D:$D,CG$2)</f>
        <v>0</v>
      </c>
      <c r="CH65" s="5">
        <f>SUMIFS(Data!$A:$A, Data!$I:$I,$A65,Data!$C:$C,CH$1,Data!$D:$D,CH$2) + SUMIFS(Data!$A:$A, Data!$J:$J,$A65,Data!$C:$C,CH$1,Data!$D:$D,CH$2)</f>
        <v>0</v>
      </c>
      <c r="CI65" s="5">
        <f>SUMIFS(Data!$A:$A, Data!$I:$I,$A65,Data!$C:$C,CI$1,Data!$D:$D,CI$2) + SUMIFS(Data!$A:$A, Data!$J:$J,$A65,Data!$C:$C,CI$1,Data!$D:$D,CI$2)</f>
        <v>0</v>
      </c>
      <c r="CJ65" s="5">
        <f>SUMIFS(Data!$A:$A, Data!$I:$I,$A65,Data!$C:$C,CJ$1,Data!$D:$D,CJ$2) + SUMIFS(Data!$A:$A, Data!$J:$J,$A65,Data!$C:$C,CJ$1,Data!$D:$D,CJ$2)</f>
        <v>0</v>
      </c>
      <c r="CK65" s="5">
        <f>SUMIFS(Data!$A:$A, Data!$I:$I,$A65,Data!$C:$C,CK$1,Data!$D:$D,CK$2) + SUMIFS(Data!$A:$A, Data!$J:$J,$A65,Data!$C:$C,CK$1,Data!$D:$D,CK$2)</f>
        <v>0</v>
      </c>
      <c r="CL65" s="5">
        <f>SUMIFS(Data!$A:$A, Data!$I:$I,$A65,Data!$C:$C,CL$1,Data!$D:$D,CL$2) + SUMIFS(Data!$A:$A, Data!$J:$J,$A65,Data!$C:$C,CL$1,Data!$D:$D,CL$2)</f>
        <v>0</v>
      </c>
      <c r="CM65" s="5">
        <f>SUMIFS(Data!$A:$A, Data!$I:$I,$A65,Data!$C:$C,CM$1,Data!$D:$D,CM$2) + SUMIFS(Data!$A:$A, Data!$J:$J,$A65,Data!$C:$C,CM$1,Data!$D:$D,CM$2)</f>
        <v>0</v>
      </c>
      <c r="CN65" s="5">
        <f>SUMIFS(Data!$A:$A, Data!$I:$I,$A65,Data!$C:$C,CN$1,Data!$D:$D,CN$2) + SUMIFS(Data!$A:$A, Data!$J:$J,$A65,Data!$C:$C,CN$1,Data!$D:$D,CN$2)</f>
        <v>0</v>
      </c>
      <c r="CO65" s="5">
        <f>SUMIFS(Data!$A:$A, Data!$I:$I,$A65,Data!$C:$C,CO$1,Data!$D:$D,CO$2) + SUMIFS(Data!$A:$A, Data!$J:$J,$A65,Data!$C:$C,CO$1,Data!$D:$D,CO$2)</f>
        <v>0</v>
      </c>
      <c r="CP65" s="5">
        <f>SUMIFS(Data!$A:$A, Data!$I:$I,$A65,Data!$C:$C,CP$1,Data!$D:$D,CP$2) + SUMIFS(Data!$A:$A, Data!$J:$J,$A65,Data!$C:$C,CP$1,Data!$D:$D,CP$2)</f>
        <v>0</v>
      </c>
      <c r="CQ65" s="5">
        <f>SUMIFS(Data!$A:$A, Data!$I:$I,$A65,Data!$C:$C,CQ$1,Data!$D:$D,CQ$2) + SUMIFS(Data!$A:$A, Data!$J:$J,$A65,Data!$C:$C,CQ$1,Data!$D:$D,CQ$2)</f>
        <v>0</v>
      </c>
      <c r="CR65" s="5">
        <f>SUMIFS(Data!$A:$A, Data!$I:$I,$A65,Data!$C:$C,CR$1,Data!$D:$D,CR$2) + SUMIFS(Data!$A:$A, Data!$J:$J,$A65,Data!$C:$C,CR$1,Data!$D:$D,CR$2)</f>
        <v>0</v>
      </c>
      <c r="CS65" s="5">
        <f>SUMIFS(Data!$A:$A, Data!$I:$I,$A65,Data!$C:$C,CS$1,Data!$D:$D,CS$2) + SUMIFS(Data!$A:$A, Data!$J:$J,$A65,Data!$C:$C,CS$1,Data!$D:$D,CS$2)</f>
        <v>0</v>
      </c>
      <c r="CT65" s="5">
        <f>SUMIFS(Data!$A:$A, Data!$I:$I,$A65,Data!$C:$C,CT$1,Data!$D:$D,CT$2) + SUMIFS(Data!$A:$A, Data!$J:$J,$A65,Data!$C:$C,CT$1,Data!$D:$D,CT$2)</f>
        <v>0</v>
      </c>
      <c r="CU65" s="5">
        <f>SUMIFS(Data!$A:$A, Data!$I:$I,$A65,Data!$C:$C,CU$1,Data!$D:$D,CU$2) + SUMIFS(Data!$A:$A, Data!$J:$J,$A65,Data!$C:$C,CU$1,Data!$D:$D,CU$2)</f>
        <v>1</v>
      </c>
      <c r="CV65" s="5">
        <f>SUMIFS(Data!$A:$A, Data!$I:$I,$A65,Data!$C:$C,CV$1,Data!$D:$D,CV$2) + SUMIFS(Data!$A:$A, Data!$J:$J,$A65,Data!$C:$C,CV$1,Data!$D:$D,CV$2)</f>
        <v>1</v>
      </c>
      <c r="CW65" s="5">
        <f t="shared" ref="CW65:CX65" si="64">SUMIF($B$2:$CV$2,CW$2, $B65:$CV65)</f>
        <v>2</v>
      </c>
      <c r="CX65" s="5">
        <f t="shared" si="64"/>
        <v>2</v>
      </c>
      <c r="CY65" s="5">
        <f t="shared" si="3"/>
        <v>4</v>
      </c>
    </row>
    <row r="66">
      <c r="A66" s="5" t="str">
        <f>Countries!A64</f>
        <v>MKD</v>
      </c>
      <c r="B66" s="5">
        <f>SUMIFS(Data!$A:$A, Data!$I:$I,$A66,Data!$C:$C,B$1,Data!$D:$D,B$2) + SUMIFS(Data!$A:$A, Data!$J:$J,$A66,Data!$C:$C,B$1,Data!$D:$D,B$2)</f>
        <v>0</v>
      </c>
      <c r="C66" s="5">
        <f>SUMIFS(Data!$A:$A, Data!$I:$I,$A66,Data!$C:$C,C$1,Data!$D:$D,C$2) + SUMIFS(Data!$A:$A, Data!$J:$J,$A66,Data!$C:$C,C$1,Data!$D:$D,C$2)</f>
        <v>0</v>
      </c>
      <c r="D66" s="5">
        <f>SUMIFS(Data!$A:$A, Data!$I:$I,$A66,Data!$C:$C,D$1,Data!$D:$D,D$2) + SUMIFS(Data!$A:$A, Data!$J:$J,$A66,Data!$C:$C,D$1,Data!$D:$D,D$2)</f>
        <v>0</v>
      </c>
      <c r="E66" s="5">
        <f>SUMIFS(Data!$A:$A, Data!$I:$I,$A66,Data!$C:$C,E$1,Data!$D:$D,E$2) + SUMIFS(Data!$A:$A, Data!$J:$J,$A66,Data!$C:$C,E$1,Data!$D:$D,E$2)</f>
        <v>0</v>
      </c>
      <c r="F66" s="5">
        <f>SUMIFS(Data!$A:$A, Data!$I:$I,$A66,Data!$C:$C,F$1,Data!$D:$D,F$2) + SUMIFS(Data!$A:$A, Data!$J:$J,$A66,Data!$C:$C,F$1,Data!$D:$D,F$2)</f>
        <v>0</v>
      </c>
      <c r="G66" s="5">
        <f>SUMIFS(Data!$A:$A, Data!$I:$I,$A66,Data!$C:$C,G$1,Data!$D:$D,G$2) + SUMIFS(Data!$A:$A, Data!$J:$J,$A66,Data!$C:$C,G$1,Data!$D:$D,G$2)</f>
        <v>0</v>
      </c>
      <c r="H66" s="5">
        <f>SUMIFS(Data!$A:$A, Data!$I:$I,$A66,Data!$C:$C,H$1,Data!$D:$D,H$2) + SUMIFS(Data!$A:$A, Data!$J:$J,$A66,Data!$C:$C,H$1,Data!$D:$D,H$2)</f>
        <v>0</v>
      </c>
      <c r="I66" s="5">
        <f>SUMIFS(Data!$A:$A, Data!$I:$I,$A66,Data!$C:$C,I$1,Data!$D:$D,I$2) + SUMIFS(Data!$A:$A, Data!$J:$J,$A66,Data!$C:$C,I$1,Data!$D:$D,I$2)</f>
        <v>0</v>
      </c>
      <c r="J66" s="5">
        <f>SUMIFS(Data!$A:$A, Data!$I:$I,$A66,Data!$C:$C,J$1,Data!$D:$D,J$2) + SUMIFS(Data!$A:$A, Data!$J:$J,$A66,Data!$C:$C,J$1,Data!$D:$D,J$2)</f>
        <v>0</v>
      </c>
      <c r="K66" s="5">
        <f>SUMIFS(Data!$A:$A, Data!$I:$I,$A66,Data!$C:$C,K$1,Data!$D:$D,K$2) + SUMIFS(Data!$A:$A, Data!$J:$J,$A66,Data!$C:$C,K$1,Data!$D:$D,K$2)</f>
        <v>0</v>
      </c>
      <c r="L66" s="5">
        <f>SUMIFS(Data!$A:$A, Data!$I:$I,$A66,Data!$C:$C,L$1,Data!$D:$D,L$2) + SUMIFS(Data!$A:$A, Data!$J:$J,$A66,Data!$C:$C,L$1,Data!$D:$D,L$2)</f>
        <v>0</v>
      </c>
      <c r="M66" s="5">
        <f>SUMIFS(Data!$A:$A, Data!$I:$I,$A66,Data!$C:$C,M$1,Data!$D:$D,M$2) + SUMIFS(Data!$A:$A, Data!$J:$J,$A66,Data!$C:$C,M$1,Data!$D:$D,M$2)</f>
        <v>0</v>
      </c>
      <c r="N66" s="5">
        <f>SUMIFS(Data!$A:$A, Data!$I:$I,$A66,Data!$C:$C,N$1,Data!$D:$D,N$2) + SUMIFS(Data!$A:$A, Data!$J:$J,$A66,Data!$C:$C,N$1,Data!$D:$D,N$2)</f>
        <v>0</v>
      </c>
      <c r="O66" s="5">
        <f>SUMIFS(Data!$A:$A, Data!$I:$I,$A66,Data!$C:$C,O$1,Data!$D:$D,O$2) + SUMIFS(Data!$A:$A, Data!$J:$J,$A66,Data!$C:$C,O$1,Data!$D:$D,O$2)</f>
        <v>0</v>
      </c>
      <c r="P66" s="5">
        <f>SUMIFS(Data!$A:$A, Data!$I:$I,$A66,Data!$C:$C,P$1,Data!$D:$D,P$2) + SUMIFS(Data!$A:$A, Data!$J:$J,$A66,Data!$C:$C,P$1,Data!$D:$D,P$2)</f>
        <v>0</v>
      </c>
      <c r="Q66" s="5">
        <f>SUMIFS(Data!$A:$A, Data!$I:$I,$A66,Data!$C:$C,Q$1,Data!$D:$D,Q$2) + SUMIFS(Data!$A:$A, Data!$J:$J,$A66,Data!$C:$C,Q$1,Data!$D:$D,Q$2)</f>
        <v>0</v>
      </c>
      <c r="R66" s="5">
        <f>SUMIFS(Data!$A:$A, Data!$I:$I,$A66,Data!$C:$C,R$1,Data!$D:$D,R$2) + SUMIFS(Data!$A:$A, Data!$J:$J,$A66,Data!$C:$C,R$1,Data!$D:$D,R$2)</f>
        <v>0</v>
      </c>
      <c r="S66" s="5">
        <f>SUMIFS(Data!$A:$A, Data!$I:$I,$A66,Data!$C:$C,S$1,Data!$D:$D,S$2) + SUMIFS(Data!$A:$A, Data!$J:$J,$A66,Data!$C:$C,S$1,Data!$D:$D,S$2)</f>
        <v>0</v>
      </c>
      <c r="T66" s="5">
        <f>SUMIFS(Data!$A:$A, Data!$I:$I,$A66,Data!$C:$C,T$1,Data!$D:$D,T$2) + SUMIFS(Data!$A:$A, Data!$J:$J,$A66,Data!$C:$C,T$1,Data!$D:$D,T$2)</f>
        <v>0</v>
      </c>
      <c r="U66" s="5">
        <f>SUMIFS(Data!$A:$A, Data!$I:$I,$A66,Data!$C:$C,U$1,Data!$D:$D,U$2) + SUMIFS(Data!$A:$A, Data!$J:$J,$A66,Data!$C:$C,U$1,Data!$D:$D,U$2)</f>
        <v>0</v>
      </c>
      <c r="V66" s="5">
        <f>SUMIFS(Data!$A:$A, Data!$I:$I,$A66,Data!$C:$C,V$1,Data!$D:$D,V$2) + SUMIFS(Data!$A:$A, Data!$J:$J,$A66,Data!$C:$C,V$1,Data!$D:$D,V$2)</f>
        <v>0</v>
      </c>
      <c r="W66" s="5">
        <f>SUMIFS(Data!$A:$A, Data!$I:$I,$A66,Data!$C:$C,W$1,Data!$D:$D,W$2) + SUMIFS(Data!$A:$A, Data!$J:$J,$A66,Data!$C:$C,W$1,Data!$D:$D,W$2)</f>
        <v>0</v>
      </c>
      <c r="X66" s="5">
        <f>SUMIFS(Data!$A:$A, Data!$I:$I,$A66,Data!$C:$C,X$1,Data!$D:$D,X$2) + SUMIFS(Data!$A:$A, Data!$J:$J,$A66,Data!$C:$C,X$1,Data!$D:$D,X$2)</f>
        <v>0</v>
      </c>
      <c r="Y66" s="5">
        <f>SUMIFS(Data!$A:$A, Data!$I:$I,$A66,Data!$C:$C,Y$1,Data!$D:$D,Y$2) + SUMIFS(Data!$A:$A, Data!$J:$J,$A66,Data!$C:$C,Y$1,Data!$D:$D,Y$2)</f>
        <v>0</v>
      </c>
      <c r="Z66" s="5">
        <f>SUMIFS(Data!$A:$A, Data!$I:$I,$A66,Data!$C:$C,Z$1,Data!$D:$D,Z$2) + SUMIFS(Data!$A:$A, Data!$J:$J,$A66,Data!$C:$C,Z$1,Data!$D:$D,Z$2)</f>
        <v>0</v>
      </c>
      <c r="AA66" s="5">
        <f>SUMIFS(Data!$A:$A, Data!$I:$I,$A66,Data!$C:$C,AA$1,Data!$D:$D,AA$2) + SUMIFS(Data!$A:$A, Data!$J:$J,$A66,Data!$C:$C,AA$1,Data!$D:$D,AA$2)</f>
        <v>0</v>
      </c>
      <c r="AB66" s="5">
        <f>SUMIFS(Data!$A:$A, Data!$I:$I,$A66,Data!$C:$C,AB$1,Data!$D:$D,AB$2) + SUMIFS(Data!$A:$A, Data!$J:$J,$A66,Data!$C:$C,AB$1,Data!$D:$D,AB$2)</f>
        <v>0</v>
      </c>
      <c r="AC66" s="5">
        <f>SUMIFS(Data!$A:$A, Data!$I:$I,$A66,Data!$C:$C,AC$1,Data!$D:$D,AC$2) + SUMIFS(Data!$A:$A, Data!$J:$J,$A66,Data!$C:$C,AC$1,Data!$D:$D,AC$2)</f>
        <v>0</v>
      </c>
      <c r="AD66" s="5">
        <f>SUMIFS(Data!$A:$A, Data!$I:$I,$A66,Data!$C:$C,AD$1,Data!$D:$D,AD$2) + SUMIFS(Data!$A:$A, Data!$J:$J,$A66,Data!$C:$C,AD$1,Data!$D:$D,AD$2)</f>
        <v>0</v>
      </c>
      <c r="AE66" s="5">
        <f>SUMIFS(Data!$A:$A, Data!$I:$I,$A66,Data!$C:$C,AE$1,Data!$D:$D,AE$2) + SUMIFS(Data!$A:$A, Data!$J:$J,$A66,Data!$C:$C,AE$1,Data!$D:$D,AE$2)</f>
        <v>0</v>
      </c>
      <c r="AF66" s="5">
        <f>SUMIFS(Data!$A:$A, Data!$I:$I,$A66,Data!$C:$C,AF$1,Data!$D:$D,AF$2) + SUMIFS(Data!$A:$A, Data!$J:$J,$A66,Data!$C:$C,AF$1,Data!$D:$D,AF$2)</f>
        <v>0</v>
      </c>
      <c r="AG66" s="5">
        <f>SUMIFS(Data!$A:$A, Data!$I:$I,$A66,Data!$C:$C,AG$1,Data!$D:$D,AG$2) + SUMIFS(Data!$A:$A, Data!$J:$J,$A66,Data!$C:$C,AG$1,Data!$D:$D,AG$2)</f>
        <v>0</v>
      </c>
      <c r="AH66" s="5">
        <f>SUMIFS(Data!$A:$A, Data!$I:$I,$A66,Data!$C:$C,AH$1,Data!$D:$D,AH$2) + SUMIFS(Data!$A:$A, Data!$J:$J,$A66,Data!$C:$C,AH$1,Data!$D:$D,AH$2)</f>
        <v>0</v>
      </c>
      <c r="AI66" s="5">
        <f>SUMIFS(Data!$A:$A, Data!$I:$I,$A66,Data!$C:$C,AI$1,Data!$D:$D,AI$2) + SUMIFS(Data!$A:$A, Data!$J:$J,$A66,Data!$C:$C,AI$1,Data!$D:$D,AI$2)</f>
        <v>0</v>
      </c>
      <c r="AJ66" s="5">
        <f>SUMIFS(Data!$A:$A, Data!$I:$I,$A66,Data!$C:$C,AJ$1,Data!$D:$D,AJ$2) + SUMIFS(Data!$A:$A, Data!$J:$J,$A66,Data!$C:$C,AJ$1,Data!$D:$D,AJ$2)</f>
        <v>0</v>
      </c>
      <c r="AK66" s="5">
        <f>SUMIFS(Data!$A:$A, Data!$I:$I,$A66,Data!$C:$C,AK$1,Data!$D:$D,AK$2) + SUMIFS(Data!$A:$A, Data!$J:$J,$A66,Data!$C:$C,AK$1,Data!$D:$D,AK$2)</f>
        <v>0</v>
      </c>
      <c r="AL66" s="5">
        <f>SUMIFS(Data!$A:$A, Data!$I:$I,$A66,Data!$C:$C,AL$1,Data!$D:$D,AL$2) + SUMIFS(Data!$A:$A, Data!$J:$J,$A66,Data!$C:$C,AL$1,Data!$D:$D,AL$2)</f>
        <v>0</v>
      </c>
      <c r="AM66" s="5">
        <f>SUMIFS(Data!$A:$A, Data!$I:$I,$A66,Data!$C:$C,AM$1,Data!$D:$D,AM$2) + SUMIFS(Data!$A:$A, Data!$J:$J,$A66,Data!$C:$C,AM$1,Data!$D:$D,AM$2)</f>
        <v>0</v>
      </c>
      <c r="AN66" s="5">
        <f>SUMIFS(Data!$A:$A, Data!$I:$I,$A66,Data!$C:$C,AN$1,Data!$D:$D,AN$2) + SUMIFS(Data!$A:$A, Data!$J:$J,$A66,Data!$C:$C,AN$1,Data!$D:$D,AN$2)</f>
        <v>0</v>
      </c>
      <c r="AO66" s="5">
        <f>SUMIFS(Data!$A:$A, Data!$I:$I,$A66,Data!$C:$C,AO$1,Data!$D:$D,AO$2) + SUMIFS(Data!$A:$A, Data!$J:$J,$A66,Data!$C:$C,AO$1,Data!$D:$D,AO$2)</f>
        <v>0</v>
      </c>
      <c r="AP66" s="5">
        <f>SUMIFS(Data!$A:$A, Data!$I:$I,$A66,Data!$C:$C,AP$1,Data!$D:$D,AP$2) + SUMIFS(Data!$A:$A, Data!$J:$J,$A66,Data!$C:$C,AP$1,Data!$D:$D,AP$2)</f>
        <v>0</v>
      </c>
      <c r="AQ66" s="5">
        <f>SUMIFS(Data!$A:$A, Data!$I:$I,$A66,Data!$C:$C,AQ$1,Data!$D:$D,AQ$2) + SUMIFS(Data!$A:$A, Data!$J:$J,$A66,Data!$C:$C,AQ$1,Data!$D:$D,AQ$2)</f>
        <v>0</v>
      </c>
      <c r="AR66" s="5">
        <f>SUMIFS(Data!$A:$A, Data!$I:$I,$A66,Data!$C:$C,AR$1,Data!$D:$D,AR$2) + SUMIFS(Data!$A:$A, Data!$J:$J,$A66,Data!$C:$C,AR$1,Data!$D:$D,AR$2)</f>
        <v>0</v>
      </c>
      <c r="AS66" s="5">
        <f>SUMIFS(Data!$A:$A, Data!$I:$I,$A66,Data!$C:$C,AS$1,Data!$D:$D,AS$2) + SUMIFS(Data!$A:$A, Data!$J:$J,$A66,Data!$C:$C,AS$1,Data!$D:$D,AS$2)</f>
        <v>0</v>
      </c>
      <c r="AT66" s="5">
        <f>SUMIFS(Data!$A:$A, Data!$I:$I,$A66,Data!$C:$C,AT$1,Data!$D:$D,AT$2) + SUMIFS(Data!$A:$A, Data!$J:$J,$A66,Data!$C:$C,AT$1,Data!$D:$D,AT$2)</f>
        <v>0</v>
      </c>
      <c r="AU66" s="5">
        <f>SUMIFS(Data!$A:$A, Data!$I:$I,$A66,Data!$C:$C,AU$1,Data!$D:$D,AU$2) + SUMIFS(Data!$A:$A, Data!$J:$J,$A66,Data!$C:$C,AU$1,Data!$D:$D,AU$2)</f>
        <v>0</v>
      </c>
      <c r="AV66" s="5">
        <f>SUMIFS(Data!$A:$A, Data!$I:$I,$A66,Data!$C:$C,AV$1,Data!$D:$D,AV$2) + SUMIFS(Data!$A:$A, Data!$J:$J,$A66,Data!$C:$C,AV$1,Data!$D:$D,AV$2)</f>
        <v>0</v>
      </c>
      <c r="AW66" s="5">
        <f>SUMIFS(Data!$A:$A, Data!$I:$I,$A66,Data!$C:$C,AW$1,Data!$D:$D,AW$2) + SUMIFS(Data!$A:$A, Data!$J:$J,$A66,Data!$C:$C,AW$1,Data!$D:$D,AW$2)</f>
        <v>0</v>
      </c>
      <c r="AX66" s="5">
        <f>SUMIFS(Data!$A:$A, Data!$I:$I,$A66,Data!$C:$C,AX$1,Data!$D:$D,AX$2) + SUMIFS(Data!$A:$A, Data!$J:$J,$A66,Data!$C:$C,AX$1,Data!$D:$D,AX$2)</f>
        <v>0</v>
      </c>
      <c r="AY66" s="5">
        <f>SUMIFS(Data!$A:$A, Data!$I:$I,$A66,Data!$C:$C,AY$1,Data!$D:$D,AY$2) + SUMIFS(Data!$A:$A, Data!$J:$J,$A66,Data!$C:$C,AY$1,Data!$D:$D,AY$2)</f>
        <v>0</v>
      </c>
      <c r="AZ66" s="5">
        <f>SUMIFS(Data!$A:$A, Data!$I:$I,$A66,Data!$C:$C,AZ$1,Data!$D:$D,AZ$2) + SUMIFS(Data!$A:$A, Data!$J:$J,$A66,Data!$C:$C,AZ$1,Data!$D:$D,AZ$2)</f>
        <v>0</v>
      </c>
      <c r="BA66" s="5">
        <f>SUMIFS(Data!$A:$A, Data!$I:$I,$A66,Data!$C:$C,BA$1,Data!$D:$D,BA$2) + SUMIFS(Data!$A:$A, Data!$J:$J,$A66,Data!$C:$C,BA$1,Data!$D:$D,BA$2)</f>
        <v>0</v>
      </c>
      <c r="BB66" s="5">
        <f>SUMIFS(Data!$A:$A, Data!$I:$I,$A66,Data!$C:$C,BB$1,Data!$D:$D,BB$2) + SUMIFS(Data!$A:$A, Data!$J:$J,$A66,Data!$C:$C,BB$1,Data!$D:$D,BB$2)</f>
        <v>0</v>
      </c>
      <c r="BC66" s="5">
        <f>SUMIFS(Data!$A:$A, Data!$I:$I,$A66,Data!$C:$C,BC$1,Data!$D:$D,BC$2) + SUMIFS(Data!$A:$A, Data!$J:$J,$A66,Data!$C:$C,BC$1,Data!$D:$D,BC$2)</f>
        <v>0</v>
      </c>
      <c r="BD66" s="5">
        <f>SUMIFS(Data!$A:$A, Data!$I:$I,$A66,Data!$C:$C,BD$1,Data!$D:$D,BD$2) + SUMIFS(Data!$A:$A, Data!$J:$J,$A66,Data!$C:$C,BD$1,Data!$D:$D,BD$2)</f>
        <v>0</v>
      </c>
      <c r="BE66" s="5">
        <f>SUMIFS(Data!$A:$A, Data!$I:$I,$A66,Data!$C:$C,BE$1,Data!$D:$D,BE$2) + SUMIFS(Data!$A:$A, Data!$J:$J,$A66,Data!$C:$C,BE$1,Data!$D:$D,BE$2)</f>
        <v>0</v>
      </c>
      <c r="BF66" s="5">
        <f>SUMIFS(Data!$A:$A, Data!$I:$I,$A66,Data!$C:$C,BF$1,Data!$D:$D,BF$2) + SUMIFS(Data!$A:$A, Data!$J:$J,$A66,Data!$C:$C,BF$1,Data!$D:$D,BF$2)</f>
        <v>0</v>
      </c>
      <c r="BG66" s="5">
        <f>SUMIFS(Data!$A:$A, Data!$I:$I,$A66,Data!$C:$C,BG$1,Data!$D:$D,BG$2) + SUMIFS(Data!$A:$A, Data!$J:$J,$A66,Data!$C:$C,BG$1,Data!$D:$D,BG$2)</f>
        <v>0</v>
      </c>
      <c r="BH66" s="5">
        <f>SUMIFS(Data!$A:$A, Data!$I:$I,$A66,Data!$C:$C,BH$1,Data!$D:$D,BH$2) + SUMIFS(Data!$A:$A, Data!$J:$J,$A66,Data!$C:$C,BH$1,Data!$D:$D,BH$2)</f>
        <v>0</v>
      </c>
      <c r="BI66" s="5">
        <f>SUMIFS(Data!$A:$A, Data!$I:$I,$A66,Data!$C:$C,BI$1,Data!$D:$D,BI$2) + SUMIFS(Data!$A:$A, Data!$J:$J,$A66,Data!$C:$C,BI$1,Data!$D:$D,BI$2)</f>
        <v>0</v>
      </c>
      <c r="BJ66" s="5">
        <f>SUMIFS(Data!$A:$A, Data!$I:$I,$A66,Data!$C:$C,BJ$1,Data!$D:$D,BJ$2) + SUMIFS(Data!$A:$A, Data!$J:$J,$A66,Data!$C:$C,BJ$1,Data!$D:$D,BJ$2)</f>
        <v>0</v>
      </c>
      <c r="BK66" s="5">
        <f>SUMIFS(Data!$A:$A, Data!$I:$I,$A66,Data!$C:$C,BK$1,Data!$D:$D,BK$2) + SUMIFS(Data!$A:$A, Data!$J:$J,$A66,Data!$C:$C,BK$1,Data!$D:$D,BK$2)</f>
        <v>0</v>
      </c>
      <c r="BL66" s="5">
        <f>SUMIFS(Data!$A:$A, Data!$I:$I,$A66,Data!$C:$C,BL$1,Data!$D:$D,BL$2) + SUMIFS(Data!$A:$A, Data!$J:$J,$A66,Data!$C:$C,BL$1,Data!$D:$D,BL$2)</f>
        <v>0</v>
      </c>
      <c r="BM66" s="5">
        <f>SUMIFS(Data!$A:$A, Data!$I:$I,$A66,Data!$C:$C,BM$1,Data!$D:$D,BM$2) + SUMIFS(Data!$A:$A, Data!$J:$J,$A66,Data!$C:$C,BM$1,Data!$D:$D,BM$2)</f>
        <v>0</v>
      </c>
      <c r="BN66" s="5">
        <f>SUMIFS(Data!$A:$A, Data!$I:$I,$A66,Data!$C:$C,BN$1,Data!$D:$D,BN$2) + SUMIFS(Data!$A:$A, Data!$J:$J,$A66,Data!$C:$C,BN$1,Data!$D:$D,BN$2)</f>
        <v>0</v>
      </c>
      <c r="BO66" s="5">
        <f>SUMIFS(Data!$A:$A, Data!$I:$I,$A66,Data!$C:$C,BO$1,Data!$D:$D,BO$2) + SUMIFS(Data!$A:$A, Data!$J:$J,$A66,Data!$C:$C,BO$1,Data!$D:$D,BO$2)</f>
        <v>0</v>
      </c>
      <c r="BP66" s="5">
        <f>SUMIFS(Data!$A:$A, Data!$I:$I,$A66,Data!$C:$C,BP$1,Data!$D:$D,BP$2) + SUMIFS(Data!$A:$A, Data!$J:$J,$A66,Data!$C:$C,BP$1,Data!$D:$D,BP$2)</f>
        <v>0</v>
      </c>
      <c r="BQ66" s="5">
        <f>SUMIFS(Data!$A:$A, Data!$I:$I,$A66,Data!$C:$C,BQ$1,Data!$D:$D,BQ$2) + SUMIFS(Data!$A:$A, Data!$J:$J,$A66,Data!$C:$C,BQ$1,Data!$D:$D,BQ$2)</f>
        <v>0</v>
      </c>
      <c r="BR66" s="5">
        <f>SUMIFS(Data!$A:$A, Data!$I:$I,$A66,Data!$C:$C,BR$1,Data!$D:$D,BR$2) + SUMIFS(Data!$A:$A, Data!$J:$J,$A66,Data!$C:$C,BR$1,Data!$D:$D,BR$2)</f>
        <v>0</v>
      </c>
      <c r="BS66" s="5">
        <f>SUMIFS(Data!$A:$A, Data!$I:$I,$A66,Data!$C:$C,BS$1,Data!$D:$D,BS$2) + SUMIFS(Data!$A:$A, Data!$J:$J,$A66,Data!$C:$C,BS$1,Data!$D:$D,BS$2)</f>
        <v>0</v>
      </c>
      <c r="BT66" s="5">
        <f>SUMIFS(Data!$A:$A, Data!$I:$I,$A66,Data!$C:$C,BT$1,Data!$D:$D,BT$2) + SUMIFS(Data!$A:$A, Data!$J:$J,$A66,Data!$C:$C,BT$1,Data!$D:$D,BT$2)</f>
        <v>0</v>
      </c>
      <c r="BU66" s="5">
        <f>SUMIFS(Data!$A:$A, Data!$I:$I,$A66,Data!$C:$C,BU$1,Data!$D:$D,BU$2) + SUMIFS(Data!$A:$A, Data!$J:$J,$A66,Data!$C:$C,BU$1,Data!$D:$D,BU$2)</f>
        <v>0</v>
      </c>
      <c r="BV66" s="5">
        <f>SUMIFS(Data!$A:$A, Data!$I:$I,$A66,Data!$C:$C,BV$1,Data!$D:$D,BV$2) + SUMIFS(Data!$A:$A, Data!$J:$J,$A66,Data!$C:$C,BV$1,Data!$D:$D,BV$2)</f>
        <v>0</v>
      </c>
      <c r="BW66" s="5">
        <f>SUMIFS(Data!$A:$A, Data!$I:$I,$A66,Data!$C:$C,BW$1,Data!$D:$D,BW$2) + SUMIFS(Data!$A:$A, Data!$J:$J,$A66,Data!$C:$C,BW$1,Data!$D:$D,BW$2)</f>
        <v>0</v>
      </c>
      <c r="BX66" s="5">
        <f>SUMIFS(Data!$A:$A, Data!$I:$I,$A66,Data!$C:$C,BX$1,Data!$D:$D,BX$2) + SUMIFS(Data!$A:$A, Data!$J:$J,$A66,Data!$C:$C,BX$1,Data!$D:$D,BX$2)</f>
        <v>0</v>
      </c>
      <c r="BY66" s="5">
        <f>SUMIFS(Data!$A:$A, Data!$I:$I,$A66,Data!$C:$C,BY$1,Data!$D:$D,BY$2) + SUMIFS(Data!$A:$A, Data!$J:$J,$A66,Data!$C:$C,BY$1,Data!$D:$D,BY$2)</f>
        <v>0</v>
      </c>
      <c r="BZ66" s="5">
        <f>SUMIFS(Data!$A:$A, Data!$I:$I,$A66,Data!$C:$C,BZ$1,Data!$D:$D,BZ$2) + SUMIFS(Data!$A:$A, Data!$J:$J,$A66,Data!$C:$C,BZ$1,Data!$D:$D,BZ$2)</f>
        <v>0</v>
      </c>
      <c r="CA66" s="5">
        <f>SUMIFS(Data!$A:$A, Data!$I:$I,$A66,Data!$C:$C,CA$1,Data!$D:$D,CA$2) + SUMIFS(Data!$A:$A, Data!$J:$J,$A66,Data!$C:$C,CA$1,Data!$D:$D,CA$2)</f>
        <v>0</v>
      </c>
      <c r="CB66" s="5">
        <f>SUMIFS(Data!$A:$A, Data!$I:$I,$A66,Data!$C:$C,CB$1,Data!$D:$D,CB$2) + SUMIFS(Data!$A:$A, Data!$J:$J,$A66,Data!$C:$C,CB$1,Data!$D:$D,CB$2)</f>
        <v>0</v>
      </c>
      <c r="CC66" s="5">
        <f>SUMIFS(Data!$A:$A, Data!$I:$I,$A66,Data!$C:$C,CC$1,Data!$D:$D,CC$2) + SUMIFS(Data!$A:$A, Data!$J:$J,$A66,Data!$C:$C,CC$1,Data!$D:$D,CC$2)</f>
        <v>0</v>
      </c>
      <c r="CD66" s="5">
        <f>SUMIFS(Data!$A:$A, Data!$I:$I,$A66,Data!$C:$C,CD$1,Data!$D:$D,CD$2) + SUMIFS(Data!$A:$A, Data!$J:$J,$A66,Data!$C:$C,CD$1,Data!$D:$D,CD$2)</f>
        <v>0</v>
      </c>
      <c r="CE66" s="5">
        <f>SUMIFS(Data!$A:$A, Data!$I:$I,$A66,Data!$C:$C,CE$1,Data!$D:$D,CE$2) + SUMIFS(Data!$A:$A, Data!$J:$J,$A66,Data!$C:$C,CE$1,Data!$D:$D,CE$2)</f>
        <v>0</v>
      </c>
      <c r="CF66" s="5">
        <f>SUMIFS(Data!$A:$A, Data!$I:$I,$A66,Data!$C:$C,CF$1,Data!$D:$D,CF$2) + SUMIFS(Data!$A:$A, Data!$J:$J,$A66,Data!$C:$C,CF$1,Data!$D:$D,CF$2)</f>
        <v>0</v>
      </c>
      <c r="CG66" s="5">
        <f>SUMIFS(Data!$A:$A, Data!$I:$I,$A66,Data!$C:$C,CG$1,Data!$D:$D,CG$2) + SUMIFS(Data!$A:$A, Data!$J:$J,$A66,Data!$C:$C,CG$1,Data!$D:$D,CG$2)</f>
        <v>0</v>
      </c>
      <c r="CH66" s="5">
        <f>SUMIFS(Data!$A:$A, Data!$I:$I,$A66,Data!$C:$C,CH$1,Data!$D:$D,CH$2) + SUMIFS(Data!$A:$A, Data!$J:$J,$A66,Data!$C:$C,CH$1,Data!$D:$D,CH$2)</f>
        <v>0</v>
      </c>
      <c r="CI66" s="5">
        <f>SUMIFS(Data!$A:$A, Data!$I:$I,$A66,Data!$C:$C,CI$1,Data!$D:$D,CI$2) + SUMIFS(Data!$A:$A, Data!$J:$J,$A66,Data!$C:$C,CI$1,Data!$D:$D,CI$2)</f>
        <v>0</v>
      </c>
      <c r="CJ66" s="5">
        <f>SUMIFS(Data!$A:$A, Data!$I:$I,$A66,Data!$C:$C,CJ$1,Data!$D:$D,CJ$2) + SUMIFS(Data!$A:$A, Data!$J:$J,$A66,Data!$C:$C,CJ$1,Data!$D:$D,CJ$2)</f>
        <v>0</v>
      </c>
      <c r="CK66" s="5">
        <f>SUMIFS(Data!$A:$A, Data!$I:$I,$A66,Data!$C:$C,CK$1,Data!$D:$D,CK$2) + SUMIFS(Data!$A:$A, Data!$J:$J,$A66,Data!$C:$C,CK$1,Data!$D:$D,CK$2)</f>
        <v>0</v>
      </c>
      <c r="CL66" s="5">
        <f>SUMIFS(Data!$A:$A, Data!$I:$I,$A66,Data!$C:$C,CL$1,Data!$D:$D,CL$2) + SUMIFS(Data!$A:$A, Data!$J:$J,$A66,Data!$C:$C,CL$1,Data!$D:$D,CL$2)</f>
        <v>0</v>
      </c>
      <c r="CM66" s="5">
        <f>SUMIFS(Data!$A:$A, Data!$I:$I,$A66,Data!$C:$C,CM$1,Data!$D:$D,CM$2) + SUMIFS(Data!$A:$A, Data!$J:$J,$A66,Data!$C:$C,CM$1,Data!$D:$D,CM$2)</f>
        <v>0</v>
      </c>
      <c r="CN66" s="5">
        <f>SUMIFS(Data!$A:$A, Data!$I:$I,$A66,Data!$C:$C,CN$1,Data!$D:$D,CN$2) + SUMIFS(Data!$A:$A, Data!$J:$J,$A66,Data!$C:$C,CN$1,Data!$D:$D,CN$2)</f>
        <v>0</v>
      </c>
      <c r="CO66" s="5">
        <f>SUMIFS(Data!$A:$A, Data!$I:$I,$A66,Data!$C:$C,CO$1,Data!$D:$D,CO$2) + SUMIFS(Data!$A:$A, Data!$J:$J,$A66,Data!$C:$C,CO$1,Data!$D:$D,CO$2)</f>
        <v>0</v>
      </c>
      <c r="CP66" s="5">
        <f>SUMIFS(Data!$A:$A, Data!$I:$I,$A66,Data!$C:$C,CP$1,Data!$D:$D,CP$2) + SUMIFS(Data!$A:$A, Data!$J:$J,$A66,Data!$C:$C,CP$1,Data!$D:$D,CP$2)</f>
        <v>0</v>
      </c>
      <c r="CQ66" s="5">
        <f>SUMIFS(Data!$A:$A, Data!$I:$I,$A66,Data!$C:$C,CQ$1,Data!$D:$D,CQ$2) + SUMIFS(Data!$A:$A, Data!$J:$J,$A66,Data!$C:$C,CQ$1,Data!$D:$D,CQ$2)</f>
        <v>0</v>
      </c>
      <c r="CR66" s="5">
        <f>SUMIFS(Data!$A:$A, Data!$I:$I,$A66,Data!$C:$C,CR$1,Data!$D:$D,CR$2) + SUMIFS(Data!$A:$A, Data!$J:$J,$A66,Data!$C:$C,CR$1,Data!$D:$D,CR$2)</f>
        <v>0</v>
      </c>
      <c r="CS66" s="5">
        <f>SUMIFS(Data!$A:$A, Data!$I:$I,$A66,Data!$C:$C,CS$1,Data!$D:$D,CS$2) + SUMIFS(Data!$A:$A, Data!$J:$J,$A66,Data!$C:$C,CS$1,Data!$D:$D,CS$2)</f>
        <v>0</v>
      </c>
      <c r="CT66" s="5">
        <f>SUMIFS(Data!$A:$A, Data!$I:$I,$A66,Data!$C:$C,CT$1,Data!$D:$D,CT$2) + SUMIFS(Data!$A:$A, Data!$J:$J,$A66,Data!$C:$C,CT$1,Data!$D:$D,CT$2)</f>
        <v>0</v>
      </c>
      <c r="CU66" s="5">
        <f>SUMIFS(Data!$A:$A, Data!$I:$I,$A66,Data!$C:$C,CU$1,Data!$D:$D,CU$2) + SUMIFS(Data!$A:$A, Data!$J:$J,$A66,Data!$C:$C,CU$1,Data!$D:$D,CU$2)</f>
        <v>0</v>
      </c>
      <c r="CV66" s="5">
        <f>SUMIFS(Data!$A:$A, Data!$I:$I,$A66,Data!$C:$C,CV$1,Data!$D:$D,CV$2) + SUMIFS(Data!$A:$A, Data!$J:$J,$A66,Data!$C:$C,CV$1,Data!$D:$D,CV$2)</f>
        <v>0</v>
      </c>
      <c r="CW66" s="5">
        <f t="shared" ref="CW66:CX66" si="65">SUMIF($B$2:$CV$2,CW$2, $B66:$CV66)</f>
        <v>0</v>
      </c>
      <c r="CX66" s="5">
        <f t="shared" si="65"/>
        <v>0</v>
      </c>
      <c r="CY66" s="5">
        <f t="shared" si="3"/>
        <v>0</v>
      </c>
    </row>
    <row r="67">
      <c r="A67" s="5" t="str">
        <f>Countries!A65</f>
        <v>NAM</v>
      </c>
      <c r="B67" s="5">
        <f>SUMIFS(Data!$A:$A, Data!$I:$I,$A67,Data!$C:$C,B$1,Data!$D:$D,B$2) + SUMIFS(Data!$A:$A, Data!$J:$J,$A67,Data!$C:$C,B$1,Data!$D:$D,B$2)</f>
        <v>0</v>
      </c>
      <c r="C67" s="5">
        <f>SUMIFS(Data!$A:$A, Data!$I:$I,$A67,Data!$C:$C,C$1,Data!$D:$D,C$2) + SUMIFS(Data!$A:$A, Data!$J:$J,$A67,Data!$C:$C,C$1,Data!$D:$D,C$2)</f>
        <v>0</v>
      </c>
      <c r="D67" s="5">
        <f>SUMIFS(Data!$A:$A, Data!$I:$I,$A67,Data!$C:$C,D$1,Data!$D:$D,D$2) + SUMIFS(Data!$A:$A, Data!$J:$J,$A67,Data!$C:$C,D$1,Data!$D:$D,D$2)</f>
        <v>0</v>
      </c>
      <c r="E67" s="5">
        <f>SUMIFS(Data!$A:$A, Data!$I:$I,$A67,Data!$C:$C,E$1,Data!$D:$D,E$2) + SUMIFS(Data!$A:$A, Data!$J:$J,$A67,Data!$C:$C,E$1,Data!$D:$D,E$2)</f>
        <v>0</v>
      </c>
      <c r="F67" s="5">
        <f>SUMIFS(Data!$A:$A, Data!$I:$I,$A67,Data!$C:$C,F$1,Data!$D:$D,F$2) + SUMIFS(Data!$A:$A, Data!$J:$J,$A67,Data!$C:$C,F$1,Data!$D:$D,F$2)</f>
        <v>0</v>
      </c>
      <c r="G67" s="5">
        <f>SUMIFS(Data!$A:$A, Data!$I:$I,$A67,Data!$C:$C,G$1,Data!$D:$D,G$2) + SUMIFS(Data!$A:$A, Data!$J:$J,$A67,Data!$C:$C,G$1,Data!$D:$D,G$2)</f>
        <v>0</v>
      </c>
      <c r="H67" s="5">
        <f>SUMIFS(Data!$A:$A, Data!$I:$I,$A67,Data!$C:$C,H$1,Data!$D:$D,H$2) + SUMIFS(Data!$A:$A, Data!$J:$J,$A67,Data!$C:$C,H$1,Data!$D:$D,H$2)</f>
        <v>0</v>
      </c>
      <c r="I67" s="5">
        <f>SUMIFS(Data!$A:$A, Data!$I:$I,$A67,Data!$C:$C,I$1,Data!$D:$D,I$2) + SUMIFS(Data!$A:$A, Data!$J:$J,$A67,Data!$C:$C,I$1,Data!$D:$D,I$2)</f>
        <v>0</v>
      </c>
      <c r="J67" s="5">
        <f>SUMIFS(Data!$A:$A, Data!$I:$I,$A67,Data!$C:$C,J$1,Data!$D:$D,J$2) + SUMIFS(Data!$A:$A, Data!$J:$J,$A67,Data!$C:$C,J$1,Data!$D:$D,J$2)</f>
        <v>0</v>
      </c>
      <c r="K67" s="5">
        <f>SUMIFS(Data!$A:$A, Data!$I:$I,$A67,Data!$C:$C,K$1,Data!$D:$D,K$2) + SUMIFS(Data!$A:$A, Data!$J:$J,$A67,Data!$C:$C,K$1,Data!$D:$D,K$2)</f>
        <v>0</v>
      </c>
      <c r="L67" s="5">
        <f>SUMIFS(Data!$A:$A, Data!$I:$I,$A67,Data!$C:$C,L$1,Data!$D:$D,L$2) + SUMIFS(Data!$A:$A, Data!$J:$J,$A67,Data!$C:$C,L$1,Data!$D:$D,L$2)</f>
        <v>0</v>
      </c>
      <c r="M67" s="5">
        <f>SUMIFS(Data!$A:$A, Data!$I:$I,$A67,Data!$C:$C,M$1,Data!$D:$D,M$2) + SUMIFS(Data!$A:$A, Data!$J:$J,$A67,Data!$C:$C,M$1,Data!$D:$D,M$2)</f>
        <v>0</v>
      </c>
      <c r="N67" s="5">
        <f>SUMIFS(Data!$A:$A, Data!$I:$I,$A67,Data!$C:$C,N$1,Data!$D:$D,N$2) + SUMIFS(Data!$A:$A, Data!$J:$J,$A67,Data!$C:$C,N$1,Data!$D:$D,N$2)</f>
        <v>0</v>
      </c>
      <c r="O67" s="5">
        <f>SUMIFS(Data!$A:$A, Data!$I:$I,$A67,Data!$C:$C,O$1,Data!$D:$D,O$2) + SUMIFS(Data!$A:$A, Data!$J:$J,$A67,Data!$C:$C,O$1,Data!$D:$D,O$2)</f>
        <v>0</v>
      </c>
      <c r="P67" s="5">
        <f>SUMIFS(Data!$A:$A, Data!$I:$I,$A67,Data!$C:$C,P$1,Data!$D:$D,P$2) + SUMIFS(Data!$A:$A, Data!$J:$J,$A67,Data!$C:$C,P$1,Data!$D:$D,P$2)</f>
        <v>0</v>
      </c>
      <c r="Q67" s="5">
        <f>SUMIFS(Data!$A:$A, Data!$I:$I,$A67,Data!$C:$C,Q$1,Data!$D:$D,Q$2) + SUMIFS(Data!$A:$A, Data!$J:$J,$A67,Data!$C:$C,Q$1,Data!$D:$D,Q$2)</f>
        <v>0</v>
      </c>
      <c r="R67" s="5">
        <f>SUMIFS(Data!$A:$A, Data!$I:$I,$A67,Data!$C:$C,R$1,Data!$D:$D,R$2) + SUMIFS(Data!$A:$A, Data!$J:$J,$A67,Data!$C:$C,R$1,Data!$D:$D,R$2)</f>
        <v>0</v>
      </c>
      <c r="S67" s="5">
        <f>SUMIFS(Data!$A:$A, Data!$I:$I,$A67,Data!$C:$C,S$1,Data!$D:$D,S$2) + SUMIFS(Data!$A:$A, Data!$J:$J,$A67,Data!$C:$C,S$1,Data!$D:$D,S$2)</f>
        <v>0</v>
      </c>
      <c r="T67" s="5">
        <f>SUMIFS(Data!$A:$A, Data!$I:$I,$A67,Data!$C:$C,T$1,Data!$D:$D,T$2) + SUMIFS(Data!$A:$A, Data!$J:$J,$A67,Data!$C:$C,T$1,Data!$D:$D,T$2)</f>
        <v>0</v>
      </c>
      <c r="U67" s="5">
        <f>SUMIFS(Data!$A:$A, Data!$I:$I,$A67,Data!$C:$C,U$1,Data!$D:$D,U$2) + SUMIFS(Data!$A:$A, Data!$J:$J,$A67,Data!$C:$C,U$1,Data!$D:$D,U$2)</f>
        <v>0</v>
      </c>
      <c r="V67" s="5">
        <f>SUMIFS(Data!$A:$A, Data!$I:$I,$A67,Data!$C:$C,V$1,Data!$D:$D,V$2) + SUMIFS(Data!$A:$A, Data!$J:$J,$A67,Data!$C:$C,V$1,Data!$D:$D,V$2)</f>
        <v>0</v>
      </c>
      <c r="W67" s="5">
        <f>SUMIFS(Data!$A:$A, Data!$I:$I,$A67,Data!$C:$C,W$1,Data!$D:$D,W$2) + SUMIFS(Data!$A:$A, Data!$J:$J,$A67,Data!$C:$C,W$1,Data!$D:$D,W$2)</f>
        <v>0</v>
      </c>
      <c r="X67" s="5">
        <f>SUMIFS(Data!$A:$A, Data!$I:$I,$A67,Data!$C:$C,X$1,Data!$D:$D,X$2) + SUMIFS(Data!$A:$A, Data!$J:$J,$A67,Data!$C:$C,X$1,Data!$D:$D,X$2)</f>
        <v>0</v>
      </c>
      <c r="Y67" s="5">
        <f>SUMIFS(Data!$A:$A, Data!$I:$I,$A67,Data!$C:$C,Y$1,Data!$D:$D,Y$2) + SUMIFS(Data!$A:$A, Data!$J:$J,$A67,Data!$C:$C,Y$1,Data!$D:$D,Y$2)</f>
        <v>0</v>
      </c>
      <c r="Z67" s="5">
        <f>SUMIFS(Data!$A:$A, Data!$I:$I,$A67,Data!$C:$C,Z$1,Data!$D:$D,Z$2) + SUMIFS(Data!$A:$A, Data!$J:$J,$A67,Data!$C:$C,Z$1,Data!$D:$D,Z$2)</f>
        <v>0</v>
      </c>
      <c r="AA67" s="5">
        <f>SUMIFS(Data!$A:$A, Data!$I:$I,$A67,Data!$C:$C,AA$1,Data!$D:$D,AA$2) + SUMIFS(Data!$A:$A, Data!$J:$J,$A67,Data!$C:$C,AA$1,Data!$D:$D,AA$2)</f>
        <v>0</v>
      </c>
      <c r="AB67" s="5">
        <f>SUMIFS(Data!$A:$A, Data!$I:$I,$A67,Data!$C:$C,AB$1,Data!$D:$D,AB$2) + SUMIFS(Data!$A:$A, Data!$J:$J,$A67,Data!$C:$C,AB$1,Data!$D:$D,AB$2)</f>
        <v>0</v>
      </c>
      <c r="AC67" s="5">
        <f>SUMIFS(Data!$A:$A, Data!$I:$I,$A67,Data!$C:$C,AC$1,Data!$D:$D,AC$2) + SUMIFS(Data!$A:$A, Data!$J:$J,$A67,Data!$C:$C,AC$1,Data!$D:$D,AC$2)</f>
        <v>0</v>
      </c>
      <c r="AD67" s="5">
        <f>SUMIFS(Data!$A:$A, Data!$I:$I,$A67,Data!$C:$C,AD$1,Data!$D:$D,AD$2) + SUMIFS(Data!$A:$A, Data!$J:$J,$A67,Data!$C:$C,AD$1,Data!$D:$D,AD$2)</f>
        <v>0</v>
      </c>
      <c r="AE67" s="5">
        <f>SUMIFS(Data!$A:$A, Data!$I:$I,$A67,Data!$C:$C,AE$1,Data!$D:$D,AE$2) + SUMIFS(Data!$A:$A, Data!$J:$J,$A67,Data!$C:$C,AE$1,Data!$D:$D,AE$2)</f>
        <v>0</v>
      </c>
      <c r="AF67" s="5">
        <f>SUMIFS(Data!$A:$A, Data!$I:$I,$A67,Data!$C:$C,AF$1,Data!$D:$D,AF$2) + SUMIFS(Data!$A:$A, Data!$J:$J,$A67,Data!$C:$C,AF$1,Data!$D:$D,AF$2)</f>
        <v>0</v>
      </c>
      <c r="AG67" s="5">
        <f>SUMIFS(Data!$A:$A, Data!$I:$I,$A67,Data!$C:$C,AG$1,Data!$D:$D,AG$2) + SUMIFS(Data!$A:$A, Data!$J:$J,$A67,Data!$C:$C,AG$1,Data!$D:$D,AG$2)</f>
        <v>0</v>
      </c>
      <c r="AH67" s="5">
        <f>SUMIFS(Data!$A:$A, Data!$I:$I,$A67,Data!$C:$C,AH$1,Data!$D:$D,AH$2) + SUMIFS(Data!$A:$A, Data!$J:$J,$A67,Data!$C:$C,AH$1,Data!$D:$D,AH$2)</f>
        <v>0</v>
      </c>
      <c r="AI67" s="5">
        <f>SUMIFS(Data!$A:$A, Data!$I:$I,$A67,Data!$C:$C,AI$1,Data!$D:$D,AI$2) + SUMIFS(Data!$A:$A, Data!$J:$J,$A67,Data!$C:$C,AI$1,Data!$D:$D,AI$2)</f>
        <v>0</v>
      </c>
      <c r="AJ67" s="5">
        <f>SUMIFS(Data!$A:$A, Data!$I:$I,$A67,Data!$C:$C,AJ$1,Data!$D:$D,AJ$2) + SUMIFS(Data!$A:$A, Data!$J:$J,$A67,Data!$C:$C,AJ$1,Data!$D:$D,AJ$2)</f>
        <v>0</v>
      </c>
      <c r="AK67" s="5">
        <f>SUMIFS(Data!$A:$A, Data!$I:$I,$A67,Data!$C:$C,AK$1,Data!$D:$D,AK$2) + SUMIFS(Data!$A:$A, Data!$J:$J,$A67,Data!$C:$C,AK$1,Data!$D:$D,AK$2)</f>
        <v>0</v>
      </c>
      <c r="AL67" s="5">
        <f>SUMIFS(Data!$A:$A, Data!$I:$I,$A67,Data!$C:$C,AL$1,Data!$D:$D,AL$2) + SUMIFS(Data!$A:$A, Data!$J:$J,$A67,Data!$C:$C,AL$1,Data!$D:$D,AL$2)</f>
        <v>0</v>
      </c>
      <c r="AM67" s="5">
        <f>SUMIFS(Data!$A:$A, Data!$I:$I,$A67,Data!$C:$C,AM$1,Data!$D:$D,AM$2) + SUMIFS(Data!$A:$A, Data!$J:$J,$A67,Data!$C:$C,AM$1,Data!$D:$D,AM$2)</f>
        <v>0</v>
      </c>
      <c r="AN67" s="5">
        <f>SUMIFS(Data!$A:$A, Data!$I:$I,$A67,Data!$C:$C,AN$1,Data!$D:$D,AN$2) + SUMIFS(Data!$A:$A, Data!$J:$J,$A67,Data!$C:$C,AN$1,Data!$D:$D,AN$2)</f>
        <v>0</v>
      </c>
      <c r="AO67" s="5">
        <f>SUMIFS(Data!$A:$A, Data!$I:$I,$A67,Data!$C:$C,AO$1,Data!$D:$D,AO$2) + SUMIFS(Data!$A:$A, Data!$J:$J,$A67,Data!$C:$C,AO$1,Data!$D:$D,AO$2)</f>
        <v>0</v>
      </c>
      <c r="AP67" s="5">
        <f>SUMIFS(Data!$A:$A, Data!$I:$I,$A67,Data!$C:$C,AP$1,Data!$D:$D,AP$2) + SUMIFS(Data!$A:$A, Data!$J:$J,$A67,Data!$C:$C,AP$1,Data!$D:$D,AP$2)</f>
        <v>0</v>
      </c>
      <c r="AQ67" s="5">
        <f>SUMIFS(Data!$A:$A, Data!$I:$I,$A67,Data!$C:$C,AQ$1,Data!$D:$D,AQ$2) + SUMIFS(Data!$A:$A, Data!$J:$J,$A67,Data!$C:$C,AQ$1,Data!$D:$D,AQ$2)</f>
        <v>0</v>
      </c>
      <c r="AR67" s="5">
        <f>SUMIFS(Data!$A:$A, Data!$I:$I,$A67,Data!$C:$C,AR$1,Data!$D:$D,AR$2) + SUMIFS(Data!$A:$A, Data!$J:$J,$A67,Data!$C:$C,AR$1,Data!$D:$D,AR$2)</f>
        <v>0</v>
      </c>
      <c r="AS67" s="5">
        <f>SUMIFS(Data!$A:$A, Data!$I:$I,$A67,Data!$C:$C,AS$1,Data!$D:$D,AS$2) + SUMIFS(Data!$A:$A, Data!$J:$J,$A67,Data!$C:$C,AS$1,Data!$D:$D,AS$2)</f>
        <v>0</v>
      </c>
      <c r="AT67" s="5">
        <f>SUMIFS(Data!$A:$A, Data!$I:$I,$A67,Data!$C:$C,AT$1,Data!$D:$D,AT$2) + SUMIFS(Data!$A:$A, Data!$J:$J,$A67,Data!$C:$C,AT$1,Data!$D:$D,AT$2)</f>
        <v>0</v>
      </c>
      <c r="AU67" s="5">
        <f>SUMIFS(Data!$A:$A, Data!$I:$I,$A67,Data!$C:$C,AU$1,Data!$D:$D,AU$2) + SUMIFS(Data!$A:$A, Data!$J:$J,$A67,Data!$C:$C,AU$1,Data!$D:$D,AU$2)</f>
        <v>0</v>
      </c>
      <c r="AV67" s="5">
        <f>SUMIFS(Data!$A:$A, Data!$I:$I,$A67,Data!$C:$C,AV$1,Data!$D:$D,AV$2) + SUMIFS(Data!$A:$A, Data!$J:$J,$A67,Data!$C:$C,AV$1,Data!$D:$D,AV$2)</f>
        <v>0</v>
      </c>
      <c r="AW67" s="5">
        <f>SUMIFS(Data!$A:$A, Data!$I:$I,$A67,Data!$C:$C,AW$1,Data!$D:$D,AW$2) + SUMIFS(Data!$A:$A, Data!$J:$J,$A67,Data!$C:$C,AW$1,Data!$D:$D,AW$2)</f>
        <v>0</v>
      </c>
      <c r="AX67" s="5">
        <f>SUMIFS(Data!$A:$A, Data!$I:$I,$A67,Data!$C:$C,AX$1,Data!$D:$D,AX$2) + SUMIFS(Data!$A:$A, Data!$J:$J,$A67,Data!$C:$C,AX$1,Data!$D:$D,AX$2)</f>
        <v>0</v>
      </c>
      <c r="AY67" s="5">
        <f>SUMIFS(Data!$A:$A, Data!$I:$I,$A67,Data!$C:$C,AY$1,Data!$D:$D,AY$2) + SUMIFS(Data!$A:$A, Data!$J:$J,$A67,Data!$C:$C,AY$1,Data!$D:$D,AY$2)</f>
        <v>0</v>
      </c>
      <c r="AZ67" s="5">
        <f>SUMIFS(Data!$A:$A, Data!$I:$I,$A67,Data!$C:$C,AZ$1,Data!$D:$D,AZ$2) + SUMIFS(Data!$A:$A, Data!$J:$J,$A67,Data!$C:$C,AZ$1,Data!$D:$D,AZ$2)</f>
        <v>0</v>
      </c>
      <c r="BA67" s="5">
        <f>SUMIFS(Data!$A:$A, Data!$I:$I,$A67,Data!$C:$C,BA$1,Data!$D:$D,BA$2) + SUMIFS(Data!$A:$A, Data!$J:$J,$A67,Data!$C:$C,BA$1,Data!$D:$D,BA$2)</f>
        <v>0</v>
      </c>
      <c r="BB67" s="5">
        <f>SUMIFS(Data!$A:$A, Data!$I:$I,$A67,Data!$C:$C,BB$1,Data!$D:$D,BB$2) + SUMIFS(Data!$A:$A, Data!$J:$J,$A67,Data!$C:$C,BB$1,Data!$D:$D,BB$2)</f>
        <v>0</v>
      </c>
      <c r="BC67" s="5">
        <f>SUMIFS(Data!$A:$A, Data!$I:$I,$A67,Data!$C:$C,BC$1,Data!$D:$D,BC$2) + SUMIFS(Data!$A:$A, Data!$J:$J,$A67,Data!$C:$C,BC$1,Data!$D:$D,BC$2)</f>
        <v>0</v>
      </c>
      <c r="BD67" s="5">
        <f>SUMIFS(Data!$A:$A, Data!$I:$I,$A67,Data!$C:$C,BD$1,Data!$D:$D,BD$2) + SUMIFS(Data!$A:$A, Data!$J:$J,$A67,Data!$C:$C,BD$1,Data!$D:$D,BD$2)</f>
        <v>0</v>
      </c>
      <c r="BE67" s="5">
        <f>SUMIFS(Data!$A:$A, Data!$I:$I,$A67,Data!$C:$C,BE$1,Data!$D:$D,BE$2) + SUMIFS(Data!$A:$A, Data!$J:$J,$A67,Data!$C:$C,BE$1,Data!$D:$D,BE$2)</f>
        <v>0</v>
      </c>
      <c r="BF67" s="5">
        <f>SUMIFS(Data!$A:$A, Data!$I:$I,$A67,Data!$C:$C,BF$1,Data!$D:$D,BF$2) + SUMIFS(Data!$A:$A, Data!$J:$J,$A67,Data!$C:$C,BF$1,Data!$D:$D,BF$2)</f>
        <v>0</v>
      </c>
      <c r="BG67" s="5">
        <f>SUMIFS(Data!$A:$A, Data!$I:$I,$A67,Data!$C:$C,BG$1,Data!$D:$D,BG$2) + SUMIFS(Data!$A:$A, Data!$J:$J,$A67,Data!$C:$C,BG$1,Data!$D:$D,BG$2)</f>
        <v>0</v>
      </c>
      <c r="BH67" s="5">
        <f>SUMIFS(Data!$A:$A, Data!$I:$I,$A67,Data!$C:$C,BH$1,Data!$D:$D,BH$2) + SUMIFS(Data!$A:$A, Data!$J:$J,$A67,Data!$C:$C,BH$1,Data!$D:$D,BH$2)</f>
        <v>0</v>
      </c>
      <c r="BI67" s="5">
        <f>SUMIFS(Data!$A:$A, Data!$I:$I,$A67,Data!$C:$C,BI$1,Data!$D:$D,BI$2) + SUMIFS(Data!$A:$A, Data!$J:$J,$A67,Data!$C:$C,BI$1,Data!$D:$D,BI$2)</f>
        <v>0</v>
      </c>
      <c r="BJ67" s="5">
        <f>SUMIFS(Data!$A:$A, Data!$I:$I,$A67,Data!$C:$C,BJ$1,Data!$D:$D,BJ$2) + SUMIFS(Data!$A:$A, Data!$J:$J,$A67,Data!$C:$C,BJ$1,Data!$D:$D,BJ$2)</f>
        <v>0</v>
      </c>
      <c r="BK67" s="5">
        <f>SUMIFS(Data!$A:$A, Data!$I:$I,$A67,Data!$C:$C,BK$1,Data!$D:$D,BK$2) + SUMIFS(Data!$A:$A, Data!$J:$J,$A67,Data!$C:$C,BK$1,Data!$D:$D,BK$2)</f>
        <v>0</v>
      </c>
      <c r="BL67" s="5">
        <f>SUMIFS(Data!$A:$A, Data!$I:$I,$A67,Data!$C:$C,BL$1,Data!$D:$D,BL$2) + SUMIFS(Data!$A:$A, Data!$J:$J,$A67,Data!$C:$C,BL$1,Data!$D:$D,BL$2)</f>
        <v>0</v>
      </c>
      <c r="BM67" s="5">
        <f>SUMIFS(Data!$A:$A, Data!$I:$I,$A67,Data!$C:$C,BM$1,Data!$D:$D,BM$2) + SUMIFS(Data!$A:$A, Data!$J:$J,$A67,Data!$C:$C,BM$1,Data!$D:$D,BM$2)</f>
        <v>0</v>
      </c>
      <c r="BN67" s="5">
        <f>SUMIFS(Data!$A:$A, Data!$I:$I,$A67,Data!$C:$C,BN$1,Data!$D:$D,BN$2) + SUMIFS(Data!$A:$A, Data!$J:$J,$A67,Data!$C:$C,BN$1,Data!$D:$D,BN$2)</f>
        <v>0</v>
      </c>
      <c r="BO67" s="5">
        <f>SUMIFS(Data!$A:$A, Data!$I:$I,$A67,Data!$C:$C,BO$1,Data!$D:$D,BO$2) + SUMIFS(Data!$A:$A, Data!$J:$J,$A67,Data!$C:$C,BO$1,Data!$D:$D,BO$2)</f>
        <v>0</v>
      </c>
      <c r="BP67" s="5">
        <f>SUMIFS(Data!$A:$A, Data!$I:$I,$A67,Data!$C:$C,BP$1,Data!$D:$D,BP$2) + SUMIFS(Data!$A:$A, Data!$J:$J,$A67,Data!$C:$C,BP$1,Data!$D:$D,BP$2)</f>
        <v>0</v>
      </c>
      <c r="BQ67" s="5">
        <f>SUMIFS(Data!$A:$A, Data!$I:$I,$A67,Data!$C:$C,BQ$1,Data!$D:$D,BQ$2) + SUMIFS(Data!$A:$A, Data!$J:$J,$A67,Data!$C:$C,BQ$1,Data!$D:$D,BQ$2)</f>
        <v>0</v>
      </c>
      <c r="BR67" s="5">
        <f>SUMIFS(Data!$A:$A, Data!$I:$I,$A67,Data!$C:$C,BR$1,Data!$D:$D,BR$2) + SUMIFS(Data!$A:$A, Data!$J:$J,$A67,Data!$C:$C,BR$1,Data!$D:$D,BR$2)</f>
        <v>0</v>
      </c>
      <c r="BS67" s="5">
        <f>SUMIFS(Data!$A:$A, Data!$I:$I,$A67,Data!$C:$C,BS$1,Data!$D:$D,BS$2) + SUMIFS(Data!$A:$A, Data!$J:$J,$A67,Data!$C:$C,BS$1,Data!$D:$D,BS$2)</f>
        <v>0</v>
      </c>
      <c r="BT67" s="5">
        <f>SUMIFS(Data!$A:$A, Data!$I:$I,$A67,Data!$C:$C,BT$1,Data!$D:$D,BT$2) + SUMIFS(Data!$A:$A, Data!$J:$J,$A67,Data!$C:$C,BT$1,Data!$D:$D,BT$2)</f>
        <v>0</v>
      </c>
      <c r="BU67" s="5">
        <f>SUMIFS(Data!$A:$A, Data!$I:$I,$A67,Data!$C:$C,BU$1,Data!$D:$D,BU$2) + SUMIFS(Data!$A:$A, Data!$J:$J,$A67,Data!$C:$C,BU$1,Data!$D:$D,BU$2)</f>
        <v>0</v>
      </c>
      <c r="BV67" s="5">
        <f>SUMIFS(Data!$A:$A, Data!$I:$I,$A67,Data!$C:$C,BV$1,Data!$D:$D,BV$2) + SUMIFS(Data!$A:$A, Data!$J:$J,$A67,Data!$C:$C,BV$1,Data!$D:$D,BV$2)</f>
        <v>0</v>
      </c>
      <c r="BW67" s="5">
        <f>SUMIFS(Data!$A:$A, Data!$I:$I,$A67,Data!$C:$C,BW$1,Data!$D:$D,BW$2) + SUMIFS(Data!$A:$A, Data!$J:$J,$A67,Data!$C:$C,BW$1,Data!$D:$D,BW$2)</f>
        <v>0</v>
      </c>
      <c r="BX67" s="5">
        <f>SUMIFS(Data!$A:$A, Data!$I:$I,$A67,Data!$C:$C,BX$1,Data!$D:$D,BX$2) + SUMIFS(Data!$A:$A, Data!$J:$J,$A67,Data!$C:$C,BX$1,Data!$D:$D,BX$2)</f>
        <v>0</v>
      </c>
      <c r="BY67" s="5">
        <f>SUMIFS(Data!$A:$A, Data!$I:$I,$A67,Data!$C:$C,BY$1,Data!$D:$D,BY$2) + SUMIFS(Data!$A:$A, Data!$J:$J,$A67,Data!$C:$C,BY$1,Data!$D:$D,BY$2)</f>
        <v>0</v>
      </c>
      <c r="BZ67" s="5">
        <f>SUMIFS(Data!$A:$A, Data!$I:$I,$A67,Data!$C:$C,BZ$1,Data!$D:$D,BZ$2) + SUMIFS(Data!$A:$A, Data!$J:$J,$A67,Data!$C:$C,BZ$1,Data!$D:$D,BZ$2)</f>
        <v>0</v>
      </c>
      <c r="CA67" s="5">
        <f>SUMIFS(Data!$A:$A, Data!$I:$I,$A67,Data!$C:$C,CA$1,Data!$D:$D,CA$2) + SUMIFS(Data!$A:$A, Data!$J:$J,$A67,Data!$C:$C,CA$1,Data!$D:$D,CA$2)</f>
        <v>0</v>
      </c>
      <c r="CB67" s="5">
        <f>SUMIFS(Data!$A:$A, Data!$I:$I,$A67,Data!$C:$C,CB$1,Data!$D:$D,CB$2) + SUMIFS(Data!$A:$A, Data!$J:$J,$A67,Data!$C:$C,CB$1,Data!$D:$D,CB$2)</f>
        <v>0</v>
      </c>
      <c r="CC67" s="5">
        <f>SUMIFS(Data!$A:$A, Data!$I:$I,$A67,Data!$C:$C,CC$1,Data!$D:$D,CC$2) + SUMIFS(Data!$A:$A, Data!$J:$J,$A67,Data!$C:$C,CC$1,Data!$D:$D,CC$2)</f>
        <v>0</v>
      </c>
      <c r="CD67" s="5">
        <f>SUMIFS(Data!$A:$A, Data!$I:$I,$A67,Data!$C:$C,CD$1,Data!$D:$D,CD$2) + SUMIFS(Data!$A:$A, Data!$J:$J,$A67,Data!$C:$C,CD$1,Data!$D:$D,CD$2)</f>
        <v>0</v>
      </c>
      <c r="CE67" s="5">
        <f>SUMIFS(Data!$A:$A, Data!$I:$I,$A67,Data!$C:$C,CE$1,Data!$D:$D,CE$2) + SUMIFS(Data!$A:$A, Data!$J:$J,$A67,Data!$C:$C,CE$1,Data!$D:$D,CE$2)</f>
        <v>0</v>
      </c>
      <c r="CF67" s="5">
        <f>SUMIFS(Data!$A:$A, Data!$I:$I,$A67,Data!$C:$C,CF$1,Data!$D:$D,CF$2) + SUMIFS(Data!$A:$A, Data!$J:$J,$A67,Data!$C:$C,CF$1,Data!$D:$D,CF$2)</f>
        <v>0</v>
      </c>
      <c r="CG67" s="5">
        <f>SUMIFS(Data!$A:$A, Data!$I:$I,$A67,Data!$C:$C,CG$1,Data!$D:$D,CG$2) + SUMIFS(Data!$A:$A, Data!$J:$J,$A67,Data!$C:$C,CG$1,Data!$D:$D,CG$2)</f>
        <v>0</v>
      </c>
      <c r="CH67" s="5">
        <f>SUMIFS(Data!$A:$A, Data!$I:$I,$A67,Data!$C:$C,CH$1,Data!$D:$D,CH$2) + SUMIFS(Data!$A:$A, Data!$J:$J,$A67,Data!$C:$C,CH$1,Data!$D:$D,CH$2)</f>
        <v>0</v>
      </c>
      <c r="CI67" s="5">
        <f>SUMIFS(Data!$A:$A, Data!$I:$I,$A67,Data!$C:$C,CI$1,Data!$D:$D,CI$2) + SUMIFS(Data!$A:$A, Data!$J:$J,$A67,Data!$C:$C,CI$1,Data!$D:$D,CI$2)</f>
        <v>0</v>
      </c>
      <c r="CJ67" s="5">
        <f>SUMIFS(Data!$A:$A, Data!$I:$I,$A67,Data!$C:$C,CJ$1,Data!$D:$D,CJ$2) + SUMIFS(Data!$A:$A, Data!$J:$J,$A67,Data!$C:$C,CJ$1,Data!$D:$D,CJ$2)</f>
        <v>0</v>
      </c>
      <c r="CK67" s="5">
        <f>SUMIFS(Data!$A:$A, Data!$I:$I,$A67,Data!$C:$C,CK$1,Data!$D:$D,CK$2) + SUMIFS(Data!$A:$A, Data!$J:$J,$A67,Data!$C:$C,CK$1,Data!$D:$D,CK$2)</f>
        <v>0</v>
      </c>
      <c r="CL67" s="5">
        <f>SUMIFS(Data!$A:$A, Data!$I:$I,$A67,Data!$C:$C,CL$1,Data!$D:$D,CL$2) + SUMIFS(Data!$A:$A, Data!$J:$J,$A67,Data!$C:$C,CL$1,Data!$D:$D,CL$2)</f>
        <v>0</v>
      </c>
      <c r="CM67" s="5">
        <f>SUMIFS(Data!$A:$A, Data!$I:$I,$A67,Data!$C:$C,CM$1,Data!$D:$D,CM$2) + SUMIFS(Data!$A:$A, Data!$J:$J,$A67,Data!$C:$C,CM$1,Data!$D:$D,CM$2)</f>
        <v>0</v>
      </c>
      <c r="CN67" s="5">
        <f>SUMIFS(Data!$A:$A, Data!$I:$I,$A67,Data!$C:$C,CN$1,Data!$D:$D,CN$2) + SUMIFS(Data!$A:$A, Data!$J:$J,$A67,Data!$C:$C,CN$1,Data!$D:$D,CN$2)</f>
        <v>0</v>
      </c>
      <c r="CO67" s="5">
        <f>SUMIFS(Data!$A:$A, Data!$I:$I,$A67,Data!$C:$C,CO$1,Data!$D:$D,CO$2) + SUMIFS(Data!$A:$A, Data!$J:$J,$A67,Data!$C:$C,CO$1,Data!$D:$D,CO$2)</f>
        <v>0</v>
      </c>
      <c r="CP67" s="5">
        <f>SUMIFS(Data!$A:$A, Data!$I:$I,$A67,Data!$C:$C,CP$1,Data!$D:$D,CP$2) + SUMIFS(Data!$A:$A, Data!$J:$J,$A67,Data!$C:$C,CP$1,Data!$D:$D,CP$2)</f>
        <v>0</v>
      </c>
      <c r="CQ67" s="5">
        <f>SUMIFS(Data!$A:$A, Data!$I:$I,$A67,Data!$C:$C,CQ$1,Data!$D:$D,CQ$2) + SUMIFS(Data!$A:$A, Data!$J:$J,$A67,Data!$C:$C,CQ$1,Data!$D:$D,CQ$2)</f>
        <v>0</v>
      </c>
      <c r="CR67" s="5">
        <f>SUMIFS(Data!$A:$A, Data!$I:$I,$A67,Data!$C:$C,CR$1,Data!$D:$D,CR$2) + SUMIFS(Data!$A:$A, Data!$J:$J,$A67,Data!$C:$C,CR$1,Data!$D:$D,CR$2)</f>
        <v>0</v>
      </c>
      <c r="CS67" s="5">
        <f>SUMIFS(Data!$A:$A, Data!$I:$I,$A67,Data!$C:$C,CS$1,Data!$D:$D,CS$2) + SUMIFS(Data!$A:$A, Data!$J:$J,$A67,Data!$C:$C,CS$1,Data!$D:$D,CS$2)</f>
        <v>0</v>
      </c>
      <c r="CT67" s="5">
        <f>SUMIFS(Data!$A:$A, Data!$I:$I,$A67,Data!$C:$C,CT$1,Data!$D:$D,CT$2) + SUMIFS(Data!$A:$A, Data!$J:$J,$A67,Data!$C:$C,CT$1,Data!$D:$D,CT$2)</f>
        <v>0</v>
      </c>
      <c r="CU67" s="5">
        <f>SUMIFS(Data!$A:$A, Data!$I:$I,$A67,Data!$C:$C,CU$1,Data!$D:$D,CU$2) + SUMIFS(Data!$A:$A, Data!$J:$J,$A67,Data!$C:$C,CU$1,Data!$D:$D,CU$2)</f>
        <v>0</v>
      </c>
      <c r="CV67" s="5">
        <f>SUMIFS(Data!$A:$A, Data!$I:$I,$A67,Data!$C:$C,CV$1,Data!$D:$D,CV$2) + SUMIFS(Data!$A:$A, Data!$J:$J,$A67,Data!$C:$C,CV$1,Data!$D:$D,CV$2)</f>
        <v>0</v>
      </c>
      <c r="CW67" s="5">
        <f t="shared" ref="CW67:CX67" si="66">SUMIF($B$2:$CV$2,CW$2, $B67:$CV67)</f>
        <v>0</v>
      </c>
      <c r="CX67" s="5">
        <f t="shared" si="66"/>
        <v>0</v>
      </c>
      <c r="CY67" s="5">
        <f t="shared" si="3"/>
        <v>0</v>
      </c>
    </row>
    <row r="68">
      <c r="A68" s="5" t="str">
        <f>Countries!A66</f>
        <v>NED</v>
      </c>
      <c r="B68" s="5">
        <f>SUMIFS(Data!$A:$A, Data!$I:$I,$A68,Data!$C:$C,B$1,Data!$D:$D,B$2) + SUMIFS(Data!$A:$A, Data!$J:$J,$A68,Data!$C:$C,B$1,Data!$D:$D,B$2)</f>
        <v>0</v>
      </c>
      <c r="C68" s="5">
        <f>SUMIFS(Data!$A:$A, Data!$I:$I,$A68,Data!$C:$C,C$1,Data!$D:$D,C$2) + SUMIFS(Data!$A:$A, Data!$J:$J,$A68,Data!$C:$C,C$1,Data!$D:$D,C$2)</f>
        <v>0</v>
      </c>
      <c r="D68" s="5">
        <f>SUMIFS(Data!$A:$A, Data!$I:$I,$A68,Data!$C:$C,D$1,Data!$D:$D,D$2) + SUMIFS(Data!$A:$A, Data!$J:$J,$A68,Data!$C:$C,D$1,Data!$D:$D,D$2)</f>
        <v>0</v>
      </c>
      <c r="E68" s="5">
        <f>SUMIFS(Data!$A:$A, Data!$I:$I,$A68,Data!$C:$C,E$1,Data!$D:$D,E$2) + SUMIFS(Data!$A:$A, Data!$J:$J,$A68,Data!$C:$C,E$1,Data!$D:$D,E$2)</f>
        <v>0</v>
      </c>
      <c r="F68" s="5">
        <f>SUMIFS(Data!$A:$A, Data!$I:$I,$A68,Data!$C:$C,F$1,Data!$D:$D,F$2) + SUMIFS(Data!$A:$A, Data!$J:$J,$A68,Data!$C:$C,F$1,Data!$D:$D,F$2)</f>
        <v>0</v>
      </c>
      <c r="G68" s="5">
        <f>SUMIFS(Data!$A:$A, Data!$I:$I,$A68,Data!$C:$C,G$1,Data!$D:$D,G$2) + SUMIFS(Data!$A:$A, Data!$J:$J,$A68,Data!$C:$C,G$1,Data!$D:$D,G$2)</f>
        <v>0</v>
      </c>
      <c r="H68" s="5">
        <f>SUMIFS(Data!$A:$A, Data!$I:$I,$A68,Data!$C:$C,H$1,Data!$D:$D,H$2) + SUMIFS(Data!$A:$A, Data!$J:$J,$A68,Data!$C:$C,H$1,Data!$D:$D,H$2)</f>
        <v>0</v>
      </c>
      <c r="I68" s="5">
        <f>SUMIFS(Data!$A:$A, Data!$I:$I,$A68,Data!$C:$C,I$1,Data!$D:$D,I$2) + SUMIFS(Data!$A:$A, Data!$J:$J,$A68,Data!$C:$C,I$1,Data!$D:$D,I$2)</f>
        <v>0</v>
      </c>
      <c r="J68" s="5">
        <f>SUMIFS(Data!$A:$A, Data!$I:$I,$A68,Data!$C:$C,J$1,Data!$D:$D,J$2) + SUMIFS(Data!$A:$A, Data!$J:$J,$A68,Data!$C:$C,J$1,Data!$D:$D,J$2)</f>
        <v>0</v>
      </c>
      <c r="K68" s="5">
        <f>SUMIFS(Data!$A:$A, Data!$I:$I,$A68,Data!$C:$C,K$1,Data!$D:$D,K$2) + SUMIFS(Data!$A:$A, Data!$J:$J,$A68,Data!$C:$C,K$1,Data!$D:$D,K$2)</f>
        <v>0</v>
      </c>
      <c r="L68" s="5">
        <f>SUMIFS(Data!$A:$A, Data!$I:$I,$A68,Data!$C:$C,L$1,Data!$D:$D,L$2) + SUMIFS(Data!$A:$A, Data!$J:$J,$A68,Data!$C:$C,L$1,Data!$D:$D,L$2)</f>
        <v>3</v>
      </c>
      <c r="M68" s="5">
        <f>SUMIFS(Data!$A:$A, Data!$I:$I,$A68,Data!$C:$C,M$1,Data!$D:$D,M$2) + SUMIFS(Data!$A:$A, Data!$J:$J,$A68,Data!$C:$C,M$1,Data!$D:$D,M$2)</f>
        <v>0</v>
      </c>
      <c r="N68" s="5">
        <f>SUMIFS(Data!$A:$A, Data!$I:$I,$A68,Data!$C:$C,N$1,Data!$D:$D,N$2) + SUMIFS(Data!$A:$A, Data!$J:$J,$A68,Data!$C:$C,N$1,Data!$D:$D,N$2)</f>
        <v>0</v>
      </c>
      <c r="O68" s="5">
        <f>SUMIFS(Data!$A:$A, Data!$I:$I,$A68,Data!$C:$C,O$1,Data!$D:$D,O$2) + SUMIFS(Data!$A:$A, Data!$J:$J,$A68,Data!$C:$C,O$1,Data!$D:$D,O$2)</f>
        <v>0</v>
      </c>
      <c r="P68" s="5">
        <f>SUMIFS(Data!$A:$A, Data!$I:$I,$A68,Data!$C:$C,P$1,Data!$D:$D,P$2) + SUMIFS(Data!$A:$A, Data!$J:$J,$A68,Data!$C:$C,P$1,Data!$D:$D,P$2)</f>
        <v>0</v>
      </c>
      <c r="Q68" s="5">
        <f>SUMIFS(Data!$A:$A, Data!$I:$I,$A68,Data!$C:$C,Q$1,Data!$D:$D,Q$2) + SUMIFS(Data!$A:$A, Data!$J:$J,$A68,Data!$C:$C,Q$1,Data!$D:$D,Q$2)</f>
        <v>0</v>
      </c>
      <c r="R68" s="5">
        <f>SUMIFS(Data!$A:$A, Data!$I:$I,$A68,Data!$C:$C,R$1,Data!$D:$D,R$2) + SUMIFS(Data!$A:$A, Data!$J:$J,$A68,Data!$C:$C,R$1,Data!$D:$D,R$2)</f>
        <v>0</v>
      </c>
      <c r="S68" s="5">
        <f>SUMIFS(Data!$A:$A, Data!$I:$I,$A68,Data!$C:$C,S$1,Data!$D:$D,S$2) + SUMIFS(Data!$A:$A, Data!$J:$J,$A68,Data!$C:$C,S$1,Data!$D:$D,S$2)</f>
        <v>0</v>
      </c>
      <c r="T68" s="5">
        <f>SUMIFS(Data!$A:$A, Data!$I:$I,$A68,Data!$C:$C,T$1,Data!$D:$D,T$2) + SUMIFS(Data!$A:$A, Data!$J:$J,$A68,Data!$C:$C,T$1,Data!$D:$D,T$2)</f>
        <v>0</v>
      </c>
      <c r="U68" s="5">
        <f>SUMIFS(Data!$A:$A, Data!$I:$I,$A68,Data!$C:$C,U$1,Data!$D:$D,U$2) + SUMIFS(Data!$A:$A, Data!$J:$J,$A68,Data!$C:$C,U$1,Data!$D:$D,U$2)</f>
        <v>0</v>
      </c>
      <c r="V68" s="5">
        <f>SUMIFS(Data!$A:$A, Data!$I:$I,$A68,Data!$C:$C,V$1,Data!$D:$D,V$2) + SUMIFS(Data!$A:$A, Data!$J:$J,$A68,Data!$C:$C,V$1,Data!$D:$D,V$2)</f>
        <v>0</v>
      </c>
      <c r="W68" s="5">
        <f>SUMIFS(Data!$A:$A, Data!$I:$I,$A68,Data!$C:$C,W$1,Data!$D:$D,W$2) + SUMIFS(Data!$A:$A, Data!$J:$J,$A68,Data!$C:$C,W$1,Data!$D:$D,W$2)</f>
        <v>1</v>
      </c>
      <c r="X68" s="5">
        <f>SUMIFS(Data!$A:$A, Data!$I:$I,$A68,Data!$C:$C,X$1,Data!$D:$D,X$2) + SUMIFS(Data!$A:$A, Data!$J:$J,$A68,Data!$C:$C,X$1,Data!$D:$D,X$2)</f>
        <v>0</v>
      </c>
      <c r="Y68" s="5">
        <f>SUMIFS(Data!$A:$A, Data!$I:$I,$A68,Data!$C:$C,Y$1,Data!$D:$D,Y$2) + SUMIFS(Data!$A:$A, Data!$J:$J,$A68,Data!$C:$C,Y$1,Data!$D:$D,Y$2)</f>
        <v>0</v>
      </c>
      <c r="Z68" s="5">
        <f>SUMIFS(Data!$A:$A, Data!$I:$I,$A68,Data!$C:$C,Z$1,Data!$D:$D,Z$2) + SUMIFS(Data!$A:$A, Data!$J:$J,$A68,Data!$C:$C,Z$1,Data!$D:$D,Z$2)</f>
        <v>0</v>
      </c>
      <c r="AA68" s="5">
        <f>SUMIFS(Data!$A:$A, Data!$I:$I,$A68,Data!$C:$C,AA$1,Data!$D:$D,AA$2) + SUMIFS(Data!$A:$A, Data!$J:$J,$A68,Data!$C:$C,AA$1,Data!$D:$D,AA$2)</f>
        <v>0</v>
      </c>
      <c r="AB68" s="5">
        <f>SUMIFS(Data!$A:$A, Data!$I:$I,$A68,Data!$C:$C,AB$1,Data!$D:$D,AB$2) + SUMIFS(Data!$A:$A, Data!$J:$J,$A68,Data!$C:$C,AB$1,Data!$D:$D,AB$2)</f>
        <v>0</v>
      </c>
      <c r="AC68" s="5">
        <f>SUMIFS(Data!$A:$A, Data!$I:$I,$A68,Data!$C:$C,AC$1,Data!$D:$D,AC$2) + SUMIFS(Data!$A:$A, Data!$J:$J,$A68,Data!$C:$C,AC$1,Data!$D:$D,AC$2)</f>
        <v>0</v>
      </c>
      <c r="AD68" s="5">
        <f>SUMIFS(Data!$A:$A, Data!$I:$I,$A68,Data!$C:$C,AD$1,Data!$D:$D,AD$2) + SUMIFS(Data!$A:$A, Data!$J:$J,$A68,Data!$C:$C,AD$1,Data!$D:$D,AD$2)</f>
        <v>0</v>
      </c>
      <c r="AE68" s="5">
        <f>SUMIFS(Data!$A:$A, Data!$I:$I,$A68,Data!$C:$C,AE$1,Data!$D:$D,AE$2) + SUMIFS(Data!$A:$A, Data!$J:$J,$A68,Data!$C:$C,AE$1,Data!$D:$D,AE$2)</f>
        <v>1</v>
      </c>
      <c r="AF68" s="5">
        <f>SUMIFS(Data!$A:$A, Data!$I:$I,$A68,Data!$C:$C,AF$1,Data!$D:$D,AF$2) + SUMIFS(Data!$A:$A, Data!$J:$J,$A68,Data!$C:$C,AF$1,Data!$D:$D,AF$2)</f>
        <v>0</v>
      </c>
      <c r="AG68" s="5">
        <f>SUMIFS(Data!$A:$A, Data!$I:$I,$A68,Data!$C:$C,AG$1,Data!$D:$D,AG$2) + SUMIFS(Data!$A:$A, Data!$J:$J,$A68,Data!$C:$C,AG$1,Data!$D:$D,AG$2)</f>
        <v>0</v>
      </c>
      <c r="AH68" s="5">
        <f>SUMIFS(Data!$A:$A, Data!$I:$I,$A68,Data!$C:$C,AH$1,Data!$D:$D,AH$2) + SUMIFS(Data!$A:$A, Data!$J:$J,$A68,Data!$C:$C,AH$1,Data!$D:$D,AH$2)</f>
        <v>0</v>
      </c>
      <c r="AI68" s="5">
        <f>SUMIFS(Data!$A:$A, Data!$I:$I,$A68,Data!$C:$C,AI$1,Data!$D:$D,AI$2) + SUMIFS(Data!$A:$A, Data!$J:$J,$A68,Data!$C:$C,AI$1,Data!$D:$D,AI$2)</f>
        <v>1</v>
      </c>
      <c r="AJ68" s="5">
        <f>SUMIFS(Data!$A:$A, Data!$I:$I,$A68,Data!$C:$C,AJ$1,Data!$D:$D,AJ$2) + SUMIFS(Data!$A:$A, Data!$J:$J,$A68,Data!$C:$C,AJ$1,Data!$D:$D,AJ$2)</f>
        <v>1</v>
      </c>
      <c r="AK68" s="5">
        <f>SUMIFS(Data!$A:$A, Data!$I:$I,$A68,Data!$C:$C,AK$1,Data!$D:$D,AK$2) + SUMIFS(Data!$A:$A, Data!$J:$J,$A68,Data!$C:$C,AK$1,Data!$D:$D,AK$2)</f>
        <v>1</v>
      </c>
      <c r="AL68" s="5">
        <f>SUMIFS(Data!$A:$A, Data!$I:$I,$A68,Data!$C:$C,AL$1,Data!$D:$D,AL$2) + SUMIFS(Data!$A:$A, Data!$J:$J,$A68,Data!$C:$C,AL$1,Data!$D:$D,AL$2)</f>
        <v>0</v>
      </c>
      <c r="AM68" s="5">
        <f>SUMIFS(Data!$A:$A, Data!$I:$I,$A68,Data!$C:$C,AM$1,Data!$D:$D,AM$2) + SUMIFS(Data!$A:$A, Data!$J:$J,$A68,Data!$C:$C,AM$1,Data!$D:$D,AM$2)</f>
        <v>0</v>
      </c>
      <c r="AN68" s="5">
        <f>SUMIFS(Data!$A:$A, Data!$I:$I,$A68,Data!$C:$C,AN$1,Data!$D:$D,AN$2) + SUMIFS(Data!$A:$A, Data!$J:$J,$A68,Data!$C:$C,AN$1,Data!$D:$D,AN$2)</f>
        <v>1</v>
      </c>
      <c r="AO68" s="5">
        <f>SUMIFS(Data!$A:$A, Data!$I:$I,$A68,Data!$C:$C,AO$1,Data!$D:$D,AO$2) + SUMIFS(Data!$A:$A, Data!$J:$J,$A68,Data!$C:$C,AO$1,Data!$D:$D,AO$2)</f>
        <v>0</v>
      </c>
      <c r="AP68" s="5">
        <f>SUMIFS(Data!$A:$A, Data!$I:$I,$A68,Data!$C:$C,AP$1,Data!$D:$D,AP$2) + SUMIFS(Data!$A:$A, Data!$J:$J,$A68,Data!$C:$C,AP$1,Data!$D:$D,AP$2)</f>
        <v>0</v>
      </c>
      <c r="AQ68" s="5">
        <f>SUMIFS(Data!$A:$A, Data!$I:$I,$A68,Data!$C:$C,AQ$1,Data!$D:$D,AQ$2) + SUMIFS(Data!$A:$A, Data!$J:$J,$A68,Data!$C:$C,AQ$1,Data!$D:$D,AQ$2)</f>
        <v>0</v>
      </c>
      <c r="AR68" s="5">
        <f>SUMIFS(Data!$A:$A, Data!$I:$I,$A68,Data!$C:$C,AR$1,Data!$D:$D,AR$2) + SUMIFS(Data!$A:$A, Data!$J:$J,$A68,Data!$C:$C,AR$1,Data!$D:$D,AR$2)</f>
        <v>0</v>
      </c>
      <c r="AS68" s="5">
        <f>SUMIFS(Data!$A:$A, Data!$I:$I,$A68,Data!$C:$C,AS$1,Data!$D:$D,AS$2) + SUMIFS(Data!$A:$A, Data!$J:$J,$A68,Data!$C:$C,AS$1,Data!$D:$D,AS$2)</f>
        <v>0</v>
      </c>
      <c r="AT68" s="5">
        <f>SUMIFS(Data!$A:$A, Data!$I:$I,$A68,Data!$C:$C,AT$1,Data!$D:$D,AT$2) + SUMIFS(Data!$A:$A, Data!$J:$J,$A68,Data!$C:$C,AT$1,Data!$D:$D,AT$2)</f>
        <v>0</v>
      </c>
      <c r="AU68" s="5">
        <f>SUMIFS(Data!$A:$A, Data!$I:$I,$A68,Data!$C:$C,AU$1,Data!$D:$D,AU$2) + SUMIFS(Data!$A:$A, Data!$J:$J,$A68,Data!$C:$C,AU$1,Data!$D:$D,AU$2)</f>
        <v>0</v>
      </c>
      <c r="AV68" s="5">
        <f>SUMIFS(Data!$A:$A, Data!$I:$I,$A68,Data!$C:$C,AV$1,Data!$D:$D,AV$2) + SUMIFS(Data!$A:$A, Data!$J:$J,$A68,Data!$C:$C,AV$1,Data!$D:$D,AV$2)</f>
        <v>0</v>
      </c>
      <c r="AW68" s="5">
        <f>SUMIFS(Data!$A:$A, Data!$I:$I,$A68,Data!$C:$C,AW$1,Data!$D:$D,AW$2) + SUMIFS(Data!$A:$A, Data!$J:$J,$A68,Data!$C:$C,AW$1,Data!$D:$D,AW$2)</f>
        <v>0</v>
      </c>
      <c r="AX68" s="5">
        <f>SUMIFS(Data!$A:$A, Data!$I:$I,$A68,Data!$C:$C,AX$1,Data!$D:$D,AX$2) + SUMIFS(Data!$A:$A, Data!$J:$J,$A68,Data!$C:$C,AX$1,Data!$D:$D,AX$2)</f>
        <v>0</v>
      </c>
      <c r="AY68" s="5">
        <f>SUMIFS(Data!$A:$A, Data!$I:$I,$A68,Data!$C:$C,AY$1,Data!$D:$D,AY$2) + SUMIFS(Data!$A:$A, Data!$J:$J,$A68,Data!$C:$C,AY$1,Data!$D:$D,AY$2)</f>
        <v>0</v>
      </c>
      <c r="AZ68" s="5">
        <f>SUMIFS(Data!$A:$A, Data!$I:$I,$A68,Data!$C:$C,AZ$1,Data!$D:$D,AZ$2) + SUMIFS(Data!$A:$A, Data!$J:$J,$A68,Data!$C:$C,AZ$1,Data!$D:$D,AZ$2)</f>
        <v>0</v>
      </c>
      <c r="BA68" s="5">
        <f>SUMIFS(Data!$A:$A, Data!$I:$I,$A68,Data!$C:$C,BA$1,Data!$D:$D,BA$2) + SUMIFS(Data!$A:$A, Data!$J:$J,$A68,Data!$C:$C,BA$1,Data!$D:$D,BA$2)</f>
        <v>1</v>
      </c>
      <c r="BB68" s="5">
        <f>SUMIFS(Data!$A:$A, Data!$I:$I,$A68,Data!$C:$C,BB$1,Data!$D:$D,BB$2) + SUMIFS(Data!$A:$A, Data!$J:$J,$A68,Data!$C:$C,BB$1,Data!$D:$D,BB$2)</f>
        <v>0</v>
      </c>
      <c r="BC68" s="5">
        <f>SUMIFS(Data!$A:$A, Data!$I:$I,$A68,Data!$C:$C,BC$1,Data!$D:$D,BC$2) + SUMIFS(Data!$A:$A, Data!$J:$J,$A68,Data!$C:$C,BC$1,Data!$D:$D,BC$2)</f>
        <v>0</v>
      </c>
      <c r="BD68" s="5">
        <f>SUMIFS(Data!$A:$A, Data!$I:$I,$A68,Data!$C:$C,BD$1,Data!$D:$D,BD$2) + SUMIFS(Data!$A:$A, Data!$J:$J,$A68,Data!$C:$C,BD$1,Data!$D:$D,BD$2)</f>
        <v>0</v>
      </c>
      <c r="BE68" s="5">
        <f>SUMIFS(Data!$A:$A, Data!$I:$I,$A68,Data!$C:$C,BE$1,Data!$D:$D,BE$2) + SUMIFS(Data!$A:$A, Data!$J:$J,$A68,Data!$C:$C,BE$1,Data!$D:$D,BE$2)</f>
        <v>0</v>
      </c>
      <c r="BF68" s="5">
        <f>SUMIFS(Data!$A:$A, Data!$I:$I,$A68,Data!$C:$C,BF$1,Data!$D:$D,BF$2) + SUMIFS(Data!$A:$A, Data!$J:$J,$A68,Data!$C:$C,BF$1,Data!$D:$D,BF$2)</f>
        <v>0</v>
      </c>
      <c r="BG68" s="5">
        <f>SUMIFS(Data!$A:$A, Data!$I:$I,$A68,Data!$C:$C,BG$1,Data!$D:$D,BG$2) + SUMIFS(Data!$A:$A, Data!$J:$J,$A68,Data!$C:$C,BG$1,Data!$D:$D,BG$2)</f>
        <v>0</v>
      </c>
      <c r="BH68" s="5">
        <f>SUMIFS(Data!$A:$A, Data!$I:$I,$A68,Data!$C:$C,BH$1,Data!$D:$D,BH$2) + SUMIFS(Data!$A:$A, Data!$J:$J,$A68,Data!$C:$C,BH$1,Data!$D:$D,BH$2)</f>
        <v>0</v>
      </c>
      <c r="BI68" s="5">
        <f>SUMIFS(Data!$A:$A, Data!$I:$I,$A68,Data!$C:$C,BI$1,Data!$D:$D,BI$2) + SUMIFS(Data!$A:$A, Data!$J:$J,$A68,Data!$C:$C,BI$1,Data!$D:$D,BI$2)</f>
        <v>0</v>
      </c>
      <c r="BJ68" s="5">
        <f>SUMIFS(Data!$A:$A, Data!$I:$I,$A68,Data!$C:$C,BJ$1,Data!$D:$D,BJ$2) + SUMIFS(Data!$A:$A, Data!$J:$J,$A68,Data!$C:$C,BJ$1,Data!$D:$D,BJ$2)</f>
        <v>4</v>
      </c>
      <c r="BK68" s="5">
        <f>SUMIFS(Data!$A:$A, Data!$I:$I,$A68,Data!$C:$C,BK$1,Data!$D:$D,BK$2) + SUMIFS(Data!$A:$A, Data!$J:$J,$A68,Data!$C:$C,BK$1,Data!$D:$D,BK$2)</f>
        <v>0</v>
      </c>
      <c r="BL68" s="5">
        <f>SUMIFS(Data!$A:$A, Data!$I:$I,$A68,Data!$C:$C,BL$1,Data!$D:$D,BL$2) + SUMIFS(Data!$A:$A, Data!$J:$J,$A68,Data!$C:$C,BL$1,Data!$D:$D,BL$2)</f>
        <v>0</v>
      </c>
      <c r="BM68" s="5">
        <f>SUMIFS(Data!$A:$A, Data!$I:$I,$A68,Data!$C:$C,BM$1,Data!$D:$D,BM$2) + SUMIFS(Data!$A:$A, Data!$J:$J,$A68,Data!$C:$C,BM$1,Data!$D:$D,BM$2)</f>
        <v>0</v>
      </c>
      <c r="BN68" s="5">
        <f>SUMIFS(Data!$A:$A, Data!$I:$I,$A68,Data!$C:$C,BN$1,Data!$D:$D,BN$2) + SUMIFS(Data!$A:$A, Data!$J:$J,$A68,Data!$C:$C,BN$1,Data!$D:$D,BN$2)</f>
        <v>0</v>
      </c>
      <c r="BO68" s="5">
        <f>SUMIFS(Data!$A:$A, Data!$I:$I,$A68,Data!$C:$C,BO$1,Data!$D:$D,BO$2) + SUMIFS(Data!$A:$A, Data!$J:$J,$A68,Data!$C:$C,BO$1,Data!$D:$D,BO$2)</f>
        <v>3</v>
      </c>
      <c r="BP68" s="5">
        <f>SUMIFS(Data!$A:$A, Data!$I:$I,$A68,Data!$C:$C,BP$1,Data!$D:$D,BP$2) + SUMIFS(Data!$A:$A, Data!$J:$J,$A68,Data!$C:$C,BP$1,Data!$D:$D,BP$2)</f>
        <v>0</v>
      </c>
      <c r="BQ68" s="5">
        <f>SUMIFS(Data!$A:$A, Data!$I:$I,$A68,Data!$C:$C,BQ$1,Data!$D:$D,BQ$2) + SUMIFS(Data!$A:$A, Data!$J:$J,$A68,Data!$C:$C,BQ$1,Data!$D:$D,BQ$2)</f>
        <v>0</v>
      </c>
      <c r="BR68" s="5">
        <f>SUMIFS(Data!$A:$A, Data!$I:$I,$A68,Data!$C:$C,BR$1,Data!$D:$D,BR$2) + SUMIFS(Data!$A:$A, Data!$J:$J,$A68,Data!$C:$C,BR$1,Data!$D:$D,BR$2)</f>
        <v>0</v>
      </c>
      <c r="BS68" s="5">
        <f>SUMIFS(Data!$A:$A, Data!$I:$I,$A68,Data!$C:$C,BS$1,Data!$D:$D,BS$2) + SUMIFS(Data!$A:$A, Data!$J:$J,$A68,Data!$C:$C,BS$1,Data!$D:$D,BS$2)</f>
        <v>0</v>
      </c>
      <c r="BT68" s="5">
        <f>SUMIFS(Data!$A:$A, Data!$I:$I,$A68,Data!$C:$C,BT$1,Data!$D:$D,BT$2) + SUMIFS(Data!$A:$A, Data!$J:$J,$A68,Data!$C:$C,BT$1,Data!$D:$D,BT$2)</f>
        <v>0</v>
      </c>
      <c r="BU68" s="5">
        <f>SUMIFS(Data!$A:$A, Data!$I:$I,$A68,Data!$C:$C,BU$1,Data!$D:$D,BU$2) + SUMIFS(Data!$A:$A, Data!$J:$J,$A68,Data!$C:$C,BU$1,Data!$D:$D,BU$2)</f>
        <v>0</v>
      </c>
      <c r="BV68" s="5">
        <f>SUMIFS(Data!$A:$A, Data!$I:$I,$A68,Data!$C:$C,BV$1,Data!$D:$D,BV$2) + SUMIFS(Data!$A:$A, Data!$J:$J,$A68,Data!$C:$C,BV$1,Data!$D:$D,BV$2)</f>
        <v>0</v>
      </c>
      <c r="BW68" s="5">
        <f>SUMIFS(Data!$A:$A, Data!$I:$I,$A68,Data!$C:$C,BW$1,Data!$D:$D,BW$2) + SUMIFS(Data!$A:$A, Data!$J:$J,$A68,Data!$C:$C,BW$1,Data!$D:$D,BW$2)</f>
        <v>0</v>
      </c>
      <c r="BX68" s="5">
        <f>SUMIFS(Data!$A:$A, Data!$I:$I,$A68,Data!$C:$C,BX$1,Data!$D:$D,BX$2) + SUMIFS(Data!$A:$A, Data!$J:$J,$A68,Data!$C:$C,BX$1,Data!$D:$D,BX$2)</f>
        <v>0</v>
      </c>
      <c r="BY68" s="5">
        <f>SUMIFS(Data!$A:$A, Data!$I:$I,$A68,Data!$C:$C,BY$1,Data!$D:$D,BY$2) + SUMIFS(Data!$A:$A, Data!$J:$J,$A68,Data!$C:$C,BY$1,Data!$D:$D,BY$2)</f>
        <v>0</v>
      </c>
      <c r="BZ68" s="5">
        <f>SUMIFS(Data!$A:$A, Data!$I:$I,$A68,Data!$C:$C,BZ$1,Data!$D:$D,BZ$2) + SUMIFS(Data!$A:$A, Data!$J:$J,$A68,Data!$C:$C,BZ$1,Data!$D:$D,BZ$2)</f>
        <v>0</v>
      </c>
      <c r="CA68" s="5">
        <f>SUMIFS(Data!$A:$A, Data!$I:$I,$A68,Data!$C:$C,CA$1,Data!$D:$D,CA$2) + SUMIFS(Data!$A:$A, Data!$J:$J,$A68,Data!$C:$C,CA$1,Data!$D:$D,CA$2)</f>
        <v>0</v>
      </c>
      <c r="CB68" s="5">
        <f>SUMIFS(Data!$A:$A, Data!$I:$I,$A68,Data!$C:$C,CB$1,Data!$D:$D,CB$2) + SUMIFS(Data!$A:$A, Data!$J:$J,$A68,Data!$C:$C,CB$1,Data!$D:$D,CB$2)</f>
        <v>0</v>
      </c>
      <c r="CC68" s="5">
        <f>SUMIFS(Data!$A:$A, Data!$I:$I,$A68,Data!$C:$C,CC$1,Data!$D:$D,CC$2) + SUMIFS(Data!$A:$A, Data!$J:$J,$A68,Data!$C:$C,CC$1,Data!$D:$D,CC$2)</f>
        <v>0</v>
      </c>
      <c r="CD68" s="5">
        <f>SUMIFS(Data!$A:$A, Data!$I:$I,$A68,Data!$C:$C,CD$1,Data!$D:$D,CD$2) + SUMIFS(Data!$A:$A, Data!$J:$J,$A68,Data!$C:$C,CD$1,Data!$D:$D,CD$2)</f>
        <v>0</v>
      </c>
      <c r="CE68" s="5">
        <f>SUMIFS(Data!$A:$A, Data!$I:$I,$A68,Data!$C:$C,CE$1,Data!$D:$D,CE$2) + SUMIFS(Data!$A:$A, Data!$J:$J,$A68,Data!$C:$C,CE$1,Data!$D:$D,CE$2)</f>
        <v>0</v>
      </c>
      <c r="CF68" s="5">
        <f>SUMIFS(Data!$A:$A, Data!$I:$I,$A68,Data!$C:$C,CF$1,Data!$D:$D,CF$2) + SUMIFS(Data!$A:$A, Data!$J:$J,$A68,Data!$C:$C,CF$1,Data!$D:$D,CF$2)</f>
        <v>0</v>
      </c>
      <c r="CG68" s="5">
        <f>SUMIFS(Data!$A:$A, Data!$I:$I,$A68,Data!$C:$C,CG$1,Data!$D:$D,CG$2) + SUMIFS(Data!$A:$A, Data!$J:$J,$A68,Data!$C:$C,CG$1,Data!$D:$D,CG$2)</f>
        <v>0</v>
      </c>
      <c r="CH68" s="5">
        <f>SUMIFS(Data!$A:$A, Data!$I:$I,$A68,Data!$C:$C,CH$1,Data!$D:$D,CH$2) + SUMIFS(Data!$A:$A, Data!$J:$J,$A68,Data!$C:$C,CH$1,Data!$D:$D,CH$2)</f>
        <v>0</v>
      </c>
      <c r="CI68" s="5">
        <f>SUMIFS(Data!$A:$A, Data!$I:$I,$A68,Data!$C:$C,CI$1,Data!$D:$D,CI$2) + SUMIFS(Data!$A:$A, Data!$J:$J,$A68,Data!$C:$C,CI$1,Data!$D:$D,CI$2)</f>
        <v>0</v>
      </c>
      <c r="CJ68" s="5">
        <f>SUMIFS(Data!$A:$A, Data!$I:$I,$A68,Data!$C:$C,CJ$1,Data!$D:$D,CJ$2) + SUMIFS(Data!$A:$A, Data!$J:$J,$A68,Data!$C:$C,CJ$1,Data!$D:$D,CJ$2)</f>
        <v>0</v>
      </c>
      <c r="CK68" s="5">
        <f>SUMIFS(Data!$A:$A, Data!$I:$I,$A68,Data!$C:$C,CK$1,Data!$D:$D,CK$2) + SUMIFS(Data!$A:$A, Data!$J:$J,$A68,Data!$C:$C,CK$1,Data!$D:$D,CK$2)</f>
        <v>0</v>
      </c>
      <c r="CL68" s="5">
        <f>SUMIFS(Data!$A:$A, Data!$I:$I,$A68,Data!$C:$C,CL$1,Data!$D:$D,CL$2) + SUMIFS(Data!$A:$A, Data!$J:$J,$A68,Data!$C:$C,CL$1,Data!$D:$D,CL$2)</f>
        <v>0</v>
      </c>
      <c r="CM68" s="5">
        <f>SUMIFS(Data!$A:$A, Data!$I:$I,$A68,Data!$C:$C,CM$1,Data!$D:$D,CM$2) + SUMIFS(Data!$A:$A, Data!$J:$J,$A68,Data!$C:$C,CM$1,Data!$D:$D,CM$2)</f>
        <v>0</v>
      </c>
      <c r="CN68" s="5">
        <f>SUMIFS(Data!$A:$A, Data!$I:$I,$A68,Data!$C:$C,CN$1,Data!$D:$D,CN$2) + SUMIFS(Data!$A:$A, Data!$J:$J,$A68,Data!$C:$C,CN$1,Data!$D:$D,CN$2)</f>
        <v>0</v>
      </c>
      <c r="CO68" s="5">
        <f>SUMIFS(Data!$A:$A, Data!$I:$I,$A68,Data!$C:$C,CO$1,Data!$D:$D,CO$2) + SUMIFS(Data!$A:$A, Data!$J:$J,$A68,Data!$C:$C,CO$1,Data!$D:$D,CO$2)</f>
        <v>0</v>
      </c>
      <c r="CP68" s="5">
        <f>SUMIFS(Data!$A:$A, Data!$I:$I,$A68,Data!$C:$C,CP$1,Data!$D:$D,CP$2) + SUMIFS(Data!$A:$A, Data!$J:$J,$A68,Data!$C:$C,CP$1,Data!$D:$D,CP$2)</f>
        <v>0</v>
      </c>
      <c r="CQ68" s="5">
        <f>SUMIFS(Data!$A:$A, Data!$I:$I,$A68,Data!$C:$C,CQ$1,Data!$D:$D,CQ$2) + SUMIFS(Data!$A:$A, Data!$J:$J,$A68,Data!$C:$C,CQ$1,Data!$D:$D,CQ$2)</f>
        <v>0</v>
      </c>
      <c r="CR68" s="5">
        <f>SUMIFS(Data!$A:$A, Data!$I:$I,$A68,Data!$C:$C,CR$1,Data!$D:$D,CR$2) + SUMIFS(Data!$A:$A, Data!$J:$J,$A68,Data!$C:$C,CR$1,Data!$D:$D,CR$2)</f>
        <v>0</v>
      </c>
      <c r="CS68" s="5">
        <f>SUMIFS(Data!$A:$A, Data!$I:$I,$A68,Data!$C:$C,CS$1,Data!$D:$D,CS$2) + SUMIFS(Data!$A:$A, Data!$J:$J,$A68,Data!$C:$C,CS$1,Data!$D:$D,CS$2)</f>
        <v>0</v>
      </c>
      <c r="CT68" s="5">
        <f>SUMIFS(Data!$A:$A, Data!$I:$I,$A68,Data!$C:$C,CT$1,Data!$D:$D,CT$2) + SUMIFS(Data!$A:$A, Data!$J:$J,$A68,Data!$C:$C,CT$1,Data!$D:$D,CT$2)</f>
        <v>0</v>
      </c>
      <c r="CU68" s="5">
        <f>SUMIFS(Data!$A:$A, Data!$I:$I,$A68,Data!$C:$C,CU$1,Data!$D:$D,CU$2) + SUMIFS(Data!$A:$A, Data!$J:$J,$A68,Data!$C:$C,CU$1,Data!$D:$D,CU$2)</f>
        <v>0</v>
      </c>
      <c r="CV68" s="5">
        <f>SUMIFS(Data!$A:$A, Data!$I:$I,$A68,Data!$C:$C,CV$1,Data!$D:$D,CV$2) + SUMIFS(Data!$A:$A, Data!$J:$J,$A68,Data!$C:$C,CV$1,Data!$D:$D,CV$2)</f>
        <v>0</v>
      </c>
      <c r="CW68" s="5">
        <f t="shared" ref="CW68:CX68" si="67">SUMIF($B$2:$CV$2,CW$2, $B68:$CV68)</f>
        <v>1</v>
      </c>
      <c r="CX68" s="5">
        <f t="shared" si="67"/>
        <v>15</v>
      </c>
      <c r="CY68" s="5">
        <f t="shared" si="3"/>
        <v>17</v>
      </c>
    </row>
    <row r="69">
      <c r="A69" s="5" t="str">
        <f>Countries!A67</f>
        <v>NGR</v>
      </c>
      <c r="B69" s="5">
        <f>SUMIFS(Data!$A:$A, Data!$I:$I,$A69,Data!$C:$C,B$1,Data!$D:$D,B$2) + SUMIFS(Data!$A:$A, Data!$J:$J,$A69,Data!$C:$C,B$1,Data!$D:$D,B$2)</f>
        <v>0</v>
      </c>
      <c r="C69" s="5">
        <f>SUMIFS(Data!$A:$A, Data!$I:$I,$A69,Data!$C:$C,C$1,Data!$D:$D,C$2) + SUMIFS(Data!$A:$A, Data!$J:$J,$A69,Data!$C:$C,C$1,Data!$D:$D,C$2)</f>
        <v>0</v>
      </c>
      <c r="D69" s="5">
        <f>SUMIFS(Data!$A:$A, Data!$I:$I,$A69,Data!$C:$C,D$1,Data!$D:$D,D$2) + SUMIFS(Data!$A:$A, Data!$J:$J,$A69,Data!$C:$C,D$1,Data!$D:$D,D$2)</f>
        <v>0</v>
      </c>
      <c r="E69" s="5">
        <f>SUMIFS(Data!$A:$A, Data!$I:$I,$A69,Data!$C:$C,E$1,Data!$D:$D,E$2) + SUMIFS(Data!$A:$A, Data!$J:$J,$A69,Data!$C:$C,E$1,Data!$D:$D,E$2)</f>
        <v>0</v>
      </c>
      <c r="F69" s="5">
        <f>SUMIFS(Data!$A:$A, Data!$I:$I,$A69,Data!$C:$C,F$1,Data!$D:$D,F$2) + SUMIFS(Data!$A:$A, Data!$J:$J,$A69,Data!$C:$C,F$1,Data!$D:$D,F$2)</f>
        <v>0</v>
      </c>
      <c r="G69" s="5">
        <f>SUMIFS(Data!$A:$A, Data!$I:$I,$A69,Data!$C:$C,G$1,Data!$D:$D,G$2) + SUMIFS(Data!$A:$A, Data!$J:$J,$A69,Data!$C:$C,G$1,Data!$D:$D,G$2)</f>
        <v>0</v>
      </c>
      <c r="H69" s="5">
        <f>SUMIFS(Data!$A:$A, Data!$I:$I,$A69,Data!$C:$C,H$1,Data!$D:$D,H$2) + SUMIFS(Data!$A:$A, Data!$J:$J,$A69,Data!$C:$C,H$1,Data!$D:$D,H$2)</f>
        <v>0</v>
      </c>
      <c r="I69" s="5">
        <f>SUMIFS(Data!$A:$A, Data!$I:$I,$A69,Data!$C:$C,I$1,Data!$D:$D,I$2) + SUMIFS(Data!$A:$A, Data!$J:$J,$A69,Data!$C:$C,I$1,Data!$D:$D,I$2)</f>
        <v>0</v>
      </c>
      <c r="J69" s="5">
        <f>SUMIFS(Data!$A:$A, Data!$I:$I,$A69,Data!$C:$C,J$1,Data!$D:$D,J$2) + SUMIFS(Data!$A:$A, Data!$J:$J,$A69,Data!$C:$C,J$1,Data!$D:$D,J$2)</f>
        <v>0</v>
      </c>
      <c r="K69" s="5">
        <f>SUMIFS(Data!$A:$A, Data!$I:$I,$A69,Data!$C:$C,K$1,Data!$D:$D,K$2) + SUMIFS(Data!$A:$A, Data!$J:$J,$A69,Data!$C:$C,K$1,Data!$D:$D,K$2)</f>
        <v>0</v>
      </c>
      <c r="L69" s="5">
        <f>SUMIFS(Data!$A:$A, Data!$I:$I,$A69,Data!$C:$C,L$1,Data!$D:$D,L$2) + SUMIFS(Data!$A:$A, Data!$J:$J,$A69,Data!$C:$C,L$1,Data!$D:$D,L$2)</f>
        <v>1</v>
      </c>
      <c r="M69" s="5">
        <f>SUMIFS(Data!$A:$A, Data!$I:$I,$A69,Data!$C:$C,M$1,Data!$D:$D,M$2) + SUMIFS(Data!$A:$A, Data!$J:$J,$A69,Data!$C:$C,M$1,Data!$D:$D,M$2)</f>
        <v>0</v>
      </c>
      <c r="N69" s="5">
        <f>SUMIFS(Data!$A:$A, Data!$I:$I,$A69,Data!$C:$C,N$1,Data!$D:$D,N$2) + SUMIFS(Data!$A:$A, Data!$J:$J,$A69,Data!$C:$C,N$1,Data!$D:$D,N$2)</f>
        <v>0</v>
      </c>
      <c r="O69" s="5">
        <f>SUMIFS(Data!$A:$A, Data!$I:$I,$A69,Data!$C:$C,O$1,Data!$D:$D,O$2) + SUMIFS(Data!$A:$A, Data!$J:$J,$A69,Data!$C:$C,O$1,Data!$D:$D,O$2)</f>
        <v>0</v>
      </c>
      <c r="P69" s="5">
        <f>SUMIFS(Data!$A:$A, Data!$I:$I,$A69,Data!$C:$C,P$1,Data!$D:$D,P$2) + SUMIFS(Data!$A:$A, Data!$J:$J,$A69,Data!$C:$C,P$1,Data!$D:$D,P$2)</f>
        <v>0</v>
      </c>
      <c r="Q69" s="5">
        <f>SUMIFS(Data!$A:$A, Data!$I:$I,$A69,Data!$C:$C,Q$1,Data!$D:$D,Q$2) + SUMIFS(Data!$A:$A, Data!$J:$J,$A69,Data!$C:$C,Q$1,Data!$D:$D,Q$2)</f>
        <v>0</v>
      </c>
      <c r="R69" s="5">
        <f>SUMIFS(Data!$A:$A, Data!$I:$I,$A69,Data!$C:$C,R$1,Data!$D:$D,R$2) + SUMIFS(Data!$A:$A, Data!$J:$J,$A69,Data!$C:$C,R$1,Data!$D:$D,R$2)</f>
        <v>0</v>
      </c>
      <c r="S69" s="5">
        <f>SUMIFS(Data!$A:$A, Data!$I:$I,$A69,Data!$C:$C,S$1,Data!$D:$D,S$2) + SUMIFS(Data!$A:$A, Data!$J:$J,$A69,Data!$C:$C,S$1,Data!$D:$D,S$2)</f>
        <v>0</v>
      </c>
      <c r="T69" s="5">
        <f>SUMIFS(Data!$A:$A, Data!$I:$I,$A69,Data!$C:$C,T$1,Data!$D:$D,T$2) + SUMIFS(Data!$A:$A, Data!$J:$J,$A69,Data!$C:$C,T$1,Data!$D:$D,T$2)</f>
        <v>0</v>
      </c>
      <c r="U69" s="5">
        <f>SUMIFS(Data!$A:$A, Data!$I:$I,$A69,Data!$C:$C,U$1,Data!$D:$D,U$2) + SUMIFS(Data!$A:$A, Data!$J:$J,$A69,Data!$C:$C,U$1,Data!$D:$D,U$2)</f>
        <v>0</v>
      </c>
      <c r="V69" s="5">
        <f>SUMIFS(Data!$A:$A, Data!$I:$I,$A69,Data!$C:$C,V$1,Data!$D:$D,V$2) + SUMIFS(Data!$A:$A, Data!$J:$J,$A69,Data!$C:$C,V$1,Data!$D:$D,V$2)</f>
        <v>0</v>
      </c>
      <c r="W69" s="5">
        <f>SUMIFS(Data!$A:$A, Data!$I:$I,$A69,Data!$C:$C,W$1,Data!$D:$D,W$2) + SUMIFS(Data!$A:$A, Data!$J:$J,$A69,Data!$C:$C,W$1,Data!$D:$D,W$2)</f>
        <v>0</v>
      </c>
      <c r="X69" s="5">
        <f>SUMIFS(Data!$A:$A, Data!$I:$I,$A69,Data!$C:$C,X$1,Data!$D:$D,X$2) + SUMIFS(Data!$A:$A, Data!$J:$J,$A69,Data!$C:$C,X$1,Data!$D:$D,X$2)</f>
        <v>0</v>
      </c>
      <c r="Y69" s="5">
        <f>SUMIFS(Data!$A:$A, Data!$I:$I,$A69,Data!$C:$C,Y$1,Data!$D:$D,Y$2) + SUMIFS(Data!$A:$A, Data!$J:$J,$A69,Data!$C:$C,Y$1,Data!$D:$D,Y$2)</f>
        <v>0</v>
      </c>
      <c r="Z69" s="5">
        <f>SUMIFS(Data!$A:$A, Data!$I:$I,$A69,Data!$C:$C,Z$1,Data!$D:$D,Z$2) + SUMIFS(Data!$A:$A, Data!$J:$J,$A69,Data!$C:$C,Z$1,Data!$D:$D,Z$2)</f>
        <v>0</v>
      </c>
      <c r="AA69" s="5">
        <f>SUMIFS(Data!$A:$A, Data!$I:$I,$A69,Data!$C:$C,AA$1,Data!$D:$D,AA$2) + SUMIFS(Data!$A:$A, Data!$J:$J,$A69,Data!$C:$C,AA$1,Data!$D:$D,AA$2)</f>
        <v>0</v>
      </c>
      <c r="AB69" s="5">
        <f>SUMIFS(Data!$A:$A, Data!$I:$I,$A69,Data!$C:$C,AB$1,Data!$D:$D,AB$2) + SUMIFS(Data!$A:$A, Data!$J:$J,$A69,Data!$C:$C,AB$1,Data!$D:$D,AB$2)</f>
        <v>0</v>
      </c>
      <c r="AC69" s="5">
        <f>SUMIFS(Data!$A:$A, Data!$I:$I,$A69,Data!$C:$C,AC$1,Data!$D:$D,AC$2) + SUMIFS(Data!$A:$A, Data!$J:$J,$A69,Data!$C:$C,AC$1,Data!$D:$D,AC$2)</f>
        <v>0</v>
      </c>
      <c r="AD69" s="5">
        <f>SUMIFS(Data!$A:$A, Data!$I:$I,$A69,Data!$C:$C,AD$1,Data!$D:$D,AD$2) + SUMIFS(Data!$A:$A, Data!$J:$J,$A69,Data!$C:$C,AD$1,Data!$D:$D,AD$2)</f>
        <v>0</v>
      </c>
      <c r="AE69" s="5">
        <f>SUMIFS(Data!$A:$A, Data!$I:$I,$A69,Data!$C:$C,AE$1,Data!$D:$D,AE$2) + SUMIFS(Data!$A:$A, Data!$J:$J,$A69,Data!$C:$C,AE$1,Data!$D:$D,AE$2)</f>
        <v>0</v>
      </c>
      <c r="AF69" s="5">
        <f>SUMIFS(Data!$A:$A, Data!$I:$I,$A69,Data!$C:$C,AF$1,Data!$D:$D,AF$2) + SUMIFS(Data!$A:$A, Data!$J:$J,$A69,Data!$C:$C,AF$1,Data!$D:$D,AF$2)</f>
        <v>0</v>
      </c>
      <c r="AG69" s="5">
        <f>SUMIFS(Data!$A:$A, Data!$I:$I,$A69,Data!$C:$C,AG$1,Data!$D:$D,AG$2) + SUMIFS(Data!$A:$A, Data!$J:$J,$A69,Data!$C:$C,AG$1,Data!$D:$D,AG$2)</f>
        <v>0</v>
      </c>
      <c r="AH69" s="5">
        <f>SUMIFS(Data!$A:$A, Data!$I:$I,$A69,Data!$C:$C,AH$1,Data!$D:$D,AH$2) + SUMIFS(Data!$A:$A, Data!$J:$J,$A69,Data!$C:$C,AH$1,Data!$D:$D,AH$2)</f>
        <v>0</v>
      </c>
      <c r="AI69" s="5">
        <f>SUMIFS(Data!$A:$A, Data!$I:$I,$A69,Data!$C:$C,AI$1,Data!$D:$D,AI$2) + SUMIFS(Data!$A:$A, Data!$J:$J,$A69,Data!$C:$C,AI$1,Data!$D:$D,AI$2)</f>
        <v>0</v>
      </c>
      <c r="AJ69" s="5">
        <f>SUMIFS(Data!$A:$A, Data!$I:$I,$A69,Data!$C:$C,AJ$1,Data!$D:$D,AJ$2) + SUMIFS(Data!$A:$A, Data!$J:$J,$A69,Data!$C:$C,AJ$1,Data!$D:$D,AJ$2)</f>
        <v>0</v>
      </c>
      <c r="AK69" s="5">
        <f>SUMIFS(Data!$A:$A, Data!$I:$I,$A69,Data!$C:$C,AK$1,Data!$D:$D,AK$2) + SUMIFS(Data!$A:$A, Data!$J:$J,$A69,Data!$C:$C,AK$1,Data!$D:$D,AK$2)</f>
        <v>0</v>
      </c>
      <c r="AL69" s="5">
        <f>SUMIFS(Data!$A:$A, Data!$I:$I,$A69,Data!$C:$C,AL$1,Data!$D:$D,AL$2) + SUMIFS(Data!$A:$A, Data!$J:$J,$A69,Data!$C:$C,AL$1,Data!$D:$D,AL$2)</f>
        <v>0</v>
      </c>
      <c r="AM69" s="5">
        <f>SUMIFS(Data!$A:$A, Data!$I:$I,$A69,Data!$C:$C,AM$1,Data!$D:$D,AM$2) + SUMIFS(Data!$A:$A, Data!$J:$J,$A69,Data!$C:$C,AM$1,Data!$D:$D,AM$2)</f>
        <v>0</v>
      </c>
      <c r="AN69" s="5">
        <f>SUMIFS(Data!$A:$A, Data!$I:$I,$A69,Data!$C:$C,AN$1,Data!$D:$D,AN$2) + SUMIFS(Data!$A:$A, Data!$J:$J,$A69,Data!$C:$C,AN$1,Data!$D:$D,AN$2)</f>
        <v>0</v>
      </c>
      <c r="AO69" s="5">
        <f>SUMIFS(Data!$A:$A, Data!$I:$I,$A69,Data!$C:$C,AO$1,Data!$D:$D,AO$2) + SUMIFS(Data!$A:$A, Data!$J:$J,$A69,Data!$C:$C,AO$1,Data!$D:$D,AO$2)</f>
        <v>0</v>
      </c>
      <c r="AP69" s="5">
        <f>SUMIFS(Data!$A:$A, Data!$I:$I,$A69,Data!$C:$C,AP$1,Data!$D:$D,AP$2) + SUMIFS(Data!$A:$A, Data!$J:$J,$A69,Data!$C:$C,AP$1,Data!$D:$D,AP$2)</f>
        <v>0</v>
      </c>
      <c r="AQ69" s="5">
        <f>SUMIFS(Data!$A:$A, Data!$I:$I,$A69,Data!$C:$C,AQ$1,Data!$D:$D,AQ$2) + SUMIFS(Data!$A:$A, Data!$J:$J,$A69,Data!$C:$C,AQ$1,Data!$D:$D,AQ$2)</f>
        <v>0</v>
      </c>
      <c r="AR69" s="5">
        <f>SUMIFS(Data!$A:$A, Data!$I:$I,$A69,Data!$C:$C,AR$1,Data!$D:$D,AR$2) + SUMIFS(Data!$A:$A, Data!$J:$J,$A69,Data!$C:$C,AR$1,Data!$D:$D,AR$2)</f>
        <v>0</v>
      </c>
      <c r="AS69" s="5">
        <f>SUMIFS(Data!$A:$A, Data!$I:$I,$A69,Data!$C:$C,AS$1,Data!$D:$D,AS$2) + SUMIFS(Data!$A:$A, Data!$J:$J,$A69,Data!$C:$C,AS$1,Data!$D:$D,AS$2)</f>
        <v>0</v>
      </c>
      <c r="AT69" s="5">
        <f>SUMIFS(Data!$A:$A, Data!$I:$I,$A69,Data!$C:$C,AT$1,Data!$D:$D,AT$2) + SUMIFS(Data!$A:$A, Data!$J:$J,$A69,Data!$C:$C,AT$1,Data!$D:$D,AT$2)</f>
        <v>0</v>
      </c>
      <c r="AU69" s="5">
        <f>SUMIFS(Data!$A:$A, Data!$I:$I,$A69,Data!$C:$C,AU$1,Data!$D:$D,AU$2) + SUMIFS(Data!$A:$A, Data!$J:$J,$A69,Data!$C:$C,AU$1,Data!$D:$D,AU$2)</f>
        <v>0</v>
      </c>
      <c r="AV69" s="5">
        <f>SUMIFS(Data!$A:$A, Data!$I:$I,$A69,Data!$C:$C,AV$1,Data!$D:$D,AV$2) + SUMIFS(Data!$A:$A, Data!$J:$J,$A69,Data!$C:$C,AV$1,Data!$D:$D,AV$2)</f>
        <v>0</v>
      </c>
      <c r="AW69" s="5">
        <f>SUMIFS(Data!$A:$A, Data!$I:$I,$A69,Data!$C:$C,AW$1,Data!$D:$D,AW$2) + SUMIFS(Data!$A:$A, Data!$J:$J,$A69,Data!$C:$C,AW$1,Data!$D:$D,AW$2)</f>
        <v>0</v>
      </c>
      <c r="AX69" s="5">
        <f>SUMIFS(Data!$A:$A, Data!$I:$I,$A69,Data!$C:$C,AX$1,Data!$D:$D,AX$2) + SUMIFS(Data!$A:$A, Data!$J:$J,$A69,Data!$C:$C,AX$1,Data!$D:$D,AX$2)</f>
        <v>0</v>
      </c>
      <c r="AY69" s="5">
        <f>SUMIFS(Data!$A:$A, Data!$I:$I,$A69,Data!$C:$C,AY$1,Data!$D:$D,AY$2) + SUMIFS(Data!$A:$A, Data!$J:$J,$A69,Data!$C:$C,AY$1,Data!$D:$D,AY$2)</f>
        <v>0</v>
      </c>
      <c r="AZ69" s="5">
        <f>SUMIFS(Data!$A:$A, Data!$I:$I,$A69,Data!$C:$C,AZ$1,Data!$D:$D,AZ$2) + SUMIFS(Data!$A:$A, Data!$J:$J,$A69,Data!$C:$C,AZ$1,Data!$D:$D,AZ$2)</f>
        <v>0</v>
      </c>
      <c r="BA69" s="5">
        <f>SUMIFS(Data!$A:$A, Data!$I:$I,$A69,Data!$C:$C,BA$1,Data!$D:$D,BA$2) + SUMIFS(Data!$A:$A, Data!$J:$J,$A69,Data!$C:$C,BA$1,Data!$D:$D,BA$2)</f>
        <v>0</v>
      </c>
      <c r="BB69" s="5">
        <f>SUMIFS(Data!$A:$A, Data!$I:$I,$A69,Data!$C:$C,BB$1,Data!$D:$D,BB$2) + SUMIFS(Data!$A:$A, Data!$J:$J,$A69,Data!$C:$C,BB$1,Data!$D:$D,BB$2)</f>
        <v>0</v>
      </c>
      <c r="BC69" s="5">
        <f>SUMIFS(Data!$A:$A, Data!$I:$I,$A69,Data!$C:$C,BC$1,Data!$D:$D,BC$2) + SUMIFS(Data!$A:$A, Data!$J:$J,$A69,Data!$C:$C,BC$1,Data!$D:$D,BC$2)</f>
        <v>0</v>
      </c>
      <c r="BD69" s="5">
        <f>SUMIFS(Data!$A:$A, Data!$I:$I,$A69,Data!$C:$C,BD$1,Data!$D:$D,BD$2) + SUMIFS(Data!$A:$A, Data!$J:$J,$A69,Data!$C:$C,BD$1,Data!$D:$D,BD$2)</f>
        <v>0</v>
      </c>
      <c r="BE69" s="5">
        <f>SUMIFS(Data!$A:$A, Data!$I:$I,$A69,Data!$C:$C,BE$1,Data!$D:$D,BE$2) + SUMIFS(Data!$A:$A, Data!$J:$J,$A69,Data!$C:$C,BE$1,Data!$D:$D,BE$2)</f>
        <v>0</v>
      </c>
      <c r="BF69" s="5">
        <f>SUMIFS(Data!$A:$A, Data!$I:$I,$A69,Data!$C:$C,BF$1,Data!$D:$D,BF$2) + SUMIFS(Data!$A:$A, Data!$J:$J,$A69,Data!$C:$C,BF$1,Data!$D:$D,BF$2)</f>
        <v>0</v>
      </c>
      <c r="BG69" s="5">
        <f>SUMIFS(Data!$A:$A, Data!$I:$I,$A69,Data!$C:$C,BG$1,Data!$D:$D,BG$2) + SUMIFS(Data!$A:$A, Data!$J:$J,$A69,Data!$C:$C,BG$1,Data!$D:$D,BG$2)</f>
        <v>0</v>
      </c>
      <c r="BH69" s="5">
        <f>SUMIFS(Data!$A:$A, Data!$I:$I,$A69,Data!$C:$C,BH$1,Data!$D:$D,BH$2) + SUMIFS(Data!$A:$A, Data!$J:$J,$A69,Data!$C:$C,BH$1,Data!$D:$D,BH$2)</f>
        <v>0</v>
      </c>
      <c r="BI69" s="5">
        <f>SUMIFS(Data!$A:$A, Data!$I:$I,$A69,Data!$C:$C,BI$1,Data!$D:$D,BI$2) + SUMIFS(Data!$A:$A, Data!$J:$J,$A69,Data!$C:$C,BI$1,Data!$D:$D,BI$2)</f>
        <v>0</v>
      </c>
      <c r="BJ69" s="5">
        <f>SUMIFS(Data!$A:$A, Data!$I:$I,$A69,Data!$C:$C,BJ$1,Data!$D:$D,BJ$2) + SUMIFS(Data!$A:$A, Data!$J:$J,$A69,Data!$C:$C,BJ$1,Data!$D:$D,BJ$2)</f>
        <v>0</v>
      </c>
      <c r="BK69" s="5">
        <f>SUMIFS(Data!$A:$A, Data!$I:$I,$A69,Data!$C:$C,BK$1,Data!$D:$D,BK$2) + SUMIFS(Data!$A:$A, Data!$J:$J,$A69,Data!$C:$C,BK$1,Data!$D:$D,BK$2)</f>
        <v>0</v>
      </c>
      <c r="BL69" s="5">
        <f>SUMIFS(Data!$A:$A, Data!$I:$I,$A69,Data!$C:$C,BL$1,Data!$D:$D,BL$2) + SUMIFS(Data!$A:$A, Data!$J:$J,$A69,Data!$C:$C,BL$1,Data!$D:$D,BL$2)</f>
        <v>0</v>
      </c>
      <c r="BM69" s="5">
        <f>SUMIFS(Data!$A:$A, Data!$I:$I,$A69,Data!$C:$C,BM$1,Data!$D:$D,BM$2) + SUMIFS(Data!$A:$A, Data!$J:$J,$A69,Data!$C:$C,BM$1,Data!$D:$D,BM$2)</f>
        <v>0</v>
      </c>
      <c r="BN69" s="5">
        <f>SUMIFS(Data!$A:$A, Data!$I:$I,$A69,Data!$C:$C,BN$1,Data!$D:$D,BN$2) + SUMIFS(Data!$A:$A, Data!$J:$J,$A69,Data!$C:$C,BN$1,Data!$D:$D,BN$2)</f>
        <v>0</v>
      </c>
      <c r="BO69" s="5">
        <f>SUMIFS(Data!$A:$A, Data!$I:$I,$A69,Data!$C:$C,BO$1,Data!$D:$D,BO$2) + SUMIFS(Data!$A:$A, Data!$J:$J,$A69,Data!$C:$C,BO$1,Data!$D:$D,BO$2)</f>
        <v>0</v>
      </c>
      <c r="BP69" s="5">
        <f>SUMIFS(Data!$A:$A, Data!$I:$I,$A69,Data!$C:$C,BP$1,Data!$D:$D,BP$2) + SUMIFS(Data!$A:$A, Data!$J:$J,$A69,Data!$C:$C,BP$1,Data!$D:$D,BP$2)</f>
        <v>0</v>
      </c>
      <c r="BQ69" s="5">
        <f>SUMIFS(Data!$A:$A, Data!$I:$I,$A69,Data!$C:$C,BQ$1,Data!$D:$D,BQ$2) + SUMIFS(Data!$A:$A, Data!$J:$J,$A69,Data!$C:$C,BQ$1,Data!$D:$D,BQ$2)</f>
        <v>0</v>
      </c>
      <c r="BR69" s="5">
        <f>SUMIFS(Data!$A:$A, Data!$I:$I,$A69,Data!$C:$C,BR$1,Data!$D:$D,BR$2) + SUMIFS(Data!$A:$A, Data!$J:$J,$A69,Data!$C:$C,BR$1,Data!$D:$D,BR$2)</f>
        <v>0</v>
      </c>
      <c r="BS69" s="5">
        <f>SUMIFS(Data!$A:$A, Data!$I:$I,$A69,Data!$C:$C,BS$1,Data!$D:$D,BS$2) + SUMIFS(Data!$A:$A, Data!$J:$J,$A69,Data!$C:$C,BS$1,Data!$D:$D,BS$2)</f>
        <v>0</v>
      </c>
      <c r="BT69" s="5">
        <f>SUMIFS(Data!$A:$A, Data!$I:$I,$A69,Data!$C:$C,BT$1,Data!$D:$D,BT$2) + SUMIFS(Data!$A:$A, Data!$J:$J,$A69,Data!$C:$C,BT$1,Data!$D:$D,BT$2)</f>
        <v>0</v>
      </c>
      <c r="BU69" s="5">
        <f>SUMIFS(Data!$A:$A, Data!$I:$I,$A69,Data!$C:$C,BU$1,Data!$D:$D,BU$2) + SUMIFS(Data!$A:$A, Data!$J:$J,$A69,Data!$C:$C,BU$1,Data!$D:$D,BU$2)</f>
        <v>0</v>
      </c>
      <c r="BV69" s="5">
        <f>SUMIFS(Data!$A:$A, Data!$I:$I,$A69,Data!$C:$C,BV$1,Data!$D:$D,BV$2) + SUMIFS(Data!$A:$A, Data!$J:$J,$A69,Data!$C:$C,BV$1,Data!$D:$D,BV$2)</f>
        <v>0</v>
      </c>
      <c r="BW69" s="5">
        <f>SUMIFS(Data!$A:$A, Data!$I:$I,$A69,Data!$C:$C,BW$1,Data!$D:$D,BW$2) + SUMIFS(Data!$A:$A, Data!$J:$J,$A69,Data!$C:$C,BW$1,Data!$D:$D,BW$2)</f>
        <v>0</v>
      </c>
      <c r="BX69" s="5">
        <f>SUMIFS(Data!$A:$A, Data!$I:$I,$A69,Data!$C:$C,BX$1,Data!$D:$D,BX$2) + SUMIFS(Data!$A:$A, Data!$J:$J,$A69,Data!$C:$C,BX$1,Data!$D:$D,BX$2)</f>
        <v>0</v>
      </c>
      <c r="BY69" s="5">
        <f>SUMIFS(Data!$A:$A, Data!$I:$I,$A69,Data!$C:$C,BY$1,Data!$D:$D,BY$2) + SUMIFS(Data!$A:$A, Data!$J:$J,$A69,Data!$C:$C,BY$1,Data!$D:$D,BY$2)</f>
        <v>0</v>
      </c>
      <c r="BZ69" s="5">
        <f>SUMIFS(Data!$A:$A, Data!$I:$I,$A69,Data!$C:$C,BZ$1,Data!$D:$D,BZ$2) + SUMIFS(Data!$A:$A, Data!$J:$J,$A69,Data!$C:$C,BZ$1,Data!$D:$D,BZ$2)</f>
        <v>0</v>
      </c>
      <c r="CA69" s="5">
        <f>SUMIFS(Data!$A:$A, Data!$I:$I,$A69,Data!$C:$C,CA$1,Data!$D:$D,CA$2) + SUMIFS(Data!$A:$A, Data!$J:$J,$A69,Data!$C:$C,CA$1,Data!$D:$D,CA$2)</f>
        <v>0</v>
      </c>
      <c r="CB69" s="5">
        <f>SUMIFS(Data!$A:$A, Data!$I:$I,$A69,Data!$C:$C,CB$1,Data!$D:$D,CB$2) + SUMIFS(Data!$A:$A, Data!$J:$J,$A69,Data!$C:$C,CB$1,Data!$D:$D,CB$2)</f>
        <v>0</v>
      </c>
      <c r="CC69" s="5">
        <f>SUMIFS(Data!$A:$A, Data!$I:$I,$A69,Data!$C:$C,CC$1,Data!$D:$D,CC$2) + SUMIFS(Data!$A:$A, Data!$J:$J,$A69,Data!$C:$C,CC$1,Data!$D:$D,CC$2)</f>
        <v>0</v>
      </c>
      <c r="CD69" s="5">
        <f>SUMIFS(Data!$A:$A, Data!$I:$I,$A69,Data!$C:$C,CD$1,Data!$D:$D,CD$2) + SUMIFS(Data!$A:$A, Data!$J:$J,$A69,Data!$C:$C,CD$1,Data!$D:$D,CD$2)</f>
        <v>0</v>
      </c>
      <c r="CE69" s="5">
        <f>SUMIFS(Data!$A:$A, Data!$I:$I,$A69,Data!$C:$C,CE$1,Data!$D:$D,CE$2) + SUMIFS(Data!$A:$A, Data!$J:$J,$A69,Data!$C:$C,CE$1,Data!$D:$D,CE$2)</f>
        <v>0</v>
      </c>
      <c r="CF69" s="5">
        <f>SUMIFS(Data!$A:$A, Data!$I:$I,$A69,Data!$C:$C,CF$1,Data!$D:$D,CF$2) + SUMIFS(Data!$A:$A, Data!$J:$J,$A69,Data!$C:$C,CF$1,Data!$D:$D,CF$2)</f>
        <v>0</v>
      </c>
      <c r="CG69" s="5">
        <f>SUMIFS(Data!$A:$A, Data!$I:$I,$A69,Data!$C:$C,CG$1,Data!$D:$D,CG$2) + SUMIFS(Data!$A:$A, Data!$J:$J,$A69,Data!$C:$C,CG$1,Data!$D:$D,CG$2)</f>
        <v>0</v>
      </c>
      <c r="CH69" s="5">
        <f>SUMIFS(Data!$A:$A, Data!$I:$I,$A69,Data!$C:$C,CH$1,Data!$D:$D,CH$2) + SUMIFS(Data!$A:$A, Data!$J:$J,$A69,Data!$C:$C,CH$1,Data!$D:$D,CH$2)</f>
        <v>0</v>
      </c>
      <c r="CI69" s="5">
        <f>SUMIFS(Data!$A:$A, Data!$I:$I,$A69,Data!$C:$C,CI$1,Data!$D:$D,CI$2) + SUMIFS(Data!$A:$A, Data!$J:$J,$A69,Data!$C:$C,CI$1,Data!$D:$D,CI$2)</f>
        <v>0</v>
      </c>
      <c r="CJ69" s="5">
        <f>SUMIFS(Data!$A:$A, Data!$I:$I,$A69,Data!$C:$C,CJ$1,Data!$D:$D,CJ$2) + SUMIFS(Data!$A:$A, Data!$J:$J,$A69,Data!$C:$C,CJ$1,Data!$D:$D,CJ$2)</f>
        <v>0</v>
      </c>
      <c r="CK69" s="5">
        <f>SUMIFS(Data!$A:$A, Data!$I:$I,$A69,Data!$C:$C,CK$1,Data!$D:$D,CK$2) + SUMIFS(Data!$A:$A, Data!$J:$J,$A69,Data!$C:$C,CK$1,Data!$D:$D,CK$2)</f>
        <v>0</v>
      </c>
      <c r="CL69" s="5">
        <f>SUMIFS(Data!$A:$A, Data!$I:$I,$A69,Data!$C:$C,CL$1,Data!$D:$D,CL$2) + SUMIFS(Data!$A:$A, Data!$J:$J,$A69,Data!$C:$C,CL$1,Data!$D:$D,CL$2)</f>
        <v>0</v>
      </c>
      <c r="CM69" s="5">
        <f>SUMIFS(Data!$A:$A, Data!$I:$I,$A69,Data!$C:$C,CM$1,Data!$D:$D,CM$2) + SUMIFS(Data!$A:$A, Data!$J:$J,$A69,Data!$C:$C,CM$1,Data!$D:$D,CM$2)</f>
        <v>0</v>
      </c>
      <c r="CN69" s="5">
        <f>SUMIFS(Data!$A:$A, Data!$I:$I,$A69,Data!$C:$C,CN$1,Data!$D:$D,CN$2) + SUMIFS(Data!$A:$A, Data!$J:$J,$A69,Data!$C:$C,CN$1,Data!$D:$D,CN$2)</f>
        <v>0</v>
      </c>
      <c r="CO69" s="5">
        <f>SUMIFS(Data!$A:$A, Data!$I:$I,$A69,Data!$C:$C,CO$1,Data!$D:$D,CO$2) + SUMIFS(Data!$A:$A, Data!$J:$J,$A69,Data!$C:$C,CO$1,Data!$D:$D,CO$2)</f>
        <v>0</v>
      </c>
      <c r="CP69" s="5">
        <f>SUMIFS(Data!$A:$A, Data!$I:$I,$A69,Data!$C:$C,CP$1,Data!$D:$D,CP$2) + SUMIFS(Data!$A:$A, Data!$J:$J,$A69,Data!$C:$C,CP$1,Data!$D:$D,CP$2)</f>
        <v>0</v>
      </c>
      <c r="CQ69" s="5">
        <f>SUMIFS(Data!$A:$A, Data!$I:$I,$A69,Data!$C:$C,CQ$1,Data!$D:$D,CQ$2) + SUMIFS(Data!$A:$A, Data!$J:$J,$A69,Data!$C:$C,CQ$1,Data!$D:$D,CQ$2)</f>
        <v>0</v>
      </c>
      <c r="CR69" s="5">
        <f>SUMIFS(Data!$A:$A, Data!$I:$I,$A69,Data!$C:$C,CR$1,Data!$D:$D,CR$2) + SUMIFS(Data!$A:$A, Data!$J:$J,$A69,Data!$C:$C,CR$1,Data!$D:$D,CR$2)</f>
        <v>0</v>
      </c>
      <c r="CS69" s="5">
        <f>SUMIFS(Data!$A:$A, Data!$I:$I,$A69,Data!$C:$C,CS$1,Data!$D:$D,CS$2) + SUMIFS(Data!$A:$A, Data!$J:$J,$A69,Data!$C:$C,CS$1,Data!$D:$D,CS$2)</f>
        <v>0</v>
      </c>
      <c r="CT69" s="5">
        <f>SUMIFS(Data!$A:$A, Data!$I:$I,$A69,Data!$C:$C,CT$1,Data!$D:$D,CT$2) + SUMIFS(Data!$A:$A, Data!$J:$J,$A69,Data!$C:$C,CT$1,Data!$D:$D,CT$2)</f>
        <v>0</v>
      </c>
      <c r="CU69" s="5">
        <f>SUMIFS(Data!$A:$A, Data!$I:$I,$A69,Data!$C:$C,CU$1,Data!$D:$D,CU$2) + SUMIFS(Data!$A:$A, Data!$J:$J,$A69,Data!$C:$C,CU$1,Data!$D:$D,CU$2)</f>
        <v>0</v>
      </c>
      <c r="CV69" s="5">
        <f>SUMIFS(Data!$A:$A, Data!$I:$I,$A69,Data!$C:$C,CV$1,Data!$D:$D,CV$2) + SUMIFS(Data!$A:$A, Data!$J:$J,$A69,Data!$C:$C,CV$1,Data!$D:$D,CV$2)</f>
        <v>0</v>
      </c>
      <c r="CW69" s="5">
        <f t="shared" ref="CW69:CX69" si="68">SUMIF($B$2:$CV$2,CW$2, $B69:$CV69)</f>
        <v>0</v>
      </c>
      <c r="CX69" s="5">
        <f t="shared" si="68"/>
        <v>1</v>
      </c>
      <c r="CY69" s="5">
        <f t="shared" si="3"/>
        <v>1</v>
      </c>
    </row>
    <row r="70">
      <c r="A70" s="5" t="str">
        <f>Countries!A68</f>
        <v>NOR</v>
      </c>
      <c r="B70" s="5">
        <f>SUMIFS(Data!$A:$A, Data!$I:$I,$A70,Data!$C:$C,B$1,Data!$D:$D,B$2) + SUMIFS(Data!$A:$A, Data!$J:$J,$A70,Data!$C:$C,B$1,Data!$D:$D,B$2)</f>
        <v>0</v>
      </c>
      <c r="C70" s="5">
        <f>SUMIFS(Data!$A:$A, Data!$I:$I,$A70,Data!$C:$C,C$1,Data!$D:$D,C$2) + SUMIFS(Data!$A:$A, Data!$J:$J,$A70,Data!$C:$C,C$1,Data!$D:$D,C$2)</f>
        <v>0</v>
      </c>
      <c r="D70" s="5">
        <f>SUMIFS(Data!$A:$A, Data!$I:$I,$A70,Data!$C:$C,D$1,Data!$D:$D,D$2) + SUMIFS(Data!$A:$A, Data!$J:$J,$A70,Data!$C:$C,D$1,Data!$D:$D,D$2)</f>
        <v>0</v>
      </c>
      <c r="E70" s="5">
        <f>SUMIFS(Data!$A:$A, Data!$I:$I,$A70,Data!$C:$C,E$1,Data!$D:$D,E$2) + SUMIFS(Data!$A:$A, Data!$J:$J,$A70,Data!$C:$C,E$1,Data!$D:$D,E$2)</f>
        <v>0</v>
      </c>
      <c r="F70" s="5">
        <f>SUMIFS(Data!$A:$A, Data!$I:$I,$A70,Data!$C:$C,F$1,Data!$D:$D,F$2) + SUMIFS(Data!$A:$A, Data!$J:$J,$A70,Data!$C:$C,F$1,Data!$D:$D,F$2)</f>
        <v>0</v>
      </c>
      <c r="G70" s="5">
        <f>SUMIFS(Data!$A:$A, Data!$I:$I,$A70,Data!$C:$C,G$1,Data!$D:$D,G$2) + SUMIFS(Data!$A:$A, Data!$J:$J,$A70,Data!$C:$C,G$1,Data!$D:$D,G$2)</f>
        <v>0</v>
      </c>
      <c r="H70" s="5">
        <f>SUMIFS(Data!$A:$A, Data!$I:$I,$A70,Data!$C:$C,H$1,Data!$D:$D,H$2) + SUMIFS(Data!$A:$A, Data!$J:$J,$A70,Data!$C:$C,H$1,Data!$D:$D,H$2)</f>
        <v>0</v>
      </c>
      <c r="I70" s="5">
        <f>SUMIFS(Data!$A:$A, Data!$I:$I,$A70,Data!$C:$C,I$1,Data!$D:$D,I$2) + SUMIFS(Data!$A:$A, Data!$J:$J,$A70,Data!$C:$C,I$1,Data!$D:$D,I$2)</f>
        <v>0</v>
      </c>
      <c r="J70" s="5">
        <f>SUMIFS(Data!$A:$A, Data!$I:$I,$A70,Data!$C:$C,J$1,Data!$D:$D,J$2) + SUMIFS(Data!$A:$A, Data!$J:$J,$A70,Data!$C:$C,J$1,Data!$D:$D,J$2)</f>
        <v>0</v>
      </c>
      <c r="K70" s="5">
        <f>SUMIFS(Data!$A:$A, Data!$I:$I,$A70,Data!$C:$C,K$1,Data!$D:$D,K$2) + SUMIFS(Data!$A:$A, Data!$J:$J,$A70,Data!$C:$C,K$1,Data!$D:$D,K$2)</f>
        <v>0</v>
      </c>
      <c r="L70" s="5">
        <f>SUMIFS(Data!$A:$A, Data!$I:$I,$A70,Data!$C:$C,L$1,Data!$D:$D,L$2) + SUMIFS(Data!$A:$A, Data!$J:$J,$A70,Data!$C:$C,L$1,Data!$D:$D,L$2)</f>
        <v>0</v>
      </c>
      <c r="M70" s="5">
        <f>SUMIFS(Data!$A:$A, Data!$I:$I,$A70,Data!$C:$C,M$1,Data!$D:$D,M$2) + SUMIFS(Data!$A:$A, Data!$J:$J,$A70,Data!$C:$C,M$1,Data!$D:$D,M$2)</f>
        <v>0</v>
      </c>
      <c r="N70" s="5">
        <f>SUMIFS(Data!$A:$A, Data!$I:$I,$A70,Data!$C:$C,N$1,Data!$D:$D,N$2) + SUMIFS(Data!$A:$A, Data!$J:$J,$A70,Data!$C:$C,N$1,Data!$D:$D,N$2)</f>
        <v>0</v>
      </c>
      <c r="O70" s="5">
        <f>SUMIFS(Data!$A:$A, Data!$I:$I,$A70,Data!$C:$C,O$1,Data!$D:$D,O$2) + SUMIFS(Data!$A:$A, Data!$J:$J,$A70,Data!$C:$C,O$1,Data!$D:$D,O$2)</f>
        <v>0</v>
      </c>
      <c r="P70" s="5">
        <f>SUMIFS(Data!$A:$A, Data!$I:$I,$A70,Data!$C:$C,P$1,Data!$D:$D,P$2) + SUMIFS(Data!$A:$A, Data!$J:$J,$A70,Data!$C:$C,P$1,Data!$D:$D,P$2)</f>
        <v>0</v>
      </c>
      <c r="Q70" s="5">
        <f>SUMIFS(Data!$A:$A, Data!$I:$I,$A70,Data!$C:$C,Q$1,Data!$D:$D,Q$2) + SUMIFS(Data!$A:$A, Data!$J:$J,$A70,Data!$C:$C,Q$1,Data!$D:$D,Q$2)</f>
        <v>0</v>
      </c>
      <c r="R70" s="5">
        <f>SUMIFS(Data!$A:$A, Data!$I:$I,$A70,Data!$C:$C,R$1,Data!$D:$D,R$2) + SUMIFS(Data!$A:$A, Data!$J:$J,$A70,Data!$C:$C,R$1,Data!$D:$D,R$2)</f>
        <v>0</v>
      </c>
      <c r="S70" s="5">
        <f>SUMIFS(Data!$A:$A, Data!$I:$I,$A70,Data!$C:$C,S$1,Data!$D:$D,S$2) + SUMIFS(Data!$A:$A, Data!$J:$J,$A70,Data!$C:$C,S$1,Data!$D:$D,S$2)</f>
        <v>0</v>
      </c>
      <c r="T70" s="5">
        <f>SUMIFS(Data!$A:$A, Data!$I:$I,$A70,Data!$C:$C,T$1,Data!$D:$D,T$2) + SUMIFS(Data!$A:$A, Data!$J:$J,$A70,Data!$C:$C,T$1,Data!$D:$D,T$2)</f>
        <v>0</v>
      </c>
      <c r="U70" s="5">
        <f>SUMIFS(Data!$A:$A, Data!$I:$I,$A70,Data!$C:$C,U$1,Data!$D:$D,U$2) + SUMIFS(Data!$A:$A, Data!$J:$J,$A70,Data!$C:$C,U$1,Data!$D:$D,U$2)</f>
        <v>0</v>
      </c>
      <c r="V70" s="5">
        <f>SUMIFS(Data!$A:$A, Data!$I:$I,$A70,Data!$C:$C,V$1,Data!$D:$D,V$2) + SUMIFS(Data!$A:$A, Data!$J:$J,$A70,Data!$C:$C,V$1,Data!$D:$D,V$2)</f>
        <v>0</v>
      </c>
      <c r="W70" s="5">
        <f>SUMIFS(Data!$A:$A, Data!$I:$I,$A70,Data!$C:$C,W$1,Data!$D:$D,W$2) + SUMIFS(Data!$A:$A, Data!$J:$J,$A70,Data!$C:$C,W$1,Data!$D:$D,W$2)</f>
        <v>0</v>
      </c>
      <c r="X70" s="5">
        <f>SUMIFS(Data!$A:$A, Data!$I:$I,$A70,Data!$C:$C,X$1,Data!$D:$D,X$2) + SUMIFS(Data!$A:$A, Data!$J:$J,$A70,Data!$C:$C,X$1,Data!$D:$D,X$2)</f>
        <v>0</v>
      </c>
      <c r="Y70" s="5">
        <f>SUMIFS(Data!$A:$A, Data!$I:$I,$A70,Data!$C:$C,Y$1,Data!$D:$D,Y$2) + SUMIFS(Data!$A:$A, Data!$J:$J,$A70,Data!$C:$C,Y$1,Data!$D:$D,Y$2)</f>
        <v>0</v>
      </c>
      <c r="Z70" s="5">
        <f>SUMIFS(Data!$A:$A, Data!$I:$I,$A70,Data!$C:$C,Z$1,Data!$D:$D,Z$2) + SUMIFS(Data!$A:$A, Data!$J:$J,$A70,Data!$C:$C,Z$1,Data!$D:$D,Z$2)</f>
        <v>0</v>
      </c>
      <c r="AA70" s="5">
        <f>SUMIFS(Data!$A:$A, Data!$I:$I,$A70,Data!$C:$C,AA$1,Data!$D:$D,AA$2) + SUMIFS(Data!$A:$A, Data!$J:$J,$A70,Data!$C:$C,AA$1,Data!$D:$D,AA$2)</f>
        <v>0</v>
      </c>
      <c r="AB70" s="5">
        <f>SUMIFS(Data!$A:$A, Data!$I:$I,$A70,Data!$C:$C,AB$1,Data!$D:$D,AB$2) + SUMIFS(Data!$A:$A, Data!$J:$J,$A70,Data!$C:$C,AB$1,Data!$D:$D,AB$2)</f>
        <v>0</v>
      </c>
      <c r="AC70" s="5">
        <f>SUMIFS(Data!$A:$A, Data!$I:$I,$A70,Data!$C:$C,AC$1,Data!$D:$D,AC$2) + SUMIFS(Data!$A:$A, Data!$J:$J,$A70,Data!$C:$C,AC$1,Data!$D:$D,AC$2)</f>
        <v>0</v>
      </c>
      <c r="AD70" s="5">
        <f>SUMIFS(Data!$A:$A, Data!$I:$I,$A70,Data!$C:$C,AD$1,Data!$D:$D,AD$2) + SUMIFS(Data!$A:$A, Data!$J:$J,$A70,Data!$C:$C,AD$1,Data!$D:$D,AD$2)</f>
        <v>0</v>
      </c>
      <c r="AE70" s="5">
        <f>SUMIFS(Data!$A:$A, Data!$I:$I,$A70,Data!$C:$C,AE$1,Data!$D:$D,AE$2) + SUMIFS(Data!$A:$A, Data!$J:$J,$A70,Data!$C:$C,AE$1,Data!$D:$D,AE$2)</f>
        <v>0</v>
      </c>
      <c r="AF70" s="5">
        <f>SUMIFS(Data!$A:$A, Data!$I:$I,$A70,Data!$C:$C,AF$1,Data!$D:$D,AF$2) + SUMIFS(Data!$A:$A, Data!$J:$J,$A70,Data!$C:$C,AF$1,Data!$D:$D,AF$2)</f>
        <v>0</v>
      </c>
      <c r="AG70" s="5">
        <f>SUMIFS(Data!$A:$A, Data!$I:$I,$A70,Data!$C:$C,AG$1,Data!$D:$D,AG$2) + SUMIFS(Data!$A:$A, Data!$J:$J,$A70,Data!$C:$C,AG$1,Data!$D:$D,AG$2)</f>
        <v>0</v>
      </c>
      <c r="AH70" s="5">
        <f>SUMIFS(Data!$A:$A, Data!$I:$I,$A70,Data!$C:$C,AH$1,Data!$D:$D,AH$2) + SUMIFS(Data!$A:$A, Data!$J:$J,$A70,Data!$C:$C,AH$1,Data!$D:$D,AH$2)</f>
        <v>0</v>
      </c>
      <c r="AI70" s="5">
        <f>SUMIFS(Data!$A:$A, Data!$I:$I,$A70,Data!$C:$C,AI$1,Data!$D:$D,AI$2) + SUMIFS(Data!$A:$A, Data!$J:$J,$A70,Data!$C:$C,AI$1,Data!$D:$D,AI$2)</f>
        <v>0</v>
      </c>
      <c r="AJ70" s="5">
        <f>SUMIFS(Data!$A:$A, Data!$I:$I,$A70,Data!$C:$C,AJ$1,Data!$D:$D,AJ$2) + SUMIFS(Data!$A:$A, Data!$J:$J,$A70,Data!$C:$C,AJ$1,Data!$D:$D,AJ$2)</f>
        <v>0</v>
      </c>
      <c r="AK70" s="5">
        <f>SUMIFS(Data!$A:$A, Data!$I:$I,$A70,Data!$C:$C,AK$1,Data!$D:$D,AK$2) + SUMIFS(Data!$A:$A, Data!$J:$J,$A70,Data!$C:$C,AK$1,Data!$D:$D,AK$2)</f>
        <v>0</v>
      </c>
      <c r="AL70" s="5">
        <f>SUMIFS(Data!$A:$A, Data!$I:$I,$A70,Data!$C:$C,AL$1,Data!$D:$D,AL$2) + SUMIFS(Data!$A:$A, Data!$J:$J,$A70,Data!$C:$C,AL$1,Data!$D:$D,AL$2)</f>
        <v>0</v>
      </c>
      <c r="AM70" s="5">
        <f>SUMIFS(Data!$A:$A, Data!$I:$I,$A70,Data!$C:$C,AM$1,Data!$D:$D,AM$2) + SUMIFS(Data!$A:$A, Data!$J:$J,$A70,Data!$C:$C,AM$1,Data!$D:$D,AM$2)</f>
        <v>0</v>
      </c>
      <c r="AN70" s="5">
        <f>SUMIFS(Data!$A:$A, Data!$I:$I,$A70,Data!$C:$C,AN$1,Data!$D:$D,AN$2) + SUMIFS(Data!$A:$A, Data!$J:$J,$A70,Data!$C:$C,AN$1,Data!$D:$D,AN$2)</f>
        <v>0</v>
      </c>
      <c r="AO70" s="5">
        <f>SUMIFS(Data!$A:$A, Data!$I:$I,$A70,Data!$C:$C,AO$1,Data!$D:$D,AO$2) + SUMIFS(Data!$A:$A, Data!$J:$J,$A70,Data!$C:$C,AO$1,Data!$D:$D,AO$2)</f>
        <v>0</v>
      </c>
      <c r="AP70" s="5">
        <f>SUMIFS(Data!$A:$A, Data!$I:$I,$A70,Data!$C:$C,AP$1,Data!$D:$D,AP$2) + SUMIFS(Data!$A:$A, Data!$J:$J,$A70,Data!$C:$C,AP$1,Data!$D:$D,AP$2)</f>
        <v>0</v>
      </c>
      <c r="AQ70" s="5">
        <f>SUMIFS(Data!$A:$A, Data!$I:$I,$A70,Data!$C:$C,AQ$1,Data!$D:$D,AQ$2) + SUMIFS(Data!$A:$A, Data!$J:$J,$A70,Data!$C:$C,AQ$1,Data!$D:$D,AQ$2)</f>
        <v>0</v>
      </c>
      <c r="AR70" s="5">
        <f>SUMIFS(Data!$A:$A, Data!$I:$I,$A70,Data!$C:$C,AR$1,Data!$D:$D,AR$2) + SUMIFS(Data!$A:$A, Data!$J:$J,$A70,Data!$C:$C,AR$1,Data!$D:$D,AR$2)</f>
        <v>0</v>
      </c>
      <c r="AS70" s="5">
        <f>SUMIFS(Data!$A:$A, Data!$I:$I,$A70,Data!$C:$C,AS$1,Data!$D:$D,AS$2) + SUMIFS(Data!$A:$A, Data!$J:$J,$A70,Data!$C:$C,AS$1,Data!$D:$D,AS$2)</f>
        <v>0</v>
      </c>
      <c r="AT70" s="5">
        <f>SUMIFS(Data!$A:$A, Data!$I:$I,$A70,Data!$C:$C,AT$1,Data!$D:$D,AT$2) + SUMIFS(Data!$A:$A, Data!$J:$J,$A70,Data!$C:$C,AT$1,Data!$D:$D,AT$2)</f>
        <v>0</v>
      </c>
      <c r="AU70" s="5">
        <f>SUMIFS(Data!$A:$A, Data!$I:$I,$A70,Data!$C:$C,AU$1,Data!$D:$D,AU$2) + SUMIFS(Data!$A:$A, Data!$J:$J,$A70,Data!$C:$C,AU$1,Data!$D:$D,AU$2)</f>
        <v>0</v>
      </c>
      <c r="AV70" s="5">
        <f>SUMIFS(Data!$A:$A, Data!$I:$I,$A70,Data!$C:$C,AV$1,Data!$D:$D,AV$2) + SUMIFS(Data!$A:$A, Data!$J:$J,$A70,Data!$C:$C,AV$1,Data!$D:$D,AV$2)</f>
        <v>7</v>
      </c>
      <c r="AW70" s="5">
        <f>SUMIFS(Data!$A:$A, Data!$I:$I,$A70,Data!$C:$C,AW$1,Data!$D:$D,AW$2) + SUMIFS(Data!$A:$A, Data!$J:$J,$A70,Data!$C:$C,AW$1,Data!$D:$D,AW$2)</f>
        <v>0</v>
      </c>
      <c r="AX70" s="5">
        <f>SUMIFS(Data!$A:$A, Data!$I:$I,$A70,Data!$C:$C,AX$1,Data!$D:$D,AX$2) + SUMIFS(Data!$A:$A, Data!$J:$J,$A70,Data!$C:$C,AX$1,Data!$D:$D,AX$2)</f>
        <v>0</v>
      </c>
      <c r="AY70" s="5">
        <f>SUMIFS(Data!$A:$A, Data!$I:$I,$A70,Data!$C:$C,AY$1,Data!$D:$D,AY$2) + SUMIFS(Data!$A:$A, Data!$J:$J,$A70,Data!$C:$C,AY$1,Data!$D:$D,AY$2)</f>
        <v>0</v>
      </c>
      <c r="AZ70" s="5">
        <f>SUMIFS(Data!$A:$A, Data!$I:$I,$A70,Data!$C:$C,AZ$1,Data!$D:$D,AZ$2) + SUMIFS(Data!$A:$A, Data!$J:$J,$A70,Data!$C:$C,AZ$1,Data!$D:$D,AZ$2)</f>
        <v>0</v>
      </c>
      <c r="BA70" s="5">
        <f>SUMIFS(Data!$A:$A, Data!$I:$I,$A70,Data!$C:$C,BA$1,Data!$D:$D,BA$2) + SUMIFS(Data!$A:$A, Data!$J:$J,$A70,Data!$C:$C,BA$1,Data!$D:$D,BA$2)</f>
        <v>0</v>
      </c>
      <c r="BB70" s="5">
        <f>SUMIFS(Data!$A:$A, Data!$I:$I,$A70,Data!$C:$C,BB$1,Data!$D:$D,BB$2) + SUMIFS(Data!$A:$A, Data!$J:$J,$A70,Data!$C:$C,BB$1,Data!$D:$D,BB$2)</f>
        <v>0</v>
      </c>
      <c r="BC70" s="5">
        <f>SUMIFS(Data!$A:$A, Data!$I:$I,$A70,Data!$C:$C,BC$1,Data!$D:$D,BC$2) + SUMIFS(Data!$A:$A, Data!$J:$J,$A70,Data!$C:$C,BC$1,Data!$D:$D,BC$2)</f>
        <v>0</v>
      </c>
      <c r="BD70" s="5">
        <f>SUMIFS(Data!$A:$A, Data!$I:$I,$A70,Data!$C:$C,BD$1,Data!$D:$D,BD$2) + SUMIFS(Data!$A:$A, Data!$J:$J,$A70,Data!$C:$C,BD$1,Data!$D:$D,BD$2)</f>
        <v>0</v>
      </c>
      <c r="BE70" s="5">
        <f>SUMIFS(Data!$A:$A, Data!$I:$I,$A70,Data!$C:$C,BE$1,Data!$D:$D,BE$2) + SUMIFS(Data!$A:$A, Data!$J:$J,$A70,Data!$C:$C,BE$1,Data!$D:$D,BE$2)</f>
        <v>0</v>
      </c>
      <c r="BF70" s="5">
        <f>SUMIFS(Data!$A:$A, Data!$I:$I,$A70,Data!$C:$C,BF$1,Data!$D:$D,BF$2) + SUMIFS(Data!$A:$A, Data!$J:$J,$A70,Data!$C:$C,BF$1,Data!$D:$D,BF$2)</f>
        <v>0</v>
      </c>
      <c r="BG70" s="5">
        <f>SUMIFS(Data!$A:$A, Data!$I:$I,$A70,Data!$C:$C,BG$1,Data!$D:$D,BG$2) + SUMIFS(Data!$A:$A, Data!$J:$J,$A70,Data!$C:$C,BG$1,Data!$D:$D,BG$2)</f>
        <v>0</v>
      </c>
      <c r="BH70" s="5">
        <f>SUMIFS(Data!$A:$A, Data!$I:$I,$A70,Data!$C:$C,BH$1,Data!$D:$D,BH$2) + SUMIFS(Data!$A:$A, Data!$J:$J,$A70,Data!$C:$C,BH$1,Data!$D:$D,BH$2)</f>
        <v>0</v>
      </c>
      <c r="BI70" s="5">
        <f>SUMIFS(Data!$A:$A, Data!$I:$I,$A70,Data!$C:$C,BI$1,Data!$D:$D,BI$2) + SUMIFS(Data!$A:$A, Data!$J:$J,$A70,Data!$C:$C,BI$1,Data!$D:$D,BI$2)</f>
        <v>0</v>
      </c>
      <c r="BJ70" s="5">
        <f>SUMIFS(Data!$A:$A, Data!$I:$I,$A70,Data!$C:$C,BJ$1,Data!$D:$D,BJ$2) + SUMIFS(Data!$A:$A, Data!$J:$J,$A70,Data!$C:$C,BJ$1,Data!$D:$D,BJ$2)</f>
        <v>0</v>
      </c>
      <c r="BK70" s="5">
        <f>SUMIFS(Data!$A:$A, Data!$I:$I,$A70,Data!$C:$C,BK$1,Data!$D:$D,BK$2) + SUMIFS(Data!$A:$A, Data!$J:$J,$A70,Data!$C:$C,BK$1,Data!$D:$D,BK$2)</f>
        <v>0</v>
      </c>
      <c r="BL70" s="5">
        <f>SUMIFS(Data!$A:$A, Data!$I:$I,$A70,Data!$C:$C,BL$1,Data!$D:$D,BL$2) + SUMIFS(Data!$A:$A, Data!$J:$J,$A70,Data!$C:$C,BL$1,Data!$D:$D,BL$2)</f>
        <v>0</v>
      </c>
      <c r="BM70" s="5">
        <f>SUMIFS(Data!$A:$A, Data!$I:$I,$A70,Data!$C:$C,BM$1,Data!$D:$D,BM$2) + SUMIFS(Data!$A:$A, Data!$J:$J,$A70,Data!$C:$C,BM$1,Data!$D:$D,BM$2)</f>
        <v>1</v>
      </c>
      <c r="BN70" s="5">
        <f>SUMIFS(Data!$A:$A, Data!$I:$I,$A70,Data!$C:$C,BN$1,Data!$D:$D,BN$2) + SUMIFS(Data!$A:$A, Data!$J:$J,$A70,Data!$C:$C,BN$1,Data!$D:$D,BN$2)</f>
        <v>0</v>
      </c>
      <c r="BO70" s="5">
        <f>SUMIFS(Data!$A:$A, Data!$I:$I,$A70,Data!$C:$C,BO$1,Data!$D:$D,BO$2) + SUMIFS(Data!$A:$A, Data!$J:$J,$A70,Data!$C:$C,BO$1,Data!$D:$D,BO$2)</f>
        <v>0</v>
      </c>
      <c r="BP70" s="5">
        <f>SUMIFS(Data!$A:$A, Data!$I:$I,$A70,Data!$C:$C,BP$1,Data!$D:$D,BP$2) + SUMIFS(Data!$A:$A, Data!$J:$J,$A70,Data!$C:$C,BP$1,Data!$D:$D,BP$2)</f>
        <v>0</v>
      </c>
      <c r="BQ70" s="5">
        <f>SUMIFS(Data!$A:$A, Data!$I:$I,$A70,Data!$C:$C,BQ$1,Data!$D:$D,BQ$2) + SUMIFS(Data!$A:$A, Data!$J:$J,$A70,Data!$C:$C,BQ$1,Data!$D:$D,BQ$2)</f>
        <v>0</v>
      </c>
      <c r="BR70" s="5">
        <f>SUMIFS(Data!$A:$A, Data!$I:$I,$A70,Data!$C:$C,BR$1,Data!$D:$D,BR$2) + SUMIFS(Data!$A:$A, Data!$J:$J,$A70,Data!$C:$C,BR$1,Data!$D:$D,BR$2)</f>
        <v>0</v>
      </c>
      <c r="BS70" s="5">
        <f>SUMIFS(Data!$A:$A, Data!$I:$I,$A70,Data!$C:$C,BS$1,Data!$D:$D,BS$2) + SUMIFS(Data!$A:$A, Data!$J:$J,$A70,Data!$C:$C,BS$1,Data!$D:$D,BS$2)</f>
        <v>0</v>
      </c>
      <c r="BT70" s="5">
        <f>SUMIFS(Data!$A:$A, Data!$I:$I,$A70,Data!$C:$C,BT$1,Data!$D:$D,BT$2) + SUMIFS(Data!$A:$A, Data!$J:$J,$A70,Data!$C:$C,BT$1,Data!$D:$D,BT$2)</f>
        <v>0</v>
      </c>
      <c r="BU70" s="5">
        <f>SUMIFS(Data!$A:$A, Data!$I:$I,$A70,Data!$C:$C,BU$1,Data!$D:$D,BU$2) + SUMIFS(Data!$A:$A, Data!$J:$J,$A70,Data!$C:$C,BU$1,Data!$D:$D,BU$2)</f>
        <v>0</v>
      </c>
      <c r="BV70" s="5">
        <f>SUMIFS(Data!$A:$A, Data!$I:$I,$A70,Data!$C:$C,BV$1,Data!$D:$D,BV$2) + SUMIFS(Data!$A:$A, Data!$J:$J,$A70,Data!$C:$C,BV$1,Data!$D:$D,BV$2)</f>
        <v>0</v>
      </c>
      <c r="BW70" s="5">
        <f>SUMIFS(Data!$A:$A, Data!$I:$I,$A70,Data!$C:$C,BW$1,Data!$D:$D,BW$2) + SUMIFS(Data!$A:$A, Data!$J:$J,$A70,Data!$C:$C,BW$1,Data!$D:$D,BW$2)</f>
        <v>0</v>
      </c>
      <c r="BX70" s="5">
        <f>SUMIFS(Data!$A:$A, Data!$I:$I,$A70,Data!$C:$C,BX$1,Data!$D:$D,BX$2) + SUMIFS(Data!$A:$A, Data!$J:$J,$A70,Data!$C:$C,BX$1,Data!$D:$D,BX$2)</f>
        <v>0</v>
      </c>
      <c r="BY70" s="5">
        <f>SUMIFS(Data!$A:$A, Data!$I:$I,$A70,Data!$C:$C,BY$1,Data!$D:$D,BY$2) + SUMIFS(Data!$A:$A, Data!$J:$J,$A70,Data!$C:$C,BY$1,Data!$D:$D,BY$2)</f>
        <v>0</v>
      </c>
      <c r="BZ70" s="5">
        <f>SUMIFS(Data!$A:$A, Data!$I:$I,$A70,Data!$C:$C,BZ$1,Data!$D:$D,BZ$2) + SUMIFS(Data!$A:$A, Data!$J:$J,$A70,Data!$C:$C,BZ$1,Data!$D:$D,BZ$2)</f>
        <v>0</v>
      </c>
      <c r="CA70" s="5">
        <f>SUMIFS(Data!$A:$A, Data!$I:$I,$A70,Data!$C:$C,CA$1,Data!$D:$D,CA$2) + SUMIFS(Data!$A:$A, Data!$J:$J,$A70,Data!$C:$C,CA$1,Data!$D:$D,CA$2)</f>
        <v>0</v>
      </c>
      <c r="CB70" s="5">
        <f>SUMIFS(Data!$A:$A, Data!$I:$I,$A70,Data!$C:$C,CB$1,Data!$D:$D,CB$2) + SUMIFS(Data!$A:$A, Data!$J:$J,$A70,Data!$C:$C,CB$1,Data!$D:$D,CB$2)</f>
        <v>0</v>
      </c>
      <c r="CC70" s="5">
        <f>SUMIFS(Data!$A:$A, Data!$I:$I,$A70,Data!$C:$C,CC$1,Data!$D:$D,CC$2) + SUMIFS(Data!$A:$A, Data!$J:$J,$A70,Data!$C:$C,CC$1,Data!$D:$D,CC$2)</f>
        <v>0</v>
      </c>
      <c r="CD70" s="5">
        <f>SUMIFS(Data!$A:$A, Data!$I:$I,$A70,Data!$C:$C,CD$1,Data!$D:$D,CD$2) + SUMIFS(Data!$A:$A, Data!$J:$J,$A70,Data!$C:$C,CD$1,Data!$D:$D,CD$2)</f>
        <v>0</v>
      </c>
      <c r="CE70" s="5">
        <f>SUMIFS(Data!$A:$A, Data!$I:$I,$A70,Data!$C:$C,CE$1,Data!$D:$D,CE$2) + SUMIFS(Data!$A:$A, Data!$J:$J,$A70,Data!$C:$C,CE$1,Data!$D:$D,CE$2)</f>
        <v>0</v>
      </c>
      <c r="CF70" s="5">
        <f>SUMIFS(Data!$A:$A, Data!$I:$I,$A70,Data!$C:$C,CF$1,Data!$D:$D,CF$2) + SUMIFS(Data!$A:$A, Data!$J:$J,$A70,Data!$C:$C,CF$1,Data!$D:$D,CF$2)</f>
        <v>0</v>
      </c>
      <c r="CG70" s="5">
        <f>SUMIFS(Data!$A:$A, Data!$I:$I,$A70,Data!$C:$C,CG$1,Data!$D:$D,CG$2) + SUMIFS(Data!$A:$A, Data!$J:$J,$A70,Data!$C:$C,CG$1,Data!$D:$D,CG$2)</f>
        <v>0</v>
      </c>
      <c r="CH70" s="5">
        <f>SUMIFS(Data!$A:$A, Data!$I:$I,$A70,Data!$C:$C,CH$1,Data!$D:$D,CH$2) + SUMIFS(Data!$A:$A, Data!$J:$J,$A70,Data!$C:$C,CH$1,Data!$D:$D,CH$2)</f>
        <v>0</v>
      </c>
      <c r="CI70" s="5">
        <f>SUMIFS(Data!$A:$A, Data!$I:$I,$A70,Data!$C:$C,CI$1,Data!$D:$D,CI$2) + SUMIFS(Data!$A:$A, Data!$J:$J,$A70,Data!$C:$C,CI$1,Data!$D:$D,CI$2)</f>
        <v>0</v>
      </c>
      <c r="CJ70" s="5">
        <f>SUMIFS(Data!$A:$A, Data!$I:$I,$A70,Data!$C:$C,CJ$1,Data!$D:$D,CJ$2) + SUMIFS(Data!$A:$A, Data!$J:$J,$A70,Data!$C:$C,CJ$1,Data!$D:$D,CJ$2)</f>
        <v>0</v>
      </c>
      <c r="CK70" s="5">
        <f>SUMIFS(Data!$A:$A, Data!$I:$I,$A70,Data!$C:$C,CK$1,Data!$D:$D,CK$2) + SUMIFS(Data!$A:$A, Data!$J:$J,$A70,Data!$C:$C,CK$1,Data!$D:$D,CK$2)</f>
        <v>0</v>
      </c>
      <c r="CL70" s="5">
        <f>SUMIFS(Data!$A:$A, Data!$I:$I,$A70,Data!$C:$C,CL$1,Data!$D:$D,CL$2) + SUMIFS(Data!$A:$A, Data!$J:$J,$A70,Data!$C:$C,CL$1,Data!$D:$D,CL$2)</f>
        <v>0</v>
      </c>
      <c r="CM70" s="5">
        <f>SUMIFS(Data!$A:$A, Data!$I:$I,$A70,Data!$C:$C,CM$1,Data!$D:$D,CM$2) + SUMIFS(Data!$A:$A, Data!$J:$J,$A70,Data!$C:$C,CM$1,Data!$D:$D,CM$2)</f>
        <v>0</v>
      </c>
      <c r="CN70" s="5">
        <f>SUMIFS(Data!$A:$A, Data!$I:$I,$A70,Data!$C:$C,CN$1,Data!$D:$D,CN$2) + SUMIFS(Data!$A:$A, Data!$J:$J,$A70,Data!$C:$C,CN$1,Data!$D:$D,CN$2)</f>
        <v>0</v>
      </c>
      <c r="CO70" s="5">
        <f>SUMIFS(Data!$A:$A, Data!$I:$I,$A70,Data!$C:$C,CO$1,Data!$D:$D,CO$2) + SUMIFS(Data!$A:$A, Data!$J:$J,$A70,Data!$C:$C,CO$1,Data!$D:$D,CO$2)</f>
        <v>0</v>
      </c>
      <c r="CP70" s="5">
        <f>SUMIFS(Data!$A:$A, Data!$I:$I,$A70,Data!$C:$C,CP$1,Data!$D:$D,CP$2) + SUMIFS(Data!$A:$A, Data!$J:$J,$A70,Data!$C:$C,CP$1,Data!$D:$D,CP$2)</f>
        <v>0</v>
      </c>
      <c r="CQ70" s="5">
        <f>SUMIFS(Data!$A:$A, Data!$I:$I,$A70,Data!$C:$C,CQ$1,Data!$D:$D,CQ$2) + SUMIFS(Data!$A:$A, Data!$J:$J,$A70,Data!$C:$C,CQ$1,Data!$D:$D,CQ$2)</f>
        <v>0</v>
      </c>
      <c r="CR70" s="5">
        <f>SUMIFS(Data!$A:$A, Data!$I:$I,$A70,Data!$C:$C,CR$1,Data!$D:$D,CR$2) + SUMIFS(Data!$A:$A, Data!$J:$J,$A70,Data!$C:$C,CR$1,Data!$D:$D,CR$2)</f>
        <v>0</v>
      </c>
      <c r="CS70" s="5">
        <f>SUMIFS(Data!$A:$A, Data!$I:$I,$A70,Data!$C:$C,CS$1,Data!$D:$D,CS$2) + SUMIFS(Data!$A:$A, Data!$J:$J,$A70,Data!$C:$C,CS$1,Data!$D:$D,CS$2)</f>
        <v>0</v>
      </c>
      <c r="CT70" s="5">
        <f>SUMIFS(Data!$A:$A, Data!$I:$I,$A70,Data!$C:$C,CT$1,Data!$D:$D,CT$2) + SUMIFS(Data!$A:$A, Data!$J:$J,$A70,Data!$C:$C,CT$1,Data!$D:$D,CT$2)</f>
        <v>0</v>
      </c>
      <c r="CU70" s="5">
        <f>SUMIFS(Data!$A:$A, Data!$I:$I,$A70,Data!$C:$C,CU$1,Data!$D:$D,CU$2) + SUMIFS(Data!$A:$A, Data!$J:$J,$A70,Data!$C:$C,CU$1,Data!$D:$D,CU$2)</f>
        <v>0</v>
      </c>
      <c r="CV70" s="5">
        <f>SUMIFS(Data!$A:$A, Data!$I:$I,$A70,Data!$C:$C,CV$1,Data!$D:$D,CV$2) + SUMIFS(Data!$A:$A, Data!$J:$J,$A70,Data!$C:$C,CV$1,Data!$D:$D,CV$2)</f>
        <v>0</v>
      </c>
      <c r="CW70" s="5">
        <f t="shared" ref="CW70:CX70" si="69">SUMIF($B$2:$CV$2,CW$2, $B70:$CV70)</f>
        <v>1</v>
      </c>
      <c r="CX70" s="5">
        <f t="shared" si="69"/>
        <v>7</v>
      </c>
      <c r="CY70" s="5">
        <f t="shared" si="3"/>
        <v>8</v>
      </c>
    </row>
    <row r="71">
      <c r="A71" s="5" t="str">
        <f>Countries!A69</f>
        <v>NZL</v>
      </c>
      <c r="B71" s="5">
        <f>SUMIFS(Data!$A:$A, Data!$I:$I,$A71,Data!$C:$C,B$1,Data!$D:$D,B$2) + SUMIFS(Data!$A:$A, Data!$J:$J,$A71,Data!$C:$C,B$1,Data!$D:$D,B$2)</f>
        <v>0</v>
      </c>
      <c r="C71" s="5">
        <f>SUMIFS(Data!$A:$A, Data!$I:$I,$A71,Data!$C:$C,C$1,Data!$D:$D,C$2) + SUMIFS(Data!$A:$A, Data!$J:$J,$A71,Data!$C:$C,C$1,Data!$D:$D,C$2)</f>
        <v>0</v>
      </c>
      <c r="D71" s="5">
        <f>SUMIFS(Data!$A:$A, Data!$I:$I,$A71,Data!$C:$C,D$1,Data!$D:$D,D$2) + SUMIFS(Data!$A:$A, Data!$J:$J,$A71,Data!$C:$C,D$1,Data!$D:$D,D$2)</f>
        <v>0</v>
      </c>
      <c r="E71" s="5">
        <f>SUMIFS(Data!$A:$A, Data!$I:$I,$A71,Data!$C:$C,E$1,Data!$D:$D,E$2) + SUMIFS(Data!$A:$A, Data!$J:$J,$A71,Data!$C:$C,E$1,Data!$D:$D,E$2)</f>
        <v>0</v>
      </c>
      <c r="F71" s="5">
        <f>SUMIFS(Data!$A:$A, Data!$I:$I,$A71,Data!$C:$C,F$1,Data!$D:$D,F$2) + SUMIFS(Data!$A:$A, Data!$J:$J,$A71,Data!$C:$C,F$1,Data!$D:$D,F$2)</f>
        <v>0</v>
      </c>
      <c r="G71" s="5">
        <f>SUMIFS(Data!$A:$A, Data!$I:$I,$A71,Data!$C:$C,G$1,Data!$D:$D,G$2) + SUMIFS(Data!$A:$A, Data!$J:$J,$A71,Data!$C:$C,G$1,Data!$D:$D,G$2)</f>
        <v>0</v>
      </c>
      <c r="H71" s="5">
        <f>SUMIFS(Data!$A:$A, Data!$I:$I,$A71,Data!$C:$C,H$1,Data!$D:$D,H$2) + SUMIFS(Data!$A:$A, Data!$J:$J,$A71,Data!$C:$C,H$1,Data!$D:$D,H$2)</f>
        <v>0</v>
      </c>
      <c r="I71" s="5">
        <f>SUMIFS(Data!$A:$A, Data!$I:$I,$A71,Data!$C:$C,I$1,Data!$D:$D,I$2) + SUMIFS(Data!$A:$A, Data!$J:$J,$A71,Data!$C:$C,I$1,Data!$D:$D,I$2)</f>
        <v>0</v>
      </c>
      <c r="J71" s="5">
        <f>SUMIFS(Data!$A:$A, Data!$I:$I,$A71,Data!$C:$C,J$1,Data!$D:$D,J$2) + SUMIFS(Data!$A:$A, Data!$J:$J,$A71,Data!$C:$C,J$1,Data!$D:$D,J$2)</f>
        <v>1</v>
      </c>
      <c r="K71" s="5">
        <f>SUMIFS(Data!$A:$A, Data!$I:$I,$A71,Data!$C:$C,K$1,Data!$D:$D,K$2) + SUMIFS(Data!$A:$A, Data!$J:$J,$A71,Data!$C:$C,K$1,Data!$D:$D,K$2)</f>
        <v>0</v>
      </c>
      <c r="L71" s="5">
        <f>SUMIFS(Data!$A:$A, Data!$I:$I,$A71,Data!$C:$C,L$1,Data!$D:$D,L$2) + SUMIFS(Data!$A:$A, Data!$J:$J,$A71,Data!$C:$C,L$1,Data!$D:$D,L$2)</f>
        <v>1</v>
      </c>
      <c r="M71" s="5">
        <f>SUMIFS(Data!$A:$A, Data!$I:$I,$A71,Data!$C:$C,M$1,Data!$D:$D,M$2) + SUMIFS(Data!$A:$A, Data!$J:$J,$A71,Data!$C:$C,M$1,Data!$D:$D,M$2)</f>
        <v>0</v>
      </c>
      <c r="N71" s="5">
        <f>SUMIFS(Data!$A:$A, Data!$I:$I,$A71,Data!$C:$C,N$1,Data!$D:$D,N$2) + SUMIFS(Data!$A:$A, Data!$J:$J,$A71,Data!$C:$C,N$1,Data!$D:$D,N$2)</f>
        <v>0</v>
      </c>
      <c r="O71" s="5">
        <f>SUMIFS(Data!$A:$A, Data!$I:$I,$A71,Data!$C:$C,O$1,Data!$D:$D,O$2) + SUMIFS(Data!$A:$A, Data!$J:$J,$A71,Data!$C:$C,O$1,Data!$D:$D,O$2)</f>
        <v>0</v>
      </c>
      <c r="P71" s="5">
        <f>SUMIFS(Data!$A:$A, Data!$I:$I,$A71,Data!$C:$C,P$1,Data!$D:$D,P$2) + SUMIFS(Data!$A:$A, Data!$J:$J,$A71,Data!$C:$C,P$1,Data!$D:$D,P$2)</f>
        <v>0</v>
      </c>
      <c r="Q71" s="5">
        <f>SUMIFS(Data!$A:$A, Data!$I:$I,$A71,Data!$C:$C,Q$1,Data!$D:$D,Q$2) + SUMIFS(Data!$A:$A, Data!$J:$J,$A71,Data!$C:$C,Q$1,Data!$D:$D,Q$2)</f>
        <v>0</v>
      </c>
      <c r="R71" s="5">
        <f>SUMIFS(Data!$A:$A, Data!$I:$I,$A71,Data!$C:$C,R$1,Data!$D:$D,R$2) + SUMIFS(Data!$A:$A, Data!$J:$J,$A71,Data!$C:$C,R$1,Data!$D:$D,R$2)</f>
        <v>0</v>
      </c>
      <c r="S71" s="5">
        <f>SUMIFS(Data!$A:$A, Data!$I:$I,$A71,Data!$C:$C,S$1,Data!$D:$D,S$2) + SUMIFS(Data!$A:$A, Data!$J:$J,$A71,Data!$C:$C,S$1,Data!$D:$D,S$2)</f>
        <v>0</v>
      </c>
      <c r="T71" s="5">
        <f>SUMIFS(Data!$A:$A, Data!$I:$I,$A71,Data!$C:$C,T$1,Data!$D:$D,T$2) + SUMIFS(Data!$A:$A, Data!$J:$J,$A71,Data!$C:$C,T$1,Data!$D:$D,T$2)</f>
        <v>0</v>
      </c>
      <c r="U71" s="5">
        <f>SUMIFS(Data!$A:$A, Data!$I:$I,$A71,Data!$C:$C,U$1,Data!$D:$D,U$2) + SUMIFS(Data!$A:$A, Data!$J:$J,$A71,Data!$C:$C,U$1,Data!$D:$D,U$2)</f>
        <v>0</v>
      </c>
      <c r="V71" s="5">
        <f>SUMIFS(Data!$A:$A, Data!$I:$I,$A71,Data!$C:$C,V$1,Data!$D:$D,V$2) + SUMIFS(Data!$A:$A, Data!$J:$J,$A71,Data!$C:$C,V$1,Data!$D:$D,V$2)</f>
        <v>1</v>
      </c>
      <c r="W71" s="5">
        <f>SUMIFS(Data!$A:$A, Data!$I:$I,$A71,Data!$C:$C,W$1,Data!$D:$D,W$2) + SUMIFS(Data!$A:$A, Data!$J:$J,$A71,Data!$C:$C,W$1,Data!$D:$D,W$2)</f>
        <v>0</v>
      </c>
      <c r="X71" s="5">
        <f>SUMIFS(Data!$A:$A, Data!$I:$I,$A71,Data!$C:$C,X$1,Data!$D:$D,X$2) + SUMIFS(Data!$A:$A, Data!$J:$J,$A71,Data!$C:$C,X$1,Data!$D:$D,X$2)</f>
        <v>0</v>
      </c>
      <c r="Y71" s="5">
        <f>SUMIFS(Data!$A:$A, Data!$I:$I,$A71,Data!$C:$C,Y$1,Data!$D:$D,Y$2) + SUMIFS(Data!$A:$A, Data!$J:$J,$A71,Data!$C:$C,Y$1,Data!$D:$D,Y$2)</f>
        <v>0</v>
      </c>
      <c r="Z71" s="5">
        <f>SUMIFS(Data!$A:$A, Data!$I:$I,$A71,Data!$C:$C,Z$1,Data!$D:$D,Z$2) + SUMIFS(Data!$A:$A, Data!$J:$J,$A71,Data!$C:$C,Z$1,Data!$D:$D,Z$2)</f>
        <v>0</v>
      </c>
      <c r="AA71" s="5">
        <f>SUMIFS(Data!$A:$A, Data!$I:$I,$A71,Data!$C:$C,AA$1,Data!$D:$D,AA$2) + SUMIFS(Data!$A:$A, Data!$J:$J,$A71,Data!$C:$C,AA$1,Data!$D:$D,AA$2)</f>
        <v>0</v>
      </c>
      <c r="AB71" s="5">
        <f>SUMIFS(Data!$A:$A, Data!$I:$I,$A71,Data!$C:$C,AB$1,Data!$D:$D,AB$2) + SUMIFS(Data!$A:$A, Data!$J:$J,$A71,Data!$C:$C,AB$1,Data!$D:$D,AB$2)</f>
        <v>0</v>
      </c>
      <c r="AC71" s="5">
        <f>SUMIFS(Data!$A:$A, Data!$I:$I,$A71,Data!$C:$C,AC$1,Data!$D:$D,AC$2) + SUMIFS(Data!$A:$A, Data!$J:$J,$A71,Data!$C:$C,AC$1,Data!$D:$D,AC$2)</f>
        <v>0</v>
      </c>
      <c r="AD71" s="5">
        <f>SUMIFS(Data!$A:$A, Data!$I:$I,$A71,Data!$C:$C,AD$1,Data!$D:$D,AD$2) + SUMIFS(Data!$A:$A, Data!$J:$J,$A71,Data!$C:$C,AD$1,Data!$D:$D,AD$2)</f>
        <v>0</v>
      </c>
      <c r="AE71" s="5">
        <f>SUMIFS(Data!$A:$A, Data!$I:$I,$A71,Data!$C:$C,AE$1,Data!$D:$D,AE$2) + SUMIFS(Data!$A:$A, Data!$J:$J,$A71,Data!$C:$C,AE$1,Data!$D:$D,AE$2)</f>
        <v>0</v>
      </c>
      <c r="AF71" s="5">
        <f>SUMIFS(Data!$A:$A, Data!$I:$I,$A71,Data!$C:$C,AF$1,Data!$D:$D,AF$2) + SUMIFS(Data!$A:$A, Data!$J:$J,$A71,Data!$C:$C,AF$1,Data!$D:$D,AF$2)</f>
        <v>0</v>
      </c>
      <c r="AG71" s="5">
        <f>SUMIFS(Data!$A:$A, Data!$I:$I,$A71,Data!$C:$C,AG$1,Data!$D:$D,AG$2) + SUMIFS(Data!$A:$A, Data!$J:$J,$A71,Data!$C:$C,AG$1,Data!$D:$D,AG$2)</f>
        <v>0</v>
      </c>
      <c r="AH71" s="5">
        <f>SUMIFS(Data!$A:$A, Data!$I:$I,$A71,Data!$C:$C,AH$1,Data!$D:$D,AH$2) + SUMIFS(Data!$A:$A, Data!$J:$J,$A71,Data!$C:$C,AH$1,Data!$D:$D,AH$2)</f>
        <v>0</v>
      </c>
      <c r="AI71" s="5">
        <f>SUMIFS(Data!$A:$A, Data!$I:$I,$A71,Data!$C:$C,AI$1,Data!$D:$D,AI$2) + SUMIFS(Data!$A:$A, Data!$J:$J,$A71,Data!$C:$C,AI$1,Data!$D:$D,AI$2)</f>
        <v>0</v>
      </c>
      <c r="AJ71" s="5">
        <f>SUMIFS(Data!$A:$A, Data!$I:$I,$A71,Data!$C:$C,AJ$1,Data!$D:$D,AJ$2) + SUMIFS(Data!$A:$A, Data!$J:$J,$A71,Data!$C:$C,AJ$1,Data!$D:$D,AJ$2)</f>
        <v>0</v>
      </c>
      <c r="AK71" s="5">
        <f>SUMIFS(Data!$A:$A, Data!$I:$I,$A71,Data!$C:$C,AK$1,Data!$D:$D,AK$2) + SUMIFS(Data!$A:$A, Data!$J:$J,$A71,Data!$C:$C,AK$1,Data!$D:$D,AK$2)</f>
        <v>0</v>
      </c>
      <c r="AL71" s="5">
        <f>SUMIFS(Data!$A:$A, Data!$I:$I,$A71,Data!$C:$C,AL$1,Data!$D:$D,AL$2) + SUMIFS(Data!$A:$A, Data!$J:$J,$A71,Data!$C:$C,AL$1,Data!$D:$D,AL$2)</f>
        <v>0</v>
      </c>
      <c r="AM71" s="5">
        <f>SUMIFS(Data!$A:$A, Data!$I:$I,$A71,Data!$C:$C,AM$1,Data!$D:$D,AM$2) + SUMIFS(Data!$A:$A, Data!$J:$J,$A71,Data!$C:$C,AM$1,Data!$D:$D,AM$2)</f>
        <v>0</v>
      </c>
      <c r="AN71" s="5">
        <f>SUMIFS(Data!$A:$A, Data!$I:$I,$A71,Data!$C:$C,AN$1,Data!$D:$D,AN$2) + SUMIFS(Data!$A:$A, Data!$J:$J,$A71,Data!$C:$C,AN$1,Data!$D:$D,AN$2)</f>
        <v>0</v>
      </c>
      <c r="AO71" s="5">
        <f>SUMIFS(Data!$A:$A, Data!$I:$I,$A71,Data!$C:$C,AO$1,Data!$D:$D,AO$2) + SUMIFS(Data!$A:$A, Data!$J:$J,$A71,Data!$C:$C,AO$1,Data!$D:$D,AO$2)</f>
        <v>0</v>
      </c>
      <c r="AP71" s="5">
        <f>SUMIFS(Data!$A:$A, Data!$I:$I,$A71,Data!$C:$C,AP$1,Data!$D:$D,AP$2) + SUMIFS(Data!$A:$A, Data!$J:$J,$A71,Data!$C:$C,AP$1,Data!$D:$D,AP$2)</f>
        <v>0</v>
      </c>
      <c r="AQ71" s="5">
        <f>SUMIFS(Data!$A:$A, Data!$I:$I,$A71,Data!$C:$C,AQ$1,Data!$D:$D,AQ$2) + SUMIFS(Data!$A:$A, Data!$J:$J,$A71,Data!$C:$C,AQ$1,Data!$D:$D,AQ$2)</f>
        <v>0</v>
      </c>
      <c r="AR71" s="5">
        <f>SUMIFS(Data!$A:$A, Data!$I:$I,$A71,Data!$C:$C,AR$1,Data!$D:$D,AR$2) + SUMIFS(Data!$A:$A, Data!$J:$J,$A71,Data!$C:$C,AR$1,Data!$D:$D,AR$2)</f>
        <v>0</v>
      </c>
      <c r="AS71" s="5">
        <f>SUMIFS(Data!$A:$A, Data!$I:$I,$A71,Data!$C:$C,AS$1,Data!$D:$D,AS$2) + SUMIFS(Data!$A:$A, Data!$J:$J,$A71,Data!$C:$C,AS$1,Data!$D:$D,AS$2)</f>
        <v>0</v>
      </c>
      <c r="AT71" s="5">
        <f>SUMIFS(Data!$A:$A, Data!$I:$I,$A71,Data!$C:$C,AT$1,Data!$D:$D,AT$2) + SUMIFS(Data!$A:$A, Data!$J:$J,$A71,Data!$C:$C,AT$1,Data!$D:$D,AT$2)</f>
        <v>1</v>
      </c>
      <c r="AU71" s="5">
        <f>SUMIFS(Data!$A:$A, Data!$I:$I,$A71,Data!$C:$C,AU$1,Data!$D:$D,AU$2) + SUMIFS(Data!$A:$A, Data!$J:$J,$A71,Data!$C:$C,AU$1,Data!$D:$D,AU$2)</f>
        <v>0</v>
      </c>
      <c r="AV71" s="5">
        <f>SUMIFS(Data!$A:$A, Data!$I:$I,$A71,Data!$C:$C,AV$1,Data!$D:$D,AV$2) + SUMIFS(Data!$A:$A, Data!$J:$J,$A71,Data!$C:$C,AV$1,Data!$D:$D,AV$2)</f>
        <v>0</v>
      </c>
      <c r="AW71" s="5">
        <f>SUMIFS(Data!$A:$A, Data!$I:$I,$A71,Data!$C:$C,AW$1,Data!$D:$D,AW$2) + SUMIFS(Data!$A:$A, Data!$J:$J,$A71,Data!$C:$C,AW$1,Data!$D:$D,AW$2)</f>
        <v>0</v>
      </c>
      <c r="AX71" s="5">
        <f>SUMIFS(Data!$A:$A, Data!$I:$I,$A71,Data!$C:$C,AX$1,Data!$D:$D,AX$2) + SUMIFS(Data!$A:$A, Data!$J:$J,$A71,Data!$C:$C,AX$1,Data!$D:$D,AX$2)</f>
        <v>0</v>
      </c>
      <c r="AY71" s="5">
        <f>SUMIFS(Data!$A:$A, Data!$I:$I,$A71,Data!$C:$C,AY$1,Data!$D:$D,AY$2) + SUMIFS(Data!$A:$A, Data!$J:$J,$A71,Data!$C:$C,AY$1,Data!$D:$D,AY$2)</f>
        <v>0</v>
      </c>
      <c r="AZ71" s="5">
        <f>SUMIFS(Data!$A:$A, Data!$I:$I,$A71,Data!$C:$C,AZ$1,Data!$D:$D,AZ$2) + SUMIFS(Data!$A:$A, Data!$J:$J,$A71,Data!$C:$C,AZ$1,Data!$D:$D,AZ$2)</f>
        <v>0</v>
      </c>
      <c r="BA71" s="5">
        <f>SUMIFS(Data!$A:$A, Data!$I:$I,$A71,Data!$C:$C,BA$1,Data!$D:$D,BA$2) + SUMIFS(Data!$A:$A, Data!$J:$J,$A71,Data!$C:$C,BA$1,Data!$D:$D,BA$2)</f>
        <v>0</v>
      </c>
      <c r="BB71" s="5">
        <f>SUMIFS(Data!$A:$A, Data!$I:$I,$A71,Data!$C:$C,BB$1,Data!$D:$D,BB$2) + SUMIFS(Data!$A:$A, Data!$J:$J,$A71,Data!$C:$C,BB$1,Data!$D:$D,BB$2)</f>
        <v>0</v>
      </c>
      <c r="BC71" s="5">
        <f>SUMIFS(Data!$A:$A, Data!$I:$I,$A71,Data!$C:$C,BC$1,Data!$D:$D,BC$2) + SUMIFS(Data!$A:$A, Data!$J:$J,$A71,Data!$C:$C,BC$1,Data!$D:$D,BC$2)</f>
        <v>0</v>
      </c>
      <c r="BD71" s="5">
        <f>SUMIFS(Data!$A:$A, Data!$I:$I,$A71,Data!$C:$C,BD$1,Data!$D:$D,BD$2) + SUMIFS(Data!$A:$A, Data!$J:$J,$A71,Data!$C:$C,BD$1,Data!$D:$D,BD$2)</f>
        <v>0</v>
      </c>
      <c r="BE71" s="5">
        <f>SUMIFS(Data!$A:$A, Data!$I:$I,$A71,Data!$C:$C,BE$1,Data!$D:$D,BE$2) + SUMIFS(Data!$A:$A, Data!$J:$J,$A71,Data!$C:$C,BE$1,Data!$D:$D,BE$2)</f>
        <v>0</v>
      </c>
      <c r="BF71" s="5">
        <f>SUMIFS(Data!$A:$A, Data!$I:$I,$A71,Data!$C:$C,BF$1,Data!$D:$D,BF$2) + SUMIFS(Data!$A:$A, Data!$J:$J,$A71,Data!$C:$C,BF$1,Data!$D:$D,BF$2)</f>
        <v>0</v>
      </c>
      <c r="BG71" s="5">
        <f>SUMIFS(Data!$A:$A, Data!$I:$I,$A71,Data!$C:$C,BG$1,Data!$D:$D,BG$2) + SUMIFS(Data!$A:$A, Data!$J:$J,$A71,Data!$C:$C,BG$1,Data!$D:$D,BG$2)</f>
        <v>0</v>
      </c>
      <c r="BH71" s="5">
        <f>SUMIFS(Data!$A:$A, Data!$I:$I,$A71,Data!$C:$C,BH$1,Data!$D:$D,BH$2) + SUMIFS(Data!$A:$A, Data!$J:$J,$A71,Data!$C:$C,BH$1,Data!$D:$D,BH$2)</f>
        <v>0</v>
      </c>
      <c r="BI71" s="5">
        <f>SUMIFS(Data!$A:$A, Data!$I:$I,$A71,Data!$C:$C,BI$1,Data!$D:$D,BI$2) + SUMIFS(Data!$A:$A, Data!$J:$J,$A71,Data!$C:$C,BI$1,Data!$D:$D,BI$2)</f>
        <v>0</v>
      </c>
      <c r="BJ71" s="5">
        <f>SUMIFS(Data!$A:$A, Data!$I:$I,$A71,Data!$C:$C,BJ$1,Data!$D:$D,BJ$2) + SUMIFS(Data!$A:$A, Data!$J:$J,$A71,Data!$C:$C,BJ$1,Data!$D:$D,BJ$2)</f>
        <v>0</v>
      </c>
      <c r="BK71" s="5">
        <f>SUMIFS(Data!$A:$A, Data!$I:$I,$A71,Data!$C:$C,BK$1,Data!$D:$D,BK$2) + SUMIFS(Data!$A:$A, Data!$J:$J,$A71,Data!$C:$C,BK$1,Data!$D:$D,BK$2)</f>
        <v>0</v>
      </c>
      <c r="BL71" s="5">
        <f>SUMIFS(Data!$A:$A, Data!$I:$I,$A71,Data!$C:$C,BL$1,Data!$D:$D,BL$2) + SUMIFS(Data!$A:$A, Data!$J:$J,$A71,Data!$C:$C,BL$1,Data!$D:$D,BL$2)</f>
        <v>0</v>
      </c>
      <c r="BM71" s="5">
        <f>SUMIFS(Data!$A:$A, Data!$I:$I,$A71,Data!$C:$C,BM$1,Data!$D:$D,BM$2) + SUMIFS(Data!$A:$A, Data!$J:$J,$A71,Data!$C:$C,BM$1,Data!$D:$D,BM$2)</f>
        <v>0</v>
      </c>
      <c r="BN71" s="5">
        <f>SUMIFS(Data!$A:$A, Data!$I:$I,$A71,Data!$C:$C,BN$1,Data!$D:$D,BN$2) + SUMIFS(Data!$A:$A, Data!$J:$J,$A71,Data!$C:$C,BN$1,Data!$D:$D,BN$2)</f>
        <v>0</v>
      </c>
      <c r="BO71" s="5">
        <f>SUMIFS(Data!$A:$A, Data!$I:$I,$A71,Data!$C:$C,BO$1,Data!$D:$D,BO$2) + SUMIFS(Data!$A:$A, Data!$J:$J,$A71,Data!$C:$C,BO$1,Data!$D:$D,BO$2)</f>
        <v>0</v>
      </c>
      <c r="BP71" s="5">
        <f>SUMIFS(Data!$A:$A, Data!$I:$I,$A71,Data!$C:$C,BP$1,Data!$D:$D,BP$2) + SUMIFS(Data!$A:$A, Data!$J:$J,$A71,Data!$C:$C,BP$1,Data!$D:$D,BP$2)</f>
        <v>0</v>
      </c>
      <c r="BQ71" s="5">
        <f>SUMIFS(Data!$A:$A, Data!$I:$I,$A71,Data!$C:$C,BQ$1,Data!$D:$D,BQ$2) + SUMIFS(Data!$A:$A, Data!$J:$J,$A71,Data!$C:$C,BQ$1,Data!$D:$D,BQ$2)</f>
        <v>0</v>
      </c>
      <c r="BR71" s="5">
        <f>SUMIFS(Data!$A:$A, Data!$I:$I,$A71,Data!$C:$C,BR$1,Data!$D:$D,BR$2) + SUMIFS(Data!$A:$A, Data!$J:$J,$A71,Data!$C:$C,BR$1,Data!$D:$D,BR$2)</f>
        <v>0</v>
      </c>
      <c r="BS71" s="5">
        <f>SUMIFS(Data!$A:$A, Data!$I:$I,$A71,Data!$C:$C,BS$1,Data!$D:$D,BS$2) + SUMIFS(Data!$A:$A, Data!$J:$J,$A71,Data!$C:$C,BS$1,Data!$D:$D,BS$2)</f>
        <v>0</v>
      </c>
      <c r="BT71" s="5">
        <f>SUMIFS(Data!$A:$A, Data!$I:$I,$A71,Data!$C:$C,BT$1,Data!$D:$D,BT$2) + SUMIFS(Data!$A:$A, Data!$J:$J,$A71,Data!$C:$C,BT$1,Data!$D:$D,BT$2)</f>
        <v>0</v>
      </c>
      <c r="BU71" s="5">
        <f>SUMIFS(Data!$A:$A, Data!$I:$I,$A71,Data!$C:$C,BU$1,Data!$D:$D,BU$2) + SUMIFS(Data!$A:$A, Data!$J:$J,$A71,Data!$C:$C,BU$1,Data!$D:$D,BU$2)</f>
        <v>0</v>
      </c>
      <c r="BV71" s="5">
        <f>SUMIFS(Data!$A:$A, Data!$I:$I,$A71,Data!$C:$C,BV$1,Data!$D:$D,BV$2) + SUMIFS(Data!$A:$A, Data!$J:$J,$A71,Data!$C:$C,BV$1,Data!$D:$D,BV$2)</f>
        <v>0</v>
      </c>
      <c r="BW71" s="5">
        <f>SUMIFS(Data!$A:$A, Data!$I:$I,$A71,Data!$C:$C,BW$1,Data!$D:$D,BW$2) + SUMIFS(Data!$A:$A, Data!$J:$J,$A71,Data!$C:$C,BW$1,Data!$D:$D,BW$2)</f>
        <v>0</v>
      </c>
      <c r="BX71" s="5">
        <f>SUMIFS(Data!$A:$A, Data!$I:$I,$A71,Data!$C:$C,BX$1,Data!$D:$D,BX$2) + SUMIFS(Data!$A:$A, Data!$J:$J,$A71,Data!$C:$C,BX$1,Data!$D:$D,BX$2)</f>
        <v>0</v>
      </c>
      <c r="BY71" s="5">
        <f>SUMIFS(Data!$A:$A, Data!$I:$I,$A71,Data!$C:$C,BY$1,Data!$D:$D,BY$2) + SUMIFS(Data!$A:$A, Data!$J:$J,$A71,Data!$C:$C,BY$1,Data!$D:$D,BY$2)</f>
        <v>0</v>
      </c>
      <c r="BZ71" s="5">
        <f>SUMIFS(Data!$A:$A, Data!$I:$I,$A71,Data!$C:$C,BZ$1,Data!$D:$D,BZ$2) + SUMIFS(Data!$A:$A, Data!$J:$J,$A71,Data!$C:$C,BZ$1,Data!$D:$D,BZ$2)</f>
        <v>0</v>
      </c>
      <c r="CA71" s="5">
        <f>SUMIFS(Data!$A:$A, Data!$I:$I,$A71,Data!$C:$C,CA$1,Data!$D:$D,CA$2) + SUMIFS(Data!$A:$A, Data!$J:$J,$A71,Data!$C:$C,CA$1,Data!$D:$D,CA$2)</f>
        <v>0</v>
      </c>
      <c r="CB71" s="5">
        <f>SUMIFS(Data!$A:$A, Data!$I:$I,$A71,Data!$C:$C,CB$1,Data!$D:$D,CB$2) + SUMIFS(Data!$A:$A, Data!$J:$J,$A71,Data!$C:$C,CB$1,Data!$D:$D,CB$2)</f>
        <v>0</v>
      </c>
      <c r="CC71" s="5">
        <f>SUMIFS(Data!$A:$A, Data!$I:$I,$A71,Data!$C:$C,CC$1,Data!$D:$D,CC$2) + SUMIFS(Data!$A:$A, Data!$J:$J,$A71,Data!$C:$C,CC$1,Data!$D:$D,CC$2)</f>
        <v>0</v>
      </c>
      <c r="CD71" s="5">
        <f>SUMIFS(Data!$A:$A, Data!$I:$I,$A71,Data!$C:$C,CD$1,Data!$D:$D,CD$2) + SUMIFS(Data!$A:$A, Data!$J:$J,$A71,Data!$C:$C,CD$1,Data!$D:$D,CD$2)</f>
        <v>0</v>
      </c>
      <c r="CE71" s="5">
        <f>SUMIFS(Data!$A:$A, Data!$I:$I,$A71,Data!$C:$C,CE$1,Data!$D:$D,CE$2) + SUMIFS(Data!$A:$A, Data!$J:$J,$A71,Data!$C:$C,CE$1,Data!$D:$D,CE$2)</f>
        <v>0</v>
      </c>
      <c r="CF71" s="5">
        <f>SUMIFS(Data!$A:$A, Data!$I:$I,$A71,Data!$C:$C,CF$1,Data!$D:$D,CF$2) + SUMIFS(Data!$A:$A, Data!$J:$J,$A71,Data!$C:$C,CF$1,Data!$D:$D,CF$2)</f>
        <v>0</v>
      </c>
      <c r="CG71" s="5">
        <f>SUMIFS(Data!$A:$A, Data!$I:$I,$A71,Data!$C:$C,CG$1,Data!$D:$D,CG$2) + SUMIFS(Data!$A:$A, Data!$J:$J,$A71,Data!$C:$C,CG$1,Data!$D:$D,CG$2)</f>
        <v>2</v>
      </c>
      <c r="CH71" s="5">
        <f>SUMIFS(Data!$A:$A, Data!$I:$I,$A71,Data!$C:$C,CH$1,Data!$D:$D,CH$2) + SUMIFS(Data!$A:$A, Data!$J:$J,$A71,Data!$C:$C,CH$1,Data!$D:$D,CH$2)</f>
        <v>0</v>
      </c>
      <c r="CI71" s="5">
        <f>SUMIFS(Data!$A:$A, Data!$I:$I,$A71,Data!$C:$C,CI$1,Data!$D:$D,CI$2) + SUMIFS(Data!$A:$A, Data!$J:$J,$A71,Data!$C:$C,CI$1,Data!$D:$D,CI$2)</f>
        <v>0</v>
      </c>
      <c r="CJ71" s="5">
        <f>SUMIFS(Data!$A:$A, Data!$I:$I,$A71,Data!$C:$C,CJ$1,Data!$D:$D,CJ$2) + SUMIFS(Data!$A:$A, Data!$J:$J,$A71,Data!$C:$C,CJ$1,Data!$D:$D,CJ$2)</f>
        <v>1</v>
      </c>
      <c r="CK71" s="5">
        <f>SUMIFS(Data!$A:$A, Data!$I:$I,$A71,Data!$C:$C,CK$1,Data!$D:$D,CK$2) + SUMIFS(Data!$A:$A, Data!$J:$J,$A71,Data!$C:$C,CK$1,Data!$D:$D,CK$2)</f>
        <v>0</v>
      </c>
      <c r="CL71" s="5">
        <f>SUMIFS(Data!$A:$A, Data!$I:$I,$A71,Data!$C:$C,CL$1,Data!$D:$D,CL$2) + SUMIFS(Data!$A:$A, Data!$J:$J,$A71,Data!$C:$C,CL$1,Data!$D:$D,CL$2)</f>
        <v>1</v>
      </c>
      <c r="CM71" s="5">
        <f>SUMIFS(Data!$A:$A, Data!$I:$I,$A71,Data!$C:$C,CM$1,Data!$D:$D,CM$2) + SUMIFS(Data!$A:$A, Data!$J:$J,$A71,Data!$C:$C,CM$1,Data!$D:$D,CM$2)</f>
        <v>0</v>
      </c>
      <c r="CN71" s="5">
        <f>SUMIFS(Data!$A:$A, Data!$I:$I,$A71,Data!$C:$C,CN$1,Data!$D:$D,CN$2) + SUMIFS(Data!$A:$A, Data!$J:$J,$A71,Data!$C:$C,CN$1,Data!$D:$D,CN$2)</f>
        <v>0</v>
      </c>
      <c r="CO71" s="5">
        <f>SUMIFS(Data!$A:$A, Data!$I:$I,$A71,Data!$C:$C,CO$1,Data!$D:$D,CO$2) + SUMIFS(Data!$A:$A, Data!$J:$J,$A71,Data!$C:$C,CO$1,Data!$D:$D,CO$2)</f>
        <v>0</v>
      </c>
      <c r="CP71" s="5">
        <f>SUMIFS(Data!$A:$A, Data!$I:$I,$A71,Data!$C:$C,CP$1,Data!$D:$D,CP$2) + SUMIFS(Data!$A:$A, Data!$J:$J,$A71,Data!$C:$C,CP$1,Data!$D:$D,CP$2)</f>
        <v>0</v>
      </c>
      <c r="CQ71" s="5">
        <f>SUMIFS(Data!$A:$A, Data!$I:$I,$A71,Data!$C:$C,CQ$1,Data!$D:$D,CQ$2) + SUMIFS(Data!$A:$A, Data!$J:$J,$A71,Data!$C:$C,CQ$1,Data!$D:$D,CQ$2)</f>
        <v>0</v>
      </c>
      <c r="CR71" s="5">
        <f>SUMIFS(Data!$A:$A, Data!$I:$I,$A71,Data!$C:$C,CR$1,Data!$D:$D,CR$2) + SUMIFS(Data!$A:$A, Data!$J:$J,$A71,Data!$C:$C,CR$1,Data!$D:$D,CR$2)</f>
        <v>0</v>
      </c>
      <c r="CS71" s="5">
        <f>SUMIFS(Data!$A:$A, Data!$I:$I,$A71,Data!$C:$C,CS$1,Data!$D:$D,CS$2) + SUMIFS(Data!$A:$A, Data!$J:$J,$A71,Data!$C:$C,CS$1,Data!$D:$D,CS$2)</f>
        <v>0</v>
      </c>
      <c r="CT71" s="5">
        <f>SUMIFS(Data!$A:$A, Data!$I:$I,$A71,Data!$C:$C,CT$1,Data!$D:$D,CT$2) + SUMIFS(Data!$A:$A, Data!$J:$J,$A71,Data!$C:$C,CT$1,Data!$D:$D,CT$2)</f>
        <v>0</v>
      </c>
      <c r="CU71" s="5">
        <f>SUMIFS(Data!$A:$A, Data!$I:$I,$A71,Data!$C:$C,CU$1,Data!$D:$D,CU$2) + SUMIFS(Data!$A:$A, Data!$J:$J,$A71,Data!$C:$C,CU$1,Data!$D:$D,CU$2)</f>
        <v>0</v>
      </c>
      <c r="CV71" s="5">
        <f>SUMIFS(Data!$A:$A, Data!$I:$I,$A71,Data!$C:$C,CV$1,Data!$D:$D,CV$2) + SUMIFS(Data!$A:$A, Data!$J:$J,$A71,Data!$C:$C,CV$1,Data!$D:$D,CV$2)</f>
        <v>0</v>
      </c>
      <c r="CW71" s="5">
        <f t="shared" ref="CW71:CX71" si="70">SUMIF($B$2:$CV$2,CW$2, $B71:$CV71)</f>
        <v>6</v>
      </c>
      <c r="CX71" s="5">
        <f t="shared" si="70"/>
        <v>2</v>
      </c>
      <c r="CY71" s="5">
        <f t="shared" si="3"/>
        <v>8</v>
      </c>
    </row>
    <row r="72">
      <c r="A72" s="5" t="str">
        <f>Countries!A70</f>
        <v>PHI</v>
      </c>
      <c r="B72" s="5">
        <f>SUMIFS(Data!$A:$A, Data!$I:$I,$A72,Data!$C:$C,B$1,Data!$D:$D,B$2) + SUMIFS(Data!$A:$A, Data!$J:$J,$A72,Data!$C:$C,B$1,Data!$D:$D,B$2)</f>
        <v>0</v>
      </c>
      <c r="C72" s="5">
        <f>SUMIFS(Data!$A:$A, Data!$I:$I,$A72,Data!$C:$C,C$1,Data!$D:$D,C$2) + SUMIFS(Data!$A:$A, Data!$J:$J,$A72,Data!$C:$C,C$1,Data!$D:$D,C$2)</f>
        <v>0</v>
      </c>
      <c r="D72" s="5">
        <f>SUMIFS(Data!$A:$A, Data!$I:$I,$A72,Data!$C:$C,D$1,Data!$D:$D,D$2) + SUMIFS(Data!$A:$A, Data!$J:$J,$A72,Data!$C:$C,D$1,Data!$D:$D,D$2)</f>
        <v>0</v>
      </c>
      <c r="E72" s="5">
        <f>SUMIFS(Data!$A:$A, Data!$I:$I,$A72,Data!$C:$C,E$1,Data!$D:$D,E$2) + SUMIFS(Data!$A:$A, Data!$J:$J,$A72,Data!$C:$C,E$1,Data!$D:$D,E$2)</f>
        <v>0</v>
      </c>
      <c r="F72" s="5">
        <f>SUMIFS(Data!$A:$A, Data!$I:$I,$A72,Data!$C:$C,F$1,Data!$D:$D,F$2) + SUMIFS(Data!$A:$A, Data!$J:$J,$A72,Data!$C:$C,F$1,Data!$D:$D,F$2)</f>
        <v>0</v>
      </c>
      <c r="G72" s="5">
        <f>SUMIFS(Data!$A:$A, Data!$I:$I,$A72,Data!$C:$C,G$1,Data!$D:$D,G$2) + SUMIFS(Data!$A:$A, Data!$J:$J,$A72,Data!$C:$C,G$1,Data!$D:$D,G$2)</f>
        <v>0</v>
      </c>
      <c r="H72" s="5">
        <f>SUMIFS(Data!$A:$A, Data!$I:$I,$A72,Data!$C:$C,H$1,Data!$D:$D,H$2) + SUMIFS(Data!$A:$A, Data!$J:$J,$A72,Data!$C:$C,H$1,Data!$D:$D,H$2)</f>
        <v>0</v>
      </c>
      <c r="I72" s="5">
        <f>SUMIFS(Data!$A:$A, Data!$I:$I,$A72,Data!$C:$C,I$1,Data!$D:$D,I$2) + SUMIFS(Data!$A:$A, Data!$J:$J,$A72,Data!$C:$C,I$1,Data!$D:$D,I$2)</f>
        <v>0</v>
      </c>
      <c r="J72" s="5">
        <f>SUMIFS(Data!$A:$A, Data!$I:$I,$A72,Data!$C:$C,J$1,Data!$D:$D,J$2) + SUMIFS(Data!$A:$A, Data!$J:$J,$A72,Data!$C:$C,J$1,Data!$D:$D,J$2)</f>
        <v>0</v>
      </c>
      <c r="K72" s="5">
        <f>SUMIFS(Data!$A:$A, Data!$I:$I,$A72,Data!$C:$C,K$1,Data!$D:$D,K$2) + SUMIFS(Data!$A:$A, Data!$J:$J,$A72,Data!$C:$C,K$1,Data!$D:$D,K$2)</f>
        <v>0</v>
      </c>
      <c r="L72" s="5">
        <f>SUMIFS(Data!$A:$A, Data!$I:$I,$A72,Data!$C:$C,L$1,Data!$D:$D,L$2) + SUMIFS(Data!$A:$A, Data!$J:$J,$A72,Data!$C:$C,L$1,Data!$D:$D,L$2)</f>
        <v>0</v>
      </c>
      <c r="M72" s="5">
        <f>SUMIFS(Data!$A:$A, Data!$I:$I,$A72,Data!$C:$C,M$1,Data!$D:$D,M$2) + SUMIFS(Data!$A:$A, Data!$J:$J,$A72,Data!$C:$C,M$1,Data!$D:$D,M$2)</f>
        <v>0</v>
      </c>
      <c r="N72" s="5">
        <f>SUMIFS(Data!$A:$A, Data!$I:$I,$A72,Data!$C:$C,N$1,Data!$D:$D,N$2) + SUMIFS(Data!$A:$A, Data!$J:$J,$A72,Data!$C:$C,N$1,Data!$D:$D,N$2)</f>
        <v>0</v>
      </c>
      <c r="O72" s="5">
        <f>SUMIFS(Data!$A:$A, Data!$I:$I,$A72,Data!$C:$C,O$1,Data!$D:$D,O$2) + SUMIFS(Data!$A:$A, Data!$J:$J,$A72,Data!$C:$C,O$1,Data!$D:$D,O$2)</f>
        <v>0</v>
      </c>
      <c r="P72" s="5">
        <f>SUMIFS(Data!$A:$A, Data!$I:$I,$A72,Data!$C:$C,P$1,Data!$D:$D,P$2) + SUMIFS(Data!$A:$A, Data!$J:$J,$A72,Data!$C:$C,P$1,Data!$D:$D,P$2)</f>
        <v>0</v>
      </c>
      <c r="Q72" s="5">
        <f>SUMIFS(Data!$A:$A, Data!$I:$I,$A72,Data!$C:$C,Q$1,Data!$D:$D,Q$2) + SUMIFS(Data!$A:$A, Data!$J:$J,$A72,Data!$C:$C,Q$1,Data!$D:$D,Q$2)</f>
        <v>0</v>
      </c>
      <c r="R72" s="5">
        <f>SUMIFS(Data!$A:$A, Data!$I:$I,$A72,Data!$C:$C,R$1,Data!$D:$D,R$2) + SUMIFS(Data!$A:$A, Data!$J:$J,$A72,Data!$C:$C,R$1,Data!$D:$D,R$2)</f>
        <v>0</v>
      </c>
      <c r="S72" s="5">
        <f>SUMIFS(Data!$A:$A, Data!$I:$I,$A72,Data!$C:$C,S$1,Data!$D:$D,S$2) + SUMIFS(Data!$A:$A, Data!$J:$J,$A72,Data!$C:$C,S$1,Data!$D:$D,S$2)</f>
        <v>0</v>
      </c>
      <c r="T72" s="5">
        <f>SUMIFS(Data!$A:$A, Data!$I:$I,$A72,Data!$C:$C,T$1,Data!$D:$D,T$2) + SUMIFS(Data!$A:$A, Data!$J:$J,$A72,Data!$C:$C,T$1,Data!$D:$D,T$2)</f>
        <v>0</v>
      </c>
      <c r="U72" s="5">
        <f>SUMIFS(Data!$A:$A, Data!$I:$I,$A72,Data!$C:$C,U$1,Data!$D:$D,U$2) + SUMIFS(Data!$A:$A, Data!$J:$J,$A72,Data!$C:$C,U$1,Data!$D:$D,U$2)</f>
        <v>0</v>
      </c>
      <c r="V72" s="5">
        <f>SUMIFS(Data!$A:$A, Data!$I:$I,$A72,Data!$C:$C,V$1,Data!$D:$D,V$2) + SUMIFS(Data!$A:$A, Data!$J:$J,$A72,Data!$C:$C,V$1,Data!$D:$D,V$2)</f>
        <v>1</v>
      </c>
      <c r="W72" s="5">
        <f>SUMIFS(Data!$A:$A, Data!$I:$I,$A72,Data!$C:$C,W$1,Data!$D:$D,W$2) + SUMIFS(Data!$A:$A, Data!$J:$J,$A72,Data!$C:$C,W$1,Data!$D:$D,W$2)</f>
        <v>0</v>
      </c>
      <c r="X72" s="5">
        <f>SUMIFS(Data!$A:$A, Data!$I:$I,$A72,Data!$C:$C,X$1,Data!$D:$D,X$2) + SUMIFS(Data!$A:$A, Data!$J:$J,$A72,Data!$C:$C,X$1,Data!$D:$D,X$2)</f>
        <v>0</v>
      </c>
      <c r="Y72" s="5">
        <f>SUMIFS(Data!$A:$A, Data!$I:$I,$A72,Data!$C:$C,Y$1,Data!$D:$D,Y$2) + SUMIFS(Data!$A:$A, Data!$J:$J,$A72,Data!$C:$C,Y$1,Data!$D:$D,Y$2)</f>
        <v>0</v>
      </c>
      <c r="Z72" s="5">
        <f>SUMIFS(Data!$A:$A, Data!$I:$I,$A72,Data!$C:$C,Z$1,Data!$D:$D,Z$2) + SUMIFS(Data!$A:$A, Data!$J:$J,$A72,Data!$C:$C,Z$1,Data!$D:$D,Z$2)</f>
        <v>0</v>
      </c>
      <c r="AA72" s="5">
        <f>SUMIFS(Data!$A:$A, Data!$I:$I,$A72,Data!$C:$C,AA$1,Data!$D:$D,AA$2) + SUMIFS(Data!$A:$A, Data!$J:$J,$A72,Data!$C:$C,AA$1,Data!$D:$D,AA$2)</f>
        <v>0</v>
      </c>
      <c r="AB72" s="5">
        <f>SUMIFS(Data!$A:$A, Data!$I:$I,$A72,Data!$C:$C,AB$1,Data!$D:$D,AB$2) + SUMIFS(Data!$A:$A, Data!$J:$J,$A72,Data!$C:$C,AB$1,Data!$D:$D,AB$2)</f>
        <v>0</v>
      </c>
      <c r="AC72" s="5">
        <f>SUMIFS(Data!$A:$A, Data!$I:$I,$A72,Data!$C:$C,AC$1,Data!$D:$D,AC$2) + SUMIFS(Data!$A:$A, Data!$J:$J,$A72,Data!$C:$C,AC$1,Data!$D:$D,AC$2)</f>
        <v>0</v>
      </c>
      <c r="AD72" s="5">
        <f>SUMIFS(Data!$A:$A, Data!$I:$I,$A72,Data!$C:$C,AD$1,Data!$D:$D,AD$2) + SUMIFS(Data!$A:$A, Data!$J:$J,$A72,Data!$C:$C,AD$1,Data!$D:$D,AD$2)</f>
        <v>0</v>
      </c>
      <c r="AE72" s="5">
        <f>SUMIFS(Data!$A:$A, Data!$I:$I,$A72,Data!$C:$C,AE$1,Data!$D:$D,AE$2) + SUMIFS(Data!$A:$A, Data!$J:$J,$A72,Data!$C:$C,AE$1,Data!$D:$D,AE$2)</f>
        <v>0</v>
      </c>
      <c r="AF72" s="5">
        <f>SUMIFS(Data!$A:$A, Data!$I:$I,$A72,Data!$C:$C,AF$1,Data!$D:$D,AF$2) + SUMIFS(Data!$A:$A, Data!$J:$J,$A72,Data!$C:$C,AF$1,Data!$D:$D,AF$2)</f>
        <v>0</v>
      </c>
      <c r="AG72" s="5">
        <f>SUMIFS(Data!$A:$A, Data!$I:$I,$A72,Data!$C:$C,AG$1,Data!$D:$D,AG$2) + SUMIFS(Data!$A:$A, Data!$J:$J,$A72,Data!$C:$C,AG$1,Data!$D:$D,AG$2)</f>
        <v>0</v>
      </c>
      <c r="AH72" s="5">
        <f>SUMIFS(Data!$A:$A, Data!$I:$I,$A72,Data!$C:$C,AH$1,Data!$D:$D,AH$2) + SUMIFS(Data!$A:$A, Data!$J:$J,$A72,Data!$C:$C,AH$1,Data!$D:$D,AH$2)</f>
        <v>0</v>
      </c>
      <c r="AI72" s="5">
        <f>SUMIFS(Data!$A:$A, Data!$I:$I,$A72,Data!$C:$C,AI$1,Data!$D:$D,AI$2) + SUMIFS(Data!$A:$A, Data!$J:$J,$A72,Data!$C:$C,AI$1,Data!$D:$D,AI$2)</f>
        <v>0</v>
      </c>
      <c r="AJ72" s="5">
        <f>SUMIFS(Data!$A:$A, Data!$I:$I,$A72,Data!$C:$C,AJ$1,Data!$D:$D,AJ$2) + SUMIFS(Data!$A:$A, Data!$J:$J,$A72,Data!$C:$C,AJ$1,Data!$D:$D,AJ$2)</f>
        <v>0</v>
      </c>
      <c r="AK72" s="5">
        <f>SUMIFS(Data!$A:$A, Data!$I:$I,$A72,Data!$C:$C,AK$1,Data!$D:$D,AK$2) + SUMIFS(Data!$A:$A, Data!$J:$J,$A72,Data!$C:$C,AK$1,Data!$D:$D,AK$2)</f>
        <v>0</v>
      </c>
      <c r="AL72" s="5">
        <f>SUMIFS(Data!$A:$A, Data!$I:$I,$A72,Data!$C:$C,AL$1,Data!$D:$D,AL$2) + SUMIFS(Data!$A:$A, Data!$J:$J,$A72,Data!$C:$C,AL$1,Data!$D:$D,AL$2)</f>
        <v>0</v>
      </c>
      <c r="AM72" s="5">
        <f>SUMIFS(Data!$A:$A, Data!$I:$I,$A72,Data!$C:$C,AM$1,Data!$D:$D,AM$2) + SUMIFS(Data!$A:$A, Data!$J:$J,$A72,Data!$C:$C,AM$1,Data!$D:$D,AM$2)</f>
        <v>0</v>
      </c>
      <c r="AN72" s="5">
        <f>SUMIFS(Data!$A:$A, Data!$I:$I,$A72,Data!$C:$C,AN$1,Data!$D:$D,AN$2) + SUMIFS(Data!$A:$A, Data!$J:$J,$A72,Data!$C:$C,AN$1,Data!$D:$D,AN$2)</f>
        <v>0</v>
      </c>
      <c r="AO72" s="5">
        <f>SUMIFS(Data!$A:$A, Data!$I:$I,$A72,Data!$C:$C,AO$1,Data!$D:$D,AO$2) + SUMIFS(Data!$A:$A, Data!$J:$J,$A72,Data!$C:$C,AO$1,Data!$D:$D,AO$2)</f>
        <v>0</v>
      </c>
      <c r="AP72" s="5">
        <f>SUMIFS(Data!$A:$A, Data!$I:$I,$A72,Data!$C:$C,AP$1,Data!$D:$D,AP$2) + SUMIFS(Data!$A:$A, Data!$J:$J,$A72,Data!$C:$C,AP$1,Data!$D:$D,AP$2)</f>
        <v>0</v>
      </c>
      <c r="AQ72" s="5">
        <f>SUMIFS(Data!$A:$A, Data!$I:$I,$A72,Data!$C:$C,AQ$1,Data!$D:$D,AQ$2) + SUMIFS(Data!$A:$A, Data!$J:$J,$A72,Data!$C:$C,AQ$1,Data!$D:$D,AQ$2)</f>
        <v>0</v>
      </c>
      <c r="AR72" s="5">
        <f>SUMIFS(Data!$A:$A, Data!$I:$I,$A72,Data!$C:$C,AR$1,Data!$D:$D,AR$2) + SUMIFS(Data!$A:$A, Data!$J:$J,$A72,Data!$C:$C,AR$1,Data!$D:$D,AR$2)</f>
        <v>0</v>
      </c>
      <c r="AS72" s="5">
        <f>SUMIFS(Data!$A:$A, Data!$I:$I,$A72,Data!$C:$C,AS$1,Data!$D:$D,AS$2) + SUMIFS(Data!$A:$A, Data!$J:$J,$A72,Data!$C:$C,AS$1,Data!$D:$D,AS$2)</f>
        <v>0</v>
      </c>
      <c r="AT72" s="5">
        <f>SUMIFS(Data!$A:$A, Data!$I:$I,$A72,Data!$C:$C,AT$1,Data!$D:$D,AT$2) + SUMIFS(Data!$A:$A, Data!$J:$J,$A72,Data!$C:$C,AT$1,Data!$D:$D,AT$2)</f>
        <v>0</v>
      </c>
      <c r="AU72" s="5">
        <f>SUMIFS(Data!$A:$A, Data!$I:$I,$A72,Data!$C:$C,AU$1,Data!$D:$D,AU$2) + SUMIFS(Data!$A:$A, Data!$J:$J,$A72,Data!$C:$C,AU$1,Data!$D:$D,AU$2)</f>
        <v>0</v>
      </c>
      <c r="AV72" s="5">
        <f>SUMIFS(Data!$A:$A, Data!$I:$I,$A72,Data!$C:$C,AV$1,Data!$D:$D,AV$2) + SUMIFS(Data!$A:$A, Data!$J:$J,$A72,Data!$C:$C,AV$1,Data!$D:$D,AV$2)</f>
        <v>0</v>
      </c>
      <c r="AW72" s="5">
        <f>SUMIFS(Data!$A:$A, Data!$I:$I,$A72,Data!$C:$C,AW$1,Data!$D:$D,AW$2) + SUMIFS(Data!$A:$A, Data!$J:$J,$A72,Data!$C:$C,AW$1,Data!$D:$D,AW$2)</f>
        <v>0</v>
      </c>
      <c r="AX72" s="5">
        <f>SUMIFS(Data!$A:$A, Data!$I:$I,$A72,Data!$C:$C,AX$1,Data!$D:$D,AX$2) + SUMIFS(Data!$A:$A, Data!$J:$J,$A72,Data!$C:$C,AX$1,Data!$D:$D,AX$2)</f>
        <v>0</v>
      </c>
      <c r="AY72" s="5">
        <f>SUMIFS(Data!$A:$A, Data!$I:$I,$A72,Data!$C:$C,AY$1,Data!$D:$D,AY$2) + SUMIFS(Data!$A:$A, Data!$J:$J,$A72,Data!$C:$C,AY$1,Data!$D:$D,AY$2)</f>
        <v>0</v>
      </c>
      <c r="AZ72" s="5">
        <f>SUMIFS(Data!$A:$A, Data!$I:$I,$A72,Data!$C:$C,AZ$1,Data!$D:$D,AZ$2) + SUMIFS(Data!$A:$A, Data!$J:$J,$A72,Data!$C:$C,AZ$1,Data!$D:$D,AZ$2)</f>
        <v>0</v>
      </c>
      <c r="BA72" s="5">
        <f>SUMIFS(Data!$A:$A, Data!$I:$I,$A72,Data!$C:$C,BA$1,Data!$D:$D,BA$2) + SUMIFS(Data!$A:$A, Data!$J:$J,$A72,Data!$C:$C,BA$1,Data!$D:$D,BA$2)</f>
        <v>0</v>
      </c>
      <c r="BB72" s="5">
        <f>SUMIFS(Data!$A:$A, Data!$I:$I,$A72,Data!$C:$C,BB$1,Data!$D:$D,BB$2) + SUMIFS(Data!$A:$A, Data!$J:$J,$A72,Data!$C:$C,BB$1,Data!$D:$D,BB$2)</f>
        <v>0</v>
      </c>
      <c r="BC72" s="5">
        <f>SUMIFS(Data!$A:$A, Data!$I:$I,$A72,Data!$C:$C,BC$1,Data!$D:$D,BC$2) + SUMIFS(Data!$A:$A, Data!$J:$J,$A72,Data!$C:$C,BC$1,Data!$D:$D,BC$2)</f>
        <v>0</v>
      </c>
      <c r="BD72" s="5">
        <f>SUMIFS(Data!$A:$A, Data!$I:$I,$A72,Data!$C:$C,BD$1,Data!$D:$D,BD$2) + SUMIFS(Data!$A:$A, Data!$J:$J,$A72,Data!$C:$C,BD$1,Data!$D:$D,BD$2)</f>
        <v>0</v>
      </c>
      <c r="BE72" s="5">
        <f>SUMIFS(Data!$A:$A, Data!$I:$I,$A72,Data!$C:$C,BE$1,Data!$D:$D,BE$2) + SUMIFS(Data!$A:$A, Data!$J:$J,$A72,Data!$C:$C,BE$1,Data!$D:$D,BE$2)</f>
        <v>0</v>
      </c>
      <c r="BF72" s="5">
        <f>SUMIFS(Data!$A:$A, Data!$I:$I,$A72,Data!$C:$C,BF$1,Data!$D:$D,BF$2) + SUMIFS(Data!$A:$A, Data!$J:$J,$A72,Data!$C:$C,BF$1,Data!$D:$D,BF$2)</f>
        <v>0</v>
      </c>
      <c r="BG72" s="5">
        <f>SUMIFS(Data!$A:$A, Data!$I:$I,$A72,Data!$C:$C,BG$1,Data!$D:$D,BG$2) + SUMIFS(Data!$A:$A, Data!$J:$J,$A72,Data!$C:$C,BG$1,Data!$D:$D,BG$2)</f>
        <v>0</v>
      </c>
      <c r="BH72" s="5">
        <f>SUMIFS(Data!$A:$A, Data!$I:$I,$A72,Data!$C:$C,BH$1,Data!$D:$D,BH$2) + SUMIFS(Data!$A:$A, Data!$J:$J,$A72,Data!$C:$C,BH$1,Data!$D:$D,BH$2)</f>
        <v>0</v>
      </c>
      <c r="BI72" s="5">
        <f>SUMIFS(Data!$A:$A, Data!$I:$I,$A72,Data!$C:$C,BI$1,Data!$D:$D,BI$2) + SUMIFS(Data!$A:$A, Data!$J:$J,$A72,Data!$C:$C,BI$1,Data!$D:$D,BI$2)</f>
        <v>0</v>
      </c>
      <c r="BJ72" s="5">
        <f>SUMIFS(Data!$A:$A, Data!$I:$I,$A72,Data!$C:$C,BJ$1,Data!$D:$D,BJ$2) + SUMIFS(Data!$A:$A, Data!$J:$J,$A72,Data!$C:$C,BJ$1,Data!$D:$D,BJ$2)</f>
        <v>0</v>
      </c>
      <c r="BK72" s="5">
        <f>SUMIFS(Data!$A:$A, Data!$I:$I,$A72,Data!$C:$C,BK$1,Data!$D:$D,BK$2) + SUMIFS(Data!$A:$A, Data!$J:$J,$A72,Data!$C:$C,BK$1,Data!$D:$D,BK$2)</f>
        <v>0</v>
      </c>
      <c r="BL72" s="5">
        <f>SUMIFS(Data!$A:$A, Data!$I:$I,$A72,Data!$C:$C,BL$1,Data!$D:$D,BL$2) + SUMIFS(Data!$A:$A, Data!$J:$J,$A72,Data!$C:$C,BL$1,Data!$D:$D,BL$2)</f>
        <v>0</v>
      </c>
      <c r="BM72" s="5">
        <f>SUMIFS(Data!$A:$A, Data!$I:$I,$A72,Data!$C:$C,BM$1,Data!$D:$D,BM$2) + SUMIFS(Data!$A:$A, Data!$J:$J,$A72,Data!$C:$C,BM$1,Data!$D:$D,BM$2)</f>
        <v>0</v>
      </c>
      <c r="BN72" s="5">
        <f>SUMIFS(Data!$A:$A, Data!$I:$I,$A72,Data!$C:$C,BN$1,Data!$D:$D,BN$2) + SUMIFS(Data!$A:$A, Data!$J:$J,$A72,Data!$C:$C,BN$1,Data!$D:$D,BN$2)</f>
        <v>0</v>
      </c>
      <c r="BO72" s="5">
        <f>SUMIFS(Data!$A:$A, Data!$I:$I,$A72,Data!$C:$C,BO$1,Data!$D:$D,BO$2) + SUMIFS(Data!$A:$A, Data!$J:$J,$A72,Data!$C:$C,BO$1,Data!$D:$D,BO$2)</f>
        <v>0</v>
      </c>
      <c r="BP72" s="5">
        <f>SUMIFS(Data!$A:$A, Data!$I:$I,$A72,Data!$C:$C,BP$1,Data!$D:$D,BP$2) + SUMIFS(Data!$A:$A, Data!$J:$J,$A72,Data!$C:$C,BP$1,Data!$D:$D,BP$2)</f>
        <v>0</v>
      </c>
      <c r="BQ72" s="5">
        <f>SUMIFS(Data!$A:$A, Data!$I:$I,$A72,Data!$C:$C,BQ$1,Data!$D:$D,BQ$2) + SUMIFS(Data!$A:$A, Data!$J:$J,$A72,Data!$C:$C,BQ$1,Data!$D:$D,BQ$2)</f>
        <v>0</v>
      </c>
      <c r="BR72" s="5">
        <f>SUMIFS(Data!$A:$A, Data!$I:$I,$A72,Data!$C:$C,BR$1,Data!$D:$D,BR$2) + SUMIFS(Data!$A:$A, Data!$J:$J,$A72,Data!$C:$C,BR$1,Data!$D:$D,BR$2)</f>
        <v>0</v>
      </c>
      <c r="BS72" s="5">
        <f>SUMIFS(Data!$A:$A, Data!$I:$I,$A72,Data!$C:$C,BS$1,Data!$D:$D,BS$2) + SUMIFS(Data!$A:$A, Data!$J:$J,$A72,Data!$C:$C,BS$1,Data!$D:$D,BS$2)</f>
        <v>0</v>
      </c>
      <c r="BT72" s="5">
        <f>SUMIFS(Data!$A:$A, Data!$I:$I,$A72,Data!$C:$C,BT$1,Data!$D:$D,BT$2) + SUMIFS(Data!$A:$A, Data!$J:$J,$A72,Data!$C:$C,BT$1,Data!$D:$D,BT$2)</f>
        <v>0</v>
      </c>
      <c r="BU72" s="5">
        <f>SUMIFS(Data!$A:$A, Data!$I:$I,$A72,Data!$C:$C,BU$1,Data!$D:$D,BU$2) + SUMIFS(Data!$A:$A, Data!$J:$J,$A72,Data!$C:$C,BU$1,Data!$D:$D,BU$2)</f>
        <v>0</v>
      </c>
      <c r="BV72" s="5">
        <f>SUMIFS(Data!$A:$A, Data!$I:$I,$A72,Data!$C:$C,BV$1,Data!$D:$D,BV$2) + SUMIFS(Data!$A:$A, Data!$J:$J,$A72,Data!$C:$C,BV$1,Data!$D:$D,BV$2)</f>
        <v>0</v>
      </c>
      <c r="BW72" s="5">
        <f>SUMIFS(Data!$A:$A, Data!$I:$I,$A72,Data!$C:$C,BW$1,Data!$D:$D,BW$2) + SUMIFS(Data!$A:$A, Data!$J:$J,$A72,Data!$C:$C,BW$1,Data!$D:$D,BW$2)</f>
        <v>0</v>
      </c>
      <c r="BX72" s="5">
        <f>SUMIFS(Data!$A:$A, Data!$I:$I,$A72,Data!$C:$C,BX$1,Data!$D:$D,BX$2) + SUMIFS(Data!$A:$A, Data!$J:$J,$A72,Data!$C:$C,BX$1,Data!$D:$D,BX$2)</f>
        <v>0</v>
      </c>
      <c r="BY72" s="5">
        <f>SUMIFS(Data!$A:$A, Data!$I:$I,$A72,Data!$C:$C,BY$1,Data!$D:$D,BY$2) + SUMIFS(Data!$A:$A, Data!$J:$J,$A72,Data!$C:$C,BY$1,Data!$D:$D,BY$2)</f>
        <v>0</v>
      </c>
      <c r="BZ72" s="5">
        <f>SUMIFS(Data!$A:$A, Data!$I:$I,$A72,Data!$C:$C,BZ$1,Data!$D:$D,BZ$2) + SUMIFS(Data!$A:$A, Data!$J:$J,$A72,Data!$C:$C,BZ$1,Data!$D:$D,BZ$2)</f>
        <v>0</v>
      </c>
      <c r="CA72" s="5">
        <f>SUMIFS(Data!$A:$A, Data!$I:$I,$A72,Data!$C:$C,CA$1,Data!$D:$D,CA$2) + SUMIFS(Data!$A:$A, Data!$J:$J,$A72,Data!$C:$C,CA$1,Data!$D:$D,CA$2)</f>
        <v>0</v>
      </c>
      <c r="CB72" s="5">
        <f>SUMIFS(Data!$A:$A, Data!$I:$I,$A72,Data!$C:$C,CB$1,Data!$D:$D,CB$2) + SUMIFS(Data!$A:$A, Data!$J:$J,$A72,Data!$C:$C,CB$1,Data!$D:$D,CB$2)</f>
        <v>0</v>
      </c>
      <c r="CC72" s="5">
        <f>SUMIFS(Data!$A:$A, Data!$I:$I,$A72,Data!$C:$C,CC$1,Data!$D:$D,CC$2) + SUMIFS(Data!$A:$A, Data!$J:$J,$A72,Data!$C:$C,CC$1,Data!$D:$D,CC$2)</f>
        <v>0</v>
      </c>
      <c r="CD72" s="5">
        <f>SUMIFS(Data!$A:$A, Data!$I:$I,$A72,Data!$C:$C,CD$1,Data!$D:$D,CD$2) + SUMIFS(Data!$A:$A, Data!$J:$J,$A72,Data!$C:$C,CD$1,Data!$D:$D,CD$2)</f>
        <v>0</v>
      </c>
      <c r="CE72" s="5">
        <f>SUMIFS(Data!$A:$A, Data!$I:$I,$A72,Data!$C:$C,CE$1,Data!$D:$D,CE$2) + SUMIFS(Data!$A:$A, Data!$J:$J,$A72,Data!$C:$C,CE$1,Data!$D:$D,CE$2)</f>
        <v>0</v>
      </c>
      <c r="CF72" s="5">
        <f>SUMIFS(Data!$A:$A, Data!$I:$I,$A72,Data!$C:$C,CF$1,Data!$D:$D,CF$2) + SUMIFS(Data!$A:$A, Data!$J:$J,$A72,Data!$C:$C,CF$1,Data!$D:$D,CF$2)</f>
        <v>0</v>
      </c>
      <c r="CG72" s="5">
        <f>SUMIFS(Data!$A:$A, Data!$I:$I,$A72,Data!$C:$C,CG$1,Data!$D:$D,CG$2) + SUMIFS(Data!$A:$A, Data!$J:$J,$A72,Data!$C:$C,CG$1,Data!$D:$D,CG$2)</f>
        <v>0</v>
      </c>
      <c r="CH72" s="5">
        <f>SUMIFS(Data!$A:$A, Data!$I:$I,$A72,Data!$C:$C,CH$1,Data!$D:$D,CH$2) + SUMIFS(Data!$A:$A, Data!$J:$J,$A72,Data!$C:$C,CH$1,Data!$D:$D,CH$2)</f>
        <v>0</v>
      </c>
      <c r="CI72" s="5">
        <f>SUMIFS(Data!$A:$A, Data!$I:$I,$A72,Data!$C:$C,CI$1,Data!$D:$D,CI$2) + SUMIFS(Data!$A:$A, Data!$J:$J,$A72,Data!$C:$C,CI$1,Data!$D:$D,CI$2)</f>
        <v>0</v>
      </c>
      <c r="CJ72" s="5">
        <f>SUMIFS(Data!$A:$A, Data!$I:$I,$A72,Data!$C:$C,CJ$1,Data!$D:$D,CJ$2) + SUMIFS(Data!$A:$A, Data!$J:$J,$A72,Data!$C:$C,CJ$1,Data!$D:$D,CJ$2)</f>
        <v>0</v>
      </c>
      <c r="CK72" s="5">
        <f>SUMIFS(Data!$A:$A, Data!$I:$I,$A72,Data!$C:$C,CK$1,Data!$D:$D,CK$2) + SUMIFS(Data!$A:$A, Data!$J:$J,$A72,Data!$C:$C,CK$1,Data!$D:$D,CK$2)</f>
        <v>0</v>
      </c>
      <c r="CL72" s="5">
        <f>SUMIFS(Data!$A:$A, Data!$I:$I,$A72,Data!$C:$C,CL$1,Data!$D:$D,CL$2) + SUMIFS(Data!$A:$A, Data!$J:$J,$A72,Data!$C:$C,CL$1,Data!$D:$D,CL$2)</f>
        <v>0</v>
      </c>
      <c r="CM72" s="5">
        <f>SUMIFS(Data!$A:$A, Data!$I:$I,$A72,Data!$C:$C,CM$1,Data!$D:$D,CM$2) + SUMIFS(Data!$A:$A, Data!$J:$J,$A72,Data!$C:$C,CM$1,Data!$D:$D,CM$2)</f>
        <v>0</v>
      </c>
      <c r="CN72" s="5">
        <f>SUMIFS(Data!$A:$A, Data!$I:$I,$A72,Data!$C:$C,CN$1,Data!$D:$D,CN$2) + SUMIFS(Data!$A:$A, Data!$J:$J,$A72,Data!$C:$C,CN$1,Data!$D:$D,CN$2)</f>
        <v>0</v>
      </c>
      <c r="CO72" s="5">
        <f>SUMIFS(Data!$A:$A, Data!$I:$I,$A72,Data!$C:$C,CO$1,Data!$D:$D,CO$2) + SUMIFS(Data!$A:$A, Data!$J:$J,$A72,Data!$C:$C,CO$1,Data!$D:$D,CO$2)</f>
        <v>0</v>
      </c>
      <c r="CP72" s="5">
        <f>SUMIFS(Data!$A:$A, Data!$I:$I,$A72,Data!$C:$C,CP$1,Data!$D:$D,CP$2) + SUMIFS(Data!$A:$A, Data!$J:$J,$A72,Data!$C:$C,CP$1,Data!$D:$D,CP$2)</f>
        <v>0</v>
      </c>
      <c r="CQ72" s="5">
        <f>SUMIFS(Data!$A:$A, Data!$I:$I,$A72,Data!$C:$C,CQ$1,Data!$D:$D,CQ$2) + SUMIFS(Data!$A:$A, Data!$J:$J,$A72,Data!$C:$C,CQ$1,Data!$D:$D,CQ$2)</f>
        <v>0</v>
      </c>
      <c r="CR72" s="5">
        <f>SUMIFS(Data!$A:$A, Data!$I:$I,$A72,Data!$C:$C,CR$1,Data!$D:$D,CR$2) + SUMIFS(Data!$A:$A, Data!$J:$J,$A72,Data!$C:$C,CR$1,Data!$D:$D,CR$2)</f>
        <v>0</v>
      </c>
      <c r="CS72" s="5">
        <f>SUMIFS(Data!$A:$A, Data!$I:$I,$A72,Data!$C:$C,CS$1,Data!$D:$D,CS$2) + SUMIFS(Data!$A:$A, Data!$J:$J,$A72,Data!$C:$C,CS$1,Data!$D:$D,CS$2)</f>
        <v>0</v>
      </c>
      <c r="CT72" s="5">
        <f>SUMIFS(Data!$A:$A, Data!$I:$I,$A72,Data!$C:$C,CT$1,Data!$D:$D,CT$2) + SUMIFS(Data!$A:$A, Data!$J:$J,$A72,Data!$C:$C,CT$1,Data!$D:$D,CT$2)</f>
        <v>0</v>
      </c>
      <c r="CU72" s="5">
        <f>SUMIFS(Data!$A:$A, Data!$I:$I,$A72,Data!$C:$C,CU$1,Data!$D:$D,CU$2) + SUMIFS(Data!$A:$A, Data!$J:$J,$A72,Data!$C:$C,CU$1,Data!$D:$D,CU$2)</f>
        <v>0</v>
      </c>
      <c r="CV72" s="5">
        <f>SUMIFS(Data!$A:$A, Data!$I:$I,$A72,Data!$C:$C,CV$1,Data!$D:$D,CV$2) + SUMIFS(Data!$A:$A, Data!$J:$J,$A72,Data!$C:$C,CV$1,Data!$D:$D,CV$2)</f>
        <v>0</v>
      </c>
      <c r="CW72" s="5">
        <f t="shared" ref="CW72:CX72" si="71">SUMIF($B$2:$CV$2,CW$2, $B72:$CV72)</f>
        <v>1</v>
      </c>
      <c r="CX72" s="5">
        <f t="shared" si="71"/>
        <v>0</v>
      </c>
      <c r="CY72" s="5">
        <f t="shared" si="3"/>
        <v>1</v>
      </c>
    </row>
    <row r="73">
      <c r="A73" s="5" t="str">
        <f>Countries!A71</f>
        <v>POL</v>
      </c>
      <c r="B73" s="5">
        <f>SUMIFS(Data!$A:$A, Data!$I:$I,$A73,Data!$C:$C,B$1,Data!$D:$D,B$2) + SUMIFS(Data!$A:$A, Data!$J:$J,$A73,Data!$C:$C,B$1,Data!$D:$D,B$2)</f>
        <v>0</v>
      </c>
      <c r="C73" s="5">
        <f>SUMIFS(Data!$A:$A, Data!$I:$I,$A73,Data!$C:$C,C$1,Data!$D:$D,C$2) + SUMIFS(Data!$A:$A, Data!$J:$J,$A73,Data!$C:$C,C$1,Data!$D:$D,C$2)</f>
        <v>0</v>
      </c>
      <c r="D73" s="5">
        <f>SUMIFS(Data!$A:$A, Data!$I:$I,$A73,Data!$C:$C,D$1,Data!$D:$D,D$2) + SUMIFS(Data!$A:$A, Data!$J:$J,$A73,Data!$C:$C,D$1,Data!$D:$D,D$2)</f>
        <v>0</v>
      </c>
      <c r="E73" s="5">
        <f>SUMIFS(Data!$A:$A, Data!$I:$I,$A73,Data!$C:$C,E$1,Data!$D:$D,E$2) + SUMIFS(Data!$A:$A, Data!$J:$J,$A73,Data!$C:$C,E$1,Data!$D:$D,E$2)</f>
        <v>0</v>
      </c>
      <c r="F73" s="5">
        <f>SUMIFS(Data!$A:$A, Data!$I:$I,$A73,Data!$C:$C,F$1,Data!$D:$D,F$2) + SUMIFS(Data!$A:$A, Data!$J:$J,$A73,Data!$C:$C,F$1,Data!$D:$D,F$2)</f>
        <v>0</v>
      </c>
      <c r="G73" s="5">
        <f>SUMIFS(Data!$A:$A, Data!$I:$I,$A73,Data!$C:$C,G$1,Data!$D:$D,G$2) + SUMIFS(Data!$A:$A, Data!$J:$J,$A73,Data!$C:$C,G$1,Data!$D:$D,G$2)</f>
        <v>0</v>
      </c>
      <c r="H73" s="5">
        <f>SUMIFS(Data!$A:$A, Data!$I:$I,$A73,Data!$C:$C,H$1,Data!$D:$D,H$2) + SUMIFS(Data!$A:$A, Data!$J:$J,$A73,Data!$C:$C,H$1,Data!$D:$D,H$2)</f>
        <v>0</v>
      </c>
      <c r="I73" s="5">
        <f>SUMIFS(Data!$A:$A, Data!$I:$I,$A73,Data!$C:$C,I$1,Data!$D:$D,I$2) + SUMIFS(Data!$A:$A, Data!$J:$J,$A73,Data!$C:$C,I$1,Data!$D:$D,I$2)</f>
        <v>0</v>
      </c>
      <c r="J73" s="5">
        <f>SUMIFS(Data!$A:$A, Data!$I:$I,$A73,Data!$C:$C,J$1,Data!$D:$D,J$2) + SUMIFS(Data!$A:$A, Data!$J:$J,$A73,Data!$C:$C,J$1,Data!$D:$D,J$2)</f>
        <v>2</v>
      </c>
      <c r="K73" s="5">
        <f>SUMIFS(Data!$A:$A, Data!$I:$I,$A73,Data!$C:$C,K$1,Data!$D:$D,K$2) + SUMIFS(Data!$A:$A, Data!$J:$J,$A73,Data!$C:$C,K$1,Data!$D:$D,K$2)</f>
        <v>0</v>
      </c>
      <c r="L73" s="5">
        <f>SUMIFS(Data!$A:$A, Data!$I:$I,$A73,Data!$C:$C,L$1,Data!$D:$D,L$2) + SUMIFS(Data!$A:$A, Data!$J:$J,$A73,Data!$C:$C,L$1,Data!$D:$D,L$2)</f>
        <v>1</v>
      </c>
      <c r="M73" s="5">
        <f>SUMIFS(Data!$A:$A, Data!$I:$I,$A73,Data!$C:$C,M$1,Data!$D:$D,M$2) + SUMIFS(Data!$A:$A, Data!$J:$J,$A73,Data!$C:$C,M$1,Data!$D:$D,M$2)</f>
        <v>0</v>
      </c>
      <c r="N73" s="5">
        <f>SUMIFS(Data!$A:$A, Data!$I:$I,$A73,Data!$C:$C,N$1,Data!$D:$D,N$2) + SUMIFS(Data!$A:$A, Data!$J:$J,$A73,Data!$C:$C,N$1,Data!$D:$D,N$2)</f>
        <v>0</v>
      </c>
      <c r="O73" s="5">
        <f>SUMIFS(Data!$A:$A, Data!$I:$I,$A73,Data!$C:$C,O$1,Data!$D:$D,O$2) + SUMIFS(Data!$A:$A, Data!$J:$J,$A73,Data!$C:$C,O$1,Data!$D:$D,O$2)</f>
        <v>0</v>
      </c>
      <c r="P73" s="5">
        <f>SUMIFS(Data!$A:$A, Data!$I:$I,$A73,Data!$C:$C,P$1,Data!$D:$D,P$2) + SUMIFS(Data!$A:$A, Data!$J:$J,$A73,Data!$C:$C,P$1,Data!$D:$D,P$2)</f>
        <v>0</v>
      </c>
      <c r="Q73" s="5">
        <f>SUMIFS(Data!$A:$A, Data!$I:$I,$A73,Data!$C:$C,Q$1,Data!$D:$D,Q$2) + SUMIFS(Data!$A:$A, Data!$J:$J,$A73,Data!$C:$C,Q$1,Data!$D:$D,Q$2)</f>
        <v>0</v>
      </c>
      <c r="R73" s="5">
        <f>SUMIFS(Data!$A:$A, Data!$I:$I,$A73,Data!$C:$C,R$1,Data!$D:$D,R$2) + SUMIFS(Data!$A:$A, Data!$J:$J,$A73,Data!$C:$C,R$1,Data!$D:$D,R$2)</f>
        <v>0</v>
      </c>
      <c r="S73" s="5">
        <f>SUMIFS(Data!$A:$A, Data!$I:$I,$A73,Data!$C:$C,S$1,Data!$D:$D,S$2) + SUMIFS(Data!$A:$A, Data!$J:$J,$A73,Data!$C:$C,S$1,Data!$D:$D,S$2)</f>
        <v>0</v>
      </c>
      <c r="T73" s="5">
        <f>SUMIFS(Data!$A:$A, Data!$I:$I,$A73,Data!$C:$C,T$1,Data!$D:$D,T$2) + SUMIFS(Data!$A:$A, Data!$J:$J,$A73,Data!$C:$C,T$1,Data!$D:$D,T$2)</f>
        <v>0</v>
      </c>
      <c r="U73" s="5">
        <f>SUMIFS(Data!$A:$A, Data!$I:$I,$A73,Data!$C:$C,U$1,Data!$D:$D,U$2) + SUMIFS(Data!$A:$A, Data!$J:$J,$A73,Data!$C:$C,U$1,Data!$D:$D,U$2)</f>
        <v>0</v>
      </c>
      <c r="V73" s="5">
        <f>SUMIFS(Data!$A:$A, Data!$I:$I,$A73,Data!$C:$C,V$1,Data!$D:$D,V$2) + SUMIFS(Data!$A:$A, Data!$J:$J,$A73,Data!$C:$C,V$1,Data!$D:$D,V$2)</f>
        <v>0</v>
      </c>
      <c r="W73" s="5">
        <f>SUMIFS(Data!$A:$A, Data!$I:$I,$A73,Data!$C:$C,W$1,Data!$D:$D,W$2) + SUMIFS(Data!$A:$A, Data!$J:$J,$A73,Data!$C:$C,W$1,Data!$D:$D,W$2)</f>
        <v>0</v>
      </c>
      <c r="X73" s="5">
        <f>SUMIFS(Data!$A:$A, Data!$I:$I,$A73,Data!$C:$C,X$1,Data!$D:$D,X$2) + SUMIFS(Data!$A:$A, Data!$J:$J,$A73,Data!$C:$C,X$1,Data!$D:$D,X$2)</f>
        <v>0</v>
      </c>
      <c r="Y73" s="5">
        <f>SUMIFS(Data!$A:$A, Data!$I:$I,$A73,Data!$C:$C,Y$1,Data!$D:$D,Y$2) + SUMIFS(Data!$A:$A, Data!$J:$J,$A73,Data!$C:$C,Y$1,Data!$D:$D,Y$2)</f>
        <v>0</v>
      </c>
      <c r="Z73" s="5">
        <f>SUMIFS(Data!$A:$A, Data!$I:$I,$A73,Data!$C:$C,Z$1,Data!$D:$D,Z$2) + SUMIFS(Data!$A:$A, Data!$J:$J,$A73,Data!$C:$C,Z$1,Data!$D:$D,Z$2)</f>
        <v>0</v>
      </c>
      <c r="AA73" s="5">
        <f>SUMIFS(Data!$A:$A, Data!$I:$I,$A73,Data!$C:$C,AA$1,Data!$D:$D,AA$2) + SUMIFS(Data!$A:$A, Data!$J:$J,$A73,Data!$C:$C,AA$1,Data!$D:$D,AA$2)</f>
        <v>4</v>
      </c>
      <c r="AB73" s="5">
        <f>SUMIFS(Data!$A:$A, Data!$I:$I,$A73,Data!$C:$C,AB$1,Data!$D:$D,AB$2) + SUMIFS(Data!$A:$A, Data!$J:$J,$A73,Data!$C:$C,AB$1,Data!$D:$D,AB$2)</f>
        <v>0</v>
      </c>
      <c r="AC73" s="5">
        <f>SUMIFS(Data!$A:$A, Data!$I:$I,$A73,Data!$C:$C,AC$1,Data!$D:$D,AC$2) + SUMIFS(Data!$A:$A, Data!$J:$J,$A73,Data!$C:$C,AC$1,Data!$D:$D,AC$2)</f>
        <v>0</v>
      </c>
      <c r="AD73" s="5">
        <f>SUMIFS(Data!$A:$A, Data!$I:$I,$A73,Data!$C:$C,AD$1,Data!$D:$D,AD$2) + SUMIFS(Data!$A:$A, Data!$J:$J,$A73,Data!$C:$C,AD$1,Data!$D:$D,AD$2)</f>
        <v>0</v>
      </c>
      <c r="AE73" s="5">
        <f>SUMIFS(Data!$A:$A, Data!$I:$I,$A73,Data!$C:$C,AE$1,Data!$D:$D,AE$2) + SUMIFS(Data!$A:$A, Data!$J:$J,$A73,Data!$C:$C,AE$1,Data!$D:$D,AE$2)</f>
        <v>0</v>
      </c>
      <c r="AF73" s="5">
        <f>SUMIFS(Data!$A:$A, Data!$I:$I,$A73,Data!$C:$C,AF$1,Data!$D:$D,AF$2) + SUMIFS(Data!$A:$A, Data!$J:$J,$A73,Data!$C:$C,AF$1,Data!$D:$D,AF$2)</f>
        <v>0</v>
      </c>
      <c r="AG73" s="5">
        <f>SUMIFS(Data!$A:$A, Data!$I:$I,$A73,Data!$C:$C,AG$1,Data!$D:$D,AG$2) + SUMIFS(Data!$A:$A, Data!$J:$J,$A73,Data!$C:$C,AG$1,Data!$D:$D,AG$2)</f>
        <v>0</v>
      </c>
      <c r="AH73" s="5">
        <f>SUMIFS(Data!$A:$A, Data!$I:$I,$A73,Data!$C:$C,AH$1,Data!$D:$D,AH$2) + SUMIFS(Data!$A:$A, Data!$J:$J,$A73,Data!$C:$C,AH$1,Data!$D:$D,AH$2)</f>
        <v>0</v>
      </c>
      <c r="AI73" s="5">
        <f>SUMIFS(Data!$A:$A, Data!$I:$I,$A73,Data!$C:$C,AI$1,Data!$D:$D,AI$2) + SUMIFS(Data!$A:$A, Data!$J:$J,$A73,Data!$C:$C,AI$1,Data!$D:$D,AI$2)</f>
        <v>0</v>
      </c>
      <c r="AJ73" s="5">
        <f>SUMIFS(Data!$A:$A, Data!$I:$I,$A73,Data!$C:$C,AJ$1,Data!$D:$D,AJ$2) + SUMIFS(Data!$A:$A, Data!$J:$J,$A73,Data!$C:$C,AJ$1,Data!$D:$D,AJ$2)</f>
        <v>0</v>
      </c>
      <c r="AK73" s="5">
        <f>SUMIFS(Data!$A:$A, Data!$I:$I,$A73,Data!$C:$C,AK$1,Data!$D:$D,AK$2) + SUMIFS(Data!$A:$A, Data!$J:$J,$A73,Data!$C:$C,AK$1,Data!$D:$D,AK$2)</f>
        <v>0</v>
      </c>
      <c r="AL73" s="5">
        <f>SUMIFS(Data!$A:$A, Data!$I:$I,$A73,Data!$C:$C,AL$1,Data!$D:$D,AL$2) + SUMIFS(Data!$A:$A, Data!$J:$J,$A73,Data!$C:$C,AL$1,Data!$D:$D,AL$2)</f>
        <v>0</v>
      </c>
      <c r="AM73" s="5">
        <f>SUMIFS(Data!$A:$A, Data!$I:$I,$A73,Data!$C:$C,AM$1,Data!$D:$D,AM$2) + SUMIFS(Data!$A:$A, Data!$J:$J,$A73,Data!$C:$C,AM$1,Data!$D:$D,AM$2)</f>
        <v>0</v>
      </c>
      <c r="AN73" s="5">
        <f>SUMIFS(Data!$A:$A, Data!$I:$I,$A73,Data!$C:$C,AN$1,Data!$D:$D,AN$2) + SUMIFS(Data!$A:$A, Data!$J:$J,$A73,Data!$C:$C,AN$1,Data!$D:$D,AN$2)</f>
        <v>0</v>
      </c>
      <c r="AO73" s="5">
        <f>SUMIFS(Data!$A:$A, Data!$I:$I,$A73,Data!$C:$C,AO$1,Data!$D:$D,AO$2) + SUMIFS(Data!$A:$A, Data!$J:$J,$A73,Data!$C:$C,AO$1,Data!$D:$D,AO$2)</f>
        <v>0</v>
      </c>
      <c r="AP73" s="5">
        <f>SUMIFS(Data!$A:$A, Data!$I:$I,$A73,Data!$C:$C,AP$1,Data!$D:$D,AP$2) + SUMIFS(Data!$A:$A, Data!$J:$J,$A73,Data!$C:$C,AP$1,Data!$D:$D,AP$2)</f>
        <v>0</v>
      </c>
      <c r="AQ73" s="5">
        <f>SUMIFS(Data!$A:$A, Data!$I:$I,$A73,Data!$C:$C,AQ$1,Data!$D:$D,AQ$2) + SUMIFS(Data!$A:$A, Data!$J:$J,$A73,Data!$C:$C,AQ$1,Data!$D:$D,AQ$2)</f>
        <v>0</v>
      </c>
      <c r="AR73" s="5">
        <f>SUMIFS(Data!$A:$A, Data!$I:$I,$A73,Data!$C:$C,AR$1,Data!$D:$D,AR$2) + SUMIFS(Data!$A:$A, Data!$J:$J,$A73,Data!$C:$C,AR$1,Data!$D:$D,AR$2)</f>
        <v>0</v>
      </c>
      <c r="AS73" s="5">
        <f>SUMIFS(Data!$A:$A, Data!$I:$I,$A73,Data!$C:$C,AS$1,Data!$D:$D,AS$2) + SUMIFS(Data!$A:$A, Data!$J:$J,$A73,Data!$C:$C,AS$1,Data!$D:$D,AS$2)</f>
        <v>0</v>
      </c>
      <c r="AT73" s="5">
        <f>SUMIFS(Data!$A:$A, Data!$I:$I,$A73,Data!$C:$C,AT$1,Data!$D:$D,AT$2) + SUMIFS(Data!$A:$A, Data!$J:$J,$A73,Data!$C:$C,AT$1,Data!$D:$D,AT$2)</f>
        <v>0</v>
      </c>
      <c r="AU73" s="5">
        <f>SUMIFS(Data!$A:$A, Data!$I:$I,$A73,Data!$C:$C,AU$1,Data!$D:$D,AU$2) + SUMIFS(Data!$A:$A, Data!$J:$J,$A73,Data!$C:$C,AU$1,Data!$D:$D,AU$2)</f>
        <v>0</v>
      </c>
      <c r="AV73" s="5">
        <f>SUMIFS(Data!$A:$A, Data!$I:$I,$A73,Data!$C:$C,AV$1,Data!$D:$D,AV$2) + SUMIFS(Data!$A:$A, Data!$J:$J,$A73,Data!$C:$C,AV$1,Data!$D:$D,AV$2)</f>
        <v>0</v>
      </c>
      <c r="AW73" s="5">
        <f>SUMIFS(Data!$A:$A, Data!$I:$I,$A73,Data!$C:$C,AW$1,Data!$D:$D,AW$2) + SUMIFS(Data!$A:$A, Data!$J:$J,$A73,Data!$C:$C,AW$1,Data!$D:$D,AW$2)</f>
        <v>0</v>
      </c>
      <c r="AX73" s="5">
        <f>SUMIFS(Data!$A:$A, Data!$I:$I,$A73,Data!$C:$C,AX$1,Data!$D:$D,AX$2) + SUMIFS(Data!$A:$A, Data!$J:$J,$A73,Data!$C:$C,AX$1,Data!$D:$D,AX$2)</f>
        <v>0</v>
      </c>
      <c r="AY73" s="5">
        <f>SUMIFS(Data!$A:$A, Data!$I:$I,$A73,Data!$C:$C,AY$1,Data!$D:$D,AY$2) + SUMIFS(Data!$A:$A, Data!$J:$J,$A73,Data!$C:$C,AY$1,Data!$D:$D,AY$2)</f>
        <v>0</v>
      </c>
      <c r="AZ73" s="5">
        <f>SUMIFS(Data!$A:$A, Data!$I:$I,$A73,Data!$C:$C,AZ$1,Data!$D:$D,AZ$2) + SUMIFS(Data!$A:$A, Data!$J:$J,$A73,Data!$C:$C,AZ$1,Data!$D:$D,AZ$2)</f>
        <v>0</v>
      </c>
      <c r="BA73" s="5">
        <f>SUMIFS(Data!$A:$A, Data!$I:$I,$A73,Data!$C:$C,BA$1,Data!$D:$D,BA$2) + SUMIFS(Data!$A:$A, Data!$J:$J,$A73,Data!$C:$C,BA$1,Data!$D:$D,BA$2)</f>
        <v>0</v>
      </c>
      <c r="BB73" s="5">
        <f>SUMIFS(Data!$A:$A, Data!$I:$I,$A73,Data!$C:$C,BB$1,Data!$D:$D,BB$2) + SUMIFS(Data!$A:$A, Data!$J:$J,$A73,Data!$C:$C,BB$1,Data!$D:$D,BB$2)</f>
        <v>0</v>
      </c>
      <c r="BC73" s="5">
        <f>SUMIFS(Data!$A:$A, Data!$I:$I,$A73,Data!$C:$C,BC$1,Data!$D:$D,BC$2) + SUMIFS(Data!$A:$A, Data!$J:$J,$A73,Data!$C:$C,BC$1,Data!$D:$D,BC$2)</f>
        <v>0</v>
      </c>
      <c r="BD73" s="5">
        <f>SUMIFS(Data!$A:$A, Data!$I:$I,$A73,Data!$C:$C,BD$1,Data!$D:$D,BD$2) + SUMIFS(Data!$A:$A, Data!$J:$J,$A73,Data!$C:$C,BD$1,Data!$D:$D,BD$2)</f>
        <v>0</v>
      </c>
      <c r="BE73" s="5">
        <f>SUMIFS(Data!$A:$A, Data!$I:$I,$A73,Data!$C:$C,BE$1,Data!$D:$D,BE$2) + SUMIFS(Data!$A:$A, Data!$J:$J,$A73,Data!$C:$C,BE$1,Data!$D:$D,BE$2)</f>
        <v>0</v>
      </c>
      <c r="BF73" s="5">
        <f>SUMIFS(Data!$A:$A, Data!$I:$I,$A73,Data!$C:$C,BF$1,Data!$D:$D,BF$2) + SUMIFS(Data!$A:$A, Data!$J:$J,$A73,Data!$C:$C,BF$1,Data!$D:$D,BF$2)</f>
        <v>0</v>
      </c>
      <c r="BG73" s="5">
        <f>SUMIFS(Data!$A:$A, Data!$I:$I,$A73,Data!$C:$C,BG$1,Data!$D:$D,BG$2) + SUMIFS(Data!$A:$A, Data!$J:$J,$A73,Data!$C:$C,BG$1,Data!$D:$D,BG$2)</f>
        <v>0</v>
      </c>
      <c r="BH73" s="5">
        <f>SUMIFS(Data!$A:$A, Data!$I:$I,$A73,Data!$C:$C,BH$1,Data!$D:$D,BH$2) + SUMIFS(Data!$A:$A, Data!$J:$J,$A73,Data!$C:$C,BH$1,Data!$D:$D,BH$2)</f>
        <v>0</v>
      </c>
      <c r="BI73" s="5">
        <f>SUMIFS(Data!$A:$A, Data!$I:$I,$A73,Data!$C:$C,BI$1,Data!$D:$D,BI$2) + SUMIFS(Data!$A:$A, Data!$J:$J,$A73,Data!$C:$C,BI$1,Data!$D:$D,BI$2)</f>
        <v>0</v>
      </c>
      <c r="BJ73" s="5">
        <f>SUMIFS(Data!$A:$A, Data!$I:$I,$A73,Data!$C:$C,BJ$1,Data!$D:$D,BJ$2) + SUMIFS(Data!$A:$A, Data!$J:$J,$A73,Data!$C:$C,BJ$1,Data!$D:$D,BJ$2)</f>
        <v>0</v>
      </c>
      <c r="BK73" s="5">
        <f>SUMIFS(Data!$A:$A, Data!$I:$I,$A73,Data!$C:$C,BK$1,Data!$D:$D,BK$2) + SUMIFS(Data!$A:$A, Data!$J:$J,$A73,Data!$C:$C,BK$1,Data!$D:$D,BK$2)</f>
        <v>0</v>
      </c>
      <c r="BL73" s="5">
        <f>SUMIFS(Data!$A:$A, Data!$I:$I,$A73,Data!$C:$C,BL$1,Data!$D:$D,BL$2) + SUMIFS(Data!$A:$A, Data!$J:$J,$A73,Data!$C:$C,BL$1,Data!$D:$D,BL$2)</f>
        <v>0</v>
      </c>
      <c r="BM73" s="5">
        <f>SUMIFS(Data!$A:$A, Data!$I:$I,$A73,Data!$C:$C,BM$1,Data!$D:$D,BM$2) + SUMIFS(Data!$A:$A, Data!$J:$J,$A73,Data!$C:$C,BM$1,Data!$D:$D,BM$2)</f>
        <v>0</v>
      </c>
      <c r="BN73" s="5">
        <f>SUMIFS(Data!$A:$A, Data!$I:$I,$A73,Data!$C:$C,BN$1,Data!$D:$D,BN$2) + SUMIFS(Data!$A:$A, Data!$J:$J,$A73,Data!$C:$C,BN$1,Data!$D:$D,BN$2)</f>
        <v>0</v>
      </c>
      <c r="BO73" s="5">
        <f>SUMIFS(Data!$A:$A, Data!$I:$I,$A73,Data!$C:$C,BO$1,Data!$D:$D,BO$2) + SUMIFS(Data!$A:$A, Data!$J:$J,$A73,Data!$C:$C,BO$1,Data!$D:$D,BO$2)</f>
        <v>0</v>
      </c>
      <c r="BP73" s="5">
        <f>SUMIFS(Data!$A:$A, Data!$I:$I,$A73,Data!$C:$C,BP$1,Data!$D:$D,BP$2) + SUMIFS(Data!$A:$A, Data!$J:$J,$A73,Data!$C:$C,BP$1,Data!$D:$D,BP$2)</f>
        <v>0</v>
      </c>
      <c r="BQ73" s="5">
        <f>SUMIFS(Data!$A:$A, Data!$I:$I,$A73,Data!$C:$C,BQ$1,Data!$D:$D,BQ$2) + SUMIFS(Data!$A:$A, Data!$J:$J,$A73,Data!$C:$C,BQ$1,Data!$D:$D,BQ$2)</f>
        <v>0</v>
      </c>
      <c r="BR73" s="5">
        <f>SUMIFS(Data!$A:$A, Data!$I:$I,$A73,Data!$C:$C,BR$1,Data!$D:$D,BR$2) + SUMIFS(Data!$A:$A, Data!$J:$J,$A73,Data!$C:$C,BR$1,Data!$D:$D,BR$2)</f>
        <v>0</v>
      </c>
      <c r="BS73" s="5">
        <f>SUMIFS(Data!$A:$A, Data!$I:$I,$A73,Data!$C:$C,BS$1,Data!$D:$D,BS$2) + SUMIFS(Data!$A:$A, Data!$J:$J,$A73,Data!$C:$C,BS$1,Data!$D:$D,BS$2)</f>
        <v>0</v>
      </c>
      <c r="BT73" s="5">
        <f>SUMIFS(Data!$A:$A, Data!$I:$I,$A73,Data!$C:$C,BT$1,Data!$D:$D,BT$2) + SUMIFS(Data!$A:$A, Data!$J:$J,$A73,Data!$C:$C,BT$1,Data!$D:$D,BT$2)</f>
        <v>0</v>
      </c>
      <c r="BU73" s="5">
        <f>SUMIFS(Data!$A:$A, Data!$I:$I,$A73,Data!$C:$C,BU$1,Data!$D:$D,BU$2) + SUMIFS(Data!$A:$A, Data!$J:$J,$A73,Data!$C:$C,BU$1,Data!$D:$D,BU$2)</f>
        <v>0</v>
      </c>
      <c r="BV73" s="5">
        <f>SUMIFS(Data!$A:$A, Data!$I:$I,$A73,Data!$C:$C,BV$1,Data!$D:$D,BV$2) + SUMIFS(Data!$A:$A, Data!$J:$J,$A73,Data!$C:$C,BV$1,Data!$D:$D,BV$2)</f>
        <v>0</v>
      </c>
      <c r="BW73" s="5">
        <f>SUMIFS(Data!$A:$A, Data!$I:$I,$A73,Data!$C:$C,BW$1,Data!$D:$D,BW$2) + SUMIFS(Data!$A:$A, Data!$J:$J,$A73,Data!$C:$C,BW$1,Data!$D:$D,BW$2)</f>
        <v>0</v>
      </c>
      <c r="BX73" s="5">
        <f>SUMIFS(Data!$A:$A, Data!$I:$I,$A73,Data!$C:$C,BX$1,Data!$D:$D,BX$2) + SUMIFS(Data!$A:$A, Data!$J:$J,$A73,Data!$C:$C,BX$1,Data!$D:$D,BX$2)</f>
        <v>0</v>
      </c>
      <c r="BY73" s="5">
        <f>SUMIFS(Data!$A:$A, Data!$I:$I,$A73,Data!$C:$C,BY$1,Data!$D:$D,BY$2) + SUMIFS(Data!$A:$A, Data!$J:$J,$A73,Data!$C:$C,BY$1,Data!$D:$D,BY$2)</f>
        <v>0</v>
      </c>
      <c r="BZ73" s="5">
        <f>SUMIFS(Data!$A:$A, Data!$I:$I,$A73,Data!$C:$C,BZ$1,Data!$D:$D,BZ$2) + SUMIFS(Data!$A:$A, Data!$J:$J,$A73,Data!$C:$C,BZ$1,Data!$D:$D,BZ$2)</f>
        <v>0</v>
      </c>
      <c r="CA73" s="5">
        <f>SUMIFS(Data!$A:$A, Data!$I:$I,$A73,Data!$C:$C,CA$1,Data!$D:$D,CA$2) + SUMIFS(Data!$A:$A, Data!$J:$J,$A73,Data!$C:$C,CA$1,Data!$D:$D,CA$2)</f>
        <v>0</v>
      </c>
      <c r="CB73" s="5">
        <f>SUMIFS(Data!$A:$A, Data!$I:$I,$A73,Data!$C:$C,CB$1,Data!$D:$D,CB$2) + SUMIFS(Data!$A:$A, Data!$J:$J,$A73,Data!$C:$C,CB$1,Data!$D:$D,CB$2)</f>
        <v>0</v>
      </c>
      <c r="CC73" s="5">
        <f>SUMIFS(Data!$A:$A, Data!$I:$I,$A73,Data!$C:$C,CC$1,Data!$D:$D,CC$2) + SUMIFS(Data!$A:$A, Data!$J:$J,$A73,Data!$C:$C,CC$1,Data!$D:$D,CC$2)</f>
        <v>0</v>
      </c>
      <c r="CD73" s="5">
        <f>SUMIFS(Data!$A:$A, Data!$I:$I,$A73,Data!$C:$C,CD$1,Data!$D:$D,CD$2) + SUMIFS(Data!$A:$A, Data!$J:$J,$A73,Data!$C:$C,CD$1,Data!$D:$D,CD$2)</f>
        <v>0</v>
      </c>
      <c r="CE73" s="5">
        <f>SUMIFS(Data!$A:$A, Data!$I:$I,$A73,Data!$C:$C,CE$1,Data!$D:$D,CE$2) + SUMIFS(Data!$A:$A, Data!$J:$J,$A73,Data!$C:$C,CE$1,Data!$D:$D,CE$2)</f>
        <v>0</v>
      </c>
      <c r="CF73" s="5">
        <f>SUMIFS(Data!$A:$A, Data!$I:$I,$A73,Data!$C:$C,CF$1,Data!$D:$D,CF$2) + SUMIFS(Data!$A:$A, Data!$J:$J,$A73,Data!$C:$C,CF$1,Data!$D:$D,CF$2)</f>
        <v>0</v>
      </c>
      <c r="CG73" s="5">
        <f>SUMIFS(Data!$A:$A, Data!$I:$I,$A73,Data!$C:$C,CG$1,Data!$D:$D,CG$2) + SUMIFS(Data!$A:$A, Data!$J:$J,$A73,Data!$C:$C,CG$1,Data!$D:$D,CG$2)</f>
        <v>0</v>
      </c>
      <c r="CH73" s="5">
        <f>SUMIFS(Data!$A:$A, Data!$I:$I,$A73,Data!$C:$C,CH$1,Data!$D:$D,CH$2) + SUMIFS(Data!$A:$A, Data!$J:$J,$A73,Data!$C:$C,CH$1,Data!$D:$D,CH$2)</f>
        <v>0</v>
      </c>
      <c r="CI73" s="5">
        <f>SUMIFS(Data!$A:$A, Data!$I:$I,$A73,Data!$C:$C,CI$1,Data!$D:$D,CI$2) + SUMIFS(Data!$A:$A, Data!$J:$J,$A73,Data!$C:$C,CI$1,Data!$D:$D,CI$2)</f>
        <v>0</v>
      </c>
      <c r="CJ73" s="5">
        <f>SUMIFS(Data!$A:$A, Data!$I:$I,$A73,Data!$C:$C,CJ$1,Data!$D:$D,CJ$2) + SUMIFS(Data!$A:$A, Data!$J:$J,$A73,Data!$C:$C,CJ$1,Data!$D:$D,CJ$2)</f>
        <v>0</v>
      </c>
      <c r="CK73" s="5">
        <f>SUMIFS(Data!$A:$A, Data!$I:$I,$A73,Data!$C:$C,CK$1,Data!$D:$D,CK$2) + SUMIFS(Data!$A:$A, Data!$J:$J,$A73,Data!$C:$C,CK$1,Data!$D:$D,CK$2)</f>
        <v>0</v>
      </c>
      <c r="CL73" s="5">
        <f>SUMIFS(Data!$A:$A, Data!$I:$I,$A73,Data!$C:$C,CL$1,Data!$D:$D,CL$2) + SUMIFS(Data!$A:$A, Data!$J:$J,$A73,Data!$C:$C,CL$1,Data!$D:$D,CL$2)</f>
        <v>0</v>
      </c>
      <c r="CM73" s="5">
        <f>SUMIFS(Data!$A:$A, Data!$I:$I,$A73,Data!$C:$C,CM$1,Data!$D:$D,CM$2) + SUMIFS(Data!$A:$A, Data!$J:$J,$A73,Data!$C:$C,CM$1,Data!$D:$D,CM$2)</f>
        <v>0</v>
      </c>
      <c r="CN73" s="5">
        <f>SUMIFS(Data!$A:$A, Data!$I:$I,$A73,Data!$C:$C,CN$1,Data!$D:$D,CN$2) + SUMIFS(Data!$A:$A, Data!$J:$J,$A73,Data!$C:$C,CN$1,Data!$D:$D,CN$2)</f>
        <v>0</v>
      </c>
      <c r="CO73" s="5">
        <f>SUMIFS(Data!$A:$A, Data!$I:$I,$A73,Data!$C:$C,CO$1,Data!$D:$D,CO$2) + SUMIFS(Data!$A:$A, Data!$J:$J,$A73,Data!$C:$C,CO$1,Data!$D:$D,CO$2)</f>
        <v>0</v>
      </c>
      <c r="CP73" s="5">
        <f>SUMIFS(Data!$A:$A, Data!$I:$I,$A73,Data!$C:$C,CP$1,Data!$D:$D,CP$2) + SUMIFS(Data!$A:$A, Data!$J:$J,$A73,Data!$C:$C,CP$1,Data!$D:$D,CP$2)</f>
        <v>0</v>
      </c>
      <c r="CQ73" s="5">
        <f>SUMIFS(Data!$A:$A, Data!$I:$I,$A73,Data!$C:$C,CQ$1,Data!$D:$D,CQ$2) + SUMIFS(Data!$A:$A, Data!$J:$J,$A73,Data!$C:$C,CQ$1,Data!$D:$D,CQ$2)</f>
        <v>0</v>
      </c>
      <c r="CR73" s="5">
        <f>SUMIFS(Data!$A:$A, Data!$I:$I,$A73,Data!$C:$C,CR$1,Data!$D:$D,CR$2) + SUMIFS(Data!$A:$A, Data!$J:$J,$A73,Data!$C:$C,CR$1,Data!$D:$D,CR$2)</f>
        <v>0</v>
      </c>
      <c r="CS73" s="5">
        <f>SUMIFS(Data!$A:$A, Data!$I:$I,$A73,Data!$C:$C,CS$1,Data!$D:$D,CS$2) + SUMIFS(Data!$A:$A, Data!$J:$J,$A73,Data!$C:$C,CS$1,Data!$D:$D,CS$2)</f>
        <v>0</v>
      </c>
      <c r="CT73" s="5">
        <f>SUMIFS(Data!$A:$A, Data!$I:$I,$A73,Data!$C:$C,CT$1,Data!$D:$D,CT$2) + SUMIFS(Data!$A:$A, Data!$J:$J,$A73,Data!$C:$C,CT$1,Data!$D:$D,CT$2)</f>
        <v>0</v>
      </c>
      <c r="CU73" s="5">
        <f>SUMIFS(Data!$A:$A, Data!$I:$I,$A73,Data!$C:$C,CU$1,Data!$D:$D,CU$2) + SUMIFS(Data!$A:$A, Data!$J:$J,$A73,Data!$C:$C,CU$1,Data!$D:$D,CU$2)</f>
        <v>1</v>
      </c>
      <c r="CV73" s="5">
        <f>SUMIFS(Data!$A:$A, Data!$I:$I,$A73,Data!$C:$C,CV$1,Data!$D:$D,CV$2) + SUMIFS(Data!$A:$A, Data!$J:$J,$A73,Data!$C:$C,CV$1,Data!$D:$D,CV$2)</f>
        <v>0</v>
      </c>
      <c r="CW73" s="5">
        <f t="shared" ref="CW73:CX73" si="72">SUMIF($B$2:$CV$2,CW$2, $B73:$CV73)</f>
        <v>3</v>
      </c>
      <c r="CX73" s="5">
        <f t="shared" si="72"/>
        <v>5</v>
      </c>
      <c r="CY73" s="5">
        <f t="shared" si="3"/>
        <v>8</v>
      </c>
    </row>
    <row r="74">
      <c r="A74" s="5" t="str">
        <f>Countries!A72</f>
        <v>POR</v>
      </c>
      <c r="B74" s="5">
        <f>SUMIFS(Data!$A:$A, Data!$I:$I,$A74,Data!$C:$C,B$1,Data!$D:$D,B$2) + SUMIFS(Data!$A:$A, Data!$J:$J,$A74,Data!$C:$C,B$1,Data!$D:$D,B$2)</f>
        <v>0</v>
      </c>
      <c r="C74" s="5">
        <f>SUMIFS(Data!$A:$A, Data!$I:$I,$A74,Data!$C:$C,C$1,Data!$D:$D,C$2) + SUMIFS(Data!$A:$A, Data!$J:$J,$A74,Data!$C:$C,C$1,Data!$D:$D,C$2)</f>
        <v>0</v>
      </c>
      <c r="D74" s="5">
        <f>SUMIFS(Data!$A:$A, Data!$I:$I,$A74,Data!$C:$C,D$1,Data!$D:$D,D$2) + SUMIFS(Data!$A:$A, Data!$J:$J,$A74,Data!$C:$C,D$1,Data!$D:$D,D$2)</f>
        <v>0</v>
      </c>
      <c r="E74" s="5">
        <f>SUMIFS(Data!$A:$A, Data!$I:$I,$A74,Data!$C:$C,E$1,Data!$D:$D,E$2) + SUMIFS(Data!$A:$A, Data!$J:$J,$A74,Data!$C:$C,E$1,Data!$D:$D,E$2)</f>
        <v>0</v>
      </c>
      <c r="F74" s="5">
        <f>SUMIFS(Data!$A:$A, Data!$I:$I,$A74,Data!$C:$C,F$1,Data!$D:$D,F$2) + SUMIFS(Data!$A:$A, Data!$J:$J,$A74,Data!$C:$C,F$1,Data!$D:$D,F$2)</f>
        <v>0</v>
      </c>
      <c r="G74" s="5">
        <f>SUMIFS(Data!$A:$A, Data!$I:$I,$A74,Data!$C:$C,G$1,Data!$D:$D,G$2) + SUMIFS(Data!$A:$A, Data!$J:$J,$A74,Data!$C:$C,G$1,Data!$D:$D,G$2)</f>
        <v>0</v>
      </c>
      <c r="H74" s="5">
        <f>SUMIFS(Data!$A:$A, Data!$I:$I,$A74,Data!$C:$C,H$1,Data!$D:$D,H$2) + SUMIFS(Data!$A:$A, Data!$J:$J,$A74,Data!$C:$C,H$1,Data!$D:$D,H$2)</f>
        <v>0</v>
      </c>
      <c r="I74" s="5">
        <f>SUMIFS(Data!$A:$A, Data!$I:$I,$A74,Data!$C:$C,I$1,Data!$D:$D,I$2) + SUMIFS(Data!$A:$A, Data!$J:$J,$A74,Data!$C:$C,I$1,Data!$D:$D,I$2)</f>
        <v>0</v>
      </c>
      <c r="J74" s="5">
        <f>SUMIFS(Data!$A:$A, Data!$I:$I,$A74,Data!$C:$C,J$1,Data!$D:$D,J$2) + SUMIFS(Data!$A:$A, Data!$J:$J,$A74,Data!$C:$C,J$1,Data!$D:$D,J$2)</f>
        <v>0</v>
      </c>
      <c r="K74" s="5">
        <f>SUMIFS(Data!$A:$A, Data!$I:$I,$A74,Data!$C:$C,K$1,Data!$D:$D,K$2) + SUMIFS(Data!$A:$A, Data!$J:$J,$A74,Data!$C:$C,K$1,Data!$D:$D,K$2)</f>
        <v>0</v>
      </c>
      <c r="L74" s="5">
        <f>SUMIFS(Data!$A:$A, Data!$I:$I,$A74,Data!$C:$C,L$1,Data!$D:$D,L$2) + SUMIFS(Data!$A:$A, Data!$J:$J,$A74,Data!$C:$C,L$1,Data!$D:$D,L$2)</f>
        <v>0</v>
      </c>
      <c r="M74" s="5">
        <f>SUMIFS(Data!$A:$A, Data!$I:$I,$A74,Data!$C:$C,M$1,Data!$D:$D,M$2) + SUMIFS(Data!$A:$A, Data!$J:$J,$A74,Data!$C:$C,M$1,Data!$D:$D,M$2)</f>
        <v>0</v>
      </c>
      <c r="N74" s="5">
        <f>SUMIFS(Data!$A:$A, Data!$I:$I,$A74,Data!$C:$C,N$1,Data!$D:$D,N$2) + SUMIFS(Data!$A:$A, Data!$J:$J,$A74,Data!$C:$C,N$1,Data!$D:$D,N$2)</f>
        <v>0</v>
      </c>
      <c r="O74" s="5">
        <f>SUMIFS(Data!$A:$A, Data!$I:$I,$A74,Data!$C:$C,O$1,Data!$D:$D,O$2) + SUMIFS(Data!$A:$A, Data!$J:$J,$A74,Data!$C:$C,O$1,Data!$D:$D,O$2)</f>
        <v>0</v>
      </c>
      <c r="P74" s="5">
        <f>SUMIFS(Data!$A:$A, Data!$I:$I,$A74,Data!$C:$C,P$1,Data!$D:$D,P$2) + SUMIFS(Data!$A:$A, Data!$J:$J,$A74,Data!$C:$C,P$1,Data!$D:$D,P$2)</f>
        <v>0</v>
      </c>
      <c r="Q74" s="5">
        <f>SUMIFS(Data!$A:$A, Data!$I:$I,$A74,Data!$C:$C,Q$1,Data!$D:$D,Q$2) + SUMIFS(Data!$A:$A, Data!$J:$J,$A74,Data!$C:$C,Q$1,Data!$D:$D,Q$2)</f>
        <v>0</v>
      </c>
      <c r="R74" s="5">
        <f>SUMIFS(Data!$A:$A, Data!$I:$I,$A74,Data!$C:$C,R$1,Data!$D:$D,R$2) + SUMIFS(Data!$A:$A, Data!$J:$J,$A74,Data!$C:$C,R$1,Data!$D:$D,R$2)</f>
        <v>0</v>
      </c>
      <c r="S74" s="5">
        <f>SUMIFS(Data!$A:$A, Data!$I:$I,$A74,Data!$C:$C,S$1,Data!$D:$D,S$2) + SUMIFS(Data!$A:$A, Data!$J:$J,$A74,Data!$C:$C,S$1,Data!$D:$D,S$2)</f>
        <v>0</v>
      </c>
      <c r="T74" s="5">
        <f>SUMIFS(Data!$A:$A, Data!$I:$I,$A74,Data!$C:$C,T$1,Data!$D:$D,T$2) + SUMIFS(Data!$A:$A, Data!$J:$J,$A74,Data!$C:$C,T$1,Data!$D:$D,T$2)</f>
        <v>0</v>
      </c>
      <c r="U74" s="5">
        <f>SUMIFS(Data!$A:$A, Data!$I:$I,$A74,Data!$C:$C,U$1,Data!$D:$D,U$2) + SUMIFS(Data!$A:$A, Data!$J:$J,$A74,Data!$C:$C,U$1,Data!$D:$D,U$2)</f>
        <v>0</v>
      </c>
      <c r="V74" s="5">
        <f>SUMIFS(Data!$A:$A, Data!$I:$I,$A74,Data!$C:$C,V$1,Data!$D:$D,V$2) + SUMIFS(Data!$A:$A, Data!$J:$J,$A74,Data!$C:$C,V$1,Data!$D:$D,V$2)</f>
        <v>0</v>
      </c>
      <c r="W74" s="5">
        <f>SUMIFS(Data!$A:$A, Data!$I:$I,$A74,Data!$C:$C,W$1,Data!$D:$D,W$2) + SUMIFS(Data!$A:$A, Data!$J:$J,$A74,Data!$C:$C,W$1,Data!$D:$D,W$2)</f>
        <v>0</v>
      </c>
      <c r="X74" s="5">
        <f>SUMIFS(Data!$A:$A, Data!$I:$I,$A74,Data!$C:$C,X$1,Data!$D:$D,X$2) + SUMIFS(Data!$A:$A, Data!$J:$J,$A74,Data!$C:$C,X$1,Data!$D:$D,X$2)</f>
        <v>0</v>
      </c>
      <c r="Y74" s="5">
        <f>SUMIFS(Data!$A:$A, Data!$I:$I,$A74,Data!$C:$C,Y$1,Data!$D:$D,Y$2) + SUMIFS(Data!$A:$A, Data!$J:$J,$A74,Data!$C:$C,Y$1,Data!$D:$D,Y$2)</f>
        <v>0</v>
      </c>
      <c r="Z74" s="5">
        <f>SUMIFS(Data!$A:$A, Data!$I:$I,$A74,Data!$C:$C,Z$1,Data!$D:$D,Z$2) + SUMIFS(Data!$A:$A, Data!$J:$J,$A74,Data!$C:$C,Z$1,Data!$D:$D,Z$2)</f>
        <v>1</v>
      </c>
      <c r="AA74" s="5">
        <f>SUMIFS(Data!$A:$A, Data!$I:$I,$A74,Data!$C:$C,AA$1,Data!$D:$D,AA$2) + SUMIFS(Data!$A:$A, Data!$J:$J,$A74,Data!$C:$C,AA$1,Data!$D:$D,AA$2)</f>
        <v>0</v>
      </c>
      <c r="AB74" s="5">
        <f>SUMIFS(Data!$A:$A, Data!$I:$I,$A74,Data!$C:$C,AB$1,Data!$D:$D,AB$2) + SUMIFS(Data!$A:$A, Data!$J:$J,$A74,Data!$C:$C,AB$1,Data!$D:$D,AB$2)</f>
        <v>0</v>
      </c>
      <c r="AC74" s="5">
        <f>SUMIFS(Data!$A:$A, Data!$I:$I,$A74,Data!$C:$C,AC$1,Data!$D:$D,AC$2) + SUMIFS(Data!$A:$A, Data!$J:$J,$A74,Data!$C:$C,AC$1,Data!$D:$D,AC$2)</f>
        <v>0</v>
      </c>
      <c r="AD74" s="5">
        <f>SUMIFS(Data!$A:$A, Data!$I:$I,$A74,Data!$C:$C,AD$1,Data!$D:$D,AD$2) + SUMIFS(Data!$A:$A, Data!$J:$J,$A74,Data!$C:$C,AD$1,Data!$D:$D,AD$2)</f>
        <v>0</v>
      </c>
      <c r="AE74" s="5">
        <f>SUMIFS(Data!$A:$A, Data!$I:$I,$A74,Data!$C:$C,AE$1,Data!$D:$D,AE$2) + SUMIFS(Data!$A:$A, Data!$J:$J,$A74,Data!$C:$C,AE$1,Data!$D:$D,AE$2)</f>
        <v>0</v>
      </c>
      <c r="AF74" s="5">
        <f>SUMIFS(Data!$A:$A, Data!$I:$I,$A74,Data!$C:$C,AF$1,Data!$D:$D,AF$2) + SUMIFS(Data!$A:$A, Data!$J:$J,$A74,Data!$C:$C,AF$1,Data!$D:$D,AF$2)</f>
        <v>0</v>
      </c>
      <c r="AG74" s="5">
        <f>SUMIFS(Data!$A:$A, Data!$I:$I,$A74,Data!$C:$C,AG$1,Data!$D:$D,AG$2) + SUMIFS(Data!$A:$A, Data!$J:$J,$A74,Data!$C:$C,AG$1,Data!$D:$D,AG$2)</f>
        <v>0</v>
      </c>
      <c r="AH74" s="5">
        <f>SUMIFS(Data!$A:$A, Data!$I:$I,$A74,Data!$C:$C,AH$1,Data!$D:$D,AH$2) + SUMIFS(Data!$A:$A, Data!$J:$J,$A74,Data!$C:$C,AH$1,Data!$D:$D,AH$2)</f>
        <v>0</v>
      </c>
      <c r="AI74" s="5">
        <f>SUMIFS(Data!$A:$A, Data!$I:$I,$A74,Data!$C:$C,AI$1,Data!$D:$D,AI$2) + SUMIFS(Data!$A:$A, Data!$J:$J,$A74,Data!$C:$C,AI$1,Data!$D:$D,AI$2)</f>
        <v>0</v>
      </c>
      <c r="AJ74" s="5">
        <f>SUMIFS(Data!$A:$A, Data!$I:$I,$A74,Data!$C:$C,AJ$1,Data!$D:$D,AJ$2) + SUMIFS(Data!$A:$A, Data!$J:$J,$A74,Data!$C:$C,AJ$1,Data!$D:$D,AJ$2)</f>
        <v>0</v>
      </c>
      <c r="AK74" s="5">
        <f>SUMIFS(Data!$A:$A, Data!$I:$I,$A74,Data!$C:$C,AK$1,Data!$D:$D,AK$2) + SUMIFS(Data!$A:$A, Data!$J:$J,$A74,Data!$C:$C,AK$1,Data!$D:$D,AK$2)</f>
        <v>0</v>
      </c>
      <c r="AL74" s="5">
        <f>SUMIFS(Data!$A:$A, Data!$I:$I,$A74,Data!$C:$C,AL$1,Data!$D:$D,AL$2) + SUMIFS(Data!$A:$A, Data!$J:$J,$A74,Data!$C:$C,AL$1,Data!$D:$D,AL$2)</f>
        <v>0</v>
      </c>
      <c r="AM74" s="5">
        <f>SUMIFS(Data!$A:$A, Data!$I:$I,$A74,Data!$C:$C,AM$1,Data!$D:$D,AM$2) + SUMIFS(Data!$A:$A, Data!$J:$J,$A74,Data!$C:$C,AM$1,Data!$D:$D,AM$2)</f>
        <v>0</v>
      </c>
      <c r="AN74" s="5">
        <f>SUMIFS(Data!$A:$A, Data!$I:$I,$A74,Data!$C:$C,AN$1,Data!$D:$D,AN$2) + SUMIFS(Data!$A:$A, Data!$J:$J,$A74,Data!$C:$C,AN$1,Data!$D:$D,AN$2)</f>
        <v>0</v>
      </c>
      <c r="AO74" s="5">
        <f>SUMIFS(Data!$A:$A, Data!$I:$I,$A74,Data!$C:$C,AO$1,Data!$D:$D,AO$2) + SUMIFS(Data!$A:$A, Data!$J:$J,$A74,Data!$C:$C,AO$1,Data!$D:$D,AO$2)</f>
        <v>0</v>
      </c>
      <c r="AP74" s="5">
        <f>SUMIFS(Data!$A:$A, Data!$I:$I,$A74,Data!$C:$C,AP$1,Data!$D:$D,AP$2) + SUMIFS(Data!$A:$A, Data!$J:$J,$A74,Data!$C:$C,AP$1,Data!$D:$D,AP$2)</f>
        <v>0</v>
      </c>
      <c r="AQ74" s="5">
        <f>SUMIFS(Data!$A:$A, Data!$I:$I,$A74,Data!$C:$C,AQ$1,Data!$D:$D,AQ$2) + SUMIFS(Data!$A:$A, Data!$J:$J,$A74,Data!$C:$C,AQ$1,Data!$D:$D,AQ$2)</f>
        <v>0</v>
      </c>
      <c r="AR74" s="5">
        <f>SUMIFS(Data!$A:$A, Data!$I:$I,$A74,Data!$C:$C,AR$1,Data!$D:$D,AR$2) + SUMIFS(Data!$A:$A, Data!$J:$J,$A74,Data!$C:$C,AR$1,Data!$D:$D,AR$2)</f>
        <v>0</v>
      </c>
      <c r="AS74" s="5">
        <f>SUMIFS(Data!$A:$A, Data!$I:$I,$A74,Data!$C:$C,AS$1,Data!$D:$D,AS$2) + SUMIFS(Data!$A:$A, Data!$J:$J,$A74,Data!$C:$C,AS$1,Data!$D:$D,AS$2)</f>
        <v>0</v>
      </c>
      <c r="AT74" s="5">
        <f>SUMIFS(Data!$A:$A, Data!$I:$I,$A74,Data!$C:$C,AT$1,Data!$D:$D,AT$2) + SUMIFS(Data!$A:$A, Data!$J:$J,$A74,Data!$C:$C,AT$1,Data!$D:$D,AT$2)</f>
        <v>0</v>
      </c>
      <c r="AU74" s="5">
        <f>SUMIFS(Data!$A:$A, Data!$I:$I,$A74,Data!$C:$C,AU$1,Data!$D:$D,AU$2) + SUMIFS(Data!$A:$A, Data!$J:$J,$A74,Data!$C:$C,AU$1,Data!$D:$D,AU$2)</f>
        <v>0</v>
      </c>
      <c r="AV74" s="5">
        <f>SUMIFS(Data!$A:$A, Data!$I:$I,$A74,Data!$C:$C,AV$1,Data!$D:$D,AV$2) + SUMIFS(Data!$A:$A, Data!$J:$J,$A74,Data!$C:$C,AV$1,Data!$D:$D,AV$2)</f>
        <v>0</v>
      </c>
      <c r="AW74" s="5">
        <f>SUMIFS(Data!$A:$A, Data!$I:$I,$A74,Data!$C:$C,AW$1,Data!$D:$D,AW$2) + SUMIFS(Data!$A:$A, Data!$J:$J,$A74,Data!$C:$C,AW$1,Data!$D:$D,AW$2)</f>
        <v>0</v>
      </c>
      <c r="AX74" s="5">
        <f>SUMIFS(Data!$A:$A, Data!$I:$I,$A74,Data!$C:$C,AX$1,Data!$D:$D,AX$2) + SUMIFS(Data!$A:$A, Data!$J:$J,$A74,Data!$C:$C,AX$1,Data!$D:$D,AX$2)</f>
        <v>0</v>
      </c>
      <c r="AY74" s="5">
        <f>SUMIFS(Data!$A:$A, Data!$I:$I,$A74,Data!$C:$C,AY$1,Data!$D:$D,AY$2) + SUMIFS(Data!$A:$A, Data!$J:$J,$A74,Data!$C:$C,AY$1,Data!$D:$D,AY$2)</f>
        <v>1</v>
      </c>
      <c r="AZ74" s="5">
        <f>SUMIFS(Data!$A:$A, Data!$I:$I,$A74,Data!$C:$C,AZ$1,Data!$D:$D,AZ$2) + SUMIFS(Data!$A:$A, Data!$J:$J,$A74,Data!$C:$C,AZ$1,Data!$D:$D,AZ$2)</f>
        <v>0</v>
      </c>
      <c r="BA74" s="5">
        <f>SUMIFS(Data!$A:$A, Data!$I:$I,$A74,Data!$C:$C,BA$1,Data!$D:$D,BA$2) + SUMIFS(Data!$A:$A, Data!$J:$J,$A74,Data!$C:$C,BA$1,Data!$D:$D,BA$2)</f>
        <v>0</v>
      </c>
      <c r="BB74" s="5">
        <f>SUMIFS(Data!$A:$A, Data!$I:$I,$A74,Data!$C:$C,BB$1,Data!$D:$D,BB$2) + SUMIFS(Data!$A:$A, Data!$J:$J,$A74,Data!$C:$C,BB$1,Data!$D:$D,BB$2)</f>
        <v>0</v>
      </c>
      <c r="BC74" s="5">
        <f>SUMIFS(Data!$A:$A, Data!$I:$I,$A74,Data!$C:$C,BC$1,Data!$D:$D,BC$2) + SUMIFS(Data!$A:$A, Data!$J:$J,$A74,Data!$C:$C,BC$1,Data!$D:$D,BC$2)</f>
        <v>0</v>
      </c>
      <c r="BD74" s="5">
        <f>SUMIFS(Data!$A:$A, Data!$I:$I,$A74,Data!$C:$C,BD$1,Data!$D:$D,BD$2) + SUMIFS(Data!$A:$A, Data!$J:$J,$A74,Data!$C:$C,BD$1,Data!$D:$D,BD$2)</f>
        <v>0</v>
      </c>
      <c r="BE74" s="5">
        <f>SUMIFS(Data!$A:$A, Data!$I:$I,$A74,Data!$C:$C,BE$1,Data!$D:$D,BE$2) + SUMIFS(Data!$A:$A, Data!$J:$J,$A74,Data!$C:$C,BE$1,Data!$D:$D,BE$2)</f>
        <v>0</v>
      </c>
      <c r="BF74" s="5">
        <f>SUMIFS(Data!$A:$A, Data!$I:$I,$A74,Data!$C:$C,BF$1,Data!$D:$D,BF$2) + SUMIFS(Data!$A:$A, Data!$J:$J,$A74,Data!$C:$C,BF$1,Data!$D:$D,BF$2)</f>
        <v>0</v>
      </c>
      <c r="BG74" s="5">
        <f>SUMIFS(Data!$A:$A, Data!$I:$I,$A74,Data!$C:$C,BG$1,Data!$D:$D,BG$2) + SUMIFS(Data!$A:$A, Data!$J:$J,$A74,Data!$C:$C,BG$1,Data!$D:$D,BG$2)</f>
        <v>0</v>
      </c>
      <c r="BH74" s="5">
        <f>SUMIFS(Data!$A:$A, Data!$I:$I,$A74,Data!$C:$C,BH$1,Data!$D:$D,BH$2) + SUMIFS(Data!$A:$A, Data!$J:$J,$A74,Data!$C:$C,BH$1,Data!$D:$D,BH$2)</f>
        <v>0</v>
      </c>
      <c r="BI74" s="5">
        <f>SUMIFS(Data!$A:$A, Data!$I:$I,$A74,Data!$C:$C,BI$1,Data!$D:$D,BI$2) + SUMIFS(Data!$A:$A, Data!$J:$J,$A74,Data!$C:$C,BI$1,Data!$D:$D,BI$2)</f>
        <v>0</v>
      </c>
      <c r="BJ74" s="5">
        <f>SUMIFS(Data!$A:$A, Data!$I:$I,$A74,Data!$C:$C,BJ$1,Data!$D:$D,BJ$2) + SUMIFS(Data!$A:$A, Data!$J:$J,$A74,Data!$C:$C,BJ$1,Data!$D:$D,BJ$2)</f>
        <v>0</v>
      </c>
      <c r="BK74" s="5">
        <f>SUMIFS(Data!$A:$A, Data!$I:$I,$A74,Data!$C:$C,BK$1,Data!$D:$D,BK$2) + SUMIFS(Data!$A:$A, Data!$J:$J,$A74,Data!$C:$C,BK$1,Data!$D:$D,BK$2)</f>
        <v>0</v>
      </c>
      <c r="BL74" s="5">
        <f>SUMIFS(Data!$A:$A, Data!$I:$I,$A74,Data!$C:$C,BL$1,Data!$D:$D,BL$2) + SUMIFS(Data!$A:$A, Data!$J:$J,$A74,Data!$C:$C,BL$1,Data!$D:$D,BL$2)</f>
        <v>0</v>
      </c>
      <c r="BM74" s="5">
        <f>SUMIFS(Data!$A:$A, Data!$I:$I,$A74,Data!$C:$C,BM$1,Data!$D:$D,BM$2) + SUMIFS(Data!$A:$A, Data!$J:$J,$A74,Data!$C:$C,BM$1,Data!$D:$D,BM$2)</f>
        <v>0</v>
      </c>
      <c r="BN74" s="5">
        <f>SUMIFS(Data!$A:$A, Data!$I:$I,$A74,Data!$C:$C,BN$1,Data!$D:$D,BN$2) + SUMIFS(Data!$A:$A, Data!$J:$J,$A74,Data!$C:$C,BN$1,Data!$D:$D,BN$2)</f>
        <v>0</v>
      </c>
      <c r="BO74" s="5">
        <f>SUMIFS(Data!$A:$A, Data!$I:$I,$A74,Data!$C:$C,BO$1,Data!$D:$D,BO$2) + SUMIFS(Data!$A:$A, Data!$J:$J,$A74,Data!$C:$C,BO$1,Data!$D:$D,BO$2)</f>
        <v>0</v>
      </c>
      <c r="BP74" s="5">
        <f>SUMIFS(Data!$A:$A, Data!$I:$I,$A74,Data!$C:$C,BP$1,Data!$D:$D,BP$2) + SUMIFS(Data!$A:$A, Data!$J:$J,$A74,Data!$C:$C,BP$1,Data!$D:$D,BP$2)</f>
        <v>0</v>
      </c>
      <c r="BQ74" s="5">
        <f>SUMIFS(Data!$A:$A, Data!$I:$I,$A74,Data!$C:$C,BQ$1,Data!$D:$D,BQ$2) + SUMIFS(Data!$A:$A, Data!$J:$J,$A74,Data!$C:$C,BQ$1,Data!$D:$D,BQ$2)</f>
        <v>0</v>
      </c>
      <c r="BR74" s="5">
        <f>SUMIFS(Data!$A:$A, Data!$I:$I,$A74,Data!$C:$C,BR$1,Data!$D:$D,BR$2) + SUMIFS(Data!$A:$A, Data!$J:$J,$A74,Data!$C:$C,BR$1,Data!$D:$D,BR$2)</f>
        <v>0</v>
      </c>
      <c r="BS74" s="5">
        <f>SUMIFS(Data!$A:$A, Data!$I:$I,$A74,Data!$C:$C,BS$1,Data!$D:$D,BS$2) + SUMIFS(Data!$A:$A, Data!$J:$J,$A74,Data!$C:$C,BS$1,Data!$D:$D,BS$2)</f>
        <v>0</v>
      </c>
      <c r="BT74" s="5">
        <f>SUMIFS(Data!$A:$A, Data!$I:$I,$A74,Data!$C:$C,BT$1,Data!$D:$D,BT$2) + SUMIFS(Data!$A:$A, Data!$J:$J,$A74,Data!$C:$C,BT$1,Data!$D:$D,BT$2)</f>
        <v>0</v>
      </c>
      <c r="BU74" s="5">
        <f>SUMIFS(Data!$A:$A, Data!$I:$I,$A74,Data!$C:$C,BU$1,Data!$D:$D,BU$2) + SUMIFS(Data!$A:$A, Data!$J:$J,$A74,Data!$C:$C,BU$1,Data!$D:$D,BU$2)</f>
        <v>0</v>
      </c>
      <c r="BV74" s="5">
        <f>SUMIFS(Data!$A:$A, Data!$I:$I,$A74,Data!$C:$C,BV$1,Data!$D:$D,BV$2) + SUMIFS(Data!$A:$A, Data!$J:$J,$A74,Data!$C:$C,BV$1,Data!$D:$D,BV$2)</f>
        <v>0</v>
      </c>
      <c r="BW74" s="5">
        <f>SUMIFS(Data!$A:$A, Data!$I:$I,$A74,Data!$C:$C,BW$1,Data!$D:$D,BW$2) + SUMIFS(Data!$A:$A, Data!$J:$J,$A74,Data!$C:$C,BW$1,Data!$D:$D,BW$2)</f>
        <v>0</v>
      </c>
      <c r="BX74" s="5">
        <f>SUMIFS(Data!$A:$A, Data!$I:$I,$A74,Data!$C:$C,BX$1,Data!$D:$D,BX$2) + SUMIFS(Data!$A:$A, Data!$J:$J,$A74,Data!$C:$C,BX$1,Data!$D:$D,BX$2)</f>
        <v>0</v>
      </c>
      <c r="BY74" s="5">
        <f>SUMIFS(Data!$A:$A, Data!$I:$I,$A74,Data!$C:$C,BY$1,Data!$D:$D,BY$2) + SUMIFS(Data!$A:$A, Data!$J:$J,$A74,Data!$C:$C,BY$1,Data!$D:$D,BY$2)</f>
        <v>0</v>
      </c>
      <c r="BZ74" s="5">
        <f>SUMIFS(Data!$A:$A, Data!$I:$I,$A74,Data!$C:$C,BZ$1,Data!$D:$D,BZ$2) + SUMIFS(Data!$A:$A, Data!$J:$J,$A74,Data!$C:$C,BZ$1,Data!$D:$D,BZ$2)</f>
        <v>0</v>
      </c>
      <c r="CA74" s="5">
        <f>SUMIFS(Data!$A:$A, Data!$I:$I,$A74,Data!$C:$C,CA$1,Data!$D:$D,CA$2) + SUMIFS(Data!$A:$A, Data!$J:$J,$A74,Data!$C:$C,CA$1,Data!$D:$D,CA$2)</f>
        <v>0</v>
      </c>
      <c r="CB74" s="5">
        <f>SUMIFS(Data!$A:$A, Data!$I:$I,$A74,Data!$C:$C,CB$1,Data!$D:$D,CB$2) + SUMIFS(Data!$A:$A, Data!$J:$J,$A74,Data!$C:$C,CB$1,Data!$D:$D,CB$2)</f>
        <v>0</v>
      </c>
      <c r="CC74" s="5">
        <f>SUMIFS(Data!$A:$A, Data!$I:$I,$A74,Data!$C:$C,CC$1,Data!$D:$D,CC$2) + SUMIFS(Data!$A:$A, Data!$J:$J,$A74,Data!$C:$C,CC$1,Data!$D:$D,CC$2)</f>
        <v>0</v>
      </c>
      <c r="CD74" s="5">
        <f>SUMIFS(Data!$A:$A, Data!$I:$I,$A74,Data!$C:$C,CD$1,Data!$D:$D,CD$2) + SUMIFS(Data!$A:$A, Data!$J:$J,$A74,Data!$C:$C,CD$1,Data!$D:$D,CD$2)</f>
        <v>0</v>
      </c>
      <c r="CE74" s="5">
        <f>SUMIFS(Data!$A:$A, Data!$I:$I,$A74,Data!$C:$C,CE$1,Data!$D:$D,CE$2) + SUMIFS(Data!$A:$A, Data!$J:$J,$A74,Data!$C:$C,CE$1,Data!$D:$D,CE$2)</f>
        <v>0</v>
      </c>
      <c r="CF74" s="5">
        <f>SUMIFS(Data!$A:$A, Data!$I:$I,$A74,Data!$C:$C,CF$1,Data!$D:$D,CF$2) + SUMIFS(Data!$A:$A, Data!$J:$J,$A74,Data!$C:$C,CF$1,Data!$D:$D,CF$2)</f>
        <v>0</v>
      </c>
      <c r="CG74" s="5">
        <f>SUMIFS(Data!$A:$A, Data!$I:$I,$A74,Data!$C:$C,CG$1,Data!$D:$D,CG$2) + SUMIFS(Data!$A:$A, Data!$J:$J,$A74,Data!$C:$C,CG$1,Data!$D:$D,CG$2)</f>
        <v>0</v>
      </c>
      <c r="CH74" s="5">
        <f>SUMIFS(Data!$A:$A, Data!$I:$I,$A74,Data!$C:$C,CH$1,Data!$D:$D,CH$2) + SUMIFS(Data!$A:$A, Data!$J:$J,$A74,Data!$C:$C,CH$1,Data!$D:$D,CH$2)</f>
        <v>0</v>
      </c>
      <c r="CI74" s="5">
        <f>SUMIFS(Data!$A:$A, Data!$I:$I,$A74,Data!$C:$C,CI$1,Data!$D:$D,CI$2) + SUMIFS(Data!$A:$A, Data!$J:$J,$A74,Data!$C:$C,CI$1,Data!$D:$D,CI$2)</f>
        <v>0</v>
      </c>
      <c r="CJ74" s="5">
        <f>SUMIFS(Data!$A:$A, Data!$I:$I,$A74,Data!$C:$C,CJ$1,Data!$D:$D,CJ$2) + SUMIFS(Data!$A:$A, Data!$J:$J,$A74,Data!$C:$C,CJ$1,Data!$D:$D,CJ$2)</f>
        <v>0</v>
      </c>
      <c r="CK74" s="5">
        <f>SUMIFS(Data!$A:$A, Data!$I:$I,$A74,Data!$C:$C,CK$1,Data!$D:$D,CK$2) + SUMIFS(Data!$A:$A, Data!$J:$J,$A74,Data!$C:$C,CK$1,Data!$D:$D,CK$2)</f>
        <v>0</v>
      </c>
      <c r="CL74" s="5">
        <f>SUMIFS(Data!$A:$A, Data!$I:$I,$A74,Data!$C:$C,CL$1,Data!$D:$D,CL$2) + SUMIFS(Data!$A:$A, Data!$J:$J,$A74,Data!$C:$C,CL$1,Data!$D:$D,CL$2)</f>
        <v>0</v>
      </c>
      <c r="CM74" s="5">
        <f>SUMIFS(Data!$A:$A, Data!$I:$I,$A74,Data!$C:$C,CM$1,Data!$D:$D,CM$2) + SUMIFS(Data!$A:$A, Data!$J:$J,$A74,Data!$C:$C,CM$1,Data!$D:$D,CM$2)</f>
        <v>0</v>
      </c>
      <c r="CN74" s="5">
        <f>SUMIFS(Data!$A:$A, Data!$I:$I,$A74,Data!$C:$C,CN$1,Data!$D:$D,CN$2) + SUMIFS(Data!$A:$A, Data!$J:$J,$A74,Data!$C:$C,CN$1,Data!$D:$D,CN$2)</f>
        <v>0</v>
      </c>
      <c r="CO74" s="5">
        <f>SUMIFS(Data!$A:$A, Data!$I:$I,$A74,Data!$C:$C,CO$1,Data!$D:$D,CO$2) + SUMIFS(Data!$A:$A, Data!$J:$J,$A74,Data!$C:$C,CO$1,Data!$D:$D,CO$2)</f>
        <v>0</v>
      </c>
      <c r="CP74" s="5">
        <f>SUMIFS(Data!$A:$A, Data!$I:$I,$A74,Data!$C:$C,CP$1,Data!$D:$D,CP$2) + SUMIFS(Data!$A:$A, Data!$J:$J,$A74,Data!$C:$C,CP$1,Data!$D:$D,CP$2)</f>
        <v>0</v>
      </c>
      <c r="CQ74" s="5">
        <f>SUMIFS(Data!$A:$A, Data!$I:$I,$A74,Data!$C:$C,CQ$1,Data!$D:$D,CQ$2) + SUMIFS(Data!$A:$A, Data!$J:$J,$A74,Data!$C:$C,CQ$1,Data!$D:$D,CQ$2)</f>
        <v>0</v>
      </c>
      <c r="CR74" s="5">
        <f>SUMIFS(Data!$A:$A, Data!$I:$I,$A74,Data!$C:$C,CR$1,Data!$D:$D,CR$2) + SUMIFS(Data!$A:$A, Data!$J:$J,$A74,Data!$C:$C,CR$1,Data!$D:$D,CR$2)</f>
        <v>0</v>
      </c>
      <c r="CS74" s="5">
        <f>SUMIFS(Data!$A:$A, Data!$I:$I,$A74,Data!$C:$C,CS$1,Data!$D:$D,CS$2) + SUMIFS(Data!$A:$A, Data!$J:$J,$A74,Data!$C:$C,CS$1,Data!$D:$D,CS$2)</f>
        <v>0</v>
      </c>
      <c r="CT74" s="5">
        <f>SUMIFS(Data!$A:$A, Data!$I:$I,$A74,Data!$C:$C,CT$1,Data!$D:$D,CT$2) + SUMIFS(Data!$A:$A, Data!$J:$J,$A74,Data!$C:$C,CT$1,Data!$D:$D,CT$2)</f>
        <v>0</v>
      </c>
      <c r="CU74" s="5">
        <f>SUMIFS(Data!$A:$A, Data!$I:$I,$A74,Data!$C:$C,CU$1,Data!$D:$D,CU$2) + SUMIFS(Data!$A:$A, Data!$J:$J,$A74,Data!$C:$C,CU$1,Data!$D:$D,CU$2)</f>
        <v>0</v>
      </c>
      <c r="CV74" s="5">
        <f>SUMIFS(Data!$A:$A, Data!$I:$I,$A74,Data!$C:$C,CV$1,Data!$D:$D,CV$2) + SUMIFS(Data!$A:$A, Data!$J:$J,$A74,Data!$C:$C,CV$1,Data!$D:$D,CV$2)</f>
        <v>0</v>
      </c>
      <c r="CW74" s="5">
        <f t="shared" ref="CW74:CX74" si="73">SUMIF($B$2:$CV$2,CW$2, $B74:$CV74)</f>
        <v>2</v>
      </c>
      <c r="CX74" s="5">
        <f t="shared" si="73"/>
        <v>0</v>
      </c>
      <c r="CY74" s="5">
        <f t="shared" si="3"/>
        <v>2</v>
      </c>
    </row>
    <row r="75">
      <c r="A75" s="5" t="str">
        <f>Countries!A73</f>
        <v>PUR</v>
      </c>
      <c r="B75" s="5">
        <f>SUMIFS(Data!$A:$A, Data!$I:$I,$A75,Data!$C:$C,B$1,Data!$D:$D,B$2) + SUMIFS(Data!$A:$A, Data!$J:$J,$A75,Data!$C:$C,B$1,Data!$D:$D,B$2)</f>
        <v>0</v>
      </c>
      <c r="C75" s="5">
        <f>SUMIFS(Data!$A:$A, Data!$I:$I,$A75,Data!$C:$C,C$1,Data!$D:$D,C$2) + SUMIFS(Data!$A:$A, Data!$J:$J,$A75,Data!$C:$C,C$1,Data!$D:$D,C$2)</f>
        <v>0</v>
      </c>
      <c r="D75" s="5">
        <f>SUMIFS(Data!$A:$A, Data!$I:$I,$A75,Data!$C:$C,D$1,Data!$D:$D,D$2) + SUMIFS(Data!$A:$A, Data!$J:$J,$A75,Data!$C:$C,D$1,Data!$D:$D,D$2)</f>
        <v>0</v>
      </c>
      <c r="E75" s="5">
        <f>SUMIFS(Data!$A:$A, Data!$I:$I,$A75,Data!$C:$C,E$1,Data!$D:$D,E$2) + SUMIFS(Data!$A:$A, Data!$J:$J,$A75,Data!$C:$C,E$1,Data!$D:$D,E$2)</f>
        <v>0</v>
      </c>
      <c r="F75" s="5">
        <f>SUMIFS(Data!$A:$A, Data!$I:$I,$A75,Data!$C:$C,F$1,Data!$D:$D,F$2) + SUMIFS(Data!$A:$A, Data!$J:$J,$A75,Data!$C:$C,F$1,Data!$D:$D,F$2)</f>
        <v>0</v>
      </c>
      <c r="G75" s="5">
        <f>SUMIFS(Data!$A:$A, Data!$I:$I,$A75,Data!$C:$C,G$1,Data!$D:$D,G$2) + SUMIFS(Data!$A:$A, Data!$J:$J,$A75,Data!$C:$C,G$1,Data!$D:$D,G$2)</f>
        <v>0</v>
      </c>
      <c r="H75" s="5">
        <f>SUMIFS(Data!$A:$A, Data!$I:$I,$A75,Data!$C:$C,H$1,Data!$D:$D,H$2) + SUMIFS(Data!$A:$A, Data!$J:$J,$A75,Data!$C:$C,H$1,Data!$D:$D,H$2)</f>
        <v>0</v>
      </c>
      <c r="I75" s="5">
        <f>SUMIFS(Data!$A:$A, Data!$I:$I,$A75,Data!$C:$C,I$1,Data!$D:$D,I$2) + SUMIFS(Data!$A:$A, Data!$J:$J,$A75,Data!$C:$C,I$1,Data!$D:$D,I$2)</f>
        <v>0</v>
      </c>
      <c r="J75" s="5">
        <f>SUMIFS(Data!$A:$A, Data!$I:$I,$A75,Data!$C:$C,J$1,Data!$D:$D,J$2) + SUMIFS(Data!$A:$A, Data!$J:$J,$A75,Data!$C:$C,J$1,Data!$D:$D,J$2)</f>
        <v>0</v>
      </c>
      <c r="K75" s="5">
        <f>SUMIFS(Data!$A:$A, Data!$I:$I,$A75,Data!$C:$C,K$1,Data!$D:$D,K$2) + SUMIFS(Data!$A:$A, Data!$J:$J,$A75,Data!$C:$C,K$1,Data!$D:$D,K$2)</f>
        <v>0</v>
      </c>
      <c r="L75" s="5">
        <f>SUMIFS(Data!$A:$A, Data!$I:$I,$A75,Data!$C:$C,L$1,Data!$D:$D,L$2) + SUMIFS(Data!$A:$A, Data!$J:$J,$A75,Data!$C:$C,L$1,Data!$D:$D,L$2)</f>
        <v>0</v>
      </c>
      <c r="M75" s="5">
        <f>SUMIFS(Data!$A:$A, Data!$I:$I,$A75,Data!$C:$C,M$1,Data!$D:$D,M$2) + SUMIFS(Data!$A:$A, Data!$J:$J,$A75,Data!$C:$C,M$1,Data!$D:$D,M$2)</f>
        <v>0</v>
      </c>
      <c r="N75" s="5">
        <f>SUMIFS(Data!$A:$A, Data!$I:$I,$A75,Data!$C:$C,N$1,Data!$D:$D,N$2) + SUMIFS(Data!$A:$A, Data!$J:$J,$A75,Data!$C:$C,N$1,Data!$D:$D,N$2)</f>
        <v>0</v>
      </c>
      <c r="O75" s="5">
        <f>SUMIFS(Data!$A:$A, Data!$I:$I,$A75,Data!$C:$C,O$1,Data!$D:$D,O$2) + SUMIFS(Data!$A:$A, Data!$J:$J,$A75,Data!$C:$C,O$1,Data!$D:$D,O$2)</f>
        <v>0</v>
      </c>
      <c r="P75" s="5">
        <f>SUMIFS(Data!$A:$A, Data!$I:$I,$A75,Data!$C:$C,P$1,Data!$D:$D,P$2) + SUMIFS(Data!$A:$A, Data!$J:$J,$A75,Data!$C:$C,P$1,Data!$D:$D,P$2)</f>
        <v>0</v>
      </c>
      <c r="Q75" s="5">
        <f>SUMIFS(Data!$A:$A, Data!$I:$I,$A75,Data!$C:$C,Q$1,Data!$D:$D,Q$2) + SUMIFS(Data!$A:$A, Data!$J:$J,$A75,Data!$C:$C,Q$1,Data!$D:$D,Q$2)</f>
        <v>0</v>
      </c>
      <c r="R75" s="5">
        <f>SUMIFS(Data!$A:$A, Data!$I:$I,$A75,Data!$C:$C,R$1,Data!$D:$D,R$2) + SUMIFS(Data!$A:$A, Data!$J:$J,$A75,Data!$C:$C,R$1,Data!$D:$D,R$2)</f>
        <v>0</v>
      </c>
      <c r="S75" s="5">
        <f>SUMIFS(Data!$A:$A, Data!$I:$I,$A75,Data!$C:$C,S$1,Data!$D:$D,S$2) + SUMIFS(Data!$A:$A, Data!$J:$J,$A75,Data!$C:$C,S$1,Data!$D:$D,S$2)</f>
        <v>0</v>
      </c>
      <c r="T75" s="5">
        <f>SUMIFS(Data!$A:$A, Data!$I:$I,$A75,Data!$C:$C,T$1,Data!$D:$D,T$2) + SUMIFS(Data!$A:$A, Data!$J:$J,$A75,Data!$C:$C,T$1,Data!$D:$D,T$2)</f>
        <v>0</v>
      </c>
      <c r="U75" s="5">
        <f>SUMIFS(Data!$A:$A, Data!$I:$I,$A75,Data!$C:$C,U$1,Data!$D:$D,U$2) + SUMIFS(Data!$A:$A, Data!$J:$J,$A75,Data!$C:$C,U$1,Data!$D:$D,U$2)</f>
        <v>0</v>
      </c>
      <c r="V75" s="5">
        <f>SUMIFS(Data!$A:$A, Data!$I:$I,$A75,Data!$C:$C,V$1,Data!$D:$D,V$2) + SUMIFS(Data!$A:$A, Data!$J:$J,$A75,Data!$C:$C,V$1,Data!$D:$D,V$2)</f>
        <v>0</v>
      </c>
      <c r="W75" s="5">
        <f>SUMIFS(Data!$A:$A, Data!$I:$I,$A75,Data!$C:$C,W$1,Data!$D:$D,W$2) + SUMIFS(Data!$A:$A, Data!$J:$J,$A75,Data!$C:$C,W$1,Data!$D:$D,W$2)</f>
        <v>0</v>
      </c>
      <c r="X75" s="5">
        <f>SUMIFS(Data!$A:$A, Data!$I:$I,$A75,Data!$C:$C,X$1,Data!$D:$D,X$2) + SUMIFS(Data!$A:$A, Data!$J:$J,$A75,Data!$C:$C,X$1,Data!$D:$D,X$2)</f>
        <v>0</v>
      </c>
      <c r="Y75" s="5">
        <f>SUMIFS(Data!$A:$A, Data!$I:$I,$A75,Data!$C:$C,Y$1,Data!$D:$D,Y$2) + SUMIFS(Data!$A:$A, Data!$J:$J,$A75,Data!$C:$C,Y$1,Data!$D:$D,Y$2)</f>
        <v>0</v>
      </c>
      <c r="Z75" s="5">
        <f>SUMIFS(Data!$A:$A, Data!$I:$I,$A75,Data!$C:$C,Z$1,Data!$D:$D,Z$2) + SUMIFS(Data!$A:$A, Data!$J:$J,$A75,Data!$C:$C,Z$1,Data!$D:$D,Z$2)</f>
        <v>0</v>
      </c>
      <c r="AA75" s="5">
        <f>SUMIFS(Data!$A:$A, Data!$I:$I,$A75,Data!$C:$C,AA$1,Data!$D:$D,AA$2) + SUMIFS(Data!$A:$A, Data!$J:$J,$A75,Data!$C:$C,AA$1,Data!$D:$D,AA$2)</f>
        <v>0</v>
      </c>
      <c r="AB75" s="5">
        <f>SUMIFS(Data!$A:$A, Data!$I:$I,$A75,Data!$C:$C,AB$1,Data!$D:$D,AB$2) + SUMIFS(Data!$A:$A, Data!$J:$J,$A75,Data!$C:$C,AB$1,Data!$D:$D,AB$2)</f>
        <v>0</v>
      </c>
      <c r="AC75" s="5">
        <f>SUMIFS(Data!$A:$A, Data!$I:$I,$A75,Data!$C:$C,AC$1,Data!$D:$D,AC$2) + SUMIFS(Data!$A:$A, Data!$J:$J,$A75,Data!$C:$C,AC$1,Data!$D:$D,AC$2)</f>
        <v>0</v>
      </c>
      <c r="AD75" s="5">
        <f>SUMIFS(Data!$A:$A, Data!$I:$I,$A75,Data!$C:$C,AD$1,Data!$D:$D,AD$2) + SUMIFS(Data!$A:$A, Data!$J:$J,$A75,Data!$C:$C,AD$1,Data!$D:$D,AD$2)</f>
        <v>0</v>
      </c>
      <c r="AE75" s="5">
        <f>SUMIFS(Data!$A:$A, Data!$I:$I,$A75,Data!$C:$C,AE$1,Data!$D:$D,AE$2) + SUMIFS(Data!$A:$A, Data!$J:$J,$A75,Data!$C:$C,AE$1,Data!$D:$D,AE$2)</f>
        <v>0</v>
      </c>
      <c r="AF75" s="5">
        <f>SUMIFS(Data!$A:$A, Data!$I:$I,$A75,Data!$C:$C,AF$1,Data!$D:$D,AF$2) + SUMIFS(Data!$A:$A, Data!$J:$J,$A75,Data!$C:$C,AF$1,Data!$D:$D,AF$2)</f>
        <v>0</v>
      </c>
      <c r="AG75" s="5">
        <f>SUMIFS(Data!$A:$A, Data!$I:$I,$A75,Data!$C:$C,AG$1,Data!$D:$D,AG$2) + SUMIFS(Data!$A:$A, Data!$J:$J,$A75,Data!$C:$C,AG$1,Data!$D:$D,AG$2)</f>
        <v>0</v>
      </c>
      <c r="AH75" s="5">
        <f>SUMIFS(Data!$A:$A, Data!$I:$I,$A75,Data!$C:$C,AH$1,Data!$D:$D,AH$2) + SUMIFS(Data!$A:$A, Data!$J:$J,$A75,Data!$C:$C,AH$1,Data!$D:$D,AH$2)</f>
        <v>0</v>
      </c>
      <c r="AI75" s="5">
        <f>SUMIFS(Data!$A:$A, Data!$I:$I,$A75,Data!$C:$C,AI$1,Data!$D:$D,AI$2) + SUMIFS(Data!$A:$A, Data!$J:$J,$A75,Data!$C:$C,AI$1,Data!$D:$D,AI$2)</f>
        <v>0</v>
      </c>
      <c r="AJ75" s="5">
        <f>SUMIFS(Data!$A:$A, Data!$I:$I,$A75,Data!$C:$C,AJ$1,Data!$D:$D,AJ$2) + SUMIFS(Data!$A:$A, Data!$J:$J,$A75,Data!$C:$C,AJ$1,Data!$D:$D,AJ$2)</f>
        <v>0</v>
      </c>
      <c r="AK75" s="5">
        <f>SUMIFS(Data!$A:$A, Data!$I:$I,$A75,Data!$C:$C,AK$1,Data!$D:$D,AK$2) + SUMIFS(Data!$A:$A, Data!$J:$J,$A75,Data!$C:$C,AK$1,Data!$D:$D,AK$2)</f>
        <v>0</v>
      </c>
      <c r="AL75" s="5">
        <f>SUMIFS(Data!$A:$A, Data!$I:$I,$A75,Data!$C:$C,AL$1,Data!$D:$D,AL$2) + SUMIFS(Data!$A:$A, Data!$J:$J,$A75,Data!$C:$C,AL$1,Data!$D:$D,AL$2)</f>
        <v>0</v>
      </c>
      <c r="AM75" s="5">
        <f>SUMIFS(Data!$A:$A, Data!$I:$I,$A75,Data!$C:$C,AM$1,Data!$D:$D,AM$2) + SUMIFS(Data!$A:$A, Data!$J:$J,$A75,Data!$C:$C,AM$1,Data!$D:$D,AM$2)</f>
        <v>0</v>
      </c>
      <c r="AN75" s="5">
        <f>SUMIFS(Data!$A:$A, Data!$I:$I,$A75,Data!$C:$C,AN$1,Data!$D:$D,AN$2) + SUMIFS(Data!$A:$A, Data!$J:$J,$A75,Data!$C:$C,AN$1,Data!$D:$D,AN$2)</f>
        <v>0</v>
      </c>
      <c r="AO75" s="5">
        <f>SUMIFS(Data!$A:$A, Data!$I:$I,$A75,Data!$C:$C,AO$1,Data!$D:$D,AO$2) + SUMIFS(Data!$A:$A, Data!$J:$J,$A75,Data!$C:$C,AO$1,Data!$D:$D,AO$2)</f>
        <v>0</v>
      </c>
      <c r="AP75" s="5">
        <f>SUMIFS(Data!$A:$A, Data!$I:$I,$A75,Data!$C:$C,AP$1,Data!$D:$D,AP$2) + SUMIFS(Data!$A:$A, Data!$J:$J,$A75,Data!$C:$C,AP$1,Data!$D:$D,AP$2)</f>
        <v>0</v>
      </c>
      <c r="AQ75" s="5">
        <f>SUMIFS(Data!$A:$A, Data!$I:$I,$A75,Data!$C:$C,AQ$1,Data!$D:$D,AQ$2) + SUMIFS(Data!$A:$A, Data!$J:$J,$A75,Data!$C:$C,AQ$1,Data!$D:$D,AQ$2)</f>
        <v>0</v>
      </c>
      <c r="AR75" s="5">
        <f>SUMIFS(Data!$A:$A, Data!$I:$I,$A75,Data!$C:$C,AR$1,Data!$D:$D,AR$2) + SUMIFS(Data!$A:$A, Data!$J:$J,$A75,Data!$C:$C,AR$1,Data!$D:$D,AR$2)</f>
        <v>0</v>
      </c>
      <c r="AS75" s="5">
        <f>SUMIFS(Data!$A:$A, Data!$I:$I,$A75,Data!$C:$C,AS$1,Data!$D:$D,AS$2) + SUMIFS(Data!$A:$A, Data!$J:$J,$A75,Data!$C:$C,AS$1,Data!$D:$D,AS$2)</f>
        <v>0</v>
      </c>
      <c r="AT75" s="5">
        <f>SUMIFS(Data!$A:$A, Data!$I:$I,$A75,Data!$C:$C,AT$1,Data!$D:$D,AT$2) + SUMIFS(Data!$A:$A, Data!$J:$J,$A75,Data!$C:$C,AT$1,Data!$D:$D,AT$2)</f>
        <v>0</v>
      </c>
      <c r="AU75" s="5">
        <f>SUMIFS(Data!$A:$A, Data!$I:$I,$A75,Data!$C:$C,AU$1,Data!$D:$D,AU$2) + SUMIFS(Data!$A:$A, Data!$J:$J,$A75,Data!$C:$C,AU$1,Data!$D:$D,AU$2)</f>
        <v>0</v>
      </c>
      <c r="AV75" s="5">
        <f>SUMIFS(Data!$A:$A, Data!$I:$I,$A75,Data!$C:$C,AV$1,Data!$D:$D,AV$2) + SUMIFS(Data!$A:$A, Data!$J:$J,$A75,Data!$C:$C,AV$1,Data!$D:$D,AV$2)</f>
        <v>0</v>
      </c>
      <c r="AW75" s="5">
        <f>SUMIFS(Data!$A:$A, Data!$I:$I,$A75,Data!$C:$C,AW$1,Data!$D:$D,AW$2) + SUMIFS(Data!$A:$A, Data!$J:$J,$A75,Data!$C:$C,AW$1,Data!$D:$D,AW$2)</f>
        <v>0</v>
      </c>
      <c r="AX75" s="5">
        <f>SUMIFS(Data!$A:$A, Data!$I:$I,$A75,Data!$C:$C,AX$1,Data!$D:$D,AX$2) + SUMIFS(Data!$A:$A, Data!$J:$J,$A75,Data!$C:$C,AX$1,Data!$D:$D,AX$2)</f>
        <v>0</v>
      </c>
      <c r="AY75" s="5">
        <f>SUMIFS(Data!$A:$A, Data!$I:$I,$A75,Data!$C:$C,AY$1,Data!$D:$D,AY$2) + SUMIFS(Data!$A:$A, Data!$J:$J,$A75,Data!$C:$C,AY$1,Data!$D:$D,AY$2)</f>
        <v>0</v>
      </c>
      <c r="AZ75" s="5">
        <f>SUMIFS(Data!$A:$A, Data!$I:$I,$A75,Data!$C:$C,AZ$1,Data!$D:$D,AZ$2) + SUMIFS(Data!$A:$A, Data!$J:$J,$A75,Data!$C:$C,AZ$1,Data!$D:$D,AZ$2)</f>
        <v>0</v>
      </c>
      <c r="BA75" s="5">
        <f>SUMIFS(Data!$A:$A, Data!$I:$I,$A75,Data!$C:$C,BA$1,Data!$D:$D,BA$2) + SUMIFS(Data!$A:$A, Data!$J:$J,$A75,Data!$C:$C,BA$1,Data!$D:$D,BA$2)</f>
        <v>0</v>
      </c>
      <c r="BB75" s="5">
        <f>SUMIFS(Data!$A:$A, Data!$I:$I,$A75,Data!$C:$C,BB$1,Data!$D:$D,BB$2) + SUMIFS(Data!$A:$A, Data!$J:$J,$A75,Data!$C:$C,BB$1,Data!$D:$D,BB$2)</f>
        <v>0</v>
      </c>
      <c r="BC75" s="5">
        <f>SUMIFS(Data!$A:$A, Data!$I:$I,$A75,Data!$C:$C,BC$1,Data!$D:$D,BC$2) + SUMIFS(Data!$A:$A, Data!$J:$J,$A75,Data!$C:$C,BC$1,Data!$D:$D,BC$2)</f>
        <v>0</v>
      </c>
      <c r="BD75" s="5">
        <f>SUMIFS(Data!$A:$A, Data!$I:$I,$A75,Data!$C:$C,BD$1,Data!$D:$D,BD$2) + SUMIFS(Data!$A:$A, Data!$J:$J,$A75,Data!$C:$C,BD$1,Data!$D:$D,BD$2)</f>
        <v>0</v>
      </c>
      <c r="BE75" s="5">
        <f>SUMIFS(Data!$A:$A, Data!$I:$I,$A75,Data!$C:$C,BE$1,Data!$D:$D,BE$2) + SUMIFS(Data!$A:$A, Data!$J:$J,$A75,Data!$C:$C,BE$1,Data!$D:$D,BE$2)</f>
        <v>0</v>
      </c>
      <c r="BF75" s="5">
        <f>SUMIFS(Data!$A:$A, Data!$I:$I,$A75,Data!$C:$C,BF$1,Data!$D:$D,BF$2) + SUMIFS(Data!$A:$A, Data!$J:$J,$A75,Data!$C:$C,BF$1,Data!$D:$D,BF$2)</f>
        <v>0</v>
      </c>
      <c r="BG75" s="5">
        <f>SUMIFS(Data!$A:$A, Data!$I:$I,$A75,Data!$C:$C,BG$1,Data!$D:$D,BG$2) + SUMIFS(Data!$A:$A, Data!$J:$J,$A75,Data!$C:$C,BG$1,Data!$D:$D,BG$2)</f>
        <v>0</v>
      </c>
      <c r="BH75" s="5">
        <f>SUMIFS(Data!$A:$A, Data!$I:$I,$A75,Data!$C:$C,BH$1,Data!$D:$D,BH$2) + SUMIFS(Data!$A:$A, Data!$J:$J,$A75,Data!$C:$C,BH$1,Data!$D:$D,BH$2)</f>
        <v>0</v>
      </c>
      <c r="BI75" s="5">
        <f>SUMIFS(Data!$A:$A, Data!$I:$I,$A75,Data!$C:$C,BI$1,Data!$D:$D,BI$2) + SUMIFS(Data!$A:$A, Data!$J:$J,$A75,Data!$C:$C,BI$1,Data!$D:$D,BI$2)</f>
        <v>0</v>
      </c>
      <c r="BJ75" s="5">
        <f>SUMIFS(Data!$A:$A, Data!$I:$I,$A75,Data!$C:$C,BJ$1,Data!$D:$D,BJ$2) + SUMIFS(Data!$A:$A, Data!$J:$J,$A75,Data!$C:$C,BJ$1,Data!$D:$D,BJ$2)</f>
        <v>0</v>
      </c>
      <c r="BK75" s="5">
        <f>SUMIFS(Data!$A:$A, Data!$I:$I,$A75,Data!$C:$C,BK$1,Data!$D:$D,BK$2) + SUMIFS(Data!$A:$A, Data!$J:$J,$A75,Data!$C:$C,BK$1,Data!$D:$D,BK$2)</f>
        <v>0</v>
      </c>
      <c r="BL75" s="5">
        <f>SUMIFS(Data!$A:$A, Data!$I:$I,$A75,Data!$C:$C,BL$1,Data!$D:$D,BL$2) + SUMIFS(Data!$A:$A, Data!$J:$J,$A75,Data!$C:$C,BL$1,Data!$D:$D,BL$2)</f>
        <v>0</v>
      </c>
      <c r="BM75" s="5">
        <f>SUMIFS(Data!$A:$A, Data!$I:$I,$A75,Data!$C:$C,BM$1,Data!$D:$D,BM$2) + SUMIFS(Data!$A:$A, Data!$J:$J,$A75,Data!$C:$C,BM$1,Data!$D:$D,BM$2)</f>
        <v>0</v>
      </c>
      <c r="BN75" s="5">
        <f>SUMIFS(Data!$A:$A, Data!$I:$I,$A75,Data!$C:$C,BN$1,Data!$D:$D,BN$2) + SUMIFS(Data!$A:$A, Data!$J:$J,$A75,Data!$C:$C,BN$1,Data!$D:$D,BN$2)</f>
        <v>0</v>
      </c>
      <c r="BO75" s="5">
        <f>SUMIFS(Data!$A:$A, Data!$I:$I,$A75,Data!$C:$C,BO$1,Data!$D:$D,BO$2) + SUMIFS(Data!$A:$A, Data!$J:$J,$A75,Data!$C:$C,BO$1,Data!$D:$D,BO$2)</f>
        <v>0</v>
      </c>
      <c r="BP75" s="5">
        <f>SUMIFS(Data!$A:$A, Data!$I:$I,$A75,Data!$C:$C,BP$1,Data!$D:$D,BP$2) + SUMIFS(Data!$A:$A, Data!$J:$J,$A75,Data!$C:$C,BP$1,Data!$D:$D,BP$2)</f>
        <v>0</v>
      </c>
      <c r="BQ75" s="5">
        <f>SUMIFS(Data!$A:$A, Data!$I:$I,$A75,Data!$C:$C,BQ$1,Data!$D:$D,BQ$2) + SUMIFS(Data!$A:$A, Data!$J:$J,$A75,Data!$C:$C,BQ$1,Data!$D:$D,BQ$2)</f>
        <v>0</v>
      </c>
      <c r="BR75" s="5">
        <f>SUMIFS(Data!$A:$A, Data!$I:$I,$A75,Data!$C:$C,BR$1,Data!$D:$D,BR$2) + SUMIFS(Data!$A:$A, Data!$J:$J,$A75,Data!$C:$C,BR$1,Data!$D:$D,BR$2)</f>
        <v>0</v>
      </c>
      <c r="BS75" s="5">
        <f>SUMIFS(Data!$A:$A, Data!$I:$I,$A75,Data!$C:$C,BS$1,Data!$D:$D,BS$2) + SUMIFS(Data!$A:$A, Data!$J:$J,$A75,Data!$C:$C,BS$1,Data!$D:$D,BS$2)</f>
        <v>0</v>
      </c>
      <c r="BT75" s="5">
        <f>SUMIFS(Data!$A:$A, Data!$I:$I,$A75,Data!$C:$C,BT$1,Data!$D:$D,BT$2) + SUMIFS(Data!$A:$A, Data!$J:$J,$A75,Data!$C:$C,BT$1,Data!$D:$D,BT$2)</f>
        <v>0</v>
      </c>
      <c r="BU75" s="5">
        <f>SUMIFS(Data!$A:$A, Data!$I:$I,$A75,Data!$C:$C,BU$1,Data!$D:$D,BU$2) + SUMIFS(Data!$A:$A, Data!$J:$J,$A75,Data!$C:$C,BU$1,Data!$D:$D,BU$2)</f>
        <v>0</v>
      </c>
      <c r="BV75" s="5">
        <f>SUMIFS(Data!$A:$A, Data!$I:$I,$A75,Data!$C:$C,BV$1,Data!$D:$D,BV$2) + SUMIFS(Data!$A:$A, Data!$J:$J,$A75,Data!$C:$C,BV$1,Data!$D:$D,BV$2)</f>
        <v>0</v>
      </c>
      <c r="BW75" s="5">
        <f>SUMIFS(Data!$A:$A, Data!$I:$I,$A75,Data!$C:$C,BW$1,Data!$D:$D,BW$2) + SUMIFS(Data!$A:$A, Data!$J:$J,$A75,Data!$C:$C,BW$1,Data!$D:$D,BW$2)</f>
        <v>0</v>
      </c>
      <c r="BX75" s="5">
        <f>SUMIFS(Data!$A:$A, Data!$I:$I,$A75,Data!$C:$C,BX$1,Data!$D:$D,BX$2) + SUMIFS(Data!$A:$A, Data!$J:$J,$A75,Data!$C:$C,BX$1,Data!$D:$D,BX$2)</f>
        <v>0</v>
      </c>
      <c r="BY75" s="5">
        <f>SUMIFS(Data!$A:$A, Data!$I:$I,$A75,Data!$C:$C,BY$1,Data!$D:$D,BY$2) + SUMIFS(Data!$A:$A, Data!$J:$J,$A75,Data!$C:$C,BY$1,Data!$D:$D,BY$2)</f>
        <v>0</v>
      </c>
      <c r="BZ75" s="5">
        <f>SUMIFS(Data!$A:$A, Data!$I:$I,$A75,Data!$C:$C,BZ$1,Data!$D:$D,BZ$2) + SUMIFS(Data!$A:$A, Data!$J:$J,$A75,Data!$C:$C,BZ$1,Data!$D:$D,BZ$2)</f>
        <v>0</v>
      </c>
      <c r="CA75" s="5">
        <f>SUMIFS(Data!$A:$A, Data!$I:$I,$A75,Data!$C:$C,CA$1,Data!$D:$D,CA$2) + SUMIFS(Data!$A:$A, Data!$J:$J,$A75,Data!$C:$C,CA$1,Data!$D:$D,CA$2)</f>
        <v>0</v>
      </c>
      <c r="CB75" s="5">
        <f>SUMIFS(Data!$A:$A, Data!$I:$I,$A75,Data!$C:$C,CB$1,Data!$D:$D,CB$2) + SUMIFS(Data!$A:$A, Data!$J:$J,$A75,Data!$C:$C,CB$1,Data!$D:$D,CB$2)</f>
        <v>0</v>
      </c>
      <c r="CC75" s="5">
        <f>SUMIFS(Data!$A:$A, Data!$I:$I,$A75,Data!$C:$C,CC$1,Data!$D:$D,CC$2) + SUMIFS(Data!$A:$A, Data!$J:$J,$A75,Data!$C:$C,CC$1,Data!$D:$D,CC$2)</f>
        <v>0</v>
      </c>
      <c r="CD75" s="5">
        <f>SUMIFS(Data!$A:$A, Data!$I:$I,$A75,Data!$C:$C,CD$1,Data!$D:$D,CD$2) + SUMIFS(Data!$A:$A, Data!$J:$J,$A75,Data!$C:$C,CD$1,Data!$D:$D,CD$2)</f>
        <v>0</v>
      </c>
      <c r="CE75" s="5">
        <f>SUMIFS(Data!$A:$A, Data!$I:$I,$A75,Data!$C:$C,CE$1,Data!$D:$D,CE$2) + SUMIFS(Data!$A:$A, Data!$J:$J,$A75,Data!$C:$C,CE$1,Data!$D:$D,CE$2)</f>
        <v>0</v>
      </c>
      <c r="CF75" s="5">
        <f>SUMIFS(Data!$A:$A, Data!$I:$I,$A75,Data!$C:$C,CF$1,Data!$D:$D,CF$2) + SUMIFS(Data!$A:$A, Data!$J:$J,$A75,Data!$C:$C,CF$1,Data!$D:$D,CF$2)</f>
        <v>0</v>
      </c>
      <c r="CG75" s="5">
        <f>SUMIFS(Data!$A:$A, Data!$I:$I,$A75,Data!$C:$C,CG$1,Data!$D:$D,CG$2) + SUMIFS(Data!$A:$A, Data!$J:$J,$A75,Data!$C:$C,CG$1,Data!$D:$D,CG$2)</f>
        <v>0</v>
      </c>
      <c r="CH75" s="5">
        <f>SUMIFS(Data!$A:$A, Data!$I:$I,$A75,Data!$C:$C,CH$1,Data!$D:$D,CH$2) + SUMIFS(Data!$A:$A, Data!$J:$J,$A75,Data!$C:$C,CH$1,Data!$D:$D,CH$2)</f>
        <v>0</v>
      </c>
      <c r="CI75" s="5">
        <f>SUMIFS(Data!$A:$A, Data!$I:$I,$A75,Data!$C:$C,CI$1,Data!$D:$D,CI$2) + SUMIFS(Data!$A:$A, Data!$J:$J,$A75,Data!$C:$C,CI$1,Data!$D:$D,CI$2)</f>
        <v>0</v>
      </c>
      <c r="CJ75" s="5">
        <f>SUMIFS(Data!$A:$A, Data!$I:$I,$A75,Data!$C:$C,CJ$1,Data!$D:$D,CJ$2) + SUMIFS(Data!$A:$A, Data!$J:$J,$A75,Data!$C:$C,CJ$1,Data!$D:$D,CJ$2)</f>
        <v>0</v>
      </c>
      <c r="CK75" s="5">
        <f>SUMIFS(Data!$A:$A, Data!$I:$I,$A75,Data!$C:$C,CK$1,Data!$D:$D,CK$2) + SUMIFS(Data!$A:$A, Data!$J:$J,$A75,Data!$C:$C,CK$1,Data!$D:$D,CK$2)</f>
        <v>0</v>
      </c>
      <c r="CL75" s="5">
        <f>SUMIFS(Data!$A:$A, Data!$I:$I,$A75,Data!$C:$C,CL$1,Data!$D:$D,CL$2) + SUMIFS(Data!$A:$A, Data!$J:$J,$A75,Data!$C:$C,CL$1,Data!$D:$D,CL$2)</f>
        <v>0</v>
      </c>
      <c r="CM75" s="5">
        <f>SUMIFS(Data!$A:$A, Data!$I:$I,$A75,Data!$C:$C,CM$1,Data!$D:$D,CM$2) + SUMIFS(Data!$A:$A, Data!$J:$J,$A75,Data!$C:$C,CM$1,Data!$D:$D,CM$2)</f>
        <v>0</v>
      </c>
      <c r="CN75" s="5">
        <f>SUMIFS(Data!$A:$A, Data!$I:$I,$A75,Data!$C:$C,CN$1,Data!$D:$D,CN$2) + SUMIFS(Data!$A:$A, Data!$J:$J,$A75,Data!$C:$C,CN$1,Data!$D:$D,CN$2)</f>
        <v>0</v>
      </c>
      <c r="CO75" s="5">
        <f>SUMIFS(Data!$A:$A, Data!$I:$I,$A75,Data!$C:$C,CO$1,Data!$D:$D,CO$2) + SUMIFS(Data!$A:$A, Data!$J:$J,$A75,Data!$C:$C,CO$1,Data!$D:$D,CO$2)</f>
        <v>0</v>
      </c>
      <c r="CP75" s="5">
        <f>SUMIFS(Data!$A:$A, Data!$I:$I,$A75,Data!$C:$C,CP$1,Data!$D:$D,CP$2) + SUMIFS(Data!$A:$A, Data!$J:$J,$A75,Data!$C:$C,CP$1,Data!$D:$D,CP$2)</f>
        <v>0</v>
      </c>
      <c r="CQ75" s="5">
        <f>SUMIFS(Data!$A:$A, Data!$I:$I,$A75,Data!$C:$C,CQ$1,Data!$D:$D,CQ$2) + SUMIFS(Data!$A:$A, Data!$J:$J,$A75,Data!$C:$C,CQ$1,Data!$D:$D,CQ$2)</f>
        <v>0</v>
      </c>
      <c r="CR75" s="5">
        <f>SUMIFS(Data!$A:$A, Data!$I:$I,$A75,Data!$C:$C,CR$1,Data!$D:$D,CR$2) + SUMIFS(Data!$A:$A, Data!$J:$J,$A75,Data!$C:$C,CR$1,Data!$D:$D,CR$2)</f>
        <v>0</v>
      </c>
      <c r="CS75" s="5">
        <f>SUMIFS(Data!$A:$A, Data!$I:$I,$A75,Data!$C:$C,CS$1,Data!$D:$D,CS$2) + SUMIFS(Data!$A:$A, Data!$J:$J,$A75,Data!$C:$C,CS$1,Data!$D:$D,CS$2)</f>
        <v>0</v>
      </c>
      <c r="CT75" s="5">
        <f>SUMIFS(Data!$A:$A, Data!$I:$I,$A75,Data!$C:$C,CT$1,Data!$D:$D,CT$2) + SUMIFS(Data!$A:$A, Data!$J:$J,$A75,Data!$C:$C,CT$1,Data!$D:$D,CT$2)</f>
        <v>0</v>
      </c>
      <c r="CU75" s="5">
        <f>SUMIFS(Data!$A:$A, Data!$I:$I,$A75,Data!$C:$C,CU$1,Data!$D:$D,CU$2) + SUMIFS(Data!$A:$A, Data!$J:$J,$A75,Data!$C:$C,CU$1,Data!$D:$D,CU$2)</f>
        <v>0</v>
      </c>
      <c r="CV75" s="5">
        <f>SUMIFS(Data!$A:$A, Data!$I:$I,$A75,Data!$C:$C,CV$1,Data!$D:$D,CV$2) + SUMIFS(Data!$A:$A, Data!$J:$J,$A75,Data!$C:$C,CV$1,Data!$D:$D,CV$2)</f>
        <v>0</v>
      </c>
      <c r="CW75" s="5">
        <f t="shared" ref="CW75:CX75" si="74">SUMIF($B$2:$CV$2,CW$2, $B75:$CV75)</f>
        <v>0</v>
      </c>
      <c r="CX75" s="5">
        <f t="shared" si="74"/>
        <v>0</v>
      </c>
      <c r="CY75" s="5">
        <f t="shared" si="3"/>
        <v>0</v>
      </c>
    </row>
    <row r="76">
      <c r="A76" s="5" t="str">
        <f>Countries!A74</f>
        <v>QAT</v>
      </c>
      <c r="B76" s="5">
        <f>SUMIFS(Data!$A:$A, Data!$I:$I,$A76,Data!$C:$C,B$1,Data!$D:$D,B$2) + SUMIFS(Data!$A:$A, Data!$J:$J,$A76,Data!$C:$C,B$1,Data!$D:$D,B$2)</f>
        <v>0</v>
      </c>
      <c r="C76" s="5">
        <f>SUMIFS(Data!$A:$A, Data!$I:$I,$A76,Data!$C:$C,C$1,Data!$D:$D,C$2) + SUMIFS(Data!$A:$A, Data!$J:$J,$A76,Data!$C:$C,C$1,Data!$D:$D,C$2)</f>
        <v>0</v>
      </c>
      <c r="D76" s="5">
        <f>SUMIFS(Data!$A:$A, Data!$I:$I,$A76,Data!$C:$C,D$1,Data!$D:$D,D$2) + SUMIFS(Data!$A:$A, Data!$J:$J,$A76,Data!$C:$C,D$1,Data!$D:$D,D$2)</f>
        <v>0</v>
      </c>
      <c r="E76" s="5">
        <f>SUMIFS(Data!$A:$A, Data!$I:$I,$A76,Data!$C:$C,E$1,Data!$D:$D,E$2) + SUMIFS(Data!$A:$A, Data!$J:$J,$A76,Data!$C:$C,E$1,Data!$D:$D,E$2)</f>
        <v>0</v>
      </c>
      <c r="F76" s="5">
        <f>SUMIFS(Data!$A:$A, Data!$I:$I,$A76,Data!$C:$C,F$1,Data!$D:$D,F$2) + SUMIFS(Data!$A:$A, Data!$J:$J,$A76,Data!$C:$C,F$1,Data!$D:$D,F$2)</f>
        <v>0</v>
      </c>
      <c r="G76" s="5">
        <f>SUMIFS(Data!$A:$A, Data!$I:$I,$A76,Data!$C:$C,G$1,Data!$D:$D,G$2) + SUMIFS(Data!$A:$A, Data!$J:$J,$A76,Data!$C:$C,G$1,Data!$D:$D,G$2)</f>
        <v>0</v>
      </c>
      <c r="H76" s="5">
        <f>SUMIFS(Data!$A:$A, Data!$I:$I,$A76,Data!$C:$C,H$1,Data!$D:$D,H$2) + SUMIFS(Data!$A:$A, Data!$J:$J,$A76,Data!$C:$C,H$1,Data!$D:$D,H$2)</f>
        <v>0</v>
      </c>
      <c r="I76" s="5">
        <f>SUMIFS(Data!$A:$A, Data!$I:$I,$A76,Data!$C:$C,I$1,Data!$D:$D,I$2) + SUMIFS(Data!$A:$A, Data!$J:$J,$A76,Data!$C:$C,I$1,Data!$D:$D,I$2)</f>
        <v>0</v>
      </c>
      <c r="J76" s="5">
        <f>SUMIFS(Data!$A:$A, Data!$I:$I,$A76,Data!$C:$C,J$1,Data!$D:$D,J$2) + SUMIFS(Data!$A:$A, Data!$J:$J,$A76,Data!$C:$C,J$1,Data!$D:$D,J$2)</f>
        <v>0</v>
      </c>
      <c r="K76" s="5">
        <f>SUMIFS(Data!$A:$A, Data!$I:$I,$A76,Data!$C:$C,K$1,Data!$D:$D,K$2) + SUMIFS(Data!$A:$A, Data!$J:$J,$A76,Data!$C:$C,K$1,Data!$D:$D,K$2)</f>
        <v>0</v>
      </c>
      <c r="L76" s="5">
        <f>SUMIFS(Data!$A:$A, Data!$I:$I,$A76,Data!$C:$C,L$1,Data!$D:$D,L$2) + SUMIFS(Data!$A:$A, Data!$J:$J,$A76,Data!$C:$C,L$1,Data!$D:$D,L$2)</f>
        <v>0</v>
      </c>
      <c r="M76" s="5">
        <f>SUMIFS(Data!$A:$A, Data!$I:$I,$A76,Data!$C:$C,M$1,Data!$D:$D,M$2) + SUMIFS(Data!$A:$A, Data!$J:$J,$A76,Data!$C:$C,M$1,Data!$D:$D,M$2)</f>
        <v>0</v>
      </c>
      <c r="N76" s="5">
        <f>SUMIFS(Data!$A:$A, Data!$I:$I,$A76,Data!$C:$C,N$1,Data!$D:$D,N$2) + SUMIFS(Data!$A:$A, Data!$J:$J,$A76,Data!$C:$C,N$1,Data!$D:$D,N$2)</f>
        <v>0</v>
      </c>
      <c r="O76" s="5">
        <f>SUMIFS(Data!$A:$A, Data!$I:$I,$A76,Data!$C:$C,O$1,Data!$D:$D,O$2) + SUMIFS(Data!$A:$A, Data!$J:$J,$A76,Data!$C:$C,O$1,Data!$D:$D,O$2)</f>
        <v>0</v>
      </c>
      <c r="P76" s="5">
        <f>SUMIFS(Data!$A:$A, Data!$I:$I,$A76,Data!$C:$C,P$1,Data!$D:$D,P$2) + SUMIFS(Data!$A:$A, Data!$J:$J,$A76,Data!$C:$C,P$1,Data!$D:$D,P$2)</f>
        <v>0</v>
      </c>
      <c r="Q76" s="5">
        <f>SUMIFS(Data!$A:$A, Data!$I:$I,$A76,Data!$C:$C,Q$1,Data!$D:$D,Q$2) + SUMIFS(Data!$A:$A, Data!$J:$J,$A76,Data!$C:$C,Q$1,Data!$D:$D,Q$2)</f>
        <v>0</v>
      </c>
      <c r="R76" s="5">
        <f>SUMIFS(Data!$A:$A, Data!$I:$I,$A76,Data!$C:$C,R$1,Data!$D:$D,R$2) + SUMIFS(Data!$A:$A, Data!$J:$J,$A76,Data!$C:$C,R$1,Data!$D:$D,R$2)</f>
        <v>0</v>
      </c>
      <c r="S76" s="5">
        <f>SUMIFS(Data!$A:$A, Data!$I:$I,$A76,Data!$C:$C,S$1,Data!$D:$D,S$2) + SUMIFS(Data!$A:$A, Data!$J:$J,$A76,Data!$C:$C,S$1,Data!$D:$D,S$2)</f>
        <v>0</v>
      </c>
      <c r="T76" s="5">
        <f>SUMIFS(Data!$A:$A, Data!$I:$I,$A76,Data!$C:$C,T$1,Data!$D:$D,T$2) + SUMIFS(Data!$A:$A, Data!$J:$J,$A76,Data!$C:$C,T$1,Data!$D:$D,T$2)</f>
        <v>2</v>
      </c>
      <c r="U76" s="5">
        <f>SUMIFS(Data!$A:$A, Data!$I:$I,$A76,Data!$C:$C,U$1,Data!$D:$D,U$2) + SUMIFS(Data!$A:$A, Data!$J:$J,$A76,Data!$C:$C,U$1,Data!$D:$D,U$2)</f>
        <v>0</v>
      </c>
      <c r="V76" s="5">
        <f>SUMIFS(Data!$A:$A, Data!$I:$I,$A76,Data!$C:$C,V$1,Data!$D:$D,V$2) + SUMIFS(Data!$A:$A, Data!$J:$J,$A76,Data!$C:$C,V$1,Data!$D:$D,V$2)</f>
        <v>0</v>
      </c>
      <c r="W76" s="5">
        <f>SUMIFS(Data!$A:$A, Data!$I:$I,$A76,Data!$C:$C,W$1,Data!$D:$D,W$2) + SUMIFS(Data!$A:$A, Data!$J:$J,$A76,Data!$C:$C,W$1,Data!$D:$D,W$2)</f>
        <v>0</v>
      </c>
      <c r="X76" s="5">
        <f>SUMIFS(Data!$A:$A, Data!$I:$I,$A76,Data!$C:$C,X$1,Data!$D:$D,X$2) + SUMIFS(Data!$A:$A, Data!$J:$J,$A76,Data!$C:$C,X$1,Data!$D:$D,X$2)</f>
        <v>0</v>
      </c>
      <c r="Y76" s="5">
        <f>SUMIFS(Data!$A:$A, Data!$I:$I,$A76,Data!$C:$C,Y$1,Data!$D:$D,Y$2) + SUMIFS(Data!$A:$A, Data!$J:$J,$A76,Data!$C:$C,Y$1,Data!$D:$D,Y$2)</f>
        <v>0</v>
      </c>
      <c r="Z76" s="5">
        <f>SUMIFS(Data!$A:$A, Data!$I:$I,$A76,Data!$C:$C,Z$1,Data!$D:$D,Z$2) + SUMIFS(Data!$A:$A, Data!$J:$J,$A76,Data!$C:$C,Z$1,Data!$D:$D,Z$2)</f>
        <v>0</v>
      </c>
      <c r="AA76" s="5">
        <f>SUMIFS(Data!$A:$A, Data!$I:$I,$A76,Data!$C:$C,AA$1,Data!$D:$D,AA$2) + SUMIFS(Data!$A:$A, Data!$J:$J,$A76,Data!$C:$C,AA$1,Data!$D:$D,AA$2)</f>
        <v>0</v>
      </c>
      <c r="AB76" s="5">
        <f>SUMIFS(Data!$A:$A, Data!$I:$I,$A76,Data!$C:$C,AB$1,Data!$D:$D,AB$2) + SUMIFS(Data!$A:$A, Data!$J:$J,$A76,Data!$C:$C,AB$1,Data!$D:$D,AB$2)</f>
        <v>0</v>
      </c>
      <c r="AC76" s="5">
        <f>SUMIFS(Data!$A:$A, Data!$I:$I,$A76,Data!$C:$C,AC$1,Data!$D:$D,AC$2) + SUMIFS(Data!$A:$A, Data!$J:$J,$A76,Data!$C:$C,AC$1,Data!$D:$D,AC$2)</f>
        <v>0</v>
      </c>
      <c r="AD76" s="5">
        <f>SUMIFS(Data!$A:$A, Data!$I:$I,$A76,Data!$C:$C,AD$1,Data!$D:$D,AD$2) + SUMIFS(Data!$A:$A, Data!$J:$J,$A76,Data!$C:$C,AD$1,Data!$D:$D,AD$2)</f>
        <v>0</v>
      </c>
      <c r="AE76" s="5">
        <f>SUMIFS(Data!$A:$A, Data!$I:$I,$A76,Data!$C:$C,AE$1,Data!$D:$D,AE$2) + SUMIFS(Data!$A:$A, Data!$J:$J,$A76,Data!$C:$C,AE$1,Data!$D:$D,AE$2)</f>
        <v>0</v>
      </c>
      <c r="AF76" s="5">
        <f>SUMIFS(Data!$A:$A, Data!$I:$I,$A76,Data!$C:$C,AF$1,Data!$D:$D,AF$2) + SUMIFS(Data!$A:$A, Data!$J:$J,$A76,Data!$C:$C,AF$1,Data!$D:$D,AF$2)</f>
        <v>0</v>
      </c>
      <c r="AG76" s="5">
        <f>SUMIFS(Data!$A:$A, Data!$I:$I,$A76,Data!$C:$C,AG$1,Data!$D:$D,AG$2) + SUMIFS(Data!$A:$A, Data!$J:$J,$A76,Data!$C:$C,AG$1,Data!$D:$D,AG$2)</f>
        <v>0</v>
      </c>
      <c r="AH76" s="5">
        <f>SUMIFS(Data!$A:$A, Data!$I:$I,$A76,Data!$C:$C,AH$1,Data!$D:$D,AH$2) + SUMIFS(Data!$A:$A, Data!$J:$J,$A76,Data!$C:$C,AH$1,Data!$D:$D,AH$2)</f>
        <v>0</v>
      </c>
      <c r="AI76" s="5">
        <f>SUMIFS(Data!$A:$A, Data!$I:$I,$A76,Data!$C:$C,AI$1,Data!$D:$D,AI$2) + SUMIFS(Data!$A:$A, Data!$J:$J,$A76,Data!$C:$C,AI$1,Data!$D:$D,AI$2)</f>
        <v>0</v>
      </c>
      <c r="AJ76" s="5">
        <f>SUMIFS(Data!$A:$A, Data!$I:$I,$A76,Data!$C:$C,AJ$1,Data!$D:$D,AJ$2) + SUMIFS(Data!$A:$A, Data!$J:$J,$A76,Data!$C:$C,AJ$1,Data!$D:$D,AJ$2)</f>
        <v>0</v>
      </c>
      <c r="AK76" s="5">
        <f>SUMIFS(Data!$A:$A, Data!$I:$I,$A76,Data!$C:$C,AK$1,Data!$D:$D,AK$2) + SUMIFS(Data!$A:$A, Data!$J:$J,$A76,Data!$C:$C,AK$1,Data!$D:$D,AK$2)</f>
        <v>0</v>
      </c>
      <c r="AL76" s="5">
        <f>SUMIFS(Data!$A:$A, Data!$I:$I,$A76,Data!$C:$C,AL$1,Data!$D:$D,AL$2) + SUMIFS(Data!$A:$A, Data!$J:$J,$A76,Data!$C:$C,AL$1,Data!$D:$D,AL$2)</f>
        <v>0</v>
      </c>
      <c r="AM76" s="5">
        <f>SUMIFS(Data!$A:$A, Data!$I:$I,$A76,Data!$C:$C,AM$1,Data!$D:$D,AM$2) + SUMIFS(Data!$A:$A, Data!$J:$J,$A76,Data!$C:$C,AM$1,Data!$D:$D,AM$2)</f>
        <v>0</v>
      </c>
      <c r="AN76" s="5">
        <f>SUMIFS(Data!$A:$A, Data!$I:$I,$A76,Data!$C:$C,AN$1,Data!$D:$D,AN$2) + SUMIFS(Data!$A:$A, Data!$J:$J,$A76,Data!$C:$C,AN$1,Data!$D:$D,AN$2)</f>
        <v>0</v>
      </c>
      <c r="AO76" s="5">
        <f>SUMIFS(Data!$A:$A, Data!$I:$I,$A76,Data!$C:$C,AO$1,Data!$D:$D,AO$2) + SUMIFS(Data!$A:$A, Data!$J:$J,$A76,Data!$C:$C,AO$1,Data!$D:$D,AO$2)</f>
        <v>0</v>
      </c>
      <c r="AP76" s="5">
        <f>SUMIFS(Data!$A:$A, Data!$I:$I,$A76,Data!$C:$C,AP$1,Data!$D:$D,AP$2) + SUMIFS(Data!$A:$A, Data!$J:$J,$A76,Data!$C:$C,AP$1,Data!$D:$D,AP$2)</f>
        <v>0</v>
      </c>
      <c r="AQ76" s="5">
        <f>SUMIFS(Data!$A:$A, Data!$I:$I,$A76,Data!$C:$C,AQ$1,Data!$D:$D,AQ$2) + SUMIFS(Data!$A:$A, Data!$J:$J,$A76,Data!$C:$C,AQ$1,Data!$D:$D,AQ$2)</f>
        <v>0</v>
      </c>
      <c r="AR76" s="5">
        <f>SUMIFS(Data!$A:$A, Data!$I:$I,$A76,Data!$C:$C,AR$1,Data!$D:$D,AR$2) + SUMIFS(Data!$A:$A, Data!$J:$J,$A76,Data!$C:$C,AR$1,Data!$D:$D,AR$2)</f>
        <v>0</v>
      </c>
      <c r="AS76" s="5">
        <f>SUMIFS(Data!$A:$A, Data!$I:$I,$A76,Data!$C:$C,AS$1,Data!$D:$D,AS$2) + SUMIFS(Data!$A:$A, Data!$J:$J,$A76,Data!$C:$C,AS$1,Data!$D:$D,AS$2)</f>
        <v>0</v>
      </c>
      <c r="AT76" s="5">
        <f>SUMIFS(Data!$A:$A, Data!$I:$I,$A76,Data!$C:$C,AT$1,Data!$D:$D,AT$2) + SUMIFS(Data!$A:$A, Data!$J:$J,$A76,Data!$C:$C,AT$1,Data!$D:$D,AT$2)</f>
        <v>0</v>
      </c>
      <c r="AU76" s="5">
        <f>SUMIFS(Data!$A:$A, Data!$I:$I,$A76,Data!$C:$C,AU$1,Data!$D:$D,AU$2) + SUMIFS(Data!$A:$A, Data!$J:$J,$A76,Data!$C:$C,AU$1,Data!$D:$D,AU$2)</f>
        <v>0</v>
      </c>
      <c r="AV76" s="5">
        <f>SUMIFS(Data!$A:$A, Data!$I:$I,$A76,Data!$C:$C,AV$1,Data!$D:$D,AV$2) + SUMIFS(Data!$A:$A, Data!$J:$J,$A76,Data!$C:$C,AV$1,Data!$D:$D,AV$2)</f>
        <v>0</v>
      </c>
      <c r="AW76" s="5">
        <f>SUMIFS(Data!$A:$A, Data!$I:$I,$A76,Data!$C:$C,AW$1,Data!$D:$D,AW$2) + SUMIFS(Data!$A:$A, Data!$J:$J,$A76,Data!$C:$C,AW$1,Data!$D:$D,AW$2)</f>
        <v>0</v>
      </c>
      <c r="AX76" s="5">
        <f>SUMIFS(Data!$A:$A, Data!$I:$I,$A76,Data!$C:$C,AX$1,Data!$D:$D,AX$2) + SUMIFS(Data!$A:$A, Data!$J:$J,$A76,Data!$C:$C,AX$1,Data!$D:$D,AX$2)</f>
        <v>0</v>
      </c>
      <c r="AY76" s="5">
        <f>SUMIFS(Data!$A:$A, Data!$I:$I,$A76,Data!$C:$C,AY$1,Data!$D:$D,AY$2) + SUMIFS(Data!$A:$A, Data!$J:$J,$A76,Data!$C:$C,AY$1,Data!$D:$D,AY$2)</f>
        <v>0</v>
      </c>
      <c r="AZ76" s="5">
        <f>SUMIFS(Data!$A:$A, Data!$I:$I,$A76,Data!$C:$C,AZ$1,Data!$D:$D,AZ$2) + SUMIFS(Data!$A:$A, Data!$J:$J,$A76,Data!$C:$C,AZ$1,Data!$D:$D,AZ$2)</f>
        <v>0</v>
      </c>
      <c r="BA76" s="5">
        <f>SUMIFS(Data!$A:$A, Data!$I:$I,$A76,Data!$C:$C,BA$1,Data!$D:$D,BA$2) + SUMIFS(Data!$A:$A, Data!$J:$J,$A76,Data!$C:$C,BA$1,Data!$D:$D,BA$2)</f>
        <v>0</v>
      </c>
      <c r="BB76" s="5">
        <f>SUMIFS(Data!$A:$A, Data!$I:$I,$A76,Data!$C:$C,BB$1,Data!$D:$D,BB$2) + SUMIFS(Data!$A:$A, Data!$J:$J,$A76,Data!$C:$C,BB$1,Data!$D:$D,BB$2)</f>
        <v>0</v>
      </c>
      <c r="BC76" s="5">
        <f>SUMIFS(Data!$A:$A, Data!$I:$I,$A76,Data!$C:$C,BC$1,Data!$D:$D,BC$2) + SUMIFS(Data!$A:$A, Data!$J:$J,$A76,Data!$C:$C,BC$1,Data!$D:$D,BC$2)</f>
        <v>0</v>
      </c>
      <c r="BD76" s="5">
        <f>SUMIFS(Data!$A:$A, Data!$I:$I,$A76,Data!$C:$C,BD$1,Data!$D:$D,BD$2) + SUMIFS(Data!$A:$A, Data!$J:$J,$A76,Data!$C:$C,BD$1,Data!$D:$D,BD$2)</f>
        <v>0</v>
      </c>
      <c r="BE76" s="5">
        <f>SUMIFS(Data!$A:$A, Data!$I:$I,$A76,Data!$C:$C,BE$1,Data!$D:$D,BE$2) + SUMIFS(Data!$A:$A, Data!$J:$J,$A76,Data!$C:$C,BE$1,Data!$D:$D,BE$2)</f>
        <v>0</v>
      </c>
      <c r="BF76" s="5">
        <f>SUMIFS(Data!$A:$A, Data!$I:$I,$A76,Data!$C:$C,BF$1,Data!$D:$D,BF$2) + SUMIFS(Data!$A:$A, Data!$J:$J,$A76,Data!$C:$C,BF$1,Data!$D:$D,BF$2)</f>
        <v>0</v>
      </c>
      <c r="BG76" s="5">
        <f>SUMIFS(Data!$A:$A, Data!$I:$I,$A76,Data!$C:$C,BG$1,Data!$D:$D,BG$2) + SUMIFS(Data!$A:$A, Data!$J:$J,$A76,Data!$C:$C,BG$1,Data!$D:$D,BG$2)</f>
        <v>0</v>
      </c>
      <c r="BH76" s="5">
        <f>SUMIFS(Data!$A:$A, Data!$I:$I,$A76,Data!$C:$C,BH$1,Data!$D:$D,BH$2) + SUMIFS(Data!$A:$A, Data!$J:$J,$A76,Data!$C:$C,BH$1,Data!$D:$D,BH$2)</f>
        <v>0</v>
      </c>
      <c r="BI76" s="5">
        <f>SUMIFS(Data!$A:$A, Data!$I:$I,$A76,Data!$C:$C,BI$1,Data!$D:$D,BI$2) + SUMIFS(Data!$A:$A, Data!$J:$J,$A76,Data!$C:$C,BI$1,Data!$D:$D,BI$2)</f>
        <v>0</v>
      </c>
      <c r="BJ76" s="5">
        <f>SUMIFS(Data!$A:$A, Data!$I:$I,$A76,Data!$C:$C,BJ$1,Data!$D:$D,BJ$2) + SUMIFS(Data!$A:$A, Data!$J:$J,$A76,Data!$C:$C,BJ$1,Data!$D:$D,BJ$2)</f>
        <v>0</v>
      </c>
      <c r="BK76" s="5">
        <f>SUMIFS(Data!$A:$A, Data!$I:$I,$A76,Data!$C:$C,BK$1,Data!$D:$D,BK$2) + SUMIFS(Data!$A:$A, Data!$J:$J,$A76,Data!$C:$C,BK$1,Data!$D:$D,BK$2)</f>
        <v>0</v>
      </c>
      <c r="BL76" s="5">
        <f>SUMIFS(Data!$A:$A, Data!$I:$I,$A76,Data!$C:$C,BL$1,Data!$D:$D,BL$2) + SUMIFS(Data!$A:$A, Data!$J:$J,$A76,Data!$C:$C,BL$1,Data!$D:$D,BL$2)</f>
        <v>0</v>
      </c>
      <c r="BM76" s="5">
        <f>SUMIFS(Data!$A:$A, Data!$I:$I,$A76,Data!$C:$C,BM$1,Data!$D:$D,BM$2) + SUMIFS(Data!$A:$A, Data!$J:$J,$A76,Data!$C:$C,BM$1,Data!$D:$D,BM$2)</f>
        <v>0</v>
      </c>
      <c r="BN76" s="5">
        <f>SUMIFS(Data!$A:$A, Data!$I:$I,$A76,Data!$C:$C,BN$1,Data!$D:$D,BN$2) + SUMIFS(Data!$A:$A, Data!$J:$J,$A76,Data!$C:$C,BN$1,Data!$D:$D,BN$2)</f>
        <v>0</v>
      </c>
      <c r="BO76" s="5">
        <f>SUMIFS(Data!$A:$A, Data!$I:$I,$A76,Data!$C:$C,BO$1,Data!$D:$D,BO$2) + SUMIFS(Data!$A:$A, Data!$J:$J,$A76,Data!$C:$C,BO$1,Data!$D:$D,BO$2)</f>
        <v>0</v>
      </c>
      <c r="BP76" s="5">
        <f>SUMIFS(Data!$A:$A, Data!$I:$I,$A76,Data!$C:$C,BP$1,Data!$D:$D,BP$2) + SUMIFS(Data!$A:$A, Data!$J:$J,$A76,Data!$C:$C,BP$1,Data!$D:$D,BP$2)</f>
        <v>0</v>
      </c>
      <c r="BQ76" s="5">
        <f>SUMIFS(Data!$A:$A, Data!$I:$I,$A76,Data!$C:$C,BQ$1,Data!$D:$D,BQ$2) + SUMIFS(Data!$A:$A, Data!$J:$J,$A76,Data!$C:$C,BQ$1,Data!$D:$D,BQ$2)</f>
        <v>0</v>
      </c>
      <c r="BR76" s="5">
        <f>SUMIFS(Data!$A:$A, Data!$I:$I,$A76,Data!$C:$C,BR$1,Data!$D:$D,BR$2) + SUMIFS(Data!$A:$A, Data!$J:$J,$A76,Data!$C:$C,BR$1,Data!$D:$D,BR$2)</f>
        <v>0</v>
      </c>
      <c r="BS76" s="5">
        <f>SUMIFS(Data!$A:$A, Data!$I:$I,$A76,Data!$C:$C,BS$1,Data!$D:$D,BS$2) + SUMIFS(Data!$A:$A, Data!$J:$J,$A76,Data!$C:$C,BS$1,Data!$D:$D,BS$2)</f>
        <v>0</v>
      </c>
      <c r="BT76" s="5">
        <f>SUMIFS(Data!$A:$A, Data!$I:$I,$A76,Data!$C:$C,BT$1,Data!$D:$D,BT$2) + SUMIFS(Data!$A:$A, Data!$J:$J,$A76,Data!$C:$C,BT$1,Data!$D:$D,BT$2)</f>
        <v>0</v>
      </c>
      <c r="BU76" s="5">
        <f>SUMIFS(Data!$A:$A, Data!$I:$I,$A76,Data!$C:$C,BU$1,Data!$D:$D,BU$2) + SUMIFS(Data!$A:$A, Data!$J:$J,$A76,Data!$C:$C,BU$1,Data!$D:$D,BU$2)</f>
        <v>0</v>
      </c>
      <c r="BV76" s="5">
        <f>SUMIFS(Data!$A:$A, Data!$I:$I,$A76,Data!$C:$C,BV$1,Data!$D:$D,BV$2) + SUMIFS(Data!$A:$A, Data!$J:$J,$A76,Data!$C:$C,BV$1,Data!$D:$D,BV$2)</f>
        <v>0</v>
      </c>
      <c r="BW76" s="5">
        <f>SUMIFS(Data!$A:$A, Data!$I:$I,$A76,Data!$C:$C,BW$1,Data!$D:$D,BW$2) + SUMIFS(Data!$A:$A, Data!$J:$J,$A76,Data!$C:$C,BW$1,Data!$D:$D,BW$2)</f>
        <v>0</v>
      </c>
      <c r="BX76" s="5">
        <f>SUMIFS(Data!$A:$A, Data!$I:$I,$A76,Data!$C:$C,BX$1,Data!$D:$D,BX$2) + SUMIFS(Data!$A:$A, Data!$J:$J,$A76,Data!$C:$C,BX$1,Data!$D:$D,BX$2)</f>
        <v>0</v>
      </c>
      <c r="BY76" s="5">
        <f>SUMIFS(Data!$A:$A, Data!$I:$I,$A76,Data!$C:$C,BY$1,Data!$D:$D,BY$2) + SUMIFS(Data!$A:$A, Data!$J:$J,$A76,Data!$C:$C,BY$1,Data!$D:$D,BY$2)</f>
        <v>0</v>
      </c>
      <c r="BZ76" s="5">
        <f>SUMIFS(Data!$A:$A, Data!$I:$I,$A76,Data!$C:$C,BZ$1,Data!$D:$D,BZ$2) + SUMIFS(Data!$A:$A, Data!$J:$J,$A76,Data!$C:$C,BZ$1,Data!$D:$D,BZ$2)</f>
        <v>0</v>
      </c>
      <c r="CA76" s="5">
        <f>SUMIFS(Data!$A:$A, Data!$I:$I,$A76,Data!$C:$C,CA$1,Data!$D:$D,CA$2) + SUMIFS(Data!$A:$A, Data!$J:$J,$A76,Data!$C:$C,CA$1,Data!$D:$D,CA$2)</f>
        <v>0</v>
      </c>
      <c r="CB76" s="5">
        <f>SUMIFS(Data!$A:$A, Data!$I:$I,$A76,Data!$C:$C,CB$1,Data!$D:$D,CB$2) + SUMIFS(Data!$A:$A, Data!$J:$J,$A76,Data!$C:$C,CB$1,Data!$D:$D,CB$2)</f>
        <v>0</v>
      </c>
      <c r="CC76" s="5">
        <f>SUMIFS(Data!$A:$A, Data!$I:$I,$A76,Data!$C:$C,CC$1,Data!$D:$D,CC$2) + SUMIFS(Data!$A:$A, Data!$J:$J,$A76,Data!$C:$C,CC$1,Data!$D:$D,CC$2)</f>
        <v>0</v>
      </c>
      <c r="CD76" s="5">
        <f>SUMIFS(Data!$A:$A, Data!$I:$I,$A76,Data!$C:$C,CD$1,Data!$D:$D,CD$2) + SUMIFS(Data!$A:$A, Data!$J:$J,$A76,Data!$C:$C,CD$1,Data!$D:$D,CD$2)</f>
        <v>0</v>
      </c>
      <c r="CE76" s="5">
        <f>SUMIFS(Data!$A:$A, Data!$I:$I,$A76,Data!$C:$C,CE$1,Data!$D:$D,CE$2) + SUMIFS(Data!$A:$A, Data!$J:$J,$A76,Data!$C:$C,CE$1,Data!$D:$D,CE$2)</f>
        <v>0</v>
      </c>
      <c r="CF76" s="5">
        <f>SUMIFS(Data!$A:$A, Data!$I:$I,$A76,Data!$C:$C,CF$1,Data!$D:$D,CF$2) + SUMIFS(Data!$A:$A, Data!$J:$J,$A76,Data!$C:$C,CF$1,Data!$D:$D,CF$2)</f>
        <v>0</v>
      </c>
      <c r="CG76" s="5">
        <f>SUMIFS(Data!$A:$A, Data!$I:$I,$A76,Data!$C:$C,CG$1,Data!$D:$D,CG$2) + SUMIFS(Data!$A:$A, Data!$J:$J,$A76,Data!$C:$C,CG$1,Data!$D:$D,CG$2)</f>
        <v>0</v>
      </c>
      <c r="CH76" s="5">
        <f>SUMIFS(Data!$A:$A, Data!$I:$I,$A76,Data!$C:$C,CH$1,Data!$D:$D,CH$2) + SUMIFS(Data!$A:$A, Data!$J:$J,$A76,Data!$C:$C,CH$1,Data!$D:$D,CH$2)</f>
        <v>0</v>
      </c>
      <c r="CI76" s="5">
        <f>SUMIFS(Data!$A:$A, Data!$I:$I,$A76,Data!$C:$C,CI$1,Data!$D:$D,CI$2) + SUMIFS(Data!$A:$A, Data!$J:$J,$A76,Data!$C:$C,CI$1,Data!$D:$D,CI$2)</f>
        <v>0</v>
      </c>
      <c r="CJ76" s="5">
        <f>SUMIFS(Data!$A:$A, Data!$I:$I,$A76,Data!$C:$C,CJ$1,Data!$D:$D,CJ$2) + SUMIFS(Data!$A:$A, Data!$J:$J,$A76,Data!$C:$C,CJ$1,Data!$D:$D,CJ$2)</f>
        <v>0</v>
      </c>
      <c r="CK76" s="5">
        <f>SUMIFS(Data!$A:$A, Data!$I:$I,$A76,Data!$C:$C,CK$1,Data!$D:$D,CK$2) + SUMIFS(Data!$A:$A, Data!$J:$J,$A76,Data!$C:$C,CK$1,Data!$D:$D,CK$2)</f>
        <v>0</v>
      </c>
      <c r="CL76" s="5">
        <f>SUMIFS(Data!$A:$A, Data!$I:$I,$A76,Data!$C:$C,CL$1,Data!$D:$D,CL$2) + SUMIFS(Data!$A:$A, Data!$J:$J,$A76,Data!$C:$C,CL$1,Data!$D:$D,CL$2)</f>
        <v>0</v>
      </c>
      <c r="CM76" s="5">
        <f>SUMIFS(Data!$A:$A, Data!$I:$I,$A76,Data!$C:$C,CM$1,Data!$D:$D,CM$2) + SUMIFS(Data!$A:$A, Data!$J:$J,$A76,Data!$C:$C,CM$1,Data!$D:$D,CM$2)</f>
        <v>0</v>
      </c>
      <c r="CN76" s="5">
        <f>SUMIFS(Data!$A:$A, Data!$I:$I,$A76,Data!$C:$C,CN$1,Data!$D:$D,CN$2) + SUMIFS(Data!$A:$A, Data!$J:$J,$A76,Data!$C:$C,CN$1,Data!$D:$D,CN$2)</f>
        <v>0</v>
      </c>
      <c r="CO76" s="5">
        <f>SUMIFS(Data!$A:$A, Data!$I:$I,$A76,Data!$C:$C,CO$1,Data!$D:$D,CO$2) + SUMIFS(Data!$A:$A, Data!$J:$J,$A76,Data!$C:$C,CO$1,Data!$D:$D,CO$2)</f>
        <v>0</v>
      </c>
      <c r="CP76" s="5">
        <f>SUMIFS(Data!$A:$A, Data!$I:$I,$A76,Data!$C:$C,CP$1,Data!$D:$D,CP$2) + SUMIFS(Data!$A:$A, Data!$J:$J,$A76,Data!$C:$C,CP$1,Data!$D:$D,CP$2)</f>
        <v>0</v>
      </c>
      <c r="CQ76" s="5">
        <f>SUMIFS(Data!$A:$A, Data!$I:$I,$A76,Data!$C:$C,CQ$1,Data!$D:$D,CQ$2) + SUMIFS(Data!$A:$A, Data!$J:$J,$A76,Data!$C:$C,CQ$1,Data!$D:$D,CQ$2)</f>
        <v>0</v>
      </c>
      <c r="CR76" s="5">
        <f>SUMIFS(Data!$A:$A, Data!$I:$I,$A76,Data!$C:$C,CR$1,Data!$D:$D,CR$2) + SUMIFS(Data!$A:$A, Data!$J:$J,$A76,Data!$C:$C,CR$1,Data!$D:$D,CR$2)</f>
        <v>0</v>
      </c>
      <c r="CS76" s="5">
        <f>SUMIFS(Data!$A:$A, Data!$I:$I,$A76,Data!$C:$C,CS$1,Data!$D:$D,CS$2) + SUMIFS(Data!$A:$A, Data!$J:$J,$A76,Data!$C:$C,CS$1,Data!$D:$D,CS$2)</f>
        <v>0</v>
      </c>
      <c r="CT76" s="5">
        <f>SUMIFS(Data!$A:$A, Data!$I:$I,$A76,Data!$C:$C,CT$1,Data!$D:$D,CT$2) + SUMIFS(Data!$A:$A, Data!$J:$J,$A76,Data!$C:$C,CT$1,Data!$D:$D,CT$2)</f>
        <v>0</v>
      </c>
      <c r="CU76" s="5">
        <f>SUMIFS(Data!$A:$A, Data!$I:$I,$A76,Data!$C:$C,CU$1,Data!$D:$D,CU$2) + SUMIFS(Data!$A:$A, Data!$J:$J,$A76,Data!$C:$C,CU$1,Data!$D:$D,CU$2)</f>
        <v>0</v>
      </c>
      <c r="CV76" s="5">
        <f>SUMIFS(Data!$A:$A, Data!$I:$I,$A76,Data!$C:$C,CV$1,Data!$D:$D,CV$2) + SUMIFS(Data!$A:$A, Data!$J:$J,$A76,Data!$C:$C,CV$1,Data!$D:$D,CV$2)</f>
        <v>0</v>
      </c>
      <c r="CW76" s="5">
        <f t="shared" ref="CW76:CX76" si="75">SUMIF($B$2:$CV$2,CW$2, $B76:$CV76)</f>
        <v>2</v>
      </c>
      <c r="CX76" s="5">
        <f t="shared" si="75"/>
        <v>0</v>
      </c>
      <c r="CY76" s="5">
        <f t="shared" si="3"/>
        <v>2</v>
      </c>
    </row>
    <row r="77">
      <c r="A77" s="5" t="str">
        <f>Countries!A75</f>
        <v>ROC</v>
      </c>
      <c r="B77" s="5">
        <f>SUMIFS(Data!$A:$A, Data!$I:$I,$A77,Data!$C:$C,B$1,Data!$D:$D,B$2) + SUMIFS(Data!$A:$A, Data!$J:$J,$A77,Data!$C:$C,B$1,Data!$D:$D,B$2)</f>
        <v>0</v>
      </c>
      <c r="C77" s="5">
        <f>SUMIFS(Data!$A:$A, Data!$I:$I,$A77,Data!$C:$C,C$1,Data!$D:$D,C$2) + SUMIFS(Data!$A:$A, Data!$J:$J,$A77,Data!$C:$C,C$1,Data!$D:$D,C$2)</f>
        <v>0</v>
      </c>
      <c r="D77" s="5">
        <f>SUMIFS(Data!$A:$A, Data!$I:$I,$A77,Data!$C:$C,D$1,Data!$D:$D,D$2) + SUMIFS(Data!$A:$A, Data!$J:$J,$A77,Data!$C:$C,D$1,Data!$D:$D,D$2)</f>
        <v>0</v>
      </c>
      <c r="E77" s="5">
        <f>SUMIFS(Data!$A:$A, Data!$I:$I,$A77,Data!$C:$C,E$1,Data!$D:$D,E$2) + SUMIFS(Data!$A:$A, Data!$J:$J,$A77,Data!$C:$C,E$1,Data!$D:$D,E$2)</f>
        <v>0</v>
      </c>
      <c r="F77" s="5">
        <f>SUMIFS(Data!$A:$A, Data!$I:$I,$A77,Data!$C:$C,F$1,Data!$D:$D,F$2) + SUMIFS(Data!$A:$A, Data!$J:$J,$A77,Data!$C:$C,F$1,Data!$D:$D,F$2)</f>
        <v>0</v>
      </c>
      <c r="G77" s="5">
        <f>SUMIFS(Data!$A:$A, Data!$I:$I,$A77,Data!$C:$C,G$1,Data!$D:$D,G$2) + SUMIFS(Data!$A:$A, Data!$J:$J,$A77,Data!$C:$C,G$1,Data!$D:$D,G$2)</f>
        <v>2</v>
      </c>
      <c r="H77" s="5">
        <f>SUMIFS(Data!$A:$A, Data!$I:$I,$A77,Data!$C:$C,H$1,Data!$D:$D,H$2) + SUMIFS(Data!$A:$A, Data!$J:$J,$A77,Data!$C:$C,H$1,Data!$D:$D,H$2)</f>
        <v>2</v>
      </c>
      <c r="I77" s="5">
        <f>SUMIFS(Data!$A:$A, Data!$I:$I,$A77,Data!$C:$C,I$1,Data!$D:$D,I$2) + SUMIFS(Data!$A:$A, Data!$J:$J,$A77,Data!$C:$C,I$1,Data!$D:$D,I$2)</f>
        <v>0</v>
      </c>
      <c r="J77" s="5">
        <f>SUMIFS(Data!$A:$A, Data!$I:$I,$A77,Data!$C:$C,J$1,Data!$D:$D,J$2) + SUMIFS(Data!$A:$A, Data!$J:$J,$A77,Data!$C:$C,J$1,Data!$D:$D,J$2)</f>
        <v>0</v>
      </c>
      <c r="K77" s="5">
        <f>SUMIFS(Data!$A:$A, Data!$I:$I,$A77,Data!$C:$C,K$1,Data!$D:$D,K$2) + SUMIFS(Data!$A:$A, Data!$J:$J,$A77,Data!$C:$C,K$1,Data!$D:$D,K$2)</f>
        <v>0</v>
      </c>
      <c r="L77" s="5">
        <f>SUMIFS(Data!$A:$A, Data!$I:$I,$A77,Data!$C:$C,L$1,Data!$D:$D,L$2) + SUMIFS(Data!$A:$A, Data!$J:$J,$A77,Data!$C:$C,L$1,Data!$D:$D,L$2)</f>
        <v>0</v>
      </c>
      <c r="M77" s="5">
        <f>SUMIFS(Data!$A:$A, Data!$I:$I,$A77,Data!$C:$C,M$1,Data!$D:$D,M$2) + SUMIFS(Data!$A:$A, Data!$J:$J,$A77,Data!$C:$C,M$1,Data!$D:$D,M$2)</f>
        <v>0</v>
      </c>
      <c r="N77" s="5">
        <f>SUMIFS(Data!$A:$A, Data!$I:$I,$A77,Data!$C:$C,N$1,Data!$D:$D,N$2) + SUMIFS(Data!$A:$A, Data!$J:$J,$A77,Data!$C:$C,N$1,Data!$D:$D,N$2)</f>
        <v>0</v>
      </c>
      <c r="O77" s="5">
        <f>SUMIFS(Data!$A:$A, Data!$I:$I,$A77,Data!$C:$C,O$1,Data!$D:$D,O$2) + SUMIFS(Data!$A:$A, Data!$J:$J,$A77,Data!$C:$C,O$1,Data!$D:$D,O$2)</f>
        <v>0</v>
      </c>
      <c r="P77" s="5">
        <f>SUMIFS(Data!$A:$A, Data!$I:$I,$A77,Data!$C:$C,P$1,Data!$D:$D,P$2) + SUMIFS(Data!$A:$A, Data!$J:$J,$A77,Data!$C:$C,P$1,Data!$D:$D,P$2)</f>
        <v>0</v>
      </c>
      <c r="Q77" s="5">
        <f>SUMIFS(Data!$A:$A, Data!$I:$I,$A77,Data!$C:$C,Q$1,Data!$D:$D,Q$2) + SUMIFS(Data!$A:$A, Data!$J:$J,$A77,Data!$C:$C,Q$1,Data!$D:$D,Q$2)</f>
        <v>0</v>
      </c>
      <c r="R77" s="5">
        <f>SUMIFS(Data!$A:$A, Data!$I:$I,$A77,Data!$C:$C,R$1,Data!$D:$D,R$2) + SUMIFS(Data!$A:$A, Data!$J:$J,$A77,Data!$C:$C,R$1,Data!$D:$D,R$2)</f>
        <v>0</v>
      </c>
      <c r="S77" s="5">
        <f>SUMIFS(Data!$A:$A, Data!$I:$I,$A77,Data!$C:$C,S$1,Data!$D:$D,S$2) + SUMIFS(Data!$A:$A, Data!$J:$J,$A77,Data!$C:$C,S$1,Data!$D:$D,S$2)</f>
        <v>0</v>
      </c>
      <c r="T77" s="5">
        <f>SUMIFS(Data!$A:$A, Data!$I:$I,$A77,Data!$C:$C,T$1,Data!$D:$D,T$2) + SUMIFS(Data!$A:$A, Data!$J:$J,$A77,Data!$C:$C,T$1,Data!$D:$D,T$2)</f>
        <v>0</v>
      </c>
      <c r="U77" s="5">
        <f>SUMIFS(Data!$A:$A, Data!$I:$I,$A77,Data!$C:$C,U$1,Data!$D:$D,U$2) + SUMIFS(Data!$A:$A, Data!$J:$J,$A77,Data!$C:$C,U$1,Data!$D:$D,U$2)</f>
        <v>0</v>
      </c>
      <c r="V77" s="5">
        <f>SUMIFS(Data!$A:$A, Data!$I:$I,$A77,Data!$C:$C,V$1,Data!$D:$D,V$2) + SUMIFS(Data!$A:$A, Data!$J:$J,$A77,Data!$C:$C,V$1,Data!$D:$D,V$2)</f>
        <v>3</v>
      </c>
      <c r="W77" s="5">
        <f>SUMIFS(Data!$A:$A, Data!$I:$I,$A77,Data!$C:$C,W$1,Data!$D:$D,W$2) + SUMIFS(Data!$A:$A, Data!$J:$J,$A77,Data!$C:$C,W$1,Data!$D:$D,W$2)</f>
        <v>1</v>
      </c>
      <c r="X77" s="5">
        <f>SUMIFS(Data!$A:$A, Data!$I:$I,$A77,Data!$C:$C,X$1,Data!$D:$D,X$2) + SUMIFS(Data!$A:$A, Data!$J:$J,$A77,Data!$C:$C,X$1,Data!$D:$D,X$2)</f>
        <v>0</v>
      </c>
      <c r="Y77" s="5">
        <f>SUMIFS(Data!$A:$A, Data!$I:$I,$A77,Data!$C:$C,Y$1,Data!$D:$D,Y$2) + SUMIFS(Data!$A:$A, Data!$J:$J,$A77,Data!$C:$C,Y$1,Data!$D:$D,Y$2)</f>
        <v>0</v>
      </c>
      <c r="Z77" s="5">
        <f>SUMIFS(Data!$A:$A, Data!$I:$I,$A77,Data!$C:$C,Z$1,Data!$D:$D,Z$2) + SUMIFS(Data!$A:$A, Data!$J:$J,$A77,Data!$C:$C,Z$1,Data!$D:$D,Z$2)</f>
        <v>0</v>
      </c>
      <c r="AA77" s="5">
        <f>SUMIFS(Data!$A:$A, Data!$I:$I,$A77,Data!$C:$C,AA$1,Data!$D:$D,AA$2) + SUMIFS(Data!$A:$A, Data!$J:$J,$A77,Data!$C:$C,AA$1,Data!$D:$D,AA$2)</f>
        <v>0</v>
      </c>
      <c r="AB77" s="5">
        <f>SUMIFS(Data!$A:$A, Data!$I:$I,$A77,Data!$C:$C,AB$1,Data!$D:$D,AB$2) + SUMIFS(Data!$A:$A, Data!$J:$J,$A77,Data!$C:$C,AB$1,Data!$D:$D,AB$2)</f>
        <v>0</v>
      </c>
      <c r="AC77" s="5">
        <f>SUMIFS(Data!$A:$A, Data!$I:$I,$A77,Data!$C:$C,AC$1,Data!$D:$D,AC$2) + SUMIFS(Data!$A:$A, Data!$J:$J,$A77,Data!$C:$C,AC$1,Data!$D:$D,AC$2)</f>
        <v>0</v>
      </c>
      <c r="AD77" s="5">
        <f>SUMIFS(Data!$A:$A, Data!$I:$I,$A77,Data!$C:$C,AD$1,Data!$D:$D,AD$2) + SUMIFS(Data!$A:$A, Data!$J:$J,$A77,Data!$C:$C,AD$1,Data!$D:$D,AD$2)</f>
        <v>0</v>
      </c>
      <c r="AE77" s="5">
        <f>SUMIFS(Data!$A:$A, Data!$I:$I,$A77,Data!$C:$C,AE$1,Data!$D:$D,AE$2) + SUMIFS(Data!$A:$A, Data!$J:$J,$A77,Data!$C:$C,AE$1,Data!$D:$D,AE$2)</f>
        <v>0</v>
      </c>
      <c r="AF77" s="5">
        <f>SUMIFS(Data!$A:$A, Data!$I:$I,$A77,Data!$C:$C,AF$1,Data!$D:$D,AF$2) + SUMIFS(Data!$A:$A, Data!$J:$J,$A77,Data!$C:$C,AF$1,Data!$D:$D,AF$2)</f>
        <v>0</v>
      </c>
      <c r="AG77" s="5">
        <f>SUMIFS(Data!$A:$A, Data!$I:$I,$A77,Data!$C:$C,AG$1,Data!$D:$D,AG$2) + SUMIFS(Data!$A:$A, Data!$J:$J,$A77,Data!$C:$C,AG$1,Data!$D:$D,AG$2)</f>
        <v>0</v>
      </c>
      <c r="AH77" s="5">
        <f>SUMIFS(Data!$A:$A, Data!$I:$I,$A77,Data!$C:$C,AH$1,Data!$D:$D,AH$2) + SUMIFS(Data!$A:$A, Data!$J:$J,$A77,Data!$C:$C,AH$1,Data!$D:$D,AH$2)</f>
        <v>0</v>
      </c>
      <c r="AI77" s="5">
        <f>SUMIFS(Data!$A:$A, Data!$I:$I,$A77,Data!$C:$C,AI$1,Data!$D:$D,AI$2) + SUMIFS(Data!$A:$A, Data!$J:$J,$A77,Data!$C:$C,AI$1,Data!$D:$D,AI$2)</f>
        <v>0</v>
      </c>
      <c r="AJ77" s="5">
        <f>SUMIFS(Data!$A:$A, Data!$I:$I,$A77,Data!$C:$C,AJ$1,Data!$D:$D,AJ$2) + SUMIFS(Data!$A:$A, Data!$J:$J,$A77,Data!$C:$C,AJ$1,Data!$D:$D,AJ$2)</f>
        <v>0</v>
      </c>
      <c r="AK77" s="5">
        <f>SUMIFS(Data!$A:$A, Data!$I:$I,$A77,Data!$C:$C,AK$1,Data!$D:$D,AK$2) + SUMIFS(Data!$A:$A, Data!$J:$J,$A77,Data!$C:$C,AK$1,Data!$D:$D,AK$2)</f>
        <v>3</v>
      </c>
      <c r="AL77" s="5">
        <f>SUMIFS(Data!$A:$A, Data!$I:$I,$A77,Data!$C:$C,AL$1,Data!$D:$D,AL$2) + SUMIFS(Data!$A:$A, Data!$J:$J,$A77,Data!$C:$C,AL$1,Data!$D:$D,AL$2)</f>
        <v>2</v>
      </c>
      <c r="AM77" s="5">
        <f>SUMIFS(Data!$A:$A, Data!$I:$I,$A77,Data!$C:$C,AM$1,Data!$D:$D,AM$2) + SUMIFS(Data!$A:$A, Data!$J:$J,$A77,Data!$C:$C,AM$1,Data!$D:$D,AM$2)</f>
        <v>0</v>
      </c>
      <c r="AN77" s="5">
        <f>SUMIFS(Data!$A:$A, Data!$I:$I,$A77,Data!$C:$C,AN$1,Data!$D:$D,AN$2) + SUMIFS(Data!$A:$A, Data!$J:$J,$A77,Data!$C:$C,AN$1,Data!$D:$D,AN$2)</f>
        <v>0</v>
      </c>
      <c r="AO77" s="5">
        <f>SUMIFS(Data!$A:$A, Data!$I:$I,$A77,Data!$C:$C,AO$1,Data!$D:$D,AO$2) + SUMIFS(Data!$A:$A, Data!$J:$J,$A77,Data!$C:$C,AO$1,Data!$D:$D,AO$2)</f>
        <v>0</v>
      </c>
      <c r="AP77" s="5">
        <f>SUMIFS(Data!$A:$A, Data!$I:$I,$A77,Data!$C:$C,AP$1,Data!$D:$D,AP$2) + SUMIFS(Data!$A:$A, Data!$J:$J,$A77,Data!$C:$C,AP$1,Data!$D:$D,AP$2)</f>
        <v>1</v>
      </c>
      <c r="AQ77" s="5">
        <f>SUMIFS(Data!$A:$A, Data!$I:$I,$A77,Data!$C:$C,AQ$1,Data!$D:$D,AQ$2) + SUMIFS(Data!$A:$A, Data!$J:$J,$A77,Data!$C:$C,AQ$1,Data!$D:$D,AQ$2)</f>
        <v>0</v>
      </c>
      <c r="AR77" s="5">
        <f>SUMIFS(Data!$A:$A, Data!$I:$I,$A77,Data!$C:$C,AR$1,Data!$D:$D,AR$2) + SUMIFS(Data!$A:$A, Data!$J:$J,$A77,Data!$C:$C,AR$1,Data!$D:$D,AR$2)</f>
        <v>0</v>
      </c>
      <c r="AS77" s="5">
        <f>SUMIFS(Data!$A:$A, Data!$I:$I,$A77,Data!$C:$C,AS$1,Data!$D:$D,AS$2) + SUMIFS(Data!$A:$A, Data!$J:$J,$A77,Data!$C:$C,AS$1,Data!$D:$D,AS$2)</f>
        <v>0</v>
      </c>
      <c r="AT77" s="5">
        <f>SUMIFS(Data!$A:$A, Data!$I:$I,$A77,Data!$C:$C,AT$1,Data!$D:$D,AT$2) + SUMIFS(Data!$A:$A, Data!$J:$J,$A77,Data!$C:$C,AT$1,Data!$D:$D,AT$2)</f>
        <v>0</v>
      </c>
      <c r="AU77" s="5">
        <f>SUMIFS(Data!$A:$A, Data!$I:$I,$A77,Data!$C:$C,AU$1,Data!$D:$D,AU$2) + SUMIFS(Data!$A:$A, Data!$J:$J,$A77,Data!$C:$C,AU$1,Data!$D:$D,AU$2)</f>
        <v>0</v>
      </c>
      <c r="AV77" s="5">
        <f>SUMIFS(Data!$A:$A, Data!$I:$I,$A77,Data!$C:$C,AV$1,Data!$D:$D,AV$2) + SUMIFS(Data!$A:$A, Data!$J:$J,$A77,Data!$C:$C,AV$1,Data!$D:$D,AV$2)</f>
        <v>0</v>
      </c>
      <c r="AW77" s="5">
        <f>SUMIFS(Data!$A:$A, Data!$I:$I,$A77,Data!$C:$C,AW$1,Data!$D:$D,AW$2) + SUMIFS(Data!$A:$A, Data!$J:$J,$A77,Data!$C:$C,AW$1,Data!$D:$D,AW$2)</f>
        <v>0</v>
      </c>
      <c r="AX77" s="5">
        <f>SUMIFS(Data!$A:$A, Data!$I:$I,$A77,Data!$C:$C,AX$1,Data!$D:$D,AX$2) + SUMIFS(Data!$A:$A, Data!$J:$J,$A77,Data!$C:$C,AX$1,Data!$D:$D,AX$2)</f>
        <v>0</v>
      </c>
      <c r="AY77" s="5">
        <f>SUMIFS(Data!$A:$A, Data!$I:$I,$A77,Data!$C:$C,AY$1,Data!$D:$D,AY$2) + SUMIFS(Data!$A:$A, Data!$J:$J,$A77,Data!$C:$C,AY$1,Data!$D:$D,AY$2)</f>
        <v>2</v>
      </c>
      <c r="AZ77" s="5">
        <f>SUMIFS(Data!$A:$A, Data!$I:$I,$A77,Data!$C:$C,AZ$1,Data!$D:$D,AZ$2) + SUMIFS(Data!$A:$A, Data!$J:$J,$A77,Data!$C:$C,AZ$1,Data!$D:$D,AZ$2)</f>
        <v>0</v>
      </c>
      <c r="BA77" s="5">
        <f>SUMIFS(Data!$A:$A, Data!$I:$I,$A77,Data!$C:$C,BA$1,Data!$D:$D,BA$2) + SUMIFS(Data!$A:$A, Data!$J:$J,$A77,Data!$C:$C,BA$1,Data!$D:$D,BA$2)</f>
        <v>1</v>
      </c>
      <c r="BB77" s="5">
        <f>SUMIFS(Data!$A:$A, Data!$I:$I,$A77,Data!$C:$C,BB$1,Data!$D:$D,BB$2) + SUMIFS(Data!$A:$A, Data!$J:$J,$A77,Data!$C:$C,BB$1,Data!$D:$D,BB$2)</f>
        <v>0</v>
      </c>
      <c r="BC77" s="5">
        <f>SUMIFS(Data!$A:$A, Data!$I:$I,$A77,Data!$C:$C,BC$1,Data!$D:$D,BC$2) + SUMIFS(Data!$A:$A, Data!$J:$J,$A77,Data!$C:$C,BC$1,Data!$D:$D,BC$2)</f>
        <v>0</v>
      </c>
      <c r="BD77" s="5">
        <f>SUMIFS(Data!$A:$A, Data!$I:$I,$A77,Data!$C:$C,BD$1,Data!$D:$D,BD$2) + SUMIFS(Data!$A:$A, Data!$J:$J,$A77,Data!$C:$C,BD$1,Data!$D:$D,BD$2)</f>
        <v>0</v>
      </c>
      <c r="BE77" s="5">
        <f>SUMIFS(Data!$A:$A, Data!$I:$I,$A77,Data!$C:$C,BE$1,Data!$D:$D,BE$2) + SUMIFS(Data!$A:$A, Data!$J:$J,$A77,Data!$C:$C,BE$1,Data!$D:$D,BE$2)</f>
        <v>0</v>
      </c>
      <c r="BF77" s="5">
        <f>SUMIFS(Data!$A:$A, Data!$I:$I,$A77,Data!$C:$C,BF$1,Data!$D:$D,BF$2) + SUMIFS(Data!$A:$A, Data!$J:$J,$A77,Data!$C:$C,BF$1,Data!$D:$D,BF$2)</f>
        <v>0</v>
      </c>
      <c r="BG77" s="5">
        <f>SUMIFS(Data!$A:$A, Data!$I:$I,$A77,Data!$C:$C,BG$1,Data!$D:$D,BG$2) + SUMIFS(Data!$A:$A, Data!$J:$J,$A77,Data!$C:$C,BG$1,Data!$D:$D,BG$2)</f>
        <v>0</v>
      </c>
      <c r="BH77" s="5">
        <f>SUMIFS(Data!$A:$A, Data!$I:$I,$A77,Data!$C:$C,BH$1,Data!$D:$D,BH$2) + SUMIFS(Data!$A:$A, Data!$J:$J,$A77,Data!$C:$C,BH$1,Data!$D:$D,BH$2)</f>
        <v>0</v>
      </c>
      <c r="BI77" s="5">
        <f>SUMIFS(Data!$A:$A, Data!$I:$I,$A77,Data!$C:$C,BI$1,Data!$D:$D,BI$2) + SUMIFS(Data!$A:$A, Data!$J:$J,$A77,Data!$C:$C,BI$1,Data!$D:$D,BI$2)</f>
        <v>0</v>
      </c>
      <c r="BJ77" s="5">
        <f>SUMIFS(Data!$A:$A, Data!$I:$I,$A77,Data!$C:$C,BJ$1,Data!$D:$D,BJ$2) + SUMIFS(Data!$A:$A, Data!$J:$J,$A77,Data!$C:$C,BJ$1,Data!$D:$D,BJ$2)</f>
        <v>0</v>
      </c>
      <c r="BK77" s="5">
        <f>SUMIFS(Data!$A:$A, Data!$I:$I,$A77,Data!$C:$C,BK$1,Data!$D:$D,BK$2) + SUMIFS(Data!$A:$A, Data!$J:$J,$A77,Data!$C:$C,BK$1,Data!$D:$D,BK$2)</f>
        <v>0</v>
      </c>
      <c r="BL77" s="5">
        <f>SUMIFS(Data!$A:$A, Data!$I:$I,$A77,Data!$C:$C,BL$1,Data!$D:$D,BL$2) + SUMIFS(Data!$A:$A, Data!$J:$J,$A77,Data!$C:$C,BL$1,Data!$D:$D,BL$2)</f>
        <v>0</v>
      </c>
      <c r="BM77" s="5">
        <f>SUMIFS(Data!$A:$A, Data!$I:$I,$A77,Data!$C:$C,BM$1,Data!$D:$D,BM$2) + SUMIFS(Data!$A:$A, Data!$J:$J,$A77,Data!$C:$C,BM$1,Data!$D:$D,BM$2)</f>
        <v>0</v>
      </c>
      <c r="BN77" s="5">
        <f>SUMIFS(Data!$A:$A, Data!$I:$I,$A77,Data!$C:$C,BN$1,Data!$D:$D,BN$2) + SUMIFS(Data!$A:$A, Data!$J:$J,$A77,Data!$C:$C,BN$1,Data!$D:$D,BN$2)</f>
        <v>0</v>
      </c>
      <c r="BO77" s="5">
        <f>SUMIFS(Data!$A:$A, Data!$I:$I,$A77,Data!$C:$C,BO$1,Data!$D:$D,BO$2) + SUMIFS(Data!$A:$A, Data!$J:$J,$A77,Data!$C:$C,BO$1,Data!$D:$D,BO$2)</f>
        <v>0</v>
      </c>
      <c r="BP77" s="5">
        <f>SUMIFS(Data!$A:$A, Data!$I:$I,$A77,Data!$C:$C,BP$1,Data!$D:$D,BP$2) + SUMIFS(Data!$A:$A, Data!$J:$J,$A77,Data!$C:$C,BP$1,Data!$D:$D,BP$2)</f>
        <v>0</v>
      </c>
      <c r="BQ77" s="5">
        <f>SUMIFS(Data!$A:$A, Data!$I:$I,$A77,Data!$C:$C,BQ$1,Data!$D:$D,BQ$2) + SUMIFS(Data!$A:$A, Data!$J:$J,$A77,Data!$C:$C,BQ$1,Data!$D:$D,BQ$2)</f>
        <v>2</v>
      </c>
      <c r="BR77" s="5">
        <f>SUMIFS(Data!$A:$A, Data!$I:$I,$A77,Data!$C:$C,BR$1,Data!$D:$D,BR$2) + SUMIFS(Data!$A:$A, Data!$J:$J,$A77,Data!$C:$C,BR$1,Data!$D:$D,BR$2)</f>
        <v>1</v>
      </c>
      <c r="BS77" s="5">
        <f>SUMIFS(Data!$A:$A, Data!$I:$I,$A77,Data!$C:$C,BS$1,Data!$D:$D,BS$2) + SUMIFS(Data!$A:$A, Data!$J:$J,$A77,Data!$C:$C,BS$1,Data!$D:$D,BS$2)</f>
        <v>0</v>
      </c>
      <c r="BT77" s="5">
        <f>SUMIFS(Data!$A:$A, Data!$I:$I,$A77,Data!$C:$C,BT$1,Data!$D:$D,BT$2) + SUMIFS(Data!$A:$A, Data!$J:$J,$A77,Data!$C:$C,BT$1,Data!$D:$D,BT$2)</f>
        <v>0</v>
      </c>
      <c r="BU77" s="5">
        <f>SUMIFS(Data!$A:$A, Data!$I:$I,$A77,Data!$C:$C,BU$1,Data!$D:$D,BU$2) + SUMIFS(Data!$A:$A, Data!$J:$J,$A77,Data!$C:$C,BU$1,Data!$D:$D,BU$2)</f>
        <v>0</v>
      </c>
      <c r="BV77" s="5">
        <f>SUMIFS(Data!$A:$A, Data!$I:$I,$A77,Data!$C:$C,BV$1,Data!$D:$D,BV$2) + SUMIFS(Data!$A:$A, Data!$J:$J,$A77,Data!$C:$C,BV$1,Data!$D:$D,BV$2)</f>
        <v>0</v>
      </c>
      <c r="BW77" s="5">
        <f>SUMIFS(Data!$A:$A, Data!$I:$I,$A77,Data!$C:$C,BW$1,Data!$D:$D,BW$2) + SUMIFS(Data!$A:$A, Data!$J:$J,$A77,Data!$C:$C,BW$1,Data!$D:$D,BW$2)</f>
        <v>0</v>
      </c>
      <c r="BX77" s="5">
        <f>SUMIFS(Data!$A:$A, Data!$I:$I,$A77,Data!$C:$C,BX$1,Data!$D:$D,BX$2) + SUMIFS(Data!$A:$A, Data!$J:$J,$A77,Data!$C:$C,BX$1,Data!$D:$D,BX$2)</f>
        <v>0</v>
      </c>
      <c r="BY77" s="5">
        <f>SUMIFS(Data!$A:$A, Data!$I:$I,$A77,Data!$C:$C,BY$1,Data!$D:$D,BY$2) + SUMIFS(Data!$A:$A, Data!$J:$J,$A77,Data!$C:$C,BY$1,Data!$D:$D,BY$2)</f>
        <v>1</v>
      </c>
      <c r="BZ77" s="5">
        <f>SUMIFS(Data!$A:$A, Data!$I:$I,$A77,Data!$C:$C,BZ$1,Data!$D:$D,BZ$2) + SUMIFS(Data!$A:$A, Data!$J:$J,$A77,Data!$C:$C,BZ$1,Data!$D:$D,BZ$2)</f>
        <v>0</v>
      </c>
      <c r="CA77" s="5">
        <f>SUMIFS(Data!$A:$A, Data!$I:$I,$A77,Data!$C:$C,CA$1,Data!$D:$D,CA$2) + SUMIFS(Data!$A:$A, Data!$J:$J,$A77,Data!$C:$C,CA$1,Data!$D:$D,CA$2)</f>
        <v>0</v>
      </c>
      <c r="CB77" s="5">
        <f>SUMIFS(Data!$A:$A, Data!$I:$I,$A77,Data!$C:$C,CB$1,Data!$D:$D,CB$2) + SUMIFS(Data!$A:$A, Data!$J:$J,$A77,Data!$C:$C,CB$1,Data!$D:$D,CB$2)</f>
        <v>0</v>
      </c>
      <c r="CC77" s="5">
        <f>SUMIFS(Data!$A:$A, Data!$I:$I,$A77,Data!$C:$C,CC$1,Data!$D:$D,CC$2) + SUMIFS(Data!$A:$A, Data!$J:$J,$A77,Data!$C:$C,CC$1,Data!$D:$D,CC$2)</f>
        <v>0</v>
      </c>
      <c r="CD77" s="5">
        <f>SUMIFS(Data!$A:$A, Data!$I:$I,$A77,Data!$C:$C,CD$1,Data!$D:$D,CD$2) + SUMIFS(Data!$A:$A, Data!$J:$J,$A77,Data!$C:$C,CD$1,Data!$D:$D,CD$2)</f>
        <v>0</v>
      </c>
      <c r="CE77" s="5">
        <f>SUMIFS(Data!$A:$A, Data!$I:$I,$A77,Data!$C:$C,CE$1,Data!$D:$D,CE$2) + SUMIFS(Data!$A:$A, Data!$J:$J,$A77,Data!$C:$C,CE$1,Data!$D:$D,CE$2)</f>
        <v>1</v>
      </c>
      <c r="CF77" s="5">
        <f>SUMIFS(Data!$A:$A, Data!$I:$I,$A77,Data!$C:$C,CF$1,Data!$D:$D,CF$2) + SUMIFS(Data!$A:$A, Data!$J:$J,$A77,Data!$C:$C,CF$1,Data!$D:$D,CF$2)</f>
        <v>0</v>
      </c>
      <c r="CG77" s="5">
        <f>SUMIFS(Data!$A:$A, Data!$I:$I,$A77,Data!$C:$C,CG$1,Data!$D:$D,CG$2) + SUMIFS(Data!$A:$A, Data!$J:$J,$A77,Data!$C:$C,CG$1,Data!$D:$D,CG$2)</f>
        <v>0</v>
      </c>
      <c r="CH77" s="5">
        <f>SUMIFS(Data!$A:$A, Data!$I:$I,$A77,Data!$C:$C,CH$1,Data!$D:$D,CH$2) + SUMIFS(Data!$A:$A, Data!$J:$J,$A77,Data!$C:$C,CH$1,Data!$D:$D,CH$2)</f>
        <v>0</v>
      </c>
      <c r="CI77" s="5">
        <f>SUMIFS(Data!$A:$A, Data!$I:$I,$A77,Data!$C:$C,CI$1,Data!$D:$D,CI$2) + SUMIFS(Data!$A:$A, Data!$J:$J,$A77,Data!$C:$C,CI$1,Data!$D:$D,CI$2)</f>
        <v>0</v>
      </c>
      <c r="CJ77" s="5">
        <f>SUMIFS(Data!$A:$A, Data!$I:$I,$A77,Data!$C:$C,CJ$1,Data!$D:$D,CJ$2) + SUMIFS(Data!$A:$A, Data!$J:$J,$A77,Data!$C:$C,CJ$1,Data!$D:$D,CJ$2)</f>
        <v>0</v>
      </c>
      <c r="CK77" s="5">
        <f>SUMIFS(Data!$A:$A, Data!$I:$I,$A77,Data!$C:$C,CK$1,Data!$D:$D,CK$2) + SUMIFS(Data!$A:$A, Data!$J:$J,$A77,Data!$C:$C,CK$1,Data!$D:$D,CK$2)</f>
        <v>0</v>
      </c>
      <c r="CL77" s="5">
        <f>SUMIFS(Data!$A:$A, Data!$I:$I,$A77,Data!$C:$C,CL$1,Data!$D:$D,CL$2) + SUMIFS(Data!$A:$A, Data!$J:$J,$A77,Data!$C:$C,CL$1,Data!$D:$D,CL$2)</f>
        <v>0</v>
      </c>
      <c r="CM77" s="5">
        <f>SUMIFS(Data!$A:$A, Data!$I:$I,$A77,Data!$C:$C,CM$1,Data!$D:$D,CM$2) + SUMIFS(Data!$A:$A, Data!$J:$J,$A77,Data!$C:$C,CM$1,Data!$D:$D,CM$2)</f>
        <v>0</v>
      </c>
      <c r="CN77" s="5">
        <f>SUMIFS(Data!$A:$A, Data!$I:$I,$A77,Data!$C:$C,CN$1,Data!$D:$D,CN$2) + SUMIFS(Data!$A:$A, Data!$J:$J,$A77,Data!$C:$C,CN$1,Data!$D:$D,CN$2)</f>
        <v>0</v>
      </c>
      <c r="CO77" s="5">
        <f>SUMIFS(Data!$A:$A, Data!$I:$I,$A77,Data!$C:$C,CO$1,Data!$D:$D,CO$2) + SUMIFS(Data!$A:$A, Data!$J:$J,$A77,Data!$C:$C,CO$1,Data!$D:$D,CO$2)</f>
        <v>0</v>
      </c>
      <c r="CP77" s="5">
        <f>SUMIFS(Data!$A:$A, Data!$I:$I,$A77,Data!$C:$C,CP$1,Data!$D:$D,CP$2) + SUMIFS(Data!$A:$A, Data!$J:$J,$A77,Data!$C:$C,CP$1,Data!$D:$D,CP$2)</f>
        <v>0</v>
      </c>
      <c r="CQ77" s="5">
        <f>SUMIFS(Data!$A:$A, Data!$I:$I,$A77,Data!$C:$C,CQ$1,Data!$D:$D,CQ$2) + SUMIFS(Data!$A:$A, Data!$J:$J,$A77,Data!$C:$C,CQ$1,Data!$D:$D,CQ$2)</f>
        <v>0</v>
      </c>
      <c r="CR77" s="5">
        <f>SUMIFS(Data!$A:$A, Data!$I:$I,$A77,Data!$C:$C,CR$1,Data!$D:$D,CR$2) + SUMIFS(Data!$A:$A, Data!$J:$J,$A77,Data!$C:$C,CR$1,Data!$D:$D,CR$2)</f>
        <v>0</v>
      </c>
      <c r="CS77" s="5">
        <f>SUMIFS(Data!$A:$A, Data!$I:$I,$A77,Data!$C:$C,CS$1,Data!$D:$D,CS$2) + SUMIFS(Data!$A:$A, Data!$J:$J,$A77,Data!$C:$C,CS$1,Data!$D:$D,CS$2)</f>
        <v>0</v>
      </c>
      <c r="CT77" s="5">
        <f>SUMIFS(Data!$A:$A, Data!$I:$I,$A77,Data!$C:$C,CT$1,Data!$D:$D,CT$2) + SUMIFS(Data!$A:$A, Data!$J:$J,$A77,Data!$C:$C,CT$1,Data!$D:$D,CT$2)</f>
        <v>0</v>
      </c>
      <c r="CU77" s="5">
        <f>SUMIFS(Data!$A:$A, Data!$I:$I,$A77,Data!$C:$C,CU$1,Data!$D:$D,CU$2) + SUMIFS(Data!$A:$A, Data!$J:$J,$A77,Data!$C:$C,CU$1,Data!$D:$D,CU$2)</f>
        <v>4</v>
      </c>
      <c r="CV77" s="5">
        <f>SUMIFS(Data!$A:$A, Data!$I:$I,$A77,Data!$C:$C,CV$1,Data!$D:$D,CV$2) + SUMIFS(Data!$A:$A, Data!$J:$J,$A77,Data!$C:$C,CV$1,Data!$D:$D,CV$2)</f>
        <v>0</v>
      </c>
      <c r="CW77" s="5">
        <f t="shared" ref="CW77:CX77" si="76">SUMIF($B$2:$CV$2,CW$2, $B77:$CV77)</f>
        <v>15</v>
      </c>
      <c r="CX77" s="5">
        <f t="shared" si="76"/>
        <v>9</v>
      </c>
      <c r="CY77" s="5">
        <f t="shared" si="3"/>
        <v>26</v>
      </c>
    </row>
    <row r="78">
      <c r="A78" s="5" t="str">
        <f>Countries!A76</f>
        <v>ROU</v>
      </c>
      <c r="B78" s="5">
        <f>SUMIFS(Data!$A:$A, Data!$I:$I,$A78,Data!$C:$C,B$1,Data!$D:$D,B$2) + SUMIFS(Data!$A:$A, Data!$J:$J,$A78,Data!$C:$C,B$1,Data!$D:$D,B$2)</f>
        <v>0</v>
      </c>
      <c r="C78" s="5">
        <f>SUMIFS(Data!$A:$A, Data!$I:$I,$A78,Data!$C:$C,C$1,Data!$D:$D,C$2) + SUMIFS(Data!$A:$A, Data!$J:$J,$A78,Data!$C:$C,C$1,Data!$D:$D,C$2)</f>
        <v>0</v>
      </c>
      <c r="D78" s="5">
        <f>SUMIFS(Data!$A:$A, Data!$I:$I,$A78,Data!$C:$C,D$1,Data!$D:$D,D$2) + SUMIFS(Data!$A:$A, Data!$J:$J,$A78,Data!$C:$C,D$1,Data!$D:$D,D$2)</f>
        <v>0</v>
      </c>
      <c r="E78" s="5">
        <f>SUMIFS(Data!$A:$A, Data!$I:$I,$A78,Data!$C:$C,E$1,Data!$D:$D,E$2) + SUMIFS(Data!$A:$A, Data!$J:$J,$A78,Data!$C:$C,E$1,Data!$D:$D,E$2)</f>
        <v>0</v>
      </c>
      <c r="F78" s="5">
        <f>SUMIFS(Data!$A:$A, Data!$I:$I,$A78,Data!$C:$C,F$1,Data!$D:$D,F$2) + SUMIFS(Data!$A:$A, Data!$J:$J,$A78,Data!$C:$C,F$1,Data!$D:$D,F$2)</f>
        <v>0</v>
      </c>
      <c r="G78" s="5">
        <f>SUMIFS(Data!$A:$A, Data!$I:$I,$A78,Data!$C:$C,G$1,Data!$D:$D,G$2) + SUMIFS(Data!$A:$A, Data!$J:$J,$A78,Data!$C:$C,G$1,Data!$D:$D,G$2)</f>
        <v>0</v>
      </c>
      <c r="H78" s="5">
        <f>SUMIFS(Data!$A:$A, Data!$I:$I,$A78,Data!$C:$C,H$1,Data!$D:$D,H$2) + SUMIFS(Data!$A:$A, Data!$J:$J,$A78,Data!$C:$C,H$1,Data!$D:$D,H$2)</f>
        <v>0</v>
      </c>
      <c r="I78" s="5">
        <f>SUMIFS(Data!$A:$A, Data!$I:$I,$A78,Data!$C:$C,I$1,Data!$D:$D,I$2) + SUMIFS(Data!$A:$A, Data!$J:$J,$A78,Data!$C:$C,I$1,Data!$D:$D,I$2)</f>
        <v>0</v>
      </c>
      <c r="J78" s="5">
        <f>SUMIFS(Data!$A:$A, Data!$I:$I,$A78,Data!$C:$C,J$1,Data!$D:$D,J$2) + SUMIFS(Data!$A:$A, Data!$J:$J,$A78,Data!$C:$C,J$1,Data!$D:$D,J$2)</f>
        <v>0</v>
      </c>
      <c r="K78" s="5">
        <f>SUMIFS(Data!$A:$A, Data!$I:$I,$A78,Data!$C:$C,K$1,Data!$D:$D,K$2) + SUMIFS(Data!$A:$A, Data!$J:$J,$A78,Data!$C:$C,K$1,Data!$D:$D,K$2)</f>
        <v>0</v>
      </c>
      <c r="L78" s="5">
        <f>SUMIFS(Data!$A:$A, Data!$I:$I,$A78,Data!$C:$C,L$1,Data!$D:$D,L$2) + SUMIFS(Data!$A:$A, Data!$J:$J,$A78,Data!$C:$C,L$1,Data!$D:$D,L$2)</f>
        <v>0</v>
      </c>
      <c r="M78" s="5">
        <f>SUMIFS(Data!$A:$A, Data!$I:$I,$A78,Data!$C:$C,M$1,Data!$D:$D,M$2) + SUMIFS(Data!$A:$A, Data!$J:$J,$A78,Data!$C:$C,M$1,Data!$D:$D,M$2)</f>
        <v>0</v>
      </c>
      <c r="N78" s="5">
        <f>SUMIFS(Data!$A:$A, Data!$I:$I,$A78,Data!$C:$C,N$1,Data!$D:$D,N$2) + SUMIFS(Data!$A:$A, Data!$J:$J,$A78,Data!$C:$C,N$1,Data!$D:$D,N$2)</f>
        <v>0</v>
      </c>
      <c r="O78" s="5">
        <f>SUMIFS(Data!$A:$A, Data!$I:$I,$A78,Data!$C:$C,O$1,Data!$D:$D,O$2) + SUMIFS(Data!$A:$A, Data!$J:$J,$A78,Data!$C:$C,O$1,Data!$D:$D,O$2)</f>
        <v>0</v>
      </c>
      <c r="P78" s="5">
        <f>SUMIFS(Data!$A:$A, Data!$I:$I,$A78,Data!$C:$C,P$1,Data!$D:$D,P$2) + SUMIFS(Data!$A:$A, Data!$J:$J,$A78,Data!$C:$C,P$1,Data!$D:$D,P$2)</f>
        <v>0</v>
      </c>
      <c r="Q78" s="5">
        <f>SUMIFS(Data!$A:$A, Data!$I:$I,$A78,Data!$C:$C,Q$1,Data!$D:$D,Q$2) + SUMIFS(Data!$A:$A, Data!$J:$J,$A78,Data!$C:$C,Q$1,Data!$D:$D,Q$2)</f>
        <v>0</v>
      </c>
      <c r="R78" s="5">
        <f>SUMIFS(Data!$A:$A, Data!$I:$I,$A78,Data!$C:$C,R$1,Data!$D:$D,R$2) + SUMIFS(Data!$A:$A, Data!$J:$J,$A78,Data!$C:$C,R$1,Data!$D:$D,R$2)</f>
        <v>0</v>
      </c>
      <c r="S78" s="5">
        <f>SUMIFS(Data!$A:$A, Data!$I:$I,$A78,Data!$C:$C,S$1,Data!$D:$D,S$2) + SUMIFS(Data!$A:$A, Data!$J:$J,$A78,Data!$C:$C,S$1,Data!$D:$D,S$2)</f>
        <v>0</v>
      </c>
      <c r="T78" s="5">
        <f>SUMIFS(Data!$A:$A, Data!$I:$I,$A78,Data!$C:$C,T$1,Data!$D:$D,T$2) + SUMIFS(Data!$A:$A, Data!$J:$J,$A78,Data!$C:$C,T$1,Data!$D:$D,T$2)</f>
        <v>0</v>
      </c>
      <c r="U78" s="5">
        <f>SUMIFS(Data!$A:$A, Data!$I:$I,$A78,Data!$C:$C,U$1,Data!$D:$D,U$2) + SUMIFS(Data!$A:$A, Data!$J:$J,$A78,Data!$C:$C,U$1,Data!$D:$D,U$2)</f>
        <v>0</v>
      </c>
      <c r="V78" s="5">
        <f>SUMIFS(Data!$A:$A, Data!$I:$I,$A78,Data!$C:$C,V$1,Data!$D:$D,V$2) + SUMIFS(Data!$A:$A, Data!$J:$J,$A78,Data!$C:$C,V$1,Data!$D:$D,V$2)</f>
        <v>0</v>
      </c>
      <c r="W78" s="5">
        <f>SUMIFS(Data!$A:$A, Data!$I:$I,$A78,Data!$C:$C,W$1,Data!$D:$D,W$2) + SUMIFS(Data!$A:$A, Data!$J:$J,$A78,Data!$C:$C,W$1,Data!$D:$D,W$2)</f>
        <v>0</v>
      </c>
      <c r="X78" s="5">
        <f>SUMIFS(Data!$A:$A, Data!$I:$I,$A78,Data!$C:$C,X$1,Data!$D:$D,X$2) + SUMIFS(Data!$A:$A, Data!$J:$J,$A78,Data!$C:$C,X$1,Data!$D:$D,X$2)</f>
        <v>0</v>
      </c>
      <c r="Y78" s="5">
        <f>SUMIFS(Data!$A:$A, Data!$I:$I,$A78,Data!$C:$C,Y$1,Data!$D:$D,Y$2) + SUMIFS(Data!$A:$A, Data!$J:$J,$A78,Data!$C:$C,Y$1,Data!$D:$D,Y$2)</f>
        <v>0</v>
      </c>
      <c r="Z78" s="5">
        <f>SUMIFS(Data!$A:$A, Data!$I:$I,$A78,Data!$C:$C,Z$1,Data!$D:$D,Z$2) + SUMIFS(Data!$A:$A, Data!$J:$J,$A78,Data!$C:$C,Z$1,Data!$D:$D,Z$2)</f>
        <v>0</v>
      </c>
      <c r="AA78" s="5">
        <f>SUMIFS(Data!$A:$A, Data!$I:$I,$A78,Data!$C:$C,AA$1,Data!$D:$D,AA$2) + SUMIFS(Data!$A:$A, Data!$J:$J,$A78,Data!$C:$C,AA$1,Data!$D:$D,AA$2)</f>
        <v>0</v>
      </c>
      <c r="AB78" s="5">
        <f>SUMIFS(Data!$A:$A, Data!$I:$I,$A78,Data!$C:$C,AB$1,Data!$D:$D,AB$2) + SUMIFS(Data!$A:$A, Data!$J:$J,$A78,Data!$C:$C,AB$1,Data!$D:$D,AB$2)</f>
        <v>0</v>
      </c>
      <c r="AC78" s="5">
        <f>SUMIFS(Data!$A:$A, Data!$I:$I,$A78,Data!$C:$C,AC$1,Data!$D:$D,AC$2) + SUMIFS(Data!$A:$A, Data!$J:$J,$A78,Data!$C:$C,AC$1,Data!$D:$D,AC$2)</f>
        <v>0</v>
      </c>
      <c r="AD78" s="5">
        <f>SUMIFS(Data!$A:$A, Data!$I:$I,$A78,Data!$C:$C,AD$1,Data!$D:$D,AD$2) + SUMIFS(Data!$A:$A, Data!$J:$J,$A78,Data!$C:$C,AD$1,Data!$D:$D,AD$2)</f>
        <v>0</v>
      </c>
      <c r="AE78" s="5">
        <f>SUMIFS(Data!$A:$A, Data!$I:$I,$A78,Data!$C:$C,AE$1,Data!$D:$D,AE$2) + SUMIFS(Data!$A:$A, Data!$J:$J,$A78,Data!$C:$C,AE$1,Data!$D:$D,AE$2)</f>
        <v>0</v>
      </c>
      <c r="AF78" s="5">
        <f>SUMIFS(Data!$A:$A, Data!$I:$I,$A78,Data!$C:$C,AF$1,Data!$D:$D,AF$2) + SUMIFS(Data!$A:$A, Data!$J:$J,$A78,Data!$C:$C,AF$1,Data!$D:$D,AF$2)</f>
        <v>0</v>
      </c>
      <c r="AG78" s="5">
        <f>SUMIFS(Data!$A:$A, Data!$I:$I,$A78,Data!$C:$C,AG$1,Data!$D:$D,AG$2) + SUMIFS(Data!$A:$A, Data!$J:$J,$A78,Data!$C:$C,AG$1,Data!$D:$D,AG$2)</f>
        <v>0</v>
      </c>
      <c r="AH78" s="5">
        <f>SUMIFS(Data!$A:$A, Data!$I:$I,$A78,Data!$C:$C,AH$1,Data!$D:$D,AH$2) + SUMIFS(Data!$A:$A, Data!$J:$J,$A78,Data!$C:$C,AH$1,Data!$D:$D,AH$2)</f>
        <v>0</v>
      </c>
      <c r="AI78" s="5">
        <f>SUMIFS(Data!$A:$A, Data!$I:$I,$A78,Data!$C:$C,AI$1,Data!$D:$D,AI$2) + SUMIFS(Data!$A:$A, Data!$J:$J,$A78,Data!$C:$C,AI$1,Data!$D:$D,AI$2)</f>
        <v>0</v>
      </c>
      <c r="AJ78" s="5">
        <f>SUMIFS(Data!$A:$A, Data!$I:$I,$A78,Data!$C:$C,AJ$1,Data!$D:$D,AJ$2) + SUMIFS(Data!$A:$A, Data!$J:$J,$A78,Data!$C:$C,AJ$1,Data!$D:$D,AJ$2)</f>
        <v>0</v>
      </c>
      <c r="AK78" s="5">
        <f>SUMIFS(Data!$A:$A, Data!$I:$I,$A78,Data!$C:$C,AK$1,Data!$D:$D,AK$2) + SUMIFS(Data!$A:$A, Data!$J:$J,$A78,Data!$C:$C,AK$1,Data!$D:$D,AK$2)</f>
        <v>0</v>
      </c>
      <c r="AL78" s="5">
        <f>SUMIFS(Data!$A:$A, Data!$I:$I,$A78,Data!$C:$C,AL$1,Data!$D:$D,AL$2) + SUMIFS(Data!$A:$A, Data!$J:$J,$A78,Data!$C:$C,AL$1,Data!$D:$D,AL$2)</f>
        <v>0</v>
      </c>
      <c r="AM78" s="5">
        <f>SUMIFS(Data!$A:$A, Data!$I:$I,$A78,Data!$C:$C,AM$1,Data!$D:$D,AM$2) + SUMIFS(Data!$A:$A, Data!$J:$J,$A78,Data!$C:$C,AM$1,Data!$D:$D,AM$2)</f>
        <v>0</v>
      </c>
      <c r="AN78" s="5">
        <f>SUMIFS(Data!$A:$A, Data!$I:$I,$A78,Data!$C:$C,AN$1,Data!$D:$D,AN$2) + SUMIFS(Data!$A:$A, Data!$J:$J,$A78,Data!$C:$C,AN$1,Data!$D:$D,AN$2)</f>
        <v>0</v>
      </c>
      <c r="AO78" s="5">
        <f>SUMIFS(Data!$A:$A, Data!$I:$I,$A78,Data!$C:$C,AO$1,Data!$D:$D,AO$2) + SUMIFS(Data!$A:$A, Data!$J:$J,$A78,Data!$C:$C,AO$1,Data!$D:$D,AO$2)</f>
        <v>0</v>
      </c>
      <c r="AP78" s="5">
        <f>SUMIFS(Data!$A:$A, Data!$I:$I,$A78,Data!$C:$C,AP$1,Data!$D:$D,AP$2) + SUMIFS(Data!$A:$A, Data!$J:$J,$A78,Data!$C:$C,AP$1,Data!$D:$D,AP$2)</f>
        <v>0</v>
      </c>
      <c r="AQ78" s="5">
        <f>SUMIFS(Data!$A:$A, Data!$I:$I,$A78,Data!$C:$C,AQ$1,Data!$D:$D,AQ$2) + SUMIFS(Data!$A:$A, Data!$J:$J,$A78,Data!$C:$C,AQ$1,Data!$D:$D,AQ$2)</f>
        <v>0</v>
      </c>
      <c r="AR78" s="5">
        <f>SUMIFS(Data!$A:$A, Data!$I:$I,$A78,Data!$C:$C,AR$1,Data!$D:$D,AR$2) + SUMIFS(Data!$A:$A, Data!$J:$J,$A78,Data!$C:$C,AR$1,Data!$D:$D,AR$2)</f>
        <v>0</v>
      </c>
      <c r="AS78" s="5">
        <f>SUMIFS(Data!$A:$A, Data!$I:$I,$A78,Data!$C:$C,AS$1,Data!$D:$D,AS$2) + SUMIFS(Data!$A:$A, Data!$J:$J,$A78,Data!$C:$C,AS$1,Data!$D:$D,AS$2)</f>
        <v>0</v>
      </c>
      <c r="AT78" s="5">
        <f>SUMIFS(Data!$A:$A, Data!$I:$I,$A78,Data!$C:$C,AT$1,Data!$D:$D,AT$2) + SUMIFS(Data!$A:$A, Data!$J:$J,$A78,Data!$C:$C,AT$1,Data!$D:$D,AT$2)</f>
        <v>0</v>
      </c>
      <c r="AU78" s="5">
        <f>SUMIFS(Data!$A:$A, Data!$I:$I,$A78,Data!$C:$C,AU$1,Data!$D:$D,AU$2) + SUMIFS(Data!$A:$A, Data!$J:$J,$A78,Data!$C:$C,AU$1,Data!$D:$D,AU$2)</f>
        <v>0</v>
      </c>
      <c r="AV78" s="5">
        <f>SUMIFS(Data!$A:$A, Data!$I:$I,$A78,Data!$C:$C,AV$1,Data!$D:$D,AV$2) + SUMIFS(Data!$A:$A, Data!$J:$J,$A78,Data!$C:$C,AV$1,Data!$D:$D,AV$2)</f>
        <v>0</v>
      </c>
      <c r="AW78" s="5">
        <f>SUMIFS(Data!$A:$A, Data!$I:$I,$A78,Data!$C:$C,AW$1,Data!$D:$D,AW$2) + SUMIFS(Data!$A:$A, Data!$J:$J,$A78,Data!$C:$C,AW$1,Data!$D:$D,AW$2)</f>
        <v>0</v>
      </c>
      <c r="AX78" s="5">
        <f>SUMIFS(Data!$A:$A, Data!$I:$I,$A78,Data!$C:$C,AX$1,Data!$D:$D,AX$2) + SUMIFS(Data!$A:$A, Data!$J:$J,$A78,Data!$C:$C,AX$1,Data!$D:$D,AX$2)</f>
        <v>0</v>
      </c>
      <c r="AY78" s="5">
        <f>SUMIFS(Data!$A:$A, Data!$I:$I,$A78,Data!$C:$C,AY$1,Data!$D:$D,AY$2) + SUMIFS(Data!$A:$A, Data!$J:$J,$A78,Data!$C:$C,AY$1,Data!$D:$D,AY$2)</f>
        <v>0</v>
      </c>
      <c r="AZ78" s="5">
        <f>SUMIFS(Data!$A:$A, Data!$I:$I,$A78,Data!$C:$C,AZ$1,Data!$D:$D,AZ$2) + SUMIFS(Data!$A:$A, Data!$J:$J,$A78,Data!$C:$C,AZ$1,Data!$D:$D,AZ$2)</f>
        <v>0</v>
      </c>
      <c r="BA78" s="5">
        <f>SUMIFS(Data!$A:$A, Data!$I:$I,$A78,Data!$C:$C,BA$1,Data!$D:$D,BA$2) + SUMIFS(Data!$A:$A, Data!$J:$J,$A78,Data!$C:$C,BA$1,Data!$D:$D,BA$2)</f>
        <v>0</v>
      </c>
      <c r="BB78" s="5">
        <f>SUMIFS(Data!$A:$A, Data!$I:$I,$A78,Data!$C:$C,BB$1,Data!$D:$D,BB$2) + SUMIFS(Data!$A:$A, Data!$J:$J,$A78,Data!$C:$C,BB$1,Data!$D:$D,BB$2)</f>
        <v>0</v>
      </c>
      <c r="BC78" s="5">
        <f>SUMIFS(Data!$A:$A, Data!$I:$I,$A78,Data!$C:$C,BC$1,Data!$D:$D,BC$2) + SUMIFS(Data!$A:$A, Data!$J:$J,$A78,Data!$C:$C,BC$1,Data!$D:$D,BC$2)</f>
        <v>0</v>
      </c>
      <c r="BD78" s="5">
        <f>SUMIFS(Data!$A:$A, Data!$I:$I,$A78,Data!$C:$C,BD$1,Data!$D:$D,BD$2) + SUMIFS(Data!$A:$A, Data!$J:$J,$A78,Data!$C:$C,BD$1,Data!$D:$D,BD$2)</f>
        <v>0</v>
      </c>
      <c r="BE78" s="5">
        <f>SUMIFS(Data!$A:$A, Data!$I:$I,$A78,Data!$C:$C,BE$1,Data!$D:$D,BE$2) + SUMIFS(Data!$A:$A, Data!$J:$J,$A78,Data!$C:$C,BE$1,Data!$D:$D,BE$2)</f>
        <v>0</v>
      </c>
      <c r="BF78" s="5">
        <f>SUMIFS(Data!$A:$A, Data!$I:$I,$A78,Data!$C:$C,BF$1,Data!$D:$D,BF$2) + SUMIFS(Data!$A:$A, Data!$J:$J,$A78,Data!$C:$C,BF$1,Data!$D:$D,BF$2)</f>
        <v>0</v>
      </c>
      <c r="BG78" s="5">
        <f>SUMIFS(Data!$A:$A, Data!$I:$I,$A78,Data!$C:$C,BG$1,Data!$D:$D,BG$2) + SUMIFS(Data!$A:$A, Data!$J:$J,$A78,Data!$C:$C,BG$1,Data!$D:$D,BG$2)</f>
        <v>0</v>
      </c>
      <c r="BH78" s="5">
        <f>SUMIFS(Data!$A:$A, Data!$I:$I,$A78,Data!$C:$C,BH$1,Data!$D:$D,BH$2) + SUMIFS(Data!$A:$A, Data!$J:$J,$A78,Data!$C:$C,BH$1,Data!$D:$D,BH$2)</f>
        <v>0</v>
      </c>
      <c r="BI78" s="5">
        <f>SUMIFS(Data!$A:$A, Data!$I:$I,$A78,Data!$C:$C,BI$1,Data!$D:$D,BI$2) + SUMIFS(Data!$A:$A, Data!$J:$J,$A78,Data!$C:$C,BI$1,Data!$D:$D,BI$2)</f>
        <v>0</v>
      </c>
      <c r="BJ78" s="5">
        <f>SUMIFS(Data!$A:$A, Data!$I:$I,$A78,Data!$C:$C,BJ$1,Data!$D:$D,BJ$2) + SUMIFS(Data!$A:$A, Data!$J:$J,$A78,Data!$C:$C,BJ$1,Data!$D:$D,BJ$2)</f>
        <v>0</v>
      </c>
      <c r="BK78" s="5">
        <f>SUMIFS(Data!$A:$A, Data!$I:$I,$A78,Data!$C:$C,BK$1,Data!$D:$D,BK$2) + SUMIFS(Data!$A:$A, Data!$J:$J,$A78,Data!$C:$C,BK$1,Data!$D:$D,BK$2)</f>
        <v>0</v>
      </c>
      <c r="BL78" s="5">
        <f>SUMIFS(Data!$A:$A, Data!$I:$I,$A78,Data!$C:$C,BL$1,Data!$D:$D,BL$2) + SUMIFS(Data!$A:$A, Data!$J:$J,$A78,Data!$C:$C,BL$1,Data!$D:$D,BL$2)</f>
        <v>0</v>
      </c>
      <c r="BM78" s="5">
        <f>SUMIFS(Data!$A:$A, Data!$I:$I,$A78,Data!$C:$C,BM$1,Data!$D:$D,BM$2) + SUMIFS(Data!$A:$A, Data!$J:$J,$A78,Data!$C:$C,BM$1,Data!$D:$D,BM$2)</f>
        <v>0</v>
      </c>
      <c r="BN78" s="5">
        <f>SUMIFS(Data!$A:$A, Data!$I:$I,$A78,Data!$C:$C,BN$1,Data!$D:$D,BN$2) + SUMIFS(Data!$A:$A, Data!$J:$J,$A78,Data!$C:$C,BN$1,Data!$D:$D,BN$2)</f>
        <v>0</v>
      </c>
      <c r="BO78" s="5">
        <f>SUMIFS(Data!$A:$A, Data!$I:$I,$A78,Data!$C:$C,BO$1,Data!$D:$D,BO$2) + SUMIFS(Data!$A:$A, Data!$J:$J,$A78,Data!$C:$C,BO$1,Data!$D:$D,BO$2)</f>
        <v>0</v>
      </c>
      <c r="BP78" s="5">
        <f>SUMIFS(Data!$A:$A, Data!$I:$I,$A78,Data!$C:$C,BP$1,Data!$D:$D,BP$2) + SUMIFS(Data!$A:$A, Data!$J:$J,$A78,Data!$C:$C,BP$1,Data!$D:$D,BP$2)</f>
        <v>0</v>
      </c>
      <c r="BQ78" s="5">
        <f>SUMIFS(Data!$A:$A, Data!$I:$I,$A78,Data!$C:$C,BQ$1,Data!$D:$D,BQ$2) + SUMIFS(Data!$A:$A, Data!$J:$J,$A78,Data!$C:$C,BQ$1,Data!$D:$D,BQ$2)</f>
        <v>0</v>
      </c>
      <c r="BR78" s="5">
        <f>SUMIFS(Data!$A:$A, Data!$I:$I,$A78,Data!$C:$C,BR$1,Data!$D:$D,BR$2) + SUMIFS(Data!$A:$A, Data!$J:$J,$A78,Data!$C:$C,BR$1,Data!$D:$D,BR$2)</f>
        <v>0</v>
      </c>
      <c r="BS78" s="5">
        <f>SUMIFS(Data!$A:$A, Data!$I:$I,$A78,Data!$C:$C,BS$1,Data!$D:$D,BS$2) + SUMIFS(Data!$A:$A, Data!$J:$J,$A78,Data!$C:$C,BS$1,Data!$D:$D,BS$2)</f>
        <v>0</v>
      </c>
      <c r="BT78" s="5">
        <f>SUMIFS(Data!$A:$A, Data!$I:$I,$A78,Data!$C:$C,BT$1,Data!$D:$D,BT$2) + SUMIFS(Data!$A:$A, Data!$J:$J,$A78,Data!$C:$C,BT$1,Data!$D:$D,BT$2)</f>
        <v>0</v>
      </c>
      <c r="BU78" s="5">
        <f>SUMIFS(Data!$A:$A, Data!$I:$I,$A78,Data!$C:$C,BU$1,Data!$D:$D,BU$2) + SUMIFS(Data!$A:$A, Data!$J:$J,$A78,Data!$C:$C,BU$1,Data!$D:$D,BU$2)</f>
        <v>0</v>
      </c>
      <c r="BV78" s="5">
        <f>SUMIFS(Data!$A:$A, Data!$I:$I,$A78,Data!$C:$C,BV$1,Data!$D:$D,BV$2) + SUMIFS(Data!$A:$A, Data!$J:$J,$A78,Data!$C:$C,BV$1,Data!$D:$D,BV$2)</f>
        <v>0</v>
      </c>
      <c r="BW78" s="5">
        <f>SUMIFS(Data!$A:$A, Data!$I:$I,$A78,Data!$C:$C,BW$1,Data!$D:$D,BW$2) + SUMIFS(Data!$A:$A, Data!$J:$J,$A78,Data!$C:$C,BW$1,Data!$D:$D,BW$2)</f>
        <v>0</v>
      </c>
      <c r="BX78" s="5">
        <f>SUMIFS(Data!$A:$A, Data!$I:$I,$A78,Data!$C:$C,BX$1,Data!$D:$D,BX$2) + SUMIFS(Data!$A:$A, Data!$J:$J,$A78,Data!$C:$C,BX$1,Data!$D:$D,BX$2)</f>
        <v>0</v>
      </c>
      <c r="BY78" s="5">
        <f>SUMIFS(Data!$A:$A, Data!$I:$I,$A78,Data!$C:$C,BY$1,Data!$D:$D,BY$2) + SUMIFS(Data!$A:$A, Data!$J:$J,$A78,Data!$C:$C,BY$1,Data!$D:$D,BY$2)</f>
        <v>0</v>
      </c>
      <c r="BZ78" s="5">
        <f>SUMIFS(Data!$A:$A, Data!$I:$I,$A78,Data!$C:$C,BZ$1,Data!$D:$D,BZ$2) + SUMIFS(Data!$A:$A, Data!$J:$J,$A78,Data!$C:$C,BZ$1,Data!$D:$D,BZ$2)</f>
        <v>0</v>
      </c>
      <c r="CA78" s="5">
        <f>SUMIFS(Data!$A:$A, Data!$I:$I,$A78,Data!$C:$C,CA$1,Data!$D:$D,CA$2) + SUMIFS(Data!$A:$A, Data!$J:$J,$A78,Data!$C:$C,CA$1,Data!$D:$D,CA$2)</f>
        <v>0</v>
      </c>
      <c r="CB78" s="5">
        <f>SUMIFS(Data!$A:$A, Data!$I:$I,$A78,Data!$C:$C,CB$1,Data!$D:$D,CB$2) + SUMIFS(Data!$A:$A, Data!$J:$J,$A78,Data!$C:$C,CB$1,Data!$D:$D,CB$2)</f>
        <v>0</v>
      </c>
      <c r="CC78" s="5">
        <f>SUMIFS(Data!$A:$A, Data!$I:$I,$A78,Data!$C:$C,CC$1,Data!$D:$D,CC$2) + SUMIFS(Data!$A:$A, Data!$J:$J,$A78,Data!$C:$C,CC$1,Data!$D:$D,CC$2)</f>
        <v>0</v>
      </c>
      <c r="CD78" s="5">
        <f>SUMIFS(Data!$A:$A, Data!$I:$I,$A78,Data!$C:$C,CD$1,Data!$D:$D,CD$2) + SUMIFS(Data!$A:$A, Data!$J:$J,$A78,Data!$C:$C,CD$1,Data!$D:$D,CD$2)</f>
        <v>0</v>
      </c>
      <c r="CE78" s="5">
        <f>SUMIFS(Data!$A:$A, Data!$I:$I,$A78,Data!$C:$C,CE$1,Data!$D:$D,CE$2) + SUMIFS(Data!$A:$A, Data!$J:$J,$A78,Data!$C:$C,CE$1,Data!$D:$D,CE$2)</f>
        <v>0</v>
      </c>
      <c r="CF78" s="5">
        <f>SUMIFS(Data!$A:$A, Data!$I:$I,$A78,Data!$C:$C,CF$1,Data!$D:$D,CF$2) + SUMIFS(Data!$A:$A, Data!$J:$J,$A78,Data!$C:$C,CF$1,Data!$D:$D,CF$2)</f>
        <v>0</v>
      </c>
      <c r="CG78" s="5">
        <f>SUMIFS(Data!$A:$A, Data!$I:$I,$A78,Data!$C:$C,CG$1,Data!$D:$D,CG$2) + SUMIFS(Data!$A:$A, Data!$J:$J,$A78,Data!$C:$C,CG$1,Data!$D:$D,CG$2)</f>
        <v>0</v>
      </c>
      <c r="CH78" s="5">
        <f>SUMIFS(Data!$A:$A, Data!$I:$I,$A78,Data!$C:$C,CH$1,Data!$D:$D,CH$2) + SUMIFS(Data!$A:$A, Data!$J:$J,$A78,Data!$C:$C,CH$1,Data!$D:$D,CH$2)</f>
        <v>0</v>
      </c>
      <c r="CI78" s="5">
        <f>SUMIFS(Data!$A:$A, Data!$I:$I,$A78,Data!$C:$C,CI$1,Data!$D:$D,CI$2) + SUMIFS(Data!$A:$A, Data!$J:$J,$A78,Data!$C:$C,CI$1,Data!$D:$D,CI$2)</f>
        <v>0</v>
      </c>
      <c r="CJ78" s="5">
        <f>SUMIFS(Data!$A:$A, Data!$I:$I,$A78,Data!$C:$C,CJ$1,Data!$D:$D,CJ$2) + SUMIFS(Data!$A:$A, Data!$J:$J,$A78,Data!$C:$C,CJ$1,Data!$D:$D,CJ$2)</f>
        <v>0</v>
      </c>
      <c r="CK78" s="5">
        <f>SUMIFS(Data!$A:$A, Data!$I:$I,$A78,Data!$C:$C,CK$1,Data!$D:$D,CK$2) + SUMIFS(Data!$A:$A, Data!$J:$J,$A78,Data!$C:$C,CK$1,Data!$D:$D,CK$2)</f>
        <v>0</v>
      </c>
      <c r="CL78" s="5">
        <f>SUMIFS(Data!$A:$A, Data!$I:$I,$A78,Data!$C:$C,CL$1,Data!$D:$D,CL$2) + SUMIFS(Data!$A:$A, Data!$J:$J,$A78,Data!$C:$C,CL$1,Data!$D:$D,CL$2)</f>
        <v>0</v>
      </c>
      <c r="CM78" s="5">
        <f>SUMIFS(Data!$A:$A, Data!$I:$I,$A78,Data!$C:$C,CM$1,Data!$D:$D,CM$2) + SUMIFS(Data!$A:$A, Data!$J:$J,$A78,Data!$C:$C,CM$1,Data!$D:$D,CM$2)</f>
        <v>0</v>
      </c>
      <c r="CN78" s="5">
        <f>SUMIFS(Data!$A:$A, Data!$I:$I,$A78,Data!$C:$C,CN$1,Data!$D:$D,CN$2) + SUMIFS(Data!$A:$A, Data!$J:$J,$A78,Data!$C:$C,CN$1,Data!$D:$D,CN$2)</f>
        <v>0</v>
      </c>
      <c r="CO78" s="5">
        <f>SUMIFS(Data!$A:$A, Data!$I:$I,$A78,Data!$C:$C,CO$1,Data!$D:$D,CO$2) + SUMIFS(Data!$A:$A, Data!$J:$J,$A78,Data!$C:$C,CO$1,Data!$D:$D,CO$2)</f>
        <v>0</v>
      </c>
      <c r="CP78" s="5">
        <f>SUMIFS(Data!$A:$A, Data!$I:$I,$A78,Data!$C:$C,CP$1,Data!$D:$D,CP$2) + SUMIFS(Data!$A:$A, Data!$J:$J,$A78,Data!$C:$C,CP$1,Data!$D:$D,CP$2)</f>
        <v>0</v>
      </c>
      <c r="CQ78" s="5">
        <f>SUMIFS(Data!$A:$A, Data!$I:$I,$A78,Data!$C:$C,CQ$1,Data!$D:$D,CQ$2) + SUMIFS(Data!$A:$A, Data!$J:$J,$A78,Data!$C:$C,CQ$1,Data!$D:$D,CQ$2)</f>
        <v>0</v>
      </c>
      <c r="CR78" s="5">
        <f>SUMIFS(Data!$A:$A, Data!$I:$I,$A78,Data!$C:$C,CR$1,Data!$D:$D,CR$2) + SUMIFS(Data!$A:$A, Data!$J:$J,$A78,Data!$C:$C,CR$1,Data!$D:$D,CR$2)</f>
        <v>0</v>
      </c>
      <c r="CS78" s="5">
        <f>SUMIFS(Data!$A:$A, Data!$I:$I,$A78,Data!$C:$C,CS$1,Data!$D:$D,CS$2) + SUMIFS(Data!$A:$A, Data!$J:$J,$A78,Data!$C:$C,CS$1,Data!$D:$D,CS$2)</f>
        <v>0</v>
      </c>
      <c r="CT78" s="5">
        <f>SUMIFS(Data!$A:$A, Data!$I:$I,$A78,Data!$C:$C,CT$1,Data!$D:$D,CT$2) + SUMIFS(Data!$A:$A, Data!$J:$J,$A78,Data!$C:$C,CT$1,Data!$D:$D,CT$2)</f>
        <v>0</v>
      </c>
      <c r="CU78" s="5">
        <f>SUMIFS(Data!$A:$A, Data!$I:$I,$A78,Data!$C:$C,CU$1,Data!$D:$D,CU$2) + SUMIFS(Data!$A:$A, Data!$J:$J,$A78,Data!$C:$C,CU$1,Data!$D:$D,CU$2)</f>
        <v>0</v>
      </c>
      <c r="CV78" s="5">
        <f>SUMIFS(Data!$A:$A, Data!$I:$I,$A78,Data!$C:$C,CV$1,Data!$D:$D,CV$2) + SUMIFS(Data!$A:$A, Data!$J:$J,$A78,Data!$C:$C,CV$1,Data!$D:$D,CV$2)</f>
        <v>0</v>
      </c>
      <c r="CW78" s="5">
        <f t="shared" ref="CW78:CX78" si="77">SUMIF($B$2:$CV$2,CW$2, $B78:$CV78)</f>
        <v>0</v>
      </c>
      <c r="CX78" s="5">
        <f t="shared" si="77"/>
        <v>0</v>
      </c>
      <c r="CY78" s="5">
        <f t="shared" si="3"/>
        <v>0</v>
      </c>
    </row>
    <row r="79">
      <c r="A79" s="5" t="str">
        <f>Countries!A77</f>
        <v>RSA</v>
      </c>
      <c r="B79" s="5">
        <f>SUMIFS(Data!$A:$A, Data!$I:$I,$A79,Data!$C:$C,B$1,Data!$D:$D,B$2) + SUMIFS(Data!$A:$A, Data!$J:$J,$A79,Data!$C:$C,B$1,Data!$D:$D,B$2)</f>
        <v>0</v>
      </c>
      <c r="C79" s="5">
        <f>SUMIFS(Data!$A:$A, Data!$I:$I,$A79,Data!$C:$C,C$1,Data!$D:$D,C$2) + SUMIFS(Data!$A:$A, Data!$J:$J,$A79,Data!$C:$C,C$1,Data!$D:$D,C$2)</f>
        <v>0</v>
      </c>
      <c r="D79" s="5">
        <f>SUMIFS(Data!$A:$A, Data!$I:$I,$A79,Data!$C:$C,D$1,Data!$D:$D,D$2) + SUMIFS(Data!$A:$A, Data!$J:$J,$A79,Data!$C:$C,D$1,Data!$D:$D,D$2)</f>
        <v>0</v>
      </c>
      <c r="E79" s="5">
        <f>SUMIFS(Data!$A:$A, Data!$I:$I,$A79,Data!$C:$C,E$1,Data!$D:$D,E$2) + SUMIFS(Data!$A:$A, Data!$J:$J,$A79,Data!$C:$C,E$1,Data!$D:$D,E$2)</f>
        <v>0</v>
      </c>
      <c r="F79" s="5">
        <f>SUMIFS(Data!$A:$A, Data!$I:$I,$A79,Data!$C:$C,F$1,Data!$D:$D,F$2) + SUMIFS(Data!$A:$A, Data!$J:$J,$A79,Data!$C:$C,F$1,Data!$D:$D,F$2)</f>
        <v>0</v>
      </c>
      <c r="G79" s="5">
        <f>SUMIFS(Data!$A:$A, Data!$I:$I,$A79,Data!$C:$C,G$1,Data!$D:$D,G$2) + SUMIFS(Data!$A:$A, Data!$J:$J,$A79,Data!$C:$C,G$1,Data!$D:$D,G$2)</f>
        <v>0</v>
      </c>
      <c r="H79" s="5">
        <f>SUMIFS(Data!$A:$A, Data!$I:$I,$A79,Data!$C:$C,H$1,Data!$D:$D,H$2) + SUMIFS(Data!$A:$A, Data!$J:$J,$A79,Data!$C:$C,H$1,Data!$D:$D,H$2)</f>
        <v>0</v>
      </c>
      <c r="I79" s="5">
        <f>SUMIFS(Data!$A:$A, Data!$I:$I,$A79,Data!$C:$C,I$1,Data!$D:$D,I$2) + SUMIFS(Data!$A:$A, Data!$J:$J,$A79,Data!$C:$C,I$1,Data!$D:$D,I$2)</f>
        <v>0</v>
      </c>
      <c r="J79" s="5">
        <f>SUMIFS(Data!$A:$A, Data!$I:$I,$A79,Data!$C:$C,J$1,Data!$D:$D,J$2) + SUMIFS(Data!$A:$A, Data!$J:$J,$A79,Data!$C:$C,J$1,Data!$D:$D,J$2)</f>
        <v>0</v>
      </c>
      <c r="K79" s="5">
        <f>SUMIFS(Data!$A:$A, Data!$I:$I,$A79,Data!$C:$C,K$1,Data!$D:$D,K$2) + SUMIFS(Data!$A:$A, Data!$J:$J,$A79,Data!$C:$C,K$1,Data!$D:$D,K$2)</f>
        <v>0</v>
      </c>
      <c r="L79" s="5">
        <f>SUMIFS(Data!$A:$A, Data!$I:$I,$A79,Data!$C:$C,L$1,Data!$D:$D,L$2) + SUMIFS(Data!$A:$A, Data!$J:$J,$A79,Data!$C:$C,L$1,Data!$D:$D,L$2)</f>
        <v>0</v>
      </c>
      <c r="M79" s="5">
        <f>SUMIFS(Data!$A:$A, Data!$I:$I,$A79,Data!$C:$C,M$1,Data!$D:$D,M$2) + SUMIFS(Data!$A:$A, Data!$J:$J,$A79,Data!$C:$C,M$1,Data!$D:$D,M$2)</f>
        <v>0</v>
      </c>
      <c r="N79" s="5">
        <f>SUMIFS(Data!$A:$A, Data!$I:$I,$A79,Data!$C:$C,N$1,Data!$D:$D,N$2) + SUMIFS(Data!$A:$A, Data!$J:$J,$A79,Data!$C:$C,N$1,Data!$D:$D,N$2)</f>
        <v>0</v>
      </c>
      <c r="O79" s="5">
        <f>SUMIFS(Data!$A:$A, Data!$I:$I,$A79,Data!$C:$C,O$1,Data!$D:$D,O$2) + SUMIFS(Data!$A:$A, Data!$J:$J,$A79,Data!$C:$C,O$1,Data!$D:$D,O$2)</f>
        <v>0</v>
      </c>
      <c r="P79" s="5">
        <f>SUMIFS(Data!$A:$A, Data!$I:$I,$A79,Data!$C:$C,P$1,Data!$D:$D,P$2) + SUMIFS(Data!$A:$A, Data!$J:$J,$A79,Data!$C:$C,P$1,Data!$D:$D,P$2)</f>
        <v>0</v>
      </c>
      <c r="Q79" s="5">
        <f>SUMIFS(Data!$A:$A, Data!$I:$I,$A79,Data!$C:$C,Q$1,Data!$D:$D,Q$2) + SUMIFS(Data!$A:$A, Data!$J:$J,$A79,Data!$C:$C,Q$1,Data!$D:$D,Q$2)</f>
        <v>0</v>
      </c>
      <c r="R79" s="5">
        <f>SUMIFS(Data!$A:$A, Data!$I:$I,$A79,Data!$C:$C,R$1,Data!$D:$D,R$2) + SUMIFS(Data!$A:$A, Data!$J:$J,$A79,Data!$C:$C,R$1,Data!$D:$D,R$2)</f>
        <v>0</v>
      </c>
      <c r="S79" s="5">
        <f>SUMIFS(Data!$A:$A, Data!$I:$I,$A79,Data!$C:$C,S$1,Data!$D:$D,S$2) + SUMIFS(Data!$A:$A, Data!$J:$J,$A79,Data!$C:$C,S$1,Data!$D:$D,S$2)</f>
        <v>0</v>
      </c>
      <c r="T79" s="5">
        <f>SUMIFS(Data!$A:$A, Data!$I:$I,$A79,Data!$C:$C,T$1,Data!$D:$D,T$2) + SUMIFS(Data!$A:$A, Data!$J:$J,$A79,Data!$C:$C,T$1,Data!$D:$D,T$2)</f>
        <v>0</v>
      </c>
      <c r="U79" s="5">
        <f>SUMIFS(Data!$A:$A, Data!$I:$I,$A79,Data!$C:$C,U$1,Data!$D:$D,U$2) + SUMIFS(Data!$A:$A, Data!$J:$J,$A79,Data!$C:$C,U$1,Data!$D:$D,U$2)</f>
        <v>0</v>
      </c>
      <c r="V79" s="5">
        <f>SUMIFS(Data!$A:$A, Data!$I:$I,$A79,Data!$C:$C,V$1,Data!$D:$D,V$2) + SUMIFS(Data!$A:$A, Data!$J:$J,$A79,Data!$C:$C,V$1,Data!$D:$D,V$2)</f>
        <v>0</v>
      </c>
      <c r="W79" s="5">
        <f>SUMIFS(Data!$A:$A, Data!$I:$I,$A79,Data!$C:$C,W$1,Data!$D:$D,W$2) + SUMIFS(Data!$A:$A, Data!$J:$J,$A79,Data!$C:$C,W$1,Data!$D:$D,W$2)</f>
        <v>0</v>
      </c>
      <c r="X79" s="5">
        <f>SUMIFS(Data!$A:$A, Data!$I:$I,$A79,Data!$C:$C,X$1,Data!$D:$D,X$2) + SUMIFS(Data!$A:$A, Data!$J:$J,$A79,Data!$C:$C,X$1,Data!$D:$D,X$2)</f>
        <v>0</v>
      </c>
      <c r="Y79" s="5">
        <f>SUMIFS(Data!$A:$A, Data!$I:$I,$A79,Data!$C:$C,Y$1,Data!$D:$D,Y$2) + SUMIFS(Data!$A:$A, Data!$J:$J,$A79,Data!$C:$C,Y$1,Data!$D:$D,Y$2)</f>
        <v>0</v>
      </c>
      <c r="Z79" s="5">
        <f>SUMIFS(Data!$A:$A, Data!$I:$I,$A79,Data!$C:$C,Z$1,Data!$D:$D,Z$2) + SUMIFS(Data!$A:$A, Data!$J:$J,$A79,Data!$C:$C,Z$1,Data!$D:$D,Z$2)</f>
        <v>0</v>
      </c>
      <c r="AA79" s="5">
        <f>SUMIFS(Data!$A:$A, Data!$I:$I,$A79,Data!$C:$C,AA$1,Data!$D:$D,AA$2) + SUMIFS(Data!$A:$A, Data!$J:$J,$A79,Data!$C:$C,AA$1,Data!$D:$D,AA$2)</f>
        <v>0</v>
      </c>
      <c r="AB79" s="5">
        <f>SUMIFS(Data!$A:$A, Data!$I:$I,$A79,Data!$C:$C,AB$1,Data!$D:$D,AB$2) + SUMIFS(Data!$A:$A, Data!$J:$J,$A79,Data!$C:$C,AB$1,Data!$D:$D,AB$2)</f>
        <v>0</v>
      </c>
      <c r="AC79" s="5">
        <f>SUMIFS(Data!$A:$A, Data!$I:$I,$A79,Data!$C:$C,AC$1,Data!$D:$D,AC$2) + SUMIFS(Data!$A:$A, Data!$J:$J,$A79,Data!$C:$C,AC$1,Data!$D:$D,AC$2)</f>
        <v>0</v>
      </c>
      <c r="AD79" s="5">
        <f>SUMIFS(Data!$A:$A, Data!$I:$I,$A79,Data!$C:$C,AD$1,Data!$D:$D,AD$2) + SUMIFS(Data!$A:$A, Data!$J:$J,$A79,Data!$C:$C,AD$1,Data!$D:$D,AD$2)</f>
        <v>0</v>
      </c>
      <c r="AE79" s="5">
        <f>SUMIFS(Data!$A:$A, Data!$I:$I,$A79,Data!$C:$C,AE$1,Data!$D:$D,AE$2) + SUMIFS(Data!$A:$A, Data!$J:$J,$A79,Data!$C:$C,AE$1,Data!$D:$D,AE$2)</f>
        <v>0</v>
      </c>
      <c r="AF79" s="5">
        <f>SUMIFS(Data!$A:$A, Data!$I:$I,$A79,Data!$C:$C,AF$1,Data!$D:$D,AF$2) + SUMIFS(Data!$A:$A, Data!$J:$J,$A79,Data!$C:$C,AF$1,Data!$D:$D,AF$2)</f>
        <v>0</v>
      </c>
      <c r="AG79" s="5">
        <f>SUMIFS(Data!$A:$A, Data!$I:$I,$A79,Data!$C:$C,AG$1,Data!$D:$D,AG$2) + SUMIFS(Data!$A:$A, Data!$J:$J,$A79,Data!$C:$C,AG$1,Data!$D:$D,AG$2)</f>
        <v>0</v>
      </c>
      <c r="AH79" s="5">
        <f>SUMIFS(Data!$A:$A, Data!$I:$I,$A79,Data!$C:$C,AH$1,Data!$D:$D,AH$2) + SUMIFS(Data!$A:$A, Data!$J:$J,$A79,Data!$C:$C,AH$1,Data!$D:$D,AH$2)</f>
        <v>0</v>
      </c>
      <c r="AI79" s="5">
        <f>SUMIFS(Data!$A:$A, Data!$I:$I,$A79,Data!$C:$C,AI$1,Data!$D:$D,AI$2) + SUMIFS(Data!$A:$A, Data!$J:$J,$A79,Data!$C:$C,AI$1,Data!$D:$D,AI$2)</f>
        <v>0</v>
      </c>
      <c r="AJ79" s="5">
        <f>SUMIFS(Data!$A:$A, Data!$I:$I,$A79,Data!$C:$C,AJ$1,Data!$D:$D,AJ$2) + SUMIFS(Data!$A:$A, Data!$J:$J,$A79,Data!$C:$C,AJ$1,Data!$D:$D,AJ$2)</f>
        <v>0</v>
      </c>
      <c r="AK79" s="5">
        <f>SUMIFS(Data!$A:$A, Data!$I:$I,$A79,Data!$C:$C,AK$1,Data!$D:$D,AK$2) + SUMIFS(Data!$A:$A, Data!$J:$J,$A79,Data!$C:$C,AK$1,Data!$D:$D,AK$2)</f>
        <v>0</v>
      </c>
      <c r="AL79" s="5">
        <f>SUMIFS(Data!$A:$A, Data!$I:$I,$A79,Data!$C:$C,AL$1,Data!$D:$D,AL$2) + SUMIFS(Data!$A:$A, Data!$J:$J,$A79,Data!$C:$C,AL$1,Data!$D:$D,AL$2)</f>
        <v>0</v>
      </c>
      <c r="AM79" s="5">
        <f>SUMIFS(Data!$A:$A, Data!$I:$I,$A79,Data!$C:$C,AM$1,Data!$D:$D,AM$2) + SUMIFS(Data!$A:$A, Data!$J:$J,$A79,Data!$C:$C,AM$1,Data!$D:$D,AM$2)</f>
        <v>0</v>
      </c>
      <c r="AN79" s="5">
        <f>SUMIFS(Data!$A:$A, Data!$I:$I,$A79,Data!$C:$C,AN$1,Data!$D:$D,AN$2) + SUMIFS(Data!$A:$A, Data!$J:$J,$A79,Data!$C:$C,AN$1,Data!$D:$D,AN$2)</f>
        <v>0</v>
      </c>
      <c r="AO79" s="5">
        <f>SUMIFS(Data!$A:$A, Data!$I:$I,$A79,Data!$C:$C,AO$1,Data!$D:$D,AO$2) + SUMIFS(Data!$A:$A, Data!$J:$J,$A79,Data!$C:$C,AO$1,Data!$D:$D,AO$2)</f>
        <v>0</v>
      </c>
      <c r="AP79" s="5">
        <f>SUMIFS(Data!$A:$A, Data!$I:$I,$A79,Data!$C:$C,AP$1,Data!$D:$D,AP$2) + SUMIFS(Data!$A:$A, Data!$J:$J,$A79,Data!$C:$C,AP$1,Data!$D:$D,AP$2)</f>
        <v>0</v>
      </c>
      <c r="AQ79" s="5">
        <f>SUMIFS(Data!$A:$A, Data!$I:$I,$A79,Data!$C:$C,AQ$1,Data!$D:$D,AQ$2) + SUMIFS(Data!$A:$A, Data!$J:$J,$A79,Data!$C:$C,AQ$1,Data!$D:$D,AQ$2)</f>
        <v>0</v>
      </c>
      <c r="AR79" s="5">
        <f>SUMIFS(Data!$A:$A, Data!$I:$I,$A79,Data!$C:$C,AR$1,Data!$D:$D,AR$2) + SUMIFS(Data!$A:$A, Data!$J:$J,$A79,Data!$C:$C,AR$1,Data!$D:$D,AR$2)</f>
        <v>0</v>
      </c>
      <c r="AS79" s="5">
        <f>SUMIFS(Data!$A:$A, Data!$I:$I,$A79,Data!$C:$C,AS$1,Data!$D:$D,AS$2) + SUMIFS(Data!$A:$A, Data!$J:$J,$A79,Data!$C:$C,AS$1,Data!$D:$D,AS$2)</f>
        <v>0</v>
      </c>
      <c r="AT79" s="5">
        <f>SUMIFS(Data!$A:$A, Data!$I:$I,$A79,Data!$C:$C,AT$1,Data!$D:$D,AT$2) + SUMIFS(Data!$A:$A, Data!$J:$J,$A79,Data!$C:$C,AT$1,Data!$D:$D,AT$2)</f>
        <v>0</v>
      </c>
      <c r="AU79" s="5">
        <f>SUMIFS(Data!$A:$A, Data!$I:$I,$A79,Data!$C:$C,AU$1,Data!$D:$D,AU$2) + SUMIFS(Data!$A:$A, Data!$J:$J,$A79,Data!$C:$C,AU$1,Data!$D:$D,AU$2)</f>
        <v>0</v>
      </c>
      <c r="AV79" s="5">
        <f>SUMIFS(Data!$A:$A, Data!$I:$I,$A79,Data!$C:$C,AV$1,Data!$D:$D,AV$2) + SUMIFS(Data!$A:$A, Data!$J:$J,$A79,Data!$C:$C,AV$1,Data!$D:$D,AV$2)</f>
        <v>0</v>
      </c>
      <c r="AW79" s="5">
        <f>SUMIFS(Data!$A:$A, Data!$I:$I,$A79,Data!$C:$C,AW$1,Data!$D:$D,AW$2) + SUMIFS(Data!$A:$A, Data!$J:$J,$A79,Data!$C:$C,AW$1,Data!$D:$D,AW$2)</f>
        <v>0</v>
      </c>
      <c r="AX79" s="5">
        <f>SUMIFS(Data!$A:$A, Data!$I:$I,$A79,Data!$C:$C,AX$1,Data!$D:$D,AX$2) + SUMIFS(Data!$A:$A, Data!$J:$J,$A79,Data!$C:$C,AX$1,Data!$D:$D,AX$2)</f>
        <v>0</v>
      </c>
      <c r="AY79" s="5">
        <f>SUMIFS(Data!$A:$A, Data!$I:$I,$A79,Data!$C:$C,AY$1,Data!$D:$D,AY$2) + SUMIFS(Data!$A:$A, Data!$J:$J,$A79,Data!$C:$C,AY$1,Data!$D:$D,AY$2)</f>
        <v>0</v>
      </c>
      <c r="AZ79" s="5">
        <f>SUMIFS(Data!$A:$A, Data!$I:$I,$A79,Data!$C:$C,AZ$1,Data!$D:$D,AZ$2) + SUMIFS(Data!$A:$A, Data!$J:$J,$A79,Data!$C:$C,AZ$1,Data!$D:$D,AZ$2)</f>
        <v>0</v>
      </c>
      <c r="BA79" s="5">
        <f>SUMIFS(Data!$A:$A, Data!$I:$I,$A79,Data!$C:$C,BA$1,Data!$D:$D,BA$2) + SUMIFS(Data!$A:$A, Data!$J:$J,$A79,Data!$C:$C,BA$1,Data!$D:$D,BA$2)</f>
        <v>0</v>
      </c>
      <c r="BB79" s="5">
        <f>SUMIFS(Data!$A:$A, Data!$I:$I,$A79,Data!$C:$C,BB$1,Data!$D:$D,BB$2) + SUMIFS(Data!$A:$A, Data!$J:$J,$A79,Data!$C:$C,BB$1,Data!$D:$D,BB$2)</f>
        <v>0</v>
      </c>
      <c r="BC79" s="5">
        <f>SUMIFS(Data!$A:$A, Data!$I:$I,$A79,Data!$C:$C,BC$1,Data!$D:$D,BC$2) + SUMIFS(Data!$A:$A, Data!$J:$J,$A79,Data!$C:$C,BC$1,Data!$D:$D,BC$2)</f>
        <v>0</v>
      </c>
      <c r="BD79" s="5">
        <f>SUMIFS(Data!$A:$A, Data!$I:$I,$A79,Data!$C:$C,BD$1,Data!$D:$D,BD$2) + SUMIFS(Data!$A:$A, Data!$J:$J,$A79,Data!$C:$C,BD$1,Data!$D:$D,BD$2)</f>
        <v>0</v>
      </c>
      <c r="BE79" s="5">
        <f>SUMIFS(Data!$A:$A, Data!$I:$I,$A79,Data!$C:$C,BE$1,Data!$D:$D,BE$2) + SUMIFS(Data!$A:$A, Data!$J:$J,$A79,Data!$C:$C,BE$1,Data!$D:$D,BE$2)</f>
        <v>0</v>
      </c>
      <c r="BF79" s="5">
        <f>SUMIFS(Data!$A:$A, Data!$I:$I,$A79,Data!$C:$C,BF$1,Data!$D:$D,BF$2) + SUMIFS(Data!$A:$A, Data!$J:$J,$A79,Data!$C:$C,BF$1,Data!$D:$D,BF$2)</f>
        <v>0</v>
      </c>
      <c r="BG79" s="5">
        <f>SUMIFS(Data!$A:$A, Data!$I:$I,$A79,Data!$C:$C,BG$1,Data!$D:$D,BG$2) + SUMIFS(Data!$A:$A, Data!$J:$J,$A79,Data!$C:$C,BG$1,Data!$D:$D,BG$2)</f>
        <v>0</v>
      </c>
      <c r="BH79" s="5">
        <f>SUMIFS(Data!$A:$A, Data!$I:$I,$A79,Data!$C:$C,BH$1,Data!$D:$D,BH$2) + SUMIFS(Data!$A:$A, Data!$J:$J,$A79,Data!$C:$C,BH$1,Data!$D:$D,BH$2)</f>
        <v>0</v>
      </c>
      <c r="BI79" s="5">
        <f>SUMIFS(Data!$A:$A, Data!$I:$I,$A79,Data!$C:$C,BI$1,Data!$D:$D,BI$2) + SUMIFS(Data!$A:$A, Data!$J:$J,$A79,Data!$C:$C,BI$1,Data!$D:$D,BI$2)</f>
        <v>0</v>
      </c>
      <c r="BJ79" s="5">
        <f>SUMIFS(Data!$A:$A, Data!$I:$I,$A79,Data!$C:$C,BJ$1,Data!$D:$D,BJ$2) + SUMIFS(Data!$A:$A, Data!$J:$J,$A79,Data!$C:$C,BJ$1,Data!$D:$D,BJ$2)</f>
        <v>0</v>
      </c>
      <c r="BK79" s="5">
        <f>SUMIFS(Data!$A:$A, Data!$I:$I,$A79,Data!$C:$C,BK$1,Data!$D:$D,BK$2) + SUMIFS(Data!$A:$A, Data!$J:$J,$A79,Data!$C:$C,BK$1,Data!$D:$D,BK$2)</f>
        <v>0</v>
      </c>
      <c r="BL79" s="5">
        <f>SUMIFS(Data!$A:$A, Data!$I:$I,$A79,Data!$C:$C,BL$1,Data!$D:$D,BL$2) + SUMIFS(Data!$A:$A, Data!$J:$J,$A79,Data!$C:$C,BL$1,Data!$D:$D,BL$2)</f>
        <v>0</v>
      </c>
      <c r="BM79" s="5">
        <f>SUMIFS(Data!$A:$A, Data!$I:$I,$A79,Data!$C:$C,BM$1,Data!$D:$D,BM$2) + SUMIFS(Data!$A:$A, Data!$J:$J,$A79,Data!$C:$C,BM$1,Data!$D:$D,BM$2)</f>
        <v>0</v>
      </c>
      <c r="BN79" s="5">
        <f>SUMIFS(Data!$A:$A, Data!$I:$I,$A79,Data!$C:$C,BN$1,Data!$D:$D,BN$2) + SUMIFS(Data!$A:$A, Data!$J:$J,$A79,Data!$C:$C,BN$1,Data!$D:$D,BN$2)</f>
        <v>0</v>
      </c>
      <c r="BO79" s="5">
        <f>SUMIFS(Data!$A:$A, Data!$I:$I,$A79,Data!$C:$C,BO$1,Data!$D:$D,BO$2) + SUMIFS(Data!$A:$A, Data!$J:$J,$A79,Data!$C:$C,BO$1,Data!$D:$D,BO$2)</f>
        <v>0</v>
      </c>
      <c r="BP79" s="5">
        <f>SUMIFS(Data!$A:$A, Data!$I:$I,$A79,Data!$C:$C,BP$1,Data!$D:$D,BP$2) + SUMIFS(Data!$A:$A, Data!$J:$J,$A79,Data!$C:$C,BP$1,Data!$D:$D,BP$2)</f>
        <v>0</v>
      </c>
      <c r="BQ79" s="5">
        <f>SUMIFS(Data!$A:$A, Data!$I:$I,$A79,Data!$C:$C,BQ$1,Data!$D:$D,BQ$2) + SUMIFS(Data!$A:$A, Data!$J:$J,$A79,Data!$C:$C,BQ$1,Data!$D:$D,BQ$2)</f>
        <v>0</v>
      </c>
      <c r="BR79" s="5">
        <f>SUMIFS(Data!$A:$A, Data!$I:$I,$A79,Data!$C:$C,BR$1,Data!$D:$D,BR$2) + SUMIFS(Data!$A:$A, Data!$J:$J,$A79,Data!$C:$C,BR$1,Data!$D:$D,BR$2)</f>
        <v>0</v>
      </c>
      <c r="BS79" s="5">
        <f>SUMIFS(Data!$A:$A, Data!$I:$I,$A79,Data!$C:$C,BS$1,Data!$D:$D,BS$2) + SUMIFS(Data!$A:$A, Data!$J:$J,$A79,Data!$C:$C,BS$1,Data!$D:$D,BS$2)</f>
        <v>0</v>
      </c>
      <c r="BT79" s="5">
        <f>SUMIFS(Data!$A:$A, Data!$I:$I,$A79,Data!$C:$C,BT$1,Data!$D:$D,BT$2) + SUMIFS(Data!$A:$A, Data!$J:$J,$A79,Data!$C:$C,BT$1,Data!$D:$D,BT$2)</f>
        <v>0</v>
      </c>
      <c r="BU79" s="5">
        <f>SUMIFS(Data!$A:$A, Data!$I:$I,$A79,Data!$C:$C,BU$1,Data!$D:$D,BU$2) + SUMIFS(Data!$A:$A, Data!$J:$J,$A79,Data!$C:$C,BU$1,Data!$D:$D,BU$2)</f>
        <v>0</v>
      </c>
      <c r="BV79" s="5">
        <f>SUMIFS(Data!$A:$A, Data!$I:$I,$A79,Data!$C:$C,BV$1,Data!$D:$D,BV$2) + SUMIFS(Data!$A:$A, Data!$J:$J,$A79,Data!$C:$C,BV$1,Data!$D:$D,BV$2)</f>
        <v>0</v>
      </c>
      <c r="BW79" s="5">
        <f>SUMIFS(Data!$A:$A, Data!$I:$I,$A79,Data!$C:$C,BW$1,Data!$D:$D,BW$2) + SUMIFS(Data!$A:$A, Data!$J:$J,$A79,Data!$C:$C,BW$1,Data!$D:$D,BW$2)</f>
        <v>0</v>
      </c>
      <c r="BX79" s="5">
        <f>SUMIFS(Data!$A:$A, Data!$I:$I,$A79,Data!$C:$C,BX$1,Data!$D:$D,BX$2) + SUMIFS(Data!$A:$A, Data!$J:$J,$A79,Data!$C:$C,BX$1,Data!$D:$D,BX$2)</f>
        <v>0</v>
      </c>
      <c r="BY79" s="5">
        <f>SUMIFS(Data!$A:$A, Data!$I:$I,$A79,Data!$C:$C,BY$1,Data!$D:$D,BY$2) + SUMIFS(Data!$A:$A, Data!$J:$J,$A79,Data!$C:$C,BY$1,Data!$D:$D,BY$2)</f>
        <v>0</v>
      </c>
      <c r="BZ79" s="5">
        <f>SUMIFS(Data!$A:$A, Data!$I:$I,$A79,Data!$C:$C,BZ$1,Data!$D:$D,BZ$2) + SUMIFS(Data!$A:$A, Data!$J:$J,$A79,Data!$C:$C,BZ$1,Data!$D:$D,BZ$2)</f>
        <v>0</v>
      </c>
      <c r="CA79" s="5">
        <f>SUMIFS(Data!$A:$A, Data!$I:$I,$A79,Data!$C:$C,CA$1,Data!$D:$D,CA$2) + SUMIFS(Data!$A:$A, Data!$J:$J,$A79,Data!$C:$C,CA$1,Data!$D:$D,CA$2)</f>
        <v>0</v>
      </c>
      <c r="CB79" s="5">
        <f>SUMIFS(Data!$A:$A, Data!$I:$I,$A79,Data!$C:$C,CB$1,Data!$D:$D,CB$2) + SUMIFS(Data!$A:$A, Data!$J:$J,$A79,Data!$C:$C,CB$1,Data!$D:$D,CB$2)</f>
        <v>0</v>
      </c>
      <c r="CC79" s="5">
        <f>SUMIFS(Data!$A:$A, Data!$I:$I,$A79,Data!$C:$C,CC$1,Data!$D:$D,CC$2) + SUMIFS(Data!$A:$A, Data!$J:$J,$A79,Data!$C:$C,CC$1,Data!$D:$D,CC$2)</f>
        <v>0</v>
      </c>
      <c r="CD79" s="5">
        <f>SUMIFS(Data!$A:$A, Data!$I:$I,$A79,Data!$C:$C,CD$1,Data!$D:$D,CD$2) + SUMIFS(Data!$A:$A, Data!$J:$J,$A79,Data!$C:$C,CD$1,Data!$D:$D,CD$2)</f>
        <v>0</v>
      </c>
      <c r="CE79" s="5">
        <f>SUMIFS(Data!$A:$A, Data!$I:$I,$A79,Data!$C:$C,CE$1,Data!$D:$D,CE$2) + SUMIFS(Data!$A:$A, Data!$J:$J,$A79,Data!$C:$C,CE$1,Data!$D:$D,CE$2)</f>
        <v>0</v>
      </c>
      <c r="CF79" s="5">
        <f>SUMIFS(Data!$A:$A, Data!$I:$I,$A79,Data!$C:$C,CF$1,Data!$D:$D,CF$2) + SUMIFS(Data!$A:$A, Data!$J:$J,$A79,Data!$C:$C,CF$1,Data!$D:$D,CF$2)</f>
        <v>0</v>
      </c>
      <c r="CG79" s="5">
        <f>SUMIFS(Data!$A:$A, Data!$I:$I,$A79,Data!$C:$C,CG$1,Data!$D:$D,CG$2) + SUMIFS(Data!$A:$A, Data!$J:$J,$A79,Data!$C:$C,CG$1,Data!$D:$D,CG$2)</f>
        <v>0</v>
      </c>
      <c r="CH79" s="5">
        <f>SUMIFS(Data!$A:$A, Data!$I:$I,$A79,Data!$C:$C,CH$1,Data!$D:$D,CH$2) + SUMIFS(Data!$A:$A, Data!$J:$J,$A79,Data!$C:$C,CH$1,Data!$D:$D,CH$2)</f>
        <v>0</v>
      </c>
      <c r="CI79" s="5">
        <f>SUMIFS(Data!$A:$A, Data!$I:$I,$A79,Data!$C:$C,CI$1,Data!$D:$D,CI$2) + SUMIFS(Data!$A:$A, Data!$J:$J,$A79,Data!$C:$C,CI$1,Data!$D:$D,CI$2)</f>
        <v>0</v>
      </c>
      <c r="CJ79" s="5">
        <f>SUMIFS(Data!$A:$A, Data!$I:$I,$A79,Data!$C:$C,CJ$1,Data!$D:$D,CJ$2) + SUMIFS(Data!$A:$A, Data!$J:$J,$A79,Data!$C:$C,CJ$1,Data!$D:$D,CJ$2)</f>
        <v>0</v>
      </c>
      <c r="CK79" s="5">
        <f>SUMIFS(Data!$A:$A, Data!$I:$I,$A79,Data!$C:$C,CK$1,Data!$D:$D,CK$2) + SUMIFS(Data!$A:$A, Data!$J:$J,$A79,Data!$C:$C,CK$1,Data!$D:$D,CK$2)</f>
        <v>0</v>
      </c>
      <c r="CL79" s="5">
        <f>SUMIFS(Data!$A:$A, Data!$I:$I,$A79,Data!$C:$C,CL$1,Data!$D:$D,CL$2) + SUMIFS(Data!$A:$A, Data!$J:$J,$A79,Data!$C:$C,CL$1,Data!$D:$D,CL$2)</f>
        <v>0</v>
      </c>
      <c r="CM79" s="5">
        <f>SUMIFS(Data!$A:$A, Data!$I:$I,$A79,Data!$C:$C,CM$1,Data!$D:$D,CM$2) + SUMIFS(Data!$A:$A, Data!$J:$J,$A79,Data!$C:$C,CM$1,Data!$D:$D,CM$2)</f>
        <v>0</v>
      </c>
      <c r="CN79" s="5">
        <f>SUMIFS(Data!$A:$A, Data!$I:$I,$A79,Data!$C:$C,CN$1,Data!$D:$D,CN$2) + SUMIFS(Data!$A:$A, Data!$J:$J,$A79,Data!$C:$C,CN$1,Data!$D:$D,CN$2)</f>
        <v>0</v>
      </c>
      <c r="CO79" s="5">
        <f>SUMIFS(Data!$A:$A, Data!$I:$I,$A79,Data!$C:$C,CO$1,Data!$D:$D,CO$2) + SUMIFS(Data!$A:$A, Data!$J:$J,$A79,Data!$C:$C,CO$1,Data!$D:$D,CO$2)</f>
        <v>0</v>
      </c>
      <c r="CP79" s="5">
        <f>SUMIFS(Data!$A:$A, Data!$I:$I,$A79,Data!$C:$C,CP$1,Data!$D:$D,CP$2) + SUMIFS(Data!$A:$A, Data!$J:$J,$A79,Data!$C:$C,CP$1,Data!$D:$D,CP$2)</f>
        <v>0</v>
      </c>
      <c r="CQ79" s="5">
        <f>SUMIFS(Data!$A:$A, Data!$I:$I,$A79,Data!$C:$C,CQ$1,Data!$D:$D,CQ$2) + SUMIFS(Data!$A:$A, Data!$J:$J,$A79,Data!$C:$C,CQ$1,Data!$D:$D,CQ$2)</f>
        <v>0</v>
      </c>
      <c r="CR79" s="5">
        <f>SUMIFS(Data!$A:$A, Data!$I:$I,$A79,Data!$C:$C,CR$1,Data!$D:$D,CR$2) + SUMIFS(Data!$A:$A, Data!$J:$J,$A79,Data!$C:$C,CR$1,Data!$D:$D,CR$2)</f>
        <v>0</v>
      </c>
      <c r="CS79" s="5">
        <f>SUMIFS(Data!$A:$A, Data!$I:$I,$A79,Data!$C:$C,CS$1,Data!$D:$D,CS$2) + SUMIFS(Data!$A:$A, Data!$J:$J,$A79,Data!$C:$C,CS$1,Data!$D:$D,CS$2)</f>
        <v>0</v>
      </c>
      <c r="CT79" s="5">
        <f>SUMIFS(Data!$A:$A, Data!$I:$I,$A79,Data!$C:$C,CT$1,Data!$D:$D,CT$2) + SUMIFS(Data!$A:$A, Data!$J:$J,$A79,Data!$C:$C,CT$1,Data!$D:$D,CT$2)</f>
        <v>0</v>
      </c>
      <c r="CU79" s="5">
        <f>SUMIFS(Data!$A:$A, Data!$I:$I,$A79,Data!$C:$C,CU$1,Data!$D:$D,CU$2) + SUMIFS(Data!$A:$A, Data!$J:$J,$A79,Data!$C:$C,CU$1,Data!$D:$D,CU$2)</f>
        <v>0</v>
      </c>
      <c r="CV79" s="5">
        <f>SUMIFS(Data!$A:$A, Data!$I:$I,$A79,Data!$C:$C,CV$1,Data!$D:$D,CV$2) + SUMIFS(Data!$A:$A, Data!$J:$J,$A79,Data!$C:$C,CV$1,Data!$D:$D,CV$2)</f>
        <v>0</v>
      </c>
      <c r="CW79" s="5">
        <f t="shared" ref="CW79:CX79" si="78">SUMIF($B$2:$CV$2,CW$2, $B79:$CV79)</f>
        <v>0</v>
      </c>
      <c r="CX79" s="5">
        <f t="shared" si="78"/>
        <v>0</v>
      </c>
      <c r="CY79" s="5">
        <f t="shared" si="3"/>
        <v>0</v>
      </c>
    </row>
    <row r="80">
      <c r="A80" s="5" t="str">
        <f>Countries!A78</f>
        <v>SLO</v>
      </c>
      <c r="B80" s="5">
        <f>SUMIFS(Data!$A:$A, Data!$I:$I,$A80,Data!$C:$C,B$1,Data!$D:$D,B$2) + SUMIFS(Data!$A:$A, Data!$J:$J,$A80,Data!$C:$C,B$1,Data!$D:$D,B$2)</f>
        <v>0</v>
      </c>
      <c r="C80" s="5">
        <f>SUMIFS(Data!$A:$A, Data!$I:$I,$A80,Data!$C:$C,C$1,Data!$D:$D,C$2) + SUMIFS(Data!$A:$A, Data!$J:$J,$A80,Data!$C:$C,C$1,Data!$D:$D,C$2)</f>
        <v>0</v>
      </c>
      <c r="D80" s="5">
        <f>SUMIFS(Data!$A:$A, Data!$I:$I,$A80,Data!$C:$C,D$1,Data!$D:$D,D$2) + SUMIFS(Data!$A:$A, Data!$J:$J,$A80,Data!$C:$C,D$1,Data!$D:$D,D$2)</f>
        <v>0</v>
      </c>
      <c r="E80" s="5">
        <f>SUMIFS(Data!$A:$A, Data!$I:$I,$A80,Data!$C:$C,E$1,Data!$D:$D,E$2) + SUMIFS(Data!$A:$A, Data!$J:$J,$A80,Data!$C:$C,E$1,Data!$D:$D,E$2)</f>
        <v>0</v>
      </c>
      <c r="F80" s="5">
        <f>SUMIFS(Data!$A:$A, Data!$I:$I,$A80,Data!$C:$C,F$1,Data!$D:$D,F$2) + SUMIFS(Data!$A:$A, Data!$J:$J,$A80,Data!$C:$C,F$1,Data!$D:$D,F$2)</f>
        <v>0</v>
      </c>
      <c r="G80" s="5">
        <f>SUMIFS(Data!$A:$A, Data!$I:$I,$A80,Data!$C:$C,G$1,Data!$D:$D,G$2) + SUMIFS(Data!$A:$A, Data!$J:$J,$A80,Data!$C:$C,G$1,Data!$D:$D,G$2)</f>
        <v>0</v>
      </c>
      <c r="H80" s="5">
        <f>SUMIFS(Data!$A:$A, Data!$I:$I,$A80,Data!$C:$C,H$1,Data!$D:$D,H$2) + SUMIFS(Data!$A:$A, Data!$J:$J,$A80,Data!$C:$C,H$1,Data!$D:$D,H$2)</f>
        <v>0</v>
      </c>
      <c r="I80" s="5">
        <f>SUMIFS(Data!$A:$A, Data!$I:$I,$A80,Data!$C:$C,I$1,Data!$D:$D,I$2) + SUMIFS(Data!$A:$A, Data!$J:$J,$A80,Data!$C:$C,I$1,Data!$D:$D,I$2)</f>
        <v>0</v>
      </c>
      <c r="J80" s="5">
        <f>SUMIFS(Data!$A:$A, Data!$I:$I,$A80,Data!$C:$C,J$1,Data!$D:$D,J$2) + SUMIFS(Data!$A:$A, Data!$J:$J,$A80,Data!$C:$C,J$1,Data!$D:$D,J$2)</f>
        <v>0</v>
      </c>
      <c r="K80" s="5">
        <f>SUMIFS(Data!$A:$A, Data!$I:$I,$A80,Data!$C:$C,K$1,Data!$D:$D,K$2) + SUMIFS(Data!$A:$A, Data!$J:$J,$A80,Data!$C:$C,K$1,Data!$D:$D,K$2)</f>
        <v>0</v>
      </c>
      <c r="L80" s="5">
        <f>SUMIFS(Data!$A:$A, Data!$I:$I,$A80,Data!$C:$C,L$1,Data!$D:$D,L$2) + SUMIFS(Data!$A:$A, Data!$J:$J,$A80,Data!$C:$C,L$1,Data!$D:$D,L$2)</f>
        <v>0</v>
      </c>
      <c r="M80" s="5">
        <f>SUMIFS(Data!$A:$A, Data!$I:$I,$A80,Data!$C:$C,M$1,Data!$D:$D,M$2) + SUMIFS(Data!$A:$A, Data!$J:$J,$A80,Data!$C:$C,M$1,Data!$D:$D,M$2)</f>
        <v>0</v>
      </c>
      <c r="N80" s="5">
        <f>SUMIFS(Data!$A:$A, Data!$I:$I,$A80,Data!$C:$C,N$1,Data!$D:$D,N$2) + SUMIFS(Data!$A:$A, Data!$J:$J,$A80,Data!$C:$C,N$1,Data!$D:$D,N$2)</f>
        <v>0</v>
      </c>
      <c r="O80" s="5">
        <f>SUMIFS(Data!$A:$A, Data!$I:$I,$A80,Data!$C:$C,O$1,Data!$D:$D,O$2) + SUMIFS(Data!$A:$A, Data!$J:$J,$A80,Data!$C:$C,O$1,Data!$D:$D,O$2)</f>
        <v>0</v>
      </c>
      <c r="P80" s="5">
        <f>SUMIFS(Data!$A:$A, Data!$I:$I,$A80,Data!$C:$C,P$1,Data!$D:$D,P$2) + SUMIFS(Data!$A:$A, Data!$J:$J,$A80,Data!$C:$C,P$1,Data!$D:$D,P$2)</f>
        <v>0</v>
      </c>
      <c r="Q80" s="5">
        <f>SUMIFS(Data!$A:$A, Data!$I:$I,$A80,Data!$C:$C,Q$1,Data!$D:$D,Q$2) + SUMIFS(Data!$A:$A, Data!$J:$J,$A80,Data!$C:$C,Q$1,Data!$D:$D,Q$2)</f>
        <v>0</v>
      </c>
      <c r="R80" s="5">
        <f>SUMIFS(Data!$A:$A, Data!$I:$I,$A80,Data!$C:$C,R$1,Data!$D:$D,R$2) + SUMIFS(Data!$A:$A, Data!$J:$J,$A80,Data!$C:$C,R$1,Data!$D:$D,R$2)</f>
        <v>0</v>
      </c>
      <c r="S80" s="5">
        <f>SUMIFS(Data!$A:$A, Data!$I:$I,$A80,Data!$C:$C,S$1,Data!$D:$D,S$2) + SUMIFS(Data!$A:$A, Data!$J:$J,$A80,Data!$C:$C,S$1,Data!$D:$D,S$2)</f>
        <v>0</v>
      </c>
      <c r="T80" s="5">
        <f>SUMIFS(Data!$A:$A, Data!$I:$I,$A80,Data!$C:$C,T$1,Data!$D:$D,T$2) + SUMIFS(Data!$A:$A, Data!$J:$J,$A80,Data!$C:$C,T$1,Data!$D:$D,T$2)</f>
        <v>0</v>
      </c>
      <c r="U80" s="5">
        <f>SUMIFS(Data!$A:$A, Data!$I:$I,$A80,Data!$C:$C,U$1,Data!$D:$D,U$2) + SUMIFS(Data!$A:$A, Data!$J:$J,$A80,Data!$C:$C,U$1,Data!$D:$D,U$2)</f>
        <v>0</v>
      </c>
      <c r="V80" s="5">
        <f>SUMIFS(Data!$A:$A, Data!$I:$I,$A80,Data!$C:$C,V$1,Data!$D:$D,V$2) + SUMIFS(Data!$A:$A, Data!$J:$J,$A80,Data!$C:$C,V$1,Data!$D:$D,V$2)</f>
        <v>0</v>
      </c>
      <c r="W80" s="5">
        <f>SUMIFS(Data!$A:$A, Data!$I:$I,$A80,Data!$C:$C,W$1,Data!$D:$D,W$2) + SUMIFS(Data!$A:$A, Data!$J:$J,$A80,Data!$C:$C,W$1,Data!$D:$D,W$2)</f>
        <v>0</v>
      </c>
      <c r="X80" s="5">
        <f>SUMIFS(Data!$A:$A, Data!$I:$I,$A80,Data!$C:$C,X$1,Data!$D:$D,X$2) + SUMIFS(Data!$A:$A, Data!$J:$J,$A80,Data!$C:$C,X$1,Data!$D:$D,X$2)</f>
        <v>0</v>
      </c>
      <c r="Y80" s="5">
        <f>SUMIFS(Data!$A:$A, Data!$I:$I,$A80,Data!$C:$C,Y$1,Data!$D:$D,Y$2) + SUMIFS(Data!$A:$A, Data!$J:$J,$A80,Data!$C:$C,Y$1,Data!$D:$D,Y$2)</f>
        <v>0</v>
      </c>
      <c r="Z80" s="5">
        <f>SUMIFS(Data!$A:$A, Data!$I:$I,$A80,Data!$C:$C,Z$1,Data!$D:$D,Z$2) + SUMIFS(Data!$A:$A, Data!$J:$J,$A80,Data!$C:$C,Z$1,Data!$D:$D,Z$2)</f>
        <v>0</v>
      </c>
      <c r="AA80" s="5">
        <f>SUMIFS(Data!$A:$A, Data!$I:$I,$A80,Data!$C:$C,AA$1,Data!$D:$D,AA$2) + SUMIFS(Data!$A:$A, Data!$J:$J,$A80,Data!$C:$C,AA$1,Data!$D:$D,AA$2)</f>
        <v>0</v>
      </c>
      <c r="AB80" s="5">
        <f>SUMIFS(Data!$A:$A, Data!$I:$I,$A80,Data!$C:$C,AB$1,Data!$D:$D,AB$2) + SUMIFS(Data!$A:$A, Data!$J:$J,$A80,Data!$C:$C,AB$1,Data!$D:$D,AB$2)</f>
        <v>0</v>
      </c>
      <c r="AC80" s="5">
        <f>SUMIFS(Data!$A:$A, Data!$I:$I,$A80,Data!$C:$C,AC$1,Data!$D:$D,AC$2) + SUMIFS(Data!$A:$A, Data!$J:$J,$A80,Data!$C:$C,AC$1,Data!$D:$D,AC$2)</f>
        <v>0</v>
      </c>
      <c r="AD80" s="5">
        <f>SUMIFS(Data!$A:$A, Data!$I:$I,$A80,Data!$C:$C,AD$1,Data!$D:$D,AD$2) + SUMIFS(Data!$A:$A, Data!$J:$J,$A80,Data!$C:$C,AD$1,Data!$D:$D,AD$2)</f>
        <v>0</v>
      </c>
      <c r="AE80" s="5">
        <f>SUMIFS(Data!$A:$A, Data!$I:$I,$A80,Data!$C:$C,AE$1,Data!$D:$D,AE$2) + SUMIFS(Data!$A:$A, Data!$J:$J,$A80,Data!$C:$C,AE$1,Data!$D:$D,AE$2)</f>
        <v>0</v>
      </c>
      <c r="AF80" s="5">
        <f>SUMIFS(Data!$A:$A, Data!$I:$I,$A80,Data!$C:$C,AF$1,Data!$D:$D,AF$2) + SUMIFS(Data!$A:$A, Data!$J:$J,$A80,Data!$C:$C,AF$1,Data!$D:$D,AF$2)</f>
        <v>0</v>
      </c>
      <c r="AG80" s="5">
        <f>SUMIFS(Data!$A:$A, Data!$I:$I,$A80,Data!$C:$C,AG$1,Data!$D:$D,AG$2) + SUMIFS(Data!$A:$A, Data!$J:$J,$A80,Data!$C:$C,AG$1,Data!$D:$D,AG$2)</f>
        <v>0</v>
      </c>
      <c r="AH80" s="5">
        <f>SUMIFS(Data!$A:$A, Data!$I:$I,$A80,Data!$C:$C,AH$1,Data!$D:$D,AH$2) + SUMIFS(Data!$A:$A, Data!$J:$J,$A80,Data!$C:$C,AH$1,Data!$D:$D,AH$2)</f>
        <v>1</v>
      </c>
      <c r="AI80" s="5">
        <f>SUMIFS(Data!$A:$A, Data!$I:$I,$A80,Data!$C:$C,AI$1,Data!$D:$D,AI$2) + SUMIFS(Data!$A:$A, Data!$J:$J,$A80,Data!$C:$C,AI$1,Data!$D:$D,AI$2)</f>
        <v>0</v>
      </c>
      <c r="AJ80" s="5">
        <f>SUMIFS(Data!$A:$A, Data!$I:$I,$A80,Data!$C:$C,AJ$1,Data!$D:$D,AJ$2) + SUMIFS(Data!$A:$A, Data!$J:$J,$A80,Data!$C:$C,AJ$1,Data!$D:$D,AJ$2)</f>
        <v>0</v>
      </c>
      <c r="AK80" s="5">
        <f>SUMIFS(Data!$A:$A, Data!$I:$I,$A80,Data!$C:$C,AK$1,Data!$D:$D,AK$2) + SUMIFS(Data!$A:$A, Data!$J:$J,$A80,Data!$C:$C,AK$1,Data!$D:$D,AK$2)</f>
        <v>0</v>
      </c>
      <c r="AL80" s="5">
        <f>SUMIFS(Data!$A:$A, Data!$I:$I,$A80,Data!$C:$C,AL$1,Data!$D:$D,AL$2) + SUMIFS(Data!$A:$A, Data!$J:$J,$A80,Data!$C:$C,AL$1,Data!$D:$D,AL$2)</f>
        <v>0</v>
      </c>
      <c r="AM80" s="5">
        <f>SUMIFS(Data!$A:$A, Data!$I:$I,$A80,Data!$C:$C,AM$1,Data!$D:$D,AM$2) + SUMIFS(Data!$A:$A, Data!$J:$J,$A80,Data!$C:$C,AM$1,Data!$D:$D,AM$2)</f>
        <v>0</v>
      </c>
      <c r="AN80" s="5">
        <f>SUMIFS(Data!$A:$A, Data!$I:$I,$A80,Data!$C:$C,AN$1,Data!$D:$D,AN$2) + SUMIFS(Data!$A:$A, Data!$J:$J,$A80,Data!$C:$C,AN$1,Data!$D:$D,AN$2)</f>
        <v>0</v>
      </c>
      <c r="AO80" s="5">
        <f>SUMIFS(Data!$A:$A, Data!$I:$I,$A80,Data!$C:$C,AO$1,Data!$D:$D,AO$2) + SUMIFS(Data!$A:$A, Data!$J:$J,$A80,Data!$C:$C,AO$1,Data!$D:$D,AO$2)</f>
        <v>0</v>
      </c>
      <c r="AP80" s="5">
        <f>SUMIFS(Data!$A:$A, Data!$I:$I,$A80,Data!$C:$C,AP$1,Data!$D:$D,AP$2) + SUMIFS(Data!$A:$A, Data!$J:$J,$A80,Data!$C:$C,AP$1,Data!$D:$D,AP$2)</f>
        <v>0</v>
      </c>
      <c r="AQ80" s="5">
        <f>SUMIFS(Data!$A:$A, Data!$I:$I,$A80,Data!$C:$C,AQ$1,Data!$D:$D,AQ$2) + SUMIFS(Data!$A:$A, Data!$J:$J,$A80,Data!$C:$C,AQ$1,Data!$D:$D,AQ$2)</f>
        <v>0</v>
      </c>
      <c r="AR80" s="5">
        <f>SUMIFS(Data!$A:$A, Data!$I:$I,$A80,Data!$C:$C,AR$1,Data!$D:$D,AR$2) + SUMIFS(Data!$A:$A, Data!$J:$J,$A80,Data!$C:$C,AR$1,Data!$D:$D,AR$2)</f>
        <v>0</v>
      </c>
      <c r="AS80" s="5">
        <f>SUMIFS(Data!$A:$A, Data!$I:$I,$A80,Data!$C:$C,AS$1,Data!$D:$D,AS$2) + SUMIFS(Data!$A:$A, Data!$J:$J,$A80,Data!$C:$C,AS$1,Data!$D:$D,AS$2)</f>
        <v>0</v>
      </c>
      <c r="AT80" s="5">
        <f>SUMIFS(Data!$A:$A, Data!$I:$I,$A80,Data!$C:$C,AT$1,Data!$D:$D,AT$2) + SUMIFS(Data!$A:$A, Data!$J:$J,$A80,Data!$C:$C,AT$1,Data!$D:$D,AT$2)</f>
        <v>0</v>
      </c>
      <c r="AU80" s="5">
        <f>SUMIFS(Data!$A:$A, Data!$I:$I,$A80,Data!$C:$C,AU$1,Data!$D:$D,AU$2) + SUMIFS(Data!$A:$A, Data!$J:$J,$A80,Data!$C:$C,AU$1,Data!$D:$D,AU$2)</f>
        <v>0</v>
      </c>
      <c r="AV80" s="5">
        <f>SUMIFS(Data!$A:$A, Data!$I:$I,$A80,Data!$C:$C,AV$1,Data!$D:$D,AV$2) + SUMIFS(Data!$A:$A, Data!$J:$J,$A80,Data!$C:$C,AV$1,Data!$D:$D,AV$2)</f>
        <v>0</v>
      </c>
      <c r="AW80" s="5">
        <f>SUMIFS(Data!$A:$A, Data!$I:$I,$A80,Data!$C:$C,AW$1,Data!$D:$D,AW$2) + SUMIFS(Data!$A:$A, Data!$J:$J,$A80,Data!$C:$C,AW$1,Data!$D:$D,AW$2)</f>
        <v>0</v>
      </c>
      <c r="AX80" s="5">
        <f>SUMIFS(Data!$A:$A, Data!$I:$I,$A80,Data!$C:$C,AX$1,Data!$D:$D,AX$2) + SUMIFS(Data!$A:$A, Data!$J:$J,$A80,Data!$C:$C,AX$1,Data!$D:$D,AX$2)</f>
        <v>0</v>
      </c>
      <c r="AY80" s="5">
        <f>SUMIFS(Data!$A:$A, Data!$I:$I,$A80,Data!$C:$C,AY$1,Data!$D:$D,AY$2) + SUMIFS(Data!$A:$A, Data!$J:$J,$A80,Data!$C:$C,AY$1,Data!$D:$D,AY$2)</f>
        <v>0</v>
      </c>
      <c r="AZ80" s="5">
        <f>SUMIFS(Data!$A:$A, Data!$I:$I,$A80,Data!$C:$C,AZ$1,Data!$D:$D,AZ$2) + SUMIFS(Data!$A:$A, Data!$J:$J,$A80,Data!$C:$C,AZ$1,Data!$D:$D,AZ$2)</f>
        <v>0</v>
      </c>
      <c r="BA80" s="5">
        <f>SUMIFS(Data!$A:$A, Data!$I:$I,$A80,Data!$C:$C,BA$1,Data!$D:$D,BA$2) + SUMIFS(Data!$A:$A, Data!$J:$J,$A80,Data!$C:$C,BA$1,Data!$D:$D,BA$2)</f>
        <v>0</v>
      </c>
      <c r="BB80" s="5">
        <f>SUMIFS(Data!$A:$A, Data!$I:$I,$A80,Data!$C:$C,BB$1,Data!$D:$D,BB$2) + SUMIFS(Data!$A:$A, Data!$J:$J,$A80,Data!$C:$C,BB$1,Data!$D:$D,BB$2)</f>
        <v>0</v>
      </c>
      <c r="BC80" s="5">
        <f>SUMIFS(Data!$A:$A, Data!$I:$I,$A80,Data!$C:$C,BC$1,Data!$D:$D,BC$2) + SUMIFS(Data!$A:$A, Data!$J:$J,$A80,Data!$C:$C,BC$1,Data!$D:$D,BC$2)</f>
        <v>0</v>
      </c>
      <c r="BD80" s="5">
        <f>SUMIFS(Data!$A:$A, Data!$I:$I,$A80,Data!$C:$C,BD$1,Data!$D:$D,BD$2) + SUMIFS(Data!$A:$A, Data!$J:$J,$A80,Data!$C:$C,BD$1,Data!$D:$D,BD$2)</f>
        <v>0</v>
      </c>
      <c r="BE80" s="5">
        <f>SUMIFS(Data!$A:$A, Data!$I:$I,$A80,Data!$C:$C,BE$1,Data!$D:$D,BE$2) + SUMIFS(Data!$A:$A, Data!$J:$J,$A80,Data!$C:$C,BE$1,Data!$D:$D,BE$2)</f>
        <v>0</v>
      </c>
      <c r="BF80" s="5">
        <f>SUMIFS(Data!$A:$A, Data!$I:$I,$A80,Data!$C:$C,BF$1,Data!$D:$D,BF$2) + SUMIFS(Data!$A:$A, Data!$J:$J,$A80,Data!$C:$C,BF$1,Data!$D:$D,BF$2)</f>
        <v>0</v>
      </c>
      <c r="BG80" s="5">
        <f>SUMIFS(Data!$A:$A, Data!$I:$I,$A80,Data!$C:$C,BG$1,Data!$D:$D,BG$2) + SUMIFS(Data!$A:$A, Data!$J:$J,$A80,Data!$C:$C,BG$1,Data!$D:$D,BG$2)</f>
        <v>0</v>
      </c>
      <c r="BH80" s="5">
        <f>SUMIFS(Data!$A:$A, Data!$I:$I,$A80,Data!$C:$C,BH$1,Data!$D:$D,BH$2) + SUMIFS(Data!$A:$A, Data!$J:$J,$A80,Data!$C:$C,BH$1,Data!$D:$D,BH$2)</f>
        <v>0</v>
      </c>
      <c r="BI80" s="5">
        <f>SUMIFS(Data!$A:$A, Data!$I:$I,$A80,Data!$C:$C,BI$1,Data!$D:$D,BI$2) + SUMIFS(Data!$A:$A, Data!$J:$J,$A80,Data!$C:$C,BI$1,Data!$D:$D,BI$2)</f>
        <v>0</v>
      </c>
      <c r="BJ80" s="5">
        <f>SUMIFS(Data!$A:$A, Data!$I:$I,$A80,Data!$C:$C,BJ$1,Data!$D:$D,BJ$2) + SUMIFS(Data!$A:$A, Data!$J:$J,$A80,Data!$C:$C,BJ$1,Data!$D:$D,BJ$2)</f>
        <v>0</v>
      </c>
      <c r="BK80" s="5">
        <f>SUMIFS(Data!$A:$A, Data!$I:$I,$A80,Data!$C:$C,BK$1,Data!$D:$D,BK$2) + SUMIFS(Data!$A:$A, Data!$J:$J,$A80,Data!$C:$C,BK$1,Data!$D:$D,BK$2)</f>
        <v>0</v>
      </c>
      <c r="BL80" s="5">
        <f>SUMIFS(Data!$A:$A, Data!$I:$I,$A80,Data!$C:$C,BL$1,Data!$D:$D,BL$2) + SUMIFS(Data!$A:$A, Data!$J:$J,$A80,Data!$C:$C,BL$1,Data!$D:$D,BL$2)</f>
        <v>0</v>
      </c>
      <c r="BM80" s="5">
        <f>SUMIFS(Data!$A:$A, Data!$I:$I,$A80,Data!$C:$C,BM$1,Data!$D:$D,BM$2) + SUMIFS(Data!$A:$A, Data!$J:$J,$A80,Data!$C:$C,BM$1,Data!$D:$D,BM$2)</f>
        <v>0</v>
      </c>
      <c r="BN80" s="5">
        <f>SUMIFS(Data!$A:$A, Data!$I:$I,$A80,Data!$C:$C,BN$1,Data!$D:$D,BN$2) + SUMIFS(Data!$A:$A, Data!$J:$J,$A80,Data!$C:$C,BN$1,Data!$D:$D,BN$2)</f>
        <v>0</v>
      </c>
      <c r="BO80" s="5">
        <f>SUMIFS(Data!$A:$A, Data!$I:$I,$A80,Data!$C:$C,BO$1,Data!$D:$D,BO$2) + SUMIFS(Data!$A:$A, Data!$J:$J,$A80,Data!$C:$C,BO$1,Data!$D:$D,BO$2)</f>
        <v>0</v>
      </c>
      <c r="BP80" s="5">
        <f>SUMIFS(Data!$A:$A, Data!$I:$I,$A80,Data!$C:$C,BP$1,Data!$D:$D,BP$2) + SUMIFS(Data!$A:$A, Data!$J:$J,$A80,Data!$C:$C,BP$1,Data!$D:$D,BP$2)</f>
        <v>0</v>
      </c>
      <c r="BQ80" s="5">
        <f>SUMIFS(Data!$A:$A, Data!$I:$I,$A80,Data!$C:$C,BQ$1,Data!$D:$D,BQ$2) + SUMIFS(Data!$A:$A, Data!$J:$J,$A80,Data!$C:$C,BQ$1,Data!$D:$D,BQ$2)</f>
        <v>0</v>
      </c>
      <c r="BR80" s="5">
        <f>SUMIFS(Data!$A:$A, Data!$I:$I,$A80,Data!$C:$C,BR$1,Data!$D:$D,BR$2) + SUMIFS(Data!$A:$A, Data!$J:$J,$A80,Data!$C:$C,BR$1,Data!$D:$D,BR$2)</f>
        <v>0</v>
      </c>
      <c r="BS80" s="5">
        <f>SUMIFS(Data!$A:$A, Data!$I:$I,$A80,Data!$C:$C,BS$1,Data!$D:$D,BS$2) + SUMIFS(Data!$A:$A, Data!$J:$J,$A80,Data!$C:$C,BS$1,Data!$D:$D,BS$2)</f>
        <v>0</v>
      </c>
      <c r="BT80" s="5">
        <f>SUMIFS(Data!$A:$A, Data!$I:$I,$A80,Data!$C:$C,BT$1,Data!$D:$D,BT$2) + SUMIFS(Data!$A:$A, Data!$J:$J,$A80,Data!$C:$C,BT$1,Data!$D:$D,BT$2)</f>
        <v>0</v>
      </c>
      <c r="BU80" s="5">
        <f>SUMIFS(Data!$A:$A, Data!$I:$I,$A80,Data!$C:$C,BU$1,Data!$D:$D,BU$2) + SUMIFS(Data!$A:$A, Data!$J:$J,$A80,Data!$C:$C,BU$1,Data!$D:$D,BU$2)</f>
        <v>0</v>
      </c>
      <c r="BV80" s="5">
        <f>SUMIFS(Data!$A:$A, Data!$I:$I,$A80,Data!$C:$C,BV$1,Data!$D:$D,BV$2) + SUMIFS(Data!$A:$A, Data!$J:$J,$A80,Data!$C:$C,BV$1,Data!$D:$D,BV$2)</f>
        <v>0</v>
      </c>
      <c r="BW80" s="5">
        <f>SUMIFS(Data!$A:$A, Data!$I:$I,$A80,Data!$C:$C,BW$1,Data!$D:$D,BW$2) + SUMIFS(Data!$A:$A, Data!$J:$J,$A80,Data!$C:$C,BW$1,Data!$D:$D,BW$2)</f>
        <v>0</v>
      </c>
      <c r="BX80" s="5">
        <f>SUMIFS(Data!$A:$A, Data!$I:$I,$A80,Data!$C:$C,BX$1,Data!$D:$D,BX$2) + SUMIFS(Data!$A:$A, Data!$J:$J,$A80,Data!$C:$C,BX$1,Data!$D:$D,BX$2)</f>
        <v>0</v>
      </c>
      <c r="BY80" s="5">
        <f>SUMIFS(Data!$A:$A, Data!$I:$I,$A80,Data!$C:$C,BY$1,Data!$D:$D,BY$2) + SUMIFS(Data!$A:$A, Data!$J:$J,$A80,Data!$C:$C,BY$1,Data!$D:$D,BY$2)</f>
        <v>0</v>
      </c>
      <c r="BZ80" s="5">
        <f>SUMIFS(Data!$A:$A, Data!$I:$I,$A80,Data!$C:$C,BZ$1,Data!$D:$D,BZ$2) + SUMIFS(Data!$A:$A, Data!$J:$J,$A80,Data!$C:$C,BZ$1,Data!$D:$D,BZ$2)</f>
        <v>0</v>
      </c>
      <c r="CA80" s="5">
        <f>SUMIFS(Data!$A:$A, Data!$I:$I,$A80,Data!$C:$C,CA$1,Data!$D:$D,CA$2) + SUMIFS(Data!$A:$A, Data!$J:$J,$A80,Data!$C:$C,CA$1,Data!$D:$D,CA$2)</f>
        <v>0</v>
      </c>
      <c r="CB80" s="5">
        <f>SUMIFS(Data!$A:$A, Data!$I:$I,$A80,Data!$C:$C,CB$1,Data!$D:$D,CB$2) + SUMIFS(Data!$A:$A, Data!$J:$J,$A80,Data!$C:$C,CB$1,Data!$D:$D,CB$2)</f>
        <v>0</v>
      </c>
      <c r="CC80" s="5">
        <f>SUMIFS(Data!$A:$A, Data!$I:$I,$A80,Data!$C:$C,CC$1,Data!$D:$D,CC$2) + SUMIFS(Data!$A:$A, Data!$J:$J,$A80,Data!$C:$C,CC$1,Data!$D:$D,CC$2)</f>
        <v>0</v>
      </c>
      <c r="CD80" s="5">
        <f>SUMIFS(Data!$A:$A, Data!$I:$I,$A80,Data!$C:$C,CD$1,Data!$D:$D,CD$2) + SUMIFS(Data!$A:$A, Data!$J:$J,$A80,Data!$C:$C,CD$1,Data!$D:$D,CD$2)</f>
        <v>0</v>
      </c>
      <c r="CE80" s="5">
        <f>SUMIFS(Data!$A:$A, Data!$I:$I,$A80,Data!$C:$C,CE$1,Data!$D:$D,CE$2) + SUMIFS(Data!$A:$A, Data!$J:$J,$A80,Data!$C:$C,CE$1,Data!$D:$D,CE$2)</f>
        <v>0</v>
      </c>
      <c r="CF80" s="5">
        <f>SUMIFS(Data!$A:$A, Data!$I:$I,$A80,Data!$C:$C,CF$1,Data!$D:$D,CF$2) + SUMIFS(Data!$A:$A, Data!$J:$J,$A80,Data!$C:$C,CF$1,Data!$D:$D,CF$2)</f>
        <v>0</v>
      </c>
      <c r="CG80" s="5">
        <f>SUMIFS(Data!$A:$A, Data!$I:$I,$A80,Data!$C:$C,CG$1,Data!$D:$D,CG$2) + SUMIFS(Data!$A:$A, Data!$J:$J,$A80,Data!$C:$C,CG$1,Data!$D:$D,CG$2)</f>
        <v>0</v>
      </c>
      <c r="CH80" s="5">
        <f>SUMIFS(Data!$A:$A, Data!$I:$I,$A80,Data!$C:$C,CH$1,Data!$D:$D,CH$2) + SUMIFS(Data!$A:$A, Data!$J:$J,$A80,Data!$C:$C,CH$1,Data!$D:$D,CH$2)</f>
        <v>0</v>
      </c>
      <c r="CI80" s="5">
        <f>SUMIFS(Data!$A:$A, Data!$I:$I,$A80,Data!$C:$C,CI$1,Data!$D:$D,CI$2) + SUMIFS(Data!$A:$A, Data!$J:$J,$A80,Data!$C:$C,CI$1,Data!$D:$D,CI$2)</f>
        <v>0</v>
      </c>
      <c r="CJ80" s="5">
        <f>SUMIFS(Data!$A:$A, Data!$I:$I,$A80,Data!$C:$C,CJ$1,Data!$D:$D,CJ$2) + SUMIFS(Data!$A:$A, Data!$J:$J,$A80,Data!$C:$C,CJ$1,Data!$D:$D,CJ$2)</f>
        <v>0</v>
      </c>
      <c r="CK80" s="5">
        <f>SUMIFS(Data!$A:$A, Data!$I:$I,$A80,Data!$C:$C,CK$1,Data!$D:$D,CK$2) + SUMIFS(Data!$A:$A, Data!$J:$J,$A80,Data!$C:$C,CK$1,Data!$D:$D,CK$2)</f>
        <v>0</v>
      </c>
      <c r="CL80" s="5">
        <f>SUMIFS(Data!$A:$A, Data!$I:$I,$A80,Data!$C:$C,CL$1,Data!$D:$D,CL$2) + SUMIFS(Data!$A:$A, Data!$J:$J,$A80,Data!$C:$C,CL$1,Data!$D:$D,CL$2)</f>
        <v>0</v>
      </c>
      <c r="CM80" s="5">
        <f>SUMIFS(Data!$A:$A, Data!$I:$I,$A80,Data!$C:$C,CM$1,Data!$D:$D,CM$2) + SUMIFS(Data!$A:$A, Data!$J:$J,$A80,Data!$C:$C,CM$1,Data!$D:$D,CM$2)</f>
        <v>0</v>
      </c>
      <c r="CN80" s="5">
        <f>SUMIFS(Data!$A:$A, Data!$I:$I,$A80,Data!$C:$C,CN$1,Data!$D:$D,CN$2) + SUMIFS(Data!$A:$A, Data!$J:$J,$A80,Data!$C:$C,CN$1,Data!$D:$D,CN$2)</f>
        <v>0</v>
      </c>
      <c r="CO80" s="5">
        <f>SUMIFS(Data!$A:$A, Data!$I:$I,$A80,Data!$C:$C,CO$1,Data!$D:$D,CO$2) + SUMIFS(Data!$A:$A, Data!$J:$J,$A80,Data!$C:$C,CO$1,Data!$D:$D,CO$2)</f>
        <v>0</v>
      </c>
      <c r="CP80" s="5">
        <f>SUMIFS(Data!$A:$A, Data!$I:$I,$A80,Data!$C:$C,CP$1,Data!$D:$D,CP$2) + SUMIFS(Data!$A:$A, Data!$J:$J,$A80,Data!$C:$C,CP$1,Data!$D:$D,CP$2)</f>
        <v>0</v>
      </c>
      <c r="CQ80" s="5">
        <f>SUMIFS(Data!$A:$A, Data!$I:$I,$A80,Data!$C:$C,CQ$1,Data!$D:$D,CQ$2) + SUMIFS(Data!$A:$A, Data!$J:$J,$A80,Data!$C:$C,CQ$1,Data!$D:$D,CQ$2)</f>
        <v>0</v>
      </c>
      <c r="CR80" s="5">
        <f>SUMIFS(Data!$A:$A, Data!$I:$I,$A80,Data!$C:$C,CR$1,Data!$D:$D,CR$2) + SUMIFS(Data!$A:$A, Data!$J:$J,$A80,Data!$C:$C,CR$1,Data!$D:$D,CR$2)</f>
        <v>0</v>
      </c>
      <c r="CS80" s="5">
        <f>SUMIFS(Data!$A:$A, Data!$I:$I,$A80,Data!$C:$C,CS$1,Data!$D:$D,CS$2) + SUMIFS(Data!$A:$A, Data!$J:$J,$A80,Data!$C:$C,CS$1,Data!$D:$D,CS$2)</f>
        <v>0</v>
      </c>
      <c r="CT80" s="5">
        <f>SUMIFS(Data!$A:$A, Data!$I:$I,$A80,Data!$C:$C,CT$1,Data!$D:$D,CT$2) + SUMIFS(Data!$A:$A, Data!$J:$J,$A80,Data!$C:$C,CT$1,Data!$D:$D,CT$2)</f>
        <v>0</v>
      </c>
      <c r="CU80" s="5">
        <f>SUMIFS(Data!$A:$A, Data!$I:$I,$A80,Data!$C:$C,CU$1,Data!$D:$D,CU$2) + SUMIFS(Data!$A:$A, Data!$J:$J,$A80,Data!$C:$C,CU$1,Data!$D:$D,CU$2)</f>
        <v>0</v>
      </c>
      <c r="CV80" s="5">
        <f>SUMIFS(Data!$A:$A, Data!$I:$I,$A80,Data!$C:$C,CV$1,Data!$D:$D,CV$2) + SUMIFS(Data!$A:$A, Data!$J:$J,$A80,Data!$C:$C,CV$1,Data!$D:$D,CV$2)</f>
        <v>0</v>
      </c>
      <c r="CW80" s="5">
        <f t="shared" ref="CW80:CX80" si="79">SUMIF($B$2:$CV$2,CW$2, $B80:$CV80)</f>
        <v>1</v>
      </c>
      <c r="CX80" s="5">
        <f t="shared" si="79"/>
        <v>0</v>
      </c>
      <c r="CY80" s="5">
        <f t="shared" si="3"/>
        <v>1</v>
      </c>
    </row>
    <row r="81">
      <c r="A81" s="5" t="str">
        <f>Countries!A79</f>
        <v>SMR</v>
      </c>
      <c r="B81" s="5">
        <f>SUMIFS(Data!$A:$A, Data!$I:$I,$A81,Data!$C:$C,B$1,Data!$D:$D,B$2) + SUMIFS(Data!$A:$A, Data!$J:$J,$A81,Data!$C:$C,B$1,Data!$D:$D,B$2)</f>
        <v>0</v>
      </c>
      <c r="C81" s="5">
        <f>SUMIFS(Data!$A:$A, Data!$I:$I,$A81,Data!$C:$C,C$1,Data!$D:$D,C$2) + SUMIFS(Data!$A:$A, Data!$J:$J,$A81,Data!$C:$C,C$1,Data!$D:$D,C$2)</f>
        <v>0</v>
      </c>
      <c r="D81" s="5">
        <f>SUMIFS(Data!$A:$A, Data!$I:$I,$A81,Data!$C:$C,D$1,Data!$D:$D,D$2) + SUMIFS(Data!$A:$A, Data!$J:$J,$A81,Data!$C:$C,D$1,Data!$D:$D,D$2)</f>
        <v>0</v>
      </c>
      <c r="E81" s="5">
        <f>SUMIFS(Data!$A:$A, Data!$I:$I,$A81,Data!$C:$C,E$1,Data!$D:$D,E$2) + SUMIFS(Data!$A:$A, Data!$J:$J,$A81,Data!$C:$C,E$1,Data!$D:$D,E$2)</f>
        <v>0</v>
      </c>
      <c r="F81" s="5">
        <f>SUMIFS(Data!$A:$A, Data!$I:$I,$A81,Data!$C:$C,F$1,Data!$D:$D,F$2) + SUMIFS(Data!$A:$A, Data!$J:$J,$A81,Data!$C:$C,F$1,Data!$D:$D,F$2)</f>
        <v>0</v>
      </c>
      <c r="G81" s="5">
        <f>SUMIFS(Data!$A:$A, Data!$I:$I,$A81,Data!$C:$C,G$1,Data!$D:$D,G$2) + SUMIFS(Data!$A:$A, Data!$J:$J,$A81,Data!$C:$C,G$1,Data!$D:$D,G$2)</f>
        <v>0</v>
      </c>
      <c r="H81" s="5">
        <f>SUMIFS(Data!$A:$A, Data!$I:$I,$A81,Data!$C:$C,H$1,Data!$D:$D,H$2) + SUMIFS(Data!$A:$A, Data!$J:$J,$A81,Data!$C:$C,H$1,Data!$D:$D,H$2)</f>
        <v>0</v>
      </c>
      <c r="I81" s="5">
        <f>SUMIFS(Data!$A:$A, Data!$I:$I,$A81,Data!$C:$C,I$1,Data!$D:$D,I$2) + SUMIFS(Data!$A:$A, Data!$J:$J,$A81,Data!$C:$C,I$1,Data!$D:$D,I$2)</f>
        <v>0</v>
      </c>
      <c r="J81" s="5">
        <f>SUMIFS(Data!$A:$A, Data!$I:$I,$A81,Data!$C:$C,J$1,Data!$D:$D,J$2) + SUMIFS(Data!$A:$A, Data!$J:$J,$A81,Data!$C:$C,J$1,Data!$D:$D,J$2)</f>
        <v>0</v>
      </c>
      <c r="K81" s="5">
        <f>SUMIFS(Data!$A:$A, Data!$I:$I,$A81,Data!$C:$C,K$1,Data!$D:$D,K$2) + SUMIFS(Data!$A:$A, Data!$J:$J,$A81,Data!$C:$C,K$1,Data!$D:$D,K$2)</f>
        <v>0</v>
      </c>
      <c r="L81" s="5">
        <f>SUMIFS(Data!$A:$A, Data!$I:$I,$A81,Data!$C:$C,L$1,Data!$D:$D,L$2) + SUMIFS(Data!$A:$A, Data!$J:$J,$A81,Data!$C:$C,L$1,Data!$D:$D,L$2)</f>
        <v>0</v>
      </c>
      <c r="M81" s="5">
        <f>SUMIFS(Data!$A:$A, Data!$I:$I,$A81,Data!$C:$C,M$1,Data!$D:$D,M$2) + SUMIFS(Data!$A:$A, Data!$J:$J,$A81,Data!$C:$C,M$1,Data!$D:$D,M$2)</f>
        <v>0</v>
      </c>
      <c r="N81" s="5">
        <f>SUMIFS(Data!$A:$A, Data!$I:$I,$A81,Data!$C:$C,N$1,Data!$D:$D,N$2) + SUMIFS(Data!$A:$A, Data!$J:$J,$A81,Data!$C:$C,N$1,Data!$D:$D,N$2)</f>
        <v>0</v>
      </c>
      <c r="O81" s="5">
        <f>SUMIFS(Data!$A:$A, Data!$I:$I,$A81,Data!$C:$C,O$1,Data!$D:$D,O$2) + SUMIFS(Data!$A:$A, Data!$J:$J,$A81,Data!$C:$C,O$1,Data!$D:$D,O$2)</f>
        <v>0</v>
      </c>
      <c r="P81" s="5">
        <f>SUMIFS(Data!$A:$A, Data!$I:$I,$A81,Data!$C:$C,P$1,Data!$D:$D,P$2) + SUMIFS(Data!$A:$A, Data!$J:$J,$A81,Data!$C:$C,P$1,Data!$D:$D,P$2)</f>
        <v>0</v>
      </c>
      <c r="Q81" s="5">
        <f>SUMIFS(Data!$A:$A, Data!$I:$I,$A81,Data!$C:$C,Q$1,Data!$D:$D,Q$2) + SUMIFS(Data!$A:$A, Data!$J:$J,$A81,Data!$C:$C,Q$1,Data!$D:$D,Q$2)</f>
        <v>0</v>
      </c>
      <c r="R81" s="5">
        <f>SUMIFS(Data!$A:$A, Data!$I:$I,$A81,Data!$C:$C,R$1,Data!$D:$D,R$2) + SUMIFS(Data!$A:$A, Data!$J:$J,$A81,Data!$C:$C,R$1,Data!$D:$D,R$2)</f>
        <v>0</v>
      </c>
      <c r="S81" s="5">
        <f>SUMIFS(Data!$A:$A, Data!$I:$I,$A81,Data!$C:$C,S$1,Data!$D:$D,S$2) + SUMIFS(Data!$A:$A, Data!$J:$J,$A81,Data!$C:$C,S$1,Data!$D:$D,S$2)</f>
        <v>0</v>
      </c>
      <c r="T81" s="5">
        <f>SUMIFS(Data!$A:$A, Data!$I:$I,$A81,Data!$C:$C,T$1,Data!$D:$D,T$2) + SUMIFS(Data!$A:$A, Data!$J:$J,$A81,Data!$C:$C,T$1,Data!$D:$D,T$2)</f>
        <v>0</v>
      </c>
      <c r="U81" s="5">
        <f>SUMIFS(Data!$A:$A, Data!$I:$I,$A81,Data!$C:$C,U$1,Data!$D:$D,U$2) + SUMIFS(Data!$A:$A, Data!$J:$J,$A81,Data!$C:$C,U$1,Data!$D:$D,U$2)</f>
        <v>0</v>
      </c>
      <c r="V81" s="5">
        <f>SUMIFS(Data!$A:$A, Data!$I:$I,$A81,Data!$C:$C,V$1,Data!$D:$D,V$2) + SUMIFS(Data!$A:$A, Data!$J:$J,$A81,Data!$C:$C,V$1,Data!$D:$D,V$2)</f>
        <v>0</v>
      </c>
      <c r="W81" s="5">
        <f>SUMIFS(Data!$A:$A, Data!$I:$I,$A81,Data!$C:$C,W$1,Data!$D:$D,W$2) + SUMIFS(Data!$A:$A, Data!$J:$J,$A81,Data!$C:$C,W$1,Data!$D:$D,W$2)</f>
        <v>0</v>
      </c>
      <c r="X81" s="5">
        <f>SUMIFS(Data!$A:$A, Data!$I:$I,$A81,Data!$C:$C,X$1,Data!$D:$D,X$2) + SUMIFS(Data!$A:$A, Data!$J:$J,$A81,Data!$C:$C,X$1,Data!$D:$D,X$2)</f>
        <v>0</v>
      </c>
      <c r="Y81" s="5">
        <f>SUMIFS(Data!$A:$A, Data!$I:$I,$A81,Data!$C:$C,Y$1,Data!$D:$D,Y$2) + SUMIFS(Data!$A:$A, Data!$J:$J,$A81,Data!$C:$C,Y$1,Data!$D:$D,Y$2)</f>
        <v>0</v>
      </c>
      <c r="Z81" s="5">
        <f>SUMIFS(Data!$A:$A, Data!$I:$I,$A81,Data!$C:$C,Z$1,Data!$D:$D,Z$2) + SUMIFS(Data!$A:$A, Data!$J:$J,$A81,Data!$C:$C,Z$1,Data!$D:$D,Z$2)</f>
        <v>0</v>
      </c>
      <c r="AA81" s="5">
        <f>SUMIFS(Data!$A:$A, Data!$I:$I,$A81,Data!$C:$C,AA$1,Data!$D:$D,AA$2) + SUMIFS(Data!$A:$A, Data!$J:$J,$A81,Data!$C:$C,AA$1,Data!$D:$D,AA$2)</f>
        <v>0</v>
      </c>
      <c r="AB81" s="5">
        <f>SUMIFS(Data!$A:$A, Data!$I:$I,$A81,Data!$C:$C,AB$1,Data!$D:$D,AB$2) + SUMIFS(Data!$A:$A, Data!$J:$J,$A81,Data!$C:$C,AB$1,Data!$D:$D,AB$2)</f>
        <v>0</v>
      </c>
      <c r="AC81" s="5">
        <f>SUMIFS(Data!$A:$A, Data!$I:$I,$A81,Data!$C:$C,AC$1,Data!$D:$D,AC$2) + SUMIFS(Data!$A:$A, Data!$J:$J,$A81,Data!$C:$C,AC$1,Data!$D:$D,AC$2)</f>
        <v>0</v>
      </c>
      <c r="AD81" s="5">
        <f>SUMIFS(Data!$A:$A, Data!$I:$I,$A81,Data!$C:$C,AD$1,Data!$D:$D,AD$2) + SUMIFS(Data!$A:$A, Data!$J:$J,$A81,Data!$C:$C,AD$1,Data!$D:$D,AD$2)</f>
        <v>0</v>
      </c>
      <c r="AE81" s="5">
        <f>SUMIFS(Data!$A:$A, Data!$I:$I,$A81,Data!$C:$C,AE$1,Data!$D:$D,AE$2) + SUMIFS(Data!$A:$A, Data!$J:$J,$A81,Data!$C:$C,AE$1,Data!$D:$D,AE$2)</f>
        <v>0</v>
      </c>
      <c r="AF81" s="5">
        <f>SUMIFS(Data!$A:$A, Data!$I:$I,$A81,Data!$C:$C,AF$1,Data!$D:$D,AF$2) + SUMIFS(Data!$A:$A, Data!$J:$J,$A81,Data!$C:$C,AF$1,Data!$D:$D,AF$2)</f>
        <v>0</v>
      </c>
      <c r="AG81" s="5">
        <f>SUMIFS(Data!$A:$A, Data!$I:$I,$A81,Data!$C:$C,AG$1,Data!$D:$D,AG$2) + SUMIFS(Data!$A:$A, Data!$J:$J,$A81,Data!$C:$C,AG$1,Data!$D:$D,AG$2)</f>
        <v>0</v>
      </c>
      <c r="AH81" s="5">
        <f>SUMIFS(Data!$A:$A, Data!$I:$I,$A81,Data!$C:$C,AH$1,Data!$D:$D,AH$2) + SUMIFS(Data!$A:$A, Data!$J:$J,$A81,Data!$C:$C,AH$1,Data!$D:$D,AH$2)</f>
        <v>0</v>
      </c>
      <c r="AI81" s="5">
        <f>SUMIFS(Data!$A:$A, Data!$I:$I,$A81,Data!$C:$C,AI$1,Data!$D:$D,AI$2) + SUMIFS(Data!$A:$A, Data!$J:$J,$A81,Data!$C:$C,AI$1,Data!$D:$D,AI$2)</f>
        <v>0</v>
      </c>
      <c r="AJ81" s="5">
        <f>SUMIFS(Data!$A:$A, Data!$I:$I,$A81,Data!$C:$C,AJ$1,Data!$D:$D,AJ$2) + SUMIFS(Data!$A:$A, Data!$J:$J,$A81,Data!$C:$C,AJ$1,Data!$D:$D,AJ$2)</f>
        <v>0</v>
      </c>
      <c r="AK81" s="5">
        <f>SUMIFS(Data!$A:$A, Data!$I:$I,$A81,Data!$C:$C,AK$1,Data!$D:$D,AK$2) + SUMIFS(Data!$A:$A, Data!$J:$J,$A81,Data!$C:$C,AK$1,Data!$D:$D,AK$2)</f>
        <v>0</v>
      </c>
      <c r="AL81" s="5">
        <f>SUMIFS(Data!$A:$A, Data!$I:$I,$A81,Data!$C:$C,AL$1,Data!$D:$D,AL$2) + SUMIFS(Data!$A:$A, Data!$J:$J,$A81,Data!$C:$C,AL$1,Data!$D:$D,AL$2)</f>
        <v>0</v>
      </c>
      <c r="AM81" s="5">
        <f>SUMIFS(Data!$A:$A, Data!$I:$I,$A81,Data!$C:$C,AM$1,Data!$D:$D,AM$2) + SUMIFS(Data!$A:$A, Data!$J:$J,$A81,Data!$C:$C,AM$1,Data!$D:$D,AM$2)</f>
        <v>0</v>
      </c>
      <c r="AN81" s="5">
        <f>SUMIFS(Data!$A:$A, Data!$I:$I,$A81,Data!$C:$C,AN$1,Data!$D:$D,AN$2) + SUMIFS(Data!$A:$A, Data!$J:$J,$A81,Data!$C:$C,AN$1,Data!$D:$D,AN$2)</f>
        <v>0</v>
      </c>
      <c r="AO81" s="5">
        <f>SUMIFS(Data!$A:$A, Data!$I:$I,$A81,Data!$C:$C,AO$1,Data!$D:$D,AO$2) + SUMIFS(Data!$A:$A, Data!$J:$J,$A81,Data!$C:$C,AO$1,Data!$D:$D,AO$2)</f>
        <v>0</v>
      </c>
      <c r="AP81" s="5">
        <f>SUMIFS(Data!$A:$A, Data!$I:$I,$A81,Data!$C:$C,AP$1,Data!$D:$D,AP$2) + SUMIFS(Data!$A:$A, Data!$J:$J,$A81,Data!$C:$C,AP$1,Data!$D:$D,AP$2)</f>
        <v>0</v>
      </c>
      <c r="AQ81" s="5">
        <f>SUMIFS(Data!$A:$A, Data!$I:$I,$A81,Data!$C:$C,AQ$1,Data!$D:$D,AQ$2) + SUMIFS(Data!$A:$A, Data!$J:$J,$A81,Data!$C:$C,AQ$1,Data!$D:$D,AQ$2)</f>
        <v>0</v>
      </c>
      <c r="AR81" s="5">
        <f>SUMIFS(Data!$A:$A, Data!$I:$I,$A81,Data!$C:$C,AR$1,Data!$D:$D,AR$2) + SUMIFS(Data!$A:$A, Data!$J:$J,$A81,Data!$C:$C,AR$1,Data!$D:$D,AR$2)</f>
        <v>0</v>
      </c>
      <c r="AS81" s="5">
        <f>SUMIFS(Data!$A:$A, Data!$I:$I,$A81,Data!$C:$C,AS$1,Data!$D:$D,AS$2) + SUMIFS(Data!$A:$A, Data!$J:$J,$A81,Data!$C:$C,AS$1,Data!$D:$D,AS$2)</f>
        <v>0</v>
      </c>
      <c r="AT81" s="5">
        <f>SUMIFS(Data!$A:$A, Data!$I:$I,$A81,Data!$C:$C,AT$1,Data!$D:$D,AT$2) + SUMIFS(Data!$A:$A, Data!$J:$J,$A81,Data!$C:$C,AT$1,Data!$D:$D,AT$2)</f>
        <v>0</v>
      </c>
      <c r="AU81" s="5">
        <f>SUMIFS(Data!$A:$A, Data!$I:$I,$A81,Data!$C:$C,AU$1,Data!$D:$D,AU$2) + SUMIFS(Data!$A:$A, Data!$J:$J,$A81,Data!$C:$C,AU$1,Data!$D:$D,AU$2)</f>
        <v>0</v>
      </c>
      <c r="AV81" s="5">
        <f>SUMIFS(Data!$A:$A, Data!$I:$I,$A81,Data!$C:$C,AV$1,Data!$D:$D,AV$2) + SUMIFS(Data!$A:$A, Data!$J:$J,$A81,Data!$C:$C,AV$1,Data!$D:$D,AV$2)</f>
        <v>0</v>
      </c>
      <c r="AW81" s="5">
        <f>SUMIFS(Data!$A:$A, Data!$I:$I,$A81,Data!$C:$C,AW$1,Data!$D:$D,AW$2) + SUMIFS(Data!$A:$A, Data!$J:$J,$A81,Data!$C:$C,AW$1,Data!$D:$D,AW$2)</f>
        <v>0</v>
      </c>
      <c r="AX81" s="5">
        <f>SUMIFS(Data!$A:$A, Data!$I:$I,$A81,Data!$C:$C,AX$1,Data!$D:$D,AX$2) + SUMIFS(Data!$A:$A, Data!$J:$J,$A81,Data!$C:$C,AX$1,Data!$D:$D,AX$2)</f>
        <v>0</v>
      </c>
      <c r="AY81" s="5">
        <f>SUMIFS(Data!$A:$A, Data!$I:$I,$A81,Data!$C:$C,AY$1,Data!$D:$D,AY$2) + SUMIFS(Data!$A:$A, Data!$J:$J,$A81,Data!$C:$C,AY$1,Data!$D:$D,AY$2)</f>
        <v>0</v>
      </c>
      <c r="AZ81" s="5">
        <f>SUMIFS(Data!$A:$A, Data!$I:$I,$A81,Data!$C:$C,AZ$1,Data!$D:$D,AZ$2) + SUMIFS(Data!$A:$A, Data!$J:$J,$A81,Data!$C:$C,AZ$1,Data!$D:$D,AZ$2)</f>
        <v>0</v>
      </c>
      <c r="BA81" s="5">
        <f>SUMIFS(Data!$A:$A, Data!$I:$I,$A81,Data!$C:$C,BA$1,Data!$D:$D,BA$2) + SUMIFS(Data!$A:$A, Data!$J:$J,$A81,Data!$C:$C,BA$1,Data!$D:$D,BA$2)</f>
        <v>0</v>
      </c>
      <c r="BB81" s="5">
        <f>SUMIFS(Data!$A:$A, Data!$I:$I,$A81,Data!$C:$C,BB$1,Data!$D:$D,BB$2) + SUMIFS(Data!$A:$A, Data!$J:$J,$A81,Data!$C:$C,BB$1,Data!$D:$D,BB$2)</f>
        <v>0</v>
      </c>
      <c r="BC81" s="5">
        <f>SUMIFS(Data!$A:$A, Data!$I:$I,$A81,Data!$C:$C,BC$1,Data!$D:$D,BC$2) + SUMIFS(Data!$A:$A, Data!$J:$J,$A81,Data!$C:$C,BC$1,Data!$D:$D,BC$2)</f>
        <v>0</v>
      </c>
      <c r="BD81" s="5">
        <f>SUMIFS(Data!$A:$A, Data!$I:$I,$A81,Data!$C:$C,BD$1,Data!$D:$D,BD$2) + SUMIFS(Data!$A:$A, Data!$J:$J,$A81,Data!$C:$C,BD$1,Data!$D:$D,BD$2)</f>
        <v>0</v>
      </c>
      <c r="BE81" s="5">
        <f>SUMIFS(Data!$A:$A, Data!$I:$I,$A81,Data!$C:$C,BE$1,Data!$D:$D,BE$2) + SUMIFS(Data!$A:$A, Data!$J:$J,$A81,Data!$C:$C,BE$1,Data!$D:$D,BE$2)</f>
        <v>0</v>
      </c>
      <c r="BF81" s="5">
        <f>SUMIFS(Data!$A:$A, Data!$I:$I,$A81,Data!$C:$C,BF$1,Data!$D:$D,BF$2) + SUMIFS(Data!$A:$A, Data!$J:$J,$A81,Data!$C:$C,BF$1,Data!$D:$D,BF$2)</f>
        <v>0</v>
      </c>
      <c r="BG81" s="5">
        <f>SUMIFS(Data!$A:$A, Data!$I:$I,$A81,Data!$C:$C,BG$1,Data!$D:$D,BG$2) + SUMIFS(Data!$A:$A, Data!$J:$J,$A81,Data!$C:$C,BG$1,Data!$D:$D,BG$2)</f>
        <v>0</v>
      </c>
      <c r="BH81" s="5">
        <f>SUMIFS(Data!$A:$A, Data!$I:$I,$A81,Data!$C:$C,BH$1,Data!$D:$D,BH$2) + SUMIFS(Data!$A:$A, Data!$J:$J,$A81,Data!$C:$C,BH$1,Data!$D:$D,BH$2)</f>
        <v>0</v>
      </c>
      <c r="BI81" s="5">
        <f>SUMIFS(Data!$A:$A, Data!$I:$I,$A81,Data!$C:$C,BI$1,Data!$D:$D,BI$2) + SUMIFS(Data!$A:$A, Data!$J:$J,$A81,Data!$C:$C,BI$1,Data!$D:$D,BI$2)</f>
        <v>0</v>
      </c>
      <c r="BJ81" s="5">
        <f>SUMIFS(Data!$A:$A, Data!$I:$I,$A81,Data!$C:$C,BJ$1,Data!$D:$D,BJ$2) + SUMIFS(Data!$A:$A, Data!$J:$J,$A81,Data!$C:$C,BJ$1,Data!$D:$D,BJ$2)</f>
        <v>0</v>
      </c>
      <c r="BK81" s="5">
        <f>SUMIFS(Data!$A:$A, Data!$I:$I,$A81,Data!$C:$C,BK$1,Data!$D:$D,BK$2) + SUMIFS(Data!$A:$A, Data!$J:$J,$A81,Data!$C:$C,BK$1,Data!$D:$D,BK$2)</f>
        <v>0</v>
      </c>
      <c r="BL81" s="5">
        <f>SUMIFS(Data!$A:$A, Data!$I:$I,$A81,Data!$C:$C,BL$1,Data!$D:$D,BL$2) + SUMIFS(Data!$A:$A, Data!$J:$J,$A81,Data!$C:$C,BL$1,Data!$D:$D,BL$2)</f>
        <v>0</v>
      </c>
      <c r="BM81" s="5">
        <f>SUMIFS(Data!$A:$A, Data!$I:$I,$A81,Data!$C:$C,BM$1,Data!$D:$D,BM$2) + SUMIFS(Data!$A:$A, Data!$J:$J,$A81,Data!$C:$C,BM$1,Data!$D:$D,BM$2)</f>
        <v>0</v>
      </c>
      <c r="BN81" s="5">
        <f>SUMIFS(Data!$A:$A, Data!$I:$I,$A81,Data!$C:$C,BN$1,Data!$D:$D,BN$2) + SUMIFS(Data!$A:$A, Data!$J:$J,$A81,Data!$C:$C,BN$1,Data!$D:$D,BN$2)</f>
        <v>0</v>
      </c>
      <c r="BO81" s="5">
        <f>SUMIFS(Data!$A:$A, Data!$I:$I,$A81,Data!$C:$C,BO$1,Data!$D:$D,BO$2) + SUMIFS(Data!$A:$A, Data!$J:$J,$A81,Data!$C:$C,BO$1,Data!$D:$D,BO$2)</f>
        <v>0</v>
      </c>
      <c r="BP81" s="5">
        <f>SUMIFS(Data!$A:$A, Data!$I:$I,$A81,Data!$C:$C,BP$1,Data!$D:$D,BP$2) + SUMIFS(Data!$A:$A, Data!$J:$J,$A81,Data!$C:$C,BP$1,Data!$D:$D,BP$2)</f>
        <v>0</v>
      </c>
      <c r="BQ81" s="5">
        <f>SUMIFS(Data!$A:$A, Data!$I:$I,$A81,Data!$C:$C,BQ$1,Data!$D:$D,BQ$2) + SUMIFS(Data!$A:$A, Data!$J:$J,$A81,Data!$C:$C,BQ$1,Data!$D:$D,BQ$2)</f>
        <v>0</v>
      </c>
      <c r="BR81" s="5">
        <f>SUMIFS(Data!$A:$A, Data!$I:$I,$A81,Data!$C:$C,BR$1,Data!$D:$D,BR$2) + SUMIFS(Data!$A:$A, Data!$J:$J,$A81,Data!$C:$C,BR$1,Data!$D:$D,BR$2)</f>
        <v>1</v>
      </c>
      <c r="BS81" s="5">
        <f>SUMIFS(Data!$A:$A, Data!$I:$I,$A81,Data!$C:$C,BS$1,Data!$D:$D,BS$2) + SUMIFS(Data!$A:$A, Data!$J:$J,$A81,Data!$C:$C,BS$1,Data!$D:$D,BS$2)</f>
        <v>0</v>
      </c>
      <c r="BT81" s="5">
        <f>SUMIFS(Data!$A:$A, Data!$I:$I,$A81,Data!$C:$C,BT$1,Data!$D:$D,BT$2) + SUMIFS(Data!$A:$A, Data!$J:$J,$A81,Data!$C:$C,BT$1,Data!$D:$D,BT$2)</f>
        <v>0</v>
      </c>
      <c r="BU81" s="5">
        <f>SUMIFS(Data!$A:$A, Data!$I:$I,$A81,Data!$C:$C,BU$1,Data!$D:$D,BU$2) + SUMIFS(Data!$A:$A, Data!$J:$J,$A81,Data!$C:$C,BU$1,Data!$D:$D,BU$2)</f>
        <v>0</v>
      </c>
      <c r="BV81" s="5">
        <f>SUMIFS(Data!$A:$A, Data!$I:$I,$A81,Data!$C:$C,BV$1,Data!$D:$D,BV$2) + SUMIFS(Data!$A:$A, Data!$J:$J,$A81,Data!$C:$C,BV$1,Data!$D:$D,BV$2)</f>
        <v>0</v>
      </c>
      <c r="BW81" s="5">
        <f>SUMIFS(Data!$A:$A, Data!$I:$I,$A81,Data!$C:$C,BW$1,Data!$D:$D,BW$2) + SUMIFS(Data!$A:$A, Data!$J:$J,$A81,Data!$C:$C,BW$1,Data!$D:$D,BW$2)</f>
        <v>0</v>
      </c>
      <c r="BX81" s="5">
        <f>SUMIFS(Data!$A:$A, Data!$I:$I,$A81,Data!$C:$C,BX$1,Data!$D:$D,BX$2) + SUMIFS(Data!$A:$A, Data!$J:$J,$A81,Data!$C:$C,BX$1,Data!$D:$D,BX$2)</f>
        <v>0</v>
      </c>
      <c r="BY81" s="5">
        <f>SUMIFS(Data!$A:$A, Data!$I:$I,$A81,Data!$C:$C,BY$1,Data!$D:$D,BY$2) + SUMIFS(Data!$A:$A, Data!$J:$J,$A81,Data!$C:$C,BY$1,Data!$D:$D,BY$2)</f>
        <v>0</v>
      </c>
      <c r="BZ81" s="5">
        <f>SUMIFS(Data!$A:$A, Data!$I:$I,$A81,Data!$C:$C,BZ$1,Data!$D:$D,BZ$2) + SUMIFS(Data!$A:$A, Data!$J:$J,$A81,Data!$C:$C,BZ$1,Data!$D:$D,BZ$2)</f>
        <v>0</v>
      </c>
      <c r="CA81" s="5">
        <f>SUMIFS(Data!$A:$A, Data!$I:$I,$A81,Data!$C:$C,CA$1,Data!$D:$D,CA$2) + SUMIFS(Data!$A:$A, Data!$J:$J,$A81,Data!$C:$C,CA$1,Data!$D:$D,CA$2)</f>
        <v>0</v>
      </c>
      <c r="CB81" s="5">
        <f>SUMIFS(Data!$A:$A, Data!$I:$I,$A81,Data!$C:$C,CB$1,Data!$D:$D,CB$2) + SUMIFS(Data!$A:$A, Data!$J:$J,$A81,Data!$C:$C,CB$1,Data!$D:$D,CB$2)</f>
        <v>0</v>
      </c>
      <c r="CC81" s="5">
        <f>SUMIFS(Data!$A:$A, Data!$I:$I,$A81,Data!$C:$C,CC$1,Data!$D:$D,CC$2) + SUMIFS(Data!$A:$A, Data!$J:$J,$A81,Data!$C:$C,CC$1,Data!$D:$D,CC$2)</f>
        <v>0</v>
      </c>
      <c r="CD81" s="5">
        <f>SUMIFS(Data!$A:$A, Data!$I:$I,$A81,Data!$C:$C,CD$1,Data!$D:$D,CD$2) + SUMIFS(Data!$A:$A, Data!$J:$J,$A81,Data!$C:$C,CD$1,Data!$D:$D,CD$2)</f>
        <v>0</v>
      </c>
      <c r="CE81" s="5">
        <f>SUMIFS(Data!$A:$A, Data!$I:$I,$A81,Data!$C:$C,CE$1,Data!$D:$D,CE$2) + SUMIFS(Data!$A:$A, Data!$J:$J,$A81,Data!$C:$C,CE$1,Data!$D:$D,CE$2)</f>
        <v>0</v>
      </c>
      <c r="CF81" s="5">
        <f>SUMIFS(Data!$A:$A, Data!$I:$I,$A81,Data!$C:$C,CF$1,Data!$D:$D,CF$2) + SUMIFS(Data!$A:$A, Data!$J:$J,$A81,Data!$C:$C,CF$1,Data!$D:$D,CF$2)</f>
        <v>0</v>
      </c>
      <c r="CG81" s="5">
        <f>SUMIFS(Data!$A:$A, Data!$I:$I,$A81,Data!$C:$C,CG$1,Data!$D:$D,CG$2) + SUMIFS(Data!$A:$A, Data!$J:$J,$A81,Data!$C:$C,CG$1,Data!$D:$D,CG$2)</f>
        <v>0</v>
      </c>
      <c r="CH81" s="5">
        <f>SUMIFS(Data!$A:$A, Data!$I:$I,$A81,Data!$C:$C,CH$1,Data!$D:$D,CH$2) + SUMIFS(Data!$A:$A, Data!$J:$J,$A81,Data!$C:$C,CH$1,Data!$D:$D,CH$2)</f>
        <v>0</v>
      </c>
      <c r="CI81" s="5">
        <f>SUMIFS(Data!$A:$A, Data!$I:$I,$A81,Data!$C:$C,CI$1,Data!$D:$D,CI$2) + SUMIFS(Data!$A:$A, Data!$J:$J,$A81,Data!$C:$C,CI$1,Data!$D:$D,CI$2)</f>
        <v>0</v>
      </c>
      <c r="CJ81" s="5">
        <f>SUMIFS(Data!$A:$A, Data!$I:$I,$A81,Data!$C:$C,CJ$1,Data!$D:$D,CJ$2) + SUMIFS(Data!$A:$A, Data!$J:$J,$A81,Data!$C:$C,CJ$1,Data!$D:$D,CJ$2)</f>
        <v>0</v>
      </c>
      <c r="CK81" s="5">
        <f>SUMIFS(Data!$A:$A, Data!$I:$I,$A81,Data!$C:$C,CK$1,Data!$D:$D,CK$2) + SUMIFS(Data!$A:$A, Data!$J:$J,$A81,Data!$C:$C,CK$1,Data!$D:$D,CK$2)</f>
        <v>0</v>
      </c>
      <c r="CL81" s="5">
        <f>SUMIFS(Data!$A:$A, Data!$I:$I,$A81,Data!$C:$C,CL$1,Data!$D:$D,CL$2) + SUMIFS(Data!$A:$A, Data!$J:$J,$A81,Data!$C:$C,CL$1,Data!$D:$D,CL$2)</f>
        <v>0</v>
      </c>
      <c r="CM81" s="5">
        <f>SUMIFS(Data!$A:$A, Data!$I:$I,$A81,Data!$C:$C,CM$1,Data!$D:$D,CM$2) + SUMIFS(Data!$A:$A, Data!$J:$J,$A81,Data!$C:$C,CM$1,Data!$D:$D,CM$2)</f>
        <v>0</v>
      </c>
      <c r="CN81" s="5">
        <f>SUMIFS(Data!$A:$A, Data!$I:$I,$A81,Data!$C:$C,CN$1,Data!$D:$D,CN$2) + SUMIFS(Data!$A:$A, Data!$J:$J,$A81,Data!$C:$C,CN$1,Data!$D:$D,CN$2)</f>
        <v>0</v>
      </c>
      <c r="CO81" s="5">
        <f>SUMIFS(Data!$A:$A, Data!$I:$I,$A81,Data!$C:$C,CO$1,Data!$D:$D,CO$2) + SUMIFS(Data!$A:$A, Data!$J:$J,$A81,Data!$C:$C,CO$1,Data!$D:$D,CO$2)</f>
        <v>0</v>
      </c>
      <c r="CP81" s="5">
        <f>SUMIFS(Data!$A:$A, Data!$I:$I,$A81,Data!$C:$C,CP$1,Data!$D:$D,CP$2) + SUMIFS(Data!$A:$A, Data!$J:$J,$A81,Data!$C:$C,CP$1,Data!$D:$D,CP$2)</f>
        <v>0</v>
      </c>
      <c r="CQ81" s="5">
        <f>SUMIFS(Data!$A:$A, Data!$I:$I,$A81,Data!$C:$C,CQ$1,Data!$D:$D,CQ$2) + SUMIFS(Data!$A:$A, Data!$J:$J,$A81,Data!$C:$C,CQ$1,Data!$D:$D,CQ$2)</f>
        <v>0</v>
      </c>
      <c r="CR81" s="5">
        <f>SUMIFS(Data!$A:$A, Data!$I:$I,$A81,Data!$C:$C,CR$1,Data!$D:$D,CR$2) + SUMIFS(Data!$A:$A, Data!$J:$J,$A81,Data!$C:$C,CR$1,Data!$D:$D,CR$2)</f>
        <v>0</v>
      </c>
      <c r="CS81" s="5">
        <f>SUMIFS(Data!$A:$A, Data!$I:$I,$A81,Data!$C:$C,CS$1,Data!$D:$D,CS$2) + SUMIFS(Data!$A:$A, Data!$J:$J,$A81,Data!$C:$C,CS$1,Data!$D:$D,CS$2)</f>
        <v>0</v>
      </c>
      <c r="CT81" s="5">
        <f>SUMIFS(Data!$A:$A, Data!$I:$I,$A81,Data!$C:$C,CT$1,Data!$D:$D,CT$2) + SUMIFS(Data!$A:$A, Data!$J:$J,$A81,Data!$C:$C,CT$1,Data!$D:$D,CT$2)</f>
        <v>0</v>
      </c>
      <c r="CU81" s="5">
        <f>SUMIFS(Data!$A:$A, Data!$I:$I,$A81,Data!$C:$C,CU$1,Data!$D:$D,CU$2) + SUMIFS(Data!$A:$A, Data!$J:$J,$A81,Data!$C:$C,CU$1,Data!$D:$D,CU$2)</f>
        <v>1</v>
      </c>
      <c r="CV81" s="5">
        <f>SUMIFS(Data!$A:$A, Data!$I:$I,$A81,Data!$C:$C,CV$1,Data!$D:$D,CV$2) + SUMIFS(Data!$A:$A, Data!$J:$J,$A81,Data!$C:$C,CV$1,Data!$D:$D,CV$2)</f>
        <v>0</v>
      </c>
      <c r="CW81" s="5">
        <f t="shared" ref="CW81:CX81" si="80">SUMIF($B$2:$CV$2,CW$2, $B81:$CV81)</f>
        <v>1</v>
      </c>
      <c r="CX81" s="5">
        <f t="shared" si="80"/>
        <v>1</v>
      </c>
      <c r="CY81" s="5">
        <f t="shared" si="3"/>
        <v>2</v>
      </c>
    </row>
    <row r="82">
      <c r="A82" s="5" t="str">
        <f>Countries!A80</f>
        <v>SRB</v>
      </c>
      <c r="B82" s="5">
        <f>SUMIFS(Data!$A:$A, Data!$I:$I,$A82,Data!$C:$C,B$1,Data!$D:$D,B$2) + SUMIFS(Data!$A:$A, Data!$J:$J,$A82,Data!$C:$C,B$1,Data!$D:$D,B$2)</f>
        <v>4</v>
      </c>
      <c r="C82" s="5">
        <f>SUMIFS(Data!$A:$A, Data!$I:$I,$A82,Data!$C:$C,C$1,Data!$D:$D,C$2) + SUMIFS(Data!$A:$A, Data!$J:$J,$A82,Data!$C:$C,C$1,Data!$D:$D,C$2)</f>
        <v>0</v>
      </c>
      <c r="D82" s="5">
        <f>SUMIFS(Data!$A:$A, Data!$I:$I,$A82,Data!$C:$C,D$1,Data!$D:$D,D$2) + SUMIFS(Data!$A:$A, Data!$J:$J,$A82,Data!$C:$C,D$1,Data!$D:$D,D$2)</f>
        <v>0</v>
      </c>
      <c r="E82" s="5">
        <f>SUMIFS(Data!$A:$A, Data!$I:$I,$A82,Data!$C:$C,E$1,Data!$D:$D,E$2) + SUMIFS(Data!$A:$A, Data!$J:$J,$A82,Data!$C:$C,E$1,Data!$D:$D,E$2)</f>
        <v>0</v>
      </c>
      <c r="F82" s="5">
        <f>SUMIFS(Data!$A:$A, Data!$I:$I,$A82,Data!$C:$C,F$1,Data!$D:$D,F$2) + SUMIFS(Data!$A:$A, Data!$J:$J,$A82,Data!$C:$C,F$1,Data!$D:$D,F$2)</f>
        <v>0</v>
      </c>
      <c r="G82" s="5">
        <f>SUMIFS(Data!$A:$A, Data!$I:$I,$A82,Data!$C:$C,G$1,Data!$D:$D,G$2) + SUMIFS(Data!$A:$A, Data!$J:$J,$A82,Data!$C:$C,G$1,Data!$D:$D,G$2)</f>
        <v>0</v>
      </c>
      <c r="H82" s="5">
        <f>SUMIFS(Data!$A:$A, Data!$I:$I,$A82,Data!$C:$C,H$1,Data!$D:$D,H$2) + SUMIFS(Data!$A:$A, Data!$J:$J,$A82,Data!$C:$C,H$1,Data!$D:$D,H$2)</f>
        <v>0</v>
      </c>
      <c r="I82" s="5">
        <f>SUMIFS(Data!$A:$A, Data!$I:$I,$A82,Data!$C:$C,I$1,Data!$D:$D,I$2) + SUMIFS(Data!$A:$A, Data!$J:$J,$A82,Data!$C:$C,I$1,Data!$D:$D,I$2)</f>
        <v>0</v>
      </c>
      <c r="J82" s="5">
        <f>SUMIFS(Data!$A:$A, Data!$I:$I,$A82,Data!$C:$C,J$1,Data!$D:$D,J$2) + SUMIFS(Data!$A:$A, Data!$J:$J,$A82,Data!$C:$C,J$1,Data!$D:$D,J$2)</f>
        <v>0</v>
      </c>
      <c r="K82" s="5">
        <f>SUMIFS(Data!$A:$A, Data!$I:$I,$A82,Data!$C:$C,K$1,Data!$D:$D,K$2) + SUMIFS(Data!$A:$A, Data!$J:$J,$A82,Data!$C:$C,K$1,Data!$D:$D,K$2)</f>
        <v>0</v>
      </c>
      <c r="L82" s="5">
        <f>SUMIFS(Data!$A:$A, Data!$I:$I,$A82,Data!$C:$C,L$1,Data!$D:$D,L$2) + SUMIFS(Data!$A:$A, Data!$J:$J,$A82,Data!$C:$C,L$1,Data!$D:$D,L$2)</f>
        <v>0</v>
      </c>
      <c r="M82" s="5">
        <f>SUMIFS(Data!$A:$A, Data!$I:$I,$A82,Data!$C:$C,M$1,Data!$D:$D,M$2) + SUMIFS(Data!$A:$A, Data!$J:$J,$A82,Data!$C:$C,M$1,Data!$D:$D,M$2)</f>
        <v>0</v>
      </c>
      <c r="N82" s="5">
        <f>SUMIFS(Data!$A:$A, Data!$I:$I,$A82,Data!$C:$C,N$1,Data!$D:$D,N$2) + SUMIFS(Data!$A:$A, Data!$J:$J,$A82,Data!$C:$C,N$1,Data!$D:$D,N$2)</f>
        <v>0</v>
      </c>
      <c r="O82" s="5">
        <f>SUMIFS(Data!$A:$A, Data!$I:$I,$A82,Data!$C:$C,O$1,Data!$D:$D,O$2) + SUMIFS(Data!$A:$A, Data!$J:$J,$A82,Data!$C:$C,O$1,Data!$D:$D,O$2)</f>
        <v>0</v>
      </c>
      <c r="P82" s="5">
        <f>SUMIFS(Data!$A:$A, Data!$I:$I,$A82,Data!$C:$C,P$1,Data!$D:$D,P$2) + SUMIFS(Data!$A:$A, Data!$J:$J,$A82,Data!$C:$C,P$1,Data!$D:$D,P$2)</f>
        <v>0</v>
      </c>
      <c r="Q82" s="5">
        <f>SUMIFS(Data!$A:$A, Data!$I:$I,$A82,Data!$C:$C,Q$1,Data!$D:$D,Q$2) + SUMIFS(Data!$A:$A, Data!$J:$J,$A82,Data!$C:$C,Q$1,Data!$D:$D,Q$2)</f>
        <v>0</v>
      </c>
      <c r="R82" s="5">
        <f>SUMIFS(Data!$A:$A, Data!$I:$I,$A82,Data!$C:$C,R$1,Data!$D:$D,R$2) + SUMIFS(Data!$A:$A, Data!$J:$J,$A82,Data!$C:$C,R$1,Data!$D:$D,R$2)</f>
        <v>0</v>
      </c>
      <c r="S82" s="5">
        <f>SUMIFS(Data!$A:$A, Data!$I:$I,$A82,Data!$C:$C,S$1,Data!$D:$D,S$2) + SUMIFS(Data!$A:$A, Data!$J:$J,$A82,Data!$C:$C,S$1,Data!$D:$D,S$2)</f>
        <v>0</v>
      </c>
      <c r="T82" s="5">
        <f>SUMIFS(Data!$A:$A, Data!$I:$I,$A82,Data!$C:$C,T$1,Data!$D:$D,T$2) + SUMIFS(Data!$A:$A, Data!$J:$J,$A82,Data!$C:$C,T$1,Data!$D:$D,T$2)</f>
        <v>0</v>
      </c>
      <c r="U82" s="5">
        <f>SUMIFS(Data!$A:$A, Data!$I:$I,$A82,Data!$C:$C,U$1,Data!$D:$D,U$2) + SUMIFS(Data!$A:$A, Data!$J:$J,$A82,Data!$C:$C,U$1,Data!$D:$D,U$2)</f>
        <v>0</v>
      </c>
      <c r="V82" s="5">
        <f>SUMIFS(Data!$A:$A, Data!$I:$I,$A82,Data!$C:$C,V$1,Data!$D:$D,V$2) + SUMIFS(Data!$A:$A, Data!$J:$J,$A82,Data!$C:$C,V$1,Data!$D:$D,V$2)</f>
        <v>0</v>
      </c>
      <c r="W82" s="5">
        <f>SUMIFS(Data!$A:$A, Data!$I:$I,$A82,Data!$C:$C,W$1,Data!$D:$D,W$2) + SUMIFS(Data!$A:$A, Data!$J:$J,$A82,Data!$C:$C,W$1,Data!$D:$D,W$2)</f>
        <v>0</v>
      </c>
      <c r="X82" s="5">
        <f>SUMIFS(Data!$A:$A, Data!$I:$I,$A82,Data!$C:$C,X$1,Data!$D:$D,X$2) + SUMIFS(Data!$A:$A, Data!$J:$J,$A82,Data!$C:$C,X$1,Data!$D:$D,X$2)</f>
        <v>0</v>
      </c>
      <c r="Y82" s="5">
        <f>SUMIFS(Data!$A:$A, Data!$I:$I,$A82,Data!$C:$C,Y$1,Data!$D:$D,Y$2) + SUMIFS(Data!$A:$A, Data!$J:$J,$A82,Data!$C:$C,Y$1,Data!$D:$D,Y$2)</f>
        <v>0</v>
      </c>
      <c r="Z82" s="5">
        <f>SUMIFS(Data!$A:$A, Data!$I:$I,$A82,Data!$C:$C,Z$1,Data!$D:$D,Z$2) + SUMIFS(Data!$A:$A, Data!$J:$J,$A82,Data!$C:$C,Z$1,Data!$D:$D,Z$2)</f>
        <v>0</v>
      </c>
      <c r="AA82" s="5">
        <f>SUMIFS(Data!$A:$A, Data!$I:$I,$A82,Data!$C:$C,AA$1,Data!$D:$D,AA$2) + SUMIFS(Data!$A:$A, Data!$J:$J,$A82,Data!$C:$C,AA$1,Data!$D:$D,AA$2)</f>
        <v>0</v>
      </c>
      <c r="AB82" s="5">
        <f>SUMIFS(Data!$A:$A, Data!$I:$I,$A82,Data!$C:$C,AB$1,Data!$D:$D,AB$2) + SUMIFS(Data!$A:$A, Data!$J:$J,$A82,Data!$C:$C,AB$1,Data!$D:$D,AB$2)</f>
        <v>0</v>
      </c>
      <c r="AC82" s="5">
        <f>SUMIFS(Data!$A:$A, Data!$I:$I,$A82,Data!$C:$C,AC$1,Data!$D:$D,AC$2) + SUMIFS(Data!$A:$A, Data!$J:$J,$A82,Data!$C:$C,AC$1,Data!$D:$D,AC$2)</f>
        <v>0</v>
      </c>
      <c r="AD82" s="5">
        <f>SUMIFS(Data!$A:$A, Data!$I:$I,$A82,Data!$C:$C,AD$1,Data!$D:$D,AD$2) + SUMIFS(Data!$A:$A, Data!$J:$J,$A82,Data!$C:$C,AD$1,Data!$D:$D,AD$2)</f>
        <v>0</v>
      </c>
      <c r="AE82" s="5">
        <f>SUMIFS(Data!$A:$A, Data!$I:$I,$A82,Data!$C:$C,AE$1,Data!$D:$D,AE$2) + SUMIFS(Data!$A:$A, Data!$J:$J,$A82,Data!$C:$C,AE$1,Data!$D:$D,AE$2)</f>
        <v>0</v>
      </c>
      <c r="AF82" s="5">
        <f>SUMIFS(Data!$A:$A, Data!$I:$I,$A82,Data!$C:$C,AF$1,Data!$D:$D,AF$2) + SUMIFS(Data!$A:$A, Data!$J:$J,$A82,Data!$C:$C,AF$1,Data!$D:$D,AF$2)</f>
        <v>0</v>
      </c>
      <c r="AG82" s="5">
        <f>SUMIFS(Data!$A:$A, Data!$I:$I,$A82,Data!$C:$C,AG$1,Data!$D:$D,AG$2) + SUMIFS(Data!$A:$A, Data!$J:$J,$A82,Data!$C:$C,AG$1,Data!$D:$D,AG$2)</f>
        <v>0</v>
      </c>
      <c r="AH82" s="5">
        <f>SUMIFS(Data!$A:$A, Data!$I:$I,$A82,Data!$C:$C,AH$1,Data!$D:$D,AH$2) + SUMIFS(Data!$A:$A, Data!$J:$J,$A82,Data!$C:$C,AH$1,Data!$D:$D,AH$2)</f>
        <v>0</v>
      </c>
      <c r="AI82" s="5">
        <f>SUMIFS(Data!$A:$A, Data!$I:$I,$A82,Data!$C:$C,AI$1,Data!$D:$D,AI$2) + SUMIFS(Data!$A:$A, Data!$J:$J,$A82,Data!$C:$C,AI$1,Data!$D:$D,AI$2)</f>
        <v>0</v>
      </c>
      <c r="AJ82" s="5">
        <f>SUMIFS(Data!$A:$A, Data!$I:$I,$A82,Data!$C:$C,AJ$1,Data!$D:$D,AJ$2) + SUMIFS(Data!$A:$A, Data!$J:$J,$A82,Data!$C:$C,AJ$1,Data!$D:$D,AJ$2)</f>
        <v>0</v>
      </c>
      <c r="AK82" s="5">
        <f>SUMIFS(Data!$A:$A, Data!$I:$I,$A82,Data!$C:$C,AK$1,Data!$D:$D,AK$2) + SUMIFS(Data!$A:$A, Data!$J:$J,$A82,Data!$C:$C,AK$1,Data!$D:$D,AK$2)</f>
        <v>0</v>
      </c>
      <c r="AL82" s="5">
        <f>SUMIFS(Data!$A:$A, Data!$I:$I,$A82,Data!$C:$C,AL$1,Data!$D:$D,AL$2) + SUMIFS(Data!$A:$A, Data!$J:$J,$A82,Data!$C:$C,AL$1,Data!$D:$D,AL$2)</f>
        <v>0</v>
      </c>
      <c r="AM82" s="5">
        <f>SUMIFS(Data!$A:$A, Data!$I:$I,$A82,Data!$C:$C,AM$1,Data!$D:$D,AM$2) + SUMIFS(Data!$A:$A, Data!$J:$J,$A82,Data!$C:$C,AM$1,Data!$D:$D,AM$2)</f>
        <v>0</v>
      </c>
      <c r="AN82" s="5">
        <f>SUMIFS(Data!$A:$A, Data!$I:$I,$A82,Data!$C:$C,AN$1,Data!$D:$D,AN$2) + SUMIFS(Data!$A:$A, Data!$J:$J,$A82,Data!$C:$C,AN$1,Data!$D:$D,AN$2)</f>
        <v>0</v>
      </c>
      <c r="AO82" s="5">
        <f>SUMIFS(Data!$A:$A, Data!$I:$I,$A82,Data!$C:$C,AO$1,Data!$D:$D,AO$2) + SUMIFS(Data!$A:$A, Data!$J:$J,$A82,Data!$C:$C,AO$1,Data!$D:$D,AO$2)</f>
        <v>0</v>
      </c>
      <c r="AP82" s="5">
        <f>SUMIFS(Data!$A:$A, Data!$I:$I,$A82,Data!$C:$C,AP$1,Data!$D:$D,AP$2) + SUMIFS(Data!$A:$A, Data!$J:$J,$A82,Data!$C:$C,AP$1,Data!$D:$D,AP$2)</f>
        <v>0</v>
      </c>
      <c r="AQ82" s="5">
        <f>SUMIFS(Data!$A:$A, Data!$I:$I,$A82,Data!$C:$C,AQ$1,Data!$D:$D,AQ$2) + SUMIFS(Data!$A:$A, Data!$J:$J,$A82,Data!$C:$C,AQ$1,Data!$D:$D,AQ$2)</f>
        <v>0</v>
      </c>
      <c r="AR82" s="5">
        <f>SUMIFS(Data!$A:$A, Data!$I:$I,$A82,Data!$C:$C,AR$1,Data!$D:$D,AR$2) + SUMIFS(Data!$A:$A, Data!$J:$J,$A82,Data!$C:$C,AR$1,Data!$D:$D,AR$2)</f>
        <v>0</v>
      </c>
      <c r="AS82" s="5">
        <f>SUMIFS(Data!$A:$A, Data!$I:$I,$A82,Data!$C:$C,AS$1,Data!$D:$D,AS$2) + SUMIFS(Data!$A:$A, Data!$J:$J,$A82,Data!$C:$C,AS$1,Data!$D:$D,AS$2)</f>
        <v>0</v>
      </c>
      <c r="AT82" s="5">
        <f>SUMIFS(Data!$A:$A, Data!$I:$I,$A82,Data!$C:$C,AT$1,Data!$D:$D,AT$2) + SUMIFS(Data!$A:$A, Data!$J:$J,$A82,Data!$C:$C,AT$1,Data!$D:$D,AT$2)</f>
        <v>0</v>
      </c>
      <c r="AU82" s="5">
        <f>SUMIFS(Data!$A:$A, Data!$I:$I,$A82,Data!$C:$C,AU$1,Data!$D:$D,AU$2) + SUMIFS(Data!$A:$A, Data!$J:$J,$A82,Data!$C:$C,AU$1,Data!$D:$D,AU$2)</f>
        <v>0</v>
      </c>
      <c r="AV82" s="5">
        <f>SUMIFS(Data!$A:$A, Data!$I:$I,$A82,Data!$C:$C,AV$1,Data!$D:$D,AV$2) + SUMIFS(Data!$A:$A, Data!$J:$J,$A82,Data!$C:$C,AV$1,Data!$D:$D,AV$2)</f>
        <v>0</v>
      </c>
      <c r="AW82" s="5">
        <f>SUMIFS(Data!$A:$A, Data!$I:$I,$A82,Data!$C:$C,AW$1,Data!$D:$D,AW$2) + SUMIFS(Data!$A:$A, Data!$J:$J,$A82,Data!$C:$C,AW$1,Data!$D:$D,AW$2)</f>
        <v>0</v>
      </c>
      <c r="AX82" s="5">
        <f>SUMIFS(Data!$A:$A, Data!$I:$I,$A82,Data!$C:$C,AX$1,Data!$D:$D,AX$2) + SUMIFS(Data!$A:$A, Data!$J:$J,$A82,Data!$C:$C,AX$1,Data!$D:$D,AX$2)</f>
        <v>0</v>
      </c>
      <c r="AY82" s="5">
        <f>SUMIFS(Data!$A:$A, Data!$I:$I,$A82,Data!$C:$C,AY$1,Data!$D:$D,AY$2) + SUMIFS(Data!$A:$A, Data!$J:$J,$A82,Data!$C:$C,AY$1,Data!$D:$D,AY$2)</f>
        <v>0</v>
      </c>
      <c r="AZ82" s="5">
        <f>SUMIFS(Data!$A:$A, Data!$I:$I,$A82,Data!$C:$C,AZ$1,Data!$D:$D,AZ$2) + SUMIFS(Data!$A:$A, Data!$J:$J,$A82,Data!$C:$C,AZ$1,Data!$D:$D,AZ$2)</f>
        <v>0</v>
      </c>
      <c r="BA82" s="5">
        <f>SUMIFS(Data!$A:$A, Data!$I:$I,$A82,Data!$C:$C,BA$1,Data!$D:$D,BA$2) + SUMIFS(Data!$A:$A, Data!$J:$J,$A82,Data!$C:$C,BA$1,Data!$D:$D,BA$2)</f>
        <v>0</v>
      </c>
      <c r="BB82" s="5">
        <f>SUMIFS(Data!$A:$A, Data!$I:$I,$A82,Data!$C:$C,BB$1,Data!$D:$D,BB$2) + SUMIFS(Data!$A:$A, Data!$J:$J,$A82,Data!$C:$C,BB$1,Data!$D:$D,BB$2)</f>
        <v>0</v>
      </c>
      <c r="BC82" s="5">
        <f>SUMIFS(Data!$A:$A, Data!$I:$I,$A82,Data!$C:$C,BC$1,Data!$D:$D,BC$2) + SUMIFS(Data!$A:$A, Data!$J:$J,$A82,Data!$C:$C,BC$1,Data!$D:$D,BC$2)</f>
        <v>0</v>
      </c>
      <c r="BD82" s="5">
        <f>SUMIFS(Data!$A:$A, Data!$I:$I,$A82,Data!$C:$C,BD$1,Data!$D:$D,BD$2) + SUMIFS(Data!$A:$A, Data!$J:$J,$A82,Data!$C:$C,BD$1,Data!$D:$D,BD$2)</f>
        <v>0</v>
      </c>
      <c r="BE82" s="5">
        <f>SUMIFS(Data!$A:$A, Data!$I:$I,$A82,Data!$C:$C,BE$1,Data!$D:$D,BE$2) + SUMIFS(Data!$A:$A, Data!$J:$J,$A82,Data!$C:$C,BE$1,Data!$D:$D,BE$2)</f>
        <v>0</v>
      </c>
      <c r="BF82" s="5">
        <f>SUMIFS(Data!$A:$A, Data!$I:$I,$A82,Data!$C:$C,BF$1,Data!$D:$D,BF$2) + SUMIFS(Data!$A:$A, Data!$J:$J,$A82,Data!$C:$C,BF$1,Data!$D:$D,BF$2)</f>
        <v>0</v>
      </c>
      <c r="BG82" s="5">
        <f>SUMIFS(Data!$A:$A, Data!$I:$I,$A82,Data!$C:$C,BG$1,Data!$D:$D,BG$2) + SUMIFS(Data!$A:$A, Data!$J:$J,$A82,Data!$C:$C,BG$1,Data!$D:$D,BG$2)</f>
        <v>0</v>
      </c>
      <c r="BH82" s="5">
        <f>SUMIFS(Data!$A:$A, Data!$I:$I,$A82,Data!$C:$C,BH$1,Data!$D:$D,BH$2) + SUMIFS(Data!$A:$A, Data!$J:$J,$A82,Data!$C:$C,BH$1,Data!$D:$D,BH$2)</f>
        <v>0</v>
      </c>
      <c r="BI82" s="5">
        <f>SUMIFS(Data!$A:$A, Data!$I:$I,$A82,Data!$C:$C,BI$1,Data!$D:$D,BI$2) + SUMIFS(Data!$A:$A, Data!$J:$J,$A82,Data!$C:$C,BI$1,Data!$D:$D,BI$2)</f>
        <v>0</v>
      </c>
      <c r="BJ82" s="5">
        <f>SUMIFS(Data!$A:$A, Data!$I:$I,$A82,Data!$C:$C,BJ$1,Data!$D:$D,BJ$2) + SUMIFS(Data!$A:$A, Data!$J:$J,$A82,Data!$C:$C,BJ$1,Data!$D:$D,BJ$2)</f>
        <v>0</v>
      </c>
      <c r="BK82" s="5">
        <f>SUMIFS(Data!$A:$A, Data!$I:$I,$A82,Data!$C:$C,BK$1,Data!$D:$D,BK$2) + SUMIFS(Data!$A:$A, Data!$J:$J,$A82,Data!$C:$C,BK$1,Data!$D:$D,BK$2)</f>
        <v>0</v>
      </c>
      <c r="BL82" s="5">
        <f>SUMIFS(Data!$A:$A, Data!$I:$I,$A82,Data!$C:$C,BL$1,Data!$D:$D,BL$2) + SUMIFS(Data!$A:$A, Data!$J:$J,$A82,Data!$C:$C,BL$1,Data!$D:$D,BL$2)</f>
        <v>0</v>
      </c>
      <c r="BM82" s="5">
        <f>SUMIFS(Data!$A:$A, Data!$I:$I,$A82,Data!$C:$C,BM$1,Data!$D:$D,BM$2) + SUMIFS(Data!$A:$A, Data!$J:$J,$A82,Data!$C:$C,BM$1,Data!$D:$D,BM$2)</f>
        <v>0</v>
      </c>
      <c r="BN82" s="5">
        <f>SUMIFS(Data!$A:$A, Data!$I:$I,$A82,Data!$C:$C,BN$1,Data!$D:$D,BN$2) + SUMIFS(Data!$A:$A, Data!$J:$J,$A82,Data!$C:$C,BN$1,Data!$D:$D,BN$2)</f>
        <v>0</v>
      </c>
      <c r="BO82" s="5">
        <f>SUMIFS(Data!$A:$A, Data!$I:$I,$A82,Data!$C:$C,BO$1,Data!$D:$D,BO$2) + SUMIFS(Data!$A:$A, Data!$J:$J,$A82,Data!$C:$C,BO$1,Data!$D:$D,BO$2)</f>
        <v>0</v>
      </c>
      <c r="BP82" s="5">
        <f>SUMIFS(Data!$A:$A, Data!$I:$I,$A82,Data!$C:$C,BP$1,Data!$D:$D,BP$2) + SUMIFS(Data!$A:$A, Data!$J:$J,$A82,Data!$C:$C,BP$1,Data!$D:$D,BP$2)</f>
        <v>1</v>
      </c>
      <c r="BQ82" s="5">
        <f>SUMIFS(Data!$A:$A, Data!$I:$I,$A82,Data!$C:$C,BQ$1,Data!$D:$D,BQ$2) + SUMIFS(Data!$A:$A, Data!$J:$J,$A82,Data!$C:$C,BQ$1,Data!$D:$D,BQ$2)</f>
        <v>0</v>
      </c>
      <c r="BR82" s="5">
        <f>SUMIFS(Data!$A:$A, Data!$I:$I,$A82,Data!$C:$C,BR$1,Data!$D:$D,BR$2) + SUMIFS(Data!$A:$A, Data!$J:$J,$A82,Data!$C:$C,BR$1,Data!$D:$D,BR$2)</f>
        <v>0</v>
      </c>
      <c r="BS82" s="5">
        <f>SUMIFS(Data!$A:$A, Data!$I:$I,$A82,Data!$C:$C,BS$1,Data!$D:$D,BS$2) + SUMIFS(Data!$A:$A, Data!$J:$J,$A82,Data!$C:$C,BS$1,Data!$D:$D,BS$2)</f>
        <v>0</v>
      </c>
      <c r="BT82" s="5">
        <f>SUMIFS(Data!$A:$A, Data!$I:$I,$A82,Data!$C:$C,BT$1,Data!$D:$D,BT$2) + SUMIFS(Data!$A:$A, Data!$J:$J,$A82,Data!$C:$C,BT$1,Data!$D:$D,BT$2)</f>
        <v>0</v>
      </c>
      <c r="BU82" s="5">
        <f>SUMIFS(Data!$A:$A, Data!$I:$I,$A82,Data!$C:$C,BU$1,Data!$D:$D,BU$2) + SUMIFS(Data!$A:$A, Data!$J:$J,$A82,Data!$C:$C,BU$1,Data!$D:$D,BU$2)</f>
        <v>0</v>
      </c>
      <c r="BV82" s="5">
        <f>SUMIFS(Data!$A:$A, Data!$I:$I,$A82,Data!$C:$C,BV$1,Data!$D:$D,BV$2) + SUMIFS(Data!$A:$A, Data!$J:$J,$A82,Data!$C:$C,BV$1,Data!$D:$D,BV$2)</f>
        <v>0</v>
      </c>
      <c r="BW82" s="5">
        <f>SUMIFS(Data!$A:$A, Data!$I:$I,$A82,Data!$C:$C,BW$1,Data!$D:$D,BW$2) + SUMIFS(Data!$A:$A, Data!$J:$J,$A82,Data!$C:$C,BW$1,Data!$D:$D,BW$2)</f>
        <v>0</v>
      </c>
      <c r="BX82" s="5">
        <f>SUMIFS(Data!$A:$A, Data!$I:$I,$A82,Data!$C:$C,BX$1,Data!$D:$D,BX$2) + SUMIFS(Data!$A:$A, Data!$J:$J,$A82,Data!$C:$C,BX$1,Data!$D:$D,BX$2)</f>
        <v>0</v>
      </c>
      <c r="BY82" s="5">
        <f>SUMIFS(Data!$A:$A, Data!$I:$I,$A82,Data!$C:$C,BY$1,Data!$D:$D,BY$2) + SUMIFS(Data!$A:$A, Data!$J:$J,$A82,Data!$C:$C,BY$1,Data!$D:$D,BY$2)</f>
        <v>0</v>
      </c>
      <c r="BZ82" s="5">
        <f>SUMIFS(Data!$A:$A, Data!$I:$I,$A82,Data!$C:$C,BZ$1,Data!$D:$D,BZ$2) + SUMIFS(Data!$A:$A, Data!$J:$J,$A82,Data!$C:$C,BZ$1,Data!$D:$D,BZ$2)</f>
        <v>0</v>
      </c>
      <c r="CA82" s="5">
        <f>SUMIFS(Data!$A:$A, Data!$I:$I,$A82,Data!$C:$C,CA$1,Data!$D:$D,CA$2) + SUMIFS(Data!$A:$A, Data!$J:$J,$A82,Data!$C:$C,CA$1,Data!$D:$D,CA$2)</f>
        <v>0</v>
      </c>
      <c r="CB82" s="5">
        <f>SUMIFS(Data!$A:$A, Data!$I:$I,$A82,Data!$C:$C,CB$1,Data!$D:$D,CB$2) + SUMIFS(Data!$A:$A, Data!$J:$J,$A82,Data!$C:$C,CB$1,Data!$D:$D,CB$2)</f>
        <v>0</v>
      </c>
      <c r="CC82" s="5">
        <f>SUMIFS(Data!$A:$A, Data!$I:$I,$A82,Data!$C:$C,CC$1,Data!$D:$D,CC$2) + SUMIFS(Data!$A:$A, Data!$J:$J,$A82,Data!$C:$C,CC$1,Data!$D:$D,CC$2)</f>
        <v>0</v>
      </c>
      <c r="CD82" s="5">
        <f>SUMIFS(Data!$A:$A, Data!$I:$I,$A82,Data!$C:$C,CD$1,Data!$D:$D,CD$2) + SUMIFS(Data!$A:$A, Data!$J:$J,$A82,Data!$C:$C,CD$1,Data!$D:$D,CD$2)</f>
        <v>0</v>
      </c>
      <c r="CE82" s="5">
        <f>SUMIFS(Data!$A:$A, Data!$I:$I,$A82,Data!$C:$C,CE$1,Data!$D:$D,CE$2) + SUMIFS(Data!$A:$A, Data!$J:$J,$A82,Data!$C:$C,CE$1,Data!$D:$D,CE$2)</f>
        <v>0</v>
      </c>
      <c r="CF82" s="5">
        <f>SUMIFS(Data!$A:$A, Data!$I:$I,$A82,Data!$C:$C,CF$1,Data!$D:$D,CF$2) + SUMIFS(Data!$A:$A, Data!$J:$J,$A82,Data!$C:$C,CF$1,Data!$D:$D,CF$2)</f>
        <v>1</v>
      </c>
      <c r="CG82" s="5">
        <f>SUMIFS(Data!$A:$A, Data!$I:$I,$A82,Data!$C:$C,CG$1,Data!$D:$D,CG$2) + SUMIFS(Data!$A:$A, Data!$J:$J,$A82,Data!$C:$C,CG$1,Data!$D:$D,CG$2)</f>
        <v>0</v>
      </c>
      <c r="CH82" s="5">
        <f>SUMIFS(Data!$A:$A, Data!$I:$I,$A82,Data!$C:$C,CH$1,Data!$D:$D,CH$2) + SUMIFS(Data!$A:$A, Data!$J:$J,$A82,Data!$C:$C,CH$1,Data!$D:$D,CH$2)</f>
        <v>0</v>
      </c>
      <c r="CI82" s="5">
        <f>SUMIFS(Data!$A:$A, Data!$I:$I,$A82,Data!$C:$C,CI$1,Data!$D:$D,CI$2) + SUMIFS(Data!$A:$A, Data!$J:$J,$A82,Data!$C:$C,CI$1,Data!$D:$D,CI$2)</f>
        <v>0</v>
      </c>
      <c r="CJ82" s="5">
        <f>SUMIFS(Data!$A:$A, Data!$I:$I,$A82,Data!$C:$C,CJ$1,Data!$D:$D,CJ$2) + SUMIFS(Data!$A:$A, Data!$J:$J,$A82,Data!$C:$C,CJ$1,Data!$D:$D,CJ$2)</f>
        <v>0</v>
      </c>
      <c r="CK82" s="5">
        <f>SUMIFS(Data!$A:$A, Data!$I:$I,$A82,Data!$C:$C,CK$1,Data!$D:$D,CK$2) + SUMIFS(Data!$A:$A, Data!$J:$J,$A82,Data!$C:$C,CK$1,Data!$D:$D,CK$2)</f>
        <v>0</v>
      </c>
      <c r="CL82" s="5">
        <f>SUMIFS(Data!$A:$A, Data!$I:$I,$A82,Data!$C:$C,CL$1,Data!$D:$D,CL$2) + SUMIFS(Data!$A:$A, Data!$J:$J,$A82,Data!$C:$C,CL$1,Data!$D:$D,CL$2)</f>
        <v>0</v>
      </c>
      <c r="CM82" s="5">
        <f>SUMIFS(Data!$A:$A, Data!$I:$I,$A82,Data!$C:$C,CM$1,Data!$D:$D,CM$2) + SUMIFS(Data!$A:$A, Data!$J:$J,$A82,Data!$C:$C,CM$1,Data!$D:$D,CM$2)</f>
        <v>0</v>
      </c>
      <c r="CN82" s="5">
        <f>SUMIFS(Data!$A:$A, Data!$I:$I,$A82,Data!$C:$C,CN$1,Data!$D:$D,CN$2) + SUMIFS(Data!$A:$A, Data!$J:$J,$A82,Data!$C:$C,CN$1,Data!$D:$D,CN$2)</f>
        <v>0</v>
      </c>
      <c r="CO82" s="5">
        <f>SUMIFS(Data!$A:$A, Data!$I:$I,$A82,Data!$C:$C,CO$1,Data!$D:$D,CO$2) + SUMIFS(Data!$A:$A, Data!$J:$J,$A82,Data!$C:$C,CO$1,Data!$D:$D,CO$2)</f>
        <v>0</v>
      </c>
      <c r="CP82" s="5">
        <f>SUMIFS(Data!$A:$A, Data!$I:$I,$A82,Data!$C:$C,CP$1,Data!$D:$D,CP$2) + SUMIFS(Data!$A:$A, Data!$J:$J,$A82,Data!$C:$C,CP$1,Data!$D:$D,CP$2)</f>
        <v>6</v>
      </c>
      <c r="CQ82" s="5">
        <f>SUMIFS(Data!$A:$A, Data!$I:$I,$A82,Data!$C:$C,CQ$1,Data!$D:$D,CQ$2) + SUMIFS(Data!$A:$A, Data!$J:$J,$A82,Data!$C:$C,CQ$1,Data!$D:$D,CQ$2)</f>
        <v>0</v>
      </c>
      <c r="CR82" s="5">
        <f>SUMIFS(Data!$A:$A, Data!$I:$I,$A82,Data!$C:$C,CR$1,Data!$D:$D,CR$2) + SUMIFS(Data!$A:$A, Data!$J:$J,$A82,Data!$C:$C,CR$1,Data!$D:$D,CR$2)</f>
        <v>0</v>
      </c>
      <c r="CS82" s="5">
        <f>SUMIFS(Data!$A:$A, Data!$I:$I,$A82,Data!$C:$C,CS$1,Data!$D:$D,CS$2) + SUMIFS(Data!$A:$A, Data!$J:$J,$A82,Data!$C:$C,CS$1,Data!$D:$D,CS$2)</f>
        <v>0</v>
      </c>
      <c r="CT82" s="5">
        <f>SUMIFS(Data!$A:$A, Data!$I:$I,$A82,Data!$C:$C,CT$1,Data!$D:$D,CT$2) + SUMIFS(Data!$A:$A, Data!$J:$J,$A82,Data!$C:$C,CT$1,Data!$D:$D,CT$2)</f>
        <v>0</v>
      </c>
      <c r="CU82" s="5">
        <f>SUMIFS(Data!$A:$A, Data!$I:$I,$A82,Data!$C:$C,CU$1,Data!$D:$D,CU$2) + SUMIFS(Data!$A:$A, Data!$J:$J,$A82,Data!$C:$C,CU$1,Data!$D:$D,CU$2)</f>
        <v>1</v>
      </c>
      <c r="CV82" s="5">
        <f>SUMIFS(Data!$A:$A, Data!$I:$I,$A82,Data!$C:$C,CV$1,Data!$D:$D,CV$2) + SUMIFS(Data!$A:$A, Data!$J:$J,$A82,Data!$C:$C,CV$1,Data!$D:$D,CV$2)</f>
        <v>0</v>
      </c>
      <c r="CW82" s="5">
        <f t="shared" ref="CW82:CX82" si="81">SUMIF($B$2:$CV$2,CW$2, $B82:$CV82)</f>
        <v>6</v>
      </c>
      <c r="CX82" s="5">
        <f t="shared" si="81"/>
        <v>7</v>
      </c>
      <c r="CY82" s="5">
        <f t="shared" si="3"/>
        <v>13</v>
      </c>
    </row>
    <row r="83">
      <c r="A83" s="5" t="str">
        <f>Countries!A81</f>
        <v>SUI</v>
      </c>
      <c r="B83" s="5">
        <f>SUMIFS(Data!$A:$A, Data!$I:$I,$A83,Data!$C:$C,B$1,Data!$D:$D,B$2) + SUMIFS(Data!$A:$A, Data!$J:$J,$A83,Data!$C:$C,B$1,Data!$D:$D,B$2)</f>
        <v>0</v>
      </c>
      <c r="C83" s="5">
        <f>SUMIFS(Data!$A:$A, Data!$I:$I,$A83,Data!$C:$C,C$1,Data!$D:$D,C$2) + SUMIFS(Data!$A:$A, Data!$J:$J,$A83,Data!$C:$C,C$1,Data!$D:$D,C$2)</f>
        <v>0</v>
      </c>
      <c r="D83" s="5">
        <f>SUMIFS(Data!$A:$A, Data!$I:$I,$A83,Data!$C:$C,D$1,Data!$D:$D,D$2) + SUMIFS(Data!$A:$A, Data!$J:$J,$A83,Data!$C:$C,D$1,Data!$D:$D,D$2)</f>
        <v>0</v>
      </c>
      <c r="E83" s="5">
        <f>SUMIFS(Data!$A:$A, Data!$I:$I,$A83,Data!$C:$C,E$1,Data!$D:$D,E$2) + SUMIFS(Data!$A:$A, Data!$J:$J,$A83,Data!$C:$C,E$1,Data!$D:$D,E$2)</f>
        <v>0</v>
      </c>
      <c r="F83" s="5">
        <f>SUMIFS(Data!$A:$A, Data!$I:$I,$A83,Data!$C:$C,F$1,Data!$D:$D,F$2) + SUMIFS(Data!$A:$A, Data!$J:$J,$A83,Data!$C:$C,F$1,Data!$D:$D,F$2)</f>
        <v>0</v>
      </c>
      <c r="G83" s="5">
        <f>SUMIFS(Data!$A:$A, Data!$I:$I,$A83,Data!$C:$C,G$1,Data!$D:$D,G$2) + SUMIFS(Data!$A:$A, Data!$J:$J,$A83,Data!$C:$C,G$1,Data!$D:$D,G$2)</f>
        <v>0</v>
      </c>
      <c r="H83" s="5">
        <f>SUMIFS(Data!$A:$A, Data!$I:$I,$A83,Data!$C:$C,H$1,Data!$D:$D,H$2) + SUMIFS(Data!$A:$A, Data!$J:$J,$A83,Data!$C:$C,H$1,Data!$D:$D,H$2)</f>
        <v>0</v>
      </c>
      <c r="I83" s="5">
        <f>SUMIFS(Data!$A:$A, Data!$I:$I,$A83,Data!$C:$C,I$1,Data!$D:$D,I$2) + SUMIFS(Data!$A:$A, Data!$J:$J,$A83,Data!$C:$C,I$1,Data!$D:$D,I$2)</f>
        <v>0</v>
      </c>
      <c r="J83" s="5">
        <f>SUMIFS(Data!$A:$A, Data!$I:$I,$A83,Data!$C:$C,J$1,Data!$D:$D,J$2) + SUMIFS(Data!$A:$A, Data!$J:$J,$A83,Data!$C:$C,J$1,Data!$D:$D,J$2)</f>
        <v>0</v>
      </c>
      <c r="K83" s="5">
        <f>SUMIFS(Data!$A:$A, Data!$I:$I,$A83,Data!$C:$C,K$1,Data!$D:$D,K$2) + SUMIFS(Data!$A:$A, Data!$J:$J,$A83,Data!$C:$C,K$1,Data!$D:$D,K$2)</f>
        <v>0</v>
      </c>
      <c r="L83" s="5">
        <f>SUMIFS(Data!$A:$A, Data!$I:$I,$A83,Data!$C:$C,L$1,Data!$D:$D,L$2) + SUMIFS(Data!$A:$A, Data!$J:$J,$A83,Data!$C:$C,L$1,Data!$D:$D,L$2)</f>
        <v>0</v>
      </c>
      <c r="M83" s="5">
        <f>SUMIFS(Data!$A:$A, Data!$I:$I,$A83,Data!$C:$C,M$1,Data!$D:$D,M$2) + SUMIFS(Data!$A:$A, Data!$J:$J,$A83,Data!$C:$C,M$1,Data!$D:$D,M$2)</f>
        <v>0</v>
      </c>
      <c r="N83" s="5">
        <f>SUMIFS(Data!$A:$A, Data!$I:$I,$A83,Data!$C:$C,N$1,Data!$D:$D,N$2) + SUMIFS(Data!$A:$A, Data!$J:$J,$A83,Data!$C:$C,N$1,Data!$D:$D,N$2)</f>
        <v>0</v>
      </c>
      <c r="O83" s="5">
        <f>SUMIFS(Data!$A:$A, Data!$I:$I,$A83,Data!$C:$C,O$1,Data!$D:$D,O$2) + SUMIFS(Data!$A:$A, Data!$J:$J,$A83,Data!$C:$C,O$1,Data!$D:$D,O$2)</f>
        <v>0</v>
      </c>
      <c r="P83" s="5">
        <f>SUMIFS(Data!$A:$A, Data!$I:$I,$A83,Data!$C:$C,P$1,Data!$D:$D,P$2) + SUMIFS(Data!$A:$A, Data!$J:$J,$A83,Data!$C:$C,P$1,Data!$D:$D,P$2)</f>
        <v>0</v>
      </c>
      <c r="Q83" s="5">
        <f>SUMIFS(Data!$A:$A, Data!$I:$I,$A83,Data!$C:$C,Q$1,Data!$D:$D,Q$2) + SUMIFS(Data!$A:$A, Data!$J:$J,$A83,Data!$C:$C,Q$1,Data!$D:$D,Q$2)</f>
        <v>0</v>
      </c>
      <c r="R83" s="5">
        <f>SUMIFS(Data!$A:$A, Data!$I:$I,$A83,Data!$C:$C,R$1,Data!$D:$D,R$2) + SUMIFS(Data!$A:$A, Data!$J:$J,$A83,Data!$C:$C,R$1,Data!$D:$D,R$2)</f>
        <v>0</v>
      </c>
      <c r="S83" s="5">
        <f>SUMIFS(Data!$A:$A, Data!$I:$I,$A83,Data!$C:$C,S$1,Data!$D:$D,S$2) + SUMIFS(Data!$A:$A, Data!$J:$J,$A83,Data!$C:$C,S$1,Data!$D:$D,S$2)</f>
        <v>0</v>
      </c>
      <c r="T83" s="5">
        <f>SUMIFS(Data!$A:$A, Data!$I:$I,$A83,Data!$C:$C,T$1,Data!$D:$D,T$2) + SUMIFS(Data!$A:$A, Data!$J:$J,$A83,Data!$C:$C,T$1,Data!$D:$D,T$2)</f>
        <v>0</v>
      </c>
      <c r="U83" s="5">
        <f>SUMIFS(Data!$A:$A, Data!$I:$I,$A83,Data!$C:$C,U$1,Data!$D:$D,U$2) + SUMIFS(Data!$A:$A, Data!$J:$J,$A83,Data!$C:$C,U$1,Data!$D:$D,U$2)</f>
        <v>2</v>
      </c>
      <c r="V83" s="5">
        <f>SUMIFS(Data!$A:$A, Data!$I:$I,$A83,Data!$C:$C,V$1,Data!$D:$D,V$2) + SUMIFS(Data!$A:$A, Data!$J:$J,$A83,Data!$C:$C,V$1,Data!$D:$D,V$2)</f>
        <v>0</v>
      </c>
      <c r="W83" s="5">
        <f>SUMIFS(Data!$A:$A, Data!$I:$I,$A83,Data!$C:$C,W$1,Data!$D:$D,W$2) + SUMIFS(Data!$A:$A, Data!$J:$J,$A83,Data!$C:$C,W$1,Data!$D:$D,W$2)</f>
        <v>0</v>
      </c>
      <c r="X83" s="5">
        <f>SUMIFS(Data!$A:$A, Data!$I:$I,$A83,Data!$C:$C,X$1,Data!$D:$D,X$2) + SUMIFS(Data!$A:$A, Data!$J:$J,$A83,Data!$C:$C,X$1,Data!$D:$D,X$2)</f>
        <v>0</v>
      </c>
      <c r="Y83" s="5">
        <f>SUMIFS(Data!$A:$A, Data!$I:$I,$A83,Data!$C:$C,Y$1,Data!$D:$D,Y$2) + SUMIFS(Data!$A:$A, Data!$J:$J,$A83,Data!$C:$C,Y$1,Data!$D:$D,Y$2)</f>
        <v>0</v>
      </c>
      <c r="Z83" s="5">
        <f>SUMIFS(Data!$A:$A, Data!$I:$I,$A83,Data!$C:$C,Z$1,Data!$D:$D,Z$2) + SUMIFS(Data!$A:$A, Data!$J:$J,$A83,Data!$C:$C,Z$1,Data!$D:$D,Z$2)</f>
        <v>0</v>
      </c>
      <c r="AA83" s="5">
        <f>SUMIFS(Data!$A:$A, Data!$I:$I,$A83,Data!$C:$C,AA$1,Data!$D:$D,AA$2) + SUMIFS(Data!$A:$A, Data!$J:$J,$A83,Data!$C:$C,AA$1,Data!$D:$D,AA$2)</f>
        <v>0</v>
      </c>
      <c r="AB83" s="5">
        <f>SUMIFS(Data!$A:$A, Data!$I:$I,$A83,Data!$C:$C,AB$1,Data!$D:$D,AB$2) + SUMIFS(Data!$A:$A, Data!$J:$J,$A83,Data!$C:$C,AB$1,Data!$D:$D,AB$2)</f>
        <v>0</v>
      </c>
      <c r="AC83" s="5">
        <f>SUMIFS(Data!$A:$A, Data!$I:$I,$A83,Data!$C:$C,AC$1,Data!$D:$D,AC$2) + SUMIFS(Data!$A:$A, Data!$J:$J,$A83,Data!$C:$C,AC$1,Data!$D:$D,AC$2)</f>
        <v>1</v>
      </c>
      <c r="AD83" s="5">
        <f>SUMIFS(Data!$A:$A, Data!$I:$I,$A83,Data!$C:$C,AD$1,Data!$D:$D,AD$2) + SUMIFS(Data!$A:$A, Data!$J:$J,$A83,Data!$C:$C,AD$1,Data!$D:$D,AD$2)</f>
        <v>0</v>
      </c>
      <c r="AE83" s="5">
        <f>SUMIFS(Data!$A:$A, Data!$I:$I,$A83,Data!$C:$C,AE$1,Data!$D:$D,AE$2) + SUMIFS(Data!$A:$A, Data!$J:$J,$A83,Data!$C:$C,AE$1,Data!$D:$D,AE$2)</f>
        <v>0</v>
      </c>
      <c r="AF83" s="5">
        <f>SUMIFS(Data!$A:$A, Data!$I:$I,$A83,Data!$C:$C,AF$1,Data!$D:$D,AF$2) + SUMIFS(Data!$A:$A, Data!$J:$J,$A83,Data!$C:$C,AF$1,Data!$D:$D,AF$2)</f>
        <v>0</v>
      </c>
      <c r="AG83" s="5">
        <f>SUMIFS(Data!$A:$A, Data!$I:$I,$A83,Data!$C:$C,AG$1,Data!$D:$D,AG$2) + SUMIFS(Data!$A:$A, Data!$J:$J,$A83,Data!$C:$C,AG$1,Data!$D:$D,AG$2)</f>
        <v>1</v>
      </c>
      <c r="AH83" s="5">
        <f>SUMIFS(Data!$A:$A, Data!$I:$I,$A83,Data!$C:$C,AH$1,Data!$D:$D,AH$2) + SUMIFS(Data!$A:$A, Data!$J:$J,$A83,Data!$C:$C,AH$1,Data!$D:$D,AH$2)</f>
        <v>0</v>
      </c>
      <c r="AI83" s="5">
        <f>SUMIFS(Data!$A:$A, Data!$I:$I,$A83,Data!$C:$C,AI$1,Data!$D:$D,AI$2) + SUMIFS(Data!$A:$A, Data!$J:$J,$A83,Data!$C:$C,AI$1,Data!$D:$D,AI$2)</f>
        <v>0</v>
      </c>
      <c r="AJ83" s="5">
        <f>SUMIFS(Data!$A:$A, Data!$I:$I,$A83,Data!$C:$C,AJ$1,Data!$D:$D,AJ$2) + SUMIFS(Data!$A:$A, Data!$J:$J,$A83,Data!$C:$C,AJ$1,Data!$D:$D,AJ$2)</f>
        <v>0</v>
      </c>
      <c r="AK83" s="5">
        <f>SUMIFS(Data!$A:$A, Data!$I:$I,$A83,Data!$C:$C,AK$1,Data!$D:$D,AK$2) + SUMIFS(Data!$A:$A, Data!$J:$J,$A83,Data!$C:$C,AK$1,Data!$D:$D,AK$2)</f>
        <v>0</v>
      </c>
      <c r="AL83" s="5">
        <f>SUMIFS(Data!$A:$A, Data!$I:$I,$A83,Data!$C:$C,AL$1,Data!$D:$D,AL$2) + SUMIFS(Data!$A:$A, Data!$J:$J,$A83,Data!$C:$C,AL$1,Data!$D:$D,AL$2)</f>
        <v>0</v>
      </c>
      <c r="AM83" s="5">
        <f>SUMIFS(Data!$A:$A, Data!$I:$I,$A83,Data!$C:$C,AM$1,Data!$D:$D,AM$2) + SUMIFS(Data!$A:$A, Data!$J:$J,$A83,Data!$C:$C,AM$1,Data!$D:$D,AM$2)</f>
        <v>0</v>
      </c>
      <c r="AN83" s="5">
        <f>SUMIFS(Data!$A:$A, Data!$I:$I,$A83,Data!$C:$C,AN$1,Data!$D:$D,AN$2) + SUMIFS(Data!$A:$A, Data!$J:$J,$A83,Data!$C:$C,AN$1,Data!$D:$D,AN$2)</f>
        <v>0</v>
      </c>
      <c r="AO83" s="5">
        <f>SUMIFS(Data!$A:$A, Data!$I:$I,$A83,Data!$C:$C,AO$1,Data!$D:$D,AO$2) + SUMIFS(Data!$A:$A, Data!$J:$J,$A83,Data!$C:$C,AO$1,Data!$D:$D,AO$2)</f>
        <v>0</v>
      </c>
      <c r="AP83" s="5">
        <f>SUMIFS(Data!$A:$A, Data!$I:$I,$A83,Data!$C:$C,AP$1,Data!$D:$D,AP$2) + SUMIFS(Data!$A:$A, Data!$J:$J,$A83,Data!$C:$C,AP$1,Data!$D:$D,AP$2)</f>
        <v>0</v>
      </c>
      <c r="AQ83" s="5">
        <f>SUMIFS(Data!$A:$A, Data!$I:$I,$A83,Data!$C:$C,AQ$1,Data!$D:$D,AQ$2) + SUMIFS(Data!$A:$A, Data!$J:$J,$A83,Data!$C:$C,AQ$1,Data!$D:$D,AQ$2)</f>
        <v>0</v>
      </c>
      <c r="AR83" s="5">
        <f>SUMIFS(Data!$A:$A, Data!$I:$I,$A83,Data!$C:$C,AR$1,Data!$D:$D,AR$2) + SUMIFS(Data!$A:$A, Data!$J:$J,$A83,Data!$C:$C,AR$1,Data!$D:$D,AR$2)</f>
        <v>0</v>
      </c>
      <c r="AS83" s="5">
        <f>SUMIFS(Data!$A:$A, Data!$I:$I,$A83,Data!$C:$C,AS$1,Data!$D:$D,AS$2) + SUMIFS(Data!$A:$A, Data!$J:$J,$A83,Data!$C:$C,AS$1,Data!$D:$D,AS$2)</f>
        <v>0</v>
      </c>
      <c r="AT83" s="5">
        <f>SUMIFS(Data!$A:$A, Data!$I:$I,$A83,Data!$C:$C,AT$1,Data!$D:$D,AT$2) + SUMIFS(Data!$A:$A, Data!$J:$J,$A83,Data!$C:$C,AT$1,Data!$D:$D,AT$2)</f>
        <v>0</v>
      </c>
      <c r="AU83" s="5">
        <f>SUMIFS(Data!$A:$A, Data!$I:$I,$A83,Data!$C:$C,AU$1,Data!$D:$D,AU$2) + SUMIFS(Data!$A:$A, Data!$J:$J,$A83,Data!$C:$C,AU$1,Data!$D:$D,AU$2)</f>
        <v>0</v>
      </c>
      <c r="AV83" s="5">
        <f>SUMIFS(Data!$A:$A, Data!$I:$I,$A83,Data!$C:$C,AV$1,Data!$D:$D,AV$2) + SUMIFS(Data!$A:$A, Data!$J:$J,$A83,Data!$C:$C,AV$1,Data!$D:$D,AV$2)</f>
        <v>0</v>
      </c>
      <c r="AW83" s="5">
        <f>SUMIFS(Data!$A:$A, Data!$I:$I,$A83,Data!$C:$C,AW$1,Data!$D:$D,AW$2) + SUMIFS(Data!$A:$A, Data!$J:$J,$A83,Data!$C:$C,AW$1,Data!$D:$D,AW$2)</f>
        <v>0</v>
      </c>
      <c r="AX83" s="5">
        <f>SUMIFS(Data!$A:$A, Data!$I:$I,$A83,Data!$C:$C,AX$1,Data!$D:$D,AX$2) + SUMIFS(Data!$A:$A, Data!$J:$J,$A83,Data!$C:$C,AX$1,Data!$D:$D,AX$2)</f>
        <v>0</v>
      </c>
      <c r="AY83" s="5">
        <f>SUMIFS(Data!$A:$A, Data!$I:$I,$A83,Data!$C:$C,AY$1,Data!$D:$D,AY$2) + SUMIFS(Data!$A:$A, Data!$J:$J,$A83,Data!$C:$C,AY$1,Data!$D:$D,AY$2)</f>
        <v>0</v>
      </c>
      <c r="AZ83" s="5">
        <f>SUMIFS(Data!$A:$A, Data!$I:$I,$A83,Data!$C:$C,AZ$1,Data!$D:$D,AZ$2) + SUMIFS(Data!$A:$A, Data!$J:$J,$A83,Data!$C:$C,AZ$1,Data!$D:$D,AZ$2)</f>
        <v>0</v>
      </c>
      <c r="BA83" s="5">
        <f>SUMIFS(Data!$A:$A, Data!$I:$I,$A83,Data!$C:$C,BA$1,Data!$D:$D,BA$2) + SUMIFS(Data!$A:$A, Data!$J:$J,$A83,Data!$C:$C,BA$1,Data!$D:$D,BA$2)</f>
        <v>0</v>
      </c>
      <c r="BB83" s="5">
        <f>SUMIFS(Data!$A:$A, Data!$I:$I,$A83,Data!$C:$C,BB$1,Data!$D:$D,BB$2) + SUMIFS(Data!$A:$A, Data!$J:$J,$A83,Data!$C:$C,BB$1,Data!$D:$D,BB$2)</f>
        <v>0</v>
      </c>
      <c r="BC83" s="5">
        <f>SUMIFS(Data!$A:$A, Data!$I:$I,$A83,Data!$C:$C,BC$1,Data!$D:$D,BC$2) + SUMIFS(Data!$A:$A, Data!$J:$J,$A83,Data!$C:$C,BC$1,Data!$D:$D,BC$2)</f>
        <v>0</v>
      </c>
      <c r="BD83" s="5">
        <f>SUMIFS(Data!$A:$A, Data!$I:$I,$A83,Data!$C:$C,BD$1,Data!$D:$D,BD$2) + SUMIFS(Data!$A:$A, Data!$J:$J,$A83,Data!$C:$C,BD$1,Data!$D:$D,BD$2)</f>
        <v>0</v>
      </c>
      <c r="BE83" s="5">
        <f>SUMIFS(Data!$A:$A, Data!$I:$I,$A83,Data!$C:$C,BE$1,Data!$D:$D,BE$2) + SUMIFS(Data!$A:$A, Data!$J:$J,$A83,Data!$C:$C,BE$1,Data!$D:$D,BE$2)</f>
        <v>0</v>
      </c>
      <c r="BF83" s="5">
        <f>SUMIFS(Data!$A:$A, Data!$I:$I,$A83,Data!$C:$C,BF$1,Data!$D:$D,BF$2) + SUMIFS(Data!$A:$A, Data!$J:$J,$A83,Data!$C:$C,BF$1,Data!$D:$D,BF$2)</f>
        <v>0</v>
      </c>
      <c r="BG83" s="5">
        <f>SUMIFS(Data!$A:$A, Data!$I:$I,$A83,Data!$C:$C,BG$1,Data!$D:$D,BG$2) + SUMIFS(Data!$A:$A, Data!$J:$J,$A83,Data!$C:$C,BG$1,Data!$D:$D,BG$2)</f>
        <v>0</v>
      </c>
      <c r="BH83" s="5">
        <f>SUMIFS(Data!$A:$A, Data!$I:$I,$A83,Data!$C:$C,BH$1,Data!$D:$D,BH$2) + SUMIFS(Data!$A:$A, Data!$J:$J,$A83,Data!$C:$C,BH$1,Data!$D:$D,BH$2)</f>
        <v>0</v>
      </c>
      <c r="BI83" s="5">
        <f>SUMIFS(Data!$A:$A, Data!$I:$I,$A83,Data!$C:$C,BI$1,Data!$D:$D,BI$2) + SUMIFS(Data!$A:$A, Data!$J:$J,$A83,Data!$C:$C,BI$1,Data!$D:$D,BI$2)</f>
        <v>0</v>
      </c>
      <c r="BJ83" s="5">
        <f>SUMIFS(Data!$A:$A, Data!$I:$I,$A83,Data!$C:$C,BJ$1,Data!$D:$D,BJ$2) + SUMIFS(Data!$A:$A, Data!$J:$J,$A83,Data!$C:$C,BJ$1,Data!$D:$D,BJ$2)</f>
        <v>0</v>
      </c>
      <c r="BK83" s="5">
        <f>SUMIFS(Data!$A:$A, Data!$I:$I,$A83,Data!$C:$C,BK$1,Data!$D:$D,BK$2) + SUMIFS(Data!$A:$A, Data!$J:$J,$A83,Data!$C:$C,BK$1,Data!$D:$D,BK$2)</f>
        <v>0</v>
      </c>
      <c r="BL83" s="5">
        <f>SUMIFS(Data!$A:$A, Data!$I:$I,$A83,Data!$C:$C,BL$1,Data!$D:$D,BL$2) + SUMIFS(Data!$A:$A, Data!$J:$J,$A83,Data!$C:$C,BL$1,Data!$D:$D,BL$2)</f>
        <v>0</v>
      </c>
      <c r="BM83" s="5">
        <f>SUMIFS(Data!$A:$A, Data!$I:$I,$A83,Data!$C:$C,BM$1,Data!$D:$D,BM$2) + SUMIFS(Data!$A:$A, Data!$J:$J,$A83,Data!$C:$C,BM$1,Data!$D:$D,BM$2)</f>
        <v>0</v>
      </c>
      <c r="BN83" s="5">
        <f>SUMIFS(Data!$A:$A, Data!$I:$I,$A83,Data!$C:$C,BN$1,Data!$D:$D,BN$2) + SUMIFS(Data!$A:$A, Data!$J:$J,$A83,Data!$C:$C,BN$1,Data!$D:$D,BN$2)</f>
        <v>0</v>
      </c>
      <c r="BO83" s="5">
        <f>SUMIFS(Data!$A:$A, Data!$I:$I,$A83,Data!$C:$C,BO$1,Data!$D:$D,BO$2) + SUMIFS(Data!$A:$A, Data!$J:$J,$A83,Data!$C:$C,BO$1,Data!$D:$D,BO$2)</f>
        <v>0</v>
      </c>
      <c r="BP83" s="5">
        <f>SUMIFS(Data!$A:$A, Data!$I:$I,$A83,Data!$C:$C,BP$1,Data!$D:$D,BP$2) + SUMIFS(Data!$A:$A, Data!$J:$J,$A83,Data!$C:$C,BP$1,Data!$D:$D,BP$2)</f>
        <v>0</v>
      </c>
      <c r="BQ83" s="5">
        <f>SUMIFS(Data!$A:$A, Data!$I:$I,$A83,Data!$C:$C,BQ$1,Data!$D:$D,BQ$2) + SUMIFS(Data!$A:$A, Data!$J:$J,$A83,Data!$C:$C,BQ$1,Data!$D:$D,BQ$2)</f>
        <v>0</v>
      </c>
      <c r="BR83" s="5">
        <f>SUMIFS(Data!$A:$A, Data!$I:$I,$A83,Data!$C:$C,BR$1,Data!$D:$D,BR$2) + SUMIFS(Data!$A:$A, Data!$J:$J,$A83,Data!$C:$C,BR$1,Data!$D:$D,BR$2)</f>
        <v>1</v>
      </c>
      <c r="BS83" s="5">
        <f>SUMIFS(Data!$A:$A, Data!$I:$I,$A83,Data!$C:$C,BS$1,Data!$D:$D,BS$2) + SUMIFS(Data!$A:$A, Data!$J:$J,$A83,Data!$C:$C,BS$1,Data!$D:$D,BS$2)</f>
        <v>0</v>
      </c>
      <c r="BT83" s="5">
        <f>SUMIFS(Data!$A:$A, Data!$I:$I,$A83,Data!$C:$C,BT$1,Data!$D:$D,BT$2) + SUMIFS(Data!$A:$A, Data!$J:$J,$A83,Data!$C:$C,BT$1,Data!$D:$D,BT$2)</f>
        <v>0</v>
      </c>
      <c r="BU83" s="5">
        <f>SUMIFS(Data!$A:$A, Data!$I:$I,$A83,Data!$C:$C,BU$1,Data!$D:$D,BU$2) + SUMIFS(Data!$A:$A, Data!$J:$J,$A83,Data!$C:$C,BU$1,Data!$D:$D,BU$2)</f>
        <v>0</v>
      </c>
      <c r="BV83" s="5">
        <f>SUMIFS(Data!$A:$A, Data!$I:$I,$A83,Data!$C:$C,BV$1,Data!$D:$D,BV$2) + SUMIFS(Data!$A:$A, Data!$J:$J,$A83,Data!$C:$C,BV$1,Data!$D:$D,BV$2)</f>
        <v>0</v>
      </c>
      <c r="BW83" s="5">
        <f>SUMIFS(Data!$A:$A, Data!$I:$I,$A83,Data!$C:$C,BW$1,Data!$D:$D,BW$2) + SUMIFS(Data!$A:$A, Data!$J:$J,$A83,Data!$C:$C,BW$1,Data!$D:$D,BW$2)</f>
        <v>0</v>
      </c>
      <c r="BX83" s="5">
        <f>SUMIFS(Data!$A:$A, Data!$I:$I,$A83,Data!$C:$C,BX$1,Data!$D:$D,BX$2) + SUMIFS(Data!$A:$A, Data!$J:$J,$A83,Data!$C:$C,BX$1,Data!$D:$D,BX$2)</f>
        <v>0</v>
      </c>
      <c r="BY83" s="5">
        <f>SUMIFS(Data!$A:$A, Data!$I:$I,$A83,Data!$C:$C,BY$1,Data!$D:$D,BY$2) + SUMIFS(Data!$A:$A, Data!$J:$J,$A83,Data!$C:$C,BY$1,Data!$D:$D,BY$2)</f>
        <v>2</v>
      </c>
      <c r="BZ83" s="5">
        <f>SUMIFS(Data!$A:$A, Data!$I:$I,$A83,Data!$C:$C,BZ$1,Data!$D:$D,BZ$2) + SUMIFS(Data!$A:$A, Data!$J:$J,$A83,Data!$C:$C,BZ$1,Data!$D:$D,BZ$2)</f>
        <v>0</v>
      </c>
      <c r="CA83" s="5">
        <f>SUMIFS(Data!$A:$A, Data!$I:$I,$A83,Data!$C:$C,CA$1,Data!$D:$D,CA$2) + SUMIFS(Data!$A:$A, Data!$J:$J,$A83,Data!$C:$C,CA$1,Data!$D:$D,CA$2)</f>
        <v>0</v>
      </c>
      <c r="CB83" s="5">
        <f>SUMIFS(Data!$A:$A, Data!$I:$I,$A83,Data!$C:$C,CB$1,Data!$D:$D,CB$2) + SUMIFS(Data!$A:$A, Data!$J:$J,$A83,Data!$C:$C,CB$1,Data!$D:$D,CB$2)</f>
        <v>0</v>
      </c>
      <c r="CC83" s="5">
        <f>SUMIFS(Data!$A:$A, Data!$I:$I,$A83,Data!$C:$C,CC$1,Data!$D:$D,CC$2) + SUMIFS(Data!$A:$A, Data!$J:$J,$A83,Data!$C:$C,CC$1,Data!$D:$D,CC$2)</f>
        <v>0</v>
      </c>
      <c r="CD83" s="5">
        <f>SUMIFS(Data!$A:$A, Data!$I:$I,$A83,Data!$C:$C,CD$1,Data!$D:$D,CD$2) + SUMIFS(Data!$A:$A, Data!$J:$J,$A83,Data!$C:$C,CD$1,Data!$D:$D,CD$2)</f>
        <v>0</v>
      </c>
      <c r="CE83" s="5">
        <f>SUMIFS(Data!$A:$A, Data!$I:$I,$A83,Data!$C:$C,CE$1,Data!$D:$D,CE$2) + SUMIFS(Data!$A:$A, Data!$J:$J,$A83,Data!$C:$C,CE$1,Data!$D:$D,CE$2)</f>
        <v>0</v>
      </c>
      <c r="CF83" s="5">
        <f>SUMIFS(Data!$A:$A, Data!$I:$I,$A83,Data!$C:$C,CF$1,Data!$D:$D,CF$2) + SUMIFS(Data!$A:$A, Data!$J:$J,$A83,Data!$C:$C,CF$1,Data!$D:$D,CF$2)</f>
        <v>0</v>
      </c>
      <c r="CG83" s="5">
        <f>SUMIFS(Data!$A:$A, Data!$I:$I,$A83,Data!$C:$C,CG$1,Data!$D:$D,CG$2) + SUMIFS(Data!$A:$A, Data!$J:$J,$A83,Data!$C:$C,CG$1,Data!$D:$D,CG$2)</f>
        <v>0</v>
      </c>
      <c r="CH83" s="5">
        <f>SUMIFS(Data!$A:$A, Data!$I:$I,$A83,Data!$C:$C,CH$1,Data!$D:$D,CH$2) + SUMIFS(Data!$A:$A, Data!$J:$J,$A83,Data!$C:$C,CH$1,Data!$D:$D,CH$2)</f>
        <v>0</v>
      </c>
      <c r="CI83" s="5">
        <f>SUMIFS(Data!$A:$A, Data!$I:$I,$A83,Data!$C:$C,CI$1,Data!$D:$D,CI$2) + SUMIFS(Data!$A:$A, Data!$J:$J,$A83,Data!$C:$C,CI$1,Data!$D:$D,CI$2)</f>
        <v>0</v>
      </c>
      <c r="CJ83" s="5">
        <f>SUMIFS(Data!$A:$A, Data!$I:$I,$A83,Data!$C:$C,CJ$1,Data!$D:$D,CJ$2) + SUMIFS(Data!$A:$A, Data!$J:$J,$A83,Data!$C:$C,CJ$1,Data!$D:$D,CJ$2)</f>
        <v>0</v>
      </c>
      <c r="CK83" s="5">
        <f>SUMIFS(Data!$A:$A, Data!$I:$I,$A83,Data!$C:$C,CK$1,Data!$D:$D,CK$2) + SUMIFS(Data!$A:$A, Data!$J:$J,$A83,Data!$C:$C,CK$1,Data!$D:$D,CK$2)</f>
        <v>0</v>
      </c>
      <c r="CL83" s="5">
        <f>SUMIFS(Data!$A:$A, Data!$I:$I,$A83,Data!$C:$C,CL$1,Data!$D:$D,CL$2) + SUMIFS(Data!$A:$A, Data!$J:$J,$A83,Data!$C:$C,CL$1,Data!$D:$D,CL$2)</f>
        <v>0</v>
      </c>
      <c r="CM83" s="5">
        <f>SUMIFS(Data!$A:$A, Data!$I:$I,$A83,Data!$C:$C,CM$1,Data!$D:$D,CM$2) + SUMIFS(Data!$A:$A, Data!$J:$J,$A83,Data!$C:$C,CM$1,Data!$D:$D,CM$2)</f>
        <v>0</v>
      </c>
      <c r="CN83" s="5">
        <f>SUMIFS(Data!$A:$A, Data!$I:$I,$A83,Data!$C:$C,CN$1,Data!$D:$D,CN$2) + SUMIFS(Data!$A:$A, Data!$J:$J,$A83,Data!$C:$C,CN$1,Data!$D:$D,CN$2)</f>
        <v>0</v>
      </c>
      <c r="CO83" s="5">
        <f>SUMIFS(Data!$A:$A, Data!$I:$I,$A83,Data!$C:$C,CO$1,Data!$D:$D,CO$2) + SUMIFS(Data!$A:$A, Data!$J:$J,$A83,Data!$C:$C,CO$1,Data!$D:$D,CO$2)</f>
        <v>0</v>
      </c>
      <c r="CP83" s="5">
        <f>SUMIFS(Data!$A:$A, Data!$I:$I,$A83,Data!$C:$C,CP$1,Data!$D:$D,CP$2) + SUMIFS(Data!$A:$A, Data!$J:$J,$A83,Data!$C:$C,CP$1,Data!$D:$D,CP$2)</f>
        <v>0</v>
      </c>
      <c r="CQ83" s="5">
        <f>SUMIFS(Data!$A:$A, Data!$I:$I,$A83,Data!$C:$C,CQ$1,Data!$D:$D,CQ$2) + SUMIFS(Data!$A:$A, Data!$J:$J,$A83,Data!$C:$C,CQ$1,Data!$D:$D,CQ$2)</f>
        <v>0</v>
      </c>
      <c r="CR83" s="5">
        <f>SUMIFS(Data!$A:$A, Data!$I:$I,$A83,Data!$C:$C,CR$1,Data!$D:$D,CR$2) + SUMIFS(Data!$A:$A, Data!$J:$J,$A83,Data!$C:$C,CR$1,Data!$D:$D,CR$2)</f>
        <v>0</v>
      </c>
      <c r="CS83" s="5">
        <f>SUMIFS(Data!$A:$A, Data!$I:$I,$A83,Data!$C:$C,CS$1,Data!$D:$D,CS$2) + SUMIFS(Data!$A:$A, Data!$J:$J,$A83,Data!$C:$C,CS$1,Data!$D:$D,CS$2)</f>
        <v>0</v>
      </c>
      <c r="CT83" s="5">
        <f>SUMIFS(Data!$A:$A, Data!$I:$I,$A83,Data!$C:$C,CT$1,Data!$D:$D,CT$2) + SUMIFS(Data!$A:$A, Data!$J:$J,$A83,Data!$C:$C,CT$1,Data!$D:$D,CT$2)</f>
        <v>0</v>
      </c>
      <c r="CU83" s="5">
        <f>SUMIFS(Data!$A:$A, Data!$I:$I,$A83,Data!$C:$C,CU$1,Data!$D:$D,CU$2) + SUMIFS(Data!$A:$A, Data!$J:$J,$A83,Data!$C:$C,CU$1,Data!$D:$D,CU$2)</f>
        <v>0</v>
      </c>
      <c r="CV83" s="5">
        <f>SUMIFS(Data!$A:$A, Data!$I:$I,$A83,Data!$C:$C,CV$1,Data!$D:$D,CV$2) + SUMIFS(Data!$A:$A, Data!$J:$J,$A83,Data!$C:$C,CV$1,Data!$D:$D,CV$2)</f>
        <v>0</v>
      </c>
      <c r="CW83" s="5">
        <f t="shared" ref="CW83:CX83" si="82">SUMIF($B$2:$CV$2,CW$2, $B83:$CV83)</f>
        <v>2</v>
      </c>
      <c r="CX83" s="5">
        <f t="shared" si="82"/>
        <v>5</v>
      </c>
      <c r="CY83" s="5">
        <f t="shared" si="3"/>
        <v>7</v>
      </c>
    </row>
    <row r="84">
      <c r="A84" s="5" t="str">
        <f>Countries!A82</f>
        <v>SVK</v>
      </c>
      <c r="B84" s="5">
        <f>SUMIFS(Data!$A:$A, Data!$I:$I,$A84,Data!$C:$C,B$1,Data!$D:$D,B$2) + SUMIFS(Data!$A:$A, Data!$J:$J,$A84,Data!$C:$C,B$1,Data!$D:$D,B$2)</f>
        <v>0</v>
      </c>
      <c r="C84" s="5">
        <f>SUMIFS(Data!$A:$A, Data!$I:$I,$A84,Data!$C:$C,C$1,Data!$D:$D,C$2) + SUMIFS(Data!$A:$A, Data!$J:$J,$A84,Data!$C:$C,C$1,Data!$D:$D,C$2)</f>
        <v>0</v>
      </c>
      <c r="D84" s="5">
        <f>SUMIFS(Data!$A:$A, Data!$I:$I,$A84,Data!$C:$C,D$1,Data!$D:$D,D$2) + SUMIFS(Data!$A:$A, Data!$J:$J,$A84,Data!$C:$C,D$1,Data!$D:$D,D$2)</f>
        <v>0</v>
      </c>
      <c r="E84" s="5">
        <f>SUMIFS(Data!$A:$A, Data!$I:$I,$A84,Data!$C:$C,E$1,Data!$D:$D,E$2) + SUMIFS(Data!$A:$A, Data!$J:$J,$A84,Data!$C:$C,E$1,Data!$D:$D,E$2)</f>
        <v>0</v>
      </c>
      <c r="F84" s="5">
        <f>SUMIFS(Data!$A:$A, Data!$I:$I,$A84,Data!$C:$C,F$1,Data!$D:$D,F$2) + SUMIFS(Data!$A:$A, Data!$J:$J,$A84,Data!$C:$C,F$1,Data!$D:$D,F$2)</f>
        <v>0</v>
      </c>
      <c r="G84" s="5">
        <f>SUMIFS(Data!$A:$A, Data!$I:$I,$A84,Data!$C:$C,G$1,Data!$D:$D,G$2) + SUMIFS(Data!$A:$A, Data!$J:$J,$A84,Data!$C:$C,G$1,Data!$D:$D,G$2)</f>
        <v>0</v>
      </c>
      <c r="H84" s="5">
        <f>SUMIFS(Data!$A:$A, Data!$I:$I,$A84,Data!$C:$C,H$1,Data!$D:$D,H$2) + SUMIFS(Data!$A:$A, Data!$J:$J,$A84,Data!$C:$C,H$1,Data!$D:$D,H$2)</f>
        <v>0</v>
      </c>
      <c r="I84" s="5">
        <f>SUMIFS(Data!$A:$A, Data!$I:$I,$A84,Data!$C:$C,I$1,Data!$D:$D,I$2) + SUMIFS(Data!$A:$A, Data!$J:$J,$A84,Data!$C:$C,I$1,Data!$D:$D,I$2)</f>
        <v>0</v>
      </c>
      <c r="J84" s="5">
        <f>SUMIFS(Data!$A:$A, Data!$I:$I,$A84,Data!$C:$C,J$1,Data!$D:$D,J$2) + SUMIFS(Data!$A:$A, Data!$J:$J,$A84,Data!$C:$C,J$1,Data!$D:$D,J$2)</f>
        <v>0</v>
      </c>
      <c r="K84" s="5">
        <f>SUMIFS(Data!$A:$A, Data!$I:$I,$A84,Data!$C:$C,K$1,Data!$D:$D,K$2) + SUMIFS(Data!$A:$A, Data!$J:$J,$A84,Data!$C:$C,K$1,Data!$D:$D,K$2)</f>
        <v>0</v>
      </c>
      <c r="L84" s="5">
        <f>SUMIFS(Data!$A:$A, Data!$I:$I,$A84,Data!$C:$C,L$1,Data!$D:$D,L$2) + SUMIFS(Data!$A:$A, Data!$J:$J,$A84,Data!$C:$C,L$1,Data!$D:$D,L$2)</f>
        <v>0</v>
      </c>
      <c r="M84" s="5">
        <f>SUMIFS(Data!$A:$A, Data!$I:$I,$A84,Data!$C:$C,M$1,Data!$D:$D,M$2) + SUMIFS(Data!$A:$A, Data!$J:$J,$A84,Data!$C:$C,M$1,Data!$D:$D,M$2)</f>
        <v>0</v>
      </c>
      <c r="N84" s="5">
        <f>SUMIFS(Data!$A:$A, Data!$I:$I,$A84,Data!$C:$C,N$1,Data!$D:$D,N$2) + SUMIFS(Data!$A:$A, Data!$J:$J,$A84,Data!$C:$C,N$1,Data!$D:$D,N$2)</f>
        <v>0</v>
      </c>
      <c r="O84" s="5">
        <f>SUMIFS(Data!$A:$A, Data!$I:$I,$A84,Data!$C:$C,O$1,Data!$D:$D,O$2) + SUMIFS(Data!$A:$A, Data!$J:$J,$A84,Data!$C:$C,O$1,Data!$D:$D,O$2)</f>
        <v>0</v>
      </c>
      <c r="P84" s="5">
        <f>SUMIFS(Data!$A:$A, Data!$I:$I,$A84,Data!$C:$C,P$1,Data!$D:$D,P$2) + SUMIFS(Data!$A:$A, Data!$J:$J,$A84,Data!$C:$C,P$1,Data!$D:$D,P$2)</f>
        <v>0</v>
      </c>
      <c r="Q84" s="5">
        <f>SUMIFS(Data!$A:$A, Data!$I:$I,$A84,Data!$C:$C,Q$1,Data!$D:$D,Q$2) + SUMIFS(Data!$A:$A, Data!$J:$J,$A84,Data!$C:$C,Q$1,Data!$D:$D,Q$2)</f>
        <v>0</v>
      </c>
      <c r="R84" s="5">
        <f>SUMIFS(Data!$A:$A, Data!$I:$I,$A84,Data!$C:$C,R$1,Data!$D:$D,R$2) + SUMIFS(Data!$A:$A, Data!$J:$J,$A84,Data!$C:$C,R$1,Data!$D:$D,R$2)</f>
        <v>0</v>
      </c>
      <c r="S84" s="5">
        <f>SUMIFS(Data!$A:$A, Data!$I:$I,$A84,Data!$C:$C,S$1,Data!$D:$D,S$2) + SUMIFS(Data!$A:$A, Data!$J:$J,$A84,Data!$C:$C,S$1,Data!$D:$D,S$2)</f>
        <v>0</v>
      </c>
      <c r="T84" s="5">
        <f>SUMIFS(Data!$A:$A, Data!$I:$I,$A84,Data!$C:$C,T$1,Data!$D:$D,T$2) + SUMIFS(Data!$A:$A, Data!$J:$J,$A84,Data!$C:$C,T$1,Data!$D:$D,T$2)</f>
        <v>0</v>
      </c>
      <c r="U84" s="5">
        <f>SUMIFS(Data!$A:$A, Data!$I:$I,$A84,Data!$C:$C,U$1,Data!$D:$D,U$2) + SUMIFS(Data!$A:$A, Data!$J:$J,$A84,Data!$C:$C,U$1,Data!$D:$D,U$2)</f>
        <v>0</v>
      </c>
      <c r="V84" s="5">
        <f>SUMIFS(Data!$A:$A, Data!$I:$I,$A84,Data!$C:$C,V$1,Data!$D:$D,V$2) + SUMIFS(Data!$A:$A, Data!$J:$J,$A84,Data!$C:$C,V$1,Data!$D:$D,V$2)</f>
        <v>0</v>
      </c>
      <c r="W84" s="5">
        <f>SUMIFS(Data!$A:$A, Data!$I:$I,$A84,Data!$C:$C,W$1,Data!$D:$D,W$2) + SUMIFS(Data!$A:$A, Data!$J:$J,$A84,Data!$C:$C,W$1,Data!$D:$D,W$2)</f>
        <v>0</v>
      </c>
      <c r="X84" s="5">
        <f>SUMIFS(Data!$A:$A, Data!$I:$I,$A84,Data!$C:$C,X$1,Data!$D:$D,X$2) + SUMIFS(Data!$A:$A, Data!$J:$J,$A84,Data!$C:$C,X$1,Data!$D:$D,X$2)</f>
        <v>0</v>
      </c>
      <c r="Y84" s="5">
        <f>SUMIFS(Data!$A:$A, Data!$I:$I,$A84,Data!$C:$C,Y$1,Data!$D:$D,Y$2) + SUMIFS(Data!$A:$A, Data!$J:$J,$A84,Data!$C:$C,Y$1,Data!$D:$D,Y$2)</f>
        <v>0</v>
      </c>
      <c r="Z84" s="5">
        <f>SUMIFS(Data!$A:$A, Data!$I:$I,$A84,Data!$C:$C,Z$1,Data!$D:$D,Z$2) + SUMIFS(Data!$A:$A, Data!$J:$J,$A84,Data!$C:$C,Z$1,Data!$D:$D,Z$2)</f>
        <v>4</v>
      </c>
      <c r="AA84" s="5">
        <f>SUMIFS(Data!$A:$A, Data!$I:$I,$A84,Data!$C:$C,AA$1,Data!$D:$D,AA$2) + SUMIFS(Data!$A:$A, Data!$J:$J,$A84,Data!$C:$C,AA$1,Data!$D:$D,AA$2)</f>
        <v>0</v>
      </c>
      <c r="AB84" s="5">
        <f>SUMIFS(Data!$A:$A, Data!$I:$I,$A84,Data!$C:$C,AB$1,Data!$D:$D,AB$2) + SUMIFS(Data!$A:$A, Data!$J:$J,$A84,Data!$C:$C,AB$1,Data!$D:$D,AB$2)</f>
        <v>0</v>
      </c>
      <c r="AC84" s="5">
        <f>SUMIFS(Data!$A:$A, Data!$I:$I,$A84,Data!$C:$C,AC$1,Data!$D:$D,AC$2) + SUMIFS(Data!$A:$A, Data!$J:$J,$A84,Data!$C:$C,AC$1,Data!$D:$D,AC$2)</f>
        <v>0</v>
      </c>
      <c r="AD84" s="5">
        <f>SUMIFS(Data!$A:$A, Data!$I:$I,$A84,Data!$C:$C,AD$1,Data!$D:$D,AD$2) + SUMIFS(Data!$A:$A, Data!$J:$J,$A84,Data!$C:$C,AD$1,Data!$D:$D,AD$2)</f>
        <v>0</v>
      </c>
      <c r="AE84" s="5">
        <f>SUMIFS(Data!$A:$A, Data!$I:$I,$A84,Data!$C:$C,AE$1,Data!$D:$D,AE$2) + SUMIFS(Data!$A:$A, Data!$J:$J,$A84,Data!$C:$C,AE$1,Data!$D:$D,AE$2)</f>
        <v>0</v>
      </c>
      <c r="AF84" s="5">
        <f>SUMIFS(Data!$A:$A, Data!$I:$I,$A84,Data!$C:$C,AF$1,Data!$D:$D,AF$2) + SUMIFS(Data!$A:$A, Data!$J:$J,$A84,Data!$C:$C,AF$1,Data!$D:$D,AF$2)</f>
        <v>0</v>
      </c>
      <c r="AG84" s="5">
        <f>SUMIFS(Data!$A:$A, Data!$I:$I,$A84,Data!$C:$C,AG$1,Data!$D:$D,AG$2) + SUMIFS(Data!$A:$A, Data!$J:$J,$A84,Data!$C:$C,AG$1,Data!$D:$D,AG$2)</f>
        <v>0</v>
      </c>
      <c r="AH84" s="5">
        <f>SUMIFS(Data!$A:$A, Data!$I:$I,$A84,Data!$C:$C,AH$1,Data!$D:$D,AH$2) + SUMIFS(Data!$A:$A, Data!$J:$J,$A84,Data!$C:$C,AH$1,Data!$D:$D,AH$2)</f>
        <v>0</v>
      </c>
      <c r="AI84" s="5">
        <f>SUMIFS(Data!$A:$A, Data!$I:$I,$A84,Data!$C:$C,AI$1,Data!$D:$D,AI$2) + SUMIFS(Data!$A:$A, Data!$J:$J,$A84,Data!$C:$C,AI$1,Data!$D:$D,AI$2)</f>
        <v>0</v>
      </c>
      <c r="AJ84" s="5">
        <f>SUMIFS(Data!$A:$A, Data!$I:$I,$A84,Data!$C:$C,AJ$1,Data!$D:$D,AJ$2) + SUMIFS(Data!$A:$A, Data!$J:$J,$A84,Data!$C:$C,AJ$1,Data!$D:$D,AJ$2)</f>
        <v>0</v>
      </c>
      <c r="AK84" s="5">
        <f>SUMIFS(Data!$A:$A, Data!$I:$I,$A84,Data!$C:$C,AK$1,Data!$D:$D,AK$2) + SUMIFS(Data!$A:$A, Data!$J:$J,$A84,Data!$C:$C,AK$1,Data!$D:$D,AK$2)</f>
        <v>0</v>
      </c>
      <c r="AL84" s="5">
        <f>SUMIFS(Data!$A:$A, Data!$I:$I,$A84,Data!$C:$C,AL$1,Data!$D:$D,AL$2) + SUMIFS(Data!$A:$A, Data!$J:$J,$A84,Data!$C:$C,AL$1,Data!$D:$D,AL$2)</f>
        <v>0</v>
      </c>
      <c r="AM84" s="5">
        <f>SUMIFS(Data!$A:$A, Data!$I:$I,$A84,Data!$C:$C,AM$1,Data!$D:$D,AM$2) + SUMIFS(Data!$A:$A, Data!$J:$J,$A84,Data!$C:$C,AM$1,Data!$D:$D,AM$2)</f>
        <v>0</v>
      </c>
      <c r="AN84" s="5">
        <f>SUMIFS(Data!$A:$A, Data!$I:$I,$A84,Data!$C:$C,AN$1,Data!$D:$D,AN$2) + SUMIFS(Data!$A:$A, Data!$J:$J,$A84,Data!$C:$C,AN$1,Data!$D:$D,AN$2)</f>
        <v>0</v>
      </c>
      <c r="AO84" s="5">
        <f>SUMIFS(Data!$A:$A, Data!$I:$I,$A84,Data!$C:$C,AO$1,Data!$D:$D,AO$2) + SUMIFS(Data!$A:$A, Data!$J:$J,$A84,Data!$C:$C,AO$1,Data!$D:$D,AO$2)</f>
        <v>0</v>
      </c>
      <c r="AP84" s="5">
        <f>SUMIFS(Data!$A:$A, Data!$I:$I,$A84,Data!$C:$C,AP$1,Data!$D:$D,AP$2) + SUMIFS(Data!$A:$A, Data!$J:$J,$A84,Data!$C:$C,AP$1,Data!$D:$D,AP$2)</f>
        <v>0</v>
      </c>
      <c r="AQ84" s="5">
        <f>SUMIFS(Data!$A:$A, Data!$I:$I,$A84,Data!$C:$C,AQ$1,Data!$D:$D,AQ$2) + SUMIFS(Data!$A:$A, Data!$J:$J,$A84,Data!$C:$C,AQ$1,Data!$D:$D,AQ$2)</f>
        <v>0</v>
      </c>
      <c r="AR84" s="5">
        <f>SUMIFS(Data!$A:$A, Data!$I:$I,$A84,Data!$C:$C,AR$1,Data!$D:$D,AR$2) + SUMIFS(Data!$A:$A, Data!$J:$J,$A84,Data!$C:$C,AR$1,Data!$D:$D,AR$2)</f>
        <v>0</v>
      </c>
      <c r="AS84" s="5">
        <f>SUMIFS(Data!$A:$A, Data!$I:$I,$A84,Data!$C:$C,AS$1,Data!$D:$D,AS$2) + SUMIFS(Data!$A:$A, Data!$J:$J,$A84,Data!$C:$C,AS$1,Data!$D:$D,AS$2)</f>
        <v>0</v>
      </c>
      <c r="AT84" s="5">
        <f>SUMIFS(Data!$A:$A, Data!$I:$I,$A84,Data!$C:$C,AT$1,Data!$D:$D,AT$2) + SUMIFS(Data!$A:$A, Data!$J:$J,$A84,Data!$C:$C,AT$1,Data!$D:$D,AT$2)</f>
        <v>0</v>
      </c>
      <c r="AU84" s="5">
        <f>SUMIFS(Data!$A:$A, Data!$I:$I,$A84,Data!$C:$C,AU$1,Data!$D:$D,AU$2) + SUMIFS(Data!$A:$A, Data!$J:$J,$A84,Data!$C:$C,AU$1,Data!$D:$D,AU$2)</f>
        <v>0</v>
      </c>
      <c r="AV84" s="5">
        <f>SUMIFS(Data!$A:$A, Data!$I:$I,$A84,Data!$C:$C,AV$1,Data!$D:$D,AV$2) + SUMIFS(Data!$A:$A, Data!$J:$J,$A84,Data!$C:$C,AV$1,Data!$D:$D,AV$2)</f>
        <v>0</v>
      </c>
      <c r="AW84" s="5">
        <f>SUMIFS(Data!$A:$A, Data!$I:$I,$A84,Data!$C:$C,AW$1,Data!$D:$D,AW$2) + SUMIFS(Data!$A:$A, Data!$J:$J,$A84,Data!$C:$C,AW$1,Data!$D:$D,AW$2)</f>
        <v>0</v>
      </c>
      <c r="AX84" s="5">
        <f>SUMIFS(Data!$A:$A, Data!$I:$I,$A84,Data!$C:$C,AX$1,Data!$D:$D,AX$2) + SUMIFS(Data!$A:$A, Data!$J:$J,$A84,Data!$C:$C,AX$1,Data!$D:$D,AX$2)</f>
        <v>0</v>
      </c>
      <c r="AY84" s="5">
        <f>SUMIFS(Data!$A:$A, Data!$I:$I,$A84,Data!$C:$C,AY$1,Data!$D:$D,AY$2) + SUMIFS(Data!$A:$A, Data!$J:$J,$A84,Data!$C:$C,AY$1,Data!$D:$D,AY$2)</f>
        <v>0</v>
      </c>
      <c r="AZ84" s="5">
        <f>SUMIFS(Data!$A:$A, Data!$I:$I,$A84,Data!$C:$C,AZ$1,Data!$D:$D,AZ$2) + SUMIFS(Data!$A:$A, Data!$J:$J,$A84,Data!$C:$C,AZ$1,Data!$D:$D,AZ$2)</f>
        <v>0</v>
      </c>
      <c r="BA84" s="5">
        <f>SUMIFS(Data!$A:$A, Data!$I:$I,$A84,Data!$C:$C,BA$1,Data!$D:$D,BA$2) + SUMIFS(Data!$A:$A, Data!$J:$J,$A84,Data!$C:$C,BA$1,Data!$D:$D,BA$2)</f>
        <v>0</v>
      </c>
      <c r="BB84" s="5">
        <f>SUMIFS(Data!$A:$A, Data!$I:$I,$A84,Data!$C:$C,BB$1,Data!$D:$D,BB$2) + SUMIFS(Data!$A:$A, Data!$J:$J,$A84,Data!$C:$C,BB$1,Data!$D:$D,BB$2)</f>
        <v>0</v>
      </c>
      <c r="BC84" s="5">
        <f>SUMIFS(Data!$A:$A, Data!$I:$I,$A84,Data!$C:$C,BC$1,Data!$D:$D,BC$2) + SUMIFS(Data!$A:$A, Data!$J:$J,$A84,Data!$C:$C,BC$1,Data!$D:$D,BC$2)</f>
        <v>0</v>
      </c>
      <c r="BD84" s="5">
        <f>SUMIFS(Data!$A:$A, Data!$I:$I,$A84,Data!$C:$C,BD$1,Data!$D:$D,BD$2) + SUMIFS(Data!$A:$A, Data!$J:$J,$A84,Data!$C:$C,BD$1,Data!$D:$D,BD$2)</f>
        <v>0</v>
      </c>
      <c r="BE84" s="5">
        <f>SUMIFS(Data!$A:$A, Data!$I:$I,$A84,Data!$C:$C,BE$1,Data!$D:$D,BE$2) + SUMIFS(Data!$A:$A, Data!$J:$J,$A84,Data!$C:$C,BE$1,Data!$D:$D,BE$2)</f>
        <v>0</v>
      </c>
      <c r="BF84" s="5">
        <f>SUMIFS(Data!$A:$A, Data!$I:$I,$A84,Data!$C:$C,BF$1,Data!$D:$D,BF$2) + SUMIFS(Data!$A:$A, Data!$J:$J,$A84,Data!$C:$C,BF$1,Data!$D:$D,BF$2)</f>
        <v>0</v>
      </c>
      <c r="BG84" s="5">
        <f>SUMIFS(Data!$A:$A, Data!$I:$I,$A84,Data!$C:$C,BG$1,Data!$D:$D,BG$2) + SUMIFS(Data!$A:$A, Data!$J:$J,$A84,Data!$C:$C,BG$1,Data!$D:$D,BG$2)</f>
        <v>0</v>
      </c>
      <c r="BH84" s="5">
        <f>SUMIFS(Data!$A:$A, Data!$I:$I,$A84,Data!$C:$C,BH$1,Data!$D:$D,BH$2) + SUMIFS(Data!$A:$A, Data!$J:$J,$A84,Data!$C:$C,BH$1,Data!$D:$D,BH$2)</f>
        <v>0</v>
      </c>
      <c r="BI84" s="5">
        <f>SUMIFS(Data!$A:$A, Data!$I:$I,$A84,Data!$C:$C,BI$1,Data!$D:$D,BI$2) + SUMIFS(Data!$A:$A, Data!$J:$J,$A84,Data!$C:$C,BI$1,Data!$D:$D,BI$2)</f>
        <v>0</v>
      </c>
      <c r="BJ84" s="5">
        <f>SUMIFS(Data!$A:$A, Data!$I:$I,$A84,Data!$C:$C,BJ$1,Data!$D:$D,BJ$2) + SUMIFS(Data!$A:$A, Data!$J:$J,$A84,Data!$C:$C,BJ$1,Data!$D:$D,BJ$2)</f>
        <v>0</v>
      </c>
      <c r="BK84" s="5">
        <f>SUMIFS(Data!$A:$A, Data!$I:$I,$A84,Data!$C:$C,BK$1,Data!$D:$D,BK$2) + SUMIFS(Data!$A:$A, Data!$J:$J,$A84,Data!$C:$C,BK$1,Data!$D:$D,BK$2)</f>
        <v>0</v>
      </c>
      <c r="BL84" s="5">
        <f>SUMIFS(Data!$A:$A, Data!$I:$I,$A84,Data!$C:$C,BL$1,Data!$D:$D,BL$2) + SUMIFS(Data!$A:$A, Data!$J:$J,$A84,Data!$C:$C,BL$1,Data!$D:$D,BL$2)</f>
        <v>0</v>
      </c>
      <c r="BM84" s="5">
        <f>SUMIFS(Data!$A:$A, Data!$I:$I,$A84,Data!$C:$C,BM$1,Data!$D:$D,BM$2) + SUMIFS(Data!$A:$A, Data!$J:$J,$A84,Data!$C:$C,BM$1,Data!$D:$D,BM$2)</f>
        <v>0</v>
      </c>
      <c r="BN84" s="5">
        <f>SUMIFS(Data!$A:$A, Data!$I:$I,$A84,Data!$C:$C,BN$1,Data!$D:$D,BN$2) + SUMIFS(Data!$A:$A, Data!$J:$J,$A84,Data!$C:$C,BN$1,Data!$D:$D,BN$2)</f>
        <v>0</v>
      </c>
      <c r="BO84" s="5">
        <f>SUMIFS(Data!$A:$A, Data!$I:$I,$A84,Data!$C:$C,BO$1,Data!$D:$D,BO$2) + SUMIFS(Data!$A:$A, Data!$J:$J,$A84,Data!$C:$C,BO$1,Data!$D:$D,BO$2)</f>
        <v>0</v>
      </c>
      <c r="BP84" s="5">
        <f>SUMIFS(Data!$A:$A, Data!$I:$I,$A84,Data!$C:$C,BP$1,Data!$D:$D,BP$2) + SUMIFS(Data!$A:$A, Data!$J:$J,$A84,Data!$C:$C,BP$1,Data!$D:$D,BP$2)</f>
        <v>0</v>
      </c>
      <c r="BQ84" s="5">
        <f>SUMIFS(Data!$A:$A, Data!$I:$I,$A84,Data!$C:$C,BQ$1,Data!$D:$D,BQ$2) + SUMIFS(Data!$A:$A, Data!$J:$J,$A84,Data!$C:$C,BQ$1,Data!$D:$D,BQ$2)</f>
        <v>0</v>
      </c>
      <c r="BR84" s="5">
        <f>SUMIFS(Data!$A:$A, Data!$I:$I,$A84,Data!$C:$C,BR$1,Data!$D:$D,BR$2) + SUMIFS(Data!$A:$A, Data!$J:$J,$A84,Data!$C:$C,BR$1,Data!$D:$D,BR$2)</f>
        <v>0</v>
      </c>
      <c r="BS84" s="5">
        <f>SUMIFS(Data!$A:$A, Data!$I:$I,$A84,Data!$C:$C,BS$1,Data!$D:$D,BS$2) + SUMIFS(Data!$A:$A, Data!$J:$J,$A84,Data!$C:$C,BS$1,Data!$D:$D,BS$2)</f>
        <v>0</v>
      </c>
      <c r="BT84" s="5">
        <f>SUMIFS(Data!$A:$A, Data!$I:$I,$A84,Data!$C:$C,BT$1,Data!$D:$D,BT$2) + SUMIFS(Data!$A:$A, Data!$J:$J,$A84,Data!$C:$C,BT$1,Data!$D:$D,BT$2)</f>
        <v>0</v>
      </c>
      <c r="BU84" s="5">
        <f>SUMIFS(Data!$A:$A, Data!$I:$I,$A84,Data!$C:$C,BU$1,Data!$D:$D,BU$2) + SUMIFS(Data!$A:$A, Data!$J:$J,$A84,Data!$C:$C,BU$1,Data!$D:$D,BU$2)</f>
        <v>0</v>
      </c>
      <c r="BV84" s="5">
        <f>SUMIFS(Data!$A:$A, Data!$I:$I,$A84,Data!$C:$C,BV$1,Data!$D:$D,BV$2) + SUMIFS(Data!$A:$A, Data!$J:$J,$A84,Data!$C:$C,BV$1,Data!$D:$D,BV$2)</f>
        <v>0</v>
      </c>
      <c r="BW84" s="5">
        <f>SUMIFS(Data!$A:$A, Data!$I:$I,$A84,Data!$C:$C,BW$1,Data!$D:$D,BW$2) + SUMIFS(Data!$A:$A, Data!$J:$J,$A84,Data!$C:$C,BW$1,Data!$D:$D,BW$2)</f>
        <v>0</v>
      </c>
      <c r="BX84" s="5">
        <f>SUMIFS(Data!$A:$A, Data!$I:$I,$A84,Data!$C:$C,BX$1,Data!$D:$D,BX$2) + SUMIFS(Data!$A:$A, Data!$J:$J,$A84,Data!$C:$C,BX$1,Data!$D:$D,BX$2)</f>
        <v>0</v>
      </c>
      <c r="BY84" s="5">
        <f>SUMIFS(Data!$A:$A, Data!$I:$I,$A84,Data!$C:$C,BY$1,Data!$D:$D,BY$2) + SUMIFS(Data!$A:$A, Data!$J:$J,$A84,Data!$C:$C,BY$1,Data!$D:$D,BY$2)</f>
        <v>0</v>
      </c>
      <c r="BZ84" s="5">
        <f>SUMIFS(Data!$A:$A, Data!$I:$I,$A84,Data!$C:$C,BZ$1,Data!$D:$D,BZ$2) + SUMIFS(Data!$A:$A, Data!$J:$J,$A84,Data!$C:$C,BZ$1,Data!$D:$D,BZ$2)</f>
        <v>0</v>
      </c>
      <c r="CA84" s="5">
        <f>SUMIFS(Data!$A:$A, Data!$I:$I,$A84,Data!$C:$C,CA$1,Data!$D:$D,CA$2) + SUMIFS(Data!$A:$A, Data!$J:$J,$A84,Data!$C:$C,CA$1,Data!$D:$D,CA$2)</f>
        <v>0</v>
      </c>
      <c r="CB84" s="5">
        <f>SUMIFS(Data!$A:$A, Data!$I:$I,$A84,Data!$C:$C,CB$1,Data!$D:$D,CB$2) + SUMIFS(Data!$A:$A, Data!$J:$J,$A84,Data!$C:$C,CB$1,Data!$D:$D,CB$2)</f>
        <v>0</v>
      </c>
      <c r="CC84" s="5">
        <f>SUMIFS(Data!$A:$A, Data!$I:$I,$A84,Data!$C:$C,CC$1,Data!$D:$D,CC$2) + SUMIFS(Data!$A:$A, Data!$J:$J,$A84,Data!$C:$C,CC$1,Data!$D:$D,CC$2)</f>
        <v>0</v>
      </c>
      <c r="CD84" s="5">
        <f>SUMIFS(Data!$A:$A, Data!$I:$I,$A84,Data!$C:$C,CD$1,Data!$D:$D,CD$2) + SUMIFS(Data!$A:$A, Data!$J:$J,$A84,Data!$C:$C,CD$1,Data!$D:$D,CD$2)</f>
        <v>0</v>
      </c>
      <c r="CE84" s="5">
        <f>SUMIFS(Data!$A:$A, Data!$I:$I,$A84,Data!$C:$C,CE$1,Data!$D:$D,CE$2) + SUMIFS(Data!$A:$A, Data!$J:$J,$A84,Data!$C:$C,CE$1,Data!$D:$D,CE$2)</f>
        <v>0</v>
      </c>
      <c r="CF84" s="5">
        <f>SUMIFS(Data!$A:$A, Data!$I:$I,$A84,Data!$C:$C,CF$1,Data!$D:$D,CF$2) + SUMIFS(Data!$A:$A, Data!$J:$J,$A84,Data!$C:$C,CF$1,Data!$D:$D,CF$2)</f>
        <v>0</v>
      </c>
      <c r="CG84" s="5">
        <f>SUMIFS(Data!$A:$A, Data!$I:$I,$A84,Data!$C:$C,CG$1,Data!$D:$D,CG$2) + SUMIFS(Data!$A:$A, Data!$J:$J,$A84,Data!$C:$C,CG$1,Data!$D:$D,CG$2)</f>
        <v>0</v>
      </c>
      <c r="CH84" s="5">
        <f>SUMIFS(Data!$A:$A, Data!$I:$I,$A84,Data!$C:$C,CH$1,Data!$D:$D,CH$2) + SUMIFS(Data!$A:$A, Data!$J:$J,$A84,Data!$C:$C,CH$1,Data!$D:$D,CH$2)</f>
        <v>0</v>
      </c>
      <c r="CI84" s="5">
        <f>SUMIFS(Data!$A:$A, Data!$I:$I,$A84,Data!$C:$C,CI$1,Data!$D:$D,CI$2) + SUMIFS(Data!$A:$A, Data!$J:$J,$A84,Data!$C:$C,CI$1,Data!$D:$D,CI$2)</f>
        <v>0</v>
      </c>
      <c r="CJ84" s="5">
        <f>SUMIFS(Data!$A:$A, Data!$I:$I,$A84,Data!$C:$C,CJ$1,Data!$D:$D,CJ$2) + SUMIFS(Data!$A:$A, Data!$J:$J,$A84,Data!$C:$C,CJ$1,Data!$D:$D,CJ$2)</f>
        <v>0</v>
      </c>
      <c r="CK84" s="5">
        <f>SUMIFS(Data!$A:$A, Data!$I:$I,$A84,Data!$C:$C,CK$1,Data!$D:$D,CK$2) + SUMIFS(Data!$A:$A, Data!$J:$J,$A84,Data!$C:$C,CK$1,Data!$D:$D,CK$2)</f>
        <v>0</v>
      </c>
      <c r="CL84" s="5">
        <f>SUMIFS(Data!$A:$A, Data!$I:$I,$A84,Data!$C:$C,CL$1,Data!$D:$D,CL$2) + SUMIFS(Data!$A:$A, Data!$J:$J,$A84,Data!$C:$C,CL$1,Data!$D:$D,CL$2)</f>
        <v>0</v>
      </c>
      <c r="CM84" s="5">
        <f>SUMIFS(Data!$A:$A, Data!$I:$I,$A84,Data!$C:$C,CM$1,Data!$D:$D,CM$2) + SUMIFS(Data!$A:$A, Data!$J:$J,$A84,Data!$C:$C,CM$1,Data!$D:$D,CM$2)</f>
        <v>0</v>
      </c>
      <c r="CN84" s="5">
        <f>SUMIFS(Data!$A:$A, Data!$I:$I,$A84,Data!$C:$C,CN$1,Data!$D:$D,CN$2) + SUMIFS(Data!$A:$A, Data!$J:$J,$A84,Data!$C:$C,CN$1,Data!$D:$D,CN$2)</f>
        <v>0</v>
      </c>
      <c r="CO84" s="5">
        <f>SUMIFS(Data!$A:$A, Data!$I:$I,$A84,Data!$C:$C,CO$1,Data!$D:$D,CO$2) + SUMIFS(Data!$A:$A, Data!$J:$J,$A84,Data!$C:$C,CO$1,Data!$D:$D,CO$2)</f>
        <v>0</v>
      </c>
      <c r="CP84" s="5">
        <f>SUMIFS(Data!$A:$A, Data!$I:$I,$A84,Data!$C:$C,CP$1,Data!$D:$D,CP$2) + SUMIFS(Data!$A:$A, Data!$J:$J,$A84,Data!$C:$C,CP$1,Data!$D:$D,CP$2)</f>
        <v>0</v>
      </c>
      <c r="CQ84" s="5">
        <f>SUMIFS(Data!$A:$A, Data!$I:$I,$A84,Data!$C:$C,CQ$1,Data!$D:$D,CQ$2) + SUMIFS(Data!$A:$A, Data!$J:$J,$A84,Data!$C:$C,CQ$1,Data!$D:$D,CQ$2)</f>
        <v>0</v>
      </c>
      <c r="CR84" s="5">
        <f>SUMIFS(Data!$A:$A, Data!$I:$I,$A84,Data!$C:$C,CR$1,Data!$D:$D,CR$2) + SUMIFS(Data!$A:$A, Data!$J:$J,$A84,Data!$C:$C,CR$1,Data!$D:$D,CR$2)</f>
        <v>0</v>
      </c>
      <c r="CS84" s="5">
        <f>SUMIFS(Data!$A:$A, Data!$I:$I,$A84,Data!$C:$C,CS$1,Data!$D:$D,CS$2) + SUMIFS(Data!$A:$A, Data!$J:$J,$A84,Data!$C:$C,CS$1,Data!$D:$D,CS$2)</f>
        <v>0</v>
      </c>
      <c r="CT84" s="5">
        <f>SUMIFS(Data!$A:$A, Data!$I:$I,$A84,Data!$C:$C,CT$1,Data!$D:$D,CT$2) + SUMIFS(Data!$A:$A, Data!$J:$J,$A84,Data!$C:$C,CT$1,Data!$D:$D,CT$2)</f>
        <v>0</v>
      </c>
      <c r="CU84" s="5">
        <f>SUMIFS(Data!$A:$A, Data!$I:$I,$A84,Data!$C:$C,CU$1,Data!$D:$D,CU$2) + SUMIFS(Data!$A:$A, Data!$J:$J,$A84,Data!$C:$C,CU$1,Data!$D:$D,CU$2)</f>
        <v>0</v>
      </c>
      <c r="CV84" s="5">
        <f>SUMIFS(Data!$A:$A, Data!$I:$I,$A84,Data!$C:$C,CV$1,Data!$D:$D,CV$2) + SUMIFS(Data!$A:$A, Data!$J:$J,$A84,Data!$C:$C,CV$1,Data!$D:$D,CV$2)</f>
        <v>0</v>
      </c>
      <c r="CW84" s="5">
        <f t="shared" ref="CW84:CX84" si="83">SUMIF($B$2:$CV$2,CW$2, $B84:$CV84)</f>
        <v>4</v>
      </c>
      <c r="CX84" s="5">
        <f t="shared" si="83"/>
        <v>0</v>
      </c>
      <c r="CY84" s="5">
        <f t="shared" si="3"/>
        <v>4</v>
      </c>
    </row>
    <row r="85">
      <c r="A85" s="5" t="str">
        <f>Countries!A83</f>
        <v>SWE</v>
      </c>
      <c r="B85" s="5">
        <f>SUMIFS(Data!$A:$A, Data!$I:$I,$A85,Data!$C:$C,B$1,Data!$D:$D,B$2) + SUMIFS(Data!$A:$A, Data!$J:$J,$A85,Data!$C:$C,B$1,Data!$D:$D,B$2)</f>
        <v>0</v>
      </c>
      <c r="C85" s="5">
        <f>SUMIFS(Data!$A:$A, Data!$I:$I,$A85,Data!$C:$C,C$1,Data!$D:$D,C$2) + SUMIFS(Data!$A:$A, Data!$J:$J,$A85,Data!$C:$C,C$1,Data!$D:$D,C$2)</f>
        <v>0</v>
      </c>
      <c r="D85" s="5">
        <f>SUMIFS(Data!$A:$A, Data!$I:$I,$A85,Data!$C:$C,D$1,Data!$D:$D,D$2) + SUMIFS(Data!$A:$A, Data!$J:$J,$A85,Data!$C:$C,D$1,Data!$D:$D,D$2)</f>
        <v>0</v>
      </c>
      <c r="E85" s="5">
        <f>SUMIFS(Data!$A:$A, Data!$I:$I,$A85,Data!$C:$C,E$1,Data!$D:$D,E$2) + SUMIFS(Data!$A:$A, Data!$J:$J,$A85,Data!$C:$C,E$1,Data!$D:$D,E$2)</f>
        <v>0</v>
      </c>
      <c r="F85" s="5">
        <f>SUMIFS(Data!$A:$A, Data!$I:$I,$A85,Data!$C:$C,F$1,Data!$D:$D,F$2) + SUMIFS(Data!$A:$A, Data!$J:$J,$A85,Data!$C:$C,F$1,Data!$D:$D,F$2)</f>
        <v>0</v>
      </c>
      <c r="G85" s="5">
        <f>SUMIFS(Data!$A:$A, Data!$I:$I,$A85,Data!$C:$C,G$1,Data!$D:$D,G$2) + SUMIFS(Data!$A:$A, Data!$J:$J,$A85,Data!$C:$C,G$1,Data!$D:$D,G$2)</f>
        <v>0</v>
      </c>
      <c r="H85" s="5">
        <f>SUMIFS(Data!$A:$A, Data!$I:$I,$A85,Data!$C:$C,H$1,Data!$D:$D,H$2) + SUMIFS(Data!$A:$A, Data!$J:$J,$A85,Data!$C:$C,H$1,Data!$D:$D,H$2)</f>
        <v>0</v>
      </c>
      <c r="I85" s="5">
        <f>SUMIFS(Data!$A:$A, Data!$I:$I,$A85,Data!$C:$C,I$1,Data!$D:$D,I$2) + SUMIFS(Data!$A:$A, Data!$J:$J,$A85,Data!$C:$C,I$1,Data!$D:$D,I$2)</f>
        <v>0</v>
      </c>
      <c r="J85" s="5">
        <f>SUMIFS(Data!$A:$A, Data!$I:$I,$A85,Data!$C:$C,J$1,Data!$D:$D,J$2) + SUMIFS(Data!$A:$A, Data!$J:$J,$A85,Data!$C:$C,J$1,Data!$D:$D,J$2)</f>
        <v>0</v>
      </c>
      <c r="K85" s="5">
        <f>SUMIFS(Data!$A:$A, Data!$I:$I,$A85,Data!$C:$C,K$1,Data!$D:$D,K$2) + SUMIFS(Data!$A:$A, Data!$J:$J,$A85,Data!$C:$C,K$1,Data!$D:$D,K$2)</f>
        <v>0</v>
      </c>
      <c r="L85" s="5">
        <f>SUMIFS(Data!$A:$A, Data!$I:$I,$A85,Data!$C:$C,L$1,Data!$D:$D,L$2) + SUMIFS(Data!$A:$A, Data!$J:$J,$A85,Data!$C:$C,L$1,Data!$D:$D,L$2)</f>
        <v>0</v>
      </c>
      <c r="M85" s="5">
        <f>SUMIFS(Data!$A:$A, Data!$I:$I,$A85,Data!$C:$C,M$1,Data!$D:$D,M$2) + SUMIFS(Data!$A:$A, Data!$J:$J,$A85,Data!$C:$C,M$1,Data!$D:$D,M$2)</f>
        <v>0</v>
      </c>
      <c r="N85" s="5">
        <f>SUMIFS(Data!$A:$A, Data!$I:$I,$A85,Data!$C:$C,N$1,Data!$D:$D,N$2) + SUMIFS(Data!$A:$A, Data!$J:$J,$A85,Data!$C:$C,N$1,Data!$D:$D,N$2)</f>
        <v>0</v>
      </c>
      <c r="O85" s="5">
        <f>SUMIFS(Data!$A:$A, Data!$I:$I,$A85,Data!$C:$C,O$1,Data!$D:$D,O$2) + SUMIFS(Data!$A:$A, Data!$J:$J,$A85,Data!$C:$C,O$1,Data!$D:$D,O$2)</f>
        <v>0</v>
      </c>
      <c r="P85" s="5">
        <f>SUMIFS(Data!$A:$A, Data!$I:$I,$A85,Data!$C:$C,P$1,Data!$D:$D,P$2) + SUMIFS(Data!$A:$A, Data!$J:$J,$A85,Data!$C:$C,P$1,Data!$D:$D,P$2)</f>
        <v>0</v>
      </c>
      <c r="Q85" s="5">
        <f>SUMIFS(Data!$A:$A, Data!$I:$I,$A85,Data!$C:$C,Q$1,Data!$D:$D,Q$2) + SUMIFS(Data!$A:$A, Data!$J:$J,$A85,Data!$C:$C,Q$1,Data!$D:$D,Q$2)</f>
        <v>0</v>
      </c>
      <c r="R85" s="5">
        <f>SUMIFS(Data!$A:$A, Data!$I:$I,$A85,Data!$C:$C,R$1,Data!$D:$D,R$2) + SUMIFS(Data!$A:$A, Data!$J:$J,$A85,Data!$C:$C,R$1,Data!$D:$D,R$2)</f>
        <v>0</v>
      </c>
      <c r="S85" s="5">
        <f>SUMIFS(Data!$A:$A, Data!$I:$I,$A85,Data!$C:$C,S$1,Data!$D:$D,S$2) + SUMIFS(Data!$A:$A, Data!$J:$J,$A85,Data!$C:$C,S$1,Data!$D:$D,S$2)</f>
        <v>0</v>
      </c>
      <c r="T85" s="5">
        <f>SUMIFS(Data!$A:$A, Data!$I:$I,$A85,Data!$C:$C,T$1,Data!$D:$D,T$2) + SUMIFS(Data!$A:$A, Data!$J:$J,$A85,Data!$C:$C,T$1,Data!$D:$D,T$2)</f>
        <v>0</v>
      </c>
      <c r="U85" s="5">
        <f>SUMIFS(Data!$A:$A, Data!$I:$I,$A85,Data!$C:$C,U$1,Data!$D:$D,U$2) + SUMIFS(Data!$A:$A, Data!$J:$J,$A85,Data!$C:$C,U$1,Data!$D:$D,U$2)</f>
        <v>0</v>
      </c>
      <c r="V85" s="5">
        <f>SUMIFS(Data!$A:$A, Data!$I:$I,$A85,Data!$C:$C,V$1,Data!$D:$D,V$2) + SUMIFS(Data!$A:$A, Data!$J:$J,$A85,Data!$C:$C,V$1,Data!$D:$D,V$2)</f>
        <v>0</v>
      </c>
      <c r="W85" s="5">
        <f>SUMIFS(Data!$A:$A, Data!$I:$I,$A85,Data!$C:$C,W$1,Data!$D:$D,W$2) + SUMIFS(Data!$A:$A, Data!$J:$J,$A85,Data!$C:$C,W$1,Data!$D:$D,W$2)</f>
        <v>0</v>
      </c>
      <c r="X85" s="5">
        <f>SUMIFS(Data!$A:$A, Data!$I:$I,$A85,Data!$C:$C,X$1,Data!$D:$D,X$2) + SUMIFS(Data!$A:$A, Data!$J:$J,$A85,Data!$C:$C,X$1,Data!$D:$D,X$2)</f>
        <v>0</v>
      </c>
      <c r="Y85" s="5">
        <f>SUMIFS(Data!$A:$A, Data!$I:$I,$A85,Data!$C:$C,Y$1,Data!$D:$D,Y$2) + SUMIFS(Data!$A:$A, Data!$J:$J,$A85,Data!$C:$C,Y$1,Data!$D:$D,Y$2)</f>
        <v>0</v>
      </c>
      <c r="Z85" s="5">
        <f>SUMIFS(Data!$A:$A, Data!$I:$I,$A85,Data!$C:$C,Z$1,Data!$D:$D,Z$2) + SUMIFS(Data!$A:$A, Data!$J:$J,$A85,Data!$C:$C,Z$1,Data!$D:$D,Z$2)</f>
        <v>0</v>
      </c>
      <c r="AA85" s="5">
        <f>SUMIFS(Data!$A:$A, Data!$I:$I,$A85,Data!$C:$C,AA$1,Data!$D:$D,AA$2) + SUMIFS(Data!$A:$A, Data!$J:$J,$A85,Data!$C:$C,AA$1,Data!$D:$D,AA$2)</f>
        <v>0</v>
      </c>
      <c r="AB85" s="5">
        <f>SUMIFS(Data!$A:$A, Data!$I:$I,$A85,Data!$C:$C,AB$1,Data!$D:$D,AB$2) + SUMIFS(Data!$A:$A, Data!$J:$J,$A85,Data!$C:$C,AB$1,Data!$D:$D,AB$2)</f>
        <v>0</v>
      </c>
      <c r="AC85" s="5">
        <f>SUMIFS(Data!$A:$A, Data!$I:$I,$A85,Data!$C:$C,AC$1,Data!$D:$D,AC$2) + SUMIFS(Data!$A:$A, Data!$J:$J,$A85,Data!$C:$C,AC$1,Data!$D:$D,AC$2)</f>
        <v>0</v>
      </c>
      <c r="AD85" s="5">
        <f>SUMIFS(Data!$A:$A, Data!$I:$I,$A85,Data!$C:$C,AD$1,Data!$D:$D,AD$2) + SUMIFS(Data!$A:$A, Data!$J:$J,$A85,Data!$C:$C,AD$1,Data!$D:$D,AD$2)</f>
        <v>0</v>
      </c>
      <c r="AE85" s="5">
        <f>SUMIFS(Data!$A:$A, Data!$I:$I,$A85,Data!$C:$C,AE$1,Data!$D:$D,AE$2) + SUMIFS(Data!$A:$A, Data!$J:$J,$A85,Data!$C:$C,AE$1,Data!$D:$D,AE$2)</f>
        <v>0</v>
      </c>
      <c r="AF85" s="5">
        <f>SUMIFS(Data!$A:$A, Data!$I:$I,$A85,Data!$C:$C,AF$1,Data!$D:$D,AF$2) + SUMIFS(Data!$A:$A, Data!$J:$J,$A85,Data!$C:$C,AF$1,Data!$D:$D,AF$2)</f>
        <v>0</v>
      </c>
      <c r="AG85" s="5">
        <f>SUMIFS(Data!$A:$A, Data!$I:$I,$A85,Data!$C:$C,AG$1,Data!$D:$D,AG$2) + SUMIFS(Data!$A:$A, Data!$J:$J,$A85,Data!$C:$C,AG$1,Data!$D:$D,AG$2)</f>
        <v>0</v>
      </c>
      <c r="AH85" s="5">
        <f>SUMIFS(Data!$A:$A, Data!$I:$I,$A85,Data!$C:$C,AH$1,Data!$D:$D,AH$2) + SUMIFS(Data!$A:$A, Data!$J:$J,$A85,Data!$C:$C,AH$1,Data!$D:$D,AH$2)</f>
        <v>0</v>
      </c>
      <c r="AI85" s="5">
        <f>SUMIFS(Data!$A:$A, Data!$I:$I,$A85,Data!$C:$C,AI$1,Data!$D:$D,AI$2) + SUMIFS(Data!$A:$A, Data!$J:$J,$A85,Data!$C:$C,AI$1,Data!$D:$D,AI$2)</f>
        <v>0</v>
      </c>
      <c r="AJ85" s="5">
        <f>SUMIFS(Data!$A:$A, Data!$I:$I,$A85,Data!$C:$C,AJ$1,Data!$D:$D,AJ$2) + SUMIFS(Data!$A:$A, Data!$J:$J,$A85,Data!$C:$C,AJ$1,Data!$D:$D,AJ$2)</f>
        <v>0</v>
      </c>
      <c r="AK85" s="5">
        <f>SUMIFS(Data!$A:$A, Data!$I:$I,$A85,Data!$C:$C,AK$1,Data!$D:$D,AK$2) + SUMIFS(Data!$A:$A, Data!$J:$J,$A85,Data!$C:$C,AK$1,Data!$D:$D,AK$2)</f>
        <v>0</v>
      </c>
      <c r="AL85" s="5">
        <f>SUMIFS(Data!$A:$A, Data!$I:$I,$A85,Data!$C:$C,AL$1,Data!$D:$D,AL$2) + SUMIFS(Data!$A:$A, Data!$J:$J,$A85,Data!$C:$C,AL$1,Data!$D:$D,AL$2)</f>
        <v>0</v>
      </c>
      <c r="AM85" s="5">
        <f>SUMIFS(Data!$A:$A, Data!$I:$I,$A85,Data!$C:$C,AM$1,Data!$D:$D,AM$2) + SUMIFS(Data!$A:$A, Data!$J:$J,$A85,Data!$C:$C,AM$1,Data!$D:$D,AM$2)</f>
        <v>0</v>
      </c>
      <c r="AN85" s="5">
        <f>SUMIFS(Data!$A:$A, Data!$I:$I,$A85,Data!$C:$C,AN$1,Data!$D:$D,AN$2) + SUMIFS(Data!$A:$A, Data!$J:$J,$A85,Data!$C:$C,AN$1,Data!$D:$D,AN$2)</f>
        <v>0</v>
      </c>
      <c r="AO85" s="5">
        <f>SUMIFS(Data!$A:$A, Data!$I:$I,$A85,Data!$C:$C,AO$1,Data!$D:$D,AO$2) + SUMIFS(Data!$A:$A, Data!$J:$J,$A85,Data!$C:$C,AO$1,Data!$D:$D,AO$2)</f>
        <v>0</v>
      </c>
      <c r="AP85" s="5">
        <f>SUMIFS(Data!$A:$A, Data!$I:$I,$A85,Data!$C:$C,AP$1,Data!$D:$D,AP$2) + SUMIFS(Data!$A:$A, Data!$J:$J,$A85,Data!$C:$C,AP$1,Data!$D:$D,AP$2)</f>
        <v>0</v>
      </c>
      <c r="AQ85" s="5">
        <f>SUMIFS(Data!$A:$A, Data!$I:$I,$A85,Data!$C:$C,AQ$1,Data!$D:$D,AQ$2) + SUMIFS(Data!$A:$A, Data!$J:$J,$A85,Data!$C:$C,AQ$1,Data!$D:$D,AQ$2)</f>
        <v>0</v>
      </c>
      <c r="AR85" s="5">
        <f>SUMIFS(Data!$A:$A, Data!$I:$I,$A85,Data!$C:$C,AR$1,Data!$D:$D,AR$2) + SUMIFS(Data!$A:$A, Data!$J:$J,$A85,Data!$C:$C,AR$1,Data!$D:$D,AR$2)</f>
        <v>0</v>
      </c>
      <c r="AS85" s="5">
        <f>SUMIFS(Data!$A:$A, Data!$I:$I,$A85,Data!$C:$C,AS$1,Data!$D:$D,AS$2) + SUMIFS(Data!$A:$A, Data!$J:$J,$A85,Data!$C:$C,AS$1,Data!$D:$D,AS$2)</f>
        <v>0</v>
      </c>
      <c r="AT85" s="5">
        <f>SUMIFS(Data!$A:$A, Data!$I:$I,$A85,Data!$C:$C,AT$1,Data!$D:$D,AT$2) + SUMIFS(Data!$A:$A, Data!$J:$J,$A85,Data!$C:$C,AT$1,Data!$D:$D,AT$2)</f>
        <v>0</v>
      </c>
      <c r="AU85" s="5">
        <f>SUMIFS(Data!$A:$A, Data!$I:$I,$A85,Data!$C:$C,AU$1,Data!$D:$D,AU$2) + SUMIFS(Data!$A:$A, Data!$J:$J,$A85,Data!$C:$C,AU$1,Data!$D:$D,AU$2)</f>
        <v>0</v>
      </c>
      <c r="AV85" s="5">
        <f>SUMIFS(Data!$A:$A, Data!$I:$I,$A85,Data!$C:$C,AV$1,Data!$D:$D,AV$2) + SUMIFS(Data!$A:$A, Data!$J:$J,$A85,Data!$C:$C,AV$1,Data!$D:$D,AV$2)</f>
        <v>0</v>
      </c>
      <c r="AW85" s="5">
        <f>SUMIFS(Data!$A:$A, Data!$I:$I,$A85,Data!$C:$C,AW$1,Data!$D:$D,AW$2) + SUMIFS(Data!$A:$A, Data!$J:$J,$A85,Data!$C:$C,AW$1,Data!$D:$D,AW$2)</f>
        <v>0</v>
      </c>
      <c r="AX85" s="5">
        <f>SUMIFS(Data!$A:$A, Data!$I:$I,$A85,Data!$C:$C,AX$1,Data!$D:$D,AX$2) + SUMIFS(Data!$A:$A, Data!$J:$J,$A85,Data!$C:$C,AX$1,Data!$D:$D,AX$2)</f>
        <v>0</v>
      </c>
      <c r="AY85" s="5">
        <f>SUMIFS(Data!$A:$A, Data!$I:$I,$A85,Data!$C:$C,AY$1,Data!$D:$D,AY$2) + SUMIFS(Data!$A:$A, Data!$J:$J,$A85,Data!$C:$C,AY$1,Data!$D:$D,AY$2)</f>
        <v>0</v>
      </c>
      <c r="AZ85" s="5">
        <f>SUMIFS(Data!$A:$A, Data!$I:$I,$A85,Data!$C:$C,AZ$1,Data!$D:$D,AZ$2) + SUMIFS(Data!$A:$A, Data!$J:$J,$A85,Data!$C:$C,AZ$1,Data!$D:$D,AZ$2)</f>
        <v>0</v>
      </c>
      <c r="BA85" s="5">
        <f>SUMIFS(Data!$A:$A, Data!$I:$I,$A85,Data!$C:$C,BA$1,Data!$D:$D,BA$2) + SUMIFS(Data!$A:$A, Data!$J:$J,$A85,Data!$C:$C,BA$1,Data!$D:$D,BA$2)</f>
        <v>0</v>
      </c>
      <c r="BB85" s="5">
        <f>SUMIFS(Data!$A:$A, Data!$I:$I,$A85,Data!$C:$C,BB$1,Data!$D:$D,BB$2) + SUMIFS(Data!$A:$A, Data!$J:$J,$A85,Data!$C:$C,BB$1,Data!$D:$D,BB$2)</f>
        <v>0</v>
      </c>
      <c r="BC85" s="5">
        <f>SUMIFS(Data!$A:$A, Data!$I:$I,$A85,Data!$C:$C,BC$1,Data!$D:$D,BC$2) + SUMIFS(Data!$A:$A, Data!$J:$J,$A85,Data!$C:$C,BC$1,Data!$D:$D,BC$2)</f>
        <v>0</v>
      </c>
      <c r="BD85" s="5">
        <f>SUMIFS(Data!$A:$A, Data!$I:$I,$A85,Data!$C:$C,BD$1,Data!$D:$D,BD$2) + SUMIFS(Data!$A:$A, Data!$J:$J,$A85,Data!$C:$C,BD$1,Data!$D:$D,BD$2)</f>
        <v>0</v>
      </c>
      <c r="BE85" s="5">
        <f>SUMIFS(Data!$A:$A, Data!$I:$I,$A85,Data!$C:$C,BE$1,Data!$D:$D,BE$2) + SUMIFS(Data!$A:$A, Data!$J:$J,$A85,Data!$C:$C,BE$1,Data!$D:$D,BE$2)</f>
        <v>0</v>
      </c>
      <c r="BF85" s="5">
        <f>SUMIFS(Data!$A:$A, Data!$I:$I,$A85,Data!$C:$C,BF$1,Data!$D:$D,BF$2) + SUMIFS(Data!$A:$A, Data!$J:$J,$A85,Data!$C:$C,BF$1,Data!$D:$D,BF$2)</f>
        <v>0</v>
      </c>
      <c r="BG85" s="5">
        <f>SUMIFS(Data!$A:$A, Data!$I:$I,$A85,Data!$C:$C,BG$1,Data!$D:$D,BG$2) + SUMIFS(Data!$A:$A, Data!$J:$J,$A85,Data!$C:$C,BG$1,Data!$D:$D,BG$2)</f>
        <v>0</v>
      </c>
      <c r="BH85" s="5">
        <f>SUMIFS(Data!$A:$A, Data!$I:$I,$A85,Data!$C:$C,BH$1,Data!$D:$D,BH$2) + SUMIFS(Data!$A:$A, Data!$J:$J,$A85,Data!$C:$C,BH$1,Data!$D:$D,BH$2)</f>
        <v>0</v>
      </c>
      <c r="BI85" s="5">
        <f>SUMIFS(Data!$A:$A, Data!$I:$I,$A85,Data!$C:$C,BI$1,Data!$D:$D,BI$2) + SUMIFS(Data!$A:$A, Data!$J:$J,$A85,Data!$C:$C,BI$1,Data!$D:$D,BI$2)</f>
        <v>0</v>
      </c>
      <c r="BJ85" s="5">
        <f>SUMIFS(Data!$A:$A, Data!$I:$I,$A85,Data!$C:$C,BJ$1,Data!$D:$D,BJ$2) + SUMIFS(Data!$A:$A, Data!$J:$J,$A85,Data!$C:$C,BJ$1,Data!$D:$D,BJ$2)</f>
        <v>0</v>
      </c>
      <c r="BK85" s="5">
        <f>SUMIFS(Data!$A:$A, Data!$I:$I,$A85,Data!$C:$C,BK$1,Data!$D:$D,BK$2) + SUMIFS(Data!$A:$A, Data!$J:$J,$A85,Data!$C:$C,BK$1,Data!$D:$D,BK$2)</f>
        <v>0</v>
      </c>
      <c r="BL85" s="5">
        <f>SUMIFS(Data!$A:$A, Data!$I:$I,$A85,Data!$C:$C,BL$1,Data!$D:$D,BL$2) + SUMIFS(Data!$A:$A, Data!$J:$J,$A85,Data!$C:$C,BL$1,Data!$D:$D,BL$2)</f>
        <v>0</v>
      </c>
      <c r="BM85" s="5">
        <f>SUMIFS(Data!$A:$A, Data!$I:$I,$A85,Data!$C:$C,BM$1,Data!$D:$D,BM$2) + SUMIFS(Data!$A:$A, Data!$J:$J,$A85,Data!$C:$C,BM$1,Data!$D:$D,BM$2)</f>
        <v>0</v>
      </c>
      <c r="BN85" s="5">
        <f>SUMIFS(Data!$A:$A, Data!$I:$I,$A85,Data!$C:$C,BN$1,Data!$D:$D,BN$2) + SUMIFS(Data!$A:$A, Data!$J:$J,$A85,Data!$C:$C,BN$1,Data!$D:$D,BN$2)</f>
        <v>0</v>
      </c>
      <c r="BO85" s="5">
        <f>SUMIFS(Data!$A:$A, Data!$I:$I,$A85,Data!$C:$C,BO$1,Data!$D:$D,BO$2) + SUMIFS(Data!$A:$A, Data!$J:$J,$A85,Data!$C:$C,BO$1,Data!$D:$D,BO$2)</f>
        <v>0</v>
      </c>
      <c r="BP85" s="5">
        <f>SUMIFS(Data!$A:$A, Data!$I:$I,$A85,Data!$C:$C,BP$1,Data!$D:$D,BP$2) + SUMIFS(Data!$A:$A, Data!$J:$J,$A85,Data!$C:$C,BP$1,Data!$D:$D,BP$2)</f>
        <v>0</v>
      </c>
      <c r="BQ85" s="5">
        <f>SUMIFS(Data!$A:$A, Data!$I:$I,$A85,Data!$C:$C,BQ$1,Data!$D:$D,BQ$2) + SUMIFS(Data!$A:$A, Data!$J:$J,$A85,Data!$C:$C,BQ$1,Data!$D:$D,BQ$2)</f>
        <v>0</v>
      </c>
      <c r="BR85" s="5">
        <f>SUMIFS(Data!$A:$A, Data!$I:$I,$A85,Data!$C:$C,BR$1,Data!$D:$D,BR$2) + SUMIFS(Data!$A:$A, Data!$J:$J,$A85,Data!$C:$C,BR$1,Data!$D:$D,BR$2)</f>
        <v>0</v>
      </c>
      <c r="BS85" s="5">
        <f>SUMIFS(Data!$A:$A, Data!$I:$I,$A85,Data!$C:$C,BS$1,Data!$D:$D,BS$2) + SUMIFS(Data!$A:$A, Data!$J:$J,$A85,Data!$C:$C,BS$1,Data!$D:$D,BS$2)</f>
        <v>0</v>
      </c>
      <c r="BT85" s="5">
        <f>SUMIFS(Data!$A:$A, Data!$I:$I,$A85,Data!$C:$C,BT$1,Data!$D:$D,BT$2) + SUMIFS(Data!$A:$A, Data!$J:$J,$A85,Data!$C:$C,BT$1,Data!$D:$D,BT$2)</f>
        <v>0</v>
      </c>
      <c r="BU85" s="5">
        <f>SUMIFS(Data!$A:$A, Data!$I:$I,$A85,Data!$C:$C,BU$1,Data!$D:$D,BU$2) + SUMIFS(Data!$A:$A, Data!$J:$J,$A85,Data!$C:$C,BU$1,Data!$D:$D,BU$2)</f>
        <v>0</v>
      </c>
      <c r="BV85" s="5">
        <f>SUMIFS(Data!$A:$A, Data!$I:$I,$A85,Data!$C:$C,BV$1,Data!$D:$D,BV$2) + SUMIFS(Data!$A:$A, Data!$J:$J,$A85,Data!$C:$C,BV$1,Data!$D:$D,BV$2)</f>
        <v>0</v>
      </c>
      <c r="BW85" s="5">
        <f>SUMIFS(Data!$A:$A, Data!$I:$I,$A85,Data!$C:$C,BW$1,Data!$D:$D,BW$2) + SUMIFS(Data!$A:$A, Data!$J:$J,$A85,Data!$C:$C,BW$1,Data!$D:$D,BW$2)</f>
        <v>0</v>
      </c>
      <c r="BX85" s="5">
        <f>SUMIFS(Data!$A:$A, Data!$I:$I,$A85,Data!$C:$C,BX$1,Data!$D:$D,BX$2) + SUMIFS(Data!$A:$A, Data!$J:$J,$A85,Data!$C:$C,BX$1,Data!$D:$D,BX$2)</f>
        <v>0</v>
      </c>
      <c r="BY85" s="5">
        <f>SUMIFS(Data!$A:$A, Data!$I:$I,$A85,Data!$C:$C,BY$1,Data!$D:$D,BY$2) + SUMIFS(Data!$A:$A, Data!$J:$J,$A85,Data!$C:$C,BY$1,Data!$D:$D,BY$2)</f>
        <v>0</v>
      </c>
      <c r="BZ85" s="5">
        <f>SUMIFS(Data!$A:$A, Data!$I:$I,$A85,Data!$C:$C,BZ$1,Data!$D:$D,BZ$2) + SUMIFS(Data!$A:$A, Data!$J:$J,$A85,Data!$C:$C,BZ$1,Data!$D:$D,BZ$2)</f>
        <v>0</v>
      </c>
      <c r="CA85" s="5">
        <f>SUMIFS(Data!$A:$A, Data!$I:$I,$A85,Data!$C:$C,CA$1,Data!$D:$D,CA$2) + SUMIFS(Data!$A:$A, Data!$J:$J,$A85,Data!$C:$C,CA$1,Data!$D:$D,CA$2)</f>
        <v>0</v>
      </c>
      <c r="CB85" s="5">
        <f>SUMIFS(Data!$A:$A, Data!$I:$I,$A85,Data!$C:$C,CB$1,Data!$D:$D,CB$2) + SUMIFS(Data!$A:$A, Data!$J:$J,$A85,Data!$C:$C,CB$1,Data!$D:$D,CB$2)</f>
        <v>0</v>
      </c>
      <c r="CC85" s="5">
        <f>SUMIFS(Data!$A:$A, Data!$I:$I,$A85,Data!$C:$C,CC$1,Data!$D:$D,CC$2) + SUMIFS(Data!$A:$A, Data!$J:$J,$A85,Data!$C:$C,CC$1,Data!$D:$D,CC$2)</f>
        <v>0</v>
      </c>
      <c r="CD85" s="5">
        <f>SUMIFS(Data!$A:$A, Data!$I:$I,$A85,Data!$C:$C,CD$1,Data!$D:$D,CD$2) + SUMIFS(Data!$A:$A, Data!$J:$J,$A85,Data!$C:$C,CD$1,Data!$D:$D,CD$2)</f>
        <v>0</v>
      </c>
      <c r="CE85" s="5">
        <f>SUMIFS(Data!$A:$A, Data!$I:$I,$A85,Data!$C:$C,CE$1,Data!$D:$D,CE$2) + SUMIFS(Data!$A:$A, Data!$J:$J,$A85,Data!$C:$C,CE$1,Data!$D:$D,CE$2)</f>
        <v>0</v>
      </c>
      <c r="CF85" s="5">
        <f>SUMIFS(Data!$A:$A, Data!$I:$I,$A85,Data!$C:$C,CF$1,Data!$D:$D,CF$2) + SUMIFS(Data!$A:$A, Data!$J:$J,$A85,Data!$C:$C,CF$1,Data!$D:$D,CF$2)</f>
        <v>0</v>
      </c>
      <c r="CG85" s="5">
        <f>SUMIFS(Data!$A:$A, Data!$I:$I,$A85,Data!$C:$C,CG$1,Data!$D:$D,CG$2) + SUMIFS(Data!$A:$A, Data!$J:$J,$A85,Data!$C:$C,CG$1,Data!$D:$D,CG$2)</f>
        <v>0</v>
      </c>
      <c r="CH85" s="5">
        <f>SUMIFS(Data!$A:$A, Data!$I:$I,$A85,Data!$C:$C,CH$1,Data!$D:$D,CH$2) + SUMIFS(Data!$A:$A, Data!$J:$J,$A85,Data!$C:$C,CH$1,Data!$D:$D,CH$2)</f>
        <v>0</v>
      </c>
      <c r="CI85" s="5">
        <f>SUMIFS(Data!$A:$A, Data!$I:$I,$A85,Data!$C:$C,CI$1,Data!$D:$D,CI$2) + SUMIFS(Data!$A:$A, Data!$J:$J,$A85,Data!$C:$C,CI$1,Data!$D:$D,CI$2)</f>
        <v>0</v>
      </c>
      <c r="CJ85" s="5">
        <f>SUMIFS(Data!$A:$A, Data!$I:$I,$A85,Data!$C:$C,CJ$1,Data!$D:$D,CJ$2) + SUMIFS(Data!$A:$A, Data!$J:$J,$A85,Data!$C:$C,CJ$1,Data!$D:$D,CJ$2)</f>
        <v>0</v>
      </c>
      <c r="CK85" s="5">
        <f>SUMIFS(Data!$A:$A, Data!$I:$I,$A85,Data!$C:$C,CK$1,Data!$D:$D,CK$2) + SUMIFS(Data!$A:$A, Data!$J:$J,$A85,Data!$C:$C,CK$1,Data!$D:$D,CK$2)</f>
        <v>0</v>
      </c>
      <c r="CL85" s="5">
        <f>SUMIFS(Data!$A:$A, Data!$I:$I,$A85,Data!$C:$C,CL$1,Data!$D:$D,CL$2) + SUMIFS(Data!$A:$A, Data!$J:$J,$A85,Data!$C:$C,CL$1,Data!$D:$D,CL$2)</f>
        <v>0</v>
      </c>
      <c r="CM85" s="5">
        <f>SUMIFS(Data!$A:$A, Data!$I:$I,$A85,Data!$C:$C,CM$1,Data!$D:$D,CM$2) + SUMIFS(Data!$A:$A, Data!$J:$J,$A85,Data!$C:$C,CM$1,Data!$D:$D,CM$2)</f>
        <v>0</v>
      </c>
      <c r="CN85" s="5">
        <f>SUMIFS(Data!$A:$A, Data!$I:$I,$A85,Data!$C:$C,CN$1,Data!$D:$D,CN$2) + SUMIFS(Data!$A:$A, Data!$J:$J,$A85,Data!$C:$C,CN$1,Data!$D:$D,CN$2)</f>
        <v>0</v>
      </c>
      <c r="CO85" s="5">
        <f>SUMIFS(Data!$A:$A, Data!$I:$I,$A85,Data!$C:$C,CO$1,Data!$D:$D,CO$2) + SUMIFS(Data!$A:$A, Data!$J:$J,$A85,Data!$C:$C,CO$1,Data!$D:$D,CO$2)</f>
        <v>0</v>
      </c>
      <c r="CP85" s="5">
        <f>SUMIFS(Data!$A:$A, Data!$I:$I,$A85,Data!$C:$C,CP$1,Data!$D:$D,CP$2) + SUMIFS(Data!$A:$A, Data!$J:$J,$A85,Data!$C:$C,CP$1,Data!$D:$D,CP$2)</f>
        <v>0</v>
      </c>
      <c r="CQ85" s="5">
        <f>SUMIFS(Data!$A:$A, Data!$I:$I,$A85,Data!$C:$C,CQ$1,Data!$D:$D,CQ$2) + SUMIFS(Data!$A:$A, Data!$J:$J,$A85,Data!$C:$C,CQ$1,Data!$D:$D,CQ$2)</f>
        <v>0</v>
      </c>
      <c r="CR85" s="5">
        <f>SUMIFS(Data!$A:$A, Data!$I:$I,$A85,Data!$C:$C,CR$1,Data!$D:$D,CR$2) + SUMIFS(Data!$A:$A, Data!$J:$J,$A85,Data!$C:$C,CR$1,Data!$D:$D,CR$2)</f>
        <v>0</v>
      </c>
      <c r="CS85" s="5">
        <f>SUMIFS(Data!$A:$A, Data!$I:$I,$A85,Data!$C:$C,CS$1,Data!$D:$D,CS$2) + SUMIFS(Data!$A:$A, Data!$J:$J,$A85,Data!$C:$C,CS$1,Data!$D:$D,CS$2)</f>
        <v>0</v>
      </c>
      <c r="CT85" s="5">
        <f>SUMIFS(Data!$A:$A, Data!$I:$I,$A85,Data!$C:$C,CT$1,Data!$D:$D,CT$2) + SUMIFS(Data!$A:$A, Data!$J:$J,$A85,Data!$C:$C,CT$1,Data!$D:$D,CT$2)</f>
        <v>0</v>
      </c>
      <c r="CU85" s="5">
        <f>SUMIFS(Data!$A:$A, Data!$I:$I,$A85,Data!$C:$C,CU$1,Data!$D:$D,CU$2) + SUMIFS(Data!$A:$A, Data!$J:$J,$A85,Data!$C:$C,CU$1,Data!$D:$D,CU$2)</f>
        <v>0</v>
      </c>
      <c r="CV85" s="5">
        <f>SUMIFS(Data!$A:$A, Data!$I:$I,$A85,Data!$C:$C,CV$1,Data!$D:$D,CV$2) + SUMIFS(Data!$A:$A, Data!$J:$J,$A85,Data!$C:$C,CV$1,Data!$D:$D,CV$2)</f>
        <v>0</v>
      </c>
      <c r="CW85" s="5">
        <f t="shared" ref="CW85:CX85" si="84">SUMIF($B$2:$CV$2,CW$2, $B85:$CV85)</f>
        <v>0</v>
      </c>
      <c r="CX85" s="5">
        <f t="shared" si="84"/>
        <v>0</v>
      </c>
      <c r="CY85" s="5">
        <f t="shared" si="3"/>
        <v>0</v>
      </c>
    </row>
    <row r="86">
      <c r="A86" s="5" t="str">
        <f>Countries!A84</f>
        <v>SYR</v>
      </c>
      <c r="B86" s="5">
        <f>SUMIFS(Data!$A:$A, Data!$I:$I,$A86,Data!$C:$C,B$1,Data!$D:$D,B$2) + SUMIFS(Data!$A:$A, Data!$J:$J,$A86,Data!$C:$C,B$1,Data!$D:$D,B$2)</f>
        <v>0</v>
      </c>
      <c r="C86" s="5">
        <f>SUMIFS(Data!$A:$A, Data!$I:$I,$A86,Data!$C:$C,C$1,Data!$D:$D,C$2) + SUMIFS(Data!$A:$A, Data!$J:$J,$A86,Data!$C:$C,C$1,Data!$D:$D,C$2)</f>
        <v>0</v>
      </c>
      <c r="D86" s="5">
        <f>SUMIFS(Data!$A:$A, Data!$I:$I,$A86,Data!$C:$C,D$1,Data!$D:$D,D$2) + SUMIFS(Data!$A:$A, Data!$J:$J,$A86,Data!$C:$C,D$1,Data!$D:$D,D$2)</f>
        <v>0</v>
      </c>
      <c r="E86" s="5">
        <f>SUMIFS(Data!$A:$A, Data!$I:$I,$A86,Data!$C:$C,E$1,Data!$D:$D,E$2) + SUMIFS(Data!$A:$A, Data!$J:$J,$A86,Data!$C:$C,E$1,Data!$D:$D,E$2)</f>
        <v>0</v>
      </c>
      <c r="F86" s="5">
        <f>SUMIFS(Data!$A:$A, Data!$I:$I,$A86,Data!$C:$C,F$1,Data!$D:$D,F$2) + SUMIFS(Data!$A:$A, Data!$J:$J,$A86,Data!$C:$C,F$1,Data!$D:$D,F$2)</f>
        <v>0</v>
      </c>
      <c r="G86" s="5">
        <f>SUMIFS(Data!$A:$A, Data!$I:$I,$A86,Data!$C:$C,G$1,Data!$D:$D,G$2) + SUMIFS(Data!$A:$A, Data!$J:$J,$A86,Data!$C:$C,G$1,Data!$D:$D,G$2)</f>
        <v>0</v>
      </c>
      <c r="H86" s="5">
        <f>SUMIFS(Data!$A:$A, Data!$I:$I,$A86,Data!$C:$C,H$1,Data!$D:$D,H$2) + SUMIFS(Data!$A:$A, Data!$J:$J,$A86,Data!$C:$C,H$1,Data!$D:$D,H$2)</f>
        <v>0</v>
      </c>
      <c r="I86" s="5">
        <f>SUMIFS(Data!$A:$A, Data!$I:$I,$A86,Data!$C:$C,I$1,Data!$D:$D,I$2) + SUMIFS(Data!$A:$A, Data!$J:$J,$A86,Data!$C:$C,I$1,Data!$D:$D,I$2)</f>
        <v>0</v>
      </c>
      <c r="J86" s="5">
        <f>SUMIFS(Data!$A:$A, Data!$I:$I,$A86,Data!$C:$C,J$1,Data!$D:$D,J$2) + SUMIFS(Data!$A:$A, Data!$J:$J,$A86,Data!$C:$C,J$1,Data!$D:$D,J$2)</f>
        <v>0</v>
      </c>
      <c r="K86" s="5">
        <f>SUMIFS(Data!$A:$A, Data!$I:$I,$A86,Data!$C:$C,K$1,Data!$D:$D,K$2) + SUMIFS(Data!$A:$A, Data!$J:$J,$A86,Data!$C:$C,K$1,Data!$D:$D,K$2)</f>
        <v>0</v>
      </c>
      <c r="L86" s="5">
        <f>SUMIFS(Data!$A:$A, Data!$I:$I,$A86,Data!$C:$C,L$1,Data!$D:$D,L$2) + SUMIFS(Data!$A:$A, Data!$J:$J,$A86,Data!$C:$C,L$1,Data!$D:$D,L$2)</f>
        <v>0</v>
      </c>
      <c r="M86" s="5">
        <f>SUMIFS(Data!$A:$A, Data!$I:$I,$A86,Data!$C:$C,M$1,Data!$D:$D,M$2) + SUMIFS(Data!$A:$A, Data!$J:$J,$A86,Data!$C:$C,M$1,Data!$D:$D,M$2)</f>
        <v>0</v>
      </c>
      <c r="N86" s="5">
        <f>SUMIFS(Data!$A:$A, Data!$I:$I,$A86,Data!$C:$C,N$1,Data!$D:$D,N$2) + SUMIFS(Data!$A:$A, Data!$J:$J,$A86,Data!$C:$C,N$1,Data!$D:$D,N$2)</f>
        <v>0</v>
      </c>
      <c r="O86" s="5">
        <f>SUMIFS(Data!$A:$A, Data!$I:$I,$A86,Data!$C:$C,O$1,Data!$D:$D,O$2) + SUMIFS(Data!$A:$A, Data!$J:$J,$A86,Data!$C:$C,O$1,Data!$D:$D,O$2)</f>
        <v>0</v>
      </c>
      <c r="P86" s="5">
        <f>SUMIFS(Data!$A:$A, Data!$I:$I,$A86,Data!$C:$C,P$1,Data!$D:$D,P$2) + SUMIFS(Data!$A:$A, Data!$J:$J,$A86,Data!$C:$C,P$1,Data!$D:$D,P$2)</f>
        <v>0</v>
      </c>
      <c r="Q86" s="5">
        <f>SUMIFS(Data!$A:$A, Data!$I:$I,$A86,Data!$C:$C,Q$1,Data!$D:$D,Q$2) + SUMIFS(Data!$A:$A, Data!$J:$J,$A86,Data!$C:$C,Q$1,Data!$D:$D,Q$2)</f>
        <v>0</v>
      </c>
      <c r="R86" s="5">
        <f>SUMIFS(Data!$A:$A, Data!$I:$I,$A86,Data!$C:$C,R$1,Data!$D:$D,R$2) + SUMIFS(Data!$A:$A, Data!$J:$J,$A86,Data!$C:$C,R$1,Data!$D:$D,R$2)</f>
        <v>0</v>
      </c>
      <c r="S86" s="5">
        <f>SUMIFS(Data!$A:$A, Data!$I:$I,$A86,Data!$C:$C,S$1,Data!$D:$D,S$2) + SUMIFS(Data!$A:$A, Data!$J:$J,$A86,Data!$C:$C,S$1,Data!$D:$D,S$2)</f>
        <v>0</v>
      </c>
      <c r="T86" s="5">
        <f>SUMIFS(Data!$A:$A, Data!$I:$I,$A86,Data!$C:$C,T$1,Data!$D:$D,T$2) + SUMIFS(Data!$A:$A, Data!$J:$J,$A86,Data!$C:$C,T$1,Data!$D:$D,T$2)</f>
        <v>0</v>
      </c>
      <c r="U86" s="5">
        <f>SUMIFS(Data!$A:$A, Data!$I:$I,$A86,Data!$C:$C,U$1,Data!$D:$D,U$2) + SUMIFS(Data!$A:$A, Data!$J:$J,$A86,Data!$C:$C,U$1,Data!$D:$D,U$2)</f>
        <v>0</v>
      </c>
      <c r="V86" s="5">
        <f>SUMIFS(Data!$A:$A, Data!$I:$I,$A86,Data!$C:$C,V$1,Data!$D:$D,V$2) + SUMIFS(Data!$A:$A, Data!$J:$J,$A86,Data!$C:$C,V$1,Data!$D:$D,V$2)</f>
        <v>0</v>
      </c>
      <c r="W86" s="5">
        <f>SUMIFS(Data!$A:$A, Data!$I:$I,$A86,Data!$C:$C,W$1,Data!$D:$D,W$2) + SUMIFS(Data!$A:$A, Data!$J:$J,$A86,Data!$C:$C,W$1,Data!$D:$D,W$2)</f>
        <v>0</v>
      </c>
      <c r="X86" s="5">
        <f>SUMIFS(Data!$A:$A, Data!$I:$I,$A86,Data!$C:$C,X$1,Data!$D:$D,X$2) + SUMIFS(Data!$A:$A, Data!$J:$J,$A86,Data!$C:$C,X$1,Data!$D:$D,X$2)</f>
        <v>0</v>
      </c>
      <c r="Y86" s="5">
        <f>SUMIFS(Data!$A:$A, Data!$I:$I,$A86,Data!$C:$C,Y$1,Data!$D:$D,Y$2) + SUMIFS(Data!$A:$A, Data!$J:$J,$A86,Data!$C:$C,Y$1,Data!$D:$D,Y$2)</f>
        <v>0</v>
      </c>
      <c r="Z86" s="5">
        <f>SUMIFS(Data!$A:$A, Data!$I:$I,$A86,Data!$C:$C,Z$1,Data!$D:$D,Z$2) + SUMIFS(Data!$A:$A, Data!$J:$J,$A86,Data!$C:$C,Z$1,Data!$D:$D,Z$2)</f>
        <v>0</v>
      </c>
      <c r="AA86" s="5">
        <f>SUMIFS(Data!$A:$A, Data!$I:$I,$A86,Data!$C:$C,AA$1,Data!$D:$D,AA$2) + SUMIFS(Data!$A:$A, Data!$J:$J,$A86,Data!$C:$C,AA$1,Data!$D:$D,AA$2)</f>
        <v>0</v>
      </c>
      <c r="AB86" s="5">
        <f>SUMIFS(Data!$A:$A, Data!$I:$I,$A86,Data!$C:$C,AB$1,Data!$D:$D,AB$2) + SUMIFS(Data!$A:$A, Data!$J:$J,$A86,Data!$C:$C,AB$1,Data!$D:$D,AB$2)</f>
        <v>0</v>
      </c>
      <c r="AC86" s="5">
        <f>SUMIFS(Data!$A:$A, Data!$I:$I,$A86,Data!$C:$C,AC$1,Data!$D:$D,AC$2) + SUMIFS(Data!$A:$A, Data!$J:$J,$A86,Data!$C:$C,AC$1,Data!$D:$D,AC$2)</f>
        <v>0</v>
      </c>
      <c r="AD86" s="5">
        <f>SUMIFS(Data!$A:$A, Data!$I:$I,$A86,Data!$C:$C,AD$1,Data!$D:$D,AD$2) + SUMIFS(Data!$A:$A, Data!$J:$J,$A86,Data!$C:$C,AD$1,Data!$D:$D,AD$2)</f>
        <v>0</v>
      </c>
      <c r="AE86" s="5">
        <f>SUMIFS(Data!$A:$A, Data!$I:$I,$A86,Data!$C:$C,AE$1,Data!$D:$D,AE$2) + SUMIFS(Data!$A:$A, Data!$J:$J,$A86,Data!$C:$C,AE$1,Data!$D:$D,AE$2)</f>
        <v>0</v>
      </c>
      <c r="AF86" s="5">
        <f>SUMIFS(Data!$A:$A, Data!$I:$I,$A86,Data!$C:$C,AF$1,Data!$D:$D,AF$2) + SUMIFS(Data!$A:$A, Data!$J:$J,$A86,Data!$C:$C,AF$1,Data!$D:$D,AF$2)</f>
        <v>0</v>
      </c>
      <c r="AG86" s="5">
        <f>SUMIFS(Data!$A:$A, Data!$I:$I,$A86,Data!$C:$C,AG$1,Data!$D:$D,AG$2) + SUMIFS(Data!$A:$A, Data!$J:$J,$A86,Data!$C:$C,AG$1,Data!$D:$D,AG$2)</f>
        <v>0</v>
      </c>
      <c r="AH86" s="5">
        <f>SUMIFS(Data!$A:$A, Data!$I:$I,$A86,Data!$C:$C,AH$1,Data!$D:$D,AH$2) + SUMIFS(Data!$A:$A, Data!$J:$J,$A86,Data!$C:$C,AH$1,Data!$D:$D,AH$2)</f>
        <v>0</v>
      </c>
      <c r="AI86" s="5">
        <f>SUMIFS(Data!$A:$A, Data!$I:$I,$A86,Data!$C:$C,AI$1,Data!$D:$D,AI$2) + SUMIFS(Data!$A:$A, Data!$J:$J,$A86,Data!$C:$C,AI$1,Data!$D:$D,AI$2)</f>
        <v>0</v>
      </c>
      <c r="AJ86" s="5">
        <f>SUMIFS(Data!$A:$A, Data!$I:$I,$A86,Data!$C:$C,AJ$1,Data!$D:$D,AJ$2) + SUMIFS(Data!$A:$A, Data!$J:$J,$A86,Data!$C:$C,AJ$1,Data!$D:$D,AJ$2)</f>
        <v>0</v>
      </c>
      <c r="AK86" s="5">
        <f>SUMIFS(Data!$A:$A, Data!$I:$I,$A86,Data!$C:$C,AK$1,Data!$D:$D,AK$2) + SUMIFS(Data!$A:$A, Data!$J:$J,$A86,Data!$C:$C,AK$1,Data!$D:$D,AK$2)</f>
        <v>0</v>
      </c>
      <c r="AL86" s="5">
        <f>SUMIFS(Data!$A:$A, Data!$I:$I,$A86,Data!$C:$C,AL$1,Data!$D:$D,AL$2) + SUMIFS(Data!$A:$A, Data!$J:$J,$A86,Data!$C:$C,AL$1,Data!$D:$D,AL$2)</f>
        <v>0</v>
      </c>
      <c r="AM86" s="5">
        <f>SUMIFS(Data!$A:$A, Data!$I:$I,$A86,Data!$C:$C,AM$1,Data!$D:$D,AM$2) + SUMIFS(Data!$A:$A, Data!$J:$J,$A86,Data!$C:$C,AM$1,Data!$D:$D,AM$2)</f>
        <v>0</v>
      </c>
      <c r="AN86" s="5">
        <f>SUMIFS(Data!$A:$A, Data!$I:$I,$A86,Data!$C:$C,AN$1,Data!$D:$D,AN$2) + SUMIFS(Data!$A:$A, Data!$J:$J,$A86,Data!$C:$C,AN$1,Data!$D:$D,AN$2)</f>
        <v>0</v>
      </c>
      <c r="AO86" s="5">
        <f>SUMIFS(Data!$A:$A, Data!$I:$I,$A86,Data!$C:$C,AO$1,Data!$D:$D,AO$2) + SUMIFS(Data!$A:$A, Data!$J:$J,$A86,Data!$C:$C,AO$1,Data!$D:$D,AO$2)</f>
        <v>0</v>
      </c>
      <c r="AP86" s="5">
        <f>SUMIFS(Data!$A:$A, Data!$I:$I,$A86,Data!$C:$C,AP$1,Data!$D:$D,AP$2) + SUMIFS(Data!$A:$A, Data!$J:$J,$A86,Data!$C:$C,AP$1,Data!$D:$D,AP$2)</f>
        <v>0</v>
      </c>
      <c r="AQ86" s="5">
        <f>SUMIFS(Data!$A:$A, Data!$I:$I,$A86,Data!$C:$C,AQ$1,Data!$D:$D,AQ$2) + SUMIFS(Data!$A:$A, Data!$J:$J,$A86,Data!$C:$C,AQ$1,Data!$D:$D,AQ$2)</f>
        <v>0</v>
      </c>
      <c r="AR86" s="5">
        <f>SUMIFS(Data!$A:$A, Data!$I:$I,$A86,Data!$C:$C,AR$1,Data!$D:$D,AR$2) + SUMIFS(Data!$A:$A, Data!$J:$J,$A86,Data!$C:$C,AR$1,Data!$D:$D,AR$2)</f>
        <v>0</v>
      </c>
      <c r="AS86" s="5">
        <f>SUMIFS(Data!$A:$A, Data!$I:$I,$A86,Data!$C:$C,AS$1,Data!$D:$D,AS$2) + SUMIFS(Data!$A:$A, Data!$J:$J,$A86,Data!$C:$C,AS$1,Data!$D:$D,AS$2)</f>
        <v>0</v>
      </c>
      <c r="AT86" s="5">
        <f>SUMIFS(Data!$A:$A, Data!$I:$I,$A86,Data!$C:$C,AT$1,Data!$D:$D,AT$2) + SUMIFS(Data!$A:$A, Data!$J:$J,$A86,Data!$C:$C,AT$1,Data!$D:$D,AT$2)</f>
        <v>0</v>
      </c>
      <c r="AU86" s="5">
        <f>SUMIFS(Data!$A:$A, Data!$I:$I,$A86,Data!$C:$C,AU$1,Data!$D:$D,AU$2) + SUMIFS(Data!$A:$A, Data!$J:$J,$A86,Data!$C:$C,AU$1,Data!$D:$D,AU$2)</f>
        <v>0</v>
      </c>
      <c r="AV86" s="5">
        <f>SUMIFS(Data!$A:$A, Data!$I:$I,$A86,Data!$C:$C,AV$1,Data!$D:$D,AV$2) + SUMIFS(Data!$A:$A, Data!$J:$J,$A86,Data!$C:$C,AV$1,Data!$D:$D,AV$2)</f>
        <v>0</v>
      </c>
      <c r="AW86" s="5">
        <f>SUMIFS(Data!$A:$A, Data!$I:$I,$A86,Data!$C:$C,AW$1,Data!$D:$D,AW$2) + SUMIFS(Data!$A:$A, Data!$J:$J,$A86,Data!$C:$C,AW$1,Data!$D:$D,AW$2)</f>
        <v>0</v>
      </c>
      <c r="AX86" s="5">
        <f>SUMIFS(Data!$A:$A, Data!$I:$I,$A86,Data!$C:$C,AX$1,Data!$D:$D,AX$2) + SUMIFS(Data!$A:$A, Data!$J:$J,$A86,Data!$C:$C,AX$1,Data!$D:$D,AX$2)</f>
        <v>0</v>
      </c>
      <c r="AY86" s="5">
        <f>SUMIFS(Data!$A:$A, Data!$I:$I,$A86,Data!$C:$C,AY$1,Data!$D:$D,AY$2) + SUMIFS(Data!$A:$A, Data!$J:$J,$A86,Data!$C:$C,AY$1,Data!$D:$D,AY$2)</f>
        <v>0</v>
      </c>
      <c r="AZ86" s="5">
        <f>SUMIFS(Data!$A:$A, Data!$I:$I,$A86,Data!$C:$C,AZ$1,Data!$D:$D,AZ$2) + SUMIFS(Data!$A:$A, Data!$J:$J,$A86,Data!$C:$C,AZ$1,Data!$D:$D,AZ$2)</f>
        <v>0</v>
      </c>
      <c r="BA86" s="5">
        <f>SUMIFS(Data!$A:$A, Data!$I:$I,$A86,Data!$C:$C,BA$1,Data!$D:$D,BA$2) + SUMIFS(Data!$A:$A, Data!$J:$J,$A86,Data!$C:$C,BA$1,Data!$D:$D,BA$2)</f>
        <v>0</v>
      </c>
      <c r="BB86" s="5">
        <f>SUMIFS(Data!$A:$A, Data!$I:$I,$A86,Data!$C:$C,BB$1,Data!$D:$D,BB$2) + SUMIFS(Data!$A:$A, Data!$J:$J,$A86,Data!$C:$C,BB$1,Data!$D:$D,BB$2)</f>
        <v>0</v>
      </c>
      <c r="BC86" s="5">
        <f>SUMIFS(Data!$A:$A, Data!$I:$I,$A86,Data!$C:$C,BC$1,Data!$D:$D,BC$2) + SUMIFS(Data!$A:$A, Data!$J:$J,$A86,Data!$C:$C,BC$1,Data!$D:$D,BC$2)</f>
        <v>0</v>
      </c>
      <c r="BD86" s="5">
        <f>SUMIFS(Data!$A:$A, Data!$I:$I,$A86,Data!$C:$C,BD$1,Data!$D:$D,BD$2) + SUMIFS(Data!$A:$A, Data!$J:$J,$A86,Data!$C:$C,BD$1,Data!$D:$D,BD$2)</f>
        <v>0</v>
      </c>
      <c r="BE86" s="5">
        <f>SUMIFS(Data!$A:$A, Data!$I:$I,$A86,Data!$C:$C,BE$1,Data!$D:$D,BE$2) + SUMIFS(Data!$A:$A, Data!$J:$J,$A86,Data!$C:$C,BE$1,Data!$D:$D,BE$2)</f>
        <v>0</v>
      </c>
      <c r="BF86" s="5">
        <f>SUMIFS(Data!$A:$A, Data!$I:$I,$A86,Data!$C:$C,BF$1,Data!$D:$D,BF$2) + SUMIFS(Data!$A:$A, Data!$J:$J,$A86,Data!$C:$C,BF$1,Data!$D:$D,BF$2)</f>
        <v>0</v>
      </c>
      <c r="BG86" s="5">
        <f>SUMIFS(Data!$A:$A, Data!$I:$I,$A86,Data!$C:$C,BG$1,Data!$D:$D,BG$2) + SUMIFS(Data!$A:$A, Data!$J:$J,$A86,Data!$C:$C,BG$1,Data!$D:$D,BG$2)</f>
        <v>0</v>
      </c>
      <c r="BH86" s="5">
        <f>SUMIFS(Data!$A:$A, Data!$I:$I,$A86,Data!$C:$C,BH$1,Data!$D:$D,BH$2) + SUMIFS(Data!$A:$A, Data!$J:$J,$A86,Data!$C:$C,BH$1,Data!$D:$D,BH$2)</f>
        <v>0</v>
      </c>
      <c r="BI86" s="5">
        <f>SUMIFS(Data!$A:$A, Data!$I:$I,$A86,Data!$C:$C,BI$1,Data!$D:$D,BI$2) + SUMIFS(Data!$A:$A, Data!$J:$J,$A86,Data!$C:$C,BI$1,Data!$D:$D,BI$2)</f>
        <v>0</v>
      </c>
      <c r="BJ86" s="5">
        <f>SUMIFS(Data!$A:$A, Data!$I:$I,$A86,Data!$C:$C,BJ$1,Data!$D:$D,BJ$2) + SUMIFS(Data!$A:$A, Data!$J:$J,$A86,Data!$C:$C,BJ$1,Data!$D:$D,BJ$2)</f>
        <v>0</v>
      </c>
      <c r="BK86" s="5">
        <f>SUMIFS(Data!$A:$A, Data!$I:$I,$A86,Data!$C:$C,BK$1,Data!$D:$D,BK$2) + SUMIFS(Data!$A:$A, Data!$J:$J,$A86,Data!$C:$C,BK$1,Data!$D:$D,BK$2)</f>
        <v>0</v>
      </c>
      <c r="BL86" s="5">
        <f>SUMIFS(Data!$A:$A, Data!$I:$I,$A86,Data!$C:$C,BL$1,Data!$D:$D,BL$2) + SUMIFS(Data!$A:$A, Data!$J:$J,$A86,Data!$C:$C,BL$1,Data!$D:$D,BL$2)</f>
        <v>0</v>
      </c>
      <c r="BM86" s="5">
        <f>SUMIFS(Data!$A:$A, Data!$I:$I,$A86,Data!$C:$C,BM$1,Data!$D:$D,BM$2) + SUMIFS(Data!$A:$A, Data!$J:$J,$A86,Data!$C:$C,BM$1,Data!$D:$D,BM$2)</f>
        <v>0</v>
      </c>
      <c r="BN86" s="5">
        <f>SUMIFS(Data!$A:$A, Data!$I:$I,$A86,Data!$C:$C,BN$1,Data!$D:$D,BN$2) + SUMIFS(Data!$A:$A, Data!$J:$J,$A86,Data!$C:$C,BN$1,Data!$D:$D,BN$2)</f>
        <v>0</v>
      </c>
      <c r="BO86" s="5">
        <f>SUMIFS(Data!$A:$A, Data!$I:$I,$A86,Data!$C:$C,BO$1,Data!$D:$D,BO$2) + SUMIFS(Data!$A:$A, Data!$J:$J,$A86,Data!$C:$C,BO$1,Data!$D:$D,BO$2)</f>
        <v>0</v>
      </c>
      <c r="BP86" s="5">
        <f>SUMIFS(Data!$A:$A, Data!$I:$I,$A86,Data!$C:$C,BP$1,Data!$D:$D,BP$2) + SUMIFS(Data!$A:$A, Data!$J:$J,$A86,Data!$C:$C,BP$1,Data!$D:$D,BP$2)</f>
        <v>0</v>
      </c>
      <c r="BQ86" s="5">
        <f>SUMIFS(Data!$A:$A, Data!$I:$I,$A86,Data!$C:$C,BQ$1,Data!$D:$D,BQ$2) + SUMIFS(Data!$A:$A, Data!$J:$J,$A86,Data!$C:$C,BQ$1,Data!$D:$D,BQ$2)</f>
        <v>0</v>
      </c>
      <c r="BR86" s="5">
        <f>SUMIFS(Data!$A:$A, Data!$I:$I,$A86,Data!$C:$C,BR$1,Data!$D:$D,BR$2) + SUMIFS(Data!$A:$A, Data!$J:$J,$A86,Data!$C:$C,BR$1,Data!$D:$D,BR$2)</f>
        <v>0</v>
      </c>
      <c r="BS86" s="5">
        <f>SUMIFS(Data!$A:$A, Data!$I:$I,$A86,Data!$C:$C,BS$1,Data!$D:$D,BS$2) + SUMIFS(Data!$A:$A, Data!$J:$J,$A86,Data!$C:$C,BS$1,Data!$D:$D,BS$2)</f>
        <v>0</v>
      </c>
      <c r="BT86" s="5">
        <f>SUMIFS(Data!$A:$A, Data!$I:$I,$A86,Data!$C:$C,BT$1,Data!$D:$D,BT$2) + SUMIFS(Data!$A:$A, Data!$J:$J,$A86,Data!$C:$C,BT$1,Data!$D:$D,BT$2)</f>
        <v>0</v>
      </c>
      <c r="BU86" s="5">
        <f>SUMIFS(Data!$A:$A, Data!$I:$I,$A86,Data!$C:$C,BU$1,Data!$D:$D,BU$2) + SUMIFS(Data!$A:$A, Data!$J:$J,$A86,Data!$C:$C,BU$1,Data!$D:$D,BU$2)</f>
        <v>0</v>
      </c>
      <c r="BV86" s="5">
        <f>SUMIFS(Data!$A:$A, Data!$I:$I,$A86,Data!$C:$C,BV$1,Data!$D:$D,BV$2) + SUMIFS(Data!$A:$A, Data!$J:$J,$A86,Data!$C:$C,BV$1,Data!$D:$D,BV$2)</f>
        <v>0</v>
      </c>
      <c r="BW86" s="5">
        <f>SUMIFS(Data!$A:$A, Data!$I:$I,$A86,Data!$C:$C,BW$1,Data!$D:$D,BW$2) + SUMIFS(Data!$A:$A, Data!$J:$J,$A86,Data!$C:$C,BW$1,Data!$D:$D,BW$2)</f>
        <v>0</v>
      </c>
      <c r="BX86" s="5">
        <f>SUMIFS(Data!$A:$A, Data!$I:$I,$A86,Data!$C:$C,BX$1,Data!$D:$D,BX$2) + SUMIFS(Data!$A:$A, Data!$J:$J,$A86,Data!$C:$C,BX$1,Data!$D:$D,BX$2)</f>
        <v>0</v>
      </c>
      <c r="BY86" s="5">
        <f>SUMIFS(Data!$A:$A, Data!$I:$I,$A86,Data!$C:$C,BY$1,Data!$D:$D,BY$2) + SUMIFS(Data!$A:$A, Data!$J:$J,$A86,Data!$C:$C,BY$1,Data!$D:$D,BY$2)</f>
        <v>0</v>
      </c>
      <c r="BZ86" s="5">
        <f>SUMIFS(Data!$A:$A, Data!$I:$I,$A86,Data!$C:$C,BZ$1,Data!$D:$D,BZ$2) + SUMIFS(Data!$A:$A, Data!$J:$J,$A86,Data!$C:$C,BZ$1,Data!$D:$D,BZ$2)</f>
        <v>0</v>
      </c>
      <c r="CA86" s="5">
        <f>SUMIFS(Data!$A:$A, Data!$I:$I,$A86,Data!$C:$C,CA$1,Data!$D:$D,CA$2) + SUMIFS(Data!$A:$A, Data!$J:$J,$A86,Data!$C:$C,CA$1,Data!$D:$D,CA$2)</f>
        <v>0</v>
      </c>
      <c r="CB86" s="5">
        <f>SUMIFS(Data!$A:$A, Data!$I:$I,$A86,Data!$C:$C,CB$1,Data!$D:$D,CB$2) + SUMIFS(Data!$A:$A, Data!$J:$J,$A86,Data!$C:$C,CB$1,Data!$D:$D,CB$2)</f>
        <v>0</v>
      </c>
      <c r="CC86" s="5">
        <f>SUMIFS(Data!$A:$A, Data!$I:$I,$A86,Data!$C:$C,CC$1,Data!$D:$D,CC$2) + SUMIFS(Data!$A:$A, Data!$J:$J,$A86,Data!$C:$C,CC$1,Data!$D:$D,CC$2)</f>
        <v>0</v>
      </c>
      <c r="CD86" s="5">
        <f>SUMIFS(Data!$A:$A, Data!$I:$I,$A86,Data!$C:$C,CD$1,Data!$D:$D,CD$2) + SUMIFS(Data!$A:$A, Data!$J:$J,$A86,Data!$C:$C,CD$1,Data!$D:$D,CD$2)</f>
        <v>0</v>
      </c>
      <c r="CE86" s="5">
        <f>SUMIFS(Data!$A:$A, Data!$I:$I,$A86,Data!$C:$C,CE$1,Data!$D:$D,CE$2) + SUMIFS(Data!$A:$A, Data!$J:$J,$A86,Data!$C:$C,CE$1,Data!$D:$D,CE$2)</f>
        <v>0</v>
      </c>
      <c r="CF86" s="5">
        <f>SUMIFS(Data!$A:$A, Data!$I:$I,$A86,Data!$C:$C,CF$1,Data!$D:$D,CF$2) + SUMIFS(Data!$A:$A, Data!$J:$J,$A86,Data!$C:$C,CF$1,Data!$D:$D,CF$2)</f>
        <v>0</v>
      </c>
      <c r="CG86" s="5">
        <f>SUMIFS(Data!$A:$A, Data!$I:$I,$A86,Data!$C:$C,CG$1,Data!$D:$D,CG$2) + SUMIFS(Data!$A:$A, Data!$J:$J,$A86,Data!$C:$C,CG$1,Data!$D:$D,CG$2)</f>
        <v>0</v>
      </c>
      <c r="CH86" s="5">
        <f>SUMIFS(Data!$A:$A, Data!$I:$I,$A86,Data!$C:$C,CH$1,Data!$D:$D,CH$2) + SUMIFS(Data!$A:$A, Data!$J:$J,$A86,Data!$C:$C,CH$1,Data!$D:$D,CH$2)</f>
        <v>0</v>
      </c>
      <c r="CI86" s="5">
        <f>SUMIFS(Data!$A:$A, Data!$I:$I,$A86,Data!$C:$C,CI$1,Data!$D:$D,CI$2) + SUMIFS(Data!$A:$A, Data!$J:$J,$A86,Data!$C:$C,CI$1,Data!$D:$D,CI$2)</f>
        <v>0</v>
      </c>
      <c r="CJ86" s="5">
        <f>SUMIFS(Data!$A:$A, Data!$I:$I,$A86,Data!$C:$C,CJ$1,Data!$D:$D,CJ$2) + SUMIFS(Data!$A:$A, Data!$J:$J,$A86,Data!$C:$C,CJ$1,Data!$D:$D,CJ$2)</f>
        <v>0</v>
      </c>
      <c r="CK86" s="5">
        <f>SUMIFS(Data!$A:$A, Data!$I:$I,$A86,Data!$C:$C,CK$1,Data!$D:$D,CK$2) + SUMIFS(Data!$A:$A, Data!$J:$J,$A86,Data!$C:$C,CK$1,Data!$D:$D,CK$2)</f>
        <v>0</v>
      </c>
      <c r="CL86" s="5">
        <f>SUMIFS(Data!$A:$A, Data!$I:$I,$A86,Data!$C:$C,CL$1,Data!$D:$D,CL$2) + SUMIFS(Data!$A:$A, Data!$J:$J,$A86,Data!$C:$C,CL$1,Data!$D:$D,CL$2)</f>
        <v>0</v>
      </c>
      <c r="CM86" s="5">
        <f>SUMIFS(Data!$A:$A, Data!$I:$I,$A86,Data!$C:$C,CM$1,Data!$D:$D,CM$2) + SUMIFS(Data!$A:$A, Data!$J:$J,$A86,Data!$C:$C,CM$1,Data!$D:$D,CM$2)</f>
        <v>0</v>
      </c>
      <c r="CN86" s="5">
        <f>SUMIFS(Data!$A:$A, Data!$I:$I,$A86,Data!$C:$C,CN$1,Data!$D:$D,CN$2) + SUMIFS(Data!$A:$A, Data!$J:$J,$A86,Data!$C:$C,CN$1,Data!$D:$D,CN$2)</f>
        <v>0</v>
      </c>
      <c r="CO86" s="5">
        <f>SUMIFS(Data!$A:$A, Data!$I:$I,$A86,Data!$C:$C,CO$1,Data!$D:$D,CO$2) + SUMIFS(Data!$A:$A, Data!$J:$J,$A86,Data!$C:$C,CO$1,Data!$D:$D,CO$2)</f>
        <v>0</v>
      </c>
      <c r="CP86" s="5">
        <f>SUMIFS(Data!$A:$A, Data!$I:$I,$A86,Data!$C:$C,CP$1,Data!$D:$D,CP$2) + SUMIFS(Data!$A:$A, Data!$J:$J,$A86,Data!$C:$C,CP$1,Data!$D:$D,CP$2)</f>
        <v>0</v>
      </c>
      <c r="CQ86" s="5">
        <f>SUMIFS(Data!$A:$A, Data!$I:$I,$A86,Data!$C:$C,CQ$1,Data!$D:$D,CQ$2) + SUMIFS(Data!$A:$A, Data!$J:$J,$A86,Data!$C:$C,CQ$1,Data!$D:$D,CQ$2)</f>
        <v>0</v>
      </c>
      <c r="CR86" s="5">
        <f>SUMIFS(Data!$A:$A, Data!$I:$I,$A86,Data!$C:$C,CR$1,Data!$D:$D,CR$2) + SUMIFS(Data!$A:$A, Data!$J:$J,$A86,Data!$C:$C,CR$1,Data!$D:$D,CR$2)</f>
        <v>0</v>
      </c>
      <c r="CS86" s="5">
        <f>SUMIFS(Data!$A:$A, Data!$I:$I,$A86,Data!$C:$C,CS$1,Data!$D:$D,CS$2) + SUMIFS(Data!$A:$A, Data!$J:$J,$A86,Data!$C:$C,CS$1,Data!$D:$D,CS$2)</f>
        <v>1</v>
      </c>
      <c r="CT86" s="5">
        <f>SUMIFS(Data!$A:$A, Data!$I:$I,$A86,Data!$C:$C,CT$1,Data!$D:$D,CT$2) + SUMIFS(Data!$A:$A, Data!$J:$J,$A86,Data!$C:$C,CT$1,Data!$D:$D,CT$2)</f>
        <v>0</v>
      </c>
      <c r="CU86" s="5">
        <f>SUMIFS(Data!$A:$A, Data!$I:$I,$A86,Data!$C:$C,CU$1,Data!$D:$D,CU$2) + SUMIFS(Data!$A:$A, Data!$J:$J,$A86,Data!$C:$C,CU$1,Data!$D:$D,CU$2)</f>
        <v>0</v>
      </c>
      <c r="CV86" s="5">
        <f>SUMIFS(Data!$A:$A, Data!$I:$I,$A86,Data!$C:$C,CV$1,Data!$D:$D,CV$2) + SUMIFS(Data!$A:$A, Data!$J:$J,$A86,Data!$C:$C,CV$1,Data!$D:$D,CV$2)</f>
        <v>0</v>
      </c>
      <c r="CW86" s="5">
        <f t="shared" ref="CW86:CX86" si="85">SUMIF($B$2:$CV$2,CW$2, $B86:$CV86)</f>
        <v>1</v>
      </c>
      <c r="CX86" s="5">
        <f t="shared" si="85"/>
        <v>0</v>
      </c>
      <c r="CY86" s="5">
        <f t="shared" si="3"/>
        <v>1</v>
      </c>
    </row>
    <row r="87">
      <c r="A87" s="5" t="str">
        <f>Countries!A85</f>
        <v>THA</v>
      </c>
      <c r="B87" s="5">
        <f>SUMIFS(Data!$A:$A, Data!$I:$I,$A87,Data!$C:$C,B$1,Data!$D:$D,B$2) + SUMIFS(Data!$A:$A, Data!$J:$J,$A87,Data!$C:$C,B$1,Data!$D:$D,B$2)</f>
        <v>0</v>
      </c>
      <c r="C87" s="5">
        <f>SUMIFS(Data!$A:$A, Data!$I:$I,$A87,Data!$C:$C,C$1,Data!$D:$D,C$2) + SUMIFS(Data!$A:$A, Data!$J:$J,$A87,Data!$C:$C,C$1,Data!$D:$D,C$2)</f>
        <v>0</v>
      </c>
      <c r="D87" s="5">
        <f>SUMIFS(Data!$A:$A, Data!$I:$I,$A87,Data!$C:$C,D$1,Data!$D:$D,D$2) + SUMIFS(Data!$A:$A, Data!$J:$J,$A87,Data!$C:$C,D$1,Data!$D:$D,D$2)</f>
        <v>0</v>
      </c>
      <c r="E87" s="5">
        <f>SUMIFS(Data!$A:$A, Data!$I:$I,$A87,Data!$C:$C,E$1,Data!$D:$D,E$2) + SUMIFS(Data!$A:$A, Data!$J:$J,$A87,Data!$C:$C,E$1,Data!$D:$D,E$2)</f>
        <v>0</v>
      </c>
      <c r="F87" s="5">
        <f>SUMIFS(Data!$A:$A, Data!$I:$I,$A87,Data!$C:$C,F$1,Data!$D:$D,F$2) + SUMIFS(Data!$A:$A, Data!$J:$J,$A87,Data!$C:$C,F$1,Data!$D:$D,F$2)</f>
        <v>0</v>
      </c>
      <c r="G87" s="5">
        <f>SUMIFS(Data!$A:$A, Data!$I:$I,$A87,Data!$C:$C,G$1,Data!$D:$D,G$2) + SUMIFS(Data!$A:$A, Data!$J:$J,$A87,Data!$C:$C,G$1,Data!$D:$D,G$2)</f>
        <v>0</v>
      </c>
      <c r="H87" s="5">
        <f>SUMIFS(Data!$A:$A, Data!$I:$I,$A87,Data!$C:$C,H$1,Data!$D:$D,H$2) + SUMIFS(Data!$A:$A, Data!$J:$J,$A87,Data!$C:$C,H$1,Data!$D:$D,H$2)</f>
        <v>0</v>
      </c>
      <c r="I87" s="5">
        <f>SUMIFS(Data!$A:$A, Data!$I:$I,$A87,Data!$C:$C,I$1,Data!$D:$D,I$2) + SUMIFS(Data!$A:$A, Data!$J:$J,$A87,Data!$C:$C,I$1,Data!$D:$D,I$2)</f>
        <v>0</v>
      </c>
      <c r="J87" s="5">
        <f>SUMIFS(Data!$A:$A, Data!$I:$I,$A87,Data!$C:$C,J$1,Data!$D:$D,J$2) + SUMIFS(Data!$A:$A, Data!$J:$J,$A87,Data!$C:$C,J$1,Data!$D:$D,J$2)</f>
        <v>0</v>
      </c>
      <c r="K87" s="5">
        <f>SUMIFS(Data!$A:$A, Data!$I:$I,$A87,Data!$C:$C,K$1,Data!$D:$D,K$2) + SUMIFS(Data!$A:$A, Data!$J:$J,$A87,Data!$C:$C,K$1,Data!$D:$D,K$2)</f>
        <v>0</v>
      </c>
      <c r="L87" s="5">
        <f>SUMIFS(Data!$A:$A, Data!$I:$I,$A87,Data!$C:$C,L$1,Data!$D:$D,L$2) + SUMIFS(Data!$A:$A, Data!$J:$J,$A87,Data!$C:$C,L$1,Data!$D:$D,L$2)</f>
        <v>0</v>
      </c>
      <c r="M87" s="5">
        <f>SUMIFS(Data!$A:$A, Data!$I:$I,$A87,Data!$C:$C,M$1,Data!$D:$D,M$2) + SUMIFS(Data!$A:$A, Data!$J:$J,$A87,Data!$C:$C,M$1,Data!$D:$D,M$2)</f>
        <v>0</v>
      </c>
      <c r="N87" s="5">
        <f>SUMIFS(Data!$A:$A, Data!$I:$I,$A87,Data!$C:$C,N$1,Data!$D:$D,N$2) + SUMIFS(Data!$A:$A, Data!$J:$J,$A87,Data!$C:$C,N$1,Data!$D:$D,N$2)</f>
        <v>0</v>
      </c>
      <c r="O87" s="5">
        <f>SUMIFS(Data!$A:$A, Data!$I:$I,$A87,Data!$C:$C,O$1,Data!$D:$D,O$2) + SUMIFS(Data!$A:$A, Data!$J:$J,$A87,Data!$C:$C,O$1,Data!$D:$D,O$2)</f>
        <v>0</v>
      </c>
      <c r="P87" s="5">
        <f>SUMIFS(Data!$A:$A, Data!$I:$I,$A87,Data!$C:$C,P$1,Data!$D:$D,P$2) + SUMIFS(Data!$A:$A, Data!$J:$J,$A87,Data!$C:$C,P$1,Data!$D:$D,P$2)</f>
        <v>0</v>
      </c>
      <c r="Q87" s="5">
        <f>SUMIFS(Data!$A:$A, Data!$I:$I,$A87,Data!$C:$C,Q$1,Data!$D:$D,Q$2) + SUMIFS(Data!$A:$A, Data!$J:$J,$A87,Data!$C:$C,Q$1,Data!$D:$D,Q$2)</f>
        <v>0</v>
      </c>
      <c r="R87" s="5">
        <f>SUMIFS(Data!$A:$A, Data!$I:$I,$A87,Data!$C:$C,R$1,Data!$D:$D,R$2) + SUMIFS(Data!$A:$A, Data!$J:$J,$A87,Data!$C:$C,R$1,Data!$D:$D,R$2)</f>
        <v>0</v>
      </c>
      <c r="S87" s="5">
        <f>SUMIFS(Data!$A:$A, Data!$I:$I,$A87,Data!$C:$C,S$1,Data!$D:$D,S$2) + SUMIFS(Data!$A:$A, Data!$J:$J,$A87,Data!$C:$C,S$1,Data!$D:$D,S$2)</f>
        <v>0</v>
      </c>
      <c r="T87" s="5">
        <f>SUMIFS(Data!$A:$A, Data!$I:$I,$A87,Data!$C:$C,T$1,Data!$D:$D,T$2) + SUMIFS(Data!$A:$A, Data!$J:$J,$A87,Data!$C:$C,T$1,Data!$D:$D,T$2)</f>
        <v>0</v>
      </c>
      <c r="U87" s="5">
        <f>SUMIFS(Data!$A:$A, Data!$I:$I,$A87,Data!$C:$C,U$1,Data!$D:$D,U$2) + SUMIFS(Data!$A:$A, Data!$J:$J,$A87,Data!$C:$C,U$1,Data!$D:$D,U$2)</f>
        <v>0</v>
      </c>
      <c r="V87" s="5">
        <f>SUMIFS(Data!$A:$A, Data!$I:$I,$A87,Data!$C:$C,V$1,Data!$D:$D,V$2) + SUMIFS(Data!$A:$A, Data!$J:$J,$A87,Data!$C:$C,V$1,Data!$D:$D,V$2)</f>
        <v>0</v>
      </c>
      <c r="W87" s="5">
        <f>SUMIFS(Data!$A:$A, Data!$I:$I,$A87,Data!$C:$C,W$1,Data!$D:$D,W$2) + SUMIFS(Data!$A:$A, Data!$J:$J,$A87,Data!$C:$C,W$1,Data!$D:$D,W$2)</f>
        <v>1</v>
      </c>
      <c r="X87" s="5">
        <f>SUMIFS(Data!$A:$A, Data!$I:$I,$A87,Data!$C:$C,X$1,Data!$D:$D,X$2) + SUMIFS(Data!$A:$A, Data!$J:$J,$A87,Data!$C:$C,X$1,Data!$D:$D,X$2)</f>
        <v>0</v>
      </c>
      <c r="Y87" s="5">
        <f>SUMIFS(Data!$A:$A, Data!$I:$I,$A87,Data!$C:$C,Y$1,Data!$D:$D,Y$2) + SUMIFS(Data!$A:$A, Data!$J:$J,$A87,Data!$C:$C,Y$1,Data!$D:$D,Y$2)</f>
        <v>0</v>
      </c>
      <c r="Z87" s="5">
        <f>SUMIFS(Data!$A:$A, Data!$I:$I,$A87,Data!$C:$C,Z$1,Data!$D:$D,Z$2) + SUMIFS(Data!$A:$A, Data!$J:$J,$A87,Data!$C:$C,Z$1,Data!$D:$D,Z$2)</f>
        <v>0</v>
      </c>
      <c r="AA87" s="5">
        <f>SUMIFS(Data!$A:$A, Data!$I:$I,$A87,Data!$C:$C,AA$1,Data!$D:$D,AA$2) + SUMIFS(Data!$A:$A, Data!$J:$J,$A87,Data!$C:$C,AA$1,Data!$D:$D,AA$2)</f>
        <v>0</v>
      </c>
      <c r="AB87" s="5">
        <f>SUMIFS(Data!$A:$A, Data!$I:$I,$A87,Data!$C:$C,AB$1,Data!$D:$D,AB$2) + SUMIFS(Data!$A:$A, Data!$J:$J,$A87,Data!$C:$C,AB$1,Data!$D:$D,AB$2)</f>
        <v>0</v>
      </c>
      <c r="AC87" s="5">
        <f>SUMIFS(Data!$A:$A, Data!$I:$I,$A87,Data!$C:$C,AC$1,Data!$D:$D,AC$2) + SUMIFS(Data!$A:$A, Data!$J:$J,$A87,Data!$C:$C,AC$1,Data!$D:$D,AC$2)</f>
        <v>0</v>
      </c>
      <c r="AD87" s="5">
        <f>SUMIFS(Data!$A:$A, Data!$I:$I,$A87,Data!$C:$C,AD$1,Data!$D:$D,AD$2) + SUMIFS(Data!$A:$A, Data!$J:$J,$A87,Data!$C:$C,AD$1,Data!$D:$D,AD$2)</f>
        <v>0</v>
      </c>
      <c r="AE87" s="5">
        <f>SUMIFS(Data!$A:$A, Data!$I:$I,$A87,Data!$C:$C,AE$1,Data!$D:$D,AE$2) + SUMIFS(Data!$A:$A, Data!$J:$J,$A87,Data!$C:$C,AE$1,Data!$D:$D,AE$2)</f>
        <v>0</v>
      </c>
      <c r="AF87" s="5">
        <f>SUMIFS(Data!$A:$A, Data!$I:$I,$A87,Data!$C:$C,AF$1,Data!$D:$D,AF$2) + SUMIFS(Data!$A:$A, Data!$J:$J,$A87,Data!$C:$C,AF$1,Data!$D:$D,AF$2)</f>
        <v>0</v>
      </c>
      <c r="AG87" s="5">
        <f>SUMIFS(Data!$A:$A, Data!$I:$I,$A87,Data!$C:$C,AG$1,Data!$D:$D,AG$2) + SUMIFS(Data!$A:$A, Data!$J:$J,$A87,Data!$C:$C,AG$1,Data!$D:$D,AG$2)</f>
        <v>0</v>
      </c>
      <c r="AH87" s="5">
        <f>SUMIFS(Data!$A:$A, Data!$I:$I,$A87,Data!$C:$C,AH$1,Data!$D:$D,AH$2) + SUMIFS(Data!$A:$A, Data!$J:$J,$A87,Data!$C:$C,AH$1,Data!$D:$D,AH$2)</f>
        <v>0</v>
      </c>
      <c r="AI87" s="5">
        <f>SUMIFS(Data!$A:$A, Data!$I:$I,$A87,Data!$C:$C,AI$1,Data!$D:$D,AI$2) + SUMIFS(Data!$A:$A, Data!$J:$J,$A87,Data!$C:$C,AI$1,Data!$D:$D,AI$2)</f>
        <v>0</v>
      </c>
      <c r="AJ87" s="5">
        <f>SUMIFS(Data!$A:$A, Data!$I:$I,$A87,Data!$C:$C,AJ$1,Data!$D:$D,AJ$2) + SUMIFS(Data!$A:$A, Data!$J:$J,$A87,Data!$C:$C,AJ$1,Data!$D:$D,AJ$2)</f>
        <v>0</v>
      </c>
      <c r="AK87" s="5">
        <f>SUMIFS(Data!$A:$A, Data!$I:$I,$A87,Data!$C:$C,AK$1,Data!$D:$D,AK$2) + SUMIFS(Data!$A:$A, Data!$J:$J,$A87,Data!$C:$C,AK$1,Data!$D:$D,AK$2)</f>
        <v>0</v>
      </c>
      <c r="AL87" s="5">
        <f>SUMIFS(Data!$A:$A, Data!$I:$I,$A87,Data!$C:$C,AL$1,Data!$D:$D,AL$2) + SUMIFS(Data!$A:$A, Data!$J:$J,$A87,Data!$C:$C,AL$1,Data!$D:$D,AL$2)</f>
        <v>0</v>
      </c>
      <c r="AM87" s="5">
        <f>SUMIFS(Data!$A:$A, Data!$I:$I,$A87,Data!$C:$C,AM$1,Data!$D:$D,AM$2) + SUMIFS(Data!$A:$A, Data!$J:$J,$A87,Data!$C:$C,AM$1,Data!$D:$D,AM$2)</f>
        <v>0</v>
      </c>
      <c r="AN87" s="5">
        <f>SUMIFS(Data!$A:$A, Data!$I:$I,$A87,Data!$C:$C,AN$1,Data!$D:$D,AN$2) + SUMIFS(Data!$A:$A, Data!$J:$J,$A87,Data!$C:$C,AN$1,Data!$D:$D,AN$2)</f>
        <v>0</v>
      </c>
      <c r="AO87" s="5">
        <f>SUMIFS(Data!$A:$A, Data!$I:$I,$A87,Data!$C:$C,AO$1,Data!$D:$D,AO$2) + SUMIFS(Data!$A:$A, Data!$J:$J,$A87,Data!$C:$C,AO$1,Data!$D:$D,AO$2)</f>
        <v>0</v>
      </c>
      <c r="AP87" s="5">
        <f>SUMIFS(Data!$A:$A, Data!$I:$I,$A87,Data!$C:$C,AP$1,Data!$D:$D,AP$2) + SUMIFS(Data!$A:$A, Data!$J:$J,$A87,Data!$C:$C,AP$1,Data!$D:$D,AP$2)</f>
        <v>0</v>
      </c>
      <c r="AQ87" s="5">
        <f>SUMIFS(Data!$A:$A, Data!$I:$I,$A87,Data!$C:$C,AQ$1,Data!$D:$D,AQ$2) + SUMIFS(Data!$A:$A, Data!$J:$J,$A87,Data!$C:$C,AQ$1,Data!$D:$D,AQ$2)</f>
        <v>0</v>
      </c>
      <c r="AR87" s="5">
        <f>SUMIFS(Data!$A:$A, Data!$I:$I,$A87,Data!$C:$C,AR$1,Data!$D:$D,AR$2) + SUMIFS(Data!$A:$A, Data!$J:$J,$A87,Data!$C:$C,AR$1,Data!$D:$D,AR$2)</f>
        <v>0</v>
      </c>
      <c r="AS87" s="5">
        <f>SUMIFS(Data!$A:$A, Data!$I:$I,$A87,Data!$C:$C,AS$1,Data!$D:$D,AS$2) + SUMIFS(Data!$A:$A, Data!$J:$J,$A87,Data!$C:$C,AS$1,Data!$D:$D,AS$2)</f>
        <v>0</v>
      </c>
      <c r="AT87" s="5">
        <f>SUMIFS(Data!$A:$A, Data!$I:$I,$A87,Data!$C:$C,AT$1,Data!$D:$D,AT$2) + SUMIFS(Data!$A:$A, Data!$J:$J,$A87,Data!$C:$C,AT$1,Data!$D:$D,AT$2)</f>
        <v>0</v>
      </c>
      <c r="AU87" s="5">
        <f>SUMIFS(Data!$A:$A, Data!$I:$I,$A87,Data!$C:$C,AU$1,Data!$D:$D,AU$2) + SUMIFS(Data!$A:$A, Data!$J:$J,$A87,Data!$C:$C,AU$1,Data!$D:$D,AU$2)</f>
        <v>0</v>
      </c>
      <c r="AV87" s="5">
        <f>SUMIFS(Data!$A:$A, Data!$I:$I,$A87,Data!$C:$C,AV$1,Data!$D:$D,AV$2) + SUMIFS(Data!$A:$A, Data!$J:$J,$A87,Data!$C:$C,AV$1,Data!$D:$D,AV$2)</f>
        <v>0</v>
      </c>
      <c r="AW87" s="5">
        <f>SUMIFS(Data!$A:$A, Data!$I:$I,$A87,Data!$C:$C,AW$1,Data!$D:$D,AW$2) + SUMIFS(Data!$A:$A, Data!$J:$J,$A87,Data!$C:$C,AW$1,Data!$D:$D,AW$2)</f>
        <v>0</v>
      </c>
      <c r="AX87" s="5">
        <f>SUMIFS(Data!$A:$A, Data!$I:$I,$A87,Data!$C:$C,AX$1,Data!$D:$D,AX$2) + SUMIFS(Data!$A:$A, Data!$J:$J,$A87,Data!$C:$C,AX$1,Data!$D:$D,AX$2)</f>
        <v>0</v>
      </c>
      <c r="AY87" s="5">
        <f>SUMIFS(Data!$A:$A, Data!$I:$I,$A87,Data!$C:$C,AY$1,Data!$D:$D,AY$2) + SUMIFS(Data!$A:$A, Data!$J:$J,$A87,Data!$C:$C,AY$1,Data!$D:$D,AY$2)</f>
        <v>0</v>
      </c>
      <c r="AZ87" s="5">
        <f>SUMIFS(Data!$A:$A, Data!$I:$I,$A87,Data!$C:$C,AZ$1,Data!$D:$D,AZ$2) + SUMIFS(Data!$A:$A, Data!$J:$J,$A87,Data!$C:$C,AZ$1,Data!$D:$D,AZ$2)</f>
        <v>0</v>
      </c>
      <c r="BA87" s="5">
        <f>SUMIFS(Data!$A:$A, Data!$I:$I,$A87,Data!$C:$C,BA$1,Data!$D:$D,BA$2) + SUMIFS(Data!$A:$A, Data!$J:$J,$A87,Data!$C:$C,BA$1,Data!$D:$D,BA$2)</f>
        <v>0</v>
      </c>
      <c r="BB87" s="5">
        <f>SUMIFS(Data!$A:$A, Data!$I:$I,$A87,Data!$C:$C,BB$1,Data!$D:$D,BB$2) + SUMIFS(Data!$A:$A, Data!$J:$J,$A87,Data!$C:$C,BB$1,Data!$D:$D,BB$2)</f>
        <v>0</v>
      </c>
      <c r="BC87" s="5">
        <f>SUMIFS(Data!$A:$A, Data!$I:$I,$A87,Data!$C:$C,BC$1,Data!$D:$D,BC$2) + SUMIFS(Data!$A:$A, Data!$J:$J,$A87,Data!$C:$C,BC$1,Data!$D:$D,BC$2)</f>
        <v>0</v>
      </c>
      <c r="BD87" s="5">
        <f>SUMIFS(Data!$A:$A, Data!$I:$I,$A87,Data!$C:$C,BD$1,Data!$D:$D,BD$2) + SUMIFS(Data!$A:$A, Data!$J:$J,$A87,Data!$C:$C,BD$1,Data!$D:$D,BD$2)</f>
        <v>0</v>
      </c>
      <c r="BE87" s="5">
        <f>SUMIFS(Data!$A:$A, Data!$I:$I,$A87,Data!$C:$C,BE$1,Data!$D:$D,BE$2) + SUMIFS(Data!$A:$A, Data!$J:$J,$A87,Data!$C:$C,BE$1,Data!$D:$D,BE$2)</f>
        <v>0</v>
      </c>
      <c r="BF87" s="5">
        <f>SUMIFS(Data!$A:$A, Data!$I:$I,$A87,Data!$C:$C,BF$1,Data!$D:$D,BF$2) + SUMIFS(Data!$A:$A, Data!$J:$J,$A87,Data!$C:$C,BF$1,Data!$D:$D,BF$2)</f>
        <v>0</v>
      </c>
      <c r="BG87" s="5">
        <f>SUMIFS(Data!$A:$A, Data!$I:$I,$A87,Data!$C:$C,BG$1,Data!$D:$D,BG$2) + SUMIFS(Data!$A:$A, Data!$J:$J,$A87,Data!$C:$C,BG$1,Data!$D:$D,BG$2)</f>
        <v>0</v>
      </c>
      <c r="BH87" s="5">
        <f>SUMIFS(Data!$A:$A, Data!$I:$I,$A87,Data!$C:$C,BH$1,Data!$D:$D,BH$2) + SUMIFS(Data!$A:$A, Data!$J:$J,$A87,Data!$C:$C,BH$1,Data!$D:$D,BH$2)</f>
        <v>0</v>
      </c>
      <c r="BI87" s="5">
        <f>SUMIFS(Data!$A:$A, Data!$I:$I,$A87,Data!$C:$C,BI$1,Data!$D:$D,BI$2) + SUMIFS(Data!$A:$A, Data!$J:$J,$A87,Data!$C:$C,BI$1,Data!$D:$D,BI$2)</f>
        <v>0</v>
      </c>
      <c r="BJ87" s="5">
        <f>SUMIFS(Data!$A:$A, Data!$I:$I,$A87,Data!$C:$C,BJ$1,Data!$D:$D,BJ$2) + SUMIFS(Data!$A:$A, Data!$J:$J,$A87,Data!$C:$C,BJ$1,Data!$D:$D,BJ$2)</f>
        <v>0</v>
      </c>
      <c r="BK87" s="5">
        <f>SUMIFS(Data!$A:$A, Data!$I:$I,$A87,Data!$C:$C,BK$1,Data!$D:$D,BK$2) + SUMIFS(Data!$A:$A, Data!$J:$J,$A87,Data!$C:$C,BK$1,Data!$D:$D,BK$2)</f>
        <v>0</v>
      </c>
      <c r="BL87" s="5">
        <f>SUMIFS(Data!$A:$A, Data!$I:$I,$A87,Data!$C:$C,BL$1,Data!$D:$D,BL$2) + SUMIFS(Data!$A:$A, Data!$J:$J,$A87,Data!$C:$C,BL$1,Data!$D:$D,BL$2)</f>
        <v>0</v>
      </c>
      <c r="BM87" s="5">
        <f>SUMIFS(Data!$A:$A, Data!$I:$I,$A87,Data!$C:$C,BM$1,Data!$D:$D,BM$2) + SUMIFS(Data!$A:$A, Data!$J:$J,$A87,Data!$C:$C,BM$1,Data!$D:$D,BM$2)</f>
        <v>0</v>
      </c>
      <c r="BN87" s="5">
        <f>SUMIFS(Data!$A:$A, Data!$I:$I,$A87,Data!$C:$C,BN$1,Data!$D:$D,BN$2) + SUMIFS(Data!$A:$A, Data!$J:$J,$A87,Data!$C:$C,BN$1,Data!$D:$D,BN$2)</f>
        <v>0</v>
      </c>
      <c r="BO87" s="5">
        <f>SUMIFS(Data!$A:$A, Data!$I:$I,$A87,Data!$C:$C,BO$1,Data!$D:$D,BO$2) + SUMIFS(Data!$A:$A, Data!$J:$J,$A87,Data!$C:$C,BO$1,Data!$D:$D,BO$2)</f>
        <v>0</v>
      </c>
      <c r="BP87" s="5">
        <f>SUMIFS(Data!$A:$A, Data!$I:$I,$A87,Data!$C:$C,BP$1,Data!$D:$D,BP$2) + SUMIFS(Data!$A:$A, Data!$J:$J,$A87,Data!$C:$C,BP$1,Data!$D:$D,BP$2)</f>
        <v>0</v>
      </c>
      <c r="BQ87" s="5">
        <f>SUMIFS(Data!$A:$A, Data!$I:$I,$A87,Data!$C:$C,BQ$1,Data!$D:$D,BQ$2) + SUMIFS(Data!$A:$A, Data!$J:$J,$A87,Data!$C:$C,BQ$1,Data!$D:$D,BQ$2)</f>
        <v>0</v>
      </c>
      <c r="BR87" s="5">
        <f>SUMIFS(Data!$A:$A, Data!$I:$I,$A87,Data!$C:$C,BR$1,Data!$D:$D,BR$2) + SUMIFS(Data!$A:$A, Data!$J:$J,$A87,Data!$C:$C,BR$1,Data!$D:$D,BR$2)</f>
        <v>0</v>
      </c>
      <c r="BS87" s="5">
        <f>SUMIFS(Data!$A:$A, Data!$I:$I,$A87,Data!$C:$C,BS$1,Data!$D:$D,BS$2) + SUMIFS(Data!$A:$A, Data!$J:$J,$A87,Data!$C:$C,BS$1,Data!$D:$D,BS$2)</f>
        <v>0</v>
      </c>
      <c r="BT87" s="5">
        <f>SUMIFS(Data!$A:$A, Data!$I:$I,$A87,Data!$C:$C,BT$1,Data!$D:$D,BT$2) + SUMIFS(Data!$A:$A, Data!$J:$J,$A87,Data!$C:$C,BT$1,Data!$D:$D,BT$2)</f>
        <v>0</v>
      </c>
      <c r="BU87" s="5">
        <f>SUMIFS(Data!$A:$A, Data!$I:$I,$A87,Data!$C:$C,BU$1,Data!$D:$D,BU$2) + SUMIFS(Data!$A:$A, Data!$J:$J,$A87,Data!$C:$C,BU$1,Data!$D:$D,BU$2)</f>
        <v>0</v>
      </c>
      <c r="BV87" s="5">
        <f>SUMIFS(Data!$A:$A, Data!$I:$I,$A87,Data!$C:$C,BV$1,Data!$D:$D,BV$2) + SUMIFS(Data!$A:$A, Data!$J:$J,$A87,Data!$C:$C,BV$1,Data!$D:$D,BV$2)</f>
        <v>0</v>
      </c>
      <c r="BW87" s="5">
        <f>SUMIFS(Data!$A:$A, Data!$I:$I,$A87,Data!$C:$C,BW$1,Data!$D:$D,BW$2) + SUMIFS(Data!$A:$A, Data!$J:$J,$A87,Data!$C:$C,BW$1,Data!$D:$D,BW$2)</f>
        <v>0</v>
      </c>
      <c r="BX87" s="5">
        <f>SUMIFS(Data!$A:$A, Data!$I:$I,$A87,Data!$C:$C,BX$1,Data!$D:$D,BX$2) + SUMIFS(Data!$A:$A, Data!$J:$J,$A87,Data!$C:$C,BX$1,Data!$D:$D,BX$2)</f>
        <v>0</v>
      </c>
      <c r="BY87" s="5">
        <f>SUMIFS(Data!$A:$A, Data!$I:$I,$A87,Data!$C:$C,BY$1,Data!$D:$D,BY$2) + SUMIFS(Data!$A:$A, Data!$J:$J,$A87,Data!$C:$C,BY$1,Data!$D:$D,BY$2)</f>
        <v>0</v>
      </c>
      <c r="BZ87" s="5">
        <f>SUMIFS(Data!$A:$A, Data!$I:$I,$A87,Data!$C:$C,BZ$1,Data!$D:$D,BZ$2) + SUMIFS(Data!$A:$A, Data!$J:$J,$A87,Data!$C:$C,BZ$1,Data!$D:$D,BZ$2)</f>
        <v>0</v>
      </c>
      <c r="CA87" s="5">
        <f>SUMIFS(Data!$A:$A, Data!$I:$I,$A87,Data!$C:$C,CA$1,Data!$D:$D,CA$2) + SUMIFS(Data!$A:$A, Data!$J:$J,$A87,Data!$C:$C,CA$1,Data!$D:$D,CA$2)</f>
        <v>0</v>
      </c>
      <c r="CB87" s="5">
        <f>SUMIFS(Data!$A:$A, Data!$I:$I,$A87,Data!$C:$C,CB$1,Data!$D:$D,CB$2) + SUMIFS(Data!$A:$A, Data!$J:$J,$A87,Data!$C:$C,CB$1,Data!$D:$D,CB$2)</f>
        <v>0</v>
      </c>
      <c r="CC87" s="5">
        <f>SUMIFS(Data!$A:$A, Data!$I:$I,$A87,Data!$C:$C,CC$1,Data!$D:$D,CC$2) + SUMIFS(Data!$A:$A, Data!$J:$J,$A87,Data!$C:$C,CC$1,Data!$D:$D,CC$2)</f>
        <v>0</v>
      </c>
      <c r="CD87" s="5">
        <f>SUMIFS(Data!$A:$A, Data!$I:$I,$A87,Data!$C:$C,CD$1,Data!$D:$D,CD$2) + SUMIFS(Data!$A:$A, Data!$J:$J,$A87,Data!$C:$C,CD$1,Data!$D:$D,CD$2)</f>
        <v>0</v>
      </c>
      <c r="CE87" s="5">
        <f>SUMIFS(Data!$A:$A, Data!$I:$I,$A87,Data!$C:$C,CE$1,Data!$D:$D,CE$2) + SUMIFS(Data!$A:$A, Data!$J:$J,$A87,Data!$C:$C,CE$1,Data!$D:$D,CE$2)</f>
        <v>0</v>
      </c>
      <c r="CF87" s="5">
        <f>SUMIFS(Data!$A:$A, Data!$I:$I,$A87,Data!$C:$C,CF$1,Data!$D:$D,CF$2) + SUMIFS(Data!$A:$A, Data!$J:$J,$A87,Data!$C:$C,CF$1,Data!$D:$D,CF$2)</f>
        <v>0</v>
      </c>
      <c r="CG87" s="5">
        <f>SUMIFS(Data!$A:$A, Data!$I:$I,$A87,Data!$C:$C,CG$1,Data!$D:$D,CG$2) + SUMIFS(Data!$A:$A, Data!$J:$J,$A87,Data!$C:$C,CG$1,Data!$D:$D,CG$2)</f>
        <v>0</v>
      </c>
      <c r="CH87" s="5">
        <f>SUMIFS(Data!$A:$A, Data!$I:$I,$A87,Data!$C:$C,CH$1,Data!$D:$D,CH$2) + SUMIFS(Data!$A:$A, Data!$J:$J,$A87,Data!$C:$C,CH$1,Data!$D:$D,CH$2)</f>
        <v>0</v>
      </c>
      <c r="CI87" s="5">
        <f>SUMIFS(Data!$A:$A, Data!$I:$I,$A87,Data!$C:$C,CI$1,Data!$D:$D,CI$2) + SUMIFS(Data!$A:$A, Data!$J:$J,$A87,Data!$C:$C,CI$1,Data!$D:$D,CI$2)</f>
        <v>0</v>
      </c>
      <c r="CJ87" s="5">
        <f>SUMIFS(Data!$A:$A, Data!$I:$I,$A87,Data!$C:$C,CJ$1,Data!$D:$D,CJ$2) + SUMIFS(Data!$A:$A, Data!$J:$J,$A87,Data!$C:$C,CJ$1,Data!$D:$D,CJ$2)</f>
        <v>0</v>
      </c>
      <c r="CK87" s="5">
        <f>SUMIFS(Data!$A:$A, Data!$I:$I,$A87,Data!$C:$C,CK$1,Data!$D:$D,CK$2) + SUMIFS(Data!$A:$A, Data!$J:$J,$A87,Data!$C:$C,CK$1,Data!$D:$D,CK$2)</f>
        <v>0</v>
      </c>
      <c r="CL87" s="5">
        <f>SUMIFS(Data!$A:$A, Data!$I:$I,$A87,Data!$C:$C,CL$1,Data!$D:$D,CL$2) + SUMIFS(Data!$A:$A, Data!$J:$J,$A87,Data!$C:$C,CL$1,Data!$D:$D,CL$2)</f>
        <v>0</v>
      </c>
      <c r="CM87" s="5">
        <f>SUMIFS(Data!$A:$A, Data!$I:$I,$A87,Data!$C:$C,CM$1,Data!$D:$D,CM$2) + SUMIFS(Data!$A:$A, Data!$J:$J,$A87,Data!$C:$C,CM$1,Data!$D:$D,CM$2)</f>
        <v>0</v>
      </c>
      <c r="CN87" s="5">
        <f>SUMIFS(Data!$A:$A, Data!$I:$I,$A87,Data!$C:$C,CN$1,Data!$D:$D,CN$2) + SUMIFS(Data!$A:$A, Data!$J:$J,$A87,Data!$C:$C,CN$1,Data!$D:$D,CN$2)</f>
        <v>0</v>
      </c>
      <c r="CO87" s="5">
        <f>SUMIFS(Data!$A:$A, Data!$I:$I,$A87,Data!$C:$C,CO$1,Data!$D:$D,CO$2) + SUMIFS(Data!$A:$A, Data!$J:$J,$A87,Data!$C:$C,CO$1,Data!$D:$D,CO$2)</f>
        <v>0</v>
      </c>
      <c r="CP87" s="5">
        <f>SUMIFS(Data!$A:$A, Data!$I:$I,$A87,Data!$C:$C,CP$1,Data!$D:$D,CP$2) + SUMIFS(Data!$A:$A, Data!$J:$J,$A87,Data!$C:$C,CP$1,Data!$D:$D,CP$2)</f>
        <v>0</v>
      </c>
      <c r="CQ87" s="5">
        <f>SUMIFS(Data!$A:$A, Data!$I:$I,$A87,Data!$C:$C,CQ$1,Data!$D:$D,CQ$2) + SUMIFS(Data!$A:$A, Data!$J:$J,$A87,Data!$C:$C,CQ$1,Data!$D:$D,CQ$2)</f>
        <v>0</v>
      </c>
      <c r="CR87" s="5">
        <f>SUMIFS(Data!$A:$A, Data!$I:$I,$A87,Data!$C:$C,CR$1,Data!$D:$D,CR$2) + SUMIFS(Data!$A:$A, Data!$J:$J,$A87,Data!$C:$C,CR$1,Data!$D:$D,CR$2)</f>
        <v>0</v>
      </c>
      <c r="CS87" s="5">
        <f>SUMIFS(Data!$A:$A, Data!$I:$I,$A87,Data!$C:$C,CS$1,Data!$D:$D,CS$2) + SUMIFS(Data!$A:$A, Data!$J:$J,$A87,Data!$C:$C,CS$1,Data!$D:$D,CS$2)</f>
        <v>0</v>
      </c>
      <c r="CT87" s="5">
        <f>SUMIFS(Data!$A:$A, Data!$I:$I,$A87,Data!$C:$C,CT$1,Data!$D:$D,CT$2) + SUMIFS(Data!$A:$A, Data!$J:$J,$A87,Data!$C:$C,CT$1,Data!$D:$D,CT$2)</f>
        <v>0</v>
      </c>
      <c r="CU87" s="5">
        <f>SUMIFS(Data!$A:$A, Data!$I:$I,$A87,Data!$C:$C,CU$1,Data!$D:$D,CU$2) + SUMIFS(Data!$A:$A, Data!$J:$J,$A87,Data!$C:$C,CU$1,Data!$D:$D,CU$2)</f>
        <v>0</v>
      </c>
      <c r="CV87" s="5">
        <f>SUMIFS(Data!$A:$A, Data!$I:$I,$A87,Data!$C:$C,CV$1,Data!$D:$D,CV$2) + SUMIFS(Data!$A:$A, Data!$J:$J,$A87,Data!$C:$C,CV$1,Data!$D:$D,CV$2)</f>
        <v>0</v>
      </c>
      <c r="CW87" s="5">
        <f t="shared" ref="CW87:CX87" si="86">SUMIF($B$2:$CV$2,CW$2, $B87:$CV87)</f>
        <v>0</v>
      </c>
      <c r="CX87" s="5">
        <f t="shared" si="86"/>
        <v>1</v>
      </c>
      <c r="CY87" s="5">
        <f t="shared" si="3"/>
        <v>1</v>
      </c>
    </row>
    <row r="88">
      <c r="A88" s="5" t="str">
        <f>Countries!A86</f>
        <v>TKM</v>
      </c>
      <c r="B88" s="5">
        <f>SUMIFS(Data!$A:$A, Data!$I:$I,$A88,Data!$C:$C,B$1,Data!$D:$D,B$2) + SUMIFS(Data!$A:$A, Data!$J:$J,$A88,Data!$C:$C,B$1,Data!$D:$D,B$2)</f>
        <v>0</v>
      </c>
      <c r="C88" s="5">
        <f>SUMIFS(Data!$A:$A, Data!$I:$I,$A88,Data!$C:$C,C$1,Data!$D:$D,C$2) + SUMIFS(Data!$A:$A, Data!$J:$J,$A88,Data!$C:$C,C$1,Data!$D:$D,C$2)</f>
        <v>0</v>
      </c>
      <c r="D88" s="5">
        <f>SUMIFS(Data!$A:$A, Data!$I:$I,$A88,Data!$C:$C,D$1,Data!$D:$D,D$2) + SUMIFS(Data!$A:$A, Data!$J:$J,$A88,Data!$C:$C,D$1,Data!$D:$D,D$2)</f>
        <v>0</v>
      </c>
      <c r="E88" s="5">
        <f>SUMIFS(Data!$A:$A, Data!$I:$I,$A88,Data!$C:$C,E$1,Data!$D:$D,E$2) + SUMIFS(Data!$A:$A, Data!$J:$J,$A88,Data!$C:$C,E$1,Data!$D:$D,E$2)</f>
        <v>0</v>
      </c>
      <c r="F88" s="5">
        <f>SUMIFS(Data!$A:$A, Data!$I:$I,$A88,Data!$C:$C,F$1,Data!$D:$D,F$2) + SUMIFS(Data!$A:$A, Data!$J:$J,$A88,Data!$C:$C,F$1,Data!$D:$D,F$2)</f>
        <v>0</v>
      </c>
      <c r="G88" s="5">
        <f>SUMIFS(Data!$A:$A, Data!$I:$I,$A88,Data!$C:$C,G$1,Data!$D:$D,G$2) + SUMIFS(Data!$A:$A, Data!$J:$J,$A88,Data!$C:$C,G$1,Data!$D:$D,G$2)</f>
        <v>0</v>
      </c>
      <c r="H88" s="5">
        <f>SUMIFS(Data!$A:$A, Data!$I:$I,$A88,Data!$C:$C,H$1,Data!$D:$D,H$2) + SUMIFS(Data!$A:$A, Data!$J:$J,$A88,Data!$C:$C,H$1,Data!$D:$D,H$2)</f>
        <v>0</v>
      </c>
      <c r="I88" s="5">
        <f>SUMIFS(Data!$A:$A, Data!$I:$I,$A88,Data!$C:$C,I$1,Data!$D:$D,I$2) + SUMIFS(Data!$A:$A, Data!$J:$J,$A88,Data!$C:$C,I$1,Data!$D:$D,I$2)</f>
        <v>0</v>
      </c>
      <c r="J88" s="5">
        <f>SUMIFS(Data!$A:$A, Data!$I:$I,$A88,Data!$C:$C,J$1,Data!$D:$D,J$2) + SUMIFS(Data!$A:$A, Data!$J:$J,$A88,Data!$C:$C,J$1,Data!$D:$D,J$2)</f>
        <v>0</v>
      </c>
      <c r="K88" s="5">
        <f>SUMIFS(Data!$A:$A, Data!$I:$I,$A88,Data!$C:$C,K$1,Data!$D:$D,K$2) + SUMIFS(Data!$A:$A, Data!$J:$J,$A88,Data!$C:$C,K$1,Data!$D:$D,K$2)</f>
        <v>0</v>
      </c>
      <c r="L88" s="5">
        <f>SUMIFS(Data!$A:$A, Data!$I:$I,$A88,Data!$C:$C,L$1,Data!$D:$D,L$2) + SUMIFS(Data!$A:$A, Data!$J:$J,$A88,Data!$C:$C,L$1,Data!$D:$D,L$2)</f>
        <v>0</v>
      </c>
      <c r="M88" s="5">
        <f>SUMIFS(Data!$A:$A, Data!$I:$I,$A88,Data!$C:$C,M$1,Data!$D:$D,M$2) + SUMIFS(Data!$A:$A, Data!$J:$J,$A88,Data!$C:$C,M$1,Data!$D:$D,M$2)</f>
        <v>0</v>
      </c>
      <c r="N88" s="5">
        <f>SUMIFS(Data!$A:$A, Data!$I:$I,$A88,Data!$C:$C,N$1,Data!$D:$D,N$2) + SUMIFS(Data!$A:$A, Data!$J:$J,$A88,Data!$C:$C,N$1,Data!$D:$D,N$2)</f>
        <v>0</v>
      </c>
      <c r="O88" s="5">
        <f>SUMIFS(Data!$A:$A, Data!$I:$I,$A88,Data!$C:$C,O$1,Data!$D:$D,O$2) + SUMIFS(Data!$A:$A, Data!$J:$J,$A88,Data!$C:$C,O$1,Data!$D:$D,O$2)</f>
        <v>0</v>
      </c>
      <c r="P88" s="5">
        <f>SUMIFS(Data!$A:$A, Data!$I:$I,$A88,Data!$C:$C,P$1,Data!$D:$D,P$2) + SUMIFS(Data!$A:$A, Data!$J:$J,$A88,Data!$C:$C,P$1,Data!$D:$D,P$2)</f>
        <v>0</v>
      </c>
      <c r="Q88" s="5">
        <f>SUMIFS(Data!$A:$A, Data!$I:$I,$A88,Data!$C:$C,Q$1,Data!$D:$D,Q$2) + SUMIFS(Data!$A:$A, Data!$J:$J,$A88,Data!$C:$C,Q$1,Data!$D:$D,Q$2)</f>
        <v>0</v>
      </c>
      <c r="R88" s="5">
        <f>SUMIFS(Data!$A:$A, Data!$I:$I,$A88,Data!$C:$C,R$1,Data!$D:$D,R$2) + SUMIFS(Data!$A:$A, Data!$J:$J,$A88,Data!$C:$C,R$1,Data!$D:$D,R$2)</f>
        <v>0</v>
      </c>
      <c r="S88" s="5">
        <f>SUMIFS(Data!$A:$A, Data!$I:$I,$A88,Data!$C:$C,S$1,Data!$D:$D,S$2) + SUMIFS(Data!$A:$A, Data!$J:$J,$A88,Data!$C:$C,S$1,Data!$D:$D,S$2)</f>
        <v>0</v>
      </c>
      <c r="T88" s="5">
        <f>SUMIFS(Data!$A:$A, Data!$I:$I,$A88,Data!$C:$C,T$1,Data!$D:$D,T$2) + SUMIFS(Data!$A:$A, Data!$J:$J,$A88,Data!$C:$C,T$1,Data!$D:$D,T$2)</f>
        <v>0</v>
      </c>
      <c r="U88" s="5">
        <f>SUMIFS(Data!$A:$A, Data!$I:$I,$A88,Data!$C:$C,U$1,Data!$D:$D,U$2) + SUMIFS(Data!$A:$A, Data!$J:$J,$A88,Data!$C:$C,U$1,Data!$D:$D,U$2)</f>
        <v>0</v>
      </c>
      <c r="V88" s="5">
        <f>SUMIFS(Data!$A:$A, Data!$I:$I,$A88,Data!$C:$C,V$1,Data!$D:$D,V$2) + SUMIFS(Data!$A:$A, Data!$J:$J,$A88,Data!$C:$C,V$1,Data!$D:$D,V$2)</f>
        <v>0</v>
      </c>
      <c r="W88" s="5">
        <f>SUMIFS(Data!$A:$A, Data!$I:$I,$A88,Data!$C:$C,W$1,Data!$D:$D,W$2) + SUMIFS(Data!$A:$A, Data!$J:$J,$A88,Data!$C:$C,W$1,Data!$D:$D,W$2)</f>
        <v>0</v>
      </c>
      <c r="X88" s="5">
        <f>SUMIFS(Data!$A:$A, Data!$I:$I,$A88,Data!$C:$C,X$1,Data!$D:$D,X$2) + SUMIFS(Data!$A:$A, Data!$J:$J,$A88,Data!$C:$C,X$1,Data!$D:$D,X$2)</f>
        <v>0</v>
      </c>
      <c r="Y88" s="5">
        <f>SUMIFS(Data!$A:$A, Data!$I:$I,$A88,Data!$C:$C,Y$1,Data!$D:$D,Y$2) + SUMIFS(Data!$A:$A, Data!$J:$J,$A88,Data!$C:$C,Y$1,Data!$D:$D,Y$2)</f>
        <v>0</v>
      </c>
      <c r="Z88" s="5">
        <f>SUMIFS(Data!$A:$A, Data!$I:$I,$A88,Data!$C:$C,Z$1,Data!$D:$D,Z$2) + SUMIFS(Data!$A:$A, Data!$J:$J,$A88,Data!$C:$C,Z$1,Data!$D:$D,Z$2)</f>
        <v>0</v>
      </c>
      <c r="AA88" s="5">
        <f>SUMIFS(Data!$A:$A, Data!$I:$I,$A88,Data!$C:$C,AA$1,Data!$D:$D,AA$2) + SUMIFS(Data!$A:$A, Data!$J:$J,$A88,Data!$C:$C,AA$1,Data!$D:$D,AA$2)</f>
        <v>0</v>
      </c>
      <c r="AB88" s="5">
        <f>SUMIFS(Data!$A:$A, Data!$I:$I,$A88,Data!$C:$C,AB$1,Data!$D:$D,AB$2) + SUMIFS(Data!$A:$A, Data!$J:$J,$A88,Data!$C:$C,AB$1,Data!$D:$D,AB$2)</f>
        <v>0</v>
      </c>
      <c r="AC88" s="5">
        <f>SUMIFS(Data!$A:$A, Data!$I:$I,$A88,Data!$C:$C,AC$1,Data!$D:$D,AC$2) + SUMIFS(Data!$A:$A, Data!$J:$J,$A88,Data!$C:$C,AC$1,Data!$D:$D,AC$2)</f>
        <v>0</v>
      </c>
      <c r="AD88" s="5">
        <f>SUMIFS(Data!$A:$A, Data!$I:$I,$A88,Data!$C:$C,AD$1,Data!$D:$D,AD$2) + SUMIFS(Data!$A:$A, Data!$J:$J,$A88,Data!$C:$C,AD$1,Data!$D:$D,AD$2)</f>
        <v>0</v>
      </c>
      <c r="AE88" s="5">
        <f>SUMIFS(Data!$A:$A, Data!$I:$I,$A88,Data!$C:$C,AE$1,Data!$D:$D,AE$2) + SUMIFS(Data!$A:$A, Data!$J:$J,$A88,Data!$C:$C,AE$1,Data!$D:$D,AE$2)</f>
        <v>0</v>
      </c>
      <c r="AF88" s="5">
        <f>SUMIFS(Data!$A:$A, Data!$I:$I,$A88,Data!$C:$C,AF$1,Data!$D:$D,AF$2) + SUMIFS(Data!$A:$A, Data!$J:$J,$A88,Data!$C:$C,AF$1,Data!$D:$D,AF$2)</f>
        <v>0</v>
      </c>
      <c r="AG88" s="5">
        <f>SUMIFS(Data!$A:$A, Data!$I:$I,$A88,Data!$C:$C,AG$1,Data!$D:$D,AG$2) + SUMIFS(Data!$A:$A, Data!$J:$J,$A88,Data!$C:$C,AG$1,Data!$D:$D,AG$2)</f>
        <v>0</v>
      </c>
      <c r="AH88" s="5">
        <f>SUMIFS(Data!$A:$A, Data!$I:$I,$A88,Data!$C:$C,AH$1,Data!$D:$D,AH$2) + SUMIFS(Data!$A:$A, Data!$J:$J,$A88,Data!$C:$C,AH$1,Data!$D:$D,AH$2)</f>
        <v>0</v>
      </c>
      <c r="AI88" s="5">
        <f>SUMIFS(Data!$A:$A, Data!$I:$I,$A88,Data!$C:$C,AI$1,Data!$D:$D,AI$2) + SUMIFS(Data!$A:$A, Data!$J:$J,$A88,Data!$C:$C,AI$1,Data!$D:$D,AI$2)</f>
        <v>0</v>
      </c>
      <c r="AJ88" s="5">
        <f>SUMIFS(Data!$A:$A, Data!$I:$I,$A88,Data!$C:$C,AJ$1,Data!$D:$D,AJ$2) + SUMIFS(Data!$A:$A, Data!$J:$J,$A88,Data!$C:$C,AJ$1,Data!$D:$D,AJ$2)</f>
        <v>0</v>
      </c>
      <c r="AK88" s="5">
        <f>SUMIFS(Data!$A:$A, Data!$I:$I,$A88,Data!$C:$C,AK$1,Data!$D:$D,AK$2) + SUMIFS(Data!$A:$A, Data!$J:$J,$A88,Data!$C:$C,AK$1,Data!$D:$D,AK$2)</f>
        <v>0</v>
      </c>
      <c r="AL88" s="5">
        <f>SUMIFS(Data!$A:$A, Data!$I:$I,$A88,Data!$C:$C,AL$1,Data!$D:$D,AL$2) + SUMIFS(Data!$A:$A, Data!$J:$J,$A88,Data!$C:$C,AL$1,Data!$D:$D,AL$2)</f>
        <v>0</v>
      </c>
      <c r="AM88" s="5">
        <f>SUMIFS(Data!$A:$A, Data!$I:$I,$A88,Data!$C:$C,AM$1,Data!$D:$D,AM$2) + SUMIFS(Data!$A:$A, Data!$J:$J,$A88,Data!$C:$C,AM$1,Data!$D:$D,AM$2)</f>
        <v>0</v>
      </c>
      <c r="AN88" s="5">
        <f>SUMIFS(Data!$A:$A, Data!$I:$I,$A88,Data!$C:$C,AN$1,Data!$D:$D,AN$2) + SUMIFS(Data!$A:$A, Data!$J:$J,$A88,Data!$C:$C,AN$1,Data!$D:$D,AN$2)</f>
        <v>0</v>
      </c>
      <c r="AO88" s="5">
        <f>SUMIFS(Data!$A:$A, Data!$I:$I,$A88,Data!$C:$C,AO$1,Data!$D:$D,AO$2) + SUMIFS(Data!$A:$A, Data!$J:$J,$A88,Data!$C:$C,AO$1,Data!$D:$D,AO$2)</f>
        <v>0</v>
      </c>
      <c r="AP88" s="5">
        <f>SUMIFS(Data!$A:$A, Data!$I:$I,$A88,Data!$C:$C,AP$1,Data!$D:$D,AP$2) + SUMIFS(Data!$A:$A, Data!$J:$J,$A88,Data!$C:$C,AP$1,Data!$D:$D,AP$2)</f>
        <v>0</v>
      </c>
      <c r="AQ88" s="5">
        <f>SUMIFS(Data!$A:$A, Data!$I:$I,$A88,Data!$C:$C,AQ$1,Data!$D:$D,AQ$2) + SUMIFS(Data!$A:$A, Data!$J:$J,$A88,Data!$C:$C,AQ$1,Data!$D:$D,AQ$2)</f>
        <v>0</v>
      </c>
      <c r="AR88" s="5">
        <f>SUMIFS(Data!$A:$A, Data!$I:$I,$A88,Data!$C:$C,AR$1,Data!$D:$D,AR$2) + SUMIFS(Data!$A:$A, Data!$J:$J,$A88,Data!$C:$C,AR$1,Data!$D:$D,AR$2)</f>
        <v>0</v>
      </c>
      <c r="AS88" s="5">
        <f>SUMIFS(Data!$A:$A, Data!$I:$I,$A88,Data!$C:$C,AS$1,Data!$D:$D,AS$2) + SUMIFS(Data!$A:$A, Data!$J:$J,$A88,Data!$C:$C,AS$1,Data!$D:$D,AS$2)</f>
        <v>0</v>
      </c>
      <c r="AT88" s="5">
        <f>SUMIFS(Data!$A:$A, Data!$I:$I,$A88,Data!$C:$C,AT$1,Data!$D:$D,AT$2) + SUMIFS(Data!$A:$A, Data!$J:$J,$A88,Data!$C:$C,AT$1,Data!$D:$D,AT$2)</f>
        <v>0</v>
      </c>
      <c r="AU88" s="5">
        <f>SUMIFS(Data!$A:$A, Data!$I:$I,$A88,Data!$C:$C,AU$1,Data!$D:$D,AU$2) + SUMIFS(Data!$A:$A, Data!$J:$J,$A88,Data!$C:$C,AU$1,Data!$D:$D,AU$2)</f>
        <v>0</v>
      </c>
      <c r="AV88" s="5">
        <f>SUMIFS(Data!$A:$A, Data!$I:$I,$A88,Data!$C:$C,AV$1,Data!$D:$D,AV$2) + SUMIFS(Data!$A:$A, Data!$J:$J,$A88,Data!$C:$C,AV$1,Data!$D:$D,AV$2)</f>
        <v>0</v>
      </c>
      <c r="AW88" s="5">
        <f>SUMIFS(Data!$A:$A, Data!$I:$I,$A88,Data!$C:$C,AW$1,Data!$D:$D,AW$2) + SUMIFS(Data!$A:$A, Data!$J:$J,$A88,Data!$C:$C,AW$1,Data!$D:$D,AW$2)</f>
        <v>0</v>
      </c>
      <c r="AX88" s="5">
        <f>SUMIFS(Data!$A:$A, Data!$I:$I,$A88,Data!$C:$C,AX$1,Data!$D:$D,AX$2) + SUMIFS(Data!$A:$A, Data!$J:$J,$A88,Data!$C:$C,AX$1,Data!$D:$D,AX$2)</f>
        <v>0</v>
      </c>
      <c r="AY88" s="5">
        <f>SUMIFS(Data!$A:$A, Data!$I:$I,$A88,Data!$C:$C,AY$1,Data!$D:$D,AY$2) + SUMIFS(Data!$A:$A, Data!$J:$J,$A88,Data!$C:$C,AY$1,Data!$D:$D,AY$2)</f>
        <v>0</v>
      </c>
      <c r="AZ88" s="5">
        <f>SUMIFS(Data!$A:$A, Data!$I:$I,$A88,Data!$C:$C,AZ$1,Data!$D:$D,AZ$2) + SUMIFS(Data!$A:$A, Data!$J:$J,$A88,Data!$C:$C,AZ$1,Data!$D:$D,AZ$2)</f>
        <v>0</v>
      </c>
      <c r="BA88" s="5">
        <f>SUMIFS(Data!$A:$A, Data!$I:$I,$A88,Data!$C:$C,BA$1,Data!$D:$D,BA$2) + SUMIFS(Data!$A:$A, Data!$J:$J,$A88,Data!$C:$C,BA$1,Data!$D:$D,BA$2)</f>
        <v>0</v>
      </c>
      <c r="BB88" s="5">
        <f>SUMIFS(Data!$A:$A, Data!$I:$I,$A88,Data!$C:$C,BB$1,Data!$D:$D,BB$2) + SUMIFS(Data!$A:$A, Data!$J:$J,$A88,Data!$C:$C,BB$1,Data!$D:$D,BB$2)</f>
        <v>0</v>
      </c>
      <c r="BC88" s="5">
        <f>SUMIFS(Data!$A:$A, Data!$I:$I,$A88,Data!$C:$C,BC$1,Data!$D:$D,BC$2) + SUMIFS(Data!$A:$A, Data!$J:$J,$A88,Data!$C:$C,BC$1,Data!$D:$D,BC$2)</f>
        <v>0</v>
      </c>
      <c r="BD88" s="5">
        <f>SUMIFS(Data!$A:$A, Data!$I:$I,$A88,Data!$C:$C,BD$1,Data!$D:$D,BD$2) + SUMIFS(Data!$A:$A, Data!$J:$J,$A88,Data!$C:$C,BD$1,Data!$D:$D,BD$2)</f>
        <v>0</v>
      </c>
      <c r="BE88" s="5">
        <f>SUMIFS(Data!$A:$A, Data!$I:$I,$A88,Data!$C:$C,BE$1,Data!$D:$D,BE$2) + SUMIFS(Data!$A:$A, Data!$J:$J,$A88,Data!$C:$C,BE$1,Data!$D:$D,BE$2)</f>
        <v>0</v>
      </c>
      <c r="BF88" s="5">
        <f>SUMIFS(Data!$A:$A, Data!$I:$I,$A88,Data!$C:$C,BF$1,Data!$D:$D,BF$2) + SUMIFS(Data!$A:$A, Data!$J:$J,$A88,Data!$C:$C,BF$1,Data!$D:$D,BF$2)</f>
        <v>0</v>
      </c>
      <c r="BG88" s="5">
        <f>SUMIFS(Data!$A:$A, Data!$I:$I,$A88,Data!$C:$C,BG$1,Data!$D:$D,BG$2) + SUMIFS(Data!$A:$A, Data!$J:$J,$A88,Data!$C:$C,BG$1,Data!$D:$D,BG$2)</f>
        <v>0</v>
      </c>
      <c r="BH88" s="5">
        <f>SUMIFS(Data!$A:$A, Data!$I:$I,$A88,Data!$C:$C,BH$1,Data!$D:$D,BH$2) + SUMIFS(Data!$A:$A, Data!$J:$J,$A88,Data!$C:$C,BH$1,Data!$D:$D,BH$2)</f>
        <v>0</v>
      </c>
      <c r="BI88" s="5">
        <f>SUMIFS(Data!$A:$A, Data!$I:$I,$A88,Data!$C:$C,BI$1,Data!$D:$D,BI$2) + SUMIFS(Data!$A:$A, Data!$J:$J,$A88,Data!$C:$C,BI$1,Data!$D:$D,BI$2)</f>
        <v>0</v>
      </c>
      <c r="BJ88" s="5">
        <f>SUMIFS(Data!$A:$A, Data!$I:$I,$A88,Data!$C:$C,BJ$1,Data!$D:$D,BJ$2) + SUMIFS(Data!$A:$A, Data!$J:$J,$A88,Data!$C:$C,BJ$1,Data!$D:$D,BJ$2)</f>
        <v>0</v>
      </c>
      <c r="BK88" s="5">
        <f>SUMIFS(Data!$A:$A, Data!$I:$I,$A88,Data!$C:$C,BK$1,Data!$D:$D,BK$2) + SUMIFS(Data!$A:$A, Data!$J:$J,$A88,Data!$C:$C,BK$1,Data!$D:$D,BK$2)</f>
        <v>0</v>
      </c>
      <c r="BL88" s="5">
        <f>SUMIFS(Data!$A:$A, Data!$I:$I,$A88,Data!$C:$C,BL$1,Data!$D:$D,BL$2) + SUMIFS(Data!$A:$A, Data!$J:$J,$A88,Data!$C:$C,BL$1,Data!$D:$D,BL$2)</f>
        <v>0</v>
      </c>
      <c r="BM88" s="5">
        <f>SUMIFS(Data!$A:$A, Data!$I:$I,$A88,Data!$C:$C,BM$1,Data!$D:$D,BM$2) + SUMIFS(Data!$A:$A, Data!$J:$J,$A88,Data!$C:$C,BM$1,Data!$D:$D,BM$2)</f>
        <v>0</v>
      </c>
      <c r="BN88" s="5">
        <f>SUMIFS(Data!$A:$A, Data!$I:$I,$A88,Data!$C:$C,BN$1,Data!$D:$D,BN$2) + SUMIFS(Data!$A:$A, Data!$J:$J,$A88,Data!$C:$C,BN$1,Data!$D:$D,BN$2)</f>
        <v>0</v>
      </c>
      <c r="BO88" s="5">
        <f>SUMIFS(Data!$A:$A, Data!$I:$I,$A88,Data!$C:$C,BO$1,Data!$D:$D,BO$2) + SUMIFS(Data!$A:$A, Data!$J:$J,$A88,Data!$C:$C,BO$1,Data!$D:$D,BO$2)</f>
        <v>0</v>
      </c>
      <c r="BP88" s="5">
        <f>SUMIFS(Data!$A:$A, Data!$I:$I,$A88,Data!$C:$C,BP$1,Data!$D:$D,BP$2) + SUMIFS(Data!$A:$A, Data!$J:$J,$A88,Data!$C:$C,BP$1,Data!$D:$D,BP$2)</f>
        <v>0</v>
      </c>
      <c r="BQ88" s="5">
        <f>SUMIFS(Data!$A:$A, Data!$I:$I,$A88,Data!$C:$C,BQ$1,Data!$D:$D,BQ$2) + SUMIFS(Data!$A:$A, Data!$J:$J,$A88,Data!$C:$C,BQ$1,Data!$D:$D,BQ$2)</f>
        <v>0</v>
      </c>
      <c r="BR88" s="5">
        <f>SUMIFS(Data!$A:$A, Data!$I:$I,$A88,Data!$C:$C,BR$1,Data!$D:$D,BR$2) + SUMIFS(Data!$A:$A, Data!$J:$J,$A88,Data!$C:$C,BR$1,Data!$D:$D,BR$2)</f>
        <v>0</v>
      </c>
      <c r="BS88" s="5">
        <f>SUMIFS(Data!$A:$A, Data!$I:$I,$A88,Data!$C:$C,BS$1,Data!$D:$D,BS$2) + SUMIFS(Data!$A:$A, Data!$J:$J,$A88,Data!$C:$C,BS$1,Data!$D:$D,BS$2)</f>
        <v>0</v>
      </c>
      <c r="BT88" s="5">
        <f>SUMIFS(Data!$A:$A, Data!$I:$I,$A88,Data!$C:$C,BT$1,Data!$D:$D,BT$2) + SUMIFS(Data!$A:$A, Data!$J:$J,$A88,Data!$C:$C,BT$1,Data!$D:$D,BT$2)</f>
        <v>0</v>
      </c>
      <c r="BU88" s="5">
        <f>SUMIFS(Data!$A:$A, Data!$I:$I,$A88,Data!$C:$C,BU$1,Data!$D:$D,BU$2) + SUMIFS(Data!$A:$A, Data!$J:$J,$A88,Data!$C:$C,BU$1,Data!$D:$D,BU$2)</f>
        <v>0</v>
      </c>
      <c r="BV88" s="5">
        <f>SUMIFS(Data!$A:$A, Data!$I:$I,$A88,Data!$C:$C,BV$1,Data!$D:$D,BV$2) + SUMIFS(Data!$A:$A, Data!$J:$J,$A88,Data!$C:$C,BV$1,Data!$D:$D,BV$2)</f>
        <v>0</v>
      </c>
      <c r="BW88" s="5">
        <f>SUMIFS(Data!$A:$A, Data!$I:$I,$A88,Data!$C:$C,BW$1,Data!$D:$D,BW$2) + SUMIFS(Data!$A:$A, Data!$J:$J,$A88,Data!$C:$C,BW$1,Data!$D:$D,BW$2)</f>
        <v>0</v>
      </c>
      <c r="BX88" s="5">
        <f>SUMIFS(Data!$A:$A, Data!$I:$I,$A88,Data!$C:$C,BX$1,Data!$D:$D,BX$2) + SUMIFS(Data!$A:$A, Data!$J:$J,$A88,Data!$C:$C,BX$1,Data!$D:$D,BX$2)</f>
        <v>0</v>
      </c>
      <c r="BY88" s="5">
        <f>SUMIFS(Data!$A:$A, Data!$I:$I,$A88,Data!$C:$C,BY$1,Data!$D:$D,BY$2) + SUMIFS(Data!$A:$A, Data!$J:$J,$A88,Data!$C:$C,BY$1,Data!$D:$D,BY$2)</f>
        <v>0</v>
      </c>
      <c r="BZ88" s="5">
        <f>SUMIFS(Data!$A:$A, Data!$I:$I,$A88,Data!$C:$C,BZ$1,Data!$D:$D,BZ$2) + SUMIFS(Data!$A:$A, Data!$J:$J,$A88,Data!$C:$C,BZ$1,Data!$D:$D,BZ$2)</f>
        <v>0</v>
      </c>
      <c r="CA88" s="5">
        <f>SUMIFS(Data!$A:$A, Data!$I:$I,$A88,Data!$C:$C,CA$1,Data!$D:$D,CA$2) + SUMIFS(Data!$A:$A, Data!$J:$J,$A88,Data!$C:$C,CA$1,Data!$D:$D,CA$2)</f>
        <v>0</v>
      </c>
      <c r="CB88" s="5">
        <f>SUMIFS(Data!$A:$A, Data!$I:$I,$A88,Data!$C:$C,CB$1,Data!$D:$D,CB$2) + SUMIFS(Data!$A:$A, Data!$J:$J,$A88,Data!$C:$C,CB$1,Data!$D:$D,CB$2)</f>
        <v>0</v>
      </c>
      <c r="CC88" s="5">
        <f>SUMIFS(Data!$A:$A, Data!$I:$I,$A88,Data!$C:$C,CC$1,Data!$D:$D,CC$2) + SUMIFS(Data!$A:$A, Data!$J:$J,$A88,Data!$C:$C,CC$1,Data!$D:$D,CC$2)</f>
        <v>0</v>
      </c>
      <c r="CD88" s="5">
        <f>SUMIFS(Data!$A:$A, Data!$I:$I,$A88,Data!$C:$C,CD$1,Data!$D:$D,CD$2) + SUMIFS(Data!$A:$A, Data!$J:$J,$A88,Data!$C:$C,CD$1,Data!$D:$D,CD$2)</f>
        <v>0</v>
      </c>
      <c r="CE88" s="5">
        <f>SUMIFS(Data!$A:$A, Data!$I:$I,$A88,Data!$C:$C,CE$1,Data!$D:$D,CE$2) + SUMIFS(Data!$A:$A, Data!$J:$J,$A88,Data!$C:$C,CE$1,Data!$D:$D,CE$2)</f>
        <v>0</v>
      </c>
      <c r="CF88" s="5">
        <f>SUMIFS(Data!$A:$A, Data!$I:$I,$A88,Data!$C:$C,CF$1,Data!$D:$D,CF$2) + SUMIFS(Data!$A:$A, Data!$J:$J,$A88,Data!$C:$C,CF$1,Data!$D:$D,CF$2)</f>
        <v>0</v>
      </c>
      <c r="CG88" s="5">
        <f>SUMIFS(Data!$A:$A, Data!$I:$I,$A88,Data!$C:$C,CG$1,Data!$D:$D,CG$2) + SUMIFS(Data!$A:$A, Data!$J:$J,$A88,Data!$C:$C,CG$1,Data!$D:$D,CG$2)</f>
        <v>0</v>
      </c>
      <c r="CH88" s="5">
        <f>SUMIFS(Data!$A:$A, Data!$I:$I,$A88,Data!$C:$C,CH$1,Data!$D:$D,CH$2) + SUMIFS(Data!$A:$A, Data!$J:$J,$A88,Data!$C:$C,CH$1,Data!$D:$D,CH$2)</f>
        <v>0</v>
      </c>
      <c r="CI88" s="5">
        <f>SUMIFS(Data!$A:$A, Data!$I:$I,$A88,Data!$C:$C,CI$1,Data!$D:$D,CI$2) + SUMIFS(Data!$A:$A, Data!$J:$J,$A88,Data!$C:$C,CI$1,Data!$D:$D,CI$2)</f>
        <v>0</v>
      </c>
      <c r="CJ88" s="5">
        <f>SUMIFS(Data!$A:$A, Data!$I:$I,$A88,Data!$C:$C,CJ$1,Data!$D:$D,CJ$2) + SUMIFS(Data!$A:$A, Data!$J:$J,$A88,Data!$C:$C,CJ$1,Data!$D:$D,CJ$2)</f>
        <v>0</v>
      </c>
      <c r="CK88" s="5">
        <f>SUMIFS(Data!$A:$A, Data!$I:$I,$A88,Data!$C:$C,CK$1,Data!$D:$D,CK$2) + SUMIFS(Data!$A:$A, Data!$J:$J,$A88,Data!$C:$C,CK$1,Data!$D:$D,CK$2)</f>
        <v>0</v>
      </c>
      <c r="CL88" s="5">
        <f>SUMIFS(Data!$A:$A, Data!$I:$I,$A88,Data!$C:$C,CL$1,Data!$D:$D,CL$2) + SUMIFS(Data!$A:$A, Data!$J:$J,$A88,Data!$C:$C,CL$1,Data!$D:$D,CL$2)</f>
        <v>0</v>
      </c>
      <c r="CM88" s="5">
        <f>SUMIFS(Data!$A:$A, Data!$I:$I,$A88,Data!$C:$C,CM$1,Data!$D:$D,CM$2) + SUMIFS(Data!$A:$A, Data!$J:$J,$A88,Data!$C:$C,CM$1,Data!$D:$D,CM$2)</f>
        <v>0</v>
      </c>
      <c r="CN88" s="5">
        <f>SUMIFS(Data!$A:$A, Data!$I:$I,$A88,Data!$C:$C,CN$1,Data!$D:$D,CN$2) + SUMIFS(Data!$A:$A, Data!$J:$J,$A88,Data!$C:$C,CN$1,Data!$D:$D,CN$2)</f>
        <v>0</v>
      </c>
      <c r="CO88" s="5">
        <f>SUMIFS(Data!$A:$A, Data!$I:$I,$A88,Data!$C:$C,CO$1,Data!$D:$D,CO$2) + SUMIFS(Data!$A:$A, Data!$J:$J,$A88,Data!$C:$C,CO$1,Data!$D:$D,CO$2)</f>
        <v>0</v>
      </c>
      <c r="CP88" s="5">
        <f>SUMIFS(Data!$A:$A, Data!$I:$I,$A88,Data!$C:$C,CP$1,Data!$D:$D,CP$2) + SUMIFS(Data!$A:$A, Data!$J:$J,$A88,Data!$C:$C,CP$1,Data!$D:$D,CP$2)</f>
        <v>0</v>
      </c>
      <c r="CQ88" s="5">
        <f>SUMIFS(Data!$A:$A, Data!$I:$I,$A88,Data!$C:$C,CQ$1,Data!$D:$D,CQ$2) + SUMIFS(Data!$A:$A, Data!$J:$J,$A88,Data!$C:$C,CQ$1,Data!$D:$D,CQ$2)</f>
        <v>0</v>
      </c>
      <c r="CR88" s="5">
        <f>SUMIFS(Data!$A:$A, Data!$I:$I,$A88,Data!$C:$C,CR$1,Data!$D:$D,CR$2) + SUMIFS(Data!$A:$A, Data!$J:$J,$A88,Data!$C:$C,CR$1,Data!$D:$D,CR$2)</f>
        <v>0</v>
      </c>
      <c r="CS88" s="5">
        <f>SUMIFS(Data!$A:$A, Data!$I:$I,$A88,Data!$C:$C,CS$1,Data!$D:$D,CS$2) + SUMIFS(Data!$A:$A, Data!$J:$J,$A88,Data!$C:$C,CS$1,Data!$D:$D,CS$2)</f>
        <v>0</v>
      </c>
      <c r="CT88" s="5">
        <f>SUMIFS(Data!$A:$A, Data!$I:$I,$A88,Data!$C:$C,CT$1,Data!$D:$D,CT$2) + SUMIFS(Data!$A:$A, Data!$J:$J,$A88,Data!$C:$C,CT$1,Data!$D:$D,CT$2)</f>
        <v>0</v>
      </c>
      <c r="CU88" s="5">
        <f>SUMIFS(Data!$A:$A, Data!$I:$I,$A88,Data!$C:$C,CU$1,Data!$D:$D,CU$2) + SUMIFS(Data!$A:$A, Data!$J:$J,$A88,Data!$C:$C,CU$1,Data!$D:$D,CU$2)</f>
        <v>0</v>
      </c>
      <c r="CV88" s="5">
        <f>SUMIFS(Data!$A:$A, Data!$I:$I,$A88,Data!$C:$C,CV$1,Data!$D:$D,CV$2) + SUMIFS(Data!$A:$A, Data!$J:$J,$A88,Data!$C:$C,CV$1,Data!$D:$D,CV$2)</f>
        <v>0</v>
      </c>
      <c r="CW88" s="5">
        <f t="shared" ref="CW88:CX88" si="87">SUMIF($B$2:$CV$2,CW$2, $B88:$CV88)</f>
        <v>0</v>
      </c>
      <c r="CX88" s="5">
        <f t="shared" si="87"/>
        <v>0</v>
      </c>
      <c r="CY88" s="5">
        <f t="shared" si="3"/>
        <v>0</v>
      </c>
    </row>
    <row r="89">
      <c r="A89" s="5" t="str">
        <f>Countries!A87</f>
        <v>TPE</v>
      </c>
      <c r="B89" s="5">
        <f>SUMIFS(Data!$A:$A, Data!$I:$I,$A89,Data!$C:$C,B$1,Data!$D:$D,B$2) + SUMIFS(Data!$A:$A, Data!$J:$J,$A89,Data!$C:$C,B$1,Data!$D:$D,B$2)</f>
        <v>0</v>
      </c>
      <c r="C89" s="5">
        <f>SUMIFS(Data!$A:$A, Data!$I:$I,$A89,Data!$C:$C,C$1,Data!$D:$D,C$2) + SUMIFS(Data!$A:$A, Data!$J:$J,$A89,Data!$C:$C,C$1,Data!$D:$D,C$2)</f>
        <v>0</v>
      </c>
      <c r="D89" s="5">
        <f>SUMIFS(Data!$A:$A, Data!$I:$I,$A89,Data!$C:$C,D$1,Data!$D:$D,D$2) + SUMIFS(Data!$A:$A, Data!$J:$J,$A89,Data!$C:$C,D$1,Data!$D:$D,D$2)</f>
        <v>0</v>
      </c>
      <c r="E89" s="5">
        <f>SUMIFS(Data!$A:$A, Data!$I:$I,$A89,Data!$C:$C,E$1,Data!$D:$D,E$2) + SUMIFS(Data!$A:$A, Data!$J:$J,$A89,Data!$C:$C,E$1,Data!$D:$D,E$2)</f>
        <v>0</v>
      </c>
      <c r="F89" s="5">
        <f>SUMIFS(Data!$A:$A, Data!$I:$I,$A89,Data!$C:$C,F$1,Data!$D:$D,F$2) + SUMIFS(Data!$A:$A, Data!$J:$J,$A89,Data!$C:$C,F$1,Data!$D:$D,F$2)</f>
        <v>0</v>
      </c>
      <c r="G89" s="5">
        <f>SUMIFS(Data!$A:$A, Data!$I:$I,$A89,Data!$C:$C,G$1,Data!$D:$D,G$2) + SUMIFS(Data!$A:$A, Data!$J:$J,$A89,Data!$C:$C,G$1,Data!$D:$D,G$2)</f>
        <v>0</v>
      </c>
      <c r="H89" s="5">
        <f>SUMIFS(Data!$A:$A, Data!$I:$I,$A89,Data!$C:$C,H$1,Data!$D:$D,H$2) + SUMIFS(Data!$A:$A, Data!$J:$J,$A89,Data!$C:$C,H$1,Data!$D:$D,H$2)</f>
        <v>0</v>
      </c>
      <c r="I89" s="5">
        <f>SUMIFS(Data!$A:$A, Data!$I:$I,$A89,Data!$C:$C,I$1,Data!$D:$D,I$2) + SUMIFS(Data!$A:$A, Data!$J:$J,$A89,Data!$C:$C,I$1,Data!$D:$D,I$2)</f>
        <v>0</v>
      </c>
      <c r="J89" s="5">
        <f>SUMIFS(Data!$A:$A, Data!$I:$I,$A89,Data!$C:$C,J$1,Data!$D:$D,J$2) + SUMIFS(Data!$A:$A, Data!$J:$J,$A89,Data!$C:$C,J$1,Data!$D:$D,J$2)</f>
        <v>0</v>
      </c>
      <c r="K89" s="5">
        <f>SUMIFS(Data!$A:$A, Data!$I:$I,$A89,Data!$C:$C,K$1,Data!$D:$D,K$2) + SUMIFS(Data!$A:$A, Data!$J:$J,$A89,Data!$C:$C,K$1,Data!$D:$D,K$2)</f>
        <v>0</v>
      </c>
      <c r="L89" s="5">
        <f>SUMIFS(Data!$A:$A, Data!$I:$I,$A89,Data!$C:$C,L$1,Data!$D:$D,L$2) + SUMIFS(Data!$A:$A, Data!$J:$J,$A89,Data!$C:$C,L$1,Data!$D:$D,L$2)</f>
        <v>0</v>
      </c>
      <c r="M89" s="5">
        <f>SUMIFS(Data!$A:$A, Data!$I:$I,$A89,Data!$C:$C,M$1,Data!$D:$D,M$2) + SUMIFS(Data!$A:$A, Data!$J:$J,$A89,Data!$C:$C,M$1,Data!$D:$D,M$2)</f>
        <v>0</v>
      </c>
      <c r="N89" s="5">
        <f>SUMIFS(Data!$A:$A, Data!$I:$I,$A89,Data!$C:$C,N$1,Data!$D:$D,N$2) + SUMIFS(Data!$A:$A, Data!$J:$J,$A89,Data!$C:$C,N$1,Data!$D:$D,N$2)</f>
        <v>0</v>
      </c>
      <c r="O89" s="5">
        <f>SUMIFS(Data!$A:$A, Data!$I:$I,$A89,Data!$C:$C,O$1,Data!$D:$D,O$2) + SUMIFS(Data!$A:$A, Data!$J:$J,$A89,Data!$C:$C,O$1,Data!$D:$D,O$2)</f>
        <v>0</v>
      </c>
      <c r="P89" s="5">
        <f>SUMIFS(Data!$A:$A, Data!$I:$I,$A89,Data!$C:$C,P$1,Data!$D:$D,P$2) + SUMIFS(Data!$A:$A, Data!$J:$J,$A89,Data!$C:$C,P$1,Data!$D:$D,P$2)</f>
        <v>0</v>
      </c>
      <c r="Q89" s="5">
        <f>SUMIFS(Data!$A:$A, Data!$I:$I,$A89,Data!$C:$C,Q$1,Data!$D:$D,Q$2) + SUMIFS(Data!$A:$A, Data!$J:$J,$A89,Data!$C:$C,Q$1,Data!$D:$D,Q$2)</f>
        <v>0</v>
      </c>
      <c r="R89" s="5">
        <f>SUMIFS(Data!$A:$A, Data!$I:$I,$A89,Data!$C:$C,R$1,Data!$D:$D,R$2) + SUMIFS(Data!$A:$A, Data!$J:$J,$A89,Data!$C:$C,R$1,Data!$D:$D,R$2)</f>
        <v>0</v>
      </c>
      <c r="S89" s="5">
        <f>SUMIFS(Data!$A:$A, Data!$I:$I,$A89,Data!$C:$C,S$1,Data!$D:$D,S$2) + SUMIFS(Data!$A:$A, Data!$J:$J,$A89,Data!$C:$C,S$1,Data!$D:$D,S$2)</f>
        <v>0</v>
      </c>
      <c r="T89" s="5">
        <f>SUMIFS(Data!$A:$A, Data!$I:$I,$A89,Data!$C:$C,T$1,Data!$D:$D,T$2) + SUMIFS(Data!$A:$A, Data!$J:$J,$A89,Data!$C:$C,T$1,Data!$D:$D,T$2)</f>
        <v>0</v>
      </c>
      <c r="U89" s="5">
        <f>SUMIFS(Data!$A:$A, Data!$I:$I,$A89,Data!$C:$C,U$1,Data!$D:$D,U$2) + SUMIFS(Data!$A:$A, Data!$J:$J,$A89,Data!$C:$C,U$1,Data!$D:$D,U$2)</f>
        <v>0</v>
      </c>
      <c r="V89" s="5">
        <f>SUMIFS(Data!$A:$A, Data!$I:$I,$A89,Data!$C:$C,V$1,Data!$D:$D,V$2) + SUMIFS(Data!$A:$A, Data!$J:$J,$A89,Data!$C:$C,V$1,Data!$D:$D,V$2)</f>
        <v>0</v>
      </c>
      <c r="W89" s="5">
        <f>SUMIFS(Data!$A:$A, Data!$I:$I,$A89,Data!$C:$C,W$1,Data!$D:$D,W$2) + SUMIFS(Data!$A:$A, Data!$J:$J,$A89,Data!$C:$C,W$1,Data!$D:$D,W$2)</f>
        <v>1</v>
      </c>
      <c r="X89" s="5">
        <f>SUMIFS(Data!$A:$A, Data!$I:$I,$A89,Data!$C:$C,X$1,Data!$D:$D,X$2) + SUMIFS(Data!$A:$A, Data!$J:$J,$A89,Data!$C:$C,X$1,Data!$D:$D,X$2)</f>
        <v>0</v>
      </c>
      <c r="Y89" s="5">
        <f>SUMIFS(Data!$A:$A, Data!$I:$I,$A89,Data!$C:$C,Y$1,Data!$D:$D,Y$2) + SUMIFS(Data!$A:$A, Data!$J:$J,$A89,Data!$C:$C,Y$1,Data!$D:$D,Y$2)</f>
        <v>0</v>
      </c>
      <c r="Z89" s="5">
        <f>SUMIFS(Data!$A:$A, Data!$I:$I,$A89,Data!$C:$C,Z$1,Data!$D:$D,Z$2) + SUMIFS(Data!$A:$A, Data!$J:$J,$A89,Data!$C:$C,Z$1,Data!$D:$D,Z$2)</f>
        <v>0</v>
      </c>
      <c r="AA89" s="5">
        <f>SUMIFS(Data!$A:$A, Data!$I:$I,$A89,Data!$C:$C,AA$1,Data!$D:$D,AA$2) + SUMIFS(Data!$A:$A, Data!$J:$J,$A89,Data!$C:$C,AA$1,Data!$D:$D,AA$2)</f>
        <v>0</v>
      </c>
      <c r="AB89" s="5">
        <f>SUMIFS(Data!$A:$A, Data!$I:$I,$A89,Data!$C:$C,AB$1,Data!$D:$D,AB$2) + SUMIFS(Data!$A:$A, Data!$J:$J,$A89,Data!$C:$C,AB$1,Data!$D:$D,AB$2)</f>
        <v>0</v>
      </c>
      <c r="AC89" s="5">
        <f>SUMIFS(Data!$A:$A, Data!$I:$I,$A89,Data!$C:$C,AC$1,Data!$D:$D,AC$2) + SUMIFS(Data!$A:$A, Data!$J:$J,$A89,Data!$C:$C,AC$1,Data!$D:$D,AC$2)</f>
        <v>0</v>
      </c>
      <c r="AD89" s="5">
        <f>SUMIFS(Data!$A:$A, Data!$I:$I,$A89,Data!$C:$C,AD$1,Data!$D:$D,AD$2) + SUMIFS(Data!$A:$A, Data!$J:$J,$A89,Data!$C:$C,AD$1,Data!$D:$D,AD$2)</f>
        <v>0</v>
      </c>
      <c r="AE89" s="5">
        <f>SUMIFS(Data!$A:$A, Data!$I:$I,$A89,Data!$C:$C,AE$1,Data!$D:$D,AE$2) + SUMIFS(Data!$A:$A, Data!$J:$J,$A89,Data!$C:$C,AE$1,Data!$D:$D,AE$2)</f>
        <v>0</v>
      </c>
      <c r="AF89" s="5">
        <f>SUMIFS(Data!$A:$A, Data!$I:$I,$A89,Data!$C:$C,AF$1,Data!$D:$D,AF$2) + SUMIFS(Data!$A:$A, Data!$J:$J,$A89,Data!$C:$C,AF$1,Data!$D:$D,AF$2)</f>
        <v>0</v>
      </c>
      <c r="AG89" s="5">
        <f>SUMIFS(Data!$A:$A, Data!$I:$I,$A89,Data!$C:$C,AG$1,Data!$D:$D,AG$2) + SUMIFS(Data!$A:$A, Data!$J:$J,$A89,Data!$C:$C,AG$1,Data!$D:$D,AG$2)</f>
        <v>0</v>
      </c>
      <c r="AH89" s="5">
        <f>SUMIFS(Data!$A:$A, Data!$I:$I,$A89,Data!$C:$C,AH$1,Data!$D:$D,AH$2) + SUMIFS(Data!$A:$A, Data!$J:$J,$A89,Data!$C:$C,AH$1,Data!$D:$D,AH$2)</f>
        <v>0</v>
      </c>
      <c r="AI89" s="5">
        <f>SUMIFS(Data!$A:$A, Data!$I:$I,$A89,Data!$C:$C,AI$1,Data!$D:$D,AI$2) + SUMIFS(Data!$A:$A, Data!$J:$J,$A89,Data!$C:$C,AI$1,Data!$D:$D,AI$2)</f>
        <v>0</v>
      </c>
      <c r="AJ89" s="5">
        <f>SUMIFS(Data!$A:$A, Data!$I:$I,$A89,Data!$C:$C,AJ$1,Data!$D:$D,AJ$2) + SUMIFS(Data!$A:$A, Data!$J:$J,$A89,Data!$C:$C,AJ$1,Data!$D:$D,AJ$2)</f>
        <v>0</v>
      </c>
      <c r="AK89" s="5">
        <f>SUMIFS(Data!$A:$A, Data!$I:$I,$A89,Data!$C:$C,AK$1,Data!$D:$D,AK$2) + SUMIFS(Data!$A:$A, Data!$J:$J,$A89,Data!$C:$C,AK$1,Data!$D:$D,AK$2)</f>
        <v>0</v>
      </c>
      <c r="AL89" s="5">
        <f>SUMIFS(Data!$A:$A, Data!$I:$I,$A89,Data!$C:$C,AL$1,Data!$D:$D,AL$2) + SUMIFS(Data!$A:$A, Data!$J:$J,$A89,Data!$C:$C,AL$1,Data!$D:$D,AL$2)</f>
        <v>0</v>
      </c>
      <c r="AM89" s="5">
        <f>SUMIFS(Data!$A:$A, Data!$I:$I,$A89,Data!$C:$C,AM$1,Data!$D:$D,AM$2) + SUMIFS(Data!$A:$A, Data!$J:$J,$A89,Data!$C:$C,AM$1,Data!$D:$D,AM$2)</f>
        <v>0</v>
      </c>
      <c r="AN89" s="5">
        <f>SUMIFS(Data!$A:$A, Data!$I:$I,$A89,Data!$C:$C,AN$1,Data!$D:$D,AN$2) + SUMIFS(Data!$A:$A, Data!$J:$J,$A89,Data!$C:$C,AN$1,Data!$D:$D,AN$2)</f>
        <v>0</v>
      </c>
      <c r="AO89" s="5">
        <f>SUMIFS(Data!$A:$A, Data!$I:$I,$A89,Data!$C:$C,AO$1,Data!$D:$D,AO$2) + SUMIFS(Data!$A:$A, Data!$J:$J,$A89,Data!$C:$C,AO$1,Data!$D:$D,AO$2)</f>
        <v>0</v>
      </c>
      <c r="AP89" s="5">
        <f>SUMIFS(Data!$A:$A, Data!$I:$I,$A89,Data!$C:$C,AP$1,Data!$D:$D,AP$2) + SUMIFS(Data!$A:$A, Data!$J:$J,$A89,Data!$C:$C,AP$1,Data!$D:$D,AP$2)</f>
        <v>0</v>
      </c>
      <c r="AQ89" s="5">
        <f>SUMIFS(Data!$A:$A, Data!$I:$I,$A89,Data!$C:$C,AQ$1,Data!$D:$D,AQ$2) + SUMIFS(Data!$A:$A, Data!$J:$J,$A89,Data!$C:$C,AQ$1,Data!$D:$D,AQ$2)</f>
        <v>0</v>
      </c>
      <c r="AR89" s="5">
        <f>SUMIFS(Data!$A:$A, Data!$I:$I,$A89,Data!$C:$C,AR$1,Data!$D:$D,AR$2) + SUMIFS(Data!$A:$A, Data!$J:$J,$A89,Data!$C:$C,AR$1,Data!$D:$D,AR$2)</f>
        <v>0</v>
      </c>
      <c r="AS89" s="5">
        <f>SUMIFS(Data!$A:$A, Data!$I:$I,$A89,Data!$C:$C,AS$1,Data!$D:$D,AS$2) + SUMIFS(Data!$A:$A, Data!$J:$J,$A89,Data!$C:$C,AS$1,Data!$D:$D,AS$2)</f>
        <v>1</v>
      </c>
      <c r="AT89" s="5">
        <f>SUMIFS(Data!$A:$A, Data!$I:$I,$A89,Data!$C:$C,AT$1,Data!$D:$D,AT$2) + SUMIFS(Data!$A:$A, Data!$J:$J,$A89,Data!$C:$C,AT$1,Data!$D:$D,AT$2)</f>
        <v>0</v>
      </c>
      <c r="AU89" s="5">
        <f>SUMIFS(Data!$A:$A, Data!$I:$I,$A89,Data!$C:$C,AU$1,Data!$D:$D,AU$2) + SUMIFS(Data!$A:$A, Data!$J:$J,$A89,Data!$C:$C,AU$1,Data!$D:$D,AU$2)</f>
        <v>0</v>
      </c>
      <c r="AV89" s="5">
        <f>SUMIFS(Data!$A:$A, Data!$I:$I,$A89,Data!$C:$C,AV$1,Data!$D:$D,AV$2) + SUMIFS(Data!$A:$A, Data!$J:$J,$A89,Data!$C:$C,AV$1,Data!$D:$D,AV$2)</f>
        <v>0</v>
      </c>
      <c r="AW89" s="5">
        <f>SUMIFS(Data!$A:$A, Data!$I:$I,$A89,Data!$C:$C,AW$1,Data!$D:$D,AW$2) + SUMIFS(Data!$A:$A, Data!$J:$J,$A89,Data!$C:$C,AW$1,Data!$D:$D,AW$2)</f>
        <v>0</v>
      </c>
      <c r="AX89" s="5">
        <f>SUMIFS(Data!$A:$A, Data!$I:$I,$A89,Data!$C:$C,AX$1,Data!$D:$D,AX$2) + SUMIFS(Data!$A:$A, Data!$J:$J,$A89,Data!$C:$C,AX$1,Data!$D:$D,AX$2)</f>
        <v>0</v>
      </c>
      <c r="AY89" s="5">
        <f>SUMIFS(Data!$A:$A, Data!$I:$I,$A89,Data!$C:$C,AY$1,Data!$D:$D,AY$2) + SUMIFS(Data!$A:$A, Data!$J:$J,$A89,Data!$C:$C,AY$1,Data!$D:$D,AY$2)</f>
        <v>0</v>
      </c>
      <c r="AZ89" s="5">
        <f>SUMIFS(Data!$A:$A, Data!$I:$I,$A89,Data!$C:$C,AZ$1,Data!$D:$D,AZ$2) + SUMIFS(Data!$A:$A, Data!$J:$J,$A89,Data!$C:$C,AZ$1,Data!$D:$D,AZ$2)</f>
        <v>0</v>
      </c>
      <c r="BA89" s="5">
        <f>SUMIFS(Data!$A:$A, Data!$I:$I,$A89,Data!$C:$C,BA$1,Data!$D:$D,BA$2) + SUMIFS(Data!$A:$A, Data!$J:$J,$A89,Data!$C:$C,BA$1,Data!$D:$D,BA$2)</f>
        <v>0</v>
      </c>
      <c r="BB89" s="5">
        <f>SUMIFS(Data!$A:$A, Data!$I:$I,$A89,Data!$C:$C,BB$1,Data!$D:$D,BB$2) + SUMIFS(Data!$A:$A, Data!$J:$J,$A89,Data!$C:$C,BB$1,Data!$D:$D,BB$2)</f>
        <v>0</v>
      </c>
      <c r="BC89" s="5">
        <f>SUMIFS(Data!$A:$A, Data!$I:$I,$A89,Data!$C:$C,BC$1,Data!$D:$D,BC$2) + SUMIFS(Data!$A:$A, Data!$J:$J,$A89,Data!$C:$C,BC$1,Data!$D:$D,BC$2)</f>
        <v>1</v>
      </c>
      <c r="BD89" s="5">
        <f>SUMIFS(Data!$A:$A, Data!$I:$I,$A89,Data!$C:$C,BD$1,Data!$D:$D,BD$2) + SUMIFS(Data!$A:$A, Data!$J:$J,$A89,Data!$C:$C,BD$1,Data!$D:$D,BD$2)</f>
        <v>0</v>
      </c>
      <c r="BE89" s="5">
        <f>SUMIFS(Data!$A:$A, Data!$I:$I,$A89,Data!$C:$C,BE$1,Data!$D:$D,BE$2) + SUMIFS(Data!$A:$A, Data!$J:$J,$A89,Data!$C:$C,BE$1,Data!$D:$D,BE$2)</f>
        <v>0</v>
      </c>
      <c r="BF89" s="5">
        <f>SUMIFS(Data!$A:$A, Data!$I:$I,$A89,Data!$C:$C,BF$1,Data!$D:$D,BF$2) + SUMIFS(Data!$A:$A, Data!$J:$J,$A89,Data!$C:$C,BF$1,Data!$D:$D,BF$2)</f>
        <v>0</v>
      </c>
      <c r="BG89" s="5">
        <f>SUMIFS(Data!$A:$A, Data!$I:$I,$A89,Data!$C:$C,BG$1,Data!$D:$D,BG$2) + SUMIFS(Data!$A:$A, Data!$J:$J,$A89,Data!$C:$C,BG$1,Data!$D:$D,BG$2)</f>
        <v>0</v>
      </c>
      <c r="BH89" s="5">
        <f>SUMIFS(Data!$A:$A, Data!$I:$I,$A89,Data!$C:$C,BH$1,Data!$D:$D,BH$2) + SUMIFS(Data!$A:$A, Data!$J:$J,$A89,Data!$C:$C,BH$1,Data!$D:$D,BH$2)</f>
        <v>0</v>
      </c>
      <c r="BI89" s="5">
        <f>SUMIFS(Data!$A:$A, Data!$I:$I,$A89,Data!$C:$C,BI$1,Data!$D:$D,BI$2) + SUMIFS(Data!$A:$A, Data!$J:$J,$A89,Data!$C:$C,BI$1,Data!$D:$D,BI$2)</f>
        <v>0</v>
      </c>
      <c r="BJ89" s="5">
        <f>SUMIFS(Data!$A:$A, Data!$I:$I,$A89,Data!$C:$C,BJ$1,Data!$D:$D,BJ$2) + SUMIFS(Data!$A:$A, Data!$J:$J,$A89,Data!$C:$C,BJ$1,Data!$D:$D,BJ$2)</f>
        <v>0</v>
      </c>
      <c r="BK89" s="5">
        <f>SUMIFS(Data!$A:$A, Data!$I:$I,$A89,Data!$C:$C,BK$1,Data!$D:$D,BK$2) + SUMIFS(Data!$A:$A, Data!$J:$J,$A89,Data!$C:$C,BK$1,Data!$D:$D,BK$2)</f>
        <v>0</v>
      </c>
      <c r="BL89" s="5">
        <f>SUMIFS(Data!$A:$A, Data!$I:$I,$A89,Data!$C:$C,BL$1,Data!$D:$D,BL$2) + SUMIFS(Data!$A:$A, Data!$J:$J,$A89,Data!$C:$C,BL$1,Data!$D:$D,BL$2)</f>
        <v>0</v>
      </c>
      <c r="BM89" s="5">
        <f>SUMIFS(Data!$A:$A, Data!$I:$I,$A89,Data!$C:$C,BM$1,Data!$D:$D,BM$2) + SUMIFS(Data!$A:$A, Data!$J:$J,$A89,Data!$C:$C,BM$1,Data!$D:$D,BM$2)</f>
        <v>0</v>
      </c>
      <c r="BN89" s="5">
        <f>SUMIFS(Data!$A:$A, Data!$I:$I,$A89,Data!$C:$C,BN$1,Data!$D:$D,BN$2) + SUMIFS(Data!$A:$A, Data!$J:$J,$A89,Data!$C:$C,BN$1,Data!$D:$D,BN$2)</f>
        <v>0</v>
      </c>
      <c r="BO89" s="5">
        <f>SUMIFS(Data!$A:$A, Data!$I:$I,$A89,Data!$C:$C,BO$1,Data!$D:$D,BO$2) + SUMIFS(Data!$A:$A, Data!$J:$J,$A89,Data!$C:$C,BO$1,Data!$D:$D,BO$2)</f>
        <v>0</v>
      </c>
      <c r="BP89" s="5">
        <f>SUMIFS(Data!$A:$A, Data!$I:$I,$A89,Data!$C:$C,BP$1,Data!$D:$D,BP$2) + SUMIFS(Data!$A:$A, Data!$J:$J,$A89,Data!$C:$C,BP$1,Data!$D:$D,BP$2)</f>
        <v>0</v>
      </c>
      <c r="BQ89" s="5">
        <f>SUMIFS(Data!$A:$A, Data!$I:$I,$A89,Data!$C:$C,BQ$1,Data!$D:$D,BQ$2) + SUMIFS(Data!$A:$A, Data!$J:$J,$A89,Data!$C:$C,BQ$1,Data!$D:$D,BQ$2)</f>
        <v>0</v>
      </c>
      <c r="BR89" s="5">
        <f>SUMIFS(Data!$A:$A, Data!$I:$I,$A89,Data!$C:$C,BR$1,Data!$D:$D,BR$2) + SUMIFS(Data!$A:$A, Data!$J:$J,$A89,Data!$C:$C,BR$1,Data!$D:$D,BR$2)</f>
        <v>0</v>
      </c>
      <c r="BS89" s="5">
        <f>SUMIFS(Data!$A:$A, Data!$I:$I,$A89,Data!$C:$C,BS$1,Data!$D:$D,BS$2) + SUMIFS(Data!$A:$A, Data!$J:$J,$A89,Data!$C:$C,BS$1,Data!$D:$D,BS$2)</f>
        <v>0</v>
      </c>
      <c r="BT89" s="5">
        <f>SUMIFS(Data!$A:$A, Data!$I:$I,$A89,Data!$C:$C,BT$1,Data!$D:$D,BT$2) + SUMIFS(Data!$A:$A, Data!$J:$J,$A89,Data!$C:$C,BT$1,Data!$D:$D,BT$2)</f>
        <v>0</v>
      </c>
      <c r="BU89" s="5">
        <f>SUMIFS(Data!$A:$A, Data!$I:$I,$A89,Data!$C:$C,BU$1,Data!$D:$D,BU$2) + SUMIFS(Data!$A:$A, Data!$J:$J,$A89,Data!$C:$C,BU$1,Data!$D:$D,BU$2)</f>
        <v>0</v>
      </c>
      <c r="BV89" s="5">
        <f>SUMIFS(Data!$A:$A, Data!$I:$I,$A89,Data!$C:$C,BV$1,Data!$D:$D,BV$2) + SUMIFS(Data!$A:$A, Data!$J:$J,$A89,Data!$C:$C,BV$1,Data!$D:$D,BV$2)</f>
        <v>0</v>
      </c>
      <c r="BW89" s="5">
        <f>SUMIFS(Data!$A:$A, Data!$I:$I,$A89,Data!$C:$C,BW$1,Data!$D:$D,BW$2) + SUMIFS(Data!$A:$A, Data!$J:$J,$A89,Data!$C:$C,BW$1,Data!$D:$D,BW$2)</f>
        <v>0</v>
      </c>
      <c r="BX89" s="5">
        <f>SUMIFS(Data!$A:$A, Data!$I:$I,$A89,Data!$C:$C,BX$1,Data!$D:$D,BX$2) + SUMIFS(Data!$A:$A, Data!$J:$J,$A89,Data!$C:$C,BX$1,Data!$D:$D,BX$2)</f>
        <v>0</v>
      </c>
      <c r="BY89" s="5">
        <f>SUMIFS(Data!$A:$A, Data!$I:$I,$A89,Data!$C:$C,BY$1,Data!$D:$D,BY$2) + SUMIFS(Data!$A:$A, Data!$J:$J,$A89,Data!$C:$C,BY$1,Data!$D:$D,BY$2)</f>
        <v>0</v>
      </c>
      <c r="BZ89" s="5">
        <f>SUMIFS(Data!$A:$A, Data!$I:$I,$A89,Data!$C:$C,BZ$1,Data!$D:$D,BZ$2) + SUMIFS(Data!$A:$A, Data!$J:$J,$A89,Data!$C:$C,BZ$1,Data!$D:$D,BZ$2)</f>
        <v>0</v>
      </c>
      <c r="CA89" s="5">
        <f>SUMIFS(Data!$A:$A, Data!$I:$I,$A89,Data!$C:$C,CA$1,Data!$D:$D,CA$2) + SUMIFS(Data!$A:$A, Data!$J:$J,$A89,Data!$C:$C,CA$1,Data!$D:$D,CA$2)</f>
        <v>0</v>
      </c>
      <c r="CB89" s="5">
        <f>SUMIFS(Data!$A:$A, Data!$I:$I,$A89,Data!$C:$C,CB$1,Data!$D:$D,CB$2) + SUMIFS(Data!$A:$A, Data!$J:$J,$A89,Data!$C:$C,CB$1,Data!$D:$D,CB$2)</f>
        <v>0</v>
      </c>
      <c r="CC89" s="5">
        <f>SUMIFS(Data!$A:$A, Data!$I:$I,$A89,Data!$C:$C,CC$1,Data!$D:$D,CC$2) + SUMIFS(Data!$A:$A, Data!$J:$J,$A89,Data!$C:$C,CC$1,Data!$D:$D,CC$2)</f>
        <v>2</v>
      </c>
      <c r="CD89" s="5">
        <f>SUMIFS(Data!$A:$A, Data!$I:$I,$A89,Data!$C:$C,CD$1,Data!$D:$D,CD$2) + SUMIFS(Data!$A:$A, Data!$J:$J,$A89,Data!$C:$C,CD$1,Data!$D:$D,CD$2)</f>
        <v>0</v>
      </c>
      <c r="CE89" s="5">
        <f>SUMIFS(Data!$A:$A, Data!$I:$I,$A89,Data!$C:$C,CE$1,Data!$D:$D,CE$2) + SUMIFS(Data!$A:$A, Data!$J:$J,$A89,Data!$C:$C,CE$1,Data!$D:$D,CE$2)</f>
        <v>0</v>
      </c>
      <c r="CF89" s="5">
        <f>SUMIFS(Data!$A:$A, Data!$I:$I,$A89,Data!$C:$C,CF$1,Data!$D:$D,CF$2) + SUMIFS(Data!$A:$A, Data!$J:$J,$A89,Data!$C:$C,CF$1,Data!$D:$D,CF$2)</f>
        <v>1</v>
      </c>
      <c r="CG89" s="5">
        <f>SUMIFS(Data!$A:$A, Data!$I:$I,$A89,Data!$C:$C,CG$1,Data!$D:$D,CG$2) + SUMIFS(Data!$A:$A, Data!$J:$J,$A89,Data!$C:$C,CG$1,Data!$D:$D,CG$2)</f>
        <v>0</v>
      </c>
      <c r="CH89" s="5">
        <f>SUMIFS(Data!$A:$A, Data!$I:$I,$A89,Data!$C:$C,CH$1,Data!$D:$D,CH$2) + SUMIFS(Data!$A:$A, Data!$J:$J,$A89,Data!$C:$C,CH$1,Data!$D:$D,CH$2)</f>
        <v>0</v>
      </c>
      <c r="CI89" s="5">
        <f>SUMIFS(Data!$A:$A, Data!$I:$I,$A89,Data!$C:$C,CI$1,Data!$D:$D,CI$2) + SUMIFS(Data!$A:$A, Data!$J:$J,$A89,Data!$C:$C,CI$1,Data!$D:$D,CI$2)</f>
        <v>0</v>
      </c>
      <c r="CJ89" s="5">
        <f>SUMIFS(Data!$A:$A, Data!$I:$I,$A89,Data!$C:$C,CJ$1,Data!$D:$D,CJ$2) + SUMIFS(Data!$A:$A, Data!$J:$J,$A89,Data!$C:$C,CJ$1,Data!$D:$D,CJ$2)</f>
        <v>0</v>
      </c>
      <c r="CK89" s="5">
        <f>SUMIFS(Data!$A:$A, Data!$I:$I,$A89,Data!$C:$C,CK$1,Data!$D:$D,CK$2) + SUMIFS(Data!$A:$A, Data!$J:$J,$A89,Data!$C:$C,CK$1,Data!$D:$D,CK$2)</f>
        <v>0</v>
      </c>
      <c r="CL89" s="5">
        <f>SUMIFS(Data!$A:$A, Data!$I:$I,$A89,Data!$C:$C,CL$1,Data!$D:$D,CL$2) + SUMIFS(Data!$A:$A, Data!$J:$J,$A89,Data!$C:$C,CL$1,Data!$D:$D,CL$2)</f>
        <v>0</v>
      </c>
      <c r="CM89" s="5">
        <f>SUMIFS(Data!$A:$A, Data!$I:$I,$A89,Data!$C:$C,CM$1,Data!$D:$D,CM$2) + SUMIFS(Data!$A:$A, Data!$J:$J,$A89,Data!$C:$C,CM$1,Data!$D:$D,CM$2)</f>
        <v>0</v>
      </c>
      <c r="CN89" s="5">
        <f>SUMIFS(Data!$A:$A, Data!$I:$I,$A89,Data!$C:$C,CN$1,Data!$D:$D,CN$2) + SUMIFS(Data!$A:$A, Data!$J:$J,$A89,Data!$C:$C,CN$1,Data!$D:$D,CN$2)</f>
        <v>0</v>
      </c>
      <c r="CO89" s="5">
        <f>SUMIFS(Data!$A:$A, Data!$I:$I,$A89,Data!$C:$C,CO$1,Data!$D:$D,CO$2) + SUMIFS(Data!$A:$A, Data!$J:$J,$A89,Data!$C:$C,CO$1,Data!$D:$D,CO$2)</f>
        <v>0</v>
      </c>
      <c r="CP89" s="5">
        <f>SUMIFS(Data!$A:$A, Data!$I:$I,$A89,Data!$C:$C,CP$1,Data!$D:$D,CP$2) + SUMIFS(Data!$A:$A, Data!$J:$J,$A89,Data!$C:$C,CP$1,Data!$D:$D,CP$2)</f>
        <v>0</v>
      </c>
      <c r="CQ89" s="5">
        <f>SUMIFS(Data!$A:$A, Data!$I:$I,$A89,Data!$C:$C,CQ$1,Data!$D:$D,CQ$2) + SUMIFS(Data!$A:$A, Data!$J:$J,$A89,Data!$C:$C,CQ$1,Data!$D:$D,CQ$2)</f>
        <v>0</v>
      </c>
      <c r="CR89" s="5">
        <f>SUMIFS(Data!$A:$A, Data!$I:$I,$A89,Data!$C:$C,CR$1,Data!$D:$D,CR$2) + SUMIFS(Data!$A:$A, Data!$J:$J,$A89,Data!$C:$C,CR$1,Data!$D:$D,CR$2)</f>
        <v>0</v>
      </c>
      <c r="CS89" s="5">
        <f>SUMIFS(Data!$A:$A, Data!$I:$I,$A89,Data!$C:$C,CS$1,Data!$D:$D,CS$2) + SUMIFS(Data!$A:$A, Data!$J:$J,$A89,Data!$C:$C,CS$1,Data!$D:$D,CS$2)</f>
        <v>0</v>
      </c>
      <c r="CT89" s="5">
        <f>SUMIFS(Data!$A:$A, Data!$I:$I,$A89,Data!$C:$C,CT$1,Data!$D:$D,CT$2) + SUMIFS(Data!$A:$A, Data!$J:$J,$A89,Data!$C:$C,CT$1,Data!$D:$D,CT$2)</f>
        <v>1</v>
      </c>
      <c r="CU89" s="5">
        <f>SUMIFS(Data!$A:$A, Data!$I:$I,$A89,Data!$C:$C,CU$1,Data!$D:$D,CU$2) + SUMIFS(Data!$A:$A, Data!$J:$J,$A89,Data!$C:$C,CU$1,Data!$D:$D,CU$2)</f>
        <v>0</v>
      </c>
      <c r="CV89" s="5">
        <f>SUMIFS(Data!$A:$A, Data!$I:$I,$A89,Data!$C:$C,CV$1,Data!$D:$D,CV$2) + SUMIFS(Data!$A:$A, Data!$J:$J,$A89,Data!$C:$C,CV$1,Data!$D:$D,CV$2)</f>
        <v>0</v>
      </c>
      <c r="CW89" s="5">
        <f t="shared" ref="CW89:CX89" si="88">SUMIF($B$2:$CV$2,CW$2, $B89:$CV89)</f>
        <v>1</v>
      </c>
      <c r="CX89" s="5">
        <f t="shared" si="88"/>
        <v>4</v>
      </c>
      <c r="CY89" s="5">
        <f t="shared" si="3"/>
        <v>7</v>
      </c>
    </row>
    <row r="90">
      <c r="A90" s="5" t="str">
        <f>Countries!A88</f>
        <v>TUN</v>
      </c>
      <c r="B90" s="5">
        <f>SUMIFS(Data!$A:$A, Data!$I:$I,$A90,Data!$C:$C,B$1,Data!$D:$D,B$2) + SUMIFS(Data!$A:$A, Data!$J:$J,$A90,Data!$C:$C,B$1,Data!$D:$D,B$2)</f>
        <v>0</v>
      </c>
      <c r="C90" s="5">
        <f>SUMIFS(Data!$A:$A, Data!$I:$I,$A90,Data!$C:$C,C$1,Data!$D:$D,C$2) + SUMIFS(Data!$A:$A, Data!$J:$J,$A90,Data!$C:$C,C$1,Data!$D:$D,C$2)</f>
        <v>0</v>
      </c>
      <c r="D90" s="5">
        <f>SUMIFS(Data!$A:$A, Data!$I:$I,$A90,Data!$C:$C,D$1,Data!$D:$D,D$2) + SUMIFS(Data!$A:$A, Data!$J:$J,$A90,Data!$C:$C,D$1,Data!$D:$D,D$2)</f>
        <v>0</v>
      </c>
      <c r="E90" s="5">
        <f>SUMIFS(Data!$A:$A, Data!$I:$I,$A90,Data!$C:$C,E$1,Data!$D:$D,E$2) + SUMIFS(Data!$A:$A, Data!$J:$J,$A90,Data!$C:$C,E$1,Data!$D:$D,E$2)</f>
        <v>0</v>
      </c>
      <c r="F90" s="5">
        <f>SUMIFS(Data!$A:$A, Data!$I:$I,$A90,Data!$C:$C,F$1,Data!$D:$D,F$2) + SUMIFS(Data!$A:$A, Data!$J:$J,$A90,Data!$C:$C,F$1,Data!$D:$D,F$2)</f>
        <v>0</v>
      </c>
      <c r="G90" s="5">
        <f>SUMIFS(Data!$A:$A, Data!$I:$I,$A90,Data!$C:$C,G$1,Data!$D:$D,G$2) + SUMIFS(Data!$A:$A, Data!$J:$J,$A90,Data!$C:$C,G$1,Data!$D:$D,G$2)</f>
        <v>0</v>
      </c>
      <c r="H90" s="5">
        <f>SUMIFS(Data!$A:$A, Data!$I:$I,$A90,Data!$C:$C,H$1,Data!$D:$D,H$2) + SUMIFS(Data!$A:$A, Data!$J:$J,$A90,Data!$C:$C,H$1,Data!$D:$D,H$2)</f>
        <v>0</v>
      </c>
      <c r="I90" s="5">
        <f>SUMIFS(Data!$A:$A, Data!$I:$I,$A90,Data!$C:$C,I$1,Data!$D:$D,I$2) + SUMIFS(Data!$A:$A, Data!$J:$J,$A90,Data!$C:$C,I$1,Data!$D:$D,I$2)</f>
        <v>0</v>
      </c>
      <c r="J90" s="5">
        <f>SUMIFS(Data!$A:$A, Data!$I:$I,$A90,Data!$C:$C,J$1,Data!$D:$D,J$2) + SUMIFS(Data!$A:$A, Data!$J:$J,$A90,Data!$C:$C,J$1,Data!$D:$D,J$2)</f>
        <v>0</v>
      </c>
      <c r="K90" s="5">
        <f>SUMIFS(Data!$A:$A, Data!$I:$I,$A90,Data!$C:$C,K$1,Data!$D:$D,K$2) + SUMIFS(Data!$A:$A, Data!$J:$J,$A90,Data!$C:$C,K$1,Data!$D:$D,K$2)</f>
        <v>0</v>
      </c>
      <c r="L90" s="5">
        <f>SUMIFS(Data!$A:$A, Data!$I:$I,$A90,Data!$C:$C,L$1,Data!$D:$D,L$2) + SUMIFS(Data!$A:$A, Data!$J:$J,$A90,Data!$C:$C,L$1,Data!$D:$D,L$2)</f>
        <v>0</v>
      </c>
      <c r="M90" s="5">
        <f>SUMIFS(Data!$A:$A, Data!$I:$I,$A90,Data!$C:$C,M$1,Data!$D:$D,M$2) + SUMIFS(Data!$A:$A, Data!$J:$J,$A90,Data!$C:$C,M$1,Data!$D:$D,M$2)</f>
        <v>0</v>
      </c>
      <c r="N90" s="5">
        <f>SUMIFS(Data!$A:$A, Data!$I:$I,$A90,Data!$C:$C,N$1,Data!$D:$D,N$2) + SUMIFS(Data!$A:$A, Data!$J:$J,$A90,Data!$C:$C,N$1,Data!$D:$D,N$2)</f>
        <v>0</v>
      </c>
      <c r="O90" s="5">
        <f>SUMIFS(Data!$A:$A, Data!$I:$I,$A90,Data!$C:$C,O$1,Data!$D:$D,O$2) + SUMIFS(Data!$A:$A, Data!$J:$J,$A90,Data!$C:$C,O$1,Data!$D:$D,O$2)</f>
        <v>0</v>
      </c>
      <c r="P90" s="5">
        <f>SUMIFS(Data!$A:$A, Data!$I:$I,$A90,Data!$C:$C,P$1,Data!$D:$D,P$2) + SUMIFS(Data!$A:$A, Data!$J:$J,$A90,Data!$C:$C,P$1,Data!$D:$D,P$2)</f>
        <v>0</v>
      </c>
      <c r="Q90" s="5">
        <f>SUMIFS(Data!$A:$A, Data!$I:$I,$A90,Data!$C:$C,Q$1,Data!$D:$D,Q$2) + SUMIFS(Data!$A:$A, Data!$J:$J,$A90,Data!$C:$C,Q$1,Data!$D:$D,Q$2)</f>
        <v>0</v>
      </c>
      <c r="R90" s="5">
        <f>SUMIFS(Data!$A:$A, Data!$I:$I,$A90,Data!$C:$C,R$1,Data!$D:$D,R$2) + SUMIFS(Data!$A:$A, Data!$J:$J,$A90,Data!$C:$C,R$1,Data!$D:$D,R$2)</f>
        <v>0</v>
      </c>
      <c r="S90" s="5">
        <f>SUMIFS(Data!$A:$A, Data!$I:$I,$A90,Data!$C:$C,S$1,Data!$D:$D,S$2) + SUMIFS(Data!$A:$A, Data!$J:$J,$A90,Data!$C:$C,S$1,Data!$D:$D,S$2)</f>
        <v>0</v>
      </c>
      <c r="T90" s="5">
        <f>SUMIFS(Data!$A:$A, Data!$I:$I,$A90,Data!$C:$C,T$1,Data!$D:$D,T$2) + SUMIFS(Data!$A:$A, Data!$J:$J,$A90,Data!$C:$C,T$1,Data!$D:$D,T$2)</f>
        <v>0</v>
      </c>
      <c r="U90" s="5">
        <f>SUMIFS(Data!$A:$A, Data!$I:$I,$A90,Data!$C:$C,U$1,Data!$D:$D,U$2) + SUMIFS(Data!$A:$A, Data!$J:$J,$A90,Data!$C:$C,U$1,Data!$D:$D,U$2)</f>
        <v>0</v>
      </c>
      <c r="V90" s="5">
        <f>SUMIFS(Data!$A:$A, Data!$I:$I,$A90,Data!$C:$C,V$1,Data!$D:$D,V$2) + SUMIFS(Data!$A:$A, Data!$J:$J,$A90,Data!$C:$C,V$1,Data!$D:$D,V$2)</f>
        <v>0</v>
      </c>
      <c r="W90" s="5">
        <f>SUMIFS(Data!$A:$A, Data!$I:$I,$A90,Data!$C:$C,W$1,Data!$D:$D,W$2) + SUMIFS(Data!$A:$A, Data!$J:$J,$A90,Data!$C:$C,W$1,Data!$D:$D,W$2)</f>
        <v>0</v>
      </c>
      <c r="X90" s="5">
        <f>SUMIFS(Data!$A:$A, Data!$I:$I,$A90,Data!$C:$C,X$1,Data!$D:$D,X$2) + SUMIFS(Data!$A:$A, Data!$J:$J,$A90,Data!$C:$C,X$1,Data!$D:$D,X$2)</f>
        <v>0</v>
      </c>
      <c r="Y90" s="5">
        <f>SUMIFS(Data!$A:$A, Data!$I:$I,$A90,Data!$C:$C,Y$1,Data!$D:$D,Y$2) + SUMIFS(Data!$A:$A, Data!$J:$J,$A90,Data!$C:$C,Y$1,Data!$D:$D,Y$2)</f>
        <v>0</v>
      </c>
      <c r="Z90" s="5">
        <f>SUMIFS(Data!$A:$A, Data!$I:$I,$A90,Data!$C:$C,Z$1,Data!$D:$D,Z$2) + SUMIFS(Data!$A:$A, Data!$J:$J,$A90,Data!$C:$C,Z$1,Data!$D:$D,Z$2)</f>
        <v>0</v>
      </c>
      <c r="AA90" s="5">
        <f>SUMIFS(Data!$A:$A, Data!$I:$I,$A90,Data!$C:$C,AA$1,Data!$D:$D,AA$2) + SUMIFS(Data!$A:$A, Data!$J:$J,$A90,Data!$C:$C,AA$1,Data!$D:$D,AA$2)</f>
        <v>0</v>
      </c>
      <c r="AB90" s="5">
        <f>SUMIFS(Data!$A:$A, Data!$I:$I,$A90,Data!$C:$C,AB$1,Data!$D:$D,AB$2) + SUMIFS(Data!$A:$A, Data!$J:$J,$A90,Data!$C:$C,AB$1,Data!$D:$D,AB$2)</f>
        <v>0</v>
      </c>
      <c r="AC90" s="5">
        <f>SUMIFS(Data!$A:$A, Data!$I:$I,$A90,Data!$C:$C,AC$1,Data!$D:$D,AC$2) + SUMIFS(Data!$A:$A, Data!$J:$J,$A90,Data!$C:$C,AC$1,Data!$D:$D,AC$2)</f>
        <v>0</v>
      </c>
      <c r="AD90" s="5">
        <f>SUMIFS(Data!$A:$A, Data!$I:$I,$A90,Data!$C:$C,AD$1,Data!$D:$D,AD$2) + SUMIFS(Data!$A:$A, Data!$J:$J,$A90,Data!$C:$C,AD$1,Data!$D:$D,AD$2)</f>
        <v>0</v>
      </c>
      <c r="AE90" s="5">
        <f>SUMIFS(Data!$A:$A, Data!$I:$I,$A90,Data!$C:$C,AE$1,Data!$D:$D,AE$2) + SUMIFS(Data!$A:$A, Data!$J:$J,$A90,Data!$C:$C,AE$1,Data!$D:$D,AE$2)</f>
        <v>0</v>
      </c>
      <c r="AF90" s="5">
        <f>SUMIFS(Data!$A:$A, Data!$I:$I,$A90,Data!$C:$C,AF$1,Data!$D:$D,AF$2) + SUMIFS(Data!$A:$A, Data!$J:$J,$A90,Data!$C:$C,AF$1,Data!$D:$D,AF$2)</f>
        <v>0</v>
      </c>
      <c r="AG90" s="5">
        <f>SUMIFS(Data!$A:$A, Data!$I:$I,$A90,Data!$C:$C,AG$1,Data!$D:$D,AG$2) + SUMIFS(Data!$A:$A, Data!$J:$J,$A90,Data!$C:$C,AG$1,Data!$D:$D,AG$2)</f>
        <v>0</v>
      </c>
      <c r="AH90" s="5">
        <f>SUMIFS(Data!$A:$A, Data!$I:$I,$A90,Data!$C:$C,AH$1,Data!$D:$D,AH$2) + SUMIFS(Data!$A:$A, Data!$J:$J,$A90,Data!$C:$C,AH$1,Data!$D:$D,AH$2)</f>
        <v>0</v>
      </c>
      <c r="AI90" s="5">
        <f>SUMIFS(Data!$A:$A, Data!$I:$I,$A90,Data!$C:$C,AI$1,Data!$D:$D,AI$2) + SUMIFS(Data!$A:$A, Data!$J:$J,$A90,Data!$C:$C,AI$1,Data!$D:$D,AI$2)</f>
        <v>0</v>
      </c>
      <c r="AJ90" s="5">
        <f>SUMIFS(Data!$A:$A, Data!$I:$I,$A90,Data!$C:$C,AJ$1,Data!$D:$D,AJ$2) + SUMIFS(Data!$A:$A, Data!$J:$J,$A90,Data!$C:$C,AJ$1,Data!$D:$D,AJ$2)</f>
        <v>0</v>
      </c>
      <c r="AK90" s="5">
        <f>SUMIFS(Data!$A:$A, Data!$I:$I,$A90,Data!$C:$C,AK$1,Data!$D:$D,AK$2) + SUMIFS(Data!$A:$A, Data!$J:$J,$A90,Data!$C:$C,AK$1,Data!$D:$D,AK$2)</f>
        <v>0</v>
      </c>
      <c r="AL90" s="5">
        <f>SUMIFS(Data!$A:$A, Data!$I:$I,$A90,Data!$C:$C,AL$1,Data!$D:$D,AL$2) + SUMIFS(Data!$A:$A, Data!$J:$J,$A90,Data!$C:$C,AL$1,Data!$D:$D,AL$2)</f>
        <v>0</v>
      </c>
      <c r="AM90" s="5">
        <f>SUMIFS(Data!$A:$A, Data!$I:$I,$A90,Data!$C:$C,AM$1,Data!$D:$D,AM$2) + SUMIFS(Data!$A:$A, Data!$J:$J,$A90,Data!$C:$C,AM$1,Data!$D:$D,AM$2)</f>
        <v>0</v>
      </c>
      <c r="AN90" s="5">
        <f>SUMIFS(Data!$A:$A, Data!$I:$I,$A90,Data!$C:$C,AN$1,Data!$D:$D,AN$2) + SUMIFS(Data!$A:$A, Data!$J:$J,$A90,Data!$C:$C,AN$1,Data!$D:$D,AN$2)</f>
        <v>0</v>
      </c>
      <c r="AO90" s="5">
        <f>SUMIFS(Data!$A:$A, Data!$I:$I,$A90,Data!$C:$C,AO$1,Data!$D:$D,AO$2) + SUMIFS(Data!$A:$A, Data!$J:$J,$A90,Data!$C:$C,AO$1,Data!$D:$D,AO$2)</f>
        <v>0</v>
      </c>
      <c r="AP90" s="5">
        <f>SUMIFS(Data!$A:$A, Data!$I:$I,$A90,Data!$C:$C,AP$1,Data!$D:$D,AP$2) + SUMIFS(Data!$A:$A, Data!$J:$J,$A90,Data!$C:$C,AP$1,Data!$D:$D,AP$2)</f>
        <v>0</v>
      </c>
      <c r="AQ90" s="5">
        <f>SUMIFS(Data!$A:$A, Data!$I:$I,$A90,Data!$C:$C,AQ$1,Data!$D:$D,AQ$2) + SUMIFS(Data!$A:$A, Data!$J:$J,$A90,Data!$C:$C,AQ$1,Data!$D:$D,AQ$2)</f>
        <v>0</v>
      </c>
      <c r="AR90" s="5">
        <f>SUMIFS(Data!$A:$A, Data!$I:$I,$A90,Data!$C:$C,AR$1,Data!$D:$D,AR$2) + SUMIFS(Data!$A:$A, Data!$J:$J,$A90,Data!$C:$C,AR$1,Data!$D:$D,AR$2)</f>
        <v>0</v>
      </c>
      <c r="AS90" s="5">
        <f>SUMIFS(Data!$A:$A, Data!$I:$I,$A90,Data!$C:$C,AS$1,Data!$D:$D,AS$2) + SUMIFS(Data!$A:$A, Data!$J:$J,$A90,Data!$C:$C,AS$1,Data!$D:$D,AS$2)</f>
        <v>0</v>
      </c>
      <c r="AT90" s="5">
        <f>SUMIFS(Data!$A:$A, Data!$I:$I,$A90,Data!$C:$C,AT$1,Data!$D:$D,AT$2) + SUMIFS(Data!$A:$A, Data!$J:$J,$A90,Data!$C:$C,AT$1,Data!$D:$D,AT$2)</f>
        <v>0</v>
      </c>
      <c r="AU90" s="5">
        <f>SUMIFS(Data!$A:$A, Data!$I:$I,$A90,Data!$C:$C,AU$1,Data!$D:$D,AU$2) + SUMIFS(Data!$A:$A, Data!$J:$J,$A90,Data!$C:$C,AU$1,Data!$D:$D,AU$2)</f>
        <v>0</v>
      </c>
      <c r="AV90" s="5">
        <f>SUMIFS(Data!$A:$A, Data!$I:$I,$A90,Data!$C:$C,AV$1,Data!$D:$D,AV$2) + SUMIFS(Data!$A:$A, Data!$J:$J,$A90,Data!$C:$C,AV$1,Data!$D:$D,AV$2)</f>
        <v>0</v>
      </c>
      <c r="AW90" s="5">
        <f>SUMIFS(Data!$A:$A, Data!$I:$I,$A90,Data!$C:$C,AW$1,Data!$D:$D,AW$2) + SUMIFS(Data!$A:$A, Data!$J:$J,$A90,Data!$C:$C,AW$1,Data!$D:$D,AW$2)</f>
        <v>0</v>
      </c>
      <c r="AX90" s="5">
        <f>SUMIFS(Data!$A:$A, Data!$I:$I,$A90,Data!$C:$C,AX$1,Data!$D:$D,AX$2) + SUMIFS(Data!$A:$A, Data!$J:$J,$A90,Data!$C:$C,AX$1,Data!$D:$D,AX$2)</f>
        <v>0</v>
      </c>
      <c r="AY90" s="5">
        <f>SUMIFS(Data!$A:$A, Data!$I:$I,$A90,Data!$C:$C,AY$1,Data!$D:$D,AY$2) + SUMIFS(Data!$A:$A, Data!$J:$J,$A90,Data!$C:$C,AY$1,Data!$D:$D,AY$2)</f>
        <v>0</v>
      </c>
      <c r="AZ90" s="5">
        <f>SUMIFS(Data!$A:$A, Data!$I:$I,$A90,Data!$C:$C,AZ$1,Data!$D:$D,AZ$2) + SUMIFS(Data!$A:$A, Data!$J:$J,$A90,Data!$C:$C,AZ$1,Data!$D:$D,AZ$2)</f>
        <v>0</v>
      </c>
      <c r="BA90" s="5">
        <f>SUMIFS(Data!$A:$A, Data!$I:$I,$A90,Data!$C:$C,BA$1,Data!$D:$D,BA$2) + SUMIFS(Data!$A:$A, Data!$J:$J,$A90,Data!$C:$C,BA$1,Data!$D:$D,BA$2)</f>
        <v>0</v>
      </c>
      <c r="BB90" s="5">
        <f>SUMIFS(Data!$A:$A, Data!$I:$I,$A90,Data!$C:$C,BB$1,Data!$D:$D,BB$2) + SUMIFS(Data!$A:$A, Data!$J:$J,$A90,Data!$C:$C,BB$1,Data!$D:$D,BB$2)</f>
        <v>0</v>
      </c>
      <c r="BC90" s="5">
        <f>SUMIFS(Data!$A:$A, Data!$I:$I,$A90,Data!$C:$C,BC$1,Data!$D:$D,BC$2) + SUMIFS(Data!$A:$A, Data!$J:$J,$A90,Data!$C:$C,BC$1,Data!$D:$D,BC$2)</f>
        <v>0</v>
      </c>
      <c r="BD90" s="5">
        <f>SUMIFS(Data!$A:$A, Data!$I:$I,$A90,Data!$C:$C,BD$1,Data!$D:$D,BD$2) + SUMIFS(Data!$A:$A, Data!$J:$J,$A90,Data!$C:$C,BD$1,Data!$D:$D,BD$2)</f>
        <v>0</v>
      </c>
      <c r="BE90" s="5">
        <f>SUMIFS(Data!$A:$A, Data!$I:$I,$A90,Data!$C:$C,BE$1,Data!$D:$D,BE$2) + SUMIFS(Data!$A:$A, Data!$J:$J,$A90,Data!$C:$C,BE$1,Data!$D:$D,BE$2)</f>
        <v>0</v>
      </c>
      <c r="BF90" s="5">
        <f>SUMIFS(Data!$A:$A, Data!$I:$I,$A90,Data!$C:$C,BF$1,Data!$D:$D,BF$2) + SUMIFS(Data!$A:$A, Data!$J:$J,$A90,Data!$C:$C,BF$1,Data!$D:$D,BF$2)</f>
        <v>0</v>
      </c>
      <c r="BG90" s="5">
        <f>SUMIFS(Data!$A:$A, Data!$I:$I,$A90,Data!$C:$C,BG$1,Data!$D:$D,BG$2) + SUMIFS(Data!$A:$A, Data!$J:$J,$A90,Data!$C:$C,BG$1,Data!$D:$D,BG$2)</f>
        <v>0</v>
      </c>
      <c r="BH90" s="5">
        <f>SUMIFS(Data!$A:$A, Data!$I:$I,$A90,Data!$C:$C,BH$1,Data!$D:$D,BH$2) + SUMIFS(Data!$A:$A, Data!$J:$J,$A90,Data!$C:$C,BH$1,Data!$D:$D,BH$2)</f>
        <v>0</v>
      </c>
      <c r="BI90" s="5">
        <f>SUMIFS(Data!$A:$A, Data!$I:$I,$A90,Data!$C:$C,BI$1,Data!$D:$D,BI$2) + SUMIFS(Data!$A:$A, Data!$J:$J,$A90,Data!$C:$C,BI$1,Data!$D:$D,BI$2)</f>
        <v>0</v>
      </c>
      <c r="BJ90" s="5">
        <f>SUMIFS(Data!$A:$A, Data!$I:$I,$A90,Data!$C:$C,BJ$1,Data!$D:$D,BJ$2) + SUMIFS(Data!$A:$A, Data!$J:$J,$A90,Data!$C:$C,BJ$1,Data!$D:$D,BJ$2)</f>
        <v>0</v>
      </c>
      <c r="BK90" s="5">
        <f>SUMIFS(Data!$A:$A, Data!$I:$I,$A90,Data!$C:$C,BK$1,Data!$D:$D,BK$2) + SUMIFS(Data!$A:$A, Data!$J:$J,$A90,Data!$C:$C,BK$1,Data!$D:$D,BK$2)</f>
        <v>0</v>
      </c>
      <c r="BL90" s="5">
        <f>SUMIFS(Data!$A:$A, Data!$I:$I,$A90,Data!$C:$C,BL$1,Data!$D:$D,BL$2) + SUMIFS(Data!$A:$A, Data!$J:$J,$A90,Data!$C:$C,BL$1,Data!$D:$D,BL$2)</f>
        <v>0</v>
      </c>
      <c r="BM90" s="5">
        <f>SUMIFS(Data!$A:$A, Data!$I:$I,$A90,Data!$C:$C,BM$1,Data!$D:$D,BM$2) + SUMIFS(Data!$A:$A, Data!$J:$J,$A90,Data!$C:$C,BM$1,Data!$D:$D,BM$2)</f>
        <v>0</v>
      </c>
      <c r="BN90" s="5">
        <f>SUMIFS(Data!$A:$A, Data!$I:$I,$A90,Data!$C:$C,BN$1,Data!$D:$D,BN$2) + SUMIFS(Data!$A:$A, Data!$J:$J,$A90,Data!$C:$C,BN$1,Data!$D:$D,BN$2)</f>
        <v>0</v>
      </c>
      <c r="BO90" s="5">
        <f>SUMIFS(Data!$A:$A, Data!$I:$I,$A90,Data!$C:$C,BO$1,Data!$D:$D,BO$2) + SUMIFS(Data!$A:$A, Data!$J:$J,$A90,Data!$C:$C,BO$1,Data!$D:$D,BO$2)</f>
        <v>0</v>
      </c>
      <c r="BP90" s="5">
        <f>SUMIFS(Data!$A:$A, Data!$I:$I,$A90,Data!$C:$C,BP$1,Data!$D:$D,BP$2) + SUMIFS(Data!$A:$A, Data!$J:$J,$A90,Data!$C:$C,BP$1,Data!$D:$D,BP$2)</f>
        <v>0</v>
      </c>
      <c r="BQ90" s="5">
        <f>SUMIFS(Data!$A:$A, Data!$I:$I,$A90,Data!$C:$C,BQ$1,Data!$D:$D,BQ$2) + SUMIFS(Data!$A:$A, Data!$J:$J,$A90,Data!$C:$C,BQ$1,Data!$D:$D,BQ$2)</f>
        <v>0</v>
      </c>
      <c r="BR90" s="5">
        <f>SUMIFS(Data!$A:$A, Data!$I:$I,$A90,Data!$C:$C,BR$1,Data!$D:$D,BR$2) + SUMIFS(Data!$A:$A, Data!$J:$J,$A90,Data!$C:$C,BR$1,Data!$D:$D,BR$2)</f>
        <v>0</v>
      </c>
      <c r="BS90" s="5">
        <f>SUMIFS(Data!$A:$A, Data!$I:$I,$A90,Data!$C:$C,BS$1,Data!$D:$D,BS$2) + SUMIFS(Data!$A:$A, Data!$J:$J,$A90,Data!$C:$C,BS$1,Data!$D:$D,BS$2)</f>
        <v>0</v>
      </c>
      <c r="BT90" s="5">
        <f>SUMIFS(Data!$A:$A, Data!$I:$I,$A90,Data!$C:$C,BT$1,Data!$D:$D,BT$2) + SUMIFS(Data!$A:$A, Data!$J:$J,$A90,Data!$C:$C,BT$1,Data!$D:$D,BT$2)</f>
        <v>0</v>
      </c>
      <c r="BU90" s="5">
        <f>SUMIFS(Data!$A:$A, Data!$I:$I,$A90,Data!$C:$C,BU$1,Data!$D:$D,BU$2) + SUMIFS(Data!$A:$A, Data!$J:$J,$A90,Data!$C:$C,BU$1,Data!$D:$D,BU$2)</f>
        <v>0</v>
      </c>
      <c r="BV90" s="5">
        <f>SUMIFS(Data!$A:$A, Data!$I:$I,$A90,Data!$C:$C,BV$1,Data!$D:$D,BV$2) + SUMIFS(Data!$A:$A, Data!$J:$J,$A90,Data!$C:$C,BV$1,Data!$D:$D,BV$2)</f>
        <v>0</v>
      </c>
      <c r="BW90" s="5">
        <f>SUMIFS(Data!$A:$A, Data!$I:$I,$A90,Data!$C:$C,BW$1,Data!$D:$D,BW$2) + SUMIFS(Data!$A:$A, Data!$J:$J,$A90,Data!$C:$C,BW$1,Data!$D:$D,BW$2)</f>
        <v>0</v>
      </c>
      <c r="BX90" s="5">
        <f>SUMIFS(Data!$A:$A, Data!$I:$I,$A90,Data!$C:$C,BX$1,Data!$D:$D,BX$2) + SUMIFS(Data!$A:$A, Data!$J:$J,$A90,Data!$C:$C,BX$1,Data!$D:$D,BX$2)</f>
        <v>0</v>
      </c>
      <c r="BY90" s="5">
        <f>SUMIFS(Data!$A:$A, Data!$I:$I,$A90,Data!$C:$C,BY$1,Data!$D:$D,BY$2) + SUMIFS(Data!$A:$A, Data!$J:$J,$A90,Data!$C:$C,BY$1,Data!$D:$D,BY$2)</f>
        <v>0</v>
      </c>
      <c r="BZ90" s="5">
        <f>SUMIFS(Data!$A:$A, Data!$I:$I,$A90,Data!$C:$C,BZ$1,Data!$D:$D,BZ$2) + SUMIFS(Data!$A:$A, Data!$J:$J,$A90,Data!$C:$C,BZ$1,Data!$D:$D,BZ$2)</f>
        <v>0</v>
      </c>
      <c r="CA90" s="5">
        <f>SUMIFS(Data!$A:$A, Data!$I:$I,$A90,Data!$C:$C,CA$1,Data!$D:$D,CA$2) + SUMIFS(Data!$A:$A, Data!$J:$J,$A90,Data!$C:$C,CA$1,Data!$D:$D,CA$2)</f>
        <v>0</v>
      </c>
      <c r="CB90" s="5">
        <f>SUMIFS(Data!$A:$A, Data!$I:$I,$A90,Data!$C:$C,CB$1,Data!$D:$D,CB$2) + SUMIFS(Data!$A:$A, Data!$J:$J,$A90,Data!$C:$C,CB$1,Data!$D:$D,CB$2)</f>
        <v>0</v>
      </c>
      <c r="CC90" s="5">
        <f>SUMIFS(Data!$A:$A, Data!$I:$I,$A90,Data!$C:$C,CC$1,Data!$D:$D,CC$2) + SUMIFS(Data!$A:$A, Data!$J:$J,$A90,Data!$C:$C,CC$1,Data!$D:$D,CC$2)</f>
        <v>0</v>
      </c>
      <c r="CD90" s="5">
        <f>SUMIFS(Data!$A:$A, Data!$I:$I,$A90,Data!$C:$C,CD$1,Data!$D:$D,CD$2) + SUMIFS(Data!$A:$A, Data!$J:$J,$A90,Data!$C:$C,CD$1,Data!$D:$D,CD$2)</f>
        <v>0</v>
      </c>
      <c r="CE90" s="5">
        <f>SUMIFS(Data!$A:$A, Data!$I:$I,$A90,Data!$C:$C,CE$1,Data!$D:$D,CE$2) + SUMIFS(Data!$A:$A, Data!$J:$J,$A90,Data!$C:$C,CE$1,Data!$D:$D,CE$2)</f>
        <v>0</v>
      </c>
      <c r="CF90" s="5">
        <f>SUMIFS(Data!$A:$A, Data!$I:$I,$A90,Data!$C:$C,CF$1,Data!$D:$D,CF$2) + SUMIFS(Data!$A:$A, Data!$J:$J,$A90,Data!$C:$C,CF$1,Data!$D:$D,CF$2)</f>
        <v>0</v>
      </c>
      <c r="CG90" s="5">
        <f>SUMIFS(Data!$A:$A, Data!$I:$I,$A90,Data!$C:$C,CG$1,Data!$D:$D,CG$2) + SUMIFS(Data!$A:$A, Data!$J:$J,$A90,Data!$C:$C,CG$1,Data!$D:$D,CG$2)</f>
        <v>0</v>
      </c>
      <c r="CH90" s="5">
        <f>SUMIFS(Data!$A:$A, Data!$I:$I,$A90,Data!$C:$C,CH$1,Data!$D:$D,CH$2) + SUMIFS(Data!$A:$A, Data!$J:$J,$A90,Data!$C:$C,CH$1,Data!$D:$D,CH$2)</f>
        <v>0</v>
      </c>
      <c r="CI90" s="5">
        <f>SUMIFS(Data!$A:$A, Data!$I:$I,$A90,Data!$C:$C,CI$1,Data!$D:$D,CI$2) + SUMIFS(Data!$A:$A, Data!$J:$J,$A90,Data!$C:$C,CI$1,Data!$D:$D,CI$2)</f>
        <v>0</v>
      </c>
      <c r="CJ90" s="5">
        <f>SUMIFS(Data!$A:$A, Data!$I:$I,$A90,Data!$C:$C,CJ$1,Data!$D:$D,CJ$2) + SUMIFS(Data!$A:$A, Data!$J:$J,$A90,Data!$C:$C,CJ$1,Data!$D:$D,CJ$2)</f>
        <v>0</v>
      </c>
      <c r="CK90" s="5">
        <f>SUMIFS(Data!$A:$A, Data!$I:$I,$A90,Data!$C:$C,CK$1,Data!$D:$D,CK$2) + SUMIFS(Data!$A:$A, Data!$J:$J,$A90,Data!$C:$C,CK$1,Data!$D:$D,CK$2)</f>
        <v>0</v>
      </c>
      <c r="CL90" s="5">
        <f>SUMIFS(Data!$A:$A, Data!$I:$I,$A90,Data!$C:$C,CL$1,Data!$D:$D,CL$2) + SUMIFS(Data!$A:$A, Data!$J:$J,$A90,Data!$C:$C,CL$1,Data!$D:$D,CL$2)</f>
        <v>0</v>
      </c>
      <c r="CM90" s="5">
        <f>SUMIFS(Data!$A:$A, Data!$I:$I,$A90,Data!$C:$C,CM$1,Data!$D:$D,CM$2) + SUMIFS(Data!$A:$A, Data!$J:$J,$A90,Data!$C:$C,CM$1,Data!$D:$D,CM$2)</f>
        <v>0</v>
      </c>
      <c r="CN90" s="5">
        <f>SUMIFS(Data!$A:$A, Data!$I:$I,$A90,Data!$C:$C,CN$1,Data!$D:$D,CN$2) + SUMIFS(Data!$A:$A, Data!$J:$J,$A90,Data!$C:$C,CN$1,Data!$D:$D,CN$2)</f>
        <v>0</v>
      </c>
      <c r="CO90" s="5">
        <f>SUMIFS(Data!$A:$A, Data!$I:$I,$A90,Data!$C:$C,CO$1,Data!$D:$D,CO$2) + SUMIFS(Data!$A:$A, Data!$J:$J,$A90,Data!$C:$C,CO$1,Data!$D:$D,CO$2)</f>
        <v>0</v>
      </c>
      <c r="CP90" s="5">
        <f>SUMIFS(Data!$A:$A, Data!$I:$I,$A90,Data!$C:$C,CP$1,Data!$D:$D,CP$2) + SUMIFS(Data!$A:$A, Data!$J:$J,$A90,Data!$C:$C,CP$1,Data!$D:$D,CP$2)</f>
        <v>0</v>
      </c>
      <c r="CQ90" s="5">
        <f>SUMIFS(Data!$A:$A, Data!$I:$I,$A90,Data!$C:$C,CQ$1,Data!$D:$D,CQ$2) + SUMIFS(Data!$A:$A, Data!$J:$J,$A90,Data!$C:$C,CQ$1,Data!$D:$D,CQ$2)</f>
        <v>0</v>
      </c>
      <c r="CR90" s="5">
        <f>SUMIFS(Data!$A:$A, Data!$I:$I,$A90,Data!$C:$C,CR$1,Data!$D:$D,CR$2) + SUMIFS(Data!$A:$A, Data!$J:$J,$A90,Data!$C:$C,CR$1,Data!$D:$D,CR$2)</f>
        <v>0</v>
      </c>
      <c r="CS90" s="5">
        <f>SUMIFS(Data!$A:$A, Data!$I:$I,$A90,Data!$C:$C,CS$1,Data!$D:$D,CS$2) + SUMIFS(Data!$A:$A, Data!$J:$J,$A90,Data!$C:$C,CS$1,Data!$D:$D,CS$2)</f>
        <v>0</v>
      </c>
      <c r="CT90" s="5">
        <f>SUMIFS(Data!$A:$A, Data!$I:$I,$A90,Data!$C:$C,CT$1,Data!$D:$D,CT$2) + SUMIFS(Data!$A:$A, Data!$J:$J,$A90,Data!$C:$C,CT$1,Data!$D:$D,CT$2)</f>
        <v>0</v>
      </c>
      <c r="CU90" s="5">
        <f>SUMIFS(Data!$A:$A, Data!$I:$I,$A90,Data!$C:$C,CU$1,Data!$D:$D,CU$2) + SUMIFS(Data!$A:$A, Data!$J:$J,$A90,Data!$C:$C,CU$1,Data!$D:$D,CU$2)</f>
        <v>0</v>
      </c>
      <c r="CV90" s="5">
        <f>SUMIFS(Data!$A:$A, Data!$I:$I,$A90,Data!$C:$C,CV$1,Data!$D:$D,CV$2) + SUMIFS(Data!$A:$A, Data!$J:$J,$A90,Data!$C:$C,CV$1,Data!$D:$D,CV$2)</f>
        <v>0</v>
      </c>
      <c r="CW90" s="5">
        <f t="shared" ref="CW90:CX90" si="89">SUMIF($B$2:$CV$2,CW$2, $B90:$CV90)</f>
        <v>0</v>
      </c>
      <c r="CX90" s="5">
        <f t="shared" si="89"/>
        <v>0</v>
      </c>
      <c r="CY90" s="5">
        <f t="shared" si="3"/>
        <v>0</v>
      </c>
    </row>
    <row r="91">
      <c r="A91" s="5" t="str">
        <f>Countries!A89</f>
        <v>TUR</v>
      </c>
      <c r="B91" s="5">
        <f>SUMIFS(Data!$A:$A, Data!$I:$I,$A91,Data!$C:$C,B$1,Data!$D:$D,B$2) + SUMIFS(Data!$A:$A, Data!$J:$J,$A91,Data!$C:$C,B$1,Data!$D:$D,B$2)</f>
        <v>0</v>
      </c>
      <c r="C91" s="5">
        <f>SUMIFS(Data!$A:$A, Data!$I:$I,$A91,Data!$C:$C,C$1,Data!$D:$D,C$2) + SUMIFS(Data!$A:$A, Data!$J:$J,$A91,Data!$C:$C,C$1,Data!$D:$D,C$2)</f>
        <v>0</v>
      </c>
      <c r="D91" s="5">
        <f>SUMIFS(Data!$A:$A, Data!$I:$I,$A91,Data!$C:$C,D$1,Data!$D:$D,D$2) + SUMIFS(Data!$A:$A, Data!$J:$J,$A91,Data!$C:$C,D$1,Data!$D:$D,D$2)</f>
        <v>0</v>
      </c>
      <c r="E91" s="5">
        <f>SUMIFS(Data!$A:$A, Data!$I:$I,$A91,Data!$C:$C,E$1,Data!$D:$D,E$2) + SUMIFS(Data!$A:$A, Data!$J:$J,$A91,Data!$C:$C,E$1,Data!$D:$D,E$2)</f>
        <v>0</v>
      </c>
      <c r="F91" s="5">
        <f>SUMIFS(Data!$A:$A, Data!$I:$I,$A91,Data!$C:$C,F$1,Data!$D:$D,F$2) + SUMIFS(Data!$A:$A, Data!$J:$J,$A91,Data!$C:$C,F$1,Data!$D:$D,F$2)</f>
        <v>0</v>
      </c>
      <c r="G91" s="5">
        <f>SUMIFS(Data!$A:$A, Data!$I:$I,$A91,Data!$C:$C,G$1,Data!$D:$D,G$2) + SUMIFS(Data!$A:$A, Data!$J:$J,$A91,Data!$C:$C,G$1,Data!$D:$D,G$2)</f>
        <v>1</v>
      </c>
      <c r="H91" s="5">
        <f>SUMIFS(Data!$A:$A, Data!$I:$I,$A91,Data!$C:$C,H$1,Data!$D:$D,H$2) + SUMIFS(Data!$A:$A, Data!$J:$J,$A91,Data!$C:$C,H$1,Data!$D:$D,H$2)</f>
        <v>0</v>
      </c>
      <c r="I91" s="5">
        <f>SUMIFS(Data!$A:$A, Data!$I:$I,$A91,Data!$C:$C,I$1,Data!$D:$D,I$2) + SUMIFS(Data!$A:$A, Data!$J:$J,$A91,Data!$C:$C,I$1,Data!$D:$D,I$2)</f>
        <v>0</v>
      </c>
      <c r="J91" s="5">
        <f>SUMIFS(Data!$A:$A, Data!$I:$I,$A91,Data!$C:$C,J$1,Data!$D:$D,J$2) + SUMIFS(Data!$A:$A, Data!$J:$J,$A91,Data!$C:$C,J$1,Data!$D:$D,J$2)</f>
        <v>0</v>
      </c>
      <c r="K91" s="5">
        <f>SUMIFS(Data!$A:$A, Data!$I:$I,$A91,Data!$C:$C,K$1,Data!$D:$D,K$2) + SUMIFS(Data!$A:$A, Data!$J:$J,$A91,Data!$C:$C,K$1,Data!$D:$D,K$2)</f>
        <v>0</v>
      </c>
      <c r="L91" s="5">
        <f>SUMIFS(Data!$A:$A, Data!$I:$I,$A91,Data!$C:$C,L$1,Data!$D:$D,L$2) + SUMIFS(Data!$A:$A, Data!$J:$J,$A91,Data!$C:$C,L$1,Data!$D:$D,L$2)</f>
        <v>0</v>
      </c>
      <c r="M91" s="5">
        <f>SUMIFS(Data!$A:$A, Data!$I:$I,$A91,Data!$C:$C,M$1,Data!$D:$D,M$2) + SUMIFS(Data!$A:$A, Data!$J:$J,$A91,Data!$C:$C,M$1,Data!$D:$D,M$2)</f>
        <v>0</v>
      </c>
      <c r="N91" s="5">
        <f>SUMIFS(Data!$A:$A, Data!$I:$I,$A91,Data!$C:$C,N$1,Data!$D:$D,N$2) + SUMIFS(Data!$A:$A, Data!$J:$J,$A91,Data!$C:$C,N$1,Data!$D:$D,N$2)</f>
        <v>0</v>
      </c>
      <c r="O91" s="5">
        <f>SUMIFS(Data!$A:$A, Data!$I:$I,$A91,Data!$C:$C,O$1,Data!$D:$D,O$2) + SUMIFS(Data!$A:$A, Data!$J:$J,$A91,Data!$C:$C,O$1,Data!$D:$D,O$2)</f>
        <v>0</v>
      </c>
      <c r="P91" s="5">
        <f>SUMIFS(Data!$A:$A, Data!$I:$I,$A91,Data!$C:$C,P$1,Data!$D:$D,P$2) + SUMIFS(Data!$A:$A, Data!$J:$J,$A91,Data!$C:$C,P$1,Data!$D:$D,P$2)</f>
        <v>0</v>
      </c>
      <c r="Q91" s="5">
        <f>SUMIFS(Data!$A:$A, Data!$I:$I,$A91,Data!$C:$C,Q$1,Data!$D:$D,Q$2) + SUMIFS(Data!$A:$A, Data!$J:$J,$A91,Data!$C:$C,Q$1,Data!$D:$D,Q$2)</f>
        <v>0</v>
      </c>
      <c r="R91" s="5">
        <f>SUMIFS(Data!$A:$A, Data!$I:$I,$A91,Data!$C:$C,R$1,Data!$D:$D,R$2) + SUMIFS(Data!$A:$A, Data!$J:$J,$A91,Data!$C:$C,R$1,Data!$D:$D,R$2)</f>
        <v>0</v>
      </c>
      <c r="S91" s="5">
        <f>SUMIFS(Data!$A:$A, Data!$I:$I,$A91,Data!$C:$C,S$1,Data!$D:$D,S$2) + SUMIFS(Data!$A:$A, Data!$J:$J,$A91,Data!$C:$C,S$1,Data!$D:$D,S$2)</f>
        <v>0</v>
      </c>
      <c r="T91" s="5">
        <f>SUMIFS(Data!$A:$A, Data!$I:$I,$A91,Data!$C:$C,T$1,Data!$D:$D,T$2) + SUMIFS(Data!$A:$A, Data!$J:$J,$A91,Data!$C:$C,T$1,Data!$D:$D,T$2)</f>
        <v>0</v>
      </c>
      <c r="U91" s="5">
        <f>SUMIFS(Data!$A:$A, Data!$I:$I,$A91,Data!$C:$C,U$1,Data!$D:$D,U$2) + SUMIFS(Data!$A:$A, Data!$J:$J,$A91,Data!$C:$C,U$1,Data!$D:$D,U$2)</f>
        <v>0</v>
      </c>
      <c r="V91" s="5">
        <f>SUMIFS(Data!$A:$A, Data!$I:$I,$A91,Data!$C:$C,V$1,Data!$D:$D,V$2) + SUMIFS(Data!$A:$A, Data!$J:$J,$A91,Data!$C:$C,V$1,Data!$D:$D,V$2)</f>
        <v>0</v>
      </c>
      <c r="W91" s="5">
        <f>SUMIFS(Data!$A:$A, Data!$I:$I,$A91,Data!$C:$C,W$1,Data!$D:$D,W$2) + SUMIFS(Data!$A:$A, Data!$J:$J,$A91,Data!$C:$C,W$1,Data!$D:$D,W$2)</f>
        <v>0</v>
      </c>
      <c r="X91" s="5">
        <f>SUMIFS(Data!$A:$A, Data!$I:$I,$A91,Data!$C:$C,X$1,Data!$D:$D,X$2) + SUMIFS(Data!$A:$A, Data!$J:$J,$A91,Data!$C:$C,X$1,Data!$D:$D,X$2)</f>
        <v>0</v>
      </c>
      <c r="Y91" s="5">
        <f>SUMIFS(Data!$A:$A, Data!$I:$I,$A91,Data!$C:$C,Y$1,Data!$D:$D,Y$2) + SUMIFS(Data!$A:$A, Data!$J:$J,$A91,Data!$C:$C,Y$1,Data!$D:$D,Y$2)</f>
        <v>0</v>
      </c>
      <c r="Z91" s="5">
        <f>SUMIFS(Data!$A:$A, Data!$I:$I,$A91,Data!$C:$C,Z$1,Data!$D:$D,Z$2) + SUMIFS(Data!$A:$A, Data!$J:$J,$A91,Data!$C:$C,Z$1,Data!$D:$D,Z$2)</f>
        <v>0</v>
      </c>
      <c r="AA91" s="5">
        <f>SUMIFS(Data!$A:$A, Data!$I:$I,$A91,Data!$C:$C,AA$1,Data!$D:$D,AA$2) + SUMIFS(Data!$A:$A, Data!$J:$J,$A91,Data!$C:$C,AA$1,Data!$D:$D,AA$2)</f>
        <v>0</v>
      </c>
      <c r="AB91" s="5">
        <f>SUMIFS(Data!$A:$A, Data!$I:$I,$A91,Data!$C:$C,AB$1,Data!$D:$D,AB$2) + SUMIFS(Data!$A:$A, Data!$J:$J,$A91,Data!$C:$C,AB$1,Data!$D:$D,AB$2)</f>
        <v>0</v>
      </c>
      <c r="AC91" s="5">
        <f>SUMIFS(Data!$A:$A, Data!$I:$I,$A91,Data!$C:$C,AC$1,Data!$D:$D,AC$2) + SUMIFS(Data!$A:$A, Data!$J:$J,$A91,Data!$C:$C,AC$1,Data!$D:$D,AC$2)</f>
        <v>0</v>
      </c>
      <c r="AD91" s="5">
        <f>SUMIFS(Data!$A:$A, Data!$I:$I,$A91,Data!$C:$C,AD$1,Data!$D:$D,AD$2) + SUMIFS(Data!$A:$A, Data!$J:$J,$A91,Data!$C:$C,AD$1,Data!$D:$D,AD$2)</f>
        <v>0</v>
      </c>
      <c r="AE91" s="5">
        <f>SUMIFS(Data!$A:$A, Data!$I:$I,$A91,Data!$C:$C,AE$1,Data!$D:$D,AE$2) + SUMIFS(Data!$A:$A, Data!$J:$J,$A91,Data!$C:$C,AE$1,Data!$D:$D,AE$2)</f>
        <v>0</v>
      </c>
      <c r="AF91" s="5">
        <f>SUMIFS(Data!$A:$A, Data!$I:$I,$A91,Data!$C:$C,AF$1,Data!$D:$D,AF$2) + SUMIFS(Data!$A:$A, Data!$J:$J,$A91,Data!$C:$C,AF$1,Data!$D:$D,AF$2)</f>
        <v>0</v>
      </c>
      <c r="AG91" s="5">
        <f>SUMIFS(Data!$A:$A, Data!$I:$I,$A91,Data!$C:$C,AG$1,Data!$D:$D,AG$2) + SUMIFS(Data!$A:$A, Data!$J:$J,$A91,Data!$C:$C,AG$1,Data!$D:$D,AG$2)</f>
        <v>0</v>
      </c>
      <c r="AH91" s="5">
        <f>SUMIFS(Data!$A:$A, Data!$I:$I,$A91,Data!$C:$C,AH$1,Data!$D:$D,AH$2) + SUMIFS(Data!$A:$A, Data!$J:$J,$A91,Data!$C:$C,AH$1,Data!$D:$D,AH$2)</f>
        <v>0</v>
      </c>
      <c r="AI91" s="5">
        <f>SUMIFS(Data!$A:$A, Data!$I:$I,$A91,Data!$C:$C,AI$1,Data!$D:$D,AI$2) + SUMIFS(Data!$A:$A, Data!$J:$J,$A91,Data!$C:$C,AI$1,Data!$D:$D,AI$2)</f>
        <v>0</v>
      </c>
      <c r="AJ91" s="5">
        <f>SUMIFS(Data!$A:$A, Data!$I:$I,$A91,Data!$C:$C,AJ$1,Data!$D:$D,AJ$2) + SUMIFS(Data!$A:$A, Data!$J:$J,$A91,Data!$C:$C,AJ$1,Data!$D:$D,AJ$2)</f>
        <v>0</v>
      </c>
      <c r="AK91" s="5">
        <f>SUMIFS(Data!$A:$A, Data!$I:$I,$A91,Data!$C:$C,AK$1,Data!$D:$D,AK$2) + SUMIFS(Data!$A:$A, Data!$J:$J,$A91,Data!$C:$C,AK$1,Data!$D:$D,AK$2)</f>
        <v>0</v>
      </c>
      <c r="AL91" s="5">
        <f>SUMIFS(Data!$A:$A, Data!$I:$I,$A91,Data!$C:$C,AL$1,Data!$D:$D,AL$2) + SUMIFS(Data!$A:$A, Data!$J:$J,$A91,Data!$C:$C,AL$1,Data!$D:$D,AL$2)</f>
        <v>0</v>
      </c>
      <c r="AM91" s="5">
        <f>SUMIFS(Data!$A:$A, Data!$I:$I,$A91,Data!$C:$C,AM$1,Data!$D:$D,AM$2) + SUMIFS(Data!$A:$A, Data!$J:$J,$A91,Data!$C:$C,AM$1,Data!$D:$D,AM$2)</f>
        <v>0</v>
      </c>
      <c r="AN91" s="5">
        <f>SUMIFS(Data!$A:$A, Data!$I:$I,$A91,Data!$C:$C,AN$1,Data!$D:$D,AN$2) + SUMIFS(Data!$A:$A, Data!$J:$J,$A91,Data!$C:$C,AN$1,Data!$D:$D,AN$2)</f>
        <v>0</v>
      </c>
      <c r="AO91" s="5">
        <f>SUMIFS(Data!$A:$A, Data!$I:$I,$A91,Data!$C:$C,AO$1,Data!$D:$D,AO$2) + SUMIFS(Data!$A:$A, Data!$J:$J,$A91,Data!$C:$C,AO$1,Data!$D:$D,AO$2)</f>
        <v>0</v>
      </c>
      <c r="AP91" s="5">
        <f>SUMIFS(Data!$A:$A, Data!$I:$I,$A91,Data!$C:$C,AP$1,Data!$D:$D,AP$2) + SUMIFS(Data!$A:$A, Data!$J:$J,$A91,Data!$C:$C,AP$1,Data!$D:$D,AP$2)</f>
        <v>0</v>
      </c>
      <c r="AQ91" s="5">
        <f>SUMIFS(Data!$A:$A, Data!$I:$I,$A91,Data!$C:$C,AQ$1,Data!$D:$D,AQ$2) + SUMIFS(Data!$A:$A, Data!$J:$J,$A91,Data!$C:$C,AQ$1,Data!$D:$D,AQ$2)</f>
        <v>0</v>
      </c>
      <c r="AR91" s="5">
        <f>SUMIFS(Data!$A:$A, Data!$I:$I,$A91,Data!$C:$C,AR$1,Data!$D:$D,AR$2) + SUMIFS(Data!$A:$A, Data!$J:$J,$A91,Data!$C:$C,AR$1,Data!$D:$D,AR$2)</f>
        <v>0</v>
      </c>
      <c r="AS91" s="5">
        <f>SUMIFS(Data!$A:$A, Data!$I:$I,$A91,Data!$C:$C,AS$1,Data!$D:$D,AS$2) + SUMIFS(Data!$A:$A, Data!$J:$J,$A91,Data!$C:$C,AS$1,Data!$D:$D,AS$2)</f>
        <v>0</v>
      </c>
      <c r="AT91" s="5">
        <f>SUMIFS(Data!$A:$A, Data!$I:$I,$A91,Data!$C:$C,AT$1,Data!$D:$D,AT$2) + SUMIFS(Data!$A:$A, Data!$J:$J,$A91,Data!$C:$C,AT$1,Data!$D:$D,AT$2)</f>
        <v>0</v>
      </c>
      <c r="AU91" s="5">
        <f>SUMIFS(Data!$A:$A, Data!$I:$I,$A91,Data!$C:$C,AU$1,Data!$D:$D,AU$2) + SUMIFS(Data!$A:$A, Data!$J:$J,$A91,Data!$C:$C,AU$1,Data!$D:$D,AU$2)</f>
        <v>0</v>
      </c>
      <c r="AV91" s="5">
        <f>SUMIFS(Data!$A:$A, Data!$I:$I,$A91,Data!$C:$C,AV$1,Data!$D:$D,AV$2) + SUMIFS(Data!$A:$A, Data!$J:$J,$A91,Data!$C:$C,AV$1,Data!$D:$D,AV$2)</f>
        <v>0</v>
      </c>
      <c r="AW91" s="5">
        <f>SUMIFS(Data!$A:$A, Data!$I:$I,$A91,Data!$C:$C,AW$1,Data!$D:$D,AW$2) + SUMIFS(Data!$A:$A, Data!$J:$J,$A91,Data!$C:$C,AW$1,Data!$D:$D,AW$2)</f>
        <v>0</v>
      </c>
      <c r="AX91" s="5">
        <f>SUMIFS(Data!$A:$A, Data!$I:$I,$A91,Data!$C:$C,AX$1,Data!$D:$D,AX$2) + SUMIFS(Data!$A:$A, Data!$J:$J,$A91,Data!$C:$C,AX$1,Data!$D:$D,AX$2)</f>
        <v>0</v>
      </c>
      <c r="AY91" s="5">
        <f>SUMIFS(Data!$A:$A, Data!$I:$I,$A91,Data!$C:$C,AY$1,Data!$D:$D,AY$2) + SUMIFS(Data!$A:$A, Data!$J:$J,$A91,Data!$C:$C,AY$1,Data!$D:$D,AY$2)</f>
        <v>0</v>
      </c>
      <c r="AZ91" s="5">
        <f>SUMIFS(Data!$A:$A, Data!$I:$I,$A91,Data!$C:$C,AZ$1,Data!$D:$D,AZ$2) + SUMIFS(Data!$A:$A, Data!$J:$J,$A91,Data!$C:$C,AZ$1,Data!$D:$D,AZ$2)</f>
        <v>0</v>
      </c>
      <c r="BA91" s="5">
        <f>SUMIFS(Data!$A:$A, Data!$I:$I,$A91,Data!$C:$C,BA$1,Data!$D:$D,BA$2) + SUMIFS(Data!$A:$A, Data!$J:$J,$A91,Data!$C:$C,BA$1,Data!$D:$D,BA$2)</f>
        <v>0</v>
      </c>
      <c r="BB91" s="5">
        <f>SUMIFS(Data!$A:$A, Data!$I:$I,$A91,Data!$C:$C,BB$1,Data!$D:$D,BB$2) + SUMIFS(Data!$A:$A, Data!$J:$J,$A91,Data!$C:$C,BB$1,Data!$D:$D,BB$2)</f>
        <v>2</v>
      </c>
      <c r="BC91" s="5">
        <f>SUMIFS(Data!$A:$A, Data!$I:$I,$A91,Data!$C:$C,BC$1,Data!$D:$D,BC$2) + SUMIFS(Data!$A:$A, Data!$J:$J,$A91,Data!$C:$C,BC$1,Data!$D:$D,BC$2)</f>
        <v>1</v>
      </c>
      <c r="BD91" s="5">
        <f>SUMIFS(Data!$A:$A, Data!$I:$I,$A91,Data!$C:$C,BD$1,Data!$D:$D,BD$2) + SUMIFS(Data!$A:$A, Data!$J:$J,$A91,Data!$C:$C,BD$1,Data!$D:$D,BD$2)</f>
        <v>0</v>
      </c>
      <c r="BE91" s="5">
        <f>SUMIFS(Data!$A:$A, Data!$I:$I,$A91,Data!$C:$C,BE$1,Data!$D:$D,BE$2) + SUMIFS(Data!$A:$A, Data!$J:$J,$A91,Data!$C:$C,BE$1,Data!$D:$D,BE$2)</f>
        <v>0</v>
      </c>
      <c r="BF91" s="5">
        <f>SUMIFS(Data!$A:$A, Data!$I:$I,$A91,Data!$C:$C,BF$1,Data!$D:$D,BF$2) + SUMIFS(Data!$A:$A, Data!$J:$J,$A91,Data!$C:$C,BF$1,Data!$D:$D,BF$2)</f>
        <v>0</v>
      </c>
      <c r="BG91" s="5">
        <f>SUMIFS(Data!$A:$A, Data!$I:$I,$A91,Data!$C:$C,BG$1,Data!$D:$D,BG$2) + SUMIFS(Data!$A:$A, Data!$J:$J,$A91,Data!$C:$C,BG$1,Data!$D:$D,BG$2)</f>
        <v>0</v>
      </c>
      <c r="BH91" s="5">
        <f>SUMIFS(Data!$A:$A, Data!$I:$I,$A91,Data!$C:$C,BH$1,Data!$D:$D,BH$2) + SUMIFS(Data!$A:$A, Data!$J:$J,$A91,Data!$C:$C,BH$1,Data!$D:$D,BH$2)</f>
        <v>0</v>
      </c>
      <c r="BI91" s="5">
        <f>SUMIFS(Data!$A:$A, Data!$I:$I,$A91,Data!$C:$C,BI$1,Data!$D:$D,BI$2) + SUMIFS(Data!$A:$A, Data!$J:$J,$A91,Data!$C:$C,BI$1,Data!$D:$D,BI$2)</f>
        <v>0</v>
      </c>
      <c r="BJ91" s="5">
        <f>SUMIFS(Data!$A:$A, Data!$I:$I,$A91,Data!$C:$C,BJ$1,Data!$D:$D,BJ$2) + SUMIFS(Data!$A:$A, Data!$J:$J,$A91,Data!$C:$C,BJ$1,Data!$D:$D,BJ$2)</f>
        <v>0</v>
      </c>
      <c r="BK91" s="5">
        <f>SUMIFS(Data!$A:$A, Data!$I:$I,$A91,Data!$C:$C,BK$1,Data!$D:$D,BK$2) + SUMIFS(Data!$A:$A, Data!$J:$J,$A91,Data!$C:$C,BK$1,Data!$D:$D,BK$2)</f>
        <v>0</v>
      </c>
      <c r="BL91" s="5">
        <f>SUMIFS(Data!$A:$A, Data!$I:$I,$A91,Data!$C:$C,BL$1,Data!$D:$D,BL$2) + SUMIFS(Data!$A:$A, Data!$J:$J,$A91,Data!$C:$C,BL$1,Data!$D:$D,BL$2)</f>
        <v>0</v>
      </c>
      <c r="BM91" s="5">
        <f>SUMIFS(Data!$A:$A, Data!$I:$I,$A91,Data!$C:$C,BM$1,Data!$D:$D,BM$2) + SUMIFS(Data!$A:$A, Data!$J:$J,$A91,Data!$C:$C,BM$1,Data!$D:$D,BM$2)</f>
        <v>0</v>
      </c>
      <c r="BN91" s="5">
        <f>SUMIFS(Data!$A:$A, Data!$I:$I,$A91,Data!$C:$C,BN$1,Data!$D:$D,BN$2) + SUMIFS(Data!$A:$A, Data!$J:$J,$A91,Data!$C:$C,BN$1,Data!$D:$D,BN$2)</f>
        <v>0</v>
      </c>
      <c r="BO91" s="5">
        <f>SUMIFS(Data!$A:$A, Data!$I:$I,$A91,Data!$C:$C,BO$1,Data!$D:$D,BO$2) + SUMIFS(Data!$A:$A, Data!$J:$J,$A91,Data!$C:$C,BO$1,Data!$D:$D,BO$2)</f>
        <v>0</v>
      </c>
      <c r="BP91" s="5">
        <f>SUMIFS(Data!$A:$A, Data!$I:$I,$A91,Data!$C:$C,BP$1,Data!$D:$D,BP$2) + SUMIFS(Data!$A:$A, Data!$J:$J,$A91,Data!$C:$C,BP$1,Data!$D:$D,BP$2)</f>
        <v>0</v>
      </c>
      <c r="BQ91" s="5">
        <f>SUMIFS(Data!$A:$A, Data!$I:$I,$A91,Data!$C:$C,BQ$1,Data!$D:$D,BQ$2) + SUMIFS(Data!$A:$A, Data!$J:$J,$A91,Data!$C:$C,BQ$1,Data!$D:$D,BQ$2)</f>
        <v>0</v>
      </c>
      <c r="BR91" s="5">
        <f>SUMIFS(Data!$A:$A, Data!$I:$I,$A91,Data!$C:$C,BR$1,Data!$D:$D,BR$2) + SUMIFS(Data!$A:$A, Data!$J:$J,$A91,Data!$C:$C,BR$1,Data!$D:$D,BR$2)</f>
        <v>0</v>
      </c>
      <c r="BS91" s="5">
        <f>SUMIFS(Data!$A:$A, Data!$I:$I,$A91,Data!$C:$C,BS$1,Data!$D:$D,BS$2) + SUMIFS(Data!$A:$A, Data!$J:$J,$A91,Data!$C:$C,BS$1,Data!$D:$D,BS$2)</f>
        <v>0</v>
      </c>
      <c r="BT91" s="5">
        <f>SUMIFS(Data!$A:$A, Data!$I:$I,$A91,Data!$C:$C,BT$1,Data!$D:$D,BT$2) + SUMIFS(Data!$A:$A, Data!$J:$J,$A91,Data!$C:$C,BT$1,Data!$D:$D,BT$2)</f>
        <v>0</v>
      </c>
      <c r="BU91" s="5">
        <f>SUMIFS(Data!$A:$A, Data!$I:$I,$A91,Data!$C:$C,BU$1,Data!$D:$D,BU$2) + SUMIFS(Data!$A:$A, Data!$J:$J,$A91,Data!$C:$C,BU$1,Data!$D:$D,BU$2)</f>
        <v>0</v>
      </c>
      <c r="BV91" s="5">
        <f>SUMIFS(Data!$A:$A, Data!$I:$I,$A91,Data!$C:$C,BV$1,Data!$D:$D,BV$2) + SUMIFS(Data!$A:$A, Data!$J:$J,$A91,Data!$C:$C,BV$1,Data!$D:$D,BV$2)</f>
        <v>0</v>
      </c>
      <c r="BW91" s="5">
        <f>SUMIFS(Data!$A:$A, Data!$I:$I,$A91,Data!$C:$C,BW$1,Data!$D:$D,BW$2) + SUMIFS(Data!$A:$A, Data!$J:$J,$A91,Data!$C:$C,BW$1,Data!$D:$D,BW$2)</f>
        <v>0</v>
      </c>
      <c r="BX91" s="5">
        <f>SUMIFS(Data!$A:$A, Data!$I:$I,$A91,Data!$C:$C,BX$1,Data!$D:$D,BX$2) + SUMIFS(Data!$A:$A, Data!$J:$J,$A91,Data!$C:$C,BX$1,Data!$D:$D,BX$2)</f>
        <v>0</v>
      </c>
      <c r="BY91" s="5">
        <f>SUMIFS(Data!$A:$A, Data!$I:$I,$A91,Data!$C:$C,BY$1,Data!$D:$D,BY$2) + SUMIFS(Data!$A:$A, Data!$J:$J,$A91,Data!$C:$C,BY$1,Data!$D:$D,BY$2)</f>
        <v>0</v>
      </c>
      <c r="BZ91" s="5">
        <f>SUMIFS(Data!$A:$A, Data!$I:$I,$A91,Data!$C:$C,BZ$1,Data!$D:$D,BZ$2) + SUMIFS(Data!$A:$A, Data!$J:$J,$A91,Data!$C:$C,BZ$1,Data!$D:$D,BZ$2)</f>
        <v>0</v>
      </c>
      <c r="CA91" s="5">
        <f>SUMIFS(Data!$A:$A, Data!$I:$I,$A91,Data!$C:$C,CA$1,Data!$D:$D,CA$2) + SUMIFS(Data!$A:$A, Data!$J:$J,$A91,Data!$C:$C,CA$1,Data!$D:$D,CA$2)</f>
        <v>0</v>
      </c>
      <c r="CB91" s="5">
        <f>SUMIFS(Data!$A:$A, Data!$I:$I,$A91,Data!$C:$C,CB$1,Data!$D:$D,CB$2) + SUMIFS(Data!$A:$A, Data!$J:$J,$A91,Data!$C:$C,CB$1,Data!$D:$D,CB$2)</f>
        <v>0</v>
      </c>
      <c r="CC91" s="5">
        <f>SUMIFS(Data!$A:$A, Data!$I:$I,$A91,Data!$C:$C,CC$1,Data!$D:$D,CC$2) + SUMIFS(Data!$A:$A, Data!$J:$J,$A91,Data!$C:$C,CC$1,Data!$D:$D,CC$2)</f>
        <v>0</v>
      </c>
      <c r="CD91" s="5">
        <f>SUMIFS(Data!$A:$A, Data!$I:$I,$A91,Data!$C:$C,CD$1,Data!$D:$D,CD$2) + SUMIFS(Data!$A:$A, Data!$J:$J,$A91,Data!$C:$C,CD$1,Data!$D:$D,CD$2)</f>
        <v>0</v>
      </c>
      <c r="CE91" s="5">
        <f>SUMIFS(Data!$A:$A, Data!$I:$I,$A91,Data!$C:$C,CE$1,Data!$D:$D,CE$2) + SUMIFS(Data!$A:$A, Data!$J:$J,$A91,Data!$C:$C,CE$1,Data!$D:$D,CE$2)</f>
        <v>1</v>
      </c>
      <c r="CF91" s="5">
        <f>SUMIFS(Data!$A:$A, Data!$I:$I,$A91,Data!$C:$C,CF$1,Data!$D:$D,CF$2) + SUMIFS(Data!$A:$A, Data!$J:$J,$A91,Data!$C:$C,CF$1,Data!$D:$D,CF$2)</f>
        <v>1</v>
      </c>
      <c r="CG91" s="5">
        <f>SUMIFS(Data!$A:$A, Data!$I:$I,$A91,Data!$C:$C,CG$1,Data!$D:$D,CG$2) + SUMIFS(Data!$A:$A, Data!$J:$J,$A91,Data!$C:$C,CG$1,Data!$D:$D,CG$2)</f>
        <v>0</v>
      </c>
      <c r="CH91" s="5">
        <f>SUMIFS(Data!$A:$A, Data!$I:$I,$A91,Data!$C:$C,CH$1,Data!$D:$D,CH$2) + SUMIFS(Data!$A:$A, Data!$J:$J,$A91,Data!$C:$C,CH$1,Data!$D:$D,CH$2)</f>
        <v>0</v>
      </c>
      <c r="CI91" s="5">
        <f>SUMIFS(Data!$A:$A, Data!$I:$I,$A91,Data!$C:$C,CI$1,Data!$D:$D,CI$2) + SUMIFS(Data!$A:$A, Data!$J:$J,$A91,Data!$C:$C,CI$1,Data!$D:$D,CI$2)</f>
        <v>0</v>
      </c>
      <c r="CJ91" s="5">
        <f>SUMIFS(Data!$A:$A, Data!$I:$I,$A91,Data!$C:$C,CJ$1,Data!$D:$D,CJ$2) + SUMIFS(Data!$A:$A, Data!$J:$J,$A91,Data!$C:$C,CJ$1,Data!$D:$D,CJ$2)</f>
        <v>0</v>
      </c>
      <c r="CK91" s="5">
        <f>SUMIFS(Data!$A:$A, Data!$I:$I,$A91,Data!$C:$C,CK$1,Data!$D:$D,CK$2) + SUMIFS(Data!$A:$A, Data!$J:$J,$A91,Data!$C:$C,CK$1,Data!$D:$D,CK$2)</f>
        <v>0</v>
      </c>
      <c r="CL91" s="5">
        <f>SUMIFS(Data!$A:$A, Data!$I:$I,$A91,Data!$C:$C,CL$1,Data!$D:$D,CL$2) + SUMIFS(Data!$A:$A, Data!$J:$J,$A91,Data!$C:$C,CL$1,Data!$D:$D,CL$2)</f>
        <v>0</v>
      </c>
      <c r="CM91" s="5">
        <f>SUMIFS(Data!$A:$A, Data!$I:$I,$A91,Data!$C:$C,CM$1,Data!$D:$D,CM$2) + SUMIFS(Data!$A:$A, Data!$J:$J,$A91,Data!$C:$C,CM$1,Data!$D:$D,CM$2)</f>
        <v>0</v>
      </c>
      <c r="CN91" s="5">
        <f>SUMIFS(Data!$A:$A, Data!$I:$I,$A91,Data!$C:$C,CN$1,Data!$D:$D,CN$2) + SUMIFS(Data!$A:$A, Data!$J:$J,$A91,Data!$C:$C,CN$1,Data!$D:$D,CN$2)</f>
        <v>0</v>
      </c>
      <c r="CO91" s="5">
        <f>SUMIFS(Data!$A:$A, Data!$I:$I,$A91,Data!$C:$C,CO$1,Data!$D:$D,CO$2) + SUMIFS(Data!$A:$A, Data!$J:$J,$A91,Data!$C:$C,CO$1,Data!$D:$D,CO$2)</f>
        <v>0</v>
      </c>
      <c r="CP91" s="5">
        <f>SUMIFS(Data!$A:$A, Data!$I:$I,$A91,Data!$C:$C,CP$1,Data!$D:$D,CP$2) + SUMIFS(Data!$A:$A, Data!$J:$J,$A91,Data!$C:$C,CP$1,Data!$D:$D,CP$2)</f>
        <v>0</v>
      </c>
      <c r="CQ91" s="5">
        <f>SUMIFS(Data!$A:$A, Data!$I:$I,$A91,Data!$C:$C,CQ$1,Data!$D:$D,CQ$2) + SUMIFS(Data!$A:$A, Data!$J:$J,$A91,Data!$C:$C,CQ$1,Data!$D:$D,CQ$2)</f>
        <v>0</v>
      </c>
      <c r="CR91" s="5">
        <f>SUMIFS(Data!$A:$A, Data!$I:$I,$A91,Data!$C:$C,CR$1,Data!$D:$D,CR$2) + SUMIFS(Data!$A:$A, Data!$J:$J,$A91,Data!$C:$C,CR$1,Data!$D:$D,CR$2)</f>
        <v>0</v>
      </c>
      <c r="CS91" s="5">
        <f>SUMIFS(Data!$A:$A, Data!$I:$I,$A91,Data!$C:$C,CS$1,Data!$D:$D,CS$2) + SUMIFS(Data!$A:$A, Data!$J:$J,$A91,Data!$C:$C,CS$1,Data!$D:$D,CS$2)</f>
        <v>0</v>
      </c>
      <c r="CT91" s="5">
        <f>SUMIFS(Data!$A:$A, Data!$I:$I,$A91,Data!$C:$C,CT$1,Data!$D:$D,CT$2) + SUMIFS(Data!$A:$A, Data!$J:$J,$A91,Data!$C:$C,CT$1,Data!$D:$D,CT$2)</f>
        <v>0</v>
      </c>
      <c r="CU91" s="5">
        <f>SUMIFS(Data!$A:$A, Data!$I:$I,$A91,Data!$C:$C,CU$1,Data!$D:$D,CU$2) + SUMIFS(Data!$A:$A, Data!$J:$J,$A91,Data!$C:$C,CU$1,Data!$D:$D,CU$2)</f>
        <v>1</v>
      </c>
      <c r="CV91" s="5">
        <f>SUMIFS(Data!$A:$A, Data!$I:$I,$A91,Data!$C:$C,CV$1,Data!$D:$D,CV$2) + SUMIFS(Data!$A:$A, Data!$J:$J,$A91,Data!$C:$C,CV$1,Data!$D:$D,CV$2)</f>
        <v>0</v>
      </c>
      <c r="CW91" s="5">
        <f t="shared" ref="CW91:CX91" si="90">SUMIF($B$2:$CV$2,CW$2, $B91:$CV91)</f>
        <v>5</v>
      </c>
      <c r="CX91" s="5">
        <f t="shared" si="90"/>
        <v>2</v>
      </c>
      <c r="CY91" s="5">
        <f t="shared" si="3"/>
        <v>7</v>
      </c>
    </row>
    <row r="92">
      <c r="A92" s="5" t="str">
        <f>Countries!A90</f>
        <v>UGA</v>
      </c>
      <c r="B92" s="5">
        <f>SUMIFS(Data!$A:$A, Data!$I:$I,$A92,Data!$C:$C,B$1,Data!$D:$D,B$2) + SUMIFS(Data!$A:$A, Data!$J:$J,$A92,Data!$C:$C,B$1,Data!$D:$D,B$2)</f>
        <v>0</v>
      </c>
      <c r="C92" s="5">
        <f>SUMIFS(Data!$A:$A, Data!$I:$I,$A92,Data!$C:$C,C$1,Data!$D:$D,C$2) + SUMIFS(Data!$A:$A, Data!$J:$J,$A92,Data!$C:$C,C$1,Data!$D:$D,C$2)</f>
        <v>0</v>
      </c>
      <c r="D92" s="5">
        <f>SUMIFS(Data!$A:$A, Data!$I:$I,$A92,Data!$C:$C,D$1,Data!$D:$D,D$2) + SUMIFS(Data!$A:$A, Data!$J:$J,$A92,Data!$C:$C,D$1,Data!$D:$D,D$2)</f>
        <v>0</v>
      </c>
      <c r="E92" s="5">
        <f>SUMIFS(Data!$A:$A, Data!$I:$I,$A92,Data!$C:$C,E$1,Data!$D:$D,E$2) + SUMIFS(Data!$A:$A, Data!$J:$J,$A92,Data!$C:$C,E$1,Data!$D:$D,E$2)</f>
        <v>0</v>
      </c>
      <c r="F92" s="5">
        <f>SUMIFS(Data!$A:$A, Data!$I:$I,$A92,Data!$C:$C,F$1,Data!$D:$D,F$2) + SUMIFS(Data!$A:$A, Data!$J:$J,$A92,Data!$C:$C,F$1,Data!$D:$D,F$2)</f>
        <v>0</v>
      </c>
      <c r="G92" s="5">
        <f>SUMIFS(Data!$A:$A, Data!$I:$I,$A92,Data!$C:$C,G$1,Data!$D:$D,G$2) + SUMIFS(Data!$A:$A, Data!$J:$J,$A92,Data!$C:$C,G$1,Data!$D:$D,G$2)</f>
        <v>0</v>
      </c>
      <c r="H92" s="5">
        <f>SUMIFS(Data!$A:$A, Data!$I:$I,$A92,Data!$C:$C,H$1,Data!$D:$D,H$2) + SUMIFS(Data!$A:$A, Data!$J:$J,$A92,Data!$C:$C,H$1,Data!$D:$D,H$2)</f>
        <v>0</v>
      </c>
      <c r="I92" s="5">
        <f>SUMIFS(Data!$A:$A, Data!$I:$I,$A92,Data!$C:$C,I$1,Data!$D:$D,I$2) + SUMIFS(Data!$A:$A, Data!$J:$J,$A92,Data!$C:$C,I$1,Data!$D:$D,I$2)</f>
        <v>0</v>
      </c>
      <c r="J92" s="5">
        <f>SUMIFS(Data!$A:$A, Data!$I:$I,$A92,Data!$C:$C,J$1,Data!$D:$D,J$2) + SUMIFS(Data!$A:$A, Data!$J:$J,$A92,Data!$C:$C,J$1,Data!$D:$D,J$2)</f>
        <v>1</v>
      </c>
      <c r="K92" s="5">
        <f>SUMIFS(Data!$A:$A, Data!$I:$I,$A92,Data!$C:$C,K$1,Data!$D:$D,K$2) + SUMIFS(Data!$A:$A, Data!$J:$J,$A92,Data!$C:$C,K$1,Data!$D:$D,K$2)</f>
        <v>0</v>
      </c>
      <c r="L92" s="5">
        <f>SUMIFS(Data!$A:$A, Data!$I:$I,$A92,Data!$C:$C,L$1,Data!$D:$D,L$2) + SUMIFS(Data!$A:$A, Data!$J:$J,$A92,Data!$C:$C,L$1,Data!$D:$D,L$2)</f>
        <v>0</v>
      </c>
      <c r="M92" s="5">
        <f>SUMIFS(Data!$A:$A, Data!$I:$I,$A92,Data!$C:$C,M$1,Data!$D:$D,M$2) + SUMIFS(Data!$A:$A, Data!$J:$J,$A92,Data!$C:$C,M$1,Data!$D:$D,M$2)</f>
        <v>0</v>
      </c>
      <c r="N92" s="5">
        <f>SUMIFS(Data!$A:$A, Data!$I:$I,$A92,Data!$C:$C,N$1,Data!$D:$D,N$2) + SUMIFS(Data!$A:$A, Data!$J:$J,$A92,Data!$C:$C,N$1,Data!$D:$D,N$2)</f>
        <v>0</v>
      </c>
      <c r="O92" s="5">
        <f>SUMIFS(Data!$A:$A, Data!$I:$I,$A92,Data!$C:$C,O$1,Data!$D:$D,O$2) + SUMIFS(Data!$A:$A, Data!$J:$J,$A92,Data!$C:$C,O$1,Data!$D:$D,O$2)</f>
        <v>0</v>
      </c>
      <c r="P92" s="5">
        <f>SUMIFS(Data!$A:$A, Data!$I:$I,$A92,Data!$C:$C,P$1,Data!$D:$D,P$2) + SUMIFS(Data!$A:$A, Data!$J:$J,$A92,Data!$C:$C,P$1,Data!$D:$D,P$2)</f>
        <v>0</v>
      </c>
      <c r="Q92" s="5">
        <f>SUMIFS(Data!$A:$A, Data!$I:$I,$A92,Data!$C:$C,Q$1,Data!$D:$D,Q$2) + SUMIFS(Data!$A:$A, Data!$J:$J,$A92,Data!$C:$C,Q$1,Data!$D:$D,Q$2)</f>
        <v>0</v>
      </c>
      <c r="R92" s="5">
        <f>SUMIFS(Data!$A:$A, Data!$I:$I,$A92,Data!$C:$C,R$1,Data!$D:$D,R$2) + SUMIFS(Data!$A:$A, Data!$J:$J,$A92,Data!$C:$C,R$1,Data!$D:$D,R$2)</f>
        <v>0</v>
      </c>
      <c r="S92" s="5">
        <f>SUMIFS(Data!$A:$A, Data!$I:$I,$A92,Data!$C:$C,S$1,Data!$D:$D,S$2) + SUMIFS(Data!$A:$A, Data!$J:$J,$A92,Data!$C:$C,S$1,Data!$D:$D,S$2)</f>
        <v>0</v>
      </c>
      <c r="T92" s="5">
        <f>SUMIFS(Data!$A:$A, Data!$I:$I,$A92,Data!$C:$C,T$1,Data!$D:$D,T$2) + SUMIFS(Data!$A:$A, Data!$J:$J,$A92,Data!$C:$C,T$1,Data!$D:$D,T$2)</f>
        <v>0</v>
      </c>
      <c r="U92" s="5">
        <f>SUMIFS(Data!$A:$A, Data!$I:$I,$A92,Data!$C:$C,U$1,Data!$D:$D,U$2) + SUMIFS(Data!$A:$A, Data!$J:$J,$A92,Data!$C:$C,U$1,Data!$D:$D,U$2)</f>
        <v>0</v>
      </c>
      <c r="V92" s="5">
        <f>SUMIFS(Data!$A:$A, Data!$I:$I,$A92,Data!$C:$C,V$1,Data!$D:$D,V$2) + SUMIFS(Data!$A:$A, Data!$J:$J,$A92,Data!$C:$C,V$1,Data!$D:$D,V$2)</f>
        <v>0</v>
      </c>
      <c r="W92" s="5">
        <f>SUMIFS(Data!$A:$A, Data!$I:$I,$A92,Data!$C:$C,W$1,Data!$D:$D,W$2) + SUMIFS(Data!$A:$A, Data!$J:$J,$A92,Data!$C:$C,W$1,Data!$D:$D,W$2)</f>
        <v>0</v>
      </c>
      <c r="X92" s="5">
        <f>SUMIFS(Data!$A:$A, Data!$I:$I,$A92,Data!$C:$C,X$1,Data!$D:$D,X$2) + SUMIFS(Data!$A:$A, Data!$J:$J,$A92,Data!$C:$C,X$1,Data!$D:$D,X$2)</f>
        <v>0</v>
      </c>
      <c r="Y92" s="5">
        <f>SUMIFS(Data!$A:$A, Data!$I:$I,$A92,Data!$C:$C,Y$1,Data!$D:$D,Y$2) + SUMIFS(Data!$A:$A, Data!$J:$J,$A92,Data!$C:$C,Y$1,Data!$D:$D,Y$2)</f>
        <v>0</v>
      </c>
      <c r="Z92" s="5">
        <f>SUMIFS(Data!$A:$A, Data!$I:$I,$A92,Data!$C:$C,Z$1,Data!$D:$D,Z$2) + SUMIFS(Data!$A:$A, Data!$J:$J,$A92,Data!$C:$C,Z$1,Data!$D:$D,Z$2)</f>
        <v>0</v>
      </c>
      <c r="AA92" s="5">
        <f>SUMIFS(Data!$A:$A, Data!$I:$I,$A92,Data!$C:$C,AA$1,Data!$D:$D,AA$2) + SUMIFS(Data!$A:$A, Data!$J:$J,$A92,Data!$C:$C,AA$1,Data!$D:$D,AA$2)</f>
        <v>0</v>
      </c>
      <c r="AB92" s="5">
        <f>SUMIFS(Data!$A:$A, Data!$I:$I,$A92,Data!$C:$C,AB$1,Data!$D:$D,AB$2) + SUMIFS(Data!$A:$A, Data!$J:$J,$A92,Data!$C:$C,AB$1,Data!$D:$D,AB$2)</f>
        <v>0</v>
      </c>
      <c r="AC92" s="5">
        <f>SUMIFS(Data!$A:$A, Data!$I:$I,$A92,Data!$C:$C,AC$1,Data!$D:$D,AC$2) + SUMIFS(Data!$A:$A, Data!$J:$J,$A92,Data!$C:$C,AC$1,Data!$D:$D,AC$2)</f>
        <v>0</v>
      </c>
      <c r="AD92" s="5">
        <f>SUMIFS(Data!$A:$A, Data!$I:$I,$A92,Data!$C:$C,AD$1,Data!$D:$D,AD$2) + SUMIFS(Data!$A:$A, Data!$J:$J,$A92,Data!$C:$C,AD$1,Data!$D:$D,AD$2)</f>
        <v>0</v>
      </c>
      <c r="AE92" s="5">
        <f>SUMIFS(Data!$A:$A, Data!$I:$I,$A92,Data!$C:$C,AE$1,Data!$D:$D,AE$2) + SUMIFS(Data!$A:$A, Data!$J:$J,$A92,Data!$C:$C,AE$1,Data!$D:$D,AE$2)</f>
        <v>0</v>
      </c>
      <c r="AF92" s="5">
        <f>SUMIFS(Data!$A:$A, Data!$I:$I,$A92,Data!$C:$C,AF$1,Data!$D:$D,AF$2) + SUMIFS(Data!$A:$A, Data!$J:$J,$A92,Data!$C:$C,AF$1,Data!$D:$D,AF$2)</f>
        <v>0</v>
      </c>
      <c r="AG92" s="5">
        <f>SUMIFS(Data!$A:$A, Data!$I:$I,$A92,Data!$C:$C,AG$1,Data!$D:$D,AG$2) + SUMIFS(Data!$A:$A, Data!$J:$J,$A92,Data!$C:$C,AG$1,Data!$D:$D,AG$2)</f>
        <v>0</v>
      </c>
      <c r="AH92" s="5">
        <f>SUMIFS(Data!$A:$A, Data!$I:$I,$A92,Data!$C:$C,AH$1,Data!$D:$D,AH$2) + SUMIFS(Data!$A:$A, Data!$J:$J,$A92,Data!$C:$C,AH$1,Data!$D:$D,AH$2)</f>
        <v>0</v>
      </c>
      <c r="AI92" s="5">
        <f>SUMIFS(Data!$A:$A, Data!$I:$I,$A92,Data!$C:$C,AI$1,Data!$D:$D,AI$2) + SUMIFS(Data!$A:$A, Data!$J:$J,$A92,Data!$C:$C,AI$1,Data!$D:$D,AI$2)</f>
        <v>0</v>
      </c>
      <c r="AJ92" s="5">
        <f>SUMIFS(Data!$A:$A, Data!$I:$I,$A92,Data!$C:$C,AJ$1,Data!$D:$D,AJ$2) + SUMIFS(Data!$A:$A, Data!$J:$J,$A92,Data!$C:$C,AJ$1,Data!$D:$D,AJ$2)</f>
        <v>0</v>
      </c>
      <c r="AK92" s="5">
        <f>SUMIFS(Data!$A:$A, Data!$I:$I,$A92,Data!$C:$C,AK$1,Data!$D:$D,AK$2) + SUMIFS(Data!$A:$A, Data!$J:$J,$A92,Data!$C:$C,AK$1,Data!$D:$D,AK$2)</f>
        <v>0</v>
      </c>
      <c r="AL92" s="5">
        <f>SUMIFS(Data!$A:$A, Data!$I:$I,$A92,Data!$C:$C,AL$1,Data!$D:$D,AL$2) + SUMIFS(Data!$A:$A, Data!$J:$J,$A92,Data!$C:$C,AL$1,Data!$D:$D,AL$2)</f>
        <v>0</v>
      </c>
      <c r="AM92" s="5">
        <f>SUMIFS(Data!$A:$A, Data!$I:$I,$A92,Data!$C:$C,AM$1,Data!$D:$D,AM$2) + SUMIFS(Data!$A:$A, Data!$J:$J,$A92,Data!$C:$C,AM$1,Data!$D:$D,AM$2)</f>
        <v>0</v>
      </c>
      <c r="AN92" s="5">
        <f>SUMIFS(Data!$A:$A, Data!$I:$I,$A92,Data!$C:$C,AN$1,Data!$D:$D,AN$2) + SUMIFS(Data!$A:$A, Data!$J:$J,$A92,Data!$C:$C,AN$1,Data!$D:$D,AN$2)</f>
        <v>0</v>
      </c>
      <c r="AO92" s="5">
        <f>SUMIFS(Data!$A:$A, Data!$I:$I,$A92,Data!$C:$C,AO$1,Data!$D:$D,AO$2) + SUMIFS(Data!$A:$A, Data!$J:$J,$A92,Data!$C:$C,AO$1,Data!$D:$D,AO$2)</f>
        <v>0</v>
      </c>
      <c r="AP92" s="5">
        <f>SUMIFS(Data!$A:$A, Data!$I:$I,$A92,Data!$C:$C,AP$1,Data!$D:$D,AP$2) + SUMIFS(Data!$A:$A, Data!$J:$J,$A92,Data!$C:$C,AP$1,Data!$D:$D,AP$2)</f>
        <v>0</v>
      </c>
      <c r="AQ92" s="5">
        <f>SUMIFS(Data!$A:$A, Data!$I:$I,$A92,Data!$C:$C,AQ$1,Data!$D:$D,AQ$2) + SUMIFS(Data!$A:$A, Data!$J:$J,$A92,Data!$C:$C,AQ$1,Data!$D:$D,AQ$2)</f>
        <v>0</v>
      </c>
      <c r="AR92" s="5">
        <f>SUMIFS(Data!$A:$A, Data!$I:$I,$A92,Data!$C:$C,AR$1,Data!$D:$D,AR$2) + SUMIFS(Data!$A:$A, Data!$J:$J,$A92,Data!$C:$C,AR$1,Data!$D:$D,AR$2)</f>
        <v>0</v>
      </c>
      <c r="AS92" s="5">
        <f>SUMIFS(Data!$A:$A, Data!$I:$I,$A92,Data!$C:$C,AS$1,Data!$D:$D,AS$2) + SUMIFS(Data!$A:$A, Data!$J:$J,$A92,Data!$C:$C,AS$1,Data!$D:$D,AS$2)</f>
        <v>0</v>
      </c>
      <c r="AT92" s="5">
        <f>SUMIFS(Data!$A:$A, Data!$I:$I,$A92,Data!$C:$C,AT$1,Data!$D:$D,AT$2) + SUMIFS(Data!$A:$A, Data!$J:$J,$A92,Data!$C:$C,AT$1,Data!$D:$D,AT$2)</f>
        <v>0</v>
      </c>
      <c r="AU92" s="5">
        <f>SUMIFS(Data!$A:$A, Data!$I:$I,$A92,Data!$C:$C,AU$1,Data!$D:$D,AU$2) + SUMIFS(Data!$A:$A, Data!$J:$J,$A92,Data!$C:$C,AU$1,Data!$D:$D,AU$2)</f>
        <v>0</v>
      </c>
      <c r="AV92" s="5">
        <f>SUMIFS(Data!$A:$A, Data!$I:$I,$A92,Data!$C:$C,AV$1,Data!$D:$D,AV$2) + SUMIFS(Data!$A:$A, Data!$J:$J,$A92,Data!$C:$C,AV$1,Data!$D:$D,AV$2)</f>
        <v>0</v>
      </c>
      <c r="AW92" s="5">
        <f>SUMIFS(Data!$A:$A, Data!$I:$I,$A92,Data!$C:$C,AW$1,Data!$D:$D,AW$2) + SUMIFS(Data!$A:$A, Data!$J:$J,$A92,Data!$C:$C,AW$1,Data!$D:$D,AW$2)</f>
        <v>0</v>
      </c>
      <c r="AX92" s="5">
        <f>SUMIFS(Data!$A:$A, Data!$I:$I,$A92,Data!$C:$C,AX$1,Data!$D:$D,AX$2) + SUMIFS(Data!$A:$A, Data!$J:$J,$A92,Data!$C:$C,AX$1,Data!$D:$D,AX$2)</f>
        <v>0</v>
      </c>
      <c r="AY92" s="5">
        <f>SUMIFS(Data!$A:$A, Data!$I:$I,$A92,Data!$C:$C,AY$1,Data!$D:$D,AY$2) + SUMIFS(Data!$A:$A, Data!$J:$J,$A92,Data!$C:$C,AY$1,Data!$D:$D,AY$2)</f>
        <v>0</v>
      </c>
      <c r="AZ92" s="5">
        <f>SUMIFS(Data!$A:$A, Data!$I:$I,$A92,Data!$C:$C,AZ$1,Data!$D:$D,AZ$2) + SUMIFS(Data!$A:$A, Data!$J:$J,$A92,Data!$C:$C,AZ$1,Data!$D:$D,AZ$2)</f>
        <v>0</v>
      </c>
      <c r="BA92" s="5">
        <f>SUMIFS(Data!$A:$A, Data!$I:$I,$A92,Data!$C:$C,BA$1,Data!$D:$D,BA$2) + SUMIFS(Data!$A:$A, Data!$J:$J,$A92,Data!$C:$C,BA$1,Data!$D:$D,BA$2)</f>
        <v>0</v>
      </c>
      <c r="BB92" s="5">
        <f>SUMIFS(Data!$A:$A, Data!$I:$I,$A92,Data!$C:$C,BB$1,Data!$D:$D,BB$2) + SUMIFS(Data!$A:$A, Data!$J:$J,$A92,Data!$C:$C,BB$1,Data!$D:$D,BB$2)</f>
        <v>0</v>
      </c>
      <c r="BC92" s="5">
        <f>SUMIFS(Data!$A:$A, Data!$I:$I,$A92,Data!$C:$C,BC$1,Data!$D:$D,BC$2) + SUMIFS(Data!$A:$A, Data!$J:$J,$A92,Data!$C:$C,BC$1,Data!$D:$D,BC$2)</f>
        <v>0</v>
      </c>
      <c r="BD92" s="5">
        <f>SUMIFS(Data!$A:$A, Data!$I:$I,$A92,Data!$C:$C,BD$1,Data!$D:$D,BD$2) + SUMIFS(Data!$A:$A, Data!$J:$J,$A92,Data!$C:$C,BD$1,Data!$D:$D,BD$2)</f>
        <v>0</v>
      </c>
      <c r="BE92" s="5">
        <f>SUMIFS(Data!$A:$A, Data!$I:$I,$A92,Data!$C:$C,BE$1,Data!$D:$D,BE$2) + SUMIFS(Data!$A:$A, Data!$J:$J,$A92,Data!$C:$C,BE$1,Data!$D:$D,BE$2)</f>
        <v>0</v>
      </c>
      <c r="BF92" s="5">
        <f>SUMIFS(Data!$A:$A, Data!$I:$I,$A92,Data!$C:$C,BF$1,Data!$D:$D,BF$2) + SUMIFS(Data!$A:$A, Data!$J:$J,$A92,Data!$C:$C,BF$1,Data!$D:$D,BF$2)</f>
        <v>0</v>
      </c>
      <c r="BG92" s="5">
        <f>SUMIFS(Data!$A:$A, Data!$I:$I,$A92,Data!$C:$C,BG$1,Data!$D:$D,BG$2) + SUMIFS(Data!$A:$A, Data!$J:$J,$A92,Data!$C:$C,BG$1,Data!$D:$D,BG$2)</f>
        <v>0</v>
      </c>
      <c r="BH92" s="5">
        <f>SUMIFS(Data!$A:$A, Data!$I:$I,$A92,Data!$C:$C,BH$1,Data!$D:$D,BH$2) + SUMIFS(Data!$A:$A, Data!$J:$J,$A92,Data!$C:$C,BH$1,Data!$D:$D,BH$2)</f>
        <v>0</v>
      </c>
      <c r="BI92" s="5">
        <f>SUMIFS(Data!$A:$A, Data!$I:$I,$A92,Data!$C:$C,BI$1,Data!$D:$D,BI$2) + SUMIFS(Data!$A:$A, Data!$J:$J,$A92,Data!$C:$C,BI$1,Data!$D:$D,BI$2)</f>
        <v>0</v>
      </c>
      <c r="BJ92" s="5">
        <f>SUMIFS(Data!$A:$A, Data!$I:$I,$A92,Data!$C:$C,BJ$1,Data!$D:$D,BJ$2) + SUMIFS(Data!$A:$A, Data!$J:$J,$A92,Data!$C:$C,BJ$1,Data!$D:$D,BJ$2)</f>
        <v>0</v>
      </c>
      <c r="BK92" s="5">
        <f>SUMIFS(Data!$A:$A, Data!$I:$I,$A92,Data!$C:$C,BK$1,Data!$D:$D,BK$2) + SUMIFS(Data!$A:$A, Data!$J:$J,$A92,Data!$C:$C,BK$1,Data!$D:$D,BK$2)</f>
        <v>0</v>
      </c>
      <c r="BL92" s="5">
        <f>SUMIFS(Data!$A:$A, Data!$I:$I,$A92,Data!$C:$C,BL$1,Data!$D:$D,BL$2) + SUMIFS(Data!$A:$A, Data!$J:$J,$A92,Data!$C:$C,BL$1,Data!$D:$D,BL$2)</f>
        <v>0</v>
      </c>
      <c r="BM92" s="5">
        <f>SUMIFS(Data!$A:$A, Data!$I:$I,$A92,Data!$C:$C,BM$1,Data!$D:$D,BM$2) + SUMIFS(Data!$A:$A, Data!$J:$J,$A92,Data!$C:$C,BM$1,Data!$D:$D,BM$2)</f>
        <v>0</v>
      </c>
      <c r="BN92" s="5">
        <f>SUMIFS(Data!$A:$A, Data!$I:$I,$A92,Data!$C:$C,BN$1,Data!$D:$D,BN$2) + SUMIFS(Data!$A:$A, Data!$J:$J,$A92,Data!$C:$C,BN$1,Data!$D:$D,BN$2)</f>
        <v>0</v>
      </c>
      <c r="BO92" s="5">
        <f>SUMIFS(Data!$A:$A, Data!$I:$I,$A92,Data!$C:$C,BO$1,Data!$D:$D,BO$2) + SUMIFS(Data!$A:$A, Data!$J:$J,$A92,Data!$C:$C,BO$1,Data!$D:$D,BO$2)</f>
        <v>0</v>
      </c>
      <c r="BP92" s="5">
        <f>SUMIFS(Data!$A:$A, Data!$I:$I,$A92,Data!$C:$C,BP$1,Data!$D:$D,BP$2) + SUMIFS(Data!$A:$A, Data!$J:$J,$A92,Data!$C:$C,BP$1,Data!$D:$D,BP$2)</f>
        <v>0</v>
      </c>
      <c r="BQ92" s="5">
        <f>SUMIFS(Data!$A:$A, Data!$I:$I,$A92,Data!$C:$C,BQ$1,Data!$D:$D,BQ$2) + SUMIFS(Data!$A:$A, Data!$J:$J,$A92,Data!$C:$C,BQ$1,Data!$D:$D,BQ$2)</f>
        <v>0</v>
      </c>
      <c r="BR92" s="5">
        <f>SUMIFS(Data!$A:$A, Data!$I:$I,$A92,Data!$C:$C,BR$1,Data!$D:$D,BR$2) + SUMIFS(Data!$A:$A, Data!$J:$J,$A92,Data!$C:$C,BR$1,Data!$D:$D,BR$2)</f>
        <v>0</v>
      </c>
      <c r="BS92" s="5">
        <f>SUMIFS(Data!$A:$A, Data!$I:$I,$A92,Data!$C:$C,BS$1,Data!$D:$D,BS$2) + SUMIFS(Data!$A:$A, Data!$J:$J,$A92,Data!$C:$C,BS$1,Data!$D:$D,BS$2)</f>
        <v>0</v>
      </c>
      <c r="BT92" s="5">
        <f>SUMIFS(Data!$A:$A, Data!$I:$I,$A92,Data!$C:$C,BT$1,Data!$D:$D,BT$2) + SUMIFS(Data!$A:$A, Data!$J:$J,$A92,Data!$C:$C,BT$1,Data!$D:$D,BT$2)</f>
        <v>0</v>
      </c>
      <c r="BU92" s="5">
        <f>SUMIFS(Data!$A:$A, Data!$I:$I,$A92,Data!$C:$C,BU$1,Data!$D:$D,BU$2) + SUMIFS(Data!$A:$A, Data!$J:$J,$A92,Data!$C:$C,BU$1,Data!$D:$D,BU$2)</f>
        <v>0</v>
      </c>
      <c r="BV92" s="5">
        <f>SUMIFS(Data!$A:$A, Data!$I:$I,$A92,Data!$C:$C,BV$1,Data!$D:$D,BV$2) + SUMIFS(Data!$A:$A, Data!$J:$J,$A92,Data!$C:$C,BV$1,Data!$D:$D,BV$2)</f>
        <v>0</v>
      </c>
      <c r="BW92" s="5">
        <f>SUMIFS(Data!$A:$A, Data!$I:$I,$A92,Data!$C:$C,BW$1,Data!$D:$D,BW$2) + SUMIFS(Data!$A:$A, Data!$J:$J,$A92,Data!$C:$C,BW$1,Data!$D:$D,BW$2)</f>
        <v>0</v>
      </c>
      <c r="BX92" s="5">
        <f>SUMIFS(Data!$A:$A, Data!$I:$I,$A92,Data!$C:$C,BX$1,Data!$D:$D,BX$2) + SUMIFS(Data!$A:$A, Data!$J:$J,$A92,Data!$C:$C,BX$1,Data!$D:$D,BX$2)</f>
        <v>0</v>
      </c>
      <c r="BY92" s="5">
        <f>SUMIFS(Data!$A:$A, Data!$I:$I,$A92,Data!$C:$C,BY$1,Data!$D:$D,BY$2) + SUMIFS(Data!$A:$A, Data!$J:$J,$A92,Data!$C:$C,BY$1,Data!$D:$D,BY$2)</f>
        <v>0</v>
      </c>
      <c r="BZ92" s="5">
        <f>SUMIFS(Data!$A:$A, Data!$I:$I,$A92,Data!$C:$C,BZ$1,Data!$D:$D,BZ$2) + SUMIFS(Data!$A:$A, Data!$J:$J,$A92,Data!$C:$C,BZ$1,Data!$D:$D,BZ$2)</f>
        <v>0</v>
      </c>
      <c r="CA92" s="5">
        <f>SUMIFS(Data!$A:$A, Data!$I:$I,$A92,Data!$C:$C,CA$1,Data!$D:$D,CA$2) + SUMIFS(Data!$A:$A, Data!$J:$J,$A92,Data!$C:$C,CA$1,Data!$D:$D,CA$2)</f>
        <v>0</v>
      </c>
      <c r="CB92" s="5">
        <f>SUMIFS(Data!$A:$A, Data!$I:$I,$A92,Data!$C:$C,CB$1,Data!$D:$D,CB$2) + SUMIFS(Data!$A:$A, Data!$J:$J,$A92,Data!$C:$C,CB$1,Data!$D:$D,CB$2)</f>
        <v>0</v>
      </c>
      <c r="CC92" s="5">
        <f>SUMIFS(Data!$A:$A, Data!$I:$I,$A92,Data!$C:$C,CC$1,Data!$D:$D,CC$2) + SUMIFS(Data!$A:$A, Data!$J:$J,$A92,Data!$C:$C,CC$1,Data!$D:$D,CC$2)</f>
        <v>0</v>
      </c>
      <c r="CD92" s="5">
        <f>SUMIFS(Data!$A:$A, Data!$I:$I,$A92,Data!$C:$C,CD$1,Data!$D:$D,CD$2) + SUMIFS(Data!$A:$A, Data!$J:$J,$A92,Data!$C:$C,CD$1,Data!$D:$D,CD$2)</f>
        <v>0</v>
      </c>
      <c r="CE92" s="5">
        <f>SUMIFS(Data!$A:$A, Data!$I:$I,$A92,Data!$C:$C,CE$1,Data!$D:$D,CE$2) + SUMIFS(Data!$A:$A, Data!$J:$J,$A92,Data!$C:$C,CE$1,Data!$D:$D,CE$2)</f>
        <v>0</v>
      </c>
      <c r="CF92" s="5">
        <f>SUMIFS(Data!$A:$A, Data!$I:$I,$A92,Data!$C:$C,CF$1,Data!$D:$D,CF$2) + SUMIFS(Data!$A:$A, Data!$J:$J,$A92,Data!$C:$C,CF$1,Data!$D:$D,CF$2)</f>
        <v>0</v>
      </c>
      <c r="CG92" s="5">
        <f>SUMIFS(Data!$A:$A, Data!$I:$I,$A92,Data!$C:$C,CG$1,Data!$D:$D,CG$2) + SUMIFS(Data!$A:$A, Data!$J:$J,$A92,Data!$C:$C,CG$1,Data!$D:$D,CG$2)</f>
        <v>0</v>
      </c>
      <c r="CH92" s="5">
        <f>SUMIFS(Data!$A:$A, Data!$I:$I,$A92,Data!$C:$C,CH$1,Data!$D:$D,CH$2) + SUMIFS(Data!$A:$A, Data!$J:$J,$A92,Data!$C:$C,CH$1,Data!$D:$D,CH$2)</f>
        <v>0</v>
      </c>
      <c r="CI92" s="5">
        <f>SUMIFS(Data!$A:$A, Data!$I:$I,$A92,Data!$C:$C,CI$1,Data!$D:$D,CI$2) + SUMIFS(Data!$A:$A, Data!$J:$J,$A92,Data!$C:$C,CI$1,Data!$D:$D,CI$2)</f>
        <v>0</v>
      </c>
      <c r="CJ92" s="5">
        <f>SUMIFS(Data!$A:$A, Data!$I:$I,$A92,Data!$C:$C,CJ$1,Data!$D:$D,CJ$2) + SUMIFS(Data!$A:$A, Data!$J:$J,$A92,Data!$C:$C,CJ$1,Data!$D:$D,CJ$2)</f>
        <v>0</v>
      </c>
      <c r="CK92" s="5">
        <f>SUMIFS(Data!$A:$A, Data!$I:$I,$A92,Data!$C:$C,CK$1,Data!$D:$D,CK$2) + SUMIFS(Data!$A:$A, Data!$J:$J,$A92,Data!$C:$C,CK$1,Data!$D:$D,CK$2)</f>
        <v>0</v>
      </c>
      <c r="CL92" s="5">
        <f>SUMIFS(Data!$A:$A, Data!$I:$I,$A92,Data!$C:$C,CL$1,Data!$D:$D,CL$2) + SUMIFS(Data!$A:$A, Data!$J:$J,$A92,Data!$C:$C,CL$1,Data!$D:$D,CL$2)</f>
        <v>0</v>
      </c>
      <c r="CM92" s="5">
        <f>SUMIFS(Data!$A:$A, Data!$I:$I,$A92,Data!$C:$C,CM$1,Data!$D:$D,CM$2) + SUMIFS(Data!$A:$A, Data!$J:$J,$A92,Data!$C:$C,CM$1,Data!$D:$D,CM$2)</f>
        <v>0</v>
      </c>
      <c r="CN92" s="5">
        <f>SUMIFS(Data!$A:$A, Data!$I:$I,$A92,Data!$C:$C,CN$1,Data!$D:$D,CN$2) + SUMIFS(Data!$A:$A, Data!$J:$J,$A92,Data!$C:$C,CN$1,Data!$D:$D,CN$2)</f>
        <v>0</v>
      </c>
      <c r="CO92" s="5">
        <f>SUMIFS(Data!$A:$A, Data!$I:$I,$A92,Data!$C:$C,CO$1,Data!$D:$D,CO$2) + SUMIFS(Data!$A:$A, Data!$J:$J,$A92,Data!$C:$C,CO$1,Data!$D:$D,CO$2)</f>
        <v>0</v>
      </c>
      <c r="CP92" s="5">
        <f>SUMIFS(Data!$A:$A, Data!$I:$I,$A92,Data!$C:$C,CP$1,Data!$D:$D,CP$2) + SUMIFS(Data!$A:$A, Data!$J:$J,$A92,Data!$C:$C,CP$1,Data!$D:$D,CP$2)</f>
        <v>0</v>
      </c>
      <c r="CQ92" s="5">
        <f>SUMIFS(Data!$A:$A, Data!$I:$I,$A92,Data!$C:$C,CQ$1,Data!$D:$D,CQ$2) + SUMIFS(Data!$A:$A, Data!$J:$J,$A92,Data!$C:$C,CQ$1,Data!$D:$D,CQ$2)</f>
        <v>0</v>
      </c>
      <c r="CR92" s="5">
        <f>SUMIFS(Data!$A:$A, Data!$I:$I,$A92,Data!$C:$C,CR$1,Data!$D:$D,CR$2) + SUMIFS(Data!$A:$A, Data!$J:$J,$A92,Data!$C:$C,CR$1,Data!$D:$D,CR$2)</f>
        <v>0</v>
      </c>
      <c r="CS92" s="5">
        <f>SUMIFS(Data!$A:$A, Data!$I:$I,$A92,Data!$C:$C,CS$1,Data!$D:$D,CS$2) + SUMIFS(Data!$A:$A, Data!$J:$J,$A92,Data!$C:$C,CS$1,Data!$D:$D,CS$2)</f>
        <v>0</v>
      </c>
      <c r="CT92" s="5">
        <f>SUMIFS(Data!$A:$A, Data!$I:$I,$A92,Data!$C:$C,CT$1,Data!$D:$D,CT$2) + SUMIFS(Data!$A:$A, Data!$J:$J,$A92,Data!$C:$C,CT$1,Data!$D:$D,CT$2)</f>
        <v>0</v>
      </c>
      <c r="CU92" s="5">
        <f>SUMIFS(Data!$A:$A, Data!$I:$I,$A92,Data!$C:$C,CU$1,Data!$D:$D,CU$2) + SUMIFS(Data!$A:$A, Data!$J:$J,$A92,Data!$C:$C,CU$1,Data!$D:$D,CU$2)</f>
        <v>0</v>
      </c>
      <c r="CV92" s="5">
        <f>SUMIFS(Data!$A:$A, Data!$I:$I,$A92,Data!$C:$C,CV$1,Data!$D:$D,CV$2) + SUMIFS(Data!$A:$A, Data!$J:$J,$A92,Data!$C:$C,CV$1,Data!$D:$D,CV$2)</f>
        <v>0</v>
      </c>
      <c r="CW92" s="5">
        <f t="shared" ref="CW92:CX92" si="91">SUMIF($B$2:$CV$2,CW$2, $B92:$CV92)</f>
        <v>1</v>
      </c>
      <c r="CX92" s="5">
        <f t="shared" si="91"/>
        <v>0</v>
      </c>
      <c r="CY92" s="5">
        <f t="shared" si="3"/>
        <v>1</v>
      </c>
    </row>
    <row r="93">
      <c r="A93" s="5" t="str">
        <f>Countries!A91</f>
        <v>UKR</v>
      </c>
      <c r="B93" s="5">
        <f>SUMIFS(Data!$A:$A, Data!$I:$I,$A93,Data!$C:$C,B$1,Data!$D:$D,B$2) + SUMIFS(Data!$A:$A, Data!$J:$J,$A93,Data!$C:$C,B$1,Data!$D:$D,B$2)</f>
        <v>0</v>
      </c>
      <c r="C93" s="5">
        <f>SUMIFS(Data!$A:$A, Data!$I:$I,$A93,Data!$C:$C,C$1,Data!$D:$D,C$2) + SUMIFS(Data!$A:$A, Data!$J:$J,$A93,Data!$C:$C,C$1,Data!$D:$D,C$2)</f>
        <v>0</v>
      </c>
      <c r="D93" s="5">
        <f>SUMIFS(Data!$A:$A, Data!$I:$I,$A93,Data!$C:$C,D$1,Data!$D:$D,D$2) + SUMIFS(Data!$A:$A, Data!$J:$J,$A93,Data!$C:$C,D$1,Data!$D:$D,D$2)</f>
        <v>0</v>
      </c>
      <c r="E93" s="5">
        <f>SUMIFS(Data!$A:$A, Data!$I:$I,$A93,Data!$C:$C,E$1,Data!$D:$D,E$2) + SUMIFS(Data!$A:$A, Data!$J:$J,$A93,Data!$C:$C,E$1,Data!$D:$D,E$2)</f>
        <v>0</v>
      </c>
      <c r="F93" s="5">
        <f>SUMIFS(Data!$A:$A, Data!$I:$I,$A93,Data!$C:$C,F$1,Data!$D:$D,F$2) + SUMIFS(Data!$A:$A, Data!$J:$J,$A93,Data!$C:$C,F$1,Data!$D:$D,F$2)</f>
        <v>0</v>
      </c>
      <c r="G93" s="5">
        <f>SUMIFS(Data!$A:$A, Data!$I:$I,$A93,Data!$C:$C,G$1,Data!$D:$D,G$2) + SUMIFS(Data!$A:$A, Data!$J:$J,$A93,Data!$C:$C,G$1,Data!$D:$D,G$2)</f>
        <v>0</v>
      </c>
      <c r="H93" s="5">
        <f>SUMIFS(Data!$A:$A, Data!$I:$I,$A93,Data!$C:$C,H$1,Data!$D:$D,H$2) + SUMIFS(Data!$A:$A, Data!$J:$J,$A93,Data!$C:$C,H$1,Data!$D:$D,H$2)</f>
        <v>0</v>
      </c>
      <c r="I93" s="5">
        <f>SUMIFS(Data!$A:$A, Data!$I:$I,$A93,Data!$C:$C,I$1,Data!$D:$D,I$2) + SUMIFS(Data!$A:$A, Data!$J:$J,$A93,Data!$C:$C,I$1,Data!$D:$D,I$2)</f>
        <v>10</v>
      </c>
      <c r="J93" s="5">
        <f>SUMIFS(Data!$A:$A, Data!$I:$I,$A93,Data!$C:$C,J$1,Data!$D:$D,J$2) + SUMIFS(Data!$A:$A, Data!$J:$J,$A93,Data!$C:$C,J$1,Data!$D:$D,J$2)</f>
        <v>0</v>
      </c>
      <c r="K93" s="5">
        <f>SUMIFS(Data!$A:$A, Data!$I:$I,$A93,Data!$C:$C,K$1,Data!$D:$D,K$2) + SUMIFS(Data!$A:$A, Data!$J:$J,$A93,Data!$C:$C,K$1,Data!$D:$D,K$2)</f>
        <v>0</v>
      </c>
      <c r="L93" s="5">
        <f>SUMIFS(Data!$A:$A, Data!$I:$I,$A93,Data!$C:$C,L$1,Data!$D:$D,L$2) + SUMIFS(Data!$A:$A, Data!$J:$J,$A93,Data!$C:$C,L$1,Data!$D:$D,L$2)</f>
        <v>1</v>
      </c>
      <c r="M93" s="5">
        <f>SUMIFS(Data!$A:$A, Data!$I:$I,$A93,Data!$C:$C,M$1,Data!$D:$D,M$2) + SUMIFS(Data!$A:$A, Data!$J:$J,$A93,Data!$C:$C,M$1,Data!$D:$D,M$2)</f>
        <v>0</v>
      </c>
      <c r="N93" s="5">
        <f>SUMIFS(Data!$A:$A, Data!$I:$I,$A93,Data!$C:$C,N$1,Data!$D:$D,N$2) + SUMIFS(Data!$A:$A, Data!$J:$J,$A93,Data!$C:$C,N$1,Data!$D:$D,N$2)</f>
        <v>0</v>
      </c>
      <c r="O93" s="5">
        <f>SUMIFS(Data!$A:$A, Data!$I:$I,$A93,Data!$C:$C,O$1,Data!$D:$D,O$2) + SUMIFS(Data!$A:$A, Data!$J:$J,$A93,Data!$C:$C,O$1,Data!$D:$D,O$2)</f>
        <v>0</v>
      </c>
      <c r="P93" s="5">
        <f>SUMIFS(Data!$A:$A, Data!$I:$I,$A93,Data!$C:$C,P$1,Data!$D:$D,P$2) + SUMIFS(Data!$A:$A, Data!$J:$J,$A93,Data!$C:$C,P$1,Data!$D:$D,P$2)</f>
        <v>0</v>
      </c>
      <c r="Q93" s="5">
        <f>SUMIFS(Data!$A:$A, Data!$I:$I,$A93,Data!$C:$C,Q$1,Data!$D:$D,Q$2) + SUMIFS(Data!$A:$A, Data!$J:$J,$A93,Data!$C:$C,Q$1,Data!$D:$D,Q$2)</f>
        <v>0</v>
      </c>
      <c r="R93" s="5">
        <f>SUMIFS(Data!$A:$A, Data!$I:$I,$A93,Data!$C:$C,R$1,Data!$D:$D,R$2) + SUMIFS(Data!$A:$A, Data!$J:$J,$A93,Data!$C:$C,R$1,Data!$D:$D,R$2)</f>
        <v>0</v>
      </c>
      <c r="S93" s="5">
        <f>SUMIFS(Data!$A:$A, Data!$I:$I,$A93,Data!$C:$C,S$1,Data!$D:$D,S$2) + SUMIFS(Data!$A:$A, Data!$J:$J,$A93,Data!$C:$C,S$1,Data!$D:$D,S$2)</f>
        <v>0</v>
      </c>
      <c r="T93" s="5">
        <f>SUMIFS(Data!$A:$A, Data!$I:$I,$A93,Data!$C:$C,T$1,Data!$D:$D,T$2) + SUMIFS(Data!$A:$A, Data!$J:$J,$A93,Data!$C:$C,T$1,Data!$D:$D,T$2)</f>
        <v>0</v>
      </c>
      <c r="U93" s="5">
        <f>SUMIFS(Data!$A:$A, Data!$I:$I,$A93,Data!$C:$C,U$1,Data!$D:$D,U$2) + SUMIFS(Data!$A:$A, Data!$J:$J,$A93,Data!$C:$C,U$1,Data!$D:$D,U$2)</f>
        <v>0</v>
      </c>
      <c r="V93" s="5">
        <f>SUMIFS(Data!$A:$A, Data!$I:$I,$A93,Data!$C:$C,V$1,Data!$D:$D,V$2) + SUMIFS(Data!$A:$A, Data!$J:$J,$A93,Data!$C:$C,V$1,Data!$D:$D,V$2)</f>
        <v>0</v>
      </c>
      <c r="W93" s="5">
        <f>SUMIFS(Data!$A:$A, Data!$I:$I,$A93,Data!$C:$C,W$1,Data!$D:$D,W$2) + SUMIFS(Data!$A:$A, Data!$J:$J,$A93,Data!$C:$C,W$1,Data!$D:$D,W$2)</f>
        <v>0</v>
      </c>
      <c r="X93" s="5">
        <f>SUMIFS(Data!$A:$A, Data!$I:$I,$A93,Data!$C:$C,X$1,Data!$D:$D,X$2) + SUMIFS(Data!$A:$A, Data!$J:$J,$A93,Data!$C:$C,X$1,Data!$D:$D,X$2)</f>
        <v>0</v>
      </c>
      <c r="Y93" s="5">
        <f>SUMIFS(Data!$A:$A, Data!$I:$I,$A93,Data!$C:$C,Y$1,Data!$D:$D,Y$2) + SUMIFS(Data!$A:$A, Data!$J:$J,$A93,Data!$C:$C,Y$1,Data!$D:$D,Y$2)</f>
        <v>0</v>
      </c>
      <c r="Z93" s="5">
        <f>SUMIFS(Data!$A:$A, Data!$I:$I,$A93,Data!$C:$C,Z$1,Data!$D:$D,Z$2) + SUMIFS(Data!$A:$A, Data!$J:$J,$A93,Data!$C:$C,Z$1,Data!$D:$D,Z$2)</f>
        <v>0</v>
      </c>
      <c r="AA93" s="5">
        <f>SUMIFS(Data!$A:$A, Data!$I:$I,$A93,Data!$C:$C,AA$1,Data!$D:$D,AA$2) + SUMIFS(Data!$A:$A, Data!$J:$J,$A93,Data!$C:$C,AA$1,Data!$D:$D,AA$2)</f>
        <v>1</v>
      </c>
      <c r="AB93" s="5">
        <f>SUMIFS(Data!$A:$A, Data!$I:$I,$A93,Data!$C:$C,AB$1,Data!$D:$D,AB$2) + SUMIFS(Data!$A:$A, Data!$J:$J,$A93,Data!$C:$C,AB$1,Data!$D:$D,AB$2)</f>
        <v>0</v>
      </c>
      <c r="AC93" s="5">
        <f>SUMIFS(Data!$A:$A, Data!$I:$I,$A93,Data!$C:$C,AC$1,Data!$D:$D,AC$2) + SUMIFS(Data!$A:$A, Data!$J:$J,$A93,Data!$C:$C,AC$1,Data!$D:$D,AC$2)</f>
        <v>0</v>
      </c>
      <c r="AD93" s="5">
        <f>SUMIFS(Data!$A:$A, Data!$I:$I,$A93,Data!$C:$C,AD$1,Data!$D:$D,AD$2) + SUMIFS(Data!$A:$A, Data!$J:$J,$A93,Data!$C:$C,AD$1,Data!$D:$D,AD$2)</f>
        <v>0</v>
      </c>
      <c r="AE93" s="5">
        <f>SUMIFS(Data!$A:$A, Data!$I:$I,$A93,Data!$C:$C,AE$1,Data!$D:$D,AE$2) + SUMIFS(Data!$A:$A, Data!$J:$J,$A93,Data!$C:$C,AE$1,Data!$D:$D,AE$2)</f>
        <v>0</v>
      </c>
      <c r="AF93" s="5">
        <f>SUMIFS(Data!$A:$A, Data!$I:$I,$A93,Data!$C:$C,AF$1,Data!$D:$D,AF$2) + SUMIFS(Data!$A:$A, Data!$J:$J,$A93,Data!$C:$C,AF$1,Data!$D:$D,AF$2)</f>
        <v>0</v>
      </c>
      <c r="AG93" s="5">
        <f>SUMIFS(Data!$A:$A, Data!$I:$I,$A93,Data!$C:$C,AG$1,Data!$D:$D,AG$2) + SUMIFS(Data!$A:$A, Data!$J:$J,$A93,Data!$C:$C,AG$1,Data!$D:$D,AG$2)</f>
        <v>0</v>
      </c>
      <c r="AH93" s="5">
        <f>SUMIFS(Data!$A:$A, Data!$I:$I,$A93,Data!$C:$C,AH$1,Data!$D:$D,AH$2) + SUMIFS(Data!$A:$A, Data!$J:$J,$A93,Data!$C:$C,AH$1,Data!$D:$D,AH$2)</f>
        <v>0</v>
      </c>
      <c r="AI93" s="5">
        <f>SUMIFS(Data!$A:$A, Data!$I:$I,$A93,Data!$C:$C,AI$1,Data!$D:$D,AI$2) + SUMIFS(Data!$A:$A, Data!$J:$J,$A93,Data!$C:$C,AI$1,Data!$D:$D,AI$2)</f>
        <v>0</v>
      </c>
      <c r="AJ93" s="5">
        <f>SUMIFS(Data!$A:$A, Data!$I:$I,$A93,Data!$C:$C,AJ$1,Data!$D:$D,AJ$2) + SUMIFS(Data!$A:$A, Data!$J:$J,$A93,Data!$C:$C,AJ$1,Data!$D:$D,AJ$2)</f>
        <v>0</v>
      </c>
      <c r="AK93" s="5">
        <f>SUMIFS(Data!$A:$A, Data!$I:$I,$A93,Data!$C:$C,AK$1,Data!$D:$D,AK$2) + SUMIFS(Data!$A:$A, Data!$J:$J,$A93,Data!$C:$C,AK$1,Data!$D:$D,AK$2)</f>
        <v>0</v>
      </c>
      <c r="AL93" s="5">
        <f>SUMIFS(Data!$A:$A, Data!$I:$I,$A93,Data!$C:$C,AL$1,Data!$D:$D,AL$2) + SUMIFS(Data!$A:$A, Data!$J:$J,$A93,Data!$C:$C,AL$1,Data!$D:$D,AL$2)</f>
        <v>0</v>
      </c>
      <c r="AM93" s="5">
        <f>SUMIFS(Data!$A:$A, Data!$I:$I,$A93,Data!$C:$C,AM$1,Data!$D:$D,AM$2) + SUMIFS(Data!$A:$A, Data!$J:$J,$A93,Data!$C:$C,AM$1,Data!$D:$D,AM$2)</f>
        <v>0</v>
      </c>
      <c r="AN93" s="5">
        <f>SUMIFS(Data!$A:$A, Data!$I:$I,$A93,Data!$C:$C,AN$1,Data!$D:$D,AN$2) + SUMIFS(Data!$A:$A, Data!$J:$J,$A93,Data!$C:$C,AN$1,Data!$D:$D,AN$2)</f>
        <v>0</v>
      </c>
      <c r="AO93" s="5">
        <f>SUMIFS(Data!$A:$A, Data!$I:$I,$A93,Data!$C:$C,AO$1,Data!$D:$D,AO$2) + SUMIFS(Data!$A:$A, Data!$J:$J,$A93,Data!$C:$C,AO$1,Data!$D:$D,AO$2)</f>
        <v>1</v>
      </c>
      <c r="AP93" s="5">
        <f>SUMIFS(Data!$A:$A, Data!$I:$I,$A93,Data!$C:$C,AP$1,Data!$D:$D,AP$2) + SUMIFS(Data!$A:$A, Data!$J:$J,$A93,Data!$C:$C,AP$1,Data!$D:$D,AP$2)</f>
        <v>0</v>
      </c>
      <c r="AQ93" s="5">
        <f>SUMIFS(Data!$A:$A, Data!$I:$I,$A93,Data!$C:$C,AQ$1,Data!$D:$D,AQ$2) + SUMIFS(Data!$A:$A, Data!$J:$J,$A93,Data!$C:$C,AQ$1,Data!$D:$D,AQ$2)</f>
        <v>0</v>
      </c>
      <c r="AR93" s="5">
        <f>SUMIFS(Data!$A:$A, Data!$I:$I,$A93,Data!$C:$C,AR$1,Data!$D:$D,AR$2) + SUMIFS(Data!$A:$A, Data!$J:$J,$A93,Data!$C:$C,AR$1,Data!$D:$D,AR$2)</f>
        <v>0</v>
      </c>
      <c r="AS93" s="5">
        <f>SUMIFS(Data!$A:$A, Data!$I:$I,$A93,Data!$C:$C,AS$1,Data!$D:$D,AS$2) + SUMIFS(Data!$A:$A, Data!$J:$J,$A93,Data!$C:$C,AS$1,Data!$D:$D,AS$2)</f>
        <v>0</v>
      </c>
      <c r="AT93" s="5">
        <f>SUMIFS(Data!$A:$A, Data!$I:$I,$A93,Data!$C:$C,AT$1,Data!$D:$D,AT$2) + SUMIFS(Data!$A:$A, Data!$J:$J,$A93,Data!$C:$C,AT$1,Data!$D:$D,AT$2)</f>
        <v>0</v>
      </c>
      <c r="AU93" s="5">
        <f>SUMIFS(Data!$A:$A, Data!$I:$I,$A93,Data!$C:$C,AU$1,Data!$D:$D,AU$2) + SUMIFS(Data!$A:$A, Data!$J:$J,$A93,Data!$C:$C,AU$1,Data!$D:$D,AU$2)</f>
        <v>0</v>
      </c>
      <c r="AV93" s="5">
        <f>SUMIFS(Data!$A:$A, Data!$I:$I,$A93,Data!$C:$C,AV$1,Data!$D:$D,AV$2) + SUMIFS(Data!$A:$A, Data!$J:$J,$A93,Data!$C:$C,AV$1,Data!$D:$D,AV$2)</f>
        <v>0</v>
      </c>
      <c r="AW93" s="5">
        <f>SUMIFS(Data!$A:$A, Data!$I:$I,$A93,Data!$C:$C,AW$1,Data!$D:$D,AW$2) + SUMIFS(Data!$A:$A, Data!$J:$J,$A93,Data!$C:$C,AW$1,Data!$D:$D,AW$2)</f>
        <v>0</v>
      </c>
      <c r="AX93" s="5">
        <f>SUMIFS(Data!$A:$A, Data!$I:$I,$A93,Data!$C:$C,AX$1,Data!$D:$D,AX$2) + SUMIFS(Data!$A:$A, Data!$J:$J,$A93,Data!$C:$C,AX$1,Data!$D:$D,AX$2)</f>
        <v>0</v>
      </c>
      <c r="AY93" s="5">
        <f>SUMIFS(Data!$A:$A, Data!$I:$I,$A93,Data!$C:$C,AY$1,Data!$D:$D,AY$2) + SUMIFS(Data!$A:$A, Data!$J:$J,$A93,Data!$C:$C,AY$1,Data!$D:$D,AY$2)</f>
        <v>0</v>
      </c>
      <c r="AZ93" s="5">
        <f>SUMIFS(Data!$A:$A, Data!$I:$I,$A93,Data!$C:$C,AZ$1,Data!$D:$D,AZ$2) + SUMIFS(Data!$A:$A, Data!$J:$J,$A93,Data!$C:$C,AZ$1,Data!$D:$D,AZ$2)</f>
        <v>0</v>
      </c>
      <c r="BA93" s="5">
        <f>SUMIFS(Data!$A:$A, Data!$I:$I,$A93,Data!$C:$C,BA$1,Data!$D:$D,BA$2) + SUMIFS(Data!$A:$A, Data!$J:$J,$A93,Data!$C:$C,BA$1,Data!$D:$D,BA$2)</f>
        <v>1</v>
      </c>
      <c r="BB93" s="5">
        <f>SUMIFS(Data!$A:$A, Data!$I:$I,$A93,Data!$C:$C,BB$1,Data!$D:$D,BB$2) + SUMIFS(Data!$A:$A, Data!$J:$J,$A93,Data!$C:$C,BB$1,Data!$D:$D,BB$2)</f>
        <v>1</v>
      </c>
      <c r="BC93" s="5">
        <f>SUMIFS(Data!$A:$A, Data!$I:$I,$A93,Data!$C:$C,BC$1,Data!$D:$D,BC$2) + SUMIFS(Data!$A:$A, Data!$J:$J,$A93,Data!$C:$C,BC$1,Data!$D:$D,BC$2)</f>
        <v>0</v>
      </c>
      <c r="BD93" s="5">
        <f>SUMIFS(Data!$A:$A, Data!$I:$I,$A93,Data!$C:$C,BD$1,Data!$D:$D,BD$2) + SUMIFS(Data!$A:$A, Data!$J:$J,$A93,Data!$C:$C,BD$1,Data!$D:$D,BD$2)</f>
        <v>0</v>
      </c>
      <c r="BE93" s="5">
        <f>SUMIFS(Data!$A:$A, Data!$I:$I,$A93,Data!$C:$C,BE$1,Data!$D:$D,BE$2) + SUMIFS(Data!$A:$A, Data!$J:$J,$A93,Data!$C:$C,BE$1,Data!$D:$D,BE$2)</f>
        <v>0</v>
      </c>
      <c r="BF93" s="5">
        <f>SUMIFS(Data!$A:$A, Data!$I:$I,$A93,Data!$C:$C,BF$1,Data!$D:$D,BF$2) + SUMIFS(Data!$A:$A, Data!$J:$J,$A93,Data!$C:$C,BF$1,Data!$D:$D,BF$2)</f>
        <v>0</v>
      </c>
      <c r="BG93" s="5">
        <f>SUMIFS(Data!$A:$A, Data!$I:$I,$A93,Data!$C:$C,BG$1,Data!$D:$D,BG$2) + SUMIFS(Data!$A:$A, Data!$J:$J,$A93,Data!$C:$C,BG$1,Data!$D:$D,BG$2)</f>
        <v>0</v>
      </c>
      <c r="BH93" s="5">
        <f>SUMIFS(Data!$A:$A, Data!$I:$I,$A93,Data!$C:$C,BH$1,Data!$D:$D,BH$2) + SUMIFS(Data!$A:$A, Data!$J:$J,$A93,Data!$C:$C,BH$1,Data!$D:$D,BH$2)</f>
        <v>0</v>
      </c>
      <c r="BI93" s="5">
        <f>SUMIFS(Data!$A:$A, Data!$I:$I,$A93,Data!$C:$C,BI$1,Data!$D:$D,BI$2) + SUMIFS(Data!$A:$A, Data!$J:$J,$A93,Data!$C:$C,BI$1,Data!$D:$D,BI$2)</f>
        <v>0</v>
      </c>
      <c r="BJ93" s="5">
        <f>SUMIFS(Data!$A:$A, Data!$I:$I,$A93,Data!$C:$C,BJ$1,Data!$D:$D,BJ$2) + SUMIFS(Data!$A:$A, Data!$J:$J,$A93,Data!$C:$C,BJ$1,Data!$D:$D,BJ$2)</f>
        <v>0</v>
      </c>
      <c r="BK93" s="5">
        <f>SUMIFS(Data!$A:$A, Data!$I:$I,$A93,Data!$C:$C,BK$1,Data!$D:$D,BK$2) + SUMIFS(Data!$A:$A, Data!$J:$J,$A93,Data!$C:$C,BK$1,Data!$D:$D,BK$2)</f>
        <v>0</v>
      </c>
      <c r="BL93" s="5">
        <f>SUMIFS(Data!$A:$A, Data!$I:$I,$A93,Data!$C:$C,BL$1,Data!$D:$D,BL$2) + SUMIFS(Data!$A:$A, Data!$J:$J,$A93,Data!$C:$C,BL$1,Data!$D:$D,BL$2)</f>
        <v>0</v>
      </c>
      <c r="BM93" s="5">
        <f>SUMIFS(Data!$A:$A, Data!$I:$I,$A93,Data!$C:$C,BM$1,Data!$D:$D,BM$2) + SUMIFS(Data!$A:$A, Data!$J:$J,$A93,Data!$C:$C,BM$1,Data!$D:$D,BM$2)</f>
        <v>0</v>
      </c>
      <c r="BN93" s="5">
        <f>SUMIFS(Data!$A:$A, Data!$I:$I,$A93,Data!$C:$C,BN$1,Data!$D:$D,BN$2) + SUMIFS(Data!$A:$A, Data!$J:$J,$A93,Data!$C:$C,BN$1,Data!$D:$D,BN$2)</f>
        <v>0</v>
      </c>
      <c r="BO93" s="5">
        <f>SUMIFS(Data!$A:$A, Data!$I:$I,$A93,Data!$C:$C,BO$1,Data!$D:$D,BO$2) + SUMIFS(Data!$A:$A, Data!$J:$J,$A93,Data!$C:$C,BO$1,Data!$D:$D,BO$2)</f>
        <v>0</v>
      </c>
      <c r="BP93" s="5">
        <f>SUMIFS(Data!$A:$A, Data!$I:$I,$A93,Data!$C:$C,BP$1,Data!$D:$D,BP$2) + SUMIFS(Data!$A:$A, Data!$J:$J,$A93,Data!$C:$C,BP$1,Data!$D:$D,BP$2)</f>
        <v>0</v>
      </c>
      <c r="BQ93" s="5">
        <f>SUMIFS(Data!$A:$A, Data!$I:$I,$A93,Data!$C:$C,BQ$1,Data!$D:$D,BQ$2) + SUMIFS(Data!$A:$A, Data!$J:$J,$A93,Data!$C:$C,BQ$1,Data!$D:$D,BQ$2)</f>
        <v>2</v>
      </c>
      <c r="BR93" s="5">
        <f>SUMIFS(Data!$A:$A, Data!$I:$I,$A93,Data!$C:$C,BR$1,Data!$D:$D,BR$2) + SUMIFS(Data!$A:$A, Data!$J:$J,$A93,Data!$C:$C,BR$1,Data!$D:$D,BR$2)</f>
        <v>0</v>
      </c>
      <c r="BS93" s="5">
        <f>SUMIFS(Data!$A:$A, Data!$I:$I,$A93,Data!$C:$C,BS$1,Data!$D:$D,BS$2) + SUMIFS(Data!$A:$A, Data!$J:$J,$A93,Data!$C:$C,BS$1,Data!$D:$D,BS$2)</f>
        <v>0</v>
      </c>
      <c r="BT93" s="5">
        <f>SUMIFS(Data!$A:$A, Data!$I:$I,$A93,Data!$C:$C,BT$1,Data!$D:$D,BT$2) + SUMIFS(Data!$A:$A, Data!$J:$J,$A93,Data!$C:$C,BT$1,Data!$D:$D,BT$2)</f>
        <v>0</v>
      </c>
      <c r="BU93" s="5">
        <f>SUMIFS(Data!$A:$A, Data!$I:$I,$A93,Data!$C:$C,BU$1,Data!$D:$D,BU$2) + SUMIFS(Data!$A:$A, Data!$J:$J,$A93,Data!$C:$C,BU$1,Data!$D:$D,BU$2)</f>
        <v>0</v>
      </c>
      <c r="BV93" s="5">
        <f>SUMIFS(Data!$A:$A, Data!$I:$I,$A93,Data!$C:$C,BV$1,Data!$D:$D,BV$2) + SUMIFS(Data!$A:$A, Data!$J:$J,$A93,Data!$C:$C,BV$1,Data!$D:$D,BV$2)</f>
        <v>0</v>
      </c>
      <c r="BW93" s="5">
        <f>SUMIFS(Data!$A:$A, Data!$I:$I,$A93,Data!$C:$C,BW$1,Data!$D:$D,BW$2) + SUMIFS(Data!$A:$A, Data!$J:$J,$A93,Data!$C:$C,BW$1,Data!$D:$D,BW$2)</f>
        <v>0</v>
      </c>
      <c r="BX93" s="5">
        <f>SUMIFS(Data!$A:$A, Data!$I:$I,$A93,Data!$C:$C,BX$1,Data!$D:$D,BX$2) + SUMIFS(Data!$A:$A, Data!$J:$J,$A93,Data!$C:$C,BX$1,Data!$D:$D,BX$2)</f>
        <v>0</v>
      </c>
      <c r="BY93" s="5">
        <f>SUMIFS(Data!$A:$A, Data!$I:$I,$A93,Data!$C:$C,BY$1,Data!$D:$D,BY$2) + SUMIFS(Data!$A:$A, Data!$J:$J,$A93,Data!$C:$C,BY$1,Data!$D:$D,BY$2)</f>
        <v>1</v>
      </c>
      <c r="BZ93" s="5">
        <f>SUMIFS(Data!$A:$A, Data!$I:$I,$A93,Data!$C:$C,BZ$1,Data!$D:$D,BZ$2) + SUMIFS(Data!$A:$A, Data!$J:$J,$A93,Data!$C:$C,BZ$1,Data!$D:$D,BZ$2)</f>
        <v>0</v>
      </c>
      <c r="CA93" s="5">
        <f>SUMIFS(Data!$A:$A, Data!$I:$I,$A93,Data!$C:$C,CA$1,Data!$D:$D,CA$2) + SUMIFS(Data!$A:$A, Data!$J:$J,$A93,Data!$C:$C,CA$1,Data!$D:$D,CA$2)</f>
        <v>0</v>
      </c>
      <c r="CB93" s="5">
        <f>SUMIFS(Data!$A:$A, Data!$I:$I,$A93,Data!$C:$C,CB$1,Data!$D:$D,CB$2) + SUMIFS(Data!$A:$A, Data!$J:$J,$A93,Data!$C:$C,CB$1,Data!$D:$D,CB$2)</f>
        <v>0</v>
      </c>
      <c r="CC93" s="5">
        <f>SUMIFS(Data!$A:$A, Data!$I:$I,$A93,Data!$C:$C,CC$1,Data!$D:$D,CC$2) + SUMIFS(Data!$A:$A, Data!$J:$J,$A93,Data!$C:$C,CC$1,Data!$D:$D,CC$2)</f>
        <v>0</v>
      </c>
      <c r="CD93" s="5">
        <f>SUMIFS(Data!$A:$A, Data!$I:$I,$A93,Data!$C:$C,CD$1,Data!$D:$D,CD$2) + SUMIFS(Data!$A:$A, Data!$J:$J,$A93,Data!$C:$C,CD$1,Data!$D:$D,CD$2)</f>
        <v>0</v>
      </c>
      <c r="CE93" s="5">
        <f>SUMIFS(Data!$A:$A, Data!$I:$I,$A93,Data!$C:$C,CE$1,Data!$D:$D,CE$2) + SUMIFS(Data!$A:$A, Data!$J:$J,$A93,Data!$C:$C,CE$1,Data!$D:$D,CE$2)</f>
        <v>0</v>
      </c>
      <c r="CF93" s="5">
        <f>SUMIFS(Data!$A:$A, Data!$I:$I,$A93,Data!$C:$C,CF$1,Data!$D:$D,CF$2) + SUMIFS(Data!$A:$A, Data!$J:$J,$A93,Data!$C:$C,CF$1,Data!$D:$D,CF$2)</f>
        <v>0</v>
      </c>
      <c r="CG93" s="5">
        <f>SUMIFS(Data!$A:$A, Data!$I:$I,$A93,Data!$C:$C,CG$1,Data!$D:$D,CG$2) + SUMIFS(Data!$A:$A, Data!$J:$J,$A93,Data!$C:$C,CG$1,Data!$D:$D,CG$2)</f>
        <v>0</v>
      </c>
      <c r="CH93" s="5">
        <f>SUMIFS(Data!$A:$A, Data!$I:$I,$A93,Data!$C:$C,CH$1,Data!$D:$D,CH$2) + SUMIFS(Data!$A:$A, Data!$J:$J,$A93,Data!$C:$C,CH$1,Data!$D:$D,CH$2)</f>
        <v>0</v>
      </c>
      <c r="CI93" s="5">
        <f>SUMIFS(Data!$A:$A, Data!$I:$I,$A93,Data!$C:$C,CI$1,Data!$D:$D,CI$2) + SUMIFS(Data!$A:$A, Data!$J:$J,$A93,Data!$C:$C,CI$1,Data!$D:$D,CI$2)</f>
        <v>1</v>
      </c>
      <c r="CJ93" s="5">
        <f>SUMIFS(Data!$A:$A, Data!$I:$I,$A93,Data!$C:$C,CJ$1,Data!$D:$D,CJ$2) + SUMIFS(Data!$A:$A, Data!$J:$J,$A93,Data!$C:$C,CJ$1,Data!$D:$D,CJ$2)</f>
        <v>0</v>
      </c>
      <c r="CK93" s="5">
        <f>SUMIFS(Data!$A:$A, Data!$I:$I,$A93,Data!$C:$C,CK$1,Data!$D:$D,CK$2) + SUMIFS(Data!$A:$A, Data!$J:$J,$A93,Data!$C:$C,CK$1,Data!$D:$D,CK$2)</f>
        <v>0</v>
      </c>
      <c r="CL93" s="5">
        <f>SUMIFS(Data!$A:$A, Data!$I:$I,$A93,Data!$C:$C,CL$1,Data!$D:$D,CL$2) + SUMIFS(Data!$A:$A, Data!$J:$J,$A93,Data!$C:$C,CL$1,Data!$D:$D,CL$2)</f>
        <v>0</v>
      </c>
      <c r="CM93" s="5">
        <f>SUMIFS(Data!$A:$A, Data!$I:$I,$A93,Data!$C:$C,CM$1,Data!$D:$D,CM$2) + SUMIFS(Data!$A:$A, Data!$J:$J,$A93,Data!$C:$C,CM$1,Data!$D:$D,CM$2)</f>
        <v>0</v>
      </c>
      <c r="CN93" s="5">
        <f>SUMIFS(Data!$A:$A, Data!$I:$I,$A93,Data!$C:$C,CN$1,Data!$D:$D,CN$2) + SUMIFS(Data!$A:$A, Data!$J:$J,$A93,Data!$C:$C,CN$1,Data!$D:$D,CN$2)</f>
        <v>0</v>
      </c>
      <c r="CO93" s="5">
        <f>SUMIFS(Data!$A:$A, Data!$I:$I,$A93,Data!$C:$C,CO$1,Data!$D:$D,CO$2) + SUMIFS(Data!$A:$A, Data!$J:$J,$A93,Data!$C:$C,CO$1,Data!$D:$D,CO$2)</f>
        <v>0</v>
      </c>
      <c r="CP93" s="5">
        <f>SUMIFS(Data!$A:$A, Data!$I:$I,$A93,Data!$C:$C,CP$1,Data!$D:$D,CP$2) + SUMIFS(Data!$A:$A, Data!$J:$J,$A93,Data!$C:$C,CP$1,Data!$D:$D,CP$2)</f>
        <v>0</v>
      </c>
      <c r="CQ93" s="5">
        <f>SUMIFS(Data!$A:$A, Data!$I:$I,$A93,Data!$C:$C,CQ$1,Data!$D:$D,CQ$2) + SUMIFS(Data!$A:$A, Data!$J:$J,$A93,Data!$C:$C,CQ$1,Data!$D:$D,CQ$2)</f>
        <v>0</v>
      </c>
      <c r="CR93" s="5">
        <f>SUMIFS(Data!$A:$A, Data!$I:$I,$A93,Data!$C:$C,CR$1,Data!$D:$D,CR$2) + SUMIFS(Data!$A:$A, Data!$J:$J,$A93,Data!$C:$C,CR$1,Data!$D:$D,CR$2)</f>
        <v>0</v>
      </c>
      <c r="CS93" s="5">
        <f>SUMIFS(Data!$A:$A, Data!$I:$I,$A93,Data!$C:$C,CS$1,Data!$D:$D,CS$2) + SUMIFS(Data!$A:$A, Data!$J:$J,$A93,Data!$C:$C,CS$1,Data!$D:$D,CS$2)</f>
        <v>0</v>
      </c>
      <c r="CT93" s="5">
        <f>SUMIFS(Data!$A:$A, Data!$I:$I,$A93,Data!$C:$C,CT$1,Data!$D:$D,CT$2) + SUMIFS(Data!$A:$A, Data!$J:$J,$A93,Data!$C:$C,CT$1,Data!$D:$D,CT$2)</f>
        <v>0</v>
      </c>
      <c r="CU93" s="5">
        <f>SUMIFS(Data!$A:$A, Data!$I:$I,$A93,Data!$C:$C,CU$1,Data!$D:$D,CU$2) + SUMIFS(Data!$A:$A, Data!$J:$J,$A93,Data!$C:$C,CU$1,Data!$D:$D,CU$2)</f>
        <v>0</v>
      </c>
      <c r="CV93" s="5">
        <f>SUMIFS(Data!$A:$A, Data!$I:$I,$A93,Data!$C:$C,CV$1,Data!$D:$D,CV$2) + SUMIFS(Data!$A:$A, Data!$J:$J,$A93,Data!$C:$C,CV$1,Data!$D:$D,CV$2)</f>
        <v>2</v>
      </c>
      <c r="CW93" s="5">
        <f t="shared" ref="CW93:CX93" si="92">SUMIF($B$2:$CV$2,CW$2, $B93:$CV93)</f>
        <v>3</v>
      </c>
      <c r="CX93" s="5">
        <f t="shared" si="92"/>
        <v>6</v>
      </c>
      <c r="CY93" s="5">
        <f t="shared" si="3"/>
        <v>21</v>
      </c>
    </row>
    <row r="94">
      <c r="A94" s="5" t="str">
        <f>Countries!A92</f>
        <v>USA</v>
      </c>
      <c r="B94" s="5">
        <f>SUMIFS(Data!$A:$A, Data!$I:$I,$A94,Data!$C:$C,B$1,Data!$D:$D,B$2) + SUMIFS(Data!$A:$A, Data!$J:$J,$A94,Data!$C:$C,B$1,Data!$D:$D,B$2)</f>
        <v>0</v>
      </c>
      <c r="C94" s="5">
        <f>SUMIFS(Data!$A:$A, Data!$I:$I,$A94,Data!$C:$C,C$1,Data!$D:$D,C$2) + SUMIFS(Data!$A:$A, Data!$J:$J,$A94,Data!$C:$C,C$1,Data!$D:$D,C$2)</f>
        <v>0</v>
      </c>
      <c r="D94" s="5">
        <f>SUMIFS(Data!$A:$A, Data!$I:$I,$A94,Data!$C:$C,D$1,Data!$D:$D,D$2) + SUMIFS(Data!$A:$A, Data!$J:$J,$A94,Data!$C:$C,D$1,Data!$D:$D,D$2)</f>
        <v>0</v>
      </c>
      <c r="E94" s="5">
        <f>SUMIFS(Data!$A:$A, Data!$I:$I,$A94,Data!$C:$C,E$1,Data!$D:$D,E$2) + SUMIFS(Data!$A:$A, Data!$J:$J,$A94,Data!$C:$C,E$1,Data!$D:$D,E$2)</f>
        <v>0</v>
      </c>
      <c r="F94" s="5">
        <f>SUMIFS(Data!$A:$A, Data!$I:$I,$A94,Data!$C:$C,F$1,Data!$D:$D,F$2) + SUMIFS(Data!$A:$A, Data!$J:$J,$A94,Data!$C:$C,F$1,Data!$D:$D,F$2)</f>
        <v>0</v>
      </c>
      <c r="G94" s="5">
        <f>SUMIFS(Data!$A:$A, Data!$I:$I,$A94,Data!$C:$C,G$1,Data!$D:$D,G$2) + SUMIFS(Data!$A:$A, Data!$J:$J,$A94,Data!$C:$C,G$1,Data!$D:$D,G$2)</f>
        <v>0</v>
      </c>
      <c r="H94" s="5">
        <f>SUMIFS(Data!$A:$A, Data!$I:$I,$A94,Data!$C:$C,H$1,Data!$D:$D,H$2) + SUMIFS(Data!$A:$A, Data!$J:$J,$A94,Data!$C:$C,H$1,Data!$D:$D,H$2)</f>
        <v>2</v>
      </c>
      <c r="I94" s="5">
        <f>SUMIFS(Data!$A:$A, Data!$I:$I,$A94,Data!$C:$C,I$1,Data!$D:$D,I$2) + SUMIFS(Data!$A:$A, Data!$J:$J,$A94,Data!$C:$C,I$1,Data!$D:$D,I$2)</f>
        <v>0</v>
      </c>
      <c r="J94" s="5">
        <f>SUMIFS(Data!$A:$A, Data!$I:$I,$A94,Data!$C:$C,J$1,Data!$D:$D,J$2) + SUMIFS(Data!$A:$A, Data!$J:$J,$A94,Data!$C:$C,J$1,Data!$D:$D,J$2)</f>
        <v>2</v>
      </c>
      <c r="K94" s="5">
        <f>SUMIFS(Data!$A:$A, Data!$I:$I,$A94,Data!$C:$C,K$1,Data!$D:$D,K$2) + SUMIFS(Data!$A:$A, Data!$J:$J,$A94,Data!$C:$C,K$1,Data!$D:$D,K$2)</f>
        <v>4</v>
      </c>
      <c r="L94" s="5">
        <f>SUMIFS(Data!$A:$A, Data!$I:$I,$A94,Data!$C:$C,L$1,Data!$D:$D,L$2) + SUMIFS(Data!$A:$A, Data!$J:$J,$A94,Data!$C:$C,L$1,Data!$D:$D,L$2)</f>
        <v>3</v>
      </c>
      <c r="M94" s="5">
        <f>SUMIFS(Data!$A:$A, Data!$I:$I,$A94,Data!$C:$C,M$1,Data!$D:$D,M$2) + SUMIFS(Data!$A:$A, Data!$J:$J,$A94,Data!$C:$C,M$1,Data!$D:$D,M$2)</f>
        <v>0</v>
      </c>
      <c r="N94" s="5">
        <f>SUMIFS(Data!$A:$A, Data!$I:$I,$A94,Data!$C:$C,N$1,Data!$D:$D,N$2) + SUMIFS(Data!$A:$A, Data!$J:$J,$A94,Data!$C:$C,N$1,Data!$D:$D,N$2)</f>
        <v>0</v>
      </c>
      <c r="O94" s="5">
        <f>SUMIFS(Data!$A:$A, Data!$I:$I,$A94,Data!$C:$C,O$1,Data!$D:$D,O$2) + SUMIFS(Data!$A:$A, Data!$J:$J,$A94,Data!$C:$C,O$1,Data!$D:$D,O$2)</f>
        <v>0</v>
      </c>
      <c r="P94" s="5">
        <f>SUMIFS(Data!$A:$A, Data!$I:$I,$A94,Data!$C:$C,P$1,Data!$D:$D,P$2) + SUMIFS(Data!$A:$A, Data!$J:$J,$A94,Data!$C:$C,P$1,Data!$D:$D,P$2)</f>
        <v>0</v>
      </c>
      <c r="Q94" s="5">
        <f>SUMIFS(Data!$A:$A, Data!$I:$I,$A94,Data!$C:$C,Q$1,Data!$D:$D,Q$2) + SUMIFS(Data!$A:$A, Data!$J:$J,$A94,Data!$C:$C,Q$1,Data!$D:$D,Q$2)</f>
        <v>0</v>
      </c>
      <c r="R94" s="5">
        <f>SUMIFS(Data!$A:$A, Data!$I:$I,$A94,Data!$C:$C,R$1,Data!$D:$D,R$2) + SUMIFS(Data!$A:$A, Data!$J:$J,$A94,Data!$C:$C,R$1,Data!$D:$D,R$2)</f>
        <v>0</v>
      </c>
      <c r="S94" s="5">
        <f>SUMIFS(Data!$A:$A, Data!$I:$I,$A94,Data!$C:$C,S$1,Data!$D:$D,S$2) + SUMIFS(Data!$A:$A, Data!$J:$J,$A94,Data!$C:$C,S$1,Data!$D:$D,S$2)</f>
        <v>0</v>
      </c>
      <c r="T94" s="5">
        <f>SUMIFS(Data!$A:$A, Data!$I:$I,$A94,Data!$C:$C,T$1,Data!$D:$D,T$2) + SUMIFS(Data!$A:$A, Data!$J:$J,$A94,Data!$C:$C,T$1,Data!$D:$D,T$2)</f>
        <v>0</v>
      </c>
      <c r="U94" s="5">
        <f>SUMIFS(Data!$A:$A, Data!$I:$I,$A94,Data!$C:$C,U$1,Data!$D:$D,U$2) + SUMIFS(Data!$A:$A, Data!$J:$J,$A94,Data!$C:$C,U$1,Data!$D:$D,U$2)</f>
        <v>0</v>
      </c>
      <c r="V94" s="5">
        <f>SUMIFS(Data!$A:$A, Data!$I:$I,$A94,Data!$C:$C,V$1,Data!$D:$D,V$2) + SUMIFS(Data!$A:$A, Data!$J:$J,$A94,Data!$C:$C,V$1,Data!$D:$D,V$2)</f>
        <v>0</v>
      </c>
      <c r="W94" s="5">
        <f>SUMIFS(Data!$A:$A, Data!$I:$I,$A94,Data!$C:$C,W$1,Data!$D:$D,W$2) + SUMIFS(Data!$A:$A, Data!$J:$J,$A94,Data!$C:$C,W$1,Data!$D:$D,W$2)</f>
        <v>1</v>
      </c>
      <c r="X94" s="5">
        <f>SUMIFS(Data!$A:$A, Data!$I:$I,$A94,Data!$C:$C,X$1,Data!$D:$D,X$2) + SUMIFS(Data!$A:$A, Data!$J:$J,$A94,Data!$C:$C,X$1,Data!$D:$D,X$2)</f>
        <v>0</v>
      </c>
      <c r="Y94" s="5">
        <f>SUMIFS(Data!$A:$A, Data!$I:$I,$A94,Data!$C:$C,Y$1,Data!$D:$D,Y$2) + SUMIFS(Data!$A:$A, Data!$J:$J,$A94,Data!$C:$C,Y$1,Data!$D:$D,Y$2)</f>
        <v>0</v>
      </c>
      <c r="Z94" s="5">
        <f>SUMIFS(Data!$A:$A, Data!$I:$I,$A94,Data!$C:$C,Z$1,Data!$D:$D,Z$2) + SUMIFS(Data!$A:$A, Data!$J:$J,$A94,Data!$C:$C,Z$1,Data!$D:$D,Z$2)</f>
        <v>0</v>
      </c>
      <c r="AA94" s="5">
        <f>SUMIFS(Data!$A:$A, Data!$I:$I,$A94,Data!$C:$C,AA$1,Data!$D:$D,AA$2) + SUMIFS(Data!$A:$A, Data!$J:$J,$A94,Data!$C:$C,AA$1,Data!$D:$D,AA$2)</f>
        <v>0</v>
      </c>
      <c r="AB94" s="5">
        <f>SUMIFS(Data!$A:$A, Data!$I:$I,$A94,Data!$C:$C,AB$1,Data!$D:$D,AB$2) + SUMIFS(Data!$A:$A, Data!$J:$J,$A94,Data!$C:$C,AB$1,Data!$D:$D,AB$2)</f>
        <v>0</v>
      </c>
      <c r="AC94" s="5">
        <f>SUMIFS(Data!$A:$A, Data!$I:$I,$A94,Data!$C:$C,AC$1,Data!$D:$D,AC$2) + SUMIFS(Data!$A:$A, Data!$J:$J,$A94,Data!$C:$C,AC$1,Data!$D:$D,AC$2)</f>
        <v>0</v>
      </c>
      <c r="AD94" s="5">
        <f>SUMIFS(Data!$A:$A, Data!$I:$I,$A94,Data!$C:$C,AD$1,Data!$D:$D,AD$2) + SUMIFS(Data!$A:$A, Data!$J:$J,$A94,Data!$C:$C,AD$1,Data!$D:$D,AD$2)</f>
        <v>0</v>
      </c>
      <c r="AE94" s="5">
        <f>SUMIFS(Data!$A:$A, Data!$I:$I,$A94,Data!$C:$C,AE$1,Data!$D:$D,AE$2) + SUMIFS(Data!$A:$A, Data!$J:$J,$A94,Data!$C:$C,AE$1,Data!$D:$D,AE$2)</f>
        <v>0</v>
      </c>
      <c r="AF94" s="5">
        <f>SUMIFS(Data!$A:$A, Data!$I:$I,$A94,Data!$C:$C,AF$1,Data!$D:$D,AF$2) + SUMIFS(Data!$A:$A, Data!$J:$J,$A94,Data!$C:$C,AF$1,Data!$D:$D,AF$2)</f>
        <v>0</v>
      </c>
      <c r="AG94" s="5">
        <f>SUMIFS(Data!$A:$A, Data!$I:$I,$A94,Data!$C:$C,AG$1,Data!$D:$D,AG$2) + SUMIFS(Data!$A:$A, Data!$J:$J,$A94,Data!$C:$C,AG$1,Data!$D:$D,AG$2)</f>
        <v>0</v>
      </c>
      <c r="AH94" s="5">
        <f>SUMIFS(Data!$A:$A, Data!$I:$I,$A94,Data!$C:$C,AH$1,Data!$D:$D,AH$2) + SUMIFS(Data!$A:$A, Data!$J:$J,$A94,Data!$C:$C,AH$1,Data!$D:$D,AH$2)</f>
        <v>0</v>
      </c>
      <c r="AI94" s="5">
        <f>SUMIFS(Data!$A:$A, Data!$I:$I,$A94,Data!$C:$C,AI$1,Data!$D:$D,AI$2) + SUMIFS(Data!$A:$A, Data!$J:$J,$A94,Data!$C:$C,AI$1,Data!$D:$D,AI$2)</f>
        <v>0</v>
      </c>
      <c r="AJ94" s="5">
        <f>SUMIFS(Data!$A:$A, Data!$I:$I,$A94,Data!$C:$C,AJ$1,Data!$D:$D,AJ$2) + SUMIFS(Data!$A:$A, Data!$J:$J,$A94,Data!$C:$C,AJ$1,Data!$D:$D,AJ$2)</f>
        <v>0</v>
      </c>
      <c r="AK94" s="5">
        <f>SUMIFS(Data!$A:$A, Data!$I:$I,$A94,Data!$C:$C,AK$1,Data!$D:$D,AK$2) + SUMIFS(Data!$A:$A, Data!$J:$J,$A94,Data!$C:$C,AK$1,Data!$D:$D,AK$2)</f>
        <v>4</v>
      </c>
      <c r="AL94" s="5">
        <f>SUMIFS(Data!$A:$A, Data!$I:$I,$A94,Data!$C:$C,AL$1,Data!$D:$D,AL$2) + SUMIFS(Data!$A:$A, Data!$J:$J,$A94,Data!$C:$C,AL$1,Data!$D:$D,AL$2)</f>
        <v>0</v>
      </c>
      <c r="AM94" s="5">
        <f>SUMIFS(Data!$A:$A, Data!$I:$I,$A94,Data!$C:$C,AM$1,Data!$D:$D,AM$2) + SUMIFS(Data!$A:$A, Data!$J:$J,$A94,Data!$C:$C,AM$1,Data!$D:$D,AM$2)</f>
        <v>1</v>
      </c>
      <c r="AN94" s="5">
        <f>SUMIFS(Data!$A:$A, Data!$I:$I,$A94,Data!$C:$C,AN$1,Data!$D:$D,AN$2) + SUMIFS(Data!$A:$A, Data!$J:$J,$A94,Data!$C:$C,AN$1,Data!$D:$D,AN$2)</f>
        <v>0</v>
      </c>
      <c r="AO94" s="5">
        <f>SUMIFS(Data!$A:$A, Data!$I:$I,$A94,Data!$C:$C,AO$1,Data!$D:$D,AO$2) + SUMIFS(Data!$A:$A, Data!$J:$J,$A94,Data!$C:$C,AO$1,Data!$D:$D,AO$2)</f>
        <v>3</v>
      </c>
      <c r="AP94" s="5">
        <f>SUMIFS(Data!$A:$A, Data!$I:$I,$A94,Data!$C:$C,AP$1,Data!$D:$D,AP$2) + SUMIFS(Data!$A:$A, Data!$J:$J,$A94,Data!$C:$C,AP$1,Data!$D:$D,AP$2)</f>
        <v>0</v>
      </c>
      <c r="AQ94" s="5">
        <f>SUMIFS(Data!$A:$A, Data!$I:$I,$A94,Data!$C:$C,AQ$1,Data!$D:$D,AQ$2) + SUMIFS(Data!$A:$A, Data!$J:$J,$A94,Data!$C:$C,AQ$1,Data!$D:$D,AQ$2)</f>
        <v>0</v>
      </c>
      <c r="AR94" s="5">
        <f>SUMIFS(Data!$A:$A, Data!$I:$I,$A94,Data!$C:$C,AR$1,Data!$D:$D,AR$2) + SUMIFS(Data!$A:$A, Data!$J:$J,$A94,Data!$C:$C,AR$1,Data!$D:$D,AR$2)</f>
        <v>11</v>
      </c>
      <c r="AS94" s="5">
        <f>SUMIFS(Data!$A:$A, Data!$I:$I,$A94,Data!$C:$C,AS$1,Data!$D:$D,AS$2) + SUMIFS(Data!$A:$A, Data!$J:$J,$A94,Data!$C:$C,AS$1,Data!$D:$D,AS$2)</f>
        <v>0</v>
      </c>
      <c r="AT94" s="5">
        <f>SUMIFS(Data!$A:$A, Data!$I:$I,$A94,Data!$C:$C,AT$1,Data!$D:$D,AT$2) + SUMIFS(Data!$A:$A, Data!$J:$J,$A94,Data!$C:$C,AT$1,Data!$D:$D,AT$2)</f>
        <v>0</v>
      </c>
      <c r="AU94" s="5">
        <f>SUMIFS(Data!$A:$A, Data!$I:$I,$A94,Data!$C:$C,AU$1,Data!$D:$D,AU$2) + SUMIFS(Data!$A:$A, Data!$J:$J,$A94,Data!$C:$C,AU$1,Data!$D:$D,AU$2)</f>
        <v>0</v>
      </c>
      <c r="AV94" s="5">
        <f>SUMIFS(Data!$A:$A, Data!$I:$I,$A94,Data!$C:$C,AV$1,Data!$D:$D,AV$2) + SUMIFS(Data!$A:$A, Data!$J:$J,$A94,Data!$C:$C,AV$1,Data!$D:$D,AV$2)</f>
        <v>0</v>
      </c>
      <c r="AW94" s="5">
        <f>SUMIFS(Data!$A:$A, Data!$I:$I,$A94,Data!$C:$C,AW$1,Data!$D:$D,AW$2) + SUMIFS(Data!$A:$A, Data!$J:$J,$A94,Data!$C:$C,AW$1,Data!$D:$D,AW$2)</f>
        <v>0</v>
      </c>
      <c r="AX94" s="5">
        <f>SUMIFS(Data!$A:$A, Data!$I:$I,$A94,Data!$C:$C,AX$1,Data!$D:$D,AX$2) + SUMIFS(Data!$A:$A, Data!$J:$J,$A94,Data!$C:$C,AX$1,Data!$D:$D,AX$2)</f>
        <v>0</v>
      </c>
      <c r="AY94" s="5">
        <f>SUMIFS(Data!$A:$A, Data!$I:$I,$A94,Data!$C:$C,AY$1,Data!$D:$D,AY$2) + SUMIFS(Data!$A:$A, Data!$J:$J,$A94,Data!$C:$C,AY$1,Data!$D:$D,AY$2)</f>
        <v>0</v>
      </c>
      <c r="AZ94" s="5">
        <f>SUMIFS(Data!$A:$A, Data!$I:$I,$A94,Data!$C:$C,AZ$1,Data!$D:$D,AZ$2) + SUMIFS(Data!$A:$A, Data!$J:$J,$A94,Data!$C:$C,AZ$1,Data!$D:$D,AZ$2)</f>
        <v>0</v>
      </c>
      <c r="BA94" s="5">
        <f>SUMIFS(Data!$A:$A, Data!$I:$I,$A94,Data!$C:$C,BA$1,Data!$D:$D,BA$2) + SUMIFS(Data!$A:$A, Data!$J:$J,$A94,Data!$C:$C,BA$1,Data!$D:$D,BA$2)</f>
        <v>0</v>
      </c>
      <c r="BB94" s="5">
        <f>SUMIFS(Data!$A:$A, Data!$I:$I,$A94,Data!$C:$C,BB$1,Data!$D:$D,BB$2) + SUMIFS(Data!$A:$A, Data!$J:$J,$A94,Data!$C:$C,BB$1,Data!$D:$D,BB$2)</f>
        <v>1</v>
      </c>
      <c r="BC94" s="5">
        <f>SUMIFS(Data!$A:$A, Data!$I:$I,$A94,Data!$C:$C,BC$1,Data!$D:$D,BC$2) + SUMIFS(Data!$A:$A, Data!$J:$J,$A94,Data!$C:$C,BC$1,Data!$D:$D,BC$2)</f>
        <v>0</v>
      </c>
      <c r="BD94" s="5">
        <f>SUMIFS(Data!$A:$A, Data!$I:$I,$A94,Data!$C:$C,BD$1,Data!$D:$D,BD$2) + SUMIFS(Data!$A:$A, Data!$J:$J,$A94,Data!$C:$C,BD$1,Data!$D:$D,BD$2)</f>
        <v>0</v>
      </c>
      <c r="BE94" s="5">
        <f>SUMIFS(Data!$A:$A, Data!$I:$I,$A94,Data!$C:$C,BE$1,Data!$D:$D,BE$2) + SUMIFS(Data!$A:$A, Data!$J:$J,$A94,Data!$C:$C,BE$1,Data!$D:$D,BE$2)</f>
        <v>0</v>
      </c>
      <c r="BF94" s="5">
        <f>SUMIFS(Data!$A:$A, Data!$I:$I,$A94,Data!$C:$C,BF$1,Data!$D:$D,BF$2) + SUMIFS(Data!$A:$A, Data!$J:$J,$A94,Data!$C:$C,BF$1,Data!$D:$D,BF$2)</f>
        <v>0</v>
      </c>
      <c r="BG94" s="5">
        <f>SUMIFS(Data!$A:$A, Data!$I:$I,$A94,Data!$C:$C,BG$1,Data!$D:$D,BG$2) + SUMIFS(Data!$A:$A, Data!$J:$J,$A94,Data!$C:$C,BG$1,Data!$D:$D,BG$2)</f>
        <v>0</v>
      </c>
      <c r="BH94" s="5">
        <f>SUMIFS(Data!$A:$A, Data!$I:$I,$A94,Data!$C:$C,BH$1,Data!$D:$D,BH$2) + SUMIFS(Data!$A:$A, Data!$J:$J,$A94,Data!$C:$C,BH$1,Data!$D:$D,BH$2)</f>
        <v>0</v>
      </c>
      <c r="BI94" s="5">
        <f>SUMIFS(Data!$A:$A, Data!$I:$I,$A94,Data!$C:$C,BI$1,Data!$D:$D,BI$2) + SUMIFS(Data!$A:$A, Data!$J:$J,$A94,Data!$C:$C,BI$1,Data!$D:$D,BI$2)</f>
        <v>0</v>
      </c>
      <c r="BJ94" s="5">
        <f>SUMIFS(Data!$A:$A, Data!$I:$I,$A94,Data!$C:$C,BJ$1,Data!$D:$D,BJ$2) + SUMIFS(Data!$A:$A, Data!$J:$J,$A94,Data!$C:$C,BJ$1,Data!$D:$D,BJ$2)</f>
        <v>0</v>
      </c>
      <c r="BK94" s="5">
        <f>SUMIFS(Data!$A:$A, Data!$I:$I,$A94,Data!$C:$C,BK$1,Data!$D:$D,BK$2) + SUMIFS(Data!$A:$A, Data!$J:$J,$A94,Data!$C:$C,BK$1,Data!$D:$D,BK$2)</f>
        <v>0</v>
      </c>
      <c r="BL94" s="5">
        <f>SUMIFS(Data!$A:$A, Data!$I:$I,$A94,Data!$C:$C,BL$1,Data!$D:$D,BL$2) + SUMIFS(Data!$A:$A, Data!$J:$J,$A94,Data!$C:$C,BL$1,Data!$D:$D,BL$2)</f>
        <v>0</v>
      </c>
      <c r="BM94" s="5">
        <f>SUMIFS(Data!$A:$A, Data!$I:$I,$A94,Data!$C:$C,BM$1,Data!$D:$D,BM$2) + SUMIFS(Data!$A:$A, Data!$J:$J,$A94,Data!$C:$C,BM$1,Data!$D:$D,BM$2)</f>
        <v>0</v>
      </c>
      <c r="BN94" s="5">
        <f>SUMIFS(Data!$A:$A, Data!$I:$I,$A94,Data!$C:$C,BN$1,Data!$D:$D,BN$2) + SUMIFS(Data!$A:$A, Data!$J:$J,$A94,Data!$C:$C,BN$1,Data!$D:$D,BN$2)</f>
        <v>0</v>
      </c>
      <c r="BO94" s="5">
        <f>SUMIFS(Data!$A:$A, Data!$I:$I,$A94,Data!$C:$C,BO$1,Data!$D:$D,BO$2) + SUMIFS(Data!$A:$A, Data!$J:$J,$A94,Data!$C:$C,BO$1,Data!$D:$D,BO$2)</f>
        <v>0</v>
      </c>
      <c r="BP94" s="5">
        <f>SUMIFS(Data!$A:$A, Data!$I:$I,$A94,Data!$C:$C,BP$1,Data!$D:$D,BP$2) + SUMIFS(Data!$A:$A, Data!$J:$J,$A94,Data!$C:$C,BP$1,Data!$D:$D,BP$2)</f>
        <v>0</v>
      </c>
      <c r="BQ94" s="5">
        <f>SUMIFS(Data!$A:$A, Data!$I:$I,$A94,Data!$C:$C,BQ$1,Data!$D:$D,BQ$2) + SUMIFS(Data!$A:$A, Data!$J:$J,$A94,Data!$C:$C,BQ$1,Data!$D:$D,BQ$2)</f>
        <v>2</v>
      </c>
      <c r="BR94" s="5">
        <f>SUMIFS(Data!$A:$A, Data!$I:$I,$A94,Data!$C:$C,BR$1,Data!$D:$D,BR$2) + SUMIFS(Data!$A:$A, Data!$J:$J,$A94,Data!$C:$C,BR$1,Data!$D:$D,BR$2)</f>
        <v>0</v>
      </c>
      <c r="BS94" s="5">
        <f>SUMIFS(Data!$A:$A, Data!$I:$I,$A94,Data!$C:$C,BS$1,Data!$D:$D,BS$2) + SUMIFS(Data!$A:$A, Data!$J:$J,$A94,Data!$C:$C,BS$1,Data!$D:$D,BS$2)</f>
        <v>2</v>
      </c>
      <c r="BT94" s="5">
        <f>SUMIFS(Data!$A:$A, Data!$I:$I,$A94,Data!$C:$C,BT$1,Data!$D:$D,BT$2) + SUMIFS(Data!$A:$A, Data!$J:$J,$A94,Data!$C:$C,BT$1,Data!$D:$D,BT$2)</f>
        <v>0</v>
      </c>
      <c r="BU94" s="5">
        <f>SUMIFS(Data!$A:$A, Data!$I:$I,$A94,Data!$C:$C,BU$1,Data!$D:$D,BU$2) + SUMIFS(Data!$A:$A, Data!$J:$J,$A94,Data!$C:$C,BU$1,Data!$D:$D,BU$2)</f>
        <v>0</v>
      </c>
      <c r="BV94" s="5">
        <f>SUMIFS(Data!$A:$A, Data!$I:$I,$A94,Data!$C:$C,BV$1,Data!$D:$D,BV$2) + SUMIFS(Data!$A:$A, Data!$J:$J,$A94,Data!$C:$C,BV$1,Data!$D:$D,BV$2)</f>
        <v>0</v>
      </c>
      <c r="BW94" s="5">
        <f>SUMIFS(Data!$A:$A, Data!$I:$I,$A94,Data!$C:$C,BW$1,Data!$D:$D,BW$2) + SUMIFS(Data!$A:$A, Data!$J:$J,$A94,Data!$C:$C,BW$1,Data!$D:$D,BW$2)</f>
        <v>0</v>
      </c>
      <c r="BX94" s="5">
        <f>SUMIFS(Data!$A:$A, Data!$I:$I,$A94,Data!$C:$C,BX$1,Data!$D:$D,BX$2) + SUMIFS(Data!$A:$A, Data!$J:$J,$A94,Data!$C:$C,BX$1,Data!$D:$D,BX$2)</f>
        <v>0</v>
      </c>
      <c r="BY94" s="5">
        <f>SUMIFS(Data!$A:$A, Data!$I:$I,$A94,Data!$C:$C,BY$1,Data!$D:$D,BY$2) + SUMIFS(Data!$A:$A, Data!$J:$J,$A94,Data!$C:$C,BY$1,Data!$D:$D,BY$2)</f>
        <v>2</v>
      </c>
      <c r="BZ94" s="5">
        <f>SUMIFS(Data!$A:$A, Data!$I:$I,$A94,Data!$C:$C,BZ$1,Data!$D:$D,BZ$2) + SUMIFS(Data!$A:$A, Data!$J:$J,$A94,Data!$C:$C,BZ$1,Data!$D:$D,BZ$2)</f>
        <v>0</v>
      </c>
      <c r="CA94" s="5">
        <f>SUMIFS(Data!$A:$A, Data!$I:$I,$A94,Data!$C:$C,CA$1,Data!$D:$D,CA$2) + SUMIFS(Data!$A:$A, Data!$J:$J,$A94,Data!$C:$C,CA$1,Data!$D:$D,CA$2)</f>
        <v>10</v>
      </c>
      <c r="CB94" s="5">
        <f>SUMIFS(Data!$A:$A, Data!$I:$I,$A94,Data!$C:$C,CB$1,Data!$D:$D,CB$2) + SUMIFS(Data!$A:$A, Data!$J:$J,$A94,Data!$C:$C,CB$1,Data!$D:$D,CB$2)</f>
        <v>0</v>
      </c>
      <c r="CC94" s="5">
        <f>SUMIFS(Data!$A:$A, Data!$I:$I,$A94,Data!$C:$C,CC$1,Data!$D:$D,CC$2) + SUMIFS(Data!$A:$A, Data!$J:$J,$A94,Data!$C:$C,CC$1,Data!$D:$D,CC$2)</f>
        <v>0</v>
      </c>
      <c r="CD94" s="5">
        <f>SUMIFS(Data!$A:$A, Data!$I:$I,$A94,Data!$C:$C,CD$1,Data!$D:$D,CD$2) + SUMIFS(Data!$A:$A, Data!$J:$J,$A94,Data!$C:$C,CD$1,Data!$D:$D,CD$2)</f>
        <v>0</v>
      </c>
      <c r="CE94" s="5">
        <f>SUMIFS(Data!$A:$A, Data!$I:$I,$A94,Data!$C:$C,CE$1,Data!$D:$D,CE$2) + SUMIFS(Data!$A:$A, Data!$J:$J,$A94,Data!$C:$C,CE$1,Data!$D:$D,CE$2)</f>
        <v>0</v>
      </c>
      <c r="CF94" s="5">
        <f>SUMIFS(Data!$A:$A, Data!$I:$I,$A94,Data!$C:$C,CF$1,Data!$D:$D,CF$2) + SUMIFS(Data!$A:$A, Data!$J:$J,$A94,Data!$C:$C,CF$1,Data!$D:$D,CF$2)</f>
        <v>0</v>
      </c>
      <c r="CG94" s="5">
        <f>SUMIFS(Data!$A:$A, Data!$I:$I,$A94,Data!$C:$C,CG$1,Data!$D:$D,CG$2) + SUMIFS(Data!$A:$A, Data!$J:$J,$A94,Data!$C:$C,CG$1,Data!$D:$D,CG$2)</f>
        <v>0</v>
      </c>
      <c r="CH94" s="5">
        <f>SUMIFS(Data!$A:$A, Data!$I:$I,$A94,Data!$C:$C,CH$1,Data!$D:$D,CH$2) + SUMIFS(Data!$A:$A, Data!$J:$J,$A94,Data!$C:$C,CH$1,Data!$D:$D,CH$2)</f>
        <v>0</v>
      </c>
      <c r="CI94" s="5">
        <f>SUMIFS(Data!$A:$A, Data!$I:$I,$A94,Data!$C:$C,CI$1,Data!$D:$D,CI$2) + SUMIFS(Data!$A:$A, Data!$J:$J,$A94,Data!$C:$C,CI$1,Data!$D:$D,CI$2)</f>
        <v>0</v>
      </c>
      <c r="CJ94" s="5">
        <f>SUMIFS(Data!$A:$A, Data!$I:$I,$A94,Data!$C:$C,CJ$1,Data!$D:$D,CJ$2) + SUMIFS(Data!$A:$A, Data!$J:$J,$A94,Data!$C:$C,CJ$1,Data!$D:$D,CJ$2)</f>
        <v>0</v>
      </c>
      <c r="CK94" s="5">
        <f>SUMIFS(Data!$A:$A, Data!$I:$I,$A94,Data!$C:$C,CK$1,Data!$D:$D,CK$2) + SUMIFS(Data!$A:$A, Data!$J:$J,$A94,Data!$C:$C,CK$1,Data!$D:$D,CK$2)</f>
        <v>0</v>
      </c>
      <c r="CL94" s="5">
        <f>SUMIFS(Data!$A:$A, Data!$I:$I,$A94,Data!$C:$C,CL$1,Data!$D:$D,CL$2) + SUMIFS(Data!$A:$A, Data!$J:$J,$A94,Data!$C:$C,CL$1,Data!$D:$D,CL$2)</f>
        <v>0</v>
      </c>
      <c r="CM94" s="5">
        <f>SUMIFS(Data!$A:$A, Data!$I:$I,$A94,Data!$C:$C,CM$1,Data!$D:$D,CM$2) + SUMIFS(Data!$A:$A, Data!$J:$J,$A94,Data!$C:$C,CM$1,Data!$D:$D,CM$2)</f>
        <v>0</v>
      </c>
      <c r="CN94" s="5">
        <f>SUMIFS(Data!$A:$A, Data!$I:$I,$A94,Data!$C:$C,CN$1,Data!$D:$D,CN$2) + SUMIFS(Data!$A:$A, Data!$J:$J,$A94,Data!$C:$C,CN$1,Data!$D:$D,CN$2)</f>
        <v>1</v>
      </c>
      <c r="CO94" s="5">
        <f>SUMIFS(Data!$A:$A, Data!$I:$I,$A94,Data!$C:$C,CO$1,Data!$D:$D,CO$2) + SUMIFS(Data!$A:$A, Data!$J:$J,$A94,Data!$C:$C,CO$1,Data!$D:$D,CO$2)</f>
        <v>0</v>
      </c>
      <c r="CP94" s="5">
        <f>SUMIFS(Data!$A:$A, Data!$I:$I,$A94,Data!$C:$C,CP$1,Data!$D:$D,CP$2) + SUMIFS(Data!$A:$A, Data!$J:$J,$A94,Data!$C:$C,CP$1,Data!$D:$D,CP$2)</f>
        <v>0</v>
      </c>
      <c r="CQ94" s="5">
        <f>SUMIFS(Data!$A:$A, Data!$I:$I,$A94,Data!$C:$C,CQ$1,Data!$D:$D,CQ$2) + SUMIFS(Data!$A:$A, Data!$J:$J,$A94,Data!$C:$C,CQ$1,Data!$D:$D,CQ$2)</f>
        <v>0</v>
      </c>
      <c r="CR94" s="5">
        <f>SUMIFS(Data!$A:$A, Data!$I:$I,$A94,Data!$C:$C,CR$1,Data!$D:$D,CR$2) + SUMIFS(Data!$A:$A, Data!$J:$J,$A94,Data!$C:$C,CR$1,Data!$D:$D,CR$2)</f>
        <v>0</v>
      </c>
      <c r="CS94" s="5">
        <f>SUMIFS(Data!$A:$A, Data!$I:$I,$A94,Data!$C:$C,CS$1,Data!$D:$D,CS$2) + SUMIFS(Data!$A:$A, Data!$J:$J,$A94,Data!$C:$C,CS$1,Data!$D:$D,CS$2)</f>
        <v>0</v>
      </c>
      <c r="CT94" s="5">
        <f>SUMIFS(Data!$A:$A, Data!$I:$I,$A94,Data!$C:$C,CT$1,Data!$D:$D,CT$2) + SUMIFS(Data!$A:$A, Data!$J:$J,$A94,Data!$C:$C,CT$1,Data!$D:$D,CT$2)</f>
        <v>1</v>
      </c>
      <c r="CU94" s="5">
        <f>SUMIFS(Data!$A:$A, Data!$I:$I,$A94,Data!$C:$C,CU$1,Data!$D:$D,CU$2) + SUMIFS(Data!$A:$A, Data!$J:$J,$A94,Data!$C:$C,CU$1,Data!$D:$D,CU$2)</f>
        <v>2</v>
      </c>
      <c r="CV94" s="5">
        <f>SUMIFS(Data!$A:$A, Data!$I:$I,$A94,Data!$C:$C,CV$1,Data!$D:$D,CV$2) + SUMIFS(Data!$A:$A, Data!$J:$J,$A94,Data!$C:$C,CV$1,Data!$D:$D,CV$2)</f>
        <v>2</v>
      </c>
      <c r="CW94" s="5">
        <f t="shared" ref="CW94:CX94" si="93">SUMIF($B$2:$CV$2,CW$2, $B94:$CV94)</f>
        <v>12</v>
      </c>
      <c r="CX94" s="5">
        <f t="shared" si="93"/>
        <v>36</v>
      </c>
      <c r="CY94" s="5">
        <f t="shared" si="3"/>
        <v>54</v>
      </c>
    </row>
    <row r="95">
      <c r="A95" s="5" t="str">
        <f>Countries!A93</f>
        <v>UZB</v>
      </c>
      <c r="B95" s="5">
        <f>SUMIFS(Data!$A:$A, Data!$I:$I,$A95,Data!$C:$C,B$1,Data!$D:$D,B$2) + SUMIFS(Data!$A:$A, Data!$J:$J,$A95,Data!$C:$C,B$1,Data!$D:$D,B$2)</f>
        <v>0</v>
      </c>
      <c r="C95" s="5">
        <f>SUMIFS(Data!$A:$A, Data!$I:$I,$A95,Data!$C:$C,C$1,Data!$D:$D,C$2) + SUMIFS(Data!$A:$A, Data!$J:$J,$A95,Data!$C:$C,C$1,Data!$D:$D,C$2)</f>
        <v>0</v>
      </c>
      <c r="D95" s="5">
        <f>SUMIFS(Data!$A:$A, Data!$I:$I,$A95,Data!$C:$C,D$1,Data!$D:$D,D$2) + SUMIFS(Data!$A:$A, Data!$J:$J,$A95,Data!$C:$C,D$1,Data!$D:$D,D$2)</f>
        <v>0</v>
      </c>
      <c r="E95" s="5">
        <f>SUMIFS(Data!$A:$A, Data!$I:$I,$A95,Data!$C:$C,E$1,Data!$D:$D,E$2) + SUMIFS(Data!$A:$A, Data!$J:$J,$A95,Data!$C:$C,E$1,Data!$D:$D,E$2)</f>
        <v>0</v>
      </c>
      <c r="F95" s="5">
        <f>SUMIFS(Data!$A:$A, Data!$I:$I,$A95,Data!$C:$C,F$1,Data!$D:$D,F$2) + SUMIFS(Data!$A:$A, Data!$J:$J,$A95,Data!$C:$C,F$1,Data!$D:$D,F$2)</f>
        <v>0</v>
      </c>
      <c r="G95" s="5">
        <f>SUMIFS(Data!$A:$A, Data!$I:$I,$A95,Data!$C:$C,G$1,Data!$D:$D,G$2) + SUMIFS(Data!$A:$A, Data!$J:$J,$A95,Data!$C:$C,G$1,Data!$D:$D,G$2)</f>
        <v>0</v>
      </c>
      <c r="H95" s="5">
        <f>SUMIFS(Data!$A:$A, Data!$I:$I,$A95,Data!$C:$C,H$1,Data!$D:$D,H$2) + SUMIFS(Data!$A:$A, Data!$J:$J,$A95,Data!$C:$C,H$1,Data!$D:$D,H$2)</f>
        <v>0</v>
      </c>
      <c r="I95" s="5">
        <f>SUMIFS(Data!$A:$A, Data!$I:$I,$A95,Data!$C:$C,I$1,Data!$D:$D,I$2) + SUMIFS(Data!$A:$A, Data!$J:$J,$A95,Data!$C:$C,I$1,Data!$D:$D,I$2)</f>
        <v>0</v>
      </c>
      <c r="J95" s="5">
        <f>SUMIFS(Data!$A:$A, Data!$I:$I,$A95,Data!$C:$C,J$1,Data!$D:$D,J$2) + SUMIFS(Data!$A:$A, Data!$J:$J,$A95,Data!$C:$C,J$1,Data!$D:$D,J$2)</f>
        <v>0</v>
      </c>
      <c r="K95" s="5">
        <f>SUMIFS(Data!$A:$A, Data!$I:$I,$A95,Data!$C:$C,K$1,Data!$D:$D,K$2) + SUMIFS(Data!$A:$A, Data!$J:$J,$A95,Data!$C:$C,K$1,Data!$D:$D,K$2)</f>
        <v>0</v>
      </c>
      <c r="L95" s="5">
        <f>SUMIFS(Data!$A:$A, Data!$I:$I,$A95,Data!$C:$C,L$1,Data!$D:$D,L$2) + SUMIFS(Data!$A:$A, Data!$J:$J,$A95,Data!$C:$C,L$1,Data!$D:$D,L$2)</f>
        <v>0</v>
      </c>
      <c r="M95" s="5">
        <f>SUMIFS(Data!$A:$A, Data!$I:$I,$A95,Data!$C:$C,M$1,Data!$D:$D,M$2) + SUMIFS(Data!$A:$A, Data!$J:$J,$A95,Data!$C:$C,M$1,Data!$D:$D,M$2)</f>
        <v>0</v>
      </c>
      <c r="N95" s="5">
        <f>SUMIFS(Data!$A:$A, Data!$I:$I,$A95,Data!$C:$C,N$1,Data!$D:$D,N$2) + SUMIFS(Data!$A:$A, Data!$J:$J,$A95,Data!$C:$C,N$1,Data!$D:$D,N$2)</f>
        <v>0</v>
      </c>
      <c r="O95" s="5">
        <f>SUMIFS(Data!$A:$A, Data!$I:$I,$A95,Data!$C:$C,O$1,Data!$D:$D,O$2) + SUMIFS(Data!$A:$A, Data!$J:$J,$A95,Data!$C:$C,O$1,Data!$D:$D,O$2)</f>
        <v>0</v>
      </c>
      <c r="P95" s="5">
        <f>SUMIFS(Data!$A:$A, Data!$I:$I,$A95,Data!$C:$C,P$1,Data!$D:$D,P$2) + SUMIFS(Data!$A:$A, Data!$J:$J,$A95,Data!$C:$C,P$1,Data!$D:$D,P$2)</f>
        <v>0</v>
      </c>
      <c r="Q95" s="5">
        <f>SUMIFS(Data!$A:$A, Data!$I:$I,$A95,Data!$C:$C,Q$1,Data!$D:$D,Q$2) + SUMIFS(Data!$A:$A, Data!$J:$J,$A95,Data!$C:$C,Q$1,Data!$D:$D,Q$2)</f>
        <v>0</v>
      </c>
      <c r="R95" s="5">
        <f>SUMIFS(Data!$A:$A, Data!$I:$I,$A95,Data!$C:$C,R$1,Data!$D:$D,R$2) + SUMIFS(Data!$A:$A, Data!$J:$J,$A95,Data!$C:$C,R$1,Data!$D:$D,R$2)</f>
        <v>0</v>
      </c>
      <c r="S95" s="5">
        <f>SUMIFS(Data!$A:$A, Data!$I:$I,$A95,Data!$C:$C,S$1,Data!$D:$D,S$2) + SUMIFS(Data!$A:$A, Data!$J:$J,$A95,Data!$C:$C,S$1,Data!$D:$D,S$2)</f>
        <v>0</v>
      </c>
      <c r="T95" s="5">
        <f>SUMIFS(Data!$A:$A, Data!$I:$I,$A95,Data!$C:$C,T$1,Data!$D:$D,T$2) + SUMIFS(Data!$A:$A, Data!$J:$J,$A95,Data!$C:$C,T$1,Data!$D:$D,T$2)</f>
        <v>0</v>
      </c>
      <c r="U95" s="5">
        <f>SUMIFS(Data!$A:$A, Data!$I:$I,$A95,Data!$C:$C,U$1,Data!$D:$D,U$2) + SUMIFS(Data!$A:$A, Data!$J:$J,$A95,Data!$C:$C,U$1,Data!$D:$D,U$2)</f>
        <v>0</v>
      </c>
      <c r="V95" s="5">
        <f>SUMIFS(Data!$A:$A, Data!$I:$I,$A95,Data!$C:$C,V$1,Data!$D:$D,V$2) + SUMIFS(Data!$A:$A, Data!$J:$J,$A95,Data!$C:$C,V$1,Data!$D:$D,V$2)</f>
        <v>0</v>
      </c>
      <c r="W95" s="5">
        <f>SUMIFS(Data!$A:$A, Data!$I:$I,$A95,Data!$C:$C,W$1,Data!$D:$D,W$2) + SUMIFS(Data!$A:$A, Data!$J:$J,$A95,Data!$C:$C,W$1,Data!$D:$D,W$2)</f>
        <v>0</v>
      </c>
      <c r="X95" s="5">
        <f>SUMIFS(Data!$A:$A, Data!$I:$I,$A95,Data!$C:$C,X$1,Data!$D:$D,X$2) + SUMIFS(Data!$A:$A, Data!$J:$J,$A95,Data!$C:$C,X$1,Data!$D:$D,X$2)</f>
        <v>0</v>
      </c>
      <c r="Y95" s="5">
        <f>SUMIFS(Data!$A:$A, Data!$I:$I,$A95,Data!$C:$C,Y$1,Data!$D:$D,Y$2) + SUMIFS(Data!$A:$A, Data!$J:$J,$A95,Data!$C:$C,Y$1,Data!$D:$D,Y$2)</f>
        <v>0</v>
      </c>
      <c r="Z95" s="5">
        <f>SUMIFS(Data!$A:$A, Data!$I:$I,$A95,Data!$C:$C,Z$1,Data!$D:$D,Z$2) + SUMIFS(Data!$A:$A, Data!$J:$J,$A95,Data!$C:$C,Z$1,Data!$D:$D,Z$2)</f>
        <v>0</v>
      </c>
      <c r="AA95" s="5">
        <f>SUMIFS(Data!$A:$A, Data!$I:$I,$A95,Data!$C:$C,AA$1,Data!$D:$D,AA$2) + SUMIFS(Data!$A:$A, Data!$J:$J,$A95,Data!$C:$C,AA$1,Data!$D:$D,AA$2)</f>
        <v>0</v>
      </c>
      <c r="AB95" s="5">
        <f>SUMIFS(Data!$A:$A, Data!$I:$I,$A95,Data!$C:$C,AB$1,Data!$D:$D,AB$2) + SUMIFS(Data!$A:$A, Data!$J:$J,$A95,Data!$C:$C,AB$1,Data!$D:$D,AB$2)</f>
        <v>0</v>
      </c>
      <c r="AC95" s="5">
        <f>SUMIFS(Data!$A:$A, Data!$I:$I,$A95,Data!$C:$C,AC$1,Data!$D:$D,AC$2) + SUMIFS(Data!$A:$A, Data!$J:$J,$A95,Data!$C:$C,AC$1,Data!$D:$D,AC$2)</f>
        <v>0</v>
      </c>
      <c r="AD95" s="5">
        <f>SUMIFS(Data!$A:$A, Data!$I:$I,$A95,Data!$C:$C,AD$1,Data!$D:$D,AD$2) + SUMIFS(Data!$A:$A, Data!$J:$J,$A95,Data!$C:$C,AD$1,Data!$D:$D,AD$2)</f>
        <v>0</v>
      </c>
      <c r="AE95" s="5">
        <f>SUMIFS(Data!$A:$A, Data!$I:$I,$A95,Data!$C:$C,AE$1,Data!$D:$D,AE$2) + SUMIFS(Data!$A:$A, Data!$J:$J,$A95,Data!$C:$C,AE$1,Data!$D:$D,AE$2)</f>
        <v>0</v>
      </c>
      <c r="AF95" s="5">
        <f>SUMIFS(Data!$A:$A, Data!$I:$I,$A95,Data!$C:$C,AF$1,Data!$D:$D,AF$2) + SUMIFS(Data!$A:$A, Data!$J:$J,$A95,Data!$C:$C,AF$1,Data!$D:$D,AF$2)</f>
        <v>0</v>
      </c>
      <c r="AG95" s="5">
        <f>SUMIFS(Data!$A:$A, Data!$I:$I,$A95,Data!$C:$C,AG$1,Data!$D:$D,AG$2) + SUMIFS(Data!$A:$A, Data!$J:$J,$A95,Data!$C:$C,AG$1,Data!$D:$D,AG$2)</f>
        <v>0</v>
      </c>
      <c r="AH95" s="5">
        <f>SUMIFS(Data!$A:$A, Data!$I:$I,$A95,Data!$C:$C,AH$1,Data!$D:$D,AH$2) + SUMIFS(Data!$A:$A, Data!$J:$J,$A95,Data!$C:$C,AH$1,Data!$D:$D,AH$2)</f>
        <v>0</v>
      </c>
      <c r="AI95" s="5">
        <f>SUMIFS(Data!$A:$A, Data!$I:$I,$A95,Data!$C:$C,AI$1,Data!$D:$D,AI$2) + SUMIFS(Data!$A:$A, Data!$J:$J,$A95,Data!$C:$C,AI$1,Data!$D:$D,AI$2)</f>
        <v>0</v>
      </c>
      <c r="AJ95" s="5">
        <f>SUMIFS(Data!$A:$A, Data!$I:$I,$A95,Data!$C:$C,AJ$1,Data!$D:$D,AJ$2) + SUMIFS(Data!$A:$A, Data!$J:$J,$A95,Data!$C:$C,AJ$1,Data!$D:$D,AJ$2)</f>
        <v>0</v>
      </c>
      <c r="AK95" s="5">
        <f>SUMIFS(Data!$A:$A, Data!$I:$I,$A95,Data!$C:$C,AK$1,Data!$D:$D,AK$2) + SUMIFS(Data!$A:$A, Data!$J:$J,$A95,Data!$C:$C,AK$1,Data!$D:$D,AK$2)</f>
        <v>0</v>
      </c>
      <c r="AL95" s="5">
        <f>SUMIFS(Data!$A:$A, Data!$I:$I,$A95,Data!$C:$C,AL$1,Data!$D:$D,AL$2) + SUMIFS(Data!$A:$A, Data!$J:$J,$A95,Data!$C:$C,AL$1,Data!$D:$D,AL$2)</f>
        <v>0</v>
      </c>
      <c r="AM95" s="5">
        <f>SUMIFS(Data!$A:$A, Data!$I:$I,$A95,Data!$C:$C,AM$1,Data!$D:$D,AM$2) + SUMIFS(Data!$A:$A, Data!$J:$J,$A95,Data!$C:$C,AM$1,Data!$D:$D,AM$2)</f>
        <v>0</v>
      </c>
      <c r="AN95" s="5">
        <f>SUMIFS(Data!$A:$A, Data!$I:$I,$A95,Data!$C:$C,AN$1,Data!$D:$D,AN$2) + SUMIFS(Data!$A:$A, Data!$J:$J,$A95,Data!$C:$C,AN$1,Data!$D:$D,AN$2)</f>
        <v>0</v>
      </c>
      <c r="AO95" s="5">
        <f>SUMIFS(Data!$A:$A, Data!$I:$I,$A95,Data!$C:$C,AO$1,Data!$D:$D,AO$2) + SUMIFS(Data!$A:$A, Data!$J:$J,$A95,Data!$C:$C,AO$1,Data!$D:$D,AO$2)</f>
        <v>0</v>
      </c>
      <c r="AP95" s="5">
        <f>SUMIFS(Data!$A:$A, Data!$I:$I,$A95,Data!$C:$C,AP$1,Data!$D:$D,AP$2) + SUMIFS(Data!$A:$A, Data!$J:$J,$A95,Data!$C:$C,AP$1,Data!$D:$D,AP$2)</f>
        <v>0</v>
      </c>
      <c r="AQ95" s="5">
        <f>SUMIFS(Data!$A:$A, Data!$I:$I,$A95,Data!$C:$C,AQ$1,Data!$D:$D,AQ$2) + SUMIFS(Data!$A:$A, Data!$J:$J,$A95,Data!$C:$C,AQ$1,Data!$D:$D,AQ$2)</f>
        <v>0</v>
      </c>
      <c r="AR95" s="5">
        <f>SUMIFS(Data!$A:$A, Data!$I:$I,$A95,Data!$C:$C,AR$1,Data!$D:$D,AR$2) + SUMIFS(Data!$A:$A, Data!$J:$J,$A95,Data!$C:$C,AR$1,Data!$D:$D,AR$2)</f>
        <v>0</v>
      </c>
      <c r="AS95" s="5">
        <f>SUMIFS(Data!$A:$A, Data!$I:$I,$A95,Data!$C:$C,AS$1,Data!$D:$D,AS$2) + SUMIFS(Data!$A:$A, Data!$J:$J,$A95,Data!$C:$C,AS$1,Data!$D:$D,AS$2)</f>
        <v>0</v>
      </c>
      <c r="AT95" s="5">
        <f>SUMIFS(Data!$A:$A, Data!$I:$I,$A95,Data!$C:$C,AT$1,Data!$D:$D,AT$2) + SUMIFS(Data!$A:$A, Data!$J:$J,$A95,Data!$C:$C,AT$1,Data!$D:$D,AT$2)</f>
        <v>0</v>
      </c>
      <c r="AU95" s="5">
        <f>SUMIFS(Data!$A:$A, Data!$I:$I,$A95,Data!$C:$C,AU$1,Data!$D:$D,AU$2) + SUMIFS(Data!$A:$A, Data!$J:$J,$A95,Data!$C:$C,AU$1,Data!$D:$D,AU$2)</f>
        <v>0</v>
      </c>
      <c r="AV95" s="5">
        <f>SUMIFS(Data!$A:$A, Data!$I:$I,$A95,Data!$C:$C,AV$1,Data!$D:$D,AV$2) + SUMIFS(Data!$A:$A, Data!$J:$J,$A95,Data!$C:$C,AV$1,Data!$D:$D,AV$2)</f>
        <v>0</v>
      </c>
      <c r="AW95" s="5">
        <f>SUMIFS(Data!$A:$A, Data!$I:$I,$A95,Data!$C:$C,AW$1,Data!$D:$D,AW$2) + SUMIFS(Data!$A:$A, Data!$J:$J,$A95,Data!$C:$C,AW$1,Data!$D:$D,AW$2)</f>
        <v>0</v>
      </c>
      <c r="AX95" s="5">
        <f>SUMIFS(Data!$A:$A, Data!$I:$I,$A95,Data!$C:$C,AX$1,Data!$D:$D,AX$2) + SUMIFS(Data!$A:$A, Data!$J:$J,$A95,Data!$C:$C,AX$1,Data!$D:$D,AX$2)</f>
        <v>0</v>
      </c>
      <c r="AY95" s="5">
        <f>SUMIFS(Data!$A:$A, Data!$I:$I,$A95,Data!$C:$C,AY$1,Data!$D:$D,AY$2) + SUMIFS(Data!$A:$A, Data!$J:$J,$A95,Data!$C:$C,AY$1,Data!$D:$D,AY$2)</f>
        <v>1</v>
      </c>
      <c r="AZ95" s="5">
        <f>SUMIFS(Data!$A:$A, Data!$I:$I,$A95,Data!$C:$C,AZ$1,Data!$D:$D,AZ$2) + SUMIFS(Data!$A:$A, Data!$J:$J,$A95,Data!$C:$C,AZ$1,Data!$D:$D,AZ$2)</f>
        <v>0</v>
      </c>
      <c r="BA95" s="5">
        <f>SUMIFS(Data!$A:$A, Data!$I:$I,$A95,Data!$C:$C,BA$1,Data!$D:$D,BA$2) + SUMIFS(Data!$A:$A, Data!$J:$J,$A95,Data!$C:$C,BA$1,Data!$D:$D,BA$2)</f>
        <v>0</v>
      </c>
      <c r="BB95" s="5">
        <f>SUMIFS(Data!$A:$A, Data!$I:$I,$A95,Data!$C:$C,BB$1,Data!$D:$D,BB$2) + SUMIFS(Data!$A:$A, Data!$J:$J,$A95,Data!$C:$C,BB$1,Data!$D:$D,BB$2)</f>
        <v>0</v>
      </c>
      <c r="BC95" s="5">
        <f>SUMIFS(Data!$A:$A, Data!$I:$I,$A95,Data!$C:$C,BC$1,Data!$D:$D,BC$2) + SUMIFS(Data!$A:$A, Data!$J:$J,$A95,Data!$C:$C,BC$1,Data!$D:$D,BC$2)</f>
        <v>0</v>
      </c>
      <c r="BD95" s="5">
        <f>SUMIFS(Data!$A:$A, Data!$I:$I,$A95,Data!$C:$C,BD$1,Data!$D:$D,BD$2) + SUMIFS(Data!$A:$A, Data!$J:$J,$A95,Data!$C:$C,BD$1,Data!$D:$D,BD$2)</f>
        <v>0</v>
      </c>
      <c r="BE95" s="5">
        <f>SUMIFS(Data!$A:$A, Data!$I:$I,$A95,Data!$C:$C,BE$1,Data!$D:$D,BE$2) + SUMIFS(Data!$A:$A, Data!$J:$J,$A95,Data!$C:$C,BE$1,Data!$D:$D,BE$2)</f>
        <v>0</v>
      </c>
      <c r="BF95" s="5">
        <f>SUMIFS(Data!$A:$A, Data!$I:$I,$A95,Data!$C:$C,BF$1,Data!$D:$D,BF$2) + SUMIFS(Data!$A:$A, Data!$J:$J,$A95,Data!$C:$C,BF$1,Data!$D:$D,BF$2)</f>
        <v>0</v>
      </c>
      <c r="BG95" s="5">
        <f>SUMIFS(Data!$A:$A, Data!$I:$I,$A95,Data!$C:$C,BG$1,Data!$D:$D,BG$2) + SUMIFS(Data!$A:$A, Data!$J:$J,$A95,Data!$C:$C,BG$1,Data!$D:$D,BG$2)</f>
        <v>0</v>
      </c>
      <c r="BH95" s="5">
        <f>SUMIFS(Data!$A:$A, Data!$I:$I,$A95,Data!$C:$C,BH$1,Data!$D:$D,BH$2) + SUMIFS(Data!$A:$A, Data!$J:$J,$A95,Data!$C:$C,BH$1,Data!$D:$D,BH$2)</f>
        <v>0</v>
      </c>
      <c r="BI95" s="5">
        <f>SUMIFS(Data!$A:$A, Data!$I:$I,$A95,Data!$C:$C,BI$1,Data!$D:$D,BI$2) + SUMIFS(Data!$A:$A, Data!$J:$J,$A95,Data!$C:$C,BI$1,Data!$D:$D,BI$2)</f>
        <v>0</v>
      </c>
      <c r="BJ95" s="5">
        <f>SUMIFS(Data!$A:$A, Data!$I:$I,$A95,Data!$C:$C,BJ$1,Data!$D:$D,BJ$2) + SUMIFS(Data!$A:$A, Data!$J:$J,$A95,Data!$C:$C,BJ$1,Data!$D:$D,BJ$2)</f>
        <v>0</v>
      </c>
      <c r="BK95" s="5">
        <f>SUMIFS(Data!$A:$A, Data!$I:$I,$A95,Data!$C:$C,BK$1,Data!$D:$D,BK$2) + SUMIFS(Data!$A:$A, Data!$J:$J,$A95,Data!$C:$C,BK$1,Data!$D:$D,BK$2)</f>
        <v>0</v>
      </c>
      <c r="BL95" s="5">
        <f>SUMIFS(Data!$A:$A, Data!$I:$I,$A95,Data!$C:$C,BL$1,Data!$D:$D,BL$2) + SUMIFS(Data!$A:$A, Data!$J:$J,$A95,Data!$C:$C,BL$1,Data!$D:$D,BL$2)</f>
        <v>0</v>
      </c>
      <c r="BM95" s="5">
        <f>SUMIFS(Data!$A:$A, Data!$I:$I,$A95,Data!$C:$C,BM$1,Data!$D:$D,BM$2) + SUMIFS(Data!$A:$A, Data!$J:$J,$A95,Data!$C:$C,BM$1,Data!$D:$D,BM$2)</f>
        <v>0</v>
      </c>
      <c r="BN95" s="5">
        <f>SUMIFS(Data!$A:$A, Data!$I:$I,$A95,Data!$C:$C,BN$1,Data!$D:$D,BN$2) + SUMIFS(Data!$A:$A, Data!$J:$J,$A95,Data!$C:$C,BN$1,Data!$D:$D,BN$2)</f>
        <v>0</v>
      </c>
      <c r="BO95" s="5">
        <f>SUMIFS(Data!$A:$A, Data!$I:$I,$A95,Data!$C:$C,BO$1,Data!$D:$D,BO$2) + SUMIFS(Data!$A:$A, Data!$J:$J,$A95,Data!$C:$C,BO$1,Data!$D:$D,BO$2)</f>
        <v>0</v>
      </c>
      <c r="BP95" s="5">
        <f>SUMIFS(Data!$A:$A, Data!$I:$I,$A95,Data!$C:$C,BP$1,Data!$D:$D,BP$2) + SUMIFS(Data!$A:$A, Data!$J:$J,$A95,Data!$C:$C,BP$1,Data!$D:$D,BP$2)</f>
        <v>0</v>
      </c>
      <c r="BQ95" s="5">
        <f>SUMIFS(Data!$A:$A, Data!$I:$I,$A95,Data!$C:$C,BQ$1,Data!$D:$D,BQ$2) + SUMIFS(Data!$A:$A, Data!$J:$J,$A95,Data!$C:$C,BQ$1,Data!$D:$D,BQ$2)</f>
        <v>0</v>
      </c>
      <c r="BR95" s="5">
        <f>SUMIFS(Data!$A:$A, Data!$I:$I,$A95,Data!$C:$C,BR$1,Data!$D:$D,BR$2) + SUMIFS(Data!$A:$A, Data!$J:$J,$A95,Data!$C:$C,BR$1,Data!$D:$D,BR$2)</f>
        <v>0</v>
      </c>
      <c r="BS95" s="5">
        <f>SUMIFS(Data!$A:$A, Data!$I:$I,$A95,Data!$C:$C,BS$1,Data!$D:$D,BS$2) + SUMIFS(Data!$A:$A, Data!$J:$J,$A95,Data!$C:$C,BS$1,Data!$D:$D,BS$2)</f>
        <v>0</v>
      </c>
      <c r="BT95" s="5">
        <f>SUMIFS(Data!$A:$A, Data!$I:$I,$A95,Data!$C:$C,BT$1,Data!$D:$D,BT$2) + SUMIFS(Data!$A:$A, Data!$J:$J,$A95,Data!$C:$C,BT$1,Data!$D:$D,BT$2)</f>
        <v>0</v>
      </c>
      <c r="BU95" s="5">
        <f>SUMIFS(Data!$A:$A, Data!$I:$I,$A95,Data!$C:$C,BU$1,Data!$D:$D,BU$2) + SUMIFS(Data!$A:$A, Data!$J:$J,$A95,Data!$C:$C,BU$1,Data!$D:$D,BU$2)</f>
        <v>0</v>
      </c>
      <c r="BV95" s="5">
        <f>SUMIFS(Data!$A:$A, Data!$I:$I,$A95,Data!$C:$C,BV$1,Data!$D:$D,BV$2) + SUMIFS(Data!$A:$A, Data!$J:$J,$A95,Data!$C:$C,BV$1,Data!$D:$D,BV$2)</f>
        <v>0</v>
      </c>
      <c r="BW95" s="5">
        <f>SUMIFS(Data!$A:$A, Data!$I:$I,$A95,Data!$C:$C,BW$1,Data!$D:$D,BW$2) + SUMIFS(Data!$A:$A, Data!$J:$J,$A95,Data!$C:$C,BW$1,Data!$D:$D,BW$2)</f>
        <v>0</v>
      </c>
      <c r="BX95" s="5">
        <f>SUMIFS(Data!$A:$A, Data!$I:$I,$A95,Data!$C:$C,BX$1,Data!$D:$D,BX$2) + SUMIFS(Data!$A:$A, Data!$J:$J,$A95,Data!$C:$C,BX$1,Data!$D:$D,BX$2)</f>
        <v>0</v>
      </c>
      <c r="BY95" s="5">
        <f>SUMIFS(Data!$A:$A, Data!$I:$I,$A95,Data!$C:$C,BY$1,Data!$D:$D,BY$2) + SUMIFS(Data!$A:$A, Data!$J:$J,$A95,Data!$C:$C,BY$1,Data!$D:$D,BY$2)</f>
        <v>0</v>
      </c>
      <c r="BZ95" s="5">
        <f>SUMIFS(Data!$A:$A, Data!$I:$I,$A95,Data!$C:$C,BZ$1,Data!$D:$D,BZ$2) + SUMIFS(Data!$A:$A, Data!$J:$J,$A95,Data!$C:$C,BZ$1,Data!$D:$D,BZ$2)</f>
        <v>0</v>
      </c>
      <c r="CA95" s="5">
        <f>SUMIFS(Data!$A:$A, Data!$I:$I,$A95,Data!$C:$C,CA$1,Data!$D:$D,CA$2) + SUMIFS(Data!$A:$A, Data!$J:$J,$A95,Data!$C:$C,CA$1,Data!$D:$D,CA$2)</f>
        <v>0</v>
      </c>
      <c r="CB95" s="5">
        <f>SUMIFS(Data!$A:$A, Data!$I:$I,$A95,Data!$C:$C,CB$1,Data!$D:$D,CB$2) + SUMIFS(Data!$A:$A, Data!$J:$J,$A95,Data!$C:$C,CB$1,Data!$D:$D,CB$2)</f>
        <v>0</v>
      </c>
      <c r="CC95" s="5">
        <f>SUMIFS(Data!$A:$A, Data!$I:$I,$A95,Data!$C:$C,CC$1,Data!$D:$D,CC$2) + SUMIFS(Data!$A:$A, Data!$J:$J,$A95,Data!$C:$C,CC$1,Data!$D:$D,CC$2)</f>
        <v>0</v>
      </c>
      <c r="CD95" s="5">
        <f>SUMIFS(Data!$A:$A, Data!$I:$I,$A95,Data!$C:$C,CD$1,Data!$D:$D,CD$2) + SUMIFS(Data!$A:$A, Data!$J:$J,$A95,Data!$C:$C,CD$1,Data!$D:$D,CD$2)</f>
        <v>0</v>
      </c>
      <c r="CE95" s="5">
        <f>SUMIFS(Data!$A:$A, Data!$I:$I,$A95,Data!$C:$C,CE$1,Data!$D:$D,CE$2) + SUMIFS(Data!$A:$A, Data!$J:$J,$A95,Data!$C:$C,CE$1,Data!$D:$D,CE$2)</f>
        <v>0</v>
      </c>
      <c r="CF95" s="5">
        <f>SUMIFS(Data!$A:$A, Data!$I:$I,$A95,Data!$C:$C,CF$1,Data!$D:$D,CF$2) + SUMIFS(Data!$A:$A, Data!$J:$J,$A95,Data!$C:$C,CF$1,Data!$D:$D,CF$2)</f>
        <v>0</v>
      </c>
      <c r="CG95" s="5">
        <f>SUMIFS(Data!$A:$A, Data!$I:$I,$A95,Data!$C:$C,CG$1,Data!$D:$D,CG$2) + SUMIFS(Data!$A:$A, Data!$J:$J,$A95,Data!$C:$C,CG$1,Data!$D:$D,CG$2)</f>
        <v>0</v>
      </c>
      <c r="CH95" s="5">
        <f>SUMIFS(Data!$A:$A, Data!$I:$I,$A95,Data!$C:$C,CH$1,Data!$D:$D,CH$2) + SUMIFS(Data!$A:$A, Data!$J:$J,$A95,Data!$C:$C,CH$1,Data!$D:$D,CH$2)</f>
        <v>0</v>
      </c>
      <c r="CI95" s="5">
        <f>SUMIFS(Data!$A:$A, Data!$I:$I,$A95,Data!$C:$C,CI$1,Data!$D:$D,CI$2) + SUMIFS(Data!$A:$A, Data!$J:$J,$A95,Data!$C:$C,CI$1,Data!$D:$D,CI$2)</f>
        <v>0</v>
      </c>
      <c r="CJ95" s="5">
        <f>SUMIFS(Data!$A:$A, Data!$I:$I,$A95,Data!$C:$C,CJ$1,Data!$D:$D,CJ$2) + SUMIFS(Data!$A:$A, Data!$J:$J,$A95,Data!$C:$C,CJ$1,Data!$D:$D,CJ$2)</f>
        <v>0</v>
      </c>
      <c r="CK95" s="5">
        <f>SUMIFS(Data!$A:$A, Data!$I:$I,$A95,Data!$C:$C,CK$1,Data!$D:$D,CK$2) + SUMIFS(Data!$A:$A, Data!$J:$J,$A95,Data!$C:$C,CK$1,Data!$D:$D,CK$2)</f>
        <v>0</v>
      </c>
      <c r="CL95" s="5">
        <f>SUMIFS(Data!$A:$A, Data!$I:$I,$A95,Data!$C:$C,CL$1,Data!$D:$D,CL$2) + SUMIFS(Data!$A:$A, Data!$J:$J,$A95,Data!$C:$C,CL$1,Data!$D:$D,CL$2)</f>
        <v>0</v>
      </c>
      <c r="CM95" s="5">
        <f>SUMIFS(Data!$A:$A, Data!$I:$I,$A95,Data!$C:$C,CM$1,Data!$D:$D,CM$2) + SUMIFS(Data!$A:$A, Data!$J:$J,$A95,Data!$C:$C,CM$1,Data!$D:$D,CM$2)</f>
        <v>0</v>
      </c>
      <c r="CN95" s="5">
        <f>SUMIFS(Data!$A:$A, Data!$I:$I,$A95,Data!$C:$C,CN$1,Data!$D:$D,CN$2) + SUMIFS(Data!$A:$A, Data!$J:$J,$A95,Data!$C:$C,CN$1,Data!$D:$D,CN$2)</f>
        <v>0</v>
      </c>
      <c r="CO95" s="5">
        <f>SUMIFS(Data!$A:$A, Data!$I:$I,$A95,Data!$C:$C,CO$1,Data!$D:$D,CO$2) + SUMIFS(Data!$A:$A, Data!$J:$J,$A95,Data!$C:$C,CO$1,Data!$D:$D,CO$2)</f>
        <v>0</v>
      </c>
      <c r="CP95" s="5">
        <f>SUMIFS(Data!$A:$A, Data!$I:$I,$A95,Data!$C:$C,CP$1,Data!$D:$D,CP$2) + SUMIFS(Data!$A:$A, Data!$J:$J,$A95,Data!$C:$C,CP$1,Data!$D:$D,CP$2)</f>
        <v>0</v>
      </c>
      <c r="CQ95" s="5">
        <f>SUMIFS(Data!$A:$A, Data!$I:$I,$A95,Data!$C:$C,CQ$1,Data!$D:$D,CQ$2) + SUMIFS(Data!$A:$A, Data!$J:$J,$A95,Data!$C:$C,CQ$1,Data!$D:$D,CQ$2)</f>
        <v>0</v>
      </c>
      <c r="CR95" s="5">
        <f>SUMIFS(Data!$A:$A, Data!$I:$I,$A95,Data!$C:$C,CR$1,Data!$D:$D,CR$2) + SUMIFS(Data!$A:$A, Data!$J:$J,$A95,Data!$C:$C,CR$1,Data!$D:$D,CR$2)</f>
        <v>0</v>
      </c>
      <c r="CS95" s="5">
        <f>SUMIFS(Data!$A:$A, Data!$I:$I,$A95,Data!$C:$C,CS$1,Data!$D:$D,CS$2) + SUMIFS(Data!$A:$A, Data!$J:$J,$A95,Data!$C:$C,CS$1,Data!$D:$D,CS$2)</f>
        <v>0</v>
      </c>
      <c r="CT95" s="5">
        <f>SUMIFS(Data!$A:$A, Data!$I:$I,$A95,Data!$C:$C,CT$1,Data!$D:$D,CT$2) + SUMIFS(Data!$A:$A, Data!$J:$J,$A95,Data!$C:$C,CT$1,Data!$D:$D,CT$2)</f>
        <v>0</v>
      </c>
      <c r="CU95" s="5">
        <f>SUMIFS(Data!$A:$A, Data!$I:$I,$A95,Data!$C:$C,CU$1,Data!$D:$D,CU$2) + SUMIFS(Data!$A:$A, Data!$J:$J,$A95,Data!$C:$C,CU$1,Data!$D:$D,CU$2)</f>
        <v>1</v>
      </c>
      <c r="CV95" s="5">
        <f>SUMIFS(Data!$A:$A, Data!$I:$I,$A95,Data!$C:$C,CV$1,Data!$D:$D,CV$2) + SUMIFS(Data!$A:$A, Data!$J:$J,$A95,Data!$C:$C,CV$1,Data!$D:$D,CV$2)</f>
        <v>0</v>
      </c>
      <c r="CW95" s="5">
        <f t="shared" ref="CW95:CX95" si="94">SUMIF($B$2:$CV$2,CW$2, $B95:$CV95)</f>
        <v>2</v>
      </c>
      <c r="CX95" s="5">
        <f t="shared" si="94"/>
        <v>0</v>
      </c>
      <c r="CY95" s="5">
        <f t="shared" si="3"/>
        <v>2</v>
      </c>
    </row>
    <row r="96">
      <c r="A96" s="5" t="str">
        <f>Countries!A94</f>
        <v>VEN</v>
      </c>
      <c r="B96" s="5">
        <f>SUMIFS(Data!$A:$A, Data!$I:$I,$A96,Data!$C:$C,B$1,Data!$D:$D,B$2) + SUMIFS(Data!$A:$A, Data!$J:$J,$A96,Data!$C:$C,B$1,Data!$D:$D,B$2)</f>
        <v>0</v>
      </c>
      <c r="C96" s="5">
        <f>SUMIFS(Data!$A:$A, Data!$I:$I,$A96,Data!$C:$C,C$1,Data!$D:$D,C$2) + SUMIFS(Data!$A:$A, Data!$J:$J,$A96,Data!$C:$C,C$1,Data!$D:$D,C$2)</f>
        <v>0</v>
      </c>
      <c r="D96" s="5">
        <f>SUMIFS(Data!$A:$A, Data!$I:$I,$A96,Data!$C:$C,D$1,Data!$D:$D,D$2) + SUMIFS(Data!$A:$A, Data!$J:$J,$A96,Data!$C:$C,D$1,Data!$D:$D,D$2)</f>
        <v>0</v>
      </c>
      <c r="E96" s="5">
        <f>SUMIFS(Data!$A:$A, Data!$I:$I,$A96,Data!$C:$C,E$1,Data!$D:$D,E$2) + SUMIFS(Data!$A:$A, Data!$J:$J,$A96,Data!$C:$C,E$1,Data!$D:$D,E$2)</f>
        <v>0</v>
      </c>
      <c r="F96" s="5">
        <f>SUMIFS(Data!$A:$A, Data!$I:$I,$A96,Data!$C:$C,F$1,Data!$D:$D,F$2) + SUMIFS(Data!$A:$A, Data!$J:$J,$A96,Data!$C:$C,F$1,Data!$D:$D,F$2)</f>
        <v>0</v>
      </c>
      <c r="G96" s="5">
        <f>SUMIFS(Data!$A:$A, Data!$I:$I,$A96,Data!$C:$C,G$1,Data!$D:$D,G$2) + SUMIFS(Data!$A:$A, Data!$J:$J,$A96,Data!$C:$C,G$1,Data!$D:$D,G$2)</f>
        <v>0</v>
      </c>
      <c r="H96" s="5">
        <f>SUMIFS(Data!$A:$A, Data!$I:$I,$A96,Data!$C:$C,H$1,Data!$D:$D,H$2) + SUMIFS(Data!$A:$A, Data!$J:$J,$A96,Data!$C:$C,H$1,Data!$D:$D,H$2)</f>
        <v>0</v>
      </c>
      <c r="I96" s="5">
        <f>SUMIFS(Data!$A:$A, Data!$I:$I,$A96,Data!$C:$C,I$1,Data!$D:$D,I$2) + SUMIFS(Data!$A:$A, Data!$J:$J,$A96,Data!$C:$C,I$1,Data!$D:$D,I$2)</f>
        <v>0</v>
      </c>
      <c r="J96" s="5">
        <f>SUMIFS(Data!$A:$A, Data!$I:$I,$A96,Data!$C:$C,J$1,Data!$D:$D,J$2) + SUMIFS(Data!$A:$A, Data!$J:$J,$A96,Data!$C:$C,J$1,Data!$D:$D,J$2)</f>
        <v>0</v>
      </c>
      <c r="K96" s="5">
        <f>SUMIFS(Data!$A:$A, Data!$I:$I,$A96,Data!$C:$C,K$1,Data!$D:$D,K$2) + SUMIFS(Data!$A:$A, Data!$J:$J,$A96,Data!$C:$C,K$1,Data!$D:$D,K$2)</f>
        <v>0</v>
      </c>
      <c r="L96" s="5">
        <f>SUMIFS(Data!$A:$A, Data!$I:$I,$A96,Data!$C:$C,L$1,Data!$D:$D,L$2) + SUMIFS(Data!$A:$A, Data!$J:$J,$A96,Data!$C:$C,L$1,Data!$D:$D,L$2)</f>
        <v>0</v>
      </c>
      <c r="M96" s="5">
        <f>SUMIFS(Data!$A:$A, Data!$I:$I,$A96,Data!$C:$C,M$1,Data!$D:$D,M$2) + SUMIFS(Data!$A:$A, Data!$J:$J,$A96,Data!$C:$C,M$1,Data!$D:$D,M$2)</f>
        <v>0</v>
      </c>
      <c r="N96" s="5">
        <f>SUMIFS(Data!$A:$A, Data!$I:$I,$A96,Data!$C:$C,N$1,Data!$D:$D,N$2) + SUMIFS(Data!$A:$A, Data!$J:$J,$A96,Data!$C:$C,N$1,Data!$D:$D,N$2)</f>
        <v>0</v>
      </c>
      <c r="O96" s="5">
        <f>SUMIFS(Data!$A:$A, Data!$I:$I,$A96,Data!$C:$C,O$1,Data!$D:$D,O$2) + SUMIFS(Data!$A:$A, Data!$J:$J,$A96,Data!$C:$C,O$1,Data!$D:$D,O$2)</f>
        <v>0</v>
      </c>
      <c r="P96" s="5">
        <f>SUMIFS(Data!$A:$A, Data!$I:$I,$A96,Data!$C:$C,P$1,Data!$D:$D,P$2) + SUMIFS(Data!$A:$A, Data!$J:$J,$A96,Data!$C:$C,P$1,Data!$D:$D,P$2)</f>
        <v>0</v>
      </c>
      <c r="Q96" s="5">
        <f>SUMIFS(Data!$A:$A, Data!$I:$I,$A96,Data!$C:$C,Q$1,Data!$D:$D,Q$2) + SUMIFS(Data!$A:$A, Data!$J:$J,$A96,Data!$C:$C,Q$1,Data!$D:$D,Q$2)</f>
        <v>0</v>
      </c>
      <c r="R96" s="5">
        <f>SUMIFS(Data!$A:$A, Data!$I:$I,$A96,Data!$C:$C,R$1,Data!$D:$D,R$2) + SUMIFS(Data!$A:$A, Data!$J:$J,$A96,Data!$C:$C,R$1,Data!$D:$D,R$2)</f>
        <v>0</v>
      </c>
      <c r="S96" s="5">
        <f>SUMIFS(Data!$A:$A, Data!$I:$I,$A96,Data!$C:$C,S$1,Data!$D:$D,S$2) + SUMIFS(Data!$A:$A, Data!$J:$J,$A96,Data!$C:$C,S$1,Data!$D:$D,S$2)</f>
        <v>0</v>
      </c>
      <c r="T96" s="5">
        <f>SUMIFS(Data!$A:$A, Data!$I:$I,$A96,Data!$C:$C,T$1,Data!$D:$D,T$2) + SUMIFS(Data!$A:$A, Data!$J:$J,$A96,Data!$C:$C,T$1,Data!$D:$D,T$2)</f>
        <v>0</v>
      </c>
      <c r="U96" s="5">
        <f>SUMIFS(Data!$A:$A, Data!$I:$I,$A96,Data!$C:$C,U$1,Data!$D:$D,U$2) + SUMIFS(Data!$A:$A, Data!$J:$J,$A96,Data!$C:$C,U$1,Data!$D:$D,U$2)</f>
        <v>0</v>
      </c>
      <c r="V96" s="5">
        <f>SUMIFS(Data!$A:$A, Data!$I:$I,$A96,Data!$C:$C,V$1,Data!$D:$D,V$2) + SUMIFS(Data!$A:$A, Data!$J:$J,$A96,Data!$C:$C,V$1,Data!$D:$D,V$2)</f>
        <v>0</v>
      </c>
      <c r="W96" s="5">
        <f>SUMIFS(Data!$A:$A, Data!$I:$I,$A96,Data!$C:$C,W$1,Data!$D:$D,W$2) + SUMIFS(Data!$A:$A, Data!$J:$J,$A96,Data!$C:$C,W$1,Data!$D:$D,W$2)</f>
        <v>0</v>
      </c>
      <c r="X96" s="5">
        <f>SUMIFS(Data!$A:$A, Data!$I:$I,$A96,Data!$C:$C,X$1,Data!$D:$D,X$2) + SUMIFS(Data!$A:$A, Data!$J:$J,$A96,Data!$C:$C,X$1,Data!$D:$D,X$2)</f>
        <v>0</v>
      </c>
      <c r="Y96" s="5">
        <f>SUMIFS(Data!$A:$A, Data!$I:$I,$A96,Data!$C:$C,Y$1,Data!$D:$D,Y$2) + SUMIFS(Data!$A:$A, Data!$J:$J,$A96,Data!$C:$C,Y$1,Data!$D:$D,Y$2)</f>
        <v>0</v>
      </c>
      <c r="Z96" s="5">
        <f>SUMIFS(Data!$A:$A, Data!$I:$I,$A96,Data!$C:$C,Z$1,Data!$D:$D,Z$2) + SUMIFS(Data!$A:$A, Data!$J:$J,$A96,Data!$C:$C,Z$1,Data!$D:$D,Z$2)</f>
        <v>0</v>
      </c>
      <c r="AA96" s="5">
        <f>SUMIFS(Data!$A:$A, Data!$I:$I,$A96,Data!$C:$C,AA$1,Data!$D:$D,AA$2) + SUMIFS(Data!$A:$A, Data!$J:$J,$A96,Data!$C:$C,AA$1,Data!$D:$D,AA$2)</f>
        <v>0</v>
      </c>
      <c r="AB96" s="5">
        <f>SUMIFS(Data!$A:$A, Data!$I:$I,$A96,Data!$C:$C,AB$1,Data!$D:$D,AB$2) + SUMIFS(Data!$A:$A, Data!$J:$J,$A96,Data!$C:$C,AB$1,Data!$D:$D,AB$2)</f>
        <v>0</v>
      </c>
      <c r="AC96" s="5">
        <f>SUMIFS(Data!$A:$A, Data!$I:$I,$A96,Data!$C:$C,AC$1,Data!$D:$D,AC$2) + SUMIFS(Data!$A:$A, Data!$J:$J,$A96,Data!$C:$C,AC$1,Data!$D:$D,AC$2)</f>
        <v>0</v>
      </c>
      <c r="AD96" s="5">
        <f>SUMIFS(Data!$A:$A, Data!$I:$I,$A96,Data!$C:$C,AD$1,Data!$D:$D,AD$2) + SUMIFS(Data!$A:$A, Data!$J:$J,$A96,Data!$C:$C,AD$1,Data!$D:$D,AD$2)</f>
        <v>0</v>
      </c>
      <c r="AE96" s="5">
        <f>SUMIFS(Data!$A:$A, Data!$I:$I,$A96,Data!$C:$C,AE$1,Data!$D:$D,AE$2) + SUMIFS(Data!$A:$A, Data!$J:$J,$A96,Data!$C:$C,AE$1,Data!$D:$D,AE$2)</f>
        <v>0</v>
      </c>
      <c r="AF96" s="5">
        <f>SUMIFS(Data!$A:$A, Data!$I:$I,$A96,Data!$C:$C,AF$1,Data!$D:$D,AF$2) + SUMIFS(Data!$A:$A, Data!$J:$J,$A96,Data!$C:$C,AF$1,Data!$D:$D,AF$2)</f>
        <v>0</v>
      </c>
      <c r="AG96" s="5">
        <f>SUMIFS(Data!$A:$A, Data!$I:$I,$A96,Data!$C:$C,AG$1,Data!$D:$D,AG$2) + SUMIFS(Data!$A:$A, Data!$J:$J,$A96,Data!$C:$C,AG$1,Data!$D:$D,AG$2)</f>
        <v>0</v>
      </c>
      <c r="AH96" s="5">
        <f>SUMIFS(Data!$A:$A, Data!$I:$I,$A96,Data!$C:$C,AH$1,Data!$D:$D,AH$2) + SUMIFS(Data!$A:$A, Data!$J:$J,$A96,Data!$C:$C,AH$1,Data!$D:$D,AH$2)</f>
        <v>0</v>
      </c>
      <c r="AI96" s="5">
        <f>SUMIFS(Data!$A:$A, Data!$I:$I,$A96,Data!$C:$C,AI$1,Data!$D:$D,AI$2) + SUMIFS(Data!$A:$A, Data!$J:$J,$A96,Data!$C:$C,AI$1,Data!$D:$D,AI$2)</f>
        <v>0</v>
      </c>
      <c r="AJ96" s="5">
        <f>SUMIFS(Data!$A:$A, Data!$I:$I,$A96,Data!$C:$C,AJ$1,Data!$D:$D,AJ$2) + SUMIFS(Data!$A:$A, Data!$J:$J,$A96,Data!$C:$C,AJ$1,Data!$D:$D,AJ$2)</f>
        <v>0</v>
      </c>
      <c r="AK96" s="5">
        <f>SUMIFS(Data!$A:$A, Data!$I:$I,$A96,Data!$C:$C,AK$1,Data!$D:$D,AK$2) + SUMIFS(Data!$A:$A, Data!$J:$J,$A96,Data!$C:$C,AK$1,Data!$D:$D,AK$2)</f>
        <v>0</v>
      </c>
      <c r="AL96" s="5">
        <f>SUMIFS(Data!$A:$A, Data!$I:$I,$A96,Data!$C:$C,AL$1,Data!$D:$D,AL$2) + SUMIFS(Data!$A:$A, Data!$J:$J,$A96,Data!$C:$C,AL$1,Data!$D:$D,AL$2)</f>
        <v>0</v>
      </c>
      <c r="AM96" s="5">
        <f>SUMIFS(Data!$A:$A, Data!$I:$I,$A96,Data!$C:$C,AM$1,Data!$D:$D,AM$2) + SUMIFS(Data!$A:$A, Data!$J:$J,$A96,Data!$C:$C,AM$1,Data!$D:$D,AM$2)</f>
        <v>0</v>
      </c>
      <c r="AN96" s="5">
        <f>SUMIFS(Data!$A:$A, Data!$I:$I,$A96,Data!$C:$C,AN$1,Data!$D:$D,AN$2) + SUMIFS(Data!$A:$A, Data!$J:$J,$A96,Data!$C:$C,AN$1,Data!$D:$D,AN$2)</f>
        <v>0</v>
      </c>
      <c r="AO96" s="5">
        <f>SUMIFS(Data!$A:$A, Data!$I:$I,$A96,Data!$C:$C,AO$1,Data!$D:$D,AO$2) + SUMIFS(Data!$A:$A, Data!$J:$J,$A96,Data!$C:$C,AO$1,Data!$D:$D,AO$2)</f>
        <v>0</v>
      </c>
      <c r="AP96" s="5">
        <f>SUMIFS(Data!$A:$A, Data!$I:$I,$A96,Data!$C:$C,AP$1,Data!$D:$D,AP$2) + SUMIFS(Data!$A:$A, Data!$J:$J,$A96,Data!$C:$C,AP$1,Data!$D:$D,AP$2)</f>
        <v>0</v>
      </c>
      <c r="AQ96" s="5">
        <f>SUMIFS(Data!$A:$A, Data!$I:$I,$A96,Data!$C:$C,AQ$1,Data!$D:$D,AQ$2) + SUMIFS(Data!$A:$A, Data!$J:$J,$A96,Data!$C:$C,AQ$1,Data!$D:$D,AQ$2)</f>
        <v>0</v>
      </c>
      <c r="AR96" s="5">
        <f>SUMIFS(Data!$A:$A, Data!$I:$I,$A96,Data!$C:$C,AR$1,Data!$D:$D,AR$2) + SUMIFS(Data!$A:$A, Data!$J:$J,$A96,Data!$C:$C,AR$1,Data!$D:$D,AR$2)</f>
        <v>0</v>
      </c>
      <c r="AS96" s="5">
        <f>SUMIFS(Data!$A:$A, Data!$I:$I,$A96,Data!$C:$C,AS$1,Data!$D:$D,AS$2) + SUMIFS(Data!$A:$A, Data!$J:$J,$A96,Data!$C:$C,AS$1,Data!$D:$D,AS$2)</f>
        <v>0</v>
      </c>
      <c r="AT96" s="5">
        <f>SUMIFS(Data!$A:$A, Data!$I:$I,$A96,Data!$C:$C,AT$1,Data!$D:$D,AT$2) + SUMIFS(Data!$A:$A, Data!$J:$J,$A96,Data!$C:$C,AT$1,Data!$D:$D,AT$2)</f>
        <v>0</v>
      </c>
      <c r="AU96" s="5">
        <f>SUMIFS(Data!$A:$A, Data!$I:$I,$A96,Data!$C:$C,AU$1,Data!$D:$D,AU$2) + SUMIFS(Data!$A:$A, Data!$J:$J,$A96,Data!$C:$C,AU$1,Data!$D:$D,AU$2)</f>
        <v>0</v>
      </c>
      <c r="AV96" s="5">
        <f>SUMIFS(Data!$A:$A, Data!$I:$I,$A96,Data!$C:$C,AV$1,Data!$D:$D,AV$2) + SUMIFS(Data!$A:$A, Data!$J:$J,$A96,Data!$C:$C,AV$1,Data!$D:$D,AV$2)</f>
        <v>0</v>
      </c>
      <c r="AW96" s="5">
        <f>SUMIFS(Data!$A:$A, Data!$I:$I,$A96,Data!$C:$C,AW$1,Data!$D:$D,AW$2) + SUMIFS(Data!$A:$A, Data!$J:$J,$A96,Data!$C:$C,AW$1,Data!$D:$D,AW$2)</f>
        <v>0</v>
      </c>
      <c r="AX96" s="5">
        <f>SUMIFS(Data!$A:$A, Data!$I:$I,$A96,Data!$C:$C,AX$1,Data!$D:$D,AX$2) + SUMIFS(Data!$A:$A, Data!$J:$J,$A96,Data!$C:$C,AX$1,Data!$D:$D,AX$2)</f>
        <v>0</v>
      </c>
      <c r="AY96" s="5">
        <f>SUMIFS(Data!$A:$A, Data!$I:$I,$A96,Data!$C:$C,AY$1,Data!$D:$D,AY$2) + SUMIFS(Data!$A:$A, Data!$J:$J,$A96,Data!$C:$C,AY$1,Data!$D:$D,AY$2)</f>
        <v>0</v>
      </c>
      <c r="AZ96" s="5">
        <f>SUMIFS(Data!$A:$A, Data!$I:$I,$A96,Data!$C:$C,AZ$1,Data!$D:$D,AZ$2) + SUMIFS(Data!$A:$A, Data!$J:$J,$A96,Data!$C:$C,AZ$1,Data!$D:$D,AZ$2)</f>
        <v>0</v>
      </c>
      <c r="BA96" s="5">
        <f>SUMIFS(Data!$A:$A, Data!$I:$I,$A96,Data!$C:$C,BA$1,Data!$D:$D,BA$2) + SUMIFS(Data!$A:$A, Data!$J:$J,$A96,Data!$C:$C,BA$1,Data!$D:$D,BA$2)</f>
        <v>0</v>
      </c>
      <c r="BB96" s="5">
        <f>SUMIFS(Data!$A:$A, Data!$I:$I,$A96,Data!$C:$C,BB$1,Data!$D:$D,BB$2) + SUMIFS(Data!$A:$A, Data!$J:$J,$A96,Data!$C:$C,BB$1,Data!$D:$D,BB$2)</f>
        <v>0</v>
      </c>
      <c r="BC96" s="5">
        <f>SUMIFS(Data!$A:$A, Data!$I:$I,$A96,Data!$C:$C,BC$1,Data!$D:$D,BC$2) + SUMIFS(Data!$A:$A, Data!$J:$J,$A96,Data!$C:$C,BC$1,Data!$D:$D,BC$2)</f>
        <v>0</v>
      </c>
      <c r="BD96" s="5">
        <f>SUMIFS(Data!$A:$A, Data!$I:$I,$A96,Data!$C:$C,BD$1,Data!$D:$D,BD$2) + SUMIFS(Data!$A:$A, Data!$J:$J,$A96,Data!$C:$C,BD$1,Data!$D:$D,BD$2)</f>
        <v>0</v>
      </c>
      <c r="BE96" s="5">
        <f>SUMIFS(Data!$A:$A, Data!$I:$I,$A96,Data!$C:$C,BE$1,Data!$D:$D,BE$2) + SUMIFS(Data!$A:$A, Data!$J:$J,$A96,Data!$C:$C,BE$1,Data!$D:$D,BE$2)</f>
        <v>0</v>
      </c>
      <c r="BF96" s="5">
        <f>SUMIFS(Data!$A:$A, Data!$I:$I,$A96,Data!$C:$C,BF$1,Data!$D:$D,BF$2) + SUMIFS(Data!$A:$A, Data!$J:$J,$A96,Data!$C:$C,BF$1,Data!$D:$D,BF$2)</f>
        <v>0</v>
      </c>
      <c r="BG96" s="5">
        <f>SUMIFS(Data!$A:$A, Data!$I:$I,$A96,Data!$C:$C,BG$1,Data!$D:$D,BG$2) + SUMIFS(Data!$A:$A, Data!$J:$J,$A96,Data!$C:$C,BG$1,Data!$D:$D,BG$2)</f>
        <v>0</v>
      </c>
      <c r="BH96" s="5">
        <f>SUMIFS(Data!$A:$A, Data!$I:$I,$A96,Data!$C:$C,BH$1,Data!$D:$D,BH$2) + SUMIFS(Data!$A:$A, Data!$J:$J,$A96,Data!$C:$C,BH$1,Data!$D:$D,BH$2)</f>
        <v>0</v>
      </c>
      <c r="BI96" s="5">
        <f>SUMIFS(Data!$A:$A, Data!$I:$I,$A96,Data!$C:$C,BI$1,Data!$D:$D,BI$2) + SUMIFS(Data!$A:$A, Data!$J:$J,$A96,Data!$C:$C,BI$1,Data!$D:$D,BI$2)</f>
        <v>0</v>
      </c>
      <c r="BJ96" s="5">
        <f>SUMIFS(Data!$A:$A, Data!$I:$I,$A96,Data!$C:$C,BJ$1,Data!$D:$D,BJ$2) + SUMIFS(Data!$A:$A, Data!$J:$J,$A96,Data!$C:$C,BJ$1,Data!$D:$D,BJ$2)</f>
        <v>0</v>
      </c>
      <c r="BK96" s="5">
        <f>SUMIFS(Data!$A:$A, Data!$I:$I,$A96,Data!$C:$C,BK$1,Data!$D:$D,BK$2) + SUMIFS(Data!$A:$A, Data!$J:$J,$A96,Data!$C:$C,BK$1,Data!$D:$D,BK$2)</f>
        <v>0</v>
      </c>
      <c r="BL96" s="5">
        <f>SUMIFS(Data!$A:$A, Data!$I:$I,$A96,Data!$C:$C,BL$1,Data!$D:$D,BL$2) + SUMIFS(Data!$A:$A, Data!$J:$J,$A96,Data!$C:$C,BL$1,Data!$D:$D,BL$2)</f>
        <v>0</v>
      </c>
      <c r="BM96" s="5">
        <f>SUMIFS(Data!$A:$A, Data!$I:$I,$A96,Data!$C:$C,BM$1,Data!$D:$D,BM$2) + SUMIFS(Data!$A:$A, Data!$J:$J,$A96,Data!$C:$C,BM$1,Data!$D:$D,BM$2)</f>
        <v>0</v>
      </c>
      <c r="BN96" s="5">
        <f>SUMIFS(Data!$A:$A, Data!$I:$I,$A96,Data!$C:$C,BN$1,Data!$D:$D,BN$2) + SUMIFS(Data!$A:$A, Data!$J:$J,$A96,Data!$C:$C,BN$1,Data!$D:$D,BN$2)</f>
        <v>0</v>
      </c>
      <c r="BO96" s="5">
        <f>SUMIFS(Data!$A:$A, Data!$I:$I,$A96,Data!$C:$C,BO$1,Data!$D:$D,BO$2) + SUMIFS(Data!$A:$A, Data!$J:$J,$A96,Data!$C:$C,BO$1,Data!$D:$D,BO$2)</f>
        <v>0</v>
      </c>
      <c r="BP96" s="5">
        <f>SUMIFS(Data!$A:$A, Data!$I:$I,$A96,Data!$C:$C,BP$1,Data!$D:$D,BP$2) + SUMIFS(Data!$A:$A, Data!$J:$J,$A96,Data!$C:$C,BP$1,Data!$D:$D,BP$2)</f>
        <v>0</v>
      </c>
      <c r="BQ96" s="5">
        <f>SUMIFS(Data!$A:$A, Data!$I:$I,$A96,Data!$C:$C,BQ$1,Data!$D:$D,BQ$2) + SUMIFS(Data!$A:$A, Data!$J:$J,$A96,Data!$C:$C,BQ$1,Data!$D:$D,BQ$2)</f>
        <v>0</v>
      </c>
      <c r="BR96" s="5">
        <f>SUMIFS(Data!$A:$A, Data!$I:$I,$A96,Data!$C:$C,BR$1,Data!$D:$D,BR$2) + SUMIFS(Data!$A:$A, Data!$J:$J,$A96,Data!$C:$C,BR$1,Data!$D:$D,BR$2)</f>
        <v>0</v>
      </c>
      <c r="BS96" s="5">
        <f>SUMIFS(Data!$A:$A, Data!$I:$I,$A96,Data!$C:$C,BS$1,Data!$D:$D,BS$2) + SUMIFS(Data!$A:$A, Data!$J:$J,$A96,Data!$C:$C,BS$1,Data!$D:$D,BS$2)</f>
        <v>0</v>
      </c>
      <c r="BT96" s="5">
        <f>SUMIFS(Data!$A:$A, Data!$I:$I,$A96,Data!$C:$C,BT$1,Data!$D:$D,BT$2) + SUMIFS(Data!$A:$A, Data!$J:$J,$A96,Data!$C:$C,BT$1,Data!$D:$D,BT$2)</f>
        <v>0</v>
      </c>
      <c r="BU96" s="5">
        <f>SUMIFS(Data!$A:$A, Data!$I:$I,$A96,Data!$C:$C,BU$1,Data!$D:$D,BU$2) + SUMIFS(Data!$A:$A, Data!$J:$J,$A96,Data!$C:$C,BU$1,Data!$D:$D,BU$2)</f>
        <v>0</v>
      </c>
      <c r="BV96" s="5">
        <f>SUMIFS(Data!$A:$A, Data!$I:$I,$A96,Data!$C:$C,BV$1,Data!$D:$D,BV$2) + SUMIFS(Data!$A:$A, Data!$J:$J,$A96,Data!$C:$C,BV$1,Data!$D:$D,BV$2)</f>
        <v>0</v>
      </c>
      <c r="BW96" s="5">
        <f>SUMIFS(Data!$A:$A, Data!$I:$I,$A96,Data!$C:$C,BW$1,Data!$D:$D,BW$2) + SUMIFS(Data!$A:$A, Data!$J:$J,$A96,Data!$C:$C,BW$1,Data!$D:$D,BW$2)</f>
        <v>0</v>
      </c>
      <c r="BX96" s="5">
        <f>SUMIFS(Data!$A:$A, Data!$I:$I,$A96,Data!$C:$C,BX$1,Data!$D:$D,BX$2) + SUMIFS(Data!$A:$A, Data!$J:$J,$A96,Data!$C:$C,BX$1,Data!$D:$D,BX$2)</f>
        <v>0</v>
      </c>
      <c r="BY96" s="5">
        <f>SUMIFS(Data!$A:$A, Data!$I:$I,$A96,Data!$C:$C,BY$1,Data!$D:$D,BY$2) + SUMIFS(Data!$A:$A, Data!$J:$J,$A96,Data!$C:$C,BY$1,Data!$D:$D,BY$2)</f>
        <v>0</v>
      </c>
      <c r="BZ96" s="5">
        <f>SUMIFS(Data!$A:$A, Data!$I:$I,$A96,Data!$C:$C,BZ$1,Data!$D:$D,BZ$2) + SUMIFS(Data!$A:$A, Data!$J:$J,$A96,Data!$C:$C,BZ$1,Data!$D:$D,BZ$2)</f>
        <v>0</v>
      </c>
      <c r="CA96" s="5">
        <f>SUMIFS(Data!$A:$A, Data!$I:$I,$A96,Data!$C:$C,CA$1,Data!$D:$D,CA$2) + SUMIFS(Data!$A:$A, Data!$J:$J,$A96,Data!$C:$C,CA$1,Data!$D:$D,CA$2)</f>
        <v>0</v>
      </c>
      <c r="CB96" s="5">
        <f>SUMIFS(Data!$A:$A, Data!$I:$I,$A96,Data!$C:$C,CB$1,Data!$D:$D,CB$2) + SUMIFS(Data!$A:$A, Data!$J:$J,$A96,Data!$C:$C,CB$1,Data!$D:$D,CB$2)</f>
        <v>0</v>
      </c>
      <c r="CC96" s="5">
        <f>SUMIFS(Data!$A:$A, Data!$I:$I,$A96,Data!$C:$C,CC$1,Data!$D:$D,CC$2) + SUMIFS(Data!$A:$A, Data!$J:$J,$A96,Data!$C:$C,CC$1,Data!$D:$D,CC$2)</f>
        <v>0</v>
      </c>
      <c r="CD96" s="5">
        <f>SUMIFS(Data!$A:$A, Data!$I:$I,$A96,Data!$C:$C,CD$1,Data!$D:$D,CD$2) + SUMIFS(Data!$A:$A, Data!$J:$J,$A96,Data!$C:$C,CD$1,Data!$D:$D,CD$2)</f>
        <v>0</v>
      </c>
      <c r="CE96" s="5">
        <f>SUMIFS(Data!$A:$A, Data!$I:$I,$A96,Data!$C:$C,CE$1,Data!$D:$D,CE$2) + SUMIFS(Data!$A:$A, Data!$J:$J,$A96,Data!$C:$C,CE$1,Data!$D:$D,CE$2)</f>
        <v>0</v>
      </c>
      <c r="CF96" s="5">
        <f>SUMIFS(Data!$A:$A, Data!$I:$I,$A96,Data!$C:$C,CF$1,Data!$D:$D,CF$2) + SUMIFS(Data!$A:$A, Data!$J:$J,$A96,Data!$C:$C,CF$1,Data!$D:$D,CF$2)</f>
        <v>0</v>
      </c>
      <c r="CG96" s="5">
        <f>SUMIFS(Data!$A:$A, Data!$I:$I,$A96,Data!$C:$C,CG$1,Data!$D:$D,CG$2) + SUMIFS(Data!$A:$A, Data!$J:$J,$A96,Data!$C:$C,CG$1,Data!$D:$D,CG$2)</f>
        <v>0</v>
      </c>
      <c r="CH96" s="5">
        <f>SUMIFS(Data!$A:$A, Data!$I:$I,$A96,Data!$C:$C,CH$1,Data!$D:$D,CH$2) + SUMIFS(Data!$A:$A, Data!$J:$J,$A96,Data!$C:$C,CH$1,Data!$D:$D,CH$2)</f>
        <v>0</v>
      </c>
      <c r="CI96" s="5">
        <f>SUMIFS(Data!$A:$A, Data!$I:$I,$A96,Data!$C:$C,CI$1,Data!$D:$D,CI$2) + SUMIFS(Data!$A:$A, Data!$J:$J,$A96,Data!$C:$C,CI$1,Data!$D:$D,CI$2)</f>
        <v>0</v>
      </c>
      <c r="CJ96" s="5">
        <f>SUMIFS(Data!$A:$A, Data!$I:$I,$A96,Data!$C:$C,CJ$1,Data!$D:$D,CJ$2) + SUMIFS(Data!$A:$A, Data!$J:$J,$A96,Data!$C:$C,CJ$1,Data!$D:$D,CJ$2)</f>
        <v>0</v>
      </c>
      <c r="CK96" s="5">
        <f>SUMIFS(Data!$A:$A, Data!$I:$I,$A96,Data!$C:$C,CK$1,Data!$D:$D,CK$2) + SUMIFS(Data!$A:$A, Data!$J:$J,$A96,Data!$C:$C,CK$1,Data!$D:$D,CK$2)</f>
        <v>0</v>
      </c>
      <c r="CL96" s="5">
        <f>SUMIFS(Data!$A:$A, Data!$I:$I,$A96,Data!$C:$C,CL$1,Data!$D:$D,CL$2) + SUMIFS(Data!$A:$A, Data!$J:$J,$A96,Data!$C:$C,CL$1,Data!$D:$D,CL$2)</f>
        <v>0</v>
      </c>
      <c r="CM96" s="5">
        <f>SUMIFS(Data!$A:$A, Data!$I:$I,$A96,Data!$C:$C,CM$1,Data!$D:$D,CM$2) + SUMIFS(Data!$A:$A, Data!$J:$J,$A96,Data!$C:$C,CM$1,Data!$D:$D,CM$2)</f>
        <v>0</v>
      </c>
      <c r="CN96" s="5">
        <f>SUMIFS(Data!$A:$A, Data!$I:$I,$A96,Data!$C:$C,CN$1,Data!$D:$D,CN$2) + SUMIFS(Data!$A:$A, Data!$J:$J,$A96,Data!$C:$C,CN$1,Data!$D:$D,CN$2)</f>
        <v>0</v>
      </c>
      <c r="CO96" s="5">
        <f>SUMIFS(Data!$A:$A, Data!$I:$I,$A96,Data!$C:$C,CO$1,Data!$D:$D,CO$2) + SUMIFS(Data!$A:$A, Data!$J:$J,$A96,Data!$C:$C,CO$1,Data!$D:$D,CO$2)</f>
        <v>0</v>
      </c>
      <c r="CP96" s="5">
        <f>SUMIFS(Data!$A:$A, Data!$I:$I,$A96,Data!$C:$C,CP$1,Data!$D:$D,CP$2) + SUMIFS(Data!$A:$A, Data!$J:$J,$A96,Data!$C:$C,CP$1,Data!$D:$D,CP$2)</f>
        <v>0</v>
      </c>
      <c r="CQ96" s="5">
        <f>SUMIFS(Data!$A:$A, Data!$I:$I,$A96,Data!$C:$C,CQ$1,Data!$D:$D,CQ$2) + SUMIFS(Data!$A:$A, Data!$J:$J,$A96,Data!$C:$C,CQ$1,Data!$D:$D,CQ$2)</f>
        <v>0</v>
      </c>
      <c r="CR96" s="5">
        <f>SUMIFS(Data!$A:$A, Data!$I:$I,$A96,Data!$C:$C,CR$1,Data!$D:$D,CR$2) + SUMIFS(Data!$A:$A, Data!$J:$J,$A96,Data!$C:$C,CR$1,Data!$D:$D,CR$2)</f>
        <v>0</v>
      </c>
      <c r="CS96" s="5">
        <f>SUMIFS(Data!$A:$A, Data!$I:$I,$A96,Data!$C:$C,CS$1,Data!$D:$D,CS$2) + SUMIFS(Data!$A:$A, Data!$J:$J,$A96,Data!$C:$C,CS$1,Data!$D:$D,CS$2)</f>
        <v>0</v>
      </c>
      <c r="CT96" s="5">
        <f>SUMIFS(Data!$A:$A, Data!$I:$I,$A96,Data!$C:$C,CT$1,Data!$D:$D,CT$2) + SUMIFS(Data!$A:$A, Data!$J:$J,$A96,Data!$C:$C,CT$1,Data!$D:$D,CT$2)</f>
        <v>0</v>
      </c>
      <c r="CU96" s="5">
        <f>SUMIFS(Data!$A:$A, Data!$I:$I,$A96,Data!$C:$C,CU$1,Data!$D:$D,CU$2) + SUMIFS(Data!$A:$A, Data!$J:$J,$A96,Data!$C:$C,CU$1,Data!$D:$D,CU$2)</f>
        <v>0</v>
      </c>
      <c r="CV96" s="5">
        <f>SUMIFS(Data!$A:$A, Data!$I:$I,$A96,Data!$C:$C,CV$1,Data!$D:$D,CV$2) + SUMIFS(Data!$A:$A, Data!$J:$J,$A96,Data!$C:$C,CV$1,Data!$D:$D,CV$2)</f>
        <v>0</v>
      </c>
      <c r="CW96" s="5">
        <f t="shared" ref="CW96:CX96" si="95">SUMIF($B$2:$CV$2,CW$2, $B96:$CV96)</f>
        <v>0</v>
      </c>
      <c r="CX96" s="5">
        <f t="shared" si="95"/>
        <v>0</v>
      </c>
      <c r="CY96" s="5">
        <f t="shared" si="3"/>
        <v>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5" t="s">
        <v>86</v>
      </c>
      <c r="C1" s="5" t="s">
        <v>86</v>
      </c>
      <c r="D1" s="5" t="s">
        <v>87</v>
      </c>
      <c r="E1" s="5" t="s">
        <v>87</v>
      </c>
      <c r="F1" s="5" t="s">
        <v>87</v>
      </c>
      <c r="G1" s="5" t="s">
        <v>88</v>
      </c>
      <c r="H1" s="5" t="s">
        <v>88</v>
      </c>
      <c r="I1" s="5" t="s">
        <v>89</v>
      </c>
      <c r="J1" s="5" t="s">
        <v>90</v>
      </c>
      <c r="K1" s="5" t="s">
        <v>90</v>
      </c>
      <c r="L1" s="5" t="s">
        <v>90</v>
      </c>
      <c r="M1" s="5" t="s">
        <v>91</v>
      </c>
      <c r="N1" s="5" t="s">
        <v>91</v>
      </c>
      <c r="O1" s="5" t="s">
        <v>91</v>
      </c>
      <c r="P1" s="5" t="s">
        <v>92</v>
      </c>
      <c r="Q1" s="5" t="s">
        <v>92</v>
      </c>
      <c r="R1" s="5" t="s">
        <v>93</v>
      </c>
      <c r="S1" s="5" t="s">
        <v>93</v>
      </c>
      <c r="T1" s="5" t="s">
        <v>94</v>
      </c>
      <c r="U1" s="5" t="s">
        <v>94</v>
      </c>
      <c r="V1" s="5" t="s">
        <v>95</v>
      </c>
      <c r="W1" s="5" t="s">
        <v>95</v>
      </c>
      <c r="X1" s="5" t="s">
        <v>96</v>
      </c>
      <c r="Y1" s="5" t="s">
        <v>96</v>
      </c>
      <c r="Z1" s="5" t="s">
        <v>97</v>
      </c>
      <c r="AA1" s="5" t="s">
        <v>97</v>
      </c>
      <c r="AB1" s="5" t="s">
        <v>98</v>
      </c>
      <c r="AC1" s="5" t="s">
        <v>98</v>
      </c>
      <c r="AD1" s="5" t="s">
        <v>99</v>
      </c>
      <c r="AE1" s="5" t="s">
        <v>99</v>
      </c>
      <c r="AF1" s="5" t="s">
        <v>100</v>
      </c>
      <c r="AG1" s="5" t="s">
        <v>100</v>
      </c>
      <c r="AH1" s="5" t="s">
        <v>101</v>
      </c>
      <c r="AI1" s="5" t="s">
        <v>101</v>
      </c>
      <c r="AJ1" s="5" t="s">
        <v>102</v>
      </c>
      <c r="AK1" s="5" t="s">
        <v>102</v>
      </c>
      <c r="AL1" s="5" t="s">
        <v>103</v>
      </c>
      <c r="AM1" s="5" t="s">
        <v>103</v>
      </c>
      <c r="AN1" s="5" t="s">
        <v>104</v>
      </c>
      <c r="AO1" s="5" t="s">
        <v>105</v>
      </c>
      <c r="AP1" s="5" t="s">
        <v>105</v>
      </c>
      <c r="AQ1" s="5" t="s">
        <v>106</v>
      </c>
      <c r="AR1" s="5" t="s">
        <v>106</v>
      </c>
      <c r="AS1" s="5" t="s">
        <v>107</v>
      </c>
      <c r="AT1" s="5" t="s">
        <v>107</v>
      </c>
      <c r="AU1" s="5" t="s">
        <v>108</v>
      </c>
      <c r="AV1" s="5" t="s">
        <v>108</v>
      </c>
      <c r="AW1" s="5" t="s">
        <v>109</v>
      </c>
      <c r="AX1" s="5" t="s">
        <v>109</v>
      </c>
      <c r="AY1" s="5" t="s">
        <v>110</v>
      </c>
      <c r="AZ1" s="5" t="s">
        <v>110</v>
      </c>
      <c r="BA1" s="5" t="s">
        <v>110</v>
      </c>
      <c r="BB1" s="5" t="s">
        <v>111</v>
      </c>
      <c r="BC1" s="5" t="s">
        <v>111</v>
      </c>
      <c r="BD1" s="5" t="s">
        <v>112</v>
      </c>
      <c r="BE1" s="5" t="s">
        <v>112</v>
      </c>
      <c r="BF1" s="5" t="s">
        <v>113</v>
      </c>
      <c r="BG1" s="5" t="s">
        <v>113</v>
      </c>
      <c r="BH1" s="5" t="s">
        <v>114</v>
      </c>
      <c r="BI1" s="5" t="s">
        <v>115</v>
      </c>
      <c r="BJ1" s="5" t="s">
        <v>115</v>
      </c>
      <c r="BK1" s="5" t="s">
        <v>116</v>
      </c>
      <c r="BL1" s="5" t="s">
        <v>116</v>
      </c>
      <c r="BM1" s="5" t="s">
        <v>117</v>
      </c>
      <c r="BN1" s="5" t="s">
        <v>117</v>
      </c>
      <c r="BO1" s="5" t="s">
        <v>117</v>
      </c>
      <c r="BP1" s="5" t="s">
        <v>118</v>
      </c>
      <c r="BQ1" s="5" t="s">
        <v>118</v>
      </c>
      <c r="BR1" s="5" t="s">
        <v>118</v>
      </c>
      <c r="BS1" s="5" t="s">
        <v>119</v>
      </c>
      <c r="BT1" s="5" t="s">
        <v>119</v>
      </c>
      <c r="BU1" s="5" t="s">
        <v>120</v>
      </c>
      <c r="BV1" s="5" t="s">
        <v>120</v>
      </c>
      <c r="BW1" s="5" t="s">
        <v>121</v>
      </c>
      <c r="BX1" s="5" t="s">
        <v>121</v>
      </c>
      <c r="BY1" s="5" t="s">
        <v>122</v>
      </c>
      <c r="BZ1" s="5" t="s">
        <v>122</v>
      </c>
      <c r="CA1" s="5" t="s">
        <v>122</v>
      </c>
      <c r="CB1" s="5" t="s">
        <v>123</v>
      </c>
      <c r="CC1" s="5" t="s">
        <v>123</v>
      </c>
      <c r="CD1" s="5" t="s">
        <v>123</v>
      </c>
      <c r="CE1" s="5" t="s">
        <v>124</v>
      </c>
      <c r="CF1" s="5" t="s">
        <v>124</v>
      </c>
      <c r="CG1" s="5" t="s">
        <v>125</v>
      </c>
      <c r="CH1" s="5" t="s">
        <v>125</v>
      </c>
      <c r="CI1" s="5" t="s">
        <v>125</v>
      </c>
      <c r="CJ1" s="5" t="s">
        <v>126</v>
      </c>
      <c r="CK1" s="5" t="s">
        <v>126</v>
      </c>
      <c r="CL1" s="5" t="s">
        <v>127</v>
      </c>
      <c r="CM1" s="5" t="s">
        <v>127</v>
      </c>
      <c r="CN1" s="5" t="s">
        <v>127</v>
      </c>
      <c r="CO1" s="5" t="s">
        <v>128</v>
      </c>
      <c r="CP1" s="5" t="s">
        <v>128</v>
      </c>
      <c r="CQ1" s="5" t="s">
        <v>129</v>
      </c>
      <c r="CR1" s="5" t="s">
        <v>129</v>
      </c>
      <c r="CS1" s="5" t="s">
        <v>130</v>
      </c>
      <c r="CT1" s="5" t="s">
        <v>130</v>
      </c>
      <c r="CU1" s="5" t="s">
        <v>131</v>
      </c>
      <c r="CV1" s="5" t="s">
        <v>131</v>
      </c>
      <c r="CW1" s="1" t="s">
        <v>85</v>
      </c>
      <c r="CX1" s="1" t="s">
        <v>85</v>
      </c>
      <c r="CY1" s="31" t="s">
        <v>85</v>
      </c>
    </row>
    <row r="2">
      <c r="B2" s="5" t="s">
        <v>132</v>
      </c>
      <c r="C2" s="5" t="s">
        <v>133</v>
      </c>
      <c r="D2" s="5" t="s">
        <v>132</v>
      </c>
      <c r="E2" s="5" t="s">
        <v>134</v>
      </c>
      <c r="F2" s="5" t="s">
        <v>133</v>
      </c>
      <c r="G2" s="5" t="s">
        <v>132</v>
      </c>
      <c r="H2" s="5" t="s">
        <v>133</v>
      </c>
      <c r="I2" s="1" t="str">
        <f>""</f>
        <v/>
      </c>
      <c r="J2" s="5" t="s">
        <v>132</v>
      </c>
      <c r="K2" s="5" t="s">
        <v>134</v>
      </c>
      <c r="L2" s="5" t="s">
        <v>133</v>
      </c>
      <c r="M2" s="5" t="s">
        <v>132</v>
      </c>
      <c r="N2" s="5" t="s">
        <v>134</v>
      </c>
      <c r="O2" s="5" t="s">
        <v>133</v>
      </c>
      <c r="P2" s="5" t="s">
        <v>132</v>
      </c>
      <c r="Q2" s="5" t="s">
        <v>133</v>
      </c>
      <c r="R2" s="5" t="s">
        <v>132</v>
      </c>
      <c r="S2" s="5" t="s">
        <v>133</v>
      </c>
      <c r="T2" s="5" t="s">
        <v>132</v>
      </c>
      <c r="U2" s="5" t="s">
        <v>133</v>
      </c>
      <c r="V2" s="5" t="s">
        <v>132</v>
      </c>
      <c r="W2" s="5" t="s">
        <v>133</v>
      </c>
      <c r="X2" s="5" t="s">
        <v>132</v>
      </c>
      <c r="Y2" s="5" t="s">
        <v>133</v>
      </c>
      <c r="Z2" s="5" t="s">
        <v>132</v>
      </c>
      <c r="AA2" s="5" t="s">
        <v>133</v>
      </c>
      <c r="AB2" s="5" t="s">
        <v>132</v>
      </c>
      <c r="AC2" s="5" t="s">
        <v>133</v>
      </c>
      <c r="AD2" s="5" t="s">
        <v>132</v>
      </c>
      <c r="AE2" s="5" t="s">
        <v>133</v>
      </c>
      <c r="AF2" s="5" t="s">
        <v>132</v>
      </c>
      <c r="AG2" s="5" t="s">
        <v>133</v>
      </c>
      <c r="AH2" s="5" t="s">
        <v>132</v>
      </c>
      <c r="AI2" s="5" t="s">
        <v>133</v>
      </c>
      <c r="AJ2" s="5" t="s">
        <v>132</v>
      </c>
      <c r="AK2" s="5" t="s">
        <v>133</v>
      </c>
      <c r="AL2" s="5" t="s">
        <v>132</v>
      </c>
      <c r="AM2" s="5" t="s">
        <v>133</v>
      </c>
      <c r="AN2" s="5" t="str">
        <f>""</f>
        <v/>
      </c>
      <c r="AO2" s="5" t="s">
        <v>132</v>
      </c>
      <c r="AP2" s="5" t="s">
        <v>133</v>
      </c>
      <c r="AQ2" s="5" t="s">
        <v>132</v>
      </c>
      <c r="AR2" s="5" t="s">
        <v>133</v>
      </c>
      <c r="AS2" s="5" t="s">
        <v>132</v>
      </c>
      <c r="AT2" s="5" t="s">
        <v>133</v>
      </c>
      <c r="AU2" s="5" t="s">
        <v>132</v>
      </c>
      <c r="AV2" s="5" t="s">
        <v>133</v>
      </c>
      <c r="AW2" s="5" t="s">
        <v>132</v>
      </c>
      <c r="AX2" s="5" t="s">
        <v>133</v>
      </c>
      <c r="AY2" s="5" t="s">
        <v>132</v>
      </c>
      <c r="AZ2" s="5" t="s">
        <v>134</v>
      </c>
      <c r="BA2" s="5" t="s">
        <v>133</v>
      </c>
      <c r="BB2" s="5" t="s">
        <v>132</v>
      </c>
      <c r="BC2" s="5" t="s">
        <v>133</v>
      </c>
      <c r="BD2" s="5" t="s">
        <v>132</v>
      </c>
      <c r="BE2" s="5" t="s">
        <v>133</v>
      </c>
      <c r="BF2" s="5" t="s">
        <v>132</v>
      </c>
      <c r="BG2" s="5" t="s">
        <v>133</v>
      </c>
      <c r="BH2" s="5" t="str">
        <f>""</f>
        <v/>
      </c>
      <c r="BI2" s="5" t="s">
        <v>132</v>
      </c>
      <c r="BJ2" s="5" t="s">
        <v>133</v>
      </c>
      <c r="BK2" s="5" t="s">
        <v>132</v>
      </c>
      <c r="BL2" s="5" t="s">
        <v>133</v>
      </c>
      <c r="BM2" s="5" t="s">
        <v>132</v>
      </c>
      <c r="BN2" s="5" t="s">
        <v>134</v>
      </c>
      <c r="BO2" s="5" t="s">
        <v>133</v>
      </c>
      <c r="BP2" s="5" t="s">
        <v>132</v>
      </c>
      <c r="BQ2" s="5" t="s">
        <v>134</v>
      </c>
      <c r="BR2" s="5" t="s">
        <v>133</v>
      </c>
      <c r="BS2" s="5" t="s">
        <v>132</v>
      </c>
      <c r="BT2" s="5" t="s">
        <v>133</v>
      </c>
      <c r="BU2" s="5" t="s">
        <v>132</v>
      </c>
      <c r="BV2" s="5" t="s">
        <v>133</v>
      </c>
      <c r="BW2" s="5" t="s">
        <v>132</v>
      </c>
      <c r="BX2" s="5" t="s">
        <v>133</v>
      </c>
      <c r="BY2" s="5" t="s">
        <v>132</v>
      </c>
      <c r="BZ2" s="5" t="s">
        <v>134</v>
      </c>
      <c r="CA2" s="5" t="s">
        <v>133</v>
      </c>
      <c r="CB2" s="5" t="s">
        <v>132</v>
      </c>
      <c r="CC2" s="5" t="s">
        <v>134</v>
      </c>
      <c r="CD2" s="5" t="s">
        <v>133</v>
      </c>
      <c r="CE2" s="5" t="s">
        <v>132</v>
      </c>
      <c r="CF2" s="5" t="s">
        <v>133</v>
      </c>
      <c r="CG2" s="5" t="s">
        <v>132</v>
      </c>
      <c r="CH2" s="5" t="s">
        <v>134</v>
      </c>
      <c r="CI2" s="5" t="s">
        <v>133</v>
      </c>
      <c r="CJ2" s="5" t="s">
        <v>132</v>
      </c>
      <c r="CK2" s="5" t="s">
        <v>133</v>
      </c>
      <c r="CL2" s="5" t="s">
        <v>132</v>
      </c>
      <c r="CM2" s="5" t="s">
        <v>134</v>
      </c>
      <c r="CN2" s="5" t="s">
        <v>133</v>
      </c>
      <c r="CO2" s="5" t="s">
        <v>132</v>
      </c>
      <c r="CP2" s="5" t="s">
        <v>133</v>
      </c>
      <c r="CQ2" s="5" t="s">
        <v>132</v>
      </c>
      <c r="CR2" s="5" t="s">
        <v>133</v>
      </c>
      <c r="CS2" s="5" t="s">
        <v>132</v>
      </c>
      <c r="CT2" s="5" t="s">
        <v>133</v>
      </c>
      <c r="CU2" s="5" t="s">
        <v>132</v>
      </c>
      <c r="CV2" s="5" t="s">
        <v>133</v>
      </c>
      <c r="CW2" s="1" t="s">
        <v>132</v>
      </c>
      <c r="CX2" s="1" t="s">
        <v>133</v>
      </c>
      <c r="CY2" s="31" t="s">
        <v>85</v>
      </c>
    </row>
    <row r="3">
      <c r="A3" s="5" t="str">
        <f>Countries!A1</f>
        <v>ARG</v>
      </c>
      <c r="B3" s="5">
        <f>IF('Athletes - Gold'!B3+'Athletes - Silver'!B3+'Athletes - Bronze'!B3 &gt; 0, 'Athletes - Gold'!B3*'Medal values'!$B$1+'Athletes - Silver'!B3*'Medal values'!$B$2+'Athletes - Bronze'!B3*'Medal values'!$B$3, "") + IF(AND(B$1 = A$1, A$2 = "Mixed"), 0.5*A3, 0) + IF(AND(B$1 = C$1, C$2 = "Mixed"), 0.5*C3, 0)</f>
        <v>0</v>
      </c>
      <c r="C3" s="5">
        <f>IF('Athletes - Gold'!C3+'Athletes - Silver'!C3+'Athletes - Bronze'!C3 &gt; 0, 'Athletes - Gold'!C3*'Medal values'!$B$1+'Athletes - Silver'!C3*'Medal values'!$B$2+'Athletes - Bronze'!C3*'Medal values'!$B$3, "") + IF(AND(C$1 = B$1, B$2 = "Mixed"), 0.5*B3, 0) + IF(AND(C$1 = D$1, D$2 = "Mixed"), 0.5*D3, 0)</f>
        <v>0</v>
      </c>
      <c r="D3" s="5">
        <f>IF('Athletes - Gold'!D3+'Athletes - Silver'!D3+'Athletes - Bronze'!D3 &gt; 0, 'Athletes - Gold'!D3*'Medal values'!$B$1+'Athletes - Silver'!D3*'Medal values'!$B$2+'Athletes - Bronze'!D3*'Medal values'!$B$3, "") + IF(AND(D$1 = C$1, C$2 = "Mixed"), 0.5*C3, 0) + IF(AND(D$1 = E$1, E$2 = "Mixed"), 0.5*E3, 0)</f>
        <v>0</v>
      </c>
      <c r="E3" s="5">
        <f>IF('Athletes - Gold'!E3+'Athletes - Silver'!E3+'Athletes - Bronze'!E3 &gt; 0, 'Athletes - Gold'!E3*'Medal values'!$B$1+'Athletes - Silver'!E3*'Medal values'!$B$2+'Athletes - Bronze'!E3*'Medal values'!$B$3, "") + IF(AND(E$1 = D$1, D$2 = "Mixed"), 0.5*D3, 0) + IF(AND(E$1 = F$1, F$2 = "Mixed"), 0.5*F3, 0)</f>
        <v>0</v>
      </c>
      <c r="F3" s="5">
        <f>IF('Athletes - Gold'!F3+'Athletes - Silver'!F3+'Athletes - Bronze'!F3 &gt; 0, 'Athletes - Gold'!F3*'Medal values'!$B$1+'Athletes - Silver'!F3*'Medal values'!$B$2+'Athletes - Bronze'!F3*'Medal values'!$B$3, "") + IF(AND(F$1 = E$1, E$2 = "Mixed"), 0.5*E3, 0) + IF(AND(F$1 = G$1, G$2 = "Mixed"), 0.5*G3, 0)</f>
        <v>0</v>
      </c>
      <c r="G3" s="5">
        <f>IF('Athletes - Gold'!G3+'Athletes - Silver'!G3+'Athletes - Bronze'!G3 &gt; 0, 'Athletes - Gold'!G3*'Medal values'!$B$1+'Athletes - Silver'!G3*'Medal values'!$B$2+'Athletes - Bronze'!G3*'Medal values'!$B$3, "") + IF(AND(G$1 = F$1, F$2 = "Mixed"), 0.5*F3, 0) + IF(AND(G$1 = H$1, H$2 = "Mixed"), 0.5*H3, 0)</f>
        <v>0</v>
      </c>
      <c r="H3" s="5">
        <f>IF('Athletes - Gold'!H3+'Athletes - Silver'!H3+'Athletes - Bronze'!H3 &gt; 0, 'Athletes - Gold'!H3*'Medal values'!$B$1+'Athletes - Silver'!H3*'Medal values'!$B$2+'Athletes - Bronze'!H3*'Medal values'!$B$3, "") + IF(AND(H$1 = G$1, G$2 = "Mixed"), 0.5*G3, 0) + IF(AND(H$1 = I$1, I$2 = "Mixed"), 0.5*I3, 0)</f>
        <v>0</v>
      </c>
      <c r="I3" s="5">
        <f>IF('Athletes - Gold'!I3+'Athletes - Silver'!I3+'Athletes - Bronze'!I3 &gt; 0, 'Athletes - Gold'!I3*'Medal values'!$B$1+'Athletes - Silver'!I3*'Medal values'!$B$2+'Athletes - Bronze'!I3*'Medal values'!$B$3, "") + IF(AND(I$1 = H$1, H$2 = "Mixed"), 0.5*H3, 0) + IF(AND(I$1 = J$1, J$2 = "Mixed"), 0.5*J3, 0)</f>
        <v>0</v>
      </c>
      <c r="J3" s="5">
        <f>IF('Athletes - Gold'!J3+'Athletes - Silver'!J3+'Athletes - Bronze'!J3 &gt; 0, 'Athletes - Gold'!J3*'Medal values'!$B$1+'Athletes - Silver'!J3*'Medal values'!$B$2+'Athletes - Bronze'!J3*'Medal values'!$B$3, "") + IF(AND(J$1 = I$1, I$2 = "Mixed"), 0.5*I3, 0) + IF(AND(J$1 = K$1, K$2 = "Mixed"), 0.5*K3, 0)</f>
        <v>0</v>
      </c>
      <c r="K3" s="5">
        <f>IF('Athletes - Gold'!K3+'Athletes - Silver'!K3+'Athletes - Bronze'!K3 &gt; 0, 'Athletes - Gold'!K3*'Medal values'!$B$1+'Athletes - Silver'!K3*'Medal values'!$B$2+'Athletes - Bronze'!K3*'Medal values'!$B$3, "") + IF(AND(K$1 = J$1, J$2 = "Mixed"), 0.5*J3, 0) + IF(AND(K$1 = L$1, L$2 = "Mixed"), 0.5*L3, 0)</f>
        <v>0</v>
      </c>
      <c r="L3" s="5">
        <f>IF('Athletes - Gold'!L3+'Athletes - Silver'!L3+'Athletes - Bronze'!L3 &gt; 0, 'Athletes - Gold'!L3*'Medal values'!$B$1+'Athletes - Silver'!L3*'Medal values'!$B$2+'Athletes - Bronze'!L3*'Medal values'!$B$3, "") + IF(AND(L$1 = K$1, K$2 = "Mixed"), 0.5*K3, 0) + IF(AND(L$1 = M$1, M$2 = "Mixed"), 0.5*M3, 0)</f>
        <v>0</v>
      </c>
      <c r="M3" s="5">
        <f>IF('Athletes - Gold'!M3+'Athletes - Silver'!M3+'Athletes - Bronze'!M3 &gt; 0, 'Athletes - Gold'!M3*'Medal values'!$B$1+'Athletes - Silver'!M3*'Medal values'!$B$2+'Athletes - Bronze'!M3*'Medal values'!$B$3, "") + IF(AND(M$1 = L$1, L$2 = "Mixed"), 0.5*L3, 0) + IF(AND(M$1 = N$1, N$2 = "Mixed"), 0.5*N3, 0)</f>
        <v>0</v>
      </c>
      <c r="N3" s="5">
        <f>IF('Athletes - Gold'!N3+'Athletes - Silver'!N3+'Athletes - Bronze'!N3 &gt; 0, 'Athletes - Gold'!N3*'Medal values'!$B$1+'Athletes - Silver'!N3*'Medal values'!$B$2+'Athletes - Bronze'!N3*'Medal values'!$B$3, "") + IF(AND(N$1 = M$1, M$2 = "Mixed"), 0.5*M3, 0) + IF(AND(N$1 = O$1, O$2 = "Mixed"), 0.5*O3, 0)</f>
        <v>0</v>
      </c>
      <c r="O3" s="5">
        <f>IF('Athletes - Gold'!O3+'Athletes - Silver'!O3+'Athletes - Bronze'!O3 &gt; 0, 'Athletes - Gold'!O3*'Medal values'!$B$1+'Athletes - Silver'!O3*'Medal values'!$B$2+'Athletes - Bronze'!O3*'Medal values'!$B$3, "") + IF(AND(O$1 = N$1, N$2 = "Mixed"), 0.5*N3, 0) + IF(AND(O$1 = P$1, P$2 = "Mixed"), 0.5*P3, 0)</f>
        <v>0</v>
      </c>
      <c r="P3" s="5">
        <f>IF('Athletes - Gold'!P3+'Athletes - Silver'!P3+'Athletes - Bronze'!P3 &gt; 0, 'Athletes - Gold'!P3*'Medal values'!$B$1+'Athletes - Silver'!P3*'Medal values'!$B$2+'Athletes - Bronze'!P3*'Medal values'!$B$3, "") + IF(AND(P$1 = O$1, O$2 = "Mixed"), 0.5*O3, 0) + IF(AND(P$1 = Q$1, Q$2 = "Mixed"), 0.5*Q3, 0)</f>
        <v>0</v>
      </c>
      <c r="Q3" s="5">
        <f>IF('Athletes - Gold'!Q3+'Athletes - Silver'!Q3+'Athletes - Bronze'!Q3 &gt; 0, 'Athletes - Gold'!Q3*'Medal values'!$B$1+'Athletes - Silver'!Q3*'Medal values'!$B$2+'Athletes - Bronze'!Q3*'Medal values'!$B$3, "") + IF(AND(Q$1 = P$1, P$2 = "Mixed"), 0.5*P3, 0) + IF(AND(Q$1 = R$1, R$2 = "Mixed"), 0.5*R3, 0)</f>
        <v>0</v>
      </c>
      <c r="R3" s="5">
        <f>IF('Athletes - Gold'!R3+'Athletes - Silver'!R3+'Athletes - Bronze'!R3 &gt; 0, 'Athletes - Gold'!R3*'Medal values'!$B$1+'Athletes - Silver'!R3*'Medal values'!$B$2+'Athletes - Bronze'!R3*'Medal values'!$B$3, "") + IF(AND(R$1 = Q$1, Q$2 = "Mixed"), 0.5*Q3, 0) + IF(AND(R$1 = S$1, S$2 = "Mixed"), 0.5*S3, 0)</f>
        <v>0</v>
      </c>
      <c r="S3" s="5">
        <f>IF('Athletes - Gold'!S3+'Athletes - Silver'!S3+'Athletes - Bronze'!S3 &gt; 0, 'Athletes - Gold'!S3*'Medal values'!$B$1+'Athletes - Silver'!S3*'Medal values'!$B$2+'Athletes - Bronze'!S3*'Medal values'!$B$3, "") + IF(AND(S$1 = R$1, R$2 = "Mixed"), 0.5*R3, 0) + IF(AND(S$1 = T$1, T$2 = "Mixed"), 0.5*T3, 0)</f>
        <v>0</v>
      </c>
      <c r="T3" s="5">
        <f>IF('Athletes - Gold'!T3+'Athletes - Silver'!T3+'Athletes - Bronze'!T3 &gt; 0, 'Athletes - Gold'!T3*'Medal values'!$B$1+'Athletes - Silver'!T3*'Medal values'!$B$2+'Athletes - Bronze'!T3*'Medal values'!$B$3, "") + IF(AND(T$1 = S$1, S$2 = "Mixed"), 0.5*S3, 0) + IF(AND(T$1 = U$1, U$2 = "Mixed"), 0.5*U3, 0)</f>
        <v>0</v>
      </c>
      <c r="U3" s="5">
        <f>IF('Athletes - Gold'!U3+'Athletes - Silver'!U3+'Athletes - Bronze'!U3 &gt; 0, 'Athletes - Gold'!U3*'Medal values'!$B$1+'Athletes - Silver'!U3*'Medal values'!$B$2+'Athletes - Bronze'!U3*'Medal values'!$B$3, "") + IF(AND(U$1 = T$1, T$2 = "Mixed"), 0.5*T3, 0) + IF(AND(U$1 = V$1, V$2 = "Mixed"), 0.5*V3, 0)</f>
        <v>0</v>
      </c>
      <c r="V3" s="5">
        <f>IF('Athletes - Gold'!V3+'Athletes - Silver'!V3+'Athletes - Bronze'!V3 &gt; 0, 'Athletes - Gold'!V3*'Medal values'!$B$1+'Athletes - Silver'!V3*'Medal values'!$B$2+'Athletes - Bronze'!V3*'Medal values'!$B$3, "") + IF(AND(V$1 = U$1, U$2 = "Mixed"), 0.5*U3, 0) + IF(AND(V$1 = W$1, W$2 = "Mixed"), 0.5*W3, 0)</f>
        <v>0</v>
      </c>
      <c r="W3" s="5">
        <f>IF('Athletes - Gold'!W3+'Athletes - Silver'!W3+'Athletes - Bronze'!W3 &gt; 0, 'Athletes - Gold'!W3*'Medal values'!$B$1+'Athletes - Silver'!W3*'Medal values'!$B$2+'Athletes - Bronze'!W3*'Medal values'!$B$3, "") + IF(AND(W$1 = V$1, V$2 = "Mixed"), 0.5*V3, 0) + IF(AND(W$1 = X$1, X$2 = "Mixed"), 0.5*X3, 0)</f>
        <v>0</v>
      </c>
      <c r="X3" s="5">
        <f>IF('Athletes - Gold'!X3+'Athletes - Silver'!X3+'Athletes - Bronze'!X3 &gt; 0, 'Athletes - Gold'!X3*'Medal values'!$B$1+'Athletes - Silver'!X3*'Medal values'!$B$2+'Athletes - Bronze'!X3*'Medal values'!$B$3, "") + IF(AND(X$1 = W$1, W$2 = "Mixed"), 0.5*W3, 0) + IF(AND(X$1 = Y$1, Y$2 = "Mixed"), 0.5*Y3, 0)</f>
        <v>0</v>
      </c>
      <c r="Y3" s="5">
        <f>IF('Athletes - Gold'!Y3+'Athletes - Silver'!Y3+'Athletes - Bronze'!Y3 &gt; 0, 'Athletes - Gold'!Y3*'Medal values'!$B$1+'Athletes - Silver'!Y3*'Medal values'!$B$2+'Athletes - Bronze'!Y3*'Medal values'!$B$3, "") + IF(AND(Y$1 = X$1, X$2 = "Mixed"), 0.5*X3, 0) + IF(AND(Y$1 = Z$1, Z$2 = "Mixed"), 0.5*Z3, 0)</f>
        <v>0</v>
      </c>
      <c r="Z3" s="5">
        <f>IF('Athletes - Gold'!Z3+'Athletes - Silver'!Z3+'Athletes - Bronze'!Z3 &gt; 0, 'Athletes - Gold'!Z3*'Medal values'!$B$1+'Athletes - Silver'!Z3*'Medal values'!$B$2+'Athletes - Bronze'!Z3*'Medal values'!$B$3, "") + IF(AND(Z$1 = Y$1, Y$2 = "Mixed"), 0.5*Y3, 0) + IF(AND(Z$1 = AA$1, AA$2 = "Mixed"), 0.5*AA3, 0)</f>
        <v>0</v>
      </c>
      <c r="AA3" s="5">
        <f>IF('Athletes - Gold'!AA3+'Athletes - Silver'!AA3+'Athletes - Bronze'!AA3 &gt; 0, 'Athletes - Gold'!AA3*'Medal values'!$B$1+'Athletes - Silver'!AA3*'Medal values'!$B$2+'Athletes - Bronze'!AA3*'Medal values'!$B$3, "") + IF(AND(AA$1 = Z$1, Z$2 = "Mixed"), 0.5*Z3, 0) + IF(AND(AA$1 = AB$1, AB$2 = "Mixed"), 0.5*AB3, 0)</f>
        <v>0</v>
      </c>
      <c r="AB3" s="5">
        <f>IF('Athletes - Gold'!AB3+'Athletes - Silver'!AB3+'Athletes - Bronze'!AB3 &gt; 0, 'Athletes - Gold'!AB3*'Medal values'!$B$1+'Athletes - Silver'!AB3*'Medal values'!$B$2+'Athletes - Bronze'!AB3*'Medal values'!$B$3, "") + IF(AND(AB$1 = AA$1, AA$2 = "Mixed"), 0.5*AA3, 0) + IF(AND(AB$1 = AC$1, AC$2 = "Mixed"), 0.5*AC3, 0)</f>
        <v>0</v>
      </c>
      <c r="AC3" s="5">
        <f>IF('Athletes - Gold'!AC3+'Athletes - Silver'!AC3+'Athletes - Bronze'!AC3 &gt; 0, 'Athletes - Gold'!AC3*'Medal values'!$B$1+'Athletes - Silver'!AC3*'Medal values'!$B$2+'Athletes - Bronze'!AC3*'Medal values'!$B$3, "") + IF(AND(AC$1 = AB$1, AB$2 = "Mixed"), 0.5*AB3, 0) + IF(AND(AC$1 = AD$1, AD$2 = "Mixed"), 0.5*AD3, 0)</f>
        <v>0</v>
      </c>
      <c r="AD3" s="5">
        <f>IF('Athletes - Gold'!AD3+'Athletes - Silver'!AD3+'Athletes - Bronze'!AD3 &gt; 0, 'Athletes - Gold'!AD3*'Medal values'!$B$1+'Athletes - Silver'!AD3*'Medal values'!$B$2+'Athletes - Bronze'!AD3*'Medal values'!$B$3, "") + IF(AND(AD$1 = AC$1, AC$2 = "Mixed"), 0.5*AC3, 0) + IF(AND(AD$1 = AE$1, AE$2 = "Mixed"), 0.5*AE3, 0)</f>
        <v>0</v>
      </c>
      <c r="AE3" s="5">
        <f>IF('Athletes - Gold'!AE3+'Athletes - Silver'!AE3+'Athletes - Bronze'!AE3 &gt; 0, 'Athletes - Gold'!AE3*'Medal values'!$B$1+'Athletes - Silver'!AE3*'Medal values'!$B$2+'Athletes - Bronze'!AE3*'Medal values'!$B$3, "") + IF(AND(AE$1 = AD$1, AD$2 = "Mixed"), 0.5*AD3, 0) + IF(AND(AE$1 = AF$1, AF$2 = "Mixed"), 0.5*AF3, 0)</f>
        <v>0</v>
      </c>
      <c r="AF3" s="5">
        <f>IF('Athletes - Gold'!AF3+'Athletes - Silver'!AF3+'Athletes - Bronze'!AF3 &gt; 0, 'Athletes - Gold'!AF3*'Medal values'!$B$1+'Athletes - Silver'!AF3*'Medal values'!$B$2+'Athletes - Bronze'!AF3*'Medal values'!$B$3, "") + IF(AND(AF$1 = AE$1, AE$2 = "Mixed"), 0.5*AE3, 0) + IF(AND(AF$1 = AG$1, AG$2 = "Mixed"), 0.5*AG3, 0)</f>
        <v>0</v>
      </c>
      <c r="AG3" s="5">
        <f>IF('Athletes - Gold'!AG3+'Athletes - Silver'!AG3+'Athletes - Bronze'!AG3 &gt; 0, 'Athletes - Gold'!AG3*'Medal values'!$B$1+'Athletes - Silver'!AG3*'Medal values'!$B$2+'Athletes - Bronze'!AG3*'Medal values'!$B$3, "") + IF(AND(AG$1 = AF$1, AF$2 = "Mixed"), 0.5*AF3, 0) + IF(AND(AG$1 = AH$1, AH$2 = "Mixed"), 0.5*AH3, 0)</f>
        <v>0</v>
      </c>
      <c r="AH3" s="5">
        <f>IF('Athletes - Gold'!AH3+'Athletes - Silver'!AH3+'Athletes - Bronze'!AH3 &gt; 0, 'Athletes - Gold'!AH3*'Medal values'!$B$1+'Athletes - Silver'!AH3*'Medal values'!$B$2+'Athletes - Bronze'!AH3*'Medal values'!$B$3, "") + IF(AND(AH$1 = AG$1, AG$2 = "Mixed"), 0.5*AG3, 0) + IF(AND(AH$1 = AI$1, AI$2 = "Mixed"), 0.5*AI3, 0)</f>
        <v>0</v>
      </c>
      <c r="AI3" s="5">
        <f>IF('Athletes - Gold'!AI3+'Athletes - Silver'!AI3+'Athletes - Bronze'!AI3 &gt; 0, 'Athletes - Gold'!AI3*'Medal values'!$B$1+'Athletes - Silver'!AI3*'Medal values'!$B$2+'Athletes - Bronze'!AI3*'Medal values'!$B$3, "") + IF(AND(AI$1 = AH$1, AH$2 = "Mixed"), 0.5*AH3, 0) + IF(AND(AI$1 = AJ$1, AJ$2 = "Mixed"), 0.5*AJ3, 0)</f>
        <v>0</v>
      </c>
      <c r="AJ3" s="5">
        <f>IF('Athletes - Gold'!AJ3+'Athletes - Silver'!AJ3+'Athletes - Bronze'!AJ3 &gt; 0, 'Athletes - Gold'!AJ3*'Medal values'!$B$1+'Athletes - Silver'!AJ3*'Medal values'!$B$2+'Athletes - Bronze'!AJ3*'Medal values'!$B$3, "") + IF(AND(AJ$1 = AI$1, AI$2 = "Mixed"), 0.5*AI3, 0) + IF(AND(AJ$1 = AK$1, AK$2 = "Mixed"), 0.5*AK3, 0)</f>
        <v>0</v>
      </c>
      <c r="AK3" s="5">
        <f>IF('Athletes - Gold'!AK3+'Athletes - Silver'!AK3+'Athletes - Bronze'!AK3 &gt; 0, 'Athletes - Gold'!AK3*'Medal values'!$B$1+'Athletes - Silver'!AK3*'Medal values'!$B$2+'Athletes - Bronze'!AK3*'Medal values'!$B$3, "") + IF(AND(AK$1 = AJ$1, AJ$2 = "Mixed"), 0.5*AJ3, 0) + IF(AND(AK$1 = AL$1, AL$2 = "Mixed"), 0.5*AL3, 0)</f>
        <v>0</v>
      </c>
      <c r="AL3" s="5">
        <f>IF('Athletes - Gold'!AL3+'Athletes - Silver'!AL3+'Athletes - Bronze'!AL3 &gt; 0, 'Athletes - Gold'!AL3*'Medal values'!$B$1+'Athletes - Silver'!AL3*'Medal values'!$B$2+'Athletes - Bronze'!AL3*'Medal values'!$B$3, "") + IF(AND(AL$1 = AK$1, AK$2 = "Mixed"), 0.5*AK3, 0) + IF(AND(AL$1 = AM$1, AM$2 = "Mixed"), 0.5*AM3, 0)</f>
        <v>0</v>
      </c>
      <c r="AM3" s="5">
        <f>IF('Athletes - Gold'!AM3+'Athletes - Silver'!AM3+'Athletes - Bronze'!AM3 &gt; 0, 'Athletes - Gold'!AM3*'Medal values'!$B$1+'Athletes - Silver'!AM3*'Medal values'!$B$2+'Athletes - Bronze'!AM3*'Medal values'!$B$3, "") + IF(AND(AM$1 = AL$1, AL$2 = "Mixed"), 0.5*AL3, 0) + IF(AND(AM$1 = AN$1, AN$2 = "Mixed"), 0.5*AN3, 0)</f>
        <v>0</v>
      </c>
      <c r="AN3" s="5">
        <f>IF('Athletes - Gold'!AN3+'Athletes - Silver'!AN3+'Athletes - Bronze'!AN3 &gt; 0, 'Athletes - Gold'!AN3*'Medal values'!$B$1+'Athletes - Silver'!AN3*'Medal values'!$B$2+'Athletes - Bronze'!AN3*'Medal values'!$B$3, "") + IF(AND(AN$1 = AM$1, AM$2 = "Mixed"), 0.5*AM3, 0) + IF(AND(AN$1 = AO$1, AO$2 = "Mixed"), 0.5*AO3, 0)</f>
        <v>0</v>
      </c>
      <c r="AO3" s="5">
        <f>IF('Athletes - Gold'!AO3+'Athletes - Silver'!AO3+'Athletes - Bronze'!AO3 &gt; 0, 'Athletes - Gold'!AO3*'Medal values'!$B$1+'Athletes - Silver'!AO3*'Medal values'!$B$2+'Athletes - Bronze'!AO3*'Medal values'!$B$3, "") + IF(AND(AO$1 = AN$1, AN$2 = "Mixed"), 0.5*AN3, 0) + IF(AND(AO$1 = AP$1, AP$2 = "Mixed"), 0.5*AP3, 0)</f>
        <v>0</v>
      </c>
      <c r="AP3" s="5">
        <f>IF('Athletes - Gold'!AP3+'Athletes - Silver'!AP3+'Athletes - Bronze'!AP3 &gt; 0, 'Athletes - Gold'!AP3*'Medal values'!$B$1+'Athletes - Silver'!AP3*'Medal values'!$B$2+'Athletes - Bronze'!AP3*'Medal values'!$B$3, "") + IF(AND(AP$1 = AO$1, AO$2 = "Mixed"), 0.5*AO3, 0) + IF(AND(AP$1 = AQ$1, AQ$2 = "Mixed"), 0.5*AQ3, 0)</f>
        <v>0</v>
      </c>
      <c r="AQ3" s="5">
        <f>IF('Athletes - Gold'!AQ3+'Athletes - Silver'!AQ3+'Athletes - Bronze'!AQ3 &gt; 0, 'Athletes - Gold'!AQ3*'Medal values'!$B$1+'Athletes - Silver'!AQ3*'Medal values'!$B$2+'Athletes - Bronze'!AQ3*'Medal values'!$B$3, "") + IF(AND(AQ$1 = AP$1, AP$2 = "Mixed"), 0.5*AP3, 0) + IF(AND(AQ$1 = AR$1, AR$2 = "Mixed"), 0.5*AR3, 0)</f>
        <v>0</v>
      </c>
      <c r="AR3" s="5">
        <f>IF('Athletes - Gold'!AR3+'Athletes - Silver'!AR3+'Athletes - Bronze'!AR3 &gt; 0, 'Athletes - Gold'!AR3*'Medal values'!$B$1+'Athletes - Silver'!AR3*'Medal values'!$B$2+'Athletes - Bronze'!AR3*'Medal values'!$B$3, "") + IF(AND(AR$1 = AQ$1, AQ$2 = "Mixed"), 0.5*AQ3, 0) + IF(AND(AR$1 = AS$1, AS$2 = "Mixed"), 0.5*AS3, 0)</f>
        <v>0</v>
      </c>
      <c r="AS3" s="5">
        <f>IF('Athletes - Gold'!AS3+'Athletes - Silver'!AS3+'Athletes - Bronze'!AS3 &gt; 0, 'Athletes - Gold'!AS3*'Medal values'!$B$1+'Athletes - Silver'!AS3*'Medal values'!$B$2+'Athletes - Bronze'!AS3*'Medal values'!$B$3, "") + IF(AND(AS$1 = AR$1, AR$2 = "Mixed"), 0.5*AR3, 0) + IF(AND(AS$1 = AT$1, AT$2 = "Mixed"), 0.5*AT3, 0)</f>
        <v>0</v>
      </c>
      <c r="AT3" s="5">
        <f>IF('Athletes - Gold'!AT3+'Athletes - Silver'!AT3+'Athletes - Bronze'!AT3 &gt; 0, 'Athletes - Gold'!AT3*'Medal values'!$B$1+'Athletes - Silver'!AT3*'Medal values'!$B$2+'Athletes - Bronze'!AT3*'Medal values'!$B$3, "") + IF(AND(AT$1 = AS$1, AS$2 = "Mixed"), 0.5*AS3, 0) + IF(AND(AT$1 = AU$1, AU$2 = "Mixed"), 0.5*AU3, 0)</f>
        <v>0</v>
      </c>
      <c r="AU3" s="5">
        <f>IF('Athletes - Gold'!AU3+'Athletes - Silver'!AU3+'Athletes - Bronze'!AU3 &gt; 0, 'Athletes - Gold'!AU3*'Medal values'!$B$1+'Athletes - Silver'!AU3*'Medal values'!$B$2+'Athletes - Bronze'!AU3*'Medal values'!$B$3, "") + IF(AND(AU$1 = AT$1, AT$2 = "Mixed"), 0.5*AT3, 0) + IF(AND(AU$1 = AV$1, AV$2 = "Mixed"), 0.5*AV3, 0)</f>
        <v>0</v>
      </c>
      <c r="AV3" s="5">
        <f>IF('Athletes - Gold'!AV3+'Athletes - Silver'!AV3+'Athletes - Bronze'!AV3 &gt; 0, 'Athletes - Gold'!AV3*'Medal values'!$B$1+'Athletes - Silver'!AV3*'Medal values'!$B$2+'Athletes - Bronze'!AV3*'Medal values'!$B$3, "") + IF(AND(AV$1 = AU$1, AU$2 = "Mixed"), 0.5*AU3, 0) + IF(AND(AV$1 = AW$1, AW$2 = "Mixed"), 0.5*AW3, 0)</f>
        <v>0</v>
      </c>
      <c r="AW3" s="5">
        <f>IF('Athletes - Gold'!AW3+'Athletes - Silver'!AW3+'Athletes - Bronze'!AW3 &gt; 0, 'Athletes - Gold'!AW3*'Medal values'!$B$1+'Athletes - Silver'!AW3*'Medal values'!$B$2+'Athletes - Bronze'!AW3*'Medal values'!$B$3, "") + IF(AND(AW$1 = AV$1, AV$2 = "Mixed"), 0.5*AV3, 0) + IF(AND(AW$1 = AX$1, AX$2 = "Mixed"), 0.5*AX3, 0)</f>
        <v>0</v>
      </c>
      <c r="AX3" s="5">
        <f>IF('Athletes - Gold'!AX3+'Athletes - Silver'!AX3+'Athletes - Bronze'!AX3 &gt; 0, 'Athletes - Gold'!AX3*'Medal values'!$B$1+'Athletes - Silver'!AX3*'Medal values'!$B$2+'Athletes - Bronze'!AX3*'Medal values'!$B$3, "") + IF(AND(AX$1 = AW$1, AW$2 = "Mixed"), 0.5*AW3, 0) + IF(AND(AX$1 = AY$1, AY$2 = "Mixed"), 0.5*AY3, 0)</f>
        <v>22.000011</v>
      </c>
      <c r="AY3" s="5">
        <f>IF('Athletes - Gold'!AY3+'Athletes - Silver'!AY3+'Athletes - Bronze'!AY3 &gt; 0, 'Athletes - Gold'!AY3*'Medal values'!$B$1+'Athletes - Silver'!AY3*'Medal values'!$B$2+'Athletes - Bronze'!AY3*'Medal values'!$B$3, "") + IF(AND(AY$1 = AX$1, AX$2 = "Mixed"), 0.5*AX3, 0) + IF(AND(AY$1 = AZ$1, AZ$2 = "Mixed"), 0.5*AZ3, 0)</f>
        <v>0</v>
      </c>
      <c r="AZ3" s="5">
        <f>IF('Athletes - Gold'!AZ3+'Athletes - Silver'!AZ3+'Athletes - Bronze'!AZ3 &gt; 0, 'Athletes - Gold'!AZ3*'Medal values'!$B$1+'Athletes - Silver'!AZ3*'Medal values'!$B$2+'Athletes - Bronze'!AZ3*'Medal values'!$B$3, "") + IF(AND(AZ$1 = AY$1, AY$2 = "Mixed"), 0.5*AY3, 0) + IF(AND(AZ$1 = BA$1, BA$2 = "Mixed"), 0.5*BA3, 0)</f>
        <v>0</v>
      </c>
      <c r="BA3" s="5">
        <f>IF('Athletes - Gold'!BA3+'Athletes - Silver'!BA3+'Athletes - Bronze'!BA3 &gt; 0, 'Athletes - Gold'!BA3*'Medal values'!$B$1+'Athletes - Silver'!BA3*'Medal values'!$B$2+'Athletes - Bronze'!BA3*'Medal values'!$B$3, "") + IF(AND(BA$1 = AZ$1, AZ$2 = "Mixed"), 0.5*AZ3, 0) + IF(AND(BA$1 = BB$1, BB$2 = "Mixed"), 0.5*BB3, 0)</f>
        <v>0</v>
      </c>
      <c r="BB3" s="5">
        <f>IF('Athletes - Gold'!BB3+'Athletes - Silver'!BB3+'Athletes - Bronze'!BB3 &gt; 0, 'Athletes - Gold'!BB3*'Medal values'!$B$1+'Athletes - Silver'!BB3*'Medal values'!$B$2+'Athletes - Bronze'!BB3*'Medal values'!$B$3, "") + IF(AND(BB$1 = BA$1, BA$2 = "Mixed"), 0.5*BA3, 0) + IF(AND(BB$1 = BC$1, BC$2 = "Mixed"), 0.5*BC3, 0)</f>
        <v>0</v>
      </c>
      <c r="BC3" s="5">
        <f>IF('Athletes - Gold'!BC3+'Athletes - Silver'!BC3+'Athletes - Bronze'!BC3 &gt; 0, 'Athletes - Gold'!BC3*'Medal values'!$B$1+'Athletes - Silver'!BC3*'Medal values'!$B$2+'Athletes - Bronze'!BC3*'Medal values'!$B$3, "") + IF(AND(BC$1 = BB$1, BB$2 = "Mixed"), 0.5*BB3, 0) + IF(AND(BC$1 = BD$1, BD$2 = "Mixed"), 0.5*BD3, 0)</f>
        <v>0</v>
      </c>
      <c r="BD3" s="5">
        <f>IF('Athletes - Gold'!BD3+'Athletes - Silver'!BD3+'Athletes - Bronze'!BD3 &gt; 0, 'Athletes - Gold'!BD3*'Medal values'!$B$1+'Athletes - Silver'!BD3*'Medal values'!$B$2+'Athletes - Bronze'!BD3*'Medal values'!$B$3, "") + IF(AND(BD$1 = BC$1, BC$2 = "Mixed"), 0.5*BC3, 0) + IF(AND(BD$1 = BE$1, BE$2 = "Mixed"), 0.5*BE3, 0)</f>
        <v>0</v>
      </c>
      <c r="BE3" s="5">
        <f>IF('Athletes - Gold'!BE3+'Athletes - Silver'!BE3+'Athletes - Bronze'!BE3 &gt; 0, 'Athletes - Gold'!BE3*'Medal values'!$B$1+'Athletes - Silver'!BE3*'Medal values'!$B$2+'Athletes - Bronze'!BE3*'Medal values'!$B$3, "") + IF(AND(BE$1 = BD$1, BD$2 = "Mixed"), 0.5*BD3, 0) + IF(AND(BE$1 = BF$1, BF$2 = "Mixed"), 0.5*BF3, 0)</f>
        <v>0</v>
      </c>
      <c r="BF3" s="5">
        <f>IF('Athletes - Gold'!BF3+'Athletes - Silver'!BF3+'Athletes - Bronze'!BF3 &gt; 0, 'Athletes - Gold'!BF3*'Medal values'!$B$1+'Athletes - Silver'!BF3*'Medal values'!$B$2+'Athletes - Bronze'!BF3*'Medal values'!$B$3, "") + IF(AND(BF$1 = BE$1, BE$2 = "Mixed"), 0.5*BE3, 0) + IF(AND(BF$1 = BG$1, BG$2 = "Mixed"), 0.5*BG3, 0)</f>
        <v>0</v>
      </c>
      <c r="BG3" s="5">
        <f>IF('Athletes - Gold'!BG3+'Athletes - Silver'!BG3+'Athletes - Bronze'!BG3 &gt; 0, 'Athletes - Gold'!BG3*'Medal values'!$B$1+'Athletes - Silver'!BG3*'Medal values'!$B$2+'Athletes - Bronze'!BG3*'Medal values'!$B$3, "") + IF(AND(BG$1 = BF$1, BF$2 = "Mixed"), 0.5*BF3, 0) + IF(AND(BG$1 = BH$1, BH$2 = "Mixed"), 0.5*BH3, 0)</f>
        <v>0</v>
      </c>
      <c r="BH3" s="5">
        <f>IF('Athletes - Gold'!BH3+'Athletes - Silver'!BH3+'Athletes - Bronze'!BH3 &gt; 0, 'Athletes - Gold'!BH3*'Medal values'!$B$1+'Athletes - Silver'!BH3*'Medal values'!$B$2+'Athletes - Bronze'!BH3*'Medal values'!$B$3, "") + IF(AND(BH$1 = BG$1, BG$2 = "Mixed"), 0.5*BG3, 0) + IF(AND(BH$1 = BI$1, BI$2 = "Mixed"), 0.5*BI3, 0)</f>
        <v>0</v>
      </c>
      <c r="BI3" s="5">
        <f>IF('Athletes - Gold'!BI3+'Athletes - Silver'!BI3+'Athletes - Bronze'!BI3 &gt; 0, 'Athletes - Gold'!BI3*'Medal values'!$B$1+'Athletes - Silver'!BI3*'Medal values'!$B$2+'Athletes - Bronze'!BI3*'Medal values'!$B$3, "") + IF(AND(BI$1 = BH$1, BH$2 = "Mixed"), 0.5*BH3, 0) + IF(AND(BI$1 = BJ$1, BJ$2 = "Mixed"), 0.5*BJ3, 0)</f>
        <v>0</v>
      </c>
      <c r="BJ3" s="5">
        <f>IF('Athletes - Gold'!BJ3+'Athletes - Silver'!BJ3+'Athletes - Bronze'!BJ3 &gt; 0, 'Athletes - Gold'!BJ3*'Medal values'!$B$1+'Athletes - Silver'!BJ3*'Medal values'!$B$2+'Athletes - Bronze'!BJ3*'Medal values'!$B$3, "") + IF(AND(BJ$1 = BI$1, BI$2 = "Mixed"), 0.5*BI3, 0) + IF(AND(BJ$1 = BK$1, BK$2 = "Mixed"), 0.5*BK3, 0)</f>
        <v>0</v>
      </c>
      <c r="BK3" s="5">
        <f>IF('Athletes - Gold'!BK3+'Athletes - Silver'!BK3+'Athletes - Bronze'!BK3 &gt; 0, 'Athletes - Gold'!BK3*'Medal values'!$B$1+'Athletes - Silver'!BK3*'Medal values'!$B$2+'Athletes - Bronze'!BK3*'Medal values'!$B$3, "") + IF(AND(BK$1 = BJ$1, BJ$2 = "Mixed"), 0.5*BJ3, 0) + IF(AND(BK$1 = BL$1, BL$2 = "Mixed"), 0.5*BL3, 0)</f>
        <v>7</v>
      </c>
      <c r="BL3" s="5">
        <f>IF('Athletes - Gold'!BL3+'Athletes - Silver'!BL3+'Athletes - Bronze'!BL3 &gt; 0, 'Athletes - Gold'!BL3*'Medal values'!$B$1+'Athletes - Silver'!BL3*'Medal values'!$B$2+'Athletes - Bronze'!BL3*'Medal values'!$B$3, "") + IF(AND(BL$1 = BK$1, BK$2 = "Mixed"), 0.5*BK3, 0) + IF(AND(BL$1 = BM$1, BM$2 = "Mixed"), 0.5*BM3, 0)</f>
        <v>0</v>
      </c>
      <c r="BM3" s="5">
        <f>IF('Athletes - Gold'!BM3+'Athletes - Silver'!BM3+'Athletes - Bronze'!BM3 &gt; 0, 'Athletes - Gold'!BM3*'Medal values'!$B$1+'Athletes - Silver'!BM3*'Medal values'!$B$2+'Athletes - Bronze'!BM3*'Medal values'!$B$3, "") + IF(AND(BM$1 = BL$1, BL$2 = "Mixed"), 0.5*BL3, 0) + IF(AND(BM$1 = BN$1, BN$2 = "Mixed"), 0.5*BN3, 0)</f>
        <v>0</v>
      </c>
      <c r="BN3" s="5">
        <f>IF('Athletes - Gold'!BN3+'Athletes - Silver'!BN3+'Athletes - Bronze'!BN3 &gt; 0, 'Athletes - Gold'!BN3*'Medal values'!$B$1+'Athletes - Silver'!BN3*'Medal values'!$B$2+'Athletes - Bronze'!BN3*'Medal values'!$B$3, "") + IF(AND(BN$1 = BM$1, BM$2 = "Mixed"), 0.5*BM3, 0) + IF(AND(BN$1 = BO$1, BO$2 = "Mixed"), 0.5*BO3, 0)</f>
        <v>0</v>
      </c>
      <c r="BO3" s="5">
        <f>IF('Athletes - Gold'!BO3+'Athletes - Silver'!BO3+'Athletes - Bronze'!BO3 &gt; 0, 'Athletes - Gold'!BO3*'Medal values'!$B$1+'Athletes - Silver'!BO3*'Medal values'!$B$2+'Athletes - Bronze'!BO3*'Medal values'!$B$3, "") + IF(AND(BO$1 = BN$1, BN$2 = "Mixed"), 0.5*BN3, 0) + IF(AND(BO$1 = BP$1, BP$2 = "Mixed"), 0.5*BP3, 0)</f>
        <v>0</v>
      </c>
      <c r="BP3" s="5">
        <f>IF('Athletes - Gold'!BP3+'Athletes - Silver'!BP3+'Athletes - Bronze'!BP3 &gt; 0, 'Athletes - Gold'!BP3*'Medal values'!$B$1+'Athletes - Silver'!BP3*'Medal values'!$B$2+'Athletes - Bronze'!BP3*'Medal values'!$B$3, "") + IF(AND(BP$1 = BO$1, BO$2 = "Mixed"), 0.5*BO3, 0) + IF(AND(BP$1 = BQ$1, BQ$2 = "Mixed"), 0.5*BQ3, 0)</f>
        <v>0</v>
      </c>
      <c r="BQ3" s="5">
        <f>IF('Athletes - Gold'!BQ3+'Athletes - Silver'!BQ3+'Athletes - Bronze'!BQ3 &gt; 0, 'Athletes - Gold'!BQ3*'Medal values'!$B$1+'Athletes - Silver'!BQ3*'Medal values'!$B$2+'Athletes - Bronze'!BQ3*'Medal values'!$B$3, "") + IF(AND(BQ$1 = BP$1, BP$2 = "Mixed"), 0.5*BP3, 0) + IF(AND(BQ$1 = BR$1, BR$2 = "Mixed"), 0.5*BR3, 0)</f>
        <v>0</v>
      </c>
      <c r="BR3" s="5">
        <f>IF('Athletes - Gold'!BR3+'Athletes - Silver'!BR3+'Athletes - Bronze'!BR3 &gt; 0, 'Athletes - Gold'!BR3*'Medal values'!$B$1+'Athletes - Silver'!BR3*'Medal values'!$B$2+'Athletes - Bronze'!BR3*'Medal values'!$B$3, "") + IF(AND(BR$1 = BQ$1, BQ$2 = "Mixed"), 0.5*BQ3, 0) + IF(AND(BR$1 = BS$1, BS$2 = "Mixed"), 0.5*BS3, 0)</f>
        <v>0</v>
      </c>
      <c r="BS3" s="5">
        <f>IF('Athletes - Gold'!BS3+'Athletes - Silver'!BS3+'Athletes - Bronze'!BS3 &gt; 0, 'Athletes - Gold'!BS3*'Medal values'!$B$1+'Athletes - Silver'!BS3*'Medal values'!$B$2+'Athletes - Bronze'!BS3*'Medal values'!$B$3, "") + IF(AND(BS$1 = BR$1, BR$2 = "Mixed"), 0.5*BR3, 0) + IF(AND(BS$1 = BT$1, BT$2 = "Mixed"), 0.5*BT3, 0)</f>
        <v>0</v>
      </c>
      <c r="BT3" s="5">
        <f>IF('Athletes - Gold'!BT3+'Athletes - Silver'!BT3+'Athletes - Bronze'!BT3 &gt; 0, 'Athletes - Gold'!BT3*'Medal values'!$B$1+'Athletes - Silver'!BT3*'Medal values'!$B$2+'Athletes - Bronze'!BT3*'Medal values'!$B$3, "") + IF(AND(BT$1 = BS$1, BS$2 = "Mixed"), 0.5*BS3, 0) + IF(AND(BT$1 = BU$1, BU$2 = "Mixed"), 0.5*BU3, 0)</f>
        <v>0</v>
      </c>
      <c r="BU3" s="5">
        <f>IF('Athletes - Gold'!BU3+'Athletes - Silver'!BU3+'Athletes - Bronze'!BU3 &gt; 0, 'Athletes - Gold'!BU3*'Medal values'!$B$1+'Athletes - Silver'!BU3*'Medal values'!$B$2+'Athletes - Bronze'!BU3*'Medal values'!$B$3, "") + IF(AND(BU$1 = BT$1, BT$2 = "Mixed"), 0.5*BT3, 0) + IF(AND(BU$1 = BV$1, BV$2 = "Mixed"), 0.5*BV3, 0)</f>
        <v>0</v>
      </c>
      <c r="BV3" s="5">
        <f>IF('Athletes - Gold'!BV3+'Athletes - Silver'!BV3+'Athletes - Bronze'!BV3 &gt; 0, 'Athletes - Gold'!BV3*'Medal values'!$B$1+'Athletes - Silver'!BV3*'Medal values'!$B$2+'Athletes - Bronze'!BV3*'Medal values'!$B$3, "") + IF(AND(BV$1 = BU$1, BU$2 = "Mixed"), 0.5*BU3, 0) + IF(AND(BV$1 = BW$1, BW$2 = "Mixed"), 0.5*BW3, 0)</f>
        <v>0</v>
      </c>
      <c r="BW3" s="5">
        <f>IF('Athletes - Gold'!BW3+'Athletes - Silver'!BW3+'Athletes - Bronze'!BW3 &gt; 0, 'Athletes - Gold'!BW3*'Medal values'!$B$1+'Athletes - Silver'!BW3*'Medal values'!$B$2+'Athletes - Bronze'!BW3*'Medal values'!$B$3, "") + IF(AND(BW$1 = BV$1, BV$2 = "Mixed"), 0.5*BV3, 0) + IF(AND(BW$1 = BX$1, BX$2 = "Mixed"), 0.5*BX3, 0)</f>
        <v>0</v>
      </c>
      <c r="BX3" s="5">
        <f>IF('Athletes - Gold'!BX3+'Athletes - Silver'!BX3+'Athletes - Bronze'!BX3 &gt; 0, 'Athletes - Gold'!BX3*'Medal values'!$B$1+'Athletes - Silver'!BX3*'Medal values'!$B$2+'Athletes - Bronze'!BX3*'Medal values'!$B$3, "") + IF(AND(BX$1 = BW$1, BW$2 = "Mixed"), 0.5*BW3, 0) + IF(AND(BX$1 = BY$1, BY$2 = "Mixed"), 0.5*BY3, 0)</f>
        <v>0</v>
      </c>
      <c r="BY3" s="5">
        <f>IF('Athletes - Gold'!BY3+'Athletes - Silver'!BY3+'Athletes - Bronze'!BY3 &gt; 0, 'Athletes - Gold'!BY3*'Medal values'!$B$1+'Athletes - Silver'!BY3*'Medal values'!$B$2+'Athletes - Bronze'!BY3*'Medal values'!$B$3, "") + IF(AND(BY$1 = BX$1, BX$2 = "Mixed"), 0.5*BX3, 0) + IF(AND(BY$1 = BZ$1, BZ$2 = "Mixed"), 0.5*BZ3, 0)</f>
        <v>0</v>
      </c>
      <c r="BZ3" s="5">
        <f>IF('Athletes - Gold'!BZ3+'Athletes - Silver'!BZ3+'Athletes - Bronze'!BZ3 &gt; 0, 'Athletes - Gold'!BZ3*'Medal values'!$B$1+'Athletes - Silver'!BZ3*'Medal values'!$B$2+'Athletes - Bronze'!BZ3*'Medal values'!$B$3, "") + IF(AND(BZ$1 = BY$1, BY$2 = "Mixed"), 0.5*BY3, 0) + IF(AND(BZ$1 = CA$1, CA$2 = "Mixed"), 0.5*CA3, 0)</f>
        <v>0</v>
      </c>
      <c r="CA3" s="5">
        <f>IF('Athletes - Gold'!CA3+'Athletes - Silver'!CA3+'Athletes - Bronze'!CA3 &gt; 0, 'Athletes - Gold'!CA3*'Medal values'!$B$1+'Athletes - Silver'!CA3*'Medal values'!$B$2+'Athletes - Bronze'!CA3*'Medal values'!$B$3, "") + IF(AND(CA$1 = BZ$1, BZ$2 = "Mixed"), 0.5*BZ3, 0) + IF(AND(CA$1 = CB$1, CB$2 = "Mixed"), 0.5*CB3, 0)</f>
        <v>0</v>
      </c>
      <c r="CB3" s="5">
        <f>IF('Athletes - Gold'!CB3+'Athletes - Silver'!CB3+'Athletes - Bronze'!CB3 &gt; 0, 'Athletes - Gold'!CB3*'Medal values'!$B$1+'Athletes - Silver'!CB3*'Medal values'!$B$2+'Athletes - Bronze'!CB3*'Medal values'!$B$3, "") + IF(AND(CB$1 = CA$1, CA$2 = "Mixed"), 0.5*CA3, 0) + IF(AND(CB$1 = CC$1, CC$2 = "Mixed"), 0.5*CC3, 0)</f>
        <v>0</v>
      </c>
      <c r="CC3" s="5">
        <f>IF('Athletes - Gold'!CC3+'Athletes - Silver'!CC3+'Athletes - Bronze'!CC3 &gt; 0, 'Athletes - Gold'!CC3*'Medal values'!$B$1+'Athletes - Silver'!CC3*'Medal values'!$B$2+'Athletes - Bronze'!CC3*'Medal values'!$B$3, "") + IF(AND(CC$1 = CB$1, CB$2 = "Mixed"), 0.5*CB3, 0) + IF(AND(CC$1 = CD$1, CD$2 = "Mixed"), 0.5*CD3, 0)</f>
        <v>0</v>
      </c>
      <c r="CD3" s="5">
        <f>IF('Athletes - Gold'!CD3+'Athletes - Silver'!CD3+'Athletes - Bronze'!CD3 &gt; 0, 'Athletes - Gold'!CD3*'Medal values'!$B$1+'Athletes - Silver'!CD3*'Medal values'!$B$2+'Athletes - Bronze'!CD3*'Medal values'!$B$3, "") + IF(AND(CD$1 = CC$1, CC$2 = "Mixed"), 0.5*CC3, 0) + IF(AND(CD$1 = CE$1, CE$2 = "Mixed"), 0.5*CE3, 0)</f>
        <v>0</v>
      </c>
      <c r="CE3" s="5">
        <f>IF('Athletes - Gold'!CE3+'Athletes - Silver'!CE3+'Athletes - Bronze'!CE3 &gt; 0, 'Athletes - Gold'!CE3*'Medal values'!$B$1+'Athletes - Silver'!CE3*'Medal values'!$B$2+'Athletes - Bronze'!CE3*'Medal values'!$B$3, "") + IF(AND(CE$1 = CD$1, CD$2 = "Mixed"), 0.5*CD3, 0) + IF(AND(CE$1 = CF$1, CF$2 = "Mixed"), 0.5*CF3, 0)</f>
        <v>0</v>
      </c>
      <c r="CF3" s="5">
        <f>IF('Athletes - Gold'!CF3+'Athletes - Silver'!CF3+'Athletes - Bronze'!CF3 &gt; 0, 'Athletes - Gold'!CF3*'Medal values'!$B$1+'Athletes - Silver'!CF3*'Medal values'!$B$2+'Athletes - Bronze'!CF3*'Medal values'!$B$3, "") + IF(AND(CF$1 = CE$1, CE$2 = "Mixed"), 0.5*CE3, 0) + IF(AND(CF$1 = CG$1, CG$2 = "Mixed"), 0.5*CG3, 0)</f>
        <v>0</v>
      </c>
      <c r="CG3" s="5">
        <f>IF('Athletes - Gold'!CG3+'Athletes - Silver'!CG3+'Athletes - Bronze'!CG3 &gt; 0, 'Athletes - Gold'!CG3*'Medal values'!$B$1+'Athletes - Silver'!CG3*'Medal values'!$B$2+'Athletes - Bronze'!CG3*'Medal values'!$B$3, "") + IF(AND(CG$1 = CF$1, CF$2 = "Mixed"), 0.5*CF3, 0) + IF(AND(CG$1 = CH$1, CH$2 = "Mixed"), 0.5*CH3, 0)</f>
        <v>0</v>
      </c>
      <c r="CH3" s="5">
        <f>IF('Athletes - Gold'!CH3+'Athletes - Silver'!CH3+'Athletes - Bronze'!CH3 &gt; 0, 'Athletes - Gold'!CH3*'Medal values'!$B$1+'Athletes - Silver'!CH3*'Medal values'!$B$2+'Athletes - Bronze'!CH3*'Medal values'!$B$3, "") + IF(AND(CH$1 = CG$1, CG$2 = "Mixed"), 0.5*CG3, 0) + IF(AND(CH$1 = CI$1, CI$2 = "Mixed"), 0.5*CI3, 0)</f>
        <v>0</v>
      </c>
      <c r="CI3" s="5">
        <f>IF('Athletes - Gold'!CI3+'Athletes - Silver'!CI3+'Athletes - Bronze'!CI3 &gt; 0, 'Athletes - Gold'!CI3*'Medal values'!$B$1+'Athletes - Silver'!CI3*'Medal values'!$B$2+'Athletes - Bronze'!CI3*'Medal values'!$B$3, "") + IF(AND(CI$1 = CH$1, CH$2 = "Mixed"), 0.5*CH3, 0) + IF(AND(CI$1 = CJ$1, CJ$2 = "Mixed"), 0.5*CJ3, 0)</f>
        <v>0</v>
      </c>
      <c r="CJ3" s="5">
        <f>IF('Athletes - Gold'!CJ3+'Athletes - Silver'!CJ3+'Athletes - Bronze'!CJ3 &gt; 0, 'Athletes - Gold'!CJ3*'Medal values'!$B$1+'Athletes - Silver'!CJ3*'Medal values'!$B$2+'Athletes - Bronze'!CJ3*'Medal values'!$B$3, "") + IF(AND(CJ$1 = CI$1, CI$2 = "Mixed"), 0.5*CI3, 0) + IF(AND(CJ$1 = CK$1, CK$2 = "Mixed"), 0.5*CK3, 0)</f>
        <v>0</v>
      </c>
      <c r="CK3" s="5">
        <f>IF('Athletes - Gold'!CK3+'Athletes - Silver'!CK3+'Athletes - Bronze'!CK3 &gt; 0, 'Athletes - Gold'!CK3*'Medal values'!$B$1+'Athletes - Silver'!CK3*'Medal values'!$B$2+'Athletes - Bronze'!CK3*'Medal values'!$B$3, "") + IF(AND(CK$1 = CJ$1, CJ$2 = "Mixed"), 0.5*CJ3, 0) + IF(AND(CK$1 = CL$1, CL$2 = "Mixed"), 0.5*CL3, 0)</f>
        <v>0</v>
      </c>
      <c r="CL3" s="5">
        <f>IF('Athletes - Gold'!CL3+'Athletes - Silver'!CL3+'Athletes - Bronze'!CL3 &gt; 0, 'Athletes - Gold'!CL3*'Medal values'!$B$1+'Athletes - Silver'!CL3*'Medal values'!$B$2+'Athletes - Bronze'!CL3*'Medal values'!$B$3, "") + IF(AND(CL$1 = CK$1, CK$2 = "Mixed"), 0.5*CK3, 0) + IF(AND(CL$1 = CM$1, CM$2 = "Mixed"), 0.5*CM3, 0)</f>
        <v>0</v>
      </c>
      <c r="CM3" s="5">
        <f>IF('Athletes - Gold'!CM3+'Athletes - Silver'!CM3+'Athletes - Bronze'!CM3 &gt; 0, 'Athletes - Gold'!CM3*'Medal values'!$B$1+'Athletes - Silver'!CM3*'Medal values'!$B$2+'Athletes - Bronze'!CM3*'Medal values'!$B$3, "") + IF(AND(CM$1 = CL$1, CL$2 = "Mixed"), 0.5*CL3, 0) + IF(AND(CM$1 = CN$1, CN$2 = "Mixed"), 0.5*CN3, 0)</f>
        <v>0</v>
      </c>
      <c r="CN3" s="5">
        <f>IF('Athletes - Gold'!CN3+'Athletes - Silver'!CN3+'Athletes - Bronze'!CN3 &gt; 0, 'Athletes - Gold'!CN3*'Medal values'!$B$1+'Athletes - Silver'!CN3*'Medal values'!$B$2+'Athletes - Bronze'!CN3*'Medal values'!$B$3, "") + IF(AND(CN$1 = CM$1, CM$2 = "Mixed"), 0.5*CM3, 0) + IF(AND(CN$1 = CO$1, CO$2 = "Mixed"), 0.5*CO3, 0)</f>
        <v>0</v>
      </c>
      <c r="CO3" s="5">
        <f>IF('Athletes - Gold'!CO3+'Athletes - Silver'!CO3+'Athletes - Bronze'!CO3 &gt; 0, 'Athletes - Gold'!CO3*'Medal values'!$B$1+'Athletes - Silver'!CO3*'Medal values'!$B$2+'Athletes - Bronze'!CO3*'Medal values'!$B$3, "") + IF(AND(CO$1 = CN$1, CN$2 = "Mixed"), 0.5*CN3, 0) + IF(AND(CO$1 = CP$1, CP$2 = "Mixed"), 0.5*CP3, 0)</f>
        <v>6</v>
      </c>
      <c r="CP3" s="5">
        <f>IF('Athletes - Gold'!CP3+'Athletes - Silver'!CP3+'Athletes - Bronze'!CP3 &gt; 0, 'Athletes - Gold'!CP3*'Medal values'!$B$1+'Athletes - Silver'!CP3*'Medal values'!$B$2+'Athletes - Bronze'!CP3*'Medal values'!$B$3, "") + IF(AND(CP$1 = CO$1, CO$2 = "Mixed"), 0.5*CO3, 0) + IF(AND(CP$1 = CQ$1, CQ$2 = "Mixed"), 0.5*CQ3, 0)</f>
        <v>0</v>
      </c>
      <c r="CQ3" s="5">
        <f>IF('Athletes - Gold'!CQ3+'Athletes - Silver'!CQ3+'Athletes - Bronze'!CQ3 &gt; 0, 'Athletes - Gold'!CQ3*'Medal values'!$B$1+'Athletes - Silver'!CQ3*'Medal values'!$B$2+'Athletes - Bronze'!CQ3*'Medal values'!$B$3, "") + IF(AND(CQ$1 = CP$1, CP$2 = "Mixed"), 0.5*CP3, 0) + IF(AND(CQ$1 = CR$1, CR$2 = "Mixed"), 0.5*CR3, 0)</f>
        <v>0</v>
      </c>
      <c r="CR3" s="5">
        <f>IF('Athletes - Gold'!CR3+'Athletes - Silver'!CR3+'Athletes - Bronze'!CR3 &gt; 0, 'Athletes - Gold'!CR3*'Medal values'!$B$1+'Athletes - Silver'!CR3*'Medal values'!$B$2+'Athletes - Bronze'!CR3*'Medal values'!$B$3, "") + IF(AND(CR$1 = CQ$1, CQ$2 = "Mixed"), 0.5*CQ3, 0) + IF(AND(CR$1 = CS$1, CS$2 = "Mixed"), 0.5*CS3, 0)</f>
        <v>0</v>
      </c>
      <c r="CS3" s="5">
        <f>IF('Athletes - Gold'!CS3+'Athletes - Silver'!CS3+'Athletes - Bronze'!CS3 &gt; 0, 'Athletes - Gold'!CS3*'Medal values'!$B$1+'Athletes - Silver'!CS3*'Medal values'!$B$2+'Athletes - Bronze'!CS3*'Medal values'!$B$3, "") + IF(AND(CS$1 = CR$1, CR$2 = "Mixed"), 0.5*CR3, 0) + IF(AND(CS$1 = CT$1, CT$2 = "Mixed"), 0.5*CT3, 0)</f>
        <v>0</v>
      </c>
      <c r="CT3" s="5">
        <f>IF('Athletes - Gold'!CT3+'Athletes - Silver'!CT3+'Athletes - Bronze'!CT3 &gt; 0, 'Athletes - Gold'!CT3*'Medal values'!$B$1+'Athletes - Silver'!CT3*'Medal values'!$B$2+'Athletes - Bronze'!CT3*'Medal values'!$B$3, "") + IF(AND(CT$1 = CS$1, CS$2 = "Mixed"), 0.5*CS3, 0) + IF(AND(CT$1 = CU$1, CU$2 = "Mixed"), 0.5*CU3, 0)</f>
        <v>0</v>
      </c>
      <c r="CU3" s="5">
        <f>IF('Athletes - Gold'!CU3+'Athletes - Silver'!CU3+'Athletes - Bronze'!CU3 &gt; 0, 'Athletes - Gold'!CU3*'Medal values'!$B$1+'Athletes - Silver'!CU3*'Medal values'!$B$2+'Athletes - Bronze'!CU3*'Medal values'!$B$3, "") + IF(AND(CU$1 = CT$1, CT$2 = "Mixed"), 0.5*CT3, 0) + IF(AND(CU$1 = CV$1, CV$2 = "Mixed"), 0.5*CV3, 0)</f>
        <v>0</v>
      </c>
      <c r="CV3" s="5">
        <f>IF('Athletes - Gold'!CV3+'Athletes - Silver'!CV3+'Athletes - Bronze'!CV3 &gt; 0, 'Athletes - Gold'!CV3*'Medal values'!$B$1+'Athletes - Silver'!CV3*'Medal values'!$B$2+'Athletes - Bronze'!CV3*'Medal values'!$B$3, "") + IF(AND(CV$1 = CU$1, CU$2 = "Mixed"), 0.5*CU3, 0) + IF(AND(CV$1 = CW$1, CW$2 = "Mixed"), 0.5*CW3, 0)</f>
        <v>0</v>
      </c>
      <c r="CW3" s="5">
        <f t="shared" ref="CW3:CX3" si="1">SUMIF($B$2:$CV$2,CW$2, $B3:$CV3)</f>
        <v>13</v>
      </c>
      <c r="CX3" s="5">
        <f t="shared" si="1"/>
        <v>22.000011</v>
      </c>
      <c r="CY3" s="5">
        <f t="shared" ref="CY3:CY96" si="3">CW3+CX3</f>
        <v>35.000011</v>
      </c>
    </row>
    <row r="4">
      <c r="A4" s="5" t="str">
        <f>Countries!A2</f>
        <v>ARM</v>
      </c>
      <c r="B4" s="5">
        <f>IF('Athletes - Gold'!B4+'Athletes - Silver'!B4+'Athletes - Bronze'!B4 &gt; 0, 'Athletes - Gold'!B4*'Medal values'!$B$1+'Athletes - Silver'!B4*'Medal values'!$B$2+'Athletes - Bronze'!B4*'Medal values'!$B$3, "") + IF(AND(B$1 = A$1, A$2 = "Mixed"), 0.5*A4, 0) + IF(AND(B$1 = C$1, C$2 = "Mixed"), 0.5*C4, 0)</f>
        <v>0</v>
      </c>
      <c r="C4" s="5">
        <f>IF('Athletes - Gold'!C4+'Athletes - Silver'!C4+'Athletes - Bronze'!C4 &gt; 0, 'Athletes - Gold'!C4*'Medal values'!$B$1+'Athletes - Silver'!C4*'Medal values'!$B$2+'Athletes - Bronze'!C4*'Medal values'!$B$3, "") + IF(AND(C$1 = B$1, B$2 = "Mixed"), 0.5*B4, 0) + IF(AND(C$1 = D$1, D$2 = "Mixed"), 0.5*D4, 0)</f>
        <v>0</v>
      </c>
      <c r="D4" s="5">
        <f>IF('Athletes - Gold'!D4+'Athletes - Silver'!D4+'Athletes - Bronze'!D4 &gt; 0, 'Athletes - Gold'!D4*'Medal values'!$B$1+'Athletes - Silver'!D4*'Medal values'!$B$2+'Athletes - Bronze'!D4*'Medal values'!$B$3, "") + IF(AND(D$1 = C$1, C$2 = "Mixed"), 0.5*C4, 0) + IF(AND(D$1 = E$1, E$2 = "Mixed"), 0.5*E4, 0)</f>
        <v>0</v>
      </c>
      <c r="E4" s="5">
        <f>IF('Athletes - Gold'!E4+'Athletes - Silver'!E4+'Athletes - Bronze'!E4 &gt; 0, 'Athletes - Gold'!E4*'Medal values'!$B$1+'Athletes - Silver'!E4*'Medal values'!$B$2+'Athletes - Bronze'!E4*'Medal values'!$B$3, "") + IF(AND(E$1 = D$1, D$2 = "Mixed"), 0.5*D4, 0) + IF(AND(E$1 = F$1, F$2 = "Mixed"), 0.5*F4, 0)</f>
        <v>0</v>
      </c>
      <c r="F4" s="5">
        <f>IF('Athletes - Gold'!F4+'Athletes - Silver'!F4+'Athletes - Bronze'!F4 &gt; 0, 'Athletes - Gold'!F4*'Medal values'!$B$1+'Athletes - Silver'!F4*'Medal values'!$B$2+'Athletes - Bronze'!F4*'Medal values'!$B$3, "") + IF(AND(F$1 = E$1, E$2 = "Mixed"), 0.5*E4, 0) + IF(AND(F$1 = G$1, G$2 = "Mixed"), 0.5*G4, 0)</f>
        <v>0</v>
      </c>
      <c r="G4" s="5">
        <f>IF('Athletes - Gold'!G4+'Athletes - Silver'!G4+'Athletes - Bronze'!G4 &gt; 0, 'Athletes - Gold'!G4*'Medal values'!$B$1+'Athletes - Silver'!G4*'Medal values'!$B$2+'Athletes - Bronze'!G4*'Medal values'!$B$3, "") + IF(AND(G$1 = F$1, F$2 = "Mixed"), 0.5*F4, 0) + IF(AND(G$1 = H$1, H$2 = "Mixed"), 0.5*H4, 0)</f>
        <v>1</v>
      </c>
      <c r="H4" s="5">
        <f>IF('Athletes - Gold'!H4+'Athletes - Silver'!H4+'Athletes - Bronze'!H4 &gt; 0, 'Athletes - Gold'!H4*'Medal values'!$B$1+'Athletes - Silver'!H4*'Medal values'!$B$2+'Athletes - Bronze'!H4*'Medal values'!$B$3, "") + IF(AND(H$1 = G$1, G$2 = "Mixed"), 0.5*G4, 0) + IF(AND(H$1 = I$1, I$2 = "Mixed"), 0.5*I4, 0)</f>
        <v>0</v>
      </c>
      <c r="I4" s="5">
        <f>IF('Athletes - Gold'!I4+'Athletes - Silver'!I4+'Athletes - Bronze'!I4 &gt; 0, 'Athletes - Gold'!I4*'Medal values'!$B$1+'Athletes - Silver'!I4*'Medal values'!$B$2+'Athletes - Bronze'!I4*'Medal values'!$B$3, "") + IF(AND(I$1 = H$1, H$2 = "Mixed"), 0.5*H4, 0) + IF(AND(I$1 = J$1, J$2 = "Mixed"), 0.5*J4, 0)</f>
        <v>0</v>
      </c>
      <c r="J4" s="5">
        <f>IF('Athletes - Gold'!J4+'Athletes - Silver'!J4+'Athletes - Bronze'!J4 &gt; 0, 'Athletes - Gold'!J4*'Medal values'!$B$1+'Athletes - Silver'!J4*'Medal values'!$B$2+'Athletes - Bronze'!J4*'Medal values'!$B$3, "") + IF(AND(J$1 = I$1, I$2 = "Mixed"), 0.5*I4, 0) + IF(AND(J$1 = K$1, K$2 = "Mixed"), 0.5*K4, 0)</f>
        <v>0</v>
      </c>
      <c r="K4" s="5">
        <f>IF('Athletes - Gold'!K4+'Athletes - Silver'!K4+'Athletes - Bronze'!K4 &gt; 0, 'Athletes - Gold'!K4*'Medal values'!$B$1+'Athletes - Silver'!K4*'Medal values'!$B$2+'Athletes - Bronze'!K4*'Medal values'!$B$3, "") + IF(AND(K$1 = J$1, J$2 = "Mixed"), 0.5*J4, 0) + IF(AND(K$1 = L$1, L$2 = "Mixed"), 0.5*L4, 0)</f>
        <v>0</v>
      </c>
      <c r="L4" s="5">
        <f>IF('Athletes - Gold'!L4+'Athletes - Silver'!L4+'Athletes - Bronze'!L4 &gt; 0, 'Athletes - Gold'!L4*'Medal values'!$B$1+'Athletes - Silver'!L4*'Medal values'!$B$2+'Athletes - Bronze'!L4*'Medal values'!$B$3, "") + IF(AND(L$1 = K$1, K$2 = "Mixed"), 0.5*K4, 0) + IF(AND(L$1 = M$1, M$2 = "Mixed"), 0.5*M4, 0)</f>
        <v>0</v>
      </c>
      <c r="M4" s="5">
        <f>IF('Athletes - Gold'!M4+'Athletes - Silver'!M4+'Athletes - Bronze'!M4 &gt; 0, 'Athletes - Gold'!M4*'Medal values'!$B$1+'Athletes - Silver'!M4*'Medal values'!$B$2+'Athletes - Bronze'!M4*'Medal values'!$B$3, "") + IF(AND(M$1 = L$1, L$2 = "Mixed"), 0.5*L4, 0) + IF(AND(M$1 = N$1, N$2 = "Mixed"), 0.5*N4, 0)</f>
        <v>0</v>
      </c>
      <c r="N4" s="5">
        <f>IF('Athletes - Gold'!N4+'Athletes - Silver'!N4+'Athletes - Bronze'!N4 &gt; 0, 'Athletes - Gold'!N4*'Medal values'!$B$1+'Athletes - Silver'!N4*'Medal values'!$B$2+'Athletes - Bronze'!N4*'Medal values'!$B$3, "") + IF(AND(N$1 = M$1, M$2 = "Mixed"), 0.5*M4, 0) + IF(AND(N$1 = O$1, O$2 = "Mixed"), 0.5*O4, 0)</f>
        <v>0</v>
      </c>
      <c r="O4" s="5">
        <f>IF('Athletes - Gold'!O4+'Athletes - Silver'!O4+'Athletes - Bronze'!O4 &gt; 0, 'Athletes - Gold'!O4*'Medal values'!$B$1+'Athletes - Silver'!O4*'Medal values'!$B$2+'Athletes - Bronze'!O4*'Medal values'!$B$3, "") + IF(AND(O$1 = N$1, N$2 = "Mixed"), 0.5*N4, 0) + IF(AND(O$1 = P$1, P$2 = "Mixed"), 0.5*P4, 0)</f>
        <v>0</v>
      </c>
      <c r="P4" s="5">
        <f>IF('Athletes - Gold'!P4+'Athletes - Silver'!P4+'Athletes - Bronze'!P4 &gt; 0, 'Athletes - Gold'!P4*'Medal values'!$B$1+'Athletes - Silver'!P4*'Medal values'!$B$2+'Athletes - Bronze'!P4*'Medal values'!$B$3, "") + IF(AND(P$1 = O$1, O$2 = "Mixed"), 0.5*O4, 0) + IF(AND(P$1 = Q$1, Q$2 = "Mixed"), 0.5*Q4, 0)</f>
        <v>0</v>
      </c>
      <c r="Q4" s="5">
        <f>IF('Athletes - Gold'!Q4+'Athletes - Silver'!Q4+'Athletes - Bronze'!Q4 &gt; 0, 'Athletes - Gold'!Q4*'Medal values'!$B$1+'Athletes - Silver'!Q4*'Medal values'!$B$2+'Athletes - Bronze'!Q4*'Medal values'!$B$3, "") + IF(AND(Q$1 = P$1, P$2 = "Mixed"), 0.5*P4, 0) + IF(AND(Q$1 = R$1, R$2 = "Mixed"), 0.5*R4, 0)</f>
        <v>0</v>
      </c>
      <c r="R4" s="5">
        <f>IF('Athletes - Gold'!R4+'Athletes - Silver'!R4+'Athletes - Bronze'!R4 &gt; 0, 'Athletes - Gold'!R4*'Medal values'!$B$1+'Athletes - Silver'!R4*'Medal values'!$B$2+'Athletes - Bronze'!R4*'Medal values'!$B$3, "") + IF(AND(R$1 = Q$1, Q$2 = "Mixed"), 0.5*Q4, 0) + IF(AND(R$1 = S$1, S$2 = "Mixed"), 0.5*S4, 0)</f>
        <v>0</v>
      </c>
      <c r="S4" s="5">
        <f>IF('Athletes - Gold'!S4+'Athletes - Silver'!S4+'Athletes - Bronze'!S4 &gt; 0, 'Athletes - Gold'!S4*'Medal values'!$B$1+'Athletes - Silver'!S4*'Medal values'!$B$2+'Athletes - Bronze'!S4*'Medal values'!$B$3, "") + IF(AND(S$1 = R$1, R$2 = "Mixed"), 0.5*R4, 0) + IF(AND(S$1 = T$1, T$2 = "Mixed"), 0.5*T4, 0)</f>
        <v>0</v>
      </c>
      <c r="T4" s="5">
        <f>IF('Athletes - Gold'!T4+'Athletes - Silver'!T4+'Athletes - Bronze'!T4 &gt; 0, 'Athletes - Gold'!T4*'Medal values'!$B$1+'Athletes - Silver'!T4*'Medal values'!$B$2+'Athletes - Bronze'!T4*'Medal values'!$B$3, "") + IF(AND(T$1 = S$1, S$2 = "Mixed"), 0.5*S4, 0) + IF(AND(T$1 = U$1, U$2 = "Mixed"), 0.5*U4, 0)</f>
        <v>0</v>
      </c>
      <c r="U4" s="5">
        <f>IF('Athletes - Gold'!U4+'Athletes - Silver'!U4+'Athletes - Bronze'!U4 &gt; 0, 'Athletes - Gold'!U4*'Medal values'!$B$1+'Athletes - Silver'!U4*'Medal values'!$B$2+'Athletes - Bronze'!U4*'Medal values'!$B$3, "") + IF(AND(U$1 = T$1, T$2 = "Mixed"), 0.5*T4, 0) + IF(AND(U$1 = V$1, V$2 = "Mixed"), 0.5*V4, 0)</f>
        <v>0</v>
      </c>
      <c r="V4" s="5">
        <f>IF('Athletes - Gold'!V4+'Athletes - Silver'!V4+'Athletes - Bronze'!V4 &gt; 0, 'Athletes - Gold'!V4*'Medal values'!$B$1+'Athletes - Silver'!V4*'Medal values'!$B$2+'Athletes - Bronze'!V4*'Medal values'!$B$3, "") + IF(AND(V$1 = U$1, U$2 = "Mixed"), 0.5*U4, 0) + IF(AND(V$1 = W$1, W$2 = "Mixed"), 0.5*W4, 0)</f>
        <v>1</v>
      </c>
      <c r="W4" s="5">
        <f>IF('Athletes - Gold'!W4+'Athletes - Silver'!W4+'Athletes - Bronze'!W4 &gt; 0, 'Athletes - Gold'!W4*'Medal values'!$B$1+'Athletes - Silver'!W4*'Medal values'!$B$2+'Athletes - Bronze'!W4*'Medal values'!$B$3, "") + IF(AND(W$1 = V$1, V$2 = "Mixed"), 0.5*V4, 0) + IF(AND(W$1 = X$1, X$2 = "Mixed"), 0.5*X4, 0)</f>
        <v>0</v>
      </c>
      <c r="X4" s="5">
        <f>IF('Athletes - Gold'!X4+'Athletes - Silver'!X4+'Athletes - Bronze'!X4 &gt; 0, 'Athletes - Gold'!X4*'Medal values'!$B$1+'Athletes - Silver'!X4*'Medal values'!$B$2+'Athletes - Bronze'!X4*'Medal values'!$B$3, "") + IF(AND(X$1 = W$1, W$2 = "Mixed"), 0.5*W4, 0) + IF(AND(X$1 = Y$1, Y$2 = "Mixed"), 0.5*Y4, 0)</f>
        <v>0</v>
      </c>
      <c r="Y4" s="5">
        <f>IF('Athletes - Gold'!Y4+'Athletes - Silver'!Y4+'Athletes - Bronze'!Y4 &gt; 0, 'Athletes - Gold'!Y4*'Medal values'!$B$1+'Athletes - Silver'!Y4*'Medal values'!$B$2+'Athletes - Bronze'!Y4*'Medal values'!$B$3, "") + IF(AND(Y$1 = X$1, X$2 = "Mixed"), 0.5*X4, 0) + IF(AND(Y$1 = Z$1, Z$2 = "Mixed"), 0.5*Z4, 0)</f>
        <v>0</v>
      </c>
      <c r="Z4" s="5">
        <f>IF('Athletes - Gold'!Z4+'Athletes - Silver'!Z4+'Athletes - Bronze'!Z4 &gt; 0, 'Athletes - Gold'!Z4*'Medal values'!$B$1+'Athletes - Silver'!Z4*'Medal values'!$B$2+'Athletes - Bronze'!Z4*'Medal values'!$B$3, "") + IF(AND(Z$1 = Y$1, Y$2 = "Mixed"), 0.5*Y4, 0) + IF(AND(Z$1 = AA$1, AA$2 = "Mixed"), 0.5*AA4, 0)</f>
        <v>0</v>
      </c>
      <c r="AA4" s="5">
        <f>IF('Athletes - Gold'!AA4+'Athletes - Silver'!AA4+'Athletes - Bronze'!AA4 &gt; 0, 'Athletes - Gold'!AA4*'Medal values'!$B$1+'Athletes - Silver'!AA4*'Medal values'!$B$2+'Athletes - Bronze'!AA4*'Medal values'!$B$3, "") + IF(AND(AA$1 = Z$1, Z$2 = "Mixed"), 0.5*Z4, 0) + IF(AND(AA$1 = AB$1, AB$2 = "Mixed"), 0.5*AB4, 0)</f>
        <v>0</v>
      </c>
      <c r="AB4" s="5">
        <f>IF('Athletes - Gold'!AB4+'Athletes - Silver'!AB4+'Athletes - Bronze'!AB4 &gt; 0, 'Athletes - Gold'!AB4*'Medal values'!$B$1+'Athletes - Silver'!AB4*'Medal values'!$B$2+'Athletes - Bronze'!AB4*'Medal values'!$B$3, "") + IF(AND(AB$1 = AA$1, AA$2 = "Mixed"), 0.5*AA4, 0) + IF(AND(AB$1 = AC$1, AC$2 = "Mixed"), 0.5*AC4, 0)</f>
        <v>0</v>
      </c>
      <c r="AC4" s="5">
        <f>IF('Athletes - Gold'!AC4+'Athletes - Silver'!AC4+'Athletes - Bronze'!AC4 &gt; 0, 'Athletes - Gold'!AC4*'Medal values'!$B$1+'Athletes - Silver'!AC4*'Medal values'!$B$2+'Athletes - Bronze'!AC4*'Medal values'!$B$3, "") + IF(AND(AC$1 = AB$1, AB$2 = "Mixed"), 0.5*AB4, 0) + IF(AND(AC$1 = AD$1, AD$2 = "Mixed"), 0.5*AD4, 0)</f>
        <v>0</v>
      </c>
      <c r="AD4" s="5">
        <f>IF('Athletes - Gold'!AD4+'Athletes - Silver'!AD4+'Athletes - Bronze'!AD4 &gt; 0, 'Athletes - Gold'!AD4*'Medal values'!$B$1+'Athletes - Silver'!AD4*'Medal values'!$B$2+'Athletes - Bronze'!AD4*'Medal values'!$B$3, "") + IF(AND(AD$1 = AC$1, AC$2 = "Mixed"), 0.5*AC4, 0) + IF(AND(AD$1 = AE$1, AE$2 = "Mixed"), 0.5*AE4, 0)</f>
        <v>0</v>
      </c>
      <c r="AE4" s="5">
        <f>IF('Athletes - Gold'!AE4+'Athletes - Silver'!AE4+'Athletes - Bronze'!AE4 &gt; 0, 'Athletes - Gold'!AE4*'Medal values'!$B$1+'Athletes - Silver'!AE4*'Medal values'!$B$2+'Athletes - Bronze'!AE4*'Medal values'!$B$3, "") + IF(AND(AE$1 = AD$1, AD$2 = "Mixed"), 0.5*AD4, 0) + IF(AND(AE$1 = AF$1, AF$2 = "Mixed"), 0.5*AF4, 0)</f>
        <v>0</v>
      </c>
      <c r="AF4" s="5">
        <f>IF('Athletes - Gold'!AF4+'Athletes - Silver'!AF4+'Athletes - Bronze'!AF4 &gt; 0, 'Athletes - Gold'!AF4*'Medal values'!$B$1+'Athletes - Silver'!AF4*'Medal values'!$B$2+'Athletes - Bronze'!AF4*'Medal values'!$B$3, "") + IF(AND(AF$1 = AE$1, AE$2 = "Mixed"), 0.5*AE4, 0) + IF(AND(AF$1 = AG$1, AG$2 = "Mixed"), 0.5*AG4, 0)</f>
        <v>0</v>
      </c>
      <c r="AG4" s="5">
        <f>IF('Athletes - Gold'!AG4+'Athletes - Silver'!AG4+'Athletes - Bronze'!AG4 &gt; 0, 'Athletes - Gold'!AG4*'Medal values'!$B$1+'Athletes - Silver'!AG4*'Medal values'!$B$2+'Athletes - Bronze'!AG4*'Medal values'!$B$3, "") + IF(AND(AG$1 = AF$1, AF$2 = "Mixed"), 0.5*AF4, 0) + IF(AND(AG$1 = AH$1, AH$2 = "Mixed"), 0.5*AH4, 0)</f>
        <v>0</v>
      </c>
      <c r="AH4" s="5">
        <f>IF('Athletes - Gold'!AH4+'Athletes - Silver'!AH4+'Athletes - Bronze'!AH4 &gt; 0, 'Athletes - Gold'!AH4*'Medal values'!$B$1+'Athletes - Silver'!AH4*'Medal values'!$B$2+'Athletes - Bronze'!AH4*'Medal values'!$B$3, "") + IF(AND(AH$1 = AG$1, AG$2 = "Mixed"), 0.5*AG4, 0) + IF(AND(AH$1 = AI$1, AI$2 = "Mixed"), 0.5*AI4, 0)</f>
        <v>0</v>
      </c>
      <c r="AI4" s="5">
        <f>IF('Athletes - Gold'!AI4+'Athletes - Silver'!AI4+'Athletes - Bronze'!AI4 &gt; 0, 'Athletes - Gold'!AI4*'Medal values'!$B$1+'Athletes - Silver'!AI4*'Medal values'!$B$2+'Athletes - Bronze'!AI4*'Medal values'!$B$3, "") + IF(AND(AI$1 = AH$1, AH$2 = "Mixed"), 0.5*AH4, 0) + IF(AND(AI$1 = AJ$1, AJ$2 = "Mixed"), 0.5*AJ4, 0)</f>
        <v>0</v>
      </c>
      <c r="AJ4" s="5">
        <f>IF('Athletes - Gold'!AJ4+'Athletes - Silver'!AJ4+'Athletes - Bronze'!AJ4 &gt; 0, 'Athletes - Gold'!AJ4*'Medal values'!$B$1+'Athletes - Silver'!AJ4*'Medal values'!$B$2+'Athletes - Bronze'!AJ4*'Medal values'!$B$3, "") + IF(AND(AJ$1 = AI$1, AI$2 = "Mixed"), 0.5*AI4, 0) + IF(AND(AJ$1 = AK$1, AK$2 = "Mixed"), 0.5*AK4, 0)</f>
        <v>0</v>
      </c>
      <c r="AK4" s="5">
        <f>IF('Athletes - Gold'!AK4+'Athletes - Silver'!AK4+'Athletes - Bronze'!AK4 &gt; 0, 'Athletes - Gold'!AK4*'Medal values'!$B$1+'Athletes - Silver'!AK4*'Medal values'!$B$2+'Athletes - Bronze'!AK4*'Medal values'!$B$3, "") + IF(AND(AK$1 = AJ$1, AJ$2 = "Mixed"), 0.5*AJ4, 0) + IF(AND(AK$1 = AL$1, AL$2 = "Mixed"), 0.5*AL4, 0)</f>
        <v>0</v>
      </c>
      <c r="AL4" s="5">
        <f>IF('Athletes - Gold'!AL4+'Athletes - Silver'!AL4+'Athletes - Bronze'!AL4 &gt; 0, 'Athletes - Gold'!AL4*'Medal values'!$B$1+'Athletes - Silver'!AL4*'Medal values'!$B$2+'Athletes - Bronze'!AL4*'Medal values'!$B$3, "") + IF(AND(AL$1 = AK$1, AK$2 = "Mixed"), 0.5*AK4, 0) + IF(AND(AL$1 = AM$1, AM$2 = "Mixed"), 0.5*AM4, 0)</f>
        <v>0</v>
      </c>
      <c r="AM4" s="5">
        <f>IF('Athletes - Gold'!AM4+'Athletes - Silver'!AM4+'Athletes - Bronze'!AM4 &gt; 0, 'Athletes - Gold'!AM4*'Medal values'!$B$1+'Athletes - Silver'!AM4*'Medal values'!$B$2+'Athletes - Bronze'!AM4*'Medal values'!$B$3, "") + IF(AND(AM$1 = AL$1, AL$2 = "Mixed"), 0.5*AL4, 0) + IF(AND(AM$1 = AN$1, AN$2 = "Mixed"), 0.5*AN4, 0)</f>
        <v>0</v>
      </c>
      <c r="AN4" s="5">
        <f>IF('Athletes - Gold'!AN4+'Athletes - Silver'!AN4+'Athletes - Bronze'!AN4 &gt; 0, 'Athletes - Gold'!AN4*'Medal values'!$B$1+'Athletes - Silver'!AN4*'Medal values'!$B$2+'Athletes - Bronze'!AN4*'Medal values'!$B$3, "") + IF(AND(AN$1 = AM$1, AM$2 = "Mixed"), 0.5*AM4, 0) + IF(AND(AN$1 = AO$1, AO$2 = "Mixed"), 0.5*AO4, 0)</f>
        <v>0</v>
      </c>
      <c r="AO4" s="5">
        <f>IF('Athletes - Gold'!AO4+'Athletes - Silver'!AO4+'Athletes - Bronze'!AO4 &gt; 0, 'Athletes - Gold'!AO4*'Medal values'!$B$1+'Athletes - Silver'!AO4*'Medal values'!$B$2+'Athletes - Bronze'!AO4*'Medal values'!$B$3, "") + IF(AND(AO$1 = AN$1, AN$2 = "Mixed"), 0.5*AN4, 0) + IF(AND(AO$1 = AP$1, AP$2 = "Mixed"), 0.5*AP4, 0)</f>
        <v>0</v>
      </c>
      <c r="AP4" s="5">
        <f>IF('Athletes - Gold'!AP4+'Athletes - Silver'!AP4+'Athletes - Bronze'!AP4 &gt; 0, 'Athletes - Gold'!AP4*'Medal values'!$B$1+'Athletes - Silver'!AP4*'Medal values'!$B$2+'Athletes - Bronze'!AP4*'Medal values'!$B$3, "") + IF(AND(AP$1 = AO$1, AO$2 = "Mixed"), 0.5*AO4, 0) + IF(AND(AP$1 = AQ$1, AQ$2 = "Mixed"), 0.5*AQ4, 0)</f>
        <v>0</v>
      </c>
      <c r="AQ4" s="5">
        <f>IF('Athletes - Gold'!AQ4+'Athletes - Silver'!AQ4+'Athletes - Bronze'!AQ4 &gt; 0, 'Athletes - Gold'!AQ4*'Medal values'!$B$1+'Athletes - Silver'!AQ4*'Medal values'!$B$2+'Athletes - Bronze'!AQ4*'Medal values'!$B$3, "") + IF(AND(AQ$1 = AP$1, AP$2 = "Mixed"), 0.5*AP4, 0) + IF(AND(AQ$1 = AR$1, AR$2 = "Mixed"), 0.5*AR4, 0)</f>
        <v>0</v>
      </c>
      <c r="AR4" s="5">
        <f>IF('Athletes - Gold'!AR4+'Athletes - Silver'!AR4+'Athletes - Bronze'!AR4 &gt; 0, 'Athletes - Gold'!AR4*'Medal values'!$B$1+'Athletes - Silver'!AR4*'Medal values'!$B$2+'Athletes - Bronze'!AR4*'Medal values'!$B$3, "") + IF(AND(AR$1 = AQ$1, AQ$2 = "Mixed"), 0.5*AQ4, 0) + IF(AND(AR$1 = AS$1, AS$2 = "Mixed"), 0.5*AS4, 0)</f>
        <v>0</v>
      </c>
      <c r="AS4" s="5">
        <f>IF('Athletes - Gold'!AS4+'Athletes - Silver'!AS4+'Athletes - Bronze'!AS4 &gt; 0, 'Athletes - Gold'!AS4*'Medal values'!$B$1+'Athletes - Silver'!AS4*'Medal values'!$B$2+'Athletes - Bronze'!AS4*'Medal values'!$B$3, "") + IF(AND(AS$1 = AR$1, AR$2 = "Mixed"), 0.5*AR4, 0) + IF(AND(AS$1 = AT$1, AT$2 = "Mixed"), 0.5*AT4, 0)</f>
        <v>0</v>
      </c>
      <c r="AT4" s="5">
        <f>IF('Athletes - Gold'!AT4+'Athletes - Silver'!AT4+'Athletes - Bronze'!AT4 &gt; 0, 'Athletes - Gold'!AT4*'Medal values'!$B$1+'Athletes - Silver'!AT4*'Medal values'!$B$2+'Athletes - Bronze'!AT4*'Medal values'!$B$3, "") + IF(AND(AT$1 = AS$1, AS$2 = "Mixed"), 0.5*AS4, 0) + IF(AND(AT$1 = AU$1, AU$2 = "Mixed"), 0.5*AU4, 0)</f>
        <v>0</v>
      </c>
      <c r="AU4" s="5">
        <f>IF('Athletes - Gold'!AU4+'Athletes - Silver'!AU4+'Athletes - Bronze'!AU4 &gt; 0, 'Athletes - Gold'!AU4*'Medal values'!$B$1+'Athletes - Silver'!AU4*'Medal values'!$B$2+'Athletes - Bronze'!AU4*'Medal values'!$B$3, "") + IF(AND(AU$1 = AT$1, AT$2 = "Mixed"), 0.5*AT4, 0) + IF(AND(AU$1 = AV$1, AV$2 = "Mixed"), 0.5*AV4, 0)</f>
        <v>0</v>
      </c>
      <c r="AV4" s="5">
        <f>IF('Athletes - Gold'!AV4+'Athletes - Silver'!AV4+'Athletes - Bronze'!AV4 &gt; 0, 'Athletes - Gold'!AV4*'Medal values'!$B$1+'Athletes - Silver'!AV4*'Medal values'!$B$2+'Athletes - Bronze'!AV4*'Medal values'!$B$3, "") + IF(AND(AV$1 = AU$1, AU$2 = "Mixed"), 0.5*AU4, 0) + IF(AND(AV$1 = AW$1, AW$2 = "Mixed"), 0.5*AW4, 0)</f>
        <v>0</v>
      </c>
      <c r="AW4" s="5">
        <f>IF('Athletes - Gold'!AW4+'Athletes - Silver'!AW4+'Athletes - Bronze'!AW4 &gt; 0, 'Athletes - Gold'!AW4*'Medal values'!$B$1+'Athletes - Silver'!AW4*'Medal values'!$B$2+'Athletes - Bronze'!AW4*'Medal values'!$B$3, "") + IF(AND(AW$1 = AV$1, AV$2 = "Mixed"), 0.5*AV4, 0) + IF(AND(AW$1 = AX$1, AX$2 = "Mixed"), 0.5*AX4, 0)</f>
        <v>0</v>
      </c>
      <c r="AX4" s="5">
        <f>IF('Athletes - Gold'!AX4+'Athletes - Silver'!AX4+'Athletes - Bronze'!AX4 &gt; 0, 'Athletes - Gold'!AX4*'Medal values'!$B$1+'Athletes - Silver'!AX4*'Medal values'!$B$2+'Athletes - Bronze'!AX4*'Medal values'!$B$3, "") + IF(AND(AX$1 = AW$1, AW$2 = "Mixed"), 0.5*AW4, 0) + IF(AND(AX$1 = AY$1, AY$2 = "Mixed"), 0.5*AY4, 0)</f>
        <v>0</v>
      </c>
      <c r="AY4" s="5">
        <f>IF('Athletes - Gold'!AY4+'Athletes - Silver'!AY4+'Athletes - Bronze'!AY4 &gt; 0, 'Athletes - Gold'!AY4*'Medal values'!$B$1+'Athletes - Silver'!AY4*'Medal values'!$B$2+'Athletes - Bronze'!AY4*'Medal values'!$B$3, "") + IF(AND(AY$1 = AX$1, AX$2 = "Mixed"), 0.5*AX4, 0) + IF(AND(AY$1 = AZ$1, AZ$2 = "Mixed"), 0.5*AZ4, 0)</f>
        <v>0</v>
      </c>
      <c r="AZ4" s="5">
        <f>IF('Athletes - Gold'!AZ4+'Athletes - Silver'!AZ4+'Athletes - Bronze'!AZ4 &gt; 0, 'Athletes - Gold'!AZ4*'Medal values'!$B$1+'Athletes - Silver'!AZ4*'Medal values'!$B$2+'Athletes - Bronze'!AZ4*'Medal values'!$B$3, "") + IF(AND(AZ$1 = AY$1, AY$2 = "Mixed"), 0.5*AY4, 0) + IF(AND(AZ$1 = BA$1, BA$2 = "Mixed"), 0.5*BA4, 0)</f>
        <v>0</v>
      </c>
      <c r="BA4" s="5">
        <f>IF('Athletes - Gold'!BA4+'Athletes - Silver'!BA4+'Athletes - Bronze'!BA4 &gt; 0, 'Athletes - Gold'!BA4*'Medal values'!$B$1+'Athletes - Silver'!BA4*'Medal values'!$B$2+'Athletes - Bronze'!BA4*'Medal values'!$B$3, "") + IF(AND(BA$1 = AZ$1, AZ$2 = "Mixed"), 0.5*AZ4, 0) + IF(AND(BA$1 = BB$1, BB$2 = "Mixed"), 0.5*BB4, 0)</f>
        <v>0</v>
      </c>
      <c r="BB4" s="5">
        <f>IF('Athletes - Gold'!BB4+'Athletes - Silver'!BB4+'Athletes - Bronze'!BB4 &gt; 0, 'Athletes - Gold'!BB4*'Medal values'!$B$1+'Athletes - Silver'!BB4*'Medal values'!$B$2+'Athletes - Bronze'!BB4*'Medal values'!$B$3, "") + IF(AND(BB$1 = BA$1, BA$2 = "Mixed"), 0.5*BA4, 0) + IF(AND(BB$1 = BC$1, BC$2 = "Mixed"), 0.5*BC4, 0)</f>
        <v>0</v>
      </c>
      <c r="BC4" s="5">
        <f>IF('Athletes - Gold'!BC4+'Athletes - Silver'!BC4+'Athletes - Bronze'!BC4 &gt; 0, 'Athletes - Gold'!BC4*'Medal values'!$B$1+'Athletes - Silver'!BC4*'Medal values'!$B$2+'Athletes - Bronze'!BC4*'Medal values'!$B$3, "") + IF(AND(BC$1 = BB$1, BB$2 = "Mixed"), 0.5*BB4, 0) + IF(AND(BC$1 = BD$1, BD$2 = "Mixed"), 0.5*BD4, 0)</f>
        <v>0</v>
      </c>
      <c r="BD4" s="5">
        <f>IF('Athletes - Gold'!BD4+'Athletes - Silver'!BD4+'Athletes - Bronze'!BD4 &gt; 0, 'Athletes - Gold'!BD4*'Medal values'!$B$1+'Athletes - Silver'!BD4*'Medal values'!$B$2+'Athletes - Bronze'!BD4*'Medal values'!$B$3, "") + IF(AND(BD$1 = BC$1, BC$2 = "Mixed"), 0.5*BC4, 0) + IF(AND(BD$1 = BE$1, BE$2 = "Mixed"), 0.5*BE4, 0)</f>
        <v>0</v>
      </c>
      <c r="BE4" s="5">
        <f>IF('Athletes - Gold'!BE4+'Athletes - Silver'!BE4+'Athletes - Bronze'!BE4 &gt; 0, 'Athletes - Gold'!BE4*'Medal values'!$B$1+'Athletes - Silver'!BE4*'Medal values'!$B$2+'Athletes - Bronze'!BE4*'Medal values'!$B$3, "") + IF(AND(BE$1 = BD$1, BD$2 = "Mixed"), 0.5*BD4, 0) + IF(AND(BE$1 = BF$1, BF$2 = "Mixed"), 0.5*BF4, 0)</f>
        <v>0</v>
      </c>
      <c r="BF4" s="5">
        <f>IF('Athletes - Gold'!BF4+'Athletes - Silver'!BF4+'Athletes - Bronze'!BF4 &gt; 0, 'Athletes - Gold'!BF4*'Medal values'!$B$1+'Athletes - Silver'!BF4*'Medal values'!$B$2+'Athletes - Bronze'!BF4*'Medal values'!$B$3, "") + IF(AND(BF$1 = BE$1, BE$2 = "Mixed"), 0.5*BE4, 0) + IF(AND(BF$1 = BG$1, BG$2 = "Mixed"), 0.5*BG4, 0)</f>
        <v>0</v>
      </c>
      <c r="BG4" s="5">
        <f>IF('Athletes - Gold'!BG4+'Athletes - Silver'!BG4+'Athletes - Bronze'!BG4 &gt; 0, 'Athletes - Gold'!BG4*'Medal values'!$B$1+'Athletes - Silver'!BG4*'Medal values'!$B$2+'Athletes - Bronze'!BG4*'Medal values'!$B$3, "") + IF(AND(BG$1 = BF$1, BF$2 = "Mixed"), 0.5*BF4, 0) + IF(AND(BG$1 = BH$1, BH$2 = "Mixed"), 0.5*BH4, 0)</f>
        <v>0</v>
      </c>
      <c r="BH4" s="5">
        <f>IF('Athletes - Gold'!BH4+'Athletes - Silver'!BH4+'Athletes - Bronze'!BH4 &gt; 0, 'Athletes - Gold'!BH4*'Medal values'!$B$1+'Athletes - Silver'!BH4*'Medal values'!$B$2+'Athletes - Bronze'!BH4*'Medal values'!$B$3, "") + IF(AND(BH$1 = BG$1, BG$2 = "Mixed"), 0.5*BG4, 0) + IF(AND(BH$1 = BI$1, BI$2 = "Mixed"), 0.5*BI4, 0)</f>
        <v>0</v>
      </c>
      <c r="BI4" s="5">
        <f>IF('Athletes - Gold'!BI4+'Athletes - Silver'!BI4+'Athletes - Bronze'!BI4 &gt; 0, 'Athletes - Gold'!BI4*'Medal values'!$B$1+'Athletes - Silver'!BI4*'Medal values'!$B$2+'Athletes - Bronze'!BI4*'Medal values'!$B$3, "") + IF(AND(BI$1 = BH$1, BH$2 = "Mixed"), 0.5*BH4, 0) + IF(AND(BI$1 = BJ$1, BJ$2 = "Mixed"), 0.5*BJ4, 0)</f>
        <v>0</v>
      </c>
      <c r="BJ4" s="5">
        <f>IF('Athletes - Gold'!BJ4+'Athletes - Silver'!BJ4+'Athletes - Bronze'!BJ4 &gt; 0, 'Athletes - Gold'!BJ4*'Medal values'!$B$1+'Athletes - Silver'!BJ4*'Medal values'!$B$2+'Athletes - Bronze'!BJ4*'Medal values'!$B$3, "") + IF(AND(BJ$1 = BI$1, BI$2 = "Mixed"), 0.5*BI4, 0) + IF(AND(BJ$1 = BK$1, BK$2 = "Mixed"), 0.5*BK4, 0)</f>
        <v>0</v>
      </c>
      <c r="BK4" s="5">
        <f>IF('Athletes - Gold'!BK4+'Athletes - Silver'!BK4+'Athletes - Bronze'!BK4 &gt; 0, 'Athletes - Gold'!BK4*'Medal values'!$B$1+'Athletes - Silver'!BK4*'Medal values'!$B$2+'Athletes - Bronze'!BK4*'Medal values'!$B$3, "") + IF(AND(BK$1 = BJ$1, BJ$2 = "Mixed"), 0.5*BJ4, 0) + IF(AND(BK$1 = BL$1, BL$2 = "Mixed"), 0.5*BL4, 0)</f>
        <v>0</v>
      </c>
      <c r="BL4" s="5">
        <f>IF('Athletes - Gold'!BL4+'Athletes - Silver'!BL4+'Athletes - Bronze'!BL4 &gt; 0, 'Athletes - Gold'!BL4*'Medal values'!$B$1+'Athletes - Silver'!BL4*'Medal values'!$B$2+'Athletes - Bronze'!BL4*'Medal values'!$B$3, "") + IF(AND(BL$1 = BK$1, BK$2 = "Mixed"), 0.5*BK4, 0) + IF(AND(BL$1 = BM$1, BM$2 = "Mixed"), 0.5*BM4, 0)</f>
        <v>0</v>
      </c>
      <c r="BM4" s="5">
        <f>IF('Athletes - Gold'!BM4+'Athletes - Silver'!BM4+'Athletes - Bronze'!BM4 &gt; 0, 'Athletes - Gold'!BM4*'Medal values'!$B$1+'Athletes - Silver'!BM4*'Medal values'!$B$2+'Athletes - Bronze'!BM4*'Medal values'!$B$3, "") + IF(AND(BM$1 = BL$1, BL$2 = "Mixed"), 0.5*BL4, 0) + IF(AND(BM$1 = BN$1, BN$2 = "Mixed"), 0.5*BN4, 0)</f>
        <v>0</v>
      </c>
      <c r="BN4" s="5">
        <f>IF('Athletes - Gold'!BN4+'Athletes - Silver'!BN4+'Athletes - Bronze'!BN4 &gt; 0, 'Athletes - Gold'!BN4*'Medal values'!$B$1+'Athletes - Silver'!BN4*'Medal values'!$B$2+'Athletes - Bronze'!BN4*'Medal values'!$B$3, "") + IF(AND(BN$1 = BM$1, BM$2 = "Mixed"), 0.5*BM4, 0) + IF(AND(BN$1 = BO$1, BO$2 = "Mixed"), 0.5*BO4, 0)</f>
        <v>0</v>
      </c>
      <c r="BO4" s="5">
        <f>IF('Athletes - Gold'!BO4+'Athletes - Silver'!BO4+'Athletes - Bronze'!BO4 &gt; 0, 'Athletes - Gold'!BO4*'Medal values'!$B$1+'Athletes - Silver'!BO4*'Medal values'!$B$2+'Athletes - Bronze'!BO4*'Medal values'!$B$3, "") + IF(AND(BO$1 = BN$1, BN$2 = "Mixed"), 0.5*BN4, 0) + IF(AND(BO$1 = BP$1, BP$2 = "Mixed"), 0.5*BP4, 0)</f>
        <v>0</v>
      </c>
      <c r="BP4" s="5">
        <f>IF('Athletes - Gold'!BP4+'Athletes - Silver'!BP4+'Athletes - Bronze'!BP4 &gt; 0, 'Athletes - Gold'!BP4*'Medal values'!$B$1+'Athletes - Silver'!BP4*'Medal values'!$B$2+'Athletes - Bronze'!BP4*'Medal values'!$B$3, "") + IF(AND(BP$1 = BO$1, BO$2 = "Mixed"), 0.5*BO4, 0) + IF(AND(BP$1 = BQ$1, BQ$2 = "Mixed"), 0.5*BQ4, 0)</f>
        <v>0</v>
      </c>
      <c r="BQ4" s="5">
        <f>IF('Athletes - Gold'!BQ4+'Athletes - Silver'!BQ4+'Athletes - Bronze'!BQ4 &gt; 0, 'Athletes - Gold'!BQ4*'Medal values'!$B$1+'Athletes - Silver'!BQ4*'Medal values'!$B$2+'Athletes - Bronze'!BQ4*'Medal values'!$B$3, "") + IF(AND(BQ$1 = BP$1, BP$2 = "Mixed"), 0.5*BP4, 0) + IF(AND(BQ$1 = BR$1, BR$2 = "Mixed"), 0.5*BR4, 0)</f>
        <v>0</v>
      </c>
      <c r="BR4" s="5">
        <f>IF('Athletes - Gold'!BR4+'Athletes - Silver'!BR4+'Athletes - Bronze'!BR4 &gt; 0, 'Athletes - Gold'!BR4*'Medal values'!$B$1+'Athletes - Silver'!BR4*'Medal values'!$B$2+'Athletes - Bronze'!BR4*'Medal values'!$B$3, "") + IF(AND(BR$1 = BQ$1, BQ$2 = "Mixed"), 0.5*BQ4, 0) + IF(AND(BR$1 = BS$1, BS$2 = "Mixed"), 0.5*BS4, 0)</f>
        <v>0</v>
      </c>
      <c r="BS4" s="5">
        <f>IF('Athletes - Gold'!BS4+'Athletes - Silver'!BS4+'Athletes - Bronze'!BS4 &gt; 0, 'Athletes - Gold'!BS4*'Medal values'!$B$1+'Athletes - Silver'!BS4*'Medal values'!$B$2+'Athletes - Bronze'!BS4*'Medal values'!$B$3, "") + IF(AND(BS$1 = BR$1, BR$2 = "Mixed"), 0.5*BR4, 0) + IF(AND(BS$1 = BT$1, BT$2 = "Mixed"), 0.5*BT4, 0)</f>
        <v>0</v>
      </c>
      <c r="BT4" s="5">
        <f>IF('Athletes - Gold'!BT4+'Athletes - Silver'!BT4+'Athletes - Bronze'!BT4 &gt; 0, 'Athletes - Gold'!BT4*'Medal values'!$B$1+'Athletes - Silver'!BT4*'Medal values'!$B$2+'Athletes - Bronze'!BT4*'Medal values'!$B$3, "") + IF(AND(BT$1 = BS$1, BS$2 = "Mixed"), 0.5*BS4, 0) + IF(AND(BT$1 = BU$1, BU$2 = "Mixed"), 0.5*BU4, 0)</f>
        <v>0</v>
      </c>
      <c r="BU4" s="5">
        <f>IF('Athletes - Gold'!BU4+'Athletes - Silver'!BU4+'Athletes - Bronze'!BU4 &gt; 0, 'Athletes - Gold'!BU4*'Medal values'!$B$1+'Athletes - Silver'!BU4*'Medal values'!$B$2+'Athletes - Bronze'!BU4*'Medal values'!$B$3, "") + IF(AND(BU$1 = BT$1, BT$2 = "Mixed"), 0.5*BT4, 0) + IF(AND(BU$1 = BV$1, BV$2 = "Mixed"), 0.5*BV4, 0)</f>
        <v>0</v>
      </c>
      <c r="BV4" s="5">
        <f>IF('Athletes - Gold'!BV4+'Athletes - Silver'!BV4+'Athletes - Bronze'!BV4 &gt; 0, 'Athletes - Gold'!BV4*'Medal values'!$B$1+'Athletes - Silver'!BV4*'Medal values'!$B$2+'Athletes - Bronze'!BV4*'Medal values'!$B$3, "") + IF(AND(BV$1 = BU$1, BU$2 = "Mixed"), 0.5*BU4, 0) + IF(AND(BV$1 = BW$1, BW$2 = "Mixed"), 0.5*BW4, 0)</f>
        <v>0</v>
      </c>
      <c r="BW4" s="5">
        <f>IF('Athletes - Gold'!BW4+'Athletes - Silver'!BW4+'Athletes - Bronze'!BW4 &gt; 0, 'Athletes - Gold'!BW4*'Medal values'!$B$1+'Athletes - Silver'!BW4*'Medal values'!$B$2+'Athletes - Bronze'!BW4*'Medal values'!$B$3, "") + IF(AND(BW$1 = BV$1, BV$2 = "Mixed"), 0.5*BV4, 0) + IF(AND(BW$1 = BX$1, BX$2 = "Mixed"), 0.5*BX4, 0)</f>
        <v>0</v>
      </c>
      <c r="BX4" s="5">
        <f>IF('Athletes - Gold'!BX4+'Athletes - Silver'!BX4+'Athletes - Bronze'!BX4 &gt; 0, 'Athletes - Gold'!BX4*'Medal values'!$B$1+'Athletes - Silver'!BX4*'Medal values'!$B$2+'Athletes - Bronze'!BX4*'Medal values'!$B$3, "") + IF(AND(BX$1 = BW$1, BW$2 = "Mixed"), 0.5*BW4, 0) + IF(AND(BX$1 = BY$1, BY$2 = "Mixed"), 0.5*BY4, 0)</f>
        <v>0</v>
      </c>
      <c r="BY4" s="5">
        <f>IF('Athletes - Gold'!BY4+'Athletes - Silver'!BY4+'Athletes - Bronze'!BY4 &gt; 0, 'Athletes - Gold'!BY4*'Medal values'!$B$1+'Athletes - Silver'!BY4*'Medal values'!$B$2+'Athletes - Bronze'!BY4*'Medal values'!$B$3, "") + IF(AND(BY$1 = BX$1, BX$2 = "Mixed"), 0.5*BX4, 0) + IF(AND(BY$1 = BZ$1, BZ$2 = "Mixed"), 0.5*BZ4, 0)</f>
        <v>0</v>
      </c>
      <c r="BZ4" s="5">
        <f>IF('Athletes - Gold'!BZ4+'Athletes - Silver'!BZ4+'Athletes - Bronze'!BZ4 &gt; 0, 'Athletes - Gold'!BZ4*'Medal values'!$B$1+'Athletes - Silver'!BZ4*'Medal values'!$B$2+'Athletes - Bronze'!BZ4*'Medal values'!$B$3, "") + IF(AND(BZ$1 = BY$1, BY$2 = "Mixed"), 0.5*BY4, 0) + IF(AND(BZ$1 = CA$1, CA$2 = "Mixed"), 0.5*CA4, 0)</f>
        <v>0</v>
      </c>
      <c r="CA4" s="5">
        <f>IF('Athletes - Gold'!CA4+'Athletes - Silver'!CA4+'Athletes - Bronze'!CA4 &gt; 0, 'Athletes - Gold'!CA4*'Medal values'!$B$1+'Athletes - Silver'!CA4*'Medal values'!$B$2+'Athletes - Bronze'!CA4*'Medal values'!$B$3, "") + IF(AND(CA$1 = BZ$1, BZ$2 = "Mixed"), 0.5*BZ4, 0) + IF(AND(CA$1 = CB$1, CB$2 = "Mixed"), 0.5*CB4, 0)</f>
        <v>0</v>
      </c>
      <c r="CB4" s="5">
        <f>IF('Athletes - Gold'!CB4+'Athletes - Silver'!CB4+'Athletes - Bronze'!CB4 &gt; 0, 'Athletes - Gold'!CB4*'Medal values'!$B$1+'Athletes - Silver'!CB4*'Medal values'!$B$2+'Athletes - Bronze'!CB4*'Medal values'!$B$3, "") + IF(AND(CB$1 = CA$1, CA$2 = "Mixed"), 0.5*CA4, 0) + IF(AND(CB$1 = CC$1, CC$2 = "Mixed"), 0.5*CC4, 0)</f>
        <v>0</v>
      </c>
      <c r="CC4" s="5">
        <f>IF('Athletes - Gold'!CC4+'Athletes - Silver'!CC4+'Athletes - Bronze'!CC4 &gt; 0, 'Athletes - Gold'!CC4*'Medal values'!$B$1+'Athletes - Silver'!CC4*'Medal values'!$B$2+'Athletes - Bronze'!CC4*'Medal values'!$B$3, "") + IF(AND(CC$1 = CB$1, CB$2 = "Mixed"), 0.5*CB4, 0) + IF(AND(CC$1 = CD$1, CD$2 = "Mixed"), 0.5*CD4, 0)</f>
        <v>0</v>
      </c>
      <c r="CD4" s="5">
        <f>IF('Athletes - Gold'!CD4+'Athletes - Silver'!CD4+'Athletes - Bronze'!CD4 &gt; 0, 'Athletes - Gold'!CD4*'Medal values'!$B$1+'Athletes - Silver'!CD4*'Medal values'!$B$2+'Athletes - Bronze'!CD4*'Medal values'!$B$3, "") + IF(AND(CD$1 = CC$1, CC$2 = "Mixed"), 0.5*CC4, 0) + IF(AND(CD$1 = CE$1, CE$2 = "Mixed"), 0.5*CE4, 0)</f>
        <v>0</v>
      </c>
      <c r="CE4" s="5">
        <f>IF('Athletes - Gold'!CE4+'Athletes - Silver'!CE4+'Athletes - Bronze'!CE4 &gt; 0, 'Athletes - Gold'!CE4*'Medal values'!$B$1+'Athletes - Silver'!CE4*'Medal values'!$B$2+'Athletes - Bronze'!CE4*'Medal values'!$B$3, "") + IF(AND(CE$1 = CD$1, CD$2 = "Mixed"), 0.5*CD4, 0) + IF(AND(CE$1 = CF$1, CF$2 = "Mixed"), 0.5*CF4, 0)</f>
        <v>0</v>
      </c>
      <c r="CF4" s="5">
        <f>IF('Athletes - Gold'!CF4+'Athletes - Silver'!CF4+'Athletes - Bronze'!CF4 &gt; 0, 'Athletes - Gold'!CF4*'Medal values'!$B$1+'Athletes - Silver'!CF4*'Medal values'!$B$2+'Athletes - Bronze'!CF4*'Medal values'!$B$3, "") + IF(AND(CF$1 = CE$1, CE$2 = "Mixed"), 0.5*CE4, 0) + IF(AND(CF$1 = CG$1, CG$2 = "Mixed"), 0.5*CG4, 0)</f>
        <v>0</v>
      </c>
      <c r="CG4" s="5">
        <f>IF('Athletes - Gold'!CG4+'Athletes - Silver'!CG4+'Athletes - Bronze'!CG4 &gt; 0, 'Athletes - Gold'!CG4*'Medal values'!$B$1+'Athletes - Silver'!CG4*'Medal values'!$B$2+'Athletes - Bronze'!CG4*'Medal values'!$B$3, "") + IF(AND(CG$1 = CF$1, CF$2 = "Mixed"), 0.5*CF4, 0) + IF(AND(CG$1 = CH$1, CH$2 = "Mixed"), 0.5*CH4, 0)</f>
        <v>0</v>
      </c>
      <c r="CH4" s="5">
        <f>IF('Athletes - Gold'!CH4+'Athletes - Silver'!CH4+'Athletes - Bronze'!CH4 &gt; 0, 'Athletes - Gold'!CH4*'Medal values'!$B$1+'Athletes - Silver'!CH4*'Medal values'!$B$2+'Athletes - Bronze'!CH4*'Medal values'!$B$3, "") + IF(AND(CH$1 = CG$1, CG$2 = "Mixed"), 0.5*CG4, 0) + IF(AND(CH$1 = CI$1, CI$2 = "Mixed"), 0.5*CI4, 0)</f>
        <v>0</v>
      </c>
      <c r="CI4" s="5">
        <f>IF('Athletes - Gold'!CI4+'Athletes - Silver'!CI4+'Athletes - Bronze'!CI4 &gt; 0, 'Athletes - Gold'!CI4*'Medal values'!$B$1+'Athletes - Silver'!CI4*'Medal values'!$B$2+'Athletes - Bronze'!CI4*'Medal values'!$B$3, "") + IF(AND(CI$1 = CH$1, CH$2 = "Mixed"), 0.5*CH4, 0) + IF(AND(CI$1 = CJ$1, CJ$2 = "Mixed"), 0.5*CJ4, 0)</f>
        <v>0</v>
      </c>
      <c r="CJ4" s="5">
        <f>IF('Athletes - Gold'!CJ4+'Athletes - Silver'!CJ4+'Athletes - Bronze'!CJ4 &gt; 0, 'Athletes - Gold'!CJ4*'Medal values'!$B$1+'Athletes - Silver'!CJ4*'Medal values'!$B$2+'Athletes - Bronze'!CJ4*'Medal values'!$B$3, "") + IF(AND(CJ$1 = CI$1, CI$2 = "Mixed"), 0.5*CI4, 0) + IF(AND(CJ$1 = CK$1, CK$2 = "Mixed"), 0.5*CK4, 0)</f>
        <v>0</v>
      </c>
      <c r="CK4" s="5">
        <f>IF('Athletes - Gold'!CK4+'Athletes - Silver'!CK4+'Athletes - Bronze'!CK4 &gt; 0, 'Athletes - Gold'!CK4*'Medal values'!$B$1+'Athletes - Silver'!CK4*'Medal values'!$B$2+'Athletes - Bronze'!CK4*'Medal values'!$B$3, "") + IF(AND(CK$1 = CJ$1, CJ$2 = "Mixed"), 0.5*CJ4, 0) + IF(AND(CK$1 = CL$1, CL$2 = "Mixed"), 0.5*CL4, 0)</f>
        <v>0</v>
      </c>
      <c r="CL4" s="5">
        <f>IF('Athletes - Gold'!CL4+'Athletes - Silver'!CL4+'Athletes - Bronze'!CL4 &gt; 0, 'Athletes - Gold'!CL4*'Medal values'!$B$1+'Athletes - Silver'!CL4*'Medal values'!$B$2+'Athletes - Bronze'!CL4*'Medal values'!$B$3, "") + IF(AND(CL$1 = CK$1, CK$2 = "Mixed"), 0.5*CK4, 0) + IF(AND(CL$1 = CM$1, CM$2 = "Mixed"), 0.5*CM4, 0)</f>
        <v>0</v>
      </c>
      <c r="CM4" s="5">
        <f>IF('Athletes - Gold'!CM4+'Athletes - Silver'!CM4+'Athletes - Bronze'!CM4 &gt; 0, 'Athletes - Gold'!CM4*'Medal values'!$B$1+'Athletes - Silver'!CM4*'Medal values'!$B$2+'Athletes - Bronze'!CM4*'Medal values'!$B$3, "") + IF(AND(CM$1 = CL$1, CL$2 = "Mixed"), 0.5*CL4, 0) + IF(AND(CM$1 = CN$1, CN$2 = "Mixed"), 0.5*CN4, 0)</f>
        <v>0</v>
      </c>
      <c r="CN4" s="5">
        <f>IF('Athletes - Gold'!CN4+'Athletes - Silver'!CN4+'Athletes - Bronze'!CN4 &gt; 0, 'Athletes - Gold'!CN4*'Medal values'!$B$1+'Athletes - Silver'!CN4*'Medal values'!$B$2+'Athletes - Bronze'!CN4*'Medal values'!$B$3, "") + IF(AND(CN$1 = CM$1, CM$2 = "Mixed"), 0.5*CM4, 0) + IF(AND(CN$1 = CO$1, CO$2 = "Mixed"), 0.5*CO4, 0)</f>
        <v>0</v>
      </c>
      <c r="CO4" s="5">
        <f>IF('Athletes - Gold'!CO4+'Athletes - Silver'!CO4+'Athletes - Bronze'!CO4 &gt; 0, 'Athletes - Gold'!CO4*'Medal values'!$B$1+'Athletes - Silver'!CO4*'Medal values'!$B$2+'Athletes - Bronze'!CO4*'Medal values'!$B$3, "") + IF(AND(CO$1 = CN$1, CN$2 = "Mixed"), 0.5*CN4, 0) + IF(AND(CO$1 = CP$1, CP$2 = "Mixed"), 0.5*CP4, 0)</f>
        <v>0</v>
      </c>
      <c r="CP4" s="5">
        <f>IF('Athletes - Gold'!CP4+'Athletes - Silver'!CP4+'Athletes - Bronze'!CP4 &gt; 0, 'Athletes - Gold'!CP4*'Medal values'!$B$1+'Athletes - Silver'!CP4*'Medal values'!$B$2+'Athletes - Bronze'!CP4*'Medal values'!$B$3, "") + IF(AND(CP$1 = CO$1, CO$2 = "Mixed"), 0.5*CO4, 0) + IF(AND(CP$1 = CQ$1, CQ$2 = "Mixed"), 0.5*CQ4, 0)</f>
        <v>0</v>
      </c>
      <c r="CQ4" s="5">
        <f>IF('Athletes - Gold'!CQ4+'Athletes - Silver'!CQ4+'Athletes - Bronze'!CQ4 &gt; 0, 'Athletes - Gold'!CQ4*'Medal values'!$B$1+'Athletes - Silver'!CQ4*'Medal values'!$B$2+'Athletes - Bronze'!CQ4*'Medal values'!$B$3, "") + IF(AND(CQ$1 = CP$1, CP$2 = "Mixed"), 0.5*CP4, 0) + IF(AND(CQ$1 = CR$1, CR$2 = "Mixed"), 0.5*CR4, 0)</f>
        <v>0</v>
      </c>
      <c r="CR4" s="5">
        <f>IF('Athletes - Gold'!CR4+'Athletes - Silver'!CR4+'Athletes - Bronze'!CR4 &gt; 0, 'Athletes - Gold'!CR4*'Medal values'!$B$1+'Athletes - Silver'!CR4*'Medal values'!$B$2+'Athletes - Bronze'!CR4*'Medal values'!$B$3, "") + IF(AND(CR$1 = CQ$1, CQ$2 = "Mixed"), 0.5*CQ4, 0) + IF(AND(CR$1 = CS$1, CS$2 = "Mixed"), 0.5*CS4, 0)</f>
        <v>0</v>
      </c>
      <c r="CS4" s="5">
        <f>IF('Athletes - Gold'!CS4+'Athletes - Silver'!CS4+'Athletes - Bronze'!CS4 &gt; 0, 'Athletes - Gold'!CS4*'Medal values'!$B$1+'Athletes - Silver'!CS4*'Medal values'!$B$2+'Athletes - Bronze'!CS4*'Medal values'!$B$3, "") + IF(AND(CS$1 = CR$1, CR$2 = "Mixed"), 0.5*CR4, 0) + IF(AND(CS$1 = CT$1, CT$2 = "Mixed"), 0.5*CT4, 0)</f>
        <v>2.000001</v>
      </c>
      <c r="CT4" s="5">
        <f>IF('Athletes - Gold'!CT4+'Athletes - Silver'!CT4+'Athletes - Bronze'!CT4 &gt; 0, 'Athletes - Gold'!CT4*'Medal values'!$B$1+'Athletes - Silver'!CT4*'Medal values'!$B$2+'Athletes - Bronze'!CT4*'Medal values'!$B$3, "") + IF(AND(CT$1 = CS$1, CS$2 = "Mixed"), 0.5*CS4, 0) + IF(AND(CT$1 = CU$1, CU$2 = "Mixed"), 0.5*CU4, 0)</f>
        <v>0</v>
      </c>
      <c r="CU4" s="5">
        <f>IF('Athletes - Gold'!CU4+'Athletes - Silver'!CU4+'Athletes - Bronze'!CU4 &gt; 0, 'Athletes - Gold'!CU4*'Medal values'!$B$1+'Athletes - Silver'!CU4*'Medal values'!$B$2+'Athletes - Bronze'!CU4*'Medal values'!$B$3, "") + IF(AND(CU$1 = CT$1, CT$2 = "Mixed"), 0.5*CT4, 0) + IF(AND(CU$1 = CV$1, CV$2 = "Mixed"), 0.5*CV4, 0)</f>
        <v>2.000001</v>
      </c>
      <c r="CV4" s="5">
        <f>IF('Athletes - Gold'!CV4+'Athletes - Silver'!CV4+'Athletes - Bronze'!CV4 &gt; 0, 'Athletes - Gold'!CV4*'Medal values'!$B$1+'Athletes - Silver'!CV4*'Medal values'!$B$2+'Athletes - Bronze'!CV4*'Medal values'!$B$3, "") + IF(AND(CV$1 = CU$1, CU$2 = "Mixed"), 0.5*CU4, 0) + IF(AND(CV$1 = CW$1, CW$2 = "Mixed"), 0.5*CW4, 0)</f>
        <v>0</v>
      </c>
      <c r="CW4" s="5">
        <f t="shared" ref="CW4:CX4" si="2">SUMIF($B$2:$CV$2,CW$2, $B4:$CV4)</f>
        <v>6.000002</v>
      </c>
      <c r="CX4" s="5">
        <f t="shared" si="2"/>
        <v>0</v>
      </c>
      <c r="CY4" s="5">
        <f t="shared" si="3"/>
        <v>6.000002</v>
      </c>
    </row>
    <row r="5">
      <c r="A5" s="5" t="str">
        <f>Countries!A3</f>
        <v>AUS</v>
      </c>
      <c r="B5" s="5">
        <f>IF('Athletes - Gold'!B5+'Athletes - Silver'!B5+'Athletes - Bronze'!B5 &gt; 0, 'Athletes - Gold'!B5*'Medal values'!$B$1+'Athletes - Silver'!B5*'Medal values'!$B$2+'Athletes - Bronze'!B5*'Medal values'!$B$3, "") + IF(AND(B$1 = A$1, A$2 = "Mixed"), 0.5*A5, 0) + IF(AND(B$1 = C$1, C$2 = "Mixed"), 0.5*C5, 0)</f>
        <v>0</v>
      </c>
      <c r="C5" s="5">
        <f>IF('Athletes - Gold'!C5+'Athletes - Silver'!C5+'Athletes - Bronze'!C5 &gt; 0, 'Athletes - Gold'!C5*'Medal values'!$B$1+'Athletes - Silver'!C5*'Medal values'!$B$2+'Athletes - Bronze'!C5*'Medal values'!$B$3, "") + IF(AND(C$1 = B$1, B$2 = "Mixed"), 0.5*B5, 0) + IF(AND(C$1 = D$1, D$2 = "Mixed"), 0.5*D5, 0)</f>
        <v>0</v>
      </c>
      <c r="D5" s="5">
        <f>IF('Athletes - Gold'!D5+'Athletes - Silver'!D5+'Athletes - Bronze'!D5 &gt; 0, 'Athletes - Gold'!D5*'Medal values'!$B$1+'Athletes - Silver'!D5*'Medal values'!$B$2+'Athletes - Bronze'!D5*'Medal values'!$B$3, "") + IF(AND(D$1 = C$1, C$2 = "Mixed"), 0.5*C5, 0) + IF(AND(D$1 = E$1, E$2 = "Mixed"), 0.5*E5, 0)</f>
        <v>0</v>
      </c>
      <c r="E5" s="5">
        <f>IF('Athletes - Gold'!E5+'Athletes - Silver'!E5+'Athletes - Bronze'!E5 &gt; 0, 'Athletes - Gold'!E5*'Medal values'!$B$1+'Athletes - Silver'!E5*'Medal values'!$B$2+'Athletes - Bronze'!E5*'Medal values'!$B$3, "") + IF(AND(E$1 = D$1, D$2 = "Mixed"), 0.5*D5, 0) + IF(AND(E$1 = F$1, F$2 = "Mixed"), 0.5*F5, 0)</f>
        <v>0</v>
      </c>
      <c r="F5" s="5">
        <f>IF('Athletes - Gold'!F5+'Athletes - Silver'!F5+'Athletes - Bronze'!F5 &gt; 0, 'Athletes - Gold'!F5*'Medal values'!$B$1+'Athletes - Silver'!F5*'Medal values'!$B$2+'Athletes - Bronze'!F5*'Medal values'!$B$3, "") + IF(AND(F$1 = E$1, E$2 = "Mixed"), 0.5*E5, 0) + IF(AND(F$1 = G$1, G$2 = "Mixed"), 0.5*G5, 0)</f>
        <v>0</v>
      </c>
      <c r="G5" s="5">
        <f>IF('Athletes - Gold'!G5+'Athletes - Silver'!G5+'Athletes - Bronze'!G5 &gt; 0, 'Athletes - Gold'!G5*'Medal values'!$B$1+'Athletes - Silver'!G5*'Medal values'!$B$2+'Athletes - Bronze'!G5*'Medal values'!$B$3, "") + IF(AND(G$1 = F$1, F$2 = "Mixed"), 0.5*F5, 0) + IF(AND(G$1 = H$1, H$2 = "Mixed"), 0.5*H5, 0)</f>
        <v>0</v>
      </c>
      <c r="H5" s="5">
        <f>IF('Athletes - Gold'!H5+'Athletes - Silver'!H5+'Athletes - Bronze'!H5 &gt; 0, 'Athletes - Gold'!H5*'Medal values'!$B$1+'Athletes - Silver'!H5*'Medal values'!$B$2+'Athletes - Bronze'!H5*'Medal values'!$B$3, "") + IF(AND(H$1 = G$1, G$2 = "Mixed"), 0.5*G5, 0) + IF(AND(H$1 = I$1, I$2 = "Mixed"), 0.5*I5, 0)</f>
        <v>0</v>
      </c>
      <c r="I5" s="5">
        <f>IF('Athletes - Gold'!I5+'Athletes - Silver'!I5+'Athletes - Bronze'!I5 &gt; 0, 'Athletes - Gold'!I5*'Medal values'!$B$1+'Athletes - Silver'!I5*'Medal values'!$B$2+'Athletes - Bronze'!I5*'Medal values'!$B$3, "") + IF(AND(I$1 = H$1, H$2 = "Mixed"), 0.5*H5, 0) + IF(AND(I$1 = J$1, J$2 = "Mixed"), 0.5*J5, 0)</f>
        <v>0</v>
      </c>
      <c r="J5" s="5">
        <f>IF('Athletes - Gold'!J5+'Athletes - Silver'!J5+'Athletes - Bronze'!J5 &gt; 0, 'Athletes - Gold'!J5*'Medal values'!$B$1+'Athletes - Silver'!J5*'Medal values'!$B$2+'Athletes - Bronze'!J5*'Medal values'!$B$3, "") + IF(AND(J$1 = I$1, I$2 = "Mixed"), 0.5*I5, 0) + IF(AND(J$1 = K$1, K$2 = "Mixed"), 0.5*K5, 0)</f>
        <v>1</v>
      </c>
      <c r="K5" s="5">
        <f>IF('Athletes - Gold'!K5+'Athletes - Silver'!K5+'Athletes - Bronze'!K5 &gt; 0, 'Athletes - Gold'!K5*'Medal values'!$B$1+'Athletes - Silver'!K5*'Medal values'!$B$2+'Athletes - Bronze'!K5*'Medal values'!$B$3, "") + IF(AND(K$1 = J$1, J$2 = "Mixed"), 0.5*J5, 0) + IF(AND(K$1 = L$1, L$2 = "Mixed"), 0.5*L5, 0)</f>
        <v>0</v>
      </c>
      <c r="L5" s="5">
        <f>IF('Athletes - Gold'!L5+'Athletes - Silver'!L5+'Athletes - Bronze'!L5 &gt; 0, 'Athletes - Gold'!L5*'Medal values'!$B$1+'Athletes - Silver'!L5*'Medal values'!$B$2+'Athletes - Bronze'!L5*'Medal values'!$B$3, "") + IF(AND(L$1 = K$1, K$2 = "Mixed"), 0.5*K5, 0) + IF(AND(L$1 = M$1, M$2 = "Mixed"), 0.5*M5, 0)</f>
        <v>3.000001</v>
      </c>
      <c r="M5" s="5">
        <f>IF('Athletes - Gold'!M5+'Athletes - Silver'!M5+'Athletes - Bronze'!M5 &gt; 0, 'Athletes - Gold'!M5*'Medal values'!$B$1+'Athletes - Silver'!M5*'Medal values'!$B$2+'Athletes - Bronze'!M5*'Medal values'!$B$3, "") + IF(AND(M$1 = L$1, L$2 = "Mixed"), 0.5*L5, 0) + IF(AND(M$1 = N$1, N$2 = "Mixed"), 0.5*N5, 0)</f>
        <v>0</v>
      </c>
      <c r="N5" s="5">
        <f>IF('Athletes - Gold'!N5+'Athletes - Silver'!N5+'Athletes - Bronze'!N5 &gt; 0, 'Athletes - Gold'!N5*'Medal values'!$B$1+'Athletes - Silver'!N5*'Medal values'!$B$2+'Athletes - Bronze'!N5*'Medal values'!$B$3, "") + IF(AND(N$1 = M$1, M$2 = "Mixed"), 0.5*M5, 0) + IF(AND(N$1 = O$1, O$2 = "Mixed"), 0.5*O5, 0)</f>
        <v>0</v>
      </c>
      <c r="O5" s="5">
        <f>IF('Athletes - Gold'!O5+'Athletes - Silver'!O5+'Athletes - Bronze'!O5 &gt; 0, 'Athletes - Gold'!O5*'Medal values'!$B$1+'Athletes - Silver'!O5*'Medal values'!$B$2+'Athletes - Bronze'!O5*'Medal values'!$B$3, "") + IF(AND(O$1 = N$1, N$2 = "Mixed"), 0.5*N5, 0) + IF(AND(O$1 = P$1, P$2 = "Mixed"), 0.5*P5, 0)</f>
        <v>0</v>
      </c>
      <c r="P5" s="5">
        <f>IF('Athletes - Gold'!P5+'Athletes - Silver'!P5+'Athletes - Bronze'!P5 &gt; 0, 'Athletes - Gold'!P5*'Medal values'!$B$1+'Athletes - Silver'!P5*'Medal values'!$B$2+'Athletes - Bronze'!P5*'Medal values'!$B$3, "") + IF(AND(P$1 = O$1, O$2 = "Mixed"), 0.5*O5, 0) + IF(AND(P$1 = Q$1, Q$2 = "Mixed"), 0.5*Q5, 0)</f>
        <v>0</v>
      </c>
      <c r="Q5" s="5">
        <f>IF('Athletes - Gold'!Q5+'Athletes - Silver'!Q5+'Athletes - Bronze'!Q5 &gt; 0, 'Athletes - Gold'!Q5*'Medal values'!$B$1+'Athletes - Silver'!Q5*'Medal values'!$B$2+'Athletes - Bronze'!Q5*'Medal values'!$B$3, "") + IF(AND(Q$1 = P$1, P$2 = "Mixed"), 0.5*P5, 0) + IF(AND(Q$1 = R$1, R$2 = "Mixed"), 0.5*R5, 0)</f>
        <v>0</v>
      </c>
      <c r="R5" s="5">
        <f>IF('Athletes - Gold'!R5+'Athletes - Silver'!R5+'Athletes - Bronze'!R5 &gt; 0, 'Athletes - Gold'!R5*'Medal values'!$B$1+'Athletes - Silver'!R5*'Medal values'!$B$2+'Athletes - Bronze'!R5*'Medal values'!$B$3, "") + IF(AND(R$1 = Q$1, Q$2 = "Mixed"), 0.5*Q5, 0) + IF(AND(R$1 = S$1, S$2 = "Mixed"), 0.5*S5, 0)</f>
        <v>5</v>
      </c>
      <c r="S5" s="5">
        <f>IF('Athletes - Gold'!S5+'Athletes - Silver'!S5+'Athletes - Bronze'!S5 &gt; 0, 'Athletes - Gold'!S5*'Medal values'!$B$1+'Athletes - Silver'!S5*'Medal values'!$B$2+'Athletes - Bronze'!S5*'Medal values'!$B$3, "") + IF(AND(S$1 = R$1, R$2 = "Mixed"), 0.5*R5, 0) + IF(AND(S$1 = T$1, T$2 = "Mixed"), 0.5*T5, 0)</f>
        <v>0</v>
      </c>
      <c r="T5" s="5">
        <f>IF('Athletes - Gold'!T5+'Athletes - Silver'!T5+'Athletes - Bronze'!T5 &gt; 0, 'Athletes - Gold'!T5*'Medal values'!$B$1+'Athletes - Silver'!T5*'Medal values'!$B$2+'Athletes - Bronze'!T5*'Medal values'!$B$3, "") + IF(AND(T$1 = S$1, S$2 = "Mixed"), 0.5*S5, 0) + IF(AND(T$1 = U$1, U$2 = "Mixed"), 0.5*U5, 0)</f>
        <v>0</v>
      </c>
      <c r="U5" s="5">
        <f>IF('Athletes - Gold'!U5+'Athletes - Silver'!U5+'Athletes - Bronze'!U5 &gt; 0, 'Athletes - Gold'!U5*'Medal values'!$B$1+'Athletes - Silver'!U5*'Medal values'!$B$2+'Athletes - Bronze'!U5*'Medal values'!$B$3, "") + IF(AND(U$1 = T$1, T$2 = "Mixed"), 0.5*T5, 0) + IF(AND(U$1 = V$1, V$2 = "Mixed"), 0.5*V5, 0)</f>
        <v>4.000002</v>
      </c>
      <c r="V5" s="5">
        <f>IF('Athletes - Gold'!V5+'Athletes - Silver'!V5+'Athletes - Bronze'!V5 &gt; 0, 'Athletes - Gold'!V5*'Medal values'!$B$1+'Athletes - Silver'!V5*'Medal values'!$B$2+'Athletes - Bronze'!V5*'Medal values'!$B$3, "") + IF(AND(V$1 = U$1, U$2 = "Mixed"), 0.5*U5, 0) + IF(AND(V$1 = W$1, W$2 = "Mixed"), 0.5*W5, 0)</f>
        <v>1</v>
      </c>
      <c r="W5" s="5">
        <f>IF('Athletes - Gold'!W5+'Athletes - Silver'!W5+'Athletes - Bronze'!W5 &gt; 0, 'Athletes - Gold'!W5*'Medal values'!$B$1+'Athletes - Silver'!W5*'Medal values'!$B$2+'Athletes - Bronze'!W5*'Medal values'!$B$3, "") + IF(AND(W$1 = V$1, V$2 = "Mixed"), 0.5*V5, 0) + IF(AND(W$1 = X$1, X$2 = "Mixed"), 0.5*X5, 0)</f>
        <v>0</v>
      </c>
      <c r="X5" s="5">
        <f>IF('Athletes - Gold'!X5+'Athletes - Silver'!X5+'Athletes - Bronze'!X5 &gt; 0, 'Athletes - Gold'!X5*'Medal values'!$B$1+'Athletes - Silver'!X5*'Medal values'!$B$2+'Athletes - Bronze'!X5*'Medal values'!$B$3, "") + IF(AND(X$1 = W$1, W$2 = "Mixed"), 0.5*W5, 0) + IF(AND(X$1 = Y$1, Y$2 = "Mixed"), 0.5*Y5, 0)</f>
        <v>0</v>
      </c>
      <c r="Y5" s="5">
        <f>IF('Athletes - Gold'!Y5+'Athletes - Silver'!Y5+'Athletes - Bronze'!Y5 &gt; 0, 'Athletes - Gold'!Y5*'Medal values'!$B$1+'Athletes - Silver'!Y5*'Medal values'!$B$2+'Athletes - Bronze'!Y5*'Medal values'!$B$3, "") + IF(AND(Y$1 = X$1, X$2 = "Mixed"), 0.5*X5, 0) + IF(AND(Y$1 = Z$1, Z$2 = "Mixed"), 0.5*Z5, 0)</f>
        <v>4.001</v>
      </c>
      <c r="Z5" s="5">
        <f>IF('Athletes - Gold'!Z5+'Athletes - Silver'!Z5+'Athletes - Bronze'!Z5 &gt; 0, 'Athletes - Gold'!Z5*'Medal values'!$B$1+'Athletes - Silver'!Z5*'Medal values'!$B$2+'Athletes - Bronze'!Z5*'Medal values'!$B$3, "") + IF(AND(Z$1 = Y$1, Y$2 = "Mixed"), 0.5*Y5, 0) + IF(AND(Z$1 = AA$1, AA$2 = "Mixed"), 0.5*AA5, 0)</f>
        <v>6.002</v>
      </c>
      <c r="AA5" s="5">
        <f>IF('Athletes - Gold'!AA5+'Athletes - Silver'!AA5+'Athletes - Bronze'!AA5 &gt; 0, 'Athletes - Gold'!AA5*'Medal values'!$B$1+'Athletes - Silver'!AA5*'Medal values'!$B$2+'Athletes - Bronze'!AA5*'Medal values'!$B$3, "") + IF(AND(AA$1 = Z$1, Z$2 = "Mixed"), 0.5*Z5, 0) + IF(AND(AA$1 = AB$1, AB$2 = "Mixed"), 0.5*AB5, 0)</f>
        <v>0</v>
      </c>
      <c r="AB5" s="5">
        <f>IF('Athletes - Gold'!AB5+'Athletes - Silver'!AB5+'Athletes - Bronze'!AB5 &gt; 0, 'Athletes - Gold'!AB5*'Medal values'!$B$1+'Athletes - Silver'!AB5*'Medal values'!$B$2+'Athletes - Bronze'!AB5*'Medal values'!$B$3, "") + IF(AND(AB$1 = AA$1, AA$2 = "Mixed"), 0.5*AA5, 0) + IF(AND(AB$1 = AC$1, AC$2 = "Mixed"), 0.5*AC5, 0)</f>
        <v>3.001</v>
      </c>
      <c r="AC5" s="5">
        <f>IF('Athletes - Gold'!AC5+'Athletes - Silver'!AC5+'Athletes - Bronze'!AC5 &gt; 0, 'Athletes - Gold'!AC5*'Medal values'!$B$1+'Athletes - Silver'!AC5*'Medal values'!$B$2+'Athletes - Bronze'!AC5*'Medal values'!$B$3, "") + IF(AND(AC$1 = AB$1, AB$2 = "Mixed"), 0.5*AB5, 0) + IF(AND(AC$1 = AD$1, AD$2 = "Mixed"), 0.5*AD5, 0)</f>
        <v>0</v>
      </c>
      <c r="AD5" s="5">
        <f>IF('Athletes - Gold'!AD5+'Athletes - Silver'!AD5+'Athletes - Bronze'!AD5 &gt; 0, 'Athletes - Gold'!AD5*'Medal values'!$B$1+'Athletes - Silver'!AD5*'Medal values'!$B$2+'Athletes - Bronze'!AD5*'Medal values'!$B$3, "") + IF(AND(AD$1 = AC$1, AC$2 = "Mixed"), 0.5*AC5, 0) + IF(AND(AD$1 = AE$1, AE$2 = "Mixed"), 0.5*AE5, 0)</f>
        <v>0</v>
      </c>
      <c r="AE5" s="5">
        <f>IF('Athletes - Gold'!AE5+'Athletes - Silver'!AE5+'Athletes - Bronze'!AE5 &gt; 0, 'Athletes - Gold'!AE5*'Medal values'!$B$1+'Athletes - Silver'!AE5*'Medal values'!$B$2+'Athletes - Bronze'!AE5*'Medal values'!$B$3, "") + IF(AND(AE$1 = AD$1, AD$2 = "Mixed"), 0.5*AD5, 0) + IF(AND(AE$1 = AF$1, AF$2 = "Mixed"), 0.5*AF5, 0)</f>
        <v>0</v>
      </c>
      <c r="AF5" s="5">
        <f>IF('Athletes - Gold'!AF5+'Athletes - Silver'!AF5+'Athletes - Bronze'!AF5 &gt; 0, 'Athletes - Gold'!AF5*'Medal values'!$B$1+'Athletes - Silver'!AF5*'Medal values'!$B$2+'Athletes - Bronze'!AF5*'Medal values'!$B$3, "") + IF(AND(AF$1 = AE$1, AE$2 = "Mixed"), 0.5*AE5, 0) + IF(AND(AF$1 = AG$1, AG$2 = "Mixed"), 0.5*AG5, 0)</f>
        <v>0</v>
      </c>
      <c r="AG5" s="5">
        <f>IF('Athletes - Gold'!AG5+'Athletes - Silver'!AG5+'Athletes - Bronze'!AG5 &gt; 0, 'Athletes - Gold'!AG5*'Medal values'!$B$1+'Athletes - Silver'!AG5*'Medal values'!$B$2+'Athletes - Bronze'!AG5*'Medal values'!$B$3, "") + IF(AND(AG$1 = AF$1, AF$2 = "Mixed"), 0.5*AF5, 0) + IF(AND(AG$1 = AH$1, AH$2 = "Mixed"), 0.5*AH5, 0)</f>
        <v>0</v>
      </c>
      <c r="AH5" s="5">
        <f>IF('Athletes - Gold'!AH5+'Athletes - Silver'!AH5+'Athletes - Bronze'!AH5 &gt; 0, 'Athletes - Gold'!AH5*'Medal values'!$B$1+'Athletes - Silver'!AH5*'Medal values'!$B$2+'Athletes - Bronze'!AH5*'Medal values'!$B$3, "") + IF(AND(AH$1 = AG$1, AG$2 = "Mixed"), 0.5*AG5, 0) + IF(AND(AH$1 = AI$1, AI$2 = "Mixed"), 0.5*AI5, 0)</f>
        <v>1</v>
      </c>
      <c r="AI5" s="5">
        <f>IF('Athletes - Gold'!AI5+'Athletes - Silver'!AI5+'Athletes - Bronze'!AI5 &gt; 0, 'Athletes - Gold'!AI5*'Medal values'!$B$1+'Athletes - Silver'!AI5*'Medal values'!$B$2+'Athletes - Bronze'!AI5*'Medal values'!$B$3, "") + IF(AND(AI$1 = AH$1, AH$2 = "Mixed"), 0.5*AH5, 0) + IF(AND(AI$1 = AJ$1, AJ$2 = "Mixed"), 0.5*AJ5, 0)</f>
        <v>0</v>
      </c>
      <c r="AJ5" s="5">
        <f>IF('Athletes - Gold'!AJ5+'Athletes - Silver'!AJ5+'Athletes - Bronze'!AJ5 &gt; 0, 'Athletes - Gold'!AJ5*'Medal values'!$B$1+'Athletes - Silver'!AJ5*'Medal values'!$B$2+'Athletes - Bronze'!AJ5*'Medal values'!$B$3, "") + IF(AND(AJ$1 = AI$1, AI$2 = "Mixed"), 0.5*AI5, 0) + IF(AND(AJ$1 = AK$1, AK$2 = "Mixed"), 0.5*AK5, 0)</f>
        <v>4</v>
      </c>
      <c r="AK5" s="5">
        <f>IF('Athletes - Gold'!AK5+'Athletes - Silver'!AK5+'Athletes - Bronze'!AK5 &gt; 0, 'Athletes - Gold'!AK5*'Medal values'!$B$1+'Athletes - Silver'!AK5*'Medal values'!$B$2+'Athletes - Bronze'!AK5*'Medal values'!$B$3, "") + IF(AND(AK$1 = AJ$1, AJ$2 = "Mixed"), 0.5*AJ5, 0) + IF(AND(AK$1 = AL$1, AL$2 = "Mixed"), 0.5*AL5, 0)</f>
        <v>0</v>
      </c>
      <c r="AL5" s="5">
        <f>IF('Athletes - Gold'!AL5+'Athletes - Silver'!AL5+'Athletes - Bronze'!AL5 &gt; 0, 'Athletes - Gold'!AL5*'Medal values'!$B$1+'Athletes - Silver'!AL5*'Medal values'!$B$2+'Athletes - Bronze'!AL5*'Medal values'!$B$3, "") + IF(AND(AL$1 = AK$1, AK$2 = "Mixed"), 0.5*AK5, 0) + IF(AND(AL$1 = AM$1, AM$2 = "Mixed"), 0.5*AM5, 0)</f>
        <v>0</v>
      </c>
      <c r="AM5" s="5">
        <f>IF('Athletes - Gold'!AM5+'Athletes - Silver'!AM5+'Athletes - Bronze'!AM5 &gt; 0, 'Athletes - Gold'!AM5*'Medal values'!$B$1+'Athletes - Silver'!AM5*'Medal values'!$B$2+'Athletes - Bronze'!AM5*'Medal values'!$B$3, "") + IF(AND(AM$1 = AL$1, AL$2 = "Mixed"), 0.5*AL5, 0) + IF(AND(AM$1 = AN$1, AN$2 = "Mixed"), 0.5*AN5, 0)</f>
        <v>1</v>
      </c>
      <c r="AN5" s="5">
        <f>IF('Athletes - Gold'!AN5+'Athletes - Silver'!AN5+'Athletes - Bronze'!AN5 &gt; 0, 'Athletes - Gold'!AN5*'Medal values'!$B$1+'Athletes - Silver'!AN5*'Medal values'!$B$2+'Athletes - Bronze'!AN5*'Medal values'!$B$3, "") + IF(AND(AN$1 = AM$1, AM$2 = "Mixed"), 0.5*AM5, 0) + IF(AND(AN$1 = AO$1, AO$2 = "Mixed"), 0.5*AO5, 0)</f>
        <v>7.000003</v>
      </c>
      <c r="AO5" s="5">
        <f>IF('Athletes - Gold'!AO5+'Athletes - Silver'!AO5+'Athletes - Bronze'!AO5 &gt; 0, 'Athletes - Gold'!AO5*'Medal values'!$B$1+'Athletes - Silver'!AO5*'Medal values'!$B$2+'Athletes - Bronze'!AO5*'Medal values'!$B$3, "") + IF(AND(AO$1 = AN$1, AN$2 = "Mixed"), 0.5*AN5, 0) + IF(AND(AO$1 = AP$1, AP$2 = "Mixed"), 0.5*AP5, 0)</f>
        <v>0</v>
      </c>
      <c r="AP5" s="5">
        <f>IF('Athletes - Gold'!AP5+'Athletes - Silver'!AP5+'Athletes - Bronze'!AP5 &gt; 0, 'Athletes - Gold'!AP5*'Medal values'!$B$1+'Athletes - Silver'!AP5*'Medal values'!$B$2+'Athletes - Bronze'!AP5*'Medal values'!$B$3, "") + IF(AND(AP$1 = AO$1, AO$2 = "Mixed"), 0.5*AO5, 0) + IF(AND(AP$1 = AQ$1, AQ$2 = "Mixed"), 0.5*AQ5, 0)</f>
        <v>0</v>
      </c>
      <c r="AQ5" s="5">
        <f>IF('Athletes - Gold'!AQ5+'Athletes - Silver'!AQ5+'Athletes - Bronze'!AQ5 &gt; 0, 'Athletes - Gold'!AQ5*'Medal values'!$B$1+'Athletes - Silver'!AQ5*'Medal values'!$B$2+'Athletes - Bronze'!AQ5*'Medal values'!$B$3, "") + IF(AND(AQ$1 = AP$1, AP$2 = "Mixed"), 0.5*AP5, 0) + IF(AND(AQ$1 = AR$1, AR$2 = "Mixed"), 0.5*AR5, 0)</f>
        <v>0</v>
      </c>
      <c r="AR5" s="5">
        <f>IF('Athletes - Gold'!AR5+'Athletes - Silver'!AR5+'Athletes - Bronze'!AR5 &gt; 0, 'Athletes - Gold'!AR5*'Medal values'!$B$1+'Athletes - Silver'!AR5*'Medal values'!$B$2+'Athletes - Bronze'!AR5*'Medal values'!$B$3, "") + IF(AND(AR$1 = AQ$1, AQ$2 = "Mixed"), 0.5*AQ5, 0) + IF(AND(AR$1 = AS$1, AS$2 = "Mixed"), 0.5*AS5, 0)</f>
        <v>0</v>
      </c>
      <c r="AS5" s="5">
        <f>IF('Athletes - Gold'!AS5+'Athletes - Silver'!AS5+'Athletes - Bronze'!AS5 &gt; 0, 'Athletes - Gold'!AS5*'Medal values'!$B$1+'Athletes - Silver'!AS5*'Medal values'!$B$2+'Athletes - Bronze'!AS5*'Medal values'!$B$3, "") + IF(AND(AS$1 = AR$1, AR$2 = "Mixed"), 0.5*AR5, 0) + IF(AND(AS$1 = AT$1, AT$2 = "Mixed"), 0.5*AT5, 0)</f>
        <v>0</v>
      </c>
      <c r="AT5" s="5">
        <f>IF('Athletes - Gold'!AT5+'Athletes - Silver'!AT5+'Athletes - Bronze'!AT5 &gt; 0, 'Athletes - Gold'!AT5*'Medal values'!$B$1+'Athletes - Silver'!AT5*'Medal values'!$B$2+'Athletes - Bronze'!AT5*'Medal values'!$B$3, "") + IF(AND(AT$1 = AS$1, AS$2 = "Mixed"), 0.5*AS5, 0) + IF(AND(AT$1 = AU$1, AU$2 = "Mixed"), 0.5*AU5, 0)</f>
        <v>0</v>
      </c>
      <c r="AU5" s="5">
        <f>IF('Athletes - Gold'!AU5+'Athletes - Silver'!AU5+'Athletes - Bronze'!AU5 &gt; 0, 'Athletes - Gold'!AU5*'Medal values'!$B$1+'Athletes - Silver'!AU5*'Medal values'!$B$2+'Athletes - Bronze'!AU5*'Medal values'!$B$3, "") + IF(AND(AU$1 = AT$1, AT$2 = "Mixed"), 0.5*AT5, 0) + IF(AND(AU$1 = AV$1, AV$2 = "Mixed"), 0.5*AV5, 0)</f>
        <v>0</v>
      </c>
      <c r="AV5" s="5">
        <f>IF('Athletes - Gold'!AV5+'Athletes - Silver'!AV5+'Athletes - Bronze'!AV5 &gt; 0, 'Athletes - Gold'!AV5*'Medal values'!$B$1+'Athletes - Silver'!AV5*'Medal values'!$B$2+'Athletes - Bronze'!AV5*'Medal values'!$B$3, "") + IF(AND(AV$1 = AU$1, AU$2 = "Mixed"), 0.5*AU5, 0) + IF(AND(AV$1 = AW$1, AW$2 = "Mixed"), 0.5*AW5, 0)</f>
        <v>0</v>
      </c>
      <c r="AW5" s="5">
        <f>IF('Athletes - Gold'!AW5+'Athletes - Silver'!AW5+'Athletes - Bronze'!AW5 &gt; 0, 'Athletes - Gold'!AW5*'Medal values'!$B$1+'Athletes - Silver'!AW5*'Medal values'!$B$2+'Athletes - Bronze'!AW5*'Medal values'!$B$3, "") + IF(AND(AW$1 = AV$1, AV$2 = "Mixed"), 0.5*AV5, 0) + IF(AND(AW$1 = AX$1, AX$2 = "Mixed"), 0.5*AX5, 0)</f>
        <v>22.000011</v>
      </c>
      <c r="AX5" s="5">
        <f>IF('Athletes - Gold'!AX5+'Athletes - Silver'!AX5+'Athletes - Bronze'!AX5 &gt; 0, 'Athletes - Gold'!AX5*'Medal values'!$B$1+'Athletes - Silver'!AX5*'Medal values'!$B$2+'Athletes - Bronze'!AX5*'Medal values'!$B$3, "") + IF(AND(AX$1 = AW$1, AW$2 = "Mixed"), 0.5*AW5, 0) + IF(AND(AX$1 = AY$1, AY$2 = "Mixed"), 0.5*AY5, 0)</f>
        <v>0</v>
      </c>
      <c r="AY5" s="5">
        <f>IF('Athletes - Gold'!AY5+'Athletes - Silver'!AY5+'Athletes - Bronze'!AY5 &gt; 0, 'Athletes - Gold'!AY5*'Medal values'!$B$1+'Athletes - Silver'!AY5*'Medal values'!$B$2+'Athletes - Bronze'!AY5*'Medal values'!$B$3, "") + IF(AND(AY$1 = AX$1, AX$2 = "Mixed"), 0.5*AX5, 0) + IF(AND(AY$1 = AZ$1, AZ$2 = "Mixed"), 0.5*AZ5, 0)</f>
        <v>0</v>
      </c>
      <c r="AZ5" s="5">
        <f>IF('Athletes - Gold'!AZ5+'Athletes - Silver'!AZ5+'Athletes - Bronze'!AZ5 &gt; 0, 'Athletes - Gold'!AZ5*'Medal values'!$B$1+'Athletes - Silver'!AZ5*'Medal values'!$B$2+'Athletes - Bronze'!AZ5*'Medal values'!$B$3, "") + IF(AND(AZ$1 = AY$1, AY$2 = "Mixed"), 0.5*AY5, 0) + IF(AND(AZ$1 = BA$1, BA$2 = "Mixed"), 0.5*BA5, 0)</f>
        <v>0</v>
      </c>
      <c r="BA5" s="5">
        <f>IF('Athletes - Gold'!BA5+'Athletes - Silver'!BA5+'Athletes - Bronze'!BA5 &gt; 0, 'Athletes - Gold'!BA5*'Medal values'!$B$1+'Athletes - Silver'!BA5*'Medal values'!$B$2+'Athletes - Bronze'!BA5*'Medal values'!$B$3, "") + IF(AND(BA$1 = AZ$1, AZ$2 = "Mixed"), 0.5*AZ5, 0) + IF(AND(BA$1 = BB$1, BB$2 = "Mixed"), 0.5*BB5, 0)</f>
        <v>0</v>
      </c>
      <c r="BB5" s="5">
        <f>IF('Athletes - Gold'!BB5+'Athletes - Silver'!BB5+'Athletes - Bronze'!BB5 &gt; 0, 'Athletes - Gold'!BB5*'Medal values'!$B$1+'Athletes - Silver'!BB5*'Medal values'!$B$2+'Athletes - Bronze'!BB5*'Medal values'!$B$3, "") + IF(AND(BB$1 = BA$1, BA$2 = "Mixed"), 0.5*BA5, 0) + IF(AND(BB$1 = BC$1, BC$2 = "Mixed"), 0.5*BC5, 0)</f>
        <v>0</v>
      </c>
      <c r="BC5" s="5">
        <f>IF('Athletes - Gold'!BC5+'Athletes - Silver'!BC5+'Athletes - Bronze'!BC5 &gt; 0, 'Athletes - Gold'!BC5*'Medal values'!$B$1+'Athletes - Silver'!BC5*'Medal values'!$B$2+'Athletes - Bronze'!BC5*'Medal values'!$B$3, "") + IF(AND(BC$1 = BB$1, BB$2 = "Mixed"), 0.5*BB5, 0) + IF(AND(BC$1 = BD$1, BD$2 = "Mixed"), 0.5*BD5, 0)</f>
        <v>0</v>
      </c>
      <c r="BD5" s="5">
        <f>IF('Athletes - Gold'!BD5+'Athletes - Silver'!BD5+'Athletes - Bronze'!BD5 &gt; 0, 'Athletes - Gold'!BD5*'Medal values'!$B$1+'Athletes - Silver'!BD5*'Medal values'!$B$2+'Athletes - Bronze'!BD5*'Medal values'!$B$3, "") + IF(AND(BD$1 = BC$1, BC$2 = "Mixed"), 0.5*BC5, 0) + IF(AND(BD$1 = BE$1, BE$2 = "Mixed"), 0.5*BE5, 0)</f>
        <v>0</v>
      </c>
      <c r="BE5" s="5">
        <f>IF('Athletes - Gold'!BE5+'Athletes - Silver'!BE5+'Athletes - Bronze'!BE5 &gt; 0, 'Athletes - Gold'!BE5*'Medal values'!$B$1+'Athletes - Silver'!BE5*'Medal values'!$B$2+'Athletes - Bronze'!BE5*'Medal values'!$B$3, "") + IF(AND(BE$1 = BD$1, BD$2 = "Mixed"), 0.5*BD5, 0) + IF(AND(BE$1 = BF$1, BF$2 = "Mixed"), 0.5*BF5, 0)</f>
        <v>1</v>
      </c>
      <c r="BF5" s="5">
        <f>IF('Athletes - Gold'!BF5+'Athletes - Silver'!BF5+'Athletes - Bronze'!BF5 &gt; 0, 'Athletes - Gold'!BF5*'Medal values'!$B$1+'Athletes - Silver'!BF5*'Medal values'!$B$2+'Athletes - Bronze'!BF5*'Medal values'!$B$3, "") + IF(AND(BF$1 = BE$1, BE$2 = "Mixed"), 0.5*BE5, 0) + IF(AND(BF$1 = BG$1, BG$2 = "Mixed"), 0.5*BG5, 0)</f>
        <v>0</v>
      </c>
      <c r="BG5" s="5">
        <f>IF('Athletes - Gold'!BG5+'Athletes - Silver'!BG5+'Athletes - Bronze'!BG5 &gt; 0, 'Athletes - Gold'!BG5*'Medal values'!$B$1+'Athletes - Silver'!BG5*'Medal values'!$B$2+'Athletes - Bronze'!BG5*'Medal values'!$B$3, "") + IF(AND(BG$1 = BF$1, BF$2 = "Mixed"), 0.5*BF5, 0) + IF(AND(BG$1 = BH$1, BH$2 = "Mixed"), 0.5*BH5, 0)</f>
        <v>0</v>
      </c>
      <c r="BH5" s="5">
        <f>IF('Athletes - Gold'!BH5+'Athletes - Silver'!BH5+'Athletes - Bronze'!BH5 &gt; 0, 'Athletes - Gold'!BH5*'Medal values'!$B$1+'Athletes - Silver'!BH5*'Medal values'!$B$2+'Athletes - Bronze'!BH5*'Medal values'!$B$3, "") + IF(AND(BH$1 = BG$1, BG$2 = "Mixed"), 0.5*BG5, 0) + IF(AND(BH$1 = BI$1, BI$2 = "Mixed"), 0.5*BI5, 0)</f>
        <v>0</v>
      </c>
      <c r="BI5" s="5">
        <f>IF('Athletes - Gold'!BI5+'Athletes - Silver'!BI5+'Athletes - Bronze'!BI5 &gt; 0, 'Athletes - Gold'!BI5*'Medal values'!$B$1+'Athletes - Silver'!BI5*'Medal values'!$B$2+'Athletes - Bronze'!BI5*'Medal values'!$B$3, "") + IF(AND(BI$1 = BH$1, BH$2 = "Mixed"), 0.5*BH5, 0) + IF(AND(BI$1 = BJ$1, BJ$2 = "Mixed"), 0.5*BJ5, 0)</f>
        <v>16.004</v>
      </c>
      <c r="BJ5" s="5">
        <f>IF('Athletes - Gold'!BJ5+'Athletes - Silver'!BJ5+'Athletes - Bronze'!BJ5 &gt; 0, 'Athletes - Gold'!BJ5*'Medal values'!$B$1+'Athletes - Silver'!BJ5*'Medal values'!$B$2+'Athletes - Bronze'!BJ5*'Medal values'!$B$3, "") + IF(AND(BJ$1 = BI$1, BI$2 = "Mixed"), 0.5*BI5, 0) + IF(AND(BJ$1 = BK$1, BK$2 = "Mixed"), 0.5*BK5, 0)</f>
        <v>16.004</v>
      </c>
      <c r="BK5" s="5">
        <f>IF('Athletes - Gold'!BK5+'Athletes - Silver'!BK5+'Athletes - Bronze'!BK5 &gt; 0, 'Athletes - Gold'!BK5*'Medal values'!$B$1+'Athletes - Silver'!BK5*'Medal values'!$B$2+'Athletes - Bronze'!BK5*'Medal values'!$B$3, "") + IF(AND(BK$1 = BJ$1, BJ$2 = "Mixed"), 0.5*BJ5, 0) + IF(AND(BK$1 = BL$1, BL$2 = "Mixed"), 0.5*BL5, 0)</f>
        <v>0</v>
      </c>
      <c r="BL5" s="5">
        <f>IF('Athletes - Gold'!BL5+'Athletes - Silver'!BL5+'Athletes - Bronze'!BL5 &gt; 0, 'Athletes - Gold'!BL5*'Medal values'!$B$1+'Athletes - Silver'!BL5*'Medal values'!$B$2+'Athletes - Bronze'!BL5*'Medal values'!$B$3, "") + IF(AND(BL$1 = BK$1, BK$2 = "Mixed"), 0.5*BK5, 0) + IF(AND(BL$1 = BM$1, BM$2 = "Mixed"), 0.5*BM5, 0)</f>
        <v>0</v>
      </c>
      <c r="BM5" s="5">
        <f>IF('Athletes - Gold'!BM5+'Athletes - Silver'!BM5+'Athletes - Bronze'!BM5 &gt; 0, 'Athletes - Gold'!BM5*'Medal values'!$B$1+'Athletes - Silver'!BM5*'Medal values'!$B$2+'Athletes - Bronze'!BM5*'Medal values'!$B$3, "") + IF(AND(BM$1 = BL$1, BL$2 = "Mixed"), 0.5*BL5, 0) + IF(AND(BM$1 = BN$1, BN$2 = "Mixed"), 0.5*BN5, 0)</f>
        <v>9.003</v>
      </c>
      <c r="BN5" s="5">
        <f>IF('Athletes - Gold'!BN5+'Athletes - Silver'!BN5+'Athletes - Bronze'!BN5 &gt; 0, 'Athletes - Gold'!BN5*'Medal values'!$B$1+'Athletes - Silver'!BN5*'Medal values'!$B$2+'Athletes - Bronze'!BN5*'Medal values'!$B$3, "") + IF(AND(BN$1 = BM$1, BM$2 = "Mixed"), 0.5*BM5, 0) + IF(AND(BN$1 = BO$1, BO$2 = "Mixed"), 0.5*BO5, 0)</f>
        <v>0</v>
      </c>
      <c r="BO5" s="5">
        <f>IF('Athletes - Gold'!BO5+'Athletes - Silver'!BO5+'Athletes - Bronze'!BO5 &gt; 0, 'Athletes - Gold'!BO5*'Medal values'!$B$1+'Athletes - Silver'!BO5*'Medal values'!$B$2+'Athletes - Bronze'!BO5*'Medal values'!$B$3, "") + IF(AND(BO$1 = BN$1, BN$2 = "Mixed"), 0.5*BN5, 0) + IF(AND(BO$1 = BP$1, BP$2 = "Mixed"), 0.5*BP5, 0)</f>
        <v>0</v>
      </c>
      <c r="BP5" s="5">
        <f>IF('Athletes - Gold'!BP5+'Athletes - Silver'!BP5+'Athletes - Bronze'!BP5 &gt; 0, 'Athletes - Gold'!BP5*'Medal values'!$B$1+'Athletes - Silver'!BP5*'Medal values'!$B$2+'Athletes - Bronze'!BP5*'Medal values'!$B$3, "") + IF(AND(BP$1 = BO$1, BO$2 = "Mixed"), 0.5*BO5, 0) + IF(AND(BP$1 = BQ$1, BQ$2 = "Mixed"), 0.5*BQ5, 0)</f>
        <v>0</v>
      </c>
      <c r="BQ5" s="5">
        <f>IF('Athletes - Gold'!BQ5+'Athletes - Silver'!BQ5+'Athletes - Bronze'!BQ5 &gt; 0, 'Athletes - Gold'!BQ5*'Medal values'!$B$1+'Athletes - Silver'!BQ5*'Medal values'!$B$2+'Athletes - Bronze'!BQ5*'Medal values'!$B$3, "") + IF(AND(BQ$1 = BP$1, BP$2 = "Mixed"), 0.5*BP5, 0) + IF(AND(BQ$1 = BR$1, BR$2 = "Mixed"), 0.5*BR5, 0)</f>
        <v>0</v>
      </c>
      <c r="BR5" s="5">
        <f>IF('Athletes - Gold'!BR5+'Athletes - Silver'!BR5+'Athletes - Bronze'!BR5 &gt; 0, 'Athletes - Gold'!BR5*'Medal values'!$B$1+'Athletes - Silver'!BR5*'Medal values'!$B$2+'Athletes - Bronze'!BR5*'Medal values'!$B$3, "") + IF(AND(BR$1 = BQ$1, BQ$2 = "Mixed"), 0.5*BQ5, 0) + IF(AND(BR$1 = BS$1, BS$2 = "Mixed"), 0.5*BS5, 0)</f>
        <v>0</v>
      </c>
      <c r="BS5" s="5">
        <f>IF('Athletes - Gold'!BS5+'Athletes - Silver'!BS5+'Athletes - Bronze'!BS5 &gt; 0, 'Athletes - Gold'!BS5*'Medal values'!$B$1+'Athletes - Silver'!BS5*'Medal values'!$B$2+'Athletes - Bronze'!BS5*'Medal values'!$B$3, "") + IF(AND(BS$1 = BR$1, BR$2 = "Mixed"), 0.5*BR5, 0) + IF(AND(BS$1 = BT$1, BT$2 = "Mixed"), 0.5*BT5, 0)</f>
        <v>3.001</v>
      </c>
      <c r="BT5" s="5">
        <f>IF('Athletes - Gold'!BT5+'Athletes - Silver'!BT5+'Athletes - Bronze'!BT5 &gt; 0, 'Athletes - Gold'!BT5*'Medal values'!$B$1+'Athletes - Silver'!BT5*'Medal values'!$B$2+'Athletes - Bronze'!BT5*'Medal values'!$B$3, "") + IF(AND(BT$1 = BS$1, BS$2 = "Mixed"), 0.5*BS5, 0) + IF(AND(BT$1 = BU$1, BU$2 = "Mixed"), 0.5*BU5, 0)</f>
        <v>0</v>
      </c>
      <c r="BU5" s="5">
        <f>IF('Athletes - Gold'!BU5+'Athletes - Silver'!BU5+'Athletes - Bronze'!BU5 &gt; 0, 'Athletes - Gold'!BU5*'Medal values'!$B$1+'Athletes - Silver'!BU5*'Medal values'!$B$2+'Athletes - Bronze'!BU5*'Medal values'!$B$3, "") + IF(AND(BU$1 = BT$1, BT$2 = "Mixed"), 0.5*BT5, 0) + IF(AND(BU$1 = BV$1, BV$2 = "Mixed"), 0.5*BV5, 0)</f>
        <v>0</v>
      </c>
      <c r="BV5" s="5">
        <f>IF('Athletes - Gold'!BV5+'Athletes - Silver'!BV5+'Athletes - Bronze'!BV5 &gt; 0, 'Athletes - Gold'!BV5*'Medal values'!$B$1+'Athletes - Silver'!BV5*'Medal values'!$B$2+'Athletes - Bronze'!BV5*'Medal values'!$B$3, "") + IF(AND(BV$1 = BU$1, BU$2 = "Mixed"), 0.5*BU5, 0) + IF(AND(BV$1 = BW$1, BW$2 = "Mixed"), 0.5*BW5, 0)</f>
        <v>0</v>
      </c>
      <c r="BW5" s="5">
        <f>IF('Athletes - Gold'!BW5+'Athletes - Silver'!BW5+'Athletes - Bronze'!BW5 &gt; 0, 'Athletes - Gold'!BW5*'Medal values'!$B$1+'Athletes - Silver'!BW5*'Medal values'!$B$2+'Athletes - Bronze'!BW5*'Medal values'!$B$3, "") + IF(AND(BW$1 = BV$1, BV$2 = "Mixed"), 0.5*BV5, 0) + IF(AND(BW$1 = BX$1, BX$2 = "Mixed"), 0.5*BX5, 0)</f>
        <v>1</v>
      </c>
      <c r="BX5" s="5">
        <f>IF('Athletes - Gold'!BX5+'Athletes - Silver'!BX5+'Athletes - Bronze'!BX5 &gt; 0, 'Athletes - Gold'!BX5*'Medal values'!$B$1+'Athletes - Silver'!BX5*'Medal values'!$B$2+'Athletes - Bronze'!BX5*'Medal values'!$B$3, "") + IF(AND(BX$1 = BW$1, BW$2 = "Mixed"), 0.5*BW5, 0) + IF(AND(BX$1 = BY$1, BY$2 = "Mixed"), 0.5*BY5, 0)</f>
        <v>0</v>
      </c>
      <c r="BY5" s="5">
        <f>IF('Athletes - Gold'!BY5+'Athletes - Silver'!BY5+'Athletes - Bronze'!BY5 &gt; 0, 'Athletes - Gold'!BY5*'Medal values'!$B$1+'Athletes - Silver'!BY5*'Medal values'!$B$2+'Athletes - Bronze'!BY5*'Medal values'!$B$3, "") + IF(AND(BY$1 = BX$1, BX$2 = "Mixed"), 0.5*BX5, 0) + IF(AND(BY$1 = BZ$1, BZ$2 = "Mixed"), 0.5*BZ5, 0)</f>
        <v>18.001002</v>
      </c>
      <c r="BZ5" s="5">
        <f>IF('Athletes - Gold'!BZ5+'Athletes - Silver'!BZ5+'Athletes - Bronze'!BZ5 &gt; 0, 'Athletes - Gold'!BZ5*'Medal values'!$B$1+'Athletes - Silver'!BZ5*'Medal values'!$B$2+'Athletes - Bronze'!BZ5*'Medal values'!$B$3, "") + IF(AND(BZ$1 = BY$1, BY$2 = "Mixed"), 0.5*BY5, 0) + IF(AND(BZ$1 = CA$1, CA$2 = "Mixed"), 0.5*CA5, 0)</f>
        <v>4</v>
      </c>
      <c r="CA5" s="5">
        <f>IF('Athletes - Gold'!CA5+'Athletes - Silver'!CA5+'Athletes - Bronze'!CA5 &gt; 0, 'Athletes - Gold'!CA5*'Medal values'!$B$1+'Athletes - Silver'!CA5*'Medal values'!$B$2+'Athletes - Bronze'!CA5*'Medal values'!$B$3, "") + IF(AND(CA$1 = BZ$1, BZ$2 = "Mixed"), 0.5*BZ5, 0) + IF(AND(CA$1 = CB$1, CB$2 = "Mixed"), 0.5*CB5, 0)</f>
        <v>53.014001</v>
      </c>
      <c r="CB5" s="5">
        <f>IF('Athletes - Gold'!CB5+'Athletes - Silver'!CB5+'Athletes - Bronze'!CB5 &gt; 0, 'Athletes - Gold'!CB5*'Medal values'!$B$1+'Athletes - Silver'!CB5*'Medal values'!$B$2+'Athletes - Bronze'!CB5*'Medal values'!$B$3, "") + IF(AND(CB$1 = CA$1, CA$2 = "Mixed"), 0.5*CA5, 0) + IF(AND(CB$1 = CC$1, CC$2 = "Mixed"), 0.5*CC5, 0)</f>
        <v>0</v>
      </c>
      <c r="CC5" s="5">
        <f>IF('Athletes - Gold'!CC5+'Athletes - Silver'!CC5+'Athletes - Bronze'!CC5 &gt; 0, 'Athletes - Gold'!CC5*'Medal values'!$B$1+'Athletes - Silver'!CC5*'Medal values'!$B$2+'Athletes - Bronze'!CC5*'Medal values'!$B$3, "") + IF(AND(CC$1 = CB$1, CB$2 = "Mixed"), 0.5*CB5, 0) + IF(AND(CC$1 = CD$1, CD$2 = "Mixed"), 0.5*CD5, 0)</f>
        <v>0</v>
      </c>
      <c r="CD5" s="5">
        <f>IF('Athletes - Gold'!CD5+'Athletes - Silver'!CD5+'Athletes - Bronze'!CD5 &gt; 0, 'Athletes - Gold'!CD5*'Medal values'!$B$1+'Athletes - Silver'!CD5*'Medal values'!$B$2+'Athletes - Bronze'!CD5*'Medal values'!$B$3, "") + IF(AND(CD$1 = CC$1, CC$2 = "Mixed"), 0.5*CC5, 0) + IF(AND(CD$1 = CE$1, CE$2 = "Mixed"), 0.5*CE5, 0)</f>
        <v>0</v>
      </c>
      <c r="CE5" s="5">
        <f>IF('Athletes - Gold'!CE5+'Athletes - Silver'!CE5+'Athletes - Bronze'!CE5 &gt; 0, 'Athletes - Gold'!CE5*'Medal values'!$B$1+'Athletes - Silver'!CE5*'Medal values'!$B$2+'Athletes - Bronze'!CE5*'Medal values'!$B$3, "") + IF(AND(CE$1 = CD$1, CD$2 = "Mixed"), 0.5*CD5, 0) + IF(AND(CE$1 = CF$1, CF$2 = "Mixed"), 0.5*CF5, 0)</f>
        <v>0</v>
      </c>
      <c r="CF5" s="5">
        <f>IF('Athletes - Gold'!CF5+'Athletes - Silver'!CF5+'Athletes - Bronze'!CF5 &gt; 0, 'Athletes - Gold'!CF5*'Medal values'!$B$1+'Athletes - Silver'!CF5*'Medal values'!$B$2+'Athletes - Bronze'!CF5*'Medal values'!$B$3, "") + IF(AND(CF$1 = CE$1, CE$2 = "Mixed"), 0.5*CE5, 0) + IF(AND(CF$1 = CG$1, CG$2 = "Mixed"), 0.5*CG5, 0)</f>
        <v>0</v>
      </c>
      <c r="CG5" s="5">
        <f>IF('Athletes - Gold'!CG5+'Athletes - Silver'!CG5+'Athletes - Bronze'!CG5 &gt; 0, 'Athletes - Gold'!CG5*'Medal values'!$B$1+'Athletes - Silver'!CG5*'Medal values'!$B$2+'Athletes - Bronze'!CG5*'Medal values'!$B$3, "") + IF(AND(CG$1 = CF$1, CF$2 = "Mixed"), 0.5*CF5, 0) + IF(AND(CG$1 = CH$1, CH$2 = "Mixed"), 0.5*CH5, 0)</f>
        <v>1</v>
      </c>
      <c r="CH5" s="5">
        <f>IF('Athletes - Gold'!CH5+'Athletes - Silver'!CH5+'Athletes - Bronze'!CH5 &gt; 0, 'Athletes - Gold'!CH5*'Medal values'!$B$1+'Athletes - Silver'!CH5*'Medal values'!$B$2+'Athletes - Bronze'!CH5*'Medal values'!$B$3, "") + IF(AND(CH$1 = CG$1, CG$2 = "Mixed"), 0.5*CG5, 0) + IF(AND(CH$1 = CI$1, CI$2 = "Mixed"), 0.5*CI5, 0)</f>
        <v>2</v>
      </c>
      <c r="CI5" s="5">
        <f>IF('Athletes - Gold'!CI5+'Athletes - Silver'!CI5+'Athletes - Bronze'!CI5 &gt; 0, 'Athletes - Gold'!CI5*'Medal values'!$B$1+'Athletes - Silver'!CI5*'Medal values'!$B$2+'Athletes - Bronze'!CI5*'Medal values'!$B$3, "") + IF(AND(CI$1 = CH$1, CH$2 = "Mixed"), 0.5*CH5, 0) + IF(AND(CI$1 = CJ$1, CJ$2 = "Mixed"), 0.5*CJ5, 0)</f>
        <v>1</v>
      </c>
      <c r="CJ5" s="5">
        <f>IF('Athletes - Gold'!CJ5+'Athletes - Silver'!CJ5+'Athletes - Bronze'!CJ5 &gt; 0, 'Athletes - Gold'!CJ5*'Medal values'!$B$1+'Athletes - Silver'!CJ5*'Medal values'!$B$2+'Athletes - Bronze'!CJ5*'Medal values'!$B$3, "") + IF(AND(CJ$1 = CI$1, CI$2 = "Mixed"), 0.5*CI5, 0) + IF(AND(CJ$1 = CK$1, CK$2 = "Mixed"), 0.5*CK5, 0)</f>
        <v>0</v>
      </c>
      <c r="CK5" s="5">
        <f>IF('Athletes - Gold'!CK5+'Athletes - Silver'!CK5+'Athletes - Bronze'!CK5 &gt; 0, 'Athletes - Gold'!CK5*'Medal values'!$B$1+'Athletes - Silver'!CK5*'Medal values'!$B$2+'Athletes - Bronze'!CK5*'Medal values'!$B$3, "") + IF(AND(CK$1 = CJ$1, CJ$2 = "Mixed"), 0.5*CJ5, 0) + IF(AND(CK$1 = CL$1, CL$2 = "Mixed"), 0.5*CL5, 0)</f>
        <v>0</v>
      </c>
      <c r="CL5" s="5">
        <f>IF('Athletes - Gold'!CL5+'Athletes - Silver'!CL5+'Athletes - Bronze'!CL5 &gt; 0, 'Athletes - Gold'!CL5*'Medal values'!$B$1+'Athletes - Silver'!CL5*'Medal values'!$B$2+'Athletes - Bronze'!CL5*'Medal values'!$B$3, "") + IF(AND(CL$1 = CK$1, CK$2 = "Mixed"), 0.5*CK5, 0) + IF(AND(CL$1 = CM$1, CM$2 = "Mixed"), 0.5*CM5, 0)</f>
        <v>0</v>
      </c>
      <c r="CM5" s="5">
        <f>IF('Athletes - Gold'!CM5+'Athletes - Silver'!CM5+'Athletes - Bronze'!CM5 &gt; 0, 'Athletes - Gold'!CM5*'Medal values'!$B$1+'Athletes - Silver'!CM5*'Medal values'!$B$2+'Athletes - Bronze'!CM5*'Medal values'!$B$3, "") + IF(AND(CM$1 = CL$1, CL$2 = "Mixed"), 0.5*CL5, 0) + IF(AND(CM$1 = CN$1, CN$2 = "Mixed"), 0.5*CN5, 0)</f>
        <v>0</v>
      </c>
      <c r="CN5" s="5">
        <f>IF('Athletes - Gold'!CN5+'Athletes - Silver'!CN5+'Athletes - Bronze'!CN5 &gt; 0, 'Athletes - Gold'!CN5*'Medal values'!$B$1+'Athletes - Silver'!CN5*'Medal values'!$B$2+'Athletes - Bronze'!CN5*'Medal values'!$B$3, "") + IF(AND(CN$1 = CM$1, CM$2 = "Mixed"), 0.5*CM5, 0) + IF(AND(CN$1 = CO$1, CO$2 = "Mixed"), 0.5*CO5, 0)</f>
        <v>0</v>
      </c>
      <c r="CO5" s="5">
        <f>IF('Athletes - Gold'!CO5+'Athletes - Silver'!CO5+'Athletes - Bronze'!CO5 &gt; 0, 'Athletes - Gold'!CO5*'Medal values'!$B$1+'Athletes - Silver'!CO5*'Medal values'!$B$2+'Athletes - Bronze'!CO5*'Medal values'!$B$3, "") + IF(AND(CO$1 = CN$1, CN$2 = "Mixed"), 0.5*CN5, 0) + IF(AND(CO$1 = CP$1, CP$2 = "Mixed"), 0.5*CP5, 0)</f>
        <v>0</v>
      </c>
      <c r="CP5" s="5">
        <f>IF('Athletes - Gold'!CP5+'Athletes - Silver'!CP5+'Athletes - Bronze'!CP5 &gt; 0, 'Athletes - Gold'!CP5*'Medal values'!$B$1+'Athletes - Silver'!CP5*'Medal values'!$B$2+'Athletes - Bronze'!CP5*'Medal values'!$B$3, "") + IF(AND(CP$1 = CO$1, CO$2 = "Mixed"), 0.5*CO5, 0) + IF(AND(CP$1 = CQ$1, CQ$2 = "Mixed"), 0.5*CQ5, 0)</f>
        <v>0</v>
      </c>
      <c r="CQ5" s="5">
        <f>IF('Athletes - Gold'!CQ5+'Athletes - Silver'!CQ5+'Athletes - Bronze'!CQ5 &gt; 0, 'Athletes - Gold'!CQ5*'Medal values'!$B$1+'Athletes - Silver'!CQ5*'Medal values'!$B$2+'Athletes - Bronze'!CQ5*'Medal values'!$B$3, "") + IF(AND(CQ$1 = CP$1, CP$2 = "Mixed"), 0.5*CP5, 0) + IF(AND(CQ$1 = CR$1, CR$2 = "Mixed"), 0.5*CR5, 0)</f>
        <v>0</v>
      </c>
      <c r="CR5" s="5">
        <f>IF('Athletes - Gold'!CR5+'Athletes - Silver'!CR5+'Athletes - Bronze'!CR5 &gt; 0, 'Athletes - Gold'!CR5*'Medal values'!$B$1+'Athletes - Silver'!CR5*'Medal values'!$B$2+'Athletes - Bronze'!CR5*'Medal values'!$B$3, "") + IF(AND(CR$1 = CQ$1, CQ$2 = "Mixed"), 0.5*CQ5, 0) + IF(AND(CR$1 = CS$1, CS$2 = "Mixed"), 0.5*CS5, 0)</f>
        <v>0</v>
      </c>
      <c r="CS5" s="5">
        <f>IF('Athletes - Gold'!CS5+'Athletes - Silver'!CS5+'Athletes - Bronze'!CS5 &gt; 0, 'Athletes - Gold'!CS5*'Medal values'!$B$1+'Athletes - Silver'!CS5*'Medal values'!$B$2+'Athletes - Bronze'!CS5*'Medal values'!$B$3, "") + IF(AND(CS$1 = CR$1, CR$2 = "Mixed"), 0.5*CR5, 0) + IF(AND(CS$1 = CT$1, CT$2 = "Mixed"), 0.5*CT5, 0)</f>
        <v>0</v>
      </c>
      <c r="CT5" s="5">
        <f>IF('Athletes - Gold'!CT5+'Athletes - Silver'!CT5+'Athletes - Bronze'!CT5 &gt; 0, 'Athletes - Gold'!CT5*'Medal values'!$B$1+'Athletes - Silver'!CT5*'Medal values'!$B$2+'Athletes - Bronze'!CT5*'Medal values'!$B$3, "") + IF(AND(CT$1 = CS$1, CS$2 = "Mixed"), 0.5*CS5, 0) + IF(AND(CT$1 = CU$1, CU$2 = "Mixed"), 0.5*CU5, 0)</f>
        <v>0</v>
      </c>
      <c r="CU5" s="5">
        <f>IF('Athletes - Gold'!CU5+'Athletes - Silver'!CU5+'Athletes - Bronze'!CU5 &gt; 0, 'Athletes - Gold'!CU5*'Medal values'!$B$1+'Athletes - Silver'!CU5*'Medal values'!$B$2+'Athletes - Bronze'!CU5*'Medal values'!$B$3, "") + IF(AND(CU$1 = CT$1, CT$2 = "Mixed"), 0.5*CT5, 0) + IF(AND(CU$1 = CV$1, CV$2 = "Mixed"), 0.5*CV5, 0)</f>
        <v>0</v>
      </c>
      <c r="CV5" s="5">
        <f>IF('Athletes - Gold'!CV5+'Athletes - Silver'!CV5+'Athletes - Bronze'!CV5 &gt; 0, 'Athletes - Gold'!CV5*'Medal values'!$B$1+'Athletes - Silver'!CV5*'Medal values'!$B$2+'Athletes - Bronze'!CV5*'Medal values'!$B$3, "") + IF(AND(CV$1 = CU$1, CU$2 = "Mixed"), 0.5*CU5, 0) + IF(AND(CV$1 = CW$1, CW$2 = "Mixed"), 0.5*CW5, 0)</f>
        <v>0</v>
      </c>
      <c r="CW5" s="5">
        <f t="shared" ref="CW5:CX5" si="4">SUMIF($B$2:$CV$2,CW$2, $B5:$CV5)</f>
        <v>91.012013</v>
      </c>
      <c r="CX5" s="5">
        <f t="shared" si="4"/>
        <v>83.019004</v>
      </c>
      <c r="CY5" s="5">
        <f t="shared" si="3"/>
        <v>174.031017</v>
      </c>
    </row>
    <row r="6">
      <c r="A6" s="5" t="str">
        <f>Countries!A4</f>
        <v>AUT</v>
      </c>
      <c r="B6" s="5">
        <f>IF('Athletes - Gold'!B6+'Athletes - Silver'!B6+'Athletes - Bronze'!B6 &gt; 0, 'Athletes - Gold'!B6*'Medal values'!$B$1+'Athletes - Silver'!B6*'Medal values'!$B$2+'Athletes - Bronze'!B6*'Medal values'!$B$3, "") + IF(AND(B$1 = A$1, A$2 = "Mixed"), 0.5*A6, 0) + IF(AND(B$1 = C$1, C$2 = "Mixed"), 0.5*C6, 0)</f>
        <v>0</v>
      </c>
      <c r="C6" s="5">
        <f>IF('Athletes - Gold'!C6+'Athletes - Silver'!C6+'Athletes - Bronze'!C6 &gt; 0, 'Athletes - Gold'!C6*'Medal values'!$B$1+'Athletes - Silver'!C6*'Medal values'!$B$2+'Athletes - Bronze'!C6*'Medal values'!$B$3, "") + IF(AND(C$1 = B$1, B$2 = "Mixed"), 0.5*B6, 0) + IF(AND(C$1 = D$1, D$2 = "Mixed"), 0.5*D6, 0)</f>
        <v>0</v>
      </c>
      <c r="D6" s="5">
        <f>IF('Athletes - Gold'!D6+'Athletes - Silver'!D6+'Athletes - Bronze'!D6 &gt; 0, 'Athletes - Gold'!D6*'Medal values'!$B$1+'Athletes - Silver'!D6*'Medal values'!$B$2+'Athletes - Bronze'!D6*'Medal values'!$B$3, "") + IF(AND(D$1 = C$1, C$2 = "Mixed"), 0.5*C6, 0) + IF(AND(D$1 = E$1, E$2 = "Mixed"), 0.5*E6, 0)</f>
        <v>0</v>
      </c>
      <c r="E6" s="5">
        <f>IF('Athletes - Gold'!E6+'Athletes - Silver'!E6+'Athletes - Bronze'!E6 &gt; 0, 'Athletes - Gold'!E6*'Medal values'!$B$1+'Athletes - Silver'!E6*'Medal values'!$B$2+'Athletes - Bronze'!E6*'Medal values'!$B$3, "") + IF(AND(E$1 = D$1, D$2 = "Mixed"), 0.5*D6, 0) + IF(AND(E$1 = F$1, F$2 = "Mixed"), 0.5*F6, 0)</f>
        <v>0</v>
      </c>
      <c r="F6" s="5">
        <f>IF('Athletes - Gold'!F6+'Athletes - Silver'!F6+'Athletes - Bronze'!F6 &gt; 0, 'Athletes - Gold'!F6*'Medal values'!$B$1+'Athletes - Silver'!F6*'Medal values'!$B$2+'Athletes - Bronze'!F6*'Medal values'!$B$3, "") + IF(AND(F$1 = E$1, E$2 = "Mixed"), 0.5*E6, 0) + IF(AND(F$1 = G$1, G$2 = "Mixed"), 0.5*G6, 0)</f>
        <v>0</v>
      </c>
      <c r="G6" s="5">
        <f>IF('Athletes - Gold'!G6+'Athletes - Silver'!G6+'Athletes - Bronze'!G6 &gt; 0, 'Athletes - Gold'!G6*'Medal values'!$B$1+'Athletes - Silver'!G6*'Medal values'!$B$2+'Athletes - Bronze'!G6*'Medal values'!$B$3, "") + IF(AND(G$1 = F$1, F$2 = "Mixed"), 0.5*F6, 0) + IF(AND(G$1 = H$1, H$2 = "Mixed"), 0.5*H6, 0)</f>
        <v>0</v>
      </c>
      <c r="H6" s="5">
        <f>IF('Athletes - Gold'!H6+'Athletes - Silver'!H6+'Athletes - Bronze'!H6 &gt; 0, 'Athletes - Gold'!H6*'Medal values'!$B$1+'Athletes - Silver'!H6*'Medal values'!$B$2+'Athletes - Bronze'!H6*'Medal values'!$B$3, "") + IF(AND(H$1 = G$1, G$2 = "Mixed"), 0.5*G6, 0) + IF(AND(H$1 = I$1, I$2 = "Mixed"), 0.5*I6, 0)</f>
        <v>0</v>
      </c>
      <c r="I6" s="5">
        <f>IF('Athletes - Gold'!I6+'Athletes - Silver'!I6+'Athletes - Bronze'!I6 &gt; 0, 'Athletes - Gold'!I6*'Medal values'!$B$1+'Athletes - Silver'!I6*'Medal values'!$B$2+'Athletes - Bronze'!I6*'Medal values'!$B$3, "") + IF(AND(I$1 = H$1, H$2 = "Mixed"), 0.5*H6, 0) + IF(AND(I$1 = J$1, J$2 = "Mixed"), 0.5*J6, 0)</f>
        <v>0</v>
      </c>
      <c r="J6" s="5">
        <f>IF('Athletes - Gold'!J6+'Athletes - Silver'!J6+'Athletes - Bronze'!J6 &gt; 0, 'Athletes - Gold'!J6*'Medal values'!$B$1+'Athletes - Silver'!J6*'Medal values'!$B$2+'Athletes - Bronze'!J6*'Medal values'!$B$3, "") + IF(AND(J$1 = I$1, I$2 = "Mixed"), 0.5*I6, 0) + IF(AND(J$1 = K$1, K$2 = "Mixed"), 0.5*K6, 0)</f>
        <v>1</v>
      </c>
      <c r="K6" s="5">
        <f>IF('Athletes - Gold'!K6+'Athletes - Silver'!K6+'Athletes - Bronze'!K6 &gt; 0, 'Athletes - Gold'!K6*'Medal values'!$B$1+'Athletes - Silver'!K6*'Medal values'!$B$2+'Athletes - Bronze'!K6*'Medal values'!$B$3, "") + IF(AND(K$1 = J$1, J$2 = "Mixed"), 0.5*J6, 0) + IF(AND(K$1 = L$1, L$2 = "Mixed"), 0.5*L6, 0)</f>
        <v>0</v>
      </c>
      <c r="L6" s="5">
        <f>IF('Athletes - Gold'!L6+'Athletes - Silver'!L6+'Athletes - Bronze'!L6 &gt; 0, 'Athletes - Gold'!L6*'Medal values'!$B$1+'Athletes - Silver'!L6*'Medal values'!$B$2+'Athletes - Bronze'!L6*'Medal values'!$B$3, "") + IF(AND(L$1 = K$1, K$2 = "Mixed"), 0.5*K6, 0) + IF(AND(L$1 = M$1, M$2 = "Mixed"), 0.5*M6, 0)</f>
        <v>0</v>
      </c>
      <c r="M6" s="5">
        <f>IF('Athletes - Gold'!M6+'Athletes - Silver'!M6+'Athletes - Bronze'!M6 &gt; 0, 'Athletes - Gold'!M6*'Medal values'!$B$1+'Athletes - Silver'!M6*'Medal values'!$B$2+'Athletes - Bronze'!M6*'Medal values'!$B$3, "") + IF(AND(M$1 = L$1, L$2 = "Mixed"), 0.5*L6, 0) + IF(AND(M$1 = N$1, N$2 = "Mixed"), 0.5*N6, 0)</f>
        <v>0</v>
      </c>
      <c r="N6" s="5">
        <f>IF('Athletes - Gold'!N6+'Athletes - Silver'!N6+'Athletes - Bronze'!N6 &gt; 0, 'Athletes - Gold'!N6*'Medal values'!$B$1+'Athletes - Silver'!N6*'Medal values'!$B$2+'Athletes - Bronze'!N6*'Medal values'!$B$3, "") + IF(AND(N$1 = M$1, M$2 = "Mixed"), 0.5*M6, 0) + IF(AND(N$1 = O$1, O$2 = "Mixed"), 0.5*O6, 0)</f>
        <v>0</v>
      </c>
      <c r="O6" s="5">
        <f>IF('Athletes - Gold'!O6+'Athletes - Silver'!O6+'Athletes - Bronze'!O6 &gt; 0, 'Athletes - Gold'!O6*'Medal values'!$B$1+'Athletes - Silver'!O6*'Medal values'!$B$2+'Athletes - Bronze'!O6*'Medal values'!$B$3, "") + IF(AND(O$1 = N$1, N$2 = "Mixed"), 0.5*N6, 0) + IF(AND(O$1 = P$1, P$2 = "Mixed"), 0.5*P6, 0)</f>
        <v>0</v>
      </c>
      <c r="P6" s="5">
        <f>IF('Athletes - Gold'!P6+'Athletes - Silver'!P6+'Athletes - Bronze'!P6 &gt; 0, 'Athletes - Gold'!P6*'Medal values'!$B$1+'Athletes - Silver'!P6*'Medal values'!$B$2+'Athletes - Bronze'!P6*'Medal values'!$B$3, "") + IF(AND(P$1 = O$1, O$2 = "Mixed"), 0.5*O6, 0) + IF(AND(P$1 = Q$1, Q$2 = "Mixed"), 0.5*Q6, 0)</f>
        <v>0</v>
      </c>
      <c r="Q6" s="5">
        <f>IF('Athletes - Gold'!Q6+'Athletes - Silver'!Q6+'Athletes - Bronze'!Q6 &gt; 0, 'Athletes - Gold'!Q6*'Medal values'!$B$1+'Athletes - Silver'!Q6*'Medal values'!$B$2+'Athletes - Bronze'!Q6*'Medal values'!$B$3, "") + IF(AND(Q$1 = P$1, P$2 = "Mixed"), 0.5*P6, 0) + IF(AND(Q$1 = R$1, R$2 = "Mixed"), 0.5*R6, 0)</f>
        <v>0</v>
      </c>
      <c r="R6" s="5">
        <f>IF('Athletes - Gold'!R6+'Athletes - Silver'!R6+'Athletes - Bronze'!R6 &gt; 0, 'Athletes - Gold'!R6*'Medal values'!$B$1+'Athletes - Silver'!R6*'Medal values'!$B$2+'Athletes - Bronze'!R6*'Medal values'!$B$3, "") + IF(AND(R$1 = Q$1, Q$2 = "Mixed"), 0.5*Q6, 0) + IF(AND(R$1 = S$1, S$2 = "Mixed"), 0.5*S6, 0)</f>
        <v>0</v>
      </c>
      <c r="S6" s="5">
        <f>IF('Athletes - Gold'!S6+'Athletes - Silver'!S6+'Athletes - Bronze'!S6 &gt; 0, 'Athletes - Gold'!S6*'Medal values'!$B$1+'Athletes - Silver'!S6*'Medal values'!$B$2+'Athletes - Bronze'!S6*'Medal values'!$B$3, "") + IF(AND(S$1 = R$1, R$2 = "Mixed"), 0.5*R6, 0) + IF(AND(S$1 = T$1, T$2 = "Mixed"), 0.5*T6, 0)</f>
        <v>0</v>
      </c>
      <c r="T6" s="5">
        <f>IF('Athletes - Gold'!T6+'Athletes - Silver'!T6+'Athletes - Bronze'!T6 &gt; 0, 'Athletes - Gold'!T6*'Medal values'!$B$1+'Athletes - Silver'!T6*'Medal values'!$B$2+'Athletes - Bronze'!T6*'Medal values'!$B$3, "") + IF(AND(T$1 = S$1, S$2 = "Mixed"), 0.5*S6, 0) + IF(AND(T$1 = U$1, U$2 = "Mixed"), 0.5*U6, 0)</f>
        <v>0</v>
      </c>
      <c r="U6" s="5">
        <f>IF('Athletes - Gold'!U6+'Athletes - Silver'!U6+'Athletes - Bronze'!U6 &gt; 0, 'Athletes - Gold'!U6*'Medal values'!$B$1+'Athletes - Silver'!U6*'Medal values'!$B$2+'Athletes - Bronze'!U6*'Medal values'!$B$3, "") + IF(AND(U$1 = T$1, T$2 = "Mixed"), 0.5*T6, 0) + IF(AND(U$1 = V$1, V$2 = "Mixed"), 0.5*V6, 0)</f>
        <v>0</v>
      </c>
      <c r="V6" s="5">
        <f>IF('Athletes - Gold'!V6+'Athletes - Silver'!V6+'Athletes - Bronze'!V6 &gt; 0, 'Athletes - Gold'!V6*'Medal values'!$B$1+'Athletes - Silver'!V6*'Medal values'!$B$2+'Athletes - Bronze'!V6*'Medal values'!$B$3, "") + IF(AND(V$1 = U$1, U$2 = "Mixed"), 0.5*U6, 0) + IF(AND(V$1 = W$1, W$2 = "Mixed"), 0.5*W6, 0)</f>
        <v>0</v>
      </c>
      <c r="W6" s="5">
        <f>IF('Athletes - Gold'!W6+'Athletes - Silver'!W6+'Athletes - Bronze'!W6 &gt; 0, 'Athletes - Gold'!W6*'Medal values'!$B$1+'Athletes - Silver'!W6*'Medal values'!$B$2+'Athletes - Bronze'!W6*'Medal values'!$B$3, "") + IF(AND(W$1 = V$1, V$2 = "Mixed"), 0.5*V6, 0) + IF(AND(W$1 = X$1, X$2 = "Mixed"), 0.5*X6, 0)</f>
        <v>0</v>
      </c>
      <c r="X6" s="5">
        <f>IF('Athletes - Gold'!X6+'Athletes - Silver'!X6+'Athletes - Bronze'!X6 &gt; 0, 'Athletes - Gold'!X6*'Medal values'!$B$1+'Athletes - Silver'!X6*'Medal values'!$B$2+'Athletes - Bronze'!X6*'Medal values'!$B$3, "") + IF(AND(X$1 = W$1, W$2 = "Mixed"), 0.5*W6, 0) + IF(AND(X$1 = Y$1, Y$2 = "Mixed"), 0.5*Y6, 0)</f>
        <v>0</v>
      </c>
      <c r="Y6" s="5">
        <f>IF('Athletes - Gold'!Y6+'Athletes - Silver'!Y6+'Athletes - Bronze'!Y6 &gt; 0, 'Athletes - Gold'!Y6*'Medal values'!$B$1+'Athletes - Silver'!Y6*'Medal values'!$B$2+'Athletes - Bronze'!Y6*'Medal values'!$B$3, "") + IF(AND(Y$1 = X$1, X$2 = "Mixed"), 0.5*X6, 0) + IF(AND(Y$1 = Z$1, Z$2 = "Mixed"), 0.5*Z6, 0)</f>
        <v>0</v>
      </c>
      <c r="Z6" s="5">
        <f>IF('Athletes - Gold'!Z6+'Athletes - Silver'!Z6+'Athletes - Bronze'!Z6 &gt; 0, 'Athletes - Gold'!Z6*'Medal values'!$B$1+'Athletes - Silver'!Z6*'Medal values'!$B$2+'Athletes - Bronze'!Z6*'Medal values'!$B$3, "") + IF(AND(Z$1 = Y$1, Y$2 = "Mixed"), 0.5*Y6, 0) + IF(AND(Z$1 = AA$1, AA$2 = "Mixed"), 0.5*AA6, 0)</f>
        <v>0</v>
      </c>
      <c r="AA6" s="5">
        <f>IF('Athletes - Gold'!AA6+'Athletes - Silver'!AA6+'Athletes - Bronze'!AA6 &gt; 0, 'Athletes - Gold'!AA6*'Medal values'!$B$1+'Athletes - Silver'!AA6*'Medal values'!$B$2+'Athletes - Bronze'!AA6*'Medal values'!$B$3, "") + IF(AND(AA$1 = Z$1, Z$2 = "Mixed"), 0.5*Z6, 0) + IF(AND(AA$1 = AB$1, AB$2 = "Mixed"), 0.5*AB6, 0)</f>
        <v>0</v>
      </c>
      <c r="AB6" s="5">
        <f>IF('Athletes - Gold'!AB6+'Athletes - Silver'!AB6+'Athletes - Bronze'!AB6 &gt; 0, 'Athletes - Gold'!AB6*'Medal values'!$B$1+'Athletes - Silver'!AB6*'Medal values'!$B$2+'Athletes - Bronze'!AB6*'Medal values'!$B$3, "") + IF(AND(AB$1 = AA$1, AA$2 = "Mixed"), 0.5*AA6, 0) + IF(AND(AB$1 = AC$1, AC$2 = "Mixed"), 0.5*AC6, 0)</f>
        <v>0</v>
      </c>
      <c r="AC6" s="5">
        <f>IF('Athletes - Gold'!AC6+'Athletes - Silver'!AC6+'Athletes - Bronze'!AC6 &gt; 0, 'Athletes - Gold'!AC6*'Medal values'!$B$1+'Athletes - Silver'!AC6*'Medal values'!$B$2+'Athletes - Bronze'!AC6*'Medal values'!$B$3, "") + IF(AND(AC$1 = AB$1, AB$2 = "Mixed"), 0.5*AB6, 0) + IF(AND(AC$1 = AD$1, AD$2 = "Mixed"), 0.5*AD6, 0)</f>
        <v>0</v>
      </c>
      <c r="AD6" s="5">
        <f>IF('Athletes - Gold'!AD6+'Athletes - Silver'!AD6+'Athletes - Bronze'!AD6 &gt; 0, 'Athletes - Gold'!AD6*'Medal values'!$B$1+'Athletes - Silver'!AD6*'Medal values'!$B$2+'Athletes - Bronze'!AD6*'Medal values'!$B$3, "") + IF(AND(AD$1 = AC$1, AC$2 = "Mixed"), 0.5*AC6, 0) + IF(AND(AD$1 = AE$1, AE$2 = "Mixed"), 0.5*AE6, 0)</f>
        <v>0</v>
      </c>
      <c r="AE6" s="5">
        <f>IF('Athletes - Gold'!AE6+'Athletes - Silver'!AE6+'Athletes - Bronze'!AE6 &gt; 0, 'Athletes - Gold'!AE6*'Medal values'!$B$1+'Athletes - Silver'!AE6*'Medal values'!$B$2+'Athletes - Bronze'!AE6*'Medal values'!$B$3, "") + IF(AND(AE$1 = AD$1, AD$2 = "Mixed"), 0.5*AD6, 0) + IF(AND(AE$1 = AF$1, AF$2 = "Mixed"), 0.5*AF6, 0)</f>
        <v>0</v>
      </c>
      <c r="AF6" s="5">
        <f>IF('Athletes - Gold'!AF6+'Athletes - Silver'!AF6+'Athletes - Bronze'!AF6 &gt; 0, 'Athletes - Gold'!AF6*'Medal values'!$B$1+'Athletes - Silver'!AF6*'Medal values'!$B$2+'Athletes - Bronze'!AF6*'Medal values'!$B$3, "") + IF(AND(AF$1 = AE$1, AE$2 = "Mixed"), 0.5*AE6, 0) + IF(AND(AF$1 = AG$1, AG$2 = "Mixed"), 0.5*AG6, 0)</f>
        <v>0</v>
      </c>
      <c r="AG6" s="5">
        <f>IF('Athletes - Gold'!AG6+'Athletes - Silver'!AG6+'Athletes - Bronze'!AG6 &gt; 0, 'Athletes - Gold'!AG6*'Medal values'!$B$1+'Athletes - Silver'!AG6*'Medal values'!$B$2+'Athletes - Bronze'!AG6*'Medal values'!$B$3, "") + IF(AND(AG$1 = AF$1, AF$2 = "Mixed"), 0.5*AF6, 0) + IF(AND(AG$1 = AH$1, AH$2 = "Mixed"), 0.5*AH6, 0)</f>
        <v>0</v>
      </c>
      <c r="AH6" s="5">
        <f>IF('Athletes - Gold'!AH6+'Athletes - Silver'!AH6+'Athletes - Bronze'!AH6 &gt; 0, 'Athletes - Gold'!AH6*'Medal values'!$B$1+'Athletes - Silver'!AH6*'Medal values'!$B$2+'Athletes - Bronze'!AH6*'Medal values'!$B$3, "") + IF(AND(AH$1 = AG$1, AG$2 = "Mixed"), 0.5*AG6, 0) + IF(AND(AH$1 = AI$1, AI$2 = "Mixed"), 0.5*AI6, 0)</f>
        <v>0</v>
      </c>
      <c r="AI6" s="5">
        <f>IF('Athletes - Gold'!AI6+'Athletes - Silver'!AI6+'Athletes - Bronze'!AI6 &gt; 0, 'Athletes - Gold'!AI6*'Medal values'!$B$1+'Athletes - Silver'!AI6*'Medal values'!$B$2+'Athletes - Bronze'!AI6*'Medal values'!$B$3, "") + IF(AND(AI$1 = AH$1, AH$2 = "Mixed"), 0.5*AH6, 0) + IF(AND(AI$1 = AJ$1, AJ$2 = "Mixed"), 0.5*AJ6, 0)</f>
        <v>3.001</v>
      </c>
      <c r="AJ6" s="5">
        <f>IF('Athletes - Gold'!AJ6+'Athletes - Silver'!AJ6+'Athletes - Bronze'!AJ6 &gt; 0, 'Athletes - Gold'!AJ6*'Medal values'!$B$1+'Athletes - Silver'!AJ6*'Medal values'!$B$2+'Athletes - Bronze'!AJ6*'Medal values'!$B$3, "") + IF(AND(AJ$1 = AI$1, AI$2 = "Mixed"), 0.5*AI6, 0) + IF(AND(AJ$1 = AK$1, AK$2 = "Mixed"), 0.5*AK6, 0)</f>
        <v>0</v>
      </c>
      <c r="AK6" s="5">
        <f>IF('Athletes - Gold'!AK6+'Athletes - Silver'!AK6+'Athletes - Bronze'!AK6 &gt; 0, 'Athletes - Gold'!AK6*'Medal values'!$B$1+'Athletes - Silver'!AK6*'Medal values'!$B$2+'Athletes - Bronze'!AK6*'Medal values'!$B$3, "") + IF(AND(AK$1 = AJ$1, AJ$2 = "Mixed"), 0.5*AJ6, 0) + IF(AND(AK$1 = AL$1, AL$2 = "Mixed"), 0.5*AL6, 0)</f>
        <v>0</v>
      </c>
      <c r="AL6" s="5">
        <f>IF('Athletes - Gold'!AL6+'Athletes - Silver'!AL6+'Athletes - Bronze'!AL6 &gt; 0, 'Athletes - Gold'!AL6*'Medal values'!$B$1+'Athletes - Silver'!AL6*'Medal values'!$B$2+'Athletes - Bronze'!AL6*'Medal values'!$B$3, "") + IF(AND(AL$1 = AK$1, AK$2 = "Mixed"), 0.5*AK6, 0) + IF(AND(AL$1 = AM$1, AM$2 = "Mixed"), 0.5*AM6, 0)</f>
        <v>0</v>
      </c>
      <c r="AM6" s="5">
        <f>IF('Athletes - Gold'!AM6+'Athletes - Silver'!AM6+'Athletes - Bronze'!AM6 &gt; 0, 'Athletes - Gold'!AM6*'Medal values'!$B$1+'Athletes - Silver'!AM6*'Medal values'!$B$2+'Athletes - Bronze'!AM6*'Medal values'!$B$3, "") + IF(AND(AM$1 = AL$1, AL$2 = "Mixed"), 0.5*AL6, 0) + IF(AND(AM$1 = AN$1, AN$2 = "Mixed"), 0.5*AN6, 0)</f>
        <v>0</v>
      </c>
      <c r="AN6" s="5">
        <f>IF('Athletes - Gold'!AN6+'Athletes - Silver'!AN6+'Athletes - Bronze'!AN6 &gt; 0, 'Athletes - Gold'!AN6*'Medal values'!$B$1+'Athletes - Silver'!AN6*'Medal values'!$B$2+'Athletes - Bronze'!AN6*'Medal values'!$B$3, "") + IF(AND(AN$1 = AM$1, AM$2 = "Mixed"), 0.5*AM6, 0) + IF(AND(AN$1 = AO$1, AO$2 = "Mixed"), 0.5*AO6, 0)</f>
        <v>0</v>
      </c>
      <c r="AO6" s="5">
        <f>IF('Athletes - Gold'!AO6+'Athletes - Silver'!AO6+'Athletes - Bronze'!AO6 &gt; 0, 'Athletes - Gold'!AO6*'Medal values'!$B$1+'Athletes - Silver'!AO6*'Medal values'!$B$2+'Athletes - Bronze'!AO6*'Medal values'!$B$3, "") + IF(AND(AO$1 = AN$1, AN$2 = "Mixed"), 0.5*AN6, 0) + IF(AND(AO$1 = AP$1, AP$2 = "Mixed"), 0.5*AP6, 0)</f>
        <v>0</v>
      </c>
      <c r="AP6" s="5">
        <f>IF('Athletes - Gold'!AP6+'Athletes - Silver'!AP6+'Athletes - Bronze'!AP6 &gt; 0, 'Athletes - Gold'!AP6*'Medal values'!$B$1+'Athletes - Silver'!AP6*'Medal values'!$B$2+'Athletes - Bronze'!AP6*'Medal values'!$B$3, "") + IF(AND(AP$1 = AO$1, AO$2 = "Mixed"), 0.5*AO6, 0) + IF(AND(AP$1 = AQ$1, AQ$2 = "Mixed"), 0.5*AQ6, 0)</f>
        <v>0</v>
      </c>
      <c r="AQ6" s="5">
        <f>IF('Athletes - Gold'!AQ6+'Athletes - Silver'!AQ6+'Athletes - Bronze'!AQ6 &gt; 0, 'Athletes - Gold'!AQ6*'Medal values'!$B$1+'Athletes - Silver'!AQ6*'Medal values'!$B$2+'Athletes - Bronze'!AQ6*'Medal values'!$B$3, "") + IF(AND(AQ$1 = AP$1, AP$2 = "Mixed"), 0.5*AP6, 0) + IF(AND(AQ$1 = AR$1, AR$2 = "Mixed"), 0.5*AR6, 0)</f>
        <v>0</v>
      </c>
      <c r="AR6" s="5">
        <f>IF('Athletes - Gold'!AR6+'Athletes - Silver'!AR6+'Athletes - Bronze'!AR6 &gt; 0, 'Athletes - Gold'!AR6*'Medal values'!$B$1+'Athletes - Silver'!AR6*'Medal values'!$B$2+'Athletes - Bronze'!AR6*'Medal values'!$B$3, "") + IF(AND(AR$1 = AQ$1, AQ$2 = "Mixed"), 0.5*AQ6, 0) + IF(AND(AR$1 = AS$1, AS$2 = "Mixed"), 0.5*AS6, 0)</f>
        <v>0</v>
      </c>
      <c r="AS6" s="5">
        <f>IF('Athletes - Gold'!AS6+'Athletes - Silver'!AS6+'Athletes - Bronze'!AS6 &gt; 0, 'Athletes - Gold'!AS6*'Medal values'!$B$1+'Athletes - Silver'!AS6*'Medal values'!$B$2+'Athletes - Bronze'!AS6*'Medal values'!$B$3, "") + IF(AND(AS$1 = AR$1, AR$2 = "Mixed"), 0.5*AR6, 0) + IF(AND(AS$1 = AT$1, AT$2 = "Mixed"), 0.5*AT6, 0)</f>
        <v>0</v>
      </c>
      <c r="AT6" s="5">
        <f>IF('Athletes - Gold'!AT6+'Athletes - Silver'!AT6+'Athletes - Bronze'!AT6 &gt; 0, 'Athletes - Gold'!AT6*'Medal values'!$B$1+'Athletes - Silver'!AT6*'Medal values'!$B$2+'Athletes - Bronze'!AT6*'Medal values'!$B$3, "") + IF(AND(AT$1 = AS$1, AS$2 = "Mixed"), 0.5*AS6, 0) + IF(AND(AT$1 = AU$1, AU$2 = "Mixed"), 0.5*AU6, 0)</f>
        <v>0</v>
      </c>
      <c r="AU6" s="5">
        <f>IF('Athletes - Gold'!AU6+'Athletes - Silver'!AU6+'Athletes - Bronze'!AU6 &gt; 0, 'Athletes - Gold'!AU6*'Medal values'!$B$1+'Athletes - Silver'!AU6*'Medal values'!$B$2+'Athletes - Bronze'!AU6*'Medal values'!$B$3, "") + IF(AND(AU$1 = AT$1, AT$2 = "Mixed"), 0.5*AT6, 0) + IF(AND(AU$1 = AV$1, AV$2 = "Mixed"), 0.5*AV6, 0)</f>
        <v>0</v>
      </c>
      <c r="AV6" s="5">
        <f>IF('Athletes - Gold'!AV6+'Athletes - Silver'!AV6+'Athletes - Bronze'!AV6 &gt; 0, 'Athletes - Gold'!AV6*'Medal values'!$B$1+'Athletes - Silver'!AV6*'Medal values'!$B$2+'Athletes - Bronze'!AV6*'Medal values'!$B$3, "") + IF(AND(AV$1 = AU$1, AU$2 = "Mixed"), 0.5*AU6, 0) + IF(AND(AV$1 = AW$1, AW$2 = "Mixed"), 0.5*AW6, 0)</f>
        <v>0</v>
      </c>
      <c r="AW6" s="5">
        <f>IF('Athletes - Gold'!AW6+'Athletes - Silver'!AW6+'Athletes - Bronze'!AW6 &gt; 0, 'Athletes - Gold'!AW6*'Medal values'!$B$1+'Athletes - Silver'!AW6*'Medal values'!$B$2+'Athletes - Bronze'!AW6*'Medal values'!$B$3, "") + IF(AND(AW$1 = AV$1, AV$2 = "Mixed"), 0.5*AV6, 0) + IF(AND(AW$1 = AX$1, AX$2 = "Mixed"), 0.5*AX6, 0)</f>
        <v>0</v>
      </c>
      <c r="AX6" s="5">
        <f>IF('Athletes - Gold'!AX6+'Athletes - Silver'!AX6+'Athletes - Bronze'!AX6 &gt; 0, 'Athletes - Gold'!AX6*'Medal values'!$B$1+'Athletes - Silver'!AX6*'Medal values'!$B$2+'Athletes - Bronze'!AX6*'Medal values'!$B$3, "") + IF(AND(AX$1 = AW$1, AW$2 = "Mixed"), 0.5*AW6, 0) + IF(AND(AX$1 = AY$1, AY$2 = "Mixed"), 0.5*AY6, 0)</f>
        <v>0</v>
      </c>
      <c r="AY6" s="5">
        <f>IF('Athletes - Gold'!AY6+'Athletes - Silver'!AY6+'Athletes - Bronze'!AY6 &gt; 0, 'Athletes - Gold'!AY6*'Medal values'!$B$1+'Athletes - Silver'!AY6*'Medal values'!$B$2+'Athletes - Bronze'!AY6*'Medal values'!$B$3, "") + IF(AND(AY$1 = AX$1, AX$2 = "Mixed"), 0.5*AX6, 0) + IF(AND(AY$1 = AZ$1, AZ$2 = "Mixed"), 0.5*AZ6, 0)</f>
        <v>1</v>
      </c>
      <c r="AZ6" s="5">
        <f>IF('Athletes - Gold'!AZ6+'Athletes - Silver'!AZ6+'Athletes - Bronze'!AZ6 &gt; 0, 'Athletes - Gold'!AZ6*'Medal values'!$B$1+'Athletes - Silver'!AZ6*'Medal values'!$B$2+'Athletes - Bronze'!AZ6*'Medal values'!$B$3, "") + IF(AND(AZ$1 = AY$1, AY$2 = "Mixed"), 0.5*AY6, 0) + IF(AND(AZ$1 = BA$1, BA$2 = "Mixed"), 0.5*BA6, 0)</f>
        <v>0</v>
      </c>
      <c r="BA6" s="5">
        <f>IF('Athletes - Gold'!BA6+'Athletes - Silver'!BA6+'Athletes - Bronze'!BA6 &gt; 0, 'Athletes - Gold'!BA6*'Medal values'!$B$1+'Athletes - Silver'!BA6*'Medal values'!$B$2+'Athletes - Bronze'!BA6*'Medal values'!$B$3, "") + IF(AND(BA$1 = AZ$1, AZ$2 = "Mixed"), 0.5*AZ6, 0) + IF(AND(BA$1 = BB$1, BB$2 = "Mixed"), 0.5*BB6, 0)</f>
        <v>2.000001</v>
      </c>
      <c r="BB6" s="5">
        <f>IF('Athletes - Gold'!BB6+'Athletes - Silver'!BB6+'Athletes - Bronze'!BB6 &gt; 0, 'Athletes - Gold'!BB6*'Medal values'!$B$1+'Athletes - Silver'!BB6*'Medal values'!$B$2+'Athletes - Bronze'!BB6*'Medal values'!$B$3, "") + IF(AND(BB$1 = BA$1, BA$2 = "Mixed"), 0.5*BA6, 0) + IF(AND(BB$1 = BC$1, BC$2 = "Mixed"), 0.5*BC6, 0)</f>
        <v>0</v>
      </c>
      <c r="BC6" s="5">
        <f>IF('Athletes - Gold'!BC6+'Athletes - Silver'!BC6+'Athletes - Bronze'!BC6 &gt; 0, 'Athletes - Gold'!BC6*'Medal values'!$B$1+'Athletes - Silver'!BC6*'Medal values'!$B$2+'Athletes - Bronze'!BC6*'Medal values'!$B$3, "") + IF(AND(BC$1 = BB$1, BB$2 = "Mixed"), 0.5*BB6, 0) + IF(AND(BC$1 = BD$1, BD$2 = "Mixed"), 0.5*BD6, 0)</f>
        <v>1</v>
      </c>
      <c r="BD6" s="5">
        <f>IF('Athletes - Gold'!BD6+'Athletes - Silver'!BD6+'Athletes - Bronze'!BD6 &gt; 0, 'Athletes - Gold'!BD6*'Medal values'!$B$1+'Athletes - Silver'!BD6*'Medal values'!$B$2+'Athletes - Bronze'!BD6*'Medal values'!$B$3, "") + IF(AND(BD$1 = BC$1, BC$2 = "Mixed"), 0.5*BC6, 0) + IF(AND(BD$1 = BE$1, BE$2 = "Mixed"), 0.5*BE6, 0)</f>
        <v>0</v>
      </c>
      <c r="BE6" s="5">
        <f>IF('Athletes - Gold'!BE6+'Athletes - Silver'!BE6+'Athletes - Bronze'!BE6 &gt; 0, 'Athletes - Gold'!BE6*'Medal values'!$B$1+'Athletes - Silver'!BE6*'Medal values'!$B$2+'Athletes - Bronze'!BE6*'Medal values'!$B$3, "") + IF(AND(BE$1 = BD$1, BD$2 = "Mixed"), 0.5*BD6, 0) + IF(AND(BE$1 = BF$1, BF$2 = "Mixed"), 0.5*BF6, 0)</f>
        <v>0</v>
      </c>
      <c r="BF6" s="5">
        <f>IF('Athletes - Gold'!BF6+'Athletes - Silver'!BF6+'Athletes - Bronze'!BF6 &gt; 0, 'Athletes - Gold'!BF6*'Medal values'!$B$1+'Athletes - Silver'!BF6*'Medal values'!$B$2+'Athletes - Bronze'!BF6*'Medal values'!$B$3, "") + IF(AND(BF$1 = BE$1, BE$2 = "Mixed"), 0.5*BE6, 0) + IF(AND(BF$1 = BG$1, BG$2 = "Mixed"), 0.5*BG6, 0)</f>
        <v>0</v>
      </c>
      <c r="BG6" s="5">
        <f>IF('Athletes - Gold'!BG6+'Athletes - Silver'!BG6+'Athletes - Bronze'!BG6 &gt; 0, 'Athletes - Gold'!BG6*'Medal values'!$B$1+'Athletes - Silver'!BG6*'Medal values'!$B$2+'Athletes - Bronze'!BG6*'Medal values'!$B$3, "") + IF(AND(BG$1 = BF$1, BF$2 = "Mixed"), 0.5*BF6, 0) + IF(AND(BG$1 = BH$1, BH$2 = "Mixed"), 0.5*BH6, 0)</f>
        <v>0</v>
      </c>
      <c r="BH6" s="5">
        <f>IF('Athletes - Gold'!BH6+'Athletes - Silver'!BH6+'Athletes - Bronze'!BH6 &gt; 0, 'Athletes - Gold'!BH6*'Medal values'!$B$1+'Athletes - Silver'!BH6*'Medal values'!$B$2+'Athletes - Bronze'!BH6*'Medal values'!$B$3, "") + IF(AND(BH$1 = BG$1, BG$2 = "Mixed"), 0.5*BG6, 0) + IF(AND(BH$1 = BI$1, BI$2 = "Mixed"), 0.5*BI6, 0)</f>
        <v>0</v>
      </c>
      <c r="BI6" s="5">
        <f>IF('Athletes - Gold'!BI6+'Athletes - Silver'!BI6+'Athletes - Bronze'!BI6 &gt; 0, 'Athletes - Gold'!BI6*'Medal values'!$B$1+'Athletes - Silver'!BI6*'Medal values'!$B$2+'Athletes - Bronze'!BI6*'Medal values'!$B$3, "") + IF(AND(BI$1 = BH$1, BH$2 = "Mixed"), 0.5*BH6, 0) + IF(AND(BI$1 = BJ$1, BJ$2 = "Mixed"), 0.5*BJ6, 0)</f>
        <v>0</v>
      </c>
      <c r="BJ6" s="5">
        <f>IF('Athletes - Gold'!BJ6+'Athletes - Silver'!BJ6+'Athletes - Bronze'!BJ6 &gt; 0, 'Athletes - Gold'!BJ6*'Medal values'!$B$1+'Athletes - Silver'!BJ6*'Medal values'!$B$2+'Athletes - Bronze'!BJ6*'Medal values'!$B$3, "") + IF(AND(BJ$1 = BI$1, BI$2 = "Mixed"), 0.5*BI6, 0) + IF(AND(BJ$1 = BK$1, BK$2 = "Mixed"), 0.5*BK6, 0)</f>
        <v>1</v>
      </c>
      <c r="BK6" s="5">
        <f>IF('Athletes - Gold'!BK6+'Athletes - Silver'!BK6+'Athletes - Bronze'!BK6 &gt; 0, 'Athletes - Gold'!BK6*'Medal values'!$B$1+'Athletes - Silver'!BK6*'Medal values'!$B$2+'Athletes - Bronze'!BK6*'Medal values'!$B$3, "") + IF(AND(BK$1 = BJ$1, BJ$2 = "Mixed"), 0.5*BJ6, 0) + IF(AND(BK$1 = BL$1, BL$2 = "Mixed"), 0.5*BL6, 0)</f>
        <v>0</v>
      </c>
      <c r="BL6" s="5">
        <f>IF('Athletes - Gold'!BL6+'Athletes - Silver'!BL6+'Athletes - Bronze'!BL6 &gt; 0, 'Athletes - Gold'!BL6*'Medal values'!$B$1+'Athletes - Silver'!BL6*'Medal values'!$B$2+'Athletes - Bronze'!BL6*'Medal values'!$B$3, "") + IF(AND(BL$1 = BK$1, BK$2 = "Mixed"), 0.5*BK6, 0) + IF(AND(BL$1 = BM$1, BM$2 = "Mixed"), 0.5*BM6, 0)</f>
        <v>0</v>
      </c>
      <c r="BM6" s="5">
        <f>IF('Athletes - Gold'!BM6+'Athletes - Silver'!BM6+'Athletes - Bronze'!BM6 &gt; 0, 'Athletes - Gold'!BM6*'Medal values'!$B$1+'Athletes - Silver'!BM6*'Medal values'!$B$2+'Athletes - Bronze'!BM6*'Medal values'!$B$3, "") + IF(AND(BM$1 = BL$1, BL$2 = "Mixed"), 0.5*BL6, 0) + IF(AND(BM$1 = BN$1, BN$2 = "Mixed"), 0.5*BN6, 0)</f>
        <v>0</v>
      </c>
      <c r="BN6" s="5">
        <f>IF('Athletes - Gold'!BN6+'Athletes - Silver'!BN6+'Athletes - Bronze'!BN6 &gt; 0, 'Athletes - Gold'!BN6*'Medal values'!$B$1+'Athletes - Silver'!BN6*'Medal values'!$B$2+'Athletes - Bronze'!BN6*'Medal values'!$B$3, "") + IF(AND(BN$1 = BM$1, BM$2 = "Mixed"), 0.5*BM6, 0) + IF(AND(BN$1 = BO$1, BO$2 = "Mixed"), 0.5*BO6, 0)</f>
        <v>0</v>
      </c>
      <c r="BO6" s="5">
        <f>IF('Athletes - Gold'!BO6+'Athletes - Silver'!BO6+'Athletes - Bronze'!BO6 &gt; 0, 'Athletes - Gold'!BO6*'Medal values'!$B$1+'Athletes - Silver'!BO6*'Medal values'!$B$2+'Athletes - Bronze'!BO6*'Medal values'!$B$3, "") + IF(AND(BO$1 = BN$1, BN$2 = "Mixed"), 0.5*BN6, 0) + IF(AND(BO$1 = BP$1, BP$2 = "Mixed"), 0.5*BP6, 0)</f>
        <v>0</v>
      </c>
      <c r="BP6" s="5">
        <f>IF('Athletes - Gold'!BP6+'Athletes - Silver'!BP6+'Athletes - Bronze'!BP6 &gt; 0, 'Athletes - Gold'!BP6*'Medal values'!$B$1+'Athletes - Silver'!BP6*'Medal values'!$B$2+'Athletes - Bronze'!BP6*'Medal values'!$B$3, "") + IF(AND(BP$1 = BO$1, BO$2 = "Mixed"), 0.5*BO6, 0) + IF(AND(BP$1 = BQ$1, BQ$2 = "Mixed"), 0.5*BQ6, 0)</f>
        <v>0</v>
      </c>
      <c r="BQ6" s="5">
        <f>IF('Athletes - Gold'!BQ6+'Athletes - Silver'!BQ6+'Athletes - Bronze'!BQ6 &gt; 0, 'Athletes - Gold'!BQ6*'Medal values'!$B$1+'Athletes - Silver'!BQ6*'Medal values'!$B$2+'Athletes - Bronze'!BQ6*'Medal values'!$B$3, "") + IF(AND(BQ$1 = BP$1, BP$2 = "Mixed"), 0.5*BP6, 0) + IF(AND(BQ$1 = BR$1, BR$2 = "Mixed"), 0.5*BR6, 0)</f>
        <v>0</v>
      </c>
      <c r="BR6" s="5">
        <f>IF('Athletes - Gold'!BR6+'Athletes - Silver'!BR6+'Athletes - Bronze'!BR6 &gt; 0, 'Athletes - Gold'!BR6*'Medal values'!$B$1+'Athletes - Silver'!BR6*'Medal values'!$B$2+'Athletes - Bronze'!BR6*'Medal values'!$B$3, "") + IF(AND(BR$1 = BQ$1, BQ$2 = "Mixed"), 0.5*BQ6, 0) + IF(AND(BR$1 = BS$1, BS$2 = "Mixed"), 0.5*BS6, 0)</f>
        <v>0</v>
      </c>
      <c r="BS6" s="5">
        <f>IF('Athletes - Gold'!BS6+'Athletes - Silver'!BS6+'Athletes - Bronze'!BS6 &gt; 0, 'Athletes - Gold'!BS6*'Medal values'!$B$1+'Athletes - Silver'!BS6*'Medal values'!$B$2+'Athletes - Bronze'!BS6*'Medal values'!$B$3, "") + IF(AND(BS$1 = BR$1, BR$2 = "Mixed"), 0.5*BR6, 0) + IF(AND(BS$1 = BT$1, BT$2 = "Mixed"), 0.5*BT6, 0)</f>
        <v>0</v>
      </c>
      <c r="BT6" s="5">
        <f>IF('Athletes - Gold'!BT6+'Athletes - Silver'!BT6+'Athletes - Bronze'!BT6 &gt; 0, 'Athletes - Gold'!BT6*'Medal values'!$B$1+'Athletes - Silver'!BT6*'Medal values'!$B$2+'Athletes - Bronze'!BT6*'Medal values'!$B$3, "") + IF(AND(BT$1 = BS$1, BS$2 = "Mixed"), 0.5*BS6, 0) + IF(AND(BT$1 = BU$1, BU$2 = "Mixed"), 0.5*BU6, 0)</f>
        <v>0</v>
      </c>
      <c r="BU6" s="5">
        <f>IF('Athletes - Gold'!BU6+'Athletes - Silver'!BU6+'Athletes - Bronze'!BU6 &gt; 0, 'Athletes - Gold'!BU6*'Medal values'!$B$1+'Athletes - Silver'!BU6*'Medal values'!$B$2+'Athletes - Bronze'!BU6*'Medal values'!$B$3, "") + IF(AND(BU$1 = BT$1, BT$2 = "Mixed"), 0.5*BT6, 0) + IF(AND(BU$1 = BV$1, BV$2 = "Mixed"), 0.5*BV6, 0)</f>
        <v>1</v>
      </c>
      <c r="BV6" s="5">
        <f>IF('Athletes - Gold'!BV6+'Athletes - Silver'!BV6+'Athletes - Bronze'!BV6 &gt; 0, 'Athletes - Gold'!BV6*'Medal values'!$B$1+'Athletes - Silver'!BV6*'Medal values'!$B$2+'Athletes - Bronze'!BV6*'Medal values'!$B$3, "") + IF(AND(BV$1 = BU$1, BU$2 = "Mixed"), 0.5*BU6, 0) + IF(AND(BV$1 = BW$1, BW$2 = "Mixed"), 0.5*BW6, 0)</f>
        <v>0</v>
      </c>
      <c r="BW6" s="5">
        <f>IF('Athletes - Gold'!BW6+'Athletes - Silver'!BW6+'Athletes - Bronze'!BW6 &gt; 0, 'Athletes - Gold'!BW6*'Medal values'!$B$1+'Athletes - Silver'!BW6*'Medal values'!$B$2+'Athletes - Bronze'!BW6*'Medal values'!$B$3, "") + IF(AND(BW$1 = BV$1, BV$2 = "Mixed"), 0.5*BV6, 0) + IF(AND(BW$1 = BX$1, BX$2 = "Mixed"), 0.5*BX6, 0)</f>
        <v>0</v>
      </c>
      <c r="BX6" s="5">
        <f>IF('Athletes - Gold'!BX6+'Athletes - Silver'!BX6+'Athletes - Bronze'!BX6 &gt; 0, 'Athletes - Gold'!BX6*'Medal values'!$B$1+'Athletes - Silver'!BX6*'Medal values'!$B$2+'Athletes - Bronze'!BX6*'Medal values'!$B$3, "") + IF(AND(BX$1 = BW$1, BW$2 = "Mixed"), 0.5*BW6, 0) + IF(AND(BX$1 = BY$1, BY$2 = "Mixed"), 0.5*BY6, 0)</f>
        <v>0</v>
      </c>
      <c r="BY6" s="5">
        <f>IF('Athletes - Gold'!BY6+'Athletes - Silver'!BY6+'Athletes - Bronze'!BY6 &gt; 0, 'Athletes - Gold'!BY6*'Medal values'!$B$1+'Athletes - Silver'!BY6*'Medal values'!$B$2+'Athletes - Bronze'!BY6*'Medal values'!$B$3, "") + IF(AND(BY$1 = BX$1, BX$2 = "Mixed"), 0.5*BX6, 0) + IF(AND(BY$1 = BZ$1, BZ$2 = "Mixed"), 0.5*BZ6, 0)</f>
        <v>0</v>
      </c>
      <c r="BZ6" s="5">
        <f>IF('Athletes - Gold'!BZ6+'Athletes - Silver'!BZ6+'Athletes - Bronze'!BZ6 &gt; 0, 'Athletes - Gold'!BZ6*'Medal values'!$B$1+'Athletes - Silver'!BZ6*'Medal values'!$B$2+'Athletes - Bronze'!BZ6*'Medal values'!$B$3, "") + IF(AND(BZ$1 = BY$1, BY$2 = "Mixed"), 0.5*BY6, 0) + IF(AND(BZ$1 = CA$1, CA$2 = "Mixed"), 0.5*CA6, 0)</f>
        <v>0</v>
      </c>
      <c r="CA6" s="5">
        <f>IF('Athletes - Gold'!CA6+'Athletes - Silver'!CA6+'Athletes - Bronze'!CA6 &gt; 0, 'Athletes - Gold'!CA6*'Medal values'!$B$1+'Athletes - Silver'!CA6*'Medal values'!$B$2+'Athletes - Bronze'!CA6*'Medal values'!$B$3, "") + IF(AND(CA$1 = BZ$1, BZ$2 = "Mixed"), 0.5*BZ6, 0) + IF(AND(CA$1 = CB$1, CB$2 = "Mixed"), 0.5*CB6, 0)</f>
        <v>0</v>
      </c>
      <c r="CB6" s="5">
        <f>IF('Athletes - Gold'!CB6+'Athletes - Silver'!CB6+'Athletes - Bronze'!CB6 &gt; 0, 'Athletes - Gold'!CB6*'Medal values'!$B$1+'Athletes - Silver'!CB6*'Medal values'!$B$2+'Athletes - Bronze'!CB6*'Medal values'!$B$3, "") + IF(AND(CB$1 = CA$1, CA$2 = "Mixed"), 0.5*CA6, 0) + IF(AND(CB$1 = CC$1, CC$2 = "Mixed"), 0.5*CC6, 0)</f>
        <v>0</v>
      </c>
      <c r="CC6" s="5">
        <f>IF('Athletes - Gold'!CC6+'Athletes - Silver'!CC6+'Athletes - Bronze'!CC6 &gt; 0, 'Athletes - Gold'!CC6*'Medal values'!$B$1+'Athletes - Silver'!CC6*'Medal values'!$B$2+'Athletes - Bronze'!CC6*'Medal values'!$B$3, "") + IF(AND(CC$1 = CB$1, CB$2 = "Mixed"), 0.5*CB6, 0) + IF(AND(CC$1 = CD$1, CD$2 = "Mixed"), 0.5*CD6, 0)</f>
        <v>0</v>
      </c>
      <c r="CD6" s="5">
        <f>IF('Athletes - Gold'!CD6+'Athletes - Silver'!CD6+'Athletes - Bronze'!CD6 &gt; 0, 'Athletes - Gold'!CD6*'Medal values'!$B$1+'Athletes - Silver'!CD6*'Medal values'!$B$2+'Athletes - Bronze'!CD6*'Medal values'!$B$3, "") + IF(AND(CD$1 = CC$1, CC$2 = "Mixed"), 0.5*CC6, 0) + IF(AND(CD$1 = CE$1, CE$2 = "Mixed"), 0.5*CE6, 0)</f>
        <v>0</v>
      </c>
      <c r="CE6" s="5">
        <f>IF('Athletes - Gold'!CE6+'Athletes - Silver'!CE6+'Athletes - Bronze'!CE6 &gt; 0, 'Athletes - Gold'!CE6*'Medal values'!$B$1+'Athletes - Silver'!CE6*'Medal values'!$B$2+'Athletes - Bronze'!CE6*'Medal values'!$B$3, "") + IF(AND(CE$1 = CD$1, CD$2 = "Mixed"), 0.5*CD6, 0) + IF(AND(CE$1 = CF$1, CF$2 = "Mixed"), 0.5*CF6, 0)</f>
        <v>0</v>
      </c>
      <c r="CF6" s="5">
        <f>IF('Athletes - Gold'!CF6+'Athletes - Silver'!CF6+'Athletes - Bronze'!CF6 &gt; 0, 'Athletes - Gold'!CF6*'Medal values'!$B$1+'Athletes - Silver'!CF6*'Medal values'!$B$2+'Athletes - Bronze'!CF6*'Medal values'!$B$3, "") + IF(AND(CF$1 = CE$1, CE$2 = "Mixed"), 0.5*CE6, 0) + IF(AND(CF$1 = CG$1, CG$2 = "Mixed"), 0.5*CG6, 0)</f>
        <v>0</v>
      </c>
      <c r="CG6" s="5">
        <f>IF('Athletes - Gold'!CG6+'Athletes - Silver'!CG6+'Athletes - Bronze'!CG6 &gt; 0, 'Athletes - Gold'!CG6*'Medal values'!$B$1+'Athletes - Silver'!CG6*'Medal values'!$B$2+'Athletes - Bronze'!CG6*'Medal values'!$B$3, "") + IF(AND(CG$1 = CF$1, CF$2 = "Mixed"), 0.5*CF6, 0) + IF(AND(CG$1 = CH$1, CH$2 = "Mixed"), 0.5*CH6, 0)</f>
        <v>0</v>
      </c>
      <c r="CH6" s="5">
        <f>IF('Athletes - Gold'!CH6+'Athletes - Silver'!CH6+'Athletes - Bronze'!CH6 &gt; 0, 'Athletes - Gold'!CH6*'Medal values'!$B$1+'Athletes - Silver'!CH6*'Medal values'!$B$2+'Athletes - Bronze'!CH6*'Medal values'!$B$3, "") + IF(AND(CH$1 = CG$1, CG$2 = "Mixed"), 0.5*CG6, 0) + IF(AND(CH$1 = CI$1, CI$2 = "Mixed"), 0.5*CI6, 0)</f>
        <v>0</v>
      </c>
      <c r="CI6" s="5">
        <f>IF('Athletes - Gold'!CI6+'Athletes - Silver'!CI6+'Athletes - Bronze'!CI6 &gt; 0, 'Athletes - Gold'!CI6*'Medal values'!$B$1+'Athletes - Silver'!CI6*'Medal values'!$B$2+'Athletes - Bronze'!CI6*'Medal values'!$B$3, "") + IF(AND(CI$1 = CH$1, CH$2 = "Mixed"), 0.5*CH6, 0) + IF(AND(CI$1 = CJ$1, CJ$2 = "Mixed"), 0.5*CJ6, 0)</f>
        <v>0</v>
      </c>
      <c r="CJ6" s="5">
        <f>IF('Athletes - Gold'!CJ6+'Athletes - Silver'!CJ6+'Athletes - Bronze'!CJ6 &gt; 0, 'Athletes - Gold'!CJ6*'Medal values'!$B$1+'Athletes - Silver'!CJ6*'Medal values'!$B$2+'Athletes - Bronze'!CJ6*'Medal values'!$B$3, "") + IF(AND(CJ$1 = CI$1, CI$2 = "Mixed"), 0.5*CI6, 0) + IF(AND(CJ$1 = CK$1, CK$2 = "Mixed"), 0.5*CK6, 0)</f>
        <v>0</v>
      </c>
      <c r="CK6" s="5">
        <f>IF('Athletes - Gold'!CK6+'Athletes - Silver'!CK6+'Athletes - Bronze'!CK6 &gt; 0, 'Athletes - Gold'!CK6*'Medal values'!$B$1+'Athletes - Silver'!CK6*'Medal values'!$B$2+'Athletes - Bronze'!CK6*'Medal values'!$B$3, "") + IF(AND(CK$1 = CJ$1, CJ$2 = "Mixed"), 0.5*CJ6, 0) + IF(AND(CK$1 = CL$1, CL$2 = "Mixed"), 0.5*CL6, 0)</f>
        <v>0</v>
      </c>
      <c r="CL6" s="5">
        <f>IF('Athletes - Gold'!CL6+'Athletes - Silver'!CL6+'Athletes - Bronze'!CL6 &gt; 0, 'Athletes - Gold'!CL6*'Medal values'!$B$1+'Athletes - Silver'!CL6*'Medal values'!$B$2+'Athletes - Bronze'!CL6*'Medal values'!$B$3, "") + IF(AND(CL$1 = CK$1, CK$2 = "Mixed"), 0.5*CK6, 0) + IF(AND(CL$1 = CM$1, CM$2 = "Mixed"), 0.5*CM6, 0)</f>
        <v>0</v>
      </c>
      <c r="CM6" s="5">
        <f>IF('Athletes - Gold'!CM6+'Athletes - Silver'!CM6+'Athletes - Bronze'!CM6 &gt; 0, 'Athletes - Gold'!CM6*'Medal values'!$B$1+'Athletes - Silver'!CM6*'Medal values'!$B$2+'Athletes - Bronze'!CM6*'Medal values'!$B$3, "") + IF(AND(CM$1 = CL$1, CL$2 = "Mixed"), 0.5*CL6, 0) + IF(AND(CM$1 = CN$1, CN$2 = "Mixed"), 0.5*CN6, 0)</f>
        <v>0</v>
      </c>
      <c r="CN6" s="5">
        <f>IF('Athletes - Gold'!CN6+'Athletes - Silver'!CN6+'Athletes - Bronze'!CN6 &gt; 0, 'Athletes - Gold'!CN6*'Medal values'!$B$1+'Athletes - Silver'!CN6*'Medal values'!$B$2+'Athletes - Bronze'!CN6*'Medal values'!$B$3, "") + IF(AND(CN$1 = CM$1, CM$2 = "Mixed"), 0.5*CM6, 0) + IF(AND(CN$1 = CO$1, CO$2 = "Mixed"), 0.5*CO6, 0)</f>
        <v>0</v>
      </c>
      <c r="CO6" s="5">
        <f>IF('Athletes - Gold'!CO6+'Athletes - Silver'!CO6+'Athletes - Bronze'!CO6 &gt; 0, 'Athletes - Gold'!CO6*'Medal values'!$B$1+'Athletes - Silver'!CO6*'Medal values'!$B$2+'Athletes - Bronze'!CO6*'Medal values'!$B$3, "") + IF(AND(CO$1 = CN$1, CN$2 = "Mixed"), 0.5*CN6, 0) + IF(AND(CO$1 = CP$1, CP$2 = "Mixed"), 0.5*CP6, 0)</f>
        <v>0</v>
      </c>
      <c r="CP6" s="5">
        <f>IF('Athletes - Gold'!CP6+'Athletes - Silver'!CP6+'Athletes - Bronze'!CP6 &gt; 0, 'Athletes - Gold'!CP6*'Medal values'!$B$1+'Athletes - Silver'!CP6*'Medal values'!$B$2+'Athletes - Bronze'!CP6*'Medal values'!$B$3, "") + IF(AND(CP$1 = CO$1, CO$2 = "Mixed"), 0.5*CO6, 0) + IF(AND(CP$1 = CQ$1, CQ$2 = "Mixed"), 0.5*CQ6, 0)</f>
        <v>0</v>
      </c>
      <c r="CQ6" s="5">
        <f>IF('Athletes - Gold'!CQ6+'Athletes - Silver'!CQ6+'Athletes - Bronze'!CQ6 &gt; 0, 'Athletes - Gold'!CQ6*'Medal values'!$B$1+'Athletes - Silver'!CQ6*'Medal values'!$B$2+'Athletes - Bronze'!CQ6*'Medal values'!$B$3, "") + IF(AND(CQ$1 = CP$1, CP$2 = "Mixed"), 0.5*CP6, 0) + IF(AND(CQ$1 = CR$1, CR$2 = "Mixed"), 0.5*CR6, 0)</f>
        <v>0</v>
      </c>
      <c r="CR6" s="5">
        <f>IF('Athletes - Gold'!CR6+'Athletes - Silver'!CR6+'Athletes - Bronze'!CR6 &gt; 0, 'Athletes - Gold'!CR6*'Medal values'!$B$1+'Athletes - Silver'!CR6*'Medal values'!$B$2+'Athletes - Bronze'!CR6*'Medal values'!$B$3, "") + IF(AND(CR$1 = CQ$1, CQ$2 = "Mixed"), 0.5*CQ6, 0) + IF(AND(CR$1 = CS$1, CS$2 = "Mixed"), 0.5*CS6, 0)</f>
        <v>0</v>
      </c>
      <c r="CS6" s="5">
        <f>IF('Athletes - Gold'!CS6+'Athletes - Silver'!CS6+'Athletes - Bronze'!CS6 &gt; 0, 'Athletes - Gold'!CS6*'Medal values'!$B$1+'Athletes - Silver'!CS6*'Medal values'!$B$2+'Athletes - Bronze'!CS6*'Medal values'!$B$3, "") + IF(AND(CS$1 = CR$1, CR$2 = "Mixed"), 0.5*CR6, 0) + IF(AND(CS$1 = CT$1, CT$2 = "Mixed"), 0.5*CT6, 0)</f>
        <v>0</v>
      </c>
      <c r="CT6" s="5">
        <f>IF('Athletes - Gold'!CT6+'Athletes - Silver'!CT6+'Athletes - Bronze'!CT6 &gt; 0, 'Athletes - Gold'!CT6*'Medal values'!$B$1+'Athletes - Silver'!CT6*'Medal values'!$B$2+'Athletes - Bronze'!CT6*'Medal values'!$B$3, "") + IF(AND(CT$1 = CS$1, CS$2 = "Mixed"), 0.5*CS6, 0) + IF(AND(CT$1 = CU$1, CU$2 = "Mixed"), 0.5*CU6, 0)</f>
        <v>0</v>
      </c>
      <c r="CU6" s="5">
        <f>IF('Athletes - Gold'!CU6+'Athletes - Silver'!CU6+'Athletes - Bronze'!CU6 &gt; 0, 'Athletes - Gold'!CU6*'Medal values'!$B$1+'Athletes - Silver'!CU6*'Medal values'!$B$2+'Athletes - Bronze'!CU6*'Medal values'!$B$3, "") + IF(AND(CU$1 = CT$1, CT$2 = "Mixed"), 0.5*CT6, 0) + IF(AND(CU$1 = CV$1, CV$2 = "Mixed"), 0.5*CV6, 0)</f>
        <v>0</v>
      </c>
      <c r="CV6" s="5">
        <f>IF('Athletes - Gold'!CV6+'Athletes - Silver'!CV6+'Athletes - Bronze'!CV6 &gt; 0, 'Athletes - Gold'!CV6*'Medal values'!$B$1+'Athletes - Silver'!CV6*'Medal values'!$B$2+'Athletes - Bronze'!CV6*'Medal values'!$B$3, "") + IF(AND(CV$1 = CU$1, CU$2 = "Mixed"), 0.5*CU6, 0) + IF(AND(CV$1 = CW$1, CW$2 = "Mixed"), 0.5*CW6, 0)</f>
        <v>0</v>
      </c>
      <c r="CW6" s="5">
        <f t="shared" ref="CW6:CX6" si="5">SUMIF($B$2:$CV$2,CW$2, $B6:$CV6)</f>
        <v>3</v>
      </c>
      <c r="CX6" s="5">
        <f t="shared" si="5"/>
        <v>7.001001</v>
      </c>
      <c r="CY6" s="5">
        <f t="shared" si="3"/>
        <v>10.001001</v>
      </c>
    </row>
    <row r="7">
      <c r="A7" s="5" t="str">
        <f>Countries!A5</f>
        <v>AZE</v>
      </c>
      <c r="B7" s="5">
        <f>IF('Athletes - Gold'!B7+'Athletes - Silver'!B7+'Athletes - Bronze'!B7 &gt; 0, 'Athletes - Gold'!B7*'Medal values'!$B$1+'Athletes - Silver'!B7*'Medal values'!$B$2+'Athletes - Bronze'!B7*'Medal values'!$B$3, "") + IF(AND(B$1 = A$1, A$2 = "Mixed"), 0.5*A7, 0) + IF(AND(B$1 = C$1, C$2 = "Mixed"), 0.5*C7, 0)</f>
        <v>0</v>
      </c>
      <c r="C7" s="5">
        <f>IF('Athletes - Gold'!C7+'Athletes - Silver'!C7+'Athletes - Bronze'!C7 &gt; 0, 'Athletes - Gold'!C7*'Medal values'!$B$1+'Athletes - Silver'!C7*'Medal values'!$B$2+'Athletes - Bronze'!C7*'Medal values'!$B$3, "") + IF(AND(C$1 = B$1, B$2 = "Mixed"), 0.5*B7, 0) + IF(AND(C$1 = D$1, D$2 = "Mixed"), 0.5*D7, 0)</f>
        <v>0</v>
      </c>
      <c r="D7" s="5">
        <f>IF('Athletes - Gold'!D7+'Athletes - Silver'!D7+'Athletes - Bronze'!D7 &gt; 0, 'Athletes - Gold'!D7*'Medal values'!$B$1+'Athletes - Silver'!D7*'Medal values'!$B$2+'Athletes - Bronze'!D7*'Medal values'!$B$3, "") + IF(AND(D$1 = C$1, C$2 = "Mixed"), 0.5*C7, 0) + IF(AND(D$1 = E$1, E$2 = "Mixed"), 0.5*E7, 0)</f>
        <v>0</v>
      </c>
      <c r="E7" s="5">
        <f>IF('Athletes - Gold'!E7+'Athletes - Silver'!E7+'Athletes - Bronze'!E7 &gt; 0, 'Athletes - Gold'!E7*'Medal values'!$B$1+'Athletes - Silver'!E7*'Medal values'!$B$2+'Athletes - Bronze'!E7*'Medal values'!$B$3, "") + IF(AND(E$1 = D$1, D$2 = "Mixed"), 0.5*D7, 0) + IF(AND(E$1 = F$1, F$2 = "Mixed"), 0.5*F7, 0)</f>
        <v>0</v>
      </c>
      <c r="F7" s="5">
        <f>IF('Athletes - Gold'!F7+'Athletes - Silver'!F7+'Athletes - Bronze'!F7 &gt; 0, 'Athletes - Gold'!F7*'Medal values'!$B$1+'Athletes - Silver'!F7*'Medal values'!$B$2+'Athletes - Bronze'!F7*'Medal values'!$B$3, "") + IF(AND(F$1 = E$1, E$2 = "Mixed"), 0.5*E7, 0) + IF(AND(F$1 = G$1, G$2 = "Mixed"), 0.5*G7, 0)</f>
        <v>0</v>
      </c>
      <c r="G7" s="5">
        <f>IF('Athletes - Gold'!G7+'Athletes - Silver'!G7+'Athletes - Bronze'!G7 &gt; 0, 'Athletes - Gold'!G7*'Medal values'!$B$1+'Athletes - Silver'!G7*'Medal values'!$B$2+'Athletes - Bronze'!G7*'Medal values'!$B$3, "") + IF(AND(G$1 = F$1, F$2 = "Mixed"), 0.5*F7, 0) + IF(AND(G$1 = H$1, H$2 = "Mixed"), 0.5*H7, 0)</f>
        <v>0</v>
      </c>
      <c r="H7" s="5">
        <f>IF('Athletes - Gold'!H7+'Athletes - Silver'!H7+'Athletes - Bronze'!H7 &gt; 0, 'Athletes - Gold'!H7*'Medal values'!$B$1+'Athletes - Silver'!H7*'Medal values'!$B$2+'Athletes - Bronze'!H7*'Medal values'!$B$3, "") + IF(AND(H$1 = G$1, G$2 = "Mixed"), 0.5*G7, 0) + IF(AND(H$1 = I$1, I$2 = "Mixed"), 0.5*I7, 0)</f>
        <v>0</v>
      </c>
      <c r="I7" s="5">
        <f>IF('Athletes - Gold'!I7+'Athletes - Silver'!I7+'Athletes - Bronze'!I7 &gt; 0, 'Athletes - Gold'!I7*'Medal values'!$B$1+'Athletes - Silver'!I7*'Medal values'!$B$2+'Athletes - Bronze'!I7*'Medal values'!$B$3, "") + IF(AND(I$1 = H$1, H$2 = "Mixed"), 0.5*H7, 0) + IF(AND(I$1 = J$1, J$2 = "Mixed"), 0.5*J7, 0)</f>
        <v>0</v>
      </c>
      <c r="J7" s="5">
        <f>IF('Athletes - Gold'!J7+'Athletes - Silver'!J7+'Athletes - Bronze'!J7 &gt; 0, 'Athletes - Gold'!J7*'Medal values'!$B$1+'Athletes - Silver'!J7*'Medal values'!$B$2+'Athletes - Bronze'!J7*'Medal values'!$B$3, "") + IF(AND(J$1 = I$1, I$2 = "Mixed"), 0.5*I7, 0) + IF(AND(J$1 = K$1, K$2 = "Mixed"), 0.5*K7, 0)</f>
        <v>0</v>
      </c>
      <c r="K7" s="5">
        <f>IF('Athletes - Gold'!K7+'Athletes - Silver'!K7+'Athletes - Bronze'!K7 &gt; 0, 'Athletes - Gold'!K7*'Medal values'!$B$1+'Athletes - Silver'!K7*'Medal values'!$B$2+'Athletes - Bronze'!K7*'Medal values'!$B$3, "") + IF(AND(K$1 = J$1, J$2 = "Mixed"), 0.5*J7, 0) + IF(AND(K$1 = L$1, L$2 = "Mixed"), 0.5*L7, 0)</f>
        <v>0</v>
      </c>
      <c r="L7" s="5">
        <f>IF('Athletes - Gold'!L7+'Athletes - Silver'!L7+'Athletes - Bronze'!L7 &gt; 0, 'Athletes - Gold'!L7*'Medal values'!$B$1+'Athletes - Silver'!L7*'Medal values'!$B$2+'Athletes - Bronze'!L7*'Medal values'!$B$3, "") + IF(AND(L$1 = K$1, K$2 = "Mixed"), 0.5*K7, 0) + IF(AND(L$1 = M$1, M$2 = "Mixed"), 0.5*M7, 0)</f>
        <v>0</v>
      </c>
      <c r="M7" s="5">
        <f>IF('Athletes - Gold'!M7+'Athletes - Silver'!M7+'Athletes - Bronze'!M7 &gt; 0, 'Athletes - Gold'!M7*'Medal values'!$B$1+'Athletes - Silver'!M7*'Medal values'!$B$2+'Athletes - Bronze'!M7*'Medal values'!$B$3, "") + IF(AND(M$1 = L$1, L$2 = "Mixed"), 0.5*L7, 0) + IF(AND(M$1 = N$1, N$2 = "Mixed"), 0.5*N7, 0)</f>
        <v>0</v>
      </c>
      <c r="N7" s="5">
        <f>IF('Athletes - Gold'!N7+'Athletes - Silver'!N7+'Athletes - Bronze'!N7 &gt; 0, 'Athletes - Gold'!N7*'Medal values'!$B$1+'Athletes - Silver'!N7*'Medal values'!$B$2+'Athletes - Bronze'!N7*'Medal values'!$B$3, "") + IF(AND(N$1 = M$1, M$2 = "Mixed"), 0.5*M7, 0) + IF(AND(N$1 = O$1, O$2 = "Mixed"), 0.5*O7, 0)</f>
        <v>0</v>
      </c>
      <c r="O7" s="5">
        <f>IF('Athletes - Gold'!O7+'Athletes - Silver'!O7+'Athletes - Bronze'!O7 &gt; 0, 'Athletes - Gold'!O7*'Medal values'!$B$1+'Athletes - Silver'!O7*'Medal values'!$B$2+'Athletes - Bronze'!O7*'Medal values'!$B$3, "") + IF(AND(O$1 = N$1, N$2 = "Mixed"), 0.5*N7, 0) + IF(AND(O$1 = P$1, P$2 = "Mixed"), 0.5*P7, 0)</f>
        <v>0</v>
      </c>
      <c r="P7" s="5">
        <f>IF('Athletes - Gold'!P7+'Athletes - Silver'!P7+'Athletes - Bronze'!P7 &gt; 0, 'Athletes - Gold'!P7*'Medal values'!$B$1+'Athletes - Silver'!P7*'Medal values'!$B$2+'Athletes - Bronze'!P7*'Medal values'!$B$3, "") + IF(AND(P$1 = O$1, O$2 = "Mixed"), 0.5*O7, 0) + IF(AND(P$1 = Q$1, Q$2 = "Mixed"), 0.5*Q7, 0)</f>
        <v>0</v>
      </c>
      <c r="Q7" s="5">
        <f>IF('Athletes - Gold'!Q7+'Athletes - Silver'!Q7+'Athletes - Bronze'!Q7 &gt; 0, 'Athletes - Gold'!Q7*'Medal values'!$B$1+'Athletes - Silver'!Q7*'Medal values'!$B$2+'Athletes - Bronze'!Q7*'Medal values'!$B$3, "") + IF(AND(Q$1 = P$1, P$2 = "Mixed"), 0.5*P7, 0) + IF(AND(Q$1 = R$1, R$2 = "Mixed"), 0.5*R7, 0)</f>
        <v>0</v>
      </c>
      <c r="R7" s="5">
        <f>IF('Athletes - Gold'!R7+'Athletes - Silver'!R7+'Athletes - Bronze'!R7 &gt; 0, 'Athletes - Gold'!R7*'Medal values'!$B$1+'Athletes - Silver'!R7*'Medal values'!$B$2+'Athletes - Bronze'!R7*'Medal values'!$B$3, "") + IF(AND(R$1 = Q$1, Q$2 = "Mixed"), 0.5*Q7, 0) + IF(AND(R$1 = S$1, S$2 = "Mixed"), 0.5*S7, 0)</f>
        <v>0</v>
      </c>
      <c r="S7" s="5">
        <f>IF('Athletes - Gold'!S7+'Athletes - Silver'!S7+'Athletes - Bronze'!S7 &gt; 0, 'Athletes - Gold'!S7*'Medal values'!$B$1+'Athletes - Silver'!S7*'Medal values'!$B$2+'Athletes - Bronze'!S7*'Medal values'!$B$3, "") + IF(AND(S$1 = R$1, R$2 = "Mixed"), 0.5*R7, 0) + IF(AND(S$1 = T$1, T$2 = "Mixed"), 0.5*T7, 0)</f>
        <v>0</v>
      </c>
      <c r="T7" s="5">
        <f>IF('Athletes - Gold'!T7+'Athletes - Silver'!T7+'Athletes - Bronze'!T7 &gt; 0, 'Athletes - Gold'!T7*'Medal values'!$B$1+'Athletes - Silver'!T7*'Medal values'!$B$2+'Athletes - Bronze'!T7*'Medal values'!$B$3, "") + IF(AND(T$1 = S$1, S$2 = "Mixed"), 0.5*S7, 0) + IF(AND(T$1 = U$1, U$2 = "Mixed"), 0.5*U7, 0)</f>
        <v>0</v>
      </c>
      <c r="U7" s="5">
        <f>IF('Athletes - Gold'!U7+'Athletes - Silver'!U7+'Athletes - Bronze'!U7 &gt; 0, 'Athletes - Gold'!U7*'Medal values'!$B$1+'Athletes - Silver'!U7*'Medal values'!$B$2+'Athletes - Bronze'!U7*'Medal values'!$B$3, "") + IF(AND(U$1 = T$1, T$2 = "Mixed"), 0.5*T7, 0) + IF(AND(U$1 = V$1, V$2 = "Mixed"), 0.5*V7, 0)</f>
        <v>0</v>
      </c>
      <c r="V7" s="5">
        <f>IF('Athletes - Gold'!V7+'Athletes - Silver'!V7+'Athletes - Bronze'!V7 &gt; 0, 'Athletes - Gold'!V7*'Medal values'!$B$1+'Athletes - Silver'!V7*'Medal values'!$B$2+'Athletes - Bronze'!V7*'Medal values'!$B$3, "") + IF(AND(V$1 = U$1, U$2 = "Mixed"), 0.5*U7, 0) + IF(AND(V$1 = W$1, W$2 = "Mixed"), 0.5*W7, 0)</f>
        <v>1</v>
      </c>
      <c r="W7" s="5">
        <f>IF('Athletes - Gold'!W7+'Athletes - Silver'!W7+'Athletes - Bronze'!W7 &gt; 0, 'Athletes - Gold'!W7*'Medal values'!$B$1+'Athletes - Silver'!W7*'Medal values'!$B$2+'Athletes - Bronze'!W7*'Medal values'!$B$3, "") + IF(AND(W$1 = V$1, V$2 = "Mixed"), 0.5*V7, 0) + IF(AND(W$1 = X$1, X$2 = "Mixed"), 0.5*X7, 0)</f>
        <v>0</v>
      </c>
      <c r="X7" s="5">
        <f>IF('Athletes - Gold'!X7+'Athletes - Silver'!X7+'Athletes - Bronze'!X7 &gt; 0, 'Athletes - Gold'!X7*'Medal values'!$B$1+'Athletes - Silver'!X7*'Medal values'!$B$2+'Athletes - Bronze'!X7*'Medal values'!$B$3, "") + IF(AND(X$1 = W$1, W$2 = "Mixed"), 0.5*W7, 0) + IF(AND(X$1 = Y$1, Y$2 = "Mixed"), 0.5*Y7, 0)</f>
        <v>0</v>
      </c>
      <c r="Y7" s="5">
        <f>IF('Athletes - Gold'!Y7+'Athletes - Silver'!Y7+'Athletes - Bronze'!Y7 &gt; 0, 'Athletes - Gold'!Y7*'Medal values'!$B$1+'Athletes - Silver'!Y7*'Medal values'!$B$2+'Athletes - Bronze'!Y7*'Medal values'!$B$3, "") + IF(AND(Y$1 = X$1, X$2 = "Mixed"), 0.5*X7, 0) + IF(AND(Y$1 = Z$1, Z$2 = "Mixed"), 0.5*Z7, 0)</f>
        <v>0</v>
      </c>
      <c r="Z7" s="5">
        <f>IF('Athletes - Gold'!Z7+'Athletes - Silver'!Z7+'Athletes - Bronze'!Z7 &gt; 0, 'Athletes - Gold'!Z7*'Medal values'!$B$1+'Athletes - Silver'!Z7*'Medal values'!$B$2+'Athletes - Bronze'!Z7*'Medal values'!$B$3, "") + IF(AND(Z$1 = Y$1, Y$2 = "Mixed"), 0.5*Y7, 0) + IF(AND(Z$1 = AA$1, AA$2 = "Mixed"), 0.5*AA7, 0)</f>
        <v>0</v>
      </c>
      <c r="AA7" s="5">
        <f>IF('Athletes - Gold'!AA7+'Athletes - Silver'!AA7+'Athletes - Bronze'!AA7 &gt; 0, 'Athletes - Gold'!AA7*'Medal values'!$B$1+'Athletes - Silver'!AA7*'Medal values'!$B$2+'Athletes - Bronze'!AA7*'Medal values'!$B$3, "") + IF(AND(AA$1 = Z$1, Z$2 = "Mixed"), 0.5*Z7, 0) + IF(AND(AA$1 = AB$1, AB$2 = "Mixed"), 0.5*AB7, 0)</f>
        <v>0</v>
      </c>
      <c r="AB7" s="5">
        <f>IF('Athletes - Gold'!AB7+'Athletes - Silver'!AB7+'Athletes - Bronze'!AB7 &gt; 0, 'Athletes - Gold'!AB7*'Medal values'!$B$1+'Athletes - Silver'!AB7*'Medal values'!$B$2+'Athletes - Bronze'!AB7*'Medal values'!$B$3, "") + IF(AND(AB$1 = AA$1, AA$2 = "Mixed"), 0.5*AA7, 0) + IF(AND(AB$1 = AC$1, AC$2 = "Mixed"), 0.5*AC7, 0)</f>
        <v>0</v>
      </c>
      <c r="AC7" s="5">
        <f>IF('Athletes - Gold'!AC7+'Athletes - Silver'!AC7+'Athletes - Bronze'!AC7 &gt; 0, 'Athletes - Gold'!AC7*'Medal values'!$B$1+'Athletes - Silver'!AC7*'Medal values'!$B$2+'Athletes - Bronze'!AC7*'Medal values'!$B$3, "") + IF(AND(AC$1 = AB$1, AB$2 = "Mixed"), 0.5*AB7, 0) + IF(AND(AC$1 = AD$1, AD$2 = "Mixed"), 0.5*AD7, 0)</f>
        <v>0</v>
      </c>
      <c r="AD7" s="5">
        <f>IF('Athletes - Gold'!AD7+'Athletes - Silver'!AD7+'Athletes - Bronze'!AD7 &gt; 0, 'Athletes - Gold'!AD7*'Medal values'!$B$1+'Athletes - Silver'!AD7*'Medal values'!$B$2+'Athletes - Bronze'!AD7*'Medal values'!$B$3, "") + IF(AND(AD$1 = AC$1, AC$2 = "Mixed"), 0.5*AC7, 0) + IF(AND(AD$1 = AE$1, AE$2 = "Mixed"), 0.5*AE7, 0)</f>
        <v>0</v>
      </c>
      <c r="AE7" s="5">
        <f>IF('Athletes - Gold'!AE7+'Athletes - Silver'!AE7+'Athletes - Bronze'!AE7 &gt; 0, 'Athletes - Gold'!AE7*'Medal values'!$B$1+'Athletes - Silver'!AE7*'Medal values'!$B$2+'Athletes - Bronze'!AE7*'Medal values'!$B$3, "") + IF(AND(AE$1 = AD$1, AD$2 = "Mixed"), 0.5*AD7, 0) + IF(AND(AE$1 = AF$1, AF$2 = "Mixed"), 0.5*AF7, 0)</f>
        <v>0</v>
      </c>
      <c r="AF7" s="5">
        <f>IF('Athletes - Gold'!AF7+'Athletes - Silver'!AF7+'Athletes - Bronze'!AF7 &gt; 0, 'Athletes - Gold'!AF7*'Medal values'!$B$1+'Athletes - Silver'!AF7*'Medal values'!$B$2+'Athletes - Bronze'!AF7*'Medal values'!$B$3, "") + IF(AND(AF$1 = AE$1, AE$2 = "Mixed"), 0.5*AE7, 0) + IF(AND(AF$1 = AG$1, AG$2 = "Mixed"), 0.5*AG7, 0)</f>
        <v>0</v>
      </c>
      <c r="AG7" s="5">
        <f>IF('Athletes - Gold'!AG7+'Athletes - Silver'!AG7+'Athletes - Bronze'!AG7 &gt; 0, 'Athletes - Gold'!AG7*'Medal values'!$B$1+'Athletes - Silver'!AG7*'Medal values'!$B$2+'Athletes - Bronze'!AG7*'Medal values'!$B$3, "") + IF(AND(AG$1 = AF$1, AF$2 = "Mixed"), 0.5*AF7, 0) + IF(AND(AG$1 = AH$1, AH$2 = "Mixed"), 0.5*AH7, 0)</f>
        <v>0</v>
      </c>
      <c r="AH7" s="5">
        <f>IF('Athletes - Gold'!AH7+'Athletes - Silver'!AH7+'Athletes - Bronze'!AH7 &gt; 0, 'Athletes - Gold'!AH7*'Medal values'!$B$1+'Athletes - Silver'!AH7*'Medal values'!$B$2+'Athletes - Bronze'!AH7*'Medal values'!$B$3, "") + IF(AND(AH$1 = AG$1, AG$2 = "Mixed"), 0.5*AG7, 0) + IF(AND(AH$1 = AI$1, AI$2 = "Mixed"), 0.5*AI7, 0)</f>
        <v>0</v>
      </c>
      <c r="AI7" s="5">
        <f>IF('Athletes - Gold'!AI7+'Athletes - Silver'!AI7+'Athletes - Bronze'!AI7 &gt; 0, 'Athletes - Gold'!AI7*'Medal values'!$B$1+'Athletes - Silver'!AI7*'Medal values'!$B$2+'Athletes - Bronze'!AI7*'Medal values'!$B$3, "") + IF(AND(AI$1 = AH$1, AH$2 = "Mixed"), 0.5*AH7, 0) + IF(AND(AI$1 = AJ$1, AJ$2 = "Mixed"), 0.5*AJ7, 0)</f>
        <v>0</v>
      </c>
      <c r="AJ7" s="5">
        <f>IF('Athletes - Gold'!AJ7+'Athletes - Silver'!AJ7+'Athletes - Bronze'!AJ7 &gt; 0, 'Athletes - Gold'!AJ7*'Medal values'!$B$1+'Athletes - Silver'!AJ7*'Medal values'!$B$2+'Athletes - Bronze'!AJ7*'Medal values'!$B$3, "") + IF(AND(AJ$1 = AI$1, AI$2 = "Mixed"), 0.5*AI7, 0) + IF(AND(AJ$1 = AK$1, AK$2 = "Mixed"), 0.5*AK7, 0)</f>
        <v>0</v>
      </c>
      <c r="AK7" s="5">
        <f>IF('Athletes - Gold'!AK7+'Athletes - Silver'!AK7+'Athletes - Bronze'!AK7 &gt; 0, 'Athletes - Gold'!AK7*'Medal values'!$B$1+'Athletes - Silver'!AK7*'Medal values'!$B$2+'Athletes - Bronze'!AK7*'Medal values'!$B$3, "") + IF(AND(AK$1 = AJ$1, AJ$2 = "Mixed"), 0.5*AJ7, 0) + IF(AND(AK$1 = AL$1, AL$2 = "Mixed"), 0.5*AL7, 0)</f>
        <v>0</v>
      </c>
      <c r="AL7" s="5">
        <f>IF('Athletes - Gold'!AL7+'Athletes - Silver'!AL7+'Athletes - Bronze'!AL7 &gt; 0, 'Athletes - Gold'!AL7*'Medal values'!$B$1+'Athletes - Silver'!AL7*'Medal values'!$B$2+'Athletes - Bronze'!AL7*'Medal values'!$B$3, "") + IF(AND(AL$1 = AK$1, AK$2 = "Mixed"), 0.5*AK7, 0) + IF(AND(AL$1 = AM$1, AM$2 = "Mixed"), 0.5*AM7, 0)</f>
        <v>0</v>
      </c>
      <c r="AM7" s="5">
        <f>IF('Athletes - Gold'!AM7+'Athletes - Silver'!AM7+'Athletes - Bronze'!AM7 &gt; 0, 'Athletes - Gold'!AM7*'Medal values'!$B$1+'Athletes - Silver'!AM7*'Medal values'!$B$2+'Athletes - Bronze'!AM7*'Medal values'!$B$3, "") + IF(AND(AM$1 = AL$1, AL$2 = "Mixed"), 0.5*AL7, 0) + IF(AND(AM$1 = AN$1, AN$2 = "Mixed"), 0.5*AN7, 0)</f>
        <v>0</v>
      </c>
      <c r="AN7" s="5">
        <f>IF('Athletes - Gold'!AN7+'Athletes - Silver'!AN7+'Athletes - Bronze'!AN7 &gt; 0, 'Athletes - Gold'!AN7*'Medal values'!$B$1+'Athletes - Silver'!AN7*'Medal values'!$B$2+'Athletes - Bronze'!AN7*'Medal values'!$B$3, "") + IF(AND(AN$1 = AM$1, AM$2 = "Mixed"), 0.5*AM7, 0) + IF(AND(AN$1 = AO$1, AO$2 = "Mixed"), 0.5*AO7, 0)</f>
        <v>0</v>
      </c>
      <c r="AO7" s="5">
        <f>IF('Athletes - Gold'!AO7+'Athletes - Silver'!AO7+'Athletes - Bronze'!AO7 &gt; 0, 'Athletes - Gold'!AO7*'Medal values'!$B$1+'Athletes - Silver'!AO7*'Medal values'!$B$2+'Athletes - Bronze'!AO7*'Medal values'!$B$3, "") + IF(AND(AO$1 = AN$1, AN$2 = "Mixed"), 0.5*AN7, 0) + IF(AND(AO$1 = AP$1, AP$2 = "Mixed"), 0.5*AP7, 0)</f>
        <v>0</v>
      </c>
      <c r="AP7" s="5">
        <f>IF('Athletes - Gold'!AP7+'Athletes - Silver'!AP7+'Athletes - Bronze'!AP7 &gt; 0, 'Athletes - Gold'!AP7*'Medal values'!$B$1+'Athletes - Silver'!AP7*'Medal values'!$B$2+'Athletes - Bronze'!AP7*'Medal values'!$B$3, "") + IF(AND(AP$1 = AO$1, AO$2 = "Mixed"), 0.5*AO7, 0) + IF(AND(AP$1 = AQ$1, AQ$2 = "Mixed"), 0.5*AQ7, 0)</f>
        <v>0</v>
      </c>
      <c r="AQ7" s="5">
        <f>IF('Athletes - Gold'!AQ7+'Athletes - Silver'!AQ7+'Athletes - Bronze'!AQ7 &gt; 0, 'Athletes - Gold'!AQ7*'Medal values'!$B$1+'Athletes - Silver'!AQ7*'Medal values'!$B$2+'Athletes - Bronze'!AQ7*'Medal values'!$B$3, "") + IF(AND(AQ$1 = AP$1, AP$2 = "Mixed"), 0.5*AP7, 0) + IF(AND(AQ$1 = AR$1, AR$2 = "Mixed"), 0.5*AR7, 0)</f>
        <v>0</v>
      </c>
      <c r="AR7" s="5">
        <f>IF('Athletes - Gold'!AR7+'Athletes - Silver'!AR7+'Athletes - Bronze'!AR7 &gt; 0, 'Athletes - Gold'!AR7*'Medal values'!$B$1+'Athletes - Silver'!AR7*'Medal values'!$B$2+'Athletes - Bronze'!AR7*'Medal values'!$B$3, "") + IF(AND(AR$1 = AQ$1, AQ$2 = "Mixed"), 0.5*AQ7, 0) + IF(AND(AR$1 = AS$1, AS$2 = "Mixed"), 0.5*AS7, 0)</f>
        <v>0</v>
      </c>
      <c r="AS7" s="5">
        <f>IF('Athletes - Gold'!AS7+'Athletes - Silver'!AS7+'Athletes - Bronze'!AS7 &gt; 0, 'Athletes - Gold'!AS7*'Medal values'!$B$1+'Athletes - Silver'!AS7*'Medal values'!$B$2+'Athletes - Bronze'!AS7*'Medal values'!$B$3, "") + IF(AND(AS$1 = AR$1, AR$2 = "Mixed"), 0.5*AR7, 0) + IF(AND(AS$1 = AT$1, AT$2 = "Mixed"), 0.5*AT7, 0)</f>
        <v>0</v>
      </c>
      <c r="AT7" s="5">
        <f>IF('Athletes - Gold'!AT7+'Athletes - Silver'!AT7+'Athletes - Bronze'!AT7 &gt; 0, 'Athletes - Gold'!AT7*'Medal values'!$B$1+'Athletes - Silver'!AT7*'Medal values'!$B$2+'Athletes - Bronze'!AT7*'Medal values'!$B$3, "") + IF(AND(AT$1 = AS$1, AS$2 = "Mixed"), 0.5*AS7, 0) + IF(AND(AT$1 = AU$1, AU$2 = "Mixed"), 0.5*AU7, 0)</f>
        <v>0</v>
      </c>
      <c r="AU7" s="5">
        <f>IF('Athletes - Gold'!AU7+'Athletes - Silver'!AU7+'Athletes - Bronze'!AU7 &gt; 0, 'Athletes - Gold'!AU7*'Medal values'!$B$1+'Athletes - Silver'!AU7*'Medal values'!$B$2+'Athletes - Bronze'!AU7*'Medal values'!$B$3, "") + IF(AND(AU$1 = AT$1, AT$2 = "Mixed"), 0.5*AT7, 0) + IF(AND(AU$1 = AV$1, AV$2 = "Mixed"), 0.5*AV7, 0)</f>
        <v>0</v>
      </c>
      <c r="AV7" s="5">
        <f>IF('Athletes - Gold'!AV7+'Athletes - Silver'!AV7+'Athletes - Bronze'!AV7 &gt; 0, 'Athletes - Gold'!AV7*'Medal values'!$B$1+'Athletes - Silver'!AV7*'Medal values'!$B$2+'Athletes - Bronze'!AV7*'Medal values'!$B$3, "") + IF(AND(AV$1 = AU$1, AU$2 = "Mixed"), 0.5*AU7, 0) + IF(AND(AV$1 = AW$1, AW$2 = "Mixed"), 0.5*AW7, 0)</f>
        <v>0</v>
      </c>
      <c r="AW7" s="5">
        <f>IF('Athletes - Gold'!AW7+'Athletes - Silver'!AW7+'Athletes - Bronze'!AW7 &gt; 0, 'Athletes - Gold'!AW7*'Medal values'!$B$1+'Athletes - Silver'!AW7*'Medal values'!$B$2+'Athletes - Bronze'!AW7*'Medal values'!$B$3, "") + IF(AND(AW$1 = AV$1, AV$2 = "Mixed"), 0.5*AV7, 0) + IF(AND(AW$1 = AX$1, AX$2 = "Mixed"), 0.5*AX7, 0)</f>
        <v>0</v>
      </c>
      <c r="AX7" s="5">
        <f>IF('Athletes - Gold'!AX7+'Athletes - Silver'!AX7+'Athletes - Bronze'!AX7 &gt; 0, 'Athletes - Gold'!AX7*'Medal values'!$B$1+'Athletes - Silver'!AX7*'Medal values'!$B$2+'Athletes - Bronze'!AX7*'Medal values'!$B$3, "") + IF(AND(AX$1 = AW$1, AW$2 = "Mixed"), 0.5*AW7, 0) + IF(AND(AX$1 = AY$1, AY$2 = "Mixed"), 0.5*AY7, 0)</f>
        <v>0</v>
      </c>
      <c r="AY7" s="5">
        <f>IF('Athletes - Gold'!AY7+'Athletes - Silver'!AY7+'Athletes - Bronze'!AY7 &gt; 0, 'Athletes - Gold'!AY7*'Medal values'!$B$1+'Athletes - Silver'!AY7*'Medal values'!$B$2+'Athletes - Bronze'!AY7*'Medal values'!$B$3, "") + IF(AND(AY$1 = AX$1, AX$2 = "Mixed"), 0.5*AX7, 0) + IF(AND(AY$1 = AZ$1, AZ$2 = "Mixed"), 0.5*AZ7, 0)</f>
        <v>0</v>
      </c>
      <c r="AZ7" s="5">
        <f>IF('Athletes - Gold'!AZ7+'Athletes - Silver'!AZ7+'Athletes - Bronze'!AZ7 &gt; 0, 'Athletes - Gold'!AZ7*'Medal values'!$B$1+'Athletes - Silver'!AZ7*'Medal values'!$B$2+'Athletes - Bronze'!AZ7*'Medal values'!$B$3, "") + IF(AND(AZ$1 = AY$1, AY$2 = "Mixed"), 0.5*AY7, 0) + IF(AND(AZ$1 = BA$1, BA$2 = "Mixed"), 0.5*BA7, 0)</f>
        <v>0</v>
      </c>
      <c r="BA7" s="5">
        <f>IF('Athletes - Gold'!BA7+'Athletes - Silver'!BA7+'Athletes - Bronze'!BA7 &gt; 0, 'Athletes - Gold'!BA7*'Medal values'!$B$1+'Athletes - Silver'!BA7*'Medal values'!$B$2+'Athletes - Bronze'!BA7*'Medal values'!$B$3, "") + IF(AND(BA$1 = AZ$1, AZ$2 = "Mixed"), 0.5*AZ7, 0) + IF(AND(BA$1 = BB$1, BB$2 = "Mixed"), 0.5*BB7, 0)</f>
        <v>1</v>
      </c>
      <c r="BB7" s="5">
        <f>IF('Athletes - Gold'!BB7+'Athletes - Silver'!BB7+'Athletes - Bronze'!BB7 &gt; 0, 'Athletes - Gold'!BB7*'Medal values'!$B$1+'Athletes - Silver'!BB7*'Medal values'!$B$2+'Athletes - Bronze'!BB7*'Medal values'!$B$3, "") + IF(AND(BB$1 = BA$1, BA$2 = "Mixed"), 0.5*BA7, 0) + IF(AND(BB$1 = BC$1, BC$2 = "Mixed"), 0.5*BC7, 0)</f>
        <v>2.000001</v>
      </c>
      <c r="BC7" s="5">
        <f>IF('Athletes - Gold'!BC7+'Athletes - Silver'!BC7+'Athletes - Bronze'!BC7 &gt; 0, 'Athletes - Gold'!BC7*'Medal values'!$B$1+'Athletes - Silver'!BC7*'Medal values'!$B$2+'Athletes - Bronze'!BC7*'Medal values'!$B$3, "") + IF(AND(BC$1 = BB$1, BB$2 = "Mixed"), 0.5*BB7, 0) + IF(AND(BC$1 = BD$1, BD$2 = "Mixed"), 0.5*BD7, 0)</f>
        <v>2.000001</v>
      </c>
      <c r="BD7" s="5">
        <f>IF('Athletes - Gold'!BD7+'Athletes - Silver'!BD7+'Athletes - Bronze'!BD7 &gt; 0, 'Athletes - Gold'!BD7*'Medal values'!$B$1+'Athletes - Silver'!BD7*'Medal values'!$B$2+'Athletes - Bronze'!BD7*'Medal values'!$B$3, "") + IF(AND(BD$1 = BC$1, BC$2 = "Mixed"), 0.5*BC7, 0) + IF(AND(BD$1 = BE$1, BE$2 = "Mixed"), 0.5*BE7, 0)</f>
        <v>0</v>
      </c>
      <c r="BE7" s="5">
        <f>IF('Athletes - Gold'!BE7+'Athletes - Silver'!BE7+'Athletes - Bronze'!BE7 &gt; 0, 'Athletes - Gold'!BE7*'Medal values'!$B$1+'Athletes - Silver'!BE7*'Medal values'!$B$2+'Athletes - Bronze'!BE7*'Medal values'!$B$3, "") + IF(AND(BE$1 = BD$1, BD$2 = "Mixed"), 0.5*BD7, 0) + IF(AND(BE$1 = BF$1, BF$2 = "Mixed"), 0.5*BF7, 0)</f>
        <v>0</v>
      </c>
      <c r="BF7" s="5">
        <f>IF('Athletes - Gold'!BF7+'Athletes - Silver'!BF7+'Athletes - Bronze'!BF7 &gt; 0, 'Athletes - Gold'!BF7*'Medal values'!$B$1+'Athletes - Silver'!BF7*'Medal values'!$B$2+'Athletes - Bronze'!BF7*'Medal values'!$B$3, "") + IF(AND(BF$1 = BE$1, BE$2 = "Mixed"), 0.5*BE7, 0) + IF(AND(BF$1 = BG$1, BG$2 = "Mixed"), 0.5*BG7, 0)</f>
        <v>0</v>
      </c>
      <c r="BG7" s="5">
        <f>IF('Athletes - Gold'!BG7+'Athletes - Silver'!BG7+'Athletes - Bronze'!BG7 &gt; 0, 'Athletes - Gold'!BG7*'Medal values'!$B$1+'Athletes - Silver'!BG7*'Medal values'!$B$2+'Athletes - Bronze'!BG7*'Medal values'!$B$3, "") + IF(AND(BG$1 = BF$1, BF$2 = "Mixed"), 0.5*BF7, 0) + IF(AND(BG$1 = BH$1, BH$2 = "Mixed"), 0.5*BH7, 0)</f>
        <v>0</v>
      </c>
      <c r="BH7" s="5">
        <f>IF('Athletes - Gold'!BH7+'Athletes - Silver'!BH7+'Athletes - Bronze'!BH7 &gt; 0, 'Athletes - Gold'!BH7*'Medal values'!$B$1+'Athletes - Silver'!BH7*'Medal values'!$B$2+'Athletes - Bronze'!BH7*'Medal values'!$B$3, "") + IF(AND(BH$1 = BG$1, BG$2 = "Mixed"), 0.5*BG7, 0) + IF(AND(BH$1 = BI$1, BI$2 = "Mixed"), 0.5*BI7, 0)</f>
        <v>0</v>
      </c>
      <c r="BI7" s="5">
        <f>IF('Athletes - Gold'!BI7+'Athletes - Silver'!BI7+'Athletes - Bronze'!BI7 &gt; 0, 'Athletes - Gold'!BI7*'Medal values'!$B$1+'Athletes - Silver'!BI7*'Medal values'!$B$2+'Athletes - Bronze'!BI7*'Medal values'!$B$3, "") + IF(AND(BI$1 = BH$1, BH$2 = "Mixed"), 0.5*BH7, 0) + IF(AND(BI$1 = BJ$1, BJ$2 = "Mixed"), 0.5*BJ7, 0)</f>
        <v>0</v>
      </c>
      <c r="BJ7" s="5">
        <f>IF('Athletes - Gold'!BJ7+'Athletes - Silver'!BJ7+'Athletes - Bronze'!BJ7 &gt; 0, 'Athletes - Gold'!BJ7*'Medal values'!$B$1+'Athletes - Silver'!BJ7*'Medal values'!$B$2+'Athletes - Bronze'!BJ7*'Medal values'!$B$3, "") + IF(AND(BJ$1 = BI$1, BI$2 = "Mixed"), 0.5*BI7, 0) + IF(AND(BJ$1 = BK$1, BK$2 = "Mixed"), 0.5*BK7, 0)</f>
        <v>0</v>
      </c>
      <c r="BK7" s="5">
        <f>IF('Athletes - Gold'!BK7+'Athletes - Silver'!BK7+'Athletes - Bronze'!BK7 &gt; 0, 'Athletes - Gold'!BK7*'Medal values'!$B$1+'Athletes - Silver'!BK7*'Medal values'!$B$2+'Athletes - Bronze'!BK7*'Medal values'!$B$3, "") + IF(AND(BK$1 = BJ$1, BJ$2 = "Mixed"), 0.5*BJ7, 0) + IF(AND(BK$1 = BL$1, BL$2 = "Mixed"), 0.5*BL7, 0)</f>
        <v>0</v>
      </c>
      <c r="BL7" s="5">
        <f>IF('Athletes - Gold'!BL7+'Athletes - Silver'!BL7+'Athletes - Bronze'!BL7 &gt; 0, 'Athletes - Gold'!BL7*'Medal values'!$B$1+'Athletes - Silver'!BL7*'Medal values'!$B$2+'Athletes - Bronze'!BL7*'Medal values'!$B$3, "") + IF(AND(BL$1 = BK$1, BK$2 = "Mixed"), 0.5*BK7, 0) + IF(AND(BL$1 = BM$1, BM$2 = "Mixed"), 0.5*BM7, 0)</f>
        <v>0</v>
      </c>
      <c r="BM7" s="5">
        <f>IF('Athletes - Gold'!BM7+'Athletes - Silver'!BM7+'Athletes - Bronze'!BM7 &gt; 0, 'Athletes - Gold'!BM7*'Medal values'!$B$1+'Athletes - Silver'!BM7*'Medal values'!$B$2+'Athletes - Bronze'!BM7*'Medal values'!$B$3, "") + IF(AND(BM$1 = BL$1, BL$2 = "Mixed"), 0.5*BL7, 0) + IF(AND(BM$1 = BN$1, BN$2 = "Mixed"), 0.5*BN7, 0)</f>
        <v>0</v>
      </c>
      <c r="BN7" s="5">
        <f>IF('Athletes - Gold'!BN7+'Athletes - Silver'!BN7+'Athletes - Bronze'!BN7 &gt; 0, 'Athletes - Gold'!BN7*'Medal values'!$B$1+'Athletes - Silver'!BN7*'Medal values'!$B$2+'Athletes - Bronze'!BN7*'Medal values'!$B$3, "") + IF(AND(BN$1 = BM$1, BM$2 = "Mixed"), 0.5*BM7, 0) + IF(AND(BN$1 = BO$1, BO$2 = "Mixed"), 0.5*BO7, 0)</f>
        <v>0</v>
      </c>
      <c r="BO7" s="5">
        <f>IF('Athletes - Gold'!BO7+'Athletes - Silver'!BO7+'Athletes - Bronze'!BO7 &gt; 0, 'Athletes - Gold'!BO7*'Medal values'!$B$1+'Athletes - Silver'!BO7*'Medal values'!$B$2+'Athletes - Bronze'!BO7*'Medal values'!$B$3, "") + IF(AND(BO$1 = BN$1, BN$2 = "Mixed"), 0.5*BN7, 0) + IF(AND(BO$1 = BP$1, BP$2 = "Mixed"), 0.5*BP7, 0)</f>
        <v>0</v>
      </c>
      <c r="BP7" s="5">
        <f>IF('Athletes - Gold'!BP7+'Athletes - Silver'!BP7+'Athletes - Bronze'!BP7 &gt; 0, 'Athletes - Gold'!BP7*'Medal values'!$B$1+'Athletes - Silver'!BP7*'Medal values'!$B$2+'Athletes - Bronze'!BP7*'Medal values'!$B$3, "") + IF(AND(BP$1 = BO$1, BO$2 = "Mixed"), 0.5*BO7, 0) + IF(AND(BP$1 = BQ$1, BQ$2 = "Mixed"), 0.5*BQ7, 0)</f>
        <v>0</v>
      </c>
      <c r="BQ7" s="5">
        <f>IF('Athletes - Gold'!BQ7+'Athletes - Silver'!BQ7+'Athletes - Bronze'!BQ7 &gt; 0, 'Athletes - Gold'!BQ7*'Medal values'!$B$1+'Athletes - Silver'!BQ7*'Medal values'!$B$2+'Athletes - Bronze'!BQ7*'Medal values'!$B$3, "") + IF(AND(BQ$1 = BP$1, BP$2 = "Mixed"), 0.5*BP7, 0) + IF(AND(BQ$1 = BR$1, BR$2 = "Mixed"), 0.5*BR7, 0)</f>
        <v>0</v>
      </c>
      <c r="BR7" s="5">
        <f>IF('Athletes - Gold'!BR7+'Athletes - Silver'!BR7+'Athletes - Bronze'!BR7 &gt; 0, 'Athletes - Gold'!BR7*'Medal values'!$B$1+'Athletes - Silver'!BR7*'Medal values'!$B$2+'Athletes - Bronze'!BR7*'Medal values'!$B$3, "") + IF(AND(BR$1 = BQ$1, BQ$2 = "Mixed"), 0.5*BQ7, 0) + IF(AND(BR$1 = BS$1, BS$2 = "Mixed"), 0.5*BS7, 0)</f>
        <v>0</v>
      </c>
      <c r="BS7" s="5">
        <f>IF('Athletes - Gold'!BS7+'Athletes - Silver'!BS7+'Athletes - Bronze'!BS7 &gt; 0, 'Athletes - Gold'!BS7*'Medal values'!$B$1+'Athletes - Silver'!BS7*'Medal values'!$B$2+'Athletes - Bronze'!BS7*'Medal values'!$B$3, "") + IF(AND(BS$1 = BR$1, BR$2 = "Mixed"), 0.5*BR7, 0) + IF(AND(BS$1 = BT$1, BT$2 = "Mixed"), 0.5*BT7, 0)</f>
        <v>0</v>
      </c>
      <c r="BT7" s="5">
        <f>IF('Athletes - Gold'!BT7+'Athletes - Silver'!BT7+'Athletes - Bronze'!BT7 &gt; 0, 'Athletes - Gold'!BT7*'Medal values'!$B$1+'Athletes - Silver'!BT7*'Medal values'!$B$2+'Athletes - Bronze'!BT7*'Medal values'!$B$3, "") + IF(AND(BT$1 = BS$1, BS$2 = "Mixed"), 0.5*BS7, 0) + IF(AND(BT$1 = BU$1, BU$2 = "Mixed"), 0.5*BU7, 0)</f>
        <v>0</v>
      </c>
      <c r="BU7" s="5">
        <f>IF('Athletes - Gold'!BU7+'Athletes - Silver'!BU7+'Athletes - Bronze'!BU7 &gt; 0, 'Athletes - Gold'!BU7*'Medal values'!$B$1+'Athletes - Silver'!BU7*'Medal values'!$B$2+'Athletes - Bronze'!BU7*'Medal values'!$B$3, "") + IF(AND(BU$1 = BT$1, BT$2 = "Mixed"), 0.5*BT7, 0) + IF(AND(BU$1 = BV$1, BV$2 = "Mixed"), 0.5*BV7, 0)</f>
        <v>0</v>
      </c>
      <c r="BV7" s="5">
        <f>IF('Athletes - Gold'!BV7+'Athletes - Silver'!BV7+'Athletes - Bronze'!BV7 &gt; 0, 'Athletes - Gold'!BV7*'Medal values'!$B$1+'Athletes - Silver'!BV7*'Medal values'!$B$2+'Athletes - Bronze'!BV7*'Medal values'!$B$3, "") + IF(AND(BV$1 = BU$1, BU$2 = "Mixed"), 0.5*BU7, 0) + IF(AND(BV$1 = BW$1, BW$2 = "Mixed"), 0.5*BW7, 0)</f>
        <v>0</v>
      </c>
      <c r="BW7" s="5">
        <f>IF('Athletes - Gold'!BW7+'Athletes - Silver'!BW7+'Athletes - Bronze'!BW7 &gt; 0, 'Athletes - Gold'!BW7*'Medal values'!$B$1+'Athletes - Silver'!BW7*'Medal values'!$B$2+'Athletes - Bronze'!BW7*'Medal values'!$B$3, "") + IF(AND(BW$1 = BV$1, BV$2 = "Mixed"), 0.5*BV7, 0) + IF(AND(BW$1 = BX$1, BX$2 = "Mixed"), 0.5*BX7, 0)</f>
        <v>0</v>
      </c>
      <c r="BX7" s="5">
        <f>IF('Athletes - Gold'!BX7+'Athletes - Silver'!BX7+'Athletes - Bronze'!BX7 &gt; 0, 'Athletes - Gold'!BX7*'Medal values'!$B$1+'Athletes - Silver'!BX7*'Medal values'!$B$2+'Athletes - Bronze'!BX7*'Medal values'!$B$3, "") + IF(AND(BX$1 = BW$1, BW$2 = "Mixed"), 0.5*BW7, 0) + IF(AND(BX$1 = BY$1, BY$2 = "Mixed"), 0.5*BY7, 0)</f>
        <v>0</v>
      </c>
      <c r="BY7" s="5">
        <f>IF('Athletes - Gold'!BY7+'Athletes - Silver'!BY7+'Athletes - Bronze'!BY7 &gt; 0, 'Athletes - Gold'!BY7*'Medal values'!$B$1+'Athletes - Silver'!BY7*'Medal values'!$B$2+'Athletes - Bronze'!BY7*'Medal values'!$B$3, "") + IF(AND(BY$1 = BX$1, BX$2 = "Mixed"), 0.5*BX7, 0) + IF(AND(BY$1 = BZ$1, BZ$2 = "Mixed"), 0.5*BZ7, 0)</f>
        <v>0</v>
      </c>
      <c r="BZ7" s="5">
        <f>IF('Athletes - Gold'!BZ7+'Athletes - Silver'!BZ7+'Athletes - Bronze'!BZ7 &gt; 0, 'Athletes - Gold'!BZ7*'Medal values'!$B$1+'Athletes - Silver'!BZ7*'Medal values'!$B$2+'Athletes - Bronze'!BZ7*'Medal values'!$B$3, "") + IF(AND(BZ$1 = BY$1, BY$2 = "Mixed"), 0.5*BY7, 0) + IF(AND(BZ$1 = CA$1, CA$2 = "Mixed"), 0.5*CA7, 0)</f>
        <v>0</v>
      </c>
      <c r="CA7" s="5">
        <f>IF('Athletes - Gold'!CA7+'Athletes - Silver'!CA7+'Athletes - Bronze'!CA7 &gt; 0, 'Athletes - Gold'!CA7*'Medal values'!$B$1+'Athletes - Silver'!CA7*'Medal values'!$B$2+'Athletes - Bronze'!CA7*'Medal values'!$B$3, "") + IF(AND(CA$1 = BZ$1, BZ$2 = "Mixed"), 0.5*BZ7, 0) + IF(AND(CA$1 = CB$1, CB$2 = "Mixed"), 0.5*CB7, 0)</f>
        <v>0</v>
      </c>
      <c r="CB7" s="5">
        <f>IF('Athletes - Gold'!CB7+'Athletes - Silver'!CB7+'Athletes - Bronze'!CB7 &gt; 0, 'Athletes - Gold'!CB7*'Medal values'!$B$1+'Athletes - Silver'!CB7*'Medal values'!$B$2+'Athletes - Bronze'!CB7*'Medal values'!$B$3, "") + IF(AND(CB$1 = CA$1, CA$2 = "Mixed"), 0.5*CA7, 0) + IF(AND(CB$1 = CC$1, CC$2 = "Mixed"), 0.5*CC7, 0)</f>
        <v>0</v>
      </c>
      <c r="CC7" s="5">
        <f>IF('Athletes - Gold'!CC7+'Athletes - Silver'!CC7+'Athletes - Bronze'!CC7 &gt; 0, 'Athletes - Gold'!CC7*'Medal values'!$B$1+'Athletes - Silver'!CC7*'Medal values'!$B$2+'Athletes - Bronze'!CC7*'Medal values'!$B$3, "") + IF(AND(CC$1 = CB$1, CB$2 = "Mixed"), 0.5*CB7, 0) + IF(AND(CC$1 = CD$1, CD$2 = "Mixed"), 0.5*CD7, 0)</f>
        <v>0</v>
      </c>
      <c r="CD7" s="5">
        <f>IF('Athletes - Gold'!CD7+'Athletes - Silver'!CD7+'Athletes - Bronze'!CD7 &gt; 0, 'Athletes - Gold'!CD7*'Medal values'!$B$1+'Athletes - Silver'!CD7*'Medal values'!$B$2+'Athletes - Bronze'!CD7*'Medal values'!$B$3, "") + IF(AND(CD$1 = CC$1, CC$2 = "Mixed"), 0.5*CC7, 0) + IF(AND(CD$1 = CE$1, CE$2 = "Mixed"), 0.5*CE7, 0)</f>
        <v>0</v>
      </c>
      <c r="CE7" s="5">
        <f>IF('Athletes - Gold'!CE7+'Athletes - Silver'!CE7+'Athletes - Bronze'!CE7 &gt; 0, 'Athletes - Gold'!CE7*'Medal values'!$B$1+'Athletes - Silver'!CE7*'Medal values'!$B$2+'Athletes - Bronze'!CE7*'Medal values'!$B$3, "") + IF(AND(CE$1 = CD$1, CD$2 = "Mixed"), 0.5*CD7, 0) + IF(AND(CE$1 = CF$1, CF$2 = "Mixed"), 0.5*CF7, 0)</f>
        <v>0</v>
      </c>
      <c r="CF7" s="5">
        <f>IF('Athletes - Gold'!CF7+'Athletes - Silver'!CF7+'Athletes - Bronze'!CF7 &gt; 0, 'Athletes - Gold'!CF7*'Medal values'!$B$1+'Athletes - Silver'!CF7*'Medal values'!$B$2+'Athletes - Bronze'!CF7*'Medal values'!$B$3, "") + IF(AND(CF$1 = CE$1, CE$2 = "Mixed"), 0.5*CE7, 0) + IF(AND(CF$1 = CG$1, CG$2 = "Mixed"), 0.5*CG7, 0)</f>
        <v>0</v>
      </c>
      <c r="CG7" s="5">
        <f>IF('Athletes - Gold'!CG7+'Athletes - Silver'!CG7+'Athletes - Bronze'!CG7 &gt; 0, 'Athletes - Gold'!CG7*'Medal values'!$B$1+'Athletes - Silver'!CG7*'Medal values'!$B$2+'Athletes - Bronze'!CG7*'Medal values'!$B$3, "") + IF(AND(CG$1 = CF$1, CF$2 = "Mixed"), 0.5*CF7, 0) + IF(AND(CG$1 = CH$1, CH$2 = "Mixed"), 0.5*CH7, 0)</f>
        <v>0</v>
      </c>
      <c r="CH7" s="5">
        <f>IF('Athletes - Gold'!CH7+'Athletes - Silver'!CH7+'Athletes - Bronze'!CH7 &gt; 0, 'Athletes - Gold'!CH7*'Medal values'!$B$1+'Athletes - Silver'!CH7*'Medal values'!$B$2+'Athletes - Bronze'!CH7*'Medal values'!$B$3, "") + IF(AND(CH$1 = CG$1, CG$2 = "Mixed"), 0.5*CG7, 0) + IF(AND(CH$1 = CI$1, CI$2 = "Mixed"), 0.5*CI7, 0)</f>
        <v>0</v>
      </c>
      <c r="CI7" s="5">
        <f>IF('Athletes - Gold'!CI7+'Athletes - Silver'!CI7+'Athletes - Bronze'!CI7 &gt; 0, 'Athletes - Gold'!CI7*'Medal values'!$B$1+'Athletes - Silver'!CI7*'Medal values'!$B$2+'Athletes - Bronze'!CI7*'Medal values'!$B$3, "") + IF(AND(CI$1 = CH$1, CH$2 = "Mixed"), 0.5*CH7, 0) + IF(AND(CI$1 = CJ$1, CJ$2 = "Mixed"), 0.5*CJ7, 0)</f>
        <v>0</v>
      </c>
      <c r="CJ7" s="5">
        <f>IF('Athletes - Gold'!CJ7+'Athletes - Silver'!CJ7+'Athletes - Bronze'!CJ7 &gt; 0, 'Athletes - Gold'!CJ7*'Medal values'!$B$1+'Athletes - Silver'!CJ7*'Medal values'!$B$2+'Athletes - Bronze'!CJ7*'Medal values'!$B$3, "") + IF(AND(CJ$1 = CI$1, CI$2 = "Mixed"), 0.5*CI7, 0) + IF(AND(CJ$1 = CK$1, CK$2 = "Mixed"), 0.5*CK7, 0)</f>
        <v>0</v>
      </c>
      <c r="CK7" s="5">
        <f>IF('Athletes - Gold'!CK7+'Athletes - Silver'!CK7+'Athletes - Bronze'!CK7 &gt; 0, 'Athletes - Gold'!CK7*'Medal values'!$B$1+'Athletes - Silver'!CK7*'Medal values'!$B$2+'Athletes - Bronze'!CK7*'Medal values'!$B$3, "") + IF(AND(CK$1 = CJ$1, CJ$2 = "Mixed"), 0.5*CJ7, 0) + IF(AND(CK$1 = CL$1, CL$2 = "Mixed"), 0.5*CL7, 0)</f>
        <v>0</v>
      </c>
      <c r="CL7" s="5">
        <f>IF('Athletes - Gold'!CL7+'Athletes - Silver'!CL7+'Athletes - Bronze'!CL7 &gt; 0, 'Athletes - Gold'!CL7*'Medal values'!$B$1+'Athletes - Silver'!CL7*'Medal values'!$B$2+'Athletes - Bronze'!CL7*'Medal values'!$B$3, "") + IF(AND(CL$1 = CK$1, CK$2 = "Mixed"), 0.5*CK7, 0) + IF(AND(CL$1 = CM$1, CM$2 = "Mixed"), 0.5*CM7, 0)</f>
        <v>0</v>
      </c>
      <c r="CM7" s="5">
        <f>IF('Athletes - Gold'!CM7+'Athletes - Silver'!CM7+'Athletes - Bronze'!CM7 &gt; 0, 'Athletes - Gold'!CM7*'Medal values'!$B$1+'Athletes - Silver'!CM7*'Medal values'!$B$2+'Athletes - Bronze'!CM7*'Medal values'!$B$3, "") + IF(AND(CM$1 = CL$1, CL$2 = "Mixed"), 0.5*CL7, 0) + IF(AND(CM$1 = CN$1, CN$2 = "Mixed"), 0.5*CN7, 0)</f>
        <v>0</v>
      </c>
      <c r="CN7" s="5">
        <f>IF('Athletes - Gold'!CN7+'Athletes - Silver'!CN7+'Athletes - Bronze'!CN7 &gt; 0, 'Athletes - Gold'!CN7*'Medal values'!$B$1+'Athletes - Silver'!CN7*'Medal values'!$B$2+'Athletes - Bronze'!CN7*'Medal values'!$B$3, "") + IF(AND(CN$1 = CM$1, CM$2 = "Mixed"), 0.5*CM7, 0) + IF(AND(CN$1 = CO$1, CO$2 = "Mixed"), 0.5*CO7, 0)</f>
        <v>0</v>
      </c>
      <c r="CO7" s="5">
        <f>IF('Athletes - Gold'!CO7+'Athletes - Silver'!CO7+'Athletes - Bronze'!CO7 &gt; 0, 'Athletes - Gold'!CO7*'Medal values'!$B$1+'Athletes - Silver'!CO7*'Medal values'!$B$2+'Athletes - Bronze'!CO7*'Medal values'!$B$3, "") + IF(AND(CO$1 = CN$1, CN$2 = "Mixed"), 0.5*CN7, 0) + IF(AND(CO$1 = CP$1, CP$2 = "Mixed"), 0.5*CP7, 0)</f>
        <v>0</v>
      </c>
      <c r="CP7" s="5">
        <f>IF('Athletes - Gold'!CP7+'Athletes - Silver'!CP7+'Athletes - Bronze'!CP7 &gt; 0, 'Athletes - Gold'!CP7*'Medal values'!$B$1+'Athletes - Silver'!CP7*'Medal values'!$B$2+'Athletes - Bronze'!CP7*'Medal values'!$B$3, "") + IF(AND(CP$1 = CO$1, CO$2 = "Mixed"), 0.5*CO7, 0) + IF(AND(CP$1 = CQ$1, CQ$2 = "Mixed"), 0.5*CQ7, 0)</f>
        <v>0</v>
      </c>
      <c r="CQ7" s="5">
        <f>IF('Athletes - Gold'!CQ7+'Athletes - Silver'!CQ7+'Athletes - Bronze'!CQ7 &gt; 0, 'Athletes - Gold'!CQ7*'Medal values'!$B$1+'Athletes - Silver'!CQ7*'Medal values'!$B$2+'Athletes - Bronze'!CQ7*'Medal values'!$B$3, "") + IF(AND(CQ$1 = CP$1, CP$2 = "Mixed"), 0.5*CP7, 0) + IF(AND(CQ$1 = CR$1, CR$2 = "Mixed"), 0.5*CR7, 0)</f>
        <v>0</v>
      </c>
      <c r="CR7" s="5">
        <f>IF('Athletes - Gold'!CR7+'Athletes - Silver'!CR7+'Athletes - Bronze'!CR7 &gt; 0, 'Athletes - Gold'!CR7*'Medal values'!$B$1+'Athletes - Silver'!CR7*'Medal values'!$B$2+'Athletes - Bronze'!CR7*'Medal values'!$B$3, "") + IF(AND(CR$1 = CQ$1, CQ$2 = "Mixed"), 0.5*CQ7, 0) + IF(AND(CR$1 = CS$1, CS$2 = "Mixed"), 0.5*CS7, 0)</f>
        <v>0</v>
      </c>
      <c r="CS7" s="5">
        <f>IF('Athletes - Gold'!CS7+'Athletes - Silver'!CS7+'Athletes - Bronze'!CS7 &gt; 0, 'Athletes - Gold'!CS7*'Medal values'!$B$1+'Athletes - Silver'!CS7*'Medal values'!$B$2+'Athletes - Bronze'!CS7*'Medal values'!$B$3, "") + IF(AND(CS$1 = CR$1, CR$2 = "Mixed"), 0.5*CR7, 0) + IF(AND(CS$1 = CT$1, CT$2 = "Mixed"), 0.5*CT7, 0)</f>
        <v>0</v>
      </c>
      <c r="CT7" s="5">
        <f>IF('Athletes - Gold'!CT7+'Athletes - Silver'!CT7+'Athletes - Bronze'!CT7 &gt; 0, 'Athletes - Gold'!CT7*'Medal values'!$B$1+'Athletes - Silver'!CT7*'Medal values'!$B$2+'Athletes - Bronze'!CT7*'Medal values'!$B$3, "") + IF(AND(CT$1 = CS$1, CS$2 = "Mixed"), 0.5*CS7, 0) + IF(AND(CT$1 = CU$1, CU$2 = "Mixed"), 0.5*CU7, 0)</f>
        <v>0</v>
      </c>
      <c r="CU7" s="5">
        <f>IF('Athletes - Gold'!CU7+'Athletes - Silver'!CU7+'Athletes - Bronze'!CU7 &gt; 0, 'Athletes - Gold'!CU7*'Medal values'!$B$1+'Athletes - Silver'!CU7*'Medal values'!$B$2+'Athletes - Bronze'!CU7*'Medal values'!$B$3, "") + IF(AND(CU$1 = CT$1, CT$2 = "Mixed"), 0.5*CT7, 0) + IF(AND(CU$1 = CV$1, CV$2 = "Mixed"), 0.5*CV7, 0)</f>
        <v>3.000001</v>
      </c>
      <c r="CV7" s="5">
        <f>IF('Athletes - Gold'!CV7+'Athletes - Silver'!CV7+'Athletes - Bronze'!CV7 &gt; 0, 'Athletes - Gold'!CV7*'Medal values'!$B$1+'Athletes - Silver'!CV7*'Medal values'!$B$2+'Athletes - Bronze'!CV7*'Medal values'!$B$3, "") + IF(AND(CV$1 = CU$1, CU$2 = "Mixed"), 0.5*CU7, 0) + IF(AND(CV$1 = CW$1, CW$2 = "Mixed"), 0.5*CW7, 0)</f>
        <v>1</v>
      </c>
      <c r="CW7" s="5">
        <f t="shared" ref="CW7:CX7" si="6">SUMIF($B$2:$CV$2,CW$2, $B7:$CV7)</f>
        <v>6.000002</v>
      </c>
      <c r="CX7" s="5">
        <f t="shared" si="6"/>
        <v>4.000001</v>
      </c>
      <c r="CY7" s="5">
        <f t="shared" si="3"/>
        <v>10.000003</v>
      </c>
    </row>
    <row r="8">
      <c r="A8" s="5" t="str">
        <f>Countries!A6</f>
        <v>BAH</v>
      </c>
      <c r="B8" s="5">
        <f>IF('Athletes - Gold'!B8+'Athletes - Silver'!B8+'Athletes - Bronze'!B8 &gt; 0, 'Athletes - Gold'!B8*'Medal values'!$B$1+'Athletes - Silver'!B8*'Medal values'!$B$2+'Athletes - Bronze'!B8*'Medal values'!$B$3, "") + IF(AND(B$1 = A$1, A$2 = "Mixed"), 0.5*A8, 0) + IF(AND(B$1 = C$1, C$2 = "Mixed"), 0.5*C8, 0)</f>
        <v>0</v>
      </c>
      <c r="C8" s="5">
        <f>IF('Athletes - Gold'!C8+'Athletes - Silver'!C8+'Athletes - Bronze'!C8 &gt; 0, 'Athletes - Gold'!C8*'Medal values'!$B$1+'Athletes - Silver'!C8*'Medal values'!$B$2+'Athletes - Bronze'!C8*'Medal values'!$B$3, "") + IF(AND(C$1 = B$1, B$2 = "Mixed"), 0.5*B8, 0) + IF(AND(C$1 = D$1, D$2 = "Mixed"), 0.5*D8, 0)</f>
        <v>0</v>
      </c>
      <c r="D8" s="5">
        <f>IF('Athletes - Gold'!D8+'Athletes - Silver'!D8+'Athletes - Bronze'!D8 &gt; 0, 'Athletes - Gold'!D8*'Medal values'!$B$1+'Athletes - Silver'!D8*'Medal values'!$B$2+'Athletes - Bronze'!D8*'Medal values'!$B$3, "") + IF(AND(D$1 = C$1, C$2 = "Mixed"), 0.5*C8, 0) + IF(AND(D$1 = E$1, E$2 = "Mixed"), 0.5*E8, 0)</f>
        <v>0</v>
      </c>
      <c r="E8" s="5">
        <f>IF('Athletes - Gold'!E8+'Athletes - Silver'!E8+'Athletes - Bronze'!E8 &gt; 0, 'Athletes - Gold'!E8*'Medal values'!$B$1+'Athletes - Silver'!E8*'Medal values'!$B$2+'Athletes - Bronze'!E8*'Medal values'!$B$3, "") + IF(AND(E$1 = D$1, D$2 = "Mixed"), 0.5*D8, 0) + IF(AND(E$1 = F$1, F$2 = "Mixed"), 0.5*F8, 0)</f>
        <v>0</v>
      </c>
      <c r="F8" s="5">
        <f>IF('Athletes - Gold'!F8+'Athletes - Silver'!F8+'Athletes - Bronze'!F8 &gt; 0, 'Athletes - Gold'!F8*'Medal values'!$B$1+'Athletes - Silver'!F8*'Medal values'!$B$2+'Athletes - Bronze'!F8*'Medal values'!$B$3, "") + IF(AND(F$1 = E$1, E$2 = "Mixed"), 0.5*E8, 0) + IF(AND(F$1 = G$1, G$2 = "Mixed"), 0.5*G8, 0)</f>
        <v>0</v>
      </c>
      <c r="G8" s="5">
        <f>IF('Athletes - Gold'!G8+'Athletes - Silver'!G8+'Athletes - Bronze'!G8 &gt; 0, 'Athletes - Gold'!G8*'Medal values'!$B$1+'Athletes - Silver'!G8*'Medal values'!$B$2+'Athletes - Bronze'!G8*'Medal values'!$B$3, "") + IF(AND(G$1 = F$1, F$2 = "Mixed"), 0.5*F8, 0) + IF(AND(G$1 = H$1, H$2 = "Mixed"), 0.5*H8, 0)</f>
        <v>0</v>
      </c>
      <c r="H8" s="5">
        <f>IF('Athletes - Gold'!H8+'Athletes - Silver'!H8+'Athletes - Bronze'!H8 &gt; 0, 'Athletes - Gold'!H8*'Medal values'!$B$1+'Athletes - Silver'!H8*'Medal values'!$B$2+'Athletes - Bronze'!H8*'Medal values'!$B$3, "") + IF(AND(H$1 = G$1, G$2 = "Mixed"), 0.5*G8, 0) + IF(AND(H$1 = I$1, I$2 = "Mixed"), 0.5*I8, 0)</f>
        <v>0</v>
      </c>
      <c r="I8" s="5">
        <f>IF('Athletes - Gold'!I8+'Athletes - Silver'!I8+'Athletes - Bronze'!I8 &gt; 0, 'Athletes - Gold'!I8*'Medal values'!$B$1+'Athletes - Silver'!I8*'Medal values'!$B$2+'Athletes - Bronze'!I8*'Medal values'!$B$3, "") + IF(AND(I$1 = H$1, H$2 = "Mixed"), 0.5*H8, 0) + IF(AND(I$1 = J$1, J$2 = "Mixed"), 0.5*J8, 0)</f>
        <v>0</v>
      </c>
      <c r="J8" s="5">
        <f>IF('Athletes - Gold'!J8+'Athletes - Silver'!J8+'Athletes - Bronze'!J8 &gt; 0, 'Athletes - Gold'!J8*'Medal values'!$B$1+'Athletes - Silver'!J8*'Medal values'!$B$2+'Athletes - Bronze'!J8*'Medal values'!$B$3, "") + IF(AND(J$1 = I$1, I$2 = "Mixed"), 0.5*I8, 0) + IF(AND(J$1 = K$1, K$2 = "Mixed"), 0.5*K8, 0)</f>
        <v>3.001</v>
      </c>
      <c r="K8" s="5">
        <f>IF('Athletes - Gold'!K8+'Athletes - Silver'!K8+'Athletes - Bronze'!K8 &gt; 0, 'Athletes - Gold'!K8*'Medal values'!$B$1+'Athletes - Silver'!K8*'Medal values'!$B$2+'Athletes - Bronze'!K8*'Medal values'!$B$3, "") + IF(AND(K$1 = J$1, J$2 = "Mixed"), 0.5*J8, 0) + IF(AND(K$1 = L$1, L$2 = "Mixed"), 0.5*L8, 0)</f>
        <v>0</v>
      </c>
      <c r="L8" s="5">
        <f>IF('Athletes - Gold'!L8+'Athletes - Silver'!L8+'Athletes - Bronze'!L8 &gt; 0, 'Athletes - Gold'!L8*'Medal values'!$B$1+'Athletes - Silver'!L8*'Medal values'!$B$2+'Athletes - Bronze'!L8*'Medal values'!$B$3, "") + IF(AND(L$1 = K$1, K$2 = "Mixed"), 0.5*K8, 0) + IF(AND(L$1 = M$1, M$2 = "Mixed"), 0.5*M8, 0)</f>
        <v>0</v>
      </c>
      <c r="M8" s="5">
        <f>IF('Athletes - Gold'!M8+'Athletes - Silver'!M8+'Athletes - Bronze'!M8 &gt; 0, 'Athletes - Gold'!M8*'Medal values'!$B$1+'Athletes - Silver'!M8*'Medal values'!$B$2+'Athletes - Bronze'!M8*'Medal values'!$B$3, "") + IF(AND(M$1 = L$1, L$2 = "Mixed"), 0.5*L8, 0) + IF(AND(M$1 = N$1, N$2 = "Mixed"), 0.5*N8, 0)</f>
        <v>0</v>
      </c>
      <c r="N8" s="5">
        <f>IF('Athletes - Gold'!N8+'Athletes - Silver'!N8+'Athletes - Bronze'!N8 &gt; 0, 'Athletes - Gold'!N8*'Medal values'!$B$1+'Athletes - Silver'!N8*'Medal values'!$B$2+'Athletes - Bronze'!N8*'Medal values'!$B$3, "") + IF(AND(N$1 = M$1, M$2 = "Mixed"), 0.5*M8, 0) + IF(AND(N$1 = O$1, O$2 = "Mixed"), 0.5*O8, 0)</f>
        <v>0</v>
      </c>
      <c r="O8" s="5">
        <f>IF('Athletes - Gold'!O8+'Athletes - Silver'!O8+'Athletes - Bronze'!O8 &gt; 0, 'Athletes - Gold'!O8*'Medal values'!$B$1+'Athletes - Silver'!O8*'Medal values'!$B$2+'Athletes - Bronze'!O8*'Medal values'!$B$3, "") + IF(AND(O$1 = N$1, N$2 = "Mixed"), 0.5*N8, 0) + IF(AND(O$1 = P$1, P$2 = "Mixed"), 0.5*P8, 0)</f>
        <v>0</v>
      </c>
      <c r="P8" s="5">
        <f>IF('Athletes - Gold'!P8+'Athletes - Silver'!P8+'Athletes - Bronze'!P8 &gt; 0, 'Athletes - Gold'!P8*'Medal values'!$B$1+'Athletes - Silver'!P8*'Medal values'!$B$2+'Athletes - Bronze'!P8*'Medal values'!$B$3, "") + IF(AND(P$1 = O$1, O$2 = "Mixed"), 0.5*O8, 0) + IF(AND(P$1 = Q$1, Q$2 = "Mixed"), 0.5*Q8, 0)</f>
        <v>0</v>
      </c>
      <c r="Q8" s="5">
        <f>IF('Athletes - Gold'!Q8+'Athletes - Silver'!Q8+'Athletes - Bronze'!Q8 &gt; 0, 'Athletes - Gold'!Q8*'Medal values'!$B$1+'Athletes - Silver'!Q8*'Medal values'!$B$2+'Athletes - Bronze'!Q8*'Medal values'!$B$3, "") + IF(AND(Q$1 = P$1, P$2 = "Mixed"), 0.5*P8, 0) + IF(AND(Q$1 = R$1, R$2 = "Mixed"), 0.5*R8, 0)</f>
        <v>0</v>
      </c>
      <c r="R8" s="5">
        <f>IF('Athletes - Gold'!R8+'Athletes - Silver'!R8+'Athletes - Bronze'!R8 &gt; 0, 'Athletes - Gold'!R8*'Medal values'!$B$1+'Athletes - Silver'!R8*'Medal values'!$B$2+'Athletes - Bronze'!R8*'Medal values'!$B$3, "") + IF(AND(R$1 = Q$1, Q$2 = "Mixed"), 0.5*Q8, 0) + IF(AND(R$1 = S$1, S$2 = "Mixed"), 0.5*S8, 0)</f>
        <v>0</v>
      </c>
      <c r="S8" s="5">
        <f>IF('Athletes - Gold'!S8+'Athletes - Silver'!S8+'Athletes - Bronze'!S8 &gt; 0, 'Athletes - Gold'!S8*'Medal values'!$B$1+'Athletes - Silver'!S8*'Medal values'!$B$2+'Athletes - Bronze'!S8*'Medal values'!$B$3, "") + IF(AND(S$1 = R$1, R$2 = "Mixed"), 0.5*R8, 0) + IF(AND(S$1 = T$1, T$2 = "Mixed"), 0.5*T8, 0)</f>
        <v>0</v>
      </c>
      <c r="T8" s="5">
        <f>IF('Athletes - Gold'!T8+'Athletes - Silver'!T8+'Athletes - Bronze'!T8 &gt; 0, 'Athletes - Gold'!T8*'Medal values'!$B$1+'Athletes - Silver'!T8*'Medal values'!$B$2+'Athletes - Bronze'!T8*'Medal values'!$B$3, "") + IF(AND(T$1 = S$1, S$2 = "Mixed"), 0.5*S8, 0) + IF(AND(T$1 = U$1, U$2 = "Mixed"), 0.5*U8, 0)</f>
        <v>0</v>
      </c>
      <c r="U8" s="5">
        <f>IF('Athletes - Gold'!U8+'Athletes - Silver'!U8+'Athletes - Bronze'!U8 &gt; 0, 'Athletes - Gold'!U8*'Medal values'!$B$1+'Athletes - Silver'!U8*'Medal values'!$B$2+'Athletes - Bronze'!U8*'Medal values'!$B$3, "") + IF(AND(U$1 = T$1, T$2 = "Mixed"), 0.5*T8, 0) + IF(AND(U$1 = V$1, V$2 = "Mixed"), 0.5*V8, 0)</f>
        <v>0</v>
      </c>
      <c r="V8" s="5">
        <f>IF('Athletes - Gold'!V8+'Athletes - Silver'!V8+'Athletes - Bronze'!V8 &gt; 0, 'Athletes - Gold'!V8*'Medal values'!$B$1+'Athletes - Silver'!V8*'Medal values'!$B$2+'Athletes - Bronze'!V8*'Medal values'!$B$3, "") + IF(AND(V$1 = U$1, U$2 = "Mixed"), 0.5*U8, 0) + IF(AND(V$1 = W$1, W$2 = "Mixed"), 0.5*W8, 0)</f>
        <v>0</v>
      </c>
      <c r="W8" s="5">
        <f>IF('Athletes - Gold'!W8+'Athletes - Silver'!W8+'Athletes - Bronze'!W8 &gt; 0, 'Athletes - Gold'!W8*'Medal values'!$B$1+'Athletes - Silver'!W8*'Medal values'!$B$2+'Athletes - Bronze'!W8*'Medal values'!$B$3, "") + IF(AND(W$1 = V$1, V$2 = "Mixed"), 0.5*V8, 0) + IF(AND(W$1 = X$1, X$2 = "Mixed"), 0.5*X8, 0)</f>
        <v>0</v>
      </c>
      <c r="X8" s="5">
        <f>IF('Athletes - Gold'!X8+'Athletes - Silver'!X8+'Athletes - Bronze'!X8 &gt; 0, 'Athletes - Gold'!X8*'Medal values'!$B$1+'Athletes - Silver'!X8*'Medal values'!$B$2+'Athletes - Bronze'!X8*'Medal values'!$B$3, "") + IF(AND(X$1 = W$1, W$2 = "Mixed"), 0.5*W8, 0) + IF(AND(X$1 = Y$1, Y$2 = "Mixed"), 0.5*Y8, 0)</f>
        <v>0</v>
      </c>
      <c r="Y8" s="5">
        <f>IF('Athletes - Gold'!Y8+'Athletes - Silver'!Y8+'Athletes - Bronze'!Y8 &gt; 0, 'Athletes - Gold'!Y8*'Medal values'!$B$1+'Athletes - Silver'!Y8*'Medal values'!$B$2+'Athletes - Bronze'!Y8*'Medal values'!$B$3, "") + IF(AND(Y$1 = X$1, X$2 = "Mixed"), 0.5*X8, 0) + IF(AND(Y$1 = Z$1, Z$2 = "Mixed"), 0.5*Z8, 0)</f>
        <v>0</v>
      </c>
      <c r="Z8" s="5">
        <f>IF('Athletes - Gold'!Z8+'Athletes - Silver'!Z8+'Athletes - Bronze'!Z8 &gt; 0, 'Athletes - Gold'!Z8*'Medal values'!$B$1+'Athletes - Silver'!Z8*'Medal values'!$B$2+'Athletes - Bronze'!Z8*'Medal values'!$B$3, "") + IF(AND(Z$1 = Y$1, Y$2 = "Mixed"), 0.5*Y8, 0) + IF(AND(Z$1 = AA$1, AA$2 = "Mixed"), 0.5*AA8, 0)</f>
        <v>0</v>
      </c>
      <c r="AA8" s="5">
        <f>IF('Athletes - Gold'!AA8+'Athletes - Silver'!AA8+'Athletes - Bronze'!AA8 &gt; 0, 'Athletes - Gold'!AA8*'Medal values'!$B$1+'Athletes - Silver'!AA8*'Medal values'!$B$2+'Athletes - Bronze'!AA8*'Medal values'!$B$3, "") + IF(AND(AA$1 = Z$1, Z$2 = "Mixed"), 0.5*Z8, 0) + IF(AND(AA$1 = AB$1, AB$2 = "Mixed"), 0.5*AB8, 0)</f>
        <v>0</v>
      </c>
      <c r="AB8" s="5">
        <f>IF('Athletes - Gold'!AB8+'Athletes - Silver'!AB8+'Athletes - Bronze'!AB8 &gt; 0, 'Athletes - Gold'!AB8*'Medal values'!$B$1+'Athletes - Silver'!AB8*'Medal values'!$B$2+'Athletes - Bronze'!AB8*'Medal values'!$B$3, "") + IF(AND(AB$1 = AA$1, AA$2 = "Mixed"), 0.5*AA8, 0) + IF(AND(AB$1 = AC$1, AC$2 = "Mixed"), 0.5*AC8, 0)</f>
        <v>0</v>
      </c>
      <c r="AC8" s="5">
        <f>IF('Athletes - Gold'!AC8+'Athletes - Silver'!AC8+'Athletes - Bronze'!AC8 &gt; 0, 'Athletes - Gold'!AC8*'Medal values'!$B$1+'Athletes - Silver'!AC8*'Medal values'!$B$2+'Athletes - Bronze'!AC8*'Medal values'!$B$3, "") + IF(AND(AC$1 = AB$1, AB$2 = "Mixed"), 0.5*AB8, 0) + IF(AND(AC$1 = AD$1, AD$2 = "Mixed"), 0.5*AD8, 0)</f>
        <v>0</v>
      </c>
      <c r="AD8" s="5">
        <f>IF('Athletes - Gold'!AD8+'Athletes - Silver'!AD8+'Athletes - Bronze'!AD8 &gt; 0, 'Athletes - Gold'!AD8*'Medal values'!$B$1+'Athletes - Silver'!AD8*'Medal values'!$B$2+'Athletes - Bronze'!AD8*'Medal values'!$B$3, "") + IF(AND(AD$1 = AC$1, AC$2 = "Mixed"), 0.5*AC8, 0) + IF(AND(AD$1 = AE$1, AE$2 = "Mixed"), 0.5*AE8, 0)</f>
        <v>0</v>
      </c>
      <c r="AE8" s="5">
        <f>IF('Athletes - Gold'!AE8+'Athletes - Silver'!AE8+'Athletes - Bronze'!AE8 &gt; 0, 'Athletes - Gold'!AE8*'Medal values'!$B$1+'Athletes - Silver'!AE8*'Medal values'!$B$2+'Athletes - Bronze'!AE8*'Medal values'!$B$3, "") + IF(AND(AE$1 = AD$1, AD$2 = "Mixed"), 0.5*AD8, 0) + IF(AND(AE$1 = AF$1, AF$2 = "Mixed"), 0.5*AF8, 0)</f>
        <v>0</v>
      </c>
      <c r="AF8" s="5">
        <f>IF('Athletes - Gold'!AF8+'Athletes - Silver'!AF8+'Athletes - Bronze'!AF8 &gt; 0, 'Athletes - Gold'!AF8*'Medal values'!$B$1+'Athletes - Silver'!AF8*'Medal values'!$B$2+'Athletes - Bronze'!AF8*'Medal values'!$B$3, "") + IF(AND(AF$1 = AE$1, AE$2 = "Mixed"), 0.5*AE8, 0) + IF(AND(AF$1 = AG$1, AG$2 = "Mixed"), 0.5*AG8, 0)</f>
        <v>0</v>
      </c>
      <c r="AG8" s="5">
        <f>IF('Athletes - Gold'!AG8+'Athletes - Silver'!AG8+'Athletes - Bronze'!AG8 &gt; 0, 'Athletes - Gold'!AG8*'Medal values'!$B$1+'Athletes - Silver'!AG8*'Medal values'!$B$2+'Athletes - Bronze'!AG8*'Medal values'!$B$3, "") + IF(AND(AG$1 = AF$1, AF$2 = "Mixed"), 0.5*AF8, 0) + IF(AND(AG$1 = AH$1, AH$2 = "Mixed"), 0.5*AH8, 0)</f>
        <v>0</v>
      </c>
      <c r="AH8" s="5">
        <f>IF('Athletes - Gold'!AH8+'Athletes - Silver'!AH8+'Athletes - Bronze'!AH8 &gt; 0, 'Athletes - Gold'!AH8*'Medal values'!$B$1+'Athletes - Silver'!AH8*'Medal values'!$B$2+'Athletes - Bronze'!AH8*'Medal values'!$B$3, "") + IF(AND(AH$1 = AG$1, AG$2 = "Mixed"), 0.5*AG8, 0) + IF(AND(AH$1 = AI$1, AI$2 = "Mixed"), 0.5*AI8, 0)</f>
        <v>0</v>
      </c>
      <c r="AI8" s="5">
        <f>IF('Athletes - Gold'!AI8+'Athletes - Silver'!AI8+'Athletes - Bronze'!AI8 &gt; 0, 'Athletes - Gold'!AI8*'Medal values'!$B$1+'Athletes - Silver'!AI8*'Medal values'!$B$2+'Athletes - Bronze'!AI8*'Medal values'!$B$3, "") + IF(AND(AI$1 = AH$1, AH$2 = "Mixed"), 0.5*AH8, 0) + IF(AND(AI$1 = AJ$1, AJ$2 = "Mixed"), 0.5*AJ8, 0)</f>
        <v>0</v>
      </c>
      <c r="AJ8" s="5">
        <f>IF('Athletes - Gold'!AJ8+'Athletes - Silver'!AJ8+'Athletes - Bronze'!AJ8 &gt; 0, 'Athletes - Gold'!AJ8*'Medal values'!$B$1+'Athletes - Silver'!AJ8*'Medal values'!$B$2+'Athletes - Bronze'!AJ8*'Medal values'!$B$3, "") + IF(AND(AJ$1 = AI$1, AI$2 = "Mixed"), 0.5*AI8, 0) + IF(AND(AJ$1 = AK$1, AK$2 = "Mixed"), 0.5*AK8, 0)</f>
        <v>0</v>
      </c>
      <c r="AK8" s="5">
        <f>IF('Athletes - Gold'!AK8+'Athletes - Silver'!AK8+'Athletes - Bronze'!AK8 &gt; 0, 'Athletes - Gold'!AK8*'Medal values'!$B$1+'Athletes - Silver'!AK8*'Medal values'!$B$2+'Athletes - Bronze'!AK8*'Medal values'!$B$3, "") + IF(AND(AK$1 = AJ$1, AJ$2 = "Mixed"), 0.5*AJ8, 0) + IF(AND(AK$1 = AL$1, AL$2 = "Mixed"), 0.5*AL8, 0)</f>
        <v>0</v>
      </c>
      <c r="AL8" s="5">
        <f>IF('Athletes - Gold'!AL8+'Athletes - Silver'!AL8+'Athletes - Bronze'!AL8 &gt; 0, 'Athletes - Gold'!AL8*'Medal values'!$B$1+'Athletes - Silver'!AL8*'Medal values'!$B$2+'Athletes - Bronze'!AL8*'Medal values'!$B$3, "") + IF(AND(AL$1 = AK$1, AK$2 = "Mixed"), 0.5*AK8, 0) + IF(AND(AL$1 = AM$1, AM$2 = "Mixed"), 0.5*AM8, 0)</f>
        <v>0</v>
      </c>
      <c r="AM8" s="5">
        <f>IF('Athletes - Gold'!AM8+'Athletes - Silver'!AM8+'Athletes - Bronze'!AM8 &gt; 0, 'Athletes - Gold'!AM8*'Medal values'!$B$1+'Athletes - Silver'!AM8*'Medal values'!$B$2+'Athletes - Bronze'!AM8*'Medal values'!$B$3, "") + IF(AND(AM$1 = AL$1, AL$2 = "Mixed"), 0.5*AL8, 0) + IF(AND(AM$1 = AN$1, AN$2 = "Mixed"), 0.5*AN8, 0)</f>
        <v>0</v>
      </c>
      <c r="AN8" s="5">
        <f>IF('Athletes - Gold'!AN8+'Athletes - Silver'!AN8+'Athletes - Bronze'!AN8 &gt; 0, 'Athletes - Gold'!AN8*'Medal values'!$B$1+'Athletes - Silver'!AN8*'Medal values'!$B$2+'Athletes - Bronze'!AN8*'Medal values'!$B$3, "") + IF(AND(AN$1 = AM$1, AM$2 = "Mixed"), 0.5*AM8, 0) + IF(AND(AN$1 = AO$1, AO$2 = "Mixed"), 0.5*AO8, 0)</f>
        <v>0</v>
      </c>
      <c r="AO8" s="5">
        <f>IF('Athletes - Gold'!AO8+'Athletes - Silver'!AO8+'Athletes - Bronze'!AO8 &gt; 0, 'Athletes - Gold'!AO8*'Medal values'!$B$1+'Athletes - Silver'!AO8*'Medal values'!$B$2+'Athletes - Bronze'!AO8*'Medal values'!$B$3, "") + IF(AND(AO$1 = AN$1, AN$2 = "Mixed"), 0.5*AN8, 0) + IF(AND(AO$1 = AP$1, AP$2 = "Mixed"), 0.5*AP8, 0)</f>
        <v>0</v>
      </c>
      <c r="AP8" s="5">
        <f>IF('Athletes - Gold'!AP8+'Athletes - Silver'!AP8+'Athletes - Bronze'!AP8 &gt; 0, 'Athletes - Gold'!AP8*'Medal values'!$B$1+'Athletes - Silver'!AP8*'Medal values'!$B$2+'Athletes - Bronze'!AP8*'Medal values'!$B$3, "") + IF(AND(AP$1 = AO$1, AO$2 = "Mixed"), 0.5*AO8, 0) + IF(AND(AP$1 = AQ$1, AQ$2 = "Mixed"), 0.5*AQ8, 0)</f>
        <v>0</v>
      </c>
      <c r="AQ8" s="5">
        <f>IF('Athletes - Gold'!AQ8+'Athletes - Silver'!AQ8+'Athletes - Bronze'!AQ8 &gt; 0, 'Athletes - Gold'!AQ8*'Medal values'!$B$1+'Athletes - Silver'!AQ8*'Medal values'!$B$2+'Athletes - Bronze'!AQ8*'Medal values'!$B$3, "") + IF(AND(AQ$1 = AP$1, AP$2 = "Mixed"), 0.5*AP8, 0) + IF(AND(AQ$1 = AR$1, AR$2 = "Mixed"), 0.5*AR8, 0)</f>
        <v>0</v>
      </c>
      <c r="AR8" s="5">
        <f>IF('Athletes - Gold'!AR8+'Athletes - Silver'!AR8+'Athletes - Bronze'!AR8 &gt; 0, 'Athletes - Gold'!AR8*'Medal values'!$B$1+'Athletes - Silver'!AR8*'Medal values'!$B$2+'Athletes - Bronze'!AR8*'Medal values'!$B$3, "") + IF(AND(AR$1 = AQ$1, AQ$2 = "Mixed"), 0.5*AQ8, 0) + IF(AND(AR$1 = AS$1, AS$2 = "Mixed"), 0.5*AS8, 0)</f>
        <v>0</v>
      </c>
      <c r="AS8" s="5">
        <f>IF('Athletes - Gold'!AS8+'Athletes - Silver'!AS8+'Athletes - Bronze'!AS8 &gt; 0, 'Athletes - Gold'!AS8*'Medal values'!$B$1+'Athletes - Silver'!AS8*'Medal values'!$B$2+'Athletes - Bronze'!AS8*'Medal values'!$B$3, "") + IF(AND(AS$1 = AR$1, AR$2 = "Mixed"), 0.5*AR8, 0) + IF(AND(AS$1 = AT$1, AT$2 = "Mixed"), 0.5*AT8, 0)</f>
        <v>0</v>
      </c>
      <c r="AT8" s="5">
        <f>IF('Athletes - Gold'!AT8+'Athletes - Silver'!AT8+'Athletes - Bronze'!AT8 &gt; 0, 'Athletes - Gold'!AT8*'Medal values'!$B$1+'Athletes - Silver'!AT8*'Medal values'!$B$2+'Athletes - Bronze'!AT8*'Medal values'!$B$3, "") + IF(AND(AT$1 = AS$1, AS$2 = "Mixed"), 0.5*AS8, 0) + IF(AND(AT$1 = AU$1, AU$2 = "Mixed"), 0.5*AU8, 0)</f>
        <v>0</v>
      </c>
      <c r="AU8" s="5">
        <f>IF('Athletes - Gold'!AU8+'Athletes - Silver'!AU8+'Athletes - Bronze'!AU8 &gt; 0, 'Athletes - Gold'!AU8*'Medal values'!$B$1+'Athletes - Silver'!AU8*'Medal values'!$B$2+'Athletes - Bronze'!AU8*'Medal values'!$B$3, "") + IF(AND(AU$1 = AT$1, AT$2 = "Mixed"), 0.5*AT8, 0) + IF(AND(AU$1 = AV$1, AV$2 = "Mixed"), 0.5*AV8, 0)</f>
        <v>0</v>
      </c>
      <c r="AV8" s="5">
        <f>IF('Athletes - Gold'!AV8+'Athletes - Silver'!AV8+'Athletes - Bronze'!AV8 &gt; 0, 'Athletes - Gold'!AV8*'Medal values'!$B$1+'Athletes - Silver'!AV8*'Medal values'!$B$2+'Athletes - Bronze'!AV8*'Medal values'!$B$3, "") + IF(AND(AV$1 = AU$1, AU$2 = "Mixed"), 0.5*AU8, 0) + IF(AND(AV$1 = AW$1, AW$2 = "Mixed"), 0.5*AW8, 0)</f>
        <v>0</v>
      </c>
      <c r="AW8" s="5">
        <f>IF('Athletes - Gold'!AW8+'Athletes - Silver'!AW8+'Athletes - Bronze'!AW8 &gt; 0, 'Athletes - Gold'!AW8*'Medal values'!$B$1+'Athletes - Silver'!AW8*'Medal values'!$B$2+'Athletes - Bronze'!AW8*'Medal values'!$B$3, "") + IF(AND(AW$1 = AV$1, AV$2 = "Mixed"), 0.5*AV8, 0) + IF(AND(AW$1 = AX$1, AX$2 = "Mixed"), 0.5*AX8, 0)</f>
        <v>0</v>
      </c>
      <c r="AX8" s="5">
        <f>IF('Athletes - Gold'!AX8+'Athletes - Silver'!AX8+'Athletes - Bronze'!AX8 &gt; 0, 'Athletes - Gold'!AX8*'Medal values'!$B$1+'Athletes - Silver'!AX8*'Medal values'!$B$2+'Athletes - Bronze'!AX8*'Medal values'!$B$3, "") + IF(AND(AX$1 = AW$1, AW$2 = "Mixed"), 0.5*AW8, 0) + IF(AND(AX$1 = AY$1, AY$2 = "Mixed"), 0.5*AY8, 0)</f>
        <v>0</v>
      </c>
      <c r="AY8" s="5">
        <f>IF('Athletes - Gold'!AY8+'Athletes - Silver'!AY8+'Athletes - Bronze'!AY8 &gt; 0, 'Athletes - Gold'!AY8*'Medal values'!$B$1+'Athletes - Silver'!AY8*'Medal values'!$B$2+'Athletes - Bronze'!AY8*'Medal values'!$B$3, "") + IF(AND(AY$1 = AX$1, AX$2 = "Mixed"), 0.5*AX8, 0) + IF(AND(AY$1 = AZ$1, AZ$2 = "Mixed"), 0.5*AZ8, 0)</f>
        <v>0</v>
      </c>
      <c r="AZ8" s="5">
        <f>IF('Athletes - Gold'!AZ8+'Athletes - Silver'!AZ8+'Athletes - Bronze'!AZ8 &gt; 0, 'Athletes - Gold'!AZ8*'Medal values'!$B$1+'Athletes - Silver'!AZ8*'Medal values'!$B$2+'Athletes - Bronze'!AZ8*'Medal values'!$B$3, "") + IF(AND(AZ$1 = AY$1, AY$2 = "Mixed"), 0.5*AY8, 0) + IF(AND(AZ$1 = BA$1, BA$2 = "Mixed"), 0.5*BA8, 0)</f>
        <v>0</v>
      </c>
      <c r="BA8" s="5">
        <f>IF('Athletes - Gold'!BA8+'Athletes - Silver'!BA8+'Athletes - Bronze'!BA8 &gt; 0, 'Athletes - Gold'!BA8*'Medal values'!$B$1+'Athletes - Silver'!BA8*'Medal values'!$B$2+'Athletes - Bronze'!BA8*'Medal values'!$B$3, "") + IF(AND(BA$1 = AZ$1, AZ$2 = "Mixed"), 0.5*AZ8, 0) + IF(AND(BA$1 = BB$1, BB$2 = "Mixed"), 0.5*BB8, 0)</f>
        <v>0</v>
      </c>
      <c r="BB8" s="5">
        <f>IF('Athletes - Gold'!BB8+'Athletes - Silver'!BB8+'Athletes - Bronze'!BB8 &gt; 0, 'Athletes - Gold'!BB8*'Medal values'!$B$1+'Athletes - Silver'!BB8*'Medal values'!$B$2+'Athletes - Bronze'!BB8*'Medal values'!$B$3, "") + IF(AND(BB$1 = BA$1, BA$2 = "Mixed"), 0.5*BA8, 0) + IF(AND(BB$1 = BC$1, BC$2 = "Mixed"), 0.5*BC8, 0)</f>
        <v>0</v>
      </c>
      <c r="BC8" s="5">
        <f>IF('Athletes - Gold'!BC8+'Athletes - Silver'!BC8+'Athletes - Bronze'!BC8 &gt; 0, 'Athletes - Gold'!BC8*'Medal values'!$B$1+'Athletes - Silver'!BC8*'Medal values'!$B$2+'Athletes - Bronze'!BC8*'Medal values'!$B$3, "") + IF(AND(BC$1 = BB$1, BB$2 = "Mixed"), 0.5*BB8, 0) + IF(AND(BC$1 = BD$1, BD$2 = "Mixed"), 0.5*BD8, 0)</f>
        <v>0</v>
      </c>
      <c r="BD8" s="5">
        <f>IF('Athletes - Gold'!BD8+'Athletes - Silver'!BD8+'Athletes - Bronze'!BD8 &gt; 0, 'Athletes - Gold'!BD8*'Medal values'!$B$1+'Athletes - Silver'!BD8*'Medal values'!$B$2+'Athletes - Bronze'!BD8*'Medal values'!$B$3, "") + IF(AND(BD$1 = BC$1, BC$2 = "Mixed"), 0.5*BC8, 0) + IF(AND(BD$1 = BE$1, BE$2 = "Mixed"), 0.5*BE8, 0)</f>
        <v>0</v>
      </c>
      <c r="BE8" s="5">
        <f>IF('Athletes - Gold'!BE8+'Athletes - Silver'!BE8+'Athletes - Bronze'!BE8 &gt; 0, 'Athletes - Gold'!BE8*'Medal values'!$B$1+'Athletes - Silver'!BE8*'Medal values'!$B$2+'Athletes - Bronze'!BE8*'Medal values'!$B$3, "") + IF(AND(BE$1 = BD$1, BD$2 = "Mixed"), 0.5*BD8, 0) + IF(AND(BE$1 = BF$1, BF$2 = "Mixed"), 0.5*BF8, 0)</f>
        <v>0</v>
      </c>
      <c r="BF8" s="5">
        <f>IF('Athletes - Gold'!BF8+'Athletes - Silver'!BF8+'Athletes - Bronze'!BF8 &gt; 0, 'Athletes - Gold'!BF8*'Medal values'!$B$1+'Athletes - Silver'!BF8*'Medal values'!$B$2+'Athletes - Bronze'!BF8*'Medal values'!$B$3, "") + IF(AND(BF$1 = BE$1, BE$2 = "Mixed"), 0.5*BE8, 0) + IF(AND(BF$1 = BG$1, BG$2 = "Mixed"), 0.5*BG8, 0)</f>
        <v>0</v>
      </c>
      <c r="BG8" s="5">
        <f>IF('Athletes - Gold'!BG8+'Athletes - Silver'!BG8+'Athletes - Bronze'!BG8 &gt; 0, 'Athletes - Gold'!BG8*'Medal values'!$B$1+'Athletes - Silver'!BG8*'Medal values'!$B$2+'Athletes - Bronze'!BG8*'Medal values'!$B$3, "") + IF(AND(BG$1 = BF$1, BF$2 = "Mixed"), 0.5*BF8, 0) + IF(AND(BG$1 = BH$1, BH$2 = "Mixed"), 0.5*BH8, 0)</f>
        <v>0</v>
      </c>
      <c r="BH8" s="5">
        <f>IF('Athletes - Gold'!BH8+'Athletes - Silver'!BH8+'Athletes - Bronze'!BH8 &gt; 0, 'Athletes - Gold'!BH8*'Medal values'!$B$1+'Athletes - Silver'!BH8*'Medal values'!$B$2+'Athletes - Bronze'!BH8*'Medal values'!$B$3, "") + IF(AND(BH$1 = BG$1, BG$2 = "Mixed"), 0.5*BG8, 0) + IF(AND(BH$1 = BI$1, BI$2 = "Mixed"), 0.5*BI8, 0)</f>
        <v>0</v>
      </c>
      <c r="BI8" s="5">
        <f>IF('Athletes - Gold'!BI8+'Athletes - Silver'!BI8+'Athletes - Bronze'!BI8 &gt; 0, 'Athletes - Gold'!BI8*'Medal values'!$B$1+'Athletes - Silver'!BI8*'Medal values'!$B$2+'Athletes - Bronze'!BI8*'Medal values'!$B$3, "") + IF(AND(BI$1 = BH$1, BH$2 = "Mixed"), 0.5*BH8, 0) + IF(AND(BI$1 = BJ$1, BJ$2 = "Mixed"), 0.5*BJ8, 0)</f>
        <v>0</v>
      </c>
      <c r="BJ8" s="5">
        <f>IF('Athletes - Gold'!BJ8+'Athletes - Silver'!BJ8+'Athletes - Bronze'!BJ8 &gt; 0, 'Athletes - Gold'!BJ8*'Medal values'!$B$1+'Athletes - Silver'!BJ8*'Medal values'!$B$2+'Athletes - Bronze'!BJ8*'Medal values'!$B$3, "") + IF(AND(BJ$1 = BI$1, BI$2 = "Mixed"), 0.5*BI8, 0) + IF(AND(BJ$1 = BK$1, BK$2 = "Mixed"), 0.5*BK8, 0)</f>
        <v>0</v>
      </c>
      <c r="BK8" s="5">
        <f>IF('Athletes - Gold'!BK8+'Athletes - Silver'!BK8+'Athletes - Bronze'!BK8 &gt; 0, 'Athletes - Gold'!BK8*'Medal values'!$B$1+'Athletes - Silver'!BK8*'Medal values'!$B$2+'Athletes - Bronze'!BK8*'Medal values'!$B$3, "") + IF(AND(BK$1 = BJ$1, BJ$2 = "Mixed"), 0.5*BJ8, 0) + IF(AND(BK$1 = BL$1, BL$2 = "Mixed"), 0.5*BL8, 0)</f>
        <v>0</v>
      </c>
      <c r="BL8" s="5">
        <f>IF('Athletes - Gold'!BL8+'Athletes - Silver'!BL8+'Athletes - Bronze'!BL8 &gt; 0, 'Athletes - Gold'!BL8*'Medal values'!$B$1+'Athletes - Silver'!BL8*'Medal values'!$B$2+'Athletes - Bronze'!BL8*'Medal values'!$B$3, "") + IF(AND(BL$1 = BK$1, BK$2 = "Mixed"), 0.5*BK8, 0) + IF(AND(BL$1 = BM$1, BM$2 = "Mixed"), 0.5*BM8, 0)</f>
        <v>0</v>
      </c>
      <c r="BM8" s="5">
        <f>IF('Athletes - Gold'!BM8+'Athletes - Silver'!BM8+'Athletes - Bronze'!BM8 &gt; 0, 'Athletes - Gold'!BM8*'Medal values'!$B$1+'Athletes - Silver'!BM8*'Medal values'!$B$2+'Athletes - Bronze'!BM8*'Medal values'!$B$3, "") + IF(AND(BM$1 = BL$1, BL$2 = "Mixed"), 0.5*BL8, 0) + IF(AND(BM$1 = BN$1, BN$2 = "Mixed"), 0.5*BN8, 0)</f>
        <v>0</v>
      </c>
      <c r="BN8" s="5">
        <f>IF('Athletes - Gold'!BN8+'Athletes - Silver'!BN8+'Athletes - Bronze'!BN8 &gt; 0, 'Athletes - Gold'!BN8*'Medal values'!$B$1+'Athletes - Silver'!BN8*'Medal values'!$B$2+'Athletes - Bronze'!BN8*'Medal values'!$B$3, "") + IF(AND(BN$1 = BM$1, BM$2 = "Mixed"), 0.5*BM8, 0) + IF(AND(BN$1 = BO$1, BO$2 = "Mixed"), 0.5*BO8, 0)</f>
        <v>0</v>
      </c>
      <c r="BO8" s="5">
        <f>IF('Athletes - Gold'!BO8+'Athletes - Silver'!BO8+'Athletes - Bronze'!BO8 &gt; 0, 'Athletes - Gold'!BO8*'Medal values'!$B$1+'Athletes - Silver'!BO8*'Medal values'!$B$2+'Athletes - Bronze'!BO8*'Medal values'!$B$3, "") + IF(AND(BO$1 = BN$1, BN$2 = "Mixed"), 0.5*BN8, 0) + IF(AND(BO$1 = BP$1, BP$2 = "Mixed"), 0.5*BP8, 0)</f>
        <v>0</v>
      </c>
      <c r="BP8" s="5">
        <f>IF('Athletes - Gold'!BP8+'Athletes - Silver'!BP8+'Athletes - Bronze'!BP8 &gt; 0, 'Athletes - Gold'!BP8*'Medal values'!$B$1+'Athletes - Silver'!BP8*'Medal values'!$B$2+'Athletes - Bronze'!BP8*'Medal values'!$B$3, "") + IF(AND(BP$1 = BO$1, BO$2 = "Mixed"), 0.5*BO8, 0) + IF(AND(BP$1 = BQ$1, BQ$2 = "Mixed"), 0.5*BQ8, 0)</f>
        <v>0</v>
      </c>
      <c r="BQ8" s="5">
        <f>IF('Athletes - Gold'!BQ8+'Athletes - Silver'!BQ8+'Athletes - Bronze'!BQ8 &gt; 0, 'Athletes - Gold'!BQ8*'Medal values'!$B$1+'Athletes - Silver'!BQ8*'Medal values'!$B$2+'Athletes - Bronze'!BQ8*'Medal values'!$B$3, "") + IF(AND(BQ$1 = BP$1, BP$2 = "Mixed"), 0.5*BP8, 0) + IF(AND(BQ$1 = BR$1, BR$2 = "Mixed"), 0.5*BR8, 0)</f>
        <v>0</v>
      </c>
      <c r="BR8" s="5">
        <f>IF('Athletes - Gold'!BR8+'Athletes - Silver'!BR8+'Athletes - Bronze'!BR8 &gt; 0, 'Athletes - Gold'!BR8*'Medal values'!$B$1+'Athletes - Silver'!BR8*'Medal values'!$B$2+'Athletes - Bronze'!BR8*'Medal values'!$B$3, "") + IF(AND(BR$1 = BQ$1, BQ$2 = "Mixed"), 0.5*BQ8, 0) + IF(AND(BR$1 = BS$1, BS$2 = "Mixed"), 0.5*BS8, 0)</f>
        <v>0</v>
      </c>
      <c r="BS8" s="5">
        <f>IF('Athletes - Gold'!BS8+'Athletes - Silver'!BS8+'Athletes - Bronze'!BS8 &gt; 0, 'Athletes - Gold'!BS8*'Medal values'!$B$1+'Athletes - Silver'!BS8*'Medal values'!$B$2+'Athletes - Bronze'!BS8*'Medal values'!$B$3, "") + IF(AND(BS$1 = BR$1, BR$2 = "Mixed"), 0.5*BR8, 0) + IF(AND(BS$1 = BT$1, BT$2 = "Mixed"), 0.5*BT8, 0)</f>
        <v>0</v>
      </c>
      <c r="BT8" s="5">
        <f>IF('Athletes - Gold'!BT8+'Athletes - Silver'!BT8+'Athletes - Bronze'!BT8 &gt; 0, 'Athletes - Gold'!BT8*'Medal values'!$B$1+'Athletes - Silver'!BT8*'Medal values'!$B$2+'Athletes - Bronze'!BT8*'Medal values'!$B$3, "") + IF(AND(BT$1 = BS$1, BS$2 = "Mixed"), 0.5*BS8, 0) + IF(AND(BT$1 = BU$1, BU$2 = "Mixed"), 0.5*BU8, 0)</f>
        <v>0</v>
      </c>
      <c r="BU8" s="5">
        <f>IF('Athletes - Gold'!BU8+'Athletes - Silver'!BU8+'Athletes - Bronze'!BU8 &gt; 0, 'Athletes - Gold'!BU8*'Medal values'!$B$1+'Athletes - Silver'!BU8*'Medal values'!$B$2+'Athletes - Bronze'!BU8*'Medal values'!$B$3, "") + IF(AND(BU$1 = BT$1, BT$2 = "Mixed"), 0.5*BT8, 0) + IF(AND(BU$1 = BV$1, BV$2 = "Mixed"), 0.5*BV8, 0)</f>
        <v>0</v>
      </c>
      <c r="BV8" s="5">
        <f>IF('Athletes - Gold'!BV8+'Athletes - Silver'!BV8+'Athletes - Bronze'!BV8 &gt; 0, 'Athletes - Gold'!BV8*'Medal values'!$B$1+'Athletes - Silver'!BV8*'Medal values'!$B$2+'Athletes - Bronze'!BV8*'Medal values'!$B$3, "") + IF(AND(BV$1 = BU$1, BU$2 = "Mixed"), 0.5*BU8, 0) + IF(AND(BV$1 = BW$1, BW$2 = "Mixed"), 0.5*BW8, 0)</f>
        <v>0</v>
      </c>
      <c r="BW8" s="5">
        <f>IF('Athletes - Gold'!BW8+'Athletes - Silver'!BW8+'Athletes - Bronze'!BW8 &gt; 0, 'Athletes - Gold'!BW8*'Medal values'!$B$1+'Athletes - Silver'!BW8*'Medal values'!$B$2+'Athletes - Bronze'!BW8*'Medal values'!$B$3, "") + IF(AND(BW$1 = BV$1, BV$2 = "Mixed"), 0.5*BV8, 0) + IF(AND(BW$1 = BX$1, BX$2 = "Mixed"), 0.5*BX8, 0)</f>
        <v>0</v>
      </c>
      <c r="BX8" s="5">
        <f>IF('Athletes - Gold'!BX8+'Athletes - Silver'!BX8+'Athletes - Bronze'!BX8 &gt; 0, 'Athletes - Gold'!BX8*'Medal values'!$B$1+'Athletes - Silver'!BX8*'Medal values'!$B$2+'Athletes - Bronze'!BX8*'Medal values'!$B$3, "") + IF(AND(BX$1 = BW$1, BW$2 = "Mixed"), 0.5*BW8, 0) + IF(AND(BX$1 = BY$1, BY$2 = "Mixed"), 0.5*BY8, 0)</f>
        <v>0</v>
      </c>
      <c r="BY8" s="5">
        <f>IF('Athletes - Gold'!BY8+'Athletes - Silver'!BY8+'Athletes - Bronze'!BY8 &gt; 0, 'Athletes - Gold'!BY8*'Medal values'!$B$1+'Athletes - Silver'!BY8*'Medal values'!$B$2+'Athletes - Bronze'!BY8*'Medal values'!$B$3, "") + IF(AND(BY$1 = BX$1, BX$2 = "Mixed"), 0.5*BX8, 0) + IF(AND(BY$1 = BZ$1, BZ$2 = "Mixed"), 0.5*BZ8, 0)</f>
        <v>0</v>
      </c>
      <c r="BZ8" s="5">
        <f>IF('Athletes - Gold'!BZ8+'Athletes - Silver'!BZ8+'Athletes - Bronze'!BZ8 &gt; 0, 'Athletes - Gold'!BZ8*'Medal values'!$B$1+'Athletes - Silver'!BZ8*'Medal values'!$B$2+'Athletes - Bronze'!BZ8*'Medal values'!$B$3, "") + IF(AND(BZ$1 = BY$1, BY$2 = "Mixed"), 0.5*BY8, 0) + IF(AND(BZ$1 = CA$1, CA$2 = "Mixed"), 0.5*CA8, 0)</f>
        <v>0</v>
      </c>
      <c r="CA8" s="5">
        <f>IF('Athletes - Gold'!CA8+'Athletes - Silver'!CA8+'Athletes - Bronze'!CA8 &gt; 0, 'Athletes - Gold'!CA8*'Medal values'!$B$1+'Athletes - Silver'!CA8*'Medal values'!$B$2+'Athletes - Bronze'!CA8*'Medal values'!$B$3, "") + IF(AND(CA$1 = BZ$1, BZ$2 = "Mixed"), 0.5*BZ8, 0) + IF(AND(CA$1 = CB$1, CB$2 = "Mixed"), 0.5*CB8, 0)</f>
        <v>0</v>
      </c>
      <c r="CB8" s="5">
        <f>IF('Athletes - Gold'!CB8+'Athletes - Silver'!CB8+'Athletes - Bronze'!CB8 &gt; 0, 'Athletes - Gold'!CB8*'Medal values'!$B$1+'Athletes - Silver'!CB8*'Medal values'!$B$2+'Athletes - Bronze'!CB8*'Medal values'!$B$3, "") + IF(AND(CB$1 = CA$1, CA$2 = "Mixed"), 0.5*CA8, 0) + IF(AND(CB$1 = CC$1, CC$2 = "Mixed"), 0.5*CC8, 0)</f>
        <v>0</v>
      </c>
      <c r="CC8" s="5">
        <f>IF('Athletes - Gold'!CC8+'Athletes - Silver'!CC8+'Athletes - Bronze'!CC8 &gt; 0, 'Athletes - Gold'!CC8*'Medal values'!$B$1+'Athletes - Silver'!CC8*'Medal values'!$B$2+'Athletes - Bronze'!CC8*'Medal values'!$B$3, "") + IF(AND(CC$1 = CB$1, CB$2 = "Mixed"), 0.5*CB8, 0) + IF(AND(CC$1 = CD$1, CD$2 = "Mixed"), 0.5*CD8, 0)</f>
        <v>0</v>
      </c>
      <c r="CD8" s="5">
        <f>IF('Athletes - Gold'!CD8+'Athletes - Silver'!CD8+'Athletes - Bronze'!CD8 &gt; 0, 'Athletes - Gold'!CD8*'Medal values'!$B$1+'Athletes - Silver'!CD8*'Medal values'!$B$2+'Athletes - Bronze'!CD8*'Medal values'!$B$3, "") + IF(AND(CD$1 = CC$1, CC$2 = "Mixed"), 0.5*CC8, 0) + IF(AND(CD$1 = CE$1, CE$2 = "Mixed"), 0.5*CE8, 0)</f>
        <v>0</v>
      </c>
      <c r="CE8" s="5">
        <f>IF('Athletes - Gold'!CE8+'Athletes - Silver'!CE8+'Athletes - Bronze'!CE8 &gt; 0, 'Athletes - Gold'!CE8*'Medal values'!$B$1+'Athletes - Silver'!CE8*'Medal values'!$B$2+'Athletes - Bronze'!CE8*'Medal values'!$B$3, "") + IF(AND(CE$1 = CD$1, CD$2 = "Mixed"), 0.5*CD8, 0) + IF(AND(CE$1 = CF$1, CF$2 = "Mixed"), 0.5*CF8, 0)</f>
        <v>0</v>
      </c>
      <c r="CF8" s="5">
        <f>IF('Athletes - Gold'!CF8+'Athletes - Silver'!CF8+'Athletes - Bronze'!CF8 &gt; 0, 'Athletes - Gold'!CF8*'Medal values'!$B$1+'Athletes - Silver'!CF8*'Medal values'!$B$2+'Athletes - Bronze'!CF8*'Medal values'!$B$3, "") + IF(AND(CF$1 = CE$1, CE$2 = "Mixed"), 0.5*CE8, 0) + IF(AND(CF$1 = CG$1, CG$2 = "Mixed"), 0.5*CG8, 0)</f>
        <v>0</v>
      </c>
      <c r="CG8" s="5">
        <f>IF('Athletes - Gold'!CG8+'Athletes - Silver'!CG8+'Athletes - Bronze'!CG8 &gt; 0, 'Athletes - Gold'!CG8*'Medal values'!$B$1+'Athletes - Silver'!CG8*'Medal values'!$B$2+'Athletes - Bronze'!CG8*'Medal values'!$B$3, "") + IF(AND(CG$1 = CF$1, CF$2 = "Mixed"), 0.5*CF8, 0) + IF(AND(CG$1 = CH$1, CH$2 = "Mixed"), 0.5*CH8, 0)</f>
        <v>0</v>
      </c>
      <c r="CH8" s="5">
        <f>IF('Athletes - Gold'!CH8+'Athletes - Silver'!CH8+'Athletes - Bronze'!CH8 &gt; 0, 'Athletes - Gold'!CH8*'Medal values'!$B$1+'Athletes - Silver'!CH8*'Medal values'!$B$2+'Athletes - Bronze'!CH8*'Medal values'!$B$3, "") + IF(AND(CH$1 = CG$1, CG$2 = "Mixed"), 0.5*CG8, 0) + IF(AND(CH$1 = CI$1, CI$2 = "Mixed"), 0.5*CI8, 0)</f>
        <v>0</v>
      </c>
      <c r="CI8" s="5">
        <f>IF('Athletes - Gold'!CI8+'Athletes - Silver'!CI8+'Athletes - Bronze'!CI8 &gt; 0, 'Athletes - Gold'!CI8*'Medal values'!$B$1+'Athletes - Silver'!CI8*'Medal values'!$B$2+'Athletes - Bronze'!CI8*'Medal values'!$B$3, "") + IF(AND(CI$1 = CH$1, CH$2 = "Mixed"), 0.5*CH8, 0) + IF(AND(CI$1 = CJ$1, CJ$2 = "Mixed"), 0.5*CJ8, 0)</f>
        <v>0</v>
      </c>
      <c r="CJ8" s="5">
        <f>IF('Athletes - Gold'!CJ8+'Athletes - Silver'!CJ8+'Athletes - Bronze'!CJ8 &gt; 0, 'Athletes - Gold'!CJ8*'Medal values'!$B$1+'Athletes - Silver'!CJ8*'Medal values'!$B$2+'Athletes - Bronze'!CJ8*'Medal values'!$B$3, "") + IF(AND(CJ$1 = CI$1, CI$2 = "Mixed"), 0.5*CI8, 0) + IF(AND(CJ$1 = CK$1, CK$2 = "Mixed"), 0.5*CK8, 0)</f>
        <v>0</v>
      </c>
      <c r="CK8" s="5">
        <f>IF('Athletes - Gold'!CK8+'Athletes - Silver'!CK8+'Athletes - Bronze'!CK8 &gt; 0, 'Athletes - Gold'!CK8*'Medal values'!$B$1+'Athletes - Silver'!CK8*'Medal values'!$B$2+'Athletes - Bronze'!CK8*'Medal values'!$B$3, "") + IF(AND(CK$1 = CJ$1, CJ$2 = "Mixed"), 0.5*CJ8, 0) + IF(AND(CK$1 = CL$1, CL$2 = "Mixed"), 0.5*CL8, 0)</f>
        <v>0</v>
      </c>
      <c r="CL8" s="5">
        <f>IF('Athletes - Gold'!CL8+'Athletes - Silver'!CL8+'Athletes - Bronze'!CL8 &gt; 0, 'Athletes - Gold'!CL8*'Medal values'!$B$1+'Athletes - Silver'!CL8*'Medal values'!$B$2+'Athletes - Bronze'!CL8*'Medal values'!$B$3, "") + IF(AND(CL$1 = CK$1, CK$2 = "Mixed"), 0.5*CK8, 0) + IF(AND(CL$1 = CM$1, CM$2 = "Mixed"), 0.5*CM8, 0)</f>
        <v>0</v>
      </c>
      <c r="CM8" s="5">
        <f>IF('Athletes - Gold'!CM8+'Athletes - Silver'!CM8+'Athletes - Bronze'!CM8 &gt; 0, 'Athletes - Gold'!CM8*'Medal values'!$B$1+'Athletes - Silver'!CM8*'Medal values'!$B$2+'Athletes - Bronze'!CM8*'Medal values'!$B$3, "") + IF(AND(CM$1 = CL$1, CL$2 = "Mixed"), 0.5*CL8, 0) + IF(AND(CM$1 = CN$1, CN$2 = "Mixed"), 0.5*CN8, 0)</f>
        <v>0</v>
      </c>
      <c r="CN8" s="5">
        <f>IF('Athletes - Gold'!CN8+'Athletes - Silver'!CN8+'Athletes - Bronze'!CN8 &gt; 0, 'Athletes - Gold'!CN8*'Medal values'!$B$1+'Athletes - Silver'!CN8*'Medal values'!$B$2+'Athletes - Bronze'!CN8*'Medal values'!$B$3, "") + IF(AND(CN$1 = CM$1, CM$2 = "Mixed"), 0.5*CM8, 0) + IF(AND(CN$1 = CO$1, CO$2 = "Mixed"), 0.5*CO8, 0)</f>
        <v>0</v>
      </c>
      <c r="CO8" s="5">
        <f>IF('Athletes - Gold'!CO8+'Athletes - Silver'!CO8+'Athletes - Bronze'!CO8 &gt; 0, 'Athletes - Gold'!CO8*'Medal values'!$B$1+'Athletes - Silver'!CO8*'Medal values'!$B$2+'Athletes - Bronze'!CO8*'Medal values'!$B$3, "") + IF(AND(CO$1 = CN$1, CN$2 = "Mixed"), 0.5*CN8, 0) + IF(AND(CO$1 = CP$1, CP$2 = "Mixed"), 0.5*CP8, 0)</f>
        <v>0</v>
      </c>
      <c r="CP8" s="5">
        <f>IF('Athletes - Gold'!CP8+'Athletes - Silver'!CP8+'Athletes - Bronze'!CP8 &gt; 0, 'Athletes - Gold'!CP8*'Medal values'!$B$1+'Athletes - Silver'!CP8*'Medal values'!$B$2+'Athletes - Bronze'!CP8*'Medal values'!$B$3, "") + IF(AND(CP$1 = CO$1, CO$2 = "Mixed"), 0.5*CO8, 0) + IF(AND(CP$1 = CQ$1, CQ$2 = "Mixed"), 0.5*CQ8, 0)</f>
        <v>0</v>
      </c>
      <c r="CQ8" s="5">
        <f>IF('Athletes - Gold'!CQ8+'Athletes - Silver'!CQ8+'Athletes - Bronze'!CQ8 &gt; 0, 'Athletes - Gold'!CQ8*'Medal values'!$B$1+'Athletes - Silver'!CQ8*'Medal values'!$B$2+'Athletes - Bronze'!CQ8*'Medal values'!$B$3, "") + IF(AND(CQ$1 = CP$1, CP$2 = "Mixed"), 0.5*CP8, 0) + IF(AND(CQ$1 = CR$1, CR$2 = "Mixed"), 0.5*CR8, 0)</f>
        <v>0</v>
      </c>
      <c r="CR8" s="5">
        <f>IF('Athletes - Gold'!CR8+'Athletes - Silver'!CR8+'Athletes - Bronze'!CR8 &gt; 0, 'Athletes - Gold'!CR8*'Medal values'!$B$1+'Athletes - Silver'!CR8*'Medal values'!$B$2+'Athletes - Bronze'!CR8*'Medal values'!$B$3, "") + IF(AND(CR$1 = CQ$1, CQ$2 = "Mixed"), 0.5*CQ8, 0) + IF(AND(CR$1 = CS$1, CS$2 = "Mixed"), 0.5*CS8, 0)</f>
        <v>0</v>
      </c>
      <c r="CS8" s="5">
        <f>IF('Athletes - Gold'!CS8+'Athletes - Silver'!CS8+'Athletes - Bronze'!CS8 &gt; 0, 'Athletes - Gold'!CS8*'Medal values'!$B$1+'Athletes - Silver'!CS8*'Medal values'!$B$2+'Athletes - Bronze'!CS8*'Medal values'!$B$3, "") + IF(AND(CS$1 = CR$1, CR$2 = "Mixed"), 0.5*CR8, 0) + IF(AND(CS$1 = CT$1, CT$2 = "Mixed"), 0.5*CT8, 0)</f>
        <v>0</v>
      </c>
      <c r="CT8" s="5">
        <f>IF('Athletes - Gold'!CT8+'Athletes - Silver'!CT8+'Athletes - Bronze'!CT8 &gt; 0, 'Athletes - Gold'!CT8*'Medal values'!$B$1+'Athletes - Silver'!CT8*'Medal values'!$B$2+'Athletes - Bronze'!CT8*'Medal values'!$B$3, "") + IF(AND(CT$1 = CS$1, CS$2 = "Mixed"), 0.5*CS8, 0) + IF(AND(CT$1 = CU$1, CU$2 = "Mixed"), 0.5*CU8, 0)</f>
        <v>0</v>
      </c>
      <c r="CU8" s="5">
        <f>IF('Athletes - Gold'!CU8+'Athletes - Silver'!CU8+'Athletes - Bronze'!CU8 &gt; 0, 'Athletes - Gold'!CU8*'Medal values'!$B$1+'Athletes - Silver'!CU8*'Medal values'!$B$2+'Athletes - Bronze'!CU8*'Medal values'!$B$3, "") + IF(AND(CU$1 = CT$1, CT$2 = "Mixed"), 0.5*CT8, 0) + IF(AND(CU$1 = CV$1, CV$2 = "Mixed"), 0.5*CV8, 0)</f>
        <v>0</v>
      </c>
      <c r="CV8" s="5">
        <f>IF('Athletes - Gold'!CV8+'Athletes - Silver'!CV8+'Athletes - Bronze'!CV8 &gt; 0, 'Athletes - Gold'!CV8*'Medal values'!$B$1+'Athletes - Silver'!CV8*'Medal values'!$B$2+'Athletes - Bronze'!CV8*'Medal values'!$B$3, "") + IF(AND(CV$1 = CU$1, CU$2 = "Mixed"), 0.5*CU8, 0) + IF(AND(CV$1 = CW$1, CW$2 = "Mixed"), 0.5*CW8, 0)</f>
        <v>0</v>
      </c>
      <c r="CW8" s="5">
        <f t="shared" ref="CW8:CX8" si="7">SUMIF($B$2:$CV$2,CW$2, $B8:$CV8)</f>
        <v>3.001</v>
      </c>
      <c r="CX8" s="5">
        <f t="shared" si="7"/>
        <v>0</v>
      </c>
      <c r="CY8" s="5">
        <f t="shared" si="3"/>
        <v>3.001</v>
      </c>
    </row>
    <row r="9">
      <c r="A9" s="5" t="str">
        <f>Countries!A7</f>
        <v>BEL</v>
      </c>
      <c r="B9" s="5">
        <f>IF('Athletes - Gold'!B9+'Athletes - Silver'!B9+'Athletes - Bronze'!B9 &gt; 0, 'Athletes - Gold'!B9*'Medal values'!$B$1+'Athletes - Silver'!B9*'Medal values'!$B$2+'Athletes - Bronze'!B9*'Medal values'!$B$3, "") + IF(AND(B$1 = A$1, A$2 = "Mixed"), 0.5*A9, 0) + IF(AND(B$1 = C$1, C$2 = "Mixed"), 0.5*C9, 0)</f>
        <v>0</v>
      </c>
      <c r="C9" s="5">
        <f>IF('Athletes - Gold'!C9+'Athletes - Silver'!C9+'Athletes - Bronze'!C9 &gt; 0, 'Athletes - Gold'!C9*'Medal values'!$B$1+'Athletes - Silver'!C9*'Medal values'!$B$2+'Athletes - Bronze'!C9*'Medal values'!$B$3, "") + IF(AND(C$1 = B$1, B$2 = "Mixed"), 0.5*B9, 0) + IF(AND(C$1 = D$1, D$2 = "Mixed"), 0.5*D9, 0)</f>
        <v>0</v>
      </c>
      <c r="D9" s="5">
        <f>IF('Athletes - Gold'!D9+'Athletes - Silver'!D9+'Athletes - Bronze'!D9 &gt; 0, 'Athletes - Gold'!D9*'Medal values'!$B$1+'Athletes - Silver'!D9*'Medal values'!$B$2+'Athletes - Bronze'!D9*'Medal values'!$B$3, "") + IF(AND(D$1 = C$1, C$2 = "Mixed"), 0.5*C9, 0) + IF(AND(D$1 = E$1, E$2 = "Mixed"), 0.5*E9, 0)</f>
        <v>0</v>
      </c>
      <c r="E9" s="5">
        <f>IF('Athletes - Gold'!E9+'Athletes - Silver'!E9+'Athletes - Bronze'!E9 &gt; 0, 'Athletes - Gold'!E9*'Medal values'!$B$1+'Athletes - Silver'!E9*'Medal values'!$B$2+'Athletes - Bronze'!E9*'Medal values'!$B$3, "") + IF(AND(E$1 = D$1, D$2 = "Mixed"), 0.5*D9, 0) + IF(AND(E$1 = F$1, F$2 = "Mixed"), 0.5*F9, 0)</f>
        <v>0</v>
      </c>
      <c r="F9" s="5">
        <f>IF('Athletes - Gold'!F9+'Athletes - Silver'!F9+'Athletes - Bronze'!F9 &gt; 0, 'Athletes - Gold'!F9*'Medal values'!$B$1+'Athletes - Silver'!F9*'Medal values'!$B$2+'Athletes - Bronze'!F9*'Medal values'!$B$3, "") + IF(AND(F$1 = E$1, E$2 = "Mixed"), 0.5*E9, 0) + IF(AND(F$1 = G$1, G$2 = "Mixed"), 0.5*G9, 0)</f>
        <v>0</v>
      </c>
      <c r="G9" s="5">
        <f>IF('Athletes - Gold'!G9+'Athletes - Silver'!G9+'Athletes - Bronze'!G9 &gt; 0, 'Athletes - Gold'!G9*'Medal values'!$B$1+'Athletes - Silver'!G9*'Medal values'!$B$2+'Athletes - Bronze'!G9*'Medal values'!$B$3, "") + IF(AND(G$1 = F$1, F$2 = "Mixed"), 0.5*F9, 0) + IF(AND(G$1 = H$1, H$2 = "Mixed"), 0.5*H9, 0)</f>
        <v>0</v>
      </c>
      <c r="H9" s="5">
        <f>IF('Athletes - Gold'!H9+'Athletes - Silver'!H9+'Athletes - Bronze'!H9 &gt; 0, 'Athletes - Gold'!H9*'Medal values'!$B$1+'Athletes - Silver'!H9*'Medal values'!$B$2+'Athletes - Bronze'!H9*'Medal values'!$B$3, "") + IF(AND(H$1 = G$1, G$2 = "Mixed"), 0.5*G9, 0) + IF(AND(H$1 = I$1, I$2 = "Mixed"), 0.5*I9, 0)</f>
        <v>3.001</v>
      </c>
      <c r="I9" s="5">
        <f>IF('Athletes - Gold'!I9+'Athletes - Silver'!I9+'Athletes - Bronze'!I9 &gt; 0, 'Athletes - Gold'!I9*'Medal values'!$B$1+'Athletes - Silver'!I9*'Medal values'!$B$2+'Athletes - Bronze'!I9*'Medal values'!$B$3, "") + IF(AND(I$1 = H$1, H$2 = "Mixed"), 0.5*H9, 0) + IF(AND(I$1 = J$1, J$2 = "Mixed"), 0.5*J9, 0)</f>
        <v>0</v>
      </c>
      <c r="J9" s="5">
        <f>IF('Athletes - Gold'!J9+'Athletes - Silver'!J9+'Athletes - Bronze'!J9 &gt; 0, 'Athletes - Gold'!J9*'Medal values'!$B$1+'Athletes - Silver'!J9*'Medal values'!$B$2+'Athletes - Bronze'!J9*'Medal values'!$B$3, "") + IF(AND(J$1 = I$1, I$2 = "Mixed"), 0.5*I9, 0) + IF(AND(J$1 = K$1, K$2 = "Mixed"), 0.5*K9, 0)</f>
        <v>1</v>
      </c>
      <c r="K9" s="5">
        <f>IF('Athletes - Gold'!K9+'Athletes - Silver'!K9+'Athletes - Bronze'!K9 &gt; 0, 'Athletes - Gold'!K9*'Medal values'!$B$1+'Athletes - Silver'!K9*'Medal values'!$B$2+'Athletes - Bronze'!K9*'Medal values'!$B$3, "") + IF(AND(K$1 = J$1, J$2 = "Mixed"), 0.5*J9, 0) + IF(AND(K$1 = L$1, L$2 = "Mixed"), 0.5*L9, 0)</f>
        <v>0</v>
      </c>
      <c r="L9" s="5">
        <f>IF('Athletes - Gold'!L9+'Athletes - Silver'!L9+'Athletes - Bronze'!L9 &gt; 0, 'Athletes - Gold'!L9*'Medal values'!$B$1+'Athletes - Silver'!L9*'Medal values'!$B$2+'Athletes - Bronze'!L9*'Medal values'!$B$3, "") + IF(AND(L$1 = K$1, K$2 = "Mixed"), 0.5*K9, 0) + IF(AND(L$1 = M$1, M$2 = "Mixed"), 0.5*M9, 0)</f>
        <v>3.001</v>
      </c>
      <c r="M9" s="5">
        <f>IF('Athletes - Gold'!M9+'Athletes - Silver'!M9+'Athletes - Bronze'!M9 &gt; 0, 'Athletes - Gold'!M9*'Medal values'!$B$1+'Athletes - Silver'!M9*'Medal values'!$B$2+'Athletes - Bronze'!M9*'Medal values'!$B$3, "") + IF(AND(M$1 = L$1, L$2 = "Mixed"), 0.5*L9, 0) + IF(AND(M$1 = N$1, N$2 = "Mixed"), 0.5*N9, 0)</f>
        <v>0</v>
      </c>
      <c r="N9" s="5">
        <f>IF('Athletes - Gold'!N9+'Athletes - Silver'!N9+'Athletes - Bronze'!N9 &gt; 0, 'Athletes - Gold'!N9*'Medal values'!$B$1+'Athletes - Silver'!N9*'Medal values'!$B$2+'Athletes - Bronze'!N9*'Medal values'!$B$3, "") + IF(AND(N$1 = M$1, M$2 = "Mixed"), 0.5*M9, 0) + IF(AND(N$1 = O$1, O$2 = "Mixed"), 0.5*O9, 0)</f>
        <v>0</v>
      </c>
      <c r="O9" s="5">
        <f>IF('Athletes - Gold'!O9+'Athletes - Silver'!O9+'Athletes - Bronze'!O9 &gt; 0, 'Athletes - Gold'!O9*'Medal values'!$B$1+'Athletes - Silver'!O9*'Medal values'!$B$2+'Athletes - Bronze'!O9*'Medal values'!$B$3, "") + IF(AND(O$1 = N$1, N$2 = "Mixed"), 0.5*N9, 0) + IF(AND(O$1 = P$1, P$2 = "Mixed"), 0.5*P9, 0)</f>
        <v>0</v>
      </c>
      <c r="P9" s="5">
        <f>IF('Athletes - Gold'!P9+'Athletes - Silver'!P9+'Athletes - Bronze'!P9 &gt; 0, 'Athletes - Gold'!P9*'Medal values'!$B$1+'Athletes - Silver'!P9*'Medal values'!$B$2+'Athletes - Bronze'!P9*'Medal values'!$B$3, "") + IF(AND(P$1 = O$1, O$2 = "Mixed"), 0.5*O9, 0) + IF(AND(P$1 = Q$1, Q$2 = "Mixed"), 0.5*Q9, 0)</f>
        <v>0</v>
      </c>
      <c r="Q9" s="5">
        <f>IF('Athletes - Gold'!Q9+'Athletes - Silver'!Q9+'Athletes - Bronze'!Q9 &gt; 0, 'Athletes - Gold'!Q9*'Medal values'!$B$1+'Athletes - Silver'!Q9*'Medal values'!$B$2+'Athletes - Bronze'!Q9*'Medal values'!$B$3, "") + IF(AND(Q$1 = P$1, P$2 = "Mixed"), 0.5*P9, 0) + IF(AND(Q$1 = R$1, R$2 = "Mixed"), 0.5*R9, 0)</f>
        <v>0</v>
      </c>
      <c r="R9" s="5">
        <f>IF('Athletes - Gold'!R9+'Athletes - Silver'!R9+'Athletes - Bronze'!R9 &gt; 0, 'Athletes - Gold'!R9*'Medal values'!$B$1+'Athletes - Silver'!R9*'Medal values'!$B$2+'Athletes - Bronze'!R9*'Medal values'!$B$3, "") + IF(AND(R$1 = Q$1, Q$2 = "Mixed"), 0.5*Q9, 0) + IF(AND(R$1 = S$1, S$2 = "Mixed"), 0.5*S9, 0)</f>
        <v>0</v>
      </c>
      <c r="S9" s="5">
        <f>IF('Athletes - Gold'!S9+'Athletes - Silver'!S9+'Athletes - Bronze'!S9 &gt; 0, 'Athletes - Gold'!S9*'Medal values'!$B$1+'Athletes - Silver'!S9*'Medal values'!$B$2+'Athletes - Bronze'!S9*'Medal values'!$B$3, "") + IF(AND(S$1 = R$1, R$2 = "Mixed"), 0.5*R9, 0) + IF(AND(S$1 = T$1, T$2 = "Mixed"), 0.5*T9, 0)</f>
        <v>0</v>
      </c>
      <c r="T9" s="5">
        <f>IF('Athletes - Gold'!T9+'Athletes - Silver'!T9+'Athletes - Bronze'!T9 &gt; 0, 'Athletes - Gold'!T9*'Medal values'!$B$1+'Athletes - Silver'!T9*'Medal values'!$B$2+'Athletes - Bronze'!T9*'Medal values'!$B$3, "") + IF(AND(T$1 = S$1, S$2 = "Mixed"), 0.5*S9, 0) + IF(AND(T$1 = U$1, U$2 = "Mixed"), 0.5*U9, 0)</f>
        <v>0</v>
      </c>
      <c r="U9" s="5">
        <f>IF('Athletes - Gold'!U9+'Athletes - Silver'!U9+'Athletes - Bronze'!U9 &gt; 0, 'Athletes - Gold'!U9*'Medal values'!$B$1+'Athletes - Silver'!U9*'Medal values'!$B$2+'Athletes - Bronze'!U9*'Medal values'!$B$3, "") + IF(AND(U$1 = T$1, T$2 = "Mixed"), 0.5*T9, 0) + IF(AND(U$1 = V$1, V$2 = "Mixed"), 0.5*V9, 0)</f>
        <v>0</v>
      </c>
      <c r="V9" s="5">
        <f>IF('Athletes - Gold'!V9+'Athletes - Silver'!V9+'Athletes - Bronze'!V9 &gt; 0, 'Athletes - Gold'!V9*'Medal values'!$B$1+'Athletes - Silver'!V9*'Medal values'!$B$2+'Athletes - Bronze'!V9*'Medal values'!$B$3, "") + IF(AND(V$1 = U$1, U$2 = "Mixed"), 0.5*U9, 0) + IF(AND(V$1 = W$1, W$2 = "Mixed"), 0.5*W9, 0)</f>
        <v>0</v>
      </c>
      <c r="W9" s="5">
        <f>IF('Athletes - Gold'!W9+'Athletes - Silver'!W9+'Athletes - Bronze'!W9 &gt; 0, 'Athletes - Gold'!W9*'Medal values'!$B$1+'Athletes - Silver'!W9*'Medal values'!$B$2+'Athletes - Bronze'!W9*'Medal values'!$B$3, "") + IF(AND(W$1 = V$1, V$2 = "Mixed"), 0.5*V9, 0) + IF(AND(W$1 = X$1, X$2 = "Mixed"), 0.5*X9, 0)</f>
        <v>0</v>
      </c>
      <c r="X9" s="5">
        <f>IF('Athletes - Gold'!X9+'Athletes - Silver'!X9+'Athletes - Bronze'!X9 &gt; 0, 'Athletes - Gold'!X9*'Medal values'!$B$1+'Athletes - Silver'!X9*'Medal values'!$B$2+'Athletes - Bronze'!X9*'Medal values'!$B$3, "") + IF(AND(X$1 = W$1, W$2 = "Mixed"), 0.5*W9, 0) + IF(AND(X$1 = Y$1, Y$2 = "Mixed"), 0.5*Y9, 0)</f>
        <v>0</v>
      </c>
      <c r="Y9" s="5">
        <f>IF('Athletes - Gold'!Y9+'Athletes - Silver'!Y9+'Athletes - Bronze'!Y9 &gt; 0, 'Athletes - Gold'!Y9*'Medal values'!$B$1+'Athletes - Silver'!Y9*'Medal values'!$B$2+'Athletes - Bronze'!Y9*'Medal values'!$B$3, "") + IF(AND(Y$1 = X$1, X$2 = "Mixed"), 0.5*X9, 0) + IF(AND(Y$1 = Z$1, Z$2 = "Mixed"), 0.5*Z9, 0)</f>
        <v>0</v>
      </c>
      <c r="Z9" s="5">
        <f>IF('Athletes - Gold'!Z9+'Athletes - Silver'!Z9+'Athletes - Bronze'!Z9 &gt; 0, 'Athletes - Gold'!Z9*'Medal values'!$B$1+'Athletes - Silver'!Z9*'Medal values'!$B$2+'Athletes - Bronze'!Z9*'Medal values'!$B$3, "") + IF(AND(Z$1 = Y$1, Y$2 = "Mixed"), 0.5*Y9, 0) + IF(AND(Z$1 = AA$1, AA$2 = "Mixed"), 0.5*AA9, 0)</f>
        <v>0</v>
      </c>
      <c r="AA9" s="5">
        <f>IF('Athletes - Gold'!AA9+'Athletes - Silver'!AA9+'Athletes - Bronze'!AA9 &gt; 0, 'Athletes - Gold'!AA9*'Medal values'!$B$1+'Athletes - Silver'!AA9*'Medal values'!$B$2+'Athletes - Bronze'!AA9*'Medal values'!$B$3, "") + IF(AND(AA$1 = Z$1, Z$2 = "Mixed"), 0.5*Z9, 0) + IF(AND(AA$1 = AB$1, AB$2 = "Mixed"), 0.5*AB9, 0)</f>
        <v>0</v>
      </c>
      <c r="AB9" s="5">
        <f>IF('Athletes - Gold'!AB9+'Athletes - Silver'!AB9+'Athletes - Bronze'!AB9 &gt; 0, 'Athletes - Gold'!AB9*'Medal values'!$B$1+'Athletes - Silver'!AB9*'Medal values'!$B$2+'Athletes - Bronze'!AB9*'Medal values'!$B$3, "") + IF(AND(AB$1 = AA$1, AA$2 = "Mixed"), 0.5*AA9, 0) + IF(AND(AB$1 = AC$1, AC$2 = "Mixed"), 0.5*AC9, 0)</f>
        <v>0</v>
      </c>
      <c r="AC9" s="5">
        <f>IF('Athletes - Gold'!AC9+'Athletes - Silver'!AC9+'Athletes - Bronze'!AC9 &gt; 0, 'Athletes - Gold'!AC9*'Medal values'!$B$1+'Athletes - Silver'!AC9*'Medal values'!$B$2+'Athletes - Bronze'!AC9*'Medal values'!$B$3, "") + IF(AND(AC$1 = AB$1, AB$2 = "Mixed"), 0.5*AB9, 0) + IF(AND(AC$1 = AD$1, AD$2 = "Mixed"), 0.5*AD9, 0)</f>
        <v>0</v>
      </c>
      <c r="AD9" s="5">
        <f>IF('Athletes - Gold'!AD9+'Athletes - Silver'!AD9+'Athletes - Bronze'!AD9 &gt; 0, 'Athletes - Gold'!AD9*'Medal values'!$B$1+'Athletes - Silver'!AD9*'Medal values'!$B$2+'Athletes - Bronze'!AD9*'Medal values'!$B$3, "") + IF(AND(AD$1 = AC$1, AC$2 = "Mixed"), 0.5*AC9, 0) + IF(AND(AD$1 = AE$1, AE$2 = "Mixed"), 0.5*AE9, 0)</f>
        <v>0</v>
      </c>
      <c r="AE9" s="5">
        <f>IF('Athletes - Gold'!AE9+'Athletes - Silver'!AE9+'Athletes - Bronze'!AE9 &gt; 0, 'Athletes - Gold'!AE9*'Medal values'!$B$1+'Athletes - Silver'!AE9*'Medal values'!$B$2+'Athletes - Bronze'!AE9*'Medal values'!$B$3, "") + IF(AND(AE$1 = AD$1, AD$2 = "Mixed"), 0.5*AD9, 0) + IF(AND(AE$1 = AF$1, AF$2 = "Mixed"), 0.5*AF9, 0)</f>
        <v>0</v>
      </c>
      <c r="AF9" s="5">
        <f>IF('Athletes - Gold'!AF9+'Athletes - Silver'!AF9+'Athletes - Bronze'!AF9 &gt; 0, 'Athletes - Gold'!AF9*'Medal values'!$B$1+'Athletes - Silver'!AF9*'Medal values'!$B$2+'Athletes - Bronze'!AF9*'Medal values'!$B$3, "") + IF(AND(AF$1 = AE$1, AE$2 = "Mixed"), 0.5*AE9, 0) + IF(AND(AF$1 = AG$1, AG$2 = "Mixed"), 0.5*AG9, 0)</f>
        <v>0</v>
      </c>
      <c r="AG9" s="5">
        <f>IF('Athletes - Gold'!AG9+'Athletes - Silver'!AG9+'Athletes - Bronze'!AG9 &gt; 0, 'Athletes - Gold'!AG9*'Medal values'!$B$1+'Athletes - Silver'!AG9*'Medal values'!$B$2+'Athletes - Bronze'!AG9*'Medal values'!$B$3, "") + IF(AND(AG$1 = AF$1, AF$2 = "Mixed"), 0.5*AF9, 0) + IF(AND(AG$1 = AH$1, AH$2 = "Mixed"), 0.5*AH9, 0)</f>
        <v>0</v>
      </c>
      <c r="AH9" s="5">
        <f>IF('Athletes - Gold'!AH9+'Athletes - Silver'!AH9+'Athletes - Bronze'!AH9 &gt; 0, 'Athletes - Gold'!AH9*'Medal values'!$B$1+'Athletes - Silver'!AH9*'Medal values'!$B$2+'Athletes - Bronze'!AH9*'Medal values'!$B$3, "") + IF(AND(AH$1 = AG$1, AG$2 = "Mixed"), 0.5*AG9, 0) + IF(AND(AH$1 = AI$1, AI$2 = "Mixed"), 0.5*AI9, 0)</f>
        <v>2.000001</v>
      </c>
      <c r="AI9" s="5">
        <f>IF('Athletes - Gold'!AI9+'Athletes - Silver'!AI9+'Athletes - Bronze'!AI9 &gt; 0, 'Athletes - Gold'!AI9*'Medal values'!$B$1+'Athletes - Silver'!AI9*'Medal values'!$B$2+'Athletes - Bronze'!AI9*'Medal values'!$B$3, "") + IF(AND(AI$1 = AH$1, AH$2 = "Mixed"), 0.5*AH9, 0) + IF(AND(AI$1 = AJ$1, AJ$2 = "Mixed"), 0.5*AJ9, 0)</f>
        <v>0</v>
      </c>
      <c r="AJ9" s="5">
        <f>IF('Athletes - Gold'!AJ9+'Athletes - Silver'!AJ9+'Athletes - Bronze'!AJ9 &gt; 0, 'Athletes - Gold'!AJ9*'Medal values'!$B$1+'Athletes - Silver'!AJ9*'Medal values'!$B$2+'Athletes - Bronze'!AJ9*'Medal values'!$B$3, "") + IF(AND(AJ$1 = AI$1, AI$2 = "Mixed"), 0.5*AI9, 0) + IF(AND(AJ$1 = AK$1, AK$2 = "Mixed"), 0.5*AK9, 0)</f>
        <v>0</v>
      </c>
      <c r="AK9" s="5">
        <f>IF('Athletes - Gold'!AK9+'Athletes - Silver'!AK9+'Athletes - Bronze'!AK9 &gt; 0, 'Athletes - Gold'!AK9*'Medal values'!$B$1+'Athletes - Silver'!AK9*'Medal values'!$B$2+'Athletes - Bronze'!AK9*'Medal values'!$B$3, "") + IF(AND(AK$1 = AJ$1, AJ$2 = "Mixed"), 0.5*AJ9, 0) + IF(AND(AK$1 = AL$1, AL$2 = "Mixed"), 0.5*AL9, 0)</f>
        <v>0</v>
      </c>
      <c r="AL9" s="5">
        <f>IF('Athletes - Gold'!AL9+'Athletes - Silver'!AL9+'Athletes - Bronze'!AL9 &gt; 0, 'Athletes - Gold'!AL9*'Medal values'!$B$1+'Athletes - Silver'!AL9*'Medal values'!$B$2+'Athletes - Bronze'!AL9*'Medal values'!$B$3, "") + IF(AND(AL$1 = AK$1, AK$2 = "Mixed"), 0.5*AK9, 0) + IF(AND(AL$1 = AM$1, AM$2 = "Mixed"), 0.5*AM9, 0)</f>
        <v>0</v>
      </c>
      <c r="AM9" s="5">
        <f>IF('Athletes - Gold'!AM9+'Athletes - Silver'!AM9+'Athletes - Bronze'!AM9 &gt; 0, 'Athletes - Gold'!AM9*'Medal values'!$B$1+'Athletes - Silver'!AM9*'Medal values'!$B$2+'Athletes - Bronze'!AM9*'Medal values'!$B$3, "") + IF(AND(AM$1 = AL$1, AL$2 = "Mixed"), 0.5*AL9, 0) + IF(AND(AM$1 = AN$1, AN$2 = "Mixed"), 0.5*AN9, 0)</f>
        <v>0</v>
      </c>
      <c r="AN9" s="5">
        <f>IF('Athletes - Gold'!AN9+'Athletes - Silver'!AN9+'Athletes - Bronze'!AN9 &gt; 0, 'Athletes - Gold'!AN9*'Medal values'!$B$1+'Athletes - Silver'!AN9*'Medal values'!$B$2+'Athletes - Bronze'!AN9*'Medal values'!$B$3, "") + IF(AND(AN$1 = AM$1, AM$2 = "Mixed"), 0.5*AM9, 0) + IF(AND(AN$1 = AO$1, AO$2 = "Mixed"), 0.5*AO9, 0)</f>
        <v>3</v>
      </c>
      <c r="AO9" s="5">
        <f>IF('Athletes - Gold'!AO9+'Athletes - Silver'!AO9+'Athletes - Bronze'!AO9 &gt; 0, 'Athletes - Gold'!AO9*'Medal values'!$B$1+'Athletes - Silver'!AO9*'Medal values'!$B$2+'Athletes - Bronze'!AO9*'Medal values'!$B$3, "") + IF(AND(AO$1 = AN$1, AN$2 = "Mixed"), 0.5*AN9, 0) + IF(AND(AO$1 = AP$1, AP$2 = "Mixed"), 0.5*AP9, 0)</f>
        <v>0</v>
      </c>
      <c r="AP9" s="5">
        <f>IF('Athletes - Gold'!AP9+'Athletes - Silver'!AP9+'Athletes - Bronze'!AP9 &gt; 0, 'Athletes - Gold'!AP9*'Medal values'!$B$1+'Athletes - Silver'!AP9*'Medal values'!$B$2+'Athletes - Bronze'!AP9*'Medal values'!$B$3, "") + IF(AND(AP$1 = AO$1, AO$2 = "Mixed"), 0.5*AO9, 0) + IF(AND(AP$1 = AQ$1, AQ$2 = "Mixed"), 0.5*AQ9, 0)</f>
        <v>0</v>
      </c>
      <c r="AQ9" s="5">
        <f>IF('Athletes - Gold'!AQ9+'Athletes - Silver'!AQ9+'Athletes - Bronze'!AQ9 &gt; 0, 'Athletes - Gold'!AQ9*'Medal values'!$B$1+'Athletes - Silver'!AQ9*'Medal values'!$B$2+'Athletes - Bronze'!AQ9*'Medal values'!$B$3, "") + IF(AND(AQ$1 = AP$1, AP$2 = "Mixed"), 0.5*AP9, 0) + IF(AND(AQ$1 = AR$1, AR$2 = "Mixed"), 0.5*AR9, 0)</f>
        <v>0</v>
      </c>
      <c r="AR9" s="5">
        <f>IF('Athletes - Gold'!AR9+'Athletes - Silver'!AR9+'Athletes - Bronze'!AR9 &gt; 0, 'Athletes - Gold'!AR9*'Medal values'!$B$1+'Athletes - Silver'!AR9*'Medal values'!$B$2+'Athletes - Bronze'!AR9*'Medal values'!$B$3, "") + IF(AND(AR$1 = AQ$1, AQ$2 = "Mixed"), 0.5*AQ9, 0) + IF(AND(AR$1 = AS$1, AS$2 = "Mixed"), 0.5*AS9, 0)</f>
        <v>0</v>
      </c>
      <c r="AS9" s="5">
        <f>IF('Athletes - Gold'!AS9+'Athletes - Silver'!AS9+'Athletes - Bronze'!AS9 &gt; 0, 'Athletes - Gold'!AS9*'Medal values'!$B$1+'Athletes - Silver'!AS9*'Medal values'!$B$2+'Athletes - Bronze'!AS9*'Medal values'!$B$3, "") + IF(AND(AS$1 = AR$1, AR$2 = "Mixed"), 0.5*AR9, 0) + IF(AND(AS$1 = AT$1, AT$2 = "Mixed"), 0.5*AT9, 0)</f>
        <v>0</v>
      </c>
      <c r="AT9" s="5">
        <f>IF('Athletes - Gold'!AT9+'Athletes - Silver'!AT9+'Athletes - Bronze'!AT9 &gt; 0, 'Athletes - Gold'!AT9*'Medal values'!$B$1+'Athletes - Silver'!AT9*'Medal values'!$B$2+'Athletes - Bronze'!AT9*'Medal values'!$B$3, "") + IF(AND(AT$1 = AS$1, AS$2 = "Mixed"), 0.5*AS9, 0) + IF(AND(AT$1 = AU$1, AU$2 = "Mixed"), 0.5*AU9, 0)</f>
        <v>0</v>
      </c>
      <c r="AU9" s="5">
        <f>IF('Athletes - Gold'!AU9+'Athletes - Silver'!AU9+'Athletes - Bronze'!AU9 &gt; 0, 'Athletes - Gold'!AU9*'Medal values'!$B$1+'Athletes - Silver'!AU9*'Medal values'!$B$2+'Athletes - Bronze'!AU9*'Medal values'!$B$3, "") + IF(AND(AU$1 = AT$1, AT$2 = "Mixed"), 0.5*AT9, 0) + IF(AND(AU$1 = AV$1, AV$2 = "Mixed"), 0.5*AV9, 0)</f>
        <v>0</v>
      </c>
      <c r="AV9" s="5">
        <f>IF('Athletes - Gold'!AV9+'Athletes - Silver'!AV9+'Athletes - Bronze'!AV9 &gt; 0, 'Athletes - Gold'!AV9*'Medal values'!$B$1+'Athletes - Silver'!AV9*'Medal values'!$B$2+'Athletes - Bronze'!AV9*'Medal values'!$B$3, "") + IF(AND(AV$1 = AU$1, AU$2 = "Mixed"), 0.5*AU9, 0) + IF(AND(AV$1 = AW$1, AW$2 = "Mixed"), 0.5*AW9, 0)</f>
        <v>0</v>
      </c>
      <c r="AW9" s="5">
        <f>IF('Athletes - Gold'!AW9+'Athletes - Silver'!AW9+'Athletes - Bronze'!AW9 &gt; 0, 'Athletes - Gold'!AW9*'Medal values'!$B$1+'Athletes - Silver'!AW9*'Medal values'!$B$2+'Athletes - Bronze'!AW9*'Medal values'!$B$3, "") + IF(AND(AW$1 = AV$1, AV$2 = "Mixed"), 0.5*AV9, 0) + IF(AND(AW$1 = AX$1, AX$2 = "Mixed"), 0.5*AX9, 0)</f>
        <v>33.011</v>
      </c>
      <c r="AX9" s="5">
        <f>IF('Athletes - Gold'!AX9+'Athletes - Silver'!AX9+'Athletes - Bronze'!AX9 &gt; 0, 'Athletes - Gold'!AX9*'Medal values'!$B$1+'Athletes - Silver'!AX9*'Medal values'!$B$2+'Athletes - Bronze'!AX9*'Medal values'!$B$3, "") + IF(AND(AX$1 = AW$1, AW$2 = "Mixed"), 0.5*AW9, 0) + IF(AND(AX$1 = AY$1, AY$2 = "Mixed"), 0.5*AY9, 0)</f>
        <v>0</v>
      </c>
      <c r="AY9" s="5">
        <f>IF('Athletes - Gold'!AY9+'Athletes - Silver'!AY9+'Athletes - Bronze'!AY9 &gt; 0, 'Athletes - Gold'!AY9*'Medal values'!$B$1+'Athletes - Silver'!AY9*'Medal values'!$B$2+'Athletes - Bronze'!AY9*'Medal values'!$B$3, "") + IF(AND(AY$1 = AX$1, AX$2 = "Mixed"), 0.5*AX9, 0) + IF(AND(AY$1 = AZ$1, AZ$2 = "Mixed"), 0.5*AZ9, 0)</f>
        <v>1</v>
      </c>
      <c r="AZ9" s="5">
        <f>IF('Athletes - Gold'!AZ9+'Athletes - Silver'!AZ9+'Athletes - Bronze'!AZ9 &gt; 0, 'Athletes - Gold'!AZ9*'Medal values'!$B$1+'Athletes - Silver'!AZ9*'Medal values'!$B$2+'Athletes - Bronze'!AZ9*'Medal values'!$B$3, "") + IF(AND(AZ$1 = AY$1, AY$2 = "Mixed"), 0.5*AY9, 0) + IF(AND(AZ$1 = BA$1, BA$2 = "Mixed"), 0.5*BA9, 0)</f>
        <v>0</v>
      </c>
      <c r="BA9" s="5">
        <f>IF('Athletes - Gold'!BA9+'Athletes - Silver'!BA9+'Athletes - Bronze'!BA9 &gt; 0, 'Athletes - Gold'!BA9*'Medal values'!$B$1+'Athletes - Silver'!BA9*'Medal values'!$B$2+'Athletes - Bronze'!BA9*'Medal values'!$B$3, "") + IF(AND(BA$1 = AZ$1, AZ$2 = "Mixed"), 0.5*AZ9, 0) + IF(AND(BA$1 = BB$1, BB$2 = "Mixed"), 0.5*BB9, 0)</f>
        <v>0</v>
      </c>
      <c r="BB9" s="5">
        <f>IF('Athletes - Gold'!BB9+'Athletes - Silver'!BB9+'Athletes - Bronze'!BB9 &gt; 0, 'Athletes - Gold'!BB9*'Medal values'!$B$1+'Athletes - Silver'!BB9*'Medal values'!$B$2+'Athletes - Bronze'!BB9*'Medal values'!$B$3, "") + IF(AND(BB$1 = BA$1, BA$2 = "Mixed"), 0.5*BA9, 0) + IF(AND(BB$1 = BC$1, BC$2 = "Mixed"), 0.5*BC9, 0)</f>
        <v>0</v>
      </c>
      <c r="BC9" s="5">
        <f>IF('Athletes - Gold'!BC9+'Athletes - Silver'!BC9+'Athletes - Bronze'!BC9 &gt; 0, 'Athletes - Gold'!BC9*'Medal values'!$B$1+'Athletes - Silver'!BC9*'Medal values'!$B$2+'Athletes - Bronze'!BC9*'Medal values'!$B$3, "") + IF(AND(BC$1 = BB$1, BB$2 = "Mixed"), 0.5*BB9, 0) + IF(AND(BC$1 = BD$1, BD$2 = "Mixed"), 0.5*BD9, 0)</f>
        <v>0</v>
      </c>
      <c r="BD9" s="5">
        <f>IF('Athletes - Gold'!BD9+'Athletes - Silver'!BD9+'Athletes - Bronze'!BD9 &gt; 0, 'Athletes - Gold'!BD9*'Medal values'!$B$1+'Athletes - Silver'!BD9*'Medal values'!$B$2+'Athletes - Bronze'!BD9*'Medal values'!$B$3, "") + IF(AND(BD$1 = BC$1, BC$2 = "Mixed"), 0.5*BC9, 0) + IF(AND(BD$1 = BE$1, BE$2 = "Mixed"), 0.5*BE9, 0)</f>
        <v>0</v>
      </c>
      <c r="BE9" s="5">
        <f>IF('Athletes - Gold'!BE9+'Athletes - Silver'!BE9+'Athletes - Bronze'!BE9 &gt; 0, 'Athletes - Gold'!BE9*'Medal values'!$B$1+'Athletes - Silver'!BE9*'Medal values'!$B$2+'Athletes - Bronze'!BE9*'Medal values'!$B$3, "") + IF(AND(BE$1 = BD$1, BD$2 = "Mixed"), 0.5*BD9, 0) + IF(AND(BE$1 = BF$1, BF$2 = "Mixed"), 0.5*BF9, 0)</f>
        <v>0</v>
      </c>
      <c r="BF9" s="5">
        <f>IF('Athletes - Gold'!BF9+'Athletes - Silver'!BF9+'Athletes - Bronze'!BF9 &gt; 0, 'Athletes - Gold'!BF9*'Medal values'!$B$1+'Athletes - Silver'!BF9*'Medal values'!$B$2+'Athletes - Bronze'!BF9*'Medal values'!$B$3, "") + IF(AND(BF$1 = BE$1, BE$2 = "Mixed"), 0.5*BE9, 0) + IF(AND(BF$1 = BG$1, BG$2 = "Mixed"), 0.5*BG9, 0)</f>
        <v>0</v>
      </c>
      <c r="BG9" s="5">
        <f>IF('Athletes - Gold'!BG9+'Athletes - Silver'!BG9+'Athletes - Bronze'!BG9 &gt; 0, 'Athletes - Gold'!BG9*'Medal values'!$B$1+'Athletes - Silver'!BG9*'Medal values'!$B$2+'Athletes - Bronze'!BG9*'Medal values'!$B$3, "") + IF(AND(BG$1 = BF$1, BF$2 = "Mixed"), 0.5*BF9, 0) + IF(AND(BG$1 = BH$1, BH$2 = "Mixed"), 0.5*BH9, 0)</f>
        <v>0</v>
      </c>
      <c r="BH9" s="5">
        <f>IF('Athletes - Gold'!BH9+'Athletes - Silver'!BH9+'Athletes - Bronze'!BH9 &gt; 0, 'Athletes - Gold'!BH9*'Medal values'!$B$1+'Athletes - Silver'!BH9*'Medal values'!$B$2+'Athletes - Bronze'!BH9*'Medal values'!$B$3, "") + IF(AND(BH$1 = BG$1, BG$2 = "Mixed"), 0.5*BG9, 0) + IF(AND(BH$1 = BI$1, BI$2 = "Mixed"), 0.5*BI9, 0)</f>
        <v>0</v>
      </c>
      <c r="BI9" s="5">
        <f>IF('Athletes - Gold'!BI9+'Athletes - Silver'!BI9+'Athletes - Bronze'!BI9 &gt; 0, 'Athletes - Gold'!BI9*'Medal values'!$B$1+'Athletes - Silver'!BI9*'Medal values'!$B$2+'Athletes - Bronze'!BI9*'Medal values'!$B$3, "") + IF(AND(BI$1 = BH$1, BH$2 = "Mixed"), 0.5*BH9, 0) + IF(AND(BI$1 = BJ$1, BJ$2 = "Mixed"), 0.5*BJ9, 0)</f>
        <v>0</v>
      </c>
      <c r="BJ9" s="5">
        <f>IF('Athletes - Gold'!BJ9+'Athletes - Silver'!BJ9+'Athletes - Bronze'!BJ9 &gt; 0, 'Athletes - Gold'!BJ9*'Medal values'!$B$1+'Athletes - Silver'!BJ9*'Medal values'!$B$2+'Athletes - Bronze'!BJ9*'Medal values'!$B$3, "") + IF(AND(BJ$1 = BI$1, BI$2 = "Mixed"), 0.5*BI9, 0) + IF(AND(BJ$1 = BK$1, BK$2 = "Mixed"), 0.5*BK9, 0)</f>
        <v>0</v>
      </c>
      <c r="BK9" s="5">
        <f>IF('Athletes - Gold'!BK9+'Athletes - Silver'!BK9+'Athletes - Bronze'!BK9 &gt; 0, 'Athletes - Gold'!BK9*'Medal values'!$B$1+'Athletes - Silver'!BK9*'Medal values'!$B$2+'Athletes - Bronze'!BK9*'Medal values'!$B$3, "") + IF(AND(BK$1 = BJ$1, BJ$2 = "Mixed"), 0.5*BJ9, 0) + IF(AND(BK$1 = BL$1, BL$2 = "Mixed"), 0.5*BL9, 0)</f>
        <v>0</v>
      </c>
      <c r="BL9" s="5">
        <f>IF('Athletes - Gold'!BL9+'Athletes - Silver'!BL9+'Athletes - Bronze'!BL9 &gt; 0, 'Athletes - Gold'!BL9*'Medal values'!$B$1+'Athletes - Silver'!BL9*'Medal values'!$B$2+'Athletes - Bronze'!BL9*'Medal values'!$B$3, "") + IF(AND(BL$1 = BK$1, BK$2 = "Mixed"), 0.5*BK9, 0) + IF(AND(BL$1 = BM$1, BM$2 = "Mixed"), 0.5*BM9, 0)</f>
        <v>0</v>
      </c>
      <c r="BM9" s="5">
        <f>IF('Athletes - Gold'!BM9+'Athletes - Silver'!BM9+'Athletes - Bronze'!BM9 &gt; 0, 'Athletes - Gold'!BM9*'Medal values'!$B$1+'Athletes - Silver'!BM9*'Medal values'!$B$2+'Athletes - Bronze'!BM9*'Medal values'!$B$3, "") + IF(AND(BM$1 = BL$1, BL$2 = "Mixed"), 0.5*BL9, 0) + IF(AND(BM$1 = BN$1, BN$2 = "Mixed"), 0.5*BN9, 0)</f>
        <v>0</v>
      </c>
      <c r="BN9" s="5">
        <f>IF('Athletes - Gold'!BN9+'Athletes - Silver'!BN9+'Athletes - Bronze'!BN9 &gt; 0, 'Athletes - Gold'!BN9*'Medal values'!$B$1+'Athletes - Silver'!BN9*'Medal values'!$B$2+'Athletes - Bronze'!BN9*'Medal values'!$B$3, "") + IF(AND(BN$1 = BM$1, BM$2 = "Mixed"), 0.5*BM9, 0) + IF(AND(BN$1 = BO$1, BO$2 = "Mixed"), 0.5*BO9, 0)</f>
        <v>0</v>
      </c>
      <c r="BO9" s="5">
        <f>IF('Athletes - Gold'!BO9+'Athletes - Silver'!BO9+'Athletes - Bronze'!BO9 &gt; 0, 'Athletes - Gold'!BO9*'Medal values'!$B$1+'Athletes - Silver'!BO9*'Medal values'!$B$2+'Athletes - Bronze'!BO9*'Medal values'!$B$3, "") + IF(AND(BO$1 = BN$1, BN$2 = "Mixed"), 0.5*BN9, 0) + IF(AND(BO$1 = BP$1, BP$2 = "Mixed"), 0.5*BP9, 0)</f>
        <v>0</v>
      </c>
      <c r="BP9" s="5">
        <f>IF('Athletes - Gold'!BP9+'Athletes - Silver'!BP9+'Athletes - Bronze'!BP9 &gt; 0, 'Athletes - Gold'!BP9*'Medal values'!$B$1+'Athletes - Silver'!BP9*'Medal values'!$B$2+'Athletes - Bronze'!BP9*'Medal values'!$B$3, "") + IF(AND(BP$1 = BO$1, BO$2 = "Mixed"), 0.5*BO9, 0) + IF(AND(BP$1 = BQ$1, BQ$2 = "Mixed"), 0.5*BQ9, 0)</f>
        <v>0</v>
      </c>
      <c r="BQ9" s="5">
        <f>IF('Athletes - Gold'!BQ9+'Athletes - Silver'!BQ9+'Athletes - Bronze'!BQ9 &gt; 0, 'Athletes - Gold'!BQ9*'Medal values'!$B$1+'Athletes - Silver'!BQ9*'Medal values'!$B$2+'Athletes - Bronze'!BQ9*'Medal values'!$B$3, "") + IF(AND(BQ$1 = BP$1, BP$2 = "Mixed"), 0.5*BP9, 0) + IF(AND(BQ$1 = BR$1, BR$2 = "Mixed"), 0.5*BR9, 0)</f>
        <v>0</v>
      </c>
      <c r="BR9" s="5">
        <f>IF('Athletes - Gold'!BR9+'Athletes - Silver'!BR9+'Athletes - Bronze'!BR9 &gt; 0, 'Athletes - Gold'!BR9*'Medal values'!$B$1+'Athletes - Silver'!BR9*'Medal values'!$B$2+'Athletes - Bronze'!BR9*'Medal values'!$B$3, "") + IF(AND(BR$1 = BQ$1, BQ$2 = "Mixed"), 0.5*BQ9, 0) + IF(AND(BR$1 = BS$1, BS$2 = "Mixed"), 0.5*BS9, 0)</f>
        <v>0</v>
      </c>
      <c r="BS9" s="5">
        <f>IF('Athletes - Gold'!BS9+'Athletes - Silver'!BS9+'Athletes - Bronze'!BS9 &gt; 0, 'Athletes - Gold'!BS9*'Medal values'!$B$1+'Athletes - Silver'!BS9*'Medal values'!$B$2+'Athletes - Bronze'!BS9*'Medal values'!$B$3, "") + IF(AND(BS$1 = BR$1, BR$2 = "Mixed"), 0.5*BR9, 0) + IF(AND(BS$1 = BT$1, BT$2 = "Mixed"), 0.5*BT9, 0)</f>
        <v>0</v>
      </c>
      <c r="BT9" s="5">
        <f>IF('Athletes - Gold'!BT9+'Athletes - Silver'!BT9+'Athletes - Bronze'!BT9 &gt; 0, 'Athletes - Gold'!BT9*'Medal values'!$B$1+'Athletes - Silver'!BT9*'Medal values'!$B$2+'Athletes - Bronze'!BT9*'Medal values'!$B$3, "") + IF(AND(BT$1 = BS$1, BS$2 = "Mixed"), 0.5*BS9, 0) + IF(AND(BT$1 = BU$1, BU$2 = "Mixed"), 0.5*BU9, 0)</f>
        <v>0</v>
      </c>
      <c r="BU9" s="5">
        <f>IF('Athletes - Gold'!BU9+'Athletes - Silver'!BU9+'Athletes - Bronze'!BU9 &gt; 0, 'Athletes - Gold'!BU9*'Medal values'!$B$1+'Athletes - Silver'!BU9*'Medal values'!$B$2+'Athletes - Bronze'!BU9*'Medal values'!$B$3, "") + IF(AND(BU$1 = BT$1, BT$2 = "Mixed"), 0.5*BT9, 0) + IF(AND(BU$1 = BV$1, BV$2 = "Mixed"), 0.5*BV9, 0)</f>
        <v>0</v>
      </c>
      <c r="BV9" s="5">
        <f>IF('Athletes - Gold'!BV9+'Athletes - Silver'!BV9+'Athletes - Bronze'!BV9 &gt; 0, 'Athletes - Gold'!BV9*'Medal values'!$B$1+'Athletes - Silver'!BV9*'Medal values'!$B$2+'Athletes - Bronze'!BV9*'Medal values'!$B$3, "") + IF(AND(BV$1 = BU$1, BU$2 = "Mixed"), 0.5*BU9, 0) + IF(AND(BV$1 = BW$1, BW$2 = "Mixed"), 0.5*BW9, 0)</f>
        <v>0</v>
      </c>
      <c r="BW9" s="5">
        <f>IF('Athletes - Gold'!BW9+'Athletes - Silver'!BW9+'Athletes - Bronze'!BW9 &gt; 0, 'Athletes - Gold'!BW9*'Medal values'!$B$1+'Athletes - Silver'!BW9*'Medal values'!$B$2+'Athletes - Bronze'!BW9*'Medal values'!$B$3, "") + IF(AND(BW$1 = BV$1, BV$2 = "Mixed"), 0.5*BV9, 0) + IF(AND(BW$1 = BX$1, BX$2 = "Mixed"), 0.5*BX9, 0)</f>
        <v>0</v>
      </c>
      <c r="BX9" s="5">
        <f>IF('Athletes - Gold'!BX9+'Athletes - Silver'!BX9+'Athletes - Bronze'!BX9 &gt; 0, 'Athletes - Gold'!BX9*'Medal values'!$B$1+'Athletes - Silver'!BX9*'Medal values'!$B$2+'Athletes - Bronze'!BX9*'Medal values'!$B$3, "") + IF(AND(BX$1 = BW$1, BW$2 = "Mixed"), 0.5*BW9, 0) + IF(AND(BX$1 = BY$1, BY$2 = "Mixed"), 0.5*BY9, 0)</f>
        <v>0</v>
      </c>
      <c r="BY9" s="5">
        <f>IF('Athletes - Gold'!BY9+'Athletes - Silver'!BY9+'Athletes - Bronze'!BY9 &gt; 0, 'Athletes - Gold'!BY9*'Medal values'!$B$1+'Athletes - Silver'!BY9*'Medal values'!$B$2+'Athletes - Bronze'!BY9*'Medal values'!$B$3, "") + IF(AND(BY$1 = BX$1, BX$2 = "Mixed"), 0.5*BX9, 0) + IF(AND(BY$1 = BZ$1, BZ$2 = "Mixed"), 0.5*BZ9, 0)</f>
        <v>0</v>
      </c>
      <c r="BZ9" s="5">
        <f>IF('Athletes - Gold'!BZ9+'Athletes - Silver'!BZ9+'Athletes - Bronze'!BZ9 &gt; 0, 'Athletes - Gold'!BZ9*'Medal values'!$B$1+'Athletes - Silver'!BZ9*'Medal values'!$B$2+'Athletes - Bronze'!BZ9*'Medal values'!$B$3, "") + IF(AND(BZ$1 = BY$1, BY$2 = "Mixed"), 0.5*BY9, 0) + IF(AND(BZ$1 = CA$1, CA$2 = "Mixed"), 0.5*CA9, 0)</f>
        <v>0</v>
      </c>
      <c r="CA9" s="5">
        <f>IF('Athletes - Gold'!CA9+'Athletes - Silver'!CA9+'Athletes - Bronze'!CA9 &gt; 0, 'Athletes - Gold'!CA9*'Medal values'!$B$1+'Athletes - Silver'!CA9*'Medal values'!$B$2+'Athletes - Bronze'!CA9*'Medal values'!$B$3, "") + IF(AND(CA$1 = BZ$1, BZ$2 = "Mixed"), 0.5*BZ9, 0) + IF(AND(CA$1 = CB$1, CB$2 = "Mixed"), 0.5*CB9, 0)</f>
        <v>0</v>
      </c>
      <c r="CB9" s="5">
        <f>IF('Athletes - Gold'!CB9+'Athletes - Silver'!CB9+'Athletes - Bronze'!CB9 &gt; 0, 'Athletes - Gold'!CB9*'Medal values'!$B$1+'Athletes - Silver'!CB9*'Medal values'!$B$2+'Athletes - Bronze'!CB9*'Medal values'!$B$3, "") + IF(AND(CB$1 = CA$1, CA$2 = "Mixed"), 0.5*CA9, 0) + IF(AND(CB$1 = CC$1, CC$2 = "Mixed"), 0.5*CC9, 0)</f>
        <v>0</v>
      </c>
      <c r="CC9" s="5">
        <f>IF('Athletes - Gold'!CC9+'Athletes - Silver'!CC9+'Athletes - Bronze'!CC9 &gt; 0, 'Athletes - Gold'!CC9*'Medal values'!$B$1+'Athletes - Silver'!CC9*'Medal values'!$B$2+'Athletes - Bronze'!CC9*'Medal values'!$B$3, "") + IF(AND(CC$1 = CB$1, CB$2 = "Mixed"), 0.5*CB9, 0) + IF(AND(CC$1 = CD$1, CD$2 = "Mixed"), 0.5*CD9, 0)</f>
        <v>0</v>
      </c>
      <c r="CD9" s="5">
        <f>IF('Athletes - Gold'!CD9+'Athletes - Silver'!CD9+'Athletes - Bronze'!CD9 &gt; 0, 'Athletes - Gold'!CD9*'Medal values'!$B$1+'Athletes - Silver'!CD9*'Medal values'!$B$2+'Athletes - Bronze'!CD9*'Medal values'!$B$3, "") + IF(AND(CD$1 = CC$1, CC$2 = "Mixed"), 0.5*CC9, 0) + IF(AND(CD$1 = CE$1, CE$2 = "Mixed"), 0.5*CE9, 0)</f>
        <v>0</v>
      </c>
      <c r="CE9" s="5">
        <f>IF('Athletes - Gold'!CE9+'Athletes - Silver'!CE9+'Athletes - Bronze'!CE9 &gt; 0, 'Athletes - Gold'!CE9*'Medal values'!$B$1+'Athletes - Silver'!CE9*'Medal values'!$B$2+'Athletes - Bronze'!CE9*'Medal values'!$B$3, "") + IF(AND(CE$1 = CD$1, CD$2 = "Mixed"), 0.5*CD9, 0) + IF(AND(CE$1 = CF$1, CF$2 = "Mixed"), 0.5*CF9, 0)</f>
        <v>0</v>
      </c>
      <c r="CF9" s="5">
        <f>IF('Athletes - Gold'!CF9+'Athletes - Silver'!CF9+'Athletes - Bronze'!CF9 &gt; 0, 'Athletes - Gold'!CF9*'Medal values'!$B$1+'Athletes - Silver'!CF9*'Medal values'!$B$2+'Athletes - Bronze'!CF9*'Medal values'!$B$3, "") + IF(AND(CF$1 = CE$1, CE$2 = "Mixed"), 0.5*CE9, 0) + IF(AND(CF$1 = CG$1, CG$2 = "Mixed"), 0.5*CG9, 0)</f>
        <v>0</v>
      </c>
      <c r="CG9" s="5">
        <f>IF('Athletes - Gold'!CG9+'Athletes - Silver'!CG9+'Athletes - Bronze'!CG9 &gt; 0, 'Athletes - Gold'!CG9*'Medal values'!$B$1+'Athletes - Silver'!CG9*'Medal values'!$B$2+'Athletes - Bronze'!CG9*'Medal values'!$B$3, "") + IF(AND(CG$1 = CF$1, CF$2 = "Mixed"), 0.5*CF9, 0) + IF(AND(CG$1 = CH$1, CH$2 = "Mixed"), 0.5*CH9, 0)</f>
        <v>0</v>
      </c>
      <c r="CH9" s="5">
        <f>IF('Athletes - Gold'!CH9+'Athletes - Silver'!CH9+'Athletes - Bronze'!CH9 &gt; 0, 'Athletes - Gold'!CH9*'Medal values'!$B$1+'Athletes - Silver'!CH9*'Medal values'!$B$2+'Athletes - Bronze'!CH9*'Medal values'!$B$3, "") + IF(AND(CH$1 = CG$1, CG$2 = "Mixed"), 0.5*CG9, 0) + IF(AND(CH$1 = CI$1, CI$2 = "Mixed"), 0.5*CI9, 0)</f>
        <v>0</v>
      </c>
      <c r="CI9" s="5">
        <f>IF('Athletes - Gold'!CI9+'Athletes - Silver'!CI9+'Athletes - Bronze'!CI9 &gt; 0, 'Athletes - Gold'!CI9*'Medal values'!$B$1+'Athletes - Silver'!CI9*'Medal values'!$B$2+'Athletes - Bronze'!CI9*'Medal values'!$B$3, "") + IF(AND(CI$1 = CH$1, CH$2 = "Mixed"), 0.5*CH9, 0) + IF(AND(CI$1 = CJ$1, CJ$2 = "Mixed"), 0.5*CJ9, 0)</f>
        <v>0</v>
      </c>
      <c r="CJ9" s="5">
        <f>IF('Athletes - Gold'!CJ9+'Athletes - Silver'!CJ9+'Athletes - Bronze'!CJ9 &gt; 0, 'Athletes - Gold'!CJ9*'Medal values'!$B$1+'Athletes - Silver'!CJ9*'Medal values'!$B$2+'Athletes - Bronze'!CJ9*'Medal values'!$B$3, "") + IF(AND(CJ$1 = CI$1, CI$2 = "Mixed"), 0.5*CI9, 0) + IF(AND(CJ$1 = CK$1, CK$2 = "Mixed"), 0.5*CK9, 0)</f>
        <v>0</v>
      </c>
      <c r="CK9" s="5">
        <f>IF('Athletes - Gold'!CK9+'Athletes - Silver'!CK9+'Athletes - Bronze'!CK9 &gt; 0, 'Athletes - Gold'!CK9*'Medal values'!$B$1+'Athletes - Silver'!CK9*'Medal values'!$B$2+'Athletes - Bronze'!CK9*'Medal values'!$B$3, "") + IF(AND(CK$1 = CJ$1, CJ$2 = "Mixed"), 0.5*CJ9, 0) + IF(AND(CK$1 = CL$1, CL$2 = "Mixed"), 0.5*CL9, 0)</f>
        <v>0</v>
      </c>
      <c r="CL9" s="5">
        <f>IF('Athletes - Gold'!CL9+'Athletes - Silver'!CL9+'Athletes - Bronze'!CL9 &gt; 0, 'Athletes - Gold'!CL9*'Medal values'!$B$1+'Athletes - Silver'!CL9*'Medal values'!$B$2+'Athletes - Bronze'!CL9*'Medal values'!$B$3, "") + IF(AND(CL$1 = CK$1, CK$2 = "Mixed"), 0.5*CK9, 0) + IF(AND(CL$1 = CM$1, CM$2 = "Mixed"), 0.5*CM9, 0)</f>
        <v>0</v>
      </c>
      <c r="CM9" s="5">
        <f>IF('Athletes - Gold'!CM9+'Athletes - Silver'!CM9+'Athletes - Bronze'!CM9 &gt; 0, 'Athletes - Gold'!CM9*'Medal values'!$B$1+'Athletes - Silver'!CM9*'Medal values'!$B$2+'Athletes - Bronze'!CM9*'Medal values'!$B$3, "") + IF(AND(CM$1 = CL$1, CL$2 = "Mixed"), 0.5*CL9, 0) + IF(AND(CM$1 = CN$1, CN$2 = "Mixed"), 0.5*CN9, 0)</f>
        <v>0</v>
      </c>
      <c r="CN9" s="5">
        <f>IF('Athletes - Gold'!CN9+'Athletes - Silver'!CN9+'Athletes - Bronze'!CN9 &gt; 0, 'Athletes - Gold'!CN9*'Medal values'!$B$1+'Athletes - Silver'!CN9*'Medal values'!$B$2+'Athletes - Bronze'!CN9*'Medal values'!$B$3, "") + IF(AND(CN$1 = CM$1, CM$2 = "Mixed"), 0.5*CM9, 0) + IF(AND(CN$1 = CO$1, CO$2 = "Mixed"), 0.5*CO9, 0)</f>
        <v>0</v>
      </c>
      <c r="CO9" s="5">
        <f>IF('Athletes - Gold'!CO9+'Athletes - Silver'!CO9+'Athletes - Bronze'!CO9 &gt; 0, 'Athletes - Gold'!CO9*'Medal values'!$B$1+'Athletes - Silver'!CO9*'Medal values'!$B$2+'Athletes - Bronze'!CO9*'Medal values'!$B$3, "") + IF(AND(CO$1 = CN$1, CN$2 = "Mixed"), 0.5*CN9, 0) + IF(AND(CO$1 = CP$1, CP$2 = "Mixed"), 0.5*CP9, 0)</f>
        <v>0</v>
      </c>
      <c r="CP9" s="5">
        <f>IF('Athletes - Gold'!CP9+'Athletes - Silver'!CP9+'Athletes - Bronze'!CP9 &gt; 0, 'Athletes - Gold'!CP9*'Medal values'!$B$1+'Athletes - Silver'!CP9*'Medal values'!$B$2+'Athletes - Bronze'!CP9*'Medal values'!$B$3, "") + IF(AND(CP$1 = CO$1, CO$2 = "Mixed"), 0.5*CO9, 0) + IF(AND(CP$1 = CQ$1, CQ$2 = "Mixed"), 0.5*CQ9, 0)</f>
        <v>0</v>
      </c>
      <c r="CQ9" s="5">
        <f>IF('Athletes - Gold'!CQ9+'Athletes - Silver'!CQ9+'Athletes - Bronze'!CQ9 &gt; 0, 'Athletes - Gold'!CQ9*'Medal values'!$B$1+'Athletes - Silver'!CQ9*'Medal values'!$B$2+'Athletes - Bronze'!CQ9*'Medal values'!$B$3, "") + IF(AND(CQ$1 = CP$1, CP$2 = "Mixed"), 0.5*CP9, 0) + IF(AND(CQ$1 = CR$1, CR$2 = "Mixed"), 0.5*CR9, 0)</f>
        <v>0</v>
      </c>
      <c r="CR9" s="5">
        <f>IF('Athletes - Gold'!CR9+'Athletes - Silver'!CR9+'Athletes - Bronze'!CR9 &gt; 0, 'Athletes - Gold'!CR9*'Medal values'!$B$1+'Athletes - Silver'!CR9*'Medal values'!$B$2+'Athletes - Bronze'!CR9*'Medal values'!$B$3, "") + IF(AND(CR$1 = CQ$1, CQ$2 = "Mixed"), 0.5*CQ9, 0) + IF(AND(CR$1 = CS$1, CS$2 = "Mixed"), 0.5*CS9, 0)</f>
        <v>0</v>
      </c>
      <c r="CS9" s="5">
        <f>IF('Athletes - Gold'!CS9+'Athletes - Silver'!CS9+'Athletes - Bronze'!CS9 &gt; 0, 'Athletes - Gold'!CS9*'Medal values'!$B$1+'Athletes - Silver'!CS9*'Medal values'!$B$2+'Athletes - Bronze'!CS9*'Medal values'!$B$3, "") + IF(AND(CS$1 = CR$1, CR$2 = "Mixed"), 0.5*CR9, 0) + IF(AND(CS$1 = CT$1, CT$2 = "Mixed"), 0.5*CT9, 0)</f>
        <v>0</v>
      </c>
      <c r="CT9" s="5">
        <f>IF('Athletes - Gold'!CT9+'Athletes - Silver'!CT9+'Athletes - Bronze'!CT9 &gt; 0, 'Athletes - Gold'!CT9*'Medal values'!$B$1+'Athletes - Silver'!CT9*'Medal values'!$B$2+'Athletes - Bronze'!CT9*'Medal values'!$B$3, "") + IF(AND(CT$1 = CS$1, CS$2 = "Mixed"), 0.5*CS9, 0) + IF(AND(CT$1 = CU$1, CU$2 = "Mixed"), 0.5*CU9, 0)</f>
        <v>0</v>
      </c>
      <c r="CU9" s="5">
        <f>IF('Athletes - Gold'!CU9+'Athletes - Silver'!CU9+'Athletes - Bronze'!CU9 &gt; 0, 'Athletes - Gold'!CU9*'Medal values'!$B$1+'Athletes - Silver'!CU9*'Medal values'!$B$2+'Athletes - Bronze'!CU9*'Medal values'!$B$3, "") + IF(AND(CU$1 = CT$1, CT$2 = "Mixed"), 0.5*CT9, 0) + IF(AND(CU$1 = CV$1, CV$2 = "Mixed"), 0.5*CV9, 0)</f>
        <v>0</v>
      </c>
      <c r="CV9" s="5">
        <f>IF('Athletes - Gold'!CV9+'Athletes - Silver'!CV9+'Athletes - Bronze'!CV9 &gt; 0, 'Athletes - Gold'!CV9*'Medal values'!$B$1+'Athletes - Silver'!CV9*'Medal values'!$B$2+'Athletes - Bronze'!CV9*'Medal values'!$B$3, "") + IF(AND(CV$1 = CU$1, CU$2 = "Mixed"), 0.5*CU9, 0) + IF(AND(CV$1 = CW$1, CW$2 = "Mixed"), 0.5*CW9, 0)</f>
        <v>0</v>
      </c>
      <c r="CW9" s="5">
        <f t="shared" ref="CW9:CX9" si="8">SUMIF($B$2:$CV$2,CW$2, $B9:$CV9)</f>
        <v>37.011001</v>
      </c>
      <c r="CX9" s="5">
        <f t="shared" si="8"/>
        <v>6.002</v>
      </c>
      <c r="CY9" s="5">
        <f t="shared" si="3"/>
        <v>43.013001</v>
      </c>
    </row>
    <row r="10">
      <c r="A10" s="5" t="str">
        <f>Countries!A8</f>
        <v>BER</v>
      </c>
      <c r="B10" s="5">
        <f>IF('Athletes - Gold'!B10+'Athletes - Silver'!B10+'Athletes - Bronze'!B10 &gt; 0, 'Athletes - Gold'!B10*'Medal values'!$B$1+'Athletes - Silver'!B10*'Medal values'!$B$2+'Athletes - Bronze'!B10*'Medal values'!$B$3, "") + IF(AND(B$1 = A$1, A$2 = "Mixed"), 0.5*A10, 0) + IF(AND(B$1 = C$1, C$2 = "Mixed"), 0.5*C10, 0)</f>
        <v>0</v>
      </c>
      <c r="C10" s="5">
        <f>IF('Athletes - Gold'!C10+'Athletes - Silver'!C10+'Athletes - Bronze'!C10 &gt; 0, 'Athletes - Gold'!C10*'Medal values'!$B$1+'Athletes - Silver'!C10*'Medal values'!$B$2+'Athletes - Bronze'!C10*'Medal values'!$B$3, "") + IF(AND(C$1 = B$1, B$2 = "Mixed"), 0.5*B10, 0) + IF(AND(C$1 = D$1, D$2 = "Mixed"), 0.5*D10, 0)</f>
        <v>0</v>
      </c>
      <c r="D10" s="5">
        <f>IF('Athletes - Gold'!D10+'Athletes - Silver'!D10+'Athletes - Bronze'!D10 &gt; 0, 'Athletes - Gold'!D10*'Medal values'!$B$1+'Athletes - Silver'!D10*'Medal values'!$B$2+'Athletes - Bronze'!D10*'Medal values'!$B$3, "") + IF(AND(D$1 = C$1, C$2 = "Mixed"), 0.5*C10, 0) + IF(AND(D$1 = E$1, E$2 = "Mixed"), 0.5*E10, 0)</f>
        <v>0</v>
      </c>
      <c r="E10" s="5">
        <f>IF('Athletes - Gold'!E10+'Athletes - Silver'!E10+'Athletes - Bronze'!E10 &gt; 0, 'Athletes - Gold'!E10*'Medal values'!$B$1+'Athletes - Silver'!E10*'Medal values'!$B$2+'Athletes - Bronze'!E10*'Medal values'!$B$3, "") + IF(AND(E$1 = D$1, D$2 = "Mixed"), 0.5*D10, 0) + IF(AND(E$1 = F$1, F$2 = "Mixed"), 0.5*F10, 0)</f>
        <v>0</v>
      </c>
      <c r="F10" s="5">
        <f>IF('Athletes - Gold'!F10+'Athletes - Silver'!F10+'Athletes - Bronze'!F10 &gt; 0, 'Athletes - Gold'!F10*'Medal values'!$B$1+'Athletes - Silver'!F10*'Medal values'!$B$2+'Athletes - Bronze'!F10*'Medal values'!$B$3, "") + IF(AND(F$1 = E$1, E$2 = "Mixed"), 0.5*E10, 0) + IF(AND(F$1 = G$1, G$2 = "Mixed"), 0.5*G10, 0)</f>
        <v>0</v>
      </c>
      <c r="G10" s="5">
        <f>IF('Athletes - Gold'!G10+'Athletes - Silver'!G10+'Athletes - Bronze'!G10 &gt; 0, 'Athletes - Gold'!G10*'Medal values'!$B$1+'Athletes - Silver'!G10*'Medal values'!$B$2+'Athletes - Bronze'!G10*'Medal values'!$B$3, "") + IF(AND(G$1 = F$1, F$2 = "Mixed"), 0.5*F10, 0) + IF(AND(G$1 = H$1, H$2 = "Mixed"), 0.5*H10, 0)</f>
        <v>0</v>
      </c>
      <c r="H10" s="5">
        <f>IF('Athletes - Gold'!H10+'Athletes - Silver'!H10+'Athletes - Bronze'!H10 &gt; 0, 'Athletes - Gold'!H10*'Medal values'!$B$1+'Athletes - Silver'!H10*'Medal values'!$B$2+'Athletes - Bronze'!H10*'Medal values'!$B$3, "") + IF(AND(H$1 = G$1, G$2 = "Mixed"), 0.5*G10, 0) + IF(AND(H$1 = I$1, I$2 = "Mixed"), 0.5*I10, 0)</f>
        <v>0</v>
      </c>
      <c r="I10" s="5">
        <f>IF('Athletes - Gold'!I10+'Athletes - Silver'!I10+'Athletes - Bronze'!I10 &gt; 0, 'Athletes - Gold'!I10*'Medal values'!$B$1+'Athletes - Silver'!I10*'Medal values'!$B$2+'Athletes - Bronze'!I10*'Medal values'!$B$3, "") + IF(AND(I$1 = H$1, H$2 = "Mixed"), 0.5*H10, 0) + IF(AND(I$1 = J$1, J$2 = "Mixed"), 0.5*J10, 0)</f>
        <v>0</v>
      </c>
      <c r="J10" s="5">
        <f>IF('Athletes - Gold'!J10+'Athletes - Silver'!J10+'Athletes - Bronze'!J10 &gt; 0, 'Athletes - Gold'!J10*'Medal values'!$B$1+'Athletes - Silver'!J10*'Medal values'!$B$2+'Athletes - Bronze'!J10*'Medal values'!$B$3, "") + IF(AND(J$1 = I$1, I$2 = "Mixed"), 0.5*I10, 0) + IF(AND(J$1 = K$1, K$2 = "Mixed"), 0.5*K10, 0)</f>
        <v>0</v>
      </c>
      <c r="K10" s="5">
        <f>IF('Athletes - Gold'!K10+'Athletes - Silver'!K10+'Athletes - Bronze'!K10 &gt; 0, 'Athletes - Gold'!K10*'Medal values'!$B$1+'Athletes - Silver'!K10*'Medal values'!$B$2+'Athletes - Bronze'!K10*'Medal values'!$B$3, "") + IF(AND(K$1 = J$1, J$2 = "Mixed"), 0.5*J10, 0) + IF(AND(K$1 = L$1, L$2 = "Mixed"), 0.5*L10, 0)</f>
        <v>0</v>
      </c>
      <c r="L10" s="5">
        <f>IF('Athletes - Gold'!L10+'Athletes - Silver'!L10+'Athletes - Bronze'!L10 &gt; 0, 'Athletes - Gold'!L10*'Medal values'!$B$1+'Athletes - Silver'!L10*'Medal values'!$B$2+'Athletes - Bronze'!L10*'Medal values'!$B$3, "") + IF(AND(L$1 = K$1, K$2 = "Mixed"), 0.5*K10, 0) + IF(AND(L$1 = M$1, M$2 = "Mixed"), 0.5*M10, 0)</f>
        <v>0</v>
      </c>
      <c r="M10" s="5">
        <f>IF('Athletes - Gold'!M10+'Athletes - Silver'!M10+'Athletes - Bronze'!M10 &gt; 0, 'Athletes - Gold'!M10*'Medal values'!$B$1+'Athletes - Silver'!M10*'Medal values'!$B$2+'Athletes - Bronze'!M10*'Medal values'!$B$3, "") + IF(AND(M$1 = L$1, L$2 = "Mixed"), 0.5*L10, 0) + IF(AND(M$1 = N$1, N$2 = "Mixed"), 0.5*N10, 0)</f>
        <v>0</v>
      </c>
      <c r="N10" s="5">
        <f>IF('Athletes - Gold'!N10+'Athletes - Silver'!N10+'Athletes - Bronze'!N10 &gt; 0, 'Athletes - Gold'!N10*'Medal values'!$B$1+'Athletes - Silver'!N10*'Medal values'!$B$2+'Athletes - Bronze'!N10*'Medal values'!$B$3, "") + IF(AND(N$1 = M$1, M$2 = "Mixed"), 0.5*M10, 0) + IF(AND(N$1 = O$1, O$2 = "Mixed"), 0.5*O10, 0)</f>
        <v>0</v>
      </c>
      <c r="O10" s="5">
        <f>IF('Athletes - Gold'!O10+'Athletes - Silver'!O10+'Athletes - Bronze'!O10 &gt; 0, 'Athletes - Gold'!O10*'Medal values'!$B$1+'Athletes - Silver'!O10*'Medal values'!$B$2+'Athletes - Bronze'!O10*'Medal values'!$B$3, "") + IF(AND(O$1 = N$1, N$2 = "Mixed"), 0.5*N10, 0) + IF(AND(O$1 = P$1, P$2 = "Mixed"), 0.5*P10, 0)</f>
        <v>0</v>
      </c>
      <c r="P10" s="5">
        <f>IF('Athletes - Gold'!P10+'Athletes - Silver'!P10+'Athletes - Bronze'!P10 &gt; 0, 'Athletes - Gold'!P10*'Medal values'!$B$1+'Athletes - Silver'!P10*'Medal values'!$B$2+'Athletes - Bronze'!P10*'Medal values'!$B$3, "") + IF(AND(P$1 = O$1, O$2 = "Mixed"), 0.5*O10, 0) + IF(AND(P$1 = Q$1, Q$2 = "Mixed"), 0.5*Q10, 0)</f>
        <v>0</v>
      </c>
      <c r="Q10" s="5">
        <f>IF('Athletes - Gold'!Q10+'Athletes - Silver'!Q10+'Athletes - Bronze'!Q10 &gt; 0, 'Athletes - Gold'!Q10*'Medal values'!$B$1+'Athletes - Silver'!Q10*'Medal values'!$B$2+'Athletes - Bronze'!Q10*'Medal values'!$B$3, "") + IF(AND(Q$1 = P$1, P$2 = "Mixed"), 0.5*P10, 0) + IF(AND(Q$1 = R$1, R$2 = "Mixed"), 0.5*R10, 0)</f>
        <v>0</v>
      </c>
      <c r="R10" s="5">
        <f>IF('Athletes - Gold'!R10+'Athletes - Silver'!R10+'Athletes - Bronze'!R10 &gt; 0, 'Athletes - Gold'!R10*'Medal values'!$B$1+'Athletes - Silver'!R10*'Medal values'!$B$2+'Athletes - Bronze'!R10*'Medal values'!$B$3, "") + IF(AND(R$1 = Q$1, Q$2 = "Mixed"), 0.5*Q10, 0) + IF(AND(R$1 = S$1, S$2 = "Mixed"), 0.5*S10, 0)</f>
        <v>0</v>
      </c>
      <c r="S10" s="5">
        <f>IF('Athletes - Gold'!S10+'Athletes - Silver'!S10+'Athletes - Bronze'!S10 &gt; 0, 'Athletes - Gold'!S10*'Medal values'!$B$1+'Athletes - Silver'!S10*'Medal values'!$B$2+'Athletes - Bronze'!S10*'Medal values'!$B$3, "") + IF(AND(S$1 = R$1, R$2 = "Mixed"), 0.5*R10, 0) + IF(AND(S$1 = T$1, T$2 = "Mixed"), 0.5*T10, 0)</f>
        <v>0</v>
      </c>
      <c r="T10" s="5">
        <f>IF('Athletes - Gold'!T10+'Athletes - Silver'!T10+'Athletes - Bronze'!T10 &gt; 0, 'Athletes - Gold'!T10*'Medal values'!$B$1+'Athletes - Silver'!T10*'Medal values'!$B$2+'Athletes - Bronze'!T10*'Medal values'!$B$3, "") + IF(AND(T$1 = S$1, S$2 = "Mixed"), 0.5*S10, 0) + IF(AND(T$1 = U$1, U$2 = "Mixed"), 0.5*U10, 0)</f>
        <v>0</v>
      </c>
      <c r="U10" s="5">
        <f>IF('Athletes - Gold'!U10+'Athletes - Silver'!U10+'Athletes - Bronze'!U10 &gt; 0, 'Athletes - Gold'!U10*'Medal values'!$B$1+'Athletes - Silver'!U10*'Medal values'!$B$2+'Athletes - Bronze'!U10*'Medal values'!$B$3, "") + IF(AND(U$1 = T$1, T$2 = "Mixed"), 0.5*T10, 0) + IF(AND(U$1 = V$1, V$2 = "Mixed"), 0.5*V10, 0)</f>
        <v>0</v>
      </c>
      <c r="V10" s="5">
        <f>IF('Athletes - Gold'!V10+'Athletes - Silver'!V10+'Athletes - Bronze'!V10 &gt; 0, 'Athletes - Gold'!V10*'Medal values'!$B$1+'Athletes - Silver'!V10*'Medal values'!$B$2+'Athletes - Bronze'!V10*'Medal values'!$B$3, "") + IF(AND(V$1 = U$1, U$2 = "Mixed"), 0.5*U10, 0) + IF(AND(V$1 = W$1, W$2 = "Mixed"), 0.5*W10, 0)</f>
        <v>0</v>
      </c>
      <c r="W10" s="5">
        <f>IF('Athletes - Gold'!W10+'Athletes - Silver'!W10+'Athletes - Bronze'!W10 &gt; 0, 'Athletes - Gold'!W10*'Medal values'!$B$1+'Athletes - Silver'!W10*'Medal values'!$B$2+'Athletes - Bronze'!W10*'Medal values'!$B$3, "") + IF(AND(W$1 = V$1, V$2 = "Mixed"), 0.5*V10, 0) + IF(AND(W$1 = X$1, X$2 = "Mixed"), 0.5*X10, 0)</f>
        <v>0</v>
      </c>
      <c r="X10" s="5">
        <f>IF('Athletes - Gold'!X10+'Athletes - Silver'!X10+'Athletes - Bronze'!X10 &gt; 0, 'Athletes - Gold'!X10*'Medal values'!$B$1+'Athletes - Silver'!X10*'Medal values'!$B$2+'Athletes - Bronze'!X10*'Medal values'!$B$3, "") + IF(AND(X$1 = W$1, W$2 = "Mixed"), 0.5*W10, 0) + IF(AND(X$1 = Y$1, Y$2 = "Mixed"), 0.5*Y10, 0)</f>
        <v>0</v>
      </c>
      <c r="Y10" s="5">
        <f>IF('Athletes - Gold'!Y10+'Athletes - Silver'!Y10+'Athletes - Bronze'!Y10 &gt; 0, 'Athletes - Gold'!Y10*'Medal values'!$B$1+'Athletes - Silver'!Y10*'Medal values'!$B$2+'Athletes - Bronze'!Y10*'Medal values'!$B$3, "") + IF(AND(Y$1 = X$1, X$2 = "Mixed"), 0.5*X10, 0) + IF(AND(Y$1 = Z$1, Z$2 = "Mixed"), 0.5*Z10, 0)</f>
        <v>0</v>
      </c>
      <c r="Z10" s="5">
        <f>IF('Athletes - Gold'!Z10+'Athletes - Silver'!Z10+'Athletes - Bronze'!Z10 &gt; 0, 'Athletes - Gold'!Z10*'Medal values'!$B$1+'Athletes - Silver'!Z10*'Medal values'!$B$2+'Athletes - Bronze'!Z10*'Medal values'!$B$3, "") + IF(AND(Z$1 = Y$1, Y$2 = "Mixed"), 0.5*Y10, 0) + IF(AND(Z$1 = AA$1, AA$2 = "Mixed"), 0.5*AA10, 0)</f>
        <v>0</v>
      </c>
      <c r="AA10" s="5">
        <f>IF('Athletes - Gold'!AA10+'Athletes - Silver'!AA10+'Athletes - Bronze'!AA10 &gt; 0, 'Athletes - Gold'!AA10*'Medal values'!$B$1+'Athletes - Silver'!AA10*'Medal values'!$B$2+'Athletes - Bronze'!AA10*'Medal values'!$B$3, "") + IF(AND(AA$1 = Z$1, Z$2 = "Mixed"), 0.5*Z10, 0) + IF(AND(AA$1 = AB$1, AB$2 = "Mixed"), 0.5*AB10, 0)</f>
        <v>0</v>
      </c>
      <c r="AB10" s="5">
        <f>IF('Athletes - Gold'!AB10+'Athletes - Silver'!AB10+'Athletes - Bronze'!AB10 &gt; 0, 'Athletes - Gold'!AB10*'Medal values'!$B$1+'Athletes - Silver'!AB10*'Medal values'!$B$2+'Athletes - Bronze'!AB10*'Medal values'!$B$3, "") + IF(AND(AB$1 = AA$1, AA$2 = "Mixed"), 0.5*AA10, 0) + IF(AND(AB$1 = AC$1, AC$2 = "Mixed"), 0.5*AC10, 0)</f>
        <v>0</v>
      </c>
      <c r="AC10" s="5">
        <f>IF('Athletes - Gold'!AC10+'Athletes - Silver'!AC10+'Athletes - Bronze'!AC10 &gt; 0, 'Athletes - Gold'!AC10*'Medal values'!$B$1+'Athletes - Silver'!AC10*'Medal values'!$B$2+'Athletes - Bronze'!AC10*'Medal values'!$B$3, "") + IF(AND(AC$1 = AB$1, AB$2 = "Mixed"), 0.5*AB10, 0) + IF(AND(AC$1 = AD$1, AD$2 = "Mixed"), 0.5*AD10, 0)</f>
        <v>0</v>
      </c>
      <c r="AD10" s="5">
        <f>IF('Athletes - Gold'!AD10+'Athletes - Silver'!AD10+'Athletes - Bronze'!AD10 &gt; 0, 'Athletes - Gold'!AD10*'Medal values'!$B$1+'Athletes - Silver'!AD10*'Medal values'!$B$2+'Athletes - Bronze'!AD10*'Medal values'!$B$3, "") + IF(AND(AD$1 = AC$1, AC$2 = "Mixed"), 0.5*AC10, 0) + IF(AND(AD$1 = AE$1, AE$2 = "Mixed"), 0.5*AE10, 0)</f>
        <v>0</v>
      </c>
      <c r="AE10" s="5">
        <f>IF('Athletes - Gold'!AE10+'Athletes - Silver'!AE10+'Athletes - Bronze'!AE10 &gt; 0, 'Athletes - Gold'!AE10*'Medal values'!$B$1+'Athletes - Silver'!AE10*'Medal values'!$B$2+'Athletes - Bronze'!AE10*'Medal values'!$B$3, "") + IF(AND(AE$1 = AD$1, AD$2 = "Mixed"), 0.5*AD10, 0) + IF(AND(AE$1 = AF$1, AF$2 = "Mixed"), 0.5*AF10, 0)</f>
        <v>0</v>
      </c>
      <c r="AF10" s="5">
        <f>IF('Athletes - Gold'!AF10+'Athletes - Silver'!AF10+'Athletes - Bronze'!AF10 &gt; 0, 'Athletes - Gold'!AF10*'Medal values'!$B$1+'Athletes - Silver'!AF10*'Medal values'!$B$2+'Athletes - Bronze'!AF10*'Medal values'!$B$3, "") + IF(AND(AF$1 = AE$1, AE$2 = "Mixed"), 0.5*AE10, 0) + IF(AND(AF$1 = AG$1, AG$2 = "Mixed"), 0.5*AG10, 0)</f>
        <v>0</v>
      </c>
      <c r="AG10" s="5">
        <f>IF('Athletes - Gold'!AG10+'Athletes - Silver'!AG10+'Athletes - Bronze'!AG10 &gt; 0, 'Athletes - Gold'!AG10*'Medal values'!$B$1+'Athletes - Silver'!AG10*'Medal values'!$B$2+'Athletes - Bronze'!AG10*'Medal values'!$B$3, "") + IF(AND(AG$1 = AF$1, AF$2 = "Mixed"), 0.5*AF10, 0) + IF(AND(AG$1 = AH$1, AH$2 = "Mixed"), 0.5*AH10, 0)</f>
        <v>0</v>
      </c>
      <c r="AH10" s="5">
        <f>IF('Athletes - Gold'!AH10+'Athletes - Silver'!AH10+'Athletes - Bronze'!AH10 &gt; 0, 'Athletes - Gold'!AH10*'Medal values'!$B$1+'Athletes - Silver'!AH10*'Medal values'!$B$2+'Athletes - Bronze'!AH10*'Medal values'!$B$3, "") + IF(AND(AH$1 = AG$1, AG$2 = "Mixed"), 0.5*AG10, 0) + IF(AND(AH$1 = AI$1, AI$2 = "Mixed"), 0.5*AI10, 0)</f>
        <v>0</v>
      </c>
      <c r="AI10" s="5">
        <f>IF('Athletes - Gold'!AI10+'Athletes - Silver'!AI10+'Athletes - Bronze'!AI10 &gt; 0, 'Athletes - Gold'!AI10*'Medal values'!$B$1+'Athletes - Silver'!AI10*'Medal values'!$B$2+'Athletes - Bronze'!AI10*'Medal values'!$B$3, "") + IF(AND(AI$1 = AH$1, AH$2 = "Mixed"), 0.5*AH10, 0) + IF(AND(AI$1 = AJ$1, AJ$2 = "Mixed"), 0.5*AJ10, 0)</f>
        <v>0</v>
      </c>
      <c r="AJ10" s="5">
        <f>IF('Athletes - Gold'!AJ10+'Athletes - Silver'!AJ10+'Athletes - Bronze'!AJ10 &gt; 0, 'Athletes - Gold'!AJ10*'Medal values'!$B$1+'Athletes - Silver'!AJ10*'Medal values'!$B$2+'Athletes - Bronze'!AJ10*'Medal values'!$B$3, "") + IF(AND(AJ$1 = AI$1, AI$2 = "Mixed"), 0.5*AI10, 0) + IF(AND(AJ$1 = AK$1, AK$2 = "Mixed"), 0.5*AK10, 0)</f>
        <v>0</v>
      </c>
      <c r="AK10" s="5">
        <f>IF('Athletes - Gold'!AK10+'Athletes - Silver'!AK10+'Athletes - Bronze'!AK10 &gt; 0, 'Athletes - Gold'!AK10*'Medal values'!$B$1+'Athletes - Silver'!AK10*'Medal values'!$B$2+'Athletes - Bronze'!AK10*'Medal values'!$B$3, "") + IF(AND(AK$1 = AJ$1, AJ$2 = "Mixed"), 0.5*AJ10, 0) + IF(AND(AK$1 = AL$1, AL$2 = "Mixed"), 0.5*AL10, 0)</f>
        <v>0</v>
      </c>
      <c r="AL10" s="5">
        <f>IF('Athletes - Gold'!AL10+'Athletes - Silver'!AL10+'Athletes - Bronze'!AL10 &gt; 0, 'Athletes - Gold'!AL10*'Medal values'!$B$1+'Athletes - Silver'!AL10*'Medal values'!$B$2+'Athletes - Bronze'!AL10*'Medal values'!$B$3, "") + IF(AND(AL$1 = AK$1, AK$2 = "Mixed"), 0.5*AK10, 0) + IF(AND(AL$1 = AM$1, AM$2 = "Mixed"), 0.5*AM10, 0)</f>
        <v>0</v>
      </c>
      <c r="AM10" s="5">
        <f>IF('Athletes - Gold'!AM10+'Athletes - Silver'!AM10+'Athletes - Bronze'!AM10 &gt; 0, 'Athletes - Gold'!AM10*'Medal values'!$B$1+'Athletes - Silver'!AM10*'Medal values'!$B$2+'Athletes - Bronze'!AM10*'Medal values'!$B$3, "") + IF(AND(AM$1 = AL$1, AL$2 = "Mixed"), 0.5*AL10, 0) + IF(AND(AM$1 = AN$1, AN$2 = "Mixed"), 0.5*AN10, 0)</f>
        <v>0</v>
      </c>
      <c r="AN10" s="5">
        <f>IF('Athletes - Gold'!AN10+'Athletes - Silver'!AN10+'Athletes - Bronze'!AN10 &gt; 0, 'Athletes - Gold'!AN10*'Medal values'!$B$1+'Athletes - Silver'!AN10*'Medal values'!$B$2+'Athletes - Bronze'!AN10*'Medal values'!$B$3, "") + IF(AND(AN$1 = AM$1, AM$2 = "Mixed"), 0.5*AM10, 0) + IF(AND(AN$1 = AO$1, AO$2 = "Mixed"), 0.5*AO10, 0)</f>
        <v>0</v>
      </c>
      <c r="AO10" s="5">
        <f>IF('Athletes - Gold'!AO10+'Athletes - Silver'!AO10+'Athletes - Bronze'!AO10 &gt; 0, 'Athletes - Gold'!AO10*'Medal values'!$B$1+'Athletes - Silver'!AO10*'Medal values'!$B$2+'Athletes - Bronze'!AO10*'Medal values'!$B$3, "") + IF(AND(AO$1 = AN$1, AN$2 = "Mixed"), 0.5*AN10, 0) + IF(AND(AO$1 = AP$1, AP$2 = "Mixed"), 0.5*AP10, 0)</f>
        <v>0</v>
      </c>
      <c r="AP10" s="5">
        <f>IF('Athletes - Gold'!AP10+'Athletes - Silver'!AP10+'Athletes - Bronze'!AP10 &gt; 0, 'Athletes - Gold'!AP10*'Medal values'!$B$1+'Athletes - Silver'!AP10*'Medal values'!$B$2+'Athletes - Bronze'!AP10*'Medal values'!$B$3, "") + IF(AND(AP$1 = AO$1, AO$2 = "Mixed"), 0.5*AO10, 0) + IF(AND(AP$1 = AQ$1, AQ$2 = "Mixed"), 0.5*AQ10, 0)</f>
        <v>0</v>
      </c>
      <c r="AQ10" s="5">
        <f>IF('Athletes - Gold'!AQ10+'Athletes - Silver'!AQ10+'Athletes - Bronze'!AQ10 &gt; 0, 'Athletes - Gold'!AQ10*'Medal values'!$B$1+'Athletes - Silver'!AQ10*'Medal values'!$B$2+'Athletes - Bronze'!AQ10*'Medal values'!$B$3, "") + IF(AND(AQ$1 = AP$1, AP$2 = "Mixed"), 0.5*AP10, 0) + IF(AND(AQ$1 = AR$1, AR$2 = "Mixed"), 0.5*AR10, 0)</f>
        <v>0</v>
      </c>
      <c r="AR10" s="5">
        <f>IF('Athletes - Gold'!AR10+'Athletes - Silver'!AR10+'Athletes - Bronze'!AR10 &gt; 0, 'Athletes - Gold'!AR10*'Medal values'!$B$1+'Athletes - Silver'!AR10*'Medal values'!$B$2+'Athletes - Bronze'!AR10*'Medal values'!$B$3, "") + IF(AND(AR$1 = AQ$1, AQ$2 = "Mixed"), 0.5*AQ10, 0) + IF(AND(AR$1 = AS$1, AS$2 = "Mixed"), 0.5*AS10, 0)</f>
        <v>0</v>
      </c>
      <c r="AS10" s="5">
        <f>IF('Athletes - Gold'!AS10+'Athletes - Silver'!AS10+'Athletes - Bronze'!AS10 &gt; 0, 'Athletes - Gold'!AS10*'Medal values'!$B$1+'Athletes - Silver'!AS10*'Medal values'!$B$2+'Athletes - Bronze'!AS10*'Medal values'!$B$3, "") + IF(AND(AS$1 = AR$1, AR$2 = "Mixed"), 0.5*AR10, 0) + IF(AND(AS$1 = AT$1, AT$2 = "Mixed"), 0.5*AT10, 0)</f>
        <v>0</v>
      </c>
      <c r="AT10" s="5">
        <f>IF('Athletes - Gold'!AT10+'Athletes - Silver'!AT10+'Athletes - Bronze'!AT10 &gt; 0, 'Athletes - Gold'!AT10*'Medal values'!$B$1+'Athletes - Silver'!AT10*'Medal values'!$B$2+'Athletes - Bronze'!AT10*'Medal values'!$B$3, "") + IF(AND(AT$1 = AS$1, AS$2 = "Mixed"), 0.5*AS10, 0) + IF(AND(AT$1 = AU$1, AU$2 = "Mixed"), 0.5*AU10, 0)</f>
        <v>0</v>
      </c>
      <c r="AU10" s="5">
        <f>IF('Athletes - Gold'!AU10+'Athletes - Silver'!AU10+'Athletes - Bronze'!AU10 &gt; 0, 'Athletes - Gold'!AU10*'Medal values'!$B$1+'Athletes - Silver'!AU10*'Medal values'!$B$2+'Athletes - Bronze'!AU10*'Medal values'!$B$3, "") + IF(AND(AU$1 = AT$1, AT$2 = "Mixed"), 0.5*AT10, 0) + IF(AND(AU$1 = AV$1, AV$2 = "Mixed"), 0.5*AV10, 0)</f>
        <v>0</v>
      </c>
      <c r="AV10" s="5">
        <f>IF('Athletes - Gold'!AV10+'Athletes - Silver'!AV10+'Athletes - Bronze'!AV10 &gt; 0, 'Athletes - Gold'!AV10*'Medal values'!$B$1+'Athletes - Silver'!AV10*'Medal values'!$B$2+'Athletes - Bronze'!AV10*'Medal values'!$B$3, "") + IF(AND(AV$1 = AU$1, AU$2 = "Mixed"), 0.5*AU10, 0) + IF(AND(AV$1 = AW$1, AW$2 = "Mixed"), 0.5*AW10, 0)</f>
        <v>0</v>
      </c>
      <c r="AW10" s="5">
        <f>IF('Athletes - Gold'!AW10+'Athletes - Silver'!AW10+'Athletes - Bronze'!AW10 &gt; 0, 'Athletes - Gold'!AW10*'Medal values'!$B$1+'Athletes - Silver'!AW10*'Medal values'!$B$2+'Athletes - Bronze'!AW10*'Medal values'!$B$3, "") + IF(AND(AW$1 = AV$1, AV$2 = "Mixed"), 0.5*AV10, 0) + IF(AND(AW$1 = AX$1, AX$2 = "Mixed"), 0.5*AX10, 0)</f>
        <v>0</v>
      </c>
      <c r="AX10" s="5">
        <f>IF('Athletes - Gold'!AX10+'Athletes - Silver'!AX10+'Athletes - Bronze'!AX10 &gt; 0, 'Athletes - Gold'!AX10*'Medal values'!$B$1+'Athletes - Silver'!AX10*'Medal values'!$B$2+'Athletes - Bronze'!AX10*'Medal values'!$B$3, "") + IF(AND(AX$1 = AW$1, AW$2 = "Mixed"), 0.5*AW10, 0) + IF(AND(AX$1 = AY$1, AY$2 = "Mixed"), 0.5*AY10, 0)</f>
        <v>0</v>
      </c>
      <c r="AY10" s="5">
        <f>IF('Athletes - Gold'!AY10+'Athletes - Silver'!AY10+'Athletes - Bronze'!AY10 &gt; 0, 'Athletes - Gold'!AY10*'Medal values'!$B$1+'Athletes - Silver'!AY10*'Medal values'!$B$2+'Athletes - Bronze'!AY10*'Medal values'!$B$3, "") + IF(AND(AY$1 = AX$1, AX$2 = "Mixed"), 0.5*AX10, 0) + IF(AND(AY$1 = AZ$1, AZ$2 = "Mixed"), 0.5*AZ10, 0)</f>
        <v>0</v>
      </c>
      <c r="AZ10" s="5">
        <f>IF('Athletes - Gold'!AZ10+'Athletes - Silver'!AZ10+'Athletes - Bronze'!AZ10 &gt; 0, 'Athletes - Gold'!AZ10*'Medal values'!$B$1+'Athletes - Silver'!AZ10*'Medal values'!$B$2+'Athletes - Bronze'!AZ10*'Medal values'!$B$3, "") + IF(AND(AZ$1 = AY$1, AY$2 = "Mixed"), 0.5*AY10, 0) + IF(AND(AZ$1 = BA$1, BA$2 = "Mixed"), 0.5*BA10, 0)</f>
        <v>0</v>
      </c>
      <c r="BA10" s="5">
        <f>IF('Athletes - Gold'!BA10+'Athletes - Silver'!BA10+'Athletes - Bronze'!BA10 &gt; 0, 'Athletes - Gold'!BA10*'Medal values'!$B$1+'Athletes - Silver'!BA10*'Medal values'!$B$2+'Athletes - Bronze'!BA10*'Medal values'!$B$3, "") + IF(AND(BA$1 = AZ$1, AZ$2 = "Mixed"), 0.5*AZ10, 0) + IF(AND(BA$1 = BB$1, BB$2 = "Mixed"), 0.5*BB10, 0)</f>
        <v>0</v>
      </c>
      <c r="BB10" s="5">
        <f>IF('Athletes - Gold'!BB10+'Athletes - Silver'!BB10+'Athletes - Bronze'!BB10 &gt; 0, 'Athletes - Gold'!BB10*'Medal values'!$B$1+'Athletes - Silver'!BB10*'Medal values'!$B$2+'Athletes - Bronze'!BB10*'Medal values'!$B$3, "") + IF(AND(BB$1 = BA$1, BA$2 = "Mixed"), 0.5*BA10, 0) + IF(AND(BB$1 = BC$1, BC$2 = "Mixed"), 0.5*BC10, 0)</f>
        <v>0</v>
      </c>
      <c r="BC10" s="5">
        <f>IF('Athletes - Gold'!BC10+'Athletes - Silver'!BC10+'Athletes - Bronze'!BC10 &gt; 0, 'Athletes - Gold'!BC10*'Medal values'!$B$1+'Athletes - Silver'!BC10*'Medal values'!$B$2+'Athletes - Bronze'!BC10*'Medal values'!$B$3, "") + IF(AND(BC$1 = BB$1, BB$2 = "Mixed"), 0.5*BB10, 0) + IF(AND(BC$1 = BD$1, BD$2 = "Mixed"), 0.5*BD10, 0)</f>
        <v>0</v>
      </c>
      <c r="BD10" s="5">
        <f>IF('Athletes - Gold'!BD10+'Athletes - Silver'!BD10+'Athletes - Bronze'!BD10 &gt; 0, 'Athletes - Gold'!BD10*'Medal values'!$B$1+'Athletes - Silver'!BD10*'Medal values'!$B$2+'Athletes - Bronze'!BD10*'Medal values'!$B$3, "") + IF(AND(BD$1 = BC$1, BC$2 = "Mixed"), 0.5*BC10, 0) + IF(AND(BD$1 = BE$1, BE$2 = "Mixed"), 0.5*BE10, 0)</f>
        <v>0</v>
      </c>
      <c r="BE10" s="5">
        <f>IF('Athletes - Gold'!BE10+'Athletes - Silver'!BE10+'Athletes - Bronze'!BE10 &gt; 0, 'Athletes - Gold'!BE10*'Medal values'!$B$1+'Athletes - Silver'!BE10*'Medal values'!$B$2+'Athletes - Bronze'!BE10*'Medal values'!$B$3, "") + IF(AND(BE$1 = BD$1, BD$2 = "Mixed"), 0.5*BD10, 0) + IF(AND(BE$1 = BF$1, BF$2 = "Mixed"), 0.5*BF10, 0)</f>
        <v>0</v>
      </c>
      <c r="BF10" s="5">
        <f>IF('Athletes - Gold'!BF10+'Athletes - Silver'!BF10+'Athletes - Bronze'!BF10 &gt; 0, 'Athletes - Gold'!BF10*'Medal values'!$B$1+'Athletes - Silver'!BF10*'Medal values'!$B$2+'Athletes - Bronze'!BF10*'Medal values'!$B$3, "") + IF(AND(BF$1 = BE$1, BE$2 = "Mixed"), 0.5*BE10, 0) + IF(AND(BF$1 = BG$1, BG$2 = "Mixed"), 0.5*BG10, 0)</f>
        <v>0</v>
      </c>
      <c r="BG10" s="5">
        <f>IF('Athletes - Gold'!BG10+'Athletes - Silver'!BG10+'Athletes - Bronze'!BG10 &gt; 0, 'Athletes - Gold'!BG10*'Medal values'!$B$1+'Athletes - Silver'!BG10*'Medal values'!$B$2+'Athletes - Bronze'!BG10*'Medal values'!$B$3, "") + IF(AND(BG$1 = BF$1, BF$2 = "Mixed"), 0.5*BF10, 0) + IF(AND(BG$1 = BH$1, BH$2 = "Mixed"), 0.5*BH10, 0)</f>
        <v>0</v>
      </c>
      <c r="BH10" s="5">
        <f>IF('Athletes - Gold'!BH10+'Athletes - Silver'!BH10+'Athletes - Bronze'!BH10 &gt; 0, 'Athletes - Gold'!BH10*'Medal values'!$B$1+'Athletes - Silver'!BH10*'Medal values'!$B$2+'Athletes - Bronze'!BH10*'Medal values'!$B$3, "") + IF(AND(BH$1 = BG$1, BG$2 = "Mixed"), 0.5*BG10, 0) + IF(AND(BH$1 = BI$1, BI$2 = "Mixed"), 0.5*BI10, 0)</f>
        <v>0</v>
      </c>
      <c r="BI10" s="5">
        <f>IF('Athletes - Gold'!BI10+'Athletes - Silver'!BI10+'Athletes - Bronze'!BI10 &gt; 0, 'Athletes - Gold'!BI10*'Medal values'!$B$1+'Athletes - Silver'!BI10*'Medal values'!$B$2+'Athletes - Bronze'!BI10*'Medal values'!$B$3, "") + IF(AND(BI$1 = BH$1, BH$2 = "Mixed"), 0.5*BH10, 0) + IF(AND(BI$1 = BJ$1, BJ$2 = "Mixed"), 0.5*BJ10, 0)</f>
        <v>0</v>
      </c>
      <c r="BJ10" s="5">
        <f>IF('Athletes - Gold'!BJ10+'Athletes - Silver'!BJ10+'Athletes - Bronze'!BJ10 &gt; 0, 'Athletes - Gold'!BJ10*'Medal values'!$B$1+'Athletes - Silver'!BJ10*'Medal values'!$B$2+'Athletes - Bronze'!BJ10*'Medal values'!$B$3, "") + IF(AND(BJ$1 = BI$1, BI$2 = "Mixed"), 0.5*BI10, 0) + IF(AND(BJ$1 = BK$1, BK$2 = "Mixed"), 0.5*BK10, 0)</f>
        <v>0</v>
      </c>
      <c r="BK10" s="5">
        <f>IF('Athletes - Gold'!BK10+'Athletes - Silver'!BK10+'Athletes - Bronze'!BK10 &gt; 0, 'Athletes - Gold'!BK10*'Medal values'!$B$1+'Athletes - Silver'!BK10*'Medal values'!$B$2+'Athletes - Bronze'!BK10*'Medal values'!$B$3, "") + IF(AND(BK$1 = BJ$1, BJ$2 = "Mixed"), 0.5*BJ10, 0) + IF(AND(BK$1 = BL$1, BL$2 = "Mixed"), 0.5*BL10, 0)</f>
        <v>0</v>
      </c>
      <c r="BL10" s="5">
        <f>IF('Athletes - Gold'!BL10+'Athletes - Silver'!BL10+'Athletes - Bronze'!BL10 &gt; 0, 'Athletes - Gold'!BL10*'Medal values'!$B$1+'Athletes - Silver'!BL10*'Medal values'!$B$2+'Athletes - Bronze'!BL10*'Medal values'!$B$3, "") + IF(AND(BL$1 = BK$1, BK$2 = "Mixed"), 0.5*BK10, 0) + IF(AND(BL$1 = BM$1, BM$2 = "Mixed"), 0.5*BM10, 0)</f>
        <v>0</v>
      </c>
      <c r="BM10" s="5">
        <f>IF('Athletes - Gold'!BM10+'Athletes - Silver'!BM10+'Athletes - Bronze'!BM10 &gt; 0, 'Athletes - Gold'!BM10*'Medal values'!$B$1+'Athletes - Silver'!BM10*'Medal values'!$B$2+'Athletes - Bronze'!BM10*'Medal values'!$B$3, "") + IF(AND(BM$1 = BL$1, BL$2 = "Mixed"), 0.5*BL10, 0) + IF(AND(BM$1 = BN$1, BN$2 = "Mixed"), 0.5*BN10, 0)</f>
        <v>0</v>
      </c>
      <c r="BN10" s="5">
        <f>IF('Athletes - Gold'!BN10+'Athletes - Silver'!BN10+'Athletes - Bronze'!BN10 &gt; 0, 'Athletes - Gold'!BN10*'Medal values'!$B$1+'Athletes - Silver'!BN10*'Medal values'!$B$2+'Athletes - Bronze'!BN10*'Medal values'!$B$3, "") + IF(AND(BN$1 = BM$1, BM$2 = "Mixed"), 0.5*BM10, 0) + IF(AND(BN$1 = BO$1, BO$2 = "Mixed"), 0.5*BO10, 0)</f>
        <v>0</v>
      </c>
      <c r="BO10" s="5">
        <f>IF('Athletes - Gold'!BO10+'Athletes - Silver'!BO10+'Athletes - Bronze'!BO10 &gt; 0, 'Athletes - Gold'!BO10*'Medal values'!$B$1+'Athletes - Silver'!BO10*'Medal values'!$B$2+'Athletes - Bronze'!BO10*'Medal values'!$B$3, "") + IF(AND(BO$1 = BN$1, BN$2 = "Mixed"), 0.5*BN10, 0) + IF(AND(BO$1 = BP$1, BP$2 = "Mixed"), 0.5*BP10, 0)</f>
        <v>0</v>
      </c>
      <c r="BP10" s="5">
        <f>IF('Athletes - Gold'!BP10+'Athletes - Silver'!BP10+'Athletes - Bronze'!BP10 &gt; 0, 'Athletes - Gold'!BP10*'Medal values'!$B$1+'Athletes - Silver'!BP10*'Medal values'!$B$2+'Athletes - Bronze'!BP10*'Medal values'!$B$3, "") + IF(AND(BP$1 = BO$1, BO$2 = "Mixed"), 0.5*BO10, 0) + IF(AND(BP$1 = BQ$1, BQ$2 = "Mixed"), 0.5*BQ10, 0)</f>
        <v>0</v>
      </c>
      <c r="BQ10" s="5">
        <f>IF('Athletes - Gold'!BQ10+'Athletes - Silver'!BQ10+'Athletes - Bronze'!BQ10 &gt; 0, 'Athletes - Gold'!BQ10*'Medal values'!$B$1+'Athletes - Silver'!BQ10*'Medal values'!$B$2+'Athletes - Bronze'!BQ10*'Medal values'!$B$3, "") + IF(AND(BQ$1 = BP$1, BP$2 = "Mixed"), 0.5*BP10, 0) + IF(AND(BQ$1 = BR$1, BR$2 = "Mixed"), 0.5*BR10, 0)</f>
        <v>0</v>
      </c>
      <c r="BR10" s="5">
        <f>IF('Athletes - Gold'!BR10+'Athletes - Silver'!BR10+'Athletes - Bronze'!BR10 &gt; 0, 'Athletes - Gold'!BR10*'Medal values'!$B$1+'Athletes - Silver'!BR10*'Medal values'!$B$2+'Athletes - Bronze'!BR10*'Medal values'!$B$3, "") + IF(AND(BR$1 = BQ$1, BQ$2 = "Mixed"), 0.5*BQ10, 0) + IF(AND(BR$1 = BS$1, BS$2 = "Mixed"), 0.5*BS10, 0)</f>
        <v>0</v>
      </c>
      <c r="BS10" s="5">
        <f>IF('Athletes - Gold'!BS10+'Athletes - Silver'!BS10+'Athletes - Bronze'!BS10 &gt; 0, 'Athletes - Gold'!BS10*'Medal values'!$B$1+'Athletes - Silver'!BS10*'Medal values'!$B$2+'Athletes - Bronze'!BS10*'Medal values'!$B$3, "") + IF(AND(BS$1 = BR$1, BR$2 = "Mixed"), 0.5*BR10, 0) + IF(AND(BS$1 = BT$1, BT$2 = "Mixed"), 0.5*BT10, 0)</f>
        <v>0</v>
      </c>
      <c r="BT10" s="5">
        <f>IF('Athletes - Gold'!BT10+'Athletes - Silver'!BT10+'Athletes - Bronze'!BT10 &gt; 0, 'Athletes - Gold'!BT10*'Medal values'!$B$1+'Athletes - Silver'!BT10*'Medal values'!$B$2+'Athletes - Bronze'!BT10*'Medal values'!$B$3, "") + IF(AND(BT$1 = BS$1, BS$2 = "Mixed"), 0.5*BS10, 0) + IF(AND(BT$1 = BU$1, BU$2 = "Mixed"), 0.5*BU10, 0)</f>
        <v>0</v>
      </c>
      <c r="BU10" s="5">
        <f>IF('Athletes - Gold'!BU10+'Athletes - Silver'!BU10+'Athletes - Bronze'!BU10 &gt; 0, 'Athletes - Gold'!BU10*'Medal values'!$B$1+'Athletes - Silver'!BU10*'Medal values'!$B$2+'Athletes - Bronze'!BU10*'Medal values'!$B$3, "") + IF(AND(BU$1 = BT$1, BT$2 = "Mixed"), 0.5*BT10, 0) + IF(AND(BU$1 = BV$1, BV$2 = "Mixed"), 0.5*BV10, 0)</f>
        <v>0</v>
      </c>
      <c r="BV10" s="5">
        <f>IF('Athletes - Gold'!BV10+'Athletes - Silver'!BV10+'Athletes - Bronze'!BV10 &gt; 0, 'Athletes - Gold'!BV10*'Medal values'!$B$1+'Athletes - Silver'!BV10*'Medal values'!$B$2+'Athletes - Bronze'!BV10*'Medal values'!$B$3, "") + IF(AND(BV$1 = BU$1, BU$2 = "Mixed"), 0.5*BU10, 0) + IF(AND(BV$1 = BW$1, BW$2 = "Mixed"), 0.5*BW10, 0)</f>
        <v>0</v>
      </c>
      <c r="BW10" s="5">
        <f>IF('Athletes - Gold'!BW10+'Athletes - Silver'!BW10+'Athletes - Bronze'!BW10 &gt; 0, 'Athletes - Gold'!BW10*'Medal values'!$B$1+'Athletes - Silver'!BW10*'Medal values'!$B$2+'Athletes - Bronze'!BW10*'Medal values'!$B$3, "") + IF(AND(BW$1 = BV$1, BV$2 = "Mixed"), 0.5*BV10, 0) + IF(AND(BW$1 = BX$1, BX$2 = "Mixed"), 0.5*BX10, 0)</f>
        <v>0</v>
      </c>
      <c r="BX10" s="5">
        <f>IF('Athletes - Gold'!BX10+'Athletes - Silver'!BX10+'Athletes - Bronze'!BX10 &gt; 0, 'Athletes - Gold'!BX10*'Medal values'!$B$1+'Athletes - Silver'!BX10*'Medal values'!$B$2+'Athletes - Bronze'!BX10*'Medal values'!$B$3, "") + IF(AND(BX$1 = BW$1, BW$2 = "Mixed"), 0.5*BW10, 0) + IF(AND(BX$1 = BY$1, BY$2 = "Mixed"), 0.5*BY10, 0)</f>
        <v>0</v>
      </c>
      <c r="BY10" s="5">
        <f>IF('Athletes - Gold'!BY10+'Athletes - Silver'!BY10+'Athletes - Bronze'!BY10 &gt; 0, 'Athletes - Gold'!BY10*'Medal values'!$B$1+'Athletes - Silver'!BY10*'Medal values'!$B$2+'Athletes - Bronze'!BY10*'Medal values'!$B$3, "") + IF(AND(BY$1 = BX$1, BX$2 = "Mixed"), 0.5*BX10, 0) + IF(AND(BY$1 = BZ$1, BZ$2 = "Mixed"), 0.5*BZ10, 0)</f>
        <v>0</v>
      </c>
      <c r="BZ10" s="5">
        <f>IF('Athletes - Gold'!BZ10+'Athletes - Silver'!BZ10+'Athletes - Bronze'!BZ10 &gt; 0, 'Athletes - Gold'!BZ10*'Medal values'!$B$1+'Athletes - Silver'!BZ10*'Medal values'!$B$2+'Athletes - Bronze'!BZ10*'Medal values'!$B$3, "") + IF(AND(BZ$1 = BY$1, BY$2 = "Mixed"), 0.5*BY10, 0) + IF(AND(BZ$1 = CA$1, CA$2 = "Mixed"), 0.5*CA10, 0)</f>
        <v>0</v>
      </c>
      <c r="CA10" s="5">
        <f>IF('Athletes - Gold'!CA10+'Athletes - Silver'!CA10+'Athletes - Bronze'!CA10 &gt; 0, 'Athletes - Gold'!CA10*'Medal values'!$B$1+'Athletes - Silver'!CA10*'Medal values'!$B$2+'Athletes - Bronze'!CA10*'Medal values'!$B$3, "") + IF(AND(CA$1 = BZ$1, BZ$2 = "Mixed"), 0.5*BZ10, 0) + IF(AND(CA$1 = CB$1, CB$2 = "Mixed"), 0.5*CB10, 0)</f>
        <v>0</v>
      </c>
      <c r="CB10" s="5">
        <f>IF('Athletes - Gold'!CB10+'Athletes - Silver'!CB10+'Athletes - Bronze'!CB10 &gt; 0, 'Athletes - Gold'!CB10*'Medal values'!$B$1+'Athletes - Silver'!CB10*'Medal values'!$B$2+'Athletes - Bronze'!CB10*'Medal values'!$B$3, "") + IF(AND(CB$1 = CA$1, CA$2 = "Mixed"), 0.5*CA10, 0) + IF(AND(CB$1 = CC$1, CC$2 = "Mixed"), 0.5*CC10, 0)</f>
        <v>0</v>
      </c>
      <c r="CC10" s="5">
        <f>IF('Athletes - Gold'!CC10+'Athletes - Silver'!CC10+'Athletes - Bronze'!CC10 &gt; 0, 'Athletes - Gold'!CC10*'Medal values'!$B$1+'Athletes - Silver'!CC10*'Medal values'!$B$2+'Athletes - Bronze'!CC10*'Medal values'!$B$3, "") + IF(AND(CC$1 = CB$1, CB$2 = "Mixed"), 0.5*CB10, 0) + IF(AND(CC$1 = CD$1, CD$2 = "Mixed"), 0.5*CD10, 0)</f>
        <v>0</v>
      </c>
      <c r="CD10" s="5">
        <f>IF('Athletes - Gold'!CD10+'Athletes - Silver'!CD10+'Athletes - Bronze'!CD10 &gt; 0, 'Athletes - Gold'!CD10*'Medal values'!$B$1+'Athletes - Silver'!CD10*'Medal values'!$B$2+'Athletes - Bronze'!CD10*'Medal values'!$B$3, "") + IF(AND(CD$1 = CC$1, CC$2 = "Mixed"), 0.5*CC10, 0) + IF(AND(CD$1 = CE$1, CE$2 = "Mixed"), 0.5*CE10, 0)</f>
        <v>0</v>
      </c>
      <c r="CE10" s="5">
        <f>IF('Athletes - Gold'!CE10+'Athletes - Silver'!CE10+'Athletes - Bronze'!CE10 &gt; 0, 'Athletes - Gold'!CE10*'Medal values'!$B$1+'Athletes - Silver'!CE10*'Medal values'!$B$2+'Athletes - Bronze'!CE10*'Medal values'!$B$3, "") + IF(AND(CE$1 = CD$1, CD$2 = "Mixed"), 0.5*CD10, 0) + IF(AND(CE$1 = CF$1, CF$2 = "Mixed"), 0.5*CF10, 0)</f>
        <v>0</v>
      </c>
      <c r="CF10" s="5">
        <f>IF('Athletes - Gold'!CF10+'Athletes - Silver'!CF10+'Athletes - Bronze'!CF10 &gt; 0, 'Athletes - Gold'!CF10*'Medal values'!$B$1+'Athletes - Silver'!CF10*'Medal values'!$B$2+'Athletes - Bronze'!CF10*'Medal values'!$B$3, "") + IF(AND(CF$1 = CE$1, CE$2 = "Mixed"), 0.5*CE10, 0) + IF(AND(CF$1 = CG$1, CG$2 = "Mixed"), 0.5*CG10, 0)</f>
        <v>0</v>
      </c>
      <c r="CG10" s="5">
        <f>IF('Athletes - Gold'!CG10+'Athletes - Silver'!CG10+'Athletes - Bronze'!CG10 &gt; 0, 'Athletes - Gold'!CG10*'Medal values'!$B$1+'Athletes - Silver'!CG10*'Medal values'!$B$2+'Athletes - Bronze'!CG10*'Medal values'!$B$3, "") + IF(AND(CG$1 = CF$1, CF$2 = "Mixed"), 0.5*CF10, 0) + IF(AND(CG$1 = CH$1, CH$2 = "Mixed"), 0.5*CH10, 0)</f>
        <v>0</v>
      </c>
      <c r="CH10" s="5">
        <f>IF('Athletes - Gold'!CH10+'Athletes - Silver'!CH10+'Athletes - Bronze'!CH10 &gt; 0, 'Athletes - Gold'!CH10*'Medal values'!$B$1+'Athletes - Silver'!CH10*'Medal values'!$B$2+'Athletes - Bronze'!CH10*'Medal values'!$B$3, "") + IF(AND(CH$1 = CG$1, CG$2 = "Mixed"), 0.5*CG10, 0) + IF(AND(CH$1 = CI$1, CI$2 = "Mixed"), 0.5*CI10, 0)</f>
        <v>0</v>
      </c>
      <c r="CI10" s="5">
        <f>IF('Athletes - Gold'!CI10+'Athletes - Silver'!CI10+'Athletes - Bronze'!CI10 &gt; 0, 'Athletes - Gold'!CI10*'Medal values'!$B$1+'Athletes - Silver'!CI10*'Medal values'!$B$2+'Athletes - Bronze'!CI10*'Medal values'!$B$3, "") + IF(AND(CI$1 = CH$1, CH$2 = "Mixed"), 0.5*CH10, 0) + IF(AND(CI$1 = CJ$1, CJ$2 = "Mixed"), 0.5*CJ10, 0)</f>
        <v>0</v>
      </c>
      <c r="CJ10" s="5">
        <f>IF('Athletes - Gold'!CJ10+'Athletes - Silver'!CJ10+'Athletes - Bronze'!CJ10 &gt; 0, 'Athletes - Gold'!CJ10*'Medal values'!$B$1+'Athletes - Silver'!CJ10*'Medal values'!$B$2+'Athletes - Bronze'!CJ10*'Medal values'!$B$3, "") + IF(AND(CJ$1 = CI$1, CI$2 = "Mixed"), 0.5*CI10, 0) + IF(AND(CJ$1 = CK$1, CK$2 = "Mixed"), 0.5*CK10, 0)</f>
        <v>0</v>
      </c>
      <c r="CK10" s="5">
        <f>IF('Athletes - Gold'!CK10+'Athletes - Silver'!CK10+'Athletes - Bronze'!CK10 &gt; 0, 'Athletes - Gold'!CK10*'Medal values'!$B$1+'Athletes - Silver'!CK10*'Medal values'!$B$2+'Athletes - Bronze'!CK10*'Medal values'!$B$3, "") + IF(AND(CK$1 = CJ$1, CJ$2 = "Mixed"), 0.5*CJ10, 0) + IF(AND(CK$1 = CL$1, CL$2 = "Mixed"), 0.5*CL10, 0)</f>
        <v>0</v>
      </c>
      <c r="CL10" s="5">
        <f>IF('Athletes - Gold'!CL10+'Athletes - Silver'!CL10+'Athletes - Bronze'!CL10 &gt; 0, 'Athletes - Gold'!CL10*'Medal values'!$B$1+'Athletes - Silver'!CL10*'Medal values'!$B$2+'Athletes - Bronze'!CL10*'Medal values'!$B$3, "") + IF(AND(CL$1 = CK$1, CK$2 = "Mixed"), 0.5*CK10, 0) + IF(AND(CL$1 = CM$1, CM$2 = "Mixed"), 0.5*CM10, 0)</f>
        <v>0</v>
      </c>
      <c r="CM10" s="5">
        <f>IF('Athletes - Gold'!CM10+'Athletes - Silver'!CM10+'Athletes - Bronze'!CM10 &gt; 0, 'Athletes - Gold'!CM10*'Medal values'!$B$1+'Athletes - Silver'!CM10*'Medal values'!$B$2+'Athletes - Bronze'!CM10*'Medal values'!$B$3, "") + IF(AND(CM$1 = CL$1, CL$2 = "Mixed"), 0.5*CL10, 0) + IF(AND(CM$1 = CN$1, CN$2 = "Mixed"), 0.5*CN10, 0)</f>
        <v>0</v>
      </c>
      <c r="CN10" s="5">
        <f>IF('Athletes - Gold'!CN10+'Athletes - Silver'!CN10+'Athletes - Bronze'!CN10 &gt; 0, 'Athletes - Gold'!CN10*'Medal values'!$B$1+'Athletes - Silver'!CN10*'Medal values'!$B$2+'Athletes - Bronze'!CN10*'Medal values'!$B$3, "") + IF(AND(CN$1 = CM$1, CM$2 = "Mixed"), 0.5*CM10, 0) + IF(AND(CN$1 = CO$1, CO$2 = "Mixed"), 0.5*CO10, 0)</f>
        <v>3.001</v>
      </c>
      <c r="CO10" s="5">
        <f>IF('Athletes - Gold'!CO10+'Athletes - Silver'!CO10+'Athletes - Bronze'!CO10 &gt; 0, 'Athletes - Gold'!CO10*'Medal values'!$B$1+'Athletes - Silver'!CO10*'Medal values'!$B$2+'Athletes - Bronze'!CO10*'Medal values'!$B$3, "") + IF(AND(CO$1 = CN$1, CN$2 = "Mixed"), 0.5*CN10, 0) + IF(AND(CO$1 = CP$1, CP$2 = "Mixed"), 0.5*CP10, 0)</f>
        <v>0</v>
      </c>
      <c r="CP10" s="5">
        <f>IF('Athletes - Gold'!CP10+'Athletes - Silver'!CP10+'Athletes - Bronze'!CP10 &gt; 0, 'Athletes - Gold'!CP10*'Medal values'!$B$1+'Athletes - Silver'!CP10*'Medal values'!$B$2+'Athletes - Bronze'!CP10*'Medal values'!$B$3, "") + IF(AND(CP$1 = CO$1, CO$2 = "Mixed"), 0.5*CO10, 0) + IF(AND(CP$1 = CQ$1, CQ$2 = "Mixed"), 0.5*CQ10, 0)</f>
        <v>0</v>
      </c>
      <c r="CQ10" s="5">
        <f>IF('Athletes - Gold'!CQ10+'Athletes - Silver'!CQ10+'Athletes - Bronze'!CQ10 &gt; 0, 'Athletes - Gold'!CQ10*'Medal values'!$B$1+'Athletes - Silver'!CQ10*'Medal values'!$B$2+'Athletes - Bronze'!CQ10*'Medal values'!$B$3, "") + IF(AND(CQ$1 = CP$1, CP$2 = "Mixed"), 0.5*CP10, 0) + IF(AND(CQ$1 = CR$1, CR$2 = "Mixed"), 0.5*CR10, 0)</f>
        <v>0</v>
      </c>
      <c r="CR10" s="5">
        <f>IF('Athletes - Gold'!CR10+'Athletes - Silver'!CR10+'Athletes - Bronze'!CR10 &gt; 0, 'Athletes - Gold'!CR10*'Medal values'!$B$1+'Athletes - Silver'!CR10*'Medal values'!$B$2+'Athletes - Bronze'!CR10*'Medal values'!$B$3, "") + IF(AND(CR$1 = CQ$1, CQ$2 = "Mixed"), 0.5*CQ10, 0) + IF(AND(CR$1 = CS$1, CS$2 = "Mixed"), 0.5*CS10, 0)</f>
        <v>0</v>
      </c>
      <c r="CS10" s="5">
        <f>IF('Athletes - Gold'!CS10+'Athletes - Silver'!CS10+'Athletes - Bronze'!CS10 &gt; 0, 'Athletes - Gold'!CS10*'Medal values'!$B$1+'Athletes - Silver'!CS10*'Medal values'!$B$2+'Athletes - Bronze'!CS10*'Medal values'!$B$3, "") + IF(AND(CS$1 = CR$1, CR$2 = "Mixed"), 0.5*CR10, 0) + IF(AND(CS$1 = CT$1, CT$2 = "Mixed"), 0.5*CT10, 0)</f>
        <v>0</v>
      </c>
      <c r="CT10" s="5">
        <f>IF('Athletes - Gold'!CT10+'Athletes - Silver'!CT10+'Athletes - Bronze'!CT10 &gt; 0, 'Athletes - Gold'!CT10*'Medal values'!$B$1+'Athletes - Silver'!CT10*'Medal values'!$B$2+'Athletes - Bronze'!CT10*'Medal values'!$B$3, "") + IF(AND(CT$1 = CS$1, CS$2 = "Mixed"), 0.5*CS10, 0) + IF(AND(CT$1 = CU$1, CU$2 = "Mixed"), 0.5*CU10, 0)</f>
        <v>0</v>
      </c>
      <c r="CU10" s="5">
        <f>IF('Athletes - Gold'!CU10+'Athletes - Silver'!CU10+'Athletes - Bronze'!CU10 &gt; 0, 'Athletes - Gold'!CU10*'Medal values'!$B$1+'Athletes - Silver'!CU10*'Medal values'!$B$2+'Athletes - Bronze'!CU10*'Medal values'!$B$3, "") + IF(AND(CU$1 = CT$1, CT$2 = "Mixed"), 0.5*CT10, 0) + IF(AND(CU$1 = CV$1, CV$2 = "Mixed"), 0.5*CV10, 0)</f>
        <v>0</v>
      </c>
      <c r="CV10" s="5">
        <f>IF('Athletes - Gold'!CV10+'Athletes - Silver'!CV10+'Athletes - Bronze'!CV10 &gt; 0, 'Athletes - Gold'!CV10*'Medal values'!$B$1+'Athletes - Silver'!CV10*'Medal values'!$B$2+'Athletes - Bronze'!CV10*'Medal values'!$B$3, "") + IF(AND(CV$1 = CU$1, CU$2 = "Mixed"), 0.5*CU10, 0) + IF(AND(CV$1 = CW$1, CW$2 = "Mixed"), 0.5*CW10, 0)</f>
        <v>0</v>
      </c>
      <c r="CW10" s="5">
        <f t="shared" ref="CW10:CX10" si="9">SUMIF($B$2:$CV$2,CW$2, $B10:$CV10)</f>
        <v>0</v>
      </c>
      <c r="CX10" s="5">
        <f t="shared" si="9"/>
        <v>3.001</v>
      </c>
      <c r="CY10" s="5">
        <f t="shared" si="3"/>
        <v>3.001</v>
      </c>
    </row>
    <row r="11">
      <c r="A11" s="5" t="str">
        <f>Countries!A9</f>
        <v>BLR</v>
      </c>
      <c r="B11" s="5">
        <f>IF('Athletes - Gold'!B11+'Athletes - Silver'!B11+'Athletes - Bronze'!B11 &gt; 0, 'Athletes - Gold'!B11*'Medal values'!$B$1+'Athletes - Silver'!B11*'Medal values'!$B$2+'Athletes - Bronze'!B11*'Medal values'!$B$3, "") + IF(AND(B$1 = A$1, A$2 = "Mixed"), 0.5*A11, 0) + IF(AND(B$1 = C$1, C$2 = "Mixed"), 0.5*C11, 0)</f>
        <v>0</v>
      </c>
      <c r="C11" s="5">
        <f>IF('Athletes - Gold'!C11+'Athletes - Silver'!C11+'Athletes - Bronze'!C11 &gt; 0, 'Athletes - Gold'!C11*'Medal values'!$B$1+'Athletes - Silver'!C11*'Medal values'!$B$2+'Athletes - Bronze'!C11*'Medal values'!$B$3, "") + IF(AND(C$1 = B$1, B$2 = "Mixed"), 0.5*B11, 0) + IF(AND(C$1 = D$1, D$2 = "Mixed"), 0.5*D11, 0)</f>
        <v>0</v>
      </c>
      <c r="D11" s="5">
        <f>IF('Athletes - Gold'!D11+'Athletes - Silver'!D11+'Athletes - Bronze'!D11 &gt; 0, 'Athletes - Gold'!D11*'Medal values'!$B$1+'Athletes - Silver'!D11*'Medal values'!$B$2+'Athletes - Bronze'!D11*'Medal values'!$B$3, "") + IF(AND(D$1 = C$1, C$2 = "Mixed"), 0.5*C11, 0) + IF(AND(D$1 = E$1, E$2 = "Mixed"), 0.5*E11, 0)</f>
        <v>0</v>
      </c>
      <c r="E11" s="5">
        <f>IF('Athletes - Gold'!E11+'Athletes - Silver'!E11+'Athletes - Bronze'!E11 &gt; 0, 'Athletes - Gold'!E11*'Medal values'!$B$1+'Athletes - Silver'!E11*'Medal values'!$B$2+'Athletes - Bronze'!E11*'Medal values'!$B$3, "") + IF(AND(E$1 = D$1, D$2 = "Mixed"), 0.5*D11, 0) + IF(AND(E$1 = F$1, F$2 = "Mixed"), 0.5*F11, 0)</f>
        <v>0</v>
      </c>
      <c r="F11" s="5">
        <f>IF('Athletes - Gold'!F11+'Athletes - Silver'!F11+'Athletes - Bronze'!F11 &gt; 0, 'Athletes - Gold'!F11*'Medal values'!$B$1+'Athletes - Silver'!F11*'Medal values'!$B$2+'Athletes - Bronze'!F11*'Medal values'!$B$3, "") + IF(AND(F$1 = E$1, E$2 = "Mixed"), 0.5*E11, 0) + IF(AND(F$1 = G$1, G$2 = "Mixed"), 0.5*G11, 0)</f>
        <v>0</v>
      </c>
      <c r="G11" s="5">
        <f>IF('Athletes - Gold'!G11+'Athletes - Silver'!G11+'Athletes - Bronze'!G11 &gt; 0, 'Athletes - Gold'!G11*'Medal values'!$B$1+'Athletes - Silver'!G11*'Medal values'!$B$2+'Athletes - Bronze'!G11*'Medal values'!$B$3, "") + IF(AND(G$1 = F$1, F$2 = "Mixed"), 0.5*F11, 0) + IF(AND(G$1 = H$1, H$2 = "Mixed"), 0.5*H11, 0)</f>
        <v>0</v>
      </c>
      <c r="H11" s="5">
        <f>IF('Athletes - Gold'!H11+'Athletes - Silver'!H11+'Athletes - Bronze'!H11 &gt; 0, 'Athletes - Gold'!H11*'Medal values'!$B$1+'Athletes - Silver'!H11*'Medal values'!$B$2+'Athletes - Bronze'!H11*'Medal values'!$B$3, "") + IF(AND(H$1 = G$1, G$2 = "Mixed"), 0.5*G11, 0) + IF(AND(H$1 = I$1, I$2 = "Mixed"), 0.5*I11, 0)</f>
        <v>0</v>
      </c>
      <c r="I11" s="5">
        <f>IF('Athletes - Gold'!I11+'Athletes - Silver'!I11+'Athletes - Bronze'!I11 &gt; 0, 'Athletes - Gold'!I11*'Medal values'!$B$1+'Athletes - Silver'!I11*'Medal values'!$B$2+'Athletes - Bronze'!I11*'Medal values'!$B$3, "") + IF(AND(I$1 = H$1, H$2 = "Mixed"), 0.5*H11, 0) + IF(AND(I$1 = J$1, J$2 = "Mixed"), 0.5*J11, 0)</f>
        <v>0</v>
      </c>
      <c r="J11" s="5">
        <f>IF('Athletes - Gold'!J11+'Athletes - Silver'!J11+'Athletes - Bronze'!J11 &gt; 0, 'Athletes - Gold'!J11*'Medal values'!$B$1+'Athletes - Silver'!J11*'Medal values'!$B$2+'Athletes - Bronze'!J11*'Medal values'!$B$3, "") + IF(AND(J$1 = I$1, I$2 = "Mixed"), 0.5*I11, 0) + IF(AND(J$1 = K$1, K$2 = "Mixed"), 0.5*K11, 0)</f>
        <v>1</v>
      </c>
      <c r="K11" s="5">
        <f>IF('Athletes - Gold'!K11+'Athletes - Silver'!K11+'Athletes - Bronze'!K11 &gt; 0, 'Athletes - Gold'!K11*'Medal values'!$B$1+'Athletes - Silver'!K11*'Medal values'!$B$2+'Athletes - Bronze'!K11*'Medal values'!$B$3, "") + IF(AND(K$1 = J$1, J$2 = "Mixed"), 0.5*J11, 0) + IF(AND(K$1 = L$1, L$2 = "Mixed"), 0.5*L11, 0)</f>
        <v>0</v>
      </c>
      <c r="L11" s="5">
        <f>IF('Athletes - Gold'!L11+'Athletes - Silver'!L11+'Athletes - Bronze'!L11 &gt; 0, 'Athletes - Gold'!L11*'Medal values'!$B$1+'Athletes - Silver'!L11*'Medal values'!$B$2+'Athletes - Bronze'!L11*'Medal values'!$B$3, "") + IF(AND(L$1 = K$1, K$2 = "Mixed"), 0.5*K11, 0) + IF(AND(L$1 = M$1, M$2 = "Mixed"), 0.5*M11, 0)</f>
        <v>0</v>
      </c>
      <c r="M11" s="5">
        <f>IF('Athletes - Gold'!M11+'Athletes - Silver'!M11+'Athletes - Bronze'!M11 &gt; 0, 'Athletes - Gold'!M11*'Medal values'!$B$1+'Athletes - Silver'!M11*'Medal values'!$B$2+'Athletes - Bronze'!M11*'Medal values'!$B$3, "") + IF(AND(M$1 = L$1, L$2 = "Mixed"), 0.5*L11, 0) + IF(AND(M$1 = N$1, N$2 = "Mixed"), 0.5*N11, 0)</f>
        <v>0</v>
      </c>
      <c r="N11" s="5">
        <f>IF('Athletes - Gold'!N11+'Athletes - Silver'!N11+'Athletes - Bronze'!N11 &gt; 0, 'Athletes - Gold'!N11*'Medal values'!$B$1+'Athletes - Silver'!N11*'Medal values'!$B$2+'Athletes - Bronze'!N11*'Medal values'!$B$3, "") + IF(AND(N$1 = M$1, M$2 = "Mixed"), 0.5*M11, 0) + IF(AND(N$1 = O$1, O$2 = "Mixed"), 0.5*O11, 0)</f>
        <v>0</v>
      </c>
      <c r="O11" s="5">
        <f>IF('Athletes - Gold'!O11+'Athletes - Silver'!O11+'Athletes - Bronze'!O11 &gt; 0, 'Athletes - Gold'!O11*'Medal values'!$B$1+'Athletes - Silver'!O11*'Medal values'!$B$2+'Athletes - Bronze'!O11*'Medal values'!$B$3, "") + IF(AND(O$1 = N$1, N$2 = "Mixed"), 0.5*N11, 0) + IF(AND(O$1 = P$1, P$2 = "Mixed"), 0.5*P11, 0)</f>
        <v>0</v>
      </c>
      <c r="P11" s="5">
        <f>IF('Athletes - Gold'!P11+'Athletes - Silver'!P11+'Athletes - Bronze'!P11 &gt; 0, 'Athletes - Gold'!P11*'Medal values'!$B$1+'Athletes - Silver'!P11*'Medal values'!$B$2+'Athletes - Bronze'!P11*'Medal values'!$B$3, "") + IF(AND(P$1 = O$1, O$2 = "Mixed"), 0.5*O11, 0) + IF(AND(P$1 = Q$1, Q$2 = "Mixed"), 0.5*Q11, 0)</f>
        <v>0</v>
      </c>
      <c r="Q11" s="5">
        <f>IF('Athletes - Gold'!Q11+'Athletes - Silver'!Q11+'Athletes - Bronze'!Q11 &gt; 0, 'Athletes - Gold'!Q11*'Medal values'!$B$1+'Athletes - Silver'!Q11*'Medal values'!$B$2+'Athletes - Bronze'!Q11*'Medal values'!$B$3, "") + IF(AND(Q$1 = P$1, P$2 = "Mixed"), 0.5*P11, 0) + IF(AND(Q$1 = R$1, R$2 = "Mixed"), 0.5*R11, 0)</f>
        <v>0</v>
      </c>
      <c r="R11" s="5">
        <f>IF('Athletes - Gold'!R11+'Athletes - Silver'!R11+'Athletes - Bronze'!R11 &gt; 0, 'Athletes - Gold'!R11*'Medal values'!$B$1+'Athletes - Silver'!R11*'Medal values'!$B$2+'Athletes - Bronze'!R11*'Medal values'!$B$3, "") + IF(AND(R$1 = Q$1, Q$2 = "Mixed"), 0.5*Q11, 0) + IF(AND(R$1 = S$1, S$2 = "Mixed"), 0.5*S11, 0)</f>
        <v>0</v>
      </c>
      <c r="S11" s="5">
        <f>IF('Athletes - Gold'!S11+'Athletes - Silver'!S11+'Athletes - Bronze'!S11 &gt; 0, 'Athletes - Gold'!S11*'Medal values'!$B$1+'Athletes - Silver'!S11*'Medal values'!$B$2+'Athletes - Bronze'!S11*'Medal values'!$B$3, "") + IF(AND(S$1 = R$1, R$2 = "Mixed"), 0.5*R11, 0) + IF(AND(S$1 = T$1, T$2 = "Mixed"), 0.5*T11, 0)</f>
        <v>0</v>
      </c>
      <c r="T11" s="5">
        <f>IF('Athletes - Gold'!T11+'Athletes - Silver'!T11+'Athletes - Bronze'!T11 &gt; 0, 'Athletes - Gold'!T11*'Medal values'!$B$1+'Athletes - Silver'!T11*'Medal values'!$B$2+'Athletes - Bronze'!T11*'Medal values'!$B$3, "") + IF(AND(T$1 = S$1, S$2 = "Mixed"), 0.5*S11, 0) + IF(AND(T$1 = U$1, U$2 = "Mixed"), 0.5*U11, 0)</f>
        <v>0</v>
      </c>
      <c r="U11" s="5">
        <f>IF('Athletes - Gold'!U11+'Athletes - Silver'!U11+'Athletes - Bronze'!U11 &gt; 0, 'Athletes - Gold'!U11*'Medal values'!$B$1+'Athletes - Silver'!U11*'Medal values'!$B$2+'Athletes - Bronze'!U11*'Medal values'!$B$3, "") + IF(AND(U$1 = T$1, T$2 = "Mixed"), 0.5*T11, 0) + IF(AND(U$1 = V$1, V$2 = "Mixed"), 0.5*V11, 0)</f>
        <v>0</v>
      </c>
      <c r="V11" s="5">
        <f>IF('Athletes - Gold'!V11+'Athletes - Silver'!V11+'Athletes - Bronze'!V11 &gt; 0, 'Athletes - Gold'!V11*'Medal values'!$B$1+'Athletes - Silver'!V11*'Medal values'!$B$2+'Athletes - Bronze'!V11*'Medal values'!$B$3, "") + IF(AND(V$1 = U$1, U$2 = "Mixed"), 0.5*U11, 0) + IF(AND(V$1 = W$1, W$2 = "Mixed"), 0.5*W11, 0)</f>
        <v>0</v>
      </c>
      <c r="W11" s="5">
        <f>IF('Athletes - Gold'!W11+'Athletes - Silver'!W11+'Athletes - Bronze'!W11 &gt; 0, 'Athletes - Gold'!W11*'Medal values'!$B$1+'Athletes - Silver'!W11*'Medal values'!$B$2+'Athletes - Bronze'!W11*'Medal values'!$B$3, "") + IF(AND(W$1 = V$1, V$2 = "Mixed"), 0.5*V11, 0) + IF(AND(W$1 = X$1, X$2 = "Mixed"), 0.5*X11, 0)</f>
        <v>0</v>
      </c>
      <c r="X11" s="5">
        <f>IF('Athletes - Gold'!X11+'Athletes - Silver'!X11+'Athletes - Bronze'!X11 &gt; 0, 'Athletes - Gold'!X11*'Medal values'!$B$1+'Athletes - Silver'!X11*'Medal values'!$B$2+'Athletes - Bronze'!X11*'Medal values'!$B$3, "") + IF(AND(X$1 = W$1, W$2 = "Mixed"), 0.5*W11, 0) + IF(AND(X$1 = Y$1, Y$2 = "Mixed"), 0.5*Y11, 0)</f>
        <v>0</v>
      </c>
      <c r="Y11" s="5">
        <f>IF('Athletes - Gold'!Y11+'Athletes - Silver'!Y11+'Athletes - Bronze'!Y11 &gt; 0, 'Athletes - Gold'!Y11*'Medal values'!$B$1+'Athletes - Silver'!Y11*'Medal values'!$B$2+'Athletes - Bronze'!Y11*'Medal values'!$B$3, "") + IF(AND(Y$1 = X$1, X$2 = "Mixed"), 0.5*X11, 0) + IF(AND(Y$1 = Z$1, Z$2 = "Mixed"), 0.5*Z11, 0)</f>
        <v>0</v>
      </c>
      <c r="Z11" s="5">
        <f>IF('Athletes - Gold'!Z11+'Athletes - Silver'!Z11+'Athletes - Bronze'!Z11 &gt; 0, 'Athletes - Gold'!Z11*'Medal values'!$B$1+'Athletes - Silver'!Z11*'Medal values'!$B$2+'Athletes - Bronze'!Z11*'Medal values'!$B$3, "") + IF(AND(Z$1 = Y$1, Y$2 = "Mixed"), 0.5*Y11, 0) + IF(AND(Z$1 = AA$1, AA$2 = "Mixed"), 0.5*AA11, 0)</f>
        <v>0</v>
      </c>
      <c r="AA11" s="5">
        <f>IF('Athletes - Gold'!AA11+'Athletes - Silver'!AA11+'Athletes - Bronze'!AA11 &gt; 0, 'Athletes - Gold'!AA11*'Medal values'!$B$1+'Athletes - Silver'!AA11*'Medal values'!$B$2+'Athletes - Bronze'!AA11*'Medal values'!$B$3, "") + IF(AND(AA$1 = Z$1, Z$2 = "Mixed"), 0.5*Z11, 0) + IF(AND(AA$1 = AB$1, AB$2 = "Mixed"), 0.5*AB11, 0)</f>
        <v>8.000004</v>
      </c>
      <c r="AB11" s="5">
        <f>IF('Athletes - Gold'!AB11+'Athletes - Silver'!AB11+'Athletes - Bronze'!AB11 &gt; 0, 'Athletes - Gold'!AB11*'Medal values'!$B$1+'Athletes - Silver'!AB11*'Medal values'!$B$2+'Athletes - Bronze'!AB11*'Medal values'!$B$3, "") + IF(AND(AB$1 = AA$1, AA$2 = "Mixed"), 0.5*AA11, 0) + IF(AND(AB$1 = AC$1, AC$2 = "Mixed"), 0.5*AC11, 0)</f>
        <v>0</v>
      </c>
      <c r="AC11" s="5">
        <f>IF('Athletes - Gold'!AC11+'Athletes - Silver'!AC11+'Athletes - Bronze'!AC11 &gt; 0, 'Athletes - Gold'!AC11*'Medal values'!$B$1+'Athletes - Silver'!AC11*'Medal values'!$B$2+'Athletes - Bronze'!AC11*'Medal values'!$B$3, "") + IF(AND(AC$1 = AB$1, AB$2 = "Mixed"), 0.5*AB11, 0) + IF(AND(AC$1 = AD$1, AD$2 = "Mixed"), 0.5*AD11, 0)</f>
        <v>0</v>
      </c>
      <c r="AD11" s="5">
        <f>IF('Athletes - Gold'!AD11+'Athletes - Silver'!AD11+'Athletes - Bronze'!AD11 &gt; 0, 'Athletes - Gold'!AD11*'Medal values'!$B$1+'Athletes - Silver'!AD11*'Medal values'!$B$2+'Athletes - Bronze'!AD11*'Medal values'!$B$3, "") + IF(AND(AD$1 = AC$1, AC$2 = "Mixed"), 0.5*AC11, 0) + IF(AND(AD$1 = AE$1, AE$2 = "Mixed"), 0.5*AE11, 0)</f>
        <v>0</v>
      </c>
      <c r="AE11" s="5">
        <f>IF('Athletes - Gold'!AE11+'Athletes - Silver'!AE11+'Athletes - Bronze'!AE11 &gt; 0, 'Athletes - Gold'!AE11*'Medal values'!$B$1+'Athletes - Silver'!AE11*'Medal values'!$B$2+'Athletes - Bronze'!AE11*'Medal values'!$B$3, "") + IF(AND(AE$1 = AD$1, AD$2 = "Mixed"), 0.5*AD11, 0) + IF(AND(AE$1 = AF$1, AF$2 = "Mixed"), 0.5*AF11, 0)</f>
        <v>0</v>
      </c>
      <c r="AF11" s="5">
        <f>IF('Athletes - Gold'!AF11+'Athletes - Silver'!AF11+'Athletes - Bronze'!AF11 &gt; 0, 'Athletes - Gold'!AF11*'Medal values'!$B$1+'Athletes - Silver'!AF11*'Medal values'!$B$2+'Athletes - Bronze'!AF11*'Medal values'!$B$3, "") + IF(AND(AF$1 = AE$1, AE$2 = "Mixed"), 0.5*AE11, 0) + IF(AND(AF$1 = AG$1, AG$2 = "Mixed"), 0.5*AG11, 0)</f>
        <v>0</v>
      </c>
      <c r="AG11" s="5">
        <f>IF('Athletes - Gold'!AG11+'Athletes - Silver'!AG11+'Athletes - Bronze'!AG11 &gt; 0, 'Athletes - Gold'!AG11*'Medal values'!$B$1+'Athletes - Silver'!AG11*'Medal values'!$B$2+'Athletes - Bronze'!AG11*'Medal values'!$B$3, "") + IF(AND(AG$1 = AF$1, AF$2 = "Mixed"), 0.5*AF11, 0) + IF(AND(AG$1 = AH$1, AH$2 = "Mixed"), 0.5*AH11, 0)</f>
        <v>0</v>
      </c>
      <c r="AH11" s="5">
        <f>IF('Athletes - Gold'!AH11+'Athletes - Silver'!AH11+'Athletes - Bronze'!AH11 &gt; 0, 'Athletes - Gold'!AH11*'Medal values'!$B$1+'Athletes - Silver'!AH11*'Medal values'!$B$2+'Athletes - Bronze'!AH11*'Medal values'!$B$3, "") + IF(AND(AH$1 = AG$1, AG$2 = "Mixed"), 0.5*AG11, 0) + IF(AND(AH$1 = AI$1, AI$2 = "Mixed"), 0.5*AI11, 0)</f>
        <v>0</v>
      </c>
      <c r="AI11" s="5">
        <f>IF('Athletes - Gold'!AI11+'Athletes - Silver'!AI11+'Athletes - Bronze'!AI11 &gt; 0, 'Athletes - Gold'!AI11*'Medal values'!$B$1+'Athletes - Silver'!AI11*'Medal values'!$B$2+'Athletes - Bronze'!AI11*'Medal values'!$B$3, "") + IF(AND(AI$1 = AH$1, AH$2 = "Mixed"), 0.5*AH11, 0) + IF(AND(AI$1 = AJ$1, AJ$2 = "Mixed"), 0.5*AJ11, 0)</f>
        <v>0</v>
      </c>
      <c r="AJ11" s="5">
        <f>IF('Athletes - Gold'!AJ11+'Athletes - Silver'!AJ11+'Athletes - Bronze'!AJ11 &gt; 0, 'Athletes - Gold'!AJ11*'Medal values'!$B$1+'Athletes - Silver'!AJ11*'Medal values'!$B$2+'Athletes - Bronze'!AJ11*'Medal values'!$B$3, "") + IF(AND(AJ$1 = AI$1, AI$2 = "Mixed"), 0.5*AI11, 0) + IF(AND(AJ$1 = AK$1, AK$2 = "Mixed"), 0.5*AK11, 0)</f>
        <v>0</v>
      </c>
      <c r="AK11" s="5">
        <f>IF('Athletes - Gold'!AK11+'Athletes - Silver'!AK11+'Athletes - Bronze'!AK11 &gt; 0, 'Athletes - Gold'!AK11*'Medal values'!$B$1+'Athletes - Silver'!AK11*'Medal values'!$B$2+'Athletes - Bronze'!AK11*'Medal values'!$B$3, "") + IF(AND(AK$1 = AJ$1, AJ$2 = "Mixed"), 0.5*AJ11, 0) + IF(AND(AK$1 = AL$1, AL$2 = "Mixed"), 0.5*AL11, 0)</f>
        <v>0</v>
      </c>
      <c r="AL11" s="5">
        <f>IF('Athletes - Gold'!AL11+'Athletes - Silver'!AL11+'Athletes - Bronze'!AL11 &gt; 0, 'Athletes - Gold'!AL11*'Medal values'!$B$1+'Athletes - Silver'!AL11*'Medal values'!$B$2+'Athletes - Bronze'!AL11*'Medal values'!$B$3, "") + IF(AND(AL$1 = AK$1, AK$2 = "Mixed"), 0.5*AK11, 0) + IF(AND(AL$1 = AM$1, AM$2 = "Mixed"), 0.5*AM11, 0)</f>
        <v>0</v>
      </c>
      <c r="AM11" s="5">
        <f>IF('Athletes - Gold'!AM11+'Athletes - Silver'!AM11+'Athletes - Bronze'!AM11 &gt; 0, 'Athletes - Gold'!AM11*'Medal values'!$B$1+'Athletes - Silver'!AM11*'Medal values'!$B$2+'Athletes - Bronze'!AM11*'Medal values'!$B$3, "") + IF(AND(AM$1 = AL$1, AL$2 = "Mixed"), 0.5*AL11, 0) + IF(AND(AM$1 = AN$1, AN$2 = "Mixed"), 0.5*AN11, 0)</f>
        <v>0</v>
      </c>
      <c r="AN11" s="5">
        <f>IF('Athletes - Gold'!AN11+'Athletes - Silver'!AN11+'Athletes - Bronze'!AN11 &gt; 0, 'Athletes - Gold'!AN11*'Medal values'!$B$1+'Athletes - Silver'!AN11*'Medal values'!$B$2+'Athletes - Bronze'!AN11*'Medal values'!$B$3, "") + IF(AND(AN$1 = AM$1, AM$2 = "Mixed"), 0.5*AM11, 0) + IF(AND(AN$1 = AO$1, AO$2 = "Mixed"), 0.5*AO11, 0)</f>
        <v>0</v>
      </c>
      <c r="AO11" s="5">
        <f>IF('Athletes - Gold'!AO11+'Athletes - Silver'!AO11+'Athletes - Bronze'!AO11 &gt; 0, 'Athletes - Gold'!AO11*'Medal values'!$B$1+'Athletes - Silver'!AO11*'Medal values'!$B$2+'Athletes - Bronze'!AO11*'Medal values'!$B$3, "") + IF(AND(AO$1 = AN$1, AN$2 = "Mixed"), 0.5*AN11, 0) + IF(AND(AO$1 = AP$1, AP$2 = "Mixed"), 0.5*AP11, 0)</f>
        <v>0</v>
      </c>
      <c r="AP11" s="5">
        <f>IF('Athletes - Gold'!AP11+'Athletes - Silver'!AP11+'Athletes - Bronze'!AP11 &gt; 0, 'Athletes - Gold'!AP11*'Medal values'!$B$1+'Athletes - Silver'!AP11*'Medal values'!$B$2+'Athletes - Bronze'!AP11*'Medal values'!$B$3, "") + IF(AND(AP$1 = AO$1, AO$2 = "Mixed"), 0.5*AO11, 0) + IF(AND(AP$1 = AQ$1, AQ$2 = "Mixed"), 0.5*AQ11, 0)</f>
        <v>0</v>
      </c>
      <c r="AQ11" s="5">
        <f>IF('Athletes - Gold'!AQ11+'Athletes - Silver'!AQ11+'Athletes - Bronze'!AQ11 &gt; 0, 'Athletes - Gold'!AQ11*'Medal values'!$B$1+'Athletes - Silver'!AQ11*'Medal values'!$B$2+'Athletes - Bronze'!AQ11*'Medal values'!$B$3, "") + IF(AND(AQ$1 = AP$1, AP$2 = "Mixed"), 0.5*AP11, 0) + IF(AND(AQ$1 = AR$1, AR$2 = "Mixed"), 0.5*AR11, 0)</f>
        <v>0</v>
      </c>
      <c r="AR11" s="5">
        <f>IF('Athletes - Gold'!AR11+'Athletes - Silver'!AR11+'Athletes - Bronze'!AR11 &gt; 0, 'Athletes - Gold'!AR11*'Medal values'!$B$1+'Athletes - Silver'!AR11*'Medal values'!$B$2+'Athletes - Bronze'!AR11*'Medal values'!$B$3, "") + IF(AND(AR$1 = AQ$1, AQ$2 = "Mixed"), 0.5*AQ11, 0) + IF(AND(AR$1 = AS$1, AS$2 = "Mixed"), 0.5*AS11, 0)</f>
        <v>0</v>
      </c>
      <c r="AS11" s="5">
        <f>IF('Athletes - Gold'!AS11+'Athletes - Silver'!AS11+'Athletes - Bronze'!AS11 &gt; 0, 'Athletes - Gold'!AS11*'Medal values'!$B$1+'Athletes - Silver'!AS11*'Medal values'!$B$2+'Athletes - Bronze'!AS11*'Medal values'!$B$3, "") + IF(AND(AS$1 = AR$1, AR$2 = "Mixed"), 0.5*AR11, 0) + IF(AND(AS$1 = AT$1, AT$2 = "Mixed"), 0.5*AT11, 0)</f>
        <v>0</v>
      </c>
      <c r="AT11" s="5">
        <f>IF('Athletes - Gold'!AT11+'Athletes - Silver'!AT11+'Athletes - Bronze'!AT11 &gt; 0, 'Athletes - Gold'!AT11*'Medal values'!$B$1+'Athletes - Silver'!AT11*'Medal values'!$B$2+'Athletes - Bronze'!AT11*'Medal values'!$B$3, "") + IF(AND(AT$1 = AS$1, AS$2 = "Mixed"), 0.5*AS11, 0) + IF(AND(AT$1 = AU$1, AU$2 = "Mixed"), 0.5*AU11, 0)</f>
        <v>0</v>
      </c>
      <c r="AU11" s="5">
        <f>IF('Athletes - Gold'!AU11+'Athletes - Silver'!AU11+'Athletes - Bronze'!AU11 &gt; 0, 'Athletes - Gold'!AU11*'Medal values'!$B$1+'Athletes - Silver'!AU11*'Medal values'!$B$2+'Athletes - Bronze'!AU11*'Medal values'!$B$3, "") + IF(AND(AU$1 = AT$1, AT$2 = "Mixed"), 0.5*AT11, 0) + IF(AND(AU$1 = AV$1, AV$2 = "Mixed"), 0.5*AV11, 0)</f>
        <v>0</v>
      </c>
      <c r="AV11" s="5">
        <f>IF('Athletes - Gold'!AV11+'Athletes - Silver'!AV11+'Athletes - Bronze'!AV11 &gt; 0, 'Athletes - Gold'!AV11*'Medal values'!$B$1+'Athletes - Silver'!AV11*'Medal values'!$B$2+'Athletes - Bronze'!AV11*'Medal values'!$B$3, "") + IF(AND(AV$1 = AU$1, AU$2 = "Mixed"), 0.5*AU11, 0) + IF(AND(AV$1 = AW$1, AW$2 = "Mixed"), 0.5*AW11, 0)</f>
        <v>0</v>
      </c>
      <c r="AW11" s="5">
        <f>IF('Athletes - Gold'!AW11+'Athletes - Silver'!AW11+'Athletes - Bronze'!AW11 &gt; 0, 'Athletes - Gold'!AW11*'Medal values'!$B$1+'Athletes - Silver'!AW11*'Medal values'!$B$2+'Athletes - Bronze'!AW11*'Medal values'!$B$3, "") + IF(AND(AW$1 = AV$1, AV$2 = "Mixed"), 0.5*AV11, 0) + IF(AND(AW$1 = AX$1, AX$2 = "Mixed"), 0.5*AX11, 0)</f>
        <v>0</v>
      </c>
      <c r="AX11" s="5">
        <f>IF('Athletes - Gold'!AX11+'Athletes - Silver'!AX11+'Athletes - Bronze'!AX11 &gt; 0, 'Athletes - Gold'!AX11*'Medal values'!$B$1+'Athletes - Silver'!AX11*'Medal values'!$B$2+'Athletes - Bronze'!AX11*'Medal values'!$B$3, "") + IF(AND(AX$1 = AW$1, AW$2 = "Mixed"), 0.5*AW11, 0) + IF(AND(AX$1 = AY$1, AY$2 = "Mixed"), 0.5*AY11, 0)</f>
        <v>0</v>
      </c>
      <c r="AY11" s="5">
        <f>IF('Athletes - Gold'!AY11+'Athletes - Silver'!AY11+'Athletes - Bronze'!AY11 &gt; 0, 'Athletes - Gold'!AY11*'Medal values'!$B$1+'Athletes - Silver'!AY11*'Medal values'!$B$2+'Athletes - Bronze'!AY11*'Medal values'!$B$3, "") + IF(AND(AY$1 = AX$1, AX$2 = "Mixed"), 0.5*AX11, 0) + IF(AND(AY$1 = AZ$1, AZ$2 = "Mixed"), 0.5*AZ11, 0)</f>
        <v>0</v>
      </c>
      <c r="AZ11" s="5">
        <f>IF('Athletes - Gold'!AZ11+'Athletes - Silver'!AZ11+'Athletes - Bronze'!AZ11 &gt; 0, 'Athletes - Gold'!AZ11*'Medal values'!$B$1+'Athletes - Silver'!AZ11*'Medal values'!$B$2+'Athletes - Bronze'!AZ11*'Medal values'!$B$3, "") + IF(AND(AZ$1 = AY$1, AY$2 = "Mixed"), 0.5*AY11, 0) + IF(AND(AZ$1 = BA$1, BA$2 = "Mixed"), 0.5*BA11, 0)</f>
        <v>0</v>
      </c>
      <c r="BA11" s="5">
        <f>IF('Athletes - Gold'!BA11+'Athletes - Silver'!BA11+'Athletes - Bronze'!BA11 &gt; 0, 'Athletes - Gold'!BA11*'Medal values'!$B$1+'Athletes - Silver'!BA11*'Medal values'!$B$2+'Athletes - Bronze'!BA11*'Medal values'!$B$3, "") + IF(AND(BA$1 = AZ$1, AZ$2 = "Mixed"), 0.5*AZ11, 0) + IF(AND(BA$1 = BB$1, BB$2 = "Mixed"), 0.5*BB11, 0)</f>
        <v>0</v>
      </c>
      <c r="BB11" s="5">
        <f>IF('Athletes - Gold'!BB11+'Athletes - Silver'!BB11+'Athletes - Bronze'!BB11 &gt; 0, 'Athletes - Gold'!BB11*'Medal values'!$B$1+'Athletes - Silver'!BB11*'Medal values'!$B$2+'Athletes - Bronze'!BB11*'Medal values'!$B$3, "") + IF(AND(BB$1 = BA$1, BA$2 = "Mixed"), 0.5*BA11, 0) + IF(AND(BB$1 = BC$1, BC$2 = "Mixed"), 0.5*BC11, 0)</f>
        <v>0</v>
      </c>
      <c r="BC11" s="5">
        <f>IF('Athletes - Gold'!BC11+'Athletes - Silver'!BC11+'Athletes - Bronze'!BC11 &gt; 0, 'Athletes - Gold'!BC11*'Medal values'!$B$1+'Athletes - Silver'!BC11*'Medal values'!$B$2+'Athletes - Bronze'!BC11*'Medal values'!$B$3, "") + IF(AND(BC$1 = BB$1, BB$2 = "Mixed"), 0.5*BB11, 0) + IF(AND(BC$1 = BD$1, BD$2 = "Mixed"), 0.5*BD11, 0)</f>
        <v>0</v>
      </c>
      <c r="BD11" s="5">
        <f>IF('Athletes - Gold'!BD11+'Athletes - Silver'!BD11+'Athletes - Bronze'!BD11 &gt; 0, 'Athletes - Gold'!BD11*'Medal values'!$B$1+'Athletes - Silver'!BD11*'Medal values'!$B$2+'Athletes - Bronze'!BD11*'Medal values'!$B$3, "") + IF(AND(BD$1 = BC$1, BC$2 = "Mixed"), 0.5*BC11, 0) + IF(AND(BD$1 = BE$1, BE$2 = "Mixed"), 0.5*BE11, 0)</f>
        <v>0</v>
      </c>
      <c r="BE11" s="5">
        <f>IF('Athletes - Gold'!BE11+'Athletes - Silver'!BE11+'Athletes - Bronze'!BE11 &gt; 0, 'Athletes - Gold'!BE11*'Medal values'!$B$1+'Athletes - Silver'!BE11*'Medal values'!$B$2+'Athletes - Bronze'!BE11*'Medal values'!$B$3, "") + IF(AND(BE$1 = BD$1, BD$2 = "Mixed"), 0.5*BD11, 0) + IF(AND(BE$1 = BF$1, BF$2 = "Mixed"), 0.5*BF11, 0)</f>
        <v>0</v>
      </c>
      <c r="BF11" s="5">
        <f>IF('Athletes - Gold'!BF11+'Athletes - Silver'!BF11+'Athletes - Bronze'!BF11 &gt; 0, 'Athletes - Gold'!BF11*'Medal values'!$B$1+'Athletes - Silver'!BF11*'Medal values'!$B$2+'Athletes - Bronze'!BF11*'Medal values'!$B$3, "") + IF(AND(BF$1 = BE$1, BE$2 = "Mixed"), 0.5*BE11, 0) + IF(AND(BF$1 = BG$1, BG$2 = "Mixed"), 0.5*BG11, 0)</f>
        <v>0</v>
      </c>
      <c r="BG11" s="5">
        <f>IF('Athletes - Gold'!BG11+'Athletes - Silver'!BG11+'Athletes - Bronze'!BG11 &gt; 0, 'Athletes - Gold'!BG11*'Medal values'!$B$1+'Athletes - Silver'!BG11*'Medal values'!$B$2+'Athletes - Bronze'!BG11*'Medal values'!$B$3, "") + IF(AND(BG$1 = BF$1, BF$2 = "Mixed"), 0.5*BF11, 0) + IF(AND(BG$1 = BH$1, BH$2 = "Mixed"), 0.5*BH11, 0)</f>
        <v>0</v>
      </c>
      <c r="BH11" s="5">
        <f>IF('Athletes - Gold'!BH11+'Athletes - Silver'!BH11+'Athletes - Bronze'!BH11 &gt; 0, 'Athletes - Gold'!BH11*'Medal values'!$B$1+'Athletes - Silver'!BH11*'Medal values'!$B$2+'Athletes - Bronze'!BH11*'Medal values'!$B$3, "") + IF(AND(BH$1 = BG$1, BG$2 = "Mixed"), 0.5*BG11, 0) + IF(AND(BH$1 = BI$1, BI$2 = "Mixed"), 0.5*BI11, 0)</f>
        <v>1</v>
      </c>
      <c r="BI11" s="5">
        <f>IF('Athletes - Gold'!BI11+'Athletes - Silver'!BI11+'Athletes - Bronze'!BI11 &gt; 0, 'Athletes - Gold'!BI11*'Medal values'!$B$1+'Athletes - Silver'!BI11*'Medal values'!$B$2+'Athletes - Bronze'!BI11*'Medal values'!$B$3, "") + IF(AND(BI$1 = BH$1, BH$2 = "Mixed"), 0.5*BH11, 0) + IF(AND(BI$1 = BJ$1, BJ$2 = "Mixed"), 0.5*BJ11, 0)</f>
        <v>0</v>
      </c>
      <c r="BJ11" s="5">
        <f>IF('Athletes - Gold'!BJ11+'Athletes - Silver'!BJ11+'Athletes - Bronze'!BJ11 &gt; 0, 'Athletes - Gold'!BJ11*'Medal values'!$B$1+'Athletes - Silver'!BJ11*'Medal values'!$B$2+'Athletes - Bronze'!BJ11*'Medal values'!$B$3, "") + IF(AND(BJ$1 = BI$1, BI$2 = "Mixed"), 0.5*BI11, 0) + IF(AND(BJ$1 = BK$1, BK$2 = "Mixed"), 0.5*BK11, 0)</f>
        <v>0</v>
      </c>
      <c r="BK11" s="5">
        <f>IF('Athletes - Gold'!BK11+'Athletes - Silver'!BK11+'Athletes - Bronze'!BK11 &gt; 0, 'Athletes - Gold'!BK11*'Medal values'!$B$1+'Athletes - Silver'!BK11*'Medal values'!$B$2+'Athletes - Bronze'!BK11*'Medal values'!$B$3, "") + IF(AND(BK$1 = BJ$1, BJ$2 = "Mixed"), 0.5*BJ11, 0) + IF(AND(BK$1 = BL$1, BL$2 = "Mixed"), 0.5*BL11, 0)</f>
        <v>0</v>
      </c>
      <c r="BL11" s="5">
        <f>IF('Athletes - Gold'!BL11+'Athletes - Silver'!BL11+'Athletes - Bronze'!BL11 &gt; 0, 'Athletes - Gold'!BL11*'Medal values'!$B$1+'Athletes - Silver'!BL11*'Medal values'!$B$2+'Athletes - Bronze'!BL11*'Medal values'!$B$3, "") + IF(AND(BL$1 = BK$1, BK$2 = "Mixed"), 0.5*BK11, 0) + IF(AND(BL$1 = BM$1, BM$2 = "Mixed"), 0.5*BM11, 0)</f>
        <v>0</v>
      </c>
      <c r="BM11" s="5">
        <f>IF('Athletes - Gold'!BM11+'Athletes - Silver'!BM11+'Athletes - Bronze'!BM11 &gt; 0, 'Athletes - Gold'!BM11*'Medal values'!$B$1+'Athletes - Silver'!BM11*'Medal values'!$B$2+'Athletes - Bronze'!BM11*'Medal values'!$B$3, "") + IF(AND(BM$1 = BL$1, BL$2 = "Mixed"), 0.5*BL11, 0) + IF(AND(BM$1 = BN$1, BN$2 = "Mixed"), 0.5*BN11, 0)</f>
        <v>0</v>
      </c>
      <c r="BN11" s="5">
        <f>IF('Athletes - Gold'!BN11+'Athletes - Silver'!BN11+'Athletes - Bronze'!BN11 &gt; 0, 'Athletes - Gold'!BN11*'Medal values'!$B$1+'Athletes - Silver'!BN11*'Medal values'!$B$2+'Athletes - Bronze'!BN11*'Medal values'!$B$3, "") + IF(AND(BN$1 = BM$1, BM$2 = "Mixed"), 0.5*BM11, 0) + IF(AND(BN$1 = BO$1, BO$2 = "Mixed"), 0.5*BO11, 0)</f>
        <v>0</v>
      </c>
      <c r="BO11" s="5">
        <f>IF('Athletes - Gold'!BO11+'Athletes - Silver'!BO11+'Athletes - Bronze'!BO11 &gt; 0, 'Athletes - Gold'!BO11*'Medal values'!$B$1+'Athletes - Silver'!BO11*'Medal values'!$B$2+'Athletes - Bronze'!BO11*'Medal values'!$B$3, "") + IF(AND(BO$1 = BN$1, BN$2 = "Mixed"), 0.5*BN11, 0) + IF(AND(BO$1 = BP$1, BP$2 = "Mixed"), 0.5*BP11, 0)</f>
        <v>0</v>
      </c>
      <c r="BP11" s="5">
        <f>IF('Athletes - Gold'!BP11+'Athletes - Silver'!BP11+'Athletes - Bronze'!BP11 &gt; 0, 'Athletes - Gold'!BP11*'Medal values'!$B$1+'Athletes - Silver'!BP11*'Medal values'!$B$2+'Athletes - Bronze'!BP11*'Medal values'!$B$3, "") + IF(AND(BP$1 = BO$1, BO$2 = "Mixed"), 0.5*BO11, 0) + IF(AND(BP$1 = BQ$1, BQ$2 = "Mixed"), 0.5*BQ11, 0)</f>
        <v>0</v>
      </c>
      <c r="BQ11" s="5">
        <f>IF('Athletes - Gold'!BQ11+'Athletes - Silver'!BQ11+'Athletes - Bronze'!BQ11 &gt; 0, 'Athletes - Gold'!BQ11*'Medal values'!$B$1+'Athletes - Silver'!BQ11*'Medal values'!$B$2+'Athletes - Bronze'!BQ11*'Medal values'!$B$3, "") + IF(AND(BQ$1 = BP$1, BP$2 = "Mixed"), 0.5*BP11, 0) + IF(AND(BQ$1 = BR$1, BR$2 = "Mixed"), 0.5*BR11, 0)</f>
        <v>0</v>
      </c>
      <c r="BR11" s="5">
        <f>IF('Athletes - Gold'!BR11+'Athletes - Silver'!BR11+'Athletes - Bronze'!BR11 &gt; 0, 'Athletes - Gold'!BR11*'Medal values'!$B$1+'Athletes - Silver'!BR11*'Medal values'!$B$2+'Athletes - Bronze'!BR11*'Medal values'!$B$3, "") + IF(AND(BR$1 = BQ$1, BQ$2 = "Mixed"), 0.5*BQ11, 0) + IF(AND(BR$1 = BS$1, BS$2 = "Mixed"), 0.5*BS11, 0)</f>
        <v>0</v>
      </c>
      <c r="BS11" s="5">
        <f>IF('Athletes - Gold'!BS11+'Athletes - Silver'!BS11+'Athletes - Bronze'!BS11 &gt; 0, 'Athletes - Gold'!BS11*'Medal values'!$B$1+'Athletes - Silver'!BS11*'Medal values'!$B$2+'Athletes - Bronze'!BS11*'Medal values'!$B$3, "") + IF(AND(BS$1 = BR$1, BR$2 = "Mixed"), 0.5*BR11, 0) + IF(AND(BS$1 = BT$1, BT$2 = "Mixed"), 0.5*BT11, 0)</f>
        <v>0</v>
      </c>
      <c r="BT11" s="5">
        <f>IF('Athletes - Gold'!BT11+'Athletes - Silver'!BT11+'Athletes - Bronze'!BT11 &gt; 0, 'Athletes - Gold'!BT11*'Medal values'!$B$1+'Athletes - Silver'!BT11*'Medal values'!$B$2+'Athletes - Bronze'!BT11*'Medal values'!$B$3, "") + IF(AND(BT$1 = BS$1, BS$2 = "Mixed"), 0.5*BS11, 0) + IF(AND(BT$1 = BU$1, BU$2 = "Mixed"), 0.5*BU11, 0)</f>
        <v>0</v>
      </c>
      <c r="BU11" s="5">
        <f>IF('Athletes - Gold'!BU11+'Athletes - Silver'!BU11+'Athletes - Bronze'!BU11 &gt; 0, 'Athletes - Gold'!BU11*'Medal values'!$B$1+'Athletes - Silver'!BU11*'Medal values'!$B$2+'Athletes - Bronze'!BU11*'Medal values'!$B$3, "") + IF(AND(BU$1 = BT$1, BT$2 = "Mixed"), 0.5*BT11, 0) + IF(AND(BU$1 = BV$1, BV$2 = "Mixed"), 0.5*BV11, 0)</f>
        <v>0</v>
      </c>
      <c r="BV11" s="5">
        <f>IF('Athletes - Gold'!BV11+'Athletes - Silver'!BV11+'Athletes - Bronze'!BV11 &gt; 0, 'Athletes - Gold'!BV11*'Medal values'!$B$1+'Athletes - Silver'!BV11*'Medal values'!$B$2+'Athletes - Bronze'!BV11*'Medal values'!$B$3, "") + IF(AND(BV$1 = BU$1, BU$2 = "Mixed"), 0.5*BU11, 0) + IF(AND(BV$1 = BW$1, BW$2 = "Mixed"), 0.5*BW11, 0)</f>
        <v>0</v>
      </c>
      <c r="BW11" s="5">
        <f>IF('Athletes - Gold'!BW11+'Athletes - Silver'!BW11+'Athletes - Bronze'!BW11 &gt; 0, 'Athletes - Gold'!BW11*'Medal values'!$B$1+'Athletes - Silver'!BW11*'Medal values'!$B$2+'Athletes - Bronze'!BW11*'Medal values'!$B$3, "") + IF(AND(BW$1 = BV$1, BV$2 = "Mixed"), 0.5*BV11, 0) + IF(AND(BW$1 = BX$1, BX$2 = "Mixed"), 0.5*BX11, 0)</f>
        <v>0</v>
      </c>
      <c r="BX11" s="5">
        <f>IF('Athletes - Gold'!BX11+'Athletes - Silver'!BX11+'Athletes - Bronze'!BX11 &gt; 0, 'Athletes - Gold'!BX11*'Medal values'!$B$1+'Athletes - Silver'!BX11*'Medal values'!$B$2+'Athletes - Bronze'!BX11*'Medal values'!$B$3, "") + IF(AND(BX$1 = BW$1, BW$2 = "Mixed"), 0.5*BW11, 0) + IF(AND(BX$1 = BY$1, BY$2 = "Mixed"), 0.5*BY11, 0)</f>
        <v>0</v>
      </c>
      <c r="BY11" s="5">
        <f>IF('Athletes - Gold'!BY11+'Athletes - Silver'!BY11+'Athletes - Bronze'!BY11 &gt; 0, 'Athletes - Gold'!BY11*'Medal values'!$B$1+'Athletes - Silver'!BY11*'Medal values'!$B$2+'Athletes - Bronze'!BY11*'Medal values'!$B$3, "") + IF(AND(BY$1 = BX$1, BX$2 = "Mixed"), 0.5*BX11, 0) + IF(AND(BY$1 = BZ$1, BZ$2 = "Mixed"), 0.5*BZ11, 0)</f>
        <v>0</v>
      </c>
      <c r="BZ11" s="5">
        <f>IF('Athletes - Gold'!BZ11+'Athletes - Silver'!BZ11+'Athletes - Bronze'!BZ11 &gt; 0, 'Athletes - Gold'!BZ11*'Medal values'!$B$1+'Athletes - Silver'!BZ11*'Medal values'!$B$2+'Athletes - Bronze'!BZ11*'Medal values'!$B$3, "") + IF(AND(BZ$1 = BY$1, BY$2 = "Mixed"), 0.5*BY11, 0) + IF(AND(BZ$1 = CA$1, CA$2 = "Mixed"), 0.5*CA11, 0)</f>
        <v>0</v>
      </c>
      <c r="CA11" s="5">
        <f>IF('Athletes - Gold'!CA11+'Athletes - Silver'!CA11+'Athletes - Bronze'!CA11 &gt; 0, 'Athletes - Gold'!CA11*'Medal values'!$B$1+'Athletes - Silver'!CA11*'Medal values'!$B$2+'Athletes - Bronze'!CA11*'Medal values'!$B$3, "") + IF(AND(CA$1 = BZ$1, BZ$2 = "Mixed"), 0.5*BZ11, 0) + IF(AND(CA$1 = CB$1, CB$2 = "Mixed"), 0.5*CB11, 0)</f>
        <v>0</v>
      </c>
      <c r="CB11" s="5">
        <f>IF('Athletes - Gold'!CB11+'Athletes - Silver'!CB11+'Athletes - Bronze'!CB11 &gt; 0, 'Athletes - Gold'!CB11*'Medal values'!$B$1+'Athletes - Silver'!CB11*'Medal values'!$B$2+'Athletes - Bronze'!CB11*'Medal values'!$B$3, "") + IF(AND(CB$1 = CA$1, CA$2 = "Mixed"), 0.5*CA11, 0) + IF(AND(CB$1 = CC$1, CC$2 = "Mixed"), 0.5*CC11, 0)</f>
        <v>0</v>
      </c>
      <c r="CC11" s="5">
        <f>IF('Athletes - Gold'!CC11+'Athletes - Silver'!CC11+'Athletes - Bronze'!CC11 &gt; 0, 'Athletes - Gold'!CC11*'Medal values'!$B$1+'Athletes - Silver'!CC11*'Medal values'!$B$2+'Athletes - Bronze'!CC11*'Medal values'!$B$3, "") + IF(AND(CC$1 = CB$1, CB$2 = "Mixed"), 0.5*CB11, 0) + IF(AND(CC$1 = CD$1, CD$2 = "Mixed"), 0.5*CD11, 0)</f>
        <v>0</v>
      </c>
      <c r="CD11" s="5">
        <f>IF('Athletes - Gold'!CD11+'Athletes - Silver'!CD11+'Athletes - Bronze'!CD11 &gt; 0, 'Athletes - Gold'!CD11*'Medal values'!$B$1+'Athletes - Silver'!CD11*'Medal values'!$B$2+'Athletes - Bronze'!CD11*'Medal values'!$B$3, "") + IF(AND(CD$1 = CC$1, CC$2 = "Mixed"), 0.5*CC11, 0) + IF(AND(CD$1 = CE$1, CE$2 = "Mixed"), 0.5*CE11, 0)</f>
        <v>0</v>
      </c>
      <c r="CE11" s="5">
        <f>IF('Athletes - Gold'!CE11+'Athletes - Silver'!CE11+'Athletes - Bronze'!CE11 &gt; 0, 'Athletes - Gold'!CE11*'Medal values'!$B$1+'Athletes - Silver'!CE11*'Medal values'!$B$2+'Athletes - Bronze'!CE11*'Medal values'!$B$3, "") + IF(AND(CE$1 = CD$1, CD$2 = "Mixed"), 0.5*CD11, 0) + IF(AND(CE$1 = CF$1, CF$2 = "Mixed"), 0.5*CF11, 0)</f>
        <v>0</v>
      </c>
      <c r="CF11" s="5">
        <f>IF('Athletes - Gold'!CF11+'Athletes - Silver'!CF11+'Athletes - Bronze'!CF11 &gt; 0, 'Athletes - Gold'!CF11*'Medal values'!$B$1+'Athletes - Silver'!CF11*'Medal values'!$B$2+'Athletes - Bronze'!CF11*'Medal values'!$B$3, "") + IF(AND(CF$1 = CE$1, CE$2 = "Mixed"), 0.5*CE11, 0) + IF(AND(CF$1 = CG$1, CG$2 = "Mixed"), 0.5*CG11, 0)</f>
        <v>0</v>
      </c>
      <c r="CG11" s="5">
        <f>IF('Athletes - Gold'!CG11+'Athletes - Silver'!CG11+'Athletes - Bronze'!CG11 &gt; 0, 'Athletes - Gold'!CG11*'Medal values'!$B$1+'Athletes - Silver'!CG11*'Medal values'!$B$2+'Athletes - Bronze'!CG11*'Medal values'!$B$3, "") + IF(AND(CG$1 = CF$1, CF$2 = "Mixed"), 0.5*CF11, 0) + IF(AND(CG$1 = CH$1, CH$2 = "Mixed"), 0.5*CH11, 0)</f>
        <v>0</v>
      </c>
      <c r="CH11" s="5">
        <f>IF('Athletes - Gold'!CH11+'Athletes - Silver'!CH11+'Athletes - Bronze'!CH11 &gt; 0, 'Athletes - Gold'!CH11*'Medal values'!$B$1+'Athletes - Silver'!CH11*'Medal values'!$B$2+'Athletes - Bronze'!CH11*'Medal values'!$B$3, "") + IF(AND(CH$1 = CG$1, CG$2 = "Mixed"), 0.5*CG11, 0) + IF(AND(CH$1 = CI$1, CI$2 = "Mixed"), 0.5*CI11, 0)</f>
        <v>0</v>
      </c>
      <c r="CI11" s="5">
        <f>IF('Athletes - Gold'!CI11+'Athletes - Silver'!CI11+'Athletes - Bronze'!CI11 &gt; 0, 'Athletes - Gold'!CI11*'Medal values'!$B$1+'Athletes - Silver'!CI11*'Medal values'!$B$2+'Athletes - Bronze'!CI11*'Medal values'!$B$3, "") + IF(AND(CI$1 = CH$1, CH$2 = "Mixed"), 0.5*CH11, 0) + IF(AND(CI$1 = CJ$1, CJ$2 = "Mixed"), 0.5*CJ11, 0)</f>
        <v>0</v>
      </c>
      <c r="CJ11" s="5">
        <f>IF('Athletes - Gold'!CJ11+'Athletes - Silver'!CJ11+'Athletes - Bronze'!CJ11 &gt; 0, 'Athletes - Gold'!CJ11*'Medal values'!$B$1+'Athletes - Silver'!CJ11*'Medal values'!$B$2+'Athletes - Bronze'!CJ11*'Medal values'!$B$3, "") + IF(AND(CJ$1 = CI$1, CI$2 = "Mixed"), 0.5*CI11, 0) + IF(AND(CJ$1 = CK$1, CK$2 = "Mixed"), 0.5*CK11, 0)</f>
        <v>3.001</v>
      </c>
      <c r="CK11" s="5">
        <f>IF('Athletes - Gold'!CK11+'Athletes - Silver'!CK11+'Athletes - Bronze'!CK11 &gt; 0, 'Athletes - Gold'!CK11*'Medal values'!$B$1+'Athletes - Silver'!CK11*'Medal values'!$B$2+'Athletes - Bronze'!CK11*'Medal values'!$B$3, "") + IF(AND(CK$1 = CJ$1, CJ$2 = "Mixed"), 0.5*CJ11, 0) + IF(AND(CK$1 = CL$1, CL$2 = "Mixed"), 0.5*CL11, 0)</f>
        <v>0</v>
      </c>
      <c r="CL11" s="5">
        <f>IF('Athletes - Gold'!CL11+'Athletes - Silver'!CL11+'Athletes - Bronze'!CL11 &gt; 0, 'Athletes - Gold'!CL11*'Medal values'!$B$1+'Athletes - Silver'!CL11*'Medal values'!$B$2+'Athletes - Bronze'!CL11*'Medal values'!$B$3, "") + IF(AND(CL$1 = CK$1, CK$2 = "Mixed"), 0.5*CK11, 0) + IF(AND(CL$1 = CM$1, CM$2 = "Mixed"), 0.5*CM11, 0)</f>
        <v>0</v>
      </c>
      <c r="CM11" s="5">
        <f>IF('Athletes - Gold'!CM11+'Athletes - Silver'!CM11+'Athletes - Bronze'!CM11 &gt; 0, 'Athletes - Gold'!CM11*'Medal values'!$B$1+'Athletes - Silver'!CM11*'Medal values'!$B$2+'Athletes - Bronze'!CM11*'Medal values'!$B$3, "") + IF(AND(CM$1 = CL$1, CL$2 = "Mixed"), 0.5*CL11, 0) + IF(AND(CM$1 = CN$1, CN$2 = "Mixed"), 0.5*CN11, 0)</f>
        <v>0</v>
      </c>
      <c r="CN11" s="5">
        <f>IF('Athletes - Gold'!CN11+'Athletes - Silver'!CN11+'Athletes - Bronze'!CN11 &gt; 0, 'Athletes - Gold'!CN11*'Medal values'!$B$1+'Athletes - Silver'!CN11*'Medal values'!$B$2+'Athletes - Bronze'!CN11*'Medal values'!$B$3, "") + IF(AND(CN$1 = CM$1, CM$2 = "Mixed"), 0.5*CM11, 0) + IF(AND(CN$1 = CO$1, CO$2 = "Mixed"), 0.5*CO11, 0)</f>
        <v>0</v>
      </c>
      <c r="CO11" s="5">
        <f>IF('Athletes - Gold'!CO11+'Athletes - Silver'!CO11+'Athletes - Bronze'!CO11 &gt; 0, 'Athletes - Gold'!CO11*'Medal values'!$B$1+'Athletes - Silver'!CO11*'Medal values'!$B$2+'Athletes - Bronze'!CO11*'Medal values'!$B$3, "") + IF(AND(CO$1 = CN$1, CN$2 = "Mixed"), 0.5*CN11, 0) + IF(AND(CO$1 = CP$1, CP$2 = "Mixed"), 0.5*CP11, 0)</f>
        <v>0</v>
      </c>
      <c r="CP11" s="5">
        <f>IF('Athletes - Gold'!CP11+'Athletes - Silver'!CP11+'Athletes - Bronze'!CP11 &gt; 0, 'Athletes - Gold'!CP11*'Medal values'!$B$1+'Athletes - Silver'!CP11*'Medal values'!$B$2+'Athletes - Bronze'!CP11*'Medal values'!$B$3, "") + IF(AND(CP$1 = CO$1, CO$2 = "Mixed"), 0.5*CO11, 0) + IF(AND(CP$1 = CQ$1, CQ$2 = "Mixed"), 0.5*CQ11, 0)</f>
        <v>0</v>
      </c>
      <c r="CQ11" s="5">
        <f>IF('Athletes - Gold'!CQ11+'Athletes - Silver'!CQ11+'Athletes - Bronze'!CQ11 &gt; 0, 'Athletes - Gold'!CQ11*'Medal values'!$B$1+'Athletes - Silver'!CQ11*'Medal values'!$B$2+'Athletes - Bronze'!CQ11*'Medal values'!$B$3, "") + IF(AND(CQ$1 = CP$1, CP$2 = "Mixed"), 0.5*CP11, 0) + IF(AND(CQ$1 = CR$1, CR$2 = "Mixed"), 0.5*CR11, 0)</f>
        <v>0</v>
      </c>
      <c r="CR11" s="5">
        <f>IF('Athletes - Gold'!CR11+'Athletes - Silver'!CR11+'Athletes - Bronze'!CR11 &gt; 0, 'Athletes - Gold'!CR11*'Medal values'!$B$1+'Athletes - Silver'!CR11*'Medal values'!$B$2+'Athletes - Bronze'!CR11*'Medal values'!$B$3, "") + IF(AND(CR$1 = CQ$1, CQ$2 = "Mixed"), 0.5*CQ11, 0) + IF(AND(CR$1 = CS$1, CS$2 = "Mixed"), 0.5*CS11, 0)</f>
        <v>0</v>
      </c>
      <c r="CS11" s="5">
        <f>IF('Athletes - Gold'!CS11+'Athletes - Silver'!CS11+'Athletes - Bronze'!CS11 &gt; 0, 'Athletes - Gold'!CS11*'Medal values'!$B$1+'Athletes - Silver'!CS11*'Medal values'!$B$2+'Athletes - Bronze'!CS11*'Medal values'!$B$3, "") + IF(AND(CS$1 = CR$1, CR$2 = "Mixed"), 0.5*CR11, 0) + IF(AND(CS$1 = CT$1, CT$2 = "Mixed"), 0.5*CT11, 0)</f>
        <v>0</v>
      </c>
      <c r="CT11" s="5">
        <f>IF('Athletes - Gold'!CT11+'Athletes - Silver'!CT11+'Athletes - Bronze'!CT11 &gt; 0, 'Athletes - Gold'!CT11*'Medal values'!$B$1+'Athletes - Silver'!CT11*'Medal values'!$B$2+'Athletes - Bronze'!CT11*'Medal values'!$B$3, "") + IF(AND(CT$1 = CS$1, CS$2 = "Mixed"), 0.5*CS11, 0) + IF(AND(CT$1 = CU$1, CU$2 = "Mixed"), 0.5*CU11, 0)</f>
        <v>0</v>
      </c>
      <c r="CU11" s="5">
        <f>IF('Athletes - Gold'!CU11+'Athletes - Silver'!CU11+'Athletes - Bronze'!CU11 &gt; 0, 'Athletes - Gold'!CU11*'Medal values'!$B$1+'Athletes - Silver'!CU11*'Medal values'!$B$2+'Athletes - Bronze'!CU11*'Medal values'!$B$3, "") + IF(AND(CU$1 = CT$1, CT$2 = "Mixed"), 0.5*CT11, 0) + IF(AND(CU$1 = CV$1, CV$2 = "Mixed"), 0.5*CV11, 0)</f>
        <v>2.000001</v>
      </c>
      <c r="CV11" s="5">
        <f>IF('Athletes - Gold'!CV11+'Athletes - Silver'!CV11+'Athletes - Bronze'!CV11 &gt; 0, 'Athletes - Gold'!CV11*'Medal values'!$B$1+'Athletes - Silver'!CV11*'Medal values'!$B$2+'Athletes - Bronze'!CV11*'Medal values'!$B$3, "") + IF(AND(CV$1 = CU$1, CU$2 = "Mixed"), 0.5*CU11, 0) + IF(AND(CV$1 = CW$1, CW$2 = "Mixed"), 0.5*CW11, 0)</f>
        <v>3.000001</v>
      </c>
      <c r="CW11" s="5">
        <f t="shared" ref="CW11:CX11" si="10">SUMIF($B$2:$CV$2,CW$2, $B11:$CV11)</f>
        <v>6.001001</v>
      </c>
      <c r="CX11" s="5">
        <f t="shared" si="10"/>
        <v>11.000005</v>
      </c>
      <c r="CY11" s="5">
        <f t="shared" si="3"/>
        <v>17.001006</v>
      </c>
    </row>
    <row r="12">
      <c r="A12" s="5" t="str">
        <f>Countries!A10</f>
        <v>BOT</v>
      </c>
      <c r="B12" s="5">
        <f>IF('Athletes - Gold'!B12+'Athletes - Silver'!B12+'Athletes - Bronze'!B12 &gt; 0, 'Athletes - Gold'!B12*'Medal values'!$B$1+'Athletes - Silver'!B12*'Medal values'!$B$2+'Athletes - Bronze'!B12*'Medal values'!$B$3, "") + IF(AND(B$1 = A$1, A$2 = "Mixed"), 0.5*A12, 0) + IF(AND(B$1 = C$1, C$2 = "Mixed"), 0.5*C12, 0)</f>
        <v>0</v>
      </c>
      <c r="C12" s="5">
        <f>IF('Athletes - Gold'!C12+'Athletes - Silver'!C12+'Athletes - Bronze'!C12 &gt; 0, 'Athletes - Gold'!C12*'Medal values'!$B$1+'Athletes - Silver'!C12*'Medal values'!$B$2+'Athletes - Bronze'!C12*'Medal values'!$B$3, "") + IF(AND(C$1 = B$1, B$2 = "Mixed"), 0.5*B12, 0) + IF(AND(C$1 = D$1, D$2 = "Mixed"), 0.5*D12, 0)</f>
        <v>0</v>
      </c>
      <c r="D12" s="5">
        <f>IF('Athletes - Gold'!D12+'Athletes - Silver'!D12+'Athletes - Bronze'!D12 &gt; 0, 'Athletes - Gold'!D12*'Medal values'!$B$1+'Athletes - Silver'!D12*'Medal values'!$B$2+'Athletes - Bronze'!D12*'Medal values'!$B$3, "") + IF(AND(D$1 = C$1, C$2 = "Mixed"), 0.5*C12, 0) + IF(AND(D$1 = E$1, E$2 = "Mixed"), 0.5*E12, 0)</f>
        <v>0</v>
      </c>
      <c r="E12" s="5">
        <f>IF('Athletes - Gold'!E12+'Athletes - Silver'!E12+'Athletes - Bronze'!E12 &gt; 0, 'Athletes - Gold'!E12*'Medal values'!$B$1+'Athletes - Silver'!E12*'Medal values'!$B$2+'Athletes - Bronze'!E12*'Medal values'!$B$3, "") + IF(AND(E$1 = D$1, D$2 = "Mixed"), 0.5*D12, 0) + IF(AND(E$1 = F$1, F$2 = "Mixed"), 0.5*F12, 0)</f>
        <v>0</v>
      </c>
      <c r="F12" s="5">
        <f>IF('Athletes - Gold'!F12+'Athletes - Silver'!F12+'Athletes - Bronze'!F12 &gt; 0, 'Athletes - Gold'!F12*'Medal values'!$B$1+'Athletes - Silver'!F12*'Medal values'!$B$2+'Athletes - Bronze'!F12*'Medal values'!$B$3, "") + IF(AND(F$1 = E$1, E$2 = "Mixed"), 0.5*E12, 0) + IF(AND(F$1 = G$1, G$2 = "Mixed"), 0.5*G12, 0)</f>
        <v>0</v>
      </c>
      <c r="G12" s="5">
        <f>IF('Athletes - Gold'!G12+'Athletes - Silver'!G12+'Athletes - Bronze'!G12 &gt; 0, 'Athletes - Gold'!G12*'Medal values'!$B$1+'Athletes - Silver'!G12*'Medal values'!$B$2+'Athletes - Bronze'!G12*'Medal values'!$B$3, "") + IF(AND(G$1 = F$1, F$2 = "Mixed"), 0.5*F12, 0) + IF(AND(G$1 = H$1, H$2 = "Mixed"), 0.5*H12, 0)</f>
        <v>0</v>
      </c>
      <c r="H12" s="5">
        <f>IF('Athletes - Gold'!H12+'Athletes - Silver'!H12+'Athletes - Bronze'!H12 &gt; 0, 'Athletes - Gold'!H12*'Medal values'!$B$1+'Athletes - Silver'!H12*'Medal values'!$B$2+'Athletes - Bronze'!H12*'Medal values'!$B$3, "") + IF(AND(H$1 = G$1, G$2 = "Mixed"), 0.5*G12, 0) + IF(AND(H$1 = I$1, I$2 = "Mixed"), 0.5*I12, 0)</f>
        <v>0</v>
      </c>
      <c r="I12" s="5">
        <f>IF('Athletes - Gold'!I12+'Athletes - Silver'!I12+'Athletes - Bronze'!I12 &gt; 0, 'Athletes - Gold'!I12*'Medal values'!$B$1+'Athletes - Silver'!I12*'Medal values'!$B$2+'Athletes - Bronze'!I12*'Medal values'!$B$3, "") + IF(AND(I$1 = H$1, H$2 = "Mixed"), 0.5*H12, 0) + IF(AND(I$1 = J$1, J$2 = "Mixed"), 0.5*J12, 0)</f>
        <v>0</v>
      </c>
      <c r="J12" s="5">
        <f>IF('Athletes - Gold'!J12+'Athletes - Silver'!J12+'Athletes - Bronze'!J12 &gt; 0, 'Athletes - Gold'!J12*'Medal values'!$B$1+'Athletes - Silver'!J12*'Medal values'!$B$2+'Athletes - Bronze'!J12*'Medal values'!$B$3, "") + IF(AND(J$1 = I$1, I$2 = "Mixed"), 0.5*I12, 0) + IF(AND(J$1 = K$1, K$2 = "Mixed"), 0.5*K12, 0)</f>
        <v>4</v>
      </c>
      <c r="K12" s="5">
        <f>IF('Athletes - Gold'!K12+'Athletes - Silver'!K12+'Athletes - Bronze'!K12 &gt; 0, 'Athletes - Gold'!K12*'Medal values'!$B$1+'Athletes - Silver'!K12*'Medal values'!$B$2+'Athletes - Bronze'!K12*'Medal values'!$B$3, "") + IF(AND(K$1 = J$1, J$2 = "Mixed"), 0.5*J12, 0) + IF(AND(K$1 = L$1, L$2 = "Mixed"), 0.5*L12, 0)</f>
        <v>0</v>
      </c>
      <c r="L12" s="5">
        <f>IF('Athletes - Gold'!L12+'Athletes - Silver'!L12+'Athletes - Bronze'!L12 &gt; 0, 'Athletes - Gold'!L12*'Medal values'!$B$1+'Athletes - Silver'!L12*'Medal values'!$B$2+'Athletes - Bronze'!L12*'Medal values'!$B$3, "") + IF(AND(L$1 = K$1, K$2 = "Mixed"), 0.5*K12, 0) + IF(AND(L$1 = M$1, M$2 = "Mixed"), 0.5*M12, 0)</f>
        <v>0</v>
      </c>
      <c r="M12" s="5">
        <f>IF('Athletes - Gold'!M12+'Athletes - Silver'!M12+'Athletes - Bronze'!M12 &gt; 0, 'Athletes - Gold'!M12*'Medal values'!$B$1+'Athletes - Silver'!M12*'Medal values'!$B$2+'Athletes - Bronze'!M12*'Medal values'!$B$3, "") + IF(AND(M$1 = L$1, L$2 = "Mixed"), 0.5*L12, 0) + IF(AND(M$1 = N$1, N$2 = "Mixed"), 0.5*N12, 0)</f>
        <v>0</v>
      </c>
      <c r="N12" s="5">
        <f>IF('Athletes - Gold'!N12+'Athletes - Silver'!N12+'Athletes - Bronze'!N12 &gt; 0, 'Athletes - Gold'!N12*'Medal values'!$B$1+'Athletes - Silver'!N12*'Medal values'!$B$2+'Athletes - Bronze'!N12*'Medal values'!$B$3, "") + IF(AND(N$1 = M$1, M$2 = "Mixed"), 0.5*M12, 0) + IF(AND(N$1 = O$1, O$2 = "Mixed"), 0.5*O12, 0)</f>
        <v>0</v>
      </c>
      <c r="O12" s="5">
        <f>IF('Athletes - Gold'!O12+'Athletes - Silver'!O12+'Athletes - Bronze'!O12 &gt; 0, 'Athletes - Gold'!O12*'Medal values'!$B$1+'Athletes - Silver'!O12*'Medal values'!$B$2+'Athletes - Bronze'!O12*'Medal values'!$B$3, "") + IF(AND(O$1 = N$1, N$2 = "Mixed"), 0.5*N12, 0) + IF(AND(O$1 = P$1, P$2 = "Mixed"), 0.5*P12, 0)</f>
        <v>0</v>
      </c>
      <c r="P12" s="5">
        <f>IF('Athletes - Gold'!P12+'Athletes - Silver'!P12+'Athletes - Bronze'!P12 &gt; 0, 'Athletes - Gold'!P12*'Medal values'!$B$1+'Athletes - Silver'!P12*'Medal values'!$B$2+'Athletes - Bronze'!P12*'Medal values'!$B$3, "") + IF(AND(P$1 = O$1, O$2 = "Mixed"), 0.5*O12, 0) + IF(AND(P$1 = Q$1, Q$2 = "Mixed"), 0.5*Q12, 0)</f>
        <v>0</v>
      </c>
      <c r="Q12" s="5">
        <f>IF('Athletes - Gold'!Q12+'Athletes - Silver'!Q12+'Athletes - Bronze'!Q12 &gt; 0, 'Athletes - Gold'!Q12*'Medal values'!$B$1+'Athletes - Silver'!Q12*'Medal values'!$B$2+'Athletes - Bronze'!Q12*'Medal values'!$B$3, "") + IF(AND(Q$1 = P$1, P$2 = "Mixed"), 0.5*P12, 0) + IF(AND(Q$1 = R$1, R$2 = "Mixed"), 0.5*R12, 0)</f>
        <v>0</v>
      </c>
      <c r="R12" s="5">
        <f>IF('Athletes - Gold'!R12+'Athletes - Silver'!R12+'Athletes - Bronze'!R12 &gt; 0, 'Athletes - Gold'!R12*'Medal values'!$B$1+'Athletes - Silver'!R12*'Medal values'!$B$2+'Athletes - Bronze'!R12*'Medal values'!$B$3, "") + IF(AND(R$1 = Q$1, Q$2 = "Mixed"), 0.5*Q12, 0) + IF(AND(R$1 = S$1, S$2 = "Mixed"), 0.5*S12, 0)</f>
        <v>0</v>
      </c>
      <c r="S12" s="5">
        <f>IF('Athletes - Gold'!S12+'Athletes - Silver'!S12+'Athletes - Bronze'!S12 &gt; 0, 'Athletes - Gold'!S12*'Medal values'!$B$1+'Athletes - Silver'!S12*'Medal values'!$B$2+'Athletes - Bronze'!S12*'Medal values'!$B$3, "") + IF(AND(S$1 = R$1, R$2 = "Mixed"), 0.5*R12, 0) + IF(AND(S$1 = T$1, T$2 = "Mixed"), 0.5*T12, 0)</f>
        <v>0</v>
      </c>
      <c r="T12" s="5">
        <f>IF('Athletes - Gold'!T12+'Athletes - Silver'!T12+'Athletes - Bronze'!T12 &gt; 0, 'Athletes - Gold'!T12*'Medal values'!$B$1+'Athletes - Silver'!T12*'Medal values'!$B$2+'Athletes - Bronze'!T12*'Medal values'!$B$3, "") + IF(AND(T$1 = S$1, S$2 = "Mixed"), 0.5*S12, 0) + IF(AND(T$1 = U$1, U$2 = "Mixed"), 0.5*U12, 0)</f>
        <v>0</v>
      </c>
      <c r="U12" s="5">
        <f>IF('Athletes - Gold'!U12+'Athletes - Silver'!U12+'Athletes - Bronze'!U12 &gt; 0, 'Athletes - Gold'!U12*'Medal values'!$B$1+'Athletes - Silver'!U12*'Medal values'!$B$2+'Athletes - Bronze'!U12*'Medal values'!$B$3, "") + IF(AND(U$1 = T$1, T$2 = "Mixed"), 0.5*T12, 0) + IF(AND(U$1 = V$1, V$2 = "Mixed"), 0.5*V12, 0)</f>
        <v>0</v>
      </c>
      <c r="V12" s="5">
        <f>IF('Athletes - Gold'!V12+'Athletes - Silver'!V12+'Athletes - Bronze'!V12 &gt; 0, 'Athletes - Gold'!V12*'Medal values'!$B$1+'Athletes - Silver'!V12*'Medal values'!$B$2+'Athletes - Bronze'!V12*'Medal values'!$B$3, "") + IF(AND(V$1 = U$1, U$2 = "Mixed"), 0.5*U12, 0) + IF(AND(V$1 = W$1, W$2 = "Mixed"), 0.5*W12, 0)</f>
        <v>0</v>
      </c>
      <c r="W12" s="5">
        <f>IF('Athletes - Gold'!W12+'Athletes - Silver'!W12+'Athletes - Bronze'!W12 &gt; 0, 'Athletes - Gold'!W12*'Medal values'!$B$1+'Athletes - Silver'!W12*'Medal values'!$B$2+'Athletes - Bronze'!W12*'Medal values'!$B$3, "") + IF(AND(W$1 = V$1, V$2 = "Mixed"), 0.5*V12, 0) + IF(AND(W$1 = X$1, X$2 = "Mixed"), 0.5*X12, 0)</f>
        <v>0</v>
      </c>
      <c r="X12" s="5">
        <f>IF('Athletes - Gold'!X12+'Athletes - Silver'!X12+'Athletes - Bronze'!X12 &gt; 0, 'Athletes - Gold'!X12*'Medal values'!$B$1+'Athletes - Silver'!X12*'Medal values'!$B$2+'Athletes - Bronze'!X12*'Medal values'!$B$3, "") + IF(AND(X$1 = W$1, W$2 = "Mixed"), 0.5*W12, 0) + IF(AND(X$1 = Y$1, Y$2 = "Mixed"), 0.5*Y12, 0)</f>
        <v>0</v>
      </c>
      <c r="Y12" s="5">
        <f>IF('Athletes - Gold'!Y12+'Athletes - Silver'!Y12+'Athletes - Bronze'!Y12 &gt; 0, 'Athletes - Gold'!Y12*'Medal values'!$B$1+'Athletes - Silver'!Y12*'Medal values'!$B$2+'Athletes - Bronze'!Y12*'Medal values'!$B$3, "") + IF(AND(Y$1 = X$1, X$2 = "Mixed"), 0.5*X12, 0) + IF(AND(Y$1 = Z$1, Z$2 = "Mixed"), 0.5*Z12, 0)</f>
        <v>0</v>
      </c>
      <c r="Z12" s="5">
        <f>IF('Athletes - Gold'!Z12+'Athletes - Silver'!Z12+'Athletes - Bronze'!Z12 &gt; 0, 'Athletes - Gold'!Z12*'Medal values'!$B$1+'Athletes - Silver'!Z12*'Medal values'!$B$2+'Athletes - Bronze'!Z12*'Medal values'!$B$3, "") + IF(AND(Z$1 = Y$1, Y$2 = "Mixed"), 0.5*Y12, 0) + IF(AND(Z$1 = AA$1, AA$2 = "Mixed"), 0.5*AA12, 0)</f>
        <v>0</v>
      </c>
      <c r="AA12" s="5">
        <f>IF('Athletes - Gold'!AA12+'Athletes - Silver'!AA12+'Athletes - Bronze'!AA12 &gt; 0, 'Athletes - Gold'!AA12*'Medal values'!$B$1+'Athletes - Silver'!AA12*'Medal values'!$B$2+'Athletes - Bronze'!AA12*'Medal values'!$B$3, "") + IF(AND(AA$1 = Z$1, Z$2 = "Mixed"), 0.5*Z12, 0) + IF(AND(AA$1 = AB$1, AB$2 = "Mixed"), 0.5*AB12, 0)</f>
        <v>0</v>
      </c>
      <c r="AB12" s="5">
        <f>IF('Athletes - Gold'!AB12+'Athletes - Silver'!AB12+'Athletes - Bronze'!AB12 &gt; 0, 'Athletes - Gold'!AB12*'Medal values'!$B$1+'Athletes - Silver'!AB12*'Medal values'!$B$2+'Athletes - Bronze'!AB12*'Medal values'!$B$3, "") + IF(AND(AB$1 = AA$1, AA$2 = "Mixed"), 0.5*AA12, 0) + IF(AND(AB$1 = AC$1, AC$2 = "Mixed"), 0.5*AC12, 0)</f>
        <v>0</v>
      </c>
      <c r="AC12" s="5">
        <f>IF('Athletes - Gold'!AC12+'Athletes - Silver'!AC12+'Athletes - Bronze'!AC12 &gt; 0, 'Athletes - Gold'!AC12*'Medal values'!$B$1+'Athletes - Silver'!AC12*'Medal values'!$B$2+'Athletes - Bronze'!AC12*'Medal values'!$B$3, "") + IF(AND(AC$1 = AB$1, AB$2 = "Mixed"), 0.5*AB12, 0) + IF(AND(AC$1 = AD$1, AD$2 = "Mixed"), 0.5*AD12, 0)</f>
        <v>0</v>
      </c>
      <c r="AD12" s="5">
        <f>IF('Athletes - Gold'!AD12+'Athletes - Silver'!AD12+'Athletes - Bronze'!AD12 &gt; 0, 'Athletes - Gold'!AD12*'Medal values'!$B$1+'Athletes - Silver'!AD12*'Medal values'!$B$2+'Athletes - Bronze'!AD12*'Medal values'!$B$3, "") + IF(AND(AD$1 = AC$1, AC$2 = "Mixed"), 0.5*AC12, 0) + IF(AND(AD$1 = AE$1, AE$2 = "Mixed"), 0.5*AE12, 0)</f>
        <v>0</v>
      </c>
      <c r="AE12" s="5">
        <f>IF('Athletes - Gold'!AE12+'Athletes - Silver'!AE12+'Athletes - Bronze'!AE12 &gt; 0, 'Athletes - Gold'!AE12*'Medal values'!$B$1+'Athletes - Silver'!AE12*'Medal values'!$B$2+'Athletes - Bronze'!AE12*'Medal values'!$B$3, "") + IF(AND(AE$1 = AD$1, AD$2 = "Mixed"), 0.5*AD12, 0) + IF(AND(AE$1 = AF$1, AF$2 = "Mixed"), 0.5*AF12, 0)</f>
        <v>0</v>
      </c>
      <c r="AF12" s="5">
        <f>IF('Athletes - Gold'!AF12+'Athletes - Silver'!AF12+'Athletes - Bronze'!AF12 &gt; 0, 'Athletes - Gold'!AF12*'Medal values'!$B$1+'Athletes - Silver'!AF12*'Medal values'!$B$2+'Athletes - Bronze'!AF12*'Medal values'!$B$3, "") + IF(AND(AF$1 = AE$1, AE$2 = "Mixed"), 0.5*AE12, 0) + IF(AND(AF$1 = AG$1, AG$2 = "Mixed"), 0.5*AG12, 0)</f>
        <v>0</v>
      </c>
      <c r="AG12" s="5">
        <f>IF('Athletes - Gold'!AG12+'Athletes - Silver'!AG12+'Athletes - Bronze'!AG12 &gt; 0, 'Athletes - Gold'!AG12*'Medal values'!$B$1+'Athletes - Silver'!AG12*'Medal values'!$B$2+'Athletes - Bronze'!AG12*'Medal values'!$B$3, "") + IF(AND(AG$1 = AF$1, AF$2 = "Mixed"), 0.5*AF12, 0) + IF(AND(AG$1 = AH$1, AH$2 = "Mixed"), 0.5*AH12, 0)</f>
        <v>0</v>
      </c>
      <c r="AH12" s="5">
        <f>IF('Athletes - Gold'!AH12+'Athletes - Silver'!AH12+'Athletes - Bronze'!AH12 &gt; 0, 'Athletes - Gold'!AH12*'Medal values'!$B$1+'Athletes - Silver'!AH12*'Medal values'!$B$2+'Athletes - Bronze'!AH12*'Medal values'!$B$3, "") + IF(AND(AH$1 = AG$1, AG$2 = "Mixed"), 0.5*AG12, 0) + IF(AND(AH$1 = AI$1, AI$2 = "Mixed"), 0.5*AI12, 0)</f>
        <v>0</v>
      </c>
      <c r="AI12" s="5">
        <f>IF('Athletes - Gold'!AI12+'Athletes - Silver'!AI12+'Athletes - Bronze'!AI12 &gt; 0, 'Athletes - Gold'!AI12*'Medal values'!$B$1+'Athletes - Silver'!AI12*'Medal values'!$B$2+'Athletes - Bronze'!AI12*'Medal values'!$B$3, "") + IF(AND(AI$1 = AH$1, AH$2 = "Mixed"), 0.5*AH12, 0) + IF(AND(AI$1 = AJ$1, AJ$2 = "Mixed"), 0.5*AJ12, 0)</f>
        <v>0</v>
      </c>
      <c r="AJ12" s="5">
        <f>IF('Athletes - Gold'!AJ12+'Athletes - Silver'!AJ12+'Athletes - Bronze'!AJ12 &gt; 0, 'Athletes - Gold'!AJ12*'Medal values'!$B$1+'Athletes - Silver'!AJ12*'Medal values'!$B$2+'Athletes - Bronze'!AJ12*'Medal values'!$B$3, "") + IF(AND(AJ$1 = AI$1, AI$2 = "Mixed"), 0.5*AI12, 0) + IF(AND(AJ$1 = AK$1, AK$2 = "Mixed"), 0.5*AK12, 0)</f>
        <v>0</v>
      </c>
      <c r="AK12" s="5">
        <f>IF('Athletes - Gold'!AK12+'Athletes - Silver'!AK12+'Athletes - Bronze'!AK12 &gt; 0, 'Athletes - Gold'!AK12*'Medal values'!$B$1+'Athletes - Silver'!AK12*'Medal values'!$B$2+'Athletes - Bronze'!AK12*'Medal values'!$B$3, "") + IF(AND(AK$1 = AJ$1, AJ$2 = "Mixed"), 0.5*AJ12, 0) + IF(AND(AK$1 = AL$1, AL$2 = "Mixed"), 0.5*AL12, 0)</f>
        <v>0</v>
      </c>
      <c r="AL12" s="5">
        <f>IF('Athletes - Gold'!AL12+'Athletes - Silver'!AL12+'Athletes - Bronze'!AL12 &gt; 0, 'Athletes - Gold'!AL12*'Medal values'!$B$1+'Athletes - Silver'!AL12*'Medal values'!$B$2+'Athletes - Bronze'!AL12*'Medal values'!$B$3, "") + IF(AND(AL$1 = AK$1, AK$2 = "Mixed"), 0.5*AK12, 0) + IF(AND(AL$1 = AM$1, AM$2 = "Mixed"), 0.5*AM12, 0)</f>
        <v>0</v>
      </c>
      <c r="AM12" s="5">
        <f>IF('Athletes - Gold'!AM12+'Athletes - Silver'!AM12+'Athletes - Bronze'!AM12 &gt; 0, 'Athletes - Gold'!AM12*'Medal values'!$B$1+'Athletes - Silver'!AM12*'Medal values'!$B$2+'Athletes - Bronze'!AM12*'Medal values'!$B$3, "") + IF(AND(AM$1 = AL$1, AL$2 = "Mixed"), 0.5*AL12, 0) + IF(AND(AM$1 = AN$1, AN$2 = "Mixed"), 0.5*AN12, 0)</f>
        <v>0</v>
      </c>
      <c r="AN12" s="5">
        <f>IF('Athletes - Gold'!AN12+'Athletes - Silver'!AN12+'Athletes - Bronze'!AN12 &gt; 0, 'Athletes - Gold'!AN12*'Medal values'!$B$1+'Athletes - Silver'!AN12*'Medal values'!$B$2+'Athletes - Bronze'!AN12*'Medal values'!$B$3, "") + IF(AND(AN$1 = AM$1, AM$2 = "Mixed"), 0.5*AM12, 0) + IF(AND(AN$1 = AO$1, AO$2 = "Mixed"), 0.5*AO12, 0)</f>
        <v>0</v>
      </c>
      <c r="AO12" s="5">
        <f>IF('Athletes - Gold'!AO12+'Athletes - Silver'!AO12+'Athletes - Bronze'!AO12 &gt; 0, 'Athletes - Gold'!AO12*'Medal values'!$B$1+'Athletes - Silver'!AO12*'Medal values'!$B$2+'Athletes - Bronze'!AO12*'Medal values'!$B$3, "") + IF(AND(AO$1 = AN$1, AN$2 = "Mixed"), 0.5*AN12, 0) + IF(AND(AO$1 = AP$1, AP$2 = "Mixed"), 0.5*AP12, 0)</f>
        <v>0</v>
      </c>
      <c r="AP12" s="5">
        <f>IF('Athletes - Gold'!AP12+'Athletes - Silver'!AP12+'Athletes - Bronze'!AP12 &gt; 0, 'Athletes - Gold'!AP12*'Medal values'!$B$1+'Athletes - Silver'!AP12*'Medal values'!$B$2+'Athletes - Bronze'!AP12*'Medal values'!$B$3, "") + IF(AND(AP$1 = AO$1, AO$2 = "Mixed"), 0.5*AO12, 0) + IF(AND(AP$1 = AQ$1, AQ$2 = "Mixed"), 0.5*AQ12, 0)</f>
        <v>0</v>
      </c>
      <c r="AQ12" s="5">
        <f>IF('Athletes - Gold'!AQ12+'Athletes - Silver'!AQ12+'Athletes - Bronze'!AQ12 &gt; 0, 'Athletes - Gold'!AQ12*'Medal values'!$B$1+'Athletes - Silver'!AQ12*'Medal values'!$B$2+'Athletes - Bronze'!AQ12*'Medal values'!$B$3, "") + IF(AND(AQ$1 = AP$1, AP$2 = "Mixed"), 0.5*AP12, 0) + IF(AND(AQ$1 = AR$1, AR$2 = "Mixed"), 0.5*AR12, 0)</f>
        <v>0</v>
      </c>
      <c r="AR12" s="5">
        <f>IF('Athletes - Gold'!AR12+'Athletes - Silver'!AR12+'Athletes - Bronze'!AR12 &gt; 0, 'Athletes - Gold'!AR12*'Medal values'!$B$1+'Athletes - Silver'!AR12*'Medal values'!$B$2+'Athletes - Bronze'!AR12*'Medal values'!$B$3, "") + IF(AND(AR$1 = AQ$1, AQ$2 = "Mixed"), 0.5*AQ12, 0) + IF(AND(AR$1 = AS$1, AS$2 = "Mixed"), 0.5*AS12, 0)</f>
        <v>0</v>
      </c>
      <c r="AS12" s="5">
        <f>IF('Athletes - Gold'!AS12+'Athletes - Silver'!AS12+'Athletes - Bronze'!AS12 &gt; 0, 'Athletes - Gold'!AS12*'Medal values'!$B$1+'Athletes - Silver'!AS12*'Medal values'!$B$2+'Athletes - Bronze'!AS12*'Medal values'!$B$3, "") + IF(AND(AS$1 = AR$1, AR$2 = "Mixed"), 0.5*AR12, 0) + IF(AND(AS$1 = AT$1, AT$2 = "Mixed"), 0.5*AT12, 0)</f>
        <v>0</v>
      </c>
      <c r="AT12" s="5">
        <f>IF('Athletes - Gold'!AT12+'Athletes - Silver'!AT12+'Athletes - Bronze'!AT12 &gt; 0, 'Athletes - Gold'!AT12*'Medal values'!$B$1+'Athletes - Silver'!AT12*'Medal values'!$B$2+'Athletes - Bronze'!AT12*'Medal values'!$B$3, "") + IF(AND(AT$1 = AS$1, AS$2 = "Mixed"), 0.5*AS12, 0) + IF(AND(AT$1 = AU$1, AU$2 = "Mixed"), 0.5*AU12, 0)</f>
        <v>0</v>
      </c>
      <c r="AU12" s="5">
        <f>IF('Athletes - Gold'!AU12+'Athletes - Silver'!AU12+'Athletes - Bronze'!AU12 &gt; 0, 'Athletes - Gold'!AU12*'Medal values'!$B$1+'Athletes - Silver'!AU12*'Medal values'!$B$2+'Athletes - Bronze'!AU12*'Medal values'!$B$3, "") + IF(AND(AU$1 = AT$1, AT$2 = "Mixed"), 0.5*AT12, 0) + IF(AND(AU$1 = AV$1, AV$2 = "Mixed"), 0.5*AV12, 0)</f>
        <v>0</v>
      </c>
      <c r="AV12" s="5">
        <f>IF('Athletes - Gold'!AV12+'Athletes - Silver'!AV12+'Athletes - Bronze'!AV12 &gt; 0, 'Athletes - Gold'!AV12*'Medal values'!$B$1+'Athletes - Silver'!AV12*'Medal values'!$B$2+'Athletes - Bronze'!AV12*'Medal values'!$B$3, "") + IF(AND(AV$1 = AU$1, AU$2 = "Mixed"), 0.5*AU12, 0) + IF(AND(AV$1 = AW$1, AW$2 = "Mixed"), 0.5*AW12, 0)</f>
        <v>0</v>
      </c>
      <c r="AW12" s="5">
        <f>IF('Athletes - Gold'!AW12+'Athletes - Silver'!AW12+'Athletes - Bronze'!AW12 &gt; 0, 'Athletes - Gold'!AW12*'Medal values'!$B$1+'Athletes - Silver'!AW12*'Medal values'!$B$2+'Athletes - Bronze'!AW12*'Medal values'!$B$3, "") + IF(AND(AW$1 = AV$1, AV$2 = "Mixed"), 0.5*AV12, 0) + IF(AND(AW$1 = AX$1, AX$2 = "Mixed"), 0.5*AX12, 0)</f>
        <v>0</v>
      </c>
      <c r="AX12" s="5">
        <f>IF('Athletes - Gold'!AX12+'Athletes - Silver'!AX12+'Athletes - Bronze'!AX12 &gt; 0, 'Athletes - Gold'!AX12*'Medal values'!$B$1+'Athletes - Silver'!AX12*'Medal values'!$B$2+'Athletes - Bronze'!AX12*'Medal values'!$B$3, "") + IF(AND(AX$1 = AW$1, AW$2 = "Mixed"), 0.5*AW12, 0) + IF(AND(AX$1 = AY$1, AY$2 = "Mixed"), 0.5*AY12, 0)</f>
        <v>0</v>
      </c>
      <c r="AY12" s="5">
        <f>IF('Athletes - Gold'!AY12+'Athletes - Silver'!AY12+'Athletes - Bronze'!AY12 &gt; 0, 'Athletes - Gold'!AY12*'Medal values'!$B$1+'Athletes - Silver'!AY12*'Medal values'!$B$2+'Athletes - Bronze'!AY12*'Medal values'!$B$3, "") + IF(AND(AY$1 = AX$1, AX$2 = "Mixed"), 0.5*AX12, 0) + IF(AND(AY$1 = AZ$1, AZ$2 = "Mixed"), 0.5*AZ12, 0)</f>
        <v>0</v>
      </c>
      <c r="AZ12" s="5">
        <f>IF('Athletes - Gold'!AZ12+'Athletes - Silver'!AZ12+'Athletes - Bronze'!AZ12 &gt; 0, 'Athletes - Gold'!AZ12*'Medal values'!$B$1+'Athletes - Silver'!AZ12*'Medal values'!$B$2+'Athletes - Bronze'!AZ12*'Medal values'!$B$3, "") + IF(AND(AZ$1 = AY$1, AY$2 = "Mixed"), 0.5*AY12, 0) + IF(AND(AZ$1 = BA$1, BA$2 = "Mixed"), 0.5*BA12, 0)</f>
        <v>0</v>
      </c>
      <c r="BA12" s="5">
        <f>IF('Athletes - Gold'!BA12+'Athletes - Silver'!BA12+'Athletes - Bronze'!BA12 &gt; 0, 'Athletes - Gold'!BA12*'Medal values'!$B$1+'Athletes - Silver'!BA12*'Medal values'!$B$2+'Athletes - Bronze'!BA12*'Medal values'!$B$3, "") + IF(AND(BA$1 = AZ$1, AZ$2 = "Mixed"), 0.5*AZ12, 0) + IF(AND(BA$1 = BB$1, BB$2 = "Mixed"), 0.5*BB12, 0)</f>
        <v>0</v>
      </c>
      <c r="BB12" s="5">
        <f>IF('Athletes - Gold'!BB12+'Athletes - Silver'!BB12+'Athletes - Bronze'!BB12 &gt; 0, 'Athletes - Gold'!BB12*'Medal values'!$B$1+'Athletes - Silver'!BB12*'Medal values'!$B$2+'Athletes - Bronze'!BB12*'Medal values'!$B$3, "") + IF(AND(BB$1 = BA$1, BA$2 = "Mixed"), 0.5*BA12, 0) + IF(AND(BB$1 = BC$1, BC$2 = "Mixed"), 0.5*BC12, 0)</f>
        <v>0</v>
      </c>
      <c r="BC12" s="5">
        <f>IF('Athletes - Gold'!BC12+'Athletes - Silver'!BC12+'Athletes - Bronze'!BC12 &gt; 0, 'Athletes - Gold'!BC12*'Medal values'!$B$1+'Athletes - Silver'!BC12*'Medal values'!$B$2+'Athletes - Bronze'!BC12*'Medal values'!$B$3, "") + IF(AND(BC$1 = BB$1, BB$2 = "Mixed"), 0.5*BB12, 0) + IF(AND(BC$1 = BD$1, BD$2 = "Mixed"), 0.5*BD12, 0)</f>
        <v>0</v>
      </c>
      <c r="BD12" s="5">
        <f>IF('Athletes - Gold'!BD12+'Athletes - Silver'!BD12+'Athletes - Bronze'!BD12 &gt; 0, 'Athletes - Gold'!BD12*'Medal values'!$B$1+'Athletes - Silver'!BD12*'Medal values'!$B$2+'Athletes - Bronze'!BD12*'Medal values'!$B$3, "") + IF(AND(BD$1 = BC$1, BC$2 = "Mixed"), 0.5*BC12, 0) + IF(AND(BD$1 = BE$1, BE$2 = "Mixed"), 0.5*BE12, 0)</f>
        <v>0</v>
      </c>
      <c r="BE12" s="5">
        <f>IF('Athletes - Gold'!BE12+'Athletes - Silver'!BE12+'Athletes - Bronze'!BE12 &gt; 0, 'Athletes - Gold'!BE12*'Medal values'!$B$1+'Athletes - Silver'!BE12*'Medal values'!$B$2+'Athletes - Bronze'!BE12*'Medal values'!$B$3, "") + IF(AND(BE$1 = BD$1, BD$2 = "Mixed"), 0.5*BD12, 0) + IF(AND(BE$1 = BF$1, BF$2 = "Mixed"), 0.5*BF12, 0)</f>
        <v>0</v>
      </c>
      <c r="BF12" s="5">
        <f>IF('Athletes - Gold'!BF12+'Athletes - Silver'!BF12+'Athletes - Bronze'!BF12 &gt; 0, 'Athletes - Gold'!BF12*'Medal values'!$B$1+'Athletes - Silver'!BF12*'Medal values'!$B$2+'Athletes - Bronze'!BF12*'Medal values'!$B$3, "") + IF(AND(BF$1 = BE$1, BE$2 = "Mixed"), 0.5*BE12, 0) + IF(AND(BF$1 = BG$1, BG$2 = "Mixed"), 0.5*BG12, 0)</f>
        <v>0</v>
      </c>
      <c r="BG12" s="5">
        <f>IF('Athletes - Gold'!BG12+'Athletes - Silver'!BG12+'Athletes - Bronze'!BG12 &gt; 0, 'Athletes - Gold'!BG12*'Medal values'!$B$1+'Athletes - Silver'!BG12*'Medal values'!$B$2+'Athletes - Bronze'!BG12*'Medal values'!$B$3, "") + IF(AND(BG$1 = BF$1, BF$2 = "Mixed"), 0.5*BF12, 0) + IF(AND(BG$1 = BH$1, BH$2 = "Mixed"), 0.5*BH12, 0)</f>
        <v>0</v>
      </c>
      <c r="BH12" s="5">
        <f>IF('Athletes - Gold'!BH12+'Athletes - Silver'!BH12+'Athletes - Bronze'!BH12 &gt; 0, 'Athletes - Gold'!BH12*'Medal values'!$B$1+'Athletes - Silver'!BH12*'Medal values'!$B$2+'Athletes - Bronze'!BH12*'Medal values'!$B$3, "") + IF(AND(BH$1 = BG$1, BG$2 = "Mixed"), 0.5*BG12, 0) + IF(AND(BH$1 = BI$1, BI$2 = "Mixed"), 0.5*BI12, 0)</f>
        <v>0</v>
      </c>
      <c r="BI12" s="5">
        <f>IF('Athletes - Gold'!BI12+'Athletes - Silver'!BI12+'Athletes - Bronze'!BI12 &gt; 0, 'Athletes - Gold'!BI12*'Medal values'!$B$1+'Athletes - Silver'!BI12*'Medal values'!$B$2+'Athletes - Bronze'!BI12*'Medal values'!$B$3, "") + IF(AND(BI$1 = BH$1, BH$2 = "Mixed"), 0.5*BH12, 0) + IF(AND(BI$1 = BJ$1, BJ$2 = "Mixed"), 0.5*BJ12, 0)</f>
        <v>0</v>
      </c>
      <c r="BJ12" s="5">
        <f>IF('Athletes - Gold'!BJ12+'Athletes - Silver'!BJ12+'Athletes - Bronze'!BJ12 &gt; 0, 'Athletes - Gold'!BJ12*'Medal values'!$B$1+'Athletes - Silver'!BJ12*'Medal values'!$B$2+'Athletes - Bronze'!BJ12*'Medal values'!$B$3, "") + IF(AND(BJ$1 = BI$1, BI$2 = "Mixed"), 0.5*BI12, 0) + IF(AND(BJ$1 = BK$1, BK$2 = "Mixed"), 0.5*BK12, 0)</f>
        <v>0</v>
      </c>
      <c r="BK12" s="5">
        <f>IF('Athletes - Gold'!BK12+'Athletes - Silver'!BK12+'Athletes - Bronze'!BK12 &gt; 0, 'Athletes - Gold'!BK12*'Medal values'!$B$1+'Athletes - Silver'!BK12*'Medal values'!$B$2+'Athletes - Bronze'!BK12*'Medal values'!$B$3, "") + IF(AND(BK$1 = BJ$1, BJ$2 = "Mixed"), 0.5*BJ12, 0) + IF(AND(BK$1 = BL$1, BL$2 = "Mixed"), 0.5*BL12, 0)</f>
        <v>0</v>
      </c>
      <c r="BL12" s="5">
        <f>IF('Athletes - Gold'!BL12+'Athletes - Silver'!BL12+'Athletes - Bronze'!BL12 &gt; 0, 'Athletes - Gold'!BL12*'Medal values'!$B$1+'Athletes - Silver'!BL12*'Medal values'!$B$2+'Athletes - Bronze'!BL12*'Medal values'!$B$3, "") + IF(AND(BL$1 = BK$1, BK$2 = "Mixed"), 0.5*BK12, 0) + IF(AND(BL$1 = BM$1, BM$2 = "Mixed"), 0.5*BM12, 0)</f>
        <v>0</v>
      </c>
      <c r="BM12" s="5">
        <f>IF('Athletes - Gold'!BM12+'Athletes - Silver'!BM12+'Athletes - Bronze'!BM12 &gt; 0, 'Athletes - Gold'!BM12*'Medal values'!$B$1+'Athletes - Silver'!BM12*'Medal values'!$B$2+'Athletes - Bronze'!BM12*'Medal values'!$B$3, "") + IF(AND(BM$1 = BL$1, BL$2 = "Mixed"), 0.5*BL12, 0) + IF(AND(BM$1 = BN$1, BN$2 = "Mixed"), 0.5*BN12, 0)</f>
        <v>0</v>
      </c>
      <c r="BN12" s="5">
        <f>IF('Athletes - Gold'!BN12+'Athletes - Silver'!BN12+'Athletes - Bronze'!BN12 &gt; 0, 'Athletes - Gold'!BN12*'Medal values'!$B$1+'Athletes - Silver'!BN12*'Medal values'!$B$2+'Athletes - Bronze'!BN12*'Medal values'!$B$3, "") + IF(AND(BN$1 = BM$1, BM$2 = "Mixed"), 0.5*BM12, 0) + IF(AND(BN$1 = BO$1, BO$2 = "Mixed"), 0.5*BO12, 0)</f>
        <v>0</v>
      </c>
      <c r="BO12" s="5">
        <f>IF('Athletes - Gold'!BO12+'Athletes - Silver'!BO12+'Athletes - Bronze'!BO12 &gt; 0, 'Athletes - Gold'!BO12*'Medal values'!$B$1+'Athletes - Silver'!BO12*'Medal values'!$B$2+'Athletes - Bronze'!BO12*'Medal values'!$B$3, "") + IF(AND(BO$1 = BN$1, BN$2 = "Mixed"), 0.5*BN12, 0) + IF(AND(BO$1 = BP$1, BP$2 = "Mixed"), 0.5*BP12, 0)</f>
        <v>0</v>
      </c>
      <c r="BP12" s="5">
        <f>IF('Athletes - Gold'!BP12+'Athletes - Silver'!BP12+'Athletes - Bronze'!BP12 &gt; 0, 'Athletes - Gold'!BP12*'Medal values'!$B$1+'Athletes - Silver'!BP12*'Medal values'!$B$2+'Athletes - Bronze'!BP12*'Medal values'!$B$3, "") + IF(AND(BP$1 = BO$1, BO$2 = "Mixed"), 0.5*BO12, 0) + IF(AND(BP$1 = BQ$1, BQ$2 = "Mixed"), 0.5*BQ12, 0)</f>
        <v>0</v>
      </c>
      <c r="BQ12" s="5">
        <f>IF('Athletes - Gold'!BQ12+'Athletes - Silver'!BQ12+'Athletes - Bronze'!BQ12 &gt; 0, 'Athletes - Gold'!BQ12*'Medal values'!$B$1+'Athletes - Silver'!BQ12*'Medal values'!$B$2+'Athletes - Bronze'!BQ12*'Medal values'!$B$3, "") + IF(AND(BQ$1 = BP$1, BP$2 = "Mixed"), 0.5*BP12, 0) + IF(AND(BQ$1 = BR$1, BR$2 = "Mixed"), 0.5*BR12, 0)</f>
        <v>0</v>
      </c>
      <c r="BR12" s="5">
        <f>IF('Athletes - Gold'!BR12+'Athletes - Silver'!BR12+'Athletes - Bronze'!BR12 &gt; 0, 'Athletes - Gold'!BR12*'Medal values'!$B$1+'Athletes - Silver'!BR12*'Medal values'!$B$2+'Athletes - Bronze'!BR12*'Medal values'!$B$3, "") + IF(AND(BR$1 = BQ$1, BQ$2 = "Mixed"), 0.5*BQ12, 0) + IF(AND(BR$1 = BS$1, BS$2 = "Mixed"), 0.5*BS12, 0)</f>
        <v>0</v>
      </c>
      <c r="BS12" s="5">
        <f>IF('Athletes - Gold'!BS12+'Athletes - Silver'!BS12+'Athletes - Bronze'!BS12 &gt; 0, 'Athletes - Gold'!BS12*'Medal values'!$B$1+'Athletes - Silver'!BS12*'Medal values'!$B$2+'Athletes - Bronze'!BS12*'Medal values'!$B$3, "") + IF(AND(BS$1 = BR$1, BR$2 = "Mixed"), 0.5*BR12, 0) + IF(AND(BS$1 = BT$1, BT$2 = "Mixed"), 0.5*BT12, 0)</f>
        <v>0</v>
      </c>
      <c r="BT12" s="5">
        <f>IF('Athletes - Gold'!BT12+'Athletes - Silver'!BT12+'Athletes - Bronze'!BT12 &gt; 0, 'Athletes - Gold'!BT12*'Medal values'!$B$1+'Athletes - Silver'!BT12*'Medal values'!$B$2+'Athletes - Bronze'!BT12*'Medal values'!$B$3, "") + IF(AND(BT$1 = BS$1, BS$2 = "Mixed"), 0.5*BS12, 0) + IF(AND(BT$1 = BU$1, BU$2 = "Mixed"), 0.5*BU12, 0)</f>
        <v>0</v>
      </c>
      <c r="BU12" s="5">
        <f>IF('Athletes - Gold'!BU12+'Athletes - Silver'!BU12+'Athletes - Bronze'!BU12 &gt; 0, 'Athletes - Gold'!BU12*'Medal values'!$B$1+'Athletes - Silver'!BU12*'Medal values'!$B$2+'Athletes - Bronze'!BU12*'Medal values'!$B$3, "") + IF(AND(BU$1 = BT$1, BT$2 = "Mixed"), 0.5*BT12, 0) + IF(AND(BU$1 = BV$1, BV$2 = "Mixed"), 0.5*BV12, 0)</f>
        <v>0</v>
      </c>
      <c r="BV12" s="5">
        <f>IF('Athletes - Gold'!BV12+'Athletes - Silver'!BV12+'Athletes - Bronze'!BV12 &gt; 0, 'Athletes - Gold'!BV12*'Medal values'!$B$1+'Athletes - Silver'!BV12*'Medal values'!$B$2+'Athletes - Bronze'!BV12*'Medal values'!$B$3, "") + IF(AND(BV$1 = BU$1, BU$2 = "Mixed"), 0.5*BU12, 0) + IF(AND(BV$1 = BW$1, BW$2 = "Mixed"), 0.5*BW12, 0)</f>
        <v>0</v>
      </c>
      <c r="BW12" s="5">
        <f>IF('Athletes - Gold'!BW12+'Athletes - Silver'!BW12+'Athletes - Bronze'!BW12 &gt; 0, 'Athletes - Gold'!BW12*'Medal values'!$B$1+'Athletes - Silver'!BW12*'Medal values'!$B$2+'Athletes - Bronze'!BW12*'Medal values'!$B$3, "") + IF(AND(BW$1 = BV$1, BV$2 = "Mixed"), 0.5*BV12, 0) + IF(AND(BW$1 = BX$1, BX$2 = "Mixed"), 0.5*BX12, 0)</f>
        <v>0</v>
      </c>
      <c r="BX12" s="5">
        <f>IF('Athletes - Gold'!BX12+'Athletes - Silver'!BX12+'Athletes - Bronze'!BX12 &gt; 0, 'Athletes - Gold'!BX12*'Medal values'!$B$1+'Athletes - Silver'!BX12*'Medal values'!$B$2+'Athletes - Bronze'!BX12*'Medal values'!$B$3, "") + IF(AND(BX$1 = BW$1, BW$2 = "Mixed"), 0.5*BW12, 0) + IF(AND(BX$1 = BY$1, BY$2 = "Mixed"), 0.5*BY12, 0)</f>
        <v>0</v>
      </c>
      <c r="BY12" s="5">
        <f>IF('Athletes - Gold'!BY12+'Athletes - Silver'!BY12+'Athletes - Bronze'!BY12 &gt; 0, 'Athletes - Gold'!BY12*'Medal values'!$B$1+'Athletes - Silver'!BY12*'Medal values'!$B$2+'Athletes - Bronze'!BY12*'Medal values'!$B$3, "") + IF(AND(BY$1 = BX$1, BX$2 = "Mixed"), 0.5*BX12, 0) + IF(AND(BY$1 = BZ$1, BZ$2 = "Mixed"), 0.5*BZ12, 0)</f>
        <v>0</v>
      </c>
      <c r="BZ12" s="5">
        <f>IF('Athletes - Gold'!BZ12+'Athletes - Silver'!BZ12+'Athletes - Bronze'!BZ12 &gt; 0, 'Athletes - Gold'!BZ12*'Medal values'!$B$1+'Athletes - Silver'!BZ12*'Medal values'!$B$2+'Athletes - Bronze'!BZ12*'Medal values'!$B$3, "") + IF(AND(BZ$1 = BY$1, BY$2 = "Mixed"), 0.5*BY12, 0) + IF(AND(BZ$1 = CA$1, CA$2 = "Mixed"), 0.5*CA12, 0)</f>
        <v>0</v>
      </c>
      <c r="CA12" s="5">
        <f>IF('Athletes - Gold'!CA12+'Athletes - Silver'!CA12+'Athletes - Bronze'!CA12 &gt; 0, 'Athletes - Gold'!CA12*'Medal values'!$B$1+'Athletes - Silver'!CA12*'Medal values'!$B$2+'Athletes - Bronze'!CA12*'Medal values'!$B$3, "") + IF(AND(CA$1 = BZ$1, BZ$2 = "Mixed"), 0.5*BZ12, 0) + IF(AND(CA$1 = CB$1, CB$2 = "Mixed"), 0.5*CB12, 0)</f>
        <v>0</v>
      </c>
      <c r="CB12" s="5">
        <f>IF('Athletes - Gold'!CB12+'Athletes - Silver'!CB12+'Athletes - Bronze'!CB12 &gt; 0, 'Athletes - Gold'!CB12*'Medal values'!$B$1+'Athletes - Silver'!CB12*'Medal values'!$B$2+'Athletes - Bronze'!CB12*'Medal values'!$B$3, "") + IF(AND(CB$1 = CA$1, CA$2 = "Mixed"), 0.5*CA12, 0) + IF(AND(CB$1 = CC$1, CC$2 = "Mixed"), 0.5*CC12, 0)</f>
        <v>0</v>
      </c>
      <c r="CC12" s="5">
        <f>IF('Athletes - Gold'!CC12+'Athletes - Silver'!CC12+'Athletes - Bronze'!CC12 &gt; 0, 'Athletes - Gold'!CC12*'Medal values'!$B$1+'Athletes - Silver'!CC12*'Medal values'!$B$2+'Athletes - Bronze'!CC12*'Medal values'!$B$3, "") + IF(AND(CC$1 = CB$1, CB$2 = "Mixed"), 0.5*CB12, 0) + IF(AND(CC$1 = CD$1, CD$2 = "Mixed"), 0.5*CD12, 0)</f>
        <v>0</v>
      </c>
      <c r="CD12" s="5">
        <f>IF('Athletes - Gold'!CD12+'Athletes - Silver'!CD12+'Athletes - Bronze'!CD12 &gt; 0, 'Athletes - Gold'!CD12*'Medal values'!$B$1+'Athletes - Silver'!CD12*'Medal values'!$B$2+'Athletes - Bronze'!CD12*'Medal values'!$B$3, "") + IF(AND(CD$1 = CC$1, CC$2 = "Mixed"), 0.5*CC12, 0) + IF(AND(CD$1 = CE$1, CE$2 = "Mixed"), 0.5*CE12, 0)</f>
        <v>0</v>
      </c>
      <c r="CE12" s="5">
        <f>IF('Athletes - Gold'!CE12+'Athletes - Silver'!CE12+'Athletes - Bronze'!CE12 &gt; 0, 'Athletes - Gold'!CE12*'Medal values'!$B$1+'Athletes - Silver'!CE12*'Medal values'!$B$2+'Athletes - Bronze'!CE12*'Medal values'!$B$3, "") + IF(AND(CE$1 = CD$1, CD$2 = "Mixed"), 0.5*CD12, 0) + IF(AND(CE$1 = CF$1, CF$2 = "Mixed"), 0.5*CF12, 0)</f>
        <v>0</v>
      </c>
      <c r="CF12" s="5">
        <f>IF('Athletes - Gold'!CF12+'Athletes - Silver'!CF12+'Athletes - Bronze'!CF12 &gt; 0, 'Athletes - Gold'!CF12*'Medal values'!$B$1+'Athletes - Silver'!CF12*'Medal values'!$B$2+'Athletes - Bronze'!CF12*'Medal values'!$B$3, "") + IF(AND(CF$1 = CE$1, CE$2 = "Mixed"), 0.5*CE12, 0) + IF(AND(CF$1 = CG$1, CG$2 = "Mixed"), 0.5*CG12, 0)</f>
        <v>0</v>
      </c>
      <c r="CG12" s="5">
        <f>IF('Athletes - Gold'!CG12+'Athletes - Silver'!CG12+'Athletes - Bronze'!CG12 &gt; 0, 'Athletes - Gold'!CG12*'Medal values'!$B$1+'Athletes - Silver'!CG12*'Medal values'!$B$2+'Athletes - Bronze'!CG12*'Medal values'!$B$3, "") + IF(AND(CG$1 = CF$1, CF$2 = "Mixed"), 0.5*CF12, 0) + IF(AND(CG$1 = CH$1, CH$2 = "Mixed"), 0.5*CH12, 0)</f>
        <v>0</v>
      </c>
      <c r="CH12" s="5">
        <f>IF('Athletes - Gold'!CH12+'Athletes - Silver'!CH12+'Athletes - Bronze'!CH12 &gt; 0, 'Athletes - Gold'!CH12*'Medal values'!$B$1+'Athletes - Silver'!CH12*'Medal values'!$B$2+'Athletes - Bronze'!CH12*'Medal values'!$B$3, "") + IF(AND(CH$1 = CG$1, CG$2 = "Mixed"), 0.5*CG12, 0) + IF(AND(CH$1 = CI$1, CI$2 = "Mixed"), 0.5*CI12, 0)</f>
        <v>0</v>
      </c>
      <c r="CI12" s="5">
        <f>IF('Athletes - Gold'!CI12+'Athletes - Silver'!CI12+'Athletes - Bronze'!CI12 &gt; 0, 'Athletes - Gold'!CI12*'Medal values'!$B$1+'Athletes - Silver'!CI12*'Medal values'!$B$2+'Athletes - Bronze'!CI12*'Medal values'!$B$3, "") + IF(AND(CI$1 = CH$1, CH$2 = "Mixed"), 0.5*CH12, 0) + IF(AND(CI$1 = CJ$1, CJ$2 = "Mixed"), 0.5*CJ12, 0)</f>
        <v>0</v>
      </c>
      <c r="CJ12" s="5">
        <f>IF('Athletes - Gold'!CJ12+'Athletes - Silver'!CJ12+'Athletes - Bronze'!CJ12 &gt; 0, 'Athletes - Gold'!CJ12*'Medal values'!$B$1+'Athletes - Silver'!CJ12*'Medal values'!$B$2+'Athletes - Bronze'!CJ12*'Medal values'!$B$3, "") + IF(AND(CJ$1 = CI$1, CI$2 = "Mixed"), 0.5*CI12, 0) + IF(AND(CJ$1 = CK$1, CK$2 = "Mixed"), 0.5*CK12, 0)</f>
        <v>0</v>
      </c>
      <c r="CK12" s="5">
        <f>IF('Athletes - Gold'!CK12+'Athletes - Silver'!CK12+'Athletes - Bronze'!CK12 &gt; 0, 'Athletes - Gold'!CK12*'Medal values'!$B$1+'Athletes - Silver'!CK12*'Medal values'!$B$2+'Athletes - Bronze'!CK12*'Medal values'!$B$3, "") + IF(AND(CK$1 = CJ$1, CJ$2 = "Mixed"), 0.5*CJ12, 0) + IF(AND(CK$1 = CL$1, CL$2 = "Mixed"), 0.5*CL12, 0)</f>
        <v>0</v>
      </c>
      <c r="CL12" s="5">
        <f>IF('Athletes - Gold'!CL12+'Athletes - Silver'!CL12+'Athletes - Bronze'!CL12 &gt; 0, 'Athletes - Gold'!CL12*'Medal values'!$B$1+'Athletes - Silver'!CL12*'Medal values'!$B$2+'Athletes - Bronze'!CL12*'Medal values'!$B$3, "") + IF(AND(CL$1 = CK$1, CK$2 = "Mixed"), 0.5*CK12, 0) + IF(AND(CL$1 = CM$1, CM$2 = "Mixed"), 0.5*CM12, 0)</f>
        <v>0</v>
      </c>
      <c r="CM12" s="5">
        <f>IF('Athletes - Gold'!CM12+'Athletes - Silver'!CM12+'Athletes - Bronze'!CM12 &gt; 0, 'Athletes - Gold'!CM12*'Medal values'!$B$1+'Athletes - Silver'!CM12*'Medal values'!$B$2+'Athletes - Bronze'!CM12*'Medal values'!$B$3, "") + IF(AND(CM$1 = CL$1, CL$2 = "Mixed"), 0.5*CL12, 0) + IF(AND(CM$1 = CN$1, CN$2 = "Mixed"), 0.5*CN12, 0)</f>
        <v>0</v>
      </c>
      <c r="CN12" s="5">
        <f>IF('Athletes - Gold'!CN12+'Athletes - Silver'!CN12+'Athletes - Bronze'!CN12 &gt; 0, 'Athletes - Gold'!CN12*'Medal values'!$B$1+'Athletes - Silver'!CN12*'Medal values'!$B$2+'Athletes - Bronze'!CN12*'Medal values'!$B$3, "") + IF(AND(CN$1 = CM$1, CM$2 = "Mixed"), 0.5*CM12, 0) + IF(AND(CN$1 = CO$1, CO$2 = "Mixed"), 0.5*CO12, 0)</f>
        <v>0</v>
      </c>
      <c r="CO12" s="5">
        <f>IF('Athletes - Gold'!CO12+'Athletes - Silver'!CO12+'Athletes - Bronze'!CO12 &gt; 0, 'Athletes - Gold'!CO12*'Medal values'!$B$1+'Athletes - Silver'!CO12*'Medal values'!$B$2+'Athletes - Bronze'!CO12*'Medal values'!$B$3, "") + IF(AND(CO$1 = CN$1, CN$2 = "Mixed"), 0.5*CN12, 0) + IF(AND(CO$1 = CP$1, CP$2 = "Mixed"), 0.5*CP12, 0)</f>
        <v>0</v>
      </c>
      <c r="CP12" s="5">
        <f>IF('Athletes - Gold'!CP12+'Athletes - Silver'!CP12+'Athletes - Bronze'!CP12 &gt; 0, 'Athletes - Gold'!CP12*'Medal values'!$B$1+'Athletes - Silver'!CP12*'Medal values'!$B$2+'Athletes - Bronze'!CP12*'Medal values'!$B$3, "") + IF(AND(CP$1 = CO$1, CO$2 = "Mixed"), 0.5*CO12, 0) + IF(AND(CP$1 = CQ$1, CQ$2 = "Mixed"), 0.5*CQ12, 0)</f>
        <v>0</v>
      </c>
      <c r="CQ12" s="5">
        <f>IF('Athletes - Gold'!CQ12+'Athletes - Silver'!CQ12+'Athletes - Bronze'!CQ12 &gt; 0, 'Athletes - Gold'!CQ12*'Medal values'!$B$1+'Athletes - Silver'!CQ12*'Medal values'!$B$2+'Athletes - Bronze'!CQ12*'Medal values'!$B$3, "") + IF(AND(CQ$1 = CP$1, CP$2 = "Mixed"), 0.5*CP12, 0) + IF(AND(CQ$1 = CR$1, CR$2 = "Mixed"), 0.5*CR12, 0)</f>
        <v>0</v>
      </c>
      <c r="CR12" s="5">
        <f>IF('Athletes - Gold'!CR12+'Athletes - Silver'!CR12+'Athletes - Bronze'!CR12 &gt; 0, 'Athletes - Gold'!CR12*'Medal values'!$B$1+'Athletes - Silver'!CR12*'Medal values'!$B$2+'Athletes - Bronze'!CR12*'Medal values'!$B$3, "") + IF(AND(CR$1 = CQ$1, CQ$2 = "Mixed"), 0.5*CQ12, 0) + IF(AND(CR$1 = CS$1, CS$2 = "Mixed"), 0.5*CS12, 0)</f>
        <v>0</v>
      </c>
      <c r="CS12" s="5">
        <f>IF('Athletes - Gold'!CS12+'Athletes - Silver'!CS12+'Athletes - Bronze'!CS12 &gt; 0, 'Athletes - Gold'!CS12*'Medal values'!$B$1+'Athletes - Silver'!CS12*'Medal values'!$B$2+'Athletes - Bronze'!CS12*'Medal values'!$B$3, "") + IF(AND(CS$1 = CR$1, CR$2 = "Mixed"), 0.5*CR12, 0) + IF(AND(CS$1 = CT$1, CT$2 = "Mixed"), 0.5*CT12, 0)</f>
        <v>0</v>
      </c>
      <c r="CT12" s="5">
        <f>IF('Athletes - Gold'!CT12+'Athletes - Silver'!CT12+'Athletes - Bronze'!CT12 &gt; 0, 'Athletes - Gold'!CT12*'Medal values'!$B$1+'Athletes - Silver'!CT12*'Medal values'!$B$2+'Athletes - Bronze'!CT12*'Medal values'!$B$3, "") + IF(AND(CT$1 = CS$1, CS$2 = "Mixed"), 0.5*CS12, 0) + IF(AND(CT$1 = CU$1, CU$2 = "Mixed"), 0.5*CU12, 0)</f>
        <v>0</v>
      </c>
      <c r="CU12" s="5">
        <f>IF('Athletes - Gold'!CU12+'Athletes - Silver'!CU12+'Athletes - Bronze'!CU12 &gt; 0, 'Athletes - Gold'!CU12*'Medal values'!$B$1+'Athletes - Silver'!CU12*'Medal values'!$B$2+'Athletes - Bronze'!CU12*'Medal values'!$B$3, "") + IF(AND(CU$1 = CT$1, CT$2 = "Mixed"), 0.5*CT12, 0) + IF(AND(CU$1 = CV$1, CV$2 = "Mixed"), 0.5*CV12, 0)</f>
        <v>0</v>
      </c>
      <c r="CV12" s="5">
        <f>IF('Athletes - Gold'!CV12+'Athletes - Silver'!CV12+'Athletes - Bronze'!CV12 &gt; 0, 'Athletes - Gold'!CV12*'Medal values'!$B$1+'Athletes - Silver'!CV12*'Medal values'!$B$2+'Athletes - Bronze'!CV12*'Medal values'!$B$3, "") + IF(AND(CV$1 = CU$1, CU$2 = "Mixed"), 0.5*CU12, 0) + IF(AND(CV$1 = CW$1, CW$2 = "Mixed"), 0.5*CW12, 0)</f>
        <v>0</v>
      </c>
      <c r="CW12" s="5">
        <f t="shared" ref="CW12:CX12" si="11">SUMIF($B$2:$CV$2,CW$2, $B12:$CV12)</f>
        <v>4</v>
      </c>
      <c r="CX12" s="5">
        <f t="shared" si="11"/>
        <v>0</v>
      </c>
      <c r="CY12" s="5">
        <f t="shared" si="3"/>
        <v>4</v>
      </c>
    </row>
    <row r="13">
      <c r="A13" s="5" t="str">
        <f>Countries!A11</f>
        <v>BRA</v>
      </c>
      <c r="B13" s="5">
        <f>IF('Athletes - Gold'!B13+'Athletes - Silver'!B13+'Athletes - Bronze'!B13 &gt; 0, 'Athletes - Gold'!B13*'Medal values'!$B$1+'Athletes - Silver'!B13*'Medal values'!$B$2+'Athletes - Bronze'!B13*'Medal values'!$B$3, "") + IF(AND(B$1 = A$1, A$2 = "Mixed"), 0.5*A13, 0) + IF(AND(B$1 = C$1, C$2 = "Mixed"), 0.5*C13, 0)</f>
        <v>0</v>
      </c>
      <c r="C13" s="5">
        <f>IF('Athletes - Gold'!C13+'Athletes - Silver'!C13+'Athletes - Bronze'!C13 &gt; 0, 'Athletes - Gold'!C13*'Medal values'!$B$1+'Athletes - Silver'!C13*'Medal values'!$B$2+'Athletes - Bronze'!C13*'Medal values'!$B$3, "") + IF(AND(C$1 = B$1, B$2 = "Mixed"), 0.5*B13, 0) + IF(AND(C$1 = D$1, D$2 = "Mixed"), 0.5*D13, 0)</f>
        <v>0</v>
      </c>
      <c r="D13" s="5">
        <f>IF('Athletes - Gold'!D13+'Athletes - Silver'!D13+'Athletes - Bronze'!D13 &gt; 0, 'Athletes - Gold'!D13*'Medal values'!$B$1+'Athletes - Silver'!D13*'Medal values'!$B$2+'Athletes - Bronze'!D13*'Medal values'!$B$3, "") + IF(AND(D$1 = C$1, C$2 = "Mixed"), 0.5*C13, 0) + IF(AND(D$1 = E$1, E$2 = "Mixed"), 0.5*E13, 0)</f>
        <v>0</v>
      </c>
      <c r="E13" s="5">
        <f>IF('Athletes - Gold'!E13+'Athletes - Silver'!E13+'Athletes - Bronze'!E13 &gt; 0, 'Athletes - Gold'!E13*'Medal values'!$B$1+'Athletes - Silver'!E13*'Medal values'!$B$2+'Athletes - Bronze'!E13*'Medal values'!$B$3, "") + IF(AND(E$1 = D$1, D$2 = "Mixed"), 0.5*D13, 0) + IF(AND(E$1 = F$1, F$2 = "Mixed"), 0.5*F13, 0)</f>
        <v>0</v>
      </c>
      <c r="F13" s="5">
        <f>IF('Athletes - Gold'!F13+'Athletes - Silver'!F13+'Athletes - Bronze'!F13 &gt; 0, 'Athletes - Gold'!F13*'Medal values'!$B$1+'Athletes - Silver'!F13*'Medal values'!$B$2+'Athletes - Bronze'!F13*'Medal values'!$B$3, "") + IF(AND(F$1 = E$1, E$2 = "Mixed"), 0.5*E13, 0) + IF(AND(F$1 = G$1, G$2 = "Mixed"), 0.5*G13, 0)</f>
        <v>0</v>
      </c>
      <c r="G13" s="5">
        <f>IF('Athletes - Gold'!G13+'Athletes - Silver'!G13+'Athletes - Bronze'!G13 &gt; 0, 'Athletes - Gold'!G13*'Medal values'!$B$1+'Athletes - Silver'!G13*'Medal values'!$B$2+'Athletes - Bronze'!G13*'Medal values'!$B$3, "") + IF(AND(G$1 = F$1, F$2 = "Mixed"), 0.5*F13, 0) + IF(AND(G$1 = H$1, H$2 = "Mixed"), 0.5*H13, 0)</f>
        <v>0</v>
      </c>
      <c r="H13" s="5">
        <f>IF('Athletes - Gold'!H13+'Athletes - Silver'!H13+'Athletes - Bronze'!H13 &gt; 0, 'Athletes - Gold'!H13*'Medal values'!$B$1+'Athletes - Silver'!H13*'Medal values'!$B$2+'Athletes - Bronze'!H13*'Medal values'!$B$3, "") + IF(AND(H$1 = G$1, G$2 = "Mixed"), 0.5*G13, 0) + IF(AND(H$1 = I$1, I$2 = "Mixed"), 0.5*I13, 0)</f>
        <v>5.001001</v>
      </c>
      <c r="I13" s="5">
        <f>IF('Athletes - Gold'!I13+'Athletes - Silver'!I13+'Athletes - Bronze'!I13 &gt; 0, 'Athletes - Gold'!I13*'Medal values'!$B$1+'Athletes - Silver'!I13*'Medal values'!$B$2+'Athletes - Bronze'!I13*'Medal values'!$B$3, "") + IF(AND(I$1 = H$1, H$2 = "Mixed"), 0.5*H13, 0) + IF(AND(I$1 = J$1, J$2 = "Mixed"), 0.5*J13, 0)</f>
        <v>0</v>
      </c>
      <c r="J13" s="5">
        <f>IF('Athletes - Gold'!J13+'Athletes - Silver'!J13+'Athletes - Bronze'!J13 &gt; 0, 'Athletes - Gold'!J13*'Medal values'!$B$1+'Athletes - Silver'!J13*'Medal values'!$B$2+'Athletes - Bronze'!J13*'Medal values'!$B$3, "") + IF(AND(J$1 = I$1, I$2 = "Mixed"), 0.5*I13, 0) + IF(AND(J$1 = K$1, K$2 = "Mixed"), 0.5*K13, 0)</f>
        <v>2</v>
      </c>
      <c r="K13" s="5">
        <f>IF('Athletes - Gold'!K13+'Athletes - Silver'!K13+'Athletes - Bronze'!K13 &gt; 0, 'Athletes - Gold'!K13*'Medal values'!$B$1+'Athletes - Silver'!K13*'Medal values'!$B$2+'Athletes - Bronze'!K13*'Medal values'!$B$3, "") + IF(AND(K$1 = J$1, J$2 = "Mixed"), 0.5*J13, 0) + IF(AND(K$1 = L$1, L$2 = "Mixed"), 0.5*L13, 0)</f>
        <v>0</v>
      </c>
      <c r="L13" s="5">
        <f>IF('Athletes - Gold'!L13+'Athletes - Silver'!L13+'Athletes - Bronze'!L13 &gt; 0, 'Athletes - Gold'!L13*'Medal values'!$B$1+'Athletes - Silver'!L13*'Medal values'!$B$2+'Athletes - Bronze'!L13*'Medal values'!$B$3, "") + IF(AND(L$1 = K$1, K$2 = "Mixed"), 0.5*K13, 0) + IF(AND(L$1 = M$1, M$2 = "Mixed"), 0.5*M13, 0)</f>
        <v>0</v>
      </c>
      <c r="M13" s="5">
        <f>IF('Athletes - Gold'!M13+'Athletes - Silver'!M13+'Athletes - Bronze'!M13 &gt; 0, 'Athletes - Gold'!M13*'Medal values'!$B$1+'Athletes - Silver'!M13*'Medal values'!$B$2+'Athletes - Bronze'!M13*'Medal values'!$B$3, "") + IF(AND(M$1 = L$1, L$2 = "Mixed"), 0.5*L13, 0) + IF(AND(M$1 = N$1, N$2 = "Mixed"), 0.5*N13, 0)</f>
        <v>0</v>
      </c>
      <c r="N13" s="5">
        <f>IF('Athletes - Gold'!N13+'Athletes - Silver'!N13+'Athletes - Bronze'!N13 &gt; 0, 'Athletes - Gold'!N13*'Medal values'!$B$1+'Athletes - Silver'!N13*'Medal values'!$B$2+'Athletes - Bronze'!N13*'Medal values'!$B$3, "") + IF(AND(N$1 = M$1, M$2 = "Mixed"), 0.5*M13, 0) + IF(AND(N$1 = O$1, O$2 = "Mixed"), 0.5*O13, 0)</f>
        <v>0</v>
      </c>
      <c r="O13" s="5">
        <f>IF('Athletes - Gold'!O13+'Athletes - Silver'!O13+'Athletes - Bronze'!O13 &gt; 0, 'Athletes - Gold'!O13*'Medal values'!$B$1+'Athletes - Silver'!O13*'Medal values'!$B$2+'Athletes - Bronze'!O13*'Medal values'!$B$3, "") + IF(AND(O$1 = N$1, N$2 = "Mixed"), 0.5*N13, 0) + IF(AND(O$1 = P$1, P$2 = "Mixed"), 0.5*P13, 0)</f>
        <v>0</v>
      </c>
      <c r="P13" s="5">
        <f>IF('Athletes - Gold'!P13+'Athletes - Silver'!P13+'Athletes - Bronze'!P13 &gt; 0, 'Athletes - Gold'!P13*'Medal values'!$B$1+'Athletes - Silver'!P13*'Medal values'!$B$2+'Athletes - Bronze'!P13*'Medal values'!$B$3, "") + IF(AND(P$1 = O$1, O$2 = "Mixed"), 0.5*O13, 0) + IF(AND(P$1 = Q$1, Q$2 = "Mixed"), 0.5*Q13, 0)</f>
        <v>0</v>
      </c>
      <c r="Q13" s="5">
        <f>IF('Athletes - Gold'!Q13+'Athletes - Silver'!Q13+'Athletes - Bronze'!Q13 &gt; 0, 'Athletes - Gold'!Q13*'Medal values'!$B$1+'Athletes - Silver'!Q13*'Medal values'!$B$2+'Athletes - Bronze'!Q13*'Medal values'!$B$3, "") + IF(AND(Q$1 = P$1, P$2 = "Mixed"), 0.5*P13, 0) + IF(AND(Q$1 = R$1, R$2 = "Mixed"), 0.5*R13, 0)</f>
        <v>0</v>
      </c>
      <c r="R13" s="5">
        <f>IF('Athletes - Gold'!R13+'Athletes - Silver'!R13+'Athletes - Bronze'!R13 &gt; 0, 'Athletes - Gold'!R13*'Medal values'!$B$1+'Athletes - Silver'!R13*'Medal values'!$B$2+'Athletes - Bronze'!R13*'Medal values'!$B$3, "") + IF(AND(R$1 = Q$1, Q$2 = "Mixed"), 0.5*Q13, 0) + IF(AND(R$1 = S$1, S$2 = "Mixed"), 0.5*S13, 0)</f>
        <v>0</v>
      </c>
      <c r="S13" s="5">
        <f>IF('Athletes - Gold'!S13+'Athletes - Silver'!S13+'Athletes - Bronze'!S13 &gt; 0, 'Athletes - Gold'!S13*'Medal values'!$B$1+'Athletes - Silver'!S13*'Medal values'!$B$2+'Athletes - Bronze'!S13*'Medal values'!$B$3, "") + IF(AND(S$1 = R$1, R$2 = "Mixed"), 0.5*R13, 0) + IF(AND(S$1 = T$1, T$2 = "Mixed"), 0.5*T13, 0)</f>
        <v>0</v>
      </c>
      <c r="T13" s="5">
        <f>IF('Athletes - Gold'!T13+'Athletes - Silver'!T13+'Athletes - Bronze'!T13 &gt; 0, 'Athletes - Gold'!T13*'Medal values'!$B$1+'Athletes - Silver'!T13*'Medal values'!$B$2+'Athletes - Bronze'!T13*'Medal values'!$B$3, "") + IF(AND(T$1 = S$1, S$2 = "Mixed"), 0.5*S13, 0) + IF(AND(T$1 = U$1, U$2 = "Mixed"), 0.5*U13, 0)</f>
        <v>0</v>
      </c>
      <c r="U13" s="5">
        <f>IF('Athletes - Gold'!U13+'Athletes - Silver'!U13+'Athletes - Bronze'!U13 &gt; 0, 'Athletes - Gold'!U13*'Medal values'!$B$1+'Athletes - Silver'!U13*'Medal values'!$B$2+'Athletes - Bronze'!U13*'Medal values'!$B$3, "") + IF(AND(U$1 = T$1, T$2 = "Mixed"), 0.5*T13, 0) + IF(AND(U$1 = V$1, V$2 = "Mixed"), 0.5*V13, 0)</f>
        <v>0</v>
      </c>
      <c r="V13" s="5">
        <f>IF('Athletes - Gold'!V13+'Athletes - Silver'!V13+'Athletes - Bronze'!V13 &gt; 0, 'Athletes - Gold'!V13*'Medal values'!$B$1+'Athletes - Silver'!V13*'Medal values'!$B$2+'Athletes - Bronze'!V13*'Medal values'!$B$3, "") + IF(AND(V$1 = U$1, U$2 = "Mixed"), 0.5*U13, 0) + IF(AND(V$1 = W$1, W$2 = "Mixed"), 0.5*W13, 0)</f>
        <v>4.001</v>
      </c>
      <c r="W13" s="5">
        <f>IF('Athletes - Gold'!W13+'Athletes - Silver'!W13+'Athletes - Bronze'!W13 &gt; 0, 'Athletes - Gold'!W13*'Medal values'!$B$1+'Athletes - Silver'!W13*'Medal values'!$B$2+'Athletes - Bronze'!W13*'Medal values'!$B$3, "") + IF(AND(W$1 = V$1, V$2 = "Mixed"), 0.5*V13, 0) + IF(AND(W$1 = X$1, X$2 = "Mixed"), 0.5*X13, 0)</f>
        <v>2.000001</v>
      </c>
      <c r="X13" s="5">
        <f>IF('Athletes - Gold'!X13+'Athletes - Silver'!X13+'Athletes - Bronze'!X13 &gt; 0, 'Athletes - Gold'!X13*'Medal values'!$B$1+'Athletes - Silver'!X13*'Medal values'!$B$2+'Athletes - Bronze'!X13*'Medal values'!$B$3, "") + IF(AND(X$1 = W$1, W$2 = "Mixed"), 0.5*W13, 0) + IF(AND(X$1 = Y$1, Y$2 = "Mixed"), 0.5*Y13, 0)</f>
        <v>0</v>
      </c>
      <c r="Y13" s="5">
        <f>IF('Athletes - Gold'!Y13+'Athletes - Silver'!Y13+'Athletes - Bronze'!Y13 &gt; 0, 'Athletes - Gold'!Y13*'Medal values'!$B$1+'Athletes - Silver'!Y13*'Medal values'!$B$2+'Athletes - Bronze'!Y13*'Medal values'!$B$3, "") + IF(AND(Y$1 = X$1, X$2 = "Mixed"), 0.5*X13, 0) + IF(AND(Y$1 = Z$1, Z$2 = "Mixed"), 0.5*Z13, 0)</f>
        <v>0</v>
      </c>
      <c r="Z13" s="5">
        <f>IF('Athletes - Gold'!Z13+'Athletes - Silver'!Z13+'Athletes - Bronze'!Z13 &gt; 0, 'Athletes - Gold'!Z13*'Medal values'!$B$1+'Athletes - Silver'!Z13*'Medal values'!$B$2+'Athletes - Bronze'!Z13*'Medal values'!$B$3, "") + IF(AND(Z$1 = Y$1, Y$2 = "Mixed"), 0.5*Y13, 0) + IF(AND(Z$1 = AA$1, AA$2 = "Mixed"), 0.5*AA13, 0)</f>
        <v>3.001</v>
      </c>
      <c r="AA13" s="5">
        <f>IF('Athletes - Gold'!AA13+'Athletes - Silver'!AA13+'Athletes - Bronze'!AA13 &gt; 0, 'Athletes - Gold'!AA13*'Medal values'!$B$1+'Athletes - Silver'!AA13*'Medal values'!$B$2+'Athletes - Bronze'!AA13*'Medal values'!$B$3, "") + IF(AND(AA$1 = Z$1, Z$2 = "Mixed"), 0.5*Z13, 0) + IF(AND(AA$1 = AB$1, AB$2 = "Mixed"), 0.5*AB13, 0)</f>
        <v>0</v>
      </c>
      <c r="AB13" s="5">
        <f>IF('Athletes - Gold'!AB13+'Athletes - Silver'!AB13+'Athletes - Bronze'!AB13 &gt; 0, 'Athletes - Gold'!AB13*'Medal values'!$B$1+'Athletes - Silver'!AB13*'Medal values'!$B$2+'Athletes - Bronze'!AB13*'Medal values'!$B$3, "") + IF(AND(AB$1 = AA$1, AA$2 = "Mixed"), 0.5*AA13, 0) + IF(AND(AB$1 = AC$1, AC$2 = "Mixed"), 0.5*AC13, 0)</f>
        <v>0</v>
      </c>
      <c r="AC13" s="5">
        <f>IF('Athletes - Gold'!AC13+'Athletes - Silver'!AC13+'Athletes - Bronze'!AC13 &gt; 0, 'Athletes - Gold'!AC13*'Medal values'!$B$1+'Athletes - Silver'!AC13*'Medal values'!$B$2+'Athletes - Bronze'!AC13*'Medal values'!$B$3, "") + IF(AND(AC$1 = AB$1, AB$2 = "Mixed"), 0.5*AB13, 0) + IF(AND(AC$1 = AD$1, AD$2 = "Mixed"), 0.5*AD13, 0)</f>
        <v>0</v>
      </c>
      <c r="AD13" s="5">
        <f>IF('Athletes - Gold'!AD13+'Athletes - Silver'!AD13+'Athletes - Bronze'!AD13 &gt; 0, 'Athletes - Gold'!AD13*'Medal values'!$B$1+'Athletes - Silver'!AD13*'Medal values'!$B$2+'Athletes - Bronze'!AD13*'Medal values'!$B$3, "") + IF(AND(AD$1 = AC$1, AC$2 = "Mixed"), 0.5*AC13, 0) + IF(AND(AD$1 = AE$1, AE$2 = "Mixed"), 0.5*AE13, 0)</f>
        <v>0</v>
      </c>
      <c r="AE13" s="5">
        <f>IF('Athletes - Gold'!AE13+'Athletes - Silver'!AE13+'Athletes - Bronze'!AE13 &gt; 0, 'Athletes - Gold'!AE13*'Medal values'!$B$1+'Athletes - Silver'!AE13*'Medal values'!$B$2+'Athletes - Bronze'!AE13*'Medal values'!$B$3, "") + IF(AND(AE$1 = AD$1, AD$2 = "Mixed"), 0.5*AD13, 0) + IF(AND(AE$1 = AF$1, AF$2 = "Mixed"), 0.5*AF13, 0)</f>
        <v>0</v>
      </c>
      <c r="AF13" s="5">
        <f>IF('Athletes - Gold'!AF13+'Athletes - Silver'!AF13+'Athletes - Bronze'!AF13 &gt; 0, 'Athletes - Gold'!AF13*'Medal values'!$B$1+'Athletes - Silver'!AF13*'Medal values'!$B$2+'Athletes - Bronze'!AF13*'Medal values'!$B$3, "") + IF(AND(AF$1 = AE$1, AE$2 = "Mixed"), 0.5*AE13, 0) + IF(AND(AF$1 = AG$1, AG$2 = "Mixed"), 0.5*AG13, 0)</f>
        <v>0</v>
      </c>
      <c r="AG13" s="5">
        <f>IF('Athletes - Gold'!AG13+'Athletes - Silver'!AG13+'Athletes - Bronze'!AG13 &gt; 0, 'Athletes - Gold'!AG13*'Medal values'!$B$1+'Athletes - Silver'!AG13*'Medal values'!$B$2+'Athletes - Bronze'!AG13*'Medal values'!$B$3, "") + IF(AND(AG$1 = AF$1, AF$2 = "Mixed"), 0.5*AF13, 0) + IF(AND(AG$1 = AH$1, AH$2 = "Mixed"), 0.5*AH13, 0)</f>
        <v>0</v>
      </c>
      <c r="AH13" s="5">
        <f>IF('Athletes - Gold'!AH13+'Athletes - Silver'!AH13+'Athletes - Bronze'!AH13 &gt; 0, 'Athletes - Gold'!AH13*'Medal values'!$B$1+'Athletes - Silver'!AH13*'Medal values'!$B$2+'Athletes - Bronze'!AH13*'Medal values'!$B$3, "") + IF(AND(AH$1 = AG$1, AG$2 = "Mixed"), 0.5*AG13, 0) + IF(AND(AH$1 = AI$1, AI$2 = "Mixed"), 0.5*AI13, 0)</f>
        <v>0</v>
      </c>
      <c r="AI13" s="5">
        <f>IF('Athletes - Gold'!AI13+'Athletes - Silver'!AI13+'Athletes - Bronze'!AI13 &gt; 0, 'Athletes - Gold'!AI13*'Medal values'!$B$1+'Athletes - Silver'!AI13*'Medal values'!$B$2+'Athletes - Bronze'!AI13*'Medal values'!$B$3, "") + IF(AND(AI$1 = AH$1, AH$2 = "Mixed"), 0.5*AH13, 0) + IF(AND(AI$1 = AJ$1, AJ$2 = "Mixed"), 0.5*AJ13, 0)</f>
        <v>0</v>
      </c>
      <c r="AJ13" s="5">
        <f>IF('Athletes - Gold'!AJ13+'Athletes - Silver'!AJ13+'Athletes - Bronze'!AJ13 &gt; 0, 'Athletes - Gold'!AJ13*'Medal values'!$B$1+'Athletes - Silver'!AJ13*'Medal values'!$B$2+'Athletes - Bronze'!AJ13*'Medal values'!$B$3, "") + IF(AND(AJ$1 = AI$1, AI$2 = "Mixed"), 0.5*AI13, 0) + IF(AND(AJ$1 = AK$1, AK$2 = "Mixed"), 0.5*AK13, 0)</f>
        <v>0</v>
      </c>
      <c r="AK13" s="5">
        <f>IF('Athletes - Gold'!AK13+'Athletes - Silver'!AK13+'Athletes - Bronze'!AK13 &gt; 0, 'Athletes - Gold'!AK13*'Medal values'!$B$1+'Athletes - Silver'!AK13*'Medal values'!$B$2+'Athletes - Bronze'!AK13*'Medal values'!$B$3, "") + IF(AND(AK$1 = AJ$1, AJ$2 = "Mixed"), 0.5*AJ13, 0) + IF(AND(AK$1 = AL$1, AL$2 = "Mixed"), 0.5*AL13, 0)</f>
        <v>0</v>
      </c>
      <c r="AL13" s="5">
        <f>IF('Athletes - Gold'!AL13+'Athletes - Silver'!AL13+'Athletes - Bronze'!AL13 &gt; 0, 'Athletes - Gold'!AL13*'Medal values'!$B$1+'Athletes - Silver'!AL13*'Medal values'!$B$2+'Athletes - Bronze'!AL13*'Medal values'!$B$3, "") + IF(AND(AL$1 = AK$1, AK$2 = "Mixed"), 0.5*AK13, 0) + IF(AND(AL$1 = AM$1, AM$2 = "Mixed"), 0.5*AM13, 0)</f>
        <v>0</v>
      </c>
      <c r="AM13" s="5">
        <f>IF('Athletes - Gold'!AM13+'Athletes - Silver'!AM13+'Athletes - Bronze'!AM13 &gt; 0, 'Athletes - Gold'!AM13*'Medal values'!$B$1+'Athletes - Silver'!AM13*'Medal values'!$B$2+'Athletes - Bronze'!AM13*'Medal values'!$B$3, "") + IF(AND(AM$1 = AL$1, AL$2 = "Mixed"), 0.5*AL13, 0) + IF(AND(AM$1 = AN$1, AN$2 = "Mixed"), 0.5*AN13, 0)</f>
        <v>0</v>
      </c>
      <c r="AN13" s="5">
        <f>IF('Athletes - Gold'!AN13+'Athletes - Silver'!AN13+'Athletes - Bronze'!AN13 &gt; 0, 'Athletes - Gold'!AN13*'Medal values'!$B$1+'Athletes - Silver'!AN13*'Medal values'!$B$2+'Athletes - Bronze'!AN13*'Medal values'!$B$3, "") + IF(AND(AN$1 = AM$1, AM$2 = "Mixed"), 0.5*AM13, 0) + IF(AND(AN$1 = AO$1, AO$2 = "Mixed"), 0.5*AO13, 0)</f>
        <v>0</v>
      </c>
      <c r="AO13" s="5">
        <f>IF('Athletes - Gold'!AO13+'Athletes - Silver'!AO13+'Athletes - Bronze'!AO13 &gt; 0, 'Athletes - Gold'!AO13*'Medal values'!$B$1+'Athletes - Silver'!AO13*'Medal values'!$B$2+'Athletes - Bronze'!AO13*'Medal values'!$B$3, "") + IF(AND(AO$1 = AN$1, AN$2 = "Mixed"), 0.5*AN13, 0) + IF(AND(AO$1 = AP$1, AP$2 = "Mixed"), 0.5*AP13, 0)</f>
        <v>0</v>
      </c>
      <c r="AP13" s="5">
        <f>IF('Athletes - Gold'!AP13+'Athletes - Silver'!AP13+'Athletes - Bronze'!AP13 &gt; 0, 'Athletes - Gold'!AP13*'Medal values'!$B$1+'Athletes - Silver'!AP13*'Medal values'!$B$2+'Athletes - Bronze'!AP13*'Medal values'!$B$3, "") + IF(AND(AP$1 = AO$1, AO$2 = "Mixed"), 0.5*AO13, 0) + IF(AND(AP$1 = AQ$1, AQ$2 = "Mixed"), 0.5*AQ13, 0)</f>
        <v>0</v>
      </c>
      <c r="AQ13" s="5">
        <f>IF('Athletes - Gold'!AQ13+'Athletes - Silver'!AQ13+'Athletes - Bronze'!AQ13 &gt; 0, 'Athletes - Gold'!AQ13*'Medal values'!$B$1+'Athletes - Silver'!AQ13*'Medal values'!$B$2+'Athletes - Bronze'!AQ13*'Medal values'!$B$3, "") + IF(AND(AQ$1 = AP$1, AP$2 = "Mixed"), 0.5*AP13, 0) + IF(AND(AQ$1 = AR$1, AR$2 = "Mixed"), 0.5*AR13, 0)</f>
        <v>33.011</v>
      </c>
      <c r="AR13" s="5">
        <f>IF('Athletes - Gold'!AR13+'Athletes - Silver'!AR13+'Athletes - Bronze'!AR13 &gt; 0, 'Athletes - Gold'!AR13*'Medal values'!$B$1+'Athletes - Silver'!AR13*'Medal values'!$B$2+'Athletes - Bronze'!AR13*'Medal values'!$B$3, "") + IF(AND(AR$1 = AQ$1, AQ$2 = "Mixed"), 0.5*AQ13, 0) + IF(AND(AR$1 = AS$1, AS$2 = "Mixed"), 0.5*AS13, 0)</f>
        <v>0</v>
      </c>
      <c r="AS13" s="5">
        <f>IF('Athletes - Gold'!AS13+'Athletes - Silver'!AS13+'Athletes - Bronze'!AS13 &gt; 0, 'Athletes - Gold'!AS13*'Medal values'!$B$1+'Athletes - Silver'!AS13*'Medal values'!$B$2+'Athletes - Bronze'!AS13*'Medal values'!$B$3, "") + IF(AND(AS$1 = AR$1, AR$2 = "Mixed"), 0.5*AR13, 0) + IF(AND(AS$1 = AT$1, AT$2 = "Mixed"), 0.5*AT13, 0)</f>
        <v>0</v>
      </c>
      <c r="AT13" s="5">
        <f>IF('Athletes - Gold'!AT13+'Athletes - Silver'!AT13+'Athletes - Bronze'!AT13 &gt; 0, 'Athletes - Gold'!AT13*'Medal values'!$B$1+'Athletes - Silver'!AT13*'Medal values'!$B$2+'Athletes - Bronze'!AT13*'Medal values'!$B$3, "") + IF(AND(AT$1 = AS$1, AS$2 = "Mixed"), 0.5*AS13, 0) + IF(AND(AT$1 = AU$1, AU$2 = "Mixed"), 0.5*AU13, 0)</f>
        <v>0</v>
      </c>
      <c r="AU13" s="5">
        <f>IF('Athletes - Gold'!AU13+'Athletes - Silver'!AU13+'Athletes - Bronze'!AU13 &gt; 0, 'Athletes - Gold'!AU13*'Medal values'!$B$1+'Athletes - Silver'!AU13*'Medal values'!$B$2+'Athletes - Bronze'!AU13*'Medal values'!$B$3, "") + IF(AND(AU$1 = AT$1, AT$2 = "Mixed"), 0.5*AT13, 0) + IF(AND(AU$1 = AV$1, AV$2 = "Mixed"), 0.5*AV13, 0)</f>
        <v>0</v>
      </c>
      <c r="AV13" s="5">
        <f>IF('Athletes - Gold'!AV13+'Athletes - Silver'!AV13+'Athletes - Bronze'!AV13 &gt; 0, 'Athletes - Gold'!AV13*'Medal values'!$B$1+'Athletes - Silver'!AV13*'Medal values'!$B$2+'Athletes - Bronze'!AV13*'Medal values'!$B$3, "") + IF(AND(AV$1 = AU$1, AU$2 = "Mixed"), 0.5*AU13, 0) + IF(AND(AV$1 = AW$1, AW$2 = "Mixed"), 0.5*AW13, 0)</f>
        <v>0</v>
      </c>
      <c r="AW13" s="5">
        <f>IF('Athletes - Gold'!AW13+'Athletes - Silver'!AW13+'Athletes - Bronze'!AW13 &gt; 0, 'Athletes - Gold'!AW13*'Medal values'!$B$1+'Athletes - Silver'!AW13*'Medal values'!$B$2+'Athletes - Bronze'!AW13*'Medal values'!$B$3, "") + IF(AND(AW$1 = AV$1, AV$2 = "Mixed"), 0.5*AV13, 0) + IF(AND(AW$1 = AX$1, AX$2 = "Mixed"), 0.5*AX13, 0)</f>
        <v>0</v>
      </c>
      <c r="AX13" s="5">
        <f>IF('Athletes - Gold'!AX13+'Athletes - Silver'!AX13+'Athletes - Bronze'!AX13 &gt; 0, 'Athletes - Gold'!AX13*'Medal values'!$B$1+'Athletes - Silver'!AX13*'Medal values'!$B$2+'Athletes - Bronze'!AX13*'Medal values'!$B$3, "") + IF(AND(AX$1 = AW$1, AW$2 = "Mixed"), 0.5*AW13, 0) + IF(AND(AX$1 = AY$1, AY$2 = "Mixed"), 0.5*AY13, 0)</f>
        <v>0</v>
      </c>
      <c r="AY13" s="5">
        <f>IF('Athletes - Gold'!AY13+'Athletes - Silver'!AY13+'Athletes - Bronze'!AY13 &gt; 0, 'Athletes - Gold'!AY13*'Medal values'!$B$1+'Athletes - Silver'!AY13*'Medal values'!$B$2+'Athletes - Bronze'!AY13*'Medal values'!$B$3, "") + IF(AND(AY$1 = AX$1, AX$2 = "Mixed"), 0.5*AX13, 0) + IF(AND(AY$1 = AZ$1, AZ$2 = "Mixed"), 0.5*AZ13, 0)</f>
        <v>1</v>
      </c>
      <c r="AZ13" s="5">
        <f>IF('Athletes - Gold'!AZ13+'Athletes - Silver'!AZ13+'Athletes - Bronze'!AZ13 &gt; 0, 'Athletes - Gold'!AZ13*'Medal values'!$B$1+'Athletes - Silver'!AZ13*'Medal values'!$B$2+'Athletes - Bronze'!AZ13*'Medal values'!$B$3, "") + IF(AND(AZ$1 = AY$1, AY$2 = "Mixed"), 0.5*AY13, 0) + IF(AND(AZ$1 = BA$1, BA$2 = "Mixed"), 0.5*BA13, 0)</f>
        <v>0</v>
      </c>
      <c r="BA13" s="5">
        <f>IF('Athletes - Gold'!BA13+'Athletes - Silver'!BA13+'Athletes - Bronze'!BA13 &gt; 0, 'Athletes - Gold'!BA13*'Medal values'!$B$1+'Athletes - Silver'!BA13*'Medal values'!$B$2+'Athletes - Bronze'!BA13*'Medal values'!$B$3, "") + IF(AND(BA$1 = AZ$1, AZ$2 = "Mixed"), 0.5*AZ13, 0) + IF(AND(BA$1 = BB$1, BB$2 = "Mixed"), 0.5*BB13, 0)</f>
        <v>1</v>
      </c>
      <c r="BB13" s="5">
        <f>IF('Athletes - Gold'!BB13+'Athletes - Silver'!BB13+'Athletes - Bronze'!BB13 &gt; 0, 'Athletes - Gold'!BB13*'Medal values'!$B$1+'Athletes - Silver'!BB13*'Medal values'!$B$2+'Athletes - Bronze'!BB13*'Medal values'!$B$3, "") + IF(AND(BB$1 = BA$1, BA$2 = "Mixed"), 0.5*BA13, 0) + IF(AND(BB$1 = BC$1, BC$2 = "Mixed"), 0.5*BC13, 0)</f>
        <v>0</v>
      </c>
      <c r="BC13" s="5">
        <f>IF('Athletes - Gold'!BC13+'Athletes - Silver'!BC13+'Athletes - Bronze'!BC13 &gt; 0, 'Athletes - Gold'!BC13*'Medal values'!$B$1+'Athletes - Silver'!BC13*'Medal values'!$B$2+'Athletes - Bronze'!BC13*'Medal values'!$B$3, "") + IF(AND(BC$1 = BB$1, BB$2 = "Mixed"), 0.5*BB13, 0) + IF(AND(BC$1 = BD$1, BD$2 = "Mixed"), 0.5*BD13, 0)</f>
        <v>0</v>
      </c>
      <c r="BD13" s="5">
        <f>IF('Athletes - Gold'!BD13+'Athletes - Silver'!BD13+'Athletes - Bronze'!BD13 &gt; 0, 'Athletes - Gold'!BD13*'Medal values'!$B$1+'Athletes - Silver'!BD13*'Medal values'!$B$2+'Athletes - Bronze'!BD13*'Medal values'!$B$3, "") + IF(AND(BD$1 = BC$1, BC$2 = "Mixed"), 0.5*BC13, 0) + IF(AND(BD$1 = BE$1, BE$2 = "Mixed"), 0.5*BE13, 0)</f>
        <v>0</v>
      </c>
      <c r="BE13" s="5">
        <f>IF('Athletes - Gold'!BE13+'Athletes - Silver'!BE13+'Athletes - Bronze'!BE13 &gt; 0, 'Athletes - Gold'!BE13*'Medal values'!$B$1+'Athletes - Silver'!BE13*'Medal values'!$B$2+'Athletes - Bronze'!BE13*'Medal values'!$B$3, "") + IF(AND(BE$1 = BD$1, BD$2 = "Mixed"), 0.5*BD13, 0) + IF(AND(BE$1 = BF$1, BF$2 = "Mixed"), 0.5*BF13, 0)</f>
        <v>3.001</v>
      </c>
      <c r="BF13" s="5">
        <f>IF('Athletes - Gold'!BF13+'Athletes - Silver'!BF13+'Athletes - Bronze'!BF13 &gt; 0, 'Athletes - Gold'!BF13*'Medal values'!$B$1+'Athletes - Silver'!BF13*'Medal values'!$B$2+'Athletes - Bronze'!BF13*'Medal values'!$B$3, "") + IF(AND(BF$1 = BE$1, BE$2 = "Mixed"), 0.5*BE13, 0) + IF(AND(BF$1 = BG$1, BG$2 = "Mixed"), 0.5*BG13, 0)</f>
        <v>0</v>
      </c>
      <c r="BG13" s="5">
        <f>IF('Athletes - Gold'!BG13+'Athletes - Silver'!BG13+'Athletes - Bronze'!BG13 &gt; 0, 'Athletes - Gold'!BG13*'Medal values'!$B$1+'Athletes - Silver'!BG13*'Medal values'!$B$2+'Athletes - Bronze'!BG13*'Medal values'!$B$3, "") + IF(AND(BG$1 = BF$1, BF$2 = "Mixed"), 0.5*BF13, 0) + IF(AND(BG$1 = BH$1, BH$2 = "Mixed"), 0.5*BH13, 0)</f>
        <v>0</v>
      </c>
      <c r="BH13" s="5">
        <f>IF('Athletes - Gold'!BH13+'Athletes - Silver'!BH13+'Athletes - Bronze'!BH13 &gt; 0, 'Athletes - Gold'!BH13*'Medal values'!$B$1+'Athletes - Silver'!BH13*'Medal values'!$B$2+'Athletes - Bronze'!BH13*'Medal values'!$B$3, "") + IF(AND(BH$1 = BG$1, BG$2 = "Mixed"), 0.5*BG13, 0) + IF(AND(BH$1 = BI$1, BI$2 = "Mixed"), 0.5*BI13, 0)</f>
        <v>0</v>
      </c>
      <c r="BI13" s="5">
        <f>IF('Athletes - Gold'!BI13+'Athletes - Silver'!BI13+'Athletes - Bronze'!BI13 &gt; 0, 'Athletes - Gold'!BI13*'Medal values'!$B$1+'Athletes - Silver'!BI13*'Medal values'!$B$2+'Athletes - Bronze'!BI13*'Medal values'!$B$3, "") + IF(AND(BI$1 = BH$1, BH$2 = "Mixed"), 0.5*BH13, 0) + IF(AND(BI$1 = BJ$1, BJ$2 = "Mixed"), 0.5*BJ13, 0)</f>
        <v>0</v>
      </c>
      <c r="BJ13" s="5">
        <f>IF('Athletes - Gold'!BJ13+'Athletes - Silver'!BJ13+'Athletes - Bronze'!BJ13 &gt; 0, 'Athletes - Gold'!BJ13*'Medal values'!$B$1+'Athletes - Silver'!BJ13*'Medal values'!$B$2+'Athletes - Bronze'!BJ13*'Medal values'!$B$3, "") + IF(AND(BJ$1 = BI$1, BI$2 = "Mixed"), 0.5*BI13, 0) + IF(AND(BJ$1 = BK$1, BK$2 = "Mixed"), 0.5*BK13, 0)</f>
        <v>0</v>
      </c>
      <c r="BK13" s="5">
        <f>IF('Athletes - Gold'!BK13+'Athletes - Silver'!BK13+'Athletes - Bronze'!BK13 &gt; 0, 'Athletes - Gold'!BK13*'Medal values'!$B$1+'Athletes - Silver'!BK13*'Medal values'!$B$2+'Athletes - Bronze'!BK13*'Medal values'!$B$3, "") + IF(AND(BK$1 = BJ$1, BJ$2 = "Mixed"), 0.5*BJ13, 0) + IF(AND(BK$1 = BL$1, BL$2 = "Mixed"), 0.5*BL13, 0)</f>
        <v>0</v>
      </c>
      <c r="BL13" s="5">
        <f>IF('Athletes - Gold'!BL13+'Athletes - Silver'!BL13+'Athletes - Bronze'!BL13 &gt; 0, 'Athletes - Gold'!BL13*'Medal values'!$B$1+'Athletes - Silver'!BL13*'Medal values'!$B$2+'Athletes - Bronze'!BL13*'Medal values'!$B$3, "") + IF(AND(BL$1 = BK$1, BK$2 = "Mixed"), 0.5*BK13, 0) + IF(AND(BL$1 = BM$1, BM$2 = "Mixed"), 0.5*BM13, 0)</f>
        <v>0</v>
      </c>
      <c r="BM13" s="5">
        <f>IF('Athletes - Gold'!BM13+'Athletes - Silver'!BM13+'Athletes - Bronze'!BM13 &gt; 0, 'Athletes - Gold'!BM13*'Medal values'!$B$1+'Athletes - Silver'!BM13*'Medal values'!$B$2+'Athletes - Bronze'!BM13*'Medal values'!$B$3, "") + IF(AND(BM$1 = BL$1, BL$2 = "Mixed"), 0.5*BL13, 0) + IF(AND(BM$1 = BN$1, BN$2 = "Mixed"), 0.5*BN13, 0)</f>
        <v>0</v>
      </c>
      <c r="BN13" s="5">
        <f>IF('Athletes - Gold'!BN13+'Athletes - Silver'!BN13+'Athletes - Bronze'!BN13 &gt; 0, 'Athletes - Gold'!BN13*'Medal values'!$B$1+'Athletes - Silver'!BN13*'Medal values'!$B$2+'Athletes - Bronze'!BN13*'Medal values'!$B$3, "") + IF(AND(BN$1 = BM$1, BM$2 = "Mixed"), 0.5*BM13, 0) + IF(AND(BN$1 = BO$1, BO$2 = "Mixed"), 0.5*BO13, 0)</f>
        <v>0</v>
      </c>
      <c r="BO13" s="5">
        <f>IF('Athletes - Gold'!BO13+'Athletes - Silver'!BO13+'Athletes - Bronze'!BO13 &gt; 0, 'Athletes - Gold'!BO13*'Medal values'!$B$1+'Athletes - Silver'!BO13*'Medal values'!$B$2+'Athletes - Bronze'!BO13*'Medal values'!$B$3, "") + IF(AND(BO$1 = BN$1, BN$2 = "Mixed"), 0.5*BN13, 0) + IF(AND(BO$1 = BP$1, BP$2 = "Mixed"), 0.5*BP13, 0)</f>
        <v>6.002</v>
      </c>
      <c r="BP13" s="5">
        <f>IF('Athletes - Gold'!BP13+'Athletes - Silver'!BP13+'Athletes - Bronze'!BP13 &gt; 0, 'Athletes - Gold'!BP13*'Medal values'!$B$1+'Athletes - Silver'!BP13*'Medal values'!$B$2+'Athletes - Bronze'!BP13*'Medal values'!$B$3, "") + IF(AND(BP$1 = BO$1, BO$2 = "Mixed"), 0.5*BO13, 0) + IF(AND(BP$1 = BQ$1, BQ$2 = "Mixed"), 0.5*BQ13, 0)</f>
        <v>0</v>
      </c>
      <c r="BQ13" s="5">
        <f>IF('Athletes - Gold'!BQ13+'Athletes - Silver'!BQ13+'Athletes - Bronze'!BQ13 &gt; 0, 'Athletes - Gold'!BQ13*'Medal values'!$B$1+'Athletes - Silver'!BQ13*'Medal values'!$B$2+'Athletes - Bronze'!BQ13*'Medal values'!$B$3, "") + IF(AND(BQ$1 = BP$1, BP$2 = "Mixed"), 0.5*BP13, 0) + IF(AND(BQ$1 = BR$1, BR$2 = "Mixed"), 0.5*BR13, 0)</f>
        <v>0</v>
      </c>
      <c r="BR13" s="5">
        <f>IF('Athletes - Gold'!BR13+'Athletes - Silver'!BR13+'Athletes - Bronze'!BR13 &gt; 0, 'Athletes - Gold'!BR13*'Medal values'!$B$1+'Athletes - Silver'!BR13*'Medal values'!$B$2+'Athletes - Bronze'!BR13*'Medal values'!$B$3, "") + IF(AND(BR$1 = BQ$1, BQ$2 = "Mixed"), 0.5*BQ13, 0) + IF(AND(BR$1 = BS$1, BS$2 = "Mixed"), 0.5*BS13, 0)</f>
        <v>0</v>
      </c>
      <c r="BS13" s="5">
        <f>IF('Athletes - Gold'!BS13+'Athletes - Silver'!BS13+'Athletes - Bronze'!BS13 &gt; 0, 'Athletes - Gold'!BS13*'Medal values'!$B$1+'Athletes - Silver'!BS13*'Medal values'!$B$2+'Athletes - Bronze'!BS13*'Medal values'!$B$3, "") + IF(AND(BS$1 = BR$1, BR$2 = "Mixed"), 0.5*BR13, 0) + IF(AND(BS$1 = BT$1, BT$2 = "Mixed"), 0.5*BT13, 0)</f>
        <v>4.000002</v>
      </c>
      <c r="BT13" s="5">
        <f>IF('Athletes - Gold'!BT13+'Athletes - Silver'!BT13+'Athletes - Bronze'!BT13 &gt; 0, 'Athletes - Gold'!BT13*'Medal values'!$B$1+'Athletes - Silver'!BT13*'Medal values'!$B$2+'Athletes - Bronze'!BT13*'Medal values'!$B$3, "") + IF(AND(BT$1 = BS$1, BS$2 = "Mixed"), 0.5*BS13, 0) + IF(AND(BT$1 = BU$1, BU$2 = "Mixed"), 0.5*BU13, 0)</f>
        <v>2.000001</v>
      </c>
      <c r="BU13" s="5">
        <f>IF('Athletes - Gold'!BU13+'Athletes - Silver'!BU13+'Athletes - Bronze'!BU13 &gt; 0, 'Athletes - Gold'!BU13*'Medal values'!$B$1+'Athletes - Silver'!BU13*'Medal values'!$B$2+'Athletes - Bronze'!BU13*'Medal values'!$B$3, "") + IF(AND(BU$1 = BT$1, BT$2 = "Mixed"), 0.5*BT13, 0) + IF(AND(BU$1 = BV$1, BV$2 = "Mixed"), 0.5*BV13, 0)</f>
        <v>0</v>
      </c>
      <c r="BV13" s="5">
        <f>IF('Athletes - Gold'!BV13+'Athletes - Silver'!BV13+'Athletes - Bronze'!BV13 &gt; 0, 'Athletes - Gold'!BV13*'Medal values'!$B$1+'Athletes - Silver'!BV13*'Medal values'!$B$2+'Athletes - Bronze'!BV13*'Medal values'!$B$3, "") + IF(AND(BV$1 = BU$1, BU$2 = "Mixed"), 0.5*BU13, 0) + IF(AND(BV$1 = BW$1, BW$2 = "Mixed"), 0.5*BW13, 0)</f>
        <v>0</v>
      </c>
      <c r="BW13" s="5">
        <f>IF('Athletes - Gold'!BW13+'Athletes - Silver'!BW13+'Athletes - Bronze'!BW13 &gt; 0, 'Athletes - Gold'!BW13*'Medal values'!$B$1+'Athletes - Silver'!BW13*'Medal values'!$B$2+'Athletes - Bronze'!BW13*'Medal values'!$B$3, "") + IF(AND(BW$1 = BV$1, BV$2 = "Mixed"), 0.5*BV13, 0) + IF(AND(BW$1 = BX$1, BX$2 = "Mixed"), 0.5*BX13, 0)</f>
        <v>3.001</v>
      </c>
      <c r="BX13" s="5">
        <f>IF('Athletes - Gold'!BX13+'Athletes - Silver'!BX13+'Athletes - Bronze'!BX13 &gt; 0, 'Athletes - Gold'!BX13*'Medal values'!$B$1+'Athletes - Silver'!BX13*'Medal values'!$B$2+'Athletes - Bronze'!BX13*'Medal values'!$B$3, "") + IF(AND(BX$1 = BW$1, BW$2 = "Mixed"), 0.5*BW13, 0) + IF(AND(BX$1 = BY$1, BY$2 = "Mixed"), 0.5*BY13, 0)</f>
        <v>0</v>
      </c>
      <c r="BY13" s="5">
        <f>IF('Athletes - Gold'!BY13+'Athletes - Silver'!BY13+'Athletes - Bronze'!BY13 &gt; 0, 'Athletes - Gold'!BY13*'Medal values'!$B$1+'Athletes - Silver'!BY13*'Medal values'!$B$2+'Athletes - Bronze'!BY13*'Medal values'!$B$3, "") + IF(AND(BY$1 = BX$1, BX$2 = "Mixed"), 0.5*BX13, 0) + IF(AND(BY$1 = BZ$1, BZ$2 = "Mixed"), 0.5*BZ13, 0)</f>
        <v>2</v>
      </c>
      <c r="BZ13" s="5">
        <f>IF('Athletes - Gold'!BZ13+'Athletes - Silver'!BZ13+'Athletes - Bronze'!BZ13 &gt; 0, 'Athletes - Gold'!BZ13*'Medal values'!$B$1+'Athletes - Silver'!BZ13*'Medal values'!$B$2+'Athletes - Bronze'!BZ13*'Medal values'!$B$3, "") + IF(AND(BZ$1 = BY$1, BY$2 = "Mixed"), 0.5*BY13, 0) + IF(AND(BZ$1 = CA$1, CA$2 = "Mixed"), 0.5*CA13, 0)</f>
        <v>0</v>
      </c>
      <c r="CA13" s="5">
        <f>IF('Athletes - Gold'!CA13+'Athletes - Silver'!CA13+'Athletes - Bronze'!CA13 &gt; 0, 'Athletes - Gold'!CA13*'Medal values'!$B$1+'Athletes - Silver'!CA13*'Medal values'!$B$2+'Athletes - Bronze'!CA13*'Medal values'!$B$3, "") + IF(AND(CA$1 = BZ$1, BZ$2 = "Mixed"), 0.5*BZ13, 0) + IF(AND(CA$1 = CB$1, CB$2 = "Mixed"), 0.5*CB13, 0)</f>
        <v>0</v>
      </c>
      <c r="CB13" s="5">
        <f>IF('Athletes - Gold'!CB13+'Athletes - Silver'!CB13+'Athletes - Bronze'!CB13 &gt; 0, 'Athletes - Gold'!CB13*'Medal values'!$B$1+'Athletes - Silver'!CB13*'Medal values'!$B$2+'Athletes - Bronze'!CB13*'Medal values'!$B$3, "") + IF(AND(CB$1 = CA$1, CA$2 = "Mixed"), 0.5*CA13, 0) + IF(AND(CB$1 = CC$1, CC$2 = "Mixed"), 0.5*CC13, 0)</f>
        <v>0</v>
      </c>
      <c r="CC13" s="5">
        <f>IF('Athletes - Gold'!CC13+'Athletes - Silver'!CC13+'Athletes - Bronze'!CC13 &gt; 0, 'Athletes - Gold'!CC13*'Medal values'!$B$1+'Athletes - Silver'!CC13*'Medal values'!$B$2+'Athletes - Bronze'!CC13*'Medal values'!$B$3, "") + IF(AND(CC$1 = CB$1, CB$2 = "Mixed"), 0.5*CB13, 0) + IF(AND(CC$1 = CD$1, CD$2 = "Mixed"), 0.5*CD13, 0)</f>
        <v>0</v>
      </c>
      <c r="CD13" s="5">
        <f>IF('Athletes - Gold'!CD13+'Athletes - Silver'!CD13+'Athletes - Bronze'!CD13 &gt; 0, 'Athletes - Gold'!CD13*'Medal values'!$B$1+'Athletes - Silver'!CD13*'Medal values'!$B$2+'Athletes - Bronze'!CD13*'Medal values'!$B$3, "") + IF(AND(CD$1 = CC$1, CC$2 = "Mixed"), 0.5*CC13, 0) + IF(AND(CD$1 = CE$1, CE$2 = "Mixed"), 0.5*CE13, 0)</f>
        <v>0</v>
      </c>
      <c r="CE13" s="5">
        <f>IF('Athletes - Gold'!CE13+'Athletes - Silver'!CE13+'Athletes - Bronze'!CE13 &gt; 0, 'Athletes - Gold'!CE13*'Medal values'!$B$1+'Athletes - Silver'!CE13*'Medal values'!$B$2+'Athletes - Bronze'!CE13*'Medal values'!$B$3, "") + IF(AND(CE$1 = CD$1, CD$2 = "Mixed"), 0.5*CD13, 0) + IF(AND(CE$1 = CF$1, CF$2 = "Mixed"), 0.5*CF13, 0)</f>
        <v>0</v>
      </c>
      <c r="CF13" s="5">
        <f>IF('Athletes - Gold'!CF13+'Athletes - Silver'!CF13+'Athletes - Bronze'!CF13 &gt; 0, 'Athletes - Gold'!CF13*'Medal values'!$B$1+'Athletes - Silver'!CF13*'Medal values'!$B$2+'Athletes - Bronze'!CF13*'Medal values'!$B$3, "") + IF(AND(CF$1 = CE$1, CE$2 = "Mixed"), 0.5*CE13, 0) + IF(AND(CF$1 = CG$1, CG$2 = "Mixed"), 0.5*CG13, 0)</f>
        <v>0</v>
      </c>
      <c r="CG13" s="5">
        <f>IF('Athletes - Gold'!CG13+'Athletes - Silver'!CG13+'Athletes - Bronze'!CG13 &gt; 0, 'Athletes - Gold'!CG13*'Medal values'!$B$1+'Athletes - Silver'!CG13*'Medal values'!$B$2+'Athletes - Bronze'!CG13*'Medal values'!$B$3, "") + IF(AND(CG$1 = CF$1, CF$2 = "Mixed"), 0.5*CF13, 0) + IF(AND(CG$1 = CH$1, CH$2 = "Mixed"), 0.5*CH13, 0)</f>
        <v>0</v>
      </c>
      <c r="CH13" s="5">
        <f>IF('Athletes - Gold'!CH13+'Athletes - Silver'!CH13+'Athletes - Bronze'!CH13 &gt; 0, 'Athletes - Gold'!CH13*'Medal values'!$B$1+'Athletes - Silver'!CH13*'Medal values'!$B$2+'Athletes - Bronze'!CH13*'Medal values'!$B$3, "") + IF(AND(CH$1 = CG$1, CG$2 = "Mixed"), 0.5*CG13, 0) + IF(AND(CH$1 = CI$1, CI$2 = "Mixed"), 0.5*CI13, 0)</f>
        <v>0</v>
      </c>
      <c r="CI13" s="5">
        <f>IF('Athletes - Gold'!CI13+'Athletes - Silver'!CI13+'Athletes - Bronze'!CI13 &gt; 0, 'Athletes - Gold'!CI13*'Medal values'!$B$1+'Athletes - Silver'!CI13*'Medal values'!$B$2+'Athletes - Bronze'!CI13*'Medal values'!$B$3, "") + IF(AND(CI$1 = CH$1, CH$2 = "Mixed"), 0.5*CH13, 0) + IF(AND(CI$1 = CJ$1, CJ$2 = "Mixed"), 0.5*CJ13, 0)</f>
        <v>2</v>
      </c>
      <c r="CJ13" s="5">
        <f>IF('Athletes - Gold'!CJ13+'Athletes - Silver'!CJ13+'Athletes - Bronze'!CJ13 &gt; 0, 'Athletes - Gold'!CJ13*'Medal values'!$B$1+'Athletes - Silver'!CJ13*'Medal values'!$B$2+'Athletes - Bronze'!CJ13*'Medal values'!$B$3, "") + IF(AND(CJ$1 = CI$1, CI$2 = "Mixed"), 0.5*CI13, 0) + IF(AND(CJ$1 = CK$1, CK$2 = "Mixed"), 0.5*CK13, 0)</f>
        <v>0</v>
      </c>
      <c r="CK13" s="5">
        <f>IF('Athletes - Gold'!CK13+'Athletes - Silver'!CK13+'Athletes - Bronze'!CK13 &gt; 0, 'Athletes - Gold'!CK13*'Medal values'!$B$1+'Athletes - Silver'!CK13*'Medal values'!$B$2+'Athletes - Bronze'!CK13*'Medal values'!$B$3, "") + IF(AND(CK$1 = CJ$1, CJ$2 = "Mixed"), 0.5*CJ13, 0) + IF(AND(CK$1 = CL$1, CL$2 = "Mixed"), 0.5*CL13, 0)</f>
        <v>0</v>
      </c>
      <c r="CL13" s="5">
        <f>IF('Athletes - Gold'!CL13+'Athletes - Silver'!CL13+'Athletes - Bronze'!CL13 &gt; 0, 'Athletes - Gold'!CL13*'Medal values'!$B$1+'Athletes - Silver'!CL13*'Medal values'!$B$2+'Athletes - Bronze'!CL13*'Medal values'!$B$3, "") + IF(AND(CL$1 = CK$1, CK$2 = "Mixed"), 0.5*CK13, 0) + IF(AND(CL$1 = CM$1, CM$2 = "Mixed"), 0.5*CM13, 0)</f>
        <v>0</v>
      </c>
      <c r="CM13" s="5">
        <f>IF('Athletes - Gold'!CM13+'Athletes - Silver'!CM13+'Athletes - Bronze'!CM13 &gt; 0, 'Athletes - Gold'!CM13*'Medal values'!$B$1+'Athletes - Silver'!CM13*'Medal values'!$B$2+'Athletes - Bronze'!CM13*'Medal values'!$B$3, "") + IF(AND(CM$1 = CL$1, CL$2 = "Mixed"), 0.5*CL13, 0) + IF(AND(CM$1 = CN$1, CN$2 = "Mixed"), 0.5*CN13, 0)</f>
        <v>0</v>
      </c>
      <c r="CN13" s="5">
        <f>IF('Athletes - Gold'!CN13+'Athletes - Silver'!CN13+'Athletes - Bronze'!CN13 &gt; 0, 'Athletes - Gold'!CN13*'Medal values'!$B$1+'Athletes - Silver'!CN13*'Medal values'!$B$2+'Athletes - Bronze'!CN13*'Medal values'!$B$3, "") + IF(AND(CN$1 = CM$1, CM$2 = "Mixed"), 0.5*CM13, 0) + IF(AND(CN$1 = CO$1, CO$2 = "Mixed"), 0.5*CO13, 0)</f>
        <v>0</v>
      </c>
      <c r="CO13" s="5">
        <f>IF('Athletes - Gold'!CO13+'Athletes - Silver'!CO13+'Athletes - Bronze'!CO13 &gt; 0, 'Athletes - Gold'!CO13*'Medal values'!$B$1+'Athletes - Silver'!CO13*'Medal values'!$B$2+'Athletes - Bronze'!CO13*'Medal values'!$B$3, "") + IF(AND(CO$1 = CN$1, CN$2 = "Mixed"), 0.5*CN13, 0) + IF(AND(CO$1 = CP$1, CP$2 = "Mixed"), 0.5*CP13, 0)</f>
        <v>0</v>
      </c>
      <c r="CP13" s="5">
        <f>IF('Athletes - Gold'!CP13+'Athletes - Silver'!CP13+'Athletes - Bronze'!CP13 &gt; 0, 'Athletes - Gold'!CP13*'Medal values'!$B$1+'Athletes - Silver'!CP13*'Medal values'!$B$2+'Athletes - Bronze'!CP13*'Medal values'!$B$3, "") + IF(AND(CP$1 = CO$1, CO$2 = "Mixed"), 0.5*CO13, 0) + IF(AND(CP$1 = CQ$1, CQ$2 = "Mixed"), 0.5*CQ13, 0)</f>
        <v>12.000006</v>
      </c>
      <c r="CQ13" s="5">
        <f>IF('Athletes - Gold'!CQ13+'Athletes - Silver'!CQ13+'Athletes - Bronze'!CQ13 &gt; 0, 'Athletes - Gold'!CQ13*'Medal values'!$B$1+'Athletes - Silver'!CQ13*'Medal values'!$B$2+'Athletes - Bronze'!CQ13*'Medal values'!$B$3, "") + IF(AND(CQ$1 = CP$1, CP$2 = "Mixed"), 0.5*CP13, 0) + IF(AND(CQ$1 = CR$1, CR$2 = "Mixed"), 0.5*CR13, 0)</f>
        <v>0</v>
      </c>
      <c r="CR13" s="5">
        <f>IF('Athletes - Gold'!CR13+'Athletes - Silver'!CR13+'Athletes - Bronze'!CR13 &gt; 0, 'Athletes - Gold'!CR13*'Medal values'!$B$1+'Athletes - Silver'!CR13*'Medal values'!$B$2+'Athletes - Bronze'!CR13*'Medal values'!$B$3, "") + IF(AND(CR$1 = CQ$1, CQ$2 = "Mixed"), 0.5*CQ13, 0) + IF(AND(CR$1 = CS$1, CS$2 = "Mixed"), 0.5*CS13, 0)</f>
        <v>0</v>
      </c>
      <c r="CS13" s="5">
        <f>IF('Athletes - Gold'!CS13+'Athletes - Silver'!CS13+'Athletes - Bronze'!CS13 &gt; 0, 'Athletes - Gold'!CS13*'Medal values'!$B$1+'Athletes - Silver'!CS13*'Medal values'!$B$2+'Athletes - Bronze'!CS13*'Medal values'!$B$3, "") + IF(AND(CS$1 = CR$1, CR$2 = "Mixed"), 0.5*CR13, 0) + IF(AND(CS$1 = CT$1, CT$2 = "Mixed"), 0.5*CT13, 0)</f>
        <v>0</v>
      </c>
      <c r="CT13" s="5">
        <f>IF('Athletes - Gold'!CT13+'Athletes - Silver'!CT13+'Athletes - Bronze'!CT13 &gt; 0, 'Athletes - Gold'!CT13*'Medal values'!$B$1+'Athletes - Silver'!CT13*'Medal values'!$B$2+'Athletes - Bronze'!CT13*'Medal values'!$B$3, "") + IF(AND(CT$1 = CS$1, CS$2 = "Mixed"), 0.5*CS13, 0) + IF(AND(CT$1 = CU$1, CU$2 = "Mixed"), 0.5*CU13, 0)</f>
        <v>0</v>
      </c>
      <c r="CU13" s="5">
        <f>IF('Athletes - Gold'!CU13+'Athletes - Silver'!CU13+'Athletes - Bronze'!CU13 &gt; 0, 'Athletes - Gold'!CU13*'Medal values'!$B$1+'Athletes - Silver'!CU13*'Medal values'!$B$2+'Athletes - Bronze'!CU13*'Medal values'!$B$3, "") + IF(AND(CU$1 = CT$1, CT$2 = "Mixed"), 0.5*CT13, 0) + IF(AND(CU$1 = CV$1, CV$2 = "Mixed"), 0.5*CV13, 0)</f>
        <v>0</v>
      </c>
      <c r="CV13" s="5">
        <f>IF('Athletes - Gold'!CV13+'Athletes - Silver'!CV13+'Athletes - Bronze'!CV13 &gt; 0, 'Athletes - Gold'!CV13*'Medal values'!$B$1+'Athletes - Silver'!CV13*'Medal values'!$B$2+'Athletes - Bronze'!CV13*'Medal values'!$B$3, "") + IF(AND(CV$1 = CU$1, CU$2 = "Mixed"), 0.5*CU13, 0) + IF(AND(CV$1 = CW$1, CW$2 = "Mixed"), 0.5*CW13, 0)</f>
        <v>0</v>
      </c>
      <c r="CW13" s="5">
        <f t="shared" ref="CW13:CX13" si="12">SUMIF($B$2:$CV$2,CW$2, $B13:$CV13)</f>
        <v>52.014002</v>
      </c>
      <c r="CX13" s="5">
        <f t="shared" si="12"/>
        <v>33.004009</v>
      </c>
      <c r="CY13" s="5">
        <f t="shared" si="3"/>
        <v>85.018011</v>
      </c>
    </row>
    <row r="14">
      <c r="A14" s="5" t="str">
        <f>Countries!A12</f>
        <v>BRN</v>
      </c>
      <c r="B14" s="5">
        <f>IF('Athletes - Gold'!B14+'Athletes - Silver'!B14+'Athletes - Bronze'!B14 &gt; 0, 'Athletes - Gold'!B14*'Medal values'!$B$1+'Athletes - Silver'!B14*'Medal values'!$B$2+'Athletes - Bronze'!B14*'Medal values'!$B$3, "") + IF(AND(B$1 = A$1, A$2 = "Mixed"), 0.5*A14, 0) + IF(AND(B$1 = C$1, C$2 = "Mixed"), 0.5*C14, 0)</f>
        <v>0</v>
      </c>
      <c r="C14" s="5">
        <f>IF('Athletes - Gold'!C14+'Athletes - Silver'!C14+'Athletes - Bronze'!C14 &gt; 0, 'Athletes - Gold'!C14*'Medal values'!$B$1+'Athletes - Silver'!C14*'Medal values'!$B$2+'Athletes - Bronze'!C14*'Medal values'!$B$3, "") + IF(AND(C$1 = B$1, B$2 = "Mixed"), 0.5*B14, 0) + IF(AND(C$1 = D$1, D$2 = "Mixed"), 0.5*D14, 0)</f>
        <v>0</v>
      </c>
      <c r="D14" s="5">
        <f>IF('Athletes - Gold'!D14+'Athletes - Silver'!D14+'Athletes - Bronze'!D14 &gt; 0, 'Athletes - Gold'!D14*'Medal values'!$B$1+'Athletes - Silver'!D14*'Medal values'!$B$2+'Athletes - Bronze'!D14*'Medal values'!$B$3, "") + IF(AND(D$1 = C$1, C$2 = "Mixed"), 0.5*C14, 0) + IF(AND(D$1 = E$1, E$2 = "Mixed"), 0.5*E14, 0)</f>
        <v>0</v>
      </c>
      <c r="E14" s="5">
        <f>IF('Athletes - Gold'!E14+'Athletes - Silver'!E14+'Athletes - Bronze'!E14 &gt; 0, 'Athletes - Gold'!E14*'Medal values'!$B$1+'Athletes - Silver'!E14*'Medal values'!$B$2+'Athletes - Bronze'!E14*'Medal values'!$B$3, "") + IF(AND(E$1 = D$1, D$2 = "Mixed"), 0.5*D14, 0) + IF(AND(E$1 = F$1, F$2 = "Mixed"), 0.5*F14, 0)</f>
        <v>0</v>
      </c>
      <c r="F14" s="5">
        <f>IF('Athletes - Gold'!F14+'Athletes - Silver'!F14+'Athletes - Bronze'!F14 &gt; 0, 'Athletes - Gold'!F14*'Medal values'!$B$1+'Athletes - Silver'!F14*'Medal values'!$B$2+'Athletes - Bronze'!F14*'Medal values'!$B$3, "") + IF(AND(F$1 = E$1, E$2 = "Mixed"), 0.5*E14, 0) + IF(AND(F$1 = G$1, G$2 = "Mixed"), 0.5*G14, 0)</f>
        <v>0</v>
      </c>
      <c r="G14" s="5">
        <f>IF('Athletes - Gold'!G14+'Athletes - Silver'!G14+'Athletes - Bronze'!G14 &gt; 0, 'Athletes - Gold'!G14*'Medal values'!$B$1+'Athletes - Silver'!G14*'Medal values'!$B$2+'Athletes - Bronze'!G14*'Medal values'!$B$3, "") + IF(AND(G$1 = F$1, F$2 = "Mixed"), 0.5*F14, 0) + IF(AND(G$1 = H$1, H$2 = "Mixed"), 0.5*H14, 0)</f>
        <v>0</v>
      </c>
      <c r="H14" s="5">
        <f>IF('Athletes - Gold'!H14+'Athletes - Silver'!H14+'Athletes - Bronze'!H14 &gt; 0, 'Athletes - Gold'!H14*'Medal values'!$B$1+'Athletes - Silver'!H14*'Medal values'!$B$2+'Athletes - Bronze'!H14*'Medal values'!$B$3, "") + IF(AND(H$1 = G$1, G$2 = "Mixed"), 0.5*G14, 0) + IF(AND(H$1 = I$1, I$2 = "Mixed"), 0.5*I14, 0)</f>
        <v>0</v>
      </c>
      <c r="I14" s="5">
        <f>IF('Athletes - Gold'!I14+'Athletes - Silver'!I14+'Athletes - Bronze'!I14 &gt; 0, 'Athletes - Gold'!I14*'Medal values'!$B$1+'Athletes - Silver'!I14*'Medal values'!$B$2+'Athletes - Bronze'!I14*'Medal values'!$B$3, "") + IF(AND(I$1 = H$1, H$2 = "Mixed"), 0.5*H14, 0) + IF(AND(I$1 = J$1, J$2 = "Mixed"), 0.5*J14, 0)</f>
        <v>0</v>
      </c>
      <c r="J14" s="5">
        <f>IF('Athletes - Gold'!J14+'Athletes - Silver'!J14+'Athletes - Bronze'!J14 &gt; 0, 'Athletes - Gold'!J14*'Medal values'!$B$1+'Athletes - Silver'!J14*'Medal values'!$B$2+'Athletes - Bronze'!J14*'Medal values'!$B$3, "") + IF(AND(J$1 = I$1, I$2 = "Mixed"), 0.5*I14, 0) + IF(AND(J$1 = K$1, K$2 = "Mixed"), 0.5*K14, 0)</f>
        <v>0</v>
      </c>
      <c r="K14" s="5">
        <f>IF('Athletes - Gold'!K14+'Athletes - Silver'!K14+'Athletes - Bronze'!K14 &gt; 0, 'Athletes - Gold'!K14*'Medal values'!$B$1+'Athletes - Silver'!K14*'Medal values'!$B$2+'Athletes - Bronze'!K14*'Medal values'!$B$3, "") + IF(AND(K$1 = J$1, J$2 = "Mixed"), 0.5*J14, 0) + IF(AND(K$1 = L$1, L$2 = "Mixed"), 0.5*L14, 0)</f>
        <v>0</v>
      </c>
      <c r="L14" s="5">
        <f>IF('Athletes - Gold'!L14+'Athletes - Silver'!L14+'Athletes - Bronze'!L14 &gt; 0, 'Athletes - Gold'!L14*'Medal values'!$B$1+'Athletes - Silver'!L14*'Medal values'!$B$2+'Athletes - Bronze'!L14*'Medal values'!$B$3, "") + IF(AND(L$1 = K$1, K$2 = "Mixed"), 0.5*K14, 0) + IF(AND(L$1 = M$1, M$2 = "Mixed"), 0.5*M14, 0)</f>
        <v>2.000001</v>
      </c>
      <c r="M14" s="5">
        <f>IF('Athletes - Gold'!M14+'Athletes - Silver'!M14+'Athletes - Bronze'!M14 &gt; 0, 'Athletes - Gold'!M14*'Medal values'!$B$1+'Athletes - Silver'!M14*'Medal values'!$B$2+'Athletes - Bronze'!M14*'Medal values'!$B$3, "") + IF(AND(M$1 = L$1, L$2 = "Mixed"), 0.5*L14, 0) + IF(AND(M$1 = N$1, N$2 = "Mixed"), 0.5*N14, 0)</f>
        <v>0</v>
      </c>
      <c r="N14" s="5">
        <f>IF('Athletes - Gold'!N14+'Athletes - Silver'!N14+'Athletes - Bronze'!N14 &gt; 0, 'Athletes - Gold'!N14*'Medal values'!$B$1+'Athletes - Silver'!N14*'Medal values'!$B$2+'Athletes - Bronze'!N14*'Medal values'!$B$3, "") + IF(AND(N$1 = M$1, M$2 = "Mixed"), 0.5*M14, 0) + IF(AND(N$1 = O$1, O$2 = "Mixed"), 0.5*O14, 0)</f>
        <v>0</v>
      </c>
      <c r="O14" s="5">
        <f>IF('Athletes - Gold'!O14+'Athletes - Silver'!O14+'Athletes - Bronze'!O14 &gt; 0, 'Athletes - Gold'!O14*'Medal values'!$B$1+'Athletes - Silver'!O14*'Medal values'!$B$2+'Athletes - Bronze'!O14*'Medal values'!$B$3, "") + IF(AND(O$1 = N$1, N$2 = "Mixed"), 0.5*N14, 0) + IF(AND(O$1 = P$1, P$2 = "Mixed"), 0.5*P14, 0)</f>
        <v>0</v>
      </c>
      <c r="P14" s="5">
        <f>IF('Athletes - Gold'!P14+'Athletes - Silver'!P14+'Athletes - Bronze'!P14 &gt; 0, 'Athletes - Gold'!P14*'Medal values'!$B$1+'Athletes - Silver'!P14*'Medal values'!$B$2+'Athletes - Bronze'!P14*'Medal values'!$B$3, "") + IF(AND(P$1 = O$1, O$2 = "Mixed"), 0.5*O14, 0) + IF(AND(P$1 = Q$1, Q$2 = "Mixed"), 0.5*Q14, 0)</f>
        <v>0</v>
      </c>
      <c r="Q14" s="5">
        <f>IF('Athletes - Gold'!Q14+'Athletes - Silver'!Q14+'Athletes - Bronze'!Q14 &gt; 0, 'Athletes - Gold'!Q14*'Medal values'!$B$1+'Athletes - Silver'!Q14*'Medal values'!$B$2+'Athletes - Bronze'!Q14*'Medal values'!$B$3, "") + IF(AND(Q$1 = P$1, P$2 = "Mixed"), 0.5*P14, 0) + IF(AND(Q$1 = R$1, R$2 = "Mixed"), 0.5*R14, 0)</f>
        <v>0</v>
      </c>
      <c r="R14" s="5">
        <f>IF('Athletes - Gold'!R14+'Athletes - Silver'!R14+'Athletes - Bronze'!R14 &gt; 0, 'Athletes - Gold'!R14*'Medal values'!$B$1+'Athletes - Silver'!R14*'Medal values'!$B$2+'Athletes - Bronze'!R14*'Medal values'!$B$3, "") + IF(AND(R$1 = Q$1, Q$2 = "Mixed"), 0.5*Q14, 0) + IF(AND(R$1 = S$1, S$2 = "Mixed"), 0.5*S14, 0)</f>
        <v>0</v>
      </c>
      <c r="S14" s="5">
        <f>IF('Athletes - Gold'!S14+'Athletes - Silver'!S14+'Athletes - Bronze'!S14 &gt; 0, 'Athletes - Gold'!S14*'Medal values'!$B$1+'Athletes - Silver'!S14*'Medal values'!$B$2+'Athletes - Bronze'!S14*'Medal values'!$B$3, "") + IF(AND(S$1 = R$1, R$2 = "Mixed"), 0.5*R14, 0) + IF(AND(S$1 = T$1, T$2 = "Mixed"), 0.5*T14, 0)</f>
        <v>0</v>
      </c>
      <c r="T14" s="5">
        <f>IF('Athletes - Gold'!T14+'Athletes - Silver'!T14+'Athletes - Bronze'!T14 &gt; 0, 'Athletes - Gold'!T14*'Medal values'!$B$1+'Athletes - Silver'!T14*'Medal values'!$B$2+'Athletes - Bronze'!T14*'Medal values'!$B$3, "") + IF(AND(T$1 = S$1, S$2 = "Mixed"), 0.5*S14, 0) + IF(AND(T$1 = U$1, U$2 = "Mixed"), 0.5*U14, 0)</f>
        <v>0</v>
      </c>
      <c r="U14" s="5">
        <f>IF('Athletes - Gold'!U14+'Athletes - Silver'!U14+'Athletes - Bronze'!U14 &gt; 0, 'Athletes - Gold'!U14*'Medal values'!$B$1+'Athletes - Silver'!U14*'Medal values'!$B$2+'Athletes - Bronze'!U14*'Medal values'!$B$3, "") + IF(AND(U$1 = T$1, T$2 = "Mixed"), 0.5*T14, 0) + IF(AND(U$1 = V$1, V$2 = "Mixed"), 0.5*V14, 0)</f>
        <v>0</v>
      </c>
      <c r="V14" s="5">
        <f>IF('Athletes - Gold'!V14+'Athletes - Silver'!V14+'Athletes - Bronze'!V14 &gt; 0, 'Athletes - Gold'!V14*'Medal values'!$B$1+'Athletes - Silver'!V14*'Medal values'!$B$2+'Athletes - Bronze'!V14*'Medal values'!$B$3, "") + IF(AND(V$1 = U$1, U$2 = "Mixed"), 0.5*U14, 0) + IF(AND(V$1 = W$1, W$2 = "Mixed"), 0.5*W14, 0)</f>
        <v>0</v>
      </c>
      <c r="W14" s="5">
        <f>IF('Athletes - Gold'!W14+'Athletes - Silver'!W14+'Athletes - Bronze'!W14 &gt; 0, 'Athletes - Gold'!W14*'Medal values'!$B$1+'Athletes - Silver'!W14*'Medal values'!$B$2+'Athletes - Bronze'!W14*'Medal values'!$B$3, "") + IF(AND(W$1 = V$1, V$2 = "Mixed"), 0.5*V14, 0) + IF(AND(W$1 = X$1, X$2 = "Mixed"), 0.5*X14, 0)</f>
        <v>0</v>
      </c>
      <c r="X14" s="5">
        <f>IF('Athletes - Gold'!X14+'Athletes - Silver'!X14+'Athletes - Bronze'!X14 &gt; 0, 'Athletes - Gold'!X14*'Medal values'!$B$1+'Athletes - Silver'!X14*'Medal values'!$B$2+'Athletes - Bronze'!X14*'Medal values'!$B$3, "") + IF(AND(X$1 = W$1, W$2 = "Mixed"), 0.5*W14, 0) + IF(AND(X$1 = Y$1, Y$2 = "Mixed"), 0.5*Y14, 0)</f>
        <v>0</v>
      </c>
      <c r="Y14" s="5">
        <f>IF('Athletes - Gold'!Y14+'Athletes - Silver'!Y14+'Athletes - Bronze'!Y14 &gt; 0, 'Athletes - Gold'!Y14*'Medal values'!$B$1+'Athletes - Silver'!Y14*'Medal values'!$B$2+'Athletes - Bronze'!Y14*'Medal values'!$B$3, "") + IF(AND(Y$1 = X$1, X$2 = "Mixed"), 0.5*X14, 0) + IF(AND(Y$1 = Z$1, Z$2 = "Mixed"), 0.5*Z14, 0)</f>
        <v>0</v>
      </c>
      <c r="Z14" s="5">
        <f>IF('Athletes - Gold'!Z14+'Athletes - Silver'!Z14+'Athletes - Bronze'!Z14 &gt; 0, 'Athletes - Gold'!Z14*'Medal values'!$B$1+'Athletes - Silver'!Z14*'Medal values'!$B$2+'Athletes - Bronze'!Z14*'Medal values'!$B$3, "") + IF(AND(Z$1 = Y$1, Y$2 = "Mixed"), 0.5*Y14, 0) + IF(AND(Z$1 = AA$1, AA$2 = "Mixed"), 0.5*AA14, 0)</f>
        <v>0</v>
      </c>
      <c r="AA14" s="5">
        <f>IF('Athletes - Gold'!AA14+'Athletes - Silver'!AA14+'Athletes - Bronze'!AA14 &gt; 0, 'Athletes - Gold'!AA14*'Medal values'!$B$1+'Athletes - Silver'!AA14*'Medal values'!$B$2+'Athletes - Bronze'!AA14*'Medal values'!$B$3, "") + IF(AND(AA$1 = Z$1, Z$2 = "Mixed"), 0.5*Z14, 0) + IF(AND(AA$1 = AB$1, AB$2 = "Mixed"), 0.5*AB14, 0)</f>
        <v>0</v>
      </c>
      <c r="AB14" s="5">
        <f>IF('Athletes - Gold'!AB14+'Athletes - Silver'!AB14+'Athletes - Bronze'!AB14 &gt; 0, 'Athletes - Gold'!AB14*'Medal values'!$B$1+'Athletes - Silver'!AB14*'Medal values'!$B$2+'Athletes - Bronze'!AB14*'Medal values'!$B$3, "") + IF(AND(AB$1 = AA$1, AA$2 = "Mixed"), 0.5*AA14, 0) + IF(AND(AB$1 = AC$1, AC$2 = "Mixed"), 0.5*AC14, 0)</f>
        <v>0</v>
      </c>
      <c r="AC14" s="5">
        <f>IF('Athletes - Gold'!AC14+'Athletes - Silver'!AC14+'Athletes - Bronze'!AC14 &gt; 0, 'Athletes - Gold'!AC14*'Medal values'!$B$1+'Athletes - Silver'!AC14*'Medal values'!$B$2+'Athletes - Bronze'!AC14*'Medal values'!$B$3, "") + IF(AND(AC$1 = AB$1, AB$2 = "Mixed"), 0.5*AB14, 0) + IF(AND(AC$1 = AD$1, AD$2 = "Mixed"), 0.5*AD14, 0)</f>
        <v>0</v>
      </c>
      <c r="AD14" s="5">
        <f>IF('Athletes - Gold'!AD14+'Athletes - Silver'!AD14+'Athletes - Bronze'!AD14 &gt; 0, 'Athletes - Gold'!AD14*'Medal values'!$B$1+'Athletes - Silver'!AD14*'Medal values'!$B$2+'Athletes - Bronze'!AD14*'Medal values'!$B$3, "") + IF(AND(AD$1 = AC$1, AC$2 = "Mixed"), 0.5*AC14, 0) + IF(AND(AD$1 = AE$1, AE$2 = "Mixed"), 0.5*AE14, 0)</f>
        <v>0</v>
      </c>
      <c r="AE14" s="5">
        <f>IF('Athletes - Gold'!AE14+'Athletes - Silver'!AE14+'Athletes - Bronze'!AE14 &gt; 0, 'Athletes - Gold'!AE14*'Medal values'!$B$1+'Athletes - Silver'!AE14*'Medal values'!$B$2+'Athletes - Bronze'!AE14*'Medal values'!$B$3, "") + IF(AND(AE$1 = AD$1, AD$2 = "Mixed"), 0.5*AD14, 0) + IF(AND(AE$1 = AF$1, AF$2 = "Mixed"), 0.5*AF14, 0)</f>
        <v>0</v>
      </c>
      <c r="AF14" s="5">
        <f>IF('Athletes - Gold'!AF14+'Athletes - Silver'!AF14+'Athletes - Bronze'!AF14 &gt; 0, 'Athletes - Gold'!AF14*'Medal values'!$B$1+'Athletes - Silver'!AF14*'Medal values'!$B$2+'Athletes - Bronze'!AF14*'Medal values'!$B$3, "") + IF(AND(AF$1 = AE$1, AE$2 = "Mixed"), 0.5*AE14, 0) + IF(AND(AF$1 = AG$1, AG$2 = "Mixed"), 0.5*AG14, 0)</f>
        <v>0</v>
      </c>
      <c r="AG14" s="5">
        <f>IF('Athletes - Gold'!AG14+'Athletes - Silver'!AG14+'Athletes - Bronze'!AG14 &gt; 0, 'Athletes - Gold'!AG14*'Medal values'!$B$1+'Athletes - Silver'!AG14*'Medal values'!$B$2+'Athletes - Bronze'!AG14*'Medal values'!$B$3, "") + IF(AND(AG$1 = AF$1, AF$2 = "Mixed"), 0.5*AF14, 0) + IF(AND(AG$1 = AH$1, AH$2 = "Mixed"), 0.5*AH14, 0)</f>
        <v>0</v>
      </c>
      <c r="AH14" s="5">
        <f>IF('Athletes - Gold'!AH14+'Athletes - Silver'!AH14+'Athletes - Bronze'!AH14 &gt; 0, 'Athletes - Gold'!AH14*'Medal values'!$B$1+'Athletes - Silver'!AH14*'Medal values'!$B$2+'Athletes - Bronze'!AH14*'Medal values'!$B$3, "") + IF(AND(AH$1 = AG$1, AG$2 = "Mixed"), 0.5*AG14, 0) + IF(AND(AH$1 = AI$1, AI$2 = "Mixed"), 0.5*AI14, 0)</f>
        <v>0</v>
      </c>
      <c r="AI14" s="5">
        <f>IF('Athletes - Gold'!AI14+'Athletes - Silver'!AI14+'Athletes - Bronze'!AI14 &gt; 0, 'Athletes - Gold'!AI14*'Medal values'!$B$1+'Athletes - Silver'!AI14*'Medal values'!$B$2+'Athletes - Bronze'!AI14*'Medal values'!$B$3, "") + IF(AND(AI$1 = AH$1, AH$2 = "Mixed"), 0.5*AH14, 0) + IF(AND(AI$1 = AJ$1, AJ$2 = "Mixed"), 0.5*AJ14, 0)</f>
        <v>0</v>
      </c>
      <c r="AJ14" s="5">
        <f>IF('Athletes - Gold'!AJ14+'Athletes - Silver'!AJ14+'Athletes - Bronze'!AJ14 &gt; 0, 'Athletes - Gold'!AJ14*'Medal values'!$B$1+'Athletes - Silver'!AJ14*'Medal values'!$B$2+'Athletes - Bronze'!AJ14*'Medal values'!$B$3, "") + IF(AND(AJ$1 = AI$1, AI$2 = "Mixed"), 0.5*AI14, 0) + IF(AND(AJ$1 = AK$1, AK$2 = "Mixed"), 0.5*AK14, 0)</f>
        <v>0</v>
      </c>
      <c r="AK14" s="5">
        <f>IF('Athletes - Gold'!AK14+'Athletes - Silver'!AK14+'Athletes - Bronze'!AK14 &gt; 0, 'Athletes - Gold'!AK14*'Medal values'!$B$1+'Athletes - Silver'!AK14*'Medal values'!$B$2+'Athletes - Bronze'!AK14*'Medal values'!$B$3, "") + IF(AND(AK$1 = AJ$1, AJ$2 = "Mixed"), 0.5*AJ14, 0) + IF(AND(AK$1 = AL$1, AL$2 = "Mixed"), 0.5*AL14, 0)</f>
        <v>0</v>
      </c>
      <c r="AL14" s="5">
        <f>IF('Athletes - Gold'!AL14+'Athletes - Silver'!AL14+'Athletes - Bronze'!AL14 &gt; 0, 'Athletes - Gold'!AL14*'Medal values'!$B$1+'Athletes - Silver'!AL14*'Medal values'!$B$2+'Athletes - Bronze'!AL14*'Medal values'!$B$3, "") + IF(AND(AL$1 = AK$1, AK$2 = "Mixed"), 0.5*AK14, 0) + IF(AND(AL$1 = AM$1, AM$2 = "Mixed"), 0.5*AM14, 0)</f>
        <v>0</v>
      </c>
      <c r="AM14" s="5">
        <f>IF('Athletes - Gold'!AM14+'Athletes - Silver'!AM14+'Athletes - Bronze'!AM14 &gt; 0, 'Athletes - Gold'!AM14*'Medal values'!$B$1+'Athletes - Silver'!AM14*'Medal values'!$B$2+'Athletes - Bronze'!AM14*'Medal values'!$B$3, "") + IF(AND(AM$1 = AL$1, AL$2 = "Mixed"), 0.5*AL14, 0) + IF(AND(AM$1 = AN$1, AN$2 = "Mixed"), 0.5*AN14, 0)</f>
        <v>0</v>
      </c>
      <c r="AN14" s="5">
        <f>IF('Athletes - Gold'!AN14+'Athletes - Silver'!AN14+'Athletes - Bronze'!AN14 &gt; 0, 'Athletes - Gold'!AN14*'Medal values'!$B$1+'Athletes - Silver'!AN14*'Medal values'!$B$2+'Athletes - Bronze'!AN14*'Medal values'!$B$3, "") + IF(AND(AN$1 = AM$1, AM$2 = "Mixed"), 0.5*AM14, 0) + IF(AND(AN$1 = AO$1, AO$2 = "Mixed"), 0.5*AO14, 0)</f>
        <v>0</v>
      </c>
      <c r="AO14" s="5">
        <f>IF('Athletes - Gold'!AO14+'Athletes - Silver'!AO14+'Athletes - Bronze'!AO14 &gt; 0, 'Athletes - Gold'!AO14*'Medal values'!$B$1+'Athletes - Silver'!AO14*'Medal values'!$B$2+'Athletes - Bronze'!AO14*'Medal values'!$B$3, "") + IF(AND(AO$1 = AN$1, AN$2 = "Mixed"), 0.5*AN14, 0) + IF(AND(AO$1 = AP$1, AP$2 = "Mixed"), 0.5*AP14, 0)</f>
        <v>0</v>
      </c>
      <c r="AP14" s="5">
        <f>IF('Athletes - Gold'!AP14+'Athletes - Silver'!AP14+'Athletes - Bronze'!AP14 &gt; 0, 'Athletes - Gold'!AP14*'Medal values'!$B$1+'Athletes - Silver'!AP14*'Medal values'!$B$2+'Athletes - Bronze'!AP14*'Medal values'!$B$3, "") + IF(AND(AP$1 = AO$1, AO$2 = "Mixed"), 0.5*AO14, 0) + IF(AND(AP$1 = AQ$1, AQ$2 = "Mixed"), 0.5*AQ14, 0)</f>
        <v>0</v>
      </c>
      <c r="AQ14" s="5">
        <f>IF('Athletes - Gold'!AQ14+'Athletes - Silver'!AQ14+'Athletes - Bronze'!AQ14 &gt; 0, 'Athletes - Gold'!AQ14*'Medal values'!$B$1+'Athletes - Silver'!AQ14*'Medal values'!$B$2+'Athletes - Bronze'!AQ14*'Medal values'!$B$3, "") + IF(AND(AQ$1 = AP$1, AP$2 = "Mixed"), 0.5*AP14, 0) + IF(AND(AQ$1 = AR$1, AR$2 = "Mixed"), 0.5*AR14, 0)</f>
        <v>0</v>
      </c>
      <c r="AR14" s="5">
        <f>IF('Athletes - Gold'!AR14+'Athletes - Silver'!AR14+'Athletes - Bronze'!AR14 &gt; 0, 'Athletes - Gold'!AR14*'Medal values'!$B$1+'Athletes - Silver'!AR14*'Medal values'!$B$2+'Athletes - Bronze'!AR14*'Medal values'!$B$3, "") + IF(AND(AR$1 = AQ$1, AQ$2 = "Mixed"), 0.5*AQ14, 0) + IF(AND(AR$1 = AS$1, AS$2 = "Mixed"), 0.5*AS14, 0)</f>
        <v>0</v>
      </c>
      <c r="AS14" s="5">
        <f>IF('Athletes - Gold'!AS14+'Athletes - Silver'!AS14+'Athletes - Bronze'!AS14 &gt; 0, 'Athletes - Gold'!AS14*'Medal values'!$B$1+'Athletes - Silver'!AS14*'Medal values'!$B$2+'Athletes - Bronze'!AS14*'Medal values'!$B$3, "") + IF(AND(AS$1 = AR$1, AR$2 = "Mixed"), 0.5*AR14, 0) + IF(AND(AS$1 = AT$1, AT$2 = "Mixed"), 0.5*AT14, 0)</f>
        <v>0</v>
      </c>
      <c r="AT14" s="5">
        <f>IF('Athletes - Gold'!AT14+'Athletes - Silver'!AT14+'Athletes - Bronze'!AT14 &gt; 0, 'Athletes - Gold'!AT14*'Medal values'!$B$1+'Athletes - Silver'!AT14*'Medal values'!$B$2+'Athletes - Bronze'!AT14*'Medal values'!$B$3, "") + IF(AND(AT$1 = AS$1, AS$2 = "Mixed"), 0.5*AS14, 0) + IF(AND(AT$1 = AU$1, AU$2 = "Mixed"), 0.5*AU14, 0)</f>
        <v>0</v>
      </c>
      <c r="AU14" s="5">
        <f>IF('Athletes - Gold'!AU14+'Athletes - Silver'!AU14+'Athletes - Bronze'!AU14 &gt; 0, 'Athletes - Gold'!AU14*'Medal values'!$B$1+'Athletes - Silver'!AU14*'Medal values'!$B$2+'Athletes - Bronze'!AU14*'Medal values'!$B$3, "") + IF(AND(AU$1 = AT$1, AT$2 = "Mixed"), 0.5*AT14, 0) + IF(AND(AU$1 = AV$1, AV$2 = "Mixed"), 0.5*AV14, 0)</f>
        <v>0</v>
      </c>
      <c r="AV14" s="5">
        <f>IF('Athletes - Gold'!AV14+'Athletes - Silver'!AV14+'Athletes - Bronze'!AV14 &gt; 0, 'Athletes - Gold'!AV14*'Medal values'!$B$1+'Athletes - Silver'!AV14*'Medal values'!$B$2+'Athletes - Bronze'!AV14*'Medal values'!$B$3, "") + IF(AND(AV$1 = AU$1, AU$2 = "Mixed"), 0.5*AU14, 0) + IF(AND(AV$1 = AW$1, AW$2 = "Mixed"), 0.5*AW14, 0)</f>
        <v>0</v>
      </c>
      <c r="AW14" s="5">
        <f>IF('Athletes - Gold'!AW14+'Athletes - Silver'!AW14+'Athletes - Bronze'!AW14 &gt; 0, 'Athletes - Gold'!AW14*'Medal values'!$B$1+'Athletes - Silver'!AW14*'Medal values'!$B$2+'Athletes - Bronze'!AW14*'Medal values'!$B$3, "") + IF(AND(AW$1 = AV$1, AV$2 = "Mixed"), 0.5*AV14, 0) + IF(AND(AW$1 = AX$1, AX$2 = "Mixed"), 0.5*AX14, 0)</f>
        <v>0</v>
      </c>
      <c r="AX14" s="5">
        <f>IF('Athletes - Gold'!AX14+'Athletes - Silver'!AX14+'Athletes - Bronze'!AX14 &gt; 0, 'Athletes - Gold'!AX14*'Medal values'!$B$1+'Athletes - Silver'!AX14*'Medal values'!$B$2+'Athletes - Bronze'!AX14*'Medal values'!$B$3, "") + IF(AND(AX$1 = AW$1, AW$2 = "Mixed"), 0.5*AW14, 0) + IF(AND(AX$1 = AY$1, AY$2 = "Mixed"), 0.5*AY14, 0)</f>
        <v>0</v>
      </c>
      <c r="AY14" s="5">
        <f>IF('Athletes - Gold'!AY14+'Athletes - Silver'!AY14+'Athletes - Bronze'!AY14 &gt; 0, 'Athletes - Gold'!AY14*'Medal values'!$B$1+'Athletes - Silver'!AY14*'Medal values'!$B$2+'Athletes - Bronze'!AY14*'Medal values'!$B$3, "") + IF(AND(AY$1 = AX$1, AX$2 = "Mixed"), 0.5*AX14, 0) + IF(AND(AY$1 = AZ$1, AZ$2 = "Mixed"), 0.5*AZ14, 0)</f>
        <v>0</v>
      </c>
      <c r="AZ14" s="5">
        <f>IF('Athletes - Gold'!AZ14+'Athletes - Silver'!AZ14+'Athletes - Bronze'!AZ14 &gt; 0, 'Athletes - Gold'!AZ14*'Medal values'!$B$1+'Athletes - Silver'!AZ14*'Medal values'!$B$2+'Athletes - Bronze'!AZ14*'Medal values'!$B$3, "") + IF(AND(AZ$1 = AY$1, AY$2 = "Mixed"), 0.5*AY14, 0) + IF(AND(AZ$1 = BA$1, BA$2 = "Mixed"), 0.5*BA14, 0)</f>
        <v>0</v>
      </c>
      <c r="BA14" s="5">
        <f>IF('Athletes - Gold'!BA14+'Athletes - Silver'!BA14+'Athletes - Bronze'!BA14 &gt; 0, 'Athletes - Gold'!BA14*'Medal values'!$B$1+'Athletes - Silver'!BA14*'Medal values'!$B$2+'Athletes - Bronze'!BA14*'Medal values'!$B$3, "") + IF(AND(BA$1 = AZ$1, AZ$2 = "Mixed"), 0.5*AZ14, 0) + IF(AND(BA$1 = BB$1, BB$2 = "Mixed"), 0.5*BB14, 0)</f>
        <v>0</v>
      </c>
      <c r="BB14" s="5">
        <f>IF('Athletes - Gold'!BB14+'Athletes - Silver'!BB14+'Athletes - Bronze'!BB14 &gt; 0, 'Athletes - Gold'!BB14*'Medal values'!$B$1+'Athletes - Silver'!BB14*'Medal values'!$B$2+'Athletes - Bronze'!BB14*'Medal values'!$B$3, "") + IF(AND(BB$1 = BA$1, BA$2 = "Mixed"), 0.5*BA14, 0) + IF(AND(BB$1 = BC$1, BC$2 = "Mixed"), 0.5*BC14, 0)</f>
        <v>0</v>
      </c>
      <c r="BC14" s="5">
        <f>IF('Athletes - Gold'!BC14+'Athletes - Silver'!BC14+'Athletes - Bronze'!BC14 &gt; 0, 'Athletes - Gold'!BC14*'Medal values'!$B$1+'Athletes - Silver'!BC14*'Medal values'!$B$2+'Athletes - Bronze'!BC14*'Medal values'!$B$3, "") + IF(AND(BC$1 = BB$1, BB$2 = "Mixed"), 0.5*BB14, 0) + IF(AND(BC$1 = BD$1, BD$2 = "Mixed"), 0.5*BD14, 0)</f>
        <v>0</v>
      </c>
      <c r="BD14" s="5">
        <f>IF('Athletes - Gold'!BD14+'Athletes - Silver'!BD14+'Athletes - Bronze'!BD14 &gt; 0, 'Athletes - Gold'!BD14*'Medal values'!$B$1+'Athletes - Silver'!BD14*'Medal values'!$B$2+'Athletes - Bronze'!BD14*'Medal values'!$B$3, "") + IF(AND(BD$1 = BC$1, BC$2 = "Mixed"), 0.5*BC14, 0) + IF(AND(BD$1 = BE$1, BE$2 = "Mixed"), 0.5*BE14, 0)</f>
        <v>0</v>
      </c>
      <c r="BE14" s="5">
        <f>IF('Athletes - Gold'!BE14+'Athletes - Silver'!BE14+'Athletes - Bronze'!BE14 &gt; 0, 'Athletes - Gold'!BE14*'Medal values'!$B$1+'Athletes - Silver'!BE14*'Medal values'!$B$2+'Athletes - Bronze'!BE14*'Medal values'!$B$3, "") + IF(AND(BE$1 = BD$1, BD$2 = "Mixed"), 0.5*BD14, 0) + IF(AND(BE$1 = BF$1, BF$2 = "Mixed"), 0.5*BF14, 0)</f>
        <v>0</v>
      </c>
      <c r="BF14" s="5">
        <f>IF('Athletes - Gold'!BF14+'Athletes - Silver'!BF14+'Athletes - Bronze'!BF14 &gt; 0, 'Athletes - Gold'!BF14*'Medal values'!$B$1+'Athletes - Silver'!BF14*'Medal values'!$B$2+'Athletes - Bronze'!BF14*'Medal values'!$B$3, "") + IF(AND(BF$1 = BE$1, BE$2 = "Mixed"), 0.5*BE14, 0) + IF(AND(BF$1 = BG$1, BG$2 = "Mixed"), 0.5*BG14, 0)</f>
        <v>0</v>
      </c>
      <c r="BG14" s="5">
        <f>IF('Athletes - Gold'!BG14+'Athletes - Silver'!BG14+'Athletes - Bronze'!BG14 &gt; 0, 'Athletes - Gold'!BG14*'Medal values'!$B$1+'Athletes - Silver'!BG14*'Medal values'!$B$2+'Athletes - Bronze'!BG14*'Medal values'!$B$3, "") + IF(AND(BG$1 = BF$1, BF$2 = "Mixed"), 0.5*BF14, 0) + IF(AND(BG$1 = BH$1, BH$2 = "Mixed"), 0.5*BH14, 0)</f>
        <v>0</v>
      </c>
      <c r="BH14" s="5">
        <f>IF('Athletes - Gold'!BH14+'Athletes - Silver'!BH14+'Athletes - Bronze'!BH14 &gt; 0, 'Athletes - Gold'!BH14*'Medal values'!$B$1+'Athletes - Silver'!BH14*'Medal values'!$B$2+'Athletes - Bronze'!BH14*'Medal values'!$B$3, "") + IF(AND(BH$1 = BG$1, BG$2 = "Mixed"), 0.5*BG14, 0) + IF(AND(BH$1 = BI$1, BI$2 = "Mixed"), 0.5*BI14, 0)</f>
        <v>0</v>
      </c>
      <c r="BI14" s="5">
        <f>IF('Athletes - Gold'!BI14+'Athletes - Silver'!BI14+'Athletes - Bronze'!BI14 &gt; 0, 'Athletes - Gold'!BI14*'Medal values'!$B$1+'Athletes - Silver'!BI14*'Medal values'!$B$2+'Athletes - Bronze'!BI14*'Medal values'!$B$3, "") + IF(AND(BI$1 = BH$1, BH$2 = "Mixed"), 0.5*BH14, 0) + IF(AND(BI$1 = BJ$1, BJ$2 = "Mixed"), 0.5*BJ14, 0)</f>
        <v>0</v>
      </c>
      <c r="BJ14" s="5">
        <f>IF('Athletes - Gold'!BJ14+'Athletes - Silver'!BJ14+'Athletes - Bronze'!BJ14 &gt; 0, 'Athletes - Gold'!BJ14*'Medal values'!$B$1+'Athletes - Silver'!BJ14*'Medal values'!$B$2+'Athletes - Bronze'!BJ14*'Medal values'!$B$3, "") + IF(AND(BJ$1 = BI$1, BI$2 = "Mixed"), 0.5*BI14, 0) + IF(AND(BJ$1 = BK$1, BK$2 = "Mixed"), 0.5*BK14, 0)</f>
        <v>0</v>
      </c>
      <c r="BK14" s="5">
        <f>IF('Athletes - Gold'!BK14+'Athletes - Silver'!BK14+'Athletes - Bronze'!BK14 &gt; 0, 'Athletes - Gold'!BK14*'Medal values'!$B$1+'Athletes - Silver'!BK14*'Medal values'!$B$2+'Athletes - Bronze'!BK14*'Medal values'!$B$3, "") + IF(AND(BK$1 = BJ$1, BJ$2 = "Mixed"), 0.5*BJ14, 0) + IF(AND(BK$1 = BL$1, BL$2 = "Mixed"), 0.5*BL14, 0)</f>
        <v>0</v>
      </c>
      <c r="BL14" s="5">
        <f>IF('Athletes - Gold'!BL14+'Athletes - Silver'!BL14+'Athletes - Bronze'!BL14 &gt; 0, 'Athletes - Gold'!BL14*'Medal values'!$B$1+'Athletes - Silver'!BL14*'Medal values'!$B$2+'Athletes - Bronze'!BL14*'Medal values'!$B$3, "") + IF(AND(BL$1 = BK$1, BK$2 = "Mixed"), 0.5*BK14, 0) + IF(AND(BL$1 = BM$1, BM$2 = "Mixed"), 0.5*BM14, 0)</f>
        <v>0</v>
      </c>
      <c r="BM14" s="5">
        <f>IF('Athletes - Gold'!BM14+'Athletes - Silver'!BM14+'Athletes - Bronze'!BM14 &gt; 0, 'Athletes - Gold'!BM14*'Medal values'!$B$1+'Athletes - Silver'!BM14*'Medal values'!$B$2+'Athletes - Bronze'!BM14*'Medal values'!$B$3, "") + IF(AND(BM$1 = BL$1, BL$2 = "Mixed"), 0.5*BL14, 0) + IF(AND(BM$1 = BN$1, BN$2 = "Mixed"), 0.5*BN14, 0)</f>
        <v>0</v>
      </c>
      <c r="BN14" s="5">
        <f>IF('Athletes - Gold'!BN14+'Athletes - Silver'!BN14+'Athletes - Bronze'!BN14 &gt; 0, 'Athletes - Gold'!BN14*'Medal values'!$B$1+'Athletes - Silver'!BN14*'Medal values'!$B$2+'Athletes - Bronze'!BN14*'Medal values'!$B$3, "") + IF(AND(BN$1 = BM$1, BM$2 = "Mixed"), 0.5*BM14, 0) + IF(AND(BN$1 = BO$1, BO$2 = "Mixed"), 0.5*BO14, 0)</f>
        <v>0</v>
      </c>
      <c r="BO14" s="5">
        <f>IF('Athletes - Gold'!BO14+'Athletes - Silver'!BO14+'Athletes - Bronze'!BO14 &gt; 0, 'Athletes - Gold'!BO14*'Medal values'!$B$1+'Athletes - Silver'!BO14*'Medal values'!$B$2+'Athletes - Bronze'!BO14*'Medal values'!$B$3, "") + IF(AND(BO$1 = BN$1, BN$2 = "Mixed"), 0.5*BN14, 0) + IF(AND(BO$1 = BP$1, BP$2 = "Mixed"), 0.5*BP14, 0)</f>
        <v>0</v>
      </c>
      <c r="BP14" s="5">
        <f>IF('Athletes - Gold'!BP14+'Athletes - Silver'!BP14+'Athletes - Bronze'!BP14 &gt; 0, 'Athletes - Gold'!BP14*'Medal values'!$B$1+'Athletes - Silver'!BP14*'Medal values'!$B$2+'Athletes - Bronze'!BP14*'Medal values'!$B$3, "") + IF(AND(BP$1 = BO$1, BO$2 = "Mixed"), 0.5*BO14, 0) + IF(AND(BP$1 = BQ$1, BQ$2 = "Mixed"), 0.5*BQ14, 0)</f>
        <v>0</v>
      </c>
      <c r="BQ14" s="5">
        <f>IF('Athletes - Gold'!BQ14+'Athletes - Silver'!BQ14+'Athletes - Bronze'!BQ14 &gt; 0, 'Athletes - Gold'!BQ14*'Medal values'!$B$1+'Athletes - Silver'!BQ14*'Medal values'!$B$2+'Athletes - Bronze'!BQ14*'Medal values'!$B$3, "") + IF(AND(BQ$1 = BP$1, BP$2 = "Mixed"), 0.5*BP14, 0) + IF(AND(BQ$1 = BR$1, BR$2 = "Mixed"), 0.5*BR14, 0)</f>
        <v>0</v>
      </c>
      <c r="BR14" s="5">
        <f>IF('Athletes - Gold'!BR14+'Athletes - Silver'!BR14+'Athletes - Bronze'!BR14 &gt; 0, 'Athletes - Gold'!BR14*'Medal values'!$B$1+'Athletes - Silver'!BR14*'Medal values'!$B$2+'Athletes - Bronze'!BR14*'Medal values'!$B$3, "") + IF(AND(BR$1 = BQ$1, BQ$2 = "Mixed"), 0.5*BQ14, 0) + IF(AND(BR$1 = BS$1, BS$2 = "Mixed"), 0.5*BS14, 0)</f>
        <v>0</v>
      </c>
      <c r="BS14" s="5">
        <f>IF('Athletes - Gold'!BS14+'Athletes - Silver'!BS14+'Athletes - Bronze'!BS14 &gt; 0, 'Athletes - Gold'!BS14*'Medal values'!$B$1+'Athletes - Silver'!BS14*'Medal values'!$B$2+'Athletes - Bronze'!BS14*'Medal values'!$B$3, "") + IF(AND(BS$1 = BR$1, BR$2 = "Mixed"), 0.5*BR14, 0) + IF(AND(BS$1 = BT$1, BT$2 = "Mixed"), 0.5*BT14, 0)</f>
        <v>0</v>
      </c>
      <c r="BT14" s="5">
        <f>IF('Athletes - Gold'!BT14+'Athletes - Silver'!BT14+'Athletes - Bronze'!BT14 &gt; 0, 'Athletes - Gold'!BT14*'Medal values'!$B$1+'Athletes - Silver'!BT14*'Medal values'!$B$2+'Athletes - Bronze'!BT14*'Medal values'!$B$3, "") + IF(AND(BT$1 = BS$1, BS$2 = "Mixed"), 0.5*BS14, 0) + IF(AND(BT$1 = BU$1, BU$2 = "Mixed"), 0.5*BU14, 0)</f>
        <v>0</v>
      </c>
      <c r="BU14" s="5">
        <f>IF('Athletes - Gold'!BU14+'Athletes - Silver'!BU14+'Athletes - Bronze'!BU14 &gt; 0, 'Athletes - Gold'!BU14*'Medal values'!$B$1+'Athletes - Silver'!BU14*'Medal values'!$B$2+'Athletes - Bronze'!BU14*'Medal values'!$B$3, "") + IF(AND(BU$1 = BT$1, BT$2 = "Mixed"), 0.5*BT14, 0) + IF(AND(BU$1 = BV$1, BV$2 = "Mixed"), 0.5*BV14, 0)</f>
        <v>0</v>
      </c>
      <c r="BV14" s="5">
        <f>IF('Athletes - Gold'!BV14+'Athletes - Silver'!BV14+'Athletes - Bronze'!BV14 &gt; 0, 'Athletes - Gold'!BV14*'Medal values'!$B$1+'Athletes - Silver'!BV14*'Medal values'!$B$2+'Athletes - Bronze'!BV14*'Medal values'!$B$3, "") + IF(AND(BV$1 = BU$1, BU$2 = "Mixed"), 0.5*BU14, 0) + IF(AND(BV$1 = BW$1, BW$2 = "Mixed"), 0.5*BW14, 0)</f>
        <v>0</v>
      </c>
      <c r="BW14" s="5">
        <f>IF('Athletes - Gold'!BW14+'Athletes - Silver'!BW14+'Athletes - Bronze'!BW14 &gt; 0, 'Athletes - Gold'!BW14*'Medal values'!$B$1+'Athletes - Silver'!BW14*'Medal values'!$B$2+'Athletes - Bronze'!BW14*'Medal values'!$B$3, "") + IF(AND(BW$1 = BV$1, BV$2 = "Mixed"), 0.5*BV14, 0) + IF(AND(BW$1 = BX$1, BX$2 = "Mixed"), 0.5*BX14, 0)</f>
        <v>0</v>
      </c>
      <c r="BX14" s="5">
        <f>IF('Athletes - Gold'!BX14+'Athletes - Silver'!BX14+'Athletes - Bronze'!BX14 &gt; 0, 'Athletes - Gold'!BX14*'Medal values'!$B$1+'Athletes - Silver'!BX14*'Medal values'!$B$2+'Athletes - Bronze'!BX14*'Medal values'!$B$3, "") + IF(AND(BX$1 = BW$1, BW$2 = "Mixed"), 0.5*BW14, 0) + IF(AND(BX$1 = BY$1, BY$2 = "Mixed"), 0.5*BY14, 0)</f>
        <v>0</v>
      </c>
      <c r="BY14" s="5">
        <f>IF('Athletes - Gold'!BY14+'Athletes - Silver'!BY14+'Athletes - Bronze'!BY14 &gt; 0, 'Athletes - Gold'!BY14*'Medal values'!$B$1+'Athletes - Silver'!BY14*'Medal values'!$B$2+'Athletes - Bronze'!BY14*'Medal values'!$B$3, "") + IF(AND(BY$1 = BX$1, BX$2 = "Mixed"), 0.5*BX14, 0) + IF(AND(BY$1 = BZ$1, BZ$2 = "Mixed"), 0.5*BZ14, 0)</f>
        <v>0</v>
      </c>
      <c r="BZ14" s="5">
        <f>IF('Athletes - Gold'!BZ14+'Athletes - Silver'!BZ14+'Athletes - Bronze'!BZ14 &gt; 0, 'Athletes - Gold'!BZ14*'Medal values'!$B$1+'Athletes - Silver'!BZ14*'Medal values'!$B$2+'Athletes - Bronze'!BZ14*'Medal values'!$B$3, "") + IF(AND(BZ$1 = BY$1, BY$2 = "Mixed"), 0.5*BY14, 0) + IF(AND(BZ$1 = CA$1, CA$2 = "Mixed"), 0.5*CA14, 0)</f>
        <v>0</v>
      </c>
      <c r="CA14" s="5">
        <f>IF('Athletes - Gold'!CA14+'Athletes - Silver'!CA14+'Athletes - Bronze'!CA14 &gt; 0, 'Athletes - Gold'!CA14*'Medal values'!$B$1+'Athletes - Silver'!CA14*'Medal values'!$B$2+'Athletes - Bronze'!CA14*'Medal values'!$B$3, "") + IF(AND(CA$1 = BZ$1, BZ$2 = "Mixed"), 0.5*BZ14, 0) + IF(AND(CA$1 = CB$1, CB$2 = "Mixed"), 0.5*CB14, 0)</f>
        <v>0</v>
      </c>
      <c r="CB14" s="5">
        <f>IF('Athletes - Gold'!CB14+'Athletes - Silver'!CB14+'Athletes - Bronze'!CB14 &gt; 0, 'Athletes - Gold'!CB14*'Medal values'!$B$1+'Athletes - Silver'!CB14*'Medal values'!$B$2+'Athletes - Bronze'!CB14*'Medal values'!$B$3, "") + IF(AND(CB$1 = CA$1, CA$2 = "Mixed"), 0.5*CA14, 0) + IF(AND(CB$1 = CC$1, CC$2 = "Mixed"), 0.5*CC14, 0)</f>
        <v>0</v>
      </c>
      <c r="CC14" s="5">
        <f>IF('Athletes - Gold'!CC14+'Athletes - Silver'!CC14+'Athletes - Bronze'!CC14 &gt; 0, 'Athletes - Gold'!CC14*'Medal values'!$B$1+'Athletes - Silver'!CC14*'Medal values'!$B$2+'Athletes - Bronze'!CC14*'Medal values'!$B$3, "") + IF(AND(CC$1 = CB$1, CB$2 = "Mixed"), 0.5*CB14, 0) + IF(AND(CC$1 = CD$1, CD$2 = "Mixed"), 0.5*CD14, 0)</f>
        <v>0</v>
      </c>
      <c r="CD14" s="5">
        <f>IF('Athletes - Gold'!CD14+'Athletes - Silver'!CD14+'Athletes - Bronze'!CD14 &gt; 0, 'Athletes - Gold'!CD14*'Medal values'!$B$1+'Athletes - Silver'!CD14*'Medal values'!$B$2+'Athletes - Bronze'!CD14*'Medal values'!$B$3, "") + IF(AND(CD$1 = CC$1, CC$2 = "Mixed"), 0.5*CC14, 0) + IF(AND(CD$1 = CE$1, CE$2 = "Mixed"), 0.5*CE14, 0)</f>
        <v>0</v>
      </c>
      <c r="CE14" s="5">
        <f>IF('Athletes - Gold'!CE14+'Athletes - Silver'!CE14+'Athletes - Bronze'!CE14 &gt; 0, 'Athletes - Gold'!CE14*'Medal values'!$B$1+'Athletes - Silver'!CE14*'Medal values'!$B$2+'Athletes - Bronze'!CE14*'Medal values'!$B$3, "") + IF(AND(CE$1 = CD$1, CD$2 = "Mixed"), 0.5*CD14, 0) + IF(AND(CE$1 = CF$1, CF$2 = "Mixed"), 0.5*CF14, 0)</f>
        <v>0</v>
      </c>
      <c r="CF14" s="5">
        <f>IF('Athletes - Gold'!CF14+'Athletes - Silver'!CF14+'Athletes - Bronze'!CF14 &gt; 0, 'Athletes - Gold'!CF14*'Medal values'!$B$1+'Athletes - Silver'!CF14*'Medal values'!$B$2+'Athletes - Bronze'!CF14*'Medal values'!$B$3, "") + IF(AND(CF$1 = CE$1, CE$2 = "Mixed"), 0.5*CE14, 0) + IF(AND(CF$1 = CG$1, CG$2 = "Mixed"), 0.5*CG14, 0)</f>
        <v>0</v>
      </c>
      <c r="CG14" s="5">
        <f>IF('Athletes - Gold'!CG14+'Athletes - Silver'!CG14+'Athletes - Bronze'!CG14 &gt; 0, 'Athletes - Gold'!CG14*'Medal values'!$B$1+'Athletes - Silver'!CG14*'Medal values'!$B$2+'Athletes - Bronze'!CG14*'Medal values'!$B$3, "") + IF(AND(CG$1 = CF$1, CF$2 = "Mixed"), 0.5*CF14, 0) + IF(AND(CG$1 = CH$1, CH$2 = "Mixed"), 0.5*CH14, 0)</f>
        <v>0</v>
      </c>
      <c r="CH14" s="5">
        <f>IF('Athletes - Gold'!CH14+'Athletes - Silver'!CH14+'Athletes - Bronze'!CH14 &gt; 0, 'Athletes - Gold'!CH14*'Medal values'!$B$1+'Athletes - Silver'!CH14*'Medal values'!$B$2+'Athletes - Bronze'!CH14*'Medal values'!$B$3, "") + IF(AND(CH$1 = CG$1, CG$2 = "Mixed"), 0.5*CG14, 0) + IF(AND(CH$1 = CI$1, CI$2 = "Mixed"), 0.5*CI14, 0)</f>
        <v>0</v>
      </c>
      <c r="CI14" s="5">
        <f>IF('Athletes - Gold'!CI14+'Athletes - Silver'!CI14+'Athletes - Bronze'!CI14 &gt; 0, 'Athletes - Gold'!CI14*'Medal values'!$B$1+'Athletes - Silver'!CI14*'Medal values'!$B$2+'Athletes - Bronze'!CI14*'Medal values'!$B$3, "") + IF(AND(CI$1 = CH$1, CH$2 = "Mixed"), 0.5*CH14, 0) + IF(AND(CI$1 = CJ$1, CJ$2 = "Mixed"), 0.5*CJ14, 0)</f>
        <v>0</v>
      </c>
      <c r="CJ14" s="5">
        <f>IF('Athletes - Gold'!CJ14+'Athletes - Silver'!CJ14+'Athletes - Bronze'!CJ14 &gt; 0, 'Athletes - Gold'!CJ14*'Medal values'!$B$1+'Athletes - Silver'!CJ14*'Medal values'!$B$2+'Athletes - Bronze'!CJ14*'Medal values'!$B$3, "") + IF(AND(CJ$1 = CI$1, CI$2 = "Mixed"), 0.5*CI14, 0) + IF(AND(CJ$1 = CK$1, CK$2 = "Mixed"), 0.5*CK14, 0)</f>
        <v>0</v>
      </c>
      <c r="CK14" s="5">
        <f>IF('Athletes - Gold'!CK14+'Athletes - Silver'!CK14+'Athletes - Bronze'!CK14 &gt; 0, 'Athletes - Gold'!CK14*'Medal values'!$B$1+'Athletes - Silver'!CK14*'Medal values'!$B$2+'Athletes - Bronze'!CK14*'Medal values'!$B$3, "") + IF(AND(CK$1 = CJ$1, CJ$2 = "Mixed"), 0.5*CJ14, 0) + IF(AND(CK$1 = CL$1, CL$2 = "Mixed"), 0.5*CL14, 0)</f>
        <v>0</v>
      </c>
      <c r="CL14" s="5">
        <f>IF('Athletes - Gold'!CL14+'Athletes - Silver'!CL14+'Athletes - Bronze'!CL14 &gt; 0, 'Athletes - Gold'!CL14*'Medal values'!$B$1+'Athletes - Silver'!CL14*'Medal values'!$B$2+'Athletes - Bronze'!CL14*'Medal values'!$B$3, "") + IF(AND(CL$1 = CK$1, CK$2 = "Mixed"), 0.5*CK14, 0) + IF(AND(CL$1 = CM$1, CM$2 = "Mixed"), 0.5*CM14, 0)</f>
        <v>0</v>
      </c>
      <c r="CM14" s="5">
        <f>IF('Athletes - Gold'!CM14+'Athletes - Silver'!CM14+'Athletes - Bronze'!CM14 &gt; 0, 'Athletes - Gold'!CM14*'Medal values'!$B$1+'Athletes - Silver'!CM14*'Medal values'!$B$2+'Athletes - Bronze'!CM14*'Medal values'!$B$3, "") + IF(AND(CM$1 = CL$1, CL$2 = "Mixed"), 0.5*CL14, 0) + IF(AND(CM$1 = CN$1, CN$2 = "Mixed"), 0.5*CN14, 0)</f>
        <v>0</v>
      </c>
      <c r="CN14" s="5">
        <f>IF('Athletes - Gold'!CN14+'Athletes - Silver'!CN14+'Athletes - Bronze'!CN14 &gt; 0, 'Athletes - Gold'!CN14*'Medal values'!$B$1+'Athletes - Silver'!CN14*'Medal values'!$B$2+'Athletes - Bronze'!CN14*'Medal values'!$B$3, "") + IF(AND(CN$1 = CM$1, CM$2 = "Mixed"), 0.5*CM14, 0) + IF(AND(CN$1 = CO$1, CO$2 = "Mixed"), 0.5*CO14, 0)</f>
        <v>0</v>
      </c>
      <c r="CO14" s="5">
        <f>IF('Athletes - Gold'!CO14+'Athletes - Silver'!CO14+'Athletes - Bronze'!CO14 &gt; 0, 'Athletes - Gold'!CO14*'Medal values'!$B$1+'Athletes - Silver'!CO14*'Medal values'!$B$2+'Athletes - Bronze'!CO14*'Medal values'!$B$3, "") + IF(AND(CO$1 = CN$1, CN$2 = "Mixed"), 0.5*CN14, 0) + IF(AND(CO$1 = CP$1, CP$2 = "Mixed"), 0.5*CP14, 0)</f>
        <v>0</v>
      </c>
      <c r="CP14" s="5">
        <f>IF('Athletes - Gold'!CP14+'Athletes - Silver'!CP14+'Athletes - Bronze'!CP14 &gt; 0, 'Athletes - Gold'!CP14*'Medal values'!$B$1+'Athletes - Silver'!CP14*'Medal values'!$B$2+'Athletes - Bronze'!CP14*'Medal values'!$B$3, "") + IF(AND(CP$1 = CO$1, CO$2 = "Mixed"), 0.5*CO14, 0) + IF(AND(CP$1 = CQ$1, CQ$2 = "Mixed"), 0.5*CQ14, 0)</f>
        <v>0</v>
      </c>
      <c r="CQ14" s="5">
        <f>IF('Athletes - Gold'!CQ14+'Athletes - Silver'!CQ14+'Athletes - Bronze'!CQ14 &gt; 0, 'Athletes - Gold'!CQ14*'Medal values'!$B$1+'Athletes - Silver'!CQ14*'Medal values'!$B$2+'Athletes - Bronze'!CQ14*'Medal values'!$B$3, "") + IF(AND(CQ$1 = CP$1, CP$2 = "Mixed"), 0.5*CP14, 0) + IF(AND(CQ$1 = CR$1, CR$2 = "Mixed"), 0.5*CR14, 0)</f>
        <v>0</v>
      </c>
      <c r="CR14" s="5">
        <f>IF('Athletes - Gold'!CR14+'Athletes - Silver'!CR14+'Athletes - Bronze'!CR14 &gt; 0, 'Athletes - Gold'!CR14*'Medal values'!$B$1+'Athletes - Silver'!CR14*'Medal values'!$B$2+'Athletes - Bronze'!CR14*'Medal values'!$B$3, "") + IF(AND(CR$1 = CQ$1, CQ$2 = "Mixed"), 0.5*CQ14, 0) + IF(AND(CR$1 = CS$1, CS$2 = "Mixed"), 0.5*CS14, 0)</f>
        <v>0</v>
      </c>
      <c r="CS14" s="5">
        <f>IF('Athletes - Gold'!CS14+'Athletes - Silver'!CS14+'Athletes - Bronze'!CS14 &gt; 0, 'Athletes - Gold'!CS14*'Medal values'!$B$1+'Athletes - Silver'!CS14*'Medal values'!$B$2+'Athletes - Bronze'!CS14*'Medal values'!$B$3, "") + IF(AND(CS$1 = CR$1, CR$2 = "Mixed"), 0.5*CR14, 0) + IF(AND(CS$1 = CT$1, CT$2 = "Mixed"), 0.5*CT14, 0)</f>
        <v>0</v>
      </c>
      <c r="CT14" s="5">
        <f>IF('Athletes - Gold'!CT14+'Athletes - Silver'!CT14+'Athletes - Bronze'!CT14 &gt; 0, 'Athletes - Gold'!CT14*'Medal values'!$B$1+'Athletes - Silver'!CT14*'Medal values'!$B$2+'Athletes - Bronze'!CT14*'Medal values'!$B$3, "") + IF(AND(CT$1 = CS$1, CS$2 = "Mixed"), 0.5*CS14, 0) + IF(AND(CT$1 = CU$1, CU$2 = "Mixed"), 0.5*CU14, 0)</f>
        <v>0</v>
      </c>
      <c r="CU14" s="5">
        <f>IF('Athletes - Gold'!CU14+'Athletes - Silver'!CU14+'Athletes - Bronze'!CU14 &gt; 0, 'Athletes - Gold'!CU14*'Medal values'!$B$1+'Athletes - Silver'!CU14*'Medal values'!$B$2+'Athletes - Bronze'!CU14*'Medal values'!$B$3, "") + IF(AND(CU$1 = CT$1, CT$2 = "Mixed"), 0.5*CT14, 0) + IF(AND(CU$1 = CV$1, CV$2 = "Mixed"), 0.5*CV14, 0)</f>
        <v>0</v>
      </c>
      <c r="CV14" s="5">
        <f>IF('Athletes - Gold'!CV14+'Athletes - Silver'!CV14+'Athletes - Bronze'!CV14 &gt; 0, 'Athletes - Gold'!CV14*'Medal values'!$B$1+'Athletes - Silver'!CV14*'Medal values'!$B$2+'Athletes - Bronze'!CV14*'Medal values'!$B$3, "") + IF(AND(CV$1 = CU$1, CU$2 = "Mixed"), 0.5*CU14, 0) + IF(AND(CV$1 = CW$1, CW$2 = "Mixed"), 0.5*CW14, 0)</f>
        <v>0</v>
      </c>
      <c r="CW14" s="5">
        <f t="shared" ref="CW14:CX14" si="13">SUMIF($B$2:$CV$2,CW$2, $B14:$CV14)</f>
        <v>0</v>
      </c>
      <c r="CX14" s="5">
        <f t="shared" si="13"/>
        <v>2.000001</v>
      </c>
      <c r="CY14" s="5">
        <f t="shared" si="3"/>
        <v>2.000001</v>
      </c>
    </row>
    <row r="15">
      <c r="A15" s="5" t="str">
        <f>Countries!A13</f>
        <v>BUL</v>
      </c>
      <c r="B15" s="5">
        <f>IF('Athletes - Gold'!B15+'Athletes - Silver'!B15+'Athletes - Bronze'!B15 &gt; 0, 'Athletes - Gold'!B15*'Medal values'!$B$1+'Athletes - Silver'!B15*'Medal values'!$B$2+'Athletes - Bronze'!B15*'Medal values'!$B$3, "") + IF(AND(B$1 = A$1, A$2 = "Mixed"), 0.5*A15, 0) + IF(AND(B$1 = C$1, C$2 = "Mixed"), 0.5*C15, 0)</f>
        <v>0</v>
      </c>
      <c r="C15" s="5">
        <f>IF('Athletes - Gold'!C15+'Athletes - Silver'!C15+'Athletes - Bronze'!C15 &gt; 0, 'Athletes - Gold'!C15*'Medal values'!$B$1+'Athletes - Silver'!C15*'Medal values'!$B$2+'Athletes - Bronze'!C15*'Medal values'!$B$3, "") + IF(AND(C$1 = B$1, B$2 = "Mixed"), 0.5*B15, 0) + IF(AND(C$1 = D$1, D$2 = "Mixed"), 0.5*D15, 0)</f>
        <v>0</v>
      </c>
      <c r="D15" s="5">
        <f>IF('Athletes - Gold'!D15+'Athletes - Silver'!D15+'Athletes - Bronze'!D15 &gt; 0, 'Athletes - Gold'!D15*'Medal values'!$B$1+'Athletes - Silver'!D15*'Medal values'!$B$2+'Athletes - Bronze'!D15*'Medal values'!$B$3, "") + IF(AND(D$1 = C$1, C$2 = "Mixed"), 0.5*C15, 0) + IF(AND(D$1 = E$1, E$2 = "Mixed"), 0.5*E15, 0)</f>
        <v>0</v>
      </c>
      <c r="E15" s="5">
        <f>IF('Athletes - Gold'!E15+'Athletes - Silver'!E15+'Athletes - Bronze'!E15 &gt; 0, 'Athletes - Gold'!E15*'Medal values'!$B$1+'Athletes - Silver'!E15*'Medal values'!$B$2+'Athletes - Bronze'!E15*'Medal values'!$B$3, "") + IF(AND(E$1 = D$1, D$2 = "Mixed"), 0.5*D15, 0) + IF(AND(E$1 = F$1, F$2 = "Mixed"), 0.5*F15, 0)</f>
        <v>0</v>
      </c>
      <c r="F15" s="5">
        <f>IF('Athletes - Gold'!F15+'Athletes - Silver'!F15+'Athletes - Bronze'!F15 &gt; 0, 'Athletes - Gold'!F15*'Medal values'!$B$1+'Athletes - Silver'!F15*'Medal values'!$B$2+'Athletes - Bronze'!F15*'Medal values'!$B$3, "") + IF(AND(F$1 = E$1, E$2 = "Mixed"), 0.5*E15, 0) + IF(AND(F$1 = G$1, G$2 = "Mixed"), 0.5*G15, 0)</f>
        <v>0</v>
      </c>
      <c r="G15" s="5">
        <f>IF('Athletes - Gold'!G15+'Athletes - Silver'!G15+'Athletes - Bronze'!G15 &gt; 0, 'Athletes - Gold'!G15*'Medal values'!$B$1+'Athletes - Silver'!G15*'Medal values'!$B$2+'Athletes - Bronze'!G15*'Medal values'!$B$3, "") + IF(AND(G$1 = F$1, F$2 = "Mixed"), 0.5*F15, 0) + IF(AND(G$1 = H$1, H$2 = "Mixed"), 0.5*H15, 0)</f>
        <v>0</v>
      </c>
      <c r="H15" s="5">
        <f>IF('Athletes - Gold'!H15+'Athletes - Silver'!H15+'Athletes - Bronze'!H15 &gt; 0, 'Athletes - Gold'!H15*'Medal values'!$B$1+'Athletes - Silver'!H15*'Medal values'!$B$2+'Athletes - Bronze'!H15*'Medal values'!$B$3, "") + IF(AND(H$1 = G$1, G$2 = "Mixed"), 0.5*G15, 0) + IF(AND(H$1 = I$1, I$2 = "Mixed"), 0.5*I15, 0)</f>
        <v>0</v>
      </c>
      <c r="I15" s="5">
        <f>IF('Athletes - Gold'!I15+'Athletes - Silver'!I15+'Athletes - Bronze'!I15 &gt; 0, 'Athletes - Gold'!I15*'Medal values'!$B$1+'Athletes - Silver'!I15*'Medal values'!$B$2+'Athletes - Bronze'!I15*'Medal values'!$B$3, "") + IF(AND(I$1 = H$1, H$2 = "Mixed"), 0.5*H15, 0) + IF(AND(I$1 = J$1, J$2 = "Mixed"), 0.5*J15, 0)</f>
        <v>0</v>
      </c>
      <c r="J15" s="5">
        <f>IF('Athletes - Gold'!J15+'Athletes - Silver'!J15+'Athletes - Bronze'!J15 &gt; 0, 'Athletes - Gold'!J15*'Medal values'!$B$1+'Athletes - Silver'!J15*'Medal values'!$B$2+'Athletes - Bronze'!J15*'Medal values'!$B$3, "") + IF(AND(J$1 = I$1, I$2 = "Mixed"), 0.5*I15, 0) + IF(AND(J$1 = K$1, K$2 = "Mixed"), 0.5*K15, 0)</f>
        <v>0</v>
      </c>
      <c r="K15" s="5">
        <f>IF('Athletes - Gold'!K15+'Athletes - Silver'!K15+'Athletes - Bronze'!K15 &gt; 0, 'Athletes - Gold'!K15*'Medal values'!$B$1+'Athletes - Silver'!K15*'Medal values'!$B$2+'Athletes - Bronze'!K15*'Medal values'!$B$3, "") + IF(AND(K$1 = J$1, J$2 = "Mixed"), 0.5*J15, 0) + IF(AND(K$1 = L$1, L$2 = "Mixed"), 0.5*L15, 0)</f>
        <v>0</v>
      </c>
      <c r="L15" s="5">
        <f>IF('Athletes - Gold'!L15+'Athletes - Silver'!L15+'Athletes - Bronze'!L15 &gt; 0, 'Athletes - Gold'!L15*'Medal values'!$B$1+'Athletes - Silver'!L15*'Medal values'!$B$2+'Athletes - Bronze'!L15*'Medal values'!$B$3, "") + IF(AND(L$1 = K$1, K$2 = "Mixed"), 0.5*K15, 0) + IF(AND(L$1 = M$1, M$2 = "Mixed"), 0.5*M15, 0)</f>
        <v>0</v>
      </c>
      <c r="M15" s="5">
        <f>IF('Athletes - Gold'!M15+'Athletes - Silver'!M15+'Athletes - Bronze'!M15 &gt; 0, 'Athletes - Gold'!M15*'Medal values'!$B$1+'Athletes - Silver'!M15*'Medal values'!$B$2+'Athletes - Bronze'!M15*'Medal values'!$B$3, "") + IF(AND(M$1 = L$1, L$2 = "Mixed"), 0.5*L15, 0) + IF(AND(M$1 = N$1, N$2 = "Mixed"), 0.5*N15, 0)</f>
        <v>0</v>
      </c>
      <c r="N15" s="5">
        <f>IF('Athletes - Gold'!N15+'Athletes - Silver'!N15+'Athletes - Bronze'!N15 &gt; 0, 'Athletes - Gold'!N15*'Medal values'!$B$1+'Athletes - Silver'!N15*'Medal values'!$B$2+'Athletes - Bronze'!N15*'Medal values'!$B$3, "") + IF(AND(N$1 = M$1, M$2 = "Mixed"), 0.5*M15, 0) + IF(AND(N$1 = O$1, O$2 = "Mixed"), 0.5*O15, 0)</f>
        <v>0</v>
      </c>
      <c r="O15" s="5">
        <f>IF('Athletes - Gold'!O15+'Athletes - Silver'!O15+'Athletes - Bronze'!O15 &gt; 0, 'Athletes - Gold'!O15*'Medal values'!$B$1+'Athletes - Silver'!O15*'Medal values'!$B$2+'Athletes - Bronze'!O15*'Medal values'!$B$3, "") + IF(AND(O$1 = N$1, N$2 = "Mixed"), 0.5*N15, 0) + IF(AND(O$1 = P$1, P$2 = "Mixed"), 0.5*P15, 0)</f>
        <v>0</v>
      </c>
      <c r="P15" s="5">
        <f>IF('Athletes - Gold'!P15+'Athletes - Silver'!P15+'Athletes - Bronze'!P15 &gt; 0, 'Athletes - Gold'!P15*'Medal values'!$B$1+'Athletes - Silver'!P15*'Medal values'!$B$2+'Athletes - Bronze'!P15*'Medal values'!$B$3, "") + IF(AND(P$1 = O$1, O$2 = "Mixed"), 0.5*O15, 0) + IF(AND(P$1 = Q$1, Q$2 = "Mixed"), 0.5*Q15, 0)</f>
        <v>0</v>
      </c>
      <c r="Q15" s="5">
        <f>IF('Athletes - Gold'!Q15+'Athletes - Silver'!Q15+'Athletes - Bronze'!Q15 &gt; 0, 'Athletes - Gold'!Q15*'Medal values'!$B$1+'Athletes - Silver'!Q15*'Medal values'!$B$2+'Athletes - Bronze'!Q15*'Medal values'!$B$3, "") + IF(AND(Q$1 = P$1, P$2 = "Mixed"), 0.5*P15, 0) + IF(AND(Q$1 = R$1, R$2 = "Mixed"), 0.5*R15, 0)</f>
        <v>0</v>
      </c>
      <c r="R15" s="5">
        <f>IF('Athletes - Gold'!R15+'Athletes - Silver'!R15+'Athletes - Bronze'!R15 &gt; 0, 'Athletes - Gold'!R15*'Medal values'!$B$1+'Athletes - Silver'!R15*'Medal values'!$B$2+'Athletes - Bronze'!R15*'Medal values'!$B$3, "") + IF(AND(R$1 = Q$1, Q$2 = "Mixed"), 0.5*Q15, 0) + IF(AND(R$1 = S$1, S$2 = "Mixed"), 0.5*S15, 0)</f>
        <v>0</v>
      </c>
      <c r="S15" s="5">
        <f>IF('Athletes - Gold'!S15+'Athletes - Silver'!S15+'Athletes - Bronze'!S15 &gt; 0, 'Athletes - Gold'!S15*'Medal values'!$B$1+'Athletes - Silver'!S15*'Medal values'!$B$2+'Athletes - Bronze'!S15*'Medal values'!$B$3, "") + IF(AND(S$1 = R$1, R$2 = "Mixed"), 0.5*R15, 0) + IF(AND(S$1 = T$1, T$2 = "Mixed"), 0.5*T15, 0)</f>
        <v>0</v>
      </c>
      <c r="T15" s="5">
        <f>IF('Athletes - Gold'!T15+'Athletes - Silver'!T15+'Athletes - Bronze'!T15 &gt; 0, 'Athletes - Gold'!T15*'Medal values'!$B$1+'Athletes - Silver'!T15*'Medal values'!$B$2+'Athletes - Bronze'!T15*'Medal values'!$B$3, "") + IF(AND(T$1 = S$1, S$2 = "Mixed"), 0.5*S15, 0) + IF(AND(T$1 = U$1, U$2 = "Mixed"), 0.5*U15, 0)</f>
        <v>0</v>
      </c>
      <c r="U15" s="5">
        <f>IF('Athletes - Gold'!U15+'Athletes - Silver'!U15+'Athletes - Bronze'!U15 &gt; 0, 'Athletes - Gold'!U15*'Medal values'!$B$1+'Athletes - Silver'!U15*'Medal values'!$B$2+'Athletes - Bronze'!U15*'Medal values'!$B$3, "") + IF(AND(U$1 = T$1, T$2 = "Mixed"), 0.5*T15, 0) + IF(AND(U$1 = V$1, V$2 = "Mixed"), 0.5*V15, 0)</f>
        <v>0</v>
      </c>
      <c r="V15" s="5">
        <f>IF('Athletes - Gold'!V15+'Athletes - Silver'!V15+'Athletes - Bronze'!V15 &gt; 0, 'Athletes - Gold'!V15*'Medal values'!$B$1+'Athletes - Silver'!V15*'Medal values'!$B$2+'Athletes - Bronze'!V15*'Medal values'!$B$3, "") + IF(AND(V$1 = U$1, U$2 = "Mixed"), 0.5*U15, 0) + IF(AND(V$1 = W$1, W$2 = "Mixed"), 0.5*W15, 0)</f>
        <v>0</v>
      </c>
      <c r="W15" s="5">
        <f>IF('Athletes - Gold'!W15+'Athletes - Silver'!W15+'Athletes - Bronze'!W15 &gt; 0, 'Athletes - Gold'!W15*'Medal values'!$B$1+'Athletes - Silver'!W15*'Medal values'!$B$2+'Athletes - Bronze'!W15*'Medal values'!$B$3, "") + IF(AND(W$1 = V$1, V$2 = "Mixed"), 0.5*V15, 0) + IF(AND(W$1 = X$1, X$2 = "Mixed"), 0.5*X15, 0)</f>
        <v>3.001</v>
      </c>
      <c r="X15" s="5">
        <f>IF('Athletes - Gold'!X15+'Athletes - Silver'!X15+'Athletes - Bronze'!X15 &gt; 0, 'Athletes - Gold'!X15*'Medal values'!$B$1+'Athletes - Silver'!X15*'Medal values'!$B$2+'Athletes - Bronze'!X15*'Medal values'!$B$3, "") + IF(AND(X$1 = W$1, W$2 = "Mixed"), 0.5*W15, 0) + IF(AND(X$1 = Y$1, Y$2 = "Mixed"), 0.5*Y15, 0)</f>
        <v>0</v>
      </c>
      <c r="Y15" s="5">
        <f>IF('Athletes - Gold'!Y15+'Athletes - Silver'!Y15+'Athletes - Bronze'!Y15 &gt; 0, 'Athletes - Gold'!Y15*'Medal values'!$B$1+'Athletes - Silver'!Y15*'Medal values'!$B$2+'Athletes - Bronze'!Y15*'Medal values'!$B$3, "") + IF(AND(Y$1 = X$1, X$2 = "Mixed"), 0.5*X15, 0) + IF(AND(Y$1 = Z$1, Z$2 = "Mixed"), 0.5*Z15, 0)</f>
        <v>0</v>
      </c>
      <c r="Z15" s="5">
        <f>IF('Athletes - Gold'!Z15+'Athletes - Silver'!Z15+'Athletes - Bronze'!Z15 &gt; 0, 'Athletes - Gold'!Z15*'Medal values'!$B$1+'Athletes - Silver'!Z15*'Medal values'!$B$2+'Athletes - Bronze'!Z15*'Medal values'!$B$3, "") + IF(AND(Z$1 = Y$1, Y$2 = "Mixed"), 0.5*Y15, 0) + IF(AND(Z$1 = AA$1, AA$2 = "Mixed"), 0.5*AA15, 0)</f>
        <v>0</v>
      </c>
      <c r="AA15" s="5">
        <f>IF('Athletes - Gold'!AA15+'Athletes - Silver'!AA15+'Athletes - Bronze'!AA15 &gt; 0, 'Athletes - Gold'!AA15*'Medal values'!$B$1+'Athletes - Silver'!AA15*'Medal values'!$B$2+'Athletes - Bronze'!AA15*'Medal values'!$B$3, "") + IF(AND(AA$1 = Z$1, Z$2 = "Mixed"), 0.5*Z15, 0) + IF(AND(AA$1 = AB$1, AB$2 = "Mixed"), 0.5*AB15, 0)</f>
        <v>0</v>
      </c>
      <c r="AB15" s="5">
        <f>IF('Athletes - Gold'!AB15+'Athletes - Silver'!AB15+'Athletes - Bronze'!AB15 &gt; 0, 'Athletes - Gold'!AB15*'Medal values'!$B$1+'Athletes - Silver'!AB15*'Medal values'!$B$2+'Athletes - Bronze'!AB15*'Medal values'!$B$3, "") + IF(AND(AB$1 = AA$1, AA$2 = "Mixed"), 0.5*AA15, 0) + IF(AND(AB$1 = AC$1, AC$2 = "Mixed"), 0.5*AC15, 0)</f>
        <v>0</v>
      </c>
      <c r="AC15" s="5">
        <f>IF('Athletes - Gold'!AC15+'Athletes - Silver'!AC15+'Athletes - Bronze'!AC15 &gt; 0, 'Athletes - Gold'!AC15*'Medal values'!$B$1+'Athletes - Silver'!AC15*'Medal values'!$B$2+'Athletes - Bronze'!AC15*'Medal values'!$B$3, "") + IF(AND(AC$1 = AB$1, AB$2 = "Mixed"), 0.5*AB15, 0) + IF(AND(AC$1 = AD$1, AD$2 = "Mixed"), 0.5*AD15, 0)</f>
        <v>0</v>
      </c>
      <c r="AD15" s="5">
        <f>IF('Athletes - Gold'!AD15+'Athletes - Silver'!AD15+'Athletes - Bronze'!AD15 &gt; 0, 'Athletes - Gold'!AD15*'Medal values'!$B$1+'Athletes - Silver'!AD15*'Medal values'!$B$2+'Athletes - Bronze'!AD15*'Medal values'!$B$3, "") + IF(AND(AD$1 = AC$1, AC$2 = "Mixed"), 0.5*AC15, 0) + IF(AND(AD$1 = AE$1, AE$2 = "Mixed"), 0.5*AE15, 0)</f>
        <v>0</v>
      </c>
      <c r="AE15" s="5">
        <f>IF('Athletes - Gold'!AE15+'Athletes - Silver'!AE15+'Athletes - Bronze'!AE15 &gt; 0, 'Athletes - Gold'!AE15*'Medal values'!$B$1+'Athletes - Silver'!AE15*'Medal values'!$B$2+'Athletes - Bronze'!AE15*'Medal values'!$B$3, "") + IF(AND(AE$1 = AD$1, AD$2 = "Mixed"), 0.5*AD15, 0) + IF(AND(AE$1 = AF$1, AF$2 = "Mixed"), 0.5*AF15, 0)</f>
        <v>0</v>
      </c>
      <c r="AF15" s="5">
        <f>IF('Athletes - Gold'!AF15+'Athletes - Silver'!AF15+'Athletes - Bronze'!AF15 &gt; 0, 'Athletes - Gold'!AF15*'Medal values'!$B$1+'Athletes - Silver'!AF15*'Medal values'!$B$2+'Athletes - Bronze'!AF15*'Medal values'!$B$3, "") + IF(AND(AF$1 = AE$1, AE$2 = "Mixed"), 0.5*AE15, 0) + IF(AND(AF$1 = AG$1, AG$2 = "Mixed"), 0.5*AG15, 0)</f>
        <v>0</v>
      </c>
      <c r="AG15" s="5">
        <f>IF('Athletes - Gold'!AG15+'Athletes - Silver'!AG15+'Athletes - Bronze'!AG15 &gt; 0, 'Athletes - Gold'!AG15*'Medal values'!$B$1+'Athletes - Silver'!AG15*'Medal values'!$B$2+'Athletes - Bronze'!AG15*'Medal values'!$B$3, "") + IF(AND(AG$1 = AF$1, AF$2 = "Mixed"), 0.5*AF15, 0) + IF(AND(AG$1 = AH$1, AH$2 = "Mixed"), 0.5*AH15, 0)</f>
        <v>0</v>
      </c>
      <c r="AH15" s="5">
        <f>IF('Athletes - Gold'!AH15+'Athletes - Silver'!AH15+'Athletes - Bronze'!AH15 &gt; 0, 'Athletes - Gold'!AH15*'Medal values'!$B$1+'Athletes - Silver'!AH15*'Medal values'!$B$2+'Athletes - Bronze'!AH15*'Medal values'!$B$3, "") + IF(AND(AH$1 = AG$1, AG$2 = "Mixed"), 0.5*AG15, 0) + IF(AND(AH$1 = AI$1, AI$2 = "Mixed"), 0.5*AI15, 0)</f>
        <v>0</v>
      </c>
      <c r="AI15" s="5">
        <f>IF('Athletes - Gold'!AI15+'Athletes - Silver'!AI15+'Athletes - Bronze'!AI15 &gt; 0, 'Athletes - Gold'!AI15*'Medal values'!$B$1+'Athletes - Silver'!AI15*'Medal values'!$B$2+'Athletes - Bronze'!AI15*'Medal values'!$B$3, "") + IF(AND(AI$1 = AH$1, AH$2 = "Mixed"), 0.5*AH15, 0) + IF(AND(AI$1 = AJ$1, AJ$2 = "Mixed"), 0.5*AJ15, 0)</f>
        <v>0</v>
      </c>
      <c r="AJ15" s="5">
        <f>IF('Athletes - Gold'!AJ15+'Athletes - Silver'!AJ15+'Athletes - Bronze'!AJ15 &gt; 0, 'Athletes - Gold'!AJ15*'Medal values'!$B$1+'Athletes - Silver'!AJ15*'Medal values'!$B$2+'Athletes - Bronze'!AJ15*'Medal values'!$B$3, "") + IF(AND(AJ$1 = AI$1, AI$2 = "Mixed"), 0.5*AI15, 0) + IF(AND(AJ$1 = AK$1, AK$2 = "Mixed"), 0.5*AK15, 0)</f>
        <v>0</v>
      </c>
      <c r="AK15" s="5">
        <f>IF('Athletes - Gold'!AK15+'Athletes - Silver'!AK15+'Athletes - Bronze'!AK15 &gt; 0, 'Athletes - Gold'!AK15*'Medal values'!$B$1+'Athletes - Silver'!AK15*'Medal values'!$B$2+'Athletes - Bronze'!AK15*'Medal values'!$B$3, "") + IF(AND(AK$1 = AJ$1, AJ$2 = "Mixed"), 0.5*AJ15, 0) + IF(AND(AK$1 = AL$1, AL$2 = "Mixed"), 0.5*AL15, 0)</f>
        <v>0</v>
      </c>
      <c r="AL15" s="5">
        <f>IF('Athletes - Gold'!AL15+'Athletes - Silver'!AL15+'Athletes - Bronze'!AL15 &gt; 0, 'Athletes - Gold'!AL15*'Medal values'!$B$1+'Athletes - Silver'!AL15*'Medal values'!$B$2+'Athletes - Bronze'!AL15*'Medal values'!$B$3, "") + IF(AND(AL$1 = AK$1, AK$2 = "Mixed"), 0.5*AK15, 0) + IF(AND(AL$1 = AM$1, AM$2 = "Mixed"), 0.5*AM15, 0)</f>
        <v>0</v>
      </c>
      <c r="AM15" s="5">
        <f>IF('Athletes - Gold'!AM15+'Athletes - Silver'!AM15+'Athletes - Bronze'!AM15 &gt; 0, 'Athletes - Gold'!AM15*'Medal values'!$B$1+'Athletes - Silver'!AM15*'Medal values'!$B$2+'Athletes - Bronze'!AM15*'Medal values'!$B$3, "") + IF(AND(AM$1 = AL$1, AL$2 = "Mixed"), 0.5*AL15, 0) + IF(AND(AM$1 = AN$1, AN$2 = "Mixed"), 0.5*AN15, 0)</f>
        <v>0</v>
      </c>
      <c r="AN15" s="5">
        <f>IF('Athletes - Gold'!AN15+'Athletes - Silver'!AN15+'Athletes - Bronze'!AN15 &gt; 0, 'Athletes - Gold'!AN15*'Medal values'!$B$1+'Athletes - Silver'!AN15*'Medal values'!$B$2+'Athletes - Bronze'!AN15*'Medal values'!$B$3, "") + IF(AND(AN$1 = AM$1, AM$2 = "Mixed"), 0.5*AM15, 0) + IF(AND(AN$1 = AO$1, AO$2 = "Mixed"), 0.5*AO15, 0)</f>
        <v>0</v>
      </c>
      <c r="AO15" s="5">
        <f>IF('Athletes - Gold'!AO15+'Athletes - Silver'!AO15+'Athletes - Bronze'!AO15 &gt; 0, 'Athletes - Gold'!AO15*'Medal values'!$B$1+'Athletes - Silver'!AO15*'Medal values'!$B$2+'Athletes - Bronze'!AO15*'Medal values'!$B$3, "") + IF(AND(AO$1 = AN$1, AN$2 = "Mixed"), 0.5*AN15, 0) + IF(AND(AO$1 = AP$1, AP$2 = "Mixed"), 0.5*AP15, 0)</f>
        <v>0</v>
      </c>
      <c r="AP15" s="5">
        <f>IF('Athletes - Gold'!AP15+'Athletes - Silver'!AP15+'Athletes - Bronze'!AP15 &gt; 0, 'Athletes - Gold'!AP15*'Medal values'!$B$1+'Athletes - Silver'!AP15*'Medal values'!$B$2+'Athletes - Bronze'!AP15*'Medal values'!$B$3, "") + IF(AND(AP$1 = AO$1, AO$2 = "Mixed"), 0.5*AO15, 0) + IF(AND(AP$1 = AQ$1, AQ$2 = "Mixed"), 0.5*AQ15, 0)</f>
        <v>0</v>
      </c>
      <c r="AQ15" s="5">
        <f>IF('Athletes - Gold'!AQ15+'Athletes - Silver'!AQ15+'Athletes - Bronze'!AQ15 &gt; 0, 'Athletes - Gold'!AQ15*'Medal values'!$B$1+'Athletes - Silver'!AQ15*'Medal values'!$B$2+'Athletes - Bronze'!AQ15*'Medal values'!$B$3, "") + IF(AND(AQ$1 = AP$1, AP$2 = "Mixed"), 0.5*AP15, 0) + IF(AND(AQ$1 = AR$1, AR$2 = "Mixed"), 0.5*AR15, 0)</f>
        <v>0</v>
      </c>
      <c r="AR15" s="5">
        <f>IF('Athletes - Gold'!AR15+'Athletes - Silver'!AR15+'Athletes - Bronze'!AR15 &gt; 0, 'Athletes - Gold'!AR15*'Medal values'!$B$1+'Athletes - Silver'!AR15*'Medal values'!$B$2+'Athletes - Bronze'!AR15*'Medal values'!$B$3, "") + IF(AND(AR$1 = AQ$1, AQ$2 = "Mixed"), 0.5*AQ15, 0) + IF(AND(AR$1 = AS$1, AS$2 = "Mixed"), 0.5*AS15, 0)</f>
        <v>0</v>
      </c>
      <c r="AS15" s="5">
        <f>IF('Athletes - Gold'!AS15+'Athletes - Silver'!AS15+'Athletes - Bronze'!AS15 &gt; 0, 'Athletes - Gold'!AS15*'Medal values'!$B$1+'Athletes - Silver'!AS15*'Medal values'!$B$2+'Athletes - Bronze'!AS15*'Medal values'!$B$3, "") + IF(AND(AS$1 = AR$1, AR$2 = "Mixed"), 0.5*AR15, 0) + IF(AND(AS$1 = AT$1, AT$2 = "Mixed"), 0.5*AT15, 0)</f>
        <v>0</v>
      </c>
      <c r="AT15" s="5">
        <f>IF('Athletes - Gold'!AT15+'Athletes - Silver'!AT15+'Athletes - Bronze'!AT15 &gt; 0, 'Athletes - Gold'!AT15*'Medal values'!$B$1+'Athletes - Silver'!AT15*'Medal values'!$B$2+'Athletes - Bronze'!AT15*'Medal values'!$B$3, "") + IF(AND(AT$1 = AS$1, AS$2 = "Mixed"), 0.5*AS15, 0) + IF(AND(AT$1 = AU$1, AU$2 = "Mixed"), 0.5*AU15, 0)</f>
        <v>0</v>
      </c>
      <c r="AU15" s="5">
        <f>IF('Athletes - Gold'!AU15+'Athletes - Silver'!AU15+'Athletes - Bronze'!AU15 &gt; 0, 'Athletes - Gold'!AU15*'Medal values'!$B$1+'Athletes - Silver'!AU15*'Medal values'!$B$2+'Athletes - Bronze'!AU15*'Medal values'!$B$3, "") + IF(AND(AU$1 = AT$1, AT$2 = "Mixed"), 0.5*AT15, 0) + IF(AND(AU$1 = AV$1, AV$2 = "Mixed"), 0.5*AV15, 0)</f>
        <v>0</v>
      </c>
      <c r="AV15" s="5">
        <f>IF('Athletes - Gold'!AV15+'Athletes - Silver'!AV15+'Athletes - Bronze'!AV15 &gt; 0, 'Athletes - Gold'!AV15*'Medal values'!$B$1+'Athletes - Silver'!AV15*'Medal values'!$B$2+'Athletes - Bronze'!AV15*'Medal values'!$B$3, "") + IF(AND(AV$1 = AU$1, AU$2 = "Mixed"), 0.5*AU15, 0) + IF(AND(AV$1 = AW$1, AW$2 = "Mixed"), 0.5*AW15, 0)</f>
        <v>0</v>
      </c>
      <c r="AW15" s="5">
        <f>IF('Athletes - Gold'!AW15+'Athletes - Silver'!AW15+'Athletes - Bronze'!AW15 &gt; 0, 'Athletes - Gold'!AW15*'Medal values'!$B$1+'Athletes - Silver'!AW15*'Medal values'!$B$2+'Athletes - Bronze'!AW15*'Medal values'!$B$3, "") + IF(AND(AW$1 = AV$1, AV$2 = "Mixed"), 0.5*AV15, 0) + IF(AND(AW$1 = AX$1, AX$2 = "Mixed"), 0.5*AX15, 0)</f>
        <v>0</v>
      </c>
      <c r="AX15" s="5">
        <f>IF('Athletes - Gold'!AX15+'Athletes - Silver'!AX15+'Athletes - Bronze'!AX15 &gt; 0, 'Athletes - Gold'!AX15*'Medal values'!$B$1+'Athletes - Silver'!AX15*'Medal values'!$B$2+'Athletes - Bronze'!AX15*'Medal values'!$B$3, "") + IF(AND(AX$1 = AW$1, AW$2 = "Mixed"), 0.5*AW15, 0) + IF(AND(AX$1 = AY$1, AY$2 = "Mixed"), 0.5*AY15, 0)</f>
        <v>0</v>
      </c>
      <c r="AY15" s="5">
        <f>IF('Athletes - Gold'!AY15+'Athletes - Silver'!AY15+'Athletes - Bronze'!AY15 &gt; 0, 'Athletes - Gold'!AY15*'Medal values'!$B$1+'Athletes - Silver'!AY15*'Medal values'!$B$2+'Athletes - Bronze'!AY15*'Medal values'!$B$3, "") + IF(AND(AY$1 = AX$1, AX$2 = "Mixed"), 0.5*AX15, 0) + IF(AND(AY$1 = AZ$1, AZ$2 = "Mixed"), 0.5*AZ15, 0)</f>
        <v>0</v>
      </c>
      <c r="AZ15" s="5">
        <f>IF('Athletes - Gold'!AZ15+'Athletes - Silver'!AZ15+'Athletes - Bronze'!AZ15 &gt; 0, 'Athletes - Gold'!AZ15*'Medal values'!$B$1+'Athletes - Silver'!AZ15*'Medal values'!$B$2+'Athletes - Bronze'!AZ15*'Medal values'!$B$3, "") + IF(AND(AZ$1 = AY$1, AY$2 = "Mixed"), 0.5*AY15, 0) + IF(AND(AZ$1 = BA$1, BA$2 = "Mixed"), 0.5*BA15, 0)</f>
        <v>0</v>
      </c>
      <c r="BA15" s="5">
        <f>IF('Athletes - Gold'!BA15+'Athletes - Silver'!BA15+'Athletes - Bronze'!BA15 &gt; 0, 'Athletes - Gold'!BA15*'Medal values'!$B$1+'Athletes - Silver'!BA15*'Medal values'!$B$2+'Athletes - Bronze'!BA15*'Medal values'!$B$3, "") + IF(AND(BA$1 = AZ$1, AZ$2 = "Mixed"), 0.5*AZ15, 0) + IF(AND(BA$1 = BB$1, BB$2 = "Mixed"), 0.5*BB15, 0)</f>
        <v>0</v>
      </c>
      <c r="BB15" s="5">
        <f>IF('Athletes - Gold'!BB15+'Athletes - Silver'!BB15+'Athletes - Bronze'!BB15 &gt; 0, 'Athletes - Gold'!BB15*'Medal values'!$B$1+'Athletes - Silver'!BB15*'Medal values'!$B$2+'Athletes - Bronze'!BB15*'Medal values'!$B$3, "") + IF(AND(BB$1 = BA$1, BA$2 = "Mixed"), 0.5*BA15, 0) + IF(AND(BB$1 = BC$1, BC$2 = "Mixed"), 0.5*BC15, 0)</f>
        <v>0</v>
      </c>
      <c r="BC15" s="5">
        <f>IF('Athletes - Gold'!BC15+'Athletes - Silver'!BC15+'Athletes - Bronze'!BC15 &gt; 0, 'Athletes - Gold'!BC15*'Medal values'!$B$1+'Athletes - Silver'!BC15*'Medal values'!$B$2+'Athletes - Bronze'!BC15*'Medal values'!$B$3, "") + IF(AND(BC$1 = BB$1, BB$2 = "Mixed"), 0.5*BB15, 0) + IF(AND(BC$1 = BD$1, BD$2 = "Mixed"), 0.5*BD15, 0)</f>
        <v>3.001</v>
      </c>
      <c r="BD15" s="5">
        <f>IF('Athletes - Gold'!BD15+'Athletes - Silver'!BD15+'Athletes - Bronze'!BD15 &gt; 0, 'Athletes - Gold'!BD15*'Medal values'!$B$1+'Athletes - Silver'!BD15*'Medal values'!$B$2+'Athletes - Bronze'!BD15*'Medal values'!$B$3, "") + IF(AND(BD$1 = BC$1, BC$2 = "Mixed"), 0.5*BC15, 0) + IF(AND(BD$1 = BE$1, BE$2 = "Mixed"), 0.5*BE15, 0)</f>
        <v>0</v>
      </c>
      <c r="BE15" s="5">
        <f>IF('Athletes - Gold'!BE15+'Athletes - Silver'!BE15+'Athletes - Bronze'!BE15 &gt; 0, 'Athletes - Gold'!BE15*'Medal values'!$B$1+'Athletes - Silver'!BE15*'Medal values'!$B$2+'Athletes - Bronze'!BE15*'Medal values'!$B$3, "") + IF(AND(BE$1 = BD$1, BD$2 = "Mixed"), 0.5*BD15, 0) + IF(AND(BE$1 = BF$1, BF$2 = "Mixed"), 0.5*BF15, 0)</f>
        <v>0</v>
      </c>
      <c r="BF15" s="5">
        <f>IF('Athletes - Gold'!BF15+'Athletes - Silver'!BF15+'Athletes - Bronze'!BF15 &gt; 0, 'Athletes - Gold'!BF15*'Medal values'!$B$1+'Athletes - Silver'!BF15*'Medal values'!$B$2+'Athletes - Bronze'!BF15*'Medal values'!$B$3, "") + IF(AND(BF$1 = BE$1, BE$2 = "Mixed"), 0.5*BE15, 0) + IF(AND(BF$1 = BG$1, BG$2 = "Mixed"), 0.5*BG15, 0)</f>
        <v>0</v>
      </c>
      <c r="BG15" s="5">
        <f>IF('Athletes - Gold'!BG15+'Athletes - Silver'!BG15+'Athletes - Bronze'!BG15 &gt; 0, 'Athletes - Gold'!BG15*'Medal values'!$B$1+'Athletes - Silver'!BG15*'Medal values'!$B$2+'Athletes - Bronze'!BG15*'Medal values'!$B$3, "") + IF(AND(BG$1 = BF$1, BF$2 = "Mixed"), 0.5*BF15, 0) + IF(AND(BG$1 = BH$1, BH$2 = "Mixed"), 0.5*BH15, 0)</f>
        <v>0</v>
      </c>
      <c r="BH15" s="5">
        <f>IF('Athletes - Gold'!BH15+'Athletes - Silver'!BH15+'Athletes - Bronze'!BH15 &gt; 0, 'Athletes - Gold'!BH15*'Medal values'!$B$1+'Athletes - Silver'!BH15*'Medal values'!$B$2+'Athletes - Bronze'!BH15*'Medal values'!$B$3, "") + IF(AND(BH$1 = BG$1, BG$2 = "Mixed"), 0.5*BG15, 0) + IF(AND(BH$1 = BI$1, BI$2 = "Mixed"), 0.5*BI15, 0)</f>
        <v>15.005</v>
      </c>
      <c r="BI15" s="5">
        <f>IF('Athletes - Gold'!BI15+'Athletes - Silver'!BI15+'Athletes - Bronze'!BI15 &gt; 0, 'Athletes - Gold'!BI15*'Medal values'!$B$1+'Athletes - Silver'!BI15*'Medal values'!$B$2+'Athletes - Bronze'!BI15*'Medal values'!$B$3, "") + IF(AND(BI$1 = BH$1, BH$2 = "Mixed"), 0.5*BH15, 0) + IF(AND(BI$1 = BJ$1, BJ$2 = "Mixed"), 0.5*BJ15, 0)</f>
        <v>0</v>
      </c>
      <c r="BJ15" s="5">
        <f>IF('Athletes - Gold'!BJ15+'Athletes - Silver'!BJ15+'Athletes - Bronze'!BJ15 &gt; 0, 'Athletes - Gold'!BJ15*'Medal values'!$B$1+'Athletes - Silver'!BJ15*'Medal values'!$B$2+'Athletes - Bronze'!BJ15*'Medal values'!$B$3, "") + IF(AND(BJ$1 = BI$1, BI$2 = "Mixed"), 0.5*BI15, 0) + IF(AND(BJ$1 = BK$1, BK$2 = "Mixed"), 0.5*BK15, 0)</f>
        <v>0</v>
      </c>
      <c r="BK15" s="5">
        <f>IF('Athletes - Gold'!BK15+'Athletes - Silver'!BK15+'Athletes - Bronze'!BK15 &gt; 0, 'Athletes - Gold'!BK15*'Medal values'!$B$1+'Athletes - Silver'!BK15*'Medal values'!$B$2+'Athletes - Bronze'!BK15*'Medal values'!$B$3, "") + IF(AND(BK$1 = BJ$1, BJ$2 = "Mixed"), 0.5*BJ15, 0) + IF(AND(BK$1 = BL$1, BL$2 = "Mixed"), 0.5*BL15, 0)</f>
        <v>0</v>
      </c>
      <c r="BL15" s="5">
        <f>IF('Athletes - Gold'!BL15+'Athletes - Silver'!BL15+'Athletes - Bronze'!BL15 &gt; 0, 'Athletes - Gold'!BL15*'Medal values'!$B$1+'Athletes - Silver'!BL15*'Medal values'!$B$2+'Athletes - Bronze'!BL15*'Medal values'!$B$3, "") + IF(AND(BL$1 = BK$1, BK$2 = "Mixed"), 0.5*BK15, 0) + IF(AND(BL$1 = BM$1, BM$2 = "Mixed"), 0.5*BM15, 0)</f>
        <v>0</v>
      </c>
      <c r="BM15" s="5">
        <f>IF('Athletes - Gold'!BM15+'Athletes - Silver'!BM15+'Athletes - Bronze'!BM15 &gt; 0, 'Athletes - Gold'!BM15*'Medal values'!$B$1+'Athletes - Silver'!BM15*'Medal values'!$B$2+'Athletes - Bronze'!BM15*'Medal values'!$B$3, "") + IF(AND(BM$1 = BL$1, BL$2 = "Mixed"), 0.5*BL15, 0) + IF(AND(BM$1 = BN$1, BN$2 = "Mixed"), 0.5*BN15, 0)</f>
        <v>0</v>
      </c>
      <c r="BN15" s="5">
        <f>IF('Athletes - Gold'!BN15+'Athletes - Silver'!BN15+'Athletes - Bronze'!BN15 &gt; 0, 'Athletes - Gold'!BN15*'Medal values'!$B$1+'Athletes - Silver'!BN15*'Medal values'!$B$2+'Athletes - Bronze'!BN15*'Medal values'!$B$3, "") + IF(AND(BN$1 = BM$1, BM$2 = "Mixed"), 0.5*BM15, 0) + IF(AND(BN$1 = BO$1, BO$2 = "Mixed"), 0.5*BO15, 0)</f>
        <v>0</v>
      </c>
      <c r="BO15" s="5">
        <f>IF('Athletes - Gold'!BO15+'Athletes - Silver'!BO15+'Athletes - Bronze'!BO15 &gt; 0, 'Athletes - Gold'!BO15*'Medal values'!$B$1+'Athletes - Silver'!BO15*'Medal values'!$B$2+'Athletes - Bronze'!BO15*'Medal values'!$B$3, "") + IF(AND(BO$1 = BN$1, BN$2 = "Mixed"), 0.5*BN15, 0) + IF(AND(BO$1 = BP$1, BP$2 = "Mixed"), 0.5*BP15, 0)</f>
        <v>0</v>
      </c>
      <c r="BP15" s="5">
        <f>IF('Athletes - Gold'!BP15+'Athletes - Silver'!BP15+'Athletes - Bronze'!BP15 &gt; 0, 'Athletes - Gold'!BP15*'Medal values'!$B$1+'Athletes - Silver'!BP15*'Medal values'!$B$2+'Athletes - Bronze'!BP15*'Medal values'!$B$3, "") + IF(AND(BP$1 = BO$1, BO$2 = "Mixed"), 0.5*BO15, 0) + IF(AND(BP$1 = BQ$1, BQ$2 = "Mixed"), 0.5*BQ15, 0)</f>
        <v>0</v>
      </c>
      <c r="BQ15" s="5">
        <f>IF('Athletes - Gold'!BQ15+'Athletes - Silver'!BQ15+'Athletes - Bronze'!BQ15 &gt; 0, 'Athletes - Gold'!BQ15*'Medal values'!$B$1+'Athletes - Silver'!BQ15*'Medal values'!$B$2+'Athletes - Bronze'!BQ15*'Medal values'!$B$3, "") + IF(AND(BQ$1 = BP$1, BP$2 = "Mixed"), 0.5*BP15, 0) + IF(AND(BQ$1 = BR$1, BR$2 = "Mixed"), 0.5*BR15, 0)</f>
        <v>0</v>
      </c>
      <c r="BR15" s="5">
        <f>IF('Athletes - Gold'!BR15+'Athletes - Silver'!BR15+'Athletes - Bronze'!BR15 &gt; 0, 'Athletes - Gold'!BR15*'Medal values'!$B$1+'Athletes - Silver'!BR15*'Medal values'!$B$2+'Athletes - Bronze'!BR15*'Medal values'!$B$3, "") + IF(AND(BR$1 = BQ$1, BQ$2 = "Mixed"), 0.5*BQ15, 0) + IF(AND(BR$1 = BS$1, BS$2 = "Mixed"), 0.5*BS15, 0)</f>
        <v>2.000001</v>
      </c>
      <c r="BS15" s="5">
        <f>IF('Athletes - Gold'!BS15+'Athletes - Silver'!BS15+'Athletes - Bronze'!BS15 &gt; 0, 'Athletes - Gold'!BS15*'Medal values'!$B$1+'Athletes - Silver'!BS15*'Medal values'!$B$2+'Athletes - Bronze'!BS15*'Medal values'!$B$3, "") + IF(AND(BS$1 = BR$1, BR$2 = "Mixed"), 0.5*BR15, 0) + IF(AND(BS$1 = BT$1, BT$2 = "Mixed"), 0.5*BT15, 0)</f>
        <v>0</v>
      </c>
      <c r="BT15" s="5">
        <f>IF('Athletes - Gold'!BT15+'Athletes - Silver'!BT15+'Athletes - Bronze'!BT15 &gt; 0, 'Athletes - Gold'!BT15*'Medal values'!$B$1+'Athletes - Silver'!BT15*'Medal values'!$B$2+'Athletes - Bronze'!BT15*'Medal values'!$B$3, "") + IF(AND(BT$1 = BS$1, BS$2 = "Mixed"), 0.5*BS15, 0) + IF(AND(BT$1 = BU$1, BU$2 = "Mixed"), 0.5*BU15, 0)</f>
        <v>0</v>
      </c>
      <c r="BU15" s="5">
        <f>IF('Athletes - Gold'!BU15+'Athletes - Silver'!BU15+'Athletes - Bronze'!BU15 &gt; 0, 'Athletes - Gold'!BU15*'Medal values'!$B$1+'Athletes - Silver'!BU15*'Medal values'!$B$2+'Athletes - Bronze'!BU15*'Medal values'!$B$3, "") + IF(AND(BU$1 = BT$1, BT$2 = "Mixed"), 0.5*BT15, 0) + IF(AND(BU$1 = BV$1, BV$2 = "Mixed"), 0.5*BV15, 0)</f>
        <v>0</v>
      </c>
      <c r="BV15" s="5">
        <f>IF('Athletes - Gold'!BV15+'Athletes - Silver'!BV15+'Athletes - Bronze'!BV15 &gt; 0, 'Athletes - Gold'!BV15*'Medal values'!$B$1+'Athletes - Silver'!BV15*'Medal values'!$B$2+'Athletes - Bronze'!BV15*'Medal values'!$B$3, "") + IF(AND(BV$1 = BU$1, BU$2 = "Mixed"), 0.5*BU15, 0) + IF(AND(BV$1 = BW$1, BW$2 = "Mixed"), 0.5*BW15, 0)</f>
        <v>0</v>
      </c>
      <c r="BW15" s="5">
        <f>IF('Athletes - Gold'!BW15+'Athletes - Silver'!BW15+'Athletes - Bronze'!BW15 &gt; 0, 'Athletes - Gold'!BW15*'Medal values'!$B$1+'Athletes - Silver'!BW15*'Medal values'!$B$2+'Athletes - Bronze'!BW15*'Medal values'!$B$3, "") + IF(AND(BW$1 = BV$1, BV$2 = "Mixed"), 0.5*BV15, 0) + IF(AND(BW$1 = BX$1, BX$2 = "Mixed"), 0.5*BX15, 0)</f>
        <v>0</v>
      </c>
      <c r="BX15" s="5">
        <f>IF('Athletes - Gold'!BX15+'Athletes - Silver'!BX15+'Athletes - Bronze'!BX15 &gt; 0, 'Athletes - Gold'!BX15*'Medal values'!$B$1+'Athletes - Silver'!BX15*'Medal values'!$B$2+'Athletes - Bronze'!BX15*'Medal values'!$B$3, "") + IF(AND(BX$1 = BW$1, BW$2 = "Mixed"), 0.5*BW15, 0) + IF(AND(BX$1 = BY$1, BY$2 = "Mixed"), 0.5*BY15, 0)</f>
        <v>0</v>
      </c>
      <c r="BY15" s="5">
        <f>IF('Athletes - Gold'!BY15+'Athletes - Silver'!BY15+'Athletes - Bronze'!BY15 &gt; 0, 'Athletes - Gold'!BY15*'Medal values'!$B$1+'Athletes - Silver'!BY15*'Medal values'!$B$2+'Athletes - Bronze'!BY15*'Medal values'!$B$3, "") + IF(AND(BY$1 = BX$1, BX$2 = "Mixed"), 0.5*BX15, 0) + IF(AND(BY$1 = BZ$1, BZ$2 = "Mixed"), 0.5*BZ15, 0)</f>
        <v>0</v>
      </c>
      <c r="BZ15" s="5">
        <f>IF('Athletes - Gold'!BZ15+'Athletes - Silver'!BZ15+'Athletes - Bronze'!BZ15 &gt; 0, 'Athletes - Gold'!BZ15*'Medal values'!$B$1+'Athletes - Silver'!BZ15*'Medal values'!$B$2+'Athletes - Bronze'!BZ15*'Medal values'!$B$3, "") + IF(AND(BZ$1 = BY$1, BY$2 = "Mixed"), 0.5*BY15, 0) + IF(AND(BZ$1 = CA$1, CA$2 = "Mixed"), 0.5*CA15, 0)</f>
        <v>0</v>
      </c>
      <c r="CA15" s="5">
        <f>IF('Athletes - Gold'!CA15+'Athletes - Silver'!CA15+'Athletes - Bronze'!CA15 &gt; 0, 'Athletes - Gold'!CA15*'Medal values'!$B$1+'Athletes - Silver'!CA15*'Medal values'!$B$2+'Athletes - Bronze'!CA15*'Medal values'!$B$3, "") + IF(AND(CA$1 = BZ$1, BZ$2 = "Mixed"), 0.5*BZ15, 0) + IF(AND(CA$1 = CB$1, CB$2 = "Mixed"), 0.5*CB15, 0)</f>
        <v>0</v>
      </c>
      <c r="CB15" s="5">
        <f>IF('Athletes - Gold'!CB15+'Athletes - Silver'!CB15+'Athletes - Bronze'!CB15 &gt; 0, 'Athletes - Gold'!CB15*'Medal values'!$B$1+'Athletes - Silver'!CB15*'Medal values'!$B$2+'Athletes - Bronze'!CB15*'Medal values'!$B$3, "") + IF(AND(CB$1 = CA$1, CA$2 = "Mixed"), 0.5*CA15, 0) + IF(AND(CB$1 = CC$1, CC$2 = "Mixed"), 0.5*CC15, 0)</f>
        <v>0</v>
      </c>
      <c r="CC15" s="5">
        <f>IF('Athletes - Gold'!CC15+'Athletes - Silver'!CC15+'Athletes - Bronze'!CC15 &gt; 0, 'Athletes - Gold'!CC15*'Medal values'!$B$1+'Athletes - Silver'!CC15*'Medal values'!$B$2+'Athletes - Bronze'!CC15*'Medal values'!$B$3, "") + IF(AND(CC$1 = CB$1, CB$2 = "Mixed"), 0.5*CB15, 0) + IF(AND(CC$1 = CD$1, CD$2 = "Mixed"), 0.5*CD15, 0)</f>
        <v>0</v>
      </c>
      <c r="CD15" s="5">
        <f>IF('Athletes - Gold'!CD15+'Athletes - Silver'!CD15+'Athletes - Bronze'!CD15 &gt; 0, 'Athletes - Gold'!CD15*'Medal values'!$B$1+'Athletes - Silver'!CD15*'Medal values'!$B$2+'Athletes - Bronze'!CD15*'Medal values'!$B$3, "") + IF(AND(CD$1 = CC$1, CC$2 = "Mixed"), 0.5*CC15, 0) + IF(AND(CD$1 = CE$1, CE$2 = "Mixed"), 0.5*CE15, 0)</f>
        <v>0</v>
      </c>
      <c r="CE15" s="5">
        <f>IF('Athletes - Gold'!CE15+'Athletes - Silver'!CE15+'Athletes - Bronze'!CE15 &gt; 0, 'Athletes - Gold'!CE15*'Medal values'!$B$1+'Athletes - Silver'!CE15*'Medal values'!$B$2+'Athletes - Bronze'!CE15*'Medal values'!$B$3, "") + IF(AND(CE$1 = CD$1, CD$2 = "Mixed"), 0.5*CD15, 0) + IF(AND(CE$1 = CF$1, CF$2 = "Mixed"), 0.5*CF15, 0)</f>
        <v>0</v>
      </c>
      <c r="CF15" s="5">
        <f>IF('Athletes - Gold'!CF15+'Athletes - Silver'!CF15+'Athletes - Bronze'!CF15 &gt; 0, 'Athletes - Gold'!CF15*'Medal values'!$B$1+'Athletes - Silver'!CF15*'Medal values'!$B$2+'Athletes - Bronze'!CF15*'Medal values'!$B$3, "") + IF(AND(CF$1 = CE$1, CE$2 = "Mixed"), 0.5*CE15, 0) + IF(AND(CF$1 = CG$1, CG$2 = "Mixed"), 0.5*CG15, 0)</f>
        <v>0</v>
      </c>
      <c r="CG15" s="5">
        <f>IF('Athletes - Gold'!CG15+'Athletes - Silver'!CG15+'Athletes - Bronze'!CG15 &gt; 0, 'Athletes - Gold'!CG15*'Medal values'!$B$1+'Athletes - Silver'!CG15*'Medal values'!$B$2+'Athletes - Bronze'!CG15*'Medal values'!$B$3, "") + IF(AND(CG$1 = CF$1, CF$2 = "Mixed"), 0.5*CF15, 0) + IF(AND(CG$1 = CH$1, CH$2 = "Mixed"), 0.5*CH15, 0)</f>
        <v>0</v>
      </c>
      <c r="CH15" s="5">
        <f>IF('Athletes - Gold'!CH15+'Athletes - Silver'!CH15+'Athletes - Bronze'!CH15 &gt; 0, 'Athletes - Gold'!CH15*'Medal values'!$B$1+'Athletes - Silver'!CH15*'Medal values'!$B$2+'Athletes - Bronze'!CH15*'Medal values'!$B$3, "") + IF(AND(CH$1 = CG$1, CG$2 = "Mixed"), 0.5*CG15, 0) + IF(AND(CH$1 = CI$1, CI$2 = "Mixed"), 0.5*CI15, 0)</f>
        <v>0</v>
      </c>
      <c r="CI15" s="5">
        <f>IF('Athletes - Gold'!CI15+'Athletes - Silver'!CI15+'Athletes - Bronze'!CI15 &gt; 0, 'Athletes - Gold'!CI15*'Medal values'!$B$1+'Athletes - Silver'!CI15*'Medal values'!$B$2+'Athletes - Bronze'!CI15*'Medal values'!$B$3, "") + IF(AND(CI$1 = CH$1, CH$2 = "Mixed"), 0.5*CH15, 0) + IF(AND(CI$1 = CJ$1, CJ$2 = "Mixed"), 0.5*CJ15, 0)</f>
        <v>0</v>
      </c>
      <c r="CJ15" s="5">
        <f>IF('Athletes - Gold'!CJ15+'Athletes - Silver'!CJ15+'Athletes - Bronze'!CJ15 &gt; 0, 'Athletes - Gold'!CJ15*'Medal values'!$B$1+'Athletes - Silver'!CJ15*'Medal values'!$B$2+'Athletes - Bronze'!CJ15*'Medal values'!$B$3, "") + IF(AND(CJ$1 = CI$1, CI$2 = "Mixed"), 0.5*CI15, 0) + IF(AND(CJ$1 = CK$1, CK$2 = "Mixed"), 0.5*CK15, 0)</f>
        <v>0</v>
      </c>
      <c r="CK15" s="5">
        <f>IF('Athletes - Gold'!CK15+'Athletes - Silver'!CK15+'Athletes - Bronze'!CK15 &gt; 0, 'Athletes - Gold'!CK15*'Medal values'!$B$1+'Athletes - Silver'!CK15*'Medal values'!$B$2+'Athletes - Bronze'!CK15*'Medal values'!$B$3, "") + IF(AND(CK$1 = CJ$1, CJ$2 = "Mixed"), 0.5*CJ15, 0) + IF(AND(CK$1 = CL$1, CL$2 = "Mixed"), 0.5*CL15, 0)</f>
        <v>0</v>
      </c>
      <c r="CL15" s="5">
        <f>IF('Athletes - Gold'!CL15+'Athletes - Silver'!CL15+'Athletes - Bronze'!CL15 &gt; 0, 'Athletes - Gold'!CL15*'Medal values'!$B$1+'Athletes - Silver'!CL15*'Medal values'!$B$2+'Athletes - Bronze'!CL15*'Medal values'!$B$3, "") + IF(AND(CL$1 = CK$1, CK$2 = "Mixed"), 0.5*CK15, 0) + IF(AND(CL$1 = CM$1, CM$2 = "Mixed"), 0.5*CM15, 0)</f>
        <v>0</v>
      </c>
      <c r="CM15" s="5">
        <f>IF('Athletes - Gold'!CM15+'Athletes - Silver'!CM15+'Athletes - Bronze'!CM15 &gt; 0, 'Athletes - Gold'!CM15*'Medal values'!$B$1+'Athletes - Silver'!CM15*'Medal values'!$B$2+'Athletes - Bronze'!CM15*'Medal values'!$B$3, "") + IF(AND(CM$1 = CL$1, CL$2 = "Mixed"), 0.5*CL15, 0) + IF(AND(CM$1 = CN$1, CN$2 = "Mixed"), 0.5*CN15, 0)</f>
        <v>0</v>
      </c>
      <c r="CN15" s="5">
        <f>IF('Athletes - Gold'!CN15+'Athletes - Silver'!CN15+'Athletes - Bronze'!CN15 &gt; 0, 'Athletes - Gold'!CN15*'Medal values'!$B$1+'Athletes - Silver'!CN15*'Medal values'!$B$2+'Athletes - Bronze'!CN15*'Medal values'!$B$3, "") + IF(AND(CN$1 = CM$1, CM$2 = "Mixed"), 0.5*CM15, 0) + IF(AND(CN$1 = CO$1, CO$2 = "Mixed"), 0.5*CO15, 0)</f>
        <v>0</v>
      </c>
      <c r="CO15" s="5">
        <f>IF('Athletes - Gold'!CO15+'Athletes - Silver'!CO15+'Athletes - Bronze'!CO15 &gt; 0, 'Athletes - Gold'!CO15*'Medal values'!$B$1+'Athletes - Silver'!CO15*'Medal values'!$B$2+'Athletes - Bronze'!CO15*'Medal values'!$B$3, "") + IF(AND(CO$1 = CN$1, CN$2 = "Mixed"), 0.5*CN15, 0) + IF(AND(CO$1 = CP$1, CP$2 = "Mixed"), 0.5*CP15, 0)</f>
        <v>0</v>
      </c>
      <c r="CP15" s="5">
        <f>IF('Athletes - Gold'!CP15+'Athletes - Silver'!CP15+'Athletes - Bronze'!CP15 &gt; 0, 'Athletes - Gold'!CP15*'Medal values'!$B$1+'Athletes - Silver'!CP15*'Medal values'!$B$2+'Athletes - Bronze'!CP15*'Medal values'!$B$3, "") + IF(AND(CP$1 = CO$1, CO$2 = "Mixed"), 0.5*CO15, 0) + IF(AND(CP$1 = CQ$1, CQ$2 = "Mixed"), 0.5*CQ15, 0)</f>
        <v>0</v>
      </c>
      <c r="CQ15" s="5">
        <f>IF('Athletes - Gold'!CQ15+'Athletes - Silver'!CQ15+'Athletes - Bronze'!CQ15 &gt; 0, 'Athletes - Gold'!CQ15*'Medal values'!$B$1+'Athletes - Silver'!CQ15*'Medal values'!$B$2+'Athletes - Bronze'!CQ15*'Medal values'!$B$3, "") + IF(AND(CQ$1 = CP$1, CP$2 = "Mixed"), 0.5*CP15, 0) + IF(AND(CQ$1 = CR$1, CR$2 = "Mixed"), 0.5*CR15, 0)</f>
        <v>0</v>
      </c>
      <c r="CR15" s="5">
        <f>IF('Athletes - Gold'!CR15+'Athletes - Silver'!CR15+'Athletes - Bronze'!CR15 &gt; 0, 'Athletes - Gold'!CR15*'Medal values'!$B$1+'Athletes - Silver'!CR15*'Medal values'!$B$2+'Athletes - Bronze'!CR15*'Medal values'!$B$3, "") + IF(AND(CR$1 = CQ$1, CQ$2 = "Mixed"), 0.5*CQ15, 0) + IF(AND(CR$1 = CS$1, CS$2 = "Mixed"), 0.5*CS15, 0)</f>
        <v>0</v>
      </c>
      <c r="CS15" s="5">
        <f>IF('Athletes - Gold'!CS15+'Athletes - Silver'!CS15+'Athletes - Bronze'!CS15 &gt; 0, 'Athletes - Gold'!CS15*'Medal values'!$B$1+'Athletes - Silver'!CS15*'Medal values'!$B$2+'Athletes - Bronze'!CS15*'Medal values'!$B$3, "") + IF(AND(CS$1 = CR$1, CR$2 = "Mixed"), 0.5*CR15, 0) + IF(AND(CS$1 = CT$1, CT$2 = "Mixed"), 0.5*CT15, 0)</f>
        <v>0</v>
      </c>
      <c r="CT15" s="5">
        <f>IF('Athletes - Gold'!CT15+'Athletes - Silver'!CT15+'Athletes - Bronze'!CT15 &gt; 0, 'Athletes - Gold'!CT15*'Medal values'!$B$1+'Athletes - Silver'!CT15*'Medal values'!$B$2+'Athletes - Bronze'!CT15*'Medal values'!$B$3, "") + IF(AND(CT$1 = CS$1, CS$2 = "Mixed"), 0.5*CS15, 0) + IF(AND(CT$1 = CU$1, CU$2 = "Mixed"), 0.5*CU15, 0)</f>
        <v>0</v>
      </c>
      <c r="CU15" s="5">
        <f>IF('Athletes - Gold'!CU15+'Athletes - Silver'!CU15+'Athletes - Bronze'!CU15 &gt; 0, 'Athletes - Gold'!CU15*'Medal values'!$B$1+'Athletes - Silver'!CU15*'Medal values'!$B$2+'Athletes - Bronze'!CU15*'Medal values'!$B$3, "") + IF(AND(CU$1 = CT$1, CT$2 = "Mixed"), 0.5*CT15, 0) + IF(AND(CU$1 = CV$1, CV$2 = "Mixed"), 0.5*CV15, 0)</f>
        <v>0</v>
      </c>
      <c r="CV15" s="5">
        <f>IF('Athletes - Gold'!CV15+'Athletes - Silver'!CV15+'Athletes - Bronze'!CV15 &gt; 0, 'Athletes - Gold'!CV15*'Medal values'!$B$1+'Athletes - Silver'!CV15*'Medal values'!$B$2+'Athletes - Bronze'!CV15*'Medal values'!$B$3, "") + IF(AND(CV$1 = CU$1, CU$2 = "Mixed"), 0.5*CU15, 0) + IF(AND(CV$1 = CW$1, CW$2 = "Mixed"), 0.5*CW15, 0)</f>
        <v>2</v>
      </c>
      <c r="CW15" s="5">
        <f t="shared" ref="CW15:CX15" si="14">SUMIF($B$2:$CV$2,CW$2, $B15:$CV15)</f>
        <v>0</v>
      </c>
      <c r="CX15" s="5">
        <f t="shared" si="14"/>
        <v>10.002001</v>
      </c>
      <c r="CY15" s="5">
        <f t="shared" si="3"/>
        <v>10.002001</v>
      </c>
    </row>
    <row r="16">
      <c r="A16" s="5" t="str">
        <f>Countries!A14</f>
        <v>BUR</v>
      </c>
      <c r="B16" s="5">
        <f>IF('Athletes - Gold'!B16+'Athletes - Silver'!B16+'Athletes - Bronze'!B16 &gt; 0, 'Athletes - Gold'!B16*'Medal values'!$B$1+'Athletes - Silver'!B16*'Medal values'!$B$2+'Athletes - Bronze'!B16*'Medal values'!$B$3, "") + IF(AND(B$1 = A$1, A$2 = "Mixed"), 0.5*A16, 0) + IF(AND(B$1 = C$1, C$2 = "Mixed"), 0.5*C16, 0)</f>
        <v>0</v>
      </c>
      <c r="C16" s="5">
        <f>IF('Athletes - Gold'!C16+'Athletes - Silver'!C16+'Athletes - Bronze'!C16 &gt; 0, 'Athletes - Gold'!C16*'Medal values'!$B$1+'Athletes - Silver'!C16*'Medal values'!$B$2+'Athletes - Bronze'!C16*'Medal values'!$B$3, "") + IF(AND(C$1 = B$1, B$2 = "Mixed"), 0.5*B16, 0) + IF(AND(C$1 = D$1, D$2 = "Mixed"), 0.5*D16, 0)</f>
        <v>0</v>
      </c>
      <c r="D16" s="5">
        <f>IF('Athletes - Gold'!D16+'Athletes - Silver'!D16+'Athletes - Bronze'!D16 &gt; 0, 'Athletes - Gold'!D16*'Medal values'!$B$1+'Athletes - Silver'!D16*'Medal values'!$B$2+'Athletes - Bronze'!D16*'Medal values'!$B$3, "") + IF(AND(D$1 = C$1, C$2 = "Mixed"), 0.5*C16, 0) + IF(AND(D$1 = E$1, E$2 = "Mixed"), 0.5*E16, 0)</f>
        <v>0</v>
      </c>
      <c r="E16" s="5">
        <f>IF('Athletes - Gold'!E16+'Athletes - Silver'!E16+'Athletes - Bronze'!E16 &gt; 0, 'Athletes - Gold'!E16*'Medal values'!$B$1+'Athletes - Silver'!E16*'Medal values'!$B$2+'Athletes - Bronze'!E16*'Medal values'!$B$3, "") + IF(AND(E$1 = D$1, D$2 = "Mixed"), 0.5*D16, 0) + IF(AND(E$1 = F$1, F$2 = "Mixed"), 0.5*F16, 0)</f>
        <v>0</v>
      </c>
      <c r="F16" s="5">
        <f>IF('Athletes - Gold'!F16+'Athletes - Silver'!F16+'Athletes - Bronze'!F16 &gt; 0, 'Athletes - Gold'!F16*'Medal values'!$B$1+'Athletes - Silver'!F16*'Medal values'!$B$2+'Athletes - Bronze'!F16*'Medal values'!$B$3, "") + IF(AND(F$1 = E$1, E$2 = "Mixed"), 0.5*E16, 0) + IF(AND(F$1 = G$1, G$2 = "Mixed"), 0.5*G16, 0)</f>
        <v>0</v>
      </c>
      <c r="G16" s="5">
        <f>IF('Athletes - Gold'!G16+'Athletes - Silver'!G16+'Athletes - Bronze'!G16 &gt; 0, 'Athletes - Gold'!G16*'Medal values'!$B$1+'Athletes - Silver'!G16*'Medal values'!$B$2+'Athletes - Bronze'!G16*'Medal values'!$B$3, "") + IF(AND(G$1 = F$1, F$2 = "Mixed"), 0.5*F16, 0) + IF(AND(G$1 = H$1, H$2 = "Mixed"), 0.5*H16, 0)</f>
        <v>0</v>
      </c>
      <c r="H16" s="5">
        <f>IF('Athletes - Gold'!H16+'Athletes - Silver'!H16+'Athletes - Bronze'!H16 &gt; 0, 'Athletes - Gold'!H16*'Medal values'!$B$1+'Athletes - Silver'!H16*'Medal values'!$B$2+'Athletes - Bronze'!H16*'Medal values'!$B$3, "") + IF(AND(H$1 = G$1, G$2 = "Mixed"), 0.5*G16, 0) + IF(AND(H$1 = I$1, I$2 = "Mixed"), 0.5*I16, 0)</f>
        <v>0</v>
      </c>
      <c r="I16" s="5">
        <f>IF('Athletes - Gold'!I16+'Athletes - Silver'!I16+'Athletes - Bronze'!I16 &gt; 0, 'Athletes - Gold'!I16*'Medal values'!$B$1+'Athletes - Silver'!I16*'Medal values'!$B$2+'Athletes - Bronze'!I16*'Medal values'!$B$3, "") + IF(AND(I$1 = H$1, H$2 = "Mixed"), 0.5*H16, 0) + IF(AND(I$1 = J$1, J$2 = "Mixed"), 0.5*J16, 0)</f>
        <v>0</v>
      </c>
      <c r="J16" s="5">
        <f>IF('Athletes - Gold'!J16+'Athletes - Silver'!J16+'Athletes - Bronze'!J16 &gt; 0, 'Athletes - Gold'!J16*'Medal values'!$B$1+'Athletes - Silver'!J16*'Medal values'!$B$2+'Athletes - Bronze'!J16*'Medal values'!$B$3, "") + IF(AND(J$1 = I$1, I$2 = "Mixed"), 0.5*I16, 0) + IF(AND(J$1 = K$1, K$2 = "Mixed"), 0.5*K16, 0)</f>
        <v>1</v>
      </c>
      <c r="K16" s="5">
        <f>IF('Athletes - Gold'!K16+'Athletes - Silver'!K16+'Athletes - Bronze'!K16 &gt; 0, 'Athletes - Gold'!K16*'Medal values'!$B$1+'Athletes - Silver'!K16*'Medal values'!$B$2+'Athletes - Bronze'!K16*'Medal values'!$B$3, "") + IF(AND(K$1 = J$1, J$2 = "Mixed"), 0.5*J16, 0) + IF(AND(K$1 = L$1, L$2 = "Mixed"), 0.5*L16, 0)</f>
        <v>0</v>
      </c>
      <c r="L16" s="5">
        <f>IF('Athletes - Gold'!L16+'Athletes - Silver'!L16+'Athletes - Bronze'!L16 &gt; 0, 'Athletes - Gold'!L16*'Medal values'!$B$1+'Athletes - Silver'!L16*'Medal values'!$B$2+'Athletes - Bronze'!L16*'Medal values'!$B$3, "") + IF(AND(L$1 = K$1, K$2 = "Mixed"), 0.5*K16, 0) + IF(AND(L$1 = M$1, M$2 = "Mixed"), 0.5*M16, 0)</f>
        <v>0</v>
      </c>
      <c r="M16" s="5">
        <f>IF('Athletes - Gold'!M16+'Athletes - Silver'!M16+'Athletes - Bronze'!M16 &gt; 0, 'Athletes - Gold'!M16*'Medal values'!$B$1+'Athletes - Silver'!M16*'Medal values'!$B$2+'Athletes - Bronze'!M16*'Medal values'!$B$3, "") + IF(AND(M$1 = L$1, L$2 = "Mixed"), 0.5*L16, 0) + IF(AND(M$1 = N$1, N$2 = "Mixed"), 0.5*N16, 0)</f>
        <v>0</v>
      </c>
      <c r="N16" s="5">
        <f>IF('Athletes - Gold'!N16+'Athletes - Silver'!N16+'Athletes - Bronze'!N16 &gt; 0, 'Athletes - Gold'!N16*'Medal values'!$B$1+'Athletes - Silver'!N16*'Medal values'!$B$2+'Athletes - Bronze'!N16*'Medal values'!$B$3, "") + IF(AND(N$1 = M$1, M$2 = "Mixed"), 0.5*M16, 0) + IF(AND(N$1 = O$1, O$2 = "Mixed"), 0.5*O16, 0)</f>
        <v>0</v>
      </c>
      <c r="O16" s="5">
        <f>IF('Athletes - Gold'!O16+'Athletes - Silver'!O16+'Athletes - Bronze'!O16 &gt; 0, 'Athletes - Gold'!O16*'Medal values'!$B$1+'Athletes - Silver'!O16*'Medal values'!$B$2+'Athletes - Bronze'!O16*'Medal values'!$B$3, "") + IF(AND(O$1 = N$1, N$2 = "Mixed"), 0.5*N16, 0) + IF(AND(O$1 = P$1, P$2 = "Mixed"), 0.5*P16, 0)</f>
        <v>0</v>
      </c>
      <c r="P16" s="5">
        <f>IF('Athletes - Gold'!P16+'Athletes - Silver'!P16+'Athletes - Bronze'!P16 &gt; 0, 'Athletes - Gold'!P16*'Medal values'!$B$1+'Athletes - Silver'!P16*'Medal values'!$B$2+'Athletes - Bronze'!P16*'Medal values'!$B$3, "") + IF(AND(P$1 = O$1, O$2 = "Mixed"), 0.5*O16, 0) + IF(AND(P$1 = Q$1, Q$2 = "Mixed"), 0.5*Q16, 0)</f>
        <v>0</v>
      </c>
      <c r="Q16" s="5">
        <f>IF('Athletes - Gold'!Q16+'Athletes - Silver'!Q16+'Athletes - Bronze'!Q16 &gt; 0, 'Athletes - Gold'!Q16*'Medal values'!$B$1+'Athletes - Silver'!Q16*'Medal values'!$B$2+'Athletes - Bronze'!Q16*'Medal values'!$B$3, "") + IF(AND(Q$1 = P$1, P$2 = "Mixed"), 0.5*P16, 0) + IF(AND(Q$1 = R$1, R$2 = "Mixed"), 0.5*R16, 0)</f>
        <v>0</v>
      </c>
      <c r="R16" s="5">
        <f>IF('Athletes - Gold'!R16+'Athletes - Silver'!R16+'Athletes - Bronze'!R16 &gt; 0, 'Athletes - Gold'!R16*'Medal values'!$B$1+'Athletes - Silver'!R16*'Medal values'!$B$2+'Athletes - Bronze'!R16*'Medal values'!$B$3, "") + IF(AND(R$1 = Q$1, Q$2 = "Mixed"), 0.5*Q16, 0) + IF(AND(R$1 = S$1, S$2 = "Mixed"), 0.5*S16, 0)</f>
        <v>0</v>
      </c>
      <c r="S16" s="5">
        <f>IF('Athletes - Gold'!S16+'Athletes - Silver'!S16+'Athletes - Bronze'!S16 &gt; 0, 'Athletes - Gold'!S16*'Medal values'!$B$1+'Athletes - Silver'!S16*'Medal values'!$B$2+'Athletes - Bronze'!S16*'Medal values'!$B$3, "") + IF(AND(S$1 = R$1, R$2 = "Mixed"), 0.5*R16, 0) + IF(AND(S$1 = T$1, T$2 = "Mixed"), 0.5*T16, 0)</f>
        <v>0</v>
      </c>
      <c r="T16" s="5">
        <f>IF('Athletes - Gold'!T16+'Athletes - Silver'!T16+'Athletes - Bronze'!T16 &gt; 0, 'Athletes - Gold'!T16*'Medal values'!$B$1+'Athletes - Silver'!T16*'Medal values'!$B$2+'Athletes - Bronze'!T16*'Medal values'!$B$3, "") + IF(AND(T$1 = S$1, S$2 = "Mixed"), 0.5*S16, 0) + IF(AND(T$1 = U$1, U$2 = "Mixed"), 0.5*U16, 0)</f>
        <v>0</v>
      </c>
      <c r="U16" s="5">
        <f>IF('Athletes - Gold'!U16+'Athletes - Silver'!U16+'Athletes - Bronze'!U16 &gt; 0, 'Athletes - Gold'!U16*'Medal values'!$B$1+'Athletes - Silver'!U16*'Medal values'!$B$2+'Athletes - Bronze'!U16*'Medal values'!$B$3, "") + IF(AND(U$1 = T$1, T$2 = "Mixed"), 0.5*T16, 0) + IF(AND(U$1 = V$1, V$2 = "Mixed"), 0.5*V16, 0)</f>
        <v>0</v>
      </c>
      <c r="V16" s="5">
        <f>IF('Athletes - Gold'!V16+'Athletes - Silver'!V16+'Athletes - Bronze'!V16 &gt; 0, 'Athletes - Gold'!V16*'Medal values'!$B$1+'Athletes - Silver'!V16*'Medal values'!$B$2+'Athletes - Bronze'!V16*'Medal values'!$B$3, "") + IF(AND(V$1 = U$1, U$2 = "Mixed"), 0.5*U16, 0) + IF(AND(V$1 = W$1, W$2 = "Mixed"), 0.5*W16, 0)</f>
        <v>0</v>
      </c>
      <c r="W16" s="5">
        <f>IF('Athletes - Gold'!W16+'Athletes - Silver'!W16+'Athletes - Bronze'!W16 &gt; 0, 'Athletes - Gold'!W16*'Medal values'!$B$1+'Athletes - Silver'!W16*'Medal values'!$B$2+'Athletes - Bronze'!W16*'Medal values'!$B$3, "") + IF(AND(W$1 = V$1, V$2 = "Mixed"), 0.5*V16, 0) + IF(AND(W$1 = X$1, X$2 = "Mixed"), 0.5*X16, 0)</f>
        <v>0</v>
      </c>
      <c r="X16" s="5">
        <f>IF('Athletes - Gold'!X16+'Athletes - Silver'!X16+'Athletes - Bronze'!X16 &gt; 0, 'Athletes - Gold'!X16*'Medal values'!$B$1+'Athletes - Silver'!X16*'Medal values'!$B$2+'Athletes - Bronze'!X16*'Medal values'!$B$3, "") + IF(AND(X$1 = W$1, W$2 = "Mixed"), 0.5*W16, 0) + IF(AND(X$1 = Y$1, Y$2 = "Mixed"), 0.5*Y16, 0)</f>
        <v>0</v>
      </c>
      <c r="Y16" s="5">
        <f>IF('Athletes - Gold'!Y16+'Athletes - Silver'!Y16+'Athletes - Bronze'!Y16 &gt; 0, 'Athletes - Gold'!Y16*'Medal values'!$B$1+'Athletes - Silver'!Y16*'Medal values'!$B$2+'Athletes - Bronze'!Y16*'Medal values'!$B$3, "") + IF(AND(Y$1 = X$1, X$2 = "Mixed"), 0.5*X16, 0) + IF(AND(Y$1 = Z$1, Z$2 = "Mixed"), 0.5*Z16, 0)</f>
        <v>0</v>
      </c>
      <c r="Z16" s="5">
        <f>IF('Athletes - Gold'!Z16+'Athletes - Silver'!Z16+'Athletes - Bronze'!Z16 &gt; 0, 'Athletes - Gold'!Z16*'Medal values'!$B$1+'Athletes - Silver'!Z16*'Medal values'!$B$2+'Athletes - Bronze'!Z16*'Medal values'!$B$3, "") + IF(AND(Z$1 = Y$1, Y$2 = "Mixed"), 0.5*Y16, 0) + IF(AND(Z$1 = AA$1, AA$2 = "Mixed"), 0.5*AA16, 0)</f>
        <v>0</v>
      </c>
      <c r="AA16" s="5">
        <f>IF('Athletes - Gold'!AA16+'Athletes - Silver'!AA16+'Athletes - Bronze'!AA16 &gt; 0, 'Athletes - Gold'!AA16*'Medal values'!$B$1+'Athletes - Silver'!AA16*'Medal values'!$B$2+'Athletes - Bronze'!AA16*'Medal values'!$B$3, "") + IF(AND(AA$1 = Z$1, Z$2 = "Mixed"), 0.5*Z16, 0) + IF(AND(AA$1 = AB$1, AB$2 = "Mixed"), 0.5*AB16, 0)</f>
        <v>0</v>
      </c>
      <c r="AB16" s="5">
        <f>IF('Athletes - Gold'!AB16+'Athletes - Silver'!AB16+'Athletes - Bronze'!AB16 &gt; 0, 'Athletes - Gold'!AB16*'Medal values'!$B$1+'Athletes - Silver'!AB16*'Medal values'!$B$2+'Athletes - Bronze'!AB16*'Medal values'!$B$3, "") + IF(AND(AB$1 = AA$1, AA$2 = "Mixed"), 0.5*AA16, 0) + IF(AND(AB$1 = AC$1, AC$2 = "Mixed"), 0.5*AC16, 0)</f>
        <v>0</v>
      </c>
      <c r="AC16" s="5">
        <f>IF('Athletes - Gold'!AC16+'Athletes - Silver'!AC16+'Athletes - Bronze'!AC16 &gt; 0, 'Athletes - Gold'!AC16*'Medal values'!$B$1+'Athletes - Silver'!AC16*'Medal values'!$B$2+'Athletes - Bronze'!AC16*'Medal values'!$B$3, "") + IF(AND(AC$1 = AB$1, AB$2 = "Mixed"), 0.5*AB16, 0) + IF(AND(AC$1 = AD$1, AD$2 = "Mixed"), 0.5*AD16, 0)</f>
        <v>0</v>
      </c>
      <c r="AD16" s="5">
        <f>IF('Athletes - Gold'!AD16+'Athletes - Silver'!AD16+'Athletes - Bronze'!AD16 &gt; 0, 'Athletes - Gold'!AD16*'Medal values'!$B$1+'Athletes - Silver'!AD16*'Medal values'!$B$2+'Athletes - Bronze'!AD16*'Medal values'!$B$3, "") + IF(AND(AD$1 = AC$1, AC$2 = "Mixed"), 0.5*AC16, 0) + IF(AND(AD$1 = AE$1, AE$2 = "Mixed"), 0.5*AE16, 0)</f>
        <v>0</v>
      </c>
      <c r="AE16" s="5">
        <f>IF('Athletes - Gold'!AE16+'Athletes - Silver'!AE16+'Athletes - Bronze'!AE16 &gt; 0, 'Athletes - Gold'!AE16*'Medal values'!$B$1+'Athletes - Silver'!AE16*'Medal values'!$B$2+'Athletes - Bronze'!AE16*'Medal values'!$B$3, "") + IF(AND(AE$1 = AD$1, AD$2 = "Mixed"), 0.5*AD16, 0) + IF(AND(AE$1 = AF$1, AF$2 = "Mixed"), 0.5*AF16, 0)</f>
        <v>0</v>
      </c>
      <c r="AF16" s="5">
        <f>IF('Athletes - Gold'!AF16+'Athletes - Silver'!AF16+'Athletes - Bronze'!AF16 &gt; 0, 'Athletes - Gold'!AF16*'Medal values'!$B$1+'Athletes - Silver'!AF16*'Medal values'!$B$2+'Athletes - Bronze'!AF16*'Medal values'!$B$3, "") + IF(AND(AF$1 = AE$1, AE$2 = "Mixed"), 0.5*AE16, 0) + IF(AND(AF$1 = AG$1, AG$2 = "Mixed"), 0.5*AG16, 0)</f>
        <v>0</v>
      </c>
      <c r="AG16" s="5">
        <f>IF('Athletes - Gold'!AG16+'Athletes - Silver'!AG16+'Athletes - Bronze'!AG16 &gt; 0, 'Athletes - Gold'!AG16*'Medal values'!$B$1+'Athletes - Silver'!AG16*'Medal values'!$B$2+'Athletes - Bronze'!AG16*'Medal values'!$B$3, "") + IF(AND(AG$1 = AF$1, AF$2 = "Mixed"), 0.5*AF16, 0) + IF(AND(AG$1 = AH$1, AH$2 = "Mixed"), 0.5*AH16, 0)</f>
        <v>0</v>
      </c>
      <c r="AH16" s="5">
        <f>IF('Athletes - Gold'!AH16+'Athletes - Silver'!AH16+'Athletes - Bronze'!AH16 &gt; 0, 'Athletes - Gold'!AH16*'Medal values'!$B$1+'Athletes - Silver'!AH16*'Medal values'!$B$2+'Athletes - Bronze'!AH16*'Medal values'!$B$3, "") + IF(AND(AH$1 = AG$1, AG$2 = "Mixed"), 0.5*AG16, 0) + IF(AND(AH$1 = AI$1, AI$2 = "Mixed"), 0.5*AI16, 0)</f>
        <v>0</v>
      </c>
      <c r="AI16" s="5">
        <f>IF('Athletes - Gold'!AI16+'Athletes - Silver'!AI16+'Athletes - Bronze'!AI16 &gt; 0, 'Athletes - Gold'!AI16*'Medal values'!$B$1+'Athletes - Silver'!AI16*'Medal values'!$B$2+'Athletes - Bronze'!AI16*'Medal values'!$B$3, "") + IF(AND(AI$1 = AH$1, AH$2 = "Mixed"), 0.5*AH16, 0) + IF(AND(AI$1 = AJ$1, AJ$2 = "Mixed"), 0.5*AJ16, 0)</f>
        <v>0</v>
      </c>
      <c r="AJ16" s="5">
        <f>IF('Athletes - Gold'!AJ16+'Athletes - Silver'!AJ16+'Athletes - Bronze'!AJ16 &gt; 0, 'Athletes - Gold'!AJ16*'Medal values'!$B$1+'Athletes - Silver'!AJ16*'Medal values'!$B$2+'Athletes - Bronze'!AJ16*'Medal values'!$B$3, "") + IF(AND(AJ$1 = AI$1, AI$2 = "Mixed"), 0.5*AI16, 0) + IF(AND(AJ$1 = AK$1, AK$2 = "Mixed"), 0.5*AK16, 0)</f>
        <v>0</v>
      </c>
      <c r="AK16" s="5">
        <f>IF('Athletes - Gold'!AK16+'Athletes - Silver'!AK16+'Athletes - Bronze'!AK16 &gt; 0, 'Athletes - Gold'!AK16*'Medal values'!$B$1+'Athletes - Silver'!AK16*'Medal values'!$B$2+'Athletes - Bronze'!AK16*'Medal values'!$B$3, "") + IF(AND(AK$1 = AJ$1, AJ$2 = "Mixed"), 0.5*AJ16, 0) + IF(AND(AK$1 = AL$1, AL$2 = "Mixed"), 0.5*AL16, 0)</f>
        <v>0</v>
      </c>
      <c r="AL16" s="5">
        <f>IF('Athletes - Gold'!AL16+'Athletes - Silver'!AL16+'Athletes - Bronze'!AL16 &gt; 0, 'Athletes - Gold'!AL16*'Medal values'!$B$1+'Athletes - Silver'!AL16*'Medal values'!$B$2+'Athletes - Bronze'!AL16*'Medal values'!$B$3, "") + IF(AND(AL$1 = AK$1, AK$2 = "Mixed"), 0.5*AK16, 0) + IF(AND(AL$1 = AM$1, AM$2 = "Mixed"), 0.5*AM16, 0)</f>
        <v>0</v>
      </c>
      <c r="AM16" s="5">
        <f>IF('Athletes - Gold'!AM16+'Athletes - Silver'!AM16+'Athletes - Bronze'!AM16 &gt; 0, 'Athletes - Gold'!AM16*'Medal values'!$B$1+'Athletes - Silver'!AM16*'Medal values'!$B$2+'Athletes - Bronze'!AM16*'Medal values'!$B$3, "") + IF(AND(AM$1 = AL$1, AL$2 = "Mixed"), 0.5*AL16, 0) + IF(AND(AM$1 = AN$1, AN$2 = "Mixed"), 0.5*AN16, 0)</f>
        <v>0</v>
      </c>
      <c r="AN16" s="5">
        <f>IF('Athletes - Gold'!AN16+'Athletes - Silver'!AN16+'Athletes - Bronze'!AN16 &gt; 0, 'Athletes - Gold'!AN16*'Medal values'!$B$1+'Athletes - Silver'!AN16*'Medal values'!$B$2+'Athletes - Bronze'!AN16*'Medal values'!$B$3, "") + IF(AND(AN$1 = AM$1, AM$2 = "Mixed"), 0.5*AM16, 0) + IF(AND(AN$1 = AO$1, AO$2 = "Mixed"), 0.5*AO16, 0)</f>
        <v>0</v>
      </c>
      <c r="AO16" s="5">
        <f>IF('Athletes - Gold'!AO16+'Athletes - Silver'!AO16+'Athletes - Bronze'!AO16 &gt; 0, 'Athletes - Gold'!AO16*'Medal values'!$B$1+'Athletes - Silver'!AO16*'Medal values'!$B$2+'Athletes - Bronze'!AO16*'Medal values'!$B$3, "") + IF(AND(AO$1 = AN$1, AN$2 = "Mixed"), 0.5*AN16, 0) + IF(AND(AO$1 = AP$1, AP$2 = "Mixed"), 0.5*AP16, 0)</f>
        <v>0</v>
      </c>
      <c r="AP16" s="5">
        <f>IF('Athletes - Gold'!AP16+'Athletes - Silver'!AP16+'Athletes - Bronze'!AP16 &gt; 0, 'Athletes - Gold'!AP16*'Medal values'!$B$1+'Athletes - Silver'!AP16*'Medal values'!$B$2+'Athletes - Bronze'!AP16*'Medal values'!$B$3, "") + IF(AND(AP$1 = AO$1, AO$2 = "Mixed"), 0.5*AO16, 0) + IF(AND(AP$1 = AQ$1, AQ$2 = "Mixed"), 0.5*AQ16, 0)</f>
        <v>0</v>
      </c>
      <c r="AQ16" s="5">
        <f>IF('Athletes - Gold'!AQ16+'Athletes - Silver'!AQ16+'Athletes - Bronze'!AQ16 &gt; 0, 'Athletes - Gold'!AQ16*'Medal values'!$B$1+'Athletes - Silver'!AQ16*'Medal values'!$B$2+'Athletes - Bronze'!AQ16*'Medal values'!$B$3, "") + IF(AND(AQ$1 = AP$1, AP$2 = "Mixed"), 0.5*AP16, 0) + IF(AND(AQ$1 = AR$1, AR$2 = "Mixed"), 0.5*AR16, 0)</f>
        <v>0</v>
      </c>
      <c r="AR16" s="5">
        <f>IF('Athletes - Gold'!AR16+'Athletes - Silver'!AR16+'Athletes - Bronze'!AR16 &gt; 0, 'Athletes - Gold'!AR16*'Medal values'!$B$1+'Athletes - Silver'!AR16*'Medal values'!$B$2+'Athletes - Bronze'!AR16*'Medal values'!$B$3, "") + IF(AND(AR$1 = AQ$1, AQ$2 = "Mixed"), 0.5*AQ16, 0) + IF(AND(AR$1 = AS$1, AS$2 = "Mixed"), 0.5*AS16, 0)</f>
        <v>0</v>
      </c>
      <c r="AS16" s="5">
        <f>IF('Athletes - Gold'!AS16+'Athletes - Silver'!AS16+'Athletes - Bronze'!AS16 &gt; 0, 'Athletes - Gold'!AS16*'Medal values'!$B$1+'Athletes - Silver'!AS16*'Medal values'!$B$2+'Athletes - Bronze'!AS16*'Medal values'!$B$3, "") + IF(AND(AS$1 = AR$1, AR$2 = "Mixed"), 0.5*AR16, 0) + IF(AND(AS$1 = AT$1, AT$2 = "Mixed"), 0.5*AT16, 0)</f>
        <v>0</v>
      </c>
      <c r="AT16" s="5">
        <f>IF('Athletes - Gold'!AT16+'Athletes - Silver'!AT16+'Athletes - Bronze'!AT16 &gt; 0, 'Athletes - Gold'!AT16*'Medal values'!$B$1+'Athletes - Silver'!AT16*'Medal values'!$B$2+'Athletes - Bronze'!AT16*'Medal values'!$B$3, "") + IF(AND(AT$1 = AS$1, AS$2 = "Mixed"), 0.5*AS16, 0) + IF(AND(AT$1 = AU$1, AU$2 = "Mixed"), 0.5*AU16, 0)</f>
        <v>0</v>
      </c>
      <c r="AU16" s="5">
        <f>IF('Athletes - Gold'!AU16+'Athletes - Silver'!AU16+'Athletes - Bronze'!AU16 &gt; 0, 'Athletes - Gold'!AU16*'Medal values'!$B$1+'Athletes - Silver'!AU16*'Medal values'!$B$2+'Athletes - Bronze'!AU16*'Medal values'!$B$3, "") + IF(AND(AU$1 = AT$1, AT$2 = "Mixed"), 0.5*AT16, 0) + IF(AND(AU$1 = AV$1, AV$2 = "Mixed"), 0.5*AV16, 0)</f>
        <v>0</v>
      </c>
      <c r="AV16" s="5">
        <f>IF('Athletes - Gold'!AV16+'Athletes - Silver'!AV16+'Athletes - Bronze'!AV16 &gt; 0, 'Athletes - Gold'!AV16*'Medal values'!$B$1+'Athletes - Silver'!AV16*'Medal values'!$B$2+'Athletes - Bronze'!AV16*'Medal values'!$B$3, "") + IF(AND(AV$1 = AU$1, AU$2 = "Mixed"), 0.5*AU16, 0) + IF(AND(AV$1 = AW$1, AW$2 = "Mixed"), 0.5*AW16, 0)</f>
        <v>0</v>
      </c>
      <c r="AW16" s="5">
        <f>IF('Athletes - Gold'!AW16+'Athletes - Silver'!AW16+'Athletes - Bronze'!AW16 &gt; 0, 'Athletes - Gold'!AW16*'Medal values'!$B$1+'Athletes - Silver'!AW16*'Medal values'!$B$2+'Athletes - Bronze'!AW16*'Medal values'!$B$3, "") + IF(AND(AW$1 = AV$1, AV$2 = "Mixed"), 0.5*AV16, 0) + IF(AND(AW$1 = AX$1, AX$2 = "Mixed"), 0.5*AX16, 0)</f>
        <v>0</v>
      </c>
      <c r="AX16" s="5">
        <f>IF('Athletes - Gold'!AX16+'Athletes - Silver'!AX16+'Athletes - Bronze'!AX16 &gt; 0, 'Athletes - Gold'!AX16*'Medal values'!$B$1+'Athletes - Silver'!AX16*'Medal values'!$B$2+'Athletes - Bronze'!AX16*'Medal values'!$B$3, "") + IF(AND(AX$1 = AW$1, AW$2 = "Mixed"), 0.5*AW16, 0) + IF(AND(AX$1 = AY$1, AY$2 = "Mixed"), 0.5*AY16, 0)</f>
        <v>0</v>
      </c>
      <c r="AY16" s="5">
        <f>IF('Athletes - Gold'!AY16+'Athletes - Silver'!AY16+'Athletes - Bronze'!AY16 &gt; 0, 'Athletes - Gold'!AY16*'Medal values'!$B$1+'Athletes - Silver'!AY16*'Medal values'!$B$2+'Athletes - Bronze'!AY16*'Medal values'!$B$3, "") + IF(AND(AY$1 = AX$1, AX$2 = "Mixed"), 0.5*AX16, 0) + IF(AND(AY$1 = AZ$1, AZ$2 = "Mixed"), 0.5*AZ16, 0)</f>
        <v>0</v>
      </c>
      <c r="AZ16" s="5">
        <f>IF('Athletes - Gold'!AZ16+'Athletes - Silver'!AZ16+'Athletes - Bronze'!AZ16 &gt; 0, 'Athletes - Gold'!AZ16*'Medal values'!$B$1+'Athletes - Silver'!AZ16*'Medal values'!$B$2+'Athletes - Bronze'!AZ16*'Medal values'!$B$3, "") + IF(AND(AZ$1 = AY$1, AY$2 = "Mixed"), 0.5*AY16, 0) + IF(AND(AZ$1 = BA$1, BA$2 = "Mixed"), 0.5*BA16, 0)</f>
        <v>0</v>
      </c>
      <c r="BA16" s="5">
        <f>IF('Athletes - Gold'!BA16+'Athletes - Silver'!BA16+'Athletes - Bronze'!BA16 &gt; 0, 'Athletes - Gold'!BA16*'Medal values'!$B$1+'Athletes - Silver'!BA16*'Medal values'!$B$2+'Athletes - Bronze'!BA16*'Medal values'!$B$3, "") + IF(AND(BA$1 = AZ$1, AZ$2 = "Mixed"), 0.5*AZ16, 0) + IF(AND(BA$1 = BB$1, BB$2 = "Mixed"), 0.5*BB16, 0)</f>
        <v>0</v>
      </c>
      <c r="BB16" s="5">
        <f>IF('Athletes - Gold'!BB16+'Athletes - Silver'!BB16+'Athletes - Bronze'!BB16 &gt; 0, 'Athletes - Gold'!BB16*'Medal values'!$B$1+'Athletes - Silver'!BB16*'Medal values'!$B$2+'Athletes - Bronze'!BB16*'Medal values'!$B$3, "") + IF(AND(BB$1 = BA$1, BA$2 = "Mixed"), 0.5*BA16, 0) + IF(AND(BB$1 = BC$1, BC$2 = "Mixed"), 0.5*BC16, 0)</f>
        <v>0</v>
      </c>
      <c r="BC16" s="5">
        <f>IF('Athletes - Gold'!BC16+'Athletes - Silver'!BC16+'Athletes - Bronze'!BC16 &gt; 0, 'Athletes - Gold'!BC16*'Medal values'!$B$1+'Athletes - Silver'!BC16*'Medal values'!$B$2+'Athletes - Bronze'!BC16*'Medal values'!$B$3, "") + IF(AND(BC$1 = BB$1, BB$2 = "Mixed"), 0.5*BB16, 0) + IF(AND(BC$1 = BD$1, BD$2 = "Mixed"), 0.5*BD16, 0)</f>
        <v>0</v>
      </c>
      <c r="BD16" s="5">
        <f>IF('Athletes - Gold'!BD16+'Athletes - Silver'!BD16+'Athletes - Bronze'!BD16 &gt; 0, 'Athletes - Gold'!BD16*'Medal values'!$B$1+'Athletes - Silver'!BD16*'Medal values'!$B$2+'Athletes - Bronze'!BD16*'Medal values'!$B$3, "") + IF(AND(BD$1 = BC$1, BC$2 = "Mixed"), 0.5*BC16, 0) + IF(AND(BD$1 = BE$1, BE$2 = "Mixed"), 0.5*BE16, 0)</f>
        <v>0</v>
      </c>
      <c r="BE16" s="5">
        <f>IF('Athletes - Gold'!BE16+'Athletes - Silver'!BE16+'Athletes - Bronze'!BE16 &gt; 0, 'Athletes - Gold'!BE16*'Medal values'!$B$1+'Athletes - Silver'!BE16*'Medal values'!$B$2+'Athletes - Bronze'!BE16*'Medal values'!$B$3, "") + IF(AND(BE$1 = BD$1, BD$2 = "Mixed"), 0.5*BD16, 0) + IF(AND(BE$1 = BF$1, BF$2 = "Mixed"), 0.5*BF16, 0)</f>
        <v>0</v>
      </c>
      <c r="BF16" s="5">
        <f>IF('Athletes - Gold'!BF16+'Athletes - Silver'!BF16+'Athletes - Bronze'!BF16 &gt; 0, 'Athletes - Gold'!BF16*'Medal values'!$B$1+'Athletes - Silver'!BF16*'Medal values'!$B$2+'Athletes - Bronze'!BF16*'Medal values'!$B$3, "") + IF(AND(BF$1 = BE$1, BE$2 = "Mixed"), 0.5*BE16, 0) + IF(AND(BF$1 = BG$1, BG$2 = "Mixed"), 0.5*BG16, 0)</f>
        <v>0</v>
      </c>
      <c r="BG16" s="5">
        <f>IF('Athletes - Gold'!BG16+'Athletes - Silver'!BG16+'Athletes - Bronze'!BG16 &gt; 0, 'Athletes - Gold'!BG16*'Medal values'!$B$1+'Athletes - Silver'!BG16*'Medal values'!$B$2+'Athletes - Bronze'!BG16*'Medal values'!$B$3, "") + IF(AND(BG$1 = BF$1, BF$2 = "Mixed"), 0.5*BF16, 0) + IF(AND(BG$1 = BH$1, BH$2 = "Mixed"), 0.5*BH16, 0)</f>
        <v>0</v>
      </c>
      <c r="BH16" s="5">
        <f>IF('Athletes - Gold'!BH16+'Athletes - Silver'!BH16+'Athletes - Bronze'!BH16 &gt; 0, 'Athletes - Gold'!BH16*'Medal values'!$B$1+'Athletes - Silver'!BH16*'Medal values'!$B$2+'Athletes - Bronze'!BH16*'Medal values'!$B$3, "") + IF(AND(BH$1 = BG$1, BG$2 = "Mixed"), 0.5*BG16, 0) + IF(AND(BH$1 = BI$1, BI$2 = "Mixed"), 0.5*BI16, 0)</f>
        <v>0</v>
      </c>
      <c r="BI16" s="5">
        <f>IF('Athletes - Gold'!BI16+'Athletes - Silver'!BI16+'Athletes - Bronze'!BI16 &gt; 0, 'Athletes - Gold'!BI16*'Medal values'!$B$1+'Athletes - Silver'!BI16*'Medal values'!$B$2+'Athletes - Bronze'!BI16*'Medal values'!$B$3, "") + IF(AND(BI$1 = BH$1, BH$2 = "Mixed"), 0.5*BH16, 0) + IF(AND(BI$1 = BJ$1, BJ$2 = "Mixed"), 0.5*BJ16, 0)</f>
        <v>0</v>
      </c>
      <c r="BJ16" s="5">
        <f>IF('Athletes - Gold'!BJ16+'Athletes - Silver'!BJ16+'Athletes - Bronze'!BJ16 &gt; 0, 'Athletes - Gold'!BJ16*'Medal values'!$B$1+'Athletes - Silver'!BJ16*'Medal values'!$B$2+'Athletes - Bronze'!BJ16*'Medal values'!$B$3, "") + IF(AND(BJ$1 = BI$1, BI$2 = "Mixed"), 0.5*BI16, 0) + IF(AND(BJ$1 = BK$1, BK$2 = "Mixed"), 0.5*BK16, 0)</f>
        <v>0</v>
      </c>
      <c r="BK16" s="5">
        <f>IF('Athletes - Gold'!BK16+'Athletes - Silver'!BK16+'Athletes - Bronze'!BK16 &gt; 0, 'Athletes - Gold'!BK16*'Medal values'!$B$1+'Athletes - Silver'!BK16*'Medal values'!$B$2+'Athletes - Bronze'!BK16*'Medal values'!$B$3, "") + IF(AND(BK$1 = BJ$1, BJ$2 = "Mixed"), 0.5*BJ16, 0) + IF(AND(BK$1 = BL$1, BL$2 = "Mixed"), 0.5*BL16, 0)</f>
        <v>0</v>
      </c>
      <c r="BL16" s="5">
        <f>IF('Athletes - Gold'!BL16+'Athletes - Silver'!BL16+'Athletes - Bronze'!BL16 &gt; 0, 'Athletes - Gold'!BL16*'Medal values'!$B$1+'Athletes - Silver'!BL16*'Medal values'!$B$2+'Athletes - Bronze'!BL16*'Medal values'!$B$3, "") + IF(AND(BL$1 = BK$1, BK$2 = "Mixed"), 0.5*BK16, 0) + IF(AND(BL$1 = BM$1, BM$2 = "Mixed"), 0.5*BM16, 0)</f>
        <v>0</v>
      </c>
      <c r="BM16" s="5">
        <f>IF('Athletes - Gold'!BM16+'Athletes - Silver'!BM16+'Athletes - Bronze'!BM16 &gt; 0, 'Athletes - Gold'!BM16*'Medal values'!$B$1+'Athletes - Silver'!BM16*'Medal values'!$B$2+'Athletes - Bronze'!BM16*'Medal values'!$B$3, "") + IF(AND(BM$1 = BL$1, BL$2 = "Mixed"), 0.5*BL16, 0) + IF(AND(BM$1 = BN$1, BN$2 = "Mixed"), 0.5*BN16, 0)</f>
        <v>0</v>
      </c>
      <c r="BN16" s="5">
        <f>IF('Athletes - Gold'!BN16+'Athletes - Silver'!BN16+'Athletes - Bronze'!BN16 &gt; 0, 'Athletes - Gold'!BN16*'Medal values'!$B$1+'Athletes - Silver'!BN16*'Medal values'!$B$2+'Athletes - Bronze'!BN16*'Medal values'!$B$3, "") + IF(AND(BN$1 = BM$1, BM$2 = "Mixed"), 0.5*BM16, 0) + IF(AND(BN$1 = BO$1, BO$2 = "Mixed"), 0.5*BO16, 0)</f>
        <v>0</v>
      </c>
      <c r="BO16" s="5">
        <f>IF('Athletes - Gold'!BO16+'Athletes - Silver'!BO16+'Athletes - Bronze'!BO16 &gt; 0, 'Athletes - Gold'!BO16*'Medal values'!$B$1+'Athletes - Silver'!BO16*'Medal values'!$B$2+'Athletes - Bronze'!BO16*'Medal values'!$B$3, "") + IF(AND(BO$1 = BN$1, BN$2 = "Mixed"), 0.5*BN16, 0) + IF(AND(BO$1 = BP$1, BP$2 = "Mixed"), 0.5*BP16, 0)</f>
        <v>0</v>
      </c>
      <c r="BP16" s="5">
        <f>IF('Athletes - Gold'!BP16+'Athletes - Silver'!BP16+'Athletes - Bronze'!BP16 &gt; 0, 'Athletes - Gold'!BP16*'Medal values'!$B$1+'Athletes - Silver'!BP16*'Medal values'!$B$2+'Athletes - Bronze'!BP16*'Medal values'!$B$3, "") + IF(AND(BP$1 = BO$1, BO$2 = "Mixed"), 0.5*BO16, 0) + IF(AND(BP$1 = BQ$1, BQ$2 = "Mixed"), 0.5*BQ16, 0)</f>
        <v>0</v>
      </c>
      <c r="BQ16" s="5">
        <f>IF('Athletes - Gold'!BQ16+'Athletes - Silver'!BQ16+'Athletes - Bronze'!BQ16 &gt; 0, 'Athletes - Gold'!BQ16*'Medal values'!$B$1+'Athletes - Silver'!BQ16*'Medal values'!$B$2+'Athletes - Bronze'!BQ16*'Medal values'!$B$3, "") + IF(AND(BQ$1 = BP$1, BP$2 = "Mixed"), 0.5*BP16, 0) + IF(AND(BQ$1 = BR$1, BR$2 = "Mixed"), 0.5*BR16, 0)</f>
        <v>0</v>
      </c>
      <c r="BR16" s="5">
        <f>IF('Athletes - Gold'!BR16+'Athletes - Silver'!BR16+'Athletes - Bronze'!BR16 &gt; 0, 'Athletes - Gold'!BR16*'Medal values'!$B$1+'Athletes - Silver'!BR16*'Medal values'!$B$2+'Athletes - Bronze'!BR16*'Medal values'!$B$3, "") + IF(AND(BR$1 = BQ$1, BQ$2 = "Mixed"), 0.5*BQ16, 0) + IF(AND(BR$1 = BS$1, BS$2 = "Mixed"), 0.5*BS16, 0)</f>
        <v>0</v>
      </c>
      <c r="BS16" s="5">
        <f>IF('Athletes - Gold'!BS16+'Athletes - Silver'!BS16+'Athletes - Bronze'!BS16 &gt; 0, 'Athletes - Gold'!BS16*'Medal values'!$B$1+'Athletes - Silver'!BS16*'Medal values'!$B$2+'Athletes - Bronze'!BS16*'Medal values'!$B$3, "") + IF(AND(BS$1 = BR$1, BR$2 = "Mixed"), 0.5*BR16, 0) + IF(AND(BS$1 = BT$1, BT$2 = "Mixed"), 0.5*BT16, 0)</f>
        <v>0</v>
      </c>
      <c r="BT16" s="5">
        <f>IF('Athletes - Gold'!BT16+'Athletes - Silver'!BT16+'Athletes - Bronze'!BT16 &gt; 0, 'Athletes - Gold'!BT16*'Medal values'!$B$1+'Athletes - Silver'!BT16*'Medal values'!$B$2+'Athletes - Bronze'!BT16*'Medal values'!$B$3, "") + IF(AND(BT$1 = BS$1, BS$2 = "Mixed"), 0.5*BS16, 0) + IF(AND(BT$1 = BU$1, BU$2 = "Mixed"), 0.5*BU16, 0)</f>
        <v>0</v>
      </c>
      <c r="BU16" s="5">
        <f>IF('Athletes - Gold'!BU16+'Athletes - Silver'!BU16+'Athletes - Bronze'!BU16 &gt; 0, 'Athletes - Gold'!BU16*'Medal values'!$B$1+'Athletes - Silver'!BU16*'Medal values'!$B$2+'Athletes - Bronze'!BU16*'Medal values'!$B$3, "") + IF(AND(BU$1 = BT$1, BT$2 = "Mixed"), 0.5*BT16, 0) + IF(AND(BU$1 = BV$1, BV$2 = "Mixed"), 0.5*BV16, 0)</f>
        <v>0</v>
      </c>
      <c r="BV16" s="5">
        <f>IF('Athletes - Gold'!BV16+'Athletes - Silver'!BV16+'Athletes - Bronze'!BV16 &gt; 0, 'Athletes - Gold'!BV16*'Medal values'!$B$1+'Athletes - Silver'!BV16*'Medal values'!$B$2+'Athletes - Bronze'!BV16*'Medal values'!$B$3, "") + IF(AND(BV$1 = BU$1, BU$2 = "Mixed"), 0.5*BU16, 0) + IF(AND(BV$1 = BW$1, BW$2 = "Mixed"), 0.5*BW16, 0)</f>
        <v>0</v>
      </c>
      <c r="BW16" s="5">
        <f>IF('Athletes - Gold'!BW16+'Athletes - Silver'!BW16+'Athletes - Bronze'!BW16 &gt; 0, 'Athletes - Gold'!BW16*'Medal values'!$B$1+'Athletes - Silver'!BW16*'Medal values'!$B$2+'Athletes - Bronze'!BW16*'Medal values'!$B$3, "") + IF(AND(BW$1 = BV$1, BV$2 = "Mixed"), 0.5*BV16, 0) + IF(AND(BW$1 = BX$1, BX$2 = "Mixed"), 0.5*BX16, 0)</f>
        <v>0</v>
      </c>
      <c r="BX16" s="5">
        <f>IF('Athletes - Gold'!BX16+'Athletes - Silver'!BX16+'Athletes - Bronze'!BX16 &gt; 0, 'Athletes - Gold'!BX16*'Medal values'!$B$1+'Athletes - Silver'!BX16*'Medal values'!$B$2+'Athletes - Bronze'!BX16*'Medal values'!$B$3, "") + IF(AND(BX$1 = BW$1, BW$2 = "Mixed"), 0.5*BW16, 0) + IF(AND(BX$1 = BY$1, BY$2 = "Mixed"), 0.5*BY16, 0)</f>
        <v>0</v>
      </c>
      <c r="BY16" s="5">
        <f>IF('Athletes - Gold'!BY16+'Athletes - Silver'!BY16+'Athletes - Bronze'!BY16 &gt; 0, 'Athletes - Gold'!BY16*'Medal values'!$B$1+'Athletes - Silver'!BY16*'Medal values'!$B$2+'Athletes - Bronze'!BY16*'Medal values'!$B$3, "") + IF(AND(BY$1 = BX$1, BX$2 = "Mixed"), 0.5*BX16, 0) + IF(AND(BY$1 = BZ$1, BZ$2 = "Mixed"), 0.5*BZ16, 0)</f>
        <v>0</v>
      </c>
      <c r="BZ16" s="5">
        <f>IF('Athletes - Gold'!BZ16+'Athletes - Silver'!BZ16+'Athletes - Bronze'!BZ16 &gt; 0, 'Athletes - Gold'!BZ16*'Medal values'!$B$1+'Athletes - Silver'!BZ16*'Medal values'!$B$2+'Athletes - Bronze'!BZ16*'Medal values'!$B$3, "") + IF(AND(BZ$1 = BY$1, BY$2 = "Mixed"), 0.5*BY16, 0) + IF(AND(BZ$1 = CA$1, CA$2 = "Mixed"), 0.5*CA16, 0)</f>
        <v>0</v>
      </c>
      <c r="CA16" s="5">
        <f>IF('Athletes - Gold'!CA16+'Athletes - Silver'!CA16+'Athletes - Bronze'!CA16 &gt; 0, 'Athletes - Gold'!CA16*'Medal values'!$B$1+'Athletes - Silver'!CA16*'Medal values'!$B$2+'Athletes - Bronze'!CA16*'Medal values'!$B$3, "") + IF(AND(CA$1 = BZ$1, BZ$2 = "Mixed"), 0.5*BZ16, 0) + IF(AND(CA$1 = CB$1, CB$2 = "Mixed"), 0.5*CB16, 0)</f>
        <v>0</v>
      </c>
      <c r="CB16" s="5">
        <f>IF('Athletes - Gold'!CB16+'Athletes - Silver'!CB16+'Athletes - Bronze'!CB16 &gt; 0, 'Athletes - Gold'!CB16*'Medal values'!$B$1+'Athletes - Silver'!CB16*'Medal values'!$B$2+'Athletes - Bronze'!CB16*'Medal values'!$B$3, "") + IF(AND(CB$1 = CA$1, CA$2 = "Mixed"), 0.5*CA16, 0) + IF(AND(CB$1 = CC$1, CC$2 = "Mixed"), 0.5*CC16, 0)</f>
        <v>0</v>
      </c>
      <c r="CC16" s="5">
        <f>IF('Athletes - Gold'!CC16+'Athletes - Silver'!CC16+'Athletes - Bronze'!CC16 &gt; 0, 'Athletes - Gold'!CC16*'Medal values'!$B$1+'Athletes - Silver'!CC16*'Medal values'!$B$2+'Athletes - Bronze'!CC16*'Medal values'!$B$3, "") + IF(AND(CC$1 = CB$1, CB$2 = "Mixed"), 0.5*CB16, 0) + IF(AND(CC$1 = CD$1, CD$2 = "Mixed"), 0.5*CD16, 0)</f>
        <v>0</v>
      </c>
      <c r="CD16" s="5">
        <f>IF('Athletes - Gold'!CD16+'Athletes - Silver'!CD16+'Athletes - Bronze'!CD16 &gt; 0, 'Athletes - Gold'!CD16*'Medal values'!$B$1+'Athletes - Silver'!CD16*'Medal values'!$B$2+'Athletes - Bronze'!CD16*'Medal values'!$B$3, "") + IF(AND(CD$1 = CC$1, CC$2 = "Mixed"), 0.5*CC16, 0) + IF(AND(CD$1 = CE$1, CE$2 = "Mixed"), 0.5*CE16, 0)</f>
        <v>0</v>
      </c>
      <c r="CE16" s="5">
        <f>IF('Athletes - Gold'!CE16+'Athletes - Silver'!CE16+'Athletes - Bronze'!CE16 &gt; 0, 'Athletes - Gold'!CE16*'Medal values'!$B$1+'Athletes - Silver'!CE16*'Medal values'!$B$2+'Athletes - Bronze'!CE16*'Medal values'!$B$3, "") + IF(AND(CE$1 = CD$1, CD$2 = "Mixed"), 0.5*CD16, 0) + IF(AND(CE$1 = CF$1, CF$2 = "Mixed"), 0.5*CF16, 0)</f>
        <v>0</v>
      </c>
      <c r="CF16" s="5">
        <f>IF('Athletes - Gold'!CF16+'Athletes - Silver'!CF16+'Athletes - Bronze'!CF16 &gt; 0, 'Athletes - Gold'!CF16*'Medal values'!$B$1+'Athletes - Silver'!CF16*'Medal values'!$B$2+'Athletes - Bronze'!CF16*'Medal values'!$B$3, "") + IF(AND(CF$1 = CE$1, CE$2 = "Mixed"), 0.5*CE16, 0) + IF(AND(CF$1 = CG$1, CG$2 = "Mixed"), 0.5*CG16, 0)</f>
        <v>0</v>
      </c>
      <c r="CG16" s="5">
        <f>IF('Athletes - Gold'!CG16+'Athletes - Silver'!CG16+'Athletes - Bronze'!CG16 &gt; 0, 'Athletes - Gold'!CG16*'Medal values'!$B$1+'Athletes - Silver'!CG16*'Medal values'!$B$2+'Athletes - Bronze'!CG16*'Medal values'!$B$3, "") + IF(AND(CG$1 = CF$1, CF$2 = "Mixed"), 0.5*CF16, 0) + IF(AND(CG$1 = CH$1, CH$2 = "Mixed"), 0.5*CH16, 0)</f>
        <v>0</v>
      </c>
      <c r="CH16" s="5">
        <f>IF('Athletes - Gold'!CH16+'Athletes - Silver'!CH16+'Athletes - Bronze'!CH16 &gt; 0, 'Athletes - Gold'!CH16*'Medal values'!$B$1+'Athletes - Silver'!CH16*'Medal values'!$B$2+'Athletes - Bronze'!CH16*'Medal values'!$B$3, "") + IF(AND(CH$1 = CG$1, CG$2 = "Mixed"), 0.5*CG16, 0) + IF(AND(CH$1 = CI$1, CI$2 = "Mixed"), 0.5*CI16, 0)</f>
        <v>0</v>
      </c>
      <c r="CI16" s="5">
        <f>IF('Athletes - Gold'!CI16+'Athletes - Silver'!CI16+'Athletes - Bronze'!CI16 &gt; 0, 'Athletes - Gold'!CI16*'Medal values'!$B$1+'Athletes - Silver'!CI16*'Medal values'!$B$2+'Athletes - Bronze'!CI16*'Medal values'!$B$3, "") + IF(AND(CI$1 = CH$1, CH$2 = "Mixed"), 0.5*CH16, 0) + IF(AND(CI$1 = CJ$1, CJ$2 = "Mixed"), 0.5*CJ16, 0)</f>
        <v>0</v>
      </c>
      <c r="CJ16" s="5">
        <f>IF('Athletes - Gold'!CJ16+'Athletes - Silver'!CJ16+'Athletes - Bronze'!CJ16 &gt; 0, 'Athletes - Gold'!CJ16*'Medal values'!$B$1+'Athletes - Silver'!CJ16*'Medal values'!$B$2+'Athletes - Bronze'!CJ16*'Medal values'!$B$3, "") + IF(AND(CJ$1 = CI$1, CI$2 = "Mixed"), 0.5*CI16, 0) + IF(AND(CJ$1 = CK$1, CK$2 = "Mixed"), 0.5*CK16, 0)</f>
        <v>0</v>
      </c>
      <c r="CK16" s="5">
        <f>IF('Athletes - Gold'!CK16+'Athletes - Silver'!CK16+'Athletes - Bronze'!CK16 &gt; 0, 'Athletes - Gold'!CK16*'Medal values'!$B$1+'Athletes - Silver'!CK16*'Medal values'!$B$2+'Athletes - Bronze'!CK16*'Medal values'!$B$3, "") + IF(AND(CK$1 = CJ$1, CJ$2 = "Mixed"), 0.5*CJ16, 0) + IF(AND(CK$1 = CL$1, CL$2 = "Mixed"), 0.5*CL16, 0)</f>
        <v>0</v>
      </c>
      <c r="CL16" s="5">
        <f>IF('Athletes - Gold'!CL16+'Athletes - Silver'!CL16+'Athletes - Bronze'!CL16 &gt; 0, 'Athletes - Gold'!CL16*'Medal values'!$B$1+'Athletes - Silver'!CL16*'Medal values'!$B$2+'Athletes - Bronze'!CL16*'Medal values'!$B$3, "") + IF(AND(CL$1 = CK$1, CK$2 = "Mixed"), 0.5*CK16, 0) + IF(AND(CL$1 = CM$1, CM$2 = "Mixed"), 0.5*CM16, 0)</f>
        <v>0</v>
      </c>
      <c r="CM16" s="5">
        <f>IF('Athletes - Gold'!CM16+'Athletes - Silver'!CM16+'Athletes - Bronze'!CM16 &gt; 0, 'Athletes - Gold'!CM16*'Medal values'!$B$1+'Athletes - Silver'!CM16*'Medal values'!$B$2+'Athletes - Bronze'!CM16*'Medal values'!$B$3, "") + IF(AND(CM$1 = CL$1, CL$2 = "Mixed"), 0.5*CL16, 0) + IF(AND(CM$1 = CN$1, CN$2 = "Mixed"), 0.5*CN16, 0)</f>
        <v>0</v>
      </c>
      <c r="CN16" s="5">
        <f>IF('Athletes - Gold'!CN16+'Athletes - Silver'!CN16+'Athletes - Bronze'!CN16 &gt; 0, 'Athletes - Gold'!CN16*'Medal values'!$B$1+'Athletes - Silver'!CN16*'Medal values'!$B$2+'Athletes - Bronze'!CN16*'Medal values'!$B$3, "") + IF(AND(CN$1 = CM$1, CM$2 = "Mixed"), 0.5*CM16, 0) + IF(AND(CN$1 = CO$1, CO$2 = "Mixed"), 0.5*CO16, 0)</f>
        <v>0</v>
      </c>
      <c r="CO16" s="5">
        <f>IF('Athletes - Gold'!CO16+'Athletes - Silver'!CO16+'Athletes - Bronze'!CO16 &gt; 0, 'Athletes - Gold'!CO16*'Medal values'!$B$1+'Athletes - Silver'!CO16*'Medal values'!$B$2+'Athletes - Bronze'!CO16*'Medal values'!$B$3, "") + IF(AND(CO$1 = CN$1, CN$2 = "Mixed"), 0.5*CN16, 0) + IF(AND(CO$1 = CP$1, CP$2 = "Mixed"), 0.5*CP16, 0)</f>
        <v>0</v>
      </c>
      <c r="CP16" s="5">
        <f>IF('Athletes - Gold'!CP16+'Athletes - Silver'!CP16+'Athletes - Bronze'!CP16 &gt; 0, 'Athletes - Gold'!CP16*'Medal values'!$B$1+'Athletes - Silver'!CP16*'Medal values'!$B$2+'Athletes - Bronze'!CP16*'Medal values'!$B$3, "") + IF(AND(CP$1 = CO$1, CO$2 = "Mixed"), 0.5*CO16, 0) + IF(AND(CP$1 = CQ$1, CQ$2 = "Mixed"), 0.5*CQ16, 0)</f>
        <v>0</v>
      </c>
      <c r="CQ16" s="5">
        <f>IF('Athletes - Gold'!CQ16+'Athletes - Silver'!CQ16+'Athletes - Bronze'!CQ16 &gt; 0, 'Athletes - Gold'!CQ16*'Medal values'!$B$1+'Athletes - Silver'!CQ16*'Medal values'!$B$2+'Athletes - Bronze'!CQ16*'Medal values'!$B$3, "") + IF(AND(CQ$1 = CP$1, CP$2 = "Mixed"), 0.5*CP16, 0) + IF(AND(CQ$1 = CR$1, CR$2 = "Mixed"), 0.5*CR16, 0)</f>
        <v>0</v>
      </c>
      <c r="CR16" s="5">
        <f>IF('Athletes - Gold'!CR16+'Athletes - Silver'!CR16+'Athletes - Bronze'!CR16 &gt; 0, 'Athletes - Gold'!CR16*'Medal values'!$B$1+'Athletes - Silver'!CR16*'Medal values'!$B$2+'Athletes - Bronze'!CR16*'Medal values'!$B$3, "") + IF(AND(CR$1 = CQ$1, CQ$2 = "Mixed"), 0.5*CQ16, 0) + IF(AND(CR$1 = CS$1, CS$2 = "Mixed"), 0.5*CS16, 0)</f>
        <v>0</v>
      </c>
      <c r="CS16" s="5">
        <f>IF('Athletes - Gold'!CS16+'Athletes - Silver'!CS16+'Athletes - Bronze'!CS16 &gt; 0, 'Athletes - Gold'!CS16*'Medal values'!$B$1+'Athletes - Silver'!CS16*'Medal values'!$B$2+'Athletes - Bronze'!CS16*'Medal values'!$B$3, "") + IF(AND(CS$1 = CR$1, CR$2 = "Mixed"), 0.5*CR16, 0) + IF(AND(CS$1 = CT$1, CT$2 = "Mixed"), 0.5*CT16, 0)</f>
        <v>0</v>
      </c>
      <c r="CT16" s="5">
        <f>IF('Athletes - Gold'!CT16+'Athletes - Silver'!CT16+'Athletes - Bronze'!CT16 &gt; 0, 'Athletes - Gold'!CT16*'Medal values'!$B$1+'Athletes - Silver'!CT16*'Medal values'!$B$2+'Athletes - Bronze'!CT16*'Medal values'!$B$3, "") + IF(AND(CT$1 = CS$1, CS$2 = "Mixed"), 0.5*CS16, 0) + IF(AND(CT$1 = CU$1, CU$2 = "Mixed"), 0.5*CU16, 0)</f>
        <v>0</v>
      </c>
      <c r="CU16" s="5">
        <f>IF('Athletes - Gold'!CU16+'Athletes - Silver'!CU16+'Athletes - Bronze'!CU16 &gt; 0, 'Athletes - Gold'!CU16*'Medal values'!$B$1+'Athletes - Silver'!CU16*'Medal values'!$B$2+'Athletes - Bronze'!CU16*'Medal values'!$B$3, "") + IF(AND(CU$1 = CT$1, CT$2 = "Mixed"), 0.5*CT16, 0) + IF(AND(CU$1 = CV$1, CV$2 = "Mixed"), 0.5*CV16, 0)</f>
        <v>0</v>
      </c>
      <c r="CV16" s="5">
        <f>IF('Athletes - Gold'!CV16+'Athletes - Silver'!CV16+'Athletes - Bronze'!CV16 &gt; 0, 'Athletes - Gold'!CV16*'Medal values'!$B$1+'Athletes - Silver'!CV16*'Medal values'!$B$2+'Athletes - Bronze'!CV16*'Medal values'!$B$3, "") + IF(AND(CV$1 = CU$1, CU$2 = "Mixed"), 0.5*CU16, 0) + IF(AND(CV$1 = CW$1, CW$2 = "Mixed"), 0.5*CW16, 0)</f>
        <v>0</v>
      </c>
      <c r="CW16" s="5">
        <f t="shared" ref="CW16:CX16" si="15">SUMIF($B$2:$CV$2,CW$2, $B16:$CV16)</f>
        <v>1</v>
      </c>
      <c r="CX16" s="5">
        <f t="shared" si="15"/>
        <v>0</v>
      </c>
      <c r="CY16" s="5">
        <f t="shared" si="3"/>
        <v>1</v>
      </c>
    </row>
    <row r="17">
      <c r="A17" s="5" t="str">
        <f>Countries!A15</f>
        <v>CAN</v>
      </c>
      <c r="B17" s="5">
        <f>IF('Athletes - Gold'!B17+'Athletes - Silver'!B17+'Athletes - Bronze'!B17 &gt; 0, 'Athletes - Gold'!B17*'Medal values'!$B$1+'Athletes - Silver'!B17*'Medal values'!$B$2+'Athletes - Bronze'!B17*'Medal values'!$B$3, "") + IF(AND(B$1 = A$1, A$2 = "Mixed"), 0.5*A17, 0) + IF(AND(B$1 = C$1, C$2 = "Mixed"), 0.5*C17, 0)</f>
        <v>0</v>
      </c>
      <c r="C17" s="5">
        <f>IF('Athletes - Gold'!C17+'Athletes - Silver'!C17+'Athletes - Bronze'!C17 &gt; 0, 'Athletes - Gold'!C17*'Medal values'!$B$1+'Athletes - Silver'!C17*'Medal values'!$B$2+'Athletes - Bronze'!C17*'Medal values'!$B$3, "") + IF(AND(C$1 = B$1, B$2 = "Mixed"), 0.5*B17, 0) + IF(AND(C$1 = D$1, D$2 = "Mixed"), 0.5*D17, 0)</f>
        <v>0</v>
      </c>
      <c r="D17" s="5">
        <f>IF('Athletes - Gold'!D17+'Athletes - Silver'!D17+'Athletes - Bronze'!D17 &gt; 0, 'Athletes - Gold'!D17*'Medal values'!$B$1+'Athletes - Silver'!D17*'Medal values'!$B$2+'Athletes - Bronze'!D17*'Medal values'!$B$3, "") + IF(AND(D$1 = C$1, C$2 = "Mixed"), 0.5*C17, 0) + IF(AND(D$1 = E$1, E$2 = "Mixed"), 0.5*E17, 0)</f>
        <v>0</v>
      </c>
      <c r="E17" s="5">
        <f>IF('Athletes - Gold'!E17+'Athletes - Silver'!E17+'Athletes - Bronze'!E17 &gt; 0, 'Athletes - Gold'!E17*'Medal values'!$B$1+'Athletes - Silver'!E17*'Medal values'!$B$2+'Athletes - Bronze'!E17*'Medal values'!$B$3, "") + IF(AND(E$1 = D$1, D$2 = "Mixed"), 0.5*D17, 0) + IF(AND(E$1 = F$1, F$2 = "Mixed"), 0.5*F17, 0)</f>
        <v>0</v>
      </c>
      <c r="F17" s="5">
        <f>IF('Athletes - Gold'!F17+'Athletes - Silver'!F17+'Athletes - Bronze'!F17 &gt; 0, 'Athletes - Gold'!F17*'Medal values'!$B$1+'Athletes - Silver'!F17*'Medal values'!$B$2+'Athletes - Bronze'!F17*'Medal values'!$B$3, "") + IF(AND(F$1 = E$1, E$2 = "Mixed"), 0.5*E17, 0) + IF(AND(F$1 = G$1, G$2 = "Mixed"), 0.5*G17, 0)</f>
        <v>0</v>
      </c>
      <c r="G17" s="5">
        <f>IF('Athletes - Gold'!G17+'Athletes - Silver'!G17+'Athletes - Bronze'!G17 &gt; 0, 'Athletes - Gold'!G17*'Medal values'!$B$1+'Athletes - Silver'!G17*'Medal values'!$B$2+'Athletes - Bronze'!G17*'Medal values'!$B$3, "") + IF(AND(G$1 = F$1, F$2 = "Mixed"), 0.5*F17, 0) + IF(AND(G$1 = H$1, H$2 = "Mixed"), 0.5*H17, 0)</f>
        <v>0</v>
      </c>
      <c r="H17" s="5">
        <f>IF('Athletes - Gold'!H17+'Athletes - Silver'!H17+'Athletes - Bronze'!H17 &gt; 0, 'Athletes - Gold'!H17*'Medal values'!$B$1+'Athletes - Silver'!H17*'Medal values'!$B$2+'Athletes - Bronze'!H17*'Medal values'!$B$3, "") + IF(AND(H$1 = G$1, G$2 = "Mixed"), 0.5*G17, 0) + IF(AND(H$1 = I$1, I$2 = "Mixed"), 0.5*I17, 0)</f>
        <v>0</v>
      </c>
      <c r="I17" s="5">
        <f>IF('Athletes - Gold'!I17+'Athletes - Silver'!I17+'Athletes - Bronze'!I17 &gt; 0, 'Athletes - Gold'!I17*'Medal values'!$B$1+'Athletes - Silver'!I17*'Medal values'!$B$2+'Athletes - Bronze'!I17*'Medal values'!$B$3, "") + IF(AND(I$1 = H$1, H$2 = "Mixed"), 0.5*H17, 0) + IF(AND(I$1 = J$1, J$2 = "Mixed"), 0.5*J17, 0)</f>
        <v>0</v>
      </c>
      <c r="J17" s="5">
        <f>IF('Athletes - Gold'!J17+'Athletes - Silver'!J17+'Athletes - Bronze'!J17 &gt; 0, 'Athletes - Gold'!J17*'Medal values'!$B$1+'Athletes - Silver'!J17*'Medal values'!$B$2+'Athletes - Bronze'!J17*'Medal values'!$B$3, "") + IF(AND(J$1 = I$1, I$2 = "Mixed"), 0.5*I17, 0) + IF(AND(J$1 = K$1, K$2 = "Mixed"), 0.5*K17, 0)</f>
        <v>14.002001</v>
      </c>
      <c r="K17" s="5">
        <f>IF('Athletes - Gold'!K17+'Athletes - Silver'!K17+'Athletes - Bronze'!K17 &gt; 0, 'Athletes - Gold'!K17*'Medal values'!$B$1+'Athletes - Silver'!K17*'Medal values'!$B$2+'Athletes - Bronze'!K17*'Medal values'!$B$3, "") + IF(AND(K$1 = J$1, J$2 = "Mixed"), 0.5*J17, 0) + IF(AND(K$1 = L$1, L$2 = "Mixed"), 0.5*L17, 0)</f>
        <v>0</v>
      </c>
      <c r="L17" s="5">
        <f>IF('Athletes - Gold'!L17+'Athletes - Silver'!L17+'Athletes - Bronze'!L17 &gt; 0, 'Athletes - Gold'!L17*'Medal values'!$B$1+'Athletes - Silver'!L17*'Medal values'!$B$2+'Athletes - Bronze'!L17*'Medal values'!$B$3, "") + IF(AND(L$1 = K$1, K$2 = "Mixed"), 0.5*K17, 0) + IF(AND(L$1 = M$1, M$2 = "Mixed"), 0.5*M17, 0)</f>
        <v>0</v>
      </c>
      <c r="M17" s="5">
        <f>IF('Athletes - Gold'!M17+'Athletes - Silver'!M17+'Athletes - Bronze'!M17 &gt; 0, 'Athletes - Gold'!M17*'Medal values'!$B$1+'Athletes - Silver'!M17*'Medal values'!$B$2+'Athletes - Bronze'!M17*'Medal values'!$B$3, "") + IF(AND(M$1 = L$1, L$2 = "Mixed"), 0.5*L17, 0) + IF(AND(M$1 = N$1, N$2 = "Mixed"), 0.5*N17, 0)</f>
        <v>0</v>
      </c>
      <c r="N17" s="5">
        <f>IF('Athletes - Gold'!N17+'Athletes - Silver'!N17+'Athletes - Bronze'!N17 &gt; 0, 'Athletes - Gold'!N17*'Medal values'!$B$1+'Athletes - Silver'!N17*'Medal values'!$B$2+'Athletes - Bronze'!N17*'Medal values'!$B$3, "") + IF(AND(N$1 = M$1, M$2 = "Mixed"), 0.5*M17, 0) + IF(AND(N$1 = O$1, O$2 = "Mixed"), 0.5*O17, 0)</f>
        <v>0</v>
      </c>
      <c r="O17" s="5">
        <f>IF('Athletes - Gold'!O17+'Athletes - Silver'!O17+'Athletes - Bronze'!O17 &gt; 0, 'Athletes - Gold'!O17*'Medal values'!$B$1+'Athletes - Silver'!O17*'Medal values'!$B$2+'Athletes - Bronze'!O17*'Medal values'!$B$3, "") + IF(AND(O$1 = N$1, N$2 = "Mixed"), 0.5*N17, 0) + IF(AND(O$1 = P$1, P$2 = "Mixed"), 0.5*P17, 0)</f>
        <v>0</v>
      </c>
      <c r="P17" s="5">
        <f>IF('Athletes - Gold'!P17+'Athletes - Silver'!P17+'Athletes - Bronze'!P17 &gt; 0, 'Athletes - Gold'!P17*'Medal values'!$B$1+'Athletes - Silver'!P17*'Medal values'!$B$2+'Athletes - Bronze'!P17*'Medal values'!$B$3, "") + IF(AND(P$1 = O$1, O$2 = "Mixed"), 0.5*O17, 0) + IF(AND(P$1 = Q$1, Q$2 = "Mixed"), 0.5*Q17, 0)</f>
        <v>0</v>
      </c>
      <c r="Q17" s="5">
        <f>IF('Athletes - Gold'!Q17+'Athletes - Silver'!Q17+'Athletes - Bronze'!Q17 &gt; 0, 'Athletes - Gold'!Q17*'Medal values'!$B$1+'Athletes - Silver'!Q17*'Medal values'!$B$2+'Athletes - Bronze'!Q17*'Medal values'!$B$3, "") + IF(AND(Q$1 = P$1, P$2 = "Mixed"), 0.5*P17, 0) + IF(AND(Q$1 = R$1, R$2 = "Mixed"), 0.5*R17, 0)</f>
        <v>9</v>
      </c>
      <c r="R17" s="5">
        <f>IF('Athletes - Gold'!R17+'Athletes - Silver'!R17+'Athletes - Bronze'!R17 &gt; 0, 'Athletes - Gold'!R17*'Medal values'!$B$1+'Athletes - Silver'!R17*'Medal values'!$B$2+'Athletes - Bronze'!R17*'Medal values'!$B$3, "") + IF(AND(R$1 = Q$1, Q$2 = "Mixed"), 0.5*Q17, 0) + IF(AND(R$1 = S$1, S$2 = "Mixed"), 0.5*S17, 0)</f>
        <v>0</v>
      </c>
      <c r="S17" s="5">
        <f>IF('Athletes - Gold'!S17+'Athletes - Silver'!S17+'Athletes - Bronze'!S17 &gt; 0, 'Athletes - Gold'!S17*'Medal values'!$B$1+'Athletes - Silver'!S17*'Medal values'!$B$2+'Athletes - Bronze'!S17*'Medal values'!$B$3, "") + IF(AND(S$1 = R$1, R$2 = "Mixed"), 0.5*R17, 0) + IF(AND(S$1 = T$1, T$2 = "Mixed"), 0.5*T17, 0)</f>
        <v>0</v>
      </c>
      <c r="T17" s="5">
        <f>IF('Athletes - Gold'!T17+'Athletes - Silver'!T17+'Athletes - Bronze'!T17 &gt; 0, 'Athletes - Gold'!T17*'Medal values'!$B$1+'Athletes - Silver'!T17*'Medal values'!$B$2+'Athletes - Bronze'!T17*'Medal values'!$B$3, "") + IF(AND(T$1 = S$1, S$2 = "Mixed"), 0.5*S17, 0) + IF(AND(T$1 = U$1, U$2 = "Mixed"), 0.5*U17, 0)</f>
        <v>0</v>
      </c>
      <c r="U17" s="5">
        <f>IF('Athletes - Gold'!U17+'Athletes - Silver'!U17+'Athletes - Bronze'!U17 &gt; 0, 'Athletes - Gold'!U17*'Medal values'!$B$1+'Athletes - Silver'!U17*'Medal values'!$B$2+'Athletes - Bronze'!U17*'Medal values'!$B$3, "") + IF(AND(U$1 = T$1, T$2 = "Mixed"), 0.5*T17, 0) + IF(AND(U$1 = V$1, V$2 = "Mixed"), 0.5*V17, 0)</f>
        <v>0</v>
      </c>
      <c r="V17" s="5">
        <f>IF('Athletes - Gold'!V17+'Athletes - Silver'!V17+'Athletes - Bronze'!V17 &gt; 0, 'Athletes - Gold'!V17*'Medal values'!$B$1+'Athletes - Silver'!V17*'Medal values'!$B$2+'Athletes - Bronze'!V17*'Medal values'!$B$3, "") + IF(AND(V$1 = U$1, U$2 = "Mixed"), 0.5*U17, 0) + IF(AND(V$1 = W$1, W$2 = "Mixed"), 0.5*W17, 0)</f>
        <v>0</v>
      </c>
      <c r="W17" s="5">
        <f>IF('Athletes - Gold'!W17+'Athletes - Silver'!W17+'Athletes - Bronze'!W17 &gt; 0, 'Athletes - Gold'!W17*'Medal values'!$B$1+'Athletes - Silver'!W17*'Medal values'!$B$2+'Athletes - Bronze'!W17*'Medal values'!$B$3, "") + IF(AND(W$1 = V$1, V$2 = "Mixed"), 0.5*V17, 0) + IF(AND(W$1 = X$1, X$2 = "Mixed"), 0.5*X17, 0)</f>
        <v>0</v>
      </c>
      <c r="X17" s="5">
        <f>IF('Athletes - Gold'!X17+'Athletes - Silver'!X17+'Athletes - Bronze'!X17 &gt; 0, 'Athletes - Gold'!X17*'Medal values'!$B$1+'Athletes - Silver'!X17*'Medal values'!$B$2+'Athletes - Bronze'!X17*'Medal values'!$B$3, "") + IF(AND(X$1 = W$1, W$2 = "Mixed"), 0.5*W17, 0) + IF(AND(X$1 = Y$1, Y$2 = "Mixed"), 0.5*Y17, 0)</f>
        <v>0</v>
      </c>
      <c r="Y17" s="5">
        <f>IF('Athletes - Gold'!Y17+'Athletes - Silver'!Y17+'Athletes - Bronze'!Y17 &gt; 0, 'Athletes - Gold'!Y17*'Medal values'!$B$1+'Athletes - Silver'!Y17*'Medal values'!$B$2+'Athletes - Bronze'!Y17*'Medal values'!$B$3, "") + IF(AND(Y$1 = X$1, X$2 = "Mixed"), 0.5*X17, 0) + IF(AND(Y$1 = Z$1, Z$2 = "Mixed"), 0.5*Z17, 0)</f>
        <v>0</v>
      </c>
      <c r="Z17" s="5">
        <f>IF('Athletes - Gold'!Z17+'Athletes - Silver'!Z17+'Athletes - Bronze'!Z17 &gt; 0, 'Athletes - Gold'!Z17*'Medal values'!$B$1+'Athletes - Silver'!Z17*'Medal values'!$B$2+'Athletes - Bronze'!Z17*'Medal values'!$B$3, "") + IF(AND(Z$1 = Y$1, Y$2 = "Mixed"), 0.5*Y17, 0) + IF(AND(Z$1 = AA$1, AA$2 = "Mixed"), 0.5*AA17, 0)</f>
        <v>0</v>
      </c>
      <c r="AA17" s="5">
        <f>IF('Athletes - Gold'!AA17+'Athletes - Silver'!AA17+'Athletes - Bronze'!AA17 &gt; 0, 'Athletes - Gold'!AA17*'Medal values'!$B$1+'Athletes - Silver'!AA17*'Medal values'!$B$2+'Athletes - Bronze'!AA17*'Medal values'!$B$3, "") + IF(AND(AA$1 = Z$1, Z$2 = "Mixed"), 0.5*Z17, 0) + IF(AND(AA$1 = AB$1, AB$2 = "Mixed"), 0.5*AB17, 0)</f>
        <v>4.000001</v>
      </c>
      <c r="AB17" s="5">
        <f>IF('Athletes - Gold'!AB17+'Athletes - Silver'!AB17+'Athletes - Bronze'!AB17 &gt; 0, 'Athletes - Gold'!AB17*'Medal values'!$B$1+'Athletes - Silver'!AB17*'Medal values'!$B$2+'Athletes - Bronze'!AB17*'Medal values'!$B$3, "") + IF(AND(AB$1 = AA$1, AA$2 = "Mixed"), 0.5*AA17, 0) + IF(AND(AB$1 = AC$1, AC$2 = "Mixed"), 0.5*AC17, 0)</f>
        <v>0</v>
      </c>
      <c r="AC17" s="5">
        <f>IF('Athletes - Gold'!AC17+'Athletes - Silver'!AC17+'Athletes - Bronze'!AC17 &gt; 0, 'Athletes - Gold'!AC17*'Medal values'!$B$1+'Athletes - Silver'!AC17*'Medal values'!$B$2+'Athletes - Bronze'!AC17*'Medal values'!$B$3, "") + IF(AND(AC$1 = AB$1, AB$2 = "Mixed"), 0.5*AB17, 0) + IF(AND(AC$1 = AD$1, AD$2 = "Mixed"), 0.5*AD17, 0)</f>
        <v>0</v>
      </c>
      <c r="AD17" s="5">
        <f>IF('Athletes - Gold'!AD17+'Athletes - Silver'!AD17+'Athletes - Bronze'!AD17 &gt; 0, 'Athletes - Gold'!AD17*'Medal values'!$B$1+'Athletes - Silver'!AD17*'Medal values'!$B$2+'Athletes - Bronze'!AD17*'Medal values'!$B$3, "") + IF(AND(AD$1 = AC$1, AC$2 = "Mixed"), 0.5*AC17, 0) + IF(AND(AD$1 = AE$1, AE$2 = "Mixed"), 0.5*AE17, 0)</f>
        <v>0</v>
      </c>
      <c r="AE17" s="5">
        <f>IF('Athletes - Gold'!AE17+'Athletes - Silver'!AE17+'Athletes - Bronze'!AE17 &gt; 0, 'Athletes - Gold'!AE17*'Medal values'!$B$1+'Athletes - Silver'!AE17*'Medal values'!$B$2+'Athletes - Bronze'!AE17*'Medal values'!$B$3, "") + IF(AND(AE$1 = AD$1, AD$2 = "Mixed"), 0.5*AD17, 0) + IF(AND(AE$1 = AF$1, AF$2 = "Mixed"), 0.5*AF17, 0)</f>
        <v>0</v>
      </c>
      <c r="AF17" s="5">
        <f>IF('Athletes - Gold'!AF17+'Athletes - Silver'!AF17+'Athletes - Bronze'!AF17 &gt; 0, 'Athletes - Gold'!AF17*'Medal values'!$B$1+'Athletes - Silver'!AF17*'Medal values'!$B$2+'Athletes - Bronze'!AF17*'Medal values'!$B$3, "") + IF(AND(AF$1 = AE$1, AE$2 = "Mixed"), 0.5*AE17, 0) + IF(AND(AF$1 = AG$1, AG$2 = "Mixed"), 0.5*AG17, 0)</f>
        <v>0</v>
      </c>
      <c r="AG17" s="5">
        <f>IF('Athletes - Gold'!AG17+'Athletes - Silver'!AG17+'Athletes - Bronze'!AG17 &gt; 0, 'Athletes - Gold'!AG17*'Medal values'!$B$1+'Athletes - Silver'!AG17*'Medal values'!$B$2+'Athletes - Bronze'!AG17*'Medal values'!$B$3, "") + IF(AND(AG$1 = AF$1, AF$2 = "Mixed"), 0.5*AF17, 0) + IF(AND(AG$1 = AH$1, AH$2 = "Mixed"), 0.5*AH17, 0)</f>
        <v>0</v>
      </c>
      <c r="AH17" s="5">
        <f>IF('Athletes - Gold'!AH17+'Athletes - Silver'!AH17+'Athletes - Bronze'!AH17 &gt; 0, 'Athletes - Gold'!AH17*'Medal values'!$B$1+'Athletes - Silver'!AH17*'Medal values'!$B$2+'Athletes - Bronze'!AH17*'Medal values'!$B$3, "") + IF(AND(AH$1 = AG$1, AG$2 = "Mixed"), 0.5*AG17, 0) + IF(AND(AH$1 = AI$1, AI$2 = "Mixed"), 0.5*AI17, 0)</f>
        <v>0</v>
      </c>
      <c r="AI17" s="5">
        <f>IF('Athletes - Gold'!AI17+'Athletes - Silver'!AI17+'Athletes - Bronze'!AI17 &gt; 0, 'Athletes - Gold'!AI17*'Medal values'!$B$1+'Athletes - Silver'!AI17*'Medal values'!$B$2+'Athletes - Bronze'!AI17*'Medal values'!$B$3, "") + IF(AND(AI$1 = AH$1, AH$2 = "Mixed"), 0.5*AH17, 0) + IF(AND(AI$1 = AJ$1, AJ$2 = "Mixed"), 0.5*AJ17, 0)</f>
        <v>0</v>
      </c>
      <c r="AJ17" s="5">
        <f>IF('Athletes - Gold'!AJ17+'Athletes - Silver'!AJ17+'Athletes - Bronze'!AJ17 &gt; 0, 'Athletes - Gold'!AJ17*'Medal values'!$B$1+'Athletes - Silver'!AJ17*'Medal values'!$B$2+'Athletes - Bronze'!AJ17*'Medal values'!$B$3, "") + IF(AND(AJ$1 = AI$1, AI$2 = "Mixed"), 0.5*AI17, 0) + IF(AND(AJ$1 = AK$1, AK$2 = "Mixed"), 0.5*AK17, 0)</f>
        <v>0</v>
      </c>
      <c r="AK17" s="5">
        <f>IF('Athletes - Gold'!AK17+'Athletes - Silver'!AK17+'Athletes - Bronze'!AK17 &gt; 0, 'Athletes - Gold'!AK17*'Medal values'!$B$1+'Athletes - Silver'!AK17*'Medal values'!$B$2+'Athletes - Bronze'!AK17*'Medal values'!$B$3, "") + IF(AND(AK$1 = AJ$1, AJ$2 = "Mixed"), 0.5*AJ17, 0) + IF(AND(AK$1 = AL$1, AL$2 = "Mixed"), 0.5*AL17, 0)</f>
        <v>4.001</v>
      </c>
      <c r="AL17" s="5">
        <f>IF('Athletes - Gold'!AL17+'Athletes - Silver'!AL17+'Athletes - Bronze'!AL17 &gt; 0, 'Athletes - Gold'!AL17*'Medal values'!$B$1+'Athletes - Silver'!AL17*'Medal values'!$B$2+'Athletes - Bronze'!AL17*'Medal values'!$B$3, "") + IF(AND(AL$1 = AK$1, AK$2 = "Mixed"), 0.5*AK17, 0) + IF(AND(AL$1 = AM$1, AM$2 = "Mixed"), 0.5*AM17, 0)</f>
        <v>0</v>
      </c>
      <c r="AM17" s="5">
        <f>IF('Athletes - Gold'!AM17+'Athletes - Silver'!AM17+'Athletes - Bronze'!AM17 &gt; 0, 'Athletes - Gold'!AM17*'Medal values'!$B$1+'Athletes - Silver'!AM17*'Medal values'!$B$2+'Athletes - Bronze'!AM17*'Medal values'!$B$3, "") + IF(AND(AM$1 = AL$1, AL$2 = "Mixed"), 0.5*AL17, 0) + IF(AND(AM$1 = AN$1, AN$2 = "Mixed"), 0.5*AN17, 0)</f>
        <v>4.000002</v>
      </c>
      <c r="AN17" s="5">
        <f>IF('Athletes - Gold'!AN17+'Athletes - Silver'!AN17+'Athletes - Bronze'!AN17 &gt; 0, 'Athletes - Gold'!AN17*'Medal values'!$B$1+'Athletes - Silver'!AN17*'Medal values'!$B$2+'Athletes - Bronze'!AN17*'Medal values'!$B$3, "") + IF(AND(AN$1 = AM$1, AM$2 = "Mixed"), 0.5*AM17, 0) + IF(AND(AN$1 = AO$1, AO$2 = "Mixed"), 0.5*AO17, 0)</f>
        <v>0</v>
      </c>
      <c r="AO17" s="5">
        <f>IF('Athletes - Gold'!AO17+'Athletes - Silver'!AO17+'Athletes - Bronze'!AO17 &gt; 0, 'Athletes - Gold'!AO17*'Medal values'!$B$1+'Athletes - Silver'!AO17*'Medal values'!$B$2+'Athletes - Bronze'!AO17*'Medal values'!$B$3, "") + IF(AND(AO$1 = AN$1, AN$2 = "Mixed"), 0.5*AN17, 0) + IF(AND(AO$1 = AP$1, AP$2 = "Mixed"), 0.5*AP17, 0)</f>
        <v>0</v>
      </c>
      <c r="AP17" s="5">
        <f>IF('Athletes - Gold'!AP17+'Athletes - Silver'!AP17+'Athletes - Bronze'!AP17 &gt; 0, 'Athletes - Gold'!AP17*'Medal values'!$B$1+'Athletes - Silver'!AP17*'Medal values'!$B$2+'Athletes - Bronze'!AP17*'Medal values'!$B$3, "") + IF(AND(AP$1 = AO$1, AO$2 = "Mixed"), 0.5*AO17, 0) + IF(AND(AP$1 = AQ$1, AQ$2 = "Mixed"), 0.5*AQ17, 0)</f>
        <v>0</v>
      </c>
      <c r="AQ17" s="5">
        <f>IF('Athletes - Gold'!AQ17+'Athletes - Silver'!AQ17+'Athletes - Bronze'!AQ17 &gt; 0, 'Athletes - Gold'!AQ17*'Medal values'!$B$1+'Athletes - Silver'!AQ17*'Medal values'!$B$2+'Athletes - Bronze'!AQ17*'Medal values'!$B$3, "") + IF(AND(AQ$1 = AP$1, AP$2 = "Mixed"), 0.5*AP17, 0) + IF(AND(AQ$1 = AR$1, AR$2 = "Mixed"), 0.5*AR17, 0)</f>
        <v>0</v>
      </c>
      <c r="AR17" s="5">
        <f>IF('Athletes - Gold'!AR17+'Athletes - Silver'!AR17+'Athletes - Bronze'!AR17 &gt; 0, 'Athletes - Gold'!AR17*'Medal values'!$B$1+'Athletes - Silver'!AR17*'Medal values'!$B$2+'Athletes - Bronze'!AR17*'Medal values'!$B$3, "") + IF(AND(AR$1 = AQ$1, AQ$2 = "Mixed"), 0.5*AQ17, 0) + IF(AND(AR$1 = AS$1, AS$2 = "Mixed"), 0.5*AS17, 0)</f>
        <v>33.011</v>
      </c>
      <c r="AS17" s="5">
        <f>IF('Athletes - Gold'!AS17+'Athletes - Silver'!AS17+'Athletes - Bronze'!AS17 &gt; 0, 'Athletes - Gold'!AS17*'Medal values'!$B$1+'Athletes - Silver'!AS17*'Medal values'!$B$2+'Athletes - Bronze'!AS17*'Medal values'!$B$3, "") + IF(AND(AS$1 = AR$1, AR$2 = "Mixed"), 0.5*AR17, 0) + IF(AND(AS$1 = AT$1, AT$2 = "Mixed"), 0.5*AT17, 0)</f>
        <v>0</v>
      </c>
      <c r="AT17" s="5">
        <f>IF('Athletes - Gold'!AT17+'Athletes - Silver'!AT17+'Athletes - Bronze'!AT17 &gt; 0, 'Athletes - Gold'!AT17*'Medal values'!$B$1+'Athletes - Silver'!AT17*'Medal values'!$B$2+'Athletes - Bronze'!AT17*'Medal values'!$B$3, "") + IF(AND(AT$1 = AS$1, AS$2 = "Mixed"), 0.5*AS17, 0) + IF(AND(AT$1 = AU$1, AU$2 = "Mixed"), 0.5*AU17, 0)</f>
        <v>0</v>
      </c>
      <c r="AU17" s="5">
        <f>IF('Athletes - Gold'!AU17+'Athletes - Silver'!AU17+'Athletes - Bronze'!AU17 &gt; 0, 'Athletes - Gold'!AU17*'Medal values'!$B$1+'Athletes - Silver'!AU17*'Medal values'!$B$2+'Athletes - Bronze'!AU17*'Medal values'!$B$3, "") + IF(AND(AU$1 = AT$1, AT$2 = "Mixed"), 0.5*AT17, 0) + IF(AND(AU$1 = AV$1, AV$2 = "Mixed"), 0.5*AV17, 0)</f>
        <v>0</v>
      </c>
      <c r="AV17" s="5">
        <f>IF('Athletes - Gold'!AV17+'Athletes - Silver'!AV17+'Athletes - Bronze'!AV17 &gt; 0, 'Athletes - Gold'!AV17*'Medal values'!$B$1+'Athletes - Silver'!AV17*'Medal values'!$B$2+'Athletes - Bronze'!AV17*'Medal values'!$B$3, "") + IF(AND(AV$1 = AU$1, AU$2 = "Mixed"), 0.5*AU17, 0) + IF(AND(AV$1 = AW$1, AW$2 = "Mixed"), 0.5*AW17, 0)</f>
        <v>0</v>
      </c>
      <c r="AW17" s="5">
        <f>IF('Athletes - Gold'!AW17+'Athletes - Silver'!AW17+'Athletes - Bronze'!AW17 &gt; 0, 'Athletes - Gold'!AW17*'Medal values'!$B$1+'Athletes - Silver'!AW17*'Medal values'!$B$2+'Athletes - Bronze'!AW17*'Medal values'!$B$3, "") + IF(AND(AW$1 = AV$1, AV$2 = "Mixed"), 0.5*AV17, 0) + IF(AND(AW$1 = AX$1, AX$2 = "Mixed"), 0.5*AX17, 0)</f>
        <v>0</v>
      </c>
      <c r="AX17" s="5">
        <f>IF('Athletes - Gold'!AX17+'Athletes - Silver'!AX17+'Athletes - Bronze'!AX17 &gt; 0, 'Athletes - Gold'!AX17*'Medal values'!$B$1+'Athletes - Silver'!AX17*'Medal values'!$B$2+'Athletes - Bronze'!AX17*'Medal values'!$B$3, "") + IF(AND(AX$1 = AW$1, AW$2 = "Mixed"), 0.5*AW17, 0) + IF(AND(AX$1 = AY$1, AY$2 = "Mixed"), 0.5*AY17, 0)</f>
        <v>0</v>
      </c>
      <c r="AY17" s="5">
        <f>IF('Athletes - Gold'!AY17+'Athletes - Silver'!AY17+'Athletes - Bronze'!AY17 &gt; 0, 'Athletes - Gold'!AY17*'Medal values'!$B$1+'Athletes - Silver'!AY17*'Medal values'!$B$2+'Athletes - Bronze'!AY17*'Medal values'!$B$3, "") + IF(AND(AY$1 = AX$1, AX$2 = "Mixed"), 0.5*AX17, 0) + IF(AND(AY$1 = AZ$1, AZ$2 = "Mixed"), 0.5*AZ17, 0)</f>
        <v>0</v>
      </c>
      <c r="AZ17" s="5">
        <f>IF('Athletes - Gold'!AZ17+'Athletes - Silver'!AZ17+'Athletes - Bronze'!AZ17 &gt; 0, 'Athletes - Gold'!AZ17*'Medal values'!$B$1+'Athletes - Silver'!AZ17*'Medal values'!$B$2+'Athletes - Bronze'!AZ17*'Medal values'!$B$3, "") + IF(AND(AZ$1 = AY$1, AY$2 = "Mixed"), 0.5*AY17, 0) + IF(AND(AZ$1 = BA$1, BA$2 = "Mixed"), 0.5*BA17, 0)</f>
        <v>0</v>
      </c>
      <c r="BA17" s="5">
        <f>IF('Athletes - Gold'!BA17+'Athletes - Silver'!BA17+'Athletes - Bronze'!BA17 &gt; 0, 'Athletes - Gold'!BA17*'Medal values'!$B$1+'Athletes - Silver'!BA17*'Medal values'!$B$2+'Athletes - Bronze'!BA17*'Medal values'!$B$3, "") + IF(AND(BA$1 = AZ$1, AZ$2 = "Mixed"), 0.5*AZ17, 0) + IF(AND(BA$1 = BB$1, BB$2 = "Mixed"), 0.5*BB17, 0)</f>
        <v>2</v>
      </c>
      <c r="BB17" s="5">
        <f>IF('Athletes - Gold'!BB17+'Athletes - Silver'!BB17+'Athletes - Bronze'!BB17 &gt; 0, 'Athletes - Gold'!BB17*'Medal values'!$B$1+'Athletes - Silver'!BB17*'Medal values'!$B$2+'Athletes - Bronze'!BB17*'Medal values'!$B$3, "") + IF(AND(BB$1 = BA$1, BA$2 = "Mixed"), 0.5*BA17, 0) + IF(AND(BB$1 = BC$1, BC$2 = "Mixed"), 0.5*BC17, 0)</f>
        <v>0</v>
      </c>
      <c r="BC17" s="5">
        <f>IF('Athletes - Gold'!BC17+'Athletes - Silver'!BC17+'Athletes - Bronze'!BC17 &gt; 0, 'Athletes - Gold'!BC17*'Medal values'!$B$1+'Athletes - Silver'!BC17*'Medal values'!$B$2+'Athletes - Bronze'!BC17*'Medal values'!$B$3, "") + IF(AND(BC$1 = BB$1, BB$2 = "Mixed"), 0.5*BB17, 0) + IF(AND(BC$1 = BD$1, BD$2 = "Mixed"), 0.5*BD17, 0)</f>
        <v>0</v>
      </c>
      <c r="BD17" s="5">
        <f>IF('Athletes - Gold'!BD17+'Athletes - Silver'!BD17+'Athletes - Bronze'!BD17 &gt; 0, 'Athletes - Gold'!BD17*'Medal values'!$B$1+'Athletes - Silver'!BD17*'Medal values'!$B$2+'Athletes - Bronze'!BD17*'Medal values'!$B$3, "") + IF(AND(BD$1 = BC$1, BC$2 = "Mixed"), 0.5*BC17, 0) + IF(AND(BD$1 = BE$1, BE$2 = "Mixed"), 0.5*BE17, 0)</f>
        <v>0</v>
      </c>
      <c r="BE17" s="5">
        <f>IF('Athletes - Gold'!BE17+'Athletes - Silver'!BE17+'Athletes - Bronze'!BE17 &gt; 0, 'Athletes - Gold'!BE17*'Medal values'!$B$1+'Athletes - Silver'!BE17*'Medal values'!$B$2+'Athletes - Bronze'!BE17*'Medal values'!$B$3, "") + IF(AND(BE$1 = BD$1, BD$2 = "Mixed"), 0.5*BD17, 0) + IF(AND(BE$1 = BF$1, BF$2 = "Mixed"), 0.5*BF17, 0)</f>
        <v>0</v>
      </c>
      <c r="BF17" s="5">
        <f>IF('Athletes - Gold'!BF17+'Athletes - Silver'!BF17+'Athletes - Bronze'!BF17 &gt; 0, 'Athletes - Gold'!BF17*'Medal values'!$B$1+'Athletes - Silver'!BF17*'Medal values'!$B$2+'Athletes - Bronze'!BF17*'Medal values'!$B$3, "") + IF(AND(BF$1 = BE$1, BE$2 = "Mixed"), 0.5*BE17, 0) + IF(AND(BF$1 = BG$1, BG$2 = "Mixed"), 0.5*BG17, 0)</f>
        <v>0</v>
      </c>
      <c r="BG17" s="5">
        <f>IF('Athletes - Gold'!BG17+'Athletes - Silver'!BG17+'Athletes - Bronze'!BG17 &gt; 0, 'Athletes - Gold'!BG17*'Medal values'!$B$1+'Athletes - Silver'!BG17*'Medal values'!$B$2+'Athletes - Bronze'!BG17*'Medal values'!$B$3, "") + IF(AND(BG$1 = BF$1, BF$2 = "Mixed"), 0.5*BF17, 0) + IF(AND(BG$1 = BH$1, BH$2 = "Mixed"), 0.5*BH17, 0)</f>
        <v>0</v>
      </c>
      <c r="BH17" s="5">
        <f>IF('Athletes - Gold'!BH17+'Athletes - Silver'!BH17+'Athletes - Bronze'!BH17 &gt; 0, 'Athletes - Gold'!BH17*'Medal values'!$B$1+'Athletes - Silver'!BH17*'Medal values'!$B$2+'Athletes - Bronze'!BH17*'Medal values'!$B$3, "") + IF(AND(BH$1 = BG$1, BG$2 = "Mixed"), 0.5*BG17, 0) + IF(AND(BH$1 = BI$1, BI$2 = "Mixed"), 0.5*BI17, 0)</f>
        <v>0</v>
      </c>
      <c r="BI17" s="5">
        <f>IF('Athletes - Gold'!BI17+'Athletes - Silver'!BI17+'Athletes - Bronze'!BI17 &gt; 0, 'Athletes - Gold'!BI17*'Medal values'!$B$1+'Athletes - Silver'!BI17*'Medal values'!$B$2+'Athletes - Bronze'!BI17*'Medal values'!$B$3, "") + IF(AND(BI$1 = BH$1, BH$2 = "Mixed"), 0.5*BH17, 0) + IF(AND(BI$1 = BJ$1, BJ$2 = "Mixed"), 0.5*BJ17, 0)</f>
        <v>0</v>
      </c>
      <c r="BJ17" s="5">
        <f>IF('Athletes - Gold'!BJ17+'Athletes - Silver'!BJ17+'Athletes - Bronze'!BJ17 &gt; 0, 'Athletes - Gold'!BJ17*'Medal values'!$B$1+'Athletes - Silver'!BJ17*'Medal values'!$B$2+'Athletes - Bronze'!BJ17*'Medal values'!$B$3, "") + IF(AND(BJ$1 = BI$1, BI$2 = "Mixed"), 0.5*BI17, 0) + IF(AND(BJ$1 = BK$1, BK$2 = "Mixed"), 0.5*BK17, 0)</f>
        <v>29.009</v>
      </c>
      <c r="BK17" s="5">
        <f>IF('Athletes - Gold'!BK17+'Athletes - Silver'!BK17+'Athletes - Bronze'!BK17 &gt; 0, 'Athletes - Gold'!BK17*'Medal values'!$B$1+'Athletes - Silver'!BK17*'Medal values'!$B$2+'Athletes - Bronze'!BK17*'Medal values'!$B$3, "") + IF(AND(BK$1 = BJ$1, BJ$2 = "Mixed"), 0.5*BJ17, 0) + IF(AND(BK$1 = BL$1, BL$2 = "Mixed"), 0.5*BL17, 0)</f>
        <v>0</v>
      </c>
      <c r="BL17" s="5">
        <f>IF('Athletes - Gold'!BL17+'Athletes - Silver'!BL17+'Athletes - Bronze'!BL17 &gt; 0, 'Athletes - Gold'!BL17*'Medal values'!$B$1+'Athletes - Silver'!BL17*'Medal values'!$B$2+'Athletes - Bronze'!BL17*'Medal values'!$B$3, "") + IF(AND(BL$1 = BK$1, BK$2 = "Mixed"), 0.5*BK17, 0) + IF(AND(BL$1 = BM$1, BM$2 = "Mixed"), 0.5*BM17, 0)</f>
        <v>0</v>
      </c>
      <c r="BM17" s="5">
        <f>IF('Athletes - Gold'!BM17+'Athletes - Silver'!BM17+'Athletes - Bronze'!BM17 &gt; 0, 'Athletes - Gold'!BM17*'Medal values'!$B$1+'Athletes - Silver'!BM17*'Medal values'!$B$2+'Athletes - Bronze'!BM17*'Medal values'!$B$3, "") + IF(AND(BM$1 = BL$1, BL$2 = "Mixed"), 0.5*BL17, 0) + IF(AND(BM$1 = BN$1, BN$2 = "Mixed"), 0.5*BN17, 0)</f>
        <v>0</v>
      </c>
      <c r="BN17" s="5">
        <f>IF('Athletes - Gold'!BN17+'Athletes - Silver'!BN17+'Athletes - Bronze'!BN17 &gt; 0, 'Athletes - Gold'!BN17*'Medal values'!$B$1+'Athletes - Silver'!BN17*'Medal values'!$B$2+'Athletes - Bronze'!BN17*'Medal values'!$B$3, "") + IF(AND(BN$1 = BM$1, BM$2 = "Mixed"), 0.5*BM17, 0) + IF(AND(BN$1 = BO$1, BO$2 = "Mixed"), 0.5*BO17, 0)</f>
        <v>0</v>
      </c>
      <c r="BO17" s="5">
        <f>IF('Athletes - Gold'!BO17+'Athletes - Silver'!BO17+'Athletes - Bronze'!BO17 &gt; 0, 'Athletes - Gold'!BO17*'Medal values'!$B$1+'Athletes - Silver'!BO17*'Medal values'!$B$2+'Athletes - Bronze'!BO17*'Medal values'!$B$3, "") + IF(AND(BO$1 = BN$1, BN$2 = "Mixed"), 0.5*BN17, 0) + IF(AND(BO$1 = BP$1, BP$2 = "Mixed"), 0.5*BP17, 0)</f>
        <v>0</v>
      </c>
      <c r="BP17" s="5">
        <f>IF('Athletes - Gold'!BP17+'Athletes - Silver'!BP17+'Athletes - Bronze'!BP17 &gt; 0, 'Athletes - Gold'!BP17*'Medal values'!$B$1+'Athletes - Silver'!BP17*'Medal values'!$B$2+'Athletes - Bronze'!BP17*'Medal values'!$B$3, "") + IF(AND(BP$1 = BO$1, BO$2 = "Mixed"), 0.5*BO17, 0) + IF(AND(BP$1 = BQ$1, BQ$2 = "Mixed"), 0.5*BQ17, 0)</f>
        <v>0</v>
      </c>
      <c r="BQ17" s="5">
        <f>IF('Athletes - Gold'!BQ17+'Athletes - Silver'!BQ17+'Athletes - Bronze'!BQ17 &gt; 0, 'Athletes - Gold'!BQ17*'Medal values'!$B$1+'Athletes - Silver'!BQ17*'Medal values'!$B$2+'Athletes - Bronze'!BQ17*'Medal values'!$B$3, "") + IF(AND(BQ$1 = BP$1, BP$2 = "Mixed"), 0.5*BP17, 0) + IF(AND(BQ$1 = BR$1, BR$2 = "Mixed"), 0.5*BR17, 0)</f>
        <v>0</v>
      </c>
      <c r="BR17" s="5">
        <f>IF('Athletes - Gold'!BR17+'Athletes - Silver'!BR17+'Athletes - Bronze'!BR17 &gt; 0, 'Athletes - Gold'!BR17*'Medal values'!$B$1+'Athletes - Silver'!BR17*'Medal values'!$B$2+'Athletes - Bronze'!BR17*'Medal values'!$B$3, "") + IF(AND(BR$1 = BQ$1, BQ$2 = "Mixed"), 0.5*BQ17, 0) + IF(AND(BR$1 = BS$1, BS$2 = "Mixed"), 0.5*BS17, 0)</f>
        <v>0</v>
      </c>
      <c r="BS17" s="5">
        <f>IF('Athletes - Gold'!BS17+'Athletes - Silver'!BS17+'Athletes - Bronze'!BS17 &gt; 0, 'Athletes - Gold'!BS17*'Medal values'!$B$1+'Athletes - Silver'!BS17*'Medal values'!$B$2+'Athletes - Bronze'!BS17*'Medal values'!$B$3, "") + IF(AND(BS$1 = BR$1, BR$2 = "Mixed"), 0.5*BR17, 0) + IF(AND(BS$1 = BT$1, BT$2 = "Mixed"), 0.5*BT17, 0)</f>
        <v>0</v>
      </c>
      <c r="BT17" s="5">
        <f>IF('Athletes - Gold'!BT17+'Athletes - Silver'!BT17+'Athletes - Bronze'!BT17 &gt; 0, 'Athletes - Gold'!BT17*'Medal values'!$B$1+'Athletes - Silver'!BT17*'Medal values'!$B$2+'Athletes - Bronze'!BT17*'Medal values'!$B$3, "") + IF(AND(BT$1 = BS$1, BS$2 = "Mixed"), 0.5*BS17, 0) + IF(AND(BT$1 = BU$1, BU$2 = "Mixed"), 0.5*BU17, 0)</f>
        <v>0</v>
      </c>
      <c r="BU17" s="5">
        <f>IF('Athletes - Gold'!BU17+'Athletes - Silver'!BU17+'Athletes - Bronze'!BU17 &gt; 0, 'Athletes - Gold'!BU17*'Medal values'!$B$1+'Athletes - Silver'!BU17*'Medal values'!$B$2+'Athletes - Bronze'!BU17*'Medal values'!$B$3, "") + IF(AND(BU$1 = BT$1, BT$2 = "Mixed"), 0.5*BT17, 0) + IF(AND(BU$1 = BV$1, BV$2 = "Mixed"), 0.5*BV17, 0)</f>
        <v>0</v>
      </c>
      <c r="BV17" s="5">
        <f>IF('Athletes - Gold'!BV17+'Athletes - Silver'!BV17+'Athletes - Bronze'!BV17 &gt; 0, 'Athletes - Gold'!BV17*'Medal values'!$B$1+'Athletes - Silver'!BV17*'Medal values'!$B$2+'Athletes - Bronze'!BV17*'Medal values'!$B$3, "") + IF(AND(BV$1 = BU$1, BU$2 = "Mixed"), 0.5*BU17, 0) + IF(AND(BV$1 = BW$1, BW$2 = "Mixed"), 0.5*BW17, 0)</f>
        <v>0</v>
      </c>
      <c r="BW17" s="5">
        <f>IF('Athletes - Gold'!BW17+'Athletes - Silver'!BW17+'Athletes - Bronze'!BW17 &gt; 0, 'Athletes - Gold'!BW17*'Medal values'!$B$1+'Athletes - Silver'!BW17*'Medal values'!$B$2+'Athletes - Bronze'!BW17*'Medal values'!$B$3, "") + IF(AND(BW$1 = BV$1, BV$2 = "Mixed"), 0.5*BV17, 0) + IF(AND(BW$1 = BX$1, BX$2 = "Mixed"), 0.5*BX17, 0)</f>
        <v>0</v>
      </c>
      <c r="BX17" s="5">
        <f>IF('Athletes - Gold'!BX17+'Athletes - Silver'!BX17+'Athletes - Bronze'!BX17 &gt; 0, 'Athletes - Gold'!BX17*'Medal values'!$B$1+'Athletes - Silver'!BX17*'Medal values'!$B$2+'Athletes - Bronze'!BX17*'Medal values'!$B$3, "") + IF(AND(BX$1 = BW$1, BW$2 = "Mixed"), 0.5*BW17, 0) + IF(AND(BX$1 = BY$1, BY$2 = "Mixed"), 0.5*BY17, 0)</f>
        <v>0</v>
      </c>
      <c r="BY17" s="5">
        <f>IF('Athletes - Gold'!BY17+'Athletes - Silver'!BY17+'Athletes - Bronze'!BY17 &gt; 0, 'Athletes - Gold'!BY17*'Medal values'!$B$1+'Athletes - Silver'!BY17*'Medal values'!$B$2+'Athletes - Bronze'!BY17*'Medal values'!$B$3, "") + IF(AND(BY$1 = BX$1, BX$2 = "Mixed"), 0.5*BX17, 0) + IF(AND(BY$1 = BZ$1, BZ$2 = "Mixed"), 0.5*BZ17, 0)</f>
        <v>0</v>
      </c>
      <c r="BZ17" s="5">
        <f>IF('Athletes - Gold'!BZ17+'Athletes - Silver'!BZ17+'Athletes - Bronze'!BZ17 &gt; 0, 'Athletes - Gold'!BZ17*'Medal values'!$B$1+'Athletes - Silver'!BZ17*'Medal values'!$B$2+'Athletes - Bronze'!BZ17*'Medal values'!$B$3, "") + IF(AND(BZ$1 = BY$1, BY$2 = "Mixed"), 0.5*BY17, 0) + IF(AND(BZ$1 = CA$1, CA$2 = "Mixed"), 0.5*CA17, 0)</f>
        <v>0</v>
      </c>
      <c r="CA17" s="5">
        <f>IF('Athletes - Gold'!CA17+'Athletes - Silver'!CA17+'Athletes - Bronze'!CA17 &gt; 0, 'Athletes - Gold'!CA17*'Medal values'!$B$1+'Athletes - Silver'!CA17*'Medal values'!$B$2+'Athletes - Bronze'!CA17*'Medal values'!$B$3, "") + IF(AND(CA$1 = BZ$1, BZ$2 = "Mixed"), 0.5*BZ17, 0) + IF(AND(CA$1 = CB$1, CB$2 = "Mixed"), 0.5*CB17, 0)</f>
        <v>20.001006</v>
      </c>
      <c r="CB17" s="5">
        <f>IF('Athletes - Gold'!CB17+'Athletes - Silver'!CB17+'Athletes - Bronze'!CB17 &gt; 0, 'Athletes - Gold'!CB17*'Medal values'!$B$1+'Athletes - Silver'!CB17*'Medal values'!$B$2+'Athletes - Bronze'!CB17*'Medal values'!$B$3, "") + IF(AND(CB$1 = CA$1, CA$2 = "Mixed"), 0.5*CA17, 0) + IF(AND(CB$1 = CC$1, CC$2 = "Mixed"), 0.5*CC17, 0)</f>
        <v>0</v>
      </c>
      <c r="CC17" s="5">
        <f>IF('Athletes - Gold'!CC17+'Athletes - Silver'!CC17+'Athletes - Bronze'!CC17 &gt; 0, 'Athletes - Gold'!CC17*'Medal values'!$B$1+'Athletes - Silver'!CC17*'Medal values'!$B$2+'Athletes - Bronze'!CC17*'Medal values'!$B$3, "") + IF(AND(CC$1 = CB$1, CB$2 = "Mixed"), 0.5*CB17, 0) + IF(AND(CC$1 = CD$1, CD$2 = "Mixed"), 0.5*CD17, 0)</f>
        <v>0</v>
      </c>
      <c r="CD17" s="5">
        <f>IF('Athletes - Gold'!CD17+'Athletes - Silver'!CD17+'Athletes - Bronze'!CD17 &gt; 0, 'Athletes - Gold'!CD17*'Medal values'!$B$1+'Athletes - Silver'!CD17*'Medal values'!$B$2+'Athletes - Bronze'!CD17*'Medal values'!$B$3, "") + IF(AND(CD$1 = CC$1, CC$2 = "Mixed"), 0.5*CC17, 0) + IF(AND(CD$1 = CE$1, CE$2 = "Mixed"), 0.5*CE17, 0)</f>
        <v>0</v>
      </c>
      <c r="CE17" s="5">
        <f>IF('Athletes - Gold'!CE17+'Athletes - Silver'!CE17+'Athletes - Bronze'!CE17 &gt; 0, 'Athletes - Gold'!CE17*'Medal values'!$B$1+'Athletes - Silver'!CE17*'Medal values'!$B$2+'Athletes - Bronze'!CE17*'Medal values'!$B$3, "") + IF(AND(CE$1 = CD$1, CD$2 = "Mixed"), 0.5*CD17, 0) + IF(AND(CE$1 = CF$1, CF$2 = "Mixed"), 0.5*CF17, 0)</f>
        <v>0</v>
      </c>
      <c r="CF17" s="5">
        <f>IF('Athletes - Gold'!CF17+'Athletes - Silver'!CF17+'Athletes - Bronze'!CF17 &gt; 0, 'Athletes - Gold'!CF17*'Medal values'!$B$1+'Athletes - Silver'!CF17*'Medal values'!$B$2+'Athletes - Bronze'!CF17*'Medal values'!$B$3, "") + IF(AND(CF$1 = CE$1, CE$2 = "Mixed"), 0.5*CE17, 0) + IF(AND(CF$1 = CG$1, CG$2 = "Mixed"), 0.5*CG17, 0)</f>
        <v>0</v>
      </c>
      <c r="CG17" s="5">
        <f>IF('Athletes - Gold'!CG17+'Athletes - Silver'!CG17+'Athletes - Bronze'!CG17 &gt; 0, 'Athletes - Gold'!CG17*'Medal values'!$B$1+'Athletes - Silver'!CG17*'Medal values'!$B$2+'Athletes - Bronze'!CG17*'Medal values'!$B$3, "") + IF(AND(CG$1 = CF$1, CF$2 = "Mixed"), 0.5*CF17, 0) + IF(AND(CG$1 = CH$1, CH$2 = "Mixed"), 0.5*CH17, 0)</f>
        <v>0</v>
      </c>
      <c r="CH17" s="5">
        <f>IF('Athletes - Gold'!CH17+'Athletes - Silver'!CH17+'Athletes - Bronze'!CH17 &gt; 0, 'Athletes - Gold'!CH17*'Medal values'!$B$1+'Athletes - Silver'!CH17*'Medal values'!$B$2+'Athletes - Bronze'!CH17*'Medal values'!$B$3, "") + IF(AND(CH$1 = CG$1, CG$2 = "Mixed"), 0.5*CG17, 0) + IF(AND(CH$1 = CI$1, CI$2 = "Mixed"), 0.5*CI17, 0)</f>
        <v>0</v>
      </c>
      <c r="CI17" s="5">
        <f>IF('Athletes - Gold'!CI17+'Athletes - Silver'!CI17+'Athletes - Bronze'!CI17 &gt; 0, 'Athletes - Gold'!CI17*'Medal values'!$B$1+'Athletes - Silver'!CI17*'Medal values'!$B$2+'Athletes - Bronze'!CI17*'Medal values'!$B$3, "") + IF(AND(CI$1 = CH$1, CH$2 = "Mixed"), 0.5*CH17, 0) + IF(AND(CI$1 = CJ$1, CJ$2 = "Mixed"), 0.5*CJ17, 0)</f>
        <v>0</v>
      </c>
      <c r="CJ17" s="5">
        <f>IF('Athletes - Gold'!CJ17+'Athletes - Silver'!CJ17+'Athletes - Bronze'!CJ17 &gt; 0, 'Athletes - Gold'!CJ17*'Medal values'!$B$1+'Athletes - Silver'!CJ17*'Medal values'!$B$2+'Athletes - Bronze'!CJ17*'Medal values'!$B$3, "") + IF(AND(CJ$1 = CI$1, CI$2 = "Mixed"), 0.5*CI17, 0) + IF(AND(CJ$1 = CK$1, CK$2 = "Mixed"), 0.5*CK17, 0)</f>
        <v>0</v>
      </c>
      <c r="CK17" s="5">
        <f>IF('Athletes - Gold'!CK17+'Athletes - Silver'!CK17+'Athletes - Bronze'!CK17 &gt; 0, 'Athletes - Gold'!CK17*'Medal values'!$B$1+'Athletes - Silver'!CK17*'Medal values'!$B$2+'Athletes - Bronze'!CK17*'Medal values'!$B$3, "") + IF(AND(CK$1 = CJ$1, CJ$2 = "Mixed"), 0.5*CJ17, 0) + IF(AND(CK$1 = CL$1, CL$2 = "Mixed"), 0.5*CL17, 0)</f>
        <v>0</v>
      </c>
      <c r="CL17" s="5">
        <f>IF('Athletes - Gold'!CL17+'Athletes - Silver'!CL17+'Athletes - Bronze'!CL17 &gt; 0, 'Athletes - Gold'!CL17*'Medal values'!$B$1+'Athletes - Silver'!CL17*'Medal values'!$B$2+'Athletes - Bronze'!CL17*'Medal values'!$B$3, "") + IF(AND(CL$1 = CK$1, CK$2 = "Mixed"), 0.5*CK17, 0) + IF(AND(CL$1 = CM$1, CM$2 = "Mixed"), 0.5*CM17, 0)</f>
        <v>0</v>
      </c>
      <c r="CM17" s="5">
        <f>IF('Athletes - Gold'!CM17+'Athletes - Silver'!CM17+'Athletes - Bronze'!CM17 &gt; 0, 'Athletes - Gold'!CM17*'Medal values'!$B$1+'Athletes - Silver'!CM17*'Medal values'!$B$2+'Athletes - Bronze'!CM17*'Medal values'!$B$3, "") + IF(AND(CM$1 = CL$1, CL$2 = "Mixed"), 0.5*CL17, 0) + IF(AND(CM$1 = CN$1, CN$2 = "Mixed"), 0.5*CN17, 0)</f>
        <v>0</v>
      </c>
      <c r="CN17" s="5">
        <f>IF('Athletes - Gold'!CN17+'Athletes - Silver'!CN17+'Athletes - Bronze'!CN17 &gt; 0, 'Athletes - Gold'!CN17*'Medal values'!$B$1+'Athletes - Silver'!CN17*'Medal values'!$B$2+'Athletes - Bronze'!CN17*'Medal values'!$B$3, "") + IF(AND(CN$1 = CM$1, CM$2 = "Mixed"), 0.5*CM17, 0) + IF(AND(CN$1 = CO$1, CO$2 = "Mixed"), 0.5*CO17, 0)</f>
        <v>0</v>
      </c>
      <c r="CO17" s="5">
        <f>IF('Athletes - Gold'!CO17+'Athletes - Silver'!CO17+'Athletes - Bronze'!CO17 &gt; 0, 'Athletes - Gold'!CO17*'Medal values'!$B$1+'Athletes - Silver'!CO17*'Medal values'!$B$2+'Athletes - Bronze'!CO17*'Medal values'!$B$3, "") + IF(AND(CO$1 = CN$1, CN$2 = "Mixed"), 0.5*CN17, 0) + IF(AND(CO$1 = CP$1, CP$2 = "Mixed"), 0.5*CP17, 0)</f>
        <v>0</v>
      </c>
      <c r="CP17" s="5">
        <f>IF('Athletes - Gold'!CP17+'Athletes - Silver'!CP17+'Athletes - Bronze'!CP17 &gt; 0, 'Athletes - Gold'!CP17*'Medal values'!$B$1+'Athletes - Silver'!CP17*'Medal values'!$B$2+'Athletes - Bronze'!CP17*'Medal values'!$B$3, "") + IF(AND(CP$1 = CO$1, CO$2 = "Mixed"), 0.5*CO17, 0) + IF(AND(CP$1 = CQ$1, CQ$2 = "Mixed"), 0.5*CQ17, 0)</f>
        <v>0</v>
      </c>
      <c r="CQ17" s="5">
        <f>IF('Athletes - Gold'!CQ17+'Athletes - Silver'!CQ17+'Athletes - Bronze'!CQ17 &gt; 0, 'Athletes - Gold'!CQ17*'Medal values'!$B$1+'Athletes - Silver'!CQ17*'Medal values'!$B$2+'Athletes - Bronze'!CQ17*'Medal values'!$B$3, "") + IF(AND(CQ$1 = CP$1, CP$2 = "Mixed"), 0.5*CP17, 0) + IF(AND(CQ$1 = CR$1, CR$2 = "Mixed"), 0.5*CR17, 0)</f>
        <v>0</v>
      </c>
      <c r="CR17" s="5">
        <f>IF('Athletes - Gold'!CR17+'Athletes - Silver'!CR17+'Athletes - Bronze'!CR17 &gt; 0, 'Athletes - Gold'!CR17*'Medal values'!$B$1+'Athletes - Silver'!CR17*'Medal values'!$B$2+'Athletes - Bronze'!CR17*'Medal values'!$B$3, "") + IF(AND(CR$1 = CQ$1, CQ$2 = "Mixed"), 0.5*CQ17, 0) + IF(AND(CR$1 = CS$1, CS$2 = "Mixed"), 0.5*CS17, 0)</f>
        <v>0</v>
      </c>
      <c r="CS17" s="5">
        <f>IF('Athletes - Gold'!CS17+'Athletes - Silver'!CS17+'Athletes - Bronze'!CS17 &gt; 0, 'Athletes - Gold'!CS17*'Medal values'!$B$1+'Athletes - Silver'!CS17*'Medal values'!$B$2+'Athletes - Bronze'!CS17*'Medal values'!$B$3, "") + IF(AND(CS$1 = CR$1, CR$2 = "Mixed"), 0.5*CR17, 0) + IF(AND(CS$1 = CT$1, CT$2 = "Mixed"), 0.5*CT17, 0)</f>
        <v>0</v>
      </c>
      <c r="CT17" s="5">
        <f>IF('Athletes - Gold'!CT17+'Athletes - Silver'!CT17+'Athletes - Bronze'!CT17 &gt; 0, 'Athletes - Gold'!CT17*'Medal values'!$B$1+'Athletes - Silver'!CT17*'Medal values'!$B$2+'Athletes - Bronze'!CT17*'Medal values'!$B$3, "") + IF(AND(CT$1 = CS$1, CS$2 = "Mixed"), 0.5*CS17, 0) + IF(AND(CT$1 = CU$1, CU$2 = "Mixed"), 0.5*CU17, 0)</f>
        <v>3.001</v>
      </c>
      <c r="CU17" s="5">
        <f>IF('Athletes - Gold'!CU17+'Athletes - Silver'!CU17+'Athletes - Bronze'!CU17 &gt; 0, 'Athletes - Gold'!CU17*'Medal values'!$B$1+'Athletes - Silver'!CU17*'Medal values'!$B$2+'Athletes - Bronze'!CU17*'Medal values'!$B$3, "") + IF(AND(CU$1 = CT$1, CT$2 = "Mixed"), 0.5*CT17, 0) + IF(AND(CU$1 = CV$1, CV$2 = "Mixed"), 0.5*CV17, 0)</f>
        <v>0</v>
      </c>
      <c r="CV17" s="5">
        <f>IF('Athletes - Gold'!CV17+'Athletes - Silver'!CV17+'Athletes - Bronze'!CV17 &gt; 0, 'Athletes - Gold'!CV17*'Medal values'!$B$1+'Athletes - Silver'!CV17*'Medal values'!$B$2+'Athletes - Bronze'!CV17*'Medal values'!$B$3, "") + IF(AND(CV$1 = CU$1, CU$2 = "Mixed"), 0.5*CU17, 0) + IF(AND(CV$1 = CW$1, CW$2 = "Mixed"), 0.5*CW17, 0)</f>
        <v>0</v>
      </c>
      <c r="CW17" s="5">
        <f t="shared" ref="CW17:CX17" si="16">SUMIF($B$2:$CV$2,CW$2, $B17:$CV17)</f>
        <v>14.002001</v>
      </c>
      <c r="CX17" s="5">
        <f t="shared" si="16"/>
        <v>108.023009</v>
      </c>
      <c r="CY17" s="5">
        <f t="shared" si="3"/>
        <v>122.02501</v>
      </c>
    </row>
    <row r="18">
      <c r="A18" s="5" t="str">
        <f>Countries!A16</f>
        <v>CHN</v>
      </c>
      <c r="B18" s="5">
        <f>IF('Athletes - Gold'!B18+'Athletes - Silver'!B18+'Athletes - Bronze'!B18 &gt; 0, 'Athletes - Gold'!B18*'Medal values'!$B$1+'Athletes - Silver'!B18*'Medal values'!$B$2+'Athletes - Bronze'!B18*'Medal values'!$B$3, "") + IF(AND(B$1 = A$1, A$2 = "Mixed"), 0.5*A18, 0) + IF(AND(B$1 = C$1, C$2 = "Mixed"), 0.5*C18, 0)</f>
        <v>0</v>
      </c>
      <c r="C18" s="5">
        <f>IF('Athletes - Gold'!C18+'Athletes - Silver'!C18+'Athletes - Bronze'!C18 &gt; 0, 'Athletes - Gold'!C18*'Medal values'!$B$1+'Athletes - Silver'!C18*'Medal values'!$B$2+'Athletes - Bronze'!C18*'Medal values'!$B$3, "") + IF(AND(C$1 = B$1, B$2 = "Mixed"), 0.5*B18, 0) + IF(AND(C$1 = D$1, D$2 = "Mixed"), 0.5*D18, 0)</f>
        <v>4</v>
      </c>
      <c r="D18" s="5">
        <f>IF('Athletes - Gold'!D18+'Athletes - Silver'!D18+'Athletes - Bronze'!D18 &gt; 0, 'Athletes - Gold'!D18*'Medal values'!$B$1+'Athletes - Silver'!D18*'Medal values'!$B$2+'Athletes - Bronze'!D18*'Medal values'!$B$3, "") + IF(AND(D$1 = C$1, C$2 = "Mixed"), 0.5*C18, 0) + IF(AND(D$1 = E$1, E$2 = "Mixed"), 0.5*E18, 0)</f>
        <v>0</v>
      </c>
      <c r="E18" s="5">
        <f>IF('Athletes - Gold'!E18+'Athletes - Silver'!E18+'Athletes - Bronze'!E18 &gt; 0, 'Athletes - Gold'!E18*'Medal values'!$B$1+'Athletes - Silver'!E18*'Medal values'!$B$2+'Athletes - Bronze'!E18*'Medal values'!$B$3, "") + IF(AND(E$1 = D$1, D$2 = "Mixed"), 0.5*D18, 0) + IF(AND(E$1 = F$1, F$2 = "Mixed"), 0.5*F18, 0)</f>
        <v>0</v>
      </c>
      <c r="F18" s="5">
        <f>IF('Athletes - Gold'!F18+'Athletes - Silver'!F18+'Athletes - Bronze'!F18 &gt; 0, 'Athletes - Gold'!F18*'Medal values'!$B$1+'Athletes - Silver'!F18*'Medal values'!$B$2+'Athletes - Bronze'!F18*'Medal values'!$B$3, "") + IF(AND(F$1 = E$1, E$2 = "Mixed"), 0.5*E18, 0) + IF(AND(F$1 = G$1, G$2 = "Mixed"), 0.5*G18, 0)</f>
        <v>0</v>
      </c>
      <c r="G18" s="5">
        <f>IF('Athletes - Gold'!G18+'Athletes - Silver'!G18+'Athletes - Bronze'!G18 &gt; 0, 'Athletes - Gold'!G18*'Medal values'!$B$1+'Athletes - Silver'!G18*'Medal values'!$B$2+'Athletes - Bronze'!G18*'Medal values'!$B$3, "") + IF(AND(G$1 = F$1, F$2 = "Mixed"), 0.5*F18, 0) + IF(AND(G$1 = H$1, H$2 = "Mixed"), 0.5*H18, 0)</f>
        <v>15.002002</v>
      </c>
      <c r="H18" s="5">
        <f>IF('Athletes - Gold'!H18+'Athletes - Silver'!H18+'Athletes - Bronze'!H18 &gt; 0, 'Athletes - Gold'!H18*'Medal values'!$B$1+'Athletes - Silver'!H18*'Medal values'!$B$2+'Athletes - Bronze'!H18*'Medal values'!$B$3, "") + IF(AND(H$1 = G$1, G$2 = "Mixed"), 0.5*G18, 0) + IF(AND(H$1 = I$1, I$2 = "Mixed"), 0.5*I18, 0)</f>
        <v>5.001001</v>
      </c>
      <c r="I18" s="5">
        <f>IF('Athletes - Gold'!I18+'Athletes - Silver'!I18+'Athletes - Bronze'!I18 &gt; 0, 'Athletes - Gold'!I18*'Medal values'!$B$1+'Athletes - Silver'!I18*'Medal values'!$B$2+'Athletes - Bronze'!I18*'Medal values'!$B$3, "") + IF(AND(I$1 = H$1, H$2 = "Mixed"), 0.5*H18, 0) + IF(AND(I$1 = J$1, J$2 = "Mixed"), 0.5*J18, 0)</f>
        <v>20.00001</v>
      </c>
      <c r="J18" s="5">
        <f>IF('Athletes - Gold'!J18+'Athletes - Silver'!J18+'Athletes - Bronze'!J18 &gt; 0, 'Athletes - Gold'!J18*'Medal values'!$B$1+'Athletes - Silver'!J18*'Medal values'!$B$2+'Athletes - Bronze'!J18*'Medal values'!$B$3, "") + IF(AND(J$1 = I$1, I$2 = "Mixed"), 0.5*I18, 0) + IF(AND(J$1 = K$1, K$2 = "Mixed"), 0.5*K18, 0)</f>
        <v>2.000001</v>
      </c>
      <c r="K18" s="5">
        <f>IF('Athletes - Gold'!K18+'Athletes - Silver'!K18+'Athletes - Bronze'!K18 &gt; 0, 'Athletes - Gold'!K18*'Medal values'!$B$1+'Athletes - Silver'!K18*'Medal values'!$B$2+'Athletes - Bronze'!K18*'Medal values'!$B$3, "") + IF(AND(K$1 = J$1, J$2 = "Mixed"), 0.5*J18, 0) + IF(AND(K$1 = L$1, L$2 = "Mixed"), 0.5*L18, 0)</f>
        <v>0</v>
      </c>
      <c r="L18" s="5">
        <f>IF('Athletes - Gold'!L18+'Athletes - Silver'!L18+'Athletes - Bronze'!L18 &gt; 0, 'Athletes - Gold'!L18*'Medal values'!$B$1+'Athletes - Silver'!L18*'Medal values'!$B$2+'Athletes - Bronze'!L18*'Medal values'!$B$3, "") + IF(AND(L$1 = K$1, K$2 = "Mixed"), 0.5*K18, 0) + IF(AND(L$1 = M$1, M$2 = "Mixed"), 0.5*M18, 0)</f>
        <v>9.002001</v>
      </c>
      <c r="M18" s="5">
        <f>IF('Athletes - Gold'!M18+'Athletes - Silver'!M18+'Athletes - Bronze'!M18 &gt; 0, 'Athletes - Gold'!M18*'Medal values'!$B$1+'Athletes - Silver'!M18*'Medal values'!$B$2+'Athletes - Bronze'!M18*'Medal values'!$B$3, "") + IF(AND(M$1 = L$1, L$2 = "Mixed"), 0.5*L18, 0) + IF(AND(M$1 = N$1, N$2 = "Mixed"), 0.5*N18, 0)</f>
        <v>11.001004</v>
      </c>
      <c r="N18" s="5">
        <f>IF('Athletes - Gold'!N18+'Athletes - Silver'!N18+'Athletes - Bronze'!N18 &gt; 0, 'Athletes - Gold'!N18*'Medal values'!$B$1+'Athletes - Silver'!N18*'Medal values'!$B$2+'Athletes - Bronze'!N18*'Medal values'!$B$3, "") + IF(AND(N$1 = M$1, M$2 = "Mixed"), 0.5*M18, 0) + IF(AND(N$1 = O$1, O$2 = "Mixed"), 0.5*O18, 0)</f>
        <v>10.002002</v>
      </c>
      <c r="O18" s="5">
        <f>IF('Athletes - Gold'!O18+'Athletes - Silver'!O18+'Athletes - Bronze'!O18 &gt; 0, 'Athletes - Gold'!O18*'Medal values'!$B$1+'Athletes - Silver'!O18*'Medal values'!$B$2+'Athletes - Bronze'!O18*'Medal values'!$B$3, "") + IF(AND(O$1 = N$1, N$2 = "Mixed"), 0.5*N18, 0) + IF(AND(O$1 = P$1, P$2 = "Mixed"), 0.5*P18, 0)</f>
        <v>12.002003</v>
      </c>
      <c r="P18" s="5">
        <f>IF('Athletes - Gold'!P18+'Athletes - Silver'!P18+'Athletes - Bronze'!P18 &gt; 0, 'Athletes - Gold'!P18*'Medal values'!$B$1+'Athletes - Silver'!P18*'Medal values'!$B$2+'Athletes - Bronze'!P18*'Medal values'!$B$3, "") + IF(AND(P$1 = O$1, O$2 = "Mixed"), 0.5*O18, 0) + IF(AND(P$1 = Q$1, Q$2 = "Mixed"), 0.5*Q18, 0)</f>
        <v>0</v>
      </c>
      <c r="Q18" s="5">
        <f>IF('Athletes - Gold'!Q18+'Athletes - Silver'!Q18+'Athletes - Bronze'!Q18 &gt; 0, 'Athletes - Gold'!Q18*'Medal values'!$B$1+'Athletes - Silver'!Q18*'Medal values'!$B$2+'Athletes - Bronze'!Q18*'Medal values'!$B$3, "") + IF(AND(Q$1 = P$1, P$2 = "Mixed"), 0.5*P18, 0) + IF(AND(Q$1 = R$1, R$2 = "Mixed"), 0.5*R18, 0)</f>
        <v>0</v>
      </c>
      <c r="R18" s="5">
        <f>IF('Athletes - Gold'!R18+'Athletes - Silver'!R18+'Athletes - Bronze'!R18 &gt; 0, 'Athletes - Gold'!R18*'Medal values'!$B$1+'Athletes - Silver'!R18*'Medal values'!$B$2+'Athletes - Bronze'!R18*'Medal values'!$B$3, "") + IF(AND(R$1 = Q$1, Q$2 = "Mixed"), 0.5*Q18, 0) + IF(AND(R$1 = S$1, S$2 = "Mixed"), 0.5*S18, 0)</f>
        <v>0</v>
      </c>
      <c r="S18" s="5">
        <f>IF('Athletes - Gold'!S18+'Athletes - Silver'!S18+'Athletes - Bronze'!S18 &gt; 0, 'Athletes - Gold'!S18*'Medal values'!$B$1+'Athletes - Silver'!S18*'Medal values'!$B$2+'Athletes - Bronze'!S18*'Medal values'!$B$3, "") + IF(AND(S$1 = R$1, R$2 = "Mixed"), 0.5*R18, 0) + IF(AND(S$1 = T$1, T$2 = "Mixed"), 0.5*T18, 0)</f>
        <v>0</v>
      </c>
      <c r="T18" s="5">
        <f>IF('Athletes - Gold'!T18+'Athletes - Silver'!T18+'Athletes - Bronze'!T18 &gt; 0, 'Athletes - Gold'!T18*'Medal values'!$B$1+'Athletes - Silver'!T18*'Medal values'!$B$2+'Athletes - Bronze'!T18*'Medal values'!$B$3, "") + IF(AND(T$1 = S$1, S$2 = "Mixed"), 0.5*S18, 0) + IF(AND(T$1 = U$1, U$2 = "Mixed"), 0.5*U18, 0)</f>
        <v>0</v>
      </c>
      <c r="U18" s="5">
        <f>IF('Athletes - Gold'!U18+'Athletes - Silver'!U18+'Athletes - Bronze'!U18 &gt; 0, 'Athletes - Gold'!U18*'Medal values'!$B$1+'Athletes - Silver'!U18*'Medal values'!$B$2+'Athletes - Bronze'!U18*'Medal values'!$B$3, "") + IF(AND(U$1 = T$1, T$2 = "Mixed"), 0.5*T18, 0) + IF(AND(U$1 = V$1, V$2 = "Mixed"), 0.5*V18, 0)</f>
        <v>0</v>
      </c>
      <c r="V18" s="5">
        <f>IF('Athletes - Gold'!V18+'Athletes - Silver'!V18+'Athletes - Bronze'!V18 &gt; 0, 'Athletes - Gold'!V18*'Medal values'!$B$1+'Athletes - Silver'!V18*'Medal values'!$B$2+'Athletes - Bronze'!V18*'Medal values'!$B$3, "") + IF(AND(V$1 = U$1, U$2 = "Mixed"), 0.5*U18, 0) + IF(AND(V$1 = W$1, W$2 = "Mixed"), 0.5*W18, 0)</f>
        <v>0</v>
      </c>
      <c r="W18" s="5">
        <f>IF('Athletes - Gold'!W18+'Athletes - Silver'!W18+'Athletes - Bronze'!W18 &gt; 0, 'Athletes - Gold'!W18*'Medal values'!$B$1+'Athletes - Silver'!W18*'Medal values'!$B$2+'Athletes - Bronze'!W18*'Medal values'!$B$3, "") + IF(AND(W$1 = V$1, V$2 = "Mixed"), 0.5*V18, 0) + IF(AND(W$1 = X$1, X$2 = "Mixed"), 0.5*X18, 0)</f>
        <v>4.000002</v>
      </c>
      <c r="X18" s="5">
        <f>IF('Athletes - Gold'!X18+'Athletes - Silver'!X18+'Athletes - Bronze'!X18 &gt; 0, 'Athletes - Gold'!X18*'Medal values'!$B$1+'Athletes - Silver'!X18*'Medal values'!$B$2+'Athletes - Bronze'!X18*'Medal values'!$B$3, "") + IF(AND(X$1 = W$1, W$2 = "Mixed"), 0.5*W18, 0) + IF(AND(X$1 = Y$1, Y$2 = "Mixed"), 0.5*Y18, 0)</f>
        <v>0</v>
      </c>
      <c r="Y18" s="5">
        <f>IF('Athletes - Gold'!Y18+'Athletes - Silver'!Y18+'Athletes - Bronze'!Y18 &gt; 0, 'Athletes - Gold'!Y18*'Medal values'!$B$1+'Athletes - Silver'!Y18*'Medal values'!$B$2+'Athletes - Bronze'!Y18*'Medal values'!$B$3, "") + IF(AND(Y$1 = X$1, X$2 = "Mixed"), 0.5*X18, 0) + IF(AND(Y$1 = Z$1, Z$2 = "Mixed"), 0.5*Z18, 0)</f>
        <v>0</v>
      </c>
      <c r="Z18" s="5">
        <f>IF('Athletes - Gold'!Z18+'Athletes - Silver'!Z18+'Athletes - Bronze'!Z18 &gt; 0, 'Athletes - Gold'!Z18*'Medal values'!$B$1+'Athletes - Silver'!Z18*'Medal values'!$B$2+'Athletes - Bronze'!Z18*'Medal values'!$B$3, "") + IF(AND(Z$1 = Y$1, Y$2 = "Mixed"), 0.5*Y18, 0) + IF(AND(Z$1 = AA$1, AA$2 = "Mixed"), 0.5*AA18, 0)</f>
        <v>6.000003</v>
      </c>
      <c r="AA18" s="5">
        <f>IF('Athletes - Gold'!AA18+'Athletes - Silver'!AA18+'Athletes - Bronze'!AA18 &gt; 0, 'Athletes - Gold'!AA18*'Medal values'!$B$1+'Athletes - Silver'!AA18*'Medal values'!$B$2+'Athletes - Bronze'!AA18*'Medal values'!$B$3, "") + IF(AND(AA$1 = Z$1, Z$2 = "Mixed"), 0.5*Z18, 0) + IF(AND(AA$1 = AB$1, AB$2 = "Mixed"), 0.5*AB18, 0)</f>
        <v>6.002</v>
      </c>
      <c r="AB18" s="5">
        <f>IF('Athletes - Gold'!AB18+'Athletes - Silver'!AB18+'Athletes - Bronze'!AB18 &gt; 0, 'Athletes - Gold'!AB18*'Medal values'!$B$1+'Athletes - Silver'!AB18*'Medal values'!$B$2+'Athletes - Bronze'!AB18*'Medal values'!$B$3, "") + IF(AND(AB$1 = AA$1, AA$2 = "Mixed"), 0.5*AA18, 0) + IF(AND(AB$1 = AC$1, AC$2 = "Mixed"), 0.5*AC18, 0)</f>
        <v>0</v>
      </c>
      <c r="AC18" s="5">
        <f>IF('Athletes - Gold'!AC18+'Athletes - Silver'!AC18+'Athletes - Bronze'!AC18 &gt; 0, 'Athletes - Gold'!AC18*'Medal values'!$B$1+'Athletes - Silver'!AC18*'Medal values'!$B$2+'Athletes - Bronze'!AC18*'Medal values'!$B$3, "") + IF(AND(AC$1 = AB$1, AB$2 = "Mixed"), 0.5*AB18, 0) + IF(AND(AC$1 = AD$1, AD$2 = "Mixed"), 0.5*AD18, 0)</f>
        <v>0</v>
      </c>
      <c r="AD18" s="5">
        <f>IF('Athletes - Gold'!AD18+'Athletes - Silver'!AD18+'Athletes - Bronze'!AD18 &gt; 0, 'Athletes - Gold'!AD18*'Medal values'!$B$1+'Athletes - Silver'!AD18*'Medal values'!$B$2+'Athletes - Bronze'!AD18*'Medal values'!$B$3, "") + IF(AND(AD$1 = AC$1, AC$2 = "Mixed"), 0.5*AC18, 0) + IF(AND(AD$1 = AE$1, AE$2 = "Mixed"), 0.5*AE18, 0)</f>
        <v>0</v>
      </c>
      <c r="AE18" s="5">
        <f>IF('Athletes - Gold'!AE18+'Athletes - Silver'!AE18+'Athletes - Bronze'!AE18 &gt; 0, 'Athletes - Gold'!AE18*'Medal values'!$B$1+'Athletes - Silver'!AE18*'Medal values'!$B$2+'Athletes - Bronze'!AE18*'Medal values'!$B$3, "") + IF(AND(AE$1 = AD$1, AD$2 = "Mixed"), 0.5*AD18, 0) + IF(AND(AE$1 = AF$1, AF$2 = "Mixed"), 0.5*AF18, 0)</f>
        <v>0</v>
      </c>
      <c r="AF18" s="5">
        <f>IF('Athletes - Gold'!AF18+'Athletes - Silver'!AF18+'Athletes - Bronze'!AF18 &gt; 0, 'Athletes - Gold'!AF18*'Medal values'!$B$1+'Athletes - Silver'!AF18*'Medal values'!$B$2+'Athletes - Bronze'!AF18*'Medal values'!$B$3, "") + IF(AND(AF$1 = AE$1, AE$2 = "Mixed"), 0.5*AE18, 0) + IF(AND(AF$1 = AG$1, AG$2 = "Mixed"), 0.5*AG18, 0)</f>
        <v>0</v>
      </c>
      <c r="AG18" s="5">
        <f>IF('Athletes - Gold'!AG18+'Athletes - Silver'!AG18+'Athletes - Bronze'!AG18 &gt; 0, 'Athletes - Gold'!AG18*'Medal values'!$B$1+'Athletes - Silver'!AG18*'Medal values'!$B$2+'Athletes - Bronze'!AG18*'Medal values'!$B$3, "") + IF(AND(AG$1 = AF$1, AF$2 = "Mixed"), 0.5*AF18, 0) + IF(AND(AG$1 = AH$1, AH$2 = "Mixed"), 0.5*AH18, 0)</f>
        <v>0</v>
      </c>
      <c r="AH18" s="5">
        <f>IF('Athletes - Gold'!AH18+'Athletes - Silver'!AH18+'Athletes - Bronze'!AH18 &gt; 0, 'Athletes - Gold'!AH18*'Medal values'!$B$1+'Athletes - Silver'!AH18*'Medal values'!$B$2+'Athletes - Bronze'!AH18*'Medal values'!$B$3, "") + IF(AND(AH$1 = AG$1, AG$2 = "Mixed"), 0.5*AG18, 0) + IF(AND(AH$1 = AI$1, AI$2 = "Mixed"), 0.5*AI18, 0)</f>
        <v>0</v>
      </c>
      <c r="AI18" s="5">
        <f>IF('Athletes - Gold'!AI18+'Athletes - Silver'!AI18+'Athletes - Bronze'!AI18 &gt; 0, 'Athletes - Gold'!AI18*'Medal values'!$B$1+'Athletes - Silver'!AI18*'Medal values'!$B$2+'Athletes - Bronze'!AI18*'Medal values'!$B$3, "") + IF(AND(AI$1 = AH$1, AH$2 = "Mixed"), 0.5*AH18, 0) + IF(AND(AI$1 = AJ$1, AJ$2 = "Mixed"), 0.5*AJ18, 0)</f>
        <v>0</v>
      </c>
      <c r="AJ18" s="5">
        <f>IF('Athletes - Gold'!AJ18+'Athletes - Silver'!AJ18+'Athletes - Bronze'!AJ18 &gt; 0, 'Athletes - Gold'!AJ18*'Medal values'!$B$1+'Athletes - Silver'!AJ18*'Medal values'!$B$2+'Athletes - Bronze'!AJ18*'Medal values'!$B$3, "") + IF(AND(AJ$1 = AI$1, AI$2 = "Mixed"), 0.5*AI18, 0) + IF(AND(AJ$1 = AK$1, AK$2 = "Mixed"), 0.5*AK18, 0)</f>
        <v>0</v>
      </c>
      <c r="AK18" s="5">
        <f>IF('Athletes - Gold'!AK18+'Athletes - Silver'!AK18+'Athletes - Bronze'!AK18 &gt; 0, 'Athletes - Gold'!AK18*'Medal values'!$B$1+'Athletes - Silver'!AK18*'Medal values'!$B$2+'Athletes - Bronze'!AK18*'Medal values'!$B$3, "") + IF(AND(AK$1 = AJ$1, AJ$2 = "Mixed"), 0.5*AJ18, 0) + IF(AND(AK$1 = AL$1, AL$2 = "Mixed"), 0.5*AL18, 0)</f>
        <v>6.002</v>
      </c>
      <c r="AL18" s="5">
        <f>IF('Athletes - Gold'!AL18+'Athletes - Silver'!AL18+'Athletes - Bronze'!AL18 &gt; 0, 'Athletes - Gold'!AL18*'Medal values'!$B$1+'Athletes - Silver'!AL18*'Medal values'!$B$2+'Athletes - Bronze'!AL18*'Medal values'!$B$3, "") + IF(AND(AL$1 = AK$1, AK$2 = "Mixed"), 0.5*AK18, 0) + IF(AND(AL$1 = AM$1, AM$2 = "Mixed"), 0.5*AM18, 0)</f>
        <v>20.004004</v>
      </c>
      <c r="AM18" s="5">
        <f>IF('Athletes - Gold'!AM18+'Athletes - Silver'!AM18+'Athletes - Bronze'!AM18 &gt; 0, 'Athletes - Gold'!AM18*'Medal values'!$B$1+'Athletes - Silver'!AM18*'Medal values'!$B$2+'Athletes - Bronze'!AM18*'Medal values'!$B$3, "") + IF(AND(AM$1 = AL$1, AL$2 = "Mixed"), 0.5*AL18, 0) + IF(AND(AM$1 = AN$1, AN$2 = "Mixed"), 0.5*AN18, 0)</f>
        <v>22.006002</v>
      </c>
      <c r="AN18" s="5">
        <f>IF('Athletes - Gold'!AN18+'Athletes - Silver'!AN18+'Athletes - Bronze'!AN18 &gt; 0, 'Athletes - Gold'!AN18*'Medal values'!$B$1+'Athletes - Silver'!AN18*'Medal values'!$B$2+'Athletes - Bronze'!AN18*'Medal values'!$B$3, "") + IF(AND(AN$1 = AM$1, AM$2 = "Mixed"), 0.5*AM18, 0) + IF(AND(AN$1 = AO$1, AO$2 = "Mixed"), 0.5*AO18, 0)</f>
        <v>0</v>
      </c>
      <c r="AO18" s="5">
        <f>IF('Athletes - Gold'!AO18+'Athletes - Silver'!AO18+'Athletes - Bronze'!AO18 &gt; 0, 'Athletes - Gold'!AO18*'Medal values'!$B$1+'Athletes - Silver'!AO18*'Medal values'!$B$2+'Athletes - Bronze'!AO18*'Medal values'!$B$3, "") + IF(AND(AO$1 = AN$1, AN$2 = "Mixed"), 0.5*AN18, 0) + IF(AND(AO$1 = AP$1, AP$2 = "Mixed"), 0.5*AP18, 0)</f>
        <v>0</v>
      </c>
      <c r="AP18" s="5">
        <f>IF('Athletes - Gold'!AP18+'Athletes - Silver'!AP18+'Athletes - Bronze'!AP18 &gt; 0, 'Athletes - Gold'!AP18*'Medal values'!$B$1+'Athletes - Silver'!AP18*'Medal values'!$B$2+'Athletes - Bronze'!AP18*'Medal values'!$B$3, "") + IF(AND(AP$1 = AO$1, AO$2 = "Mixed"), 0.5*AO18, 0) + IF(AND(AP$1 = AQ$1, AQ$2 = "Mixed"), 0.5*AQ18, 0)</f>
        <v>3.001</v>
      </c>
      <c r="AQ18" s="5">
        <f>IF('Athletes - Gold'!AQ18+'Athletes - Silver'!AQ18+'Athletes - Bronze'!AQ18 &gt; 0, 'Athletes - Gold'!AQ18*'Medal values'!$B$1+'Athletes - Silver'!AQ18*'Medal values'!$B$2+'Athletes - Bronze'!AQ18*'Medal values'!$B$3, "") + IF(AND(AQ$1 = AP$1, AP$2 = "Mixed"), 0.5*AP18, 0) + IF(AND(AQ$1 = AR$1, AR$2 = "Mixed"), 0.5*AR18, 0)</f>
        <v>0</v>
      </c>
      <c r="AR18" s="5">
        <f>IF('Athletes - Gold'!AR18+'Athletes - Silver'!AR18+'Athletes - Bronze'!AR18 &gt; 0, 'Athletes - Gold'!AR18*'Medal values'!$B$1+'Athletes - Silver'!AR18*'Medal values'!$B$2+'Athletes - Bronze'!AR18*'Medal values'!$B$3, "") + IF(AND(AR$1 = AQ$1, AQ$2 = "Mixed"), 0.5*AQ18, 0) + IF(AND(AR$1 = AS$1, AS$2 = "Mixed"), 0.5*AS18, 0)</f>
        <v>0</v>
      </c>
      <c r="AS18" s="5">
        <f>IF('Athletes - Gold'!AS18+'Athletes - Silver'!AS18+'Athletes - Bronze'!AS18 &gt; 0, 'Athletes - Gold'!AS18*'Medal values'!$B$1+'Athletes - Silver'!AS18*'Medal values'!$B$2+'Athletes - Bronze'!AS18*'Medal values'!$B$3, "") + IF(AND(AS$1 = AR$1, AR$2 = "Mixed"), 0.5*AR18, 0) + IF(AND(AS$1 = AT$1, AT$2 = "Mixed"), 0.5*AT18, 0)</f>
        <v>0</v>
      </c>
      <c r="AT18" s="5">
        <f>IF('Athletes - Gold'!AT18+'Athletes - Silver'!AT18+'Athletes - Bronze'!AT18 &gt; 0, 'Athletes - Gold'!AT18*'Medal values'!$B$1+'Athletes - Silver'!AT18*'Medal values'!$B$2+'Athletes - Bronze'!AT18*'Medal values'!$B$3, "") + IF(AND(AT$1 = AS$1, AS$2 = "Mixed"), 0.5*AS18, 0) + IF(AND(AT$1 = AU$1, AU$2 = "Mixed"), 0.5*AU18, 0)</f>
        <v>0</v>
      </c>
      <c r="AU18" s="5">
        <f>IF('Athletes - Gold'!AU18+'Athletes - Silver'!AU18+'Athletes - Bronze'!AU18 &gt; 0, 'Athletes - Gold'!AU18*'Medal values'!$B$1+'Athletes - Silver'!AU18*'Medal values'!$B$2+'Athletes - Bronze'!AU18*'Medal values'!$B$3, "") + IF(AND(AU$1 = AT$1, AT$2 = "Mixed"), 0.5*AT18, 0) + IF(AND(AU$1 = AV$1, AV$2 = "Mixed"), 0.5*AV18, 0)</f>
        <v>0</v>
      </c>
      <c r="AV18" s="5">
        <f>IF('Athletes - Gold'!AV18+'Athletes - Silver'!AV18+'Athletes - Bronze'!AV18 &gt; 0, 'Athletes - Gold'!AV18*'Medal values'!$B$1+'Athletes - Silver'!AV18*'Medal values'!$B$2+'Athletes - Bronze'!AV18*'Medal values'!$B$3, "") + IF(AND(AV$1 = AU$1, AU$2 = "Mixed"), 0.5*AU18, 0) + IF(AND(AV$1 = AW$1, AW$2 = "Mixed"), 0.5*AW18, 0)</f>
        <v>0</v>
      </c>
      <c r="AW18" s="5">
        <f>IF('Athletes - Gold'!AW18+'Athletes - Silver'!AW18+'Athletes - Bronze'!AW18 &gt; 0, 'Athletes - Gold'!AW18*'Medal values'!$B$1+'Athletes - Silver'!AW18*'Medal values'!$B$2+'Athletes - Bronze'!AW18*'Medal values'!$B$3, "") + IF(AND(AW$1 = AV$1, AV$2 = "Mixed"), 0.5*AV18, 0) + IF(AND(AW$1 = AX$1, AX$2 = "Mixed"), 0.5*AX18, 0)</f>
        <v>0</v>
      </c>
      <c r="AX18" s="5">
        <f>IF('Athletes - Gold'!AX18+'Athletes - Silver'!AX18+'Athletes - Bronze'!AX18 &gt; 0, 'Athletes - Gold'!AX18*'Medal values'!$B$1+'Athletes - Silver'!AX18*'Medal values'!$B$2+'Athletes - Bronze'!AX18*'Medal values'!$B$3, "") + IF(AND(AX$1 = AW$1, AW$2 = "Mixed"), 0.5*AW18, 0) + IF(AND(AX$1 = AY$1, AY$2 = "Mixed"), 0.5*AY18, 0)</f>
        <v>0</v>
      </c>
      <c r="AY18" s="5">
        <f>IF('Athletes - Gold'!AY18+'Athletes - Silver'!AY18+'Athletes - Bronze'!AY18 &gt; 0, 'Athletes - Gold'!AY18*'Medal values'!$B$1+'Athletes - Silver'!AY18*'Medal values'!$B$2+'Athletes - Bronze'!AY18*'Medal values'!$B$3, "") + IF(AND(AY$1 = AX$1, AX$2 = "Mixed"), 0.5*AX18, 0) + IF(AND(AY$1 = AZ$1, AZ$2 = "Mixed"), 0.5*AZ18, 0)</f>
        <v>0</v>
      </c>
      <c r="AZ18" s="5">
        <f>IF('Athletes - Gold'!AZ18+'Athletes - Silver'!AZ18+'Athletes - Bronze'!AZ18 &gt; 0, 'Athletes - Gold'!AZ18*'Medal values'!$B$1+'Athletes - Silver'!AZ18*'Medal values'!$B$2+'Athletes - Bronze'!AZ18*'Medal values'!$B$3, "") + IF(AND(AZ$1 = AY$1, AY$2 = "Mixed"), 0.5*AY18, 0) + IF(AND(AZ$1 = BA$1, BA$2 = "Mixed"), 0.5*BA18, 0)</f>
        <v>0</v>
      </c>
      <c r="BA18" s="5">
        <f>IF('Athletes - Gold'!BA18+'Athletes - Silver'!BA18+'Athletes - Bronze'!BA18 &gt; 0, 'Athletes - Gold'!BA18*'Medal values'!$B$1+'Athletes - Silver'!BA18*'Medal values'!$B$2+'Athletes - Bronze'!BA18*'Medal values'!$B$3, "") + IF(AND(BA$1 = AZ$1, AZ$2 = "Mixed"), 0.5*AZ18, 0) + IF(AND(BA$1 = BB$1, BB$2 = "Mixed"), 0.5*BB18, 0)</f>
        <v>0</v>
      </c>
      <c r="BB18" s="5">
        <f>IF('Athletes - Gold'!BB18+'Athletes - Silver'!BB18+'Athletes - Bronze'!BB18 &gt; 0, 'Athletes - Gold'!BB18*'Medal values'!$B$1+'Athletes - Silver'!BB18*'Medal values'!$B$2+'Athletes - Bronze'!BB18*'Medal values'!$B$3, "") + IF(AND(BB$1 = BA$1, BA$2 = "Mixed"), 0.5*BA18, 0) + IF(AND(BB$1 = BC$1, BC$2 = "Mixed"), 0.5*BC18, 0)</f>
        <v>0</v>
      </c>
      <c r="BC18" s="5">
        <f>IF('Athletes - Gold'!BC18+'Athletes - Silver'!BC18+'Athletes - Bronze'!BC18 &gt; 0, 'Athletes - Gold'!BC18*'Medal values'!$B$1+'Athletes - Silver'!BC18*'Medal values'!$B$2+'Athletes - Bronze'!BC18*'Medal values'!$B$3, "") + IF(AND(BC$1 = BB$1, BB$2 = "Mixed"), 0.5*BB18, 0) + IF(AND(BC$1 = BD$1, BD$2 = "Mixed"), 0.5*BD18, 0)</f>
        <v>3.000001</v>
      </c>
      <c r="BD18" s="5">
        <f>IF('Athletes - Gold'!BD18+'Athletes - Silver'!BD18+'Athletes - Bronze'!BD18 &gt; 0, 'Athletes - Gold'!BD18*'Medal values'!$B$1+'Athletes - Silver'!BD18*'Medal values'!$B$2+'Athletes - Bronze'!BD18*'Medal values'!$B$3, "") + IF(AND(BD$1 = BC$1, BC$2 = "Mixed"), 0.5*BC18, 0) + IF(AND(BD$1 = BE$1, BE$2 = "Mixed"), 0.5*BE18, 0)</f>
        <v>0</v>
      </c>
      <c r="BE18" s="5">
        <f>IF('Athletes - Gold'!BE18+'Athletes - Silver'!BE18+'Athletes - Bronze'!BE18 &gt; 0, 'Athletes - Gold'!BE18*'Medal values'!$B$1+'Athletes - Silver'!BE18*'Medal values'!$B$2+'Athletes - Bronze'!BE18*'Medal values'!$B$3, "") + IF(AND(BE$1 = BD$1, BD$2 = "Mixed"), 0.5*BD18, 0) + IF(AND(BE$1 = BF$1, BF$2 = "Mixed"), 0.5*BF18, 0)</f>
        <v>0</v>
      </c>
      <c r="BF18" s="5">
        <f>IF('Athletes - Gold'!BF18+'Athletes - Silver'!BF18+'Athletes - Bronze'!BF18 &gt; 0, 'Athletes - Gold'!BF18*'Medal values'!$B$1+'Athletes - Silver'!BF18*'Medal values'!$B$2+'Athletes - Bronze'!BF18*'Medal values'!$B$3, "") + IF(AND(BF$1 = BE$1, BE$2 = "Mixed"), 0.5*BE18, 0) + IF(AND(BF$1 = BG$1, BG$2 = "Mixed"), 0.5*BG18, 0)</f>
        <v>0</v>
      </c>
      <c r="BG18" s="5">
        <f>IF('Athletes - Gold'!BG18+'Athletes - Silver'!BG18+'Athletes - Bronze'!BG18 &gt; 0, 'Athletes - Gold'!BG18*'Medal values'!$B$1+'Athletes - Silver'!BG18*'Medal values'!$B$2+'Athletes - Bronze'!BG18*'Medal values'!$B$3, "") + IF(AND(BG$1 = BF$1, BF$2 = "Mixed"), 0.5*BF18, 0) + IF(AND(BG$1 = BH$1, BH$2 = "Mixed"), 0.5*BH18, 0)</f>
        <v>0</v>
      </c>
      <c r="BH18" s="5">
        <f>IF('Athletes - Gold'!BH18+'Athletes - Silver'!BH18+'Athletes - Bronze'!BH18 &gt; 0, 'Athletes - Gold'!BH18*'Medal values'!$B$1+'Athletes - Silver'!BH18*'Medal values'!$B$2+'Athletes - Bronze'!BH18*'Medal values'!$B$3, "") + IF(AND(BH$1 = BG$1, BG$2 = "Mixed"), 0.5*BG18, 0) + IF(AND(BH$1 = BI$1, BI$2 = "Mixed"), 0.5*BI18, 0)</f>
        <v>0</v>
      </c>
      <c r="BI18" s="5">
        <f>IF('Athletes - Gold'!BI18+'Athletes - Silver'!BI18+'Athletes - Bronze'!BI18 &gt; 0, 'Athletes - Gold'!BI18*'Medal values'!$B$1+'Athletes - Silver'!BI18*'Medal values'!$B$2+'Athletes - Bronze'!BI18*'Medal values'!$B$3, "") + IF(AND(BI$1 = BH$1, BH$2 = "Mixed"), 0.5*BH18, 0) + IF(AND(BI$1 = BJ$1, BJ$2 = "Mixed"), 0.5*BJ18, 0)</f>
        <v>2</v>
      </c>
      <c r="BJ18" s="5">
        <f>IF('Athletes - Gold'!BJ18+'Athletes - Silver'!BJ18+'Athletes - Bronze'!BJ18 &gt; 0, 'Athletes - Gold'!BJ18*'Medal values'!$B$1+'Athletes - Silver'!BJ18*'Medal values'!$B$2+'Athletes - Bronze'!BJ18*'Medal values'!$B$3, "") + IF(AND(BJ$1 = BI$1, BI$2 = "Mixed"), 0.5*BI18, 0) + IF(AND(BJ$1 = BK$1, BK$2 = "Mixed"), 0.5*BK18, 0)</f>
        <v>21.004</v>
      </c>
      <c r="BK18" s="5">
        <f>IF('Athletes - Gold'!BK18+'Athletes - Silver'!BK18+'Athletes - Bronze'!BK18 &gt; 0, 'Athletes - Gold'!BK18*'Medal values'!$B$1+'Athletes - Silver'!BK18*'Medal values'!$B$2+'Athletes - Bronze'!BK18*'Medal values'!$B$3, "") + IF(AND(BK$1 = BJ$1, BJ$2 = "Mixed"), 0.5*BJ18, 0) + IF(AND(BK$1 = BL$1, BL$2 = "Mixed"), 0.5*BL18, 0)</f>
        <v>0</v>
      </c>
      <c r="BL18" s="5">
        <f>IF('Athletes - Gold'!BL18+'Athletes - Silver'!BL18+'Athletes - Bronze'!BL18 &gt; 0, 'Athletes - Gold'!BL18*'Medal values'!$B$1+'Athletes - Silver'!BL18*'Medal values'!$B$2+'Athletes - Bronze'!BL18*'Medal values'!$B$3, "") + IF(AND(BL$1 = BK$1, BK$2 = "Mixed"), 0.5*BK18, 0) + IF(AND(BL$1 = BM$1, BM$2 = "Mixed"), 0.5*BM18, 0)</f>
        <v>0</v>
      </c>
      <c r="BM18" s="5">
        <f>IF('Athletes - Gold'!BM18+'Athletes - Silver'!BM18+'Athletes - Bronze'!BM18 &gt; 0, 'Athletes - Gold'!BM18*'Medal values'!$B$1+'Athletes - Silver'!BM18*'Medal values'!$B$2+'Athletes - Bronze'!BM18*'Medal values'!$B$3, "") + IF(AND(BM$1 = BL$1, BL$2 = "Mixed"), 0.5*BL18, 0) + IF(AND(BM$1 = BN$1, BN$2 = "Mixed"), 0.5*BN18, 0)</f>
        <v>1</v>
      </c>
      <c r="BN18" s="5">
        <f>IF('Athletes - Gold'!BN18+'Athletes - Silver'!BN18+'Athletes - Bronze'!BN18 &gt; 0, 'Athletes - Gold'!BN18*'Medal values'!$B$1+'Athletes - Silver'!BN18*'Medal values'!$B$2+'Athletes - Bronze'!BN18*'Medal values'!$B$3, "") + IF(AND(BN$1 = BM$1, BM$2 = "Mixed"), 0.5*BM18, 0) + IF(AND(BN$1 = BO$1, BO$2 = "Mixed"), 0.5*BO18, 0)</f>
        <v>0</v>
      </c>
      <c r="BO18" s="5">
        <f>IF('Athletes - Gold'!BO18+'Athletes - Silver'!BO18+'Athletes - Bronze'!BO18 &gt; 0, 'Athletes - Gold'!BO18*'Medal values'!$B$1+'Athletes - Silver'!BO18*'Medal values'!$B$2+'Athletes - Bronze'!BO18*'Medal values'!$B$3, "") + IF(AND(BO$1 = BN$1, BN$2 = "Mixed"), 0.5*BN18, 0) + IF(AND(BO$1 = BP$1, BP$2 = "Mixed"), 0.5*BP18, 0)</f>
        <v>3.001</v>
      </c>
      <c r="BP18" s="5">
        <f>IF('Athletes - Gold'!BP18+'Athletes - Silver'!BP18+'Athletes - Bronze'!BP18 &gt; 0, 'Athletes - Gold'!BP18*'Medal values'!$B$1+'Athletes - Silver'!BP18*'Medal values'!$B$2+'Athletes - Bronze'!BP18*'Medal values'!$B$3, "") + IF(AND(BP$1 = BO$1, BO$2 = "Mixed"), 0.5*BO18, 0) + IF(AND(BP$1 = BQ$1, BQ$2 = "Mixed"), 0.5*BQ18, 0)</f>
        <v>14.003001</v>
      </c>
      <c r="BQ18" s="5">
        <f>IF('Athletes - Gold'!BQ18+'Athletes - Silver'!BQ18+'Athletes - Bronze'!BQ18 &gt; 0, 'Athletes - Gold'!BQ18*'Medal values'!$B$1+'Athletes - Silver'!BQ18*'Medal values'!$B$2+'Athletes - Bronze'!BQ18*'Medal values'!$B$3, "") + IF(AND(BQ$1 = BP$1, BP$2 = "Mixed"), 0.5*BP18, 0) + IF(AND(BQ$1 = BR$1, BR$2 = "Mixed"), 0.5*BR18, 0)</f>
        <v>12.004</v>
      </c>
      <c r="BR18" s="5">
        <f>IF('Athletes - Gold'!BR18+'Athletes - Silver'!BR18+'Athletes - Bronze'!BR18 &gt; 0, 'Athletes - Gold'!BR18*'Medal values'!$B$1+'Athletes - Silver'!BR18*'Medal values'!$B$2+'Athletes - Bronze'!BR18*'Medal values'!$B$3, "") + IF(AND(BR$1 = BQ$1, BQ$2 = "Mixed"), 0.5*BQ18, 0) + IF(AND(BR$1 = BS$1, BS$2 = "Mixed"), 0.5*BS18, 0)</f>
        <v>12.003</v>
      </c>
      <c r="BS18" s="5">
        <f>IF('Athletes - Gold'!BS18+'Athletes - Silver'!BS18+'Athletes - Bronze'!BS18 &gt; 0, 'Athletes - Gold'!BS18*'Medal values'!$B$1+'Athletes - Silver'!BS18*'Medal values'!$B$2+'Athletes - Bronze'!BS18*'Medal values'!$B$3, "") + IF(AND(BS$1 = BR$1, BR$2 = "Mixed"), 0.5*BR18, 0) + IF(AND(BS$1 = BT$1, BT$2 = "Mixed"), 0.5*BT18, 0)</f>
        <v>0</v>
      </c>
      <c r="BT18" s="5">
        <f>IF('Athletes - Gold'!BT18+'Athletes - Silver'!BT18+'Athletes - Bronze'!BT18 &gt; 0, 'Athletes - Gold'!BT18*'Medal values'!$B$1+'Athletes - Silver'!BT18*'Medal values'!$B$2+'Athletes - Bronze'!BT18*'Medal values'!$B$3, "") + IF(AND(BT$1 = BS$1, BS$2 = "Mixed"), 0.5*BS18, 0) + IF(AND(BT$1 = BU$1, BU$2 = "Mixed"), 0.5*BU18, 0)</f>
        <v>0</v>
      </c>
      <c r="BU18" s="5">
        <f>IF('Athletes - Gold'!BU18+'Athletes - Silver'!BU18+'Athletes - Bronze'!BU18 &gt; 0, 'Athletes - Gold'!BU18*'Medal values'!$B$1+'Athletes - Silver'!BU18*'Medal values'!$B$2+'Athletes - Bronze'!BU18*'Medal values'!$B$3, "") + IF(AND(BU$1 = BT$1, BT$2 = "Mixed"), 0.5*BT18, 0) + IF(AND(BU$1 = BV$1, BV$2 = "Mixed"), 0.5*BV18, 0)</f>
        <v>0</v>
      </c>
      <c r="BV18" s="5">
        <f>IF('Athletes - Gold'!BV18+'Athletes - Silver'!BV18+'Athletes - Bronze'!BV18 &gt; 0, 'Athletes - Gold'!BV18*'Medal values'!$B$1+'Athletes - Silver'!BV18*'Medal values'!$B$2+'Athletes - Bronze'!BV18*'Medal values'!$B$3, "") + IF(AND(BV$1 = BU$1, BU$2 = "Mixed"), 0.5*BU18, 0) + IF(AND(BV$1 = BW$1, BW$2 = "Mixed"), 0.5*BW18, 0)</f>
        <v>0</v>
      </c>
      <c r="BW18" s="5">
        <f>IF('Athletes - Gold'!BW18+'Athletes - Silver'!BW18+'Athletes - Bronze'!BW18 &gt; 0, 'Athletes - Gold'!BW18*'Medal values'!$B$1+'Athletes - Silver'!BW18*'Medal values'!$B$2+'Athletes - Bronze'!BW18*'Medal values'!$B$3, "") + IF(AND(BW$1 = BV$1, BV$2 = "Mixed"), 0.5*BV18, 0) + IF(AND(BW$1 = BX$1, BX$2 = "Mixed"), 0.5*BX18, 0)</f>
        <v>0</v>
      </c>
      <c r="BX18" s="5">
        <f>IF('Athletes - Gold'!BX18+'Athletes - Silver'!BX18+'Athletes - Bronze'!BX18 &gt; 0, 'Athletes - Gold'!BX18*'Medal values'!$B$1+'Athletes - Silver'!BX18*'Medal values'!$B$2+'Athletes - Bronze'!BX18*'Medal values'!$B$3, "") + IF(AND(BX$1 = BW$1, BW$2 = "Mixed"), 0.5*BW18, 0) + IF(AND(BX$1 = BY$1, BY$2 = "Mixed"), 0.5*BY18, 0)</f>
        <v>0</v>
      </c>
      <c r="BY18" s="5">
        <f>IF('Athletes - Gold'!BY18+'Athletes - Silver'!BY18+'Athletes - Bronze'!BY18 &gt; 0, 'Athletes - Gold'!BY18*'Medal values'!$B$1+'Athletes - Silver'!BY18*'Medal values'!$B$2+'Athletes - Bronze'!BY18*'Medal values'!$B$3, "") + IF(AND(BY$1 = BX$1, BX$2 = "Mixed"), 0.5*BX18, 0) + IF(AND(BY$1 = BZ$1, BZ$2 = "Mixed"), 0.5*BZ18, 0)</f>
        <v>7.001002</v>
      </c>
      <c r="BZ18" s="5">
        <f>IF('Athletes - Gold'!BZ18+'Athletes - Silver'!BZ18+'Athletes - Bronze'!BZ18 &gt; 0, 'Athletes - Gold'!BZ18*'Medal values'!$B$1+'Athletes - Silver'!BZ18*'Medal values'!$B$2+'Athletes - Bronze'!BZ18*'Medal values'!$B$3, "") + IF(AND(BZ$1 = BY$1, BY$2 = "Mixed"), 0.5*BY18, 0) + IF(AND(BZ$1 = CA$1, CA$2 = "Mixed"), 0.5*CA18, 0)</f>
        <v>8.000004</v>
      </c>
      <c r="CA18" s="5">
        <f>IF('Athletes - Gold'!CA18+'Athletes - Silver'!CA18+'Athletes - Bronze'!CA18 &gt; 0, 'Athletes - Gold'!CA18*'Medal values'!$B$1+'Athletes - Silver'!CA18*'Medal values'!$B$2+'Athletes - Bronze'!CA18*'Medal values'!$B$3, "") + IF(AND(CA$1 = BZ$1, BZ$2 = "Mixed"), 0.5*BZ18, 0) + IF(AND(CA$1 = CB$1, CB$2 = "Mixed"), 0.5*CB18, 0)</f>
        <v>22.005003</v>
      </c>
      <c r="CB18" s="5">
        <f>IF('Athletes - Gold'!CB18+'Athletes - Silver'!CB18+'Athletes - Bronze'!CB18 &gt; 0, 'Athletes - Gold'!CB18*'Medal values'!$B$1+'Athletes - Silver'!CB18*'Medal values'!$B$2+'Athletes - Bronze'!CB18*'Medal values'!$B$3, "") + IF(AND(CB$1 = CA$1, CA$2 = "Mixed"), 0.5*CA18, 0) + IF(AND(CB$1 = CC$1, CC$2 = "Mixed"), 0.5*CC18, 0)</f>
        <v>16.004002</v>
      </c>
      <c r="CC18" s="5">
        <f>IF('Athletes - Gold'!CC18+'Athletes - Silver'!CC18+'Athletes - Bronze'!CC18 &gt; 0, 'Athletes - Gold'!CC18*'Medal values'!$B$1+'Athletes - Silver'!CC18*'Medal values'!$B$2+'Athletes - Bronze'!CC18*'Medal values'!$B$3, "") + IF(AND(CC$1 = CB$1, CB$2 = "Mixed"), 0.5*CB18, 0) + IF(AND(CC$1 = CD$1, CD$2 = "Mixed"), 0.5*CD18, 0)</f>
        <v>4.000002</v>
      </c>
      <c r="CD18" s="5">
        <f>IF('Athletes - Gold'!CD18+'Athletes - Silver'!CD18+'Athletes - Bronze'!CD18 &gt; 0, 'Athletes - Gold'!CD18*'Medal values'!$B$1+'Athletes - Silver'!CD18*'Medal values'!$B$2+'Athletes - Bronze'!CD18*'Medal values'!$B$3, "") + IF(AND(CD$1 = CC$1, CC$2 = "Mixed"), 0.5*CC18, 0) + IF(AND(CD$1 = CE$1, CE$2 = "Mixed"), 0.5*CE18, 0)</f>
        <v>16.004002</v>
      </c>
      <c r="CE18" s="5">
        <f>IF('Athletes - Gold'!CE18+'Athletes - Silver'!CE18+'Athletes - Bronze'!CE18 &gt; 0, 'Athletes - Gold'!CE18*'Medal values'!$B$1+'Athletes - Silver'!CE18*'Medal values'!$B$2+'Athletes - Bronze'!CE18*'Medal values'!$B$3, "") + IF(AND(CE$1 = CD$1, CD$2 = "Mixed"), 0.5*CD18, 0) + IF(AND(CE$1 = CF$1, CF$2 = "Mixed"), 0.5*CF18, 0)</f>
        <v>1</v>
      </c>
      <c r="CF18" s="5">
        <f>IF('Athletes - Gold'!CF18+'Athletes - Silver'!CF18+'Athletes - Bronze'!CF18 &gt; 0, 'Athletes - Gold'!CF18*'Medal values'!$B$1+'Athletes - Silver'!CF18*'Medal values'!$B$2+'Athletes - Bronze'!CF18*'Medal values'!$B$3, "") + IF(AND(CF$1 = CE$1, CE$2 = "Mixed"), 0.5*CE18, 0) + IF(AND(CF$1 = CG$1, CG$2 = "Mixed"), 0.5*CG18, 0)</f>
        <v>0</v>
      </c>
      <c r="CG18" s="5">
        <f>IF('Athletes - Gold'!CG18+'Athletes - Silver'!CG18+'Athletes - Bronze'!CG18 &gt; 0, 'Athletes - Gold'!CG18*'Medal values'!$B$1+'Athletes - Silver'!CG18*'Medal values'!$B$2+'Athletes - Bronze'!CG18*'Medal values'!$B$3, "") + IF(AND(CG$1 = CF$1, CF$2 = "Mixed"), 0.5*CF18, 0) + IF(AND(CG$1 = CH$1, CH$2 = "Mixed"), 0.5*CH18, 0)</f>
        <v>0</v>
      </c>
      <c r="CH18" s="5">
        <f>IF('Athletes - Gold'!CH18+'Athletes - Silver'!CH18+'Athletes - Bronze'!CH18 &gt; 0, 'Athletes - Gold'!CH18*'Medal values'!$B$1+'Athletes - Silver'!CH18*'Medal values'!$B$2+'Athletes - Bronze'!CH18*'Medal values'!$B$3, "") + IF(AND(CH$1 = CG$1, CG$2 = "Mixed"), 0.5*CG18, 0) + IF(AND(CH$1 = CI$1, CI$2 = "Mixed"), 0.5*CI18, 0)</f>
        <v>0</v>
      </c>
      <c r="CI18" s="5">
        <f>IF('Athletes - Gold'!CI18+'Athletes - Silver'!CI18+'Athletes - Bronze'!CI18 &gt; 0, 'Athletes - Gold'!CI18*'Medal values'!$B$1+'Athletes - Silver'!CI18*'Medal values'!$B$2+'Athletes - Bronze'!CI18*'Medal values'!$B$3, "") + IF(AND(CI$1 = CH$1, CH$2 = "Mixed"), 0.5*CH18, 0) + IF(AND(CI$1 = CJ$1, CJ$2 = "Mixed"), 0.5*CJ18, 0)</f>
        <v>0</v>
      </c>
      <c r="CJ18" s="5">
        <f>IF('Athletes - Gold'!CJ18+'Athletes - Silver'!CJ18+'Athletes - Bronze'!CJ18 &gt; 0, 'Athletes - Gold'!CJ18*'Medal values'!$B$1+'Athletes - Silver'!CJ18*'Medal values'!$B$2+'Athletes - Bronze'!CJ18*'Medal values'!$B$3, "") + IF(AND(CJ$1 = CI$1, CI$2 = "Mixed"), 0.5*CI18, 0) + IF(AND(CJ$1 = CK$1, CK$2 = "Mixed"), 0.5*CK18, 0)</f>
        <v>2.000001</v>
      </c>
      <c r="CK18" s="5">
        <f>IF('Athletes - Gold'!CK18+'Athletes - Silver'!CK18+'Athletes - Bronze'!CK18 &gt; 0, 'Athletes - Gold'!CK18*'Medal values'!$B$1+'Athletes - Silver'!CK18*'Medal values'!$B$2+'Athletes - Bronze'!CK18*'Medal values'!$B$3, "") + IF(AND(CK$1 = CJ$1, CJ$2 = "Mixed"), 0.5*CJ18, 0) + IF(AND(CK$1 = CL$1, CL$2 = "Mixed"), 0.5*CL18, 0)</f>
        <v>5.001001</v>
      </c>
      <c r="CL18" s="5">
        <f>IF('Athletes - Gold'!CL18+'Athletes - Silver'!CL18+'Athletes - Bronze'!CL18 &gt; 0, 'Athletes - Gold'!CL18*'Medal values'!$B$1+'Athletes - Silver'!CL18*'Medal values'!$B$2+'Athletes - Bronze'!CL18*'Medal values'!$B$3, "") + IF(AND(CL$1 = CK$1, CK$2 = "Mixed"), 0.5*CK18, 0) + IF(AND(CL$1 = CM$1, CM$2 = "Mixed"), 0.5*CM18, 0)</f>
        <v>0</v>
      </c>
      <c r="CM18" s="5">
        <f>IF('Athletes - Gold'!CM18+'Athletes - Silver'!CM18+'Athletes - Bronze'!CM18 &gt; 0, 'Athletes - Gold'!CM18*'Medal values'!$B$1+'Athletes - Silver'!CM18*'Medal values'!$B$2+'Athletes - Bronze'!CM18*'Medal values'!$B$3, "") + IF(AND(CM$1 = CL$1, CL$2 = "Mixed"), 0.5*CL18, 0) + IF(AND(CM$1 = CN$1, CN$2 = "Mixed"), 0.5*CN18, 0)</f>
        <v>0</v>
      </c>
      <c r="CN18" s="5">
        <f>IF('Athletes - Gold'!CN18+'Athletes - Silver'!CN18+'Athletes - Bronze'!CN18 &gt; 0, 'Athletes - Gold'!CN18*'Medal values'!$B$1+'Athletes - Silver'!CN18*'Medal values'!$B$2+'Athletes - Bronze'!CN18*'Medal values'!$B$3, "") + IF(AND(CN$1 = CM$1, CM$2 = "Mixed"), 0.5*CM18, 0) + IF(AND(CN$1 = CO$1, CO$2 = "Mixed"), 0.5*CO18, 0)</f>
        <v>0</v>
      </c>
      <c r="CO18" s="5">
        <f>IF('Athletes - Gold'!CO18+'Athletes - Silver'!CO18+'Athletes - Bronze'!CO18 &gt; 0, 'Athletes - Gold'!CO18*'Medal values'!$B$1+'Athletes - Silver'!CO18*'Medal values'!$B$2+'Athletes - Bronze'!CO18*'Medal values'!$B$3, "") + IF(AND(CO$1 = CN$1, CN$2 = "Mixed"), 0.5*CN18, 0) + IF(AND(CO$1 = CP$1, CP$2 = "Mixed"), 0.5*CP18, 0)</f>
        <v>0</v>
      </c>
      <c r="CP18" s="5">
        <f>IF('Athletes - Gold'!CP18+'Athletes - Silver'!CP18+'Athletes - Bronze'!CP18 &gt; 0, 'Athletes - Gold'!CP18*'Medal values'!$B$1+'Athletes - Silver'!CP18*'Medal values'!$B$2+'Athletes - Bronze'!CP18*'Medal values'!$B$3, "") + IF(AND(CP$1 = CO$1, CO$2 = "Mixed"), 0.5*CO18, 0) + IF(AND(CP$1 = CQ$1, CQ$2 = "Mixed"), 0.5*CQ18, 0)</f>
        <v>0</v>
      </c>
      <c r="CQ18" s="5">
        <f>IF('Athletes - Gold'!CQ18+'Athletes - Silver'!CQ18+'Athletes - Bronze'!CQ18 &gt; 0, 'Athletes - Gold'!CQ18*'Medal values'!$B$1+'Athletes - Silver'!CQ18*'Medal values'!$B$2+'Athletes - Bronze'!CQ18*'Medal values'!$B$3, "") + IF(AND(CQ$1 = CP$1, CP$2 = "Mixed"), 0.5*CP18, 0) + IF(AND(CQ$1 = CR$1, CR$2 = "Mixed"), 0.5*CR18, 0)</f>
        <v>0</v>
      </c>
      <c r="CR18" s="5">
        <f>IF('Athletes - Gold'!CR18+'Athletes - Silver'!CR18+'Athletes - Bronze'!CR18 &gt; 0, 'Athletes - Gold'!CR18*'Medal values'!$B$1+'Athletes - Silver'!CR18*'Medal values'!$B$2+'Athletes - Bronze'!CR18*'Medal values'!$B$3, "") + IF(AND(CR$1 = CQ$1, CQ$2 = "Mixed"), 0.5*CQ18, 0) + IF(AND(CR$1 = CS$1, CS$2 = "Mixed"), 0.5*CS18, 0)</f>
        <v>0</v>
      </c>
      <c r="CS18" s="5">
        <f>IF('Athletes - Gold'!CS18+'Athletes - Silver'!CS18+'Athletes - Bronze'!CS18 &gt; 0, 'Athletes - Gold'!CS18*'Medal values'!$B$1+'Athletes - Silver'!CS18*'Medal values'!$B$2+'Athletes - Bronze'!CS18*'Medal values'!$B$3, "") + IF(AND(CS$1 = CR$1, CR$2 = "Mixed"), 0.5*CR18, 0) + IF(AND(CS$1 = CT$1, CT$2 = "Mixed"), 0.5*CT18, 0)</f>
        <v>12.004</v>
      </c>
      <c r="CT18" s="5">
        <f>IF('Athletes - Gold'!CT18+'Athletes - Silver'!CT18+'Athletes - Bronze'!CT18 &gt; 0, 'Athletes - Gold'!CT18*'Medal values'!$B$1+'Athletes - Silver'!CT18*'Medal values'!$B$2+'Athletes - Bronze'!CT18*'Medal values'!$B$3, "") + IF(AND(CT$1 = CS$1, CS$2 = "Mixed"), 0.5*CS18, 0) + IF(AND(CT$1 = CU$1, CU$2 = "Mixed"), 0.5*CU18, 0)</f>
        <v>11.003001</v>
      </c>
      <c r="CU18" s="5">
        <f>IF('Athletes - Gold'!CU18+'Athletes - Silver'!CU18+'Athletes - Bronze'!CU18 &gt; 0, 'Athletes - Gold'!CU18*'Medal values'!$B$1+'Athletes - Silver'!CU18*'Medal values'!$B$2+'Athletes - Bronze'!CU18*'Medal values'!$B$3, "") + IF(AND(CU$1 = CT$1, CT$2 = "Mixed"), 0.5*CT18, 0) + IF(AND(CU$1 = CV$1, CV$2 = "Mixed"), 0.5*CV18, 0)</f>
        <v>1</v>
      </c>
      <c r="CV18" s="5">
        <f>IF('Athletes - Gold'!CV18+'Athletes - Silver'!CV18+'Athletes - Bronze'!CV18 &gt; 0, 'Athletes - Gold'!CV18*'Medal values'!$B$1+'Athletes - Silver'!CV18*'Medal values'!$B$2+'Athletes - Bronze'!CV18*'Medal values'!$B$3, "") + IF(AND(CV$1 = CU$1, CU$2 = "Mixed"), 0.5*CU18, 0) + IF(AND(CV$1 = CW$1, CW$2 = "Mixed"), 0.5*CW18, 0)</f>
        <v>4.000002</v>
      </c>
      <c r="CW18" s="5">
        <f t="shared" ref="CW18:CX18" si="17">SUMIF($B$2:$CV$2,CW$2, $B18:$CV18)</f>
        <v>110.01902</v>
      </c>
      <c r="CX18" s="5">
        <f t="shared" si="17"/>
        <v>168.037019</v>
      </c>
      <c r="CY18" s="5">
        <f t="shared" si="3"/>
        <v>278.056039</v>
      </c>
    </row>
    <row r="19">
      <c r="A19" s="5" t="str">
        <f>Countries!A17</f>
        <v>CIV</v>
      </c>
      <c r="B19" s="5">
        <f>IF('Athletes - Gold'!B19+'Athletes - Silver'!B19+'Athletes - Bronze'!B19 &gt; 0, 'Athletes - Gold'!B19*'Medal values'!$B$1+'Athletes - Silver'!B19*'Medal values'!$B$2+'Athletes - Bronze'!B19*'Medal values'!$B$3, "") + IF(AND(B$1 = A$1, A$2 = "Mixed"), 0.5*A19, 0) + IF(AND(B$1 = C$1, C$2 = "Mixed"), 0.5*C19, 0)</f>
        <v>0</v>
      </c>
      <c r="C19" s="5">
        <f>IF('Athletes - Gold'!C19+'Athletes - Silver'!C19+'Athletes - Bronze'!C19 &gt; 0, 'Athletes - Gold'!C19*'Medal values'!$B$1+'Athletes - Silver'!C19*'Medal values'!$B$2+'Athletes - Bronze'!C19*'Medal values'!$B$3, "") + IF(AND(C$1 = B$1, B$2 = "Mixed"), 0.5*B19, 0) + IF(AND(C$1 = D$1, D$2 = "Mixed"), 0.5*D19, 0)</f>
        <v>0</v>
      </c>
      <c r="D19" s="5">
        <f>IF('Athletes - Gold'!D19+'Athletes - Silver'!D19+'Athletes - Bronze'!D19 &gt; 0, 'Athletes - Gold'!D19*'Medal values'!$B$1+'Athletes - Silver'!D19*'Medal values'!$B$2+'Athletes - Bronze'!D19*'Medal values'!$B$3, "") + IF(AND(D$1 = C$1, C$2 = "Mixed"), 0.5*C19, 0) + IF(AND(D$1 = E$1, E$2 = "Mixed"), 0.5*E19, 0)</f>
        <v>0</v>
      </c>
      <c r="E19" s="5">
        <f>IF('Athletes - Gold'!E19+'Athletes - Silver'!E19+'Athletes - Bronze'!E19 &gt; 0, 'Athletes - Gold'!E19*'Medal values'!$B$1+'Athletes - Silver'!E19*'Medal values'!$B$2+'Athletes - Bronze'!E19*'Medal values'!$B$3, "") + IF(AND(E$1 = D$1, D$2 = "Mixed"), 0.5*D19, 0) + IF(AND(E$1 = F$1, F$2 = "Mixed"), 0.5*F19, 0)</f>
        <v>0</v>
      </c>
      <c r="F19" s="5">
        <f>IF('Athletes - Gold'!F19+'Athletes - Silver'!F19+'Athletes - Bronze'!F19 &gt; 0, 'Athletes - Gold'!F19*'Medal values'!$B$1+'Athletes - Silver'!F19*'Medal values'!$B$2+'Athletes - Bronze'!F19*'Medal values'!$B$3, "") + IF(AND(F$1 = E$1, E$2 = "Mixed"), 0.5*E19, 0) + IF(AND(F$1 = G$1, G$2 = "Mixed"), 0.5*G19, 0)</f>
        <v>0</v>
      </c>
      <c r="G19" s="5">
        <f>IF('Athletes - Gold'!G19+'Athletes - Silver'!G19+'Athletes - Bronze'!G19 &gt; 0, 'Athletes - Gold'!G19*'Medal values'!$B$1+'Athletes - Silver'!G19*'Medal values'!$B$2+'Athletes - Bronze'!G19*'Medal values'!$B$3, "") + IF(AND(G$1 = F$1, F$2 = "Mixed"), 0.5*F19, 0) + IF(AND(G$1 = H$1, H$2 = "Mixed"), 0.5*H19, 0)</f>
        <v>0</v>
      </c>
      <c r="H19" s="5">
        <f>IF('Athletes - Gold'!H19+'Athletes - Silver'!H19+'Athletes - Bronze'!H19 &gt; 0, 'Athletes - Gold'!H19*'Medal values'!$B$1+'Athletes - Silver'!H19*'Medal values'!$B$2+'Athletes - Bronze'!H19*'Medal values'!$B$3, "") + IF(AND(H$1 = G$1, G$2 = "Mixed"), 0.5*G19, 0) + IF(AND(H$1 = I$1, I$2 = "Mixed"), 0.5*I19, 0)</f>
        <v>0</v>
      </c>
      <c r="I19" s="5">
        <f>IF('Athletes - Gold'!I19+'Athletes - Silver'!I19+'Athletes - Bronze'!I19 &gt; 0, 'Athletes - Gold'!I19*'Medal values'!$B$1+'Athletes - Silver'!I19*'Medal values'!$B$2+'Athletes - Bronze'!I19*'Medal values'!$B$3, "") + IF(AND(I$1 = H$1, H$2 = "Mixed"), 0.5*H19, 0) + IF(AND(I$1 = J$1, J$2 = "Mixed"), 0.5*J19, 0)</f>
        <v>0</v>
      </c>
      <c r="J19" s="5">
        <f>IF('Athletes - Gold'!J19+'Athletes - Silver'!J19+'Athletes - Bronze'!J19 &gt; 0, 'Athletes - Gold'!J19*'Medal values'!$B$1+'Athletes - Silver'!J19*'Medal values'!$B$2+'Athletes - Bronze'!J19*'Medal values'!$B$3, "") + IF(AND(J$1 = I$1, I$2 = "Mixed"), 0.5*I19, 0) + IF(AND(J$1 = K$1, K$2 = "Mixed"), 0.5*K19, 0)</f>
        <v>0</v>
      </c>
      <c r="K19" s="5">
        <f>IF('Athletes - Gold'!K19+'Athletes - Silver'!K19+'Athletes - Bronze'!K19 &gt; 0, 'Athletes - Gold'!K19*'Medal values'!$B$1+'Athletes - Silver'!K19*'Medal values'!$B$2+'Athletes - Bronze'!K19*'Medal values'!$B$3, "") + IF(AND(K$1 = J$1, J$2 = "Mixed"), 0.5*J19, 0) + IF(AND(K$1 = L$1, L$2 = "Mixed"), 0.5*L19, 0)</f>
        <v>0</v>
      </c>
      <c r="L19" s="5">
        <f>IF('Athletes - Gold'!L19+'Athletes - Silver'!L19+'Athletes - Bronze'!L19 &gt; 0, 'Athletes - Gold'!L19*'Medal values'!$B$1+'Athletes - Silver'!L19*'Medal values'!$B$2+'Athletes - Bronze'!L19*'Medal values'!$B$3, "") + IF(AND(L$1 = K$1, K$2 = "Mixed"), 0.5*K19, 0) + IF(AND(L$1 = M$1, M$2 = "Mixed"), 0.5*M19, 0)</f>
        <v>0</v>
      </c>
      <c r="M19" s="5">
        <f>IF('Athletes - Gold'!M19+'Athletes - Silver'!M19+'Athletes - Bronze'!M19 &gt; 0, 'Athletes - Gold'!M19*'Medal values'!$B$1+'Athletes - Silver'!M19*'Medal values'!$B$2+'Athletes - Bronze'!M19*'Medal values'!$B$3, "") + IF(AND(M$1 = L$1, L$2 = "Mixed"), 0.5*L19, 0) + IF(AND(M$1 = N$1, N$2 = "Mixed"), 0.5*N19, 0)</f>
        <v>0</v>
      </c>
      <c r="N19" s="5">
        <f>IF('Athletes - Gold'!N19+'Athletes - Silver'!N19+'Athletes - Bronze'!N19 &gt; 0, 'Athletes - Gold'!N19*'Medal values'!$B$1+'Athletes - Silver'!N19*'Medal values'!$B$2+'Athletes - Bronze'!N19*'Medal values'!$B$3, "") + IF(AND(N$1 = M$1, M$2 = "Mixed"), 0.5*M19, 0) + IF(AND(N$1 = O$1, O$2 = "Mixed"), 0.5*O19, 0)</f>
        <v>0</v>
      </c>
      <c r="O19" s="5">
        <f>IF('Athletes - Gold'!O19+'Athletes - Silver'!O19+'Athletes - Bronze'!O19 &gt; 0, 'Athletes - Gold'!O19*'Medal values'!$B$1+'Athletes - Silver'!O19*'Medal values'!$B$2+'Athletes - Bronze'!O19*'Medal values'!$B$3, "") + IF(AND(O$1 = N$1, N$2 = "Mixed"), 0.5*N19, 0) + IF(AND(O$1 = P$1, P$2 = "Mixed"), 0.5*P19, 0)</f>
        <v>0</v>
      </c>
      <c r="P19" s="5">
        <f>IF('Athletes - Gold'!P19+'Athletes - Silver'!P19+'Athletes - Bronze'!P19 &gt; 0, 'Athletes - Gold'!P19*'Medal values'!$B$1+'Athletes - Silver'!P19*'Medal values'!$B$2+'Athletes - Bronze'!P19*'Medal values'!$B$3, "") + IF(AND(P$1 = O$1, O$2 = "Mixed"), 0.5*O19, 0) + IF(AND(P$1 = Q$1, Q$2 = "Mixed"), 0.5*Q19, 0)</f>
        <v>0</v>
      </c>
      <c r="Q19" s="5">
        <f>IF('Athletes - Gold'!Q19+'Athletes - Silver'!Q19+'Athletes - Bronze'!Q19 &gt; 0, 'Athletes - Gold'!Q19*'Medal values'!$B$1+'Athletes - Silver'!Q19*'Medal values'!$B$2+'Athletes - Bronze'!Q19*'Medal values'!$B$3, "") + IF(AND(Q$1 = P$1, P$2 = "Mixed"), 0.5*P19, 0) + IF(AND(Q$1 = R$1, R$2 = "Mixed"), 0.5*R19, 0)</f>
        <v>0</v>
      </c>
      <c r="R19" s="5">
        <f>IF('Athletes - Gold'!R19+'Athletes - Silver'!R19+'Athletes - Bronze'!R19 &gt; 0, 'Athletes - Gold'!R19*'Medal values'!$B$1+'Athletes - Silver'!R19*'Medal values'!$B$2+'Athletes - Bronze'!R19*'Medal values'!$B$3, "") + IF(AND(R$1 = Q$1, Q$2 = "Mixed"), 0.5*Q19, 0) + IF(AND(R$1 = S$1, S$2 = "Mixed"), 0.5*S19, 0)</f>
        <v>0</v>
      </c>
      <c r="S19" s="5">
        <f>IF('Athletes - Gold'!S19+'Athletes - Silver'!S19+'Athletes - Bronze'!S19 &gt; 0, 'Athletes - Gold'!S19*'Medal values'!$B$1+'Athletes - Silver'!S19*'Medal values'!$B$2+'Athletes - Bronze'!S19*'Medal values'!$B$3, "") + IF(AND(S$1 = R$1, R$2 = "Mixed"), 0.5*R19, 0) + IF(AND(S$1 = T$1, T$2 = "Mixed"), 0.5*T19, 0)</f>
        <v>0</v>
      </c>
      <c r="T19" s="5">
        <f>IF('Athletes - Gold'!T19+'Athletes - Silver'!T19+'Athletes - Bronze'!T19 &gt; 0, 'Athletes - Gold'!T19*'Medal values'!$B$1+'Athletes - Silver'!T19*'Medal values'!$B$2+'Athletes - Bronze'!T19*'Medal values'!$B$3, "") + IF(AND(T$1 = S$1, S$2 = "Mixed"), 0.5*S19, 0) + IF(AND(T$1 = U$1, U$2 = "Mixed"), 0.5*U19, 0)</f>
        <v>0</v>
      </c>
      <c r="U19" s="5">
        <f>IF('Athletes - Gold'!U19+'Athletes - Silver'!U19+'Athletes - Bronze'!U19 &gt; 0, 'Athletes - Gold'!U19*'Medal values'!$B$1+'Athletes - Silver'!U19*'Medal values'!$B$2+'Athletes - Bronze'!U19*'Medal values'!$B$3, "") + IF(AND(U$1 = T$1, T$2 = "Mixed"), 0.5*T19, 0) + IF(AND(U$1 = V$1, V$2 = "Mixed"), 0.5*V19, 0)</f>
        <v>0</v>
      </c>
      <c r="V19" s="5">
        <f>IF('Athletes - Gold'!V19+'Athletes - Silver'!V19+'Athletes - Bronze'!V19 &gt; 0, 'Athletes - Gold'!V19*'Medal values'!$B$1+'Athletes - Silver'!V19*'Medal values'!$B$2+'Athletes - Bronze'!V19*'Medal values'!$B$3, "") + IF(AND(V$1 = U$1, U$2 = "Mixed"), 0.5*U19, 0) + IF(AND(V$1 = W$1, W$2 = "Mixed"), 0.5*W19, 0)</f>
        <v>0</v>
      </c>
      <c r="W19" s="5">
        <f>IF('Athletes - Gold'!W19+'Athletes - Silver'!W19+'Athletes - Bronze'!W19 &gt; 0, 'Athletes - Gold'!W19*'Medal values'!$B$1+'Athletes - Silver'!W19*'Medal values'!$B$2+'Athletes - Bronze'!W19*'Medal values'!$B$3, "") + IF(AND(W$1 = V$1, V$2 = "Mixed"), 0.5*V19, 0) + IF(AND(W$1 = X$1, X$2 = "Mixed"), 0.5*X19, 0)</f>
        <v>0</v>
      </c>
      <c r="X19" s="5">
        <f>IF('Athletes - Gold'!X19+'Athletes - Silver'!X19+'Athletes - Bronze'!X19 &gt; 0, 'Athletes - Gold'!X19*'Medal values'!$B$1+'Athletes - Silver'!X19*'Medal values'!$B$2+'Athletes - Bronze'!X19*'Medal values'!$B$3, "") + IF(AND(X$1 = W$1, W$2 = "Mixed"), 0.5*W19, 0) + IF(AND(X$1 = Y$1, Y$2 = "Mixed"), 0.5*Y19, 0)</f>
        <v>0</v>
      </c>
      <c r="Y19" s="5">
        <f>IF('Athletes - Gold'!Y19+'Athletes - Silver'!Y19+'Athletes - Bronze'!Y19 &gt; 0, 'Athletes - Gold'!Y19*'Medal values'!$B$1+'Athletes - Silver'!Y19*'Medal values'!$B$2+'Athletes - Bronze'!Y19*'Medal values'!$B$3, "") + IF(AND(Y$1 = X$1, X$2 = "Mixed"), 0.5*X19, 0) + IF(AND(Y$1 = Z$1, Z$2 = "Mixed"), 0.5*Z19, 0)</f>
        <v>0</v>
      </c>
      <c r="Z19" s="5">
        <f>IF('Athletes - Gold'!Z19+'Athletes - Silver'!Z19+'Athletes - Bronze'!Z19 &gt; 0, 'Athletes - Gold'!Z19*'Medal values'!$B$1+'Athletes - Silver'!Z19*'Medal values'!$B$2+'Athletes - Bronze'!Z19*'Medal values'!$B$3, "") + IF(AND(Z$1 = Y$1, Y$2 = "Mixed"), 0.5*Y19, 0) + IF(AND(Z$1 = AA$1, AA$2 = "Mixed"), 0.5*AA19, 0)</f>
        <v>0</v>
      </c>
      <c r="AA19" s="5">
        <f>IF('Athletes - Gold'!AA19+'Athletes - Silver'!AA19+'Athletes - Bronze'!AA19 &gt; 0, 'Athletes - Gold'!AA19*'Medal values'!$B$1+'Athletes - Silver'!AA19*'Medal values'!$B$2+'Athletes - Bronze'!AA19*'Medal values'!$B$3, "") + IF(AND(AA$1 = Z$1, Z$2 = "Mixed"), 0.5*Z19, 0) + IF(AND(AA$1 = AB$1, AB$2 = "Mixed"), 0.5*AB19, 0)</f>
        <v>0</v>
      </c>
      <c r="AB19" s="5">
        <f>IF('Athletes - Gold'!AB19+'Athletes - Silver'!AB19+'Athletes - Bronze'!AB19 &gt; 0, 'Athletes - Gold'!AB19*'Medal values'!$B$1+'Athletes - Silver'!AB19*'Medal values'!$B$2+'Athletes - Bronze'!AB19*'Medal values'!$B$3, "") + IF(AND(AB$1 = AA$1, AA$2 = "Mixed"), 0.5*AA19, 0) + IF(AND(AB$1 = AC$1, AC$2 = "Mixed"), 0.5*AC19, 0)</f>
        <v>0</v>
      </c>
      <c r="AC19" s="5">
        <f>IF('Athletes - Gold'!AC19+'Athletes - Silver'!AC19+'Athletes - Bronze'!AC19 &gt; 0, 'Athletes - Gold'!AC19*'Medal values'!$B$1+'Athletes - Silver'!AC19*'Medal values'!$B$2+'Athletes - Bronze'!AC19*'Medal values'!$B$3, "") + IF(AND(AC$1 = AB$1, AB$2 = "Mixed"), 0.5*AB19, 0) + IF(AND(AC$1 = AD$1, AD$2 = "Mixed"), 0.5*AD19, 0)</f>
        <v>0</v>
      </c>
      <c r="AD19" s="5">
        <f>IF('Athletes - Gold'!AD19+'Athletes - Silver'!AD19+'Athletes - Bronze'!AD19 &gt; 0, 'Athletes - Gold'!AD19*'Medal values'!$B$1+'Athletes - Silver'!AD19*'Medal values'!$B$2+'Athletes - Bronze'!AD19*'Medal values'!$B$3, "") + IF(AND(AD$1 = AC$1, AC$2 = "Mixed"), 0.5*AC19, 0) + IF(AND(AD$1 = AE$1, AE$2 = "Mixed"), 0.5*AE19, 0)</f>
        <v>0</v>
      </c>
      <c r="AE19" s="5">
        <f>IF('Athletes - Gold'!AE19+'Athletes - Silver'!AE19+'Athletes - Bronze'!AE19 &gt; 0, 'Athletes - Gold'!AE19*'Medal values'!$B$1+'Athletes - Silver'!AE19*'Medal values'!$B$2+'Athletes - Bronze'!AE19*'Medal values'!$B$3, "") + IF(AND(AE$1 = AD$1, AD$2 = "Mixed"), 0.5*AD19, 0) + IF(AND(AE$1 = AF$1, AF$2 = "Mixed"), 0.5*AF19, 0)</f>
        <v>0</v>
      </c>
      <c r="AF19" s="5">
        <f>IF('Athletes - Gold'!AF19+'Athletes - Silver'!AF19+'Athletes - Bronze'!AF19 &gt; 0, 'Athletes - Gold'!AF19*'Medal values'!$B$1+'Athletes - Silver'!AF19*'Medal values'!$B$2+'Athletes - Bronze'!AF19*'Medal values'!$B$3, "") + IF(AND(AF$1 = AE$1, AE$2 = "Mixed"), 0.5*AE19, 0) + IF(AND(AF$1 = AG$1, AG$2 = "Mixed"), 0.5*AG19, 0)</f>
        <v>0</v>
      </c>
      <c r="AG19" s="5">
        <f>IF('Athletes - Gold'!AG19+'Athletes - Silver'!AG19+'Athletes - Bronze'!AG19 &gt; 0, 'Athletes - Gold'!AG19*'Medal values'!$B$1+'Athletes - Silver'!AG19*'Medal values'!$B$2+'Athletes - Bronze'!AG19*'Medal values'!$B$3, "") + IF(AND(AG$1 = AF$1, AF$2 = "Mixed"), 0.5*AF19, 0) + IF(AND(AG$1 = AH$1, AH$2 = "Mixed"), 0.5*AH19, 0)</f>
        <v>0</v>
      </c>
      <c r="AH19" s="5">
        <f>IF('Athletes - Gold'!AH19+'Athletes - Silver'!AH19+'Athletes - Bronze'!AH19 &gt; 0, 'Athletes - Gold'!AH19*'Medal values'!$B$1+'Athletes - Silver'!AH19*'Medal values'!$B$2+'Athletes - Bronze'!AH19*'Medal values'!$B$3, "") + IF(AND(AH$1 = AG$1, AG$2 = "Mixed"), 0.5*AG19, 0) + IF(AND(AH$1 = AI$1, AI$2 = "Mixed"), 0.5*AI19, 0)</f>
        <v>0</v>
      </c>
      <c r="AI19" s="5">
        <f>IF('Athletes - Gold'!AI19+'Athletes - Silver'!AI19+'Athletes - Bronze'!AI19 &gt; 0, 'Athletes - Gold'!AI19*'Medal values'!$B$1+'Athletes - Silver'!AI19*'Medal values'!$B$2+'Athletes - Bronze'!AI19*'Medal values'!$B$3, "") + IF(AND(AI$1 = AH$1, AH$2 = "Mixed"), 0.5*AH19, 0) + IF(AND(AI$1 = AJ$1, AJ$2 = "Mixed"), 0.5*AJ19, 0)</f>
        <v>0</v>
      </c>
      <c r="AJ19" s="5">
        <f>IF('Athletes - Gold'!AJ19+'Athletes - Silver'!AJ19+'Athletes - Bronze'!AJ19 &gt; 0, 'Athletes - Gold'!AJ19*'Medal values'!$B$1+'Athletes - Silver'!AJ19*'Medal values'!$B$2+'Athletes - Bronze'!AJ19*'Medal values'!$B$3, "") + IF(AND(AJ$1 = AI$1, AI$2 = "Mixed"), 0.5*AI19, 0) + IF(AND(AJ$1 = AK$1, AK$2 = "Mixed"), 0.5*AK19, 0)</f>
        <v>0</v>
      </c>
      <c r="AK19" s="5">
        <f>IF('Athletes - Gold'!AK19+'Athletes - Silver'!AK19+'Athletes - Bronze'!AK19 &gt; 0, 'Athletes - Gold'!AK19*'Medal values'!$B$1+'Athletes - Silver'!AK19*'Medal values'!$B$2+'Athletes - Bronze'!AK19*'Medal values'!$B$3, "") + IF(AND(AK$1 = AJ$1, AJ$2 = "Mixed"), 0.5*AJ19, 0) + IF(AND(AK$1 = AL$1, AL$2 = "Mixed"), 0.5*AL19, 0)</f>
        <v>0</v>
      </c>
      <c r="AL19" s="5">
        <f>IF('Athletes - Gold'!AL19+'Athletes - Silver'!AL19+'Athletes - Bronze'!AL19 &gt; 0, 'Athletes - Gold'!AL19*'Medal values'!$B$1+'Athletes - Silver'!AL19*'Medal values'!$B$2+'Athletes - Bronze'!AL19*'Medal values'!$B$3, "") + IF(AND(AL$1 = AK$1, AK$2 = "Mixed"), 0.5*AK19, 0) + IF(AND(AL$1 = AM$1, AM$2 = "Mixed"), 0.5*AM19, 0)</f>
        <v>0</v>
      </c>
      <c r="AM19" s="5">
        <f>IF('Athletes - Gold'!AM19+'Athletes - Silver'!AM19+'Athletes - Bronze'!AM19 &gt; 0, 'Athletes - Gold'!AM19*'Medal values'!$B$1+'Athletes - Silver'!AM19*'Medal values'!$B$2+'Athletes - Bronze'!AM19*'Medal values'!$B$3, "") + IF(AND(AM$1 = AL$1, AL$2 = "Mixed"), 0.5*AL19, 0) + IF(AND(AM$1 = AN$1, AN$2 = "Mixed"), 0.5*AN19, 0)</f>
        <v>0</v>
      </c>
      <c r="AN19" s="5">
        <f>IF('Athletes - Gold'!AN19+'Athletes - Silver'!AN19+'Athletes - Bronze'!AN19 &gt; 0, 'Athletes - Gold'!AN19*'Medal values'!$B$1+'Athletes - Silver'!AN19*'Medal values'!$B$2+'Athletes - Bronze'!AN19*'Medal values'!$B$3, "") + IF(AND(AN$1 = AM$1, AM$2 = "Mixed"), 0.5*AM19, 0) + IF(AND(AN$1 = AO$1, AO$2 = "Mixed"), 0.5*AO19, 0)</f>
        <v>0</v>
      </c>
      <c r="AO19" s="5">
        <f>IF('Athletes - Gold'!AO19+'Athletes - Silver'!AO19+'Athletes - Bronze'!AO19 &gt; 0, 'Athletes - Gold'!AO19*'Medal values'!$B$1+'Athletes - Silver'!AO19*'Medal values'!$B$2+'Athletes - Bronze'!AO19*'Medal values'!$B$3, "") + IF(AND(AO$1 = AN$1, AN$2 = "Mixed"), 0.5*AN19, 0) + IF(AND(AO$1 = AP$1, AP$2 = "Mixed"), 0.5*AP19, 0)</f>
        <v>0</v>
      </c>
      <c r="AP19" s="5">
        <f>IF('Athletes - Gold'!AP19+'Athletes - Silver'!AP19+'Athletes - Bronze'!AP19 &gt; 0, 'Athletes - Gold'!AP19*'Medal values'!$B$1+'Athletes - Silver'!AP19*'Medal values'!$B$2+'Athletes - Bronze'!AP19*'Medal values'!$B$3, "") + IF(AND(AP$1 = AO$1, AO$2 = "Mixed"), 0.5*AO19, 0) + IF(AND(AP$1 = AQ$1, AQ$2 = "Mixed"), 0.5*AQ19, 0)</f>
        <v>0</v>
      </c>
      <c r="AQ19" s="5">
        <f>IF('Athletes - Gold'!AQ19+'Athletes - Silver'!AQ19+'Athletes - Bronze'!AQ19 &gt; 0, 'Athletes - Gold'!AQ19*'Medal values'!$B$1+'Athletes - Silver'!AQ19*'Medal values'!$B$2+'Athletes - Bronze'!AQ19*'Medal values'!$B$3, "") + IF(AND(AQ$1 = AP$1, AP$2 = "Mixed"), 0.5*AP19, 0) + IF(AND(AQ$1 = AR$1, AR$2 = "Mixed"), 0.5*AR19, 0)</f>
        <v>0</v>
      </c>
      <c r="AR19" s="5">
        <f>IF('Athletes - Gold'!AR19+'Athletes - Silver'!AR19+'Athletes - Bronze'!AR19 &gt; 0, 'Athletes - Gold'!AR19*'Medal values'!$B$1+'Athletes - Silver'!AR19*'Medal values'!$B$2+'Athletes - Bronze'!AR19*'Medal values'!$B$3, "") + IF(AND(AR$1 = AQ$1, AQ$2 = "Mixed"), 0.5*AQ19, 0) + IF(AND(AR$1 = AS$1, AS$2 = "Mixed"), 0.5*AS19, 0)</f>
        <v>0</v>
      </c>
      <c r="AS19" s="5">
        <f>IF('Athletes - Gold'!AS19+'Athletes - Silver'!AS19+'Athletes - Bronze'!AS19 &gt; 0, 'Athletes - Gold'!AS19*'Medal values'!$B$1+'Athletes - Silver'!AS19*'Medal values'!$B$2+'Athletes - Bronze'!AS19*'Medal values'!$B$3, "") + IF(AND(AS$1 = AR$1, AR$2 = "Mixed"), 0.5*AR19, 0) + IF(AND(AS$1 = AT$1, AT$2 = "Mixed"), 0.5*AT19, 0)</f>
        <v>0</v>
      </c>
      <c r="AT19" s="5">
        <f>IF('Athletes - Gold'!AT19+'Athletes - Silver'!AT19+'Athletes - Bronze'!AT19 &gt; 0, 'Athletes - Gold'!AT19*'Medal values'!$B$1+'Athletes - Silver'!AT19*'Medal values'!$B$2+'Athletes - Bronze'!AT19*'Medal values'!$B$3, "") + IF(AND(AT$1 = AS$1, AS$2 = "Mixed"), 0.5*AS19, 0) + IF(AND(AT$1 = AU$1, AU$2 = "Mixed"), 0.5*AU19, 0)</f>
        <v>0</v>
      </c>
      <c r="AU19" s="5">
        <f>IF('Athletes - Gold'!AU19+'Athletes - Silver'!AU19+'Athletes - Bronze'!AU19 &gt; 0, 'Athletes - Gold'!AU19*'Medal values'!$B$1+'Athletes - Silver'!AU19*'Medal values'!$B$2+'Athletes - Bronze'!AU19*'Medal values'!$B$3, "") + IF(AND(AU$1 = AT$1, AT$2 = "Mixed"), 0.5*AT19, 0) + IF(AND(AU$1 = AV$1, AV$2 = "Mixed"), 0.5*AV19, 0)</f>
        <v>0</v>
      </c>
      <c r="AV19" s="5">
        <f>IF('Athletes - Gold'!AV19+'Athletes - Silver'!AV19+'Athletes - Bronze'!AV19 &gt; 0, 'Athletes - Gold'!AV19*'Medal values'!$B$1+'Athletes - Silver'!AV19*'Medal values'!$B$2+'Athletes - Bronze'!AV19*'Medal values'!$B$3, "") + IF(AND(AV$1 = AU$1, AU$2 = "Mixed"), 0.5*AU19, 0) + IF(AND(AV$1 = AW$1, AW$2 = "Mixed"), 0.5*AW19, 0)</f>
        <v>0</v>
      </c>
      <c r="AW19" s="5">
        <f>IF('Athletes - Gold'!AW19+'Athletes - Silver'!AW19+'Athletes - Bronze'!AW19 &gt; 0, 'Athletes - Gold'!AW19*'Medal values'!$B$1+'Athletes - Silver'!AW19*'Medal values'!$B$2+'Athletes - Bronze'!AW19*'Medal values'!$B$3, "") + IF(AND(AW$1 = AV$1, AV$2 = "Mixed"), 0.5*AV19, 0) + IF(AND(AW$1 = AX$1, AX$2 = "Mixed"), 0.5*AX19, 0)</f>
        <v>0</v>
      </c>
      <c r="AX19" s="5">
        <f>IF('Athletes - Gold'!AX19+'Athletes - Silver'!AX19+'Athletes - Bronze'!AX19 &gt; 0, 'Athletes - Gold'!AX19*'Medal values'!$B$1+'Athletes - Silver'!AX19*'Medal values'!$B$2+'Athletes - Bronze'!AX19*'Medal values'!$B$3, "") + IF(AND(AX$1 = AW$1, AW$2 = "Mixed"), 0.5*AW19, 0) + IF(AND(AX$1 = AY$1, AY$2 = "Mixed"), 0.5*AY19, 0)</f>
        <v>0</v>
      </c>
      <c r="AY19" s="5">
        <f>IF('Athletes - Gold'!AY19+'Athletes - Silver'!AY19+'Athletes - Bronze'!AY19 &gt; 0, 'Athletes - Gold'!AY19*'Medal values'!$B$1+'Athletes - Silver'!AY19*'Medal values'!$B$2+'Athletes - Bronze'!AY19*'Medal values'!$B$3, "") + IF(AND(AY$1 = AX$1, AX$2 = "Mixed"), 0.5*AX19, 0) + IF(AND(AY$1 = AZ$1, AZ$2 = "Mixed"), 0.5*AZ19, 0)</f>
        <v>0</v>
      </c>
      <c r="AZ19" s="5">
        <f>IF('Athletes - Gold'!AZ19+'Athletes - Silver'!AZ19+'Athletes - Bronze'!AZ19 &gt; 0, 'Athletes - Gold'!AZ19*'Medal values'!$B$1+'Athletes - Silver'!AZ19*'Medal values'!$B$2+'Athletes - Bronze'!AZ19*'Medal values'!$B$3, "") + IF(AND(AZ$1 = AY$1, AY$2 = "Mixed"), 0.5*AY19, 0) + IF(AND(AZ$1 = BA$1, BA$2 = "Mixed"), 0.5*BA19, 0)</f>
        <v>0</v>
      </c>
      <c r="BA19" s="5">
        <f>IF('Athletes - Gold'!BA19+'Athletes - Silver'!BA19+'Athletes - Bronze'!BA19 &gt; 0, 'Athletes - Gold'!BA19*'Medal values'!$B$1+'Athletes - Silver'!BA19*'Medal values'!$B$2+'Athletes - Bronze'!BA19*'Medal values'!$B$3, "") + IF(AND(BA$1 = AZ$1, AZ$2 = "Mixed"), 0.5*AZ19, 0) + IF(AND(BA$1 = BB$1, BB$2 = "Mixed"), 0.5*BB19, 0)</f>
        <v>0</v>
      </c>
      <c r="BB19" s="5">
        <f>IF('Athletes - Gold'!BB19+'Athletes - Silver'!BB19+'Athletes - Bronze'!BB19 &gt; 0, 'Athletes - Gold'!BB19*'Medal values'!$B$1+'Athletes - Silver'!BB19*'Medal values'!$B$2+'Athletes - Bronze'!BB19*'Medal values'!$B$3, "") + IF(AND(BB$1 = BA$1, BA$2 = "Mixed"), 0.5*BA19, 0) + IF(AND(BB$1 = BC$1, BC$2 = "Mixed"), 0.5*BC19, 0)</f>
        <v>0</v>
      </c>
      <c r="BC19" s="5">
        <f>IF('Athletes - Gold'!BC19+'Athletes - Silver'!BC19+'Athletes - Bronze'!BC19 &gt; 0, 'Athletes - Gold'!BC19*'Medal values'!$B$1+'Athletes - Silver'!BC19*'Medal values'!$B$2+'Athletes - Bronze'!BC19*'Medal values'!$B$3, "") + IF(AND(BC$1 = BB$1, BB$2 = "Mixed"), 0.5*BB19, 0) + IF(AND(BC$1 = BD$1, BD$2 = "Mixed"), 0.5*BD19, 0)</f>
        <v>0</v>
      </c>
      <c r="BD19" s="5">
        <f>IF('Athletes - Gold'!BD19+'Athletes - Silver'!BD19+'Athletes - Bronze'!BD19 &gt; 0, 'Athletes - Gold'!BD19*'Medal values'!$B$1+'Athletes - Silver'!BD19*'Medal values'!$B$2+'Athletes - Bronze'!BD19*'Medal values'!$B$3, "") + IF(AND(BD$1 = BC$1, BC$2 = "Mixed"), 0.5*BC19, 0) + IF(AND(BD$1 = BE$1, BE$2 = "Mixed"), 0.5*BE19, 0)</f>
        <v>0</v>
      </c>
      <c r="BE19" s="5">
        <f>IF('Athletes - Gold'!BE19+'Athletes - Silver'!BE19+'Athletes - Bronze'!BE19 &gt; 0, 'Athletes - Gold'!BE19*'Medal values'!$B$1+'Athletes - Silver'!BE19*'Medal values'!$B$2+'Athletes - Bronze'!BE19*'Medal values'!$B$3, "") + IF(AND(BE$1 = BD$1, BD$2 = "Mixed"), 0.5*BD19, 0) + IF(AND(BE$1 = BF$1, BF$2 = "Mixed"), 0.5*BF19, 0)</f>
        <v>0</v>
      </c>
      <c r="BF19" s="5">
        <f>IF('Athletes - Gold'!BF19+'Athletes - Silver'!BF19+'Athletes - Bronze'!BF19 &gt; 0, 'Athletes - Gold'!BF19*'Medal values'!$B$1+'Athletes - Silver'!BF19*'Medal values'!$B$2+'Athletes - Bronze'!BF19*'Medal values'!$B$3, "") + IF(AND(BF$1 = BE$1, BE$2 = "Mixed"), 0.5*BE19, 0) + IF(AND(BF$1 = BG$1, BG$2 = "Mixed"), 0.5*BG19, 0)</f>
        <v>0</v>
      </c>
      <c r="BG19" s="5">
        <f>IF('Athletes - Gold'!BG19+'Athletes - Silver'!BG19+'Athletes - Bronze'!BG19 &gt; 0, 'Athletes - Gold'!BG19*'Medal values'!$B$1+'Athletes - Silver'!BG19*'Medal values'!$B$2+'Athletes - Bronze'!BG19*'Medal values'!$B$3, "") + IF(AND(BG$1 = BF$1, BF$2 = "Mixed"), 0.5*BF19, 0) + IF(AND(BG$1 = BH$1, BH$2 = "Mixed"), 0.5*BH19, 0)</f>
        <v>0</v>
      </c>
      <c r="BH19" s="5">
        <f>IF('Athletes - Gold'!BH19+'Athletes - Silver'!BH19+'Athletes - Bronze'!BH19 &gt; 0, 'Athletes - Gold'!BH19*'Medal values'!$B$1+'Athletes - Silver'!BH19*'Medal values'!$B$2+'Athletes - Bronze'!BH19*'Medal values'!$B$3, "") + IF(AND(BH$1 = BG$1, BG$2 = "Mixed"), 0.5*BG19, 0) + IF(AND(BH$1 = BI$1, BI$2 = "Mixed"), 0.5*BI19, 0)</f>
        <v>0</v>
      </c>
      <c r="BI19" s="5">
        <f>IF('Athletes - Gold'!BI19+'Athletes - Silver'!BI19+'Athletes - Bronze'!BI19 &gt; 0, 'Athletes - Gold'!BI19*'Medal values'!$B$1+'Athletes - Silver'!BI19*'Medal values'!$B$2+'Athletes - Bronze'!BI19*'Medal values'!$B$3, "") + IF(AND(BI$1 = BH$1, BH$2 = "Mixed"), 0.5*BH19, 0) + IF(AND(BI$1 = BJ$1, BJ$2 = "Mixed"), 0.5*BJ19, 0)</f>
        <v>0</v>
      </c>
      <c r="BJ19" s="5">
        <f>IF('Athletes - Gold'!BJ19+'Athletes - Silver'!BJ19+'Athletes - Bronze'!BJ19 &gt; 0, 'Athletes - Gold'!BJ19*'Medal values'!$B$1+'Athletes - Silver'!BJ19*'Medal values'!$B$2+'Athletes - Bronze'!BJ19*'Medal values'!$B$3, "") + IF(AND(BJ$1 = BI$1, BI$2 = "Mixed"), 0.5*BI19, 0) + IF(AND(BJ$1 = BK$1, BK$2 = "Mixed"), 0.5*BK19, 0)</f>
        <v>0</v>
      </c>
      <c r="BK19" s="5">
        <f>IF('Athletes - Gold'!BK19+'Athletes - Silver'!BK19+'Athletes - Bronze'!BK19 &gt; 0, 'Athletes - Gold'!BK19*'Medal values'!$B$1+'Athletes - Silver'!BK19*'Medal values'!$B$2+'Athletes - Bronze'!BK19*'Medal values'!$B$3, "") + IF(AND(BK$1 = BJ$1, BJ$2 = "Mixed"), 0.5*BJ19, 0) + IF(AND(BK$1 = BL$1, BL$2 = "Mixed"), 0.5*BL19, 0)</f>
        <v>0</v>
      </c>
      <c r="BL19" s="5">
        <f>IF('Athletes - Gold'!BL19+'Athletes - Silver'!BL19+'Athletes - Bronze'!BL19 &gt; 0, 'Athletes - Gold'!BL19*'Medal values'!$B$1+'Athletes - Silver'!BL19*'Medal values'!$B$2+'Athletes - Bronze'!BL19*'Medal values'!$B$3, "") + IF(AND(BL$1 = BK$1, BK$2 = "Mixed"), 0.5*BK19, 0) + IF(AND(BL$1 = BM$1, BM$2 = "Mixed"), 0.5*BM19, 0)</f>
        <v>0</v>
      </c>
      <c r="BM19" s="5">
        <f>IF('Athletes - Gold'!BM19+'Athletes - Silver'!BM19+'Athletes - Bronze'!BM19 &gt; 0, 'Athletes - Gold'!BM19*'Medal values'!$B$1+'Athletes - Silver'!BM19*'Medal values'!$B$2+'Athletes - Bronze'!BM19*'Medal values'!$B$3, "") + IF(AND(BM$1 = BL$1, BL$2 = "Mixed"), 0.5*BL19, 0) + IF(AND(BM$1 = BN$1, BN$2 = "Mixed"), 0.5*BN19, 0)</f>
        <v>0</v>
      </c>
      <c r="BN19" s="5">
        <f>IF('Athletes - Gold'!BN19+'Athletes - Silver'!BN19+'Athletes - Bronze'!BN19 &gt; 0, 'Athletes - Gold'!BN19*'Medal values'!$B$1+'Athletes - Silver'!BN19*'Medal values'!$B$2+'Athletes - Bronze'!BN19*'Medal values'!$B$3, "") + IF(AND(BN$1 = BM$1, BM$2 = "Mixed"), 0.5*BM19, 0) + IF(AND(BN$1 = BO$1, BO$2 = "Mixed"), 0.5*BO19, 0)</f>
        <v>0</v>
      </c>
      <c r="BO19" s="5">
        <f>IF('Athletes - Gold'!BO19+'Athletes - Silver'!BO19+'Athletes - Bronze'!BO19 &gt; 0, 'Athletes - Gold'!BO19*'Medal values'!$B$1+'Athletes - Silver'!BO19*'Medal values'!$B$2+'Athletes - Bronze'!BO19*'Medal values'!$B$3, "") + IF(AND(BO$1 = BN$1, BN$2 = "Mixed"), 0.5*BN19, 0) + IF(AND(BO$1 = BP$1, BP$2 = "Mixed"), 0.5*BP19, 0)</f>
        <v>0</v>
      </c>
      <c r="BP19" s="5">
        <f>IF('Athletes - Gold'!BP19+'Athletes - Silver'!BP19+'Athletes - Bronze'!BP19 &gt; 0, 'Athletes - Gold'!BP19*'Medal values'!$B$1+'Athletes - Silver'!BP19*'Medal values'!$B$2+'Athletes - Bronze'!BP19*'Medal values'!$B$3, "") + IF(AND(BP$1 = BO$1, BO$2 = "Mixed"), 0.5*BO19, 0) + IF(AND(BP$1 = BQ$1, BQ$2 = "Mixed"), 0.5*BQ19, 0)</f>
        <v>0</v>
      </c>
      <c r="BQ19" s="5">
        <f>IF('Athletes - Gold'!BQ19+'Athletes - Silver'!BQ19+'Athletes - Bronze'!BQ19 &gt; 0, 'Athletes - Gold'!BQ19*'Medal values'!$B$1+'Athletes - Silver'!BQ19*'Medal values'!$B$2+'Athletes - Bronze'!BQ19*'Medal values'!$B$3, "") + IF(AND(BQ$1 = BP$1, BP$2 = "Mixed"), 0.5*BP19, 0) + IF(AND(BQ$1 = BR$1, BR$2 = "Mixed"), 0.5*BR19, 0)</f>
        <v>0</v>
      </c>
      <c r="BR19" s="5">
        <f>IF('Athletes - Gold'!BR19+'Athletes - Silver'!BR19+'Athletes - Bronze'!BR19 &gt; 0, 'Athletes - Gold'!BR19*'Medal values'!$B$1+'Athletes - Silver'!BR19*'Medal values'!$B$2+'Athletes - Bronze'!BR19*'Medal values'!$B$3, "") + IF(AND(BR$1 = BQ$1, BQ$2 = "Mixed"), 0.5*BQ19, 0) + IF(AND(BR$1 = BS$1, BS$2 = "Mixed"), 0.5*BS19, 0)</f>
        <v>0</v>
      </c>
      <c r="BS19" s="5">
        <f>IF('Athletes - Gold'!BS19+'Athletes - Silver'!BS19+'Athletes - Bronze'!BS19 &gt; 0, 'Athletes - Gold'!BS19*'Medal values'!$B$1+'Athletes - Silver'!BS19*'Medal values'!$B$2+'Athletes - Bronze'!BS19*'Medal values'!$B$3, "") + IF(AND(BS$1 = BR$1, BR$2 = "Mixed"), 0.5*BR19, 0) + IF(AND(BS$1 = BT$1, BT$2 = "Mixed"), 0.5*BT19, 0)</f>
        <v>0</v>
      </c>
      <c r="BT19" s="5">
        <f>IF('Athletes - Gold'!BT19+'Athletes - Silver'!BT19+'Athletes - Bronze'!BT19 &gt; 0, 'Athletes - Gold'!BT19*'Medal values'!$B$1+'Athletes - Silver'!BT19*'Medal values'!$B$2+'Athletes - Bronze'!BT19*'Medal values'!$B$3, "") + IF(AND(BT$1 = BS$1, BS$2 = "Mixed"), 0.5*BS19, 0) + IF(AND(BT$1 = BU$1, BU$2 = "Mixed"), 0.5*BU19, 0)</f>
        <v>0</v>
      </c>
      <c r="BU19" s="5">
        <f>IF('Athletes - Gold'!BU19+'Athletes - Silver'!BU19+'Athletes - Bronze'!BU19 &gt; 0, 'Athletes - Gold'!BU19*'Medal values'!$B$1+'Athletes - Silver'!BU19*'Medal values'!$B$2+'Athletes - Bronze'!BU19*'Medal values'!$B$3, "") + IF(AND(BU$1 = BT$1, BT$2 = "Mixed"), 0.5*BT19, 0) + IF(AND(BU$1 = BV$1, BV$2 = "Mixed"), 0.5*BV19, 0)</f>
        <v>0</v>
      </c>
      <c r="BV19" s="5">
        <f>IF('Athletes - Gold'!BV19+'Athletes - Silver'!BV19+'Athletes - Bronze'!BV19 &gt; 0, 'Athletes - Gold'!BV19*'Medal values'!$B$1+'Athletes - Silver'!BV19*'Medal values'!$B$2+'Athletes - Bronze'!BV19*'Medal values'!$B$3, "") + IF(AND(BV$1 = BU$1, BU$2 = "Mixed"), 0.5*BU19, 0) + IF(AND(BV$1 = BW$1, BW$2 = "Mixed"), 0.5*BW19, 0)</f>
        <v>0</v>
      </c>
      <c r="BW19" s="5">
        <f>IF('Athletes - Gold'!BW19+'Athletes - Silver'!BW19+'Athletes - Bronze'!BW19 &gt; 0, 'Athletes - Gold'!BW19*'Medal values'!$B$1+'Athletes - Silver'!BW19*'Medal values'!$B$2+'Athletes - Bronze'!BW19*'Medal values'!$B$3, "") + IF(AND(BW$1 = BV$1, BV$2 = "Mixed"), 0.5*BV19, 0) + IF(AND(BW$1 = BX$1, BX$2 = "Mixed"), 0.5*BX19, 0)</f>
        <v>0</v>
      </c>
      <c r="BX19" s="5">
        <f>IF('Athletes - Gold'!BX19+'Athletes - Silver'!BX19+'Athletes - Bronze'!BX19 &gt; 0, 'Athletes - Gold'!BX19*'Medal values'!$B$1+'Athletes - Silver'!BX19*'Medal values'!$B$2+'Athletes - Bronze'!BX19*'Medal values'!$B$3, "") + IF(AND(BX$1 = BW$1, BW$2 = "Mixed"), 0.5*BW19, 0) + IF(AND(BX$1 = BY$1, BY$2 = "Mixed"), 0.5*BY19, 0)</f>
        <v>0</v>
      </c>
      <c r="BY19" s="5">
        <f>IF('Athletes - Gold'!BY19+'Athletes - Silver'!BY19+'Athletes - Bronze'!BY19 &gt; 0, 'Athletes - Gold'!BY19*'Medal values'!$B$1+'Athletes - Silver'!BY19*'Medal values'!$B$2+'Athletes - Bronze'!BY19*'Medal values'!$B$3, "") + IF(AND(BY$1 = BX$1, BX$2 = "Mixed"), 0.5*BX19, 0) + IF(AND(BY$1 = BZ$1, BZ$2 = "Mixed"), 0.5*BZ19, 0)</f>
        <v>0</v>
      </c>
      <c r="BZ19" s="5">
        <f>IF('Athletes - Gold'!BZ19+'Athletes - Silver'!BZ19+'Athletes - Bronze'!BZ19 &gt; 0, 'Athletes - Gold'!BZ19*'Medal values'!$B$1+'Athletes - Silver'!BZ19*'Medal values'!$B$2+'Athletes - Bronze'!BZ19*'Medal values'!$B$3, "") + IF(AND(BZ$1 = BY$1, BY$2 = "Mixed"), 0.5*BY19, 0) + IF(AND(BZ$1 = CA$1, CA$2 = "Mixed"), 0.5*CA19, 0)</f>
        <v>0</v>
      </c>
      <c r="CA19" s="5">
        <f>IF('Athletes - Gold'!CA19+'Athletes - Silver'!CA19+'Athletes - Bronze'!CA19 &gt; 0, 'Athletes - Gold'!CA19*'Medal values'!$B$1+'Athletes - Silver'!CA19*'Medal values'!$B$2+'Athletes - Bronze'!CA19*'Medal values'!$B$3, "") + IF(AND(CA$1 = BZ$1, BZ$2 = "Mixed"), 0.5*BZ19, 0) + IF(AND(CA$1 = CB$1, CB$2 = "Mixed"), 0.5*CB19, 0)</f>
        <v>0</v>
      </c>
      <c r="CB19" s="5">
        <f>IF('Athletes - Gold'!CB19+'Athletes - Silver'!CB19+'Athletes - Bronze'!CB19 &gt; 0, 'Athletes - Gold'!CB19*'Medal values'!$B$1+'Athletes - Silver'!CB19*'Medal values'!$B$2+'Athletes - Bronze'!CB19*'Medal values'!$B$3, "") + IF(AND(CB$1 = CA$1, CA$2 = "Mixed"), 0.5*CA19, 0) + IF(AND(CB$1 = CC$1, CC$2 = "Mixed"), 0.5*CC19, 0)</f>
        <v>0</v>
      </c>
      <c r="CC19" s="5">
        <f>IF('Athletes - Gold'!CC19+'Athletes - Silver'!CC19+'Athletes - Bronze'!CC19 &gt; 0, 'Athletes - Gold'!CC19*'Medal values'!$B$1+'Athletes - Silver'!CC19*'Medal values'!$B$2+'Athletes - Bronze'!CC19*'Medal values'!$B$3, "") + IF(AND(CC$1 = CB$1, CB$2 = "Mixed"), 0.5*CB19, 0) + IF(AND(CC$1 = CD$1, CD$2 = "Mixed"), 0.5*CD19, 0)</f>
        <v>0</v>
      </c>
      <c r="CD19" s="5">
        <f>IF('Athletes - Gold'!CD19+'Athletes - Silver'!CD19+'Athletes - Bronze'!CD19 &gt; 0, 'Athletes - Gold'!CD19*'Medal values'!$B$1+'Athletes - Silver'!CD19*'Medal values'!$B$2+'Athletes - Bronze'!CD19*'Medal values'!$B$3, "") + IF(AND(CD$1 = CC$1, CC$2 = "Mixed"), 0.5*CC19, 0) + IF(AND(CD$1 = CE$1, CE$2 = "Mixed"), 0.5*CE19, 0)</f>
        <v>0</v>
      </c>
      <c r="CE19" s="5">
        <f>IF('Athletes - Gold'!CE19+'Athletes - Silver'!CE19+'Athletes - Bronze'!CE19 &gt; 0, 'Athletes - Gold'!CE19*'Medal values'!$B$1+'Athletes - Silver'!CE19*'Medal values'!$B$2+'Athletes - Bronze'!CE19*'Medal values'!$B$3, "") + IF(AND(CE$1 = CD$1, CD$2 = "Mixed"), 0.5*CD19, 0) + IF(AND(CE$1 = CF$1, CF$2 = "Mixed"), 0.5*CF19, 0)</f>
        <v>0</v>
      </c>
      <c r="CF19" s="5">
        <f>IF('Athletes - Gold'!CF19+'Athletes - Silver'!CF19+'Athletes - Bronze'!CF19 &gt; 0, 'Athletes - Gold'!CF19*'Medal values'!$B$1+'Athletes - Silver'!CF19*'Medal values'!$B$2+'Athletes - Bronze'!CF19*'Medal values'!$B$3, "") + IF(AND(CF$1 = CE$1, CE$2 = "Mixed"), 0.5*CE19, 0) + IF(AND(CF$1 = CG$1, CG$2 = "Mixed"), 0.5*CG19, 0)</f>
        <v>1</v>
      </c>
      <c r="CG19" s="5">
        <f>IF('Athletes - Gold'!CG19+'Athletes - Silver'!CG19+'Athletes - Bronze'!CG19 &gt; 0, 'Athletes - Gold'!CG19*'Medal values'!$B$1+'Athletes - Silver'!CG19*'Medal values'!$B$2+'Athletes - Bronze'!CG19*'Medal values'!$B$3, "") + IF(AND(CG$1 = CF$1, CF$2 = "Mixed"), 0.5*CF19, 0) + IF(AND(CG$1 = CH$1, CH$2 = "Mixed"), 0.5*CH19, 0)</f>
        <v>0</v>
      </c>
      <c r="CH19" s="5">
        <f>IF('Athletes - Gold'!CH19+'Athletes - Silver'!CH19+'Athletes - Bronze'!CH19 &gt; 0, 'Athletes - Gold'!CH19*'Medal values'!$B$1+'Athletes - Silver'!CH19*'Medal values'!$B$2+'Athletes - Bronze'!CH19*'Medal values'!$B$3, "") + IF(AND(CH$1 = CG$1, CG$2 = "Mixed"), 0.5*CG19, 0) + IF(AND(CH$1 = CI$1, CI$2 = "Mixed"), 0.5*CI19, 0)</f>
        <v>0</v>
      </c>
      <c r="CI19" s="5">
        <f>IF('Athletes - Gold'!CI19+'Athletes - Silver'!CI19+'Athletes - Bronze'!CI19 &gt; 0, 'Athletes - Gold'!CI19*'Medal values'!$B$1+'Athletes - Silver'!CI19*'Medal values'!$B$2+'Athletes - Bronze'!CI19*'Medal values'!$B$3, "") + IF(AND(CI$1 = CH$1, CH$2 = "Mixed"), 0.5*CH19, 0) + IF(AND(CI$1 = CJ$1, CJ$2 = "Mixed"), 0.5*CJ19, 0)</f>
        <v>0</v>
      </c>
      <c r="CJ19" s="5">
        <f>IF('Athletes - Gold'!CJ19+'Athletes - Silver'!CJ19+'Athletes - Bronze'!CJ19 &gt; 0, 'Athletes - Gold'!CJ19*'Medal values'!$B$1+'Athletes - Silver'!CJ19*'Medal values'!$B$2+'Athletes - Bronze'!CJ19*'Medal values'!$B$3, "") + IF(AND(CJ$1 = CI$1, CI$2 = "Mixed"), 0.5*CI19, 0) + IF(AND(CJ$1 = CK$1, CK$2 = "Mixed"), 0.5*CK19, 0)</f>
        <v>0</v>
      </c>
      <c r="CK19" s="5">
        <f>IF('Athletes - Gold'!CK19+'Athletes - Silver'!CK19+'Athletes - Bronze'!CK19 &gt; 0, 'Athletes - Gold'!CK19*'Medal values'!$B$1+'Athletes - Silver'!CK19*'Medal values'!$B$2+'Athletes - Bronze'!CK19*'Medal values'!$B$3, "") + IF(AND(CK$1 = CJ$1, CJ$2 = "Mixed"), 0.5*CJ19, 0) + IF(AND(CK$1 = CL$1, CL$2 = "Mixed"), 0.5*CL19, 0)</f>
        <v>0</v>
      </c>
      <c r="CL19" s="5">
        <f>IF('Athletes - Gold'!CL19+'Athletes - Silver'!CL19+'Athletes - Bronze'!CL19 &gt; 0, 'Athletes - Gold'!CL19*'Medal values'!$B$1+'Athletes - Silver'!CL19*'Medal values'!$B$2+'Athletes - Bronze'!CL19*'Medal values'!$B$3, "") + IF(AND(CL$1 = CK$1, CK$2 = "Mixed"), 0.5*CK19, 0) + IF(AND(CL$1 = CM$1, CM$2 = "Mixed"), 0.5*CM19, 0)</f>
        <v>0</v>
      </c>
      <c r="CM19" s="5">
        <f>IF('Athletes - Gold'!CM19+'Athletes - Silver'!CM19+'Athletes - Bronze'!CM19 &gt; 0, 'Athletes - Gold'!CM19*'Medal values'!$B$1+'Athletes - Silver'!CM19*'Medal values'!$B$2+'Athletes - Bronze'!CM19*'Medal values'!$B$3, "") + IF(AND(CM$1 = CL$1, CL$2 = "Mixed"), 0.5*CL19, 0) + IF(AND(CM$1 = CN$1, CN$2 = "Mixed"), 0.5*CN19, 0)</f>
        <v>0</v>
      </c>
      <c r="CN19" s="5">
        <f>IF('Athletes - Gold'!CN19+'Athletes - Silver'!CN19+'Athletes - Bronze'!CN19 &gt; 0, 'Athletes - Gold'!CN19*'Medal values'!$B$1+'Athletes - Silver'!CN19*'Medal values'!$B$2+'Athletes - Bronze'!CN19*'Medal values'!$B$3, "") + IF(AND(CN$1 = CM$1, CM$2 = "Mixed"), 0.5*CM19, 0) + IF(AND(CN$1 = CO$1, CO$2 = "Mixed"), 0.5*CO19, 0)</f>
        <v>0</v>
      </c>
      <c r="CO19" s="5">
        <f>IF('Athletes - Gold'!CO19+'Athletes - Silver'!CO19+'Athletes - Bronze'!CO19 &gt; 0, 'Athletes - Gold'!CO19*'Medal values'!$B$1+'Athletes - Silver'!CO19*'Medal values'!$B$2+'Athletes - Bronze'!CO19*'Medal values'!$B$3, "") + IF(AND(CO$1 = CN$1, CN$2 = "Mixed"), 0.5*CN19, 0) + IF(AND(CO$1 = CP$1, CP$2 = "Mixed"), 0.5*CP19, 0)</f>
        <v>0</v>
      </c>
      <c r="CP19" s="5">
        <f>IF('Athletes - Gold'!CP19+'Athletes - Silver'!CP19+'Athletes - Bronze'!CP19 &gt; 0, 'Athletes - Gold'!CP19*'Medal values'!$B$1+'Athletes - Silver'!CP19*'Medal values'!$B$2+'Athletes - Bronze'!CP19*'Medal values'!$B$3, "") + IF(AND(CP$1 = CO$1, CO$2 = "Mixed"), 0.5*CO19, 0) + IF(AND(CP$1 = CQ$1, CQ$2 = "Mixed"), 0.5*CQ19, 0)</f>
        <v>0</v>
      </c>
      <c r="CQ19" s="5">
        <f>IF('Athletes - Gold'!CQ19+'Athletes - Silver'!CQ19+'Athletes - Bronze'!CQ19 &gt; 0, 'Athletes - Gold'!CQ19*'Medal values'!$B$1+'Athletes - Silver'!CQ19*'Medal values'!$B$2+'Athletes - Bronze'!CQ19*'Medal values'!$B$3, "") + IF(AND(CQ$1 = CP$1, CP$2 = "Mixed"), 0.5*CP19, 0) + IF(AND(CQ$1 = CR$1, CR$2 = "Mixed"), 0.5*CR19, 0)</f>
        <v>0</v>
      </c>
      <c r="CR19" s="5">
        <f>IF('Athletes - Gold'!CR19+'Athletes - Silver'!CR19+'Athletes - Bronze'!CR19 &gt; 0, 'Athletes - Gold'!CR19*'Medal values'!$B$1+'Athletes - Silver'!CR19*'Medal values'!$B$2+'Athletes - Bronze'!CR19*'Medal values'!$B$3, "") + IF(AND(CR$1 = CQ$1, CQ$2 = "Mixed"), 0.5*CQ19, 0) + IF(AND(CR$1 = CS$1, CS$2 = "Mixed"), 0.5*CS19, 0)</f>
        <v>0</v>
      </c>
      <c r="CS19" s="5">
        <f>IF('Athletes - Gold'!CS19+'Athletes - Silver'!CS19+'Athletes - Bronze'!CS19 &gt; 0, 'Athletes - Gold'!CS19*'Medal values'!$B$1+'Athletes - Silver'!CS19*'Medal values'!$B$2+'Athletes - Bronze'!CS19*'Medal values'!$B$3, "") + IF(AND(CS$1 = CR$1, CR$2 = "Mixed"), 0.5*CR19, 0) + IF(AND(CS$1 = CT$1, CT$2 = "Mixed"), 0.5*CT19, 0)</f>
        <v>0</v>
      </c>
      <c r="CT19" s="5">
        <f>IF('Athletes - Gold'!CT19+'Athletes - Silver'!CT19+'Athletes - Bronze'!CT19 &gt; 0, 'Athletes - Gold'!CT19*'Medal values'!$B$1+'Athletes - Silver'!CT19*'Medal values'!$B$2+'Athletes - Bronze'!CT19*'Medal values'!$B$3, "") + IF(AND(CT$1 = CS$1, CS$2 = "Mixed"), 0.5*CS19, 0) + IF(AND(CT$1 = CU$1, CU$2 = "Mixed"), 0.5*CU19, 0)</f>
        <v>0</v>
      </c>
      <c r="CU19" s="5">
        <f>IF('Athletes - Gold'!CU19+'Athletes - Silver'!CU19+'Athletes - Bronze'!CU19 &gt; 0, 'Athletes - Gold'!CU19*'Medal values'!$B$1+'Athletes - Silver'!CU19*'Medal values'!$B$2+'Athletes - Bronze'!CU19*'Medal values'!$B$3, "") + IF(AND(CU$1 = CT$1, CT$2 = "Mixed"), 0.5*CT19, 0) + IF(AND(CU$1 = CV$1, CV$2 = "Mixed"), 0.5*CV19, 0)</f>
        <v>0</v>
      </c>
      <c r="CV19" s="5">
        <f>IF('Athletes - Gold'!CV19+'Athletes - Silver'!CV19+'Athletes - Bronze'!CV19 &gt; 0, 'Athletes - Gold'!CV19*'Medal values'!$B$1+'Athletes - Silver'!CV19*'Medal values'!$B$2+'Athletes - Bronze'!CV19*'Medal values'!$B$3, "") + IF(AND(CV$1 = CU$1, CU$2 = "Mixed"), 0.5*CU19, 0) + IF(AND(CV$1 = CW$1, CW$2 = "Mixed"), 0.5*CW19, 0)</f>
        <v>0</v>
      </c>
      <c r="CW19" s="5">
        <f t="shared" ref="CW19:CX19" si="18">SUMIF($B$2:$CV$2,CW$2, $B19:$CV19)</f>
        <v>0</v>
      </c>
      <c r="CX19" s="5">
        <f t="shared" si="18"/>
        <v>1</v>
      </c>
      <c r="CY19" s="5">
        <f t="shared" si="3"/>
        <v>1</v>
      </c>
    </row>
    <row r="20">
      <c r="A20" s="5" t="str">
        <f>Countries!A18</f>
        <v>COL</v>
      </c>
      <c r="B20" s="5">
        <f>IF('Athletes - Gold'!B20+'Athletes - Silver'!B20+'Athletes - Bronze'!B20 &gt; 0, 'Athletes - Gold'!B20*'Medal values'!$B$1+'Athletes - Silver'!B20*'Medal values'!$B$2+'Athletes - Bronze'!B20*'Medal values'!$B$3, "") + IF(AND(B$1 = A$1, A$2 = "Mixed"), 0.5*A20, 0) + IF(AND(B$1 = C$1, C$2 = "Mixed"), 0.5*C20, 0)</f>
        <v>0</v>
      </c>
      <c r="C20" s="5">
        <f>IF('Athletes - Gold'!C20+'Athletes - Silver'!C20+'Athletes - Bronze'!C20 &gt; 0, 'Athletes - Gold'!C20*'Medal values'!$B$1+'Athletes - Silver'!C20*'Medal values'!$B$2+'Athletes - Bronze'!C20*'Medal values'!$B$3, "") + IF(AND(C$1 = B$1, B$2 = "Mixed"), 0.5*B20, 0) + IF(AND(C$1 = D$1, D$2 = "Mixed"), 0.5*D20, 0)</f>
        <v>0</v>
      </c>
      <c r="D20" s="5">
        <f>IF('Athletes - Gold'!D20+'Athletes - Silver'!D20+'Athletes - Bronze'!D20 &gt; 0, 'Athletes - Gold'!D20*'Medal values'!$B$1+'Athletes - Silver'!D20*'Medal values'!$B$2+'Athletes - Bronze'!D20*'Medal values'!$B$3, "") + IF(AND(D$1 = C$1, C$2 = "Mixed"), 0.5*C20, 0) + IF(AND(D$1 = E$1, E$2 = "Mixed"), 0.5*E20, 0)</f>
        <v>0</v>
      </c>
      <c r="E20" s="5">
        <f>IF('Athletes - Gold'!E20+'Athletes - Silver'!E20+'Athletes - Bronze'!E20 &gt; 0, 'Athletes - Gold'!E20*'Medal values'!$B$1+'Athletes - Silver'!E20*'Medal values'!$B$2+'Athletes - Bronze'!E20*'Medal values'!$B$3, "") + IF(AND(E$1 = D$1, D$2 = "Mixed"), 0.5*D20, 0) + IF(AND(E$1 = F$1, F$2 = "Mixed"), 0.5*F20, 0)</f>
        <v>0</v>
      </c>
      <c r="F20" s="5">
        <f>IF('Athletes - Gold'!F20+'Athletes - Silver'!F20+'Athletes - Bronze'!F20 &gt; 0, 'Athletes - Gold'!F20*'Medal values'!$B$1+'Athletes - Silver'!F20*'Medal values'!$B$2+'Athletes - Bronze'!F20*'Medal values'!$B$3, "") + IF(AND(F$1 = E$1, E$2 = "Mixed"), 0.5*E20, 0) + IF(AND(F$1 = G$1, G$2 = "Mixed"), 0.5*G20, 0)</f>
        <v>0</v>
      </c>
      <c r="G20" s="5">
        <f>IF('Athletes - Gold'!G20+'Athletes - Silver'!G20+'Athletes - Bronze'!G20 &gt; 0, 'Athletes - Gold'!G20*'Medal values'!$B$1+'Athletes - Silver'!G20*'Medal values'!$B$2+'Athletes - Bronze'!G20*'Medal values'!$B$3, "") + IF(AND(G$1 = F$1, F$2 = "Mixed"), 0.5*F20, 0) + IF(AND(G$1 = H$1, H$2 = "Mixed"), 0.5*H20, 0)</f>
        <v>0</v>
      </c>
      <c r="H20" s="5">
        <f>IF('Athletes - Gold'!H20+'Athletes - Silver'!H20+'Athletes - Bronze'!H20 &gt; 0, 'Athletes - Gold'!H20*'Medal values'!$B$1+'Athletes - Silver'!H20*'Medal values'!$B$2+'Athletes - Bronze'!H20*'Medal values'!$B$3, "") + IF(AND(H$1 = G$1, G$2 = "Mixed"), 0.5*G20, 0) + IF(AND(H$1 = I$1, I$2 = "Mixed"), 0.5*I20, 0)</f>
        <v>0</v>
      </c>
      <c r="I20" s="5">
        <f>IF('Athletes - Gold'!I20+'Athletes - Silver'!I20+'Athletes - Bronze'!I20 &gt; 0, 'Athletes - Gold'!I20*'Medal values'!$B$1+'Athletes - Silver'!I20*'Medal values'!$B$2+'Athletes - Bronze'!I20*'Medal values'!$B$3, "") + IF(AND(I$1 = H$1, H$2 = "Mixed"), 0.5*H20, 0) + IF(AND(I$1 = J$1, J$2 = "Mixed"), 0.5*J20, 0)</f>
        <v>0</v>
      </c>
      <c r="J20" s="5">
        <f>IF('Athletes - Gold'!J20+'Athletes - Silver'!J20+'Athletes - Bronze'!J20 &gt; 0, 'Athletes - Gold'!J20*'Medal values'!$B$1+'Athletes - Silver'!J20*'Medal values'!$B$2+'Athletes - Bronze'!J20*'Medal values'!$B$3, "") + IF(AND(J$1 = I$1, I$2 = "Mixed"), 0.5*I20, 0) + IF(AND(J$1 = K$1, K$2 = "Mixed"), 0.5*K20, 0)</f>
        <v>2.000001</v>
      </c>
      <c r="K20" s="5">
        <f>IF('Athletes - Gold'!K20+'Athletes - Silver'!K20+'Athletes - Bronze'!K20 &gt; 0, 'Athletes - Gold'!K20*'Medal values'!$B$1+'Athletes - Silver'!K20*'Medal values'!$B$2+'Athletes - Bronze'!K20*'Medal values'!$B$3, "") + IF(AND(K$1 = J$1, J$2 = "Mixed"), 0.5*J20, 0) + IF(AND(K$1 = L$1, L$2 = "Mixed"), 0.5*L20, 0)</f>
        <v>0</v>
      </c>
      <c r="L20" s="5">
        <f>IF('Athletes - Gold'!L20+'Athletes - Silver'!L20+'Athletes - Bronze'!L20 &gt; 0, 'Athletes - Gold'!L20*'Medal values'!$B$1+'Athletes - Silver'!L20*'Medal values'!$B$2+'Athletes - Bronze'!L20*'Medal values'!$B$3, "") + IF(AND(L$1 = K$1, K$2 = "Mixed"), 0.5*K20, 0) + IF(AND(L$1 = M$1, M$2 = "Mixed"), 0.5*M20, 0)</f>
        <v>2.000001</v>
      </c>
      <c r="M20" s="5">
        <f>IF('Athletes - Gold'!M20+'Athletes - Silver'!M20+'Athletes - Bronze'!M20 &gt; 0, 'Athletes - Gold'!M20*'Medal values'!$B$1+'Athletes - Silver'!M20*'Medal values'!$B$2+'Athletes - Bronze'!M20*'Medal values'!$B$3, "") + IF(AND(M$1 = L$1, L$2 = "Mixed"), 0.5*L20, 0) + IF(AND(M$1 = N$1, N$2 = "Mixed"), 0.5*N20, 0)</f>
        <v>0</v>
      </c>
      <c r="N20" s="5">
        <f>IF('Athletes - Gold'!N20+'Athletes - Silver'!N20+'Athletes - Bronze'!N20 &gt; 0, 'Athletes - Gold'!N20*'Medal values'!$B$1+'Athletes - Silver'!N20*'Medal values'!$B$2+'Athletes - Bronze'!N20*'Medal values'!$B$3, "") + IF(AND(N$1 = M$1, M$2 = "Mixed"), 0.5*M20, 0) + IF(AND(N$1 = O$1, O$2 = "Mixed"), 0.5*O20, 0)</f>
        <v>0</v>
      </c>
      <c r="O20" s="5">
        <f>IF('Athletes - Gold'!O20+'Athletes - Silver'!O20+'Athletes - Bronze'!O20 &gt; 0, 'Athletes - Gold'!O20*'Medal values'!$B$1+'Athletes - Silver'!O20*'Medal values'!$B$2+'Athletes - Bronze'!O20*'Medal values'!$B$3, "") + IF(AND(O$1 = N$1, N$2 = "Mixed"), 0.5*N20, 0) + IF(AND(O$1 = P$1, P$2 = "Mixed"), 0.5*P20, 0)</f>
        <v>0</v>
      </c>
      <c r="P20" s="5">
        <f>IF('Athletes - Gold'!P20+'Athletes - Silver'!P20+'Athletes - Bronze'!P20 &gt; 0, 'Athletes - Gold'!P20*'Medal values'!$B$1+'Athletes - Silver'!P20*'Medal values'!$B$2+'Athletes - Bronze'!P20*'Medal values'!$B$3, "") + IF(AND(P$1 = O$1, O$2 = "Mixed"), 0.5*O20, 0) + IF(AND(P$1 = Q$1, Q$2 = "Mixed"), 0.5*Q20, 0)</f>
        <v>0</v>
      </c>
      <c r="Q20" s="5">
        <f>IF('Athletes - Gold'!Q20+'Athletes - Silver'!Q20+'Athletes - Bronze'!Q20 &gt; 0, 'Athletes - Gold'!Q20*'Medal values'!$B$1+'Athletes - Silver'!Q20*'Medal values'!$B$2+'Athletes - Bronze'!Q20*'Medal values'!$B$3, "") + IF(AND(Q$1 = P$1, P$2 = "Mixed"), 0.5*P20, 0) + IF(AND(Q$1 = R$1, R$2 = "Mixed"), 0.5*R20, 0)</f>
        <v>0</v>
      </c>
      <c r="R20" s="5">
        <f>IF('Athletes - Gold'!R20+'Athletes - Silver'!R20+'Athletes - Bronze'!R20 &gt; 0, 'Athletes - Gold'!R20*'Medal values'!$B$1+'Athletes - Silver'!R20*'Medal values'!$B$2+'Athletes - Bronze'!R20*'Medal values'!$B$3, "") + IF(AND(R$1 = Q$1, Q$2 = "Mixed"), 0.5*Q20, 0) + IF(AND(R$1 = S$1, S$2 = "Mixed"), 0.5*S20, 0)</f>
        <v>0</v>
      </c>
      <c r="S20" s="5">
        <f>IF('Athletes - Gold'!S20+'Athletes - Silver'!S20+'Athletes - Bronze'!S20 &gt; 0, 'Athletes - Gold'!S20*'Medal values'!$B$1+'Athletes - Silver'!S20*'Medal values'!$B$2+'Athletes - Bronze'!S20*'Medal values'!$B$3, "") + IF(AND(S$1 = R$1, R$2 = "Mixed"), 0.5*R20, 0) + IF(AND(S$1 = T$1, T$2 = "Mixed"), 0.5*T20, 0)</f>
        <v>0</v>
      </c>
      <c r="T20" s="5">
        <f>IF('Athletes - Gold'!T20+'Athletes - Silver'!T20+'Athletes - Bronze'!T20 &gt; 0, 'Athletes - Gold'!T20*'Medal values'!$B$1+'Athletes - Silver'!T20*'Medal values'!$B$2+'Athletes - Bronze'!T20*'Medal values'!$B$3, "") + IF(AND(T$1 = S$1, S$2 = "Mixed"), 0.5*S20, 0) + IF(AND(T$1 = U$1, U$2 = "Mixed"), 0.5*U20, 0)</f>
        <v>0</v>
      </c>
      <c r="U20" s="5">
        <f>IF('Athletes - Gold'!U20+'Athletes - Silver'!U20+'Athletes - Bronze'!U20 &gt; 0, 'Athletes - Gold'!U20*'Medal values'!$B$1+'Athletes - Silver'!U20*'Medal values'!$B$2+'Athletes - Bronze'!U20*'Medal values'!$B$3, "") + IF(AND(U$1 = T$1, T$2 = "Mixed"), 0.5*T20, 0) + IF(AND(U$1 = V$1, V$2 = "Mixed"), 0.5*V20, 0)</f>
        <v>0</v>
      </c>
      <c r="V20" s="5">
        <f>IF('Athletes - Gold'!V20+'Athletes - Silver'!V20+'Athletes - Bronze'!V20 &gt; 0, 'Athletes - Gold'!V20*'Medal values'!$B$1+'Athletes - Silver'!V20*'Medal values'!$B$2+'Athletes - Bronze'!V20*'Medal values'!$B$3, "") + IF(AND(V$1 = U$1, U$2 = "Mixed"), 0.5*U20, 0) + IF(AND(V$1 = W$1, W$2 = "Mixed"), 0.5*W20, 0)</f>
        <v>0</v>
      </c>
      <c r="W20" s="5">
        <f>IF('Athletes - Gold'!W20+'Athletes - Silver'!W20+'Athletes - Bronze'!W20 &gt; 0, 'Athletes - Gold'!W20*'Medal values'!$B$1+'Athletes - Silver'!W20*'Medal values'!$B$2+'Athletes - Bronze'!W20*'Medal values'!$B$3, "") + IF(AND(W$1 = V$1, V$2 = "Mixed"), 0.5*V20, 0) + IF(AND(W$1 = X$1, X$2 = "Mixed"), 0.5*X20, 0)</f>
        <v>0</v>
      </c>
      <c r="X20" s="5">
        <f>IF('Athletes - Gold'!X20+'Athletes - Silver'!X20+'Athletes - Bronze'!X20 &gt; 0, 'Athletes - Gold'!X20*'Medal values'!$B$1+'Athletes - Silver'!X20*'Medal values'!$B$2+'Athletes - Bronze'!X20*'Medal values'!$B$3, "") + IF(AND(X$1 = W$1, W$2 = "Mixed"), 0.5*W20, 0) + IF(AND(X$1 = Y$1, Y$2 = "Mixed"), 0.5*Y20, 0)</f>
        <v>0</v>
      </c>
      <c r="Y20" s="5">
        <f>IF('Athletes - Gold'!Y20+'Athletes - Silver'!Y20+'Athletes - Bronze'!Y20 &gt; 0, 'Athletes - Gold'!Y20*'Medal values'!$B$1+'Athletes - Silver'!Y20*'Medal values'!$B$2+'Athletes - Bronze'!Y20*'Medal values'!$B$3, "") + IF(AND(Y$1 = X$1, X$2 = "Mixed"), 0.5*X20, 0) + IF(AND(Y$1 = Z$1, Z$2 = "Mixed"), 0.5*Z20, 0)</f>
        <v>0</v>
      </c>
      <c r="Z20" s="5">
        <f>IF('Athletes - Gold'!Z20+'Athletes - Silver'!Z20+'Athletes - Bronze'!Z20 &gt; 0, 'Athletes - Gold'!Z20*'Medal values'!$B$1+'Athletes - Silver'!Z20*'Medal values'!$B$2+'Athletes - Bronze'!Z20*'Medal values'!$B$3, "") + IF(AND(Z$1 = Y$1, Y$2 = "Mixed"), 0.5*Y20, 0) + IF(AND(Z$1 = AA$1, AA$2 = "Mixed"), 0.5*AA20, 0)</f>
        <v>0</v>
      </c>
      <c r="AA20" s="5">
        <f>IF('Athletes - Gold'!AA20+'Athletes - Silver'!AA20+'Athletes - Bronze'!AA20 &gt; 0, 'Athletes - Gold'!AA20*'Medal values'!$B$1+'Athletes - Silver'!AA20*'Medal values'!$B$2+'Athletes - Bronze'!AA20*'Medal values'!$B$3, "") + IF(AND(AA$1 = Z$1, Z$2 = "Mixed"), 0.5*Z20, 0) + IF(AND(AA$1 = AB$1, AB$2 = "Mixed"), 0.5*AB20, 0)</f>
        <v>0</v>
      </c>
      <c r="AB20" s="5">
        <f>IF('Athletes - Gold'!AB20+'Athletes - Silver'!AB20+'Athletes - Bronze'!AB20 &gt; 0, 'Athletes - Gold'!AB20*'Medal values'!$B$1+'Athletes - Silver'!AB20*'Medal values'!$B$2+'Athletes - Bronze'!AB20*'Medal values'!$B$3, "") + IF(AND(AB$1 = AA$1, AA$2 = "Mixed"), 0.5*AA20, 0) + IF(AND(AB$1 = AC$1, AC$2 = "Mixed"), 0.5*AC20, 0)</f>
        <v>0</v>
      </c>
      <c r="AC20" s="5">
        <f>IF('Athletes - Gold'!AC20+'Athletes - Silver'!AC20+'Athletes - Bronze'!AC20 &gt; 0, 'Athletes - Gold'!AC20*'Medal values'!$B$1+'Athletes - Silver'!AC20*'Medal values'!$B$2+'Athletes - Bronze'!AC20*'Medal values'!$B$3, "") + IF(AND(AC$1 = AB$1, AB$2 = "Mixed"), 0.5*AB20, 0) + IF(AND(AC$1 = AD$1, AD$2 = "Mixed"), 0.5*AD20, 0)</f>
        <v>0</v>
      </c>
      <c r="AD20" s="5">
        <f>IF('Athletes - Gold'!AD20+'Athletes - Silver'!AD20+'Athletes - Bronze'!AD20 &gt; 0, 'Athletes - Gold'!AD20*'Medal values'!$B$1+'Athletes - Silver'!AD20*'Medal values'!$B$2+'Athletes - Bronze'!AD20*'Medal values'!$B$3, "") + IF(AND(AD$1 = AC$1, AC$2 = "Mixed"), 0.5*AC20, 0) + IF(AND(AD$1 = AE$1, AE$2 = "Mixed"), 0.5*AE20, 0)</f>
        <v>1</v>
      </c>
      <c r="AE20" s="5">
        <f>IF('Athletes - Gold'!AE20+'Athletes - Silver'!AE20+'Athletes - Bronze'!AE20 &gt; 0, 'Athletes - Gold'!AE20*'Medal values'!$B$1+'Athletes - Silver'!AE20*'Medal values'!$B$2+'Athletes - Bronze'!AE20*'Medal values'!$B$3, "") + IF(AND(AE$1 = AD$1, AD$2 = "Mixed"), 0.5*AD20, 0) + IF(AND(AE$1 = AF$1, AF$2 = "Mixed"), 0.5*AF20, 0)</f>
        <v>2.000001</v>
      </c>
      <c r="AF20" s="5">
        <f>IF('Athletes - Gold'!AF20+'Athletes - Silver'!AF20+'Athletes - Bronze'!AF20 &gt; 0, 'Athletes - Gold'!AF20*'Medal values'!$B$1+'Athletes - Silver'!AF20*'Medal values'!$B$2+'Athletes - Bronze'!AF20*'Medal values'!$B$3, "") + IF(AND(AF$1 = AE$1, AE$2 = "Mixed"), 0.5*AE20, 0) + IF(AND(AF$1 = AG$1, AG$2 = "Mixed"), 0.5*AG20, 0)</f>
        <v>0</v>
      </c>
      <c r="AG20" s="5">
        <f>IF('Athletes - Gold'!AG20+'Athletes - Silver'!AG20+'Athletes - Bronze'!AG20 &gt; 0, 'Athletes - Gold'!AG20*'Medal values'!$B$1+'Athletes - Silver'!AG20*'Medal values'!$B$2+'Athletes - Bronze'!AG20*'Medal values'!$B$3, "") + IF(AND(AG$1 = AF$1, AF$2 = "Mixed"), 0.5*AF20, 0) + IF(AND(AG$1 = AH$1, AH$2 = "Mixed"), 0.5*AH20, 0)</f>
        <v>0</v>
      </c>
      <c r="AH20" s="5">
        <f>IF('Athletes - Gold'!AH20+'Athletes - Silver'!AH20+'Athletes - Bronze'!AH20 &gt; 0, 'Athletes - Gold'!AH20*'Medal values'!$B$1+'Athletes - Silver'!AH20*'Medal values'!$B$2+'Athletes - Bronze'!AH20*'Medal values'!$B$3, "") + IF(AND(AH$1 = AG$1, AG$2 = "Mixed"), 0.5*AG20, 0) + IF(AND(AH$1 = AI$1, AI$2 = "Mixed"), 0.5*AI20, 0)</f>
        <v>0</v>
      </c>
      <c r="AI20" s="5">
        <f>IF('Athletes - Gold'!AI20+'Athletes - Silver'!AI20+'Athletes - Bronze'!AI20 &gt; 0, 'Athletes - Gold'!AI20*'Medal values'!$B$1+'Athletes - Silver'!AI20*'Medal values'!$B$2+'Athletes - Bronze'!AI20*'Medal values'!$B$3, "") + IF(AND(AI$1 = AH$1, AH$2 = "Mixed"), 0.5*AH20, 0) + IF(AND(AI$1 = AJ$1, AJ$2 = "Mixed"), 0.5*AJ20, 0)</f>
        <v>0</v>
      </c>
      <c r="AJ20" s="5">
        <f>IF('Athletes - Gold'!AJ20+'Athletes - Silver'!AJ20+'Athletes - Bronze'!AJ20 &gt; 0, 'Athletes - Gold'!AJ20*'Medal values'!$B$1+'Athletes - Silver'!AJ20*'Medal values'!$B$2+'Athletes - Bronze'!AJ20*'Medal values'!$B$3, "") + IF(AND(AJ$1 = AI$1, AI$2 = "Mixed"), 0.5*AI20, 0) + IF(AND(AJ$1 = AK$1, AK$2 = "Mixed"), 0.5*AK20, 0)</f>
        <v>0</v>
      </c>
      <c r="AK20" s="5">
        <f>IF('Athletes - Gold'!AK20+'Athletes - Silver'!AK20+'Athletes - Bronze'!AK20 &gt; 0, 'Athletes - Gold'!AK20*'Medal values'!$B$1+'Athletes - Silver'!AK20*'Medal values'!$B$2+'Athletes - Bronze'!AK20*'Medal values'!$B$3, "") + IF(AND(AK$1 = AJ$1, AJ$2 = "Mixed"), 0.5*AJ20, 0) + IF(AND(AK$1 = AL$1, AL$2 = "Mixed"), 0.5*AL20, 0)</f>
        <v>0</v>
      </c>
      <c r="AL20" s="5">
        <f>IF('Athletes - Gold'!AL20+'Athletes - Silver'!AL20+'Athletes - Bronze'!AL20 &gt; 0, 'Athletes - Gold'!AL20*'Medal values'!$B$1+'Athletes - Silver'!AL20*'Medal values'!$B$2+'Athletes - Bronze'!AL20*'Medal values'!$B$3, "") + IF(AND(AL$1 = AK$1, AK$2 = "Mixed"), 0.5*AK20, 0) + IF(AND(AL$1 = AM$1, AM$2 = "Mixed"), 0.5*AM20, 0)</f>
        <v>0</v>
      </c>
      <c r="AM20" s="5">
        <f>IF('Athletes - Gold'!AM20+'Athletes - Silver'!AM20+'Athletes - Bronze'!AM20 &gt; 0, 'Athletes - Gold'!AM20*'Medal values'!$B$1+'Athletes - Silver'!AM20*'Medal values'!$B$2+'Athletes - Bronze'!AM20*'Medal values'!$B$3, "") + IF(AND(AM$1 = AL$1, AL$2 = "Mixed"), 0.5*AL20, 0) + IF(AND(AM$1 = AN$1, AN$2 = "Mixed"), 0.5*AN20, 0)</f>
        <v>0</v>
      </c>
      <c r="AN20" s="5">
        <f>IF('Athletes - Gold'!AN20+'Athletes - Silver'!AN20+'Athletes - Bronze'!AN20 &gt; 0, 'Athletes - Gold'!AN20*'Medal values'!$B$1+'Athletes - Silver'!AN20*'Medal values'!$B$2+'Athletes - Bronze'!AN20*'Medal values'!$B$3, "") + IF(AND(AN$1 = AM$1, AM$2 = "Mixed"), 0.5*AM20, 0) + IF(AND(AN$1 = AO$1, AO$2 = "Mixed"), 0.5*AO20, 0)</f>
        <v>0</v>
      </c>
      <c r="AO20" s="5">
        <f>IF('Athletes - Gold'!AO20+'Athletes - Silver'!AO20+'Athletes - Bronze'!AO20 &gt; 0, 'Athletes - Gold'!AO20*'Medal values'!$B$1+'Athletes - Silver'!AO20*'Medal values'!$B$2+'Athletes - Bronze'!AO20*'Medal values'!$B$3, "") + IF(AND(AO$1 = AN$1, AN$2 = "Mixed"), 0.5*AN20, 0) + IF(AND(AO$1 = AP$1, AP$2 = "Mixed"), 0.5*AP20, 0)</f>
        <v>0</v>
      </c>
      <c r="AP20" s="5">
        <f>IF('Athletes - Gold'!AP20+'Athletes - Silver'!AP20+'Athletes - Bronze'!AP20 &gt; 0, 'Athletes - Gold'!AP20*'Medal values'!$B$1+'Athletes - Silver'!AP20*'Medal values'!$B$2+'Athletes - Bronze'!AP20*'Medal values'!$B$3, "") + IF(AND(AP$1 = AO$1, AO$2 = "Mixed"), 0.5*AO20, 0) + IF(AND(AP$1 = AQ$1, AQ$2 = "Mixed"), 0.5*AQ20, 0)</f>
        <v>0</v>
      </c>
      <c r="AQ20" s="5">
        <f>IF('Athletes - Gold'!AQ20+'Athletes - Silver'!AQ20+'Athletes - Bronze'!AQ20 &gt; 0, 'Athletes - Gold'!AQ20*'Medal values'!$B$1+'Athletes - Silver'!AQ20*'Medal values'!$B$2+'Athletes - Bronze'!AQ20*'Medal values'!$B$3, "") + IF(AND(AQ$1 = AP$1, AP$2 = "Mixed"), 0.5*AP20, 0) + IF(AND(AQ$1 = AR$1, AR$2 = "Mixed"), 0.5*AR20, 0)</f>
        <v>0</v>
      </c>
      <c r="AR20" s="5">
        <f>IF('Athletes - Gold'!AR20+'Athletes - Silver'!AR20+'Athletes - Bronze'!AR20 &gt; 0, 'Athletes - Gold'!AR20*'Medal values'!$B$1+'Athletes - Silver'!AR20*'Medal values'!$B$2+'Athletes - Bronze'!AR20*'Medal values'!$B$3, "") + IF(AND(AR$1 = AQ$1, AQ$2 = "Mixed"), 0.5*AQ20, 0) + IF(AND(AR$1 = AS$1, AS$2 = "Mixed"), 0.5*AS20, 0)</f>
        <v>0</v>
      </c>
      <c r="AS20" s="5">
        <f>IF('Athletes - Gold'!AS20+'Athletes - Silver'!AS20+'Athletes - Bronze'!AS20 &gt; 0, 'Athletes - Gold'!AS20*'Medal values'!$B$1+'Athletes - Silver'!AS20*'Medal values'!$B$2+'Athletes - Bronze'!AS20*'Medal values'!$B$3, "") + IF(AND(AS$1 = AR$1, AR$2 = "Mixed"), 0.5*AR20, 0) + IF(AND(AS$1 = AT$1, AT$2 = "Mixed"), 0.5*AT20, 0)</f>
        <v>0</v>
      </c>
      <c r="AT20" s="5">
        <f>IF('Athletes - Gold'!AT20+'Athletes - Silver'!AT20+'Athletes - Bronze'!AT20 &gt; 0, 'Athletes - Gold'!AT20*'Medal values'!$B$1+'Athletes - Silver'!AT20*'Medal values'!$B$2+'Athletes - Bronze'!AT20*'Medal values'!$B$3, "") + IF(AND(AT$1 = AS$1, AS$2 = "Mixed"), 0.5*AS20, 0) + IF(AND(AT$1 = AU$1, AU$2 = "Mixed"), 0.5*AU20, 0)</f>
        <v>0</v>
      </c>
      <c r="AU20" s="5">
        <f>IF('Athletes - Gold'!AU20+'Athletes - Silver'!AU20+'Athletes - Bronze'!AU20 &gt; 0, 'Athletes - Gold'!AU20*'Medal values'!$B$1+'Athletes - Silver'!AU20*'Medal values'!$B$2+'Athletes - Bronze'!AU20*'Medal values'!$B$3, "") + IF(AND(AU$1 = AT$1, AT$2 = "Mixed"), 0.5*AT20, 0) + IF(AND(AU$1 = AV$1, AV$2 = "Mixed"), 0.5*AV20, 0)</f>
        <v>0</v>
      </c>
      <c r="AV20" s="5">
        <f>IF('Athletes - Gold'!AV20+'Athletes - Silver'!AV20+'Athletes - Bronze'!AV20 &gt; 0, 'Athletes - Gold'!AV20*'Medal values'!$B$1+'Athletes - Silver'!AV20*'Medal values'!$B$2+'Athletes - Bronze'!AV20*'Medal values'!$B$3, "") + IF(AND(AV$1 = AU$1, AU$2 = "Mixed"), 0.5*AU20, 0) + IF(AND(AV$1 = AW$1, AW$2 = "Mixed"), 0.5*AW20, 0)</f>
        <v>0</v>
      </c>
      <c r="AW20" s="5">
        <f>IF('Athletes - Gold'!AW20+'Athletes - Silver'!AW20+'Athletes - Bronze'!AW20 &gt; 0, 'Athletes - Gold'!AW20*'Medal values'!$B$1+'Athletes - Silver'!AW20*'Medal values'!$B$2+'Athletes - Bronze'!AW20*'Medal values'!$B$3, "") + IF(AND(AW$1 = AV$1, AV$2 = "Mixed"), 0.5*AV20, 0) + IF(AND(AW$1 = AX$1, AX$2 = "Mixed"), 0.5*AX20, 0)</f>
        <v>0</v>
      </c>
      <c r="AX20" s="5">
        <f>IF('Athletes - Gold'!AX20+'Athletes - Silver'!AX20+'Athletes - Bronze'!AX20 &gt; 0, 'Athletes - Gold'!AX20*'Medal values'!$B$1+'Athletes - Silver'!AX20*'Medal values'!$B$2+'Athletes - Bronze'!AX20*'Medal values'!$B$3, "") + IF(AND(AX$1 = AW$1, AW$2 = "Mixed"), 0.5*AW20, 0) + IF(AND(AX$1 = AY$1, AY$2 = "Mixed"), 0.5*AY20, 0)</f>
        <v>0</v>
      </c>
      <c r="AY20" s="5">
        <f>IF('Athletes - Gold'!AY20+'Athletes - Silver'!AY20+'Athletes - Bronze'!AY20 &gt; 0, 'Athletes - Gold'!AY20*'Medal values'!$B$1+'Athletes - Silver'!AY20*'Medal values'!$B$2+'Athletes - Bronze'!AY20*'Medal values'!$B$3, "") + IF(AND(AY$1 = AX$1, AX$2 = "Mixed"), 0.5*AX20, 0) + IF(AND(AY$1 = AZ$1, AZ$2 = "Mixed"), 0.5*AZ20, 0)</f>
        <v>0</v>
      </c>
      <c r="AZ20" s="5">
        <f>IF('Athletes - Gold'!AZ20+'Athletes - Silver'!AZ20+'Athletes - Bronze'!AZ20 &gt; 0, 'Athletes - Gold'!AZ20*'Medal values'!$B$1+'Athletes - Silver'!AZ20*'Medal values'!$B$2+'Athletes - Bronze'!AZ20*'Medal values'!$B$3, "") + IF(AND(AZ$1 = AY$1, AY$2 = "Mixed"), 0.5*AY20, 0) + IF(AND(AZ$1 = BA$1, BA$2 = "Mixed"), 0.5*BA20, 0)</f>
        <v>0</v>
      </c>
      <c r="BA20" s="5">
        <f>IF('Athletes - Gold'!BA20+'Athletes - Silver'!BA20+'Athletes - Bronze'!BA20 &gt; 0, 'Athletes - Gold'!BA20*'Medal values'!$B$1+'Athletes - Silver'!BA20*'Medal values'!$B$2+'Athletes - Bronze'!BA20*'Medal values'!$B$3, "") + IF(AND(BA$1 = AZ$1, AZ$2 = "Mixed"), 0.5*AZ20, 0) + IF(AND(BA$1 = BB$1, BB$2 = "Mixed"), 0.5*BB20, 0)</f>
        <v>0</v>
      </c>
      <c r="BB20" s="5">
        <f>IF('Athletes - Gold'!BB20+'Athletes - Silver'!BB20+'Athletes - Bronze'!BB20 &gt; 0, 'Athletes - Gold'!BB20*'Medal values'!$B$1+'Athletes - Silver'!BB20*'Medal values'!$B$2+'Athletes - Bronze'!BB20*'Medal values'!$B$3, "") + IF(AND(BB$1 = BA$1, BA$2 = "Mixed"), 0.5*BA20, 0) + IF(AND(BB$1 = BC$1, BC$2 = "Mixed"), 0.5*BC20, 0)</f>
        <v>0</v>
      </c>
      <c r="BC20" s="5">
        <f>IF('Athletes - Gold'!BC20+'Athletes - Silver'!BC20+'Athletes - Bronze'!BC20 &gt; 0, 'Athletes - Gold'!BC20*'Medal values'!$B$1+'Athletes - Silver'!BC20*'Medal values'!$B$2+'Athletes - Bronze'!BC20*'Medal values'!$B$3, "") + IF(AND(BC$1 = BB$1, BB$2 = "Mixed"), 0.5*BB20, 0) + IF(AND(BC$1 = BD$1, BD$2 = "Mixed"), 0.5*BD20, 0)</f>
        <v>0</v>
      </c>
      <c r="BD20" s="5">
        <f>IF('Athletes - Gold'!BD20+'Athletes - Silver'!BD20+'Athletes - Bronze'!BD20 &gt; 0, 'Athletes - Gold'!BD20*'Medal values'!$B$1+'Athletes - Silver'!BD20*'Medal values'!$B$2+'Athletes - Bronze'!BD20*'Medal values'!$B$3, "") + IF(AND(BD$1 = BC$1, BC$2 = "Mixed"), 0.5*BC20, 0) + IF(AND(BD$1 = BE$1, BE$2 = "Mixed"), 0.5*BE20, 0)</f>
        <v>0</v>
      </c>
      <c r="BE20" s="5">
        <f>IF('Athletes - Gold'!BE20+'Athletes - Silver'!BE20+'Athletes - Bronze'!BE20 &gt; 0, 'Athletes - Gold'!BE20*'Medal values'!$B$1+'Athletes - Silver'!BE20*'Medal values'!$B$2+'Athletes - Bronze'!BE20*'Medal values'!$B$3, "") + IF(AND(BE$1 = BD$1, BD$2 = "Mixed"), 0.5*BD20, 0) + IF(AND(BE$1 = BF$1, BF$2 = "Mixed"), 0.5*BF20, 0)</f>
        <v>0</v>
      </c>
      <c r="BF20" s="5">
        <f>IF('Athletes - Gold'!BF20+'Athletes - Silver'!BF20+'Athletes - Bronze'!BF20 &gt; 0, 'Athletes - Gold'!BF20*'Medal values'!$B$1+'Athletes - Silver'!BF20*'Medal values'!$B$2+'Athletes - Bronze'!BF20*'Medal values'!$B$3, "") + IF(AND(BF$1 = BE$1, BE$2 = "Mixed"), 0.5*BE20, 0) + IF(AND(BF$1 = BG$1, BG$2 = "Mixed"), 0.5*BG20, 0)</f>
        <v>0</v>
      </c>
      <c r="BG20" s="5">
        <f>IF('Athletes - Gold'!BG20+'Athletes - Silver'!BG20+'Athletes - Bronze'!BG20 &gt; 0, 'Athletes - Gold'!BG20*'Medal values'!$B$1+'Athletes - Silver'!BG20*'Medal values'!$B$2+'Athletes - Bronze'!BG20*'Medal values'!$B$3, "") + IF(AND(BG$1 = BF$1, BF$2 = "Mixed"), 0.5*BF20, 0) + IF(AND(BG$1 = BH$1, BH$2 = "Mixed"), 0.5*BH20, 0)</f>
        <v>0</v>
      </c>
      <c r="BH20" s="5">
        <f>IF('Athletes - Gold'!BH20+'Athletes - Silver'!BH20+'Athletes - Bronze'!BH20 &gt; 0, 'Athletes - Gold'!BH20*'Medal values'!$B$1+'Athletes - Silver'!BH20*'Medal values'!$B$2+'Athletes - Bronze'!BH20*'Medal values'!$B$3, "") + IF(AND(BH$1 = BG$1, BG$2 = "Mixed"), 0.5*BG20, 0) + IF(AND(BH$1 = BI$1, BI$2 = "Mixed"), 0.5*BI20, 0)</f>
        <v>0</v>
      </c>
      <c r="BI20" s="5">
        <f>IF('Athletes - Gold'!BI20+'Athletes - Silver'!BI20+'Athletes - Bronze'!BI20 &gt; 0, 'Athletes - Gold'!BI20*'Medal values'!$B$1+'Athletes - Silver'!BI20*'Medal values'!$B$2+'Athletes - Bronze'!BI20*'Medal values'!$B$3, "") + IF(AND(BI$1 = BH$1, BH$2 = "Mixed"), 0.5*BH20, 0) + IF(AND(BI$1 = BJ$1, BJ$2 = "Mixed"), 0.5*BJ20, 0)</f>
        <v>0</v>
      </c>
      <c r="BJ20" s="5">
        <f>IF('Athletes - Gold'!BJ20+'Athletes - Silver'!BJ20+'Athletes - Bronze'!BJ20 &gt; 0, 'Athletes - Gold'!BJ20*'Medal values'!$B$1+'Athletes - Silver'!BJ20*'Medal values'!$B$2+'Athletes - Bronze'!BJ20*'Medal values'!$B$3, "") + IF(AND(BJ$1 = BI$1, BI$2 = "Mixed"), 0.5*BI20, 0) + IF(AND(BJ$1 = BK$1, BK$2 = "Mixed"), 0.5*BK20, 0)</f>
        <v>0</v>
      </c>
      <c r="BK20" s="5">
        <f>IF('Athletes - Gold'!BK20+'Athletes - Silver'!BK20+'Athletes - Bronze'!BK20 &gt; 0, 'Athletes - Gold'!BK20*'Medal values'!$B$1+'Athletes - Silver'!BK20*'Medal values'!$B$2+'Athletes - Bronze'!BK20*'Medal values'!$B$3, "") + IF(AND(BK$1 = BJ$1, BJ$2 = "Mixed"), 0.5*BJ20, 0) + IF(AND(BK$1 = BL$1, BL$2 = "Mixed"), 0.5*BL20, 0)</f>
        <v>0</v>
      </c>
      <c r="BL20" s="5">
        <f>IF('Athletes - Gold'!BL20+'Athletes - Silver'!BL20+'Athletes - Bronze'!BL20 &gt; 0, 'Athletes - Gold'!BL20*'Medal values'!$B$1+'Athletes - Silver'!BL20*'Medal values'!$B$2+'Athletes - Bronze'!BL20*'Medal values'!$B$3, "") + IF(AND(BL$1 = BK$1, BK$2 = "Mixed"), 0.5*BK20, 0) + IF(AND(BL$1 = BM$1, BM$2 = "Mixed"), 0.5*BM20, 0)</f>
        <v>0</v>
      </c>
      <c r="BM20" s="5">
        <f>IF('Athletes - Gold'!BM20+'Athletes - Silver'!BM20+'Athletes - Bronze'!BM20 &gt; 0, 'Athletes - Gold'!BM20*'Medal values'!$B$1+'Athletes - Silver'!BM20*'Medal values'!$B$2+'Athletes - Bronze'!BM20*'Medal values'!$B$3, "") + IF(AND(BM$1 = BL$1, BL$2 = "Mixed"), 0.5*BL20, 0) + IF(AND(BM$1 = BN$1, BN$2 = "Mixed"), 0.5*BN20, 0)</f>
        <v>0</v>
      </c>
      <c r="BN20" s="5">
        <f>IF('Athletes - Gold'!BN20+'Athletes - Silver'!BN20+'Athletes - Bronze'!BN20 &gt; 0, 'Athletes - Gold'!BN20*'Medal values'!$B$1+'Athletes - Silver'!BN20*'Medal values'!$B$2+'Athletes - Bronze'!BN20*'Medal values'!$B$3, "") + IF(AND(BN$1 = BM$1, BM$2 = "Mixed"), 0.5*BM20, 0) + IF(AND(BN$1 = BO$1, BO$2 = "Mixed"), 0.5*BO20, 0)</f>
        <v>0</v>
      </c>
      <c r="BO20" s="5">
        <f>IF('Athletes - Gold'!BO20+'Athletes - Silver'!BO20+'Athletes - Bronze'!BO20 &gt; 0, 'Athletes - Gold'!BO20*'Medal values'!$B$1+'Athletes - Silver'!BO20*'Medal values'!$B$2+'Athletes - Bronze'!BO20*'Medal values'!$B$3, "") + IF(AND(BO$1 = BN$1, BN$2 = "Mixed"), 0.5*BN20, 0) + IF(AND(BO$1 = BP$1, BP$2 = "Mixed"), 0.5*BP20, 0)</f>
        <v>0</v>
      </c>
      <c r="BP20" s="5">
        <f>IF('Athletes - Gold'!BP20+'Athletes - Silver'!BP20+'Athletes - Bronze'!BP20 &gt; 0, 'Athletes - Gold'!BP20*'Medal values'!$B$1+'Athletes - Silver'!BP20*'Medal values'!$B$2+'Athletes - Bronze'!BP20*'Medal values'!$B$3, "") + IF(AND(BP$1 = BO$1, BO$2 = "Mixed"), 0.5*BO20, 0) + IF(AND(BP$1 = BQ$1, BQ$2 = "Mixed"), 0.5*BQ20, 0)</f>
        <v>0</v>
      </c>
      <c r="BQ20" s="5">
        <f>IF('Athletes - Gold'!BQ20+'Athletes - Silver'!BQ20+'Athletes - Bronze'!BQ20 &gt; 0, 'Athletes - Gold'!BQ20*'Medal values'!$B$1+'Athletes - Silver'!BQ20*'Medal values'!$B$2+'Athletes - Bronze'!BQ20*'Medal values'!$B$3, "") + IF(AND(BQ$1 = BP$1, BP$2 = "Mixed"), 0.5*BP20, 0) + IF(AND(BQ$1 = BR$1, BR$2 = "Mixed"), 0.5*BR20, 0)</f>
        <v>0</v>
      </c>
      <c r="BR20" s="5">
        <f>IF('Athletes - Gold'!BR20+'Athletes - Silver'!BR20+'Athletes - Bronze'!BR20 &gt; 0, 'Athletes - Gold'!BR20*'Medal values'!$B$1+'Athletes - Silver'!BR20*'Medal values'!$B$2+'Athletes - Bronze'!BR20*'Medal values'!$B$3, "") + IF(AND(BR$1 = BQ$1, BQ$2 = "Mixed"), 0.5*BQ20, 0) + IF(AND(BR$1 = BS$1, BS$2 = "Mixed"), 0.5*BS20, 0)</f>
        <v>0</v>
      </c>
      <c r="BS20" s="5">
        <f>IF('Athletes - Gold'!BS20+'Athletes - Silver'!BS20+'Athletes - Bronze'!BS20 &gt; 0, 'Athletes - Gold'!BS20*'Medal values'!$B$1+'Athletes - Silver'!BS20*'Medal values'!$B$2+'Athletes - Bronze'!BS20*'Medal values'!$B$3, "") + IF(AND(BS$1 = BR$1, BR$2 = "Mixed"), 0.5*BR20, 0) + IF(AND(BS$1 = BT$1, BT$2 = "Mixed"), 0.5*BT20, 0)</f>
        <v>0</v>
      </c>
      <c r="BT20" s="5">
        <f>IF('Athletes - Gold'!BT20+'Athletes - Silver'!BT20+'Athletes - Bronze'!BT20 &gt; 0, 'Athletes - Gold'!BT20*'Medal values'!$B$1+'Athletes - Silver'!BT20*'Medal values'!$B$2+'Athletes - Bronze'!BT20*'Medal values'!$B$3, "") + IF(AND(BT$1 = BS$1, BS$2 = "Mixed"), 0.5*BS20, 0) + IF(AND(BT$1 = BU$1, BU$2 = "Mixed"), 0.5*BU20, 0)</f>
        <v>0</v>
      </c>
      <c r="BU20" s="5">
        <f>IF('Athletes - Gold'!BU20+'Athletes - Silver'!BU20+'Athletes - Bronze'!BU20 &gt; 0, 'Athletes - Gold'!BU20*'Medal values'!$B$1+'Athletes - Silver'!BU20*'Medal values'!$B$2+'Athletes - Bronze'!BU20*'Medal values'!$B$3, "") + IF(AND(BU$1 = BT$1, BT$2 = "Mixed"), 0.5*BT20, 0) + IF(AND(BU$1 = BV$1, BV$2 = "Mixed"), 0.5*BV20, 0)</f>
        <v>0</v>
      </c>
      <c r="BV20" s="5">
        <f>IF('Athletes - Gold'!BV20+'Athletes - Silver'!BV20+'Athletes - Bronze'!BV20 &gt; 0, 'Athletes - Gold'!BV20*'Medal values'!$B$1+'Athletes - Silver'!BV20*'Medal values'!$B$2+'Athletes - Bronze'!BV20*'Medal values'!$B$3, "") + IF(AND(BV$1 = BU$1, BU$2 = "Mixed"), 0.5*BU20, 0) + IF(AND(BV$1 = BW$1, BW$2 = "Mixed"), 0.5*BW20, 0)</f>
        <v>0</v>
      </c>
      <c r="BW20" s="5">
        <f>IF('Athletes - Gold'!BW20+'Athletes - Silver'!BW20+'Athletes - Bronze'!BW20 &gt; 0, 'Athletes - Gold'!BW20*'Medal values'!$B$1+'Athletes - Silver'!BW20*'Medal values'!$B$2+'Athletes - Bronze'!BW20*'Medal values'!$B$3, "") + IF(AND(BW$1 = BV$1, BV$2 = "Mixed"), 0.5*BV20, 0) + IF(AND(BW$1 = BX$1, BX$2 = "Mixed"), 0.5*BX20, 0)</f>
        <v>0</v>
      </c>
      <c r="BX20" s="5">
        <f>IF('Athletes - Gold'!BX20+'Athletes - Silver'!BX20+'Athletes - Bronze'!BX20 &gt; 0, 'Athletes - Gold'!BX20*'Medal values'!$B$1+'Athletes - Silver'!BX20*'Medal values'!$B$2+'Athletes - Bronze'!BX20*'Medal values'!$B$3, "") + IF(AND(BX$1 = BW$1, BW$2 = "Mixed"), 0.5*BW20, 0) + IF(AND(BX$1 = BY$1, BY$2 = "Mixed"), 0.5*BY20, 0)</f>
        <v>0</v>
      </c>
      <c r="BY20" s="5">
        <f>IF('Athletes - Gold'!BY20+'Athletes - Silver'!BY20+'Athletes - Bronze'!BY20 &gt; 0, 'Athletes - Gold'!BY20*'Medal values'!$B$1+'Athletes - Silver'!BY20*'Medal values'!$B$2+'Athletes - Bronze'!BY20*'Medal values'!$B$3, "") + IF(AND(BY$1 = BX$1, BX$2 = "Mixed"), 0.5*BX20, 0) + IF(AND(BY$1 = BZ$1, BZ$2 = "Mixed"), 0.5*BZ20, 0)</f>
        <v>0</v>
      </c>
      <c r="BZ20" s="5">
        <f>IF('Athletes - Gold'!BZ20+'Athletes - Silver'!BZ20+'Athletes - Bronze'!BZ20 &gt; 0, 'Athletes - Gold'!BZ20*'Medal values'!$B$1+'Athletes - Silver'!BZ20*'Medal values'!$B$2+'Athletes - Bronze'!BZ20*'Medal values'!$B$3, "") + IF(AND(BZ$1 = BY$1, BY$2 = "Mixed"), 0.5*BY20, 0) + IF(AND(BZ$1 = CA$1, CA$2 = "Mixed"), 0.5*CA20, 0)</f>
        <v>0</v>
      </c>
      <c r="CA20" s="5">
        <f>IF('Athletes - Gold'!CA20+'Athletes - Silver'!CA20+'Athletes - Bronze'!CA20 &gt; 0, 'Athletes - Gold'!CA20*'Medal values'!$B$1+'Athletes - Silver'!CA20*'Medal values'!$B$2+'Athletes - Bronze'!CA20*'Medal values'!$B$3, "") + IF(AND(CA$1 = BZ$1, BZ$2 = "Mixed"), 0.5*BZ20, 0) + IF(AND(CA$1 = CB$1, CB$2 = "Mixed"), 0.5*CB20, 0)</f>
        <v>0</v>
      </c>
      <c r="CB20" s="5">
        <f>IF('Athletes - Gold'!CB20+'Athletes - Silver'!CB20+'Athletes - Bronze'!CB20 &gt; 0, 'Athletes - Gold'!CB20*'Medal values'!$B$1+'Athletes - Silver'!CB20*'Medal values'!$B$2+'Athletes - Bronze'!CB20*'Medal values'!$B$3, "") + IF(AND(CB$1 = CA$1, CA$2 = "Mixed"), 0.5*CA20, 0) + IF(AND(CB$1 = CC$1, CC$2 = "Mixed"), 0.5*CC20, 0)</f>
        <v>0</v>
      </c>
      <c r="CC20" s="5">
        <f>IF('Athletes - Gold'!CC20+'Athletes - Silver'!CC20+'Athletes - Bronze'!CC20 &gt; 0, 'Athletes - Gold'!CC20*'Medal values'!$B$1+'Athletes - Silver'!CC20*'Medal values'!$B$2+'Athletes - Bronze'!CC20*'Medal values'!$B$3, "") + IF(AND(CC$1 = CB$1, CB$2 = "Mixed"), 0.5*CB20, 0) + IF(AND(CC$1 = CD$1, CD$2 = "Mixed"), 0.5*CD20, 0)</f>
        <v>0</v>
      </c>
      <c r="CD20" s="5">
        <f>IF('Athletes - Gold'!CD20+'Athletes - Silver'!CD20+'Athletes - Bronze'!CD20 &gt; 0, 'Athletes - Gold'!CD20*'Medal values'!$B$1+'Athletes - Silver'!CD20*'Medal values'!$B$2+'Athletes - Bronze'!CD20*'Medal values'!$B$3, "") + IF(AND(CD$1 = CC$1, CC$2 = "Mixed"), 0.5*CC20, 0) + IF(AND(CD$1 = CE$1, CE$2 = "Mixed"), 0.5*CE20, 0)</f>
        <v>0</v>
      </c>
      <c r="CE20" s="5">
        <f>IF('Athletes - Gold'!CE20+'Athletes - Silver'!CE20+'Athletes - Bronze'!CE20 &gt; 0, 'Athletes - Gold'!CE20*'Medal values'!$B$1+'Athletes - Silver'!CE20*'Medal values'!$B$2+'Athletes - Bronze'!CE20*'Medal values'!$B$3, "") + IF(AND(CE$1 = CD$1, CD$2 = "Mixed"), 0.5*CD20, 0) + IF(AND(CE$1 = CF$1, CF$2 = "Mixed"), 0.5*CF20, 0)</f>
        <v>0</v>
      </c>
      <c r="CF20" s="5">
        <f>IF('Athletes - Gold'!CF20+'Athletes - Silver'!CF20+'Athletes - Bronze'!CF20 &gt; 0, 'Athletes - Gold'!CF20*'Medal values'!$B$1+'Athletes - Silver'!CF20*'Medal values'!$B$2+'Athletes - Bronze'!CF20*'Medal values'!$B$3, "") + IF(AND(CF$1 = CE$1, CE$2 = "Mixed"), 0.5*CE20, 0) + IF(AND(CF$1 = CG$1, CG$2 = "Mixed"), 0.5*CG20, 0)</f>
        <v>0</v>
      </c>
      <c r="CG20" s="5">
        <f>IF('Athletes - Gold'!CG20+'Athletes - Silver'!CG20+'Athletes - Bronze'!CG20 &gt; 0, 'Athletes - Gold'!CG20*'Medal values'!$B$1+'Athletes - Silver'!CG20*'Medal values'!$B$2+'Athletes - Bronze'!CG20*'Medal values'!$B$3, "") + IF(AND(CG$1 = CF$1, CF$2 = "Mixed"), 0.5*CF20, 0) + IF(AND(CG$1 = CH$1, CH$2 = "Mixed"), 0.5*CH20, 0)</f>
        <v>0</v>
      </c>
      <c r="CH20" s="5">
        <f>IF('Athletes - Gold'!CH20+'Athletes - Silver'!CH20+'Athletes - Bronze'!CH20 &gt; 0, 'Athletes - Gold'!CH20*'Medal values'!$B$1+'Athletes - Silver'!CH20*'Medal values'!$B$2+'Athletes - Bronze'!CH20*'Medal values'!$B$3, "") + IF(AND(CH$1 = CG$1, CG$2 = "Mixed"), 0.5*CG20, 0) + IF(AND(CH$1 = CI$1, CI$2 = "Mixed"), 0.5*CI20, 0)</f>
        <v>0</v>
      </c>
      <c r="CI20" s="5">
        <f>IF('Athletes - Gold'!CI20+'Athletes - Silver'!CI20+'Athletes - Bronze'!CI20 &gt; 0, 'Athletes - Gold'!CI20*'Medal values'!$B$1+'Athletes - Silver'!CI20*'Medal values'!$B$2+'Athletes - Bronze'!CI20*'Medal values'!$B$3, "") + IF(AND(CI$1 = CH$1, CH$2 = "Mixed"), 0.5*CH20, 0) + IF(AND(CI$1 = CJ$1, CJ$2 = "Mixed"), 0.5*CJ20, 0)</f>
        <v>0</v>
      </c>
      <c r="CJ20" s="5">
        <f>IF('Athletes - Gold'!CJ20+'Athletes - Silver'!CJ20+'Athletes - Bronze'!CJ20 &gt; 0, 'Athletes - Gold'!CJ20*'Medal values'!$B$1+'Athletes - Silver'!CJ20*'Medal values'!$B$2+'Athletes - Bronze'!CJ20*'Medal values'!$B$3, "") + IF(AND(CJ$1 = CI$1, CI$2 = "Mixed"), 0.5*CI20, 0) + IF(AND(CJ$1 = CK$1, CK$2 = "Mixed"), 0.5*CK20, 0)</f>
        <v>0</v>
      </c>
      <c r="CK20" s="5">
        <f>IF('Athletes - Gold'!CK20+'Athletes - Silver'!CK20+'Athletes - Bronze'!CK20 &gt; 0, 'Athletes - Gold'!CK20*'Medal values'!$B$1+'Athletes - Silver'!CK20*'Medal values'!$B$2+'Athletes - Bronze'!CK20*'Medal values'!$B$3, "") + IF(AND(CK$1 = CJ$1, CJ$2 = "Mixed"), 0.5*CJ20, 0) + IF(AND(CK$1 = CL$1, CL$2 = "Mixed"), 0.5*CL20, 0)</f>
        <v>0</v>
      </c>
      <c r="CL20" s="5">
        <f>IF('Athletes - Gold'!CL20+'Athletes - Silver'!CL20+'Athletes - Bronze'!CL20 &gt; 0, 'Athletes - Gold'!CL20*'Medal values'!$B$1+'Athletes - Silver'!CL20*'Medal values'!$B$2+'Athletes - Bronze'!CL20*'Medal values'!$B$3, "") + IF(AND(CL$1 = CK$1, CK$2 = "Mixed"), 0.5*CK20, 0) + IF(AND(CL$1 = CM$1, CM$2 = "Mixed"), 0.5*CM20, 0)</f>
        <v>0</v>
      </c>
      <c r="CM20" s="5">
        <f>IF('Athletes - Gold'!CM20+'Athletes - Silver'!CM20+'Athletes - Bronze'!CM20 &gt; 0, 'Athletes - Gold'!CM20*'Medal values'!$B$1+'Athletes - Silver'!CM20*'Medal values'!$B$2+'Athletes - Bronze'!CM20*'Medal values'!$B$3, "") + IF(AND(CM$1 = CL$1, CL$2 = "Mixed"), 0.5*CL20, 0) + IF(AND(CM$1 = CN$1, CN$2 = "Mixed"), 0.5*CN20, 0)</f>
        <v>0</v>
      </c>
      <c r="CN20" s="5">
        <f>IF('Athletes - Gold'!CN20+'Athletes - Silver'!CN20+'Athletes - Bronze'!CN20 &gt; 0, 'Athletes - Gold'!CN20*'Medal values'!$B$1+'Athletes - Silver'!CN20*'Medal values'!$B$2+'Athletes - Bronze'!CN20*'Medal values'!$B$3, "") + IF(AND(CN$1 = CM$1, CM$2 = "Mixed"), 0.5*CM20, 0) + IF(AND(CN$1 = CO$1, CO$2 = "Mixed"), 0.5*CO20, 0)</f>
        <v>0</v>
      </c>
      <c r="CO20" s="5">
        <f>IF('Athletes - Gold'!CO20+'Athletes - Silver'!CO20+'Athletes - Bronze'!CO20 &gt; 0, 'Athletes - Gold'!CO20*'Medal values'!$B$1+'Athletes - Silver'!CO20*'Medal values'!$B$2+'Athletes - Bronze'!CO20*'Medal values'!$B$3, "") + IF(AND(CO$1 = CN$1, CN$2 = "Mixed"), 0.5*CN20, 0) + IF(AND(CO$1 = CP$1, CP$2 = "Mixed"), 0.5*CP20, 0)</f>
        <v>0</v>
      </c>
      <c r="CP20" s="5">
        <f>IF('Athletes - Gold'!CP20+'Athletes - Silver'!CP20+'Athletes - Bronze'!CP20 &gt; 0, 'Athletes - Gold'!CP20*'Medal values'!$B$1+'Athletes - Silver'!CP20*'Medal values'!$B$2+'Athletes - Bronze'!CP20*'Medal values'!$B$3, "") + IF(AND(CP$1 = CO$1, CO$2 = "Mixed"), 0.5*CO20, 0) + IF(AND(CP$1 = CQ$1, CQ$2 = "Mixed"), 0.5*CQ20, 0)</f>
        <v>0</v>
      </c>
      <c r="CQ20" s="5">
        <f>IF('Athletes - Gold'!CQ20+'Athletes - Silver'!CQ20+'Athletes - Bronze'!CQ20 &gt; 0, 'Athletes - Gold'!CQ20*'Medal values'!$B$1+'Athletes - Silver'!CQ20*'Medal values'!$B$2+'Athletes - Bronze'!CQ20*'Medal values'!$B$3, "") + IF(AND(CQ$1 = CP$1, CP$2 = "Mixed"), 0.5*CP20, 0) + IF(AND(CQ$1 = CR$1, CR$2 = "Mixed"), 0.5*CR20, 0)</f>
        <v>0</v>
      </c>
      <c r="CR20" s="5">
        <f>IF('Athletes - Gold'!CR20+'Athletes - Silver'!CR20+'Athletes - Bronze'!CR20 &gt; 0, 'Athletes - Gold'!CR20*'Medal values'!$B$1+'Athletes - Silver'!CR20*'Medal values'!$B$2+'Athletes - Bronze'!CR20*'Medal values'!$B$3, "") + IF(AND(CR$1 = CQ$1, CQ$2 = "Mixed"), 0.5*CQ20, 0) + IF(AND(CR$1 = CS$1, CS$2 = "Mixed"), 0.5*CS20, 0)</f>
        <v>0</v>
      </c>
      <c r="CS20" s="5">
        <f>IF('Athletes - Gold'!CS20+'Athletes - Silver'!CS20+'Athletes - Bronze'!CS20 &gt; 0, 'Athletes - Gold'!CS20*'Medal values'!$B$1+'Athletes - Silver'!CS20*'Medal values'!$B$2+'Athletes - Bronze'!CS20*'Medal values'!$B$3, "") + IF(AND(CS$1 = CR$1, CR$2 = "Mixed"), 0.5*CR20, 0) + IF(AND(CS$1 = CT$1, CT$2 = "Mixed"), 0.5*CT20, 0)</f>
        <v>2.000001</v>
      </c>
      <c r="CT20" s="5">
        <f>IF('Athletes - Gold'!CT20+'Athletes - Silver'!CT20+'Athletes - Bronze'!CT20 &gt; 0, 'Athletes - Gold'!CT20*'Medal values'!$B$1+'Athletes - Silver'!CT20*'Medal values'!$B$2+'Athletes - Bronze'!CT20*'Medal values'!$B$3, "") + IF(AND(CT$1 = CS$1, CS$2 = "Mixed"), 0.5*CS20, 0) + IF(AND(CT$1 = CU$1, CU$2 = "Mixed"), 0.5*CU20, 0)</f>
        <v>0</v>
      </c>
      <c r="CU20" s="5">
        <f>IF('Athletes - Gold'!CU20+'Athletes - Silver'!CU20+'Athletes - Bronze'!CU20 &gt; 0, 'Athletes - Gold'!CU20*'Medal values'!$B$1+'Athletes - Silver'!CU20*'Medal values'!$B$2+'Athletes - Bronze'!CU20*'Medal values'!$B$3, "") + IF(AND(CU$1 = CT$1, CT$2 = "Mixed"), 0.5*CT20, 0) + IF(AND(CU$1 = CV$1, CV$2 = "Mixed"), 0.5*CV20, 0)</f>
        <v>0</v>
      </c>
      <c r="CV20" s="5">
        <f>IF('Athletes - Gold'!CV20+'Athletes - Silver'!CV20+'Athletes - Bronze'!CV20 &gt; 0, 'Athletes - Gold'!CV20*'Medal values'!$B$1+'Athletes - Silver'!CV20*'Medal values'!$B$2+'Athletes - Bronze'!CV20*'Medal values'!$B$3, "") + IF(AND(CV$1 = CU$1, CU$2 = "Mixed"), 0.5*CU20, 0) + IF(AND(CV$1 = CW$1, CW$2 = "Mixed"), 0.5*CW20, 0)</f>
        <v>0</v>
      </c>
      <c r="CW20" s="5">
        <f t="shared" ref="CW20:CX20" si="19">SUMIF($B$2:$CV$2,CW$2, $B20:$CV20)</f>
        <v>5.000002</v>
      </c>
      <c r="CX20" s="5">
        <f t="shared" si="19"/>
        <v>4.000002</v>
      </c>
      <c r="CY20" s="5">
        <f t="shared" si="3"/>
        <v>9.000004</v>
      </c>
    </row>
    <row r="21">
      <c r="A21" s="5" t="str">
        <f>Countries!A19</f>
        <v>COR</v>
      </c>
      <c r="B21" s="5">
        <f>IF('Athletes - Gold'!B21+'Athletes - Silver'!B21+'Athletes - Bronze'!B21 &gt; 0, 'Athletes - Gold'!B21*'Medal values'!$B$1+'Athletes - Silver'!B21*'Medal values'!$B$2+'Athletes - Bronze'!B21*'Medal values'!$B$3, "") + IF(AND(B$1 = A$1, A$2 = "Mixed"), 0.5*A21, 0) + IF(AND(B$1 = C$1, C$2 = "Mixed"), 0.5*C21, 0)</f>
        <v>0</v>
      </c>
      <c r="C21" s="5">
        <f>IF('Athletes - Gold'!C21+'Athletes - Silver'!C21+'Athletes - Bronze'!C21 &gt; 0, 'Athletes - Gold'!C21*'Medal values'!$B$1+'Athletes - Silver'!C21*'Medal values'!$B$2+'Athletes - Bronze'!C21*'Medal values'!$B$3, "") + IF(AND(C$1 = B$1, B$2 = "Mixed"), 0.5*B21, 0) + IF(AND(C$1 = D$1, D$2 = "Mixed"), 0.5*D21, 0)</f>
        <v>0</v>
      </c>
      <c r="D21" s="5">
        <f>IF('Athletes - Gold'!D21+'Athletes - Silver'!D21+'Athletes - Bronze'!D21 &gt; 0, 'Athletes - Gold'!D21*'Medal values'!$B$1+'Athletes - Silver'!D21*'Medal values'!$B$2+'Athletes - Bronze'!D21*'Medal values'!$B$3, "") + IF(AND(D$1 = C$1, C$2 = "Mixed"), 0.5*C21, 0) + IF(AND(D$1 = E$1, E$2 = "Mixed"), 0.5*E21, 0)</f>
        <v>0</v>
      </c>
      <c r="E21" s="5">
        <f>IF('Athletes - Gold'!E21+'Athletes - Silver'!E21+'Athletes - Bronze'!E21 &gt; 0, 'Athletes - Gold'!E21*'Medal values'!$B$1+'Athletes - Silver'!E21*'Medal values'!$B$2+'Athletes - Bronze'!E21*'Medal values'!$B$3, "") + IF(AND(E$1 = D$1, D$2 = "Mixed"), 0.5*D21, 0) + IF(AND(E$1 = F$1, F$2 = "Mixed"), 0.5*F21, 0)</f>
        <v>0</v>
      </c>
      <c r="F21" s="5">
        <f>IF('Athletes - Gold'!F21+'Athletes - Silver'!F21+'Athletes - Bronze'!F21 &gt; 0, 'Athletes - Gold'!F21*'Medal values'!$B$1+'Athletes - Silver'!F21*'Medal values'!$B$2+'Athletes - Bronze'!F21*'Medal values'!$B$3, "") + IF(AND(F$1 = E$1, E$2 = "Mixed"), 0.5*E21, 0) + IF(AND(F$1 = G$1, G$2 = "Mixed"), 0.5*G21, 0)</f>
        <v>0</v>
      </c>
      <c r="G21" s="5">
        <f>IF('Athletes - Gold'!G21+'Athletes - Silver'!G21+'Athletes - Bronze'!G21 &gt; 0, 'Athletes - Gold'!G21*'Medal values'!$B$1+'Athletes - Silver'!G21*'Medal values'!$B$2+'Athletes - Bronze'!G21*'Medal values'!$B$3, "") + IF(AND(G$1 = F$1, F$2 = "Mixed"), 0.5*F21, 0) + IF(AND(G$1 = H$1, H$2 = "Mixed"), 0.5*H21, 0)</f>
        <v>0</v>
      </c>
      <c r="H21" s="5">
        <f>IF('Athletes - Gold'!H21+'Athletes - Silver'!H21+'Athletes - Bronze'!H21 &gt; 0, 'Athletes - Gold'!H21*'Medal values'!$B$1+'Athletes - Silver'!H21*'Medal values'!$B$2+'Athletes - Bronze'!H21*'Medal values'!$B$3, "") + IF(AND(H$1 = G$1, G$2 = "Mixed"), 0.5*G21, 0) + IF(AND(H$1 = I$1, I$2 = "Mixed"), 0.5*I21, 0)</f>
        <v>0</v>
      </c>
      <c r="I21" s="5">
        <f>IF('Athletes - Gold'!I21+'Athletes - Silver'!I21+'Athletes - Bronze'!I21 &gt; 0, 'Athletes - Gold'!I21*'Medal values'!$B$1+'Athletes - Silver'!I21*'Medal values'!$B$2+'Athletes - Bronze'!I21*'Medal values'!$B$3, "") + IF(AND(I$1 = H$1, H$2 = "Mixed"), 0.5*H21, 0) + IF(AND(I$1 = J$1, J$2 = "Mixed"), 0.5*J21, 0)</f>
        <v>0</v>
      </c>
      <c r="J21" s="5">
        <f>IF('Athletes - Gold'!J21+'Athletes - Silver'!J21+'Athletes - Bronze'!J21 &gt; 0, 'Athletes - Gold'!J21*'Medal values'!$B$1+'Athletes - Silver'!J21*'Medal values'!$B$2+'Athletes - Bronze'!J21*'Medal values'!$B$3, "") + IF(AND(J$1 = I$1, I$2 = "Mixed"), 0.5*I21, 0) + IF(AND(J$1 = K$1, K$2 = "Mixed"), 0.5*K21, 0)</f>
        <v>0</v>
      </c>
      <c r="K21" s="5">
        <f>IF('Athletes - Gold'!K21+'Athletes - Silver'!K21+'Athletes - Bronze'!K21 &gt; 0, 'Athletes - Gold'!K21*'Medal values'!$B$1+'Athletes - Silver'!K21*'Medal values'!$B$2+'Athletes - Bronze'!K21*'Medal values'!$B$3, "") + IF(AND(K$1 = J$1, J$2 = "Mixed"), 0.5*J21, 0) + IF(AND(K$1 = L$1, L$2 = "Mixed"), 0.5*L21, 0)</f>
        <v>0</v>
      </c>
      <c r="L21" s="5">
        <f>IF('Athletes - Gold'!L21+'Athletes - Silver'!L21+'Athletes - Bronze'!L21 &gt; 0, 'Athletes - Gold'!L21*'Medal values'!$B$1+'Athletes - Silver'!L21*'Medal values'!$B$2+'Athletes - Bronze'!L21*'Medal values'!$B$3, "") + IF(AND(L$1 = K$1, K$2 = "Mixed"), 0.5*K21, 0) + IF(AND(L$1 = M$1, M$2 = "Mixed"), 0.5*M21, 0)</f>
        <v>0</v>
      </c>
      <c r="M21" s="5">
        <f>IF('Athletes - Gold'!M21+'Athletes - Silver'!M21+'Athletes - Bronze'!M21 &gt; 0, 'Athletes - Gold'!M21*'Medal values'!$B$1+'Athletes - Silver'!M21*'Medal values'!$B$2+'Athletes - Bronze'!M21*'Medal values'!$B$3, "") + IF(AND(M$1 = L$1, L$2 = "Mixed"), 0.5*L21, 0) + IF(AND(M$1 = N$1, N$2 = "Mixed"), 0.5*N21, 0)</f>
        <v>0</v>
      </c>
      <c r="N21" s="5">
        <f>IF('Athletes - Gold'!N21+'Athletes - Silver'!N21+'Athletes - Bronze'!N21 &gt; 0, 'Athletes - Gold'!N21*'Medal values'!$B$1+'Athletes - Silver'!N21*'Medal values'!$B$2+'Athletes - Bronze'!N21*'Medal values'!$B$3, "") + IF(AND(N$1 = M$1, M$2 = "Mixed"), 0.5*M21, 0) + IF(AND(N$1 = O$1, O$2 = "Mixed"), 0.5*O21, 0)</f>
        <v>0</v>
      </c>
      <c r="O21" s="5">
        <f>IF('Athletes - Gold'!O21+'Athletes - Silver'!O21+'Athletes - Bronze'!O21 &gt; 0, 'Athletes - Gold'!O21*'Medal values'!$B$1+'Athletes - Silver'!O21*'Medal values'!$B$2+'Athletes - Bronze'!O21*'Medal values'!$B$3, "") + IF(AND(O$1 = N$1, N$2 = "Mixed"), 0.5*N21, 0) + IF(AND(O$1 = P$1, P$2 = "Mixed"), 0.5*P21, 0)</f>
        <v>0</v>
      </c>
      <c r="P21" s="5">
        <f>IF('Athletes - Gold'!P21+'Athletes - Silver'!P21+'Athletes - Bronze'!P21 &gt; 0, 'Athletes - Gold'!P21*'Medal values'!$B$1+'Athletes - Silver'!P21*'Medal values'!$B$2+'Athletes - Bronze'!P21*'Medal values'!$B$3, "") + IF(AND(P$1 = O$1, O$2 = "Mixed"), 0.5*O21, 0) + IF(AND(P$1 = Q$1, Q$2 = "Mixed"), 0.5*Q21, 0)</f>
        <v>0</v>
      </c>
      <c r="Q21" s="5">
        <f>IF('Athletes - Gold'!Q21+'Athletes - Silver'!Q21+'Athletes - Bronze'!Q21 &gt; 0, 'Athletes - Gold'!Q21*'Medal values'!$B$1+'Athletes - Silver'!Q21*'Medal values'!$B$2+'Athletes - Bronze'!Q21*'Medal values'!$B$3, "") + IF(AND(Q$1 = P$1, P$2 = "Mixed"), 0.5*P21, 0) + IF(AND(Q$1 = R$1, R$2 = "Mixed"), 0.5*R21, 0)</f>
        <v>0</v>
      </c>
      <c r="R21" s="5">
        <f>IF('Athletes - Gold'!R21+'Athletes - Silver'!R21+'Athletes - Bronze'!R21 &gt; 0, 'Athletes - Gold'!R21*'Medal values'!$B$1+'Athletes - Silver'!R21*'Medal values'!$B$2+'Athletes - Bronze'!R21*'Medal values'!$B$3, "") + IF(AND(R$1 = Q$1, Q$2 = "Mixed"), 0.5*Q21, 0) + IF(AND(R$1 = S$1, S$2 = "Mixed"), 0.5*S21, 0)</f>
        <v>0</v>
      </c>
      <c r="S21" s="5">
        <f>IF('Athletes - Gold'!S21+'Athletes - Silver'!S21+'Athletes - Bronze'!S21 &gt; 0, 'Athletes - Gold'!S21*'Medal values'!$B$1+'Athletes - Silver'!S21*'Medal values'!$B$2+'Athletes - Bronze'!S21*'Medal values'!$B$3, "") + IF(AND(S$1 = R$1, R$2 = "Mixed"), 0.5*R21, 0) + IF(AND(S$1 = T$1, T$2 = "Mixed"), 0.5*T21, 0)</f>
        <v>0</v>
      </c>
      <c r="T21" s="5">
        <f>IF('Athletes - Gold'!T21+'Athletes - Silver'!T21+'Athletes - Bronze'!T21 &gt; 0, 'Athletes - Gold'!T21*'Medal values'!$B$1+'Athletes - Silver'!T21*'Medal values'!$B$2+'Athletes - Bronze'!T21*'Medal values'!$B$3, "") + IF(AND(T$1 = S$1, S$2 = "Mixed"), 0.5*S21, 0) + IF(AND(T$1 = U$1, U$2 = "Mixed"), 0.5*U21, 0)</f>
        <v>0</v>
      </c>
      <c r="U21" s="5">
        <f>IF('Athletes - Gold'!U21+'Athletes - Silver'!U21+'Athletes - Bronze'!U21 &gt; 0, 'Athletes - Gold'!U21*'Medal values'!$B$1+'Athletes - Silver'!U21*'Medal values'!$B$2+'Athletes - Bronze'!U21*'Medal values'!$B$3, "") + IF(AND(U$1 = T$1, T$2 = "Mixed"), 0.5*T21, 0) + IF(AND(U$1 = V$1, V$2 = "Mixed"), 0.5*V21, 0)</f>
        <v>0</v>
      </c>
      <c r="V21" s="5">
        <f>IF('Athletes - Gold'!V21+'Athletes - Silver'!V21+'Athletes - Bronze'!V21 &gt; 0, 'Athletes - Gold'!V21*'Medal values'!$B$1+'Athletes - Silver'!V21*'Medal values'!$B$2+'Athletes - Bronze'!V21*'Medal values'!$B$3, "") + IF(AND(V$1 = U$1, U$2 = "Mixed"), 0.5*U21, 0) + IF(AND(V$1 = W$1, W$2 = "Mixed"), 0.5*W21, 0)</f>
        <v>0</v>
      </c>
      <c r="W21" s="5">
        <f>IF('Athletes - Gold'!W21+'Athletes - Silver'!W21+'Athletes - Bronze'!W21 &gt; 0, 'Athletes - Gold'!W21*'Medal values'!$B$1+'Athletes - Silver'!W21*'Medal values'!$B$2+'Athletes - Bronze'!W21*'Medal values'!$B$3, "") + IF(AND(W$1 = V$1, V$2 = "Mixed"), 0.5*V21, 0) + IF(AND(W$1 = X$1, X$2 = "Mixed"), 0.5*X21, 0)</f>
        <v>0</v>
      </c>
      <c r="X21" s="5">
        <f>IF('Athletes - Gold'!X21+'Athletes - Silver'!X21+'Athletes - Bronze'!X21 &gt; 0, 'Athletes - Gold'!X21*'Medal values'!$B$1+'Athletes - Silver'!X21*'Medal values'!$B$2+'Athletes - Bronze'!X21*'Medal values'!$B$3, "") + IF(AND(X$1 = W$1, W$2 = "Mixed"), 0.5*W21, 0) + IF(AND(X$1 = Y$1, Y$2 = "Mixed"), 0.5*Y21, 0)</f>
        <v>0</v>
      </c>
      <c r="Y21" s="5">
        <f>IF('Athletes - Gold'!Y21+'Athletes - Silver'!Y21+'Athletes - Bronze'!Y21 &gt; 0, 'Athletes - Gold'!Y21*'Medal values'!$B$1+'Athletes - Silver'!Y21*'Medal values'!$B$2+'Athletes - Bronze'!Y21*'Medal values'!$B$3, "") + IF(AND(Y$1 = X$1, X$2 = "Mixed"), 0.5*X21, 0) + IF(AND(Y$1 = Z$1, Z$2 = "Mixed"), 0.5*Z21, 0)</f>
        <v>0</v>
      </c>
      <c r="Z21" s="5">
        <f>IF('Athletes - Gold'!Z21+'Athletes - Silver'!Z21+'Athletes - Bronze'!Z21 &gt; 0, 'Athletes - Gold'!Z21*'Medal values'!$B$1+'Athletes - Silver'!Z21*'Medal values'!$B$2+'Athletes - Bronze'!Z21*'Medal values'!$B$3, "") + IF(AND(Z$1 = Y$1, Y$2 = "Mixed"), 0.5*Y21, 0) + IF(AND(Z$1 = AA$1, AA$2 = "Mixed"), 0.5*AA21, 0)</f>
        <v>0</v>
      </c>
      <c r="AA21" s="5">
        <f>IF('Athletes - Gold'!AA21+'Athletes - Silver'!AA21+'Athletes - Bronze'!AA21 &gt; 0, 'Athletes - Gold'!AA21*'Medal values'!$B$1+'Athletes - Silver'!AA21*'Medal values'!$B$2+'Athletes - Bronze'!AA21*'Medal values'!$B$3, "") + IF(AND(AA$1 = Z$1, Z$2 = "Mixed"), 0.5*Z21, 0) + IF(AND(AA$1 = AB$1, AB$2 = "Mixed"), 0.5*AB21, 0)</f>
        <v>0</v>
      </c>
      <c r="AB21" s="5">
        <f>IF('Athletes - Gold'!AB21+'Athletes - Silver'!AB21+'Athletes - Bronze'!AB21 &gt; 0, 'Athletes - Gold'!AB21*'Medal values'!$B$1+'Athletes - Silver'!AB21*'Medal values'!$B$2+'Athletes - Bronze'!AB21*'Medal values'!$B$3, "") + IF(AND(AB$1 = AA$1, AA$2 = "Mixed"), 0.5*AA21, 0) + IF(AND(AB$1 = AC$1, AC$2 = "Mixed"), 0.5*AC21, 0)</f>
        <v>0</v>
      </c>
      <c r="AC21" s="5">
        <f>IF('Athletes - Gold'!AC21+'Athletes - Silver'!AC21+'Athletes - Bronze'!AC21 &gt; 0, 'Athletes - Gold'!AC21*'Medal values'!$B$1+'Athletes - Silver'!AC21*'Medal values'!$B$2+'Athletes - Bronze'!AC21*'Medal values'!$B$3, "") + IF(AND(AC$1 = AB$1, AB$2 = "Mixed"), 0.5*AB21, 0) + IF(AND(AC$1 = AD$1, AD$2 = "Mixed"), 0.5*AD21, 0)</f>
        <v>0</v>
      </c>
      <c r="AD21" s="5">
        <f>IF('Athletes - Gold'!AD21+'Athletes - Silver'!AD21+'Athletes - Bronze'!AD21 &gt; 0, 'Athletes - Gold'!AD21*'Medal values'!$B$1+'Athletes - Silver'!AD21*'Medal values'!$B$2+'Athletes - Bronze'!AD21*'Medal values'!$B$3, "") + IF(AND(AD$1 = AC$1, AC$2 = "Mixed"), 0.5*AC21, 0) + IF(AND(AD$1 = AE$1, AE$2 = "Mixed"), 0.5*AE21, 0)</f>
        <v>0</v>
      </c>
      <c r="AE21" s="5">
        <f>IF('Athletes - Gold'!AE21+'Athletes - Silver'!AE21+'Athletes - Bronze'!AE21 &gt; 0, 'Athletes - Gold'!AE21*'Medal values'!$B$1+'Athletes - Silver'!AE21*'Medal values'!$B$2+'Athletes - Bronze'!AE21*'Medal values'!$B$3, "") + IF(AND(AE$1 = AD$1, AD$2 = "Mixed"), 0.5*AD21, 0) + IF(AND(AE$1 = AF$1, AF$2 = "Mixed"), 0.5*AF21, 0)</f>
        <v>0</v>
      </c>
      <c r="AF21" s="5">
        <f>IF('Athletes - Gold'!AF21+'Athletes - Silver'!AF21+'Athletes - Bronze'!AF21 &gt; 0, 'Athletes - Gold'!AF21*'Medal values'!$B$1+'Athletes - Silver'!AF21*'Medal values'!$B$2+'Athletes - Bronze'!AF21*'Medal values'!$B$3, "") + IF(AND(AF$1 = AE$1, AE$2 = "Mixed"), 0.5*AE21, 0) + IF(AND(AF$1 = AG$1, AG$2 = "Mixed"), 0.5*AG21, 0)</f>
        <v>0</v>
      </c>
      <c r="AG21" s="5">
        <f>IF('Athletes - Gold'!AG21+'Athletes - Silver'!AG21+'Athletes - Bronze'!AG21 &gt; 0, 'Athletes - Gold'!AG21*'Medal values'!$B$1+'Athletes - Silver'!AG21*'Medal values'!$B$2+'Athletes - Bronze'!AG21*'Medal values'!$B$3, "") + IF(AND(AG$1 = AF$1, AF$2 = "Mixed"), 0.5*AF21, 0) + IF(AND(AG$1 = AH$1, AH$2 = "Mixed"), 0.5*AH21, 0)</f>
        <v>0</v>
      </c>
      <c r="AH21" s="5">
        <f>IF('Athletes - Gold'!AH21+'Athletes - Silver'!AH21+'Athletes - Bronze'!AH21 &gt; 0, 'Athletes - Gold'!AH21*'Medal values'!$B$1+'Athletes - Silver'!AH21*'Medal values'!$B$2+'Athletes - Bronze'!AH21*'Medal values'!$B$3, "") + IF(AND(AH$1 = AG$1, AG$2 = "Mixed"), 0.5*AG21, 0) + IF(AND(AH$1 = AI$1, AI$2 = "Mixed"), 0.5*AI21, 0)</f>
        <v>0</v>
      </c>
      <c r="AI21" s="5">
        <f>IF('Athletes - Gold'!AI21+'Athletes - Silver'!AI21+'Athletes - Bronze'!AI21 &gt; 0, 'Athletes - Gold'!AI21*'Medal values'!$B$1+'Athletes - Silver'!AI21*'Medal values'!$B$2+'Athletes - Bronze'!AI21*'Medal values'!$B$3, "") + IF(AND(AI$1 = AH$1, AH$2 = "Mixed"), 0.5*AH21, 0) + IF(AND(AI$1 = AJ$1, AJ$2 = "Mixed"), 0.5*AJ21, 0)</f>
        <v>0</v>
      </c>
      <c r="AJ21" s="5">
        <f>IF('Athletes - Gold'!AJ21+'Athletes - Silver'!AJ21+'Athletes - Bronze'!AJ21 &gt; 0, 'Athletes - Gold'!AJ21*'Medal values'!$B$1+'Athletes - Silver'!AJ21*'Medal values'!$B$2+'Athletes - Bronze'!AJ21*'Medal values'!$B$3, "") + IF(AND(AJ$1 = AI$1, AI$2 = "Mixed"), 0.5*AI21, 0) + IF(AND(AJ$1 = AK$1, AK$2 = "Mixed"), 0.5*AK21, 0)</f>
        <v>0</v>
      </c>
      <c r="AK21" s="5">
        <f>IF('Athletes - Gold'!AK21+'Athletes - Silver'!AK21+'Athletes - Bronze'!AK21 &gt; 0, 'Athletes - Gold'!AK21*'Medal values'!$B$1+'Athletes - Silver'!AK21*'Medal values'!$B$2+'Athletes - Bronze'!AK21*'Medal values'!$B$3, "") + IF(AND(AK$1 = AJ$1, AJ$2 = "Mixed"), 0.5*AJ21, 0) + IF(AND(AK$1 = AL$1, AL$2 = "Mixed"), 0.5*AL21, 0)</f>
        <v>0</v>
      </c>
      <c r="AL21" s="5">
        <f>IF('Athletes - Gold'!AL21+'Athletes - Silver'!AL21+'Athletes - Bronze'!AL21 &gt; 0, 'Athletes - Gold'!AL21*'Medal values'!$B$1+'Athletes - Silver'!AL21*'Medal values'!$B$2+'Athletes - Bronze'!AL21*'Medal values'!$B$3, "") + IF(AND(AL$1 = AK$1, AK$2 = "Mixed"), 0.5*AK21, 0) + IF(AND(AL$1 = AM$1, AM$2 = "Mixed"), 0.5*AM21, 0)</f>
        <v>0</v>
      </c>
      <c r="AM21" s="5">
        <f>IF('Athletes - Gold'!AM21+'Athletes - Silver'!AM21+'Athletes - Bronze'!AM21 &gt; 0, 'Athletes - Gold'!AM21*'Medal values'!$B$1+'Athletes - Silver'!AM21*'Medal values'!$B$2+'Athletes - Bronze'!AM21*'Medal values'!$B$3, "") + IF(AND(AM$1 = AL$1, AL$2 = "Mixed"), 0.5*AL21, 0) + IF(AND(AM$1 = AN$1, AN$2 = "Mixed"), 0.5*AN21, 0)</f>
        <v>0</v>
      </c>
      <c r="AN21" s="5">
        <f>IF('Athletes - Gold'!AN21+'Athletes - Silver'!AN21+'Athletes - Bronze'!AN21 &gt; 0, 'Athletes - Gold'!AN21*'Medal values'!$B$1+'Athletes - Silver'!AN21*'Medal values'!$B$2+'Athletes - Bronze'!AN21*'Medal values'!$B$3, "") + IF(AND(AN$1 = AM$1, AM$2 = "Mixed"), 0.5*AM21, 0) + IF(AND(AN$1 = AO$1, AO$2 = "Mixed"), 0.5*AO21, 0)</f>
        <v>0</v>
      </c>
      <c r="AO21" s="5">
        <f>IF('Athletes - Gold'!AO21+'Athletes - Silver'!AO21+'Athletes - Bronze'!AO21 &gt; 0, 'Athletes - Gold'!AO21*'Medal values'!$B$1+'Athletes - Silver'!AO21*'Medal values'!$B$2+'Athletes - Bronze'!AO21*'Medal values'!$B$3, "") + IF(AND(AO$1 = AN$1, AN$2 = "Mixed"), 0.5*AN21, 0) + IF(AND(AO$1 = AP$1, AP$2 = "Mixed"), 0.5*AP21, 0)</f>
        <v>0</v>
      </c>
      <c r="AP21" s="5">
        <f>IF('Athletes - Gold'!AP21+'Athletes - Silver'!AP21+'Athletes - Bronze'!AP21 &gt; 0, 'Athletes - Gold'!AP21*'Medal values'!$B$1+'Athletes - Silver'!AP21*'Medal values'!$B$2+'Athletes - Bronze'!AP21*'Medal values'!$B$3, "") + IF(AND(AP$1 = AO$1, AO$2 = "Mixed"), 0.5*AO21, 0) + IF(AND(AP$1 = AQ$1, AQ$2 = "Mixed"), 0.5*AQ21, 0)</f>
        <v>0</v>
      </c>
      <c r="AQ21" s="5">
        <f>IF('Athletes - Gold'!AQ21+'Athletes - Silver'!AQ21+'Athletes - Bronze'!AQ21 &gt; 0, 'Athletes - Gold'!AQ21*'Medal values'!$B$1+'Athletes - Silver'!AQ21*'Medal values'!$B$2+'Athletes - Bronze'!AQ21*'Medal values'!$B$3, "") + IF(AND(AQ$1 = AP$1, AP$2 = "Mixed"), 0.5*AP21, 0) + IF(AND(AQ$1 = AR$1, AR$2 = "Mixed"), 0.5*AR21, 0)</f>
        <v>0</v>
      </c>
      <c r="AR21" s="5">
        <f>IF('Athletes - Gold'!AR21+'Athletes - Silver'!AR21+'Athletes - Bronze'!AR21 &gt; 0, 'Athletes - Gold'!AR21*'Medal values'!$B$1+'Athletes - Silver'!AR21*'Medal values'!$B$2+'Athletes - Bronze'!AR21*'Medal values'!$B$3, "") + IF(AND(AR$1 = AQ$1, AQ$2 = "Mixed"), 0.5*AQ21, 0) + IF(AND(AR$1 = AS$1, AS$2 = "Mixed"), 0.5*AS21, 0)</f>
        <v>0</v>
      </c>
      <c r="AS21" s="5">
        <f>IF('Athletes - Gold'!AS21+'Athletes - Silver'!AS21+'Athletes - Bronze'!AS21 &gt; 0, 'Athletes - Gold'!AS21*'Medal values'!$B$1+'Athletes - Silver'!AS21*'Medal values'!$B$2+'Athletes - Bronze'!AS21*'Medal values'!$B$3, "") + IF(AND(AS$1 = AR$1, AR$2 = "Mixed"), 0.5*AR21, 0) + IF(AND(AS$1 = AT$1, AT$2 = "Mixed"), 0.5*AT21, 0)</f>
        <v>0</v>
      </c>
      <c r="AT21" s="5">
        <f>IF('Athletes - Gold'!AT21+'Athletes - Silver'!AT21+'Athletes - Bronze'!AT21 &gt; 0, 'Athletes - Gold'!AT21*'Medal values'!$B$1+'Athletes - Silver'!AT21*'Medal values'!$B$2+'Athletes - Bronze'!AT21*'Medal values'!$B$3, "") + IF(AND(AT$1 = AS$1, AS$2 = "Mixed"), 0.5*AS21, 0) + IF(AND(AT$1 = AU$1, AU$2 = "Mixed"), 0.5*AU21, 0)</f>
        <v>0</v>
      </c>
      <c r="AU21" s="5">
        <f>IF('Athletes - Gold'!AU21+'Athletes - Silver'!AU21+'Athletes - Bronze'!AU21 &gt; 0, 'Athletes - Gold'!AU21*'Medal values'!$B$1+'Athletes - Silver'!AU21*'Medal values'!$B$2+'Athletes - Bronze'!AU21*'Medal values'!$B$3, "") + IF(AND(AU$1 = AT$1, AT$2 = "Mixed"), 0.5*AT21, 0) + IF(AND(AU$1 = AV$1, AV$2 = "Mixed"), 0.5*AV21, 0)</f>
        <v>0</v>
      </c>
      <c r="AV21" s="5">
        <f>IF('Athletes - Gold'!AV21+'Athletes - Silver'!AV21+'Athletes - Bronze'!AV21 &gt; 0, 'Athletes - Gold'!AV21*'Medal values'!$B$1+'Athletes - Silver'!AV21*'Medal values'!$B$2+'Athletes - Bronze'!AV21*'Medal values'!$B$3, "") + IF(AND(AV$1 = AU$1, AU$2 = "Mixed"), 0.5*AU21, 0) + IF(AND(AV$1 = AW$1, AW$2 = "Mixed"), 0.5*AW21, 0)</f>
        <v>0</v>
      </c>
      <c r="AW21" s="5">
        <f>IF('Athletes - Gold'!AW21+'Athletes - Silver'!AW21+'Athletes - Bronze'!AW21 &gt; 0, 'Athletes - Gold'!AW21*'Medal values'!$B$1+'Athletes - Silver'!AW21*'Medal values'!$B$2+'Athletes - Bronze'!AW21*'Medal values'!$B$3, "") + IF(AND(AW$1 = AV$1, AV$2 = "Mixed"), 0.5*AV21, 0) + IF(AND(AW$1 = AX$1, AX$2 = "Mixed"), 0.5*AX21, 0)</f>
        <v>0</v>
      </c>
      <c r="AX21" s="5">
        <f>IF('Athletes - Gold'!AX21+'Athletes - Silver'!AX21+'Athletes - Bronze'!AX21 &gt; 0, 'Athletes - Gold'!AX21*'Medal values'!$B$1+'Athletes - Silver'!AX21*'Medal values'!$B$2+'Athletes - Bronze'!AX21*'Medal values'!$B$3, "") + IF(AND(AX$1 = AW$1, AW$2 = "Mixed"), 0.5*AW21, 0) + IF(AND(AX$1 = AY$1, AY$2 = "Mixed"), 0.5*AY21, 0)</f>
        <v>0</v>
      </c>
      <c r="AY21" s="5">
        <f>IF('Athletes - Gold'!AY21+'Athletes - Silver'!AY21+'Athletes - Bronze'!AY21 &gt; 0, 'Athletes - Gold'!AY21*'Medal values'!$B$1+'Athletes - Silver'!AY21*'Medal values'!$B$2+'Athletes - Bronze'!AY21*'Medal values'!$B$3, "") + IF(AND(AY$1 = AX$1, AX$2 = "Mixed"), 0.5*AX21, 0) + IF(AND(AY$1 = AZ$1, AZ$2 = "Mixed"), 0.5*AZ21, 0)</f>
        <v>0</v>
      </c>
      <c r="AZ21" s="5">
        <f>IF('Athletes - Gold'!AZ21+'Athletes - Silver'!AZ21+'Athletes - Bronze'!AZ21 &gt; 0, 'Athletes - Gold'!AZ21*'Medal values'!$B$1+'Athletes - Silver'!AZ21*'Medal values'!$B$2+'Athletes - Bronze'!AZ21*'Medal values'!$B$3, "") + IF(AND(AZ$1 = AY$1, AY$2 = "Mixed"), 0.5*AY21, 0) + IF(AND(AZ$1 = BA$1, BA$2 = "Mixed"), 0.5*BA21, 0)</f>
        <v>0</v>
      </c>
      <c r="BA21" s="5">
        <f>IF('Athletes - Gold'!BA21+'Athletes - Silver'!BA21+'Athletes - Bronze'!BA21 &gt; 0, 'Athletes - Gold'!BA21*'Medal values'!$B$1+'Athletes - Silver'!BA21*'Medal values'!$B$2+'Athletes - Bronze'!BA21*'Medal values'!$B$3, "") + IF(AND(BA$1 = AZ$1, AZ$2 = "Mixed"), 0.5*AZ21, 0) + IF(AND(BA$1 = BB$1, BB$2 = "Mixed"), 0.5*BB21, 0)</f>
        <v>0</v>
      </c>
      <c r="BB21" s="5">
        <f>IF('Athletes - Gold'!BB21+'Athletes - Silver'!BB21+'Athletes - Bronze'!BB21 &gt; 0, 'Athletes - Gold'!BB21*'Medal values'!$B$1+'Athletes - Silver'!BB21*'Medal values'!$B$2+'Athletes - Bronze'!BB21*'Medal values'!$B$3, "") + IF(AND(BB$1 = BA$1, BA$2 = "Mixed"), 0.5*BA21, 0) + IF(AND(BB$1 = BC$1, BC$2 = "Mixed"), 0.5*BC21, 0)</f>
        <v>0</v>
      </c>
      <c r="BC21" s="5">
        <f>IF('Athletes - Gold'!BC21+'Athletes - Silver'!BC21+'Athletes - Bronze'!BC21 &gt; 0, 'Athletes - Gold'!BC21*'Medal values'!$B$1+'Athletes - Silver'!BC21*'Medal values'!$B$2+'Athletes - Bronze'!BC21*'Medal values'!$B$3, "") + IF(AND(BC$1 = BB$1, BB$2 = "Mixed"), 0.5*BB21, 0) + IF(AND(BC$1 = BD$1, BD$2 = "Mixed"), 0.5*BD21, 0)</f>
        <v>0</v>
      </c>
      <c r="BD21" s="5">
        <f>IF('Athletes - Gold'!BD21+'Athletes - Silver'!BD21+'Athletes - Bronze'!BD21 &gt; 0, 'Athletes - Gold'!BD21*'Medal values'!$B$1+'Athletes - Silver'!BD21*'Medal values'!$B$2+'Athletes - Bronze'!BD21*'Medal values'!$B$3, "") + IF(AND(BD$1 = BC$1, BC$2 = "Mixed"), 0.5*BC21, 0) + IF(AND(BD$1 = BE$1, BE$2 = "Mixed"), 0.5*BE21, 0)</f>
        <v>0</v>
      </c>
      <c r="BE21" s="5">
        <f>IF('Athletes - Gold'!BE21+'Athletes - Silver'!BE21+'Athletes - Bronze'!BE21 &gt; 0, 'Athletes - Gold'!BE21*'Medal values'!$B$1+'Athletes - Silver'!BE21*'Medal values'!$B$2+'Athletes - Bronze'!BE21*'Medal values'!$B$3, "") + IF(AND(BE$1 = BD$1, BD$2 = "Mixed"), 0.5*BD21, 0) + IF(AND(BE$1 = BF$1, BF$2 = "Mixed"), 0.5*BF21, 0)</f>
        <v>0</v>
      </c>
      <c r="BF21" s="5">
        <f>IF('Athletes - Gold'!BF21+'Athletes - Silver'!BF21+'Athletes - Bronze'!BF21 &gt; 0, 'Athletes - Gold'!BF21*'Medal values'!$B$1+'Athletes - Silver'!BF21*'Medal values'!$B$2+'Athletes - Bronze'!BF21*'Medal values'!$B$3, "") + IF(AND(BF$1 = BE$1, BE$2 = "Mixed"), 0.5*BE21, 0) + IF(AND(BF$1 = BG$1, BG$2 = "Mixed"), 0.5*BG21, 0)</f>
        <v>0</v>
      </c>
      <c r="BG21" s="5">
        <f>IF('Athletes - Gold'!BG21+'Athletes - Silver'!BG21+'Athletes - Bronze'!BG21 &gt; 0, 'Athletes - Gold'!BG21*'Medal values'!$B$1+'Athletes - Silver'!BG21*'Medal values'!$B$2+'Athletes - Bronze'!BG21*'Medal values'!$B$3, "") + IF(AND(BG$1 = BF$1, BF$2 = "Mixed"), 0.5*BF21, 0) + IF(AND(BG$1 = BH$1, BH$2 = "Mixed"), 0.5*BH21, 0)</f>
        <v>0</v>
      </c>
      <c r="BH21" s="5">
        <f>IF('Athletes - Gold'!BH21+'Athletes - Silver'!BH21+'Athletes - Bronze'!BH21 &gt; 0, 'Athletes - Gold'!BH21*'Medal values'!$B$1+'Athletes - Silver'!BH21*'Medal values'!$B$2+'Athletes - Bronze'!BH21*'Medal values'!$B$3, "") + IF(AND(BH$1 = BG$1, BG$2 = "Mixed"), 0.5*BG21, 0) + IF(AND(BH$1 = BI$1, BI$2 = "Mixed"), 0.5*BI21, 0)</f>
        <v>0</v>
      </c>
      <c r="BI21" s="5">
        <f>IF('Athletes - Gold'!BI21+'Athletes - Silver'!BI21+'Athletes - Bronze'!BI21 &gt; 0, 'Athletes - Gold'!BI21*'Medal values'!$B$1+'Athletes - Silver'!BI21*'Medal values'!$B$2+'Athletes - Bronze'!BI21*'Medal values'!$B$3, "") + IF(AND(BI$1 = BH$1, BH$2 = "Mixed"), 0.5*BH21, 0) + IF(AND(BI$1 = BJ$1, BJ$2 = "Mixed"), 0.5*BJ21, 0)</f>
        <v>0</v>
      </c>
      <c r="BJ21" s="5">
        <f>IF('Athletes - Gold'!BJ21+'Athletes - Silver'!BJ21+'Athletes - Bronze'!BJ21 &gt; 0, 'Athletes - Gold'!BJ21*'Medal values'!$B$1+'Athletes - Silver'!BJ21*'Medal values'!$B$2+'Athletes - Bronze'!BJ21*'Medal values'!$B$3, "") + IF(AND(BJ$1 = BI$1, BI$2 = "Mixed"), 0.5*BI21, 0) + IF(AND(BJ$1 = BK$1, BK$2 = "Mixed"), 0.5*BK21, 0)</f>
        <v>0</v>
      </c>
      <c r="BK21" s="5">
        <f>IF('Athletes - Gold'!BK21+'Athletes - Silver'!BK21+'Athletes - Bronze'!BK21 &gt; 0, 'Athletes - Gold'!BK21*'Medal values'!$B$1+'Athletes - Silver'!BK21*'Medal values'!$B$2+'Athletes - Bronze'!BK21*'Medal values'!$B$3, "") + IF(AND(BK$1 = BJ$1, BJ$2 = "Mixed"), 0.5*BJ21, 0) + IF(AND(BK$1 = BL$1, BL$2 = "Mixed"), 0.5*BL21, 0)</f>
        <v>0</v>
      </c>
      <c r="BL21" s="5">
        <f>IF('Athletes - Gold'!BL21+'Athletes - Silver'!BL21+'Athletes - Bronze'!BL21 &gt; 0, 'Athletes - Gold'!BL21*'Medal values'!$B$1+'Athletes - Silver'!BL21*'Medal values'!$B$2+'Athletes - Bronze'!BL21*'Medal values'!$B$3, "") + IF(AND(BL$1 = BK$1, BK$2 = "Mixed"), 0.5*BK21, 0) + IF(AND(BL$1 = BM$1, BM$2 = "Mixed"), 0.5*BM21, 0)</f>
        <v>0</v>
      </c>
      <c r="BM21" s="5">
        <f>IF('Athletes - Gold'!BM21+'Athletes - Silver'!BM21+'Athletes - Bronze'!BM21 &gt; 0, 'Athletes - Gold'!BM21*'Medal values'!$B$1+'Athletes - Silver'!BM21*'Medal values'!$B$2+'Athletes - Bronze'!BM21*'Medal values'!$B$3, "") + IF(AND(BM$1 = BL$1, BL$2 = "Mixed"), 0.5*BL21, 0) + IF(AND(BM$1 = BN$1, BN$2 = "Mixed"), 0.5*BN21, 0)</f>
        <v>0</v>
      </c>
      <c r="BN21" s="5">
        <f>IF('Athletes - Gold'!BN21+'Athletes - Silver'!BN21+'Athletes - Bronze'!BN21 &gt; 0, 'Athletes - Gold'!BN21*'Medal values'!$B$1+'Athletes - Silver'!BN21*'Medal values'!$B$2+'Athletes - Bronze'!BN21*'Medal values'!$B$3, "") + IF(AND(BN$1 = BM$1, BM$2 = "Mixed"), 0.5*BM21, 0) + IF(AND(BN$1 = BO$1, BO$2 = "Mixed"), 0.5*BO21, 0)</f>
        <v>0</v>
      </c>
      <c r="BO21" s="5">
        <f>IF('Athletes - Gold'!BO21+'Athletes - Silver'!BO21+'Athletes - Bronze'!BO21 &gt; 0, 'Athletes - Gold'!BO21*'Medal values'!$B$1+'Athletes - Silver'!BO21*'Medal values'!$B$2+'Athletes - Bronze'!BO21*'Medal values'!$B$3, "") + IF(AND(BO$1 = BN$1, BN$2 = "Mixed"), 0.5*BN21, 0) + IF(AND(BO$1 = BP$1, BP$2 = "Mixed"), 0.5*BP21, 0)</f>
        <v>0</v>
      </c>
      <c r="BP21" s="5">
        <f>IF('Athletes - Gold'!BP21+'Athletes - Silver'!BP21+'Athletes - Bronze'!BP21 &gt; 0, 'Athletes - Gold'!BP21*'Medal values'!$B$1+'Athletes - Silver'!BP21*'Medal values'!$B$2+'Athletes - Bronze'!BP21*'Medal values'!$B$3, "") + IF(AND(BP$1 = BO$1, BO$2 = "Mixed"), 0.5*BO21, 0) + IF(AND(BP$1 = BQ$1, BQ$2 = "Mixed"), 0.5*BQ21, 0)</f>
        <v>0</v>
      </c>
      <c r="BQ21" s="5">
        <f>IF('Athletes - Gold'!BQ21+'Athletes - Silver'!BQ21+'Athletes - Bronze'!BQ21 &gt; 0, 'Athletes - Gold'!BQ21*'Medal values'!$B$1+'Athletes - Silver'!BQ21*'Medal values'!$B$2+'Athletes - Bronze'!BQ21*'Medal values'!$B$3, "") + IF(AND(BQ$1 = BP$1, BP$2 = "Mixed"), 0.5*BP21, 0) + IF(AND(BQ$1 = BR$1, BR$2 = "Mixed"), 0.5*BR21, 0)</f>
        <v>0</v>
      </c>
      <c r="BR21" s="5">
        <f>IF('Athletes - Gold'!BR21+'Athletes - Silver'!BR21+'Athletes - Bronze'!BR21 &gt; 0, 'Athletes - Gold'!BR21*'Medal values'!$B$1+'Athletes - Silver'!BR21*'Medal values'!$B$2+'Athletes - Bronze'!BR21*'Medal values'!$B$3, "") + IF(AND(BR$1 = BQ$1, BQ$2 = "Mixed"), 0.5*BQ21, 0) + IF(AND(BR$1 = BS$1, BS$2 = "Mixed"), 0.5*BS21, 0)</f>
        <v>0</v>
      </c>
      <c r="BS21" s="5">
        <f>IF('Athletes - Gold'!BS21+'Athletes - Silver'!BS21+'Athletes - Bronze'!BS21 &gt; 0, 'Athletes - Gold'!BS21*'Medal values'!$B$1+'Athletes - Silver'!BS21*'Medal values'!$B$2+'Athletes - Bronze'!BS21*'Medal values'!$B$3, "") + IF(AND(BS$1 = BR$1, BR$2 = "Mixed"), 0.5*BR21, 0) + IF(AND(BS$1 = BT$1, BT$2 = "Mixed"), 0.5*BT21, 0)</f>
        <v>0</v>
      </c>
      <c r="BT21" s="5">
        <f>IF('Athletes - Gold'!BT21+'Athletes - Silver'!BT21+'Athletes - Bronze'!BT21 &gt; 0, 'Athletes - Gold'!BT21*'Medal values'!$B$1+'Athletes - Silver'!BT21*'Medal values'!$B$2+'Athletes - Bronze'!BT21*'Medal values'!$B$3, "") + IF(AND(BT$1 = BS$1, BS$2 = "Mixed"), 0.5*BS21, 0) + IF(AND(BT$1 = BU$1, BU$2 = "Mixed"), 0.5*BU21, 0)</f>
        <v>0</v>
      </c>
      <c r="BU21" s="5">
        <f>IF('Athletes - Gold'!BU21+'Athletes - Silver'!BU21+'Athletes - Bronze'!BU21 &gt; 0, 'Athletes - Gold'!BU21*'Medal values'!$B$1+'Athletes - Silver'!BU21*'Medal values'!$B$2+'Athletes - Bronze'!BU21*'Medal values'!$B$3, "") + IF(AND(BU$1 = BT$1, BT$2 = "Mixed"), 0.5*BT21, 0) + IF(AND(BU$1 = BV$1, BV$2 = "Mixed"), 0.5*BV21, 0)</f>
        <v>0</v>
      </c>
      <c r="BV21" s="5">
        <f>IF('Athletes - Gold'!BV21+'Athletes - Silver'!BV21+'Athletes - Bronze'!BV21 &gt; 0, 'Athletes - Gold'!BV21*'Medal values'!$B$1+'Athletes - Silver'!BV21*'Medal values'!$B$2+'Athletes - Bronze'!BV21*'Medal values'!$B$3, "") + IF(AND(BV$1 = BU$1, BU$2 = "Mixed"), 0.5*BU21, 0) + IF(AND(BV$1 = BW$1, BW$2 = "Mixed"), 0.5*BW21, 0)</f>
        <v>0</v>
      </c>
      <c r="BW21" s="5">
        <f>IF('Athletes - Gold'!BW21+'Athletes - Silver'!BW21+'Athletes - Bronze'!BW21 &gt; 0, 'Athletes - Gold'!BW21*'Medal values'!$B$1+'Athletes - Silver'!BW21*'Medal values'!$B$2+'Athletes - Bronze'!BW21*'Medal values'!$B$3, "") + IF(AND(BW$1 = BV$1, BV$2 = "Mixed"), 0.5*BV21, 0) + IF(AND(BW$1 = BX$1, BX$2 = "Mixed"), 0.5*BX21, 0)</f>
        <v>0</v>
      </c>
      <c r="BX21" s="5">
        <f>IF('Athletes - Gold'!BX21+'Athletes - Silver'!BX21+'Athletes - Bronze'!BX21 &gt; 0, 'Athletes - Gold'!BX21*'Medal values'!$B$1+'Athletes - Silver'!BX21*'Medal values'!$B$2+'Athletes - Bronze'!BX21*'Medal values'!$B$3, "") + IF(AND(BX$1 = BW$1, BW$2 = "Mixed"), 0.5*BW21, 0) + IF(AND(BX$1 = BY$1, BY$2 = "Mixed"), 0.5*BY21, 0)</f>
        <v>0</v>
      </c>
      <c r="BY21" s="5">
        <f>IF('Athletes - Gold'!BY21+'Athletes - Silver'!BY21+'Athletes - Bronze'!BY21 &gt; 0, 'Athletes - Gold'!BY21*'Medal values'!$B$1+'Athletes - Silver'!BY21*'Medal values'!$B$2+'Athletes - Bronze'!BY21*'Medal values'!$B$3, "") + IF(AND(BY$1 = BX$1, BX$2 = "Mixed"), 0.5*BX21, 0) + IF(AND(BY$1 = BZ$1, BZ$2 = "Mixed"), 0.5*BZ21, 0)</f>
        <v>0</v>
      </c>
      <c r="BZ21" s="5">
        <f>IF('Athletes - Gold'!BZ21+'Athletes - Silver'!BZ21+'Athletes - Bronze'!BZ21 &gt; 0, 'Athletes - Gold'!BZ21*'Medal values'!$B$1+'Athletes - Silver'!BZ21*'Medal values'!$B$2+'Athletes - Bronze'!BZ21*'Medal values'!$B$3, "") + IF(AND(BZ$1 = BY$1, BY$2 = "Mixed"), 0.5*BY21, 0) + IF(AND(BZ$1 = CA$1, CA$2 = "Mixed"), 0.5*CA21, 0)</f>
        <v>0</v>
      </c>
      <c r="CA21" s="5">
        <f>IF('Athletes - Gold'!CA21+'Athletes - Silver'!CA21+'Athletes - Bronze'!CA21 &gt; 0, 'Athletes - Gold'!CA21*'Medal values'!$B$1+'Athletes - Silver'!CA21*'Medal values'!$B$2+'Athletes - Bronze'!CA21*'Medal values'!$B$3, "") + IF(AND(CA$1 = BZ$1, BZ$2 = "Mixed"), 0.5*BZ21, 0) + IF(AND(CA$1 = CB$1, CB$2 = "Mixed"), 0.5*CB21, 0)</f>
        <v>0</v>
      </c>
      <c r="CB21" s="5">
        <f>IF('Athletes - Gold'!CB21+'Athletes - Silver'!CB21+'Athletes - Bronze'!CB21 &gt; 0, 'Athletes - Gold'!CB21*'Medal values'!$B$1+'Athletes - Silver'!CB21*'Medal values'!$B$2+'Athletes - Bronze'!CB21*'Medal values'!$B$3, "") + IF(AND(CB$1 = CA$1, CA$2 = "Mixed"), 0.5*CA21, 0) + IF(AND(CB$1 = CC$1, CC$2 = "Mixed"), 0.5*CC21, 0)</f>
        <v>0</v>
      </c>
      <c r="CC21" s="5">
        <f>IF('Athletes - Gold'!CC21+'Athletes - Silver'!CC21+'Athletes - Bronze'!CC21 &gt; 0, 'Athletes - Gold'!CC21*'Medal values'!$B$1+'Athletes - Silver'!CC21*'Medal values'!$B$2+'Athletes - Bronze'!CC21*'Medal values'!$B$3, "") + IF(AND(CC$1 = CB$1, CB$2 = "Mixed"), 0.5*CB21, 0) + IF(AND(CC$1 = CD$1, CD$2 = "Mixed"), 0.5*CD21, 0)</f>
        <v>0</v>
      </c>
      <c r="CD21" s="5">
        <f>IF('Athletes - Gold'!CD21+'Athletes - Silver'!CD21+'Athletes - Bronze'!CD21 &gt; 0, 'Athletes - Gold'!CD21*'Medal values'!$B$1+'Athletes - Silver'!CD21*'Medal values'!$B$2+'Athletes - Bronze'!CD21*'Medal values'!$B$3, "") + IF(AND(CD$1 = CC$1, CC$2 = "Mixed"), 0.5*CC21, 0) + IF(AND(CD$1 = CE$1, CE$2 = "Mixed"), 0.5*CE21, 0)</f>
        <v>0</v>
      </c>
      <c r="CE21" s="5">
        <f>IF('Athletes - Gold'!CE21+'Athletes - Silver'!CE21+'Athletes - Bronze'!CE21 &gt; 0, 'Athletes - Gold'!CE21*'Medal values'!$B$1+'Athletes - Silver'!CE21*'Medal values'!$B$2+'Athletes - Bronze'!CE21*'Medal values'!$B$3, "") + IF(AND(CE$1 = CD$1, CD$2 = "Mixed"), 0.5*CD21, 0) + IF(AND(CE$1 = CF$1, CF$2 = "Mixed"), 0.5*CF21, 0)</f>
        <v>0</v>
      </c>
      <c r="CF21" s="5">
        <f>IF('Athletes - Gold'!CF21+'Athletes - Silver'!CF21+'Athletes - Bronze'!CF21 &gt; 0, 'Athletes - Gold'!CF21*'Medal values'!$B$1+'Athletes - Silver'!CF21*'Medal values'!$B$2+'Athletes - Bronze'!CF21*'Medal values'!$B$3, "") + IF(AND(CF$1 = CE$1, CE$2 = "Mixed"), 0.5*CE21, 0) + IF(AND(CF$1 = CG$1, CG$2 = "Mixed"), 0.5*CG21, 0)</f>
        <v>0</v>
      </c>
      <c r="CG21" s="5">
        <f>IF('Athletes - Gold'!CG21+'Athletes - Silver'!CG21+'Athletes - Bronze'!CG21 &gt; 0, 'Athletes - Gold'!CG21*'Medal values'!$B$1+'Athletes - Silver'!CG21*'Medal values'!$B$2+'Athletes - Bronze'!CG21*'Medal values'!$B$3, "") + IF(AND(CG$1 = CF$1, CF$2 = "Mixed"), 0.5*CF21, 0) + IF(AND(CG$1 = CH$1, CH$2 = "Mixed"), 0.5*CH21, 0)</f>
        <v>0</v>
      </c>
      <c r="CH21" s="5">
        <f>IF('Athletes - Gold'!CH21+'Athletes - Silver'!CH21+'Athletes - Bronze'!CH21 &gt; 0, 'Athletes - Gold'!CH21*'Medal values'!$B$1+'Athletes - Silver'!CH21*'Medal values'!$B$2+'Athletes - Bronze'!CH21*'Medal values'!$B$3, "") + IF(AND(CH$1 = CG$1, CG$2 = "Mixed"), 0.5*CG21, 0) + IF(AND(CH$1 = CI$1, CI$2 = "Mixed"), 0.5*CI21, 0)</f>
        <v>0</v>
      </c>
      <c r="CI21" s="5">
        <f>IF('Athletes - Gold'!CI21+'Athletes - Silver'!CI21+'Athletes - Bronze'!CI21 &gt; 0, 'Athletes - Gold'!CI21*'Medal values'!$B$1+'Athletes - Silver'!CI21*'Medal values'!$B$2+'Athletes - Bronze'!CI21*'Medal values'!$B$3, "") + IF(AND(CI$1 = CH$1, CH$2 = "Mixed"), 0.5*CH21, 0) + IF(AND(CI$1 = CJ$1, CJ$2 = "Mixed"), 0.5*CJ21, 0)</f>
        <v>0</v>
      </c>
      <c r="CJ21" s="5">
        <f>IF('Athletes - Gold'!CJ21+'Athletes - Silver'!CJ21+'Athletes - Bronze'!CJ21 &gt; 0, 'Athletes - Gold'!CJ21*'Medal values'!$B$1+'Athletes - Silver'!CJ21*'Medal values'!$B$2+'Athletes - Bronze'!CJ21*'Medal values'!$B$3, "") + IF(AND(CJ$1 = CI$1, CI$2 = "Mixed"), 0.5*CI21, 0) + IF(AND(CJ$1 = CK$1, CK$2 = "Mixed"), 0.5*CK21, 0)</f>
        <v>0</v>
      </c>
      <c r="CK21" s="5">
        <f>IF('Athletes - Gold'!CK21+'Athletes - Silver'!CK21+'Athletes - Bronze'!CK21 &gt; 0, 'Athletes - Gold'!CK21*'Medal values'!$B$1+'Athletes - Silver'!CK21*'Medal values'!$B$2+'Athletes - Bronze'!CK21*'Medal values'!$B$3, "") + IF(AND(CK$1 = CJ$1, CJ$2 = "Mixed"), 0.5*CJ21, 0) + IF(AND(CK$1 = CL$1, CL$2 = "Mixed"), 0.5*CL21, 0)</f>
        <v>0</v>
      </c>
      <c r="CL21" s="5">
        <f>IF('Athletes - Gold'!CL21+'Athletes - Silver'!CL21+'Athletes - Bronze'!CL21 &gt; 0, 'Athletes - Gold'!CL21*'Medal values'!$B$1+'Athletes - Silver'!CL21*'Medal values'!$B$2+'Athletes - Bronze'!CL21*'Medal values'!$B$3, "") + IF(AND(CL$1 = CK$1, CK$2 = "Mixed"), 0.5*CK21, 0) + IF(AND(CL$1 = CM$1, CM$2 = "Mixed"), 0.5*CM21, 0)</f>
        <v>0</v>
      </c>
      <c r="CM21" s="5">
        <f>IF('Athletes - Gold'!CM21+'Athletes - Silver'!CM21+'Athletes - Bronze'!CM21 &gt; 0, 'Athletes - Gold'!CM21*'Medal values'!$B$1+'Athletes - Silver'!CM21*'Medal values'!$B$2+'Athletes - Bronze'!CM21*'Medal values'!$B$3, "") + IF(AND(CM$1 = CL$1, CL$2 = "Mixed"), 0.5*CL21, 0) + IF(AND(CM$1 = CN$1, CN$2 = "Mixed"), 0.5*CN21, 0)</f>
        <v>0</v>
      </c>
      <c r="CN21" s="5">
        <f>IF('Athletes - Gold'!CN21+'Athletes - Silver'!CN21+'Athletes - Bronze'!CN21 &gt; 0, 'Athletes - Gold'!CN21*'Medal values'!$B$1+'Athletes - Silver'!CN21*'Medal values'!$B$2+'Athletes - Bronze'!CN21*'Medal values'!$B$3, "") + IF(AND(CN$1 = CM$1, CM$2 = "Mixed"), 0.5*CM21, 0) + IF(AND(CN$1 = CO$1, CO$2 = "Mixed"), 0.5*CO21, 0)</f>
        <v>0</v>
      </c>
      <c r="CO21" s="5">
        <f>IF('Athletes - Gold'!CO21+'Athletes - Silver'!CO21+'Athletes - Bronze'!CO21 &gt; 0, 'Athletes - Gold'!CO21*'Medal values'!$B$1+'Athletes - Silver'!CO21*'Medal values'!$B$2+'Athletes - Bronze'!CO21*'Medal values'!$B$3, "") + IF(AND(CO$1 = CN$1, CN$2 = "Mixed"), 0.5*CN21, 0) + IF(AND(CO$1 = CP$1, CP$2 = "Mixed"), 0.5*CP21, 0)</f>
        <v>0</v>
      </c>
      <c r="CP21" s="5">
        <f>IF('Athletes - Gold'!CP21+'Athletes - Silver'!CP21+'Athletes - Bronze'!CP21 &gt; 0, 'Athletes - Gold'!CP21*'Medal values'!$B$1+'Athletes - Silver'!CP21*'Medal values'!$B$2+'Athletes - Bronze'!CP21*'Medal values'!$B$3, "") + IF(AND(CP$1 = CO$1, CO$2 = "Mixed"), 0.5*CO21, 0) + IF(AND(CP$1 = CQ$1, CQ$2 = "Mixed"), 0.5*CQ21, 0)</f>
        <v>0</v>
      </c>
      <c r="CQ21" s="5">
        <f>IF('Athletes - Gold'!CQ21+'Athletes - Silver'!CQ21+'Athletes - Bronze'!CQ21 &gt; 0, 'Athletes - Gold'!CQ21*'Medal values'!$B$1+'Athletes - Silver'!CQ21*'Medal values'!$B$2+'Athletes - Bronze'!CQ21*'Medal values'!$B$3, "") + IF(AND(CQ$1 = CP$1, CP$2 = "Mixed"), 0.5*CP21, 0) + IF(AND(CQ$1 = CR$1, CR$2 = "Mixed"), 0.5*CR21, 0)</f>
        <v>0</v>
      </c>
      <c r="CR21" s="5">
        <f>IF('Athletes - Gold'!CR21+'Athletes - Silver'!CR21+'Athletes - Bronze'!CR21 &gt; 0, 'Athletes - Gold'!CR21*'Medal values'!$B$1+'Athletes - Silver'!CR21*'Medal values'!$B$2+'Athletes - Bronze'!CR21*'Medal values'!$B$3, "") + IF(AND(CR$1 = CQ$1, CQ$2 = "Mixed"), 0.5*CQ21, 0) + IF(AND(CR$1 = CS$1, CS$2 = "Mixed"), 0.5*CS21, 0)</f>
        <v>0</v>
      </c>
      <c r="CS21" s="5">
        <f>IF('Athletes - Gold'!CS21+'Athletes - Silver'!CS21+'Athletes - Bronze'!CS21 &gt; 0, 'Athletes - Gold'!CS21*'Medal values'!$B$1+'Athletes - Silver'!CS21*'Medal values'!$B$2+'Athletes - Bronze'!CS21*'Medal values'!$B$3, "") + IF(AND(CS$1 = CR$1, CR$2 = "Mixed"), 0.5*CR21, 0) + IF(AND(CS$1 = CT$1, CT$2 = "Mixed"), 0.5*CT21, 0)</f>
        <v>0</v>
      </c>
      <c r="CT21" s="5">
        <f>IF('Athletes - Gold'!CT21+'Athletes - Silver'!CT21+'Athletes - Bronze'!CT21 &gt; 0, 'Athletes - Gold'!CT21*'Medal values'!$B$1+'Athletes - Silver'!CT21*'Medal values'!$B$2+'Athletes - Bronze'!CT21*'Medal values'!$B$3, "") + IF(AND(CT$1 = CS$1, CS$2 = "Mixed"), 0.5*CS21, 0) + IF(AND(CT$1 = CU$1, CU$2 = "Mixed"), 0.5*CU21, 0)</f>
        <v>0</v>
      </c>
      <c r="CU21" s="5">
        <f>IF('Athletes - Gold'!CU21+'Athletes - Silver'!CU21+'Athletes - Bronze'!CU21 &gt; 0, 'Athletes - Gold'!CU21*'Medal values'!$B$1+'Athletes - Silver'!CU21*'Medal values'!$B$2+'Athletes - Bronze'!CU21*'Medal values'!$B$3, "") + IF(AND(CU$1 = CT$1, CT$2 = "Mixed"), 0.5*CT21, 0) + IF(AND(CU$1 = CV$1, CV$2 = "Mixed"), 0.5*CV21, 0)</f>
        <v>0</v>
      </c>
      <c r="CV21" s="5">
        <f>IF('Athletes - Gold'!CV21+'Athletes - Silver'!CV21+'Athletes - Bronze'!CV21 &gt; 0, 'Athletes - Gold'!CV21*'Medal values'!$B$1+'Athletes - Silver'!CV21*'Medal values'!$B$2+'Athletes - Bronze'!CV21*'Medal values'!$B$3, "") + IF(AND(CV$1 = CU$1, CU$2 = "Mixed"), 0.5*CU21, 0) + IF(AND(CV$1 = CW$1, CW$2 = "Mixed"), 0.5*CW21, 0)</f>
        <v>0</v>
      </c>
      <c r="CW21" s="5">
        <f t="shared" ref="CW21:CX21" si="20">SUMIF($B$2:$CV$2,CW$2, $B21:$CV21)</f>
        <v>0</v>
      </c>
      <c r="CX21" s="5">
        <f t="shared" si="20"/>
        <v>0</v>
      </c>
      <c r="CY21" s="5">
        <f t="shared" si="3"/>
        <v>0</v>
      </c>
    </row>
    <row r="22">
      <c r="A22" s="5" t="str">
        <f>Countries!A20</f>
        <v>CRO</v>
      </c>
      <c r="B22" s="5">
        <f>IF('Athletes - Gold'!B22+'Athletes - Silver'!B22+'Athletes - Bronze'!B22 &gt; 0, 'Athletes - Gold'!B22*'Medal values'!$B$1+'Athletes - Silver'!B22*'Medal values'!$B$2+'Athletes - Bronze'!B22*'Medal values'!$B$3, "") + IF(AND(B$1 = A$1, A$2 = "Mixed"), 0.5*A22, 0) + IF(AND(B$1 = C$1, C$2 = "Mixed"), 0.5*C22, 0)</f>
        <v>0</v>
      </c>
      <c r="C22" s="5">
        <f>IF('Athletes - Gold'!C22+'Athletes - Silver'!C22+'Athletes - Bronze'!C22 &gt; 0, 'Athletes - Gold'!C22*'Medal values'!$B$1+'Athletes - Silver'!C22*'Medal values'!$B$2+'Athletes - Bronze'!C22*'Medal values'!$B$3, "") + IF(AND(C$1 = B$1, B$2 = "Mixed"), 0.5*B22, 0) + IF(AND(C$1 = D$1, D$2 = "Mixed"), 0.5*D22, 0)</f>
        <v>0</v>
      </c>
      <c r="D22" s="5">
        <f>IF('Athletes - Gold'!D22+'Athletes - Silver'!D22+'Athletes - Bronze'!D22 &gt; 0, 'Athletes - Gold'!D22*'Medal values'!$B$1+'Athletes - Silver'!D22*'Medal values'!$B$2+'Athletes - Bronze'!D22*'Medal values'!$B$3, "") + IF(AND(D$1 = C$1, C$2 = "Mixed"), 0.5*C22, 0) + IF(AND(D$1 = E$1, E$2 = "Mixed"), 0.5*E22, 0)</f>
        <v>0</v>
      </c>
      <c r="E22" s="5">
        <f>IF('Athletes - Gold'!E22+'Athletes - Silver'!E22+'Athletes - Bronze'!E22 &gt; 0, 'Athletes - Gold'!E22*'Medal values'!$B$1+'Athletes - Silver'!E22*'Medal values'!$B$2+'Athletes - Bronze'!E22*'Medal values'!$B$3, "") + IF(AND(E$1 = D$1, D$2 = "Mixed"), 0.5*D22, 0) + IF(AND(E$1 = F$1, F$2 = "Mixed"), 0.5*F22, 0)</f>
        <v>0</v>
      </c>
      <c r="F22" s="5">
        <f>IF('Athletes - Gold'!F22+'Athletes - Silver'!F22+'Athletes - Bronze'!F22 &gt; 0, 'Athletes - Gold'!F22*'Medal values'!$B$1+'Athletes - Silver'!F22*'Medal values'!$B$2+'Athletes - Bronze'!F22*'Medal values'!$B$3, "") + IF(AND(F$1 = E$1, E$2 = "Mixed"), 0.5*E22, 0) + IF(AND(F$1 = G$1, G$2 = "Mixed"), 0.5*G22, 0)</f>
        <v>0</v>
      </c>
      <c r="G22" s="5">
        <f>IF('Athletes - Gold'!G22+'Athletes - Silver'!G22+'Athletes - Bronze'!G22 &gt; 0, 'Athletes - Gold'!G22*'Medal values'!$B$1+'Athletes - Silver'!G22*'Medal values'!$B$2+'Athletes - Bronze'!G22*'Medal values'!$B$3, "") + IF(AND(G$1 = F$1, F$2 = "Mixed"), 0.5*F22, 0) + IF(AND(G$1 = H$1, H$2 = "Mixed"), 0.5*H22, 0)</f>
        <v>2.000001</v>
      </c>
      <c r="H22" s="5">
        <f>IF('Athletes - Gold'!H22+'Athletes - Silver'!H22+'Athletes - Bronze'!H22 &gt; 0, 'Athletes - Gold'!H22*'Medal values'!$B$1+'Athletes - Silver'!H22*'Medal values'!$B$2+'Athletes - Bronze'!H22*'Medal values'!$B$3, "") + IF(AND(H$1 = G$1, G$2 = "Mixed"), 0.5*G22, 0) + IF(AND(H$1 = I$1, I$2 = "Mixed"), 0.5*I22, 0)</f>
        <v>0</v>
      </c>
      <c r="I22" s="5">
        <f>IF('Athletes - Gold'!I22+'Athletes - Silver'!I22+'Athletes - Bronze'!I22 &gt; 0, 'Athletes - Gold'!I22*'Medal values'!$B$1+'Athletes - Silver'!I22*'Medal values'!$B$2+'Athletes - Bronze'!I22*'Medal values'!$B$3, "") + IF(AND(I$1 = H$1, H$2 = "Mixed"), 0.5*H22, 0) + IF(AND(I$1 = J$1, J$2 = "Mixed"), 0.5*J22, 0)</f>
        <v>0</v>
      </c>
      <c r="J22" s="5">
        <f>IF('Athletes - Gold'!J22+'Athletes - Silver'!J22+'Athletes - Bronze'!J22 &gt; 0, 'Athletes - Gold'!J22*'Medal values'!$B$1+'Athletes - Silver'!J22*'Medal values'!$B$2+'Athletes - Bronze'!J22*'Medal values'!$B$3, "") + IF(AND(J$1 = I$1, I$2 = "Mixed"), 0.5*I22, 0) + IF(AND(J$1 = K$1, K$2 = "Mixed"), 0.5*K22, 0)</f>
        <v>0</v>
      </c>
      <c r="K22" s="5">
        <f>IF('Athletes - Gold'!K22+'Athletes - Silver'!K22+'Athletes - Bronze'!K22 &gt; 0, 'Athletes - Gold'!K22*'Medal values'!$B$1+'Athletes - Silver'!K22*'Medal values'!$B$2+'Athletes - Bronze'!K22*'Medal values'!$B$3, "") + IF(AND(K$1 = J$1, J$2 = "Mixed"), 0.5*J22, 0) + IF(AND(K$1 = L$1, L$2 = "Mixed"), 0.5*L22, 0)</f>
        <v>0</v>
      </c>
      <c r="L22" s="5">
        <f>IF('Athletes - Gold'!L22+'Athletes - Silver'!L22+'Athletes - Bronze'!L22 &gt; 0, 'Athletes - Gold'!L22*'Medal values'!$B$1+'Athletes - Silver'!L22*'Medal values'!$B$2+'Athletes - Bronze'!L22*'Medal values'!$B$3, "") + IF(AND(L$1 = K$1, K$2 = "Mixed"), 0.5*K22, 0) + IF(AND(L$1 = M$1, M$2 = "Mixed"), 0.5*M22, 0)</f>
        <v>0</v>
      </c>
      <c r="M22" s="5">
        <f>IF('Athletes - Gold'!M22+'Athletes - Silver'!M22+'Athletes - Bronze'!M22 &gt; 0, 'Athletes - Gold'!M22*'Medal values'!$B$1+'Athletes - Silver'!M22*'Medal values'!$B$2+'Athletes - Bronze'!M22*'Medal values'!$B$3, "") + IF(AND(M$1 = L$1, L$2 = "Mixed"), 0.5*L22, 0) + IF(AND(M$1 = N$1, N$2 = "Mixed"), 0.5*N22, 0)</f>
        <v>0</v>
      </c>
      <c r="N22" s="5">
        <f>IF('Athletes - Gold'!N22+'Athletes - Silver'!N22+'Athletes - Bronze'!N22 &gt; 0, 'Athletes - Gold'!N22*'Medal values'!$B$1+'Athletes - Silver'!N22*'Medal values'!$B$2+'Athletes - Bronze'!N22*'Medal values'!$B$3, "") + IF(AND(N$1 = M$1, M$2 = "Mixed"), 0.5*M22, 0) + IF(AND(N$1 = O$1, O$2 = "Mixed"), 0.5*O22, 0)</f>
        <v>0</v>
      </c>
      <c r="O22" s="5">
        <f>IF('Athletes - Gold'!O22+'Athletes - Silver'!O22+'Athletes - Bronze'!O22 &gt; 0, 'Athletes - Gold'!O22*'Medal values'!$B$1+'Athletes - Silver'!O22*'Medal values'!$B$2+'Athletes - Bronze'!O22*'Medal values'!$B$3, "") + IF(AND(O$1 = N$1, N$2 = "Mixed"), 0.5*N22, 0) + IF(AND(O$1 = P$1, P$2 = "Mixed"), 0.5*P22, 0)</f>
        <v>0</v>
      </c>
      <c r="P22" s="5">
        <f>IF('Athletes - Gold'!P22+'Athletes - Silver'!P22+'Athletes - Bronze'!P22 &gt; 0, 'Athletes - Gold'!P22*'Medal values'!$B$1+'Athletes - Silver'!P22*'Medal values'!$B$2+'Athletes - Bronze'!P22*'Medal values'!$B$3, "") + IF(AND(P$1 = O$1, O$2 = "Mixed"), 0.5*O22, 0) + IF(AND(P$1 = Q$1, Q$2 = "Mixed"), 0.5*Q22, 0)</f>
        <v>0</v>
      </c>
      <c r="Q22" s="5">
        <f>IF('Athletes - Gold'!Q22+'Athletes - Silver'!Q22+'Athletes - Bronze'!Q22 &gt; 0, 'Athletes - Gold'!Q22*'Medal values'!$B$1+'Athletes - Silver'!Q22*'Medal values'!$B$2+'Athletes - Bronze'!Q22*'Medal values'!$B$3, "") + IF(AND(Q$1 = P$1, P$2 = "Mixed"), 0.5*P22, 0) + IF(AND(Q$1 = R$1, R$2 = "Mixed"), 0.5*R22, 0)</f>
        <v>0</v>
      </c>
      <c r="R22" s="5">
        <f>IF('Athletes - Gold'!R22+'Athletes - Silver'!R22+'Athletes - Bronze'!R22 &gt; 0, 'Athletes - Gold'!R22*'Medal values'!$B$1+'Athletes - Silver'!R22*'Medal values'!$B$2+'Athletes - Bronze'!R22*'Medal values'!$B$3, "") + IF(AND(R$1 = Q$1, Q$2 = "Mixed"), 0.5*Q22, 0) + IF(AND(R$1 = S$1, S$2 = "Mixed"), 0.5*S22, 0)</f>
        <v>0</v>
      </c>
      <c r="S22" s="5">
        <f>IF('Athletes - Gold'!S22+'Athletes - Silver'!S22+'Athletes - Bronze'!S22 &gt; 0, 'Athletes - Gold'!S22*'Medal values'!$B$1+'Athletes - Silver'!S22*'Medal values'!$B$2+'Athletes - Bronze'!S22*'Medal values'!$B$3, "") + IF(AND(S$1 = R$1, R$2 = "Mixed"), 0.5*R22, 0) + IF(AND(S$1 = T$1, T$2 = "Mixed"), 0.5*T22, 0)</f>
        <v>0</v>
      </c>
      <c r="T22" s="5">
        <f>IF('Athletes - Gold'!T22+'Athletes - Silver'!T22+'Athletes - Bronze'!T22 &gt; 0, 'Athletes - Gold'!T22*'Medal values'!$B$1+'Athletes - Silver'!T22*'Medal values'!$B$2+'Athletes - Bronze'!T22*'Medal values'!$B$3, "") + IF(AND(T$1 = S$1, S$2 = "Mixed"), 0.5*S22, 0) + IF(AND(T$1 = U$1, U$2 = "Mixed"), 0.5*U22, 0)</f>
        <v>0</v>
      </c>
      <c r="U22" s="5">
        <f>IF('Athletes - Gold'!U22+'Athletes - Silver'!U22+'Athletes - Bronze'!U22 &gt; 0, 'Athletes - Gold'!U22*'Medal values'!$B$1+'Athletes - Silver'!U22*'Medal values'!$B$2+'Athletes - Bronze'!U22*'Medal values'!$B$3, "") + IF(AND(U$1 = T$1, T$2 = "Mixed"), 0.5*T22, 0) + IF(AND(U$1 = V$1, V$2 = "Mixed"), 0.5*V22, 0)</f>
        <v>0</v>
      </c>
      <c r="V22" s="5">
        <f>IF('Athletes - Gold'!V22+'Athletes - Silver'!V22+'Athletes - Bronze'!V22 &gt; 0, 'Athletes - Gold'!V22*'Medal values'!$B$1+'Athletes - Silver'!V22*'Medal values'!$B$2+'Athletes - Bronze'!V22*'Medal values'!$B$3, "") + IF(AND(V$1 = U$1, U$2 = "Mixed"), 0.5*U22, 0) + IF(AND(V$1 = W$1, W$2 = "Mixed"), 0.5*W22, 0)</f>
        <v>0</v>
      </c>
      <c r="W22" s="5">
        <f>IF('Athletes - Gold'!W22+'Athletes - Silver'!W22+'Athletes - Bronze'!W22 &gt; 0, 'Athletes - Gold'!W22*'Medal values'!$B$1+'Athletes - Silver'!W22*'Medal values'!$B$2+'Athletes - Bronze'!W22*'Medal values'!$B$3, "") + IF(AND(W$1 = V$1, V$2 = "Mixed"), 0.5*V22, 0) + IF(AND(W$1 = X$1, X$2 = "Mixed"), 0.5*X22, 0)</f>
        <v>0</v>
      </c>
      <c r="X22" s="5">
        <f>IF('Athletes - Gold'!X22+'Athletes - Silver'!X22+'Athletes - Bronze'!X22 &gt; 0, 'Athletes - Gold'!X22*'Medal values'!$B$1+'Athletes - Silver'!X22*'Medal values'!$B$2+'Athletes - Bronze'!X22*'Medal values'!$B$3, "") + IF(AND(X$1 = W$1, W$2 = "Mixed"), 0.5*W22, 0) + IF(AND(X$1 = Y$1, Y$2 = "Mixed"), 0.5*Y22, 0)</f>
        <v>0</v>
      </c>
      <c r="Y22" s="5">
        <f>IF('Athletes - Gold'!Y22+'Athletes - Silver'!Y22+'Athletes - Bronze'!Y22 &gt; 0, 'Athletes - Gold'!Y22*'Medal values'!$B$1+'Athletes - Silver'!Y22*'Medal values'!$B$2+'Athletes - Bronze'!Y22*'Medal values'!$B$3, "") + IF(AND(Y$1 = X$1, X$2 = "Mixed"), 0.5*X22, 0) + IF(AND(Y$1 = Z$1, Z$2 = "Mixed"), 0.5*Z22, 0)</f>
        <v>0</v>
      </c>
      <c r="Z22" s="5">
        <f>IF('Athletes - Gold'!Z22+'Athletes - Silver'!Z22+'Athletes - Bronze'!Z22 &gt; 0, 'Athletes - Gold'!Z22*'Medal values'!$B$1+'Athletes - Silver'!Z22*'Medal values'!$B$2+'Athletes - Bronze'!Z22*'Medal values'!$B$3, "") + IF(AND(Z$1 = Y$1, Y$2 = "Mixed"), 0.5*Y22, 0) + IF(AND(Z$1 = AA$1, AA$2 = "Mixed"), 0.5*AA22, 0)</f>
        <v>0</v>
      </c>
      <c r="AA22" s="5">
        <f>IF('Athletes - Gold'!AA22+'Athletes - Silver'!AA22+'Athletes - Bronze'!AA22 &gt; 0, 'Athletes - Gold'!AA22*'Medal values'!$B$1+'Athletes - Silver'!AA22*'Medal values'!$B$2+'Athletes - Bronze'!AA22*'Medal values'!$B$3, "") + IF(AND(AA$1 = Z$1, Z$2 = "Mixed"), 0.5*Z22, 0) + IF(AND(AA$1 = AB$1, AB$2 = "Mixed"), 0.5*AB22, 0)</f>
        <v>0</v>
      </c>
      <c r="AB22" s="5">
        <f>IF('Athletes - Gold'!AB22+'Athletes - Silver'!AB22+'Athletes - Bronze'!AB22 &gt; 0, 'Athletes - Gold'!AB22*'Medal values'!$B$1+'Athletes - Silver'!AB22*'Medal values'!$B$2+'Athletes - Bronze'!AB22*'Medal values'!$B$3, "") + IF(AND(AB$1 = AA$1, AA$2 = "Mixed"), 0.5*AA22, 0) + IF(AND(AB$1 = AC$1, AC$2 = "Mixed"), 0.5*AC22, 0)</f>
        <v>0</v>
      </c>
      <c r="AC22" s="5">
        <f>IF('Athletes - Gold'!AC22+'Athletes - Silver'!AC22+'Athletes - Bronze'!AC22 &gt; 0, 'Athletes - Gold'!AC22*'Medal values'!$B$1+'Athletes - Silver'!AC22*'Medal values'!$B$2+'Athletes - Bronze'!AC22*'Medal values'!$B$3, "") + IF(AND(AC$1 = AB$1, AB$2 = "Mixed"), 0.5*AB22, 0) + IF(AND(AC$1 = AD$1, AD$2 = "Mixed"), 0.5*AD22, 0)</f>
        <v>0</v>
      </c>
      <c r="AD22" s="5">
        <f>IF('Athletes - Gold'!AD22+'Athletes - Silver'!AD22+'Athletes - Bronze'!AD22 &gt; 0, 'Athletes - Gold'!AD22*'Medal values'!$B$1+'Athletes - Silver'!AD22*'Medal values'!$B$2+'Athletes - Bronze'!AD22*'Medal values'!$B$3, "") + IF(AND(AD$1 = AC$1, AC$2 = "Mixed"), 0.5*AC22, 0) + IF(AND(AD$1 = AE$1, AE$2 = "Mixed"), 0.5*AE22, 0)</f>
        <v>0</v>
      </c>
      <c r="AE22" s="5">
        <f>IF('Athletes - Gold'!AE22+'Athletes - Silver'!AE22+'Athletes - Bronze'!AE22 &gt; 0, 'Athletes - Gold'!AE22*'Medal values'!$B$1+'Athletes - Silver'!AE22*'Medal values'!$B$2+'Athletes - Bronze'!AE22*'Medal values'!$B$3, "") + IF(AND(AE$1 = AD$1, AD$2 = "Mixed"), 0.5*AD22, 0) + IF(AND(AE$1 = AF$1, AF$2 = "Mixed"), 0.5*AF22, 0)</f>
        <v>0</v>
      </c>
      <c r="AF22" s="5">
        <f>IF('Athletes - Gold'!AF22+'Athletes - Silver'!AF22+'Athletes - Bronze'!AF22 &gt; 0, 'Athletes - Gold'!AF22*'Medal values'!$B$1+'Athletes - Silver'!AF22*'Medal values'!$B$2+'Athletes - Bronze'!AF22*'Medal values'!$B$3, "") + IF(AND(AF$1 = AE$1, AE$2 = "Mixed"), 0.5*AE22, 0) + IF(AND(AF$1 = AG$1, AG$2 = "Mixed"), 0.5*AG22, 0)</f>
        <v>0</v>
      </c>
      <c r="AG22" s="5">
        <f>IF('Athletes - Gold'!AG22+'Athletes - Silver'!AG22+'Athletes - Bronze'!AG22 &gt; 0, 'Athletes - Gold'!AG22*'Medal values'!$B$1+'Athletes - Silver'!AG22*'Medal values'!$B$2+'Athletes - Bronze'!AG22*'Medal values'!$B$3, "") + IF(AND(AG$1 = AF$1, AF$2 = "Mixed"), 0.5*AF22, 0) + IF(AND(AG$1 = AH$1, AH$2 = "Mixed"), 0.5*AH22, 0)</f>
        <v>0</v>
      </c>
      <c r="AH22" s="5">
        <f>IF('Athletes - Gold'!AH22+'Athletes - Silver'!AH22+'Athletes - Bronze'!AH22 &gt; 0, 'Athletes - Gold'!AH22*'Medal values'!$B$1+'Athletes - Silver'!AH22*'Medal values'!$B$2+'Athletes - Bronze'!AH22*'Medal values'!$B$3, "") + IF(AND(AH$1 = AG$1, AG$2 = "Mixed"), 0.5*AG22, 0) + IF(AND(AH$1 = AI$1, AI$2 = "Mixed"), 0.5*AI22, 0)</f>
        <v>0</v>
      </c>
      <c r="AI22" s="5">
        <f>IF('Athletes - Gold'!AI22+'Athletes - Silver'!AI22+'Athletes - Bronze'!AI22 &gt; 0, 'Athletes - Gold'!AI22*'Medal values'!$B$1+'Athletes - Silver'!AI22*'Medal values'!$B$2+'Athletes - Bronze'!AI22*'Medal values'!$B$3, "") + IF(AND(AI$1 = AH$1, AH$2 = "Mixed"), 0.5*AH22, 0) + IF(AND(AI$1 = AJ$1, AJ$2 = "Mixed"), 0.5*AJ22, 0)</f>
        <v>0</v>
      </c>
      <c r="AJ22" s="5">
        <f>IF('Athletes - Gold'!AJ22+'Athletes - Silver'!AJ22+'Athletes - Bronze'!AJ22 &gt; 0, 'Athletes - Gold'!AJ22*'Medal values'!$B$1+'Athletes - Silver'!AJ22*'Medal values'!$B$2+'Athletes - Bronze'!AJ22*'Medal values'!$B$3, "") + IF(AND(AJ$1 = AI$1, AI$2 = "Mixed"), 0.5*AI22, 0) + IF(AND(AJ$1 = AK$1, AK$2 = "Mixed"), 0.5*AK22, 0)</f>
        <v>0</v>
      </c>
      <c r="AK22" s="5">
        <f>IF('Athletes - Gold'!AK22+'Athletes - Silver'!AK22+'Athletes - Bronze'!AK22 &gt; 0, 'Athletes - Gold'!AK22*'Medal values'!$B$1+'Athletes - Silver'!AK22*'Medal values'!$B$2+'Athletes - Bronze'!AK22*'Medal values'!$B$3, "") + IF(AND(AK$1 = AJ$1, AJ$2 = "Mixed"), 0.5*AJ22, 0) + IF(AND(AK$1 = AL$1, AL$2 = "Mixed"), 0.5*AL22, 0)</f>
        <v>0</v>
      </c>
      <c r="AL22" s="5">
        <f>IF('Athletes - Gold'!AL22+'Athletes - Silver'!AL22+'Athletes - Bronze'!AL22 &gt; 0, 'Athletes - Gold'!AL22*'Medal values'!$B$1+'Athletes - Silver'!AL22*'Medal values'!$B$2+'Athletes - Bronze'!AL22*'Medal values'!$B$3, "") + IF(AND(AL$1 = AK$1, AK$2 = "Mixed"), 0.5*AK22, 0) + IF(AND(AL$1 = AM$1, AM$2 = "Mixed"), 0.5*AM22, 0)</f>
        <v>0</v>
      </c>
      <c r="AM22" s="5">
        <f>IF('Athletes - Gold'!AM22+'Athletes - Silver'!AM22+'Athletes - Bronze'!AM22 &gt; 0, 'Athletes - Gold'!AM22*'Medal values'!$B$1+'Athletes - Silver'!AM22*'Medal values'!$B$2+'Athletes - Bronze'!AM22*'Medal values'!$B$3, "") + IF(AND(AM$1 = AL$1, AL$2 = "Mixed"), 0.5*AL22, 0) + IF(AND(AM$1 = AN$1, AN$2 = "Mixed"), 0.5*AN22, 0)</f>
        <v>0</v>
      </c>
      <c r="AN22" s="5">
        <f>IF('Athletes - Gold'!AN22+'Athletes - Silver'!AN22+'Athletes - Bronze'!AN22 &gt; 0, 'Athletes - Gold'!AN22*'Medal values'!$B$1+'Athletes - Silver'!AN22*'Medal values'!$B$2+'Athletes - Bronze'!AN22*'Medal values'!$B$3, "") + IF(AND(AN$1 = AM$1, AM$2 = "Mixed"), 0.5*AM22, 0) + IF(AND(AN$1 = AO$1, AO$2 = "Mixed"), 0.5*AO22, 0)</f>
        <v>0</v>
      </c>
      <c r="AO22" s="5">
        <f>IF('Athletes - Gold'!AO22+'Athletes - Silver'!AO22+'Athletes - Bronze'!AO22 &gt; 0, 'Athletes - Gold'!AO22*'Medal values'!$B$1+'Athletes - Silver'!AO22*'Medal values'!$B$2+'Athletes - Bronze'!AO22*'Medal values'!$B$3, "") + IF(AND(AO$1 = AN$1, AN$2 = "Mixed"), 0.5*AN22, 0) + IF(AND(AO$1 = AP$1, AP$2 = "Mixed"), 0.5*AP22, 0)</f>
        <v>0</v>
      </c>
      <c r="AP22" s="5">
        <f>IF('Athletes - Gold'!AP22+'Athletes - Silver'!AP22+'Athletes - Bronze'!AP22 &gt; 0, 'Athletes - Gold'!AP22*'Medal values'!$B$1+'Athletes - Silver'!AP22*'Medal values'!$B$2+'Athletes - Bronze'!AP22*'Medal values'!$B$3, "") + IF(AND(AP$1 = AO$1, AO$2 = "Mixed"), 0.5*AO22, 0) + IF(AND(AP$1 = AQ$1, AQ$2 = "Mixed"), 0.5*AQ22, 0)</f>
        <v>0</v>
      </c>
      <c r="AQ22" s="5">
        <f>IF('Athletes - Gold'!AQ22+'Athletes - Silver'!AQ22+'Athletes - Bronze'!AQ22 &gt; 0, 'Athletes - Gold'!AQ22*'Medal values'!$B$1+'Athletes - Silver'!AQ22*'Medal values'!$B$2+'Athletes - Bronze'!AQ22*'Medal values'!$B$3, "") + IF(AND(AQ$1 = AP$1, AP$2 = "Mixed"), 0.5*AP22, 0) + IF(AND(AQ$1 = AR$1, AR$2 = "Mixed"), 0.5*AR22, 0)</f>
        <v>0</v>
      </c>
      <c r="AR22" s="5">
        <f>IF('Athletes - Gold'!AR22+'Athletes - Silver'!AR22+'Athletes - Bronze'!AR22 &gt; 0, 'Athletes - Gold'!AR22*'Medal values'!$B$1+'Athletes - Silver'!AR22*'Medal values'!$B$2+'Athletes - Bronze'!AR22*'Medal values'!$B$3, "") + IF(AND(AR$1 = AQ$1, AQ$2 = "Mixed"), 0.5*AQ22, 0) + IF(AND(AR$1 = AS$1, AS$2 = "Mixed"), 0.5*AS22, 0)</f>
        <v>0</v>
      </c>
      <c r="AS22" s="5">
        <f>IF('Athletes - Gold'!AS22+'Athletes - Silver'!AS22+'Athletes - Bronze'!AS22 &gt; 0, 'Athletes - Gold'!AS22*'Medal values'!$B$1+'Athletes - Silver'!AS22*'Medal values'!$B$2+'Athletes - Bronze'!AS22*'Medal values'!$B$3, "") + IF(AND(AS$1 = AR$1, AR$2 = "Mixed"), 0.5*AR22, 0) + IF(AND(AS$1 = AT$1, AT$2 = "Mixed"), 0.5*AT22, 0)</f>
        <v>0</v>
      </c>
      <c r="AT22" s="5">
        <f>IF('Athletes - Gold'!AT22+'Athletes - Silver'!AT22+'Athletes - Bronze'!AT22 &gt; 0, 'Athletes - Gold'!AT22*'Medal values'!$B$1+'Athletes - Silver'!AT22*'Medal values'!$B$2+'Athletes - Bronze'!AT22*'Medal values'!$B$3, "") + IF(AND(AT$1 = AS$1, AS$2 = "Mixed"), 0.5*AS22, 0) + IF(AND(AT$1 = AU$1, AU$2 = "Mixed"), 0.5*AU22, 0)</f>
        <v>0</v>
      </c>
      <c r="AU22" s="5">
        <f>IF('Athletes - Gold'!AU22+'Athletes - Silver'!AU22+'Athletes - Bronze'!AU22 &gt; 0, 'Athletes - Gold'!AU22*'Medal values'!$B$1+'Athletes - Silver'!AU22*'Medal values'!$B$2+'Athletes - Bronze'!AU22*'Medal values'!$B$3, "") + IF(AND(AU$1 = AT$1, AT$2 = "Mixed"), 0.5*AT22, 0) + IF(AND(AU$1 = AV$1, AV$2 = "Mixed"), 0.5*AV22, 0)</f>
        <v>0</v>
      </c>
      <c r="AV22" s="5">
        <f>IF('Athletes - Gold'!AV22+'Athletes - Silver'!AV22+'Athletes - Bronze'!AV22 &gt; 0, 'Athletes - Gold'!AV22*'Medal values'!$B$1+'Athletes - Silver'!AV22*'Medal values'!$B$2+'Athletes - Bronze'!AV22*'Medal values'!$B$3, "") + IF(AND(AV$1 = AU$1, AU$2 = "Mixed"), 0.5*AU22, 0) + IF(AND(AV$1 = AW$1, AW$2 = "Mixed"), 0.5*AW22, 0)</f>
        <v>0</v>
      </c>
      <c r="AW22" s="5">
        <f>IF('Athletes - Gold'!AW22+'Athletes - Silver'!AW22+'Athletes - Bronze'!AW22 &gt; 0, 'Athletes - Gold'!AW22*'Medal values'!$B$1+'Athletes - Silver'!AW22*'Medal values'!$B$2+'Athletes - Bronze'!AW22*'Medal values'!$B$3, "") + IF(AND(AW$1 = AV$1, AV$2 = "Mixed"), 0.5*AV22, 0) + IF(AND(AW$1 = AX$1, AX$2 = "Mixed"), 0.5*AX22, 0)</f>
        <v>0</v>
      </c>
      <c r="AX22" s="5">
        <f>IF('Athletes - Gold'!AX22+'Athletes - Silver'!AX22+'Athletes - Bronze'!AX22 &gt; 0, 'Athletes - Gold'!AX22*'Medal values'!$B$1+'Athletes - Silver'!AX22*'Medal values'!$B$2+'Athletes - Bronze'!AX22*'Medal values'!$B$3, "") + IF(AND(AX$1 = AW$1, AW$2 = "Mixed"), 0.5*AW22, 0) + IF(AND(AX$1 = AY$1, AY$2 = "Mixed"), 0.5*AY22, 0)</f>
        <v>0</v>
      </c>
      <c r="AY22" s="5">
        <f>IF('Athletes - Gold'!AY22+'Athletes - Silver'!AY22+'Athletes - Bronze'!AY22 &gt; 0, 'Athletes - Gold'!AY22*'Medal values'!$B$1+'Athletes - Silver'!AY22*'Medal values'!$B$2+'Athletes - Bronze'!AY22*'Medal values'!$B$3, "") + IF(AND(AY$1 = AX$1, AX$2 = "Mixed"), 0.5*AX22, 0) + IF(AND(AY$1 = AZ$1, AZ$2 = "Mixed"), 0.5*AZ22, 0)</f>
        <v>0</v>
      </c>
      <c r="AZ22" s="5">
        <f>IF('Athletes - Gold'!AZ22+'Athletes - Silver'!AZ22+'Athletes - Bronze'!AZ22 &gt; 0, 'Athletes - Gold'!AZ22*'Medal values'!$B$1+'Athletes - Silver'!AZ22*'Medal values'!$B$2+'Athletes - Bronze'!AZ22*'Medal values'!$B$3, "") + IF(AND(AZ$1 = AY$1, AY$2 = "Mixed"), 0.5*AY22, 0) + IF(AND(AZ$1 = BA$1, BA$2 = "Mixed"), 0.5*BA22, 0)</f>
        <v>0</v>
      </c>
      <c r="BA22" s="5">
        <f>IF('Athletes - Gold'!BA22+'Athletes - Silver'!BA22+'Athletes - Bronze'!BA22 &gt; 0, 'Athletes - Gold'!BA22*'Medal values'!$B$1+'Athletes - Silver'!BA22*'Medal values'!$B$2+'Athletes - Bronze'!BA22*'Medal values'!$B$3, "") + IF(AND(BA$1 = AZ$1, AZ$2 = "Mixed"), 0.5*AZ22, 0) + IF(AND(BA$1 = BB$1, BB$2 = "Mixed"), 0.5*BB22, 0)</f>
        <v>0</v>
      </c>
      <c r="BB22" s="5">
        <f>IF('Athletes - Gold'!BB22+'Athletes - Silver'!BB22+'Athletes - Bronze'!BB22 &gt; 0, 'Athletes - Gold'!BB22*'Medal values'!$B$1+'Athletes - Silver'!BB22*'Medal values'!$B$2+'Athletes - Bronze'!BB22*'Medal values'!$B$3, "") + IF(AND(BB$1 = BA$1, BA$2 = "Mixed"), 0.5*BA22, 0) + IF(AND(BB$1 = BC$1, BC$2 = "Mixed"), 0.5*BC22, 0)</f>
        <v>0</v>
      </c>
      <c r="BC22" s="5">
        <f>IF('Athletes - Gold'!BC22+'Athletes - Silver'!BC22+'Athletes - Bronze'!BC22 &gt; 0, 'Athletes - Gold'!BC22*'Medal values'!$B$1+'Athletes - Silver'!BC22*'Medal values'!$B$2+'Athletes - Bronze'!BC22*'Medal values'!$B$3, "") + IF(AND(BC$1 = BB$1, BB$2 = "Mixed"), 0.5*BB22, 0) + IF(AND(BC$1 = BD$1, BD$2 = "Mixed"), 0.5*BD22, 0)</f>
        <v>0</v>
      </c>
      <c r="BD22" s="5">
        <f>IF('Athletes - Gold'!BD22+'Athletes - Silver'!BD22+'Athletes - Bronze'!BD22 &gt; 0, 'Athletes - Gold'!BD22*'Medal values'!$B$1+'Athletes - Silver'!BD22*'Medal values'!$B$2+'Athletes - Bronze'!BD22*'Medal values'!$B$3, "") + IF(AND(BD$1 = BC$1, BC$2 = "Mixed"), 0.5*BC22, 0) + IF(AND(BD$1 = BE$1, BE$2 = "Mixed"), 0.5*BE22, 0)</f>
        <v>0</v>
      </c>
      <c r="BE22" s="5">
        <f>IF('Athletes - Gold'!BE22+'Athletes - Silver'!BE22+'Athletes - Bronze'!BE22 &gt; 0, 'Athletes - Gold'!BE22*'Medal values'!$B$1+'Athletes - Silver'!BE22*'Medal values'!$B$2+'Athletes - Bronze'!BE22*'Medal values'!$B$3, "") + IF(AND(BE$1 = BD$1, BD$2 = "Mixed"), 0.5*BD22, 0) + IF(AND(BE$1 = BF$1, BF$2 = "Mixed"), 0.5*BF22, 0)</f>
        <v>0</v>
      </c>
      <c r="BF22" s="5">
        <f>IF('Athletes - Gold'!BF22+'Athletes - Silver'!BF22+'Athletes - Bronze'!BF22 &gt; 0, 'Athletes - Gold'!BF22*'Medal values'!$B$1+'Athletes - Silver'!BF22*'Medal values'!$B$2+'Athletes - Bronze'!BF22*'Medal values'!$B$3, "") + IF(AND(BF$1 = BE$1, BE$2 = "Mixed"), 0.5*BE22, 0) + IF(AND(BF$1 = BG$1, BG$2 = "Mixed"), 0.5*BG22, 0)</f>
        <v>0</v>
      </c>
      <c r="BG22" s="5">
        <f>IF('Athletes - Gold'!BG22+'Athletes - Silver'!BG22+'Athletes - Bronze'!BG22 &gt; 0, 'Athletes - Gold'!BG22*'Medal values'!$B$1+'Athletes - Silver'!BG22*'Medal values'!$B$2+'Athletes - Bronze'!BG22*'Medal values'!$B$3, "") + IF(AND(BG$1 = BF$1, BF$2 = "Mixed"), 0.5*BF22, 0) + IF(AND(BG$1 = BH$1, BH$2 = "Mixed"), 0.5*BH22, 0)</f>
        <v>0</v>
      </c>
      <c r="BH22" s="5">
        <f>IF('Athletes - Gold'!BH22+'Athletes - Silver'!BH22+'Athletes - Bronze'!BH22 &gt; 0, 'Athletes - Gold'!BH22*'Medal values'!$B$1+'Athletes - Silver'!BH22*'Medal values'!$B$2+'Athletes - Bronze'!BH22*'Medal values'!$B$3, "") + IF(AND(BH$1 = BG$1, BG$2 = "Mixed"), 0.5*BG22, 0) + IF(AND(BH$1 = BI$1, BI$2 = "Mixed"), 0.5*BI22, 0)</f>
        <v>0</v>
      </c>
      <c r="BI22" s="5">
        <f>IF('Athletes - Gold'!BI22+'Athletes - Silver'!BI22+'Athletes - Bronze'!BI22 &gt; 0, 'Athletes - Gold'!BI22*'Medal values'!$B$1+'Athletes - Silver'!BI22*'Medal values'!$B$2+'Athletes - Bronze'!BI22*'Medal values'!$B$3, "") + IF(AND(BI$1 = BH$1, BH$2 = "Mixed"), 0.5*BH22, 0) + IF(AND(BI$1 = BJ$1, BJ$2 = "Mixed"), 0.5*BJ22, 0)</f>
        <v>8.002</v>
      </c>
      <c r="BJ22" s="5">
        <f>IF('Athletes - Gold'!BJ22+'Athletes - Silver'!BJ22+'Athletes - Bronze'!BJ22 &gt; 0, 'Athletes - Gold'!BJ22*'Medal values'!$B$1+'Athletes - Silver'!BJ22*'Medal values'!$B$2+'Athletes - Bronze'!BJ22*'Medal values'!$B$3, "") + IF(AND(BJ$1 = BI$1, BI$2 = "Mixed"), 0.5*BI22, 0) + IF(AND(BJ$1 = BK$1, BK$2 = "Mixed"), 0.5*BK22, 0)</f>
        <v>0</v>
      </c>
      <c r="BK22" s="5">
        <f>IF('Athletes - Gold'!BK22+'Athletes - Silver'!BK22+'Athletes - Bronze'!BK22 &gt; 0, 'Athletes - Gold'!BK22*'Medal values'!$B$1+'Athletes - Silver'!BK22*'Medal values'!$B$2+'Athletes - Bronze'!BK22*'Medal values'!$B$3, "") + IF(AND(BK$1 = BJ$1, BJ$2 = "Mixed"), 0.5*BJ22, 0) + IF(AND(BK$1 = BL$1, BL$2 = "Mixed"), 0.5*BL22, 0)</f>
        <v>0</v>
      </c>
      <c r="BL22" s="5">
        <f>IF('Athletes - Gold'!BL22+'Athletes - Silver'!BL22+'Athletes - Bronze'!BL22 &gt; 0, 'Athletes - Gold'!BL22*'Medal values'!$B$1+'Athletes - Silver'!BL22*'Medal values'!$B$2+'Athletes - Bronze'!BL22*'Medal values'!$B$3, "") + IF(AND(BL$1 = BK$1, BK$2 = "Mixed"), 0.5*BK22, 0) + IF(AND(BL$1 = BM$1, BM$2 = "Mixed"), 0.5*BM22, 0)</f>
        <v>0</v>
      </c>
      <c r="BM22" s="5">
        <f>IF('Athletes - Gold'!BM22+'Athletes - Silver'!BM22+'Athletes - Bronze'!BM22 &gt; 0, 'Athletes - Gold'!BM22*'Medal values'!$B$1+'Athletes - Silver'!BM22*'Medal values'!$B$2+'Athletes - Bronze'!BM22*'Medal values'!$B$3, "") + IF(AND(BM$1 = BL$1, BL$2 = "Mixed"), 0.5*BL22, 0) + IF(AND(BM$1 = BN$1, BN$2 = "Mixed"), 0.5*BN22, 0)</f>
        <v>2.000001</v>
      </c>
      <c r="BN22" s="5">
        <f>IF('Athletes - Gold'!BN22+'Athletes - Silver'!BN22+'Athletes - Bronze'!BN22 &gt; 0, 'Athletes - Gold'!BN22*'Medal values'!$B$1+'Athletes - Silver'!BN22*'Medal values'!$B$2+'Athletes - Bronze'!BN22*'Medal values'!$B$3, "") + IF(AND(BN$1 = BM$1, BM$2 = "Mixed"), 0.5*BM22, 0) + IF(AND(BN$1 = BO$1, BO$2 = "Mixed"), 0.5*BO22, 0)</f>
        <v>0</v>
      </c>
      <c r="BO22" s="5">
        <f>IF('Athletes - Gold'!BO22+'Athletes - Silver'!BO22+'Athletes - Bronze'!BO22 &gt; 0, 'Athletes - Gold'!BO22*'Medal values'!$B$1+'Athletes - Silver'!BO22*'Medal values'!$B$2+'Athletes - Bronze'!BO22*'Medal values'!$B$3, "") + IF(AND(BO$1 = BN$1, BN$2 = "Mixed"), 0.5*BN22, 0) + IF(AND(BO$1 = BP$1, BP$2 = "Mixed"), 0.5*BP22, 0)</f>
        <v>0</v>
      </c>
      <c r="BP22" s="5">
        <f>IF('Athletes - Gold'!BP22+'Athletes - Silver'!BP22+'Athletes - Bronze'!BP22 &gt; 0, 'Athletes - Gold'!BP22*'Medal values'!$B$1+'Athletes - Silver'!BP22*'Medal values'!$B$2+'Athletes - Bronze'!BP22*'Medal values'!$B$3, "") + IF(AND(BP$1 = BO$1, BO$2 = "Mixed"), 0.5*BO22, 0) + IF(AND(BP$1 = BQ$1, BQ$2 = "Mixed"), 0.5*BQ22, 0)</f>
        <v>0</v>
      </c>
      <c r="BQ22" s="5">
        <f>IF('Athletes - Gold'!BQ22+'Athletes - Silver'!BQ22+'Athletes - Bronze'!BQ22 &gt; 0, 'Athletes - Gold'!BQ22*'Medal values'!$B$1+'Athletes - Silver'!BQ22*'Medal values'!$B$2+'Athletes - Bronze'!BQ22*'Medal values'!$B$3, "") + IF(AND(BQ$1 = BP$1, BP$2 = "Mixed"), 0.5*BP22, 0) + IF(AND(BQ$1 = BR$1, BR$2 = "Mixed"), 0.5*BR22, 0)</f>
        <v>0</v>
      </c>
      <c r="BR22" s="5">
        <f>IF('Athletes - Gold'!BR22+'Athletes - Silver'!BR22+'Athletes - Bronze'!BR22 &gt; 0, 'Athletes - Gold'!BR22*'Medal values'!$B$1+'Athletes - Silver'!BR22*'Medal values'!$B$2+'Athletes - Bronze'!BR22*'Medal values'!$B$3, "") + IF(AND(BR$1 = BQ$1, BQ$2 = "Mixed"), 0.5*BQ22, 0) + IF(AND(BR$1 = BS$1, BS$2 = "Mixed"), 0.5*BS22, 0)</f>
        <v>0</v>
      </c>
      <c r="BS22" s="5">
        <f>IF('Athletes - Gold'!BS22+'Athletes - Silver'!BS22+'Athletes - Bronze'!BS22 &gt; 0, 'Athletes - Gold'!BS22*'Medal values'!$B$1+'Athletes - Silver'!BS22*'Medal values'!$B$2+'Athletes - Bronze'!BS22*'Medal values'!$B$3, "") + IF(AND(BS$1 = BR$1, BR$2 = "Mixed"), 0.5*BR22, 0) + IF(AND(BS$1 = BT$1, BT$2 = "Mixed"), 0.5*BT22, 0)</f>
        <v>0</v>
      </c>
      <c r="BT22" s="5">
        <f>IF('Athletes - Gold'!BT22+'Athletes - Silver'!BT22+'Athletes - Bronze'!BT22 &gt; 0, 'Athletes - Gold'!BT22*'Medal values'!$B$1+'Athletes - Silver'!BT22*'Medal values'!$B$2+'Athletes - Bronze'!BT22*'Medal values'!$B$3, "") + IF(AND(BT$1 = BS$1, BS$2 = "Mixed"), 0.5*BS22, 0) + IF(AND(BT$1 = BU$1, BU$2 = "Mixed"), 0.5*BU22, 0)</f>
        <v>0</v>
      </c>
      <c r="BU22" s="5">
        <f>IF('Athletes - Gold'!BU22+'Athletes - Silver'!BU22+'Athletes - Bronze'!BU22 &gt; 0, 'Athletes - Gold'!BU22*'Medal values'!$B$1+'Athletes - Silver'!BU22*'Medal values'!$B$2+'Athletes - Bronze'!BU22*'Medal values'!$B$3, "") + IF(AND(BU$1 = BT$1, BT$2 = "Mixed"), 0.5*BT22, 0) + IF(AND(BU$1 = BV$1, BV$2 = "Mixed"), 0.5*BV22, 0)</f>
        <v>0</v>
      </c>
      <c r="BV22" s="5">
        <f>IF('Athletes - Gold'!BV22+'Athletes - Silver'!BV22+'Athletes - Bronze'!BV22 &gt; 0, 'Athletes - Gold'!BV22*'Medal values'!$B$1+'Athletes - Silver'!BV22*'Medal values'!$B$2+'Athletes - Bronze'!BV22*'Medal values'!$B$3, "") + IF(AND(BV$1 = BU$1, BU$2 = "Mixed"), 0.5*BU22, 0) + IF(AND(BV$1 = BW$1, BW$2 = "Mixed"), 0.5*BW22, 0)</f>
        <v>0</v>
      </c>
      <c r="BW22" s="5">
        <f>IF('Athletes - Gold'!BW22+'Athletes - Silver'!BW22+'Athletes - Bronze'!BW22 &gt; 0, 'Athletes - Gold'!BW22*'Medal values'!$B$1+'Athletes - Silver'!BW22*'Medal values'!$B$2+'Athletes - Bronze'!BW22*'Medal values'!$B$3, "") + IF(AND(BW$1 = BV$1, BV$2 = "Mixed"), 0.5*BV22, 0) + IF(AND(BW$1 = BX$1, BX$2 = "Mixed"), 0.5*BX22, 0)</f>
        <v>0</v>
      </c>
      <c r="BX22" s="5">
        <f>IF('Athletes - Gold'!BX22+'Athletes - Silver'!BX22+'Athletes - Bronze'!BX22 &gt; 0, 'Athletes - Gold'!BX22*'Medal values'!$B$1+'Athletes - Silver'!BX22*'Medal values'!$B$2+'Athletes - Bronze'!BX22*'Medal values'!$B$3, "") + IF(AND(BX$1 = BW$1, BW$2 = "Mixed"), 0.5*BW22, 0) + IF(AND(BX$1 = BY$1, BY$2 = "Mixed"), 0.5*BY22, 0)</f>
        <v>0</v>
      </c>
      <c r="BY22" s="5">
        <f>IF('Athletes - Gold'!BY22+'Athletes - Silver'!BY22+'Athletes - Bronze'!BY22 &gt; 0, 'Athletes - Gold'!BY22*'Medal values'!$B$1+'Athletes - Silver'!BY22*'Medal values'!$B$2+'Athletes - Bronze'!BY22*'Medal values'!$B$3, "") + IF(AND(BY$1 = BX$1, BX$2 = "Mixed"), 0.5*BX22, 0) + IF(AND(BY$1 = BZ$1, BZ$2 = "Mixed"), 0.5*BZ22, 0)</f>
        <v>0</v>
      </c>
      <c r="BZ22" s="5">
        <f>IF('Athletes - Gold'!BZ22+'Athletes - Silver'!BZ22+'Athletes - Bronze'!BZ22 &gt; 0, 'Athletes - Gold'!BZ22*'Medal values'!$B$1+'Athletes - Silver'!BZ22*'Medal values'!$B$2+'Athletes - Bronze'!BZ22*'Medal values'!$B$3, "") + IF(AND(BZ$1 = BY$1, BY$2 = "Mixed"), 0.5*BY22, 0) + IF(AND(BZ$1 = CA$1, CA$2 = "Mixed"), 0.5*CA22, 0)</f>
        <v>0</v>
      </c>
      <c r="CA22" s="5">
        <f>IF('Athletes - Gold'!CA22+'Athletes - Silver'!CA22+'Athletes - Bronze'!CA22 &gt; 0, 'Athletes - Gold'!CA22*'Medal values'!$B$1+'Athletes - Silver'!CA22*'Medal values'!$B$2+'Athletes - Bronze'!CA22*'Medal values'!$B$3, "") + IF(AND(CA$1 = BZ$1, BZ$2 = "Mixed"), 0.5*BZ22, 0) + IF(AND(CA$1 = CB$1, CB$2 = "Mixed"), 0.5*CB22, 0)</f>
        <v>0</v>
      </c>
      <c r="CB22" s="5">
        <f>IF('Athletes - Gold'!CB22+'Athletes - Silver'!CB22+'Athletes - Bronze'!CB22 &gt; 0, 'Athletes - Gold'!CB22*'Medal values'!$B$1+'Athletes - Silver'!CB22*'Medal values'!$B$2+'Athletes - Bronze'!CB22*'Medal values'!$B$3, "") + IF(AND(CB$1 = CA$1, CA$2 = "Mixed"), 0.5*CA22, 0) + IF(AND(CB$1 = CC$1, CC$2 = "Mixed"), 0.5*CC22, 0)</f>
        <v>0</v>
      </c>
      <c r="CC22" s="5">
        <f>IF('Athletes - Gold'!CC22+'Athletes - Silver'!CC22+'Athletes - Bronze'!CC22 &gt; 0, 'Athletes - Gold'!CC22*'Medal values'!$B$1+'Athletes - Silver'!CC22*'Medal values'!$B$2+'Athletes - Bronze'!CC22*'Medal values'!$B$3, "") + IF(AND(CC$1 = CB$1, CB$2 = "Mixed"), 0.5*CB22, 0) + IF(AND(CC$1 = CD$1, CD$2 = "Mixed"), 0.5*CD22, 0)</f>
        <v>0</v>
      </c>
      <c r="CD22" s="5">
        <f>IF('Athletes - Gold'!CD22+'Athletes - Silver'!CD22+'Athletes - Bronze'!CD22 &gt; 0, 'Athletes - Gold'!CD22*'Medal values'!$B$1+'Athletes - Silver'!CD22*'Medal values'!$B$2+'Athletes - Bronze'!CD22*'Medal values'!$B$3, "") + IF(AND(CD$1 = CC$1, CC$2 = "Mixed"), 0.5*CC22, 0) + IF(AND(CD$1 = CE$1, CE$2 = "Mixed"), 0.5*CE22, 0)</f>
        <v>0</v>
      </c>
      <c r="CE22" s="5">
        <f>IF('Athletes - Gold'!CE22+'Athletes - Silver'!CE22+'Athletes - Bronze'!CE22 &gt; 0, 'Athletes - Gold'!CE22*'Medal values'!$B$1+'Athletes - Silver'!CE22*'Medal values'!$B$2+'Athletes - Bronze'!CE22*'Medal values'!$B$3, "") + IF(AND(CE$1 = CD$1, CD$2 = "Mixed"), 0.5*CD22, 0) + IF(AND(CE$1 = CF$1, CF$2 = "Mixed"), 0.5*CF22, 0)</f>
        <v>1</v>
      </c>
      <c r="CF22" s="5">
        <f>IF('Athletes - Gold'!CF22+'Athletes - Silver'!CF22+'Athletes - Bronze'!CF22 &gt; 0, 'Athletes - Gold'!CF22*'Medal values'!$B$1+'Athletes - Silver'!CF22*'Medal values'!$B$2+'Athletes - Bronze'!CF22*'Medal values'!$B$3, "") + IF(AND(CF$1 = CE$1, CE$2 = "Mixed"), 0.5*CE22, 0) + IF(AND(CF$1 = CG$1, CG$2 = "Mixed"), 0.5*CG22, 0)</f>
        <v>3.001</v>
      </c>
      <c r="CG22" s="5">
        <f>IF('Athletes - Gold'!CG22+'Athletes - Silver'!CG22+'Athletes - Bronze'!CG22 &gt; 0, 'Athletes - Gold'!CG22*'Medal values'!$B$1+'Athletes - Silver'!CG22*'Medal values'!$B$2+'Athletes - Bronze'!CG22*'Medal values'!$B$3, "") + IF(AND(CG$1 = CF$1, CF$2 = "Mixed"), 0.5*CF22, 0) + IF(AND(CG$1 = CH$1, CH$2 = "Mixed"), 0.5*CH22, 0)</f>
        <v>10.002002</v>
      </c>
      <c r="CH22" s="5">
        <f>IF('Athletes - Gold'!CH22+'Athletes - Silver'!CH22+'Athletes - Bronze'!CH22 &gt; 0, 'Athletes - Gold'!CH22*'Medal values'!$B$1+'Athletes - Silver'!CH22*'Medal values'!$B$2+'Athletes - Bronze'!CH22*'Medal values'!$B$3, "") + IF(AND(CH$1 = CG$1, CG$2 = "Mixed"), 0.5*CG22, 0) + IF(AND(CH$1 = CI$1, CI$2 = "Mixed"), 0.5*CI22, 0)</f>
        <v>0</v>
      </c>
      <c r="CI22" s="5">
        <f>IF('Athletes - Gold'!CI22+'Athletes - Silver'!CI22+'Athletes - Bronze'!CI22 &gt; 0, 'Athletes - Gold'!CI22*'Medal values'!$B$1+'Athletes - Silver'!CI22*'Medal values'!$B$2+'Athletes - Bronze'!CI22*'Medal values'!$B$3, "") + IF(AND(CI$1 = CH$1, CH$2 = "Mixed"), 0.5*CH22, 0) + IF(AND(CI$1 = CJ$1, CJ$2 = "Mixed"), 0.5*CJ22, 0)</f>
        <v>0</v>
      </c>
      <c r="CJ22" s="5">
        <f>IF('Athletes - Gold'!CJ22+'Athletes - Silver'!CJ22+'Athletes - Bronze'!CJ22 &gt; 0, 'Athletes - Gold'!CJ22*'Medal values'!$B$1+'Athletes - Silver'!CJ22*'Medal values'!$B$2+'Athletes - Bronze'!CJ22*'Medal values'!$B$3, "") + IF(AND(CJ$1 = CI$1, CI$2 = "Mixed"), 0.5*CI22, 0) + IF(AND(CJ$1 = CK$1, CK$2 = "Mixed"), 0.5*CK22, 0)</f>
        <v>0</v>
      </c>
      <c r="CK22" s="5">
        <f>IF('Athletes - Gold'!CK22+'Athletes - Silver'!CK22+'Athletes - Bronze'!CK22 &gt; 0, 'Athletes - Gold'!CK22*'Medal values'!$B$1+'Athletes - Silver'!CK22*'Medal values'!$B$2+'Athletes - Bronze'!CK22*'Medal values'!$B$3, "") + IF(AND(CK$1 = CJ$1, CJ$2 = "Mixed"), 0.5*CJ22, 0) + IF(AND(CK$1 = CL$1, CL$2 = "Mixed"), 0.5*CL22, 0)</f>
        <v>0</v>
      </c>
      <c r="CL22" s="5">
        <f>IF('Athletes - Gold'!CL22+'Athletes - Silver'!CL22+'Athletes - Bronze'!CL22 &gt; 0, 'Athletes - Gold'!CL22*'Medal values'!$B$1+'Athletes - Silver'!CL22*'Medal values'!$B$2+'Athletes - Bronze'!CL22*'Medal values'!$B$3, "") + IF(AND(CL$1 = CK$1, CK$2 = "Mixed"), 0.5*CK22, 0) + IF(AND(CL$1 = CM$1, CM$2 = "Mixed"), 0.5*CM22, 0)</f>
        <v>0</v>
      </c>
      <c r="CM22" s="5">
        <f>IF('Athletes - Gold'!CM22+'Athletes - Silver'!CM22+'Athletes - Bronze'!CM22 &gt; 0, 'Athletes - Gold'!CM22*'Medal values'!$B$1+'Athletes - Silver'!CM22*'Medal values'!$B$2+'Athletes - Bronze'!CM22*'Medal values'!$B$3, "") + IF(AND(CM$1 = CL$1, CL$2 = "Mixed"), 0.5*CL22, 0) + IF(AND(CM$1 = CN$1, CN$2 = "Mixed"), 0.5*CN22, 0)</f>
        <v>0</v>
      </c>
      <c r="CN22" s="5">
        <f>IF('Athletes - Gold'!CN22+'Athletes - Silver'!CN22+'Athletes - Bronze'!CN22 &gt; 0, 'Athletes - Gold'!CN22*'Medal values'!$B$1+'Athletes - Silver'!CN22*'Medal values'!$B$2+'Athletes - Bronze'!CN22*'Medal values'!$B$3, "") + IF(AND(CN$1 = CM$1, CM$2 = "Mixed"), 0.5*CM22, 0) + IF(AND(CN$1 = CO$1, CO$2 = "Mixed"), 0.5*CO22, 0)</f>
        <v>0</v>
      </c>
      <c r="CO22" s="5">
        <f>IF('Athletes - Gold'!CO22+'Athletes - Silver'!CO22+'Athletes - Bronze'!CO22 &gt; 0, 'Athletes - Gold'!CO22*'Medal values'!$B$1+'Athletes - Silver'!CO22*'Medal values'!$B$2+'Athletes - Bronze'!CO22*'Medal values'!$B$3, "") + IF(AND(CO$1 = CN$1, CN$2 = "Mixed"), 0.5*CN22, 0) + IF(AND(CO$1 = CP$1, CP$2 = "Mixed"), 0.5*CP22, 0)</f>
        <v>0</v>
      </c>
      <c r="CP22" s="5">
        <f>IF('Athletes - Gold'!CP22+'Athletes - Silver'!CP22+'Athletes - Bronze'!CP22 &gt; 0, 'Athletes - Gold'!CP22*'Medal values'!$B$1+'Athletes - Silver'!CP22*'Medal values'!$B$2+'Athletes - Bronze'!CP22*'Medal values'!$B$3, "") + IF(AND(CP$1 = CO$1, CO$2 = "Mixed"), 0.5*CO22, 0) + IF(AND(CP$1 = CQ$1, CQ$2 = "Mixed"), 0.5*CQ22, 0)</f>
        <v>0</v>
      </c>
      <c r="CQ22" s="5">
        <f>IF('Athletes - Gold'!CQ22+'Athletes - Silver'!CQ22+'Athletes - Bronze'!CQ22 &gt; 0, 'Athletes - Gold'!CQ22*'Medal values'!$B$1+'Athletes - Silver'!CQ22*'Medal values'!$B$2+'Athletes - Bronze'!CQ22*'Medal values'!$B$3, "") + IF(AND(CQ$1 = CP$1, CP$2 = "Mixed"), 0.5*CP22, 0) + IF(AND(CQ$1 = CR$1, CR$2 = "Mixed"), 0.5*CR22, 0)</f>
        <v>0</v>
      </c>
      <c r="CR22" s="5">
        <f>IF('Athletes - Gold'!CR22+'Athletes - Silver'!CR22+'Athletes - Bronze'!CR22 &gt; 0, 'Athletes - Gold'!CR22*'Medal values'!$B$1+'Athletes - Silver'!CR22*'Medal values'!$B$2+'Athletes - Bronze'!CR22*'Medal values'!$B$3, "") + IF(AND(CR$1 = CQ$1, CQ$2 = "Mixed"), 0.5*CQ22, 0) + IF(AND(CR$1 = CS$1, CS$2 = "Mixed"), 0.5*CS22, 0)</f>
        <v>0</v>
      </c>
      <c r="CS22" s="5">
        <f>IF('Athletes - Gold'!CS22+'Athletes - Silver'!CS22+'Athletes - Bronze'!CS22 &gt; 0, 'Athletes - Gold'!CS22*'Medal values'!$B$1+'Athletes - Silver'!CS22*'Medal values'!$B$2+'Athletes - Bronze'!CS22*'Medal values'!$B$3, "") + IF(AND(CS$1 = CR$1, CR$2 = "Mixed"), 0.5*CR22, 0) + IF(AND(CS$1 = CT$1, CT$2 = "Mixed"), 0.5*CT22, 0)</f>
        <v>0</v>
      </c>
      <c r="CT22" s="5">
        <f>IF('Athletes - Gold'!CT22+'Athletes - Silver'!CT22+'Athletes - Bronze'!CT22 &gt; 0, 'Athletes - Gold'!CT22*'Medal values'!$B$1+'Athletes - Silver'!CT22*'Medal values'!$B$2+'Athletes - Bronze'!CT22*'Medal values'!$B$3, "") + IF(AND(CT$1 = CS$1, CS$2 = "Mixed"), 0.5*CS22, 0) + IF(AND(CT$1 = CU$1, CU$2 = "Mixed"), 0.5*CU22, 0)</f>
        <v>0</v>
      </c>
      <c r="CU22" s="5">
        <f>IF('Athletes - Gold'!CU22+'Athletes - Silver'!CU22+'Athletes - Bronze'!CU22 &gt; 0, 'Athletes - Gold'!CU22*'Medal values'!$B$1+'Athletes - Silver'!CU22*'Medal values'!$B$2+'Athletes - Bronze'!CU22*'Medal values'!$B$3, "") + IF(AND(CU$1 = CT$1, CT$2 = "Mixed"), 0.5*CT22, 0) + IF(AND(CU$1 = CV$1, CV$2 = "Mixed"), 0.5*CV22, 0)</f>
        <v>0</v>
      </c>
      <c r="CV22" s="5">
        <f>IF('Athletes - Gold'!CV22+'Athletes - Silver'!CV22+'Athletes - Bronze'!CV22 &gt; 0, 'Athletes - Gold'!CV22*'Medal values'!$B$1+'Athletes - Silver'!CV22*'Medal values'!$B$2+'Athletes - Bronze'!CV22*'Medal values'!$B$3, "") + IF(AND(CV$1 = CU$1, CU$2 = "Mixed"), 0.5*CU22, 0) + IF(AND(CV$1 = CW$1, CW$2 = "Mixed"), 0.5*CW22, 0)</f>
        <v>0</v>
      </c>
      <c r="CW22" s="5">
        <f t="shared" ref="CW22:CX22" si="21">SUMIF($B$2:$CV$2,CW$2, $B22:$CV22)</f>
        <v>23.004004</v>
      </c>
      <c r="CX22" s="5">
        <f t="shared" si="21"/>
        <v>3.001</v>
      </c>
      <c r="CY22" s="5">
        <f t="shared" si="3"/>
        <v>26.005004</v>
      </c>
    </row>
    <row r="23">
      <c r="A23" s="5" t="str">
        <f>Countries!A21</f>
        <v>CUB</v>
      </c>
      <c r="B23" s="5">
        <f>IF('Athletes - Gold'!B23+'Athletes - Silver'!B23+'Athletes - Bronze'!B23 &gt; 0, 'Athletes - Gold'!B23*'Medal values'!$B$1+'Athletes - Silver'!B23*'Medal values'!$B$2+'Athletes - Bronze'!B23*'Medal values'!$B$3, "") + IF(AND(B$1 = A$1, A$2 = "Mixed"), 0.5*A23, 0) + IF(AND(B$1 = C$1, C$2 = "Mixed"), 0.5*C23, 0)</f>
        <v>0</v>
      </c>
      <c r="C23" s="5">
        <f>IF('Athletes - Gold'!C23+'Athletes - Silver'!C23+'Athletes - Bronze'!C23 &gt; 0, 'Athletes - Gold'!C23*'Medal values'!$B$1+'Athletes - Silver'!C23*'Medal values'!$B$2+'Athletes - Bronze'!C23*'Medal values'!$B$3, "") + IF(AND(C$1 = B$1, B$2 = "Mixed"), 0.5*B23, 0) + IF(AND(C$1 = D$1, D$2 = "Mixed"), 0.5*D23, 0)</f>
        <v>0</v>
      </c>
      <c r="D23" s="5">
        <f>IF('Athletes - Gold'!D23+'Athletes - Silver'!D23+'Athletes - Bronze'!D23 &gt; 0, 'Athletes - Gold'!D23*'Medal values'!$B$1+'Athletes - Silver'!D23*'Medal values'!$B$2+'Athletes - Bronze'!D23*'Medal values'!$B$3, "") + IF(AND(D$1 = C$1, C$2 = "Mixed"), 0.5*C23, 0) + IF(AND(D$1 = E$1, E$2 = "Mixed"), 0.5*E23, 0)</f>
        <v>0</v>
      </c>
      <c r="E23" s="5">
        <f>IF('Athletes - Gold'!E23+'Athletes - Silver'!E23+'Athletes - Bronze'!E23 &gt; 0, 'Athletes - Gold'!E23*'Medal values'!$B$1+'Athletes - Silver'!E23*'Medal values'!$B$2+'Athletes - Bronze'!E23*'Medal values'!$B$3, "") + IF(AND(E$1 = D$1, D$2 = "Mixed"), 0.5*D23, 0) + IF(AND(E$1 = F$1, F$2 = "Mixed"), 0.5*F23, 0)</f>
        <v>0</v>
      </c>
      <c r="F23" s="5">
        <f>IF('Athletes - Gold'!F23+'Athletes - Silver'!F23+'Athletes - Bronze'!F23 &gt; 0, 'Athletes - Gold'!F23*'Medal values'!$B$1+'Athletes - Silver'!F23*'Medal values'!$B$2+'Athletes - Bronze'!F23*'Medal values'!$B$3, "") + IF(AND(F$1 = E$1, E$2 = "Mixed"), 0.5*E23, 0) + IF(AND(F$1 = G$1, G$2 = "Mixed"), 0.5*G23, 0)</f>
        <v>0</v>
      </c>
      <c r="G23" s="5">
        <f>IF('Athletes - Gold'!G23+'Athletes - Silver'!G23+'Athletes - Bronze'!G23 &gt; 0, 'Athletes - Gold'!G23*'Medal values'!$B$1+'Athletes - Silver'!G23*'Medal values'!$B$2+'Athletes - Bronze'!G23*'Medal values'!$B$3, "") + IF(AND(G$1 = F$1, F$2 = "Mixed"), 0.5*F23, 0) + IF(AND(G$1 = H$1, H$2 = "Mixed"), 0.5*H23, 0)</f>
        <v>0</v>
      </c>
      <c r="H23" s="5">
        <f>IF('Athletes - Gold'!H23+'Athletes - Silver'!H23+'Athletes - Bronze'!H23 &gt; 0, 'Athletes - Gold'!H23*'Medal values'!$B$1+'Athletes - Silver'!H23*'Medal values'!$B$2+'Athletes - Bronze'!H23*'Medal values'!$B$3, "") + IF(AND(H$1 = G$1, G$2 = "Mixed"), 0.5*G23, 0) + IF(AND(H$1 = I$1, I$2 = "Mixed"), 0.5*I23, 0)</f>
        <v>0</v>
      </c>
      <c r="I23" s="5">
        <f>IF('Athletes - Gold'!I23+'Athletes - Silver'!I23+'Athletes - Bronze'!I23 &gt; 0, 'Athletes - Gold'!I23*'Medal values'!$B$1+'Athletes - Silver'!I23*'Medal values'!$B$2+'Athletes - Bronze'!I23*'Medal values'!$B$3, "") + IF(AND(I$1 = H$1, H$2 = "Mixed"), 0.5*H23, 0) + IF(AND(I$1 = J$1, J$2 = "Mixed"), 0.5*J23, 0)</f>
        <v>0</v>
      </c>
      <c r="J23" s="5">
        <f>IF('Athletes - Gold'!J23+'Athletes - Silver'!J23+'Athletes - Bronze'!J23 &gt; 0, 'Athletes - Gold'!J23*'Medal values'!$B$1+'Athletes - Silver'!J23*'Medal values'!$B$2+'Athletes - Bronze'!J23*'Medal values'!$B$3, "") + IF(AND(J$1 = I$1, I$2 = "Mixed"), 0.5*I23, 0) + IF(AND(J$1 = K$1, K$2 = "Mixed"), 0.5*K23, 0)</f>
        <v>3.000001</v>
      </c>
      <c r="K23" s="5">
        <f>IF('Athletes - Gold'!K23+'Athletes - Silver'!K23+'Athletes - Bronze'!K23 &gt; 0, 'Athletes - Gold'!K23*'Medal values'!$B$1+'Athletes - Silver'!K23*'Medal values'!$B$2+'Athletes - Bronze'!K23*'Medal values'!$B$3, "") + IF(AND(K$1 = J$1, J$2 = "Mixed"), 0.5*J23, 0) + IF(AND(K$1 = L$1, L$2 = "Mixed"), 0.5*L23, 0)</f>
        <v>0</v>
      </c>
      <c r="L23" s="5">
        <f>IF('Athletes - Gold'!L23+'Athletes - Silver'!L23+'Athletes - Bronze'!L23 &gt; 0, 'Athletes - Gold'!L23*'Medal values'!$B$1+'Athletes - Silver'!L23*'Medal values'!$B$2+'Athletes - Bronze'!L23*'Medal values'!$B$3, "") + IF(AND(L$1 = K$1, K$2 = "Mixed"), 0.5*K23, 0) + IF(AND(L$1 = M$1, M$2 = "Mixed"), 0.5*M23, 0)</f>
        <v>1</v>
      </c>
      <c r="M23" s="5">
        <f>IF('Athletes - Gold'!M23+'Athletes - Silver'!M23+'Athletes - Bronze'!M23 &gt; 0, 'Athletes - Gold'!M23*'Medal values'!$B$1+'Athletes - Silver'!M23*'Medal values'!$B$2+'Athletes - Bronze'!M23*'Medal values'!$B$3, "") + IF(AND(M$1 = L$1, L$2 = "Mixed"), 0.5*L23, 0) + IF(AND(M$1 = N$1, N$2 = "Mixed"), 0.5*N23, 0)</f>
        <v>0</v>
      </c>
      <c r="N23" s="5">
        <f>IF('Athletes - Gold'!N23+'Athletes - Silver'!N23+'Athletes - Bronze'!N23 &gt; 0, 'Athletes - Gold'!N23*'Medal values'!$B$1+'Athletes - Silver'!N23*'Medal values'!$B$2+'Athletes - Bronze'!N23*'Medal values'!$B$3, "") + IF(AND(N$1 = M$1, M$2 = "Mixed"), 0.5*M23, 0) + IF(AND(N$1 = O$1, O$2 = "Mixed"), 0.5*O23, 0)</f>
        <v>0</v>
      </c>
      <c r="O23" s="5">
        <f>IF('Athletes - Gold'!O23+'Athletes - Silver'!O23+'Athletes - Bronze'!O23 &gt; 0, 'Athletes - Gold'!O23*'Medal values'!$B$1+'Athletes - Silver'!O23*'Medal values'!$B$2+'Athletes - Bronze'!O23*'Medal values'!$B$3, "") + IF(AND(O$1 = N$1, N$2 = "Mixed"), 0.5*N23, 0) + IF(AND(O$1 = P$1, P$2 = "Mixed"), 0.5*P23, 0)</f>
        <v>0</v>
      </c>
      <c r="P23" s="5">
        <f>IF('Athletes - Gold'!P23+'Athletes - Silver'!P23+'Athletes - Bronze'!P23 &gt; 0, 'Athletes - Gold'!P23*'Medal values'!$B$1+'Athletes - Silver'!P23*'Medal values'!$B$2+'Athletes - Bronze'!P23*'Medal values'!$B$3, "") + IF(AND(P$1 = O$1, O$2 = "Mixed"), 0.5*O23, 0) + IF(AND(P$1 = Q$1, Q$2 = "Mixed"), 0.5*Q23, 0)</f>
        <v>0</v>
      </c>
      <c r="Q23" s="5">
        <f>IF('Athletes - Gold'!Q23+'Athletes - Silver'!Q23+'Athletes - Bronze'!Q23 &gt; 0, 'Athletes - Gold'!Q23*'Medal values'!$B$1+'Athletes - Silver'!Q23*'Medal values'!$B$2+'Athletes - Bronze'!Q23*'Medal values'!$B$3, "") + IF(AND(Q$1 = P$1, P$2 = "Mixed"), 0.5*P23, 0) + IF(AND(Q$1 = R$1, R$2 = "Mixed"), 0.5*R23, 0)</f>
        <v>0</v>
      </c>
      <c r="R23" s="5">
        <f>IF('Athletes - Gold'!R23+'Athletes - Silver'!R23+'Athletes - Bronze'!R23 &gt; 0, 'Athletes - Gold'!R23*'Medal values'!$B$1+'Athletes - Silver'!R23*'Medal values'!$B$2+'Athletes - Bronze'!R23*'Medal values'!$B$3, "") + IF(AND(R$1 = Q$1, Q$2 = "Mixed"), 0.5*Q23, 0) + IF(AND(R$1 = S$1, S$2 = "Mixed"), 0.5*S23, 0)</f>
        <v>0</v>
      </c>
      <c r="S23" s="5">
        <f>IF('Athletes - Gold'!S23+'Athletes - Silver'!S23+'Athletes - Bronze'!S23 &gt; 0, 'Athletes - Gold'!S23*'Medal values'!$B$1+'Athletes - Silver'!S23*'Medal values'!$B$2+'Athletes - Bronze'!S23*'Medal values'!$B$3, "") + IF(AND(S$1 = R$1, R$2 = "Mixed"), 0.5*R23, 0) + IF(AND(S$1 = T$1, T$2 = "Mixed"), 0.5*T23, 0)</f>
        <v>0</v>
      </c>
      <c r="T23" s="5">
        <f>IF('Athletes - Gold'!T23+'Athletes - Silver'!T23+'Athletes - Bronze'!T23 &gt; 0, 'Athletes - Gold'!T23*'Medal values'!$B$1+'Athletes - Silver'!T23*'Medal values'!$B$2+'Athletes - Bronze'!T23*'Medal values'!$B$3, "") + IF(AND(T$1 = S$1, S$2 = "Mixed"), 0.5*S23, 0) + IF(AND(T$1 = U$1, U$2 = "Mixed"), 0.5*U23, 0)</f>
        <v>0</v>
      </c>
      <c r="U23" s="5">
        <f>IF('Athletes - Gold'!U23+'Athletes - Silver'!U23+'Athletes - Bronze'!U23 &gt; 0, 'Athletes - Gold'!U23*'Medal values'!$B$1+'Athletes - Silver'!U23*'Medal values'!$B$2+'Athletes - Bronze'!U23*'Medal values'!$B$3, "") + IF(AND(U$1 = T$1, T$2 = "Mixed"), 0.5*T23, 0) + IF(AND(U$1 = V$1, V$2 = "Mixed"), 0.5*V23, 0)</f>
        <v>0</v>
      </c>
      <c r="V23" s="5">
        <f>IF('Athletes - Gold'!V23+'Athletes - Silver'!V23+'Athletes - Bronze'!V23 &gt; 0, 'Athletes - Gold'!V23*'Medal values'!$B$1+'Athletes - Silver'!V23*'Medal values'!$B$2+'Athletes - Bronze'!V23*'Medal values'!$B$3, "") + IF(AND(V$1 = U$1, U$2 = "Mixed"), 0.5*U23, 0) + IF(AND(V$1 = W$1, W$2 = "Mixed"), 0.5*W23, 0)</f>
        <v>13.004</v>
      </c>
      <c r="W23" s="5">
        <f>IF('Athletes - Gold'!W23+'Athletes - Silver'!W23+'Athletes - Bronze'!W23 &gt; 0, 'Athletes - Gold'!W23*'Medal values'!$B$1+'Athletes - Silver'!W23*'Medal values'!$B$2+'Athletes - Bronze'!W23*'Medal values'!$B$3, "") + IF(AND(W$1 = V$1, V$2 = "Mixed"), 0.5*V23, 0) + IF(AND(W$1 = X$1, X$2 = "Mixed"), 0.5*X23, 0)</f>
        <v>0</v>
      </c>
      <c r="X23" s="5">
        <f>IF('Athletes - Gold'!X23+'Athletes - Silver'!X23+'Athletes - Bronze'!X23 &gt; 0, 'Athletes - Gold'!X23*'Medal values'!$B$1+'Athletes - Silver'!X23*'Medal values'!$B$2+'Athletes - Bronze'!X23*'Medal values'!$B$3, "") + IF(AND(X$1 = W$1, W$2 = "Mixed"), 0.5*W23, 0) + IF(AND(X$1 = Y$1, Y$2 = "Mixed"), 0.5*Y23, 0)</f>
        <v>0</v>
      </c>
      <c r="Y23" s="5">
        <f>IF('Athletes - Gold'!Y23+'Athletes - Silver'!Y23+'Athletes - Bronze'!Y23 &gt; 0, 'Athletes - Gold'!Y23*'Medal values'!$B$1+'Athletes - Silver'!Y23*'Medal values'!$B$2+'Athletes - Bronze'!Y23*'Medal values'!$B$3, "") + IF(AND(Y$1 = X$1, X$2 = "Mixed"), 0.5*X23, 0) + IF(AND(Y$1 = Z$1, Z$2 = "Mixed"), 0.5*Z23, 0)</f>
        <v>0</v>
      </c>
      <c r="Z23" s="5">
        <f>IF('Athletes - Gold'!Z23+'Athletes - Silver'!Z23+'Athletes - Bronze'!Z23 &gt; 0, 'Athletes - Gold'!Z23*'Medal values'!$B$1+'Athletes - Silver'!Z23*'Medal values'!$B$2+'Athletes - Bronze'!Z23*'Medal values'!$B$3, "") + IF(AND(Z$1 = Y$1, Y$2 = "Mixed"), 0.5*Y23, 0) + IF(AND(Z$1 = AA$1, AA$2 = "Mixed"), 0.5*AA23, 0)</f>
        <v>6.002</v>
      </c>
      <c r="AA23" s="5">
        <f>IF('Athletes - Gold'!AA23+'Athletes - Silver'!AA23+'Athletes - Bronze'!AA23 &gt; 0, 'Athletes - Gold'!AA23*'Medal values'!$B$1+'Athletes - Silver'!AA23*'Medal values'!$B$2+'Athletes - Bronze'!AA23*'Medal values'!$B$3, "") + IF(AND(AA$1 = Z$1, Z$2 = "Mixed"), 0.5*Z23, 0) + IF(AND(AA$1 = AB$1, AB$2 = "Mixed"), 0.5*AB23, 0)</f>
        <v>0</v>
      </c>
      <c r="AB23" s="5">
        <f>IF('Athletes - Gold'!AB23+'Athletes - Silver'!AB23+'Athletes - Bronze'!AB23 &gt; 0, 'Athletes - Gold'!AB23*'Medal values'!$B$1+'Athletes - Silver'!AB23*'Medal values'!$B$2+'Athletes - Bronze'!AB23*'Medal values'!$B$3, "") + IF(AND(AB$1 = AA$1, AA$2 = "Mixed"), 0.5*AA23, 0) + IF(AND(AB$1 = AC$1, AC$2 = "Mixed"), 0.5*AC23, 0)</f>
        <v>0</v>
      </c>
      <c r="AC23" s="5">
        <f>IF('Athletes - Gold'!AC23+'Athletes - Silver'!AC23+'Athletes - Bronze'!AC23 &gt; 0, 'Athletes - Gold'!AC23*'Medal values'!$B$1+'Athletes - Silver'!AC23*'Medal values'!$B$2+'Athletes - Bronze'!AC23*'Medal values'!$B$3, "") + IF(AND(AC$1 = AB$1, AB$2 = "Mixed"), 0.5*AB23, 0) + IF(AND(AC$1 = AD$1, AD$2 = "Mixed"), 0.5*AD23, 0)</f>
        <v>0</v>
      </c>
      <c r="AD23" s="5">
        <f>IF('Athletes - Gold'!AD23+'Athletes - Silver'!AD23+'Athletes - Bronze'!AD23 &gt; 0, 'Athletes - Gold'!AD23*'Medal values'!$B$1+'Athletes - Silver'!AD23*'Medal values'!$B$2+'Athletes - Bronze'!AD23*'Medal values'!$B$3, "") + IF(AND(AD$1 = AC$1, AC$2 = "Mixed"), 0.5*AC23, 0) + IF(AND(AD$1 = AE$1, AE$2 = "Mixed"), 0.5*AE23, 0)</f>
        <v>0</v>
      </c>
      <c r="AE23" s="5">
        <f>IF('Athletes - Gold'!AE23+'Athletes - Silver'!AE23+'Athletes - Bronze'!AE23 &gt; 0, 'Athletes - Gold'!AE23*'Medal values'!$B$1+'Athletes - Silver'!AE23*'Medal values'!$B$2+'Athletes - Bronze'!AE23*'Medal values'!$B$3, "") + IF(AND(AE$1 = AD$1, AD$2 = "Mixed"), 0.5*AD23, 0) + IF(AND(AE$1 = AF$1, AF$2 = "Mixed"), 0.5*AF23, 0)</f>
        <v>0</v>
      </c>
      <c r="AF23" s="5">
        <f>IF('Athletes - Gold'!AF23+'Athletes - Silver'!AF23+'Athletes - Bronze'!AF23 &gt; 0, 'Athletes - Gold'!AF23*'Medal values'!$B$1+'Athletes - Silver'!AF23*'Medal values'!$B$2+'Athletes - Bronze'!AF23*'Medal values'!$B$3, "") + IF(AND(AF$1 = AE$1, AE$2 = "Mixed"), 0.5*AE23, 0) + IF(AND(AF$1 = AG$1, AG$2 = "Mixed"), 0.5*AG23, 0)</f>
        <v>0</v>
      </c>
      <c r="AG23" s="5">
        <f>IF('Athletes - Gold'!AG23+'Athletes - Silver'!AG23+'Athletes - Bronze'!AG23 &gt; 0, 'Athletes - Gold'!AG23*'Medal values'!$B$1+'Athletes - Silver'!AG23*'Medal values'!$B$2+'Athletes - Bronze'!AG23*'Medal values'!$B$3, "") + IF(AND(AG$1 = AF$1, AF$2 = "Mixed"), 0.5*AF23, 0) + IF(AND(AG$1 = AH$1, AH$2 = "Mixed"), 0.5*AH23, 0)</f>
        <v>0</v>
      </c>
      <c r="AH23" s="5">
        <f>IF('Athletes - Gold'!AH23+'Athletes - Silver'!AH23+'Athletes - Bronze'!AH23 &gt; 0, 'Athletes - Gold'!AH23*'Medal values'!$B$1+'Athletes - Silver'!AH23*'Medal values'!$B$2+'Athletes - Bronze'!AH23*'Medal values'!$B$3, "") + IF(AND(AH$1 = AG$1, AG$2 = "Mixed"), 0.5*AG23, 0) + IF(AND(AH$1 = AI$1, AI$2 = "Mixed"), 0.5*AI23, 0)</f>
        <v>0</v>
      </c>
      <c r="AI23" s="5">
        <f>IF('Athletes - Gold'!AI23+'Athletes - Silver'!AI23+'Athletes - Bronze'!AI23 &gt; 0, 'Athletes - Gold'!AI23*'Medal values'!$B$1+'Athletes - Silver'!AI23*'Medal values'!$B$2+'Athletes - Bronze'!AI23*'Medal values'!$B$3, "") + IF(AND(AI$1 = AH$1, AH$2 = "Mixed"), 0.5*AH23, 0) + IF(AND(AI$1 = AJ$1, AJ$2 = "Mixed"), 0.5*AJ23, 0)</f>
        <v>0</v>
      </c>
      <c r="AJ23" s="5">
        <f>IF('Athletes - Gold'!AJ23+'Athletes - Silver'!AJ23+'Athletes - Bronze'!AJ23 &gt; 0, 'Athletes - Gold'!AJ23*'Medal values'!$B$1+'Athletes - Silver'!AJ23*'Medal values'!$B$2+'Athletes - Bronze'!AJ23*'Medal values'!$B$3, "") + IF(AND(AJ$1 = AI$1, AI$2 = "Mixed"), 0.5*AI23, 0) + IF(AND(AJ$1 = AK$1, AK$2 = "Mixed"), 0.5*AK23, 0)</f>
        <v>0</v>
      </c>
      <c r="AK23" s="5">
        <f>IF('Athletes - Gold'!AK23+'Athletes - Silver'!AK23+'Athletes - Bronze'!AK23 &gt; 0, 'Athletes - Gold'!AK23*'Medal values'!$B$1+'Athletes - Silver'!AK23*'Medal values'!$B$2+'Athletes - Bronze'!AK23*'Medal values'!$B$3, "") + IF(AND(AK$1 = AJ$1, AJ$2 = "Mixed"), 0.5*AJ23, 0) + IF(AND(AK$1 = AL$1, AL$2 = "Mixed"), 0.5*AL23, 0)</f>
        <v>0</v>
      </c>
      <c r="AL23" s="5">
        <f>IF('Athletes - Gold'!AL23+'Athletes - Silver'!AL23+'Athletes - Bronze'!AL23 &gt; 0, 'Athletes - Gold'!AL23*'Medal values'!$B$1+'Athletes - Silver'!AL23*'Medal values'!$B$2+'Athletes - Bronze'!AL23*'Medal values'!$B$3, "") + IF(AND(AL$1 = AK$1, AK$2 = "Mixed"), 0.5*AK23, 0) + IF(AND(AL$1 = AM$1, AM$2 = "Mixed"), 0.5*AM23, 0)</f>
        <v>0</v>
      </c>
      <c r="AM23" s="5">
        <f>IF('Athletes - Gold'!AM23+'Athletes - Silver'!AM23+'Athletes - Bronze'!AM23 &gt; 0, 'Athletes - Gold'!AM23*'Medal values'!$B$1+'Athletes - Silver'!AM23*'Medal values'!$B$2+'Athletes - Bronze'!AM23*'Medal values'!$B$3, "") + IF(AND(AM$1 = AL$1, AL$2 = "Mixed"), 0.5*AL23, 0) + IF(AND(AM$1 = AN$1, AN$2 = "Mixed"), 0.5*AN23, 0)</f>
        <v>0</v>
      </c>
      <c r="AN23" s="5">
        <f>IF('Athletes - Gold'!AN23+'Athletes - Silver'!AN23+'Athletes - Bronze'!AN23 &gt; 0, 'Athletes - Gold'!AN23*'Medal values'!$B$1+'Athletes - Silver'!AN23*'Medal values'!$B$2+'Athletes - Bronze'!AN23*'Medal values'!$B$3, "") + IF(AND(AN$1 = AM$1, AM$2 = "Mixed"), 0.5*AM23, 0) + IF(AND(AN$1 = AO$1, AO$2 = "Mixed"), 0.5*AO23, 0)</f>
        <v>0</v>
      </c>
      <c r="AO23" s="5">
        <f>IF('Athletes - Gold'!AO23+'Athletes - Silver'!AO23+'Athletes - Bronze'!AO23 &gt; 0, 'Athletes - Gold'!AO23*'Medal values'!$B$1+'Athletes - Silver'!AO23*'Medal values'!$B$2+'Athletes - Bronze'!AO23*'Medal values'!$B$3, "") + IF(AND(AO$1 = AN$1, AN$2 = "Mixed"), 0.5*AN23, 0) + IF(AND(AO$1 = AP$1, AP$2 = "Mixed"), 0.5*AP23, 0)</f>
        <v>0</v>
      </c>
      <c r="AP23" s="5">
        <f>IF('Athletes - Gold'!AP23+'Athletes - Silver'!AP23+'Athletes - Bronze'!AP23 &gt; 0, 'Athletes - Gold'!AP23*'Medal values'!$B$1+'Athletes - Silver'!AP23*'Medal values'!$B$2+'Athletes - Bronze'!AP23*'Medal values'!$B$3, "") + IF(AND(AP$1 = AO$1, AO$2 = "Mixed"), 0.5*AO23, 0) + IF(AND(AP$1 = AQ$1, AQ$2 = "Mixed"), 0.5*AQ23, 0)</f>
        <v>0</v>
      </c>
      <c r="AQ23" s="5">
        <f>IF('Athletes - Gold'!AQ23+'Athletes - Silver'!AQ23+'Athletes - Bronze'!AQ23 &gt; 0, 'Athletes - Gold'!AQ23*'Medal values'!$B$1+'Athletes - Silver'!AQ23*'Medal values'!$B$2+'Athletes - Bronze'!AQ23*'Medal values'!$B$3, "") + IF(AND(AQ$1 = AP$1, AP$2 = "Mixed"), 0.5*AP23, 0) + IF(AND(AQ$1 = AR$1, AR$2 = "Mixed"), 0.5*AR23, 0)</f>
        <v>0</v>
      </c>
      <c r="AR23" s="5">
        <f>IF('Athletes - Gold'!AR23+'Athletes - Silver'!AR23+'Athletes - Bronze'!AR23 &gt; 0, 'Athletes - Gold'!AR23*'Medal values'!$B$1+'Athletes - Silver'!AR23*'Medal values'!$B$2+'Athletes - Bronze'!AR23*'Medal values'!$B$3, "") + IF(AND(AR$1 = AQ$1, AQ$2 = "Mixed"), 0.5*AQ23, 0) + IF(AND(AR$1 = AS$1, AS$2 = "Mixed"), 0.5*AS23, 0)</f>
        <v>0</v>
      </c>
      <c r="AS23" s="5">
        <f>IF('Athletes - Gold'!AS23+'Athletes - Silver'!AS23+'Athletes - Bronze'!AS23 &gt; 0, 'Athletes - Gold'!AS23*'Medal values'!$B$1+'Athletes - Silver'!AS23*'Medal values'!$B$2+'Athletes - Bronze'!AS23*'Medal values'!$B$3, "") + IF(AND(AS$1 = AR$1, AR$2 = "Mixed"), 0.5*AR23, 0) + IF(AND(AS$1 = AT$1, AT$2 = "Mixed"), 0.5*AT23, 0)</f>
        <v>0</v>
      </c>
      <c r="AT23" s="5">
        <f>IF('Athletes - Gold'!AT23+'Athletes - Silver'!AT23+'Athletes - Bronze'!AT23 &gt; 0, 'Athletes - Gold'!AT23*'Medal values'!$B$1+'Athletes - Silver'!AT23*'Medal values'!$B$2+'Athletes - Bronze'!AT23*'Medal values'!$B$3, "") + IF(AND(AT$1 = AS$1, AS$2 = "Mixed"), 0.5*AS23, 0) + IF(AND(AT$1 = AU$1, AU$2 = "Mixed"), 0.5*AU23, 0)</f>
        <v>0</v>
      </c>
      <c r="AU23" s="5">
        <f>IF('Athletes - Gold'!AU23+'Athletes - Silver'!AU23+'Athletes - Bronze'!AU23 &gt; 0, 'Athletes - Gold'!AU23*'Medal values'!$B$1+'Athletes - Silver'!AU23*'Medal values'!$B$2+'Athletes - Bronze'!AU23*'Medal values'!$B$3, "") + IF(AND(AU$1 = AT$1, AT$2 = "Mixed"), 0.5*AT23, 0) + IF(AND(AU$1 = AV$1, AV$2 = "Mixed"), 0.5*AV23, 0)</f>
        <v>0</v>
      </c>
      <c r="AV23" s="5">
        <f>IF('Athletes - Gold'!AV23+'Athletes - Silver'!AV23+'Athletes - Bronze'!AV23 &gt; 0, 'Athletes - Gold'!AV23*'Medal values'!$B$1+'Athletes - Silver'!AV23*'Medal values'!$B$2+'Athletes - Bronze'!AV23*'Medal values'!$B$3, "") + IF(AND(AV$1 = AU$1, AU$2 = "Mixed"), 0.5*AU23, 0) + IF(AND(AV$1 = AW$1, AW$2 = "Mixed"), 0.5*AW23, 0)</f>
        <v>0</v>
      </c>
      <c r="AW23" s="5">
        <f>IF('Athletes - Gold'!AW23+'Athletes - Silver'!AW23+'Athletes - Bronze'!AW23 &gt; 0, 'Athletes - Gold'!AW23*'Medal values'!$B$1+'Athletes - Silver'!AW23*'Medal values'!$B$2+'Athletes - Bronze'!AW23*'Medal values'!$B$3, "") + IF(AND(AW$1 = AV$1, AV$2 = "Mixed"), 0.5*AV23, 0) + IF(AND(AW$1 = AX$1, AX$2 = "Mixed"), 0.5*AX23, 0)</f>
        <v>0</v>
      </c>
      <c r="AX23" s="5">
        <f>IF('Athletes - Gold'!AX23+'Athletes - Silver'!AX23+'Athletes - Bronze'!AX23 &gt; 0, 'Athletes - Gold'!AX23*'Medal values'!$B$1+'Athletes - Silver'!AX23*'Medal values'!$B$2+'Athletes - Bronze'!AX23*'Medal values'!$B$3, "") + IF(AND(AX$1 = AW$1, AW$2 = "Mixed"), 0.5*AW23, 0) + IF(AND(AX$1 = AY$1, AY$2 = "Mixed"), 0.5*AY23, 0)</f>
        <v>0</v>
      </c>
      <c r="AY23" s="5">
        <f>IF('Athletes - Gold'!AY23+'Athletes - Silver'!AY23+'Athletes - Bronze'!AY23 &gt; 0, 'Athletes - Gold'!AY23*'Medal values'!$B$1+'Athletes - Silver'!AY23*'Medal values'!$B$2+'Athletes - Bronze'!AY23*'Medal values'!$B$3, "") + IF(AND(AY$1 = AX$1, AX$2 = "Mixed"), 0.5*AX23, 0) + IF(AND(AY$1 = AZ$1, AZ$2 = "Mixed"), 0.5*AZ23, 0)</f>
        <v>0</v>
      </c>
      <c r="AZ23" s="5">
        <f>IF('Athletes - Gold'!AZ23+'Athletes - Silver'!AZ23+'Athletes - Bronze'!AZ23 &gt; 0, 'Athletes - Gold'!AZ23*'Medal values'!$B$1+'Athletes - Silver'!AZ23*'Medal values'!$B$2+'Athletes - Bronze'!AZ23*'Medal values'!$B$3, "") + IF(AND(AZ$1 = AY$1, AY$2 = "Mixed"), 0.5*AY23, 0) + IF(AND(AZ$1 = BA$1, BA$2 = "Mixed"), 0.5*BA23, 0)</f>
        <v>0</v>
      </c>
      <c r="BA23" s="5">
        <f>IF('Athletes - Gold'!BA23+'Athletes - Silver'!BA23+'Athletes - Bronze'!BA23 &gt; 0, 'Athletes - Gold'!BA23*'Medal values'!$B$1+'Athletes - Silver'!BA23*'Medal values'!$B$2+'Athletes - Bronze'!BA23*'Medal values'!$B$3, "") + IF(AND(BA$1 = AZ$1, AZ$2 = "Mixed"), 0.5*AZ23, 0) + IF(AND(BA$1 = BB$1, BB$2 = "Mixed"), 0.5*BB23, 0)</f>
        <v>2.000001</v>
      </c>
      <c r="BB23" s="5">
        <f>IF('Athletes - Gold'!BB23+'Athletes - Silver'!BB23+'Athletes - Bronze'!BB23 &gt; 0, 'Athletes - Gold'!BB23*'Medal values'!$B$1+'Athletes - Silver'!BB23*'Medal values'!$B$2+'Athletes - Bronze'!BB23*'Medal values'!$B$3, "") + IF(AND(BB$1 = BA$1, BA$2 = "Mixed"), 0.5*BA23, 0) + IF(AND(BB$1 = BC$1, BC$2 = "Mixed"), 0.5*BC23, 0)</f>
        <v>0</v>
      </c>
      <c r="BC23" s="5">
        <f>IF('Athletes - Gold'!BC23+'Athletes - Silver'!BC23+'Athletes - Bronze'!BC23 &gt; 0, 'Athletes - Gold'!BC23*'Medal values'!$B$1+'Athletes - Silver'!BC23*'Medal values'!$B$2+'Athletes - Bronze'!BC23*'Medal values'!$B$3, "") + IF(AND(BC$1 = BB$1, BB$2 = "Mixed"), 0.5*BB23, 0) + IF(AND(BC$1 = BD$1, BD$2 = "Mixed"), 0.5*BD23, 0)</f>
        <v>0</v>
      </c>
      <c r="BD23" s="5">
        <f>IF('Athletes - Gold'!BD23+'Athletes - Silver'!BD23+'Athletes - Bronze'!BD23 &gt; 0, 'Athletes - Gold'!BD23*'Medal values'!$B$1+'Athletes - Silver'!BD23*'Medal values'!$B$2+'Athletes - Bronze'!BD23*'Medal values'!$B$3, "") + IF(AND(BD$1 = BC$1, BC$2 = "Mixed"), 0.5*BC23, 0) + IF(AND(BD$1 = BE$1, BE$2 = "Mixed"), 0.5*BE23, 0)</f>
        <v>0</v>
      </c>
      <c r="BE23" s="5">
        <f>IF('Athletes - Gold'!BE23+'Athletes - Silver'!BE23+'Athletes - Bronze'!BE23 &gt; 0, 'Athletes - Gold'!BE23*'Medal values'!$B$1+'Athletes - Silver'!BE23*'Medal values'!$B$2+'Athletes - Bronze'!BE23*'Medal values'!$B$3, "") + IF(AND(BE$1 = BD$1, BD$2 = "Mixed"), 0.5*BD23, 0) + IF(AND(BE$1 = BF$1, BF$2 = "Mixed"), 0.5*BF23, 0)</f>
        <v>0</v>
      </c>
      <c r="BF23" s="5">
        <f>IF('Athletes - Gold'!BF23+'Athletes - Silver'!BF23+'Athletes - Bronze'!BF23 &gt; 0, 'Athletes - Gold'!BF23*'Medal values'!$B$1+'Athletes - Silver'!BF23*'Medal values'!$B$2+'Athletes - Bronze'!BF23*'Medal values'!$B$3, "") + IF(AND(BF$1 = BE$1, BE$2 = "Mixed"), 0.5*BE23, 0) + IF(AND(BF$1 = BG$1, BG$2 = "Mixed"), 0.5*BG23, 0)</f>
        <v>0</v>
      </c>
      <c r="BG23" s="5">
        <f>IF('Athletes - Gold'!BG23+'Athletes - Silver'!BG23+'Athletes - Bronze'!BG23 &gt; 0, 'Athletes - Gold'!BG23*'Medal values'!$B$1+'Athletes - Silver'!BG23*'Medal values'!$B$2+'Athletes - Bronze'!BG23*'Medal values'!$B$3, "") + IF(AND(BG$1 = BF$1, BF$2 = "Mixed"), 0.5*BF23, 0) + IF(AND(BG$1 = BH$1, BH$2 = "Mixed"), 0.5*BH23, 0)</f>
        <v>0</v>
      </c>
      <c r="BH23" s="5">
        <f>IF('Athletes - Gold'!BH23+'Athletes - Silver'!BH23+'Athletes - Bronze'!BH23 &gt; 0, 'Athletes - Gold'!BH23*'Medal values'!$B$1+'Athletes - Silver'!BH23*'Medal values'!$B$2+'Athletes - Bronze'!BH23*'Medal values'!$B$3, "") + IF(AND(BH$1 = BG$1, BG$2 = "Mixed"), 0.5*BG23, 0) + IF(AND(BH$1 = BI$1, BI$2 = "Mixed"), 0.5*BI23, 0)</f>
        <v>0</v>
      </c>
      <c r="BI23" s="5">
        <f>IF('Athletes - Gold'!BI23+'Athletes - Silver'!BI23+'Athletes - Bronze'!BI23 &gt; 0, 'Athletes - Gold'!BI23*'Medal values'!$B$1+'Athletes - Silver'!BI23*'Medal values'!$B$2+'Athletes - Bronze'!BI23*'Medal values'!$B$3, "") + IF(AND(BI$1 = BH$1, BH$2 = "Mixed"), 0.5*BH23, 0) + IF(AND(BI$1 = BJ$1, BJ$2 = "Mixed"), 0.5*BJ23, 0)</f>
        <v>0</v>
      </c>
      <c r="BJ23" s="5">
        <f>IF('Athletes - Gold'!BJ23+'Athletes - Silver'!BJ23+'Athletes - Bronze'!BJ23 &gt; 0, 'Athletes - Gold'!BJ23*'Medal values'!$B$1+'Athletes - Silver'!BJ23*'Medal values'!$B$2+'Athletes - Bronze'!BJ23*'Medal values'!$B$3, "") + IF(AND(BJ$1 = BI$1, BI$2 = "Mixed"), 0.5*BI23, 0) + IF(AND(BJ$1 = BK$1, BK$2 = "Mixed"), 0.5*BK23, 0)</f>
        <v>0</v>
      </c>
      <c r="BK23" s="5">
        <f>IF('Athletes - Gold'!BK23+'Athletes - Silver'!BK23+'Athletes - Bronze'!BK23 &gt; 0, 'Athletes - Gold'!BK23*'Medal values'!$B$1+'Athletes - Silver'!BK23*'Medal values'!$B$2+'Athletes - Bronze'!BK23*'Medal values'!$B$3, "") + IF(AND(BK$1 = BJ$1, BJ$2 = "Mixed"), 0.5*BJ23, 0) + IF(AND(BK$1 = BL$1, BL$2 = "Mixed"), 0.5*BL23, 0)</f>
        <v>0</v>
      </c>
      <c r="BL23" s="5">
        <f>IF('Athletes - Gold'!BL23+'Athletes - Silver'!BL23+'Athletes - Bronze'!BL23 &gt; 0, 'Athletes - Gold'!BL23*'Medal values'!$B$1+'Athletes - Silver'!BL23*'Medal values'!$B$2+'Athletes - Bronze'!BL23*'Medal values'!$B$3, "") + IF(AND(BL$1 = BK$1, BK$2 = "Mixed"), 0.5*BK23, 0) + IF(AND(BL$1 = BM$1, BM$2 = "Mixed"), 0.5*BM23, 0)</f>
        <v>0</v>
      </c>
      <c r="BM23" s="5">
        <f>IF('Athletes - Gold'!BM23+'Athletes - Silver'!BM23+'Athletes - Bronze'!BM23 &gt; 0, 'Athletes - Gold'!BM23*'Medal values'!$B$1+'Athletes - Silver'!BM23*'Medal values'!$B$2+'Athletes - Bronze'!BM23*'Medal values'!$B$3, "") + IF(AND(BM$1 = BL$1, BL$2 = "Mixed"), 0.5*BL23, 0) + IF(AND(BM$1 = BN$1, BN$2 = "Mixed"), 0.5*BN23, 0)</f>
        <v>0</v>
      </c>
      <c r="BN23" s="5">
        <f>IF('Athletes - Gold'!BN23+'Athletes - Silver'!BN23+'Athletes - Bronze'!BN23 &gt; 0, 'Athletes - Gold'!BN23*'Medal values'!$B$1+'Athletes - Silver'!BN23*'Medal values'!$B$2+'Athletes - Bronze'!BN23*'Medal values'!$B$3, "") + IF(AND(BN$1 = BM$1, BM$2 = "Mixed"), 0.5*BM23, 0) + IF(AND(BN$1 = BO$1, BO$2 = "Mixed"), 0.5*BO23, 0)</f>
        <v>0</v>
      </c>
      <c r="BO23" s="5">
        <f>IF('Athletes - Gold'!BO23+'Athletes - Silver'!BO23+'Athletes - Bronze'!BO23 &gt; 0, 'Athletes - Gold'!BO23*'Medal values'!$B$1+'Athletes - Silver'!BO23*'Medal values'!$B$2+'Athletes - Bronze'!BO23*'Medal values'!$B$3, "") + IF(AND(BO$1 = BN$1, BN$2 = "Mixed"), 0.5*BN23, 0) + IF(AND(BO$1 = BP$1, BP$2 = "Mixed"), 0.5*BP23, 0)</f>
        <v>0</v>
      </c>
      <c r="BP23" s="5">
        <f>IF('Athletes - Gold'!BP23+'Athletes - Silver'!BP23+'Athletes - Bronze'!BP23 &gt; 0, 'Athletes - Gold'!BP23*'Medal values'!$B$1+'Athletes - Silver'!BP23*'Medal values'!$B$2+'Athletes - Bronze'!BP23*'Medal values'!$B$3, "") + IF(AND(BP$1 = BO$1, BO$2 = "Mixed"), 0.5*BO23, 0) + IF(AND(BP$1 = BQ$1, BQ$2 = "Mixed"), 0.5*BQ23, 0)</f>
        <v>2.000001</v>
      </c>
      <c r="BQ23" s="5">
        <f>IF('Athletes - Gold'!BQ23+'Athletes - Silver'!BQ23+'Athletes - Bronze'!BQ23 &gt; 0, 'Athletes - Gold'!BQ23*'Medal values'!$B$1+'Athletes - Silver'!BQ23*'Medal values'!$B$2+'Athletes - Bronze'!BQ23*'Medal values'!$B$3, "") + IF(AND(BQ$1 = BP$1, BP$2 = "Mixed"), 0.5*BP23, 0) + IF(AND(BQ$1 = BR$1, BR$2 = "Mixed"), 0.5*BR23, 0)</f>
        <v>0</v>
      </c>
      <c r="BR23" s="5">
        <f>IF('Athletes - Gold'!BR23+'Athletes - Silver'!BR23+'Athletes - Bronze'!BR23 &gt; 0, 'Athletes - Gold'!BR23*'Medal values'!$B$1+'Athletes - Silver'!BR23*'Medal values'!$B$2+'Athletes - Bronze'!BR23*'Medal values'!$B$3, "") + IF(AND(BR$1 = BQ$1, BQ$2 = "Mixed"), 0.5*BQ23, 0) + IF(AND(BR$1 = BS$1, BS$2 = "Mixed"), 0.5*BS23, 0)</f>
        <v>0</v>
      </c>
      <c r="BS23" s="5">
        <f>IF('Athletes - Gold'!BS23+'Athletes - Silver'!BS23+'Athletes - Bronze'!BS23 &gt; 0, 'Athletes - Gold'!BS23*'Medal values'!$B$1+'Athletes - Silver'!BS23*'Medal values'!$B$2+'Athletes - Bronze'!BS23*'Medal values'!$B$3, "") + IF(AND(BS$1 = BR$1, BR$2 = "Mixed"), 0.5*BR23, 0) + IF(AND(BS$1 = BT$1, BT$2 = "Mixed"), 0.5*BT23, 0)</f>
        <v>0</v>
      </c>
      <c r="BT23" s="5">
        <f>IF('Athletes - Gold'!BT23+'Athletes - Silver'!BT23+'Athletes - Bronze'!BT23 &gt; 0, 'Athletes - Gold'!BT23*'Medal values'!$B$1+'Athletes - Silver'!BT23*'Medal values'!$B$2+'Athletes - Bronze'!BT23*'Medal values'!$B$3, "") + IF(AND(BT$1 = BS$1, BS$2 = "Mixed"), 0.5*BS23, 0) + IF(AND(BT$1 = BU$1, BU$2 = "Mixed"), 0.5*BU23, 0)</f>
        <v>0</v>
      </c>
      <c r="BU23" s="5">
        <f>IF('Athletes - Gold'!BU23+'Athletes - Silver'!BU23+'Athletes - Bronze'!BU23 &gt; 0, 'Athletes - Gold'!BU23*'Medal values'!$B$1+'Athletes - Silver'!BU23*'Medal values'!$B$2+'Athletes - Bronze'!BU23*'Medal values'!$B$3, "") + IF(AND(BU$1 = BT$1, BT$2 = "Mixed"), 0.5*BT23, 0) + IF(AND(BU$1 = BV$1, BV$2 = "Mixed"), 0.5*BV23, 0)</f>
        <v>0</v>
      </c>
      <c r="BV23" s="5">
        <f>IF('Athletes - Gold'!BV23+'Athletes - Silver'!BV23+'Athletes - Bronze'!BV23 &gt; 0, 'Athletes - Gold'!BV23*'Medal values'!$B$1+'Athletes - Silver'!BV23*'Medal values'!$B$2+'Athletes - Bronze'!BV23*'Medal values'!$B$3, "") + IF(AND(BV$1 = BU$1, BU$2 = "Mixed"), 0.5*BU23, 0) + IF(AND(BV$1 = BW$1, BW$2 = "Mixed"), 0.5*BW23, 0)</f>
        <v>0</v>
      </c>
      <c r="BW23" s="5">
        <f>IF('Athletes - Gold'!BW23+'Athletes - Silver'!BW23+'Athletes - Bronze'!BW23 &gt; 0, 'Athletes - Gold'!BW23*'Medal values'!$B$1+'Athletes - Silver'!BW23*'Medal values'!$B$2+'Athletes - Bronze'!BW23*'Medal values'!$B$3, "") + IF(AND(BW$1 = BV$1, BV$2 = "Mixed"), 0.5*BV23, 0) + IF(AND(BW$1 = BX$1, BX$2 = "Mixed"), 0.5*BX23, 0)</f>
        <v>0</v>
      </c>
      <c r="BX23" s="5">
        <f>IF('Athletes - Gold'!BX23+'Athletes - Silver'!BX23+'Athletes - Bronze'!BX23 &gt; 0, 'Athletes - Gold'!BX23*'Medal values'!$B$1+'Athletes - Silver'!BX23*'Medal values'!$B$2+'Athletes - Bronze'!BX23*'Medal values'!$B$3, "") + IF(AND(BX$1 = BW$1, BW$2 = "Mixed"), 0.5*BW23, 0) + IF(AND(BX$1 = BY$1, BY$2 = "Mixed"), 0.5*BY23, 0)</f>
        <v>0</v>
      </c>
      <c r="BY23" s="5">
        <f>IF('Athletes - Gold'!BY23+'Athletes - Silver'!BY23+'Athletes - Bronze'!BY23 &gt; 0, 'Athletes - Gold'!BY23*'Medal values'!$B$1+'Athletes - Silver'!BY23*'Medal values'!$B$2+'Athletes - Bronze'!BY23*'Medal values'!$B$3, "") + IF(AND(BY$1 = BX$1, BX$2 = "Mixed"), 0.5*BX23, 0) + IF(AND(BY$1 = BZ$1, BZ$2 = "Mixed"), 0.5*BZ23, 0)</f>
        <v>0</v>
      </c>
      <c r="BZ23" s="5">
        <f>IF('Athletes - Gold'!BZ23+'Athletes - Silver'!BZ23+'Athletes - Bronze'!BZ23 &gt; 0, 'Athletes - Gold'!BZ23*'Medal values'!$B$1+'Athletes - Silver'!BZ23*'Medal values'!$B$2+'Athletes - Bronze'!BZ23*'Medal values'!$B$3, "") + IF(AND(BZ$1 = BY$1, BY$2 = "Mixed"), 0.5*BY23, 0) + IF(AND(BZ$1 = CA$1, CA$2 = "Mixed"), 0.5*CA23, 0)</f>
        <v>0</v>
      </c>
      <c r="CA23" s="5">
        <f>IF('Athletes - Gold'!CA23+'Athletes - Silver'!CA23+'Athletes - Bronze'!CA23 &gt; 0, 'Athletes - Gold'!CA23*'Medal values'!$B$1+'Athletes - Silver'!CA23*'Medal values'!$B$2+'Athletes - Bronze'!CA23*'Medal values'!$B$3, "") + IF(AND(CA$1 = BZ$1, BZ$2 = "Mixed"), 0.5*BZ23, 0) + IF(AND(CA$1 = CB$1, CB$2 = "Mixed"), 0.5*CB23, 0)</f>
        <v>0</v>
      </c>
      <c r="CB23" s="5">
        <f>IF('Athletes - Gold'!CB23+'Athletes - Silver'!CB23+'Athletes - Bronze'!CB23 &gt; 0, 'Athletes - Gold'!CB23*'Medal values'!$B$1+'Athletes - Silver'!CB23*'Medal values'!$B$2+'Athletes - Bronze'!CB23*'Medal values'!$B$3, "") + IF(AND(CB$1 = CA$1, CA$2 = "Mixed"), 0.5*CA23, 0) + IF(AND(CB$1 = CC$1, CC$2 = "Mixed"), 0.5*CC23, 0)</f>
        <v>0</v>
      </c>
      <c r="CC23" s="5">
        <f>IF('Athletes - Gold'!CC23+'Athletes - Silver'!CC23+'Athletes - Bronze'!CC23 &gt; 0, 'Athletes - Gold'!CC23*'Medal values'!$B$1+'Athletes - Silver'!CC23*'Medal values'!$B$2+'Athletes - Bronze'!CC23*'Medal values'!$B$3, "") + IF(AND(CC$1 = CB$1, CB$2 = "Mixed"), 0.5*CB23, 0) + IF(AND(CC$1 = CD$1, CD$2 = "Mixed"), 0.5*CD23, 0)</f>
        <v>0</v>
      </c>
      <c r="CD23" s="5">
        <f>IF('Athletes - Gold'!CD23+'Athletes - Silver'!CD23+'Athletes - Bronze'!CD23 &gt; 0, 'Athletes - Gold'!CD23*'Medal values'!$B$1+'Athletes - Silver'!CD23*'Medal values'!$B$2+'Athletes - Bronze'!CD23*'Medal values'!$B$3, "") + IF(AND(CD$1 = CC$1, CC$2 = "Mixed"), 0.5*CC23, 0) + IF(AND(CD$1 = CE$1, CE$2 = "Mixed"), 0.5*CE23, 0)</f>
        <v>0</v>
      </c>
      <c r="CE23" s="5">
        <f>IF('Athletes - Gold'!CE23+'Athletes - Silver'!CE23+'Athletes - Bronze'!CE23 &gt; 0, 'Athletes - Gold'!CE23*'Medal values'!$B$1+'Athletes - Silver'!CE23*'Medal values'!$B$2+'Athletes - Bronze'!CE23*'Medal values'!$B$3, "") + IF(AND(CE$1 = CD$1, CD$2 = "Mixed"), 0.5*CD23, 0) + IF(AND(CE$1 = CF$1, CF$2 = "Mixed"), 0.5*CF23, 0)</f>
        <v>1</v>
      </c>
      <c r="CF23" s="5">
        <f>IF('Athletes - Gold'!CF23+'Athletes - Silver'!CF23+'Athletes - Bronze'!CF23 &gt; 0, 'Athletes - Gold'!CF23*'Medal values'!$B$1+'Athletes - Silver'!CF23*'Medal values'!$B$2+'Athletes - Bronze'!CF23*'Medal values'!$B$3, "") + IF(AND(CF$1 = CE$1, CE$2 = "Mixed"), 0.5*CE23, 0) + IF(AND(CF$1 = CG$1, CG$2 = "Mixed"), 0.5*CG23, 0)</f>
        <v>0</v>
      </c>
      <c r="CG23" s="5">
        <f>IF('Athletes - Gold'!CG23+'Athletes - Silver'!CG23+'Athletes - Bronze'!CG23 &gt; 0, 'Athletes - Gold'!CG23*'Medal values'!$B$1+'Athletes - Silver'!CG23*'Medal values'!$B$2+'Athletes - Bronze'!CG23*'Medal values'!$B$3, "") + IF(AND(CG$1 = CF$1, CF$2 = "Mixed"), 0.5*CF23, 0) + IF(AND(CG$1 = CH$1, CH$2 = "Mixed"), 0.5*CH23, 0)</f>
        <v>0</v>
      </c>
      <c r="CH23" s="5">
        <f>IF('Athletes - Gold'!CH23+'Athletes - Silver'!CH23+'Athletes - Bronze'!CH23 &gt; 0, 'Athletes - Gold'!CH23*'Medal values'!$B$1+'Athletes - Silver'!CH23*'Medal values'!$B$2+'Athletes - Bronze'!CH23*'Medal values'!$B$3, "") + IF(AND(CH$1 = CG$1, CG$2 = "Mixed"), 0.5*CG23, 0) + IF(AND(CH$1 = CI$1, CI$2 = "Mixed"), 0.5*CI23, 0)</f>
        <v>0</v>
      </c>
      <c r="CI23" s="5">
        <f>IF('Athletes - Gold'!CI23+'Athletes - Silver'!CI23+'Athletes - Bronze'!CI23 &gt; 0, 'Athletes - Gold'!CI23*'Medal values'!$B$1+'Athletes - Silver'!CI23*'Medal values'!$B$2+'Athletes - Bronze'!CI23*'Medal values'!$B$3, "") + IF(AND(CI$1 = CH$1, CH$2 = "Mixed"), 0.5*CH23, 0) + IF(AND(CI$1 = CJ$1, CJ$2 = "Mixed"), 0.5*CJ23, 0)</f>
        <v>0</v>
      </c>
      <c r="CJ23" s="5">
        <f>IF('Athletes - Gold'!CJ23+'Athletes - Silver'!CJ23+'Athletes - Bronze'!CJ23 &gt; 0, 'Athletes - Gold'!CJ23*'Medal values'!$B$1+'Athletes - Silver'!CJ23*'Medal values'!$B$2+'Athletes - Bronze'!CJ23*'Medal values'!$B$3, "") + IF(AND(CJ$1 = CI$1, CI$2 = "Mixed"), 0.5*CI23, 0) + IF(AND(CJ$1 = CK$1, CK$2 = "Mixed"), 0.5*CK23, 0)</f>
        <v>0</v>
      </c>
      <c r="CK23" s="5">
        <f>IF('Athletes - Gold'!CK23+'Athletes - Silver'!CK23+'Athletes - Bronze'!CK23 &gt; 0, 'Athletes - Gold'!CK23*'Medal values'!$B$1+'Athletes - Silver'!CK23*'Medal values'!$B$2+'Athletes - Bronze'!CK23*'Medal values'!$B$3, "") + IF(AND(CK$1 = CJ$1, CJ$2 = "Mixed"), 0.5*CJ23, 0) + IF(AND(CK$1 = CL$1, CL$2 = "Mixed"), 0.5*CL23, 0)</f>
        <v>0</v>
      </c>
      <c r="CL23" s="5">
        <f>IF('Athletes - Gold'!CL23+'Athletes - Silver'!CL23+'Athletes - Bronze'!CL23 &gt; 0, 'Athletes - Gold'!CL23*'Medal values'!$B$1+'Athletes - Silver'!CL23*'Medal values'!$B$2+'Athletes - Bronze'!CL23*'Medal values'!$B$3, "") + IF(AND(CL$1 = CK$1, CK$2 = "Mixed"), 0.5*CK23, 0) + IF(AND(CL$1 = CM$1, CM$2 = "Mixed"), 0.5*CM23, 0)</f>
        <v>0</v>
      </c>
      <c r="CM23" s="5">
        <f>IF('Athletes - Gold'!CM23+'Athletes - Silver'!CM23+'Athletes - Bronze'!CM23 &gt; 0, 'Athletes - Gold'!CM23*'Medal values'!$B$1+'Athletes - Silver'!CM23*'Medal values'!$B$2+'Athletes - Bronze'!CM23*'Medal values'!$B$3, "") + IF(AND(CM$1 = CL$1, CL$2 = "Mixed"), 0.5*CL23, 0) + IF(AND(CM$1 = CN$1, CN$2 = "Mixed"), 0.5*CN23, 0)</f>
        <v>0</v>
      </c>
      <c r="CN23" s="5">
        <f>IF('Athletes - Gold'!CN23+'Athletes - Silver'!CN23+'Athletes - Bronze'!CN23 &gt; 0, 'Athletes - Gold'!CN23*'Medal values'!$B$1+'Athletes - Silver'!CN23*'Medal values'!$B$2+'Athletes - Bronze'!CN23*'Medal values'!$B$3, "") + IF(AND(CN$1 = CM$1, CM$2 = "Mixed"), 0.5*CM23, 0) + IF(AND(CN$1 = CO$1, CO$2 = "Mixed"), 0.5*CO23, 0)</f>
        <v>0</v>
      </c>
      <c r="CO23" s="5">
        <f>IF('Athletes - Gold'!CO23+'Athletes - Silver'!CO23+'Athletes - Bronze'!CO23 &gt; 0, 'Athletes - Gold'!CO23*'Medal values'!$B$1+'Athletes - Silver'!CO23*'Medal values'!$B$2+'Athletes - Bronze'!CO23*'Medal values'!$B$3, "") + IF(AND(CO$1 = CN$1, CN$2 = "Mixed"), 0.5*CN23, 0) + IF(AND(CO$1 = CP$1, CP$2 = "Mixed"), 0.5*CP23, 0)</f>
        <v>0</v>
      </c>
      <c r="CP23" s="5">
        <f>IF('Athletes - Gold'!CP23+'Athletes - Silver'!CP23+'Athletes - Bronze'!CP23 &gt; 0, 'Athletes - Gold'!CP23*'Medal values'!$B$1+'Athletes - Silver'!CP23*'Medal values'!$B$2+'Athletes - Bronze'!CP23*'Medal values'!$B$3, "") + IF(AND(CP$1 = CO$1, CO$2 = "Mixed"), 0.5*CO23, 0) + IF(AND(CP$1 = CQ$1, CQ$2 = "Mixed"), 0.5*CQ23, 0)</f>
        <v>0</v>
      </c>
      <c r="CQ23" s="5">
        <f>IF('Athletes - Gold'!CQ23+'Athletes - Silver'!CQ23+'Athletes - Bronze'!CQ23 &gt; 0, 'Athletes - Gold'!CQ23*'Medal values'!$B$1+'Athletes - Silver'!CQ23*'Medal values'!$B$2+'Athletes - Bronze'!CQ23*'Medal values'!$B$3, "") + IF(AND(CQ$1 = CP$1, CP$2 = "Mixed"), 0.5*CP23, 0) + IF(AND(CQ$1 = CR$1, CR$2 = "Mixed"), 0.5*CR23, 0)</f>
        <v>0</v>
      </c>
      <c r="CR23" s="5">
        <f>IF('Athletes - Gold'!CR23+'Athletes - Silver'!CR23+'Athletes - Bronze'!CR23 &gt; 0, 'Athletes - Gold'!CR23*'Medal values'!$B$1+'Athletes - Silver'!CR23*'Medal values'!$B$2+'Athletes - Bronze'!CR23*'Medal values'!$B$3, "") + IF(AND(CR$1 = CQ$1, CQ$2 = "Mixed"), 0.5*CQ23, 0) + IF(AND(CR$1 = CS$1, CS$2 = "Mixed"), 0.5*CS23, 0)</f>
        <v>0</v>
      </c>
      <c r="CS23" s="5">
        <f>IF('Athletes - Gold'!CS23+'Athletes - Silver'!CS23+'Athletes - Bronze'!CS23 &gt; 0, 'Athletes - Gold'!CS23*'Medal values'!$B$1+'Athletes - Silver'!CS23*'Medal values'!$B$2+'Athletes - Bronze'!CS23*'Medal values'!$B$3, "") + IF(AND(CS$1 = CR$1, CR$2 = "Mixed"), 0.5*CR23, 0) + IF(AND(CS$1 = CT$1, CT$2 = "Mixed"), 0.5*CT23, 0)</f>
        <v>0</v>
      </c>
      <c r="CT23" s="5">
        <f>IF('Athletes - Gold'!CT23+'Athletes - Silver'!CT23+'Athletes - Bronze'!CT23 &gt; 0, 'Athletes - Gold'!CT23*'Medal values'!$B$1+'Athletes - Silver'!CT23*'Medal values'!$B$2+'Athletes - Bronze'!CT23*'Medal values'!$B$3, "") + IF(AND(CT$1 = CS$1, CS$2 = "Mixed"), 0.5*CS23, 0) + IF(AND(CT$1 = CU$1, CU$2 = "Mixed"), 0.5*CU23, 0)</f>
        <v>0</v>
      </c>
      <c r="CU23" s="5">
        <f>IF('Athletes - Gold'!CU23+'Athletes - Silver'!CU23+'Athletes - Bronze'!CU23 &gt; 0, 'Athletes - Gold'!CU23*'Medal values'!$B$1+'Athletes - Silver'!CU23*'Medal values'!$B$2+'Athletes - Bronze'!CU23*'Medal values'!$B$3, "") + IF(AND(CU$1 = CT$1, CT$2 = "Mixed"), 0.5*CT23, 0) + IF(AND(CU$1 = CV$1, CV$2 = "Mixed"), 0.5*CV23, 0)</f>
        <v>7.002</v>
      </c>
      <c r="CV23" s="5">
        <f>IF('Athletes - Gold'!CV23+'Athletes - Silver'!CV23+'Athletes - Bronze'!CV23 &gt; 0, 'Athletes - Gold'!CV23*'Medal values'!$B$1+'Athletes - Silver'!CV23*'Medal values'!$B$2+'Athletes - Bronze'!CV23*'Medal values'!$B$3, "") + IF(AND(CV$1 = CU$1, CU$2 = "Mixed"), 0.5*CU23, 0) + IF(AND(CV$1 = CW$1, CW$2 = "Mixed"), 0.5*CW23, 0)</f>
        <v>0</v>
      </c>
      <c r="CW23" s="5">
        <f t="shared" ref="CW23:CX23" si="22">SUMIF($B$2:$CV$2,CW$2, $B23:$CV23)</f>
        <v>32.008002</v>
      </c>
      <c r="CX23" s="5">
        <f t="shared" si="22"/>
        <v>3.000001</v>
      </c>
      <c r="CY23" s="5">
        <f t="shared" si="3"/>
        <v>35.008003</v>
      </c>
    </row>
    <row r="24">
      <c r="A24" s="5" t="str">
        <f>Countries!A22</f>
        <v>CZE</v>
      </c>
      <c r="B24" s="5">
        <f>IF('Athletes - Gold'!B24+'Athletes - Silver'!B24+'Athletes - Bronze'!B24 &gt; 0, 'Athletes - Gold'!B24*'Medal values'!$B$1+'Athletes - Silver'!B24*'Medal values'!$B$2+'Athletes - Bronze'!B24*'Medal values'!$B$3, "") + IF(AND(B$1 = A$1, A$2 = "Mixed"), 0.5*A24, 0) + IF(AND(B$1 = C$1, C$2 = "Mixed"), 0.5*C24, 0)</f>
        <v>0</v>
      </c>
      <c r="C24" s="5">
        <f>IF('Athletes - Gold'!C24+'Athletes - Silver'!C24+'Athletes - Bronze'!C24 &gt; 0, 'Athletes - Gold'!C24*'Medal values'!$B$1+'Athletes - Silver'!C24*'Medal values'!$B$2+'Athletes - Bronze'!C24*'Medal values'!$B$3, "") + IF(AND(C$1 = B$1, B$2 = "Mixed"), 0.5*B24, 0) + IF(AND(C$1 = D$1, D$2 = "Mixed"), 0.5*D24, 0)</f>
        <v>0</v>
      </c>
      <c r="D24" s="5">
        <f>IF('Athletes - Gold'!D24+'Athletes - Silver'!D24+'Athletes - Bronze'!D24 &gt; 0, 'Athletes - Gold'!D24*'Medal values'!$B$1+'Athletes - Silver'!D24*'Medal values'!$B$2+'Athletes - Bronze'!D24*'Medal values'!$B$3, "") + IF(AND(D$1 = C$1, C$2 = "Mixed"), 0.5*C24, 0) + IF(AND(D$1 = E$1, E$2 = "Mixed"), 0.5*E24, 0)</f>
        <v>0</v>
      </c>
      <c r="E24" s="5">
        <f>IF('Athletes - Gold'!E24+'Athletes - Silver'!E24+'Athletes - Bronze'!E24 &gt; 0, 'Athletes - Gold'!E24*'Medal values'!$B$1+'Athletes - Silver'!E24*'Medal values'!$B$2+'Athletes - Bronze'!E24*'Medal values'!$B$3, "") + IF(AND(E$1 = D$1, D$2 = "Mixed"), 0.5*D24, 0) + IF(AND(E$1 = F$1, F$2 = "Mixed"), 0.5*F24, 0)</f>
        <v>0</v>
      </c>
      <c r="F24" s="5">
        <f>IF('Athletes - Gold'!F24+'Athletes - Silver'!F24+'Athletes - Bronze'!F24 &gt; 0, 'Athletes - Gold'!F24*'Medal values'!$B$1+'Athletes - Silver'!F24*'Medal values'!$B$2+'Athletes - Bronze'!F24*'Medal values'!$B$3, "") + IF(AND(F$1 = E$1, E$2 = "Mixed"), 0.5*E24, 0) + IF(AND(F$1 = G$1, G$2 = "Mixed"), 0.5*G24, 0)</f>
        <v>0</v>
      </c>
      <c r="G24" s="5">
        <f>IF('Athletes - Gold'!G24+'Athletes - Silver'!G24+'Athletes - Bronze'!G24 &gt; 0, 'Athletes - Gold'!G24*'Medal values'!$B$1+'Athletes - Silver'!G24*'Medal values'!$B$2+'Athletes - Bronze'!G24*'Medal values'!$B$3, "") + IF(AND(G$1 = F$1, F$2 = "Mixed"), 0.5*F24, 0) + IF(AND(G$1 = H$1, H$2 = "Mixed"), 0.5*H24, 0)</f>
        <v>0</v>
      </c>
      <c r="H24" s="5">
        <f>IF('Athletes - Gold'!H24+'Athletes - Silver'!H24+'Athletes - Bronze'!H24 &gt; 0, 'Athletes - Gold'!H24*'Medal values'!$B$1+'Athletes - Silver'!H24*'Medal values'!$B$2+'Athletes - Bronze'!H24*'Medal values'!$B$3, "") + IF(AND(H$1 = G$1, G$2 = "Mixed"), 0.5*G24, 0) + IF(AND(H$1 = I$1, I$2 = "Mixed"), 0.5*I24, 0)</f>
        <v>0</v>
      </c>
      <c r="I24" s="5">
        <f>IF('Athletes - Gold'!I24+'Athletes - Silver'!I24+'Athletes - Bronze'!I24 &gt; 0, 'Athletes - Gold'!I24*'Medal values'!$B$1+'Athletes - Silver'!I24*'Medal values'!$B$2+'Athletes - Bronze'!I24*'Medal values'!$B$3, "") + IF(AND(I$1 = H$1, H$2 = "Mixed"), 0.5*H24, 0) + IF(AND(I$1 = J$1, J$2 = "Mixed"), 0.5*J24, 0)</f>
        <v>0</v>
      </c>
      <c r="J24" s="5">
        <f>IF('Athletes - Gold'!J24+'Athletes - Silver'!J24+'Athletes - Bronze'!J24 &gt; 0, 'Athletes - Gold'!J24*'Medal values'!$B$1+'Athletes - Silver'!J24*'Medal values'!$B$2+'Athletes - Bronze'!J24*'Medal values'!$B$3, "") + IF(AND(J$1 = I$1, I$2 = "Mixed"), 0.5*I24, 0) + IF(AND(J$1 = K$1, K$2 = "Mixed"), 0.5*K24, 0)</f>
        <v>3.000001</v>
      </c>
      <c r="K24" s="5">
        <f>IF('Athletes - Gold'!K24+'Athletes - Silver'!K24+'Athletes - Bronze'!K24 &gt; 0, 'Athletes - Gold'!K24*'Medal values'!$B$1+'Athletes - Silver'!K24*'Medal values'!$B$2+'Athletes - Bronze'!K24*'Medal values'!$B$3, "") + IF(AND(K$1 = J$1, J$2 = "Mixed"), 0.5*J24, 0) + IF(AND(K$1 = L$1, L$2 = "Mixed"), 0.5*L24, 0)</f>
        <v>0</v>
      </c>
      <c r="L24" s="5">
        <f>IF('Athletes - Gold'!L24+'Athletes - Silver'!L24+'Athletes - Bronze'!L24 &gt; 0, 'Athletes - Gold'!L24*'Medal values'!$B$1+'Athletes - Silver'!L24*'Medal values'!$B$2+'Athletes - Bronze'!L24*'Medal values'!$B$3, "") + IF(AND(L$1 = K$1, K$2 = "Mixed"), 0.5*K24, 0) + IF(AND(L$1 = M$1, M$2 = "Mixed"), 0.5*M24, 0)</f>
        <v>0</v>
      </c>
      <c r="M24" s="5">
        <f>IF('Athletes - Gold'!M24+'Athletes - Silver'!M24+'Athletes - Bronze'!M24 &gt; 0, 'Athletes - Gold'!M24*'Medal values'!$B$1+'Athletes - Silver'!M24*'Medal values'!$B$2+'Athletes - Bronze'!M24*'Medal values'!$B$3, "") + IF(AND(M$1 = L$1, L$2 = "Mixed"), 0.5*L24, 0) + IF(AND(M$1 = N$1, N$2 = "Mixed"), 0.5*N24, 0)</f>
        <v>0</v>
      </c>
      <c r="N24" s="5">
        <f>IF('Athletes - Gold'!N24+'Athletes - Silver'!N24+'Athletes - Bronze'!N24 &gt; 0, 'Athletes - Gold'!N24*'Medal values'!$B$1+'Athletes - Silver'!N24*'Medal values'!$B$2+'Athletes - Bronze'!N24*'Medal values'!$B$3, "") + IF(AND(N$1 = M$1, M$2 = "Mixed"), 0.5*M24, 0) + IF(AND(N$1 = O$1, O$2 = "Mixed"), 0.5*O24, 0)</f>
        <v>0</v>
      </c>
      <c r="O24" s="5">
        <f>IF('Athletes - Gold'!O24+'Athletes - Silver'!O24+'Athletes - Bronze'!O24 &gt; 0, 'Athletes - Gold'!O24*'Medal values'!$B$1+'Athletes - Silver'!O24*'Medal values'!$B$2+'Athletes - Bronze'!O24*'Medal values'!$B$3, "") + IF(AND(O$1 = N$1, N$2 = "Mixed"), 0.5*N24, 0) + IF(AND(O$1 = P$1, P$2 = "Mixed"), 0.5*P24, 0)</f>
        <v>0</v>
      </c>
      <c r="P24" s="5">
        <f>IF('Athletes - Gold'!P24+'Athletes - Silver'!P24+'Athletes - Bronze'!P24 &gt; 0, 'Athletes - Gold'!P24*'Medal values'!$B$1+'Athletes - Silver'!P24*'Medal values'!$B$2+'Athletes - Bronze'!P24*'Medal values'!$B$3, "") + IF(AND(P$1 = O$1, O$2 = "Mixed"), 0.5*O24, 0) + IF(AND(P$1 = Q$1, Q$2 = "Mixed"), 0.5*Q24, 0)</f>
        <v>0</v>
      </c>
      <c r="Q24" s="5">
        <f>IF('Athletes - Gold'!Q24+'Athletes - Silver'!Q24+'Athletes - Bronze'!Q24 &gt; 0, 'Athletes - Gold'!Q24*'Medal values'!$B$1+'Athletes - Silver'!Q24*'Medal values'!$B$2+'Athletes - Bronze'!Q24*'Medal values'!$B$3, "") + IF(AND(Q$1 = P$1, P$2 = "Mixed"), 0.5*P24, 0) + IF(AND(Q$1 = R$1, R$2 = "Mixed"), 0.5*R24, 0)</f>
        <v>0</v>
      </c>
      <c r="R24" s="5">
        <f>IF('Athletes - Gold'!R24+'Athletes - Silver'!R24+'Athletes - Bronze'!R24 &gt; 0, 'Athletes - Gold'!R24*'Medal values'!$B$1+'Athletes - Silver'!R24*'Medal values'!$B$2+'Athletes - Bronze'!R24*'Medal values'!$B$3, "") + IF(AND(R$1 = Q$1, Q$2 = "Mixed"), 0.5*Q24, 0) + IF(AND(R$1 = S$1, S$2 = "Mixed"), 0.5*S24, 0)</f>
        <v>0</v>
      </c>
      <c r="S24" s="5">
        <f>IF('Athletes - Gold'!S24+'Athletes - Silver'!S24+'Athletes - Bronze'!S24 &gt; 0, 'Athletes - Gold'!S24*'Medal values'!$B$1+'Athletes - Silver'!S24*'Medal values'!$B$2+'Athletes - Bronze'!S24*'Medal values'!$B$3, "") + IF(AND(S$1 = R$1, R$2 = "Mixed"), 0.5*R24, 0) + IF(AND(S$1 = T$1, T$2 = "Mixed"), 0.5*T24, 0)</f>
        <v>0</v>
      </c>
      <c r="T24" s="5">
        <f>IF('Athletes - Gold'!T24+'Athletes - Silver'!T24+'Athletes - Bronze'!T24 &gt; 0, 'Athletes - Gold'!T24*'Medal values'!$B$1+'Athletes - Silver'!T24*'Medal values'!$B$2+'Athletes - Bronze'!T24*'Medal values'!$B$3, "") + IF(AND(T$1 = S$1, S$2 = "Mixed"), 0.5*S24, 0) + IF(AND(T$1 = U$1, U$2 = "Mixed"), 0.5*U24, 0)</f>
        <v>0</v>
      </c>
      <c r="U24" s="5">
        <f>IF('Athletes - Gold'!U24+'Athletes - Silver'!U24+'Athletes - Bronze'!U24 &gt; 0, 'Athletes - Gold'!U24*'Medal values'!$B$1+'Athletes - Silver'!U24*'Medal values'!$B$2+'Athletes - Bronze'!U24*'Medal values'!$B$3, "") + IF(AND(U$1 = T$1, T$2 = "Mixed"), 0.5*T24, 0) + IF(AND(U$1 = V$1, V$2 = "Mixed"), 0.5*V24, 0)</f>
        <v>0</v>
      </c>
      <c r="V24" s="5">
        <f>IF('Athletes - Gold'!V24+'Athletes - Silver'!V24+'Athletes - Bronze'!V24 &gt; 0, 'Athletes - Gold'!V24*'Medal values'!$B$1+'Athletes - Silver'!V24*'Medal values'!$B$2+'Athletes - Bronze'!V24*'Medal values'!$B$3, "") + IF(AND(V$1 = U$1, U$2 = "Mixed"), 0.5*U24, 0) + IF(AND(V$1 = W$1, W$2 = "Mixed"), 0.5*W24, 0)</f>
        <v>0</v>
      </c>
      <c r="W24" s="5">
        <f>IF('Athletes - Gold'!W24+'Athletes - Silver'!W24+'Athletes - Bronze'!W24 &gt; 0, 'Athletes - Gold'!W24*'Medal values'!$B$1+'Athletes - Silver'!W24*'Medal values'!$B$2+'Athletes - Bronze'!W24*'Medal values'!$B$3, "") + IF(AND(W$1 = V$1, V$2 = "Mixed"), 0.5*V24, 0) + IF(AND(W$1 = X$1, X$2 = "Mixed"), 0.5*X24, 0)</f>
        <v>0</v>
      </c>
      <c r="X24" s="5">
        <f>IF('Athletes - Gold'!X24+'Athletes - Silver'!X24+'Athletes - Bronze'!X24 &gt; 0, 'Athletes - Gold'!X24*'Medal values'!$B$1+'Athletes - Silver'!X24*'Medal values'!$B$2+'Athletes - Bronze'!X24*'Medal values'!$B$3, "") + IF(AND(X$1 = W$1, W$2 = "Mixed"), 0.5*W24, 0) + IF(AND(X$1 = Y$1, Y$2 = "Mixed"), 0.5*Y24, 0)</f>
        <v>5.001001</v>
      </c>
      <c r="Y24" s="5">
        <f>IF('Athletes - Gold'!Y24+'Athletes - Silver'!Y24+'Athletes - Bronze'!Y24 &gt; 0, 'Athletes - Gold'!Y24*'Medal values'!$B$1+'Athletes - Silver'!Y24*'Medal values'!$B$2+'Athletes - Bronze'!Y24*'Medal values'!$B$3, "") + IF(AND(Y$1 = X$1, X$2 = "Mixed"), 0.5*X24, 0) + IF(AND(Y$1 = Z$1, Z$2 = "Mixed"), 0.5*Z24, 0)</f>
        <v>0</v>
      </c>
      <c r="Z24" s="5">
        <f>IF('Athletes - Gold'!Z24+'Athletes - Silver'!Z24+'Athletes - Bronze'!Z24 &gt; 0, 'Athletes - Gold'!Z24*'Medal values'!$B$1+'Athletes - Silver'!Z24*'Medal values'!$B$2+'Athletes - Bronze'!Z24*'Medal values'!$B$3, "") + IF(AND(Z$1 = Y$1, Y$2 = "Mixed"), 0.5*Y24, 0) + IF(AND(Z$1 = AA$1, AA$2 = "Mixed"), 0.5*AA24, 0)</f>
        <v>2</v>
      </c>
      <c r="AA24" s="5">
        <f>IF('Athletes - Gold'!AA24+'Athletes - Silver'!AA24+'Athletes - Bronze'!AA24 &gt; 0, 'Athletes - Gold'!AA24*'Medal values'!$B$1+'Athletes - Silver'!AA24*'Medal values'!$B$2+'Athletes - Bronze'!AA24*'Medal values'!$B$3, "") + IF(AND(AA$1 = Z$1, Z$2 = "Mixed"), 0.5*Z24, 0) + IF(AND(AA$1 = AB$1, AB$2 = "Mixed"), 0.5*AB24, 0)</f>
        <v>0</v>
      </c>
      <c r="AB24" s="5">
        <f>IF('Athletes - Gold'!AB24+'Athletes - Silver'!AB24+'Athletes - Bronze'!AB24 &gt; 0, 'Athletes - Gold'!AB24*'Medal values'!$B$1+'Athletes - Silver'!AB24*'Medal values'!$B$2+'Athletes - Bronze'!AB24*'Medal values'!$B$3, "") + IF(AND(AB$1 = AA$1, AA$2 = "Mixed"), 0.5*AA24, 0) + IF(AND(AB$1 = AC$1, AC$2 = "Mixed"), 0.5*AC24, 0)</f>
        <v>0</v>
      </c>
      <c r="AC24" s="5">
        <f>IF('Athletes - Gold'!AC24+'Athletes - Silver'!AC24+'Athletes - Bronze'!AC24 &gt; 0, 'Athletes - Gold'!AC24*'Medal values'!$B$1+'Athletes - Silver'!AC24*'Medal values'!$B$2+'Athletes - Bronze'!AC24*'Medal values'!$B$3, "") + IF(AND(AC$1 = AB$1, AB$2 = "Mixed"), 0.5*AB24, 0) + IF(AND(AC$1 = AD$1, AD$2 = "Mixed"), 0.5*AD24, 0)</f>
        <v>0</v>
      </c>
      <c r="AD24" s="5">
        <f>IF('Athletes - Gold'!AD24+'Athletes - Silver'!AD24+'Athletes - Bronze'!AD24 &gt; 0, 'Athletes - Gold'!AD24*'Medal values'!$B$1+'Athletes - Silver'!AD24*'Medal values'!$B$2+'Athletes - Bronze'!AD24*'Medal values'!$B$3, "") + IF(AND(AD$1 = AC$1, AC$2 = "Mixed"), 0.5*AC24, 0) + IF(AND(AD$1 = AE$1, AE$2 = "Mixed"), 0.5*AE24, 0)</f>
        <v>0</v>
      </c>
      <c r="AE24" s="5">
        <f>IF('Athletes - Gold'!AE24+'Athletes - Silver'!AE24+'Athletes - Bronze'!AE24 &gt; 0, 'Athletes - Gold'!AE24*'Medal values'!$B$1+'Athletes - Silver'!AE24*'Medal values'!$B$2+'Athletes - Bronze'!AE24*'Medal values'!$B$3, "") + IF(AND(AE$1 = AD$1, AD$2 = "Mixed"), 0.5*AD24, 0) + IF(AND(AE$1 = AF$1, AF$2 = "Mixed"), 0.5*AF24, 0)</f>
        <v>0</v>
      </c>
      <c r="AF24" s="5">
        <f>IF('Athletes - Gold'!AF24+'Athletes - Silver'!AF24+'Athletes - Bronze'!AF24 &gt; 0, 'Athletes - Gold'!AF24*'Medal values'!$B$1+'Athletes - Silver'!AF24*'Medal values'!$B$2+'Athletes - Bronze'!AF24*'Medal values'!$B$3, "") + IF(AND(AF$1 = AE$1, AE$2 = "Mixed"), 0.5*AE24, 0) + IF(AND(AF$1 = AG$1, AG$2 = "Mixed"), 0.5*AG24, 0)</f>
        <v>0</v>
      </c>
      <c r="AG24" s="5">
        <f>IF('Athletes - Gold'!AG24+'Athletes - Silver'!AG24+'Athletes - Bronze'!AG24 &gt; 0, 'Athletes - Gold'!AG24*'Medal values'!$B$1+'Athletes - Silver'!AG24*'Medal values'!$B$2+'Athletes - Bronze'!AG24*'Medal values'!$B$3, "") + IF(AND(AG$1 = AF$1, AF$2 = "Mixed"), 0.5*AF24, 0) + IF(AND(AG$1 = AH$1, AH$2 = "Mixed"), 0.5*AH24, 0)</f>
        <v>0</v>
      </c>
      <c r="AH24" s="5">
        <f>IF('Athletes - Gold'!AH24+'Athletes - Silver'!AH24+'Athletes - Bronze'!AH24 &gt; 0, 'Athletes - Gold'!AH24*'Medal values'!$B$1+'Athletes - Silver'!AH24*'Medal values'!$B$2+'Athletes - Bronze'!AH24*'Medal values'!$B$3, "") + IF(AND(AH$1 = AG$1, AG$2 = "Mixed"), 0.5*AG24, 0) + IF(AND(AH$1 = AI$1, AI$2 = "Mixed"), 0.5*AI24, 0)</f>
        <v>0</v>
      </c>
      <c r="AI24" s="5">
        <f>IF('Athletes - Gold'!AI24+'Athletes - Silver'!AI24+'Athletes - Bronze'!AI24 &gt; 0, 'Athletes - Gold'!AI24*'Medal values'!$B$1+'Athletes - Silver'!AI24*'Medal values'!$B$2+'Athletes - Bronze'!AI24*'Medal values'!$B$3, "") + IF(AND(AI$1 = AH$1, AH$2 = "Mixed"), 0.5*AH24, 0) + IF(AND(AI$1 = AJ$1, AJ$2 = "Mixed"), 0.5*AJ24, 0)</f>
        <v>0</v>
      </c>
      <c r="AJ24" s="5">
        <f>IF('Athletes - Gold'!AJ24+'Athletes - Silver'!AJ24+'Athletes - Bronze'!AJ24 &gt; 0, 'Athletes - Gold'!AJ24*'Medal values'!$B$1+'Athletes - Silver'!AJ24*'Medal values'!$B$2+'Athletes - Bronze'!AJ24*'Medal values'!$B$3, "") + IF(AND(AJ$1 = AI$1, AI$2 = "Mixed"), 0.5*AI24, 0) + IF(AND(AJ$1 = AK$1, AK$2 = "Mixed"), 0.5*AK24, 0)</f>
        <v>0</v>
      </c>
      <c r="AK24" s="5">
        <f>IF('Athletes - Gold'!AK24+'Athletes - Silver'!AK24+'Athletes - Bronze'!AK24 &gt; 0, 'Athletes - Gold'!AK24*'Medal values'!$B$1+'Athletes - Silver'!AK24*'Medal values'!$B$2+'Athletes - Bronze'!AK24*'Medal values'!$B$3, "") + IF(AND(AK$1 = AJ$1, AJ$2 = "Mixed"), 0.5*AJ24, 0) + IF(AND(AK$1 = AL$1, AL$2 = "Mixed"), 0.5*AL24, 0)</f>
        <v>0</v>
      </c>
      <c r="AL24" s="5">
        <f>IF('Athletes - Gold'!AL24+'Athletes - Silver'!AL24+'Athletes - Bronze'!AL24 &gt; 0, 'Athletes - Gold'!AL24*'Medal values'!$B$1+'Athletes - Silver'!AL24*'Medal values'!$B$2+'Athletes - Bronze'!AL24*'Medal values'!$B$3, "") + IF(AND(AL$1 = AK$1, AK$2 = "Mixed"), 0.5*AK24, 0) + IF(AND(AL$1 = AM$1, AM$2 = "Mixed"), 0.5*AM24, 0)</f>
        <v>0</v>
      </c>
      <c r="AM24" s="5">
        <f>IF('Athletes - Gold'!AM24+'Athletes - Silver'!AM24+'Athletes - Bronze'!AM24 &gt; 0, 'Athletes - Gold'!AM24*'Medal values'!$B$1+'Athletes - Silver'!AM24*'Medal values'!$B$2+'Athletes - Bronze'!AM24*'Medal values'!$B$3, "") + IF(AND(AM$1 = AL$1, AL$2 = "Mixed"), 0.5*AL24, 0) + IF(AND(AM$1 = AN$1, AN$2 = "Mixed"), 0.5*AN24, 0)</f>
        <v>0</v>
      </c>
      <c r="AN24" s="5">
        <f>IF('Athletes - Gold'!AN24+'Athletes - Silver'!AN24+'Athletes - Bronze'!AN24 &gt; 0, 'Athletes - Gold'!AN24*'Medal values'!$B$1+'Athletes - Silver'!AN24*'Medal values'!$B$2+'Athletes - Bronze'!AN24*'Medal values'!$B$3, "") + IF(AND(AN$1 = AM$1, AM$2 = "Mixed"), 0.5*AM24, 0) + IF(AND(AN$1 = AO$1, AO$2 = "Mixed"), 0.5*AO24, 0)</f>
        <v>0</v>
      </c>
      <c r="AO24" s="5">
        <f>IF('Athletes - Gold'!AO24+'Athletes - Silver'!AO24+'Athletes - Bronze'!AO24 &gt; 0, 'Athletes - Gold'!AO24*'Medal values'!$B$1+'Athletes - Silver'!AO24*'Medal values'!$B$2+'Athletes - Bronze'!AO24*'Medal values'!$B$3, "") + IF(AND(AO$1 = AN$1, AN$2 = "Mixed"), 0.5*AN24, 0) + IF(AND(AO$1 = AP$1, AP$2 = "Mixed"), 0.5*AP24, 0)</f>
        <v>1</v>
      </c>
      <c r="AP24" s="5">
        <f>IF('Athletes - Gold'!AP24+'Athletes - Silver'!AP24+'Athletes - Bronze'!AP24 &gt; 0, 'Athletes - Gold'!AP24*'Medal values'!$B$1+'Athletes - Silver'!AP24*'Medal values'!$B$2+'Athletes - Bronze'!AP24*'Medal values'!$B$3, "") + IF(AND(AP$1 = AO$1, AO$2 = "Mixed"), 0.5*AO24, 0) + IF(AND(AP$1 = AQ$1, AQ$2 = "Mixed"), 0.5*AQ24, 0)</f>
        <v>0</v>
      </c>
      <c r="AQ24" s="5">
        <f>IF('Athletes - Gold'!AQ24+'Athletes - Silver'!AQ24+'Athletes - Bronze'!AQ24 &gt; 0, 'Athletes - Gold'!AQ24*'Medal values'!$B$1+'Athletes - Silver'!AQ24*'Medal values'!$B$2+'Athletes - Bronze'!AQ24*'Medal values'!$B$3, "") + IF(AND(AQ$1 = AP$1, AP$2 = "Mixed"), 0.5*AP24, 0) + IF(AND(AQ$1 = AR$1, AR$2 = "Mixed"), 0.5*AR24, 0)</f>
        <v>0</v>
      </c>
      <c r="AR24" s="5">
        <f>IF('Athletes - Gold'!AR24+'Athletes - Silver'!AR24+'Athletes - Bronze'!AR24 &gt; 0, 'Athletes - Gold'!AR24*'Medal values'!$B$1+'Athletes - Silver'!AR24*'Medal values'!$B$2+'Athletes - Bronze'!AR24*'Medal values'!$B$3, "") + IF(AND(AR$1 = AQ$1, AQ$2 = "Mixed"), 0.5*AQ24, 0) + IF(AND(AR$1 = AS$1, AS$2 = "Mixed"), 0.5*AS24, 0)</f>
        <v>0</v>
      </c>
      <c r="AS24" s="5">
        <f>IF('Athletes - Gold'!AS24+'Athletes - Silver'!AS24+'Athletes - Bronze'!AS24 &gt; 0, 'Athletes - Gold'!AS24*'Medal values'!$B$1+'Athletes - Silver'!AS24*'Medal values'!$B$2+'Athletes - Bronze'!AS24*'Medal values'!$B$3, "") + IF(AND(AS$1 = AR$1, AR$2 = "Mixed"), 0.5*AR24, 0) + IF(AND(AS$1 = AT$1, AT$2 = "Mixed"), 0.5*AT24, 0)</f>
        <v>0</v>
      </c>
      <c r="AT24" s="5">
        <f>IF('Athletes - Gold'!AT24+'Athletes - Silver'!AT24+'Athletes - Bronze'!AT24 &gt; 0, 'Athletes - Gold'!AT24*'Medal values'!$B$1+'Athletes - Silver'!AT24*'Medal values'!$B$2+'Athletes - Bronze'!AT24*'Medal values'!$B$3, "") + IF(AND(AT$1 = AS$1, AS$2 = "Mixed"), 0.5*AS24, 0) + IF(AND(AT$1 = AU$1, AU$2 = "Mixed"), 0.5*AU24, 0)</f>
        <v>0</v>
      </c>
      <c r="AU24" s="5">
        <f>IF('Athletes - Gold'!AU24+'Athletes - Silver'!AU24+'Athletes - Bronze'!AU24 &gt; 0, 'Athletes - Gold'!AU24*'Medal values'!$B$1+'Athletes - Silver'!AU24*'Medal values'!$B$2+'Athletes - Bronze'!AU24*'Medal values'!$B$3, "") + IF(AND(AU$1 = AT$1, AT$2 = "Mixed"), 0.5*AT24, 0) + IF(AND(AU$1 = AV$1, AV$2 = "Mixed"), 0.5*AV24, 0)</f>
        <v>0</v>
      </c>
      <c r="AV24" s="5">
        <f>IF('Athletes - Gold'!AV24+'Athletes - Silver'!AV24+'Athletes - Bronze'!AV24 &gt; 0, 'Athletes - Gold'!AV24*'Medal values'!$B$1+'Athletes - Silver'!AV24*'Medal values'!$B$2+'Athletes - Bronze'!AV24*'Medal values'!$B$3, "") + IF(AND(AV$1 = AU$1, AU$2 = "Mixed"), 0.5*AU24, 0) + IF(AND(AV$1 = AW$1, AW$2 = "Mixed"), 0.5*AW24, 0)</f>
        <v>0</v>
      </c>
      <c r="AW24" s="5">
        <f>IF('Athletes - Gold'!AW24+'Athletes - Silver'!AW24+'Athletes - Bronze'!AW24 &gt; 0, 'Athletes - Gold'!AW24*'Medal values'!$B$1+'Athletes - Silver'!AW24*'Medal values'!$B$2+'Athletes - Bronze'!AW24*'Medal values'!$B$3, "") + IF(AND(AW$1 = AV$1, AV$2 = "Mixed"), 0.5*AV24, 0) + IF(AND(AW$1 = AX$1, AX$2 = "Mixed"), 0.5*AX24, 0)</f>
        <v>0</v>
      </c>
      <c r="AX24" s="5">
        <f>IF('Athletes - Gold'!AX24+'Athletes - Silver'!AX24+'Athletes - Bronze'!AX24 &gt; 0, 'Athletes - Gold'!AX24*'Medal values'!$B$1+'Athletes - Silver'!AX24*'Medal values'!$B$2+'Athletes - Bronze'!AX24*'Medal values'!$B$3, "") + IF(AND(AX$1 = AW$1, AW$2 = "Mixed"), 0.5*AW24, 0) + IF(AND(AX$1 = AY$1, AY$2 = "Mixed"), 0.5*AY24, 0)</f>
        <v>0</v>
      </c>
      <c r="AY24" s="5">
        <f>IF('Athletes - Gold'!AY24+'Athletes - Silver'!AY24+'Athletes - Bronze'!AY24 &gt; 0, 'Athletes - Gold'!AY24*'Medal values'!$B$1+'Athletes - Silver'!AY24*'Medal values'!$B$2+'Athletes - Bronze'!AY24*'Medal values'!$B$3, "") + IF(AND(AY$1 = AX$1, AX$2 = "Mixed"), 0.5*AX24, 0) + IF(AND(AY$1 = AZ$1, AZ$2 = "Mixed"), 0.5*AZ24, 0)</f>
        <v>3.001</v>
      </c>
      <c r="AZ24" s="5">
        <f>IF('Athletes - Gold'!AZ24+'Athletes - Silver'!AZ24+'Athletes - Bronze'!AZ24 &gt; 0, 'Athletes - Gold'!AZ24*'Medal values'!$B$1+'Athletes - Silver'!AZ24*'Medal values'!$B$2+'Athletes - Bronze'!AZ24*'Medal values'!$B$3, "") + IF(AND(AZ$1 = AY$1, AY$2 = "Mixed"), 0.5*AY24, 0) + IF(AND(AZ$1 = BA$1, BA$2 = "Mixed"), 0.5*BA24, 0)</f>
        <v>0</v>
      </c>
      <c r="BA24" s="5">
        <f>IF('Athletes - Gold'!BA24+'Athletes - Silver'!BA24+'Athletes - Bronze'!BA24 &gt; 0, 'Athletes - Gold'!BA24*'Medal values'!$B$1+'Athletes - Silver'!BA24*'Medal values'!$B$2+'Athletes - Bronze'!BA24*'Medal values'!$B$3, "") + IF(AND(BA$1 = AZ$1, AZ$2 = "Mixed"), 0.5*AZ24, 0) + IF(AND(BA$1 = BB$1, BB$2 = "Mixed"), 0.5*BB24, 0)</f>
        <v>0</v>
      </c>
      <c r="BB24" s="5">
        <f>IF('Athletes - Gold'!BB24+'Athletes - Silver'!BB24+'Athletes - Bronze'!BB24 &gt; 0, 'Athletes - Gold'!BB24*'Medal values'!$B$1+'Athletes - Silver'!BB24*'Medal values'!$B$2+'Athletes - Bronze'!BB24*'Medal values'!$B$3, "") + IF(AND(BB$1 = BA$1, BA$2 = "Mixed"), 0.5*BA24, 0) + IF(AND(BB$1 = BC$1, BC$2 = "Mixed"), 0.5*BC24, 0)</f>
        <v>0</v>
      </c>
      <c r="BC24" s="5">
        <f>IF('Athletes - Gold'!BC24+'Athletes - Silver'!BC24+'Athletes - Bronze'!BC24 &gt; 0, 'Athletes - Gold'!BC24*'Medal values'!$B$1+'Athletes - Silver'!BC24*'Medal values'!$B$2+'Athletes - Bronze'!BC24*'Medal values'!$B$3, "") + IF(AND(BC$1 = BB$1, BB$2 = "Mixed"), 0.5*BB24, 0) + IF(AND(BC$1 = BD$1, BD$2 = "Mixed"), 0.5*BD24, 0)</f>
        <v>0</v>
      </c>
      <c r="BD24" s="5">
        <f>IF('Athletes - Gold'!BD24+'Athletes - Silver'!BD24+'Athletes - Bronze'!BD24 &gt; 0, 'Athletes - Gold'!BD24*'Medal values'!$B$1+'Athletes - Silver'!BD24*'Medal values'!$B$2+'Athletes - Bronze'!BD24*'Medal values'!$B$3, "") + IF(AND(BD$1 = BC$1, BC$2 = "Mixed"), 0.5*BC24, 0) + IF(AND(BD$1 = BE$1, BE$2 = "Mixed"), 0.5*BE24, 0)</f>
        <v>0</v>
      </c>
      <c r="BE24" s="5">
        <f>IF('Athletes - Gold'!BE24+'Athletes - Silver'!BE24+'Athletes - Bronze'!BE24 &gt; 0, 'Athletes - Gold'!BE24*'Medal values'!$B$1+'Athletes - Silver'!BE24*'Medal values'!$B$2+'Athletes - Bronze'!BE24*'Medal values'!$B$3, "") + IF(AND(BE$1 = BD$1, BD$2 = "Mixed"), 0.5*BD24, 0) + IF(AND(BE$1 = BF$1, BF$2 = "Mixed"), 0.5*BF24, 0)</f>
        <v>0</v>
      </c>
      <c r="BF24" s="5">
        <f>IF('Athletes - Gold'!BF24+'Athletes - Silver'!BF24+'Athletes - Bronze'!BF24 &gt; 0, 'Athletes - Gold'!BF24*'Medal values'!$B$1+'Athletes - Silver'!BF24*'Medal values'!$B$2+'Athletes - Bronze'!BF24*'Medal values'!$B$3, "") + IF(AND(BF$1 = BE$1, BE$2 = "Mixed"), 0.5*BE24, 0) + IF(AND(BF$1 = BG$1, BG$2 = "Mixed"), 0.5*BG24, 0)</f>
        <v>0</v>
      </c>
      <c r="BG24" s="5">
        <f>IF('Athletes - Gold'!BG24+'Athletes - Silver'!BG24+'Athletes - Bronze'!BG24 &gt; 0, 'Athletes - Gold'!BG24*'Medal values'!$B$1+'Athletes - Silver'!BG24*'Medal values'!$B$2+'Athletes - Bronze'!BG24*'Medal values'!$B$3, "") + IF(AND(BG$1 = BF$1, BF$2 = "Mixed"), 0.5*BF24, 0) + IF(AND(BG$1 = BH$1, BH$2 = "Mixed"), 0.5*BH24, 0)</f>
        <v>0</v>
      </c>
      <c r="BH24" s="5">
        <f>IF('Athletes - Gold'!BH24+'Athletes - Silver'!BH24+'Athletes - Bronze'!BH24 &gt; 0, 'Athletes - Gold'!BH24*'Medal values'!$B$1+'Athletes - Silver'!BH24*'Medal values'!$B$2+'Athletes - Bronze'!BH24*'Medal values'!$B$3, "") + IF(AND(BH$1 = BG$1, BG$2 = "Mixed"), 0.5*BG24, 0) + IF(AND(BH$1 = BI$1, BI$2 = "Mixed"), 0.5*BI24, 0)</f>
        <v>0</v>
      </c>
      <c r="BI24" s="5">
        <f>IF('Athletes - Gold'!BI24+'Athletes - Silver'!BI24+'Athletes - Bronze'!BI24 &gt; 0, 'Athletes - Gold'!BI24*'Medal values'!$B$1+'Athletes - Silver'!BI24*'Medal values'!$B$2+'Athletes - Bronze'!BI24*'Medal values'!$B$3, "") + IF(AND(BI$1 = BH$1, BH$2 = "Mixed"), 0.5*BH24, 0) + IF(AND(BI$1 = BJ$1, BJ$2 = "Mixed"), 0.5*BJ24, 0)</f>
        <v>0</v>
      </c>
      <c r="BJ24" s="5">
        <f>IF('Athletes - Gold'!BJ24+'Athletes - Silver'!BJ24+'Athletes - Bronze'!BJ24 &gt; 0, 'Athletes - Gold'!BJ24*'Medal values'!$B$1+'Athletes - Silver'!BJ24*'Medal values'!$B$2+'Athletes - Bronze'!BJ24*'Medal values'!$B$3, "") + IF(AND(BJ$1 = BI$1, BI$2 = "Mixed"), 0.5*BI24, 0) + IF(AND(BJ$1 = BK$1, BK$2 = "Mixed"), 0.5*BK24, 0)</f>
        <v>0</v>
      </c>
      <c r="BK24" s="5">
        <f>IF('Athletes - Gold'!BK24+'Athletes - Silver'!BK24+'Athletes - Bronze'!BK24 &gt; 0, 'Athletes - Gold'!BK24*'Medal values'!$B$1+'Athletes - Silver'!BK24*'Medal values'!$B$2+'Athletes - Bronze'!BK24*'Medal values'!$B$3, "") + IF(AND(BK$1 = BJ$1, BJ$2 = "Mixed"), 0.5*BJ24, 0) + IF(AND(BK$1 = BL$1, BL$2 = "Mixed"), 0.5*BL24, 0)</f>
        <v>0</v>
      </c>
      <c r="BL24" s="5">
        <f>IF('Athletes - Gold'!BL24+'Athletes - Silver'!BL24+'Athletes - Bronze'!BL24 &gt; 0, 'Athletes - Gold'!BL24*'Medal values'!$B$1+'Athletes - Silver'!BL24*'Medal values'!$B$2+'Athletes - Bronze'!BL24*'Medal values'!$B$3, "") + IF(AND(BL$1 = BK$1, BK$2 = "Mixed"), 0.5*BK24, 0) + IF(AND(BL$1 = BM$1, BM$2 = "Mixed"), 0.5*BM24, 0)</f>
        <v>0</v>
      </c>
      <c r="BM24" s="5">
        <f>IF('Athletes - Gold'!BM24+'Athletes - Silver'!BM24+'Athletes - Bronze'!BM24 &gt; 0, 'Athletes - Gold'!BM24*'Medal values'!$B$1+'Athletes - Silver'!BM24*'Medal values'!$B$2+'Athletes - Bronze'!BM24*'Medal values'!$B$3, "") + IF(AND(BM$1 = BL$1, BL$2 = "Mixed"), 0.5*BL24, 0) + IF(AND(BM$1 = BN$1, BN$2 = "Mixed"), 0.5*BN24, 0)</f>
        <v>0</v>
      </c>
      <c r="BN24" s="5">
        <f>IF('Athletes - Gold'!BN24+'Athletes - Silver'!BN24+'Athletes - Bronze'!BN24 &gt; 0, 'Athletes - Gold'!BN24*'Medal values'!$B$1+'Athletes - Silver'!BN24*'Medal values'!$B$2+'Athletes - Bronze'!BN24*'Medal values'!$B$3, "") + IF(AND(BN$1 = BM$1, BM$2 = "Mixed"), 0.5*BM24, 0) + IF(AND(BN$1 = BO$1, BO$2 = "Mixed"), 0.5*BO24, 0)</f>
        <v>0</v>
      </c>
      <c r="BO24" s="5">
        <f>IF('Athletes - Gold'!BO24+'Athletes - Silver'!BO24+'Athletes - Bronze'!BO24 &gt; 0, 'Athletes - Gold'!BO24*'Medal values'!$B$1+'Athletes - Silver'!BO24*'Medal values'!$B$2+'Athletes - Bronze'!BO24*'Medal values'!$B$3, "") + IF(AND(BO$1 = BN$1, BN$2 = "Mixed"), 0.5*BN24, 0) + IF(AND(BO$1 = BP$1, BP$2 = "Mixed"), 0.5*BP24, 0)</f>
        <v>0</v>
      </c>
      <c r="BP24" s="5">
        <f>IF('Athletes - Gold'!BP24+'Athletes - Silver'!BP24+'Athletes - Bronze'!BP24 &gt; 0, 'Athletes - Gold'!BP24*'Medal values'!$B$1+'Athletes - Silver'!BP24*'Medal values'!$B$2+'Athletes - Bronze'!BP24*'Medal values'!$B$3, "") + IF(AND(BP$1 = BO$1, BO$2 = "Mixed"), 0.5*BO24, 0) + IF(AND(BP$1 = BQ$1, BQ$2 = "Mixed"), 0.5*BQ24, 0)</f>
        <v>5.001001</v>
      </c>
      <c r="BQ24" s="5">
        <f>IF('Athletes - Gold'!BQ24+'Athletes - Silver'!BQ24+'Athletes - Bronze'!BQ24 &gt; 0, 'Athletes - Gold'!BQ24*'Medal values'!$B$1+'Athletes - Silver'!BQ24*'Medal values'!$B$2+'Athletes - Bronze'!BQ24*'Medal values'!$B$3, "") + IF(AND(BQ$1 = BP$1, BP$2 = "Mixed"), 0.5*BP24, 0) + IF(AND(BQ$1 = BR$1, BR$2 = "Mixed"), 0.5*BR24, 0)</f>
        <v>0</v>
      </c>
      <c r="BR24" s="5">
        <f>IF('Athletes - Gold'!BR24+'Athletes - Silver'!BR24+'Athletes - Bronze'!BR24 &gt; 0, 'Athletes - Gold'!BR24*'Medal values'!$B$1+'Athletes - Silver'!BR24*'Medal values'!$B$2+'Athletes - Bronze'!BR24*'Medal values'!$B$3, "") + IF(AND(BR$1 = BQ$1, BQ$2 = "Mixed"), 0.5*BQ24, 0) + IF(AND(BR$1 = BS$1, BS$2 = "Mixed"), 0.5*BS24, 0)</f>
        <v>0</v>
      </c>
      <c r="BS24" s="5">
        <f>IF('Athletes - Gold'!BS24+'Athletes - Silver'!BS24+'Athletes - Bronze'!BS24 &gt; 0, 'Athletes - Gold'!BS24*'Medal values'!$B$1+'Athletes - Silver'!BS24*'Medal values'!$B$2+'Athletes - Bronze'!BS24*'Medal values'!$B$3, "") + IF(AND(BS$1 = BR$1, BR$2 = "Mixed"), 0.5*BR24, 0) + IF(AND(BS$1 = BT$1, BT$2 = "Mixed"), 0.5*BT24, 0)</f>
        <v>0</v>
      </c>
      <c r="BT24" s="5">
        <f>IF('Athletes - Gold'!BT24+'Athletes - Silver'!BT24+'Athletes - Bronze'!BT24 &gt; 0, 'Athletes - Gold'!BT24*'Medal values'!$B$1+'Athletes - Silver'!BT24*'Medal values'!$B$2+'Athletes - Bronze'!BT24*'Medal values'!$B$3, "") + IF(AND(BT$1 = BS$1, BS$2 = "Mixed"), 0.5*BS24, 0) + IF(AND(BT$1 = BU$1, BU$2 = "Mixed"), 0.5*BU24, 0)</f>
        <v>0</v>
      </c>
      <c r="BU24" s="5">
        <f>IF('Athletes - Gold'!BU24+'Athletes - Silver'!BU24+'Athletes - Bronze'!BU24 &gt; 0, 'Athletes - Gold'!BU24*'Medal values'!$B$1+'Athletes - Silver'!BU24*'Medal values'!$B$2+'Athletes - Bronze'!BU24*'Medal values'!$B$3, "") + IF(AND(BU$1 = BT$1, BT$2 = "Mixed"), 0.5*BT24, 0) + IF(AND(BU$1 = BV$1, BV$2 = "Mixed"), 0.5*BV24, 0)</f>
        <v>0</v>
      </c>
      <c r="BV24" s="5">
        <f>IF('Athletes - Gold'!BV24+'Athletes - Silver'!BV24+'Athletes - Bronze'!BV24 &gt; 0, 'Athletes - Gold'!BV24*'Medal values'!$B$1+'Athletes - Silver'!BV24*'Medal values'!$B$2+'Athletes - Bronze'!BV24*'Medal values'!$B$3, "") + IF(AND(BV$1 = BU$1, BU$2 = "Mixed"), 0.5*BU24, 0) + IF(AND(BV$1 = BW$1, BW$2 = "Mixed"), 0.5*BW24, 0)</f>
        <v>0</v>
      </c>
      <c r="BW24" s="5">
        <f>IF('Athletes - Gold'!BW24+'Athletes - Silver'!BW24+'Athletes - Bronze'!BW24 &gt; 0, 'Athletes - Gold'!BW24*'Medal values'!$B$1+'Athletes - Silver'!BW24*'Medal values'!$B$2+'Athletes - Bronze'!BW24*'Medal values'!$B$3, "") + IF(AND(BW$1 = BV$1, BV$2 = "Mixed"), 0.5*BV24, 0) + IF(AND(BW$1 = BX$1, BX$2 = "Mixed"), 0.5*BX24, 0)</f>
        <v>0</v>
      </c>
      <c r="BX24" s="5">
        <f>IF('Athletes - Gold'!BX24+'Athletes - Silver'!BX24+'Athletes - Bronze'!BX24 &gt; 0, 'Athletes - Gold'!BX24*'Medal values'!$B$1+'Athletes - Silver'!BX24*'Medal values'!$B$2+'Athletes - Bronze'!BX24*'Medal values'!$B$3, "") + IF(AND(BX$1 = BW$1, BW$2 = "Mixed"), 0.5*BW24, 0) + IF(AND(BX$1 = BY$1, BY$2 = "Mixed"), 0.5*BY24, 0)</f>
        <v>0</v>
      </c>
      <c r="BY24" s="5">
        <f>IF('Athletes - Gold'!BY24+'Athletes - Silver'!BY24+'Athletes - Bronze'!BY24 &gt; 0, 'Athletes - Gold'!BY24*'Medal values'!$B$1+'Athletes - Silver'!BY24*'Medal values'!$B$2+'Athletes - Bronze'!BY24*'Medal values'!$B$3, "") + IF(AND(BY$1 = BX$1, BX$2 = "Mixed"), 0.5*BX24, 0) + IF(AND(BY$1 = BZ$1, BZ$2 = "Mixed"), 0.5*BZ24, 0)</f>
        <v>0</v>
      </c>
      <c r="BZ24" s="5">
        <f>IF('Athletes - Gold'!BZ24+'Athletes - Silver'!BZ24+'Athletes - Bronze'!BZ24 &gt; 0, 'Athletes - Gold'!BZ24*'Medal values'!$B$1+'Athletes - Silver'!BZ24*'Medal values'!$B$2+'Athletes - Bronze'!BZ24*'Medal values'!$B$3, "") + IF(AND(BZ$1 = BY$1, BY$2 = "Mixed"), 0.5*BY24, 0) + IF(AND(BZ$1 = CA$1, CA$2 = "Mixed"), 0.5*CA24, 0)</f>
        <v>0</v>
      </c>
      <c r="CA24" s="5">
        <f>IF('Athletes - Gold'!CA24+'Athletes - Silver'!CA24+'Athletes - Bronze'!CA24 &gt; 0, 'Athletes - Gold'!CA24*'Medal values'!$B$1+'Athletes - Silver'!CA24*'Medal values'!$B$2+'Athletes - Bronze'!CA24*'Medal values'!$B$3, "") + IF(AND(CA$1 = BZ$1, BZ$2 = "Mixed"), 0.5*BZ24, 0) + IF(AND(CA$1 = CB$1, CB$2 = "Mixed"), 0.5*CB24, 0)</f>
        <v>0</v>
      </c>
      <c r="CB24" s="5">
        <f>IF('Athletes - Gold'!CB24+'Athletes - Silver'!CB24+'Athletes - Bronze'!CB24 &gt; 0, 'Athletes - Gold'!CB24*'Medal values'!$B$1+'Athletes - Silver'!CB24*'Medal values'!$B$2+'Athletes - Bronze'!CB24*'Medal values'!$B$3, "") + IF(AND(CB$1 = CA$1, CA$2 = "Mixed"), 0.5*CA24, 0) + IF(AND(CB$1 = CC$1, CC$2 = "Mixed"), 0.5*CC24, 0)</f>
        <v>0</v>
      </c>
      <c r="CC24" s="5">
        <f>IF('Athletes - Gold'!CC24+'Athletes - Silver'!CC24+'Athletes - Bronze'!CC24 &gt; 0, 'Athletes - Gold'!CC24*'Medal values'!$B$1+'Athletes - Silver'!CC24*'Medal values'!$B$2+'Athletes - Bronze'!CC24*'Medal values'!$B$3, "") + IF(AND(CC$1 = CB$1, CB$2 = "Mixed"), 0.5*CB24, 0) + IF(AND(CC$1 = CD$1, CD$2 = "Mixed"), 0.5*CD24, 0)</f>
        <v>0</v>
      </c>
      <c r="CD24" s="5">
        <f>IF('Athletes - Gold'!CD24+'Athletes - Silver'!CD24+'Athletes - Bronze'!CD24 &gt; 0, 'Athletes - Gold'!CD24*'Medal values'!$B$1+'Athletes - Silver'!CD24*'Medal values'!$B$2+'Athletes - Bronze'!CD24*'Medal values'!$B$3, "") + IF(AND(CD$1 = CC$1, CC$2 = "Mixed"), 0.5*CC24, 0) + IF(AND(CD$1 = CE$1, CE$2 = "Mixed"), 0.5*CE24, 0)</f>
        <v>0</v>
      </c>
      <c r="CE24" s="5">
        <f>IF('Athletes - Gold'!CE24+'Athletes - Silver'!CE24+'Athletes - Bronze'!CE24 &gt; 0, 'Athletes - Gold'!CE24*'Medal values'!$B$1+'Athletes - Silver'!CE24*'Medal values'!$B$2+'Athletes - Bronze'!CE24*'Medal values'!$B$3, "") + IF(AND(CE$1 = CD$1, CD$2 = "Mixed"), 0.5*CD24, 0) + IF(AND(CE$1 = CF$1, CF$2 = "Mixed"), 0.5*CF24, 0)</f>
        <v>0</v>
      </c>
      <c r="CF24" s="5">
        <f>IF('Athletes - Gold'!CF24+'Athletes - Silver'!CF24+'Athletes - Bronze'!CF24 &gt; 0, 'Athletes - Gold'!CF24*'Medal values'!$B$1+'Athletes - Silver'!CF24*'Medal values'!$B$2+'Athletes - Bronze'!CF24*'Medal values'!$B$3, "") + IF(AND(CF$1 = CE$1, CE$2 = "Mixed"), 0.5*CE24, 0) + IF(AND(CF$1 = CG$1, CG$2 = "Mixed"), 0.5*CG24, 0)</f>
        <v>0</v>
      </c>
      <c r="CG24" s="5">
        <f>IF('Athletes - Gold'!CG24+'Athletes - Silver'!CG24+'Athletes - Bronze'!CG24 &gt; 0, 'Athletes - Gold'!CG24*'Medal values'!$B$1+'Athletes - Silver'!CG24*'Medal values'!$B$2+'Athletes - Bronze'!CG24*'Medal values'!$B$3, "") + IF(AND(CG$1 = CF$1, CF$2 = "Mixed"), 0.5*CF24, 0) + IF(AND(CG$1 = CH$1, CH$2 = "Mixed"), 0.5*CH24, 0)</f>
        <v>0</v>
      </c>
      <c r="CH24" s="5">
        <f>IF('Athletes - Gold'!CH24+'Athletes - Silver'!CH24+'Athletes - Bronze'!CH24 &gt; 0, 'Athletes - Gold'!CH24*'Medal values'!$B$1+'Athletes - Silver'!CH24*'Medal values'!$B$2+'Athletes - Bronze'!CH24*'Medal values'!$B$3, "") + IF(AND(CH$1 = CG$1, CG$2 = "Mixed"), 0.5*CG24, 0) + IF(AND(CH$1 = CI$1, CI$2 = "Mixed"), 0.5*CI24, 0)</f>
        <v>0</v>
      </c>
      <c r="CI24" s="5">
        <f>IF('Athletes - Gold'!CI24+'Athletes - Silver'!CI24+'Athletes - Bronze'!CI24 &gt; 0, 'Athletes - Gold'!CI24*'Medal values'!$B$1+'Athletes - Silver'!CI24*'Medal values'!$B$2+'Athletes - Bronze'!CI24*'Medal values'!$B$3, "") + IF(AND(CI$1 = CH$1, CH$2 = "Mixed"), 0.5*CH24, 0) + IF(AND(CI$1 = CJ$1, CJ$2 = "Mixed"), 0.5*CJ24, 0)</f>
        <v>8.002001</v>
      </c>
      <c r="CJ24" s="5">
        <f>IF('Athletes - Gold'!CJ24+'Athletes - Silver'!CJ24+'Athletes - Bronze'!CJ24 &gt; 0, 'Athletes - Gold'!CJ24*'Medal values'!$B$1+'Athletes - Silver'!CJ24*'Medal values'!$B$2+'Athletes - Bronze'!CJ24*'Medal values'!$B$3, "") + IF(AND(CJ$1 = CI$1, CI$2 = "Mixed"), 0.5*CI24, 0) + IF(AND(CJ$1 = CK$1, CK$2 = "Mixed"), 0.5*CK24, 0)</f>
        <v>0</v>
      </c>
      <c r="CK24" s="5">
        <f>IF('Athletes - Gold'!CK24+'Athletes - Silver'!CK24+'Athletes - Bronze'!CK24 &gt; 0, 'Athletes - Gold'!CK24*'Medal values'!$B$1+'Athletes - Silver'!CK24*'Medal values'!$B$2+'Athletes - Bronze'!CK24*'Medal values'!$B$3, "") + IF(AND(CK$1 = CJ$1, CJ$2 = "Mixed"), 0.5*CJ24, 0) + IF(AND(CK$1 = CL$1, CL$2 = "Mixed"), 0.5*CL24, 0)</f>
        <v>0</v>
      </c>
      <c r="CL24" s="5">
        <f>IF('Athletes - Gold'!CL24+'Athletes - Silver'!CL24+'Athletes - Bronze'!CL24 &gt; 0, 'Athletes - Gold'!CL24*'Medal values'!$B$1+'Athletes - Silver'!CL24*'Medal values'!$B$2+'Athletes - Bronze'!CL24*'Medal values'!$B$3, "") + IF(AND(CL$1 = CK$1, CK$2 = "Mixed"), 0.5*CK24, 0) + IF(AND(CL$1 = CM$1, CM$2 = "Mixed"), 0.5*CM24, 0)</f>
        <v>0</v>
      </c>
      <c r="CM24" s="5">
        <f>IF('Athletes - Gold'!CM24+'Athletes - Silver'!CM24+'Athletes - Bronze'!CM24 &gt; 0, 'Athletes - Gold'!CM24*'Medal values'!$B$1+'Athletes - Silver'!CM24*'Medal values'!$B$2+'Athletes - Bronze'!CM24*'Medal values'!$B$3, "") + IF(AND(CM$1 = CL$1, CL$2 = "Mixed"), 0.5*CL24, 0) + IF(AND(CM$1 = CN$1, CN$2 = "Mixed"), 0.5*CN24, 0)</f>
        <v>0</v>
      </c>
      <c r="CN24" s="5">
        <f>IF('Athletes - Gold'!CN24+'Athletes - Silver'!CN24+'Athletes - Bronze'!CN24 &gt; 0, 'Athletes - Gold'!CN24*'Medal values'!$B$1+'Athletes - Silver'!CN24*'Medal values'!$B$2+'Athletes - Bronze'!CN24*'Medal values'!$B$3, "") + IF(AND(CN$1 = CM$1, CM$2 = "Mixed"), 0.5*CM24, 0) + IF(AND(CN$1 = CO$1, CO$2 = "Mixed"), 0.5*CO24, 0)</f>
        <v>0</v>
      </c>
      <c r="CO24" s="5">
        <f>IF('Athletes - Gold'!CO24+'Athletes - Silver'!CO24+'Athletes - Bronze'!CO24 &gt; 0, 'Athletes - Gold'!CO24*'Medal values'!$B$1+'Athletes - Silver'!CO24*'Medal values'!$B$2+'Athletes - Bronze'!CO24*'Medal values'!$B$3, "") + IF(AND(CO$1 = CN$1, CN$2 = "Mixed"), 0.5*CN24, 0) + IF(AND(CO$1 = CP$1, CP$2 = "Mixed"), 0.5*CP24, 0)</f>
        <v>0</v>
      </c>
      <c r="CP24" s="5">
        <f>IF('Athletes - Gold'!CP24+'Athletes - Silver'!CP24+'Athletes - Bronze'!CP24 &gt; 0, 'Athletes - Gold'!CP24*'Medal values'!$B$1+'Athletes - Silver'!CP24*'Medal values'!$B$2+'Athletes - Bronze'!CP24*'Medal values'!$B$3, "") + IF(AND(CP$1 = CO$1, CO$2 = "Mixed"), 0.5*CO24, 0) + IF(AND(CP$1 = CQ$1, CQ$2 = "Mixed"), 0.5*CQ24, 0)</f>
        <v>0</v>
      </c>
      <c r="CQ24" s="5">
        <f>IF('Athletes - Gold'!CQ24+'Athletes - Silver'!CQ24+'Athletes - Bronze'!CQ24 &gt; 0, 'Athletes - Gold'!CQ24*'Medal values'!$B$1+'Athletes - Silver'!CQ24*'Medal values'!$B$2+'Athletes - Bronze'!CQ24*'Medal values'!$B$3, "") + IF(AND(CQ$1 = CP$1, CP$2 = "Mixed"), 0.5*CP24, 0) + IF(AND(CQ$1 = CR$1, CR$2 = "Mixed"), 0.5*CR24, 0)</f>
        <v>0</v>
      </c>
      <c r="CR24" s="5">
        <f>IF('Athletes - Gold'!CR24+'Athletes - Silver'!CR24+'Athletes - Bronze'!CR24 &gt; 0, 'Athletes - Gold'!CR24*'Medal values'!$B$1+'Athletes - Silver'!CR24*'Medal values'!$B$2+'Athletes - Bronze'!CR24*'Medal values'!$B$3, "") + IF(AND(CR$1 = CQ$1, CQ$2 = "Mixed"), 0.5*CQ24, 0) + IF(AND(CR$1 = CS$1, CS$2 = "Mixed"), 0.5*CS24, 0)</f>
        <v>0</v>
      </c>
      <c r="CS24" s="5">
        <f>IF('Athletes - Gold'!CS24+'Athletes - Silver'!CS24+'Athletes - Bronze'!CS24 &gt; 0, 'Athletes - Gold'!CS24*'Medal values'!$B$1+'Athletes - Silver'!CS24*'Medal values'!$B$2+'Athletes - Bronze'!CS24*'Medal values'!$B$3, "") + IF(AND(CS$1 = CR$1, CR$2 = "Mixed"), 0.5*CR24, 0) + IF(AND(CS$1 = CT$1, CT$2 = "Mixed"), 0.5*CT24, 0)</f>
        <v>0</v>
      </c>
      <c r="CT24" s="5">
        <f>IF('Athletes - Gold'!CT24+'Athletes - Silver'!CT24+'Athletes - Bronze'!CT24 &gt; 0, 'Athletes - Gold'!CT24*'Medal values'!$B$1+'Athletes - Silver'!CT24*'Medal values'!$B$2+'Athletes - Bronze'!CT24*'Medal values'!$B$3, "") + IF(AND(CT$1 = CS$1, CS$2 = "Mixed"), 0.5*CS24, 0) + IF(AND(CT$1 = CU$1, CU$2 = "Mixed"), 0.5*CU24, 0)</f>
        <v>0</v>
      </c>
      <c r="CU24" s="5">
        <f>IF('Athletes - Gold'!CU24+'Athletes - Silver'!CU24+'Athletes - Bronze'!CU24 &gt; 0, 'Athletes - Gold'!CU24*'Medal values'!$B$1+'Athletes - Silver'!CU24*'Medal values'!$B$2+'Athletes - Bronze'!CU24*'Medal values'!$B$3, "") + IF(AND(CU$1 = CT$1, CT$2 = "Mixed"), 0.5*CT24, 0) + IF(AND(CU$1 = CV$1, CV$2 = "Mixed"), 0.5*CV24, 0)</f>
        <v>0</v>
      </c>
      <c r="CV24" s="5">
        <f>IF('Athletes - Gold'!CV24+'Athletes - Silver'!CV24+'Athletes - Bronze'!CV24 &gt; 0, 'Athletes - Gold'!CV24*'Medal values'!$B$1+'Athletes - Silver'!CV24*'Medal values'!$B$2+'Athletes - Bronze'!CV24*'Medal values'!$B$3, "") + IF(AND(CV$1 = CU$1, CU$2 = "Mixed"), 0.5*CU24, 0) + IF(AND(CV$1 = CW$1, CW$2 = "Mixed"), 0.5*CW24, 0)</f>
        <v>0</v>
      </c>
      <c r="CW24" s="5">
        <f t="shared" ref="CW24:CX24" si="23">SUMIF($B$2:$CV$2,CW$2, $B24:$CV24)</f>
        <v>19.003003</v>
      </c>
      <c r="CX24" s="5">
        <f t="shared" si="23"/>
        <v>8.002001</v>
      </c>
      <c r="CY24" s="5">
        <f t="shared" si="3"/>
        <v>27.005004</v>
      </c>
    </row>
    <row r="25">
      <c r="A25" s="5" t="str">
        <f>Countries!A23</f>
        <v>DEN</v>
      </c>
      <c r="B25" s="5">
        <f>IF('Athletes - Gold'!B25+'Athletes - Silver'!B25+'Athletes - Bronze'!B25 &gt; 0, 'Athletes - Gold'!B25*'Medal values'!$B$1+'Athletes - Silver'!B25*'Medal values'!$B$2+'Athletes - Bronze'!B25*'Medal values'!$B$3, "") + IF(AND(B$1 = A$1, A$2 = "Mixed"), 0.5*A25, 0) + IF(AND(B$1 = C$1, C$2 = "Mixed"), 0.5*C25, 0)</f>
        <v>0</v>
      </c>
      <c r="C25" s="5">
        <f>IF('Athletes - Gold'!C25+'Athletes - Silver'!C25+'Athletes - Bronze'!C25 &gt; 0, 'Athletes - Gold'!C25*'Medal values'!$B$1+'Athletes - Silver'!C25*'Medal values'!$B$2+'Athletes - Bronze'!C25*'Medal values'!$B$3, "") + IF(AND(C$1 = B$1, B$2 = "Mixed"), 0.5*B25, 0) + IF(AND(C$1 = D$1, D$2 = "Mixed"), 0.5*D25, 0)</f>
        <v>0</v>
      </c>
      <c r="D25" s="5">
        <f>IF('Athletes - Gold'!D25+'Athletes - Silver'!D25+'Athletes - Bronze'!D25 &gt; 0, 'Athletes - Gold'!D25*'Medal values'!$B$1+'Athletes - Silver'!D25*'Medal values'!$B$2+'Athletes - Bronze'!D25*'Medal values'!$B$3, "") + IF(AND(D$1 = C$1, C$2 = "Mixed"), 0.5*C25, 0) + IF(AND(D$1 = E$1, E$2 = "Mixed"), 0.5*E25, 0)</f>
        <v>0</v>
      </c>
      <c r="E25" s="5">
        <f>IF('Athletes - Gold'!E25+'Athletes - Silver'!E25+'Athletes - Bronze'!E25 &gt; 0, 'Athletes - Gold'!E25*'Medal values'!$B$1+'Athletes - Silver'!E25*'Medal values'!$B$2+'Athletes - Bronze'!E25*'Medal values'!$B$3, "") + IF(AND(E$1 = D$1, D$2 = "Mixed"), 0.5*D25, 0) + IF(AND(E$1 = F$1, F$2 = "Mixed"), 0.5*F25, 0)</f>
        <v>0</v>
      </c>
      <c r="F25" s="5">
        <f>IF('Athletes - Gold'!F25+'Athletes - Silver'!F25+'Athletes - Bronze'!F25 &gt; 0, 'Athletes - Gold'!F25*'Medal values'!$B$1+'Athletes - Silver'!F25*'Medal values'!$B$2+'Athletes - Bronze'!F25*'Medal values'!$B$3, "") + IF(AND(F$1 = E$1, E$2 = "Mixed"), 0.5*E25, 0) + IF(AND(F$1 = G$1, G$2 = "Mixed"), 0.5*G25, 0)</f>
        <v>0</v>
      </c>
      <c r="G25" s="5">
        <f>IF('Athletes - Gold'!G25+'Athletes - Silver'!G25+'Athletes - Bronze'!G25 &gt; 0, 'Athletes - Gold'!G25*'Medal values'!$B$1+'Athletes - Silver'!G25*'Medal values'!$B$2+'Athletes - Bronze'!G25*'Medal values'!$B$3, "") + IF(AND(G$1 = F$1, F$2 = "Mixed"), 0.5*F25, 0) + IF(AND(G$1 = H$1, H$2 = "Mixed"), 0.5*H25, 0)</f>
        <v>0</v>
      </c>
      <c r="H25" s="5">
        <f>IF('Athletes - Gold'!H25+'Athletes - Silver'!H25+'Athletes - Bronze'!H25 &gt; 0, 'Athletes - Gold'!H25*'Medal values'!$B$1+'Athletes - Silver'!H25*'Medal values'!$B$2+'Athletes - Bronze'!H25*'Medal values'!$B$3, "") + IF(AND(H$1 = G$1, G$2 = "Mixed"), 0.5*G25, 0) + IF(AND(H$1 = I$1, I$2 = "Mixed"), 0.5*I25, 0)</f>
        <v>0</v>
      </c>
      <c r="I25" s="5">
        <f>IF('Athletes - Gold'!I25+'Athletes - Silver'!I25+'Athletes - Bronze'!I25 &gt; 0, 'Athletes - Gold'!I25*'Medal values'!$B$1+'Athletes - Silver'!I25*'Medal values'!$B$2+'Athletes - Bronze'!I25*'Medal values'!$B$3, "") + IF(AND(I$1 = H$1, H$2 = "Mixed"), 0.5*H25, 0) + IF(AND(I$1 = J$1, J$2 = "Mixed"), 0.5*J25, 0)</f>
        <v>0</v>
      </c>
      <c r="J25" s="5">
        <f>IF('Athletes - Gold'!J25+'Athletes - Silver'!J25+'Athletes - Bronze'!J25 &gt; 0, 'Athletes - Gold'!J25*'Medal values'!$B$1+'Athletes - Silver'!J25*'Medal values'!$B$2+'Athletes - Bronze'!J25*'Medal values'!$B$3, "") + IF(AND(J$1 = I$1, I$2 = "Mixed"), 0.5*I25, 0) + IF(AND(J$1 = K$1, K$2 = "Mixed"), 0.5*K25, 0)</f>
        <v>0</v>
      </c>
      <c r="K25" s="5">
        <f>IF('Athletes - Gold'!K25+'Athletes - Silver'!K25+'Athletes - Bronze'!K25 &gt; 0, 'Athletes - Gold'!K25*'Medal values'!$B$1+'Athletes - Silver'!K25*'Medal values'!$B$2+'Athletes - Bronze'!K25*'Medal values'!$B$3, "") + IF(AND(K$1 = J$1, J$2 = "Mixed"), 0.5*J25, 0) + IF(AND(K$1 = L$1, L$2 = "Mixed"), 0.5*L25, 0)</f>
        <v>0</v>
      </c>
      <c r="L25" s="5">
        <f>IF('Athletes - Gold'!L25+'Athletes - Silver'!L25+'Athletes - Bronze'!L25 &gt; 0, 'Athletes - Gold'!L25*'Medal values'!$B$1+'Athletes - Silver'!L25*'Medal values'!$B$2+'Athletes - Bronze'!L25*'Medal values'!$B$3, "") + IF(AND(L$1 = K$1, K$2 = "Mixed"), 0.5*K25, 0) + IF(AND(L$1 = M$1, M$2 = "Mixed"), 0.5*M25, 0)</f>
        <v>0</v>
      </c>
      <c r="M25" s="5">
        <f>IF('Athletes - Gold'!M25+'Athletes - Silver'!M25+'Athletes - Bronze'!M25 &gt; 0, 'Athletes - Gold'!M25*'Medal values'!$B$1+'Athletes - Silver'!M25*'Medal values'!$B$2+'Athletes - Bronze'!M25*'Medal values'!$B$3, "") + IF(AND(M$1 = L$1, L$2 = "Mixed"), 0.5*L25, 0) + IF(AND(M$1 = N$1, N$2 = "Mixed"), 0.5*N25, 0)</f>
        <v>3.001</v>
      </c>
      <c r="N25" s="5">
        <f>IF('Athletes - Gold'!N25+'Athletes - Silver'!N25+'Athletes - Bronze'!N25 &gt; 0, 'Athletes - Gold'!N25*'Medal values'!$B$1+'Athletes - Silver'!N25*'Medal values'!$B$2+'Athletes - Bronze'!N25*'Medal values'!$B$3, "") + IF(AND(N$1 = M$1, M$2 = "Mixed"), 0.5*M25, 0) + IF(AND(N$1 = O$1, O$2 = "Mixed"), 0.5*O25, 0)</f>
        <v>0</v>
      </c>
      <c r="O25" s="5">
        <f>IF('Athletes - Gold'!O25+'Athletes - Silver'!O25+'Athletes - Bronze'!O25 &gt; 0, 'Athletes - Gold'!O25*'Medal values'!$B$1+'Athletes - Silver'!O25*'Medal values'!$B$2+'Athletes - Bronze'!O25*'Medal values'!$B$3, "") + IF(AND(O$1 = N$1, N$2 = "Mixed"), 0.5*N25, 0) + IF(AND(O$1 = P$1, P$2 = "Mixed"), 0.5*P25, 0)</f>
        <v>0</v>
      </c>
      <c r="P25" s="5">
        <f>IF('Athletes - Gold'!P25+'Athletes - Silver'!P25+'Athletes - Bronze'!P25 &gt; 0, 'Athletes - Gold'!P25*'Medal values'!$B$1+'Athletes - Silver'!P25*'Medal values'!$B$2+'Athletes - Bronze'!P25*'Medal values'!$B$3, "") + IF(AND(P$1 = O$1, O$2 = "Mixed"), 0.5*O25, 0) + IF(AND(P$1 = Q$1, Q$2 = "Mixed"), 0.5*Q25, 0)</f>
        <v>0</v>
      </c>
      <c r="Q25" s="5">
        <f>IF('Athletes - Gold'!Q25+'Athletes - Silver'!Q25+'Athletes - Bronze'!Q25 &gt; 0, 'Athletes - Gold'!Q25*'Medal values'!$B$1+'Athletes - Silver'!Q25*'Medal values'!$B$2+'Athletes - Bronze'!Q25*'Medal values'!$B$3, "") + IF(AND(Q$1 = P$1, P$2 = "Mixed"), 0.5*P25, 0) + IF(AND(Q$1 = R$1, R$2 = "Mixed"), 0.5*R25, 0)</f>
        <v>0</v>
      </c>
      <c r="R25" s="5">
        <f>IF('Athletes - Gold'!R25+'Athletes - Silver'!R25+'Athletes - Bronze'!R25 &gt; 0, 'Athletes - Gold'!R25*'Medal values'!$B$1+'Athletes - Silver'!R25*'Medal values'!$B$2+'Athletes - Bronze'!R25*'Medal values'!$B$3, "") + IF(AND(R$1 = Q$1, Q$2 = "Mixed"), 0.5*Q25, 0) + IF(AND(R$1 = S$1, S$2 = "Mixed"), 0.5*S25, 0)</f>
        <v>0</v>
      </c>
      <c r="S25" s="5">
        <f>IF('Athletes - Gold'!S25+'Athletes - Silver'!S25+'Athletes - Bronze'!S25 &gt; 0, 'Athletes - Gold'!S25*'Medal values'!$B$1+'Athletes - Silver'!S25*'Medal values'!$B$2+'Athletes - Bronze'!S25*'Medal values'!$B$3, "") + IF(AND(S$1 = R$1, R$2 = "Mixed"), 0.5*R25, 0) + IF(AND(S$1 = T$1, T$2 = "Mixed"), 0.5*T25, 0)</f>
        <v>0</v>
      </c>
      <c r="T25" s="5">
        <f>IF('Athletes - Gold'!T25+'Athletes - Silver'!T25+'Athletes - Bronze'!T25 &gt; 0, 'Athletes - Gold'!T25*'Medal values'!$B$1+'Athletes - Silver'!T25*'Medal values'!$B$2+'Athletes - Bronze'!T25*'Medal values'!$B$3, "") + IF(AND(T$1 = S$1, S$2 = "Mixed"), 0.5*S25, 0) + IF(AND(T$1 = U$1, U$2 = "Mixed"), 0.5*U25, 0)</f>
        <v>0</v>
      </c>
      <c r="U25" s="5">
        <f>IF('Athletes - Gold'!U25+'Athletes - Silver'!U25+'Athletes - Bronze'!U25 &gt; 0, 'Athletes - Gold'!U25*'Medal values'!$B$1+'Athletes - Silver'!U25*'Medal values'!$B$2+'Athletes - Bronze'!U25*'Medal values'!$B$3, "") + IF(AND(U$1 = T$1, T$2 = "Mixed"), 0.5*T25, 0) + IF(AND(U$1 = V$1, V$2 = "Mixed"), 0.5*V25, 0)</f>
        <v>0</v>
      </c>
      <c r="V25" s="5">
        <f>IF('Athletes - Gold'!V25+'Athletes - Silver'!V25+'Athletes - Bronze'!V25 &gt; 0, 'Athletes - Gold'!V25*'Medal values'!$B$1+'Athletes - Silver'!V25*'Medal values'!$B$2+'Athletes - Bronze'!V25*'Medal values'!$B$3, "") + IF(AND(V$1 = U$1, U$2 = "Mixed"), 0.5*U25, 0) + IF(AND(V$1 = W$1, W$2 = "Mixed"), 0.5*W25, 0)</f>
        <v>0</v>
      </c>
      <c r="W25" s="5">
        <f>IF('Athletes - Gold'!W25+'Athletes - Silver'!W25+'Athletes - Bronze'!W25 &gt; 0, 'Athletes - Gold'!W25*'Medal values'!$B$1+'Athletes - Silver'!W25*'Medal values'!$B$2+'Athletes - Bronze'!W25*'Medal values'!$B$3, "") + IF(AND(W$1 = V$1, V$2 = "Mixed"), 0.5*V25, 0) + IF(AND(W$1 = X$1, X$2 = "Mixed"), 0.5*X25, 0)</f>
        <v>0</v>
      </c>
      <c r="X25" s="5">
        <f>IF('Athletes - Gold'!X25+'Athletes - Silver'!X25+'Athletes - Bronze'!X25 &gt; 0, 'Athletes - Gold'!X25*'Medal values'!$B$1+'Athletes - Silver'!X25*'Medal values'!$B$2+'Athletes - Bronze'!X25*'Medal values'!$B$3, "") + IF(AND(X$1 = W$1, W$2 = "Mixed"), 0.5*W25, 0) + IF(AND(X$1 = Y$1, Y$2 = "Mixed"), 0.5*Y25, 0)</f>
        <v>0</v>
      </c>
      <c r="Y25" s="5">
        <f>IF('Athletes - Gold'!Y25+'Athletes - Silver'!Y25+'Athletes - Bronze'!Y25 &gt; 0, 'Athletes - Gold'!Y25*'Medal values'!$B$1+'Athletes - Silver'!Y25*'Medal values'!$B$2+'Athletes - Bronze'!Y25*'Medal values'!$B$3, "") + IF(AND(Y$1 = X$1, X$2 = "Mixed"), 0.5*X25, 0) + IF(AND(Y$1 = Z$1, Z$2 = "Mixed"), 0.5*Z25, 0)</f>
        <v>0</v>
      </c>
      <c r="Z25" s="5">
        <f>IF('Athletes - Gold'!Z25+'Athletes - Silver'!Z25+'Athletes - Bronze'!Z25 &gt; 0, 'Athletes - Gold'!Z25*'Medal values'!$B$1+'Athletes - Silver'!Z25*'Medal values'!$B$2+'Athletes - Bronze'!Z25*'Medal values'!$B$3, "") + IF(AND(Z$1 = Y$1, Y$2 = "Mixed"), 0.5*Y25, 0) + IF(AND(Z$1 = AA$1, AA$2 = "Mixed"), 0.5*AA25, 0)</f>
        <v>0</v>
      </c>
      <c r="AA25" s="5">
        <f>IF('Athletes - Gold'!AA25+'Athletes - Silver'!AA25+'Athletes - Bronze'!AA25 &gt; 0, 'Athletes - Gold'!AA25*'Medal values'!$B$1+'Athletes - Silver'!AA25*'Medal values'!$B$2+'Athletes - Bronze'!AA25*'Medal values'!$B$3, "") + IF(AND(AA$1 = Z$1, Z$2 = "Mixed"), 0.5*Z25, 0) + IF(AND(AA$1 = AB$1, AB$2 = "Mixed"), 0.5*AB25, 0)</f>
        <v>2</v>
      </c>
      <c r="AB25" s="5">
        <f>IF('Athletes - Gold'!AB25+'Athletes - Silver'!AB25+'Athletes - Bronze'!AB25 &gt; 0, 'Athletes - Gold'!AB25*'Medal values'!$B$1+'Athletes - Silver'!AB25*'Medal values'!$B$2+'Athletes - Bronze'!AB25*'Medal values'!$B$3, "") + IF(AND(AB$1 = AA$1, AA$2 = "Mixed"), 0.5*AA25, 0) + IF(AND(AB$1 = AC$1, AC$2 = "Mixed"), 0.5*AC25, 0)</f>
        <v>0</v>
      </c>
      <c r="AC25" s="5">
        <f>IF('Athletes - Gold'!AC25+'Athletes - Silver'!AC25+'Athletes - Bronze'!AC25 &gt; 0, 'Athletes - Gold'!AC25*'Medal values'!$B$1+'Athletes - Silver'!AC25*'Medal values'!$B$2+'Athletes - Bronze'!AC25*'Medal values'!$B$3, "") + IF(AND(AC$1 = AB$1, AB$2 = "Mixed"), 0.5*AB25, 0) + IF(AND(AC$1 = AD$1, AD$2 = "Mixed"), 0.5*AD25, 0)</f>
        <v>0</v>
      </c>
      <c r="AD25" s="5">
        <f>IF('Athletes - Gold'!AD25+'Athletes - Silver'!AD25+'Athletes - Bronze'!AD25 &gt; 0, 'Athletes - Gold'!AD25*'Medal values'!$B$1+'Athletes - Silver'!AD25*'Medal values'!$B$2+'Athletes - Bronze'!AD25*'Medal values'!$B$3, "") + IF(AND(AD$1 = AC$1, AC$2 = "Mixed"), 0.5*AC25, 0) + IF(AND(AD$1 = AE$1, AE$2 = "Mixed"), 0.5*AE25, 0)</f>
        <v>0</v>
      </c>
      <c r="AE25" s="5">
        <f>IF('Athletes - Gold'!AE25+'Athletes - Silver'!AE25+'Athletes - Bronze'!AE25 &gt; 0, 'Athletes - Gold'!AE25*'Medal values'!$B$1+'Athletes - Silver'!AE25*'Medal values'!$B$2+'Athletes - Bronze'!AE25*'Medal values'!$B$3, "") + IF(AND(AE$1 = AD$1, AD$2 = "Mixed"), 0.5*AD25, 0) + IF(AND(AE$1 = AF$1, AF$2 = "Mixed"), 0.5*AF25, 0)</f>
        <v>0</v>
      </c>
      <c r="AF25" s="5">
        <f>IF('Athletes - Gold'!AF25+'Athletes - Silver'!AF25+'Athletes - Bronze'!AF25 &gt; 0, 'Athletes - Gold'!AF25*'Medal values'!$B$1+'Athletes - Silver'!AF25*'Medal values'!$B$2+'Athletes - Bronze'!AF25*'Medal values'!$B$3, "") + IF(AND(AF$1 = AE$1, AE$2 = "Mixed"), 0.5*AE25, 0) + IF(AND(AF$1 = AG$1, AG$2 = "Mixed"), 0.5*AG25, 0)</f>
        <v>0</v>
      </c>
      <c r="AG25" s="5">
        <f>IF('Athletes - Gold'!AG25+'Athletes - Silver'!AG25+'Athletes - Bronze'!AG25 &gt; 0, 'Athletes - Gold'!AG25*'Medal values'!$B$1+'Athletes - Silver'!AG25*'Medal values'!$B$2+'Athletes - Bronze'!AG25*'Medal values'!$B$3, "") + IF(AND(AG$1 = AF$1, AF$2 = "Mixed"), 0.5*AF25, 0) + IF(AND(AG$1 = AH$1, AH$2 = "Mixed"), 0.5*AH25, 0)</f>
        <v>0</v>
      </c>
      <c r="AH25" s="5">
        <f>IF('Athletes - Gold'!AH25+'Athletes - Silver'!AH25+'Athletes - Bronze'!AH25 &gt; 0, 'Athletes - Gold'!AH25*'Medal values'!$B$1+'Athletes - Silver'!AH25*'Medal values'!$B$2+'Athletes - Bronze'!AH25*'Medal values'!$B$3, "") + IF(AND(AH$1 = AG$1, AG$2 = "Mixed"), 0.5*AG25, 0) + IF(AND(AH$1 = AI$1, AI$2 = "Mixed"), 0.5*AI25, 0)</f>
        <v>0</v>
      </c>
      <c r="AI25" s="5">
        <f>IF('Athletes - Gold'!AI25+'Athletes - Silver'!AI25+'Athletes - Bronze'!AI25 &gt; 0, 'Athletes - Gold'!AI25*'Medal values'!$B$1+'Athletes - Silver'!AI25*'Medal values'!$B$2+'Athletes - Bronze'!AI25*'Medal values'!$B$3, "") + IF(AND(AI$1 = AH$1, AH$2 = "Mixed"), 0.5*AH25, 0) + IF(AND(AI$1 = AJ$1, AJ$2 = "Mixed"), 0.5*AJ25, 0)</f>
        <v>0</v>
      </c>
      <c r="AJ25" s="5">
        <f>IF('Athletes - Gold'!AJ25+'Athletes - Silver'!AJ25+'Athletes - Bronze'!AJ25 &gt; 0, 'Athletes - Gold'!AJ25*'Medal values'!$B$1+'Athletes - Silver'!AJ25*'Medal values'!$B$2+'Athletes - Bronze'!AJ25*'Medal values'!$B$3, "") + IF(AND(AJ$1 = AI$1, AI$2 = "Mixed"), 0.5*AI25, 0) + IF(AND(AJ$1 = AK$1, AK$2 = "Mixed"), 0.5*AK25, 0)</f>
        <v>11.001004</v>
      </c>
      <c r="AK25" s="5">
        <f>IF('Athletes - Gold'!AK25+'Athletes - Silver'!AK25+'Athletes - Bronze'!AK25 &gt; 0, 'Athletes - Gold'!AK25*'Medal values'!$B$1+'Athletes - Silver'!AK25*'Medal values'!$B$2+'Athletes - Bronze'!AK25*'Medal values'!$B$3, "") + IF(AND(AK$1 = AJ$1, AJ$2 = "Mixed"), 0.5*AJ25, 0) + IF(AND(AK$1 = AL$1, AL$2 = "Mixed"), 0.5*AL25, 0)</f>
        <v>2.000001</v>
      </c>
      <c r="AL25" s="5">
        <f>IF('Athletes - Gold'!AL25+'Athletes - Silver'!AL25+'Athletes - Bronze'!AL25 &gt; 0, 'Athletes - Gold'!AL25*'Medal values'!$B$1+'Athletes - Silver'!AL25*'Medal values'!$B$2+'Athletes - Bronze'!AL25*'Medal values'!$B$3, "") + IF(AND(AL$1 = AK$1, AK$2 = "Mixed"), 0.5*AK25, 0) + IF(AND(AL$1 = AM$1, AM$2 = "Mixed"), 0.5*AM25, 0)</f>
        <v>0</v>
      </c>
      <c r="AM25" s="5">
        <f>IF('Athletes - Gold'!AM25+'Athletes - Silver'!AM25+'Athletes - Bronze'!AM25 &gt; 0, 'Athletes - Gold'!AM25*'Medal values'!$B$1+'Athletes - Silver'!AM25*'Medal values'!$B$2+'Athletes - Bronze'!AM25*'Medal values'!$B$3, "") + IF(AND(AM$1 = AL$1, AL$2 = "Mixed"), 0.5*AL25, 0) + IF(AND(AM$1 = AN$1, AN$2 = "Mixed"), 0.5*AN25, 0)</f>
        <v>0</v>
      </c>
      <c r="AN25" s="5">
        <f>IF('Athletes - Gold'!AN25+'Athletes - Silver'!AN25+'Athletes - Bronze'!AN25 &gt; 0, 'Athletes - Gold'!AN25*'Medal values'!$B$1+'Athletes - Silver'!AN25*'Medal values'!$B$2+'Athletes - Bronze'!AN25*'Medal values'!$B$3, "") + IF(AND(AN$1 = AM$1, AM$2 = "Mixed"), 0.5*AM25, 0) + IF(AND(AN$1 = AO$1, AO$2 = "Mixed"), 0.5*AO25, 0)</f>
        <v>0</v>
      </c>
      <c r="AO25" s="5">
        <f>IF('Athletes - Gold'!AO25+'Athletes - Silver'!AO25+'Athletes - Bronze'!AO25 &gt; 0, 'Athletes - Gold'!AO25*'Medal values'!$B$1+'Athletes - Silver'!AO25*'Medal values'!$B$2+'Athletes - Bronze'!AO25*'Medal values'!$B$3, "") + IF(AND(AO$1 = AN$1, AN$2 = "Mixed"), 0.5*AN25, 0) + IF(AND(AO$1 = AP$1, AP$2 = "Mixed"), 0.5*AP25, 0)</f>
        <v>0</v>
      </c>
      <c r="AP25" s="5">
        <f>IF('Athletes - Gold'!AP25+'Athletes - Silver'!AP25+'Athletes - Bronze'!AP25 &gt; 0, 'Athletes - Gold'!AP25*'Medal values'!$B$1+'Athletes - Silver'!AP25*'Medal values'!$B$2+'Athletes - Bronze'!AP25*'Medal values'!$B$3, "") + IF(AND(AP$1 = AO$1, AO$2 = "Mixed"), 0.5*AO25, 0) + IF(AND(AP$1 = AQ$1, AQ$2 = "Mixed"), 0.5*AQ25, 0)</f>
        <v>0</v>
      </c>
      <c r="AQ25" s="5">
        <f>IF('Athletes - Gold'!AQ25+'Athletes - Silver'!AQ25+'Athletes - Bronze'!AQ25 &gt; 0, 'Athletes - Gold'!AQ25*'Medal values'!$B$1+'Athletes - Silver'!AQ25*'Medal values'!$B$2+'Athletes - Bronze'!AQ25*'Medal values'!$B$3, "") + IF(AND(AQ$1 = AP$1, AP$2 = "Mixed"), 0.5*AP25, 0) + IF(AND(AQ$1 = AR$1, AR$2 = "Mixed"), 0.5*AR25, 0)</f>
        <v>0</v>
      </c>
      <c r="AR25" s="5">
        <f>IF('Athletes - Gold'!AR25+'Athletes - Silver'!AR25+'Athletes - Bronze'!AR25 &gt; 0, 'Athletes - Gold'!AR25*'Medal values'!$B$1+'Athletes - Silver'!AR25*'Medal values'!$B$2+'Athletes - Bronze'!AR25*'Medal values'!$B$3, "") + IF(AND(AR$1 = AQ$1, AQ$2 = "Mixed"), 0.5*AQ25, 0) + IF(AND(AR$1 = AS$1, AS$2 = "Mixed"), 0.5*AS25, 0)</f>
        <v>0</v>
      </c>
      <c r="AS25" s="5">
        <f>IF('Athletes - Gold'!AS25+'Athletes - Silver'!AS25+'Athletes - Bronze'!AS25 &gt; 0, 'Athletes - Gold'!AS25*'Medal values'!$B$1+'Athletes - Silver'!AS25*'Medal values'!$B$2+'Athletes - Bronze'!AS25*'Medal values'!$B$3, "") + IF(AND(AS$1 = AR$1, AR$2 = "Mixed"), 0.5*AR25, 0) + IF(AND(AS$1 = AT$1, AT$2 = "Mixed"), 0.5*AT25, 0)</f>
        <v>0</v>
      </c>
      <c r="AT25" s="5">
        <f>IF('Athletes - Gold'!AT25+'Athletes - Silver'!AT25+'Athletes - Bronze'!AT25 &gt; 0, 'Athletes - Gold'!AT25*'Medal values'!$B$1+'Athletes - Silver'!AT25*'Medal values'!$B$2+'Athletes - Bronze'!AT25*'Medal values'!$B$3, "") + IF(AND(AT$1 = AS$1, AS$2 = "Mixed"), 0.5*AS25, 0) + IF(AND(AT$1 = AU$1, AU$2 = "Mixed"), 0.5*AU25, 0)</f>
        <v>0</v>
      </c>
      <c r="AU25" s="5">
        <f>IF('Athletes - Gold'!AU25+'Athletes - Silver'!AU25+'Athletes - Bronze'!AU25 &gt; 0, 'Athletes - Gold'!AU25*'Medal values'!$B$1+'Athletes - Silver'!AU25*'Medal values'!$B$2+'Athletes - Bronze'!AU25*'Medal values'!$B$3, "") + IF(AND(AU$1 = AT$1, AT$2 = "Mixed"), 0.5*AT25, 0) + IF(AND(AU$1 = AV$1, AV$2 = "Mixed"), 0.5*AV25, 0)</f>
        <v>14.000007</v>
      </c>
      <c r="AV25" s="5">
        <f>IF('Athletes - Gold'!AV25+'Athletes - Silver'!AV25+'Athletes - Bronze'!AV25 &gt; 0, 'Athletes - Gold'!AV25*'Medal values'!$B$1+'Athletes - Silver'!AV25*'Medal values'!$B$2+'Athletes - Bronze'!AV25*'Medal values'!$B$3, "") + IF(AND(AV$1 = AU$1, AU$2 = "Mixed"), 0.5*AU25, 0) + IF(AND(AV$1 = AW$1, AW$2 = "Mixed"), 0.5*AW25, 0)</f>
        <v>0</v>
      </c>
      <c r="AW25" s="5">
        <f>IF('Athletes - Gold'!AW25+'Athletes - Silver'!AW25+'Athletes - Bronze'!AW25 &gt; 0, 'Athletes - Gold'!AW25*'Medal values'!$B$1+'Athletes - Silver'!AW25*'Medal values'!$B$2+'Athletes - Bronze'!AW25*'Medal values'!$B$3, "") + IF(AND(AW$1 = AV$1, AV$2 = "Mixed"), 0.5*AV25, 0) + IF(AND(AW$1 = AX$1, AX$2 = "Mixed"), 0.5*AX25, 0)</f>
        <v>0</v>
      </c>
      <c r="AX25" s="5">
        <f>IF('Athletes - Gold'!AX25+'Athletes - Silver'!AX25+'Athletes - Bronze'!AX25 &gt; 0, 'Athletes - Gold'!AX25*'Medal values'!$B$1+'Athletes - Silver'!AX25*'Medal values'!$B$2+'Athletes - Bronze'!AX25*'Medal values'!$B$3, "") + IF(AND(AX$1 = AW$1, AW$2 = "Mixed"), 0.5*AW25, 0) + IF(AND(AX$1 = AY$1, AY$2 = "Mixed"), 0.5*AY25, 0)</f>
        <v>0</v>
      </c>
      <c r="AY25" s="5">
        <f>IF('Athletes - Gold'!AY25+'Athletes - Silver'!AY25+'Athletes - Bronze'!AY25 &gt; 0, 'Athletes - Gold'!AY25*'Medal values'!$B$1+'Athletes - Silver'!AY25*'Medal values'!$B$2+'Athletes - Bronze'!AY25*'Medal values'!$B$3, "") + IF(AND(AY$1 = AX$1, AX$2 = "Mixed"), 0.5*AX25, 0) + IF(AND(AY$1 = AZ$1, AZ$2 = "Mixed"), 0.5*AZ25, 0)</f>
        <v>0</v>
      </c>
      <c r="AZ25" s="5">
        <f>IF('Athletes - Gold'!AZ25+'Athletes - Silver'!AZ25+'Athletes - Bronze'!AZ25 &gt; 0, 'Athletes - Gold'!AZ25*'Medal values'!$B$1+'Athletes - Silver'!AZ25*'Medal values'!$B$2+'Athletes - Bronze'!AZ25*'Medal values'!$B$3, "") + IF(AND(AZ$1 = AY$1, AY$2 = "Mixed"), 0.5*AY25, 0) + IF(AND(AZ$1 = BA$1, BA$2 = "Mixed"), 0.5*BA25, 0)</f>
        <v>0</v>
      </c>
      <c r="BA25" s="5">
        <f>IF('Athletes - Gold'!BA25+'Athletes - Silver'!BA25+'Athletes - Bronze'!BA25 &gt; 0, 'Athletes - Gold'!BA25*'Medal values'!$B$1+'Athletes - Silver'!BA25*'Medal values'!$B$2+'Athletes - Bronze'!BA25*'Medal values'!$B$3, "") + IF(AND(BA$1 = AZ$1, AZ$2 = "Mixed"), 0.5*AZ25, 0) + IF(AND(BA$1 = BB$1, BB$2 = "Mixed"), 0.5*BB25, 0)</f>
        <v>0</v>
      </c>
      <c r="BB25" s="5">
        <f>IF('Athletes - Gold'!BB25+'Athletes - Silver'!BB25+'Athletes - Bronze'!BB25 &gt; 0, 'Athletes - Gold'!BB25*'Medal values'!$B$1+'Athletes - Silver'!BB25*'Medal values'!$B$2+'Athletes - Bronze'!BB25*'Medal values'!$B$3, "") + IF(AND(BB$1 = BA$1, BA$2 = "Mixed"), 0.5*BA25, 0) + IF(AND(BB$1 = BC$1, BC$2 = "Mixed"), 0.5*BC25, 0)</f>
        <v>0</v>
      </c>
      <c r="BC25" s="5">
        <f>IF('Athletes - Gold'!BC25+'Athletes - Silver'!BC25+'Athletes - Bronze'!BC25 &gt; 0, 'Athletes - Gold'!BC25*'Medal values'!$B$1+'Athletes - Silver'!BC25*'Medal values'!$B$2+'Athletes - Bronze'!BC25*'Medal values'!$B$3, "") + IF(AND(BC$1 = BB$1, BB$2 = "Mixed"), 0.5*BB25, 0) + IF(AND(BC$1 = BD$1, BD$2 = "Mixed"), 0.5*BD25, 0)</f>
        <v>0</v>
      </c>
      <c r="BD25" s="5">
        <f>IF('Athletes - Gold'!BD25+'Athletes - Silver'!BD25+'Athletes - Bronze'!BD25 &gt; 0, 'Athletes - Gold'!BD25*'Medal values'!$B$1+'Athletes - Silver'!BD25*'Medal values'!$B$2+'Athletes - Bronze'!BD25*'Medal values'!$B$3, "") + IF(AND(BD$1 = BC$1, BC$2 = "Mixed"), 0.5*BC25, 0) + IF(AND(BD$1 = BE$1, BE$2 = "Mixed"), 0.5*BE25, 0)</f>
        <v>0</v>
      </c>
      <c r="BE25" s="5">
        <f>IF('Athletes - Gold'!BE25+'Athletes - Silver'!BE25+'Athletes - Bronze'!BE25 &gt; 0, 'Athletes - Gold'!BE25*'Medal values'!$B$1+'Athletes - Silver'!BE25*'Medal values'!$B$2+'Athletes - Bronze'!BE25*'Medal values'!$B$3, "") + IF(AND(BE$1 = BD$1, BD$2 = "Mixed"), 0.5*BD25, 0) + IF(AND(BE$1 = BF$1, BF$2 = "Mixed"), 0.5*BF25, 0)</f>
        <v>0</v>
      </c>
      <c r="BF25" s="5">
        <f>IF('Athletes - Gold'!BF25+'Athletes - Silver'!BF25+'Athletes - Bronze'!BF25 &gt; 0, 'Athletes - Gold'!BF25*'Medal values'!$B$1+'Athletes - Silver'!BF25*'Medal values'!$B$2+'Athletes - Bronze'!BF25*'Medal values'!$B$3, "") + IF(AND(BF$1 = BE$1, BE$2 = "Mixed"), 0.5*BE25, 0) + IF(AND(BF$1 = BG$1, BG$2 = "Mixed"), 0.5*BG25, 0)</f>
        <v>0</v>
      </c>
      <c r="BG25" s="5">
        <f>IF('Athletes - Gold'!BG25+'Athletes - Silver'!BG25+'Athletes - Bronze'!BG25 &gt; 0, 'Athletes - Gold'!BG25*'Medal values'!$B$1+'Athletes - Silver'!BG25*'Medal values'!$B$2+'Athletes - Bronze'!BG25*'Medal values'!$B$3, "") + IF(AND(BG$1 = BF$1, BF$2 = "Mixed"), 0.5*BF25, 0) + IF(AND(BG$1 = BH$1, BH$2 = "Mixed"), 0.5*BH25, 0)</f>
        <v>0</v>
      </c>
      <c r="BH25" s="5">
        <f>IF('Athletes - Gold'!BH25+'Athletes - Silver'!BH25+'Athletes - Bronze'!BH25 &gt; 0, 'Athletes - Gold'!BH25*'Medal values'!$B$1+'Athletes - Silver'!BH25*'Medal values'!$B$2+'Athletes - Bronze'!BH25*'Medal values'!$B$3, "") + IF(AND(BH$1 = BG$1, BG$2 = "Mixed"), 0.5*BG25, 0) + IF(AND(BH$1 = BI$1, BI$2 = "Mixed"), 0.5*BI25, 0)</f>
        <v>0</v>
      </c>
      <c r="BI25" s="5">
        <f>IF('Athletes - Gold'!BI25+'Athletes - Silver'!BI25+'Athletes - Bronze'!BI25 &gt; 0, 'Athletes - Gold'!BI25*'Medal values'!$B$1+'Athletes - Silver'!BI25*'Medal values'!$B$2+'Athletes - Bronze'!BI25*'Medal values'!$B$3, "") + IF(AND(BI$1 = BH$1, BH$2 = "Mixed"), 0.5*BH25, 0) + IF(AND(BI$1 = BJ$1, BJ$2 = "Mixed"), 0.5*BJ25, 0)</f>
        <v>2</v>
      </c>
      <c r="BJ25" s="5">
        <f>IF('Athletes - Gold'!BJ25+'Athletes - Silver'!BJ25+'Athletes - Bronze'!BJ25 &gt; 0, 'Athletes - Gold'!BJ25*'Medal values'!$B$1+'Athletes - Silver'!BJ25*'Medal values'!$B$2+'Athletes - Bronze'!BJ25*'Medal values'!$B$3, "") + IF(AND(BJ$1 = BI$1, BI$2 = "Mixed"), 0.5*BI25, 0) + IF(AND(BJ$1 = BK$1, BK$2 = "Mixed"), 0.5*BK25, 0)</f>
        <v>0</v>
      </c>
      <c r="BK25" s="5">
        <f>IF('Athletes - Gold'!BK25+'Athletes - Silver'!BK25+'Athletes - Bronze'!BK25 &gt; 0, 'Athletes - Gold'!BK25*'Medal values'!$B$1+'Athletes - Silver'!BK25*'Medal values'!$B$2+'Athletes - Bronze'!BK25*'Medal values'!$B$3, "") + IF(AND(BK$1 = BJ$1, BJ$2 = "Mixed"), 0.5*BJ25, 0) + IF(AND(BK$1 = BL$1, BL$2 = "Mixed"), 0.5*BL25, 0)</f>
        <v>0</v>
      </c>
      <c r="BL25" s="5">
        <f>IF('Athletes - Gold'!BL25+'Athletes - Silver'!BL25+'Athletes - Bronze'!BL25 &gt; 0, 'Athletes - Gold'!BL25*'Medal values'!$B$1+'Athletes - Silver'!BL25*'Medal values'!$B$2+'Athletes - Bronze'!BL25*'Medal values'!$B$3, "") + IF(AND(BL$1 = BK$1, BK$2 = "Mixed"), 0.5*BK25, 0) + IF(AND(BL$1 = BM$1, BM$2 = "Mixed"), 0.5*BM25, 0)</f>
        <v>0</v>
      </c>
      <c r="BM25" s="5">
        <f>IF('Athletes - Gold'!BM25+'Athletes - Silver'!BM25+'Athletes - Bronze'!BM25 &gt; 0, 'Athletes - Gold'!BM25*'Medal values'!$B$1+'Athletes - Silver'!BM25*'Medal values'!$B$2+'Athletes - Bronze'!BM25*'Medal values'!$B$3, "") + IF(AND(BM$1 = BL$1, BL$2 = "Mixed"), 0.5*BL25, 0) + IF(AND(BM$1 = BN$1, BN$2 = "Mixed"), 0.5*BN25, 0)</f>
        <v>0</v>
      </c>
      <c r="BN25" s="5">
        <f>IF('Athletes - Gold'!BN25+'Athletes - Silver'!BN25+'Athletes - Bronze'!BN25 &gt; 0, 'Athletes - Gold'!BN25*'Medal values'!$B$1+'Athletes - Silver'!BN25*'Medal values'!$B$2+'Athletes - Bronze'!BN25*'Medal values'!$B$3, "") + IF(AND(BN$1 = BM$1, BM$2 = "Mixed"), 0.5*BM25, 0) + IF(AND(BN$1 = BO$1, BO$2 = "Mixed"), 0.5*BO25, 0)</f>
        <v>0</v>
      </c>
      <c r="BO25" s="5">
        <f>IF('Athletes - Gold'!BO25+'Athletes - Silver'!BO25+'Athletes - Bronze'!BO25 &gt; 0, 'Athletes - Gold'!BO25*'Medal values'!$B$1+'Athletes - Silver'!BO25*'Medal values'!$B$2+'Athletes - Bronze'!BO25*'Medal values'!$B$3, "") + IF(AND(BO$1 = BN$1, BN$2 = "Mixed"), 0.5*BN25, 0) + IF(AND(BO$1 = BP$1, BP$2 = "Mixed"), 0.5*BP25, 0)</f>
        <v>3.001</v>
      </c>
      <c r="BP25" s="5">
        <f>IF('Athletes - Gold'!BP25+'Athletes - Silver'!BP25+'Athletes - Bronze'!BP25 &gt; 0, 'Athletes - Gold'!BP25*'Medal values'!$B$1+'Athletes - Silver'!BP25*'Medal values'!$B$2+'Athletes - Bronze'!BP25*'Medal values'!$B$3, "") + IF(AND(BP$1 = BO$1, BO$2 = "Mixed"), 0.5*BO25, 0) + IF(AND(BP$1 = BQ$1, BQ$2 = "Mixed"), 0.5*BQ25, 0)</f>
        <v>2.000001</v>
      </c>
      <c r="BQ25" s="5">
        <f>IF('Athletes - Gold'!BQ25+'Athletes - Silver'!BQ25+'Athletes - Bronze'!BQ25 &gt; 0, 'Athletes - Gold'!BQ25*'Medal values'!$B$1+'Athletes - Silver'!BQ25*'Medal values'!$B$2+'Athletes - Bronze'!BQ25*'Medal values'!$B$3, "") + IF(AND(BQ$1 = BP$1, BP$2 = "Mixed"), 0.5*BP25, 0) + IF(AND(BQ$1 = BR$1, BR$2 = "Mixed"), 0.5*BR25, 0)</f>
        <v>0</v>
      </c>
      <c r="BR25" s="5">
        <f>IF('Athletes - Gold'!BR25+'Athletes - Silver'!BR25+'Athletes - Bronze'!BR25 &gt; 0, 'Athletes - Gold'!BR25*'Medal values'!$B$1+'Athletes - Silver'!BR25*'Medal values'!$B$2+'Athletes - Bronze'!BR25*'Medal values'!$B$3, "") + IF(AND(BR$1 = BQ$1, BQ$2 = "Mixed"), 0.5*BQ25, 0) + IF(AND(BR$1 = BS$1, BS$2 = "Mixed"), 0.5*BS25, 0)</f>
        <v>0</v>
      </c>
      <c r="BS25" s="5">
        <f>IF('Athletes - Gold'!BS25+'Athletes - Silver'!BS25+'Athletes - Bronze'!BS25 &gt; 0, 'Athletes - Gold'!BS25*'Medal values'!$B$1+'Athletes - Silver'!BS25*'Medal values'!$B$2+'Athletes - Bronze'!BS25*'Medal values'!$B$3, "") + IF(AND(BS$1 = BR$1, BR$2 = "Mixed"), 0.5*BR25, 0) + IF(AND(BS$1 = BT$1, BT$2 = "Mixed"), 0.5*BT25, 0)</f>
        <v>0</v>
      </c>
      <c r="BT25" s="5">
        <f>IF('Athletes - Gold'!BT25+'Athletes - Silver'!BT25+'Athletes - Bronze'!BT25 &gt; 0, 'Athletes - Gold'!BT25*'Medal values'!$B$1+'Athletes - Silver'!BT25*'Medal values'!$B$2+'Athletes - Bronze'!BT25*'Medal values'!$B$3, "") + IF(AND(BT$1 = BS$1, BS$2 = "Mixed"), 0.5*BS25, 0) + IF(AND(BT$1 = BU$1, BU$2 = "Mixed"), 0.5*BU25, 0)</f>
        <v>0</v>
      </c>
      <c r="BU25" s="5">
        <f>IF('Athletes - Gold'!BU25+'Athletes - Silver'!BU25+'Athletes - Bronze'!BU25 &gt; 0, 'Athletes - Gold'!BU25*'Medal values'!$B$1+'Athletes - Silver'!BU25*'Medal values'!$B$2+'Athletes - Bronze'!BU25*'Medal values'!$B$3, "") + IF(AND(BU$1 = BT$1, BT$2 = "Mixed"), 0.5*BT25, 0) + IF(AND(BU$1 = BV$1, BV$2 = "Mixed"), 0.5*BV25, 0)</f>
        <v>0</v>
      </c>
      <c r="BV25" s="5">
        <f>IF('Athletes - Gold'!BV25+'Athletes - Silver'!BV25+'Athletes - Bronze'!BV25 &gt; 0, 'Athletes - Gold'!BV25*'Medal values'!$B$1+'Athletes - Silver'!BV25*'Medal values'!$B$2+'Athletes - Bronze'!BV25*'Medal values'!$B$3, "") + IF(AND(BV$1 = BU$1, BU$2 = "Mixed"), 0.5*BU25, 0) + IF(AND(BV$1 = BW$1, BW$2 = "Mixed"), 0.5*BW25, 0)</f>
        <v>0</v>
      </c>
      <c r="BW25" s="5">
        <f>IF('Athletes - Gold'!BW25+'Athletes - Silver'!BW25+'Athletes - Bronze'!BW25 &gt; 0, 'Athletes - Gold'!BW25*'Medal values'!$B$1+'Athletes - Silver'!BW25*'Medal values'!$B$2+'Athletes - Bronze'!BW25*'Medal values'!$B$3, "") + IF(AND(BW$1 = BV$1, BV$2 = "Mixed"), 0.5*BV25, 0) + IF(AND(BW$1 = BX$1, BX$2 = "Mixed"), 0.5*BX25, 0)</f>
        <v>0</v>
      </c>
      <c r="BX25" s="5">
        <f>IF('Athletes - Gold'!BX25+'Athletes - Silver'!BX25+'Athletes - Bronze'!BX25 &gt; 0, 'Athletes - Gold'!BX25*'Medal values'!$B$1+'Athletes - Silver'!BX25*'Medal values'!$B$2+'Athletes - Bronze'!BX25*'Medal values'!$B$3, "") + IF(AND(BX$1 = BW$1, BW$2 = "Mixed"), 0.5*BW25, 0) + IF(AND(BX$1 = BY$1, BY$2 = "Mixed"), 0.5*BY25, 0)</f>
        <v>0</v>
      </c>
      <c r="BY25" s="5">
        <f>IF('Athletes - Gold'!BY25+'Athletes - Silver'!BY25+'Athletes - Bronze'!BY25 &gt; 0, 'Athletes - Gold'!BY25*'Medal values'!$B$1+'Athletes - Silver'!BY25*'Medal values'!$B$2+'Athletes - Bronze'!BY25*'Medal values'!$B$3, "") + IF(AND(BY$1 = BX$1, BX$2 = "Mixed"), 0.5*BX25, 0) + IF(AND(BY$1 = BZ$1, BZ$2 = "Mixed"), 0.5*BZ25, 0)</f>
        <v>0</v>
      </c>
      <c r="BZ25" s="5">
        <f>IF('Athletes - Gold'!BZ25+'Athletes - Silver'!BZ25+'Athletes - Bronze'!BZ25 &gt; 0, 'Athletes - Gold'!BZ25*'Medal values'!$B$1+'Athletes - Silver'!BZ25*'Medal values'!$B$2+'Athletes - Bronze'!BZ25*'Medal values'!$B$3, "") + IF(AND(BZ$1 = BY$1, BY$2 = "Mixed"), 0.5*BY25, 0) + IF(AND(BZ$1 = CA$1, CA$2 = "Mixed"), 0.5*CA25, 0)</f>
        <v>0</v>
      </c>
      <c r="CA25" s="5">
        <f>IF('Athletes - Gold'!CA25+'Athletes - Silver'!CA25+'Athletes - Bronze'!CA25 &gt; 0, 'Athletes - Gold'!CA25*'Medal values'!$B$1+'Athletes - Silver'!CA25*'Medal values'!$B$2+'Athletes - Bronze'!CA25*'Medal values'!$B$3, "") + IF(AND(CA$1 = BZ$1, BZ$2 = "Mixed"), 0.5*BZ25, 0) + IF(AND(CA$1 = CB$1, CB$2 = "Mixed"), 0.5*CB25, 0)</f>
        <v>1</v>
      </c>
      <c r="CB25" s="5">
        <f>IF('Athletes - Gold'!CB25+'Athletes - Silver'!CB25+'Athletes - Bronze'!CB25 &gt; 0, 'Athletes - Gold'!CB25*'Medal values'!$B$1+'Athletes - Silver'!CB25*'Medal values'!$B$2+'Athletes - Bronze'!CB25*'Medal values'!$B$3, "") + IF(AND(CB$1 = CA$1, CA$2 = "Mixed"), 0.5*CA25, 0) + IF(AND(CB$1 = CC$1, CC$2 = "Mixed"), 0.5*CC25, 0)</f>
        <v>0</v>
      </c>
      <c r="CC25" s="5">
        <f>IF('Athletes - Gold'!CC25+'Athletes - Silver'!CC25+'Athletes - Bronze'!CC25 &gt; 0, 'Athletes - Gold'!CC25*'Medal values'!$B$1+'Athletes - Silver'!CC25*'Medal values'!$B$2+'Athletes - Bronze'!CC25*'Medal values'!$B$3, "") + IF(AND(CC$1 = CB$1, CB$2 = "Mixed"), 0.5*CB25, 0) + IF(AND(CC$1 = CD$1, CD$2 = "Mixed"), 0.5*CD25, 0)</f>
        <v>0</v>
      </c>
      <c r="CD25" s="5">
        <f>IF('Athletes - Gold'!CD25+'Athletes - Silver'!CD25+'Athletes - Bronze'!CD25 &gt; 0, 'Athletes - Gold'!CD25*'Medal values'!$B$1+'Athletes - Silver'!CD25*'Medal values'!$B$2+'Athletes - Bronze'!CD25*'Medal values'!$B$3, "") + IF(AND(CD$1 = CC$1, CC$2 = "Mixed"), 0.5*CC25, 0) + IF(AND(CD$1 = CE$1, CE$2 = "Mixed"), 0.5*CE25, 0)</f>
        <v>0</v>
      </c>
      <c r="CE25" s="5">
        <f>IF('Athletes - Gold'!CE25+'Athletes - Silver'!CE25+'Athletes - Bronze'!CE25 &gt; 0, 'Athletes - Gold'!CE25*'Medal values'!$B$1+'Athletes - Silver'!CE25*'Medal values'!$B$2+'Athletes - Bronze'!CE25*'Medal values'!$B$3, "") + IF(AND(CE$1 = CD$1, CD$2 = "Mixed"), 0.5*CD25, 0) + IF(AND(CE$1 = CF$1, CF$2 = "Mixed"), 0.5*CF25, 0)</f>
        <v>0</v>
      </c>
      <c r="CF25" s="5">
        <f>IF('Athletes - Gold'!CF25+'Athletes - Silver'!CF25+'Athletes - Bronze'!CF25 &gt; 0, 'Athletes - Gold'!CF25*'Medal values'!$B$1+'Athletes - Silver'!CF25*'Medal values'!$B$2+'Athletes - Bronze'!CF25*'Medal values'!$B$3, "") + IF(AND(CF$1 = CE$1, CE$2 = "Mixed"), 0.5*CE25, 0) + IF(AND(CF$1 = CG$1, CG$2 = "Mixed"), 0.5*CG25, 0)</f>
        <v>0</v>
      </c>
      <c r="CG25" s="5">
        <f>IF('Athletes - Gold'!CG25+'Athletes - Silver'!CG25+'Athletes - Bronze'!CG25 &gt; 0, 'Athletes - Gold'!CG25*'Medal values'!$B$1+'Athletes - Silver'!CG25*'Medal values'!$B$2+'Athletes - Bronze'!CG25*'Medal values'!$B$3, "") + IF(AND(CG$1 = CF$1, CF$2 = "Mixed"), 0.5*CF25, 0) + IF(AND(CG$1 = CH$1, CH$2 = "Mixed"), 0.5*CH25, 0)</f>
        <v>0</v>
      </c>
      <c r="CH25" s="5">
        <f>IF('Athletes - Gold'!CH25+'Athletes - Silver'!CH25+'Athletes - Bronze'!CH25 &gt; 0, 'Athletes - Gold'!CH25*'Medal values'!$B$1+'Athletes - Silver'!CH25*'Medal values'!$B$2+'Athletes - Bronze'!CH25*'Medal values'!$B$3, "") + IF(AND(CH$1 = CG$1, CG$2 = "Mixed"), 0.5*CG25, 0) + IF(AND(CH$1 = CI$1, CI$2 = "Mixed"), 0.5*CI25, 0)</f>
        <v>0</v>
      </c>
      <c r="CI25" s="5">
        <f>IF('Athletes - Gold'!CI25+'Athletes - Silver'!CI25+'Athletes - Bronze'!CI25 &gt; 0, 'Athletes - Gold'!CI25*'Medal values'!$B$1+'Athletes - Silver'!CI25*'Medal values'!$B$2+'Athletes - Bronze'!CI25*'Medal values'!$B$3, "") + IF(AND(CI$1 = CH$1, CH$2 = "Mixed"), 0.5*CH25, 0) + IF(AND(CI$1 = CJ$1, CJ$2 = "Mixed"), 0.5*CJ25, 0)</f>
        <v>0</v>
      </c>
      <c r="CJ25" s="5">
        <f>IF('Athletes - Gold'!CJ25+'Athletes - Silver'!CJ25+'Athletes - Bronze'!CJ25 &gt; 0, 'Athletes - Gold'!CJ25*'Medal values'!$B$1+'Athletes - Silver'!CJ25*'Medal values'!$B$2+'Athletes - Bronze'!CJ25*'Medal values'!$B$3, "") + IF(AND(CJ$1 = CI$1, CI$2 = "Mixed"), 0.5*CI25, 0) + IF(AND(CJ$1 = CK$1, CK$2 = "Mixed"), 0.5*CK25, 0)</f>
        <v>0</v>
      </c>
      <c r="CK25" s="5">
        <f>IF('Athletes - Gold'!CK25+'Athletes - Silver'!CK25+'Athletes - Bronze'!CK25 &gt; 0, 'Athletes - Gold'!CK25*'Medal values'!$B$1+'Athletes - Silver'!CK25*'Medal values'!$B$2+'Athletes - Bronze'!CK25*'Medal values'!$B$3, "") + IF(AND(CK$1 = CJ$1, CJ$2 = "Mixed"), 0.5*CJ25, 0) + IF(AND(CK$1 = CL$1, CL$2 = "Mixed"), 0.5*CL25, 0)</f>
        <v>0</v>
      </c>
      <c r="CL25" s="5">
        <f>IF('Athletes - Gold'!CL25+'Athletes - Silver'!CL25+'Athletes - Bronze'!CL25 &gt; 0, 'Athletes - Gold'!CL25*'Medal values'!$B$1+'Athletes - Silver'!CL25*'Medal values'!$B$2+'Athletes - Bronze'!CL25*'Medal values'!$B$3, "") + IF(AND(CL$1 = CK$1, CK$2 = "Mixed"), 0.5*CK25, 0) + IF(AND(CL$1 = CM$1, CM$2 = "Mixed"), 0.5*CM25, 0)</f>
        <v>0</v>
      </c>
      <c r="CM25" s="5">
        <f>IF('Athletes - Gold'!CM25+'Athletes - Silver'!CM25+'Athletes - Bronze'!CM25 &gt; 0, 'Athletes - Gold'!CM25*'Medal values'!$B$1+'Athletes - Silver'!CM25*'Medal values'!$B$2+'Athletes - Bronze'!CM25*'Medal values'!$B$3, "") + IF(AND(CM$1 = CL$1, CL$2 = "Mixed"), 0.5*CL25, 0) + IF(AND(CM$1 = CN$1, CN$2 = "Mixed"), 0.5*CN25, 0)</f>
        <v>0</v>
      </c>
      <c r="CN25" s="5">
        <f>IF('Athletes - Gold'!CN25+'Athletes - Silver'!CN25+'Athletes - Bronze'!CN25 &gt; 0, 'Athletes - Gold'!CN25*'Medal values'!$B$1+'Athletes - Silver'!CN25*'Medal values'!$B$2+'Athletes - Bronze'!CN25*'Medal values'!$B$3, "") + IF(AND(CN$1 = CM$1, CM$2 = "Mixed"), 0.5*CM25, 0) + IF(AND(CN$1 = CO$1, CO$2 = "Mixed"), 0.5*CO25, 0)</f>
        <v>0</v>
      </c>
      <c r="CO25" s="5">
        <f>IF('Athletes - Gold'!CO25+'Athletes - Silver'!CO25+'Athletes - Bronze'!CO25 &gt; 0, 'Athletes - Gold'!CO25*'Medal values'!$B$1+'Athletes - Silver'!CO25*'Medal values'!$B$2+'Athletes - Bronze'!CO25*'Medal values'!$B$3, "") + IF(AND(CO$1 = CN$1, CN$2 = "Mixed"), 0.5*CN25, 0) + IF(AND(CO$1 = CP$1, CP$2 = "Mixed"), 0.5*CP25, 0)</f>
        <v>0</v>
      </c>
      <c r="CP25" s="5">
        <f>IF('Athletes - Gold'!CP25+'Athletes - Silver'!CP25+'Athletes - Bronze'!CP25 &gt; 0, 'Athletes - Gold'!CP25*'Medal values'!$B$1+'Athletes - Silver'!CP25*'Medal values'!$B$2+'Athletes - Bronze'!CP25*'Medal values'!$B$3, "") + IF(AND(CP$1 = CO$1, CO$2 = "Mixed"), 0.5*CO25, 0) + IF(AND(CP$1 = CQ$1, CQ$2 = "Mixed"), 0.5*CQ25, 0)</f>
        <v>0</v>
      </c>
      <c r="CQ25" s="5">
        <f>IF('Athletes - Gold'!CQ25+'Athletes - Silver'!CQ25+'Athletes - Bronze'!CQ25 &gt; 0, 'Athletes - Gold'!CQ25*'Medal values'!$B$1+'Athletes - Silver'!CQ25*'Medal values'!$B$2+'Athletes - Bronze'!CQ25*'Medal values'!$B$3, "") + IF(AND(CQ$1 = CP$1, CP$2 = "Mixed"), 0.5*CP25, 0) + IF(AND(CQ$1 = CR$1, CR$2 = "Mixed"), 0.5*CR25, 0)</f>
        <v>0</v>
      </c>
      <c r="CR25" s="5">
        <f>IF('Athletes - Gold'!CR25+'Athletes - Silver'!CR25+'Athletes - Bronze'!CR25 &gt; 0, 'Athletes - Gold'!CR25*'Medal values'!$B$1+'Athletes - Silver'!CR25*'Medal values'!$B$2+'Athletes - Bronze'!CR25*'Medal values'!$B$3, "") + IF(AND(CR$1 = CQ$1, CQ$2 = "Mixed"), 0.5*CQ25, 0) + IF(AND(CR$1 = CS$1, CS$2 = "Mixed"), 0.5*CS25, 0)</f>
        <v>0</v>
      </c>
      <c r="CS25" s="5">
        <f>IF('Athletes - Gold'!CS25+'Athletes - Silver'!CS25+'Athletes - Bronze'!CS25 &gt; 0, 'Athletes - Gold'!CS25*'Medal values'!$B$1+'Athletes - Silver'!CS25*'Medal values'!$B$2+'Athletes - Bronze'!CS25*'Medal values'!$B$3, "") + IF(AND(CS$1 = CR$1, CR$2 = "Mixed"), 0.5*CR25, 0) + IF(AND(CS$1 = CT$1, CT$2 = "Mixed"), 0.5*CT25, 0)</f>
        <v>0</v>
      </c>
      <c r="CT25" s="5">
        <f>IF('Athletes - Gold'!CT25+'Athletes - Silver'!CT25+'Athletes - Bronze'!CT25 &gt; 0, 'Athletes - Gold'!CT25*'Medal values'!$B$1+'Athletes - Silver'!CT25*'Medal values'!$B$2+'Athletes - Bronze'!CT25*'Medal values'!$B$3, "") + IF(AND(CT$1 = CS$1, CS$2 = "Mixed"), 0.5*CS25, 0) + IF(AND(CT$1 = CU$1, CU$2 = "Mixed"), 0.5*CU25, 0)</f>
        <v>0</v>
      </c>
      <c r="CU25" s="5">
        <f>IF('Athletes - Gold'!CU25+'Athletes - Silver'!CU25+'Athletes - Bronze'!CU25 &gt; 0, 'Athletes - Gold'!CU25*'Medal values'!$B$1+'Athletes - Silver'!CU25*'Medal values'!$B$2+'Athletes - Bronze'!CU25*'Medal values'!$B$3, "") + IF(AND(CU$1 = CT$1, CT$2 = "Mixed"), 0.5*CT25, 0) + IF(AND(CU$1 = CV$1, CV$2 = "Mixed"), 0.5*CV25, 0)</f>
        <v>0</v>
      </c>
      <c r="CV25" s="5">
        <f>IF('Athletes - Gold'!CV25+'Athletes - Silver'!CV25+'Athletes - Bronze'!CV25 &gt; 0, 'Athletes - Gold'!CV25*'Medal values'!$B$1+'Athletes - Silver'!CV25*'Medal values'!$B$2+'Athletes - Bronze'!CV25*'Medal values'!$B$3, "") + IF(AND(CV$1 = CU$1, CU$2 = "Mixed"), 0.5*CU25, 0) + IF(AND(CV$1 = CW$1, CW$2 = "Mixed"), 0.5*CW25, 0)</f>
        <v>0</v>
      </c>
      <c r="CW25" s="5">
        <f t="shared" ref="CW25:CX25" si="24">SUMIF($B$2:$CV$2,CW$2, $B25:$CV25)</f>
        <v>32.002012</v>
      </c>
      <c r="CX25" s="5">
        <f t="shared" si="24"/>
        <v>8.001001</v>
      </c>
      <c r="CY25" s="5">
        <f t="shared" si="3"/>
        <v>40.003013</v>
      </c>
    </row>
    <row r="26">
      <c r="A26" s="5" t="str">
        <f>Countries!A24</f>
        <v>DOM</v>
      </c>
      <c r="B26" s="5">
        <f>IF('Athletes - Gold'!B26+'Athletes - Silver'!B26+'Athletes - Bronze'!B26 &gt; 0, 'Athletes - Gold'!B26*'Medal values'!$B$1+'Athletes - Silver'!B26*'Medal values'!$B$2+'Athletes - Bronze'!B26*'Medal values'!$B$3, "") + IF(AND(B$1 = A$1, A$2 = "Mixed"), 0.5*A26, 0) + IF(AND(B$1 = C$1, C$2 = "Mixed"), 0.5*C26, 0)</f>
        <v>0</v>
      </c>
      <c r="C26" s="5">
        <f>IF('Athletes - Gold'!C26+'Athletes - Silver'!C26+'Athletes - Bronze'!C26 &gt; 0, 'Athletes - Gold'!C26*'Medal values'!$B$1+'Athletes - Silver'!C26*'Medal values'!$B$2+'Athletes - Bronze'!C26*'Medal values'!$B$3, "") + IF(AND(C$1 = B$1, B$2 = "Mixed"), 0.5*B26, 0) + IF(AND(C$1 = D$1, D$2 = "Mixed"), 0.5*D26, 0)</f>
        <v>0</v>
      </c>
      <c r="D26" s="5">
        <f>IF('Athletes - Gold'!D26+'Athletes - Silver'!D26+'Athletes - Bronze'!D26 &gt; 0, 'Athletes - Gold'!D26*'Medal values'!$B$1+'Athletes - Silver'!D26*'Medal values'!$B$2+'Athletes - Bronze'!D26*'Medal values'!$B$3, "") + IF(AND(D$1 = C$1, C$2 = "Mixed"), 0.5*C26, 0) + IF(AND(D$1 = E$1, E$2 = "Mixed"), 0.5*E26, 0)</f>
        <v>0</v>
      </c>
      <c r="E26" s="5">
        <f>IF('Athletes - Gold'!E26+'Athletes - Silver'!E26+'Athletes - Bronze'!E26 &gt; 0, 'Athletes - Gold'!E26*'Medal values'!$B$1+'Athletes - Silver'!E26*'Medal values'!$B$2+'Athletes - Bronze'!E26*'Medal values'!$B$3, "") + IF(AND(E$1 = D$1, D$2 = "Mixed"), 0.5*D26, 0) + IF(AND(E$1 = F$1, F$2 = "Mixed"), 0.5*F26, 0)</f>
        <v>0</v>
      </c>
      <c r="F26" s="5">
        <f>IF('Athletes - Gold'!F26+'Athletes - Silver'!F26+'Athletes - Bronze'!F26 &gt; 0, 'Athletes - Gold'!F26*'Medal values'!$B$1+'Athletes - Silver'!F26*'Medal values'!$B$2+'Athletes - Bronze'!F26*'Medal values'!$B$3, "") + IF(AND(F$1 = E$1, E$2 = "Mixed"), 0.5*E26, 0) + IF(AND(F$1 = G$1, G$2 = "Mixed"), 0.5*G26, 0)</f>
        <v>0</v>
      </c>
      <c r="G26" s="5">
        <f>IF('Athletes - Gold'!G26+'Athletes - Silver'!G26+'Athletes - Bronze'!G26 &gt; 0, 'Athletes - Gold'!G26*'Medal values'!$B$1+'Athletes - Silver'!G26*'Medal values'!$B$2+'Athletes - Bronze'!G26*'Medal values'!$B$3, "") + IF(AND(G$1 = F$1, F$2 = "Mixed"), 0.5*F26, 0) + IF(AND(G$1 = H$1, H$2 = "Mixed"), 0.5*H26, 0)</f>
        <v>0</v>
      </c>
      <c r="H26" s="5">
        <f>IF('Athletes - Gold'!H26+'Athletes - Silver'!H26+'Athletes - Bronze'!H26 &gt; 0, 'Athletes - Gold'!H26*'Medal values'!$B$1+'Athletes - Silver'!H26*'Medal values'!$B$2+'Athletes - Bronze'!H26*'Medal values'!$B$3, "") + IF(AND(H$1 = G$1, G$2 = "Mixed"), 0.5*G26, 0) + IF(AND(H$1 = I$1, I$2 = "Mixed"), 0.5*I26, 0)</f>
        <v>0</v>
      </c>
      <c r="I26" s="5">
        <f>IF('Athletes - Gold'!I26+'Athletes - Silver'!I26+'Athletes - Bronze'!I26 &gt; 0, 'Athletes - Gold'!I26*'Medal values'!$B$1+'Athletes - Silver'!I26*'Medal values'!$B$2+'Athletes - Bronze'!I26*'Medal values'!$B$3, "") + IF(AND(I$1 = H$1, H$2 = "Mixed"), 0.5*H26, 0) + IF(AND(I$1 = J$1, J$2 = "Mixed"), 0.5*J26, 0)</f>
        <v>0</v>
      </c>
      <c r="J26" s="5">
        <f>IF('Athletes - Gold'!J26+'Athletes - Silver'!J26+'Athletes - Bronze'!J26 &gt; 0, 'Athletes - Gold'!J26*'Medal values'!$B$1+'Athletes - Silver'!J26*'Medal values'!$B$2+'Athletes - Bronze'!J26*'Medal values'!$B$3, "") + IF(AND(J$1 = I$1, I$2 = "Mixed"), 0.5*I26, 0) + IF(AND(J$1 = K$1, K$2 = "Mixed"), 0.5*K26, 0)</f>
        <v>4.000002</v>
      </c>
      <c r="K26" s="5">
        <f>IF('Athletes - Gold'!K26+'Athletes - Silver'!K26+'Athletes - Bronze'!K26 &gt; 0, 'Athletes - Gold'!K26*'Medal values'!$B$1+'Athletes - Silver'!K26*'Medal values'!$B$2+'Athletes - Bronze'!K26*'Medal values'!$B$3, "") + IF(AND(K$1 = J$1, J$2 = "Mixed"), 0.5*J26, 0) + IF(AND(K$1 = L$1, L$2 = "Mixed"), 0.5*L26, 0)</f>
        <v>8.000004</v>
      </c>
      <c r="L26" s="5">
        <f>IF('Athletes - Gold'!L26+'Athletes - Silver'!L26+'Athletes - Bronze'!L26 &gt; 0, 'Athletes - Gold'!L26*'Medal values'!$B$1+'Athletes - Silver'!L26*'Medal values'!$B$2+'Athletes - Bronze'!L26*'Medal values'!$B$3, "") + IF(AND(L$1 = K$1, K$2 = "Mixed"), 0.5*K26, 0) + IF(AND(L$1 = M$1, M$2 = "Mixed"), 0.5*M26, 0)</f>
        <v>4.000002</v>
      </c>
      <c r="M26" s="5">
        <f>IF('Athletes - Gold'!M26+'Athletes - Silver'!M26+'Athletes - Bronze'!M26 &gt; 0, 'Athletes - Gold'!M26*'Medal values'!$B$1+'Athletes - Silver'!M26*'Medal values'!$B$2+'Athletes - Bronze'!M26*'Medal values'!$B$3, "") + IF(AND(M$1 = L$1, L$2 = "Mixed"), 0.5*L26, 0) + IF(AND(M$1 = N$1, N$2 = "Mixed"), 0.5*N26, 0)</f>
        <v>0</v>
      </c>
      <c r="N26" s="5">
        <f>IF('Athletes - Gold'!N26+'Athletes - Silver'!N26+'Athletes - Bronze'!N26 &gt; 0, 'Athletes - Gold'!N26*'Medal values'!$B$1+'Athletes - Silver'!N26*'Medal values'!$B$2+'Athletes - Bronze'!N26*'Medal values'!$B$3, "") + IF(AND(N$1 = M$1, M$2 = "Mixed"), 0.5*M26, 0) + IF(AND(N$1 = O$1, O$2 = "Mixed"), 0.5*O26, 0)</f>
        <v>0</v>
      </c>
      <c r="O26" s="5">
        <f>IF('Athletes - Gold'!O26+'Athletes - Silver'!O26+'Athletes - Bronze'!O26 &gt; 0, 'Athletes - Gold'!O26*'Medal values'!$B$1+'Athletes - Silver'!O26*'Medal values'!$B$2+'Athletes - Bronze'!O26*'Medal values'!$B$3, "") + IF(AND(O$1 = N$1, N$2 = "Mixed"), 0.5*N26, 0) + IF(AND(O$1 = P$1, P$2 = "Mixed"), 0.5*P26, 0)</f>
        <v>0</v>
      </c>
      <c r="P26" s="5">
        <f>IF('Athletes - Gold'!P26+'Athletes - Silver'!P26+'Athletes - Bronze'!P26 &gt; 0, 'Athletes - Gold'!P26*'Medal values'!$B$1+'Athletes - Silver'!P26*'Medal values'!$B$2+'Athletes - Bronze'!P26*'Medal values'!$B$3, "") + IF(AND(P$1 = O$1, O$2 = "Mixed"), 0.5*O26, 0) + IF(AND(P$1 = Q$1, Q$2 = "Mixed"), 0.5*Q26, 0)</f>
        <v>9</v>
      </c>
      <c r="Q26" s="5">
        <f>IF('Athletes - Gold'!Q26+'Athletes - Silver'!Q26+'Athletes - Bronze'!Q26 &gt; 0, 'Athletes - Gold'!Q26*'Medal values'!$B$1+'Athletes - Silver'!Q26*'Medal values'!$B$2+'Athletes - Bronze'!Q26*'Medal values'!$B$3, "") + IF(AND(Q$1 = P$1, P$2 = "Mixed"), 0.5*P26, 0) + IF(AND(Q$1 = R$1, R$2 = "Mixed"), 0.5*R26, 0)</f>
        <v>0</v>
      </c>
      <c r="R26" s="5">
        <f>IF('Athletes - Gold'!R26+'Athletes - Silver'!R26+'Athletes - Bronze'!R26 &gt; 0, 'Athletes - Gold'!R26*'Medal values'!$B$1+'Athletes - Silver'!R26*'Medal values'!$B$2+'Athletes - Bronze'!R26*'Medal values'!$B$3, "") + IF(AND(R$1 = Q$1, Q$2 = "Mixed"), 0.5*Q26, 0) + IF(AND(R$1 = S$1, S$2 = "Mixed"), 0.5*S26, 0)</f>
        <v>0</v>
      </c>
      <c r="S26" s="5">
        <f>IF('Athletes - Gold'!S26+'Athletes - Silver'!S26+'Athletes - Bronze'!S26 &gt; 0, 'Athletes - Gold'!S26*'Medal values'!$B$1+'Athletes - Silver'!S26*'Medal values'!$B$2+'Athletes - Bronze'!S26*'Medal values'!$B$3, "") + IF(AND(S$1 = R$1, R$2 = "Mixed"), 0.5*R26, 0) + IF(AND(S$1 = T$1, T$2 = "Mixed"), 0.5*T26, 0)</f>
        <v>0</v>
      </c>
      <c r="T26" s="5">
        <f>IF('Athletes - Gold'!T26+'Athletes - Silver'!T26+'Athletes - Bronze'!T26 &gt; 0, 'Athletes - Gold'!T26*'Medal values'!$B$1+'Athletes - Silver'!T26*'Medal values'!$B$2+'Athletes - Bronze'!T26*'Medal values'!$B$3, "") + IF(AND(T$1 = S$1, S$2 = "Mixed"), 0.5*S26, 0) + IF(AND(T$1 = U$1, U$2 = "Mixed"), 0.5*U26, 0)</f>
        <v>0</v>
      </c>
      <c r="U26" s="5">
        <f>IF('Athletes - Gold'!U26+'Athletes - Silver'!U26+'Athletes - Bronze'!U26 &gt; 0, 'Athletes - Gold'!U26*'Medal values'!$B$1+'Athletes - Silver'!U26*'Medal values'!$B$2+'Athletes - Bronze'!U26*'Medal values'!$B$3, "") + IF(AND(U$1 = T$1, T$2 = "Mixed"), 0.5*T26, 0) + IF(AND(U$1 = V$1, V$2 = "Mixed"), 0.5*V26, 0)</f>
        <v>0</v>
      </c>
      <c r="V26" s="5">
        <f>IF('Athletes - Gold'!V26+'Athletes - Silver'!V26+'Athletes - Bronze'!V26 &gt; 0, 'Athletes - Gold'!V26*'Medal values'!$B$1+'Athletes - Silver'!V26*'Medal values'!$B$2+'Athletes - Bronze'!V26*'Medal values'!$B$3, "") + IF(AND(V$1 = U$1, U$2 = "Mixed"), 0.5*U26, 0) + IF(AND(V$1 = W$1, W$2 = "Mixed"), 0.5*W26, 0)</f>
        <v>0</v>
      </c>
      <c r="W26" s="5">
        <f>IF('Athletes - Gold'!W26+'Athletes - Silver'!W26+'Athletes - Bronze'!W26 &gt; 0, 'Athletes - Gold'!W26*'Medal values'!$B$1+'Athletes - Silver'!W26*'Medal values'!$B$2+'Athletes - Bronze'!W26*'Medal values'!$B$3, "") + IF(AND(W$1 = V$1, V$2 = "Mixed"), 0.5*V26, 0) + IF(AND(W$1 = X$1, X$2 = "Mixed"), 0.5*X26, 0)</f>
        <v>0</v>
      </c>
      <c r="X26" s="5">
        <f>IF('Athletes - Gold'!X26+'Athletes - Silver'!X26+'Athletes - Bronze'!X26 &gt; 0, 'Athletes - Gold'!X26*'Medal values'!$B$1+'Athletes - Silver'!X26*'Medal values'!$B$2+'Athletes - Bronze'!X26*'Medal values'!$B$3, "") + IF(AND(X$1 = W$1, W$2 = "Mixed"), 0.5*W26, 0) + IF(AND(X$1 = Y$1, Y$2 = "Mixed"), 0.5*Y26, 0)</f>
        <v>0</v>
      </c>
      <c r="Y26" s="5">
        <f>IF('Athletes - Gold'!Y26+'Athletes - Silver'!Y26+'Athletes - Bronze'!Y26 &gt; 0, 'Athletes - Gold'!Y26*'Medal values'!$B$1+'Athletes - Silver'!Y26*'Medal values'!$B$2+'Athletes - Bronze'!Y26*'Medal values'!$B$3, "") + IF(AND(Y$1 = X$1, X$2 = "Mixed"), 0.5*X26, 0) + IF(AND(Y$1 = Z$1, Z$2 = "Mixed"), 0.5*Z26, 0)</f>
        <v>0</v>
      </c>
      <c r="Z26" s="5">
        <f>IF('Athletes - Gold'!Z26+'Athletes - Silver'!Z26+'Athletes - Bronze'!Z26 &gt; 0, 'Athletes - Gold'!Z26*'Medal values'!$B$1+'Athletes - Silver'!Z26*'Medal values'!$B$2+'Athletes - Bronze'!Z26*'Medal values'!$B$3, "") + IF(AND(Z$1 = Y$1, Y$2 = "Mixed"), 0.5*Y26, 0) + IF(AND(Z$1 = AA$1, AA$2 = "Mixed"), 0.5*AA26, 0)</f>
        <v>0</v>
      </c>
      <c r="AA26" s="5">
        <f>IF('Athletes - Gold'!AA26+'Athletes - Silver'!AA26+'Athletes - Bronze'!AA26 &gt; 0, 'Athletes - Gold'!AA26*'Medal values'!$B$1+'Athletes - Silver'!AA26*'Medal values'!$B$2+'Athletes - Bronze'!AA26*'Medal values'!$B$3, "") + IF(AND(AA$1 = Z$1, Z$2 = "Mixed"), 0.5*Z26, 0) + IF(AND(AA$1 = AB$1, AB$2 = "Mixed"), 0.5*AB26, 0)</f>
        <v>0</v>
      </c>
      <c r="AB26" s="5">
        <f>IF('Athletes - Gold'!AB26+'Athletes - Silver'!AB26+'Athletes - Bronze'!AB26 &gt; 0, 'Athletes - Gold'!AB26*'Medal values'!$B$1+'Athletes - Silver'!AB26*'Medal values'!$B$2+'Athletes - Bronze'!AB26*'Medal values'!$B$3, "") + IF(AND(AB$1 = AA$1, AA$2 = "Mixed"), 0.5*AA26, 0) + IF(AND(AB$1 = AC$1, AC$2 = "Mixed"), 0.5*AC26, 0)</f>
        <v>0</v>
      </c>
      <c r="AC26" s="5">
        <f>IF('Athletes - Gold'!AC26+'Athletes - Silver'!AC26+'Athletes - Bronze'!AC26 &gt; 0, 'Athletes - Gold'!AC26*'Medal values'!$B$1+'Athletes - Silver'!AC26*'Medal values'!$B$2+'Athletes - Bronze'!AC26*'Medal values'!$B$3, "") + IF(AND(AC$1 = AB$1, AB$2 = "Mixed"), 0.5*AB26, 0) + IF(AND(AC$1 = AD$1, AD$2 = "Mixed"), 0.5*AD26, 0)</f>
        <v>0</v>
      </c>
      <c r="AD26" s="5">
        <f>IF('Athletes - Gold'!AD26+'Athletes - Silver'!AD26+'Athletes - Bronze'!AD26 &gt; 0, 'Athletes - Gold'!AD26*'Medal values'!$B$1+'Athletes - Silver'!AD26*'Medal values'!$B$2+'Athletes - Bronze'!AD26*'Medal values'!$B$3, "") + IF(AND(AD$1 = AC$1, AC$2 = "Mixed"), 0.5*AC26, 0) + IF(AND(AD$1 = AE$1, AE$2 = "Mixed"), 0.5*AE26, 0)</f>
        <v>0</v>
      </c>
      <c r="AE26" s="5">
        <f>IF('Athletes - Gold'!AE26+'Athletes - Silver'!AE26+'Athletes - Bronze'!AE26 &gt; 0, 'Athletes - Gold'!AE26*'Medal values'!$B$1+'Athletes - Silver'!AE26*'Medal values'!$B$2+'Athletes - Bronze'!AE26*'Medal values'!$B$3, "") + IF(AND(AE$1 = AD$1, AD$2 = "Mixed"), 0.5*AD26, 0) + IF(AND(AE$1 = AF$1, AF$2 = "Mixed"), 0.5*AF26, 0)</f>
        <v>0</v>
      </c>
      <c r="AF26" s="5">
        <f>IF('Athletes - Gold'!AF26+'Athletes - Silver'!AF26+'Athletes - Bronze'!AF26 &gt; 0, 'Athletes - Gold'!AF26*'Medal values'!$B$1+'Athletes - Silver'!AF26*'Medal values'!$B$2+'Athletes - Bronze'!AF26*'Medal values'!$B$3, "") + IF(AND(AF$1 = AE$1, AE$2 = "Mixed"), 0.5*AE26, 0) + IF(AND(AF$1 = AG$1, AG$2 = "Mixed"), 0.5*AG26, 0)</f>
        <v>0</v>
      </c>
      <c r="AG26" s="5">
        <f>IF('Athletes - Gold'!AG26+'Athletes - Silver'!AG26+'Athletes - Bronze'!AG26 &gt; 0, 'Athletes - Gold'!AG26*'Medal values'!$B$1+'Athletes - Silver'!AG26*'Medal values'!$B$2+'Athletes - Bronze'!AG26*'Medal values'!$B$3, "") + IF(AND(AG$1 = AF$1, AF$2 = "Mixed"), 0.5*AF26, 0) + IF(AND(AG$1 = AH$1, AH$2 = "Mixed"), 0.5*AH26, 0)</f>
        <v>0</v>
      </c>
      <c r="AH26" s="5">
        <f>IF('Athletes - Gold'!AH26+'Athletes - Silver'!AH26+'Athletes - Bronze'!AH26 &gt; 0, 'Athletes - Gold'!AH26*'Medal values'!$B$1+'Athletes - Silver'!AH26*'Medal values'!$B$2+'Athletes - Bronze'!AH26*'Medal values'!$B$3, "") + IF(AND(AH$1 = AG$1, AG$2 = "Mixed"), 0.5*AG26, 0) + IF(AND(AH$1 = AI$1, AI$2 = "Mixed"), 0.5*AI26, 0)</f>
        <v>0</v>
      </c>
      <c r="AI26" s="5">
        <f>IF('Athletes - Gold'!AI26+'Athletes - Silver'!AI26+'Athletes - Bronze'!AI26 &gt; 0, 'Athletes - Gold'!AI26*'Medal values'!$B$1+'Athletes - Silver'!AI26*'Medal values'!$B$2+'Athletes - Bronze'!AI26*'Medal values'!$B$3, "") + IF(AND(AI$1 = AH$1, AH$2 = "Mixed"), 0.5*AH26, 0) + IF(AND(AI$1 = AJ$1, AJ$2 = "Mixed"), 0.5*AJ26, 0)</f>
        <v>0</v>
      </c>
      <c r="AJ26" s="5">
        <f>IF('Athletes - Gold'!AJ26+'Athletes - Silver'!AJ26+'Athletes - Bronze'!AJ26 &gt; 0, 'Athletes - Gold'!AJ26*'Medal values'!$B$1+'Athletes - Silver'!AJ26*'Medal values'!$B$2+'Athletes - Bronze'!AJ26*'Medal values'!$B$3, "") + IF(AND(AJ$1 = AI$1, AI$2 = "Mixed"), 0.5*AI26, 0) + IF(AND(AJ$1 = AK$1, AK$2 = "Mixed"), 0.5*AK26, 0)</f>
        <v>0</v>
      </c>
      <c r="AK26" s="5">
        <f>IF('Athletes - Gold'!AK26+'Athletes - Silver'!AK26+'Athletes - Bronze'!AK26 &gt; 0, 'Athletes - Gold'!AK26*'Medal values'!$B$1+'Athletes - Silver'!AK26*'Medal values'!$B$2+'Athletes - Bronze'!AK26*'Medal values'!$B$3, "") + IF(AND(AK$1 = AJ$1, AJ$2 = "Mixed"), 0.5*AJ26, 0) + IF(AND(AK$1 = AL$1, AL$2 = "Mixed"), 0.5*AL26, 0)</f>
        <v>0</v>
      </c>
      <c r="AL26" s="5">
        <f>IF('Athletes - Gold'!AL26+'Athletes - Silver'!AL26+'Athletes - Bronze'!AL26 &gt; 0, 'Athletes - Gold'!AL26*'Medal values'!$B$1+'Athletes - Silver'!AL26*'Medal values'!$B$2+'Athletes - Bronze'!AL26*'Medal values'!$B$3, "") + IF(AND(AL$1 = AK$1, AK$2 = "Mixed"), 0.5*AK26, 0) + IF(AND(AL$1 = AM$1, AM$2 = "Mixed"), 0.5*AM26, 0)</f>
        <v>0</v>
      </c>
      <c r="AM26" s="5">
        <f>IF('Athletes - Gold'!AM26+'Athletes - Silver'!AM26+'Athletes - Bronze'!AM26 &gt; 0, 'Athletes - Gold'!AM26*'Medal values'!$B$1+'Athletes - Silver'!AM26*'Medal values'!$B$2+'Athletes - Bronze'!AM26*'Medal values'!$B$3, "") + IF(AND(AM$1 = AL$1, AL$2 = "Mixed"), 0.5*AL26, 0) + IF(AND(AM$1 = AN$1, AN$2 = "Mixed"), 0.5*AN26, 0)</f>
        <v>0</v>
      </c>
      <c r="AN26" s="5">
        <f>IF('Athletes - Gold'!AN26+'Athletes - Silver'!AN26+'Athletes - Bronze'!AN26 &gt; 0, 'Athletes - Gold'!AN26*'Medal values'!$B$1+'Athletes - Silver'!AN26*'Medal values'!$B$2+'Athletes - Bronze'!AN26*'Medal values'!$B$3, "") + IF(AND(AN$1 = AM$1, AM$2 = "Mixed"), 0.5*AM26, 0) + IF(AND(AN$1 = AO$1, AO$2 = "Mixed"), 0.5*AO26, 0)</f>
        <v>0</v>
      </c>
      <c r="AO26" s="5">
        <f>IF('Athletes - Gold'!AO26+'Athletes - Silver'!AO26+'Athletes - Bronze'!AO26 &gt; 0, 'Athletes - Gold'!AO26*'Medal values'!$B$1+'Athletes - Silver'!AO26*'Medal values'!$B$2+'Athletes - Bronze'!AO26*'Medal values'!$B$3, "") + IF(AND(AO$1 = AN$1, AN$2 = "Mixed"), 0.5*AN26, 0) + IF(AND(AO$1 = AP$1, AP$2 = "Mixed"), 0.5*AP26, 0)</f>
        <v>0</v>
      </c>
      <c r="AP26" s="5">
        <f>IF('Athletes - Gold'!AP26+'Athletes - Silver'!AP26+'Athletes - Bronze'!AP26 &gt; 0, 'Athletes - Gold'!AP26*'Medal values'!$B$1+'Athletes - Silver'!AP26*'Medal values'!$B$2+'Athletes - Bronze'!AP26*'Medal values'!$B$3, "") + IF(AND(AP$1 = AO$1, AO$2 = "Mixed"), 0.5*AO26, 0) + IF(AND(AP$1 = AQ$1, AQ$2 = "Mixed"), 0.5*AQ26, 0)</f>
        <v>0</v>
      </c>
      <c r="AQ26" s="5">
        <f>IF('Athletes - Gold'!AQ26+'Athletes - Silver'!AQ26+'Athletes - Bronze'!AQ26 &gt; 0, 'Athletes - Gold'!AQ26*'Medal values'!$B$1+'Athletes - Silver'!AQ26*'Medal values'!$B$2+'Athletes - Bronze'!AQ26*'Medal values'!$B$3, "") + IF(AND(AQ$1 = AP$1, AP$2 = "Mixed"), 0.5*AP26, 0) + IF(AND(AQ$1 = AR$1, AR$2 = "Mixed"), 0.5*AR26, 0)</f>
        <v>0</v>
      </c>
      <c r="AR26" s="5">
        <f>IF('Athletes - Gold'!AR26+'Athletes - Silver'!AR26+'Athletes - Bronze'!AR26 &gt; 0, 'Athletes - Gold'!AR26*'Medal values'!$B$1+'Athletes - Silver'!AR26*'Medal values'!$B$2+'Athletes - Bronze'!AR26*'Medal values'!$B$3, "") + IF(AND(AR$1 = AQ$1, AQ$2 = "Mixed"), 0.5*AQ26, 0) + IF(AND(AR$1 = AS$1, AS$2 = "Mixed"), 0.5*AS26, 0)</f>
        <v>0</v>
      </c>
      <c r="AS26" s="5">
        <f>IF('Athletes - Gold'!AS26+'Athletes - Silver'!AS26+'Athletes - Bronze'!AS26 &gt; 0, 'Athletes - Gold'!AS26*'Medal values'!$B$1+'Athletes - Silver'!AS26*'Medal values'!$B$2+'Athletes - Bronze'!AS26*'Medal values'!$B$3, "") + IF(AND(AS$1 = AR$1, AR$2 = "Mixed"), 0.5*AR26, 0) + IF(AND(AS$1 = AT$1, AT$2 = "Mixed"), 0.5*AT26, 0)</f>
        <v>0</v>
      </c>
      <c r="AT26" s="5">
        <f>IF('Athletes - Gold'!AT26+'Athletes - Silver'!AT26+'Athletes - Bronze'!AT26 &gt; 0, 'Athletes - Gold'!AT26*'Medal values'!$B$1+'Athletes - Silver'!AT26*'Medal values'!$B$2+'Athletes - Bronze'!AT26*'Medal values'!$B$3, "") + IF(AND(AT$1 = AS$1, AS$2 = "Mixed"), 0.5*AS26, 0) + IF(AND(AT$1 = AU$1, AU$2 = "Mixed"), 0.5*AU26, 0)</f>
        <v>0</v>
      </c>
      <c r="AU26" s="5">
        <f>IF('Athletes - Gold'!AU26+'Athletes - Silver'!AU26+'Athletes - Bronze'!AU26 &gt; 0, 'Athletes - Gold'!AU26*'Medal values'!$B$1+'Athletes - Silver'!AU26*'Medal values'!$B$2+'Athletes - Bronze'!AU26*'Medal values'!$B$3, "") + IF(AND(AU$1 = AT$1, AT$2 = "Mixed"), 0.5*AT26, 0) + IF(AND(AU$1 = AV$1, AV$2 = "Mixed"), 0.5*AV26, 0)</f>
        <v>0</v>
      </c>
      <c r="AV26" s="5">
        <f>IF('Athletes - Gold'!AV26+'Athletes - Silver'!AV26+'Athletes - Bronze'!AV26 &gt; 0, 'Athletes - Gold'!AV26*'Medal values'!$B$1+'Athletes - Silver'!AV26*'Medal values'!$B$2+'Athletes - Bronze'!AV26*'Medal values'!$B$3, "") + IF(AND(AV$1 = AU$1, AU$2 = "Mixed"), 0.5*AU26, 0) + IF(AND(AV$1 = AW$1, AW$2 = "Mixed"), 0.5*AW26, 0)</f>
        <v>0</v>
      </c>
      <c r="AW26" s="5">
        <f>IF('Athletes - Gold'!AW26+'Athletes - Silver'!AW26+'Athletes - Bronze'!AW26 &gt; 0, 'Athletes - Gold'!AW26*'Medal values'!$B$1+'Athletes - Silver'!AW26*'Medal values'!$B$2+'Athletes - Bronze'!AW26*'Medal values'!$B$3, "") + IF(AND(AW$1 = AV$1, AV$2 = "Mixed"), 0.5*AV26, 0) + IF(AND(AW$1 = AX$1, AX$2 = "Mixed"), 0.5*AX26, 0)</f>
        <v>0</v>
      </c>
      <c r="AX26" s="5">
        <f>IF('Athletes - Gold'!AX26+'Athletes - Silver'!AX26+'Athletes - Bronze'!AX26 &gt; 0, 'Athletes - Gold'!AX26*'Medal values'!$B$1+'Athletes - Silver'!AX26*'Medal values'!$B$2+'Athletes - Bronze'!AX26*'Medal values'!$B$3, "") + IF(AND(AX$1 = AW$1, AW$2 = "Mixed"), 0.5*AW26, 0) + IF(AND(AX$1 = AY$1, AY$2 = "Mixed"), 0.5*AY26, 0)</f>
        <v>0</v>
      </c>
      <c r="AY26" s="5">
        <f>IF('Athletes - Gold'!AY26+'Athletes - Silver'!AY26+'Athletes - Bronze'!AY26 &gt; 0, 'Athletes - Gold'!AY26*'Medal values'!$B$1+'Athletes - Silver'!AY26*'Medal values'!$B$2+'Athletes - Bronze'!AY26*'Medal values'!$B$3, "") + IF(AND(AY$1 = AX$1, AX$2 = "Mixed"), 0.5*AX26, 0) + IF(AND(AY$1 = AZ$1, AZ$2 = "Mixed"), 0.5*AZ26, 0)</f>
        <v>0</v>
      </c>
      <c r="AZ26" s="5">
        <f>IF('Athletes - Gold'!AZ26+'Athletes - Silver'!AZ26+'Athletes - Bronze'!AZ26 &gt; 0, 'Athletes - Gold'!AZ26*'Medal values'!$B$1+'Athletes - Silver'!AZ26*'Medal values'!$B$2+'Athletes - Bronze'!AZ26*'Medal values'!$B$3, "") + IF(AND(AZ$1 = AY$1, AY$2 = "Mixed"), 0.5*AY26, 0) + IF(AND(AZ$1 = BA$1, BA$2 = "Mixed"), 0.5*BA26, 0)</f>
        <v>0</v>
      </c>
      <c r="BA26" s="5">
        <f>IF('Athletes - Gold'!BA26+'Athletes - Silver'!BA26+'Athletes - Bronze'!BA26 &gt; 0, 'Athletes - Gold'!BA26*'Medal values'!$B$1+'Athletes - Silver'!BA26*'Medal values'!$B$2+'Athletes - Bronze'!BA26*'Medal values'!$B$3, "") + IF(AND(BA$1 = AZ$1, AZ$2 = "Mixed"), 0.5*AZ26, 0) + IF(AND(BA$1 = BB$1, BB$2 = "Mixed"), 0.5*BB26, 0)</f>
        <v>0</v>
      </c>
      <c r="BB26" s="5">
        <f>IF('Athletes - Gold'!BB26+'Athletes - Silver'!BB26+'Athletes - Bronze'!BB26 &gt; 0, 'Athletes - Gold'!BB26*'Medal values'!$B$1+'Athletes - Silver'!BB26*'Medal values'!$B$2+'Athletes - Bronze'!BB26*'Medal values'!$B$3, "") + IF(AND(BB$1 = BA$1, BA$2 = "Mixed"), 0.5*BA26, 0) + IF(AND(BB$1 = BC$1, BC$2 = "Mixed"), 0.5*BC26, 0)</f>
        <v>0</v>
      </c>
      <c r="BC26" s="5">
        <f>IF('Athletes - Gold'!BC26+'Athletes - Silver'!BC26+'Athletes - Bronze'!BC26 &gt; 0, 'Athletes - Gold'!BC26*'Medal values'!$B$1+'Athletes - Silver'!BC26*'Medal values'!$B$2+'Athletes - Bronze'!BC26*'Medal values'!$B$3, "") + IF(AND(BC$1 = BB$1, BB$2 = "Mixed"), 0.5*BB26, 0) + IF(AND(BC$1 = BD$1, BD$2 = "Mixed"), 0.5*BD26, 0)</f>
        <v>0</v>
      </c>
      <c r="BD26" s="5">
        <f>IF('Athletes - Gold'!BD26+'Athletes - Silver'!BD26+'Athletes - Bronze'!BD26 &gt; 0, 'Athletes - Gold'!BD26*'Medal values'!$B$1+'Athletes - Silver'!BD26*'Medal values'!$B$2+'Athletes - Bronze'!BD26*'Medal values'!$B$3, "") + IF(AND(BD$1 = BC$1, BC$2 = "Mixed"), 0.5*BC26, 0) + IF(AND(BD$1 = BE$1, BE$2 = "Mixed"), 0.5*BE26, 0)</f>
        <v>0</v>
      </c>
      <c r="BE26" s="5">
        <f>IF('Athletes - Gold'!BE26+'Athletes - Silver'!BE26+'Athletes - Bronze'!BE26 &gt; 0, 'Athletes - Gold'!BE26*'Medal values'!$B$1+'Athletes - Silver'!BE26*'Medal values'!$B$2+'Athletes - Bronze'!BE26*'Medal values'!$B$3, "") + IF(AND(BE$1 = BD$1, BD$2 = "Mixed"), 0.5*BD26, 0) + IF(AND(BE$1 = BF$1, BF$2 = "Mixed"), 0.5*BF26, 0)</f>
        <v>0</v>
      </c>
      <c r="BF26" s="5">
        <f>IF('Athletes - Gold'!BF26+'Athletes - Silver'!BF26+'Athletes - Bronze'!BF26 &gt; 0, 'Athletes - Gold'!BF26*'Medal values'!$B$1+'Athletes - Silver'!BF26*'Medal values'!$B$2+'Athletes - Bronze'!BF26*'Medal values'!$B$3, "") + IF(AND(BF$1 = BE$1, BE$2 = "Mixed"), 0.5*BE26, 0) + IF(AND(BF$1 = BG$1, BG$2 = "Mixed"), 0.5*BG26, 0)</f>
        <v>0</v>
      </c>
      <c r="BG26" s="5">
        <f>IF('Athletes - Gold'!BG26+'Athletes - Silver'!BG26+'Athletes - Bronze'!BG26 &gt; 0, 'Athletes - Gold'!BG26*'Medal values'!$B$1+'Athletes - Silver'!BG26*'Medal values'!$B$2+'Athletes - Bronze'!BG26*'Medal values'!$B$3, "") + IF(AND(BG$1 = BF$1, BF$2 = "Mixed"), 0.5*BF26, 0) + IF(AND(BG$1 = BH$1, BH$2 = "Mixed"), 0.5*BH26, 0)</f>
        <v>0</v>
      </c>
      <c r="BH26" s="5">
        <f>IF('Athletes - Gold'!BH26+'Athletes - Silver'!BH26+'Athletes - Bronze'!BH26 &gt; 0, 'Athletes - Gold'!BH26*'Medal values'!$B$1+'Athletes - Silver'!BH26*'Medal values'!$B$2+'Athletes - Bronze'!BH26*'Medal values'!$B$3, "") + IF(AND(BH$1 = BG$1, BG$2 = "Mixed"), 0.5*BG26, 0) + IF(AND(BH$1 = BI$1, BI$2 = "Mixed"), 0.5*BI26, 0)</f>
        <v>0</v>
      </c>
      <c r="BI26" s="5">
        <f>IF('Athletes - Gold'!BI26+'Athletes - Silver'!BI26+'Athletes - Bronze'!BI26 &gt; 0, 'Athletes - Gold'!BI26*'Medal values'!$B$1+'Athletes - Silver'!BI26*'Medal values'!$B$2+'Athletes - Bronze'!BI26*'Medal values'!$B$3, "") + IF(AND(BI$1 = BH$1, BH$2 = "Mixed"), 0.5*BH26, 0) + IF(AND(BI$1 = BJ$1, BJ$2 = "Mixed"), 0.5*BJ26, 0)</f>
        <v>0</v>
      </c>
      <c r="BJ26" s="5">
        <f>IF('Athletes - Gold'!BJ26+'Athletes - Silver'!BJ26+'Athletes - Bronze'!BJ26 &gt; 0, 'Athletes - Gold'!BJ26*'Medal values'!$B$1+'Athletes - Silver'!BJ26*'Medal values'!$B$2+'Athletes - Bronze'!BJ26*'Medal values'!$B$3, "") + IF(AND(BJ$1 = BI$1, BI$2 = "Mixed"), 0.5*BI26, 0) + IF(AND(BJ$1 = BK$1, BK$2 = "Mixed"), 0.5*BK26, 0)</f>
        <v>0</v>
      </c>
      <c r="BK26" s="5">
        <f>IF('Athletes - Gold'!BK26+'Athletes - Silver'!BK26+'Athletes - Bronze'!BK26 &gt; 0, 'Athletes - Gold'!BK26*'Medal values'!$B$1+'Athletes - Silver'!BK26*'Medal values'!$B$2+'Athletes - Bronze'!BK26*'Medal values'!$B$3, "") + IF(AND(BK$1 = BJ$1, BJ$2 = "Mixed"), 0.5*BJ26, 0) + IF(AND(BK$1 = BL$1, BL$2 = "Mixed"), 0.5*BL26, 0)</f>
        <v>0</v>
      </c>
      <c r="BL26" s="5">
        <f>IF('Athletes - Gold'!BL26+'Athletes - Silver'!BL26+'Athletes - Bronze'!BL26 &gt; 0, 'Athletes - Gold'!BL26*'Medal values'!$B$1+'Athletes - Silver'!BL26*'Medal values'!$B$2+'Athletes - Bronze'!BL26*'Medal values'!$B$3, "") + IF(AND(BL$1 = BK$1, BK$2 = "Mixed"), 0.5*BK26, 0) + IF(AND(BL$1 = BM$1, BM$2 = "Mixed"), 0.5*BM26, 0)</f>
        <v>0</v>
      </c>
      <c r="BM26" s="5">
        <f>IF('Athletes - Gold'!BM26+'Athletes - Silver'!BM26+'Athletes - Bronze'!BM26 &gt; 0, 'Athletes - Gold'!BM26*'Medal values'!$B$1+'Athletes - Silver'!BM26*'Medal values'!$B$2+'Athletes - Bronze'!BM26*'Medal values'!$B$3, "") + IF(AND(BM$1 = BL$1, BL$2 = "Mixed"), 0.5*BL26, 0) + IF(AND(BM$1 = BN$1, BN$2 = "Mixed"), 0.5*BN26, 0)</f>
        <v>0</v>
      </c>
      <c r="BN26" s="5">
        <f>IF('Athletes - Gold'!BN26+'Athletes - Silver'!BN26+'Athletes - Bronze'!BN26 &gt; 0, 'Athletes - Gold'!BN26*'Medal values'!$B$1+'Athletes - Silver'!BN26*'Medal values'!$B$2+'Athletes - Bronze'!BN26*'Medal values'!$B$3, "") + IF(AND(BN$1 = BM$1, BM$2 = "Mixed"), 0.5*BM26, 0) + IF(AND(BN$1 = BO$1, BO$2 = "Mixed"), 0.5*BO26, 0)</f>
        <v>0</v>
      </c>
      <c r="BO26" s="5">
        <f>IF('Athletes - Gold'!BO26+'Athletes - Silver'!BO26+'Athletes - Bronze'!BO26 &gt; 0, 'Athletes - Gold'!BO26*'Medal values'!$B$1+'Athletes - Silver'!BO26*'Medal values'!$B$2+'Athletes - Bronze'!BO26*'Medal values'!$B$3, "") + IF(AND(BO$1 = BN$1, BN$2 = "Mixed"), 0.5*BN26, 0) + IF(AND(BO$1 = BP$1, BP$2 = "Mixed"), 0.5*BP26, 0)</f>
        <v>0</v>
      </c>
      <c r="BP26" s="5">
        <f>IF('Athletes - Gold'!BP26+'Athletes - Silver'!BP26+'Athletes - Bronze'!BP26 &gt; 0, 'Athletes - Gold'!BP26*'Medal values'!$B$1+'Athletes - Silver'!BP26*'Medal values'!$B$2+'Athletes - Bronze'!BP26*'Medal values'!$B$3, "") + IF(AND(BP$1 = BO$1, BO$2 = "Mixed"), 0.5*BO26, 0) + IF(AND(BP$1 = BQ$1, BQ$2 = "Mixed"), 0.5*BQ26, 0)</f>
        <v>0</v>
      </c>
      <c r="BQ26" s="5">
        <f>IF('Athletes - Gold'!BQ26+'Athletes - Silver'!BQ26+'Athletes - Bronze'!BQ26 &gt; 0, 'Athletes - Gold'!BQ26*'Medal values'!$B$1+'Athletes - Silver'!BQ26*'Medal values'!$B$2+'Athletes - Bronze'!BQ26*'Medal values'!$B$3, "") + IF(AND(BQ$1 = BP$1, BP$2 = "Mixed"), 0.5*BP26, 0) + IF(AND(BQ$1 = BR$1, BR$2 = "Mixed"), 0.5*BR26, 0)</f>
        <v>0</v>
      </c>
      <c r="BR26" s="5">
        <f>IF('Athletes - Gold'!BR26+'Athletes - Silver'!BR26+'Athletes - Bronze'!BR26 &gt; 0, 'Athletes - Gold'!BR26*'Medal values'!$B$1+'Athletes - Silver'!BR26*'Medal values'!$B$2+'Athletes - Bronze'!BR26*'Medal values'!$B$3, "") + IF(AND(BR$1 = BQ$1, BQ$2 = "Mixed"), 0.5*BQ26, 0) + IF(AND(BR$1 = BS$1, BS$2 = "Mixed"), 0.5*BS26, 0)</f>
        <v>0</v>
      </c>
      <c r="BS26" s="5">
        <f>IF('Athletes - Gold'!BS26+'Athletes - Silver'!BS26+'Athletes - Bronze'!BS26 &gt; 0, 'Athletes - Gold'!BS26*'Medal values'!$B$1+'Athletes - Silver'!BS26*'Medal values'!$B$2+'Athletes - Bronze'!BS26*'Medal values'!$B$3, "") + IF(AND(BS$1 = BR$1, BR$2 = "Mixed"), 0.5*BR26, 0) + IF(AND(BS$1 = BT$1, BT$2 = "Mixed"), 0.5*BT26, 0)</f>
        <v>0</v>
      </c>
      <c r="BT26" s="5">
        <f>IF('Athletes - Gold'!BT26+'Athletes - Silver'!BT26+'Athletes - Bronze'!BT26 &gt; 0, 'Athletes - Gold'!BT26*'Medal values'!$B$1+'Athletes - Silver'!BT26*'Medal values'!$B$2+'Athletes - Bronze'!BT26*'Medal values'!$B$3, "") + IF(AND(BT$1 = BS$1, BS$2 = "Mixed"), 0.5*BS26, 0) + IF(AND(BT$1 = BU$1, BU$2 = "Mixed"), 0.5*BU26, 0)</f>
        <v>0</v>
      </c>
      <c r="BU26" s="5">
        <f>IF('Athletes - Gold'!BU26+'Athletes - Silver'!BU26+'Athletes - Bronze'!BU26 &gt; 0, 'Athletes - Gold'!BU26*'Medal values'!$B$1+'Athletes - Silver'!BU26*'Medal values'!$B$2+'Athletes - Bronze'!BU26*'Medal values'!$B$3, "") + IF(AND(BU$1 = BT$1, BT$2 = "Mixed"), 0.5*BT26, 0) + IF(AND(BU$1 = BV$1, BV$2 = "Mixed"), 0.5*BV26, 0)</f>
        <v>0</v>
      </c>
      <c r="BV26" s="5">
        <f>IF('Athletes - Gold'!BV26+'Athletes - Silver'!BV26+'Athletes - Bronze'!BV26 &gt; 0, 'Athletes - Gold'!BV26*'Medal values'!$B$1+'Athletes - Silver'!BV26*'Medal values'!$B$2+'Athletes - Bronze'!BV26*'Medal values'!$B$3, "") + IF(AND(BV$1 = BU$1, BU$2 = "Mixed"), 0.5*BU26, 0) + IF(AND(BV$1 = BW$1, BW$2 = "Mixed"), 0.5*BW26, 0)</f>
        <v>0</v>
      </c>
      <c r="BW26" s="5">
        <f>IF('Athletes - Gold'!BW26+'Athletes - Silver'!BW26+'Athletes - Bronze'!BW26 &gt; 0, 'Athletes - Gold'!BW26*'Medal values'!$B$1+'Athletes - Silver'!BW26*'Medal values'!$B$2+'Athletes - Bronze'!BW26*'Medal values'!$B$3, "") + IF(AND(BW$1 = BV$1, BV$2 = "Mixed"), 0.5*BV26, 0) + IF(AND(BW$1 = BX$1, BX$2 = "Mixed"), 0.5*BX26, 0)</f>
        <v>0</v>
      </c>
      <c r="BX26" s="5">
        <f>IF('Athletes - Gold'!BX26+'Athletes - Silver'!BX26+'Athletes - Bronze'!BX26 &gt; 0, 'Athletes - Gold'!BX26*'Medal values'!$B$1+'Athletes - Silver'!BX26*'Medal values'!$B$2+'Athletes - Bronze'!BX26*'Medal values'!$B$3, "") + IF(AND(BX$1 = BW$1, BW$2 = "Mixed"), 0.5*BW26, 0) + IF(AND(BX$1 = BY$1, BY$2 = "Mixed"), 0.5*BY26, 0)</f>
        <v>0</v>
      </c>
      <c r="BY26" s="5">
        <f>IF('Athletes - Gold'!BY26+'Athletes - Silver'!BY26+'Athletes - Bronze'!BY26 &gt; 0, 'Athletes - Gold'!BY26*'Medal values'!$B$1+'Athletes - Silver'!BY26*'Medal values'!$B$2+'Athletes - Bronze'!BY26*'Medal values'!$B$3, "") + IF(AND(BY$1 = BX$1, BX$2 = "Mixed"), 0.5*BX26, 0) + IF(AND(BY$1 = BZ$1, BZ$2 = "Mixed"), 0.5*BZ26, 0)</f>
        <v>0</v>
      </c>
      <c r="BZ26" s="5">
        <f>IF('Athletes - Gold'!BZ26+'Athletes - Silver'!BZ26+'Athletes - Bronze'!BZ26 &gt; 0, 'Athletes - Gold'!BZ26*'Medal values'!$B$1+'Athletes - Silver'!BZ26*'Medal values'!$B$2+'Athletes - Bronze'!BZ26*'Medal values'!$B$3, "") + IF(AND(BZ$1 = BY$1, BY$2 = "Mixed"), 0.5*BY26, 0) + IF(AND(BZ$1 = CA$1, CA$2 = "Mixed"), 0.5*CA26, 0)</f>
        <v>0</v>
      </c>
      <c r="CA26" s="5">
        <f>IF('Athletes - Gold'!CA26+'Athletes - Silver'!CA26+'Athletes - Bronze'!CA26 &gt; 0, 'Athletes - Gold'!CA26*'Medal values'!$B$1+'Athletes - Silver'!CA26*'Medal values'!$B$2+'Athletes - Bronze'!CA26*'Medal values'!$B$3, "") + IF(AND(CA$1 = BZ$1, BZ$2 = "Mixed"), 0.5*BZ26, 0) + IF(AND(CA$1 = CB$1, CB$2 = "Mixed"), 0.5*CB26, 0)</f>
        <v>0</v>
      </c>
      <c r="CB26" s="5">
        <f>IF('Athletes - Gold'!CB26+'Athletes - Silver'!CB26+'Athletes - Bronze'!CB26 &gt; 0, 'Athletes - Gold'!CB26*'Medal values'!$B$1+'Athletes - Silver'!CB26*'Medal values'!$B$2+'Athletes - Bronze'!CB26*'Medal values'!$B$3, "") + IF(AND(CB$1 = CA$1, CA$2 = "Mixed"), 0.5*CA26, 0) + IF(AND(CB$1 = CC$1, CC$2 = "Mixed"), 0.5*CC26, 0)</f>
        <v>0</v>
      </c>
      <c r="CC26" s="5">
        <f>IF('Athletes - Gold'!CC26+'Athletes - Silver'!CC26+'Athletes - Bronze'!CC26 &gt; 0, 'Athletes - Gold'!CC26*'Medal values'!$B$1+'Athletes - Silver'!CC26*'Medal values'!$B$2+'Athletes - Bronze'!CC26*'Medal values'!$B$3, "") + IF(AND(CC$1 = CB$1, CB$2 = "Mixed"), 0.5*CB26, 0) + IF(AND(CC$1 = CD$1, CD$2 = "Mixed"), 0.5*CD26, 0)</f>
        <v>0</v>
      </c>
      <c r="CD26" s="5">
        <f>IF('Athletes - Gold'!CD26+'Athletes - Silver'!CD26+'Athletes - Bronze'!CD26 &gt; 0, 'Athletes - Gold'!CD26*'Medal values'!$B$1+'Athletes - Silver'!CD26*'Medal values'!$B$2+'Athletes - Bronze'!CD26*'Medal values'!$B$3, "") + IF(AND(CD$1 = CC$1, CC$2 = "Mixed"), 0.5*CC26, 0) + IF(AND(CD$1 = CE$1, CE$2 = "Mixed"), 0.5*CE26, 0)</f>
        <v>0</v>
      </c>
      <c r="CE26" s="5">
        <f>IF('Athletes - Gold'!CE26+'Athletes - Silver'!CE26+'Athletes - Bronze'!CE26 &gt; 0, 'Athletes - Gold'!CE26*'Medal values'!$B$1+'Athletes - Silver'!CE26*'Medal values'!$B$2+'Athletes - Bronze'!CE26*'Medal values'!$B$3, "") + IF(AND(CE$1 = CD$1, CD$2 = "Mixed"), 0.5*CD26, 0) + IF(AND(CE$1 = CF$1, CF$2 = "Mixed"), 0.5*CF26, 0)</f>
        <v>0</v>
      </c>
      <c r="CF26" s="5">
        <f>IF('Athletes - Gold'!CF26+'Athletes - Silver'!CF26+'Athletes - Bronze'!CF26 &gt; 0, 'Athletes - Gold'!CF26*'Medal values'!$B$1+'Athletes - Silver'!CF26*'Medal values'!$B$2+'Athletes - Bronze'!CF26*'Medal values'!$B$3, "") + IF(AND(CF$1 = CE$1, CE$2 = "Mixed"), 0.5*CE26, 0) + IF(AND(CF$1 = CG$1, CG$2 = "Mixed"), 0.5*CG26, 0)</f>
        <v>0</v>
      </c>
      <c r="CG26" s="5">
        <f>IF('Athletes - Gold'!CG26+'Athletes - Silver'!CG26+'Athletes - Bronze'!CG26 &gt; 0, 'Athletes - Gold'!CG26*'Medal values'!$B$1+'Athletes - Silver'!CG26*'Medal values'!$B$2+'Athletes - Bronze'!CG26*'Medal values'!$B$3, "") + IF(AND(CG$1 = CF$1, CF$2 = "Mixed"), 0.5*CF26, 0) + IF(AND(CG$1 = CH$1, CH$2 = "Mixed"), 0.5*CH26, 0)</f>
        <v>0</v>
      </c>
      <c r="CH26" s="5">
        <f>IF('Athletes - Gold'!CH26+'Athletes - Silver'!CH26+'Athletes - Bronze'!CH26 &gt; 0, 'Athletes - Gold'!CH26*'Medal values'!$B$1+'Athletes - Silver'!CH26*'Medal values'!$B$2+'Athletes - Bronze'!CH26*'Medal values'!$B$3, "") + IF(AND(CH$1 = CG$1, CG$2 = "Mixed"), 0.5*CG26, 0) + IF(AND(CH$1 = CI$1, CI$2 = "Mixed"), 0.5*CI26, 0)</f>
        <v>0</v>
      </c>
      <c r="CI26" s="5">
        <f>IF('Athletes - Gold'!CI26+'Athletes - Silver'!CI26+'Athletes - Bronze'!CI26 &gt; 0, 'Athletes - Gold'!CI26*'Medal values'!$B$1+'Athletes - Silver'!CI26*'Medal values'!$B$2+'Athletes - Bronze'!CI26*'Medal values'!$B$3, "") + IF(AND(CI$1 = CH$1, CH$2 = "Mixed"), 0.5*CH26, 0) + IF(AND(CI$1 = CJ$1, CJ$2 = "Mixed"), 0.5*CJ26, 0)</f>
        <v>0</v>
      </c>
      <c r="CJ26" s="5">
        <f>IF('Athletes - Gold'!CJ26+'Athletes - Silver'!CJ26+'Athletes - Bronze'!CJ26 &gt; 0, 'Athletes - Gold'!CJ26*'Medal values'!$B$1+'Athletes - Silver'!CJ26*'Medal values'!$B$2+'Athletes - Bronze'!CJ26*'Medal values'!$B$3, "") + IF(AND(CJ$1 = CI$1, CI$2 = "Mixed"), 0.5*CI26, 0) + IF(AND(CJ$1 = CK$1, CK$2 = "Mixed"), 0.5*CK26, 0)</f>
        <v>0</v>
      </c>
      <c r="CK26" s="5">
        <f>IF('Athletes - Gold'!CK26+'Athletes - Silver'!CK26+'Athletes - Bronze'!CK26 &gt; 0, 'Athletes - Gold'!CK26*'Medal values'!$B$1+'Athletes - Silver'!CK26*'Medal values'!$B$2+'Athletes - Bronze'!CK26*'Medal values'!$B$3, "") + IF(AND(CK$1 = CJ$1, CJ$2 = "Mixed"), 0.5*CJ26, 0) + IF(AND(CK$1 = CL$1, CL$2 = "Mixed"), 0.5*CL26, 0)</f>
        <v>0</v>
      </c>
      <c r="CL26" s="5">
        <f>IF('Athletes - Gold'!CL26+'Athletes - Silver'!CL26+'Athletes - Bronze'!CL26 &gt; 0, 'Athletes - Gold'!CL26*'Medal values'!$B$1+'Athletes - Silver'!CL26*'Medal values'!$B$2+'Athletes - Bronze'!CL26*'Medal values'!$B$3, "") + IF(AND(CL$1 = CK$1, CK$2 = "Mixed"), 0.5*CK26, 0) + IF(AND(CL$1 = CM$1, CM$2 = "Mixed"), 0.5*CM26, 0)</f>
        <v>0</v>
      </c>
      <c r="CM26" s="5">
        <f>IF('Athletes - Gold'!CM26+'Athletes - Silver'!CM26+'Athletes - Bronze'!CM26 &gt; 0, 'Athletes - Gold'!CM26*'Medal values'!$B$1+'Athletes - Silver'!CM26*'Medal values'!$B$2+'Athletes - Bronze'!CM26*'Medal values'!$B$3, "") + IF(AND(CM$1 = CL$1, CL$2 = "Mixed"), 0.5*CL26, 0) + IF(AND(CM$1 = CN$1, CN$2 = "Mixed"), 0.5*CN26, 0)</f>
        <v>0</v>
      </c>
      <c r="CN26" s="5">
        <f>IF('Athletes - Gold'!CN26+'Athletes - Silver'!CN26+'Athletes - Bronze'!CN26 &gt; 0, 'Athletes - Gold'!CN26*'Medal values'!$B$1+'Athletes - Silver'!CN26*'Medal values'!$B$2+'Athletes - Bronze'!CN26*'Medal values'!$B$3, "") + IF(AND(CN$1 = CM$1, CM$2 = "Mixed"), 0.5*CM26, 0) + IF(AND(CN$1 = CO$1, CO$2 = "Mixed"), 0.5*CO26, 0)</f>
        <v>0</v>
      </c>
      <c r="CO26" s="5">
        <f>IF('Athletes - Gold'!CO26+'Athletes - Silver'!CO26+'Athletes - Bronze'!CO26 &gt; 0, 'Athletes - Gold'!CO26*'Medal values'!$B$1+'Athletes - Silver'!CO26*'Medal values'!$B$2+'Athletes - Bronze'!CO26*'Medal values'!$B$3, "") + IF(AND(CO$1 = CN$1, CN$2 = "Mixed"), 0.5*CN26, 0) + IF(AND(CO$1 = CP$1, CP$2 = "Mixed"), 0.5*CP26, 0)</f>
        <v>0</v>
      </c>
      <c r="CP26" s="5">
        <f>IF('Athletes - Gold'!CP26+'Athletes - Silver'!CP26+'Athletes - Bronze'!CP26 &gt; 0, 'Athletes - Gold'!CP26*'Medal values'!$B$1+'Athletes - Silver'!CP26*'Medal values'!$B$2+'Athletes - Bronze'!CP26*'Medal values'!$B$3, "") + IF(AND(CP$1 = CO$1, CO$2 = "Mixed"), 0.5*CO26, 0) + IF(AND(CP$1 = CQ$1, CQ$2 = "Mixed"), 0.5*CQ26, 0)</f>
        <v>0</v>
      </c>
      <c r="CQ26" s="5">
        <f>IF('Athletes - Gold'!CQ26+'Athletes - Silver'!CQ26+'Athletes - Bronze'!CQ26 &gt; 0, 'Athletes - Gold'!CQ26*'Medal values'!$B$1+'Athletes - Silver'!CQ26*'Medal values'!$B$2+'Athletes - Bronze'!CQ26*'Medal values'!$B$3, "") + IF(AND(CQ$1 = CP$1, CP$2 = "Mixed"), 0.5*CP26, 0) + IF(AND(CQ$1 = CR$1, CR$2 = "Mixed"), 0.5*CR26, 0)</f>
        <v>0</v>
      </c>
      <c r="CR26" s="5">
        <f>IF('Athletes - Gold'!CR26+'Athletes - Silver'!CR26+'Athletes - Bronze'!CR26 &gt; 0, 'Athletes - Gold'!CR26*'Medal values'!$B$1+'Athletes - Silver'!CR26*'Medal values'!$B$2+'Athletes - Bronze'!CR26*'Medal values'!$B$3, "") + IF(AND(CR$1 = CQ$1, CQ$2 = "Mixed"), 0.5*CQ26, 0) + IF(AND(CR$1 = CS$1, CS$2 = "Mixed"), 0.5*CS26, 0)</f>
        <v>0</v>
      </c>
      <c r="CS26" s="5">
        <f>IF('Athletes - Gold'!CS26+'Athletes - Silver'!CS26+'Athletes - Bronze'!CS26 &gt; 0, 'Athletes - Gold'!CS26*'Medal values'!$B$1+'Athletes - Silver'!CS26*'Medal values'!$B$2+'Athletes - Bronze'!CS26*'Medal values'!$B$3, "") + IF(AND(CS$1 = CR$1, CR$2 = "Mixed"), 0.5*CR26, 0) + IF(AND(CS$1 = CT$1, CT$2 = "Mixed"), 0.5*CT26, 0)</f>
        <v>2.000001</v>
      </c>
      <c r="CT26" s="5">
        <f>IF('Athletes - Gold'!CT26+'Athletes - Silver'!CT26+'Athletes - Bronze'!CT26 &gt; 0, 'Athletes - Gold'!CT26*'Medal values'!$B$1+'Athletes - Silver'!CT26*'Medal values'!$B$2+'Athletes - Bronze'!CT26*'Medal values'!$B$3, "") + IF(AND(CT$1 = CS$1, CS$2 = "Mixed"), 0.5*CS26, 0) + IF(AND(CT$1 = CU$1, CU$2 = "Mixed"), 0.5*CU26, 0)</f>
        <v>1</v>
      </c>
      <c r="CU26" s="5">
        <f>IF('Athletes - Gold'!CU26+'Athletes - Silver'!CU26+'Athletes - Bronze'!CU26 &gt; 0, 'Athletes - Gold'!CU26*'Medal values'!$B$1+'Athletes - Silver'!CU26*'Medal values'!$B$2+'Athletes - Bronze'!CU26*'Medal values'!$B$3, "") + IF(AND(CU$1 = CT$1, CT$2 = "Mixed"), 0.5*CT26, 0) + IF(AND(CU$1 = CV$1, CV$2 = "Mixed"), 0.5*CV26, 0)</f>
        <v>0</v>
      </c>
      <c r="CV26" s="5">
        <f>IF('Athletes - Gold'!CV26+'Athletes - Silver'!CV26+'Athletes - Bronze'!CV26 &gt; 0, 'Athletes - Gold'!CV26*'Medal values'!$B$1+'Athletes - Silver'!CV26*'Medal values'!$B$2+'Athletes - Bronze'!CV26*'Medal values'!$B$3, "") + IF(AND(CV$1 = CU$1, CU$2 = "Mixed"), 0.5*CU26, 0) + IF(AND(CV$1 = CW$1, CW$2 = "Mixed"), 0.5*CW26, 0)</f>
        <v>0</v>
      </c>
      <c r="CW26" s="5">
        <f t="shared" ref="CW26:CX26" si="25">SUMIF($B$2:$CV$2,CW$2, $B26:$CV26)</f>
        <v>15.000003</v>
      </c>
      <c r="CX26" s="5">
        <f t="shared" si="25"/>
        <v>5.000002</v>
      </c>
      <c r="CY26" s="5">
        <f t="shared" si="3"/>
        <v>20.000005</v>
      </c>
    </row>
    <row r="27">
      <c r="A27" s="5" t="str">
        <f>Countries!A25</f>
        <v>ECU</v>
      </c>
      <c r="B27" s="5">
        <f>IF('Athletes - Gold'!B27+'Athletes - Silver'!B27+'Athletes - Bronze'!B27 &gt; 0, 'Athletes - Gold'!B27*'Medal values'!$B$1+'Athletes - Silver'!B27*'Medal values'!$B$2+'Athletes - Bronze'!B27*'Medal values'!$B$3, "") + IF(AND(B$1 = A$1, A$2 = "Mixed"), 0.5*A27, 0) + IF(AND(B$1 = C$1, C$2 = "Mixed"), 0.5*C27, 0)</f>
        <v>0</v>
      </c>
      <c r="C27" s="5">
        <f>IF('Athletes - Gold'!C27+'Athletes - Silver'!C27+'Athletes - Bronze'!C27 &gt; 0, 'Athletes - Gold'!C27*'Medal values'!$B$1+'Athletes - Silver'!C27*'Medal values'!$B$2+'Athletes - Bronze'!C27*'Medal values'!$B$3, "") + IF(AND(C$1 = B$1, B$2 = "Mixed"), 0.5*B27, 0) + IF(AND(C$1 = D$1, D$2 = "Mixed"), 0.5*D27, 0)</f>
        <v>0</v>
      </c>
      <c r="D27" s="5">
        <f>IF('Athletes - Gold'!D27+'Athletes - Silver'!D27+'Athletes - Bronze'!D27 &gt; 0, 'Athletes - Gold'!D27*'Medal values'!$B$1+'Athletes - Silver'!D27*'Medal values'!$B$2+'Athletes - Bronze'!D27*'Medal values'!$B$3, "") + IF(AND(D$1 = C$1, C$2 = "Mixed"), 0.5*C27, 0) + IF(AND(D$1 = E$1, E$2 = "Mixed"), 0.5*E27, 0)</f>
        <v>0</v>
      </c>
      <c r="E27" s="5">
        <f>IF('Athletes - Gold'!E27+'Athletes - Silver'!E27+'Athletes - Bronze'!E27 &gt; 0, 'Athletes - Gold'!E27*'Medal values'!$B$1+'Athletes - Silver'!E27*'Medal values'!$B$2+'Athletes - Bronze'!E27*'Medal values'!$B$3, "") + IF(AND(E$1 = D$1, D$2 = "Mixed"), 0.5*D27, 0) + IF(AND(E$1 = F$1, F$2 = "Mixed"), 0.5*F27, 0)</f>
        <v>0</v>
      </c>
      <c r="F27" s="5">
        <f>IF('Athletes - Gold'!F27+'Athletes - Silver'!F27+'Athletes - Bronze'!F27 &gt; 0, 'Athletes - Gold'!F27*'Medal values'!$B$1+'Athletes - Silver'!F27*'Medal values'!$B$2+'Athletes - Bronze'!F27*'Medal values'!$B$3, "") + IF(AND(F$1 = E$1, E$2 = "Mixed"), 0.5*E27, 0) + IF(AND(F$1 = G$1, G$2 = "Mixed"), 0.5*G27, 0)</f>
        <v>0</v>
      </c>
      <c r="G27" s="5">
        <f>IF('Athletes - Gold'!G27+'Athletes - Silver'!G27+'Athletes - Bronze'!G27 &gt; 0, 'Athletes - Gold'!G27*'Medal values'!$B$1+'Athletes - Silver'!G27*'Medal values'!$B$2+'Athletes - Bronze'!G27*'Medal values'!$B$3, "") + IF(AND(G$1 = F$1, F$2 = "Mixed"), 0.5*F27, 0) + IF(AND(G$1 = H$1, H$2 = "Mixed"), 0.5*H27, 0)</f>
        <v>0</v>
      </c>
      <c r="H27" s="5">
        <f>IF('Athletes - Gold'!H27+'Athletes - Silver'!H27+'Athletes - Bronze'!H27 &gt; 0, 'Athletes - Gold'!H27*'Medal values'!$B$1+'Athletes - Silver'!H27*'Medal values'!$B$2+'Athletes - Bronze'!H27*'Medal values'!$B$3, "") + IF(AND(H$1 = G$1, G$2 = "Mixed"), 0.5*G27, 0) + IF(AND(H$1 = I$1, I$2 = "Mixed"), 0.5*I27, 0)</f>
        <v>0</v>
      </c>
      <c r="I27" s="5">
        <f>IF('Athletes - Gold'!I27+'Athletes - Silver'!I27+'Athletes - Bronze'!I27 &gt; 0, 'Athletes - Gold'!I27*'Medal values'!$B$1+'Athletes - Silver'!I27*'Medal values'!$B$2+'Athletes - Bronze'!I27*'Medal values'!$B$3, "") + IF(AND(I$1 = H$1, H$2 = "Mixed"), 0.5*H27, 0) + IF(AND(I$1 = J$1, J$2 = "Mixed"), 0.5*J27, 0)</f>
        <v>0</v>
      </c>
      <c r="J27" s="5">
        <f>IF('Athletes - Gold'!J27+'Athletes - Silver'!J27+'Athletes - Bronze'!J27 &gt; 0, 'Athletes - Gold'!J27*'Medal values'!$B$1+'Athletes - Silver'!J27*'Medal values'!$B$2+'Athletes - Bronze'!J27*'Medal values'!$B$3, "") + IF(AND(J$1 = I$1, I$2 = "Mixed"), 0.5*I27, 0) + IF(AND(J$1 = K$1, K$2 = "Mixed"), 0.5*K27, 0)</f>
        <v>0</v>
      </c>
      <c r="K27" s="5">
        <f>IF('Athletes - Gold'!K27+'Athletes - Silver'!K27+'Athletes - Bronze'!K27 &gt; 0, 'Athletes - Gold'!K27*'Medal values'!$B$1+'Athletes - Silver'!K27*'Medal values'!$B$2+'Athletes - Bronze'!K27*'Medal values'!$B$3, "") + IF(AND(K$1 = J$1, J$2 = "Mixed"), 0.5*J27, 0) + IF(AND(K$1 = L$1, L$2 = "Mixed"), 0.5*L27, 0)</f>
        <v>0</v>
      </c>
      <c r="L27" s="5">
        <f>IF('Athletes - Gold'!L27+'Athletes - Silver'!L27+'Athletes - Bronze'!L27 &gt; 0, 'Athletes - Gold'!L27*'Medal values'!$B$1+'Athletes - Silver'!L27*'Medal values'!$B$2+'Athletes - Bronze'!L27*'Medal values'!$B$3, "") + IF(AND(L$1 = K$1, K$2 = "Mixed"), 0.5*K27, 0) + IF(AND(L$1 = M$1, M$2 = "Mixed"), 0.5*M27, 0)</f>
        <v>0</v>
      </c>
      <c r="M27" s="5">
        <f>IF('Athletes - Gold'!M27+'Athletes - Silver'!M27+'Athletes - Bronze'!M27 &gt; 0, 'Athletes - Gold'!M27*'Medal values'!$B$1+'Athletes - Silver'!M27*'Medal values'!$B$2+'Athletes - Bronze'!M27*'Medal values'!$B$3, "") + IF(AND(M$1 = L$1, L$2 = "Mixed"), 0.5*L27, 0) + IF(AND(M$1 = N$1, N$2 = "Mixed"), 0.5*N27, 0)</f>
        <v>0</v>
      </c>
      <c r="N27" s="5">
        <f>IF('Athletes - Gold'!N27+'Athletes - Silver'!N27+'Athletes - Bronze'!N27 &gt; 0, 'Athletes - Gold'!N27*'Medal values'!$B$1+'Athletes - Silver'!N27*'Medal values'!$B$2+'Athletes - Bronze'!N27*'Medal values'!$B$3, "") + IF(AND(N$1 = M$1, M$2 = "Mixed"), 0.5*M27, 0) + IF(AND(N$1 = O$1, O$2 = "Mixed"), 0.5*O27, 0)</f>
        <v>0</v>
      </c>
      <c r="O27" s="5">
        <f>IF('Athletes - Gold'!O27+'Athletes - Silver'!O27+'Athletes - Bronze'!O27 &gt; 0, 'Athletes - Gold'!O27*'Medal values'!$B$1+'Athletes - Silver'!O27*'Medal values'!$B$2+'Athletes - Bronze'!O27*'Medal values'!$B$3, "") + IF(AND(O$1 = N$1, N$2 = "Mixed"), 0.5*N27, 0) + IF(AND(O$1 = P$1, P$2 = "Mixed"), 0.5*P27, 0)</f>
        <v>0</v>
      </c>
      <c r="P27" s="5">
        <f>IF('Athletes - Gold'!P27+'Athletes - Silver'!P27+'Athletes - Bronze'!P27 &gt; 0, 'Athletes - Gold'!P27*'Medal values'!$B$1+'Athletes - Silver'!P27*'Medal values'!$B$2+'Athletes - Bronze'!P27*'Medal values'!$B$3, "") + IF(AND(P$1 = O$1, O$2 = "Mixed"), 0.5*O27, 0) + IF(AND(P$1 = Q$1, Q$2 = "Mixed"), 0.5*Q27, 0)</f>
        <v>0</v>
      </c>
      <c r="Q27" s="5">
        <f>IF('Athletes - Gold'!Q27+'Athletes - Silver'!Q27+'Athletes - Bronze'!Q27 &gt; 0, 'Athletes - Gold'!Q27*'Medal values'!$B$1+'Athletes - Silver'!Q27*'Medal values'!$B$2+'Athletes - Bronze'!Q27*'Medal values'!$B$3, "") + IF(AND(Q$1 = P$1, P$2 = "Mixed"), 0.5*P27, 0) + IF(AND(Q$1 = R$1, R$2 = "Mixed"), 0.5*R27, 0)</f>
        <v>0</v>
      </c>
      <c r="R27" s="5">
        <f>IF('Athletes - Gold'!R27+'Athletes - Silver'!R27+'Athletes - Bronze'!R27 &gt; 0, 'Athletes - Gold'!R27*'Medal values'!$B$1+'Athletes - Silver'!R27*'Medal values'!$B$2+'Athletes - Bronze'!R27*'Medal values'!$B$3, "") + IF(AND(R$1 = Q$1, Q$2 = "Mixed"), 0.5*Q27, 0) + IF(AND(R$1 = S$1, S$2 = "Mixed"), 0.5*S27, 0)</f>
        <v>0</v>
      </c>
      <c r="S27" s="5">
        <f>IF('Athletes - Gold'!S27+'Athletes - Silver'!S27+'Athletes - Bronze'!S27 &gt; 0, 'Athletes - Gold'!S27*'Medal values'!$B$1+'Athletes - Silver'!S27*'Medal values'!$B$2+'Athletes - Bronze'!S27*'Medal values'!$B$3, "") + IF(AND(S$1 = R$1, R$2 = "Mixed"), 0.5*R27, 0) + IF(AND(S$1 = T$1, T$2 = "Mixed"), 0.5*T27, 0)</f>
        <v>0</v>
      </c>
      <c r="T27" s="5">
        <f>IF('Athletes - Gold'!T27+'Athletes - Silver'!T27+'Athletes - Bronze'!T27 &gt; 0, 'Athletes - Gold'!T27*'Medal values'!$B$1+'Athletes - Silver'!T27*'Medal values'!$B$2+'Athletes - Bronze'!T27*'Medal values'!$B$3, "") + IF(AND(T$1 = S$1, S$2 = "Mixed"), 0.5*S27, 0) + IF(AND(T$1 = U$1, U$2 = "Mixed"), 0.5*U27, 0)</f>
        <v>0</v>
      </c>
      <c r="U27" s="5">
        <f>IF('Athletes - Gold'!U27+'Athletes - Silver'!U27+'Athletes - Bronze'!U27 &gt; 0, 'Athletes - Gold'!U27*'Medal values'!$B$1+'Athletes - Silver'!U27*'Medal values'!$B$2+'Athletes - Bronze'!U27*'Medal values'!$B$3, "") + IF(AND(U$1 = T$1, T$2 = "Mixed"), 0.5*T27, 0) + IF(AND(U$1 = V$1, V$2 = "Mixed"), 0.5*V27, 0)</f>
        <v>0</v>
      </c>
      <c r="V27" s="5">
        <f>IF('Athletes - Gold'!V27+'Athletes - Silver'!V27+'Athletes - Bronze'!V27 &gt; 0, 'Athletes - Gold'!V27*'Medal values'!$B$1+'Athletes - Silver'!V27*'Medal values'!$B$2+'Athletes - Bronze'!V27*'Medal values'!$B$3, "") + IF(AND(V$1 = U$1, U$2 = "Mixed"), 0.5*U27, 0) + IF(AND(V$1 = W$1, W$2 = "Mixed"), 0.5*W27, 0)</f>
        <v>0</v>
      </c>
      <c r="W27" s="5">
        <f>IF('Athletes - Gold'!W27+'Athletes - Silver'!W27+'Athletes - Bronze'!W27 &gt; 0, 'Athletes - Gold'!W27*'Medal values'!$B$1+'Athletes - Silver'!W27*'Medal values'!$B$2+'Athletes - Bronze'!W27*'Medal values'!$B$3, "") + IF(AND(W$1 = V$1, V$2 = "Mixed"), 0.5*V27, 0) + IF(AND(W$1 = X$1, X$2 = "Mixed"), 0.5*X27, 0)</f>
        <v>0</v>
      </c>
      <c r="X27" s="5">
        <f>IF('Athletes - Gold'!X27+'Athletes - Silver'!X27+'Athletes - Bronze'!X27 &gt; 0, 'Athletes - Gold'!X27*'Medal values'!$B$1+'Athletes - Silver'!X27*'Medal values'!$B$2+'Athletes - Bronze'!X27*'Medal values'!$B$3, "") + IF(AND(X$1 = W$1, W$2 = "Mixed"), 0.5*W27, 0) + IF(AND(X$1 = Y$1, Y$2 = "Mixed"), 0.5*Y27, 0)</f>
        <v>0</v>
      </c>
      <c r="Y27" s="5">
        <f>IF('Athletes - Gold'!Y27+'Athletes - Silver'!Y27+'Athletes - Bronze'!Y27 &gt; 0, 'Athletes - Gold'!Y27*'Medal values'!$B$1+'Athletes - Silver'!Y27*'Medal values'!$B$2+'Athletes - Bronze'!Y27*'Medal values'!$B$3, "") + IF(AND(Y$1 = X$1, X$2 = "Mixed"), 0.5*X27, 0) + IF(AND(Y$1 = Z$1, Z$2 = "Mixed"), 0.5*Z27, 0)</f>
        <v>0</v>
      </c>
      <c r="Z27" s="5">
        <f>IF('Athletes - Gold'!Z27+'Athletes - Silver'!Z27+'Athletes - Bronze'!Z27 &gt; 0, 'Athletes - Gold'!Z27*'Medal values'!$B$1+'Athletes - Silver'!Z27*'Medal values'!$B$2+'Athletes - Bronze'!Z27*'Medal values'!$B$3, "") + IF(AND(Z$1 = Y$1, Y$2 = "Mixed"), 0.5*Y27, 0) + IF(AND(Z$1 = AA$1, AA$2 = "Mixed"), 0.5*AA27, 0)</f>
        <v>0</v>
      </c>
      <c r="AA27" s="5">
        <f>IF('Athletes - Gold'!AA27+'Athletes - Silver'!AA27+'Athletes - Bronze'!AA27 &gt; 0, 'Athletes - Gold'!AA27*'Medal values'!$B$1+'Athletes - Silver'!AA27*'Medal values'!$B$2+'Athletes - Bronze'!AA27*'Medal values'!$B$3, "") + IF(AND(AA$1 = Z$1, Z$2 = "Mixed"), 0.5*Z27, 0) + IF(AND(AA$1 = AB$1, AB$2 = "Mixed"), 0.5*AB27, 0)</f>
        <v>0</v>
      </c>
      <c r="AB27" s="5">
        <f>IF('Athletes - Gold'!AB27+'Athletes - Silver'!AB27+'Athletes - Bronze'!AB27 &gt; 0, 'Athletes - Gold'!AB27*'Medal values'!$B$1+'Athletes - Silver'!AB27*'Medal values'!$B$2+'Athletes - Bronze'!AB27*'Medal values'!$B$3, "") + IF(AND(AB$1 = AA$1, AA$2 = "Mixed"), 0.5*AA27, 0) + IF(AND(AB$1 = AC$1, AC$2 = "Mixed"), 0.5*AC27, 0)</f>
        <v>0</v>
      </c>
      <c r="AC27" s="5">
        <f>IF('Athletes - Gold'!AC27+'Athletes - Silver'!AC27+'Athletes - Bronze'!AC27 &gt; 0, 'Athletes - Gold'!AC27*'Medal values'!$B$1+'Athletes - Silver'!AC27*'Medal values'!$B$2+'Athletes - Bronze'!AC27*'Medal values'!$B$3, "") + IF(AND(AC$1 = AB$1, AB$2 = "Mixed"), 0.5*AB27, 0) + IF(AND(AC$1 = AD$1, AD$2 = "Mixed"), 0.5*AD27, 0)</f>
        <v>0</v>
      </c>
      <c r="AD27" s="5">
        <f>IF('Athletes - Gold'!AD27+'Athletes - Silver'!AD27+'Athletes - Bronze'!AD27 &gt; 0, 'Athletes - Gold'!AD27*'Medal values'!$B$1+'Athletes - Silver'!AD27*'Medal values'!$B$2+'Athletes - Bronze'!AD27*'Medal values'!$B$3, "") + IF(AND(AD$1 = AC$1, AC$2 = "Mixed"), 0.5*AC27, 0) + IF(AND(AD$1 = AE$1, AE$2 = "Mixed"), 0.5*AE27, 0)</f>
        <v>0</v>
      </c>
      <c r="AE27" s="5">
        <f>IF('Athletes - Gold'!AE27+'Athletes - Silver'!AE27+'Athletes - Bronze'!AE27 &gt; 0, 'Athletes - Gold'!AE27*'Medal values'!$B$1+'Athletes - Silver'!AE27*'Medal values'!$B$2+'Athletes - Bronze'!AE27*'Medal values'!$B$3, "") + IF(AND(AE$1 = AD$1, AD$2 = "Mixed"), 0.5*AD27, 0) + IF(AND(AE$1 = AF$1, AF$2 = "Mixed"), 0.5*AF27, 0)</f>
        <v>0</v>
      </c>
      <c r="AF27" s="5">
        <f>IF('Athletes - Gold'!AF27+'Athletes - Silver'!AF27+'Athletes - Bronze'!AF27 &gt; 0, 'Athletes - Gold'!AF27*'Medal values'!$B$1+'Athletes - Silver'!AF27*'Medal values'!$B$2+'Athletes - Bronze'!AF27*'Medal values'!$B$3, "") + IF(AND(AF$1 = AE$1, AE$2 = "Mixed"), 0.5*AE27, 0) + IF(AND(AF$1 = AG$1, AG$2 = "Mixed"), 0.5*AG27, 0)</f>
        <v>0</v>
      </c>
      <c r="AG27" s="5">
        <f>IF('Athletes - Gold'!AG27+'Athletes - Silver'!AG27+'Athletes - Bronze'!AG27 &gt; 0, 'Athletes - Gold'!AG27*'Medal values'!$B$1+'Athletes - Silver'!AG27*'Medal values'!$B$2+'Athletes - Bronze'!AG27*'Medal values'!$B$3, "") + IF(AND(AG$1 = AF$1, AF$2 = "Mixed"), 0.5*AF27, 0) + IF(AND(AG$1 = AH$1, AH$2 = "Mixed"), 0.5*AH27, 0)</f>
        <v>0</v>
      </c>
      <c r="AH27" s="5">
        <f>IF('Athletes - Gold'!AH27+'Athletes - Silver'!AH27+'Athletes - Bronze'!AH27 &gt; 0, 'Athletes - Gold'!AH27*'Medal values'!$B$1+'Athletes - Silver'!AH27*'Medal values'!$B$2+'Athletes - Bronze'!AH27*'Medal values'!$B$3, "") + IF(AND(AH$1 = AG$1, AG$2 = "Mixed"), 0.5*AG27, 0) + IF(AND(AH$1 = AI$1, AI$2 = "Mixed"), 0.5*AI27, 0)</f>
        <v>3.001</v>
      </c>
      <c r="AI27" s="5">
        <f>IF('Athletes - Gold'!AI27+'Athletes - Silver'!AI27+'Athletes - Bronze'!AI27 &gt; 0, 'Athletes - Gold'!AI27*'Medal values'!$B$1+'Athletes - Silver'!AI27*'Medal values'!$B$2+'Athletes - Bronze'!AI27*'Medal values'!$B$3, "") + IF(AND(AI$1 = AH$1, AH$2 = "Mixed"), 0.5*AH27, 0) + IF(AND(AI$1 = AJ$1, AJ$2 = "Mixed"), 0.5*AJ27, 0)</f>
        <v>0</v>
      </c>
      <c r="AJ27" s="5">
        <f>IF('Athletes - Gold'!AJ27+'Athletes - Silver'!AJ27+'Athletes - Bronze'!AJ27 &gt; 0, 'Athletes - Gold'!AJ27*'Medal values'!$B$1+'Athletes - Silver'!AJ27*'Medal values'!$B$2+'Athletes - Bronze'!AJ27*'Medal values'!$B$3, "") + IF(AND(AJ$1 = AI$1, AI$2 = "Mixed"), 0.5*AI27, 0) + IF(AND(AJ$1 = AK$1, AK$2 = "Mixed"), 0.5*AK27, 0)</f>
        <v>0</v>
      </c>
      <c r="AK27" s="5">
        <f>IF('Athletes - Gold'!AK27+'Athletes - Silver'!AK27+'Athletes - Bronze'!AK27 &gt; 0, 'Athletes - Gold'!AK27*'Medal values'!$B$1+'Athletes - Silver'!AK27*'Medal values'!$B$2+'Athletes - Bronze'!AK27*'Medal values'!$B$3, "") + IF(AND(AK$1 = AJ$1, AJ$2 = "Mixed"), 0.5*AJ27, 0) + IF(AND(AK$1 = AL$1, AL$2 = "Mixed"), 0.5*AL27, 0)</f>
        <v>0</v>
      </c>
      <c r="AL27" s="5">
        <f>IF('Athletes - Gold'!AL27+'Athletes - Silver'!AL27+'Athletes - Bronze'!AL27 &gt; 0, 'Athletes - Gold'!AL27*'Medal values'!$B$1+'Athletes - Silver'!AL27*'Medal values'!$B$2+'Athletes - Bronze'!AL27*'Medal values'!$B$3, "") + IF(AND(AL$1 = AK$1, AK$2 = "Mixed"), 0.5*AK27, 0) + IF(AND(AL$1 = AM$1, AM$2 = "Mixed"), 0.5*AM27, 0)</f>
        <v>0</v>
      </c>
      <c r="AM27" s="5">
        <f>IF('Athletes - Gold'!AM27+'Athletes - Silver'!AM27+'Athletes - Bronze'!AM27 &gt; 0, 'Athletes - Gold'!AM27*'Medal values'!$B$1+'Athletes - Silver'!AM27*'Medal values'!$B$2+'Athletes - Bronze'!AM27*'Medal values'!$B$3, "") + IF(AND(AM$1 = AL$1, AL$2 = "Mixed"), 0.5*AL27, 0) + IF(AND(AM$1 = AN$1, AN$2 = "Mixed"), 0.5*AN27, 0)</f>
        <v>0</v>
      </c>
      <c r="AN27" s="5">
        <f>IF('Athletes - Gold'!AN27+'Athletes - Silver'!AN27+'Athletes - Bronze'!AN27 &gt; 0, 'Athletes - Gold'!AN27*'Medal values'!$B$1+'Athletes - Silver'!AN27*'Medal values'!$B$2+'Athletes - Bronze'!AN27*'Medal values'!$B$3, "") + IF(AND(AN$1 = AM$1, AM$2 = "Mixed"), 0.5*AM27, 0) + IF(AND(AN$1 = AO$1, AO$2 = "Mixed"), 0.5*AO27, 0)</f>
        <v>0</v>
      </c>
      <c r="AO27" s="5">
        <f>IF('Athletes - Gold'!AO27+'Athletes - Silver'!AO27+'Athletes - Bronze'!AO27 &gt; 0, 'Athletes - Gold'!AO27*'Medal values'!$B$1+'Athletes - Silver'!AO27*'Medal values'!$B$2+'Athletes - Bronze'!AO27*'Medal values'!$B$3, "") + IF(AND(AO$1 = AN$1, AN$2 = "Mixed"), 0.5*AN27, 0) + IF(AND(AO$1 = AP$1, AP$2 = "Mixed"), 0.5*AP27, 0)</f>
        <v>0</v>
      </c>
      <c r="AP27" s="5">
        <f>IF('Athletes - Gold'!AP27+'Athletes - Silver'!AP27+'Athletes - Bronze'!AP27 &gt; 0, 'Athletes - Gold'!AP27*'Medal values'!$B$1+'Athletes - Silver'!AP27*'Medal values'!$B$2+'Athletes - Bronze'!AP27*'Medal values'!$B$3, "") + IF(AND(AP$1 = AO$1, AO$2 = "Mixed"), 0.5*AO27, 0) + IF(AND(AP$1 = AQ$1, AQ$2 = "Mixed"), 0.5*AQ27, 0)</f>
        <v>0</v>
      </c>
      <c r="AQ27" s="5">
        <f>IF('Athletes - Gold'!AQ27+'Athletes - Silver'!AQ27+'Athletes - Bronze'!AQ27 &gt; 0, 'Athletes - Gold'!AQ27*'Medal values'!$B$1+'Athletes - Silver'!AQ27*'Medal values'!$B$2+'Athletes - Bronze'!AQ27*'Medal values'!$B$3, "") + IF(AND(AQ$1 = AP$1, AP$2 = "Mixed"), 0.5*AP27, 0) + IF(AND(AQ$1 = AR$1, AR$2 = "Mixed"), 0.5*AR27, 0)</f>
        <v>0</v>
      </c>
      <c r="AR27" s="5">
        <f>IF('Athletes - Gold'!AR27+'Athletes - Silver'!AR27+'Athletes - Bronze'!AR27 &gt; 0, 'Athletes - Gold'!AR27*'Medal values'!$B$1+'Athletes - Silver'!AR27*'Medal values'!$B$2+'Athletes - Bronze'!AR27*'Medal values'!$B$3, "") + IF(AND(AR$1 = AQ$1, AQ$2 = "Mixed"), 0.5*AQ27, 0) + IF(AND(AR$1 = AS$1, AS$2 = "Mixed"), 0.5*AS27, 0)</f>
        <v>0</v>
      </c>
      <c r="AS27" s="5">
        <f>IF('Athletes - Gold'!AS27+'Athletes - Silver'!AS27+'Athletes - Bronze'!AS27 &gt; 0, 'Athletes - Gold'!AS27*'Medal values'!$B$1+'Athletes - Silver'!AS27*'Medal values'!$B$2+'Athletes - Bronze'!AS27*'Medal values'!$B$3, "") + IF(AND(AS$1 = AR$1, AR$2 = "Mixed"), 0.5*AR27, 0) + IF(AND(AS$1 = AT$1, AT$2 = "Mixed"), 0.5*AT27, 0)</f>
        <v>0</v>
      </c>
      <c r="AT27" s="5">
        <f>IF('Athletes - Gold'!AT27+'Athletes - Silver'!AT27+'Athletes - Bronze'!AT27 &gt; 0, 'Athletes - Gold'!AT27*'Medal values'!$B$1+'Athletes - Silver'!AT27*'Medal values'!$B$2+'Athletes - Bronze'!AT27*'Medal values'!$B$3, "") + IF(AND(AT$1 = AS$1, AS$2 = "Mixed"), 0.5*AS27, 0) + IF(AND(AT$1 = AU$1, AU$2 = "Mixed"), 0.5*AU27, 0)</f>
        <v>0</v>
      </c>
      <c r="AU27" s="5">
        <f>IF('Athletes - Gold'!AU27+'Athletes - Silver'!AU27+'Athletes - Bronze'!AU27 &gt; 0, 'Athletes - Gold'!AU27*'Medal values'!$B$1+'Athletes - Silver'!AU27*'Medal values'!$B$2+'Athletes - Bronze'!AU27*'Medal values'!$B$3, "") + IF(AND(AU$1 = AT$1, AT$2 = "Mixed"), 0.5*AT27, 0) + IF(AND(AU$1 = AV$1, AV$2 = "Mixed"), 0.5*AV27, 0)</f>
        <v>0</v>
      </c>
      <c r="AV27" s="5">
        <f>IF('Athletes - Gold'!AV27+'Athletes - Silver'!AV27+'Athletes - Bronze'!AV27 &gt; 0, 'Athletes - Gold'!AV27*'Medal values'!$B$1+'Athletes - Silver'!AV27*'Medal values'!$B$2+'Athletes - Bronze'!AV27*'Medal values'!$B$3, "") + IF(AND(AV$1 = AU$1, AU$2 = "Mixed"), 0.5*AU27, 0) + IF(AND(AV$1 = AW$1, AW$2 = "Mixed"), 0.5*AW27, 0)</f>
        <v>0</v>
      </c>
      <c r="AW27" s="5">
        <f>IF('Athletes - Gold'!AW27+'Athletes - Silver'!AW27+'Athletes - Bronze'!AW27 &gt; 0, 'Athletes - Gold'!AW27*'Medal values'!$B$1+'Athletes - Silver'!AW27*'Medal values'!$B$2+'Athletes - Bronze'!AW27*'Medal values'!$B$3, "") + IF(AND(AW$1 = AV$1, AV$2 = "Mixed"), 0.5*AV27, 0) + IF(AND(AW$1 = AX$1, AX$2 = "Mixed"), 0.5*AX27, 0)</f>
        <v>0</v>
      </c>
      <c r="AX27" s="5">
        <f>IF('Athletes - Gold'!AX27+'Athletes - Silver'!AX27+'Athletes - Bronze'!AX27 &gt; 0, 'Athletes - Gold'!AX27*'Medal values'!$B$1+'Athletes - Silver'!AX27*'Medal values'!$B$2+'Athletes - Bronze'!AX27*'Medal values'!$B$3, "") + IF(AND(AX$1 = AW$1, AW$2 = "Mixed"), 0.5*AW27, 0) + IF(AND(AX$1 = AY$1, AY$2 = "Mixed"), 0.5*AY27, 0)</f>
        <v>0</v>
      </c>
      <c r="AY27" s="5">
        <f>IF('Athletes - Gold'!AY27+'Athletes - Silver'!AY27+'Athletes - Bronze'!AY27 &gt; 0, 'Athletes - Gold'!AY27*'Medal values'!$B$1+'Athletes - Silver'!AY27*'Medal values'!$B$2+'Athletes - Bronze'!AY27*'Medal values'!$B$3, "") + IF(AND(AY$1 = AX$1, AX$2 = "Mixed"), 0.5*AX27, 0) + IF(AND(AY$1 = AZ$1, AZ$2 = "Mixed"), 0.5*AZ27, 0)</f>
        <v>0</v>
      </c>
      <c r="AZ27" s="5">
        <f>IF('Athletes - Gold'!AZ27+'Athletes - Silver'!AZ27+'Athletes - Bronze'!AZ27 &gt; 0, 'Athletes - Gold'!AZ27*'Medal values'!$B$1+'Athletes - Silver'!AZ27*'Medal values'!$B$2+'Athletes - Bronze'!AZ27*'Medal values'!$B$3, "") + IF(AND(AZ$1 = AY$1, AY$2 = "Mixed"), 0.5*AY27, 0) + IF(AND(AZ$1 = BA$1, BA$2 = "Mixed"), 0.5*BA27, 0)</f>
        <v>0</v>
      </c>
      <c r="BA27" s="5">
        <f>IF('Athletes - Gold'!BA27+'Athletes - Silver'!BA27+'Athletes - Bronze'!BA27 &gt; 0, 'Athletes - Gold'!BA27*'Medal values'!$B$1+'Athletes - Silver'!BA27*'Medal values'!$B$2+'Athletes - Bronze'!BA27*'Medal values'!$B$3, "") + IF(AND(BA$1 = AZ$1, AZ$2 = "Mixed"), 0.5*AZ27, 0) + IF(AND(BA$1 = BB$1, BB$2 = "Mixed"), 0.5*BB27, 0)</f>
        <v>0</v>
      </c>
      <c r="BB27" s="5">
        <f>IF('Athletes - Gold'!BB27+'Athletes - Silver'!BB27+'Athletes - Bronze'!BB27 &gt; 0, 'Athletes - Gold'!BB27*'Medal values'!$B$1+'Athletes - Silver'!BB27*'Medal values'!$B$2+'Athletes - Bronze'!BB27*'Medal values'!$B$3, "") + IF(AND(BB$1 = BA$1, BA$2 = "Mixed"), 0.5*BA27, 0) + IF(AND(BB$1 = BC$1, BC$2 = "Mixed"), 0.5*BC27, 0)</f>
        <v>0</v>
      </c>
      <c r="BC27" s="5">
        <f>IF('Athletes - Gold'!BC27+'Athletes - Silver'!BC27+'Athletes - Bronze'!BC27 &gt; 0, 'Athletes - Gold'!BC27*'Medal values'!$B$1+'Athletes - Silver'!BC27*'Medal values'!$B$2+'Athletes - Bronze'!BC27*'Medal values'!$B$3, "") + IF(AND(BC$1 = BB$1, BB$2 = "Mixed"), 0.5*BB27, 0) + IF(AND(BC$1 = BD$1, BD$2 = "Mixed"), 0.5*BD27, 0)</f>
        <v>0</v>
      </c>
      <c r="BD27" s="5">
        <f>IF('Athletes - Gold'!BD27+'Athletes - Silver'!BD27+'Athletes - Bronze'!BD27 &gt; 0, 'Athletes - Gold'!BD27*'Medal values'!$B$1+'Athletes - Silver'!BD27*'Medal values'!$B$2+'Athletes - Bronze'!BD27*'Medal values'!$B$3, "") + IF(AND(BD$1 = BC$1, BC$2 = "Mixed"), 0.5*BC27, 0) + IF(AND(BD$1 = BE$1, BE$2 = "Mixed"), 0.5*BE27, 0)</f>
        <v>0</v>
      </c>
      <c r="BE27" s="5">
        <f>IF('Athletes - Gold'!BE27+'Athletes - Silver'!BE27+'Athletes - Bronze'!BE27 &gt; 0, 'Athletes - Gold'!BE27*'Medal values'!$B$1+'Athletes - Silver'!BE27*'Medal values'!$B$2+'Athletes - Bronze'!BE27*'Medal values'!$B$3, "") + IF(AND(BE$1 = BD$1, BD$2 = "Mixed"), 0.5*BD27, 0) + IF(AND(BE$1 = BF$1, BF$2 = "Mixed"), 0.5*BF27, 0)</f>
        <v>0</v>
      </c>
      <c r="BF27" s="5">
        <f>IF('Athletes - Gold'!BF27+'Athletes - Silver'!BF27+'Athletes - Bronze'!BF27 &gt; 0, 'Athletes - Gold'!BF27*'Medal values'!$B$1+'Athletes - Silver'!BF27*'Medal values'!$B$2+'Athletes - Bronze'!BF27*'Medal values'!$B$3, "") + IF(AND(BF$1 = BE$1, BE$2 = "Mixed"), 0.5*BE27, 0) + IF(AND(BF$1 = BG$1, BG$2 = "Mixed"), 0.5*BG27, 0)</f>
        <v>0</v>
      </c>
      <c r="BG27" s="5">
        <f>IF('Athletes - Gold'!BG27+'Athletes - Silver'!BG27+'Athletes - Bronze'!BG27 &gt; 0, 'Athletes - Gold'!BG27*'Medal values'!$B$1+'Athletes - Silver'!BG27*'Medal values'!$B$2+'Athletes - Bronze'!BG27*'Medal values'!$B$3, "") + IF(AND(BG$1 = BF$1, BF$2 = "Mixed"), 0.5*BF27, 0) + IF(AND(BG$1 = BH$1, BH$2 = "Mixed"), 0.5*BH27, 0)</f>
        <v>0</v>
      </c>
      <c r="BH27" s="5">
        <f>IF('Athletes - Gold'!BH27+'Athletes - Silver'!BH27+'Athletes - Bronze'!BH27 &gt; 0, 'Athletes - Gold'!BH27*'Medal values'!$B$1+'Athletes - Silver'!BH27*'Medal values'!$B$2+'Athletes - Bronze'!BH27*'Medal values'!$B$3, "") + IF(AND(BH$1 = BG$1, BG$2 = "Mixed"), 0.5*BG27, 0) + IF(AND(BH$1 = BI$1, BI$2 = "Mixed"), 0.5*BI27, 0)</f>
        <v>0</v>
      </c>
      <c r="BI27" s="5">
        <f>IF('Athletes - Gold'!BI27+'Athletes - Silver'!BI27+'Athletes - Bronze'!BI27 &gt; 0, 'Athletes - Gold'!BI27*'Medal values'!$B$1+'Athletes - Silver'!BI27*'Medal values'!$B$2+'Athletes - Bronze'!BI27*'Medal values'!$B$3, "") + IF(AND(BI$1 = BH$1, BH$2 = "Mixed"), 0.5*BH27, 0) + IF(AND(BI$1 = BJ$1, BJ$2 = "Mixed"), 0.5*BJ27, 0)</f>
        <v>0</v>
      </c>
      <c r="BJ27" s="5">
        <f>IF('Athletes - Gold'!BJ27+'Athletes - Silver'!BJ27+'Athletes - Bronze'!BJ27 &gt; 0, 'Athletes - Gold'!BJ27*'Medal values'!$B$1+'Athletes - Silver'!BJ27*'Medal values'!$B$2+'Athletes - Bronze'!BJ27*'Medal values'!$B$3, "") + IF(AND(BJ$1 = BI$1, BI$2 = "Mixed"), 0.5*BI27, 0) + IF(AND(BJ$1 = BK$1, BK$2 = "Mixed"), 0.5*BK27, 0)</f>
        <v>0</v>
      </c>
      <c r="BK27" s="5">
        <f>IF('Athletes - Gold'!BK27+'Athletes - Silver'!BK27+'Athletes - Bronze'!BK27 &gt; 0, 'Athletes - Gold'!BK27*'Medal values'!$B$1+'Athletes - Silver'!BK27*'Medal values'!$B$2+'Athletes - Bronze'!BK27*'Medal values'!$B$3, "") + IF(AND(BK$1 = BJ$1, BJ$2 = "Mixed"), 0.5*BJ27, 0) + IF(AND(BK$1 = BL$1, BL$2 = "Mixed"), 0.5*BL27, 0)</f>
        <v>0</v>
      </c>
      <c r="BL27" s="5">
        <f>IF('Athletes - Gold'!BL27+'Athletes - Silver'!BL27+'Athletes - Bronze'!BL27 &gt; 0, 'Athletes - Gold'!BL27*'Medal values'!$B$1+'Athletes - Silver'!BL27*'Medal values'!$B$2+'Athletes - Bronze'!BL27*'Medal values'!$B$3, "") + IF(AND(BL$1 = BK$1, BK$2 = "Mixed"), 0.5*BK27, 0) + IF(AND(BL$1 = BM$1, BM$2 = "Mixed"), 0.5*BM27, 0)</f>
        <v>0</v>
      </c>
      <c r="BM27" s="5">
        <f>IF('Athletes - Gold'!BM27+'Athletes - Silver'!BM27+'Athletes - Bronze'!BM27 &gt; 0, 'Athletes - Gold'!BM27*'Medal values'!$B$1+'Athletes - Silver'!BM27*'Medal values'!$B$2+'Athletes - Bronze'!BM27*'Medal values'!$B$3, "") + IF(AND(BM$1 = BL$1, BL$2 = "Mixed"), 0.5*BL27, 0) + IF(AND(BM$1 = BN$1, BN$2 = "Mixed"), 0.5*BN27, 0)</f>
        <v>0</v>
      </c>
      <c r="BN27" s="5">
        <f>IF('Athletes - Gold'!BN27+'Athletes - Silver'!BN27+'Athletes - Bronze'!BN27 &gt; 0, 'Athletes - Gold'!BN27*'Medal values'!$B$1+'Athletes - Silver'!BN27*'Medal values'!$B$2+'Athletes - Bronze'!BN27*'Medal values'!$B$3, "") + IF(AND(BN$1 = BM$1, BM$2 = "Mixed"), 0.5*BM27, 0) + IF(AND(BN$1 = BO$1, BO$2 = "Mixed"), 0.5*BO27, 0)</f>
        <v>0</v>
      </c>
      <c r="BO27" s="5">
        <f>IF('Athletes - Gold'!BO27+'Athletes - Silver'!BO27+'Athletes - Bronze'!BO27 &gt; 0, 'Athletes - Gold'!BO27*'Medal values'!$B$1+'Athletes - Silver'!BO27*'Medal values'!$B$2+'Athletes - Bronze'!BO27*'Medal values'!$B$3, "") + IF(AND(BO$1 = BN$1, BN$2 = "Mixed"), 0.5*BN27, 0) + IF(AND(BO$1 = BP$1, BP$2 = "Mixed"), 0.5*BP27, 0)</f>
        <v>0</v>
      </c>
      <c r="BP27" s="5">
        <f>IF('Athletes - Gold'!BP27+'Athletes - Silver'!BP27+'Athletes - Bronze'!BP27 &gt; 0, 'Athletes - Gold'!BP27*'Medal values'!$B$1+'Athletes - Silver'!BP27*'Medal values'!$B$2+'Athletes - Bronze'!BP27*'Medal values'!$B$3, "") + IF(AND(BP$1 = BO$1, BO$2 = "Mixed"), 0.5*BO27, 0) + IF(AND(BP$1 = BQ$1, BQ$2 = "Mixed"), 0.5*BQ27, 0)</f>
        <v>0</v>
      </c>
      <c r="BQ27" s="5">
        <f>IF('Athletes - Gold'!BQ27+'Athletes - Silver'!BQ27+'Athletes - Bronze'!BQ27 &gt; 0, 'Athletes - Gold'!BQ27*'Medal values'!$B$1+'Athletes - Silver'!BQ27*'Medal values'!$B$2+'Athletes - Bronze'!BQ27*'Medal values'!$B$3, "") + IF(AND(BQ$1 = BP$1, BP$2 = "Mixed"), 0.5*BP27, 0) + IF(AND(BQ$1 = BR$1, BR$2 = "Mixed"), 0.5*BR27, 0)</f>
        <v>0</v>
      </c>
      <c r="BR27" s="5">
        <f>IF('Athletes - Gold'!BR27+'Athletes - Silver'!BR27+'Athletes - Bronze'!BR27 &gt; 0, 'Athletes - Gold'!BR27*'Medal values'!$B$1+'Athletes - Silver'!BR27*'Medal values'!$B$2+'Athletes - Bronze'!BR27*'Medal values'!$B$3, "") + IF(AND(BR$1 = BQ$1, BQ$2 = "Mixed"), 0.5*BQ27, 0) + IF(AND(BR$1 = BS$1, BS$2 = "Mixed"), 0.5*BS27, 0)</f>
        <v>0</v>
      </c>
      <c r="BS27" s="5">
        <f>IF('Athletes - Gold'!BS27+'Athletes - Silver'!BS27+'Athletes - Bronze'!BS27 &gt; 0, 'Athletes - Gold'!BS27*'Medal values'!$B$1+'Athletes - Silver'!BS27*'Medal values'!$B$2+'Athletes - Bronze'!BS27*'Medal values'!$B$3, "") + IF(AND(BS$1 = BR$1, BR$2 = "Mixed"), 0.5*BR27, 0) + IF(AND(BS$1 = BT$1, BT$2 = "Mixed"), 0.5*BT27, 0)</f>
        <v>0</v>
      </c>
      <c r="BT27" s="5">
        <f>IF('Athletes - Gold'!BT27+'Athletes - Silver'!BT27+'Athletes - Bronze'!BT27 &gt; 0, 'Athletes - Gold'!BT27*'Medal values'!$B$1+'Athletes - Silver'!BT27*'Medal values'!$B$2+'Athletes - Bronze'!BT27*'Medal values'!$B$3, "") + IF(AND(BT$1 = BS$1, BS$2 = "Mixed"), 0.5*BS27, 0) + IF(AND(BT$1 = BU$1, BU$2 = "Mixed"), 0.5*BU27, 0)</f>
        <v>0</v>
      </c>
      <c r="BU27" s="5">
        <f>IF('Athletes - Gold'!BU27+'Athletes - Silver'!BU27+'Athletes - Bronze'!BU27 &gt; 0, 'Athletes - Gold'!BU27*'Medal values'!$B$1+'Athletes - Silver'!BU27*'Medal values'!$B$2+'Athletes - Bronze'!BU27*'Medal values'!$B$3, "") + IF(AND(BU$1 = BT$1, BT$2 = "Mixed"), 0.5*BT27, 0) + IF(AND(BU$1 = BV$1, BV$2 = "Mixed"), 0.5*BV27, 0)</f>
        <v>0</v>
      </c>
      <c r="BV27" s="5">
        <f>IF('Athletes - Gold'!BV27+'Athletes - Silver'!BV27+'Athletes - Bronze'!BV27 &gt; 0, 'Athletes - Gold'!BV27*'Medal values'!$B$1+'Athletes - Silver'!BV27*'Medal values'!$B$2+'Athletes - Bronze'!BV27*'Medal values'!$B$3, "") + IF(AND(BV$1 = BU$1, BU$2 = "Mixed"), 0.5*BU27, 0) + IF(AND(BV$1 = BW$1, BW$2 = "Mixed"), 0.5*BW27, 0)</f>
        <v>0</v>
      </c>
      <c r="BW27" s="5">
        <f>IF('Athletes - Gold'!BW27+'Athletes - Silver'!BW27+'Athletes - Bronze'!BW27 &gt; 0, 'Athletes - Gold'!BW27*'Medal values'!$B$1+'Athletes - Silver'!BW27*'Medal values'!$B$2+'Athletes - Bronze'!BW27*'Medal values'!$B$3, "") + IF(AND(BW$1 = BV$1, BV$2 = "Mixed"), 0.5*BV27, 0) + IF(AND(BW$1 = BX$1, BX$2 = "Mixed"), 0.5*BX27, 0)</f>
        <v>0</v>
      </c>
      <c r="BX27" s="5">
        <f>IF('Athletes - Gold'!BX27+'Athletes - Silver'!BX27+'Athletes - Bronze'!BX27 &gt; 0, 'Athletes - Gold'!BX27*'Medal values'!$B$1+'Athletes - Silver'!BX27*'Medal values'!$B$2+'Athletes - Bronze'!BX27*'Medal values'!$B$3, "") + IF(AND(BX$1 = BW$1, BW$2 = "Mixed"), 0.5*BW27, 0) + IF(AND(BX$1 = BY$1, BY$2 = "Mixed"), 0.5*BY27, 0)</f>
        <v>0</v>
      </c>
      <c r="BY27" s="5">
        <f>IF('Athletes - Gold'!BY27+'Athletes - Silver'!BY27+'Athletes - Bronze'!BY27 &gt; 0, 'Athletes - Gold'!BY27*'Medal values'!$B$1+'Athletes - Silver'!BY27*'Medal values'!$B$2+'Athletes - Bronze'!BY27*'Medal values'!$B$3, "") + IF(AND(BY$1 = BX$1, BX$2 = "Mixed"), 0.5*BX27, 0) + IF(AND(BY$1 = BZ$1, BZ$2 = "Mixed"), 0.5*BZ27, 0)</f>
        <v>0</v>
      </c>
      <c r="BZ27" s="5">
        <f>IF('Athletes - Gold'!BZ27+'Athletes - Silver'!BZ27+'Athletes - Bronze'!BZ27 &gt; 0, 'Athletes - Gold'!BZ27*'Medal values'!$B$1+'Athletes - Silver'!BZ27*'Medal values'!$B$2+'Athletes - Bronze'!BZ27*'Medal values'!$B$3, "") + IF(AND(BZ$1 = BY$1, BY$2 = "Mixed"), 0.5*BY27, 0) + IF(AND(BZ$1 = CA$1, CA$2 = "Mixed"), 0.5*CA27, 0)</f>
        <v>0</v>
      </c>
      <c r="CA27" s="5">
        <f>IF('Athletes - Gold'!CA27+'Athletes - Silver'!CA27+'Athletes - Bronze'!CA27 &gt; 0, 'Athletes - Gold'!CA27*'Medal values'!$B$1+'Athletes - Silver'!CA27*'Medal values'!$B$2+'Athletes - Bronze'!CA27*'Medal values'!$B$3, "") + IF(AND(CA$1 = BZ$1, BZ$2 = "Mixed"), 0.5*BZ27, 0) + IF(AND(CA$1 = CB$1, CB$2 = "Mixed"), 0.5*CB27, 0)</f>
        <v>0</v>
      </c>
      <c r="CB27" s="5">
        <f>IF('Athletes - Gold'!CB27+'Athletes - Silver'!CB27+'Athletes - Bronze'!CB27 &gt; 0, 'Athletes - Gold'!CB27*'Medal values'!$B$1+'Athletes - Silver'!CB27*'Medal values'!$B$2+'Athletes - Bronze'!CB27*'Medal values'!$B$3, "") + IF(AND(CB$1 = CA$1, CA$2 = "Mixed"), 0.5*CA27, 0) + IF(AND(CB$1 = CC$1, CC$2 = "Mixed"), 0.5*CC27, 0)</f>
        <v>0</v>
      </c>
      <c r="CC27" s="5">
        <f>IF('Athletes - Gold'!CC27+'Athletes - Silver'!CC27+'Athletes - Bronze'!CC27 &gt; 0, 'Athletes - Gold'!CC27*'Medal values'!$B$1+'Athletes - Silver'!CC27*'Medal values'!$B$2+'Athletes - Bronze'!CC27*'Medal values'!$B$3, "") + IF(AND(CC$1 = CB$1, CB$2 = "Mixed"), 0.5*CB27, 0) + IF(AND(CC$1 = CD$1, CD$2 = "Mixed"), 0.5*CD27, 0)</f>
        <v>0</v>
      </c>
      <c r="CD27" s="5">
        <f>IF('Athletes - Gold'!CD27+'Athletes - Silver'!CD27+'Athletes - Bronze'!CD27 &gt; 0, 'Athletes - Gold'!CD27*'Medal values'!$B$1+'Athletes - Silver'!CD27*'Medal values'!$B$2+'Athletes - Bronze'!CD27*'Medal values'!$B$3, "") + IF(AND(CD$1 = CC$1, CC$2 = "Mixed"), 0.5*CC27, 0) + IF(AND(CD$1 = CE$1, CE$2 = "Mixed"), 0.5*CE27, 0)</f>
        <v>0</v>
      </c>
      <c r="CE27" s="5">
        <f>IF('Athletes - Gold'!CE27+'Athletes - Silver'!CE27+'Athletes - Bronze'!CE27 &gt; 0, 'Athletes - Gold'!CE27*'Medal values'!$B$1+'Athletes - Silver'!CE27*'Medal values'!$B$2+'Athletes - Bronze'!CE27*'Medal values'!$B$3, "") + IF(AND(CE$1 = CD$1, CD$2 = "Mixed"), 0.5*CD27, 0) + IF(AND(CE$1 = CF$1, CF$2 = "Mixed"), 0.5*CF27, 0)</f>
        <v>0</v>
      </c>
      <c r="CF27" s="5">
        <f>IF('Athletes - Gold'!CF27+'Athletes - Silver'!CF27+'Athletes - Bronze'!CF27 &gt; 0, 'Athletes - Gold'!CF27*'Medal values'!$B$1+'Athletes - Silver'!CF27*'Medal values'!$B$2+'Athletes - Bronze'!CF27*'Medal values'!$B$3, "") + IF(AND(CF$1 = CE$1, CE$2 = "Mixed"), 0.5*CE27, 0) + IF(AND(CF$1 = CG$1, CG$2 = "Mixed"), 0.5*CG27, 0)</f>
        <v>0</v>
      </c>
      <c r="CG27" s="5">
        <f>IF('Athletes - Gold'!CG27+'Athletes - Silver'!CG27+'Athletes - Bronze'!CG27 &gt; 0, 'Athletes - Gold'!CG27*'Medal values'!$B$1+'Athletes - Silver'!CG27*'Medal values'!$B$2+'Athletes - Bronze'!CG27*'Medal values'!$B$3, "") + IF(AND(CG$1 = CF$1, CF$2 = "Mixed"), 0.5*CF27, 0) + IF(AND(CG$1 = CH$1, CH$2 = "Mixed"), 0.5*CH27, 0)</f>
        <v>0</v>
      </c>
      <c r="CH27" s="5">
        <f>IF('Athletes - Gold'!CH27+'Athletes - Silver'!CH27+'Athletes - Bronze'!CH27 &gt; 0, 'Athletes - Gold'!CH27*'Medal values'!$B$1+'Athletes - Silver'!CH27*'Medal values'!$B$2+'Athletes - Bronze'!CH27*'Medal values'!$B$3, "") + IF(AND(CH$1 = CG$1, CG$2 = "Mixed"), 0.5*CG27, 0) + IF(AND(CH$1 = CI$1, CI$2 = "Mixed"), 0.5*CI27, 0)</f>
        <v>0</v>
      </c>
      <c r="CI27" s="5">
        <f>IF('Athletes - Gold'!CI27+'Athletes - Silver'!CI27+'Athletes - Bronze'!CI27 &gt; 0, 'Athletes - Gold'!CI27*'Medal values'!$B$1+'Athletes - Silver'!CI27*'Medal values'!$B$2+'Athletes - Bronze'!CI27*'Medal values'!$B$3, "") + IF(AND(CI$1 = CH$1, CH$2 = "Mixed"), 0.5*CH27, 0) + IF(AND(CI$1 = CJ$1, CJ$2 = "Mixed"), 0.5*CJ27, 0)</f>
        <v>0</v>
      </c>
      <c r="CJ27" s="5">
        <f>IF('Athletes - Gold'!CJ27+'Athletes - Silver'!CJ27+'Athletes - Bronze'!CJ27 &gt; 0, 'Athletes - Gold'!CJ27*'Medal values'!$B$1+'Athletes - Silver'!CJ27*'Medal values'!$B$2+'Athletes - Bronze'!CJ27*'Medal values'!$B$3, "") + IF(AND(CJ$1 = CI$1, CI$2 = "Mixed"), 0.5*CI27, 0) + IF(AND(CJ$1 = CK$1, CK$2 = "Mixed"), 0.5*CK27, 0)</f>
        <v>0</v>
      </c>
      <c r="CK27" s="5">
        <f>IF('Athletes - Gold'!CK27+'Athletes - Silver'!CK27+'Athletes - Bronze'!CK27 &gt; 0, 'Athletes - Gold'!CK27*'Medal values'!$B$1+'Athletes - Silver'!CK27*'Medal values'!$B$2+'Athletes - Bronze'!CK27*'Medal values'!$B$3, "") + IF(AND(CK$1 = CJ$1, CJ$2 = "Mixed"), 0.5*CJ27, 0) + IF(AND(CK$1 = CL$1, CL$2 = "Mixed"), 0.5*CL27, 0)</f>
        <v>0</v>
      </c>
      <c r="CL27" s="5">
        <f>IF('Athletes - Gold'!CL27+'Athletes - Silver'!CL27+'Athletes - Bronze'!CL27 &gt; 0, 'Athletes - Gold'!CL27*'Medal values'!$B$1+'Athletes - Silver'!CL27*'Medal values'!$B$2+'Athletes - Bronze'!CL27*'Medal values'!$B$3, "") + IF(AND(CL$1 = CK$1, CK$2 = "Mixed"), 0.5*CK27, 0) + IF(AND(CL$1 = CM$1, CM$2 = "Mixed"), 0.5*CM27, 0)</f>
        <v>0</v>
      </c>
      <c r="CM27" s="5">
        <f>IF('Athletes - Gold'!CM27+'Athletes - Silver'!CM27+'Athletes - Bronze'!CM27 &gt; 0, 'Athletes - Gold'!CM27*'Medal values'!$B$1+'Athletes - Silver'!CM27*'Medal values'!$B$2+'Athletes - Bronze'!CM27*'Medal values'!$B$3, "") + IF(AND(CM$1 = CL$1, CL$2 = "Mixed"), 0.5*CL27, 0) + IF(AND(CM$1 = CN$1, CN$2 = "Mixed"), 0.5*CN27, 0)</f>
        <v>0</v>
      </c>
      <c r="CN27" s="5">
        <f>IF('Athletes - Gold'!CN27+'Athletes - Silver'!CN27+'Athletes - Bronze'!CN27 &gt; 0, 'Athletes - Gold'!CN27*'Medal values'!$B$1+'Athletes - Silver'!CN27*'Medal values'!$B$2+'Athletes - Bronze'!CN27*'Medal values'!$B$3, "") + IF(AND(CN$1 = CM$1, CM$2 = "Mixed"), 0.5*CM27, 0) + IF(AND(CN$1 = CO$1, CO$2 = "Mixed"), 0.5*CO27, 0)</f>
        <v>0</v>
      </c>
      <c r="CO27" s="5">
        <f>IF('Athletes - Gold'!CO27+'Athletes - Silver'!CO27+'Athletes - Bronze'!CO27 &gt; 0, 'Athletes - Gold'!CO27*'Medal values'!$B$1+'Athletes - Silver'!CO27*'Medal values'!$B$2+'Athletes - Bronze'!CO27*'Medal values'!$B$3, "") + IF(AND(CO$1 = CN$1, CN$2 = "Mixed"), 0.5*CN27, 0) + IF(AND(CO$1 = CP$1, CP$2 = "Mixed"), 0.5*CP27, 0)</f>
        <v>0</v>
      </c>
      <c r="CP27" s="5">
        <f>IF('Athletes - Gold'!CP27+'Athletes - Silver'!CP27+'Athletes - Bronze'!CP27 &gt; 0, 'Athletes - Gold'!CP27*'Medal values'!$B$1+'Athletes - Silver'!CP27*'Medal values'!$B$2+'Athletes - Bronze'!CP27*'Medal values'!$B$3, "") + IF(AND(CP$1 = CO$1, CO$2 = "Mixed"), 0.5*CO27, 0) + IF(AND(CP$1 = CQ$1, CQ$2 = "Mixed"), 0.5*CQ27, 0)</f>
        <v>0</v>
      </c>
      <c r="CQ27" s="5">
        <f>IF('Athletes - Gold'!CQ27+'Athletes - Silver'!CQ27+'Athletes - Bronze'!CQ27 &gt; 0, 'Athletes - Gold'!CQ27*'Medal values'!$B$1+'Athletes - Silver'!CQ27*'Medal values'!$B$2+'Athletes - Bronze'!CQ27*'Medal values'!$B$3, "") + IF(AND(CQ$1 = CP$1, CP$2 = "Mixed"), 0.5*CP27, 0) + IF(AND(CQ$1 = CR$1, CR$2 = "Mixed"), 0.5*CR27, 0)</f>
        <v>0</v>
      </c>
      <c r="CR27" s="5">
        <f>IF('Athletes - Gold'!CR27+'Athletes - Silver'!CR27+'Athletes - Bronze'!CR27 &gt; 0, 'Athletes - Gold'!CR27*'Medal values'!$B$1+'Athletes - Silver'!CR27*'Medal values'!$B$2+'Athletes - Bronze'!CR27*'Medal values'!$B$3, "") + IF(AND(CR$1 = CQ$1, CQ$2 = "Mixed"), 0.5*CQ27, 0) + IF(AND(CR$1 = CS$1, CS$2 = "Mixed"), 0.5*CS27, 0)</f>
        <v>0</v>
      </c>
      <c r="CS27" s="5">
        <f>IF('Athletes - Gold'!CS27+'Athletes - Silver'!CS27+'Athletes - Bronze'!CS27 &gt; 0, 'Athletes - Gold'!CS27*'Medal values'!$B$1+'Athletes - Silver'!CS27*'Medal values'!$B$2+'Athletes - Bronze'!CS27*'Medal values'!$B$3, "") + IF(AND(CS$1 = CR$1, CR$2 = "Mixed"), 0.5*CR27, 0) + IF(AND(CS$1 = CT$1, CT$2 = "Mixed"), 0.5*CT27, 0)</f>
        <v>0</v>
      </c>
      <c r="CT27" s="5">
        <f>IF('Athletes - Gold'!CT27+'Athletes - Silver'!CT27+'Athletes - Bronze'!CT27 &gt; 0, 'Athletes - Gold'!CT27*'Medal values'!$B$1+'Athletes - Silver'!CT27*'Medal values'!$B$2+'Athletes - Bronze'!CT27*'Medal values'!$B$3, "") + IF(AND(CT$1 = CS$1, CS$2 = "Mixed"), 0.5*CS27, 0) + IF(AND(CT$1 = CU$1, CU$2 = "Mixed"), 0.5*CU27, 0)</f>
        <v>5.001001</v>
      </c>
      <c r="CU27" s="5">
        <f>IF('Athletes - Gold'!CU27+'Athletes - Silver'!CU27+'Athletes - Bronze'!CU27 &gt; 0, 'Athletes - Gold'!CU27*'Medal values'!$B$1+'Athletes - Silver'!CU27*'Medal values'!$B$2+'Athletes - Bronze'!CU27*'Medal values'!$B$3, "") + IF(AND(CU$1 = CT$1, CT$2 = "Mixed"), 0.5*CT27, 0) + IF(AND(CU$1 = CV$1, CV$2 = "Mixed"), 0.5*CV27, 0)</f>
        <v>0</v>
      </c>
      <c r="CV27" s="5">
        <f>IF('Athletes - Gold'!CV27+'Athletes - Silver'!CV27+'Athletes - Bronze'!CV27 &gt; 0, 'Athletes - Gold'!CV27*'Medal values'!$B$1+'Athletes - Silver'!CV27*'Medal values'!$B$2+'Athletes - Bronze'!CV27*'Medal values'!$B$3, "") + IF(AND(CV$1 = CU$1, CU$2 = "Mixed"), 0.5*CU27, 0) + IF(AND(CV$1 = CW$1, CW$2 = "Mixed"), 0.5*CW27, 0)</f>
        <v>0</v>
      </c>
      <c r="CW27" s="5">
        <f t="shared" ref="CW27:CX27" si="26">SUMIF($B$2:$CV$2,CW$2, $B27:$CV27)</f>
        <v>3.001</v>
      </c>
      <c r="CX27" s="5">
        <f t="shared" si="26"/>
        <v>5.001001</v>
      </c>
      <c r="CY27" s="5">
        <f t="shared" si="3"/>
        <v>8.002001</v>
      </c>
    </row>
    <row r="28">
      <c r="A28" s="5" t="str">
        <f>Countries!A26</f>
        <v>EGY</v>
      </c>
      <c r="B28" s="5">
        <f>IF('Athletes - Gold'!B28+'Athletes - Silver'!B28+'Athletes - Bronze'!B28 &gt; 0, 'Athletes - Gold'!B28*'Medal values'!$B$1+'Athletes - Silver'!B28*'Medal values'!$B$2+'Athletes - Bronze'!B28*'Medal values'!$B$3, "") + IF(AND(B$1 = A$1, A$2 = "Mixed"), 0.5*A28, 0) + IF(AND(B$1 = C$1, C$2 = "Mixed"), 0.5*C28, 0)</f>
        <v>0</v>
      </c>
      <c r="C28" s="5">
        <f>IF('Athletes - Gold'!C28+'Athletes - Silver'!C28+'Athletes - Bronze'!C28 &gt; 0, 'Athletes - Gold'!C28*'Medal values'!$B$1+'Athletes - Silver'!C28*'Medal values'!$B$2+'Athletes - Bronze'!C28*'Medal values'!$B$3, "") + IF(AND(C$1 = B$1, B$2 = "Mixed"), 0.5*B28, 0) + IF(AND(C$1 = D$1, D$2 = "Mixed"), 0.5*D28, 0)</f>
        <v>0</v>
      </c>
      <c r="D28" s="5">
        <f>IF('Athletes - Gold'!D28+'Athletes - Silver'!D28+'Athletes - Bronze'!D28 &gt; 0, 'Athletes - Gold'!D28*'Medal values'!$B$1+'Athletes - Silver'!D28*'Medal values'!$B$2+'Athletes - Bronze'!D28*'Medal values'!$B$3, "") + IF(AND(D$1 = C$1, C$2 = "Mixed"), 0.5*C28, 0) + IF(AND(D$1 = E$1, E$2 = "Mixed"), 0.5*E28, 0)</f>
        <v>0</v>
      </c>
      <c r="E28" s="5">
        <f>IF('Athletes - Gold'!E28+'Athletes - Silver'!E28+'Athletes - Bronze'!E28 &gt; 0, 'Athletes - Gold'!E28*'Medal values'!$B$1+'Athletes - Silver'!E28*'Medal values'!$B$2+'Athletes - Bronze'!E28*'Medal values'!$B$3, "") + IF(AND(E$1 = D$1, D$2 = "Mixed"), 0.5*D28, 0) + IF(AND(E$1 = F$1, F$2 = "Mixed"), 0.5*F28, 0)</f>
        <v>0</v>
      </c>
      <c r="F28" s="5">
        <f>IF('Athletes - Gold'!F28+'Athletes - Silver'!F28+'Athletes - Bronze'!F28 &gt; 0, 'Athletes - Gold'!F28*'Medal values'!$B$1+'Athletes - Silver'!F28*'Medal values'!$B$2+'Athletes - Bronze'!F28*'Medal values'!$B$3, "") + IF(AND(F$1 = E$1, E$2 = "Mixed"), 0.5*E28, 0) + IF(AND(F$1 = G$1, G$2 = "Mixed"), 0.5*G28, 0)</f>
        <v>0</v>
      </c>
      <c r="G28" s="5">
        <f>IF('Athletes - Gold'!G28+'Athletes - Silver'!G28+'Athletes - Bronze'!G28 &gt; 0, 'Athletes - Gold'!G28*'Medal values'!$B$1+'Athletes - Silver'!G28*'Medal values'!$B$2+'Athletes - Bronze'!G28*'Medal values'!$B$3, "") + IF(AND(G$1 = F$1, F$2 = "Mixed"), 0.5*F28, 0) + IF(AND(G$1 = H$1, H$2 = "Mixed"), 0.5*H28, 0)</f>
        <v>0</v>
      </c>
      <c r="H28" s="5">
        <f>IF('Athletes - Gold'!H28+'Athletes - Silver'!H28+'Athletes - Bronze'!H28 &gt; 0, 'Athletes - Gold'!H28*'Medal values'!$B$1+'Athletes - Silver'!H28*'Medal values'!$B$2+'Athletes - Bronze'!H28*'Medal values'!$B$3, "") + IF(AND(H$1 = G$1, G$2 = "Mixed"), 0.5*G28, 0) + IF(AND(H$1 = I$1, I$2 = "Mixed"), 0.5*I28, 0)</f>
        <v>0</v>
      </c>
      <c r="I28" s="5">
        <f>IF('Athletes - Gold'!I28+'Athletes - Silver'!I28+'Athletes - Bronze'!I28 &gt; 0, 'Athletes - Gold'!I28*'Medal values'!$B$1+'Athletes - Silver'!I28*'Medal values'!$B$2+'Athletes - Bronze'!I28*'Medal values'!$B$3, "") + IF(AND(I$1 = H$1, H$2 = "Mixed"), 0.5*H28, 0) + IF(AND(I$1 = J$1, J$2 = "Mixed"), 0.5*J28, 0)</f>
        <v>0</v>
      </c>
      <c r="J28" s="5">
        <f>IF('Athletes - Gold'!J28+'Athletes - Silver'!J28+'Athletes - Bronze'!J28 &gt; 0, 'Athletes - Gold'!J28*'Medal values'!$B$1+'Athletes - Silver'!J28*'Medal values'!$B$2+'Athletes - Bronze'!J28*'Medal values'!$B$3, "") + IF(AND(J$1 = I$1, I$2 = "Mixed"), 0.5*I28, 0) + IF(AND(J$1 = K$1, K$2 = "Mixed"), 0.5*K28, 0)</f>
        <v>0</v>
      </c>
      <c r="K28" s="5">
        <f>IF('Athletes - Gold'!K28+'Athletes - Silver'!K28+'Athletes - Bronze'!K28 &gt; 0, 'Athletes - Gold'!K28*'Medal values'!$B$1+'Athletes - Silver'!K28*'Medal values'!$B$2+'Athletes - Bronze'!K28*'Medal values'!$B$3, "") + IF(AND(K$1 = J$1, J$2 = "Mixed"), 0.5*J28, 0) + IF(AND(K$1 = L$1, L$2 = "Mixed"), 0.5*L28, 0)</f>
        <v>0</v>
      </c>
      <c r="L28" s="5">
        <f>IF('Athletes - Gold'!L28+'Athletes - Silver'!L28+'Athletes - Bronze'!L28 &gt; 0, 'Athletes - Gold'!L28*'Medal values'!$B$1+'Athletes - Silver'!L28*'Medal values'!$B$2+'Athletes - Bronze'!L28*'Medal values'!$B$3, "") + IF(AND(L$1 = K$1, K$2 = "Mixed"), 0.5*K28, 0) + IF(AND(L$1 = M$1, M$2 = "Mixed"), 0.5*M28, 0)</f>
        <v>0</v>
      </c>
      <c r="M28" s="5">
        <f>IF('Athletes - Gold'!M28+'Athletes - Silver'!M28+'Athletes - Bronze'!M28 &gt; 0, 'Athletes - Gold'!M28*'Medal values'!$B$1+'Athletes - Silver'!M28*'Medal values'!$B$2+'Athletes - Bronze'!M28*'Medal values'!$B$3, "") + IF(AND(M$1 = L$1, L$2 = "Mixed"), 0.5*L28, 0) + IF(AND(M$1 = N$1, N$2 = "Mixed"), 0.5*N28, 0)</f>
        <v>0</v>
      </c>
      <c r="N28" s="5">
        <f>IF('Athletes - Gold'!N28+'Athletes - Silver'!N28+'Athletes - Bronze'!N28 &gt; 0, 'Athletes - Gold'!N28*'Medal values'!$B$1+'Athletes - Silver'!N28*'Medal values'!$B$2+'Athletes - Bronze'!N28*'Medal values'!$B$3, "") + IF(AND(N$1 = M$1, M$2 = "Mixed"), 0.5*M28, 0) + IF(AND(N$1 = O$1, O$2 = "Mixed"), 0.5*O28, 0)</f>
        <v>0</v>
      </c>
      <c r="O28" s="5">
        <f>IF('Athletes - Gold'!O28+'Athletes - Silver'!O28+'Athletes - Bronze'!O28 &gt; 0, 'Athletes - Gold'!O28*'Medal values'!$B$1+'Athletes - Silver'!O28*'Medal values'!$B$2+'Athletes - Bronze'!O28*'Medal values'!$B$3, "") + IF(AND(O$1 = N$1, N$2 = "Mixed"), 0.5*N28, 0) + IF(AND(O$1 = P$1, P$2 = "Mixed"), 0.5*P28, 0)</f>
        <v>0</v>
      </c>
      <c r="P28" s="5">
        <f>IF('Athletes - Gold'!P28+'Athletes - Silver'!P28+'Athletes - Bronze'!P28 &gt; 0, 'Athletes - Gold'!P28*'Medal values'!$B$1+'Athletes - Silver'!P28*'Medal values'!$B$2+'Athletes - Bronze'!P28*'Medal values'!$B$3, "") + IF(AND(P$1 = O$1, O$2 = "Mixed"), 0.5*O28, 0) + IF(AND(P$1 = Q$1, Q$2 = "Mixed"), 0.5*Q28, 0)</f>
        <v>0</v>
      </c>
      <c r="Q28" s="5">
        <f>IF('Athletes - Gold'!Q28+'Athletes - Silver'!Q28+'Athletes - Bronze'!Q28 &gt; 0, 'Athletes - Gold'!Q28*'Medal values'!$B$1+'Athletes - Silver'!Q28*'Medal values'!$B$2+'Athletes - Bronze'!Q28*'Medal values'!$B$3, "") + IF(AND(Q$1 = P$1, P$2 = "Mixed"), 0.5*P28, 0) + IF(AND(Q$1 = R$1, R$2 = "Mixed"), 0.5*R28, 0)</f>
        <v>0</v>
      </c>
      <c r="R28" s="5">
        <f>IF('Athletes - Gold'!R28+'Athletes - Silver'!R28+'Athletes - Bronze'!R28 &gt; 0, 'Athletes - Gold'!R28*'Medal values'!$B$1+'Athletes - Silver'!R28*'Medal values'!$B$2+'Athletes - Bronze'!R28*'Medal values'!$B$3, "") + IF(AND(R$1 = Q$1, Q$2 = "Mixed"), 0.5*Q28, 0) + IF(AND(R$1 = S$1, S$2 = "Mixed"), 0.5*S28, 0)</f>
        <v>0</v>
      </c>
      <c r="S28" s="5">
        <f>IF('Athletes - Gold'!S28+'Athletes - Silver'!S28+'Athletes - Bronze'!S28 &gt; 0, 'Athletes - Gold'!S28*'Medal values'!$B$1+'Athletes - Silver'!S28*'Medal values'!$B$2+'Athletes - Bronze'!S28*'Medal values'!$B$3, "") + IF(AND(S$1 = R$1, R$2 = "Mixed"), 0.5*R28, 0) + IF(AND(S$1 = T$1, T$2 = "Mixed"), 0.5*T28, 0)</f>
        <v>0</v>
      </c>
      <c r="T28" s="5">
        <f>IF('Athletes - Gold'!T28+'Athletes - Silver'!T28+'Athletes - Bronze'!T28 &gt; 0, 'Athletes - Gold'!T28*'Medal values'!$B$1+'Athletes - Silver'!T28*'Medal values'!$B$2+'Athletes - Bronze'!T28*'Medal values'!$B$3, "") + IF(AND(T$1 = S$1, S$2 = "Mixed"), 0.5*S28, 0) + IF(AND(T$1 = U$1, U$2 = "Mixed"), 0.5*U28, 0)</f>
        <v>0</v>
      </c>
      <c r="U28" s="5">
        <f>IF('Athletes - Gold'!U28+'Athletes - Silver'!U28+'Athletes - Bronze'!U28 &gt; 0, 'Athletes - Gold'!U28*'Medal values'!$B$1+'Athletes - Silver'!U28*'Medal values'!$B$2+'Athletes - Bronze'!U28*'Medal values'!$B$3, "") + IF(AND(U$1 = T$1, T$2 = "Mixed"), 0.5*T28, 0) + IF(AND(U$1 = V$1, V$2 = "Mixed"), 0.5*V28, 0)</f>
        <v>0</v>
      </c>
      <c r="V28" s="5">
        <f>IF('Athletes - Gold'!V28+'Athletes - Silver'!V28+'Athletes - Bronze'!V28 &gt; 0, 'Athletes - Gold'!V28*'Medal values'!$B$1+'Athletes - Silver'!V28*'Medal values'!$B$2+'Athletes - Bronze'!V28*'Medal values'!$B$3, "") + IF(AND(V$1 = U$1, U$2 = "Mixed"), 0.5*U28, 0) + IF(AND(V$1 = W$1, W$2 = "Mixed"), 0.5*W28, 0)</f>
        <v>0</v>
      </c>
      <c r="W28" s="5">
        <f>IF('Athletes - Gold'!W28+'Athletes - Silver'!W28+'Athletes - Bronze'!W28 &gt; 0, 'Athletes - Gold'!W28*'Medal values'!$B$1+'Athletes - Silver'!W28*'Medal values'!$B$2+'Athletes - Bronze'!W28*'Medal values'!$B$3, "") + IF(AND(W$1 = V$1, V$2 = "Mixed"), 0.5*V28, 0) + IF(AND(W$1 = X$1, X$2 = "Mixed"), 0.5*X28, 0)</f>
        <v>0</v>
      </c>
      <c r="X28" s="5">
        <f>IF('Athletes - Gold'!X28+'Athletes - Silver'!X28+'Athletes - Bronze'!X28 &gt; 0, 'Athletes - Gold'!X28*'Medal values'!$B$1+'Athletes - Silver'!X28*'Medal values'!$B$2+'Athletes - Bronze'!X28*'Medal values'!$B$3, "") + IF(AND(X$1 = W$1, W$2 = "Mixed"), 0.5*W28, 0) + IF(AND(X$1 = Y$1, Y$2 = "Mixed"), 0.5*Y28, 0)</f>
        <v>0</v>
      </c>
      <c r="Y28" s="5">
        <f>IF('Athletes - Gold'!Y28+'Athletes - Silver'!Y28+'Athletes - Bronze'!Y28 &gt; 0, 'Athletes - Gold'!Y28*'Medal values'!$B$1+'Athletes - Silver'!Y28*'Medal values'!$B$2+'Athletes - Bronze'!Y28*'Medal values'!$B$3, "") + IF(AND(Y$1 = X$1, X$2 = "Mixed"), 0.5*X28, 0) + IF(AND(Y$1 = Z$1, Z$2 = "Mixed"), 0.5*Z28, 0)</f>
        <v>0</v>
      </c>
      <c r="Z28" s="5">
        <f>IF('Athletes - Gold'!Z28+'Athletes - Silver'!Z28+'Athletes - Bronze'!Z28 &gt; 0, 'Athletes - Gold'!Z28*'Medal values'!$B$1+'Athletes - Silver'!Z28*'Medal values'!$B$2+'Athletes - Bronze'!Z28*'Medal values'!$B$3, "") + IF(AND(Z$1 = Y$1, Y$2 = "Mixed"), 0.5*Y28, 0) + IF(AND(Z$1 = AA$1, AA$2 = "Mixed"), 0.5*AA28, 0)</f>
        <v>0</v>
      </c>
      <c r="AA28" s="5">
        <f>IF('Athletes - Gold'!AA28+'Athletes - Silver'!AA28+'Athletes - Bronze'!AA28 &gt; 0, 'Athletes - Gold'!AA28*'Medal values'!$B$1+'Athletes - Silver'!AA28*'Medal values'!$B$2+'Athletes - Bronze'!AA28*'Medal values'!$B$3, "") + IF(AND(AA$1 = Z$1, Z$2 = "Mixed"), 0.5*Z28, 0) + IF(AND(AA$1 = AB$1, AB$2 = "Mixed"), 0.5*AB28, 0)</f>
        <v>0</v>
      </c>
      <c r="AB28" s="5">
        <f>IF('Athletes - Gold'!AB28+'Athletes - Silver'!AB28+'Athletes - Bronze'!AB28 &gt; 0, 'Athletes - Gold'!AB28*'Medal values'!$B$1+'Athletes - Silver'!AB28*'Medal values'!$B$2+'Athletes - Bronze'!AB28*'Medal values'!$B$3, "") + IF(AND(AB$1 = AA$1, AA$2 = "Mixed"), 0.5*AA28, 0) + IF(AND(AB$1 = AC$1, AC$2 = "Mixed"), 0.5*AC28, 0)</f>
        <v>0</v>
      </c>
      <c r="AC28" s="5">
        <f>IF('Athletes - Gold'!AC28+'Athletes - Silver'!AC28+'Athletes - Bronze'!AC28 &gt; 0, 'Athletes - Gold'!AC28*'Medal values'!$B$1+'Athletes - Silver'!AC28*'Medal values'!$B$2+'Athletes - Bronze'!AC28*'Medal values'!$B$3, "") + IF(AND(AC$1 = AB$1, AB$2 = "Mixed"), 0.5*AB28, 0) + IF(AND(AC$1 = AD$1, AD$2 = "Mixed"), 0.5*AD28, 0)</f>
        <v>0</v>
      </c>
      <c r="AD28" s="5">
        <f>IF('Athletes - Gold'!AD28+'Athletes - Silver'!AD28+'Athletes - Bronze'!AD28 &gt; 0, 'Athletes - Gold'!AD28*'Medal values'!$B$1+'Athletes - Silver'!AD28*'Medal values'!$B$2+'Athletes - Bronze'!AD28*'Medal values'!$B$3, "") + IF(AND(AD$1 = AC$1, AC$2 = "Mixed"), 0.5*AC28, 0) + IF(AND(AD$1 = AE$1, AE$2 = "Mixed"), 0.5*AE28, 0)</f>
        <v>0</v>
      </c>
      <c r="AE28" s="5">
        <f>IF('Athletes - Gold'!AE28+'Athletes - Silver'!AE28+'Athletes - Bronze'!AE28 &gt; 0, 'Athletes - Gold'!AE28*'Medal values'!$B$1+'Athletes - Silver'!AE28*'Medal values'!$B$2+'Athletes - Bronze'!AE28*'Medal values'!$B$3, "") + IF(AND(AE$1 = AD$1, AD$2 = "Mixed"), 0.5*AD28, 0) + IF(AND(AE$1 = AF$1, AF$2 = "Mixed"), 0.5*AF28, 0)</f>
        <v>0</v>
      </c>
      <c r="AF28" s="5">
        <f>IF('Athletes - Gold'!AF28+'Athletes - Silver'!AF28+'Athletes - Bronze'!AF28 &gt; 0, 'Athletes - Gold'!AF28*'Medal values'!$B$1+'Athletes - Silver'!AF28*'Medal values'!$B$2+'Athletes - Bronze'!AF28*'Medal values'!$B$3, "") + IF(AND(AF$1 = AE$1, AE$2 = "Mixed"), 0.5*AE28, 0) + IF(AND(AF$1 = AG$1, AG$2 = "Mixed"), 0.5*AG28, 0)</f>
        <v>0</v>
      </c>
      <c r="AG28" s="5">
        <f>IF('Athletes - Gold'!AG28+'Athletes - Silver'!AG28+'Athletes - Bronze'!AG28 &gt; 0, 'Athletes - Gold'!AG28*'Medal values'!$B$1+'Athletes - Silver'!AG28*'Medal values'!$B$2+'Athletes - Bronze'!AG28*'Medal values'!$B$3, "") + IF(AND(AG$1 = AF$1, AF$2 = "Mixed"), 0.5*AF28, 0) + IF(AND(AG$1 = AH$1, AH$2 = "Mixed"), 0.5*AH28, 0)</f>
        <v>0</v>
      </c>
      <c r="AH28" s="5">
        <f>IF('Athletes - Gold'!AH28+'Athletes - Silver'!AH28+'Athletes - Bronze'!AH28 &gt; 0, 'Athletes - Gold'!AH28*'Medal values'!$B$1+'Athletes - Silver'!AH28*'Medal values'!$B$2+'Athletes - Bronze'!AH28*'Medal values'!$B$3, "") + IF(AND(AH$1 = AG$1, AG$2 = "Mixed"), 0.5*AG28, 0) + IF(AND(AH$1 = AI$1, AI$2 = "Mixed"), 0.5*AI28, 0)</f>
        <v>0</v>
      </c>
      <c r="AI28" s="5">
        <f>IF('Athletes - Gold'!AI28+'Athletes - Silver'!AI28+'Athletes - Bronze'!AI28 &gt; 0, 'Athletes - Gold'!AI28*'Medal values'!$B$1+'Athletes - Silver'!AI28*'Medal values'!$B$2+'Athletes - Bronze'!AI28*'Medal values'!$B$3, "") + IF(AND(AI$1 = AH$1, AH$2 = "Mixed"), 0.5*AH28, 0) + IF(AND(AI$1 = AJ$1, AJ$2 = "Mixed"), 0.5*AJ28, 0)</f>
        <v>0</v>
      </c>
      <c r="AJ28" s="5">
        <f>IF('Athletes - Gold'!AJ28+'Athletes - Silver'!AJ28+'Athletes - Bronze'!AJ28 &gt; 0, 'Athletes - Gold'!AJ28*'Medal values'!$B$1+'Athletes - Silver'!AJ28*'Medal values'!$B$2+'Athletes - Bronze'!AJ28*'Medal values'!$B$3, "") + IF(AND(AJ$1 = AI$1, AI$2 = "Mixed"), 0.5*AI28, 0) + IF(AND(AJ$1 = AK$1, AK$2 = "Mixed"), 0.5*AK28, 0)</f>
        <v>0</v>
      </c>
      <c r="AK28" s="5">
        <f>IF('Athletes - Gold'!AK28+'Athletes - Silver'!AK28+'Athletes - Bronze'!AK28 &gt; 0, 'Athletes - Gold'!AK28*'Medal values'!$B$1+'Athletes - Silver'!AK28*'Medal values'!$B$2+'Athletes - Bronze'!AK28*'Medal values'!$B$3, "") + IF(AND(AK$1 = AJ$1, AJ$2 = "Mixed"), 0.5*AJ28, 0) + IF(AND(AK$1 = AL$1, AL$2 = "Mixed"), 0.5*AL28, 0)</f>
        <v>0</v>
      </c>
      <c r="AL28" s="5">
        <f>IF('Athletes - Gold'!AL28+'Athletes - Silver'!AL28+'Athletes - Bronze'!AL28 &gt; 0, 'Athletes - Gold'!AL28*'Medal values'!$B$1+'Athletes - Silver'!AL28*'Medal values'!$B$2+'Athletes - Bronze'!AL28*'Medal values'!$B$3, "") + IF(AND(AL$1 = AK$1, AK$2 = "Mixed"), 0.5*AK28, 0) + IF(AND(AL$1 = AM$1, AM$2 = "Mixed"), 0.5*AM28, 0)</f>
        <v>0</v>
      </c>
      <c r="AM28" s="5">
        <f>IF('Athletes - Gold'!AM28+'Athletes - Silver'!AM28+'Athletes - Bronze'!AM28 &gt; 0, 'Athletes - Gold'!AM28*'Medal values'!$B$1+'Athletes - Silver'!AM28*'Medal values'!$B$2+'Athletes - Bronze'!AM28*'Medal values'!$B$3, "") + IF(AND(AM$1 = AL$1, AL$2 = "Mixed"), 0.5*AL28, 0) + IF(AND(AM$1 = AN$1, AN$2 = "Mixed"), 0.5*AN28, 0)</f>
        <v>0</v>
      </c>
      <c r="AN28" s="5">
        <f>IF('Athletes - Gold'!AN28+'Athletes - Silver'!AN28+'Athletes - Bronze'!AN28 &gt; 0, 'Athletes - Gold'!AN28*'Medal values'!$B$1+'Athletes - Silver'!AN28*'Medal values'!$B$2+'Athletes - Bronze'!AN28*'Medal values'!$B$3, "") + IF(AND(AN$1 = AM$1, AM$2 = "Mixed"), 0.5*AM28, 0) + IF(AND(AN$1 = AO$1, AO$2 = "Mixed"), 0.5*AO28, 0)</f>
        <v>0</v>
      </c>
      <c r="AO28" s="5">
        <f>IF('Athletes - Gold'!AO28+'Athletes - Silver'!AO28+'Athletes - Bronze'!AO28 &gt; 0, 'Athletes - Gold'!AO28*'Medal values'!$B$1+'Athletes - Silver'!AO28*'Medal values'!$B$2+'Athletes - Bronze'!AO28*'Medal values'!$B$3, "") + IF(AND(AO$1 = AN$1, AN$2 = "Mixed"), 0.5*AN28, 0) + IF(AND(AO$1 = AP$1, AP$2 = "Mixed"), 0.5*AP28, 0)</f>
        <v>0</v>
      </c>
      <c r="AP28" s="5">
        <f>IF('Athletes - Gold'!AP28+'Athletes - Silver'!AP28+'Athletes - Bronze'!AP28 &gt; 0, 'Athletes - Gold'!AP28*'Medal values'!$B$1+'Athletes - Silver'!AP28*'Medal values'!$B$2+'Athletes - Bronze'!AP28*'Medal values'!$B$3, "") + IF(AND(AP$1 = AO$1, AO$2 = "Mixed"), 0.5*AO28, 0) + IF(AND(AP$1 = AQ$1, AQ$2 = "Mixed"), 0.5*AQ28, 0)</f>
        <v>0</v>
      </c>
      <c r="AQ28" s="5">
        <f>IF('Athletes - Gold'!AQ28+'Athletes - Silver'!AQ28+'Athletes - Bronze'!AQ28 &gt; 0, 'Athletes - Gold'!AQ28*'Medal values'!$B$1+'Athletes - Silver'!AQ28*'Medal values'!$B$2+'Athletes - Bronze'!AQ28*'Medal values'!$B$3, "") + IF(AND(AQ$1 = AP$1, AP$2 = "Mixed"), 0.5*AP28, 0) + IF(AND(AQ$1 = AR$1, AR$2 = "Mixed"), 0.5*AR28, 0)</f>
        <v>0</v>
      </c>
      <c r="AR28" s="5">
        <f>IF('Athletes - Gold'!AR28+'Athletes - Silver'!AR28+'Athletes - Bronze'!AR28 &gt; 0, 'Athletes - Gold'!AR28*'Medal values'!$B$1+'Athletes - Silver'!AR28*'Medal values'!$B$2+'Athletes - Bronze'!AR28*'Medal values'!$B$3, "") + IF(AND(AR$1 = AQ$1, AQ$2 = "Mixed"), 0.5*AQ28, 0) + IF(AND(AR$1 = AS$1, AS$2 = "Mixed"), 0.5*AS28, 0)</f>
        <v>0</v>
      </c>
      <c r="AS28" s="5">
        <f>IF('Athletes - Gold'!AS28+'Athletes - Silver'!AS28+'Athletes - Bronze'!AS28 &gt; 0, 'Athletes - Gold'!AS28*'Medal values'!$B$1+'Athletes - Silver'!AS28*'Medal values'!$B$2+'Athletes - Bronze'!AS28*'Medal values'!$B$3, "") + IF(AND(AS$1 = AR$1, AR$2 = "Mixed"), 0.5*AR28, 0) + IF(AND(AS$1 = AT$1, AT$2 = "Mixed"), 0.5*AT28, 0)</f>
        <v>0</v>
      </c>
      <c r="AT28" s="5">
        <f>IF('Athletes - Gold'!AT28+'Athletes - Silver'!AT28+'Athletes - Bronze'!AT28 &gt; 0, 'Athletes - Gold'!AT28*'Medal values'!$B$1+'Athletes - Silver'!AT28*'Medal values'!$B$2+'Athletes - Bronze'!AT28*'Medal values'!$B$3, "") + IF(AND(AT$1 = AS$1, AS$2 = "Mixed"), 0.5*AS28, 0) + IF(AND(AT$1 = AU$1, AU$2 = "Mixed"), 0.5*AU28, 0)</f>
        <v>0</v>
      </c>
      <c r="AU28" s="5">
        <f>IF('Athletes - Gold'!AU28+'Athletes - Silver'!AU28+'Athletes - Bronze'!AU28 &gt; 0, 'Athletes - Gold'!AU28*'Medal values'!$B$1+'Athletes - Silver'!AU28*'Medal values'!$B$2+'Athletes - Bronze'!AU28*'Medal values'!$B$3, "") + IF(AND(AU$1 = AT$1, AT$2 = "Mixed"), 0.5*AT28, 0) + IF(AND(AU$1 = AV$1, AV$2 = "Mixed"), 0.5*AV28, 0)</f>
        <v>0</v>
      </c>
      <c r="AV28" s="5">
        <f>IF('Athletes - Gold'!AV28+'Athletes - Silver'!AV28+'Athletes - Bronze'!AV28 &gt; 0, 'Athletes - Gold'!AV28*'Medal values'!$B$1+'Athletes - Silver'!AV28*'Medal values'!$B$2+'Athletes - Bronze'!AV28*'Medal values'!$B$3, "") + IF(AND(AV$1 = AU$1, AU$2 = "Mixed"), 0.5*AU28, 0) + IF(AND(AV$1 = AW$1, AW$2 = "Mixed"), 0.5*AW28, 0)</f>
        <v>0</v>
      </c>
      <c r="AW28" s="5">
        <f>IF('Athletes - Gold'!AW28+'Athletes - Silver'!AW28+'Athletes - Bronze'!AW28 &gt; 0, 'Athletes - Gold'!AW28*'Medal values'!$B$1+'Athletes - Silver'!AW28*'Medal values'!$B$2+'Athletes - Bronze'!AW28*'Medal values'!$B$3, "") + IF(AND(AW$1 = AV$1, AV$2 = "Mixed"), 0.5*AV28, 0) + IF(AND(AW$1 = AX$1, AX$2 = "Mixed"), 0.5*AX28, 0)</f>
        <v>0</v>
      </c>
      <c r="AX28" s="5">
        <f>IF('Athletes - Gold'!AX28+'Athletes - Silver'!AX28+'Athletes - Bronze'!AX28 &gt; 0, 'Athletes - Gold'!AX28*'Medal values'!$B$1+'Athletes - Silver'!AX28*'Medal values'!$B$2+'Athletes - Bronze'!AX28*'Medal values'!$B$3, "") + IF(AND(AX$1 = AW$1, AW$2 = "Mixed"), 0.5*AW28, 0) + IF(AND(AX$1 = AY$1, AY$2 = "Mixed"), 0.5*AY28, 0)</f>
        <v>0</v>
      </c>
      <c r="AY28" s="5">
        <f>IF('Athletes - Gold'!AY28+'Athletes - Silver'!AY28+'Athletes - Bronze'!AY28 &gt; 0, 'Athletes - Gold'!AY28*'Medal values'!$B$1+'Athletes - Silver'!AY28*'Medal values'!$B$2+'Athletes - Bronze'!AY28*'Medal values'!$B$3, "") + IF(AND(AY$1 = AX$1, AX$2 = "Mixed"), 0.5*AX28, 0) + IF(AND(AY$1 = AZ$1, AZ$2 = "Mixed"), 0.5*AZ28, 0)</f>
        <v>0</v>
      </c>
      <c r="AZ28" s="5">
        <f>IF('Athletes - Gold'!AZ28+'Athletes - Silver'!AZ28+'Athletes - Bronze'!AZ28 &gt; 0, 'Athletes - Gold'!AZ28*'Medal values'!$B$1+'Athletes - Silver'!AZ28*'Medal values'!$B$2+'Athletes - Bronze'!AZ28*'Medal values'!$B$3, "") + IF(AND(AZ$1 = AY$1, AY$2 = "Mixed"), 0.5*AY28, 0) + IF(AND(AZ$1 = BA$1, BA$2 = "Mixed"), 0.5*BA28, 0)</f>
        <v>0</v>
      </c>
      <c r="BA28" s="5">
        <f>IF('Athletes - Gold'!BA28+'Athletes - Silver'!BA28+'Athletes - Bronze'!BA28 &gt; 0, 'Athletes - Gold'!BA28*'Medal values'!$B$1+'Athletes - Silver'!BA28*'Medal values'!$B$2+'Athletes - Bronze'!BA28*'Medal values'!$B$3, "") + IF(AND(BA$1 = AZ$1, AZ$2 = "Mixed"), 0.5*AZ28, 0) + IF(AND(BA$1 = BB$1, BB$2 = "Mixed"), 0.5*BB28, 0)</f>
        <v>0</v>
      </c>
      <c r="BB28" s="5">
        <f>IF('Athletes - Gold'!BB28+'Athletes - Silver'!BB28+'Athletes - Bronze'!BB28 &gt; 0, 'Athletes - Gold'!BB28*'Medal values'!$B$1+'Athletes - Silver'!BB28*'Medal values'!$B$2+'Athletes - Bronze'!BB28*'Medal values'!$B$3, "") + IF(AND(BB$1 = BA$1, BA$2 = "Mixed"), 0.5*BA28, 0) + IF(AND(BB$1 = BC$1, BC$2 = "Mixed"), 0.5*BC28, 0)</f>
        <v>0</v>
      </c>
      <c r="BC28" s="5">
        <f>IF('Athletes - Gold'!BC28+'Athletes - Silver'!BC28+'Athletes - Bronze'!BC28 &gt; 0, 'Athletes - Gold'!BC28*'Medal values'!$B$1+'Athletes - Silver'!BC28*'Medal values'!$B$2+'Athletes - Bronze'!BC28*'Medal values'!$B$3, "") + IF(AND(BC$1 = BB$1, BB$2 = "Mixed"), 0.5*BB28, 0) + IF(AND(BC$1 = BD$1, BD$2 = "Mixed"), 0.5*BD28, 0)</f>
        <v>4.001</v>
      </c>
      <c r="BD28" s="5">
        <f>IF('Athletes - Gold'!BD28+'Athletes - Silver'!BD28+'Athletes - Bronze'!BD28 &gt; 0, 'Athletes - Gold'!BD28*'Medal values'!$B$1+'Athletes - Silver'!BD28*'Medal values'!$B$2+'Athletes - Bronze'!BD28*'Medal values'!$B$3, "") + IF(AND(BD$1 = BC$1, BC$2 = "Mixed"), 0.5*BC28, 0) + IF(AND(BD$1 = BE$1, BE$2 = "Mixed"), 0.5*BE28, 0)</f>
        <v>0</v>
      </c>
      <c r="BE28" s="5">
        <f>IF('Athletes - Gold'!BE28+'Athletes - Silver'!BE28+'Athletes - Bronze'!BE28 &gt; 0, 'Athletes - Gold'!BE28*'Medal values'!$B$1+'Athletes - Silver'!BE28*'Medal values'!$B$2+'Athletes - Bronze'!BE28*'Medal values'!$B$3, "") + IF(AND(BE$1 = BD$1, BD$2 = "Mixed"), 0.5*BD28, 0) + IF(AND(BE$1 = BF$1, BF$2 = "Mixed"), 0.5*BF28, 0)</f>
        <v>0</v>
      </c>
      <c r="BF28" s="5">
        <f>IF('Athletes - Gold'!BF28+'Athletes - Silver'!BF28+'Athletes - Bronze'!BF28 &gt; 0, 'Athletes - Gold'!BF28*'Medal values'!$B$1+'Athletes - Silver'!BF28*'Medal values'!$B$2+'Athletes - Bronze'!BF28*'Medal values'!$B$3, "") + IF(AND(BF$1 = BE$1, BE$2 = "Mixed"), 0.5*BE28, 0) + IF(AND(BF$1 = BG$1, BG$2 = "Mixed"), 0.5*BG28, 0)</f>
        <v>2.000001</v>
      </c>
      <c r="BG28" s="5">
        <f>IF('Athletes - Gold'!BG28+'Athletes - Silver'!BG28+'Athletes - Bronze'!BG28 &gt; 0, 'Athletes - Gold'!BG28*'Medal values'!$B$1+'Athletes - Silver'!BG28*'Medal values'!$B$2+'Athletes - Bronze'!BG28*'Medal values'!$B$3, "") + IF(AND(BG$1 = BF$1, BF$2 = "Mixed"), 0.5*BF28, 0) + IF(AND(BG$1 = BH$1, BH$2 = "Mixed"), 0.5*BH28, 0)</f>
        <v>0</v>
      </c>
      <c r="BH28" s="5">
        <f>IF('Athletes - Gold'!BH28+'Athletes - Silver'!BH28+'Athletes - Bronze'!BH28 &gt; 0, 'Athletes - Gold'!BH28*'Medal values'!$B$1+'Athletes - Silver'!BH28*'Medal values'!$B$2+'Athletes - Bronze'!BH28*'Medal values'!$B$3, "") + IF(AND(BH$1 = BG$1, BG$2 = "Mixed"), 0.5*BG28, 0) + IF(AND(BH$1 = BI$1, BI$2 = "Mixed"), 0.5*BI28, 0)</f>
        <v>0</v>
      </c>
      <c r="BI28" s="5">
        <f>IF('Athletes - Gold'!BI28+'Athletes - Silver'!BI28+'Athletes - Bronze'!BI28 &gt; 0, 'Athletes - Gold'!BI28*'Medal values'!$B$1+'Athletes - Silver'!BI28*'Medal values'!$B$2+'Athletes - Bronze'!BI28*'Medal values'!$B$3, "") + IF(AND(BI$1 = BH$1, BH$2 = "Mixed"), 0.5*BH28, 0) + IF(AND(BI$1 = BJ$1, BJ$2 = "Mixed"), 0.5*BJ28, 0)</f>
        <v>0</v>
      </c>
      <c r="BJ28" s="5">
        <f>IF('Athletes - Gold'!BJ28+'Athletes - Silver'!BJ28+'Athletes - Bronze'!BJ28 &gt; 0, 'Athletes - Gold'!BJ28*'Medal values'!$B$1+'Athletes - Silver'!BJ28*'Medal values'!$B$2+'Athletes - Bronze'!BJ28*'Medal values'!$B$3, "") + IF(AND(BJ$1 = BI$1, BI$2 = "Mixed"), 0.5*BI28, 0) + IF(AND(BJ$1 = BK$1, BK$2 = "Mixed"), 0.5*BK28, 0)</f>
        <v>0</v>
      </c>
      <c r="BK28" s="5">
        <f>IF('Athletes - Gold'!BK28+'Athletes - Silver'!BK28+'Athletes - Bronze'!BK28 &gt; 0, 'Athletes - Gold'!BK28*'Medal values'!$B$1+'Athletes - Silver'!BK28*'Medal values'!$B$2+'Athletes - Bronze'!BK28*'Medal values'!$B$3, "") + IF(AND(BK$1 = BJ$1, BJ$2 = "Mixed"), 0.5*BJ28, 0) + IF(AND(BK$1 = BL$1, BL$2 = "Mixed"), 0.5*BL28, 0)</f>
        <v>0</v>
      </c>
      <c r="BL28" s="5">
        <f>IF('Athletes - Gold'!BL28+'Athletes - Silver'!BL28+'Athletes - Bronze'!BL28 &gt; 0, 'Athletes - Gold'!BL28*'Medal values'!$B$1+'Athletes - Silver'!BL28*'Medal values'!$B$2+'Athletes - Bronze'!BL28*'Medal values'!$B$3, "") + IF(AND(BL$1 = BK$1, BK$2 = "Mixed"), 0.5*BK28, 0) + IF(AND(BL$1 = BM$1, BM$2 = "Mixed"), 0.5*BM28, 0)</f>
        <v>0</v>
      </c>
      <c r="BM28" s="5">
        <f>IF('Athletes - Gold'!BM28+'Athletes - Silver'!BM28+'Athletes - Bronze'!BM28 &gt; 0, 'Athletes - Gold'!BM28*'Medal values'!$B$1+'Athletes - Silver'!BM28*'Medal values'!$B$2+'Athletes - Bronze'!BM28*'Medal values'!$B$3, "") + IF(AND(BM$1 = BL$1, BL$2 = "Mixed"), 0.5*BL28, 0) + IF(AND(BM$1 = BN$1, BN$2 = "Mixed"), 0.5*BN28, 0)</f>
        <v>0</v>
      </c>
      <c r="BN28" s="5">
        <f>IF('Athletes - Gold'!BN28+'Athletes - Silver'!BN28+'Athletes - Bronze'!BN28 &gt; 0, 'Athletes - Gold'!BN28*'Medal values'!$B$1+'Athletes - Silver'!BN28*'Medal values'!$B$2+'Athletes - Bronze'!BN28*'Medal values'!$B$3, "") + IF(AND(BN$1 = BM$1, BM$2 = "Mixed"), 0.5*BM28, 0) + IF(AND(BN$1 = BO$1, BO$2 = "Mixed"), 0.5*BO28, 0)</f>
        <v>0</v>
      </c>
      <c r="BO28" s="5">
        <f>IF('Athletes - Gold'!BO28+'Athletes - Silver'!BO28+'Athletes - Bronze'!BO28 &gt; 0, 'Athletes - Gold'!BO28*'Medal values'!$B$1+'Athletes - Silver'!BO28*'Medal values'!$B$2+'Athletes - Bronze'!BO28*'Medal values'!$B$3, "") + IF(AND(BO$1 = BN$1, BN$2 = "Mixed"), 0.5*BN28, 0) + IF(AND(BO$1 = BP$1, BP$2 = "Mixed"), 0.5*BP28, 0)</f>
        <v>0</v>
      </c>
      <c r="BP28" s="5">
        <f>IF('Athletes - Gold'!BP28+'Athletes - Silver'!BP28+'Athletes - Bronze'!BP28 &gt; 0, 'Athletes - Gold'!BP28*'Medal values'!$B$1+'Athletes - Silver'!BP28*'Medal values'!$B$2+'Athletes - Bronze'!BP28*'Medal values'!$B$3, "") + IF(AND(BP$1 = BO$1, BO$2 = "Mixed"), 0.5*BO28, 0) + IF(AND(BP$1 = BQ$1, BQ$2 = "Mixed"), 0.5*BQ28, 0)</f>
        <v>0</v>
      </c>
      <c r="BQ28" s="5">
        <f>IF('Athletes - Gold'!BQ28+'Athletes - Silver'!BQ28+'Athletes - Bronze'!BQ28 &gt; 0, 'Athletes - Gold'!BQ28*'Medal values'!$B$1+'Athletes - Silver'!BQ28*'Medal values'!$B$2+'Athletes - Bronze'!BQ28*'Medal values'!$B$3, "") + IF(AND(BQ$1 = BP$1, BP$2 = "Mixed"), 0.5*BP28, 0) + IF(AND(BQ$1 = BR$1, BR$2 = "Mixed"), 0.5*BR28, 0)</f>
        <v>0</v>
      </c>
      <c r="BR28" s="5">
        <f>IF('Athletes - Gold'!BR28+'Athletes - Silver'!BR28+'Athletes - Bronze'!BR28 &gt; 0, 'Athletes - Gold'!BR28*'Medal values'!$B$1+'Athletes - Silver'!BR28*'Medal values'!$B$2+'Athletes - Bronze'!BR28*'Medal values'!$B$3, "") + IF(AND(BR$1 = BQ$1, BQ$2 = "Mixed"), 0.5*BQ28, 0) + IF(AND(BR$1 = BS$1, BS$2 = "Mixed"), 0.5*BS28, 0)</f>
        <v>0</v>
      </c>
      <c r="BS28" s="5">
        <f>IF('Athletes - Gold'!BS28+'Athletes - Silver'!BS28+'Athletes - Bronze'!BS28 &gt; 0, 'Athletes - Gold'!BS28*'Medal values'!$B$1+'Athletes - Silver'!BS28*'Medal values'!$B$2+'Athletes - Bronze'!BS28*'Medal values'!$B$3, "") + IF(AND(BS$1 = BR$1, BR$2 = "Mixed"), 0.5*BR28, 0) + IF(AND(BS$1 = BT$1, BT$2 = "Mixed"), 0.5*BT28, 0)</f>
        <v>0</v>
      </c>
      <c r="BT28" s="5">
        <f>IF('Athletes - Gold'!BT28+'Athletes - Silver'!BT28+'Athletes - Bronze'!BT28 &gt; 0, 'Athletes - Gold'!BT28*'Medal values'!$B$1+'Athletes - Silver'!BT28*'Medal values'!$B$2+'Athletes - Bronze'!BT28*'Medal values'!$B$3, "") + IF(AND(BT$1 = BS$1, BS$2 = "Mixed"), 0.5*BS28, 0) + IF(AND(BT$1 = BU$1, BU$2 = "Mixed"), 0.5*BU28, 0)</f>
        <v>0</v>
      </c>
      <c r="BU28" s="5">
        <f>IF('Athletes - Gold'!BU28+'Athletes - Silver'!BU28+'Athletes - Bronze'!BU28 &gt; 0, 'Athletes - Gold'!BU28*'Medal values'!$B$1+'Athletes - Silver'!BU28*'Medal values'!$B$2+'Athletes - Bronze'!BU28*'Medal values'!$B$3, "") + IF(AND(BU$1 = BT$1, BT$2 = "Mixed"), 0.5*BT28, 0) + IF(AND(BU$1 = BV$1, BV$2 = "Mixed"), 0.5*BV28, 0)</f>
        <v>0</v>
      </c>
      <c r="BV28" s="5">
        <f>IF('Athletes - Gold'!BV28+'Athletes - Silver'!BV28+'Athletes - Bronze'!BV28 &gt; 0, 'Athletes - Gold'!BV28*'Medal values'!$B$1+'Athletes - Silver'!BV28*'Medal values'!$B$2+'Athletes - Bronze'!BV28*'Medal values'!$B$3, "") + IF(AND(BV$1 = BU$1, BU$2 = "Mixed"), 0.5*BU28, 0) + IF(AND(BV$1 = BW$1, BW$2 = "Mixed"), 0.5*BW28, 0)</f>
        <v>0</v>
      </c>
      <c r="BW28" s="5">
        <f>IF('Athletes - Gold'!BW28+'Athletes - Silver'!BW28+'Athletes - Bronze'!BW28 &gt; 0, 'Athletes - Gold'!BW28*'Medal values'!$B$1+'Athletes - Silver'!BW28*'Medal values'!$B$2+'Athletes - Bronze'!BW28*'Medal values'!$B$3, "") + IF(AND(BW$1 = BV$1, BV$2 = "Mixed"), 0.5*BV28, 0) + IF(AND(BW$1 = BX$1, BX$2 = "Mixed"), 0.5*BX28, 0)</f>
        <v>0</v>
      </c>
      <c r="BX28" s="5">
        <f>IF('Athletes - Gold'!BX28+'Athletes - Silver'!BX28+'Athletes - Bronze'!BX28 &gt; 0, 'Athletes - Gold'!BX28*'Medal values'!$B$1+'Athletes - Silver'!BX28*'Medal values'!$B$2+'Athletes - Bronze'!BX28*'Medal values'!$B$3, "") + IF(AND(BX$1 = BW$1, BW$2 = "Mixed"), 0.5*BW28, 0) + IF(AND(BX$1 = BY$1, BY$2 = "Mixed"), 0.5*BY28, 0)</f>
        <v>0</v>
      </c>
      <c r="BY28" s="5">
        <f>IF('Athletes - Gold'!BY28+'Athletes - Silver'!BY28+'Athletes - Bronze'!BY28 &gt; 0, 'Athletes - Gold'!BY28*'Medal values'!$B$1+'Athletes - Silver'!BY28*'Medal values'!$B$2+'Athletes - Bronze'!BY28*'Medal values'!$B$3, "") + IF(AND(BY$1 = BX$1, BX$2 = "Mixed"), 0.5*BX28, 0) + IF(AND(BY$1 = BZ$1, BZ$2 = "Mixed"), 0.5*BZ28, 0)</f>
        <v>0</v>
      </c>
      <c r="BZ28" s="5">
        <f>IF('Athletes - Gold'!BZ28+'Athletes - Silver'!BZ28+'Athletes - Bronze'!BZ28 &gt; 0, 'Athletes - Gold'!BZ28*'Medal values'!$B$1+'Athletes - Silver'!BZ28*'Medal values'!$B$2+'Athletes - Bronze'!BZ28*'Medal values'!$B$3, "") + IF(AND(BZ$1 = BY$1, BY$2 = "Mixed"), 0.5*BY28, 0) + IF(AND(BZ$1 = CA$1, CA$2 = "Mixed"), 0.5*CA28, 0)</f>
        <v>0</v>
      </c>
      <c r="CA28" s="5">
        <f>IF('Athletes - Gold'!CA28+'Athletes - Silver'!CA28+'Athletes - Bronze'!CA28 &gt; 0, 'Athletes - Gold'!CA28*'Medal values'!$B$1+'Athletes - Silver'!CA28*'Medal values'!$B$2+'Athletes - Bronze'!CA28*'Medal values'!$B$3, "") + IF(AND(CA$1 = BZ$1, BZ$2 = "Mixed"), 0.5*BZ28, 0) + IF(AND(CA$1 = CB$1, CB$2 = "Mixed"), 0.5*CB28, 0)</f>
        <v>0</v>
      </c>
      <c r="CB28" s="5">
        <f>IF('Athletes - Gold'!CB28+'Athletes - Silver'!CB28+'Athletes - Bronze'!CB28 &gt; 0, 'Athletes - Gold'!CB28*'Medal values'!$B$1+'Athletes - Silver'!CB28*'Medal values'!$B$2+'Athletes - Bronze'!CB28*'Medal values'!$B$3, "") + IF(AND(CB$1 = CA$1, CA$2 = "Mixed"), 0.5*CA28, 0) + IF(AND(CB$1 = CC$1, CC$2 = "Mixed"), 0.5*CC28, 0)</f>
        <v>0</v>
      </c>
      <c r="CC28" s="5">
        <f>IF('Athletes - Gold'!CC28+'Athletes - Silver'!CC28+'Athletes - Bronze'!CC28 &gt; 0, 'Athletes - Gold'!CC28*'Medal values'!$B$1+'Athletes - Silver'!CC28*'Medal values'!$B$2+'Athletes - Bronze'!CC28*'Medal values'!$B$3, "") + IF(AND(CC$1 = CB$1, CB$2 = "Mixed"), 0.5*CB28, 0) + IF(AND(CC$1 = CD$1, CD$2 = "Mixed"), 0.5*CD28, 0)</f>
        <v>0</v>
      </c>
      <c r="CD28" s="5">
        <f>IF('Athletes - Gold'!CD28+'Athletes - Silver'!CD28+'Athletes - Bronze'!CD28 &gt; 0, 'Athletes - Gold'!CD28*'Medal values'!$B$1+'Athletes - Silver'!CD28*'Medal values'!$B$2+'Athletes - Bronze'!CD28*'Medal values'!$B$3, "") + IF(AND(CD$1 = CC$1, CC$2 = "Mixed"), 0.5*CC28, 0) + IF(AND(CD$1 = CE$1, CE$2 = "Mixed"), 0.5*CE28, 0)</f>
        <v>0</v>
      </c>
      <c r="CE28" s="5">
        <f>IF('Athletes - Gold'!CE28+'Athletes - Silver'!CE28+'Athletes - Bronze'!CE28 &gt; 0, 'Athletes - Gold'!CE28*'Medal values'!$B$1+'Athletes - Silver'!CE28*'Medal values'!$B$2+'Athletes - Bronze'!CE28*'Medal values'!$B$3, "") + IF(AND(CE$1 = CD$1, CD$2 = "Mixed"), 0.5*CD28, 0) + IF(AND(CE$1 = CF$1, CF$2 = "Mixed"), 0.5*CF28, 0)</f>
        <v>1</v>
      </c>
      <c r="CF28" s="5">
        <f>IF('Athletes - Gold'!CF28+'Athletes - Silver'!CF28+'Athletes - Bronze'!CF28 &gt; 0, 'Athletes - Gold'!CF28*'Medal values'!$B$1+'Athletes - Silver'!CF28*'Medal values'!$B$2+'Athletes - Bronze'!CF28*'Medal values'!$B$3, "") + IF(AND(CF$1 = CE$1, CE$2 = "Mixed"), 0.5*CE28, 0) + IF(AND(CF$1 = CG$1, CG$2 = "Mixed"), 0.5*CG28, 0)</f>
        <v>1</v>
      </c>
      <c r="CG28" s="5">
        <f>IF('Athletes - Gold'!CG28+'Athletes - Silver'!CG28+'Athletes - Bronze'!CG28 &gt; 0, 'Athletes - Gold'!CG28*'Medal values'!$B$1+'Athletes - Silver'!CG28*'Medal values'!$B$2+'Athletes - Bronze'!CG28*'Medal values'!$B$3, "") + IF(AND(CG$1 = CF$1, CF$2 = "Mixed"), 0.5*CF28, 0) + IF(AND(CG$1 = CH$1, CH$2 = "Mixed"), 0.5*CH28, 0)</f>
        <v>0</v>
      </c>
      <c r="CH28" s="5">
        <f>IF('Athletes - Gold'!CH28+'Athletes - Silver'!CH28+'Athletes - Bronze'!CH28 &gt; 0, 'Athletes - Gold'!CH28*'Medal values'!$B$1+'Athletes - Silver'!CH28*'Medal values'!$B$2+'Athletes - Bronze'!CH28*'Medal values'!$B$3, "") + IF(AND(CH$1 = CG$1, CG$2 = "Mixed"), 0.5*CG28, 0) + IF(AND(CH$1 = CI$1, CI$2 = "Mixed"), 0.5*CI28, 0)</f>
        <v>0</v>
      </c>
      <c r="CI28" s="5">
        <f>IF('Athletes - Gold'!CI28+'Athletes - Silver'!CI28+'Athletes - Bronze'!CI28 &gt; 0, 'Athletes - Gold'!CI28*'Medal values'!$B$1+'Athletes - Silver'!CI28*'Medal values'!$B$2+'Athletes - Bronze'!CI28*'Medal values'!$B$3, "") + IF(AND(CI$1 = CH$1, CH$2 = "Mixed"), 0.5*CH28, 0) + IF(AND(CI$1 = CJ$1, CJ$2 = "Mixed"), 0.5*CJ28, 0)</f>
        <v>0</v>
      </c>
      <c r="CJ28" s="5">
        <f>IF('Athletes - Gold'!CJ28+'Athletes - Silver'!CJ28+'Athletes - Bronze'!CJ28 &gt; 0, 'Athletes - Gold'!CJ28*'Medal values'!$B$1+'Athletes - Silver'!CJ28*'Medal values'!$B$2+'Athletes - Bronze'!CJ28*'Medal values'!$B$3, "") + IF(AND(CJ$1 = CI$1, CI$2 = "Mixed"), 0.5*CI28, 0) + IF(AND(CJ$1 = CK$1, CK$2 = "Mixed"), 0.5*CK28, 0)</f>
        <v>0</v>
      </c>
      <c r="CK28" s="5">
        <f>IF('Athletes - Gold'!CK28+'Athletes - Silver'!CK28+'Athletes - Bronze'!CK28 &gt; 0, 'Athletes - Gold'!CK28*'Medal values'!$B$1+'Athletes - Silver'!CK28*'Medal values'!$B$2+'Athletes - Bronze'!CK28*'Medal values'!$B$3, "") + IF(AND(CK$1 = CJ$1, CJ$2 = "Mixed"), 0.5*CJ28, 0) + IF(AND(CK$1 = CL$1, CL$2 = "Mixed"), 0.5*CL28, 0)</f>
        <v>0</v>
      </c>
      <c r="CL28" s="5">
        <f>IF('Athletes - Gold'!CL28+'Athletes - Silver'!CL28+'Athletes - Bronze'!CL28 &gt; 0, 'Athletes - Gold'!CL28*'Medal values'!$B$1+'Athletes - Silver'!CL28*'Medal values'!$B$2+'Athletes - Bronze'!CL28*'Medal values'!$B$3, "") + IF(AND(CL$1 = CK$1, CK$2 = "Mixed"), 0.5*CK28, 0) + IF(AND(CL$1 = CM$1, CM$2 = "Mixed"), 0.5*CM28, 0)</f>
        <v>0</v>
      </c>
      <c r="CM28" s="5">
        <f>IF('Athletes - Gold'!CM28+'Athletes - Silver'!CM28+'Athletes - Bronze'!CM28 &gt; 0, 'Athletes - Gold'!CM28*'Medal values'!$B$1+'Athletes - Silver'!CM28*'Medal values'!$B$2+'Athletes - Bronze'!CM28*'Medal values'!$B$3, "") + IF(AND(CM$1 = CL$1, CL$2 = "Mixed"), 0.5*CL28, 0) + IF(AND(CM$1 = CN$1, CN$2 = "Mixed"), 0.5*CN28, 0)</f>
        <v>0</v>
      </c>
      <c r="CN28" s="5">
        <f>IF('Athletes - Gold'!CN28+'Athletes - Silver'!CN28+'Athletes - Bronze'!CN28 &gt; 0, 'Athletes - Gold'!CN28*'Medal values'!$B$1+'Athletes - Silver'!CN28*'Medal values'!$B$2+'Athletes - Bronze'!CN28*'Medal values'!$B$3, "") + IF(AND(CN$1 = CM$1, CM$2 = "Mixed"), 0.5*CM28, 0) + IF(AND(CN$1 = CO$1, CO$2 = "Mixed"), 0.5*CO28, 0)</f>
        <v>0</v>
      </c>
      <c r="CO28" s="5">
        <f>IF('Athletes - Gold'!CO28+'Athletes - Silver'!CO28+'Athletes - Bronze'!CO28 &gt; 0, 'Athletes - Gold'!CO28*'Medal values'!$B$1+'Athletes - Silver'!CO28*'Medal values'!$B$2+'Athletes - Bronze'!CO28*'Medal values'!$B$3, "") + IF(AND(CO$1 = CN$1, CN$2 = "Mixed"), 0.5*CN28, 0) + IF(AND(CO$1 = CP$1, CP$2 = "Mixed"), 0.5*CP28, 0)</f>
        <v>0</v>
      </c>
      <c r="CP28" s="5">
        <f>IF('Athletes - Gold'!CP28+'Athletes - Silver'!CP28+'Athletes - Bronze'!CP28 &gt; 0, 'Athletes - Gold'!CP28*'Medal values'!$B$1+'Athletes - Silver'!CP28*'Medal values'!$B$2+'Athletes - Bronze'!CP28*'Medal values'!$B$3, "") + IF(AND(CP$1 = CO$1, CO$2 = "Mixed"), 0.5*CO28, 0) + IF(AND(CP$1 = CQ$1, CQ$2 = "Mixed"), 0.5*CQ28, 0)</f>
        <v>0</v>
      </c>
      <c r="CQ28" s="5">
        <f>IF('Athletes - Gold'!CQ28+'Athletes - Silver'!CQ28+'Athletes - Bronze'!CQ28 &gt; 0, 'Athletes - Gold'!CQ28*'Medal values'!$B$1+'Athletes - Silver'!CQ28*'Medal values'!$B$2+'Athletes - Bronze'!CQ28*'Medal values'!$B$3, "") + IF(AND(CQ$1 = CP$1, CP$2 = "Mixed"), 0.5*CP28, 0) + IF(AND(CQ$1 = CR$1, CR$2 = "Mixed"), 0.5*CR28, 0)</f>
        <v>0</v>
      </c>
      <c r="CR28" s="5">
        <f>IF('Athletes - Gold'!CR28+'Athletes - Silver'!CR28+'Athletes - Bronze'!CR28 &gt; 0, 'Athletes - Gold'!CR28*'Medal values'!$B$1+'Athletes - Silver'!CR28*'Medal values'!$B$2+'Athletes - Bronze'!CR28*'Medal values'!$B$3, "") + IF(AND(CR$1 = CQ$1, CQ$2 = "Mixed"), 0.5*CQ28, 0) + IF(AND(CR$1 = CS$1, CS$2 = "Mixed"), 0.5*CS28, 0)</f>
        <v>0</v>
      </c>
      <c r="CS28" s="5">
        <f>IF('Athletes - Gold'!CS28+'Athletes - Silver'!CS28+'Athletes - Bronze'!CS28 &gt; 0, 'Athletes - Gold'!CS28*'Medal values'!$B$1+'Athletes - Silver'!CS28*'Medal values'!$B$2+'Athletes - Bronze'!CS28*'Medal values'!$B$3, "") + IF(AND(CS$1 = CR$1, CR$2 = "Mixed"), 0.5*CR28, 0) + IF(AND(CS$1 = CT$1, CT$2 = "Mixed"), 0.5*CT28, 0)</f>
        <v>0</v>
      </c>
      <c r="CT28" s="5">
        <f>IF('Athletes - Gold'!CT28+'Athletes - Silver'!CT28+'Athletes - Bronze'!CT28 &gt; 0, 'Athletes - Gold'!CT28*'Medal values'!$B$1+'Athletes - Silver'!CT28*'Medal values'!$B$2+'Athletes - Bronze'!CT28*'Medal values'!$B$3, "") + IF(AND(CT$1 = CS$1, CS$2 = "Mixed"), 0.5*CS28, 0) + IF(AND(CT$1 = CU$1, CU$2 = "Mixed"), 0.5*CU28, 0)</f>
        <v>0</v>
      </c>
      <c r="CU28" s="5">
        <f>IF('Athletes - Gold'!CU28+'Athletes - Silver'!CU28+'Athletes - Bronze'!CU28 &gt; 0, 'Athletes - Gold'!CU28*'Medal values'!$B$1+'Athletes - Silver'!CU28*'Medal values'!$B$2+'Athletes - Bronze'!CU28*'Medal values'!$B$3, "") + IF(AND(CU$1 = CT$1, CT$2 = "Mixed"), 0.5*CT28, 0) + IF(AND(CU$1 = CV$1, CV$2 = "Mixed"), 0.5*CV28, 0)</f>
        <v>1</v>
      </c>
      <c r="CV28" s="5">
        <f>IF('Athletes - Gold'!CV28+'Athletes - Silver'!CV28+'Athletes - Bronze'!CV28 &gt; 0, 'Athletes - Gold'!CV28*'Medal values'!$B$1+'Athletes - Silver'!CV28*'Medal values'!$B$2+'Athletes - Bronze'!CV28*'Medal values'!$B$3, "") + IF(AND(CV$1 = CU$1, CU$2 = "Mixed"), 0.5*CU28, 0) + IF(AND(CV$1 = CW$1, CW$2 = "Mixed"), 0.5*CW28, 0)</f>
        <v>0</v>
      </c>
      <c r="CW28" s="5">
        <f t="shared" ref="CW28:CX28" si="27">SUMIF($B$2:$CV$2,CW$2, $B28:$CV28)</f>
        <v>4.000001</v>
      </c>
      <c r="CX28" s="5">
        <f t="shared" si="27"/>
        <v>5.001</v>
      </c>
      <c r="CY28" s="5">
        <f t="shared" si="3"/>
        <v>9.001001</v>
      </c>
    </row>
    <row r="29">
      <c r="A29" s="5" t="str">
        <f>Countries!A27</f>
        <v>ESP</v>
      </c>
      <c r="B29" s="5">
        <f>IF('Athletes - Gold'!B29+'Athletes - Silver'!B29+'Athletes - Bronze'!B29 &gt; 0, 'Athletes - Gold'!B29*'Medal values'!$B$1+'Athletes - Silver'!B29*'Medal values'!$B$2+'Athletes - Bronze'!B29*'Medal values'!$B$3, "") + IF(AND(B$1 = A$1, A$2 = "Mixed"), 0.5*A29, 0) + IF(AND(B$1 = C$1, C$2 = "Mixed"), 0.5*C29, 0)</f>
        <v>0</v>
      </c>
      <c r="C29" s="5">
        <f>IF('Athletes - Gold'!C29+'Athletes - Silver'!C29+'Athletes - Bronze'!C29 &gt; 0, 'Athletes - Gold'!C29*'Medal values'!$B$1+'Athletes - Silver'!C29*'Medal values'!$B$2+'Athletes - Bronze'!C29*'Medal values'!$B$3, "") + IF(AND(C$1 = B$1, B$2 = "Mixed"), 0.5*B29, 0) + IF(AND(C$1 = D$1, D$2 = "Mixed"), 0.5*D29, 0)</f>
        <v>0</v>
      </c>
      <c r="D29" s="5">
        <f>IF('Athletes - Gold'!D29+'Athletes - Silver'!D29+'Athletes - Bronze'!D29 &gt; 0, 'Athletes - Gold'!D29*'Medal values'!$B$1+'Athletes - Silver'!D29*'Medal values'!$B$2+'Athletes - Bronze'!D29*'Medal values'!$B$3, "") + IF(AND(D$1 = C$1, C$2 = "Mixed"), 0.5*C29, 0) + IF(AND(D$1 = E$1, E$2 = "Mixed"), 0.5*E29, 0)</f>
        <v>0</v>
      </c>
      <c r="E29" s="5">
        <f>IF('Athletes - Gold'!E29+'Athletes - Silver'!E29+'Athletes - Bronze'!E29 &gt; 0, 'Athletes - Gold'!E29*'Medal values'!$B$1+'Athletes - Silver'!E29*'Medal values'!$B$2+'Athletes - Bronze'!E29*'Medal values'!$B$3, "") + IF(AND(E$1 = D$1, D$2 = "Mixed"), 0.5*D29, 0) + IF(AND(E$1 = F$1, F$2 = "Mixed"), 0.5*F29, 0)</f>
        <v>0</v>
      </c>
      <c r="F29" s="5">
        <f>IF('Athletes - Gold'!F29+'Athletes - Silver'!F29+'Athletes - Bronze'!F29 &gt; 0, 'Athletes - Gold'!F29*'Medal values'!$B$1+'Athletes - Silver'!F29*'Medal values'!$B$2+'Athletes - Bronze'!F29*'Medal values'!$B$3, "") + IF(AND(F$1 = E$1, E$2 = "Mixed"), 0.5*E29, 0) + IF(AND(F$1 = G$1, G$2 = "Mixed"), 0.5*G29, 0)</f>
        <v>0</v>
      </c>
      <c r="G29" s="5">
        <f>IF('Athletes - Gold'!G29+'Athletes - Silver'!G29+'Athletes - Bronze'!G29 &gt; 0, 'Athletes - Gold'!G29*'Medal values'!$B$1+'Athletes - Silver'!G29*'Medal values'!$B$2+'Athletes - Bronze'!G29*'Medal values'!$B$3, "") + IF(AND(G$1 = F$1, F$2 = "Mixed"), 0.5*F29, 0) + IF(AND(G$1 = H$1, H$2 = "Mixed"), 0.5*H29, 0)</f>
        <v>2.000001</v>
      </c>
      <c r="H29" s="5">
        <f>IF('Athletes - Gold'!H29+'Athletes - Silver'!H29+'Athletes - Bronze'!H29 &gt; 0, 'Athletes - Gold'!H29*'Medal values'!$B$1+'Athletes - Silver'!H29*'Medal values'!$B$2+'Athletes - Bronze'!H29*'Medal values'!$B$3, "") + IF(AND(H$1 = G$1, G$2 = "Mixed"), 0.5*G29, 0) + IF(AND(H$1 = I$1, I$2 = "Mixed"), 0.5*I29, 0)</f>
        <v>0</v>
      </c>
      <c r="I29" s="5">
        <f>IF('Athletes - Gold'!I29+'Athletes - Silver'!I29+'Athletes - Bronze'!I29 &gt; 0, 'Athletes - Gold'!I29*'Medal values'!$B$1+'Athletes - Silver'!I29*'Medal values'!$B$2+'Athletes - Bronze'!I29*'Medal values'!$B$3, "") + IF(AND(I$1 = H$1, H$2 = "Mixed"), 0.5*H29, 0) + IF(AND(I$1 = J$1, J$2 = "Mixed"), 0.5*J29, 0)</f>
        <v>0</v>
      </c>
      <c r="J29" s="5">
        <f>IF('Athletes - Gold'!J29+'Athletes - Silver'!J29+'Athletes - Bronze'!J29 &gt; 0, 'Athletes - Gold'!J29*'Medal values'!$B$1+'Athletes - Silver'!J29*'Medal values'!$B$2+'Athletes - Bronze'!J29*'Medal values'!$B$3, "") + IF(AND(J$1 = I$1, I$2 = "Mixed"), 0.5*I29, 0) + IF(AND(J$1 = K$1, K$2 = "Mixed"), 0.5*K29, 0)</f>
        <v>0</v>
      </c>
      <c r="K29" s="5">
        <f>IF('Athletes - Gold'!K29+'Athletes - Silver'!K29+'Athletes - Bronze'!K29 &gt; 0, 'Athletes - Gold'!K29*'Medal values'!$B$1+'Athletes - Silver'!K29*'Medal values'!$B$2+'Athletes - Bronze'!K29*'Medal values'!$B$3, "") + IF(AND(K$1 = J$1, J$2 = "Mixed"), 0.5*J29, 0) + IF(AND(K$1 = L$1, L$2 = "Mixed"), 0.5*L29, 0)</f>
        <v>0</v>
      </c>
      <c r="L29" s="5">
        <f>IF('Athletes - Gold'!L29+'Athletes - Silver'!L29+'Athletes - Bronze'!L29 &gt; 0, 'Athletes - Gold'!L29*'Medal values'!$B$1+'Athletes - Silver'!L29*'Medal values'!$B$2+'Athletes - Bronze'!L29*'Medal values'!$B$3, "") + IF(AND(L$1 = K$1, K$2 = "Mixed"), 0.5*K29, 0) + IF(AND(L$1 = M$1, M$2 = "Mixed"), 0.5*M29, 0)</f>
        <v>1</v>
      </c>
      <c r="M29" s="5">
        <f>IF('Athletes - Gold'!M29+'Athletes - Silver'!M29+'Athletes - Bronze'!M29 &gt; 0, 'Athletes - Gold'!M29*'Medal values'!$B$1+'Athletes - Silver'!M29*'Medal values'!$B$2+'Athletes - Bronze'!M29*'Medal values'!$B$3, "") + IF(AND(M$1 = L$1, L$2 = "Mixed"), 0.5*L29, 0) + IF(AND(M$1 = N$1, N$2 = "Mixed"), 0.5*N29, 0)</f>
        <v>0</v>
      </c>
      <c r="N29" s="5">
        <f>IF('Athletes - Gold'!N29+'Athletes - Silver'!N29+'Athletes - Bronze'!N29 &gt; 0, 'Athletes - Gold'!N29*'Medal values'!$B$1+'Athletes - Silver'!N29*'Medal values'!$B$2+'Athletes - Bronze'!N29*'Medal values'!$B$3, "") + IF(AND(N$1 = M$1, M$2 = "Mixed"), 0.5*M29, 0) + IF(AND(N$1 = O$1, O$2 = "Mixed"), 0.5*O29, 0)</f>
        <v>0</v>
      </c>
      <c r="O29" s="5">
        <f>IF('Athletes - Gold'!O29+'Athletes - Silver'!O29+'Athletes - Bronze'!O29 &gt; 0, 'Athletes - Gold'!O29*'Medal values'!$B$1+'Athletes - Silver'!O29*'Medal values'!$B$2+'Athletes - Bronze'!O29*'Medal values'!$B$3, "") + IF(AND(O$1 = N$1, N$2 = "Mixed"), 0.5*N29, 0) + IF(AND(O$1 = P$1, P$2 = "Mixed"), 0.5*P29, 0)</f>
        <v>0</v>
      </c>
      <c r="P29" s="5">
        <f>IF('Athletes - Gold'!P29+'Athletes - Silver'!P29+'Athletes - Bronze'!P29 &gt; 0, 'Athletes - Gold'!P29*'Medal values'!$B$1+'Athletes - Silver'!P29*'Medal values'!$B$2+'Athletes - Bronze'!P29*'Medal values'!$B$3, "") + IF(AND(P$1 = O$1, O$2 = "Mixed"), 0.5*O29, 0) + IF(AND(P$1 = Q$1, Q$2 = "Mixed"), 0.5*Q29, 0)</f>
        <v>0</v>
      </c>
      <c r="Q29" s="5">
        <f>IF('Athletes - Gold'!Q29+'Athletes - Silver'!Q29+'Athletes - Bronze'!Q29 &gt; 0, 'Athletes - Gold'!Q29*'Medal values'!$B$1+'Athletes - Silver'!Q29*'Medal values'!$B$2+'Athletes - Bronze'!Q29*'Medal values'!$B$3, "") + IF(AND(Q$1 = P$1, P$2 = "Mixed"), 0.5*P29, 0) + IF(AND(Q$1 = R$1, R$2 = "Mixed"), 0.5*R29, 0)</f>
        <v>0</v>
      </c>
      <c r="R29" s="5">
        <f>IF('Athletes - Gold'!R29+'Athletes - Silver'!R29+'Athletes - Bronze'!R29 &gt; 0, 'Athletes - Gold'!R29*'Medal values'!$B$1+'Athletes - Silver'!R29*'Medal values'!$B$2+'Athletes - Bronze'!R29*'Medal values'!$B$3, "") + IF(AND(R$1 = Q$1, Q$2 = "Mixed"), 0.5*Q29, 0) + IF(AND(R$1 = S$1, S$2 = "Mixed"), 0.5*S29, 0)</f>
        <v>0</v>
      </c>
      <c r="S29" s="5">
        <f>IF('Athletes - Gold'!S29+'Athletes - Silver'!S29+'Athletes - Bronze'!S29 &gt; 0, 'Athletes - Gold'!S29*'Medal values'!$B$1+'Athletes - Silver'!S29*'Medal values'!$B$2+'Athletes - Bronze'!S29*'Medal values'!$B$3, "") + IF(AND(S$1 = R$1, R$2 = "Mixed"), 0.5*R29, 0) + IF(AND(S$1 = T$1, T$2 = "Mixed"), 0.5*T29, 0)</f>
        <v>0</v>
      </c>
      <c r="T29" s="5">
        <f>IF('Athletes - Gold'!T29+'Athletes - Silver'!T29+'Athletes - Bronze'!T29 &gt; 0, 'Athletes - Gold'!T29*'Medal values'!$B$1+'Athletes - Silver'!T29*'Medal values'!$B$2+'Athletes - Bronze'!T29*'Medal values'!$B$3, "") + IF(AND(T$1 = S$1, S$2 = "Mixed"), 0.5*S29, 0) + IF(AND(T$1 = U$1, U$2 = "Mixed"), 0.5*U29, 0)</f>
        <v>0</v>
      </c>
      <c r="U29" s="5">
        <f>IF('Athletes - Gold'!U29+'Athletes - Silver'!U29+'Athletes - Bronze'!U29 &gt; 0, 'Athletes - Gold'!U29*'Medal values'!$B$1+'Athletes - Silver'!U29*'Medal values'!$B$2+'Athletes - Bronze'!U29*'Medal values'!$B$3, "") + IF(AND(U$1 = T$1, T$2 = "Mixed"), 0.5*T29, 0) + IF(AND(U$1 = V$1, V$2 = "Mixed"), 0.5*V29, 0)</f>
        <v>0</v>
      </c>
      <c r="V29" s="5">
        <f>IF('Athletes - Gold'!V29+'Athletes - Silver'!V29+'Athletes - Bronze'!V29 &gt; 0, 'Athletes - Gold'!V29*'Medal values'!$B$1+'Athletes - Silver'!V29*'Medal values'!$B$2+'Athletes - Bronze'!V29*'Medal values'!$B$3, "") + IF(AND(V$1 = U$1, U$2 = "Mixed"), 0.5*U29, 0) + IF(AND(V$1 = W$1, W$2 = "Mixed"), 0.5*W29, 0)</f>
        <v>0</v>
      </c>
      <c r="W29" s="5">
        <f>IF('Athletes - Gold'!W29+'Athletes - Silver'!W29+'Athletes - Bronze'!W29 &gt; 0, 'Athletes - Gold'!W29*'Medal values'!$B$1+'Athletes - Silver'!W29*'Medal values'!$B$2+'Athletes - Bronze'!W29*'Medal values'!$B$3, "") + IF(AND(W$1 = V$1, V$2 = "Mixed"), 0.5*V29, 0) + IF(AND(W$1 = X$1, X$2 = "Mixed"), 0.5*X29, 0)</f>
        <v>0</v>
      </c>
      <c r="X29" s="5">
        <f>IF('Athletes - Gold'!X29+'Athletes - Silver'!X29+'Athletes - Bronze'!X29 &gt; 0, 'Athletes - Gold'!X29*'Medal values'!$B$1+'Athletes - Silver'!X29*'Medal values'!$B$2+'Athletes - Bronze'!X29*'Medal values'!$B$3, "") + IF(AND(X$1 = W$1, W$2 = "Mixed"), 0.5*W29, 0) + IF(AND(X$1 = Y$1, Y$2 = "Mixed"), 0.5*Y29, 0)</f>
        <v>0</v>
      </c>
      <c r="Y29" s="5">
        <f>IF('Athletes - Gold'!Y29+'Athletes - Silver'!Y29+'Athletes - Bronze'!Y29 &gt; 0, 'Athletes - Gold'!Y29*'Medal values'!$B$1+'Athletes - Silver'!Y29*'Medal values'!$B$2+'Athletes - Bronze'!Y29*'Medal values'!$B$3, "") + IF(AND(Y$1 = X$1, X$2 = "Mixed"), 0.5*X29, 0) + IF(AND(Y$1 = Z$1, Z$2 = "Mixed"), 0.5*Z29, 0)</f>
        <v>2.000001</v>
      </c>
      <c r="Z29" s="5">
        <f>IF('Athletes - Gold'!Z29+'Athletes - Silver'!Z29+'Athletes - Bronze'!Z29 &gt; 0, 'Athletes - Gold'!Z29*'Medal values'!$B$1+'Athletes - Silver'!Z29*'Medal values'!$B$2+'Athletes - Bronze'!Z29*'Medal values'!$B$3, "") + IF(AND(Z$1 = Y$1, Y$2 = "Mixed"), 0.5*Y29, 0) + IF(AND(Z$1 = AA$1, AA$2 = "Mixed"), 0.5*AA29, 0)</f>
        <v>8.000004</v>
      </c>
      <c r="AA29" s="5">
        <f>IF('Athletes - Gold'!AA29+'Athletes - Silver'!AA29+'Athletes - Bronze'!AA29 &gt; 0, 'Athletes - Gold'!AA29*'Medal values'!$B$1+'Athletes - Silver'!AA29*'Medal values'!$B$2+'Athletes - Bronze'!AA29*'Medal values'!$B$3, "") + IF(AND(AA$1 = Z$1, Z$2 = "Mixed"), 0.5*Z29, 0) + IF(AND(AA$1 = AB$1, AB$2 = "Mixed"), 0.5*AB29, 0)</f>
        <v>2.000001</v>
      </c>
      <c r="AB29" s="5">
        <f>IF('Athletes - Gold'!AB29+'Athletes - Silver'!AB29+'Athletes - Bronze'!AB29 &gt; 0, 'Athletes - Gold'!AB29*'Medal values'!$B$1+'Athletes - Silver'!AB29*'Medal values'!$B$2+'Athletes - Bronze'!AB29*'Medal values'!$B$3, "") + IF(AND(AB$1 = AA$1, AA$2 = "Mixed"), 0.5*AA29, 0) + IF(AND(AB$1 = AC$1, AC$2 = "Mixed"), 0.5*AC29, 0)</f>
        <v>0</v>
      </c>
      <c r="AC29" s="5">
        <f>IF('Athletes - Gold'!AC29+'Athletes - Silver'!AC29+'Athletes - Bronze'!AC29 &gt; 0, 'Athletes - Gold'!AC29*'Medal values'!$B$1+'Athletes - Silver'!AC29*'Medal values'!$B$2+'Athletes - Bronze'!AC29*'Medal values'!$B$3, "") + IF(AND(AC$1 = AB$1, AB$2 = "Mixed"), 0.5*AB29, 0) + IF(AND(AC$1 = AD$1, AD$2 = "Mixed"), 0.5*AD29, 0)</f>
        <v>0</v>
      </c>
      <c r="AD29" s="5">
        <f>IF('Athletes - Gold'!AD29+'Athletes - Silver'!AD29+'Athletes - Bronze'!AD29 &gt; 0, 'Athletes - Gold'!AD29*'Medal values'!$B$1+'Athletes - Silver'!AD29*'Medal values'!$B$2+'Athletes - Bronze'!AD29*'Medal values'!$B$3, "") + IF(AND(AD$1 = AC$1, AC$2 = "Mixed"), 0.5*AC29, 0) + IF(AND(AD$1 = AE$1, AE$2 = "Mixed"), 0.5*AE29, 0)</f>
        <v>0</v>
      </c>
      <c r="AE29" s="5">
        <f>IF('Athletes - Gold'!AE29+'Athletes - Silver'!AE29+'Athletes - Bronze'!AE29 &gt; 0, 'Athletes - Gold'!AE29*'Medal values'!$B$1+'Athletes - Silver'!AE29*'Medal values'!$B$2+'Athletes - Bronze'!AE29*'Medal values'!$B$3, "") + IF(AND(AE$1 = AD$1, AD$2 = "Mixed"), 0.5*AD29, 0) + IF(AND(AE$1 = AF$1, AF$2 = "Mixed"), 0.5*AF29, 0)</f>
        <v>0</v>
      </c>
      <c r="AF29" s="5">
        <f>IF('Athletes - Gold'!AF29+'Athletes - Silver'!AF29+'Athletes - Bronze'!AF29 &gt; 0, 'Athletes - Gold'!AF29*'Medal values'!$B$1+'Athletes - Silver'!AF29*'Medal values'!$B$2+'Athletes - Bronze'!AF29*'Medal values'!$B$3, "") + IF(AND(AF$1 = AE$1, AE$2 = "Mixed"), 0.5*AE29, 0) + IF(AND(AF$1 = AG$1, AG$2 = "Mixed"), 0.5*AG29, 0)</f>
        <v>1</v>
      </c>
      <c r="AG29" s="5">
        <f>IF('Athletes - Gold'!AG29+'Athletes - Silver'!AG29+'Athletes - Bronze'!AG29 &gt; 0, 'Athletes - Gold'!AG29*'Medal values'!$B$1+'Athletes - Silver'!AG29*'Medal values'!$B$2+'Athletes - Bronze'!AG29*'Medal values'!$B$3, "") + IF(AND(AG$1 = AF$1, AF$2 = "Mixed"), 0.5*AF29, 0) + IF(AND(AG$1 = AH$1, AH$2 = "Mixed"), 0.5*AH29, 0)</f>
        <v>0</v>
      </c>
      <c r="AH29" s="5">
        <f>IF('Athletes - Gold'!AH29+'Athletes - Silver'!AH29+'Athletes - Bronze'!AH29 &gt; 0, 'Athletes - Gold'!AH29*'Medal values'!$B$1+'Athletes - Silver'!AH29*'Medal values'!$B$2+'Athletes - Bronze'!AH29*'Medal values'!$B$3, "") + IF(AND(AH$1 = AG$1, AG$2 = "Mixed"), 0.5*AG29, 0) + IF(AND(AH$1 = AI$1, AI$2 = "Mixed"), 0.5*AI29, 0)</f>
        <v>0</v>
      </c>
      <c r="AI29" s="5">
        <f>IF('Athletes - Gold'!AI29+'Athletes - Silver'!AI29+'Athletes - Bronze'!AI29 &gt; 0, 'Athletes - Gold'!AI29*'Medal values'!$B$1+'Athletes - Silver'!AI29*'Medal values'!$B$2+'Athletes - Bronze'!AI29*'Medal values'!$B$3, "") + IF(AND(AI$1 = AH$1, AH$2 = "Mixed"), 0.5*AH29, 0) + IF(AND(AI$1 = AJ$1, AJ$2 = "Mixed"), 0.5*AJ29, 0)</f>
        <v>0</v>
      </c>
      <c r="AJ29" s="5">
        <f>IF('Athletes - Gold'!AJ29+'Athletes - Silver'!AJ29+'Athletes - Bronze'!AJ29 &gt; 0, 'Athletes - Gold'!AJ29*'Medal values'!$B$1+'Athletes - Silver'!AJ29*'Medal values'!$B$2+'Athletes - Bronze'!AJ29*'Medal values'!$B$3, "") + IF(AND(AJ$1 = AI$1, AI$2 = "Mixed"), 0.5*AI29, 0) + IF(AND(AJ$1 = AK$1, AK$2 = "Mixed"), 0.5*AK29, 0)</f>
        <v>0</v>
      </c>
      <c r="AK29" s="5">
        <f>IF('Athletes - Gold'!AK29+'Athletes - Silver'!AK29+'Athletes - Bronze'!AK29 &gt; 0, 'Athletes - Gold'!AK29*'Medal values'!$B$1+'Athletes - Silver'!AK29*'Medal values'!$B$2+'Athletes - Bronze'!AK29*'Medal values'!$B$3, "") + IF(AND(AK$1 = AJ$1, AJ$2 = "Mixed"), 0.5*AJ29, 0) + IF(AND(AK$1 = AL$1, AL$2 = "Mixed"), 0.5*AL29, 0)</f>
        <v>0</v>
      </c>
      <c r="AL29" s="5">
        <f>IF('Athletes - Gold'!AL29+'Athletes - Silver'!AL29+'Athletes - Bronze'!AL29 &gt; 0, 'Athletes - Gold'!AL29*'Medal values'!$B$1+'Athletes - Silver'!AL29*'Medal values'!$B$2+'Athletes - Bronze'!AL29*'Medal values'!$B$3, "") + IF(AND(AL$1 = AK$1, AK$2 = "Mixed"), 0.5*AK29, 0) + IF(AND(AL$1 = AM$1, AM$2 = "Mixed"), 0.5*AM29, 0)</f>
        <v>0</v>
      </c>
      <c r="AM29" s="5">
        <f>IF('Athletes - Gold'!AM29+'Athletes - Silver'!AM29+'Athletes - Bronze'!AM29 &gt; 0, 'Athletes - Gold'!AM29*'Medal values'!$B$1+'Athletes - Silver'!AM29*'Medal values'!$B$2+'Athletes - Bronze'!AM29*'Medal values'!$B$3, "") + IF(AND(AM$1 = AL$1, AL$2 = "Mixed"), 0.5*AL29, 0) + IF(AND(AM$1 = AN$1, AN$2 = "Mixed"), 0.5*AN29, 0)</f>
        <v>0</v>
      </c>
      <c r="AN29" s="5">
        <f>IF('Athletes - Gold'!AN29+'Athletes - Silver'!AN29+'Athletes - Bronze'!AN29 &gt; 0, 'Athletes - Gold'!AN29*'Medal values'!$B$1+'Athletes - Silver'!AN29*'Medal values'!$B$2+'Athletes - Bronze'!AN29*'Medal values'!$B$3, "") + IF(AND(AN$1 = AM$1, AM$2 = "Mixed"), 0.5*AM29, 0) + IF(AND(AN$1 = AO$1, AO$2 = "Mixed"), 0.5*AO29, 0)</f>
        <v>0</v>
      </c>
      <c r="AO29" s="5">
        <f>IF('Athletes - Gold'!AO29+'Athletes - Silver'!AO29+'Athletes - Bronze'!AO29 &gt; 0, 'Athletes - Gold'!AO29*'Medal values'!$B$1+'Athletes - Silver'!AO29*'Medal values'!$B$2+'Athletes - Bronze'!AO29*'Medal values'!$B$3, "") + IF(AND(AO$1 = AN$1, AN$2 = "Mixed"), 0.5*AN29, 0) + IF(AND(AO$1 = AP$1, AP$2 = "Mixed"), 0.5*AP29, 0)</f>
        <v>0</v>
      </c>
      <c r="AP29" s="5">
        <f>IF('Athletes - Gold'!AP29+'Athletes - Silver'!AP29+'Athletes - Bronze'!AP29 &gt; 0, 'Athletes - Gold'!AP29*'Medal values'!$B$1+'Athletes - Silver'!AP29*'Medal values'!$B$2+'Athletes - Bronze'!AP29*'Medal values'!$B$3, "") + IF(AND(AP$1 = AO$1, AO$2 = "Mixed"), 0.5*AO29, 0) + IF(AND(AP$1 = AQ$1, AQ$2 = "Mixed"), 0.5*AQ29, 0)</f>
        <v>0</v>
      </c>
      <c r="AQ29" s="5">
        <f>IF('Athletes - Gold'!AQ29+'Athletes - Silver'!AQ29+'Athletes - Bronze'!AQ29 &gt; 0, 'Athletes - Gold'!AQ29*'Medal values'!$B$1+'Athletes - Silver'!AQ29*'Medal values'!$B$2+'Athletes - Bronze'!AQ29*'Medal values'!$B$3, "") + IF(AND(AQ$1 = AP$1, AP$2 = "Mixed"), 0.5*AP29, 0) + IF(AND(AQ$1 = AR$1, AR$2 = "Mixed"), 0.5*AR29, 0)</f>
        <v>22.000011</v>
      </c>
      <c r="AR29" s="5">
        <f>IF('Athletes - Gold'!AR29+'Athletes - Silver'!AR29+'Athletes - Bronze'!AR29 &gt; 0, 'Athletes - Gold'!AR29*'Medal values'!$B$1+'Athletes - Silver'!AR29*'Medal values'!$B$2+'Athletes - Bronze'!AR29*'Medal values'!$B$3, "") + IF(AND(AR$1 = AQ$1, AQ$2 = "Mixed"), 0.5*AQ29, 0) + IF(AND(AR$1 = AS$1, AS$2 = "Mixed"), 0.5*AS29, 0)</f>
        <v>0</v>
      </c>
      <c r="AS29" s="5">
        <f>IF('Athletes - Gold'!AS29+'Athletes - Silver'!AS29+'Athletes - Bronze'!AS29 &gt; 0, 'Athletes - Gold'!AS29*'Medal values'!$B$1+'Athletes - Silver'!AS29*'Medal values'!$B$2+'Athletes - Bronze'!AS29*'Medal values'!$B$3, "") + IF(AND(AS$1 = AR$1, AR$2 = "Mixed"), 0.5*AR29, 0) + IF(AND(AS$1 = AT$1, AT$2 = "Mixed"), 0.5*AT29, 0)</f>
        <v>0</v>
      </c>
      <c r="AT29" s="5">
        <f>IF('Athletes - Gold'!AT29+'Athletes - Silver'!AT29+'Athletes - Bronze'!AT29 &gt; 0, 'Athletes - Gold'!AT29*'Medal values'!$B$1+'Athletes - Silver'!AT29*'Medal values'!$B$2+'Athletes - Bronze'!AT29*'Medal values'!$B$3, "") + IF(AND(AT$1 = AS$1, AS$2 = "Mixed"), 0.5*AS29, 0) + IF(AND(AT$1 = AU$1, AU$2 = "Mixed"), 0.5*AU29, 0)</f>
        <v>0</v>
      </c>
      <c r="AU29" s="5">
        <f>IF('Athletes - Gold'!AU29+'Athletes - Silver'!AU29+'Athletes - Bronze'!AU29 &gt; 0, 'Athletes - Gold'!AU29*'Medal values'!$B$1+'Athletes - Silver'!AU29*'Medal values'!$B$2+'Athletes - Bronze'!AU29*'Medal values'!$B$3, "") + IF(AND(AU$1 = AT$1, AT$2 = "Mixed"), 0.5*AT29, 0) + IF(AND(AU$1 = AV$1, AV$2 = "Mixed"), 0.5*AV29, 0)</f>
        <v>7</v>
      </c>
      <c r="AV29" s="5">
        <f>IF('Athletes - Gold'!AV29+'Athletes - Silver'!AV29+'Athletes - Bronze'!AV29 &gt; 0, 'Athletes - Gold'!AV29*'Medal values'!$B$1+'Athletes - Silver'!AV29*'Medal values'!$B$2+'Athletes - Bronze'!AV29*'Medal values'!$B$3, "") + IF(AND(AV$1 = AU$1, AU$2 = "Mixed"), 0.5*AU29, 0) + IF(AND(AV$1 = AW$1, AW$2 = "Mixed"), 0.5*AW29, 0)</f>
        <v>0</v>
      </c>
      <c r="AW29" s="5">
        <f>IF('Athletes - Gold'!AW29+'Athletes - Silver'!AW29+'Athletes - Bronze'!AW29 &gt; 0, 'Athletes - Gold'!AW29*'Medal values'!$B$1+'Athletes - Silver'!AW29*'Medal values'!$B$2+'Athletes - Bronze'!AW29*'Medal values'!$B$3, "") + IF(AND(AW$1 = AV$1, AV$2 = "Mixed"), 0.5*AV29, 0) + IF(AND(AW$1 = AX$1, AX$2 = "Mixed"), 0.5*AX29, 0)</f>
        <v>0</v>
      </c>
      <c r="AX29" s="5">
        <f>IF('Athletes - Gold'!AX29+'Athletes - Silver'!AX29+'Athletes - Bronze'!AX29 &gt; 0, 'Athletes - Gold'!AX29*'Medal values'!$B$1+'Athletes - Silver'!AX29*'Medal values'!$B$2+'Athletes - Bronze'!AX29*'Medal values'!$B$3, "") + IF(AND(AX$1 = AW$1, AW$2 = "Mixed"), 0.5*AW29, 0) + IF(AND(AX$1 = AY$1, AY$2 = "Mixed"), 0.5*AY29, 0)</f>
        <v>0</v>
      </c>
      <c r="AY29" s="5">
        <f>IF('Athletes - Gold'!AY29+'Athletes - Silver'!AY29+'Athletes - Bronze'!AY29 &gt; 0, 'Athletes - Gold'!AY29*'Medal values'!$B$1+'Athletes - Silver'!AY29*'Medal values'!$B$2+'Athletes - Bronze'!AY29*'Medal values'!$B$3, "") + IF(AND(AY$1 = AX$1, AX$2 = "Mixed"), 0.5*AX29, 0) + IF(AND(AY$1 = AZ$1, AZ$2 = "Mixed"), 0.5*AZ29, 0)</f>
        <v>0</v>
      </c>
      <c r="AZ29" s="5">
        <f>IF('Athletes - Gold'!AZ29+'Athletes - Silver'!AZ29+'Athletes - Bronze'!AZ29 &gt; 0, 'Athletes - Gold'!AZ29*'Medal values'!$B$1+'Athletes - Silver'!AZ29*'Medal values'!$B$2+'Athletes - Bronze'!AZ29*'Medal values'!$B$3, "") + IF(AND(AZ$1 = AY$1, AY$2 = "Mixed"), 0.5*AY29, 0) + IF(AND(AZ$1 = BA$1, BA$2 = "Mixed"), 0.5*BA29, 0)</f>
        <v>0</v>
      </c>
      <c r="BA29" s="5">
        <f>IF('Athletes - Gold'!BA29+'Athletes - Silver'!BA29+'Athletes - Bronze'!BA29 &gt; 0, 'Athletes - Gold'!BA29*'Medal values'!$B$1+'Athletes - Silver'!BA29*'Medal values'!$B$2+'Athletes - Bronze'!BA29*'Medal values'!$B$3, "") + IF(AND(BA$1 = AZ$1, AZ$2 = "Mixed"), 0.5*AZ29, 0) + IF(AND(BA$1 = BB$1, BB$2 = "Mixed"), 0.5*BB29, 0)</f>
        <v>0</v>
      </c>
      <c r="BB29" s="5">
        <f>IF('Athletes - Gold'!BB29+'Athletes - Silver'!BB29+'Athletes - Bronze'!BB29 &gt; 0, 'Athletes - Gold'!BB29*'Medal values'!$B$1+'Athletes - Silver'!BB29*'Medal values'!$B$2+'Athletes - Bronze'!BB29*'Medal values'!$B$3, "") + IF(AND(BB$1 = BA$1, BA$2 = "Mixed"), 0.5*BA29, 0) + IF(AND(BB$1 = BC$1, BC$2 = "Mixed"), 0.5*BC29, 0)</f>
        <v>2.000001</v>
      </c>
      <c r="BC29" s="5">
        <f>IF('Athletes - Gold'!BC29+'Athletes - Silver'!BC29+'Athletes - Bronze'!BC29 &gt; 0, 'Athletes - Gold'!BC29*'Medal values'!$B$1+'Athletes - Silver'!BC29*'Medal values'!$B$2+'Athletes - Bronze'!BC29*'Medal values'!$B$3, "") + IF(AND(BC$1 = BB$1, BB$2 = "Mixed"), 0.5*BB29, 0) + IF(AND(BC$1 = BD$1, BD$2 = "Mixed"), 0.5*BD29, 0)</f>
        <v>3.001</v>
      </c>
      <c r="BD29" s="5">
        <f>IF('Athletes - Gold'!BD29+'Athletes - Silver'!BD29+'Athletes - Bronze'!BD29 &gt; 0, 'Athletes - Gold'!BD29*'Medal values'!$B$1+'Athletes - Silver'!BD29*'Medal values'!$B$2+'Athletes - Bronze'!BD29*'Medal values'!$B$3, "") + IF(AND(BD$1 = BC$1, BC$2 = "Mixed"), 0.5*BC29, 0) + IF(AND(BD$1 = BE$1, BE$2 = "Mixed"), 0.5*BE29, 0)</f>
        <v>0</v>
      </c>
      <c r="BE29" s="5">
        <f>IF('Athletes - Gold'!BE29+'Athletes - Silver'!BE29+'Athletes - Bronze'!BE29 &gt; 0, 'Athletes - Gold'!BE29*'Medal values'!$B$1+'Athletes - Silver'!BE29*'Medal values'!$B$2+'Athletes - Bronze'!BE29*'Medal values'!$B$3, "") + IF(AND(BE$1 = BD$1, BD$2 = "Mixed"), 0.5*BD29, 0) + IF(AND(BE$1 = BF$1, BF$2 = "Mixed"), 0.5*BF29, 0)</f>
        <v>0</v>
      </c>
      <c r="BF29" s="5">
        <f>IF('Athletes - Gold'!BF29+'Athletes - Silver'!BF29+'Athletes - Bronze'!BF29 &gt; 0, 'Athletes - Gold'!BF29*'Medal values'!$B$1+'Athletes - Silver'!BF29*'Medal values'!$B$2+'Athletes - Bronze'!BF29*'Medal values'!$B$3, "") + IF(AND(BF$1 = BE$1, BE$2 = "Mixed"), 0.5*BE29, 0) + IF(AND(BF$1 = BG$1, BG$2 = "Mixed"), 0.5*BG29, 0)</f>
        <v>0</v>
      </c>
      <c r="BG29" s="5">
        <f>IF('Athletes - Gold'!BG29+'Athletes - Silver'!BG29+'Athletes - Bronze'!BG29 &gt; 0, 'Athletes - Gold'!BG29*'Medal values'!$B$1+'Athletes - Silver'!BG29*'Medal values'!$B$2+'Athletes - Bronze'!BG29*'Medal values'!$B$3, "") + IF(AND(BG$1 = BF$1, BF$2 = "Mixed"), 0.5*BF29, 0) + IF(AND(BG$1 = BH$1, BH$2 = "Mixed"), 0.5*BH29, 0)</f>
        <v>0</v>
      </c>
      <c r="BH29" s="5">
        <f>IF('Athletes - Gold'!BH29+'Athletes - Silver'!BH29+'Athletes - Bronze'!BH29 &gt; 0, 'Athletes - Gold'!BH29*'Medal values'!$B$1+'Athletes - Silver'!BH29*'Medal values'!$B$2+'Athletes - Bronze'!BH29*'Medal values'!$B$3, "") + IF(AND(BH$1 = BG$1, BG$2 = "Mixed"), 0.5*BG29, 0) + IF(AND(BH$1 = BI$1, BI$2 = "Mixed"), 0.5*BI29, 0)</f>
        <v>0</v>
      </c>
      <c r="BI29" s="5">
        <f>IF('Athletes - Gold'!BI29+'Athletes - Silver'!BI29+'Athletes - Bronze'!BI29 &gt; 0, 'Athletes - Gold'!BI29*'Medal values'!$B$1+'Athletes - Silver'!BI29*'Medal values'!$B$2+'Athletes - Bronze'!BI29*'Medal values'!$B$3, "") + IF(AND(BI$1 = BH$1, BH$2 = "Mixed"), 0.5*BH29, 0) + IF(AND(BI$1 = BJ$1, BJ$2 = "Mixed"), 0.5*BJ29, 0)</f>
        <v>0</v>
      </c>
      <c r="BJ29" s="5">
        <f>IF('Athletes - Gold'!BJ29+'Athletes - Silver'!BJ29+'Athletes - Bronze'!BJ29 &gt; 0, 'Athletes - Gold'!BJ29*'Medal values'!$B$1+'Athletes - Silver'!BJ29*'Medal values'!$B$2+'Athletes - Bronze'!BJ29*'Medal values'!$B$3, "") + IF(AND(BJ$1 = BI$1, BI$2 = "Mixed"), 0.5*BI29, 0) + IF(AND(BJ$1 = BK$1, BK$2 = "Mixed"), 0.5*BK29, 0)</f>
        <v>0</v>
      </c>
      <c r="BK29" s="5">
        <f>IF('Athletes - Gold'!BK29+'Athletes - Silver'!BK29+'Athletes - Bronze'!BK29 &gt; 0, 'Athletes - Gold'!BK29*'Medal values'!$B$1+'Athletes - Silver'!BK29*'Medal values'!$B$2+'Athletes - Bronze'!BK29*'Medal values'!$B$3, "") + IF(AND(BK$1 = BJ$1, BJ$2 = "Mixed"), 0.5*BJ29, 0) + IF(AND(BK$1 = BL$1, BL$2 = "Mixed"), 0.5*BL29, 0)</f>
        <v>0</v>
      </c>
      <c r="BL29" s="5">
        <f>IF('Athletes - Gold'!BL29+'Athletes - Silver'!BL29+'Athletes - Bronze'!BL29 &gt; 0, 'Athletes - Gold'!BL29*'Medal values'!$B$1+'Athletes - Silver'!BL29*'Medal values'!$B$2+'Athletes - Bronze'!BL29*'Medal values'!$B$3, "") + IF(AND(BL$1 = BK$1, BK$2 = "Mixed"), 0.5*BK29, 0) + IF(AND(BL$1 = BM$1, BM$2 = "Mixed"), 0.5*BM29, 0)</f>
        <v>0</v>
      </c>
      <c r="BM29" s="5">
        <f>IF('Athletes - Gold'!BM29+'Athletes - Silver'!BM29+'Athletes - Bronze'!BM29 &gt; 0, 'Athletes - Gold'!BM29*'Medal values'!$B$1+'Athletes - Silver'!BM29*'Medal values'!$B$2+'Athletes - Bronze'!BM29*'Medal values'!$B$3, "") + IF(AND(BM$1 = BL$1, BL$2 = "Mixed"), 0.5*BL29, 0) + IF(AND(BM$1 = BN$1, BN$2 = "Mixed"), 0.5*BN29, 0)</f>
        <v>3</v>
      </c>
      <c r="BN29" s="5">
        <f>IF('Athletes - Gold'!BN29+'Athletes - Silver'!BN29+'Athletes - Bronze'!BN29 &gt; 0, 'Athletes - Gold'!BN29*'Medal values'!$B$1+'Athletes - Silver'!BN29*'Medal values'!$B$2+'Athletes - Bronze'!BN29*'Medal values'!$B$3, "") + IF(AND(BN$1 = BM$1, BM$2 = "Mixed"), 0.5*BM29, 0) + IF(AND(BN$1 = BO$1, BO$2 = "Mixed"), 0.5*BO29, 0)</f>
        <v>0</v>
      </c>
      <c r="BO29" s="5">
        <f>IF('Athletes - Gold'!BO29+'Athletes - Silver'!BO29+'Athletes - Bronze'!BO29 &gt; 0, 'Athletes - Gold'!BO29*'Medal values'!$B$1+'Athletes - Silver'!BO29*'Medal values'!$B$2+'Athletes - Bronze'!BO29*'Medal values'!$B$3, "") + IF(AND(BO$1 = BN$1, BN$2 = "Mixed"), 0.5*BN29, 0) + IF(AND(BO$1 = BP$1, BP$2 = "Mixed"), 0.5*BP29, 0)</f>
        <v>0</v>
      </c>
      <c r="BP29" s="5">
        <f>IF('Athletes - Gold'!BP29+'Athletes - Silver'!BP29+'Athletes - Bronze'!BP29 &gt; 0, 'Athletes - Gold'!BP29*'Medal values'!$B$1+'Athletes - Silver'!BP29*'Medal values'!$B$2+'Athletes - Bronze'!BP29*'Medal values'!$B$3, "") + IF(AND(BP$1 = BO$1, BO$2 = "Mixed"), 0.5*BO29, 0) + IF(AND(BP$1 = BQ$1, BQ$2 = "Mixed"), 0.5*BQ29, 0)</f>
        <v>3.001</v>
      </c>
      <c r="BQ29" s="5">
        <f>IF('Athletes - Gold'!BQ29+'Athletes - Silver'!BQ29+'Athletes - Bronze'!BQ29 &gt; 0, 'Athletes - Gold'!BQ29*'Medal values'!$B$1+'Athletes - Silver'!BQ29*'Medal values'!$B$2+'Athletes - Bronze'!BQ29*'Medal values'!$B$3, "") + IF(AND(BQ$1 = BP$1, BP$2 = "Mixed"), 0.5*BP29, 0) + IF(AND(BQ$1 = BR$1, BR$2 = "Mixed"), 0.5*BR29, 0)</f>
        <v>6.002</v>
      </c>
      <c r="BR29" s="5">
        <f>IF('Athletes - Gold'!BR29+'Athletes - Silver'!BR29+'Athletes - Bronze'!BR29 &gt; 0, 'Athletes - Gold'!BR29*'Medal values'!$B$1+'Athletes - Silver'!BR29*'Medal values'!$B$2+'Athletes - Bronze'!BR29*'Medal values'!$B$3, "") + IF(AND(BR$1 = BQ$1, BQ$2 = "Mixed"), 0.5*BQ29, 0) + IF(AND(BR$1 = BS$1, BS$2 = "Mixed"), 0.5*BS29, 0)</f>
        <v>3.001</v>
      </c>
      <c r="BS29" s="5">
        <f>IF('Athletes - Gold'!BS29+'Athletes - Silver'!BS29+'Athletes - Bronze'!BS29 &gt; 0, 'Athletes - Gold'!BS29*'Medal values'!$B$1+'Athletes - Silver'!BS29*'Medal values'!$B$2+'Athletes - Bronze'!BS29*'Medal values'!$B$3, "") + IF(AND(BS$1 = BR$1, BR$2 = "Mixed"), 0.5*BR29, 0) + IF(AND(BS$1 = BT$1, BT$2 = "Mixed"), 0.5*BT29, 0)</f>
        <v>0</v>
      </c>
      <c r="BT29" s="5">
        <f>IF('Athletes - Gold'!BT29+'Athletes - Silver'!BT29+'Athletes - Bronze'!BT29 &gt; 0, 'Athletes - Gold'!BT29*'Medal values'!$B$1+'Athletes - Silver'!BT29*'Medal values'!$B$2+'Athletes - Bronze'!BT29*'Medal values'!$B$3, "") + IF(AND(BT$1 = BS$1, BS$2 = "Mixed"), 0.5*BS29, 0) + IF(AND(BT$1 = BU$1, BU$2 = "Mixed"), 0.5*BU29, 0)</f>
        <v>0</v>
      </c>
      <c r="BU29" s="5">
        <f>IF('Athletes - Gold'!BU29+'Athletes - Silver'!BU29+'Athletes - Bronze'!BU29 &gt; 0, 'Athletes - Gold'!BU29*'Medal values'!$B$1+'Athletes - Silver'!BU29*'Medal values'!$B$2+'Athletes - Bronze'!BU29*'Medal values'!$B$3, "") + IF(AND(BU$1 = BT$1, BT$2 = "Mixed"), 0.5*BT29, 0) + IF(AND(BU$1 = BV$1, BV$2 = "Mixed"), 0.5*BV29, 0)</f>
        <v>3.001</v>
      </c>
      <c r="BV29" s="5">
        <f>IF('Athletes - Gold'!BV29+'Athletes - Silver'!BV29+'Athletes - Bronze'!BV29 &gt; 0, 'Athletes - Gold'!BV29*'Medal values'!$B$1+'Athletes - Silver'!BV29*'Medal values'!$B$2+'Athletes - Bronze'!BV29*'Medal values'!$B$3, "") + IF(AND(BV$1 = BU$1, BU$2 = "Mixed"), 0.5*BU29, 0) + IF(AND(BV$1 = BW$1, BW$2 = "Mixed"), 0.5*BW29, 0)</f>
        <v>0</v>
      </c>
      <c r="BW29" s="5">
        <f>IF('Athletes - Gold'!BW29+'Athletes - Silver'!BW29+'Athletes - Bronze'!BW29 &gt; 0, 'Athletes - Gold'!BW29*'Medal values'!$B$1+'Athletes - Silver'!BW29*'Medal values'!$B$2+'Athletes - Bronze'!BW29*'Medal values'!$B$3, "") + IF(AND(BW$1 = BV$1, BV$2 = "Mixed"), 0.5*BV29, 0) + IF(AND(BW$1 = BX$1, BX$2 = "Mixed"), 0.5*BX29, 0)</f>
        <v>0</v>
      </c>
      <c r="BX29" s="5">
        <f>IF('Athletes - Gold'!BX29+'Athletes - Silver'!BX29+'Athletes - Bronze'!BX29 &gt; 0, 'Athletes - Gold'!BX29*'Medal values'!$B$1+'Athletes - Silver'!BX29*'Medal values'!$B$2+'Athletes - Bronze'!BX29*'Medal values'!$B$3, "") + IF(AND(BX$1 = BW$1, BW$2 = "Mixed"), 0.5*BW29, 0) + IF(AND(BX$1 = BY$1, BY$2 = "Mixed"), 0.5*BY29, 0)</f>
        <v>0</v>
      </c>
      <c r="BY29" s="5">
        <f>IF('Athletes - Gold'!BY29+'Athletes - Silver'!BY29+'Athletes - Bronze'!BY29 &gt; 0, 'Athletes - Gold'!BY29*'Medal values'!$B$1+'Athletes - Silver'!BY29*'Medal values'!$B$2+'Athletes - Bronze'!BY29*'Medal values'!$B$3, "") + IF(AND(BY$1 = BX$1, BX$2 = "Mixed"), 0.5*BX29, 0) + IF(AND(BY$1 = BZ$1, BZ$2 = "Mixed"), 0.5*BZ29, 0)</f>
        <v>0</v>
      </c>
      <c r="BZ29" s="5">
        <f>IF('Athletes - Gold'!BZ29+'Athletes - Silver'!BZ29+'Athletes - Bronze'!BZ29 &gt; 0, 'Athletes - Gold'!BZ29*'Medal values'!$B$1+'Athletes - Silver'!BZ29*'Medal values'!$B$2+'Athletes - Bronze'!BZ29*'Medal values'!$B$3, "") + IF(AND(BZ$1 = BY$1, BY$2 = "Mixed"), 0.5*BY29, 0) + IF(AND(BZ$1 = CA$1, CA$2 = "Mixed"), 0.5*CA29, 0)</f>
        <v>0</v>
      </c>
      <c r="CA29" s="5">
        <f>IF('Athletes - Gold'!CA29+'Athletes - Silver'!CA29+'Athletes - Bronze'!CA29 &gt; 0, 'Athletes - Gold'!CA29*'Medal values'!$B$1+'Athletes - Silver'!CA29*'Medal values'!$B$2+'Athletes - Bronze'!CA29*'Medal values'!$B$3, "") + IF(AND(CA$1 = BZ$1, BZ$2 = "Mixed"), 0.5*BZ29, 0) + IF(AND(CA$1 = CB$1, CB$2 = "Mixed"), 0.5*CB29, 0)</f>
        <v>0</v>
      </c>
      <c r="CB29" s="5">
        <f>IF('Athletes - Gold'!CB29+'Athletes - Silver'!CB29+'Athletes - Bronze'!CB29 &gt; 0, 'Athletes - Gold'!CB29*'Medal values'!$B$1+'Athletes - Silver'!CB29*'Medal values'!$B$2+'Athletes - Bronze'!CB29*'Medal values'!$B$3, "") + IF(AND(CB$1 = CA$1, CA$2 = "Mixed"), 0.5*CA29, 0) + IF(AND(CB$1 = CC$1, CC$2 = "Mixed"), 0.5*CC29, 0)</f>
        <v>0</v>
      </c>
      <c r="CC29" s="5">
        <f>IF('Athletes - Gold'!CC29+'Athletes - Silver'!CC29+'Athletes - Bronze'!CC29 &gt; 0, 'Athletes - Gold'!CC29*'Medal values'!$B$1+'Athletes - Silver'!CC29*'Medal values'!$B$2+'Athletes - Bronze'!CC29*'Medal values'!$B$3, "") + IF(AND(CC$1 = CB$1, CB$2 = "Mixed"), 0.5*CB29, 0) + IF(AND(CC$1 = CD$1, CD$2 = "Mixed"), 0.5*CD29, 0)</f>
        <v>0</v>
      </c>
      <c r="CD29" s="5">
        <f>IF('Athletes - Gold'!CD29+'Athletes - Silver'!CD29+'Athletes - Bronze'!CD29 &gt; 0, 'Athletes - Gold'!CD29*'Medal values'!$B$1+'Athletes - Silver'!CD29*'Medal values'!$B$2+'Athletes - Bronze'!CD29*'Medal values'!$B$3, "") + IF(AND(CD$1 = CC$1, CC$2 = "Mixed"), 0.5*CC29, 0) + IF(AND(CD$1 = CE$1, CE$2 = "Mixed"), 0.5*CE29, 0)</f>
        <v>0</v>
      </c>
      <c r="CE29" s="5">
        <f>IF('Athletes - Gold'!CE29+'Athletes - Silver'!CE29+'Athletes - Bronze'!CE29 &gt; 0, 'Athletes - Gold'!CE29*'Medal values'!$B$1+'Athletes - Silver'!CE29*'Medal values'!$B$2+'Athletes - Bronze'!CE29*'Medal values'!$B$3, "") + IF(AND(CE$1 = CD$1, CD$2 = "Mixed"), 0.5*CD29, 0) + IF(AND(CE$1 = CF$1, CF$2 = "Mixed"), 0.5*CF29, 0)</f>
        <v>0</v>
      </c>
      <c r="CF29" s="5">
        <f>IF('Athletes - Gold'!CF29+'Athletes - Silver'!CF29+'Athletes - Bronze'!CF29 &gt; 0, 'Athletes - Gold'!CF29*'Medal values'!$B$1+'Athletes - Silver'!CF29*'Medal values'!$B$2+'Athletes - Bronze'!CF29*'Medal values'!$B$3, "") + IF(AND(CF$1 = CE$1, CE$2 = "Mixed"), 0.5*CE29, 0) + IF(AND(CF$1 = CG$1, CG$2 = "Mixed"), 0.5*CG29, 0)</f>
        <v>2.000001</v>
      </c>
      <c r="CG29" s="5">
        <f>IF('Athletes - Gold'!CG29+'Athletes - Silver'!CG29+'Athletes - Bronze'!CG29 &gt; 0, 'Athletes - Gold'!CG29*'Medal values'!$B$1+'Athletes - Silver'!CG29*'Medal values'!$B$2+'Athletes - Bronze'!CG29*'Medal values'!$B$3, "") + IF(AND(CG$1 = CF$1, CF$2 = "Mixed"), 0.5*CF29, 0) + IF(AND(CG$1 = CH$1, CH$2 = "Mixed"), 0.5*CH29, 0)</f>
        <v>1</v>
      </c>
      <c r="CH29" s="5">
        <f>IF('Athletes - Gold'!CH29+'Athletes - Silver'!CH29+'Athletes - Bronze'!CH29 &gt; 0, 'Athletes - Gold'!CH29*'Medal values'!$B$1+'Athletes - Silver'!CH29*'Medal values'!$B$2+'Athletes - Bronze'!CH29*'Medal values'!$B$3, "") + IF(AND(CH$1 = CG$1, CG$2 = "Mixed"), 0.5*CG29, 0) + IF(AND(CH$1 = CI$1, CI$2 = "Mixed"), 0.5*CI29, 0)</f>
        <v>0</v>
      </c>
      <c r="CI29" s="5">
        <f>IF('Athletes - Gold'!CI29+'Athletes - Silver'!CI29+'Athletes - Bronze'!CI29 &gt; 0, 'Athletes - Gold'!CI29*'Medal values'!$B$1+'Athletes - Silver'!CI29*'Medal values'!$B$2+'Athletes - Bronze'!CI29*'Medal values'!$B$3, "") + IF(AND(CI$1 = CH$1, CH$2 = "Mixed"), 0.5*CH29, 0) + IF(AND(CI$1 = CJ$1, CJ$2 = "Mixed"), 0.5*CJ29, 0)</f>
        <v>0</v>
      </c>
      <c r="CJ29" s="5">
        <f>IF('Athletes - Gold'!CJ29+'Athletes - Silver'!CJ29+'Athletes - Bronze'!CJ29 &gt; 0, 'Athletes - Gold'!CJ29*'Medal values'!$B$1+'Athletes - Silver'!CJ29*'Medal values'!$B$2+'Athletes - Bronze'!CJ29*'Medal values'!$B$3, "") + IF(AND(CJ$1 = CI$1, CI$2 = "Mixed"), 0.5*CI29, 0) + IF(AND(CJ$1 = CK$1, CK$2 = "Mixed"), 0.5*CK29, 0)</f>
        <v>0</v>
      </c>
      <c r="CK29" s="5">
        <f>IF('Athletes - Gold'!CK29+'Athletes - Silver'!CK29+'Athletes - Bronze'!CK29 &gt; 0, 'Athletes - Gold'!CK29*'Medal values'!$B$1+'Athletes - Silver'!CK29*'Medal values'!$B$2+'Athletes - Bronze'!CK29*'Medal values'!$B$3, "") + IF(AND(CK$1 = CJ$1, CJ$2 = "Mixed"), 0.5*CJ29, 0) + IF(AND(CK$1 = CL$1, CL$2 = "Mixed"), 0.5*CL29, 0)</f>
        <v>0</v>
      </c>
      <c r="CL29" s="5">
        <f>IF('Athletes - Gold'!CL29+'Athletes - Silver'!CL29+'Athletes - Bronze'!CL29 &gt; 0, 'Athletes - Gold'!CL29*'Medal values'!$B$1+'Athletes - Silver'!CL29*'Medal values'!$B$2+'Athletes - Bronze'!CL29*'Medal values'!$B$3, "") + IF(AND(CL$1 = CK$1, CK$2 = "Mixed"), 0.5*CK29, 0) + IF(AND(CL$1 = CM$1, CM$2 = "Mixed"), 0.5*CM29, 0)</f>
        <v>0</v>
      </c>
      <c r="CM29" s="5">
        <f>IF('Athletes - Gold'!CM29+'Athletes - Silver'!CM29+'Athletes - Bronze'!CM29 &gt; 0, 'Athletes - Gold'!CM29*'Medal values'!$B$1+'Athletes - Silver'!CM29*'Medal values'!$B$2+'Athletes - Bronze'!CM29*'Medal values'!$B$3, "") + IF(AND(CM$1 = CL$1, CL$2 = "Mixed"), 0.5*CL29, 0) + IF(AND(CM$1 = CN$1, CN$2 = "Mixed"), 0.5*CN29, 0)</f>
        <v>0</v>
      </c>
      <c r="CN29" s="5">
        <f>IF('Athletes - Gold'!CN29+'Athletes - Silver'!CN29+'Athletes - Bronze'!CN29 &gt; 0, 'Athletes - Gold'!CN29*'Medal values'!$B$1+'Athletes - Silver'!CN29*'Medal values'!$B$2+'Athletes - Bronze'!CN29*'Medal values'!$B$3, "") + IF(AND(CN$1 = CM$1, CM$2 = "Mixed"), 0.5*CM29, 0) + IF(AND(CN$1 = CO$1, CO$2 = "Mixed"), 0.5*CO29, 0)</f>
        <v>0</v>
      </c>
      <c r="CO29" s="5">
        <f>IF('Athletes - Gold'!CO29+'Athletes - Silver'!CO29+'Athletes - Bronze'!CO29 &gt; 0, 'Athletes - Gold'!CO29*'Medal values'!$B$1+'Athletes - Silver'!CO29*'Medal values'!$B$2+'Athletes - Bronze'!CO29*'Medal values'!$B$3, "") + IF(AND(CO$1 = CN$1, CN$2 = "Mixed"), 0.5*CN29, 0) + IF(AND(CO$1 = CP$1, CP$2 = "Mixed"), 0.5*CP29, 0)</f>
        <v>0</v>
      </c>
      <c r="CP29" s="5">
        <f>IF('Athletes - Gold'!CP29+'Athletes - Silver'!CP29+'Athletes - Bronze'!CP29 &gt; 0, 'Athletes - Gold'!CP29*'Medal values'!$B$1+'Athletes - Silver'!CP29*'Medal values'!$B$2+'Athletes - Bronze'!CP29*'Medal values'!$B$3, "") + IF(AND(CP$1 = CO$1, CO$2 = "Mixed"), 0.5*CO29, 0) + IF(AND(CP$1 = CQ$1, CQ$2 = "Mixed"), 0.5*CQ29, 0)</f>
        <v>0</v>
      </c>
      <c r="CQ29" s="5">
        <f>IF('Athletes - Gold'!CQ29+'Athletes - Silver'!CQ29+'Athletes - Bronze'!CQ29 &gt; 0, 'Athletes - Gold'!CQ29*'Medal values'!$B$1+'Athletes - Silver'!CQ29*'Medal values'!$B$2+'Athletes - Bronze'!CQ29*'Medal values'!$B$3, "") + IF(AND(CQ$1 = CP$1, CP$2 = "Mixed"), 0.5*CP29, 0) + IF(AND(CQ$1 = CR$1, CR$2 = "Mixed"), 0.5*CR29, 0)</f>
        <v>0</v>
      </c>
      <c r="CR29" s="5">
        <f>IF('Athletes - Gold'!CR29+'Athletes - Silver'!CR29+'Athletes - Bronze'!CR29 &gt; 0, 'Athletes - Gold'!CR29*'Medal values'!$B$1+'Athletes - Silver'!CR29*'Medal values'!$B$2+'Athletes - Bronze'!CR29*'Medal values'!$B$3, "") + IF(AND(CR$1 = CQ$1, CQ$2 = "Mixed"), 0.5*CQ29, 0) + IF(AND(CR$1 = CS$1, CS$2 = "Mixed"), 0.5*CS29, 0)</f>
        <v>14.000007</v>
      </c>
      <c r="CS29" s="5">
        <f>IF('Athletes - Gold'!CS29+'Athletes - Silver'!CS29+'Athletes - Bronze'!CS29 &gt; 0, 'Athletes - Gold'!CS29*'Medal values'!$B$1+'Athletes - Silver'!CS29*'Medal values'!$B$2+'Athletes - Bronze'!CS29*'Medal values'!$B$3, "") + IF(AND(CS$1 = CR$1, CR$2 = "Mixed"), 0.5*CR29, 0) + IF(AND(CS$1 = CT$1, CT$2 = "Mixed"), 0.5*CT29, 0)</f>
        <v>0</v>
      </c>
      <c r="CT29" s="5">
        <f>IF('Athletes - Gold'!CT29+'Athletes - Silver'!CT29+'Athletes - Bronze'!CT29 &gt; 0, 'Athletes - Gold'!CT29*'Medal values'!$B$1+'Athletes - Silver'!CT29*'Medal values'!$B$2+'Athletes - Bronze'!CT29*'Medal values'!$B$3, "") + IF(AND(CT$1 = CS$1, CS$2 = "Mixed"), 0.5*CS29, 0) + IF(AND(CT$1 = CU$1, CU$2 = "Mixed"), 0.5*CU29, 0)</f>
        <v>0</v>
      </c>
      <c r="CU29" s="5">
        <f>IF('Athletes - Gold'!CU29+'Athletes - Silver'!CU29+'Athletes - Bronze'!CU29 &gt; 0, 'Athletes - Gold'!CU29*'Medal values'!$B$1+'Athletes - Silver'!CU29*'Medal values'!$B$2+'Athletes - Bronze'!CU29*'Medal values'!$B$3, "") + IF(AND(CU$1 = CT$1, CT$2 = "Mixed"), 0.5*CT29, 0) + IF(AND(CU$1 = CV$1, CV$2 = "Mixed"), 0.5*CV29, 0)</f>
        <v>0</v>
      </c>
      <c r="CV29" s="5">
        <f>IF('Athletes - Gold'!CV29+'Athletes - Silver'!CV29+'Athletes - Bronze'!CV29 &gt; 0, 'Athletes - Gold'!CV29*'Medal values'!$B$1+'Athletes - Silver'!CV29*'Medal values'!$B$2+'Athletes - Bronze'!CV29*'Medal values'!$B$3, "") + IF(AND(CV$1 = CU$1, CU$2 = "Mixed"), 0.5*CU29, 0) + IF(AND(CV$1 = CW$1, CW$2 = "Mixed"), 0.5*CW29, 0)</f>
        <v>0</v>
      </c>
      <c r="CW29" s="5">
        <f t="shared" ref="CW29:CX29" si="28">SUMIF($B$2:$CV$2,CW$2, $B29:$CV29)</f>
        <v>52.002017</v>
      </c>
      <c r="CX29" s="5">
        <f t="shared" si="28"/>
        <v>27.00201</v>
      </c>
      <c r="CY29" s="5">
        <f t="shared" si="3"/>
        <v>79.004027</v>
      </c>
    </row>
    <row r="30">
      <c r="A30" s="5" t="str">
        <f>Countries!A28</f>
        <v>EST</v>
      </c>
      <c r="B30" s="5">
        <f>IF('Athletes - Gold'!B30+'Athletes - Silver'!B30+'Athletes - Bronze'!B30 &gt; 0, 'Athletes - Gold'!B30*'Medal values'!$B$1+'Athletes - Silver'!B30*'Medal values'!$B$2+'Athletes - Bronze'!B30*'Medal values'!$B$3, "") + IF(AND(B$1 = A$1, A$2 = "Mixed"), 0.5*A30, 0) + IF(AND(B$1 = C$1, C$2 = "Mixed"), 0.5*C30, 0)</f>
        <v>0</v>
      </c>
      <c r="C30" s="5">
        <f>IF('Athletes - Gold'!C30+'Athletes - Silver'!C30+'Athletes - Bronze'!C30 &gt; 0, 'Athletes - Gold'!C30*'Medal values'!$B$1+'Athletes - Silver'!C30*'Medal values'!$B$2+'Athletes - Bronze'!C30*'Medal values'!$B$3, "") + IF(AND(C$1 = B$1, B$2 = "Mixed"), 0.5*B30, 0) + IF(AND(C$1 = D$1, D$2 = "Mixed"), 0.5*D30, 0)</f>
        <v>0</v>
      </c>
      <c r="D30" s="5">
        <f>IF('Athletes - Gold'!D30+'Athletes - Silver'!D30+'Athletes - Bronze'!D30 &gt; 0, 'Athletes - Gold'!D30*'Medal values'!$B$1+'Athletes - Silver'!D30*'Medal values'!$B$2+'Athletes - Bronze'!D30*'Medal values'!$B$3, "") + IF(AND(D$1 = C$1, C$2 = "Mixed"), 0.5*C30, 0) + IF(AND(D$1 = E$1, E$2 = "Mixed"), 0.5*E30, 0)</f>
        <v>0</v>
      </c>
      <c r="E30" s="5">
        <f>IF('Athletes - Gold'!E30+'Athletes - Silver'!E30+'Athletes - Bronze'!E30 &gt; 0, 'Athletes - Gold'!E30*'Medal values'!$B$1+'Athletes - Silver'!E30*'Medal values'!$B$2+'Athletes - Bronze'!E30*'Medal values'!$B$3, "") + IF(AND(E$1 = D$1, D$2 = "Mixed"), 0.5*D30, 0) + IF(AND(E$1 = F$1, F$2 = "Mixed"), 0.5*F30, 0)</f>
        <v>0</v>
      </c>
      <c r="F30" s="5">
        <f>IF('Athletes - Gold'!F30+'Athletes - Silver'!F30+'Athletes - Bronze'!F30 &gt; 0, 'Athletes - Gold'!F30*'Medal values'!$B$1+'Athletes - Silver'!F30*'Medal values'!$B$2+'Athletes - Bronze'!F30*'Medal values'!$B$3, "") + IF(AND(F$1 = E$1, E$2 = "Mixed"), 0.5*E30, 0) + IF(AND(F$1 = G$1, G$2 = "Mixed"), 0.5*G30, 0)</f>
        <v>0</v>
      </c>
      <c r="G30" s="5">
        <f>IF('Athletes - Gold'!G30+'Athletes - Silver'!G30+'Athletes - Bronze'!G30 &gt; 0, 'Athletes - Gold'!G30*'Medal values'!$B$1+'Athletes - Silver'!G30*'Medal values'!$B$2+'Athletes - Bronze'!G30*'Medal values'!$B$3, "") + IF(AND(G$1 = F$1, F$2 = "Mixed"), 0.5*F30, 0) + IF(AND(G$1 = H$1, H$2 = "Mixed"), 0.5*H30, 0)</f>
        <v>0</v>
      </c>
      <c r="H30" s="5">
        <f>IF('Athletes - Gold'!H30+'Athletes - Silver'!H30+'Athletes - Bronze'!H30 &gt; 0, 'Athletes - Gold'!H30*'Medal values'!$B$1+'Athletes - Silver'!H30*'Medal values'!$B$2+'Athletes - Bronze'!H30*'Medal values'!$B$3, "") + IF(AND(H$1 = G$1, G$2 = "Mixed"), 0.5*G30, 0) + IF(AND(H$1 = I$1, I$2 = "Mixed"), 0.5*I30, 0)</f>
        <v>0</v>
      </c>
      <c r="I30" s="5">
        <f>IF('Athletes - Gold'!I30+'Athletes - Silver'!I30+'Athletes - Bronze'!I30 &gt; 0, 'Athletes - Gold'!I30*'Medal values'!$B$1+'Athletes - Silver'!I30*'Medal values'!$B$2+'Athletes - Bronze'!I30*'Medal values'!$B$3, "") + IF(AND(I$1 = H$1, H$2 = "Mixed"), 0.5*H30, 0) + IF(AND(I$1 = J$1, J$2 = "Mixed"), 0.5*J30, 0)</f>
        <v>0</v>
      </c>
      <c r="J30" s="5">
        <f>IF('Athletes - Gold'!J30+'Athletes - Silver'!J30+'Athletes - Bronze'!J30 &gt; 0, 'Athletes - Gold'!J30*'Medal values'!$B$1+'Athletes - Silver'!J30*'Medal values'!$B$2+'Athletes - Bronze'!J30*'Medal values'!$B$3, "") + IF(AND(J$1 = I$1, I$2 = "Mixed"), 0.5*I30, 0) + IF(AND(J$1 = K$1, K$2 = "Mixed"), 0.5*K30, 0)</f>
        <v>0</v>
      </c>
      <c r="K30" s="5">
        <f>IF('Athletes - Gold'!K30+'Athletes - Silver'!K30+'Athletes - Bronze'!K30 &gt; 0, 'Athletes - Gold'!K30*'Medal values'!$B$1+'Athletes - Silver'!K30*'Medal values'!$B$2+'Athletes - Bronze'!K30*'Medal values'!$B$3, "") + IF(AND(K$1 = J$1, J$2 = "Mixed"), 0.5*J30, 0) + IF(AND(K$1 = L$1, L$2 = "Mixed"), 0.5*L30, 0)</f>
        <v>0</v>
      </c>
      <c r="L30" s="5">
        <f>IF('Athletes - Gold'!L30+'Athletes - Silver'!L30+'Athletes - Bronze'!L30 &gt; 0, 'Athletes - Gold'!L30*'Medal values'!$B$1+'Athletes - Silver'!L30*'Medal values'!$B$2+'Athletes - Bronze'!L30*'Medal values'!$B$3, "") + IF(AND(L$1 = K$1, K$2 = "Mixed"), 0.5*K30, 0) + IF(AND(L$1 = M$1, M$2 = "Mixed"), 0.5*M30, 0)</f>
        <v>0</v>
      </c>
      <c r="M30" s="5">
        <f>IF('Athletes - Gold'!M30+'Athletes - Silver'!M30+'Athletes - Bronze'!M30 &gt; 0, 'Athletes - Gold'!M30*'Medal values'!$B$1+'Athletes - Silver'!M30*'Medal values'!$B$2+'Athletes - Bronze'!M30*'Medal values'!$B$3, "") + IF(AND(M$1 = L$1, L$2 = "Mixed"), 0.5*L30, 0) + IF(AND(M$1 = N$1, N$2 = "Mixed"), 0.5*N30, 0)</f>
        <v>0</v>
      </c>
      <c r="N30" s="5">
        <f>IF('Athletes - Gold'!N30+'Athletes - Silver'!N30+'Athletes - Bronze'!N30 &gt; 0, 'Athletes - Gold'!N30*'Medal values'!$B$1+'Athletes - Silver'!N30*'Medal values'!$B$2+'Athletes - Bronze'!N30*'Medal values'!$B$3, "") + IF(AND(N$1 = M$1, M$2 = "Mixed"), 0.5*M30, 0) + IF(AND(N$1 = O$1, O$2 = "Mixed"), 0.5*O30, 0)</f>
        <v>0</v>
      </c>
      <c r="O30" s="5">
        <f>IF('Athletes - Gold'!O30+'Athletes - Silver'!O30+'Athletes - Bronze'!O30 &gt; 0, 'Athletes - Gold'!O30*'Medal values'!$B$1+'Athletes - Silver'!O30*'Medal values'!$B$2+'Athletes - Bronze'!O30*'Medal values'!$B$3, "") + IF(AND(O$1 = N$1, N$2 = "Mixed"), 0.5*N30, 0) + IF(AND(O$1 = P$1, P$2 = "Mixed"), 0.5*P30, 0)</f>
        <v>0</v>
      </c>
      <c r="P30" s="5">
        <f>IF('Athletes - Gold'!P30+'Athletes - Silver'!P30+'Athletes - Bronze'!P30 &gt; 0, 'Athletes - Gold'!P30*'Medal values'!$B$1+'Athletes - Silver'!P30*'Medal values'!$B$2+'Athletes - Bronze'!P30*'Medal values'!$B$3, "") + IF(AND(P$1 = O$1, O$2 = "Mixed"), 0.5*O30, 0) + IF(AND(P$1 = Q$1, Q$2 = "Mixed"), 0.5*Q30, 0)</f>
        <v>0</v>
      </c>
      <c r="Q30" s="5">
        <f>IF('Athletes - Gold'!Q30+'Athletes - Silver'!Q30+'Athletes - Bronze'!Q30 &gt; 0, 'Athletes - Gold'!Q30*'Medal values'!$B$1+'Athletes - Silver'!Q30*'Medal values'!$B$2+'Athletes - Bronze'!Q30*'Medal values'!$B$3, "") + IF(AND(Q$1 = P$1, P$2 = "Mixed"), 0.5*P30, 0) + IF(AND(Q$1 = R$1, R$2 = "Mixed"), 0.5*R30, 0)</f>
        <v>0</v>
      </c>
      <c r="R30" s="5">
        <f>IF('Athletes - Gold'!R30+'Athletes - Silver'!R30+'Athletes - Bronze'!R30 &gt; 0, 'Athletes - Gold'!R30*'Medal values'!$B$1+'Athletes - Silver'!R30*'Medal values'!$B$2+'Athletes - Bronze'!R30*'Medal values'!$B$3, "") + IF(AND(R$1 = Q$1, Q$2 = "Mixed"), 0.5*Q30, 0) + IF(AND(R$1 = S$1, S$2 = "Mixed"), 0.5*S30, 0)</f>
        <v>0</v>
      </c>
      <c r="S30" s="5">
        <f>IF('Athletes - Gold'!S30+'Athletes - Silver'!S30+'Athletes - Bronze'!S30 &gt; 0, 'Athletes - Gold'!S30*'Medal values'!$B$1+'Athletes - Silver'!S30*'Medal values'!$B$2+'Athletes - Bronze'!S30*'Medal values'!$B$3, "") + IF(AND(S$1 = R$1, R$2 = "Mixed"), 0.5*R30, 0) + IF(AND(S$1 = T$1, T$2 = "Mixed"), 0.5*T30, 0)</f>
        <v>0</v>
      </c>
      <c r="T30" s="5">
        <f>IF('Athletes - Gold'!T30+'Athletes - Silver'!T30+'Athletes - Bronze'!T30 &gt; 0, 'Athletes - Gold'!T30*'Medal values'!$B$1+'Athletes - Silver'!T30*'Medal values'!$B$2+'Athletes - Bronze'!T30*'Medal values'!$B$3, "") + IF(AND(T$1 = S$1, S$2 = "Mixed"), 0.5*S30, 0) + IF(AND(T$1 = U$1, U$2 = "Mixed"), 0.5*U30, 0)</f>
        <v>0</v>
      </c>
      <c r="U30" s="5">
        <f>IF('Athletes - Gold'!U30+'Athletes - Silver'!U30+'Athletes - Bronze'!U30 &gt; 0, 'Athletes - Gold'!U30*'Medal values'!$B$1+'Athletes - Silver'!U30*'Medal values'!$B$2+'Athletes - Bronze'!U30*'Medal values'!$B$3, "") + IF(AND(U$1 = T$1, T$2 = "Mixed"), 0.5*T30, 0) + IF(AND(U$1 = V$1, V$2 = "Mixed"), 0.5*V30, 0)</f>
        <v>0</v>
      </c>
      <c r="V30" s="5">
        <f>IF('Athletes - Gold'!V30+'Athletes - Silver'!V30+'Athletes - Bronze'!V30 &gt; 0, 'Athletes - Gold'!V30*'Medal values'!$B$1+'Athletes - Silver'!V30*'Medal values'!$B$2+'Athletes - Bronze'!V30*'Medal values'!$B$3, "") + IF(AND(V$1 = U$1, U$2 = "Mixed"), 0.5*U30, 0) + IF(AND(V$1 = W$1, W$2 = "Mixed"), 0.5*W30, 0)</f>
        <v>0</v>
      </c>
      <c r="W30" s="5">
        <f>IF('Athletes - Gold'!W30+'Athletes - Silver'!W30+'Athletes - Bronze'!W30 &gt; 0, 'Athletes - Gold'!W30*'Medal values'!$B$1+'Athletes - Silver'!W30*'Medal values'!$B$2+'Athletes - Bronze'!W30*'Medal values'!$B$3, "") + IF(AND(W$1 = V$1, V$2 = "Mixed"), 0.5*V30, 0) + IF(AND(W$1 = X$1, X$2 = "Mixed"), 0.5*X30, 0)</f>
        <v>0</v>
      </c>
      <c r="X30" s="5">
        <f>IF('Athletes - Gold'!X30+'Athletes - Silver'!X30+'Athletes - Bronze'!X30 &gt; 0, 'Athletes - Gold'!X30*'Medal values'!$B$1+'Athletes - Silver'!X30*'Medal values'!$B$2+'Athletes - Bronze'!X30*'Medal values'!$B$3, "") + IF(AND(X$1 = W$1, W$2 = "Mixed"), 0.5*W30, 0) + IF(AND(X$1 = Y$1, Y$2 = "Mixed"), 0.5*Y30, 0)</f>
        <v>0</v>
      </c>
      <c r="Y30" s="5">
        <f>IF('Athletes - Gold'!Y30+'Athletes - Silver'!Y30+'Athletes - Bronze'!Y30 &gt; 0, 'Athletes - Gold'!Y30*'Medal values'!$B$1+'Athletes - Silver'!Y30*'Medal values'!$B$2+'Athletes - Bronze'!Y30*'Medal values'!$B$3, "") + IF(AND(Y$1 = X$1, X$2 = "Mixed"), 0.5*X30, 0) + IF(AND(Y$1 = Z$1, Z$2 = "Mixed"), 0.5*Z30, 0)</f>
        <v>0</v>
      </c>
      <c r="Z30" s="5">
        <f>IF('Athletes - Gold'!Z30+'Athletes - Silver'!Z30+'Athletes - Bronze'!Z30 &gt; 0, 'Athletes - Gold'!Z30*'Medal values'!$B$1+'Athletes - Silver'!Z30*'Medal values'!$B$2+'Athletes - Bronze'!Z30*'Medal values'!$B$3, "") + IF(AND(Z$1 = Y$1, Y$2 = "Mixed"), 0.5*Y30, 0) + IF(AND(Z$1 = AA$1, AA$2 = "Mixed"), 0.5*AA30, 0)</f>
        <v>0</v>
      </c>
      <c r="AA30" s="5">
        <f>IF('Athletes - Gold'!AA30+'Athletes - Silver'!AA30+'Athletes - Bronze'!AA30 &gt; 0, 'Athletes - Gold'!AA30*'Medal values'!$B$1+'Athletes - Silver'!AA30*'Medal values'!$B$2+'Athletes - Bronze'!AA30*'Medal values'!$B$3, "") + IF(AND(AA$1 = Z$1, Z$2 = "Mixed"), 0.5*Z30, 0) + IF(AND(AA$1 = AB$1, AB$2 = "Mixed"), 0.5*AB30, 0)</f>
        <v>0</v>
      </c>
      <c r="AB30" s="5">
        <f>IF('Athletes - Gold'!AB30+'Athletes - Silver'!AB30+'Athletes - Bronze'!AB30 &gt; 0, 'Athletes - Gold'!AB30*'Medal values'!$B$1+'Athletes - Silver'!AB30*'Medal values'!$B$2+'Athletes - Bronze'!AB30*'Medal values'!$B$3, "") + IF(AND(AB$1 = AA$1, AA$2 = "Mixed"), 0.5*AA30, 0) + IF(AND(AB$1 = AC$1, AC$2 = "Mixed"), 0.5*AC30, 0)</f>
        <v>0</v>
      </c>
      <c r="AC30" s="5">
        <f>IF('Athletes - Gold'!AC30+'Athletes - Silver'!AC30+'Athletes - Bronze'!AC30 &gt; 0, 'Athletes - Gold'!AC30*'Medal values'!$B$1+'Athletes - Silver'!AC30*'Medal values'!$B$2+'Athletes - Bronze'!AC30*'Medal values'!$B$3, "") + IF(AND(AC$1 = AB$1, AB$2 = "Mixed"), 0.5*AB30, 0) + IF(AND(AC$1 = AD$1, AD$2 = "Mixed"), 0.5*AD30, 0)</f>
        <v>0</v>
      </c>
      <c r="AD30" s="5">
        <f>IF('Athletes - Gold'!AD30+'Athletes - Silver'!AD30+'Athletes - Bronze'!AD30 &gt; 0, 'Athletes - Gold'!AD30*'Medal values'!$B$1+'Athletes - Silver'!AD30*'Medal values'!$B$2+'Athletes - Bronze'!AD30*'Medal values'!$B$3, "") + IF(AND(AD$1 = AC$1, AC$2 = "Mixed"), 0.5*AC30, 0) + IF(AND(AD$1 = AE$1, AE$2 = "Mixed"), 0.5*AE30, 0)</f>
        <v>0</v>
      </c>
      <c r="AE30" s="5">
        <f>IF('Athletes - Gold'!AE30+'Athletes - Silver'!AE30+'Athletes - Bronze'!AE30 &gt; 0, 'Athletes - Gold'!AE30*'Medal values'!$B$1+'Athletes - Silver'!AE30*'Medal values'!$B$2+'Athletes - Bronze'!AE30*'Medal values'!$B$3, "") + IF(AND(AE$1 = AD$1, AD$2 = "Mixed"), 0.5*AD30, 0) + IF(AND(AE$1 = AF$1, AF$2 = "Mixed"), 0.5*AF30, 0)</f>
        <v>0</v>
      </c>
      <c r="AF30" s="5">
        <f>IF('Athletes - Gold'!AF30+'Athletes - Silver'!AF30+'Athletes - Bronze'!AF30 &gt; 0, 'Athletes - Gold'!AF30*'Medal values'!$B$1+'Athletes - Silver'!AF30*'Medal values'!$B$2+'Athletes - Bronze'!AF30*'Medal values'!$B$3, "") + IF(AND(AF$1 = AE$1, AE$2 = "Mixed"), 0.5*AE30, 0) + IF(AND(AF$1 = AG$1, AG$2 = "Mixed"), 0.5*AG30, 0)</f>
        <v>0</v>
      </c>
      <c r="AG30" s="5">
        <f>IF('Athletes - Gold'!AG30+'Athletes - Silver'!AG30+'Athletes - Bronze'!AG30 &gt; 0, 'Athletes - Gold'!AG30*'Medal values'!$B$1+'Athletes - Silver'!AG30*'Medal values'!$B$2+'Athletes - Bronze'!AG30*'Medal values'!$B$3, "") + IF(AND(AG$1 = AF$1, AF$2 = "Mixed"), 0.5*AF30, 0) + IF(AND(AG$1 = AH$1, AH$2 = "Mixed"), 0.5*AH30, 0)</f>
        <v>0</v>
      </c>
      <c r="AH30" s="5">
        <f>IF('Athletes - Gold'!AH30+'Athletes - Silver'!AH30+'Athletes - Bronze'!AH30 &gt; 0, 'Athletes - Gold'!AH30*'Medal values'!$B$1+'Athletes - Silver'!AH30*'Medal values'!$B$2+'Athletes - Bronze'!AH30*'Medal values'!$B$3, "") + IF(AND(AH$1 = AG$1, AG$2 = "Mixed"), 0.5*AG30, 0) + IF(AND(AH$1 = AI$1, AI$2 = "Mixed"), 0.5*AI30, 0)</f>
        <v>0</v>
      </c>
      <c r="AI30" s="5">
        <f>IF('Athletes - Gold'!AI30+'Athletes - Silver'!AI30+'Athletes - Bronze'!AI30 &gt; 0, 'Athletes - Gold'!AI30*'Medal values'!$B$1+'Athletes - Silver'!AI30*'Medal values'!$B$2+'Athletes - Bronze'!AI30*'Medal values'!$B$3, "") + IF(AND(AI$1 = AH$1, AH$2 = "Mixed"), 0.5*AH30, 0) + IF(AND(AI$1 = AJ$1, AJ$2 = "Mixed"), 0.5*AJ30, 0)</f>
        <v>0</v>
      </c>
      <c r="AJ30" s="5">
        <f>IF('Athletes - Gold'!AJ30+'Athletes - Silver'!AJ30+'Athletes - Bronze'!AJ30 &gt; 0, 'Athletes - Gold'!AJ30*'Medal values'!$B$1+'Athletes - Silver'!AJ30*'Medal values'!$B$2+'Athletes - Bronze'!AJ30*'Medal values'!$B$3, "") + IF(AND(AJ$1 = AI$1, AI$2 = "Mixed"), 0.5*AI30, 0) + IF(AND(AJ$1 = AK$1, AK$2 = "Mixed"), 0.5*AK30, 0)</f>
        <v>0</v>
      </c>
      <c r="AK30" s="5">
        <f>IF('Athletes - Gold'!AK30+'Athletes - Silver'!AK30+'Athletes - Bronze'!AK30 &gt; 0, 'Athletes - Gold'!AK30*'Medal values'!$B$1+'Athletes - Silver'!AK30*'Medal values'!$B$2+'Athletes - Bronze'!AK30*'Medal values'!$B$3, "") + IF(AND(AK$1 = AJ$1, AJ$2 = "Mixed"), 0.5*AJ30, 0) + IF(AND(AK$1 = AL$1, AL$2 = "Mixed"), 0.5*AL30, 0)</f>
        <v>0</v>
      </c>
      <c r="AL30" s="5">
        <f>IF('Athletes - Gold'!AL30+'Athletes - Silver'!AL30+'Athletes - Bronze'!AL30 &gt; 0, 'Athletes - Gold'!AL30*'Medal values'!$B$1+'Athletes - Silver'!AL30*'Medal values'!$B$2+'Athletes - Bronze'!AL30*'Medal values'!$B$3, "") + IF(AND(AL$1 = AK$1, AK$2 = "Mixed"), 0.5*AK30, 0) + IF(AND(AL$1 = AM$1, AM$2 = "Mixed"), 0.5*AM30, 0)</f>
        <v>0</v>
      </c>
      <c r="AM30" s="5">
        <f>IF('Athletes - Gold'!AM30+'Athletes - Silver'!AM30+'Athletes - Bronze'!AM30 &gt; 0, 'Athletes - Gold'!AM30*'Medal values'!$B$1+'Athletes - Silver'!AM30*'Medal values'!$B$2+'Athletes - Bronze'!AM30*'Medal values'!$B$3, "") + IF(AND(AM$1 = AL$1, AL$2 = "Mixed"), 0.5*AL30, 0) + IF(AND(AM$1 = AN$1, AN$2 = "Mixed"), 0.5*AN30, 0)</f>
        <v>0</v>
      </c>
      <c r="AN30" s="5">
        <f>IF('Athletes - Gold'!AN30+'Athletes - Silver'!AN30+'Athletes - Bronze'!AN30 &gt; 0, 'Athletes - Gold'!AN30*'Medal values'!$B$1+'Athletes - Silver'!AN30*'Medal values'!$B$2+'Athletes - Bronze'!AN30*'Medal values'!$B$3, "") + IF(AND(AN$1 = AM$1, AM$2 = "Mixed"), 0.5*AM30, 0) + IF(AND(AN$1 = AO$1, AO$2 = "Mixed"), 0.5*AO30, 0)</f>
        <v>0</v>
      </c>
      <c r="AO30" s="5">
        <f>IF('Athletes - Gold'!AO30+'Athletes - Silver'!AO30+'Athletes - Bronze'!AO30 &gt; 0, 'Athletes - Gold'!AO30*'Medal values'!$B$1+'Athletes - Silver'!AO30*'Medal values'!$B$2+'Athletes - Bronze'!AO30*'Medal values'!$B$3, "") + IF(AND(AO$1 = AN$1, AN$2 = "Mixed"), 0.5*AN30, 0) + IF(AND(AO$1 = AP$1, AP$2 = "Mixed"), 0.5*AP30, 0)</f>
        <v>0</v>
      </c>
      <c r="AP30" s="5">
        <f>IF('Athletes - Gold'!AP30+'Athletes - Silver'!AP30+'Athletes - Bronze'!AP30 &gt; 0, 'Athletes - Gold'!AP30*'Medal values'!$B$1+'Athletes - Silver'!AP30*'Medal values'!$B$2+'Athletes - Bronze'!AP30*'Medal values'!$B$3, "") + IF(AND(AP$1 = AO$1, AO$2 = "Mixed"), 0.5*AO30, 0) + IF(AND(AP$1 = AQ$1, AQ$2 = "Mixed"), 0.5*AQ30, 0)</f>
        <v>10.003</v>
      </c>
      <c r="AQ30" s="5">
        <f>IF('Athletes - Gold'!AQ30+'Athletes - Silver'!AQ30+'Athletes - Bronze'!AQ30 &gt; 0, 'Athletes - Gold'!AQ30*'Medal values'!$B$1+'Athletes - Silver'!AQ30*'Medal values'!$B$2+'Athletes - Bronze'!AQ30*'Medal values'!$B$3, "") + IF(AND(AQ$1 = AP$1, AP$2 = "Mixed"), 0.5*AP30, 0) + IF(AND(AQ$1 = AR$1, AR$2 = "Mixed"), 0.5*AR30, 0)</f>
        <v>0</v>
      </c>
      <c r="AR30" s="5">
        <f>IF('Athletes - Gold'!AR30+'Athletes - Silver'!AR30+'Athletes - Bronze'!AR30 &gt; 0, 'Athletes - Gold'!AR30*'Medal values'!$B$1+'Athletes - Silver'!AR30*'Medal values'!$B$2+'Athletes - Bronze'!AR30*'Medal values'!$B$3, "") + IF(AND(AR$1 = AQ$1, AQ$2 = "Mixed"), 0.5*AQ30, 0) + IF(AND(AR$1 = AS$1, AS$2 = "Mixed"), 0.5*AS30, 0)</f>
        <v>0</v>
      </c>
      <c r="AS30" s="5">
        <f>IF('Athletes - Gold'!AS30+'Athletes - Silver'!AS30+'Athletes - Bronze'!AS30 &gt; 0, 'Athletes - Gold'!AS30*'Medal values'!$B$1+'Athletes - Silver'!AS30*'Medal values'!$B$2+'Athletes - Bronze'!AS30*'Medal values'!$B$3, "") + IF(AND(AS$1 = AR$1, AR$2 = "Mixed"), 0.5*AR30, 0) + IF(AND(AS$1 = AT$1, AT$2 = "Mixed"), 0.5*AT30, 0)</f>
        <v>0</v>
      </c>
      <c r="AT30" s="5">
        <f>IF('Athletes - Gold'!AT30+'Athletes - Silver'!AT30+'Athletes - Bronze'!AT30 &gt; 0, 'Athletes - Gold'!AT30*'Medal values'!$B$1+'Athletes - Silver'!AT30*'Medal values'!$B$2+'Athletes - Bronze'!AT30*'Medal values'!$B$3, "") + IF(AND(AT$1 = AS$1, AS$2 = "Mixed"), 0.5*AS30, 0) + IF(AND(AT$1 = AU$1, AU$2 = "Mixed"), 0.5*AU30, 0)</f>
        <v>0</v>
      </c>
      <c r="AU30" s="5">
        <f>IF('Athletes - Gold'!AU30+'Athletes - Silver'!AU30+'Athletes - Bronze'!AU30 &gt; 0, 'Athletes - Gold'!AU30*'Medal values'!$B$1+'Athletes - Silver'!AU30*'Medal values'!$B$2+'Athletes - Bronze'!AU30*'Medal values'!$B$3, "") + IF(AND(AU$1 = AT$1, AT$2 = "Mixed"), 0.5*AT30, 0) + IF(AND(AU$1 = AV$1, AV$2 = "Mixed"), 0.5*AV30, 0)</f>
        <v>0</v>
      </c>
      <c r="AV30" s="5">
        <f>IF('Athletes - Gold'!AV30+'Athletes - Silver'!AV30+'Athletes - Bronze'!AV30 &gt; 0, 'Athletes - Gold'!AV30*'Medal values'!$B$1+'Athletes - Silver'!AV30*'Medal values'!$B$2+'Athletes - Bronze'!AV30*'Medal values'!$B$3, "") + IF(AND(AV$1 = AU$1, AU$2 = "Mixed"), 0.5*AU30, 0) + IF(AND(AV$1 = AW$1, AW$2 = "Mixed"), 0.5*AW30, 0)</f>
        <v>0</v>
      </c>
      <c r="AW30" s="5">
        <f>IF('Athletes - Gold'!AW30+'Athletes - Silver'!AW30+'Athletes - Bronze'!AW30 &gt; 0, 'Athletes - Gold'!AW30*'Medal values'!$B$1+'Athletes - Silver'!AW30*'Medal values'!$B$2+'Athletes - Bronze'!AW30*'Medal values'!$B$3, "") + IF(AND(AW$1 = AV$1, AV$2 = "Mixed"), 0.5*AV30, 0) + IF(AND(AW$1 = AX$1, AX$2 = "Mixed"), 0.5*AX30, 0)</f>
        <v>0</v>
      </c>
      <c r="AX30" s="5">
        <f>IF('Athletes - Gold'!AX30+'Athletes - Silver'!AX30+'Athletes - Bronze'!AX30 &gt; 0, 'Athletes - Gold'!AX30*'Medal values'!$B$1+'Athletes - Silver'!AX30*'Medal values'!$B$2+'Athletes - Bronze'!AX30*'Medal values'!$B$3, "") + IF(AND(AX$1 = AW$1, AW$2 = "Mixed"), 0.5*AW30, 0) + IF(AND(AX$1 = AY$1, AY$2 = "Mixed"), 0.5*AY30, 0)</f>
        <v>0</v>
      </c>
      <c r="AY30" s="5">
        <f>IF('Athletes - Gold'!AY30+'Athletes - Silver'!AY30+'Athletes - Bronze'!AY30 &gt; 0, 'Athletes - Gold'!AY30*'Medal values'!$B$1+'Athletes - Silver'!AY30*'Medal values'!$B$2+'Athletes - Bronze'!AY30*'Medal values'!$B$3, "") + IF(AND(AY$1 = AX$1, AX$2 = "Mixed"), 0.5*AX30, 0) + IF(AND(AY$1 = AZ$1, AZ$2 = "Mixed"), 0.5*AZ30, 0)</f>
        <v>0</v>
      </c>
      <c r="AZ30" s="5">
        <f>IF('Athletes - Gold'!AZ30+'Athletes - Silver'!AZ30+'Athletes - Bronze'!AZ30 &gt; 0, 'Athletes - Gold'!AZ30*'Medal values'!$B$1+'Athletes - Silver'!AZ30*'Medal values'!$B$2+'Athletes - Bronze'!AZ30*'Medal values'!$B$3, "") + IF(AND(AZ$1 = AY$1, AY$2 = "Mixed"), 0.5*AY30, 0) + IF(AND(AZ$1 = BA$1, BA$2 = "Mixed"), 0.5*BA30, 0)</f>
        <v>0</v>
      </c>
      <c r="BA30" s="5">
        <f>IF('Athletes - Gold'!BA30+'Athletes - Silver'!BA30+'Athletes - Bronze'!BA30 &gt; 0, 'Athletes - Gold'!BA30*'Medal values'!$B$1+'Athletes - Silver'!BA30*'Medal values'!$B$2+'Athletes - Bronze'!BA30*'Medal values'!$B$3, "") + IF(AND(BA$1 = AZ$1, AZ$2 = "Mixed"), 0.5*AZ30, 0) + IF(AND(BA$1 = BB$1, BB$2 = "Mixed"), 0.5*BB30, 0)</f>
        <v>0</v>
      </c>
      <c r="BB30" s="5">
        <f>IF('Athletes - Gold'!BB30+'Athletes - Silver'!BB30+'Athletes - Bronze'!BB30 &gt; 0, 'Athletes - Gold'!BB30*'Medal values'!$B$1+'Athletes - Silver'!BB30*'Medal values'!$B$2+'Athletes - Bronze'!BB30*'Medal values'!$B$3, "") + IF(AND(BB$1 = BA$1, BA$2 = "Mixed"), 0.5*BA30, 0) + IF(AND(BB$1 = BC$1, BC$2 = "Mixed"), 0.5*BC30, 0)</f>
        <v>0</v>
      </c>
      <c r="BC30" s="5">
        <f>IF('Athletes - Gold'!BC30+'Athletes - Silver'!BC30+'Athletes - Bronze'!BC30 &gt; 0, 'Athletes - Gold'!BC30*'Medal values'!$B$1+'Athletes - Silver'!BC30*'Medal values'!$B$2+'Athletes - Bronze'!BC30*'Medal values'!$B$3, "") + IF(AND(BC$1 = BB$1, BB$2 = "Mixed"), 0.5*BB30, 0) + IF(AND(BC$1 = BD$1, BD$2 = "Mixed"), 0.5*BD30, 0)</f>
        <v>0</v>
      </c>
      <c r="BD30" s="5">
        <f>IF('Athletes - Gold'!BD30+'Athletes - Silver'!BD30+'Athletes - Bronze'!BD30 &gt; 0, 'Athletes - Gold'!BD30*'Medal values'!$B$1+'Athletes - Silver'!BD30*'Medal values'!$B$2+'Athletes - Bronze'!BD30*'Medal values'!$B$3, "") + IF(AND(BD$1 = BC$1, BC$2 = "Mixed"), 0.5*BC30, 0) + IF(AND(BD$1 = BE$1, BE$2 = "Mixed"), 0.5*BE30, 0)</f>
        <v>0</v>
      </c>
      <c r="BE30" s="5">
        <f>IF('Athletes - Gold'!BE30+'Athletes - Silver'!BE30+'Athletes - Bronze'!BE30 &gt; 0, 'Athletes - Gold'!BE30*'Medal values'!$B$1+'Athletes - Silver'!BE30*'Medal values'!$B$2+'Athletes - Bronze'!BE30*'Medal values'!$B$3, "") + IF(AND(BE$1 = BD$1, BD$2 = "Mixed"), 0.5*BD30, 0) + IF(AND(BE$1 = BF$1, BF$2 = "Mixed"), 0.5*BF30, 0)</f>
        <v>0</v>
      </c>
      <c r="BF30" s="5">
        <f>IF('Athletes - Gold'!BF30+'Athletes - Silver'!BF30+'Athletes - Bronze'!BF30 &gt; 0, 'Athletes - Gold'!BF30*'Medal values'!$B$1+'Athletes - Silver'!BF30*'Medal values'!$B$2+'Athletes - Bronze'!BF30*'Medal values'!$B$3, "") + IF(AND(BF$1 = BE$1, BE$2 = "Mixed"), 0.5*BE30, 0) + IF(AND(BF$1 = BG$1, BG$2 = "Mixed"), 0.5*BG30, 0)</f>
        <v>0</v>
      </c>
      <c r="BG30" s="5">
        <f>IF('Athletes - Gold'!BG30+'Athletes - Silver'!BG30+'Athletes - Bronze'!BG30 &gt; 0, 'Athletes - Gold'!BG30*'Medal values'!$B$1+'Athletes - Silver'!BG30*'Medal values'!$B$2+'Athletes - Bronze'!BG30*'Medal values'!$B$3, "") + IF(AND(BG$1 = BF$1, BF$2 = "Mixed"), 0.5*BF30, 0) + IF(AND(BG$1 = BH$1, BH$2 = "Mixed"), 0.5*BH30, 0)</f>
        <v>0</v>
      </c>
      <c r="BH30" s="5">
        <f>IF('Athletes - Gold'!BH30+'Athletes - Silver'!BH30+'Athletes - Bronze'!BH30 &gt; 0, 'Athletes - Gold'!BH30*'Medal values'!$B$1+'Athletes - Silver'!BH30*'Medal values'!$B$2+'Athletes - Bronze'!BH30*'Medal values'!$B$3, "") + IF(AND(BH$1 = BG$1, BG$2 = "Mixed"), 0.5*BG30, 0) + IF(AND(BH$1 = BI$1, BI$2 = "Mixed"), 0.5*BI30, 0)</f>
        <v>0</v>
      </c>
      <c r="BI30" s="5">
        <f>IF('Athletes - Gold'!BI30+'Athletes - Silver'!BI30+'Athletes - Bronze'!BI30 &gt; 0, 'Athletes - Gold'!BI30*'Medal values'!$B$1+'Athletes - Silver'!BI30*'Medal values'!$B$2+'Athletes - Bronze'!BI30*'Medal values'!$B$3, "") + IF(AND(BI$1 = BH$1, BH$2 = "Mixed"), 0.5*BH30, 0) + IF(AND(BI$1 = BJ$1, BJ$2 = "Mixed"), 0.5*BJ30, 0)</f>
        <v>0</v>
      </c>
      <c r="BJ30" s="5">
        <f>IF('Athletes - Gold'!BJ30+'Athletes - Silver'!BJ30+'Athletes - Bronze'!BJ30 &gt; 0, 'Athletes - Gold'!BJ30*'Medal values'!$B$1+'Athletes - Silver'!BJ30*'Medal values'!$B$2+'Athletes - Bronze'!BJ30*'Medal values'!$B$3, "") + IF(AND(BJ$1 = BI$1, BI$2 = "Mixed"), 0.5*BI30, 0) + IF(AND(BJ$1 = BK$1, BK$2 = "Mixed"), 0.5*BK30, 0)</f>
        <v>0</v>
      </c>
      <c r="BK30" s="5">
        <f>IF('Athletes - Gold'!BK30+'Athletes - Silver'!BK30+'Athletes - Bronze'!BK30 &gt; 0, 'Athletes - Gold'!BK30*'Medal values'!$B$1+'Athletes - Silver'!BK30*'Medal values'!$B$2+'Athletes - Bronze'!BK30*'Medal values'!$B$3, "") + IF(AND(BK$1 = BJ$1, BJ$2 = "Mixed"), 0.5*BJ30, 0) + IF(AND(BK$1 = BL$1, BL$2 = "Mixed"), 0.5*BL30, 0)</f>
        <v>0</v>
      </c>
      <c r="BL30" s="5">
        <f>IF('Athletes - Gold'!BL30+'Athletes - Silver'!BL30+'Athletes - Bronze'!BL30 &gt; 0, 'Athletes - Gold'!BL30*'Medal values'!$B$1+'Athletes - Silver'!BL30*'Medal values'!$B$2+'Athletes - Bronze'!BL30*'Medal values'!$B$3, "") + IF(AND(BL$1 = BK$1, BK$2 = "Mixed"), 0.5*BK30, 0) + IF(AND(BL$1 = BM$1, BM$2 = "Mixed"), 0.5*BM30, 0)</f>
        <v>0</v>
      </c>
      <c r="BM30" s="5">
        <f>IF('Athletes - Gold'!BM30+'Athletes - Silver'!BM30+'Athletes - Bronze'!BM30 &gt; 0, 'Athletes - Gold'!BM30*'Medal values'!$B$1+'Athletes - Silver'!BM30*'Medal values'!$B$2+'Athletes - Bronze'!BM30*'Medal values'!$B$3, "") + IF(AND(BM$1 = BL$1, BL$2 = "Mixed"), 0.5*BL30, 0) + IF(AND(BM$1 = BN$1, BN$2 = "Mixed"), 0.5*BN30, 0)</f>
        <v>0</v>
      </c>
      <c r="BN30" s="5">
        <f>IF('Athletes - Gold'!BN30+'Athletes - Silver'!BN30+'Athletes - Bronze'!BN30 &gt; 0, 'Athletes - Gold'!BN30*'Medal values'!$B$1+'Athletes - Silver'!BN30*'Medal values'!$B$2+'Athletes - Bronze'!BN30*'Medal values'!$B$3, "") + IF(AND(BN$1 = BM$1, BM$2 = "Mixed"), 0.5*BM30, 0) + IF(AND(BN$1 = BO$1, BO$2 = "Mixed"), 0.5*BO30, 0)</f>
        <v>0</v>
      </c>
      <c r="BO30" s="5">
        <f>IF('Athletes - Gold'!BO30+'Athletes - Silver'!BO30+'Athletes - Bronze'!BO30 &gt; 0, 'Athletes - Gold'!BO30*'Medal values'!$B$1+'Athletes - Silver'!BO30*'Medal values'!$B$2+'Athletes - Bronze'!BO30*'Medal values'!$B$3, "") + IF(AND(BO$1 = BN$1, BN$2 = "Mixed"), 0.5*BN30, 0) + IF(AND(BO$1 = BP$1, BP$2 = "Mixed"), 0.5*BP30, 0)</f>
        <v>0</v>
      </c>
      <c r="BP30" s="5">
        <f>IF('Athletes - Gold'!BP30+'Athletes - Silver'!BP30+'Athletes - Bronze'!BP30 &gt; 0, 'Athletes - Gold'!BP30*'Medal values'!$B$1+'Athletes - Silver'!BP30*'Medal values'!$B$2+'Athletes - Bronze'!BP30*'Medal values'!$B$3, "") + IF(AND(BP$1 = BO$1, BO$2 = "Mixed"), 0.5*BO30, 0) + IF(AND(BP$1 = BQ$1, BQ$2 = "Mixed"), 0.5*BQ30, 0)</f>
        <v>0</v>
      </c>
      <c r="BQ30" s="5">
        <f>IF('Athletes - Gold'!BQ30+'Athletes - Silver'!BQ30+'Athletes - Bronze'!BQ30 &gt; 0, 'Athletes - Gold'!BQ30*'Medal values'!$B$1+'Athletes - Silver'!BQ30*'Medal values'!$B$2+'Athletes - Bronze'!BQ30*'Medal values'!$B$3, "") + IF(AND(BQ$1 = BP$1, BP$2 = "Mixed"), 0.5*BP30, 0) + IF(AND(BQ$1 = BR$1, BR$2 = "Mixed"), 0.5*BR30, 0)</f>
        <v>0</v>
      </c>
      <c r="BR30" s="5">
        <f>IF('Athletes - Gold'!BR30+'Athletes - Silver'!BR30+'Athletes - Bronze'!BR30 &gt; 0, 'Athletes - Gold'!BR30*'Medal values'!$B$1+'Athletes - Silver'!BR30*'Medal values'!$B$2+'Athletes - Bronze'!BR30*'Medal values'!$B$3, "") + IF(AND(BR$1 = BQ$1, BQ$2 = "Mixed"), 0.5*BQ30, 0) + IF(AND(BR$1 = BS$1, BS$2 = "Mixed"), 0.5*BS30, 0)</f>
        <v>0</v>
      </c>
      <c r="BS30" s="5">
        <f>IF('Athletes - Gold'!BS30+'Athletes - Silver'!BS30+'Athletes - Bronze'!BS30 &gt; 0, 'Athletes - Gold'!BS30*'Medal values'!$B$1+'Athletes - Silver'!BS30*'Medal values'!$B$2+'Athletes - Bronze'!BS30*'Medal values'!$B$3, "") + IF(AND(BS$1 = BR$1, BR$2 = "Mixed"), 0.5*BR30, 0) + IF(AND(BS$1 = BT$1, BT$2 = "Mixed"), 0.5*BT30, 0)</f>
        <v>0</v>
      </c>
      <c r="BT30" s="5">
        <f>IF('Athletes - Gold'!BT30+'Athletes - Silver'!BT30+'Athletes - Bronze'!BT30 &gt; 0, 'Athletes - Gold'!BT30*'Medal values'!$B$1+'Athletes - Silver'!BT30*'Medal values'!$B$2+'Athletes - Bronze'!BT30*'Medal values'!$B$3, "") + IF(AND(BT$1 = BS$1, BS$2 = "Mixed"), 0.5*BS30, 0) + IF(AND(BT$1 = BU$1, BU$2 = "Mixed"), 0.5*BU30, 0)</f>
        <v>0</v>
      </c>
      <c r="BU30" s="5">
        <f>IF('Athletes - Gold'!BU30+'Athletes - Silver'!BU30+'Athletes - Bronze'!BU30 &gt; 0, 'Athletes - Gold'!BU30*'Medal values'!$B$1+'Athletes - Silver'!BU30*'Medal values'!$B$2+'Athletes - Bronze'!BU30*'Medal values'!$B$3, "") + IF(AND(BU$1 = BT$1, BT$2 = "Mixed"), 0.5*BT30, 0) + IF(AND(BU$1 = BV$1, BV$2 = "Mixed"), 0.5*BV30, 0)</f>
        <v>0</v>
      </c>
      <c r="BV30" s="5">
        <f>IF('Athletes - Gold'!BV30+'Athletes - Silver'!BV30+'Athletes - Bronze'!BV30 &gt; 0, 'Athletes - Gold'!BV30*'Medal values'!$B$1+'Athletes - Silver'!BV30*'Medal values'!$B$2+'Athletes - Bronze'!BV30*'Medal values'!$B$3, "") + IF(AND(BV$1 = BU$1, BU$2 = "Mixed"), 0.5*BU30, 0) + IF(AND(BV$1 = BW$1, BW$2 = "Mixed"), 0.5*BW30, 0)</f>
        <v>0</v>
      </c>
      <c r="BW30" s="5">
        <f>IF('Athletes - Gold'!BW30+'Athletes - Silver'!BW30+'Athletes - Bronze'!BW30 &gt; 0, 'Athletes - Gold'!BW30*'Medal values'!$B$1+'Athletes - Silver'!BW30*'Medal values'!$B$2+'Athletes - Bronze'!BW30*'Medal values'!$B$3, "") + IF(AND(BW$1 = BV$1, BV$2 = "Mixed"), 0.5*BV30, 0) + IF(AND(BW$1 = BX$1, BX$2 = "Mixed"), 0.5*BX30, 0)</f>
        <v>0</v>
      </c>
      <c r="BX30" s="5">
        <f>IF('Athletes - Gold'!BX30+'Athletes - Silver'!BX30+'Athletes - Bronze'!BX30 &gt; 0, 'Athletes - Gold'!BX30*'Medal values'!$B$1+'Athletes - Silver'!BX30*'Medal values'!$B$2+'Athletes - Bronze'!BX30*'Medal values'!$B$3, "") + IF(AND(BX$1 = BW$1, BW$2 = "Mixed"), 0.5*BW30, 0) + IF(AND(BX$1 = BY$1, BY$2 = "Mixed"), 0.5*BY30, 0)</f>
        <v>0</v>
      </c>
      <c r="BY30" s="5">
        <f>IF('Athletes - Gold'!BY30+'Athletes - Silver'!BY30+'Athletes - Bronze'!BY30 &gt; 0, 'Athletes - Gold'!BY30*'Medal values'!$B$1+'Athletes - Silver'!BY30*'Medal values'!$B$2+'Athletes - Bronze'!BY30*'Medal values'!$B$3, "") + IF(AND(BY$1 = BX$1, BX$2 = "Mixed"), 0.5*BX30, 0) + IF(AND(BY$1 = BZ$1, BZ$2 = "Mixed"), 0.5*BZ30, 0)</f>
        <v>0</v>
      </c>
      <c r="BZ30" s="5">
        <f>IF('Athletes - Gold'!BZ30+'Athletes - Silver'!BZ30+'Athletes - Bronze'!BZ30 &gt; 0, 'Athletes - Gold'!BZ30*'Medal values'!$B$1+'Athletes - Silver'!BZ30*'Medal values'!$B$2+'Athletes - Bronze'!BZ30*'Medal values'!$B$3, "") + IF(AND(BZ$1 = BY$1, BY$2 = "Mixed"), 0.5*BY30, 0) + IF(AND(BZ$1 = CA$1, CA$2 = "Mixed"), 0.5*CA30, 0)</f>
        <v>0</v>
      </c>
      <c r="CA30" s="5">
        <f>IF('Athletes - Gold'!CA30+'Athletes - Silver'!CA30+'Athletes - Bronze'!CA30 &gt; 0, 'Athletes - Gold'!CA30*'Medal values'!$B$1+'Athletes - Silver'!CA30*'Medal values'!$B$2+'Athletes - Bronze'!CA30*'Medal values'!$B$3, "") + IF(AND(CA$1 = BZ$1, BZ$2 = "Mixed"), 0.5*BZ30, 0) + IF(AND(CA$1 = CB$1, CB$2 = "Mixed"), 0.5*CB30, 0)</f>
        <v>0</v>
      </c>
      <c r="CB30" s="5">
        <f>IF('Athletes - Gold'!CB30+'Athletes - Silver'!CB30+'Athletes - Bronze'!CB30 &gt; 0, 'Athletes - Gold'!CB30*'Medal values'!$B$1+'Athletes - Silver'!CB30*'Medal values'!$B$2+'Athletes - Bronze'!CB30*'Medal values'!$B$3, "") + IF(AND(CB$1 = CA$1, CA$2 = "Mixed"), 0.5*CA30, 0) + IF(AND(CB$1 = CC$1, CC$2 = "Mixed"), 0.5*CC30, 0)</f>
        <v>0</v>
      </c>
      <c r="CC30" s="5">
        <f>IF('Athletes - Gold'!CC30+'Athletes - Silver'!CC30+'Athletes - Bronze'!CC30 &gt; 0, 'Athletes - Gold'!CC30*'Medal values'!$B$1+'Athletes - Silver'!CC30*'Medal values'!$B$2+'Athletes - Bronze'!CC30*'Medal values'!$B$3, "") + IF(AND(CC$1 = CB$1, CB$2 = "Mixed"), 0.5*CB30, 0) + IF(AND(CC$1 = CD$1, CD$2 = "Mixed"), 0.5*CD30, 0)</f>
        <v>0</v>
      </c>
      <c r="CD30" s="5">
        <f>IF('Athletes - Gold'!CD30+'Athletes - Silver'!CD30+'Athletes - Bronze'!CD30 &gt; 0, 'Athletes - Gold'!CD30*'Medal values'!$B$1+'Athletes - Silver'!CD30*'Medal values'!$B$2+'Athletes - Bronze'!CD30*'Medal values'!$B$3, "") + IF(AND(CD$1 = CC$1, CC$2 = "Mixed"), 0.5*CC30, 0) + IF(AND(CD$1 = CE$1, CE$2 = "Mixed"), 0.5*CE30, 0)</f>
        <v>0</v>
      </c>
      <c r="CE30" s="5">
        <f>IF('Athletes - Gold'!CE30+'Athletes - Silver'!CE30+'Athletes - Bronze'!CE30 &gt; 0, 'Athletes - Gold'!CE30*'Medal values'!$B$1+'Athletes - Silver'!CE30*'Medal values'!$B$2+'Athletes - Bronze'!CE30*'Medal values'!$B$3, "") + IF(AND(CE$1 = CD$1, CD$2 = "Mixed"), 0.5*CD30, 0) + IF(AND(CE$1 = CF$1, CF$2 = "Mixed"), 0.5*CF30, 0)</f>
        <v>0</v>
      </c>
      <c r="CF30" s="5">
        <f>IF('Athletes - Gold'!CF30+'Athletes - Silver'!CF30+'Athletes - Bronze'!CF30 &gt; 0, 'Athletes - Gold'!CF30*'Medal values'!$B$1+'Athletes - Silver'!CF30*'Medal values'!$B$2+'Athletes - Bronze'!CF30*'Medal values'!$B$3, "") + IF(AND(CF$1 = CE$1, CE$2 = "Mixed"), 0.5*CE30, 0) + IF(AND(CF$1 = CG$1, CG$2 = "Mixed"), 0.5*CG30, 0)</f>
        <v>0</v>
      </c>
      <c r="CG30" s="5">
        <f>IF('Athletes - Gold'!CG30+'Athletes - Silver'!CG30+'Athletes - Bronze'!CG30 &gt; 0, 'Athletes - Gold'!CG30*'Medal values'!$B$1+'Athletes - Silver'!CG30*'Medal values'!$B$2+'Athletes - Bronze'!CG30*'Medal values'!$B$3, "") + IF(AND(CG$1 = CF$1, CF$2 = "Mixed"), 0.5*CF30, 0) + IF(AND(CG$1 = CH$1, CH$2 = "Mixed"), 0.5*CH30, 0)</f>
        <v>0</v>
      </c>
      <c r="CH30" s="5">
        <f>IF('Athletes - Gold'!CH30+'Athletes - Silver'!CH30+'Athletes - Bronze'!CH30 &gt; 0, 'Athletes - Gold'!CH30*'Medal values'!$B$1+'Athletes - Silver'!CH30*'Medal values'!$B$2+'Athletes - Bronze'!CH30*'Medal values'!$B$3, "") + IF(AND(CH$1 = CG$1, CG$2 = "Mixed"), 0.5*CG30, 0) + IF(AND(CH$1 = CI$1, CI$2 = "Mixed"), 0.5*CI30, 0)</f>
        <v>0</v>
      </c>
      <c r="CI30" s="5">
        <f>IF('Athletes - Gold'!CI30+'Athletes - Silver'!CI30+'Athletes - Bronze'!CI30 &gt; 0, 'Athletes - Gold'!CI30*'Medal values'!$B$1+'Athletes - Silver'!CI30*'Medal values'!$B$2+'Athletes - Bronze'!CI30*'Medal values'!$B$3, "") + IF(AND(CI$1 = CH$1, CH$2 = "Mixed"), 0.5*CH30, 0) + IF(AND(CI$1 = CJ$1, CJ$2 = "Mixed"), 0.5*CJ30, 0)</f>
        <v>0</v>
      </c>
      <c r="CJ30" s="5">
        <f>IF('Athletes - Gold'!CJ30+'Athletes - Silver'!CJ30+'Athletes - Bronze'!CJ30 &gt; 0, 'Athletes - Gold'!CJ30*'Medal values'!$B$1+'Athletes - Silver'!CJ30*'Medal values'!$B$2+'Athletes - Bronze'!CJ30*'Medal values'!$B$3, "") + IF(AND(CJ$1 = CI$1, CI$2 = "Mixed"), 0.5*CI30, 0) + IF(AND(CJ$1 = CK$1, CK$2 = "Mixed"), 0.5*CK30, 0)</f>
        <v>0</v>
      </c>
      <c r="CK30" s="5">
        <f>IF('Athletes - Gold'!CK30+'Athletes - Silver'!CK30+'Athletes - Bronze'!CK30 &gt; 0, 'Athletes - Gold'!CK30*'Medal values'!$B$1+'Athletes - Silver'!CK30*'Medal values'!$B$2+'Athletes - Bronze'!CK30*'Medal values'!$B$3, "") + IF(AND(CK$1 = CJ$1, CJ$2 = "Mixed"), 0.5*CJ30, 0) + IF(AND(CK$1 = CL$1, CL$2 = "Mixed"), 0.5*CL30, 0)</f>
        <v>0</v>
      </c>
      <c r="CL30" s="5">
        <f>IF('Athletes - Gold'!CL30+'Athletes - Silver'!CL30+'Athletes - Bronze'!CL30 &gt; 0, 'Athletes - Gold'!CL30*'Medal values'!$B$1+'Athletes - Silver'!CL30*'Medal values'!$B$2+'Athletes - Bronze'!CL30*'Medal values'!$B$3, "") + IF(AND(CL$1 = CK$1, CK$2 = "Mixed"), 0.5*CK30, 0) + IF(AND(CL$1 = CM$1, CM$2 = "Mixed"), 0.5*CM30, 0)</f>
        <v>0</v>
      </c>
      <c r="CM30" s="5">
        <f>IF('Athletes - Gold'!CM30+'Athletes - Silver'!CM30+'Athletes - Bronze'!CM30 &gt; 0, 'Athletes - Gold'!CM30*'Medal values'!$B$1+'Athletes - Silver'!CM30*'Medal values'!$B$2+'Athletes - Bronze'!CM30*'Medal values'!$B$3, "") + IF(AND(CM$1 = CL$1, CL$2 = "Mixed"), 0.5*CL30, 0) + IF(AND(CM$1 = CN$1, CN$2 = "Mixed"), 0.5*CN30, 0)</f>
        <v>0</v>
      </c>
      <c r="CN30" s="5">
        <f>IF('Athletes - Gold'!CN30+'Athletes - Silver'!CN30+'Athletes - Bronze'!CN30 &gt; 0, 'Athletes - Gold'!CN30*'Medal values'!$B$1+'Athletes - Silver'!CN30*'Medal values'!$B$2+'Athletes - Bronze'!CN30*'Medal values'!$B$3, "") + IF(AND(CN$1 = CM$1, CM$2 = "Mixed"), 0.5*CM30, 0) + IF(AND(CN$1 = CO$1, CO$2 = "Mixed"), 0.5*CO30, 0)</f>
        <v>0</v>
      </c>
      <c r="CO30" s="5">
        <f>IF('Athletes - Gold'!CO30+'Athletes - Silver'!CO30+'Athletes - Bronze'!CO30 &gt; 0, 'Athletes - Gold'!CO30*'Medal values'!$B$1+'Athletes - Silver'!CO30*'Medal values'!$B$2+'Athletes - Bronze'!CO30*'Medal values'!$B$3, "") + IF(AND(CO$1 = CN$1, CN$2 = "Mixed"), 0.5*CN30, 0) + IF(AND(CO$1 = CP$1, CP$2 = "Mixed"), 0.5*CP30, 0)</f>
        <v>0</v>
      </c>
      <c r="CP30" s="5">
        <f>IF('Athletes - Gold'!CP30+'Athletes - Silver'!CP30+'Athletes - Bronze'!CP30 &gt; 0, 'Athletes - Gold'!CP30*'Medal values'!$B$1+'Athletes - Silver'!CP30*'Medal values'!$B$2+'Athletes - Bronze'!CP30*'Medal values'!$B$3, "") + IF(AND(CP$1 = CO$1, CO$2 = "Mixed"), 0.5*CO30, 0) + IF(AND(CP$1 = CQ$1, CQ$2 = "Mixed"), 0.5*CQ30, 0)</f>
        <v>0</v>
      </c>
      <c r="CQ30" s="5">
        <f>IF('Athletes - Gold'!CQ30+'Athletes - Silver'!CQ30+'Athletes - Bronze'!CQ30 &gt; 0, 'Athletes - Gold'!CQ30*'Medal values'!$B$1+'Athletes - Silver'!CQ30*'Medal values'!$B$2+'Athletes - Bronze'!CQ30*'Medal values'!$B$3, "") + IF(AND(CQ$1 = CP$1, CP$2 = "Mixed"), 0.5*CP30, 0) + IF(AND(CQ$1 = CR$1, CR$2 = "Mixed"), 0.5*CR30, 0)</f>
        <v>0</v>
      </c>
      <c r="CR30" s="5">
        <f>IF('Athletes - Gold'!CR30+'Athletes - Silver'!CR30+'Athletes - Bronze'!CR30 &gt; 0, 'Athletes - Gold'!CR30*'Medal values'!$B$1+'Athletes - Silver'!CR30*'Medal values'!$B$2+'Athletes - Bronze'!CR30*'Medal values'!$B$3, "") + IF(AND(CR$1 = CQ$1, CQ$2 = "Mixed"), 0.5*CQ30, 0) + IF(AND(CR$1 = CS$1, CS$2 = "Mixed"), 0.5*CS30, 0)</f>
        <v>0</v>
      </c>
      <c r="CS30" s="5">
        <f>IF('Athletes - Gold'!CS30+'Athletes - Silver'!CS30+'Athletes - Bronze'!CS30 &gt; 0, 'Athletes - Gold'!CS30*'Medal values'!$B$1+'Athletes - Silver'!CS30*'Medal values'!$B$2+'Athletes - Bronze'!CS30*'Medal values'!$B$3, "") + IF(AND(CS$1 = CR$1, CR$2 = "Mixed"), 0.5*CR30, 0) + IF(AND(CS$1 = CT$1, CT$2 = "Mixed"), 0.5*CT30, 0)</f>
        <v>0</v>
      </c>
      <c r="CT30" s="5">
        <f>IF('Athletes - Gold'!CT30+'Athletes - Silver'!CT30+'Athletes - Bronze'!CT30 &gt; 0, 'Athletes - Gold'!CT30*'Medal values'!$B$1+'Athletes - Silver'!CT30*'Medal values'!$B$2+'Athletes - Bronze'!CT30*'Medal values'!$B$3, "") + IF(AND(CT$1 = CS$1, CS$2 = "Mixed"), 0.5*CS30, 0) + IF(AND(CT$1 = CU$1, CU$2 = "Mixed"), 0.5*CU30, 0)</f>
        <v>0</v>
      </c>
      <c r="CU30" s="5">
        <f>IF('Athletes - Gold'!CU30+'Athletes - Silver'!CU30+'Athletes - Bronze'!CU30 &gt; 0, 'Athletes - Gold'!CU30*'Medal values'!$B$1+'Athletes - Silver'!CU30*'Medal values'!$B$2+'Athletes - Bronze'!CU30*'Medal values'!$B$3, "") + IF(AND(CU$1 = CT$1, CT$2 = "Mixed"), 0.5*CT30, 0) + IF(AND(CU$1 = CV$1, CV$2 = "Mixed"), 0.5*CV30, 0)</f>
        <v>0</v>
      </c>
      <c r="CV30" s="5">
        <f>IF('Athletes - Gold'!CV30+'Athletes - Silver'!CV30+'Athletes - Bronze'!CV30 &gt; 0, 'Athletes - Gold'!CV30*'Medal values'!$B$1+'Athletes - Silver'!CV30*'Medal values'!$B$2+'Athletes - Bronze'!CV30*'Medal values'!$B$3, "") + IF(AND(CV$1 = CU$1, CU$2 = "Mixed"), 0.5*CU30, 0) + IF(AND(CV$1 = CW$1, CW$2 = "Mixed"), 0.5*CW30, 0)</f>
        <v>0</v>
      </c>
      <c r="CW30" s="5">
        <f t="shared" ref="CW30:CX30" si="29">SUMIF($B$2:$CV$2,CW$2, $B30:$CV30)</f>
        <v>0</v>
      </c>
      <c r="CX30" s="5">
        <f t="shared" si="29"/>
        <v>10.003</v>
      </c>
      <c r="CY30" s="5">
        <f t="shared" si="3"/>
        <v>10.003</v>
      </c>
    </row>
    <row r="31">
      <c r="A31" s="5" t="str">
        <f>Countries!A29</f>
        <v>ETH</v>
      </c>
      <c r="B31" s="5">
        <f>IF('Athletes - Gold'!B31+'Athletes - Silver'!B31+'Athletes - Bronze'!B31 &gt; 0, 'Athletes - Gold'!B31*'Medal values'!$B$1+'Athletes - Silver'!B31*'Medal values'!$B$2+'Athletes - Bronze'!B31*'Medal values'!$B$3, "") + IF(AND(B$1 = A$1, A$2 = "Mixed"), 0.5*A31, 0) + IF(AND(B$1 = C$1, C$2 = "Mixed"), 0.5*C31, 0)</f>
        <v>0</v>
      </c>
      <c r="C31" s="5">
        <f>IF('Athletes - Gold'!C31+'Athletes - Silver'!C31+'Athletes - Bronze'!C31 &gt; 0, 'Athletes - Gold'!C31*'Medal values'!$B$1+'Athletes - Silver'!C31*'Medal values'!$B$2+'Athletes - Bronze'!C31*'Medal values'!$B$3, "") + IF(AND(C$1 = B$1, B$2 = "Mixed"), 0.5*B31, 0) + IF(AND(C$1 = D$1, D$2 = "Mixed"), 0.5*D31, 0)</f>
        <v>0</v>
      </c>
      <c r="D31" s="5">
        <f>IF('Athletes - Gold'!D31+'Athletes - Silver'!D31+'Athletes - Bronze'!D31 &gt; 0, 'Athletes - Gold'!D31*'Medal values'!$B$1+'Athletes - Silver'!D31*'Medal values'!$B$2+'Athletes - Bronze'!D31*'Medal values'!$B$3, "") + IF(AND(D$1 = C$1, C$2 = "Mixed"), 0.5*C31, 0) + IF(AND(D$1 = E$1, E$2 = "Mixed"), 0.5*E31, 0)</f>
        <v>0</v>
      </c>
      <c r="E31" s="5">
        <f>IF('Athletes - Gold'!E31+'Athletes - Silver'!E31+'Athletes - Bronze'!E31 &gt; 0, 'Athletes - Gold'!E31*'Medal values'!$B$1+'Athletes - Silver'!E31*'Medal values'!$B$2+'Athletes - Bronze'!E31*'Medal values'!$B$3, "") + IF(AND(E$1 = D$1, D$2 = "Mixed"), 0.5*D31, 0) + IF(AND(E$1 = F$1, F$2 = "Mixed"), 0.5*F31, 0)</f>
        <v>0</v>
      </c>
      <c r="F31" s="5">
        <f>IF('Athletes - Gold'!F31+'Athletes - Silver'!F31+'Athletes - Bronze'!F31 &gt; 0, 'Athletes - Gold'!F31*'Medal values'!$B$1+'Athletes - Silver'!F31*'Medal values'!$B$2+'Athletes - Bronze'!F31*'Medal values'!$B$3, "") + IF(AND(F$1 = E$1, E$2 = "Mixed"), 0.5*E31, 0) + IF(AND(F$1 = G$1, G$2 = "Mixed"), 0.5*G31, 0)</f>
        <v>0</v>
      </c>
      <c r="G31" s="5">
        <f>IF('Athletes - Gold'!G31+'Athletes - Silver'!G31+'Athletes - Bronze'!G31 &gt; 0, 'Athletes - Gold'!G31*'Medal values'!$B$1+'Athletes - Silver'!G31*'Medal values'!$B$2+'Athletes - Bronze'!G31*'Medal values'!$B$3, "") + IF(AND(G$1 = F$1, F$2 = "Mixed"), 0.5*F31, 0) + IF(AND(G$1 = H$1, H$2 = "Mixed"), 0.5*H31, 0)</f>
        <v>0</v>
      </c>
      <c r="H31" s="5">
        <f>IF('Athletes - Gold'!H31+'Athletes - Silver'!H31+'Athletes - Bronze'!H31 &gt; 0, 'Athletes - Gold'!H31*'Medal values'!$B$1+'Athletes - Silver'!H31*'Medal values'!$B$2+'Athletes - Bronze'!H31*'Medal values'!$B$3, "") + IF(AND(H$1 = G$1, G$2 = "Mixed"), 0.5*G31, 0) + IF(AND(H$1 = I$1, I$2 = "Mixed"), 0.5*I31, 0)</f>
        <v>0</v>
      </c>
      <c r="I31" s="5">
        <f>IF('Athletes - Gold'!I31+'Athletes - Silver'!I31+'Athletes - Bronze'!I31 &gt; 0, 'Athletes - Gold'!I31*'Medal values'!$B$1+'Athletes - Silver'!I31*'Medal values'!$B$2+'Athletes - Bronze'!I31*'Medal values'!$B$3, "") + IF(AND(I$1 = H$1, H$2 = "Mixed"), 0.5*H31, 0) + IF(AND(I$1 = J$1, J$2 = "Mixed"), 0.5*J31, 0)</f>
        <v>0</v>
      </c>
      <c r="J31" s="5">
        <f>IF('Athletes - Gold'!J31+'Athletes - Silver'!J31+'Athletes - Bronze'!J31 &gt; 0, 'Athletes - Gold'!J31*'Medal values'!$B$1+'Athletes - Silver'!J31*'Medal values'!$B$2+'Athletes - Bronze'!J31*'Medal values'!$B$3, "") + IF(AND(J$1 = I$1, I$2 = "Mixed"), 0.5*I31, 0) + IF(AND(J$1 = K$1, K$2 = "Mixed"), 0.5*K31, 0)</f>
        <v>5.001001</v>
      </c>
      <c r="K31" s="5">
        <f>IF('Athletes - Gold'!K31+'Athletes - Silver'!K31+'Athletes - Bronze'!K31 &gt; 0, 'Athletes - Gold'!K31*'Medal values'!$B$1+'Athletes - Silver'!K31*'Medal values'!$B$2+'Athletes - Bronze'!K31*'Medal values'!$B$3, "") + IF(AND(K$1 = J$1, J$2 = "Mixed"), 0.5*J31, 0) + IF(AND(K$1 = L$1, L$2 = "Mixed"), 0.5*L31, 0)</f>
        <v>0</v>
      </c>
      <c r="L31" s="5">
        <f>IF('Athletes - Gold'!L31+'Athletes - Silver'!L31+'Athletes - Bronze'!L31 &gt; 0, 'Athletes - Gold'!L31*'Medal values'!$B$1+'Athletes - Silver'!L31*'Medal values'!$B$2+'Athletes - Bronze'!L31*'Medal values'!$B$3, "") + IF(AND(L$1 = K$1, K$2 = "Mixed"), 0.5*K31, 0) + IF(AND(L$1 = M$1, M$2 = "Mixed"), 0.5*M31, 0)</f>
        <v>2</v>
      </c>
      <c r="M31" s="5">
        <f>IF('Athletes - Gold'!M31+'Athletes - Silver'!M31+'Athletes - Bronze'!M31 &gt; 0, 'Athletes - Gold'!M31*'Medal values'!$B$1+'Athletes - Silver'!M31*'Medal values'!$B$2+'Athletes - Bronze'!M31*'Medal values'!$B$3, "") + IF(AND(M$1 = L$1, L$2 = "Mixed"), 0.5*L31, 0) + IF(AND(M$1 = N$1, N$2 = "Mixed"), 0.5*N31, 0)</f>
        <v>0</v>
      </c>
      <c r="N31" s="5">
        <f>IF('Athletes - Gold'!N31+'Athletes - Silver'!N31+'Athletes - Bronze'!N31 &gt; 0, 'Athletes - Gold'!N31*'Medal values'!$B$1+'Athletes - Silver'!N31*'Medal values'!$B$2+'Athletes - Bronze'!N31*'Medal values'!$B$3, "") + IF(AND(N$1 = M$1, M$2 = "Mixed"), 0.5*M31, 0) + IF(AND(N$1 = O$1, O$2 = "Mixed"), 0.5*O31, 0)</f>
        <v>0</v>
      </c>
      <c r="O31" s="5">
        <f>IF('Athletes - Gold'!O31+'Athletes - Silver'!O31+'Athletes - Bronze'!O31 &gt; 0, 'Athletes - Gold'!O31*'Medal values'!$B$1+'Athletes - Silver'!O31*'Medal values'!$B$2+'Athletes - Bronze'!O31*'Medal values'!$B$3, "") + IF(AND(O$1 = N$1, N$2 = "Mixed"), 0.5*N31, 0) + IF(AND(O$1 = P$1, P$2 = "Mixed"), 0.5*P31, 0)</f>
        <v>0</v>
      </c>
      <c r="P31" s="5">
        <f>IF('Athletes - Gold'!P31+'Athletes - Silver'!P31+'Athletes - Bronze'!P31 &gt; 0, 'Athletes - Gold'!P31*'Medal values'!$B$1+'Athletes - Silver'!P31*'Medal values'!$B$2+'Athletes - Bronze'!P31*'Medal values'!$B$3, "") + IF(AND(P$1 = O$1, O$2 = "Mixed"), 0.5*O31, 0) + IF(AND(P$1 = Q$1, Q$2 = "Mixed"), 0.5*Q31, 0)</f>
        <v>0</v>
      </c>
      <c r="Q31" s="5">
        <f>IF('Athletes - Gold'!Q31+'Athletes - Silver'!Q31+'Athletes - Bronze'!Q31 &gt; 0, 'Athletes - Gold'!Q31*'Medal values'!$B$1+'Athletes - Silver'!Q31*'Medal values'!$B$2+'Athletes - Bronze'!Q31*'Medal values'!$B$3, "") + IF(AND(Q$1 = P$1, P$2 = "Mixed"), 0.5*P31, 0) + IF(AND(Q$1 = R$1, R$2 = "Mixed"), 0.5*R31, 0)</f>
        <v>0</v>
      </c>
      <c r="R31" s="5">
        <f>IF('Athletes - Gold'!R31+'Athletes - Silver'!R31+'Athletes - Bronze'!R31 &gt; 0, 'Athletes - Gold'!R31*'Medal values'!$B$1+'Athletes - Silver'!R31*'Medal values'!$B$2+'Athletes - Bronze'!R31*'Medal values'!$B$3, "") + IF(AND(R$1 = Q$1, Q$2 = "Mixed"), 0.5*Q31, 0) + IF(AND(R$1 = S$1, S$2 = "Mixed"), 0.5*S31, 0)</f>
        <v>0</v>
      </c>
      <c r="S31" s="5">
        <f>IF('Athletes - Gold'!S31+'Athletes - Silver'!S31+'Athletes - Bronze'!S31 &gt; 0, 'Athletes - Gold'!S31*'Medal values'!$B$1+'Athletes - Silver'!S31*'Medal values'!$B$2+'Athletes - Bronze'!S31*'Medal values'!$B$3, "") + IF(AND(S$1 = R$1, R$2 = "Mixed"), 0.5*R31, 0) + IF(AND(S$1 = T$1, T$2 = "Mixed"), 0.5*T31, 0)</f>
        <v>0</v>
      </c>
      <c r="T31" s="5">
        <f>IF('Athletes - Gold'!T31+'Athletes - Silver'!T31+'Athletes - Bronze'!T31 &gt; 0, 'Athletes - Gold'!T31*'Medal values'!$B$1+'Athletes - Silver'!T31*'Medal values'!$B$2+'Athletes - Bronze'!T31*'Medal values'!$B$3, "") + IF(AND(T$1 = S$1, S$2 = "Mixed"), 0.5*S31, 0) + IF(AND(T$1 = U$1, U$2 = "Mixed"), 0.5*U31, 0)</f>
        <v>0</v>
      </c>
      <c r="U31" s="5">
        <f>IF('Athletes - Gold'!U31+'Athletes - Silver'!U31+'Athletes - Bronze'!U31 &gt; 0, 'Athletes - Gold'!U31*'Medal values'!$B$1+'Athletes - Silver'!U31*'Medal values'!$B$2+'Athletes - Bronze'!U31*'Medal values'!$B$3, "") + IF(AND(U$1 = T$1, T$2 = "Mixed"), 0.5*T31, 0) + IF(AND(U$1 = V$1, V$2 = "Mixed"), 0.5*V31, 0)</f>
        <v>0</v>
      </c>
      <c r="V31" s="5">
        <f>IF('Athletes - Gold'!V31+'Athletes - Silver'!V31+'Athletes - Bronze'!V31 &gt; 0, 'Athletes - Gold'!V31*'Medal values'!$B$1+'Athletes - Silver'!V31*'Medal values'!$B$2+'Athletes - Bronze'!V31*'Medal values'!$B$3, "") + IF(AND(V$1 = U$1, U$2 = "Mixed"), 0.5*U31, 0) + IF(AND(V$1 = W$1, W$2 = "Mixed"), 0.5*W31, 0)</f>
        <v>0</v>
      </c>
      <c r="W31" s="5">
        <f>IF('Athletes - Gold'!W31+'Athletes - Silver'!W31+'Athletes - Bronze'!W31 &gt; 0, 'Athletes - Gold'!W31*'Medal values'!$B$1+'Athletes - Silver'!W31*'Medal values'!$B$2+'Athletes - Bronze'!W31*'Medal values'!$B$3, "") + IF(AND(W$1 = V$1, V$2 = "Mixed"), 0.5*V31, 0) + IF(AND(W$1 = X$1, X$2 = "Mixed"), 0.5*X31, 0)</f>
        <v>0</v>
      </c>
      <c r="X31" s="5">
        <f>IF('Athletes - Gold'!X31+'Athletes - Silver'!X31+'Athletes - Bronze'!X31 &gt; 0, 'Athletes - Gold'!X31*'Medal values'!$B$1+'Athletes - Silver'!X31*'Medal values'!$B$2+'Athletes - Bronze'!X31*'Medal values'!$B$3, "") + IF(AND(X$1 = W$1, W$2 = "Mixed"), 0.5*W31, 0) + IF(AND(X$1 = Y$1, Y$2 = "Mixed"), 0.5*Y31, 0)</f>
        <v>0</v>
      </c>
      <c r="Y31" s="5">
        <f>IF('Athletes - Gold'!Y31+'Athletes - Silver'!Y31+'Athletes - Bronze'!Y31 &gt; 0, 'Athletes - Gold'!Y31*'Medal values'!$B$1+'Athletes - Silver'!Y31*'Medal values'!$B$2+'Athletes - Bronze'!Y31*'Medal values'!$B$3, "") + IF(AND(Y$1 = X$1, X$2 = "Mixed"), 0.5*X31, 0) + IF(AND(Y$1 = Z$1, Z$2 = "Mixed"), 0.5*Z31, 0)</f>
        <v>0</v>
      </c>
      <c r="Z31" s="5">
        <f>IF('Athletes - Gold'!Z31+'Athletes - Silver'!Z31+'Athletes - Bronze'!Z31 &gt; 0, 'Athletes - Gold'!Z31*'Medal values'!$B$1+'Athletes - Silver'!Z31*'Medal values'!$B$2+'Athletes - Bronze'!Z31*'Medal values'!$B$3, "") + IF(AND(Z$1 = Y$1, Y$2 = "Mixed"), 0.5*Y31, 0) + IF(AND(Z$1 = AA$1, AA$2 = "Mixed"), 0.5*AA31, 0)</f>
        <v>0</v>
      </c>
      <c r="AA31" s="5">
        <f>IF('Athletes - Gold'!AA31+'Athletes - Silver'!AA31+'Athletes - Bronze'!AA31 &gt; 0, 'Athletes - Gold'!AA31*'Medal values'!$B$1+'Athletes - Silver'!AA31*'Medal values'!$B$2+'Athletes - Bronze'!AA31*'Medal values'!$B$3, "") + IF(AND(AA$1 = Z$1, Z$2 = "Mixed"), 0.5*Z31, 0) + IF(AND(AA$1 = AB$1, AB$2 = "Mixed"), 0.5*AB31, 0)</f>
        <v>0</v>
      </c>
      <c r="AB31" s="5">
        <f>IF('Athletes - Gold'!AB31+'Athletes - Silver'!AB31+'Athletes - Bronze'!AB31 &gt; 0, 'Athletes - Gold'!AB31*'Medal values'!$B$1+'Athletes - Silver'!AB31*'Medal values'!$B$2+'Athletes - Bronze'!AB31*'Medal values'!$B$3, "") + IF(AND(AB$1 = AA$1, AA$2 = "Mixed"), 0.5*AA31, 0) + IF(AND(AB$1 = AC$1, AC$2 = "Mixed"), 0.5*AC31, 0)</f>
        <v>0</v>
      </c>
      <c r="AC31" s="5">
        <f>IF('Athletes - Gold'!AC31+'Athletes - Silver'!AC31+'Athletes - Bronze'!AC31 &gt; 0, 'Athletes - Gold'!AC31*'Medal values'!$B$1+'Athletes - Silver'!AC31*'Medal values'!$B$2+'Athletes - Bronze'!AC31*'Medal values'!$B$3, "") + IF(AND(AC$1 = AB$1, AB$2 = "Mixed"), 0.5*AB31, 0) + IF(AND(AC$1 = AD$1, AD$2 = "Mixed"), 0.5*AD31, 0)</f>
        <v>0</v>
      </c>
      <c r="AD31" s="5">
        <f>IF('Athletes - Gold'!AD31+'Athletes - Silver'!AD31+'Athletes - Bronze'!AD31 &gt; 0, 'Athletes - Gold'!AD31*'Medal values'!$B$1+'Athletes - Silver'!AD31*'Medal values'!$B$2+'Athletes - Bronze'!AD31*'Medal values'!$B$3, "") + IF(AND(AD$1 = AC$1, AC$2 = "Mixed"), 0.5*AC31, 0) + IF(AND(AD$1 = AE$1, AE$2 = "Mixed"), 0.5*AE31, 0)</f>
        <v>0</v>
      </c>
      <c r="AE31" s="5">
        <f>IF('Athletes - Gold'!AE31+'Athletes - Silver'!AE31+'Athletes - Bronze'!AE31 &gt; 0, 'Athletes - Gold'!AE31*'Medal values'!$B$1+'Athletes - Silver'!AE31*'Medal values'!$B$2+'Athletes - Bronze'!AE31*'Medal values'!$B$3, "") + IF(AND(AE$1 = AD$1, AD$2 = "Mixed"), 0.5*AD31, 0) + IF(AND(AE$1 = AF$1, AF$2 = "Mixed"), 0.5*AF31, 0)</f>
        <v>0</v>
      </c>
      <c r="AF31" s="5">
        <f>IF('Athletes - Gold'!AF31+'Athletes - Silver'!AF31+'Athletes - Bronze'!AF31 &gt; 0, 'Athletes - Gold'!AF31*'Medal values'!$B$1+'Athletes - Silver'!AF31*'Medal values'!$B$2+'Athletes - Bronze'!AF31*'Medal values'!$B$3, "") + IF(AND(AF$1 = AE$1, AE$2 = "Mixed"), 0.5*AE31, 0) + IF(AND(AF$1 = AG$1, AG$2 = "Mixed"), 0.5*AG31, 0)</f>
        <v>0</v>
      </c>
      <c r="AG31" s="5">
        <f>IF('Athletes - Gold'!AG31+'Athletes - Silver'!AG31+'Athletes - Bronze'!AG31 &gt; 0, 'Athletes - Gold'!AG31*'Medal values'!$B$1+'Athletes - Silver'!AG31*'Medal values'!$B$2+'Athletes - Bronze'!AG31*'Medal values'!$B$3, "") + IF(AND(AG$1 = AF$1, AF$2 = "Mixed"), 0.5*AF31, 0) + IF(AND(AG$1 = AH$1, AH$2 = "Mixed"), 0.5*AH31, 0)</f>
        <v>0</v>
      </c>
      <c r="AH31" s="5">
        <f>IF('Athletes - Gold'!AH31+'Athletes - Silver'!AH31+'Athletes - Bronze'!AH31 &gt; 0, 'Athletes - Gold'!AH31*'Medal values'!$B$1+'Athletes - Silver'!AH31*'Medal values'!$B$2+'Athletes - Bronze'!AH31*'Medal values'!$B$3, "") + IF(AND(AH$1 = AG$1, AG$2 = "Mixed"), 0.5*AG31, 0) + IF(AND(AH$1 = AI$1, AI$2 = "Mixed"), 0.5*AI31, 0)</f>
        <v>0</v>
      </c>
      <c r="AI31" s="5">
        <f>IF('Athletes - Gold'!AI31+'Athletes - Silver'!AI31+'Athletes - Bronze'!AI31 &gt; 0, 'Athletes - Gold'!AI31*'Medal values'!$B$1+'Athletes - Silver'!AI31*'Medal values'!$B$2+'Athletes - Bronze'!AI31*'Medal values'!$B$3, "") + IF(AND(AI$1 = AH$1, AH$2 = "Mixed"), 0.5*AH31, 0) + IF(AND(AI$1 = AJ$1, AJ$2 = "Mixed"), 0.5*AJ31, 0)</f>
        <v>0</v>
      </c>
      <c r="AJ31" s="5">
        <f>IF('Athletes - Gold'!AJ31+'Athletes - Silver'!AJ31+'Athletes - Bronze'!AJ31 &gt; 0, 'Athletes - Gold'!AJ31*'Medal values'!$B$1+'Athletes - Silver'!AJ31*'Medal values'!$B$2+'Athletes - Bronze'!AJ31*'Medal values'!$B$3, "") + IF(AND(AJ$1 = AI$1, AI$2 = "Mixed"), 0.5*AI31, 0) + IF(AND(AJ$1 = AK$1, AK$2 = "Mixed"), 0.5*AK31, 0)</f>
        <v>0</v>
      </c>
      <c r="AK31" s="5">
        <f>IF('Athletes - Gold'!AK31+'Athletes - Silver'!AK31+'Athletes - Bronze'!AK31 &gt; 0, 'Athletes - Gold'!AK31*'Medal values'!$B$1+'Athletes - Silver'!AK31*'Medal values'!$B$2+'Athletes - Bronze'!AK31*'Medal values'!$B$3, "") + IF(AND(AK$1 = AJ$1, AJ$2 = "Mixed"), 0.5*AJ31, 0) + IF(AND(AK$1 = AL$1, AL$2 = "Mixed"), 0.5*AL31, 0)</f>
        <v>0</v>
      </c>
      <c r="AL31" s="5">
        <f>IF('Athletes - Gold'!AL31+'Athletes - Silver'!AL31+'Athletes - Bronze'!AL31 &gt; 0, 'Athletes - Gold'!AL31*'Medal values'!$B$1+'Athletes - Silver'!AL31*'Medal values'!$B$2+'Athletes - Bronze'!AL31*'Medal values'!$B$3, "") + IF(AND(AL$1 = AK$1, AK$2 = "Mixed"), 0.5*AK31, 0) + IF(AND(AL$1 = AM$1, AM$2 = "Mixed"), 0.5*AM31, 0)</f>
        <v>0</v>
      </c>
      <c r="AM31" s="5">
        <f>IF('Athletes - Gold'!AM31+'Athletes - Silver'!AM31+'Athletes - Bronze'!AM31 &gt; 0, 'Athletes - Gold'!AM31*'Medal values'!$B$1+'Athletes - Silver'!AM31*'Medal values'!$B$2+'Athletes - Bronze'!AM31*'Medal values'!$B$3, "") + IF(AND(AM$1 = AL$1, AL$2 = "Mixed"), 0.5*AL31, 0) + IF(AND(AM$1 = AN$1, AN$2 = "Mixed"), 0.5*AN31, 0)</f>
        <v>0</v>
      </c>
      <c r="AN31" s="5">
        <f>IF('Athletes - Gold'!AN31+'Athletes - Silver'!AN31+'Athletes - Bronze'!AN31 &gt; 0, 'Athletes - Gold'!AN31*'Medal values'!$B$1+'Athletes - Silver'!AN31*'Medal values'!$B$2+'Athletes - Bronze'!AN31*'Medal values'!$B$3, "") + IF(AND(AN$1 = AM$1, AM$2 = "Mixed"), 0.5*AM31, 0) + IF(AND(AN$1 = AO$1, AO$2 = "Mixed"), 0.5*AO31, 0)</f>
        <v>0</v>
      </c>
      <c r="AO31" s="5">
        <f>IF('Athletes - Gold'!AO31+'Athletes - Silver'!AO31+'Athletes - Bronze'!AO31 &gt; 0, 'Athletes - Gold'!AO31*'Medal values'!$B$1+'Athletes - Silver'!AO31*'Medal values'!$B$2+'Athletes - Bronze'!AO31*'Medal values'!$B$3, "") + IF(AND(AO$1 = AN$1, AN$2 = "Mixed"), 0.5*AN31, 0) + IF(AND(AO$1 = AP$1, AP$2 = "Mixed"), 0.5*AP31, 0)</f>
        <v>0</v>
      </c>
      <c r="AP31" s="5">
        <f>IF('Athletes - Gold'!AP31+'Athletes - Silver'!AP31+'Athletes - Bronze'!AP31 &gt; 0, 'Athletes - Gold'!AP31*'Medal values'!$B$1+'Athletes - Silver'!AP31*'Medal values'!$B$2+'Athletes - Bronze'!AP31*'Medal values'!$B$3, "") + IF(AND(AP$1 = AO$1, AO$2 = "Mixed"), 0.5*AO31, 0) + IF(AND(AP$1 = AQ$1, AQ$2 = "Mixed"), 0.5*AQ31, 0)</f>
        <v>0</v>
      </c>
      <c r="AQ31" s="5">
        <f>IF('Athletes - Gold'!AQ31+'Athletes - Silver'!AQ31+'Athletes - Bronze'!AQ31 &gt; 0, 'Athletes - Gold'!AQ31*'Medal values'!$B$1+'Athletes - Silver'!AQ31*'Medal values'!$B$2+'Athletes - Bronze'!AQ31*'Medal values'!$B$3, "") + IF(AND(AQ$1 = AP$1, AP$2 = "Mixed"), 0.5*AP31, 0) + IF(AND(AQ$1 = AR$1, AR$2 = "Mixed"), 0.5*AR31, 0)</f>
        <v>0</v>
      </c>
      <c r="AR31" s="5">
        <f>IF('Athletes - Gold'!AR31+'Athletes - Silver'!AR31+'Athletes - Bronze'!AR31 &gt; 0, 'Athletes - Gold'!AR31*'Medal values'!$B$1+'Athletes - Silver'!AR31*'Medal values'!$B$2+'Athletes - Bronze'!AR31*'Medal values'!$B$3, "") + IF(AND(AR$1 = AQ$1, AQ$2 = "Mixed"), 0.5*AQ31, 0) + IF(AND(AR$1 = AS$1, AS$2 = "Mixed"), 0.5*AS31, 0)</f>
        <v>0</v>
      </c>
      <c r="AS31" s="5">
        <f>IF('Athletes - Gold'!AS31+'Athletes - Silver'!AS31+'Athletes - Bronze'!AS31 &gt; 0, 'Athletes - Gold'!AS31*'Medal values'!$B$1+'Athletes - Silver'!AS31*'Medal values'!$B$2+'Athletes - Bronze'!AS31*'Medal values'!$B$3, "") + IF(AND(AS$1 = AR$1, AR$2 = "Mixed"), 0.5*AR31, 0) + IF(AND(AS$1 = AT$1, AT$2 = "Mixed"), 0.5*AT31, 0)</f>
        <v>0</v>
      </c>
      <c r="AT31" s="5">
        <f>IF('Athletes - Gold'!AT31+'Athletes - Silver'!AT31+'Athletes - Bronze'!AT31 &gt; 0, 'Athletes - Gold'!AT31*'Medal values'!$B$1+'Athletes - Silver'!AT31*'Medal values'!$B$2+'Athletes - Bronze'!AT31*'Medal values'!$B$3, "") + IF(AND(AT$1 = AS$1, AS$2 = "Mixed"), 0.5*AS31, 0) + IF(AND(AT$1 = AU$1, AU$2 = "Mixed"), 0.5*AU31, 0)</f>
        <v>0</v>
      </c>
      <c r="AU31" s="5">
        <f>IF('Athletes - Gold'!AU31+'Athletes - Silver'!AU31+'Athletes - Bronze'!AU31 &gt; 0, 'Athletes - Gold'!AU31*'Medal values'!$B$1+'Athletes - Silver'!AU31*'Medal values'!$B$2+'Athletes - Bronze'!AU31*'Medal values'!$B$3, "") + IF(AND(AU$1 = AT$1, AT$2 = "Mixed"), 0.5*AT31, 0) + IF(AND(AU$1 = AV$1, AV$2 = "Mixed"), 0.5*AV31, 0)</f>
        <v>0</v>
      </c>
      <c r="AV31" s="5">
        <f>IF('Athletes - Gold'!AV31+'Athletes - Silver'!AV31+'Athletes - Bronze'!AV31 &gt; 0, 'Athletes - Gold'!AV31*'Medal values'!$B$1+'Athletes - Silver'!AV31*'Medal values'!$B$2+'Athletes - Bronze'!AV31*'Medal values'!$B$3, "") + IF(AND(AV$1 = AU$1, AU$2 = "Mixed"), 0.5*AU31, 0) + IF(AND(AV$1 = AW$1, AW$2 = "Mixed"), 0.5*AW31, 0)</f>
        <v>0</v>
      </c>
      <c r="AW31" s="5">
        <f>IF('Athletes - Gold'!AW31+'Athletes - Silver'!AW31+'Athletes - Bronze'!AW31 &gt; 0, 'Athletes - Gold'!AW31*'Medal values'!$B$1+'Athletes - Silver'!AW31*'Medal values'!$B$2+'Athletes - Bronze'!AW31*'Medal values'!$B$3, "") + IF(AND(AW$1 = AV$1, AV$2 = "Mixed"), 0.5*AV31, 0) + IF(AND(AW$1 = AX$1, AX$2 = "Mixed"), 0.5*AX31, 0)</f>
        <v>0</v>
      </c>
      <c r="AX31" s="5">
        <f>IF('Athletes - Gold'!AX31+'Athletes - Silver'!AX31+'Athletes - Bronze'!AX31 &gt; 0, 'Athletes - Gold'!AX31*'Medal values'!$B$1+'Athletes - Silver'!AX31*'Medal values'!$B$2+'Athletes - Bronze'!AX31*'Medal values'!$B$3, "") + IF(AND(AX$1 = AW$1, AW$2 = "Mixed"), 0.5*AW31, 0) + IF(AND(AX$1 = AY$1, AY$2 = "Mixed"), 0.5*AY31, 0)</f>
        <v>0</v>
      </c>
      <c r="AY31" s="5">
        <f>IF('Athletes - Gold'!AY31+'Athletes - Silver'!AY31+'Athletes - Bronze'!AY31 &gt; 0, 'Athletes - Gold'!AY31*'Medal values'!$B$1+'Athletes - Silver'!AY31*'Medal values'!$B$2+'Athletes - Bronze'!AY31*'Medal values'!$B$3, "") + IF(AND(AY$1 = AX$1, AX$2 = "Mixed"), 0.5*AX31, 0) + IF(AND(AY$1 = AZ$1, AZ$2 = "Mixed"), 0.5*AZ31, 0)</f>
        <v>0</v>
      </c>
      <c r="AZ31" s="5">
        <f>IF('Athletes - Gold'!AZ31+'Athletes - Silver'!AZ31+'Athletes - Bronze'!AZ31 &gt; 0, 'Athletes - Gold'!AZ31*'Medal values'!$B$1+'Athletes - Silver'!AZ31*'Medal values'!$B$2+'Athletes - Bronze'!AZ31*'Medal values'!$B$3, "") + IF(AND(AZ$1 = AY$1, AY$2 = "Mixed"), 0.5*AY31, 0) + IF(AND(AZ$1 = BA$1, BA$2 = "Mixed"), 0.5*BA31, 0)</f>
        <v>0</v>
      </c>
      <c r="BA31" s="5">
        <f>IF('Athletes - Gold'!BA31+'Athletes - Silver'!BA31+'Athletes - Bronze'!BA31 &gt; 0, 'Athletes - Gold'!BA31*'Medal values'!$B$1+'Athletes - Silver'!BA31*'Medal values'!$B$2+'Athletes - Bronze'!BA31*'Medal values'!$B$3, "") + IF(AND(BA$1 = AZ$1, AZ$2 = "Mixed"), 0.5*AZ31, 0) + IF(AND(BA$1 = BB$1, BB$2 = "Mixed"), 0.5*BB31, 0)</f>
        <v>0</v>
      </c>
      <c r="BB31" s="5">
        <f>IF('Athletes - Gold'!BB31+'Athletes - Silver'!BB31+'Athletes - Bronze'!BB31 &gt; 0, 'Athletes - Gold'!BB31*'Medal values'!$B$1+'Athletes - Silver'!BB31*'Medal values'!$B$2+'Athletes - Bronze'!BB31*'Medal values'!$B$3, "") + IF(AND(BB$1 = BA$1, BA$2 = "Mixed"), 0.5*BA31, 0) + IF(AND(BB$1 = BC$1, BC$2 = "Mixed"), 0.5*BC31, 0)</f>
        <v>0</v>
      </c>
      <c r="BC31" s="5">
        <f>IF('Athletes - Gold'!BC31+'Athletes - Silver'!BC31+'Athletes - Bronze'!BC31 &gt; 0, 'Athletes - Gold'!BC31*'Medal values'!$B$1+'Athletes - Silver'!BC31*'Medal values'!$B$2+'Athletes - Bronze'!BC31*'Medal values'!$B$3, "") + IF(AND(BC$1 = BB$1, BB$2 = "Mixed"), 0.5*BB31, 0) + IF(AND(BC$1 = BD$1, BD$2 = "Mixed"), 0.5*BD31, 0)</f>
        <v>0</v>
      </c>
      <c r="BD31" s="5">
        <f>IF('Athletes - Gold'!BD31+'Athletes - Silver'!BD31+'Athletes - Bronze'!BD31 &gt; 0, 'Athletes - Gold'!BD31*'Medal values'!$B$1+'Athletes - Silver'!BD31*'Medal values'!$B$2+'Athletes - Bronze'!BD31*'Medal values'!$B$3, "") + IF(AND(BD$1 = BC$1, BC$2 = "Mixed"), 0.5*BC31, 0) + IF(AND(BD$1 = BE$1, BE$2 = "Mixed"), 0.5*BE31, 0)</f>
        <v>0</v>
      </c>
      <c r="BE31" s="5">
        <f>IF('Athletes - Gold'!BE31+'Athletes - Silver'!BE31+'Athletes - Bronze'!BE31 &gt; 0, 'Athletes - Gold'!BE31*'Medal values'!$B$1+'Athletes - Silver'!BE31*'Medal values'!$B$2+'Athletes - Bronze'!BE31*'Medal values'!$B$3, "") + IF(AND(BE$1 = BD$1, BD$2 = "Mixed"), 0.5*BD31, 0) + IF(AND(BE$1 = BF$1, BF$2 = "Mixed"), 0.5*BF31, 0)</f>
        <v>0</v>
      </c>
      <c r="BF31" s="5">
        <f>IF('Athletes - Gold'!BF31+'Athletes - Silver'!BF31+'Athletes - Bronze'!BF31 &gt; 0, 'Athletes - Gold'!BF31*'Medal values'!$B$1+'Athletes - Silver'!BF31*'Medal values'!$B$2+'Athletes - Bronze'!BF31*'Medal values'!$B$3, "") + IF(AND(BF$1 = BE$1, BE$2 = "Mixed"), 0.5*BE31, 0) + IF(AND(BF$1 = BG$1, BG$2 = "Mixed"), 0.5*BG31, 0)</f>
        <v>0</v>
      </c>
      <c r="BG31" s="5">
        <f>IF('Athletes - Gold'!BG31+'Athletes - Silver'!BG31+'Athletes - Bronze'!BG31 &gt; 0, 'Athletes - Gold'!BG31*'Medal values'!$B$1+'Athletes - Silver'!BG31*'Medal values'!$B$2+'Athletes - Bronze'!BG31*'Medal values'!$B$3, "") + IF(AND(BG$1 = BF$1, BF$2 = "Mixed"), 0.5*BF31, 0) + IF(AND(BG$1 = BH$1, BH$2 = "Mixed"), 0.5*BH31, 0)</f>
        <v>0</v>
      </c>
      <c r="BH31" s="5">
        <f>IF('Athletes - Gold'!BH31+'Athletes - Silver'!BH31+'Athletes - Bronze'!BH31 &gt; 0, 'Athletes - Gold'!BH31*'Medal values'!$B$1+'Athletes - Silver'!BH31*'Medal values'!$B$2+'Athletes - Bronze'!BH31*'Medal values'!$B$3, "") + IF(AND(BH$1 = BG$1, BG$2 = "Mixed"), 0.5*BG31, 0) + IF(AND(BH$1 = BI$1, BI$2 = "Mixed"), 0.5*BI31, 0)</f>
        <v>0</v>
      </c>
      <c r="BI31" s="5">
        <f>IF('Athletes - Gold'!BI31+'Athletes - Silver'!BI31+'Athletes - Bronze'!BI31 &gt; 0, 'Athletes - Gold'!BI31*'Medal values'!$B$1+'Athletes - Silver'!BI31*'Medal values'!$B$2+'Athletes - Bronze'!BI31*'Medal values'!$B$3, "") + IF(AND(BI$1 = BH$1, BH$2 = "Mixed"), 0.5*BH31, 0) + IF(AND(BI$1 = BJ$1, BJ$2 = "Mixed"), 0.5*BJ31, 0)</f>
        <v>0</v>
      </c>
      <c r="BJ31" s="5">
        <f>IF('Athletes - Gold'!BJ31+'Athletes - Silver'!BJ31+'Athletes - Bronze'!BJ31 &gt; 0, 'Athletes - Gold'!BJ31*'Medal values'!$B$1+'Athletes - Silver'!BJ31*'Medal values'!$B$2+'Athletes - Bronze'!BJ31*'Medal values'!$B$3, "") + IF(AND(BJ$1 = BI$1, BI$2 = "Mixed"), 0.5*BI31, 0) + IF(AND(BJ$1 = BK$1, BK$2 = "Mixed"), 0.5*BK31, 0)</f>
        <v>0</v>
      </c>
      <c r="BK31" s="5">
        <f>IF('Athletes - Gold'!BK31+'Athletes - Silver'!BK31+'Athletes - Bronze'!BK31 &gt; 0, 'Athletes - Gold'!BK31*'Medal values'!$B$1+'Athletes - Silver'!BK31*'Medal values'!$B$2+'Athletes - Bronze'!BK31*'Medal values'!$B$3, "") + IF(AND(BK$1 = BJ$1, BJ$2 = "Mixed"), 0.5*BJ31, 0) + IF(AND(BK$1 = BL$1, BL$2 = "Mixed"), 0.5*BL31, 0)</f>
        <v>0</v>
      </c>
      <c r="BL31" s="5">
        <f>IF('Athletes - Gold'!BL31+'Athletes - Silver'!BL31+'Athletes - Bronze'!BL31 &gt; 0, 'Athletes - Gold'!BL31*'Medal values'!$B$1+'Athletes - Silver'!BL31*'Medal values'!$B$2+'Athletes - Bronze'!BL31*'Medal values'!$B$3, "") + IF(AND(BL$1 = BK$1, BK$2 = "Mixed"), 0.5*BK31, 0) + IF(AND(BL$1 = BM$1, BM$2 = "Mixed"), 0.5*BM31, 0)</f>
        <v>0</v>
      </c>
      <c r="BM31" s="5">
        <f>IF('Athletes - Gold'!BM31+'Athletes - Silver'!BM31+'Athletes - Bronze'!BM31 &gt; 0, 'Athletes - Gold'!BM31*'Medal values'!$B$1+'Athletes - Silver'!BM31*'Medal values'!$B$2+'Athletes - Bronze'!BM31*'Medal values'!$B$3, "") + IF(AND(BM$1 = BL$1, BL$2 = "Mixed"), 0.5*BL31, 0) + IF(AND(BM$1 = BN$1, BN$2 = "Mixed"), 0.5*BN31, 0)</f>
        <v>0</v>
      </c>
      <c r="BN31" s="5">
        <f>IF('Athletes - Gold'!BN31+'Athletes - Silver'!BN31+'Athletes - Bronze'!BN31 &gt; 0, 'Athletes - Gold'!BN31*'Medal values'!$B$1+'Athletes - Silver'!BN31*'Medal values'!$B$2+'Athletes - Bronze'!BN31*'Medal values'!$B$3, "") + IF(AND(BN$1 = BM$1, BM$2 = "Mixed"), 0.5*BM31, 0) + IF(AND(BN$1 = BO$1, BO$2 = "Mixed"), 0.5*BO31, 0)</f>
        <v>0</v>
      </c>
      <c r="BO31" s="5">
        <f>IF('Athletes - Gold'!BO31+'Athletes - Silver'!BO31+'Athletes - Bronze'!BO31 &gt; 0, 'Athletes - Gold'!BO31*'Medal values'!$B$1+'Athletes - Silver'!BO31*'Medal values'!$B$2+'Athletes - Bronze'!BO31*'Medal values'!$B$3, "") + IF(AND(BO$1 = BN$1, BN$2 = "Mixed"), 0.5*BN31, 0) + IF(AND(BO$1 = BP$1, BP$2 = "Mixed"), 0.5*BP31, 0)</f>
        <v>0</v>
      </c>
      <c r="BP31" s="5">
        <f>IF('Athletes - Gold'!BP31+'Athletes - Silver'!BP31+'Athletes - Bronze'!BP31 &gt; 0, 'Athletes - Gold'!BP31*'Medal values'!$B$1+'Athletes - Silver'!BP31*'Medal values'!$B$2+'Athletes - Bronze'!BP31*'Medal values'!$B$3, "") + IF(AND(BP$1 = BO$1, BO$2 = "Mixed"), 0.5*BO31, 0) + IF(AND(BP$1 = BQ$1, BQ$2 = "Mixed"), 0.5*BQ31, 0)</f>
        <v>0</v>
      </c>
      <c r="BQ31" s="5">
        <f>IF('Athletes - Gold'!BQ31+'Athletes - Silver'!BQ31+'Athletes - Bronze'!BQ31 &gt; 0, 'Athletes - Gold'!BQ31*'Medal values'!$B$1+'Athletes - Silver'!BQ31*'Medal values'!$B$2+'Athletes - Bronze'!BQ31*'Medal values'!$B$3, "") + IF(AND(BQ$1 = BP$1, BP$2 = "Mixed"), 0.5*BP31, 0) + IF(AND(BQ$1 = BR$1, BR$2 = "Mixed"), 0.5*BR31, 0)</f>
        <v>0</v>
      </c>
      <c r="BR31" s="5">
        <f>IF('Athletes - Gold'!BR31+'Athletes - Silver'!BR31+'Athletes - Bronze'!BR31 &gt; 0, 'Athletes - Gold'!BR31*'Medal values'!$B$1+'Athletes - Silver'!BR31*'Medal values'!$B$2+'Athletes - Bronze'!BR31*'Medal values'!$B$3, "") + IF(AND(BR$1 = BQ$1, BQ$2 = "Mixed"), 0.5*BQ31, 0) + IF(AND(BR$1 = BS$1, BS$2 = "Mixed"), 0.5*BS31, 0)</f>
        <v>0</v>
      </c>
      <c r="BS31" s="5">
        <f>IF('Athletes - Gold'!BS31+'Athletes - Silver'!BS31+'Athletes - Bronze'!BS31 &gt; 0, 'Athletes - Gold'!BS31*'Medal values'!$B$1+'Athletes - Silver'!BS31*'Medal values'!$B$2+'Athletes - Bronze'!BS31*'Medal values'!$B$3, "") + IF(AND(BS$1 = BR$1, BR$2 = "Mixed"), 0.5*BR31, 0) + IF(AND(BS$1 = BT$1, BT$2 = "Mixed"), 0.5*BT31, 0)</f>
        <v>0</v>
      </c>
      <c r="BT31" s="5">
        <f>IF('Athletes - Gold'!BT31+'Athletes - Silver'!BT31+'Athletes - Bronze'!BT31 &gt; 0, 'Athletes - Gold'!BT31*'Medal values'!$B$1+'Athletes - Silver'!BT31*'Medal values'!$B$2+'Athletes - Bronze'!BT31*'Medal values'!$B$3, "") + IF(AND(BT$1 = BS$1, BS$2 = "Mixed"), 0.5*BS31, 0) + IF(AND(BT$1 = BU$1, BU$2 = "Mixed"), 0.5*BU31, 0)</f>
        <v>0</v>
      </c>
      <c r="BU31" s="5">
        <f>IF('Athletes - Gold'!BU31+'Athletes - Silver'!BU31+'Athletes - Bronze'!BU31 &gt; 0, 'Athletes - Gold'!BU31*'Medal values'!$B$1+'Athletes - Silver'!BU31*'Medal values'!$B$2+'Athletes - Bronze'!BU31*'Medal values'!$B$3, "") + IF(AND(BU$1 = BT$1, BT$2 = "Mixed"), 0.5*BT31, 0) + IF(AND(BU$1 = BV$1, BV$2 = "Mixed"), 0.5*BV31, 0)</f>
        <v>0</v>
      </c>
      <c r="BV31" s="5">
        <f>IF('Athletes - Gold'!BV31+'Athletes - Silver'!BV31+'Athletes - Bronze'!BV31 &gt; 0, 'Athletes - Gold'!BV31*'Medal values'!$B$1+'Athletes - Silver'!BV31*'Medal values'!$B$2+'Athletes - Bronze'!BV31*'Medal values'!$B$3, "") + IF(AND(BV$1 = BU$1, BU$2 = "Mixed"), 0.5*BU31, 0) + IF(AND(BV$1 = BW$1, BW$2 = "Mixed"), 0.5*BW31, 0)</f>
        <v>0</v>
      </c>
      <c r="BW31" s="5">
        <f>IF('Athletes - Gold'!BW31+'Athletes - Silver'!BW31+'Athletes - Bronze'!BW31 &gt; 0, 'Athletes - Gold'!BW31*'Medal values'!$B$1+'Athletes - Silver'!BW31*'Medal values'!$B$2+'Athletes - Bronze'!BW31*'Medal values'!$B$3, "") + IF(AND(BW$1 = BV$1, BV$2 = "Mixed"), 0.5*BV31, 0) + IF(AND(BW$1 = BX$1, BX$2 = "Mixed"), 0.5*BX31, 0)</f>
        <v>0</v>
      </c>
      <c r="BX31" s="5">
        <f>IF('Athletes - Gold'!BX31+'Athletes - Silver'!BX31+'Athletes - Bronze'!BX31 &gt; 0, 'Athletes - Gold'!BX31*'Medal values'!$B$1+'Athletes - Silver'!BX31*'Medal values'!$B$2+'Athletes - Bronze'!BX31*'Medal values'!$B$3, "") + IF(AND(BX$1 = BW$1, BW$2 = "Mixed"), 0.5*BW31, 0) + IF(AND(BX$1 = BY$1, BY$2 = "Mixed"), 0.5*BY31, 0)</f>
        <v>0</v>
      </c>
      <c r="BY31" s="5">
        <f>IF('Athletes - Gold'!BY31+'Athletes - Silver'!BY31+'Athletes - Bronze'!BY31 &gt; 0, 'Athletes - Gold'!BY31*'Medal values'!$B$1+'Athletes - Silver'!BY31*'Medal values'!$B$2+'Athletes - Bronze'!BY31*'Medal values'!$B$3, "") + IF(AND(BY$1 = BX$1, BX$2 = "Mixed"), 0.5*BX31, 0) + IF(AND(BY$1 = BZ$1, BZ$2 = "Mixed"), 0.5*BZ31, 0)</f>
        <v>0</v>
      </c>
      <c r="BZ31" s="5">
        <f>IF('Athletes - Gold'!BZ31+'Athletes - Silver'!BZ31+'Athletes - Bronze'!BZ31 &gt; 0, 'Athletes - Gold'!BZ31*'Medal values'!$B$1+'Athletes - Silver'!BZ31*'Medal values'!$B$2+'Athletes - Bronze'!BZ31*'Medal values'!$B$3, "") + IF(AND(BZ$1 = BY$1, BY$2 = "Mixed"), 0.5*BY31, 0) + IF(AND(BZ$1 = CA$1, CA$2 = "Mixed"), 0.5*CA31, 0)</f>
        <v>0</v>
      </c>
      <c r="CA31" s="5">
        <f>IF('Athletes - Gold'!CA31+'Athletes - Silver'!CA31+'Athletes - Bronze'!CA31 &gt; 0, 'Athletes - Gold'!CA31*'Medal values'!$B$1+'Athletes - Silver'!CA31*'Medal values'!$B$2+'Athletes - Bronze'!CA31*'Medal values'!$B$3, "") + IF(AND(CA$1 = BZ$1, BZ$2 = "Mixed"), 0.5*BZ31, 0) + IF(AND(CA$1 = CB$1, CB$2 = "Mixed"), 0.5*CB31, 0)</f>
        <v>0</v>
      </c>
      <c r="CB31" s="5">
        <f>IF('Athletes - Gold'!CB31+'Athletes - Silver'!CB31+'Athletes - Bronze'!CB31 &gt; 0, 'Athletes - Gold'!CB31*'Medal values'!$B$1+'Athletes - Silver'!CB31*'Medal values'!$B$2+'Athletes - Bronze'!CB31*'Medal values'!$B$3, "") + IF(AND(CB$1 = CA$1, CA$2 = "Mixed"), 0.5*CA31, 0) + IF(AND(CB$1 = CC$1, CC$2 = "Mixed"), 0.5*CC31, 0)</f>
        <v>0</v>
      </c>
      <c r="CC31" s="5">
        <f>IF('Athletes - Gold'!CC31+'Athletes - Silver'!CC31+'Athletes - Bronze'!CC31 &gt; 0, 'Athletes - Gold'!CC31*'Medal values'!$B$1+'Athletes - Silver'!CC31*'Medal values'!$B$2+'Athletes - Bronze'!CC31*'Medal values'!$B$3, "") + IF(AND(CC$1 = CB$1, CB$2 = "Mixed"), 0.5*CB31, 0) + IF(AND(CC$1 = CD$1, CD$2 = "Mixed"), 0.5*CD31, 0)</f>
        <v>0</v>
      </c>
      <c r="CD31" s="5">
        <f>IF('Athletes - Gold'!CD31+'Athletes - Silver'!CD31+'Athletes - Bronze'!CD31 &gt; 0, 'Athletes - Gold'!CD31*'Medal values'!$B$1+'Athletes - Silver'!CD31*'Medal values'!$B$2+'Athletes - Bronze'!CD31*'Medal values'!$B$3, "") + IF(AND(CD$1 = CC$1, CC$2 = "Mixed"), 0.5*CC31, 0) + IF(AND(CD$1 = CE$1, CE$2 = "Mixed"), 0.5*CE31, 0)</f>
        <v>0</v>
      </c>
      <c r="CE31" s="5">
        <f>IF('Athletes - Gold'!CE31+'Athletes - Silver'!CE31+'Athletes - Bronze'!CE31 &gt; 0, 'Athletes - Gold'!CE31*'Medal values'!$B$1+'Athletes - Silver'!CE31*'Medal values'!$B$2+'Athletes - Bronze'!CE31*'Medal values'!$B$3, "") + IF(AND(CE$1 = CD$1, CD$2 = "Mixed"), 0.5*CD31, 0) + IF(AND(CE$1 = CF$1, CF$2 = "Mixed"), 0.5*CF31, 0)</f>
        <v>0</v>
      </c>
      <c r="CF31" s="5">
        <f>IF('Athletes - Gold'!CF31+'Athletes - Silver'!CF31+'Athletes - Bronze'!CF31 &gt; 0, 'Athletes - Gold'!CF31*'Medal values'!$B$1+'Athletes - Silver'!CF31*'Medal values'!$B$2+'Athletes - Bronze'!CF31*'Medal values'!$B$3, "") + IF(AND(CF$1 = CE$1, CE$2 = "Mixed"), 0.5*CE31, 0) + IF(AND(CF$1 = CG$1, CG$2 = "Mixed"), 0.5*CG31, 0)</f>
        <v>0</v>
      </c>
      <c r="CG31" s="5">
        <f>IF('Athletes - Gold'!CG31+'Athletes - Silver'!CG31+'Athletes - Bronze'!CG31 &gt; 0, 'Athletes - Gold'!CG31*'Medal values'!$B$1+'Athletes - Silver'!CG31*'Medal values'!$B$2+'Athletes - Bronze'!CG31*'Medal values'!$B$3, "") + IF(AND(CG$1 = CF$1, CF$2 = "Mixed"), 0.5*CF31, 0) + IF(AND(CG$1 = CH$1, CH$2 = "Mixed"), 0.5*CH31, 0)</f>
        <v>0</v>
      </c>
      <c r="CH31" s="5">
        <f>IF('Athletes - Gold'!CH31+'Athletes - Silver'!CH31+'Athletes - Bronze'!CH31 &gt; 0, 'Athletes - Gold'!CH31*'Medal values'!$B$1+'Athletes - Silver'!CH31*'Medal values'!$B$2+'Athletes - Bronze'!CH31*'Medal values'!$B$3, "") + IF(AND(CH$1 = CG$1, CG$2 = "Mixed"), 0.5*CG31, 0) + IF(AND(CH$1 = CI$1, CI$2 = "Mixed"), 0.5*CI31, 0)</f>
        <v>0</v>
      </c>
      <c r="CI31" s="5">
        <f>IF('Athletes - Gold'!CI31+'Athletes - Silver'!CI31+'Athletes - Bronze'!CI31 &gt; 0, 'Athletes - Gold'!CI31*'Medal values'!$B$1+'Athletes - Silver'!CI31*'Medal values'!$B$2+'Athletes - Bronze'!CI31*'Medal values'!$B$3, "") + IF(AND(CI$1 = CH$1, CH$2 = "Mixed"), 0.5*CH31, 0) + IF(AND(CI$1 = CJ$1, CJ$2 = "Mixed"), 0.5*CJ31, 0)</f>
        <v>0</v>
      </c>
      <c r="CJ31" s="5">
        <f>IF('Athletes - Gold'!CJ31+'Athletes - Silver'!CJ31+'Athletes - Bronze'!CJ31 &gt; 0, 'Athletes - Gold'!CJ31*'Medal values'!$B$1+'Athletes - Silver'!CJ31*'Medal values'!$B$2+'Athletes - Bronze'!CJ31*'Medal values'!$B$3, "") + IF(AND(CJ$1 = CI$1, CI$2 = "Mixed"), 0.5*CI31, 0) + IF(AND(CJ$1 = CK$1, CK$2 = "Mixed"), 0.5*CK31, 0)</f>
        <v>0</v>
      </c>
      <c r="CK31" s="5">
        <f>IF('Athletes - Gold'!CK31+'Athletes - Silver'!CK31+'Athletes - Bronze'!CK31 &gt; 0, 'Athletes - Gold'!CK31*'Medal values'!$B$1+'Athletes - Silver'!CK31*'Medal values'!$B$2+'Athletes - Bronze'!CK31*'Medal values'!$B$3, "") + IF(AND(CK$1 = CJ$1, CJ$2 = "Mixed"), 0.5*CJ31, 0) + IF(AND(CK$1 = CL$1, CL$2 = "Mixed"), 0.5*CL31, 0)</f>
        <v>0</v>
      </c>
      <c r="CL31" s="5">
        <f>IF('Athletes - Gold'!CL31+'Athletes - Silver'!CL31+'Athletes - Bronze'!CL31 &gt; 0, 'Athletes - Gold'!CL31*'Medal values'!$B$1+'Athletes - Silver'!CL31*'Medal values'!$B$2+'Athletes - Bronze'!CL31*'Medal values'!$B$3, "") + IF(AND(CL$1 = CK$1, CK$2 = "Mixed"), 0.5*CK31, 0) + IF(AND(CL$1 = CM$1, CM$2 = "Mixed"), 0.5*CM31, 0)</f>
        <v>0</v>
      </c>
      <c r="CM31" s="5">
        <f>IF('Athletes - Gold'!CM31+'Athletes - Silver'!CM31+'Athletes - Bronze'!CM31 &gt; 0, 'Athletes - Gold'!CM31*'Medal values'!$B$1+'Athletes - Silver'!CM31*'Medal values'!$B$2+'Athletes - Bronze'!CM31*'Medal values'!$B$3, "") + IF(AND(CM$1 = CL$1, CL$2 = "Mixed"), 0.5*CL31, 0) + IF(AND(CM$1 = CN$1, CN$2 = "Mixed"), 0.5*CN31, 0)</f>
        <v>0</v>
      </c>
      <c r="CN31" s="5">
        <f>IF('Athletes - Gold'!CN31+'Athletes - Silver'!CN31+'Athletes - Bronze'!CN31 &gt; 0, 'Athletes - Gold'!CN31*'Medal values'!$B$1+'Athletes - Silver'!CN31*'Medal values'!$B$2+'Athletes - Bronze'!CN31*'Medal values'!$B$3, "") + IF(AND(CN$1 = CM$1, CM$2 = "Mixed"), 0.5*CM31, 0) + IF(AND(CN$1 = CO$1, CO$2 = "Mixed"), 0.5*CO31, 0)</f>
        <v>0</v>
      </c>
      <c r="CO31" s="5">
        <f>IF('Athletes - Gold'!CO31+'Athletes - Silver'!CO31+'Athletes - Bronze'!CO31 &gt; 0, 'Athletes - Gold'!CO31*'Medal values'!$B$1+'Athletes - Silver'!CO31*'Medal values'!$B$2+'Athletes - Bronze'!CO31*'Medal values'!$B$3, "") + IF(AND(CO$1 = CN$1, CN$2 = "Mixed"), 0.5*CN31, 0) + IF(AND(CO$1 = CP$1, CP$2 = "Mixed"), 0.5*CP31, 0)</f>
        <v>0</v>
      </c>
      <c r="CP31" s="5">
        <f>IF('Athletes - Gold'!CP31+'Athletes - Silver'!CP31+'Athletes - Bronze'!CP31 &gt; 0, 'Athletes - Gold'!CP31*'Medal values'!$B$1+'Athletes - Silver'!CP31*'Medal values'!$B$2+'Athletes - Bronze'!CP31*'Medal values'!$B$3, "") + IF(AND(CP$1 = CO$1, CO$2 = "Mixed"), 0.5*CO31, 0) + IF(AND(CP$1 = CQ$1, CQ$2 = "Mixed"), 0.5*CQ31, 0)</f>
        <v>0</v>
      </c>
      <c r="CQ31" s="5">
        <f>IF('Athletes - Gold'!CQ31+'Athletes - Silver'!CQ31+'Athletes - Bronze'!CQ31 &gt; 0, 'Athletes - Gold'!CQ31*'Medal values'!$B$1+'Athletes - Silver'!CQ31*'Medal values'!$B$2+'Athletes - Bronze'!CQ31*'Medal values'!$B$3, "") + IF(AND(CQ$1 = CP$1, CP$2 = "Mixed"), 0.5*CP31, 0) + IF(AND(CQ$1 = CR$1, CR$2 = "Mixed"), 0.5*CR31, 0)</f>
        <v>0</v>
      </c>
      <c r="CR31" s="5">
        <f>IF('Athletes - Gold'!CR31+'Athletes - Silver'!CR31+'Athletes - Bronze'!CR31 &gt; 0, 'Athletes - Gold'!CR31*'Medal values'!$B$1+'Athletes - Silver'!CR31*'Medal values'!$B$2+'Athletes - Bronze'!CR31*'Medal values'!$B$3, "") + IF(AND(CR$1 = CQ$1, CQ$2 = "Mixed"), 0.5*CQ31, 0) + IF(AND(CR$1 = CS$1, CS$2 = "Mixed"), 0.5*CS31, 0)</f>
        <v>0</v>
      </c>
      <c r="CS31" s="5">
        <f>IF('Athletes - Gold'!CS31+'Athletes - Silver'!CS31+'Athletes - Bronze'!CS31 &gt; 0, 'Athletes - Gold'!CS31*'Medal values'!$B$1+'Athletes - Silver'!CS31*'Medal values'!$B$2+'Athletes - Bronze'!CS31*'Medal values'!$B$3, "") + IF(AND(CS$1 = CR$1, CR$2 = "Mixed"), 0.5*CR31, 0) + IF(AND(CS$1 = CT$1, CT$2 = "Mixed"), 0.5*CT31, 0)</f>
        <v>0</v>
      </c>
      <c r="CT31" s="5">
        <f>IF('Athletes - Gold'!CT31+'Athletes - Silver'!CT31+'Athletes - Bronze'!CT31 &gt; 0, 'Athletes - Gold'!CT31*'Medal values'!$B$1+'Athletes - Silver'!CT31*'Medal values'!$B$2+'Athletes - Bronze'!CT31*'Medal values'!$B$3, "") + IF(AND(CT$1 = CS$1, CS$2 = "Mixed"), 0.5*CS31, 0) + IF(AND(CT$1 = CU$1, CU$2 = "Mixed"), 0.5*CU31, 0)</f>
        <v>0</v>
      </c>
      <c r="CU31" s="5">
        <f>IF('Athletes - Gold'!CU31+'Athletes - Silver'!CU31+'Athletes - Bronze'!CU31 &gt; 0, 'Athletes - Gold'!CU31*'Medal values'!$B$1+'Athletes - Silver'!CU31*'Medal values'!$B$2+'Athletes - Bronze'!CU31*'Medal values'!$B$3, "") + IF(AND(CU$1 = CT$1, CT$2 = "Mixed"), 0.5*CT31, 0) + IF(AND(CU$1 = CV$1, CV$2 = "Mixed"), 0.5*CV31, 0)</f>
        <v>0</v>
      </c>
      <c r="CV31" s="5">
        <f>IF('Athletes - Gold'!CV31+'Athletes - Silver'!CV31+'Athletes - Bronze'!CV31 &gt; 0, 'Athletes - Gold'!CV31*'Medal values'!$B$1+'Athletes - Silver'!CV31*'Medal values'!$B$2+'Athletes - Bronze'!CV31*'Medal values'!$B$3, "") + IF(AND(CV$1 = CU$1, CU$2 = "Mixed"), 0.5*CU31, 0) + IF(AND(CV$1 = CW$1, CW$2 = "Mixed"), 0.5*CW31, 0)</f>
        <v>0</v>
      </c>
      <c r="CW31" s="5">
        <f t="shared" ref="CW31:CX31" si="30">SUMIF($B$2:$CV$2,CW$2, $B31:$CV31)</f>
        <v>5.001001</v>
      </c>
      <c r="CX31" s="5">
        <f t="shared" si="30"/>
        <v>2</v>
      </c>
      <c r="CY31" s="5">
        <f t="shared" si="3"/>
        <v>7.001001</v>
      </c>
    </row>
    <row r="32">
      <c r="A32" s="5" t="str">
        <f>Countries!A30</f>
        <v>FIJ</v>
      </c>
      <c r="B32" s="5">
        <f>IF('Athletes - Gold'!B32+'Athletes - Silver'!B32+'Athletes - Bronze'!B32 &gt; 0, 'Athletes - Gold'!B32*'Medal values'!$B$1+'Athletes - Silver'!B32*'Medal values'!$B$2+'Athletes - Bronze'!B32*'Medal values'!$B$3, "") + IF(AND(B$1 = A$1, A$2 = "Mixed"), 0.5*A32, 0) + IF(AND(B$1 = C$1, C$2 = "Mixed"), 0.5*C32, 0)</f>
        <v>0</v>
      </c>
      <c r="C32" s="5">
        <f>IF('Athletes - Gold'!C32+'Athletes - Silver'!C32+'Athletes - Bronze'!C32 &gt; 0, 'Athletes - Gold'!C32*'Medal values'!$B$1+'Athletes - Silver'!C32*'Medal values'!$B$2+'Athletes - Bronze'!C32*'Medal values'!$B$3, "") + IF(AND(C$1 = B$1, B$2 = "Mixed"), 0.5*B32, 0) + IF(AND(C$1 = D$1, D$2 = "Mixed"), 0.5*D32, 0)</f>
        <v>0</v>
      </c>
      <c r="D32" s="5">
        <f>IF('Athletes - Gold'!D32+'Athletes - Silver'!D32+'Athletes - Bronze'!D32 &gt; 0, 'Athletes - Gold'!D32*'Medal values'!$B$1+'Athletes - Silver'!D32*'Medal values'!$B$2+'Athletes - Bronze'!D32*'Medal values'!$B$3, "") + IF(AND(D$1 = C$1, C$2 = "Mixed"), 0.5*C32, 0) + IF(AND(D$1 = E$1, E$2 = "Mixed"), 0.5*E32, 0)</f>
        <v>0</v>
      </c>
      <c r="E32" s="5">
        <f>IF('Athletes - Gold'!E32+'Athletes - Silver'!E32+'Athletes - Bronze'!E32 &gt; 0, 'Athletes - Gold'!E32*'Medal values'!$B$1+'Athletes - Silver'!E32*'Medal values'!$B$2+'Athletes - Bronze'!E32*'Medal values'!$B$3, "") + IF(AND(E$1 = D$1, D$2 = "Mixed"), 0.5*D32, 0) + IF(AND(E$1 = F$1, F$2 = "Mixed"), 0.5*F32, 0)</f>
        <v>0</v>
      </c>
      <c r="F32" s="5">
        <f>IF('Athletes - Gold'!F32+'Athletes - Silver'!F32+'Athletes - Bronze'!F32 &gt; 0, 'Athletes - Gold'!F32*'Medal values'!$B$1+'Athletes - Silver'!F32*'Medal values'!$B$2+'Athletes - Bronze'!F32*'Medal values'!$B$3, "") + IF(AND(F$1 = E$1, E$2 = "Mixed"), 0.5*E32, 0) + IF(AND(F$1 = G$1, G$2 = "Mixed"), 0.5*G32, 0)</f>
        <v>0</v>
      </c>
      <c r="G32" s="5">
        <f>IF('Athletes - Gold'!G32+'Athletes - Silver'!G32+'Athletes - Bronze'!G32 &gt; 0, 'Athletes - Gold'!G32*'Medal values'!$B$1+'Athletes - Silver'!G32*'Medal values'!$B$2+'Athletes - Bronze'!G32*'Medal values'!$B$3, "") + IF(AND(G$1 = F$1, F$2 = "Mixed"), 0.5*F32, 0) + IF(AND(G$1 = H$1, H$2 = "Mixed"), 0.5*H32, 0)</f>
        <v>0</v>
      </c>
      <c r="H32" s="5">
        <f>IF('Athletes - Gold'!H32+'Athletes - Silver'!H32+'Athletes - Bronze'!H32 &gt; 0, 'Athletes - Gold'!H32*'Medal values'!$B$1+'Athletes - Silver'!H32*'Medal values'!$B$2+'Athletes - Bronze'!H32*'Medal values'!$B$3, "") + IF(AND(H$1 = G$1, G$2 = "Mixed"), 0.5*G32, 0) + IF(AND(H$1 = I$1, I$2 = "Mixed"), 0.5*I32, 0)</f>
        <v>0</v>
      </c>
      <c r="I32" s="5">
        <f>IF('Athletes - Gold'!I32+'Athletes - Silver'!I32+'Athletes - Bronze'!I32 &gt; 0, 'Athletes - Gold'!I32*'Medal values'!$B$1+'Athletes - Silver'!I32*'Medal values'!$B$2+'Athletes - Bronze'!I32*'Medal values'!$B$3, "") + IF(AND(I$1 = H$1, H$2 = "Mixed"), 0.5*H32, 0) + IF(AND(I$1 = J$1, J$2 = "Mixed"), 0.5*J32, 0)</f>
        <v>0</v>
      </c>
      <c r="J32" s="5">
        <f>IF('Athletes - Gold'!J32+'Athletes - Silver'!J32+'Athletes - Bronze'!J32 &gt; 0, 'Athletes - Gold'!J32*'Medal values'!$B$1+'Athletes - Silver'!J32*'Medal values'!$B$2+'Athletes - Bronze'!J32*'Medal values'!$B$3, "") + IF(AND(J$1 = I$1, I$2 = "Mixed"), 0.5*I32, 0) + IF(AND(J$1 = K$1, K$2 = "Mixed"), 0.5*K32, 0)</f>
        <v>0</v>
      </c>
      <c r="K32" s="5">
        <f>IF('Athletes - Gold'!K32+'Athletes - Silver'!K32+'Athletes - Bronze'!K32 &gt; 0, 'Athletes - Gold'!K32*'Medal values'!$B$1+'Athletes - Silver'!K32*'Medal values'!$B$2+'Athletes - Bronze'!K32*'Medal values'!$B$3, "") + IF(AND(K$1 = J$1, J$2 = "Mixed"), 0.5*J32, 0) + IF(AND(K$1 = L$1, L$2 = "Mixed"), 0.5*L32, 0)</f>
        <v>0</v>
      </c>
      <c r="L32" s="5">
        <f>IF('Athletes - Gold'!L32+'Athletes - Silver'!L32+'Athletes - Bronze'!L32 &gt; 0, 'Athletes - Gold'!L32*'Medal values'!$B$1+'Athletes - Silver'!L32*'Medal values'!$B$2+'Athletes - Bronze'!L32*'Medal values'!$B$3, "") + IF(AND(L$1 = K$1, K$2 = "Mixed"), 0.5*K32, 0) + IF(AND(L$1 = M$1, M$2 = "Mixed"), 0.5*M32, 0)</f>
        <v>0</v>
      </c>
      <c r="M32" s="5">
        <f>IF('Athletes - Gold'!M32+'Athletes - Silver'!M32+'Athletes - Bronze'!M32 &gt; 0, 'Athletes - Gold'!M32*'Medal values'!$B$1+'Athletes - Silver'!M32*'Medal values'!$B$2+'Athletes - Bronze'!M32*'Medal values'!$B$3, "") + IF(AND(M$1 = L$1, L$2 = "Mixed"), 0.5*L32, 0) + IF(AND(M$1 = N$1, N$2 = "Mixed"), 0.5*N32, 0)</f>
        <v>0</v>
      </c>
      <c r="N32" s="5">
        <f>IF('Athletes - Gold'!N32+'Athletes - Silver'!N32+'Athletes - Bronze'!N32 &gt; 0, 'Athletes - Gold'!N32*'Medal values'!$B$1+'Athletes - Silver'!N32*'Medal values'!$B$2+'Athletes - Bronze'!N32*'Medal values'!$B$3, "") + IF(AND(N$1 = M$1, M$2 = "Mixed"), 0.5*M32, 0) + IF(AND(N$1 = O$1, O$2 = "Mixed"), 0.5*O32, 0)</f>
        <v>0</v>
      </c>
      <c r="O32" s="5">
        <f>IF('Athletes - Gold'!O32+'Athletes - Silver'!O32+'Athletes - Bronze'!O32 &gt; 0, 'Athletes - Gold'!O32*'Medal values'!$B$1+'Athletes - Silver'!O32*'Medal values'!$B$2+'Athletes - Bronze'!O32*'Medal values'!$B$3, "") + IF(AND(O$1 = N$1, N$2 = "Mixed"), 0.5*N32, 0) + IF(AND(O$1 = P$1, P$2 = "Mixed"), 0.5*P32, 0)</f>
        <v>0</v>
      </c>
      <c r="P32" s="5">
        <f>IF('Athletes - Gold'!P32+'Athletes - Silver'!P32+'Athletes - Bronze'!P32 &gt; 0, 'Athletes - Gold'!P32*'Medal values'!$B$1+'Athletes - Silver'!P32*'Medal values'!$B$2+'Athletes - Bronze'!P32*'Medal values'!$B$3, "") + IF(AND(P$1 = O$1, O$2 = "Mixed"), 0.5*O32, 0) + IF(AND(P$1 = Q$1, Q$2 = "Mixed"), 0.5*Q32, 0)</f>
        <v>0</v>
      </c>
      <c r="Q32" s="5">
        <f>IF('Athletes - Gold'!Q32+'Athletes - Silver'!Q32+'Athletes - Bronze'!Q32 &gt; 0, 'Athletes - Gold'!Q32*'Medal values'!$B$1+'Athletes - Silver'!Q32*'Medal values'!$B$2+'Athletes - Bronze'!Q32*'Medal values'!$B$3, "") + IF(AND(Q$1 = P$1, P$2 = "Mixed"), 0.5*P32, 0) + IF(AND(Q$1 = R$1, R$2 = "Mixed"), 0.5*R32, 0)</f>
        <v>0</v>
      </c>
      <c r="R32" s="5">
        <f>IF('Athletes - Gold'!R32+'Athletes - Silver'!R32+'Athletes - Bronze'!R32 &gt; 0, 'Athletes - Gold'!R32*'Medal values'!$B$1+'Athletes - Silver'!R32*'Medal values'!$B$2+'Athletes - Bronze'!R32*'Medal values'!$B$3, "") + IF(AND(R$1 = Q$1, Q$2 = "Mixed"), 0.5*Q32, 0) + IF(AND(R$1 = S$1, S$2 = "Mixed"), 0.5*S32, 0)</f>
        <v>0</v>
      </c>
      <c r="S32" s="5">
        <f>IF('Athletes - Gold'!S32+'Athletes - Silver'!S32+'Athletes - Bronze'!S32 &gt; 0, 'Athletes - Gold'!S32*'Medal values'!$B$1+'Athletes - Silver'!S32*'Medal values'!$B$2+'Athletes - Bronze'!S32*'Medal values'!$B$3, "") + IF(AND(S$1 = R$1, R$2 = "Mixed"), 0.5*R32, 0) + IF(AND(S$1 = T$1, T$2 = "Mixed"), 0.5*T32, 0)</f>
        <v>0</v>
      </c>
      <c r="T32" s="5">
        <f>IF('Athletes - Gold'!T32+'Athletes - Silver'!T32+'Athletes - Bronze'!T32 &gt; 0, 'Athletes - Gold'!T32*'Medal values'!$B$1+'Athletes - Silver'!T32*'Medal values'!$B$2+'Athletes - Bronze'!T32*'Medal values'!$B$3, "") + IF(AND(T$1 = S$1, S$2 = "Mixed"), 0.5*S32, 0) + IF(AND(T$1 = U$1, U$2 = "Mixed"), 0.5*U32, 0)</f>
        <v>0</v>
      </c>
      <c r="U32" s="5">
        <f>IF('Athletes - Gold'!U32+'Athletes - Silver'!U32+'Athletes - Bronze'!U32 &gt; 0, 'Athletes - Gold'!U32*'Medal values'!$B$1+'Athletes - Silver'!U32*'Medal values'!$B$2+'Athletes - Bronze'!U32*'Medal values'!$B$3, "") + IF(AND(U$1 = T$1, T$2 = "Mixed"), 0.5*T32, 0) + IF(AND(U$1 = V$1, V$2 = "Mixed"), 0.5*V32, 0)</f>
        <v>0</v>
      </c>
      <c r="V32" s="5">
        <f>IF('Athletes - Gold'!V32+'Athletes - Silver'!V32+'Athletes - Bronze'!V32 &gt; 0, 'Athletes - Gold'!V32*'Medal values'!$B$1+'Athletes - Silver'!V32*'Medal values'!$B$2+'Athletes - Bronze'!V32*'Medal values'!$B$3, "") + IF(AND(V$1 = U$1, U$2 = "Mixed"), 0.5*U32, 0) + IF(AND(V$1 = W$1, W$2 = "Mixed"), 0.5*W32, 0)</f>
        <v>0</v>
      </c>
      <c r="W32" s="5">
        <f>IF('Athletes - Gold'!W32+'Athletes - Silver'!W32+'Athletes - Bronze'!W32 &gt; 0, 'Athletes - Gold'!W32*'Medal values'!$B$1+'Athletes - Silver'!W32*'Medal values'!$B$2+'Athletes - Bronze'!W32*'Medal values'!$B$3, "") + IF(AND(W$1 = V$1, V$2 = "Mixed"), 0.5*V32, 0) + IF(AND(W$1 = X$1, X$2 = "Mixed"), 0.5*X32, 0)</f>
        <v>0</v>
      </c>
      <c r="X32" s="5">
        <f>IF('Athletes - Gold'!X32+'Athletes - Silver'!X32+'Athletes - Bronze'!X32 &gt; 0, 'Athletes - Gold'!X32*'Medal values'!$B$1+'Athletes - Silver'!X32*'Medal values'!$B$2+'Athletes - Bronze'!X32*'Medal values'!$B$3, "") + IF(AND(X$1 = W$1, W$2 = "Mixed"), 0.5*W32, 0) + IF(AND(X$1 = Y$1, Y$2 = "Mixed"), 0.5*Y32, 0)</f>
        <v>0</v>
      </c>
      <c r="Y32" s="5">
        <f>IF('Athletes - Gold'!Y32+'Athletes - Silver'!Y32+'Athletes - Bronze'!Y32 &gt; 0, 'Athletes - Gold'!Y32*'Medal values'!$B$1+'Athletes - Silver'!Y32*'Medal values'!$B$2+'Athletes - Bronze'!Y32*'Medal values'!$B$3, "") + IF(AND(Y$1 = X$1, X$2 = "Mixed"), 0.5*X32, 0) + IF(AND(Y$1 = Z$1, Z$2 = "Mixed"), 0.5*Z32, 0)</f>
        <v>0</v>
      </c>
      <c r="Z32" s="5">
        <f>IF('Athletes - Gold'!Z32+'Athletes - Silver'!Z32+'Athletes - Bronze'!Z32 &gt; 0, 'Athletes - Gold'!Z32*'Medal values'!$B$1+'Athletes - Silver'!Z32*'Medal values'!$B$2+'Athletes - Bronze'!Z32*'Medal values'!$B$3, "") + IF(AND(Z$1 = Y$1, Y$2 = "Mixed"), 0.5*Y32, 0) + IF(AND(Z$1 = AA$1, AA$2 = "Mixed"), 0.5*AA32, 0)</f>
        <v>0</v>
      </c>
      <c r="AA32" s="5">
        <f>IF('Athletes - Gold'!AA32+'Athletes - Silver'!AA32+'Athletes - Bronze'!AA32 &gt; 0, 'Athletes - Gold'!AA32*'Medal values'!$B$1+'Athletes - Silver'!AA32*'Medal values'!$B$2+'Athletes - Bronze'!AA32*'Medal values'!$B$3, "") + IF(AND(AA$1 = Z$1, Z$2 = "Mixed"), 0.5*Z32, 0) + IF(AND(AA$1 = AB$1, AB$2 = "Mixed"), 0.5*AB32, 0)</f>
        <v>0</v>
      </c>
      <c r="AB32" s="5">
        <f>IF('Athletes - Gold'!AB32+'Athletes - Silver'!AB32+'Athletes - Bronze'!AB32 &gt; 0, 'Athletes - Gold'!AB32*'Medal values'!$B$1+'Athletes - Silver'!AB32*'Medal values'!$B$2+'Athletes - Bronze'!AB32*'Medal values'!$B$3, "") + IF(AND(AB$1 = AA$1, AA$2 = "Mixed"), 0.5*AA32, 0) + IF(AND(AB$1 = AC$1, AC$2 = "Mixed"), 0.5*AC32, 0)</f>
        <v>0</v>
      </c>
      <c r="AC32" s="5">
        <f>IF('Athletes - Gold'!AC32+'Athletes - Silver'!AC32+'Athletes - Bronze'!AC32 &gt; 0, 'Athletes - Gold'!AC32*'Medal values'!$B$1+'Athletes - Silver'!AC32*'Medal values'!$B$2+'Athletes - Bronze'!AC32*'Medal values'!$B$3, "") + IF(AND(AC$1 = AB$1, AB$2 = "Mixed"), 0.5*AB32, 0) + IF(AND(AC$1 = AD$1, AD$2 = "Mixed"), 0.5*AD32, 0)</f>
        <v>0</v>
      </c>
      <c r="AD32" s="5">
        <f>IF('Athletes - Gold'!AD32+'Athletes - Silver'!AD32+'Athletes - Bronze'!AD32 &gt; 0, 'Athletes - Gold'!AD32*'Medal values'!$B$1+'Athletes - Silver'!AD32*'Medal values'!$B$2+'Athletes - Bronze'!AD32*'Medal values'!$B$3, "") + IF(AND(AD$1 = AC$1, AC$2 = "Mixed"), 0.5*AC32, 0) + IF(AND(AD$1 = AE$1, AE$2 = "Mixed"), 0.5*AE32, 0)</f>
        <v>0</v>
      </c>
      <c r="AE32" s="5">
        <f>IF('Athletes - Gold'!AE32+'Athletes - Silver'!AE32+'Athletes - Bronze'!AE32 &gt; 0, 'Athletes - Gold'!AE32*'Medal values'!$B$1+'Athletes - Silver'!AE32*'Medal values'!$B$2+'Athletes - Bronze'!AE32*'Medal values'!$B$3, "") + IF(AND(AE$1 = AD$1, AD$2 = "Mixed"), 0.5*AD32, 0) + IF(AND(AE$1 = AF$1, AF$2 = "Mixed"), 0.5*AF32, 0)</f>
        <v>0</v>
      </c>
      <c r="AF32" s="5">
        <f>IF('Athletes - Gold'!AF32+'Athletes - Silver'!AF32+'Athletes - Bronze'!AF32 &gt; 0, 'Athletes - Gold'!AF32*'Medal values'!$B$1+'Athletes - Silver'!AF32*'Medal values'!$B$2+'Athletes - Bronze'!AF32*'Medal values'!$B$3, "") + IF(AND(AF$1 = AE$1, AE$2 = "Mixed"), 0.5*AE32, 0) + IF(AND(AF$1 = AG$1, AG$2 = "Mixed"), 0.5*AG32, 0)</f>
        <v>0</v>
      </c>
      <c r="AG32" s="5">
        <f>IF('Athletes - Gold'!AG32+'Athletes - Silver'!AG32+'Athletes - Bronze'!AG32 &gt; 0, 'Athletes - Gold'!AG32*'Medal values'!$B$1+'Athletes - Silver'!AG32*'Medal values'!$B$2+'Athletes - Bronze'!AG32*'Medal values'!$B$3, "") + IF(AND(AG$1 = AF$1, AF$2 = "Mixed"), 0.5*AF32, 0) + IF(AND(AG$1 = AH$1, AH$2 = "Mixed"), 0.5*AH32, 0)</f>
        <v>0</v>
      </c>
      <c r="AH32" s="5">
        <f>IF('Athletes - Gold'!AH32+'Athletes - Silver'!AH32+'Athletes - Bronze'!AH32 &gt; 0, 'Athletes - Gold'!AH32*'Medal values'!$B$1+'Athletes - Silver'!AH32*'Medal values'!$B$2+'Athletes - Bronze'!AH32*'Medal values'!$B$3, "") + IF(AND(AH$1 = AG$1, AG$2 = "Mixed"), 0.5*AG32, 0) + IF(AND(AH$1 = AI$1, AI$2 = "Mixed"), 0.5*AI32, 0)</f>
        <v>0</v>
      </c>
      <c r="AI32" s="5">
        <f>IF('Athletes - Gold'!AI32+'Athletes - Silver'!AI32+'Athletes - Bronze'!AI32 &gt; 0, 'Athletes - Gold'!AI32*'Medal values'!$B$1+'Athletes - Silver'!AI32*'Medal values'!$B$2+'Athletes - Bronze'!AI32*'Medal values'!$B$3, "") + IF(AND(AI$1 = AH$1, AH$2 = "Mixed"), 0.5*AH32, 0) + IF(AND(AI$1 = AJ$1, AJ$2 = "Mixed"), 0.5*AJ32, 0)</f>
        <v>0</v>
      </c>
      <c r="AJ32" s="5">
        <f>IF('Athletes - Gold'!AJ32+'Athletes - Silver'!AJ32+'Athletes - Bronze'!AJ32 &gt; 0, 'Athletes - Gold'!AJ32*'Medal values'!$B$1+'Athletes - Silver'!AJ32*'Medal values'!$B$2+'Athletes - Bronze'!AJ32*'Medal values'!$B$3, "") + IF(AND(AJ$1 = AI$1, AI$2 = "Mixed"), 0.5*AI32, 0) + IF(AND(AJ$1 = AK$1, AK$2 = "Mixed"), 0.5*AK32, 0)</f>
        <v>0</v>
      </c>
      <c r="AK32" s="5">
        <f>IF('Athletes - Gold'!AK32+'Athletes - Silver'!AK32+'Athletes - Bronze'!AK32 &gt; 0, 'Athletes - Gold'!AK32*'Medal values'!$B$1+'Athletes - Silver'!AK32*'Medal values'!$B$2+'Athletes - Bronze'!AK32*'Medal values'!$B$3, "") + IF(AND(AK$1 = AJ$1, AJ$2 = "Mixed"), 0.5*AJ32, 0) + IF(AND(AK$1 = AL$1, AL$2 = "Mixed"), 0.5*AL32, 0)</f>
        <v>0</v>
      </c>
      <c r="AL32" s="5">
        <f>IF('Athletes - Gold'!AL32+'Athletes - Silver'!AL32+'Athletes - Bronze'!AL32 &gt; 0, 'Athletes - Gold'!AL32*'Medal values'!$B$1+'Athletes - Silver'!AL32*'Medal values'!$B$2+'Athletes - Bronze'!AL32*'Medal values'!$B$3, "") + IF(AND(AL$1 = AK$1, AK$2 = "Mixed"), 0.5*AK32, 0) + IF(AND(AL$1 = AM$1, AM$2 = "Mixed"), 0.5*AM32, 0)</f>
        <v>0</v>
      </c>
      <c r="AM32" s="5">
        <f>IF('Athletes - Gold'!AM32+'Athletes - Silver'!AM32+'Athletes - Bronze'!AM32 &gt; 0, 'Athletes - Gold'!AM32*'Medal values'!$B$1+'Athletes - Silver'!AM32*'Medal values'!$B$2+'Athletes - Bronze'!AM32*'Medal values'!$B$3, "") + IF(AND(AM$1 = AL$1, AL$2 = "Mixed"), 0.5*AL32, 0) + IF(AND(AM$1 = AN$1, AN$2 = "Mixed"), 0.5*AN32, 0)</f>
        <v>0</v>
      </c>
      <c r="AN32" s="5">
        <f>IF('Athletes - Gold'!AN32+'Athletes - Silver'!AN32+'Athletes - Bronze'!AN32 &gt; 0, 'Athletes - Gold'!AN32*'Medal values'!$B$1+'Athletes - Silver'!AN32*'Medal values'!$B$2+'Athletes - Bronze'!AN32*'Medal values'!$B$3, "") + IF(AND(AN$1 = AM$1, AM$2 = "Mixed"), 0.5*AM32, 0) + IF(AND(AN$1 = AO$1, AO$2 = "Mixed"), 0.5*AO32, 0)</f>
        <v>0</v>
      </c>
      <c r="AO32" s="5">
        <f>IF('Athletes - Gold'!AO32+'Athletes - Silver'!AO32+'Athletes - Bronze'!AO32 &gt; 0, 'Athletes - Gold'!AO32*'Medal values'!$B$1+'Athletes - Silver'!AO32*'Medal values'!$B$2+'Athletes - Bronze'!AO32*'Medal values'!$B$3, "") + IF(AND(AO$1 = AN$1, AN$2 = "Mixed"), 0.5*AN32, 0) + IF(AND(AO$1 = AP$1, AP$2 = "Mixed"), 0.5*AP32, 0)</f>
        <v>0</v>
      </c>
      <c r="AP32" s="5">
        <f>IF('Athletes - Gold'!AP32+'Athletes - Silver'!AP32+'Athletes - Bronze'!AP32 &gt; 0, 'Athletes - Gold'!AP32*'Medal values'!$B$1+'Athletes - Silver'!AP32*'Medal values'!$B$2+'Athletes - Bronze'!AP32*'Medal values'!$B$3, "") + IF(AND(AP$1 = AO$1, AO$2 = "Mixed"), 0.5*AO32, 0) + IF(AND(AP$1 = AQ$1, AQ$2 = "Mixed"), 0.5*AQ32, 0)</f>
        <v>0</v>
      </c>
      <c r="AQ32" s="5">
        <f>IF('Athletes - Gold'!AQ32+'Athletes - Silver'!AQ32+'Athletes - Bronze'!AQ32 &gt; 0, 'Athletes - Gold'!AQ32*'Medal values'!$B$1+'Athletes - Silver'!AQ32*'Medal values'!$B$2+'Athletes - Bronze'!AQ32*'Medal values'!$B$3, "") + IF(AND(AQ$1 = AP$1, AP$2 = "Mixed"), 0.5*AP32, 0) + IF(AND(AQ$1 = AR$1, AR$2 = "Mixed"), 0.5*AR32, 0)</f>
        <v>0</v>
      </c>
      <c r="AR32" s="5">
        <f>IF('Athletes - Gold'!AR32+'Athletes - Silver'!AR32+'Athletes - Bronze'!AR32 &gt; 0, 'Athletes - Gold'!AR32*'Medal values'!$B$1+'Athletes - Silver'!AR32*'Medal values'!$B$2+'Athletes - Bronze'!AR32*'Medal values'!$B$3, "") + IF(AND(AR$1 = AQ$1, AQ$2 = "Mixed"), 0.5*AQ32, 0) + IF(AND(AR$1 = AS$1, AS$2 = "Mixed"), 0.5*AS32, 0)</f>
        <v>0</v>
      </c>
      <c r="AS32" s="5">
        <f>IF('Athletes - Gold'!AS32+'Athletes - Silver'!AS32+'Athletes - Bronze'!AS32 &gt; 0, 'Athletes - Gold'!AS32*'Medal values'!$B$1+'Athletes - Silver'!AS32*'Medal values'!$B$2+'Athletes - Bronze'!AS32*'Medal values'!$B$3, "") + IF(AND(AS$1 = AR$1, AR$2 = "Mixed"), 0.5*AR32, 0) + IF(AND(AS$1 = AT$1, AT$2 = "Mixed"), 0.5*AT32, 0)</f>
        <v>0</v>
      </c>
      <c r="AT32" s="5">
        <f>IF('Athletes - Gold'!AT32+'Athletes - Silver'!AT32+'Athletes - Bronze'!AT32 &gt; 0, 'Athletes - Gold'!AT32*'Medal values'!$B$1+'Athletes - Silver'!AT32*'Medal values'!$B$2+'Athletes - Bronze'!AT32*'Medal values'!$B$3, "") + IF(AND(AT$1 = AS$1, AS$2 = "Mixed"), 0.5*AS32, 0) + IF(AND(AT$1 = AU$1, AU$2 = "Mixed"), 0.5*AU32, 0)</f>
        <v>0</v>
      </c>
      <c r="AU32" s="5">
        <f>IF('Athletes - Gold'!AU32+'Athletes - Silver'!AU32+'Athletes - Bronze'!AU32 &gt; 0, 'Athletes - Gold'!AU32*'Medal values'!$B$1+'Athletes - Silver'!AU32*'Medal values'!$B$2+'Athletes - Bronze'!AU32*'Medal values'!$B$3, "") + IF(AND(AU$1 = AT$1, AT$2 = "Mixed"), 0.5*AT32, 0) + IF(AND(AU$1 = AV$1, AV$2 = "Mixed"), 0.5*AV32, 0)</f>
        <v>0</v>
      </c>
      <c r="AV32" s="5">
        <f>IF('Athletes - Gold'!AV32+'Athletes - Silver'!AV32+'Athletes - Bronze'!AV32 &gt; 0, 'Athletes - Gold'!AV32*'Medal values'!$B$1+'Athletes - Silver'!AV32*'Medal values'!$B$2+'Athletes - Bronze'!AV32*'Medal values'!$B$3, "") + IF(AND(AV$1 = AU$1, AU$2 = "Mixed"), 0.5*AU32, 0) + IF(AND(AV$1 = AW$1, AW$2 = "Mixed"), 0.5*AW32, 0)</f>
        <v>0</v>
      </c>
      <c r="AW32" s="5">
        <f>IF('Athletes - Gold'!AW32+'Athletes - Silver'!AW32+'Athletes - Bronze'!AW32 &gt; 0, 'Athletes - Gold'!AW32*'Medal values'!$B$1+'Athletes - Silver'!AW32*'Medal values'!$B$2+'Athletes - Bronze'!AW32*'Medal values'!$B$3, "") + IF(AND(AW$1 = AV$1, AV$2 = "Mixed"), 0.5*AV32, 0) + IF(AND(AW$1 = AX$1, AX$2 = "Mixed"), 0.5*AX32, 0)</f>
        <v>0</v>
      </c>
      <c r="AX32" s="5">
        <f>IF('Athletes - Gold'!AX32+'Athletes - Silver'!AX32+'Athletes - Bronze'!AX32 &gt; 0, 'Athletes - Gold'!AX32*'Medal values'!$B$1+'Athletes - Silver'!AX32*'Medal values'!$B$2+'Athletes - Bronze'!AX32*'Medal values'!$B$3, "") + IF(AND(AX$1 = AW$1, AW$2 = "Mixed"), 0.5*AW32, 0) + IF(AND(AX$1 = AY$1, AY$2 = "Mixed"), 0.5*AY32, 0)</f>
        <v>0</v>
      </c>
      <c r="AY32" s="5">
        <f>IF('Athletes - Gold'!AY32+'Athletes - Silver'!AY32+'Athletes - Bronze'!AY32 &gt; 0, 'Athletes - Gold'!AY32*'Medal values'!$B$1+'Athletes - Silver'!AY32*'Medal values'!$B$2+'Athletes - Bronze'!AY32*'Medal values'!$B$3, "") + IF(AND(AY$1 = AX$1, AX$2 = "Mixed"), 0.5*AX32, 0) + IF(AND(AY$1 = AZ$1, AZ$2 = "Mixed"), 0.5*AZ32, 0)</f>
        <v>0</v>
      </c>
      <c r="AZ32" s="5">
        <f>IF('Athletes - Gold'!AZ32+'Athletes - Silver'!AZ32+'Athletes - Bronze'!AZ32 &gt; 0, 'Athletes - Gold'!AZ32*'Medal values'!$B$1+'Athletes - Silver'!AZ32*'Medal values'!$B$2+'Athletes - Bronze'!AZ32*'Medal values'!$B$3, "") + IF(AND(AZ$1 = AY$1, AY$2 = "Mixed"), 0.5*AY32, 0) + IF(AND(AZ$1 = BA$1, BA$2 = "Mixed"), 0.5*BA32, 0)</f>
        <v>0</v>
      </c>
      <c r="BA32" s="5">
        <f>IF('Athletes - Gold'!BA32+'Athletes - Silver'!BA32+'Athletes - Bronze'!BA32 &gt; 0, 'Athletes - Gold'!BA32*'Medal values'!$B$1+'Athletes - Silver'!BA32*'Medal values'!$B$2+'Athletes - Bronze'!BA32*'Medal values'!$B$3, "") + IF(AND(BA$1 = AZ$1, AZ$2 = "Mixed"), 0.5*AZ32, 0) + IF(AND(BA$1 = BB$1, BB$2 = "Mixed"), 0.5*BB32, 0)</f>
        <v>0</v>
      </c>
      <c r="BB32" s="5">
        <f>IF('Athletes - Gold'!BB32+'Athletes - Silver'!BB32+'Athletes - Bronze'!BB32 &gt; 0, 'Athletes - Gold'!BB32*'Medal values'!$B$1+'Athletes - Silver'!BB32*'Medal values'!$B$2+'Athletes - Bronze'!BB32*'Medal values'!$B$3, "") + IF(AND(BB$1 = BA$1, BA$2 = "Mixed"), 0.5*BA32, 0) + IF(AND(BB$1 = BC$1, BC$2 = "Mixed"), 0.5*BC32, 0)</f>
        <v>0</v>
      </c>
      <c r="BC32" s="5">
        <f>IF('Athletes - Gold'!BC32+'Athletes - Silver'!BC32+'Athletes - Bronze'!BC32 &gt; 0, 'Athletes - Gold'!BC32*'Medal values'!$B$1+'Athletes - Silver'!BC32*'Medal values'!$B$2+'Athletes - Bronze'!BC32*'Medal values'!$B$3, "") + IF(AND(BC$1 = BB$1, BB$2 = "Mixed"), 0.5*BB32, 0) + IF(AND(BC$1 = BD$1, BD$2 = "Mixed"), 0.5*BD32, 0)</f>
        <v>0</v>
      </c>
      <c r="BD32" s="5">
        <f>IF('Athletes - Gold'!BD32+'Athletes - Silver'!BD32+'Athletes - Bronze'!BD32 &gt; 0, 'Athletes - Gold'!BD32*'Medal values'!$B$1+'Athletes - Silver'!BD32*'Medal values'!$B$2+'Athletes - Bronze'!BD32*'Medal values'!$B$3, "") + IF(AND(BD$1 = BC$1, BC$2 = "Mixed"), 0.5*BC32, 0) + IF(AND(BD$1 = BE$1, BE$2 = "Mixed"), 0.5*BE32, 0)</f>
        <v>0</v>
      </c>
      <c r="BE32" s="5">
        <f>IF('Athletes - Gold'!BE32+'Athletes - Silver'!BE32+'Athletes - Bronze'!BE32 &gt; 0, 'Athletes - Gold'!BE32*'Medal values'!$B$1+'Athletes - Silver'!BE32*'Medal values'!$B$2+'Athletes - Bronze'!BE32*'Medal values'!$B$3, "") + IF(AND(BE$1 = BD$1, BD$2 = "Mixed"), 0.5*BD32, 0) + IF(AND(BE$1 = BF$1, BF$2 = "Mixed"), 0.5*BF32, 0)</f>
        <v>0</v>
      </c>
      <c r="BF32" s="5">
        <f>IF('Athletes - Gold'!BF32+'Athletes - Silver'!BF32+'Athletes - Bronze'!BF32 &gt; 0, 'Athletes - Gold'!BF32*'Medal values'!$B$1+'Athletes - Silver'!BF32*'Medal values'!$B$2+'Athletes - Bronze'!BF32*'Medal values'!$B$3, "") + IF(AND(BF$1 = BE$1, BE$2 = "Mixed"), 0.5*BE32, 0) + IF(AND(BF$1 = BG$1, BG$2 = "Mixed"), 0.5*BG32, 0)</f>
        <v>0</v>
      </c>
      <c r="BG32" s="5">
        <f>IF('Athletes - Gold'!BG32+'Athletes - Silver'!BG32+'Athletes - Bronze'!BG32 &gt; 0, 'Athletes - Gold'!BG32*'Medal values'!$B$1+'Athletes - Silver'!BG32*'Medal values'!$B$2+'Athletes - Bronze'!BG32*'Medal values'!$B$3, "") + IF(AND(BG$1 = BF$1, BF$2 = "Mixed"), 0.5*BF32, 0) + IF(AND(BG$1 = BH$1, BH$2 = "Mixed"), 0.5*BH32, 0)</f>
        <v>0</v>
      </c>
      <c r="BH32" s="5">
        <f>IF('Athletes - Gold'!BH32+'Athletes - Silver'!BH32+'Athletes - Bronze'!BH32 &gt; 0, 'Athletes - Gold'!BH32*'Medal values'!$B$1+'Athletes - Silver'!BH32*'Medal values'!$B$2+'Athletes - Bronze'!BH32*'Medal values'!$B$3, "") + IF(AND(BH$1 = BG$1, BG$2 = "Mixed"), 0.5*BG32, 0) + IF(AND(BH$1 = BI$1, BI$2 = "Mixed"), 0.5*BI32, 0)</f>
        <v>0</v>
      </c>
      <c r="BI32" s="5">
        <f>IF('Athletes - Gold'!BI32+'Athletes - Silver'!BI32+'Athletes - Bronze'!BI32 &gt; 0, 'Athletes - Gold'!BI32*'Medal values'!$B$1+'Athletes - Silver'!BI32*'Medal values'!$B$2+'Athletes - Bronze'!BI32*'Medal values'!$B$3, "") + IF(AND(BI$1 = BH$1, BH$2 = "Mixed"), 0.5*BH32, 0) + IF(AND(BI$1 = BJ$1, BJ$2 = "Mixed"), 0.5*BJ32, 0)</f>
        <v>0</v>
      </c>
      <c r="BJ32" s="5">
        <f>IF('Athletes - Gold'!BJ32+'Athletes - Silver'!BJ32+'Athletes - Bronze'!BJ32 &gt; 0, 'Athletes - Gold'!BJ32*'Medal values'!$B$1+'Athletes - Silver'!BJ32*'Medal values'!$B$2+'Athletes - Bronze'!BJ32*'Medal values'!$B$3, "") + IF(AND(BJ$1 = BI$1, BI$2 = "Mixed"), 0.5*BI32, 0) + IF(AND(BJ$1 = BK$1, BK$2 = "Mixed"), 0.5*BK32, 0)</f>
        <v>0</v>
      </c>
      <c r="BK32" s="5">
        <f>IF('Athletes - Gold'!BK32+'Athletes - Silver'!BK32+'Athletes - Bronze'!BK32 &gt; 0, 'Athletes - Gold'!BK32*'Medal values'!$B$1+'Athletes - Silver'!BK32*'Medal values'!$B$2+'Athletes - Bronze'!BK32*'Medal values'!$B$3, "") + IF(AND(BK$1 = BJ$1, BJ$2 = "Mixed"), 0.5*BJ32, 0) + IF(AND(BK$1 = BL$1, BL$2 = "Mixed"), 0.5*BL32, 0)</f>
        <v>21.007</v>
      </c>
      <c r="BL32" s="5">
        <f>IF('Athletes - Gold'!BL32+'Athletes - Silver'!BL32+'Athletes - Bronze'!BL32 &gt; 0, 'Athletes - Gold'!BL32*'Medal values'!$B$1+'Athletes - Silver'!BL32*'Medal values'!$B$2+'Athletes - Bronze'!BL32*'Medal values'!$B$3, "") + IF(AND(BL$1 = BK$1, BK$2 = "Mixed"), 0.5*BK32, 0) + IF(AND(BL$1 = BM$1, BM$2 = "Mixed"), 0.5*BM32, 0)</f>
        <v>7</v>
      </c>
      <c r="BM32" s="5">
        <f>IF('Athletes - Gold'!BM32+'Athletes - Silver'!BM32+'Athletes - Bronze'!BM32 &gt; 0, 'Athletes - Gold'!BM32*'Medal values'!$B$1+'Athletes - Silver'!BM32*'Medal values'!$B$2+'Athletes - Bronze'!BM32*'Medal values'!$B$3, "") + IF(AND(BM$1 = BL$1, BL$2 = "Mixed"), 0.5*BL32, 0) + IF(AND(BM$1 = BN$1, BN$2 = "Mixed"), 0.5*BN32, 0)</f>
        <v>0</v>
      </c>
      <c r="BN32" s="5">
        <f>IF('Athletes - Gold'!BN32+'Athletes - Silver'!BN32+'Athletes - Bronze'!BN32 &gt; 0, 'Athletes - Gold'!BN32*'Medal values'!$B$1+'Athletes - Silver'!BN32*'Medal values'!$B$2+'Athletes - Bronze'!BN32*'Medal values'!$B$3, "") + IF(AND(BN$1 = BM$1, BM$2 = "Mixed"), 0.5*BM32, 0) + IF(AND(BN$1 = BO$1, BO$2 = "Mixed"), 0.5*BO32, 0)</f>
        <v>0</v>
      </c>
      <c r="BO32" s="5">
        <f>IF('Athletes - Gold'!BO32+'Athletes - Silver'!BO32+'Athletes - Bronze'!BO32 &gt; 0, 'Athletes - Gold'!BO32*'Medal values'!$B$1+'Athletes - Silver'!BO32*'Medal values'!$B$2+'Athletes - Bronze'!BO32*'Medal values'!$B$3, "") + IF(AND(BO$1 = BN$1, BN$2 = "Mixed"), 0.5*BN32, 0) + IF(AND(BO$1 = BP$1, BP$2 = "Mixed"), 0.5*BP32, 0)</f>
        <v>0</v>
      </c>
      <c r="BP32" s="5">
        <f>IF('Athletes - Gold'!BP32+'Athletes - Silver'!BP32+'Athletes - Bronze'!BP32 &gt; 0, 'Athletes - Gold'!BP32*'Medal values'!$B$1+'Athletes - Silver'!BP32*'Medal values'!$B$2+'Athletes - Bronze'!BP32*'Medal values'!$B$3, "") + IF(AND(BP$1 = BO$1, BO$2 = "Mixed"), 0.5*BO32, 0) + IF(AND(BP$1 = BQ$1, BQ$2 = "Mixed"), 0.5*BQ32, 0)</f>
        <v>0</v>
      </c>
      <c r="BQ32" s="5">
        <f>IF('Athletes - Gold'!BQ32+'Athletes - Silver'!BQ32+'Athletes - Bronze'!BQ32 &gt; 0, 'Athletes - Gold'!BQ32*'Medal values'!$B$1+'Athletes - Silver'!BQ32*'Medal values'!$B$2+'Athletes - Bronze'!BQ32*'Medal values'!$B$3, "") + IF(AND(BQ$1 = BP$1, BP$2 = "Mixed"), 0.5*BP32, 0) + IF(AND(BQ$1 = BR$1, BR$2 = "Mixed"), 0.5*BR32, 0)</f>
        <v>0</v>
      </c>
      <c r="BR32" s="5">
        <f>IF('Athletes - Gold'!BR32+'Athletes - Silver'!BR32+'Athletes - Bronze'!BR32 &gt; 0, 'Athletes - Gold'!BR32*'Medal values'!$B$1+'Athletes - Silver'!BR32*'Medal values'!$B$2+'Athletes - Bronze'!BR32*'Medal values'!$B$3, "") + IF(AND(BR$1 = BQ$1, BQ$2 = "Mixed"), 0.5*BQ32, 0) + IF(AND(BR$1 = BS$1, BS$2 = "Mixed"), 0.5*BS32, 0)</f>
        <v>0</v>
      </c>
      <c r="BS32" s="5">
        <f>IF('Athletes - Gold'!BS32+'Athletes - Silver'!BS32+'Athletes - Bronze'!BS32 &gt; 0, 'Athletes - Gold'!BS32*'Medal values'!$B$1+'Athletes - Silver'!BS32*'Medal values'!$B$2+'Athletes - Bronze'!BS32*'Medal values'!$B$3, "") + IF(AND(BS$1 = BR$1, BR$2 = "Mixed"), 0.5*BR32, 0) + IF(AND(BS$1 = BT$1, BT$2 = "Mixed"), 0.5*BT32, 0)</f>
        <v>0</v>
      </c>
      <c r="BT32" s="5">
        <f>IF('Athletes - Gold'!BT32+'Athletes - Silver'!BT32+'Athletes - Bronze'!BT32 &gt; 0, 'Athletes - Gold'!BT32*'Medal values'!$B$1+'Athletes - Silver'!BT32*'Medal values'!$B$2+'Athletes - Bronze'!BT32*'Medal values'!$B$3, "") + IF(AND(BT$1 = BS$1, BS$2 = "Mixed"), 0.5*BS32, 0) + IF(AND(BT$1 = BU$1, BU$2 = "Mixed"), 0.5*BU32, 0)</f>
        <v>0</v>
      </c>
      <c r="BU32" s="5">
        <f>IF('Athletes - Gold'!BU32+'Athletes - Silver'!BU32+'Athletes - Bronze'!BU32 &gt; 0, 'Athletes - Gold'!BU32*'Medal values'!$B$1+'Athletes - Silver'!BU32*'Medal values'!$B$2+'Athletes - Bronze'!BU32*'Medal values'!$B$3, "") + IF(AND(BU$1 = BT$1, BT$2 = "Mixed"), 0.5*BT32, 0) + IF(AND(BU$1 = BV$1, BV$2 = "Mixed"), 0.5*BV32, 0)</f>
        <v>0</v>
      </c>
      <c r="BV32" s="5">
        <f>IF('Athletes - Gold'!BV32+'Athletes - Silver'!BV32+'Athletes - Bronze'!BV32 &gt; 0, 'Athletes - Gold'!BV32*'Medal values'!$B$1+'Athletes - Silver'!BV32*'Medal values'!$B$2+'Athletes - Bronze'!BV32*'Medal values'!$B$3, "") + IF(AND(BV$1 = BU$1, BU$2 = "Mixed"), 0.5*BU32, 0) + IF(AND(BV$1 = BW$1, BW$2 = "Mixed"), 0.5*BW32, 0)</f>
        <v>0</v>
      </c>
      <c r="BW32" s="5">
        <f>IF('Athletes - Gold'!BW32+'Athletes - Silver'!BW32+'Athletes - Bronze'!BW32 &gt; 0, 'Athletes - Gold'!BW32*'Medal values'!$B$1+'Athletes - Silver'!BW32*'Medal values'!$B$2+'Athletes - Bronze'!BW32*'Medal values'!$B$3, "") + IF(AND(BW$1 = BV$1, BV$2 = "Mixed"), 0.5*BV32, 0) + IF(AND(BW$1 = BX$1, BX$2 = "Mixed"), 0.5*BX32, 0)</f>
        <v>0</v>
      </c>
      <c r="BX32" s="5">
        <f>IF('Athletes - Gold'!BX32+'Athletes - Silver'!BX32+'Athletes - Bronze'!BX32 &gt; 0, 'Athletes - Gold'!BX32*'Medal values'!$B$1+'Athletes - Silver'!BX32*'Medal values'!$B$2+'Athletes - Bronze'!BX32*'Medal values'!$B$3, "") + IF(AND(BX$1 = BW$1, BW$2 = "Mixed"), 0.5*BW32, 0) + IF(AND(BX$1 = BY$1, BY$2 = "Mixed"), 0.5*BY32, 0)</f>
        <v>0</v>
      </c>
      <c r="BY32" s="5">
        <f>IF('Athletes - Gold'!BY32+'Athletes - Silver'!BY32+'Athletes - Bronze'!BY32 &gt; 0, 'Athletes - Gold'!BY32*'Medal values'!$B$1+'Athletes - Silver'!BY32*'Medal values'!$B$2+'Athletes - Bronze'!BY32*'Medal values'!$B$3, "") + IF(AND(BY$1 = BX$1, BX$2 = "Mixed"), 0.5*BX32, 0) + IF(AND(BY$1 = BZ$1, BZ$2 = "Mixed"), 0.5*BZ32, 0)</f>
        <v>0</v>
      </c>
      <c r="BZ32" s="5">
        <f>IF('Athletes - Gold'!BZ32+'Athletes - Silver'!BZ32+'Athletes - Bronze'!BZ32 &gt; 0, 'Athletes - Gold'!BZ32*'Medal values'!$B$1+'Athletes - Silver'!BZ32*'Medal values'!$B$2+'Athletes - Bronze'!BZ32*'Medal values'!$B$3, "") + IF(AND(BZ$1 = BY$1, BY$2 = "Mixed"), 0.5*BY32, 0) + IF(AND(BZ$1 = CA$1, CA$2 = "Mixed"), 0.5*CA32, 0)</f>
        <v>0</v>
      </c>
      <c r="CA32" s="5">
        <f>IF('Athletes - Gold'!CA32+'Athletes - Silver'!CA32+'Athletes - Bronze'!CA32 &gt; 0, 'Athletes - Gold'!CA32*'Medal values'!$B$1+'Athletes - Silver'!CA32*'Medal values'!$B$2+'Athletes - Bronze'!CA32*'Medal values'!$B$3, "") + IF(AND(CA$1 = BZ$1, BZ$2 = "Mixed"), 0.5*BZ32, 0) + IF(AND(CA$1 = CB$1, CB$2 = "Mixed"), 0.5*CB32, 0)</f>
        <v>0</v>
      </c>
      <c r="CB32" s="5">
        <f>IF('Athletes - Gold'!CB32+'Athletes - Silver'!CB32+'Athletes - Bronze'!CB32 &gt; 0, 'Athletes - Gold'!CB32*'Medal values'!$B$1+'Athletes - Silver'!CB32*'Medal values'!$B$2+'Athletes - Bronze'!CB32*'Medal values'!$B$3, "") + IF(AND(CB$1 = CA$1, CA$2 = "Mixed"), 0.5*CA32, 0) + IF(AND(CB$1 = CC$1, CC$2 = "Mixed"), 0.5*CC32, 0)</f>
        <v>0</v>
      </c>
      <c r="CC32" s="5">
        <f>IF('Athletes - Gold'!CC32+'Athletes - Silver'!CC32+'Athletes - Bronze'!CC32 &gt; 0, 'Athletes - Gold'!CC32*'Medal values'!$B$1+'Athletes - Silver'!CC32*'Medal values'!$B$2+'Athletes - Bronze'!CC32*'Medal values'!$B$3, "") + IF(AND(CC$1 = CB$1, CB$2 = "Mixed"), 0.5*CB32, 0) + IF(AND(CC$1 = CD$1, CD$2 = "Mixed"), 0.5*CD32, 0)</f>
        <v>0</v>
      </c>
      <c r="CD32" s="5">
        <f>IF('Athletes - Gold'!CD32+'Athletes - Silver'!CD32+'Athletes - Bronze'!CD32 &gt; 0, 'Athletes - Gold'!CD32*'Medal values'!$B$1+'Athletes - Silver'!CD32*'Medal values'!$B$2+'Athletes - Bronze'!CD32*'Medal values'!$B$3, "") + IF(AND(CD$1 = CC$1, CC$2 = "Mixed"), 0.5*CC32, 0) + IF(AND(CD$1 = CE$1, CE$2 = "Mixed"), 0.5*CE32, 0)</f>
        <v>0</v>
      </c>
      <c r="CE32" s="5">
        <f>IF('Athletes - Gold'!CE32+'Athletes - Silver'!CE32+'Athletes - Bronze'!CE32 &gt; 0, 'Athletes - Gold'!CE32*'Medal values'!$B$1+'Athletes - Silver'!CE32*'Medal values'!$B$2+'Athletes - Bronze'!CE32*'Medal values'!$B$3, "") + IF(AND(CE$1 = CD$1, CD$2 = "Mixed"), 0.5*CD32, 0) + IF(AND(CE$1 = CF$1, CF$2 = "Mixed"), 0.5*CF32, 0)</f>
        <v>0</v>
      </c>
      <c r="CF32" s="5">
        <f>IF('Athletes - Gold'!CF32+'Athletes - Silver'!CF32+'Athletes - Bronze'!CF32 &gt; 0, 'Athletes - Gold'!CF32*'Medal values'!$B$1+'Athletes - Silver'!CF32*'Medal values'!$B$2+'Athletes - Bronze'!CF32*'Medal values'!$B$3, "") + IF(AND(CF$1 = CE$1, CE$2 = "Mixed"), 0.5*CE32, 0) + IF(AND(CF$1 = CG$1, CG$2 = "Mixed"), 0.5*CG32, 0)</f>
        <v>0</v>
      </c>
      <c r="CG32" s="5">
        <f>IF('Athletes - Gold'!CG32+'Athletes - Silver'!CG32+'Athletes - Bronze'!CG32 &gt; 0, 'Athletes - Gold'!CG32*'Medal values'!$B$1+'Athletes - Silver'!CG32*'Medal values'!$B$2+'Athletes - Bronze'!CG32*'Medal values'!$B$3, "") + IF(AND(CG$1 = CF$1, CF$2 = "Mixed"), 0.5*CF32, 0) + IF(AND(CG$1 = CH$1, CH$2 = "Mixed"), 0.5*CH32, 0)</f>
        <v>0</v>
      </c>
      <c r="CH32" s="5">
        <f>IF('Athletes - Gold'!CH32+'Athletes - Silver'!CH32+'Athletes - Bronze'!CH32 &gt; 0, 'Athletes - Gold'!CH32*'Medal values'!$B$1+'Athletes - Silver'!CH32*'Medal values'!$B$2+'Athletes - Bronze'!CH32*'Medal values'!$B$3, "") + IF(AND(CH$1 = CG$1, CG$2 = "Mixed"), 0.5*CG32, 0) + IF(AND(CH$1 = CI$1, CI$2 = "Mixed"), 0.5*CI32, 0)</f>
        <v>0</v>
      </c>
      <c r="CI32" s="5">
        <f>IF('Athletes - Gold'!CI32+'Athletes - Silver'!CI32+'Athletes - Bronze'!CI32 &gt; 0, 'Athletes - Gold'!CI32*'Medal values'!$B$1+'Athletes - Silver'!CI32*'Medal values'!$B$2+'Athletes - Bronze'!CI32*'Medal values'!$B$3, "") + IF(AND(CI$1 = CH$1, CH$2 = "Mixed"), 0.5*CH32, 0) + IF(AND(CI$1 = CJ$1, CJ$2 = "Mixed"), 0.5*CJ32, 0)</f>
        <v>0</v>
      </c>
      <c r="CJ32" s="5">
        <f>IF('Athletes - Gold'!CJ32+'Athletes - Silver'!CJ32+'Athletes - Bronze'!CJ32 &gt; 0, 'Athletes - Gold'!CJ32*'Medal values'!$B$1+'Athletes - Silver'!CJ32*'Medal values'!$B$2+'Athletes - Bronze'!CJ32*'Medal values'!$B$3, "") + IF(AND(CJ$1 = CI$1, CI$2 = "Mixed"), 0.5*CI32, 0) + IF(AND(CJ$1 = CK$1, CK$2 = "Mixed"), 0.5*CK32, 0)</f>
        <v>0</v>
      </c>
      <c r="CK32" s="5">
        <f>IF('Athletes - Gold'!CK32+'Athletes - Silver'!CK32+'Athletes - Bronze'!CK32 &gt; 0, 'Athletes - Gold'!CK32*'Medal values'!$B$1+'Athletes - Silver'!CK32*'Medal values'!$B$2+'Athletes - Bronze'!CK32*'Medal values'!$B$3, "") + IF(AND(CK$1 = CJ$1, CJ$2 = "Mixed"), 0.5*CJ32, 0) + IF(AND(CK$1 = CL$1, CL$2 = "Mixed"), 0.5*CL32, 0)</f>
        <v>0</v>
      </c>
      <c r="CL32" s="5">
        <f>IF('Athletes - Gold'!CL32+'Athletes - Silver'!CL32+'Athletes - Bronze'!CL32 &gt; 0, 'Athletes - Gold'!CL32*'Medal values'!$B$1+'Athletes - Silver'!CL32*'Medal values'!$B$2+'Athletes - Bronze'!CL32*'Medal values'!$B$3, "") + IF(AND(CL$1 = CK$1, CK$2 = "Mixed"), 0.5*CK32, 0) + IF(AND(CL$1 = CM$1, CM$2 = "Mixed"), 0.5*CM32, 0)</f>
        <v>0</v>
      </c>
      <c r="CM32" s="5">
        <f>IF('Athletes - Gold'!CM32+'Athletes - Silver'!CM32+'Athletes - Bronze'!CM32 &gt; 0, 'Athletes - Gold'!CM32*'Medal values'!$B$1+'Athletes - Silver'!CM32*'Medal values'!$B$2+'Athletes - Bronze'!CM32*'Medal values'!$B$3, "") + IF(AND(CM$1 = CL$1, CL$2 = "Mixed"), 0.5*CL32, 0) + IF(AND(CM$1 = CN$1, CN$2 = "Mixed"), 0.5*CN32, 0)</f>
        <v>0</v>
      </c>
      <c r="CN32" s="5">
        <f>IF('Athletes - Gold'!CN32+'Athletes - Silver'!CN32+'Athletes - Bronze'!CN32 &gt; 0, 'Athletes - Gold'!CN32*'Medal values'!$B$1+'Athletes - Silver'!CN32*'Medal values'!$B$2+'Athletes - Bronze'!CN32*'Medal values'!$B$3, "") + IF(AND(CN$1 = CM$1, CM$2 = "Mixed"), 0.5*CM32, 0) + IF(AND(CN$1 = CO$1, CO$2 = "Mixed"), 0.5*CO32, 0)</f>
        <v>0</v>
      </c>
      <c r="CO32" s="5">
        <f>IF('Athletes - Gold'!CO32+'Athletes - Silver'!CO32+'Athletes - Bronze'!CO32 &gt; 0, 'Athletes - Gold'!CO32*'Medal values'!$B$1+'Athletes - Silver'!CO32*'Medal values'!$B$2+'Athletes - Bronze'!CO32*'Medal values'!$B$3, "") + IF(AND(CO$1 = CN$1, CN$2 = "Mixed"), 0.5*CN32, 0) + IF(AND(CO$1 = CP$1, CP$2 = "Mixed"), 0.5*CP32, 0)</f>
        <v>0</v>
      </c>
      <c r="CP32" s="5">
        <f>IF('Athletes - Gold'!CP32+'Athletes - Silver'!CP32+'Athletes - Bronze'!CP32 &gt; 0, 'Athletes - Gold'!CP32*'Medal values'!$B$1+'Athletes - Silver'!CP32*'Medal values'!$B$2+'Athletes - Bronze'!CP32*'Medal values'!$B$3, "") + IF(AND(CP$1 = CO$1, CO$2 = "Mixed"), 0.5*CO32, 0) + IF(AND(CP$1 = CQ$1, CQ$2 = "Mixed"), 0.5*CQ32, 0)</f>
        <v>0</v>
      </c>
      <c r="CQ32" s="5">
        <f>IF('Athletes - Gold'!CQ32+'Athletes - Silver'!CQ32+'Athletes - Bronze'!CQ32 &gt; 0, 'Athletes - Gold'!CQ32*'Medal values'!$B$1+'Athletes - Silver'!CQ32*'Medal values'!$B$2+'Athletes - Bronze'!CQ32*'Medal values'!$B$3, "") + IF(AND(CQ$1 = CP$1, CP$2 = "Mixed"), 0.5*CP32, 0) + IF(AND(CQ$1 = CR$1, CR$2 = "Mixed"), 0.5*CR32, 0)</f>
        <v>0</v>
      </c>
      <c r="CR32" s="5">
        <f>IF('Athletes - Gold'!CR32+'Athletes - Silver'!CR32+'Athletes - Bronze'!CR32 &gt; 0, 'Athletes - Gold'!CR32*'Medal values'!$B$1+'Athletes - Silver'!CR32*'Medal values'!$B$2+'Athletes - Bronze'!CR32*'Medal values'!$B$3, "") + IF(AND(CR$1 = CQ$1, CQ$2 = "Mixed"), 0.5*CQ32, 0) + IF(AND(CR$1 = CS$1, CS$2 = "Mixed"), 0.5*CS32, 0)</f>
        <v>0</v>
      </c>
      <c r="CS32" s="5">
        <f>IF('Athletes - Gold'!CS32+'Athletes - Silver'!CS32+'Athletes - Bronze'!CS32 &gt; 0, 'Athletes - Gold'!CS32*'Medal values'!$B$1+'Athletes - Silver'!CS32*'Medal values'!$B$2+'Athletes - Bronze'!CS32*'Medal values'!$B$3, "") + IF(AND(CS$1 = CR$1, CR$2 = "Mixed"), 0.5*CR32, 0) + IF(AND(CS$1 = CT$1, CT$2 = "Mixed"), 0.5*CT32, 0)</f>
        <v>0</v>
      </c>
      <c r="CT32" s="5">
        <f>IF('Athletes - Gold'!CT32+'Athletes - Silver'!CT32+'Athletes - Bronze'!CT32 &gt; 0, 'Athletes - Gold'!CT32*'Medal values'!$B$1+'Athletes - Silver'!CT32*'Medal values'!$B$2+'Athletes - Bronze'!CT32*'Medal values'!$B$3, "") + IF(AND(CT$1 = CS$1, CS$2 = "Mixed"), 0.5*CS32, 0) + IF(AND(CT$1 = CU$1, CU$2 = "Mixed"), 0.5*CU32, 0)</f>
        <v>0</v>
      </c>
      <c r="CU32" s="5">
        <f>IF('Athletes - Gold'!CU32+'Athletes - Silver'!CU32+'Athletes - Bronze'!CU32 &gt; 0, 'Athletes - Gold'!CU32*'Medal values'!$B$1+'Athletes - Silver'!CU32*'Medal values'!$B$2+'Athletes - Bronze'!CU32*'Medal values'!$B$3, "") + IF(AND(CU$1 = CT$1, CT$2 = "Mixed"), 0.5*CT32, 0) + IF(AND(CU$1 = CV$1, CV$2 = "Mixed"), 0.5*CV32, 0)</f>
        <v>0</v>
      </c>
      <c r="CV32" s="5">
        <f>IF('Athletes - Gold'!CV32+'Athletes - Silver'!CV32+'Athletes - Bronze'!CV32 &gt; 0, 'Athletes - Gold'!CV32*'Medal values'!$B$1+'Athletes - Silver'!CV32*'Medal values'!$B$2+'Athletes - Bronze'!CV32*'Medal values'!$B$3, "") + IF(AND(CV$1 = CU$1, CU$2 = "Mixed"), 0.5*CU32, 0) + IF(AND(CV$1 = CW$1, CW$2 = "Mixed"), 0.5*CW32, 0)</f>
        <v>0</v>
      </c>
      <c r="CW32" s="5">
        <f t="shared" ref="CW32:CX32" si="31">SUMIF($B$2:$CV$2,CW$2, $B32:$CV32)</f>
        <v>21.007</v>
      </c>
      <c r="CX32" s="5">
        <f t="shared" si="31"/>
        <v>7</v>
      </c>
      <c r="CY32" s="5">
        <f t="shared" si="3"/>
        <v>28.007</v>
      </c>
    </row>
    <row r="33">
      <c r="A33" s="5" t="str">
        <f>Countries!A31</f>
        <v>FIN</v>
      </c>
      <c r="B33" s="5">
        <f>IF('Athletes - Gold'!B33+'Athletes - Silver'!B33+'Athletes - Bronze'!B33 &gt; 0, 'Athletes - Gold'!B33*'Medal values'!$B$1+'Athletes - Silver'!B33*'Medal values'!$B$2+'Athletes - Bronze'!B33*'Medal values'!$B$3, "") + IF(AND(B$1 = A$1, A$2 = "Mixed"), 0.5*A33, 0) + IF(AND(B$1 = C$1, C$2 = "Mixed"), 0.5*C33, 0)</f>
        <v>0</v>
      </c>
      <c r="C33" s="5">
        <f>IF('Athletes - Gold'!C33+'Athletes - Silver'!C33+'Athletes - Bronze'!C33 &gt; 0, 'Athletes - Gold'!C33*'Medal values'!$B$1+'Athletes - Silver'!C33*'Medal values'!$B$2+'Athletes - Bronze'!C33*'Medal values'!$B$3, "") + IF(AND(C$1 = B$1, B$2 = "Mixed"), 0.5*B33, 0) + IF(AND(C$1 = D$1, D$2 = "Mixed"), 0.5*D33, 0)</f>
        <v>0</v>
      </c>
      <c r="D33" s="5">
        <f>IF('Athletes - Gold'!D33+'Athletes - Silver'!D33+'Athletes - Bronze'!D33 &gt; 0, 'Athletes - Gold'!D33*'Medal values'!$B$1+'Athletes - Silver'!D33*'Medal values'!$B$2+'Athletes - Bronze'!D33*'Medal values'!$B$3, "") + IF(AND(D$1 = C$1, C$2 = "Mixed"), 0.5*C33, 0) + IF(AND(D$1 = E$1, E$2 = "Mixed"), 0.5*E33, 0)</f>
        <v>0</v>
      </c>
      <c r="E33" s="5">
        <f>IF('Athletes - Gold'!E33+'Athletes - Silver'!E33+'Athletes - Bronze'!E33 &gt; 0, 'Athletes - Gold'!E33*'Medal values'!$B$1+'Athletes - Silver'!E33*'Medal values'!$B$2+'Athletes - Bronze'!E33*'Medal values'!$B$3, "") + IF(AND(E$1 = D$1, D$2 = "Mixed"), 0.5*D33, 0) + IF(AND(E$1 = F$1, F$2 = "Mixed"), 0.5*F33, 0)</f>
        <v>0</v>
      </c>
      <c r="F33" s="5">
        <f>IF('Athletes - Gold'!F33+'Athletes - Silver'!F33+'Athletes - Bronze'!F33 &gt; 0, 'Athletes - Gold'!F33*'Medal values'!$B$1+'Athletes - Silver'!F33*'Medal values'!$B$2+'Athletes - Bronze'!F33*'Medal values'!$B$3, "") + IF(AND(F$1 = E$1, E$2 = "Mixed"), 0.5*E33, 0) + IF(AND(F$1 = G$1, G$2 = "Mixed"), 0.5*G33, 0)</f>
        <v>0</v>
      </c>
      <c r="G33" s="5">
        <f>IF('Athletes - Gold'!G33+'Athletes - Silver'!G33+'Athletes - Bronze'!G33 &gt; 0, 'Athletes - Gold'!G33*'Medal values'!$B$1+'Athletes - Silver'!G33*'Medal values'!$B$2+'Athletes - Bronze'!G33*'Medal values'!$B$3, "") + IF(AND(G$1 = F$1, F$2 = "Mixed"), 0.5*F33, 0) + IF(AND(G$1 = H$1, H$2 = "Mixed"), 0.5*H33, 0)</f>
        <v>0</v>
      </c>
      <c r="H33" s="5">
        <f>IF('Athletes - Gold'!H33+'Athletes - Silver'!H33+'Athletes - Bronze'!H33 &gt; 0, 'Athletes - Gold'!H33*'Medal values'!$B$1+'Athletes - Silver'!H33*'Medal values'!$B$2+'Athletes - Bronze'!H33*'Medal values'!$B$3, "") + IF(AND(H$1 = G$1, G$2 = "Mixed"), 0.5*G33, 0) + IF(AND(H$1 = I$1, I$2 = "Mixed"), 0.5*I33, 0)</f>
        <v>0</v>
      </c>
      <c r="I33" s="5">
        <f>IF('Athletes - Gold'!I33+'Athletes - Silver'!I33+'Athletes - Bronze'!I33 &gt; 0, 'Athletes - Gold'!I33*'Medal values'!$B$1+'Athletes - Silver'!I33*'Medal values'!$B$2+'Athletes - Bronze'!I33*'Medal values'!$B$3, "") + IF(AND(I$1 = H$1, H$2 = "Mixed"), 0.5*H33, 0) + IF(AND(I$1 = J$1, J$2 = "Mixed"), 0.5*J33, 0)</f>
        <v>0</v>
      </c>
      <c r="J33" s="5">
        <f>IF('Athletes - Gold'!J33+'Athletes - Silver'!J33+'Athletes - Bronze'!J33 &gt; 0, 'Athletes - Gold'!J33*'Medal values'!$B$1+'Athletes - Silver'!J33*'Medal values'!$B$2+'Athletes - Bronze'!J33*'Medal values'!$B$3, "") + IF(AND(J$1 = I$1, I$2 = "Mixed"), 0.5*I33, 0) + IF(AND(J$1 = K$1, K$2 = "Mixed"), 0.5*K33, 0)</f>
        <v>0</v>
      </c>
      <c r="K33" s="5">
        <f>IF('Athletes - Gold'!K33+'Athletes - Silver'!K33+'Athletes - Bronze'!K33 &gt; 0, 'Athletes - Gold'!K33*'Medal values'!$B$1+'Athletes - Silver'!K33*'Medal values'!$B$2+'Athletes - Bronze'!K33*'Medal values'!$B$3, "") + IF(AND(K$1 = J$1, J$2 = "Mixed"), 0.5*J33, 0) + IF(AND(K$1 = L$1, L$2 = "Mixed"), 0.5*L33, 0)</f>
        <v>0</v>
      </c>
      <c r="L33" s="5">
        <f>IF('Athletes - Gold'!L33+'Athletes - Silver'!L33+'Athletes - Bronze'!L33 &gt; 0, 'Athletes - Gold'!L33*'Medal values'!$B$1+'Athletes - Silver'!L33*'Medal values'!$B$2+'Athletes - Bronze'!L33*'Medal values'!$B$3, "") + IF(AND(L$1 = K$1, K$2 = "Mixed"), 0.5*K33, 0) + IF(AND(L$1 = M$1, M$2 = "Mixed"), 0.5*M33, 0)</f>
        <v>0</v>
      </c>
      <c r="M33" s="5">
        <f>IF('Athletes - Gold'!M33+'Athletes - Silver'!M33+'Athletes - Bronze'!M33 &gt; 0, 'Athletes - Gold'!M33*'Medal values'!$B$1+'Athletes - Silver'!M33*'Medal values'!$B$2+'Athletes - Bronze'!M33*'Medal values'!$B$3, "") + IF(AND(M$1 = L$1, L$2 = "Mixed"), 0.5*L33, 0) + IF(AND(M$1 = N$1, N$2 = "Mixed"), 0.5*N33, 0)</f>
        <v>0</v>
      </c>
      <c r="N33" s="5">
        <f>IF('Athletes - Gold'!N33+'Athletes - Silver'!N33+'Athletes - Bronze'!N33 &gt; 0, 'Athletes - Gold'!N33*'Medal values'!$B$1+'Athletes - Silver'!N33*'Medal values'!$B$2+'Athletes - Bronze'!N33*'Medal values'!$B$3, "") + IF(AND(N$1 = M$1, M$2 = "Mixed"), 0.5*M33, 0) + IF(AND(N$1 = O$1, O$2 = "Mixed"), 0.5*O33, 0)</f>
        <v>0</v>
      </c>
      <c r="O33" s="5">
        <f>IF('Athletes - Gold'!O33+'Athletes - Silver'!O33+'Athletes - Bronze'!O33 &gt; 0, 'Athletes - Gold'!O33*'Medal values'!$B$1+'Athletes - Silver'!O33*'Medal values'!$B$2+'Athletes - Bronze'!O33*'Medal values'!$B$3, "") + IF(AND(O$1 = N$1, N$2 = "Mixed"), 0.5*N33, 0) + IF(AND(O$1 = P$1, P$2 = "Mixed"), 0.5*P33, 0)</f>
        <v>0</v>
      </c>
      <c r="P33" s="5">
        <f>IF('Athletes - Gold'!P33+'Athletes - Silver'!P33+'Athletes - Bronze'!P33 &gt; 0, 'Athletes - Gold'!P33*'Medal values'!$B$1+'Athletes - Silver'!P33*'Medal values'!$B$2+'Athletes - Bronze'!P33*'Medal values'!$B$3, "") + IF(AND(P$1 = O$1, O$2 = "Mixed"), 0.5*O33, 0) + IF(AND(P$1 = Q$1, Q$2 = "Mixed"), 0.5*Q33, 0)</f>
        <v>0</v>
      </c>
      <c r="Q33" s="5">
        <f>IF('Athletes - Gold'!Q33+'Athletes - Silver'!Q33+'Athletes - Bronze'!Q33 &gt; 0, 'Athletes - Gold'!Q33*'Medal values'!$B$1+'Athletes - Silver'!Q33*'Medal values'!$B$2+'Athletes - Bronze'!Q33*'Medal values'!$B$3, "") + IF(AND(Q$1 = P$1, P$2 = "Mixed"), 0.5*P33, 0) + IF(AND(Q$1 = R$1, R$2 = "Mixed"), 0.5*R33, 0)</f>
        <v>0</v>
      </c>
      <c r="R33" s="5">
        <f>IF('Athletes - Gold'!R33+'Athletes - Silver'!R33+'Athletes - Bronze'!R33 &gt; 0, 'Athletes - Gold'!R33*'Medal values'!$B$1+'Athletes - Silver'!R33*'Medal values'!$B$2+'Athletes - Bronze'!R33*'Medal values'!$B$3, "") + IF(AND(R$1 = Q$1, Q$2 = "Mixed"), 0.5*Q33, 0) + IF(AND(R$1 = S$1, S$2 = "Mixed"), 0.5*S33, 0)</f>
        <v>0</v>
      </c>
      <c r="S33" s="5">
        <f>IF('Athletes - Gold'!S33+'Athletes - Silver'!S33+'Athletes - Bronze'!S33 &gt; 0, 'Athletes - Gold'!S33*'Medal values'!$B$1+'Athletes - Silver'!S33*'Medal values'!$B$2+'Athletes - Bronze'!S33*'Medal values'!$B$3, "") + IF(AND(S$1 = R$1, R$2 = "Mixed"), 0.5*R33, 0) + IF(AND(S$1 = T$1, T$2 = "Mixed"), 0.5*T33, 0)</f>
        <v>0</v>
      </c>
      <c r="T33" s="5">
        <f>IF('Athletes - Gold'!T33+'Athletes - Silver'!T33+'Athletes - Bronze'!T33 &gt; 0, 'Athletes - Gold'!T33*'Medal values'!$B$1+'Athletes - Silver'!T33*'Medal values'!$B$2+'Athletes - Bronze'!T33*'Medal values'!$B$3, "") + IF(AND(T$1 = S$1, S$2 = "Mixed"), 0.5*S33, 0) + IF(AND(T$1 = U$1, U$2 = "Mixed"), 0.5*U33, 0)</f>
        <v>0</v>
      </c>
      <c r="U33" s="5">
        <f>IF('Athletes - Gold'!U33+'Athletes - Silver'!U33+'Athletes - Bronze'!U33 &gt; 0, 'Athletes - Gold'!U33*'Medal values'!$B$1+'Athletes - Silver'!U33*'Medal values'!$B$2+'Athletes - Bronze'!U33*'Medal values'!$B$3, "") + IF(AND(U$1 = T$1, T$2 = "Mixed"), 0.5*T33, 0) + IF(AND(U$1 = V$1, V$2 = "Mixed"), 0.5*V33, 0)</f>
        <v>0</v>
      </c>
      <c r="V33" s="5">
        <f>IF('Athletes - Gold'!V33+'Athletes - Silver'!V33+'Athletes - Bronze'!V33 &gt; 0, 'Athletes - Gold'!V33*'Medal values'!$B$1+'Athletes - Silver'!V33*'Medal values'!$B$2+'Athletes - Bronze'!V33*'Medal values'!$B$3, "") + IF(AND(V$1 = U$1, U$2 = "Mixed"), 0.5*U33, 0) + IF(AND(V$1 = W$1, W$2 = "Mixed"), 0.5*W33, 0)</f>
        <v>0</v>
      </c>
      <c r="W33" s="5">
        <f>IF('Athletes - Gold'!W33+'Athletes - Silver'!W33+'Athletes - Bronze'!W33 &gt; 0, 'Athletes - Gold'!W33*'Medal values'!$B$1+'Athletes - Silver'!W33*'Medal values'!$B$2+'Athletes - Bronze'!W33*'Medal values'!$B$3, "") + IF(AND(W$1 = V$1, V$2 = "Mixed"), 0.5*V33, 0) + IF(AND(W$1 = X$1, X$2 = "Mixed"), 0.5*X33, 0)</f>
        <v>1</v>
      </c>
      <c r="X33" s="5">
        <f>IF('Athletes - Gold'!X33+'Athletes - Silver'!X33+'Athletes - Bronze'!X33 &gt; 0, 'Athletes - Gold'!X33*'Medal values'!$B$1+'Athletes - Silver'!X33*'Medal values'!$B$2+'Athletes - Bronze'!X33*'Medal values'!$B$3, "") + IF(AND(X$1 = W$1, W$2 = "Mixed"), 0.5*W33, 0) + IF(AND(X$1 = Y$1, Y$2 = "Mixed"), 0.5*Y33, 0)</f>
        <v>0</v>
      </c>
      <c r="Y33" s="5">
        <f>IF('Athletes - Gold'!Y33+'Athletes - Silver'!Y33+'Athletes - Bronze'!Y33 &gt; 0, 'Athletes - Gold'!Y33*'Medal values'!$B$1+'Athletes - Silver'!Y33*'Medal values'!$B$2+'Athletes - Bronze'!Y33*'Medal values'!$B$3, "") + IF(AND(Y$1 = X$1, X$2 = "Mixed"), 0.5*X33, 0) + IF(AND(Y$1 = Z$1, Z$2 = "Mixed"), 0.5*Z33, 0)</f>
        <v>0</v>
      </c>
      <c r="Z33" s="5">
        <f>IF('Athletes - Gold'!Z33+'Athletes - Silver'!Z33+'Athletes - Bronze'!Z33 &gt; 0, 'Athletes - Gold'!Z33*'Medal values'!$B$1+'Athletes - Silver'!Z33*'Medal values'!$B$2+'Athletes - Bronze'!Z33*'Medal values'!$B$3, "") + IF(AND(Z$1 = Y$1, Y$2 = "Mixed"), 0.5*Y33, 0) + IF(AND(Z$1 = AA$1, AA$2 = "Mixed"), 0.5*AA33, 0)</f>
        <v>0</v>
      </c>
      <c r="AA33" s="5">
        <f>IF('Athletes - Gold'!AA33+'Athletes - Silver'!AA33+'Athletes - Bronze'!AA33 &gt; 0, 'Athletes - Gold'!AA33*'Medal values'!$B$1+'Athletes - Silver'!AA33*'Medal values'!$B$2+'Athletes - Bronze'!AA33*'Medal values'!$B$3, "") + IF(AND(AA$1 = Z$1, Z$2 = "Mixed"), 0.5*Z33, 0) + IF(AND(AA$1 = AB$1, AB$2 = "Mixed"), 0.5*AB33, 0)</f>
        <v>0</v>
      </c>
      <c r="AB33" s="5">
        <f>IF('Athletes - Gold'!AB33+'Athletes - Silver'!AB33+'Athletes - Bronze'!AB33 &gt; 0, 'Athletes - Gold'!AB33*'Medal values'!$B$1+'Athletes - Silver'!AB33*'Medal values'!$B$2+'Athletes - Bronze'!AB33*'Medal values'!$B$3, "") + IF(AND(AB$1 = AA$1, AA$2 = "Mixed"), 0.5*AA33, 0) + IF(AND(AB$1 = AC$1, AC$2 = "Mixed"), 0.5*AC33, 0)</f>
        <v>0</v>
      </c>
      <c r="AC33" s="5">
        <f>IF('Athletes - Gold'!AC33+'Athletes - Silver'!AC33+'Athletes - Bronze'!AC33 &gt; 0, 'Athletes - Gold'!AC33*'Medal values'!$B$1+'Athletes - Silver'!AC33*'Medal values'!$B$2+'Athletes - Bronze'!AC33*'Medal values'!$B$3, "") + IF(AND(AC$1 = AB$1, AB$2 = "Mixed"), 0.5*AB33, 0) + IF(AND(AC$1 = AD$1, AD$2 = "Mixed"), 0.5*AD33, 0)</f>
        <v>0</v>
      </c>
      <c r="AD33" s="5">
        <f>IF('Athletes - Gold'!AD33+'Athletes - Silver'!AD33+'Athletes - Bronze'!AD33 &gt; 0, 'Athletes - Gold'!AD33*'Medal values'!$B$1+'Athletes - Silver'!AD33*'Medal values'!$B$2+'Athletes - Bronze'!AD33*'Medal values'!$B$3, "") + IF(AND(AD$1 = AC$1, AC$2 = "Mixed"), 0.5*AC33, 0) + IF(AND(AD$1 = AE$1, AE$2 = "Mixed"), 0.5*AE33, 0)</f>
        <v>0</v>
      </c>
      <c r="AE33" s="5">
        <f>IF('Athletes - Gold'!AE33+'Athletes - Silver'!AE33+'Athletes - Bronze'!AE33 &gt; 0, 'Athletes - Gold'!AE33*'Medal values'!$B$1+'Athletes - Silver'!AE33*'Medal values'!$B$2+'Athletes - Bronze'!AE33*'Medal values'!$B$3, "") + IF(AND(AE$1 = AD$1, AD$2 = "Mixed"), 0.5*AD33, 0) + IF(AND(AE$1 = AF$1, AF$2 = "Mixed"), 0.5*AF33, 0)</f>
        <v>0</v>
      </c>
      <c r="AF33" s="5">
        <f>IF('Athletes - Gold'!AF33+'Athletes - Silver'!AF33+'Athletes - Bronze'!AF33 &gt; 0, 'Athletes - Gold'!AF33*'Medal values'!$B$1+'Athletes - Silver'!AF33*'Medal values'!$B$2+'Athletes - Bronze'!AF33*'Medal values'!$B$3, "") + IF(AND(AF$1 = AE$1, AE$2 = "Mixed"), 0.5*AE33, 0) + IF(AND(AF$1 = AG$1, AG$2 = "Mixed"), 0.5*AG33, 0)</f>
        <v>0</v>
      </c>
      <c r="AG33" s="5">
        <f>IF('Athletes - Gold'!AG33+'Athletes - Silver'!AG33+'Athletes - Bronze'!AG33 &gt; 0, 'Athletes - Gold'!AG33*'Medal values'!$B$1+'Athletes - Silver'!AG33*'Medal values'!$B$2+'Athletes - Bronze'!AG33*'Medal values'!$B$3, "") + IF(AND(AG$1 = AF$1, AF$2 = "Mixed"), 0.5*AF33, 0) + IF(AND(AG$1 = AH$1, AH$2 = "Mixed"), 0.5*AH33, 0)</f>
        <v>0</v>
      </c>
      <c r="AH33" s="5">
        <f>IF('Athletes - Gold'!AH33+'Athletes - Silver'!AH33+'Athletes - Bronze'!AH33 &gt; 0, 'Athletes - Gold'!AH33*'Medal values'!$B$1+'Athletes - Silver'!AH33*'Medal values'!$B$2+'Athletes - Bronze'!AH33*'Medal values'!$B$3, "") + IF(AND(AH$1 = AG$1, AG$2 = "Mixed"), 0.5*AG33, 0) + IF(AND(AH$1 = AI$1, AI$2 = "Mixed"), 0.5*AI33, 0)</f>
        <v>0</v>
      </c>
      <c r="AI33" s="5">
        <f>IF('Athletes - Gold'!AI33+'Athletes - Silver'!AI33+'Athletes - Bronze'!AI33 &gt; 0, 'Athletes - Gold'!AI33*'Medal values'!$B$1+'Athletes - Silver'!AI33*'Medal values'!$B$2+'Athletes - Bronze'!AI33*'Medal values'!$B$3, "") + IF(AND(AI$1 = AH$1, AH$2 = "Mixed"), 0.5*AH33, 0) + IF(AND(AI$1 = AJ$1, AJ$2 = "Mixed"), 0.5*AJ33, 0)</f>
        <v>0</v>
      </c>
      <c r="AJ33" s="5">
        <f>IF('Athletes - Gold'!AJ33+'Athletes - Silver'!AJ33+'Athletes - Bronze'!AJ33 &gt; 0, 'Athletes - Gold'!AJ33*'Medal values'!$B$1+'Athletes - Silver'!AJ33*'Medal values'!$B$2+'Athletes - Bronze'!AJ33*'Medal values'!$B$3, "") + IF(AND(AJ$1 = AI$1, AI$2 = "Mixed"), 0.5*AI33, 0) + IF(AND(AJ$1 = AK$1, AK$2 = "Mixed"), 0.5*AK33, 0)</f>
        <v>0</v>
      </c>
      <c r="AK33" s="5">
        <f>IF('Athletes - Gold'!AK33+'Athletes - Silver'!AK33+'Athletes - Bronze'!AK33 &gt; 0, 'Athletes - Gold'!AK33*'Medal values'!$B$1+'Athletes - Silver'!AK33*'Medal values'!$B$2+'Athletes - Bronze'!AK33*'Medal values'!$B$3, "") + IF(AND(AK$1 = AJ$1, AJ$2 = "Mixed"), 0.5*AJ33, 0) + IF(AND(AK$1 = AL$1, AL$2 = "Mixed"), 0.5*AL33, 0)</f>
        <v>0</v>
      </c>
      <c r="AL33" s="5">
        <f>IF('Athletes - Gold'!AL33+'Athletes - Silver'!AL33+'Athletes - Bronze'!AL33 &gt; 0, 'Athletes - Gold'!AL33*'Medal values'!$B$1+'Athletes - Silver'!AL33*'Medal values'!$B$2+'Athletes - Bronze'!AL33*'Medal values'!$B$3, "") + IF(AND(AL$1 = AK$1, AK$2 = "Mixed"), 0.5*AK33, 0) + IF(AND(AL$1 = AM$1, AM$2 = "Mixed"), 0.5*AM33, 0)</f>
        <v>0</v>
      </c>
      <c r="AM33" s="5">
        <f>IF('Athletes - Gold'!AM33+'Athletes - Silver'!AM33+'Athletes - Bronze'!AM33 &gt; 0, 'Athletes - Gold'!AM33*'Medal values'!$B$1+'Athletes - Silver'!AM33*'Medal values'!$B$2+'Athletes - Bronze'!AM33*'Medal values'!$B$3, "") + IF(AND(AM$1 = AL$1, AL$2 = "Mixed"), 0.5*AL33, 0) + IF(AND(AM$1 = AN$1, AN$2 = "Mixed"), 0.5*AN33, 0)</f>
        <v>0</v>
      </c>
      <c r="AN33" s="5">
        <f>IF('Athletes - Gold'!AN33+'Athletes - Silver'!AN33+'Athletes - Bronze'!AN33 &gt; 0, 'Athletes - Gold'!AN33*'Medal values'!$B$1+'Athletes - Silver'!AN33*'Medal values'!$B$2+'Athletes - Bronze'!AN33*'Medal values'!$B$3, "") + IF(AND(AN$1 = AM$1, AM$2 = "Mixed"), 0.5*AM33, 0) + IF(AND(AN$1 = AO$1, AO$2 = "Mixed"), 0.5*AO33, 0)</f>
        <v>0</v>
      </c>
      <c r="AO33" s="5">
        <f>IF('Athletes - Gold'!AO33+'Athletes - Silver'!AO33+'Athletes - Bronze'!AO33 &gt; 0, 'Athletes - Gold'!AO33*'Medal values'!$B$1+'Athletes - Silver'!AO33*'Medal values'!$B$2+'Athletes - Bronze'!AO33*'Medal values'!$B$3, "") + IF(AND(AO$1 = AN$1, AN$2 = "Mixed"), 0.5*AN33, 0) + IF(AND(AO$1 = AP$1, AP$2 = "Mixed"), 0.5*AP33, 0)</f>
        <v>0</v>
      </c>
      <c r="AP33" s="5">
        <f>IF('Athletes - Gold'!AP33+'Athletes - Silver'!AP33+'Athletes - Bronze'!AP33 &gt; 0, 'Athletes - Gold'!AP33*'Medal values'!$B$1+'Athletes - Silver'!AP33*'Medal values'!$B$2+'Athletes - Bronze'!AP33*'Medal values'!$B$3, "") + IF(AND(AP$1 = AO$1, AO$2 = "Mixed"), 0.5*AO33, 0) + IF(AND(AP$1 = AQ$1, AQ$2 = "Mixed"), 0.5*AQ33, 0)</f>
        <v>0</v>
      </c>
      <c r="AQ33" s="5">
        <f>IF('Athletes - Gold'!AQ33+'Athletes - Silver'!AQ33+'Athletes - Bronze'!AQ33 &gt; 0, 'Athletes - Gold'!AQ33*'Medal values'!$B$1+'Athletes - Silver'!AQ33*'Medal values'!$B$2+'Athletes - Bronze'!AQ33*'Medal values'!$B$3, "") + IF(AND(AQ$1 = AP$1, AP$2 = "Mixed"), 0.5*AP33, 0) + IF(AND(AQ$1 = AR$1, AR$2 = "Mixed"), 0.5*AR33, 0)</f>
        <v>0</v>
      </c>
      <c r="AR33" s="5">
        <f>IF('Athletes - Gold'!AR33+'Athletes - Silver'!AR33+'Athletes - Bronze'!AR33 &gt; 0, 'Athletes - Gold'!AR33*'Medal values'!$B$1+'Athletes - Silver'!AR33*'Medal values'!$B$2+'Athletes - Bronze'!AR33*'Medal values'!$B$3, "") + IF(AND(AR$1 = AQ$1, AQ$2 = "Mixed"), 0.5*AQ33, 0) + IF(AND(AR$1 = AS$1, AS$2 = "Mixed"), 0.5*AS33, 0)</f>
        <v>0</v>
      </c>
      <c r="AS33" s="5">
        <f>IF('Athletes - Gold'!AS33+'Athletes - Silver'!AS33+'Athletes - Bronze'!AS33 &gt; 0, 'Athletes - Gold'!AS33*'Medal values'!$B$1+'Athletes - Silver'!AS33*'Medal values'!$B$2+'Athletes - Bronze'!AS33*'Medal values'!$B$3, "") + IF(AND(AS$1 = AR$1, AR$2 = "Mixed"), 0.5*AR33, 0) + IF(AND(AS$1 = AT$1, AT$2 = "Mixed"), 0.5*AT33, 0)</f>
        <v>0</v>
      </c>
      <c r="AT33" s="5">
        <f>IF('Athletes - Gold'!AT33+'Athletes - Silver'!AT33+'Athletes - Bronze'!AT33 &gt; 0, 'Athletes - Gold'!AT33*'Medal values'!$B$1+'Athletes - Silver'!AT33*'Medal values'!$B$2+'Athletes - Bronze'!AT33*'Medal values'!$B$3, "") + IF(AND(AT$1 = AS$1, AS$2 = "Mixed"), 0.5*AS33, 0) + IF(AND(AT$1 = AU$1, AU$2 = "Mixed"), 0.5*AU33, 0)</f>
        <v>0</v>
      </c>
      <c r="AU33" s="5">
        <f>IF('Athletes - Gold'!AU33+'Athletes - Silver'!AU33+'Athletes - Bronze'!AU33 &gt; 0, 'Athletes - Gold'!AU33*'Medal values'!$B$1+'Athletes - Silver'!AU33*'Medal values'!$B$2+'Athletes - Bronze'!AU33*'Medal values'!$B$3, "") + IF(AND(AU$1 = AT$1, AT$2 = "Mixed"), 0.5*AT33, 0) + IF(AND(AU$1 = AV$1, AV$2 = "Mixed"), 0.5*AV33, 0)</f>
        <v>0</v>
      </c>
      <c r="AV33" s="5">
        <f>IF('Athletes - Gold'!AV33+'Athletes - Silver'!AV33+'Athletes - Bronze'!AV33 &gt; 0, 'Athletes - Gold'!AV33*'Medal values'!$B$1+'Athletes - Silver'!AV33*'Medal values'!$B$2+'Athletes - Bronze'!AV33*'Medal values'!$B$3, "") + IF(AND(AV$1 = AU$1, AU$2 = "Mixed"), 0.5*AU33, 0) + IF(AND(AV$1 = AW$1, AW$2 = "Mixed"), 0.5*AW33, 0)</f>
        <v>0</v>
      </c>
      <c r="AW33" s="5">
        <f>IF('Athletes - Gold'!AW33+'Athletes - Silver'!AW33+'Athletes - Bronze'!AW33 &gt; 0, 'Athletes - Gold'!AW33*'Medal values'!$B$1+'Athletes - Silver'!AW33*'Medal values'!$B$2+'Athletes - Bronze'!AW33*'Medal values'!$B$3, "") + IF(AND(AW$1 = AV$1, AV$2 = "Mixed"), 0.5*AV33, 0) + IF(AND(AW$1 = AX$1, AX$2 = "Mixed"), 0.5*AX33, 0)</f>
        <v>0</v>
      </c>
      <c r="AX33" s="5">
        <f>IF('Athletes - Gold'!AX33+'Athletes - Silver'!AX33+'Athletes - Bronze'!AX33 &gt; 0, 'Athletes - Gold'!AX33*'Medal values'!$B$1+'Athletes - Silver'!AX33*'Medal values'!$B$2+'Athletes - Bronze'!AX33*'Medal values'!$B$3, "") + IF(AND(AX$1 = AW$1, AW$2 = "Mixed"), 0.5*AW33, 0) + IF(AND(AX$1 = AY$1, AY$2 = "Mixed"), 0.5*AY33, 0)</f>
        <v>0</v>
      </c>
      <c r="AY33" s="5">
        <f>IF('Athletes - Gold'!AY33+'Athletes - Silver'!AY33+'Athletes - Bronze'!AY33 &gt; 0, 'Athletes - Gold'!AY33*'Medal values'!$B$1+'Athletes - Silver'!AY33*'Medal values'!$B$2+'Athletes - Bronze'!AY33*'Medal values'!$B$3, "") + IF(AND(AY$1 = AX$1, AX$2 = "Mixed"), 0.5*AX33, 0) + IF(AND(AY$1 = AZ$1, AZ$2 = "Mixed"), 0.5*AZ33, 0)</f>
        <v>0</v>
      </c>
      <c r="AZ33" s="5">
        <f>IF('Athletes - Gold'!AZ33+'Athletes - Silver'!AZ33+'Athletes - Bronze'!AZ33 &gt; 0, 'Athletes - Gold'!AZ33*'Medal values'!$B$1+'Athletes - Silver'!AZ33*'Medal values'!$B$2+'Athletes - Bronze'!AZ33*'Medal values'!$B$3, "") + IF(AND(AZ$1 = AY$1, AY$2 = "Mixed"), 0.5*AY33, 0) + IF(AND(AZ$1 = BA$1, BA$2 = "Mixed"), 0.5*BA33, 0)</f>
        <v>0</v>
      </c>
      <c r="BA33" s="5">
        <f>IF('Athletes - Gold'!BA33+'Athletes - Silver'!BA33+'Athletes - Bronze'!BA33 &gt; 0, 'Athletes - Gold'!BA33*'Medal values'!$B$1+'Athletes - Silver'!BA33*'Medal values'!$B$2+'Athletes - Bronze'!BA33*'Medal values'!$B$3, "") + IF(AND(BA$1 = AZ$1, AZ$2 = "Mixed"), 0.5*AZ33, 0) + IF(AND(BA$1 = BB$1, BB$2 = "Mixed"), 0.5*BB33, 0)</f>
        <v>0</v>
      </c>
      <c r="BB33" s="5">
        <f>IF('Athletes - Gold'!BB33+'Athletes - Silver'!BB33+'Athletes - Bronze'!BB33 &gt; 0, 'Athletes - Gold'!BB33*'Medal values'!$B$1+'Athletes - Silver'!BB33*'Medal values'!$B$2+'Athletes - Bronze'!BB33*'Medal values'!$B$3, "") + IF(AND(BB$1 = BA$1, BA$2 = "Mixed"), 0.5*BA33, 0) + IF(AND(BB$1 = BC$1, BC$2 = "Mixed"), 0.5*BC33, 0)</f>
        <v>0</v>
      </c>
      <c r="BC33" s="5">
        <f>IF('Athletes - Gold'!BC33+'Athletes - Silver'!BC33+'Athletes - Bronze'!BC33 &gt; 0, 'Athletes - Gold'!BC33*'Medal values'!$B$1+'Athletes - Silver'!BC33*'Medal values'!$B$2+'Athletes - Bronze'!BC33*'Medal values'!$B$3, "") + IF(AND(BC$1 = BB$1, BB$2 = "Mixed"), 0.5*BB33, 0) + IF(AND(BC$1 = BD$1, BD$2 = "Mixed"), 0.5*BD33, 0)</f>
        <v>0</v>
      </c>
      <c r="BD33" s="5">
        <f>IF('Athletes - Gold'!BD33+'Athletes - Silver'!BD33+'Athletes - Bronze'!BD33 &gt; 0, 'Athletes - Gold'!BD33*'Medal values'!$B$1+'Athletes - Silver'!BD33*'Medal values'!$B$2+'Athletes - Bronze'!BD33*'Medal values'!$B$3, "") + IF(AND(BD$1 = BC$1, BC$2 = "Mixed"), 0.5*BC33, 0) + IF(AND(BD$1 = BE$1, BE$2 = "Mixed"), 0.5*BE33, 0)</f>
        <v>0</v>
      </c>
      <c r="BE33" s="5">
        <f>IF('Athletes - Gold'!BE33+'Athletes - Silver'!BE33+'Athletes - Bronze'!BE33 &gt; 0, 'Athletes - Gold'!BE33*'Medal values'!$B$1+'Athletes - Silver'!BE33*'Medal values'!$B$2+'Athletes - Bronze'!BE33*'Medal values'!$B$3, "") + IF(AND(BE$1 = BD$1, BD$2 = "Mixed"), 0.5*BD33, 0) + IF(AND(BE$1 = BF$1, BF$2 = "Mixed"), 0.5*BF33, 0)</f>
        <v>0</v>
      </c>
      <c r="BF33" s="5">
        <f>IF('Athletes - Gold'!BF33+'Athletes - Silver'!BF33+'Athletes - Bronze'!BF33 &gt; 0, 'Athletes - Gold'!BF33*'Medal values'!$B$1+'Athletes - Silver'!BF33*'Medal values'!$B$2+'Athletes - Bronze'!BF33*'Medal values'!$B$3, "") + IF(AND(BF$1 = BE$1, BE$2 = "Mixed"), 0.5*BE33, 0) + IF(AND(BF$1 = BG$1, BG$2 = "Mixed"), 0.5*BG33, 0)</f>
        <v>0</v>
      </c>
      <c r="BG33" s="5">
        <f>IF('Athletes - Gold'!BG33+'Athletes - Silver'!BG33+'Athletes - Bronze'!BG33 &gt; 0, 'Athletes - Gold'!BG33*'Medal values'!$B$1+'Athletes - Silver'!BG33*'Medal values'!$B$2+'Athletes - Bronze'!BG33*'Medal values'!$B$3, "") + IF(AND(BG$1 = BF$1, BF$2 = "Mixed"), 0.5*BF33, 0) + IF(AND(BG$1 = BH$1, BH$2 = "Mixed"), 0.5*BH33, 0)</f>
        <v>0</v>
      </c>
      <c r="BH33" s="5">
        <f>IF('Athletes - Gold'!BH33+'Athletes - Silver'!BH33+'Athletes - Bronze'!BH33 &gt; 0, 'Athletes - Gold'!BH33*'Medal values'!$B$1+'Athletes - Silver'!BH33*'Medal values'!$B$2+'Athletes - Bronze'!BH33*'Medal values'!$B$3, "") + IF(AND(BH$1 = BG$1, BG$2 = "Mixed"), 0.5*BG33, 0) + IF(AND(BH$1 = BI$1, BI$2 = "Mixed"), 0.5*BI33, 0)</f>
        <v>0</v>
      </c>
      <c r="BI33" s="5">
        <f>IF('Athletes - Gold'!BI33+'Athletes - Silver'!BI33+'Athletes - Bronze'!BI33 &gt; 0, 'Athletes - Gold'!BI33*'Medal values'!$B$1+'Athletes - Silver'!BI33*'Medal values'!$B$2+'Athletes - Bronze'!BI33*'Medal values'!$B$3, "") + IF(AND(BI$1 = BH$1, BH$2 = "Mixed"), 0.5*BH33, 0) + IF(AND(BI$1 = BJ$1, BJ$2 = "Mixed"), 0.5*BJ33, 0)</f>
        <v>0</v>
      </c>
      <c r="BJ33" s="5">
        <f>IF('Athletes - Gold'!BJ33+'Athletes - Silver'!BJ33+'Athletes - Bronze'!BJ33 &gt; 0, 'Athletes - Gold'!BJ33*'Medal values'!$B$1+'Athletes - Silver'!BJ33*'Medal values'!$B$2+'Athletes - Bronze'!BJ33*'Medal values'!$B$3, "") + IF(AND(BJ$1 = BI$1, BI$2 = "Mixed"), 0.5*BI33, 0) + IF(AND(BJ$1 = BK$1, BK$2 = "Mixed"), 0.5*BK33, 0)</f>
        <v>0</v>
      </c>
      <c r="BK33" s="5">
        <f>IF('Athletes - Gold'!BK33+'Athletes - Silver'!BK33+'Athletes - Bronze'!BK33 &gt; 0, 'Athletes - Gold'!BK33*'Medal values'!$B$1+'Athletes - Silver'!BK33*'Medal values'!$B$2+'Athletes - Bronze'!BK33*'Medal values'!$B$3, "") + IF(AND(BK$1 = BJ$1, BJ$2 = "Mixed"), 0.5*BJ33, 0) + IF(AND(BK$1 = BL$1, BL$2 = "Mixed"), 0.5*BL33, 0)</f>
        <v>0</v>
      </c>
      <c r="BL33" s="5">
        <f>IF('Athletes - Gold'!BL33+'Athletes - Silver'!BL33+'Athletes - Bronze'!BL33 &gt; 0, 'Athletes - Gold'!BL33*'Medal values'!$B$1+'Athletes - Silver'!BL33*'Medal values'!$B$2+'Athletes - Bronze'!BL33*'Medal values'!$B$3, "") + IF(AND(BL$1 = BK$1, BK$2 = "Mixed"), 0.5*BK33, 0) + IF(AND(BL$1 = BM$1, BM$2 = "Mixed"), 0.5*BM33, 0)</f>
        <v>0</v>
      </c>
      <c r="BM33" s="5">
        <f>IF('Athletes - Gold'!BM33+'Athletes - Silver'!BM33+'Athletes - Bronze'!BM33 &gt; 0, 'Athletes - Gold'!BM33*'Medal values'!$B$1+'Athletes - Silver'!BM33*'Medal values'!$B$2+'Athletes - Bronze'!BM33*'Medal values'!$B$3, "") + IF(AND(BM$1 = BL$1, BL$2 = "Mixed"), 0.5*BL33, 0) + IF(AND(BM$1 = BN$1, BN$2 = "Mixed"), 0.5*BN33, 0)</f>
        <v>0</v>
      </c>
      <c r="BN33" s="5">
        <f>IF('Athletes - Gold'!BN33+'Athletes - Silver'!BN33+'Athletes - Bronze'!BN33 &gt; 0, 'Athletes - Gold'!BN33*'Medal values'!$B$1+'Athletes - Silver'!BN33*'Medal values'!$B$2+'Athletes - Bronze'!BN33*'Medal values'!$B$3, "") + IF(AND(BN$1 = BM$1, BM$2 = "Mixed"), 0.5*BM33, 0) + IF(AND(BN$1 = BO$1, BO$2 = "Mixed"), 0.5*BO33, 0)</f>
        <v>0</v>
      </c>
      <c r="BO33" s="5">
        <f>IF('Athletes - Gold'!BO33+'Athletes - Silver'!BO33+'Athletes - Bronze'!BO33 &gt; 0, 'Athletes - Gold'!BO33*'Medal values'!$B$1+'Athletes - Silver'!BO33*'Medal values'!$B$2+'Athletes - Bronze'!BO33*'Medal values'!$B$3, "") + IF(AND(BO$1 = BN$1, BN$2 = "Mixed"), 0.5*BN33, 0) + IF(AND(BO$1 = BP$1, BP$2 = "Mixed"), 0.5*BP33, 0)</f>
        <v>0</v>
      </c>
      <c r="BP33" s="5">
        <f>IF('Athletes - Gold'!BP33+'Athletes - Silver'!BP33+'Athletes - Bronze'!BP33 &gt; 0, 'Athletes - Gold'!BP33*'Medal values'!$B$1+'Athletes - Silver'!BP33*'Medal values'!$B$2+'Athletes - Bronze'!BP33*'Medal values'!$B$3, "") + IF(AND(BP$1 = BO$1, BO$2 = "Mixed"), 0.5*BO33, 0) + IF(AND(BP$1 = BQ$1, BQ$2 = "Mixed"), 0.5*BQ33, 0)</f>
        <v>0</v>
      </c>
      <c r="BQ33" s="5">
        <f>IF('Athletes - Gold'!BQ33+'Athletes - Silver'!BQ33+'Athletes - Bronze'!BQ33 &gt; 0, 'Athletes - Gold'!BQ33*'Medal values'!$B$1+'Athletes - Silver'!BQ33*'Medal values'!$B$2+'Athletes - Bronze'!BQ33*'Medal values'!$B$3, "") + IF(AND(BQ$1 = BP$1, BP$2 = "Mixed"), 0.5*BP33, 0) + IF(AND(BQ$1 = BR$1, BR$2 = "Mixed"), 0.5*BR33, 0)</f>
        <v>0</v>
      </c>
      <c r="BR33" s="5">
        <f>IF('Athletes - Gold'!BR33+'Athletes - Silver'!BR33+'Athletes - Bronze'!BR33 &gt; 0, 'Athletes - Gold'!BR33*'Medal values'!$B$1+'Athletes - Silver'!BR33*'Medal values'!$B$2+'Athletes - Bronze'!BR33*'Medal values'!$B$3, "") + IF(AND(BR$1 = BQ$1, BQ$2 = "Mixed"), 0.5*BQ33, 0) + IF(AND(BR$1 = BS$1, BS$2 = "Mixed"), 0.5*BS33, 0)</f>
        <v>0</v>
      </c>
      <c r="BS33" s="5">
        <f>IF('Athletes - Gold'!BS33+'Athletes - Silver'!BS33+'Athletes - Bronze'!BS33 &gt; 0, 'Athletes - Gold'!BS33*'Medal values'!$B$1+'Athletes - Silver'!BS33*'Medal values'!$B$2+'Athletes - Bronze'!BS33*'Medal values'!$B$3, "") + IF(AND(BS$1 = BR$1, BR$2 = "Mixed"), 0.5*BR33, 0) + IF(AND(BS$1 = BT$1, BT$2 = "Mixed"), 0.5*BT33, 0)</f>
        <v>0</v>
      </c>
      <c r="BT33" s="5">
        <f>IF('Athletes - Gold'!BT33+'Athletes - Silver'!BT33+'Athletes - Bronze'!BT33 &gt; 0, 'Athletes - Gold'!BT33*'Medal values'!$B$1+'Athletes - Silver'!BT33*'Medal values'!$B$2+'Athletes - Bronze'!BT33*'Medal values'!$B$3, "") + IF(AND(BT$1 = BS$1, BS$2 = "Mixed"), 0.5*BS33, 0) + IF(AND(BT$1 = BU$1, BU$2 = "Mixed"), 0.5*BU33, 0)</f>
        <v>0</v>
      </c>
      <c r="BU33" s="5">
        <f>IF('Athletes - Gold'!BU33+'Athletes - Silver'!BU33+'Athletes - Bronze'!BU33 &gt; 0, 'Athletes - Gold'!BU33*'Medal values'!$B$1+'Athletes - Silver'!BU33*'Medal values'!$B$2+'Athletes - Bronze'!BU33*'Medal values'!$B$3, "") + IF(AND(BU$1 = BT$1, BT$2 = "Mixed"), 0.5*BT33, 0) + IF(AND(BU$1 = BV$1, BV$2 = "Mixed"), 0.5*BV33, 0)</f>
        <v>0</v>
      </c>
      <c r="BV33" s="5">
        <f>IF('Athletes - Gold'!BV33+'Athletes - Silver'!BV33+'Athletes - Bronze'!BV33 &gt; 0, 'Athletes - Gold'!BV33*'Medal values'!$B$1+'Athletes - Silver'!BV33*'Medal values'!$B$2+'Athletes - Bronze'!BV33*'Medal values'!$B$3, "") + IF(AND(BV$1 = BU$1, BU$2 = "Mixed"), 0.5*BU33, 0) + IF(AND(BV$1 = BW$1, BW$2 = "Mixed"), 0.5*BW33, 0)</f>
        <v>0</v>
      </c>
      <c r="BW33" s="5">
        <f>IF('Athletes - Gold'!BW33+'Athletes - Silver'!BW33+'Athletes - Bronze'!BW33 &gt; 0, 'Athletes - Gold'!BW33*'Medal values'!$B$1+'Athletes - Silver'!BW33*'Medal values'!$B$2+'Athletes - Bronze'!BW33*'Medal values'!$B$3, "") + IF(AND(BW$1 = BV$1, BV$2 = "Mixed"), 0.5*BV33, 0) + IF(AND(BW$1 = BX$1, BX$2 = "Mixed"), 0.5*BX33, 0)</f>
        <v>0</v>
      </c>
      <c r="BX33" s="5">
        <f>IF('Athletes - Gold'!BX33+'Athletes - Silver'!BX33+'Athletes - Bronze'!BX33 &gt; 0, 'Athletes - Gold'!BX33*'Medal values'!$B$1+'Athletes - Silver'!BX33*'Medal values'!$B$2+'Athletes - Bronze'!BX33*'Medal values'!$B$3, "") + IF(AND(BX$1 = BW$1, BW$2 = "Mixed"), 0.5*BW33, 0) + IF(AND(BX$1 = BY$1, BY$2 = "Mixed"), 0.5*BY33, 0)</f>
        <v>0</v>
      </c>
      <c r="BY33" s="5">
        <f>IF('Athletes - Gold'!BY33+'Athletes - Silver'!BY33+'Athletes - Bronze'!BY33 &gt; 0, 'Athletes - Gold'!BY33*'Medal values'!$B$1+'Athletes - Silver'!BY33*'Medal values'!$B$2+'Athletes - Bronze'!BY33*'Medal values'!$B$3, "") + IF(AND(BY$1 = BX$1, BX$2 = "Mixed"), 0.5*BX33, 0) + IF(AND(BY$1 = BZ$1, BZ$2 = "Mixed"), 0.5*BZ33, 0)</f>
        <v>1</v>
      </c>
      <c r="BZ33" s="5">
        <f>IF('Athletes - Gold'!BZ33+'Athletes - Silver'!BZ33+'Athletes - Bronze'!BZ33 &gt; 0, 'Athletes - Gold'!BZ33*'Medal values'!$B$1+'Athletes - Silver'!BZ33*'Medal values'!$B$2+'Athletes - Bronze'!BZ33*'Medal values'!$B$3, "") + IF(AND(BZ$1 = BY$1, BY$2 = "Mixed"), 0.5*BY33, 0) + IF(AND(BZ$1 = CA$1, CA$2 = "Mixed"), 0.5*CA33, 0)</f>
        <v>0</v>
      </c>
      <c r="CA33" s="5">
        <f>IF('Athletes - Gold'!CA33+'Athletes - Silver'!CA33+'Athletes - Bronze'!CA33 &gt; 0, 'Athletes - Gold'!CA33*'Medal values'!$B$1+'Athletes - Silver'!CA33*'Medal values'!$B$2+'Athletes - Bronze'!CA33*'Medal values'!$B$3, "") + IF(AND(CA$1 = BZ$1, BZ$2 = "Mixed"), 0.5*BZ33, 0) + IF(AND(CA$1 = CB$1, CB$2 = "Mixed"), 0.5*CB33, 0)</f>
        <v>0</v>
      </c>
      <c r="CB33" s="5">
        <f>IF('Athletes - Gold'!CB33+'Athletes - Silver'!CB33+'Athletes - Bronze'!CB33 &gt; 0, 'Athletes - Gold'!CB33*'Medal values'!$B$1+'Athletes - Silver'!CB33*'Medal values'!$B$2+'Athletes - Bronze'!CB33*'Medal values'!$B$3, "") + IF(AND(CB$1 = CA$1, CA$2 = "Mixed"), 0.5*CA33, 0) + IF(AND(CB$1 = CC$1, CC$2 = "Mixed"), 0.5*CC33, 0)</f>
        <v>0</v>
      </c>
      <c r="CC33" s="5">
        <f>IF('Athletes - Gold'!CC33+'Athletes - Silver'!CC33+'Athletes - Bronze'!CC33 &gt; 0, 'Athletes - Gold'!CC33*'Medal values'!$B$1+'Athletes - Silver'!CC33*'Medal values'!$B$2+'Athletes - Bronze'!CC33*'Medal values'!$B$3, "") + IF(AND(CC$1 = CB$1, CB$2 = "Mixed"), 0.5*CB33, 0) + IF(AND(CC$1 = CD$1, CD$2 = "Mixed"), 0.5*CD33, 0)</f>
        <v>0</v>
      </c>
      <c r="CD33" s="5">
        <f>IF('Athletes - Gold'!CD33+'Athletes - Silver'!CD33+'Athletes - Bronze'!CD33 &gt; 0, 'Athletes - Gold'!CD33*'Medal values'!$B$1+'Athletes - Silver'!CD33*'Medal values'!$B$2+'Athletes - Bronze'!CD33*'Medal values'!$B$3, "") + IF(AND(CD$1 = CC$1, CC$2 = "Mixed"), 0.5*CC33, 0) + IF(AND(CD$1 = CE$1, CE$2 = "Mixed"), 0.5*CE33, 0)</f>
        <v>0</v>
      </c>
      <c r="CE33" s="5">
        <f>IF('Athletes - Gold'!CE33+'Athletes - Silver'!CE33+'Athletes - Bronze'!CE33 &gt; 0, 'Athletes - Gold'!CE33*'Medal values'!$B$1+'Athletes - Silver'!CE33*'Medal values'!$B$2+'Athletes - Bronze'!CE33*'Medal values'!$B$3, "") + IF(AND(CE$1 = CD$1, CD$2 = "Mixed"), 0.5*CD33, 0) + IF(AND(CE$1 = CF$1, CF$2 = "Mixed"), 0.5*CF33, 0)</f>
        <v>0</v>
      </c>
      <c r="CF33" s="5">
        <f>IF('Athletes - Gold'!CF33+'Athletes - Silver'!CF33+'Athletes - Bronze'!CF33 &gt; 0, 'Athletes - Gold'!CF33*'Medal values'!$B$1+'Athletes - Silver'!CF33*'Medal values'!$B$2+'Athletes - Bronze'!CF33*'Medal values'!$B$3, "") + IF(AND(CF$1 = CE$1, CE$2 = "Mixed"), 0.5*CE33, 0) + IF(AND(CF$1 = CG$1, CG$2 = "Mixed"), 0.5*CG33, 0)</f>
        <v>0</v>
      </c>
      <c r="CG33" s="5">
        <f>IF('Athletes - Gold'!CG33+'Athletes - Silver'!CG33+'Athletes - Bronze'!CG33 &gt; 0, 'Athletes - Gold'!CG33*'Medal values'!$B$1+'Athletes - Silver'!CG33*'Medal values'!$B$2+'Athletes - Bronze'!CG33*'Medal values'!$B$3, "") + IF(AND(CG$1 = CF$1, CF$2 = "Mixed"), 0.5*CF33, 0) + IF(AND(CG$1 = CH$1, CH$2 = "Mixed"), 0.5*CH33, 0)</f>
        <v>0</v>
      </c>
      <c r="CH33" s="5">
        <f>IF('Athletes - Gold'!CH33+'Athletes - Silver'!CH33+'Athletes - Bronze'!CH33 &gt; 0, 'Athletes - Gold'!CH33*'Medal values'!$B$1+'Athletes - Silver'!CH33*'Medal values'!$B$2+'Athletes - Bronze'!CH33*'Medal values'!$B$3, "") + IF(AND(CH$1 = CG$1, CG$2 = "Mixed"), 0.5*CG33, 0) + IF(AND(CH$1 = CI$1, CI$2 = "Mixed"), 0.5*CI33, 0)</f>
        <v>0</v>
      </c>
      <c r="CI33" s="5">
        <f>IF('Athletes - Gold'!CI33+'Athletes - Silver'!CI33+'Athletes - Bronze'!CI33 &gt; 0, 'Athletes - Gold'!CI33*'Medal values'!$B$1+'Athletes - Silver'!CI33*'Medal values'!$B$2+'Athletes - Bronze'!CI33*'Medal values'!$B$3, "") + IF(AND(CI$1 = CH$1, CH$2 = "Mixed"), 0.5*CH33, 0) + IF(AND(CI$1 = CJ$1, CJ$2 = "Mixed"), 0.5*CJ33, 0)</f>
        <v>0</v>
      </c>
      <c r="CJ33" s="5">
        <f>IF('Athletes - Gold'!CJ33+'Athletes - Silver'!CJ33+'Athletes - Bronze'!CJ33 &gt; 0, 'Athletes - Gold'!CJ33*'Medal values'!$B$1+'Athletes - Silver'!CJ33*'Medal values'!$B$2+'Athletes - Bronze'!CJ33*'Medal values'!$B$3, "") + IF(AND(CJ$1 = CI$1, CI$2 = "Mixed"), 0.5*CI33, 0) + IF(AND(CJ$1 = CK$1, CK$2 = "Mixed"), 0.5*CK33, 0)</f>
        <v>0</v>
      </c>
      <c r="CK33" s="5">
        <f>IF('Athletes - Gold'!CK33+'Athletes - Silver'!CK33+'Athletes - Bronze'!CK33 &gt; 0, 'Athletes - Gold'!CK33*'Medal values'!$B$1+'Athletes - Silver'!CK33*'Medal values'!$B$2+'Athletes - Bronze'!CK33*'Medal values'!$B$3, "") + IF(AND(CK$1 = CJ$1, CJ$2 = "Mixed"), 0.5*CJ33, 0) + IF(AND(CK$1 = CL$1, CL$2 = "Mixed"), 0.5*CL33, 0)</f>
        <v>0</v>
      </c>
      <c r="CL33" s="5">
        <f>IF('Athletes - Gold'!CL33+'Athletes - Silver'!CL33+'Athletes - Bronze'!CL33 &gt; 0, 'Athletes - Gold'!CL33*'Medal values'!$B$1+'Athletes - Silver'!CL33*'Medal values'!$B$2+'Athletes - Bronze'!CL33*'Medal values'!$B$3, "") + IF(AND(CL$1 = CK$1, CK$2 = "Mixed"), 0.5*CK33, 0) + IF(AND(CL$1 = CM$1, CM$2 = "Mixed"), 0.5*CM33, 0)</f>
        <v>0</v>
      </c>
      <c r="CM33" s="5">
        <f>IF('Athletes - Gold'!CM33+'Athletes - Silver'!CM33+'Athletes - Bronze'!CM33 &gt; 0, 'Athletes - Gold'!CM33*'Medal values'!$B$1+'Athletes - Silver'!CM33*'Medal values'!$B$2+'Athletes - Bronze'!CM33*'Medal values'!$B$3, "") + IF(AND(CM$1 = CL$1, CL$2 = "Mixed"), 0.5*CL33, 0) + IF(AND(CM$1 = CN$1, CN$2 = "Mixed"), 0.5*CN33, 0)</f>
        <v>0</v>
      </c>
      <c r="CN33" s="5">
        <f>IF('Athletes - Gold'!CN33+'Athletes - Silver'!CN33+'Athletes - Bronze'!CN33 &gt; 0, 'Athletes - Gold'!CN33*'Medal values'!$B$1+'Athletes - Silver'!CN33*'Medal values'!$B$2+'Athletes - Bronze'!CN33*'Medal values'!$B$3, "") + IF(AND(CN$1 = CM$1, CM$2 = "Mixed"), 0.5*CM33, 0) + IF(AND(CN$1 = CO$1, CO$2 = "Mixed"), 0.5*CO33, 0)</f>
        <v>0</v>
      </c>
      <c r="CO33" s="5">
        <f>IF('Athletes - Gold'!CO33+'Athletes - Silver'!CO33+'Athletes - Bronze'!CO33 &gt; 0, 'Athletes - Gold'!CO33*'Medal values'!$B$1+'Athletes - Silver'!CO33*'Medal values'!$B$2+'Athletes - Bronze'!CO33*'Medal values'!$B$3, "") + IF(AND(CO$1 = CN$1, CN$2 = "Mixed"), 0.5*CN33, 0) + IF(AND(CO$1 = CP$1, CP$2 = "Mixed"), 0.5*CP33, 0)</f>
        <v>0</v>
      </c>
      <c r="CP33" s="5">
        <f>IF('Athletes - Gold'!CP33+'Athletes - Silver'!CP33+'Athletes - Bronze'!CP33 &gt; 0, 'Athletes - Gold'!CP33*'Medal values'!$B$1+'Athletes - Silver'!CP33*'Medal values'!$B$2+'Athletes - Bronze'!CP33*'Medal values'!$B$3, "") + IF(AND(CP$1 = CO$1, CO$2 = "Mixed"), 0.5*CO33, 0) + IF(AND(CP$1 = CQ$1, CQ$2 = "Mixed"), 0.5*CQ33, 0)</f>
        <v>0</v>
      </c>
      <c r="CQ33" s="5">
        <f>IF('Athletes - Gold'!CQ33+'Athletes - Silver'!CQ33+'Athletes - Bronze'!CQ33 &gt; 0, 'Athletes - Gold'!CQ33*'Medal values'!$B$1+'Athletes - Silver'!CQ33*'Medal values'!$B$2+'Athletes - Bronze'!CQ33*'Medal values'!$B$3, "") + IF(AND(CQ$1 = CP$1, CP$2 = "Mixed"), 0.5*CP33, 0) + IF(AND(CQ$1 = CR$1, CR$2 = "Mixed"), 0.5*CR33, 0)</f>
        <v>0</v>
      </c>
      <c r="CR33" s="5">
        <f>IF('Athletes - Gold'!CR33+'Athletes - Silver'!CR33+'Athletes - Bronze'!CR33 &gt; 0, 'Athletes - Gold'!CR33*'Medal values'!$B$1+'Athletes - Silver'!CR33*'Medal values'!$B$2+'Athletes - Bronze'!CR33*'Medal values'!$B$3, "") + IF(AND(CR$1 = CQ$1, CQ$2 = "Mixed"), 0.5*CQ33, 0) + IF(AND(CR$1 = CS$1, CS$2 = "Mixed"), 0.5*CS33, 0)</f>
        <v>0</v>
      </c>
      <c r="CS33" s="5">
        <f>IF('Athletes - Gold'!CS33+'Athletes - Silver'!CS33+'Athletes - Bronze'!CS33 &gt; 0, 'Athletes - Gold'!CS33*'Medal values'!$B$1+'Athletes - Silver'!CS33*'Medal values'!$B$2+'Athletes - Bronze'!CS33*'Medal values'!$B$3, "") + IF(AND(CS$1 = CR$1, CR$2 = "Mixed"), 0.5*CR33, 0) + IF(AND(CS$1 = CT$1, CT$2 = "Mixed"), 0.5*CT33, 0)</f>
        <v>0</v>
      </c>
      <c r="CT33" s="5">
        <f>IF('Athletes - Gold'!CT33+'Athletes - Silver'!CT33+'Athletes - Bronze'!CT33 &gt; 0, 'Athletes - Gold'!CT33*'Medal values'!$B$1+'Athletes - Silver'!CT33*'Medal values'!$B$2+'Athletes - Bronze'!CT33*'Medal values'!$B$3, "") + IF(AND(CT$1 = CS$1, CS$2 = "Mixed"), 0.5*CS33, 0) + IF(AND(CT$1 = CU$1, CU$2 = "Mixed"), 0.5*CU33, 0)</f>
        <v>0</v>
      </c>
      <c r="CU33" s="5">
        <f>IF('Athletes - Gold'!CU33+'Athletes - Silver'!CU33+'Athletes - Bronze'!CU33 &gt; 0, 'Athletes - Gold'!CU33*'Medal values'!$B$1+'Athletes - Silver'!CU33*'Medal values'!$B$2+'Athletes - Bronze'!CU33*'Medal values'!$B$3, "") + IF(AND(CU$1 = CT$1, CT$2 = "Mixed"), 0.5*CT33, 0) + IF(AND(CU$1 = CV$1, CV$2 = "Mixed"), 0.5*CV33, 0)</f>
        <v>0</v>
      </c>
      <c r="CV33" s="5">
        <f>IF('Athletes - Gold'!CV33+'Athletes - Silver'!CV33+'Athletes - Bronze'!CV33 &gt; 0, 'Athletes - Gold'!CV33*'Medal values'!$B$1+'Athletes - Silver'!CV33*'Medal values'!$B$2+'Athletes - Bronze'!CV33*'Medal values'!$B$3, "") + IF(AND(CV$1 = CU$1, CU$2 = "Mixed"), 0.5*CU33, 0) + IF(AND(CV$1 = CW$1, CW$2 = "Mixed"), 0.5*CW33, 0)</f>
        <v>0</v>
      </c>
      <c r="CW33" s="5">
        <f t="shared" ref="CW33:CX33" si="32">SUMIF($B$2:$CV$2,CW$2, $B33:$CV33)</f>
        <v>1</v>
      </c>
      <c r="CX33" s="5">
        <f t="shared" si="32"/>
        <v>1</v>
      </c>
      <c r="CY33" s="5">
        <f t="shared" si="3"/>
        <v>2</v>
      </c>
    </row>
    <row r="34">
      <c r="A34" s="5" t="str">
        <f>Countries!A32</f>
        <v>FRA</v>
      </c>
      <c r="B34" s="5">
        <f>IF('Athletes - Gold'!B34+'Athletes - Silver'!B34+'Athletes - Bronze'!B34 &gt; 0, 'Athletes - Gold'!B34*'Medal values'!$B$1+'Athletes - Silver'!B34*'Medal values'!$B$2+'Athletes - Bronze'!B34*'Medal values'!$B$3, "") + IF(AND(B$1 = A$1, A$2 = "Mixed"), 0.5*A34, 0) + IF(AND(B$1 = C$1, C$2 = "Mixed"), 0.5*C34, 0)</f>
        <v>0</v>
      </c>
      <c r="C34" s="5">
        <f>IF('Athletes - Gold'!C34+'Athletes - Silver'!C34+'Athletes - Bronze'!C34 &gt; 0, 'Athletes - Gold'!C34*'Medal values'!$B$1+'Athletes - Silver'!C34*'Medal values'!$B$2+'Athletes - Bronze'!C34*'Medal values'!$B$3, "") + IF(AND(C$1 = B$1, B$2 = "Mixed"), 0.5*B34, 0) + IF(AND(C$1 = D$1, D$2 = "Mixed"), 0.5*D34, 0)</f>
        <v>0</v>
      </c>
      <c r="D34" s="5">
        <f>IF('Athletes - Gold'!D34+'Athletes - Silver'!D34+'Athletes - Bronze'!D34 &gt; 0, 'Athletes - Gold'!D34*'Medal values'!$B$1+'Athletes - Silver'!D34*'Medal values'!$B$2+'Athletes - Bronze'!D34*'Medal values'!$B$3, "") + IF(AND(D$1 = C$1, C$2 = "Mixed"), 0.5*C34, 0) + IF(AND(D$1 = E$1, E$2 = "Mixed"), 0.5*E34, 0)</f>
        <v>0</v>
      </c>
      <c r="E34" s="5">
        <f>IF('Athletes - Gold'!E34+'Athletes - Silver'!E34+'Athletes - Bronze'!E34 &gt; 0, 'Athletes - Gold'!E34*'Medal values'!$B$1+'Athletes - Silver'!E34*'Medal values'!$B$2+'Athletes - Bronze'!E34*'Medal values'!$B$3, "") + IF(AND(E$1 = D$1, D$2 = "Mixed"), 0.5*D34, 0) + IF(AND(E$1 = F$1, F$2 = "Mixed"), 0.5*F34, 0)</f>
        <v>0</v>
      </c>
      <c r="F34" s="5">
        <f>IF('Athletes - Gold'!F34+'Athletes - Silver'!F34+'Athletes - Bronze'!F34 &gt; 0, 'Athletes - Gold'!F34*'Medal values'!$B$1+'Athletes - Silver'!F34*'Medal values'!$B$2+'Athletes - Bronze'!F34*'Medal values'!$B$3, "") + IF(AND(F$1 = E$1, E$2 = "Mixed"), 0.5*E34, 0) + IF(AND(F$1 = G$1, G$2 = "Mixed"), 0.5*G34, 0)</f>
        <v>0</v>
      </c>
      <c r="G34" s="5">
        <f>IF('Athletes - Gold'!G34+'Athletes - Silver'!G34+'Athletes - Bronze'!G34 &gt; 0, 'Athletes - Gold'!G34*'Medal values'!$B$1+'Athletes - Silver'!G34*'Medal values'!$B$2+'Athletes - Bronze'!G34*'Medal values'!$B$3, "") + IF(AND(G$1 = F$1, F$2 = "Mixed"), 0.5*F34, 0) + IF(AND(G$1 = H$1, H$2 = "Mixed"), 0.5*H34, 0)</f>
        <v>0</v>
      </c>
      <c r="H34" s="5">
        <f>IF('Athletes - Gold'!H34+'Athletes - Silver'!H34+'Athletes - Bronze'!H34 &gt; 0, 'Athletes - Gold'!H34*'Medal values'!$B$1+'Athletes - Silver'!H34*'Medal values'!$B$2+'Athletes - Bronze'!H34*'Medal values'!$B$3, "") + IF(AND(H$1 = G$1, G$2 = "Mixed"), 0.5*G34, 0) + IF(AND(H$1 = I$1, I$2 = "Mixed"), 0.5*I34, 0)</f>
        <v>0</v>
      </c>
      <c r="I34" s="5">
        <f>IF('Athletes - Gold'!I34+'Athletes - Silver'!I34+'Athletes - Bronze'!I34 &gt; 0, 'Athletes - Gold'!I34*'Medal values'!$B$1+'Athletes - Silver'!I34*'Medal values'!$B$2+'Athletes - Bronze'!I34*'Medal values'!$B$3, "") + IF(AND(I$1 = H$1, H$2 = "Mixed"), 0.5*H34, 0) + IF(AND(I$1 = J$1, J$2 = "Mixed"), 0.5*J34, 0)</f>
        <v>0</v>
      </c>
      <c r="J34" s="5">
        <f>IF('Athletes - Gold'!J34+'Athletes - Silver'!J34+'Athletes - Bronze'!J34 &gt; 0, 'Athletes - Gold'!J34*'Medal values'!$B$1+'Athletes - Silver'!J34*'Medal values'!$B$2+'Athletes - Bronze'!J34*'Medal values'!$B$3, "") + IF(AND(J$1 = I$1, I$2 = "Mixed"), 0.5*I34, 0) + IF(AND(J$1 = K$1, K$2 = "Mixed"), 0.5*K34, 0)</f>
        <v>2.000001</v>
      </c>
      <c r="K34" s="5">
        <f>IF('Athletes - Gold'!K34+'Athletes - Silver'!K34+'Athletes - Bronze'!K34 &gt; 0, 'Athletes - Gold'!K34*'Medal values'!$B$1+'Athletes - Silver'!K34*'Medal values'!$B$2+'Athletes - Bronze'!K34*'Medal values'!$B$3, "") + IF(AND(K$1 = J$1, J$2 = "Mixed"), 0.5*J34, 0) + IF(AND(K$1 = L$1, L$2 = "Mixed"), 0.5*L34, 0)</f>
        <v>0</v>
      </c>
      <c r="L34" s="5">
        <f>IF('Athletes - Gold'!L34+'Athletes - Silver'!L34+'Athletes - Bronze'!L34 &gt; 0, 'Athletes - Gold'!L34*'Medal values'!$B$1+'Athletes - Silver'!L34*'Medal values'!$B$2+'Athletes - Bronze'!L34*'Medal values'!$B$3, "") + IF(AND(L$1 = K$1, K$2 = "Mixed"), 0.5*K34, 0) + IF(AND(L$1 = M$1, M$2 = "Mixed"), 0.5*M34, 0)</f>
        <v>0</v>
      </c>
      <c r="M34" s="5">
        <f>IF('Athletes - Gold'!M34+'Athletes - Silver'!M34+'Athletes - Bronze'!M34 &gt; 0, 'Athletes - Gold'!M34*'Medal values'!$B$1+'Athletes - Silver'!M34*'Medal values'!$B$2+'Athletes - Bronze'!M34*'Medal values'!$B$3, "") + IF(AND(M$1 = L$1, L$2 = "Mixed"), 0.5*L34, 0) + IF(AND(M$1 = N$1, N$2 = "Mixed"), 0.5*N34, 0)</f>
        <v>0</v>
      </c>
      <c r="N34" s="5">
        <f>IF('Athletes - Gold'!N34+'Athletes - Silver'!N34+'Athletes - Bronze'!N34 &gt; 0, 'Athletes - Gold'!N34*'Medal values'!$B$1+'Athletes - Silver'!N34*'Medal values'!$B$2+'Athletes - Bronze'!N34*'Medal values'!$B$3, "") + IF(AND(N$1 = M$1, M$2 = "Mixed"), 0.5*M34, 0) + IF(AND(N$1 = O$1, O$2 = "Mixed"), 0.5*O34, 0)</f>
        <v>0</v>
      </c>
      <c r="O34" s="5">
        <f>IF('Athletes - Gold'!O34+'Athletes - Silver'!O34+'Athletes - Bronze'!O34 &gt; 0, 'Athletes - Gold'!O34*'Medal values'!$B$1+'Athletes - Silver'!O34*'Medal values'!$B$2+'Athletes - Bronze'!O34*'Medal values'!$B$3, "") + IF(AND(O$1 = N$1, N$2 = "Mixed"), 0.5*N34, 0) + IF(AND(O$1 = P$1, P$2 = "Mixed"), 0.5*P34, 0)</f>
        <v>0</v>
      </c>
      <c r="P34" s="5">
        <f>IF('Athletes - Gold'!P34+'Athletes - Silver'!P34+'Athletes - Bronze'!P34 &gt; 0, 'Athletes - Gold'!P34*'Medal values'!$B$1+'Athletes - Silver'!P34*'Medal values'!$B$2+'Athletes - Bronze'!P34*'Medal values'!$B$3, "") + IF(AND(P$1 = O$1, O$2 = "Mixed"), 0.5*O34, 0) + IF(AND(P$1 = Q$1, Q$2 = "Mixed"), 0.5*Q34, 0)</f>
        <v>0</v>
      </c>
      <c r="Q34" s="5">
        <f>IF('Athletes - Gold'!Q34+'Athletes - Silver'!Q34+'Athletes - Bronze'!Q34 &gt; 0, 'Athletes - Gold'!Q34*'Medal values'!$B$1+'Athletes - Silver'!Q34*'Medal values'!$B$2+'Athletes - Bronze'!Q34*'Medal values'!$B$3, "") + IF(AND(Q$1 = P$1, P$2 = "Mixed"), 0.5*P34, 0) + IF(AND(Q$1 = R$1, R$2 = "Mixed"), 0.5*R34, 0)</f>
        <v>0</v>
      </c>
      <c r="R34" s="5">
        <f>IF('Athletes - Gold'!R34+'Athletes - Silver'!R34+'Athletes - Bronze'!R34 &gt; 0, 'Athletes - Gold'!R34*'Medal values'!$B$1+'Athletes - Silver'!R34*'Medal values'!$B$2+'Athletes - Bronze'!R34*'Medal values'!$B$3, "") + IF(AND(R$1 = Q$1, Q$2 = "Mixed"), 0.5*Q34, 0) + IF(AND(R$1 = S$1, S$2 = "Mixed"), 0.5*S34, 0)</f>
        <v>10.000005</v>
      </c>
      <c r="S34" s="5">
        <f>IF('Athletes - Gold'!S34+'Athletes - Silver'!S34+'Athletes - Bronze'!S34 &gt; 0, 'Athletes - Gold'!S34*'Medal values'!$B$1+'Athletes - Silver'!S34*'Medal values'!$B$2+'Athletes - Bronze'!S34*'Medal values'!$B$3, "") + IF(AND(S$1 = R$1, R$2 = "Mixed"), 0.5*R34, 0) + IF(AND(S$1 = T$1, T$2 = "Mixed"), 0.5*T34, 0)</f>
        <v>5</v>
      </c>
      <c r="T34" s="5">
        <f>IF('Athletes - Gold'!T34+'Athletes - Silver'!T34+'Athletes - Bronze'!T34 &gt; 0, 'Athletes - Gold'!T34*'Medal values'!$B$1+'Athletes - Silver'!T34*'Medal values'!$B$2+'Athletes - Bronze'!T34*'Medal values'!$B$3, "") + IF(AND(T$1 = S$1, S$2 = "Mixed"), 0.5*S34, 0) + IF(AND(T$1 = U$1, U$2 = "Mixed"), 0.5*U34, 0)</f>
        <v>0</v>
      </c>
      <c r="U34" s="5">
        <f>IF('Athletes - Gold'!U34+'Athletes - Silver'!U34+'Athletes - Bronze'!U34 &gt; 0, 'Athletes - Gold'!U34*'Medal values'!$B$1+'Athletes - Silver'!U34*'Medal values'!$B$2+'Athletes - Bronze'!U34*'Medal values'!$B$3, "") + IF(AND(U$1 = T$1, T$2 = "Mixed"), 0.5*T34, 0) + IF(AND(U$1 = V$1, V$2 = "Mixed"), 0.5*V34, 0)</f>
        <v>0</v>
      </c>
      <c r="V34" s="5">
        <f>IF('Athletes - Gold'!V34+'Athletes - Silver'!V34+'Athletes - Bronze'!V34 &gt; 0, 'Athletes - Gold'!V34*'Medal values'!$B$1+'Athletes - Silver'!V34*'Medal values'!$B$2+'Athletes - Bronze'!V34*'Medal values'!$B$3, "") + IF(AND(V$1 = U$1, U$2 = "Mixed"), 0.5*U34, 0) + IF(AND(V$1 = W$1, W$2 = "Mixed"), 0.5*W34, 0)</f>
        <v>0</v>
      </c>
      <c r="W34" s="5">
        <f>IF('Athletes - Gold'!W34+'Athletes - Silver'!W34+'Athletes - Bronze'!W34 &gt; 0, 'Athletes - Gold'!W34*'Medal values'!$B$1+'Athletes - Silver'!W34*'Medal values'!$B$2+'Athletes - Bronze'!W34*'Medal values'!$B$3, "") + IF(AND(W$1 = V$1, V$2 = "Mixed"), 0.5*V34, 0) + IF(AND(W$1 = X$1, X$2 = "Mixed"), 0.5*X34, 0)</f>
        <v>0</v>
      </c>
      <c r="X34" s="5">
        <f>IF('Athletes - Gold'!X34+'Athletes - Silver'!X34+'Athletes - Bronze'!X34 &gt; 0, 'Athletes - Gold'!X34*'Medal values'!$B$1+'Athletes - Silver'!X34*'Medal values'!$B$2+'Athletes - Bronze'!X34*'Medal values'!$B$3, "") + IF(AND(X$1 = W$1, W$2 = "Mixed"), 0.5*W34, 0) + IF(AND(X$1 = Y$1, Y$2 = "Mixed"), 0.5*Y34, 0)</f>
        <v>0</v>
      </c>
      <c r="Y34" s="5">
        <f>IF('Athletes - Gold'!Y34+'Athletes - Silver'!Y34+'Athletes - Bronze'!Y34 &gt; 0, 'Athletes - Gold'!Y34*'Medal values'!$B$1+'Athletes - Silver'!Y34*'Medal values'!$B$2+'Athletes - Bronze'!Y34*'Medal values'!$B$3, "") + IF(AND(Y$1 = X$1, X$2 = "Mixed"), 0.5*X34, 0) + IF(AND(Y$1 = Z$1, Z$2 = "Mixed"), 0.5*Z34, 0)</f>
        <v>0</v>
      </c>
      <c r="Z34" s="5">
        <f>IF('Athletes - Gold'!Z34+'Athletes - Silver'!Z34+'Athletes - Bronze'!Z34 &gt; 0, 'Athletes - Gold'!Z34*'Medal values'!$B$1+'Athletes - Silver'!Z34*'Medal values'!$B$2+'Athletes - Bronze'!Z34*'Medal values'!$B$3, "") + IF(AND(Z$1 = Y$1, Y$2 = "Mixed"), 0.5*Y34, 0) + IF(AND(Z$1 = AA$1, AA$2 = "Mixed"), 0.5*AA34, 0)</f>
        <v>0</v>
      </c>
      <c r="AA34" s="5">
        <f>IF('Athletes - Gold'!AA34+'Athletes - Silver'!AA34+'Athletes - Bronze'!AA34 &gt; 0, 'Athletes - Gold'!AA34*'Medal values'!$B$1+'Athletes - Silver'!AA34*'Medal values'!$B$2+'Athletes - Bronze'!AA34*'Medal values'!$B$3, "") + IF(AND(AA$1 = Z$1, Z$2 = "Mixed"), 0.5*Z34, 0) + IF(AND(AA$1 = AB$1, AB$2 = "Mixed"), 0.5*AB34, 0)</f>
        <v>0</v>
      </c>
      <c r="AB34" s="5">
        <f>IF('Athletes - Gold'!AB34+'Athletes - Silver'!AB34+'Athletes - Bronze'!AB34 &gt; 0, 'Athletes - Gold'!AB34*'Medal values'!$B$1+'Athletes - Silver'!AB34*'Medal values'!$B$2+'Athletes - Bronze'!AB34*'Medal values'!$B$3, "") + IF(AND(AB$1 = AA$1, AA$2 = "Mixed"), 0.5*AA34, 0) + IF(AND(AB$1 = AC$1, AC$2 = "Mixed"), 0.5*AC34, 0)</f>
        <v>0</v>
      </c>
      <c r="AC34" s="5">
        <f>IF('Athletes - Gold'!AC34+'Athletes - Silver'!AC34+'Athletes - Bronze'!AC34 &gt; 0, 'Athletes - Gold'!AC34*'Medal values'!$B$1+'Athletes - Silver'!AC34*'Medal values'!$B$2+'Athletes - Bronze'!AC34*'Medal values'!$B$3, "") + IF(AND(AC$1 = AB$1, AB$2 = "Mixed"), 0.5*AB34, 0) + IF(AND(AC$1 = AD$1, AD$2 = "Mixed"), 0.5*AD34, 0)</f>
        <v>0</v>
      </c>
      <c r="AD34" s="5">
        <f>IF('Athletes - Gold'!AD34+'Athletes - Silver'!AD34+'Athletes - Bronze'!AD34 &gt; 0, 'Athletes - Gold'!AD34*'Medal values'!$B$1+'Athletes - Silver'!AD34*'Medal values'!$B$2+'Athletes - Bronze'!AD34*'Medal values'!$B$3, "") + IF(AND(AD$1 = AC$1, AC$2 = "Mixed"), 0.5*AC34, 0) + IF(AND(AD$1 = AE$1, AE$2 = "Mixed"), 0.5*AE34, 0)</f>
        <v>0</v>
      </c>
      <c r="AE34" s="5">
        <f>IF('Athletes - Gold'!AE34+'Athletes - Silver'!AE34+'Athletes - Bronze'!AE34 &gt; 0, 'Athletes - Gold'!AE34*'Medal values'!$B$1+'Athletes - Silver'!AE34*'Medal values'!$B$2+'Athletes - Bronze'!AE34*'Medal values'!$B$3, "") + IF(AND(AE$1 = AD$1, AD$2 = "Mixed"), 0.5*AD34, 0) + IF(AND(AE$1 = AF$1, AF$2 = "Mixed"), 0.5*AF34, 0)</f>
        <v>0</v>
      </c>
      <c r="AF34" s="5">
        <f>IF('Athletes - Gold'!AF34+'Athletes - Silver'!AF34+'Athletes - Bronze'!AF34 &gt; 0, 'Athletes - Gold'!AF34*'Medal values'!$B$1+'Athletes - Silver'!AF34*'Medal values'!$B$2+'Athletes - Bronze'!AF34*'Medal values'!$B$3, "") + IF(AND(AF$1 = AE$1, AE$2 = "Mixed"), 0.5*AE34, 0) + IF(AND(AF$1 = AG$1, AG$2 = "Mixed"), 0.5*AG34, 0)</f>
        <v>0</v>
      </c>
      <c r="AG34" s="5">
        <f>IF('Athletes - Gold'!AG34+'Athletes - Silver'!AG34+'Athletes - Bronze'!AG34 &gt; 0, 'Athletes - Gold'!AG34*'Medal values'!$B$1+'Athletes - Silver'!AG34*'Medal values'!$B$2+'Athletes - Bronze'!AG34*'Medal values'!$B$3, "") + IF(AND(AG$1 = AF$1, AF$2 = "Mixed"), 0.5*AF34, 0) + IF(AND(AG$1 = AH$1, AH$2 = "Mixed"), 0.5*AH34, 0)</f>
        <v>0</v>
      </c>
      <c r="AH34" s="5">
        <f>IF('Athletes - Gold'!AH34+'Athletes - Silver'!AH34+'Athletes - Bronze'!AH34 &gt; 0, 'Athletes - Gold'!AH34*'Medal values'!$B$1+'Athletes - Silver'!AH34*'Medal values'!$B$2+'Athletes - Bronze'!AH34*'Medal values'!$B$3, "") + IF(AND(AH$1 = AG$1, AG$2 = "Mixed"), 0.5*AG34, 0) + IF(AND(AH$1 = AI$1, AI$2 = "Mixed"), 0.5*AI34, 0)</f>
        <v>0</v>
      </c>
      <c r="AI34" s="5">
        <f>IF('Athletes - Gold'!AI34+'Athletes - Silver'!AI34+'Athletes - Bronze'!AI34 &gt; 0, 'Athletes - Gold'!AI34*'Medal values'!$B$1+'Athletes - Silver'!AI34*'Medal values'!$B$2+'Athletes - Bronze'!AI34*'Medal values'!$B$3, "") + IF(AND(AI$1 = AH$1, AH$2 = "Mixed"), 0.5*AH34, 0) + IF(AND(AI$1 = AJ$1, AJ$2 = "Mixed"), 0.5*AJ34, 0)</f>
        <v>0</v>
      </c>
      <c r="AJ34" s="5">
        <f>IF('Athletes - Gold'!AJ34+'Athletes - Silver'!AJ34+'Athletes - Bronze'!AJ34 &gt; 0, 'Athletes - Gold'!AJ34*'Medal values'!$B$1+'Athletes - Silver'!AJ34*'Medal values'!$B$2+'Athletes - Bronze'!AJ34*'Medal values'!$B$3, "") + IF(AND(AJ$1 = AI$1, AI$2 = "Mixed"), 0.5*AI34, 0) + IF(AND(AJ$1 = AK$1, AK$2 = "Mixed"), 0.5*AK34, 0)</f>
        <v>4</v>
      </c>
      <c r="AK34" s="5">
        <f>IF('Athletes - Gold'!AK34+'Athletes - Silver'!AK34+'Athletes - Bronze'!AK34 &gt; 0, 'Athletes - Gold'!AK34*'Medal values'!$B$1+'Athletes - Silver'!AK34*'Medal values'!$B$2+'Athletes - Bronze'!AK34*'Medal values'!$B$3, "") + IF(AND(AK$1 = AJ$1, AJ$2 = "Mixed"), 0.5*AJ34, 0) + IF(AND(AK$1 = AL$1, AL$2 = "Mixed"), 0.5*AL34, 0)</f>
        <v>0</v>
      </c>
      <c r="AL34" s="5">
        <f>IF('Athletes - Gold'!AL34+'Athletes - Silver'!AL34+'Athletes - Bronze'!AL34 &gt; 0, 'Athletes - Gold'!AL34*'Medal values'!$B$1+'Athletes - Silver'!AL34*'Medal values'!$B$2+'Athletes - Bronze'!AL34*'Medal values'!$B$3, "") + IF(AND(AL$1 = AK$1, AK$2 = "Mixed"), 0.5*AK34, 0) + IF(AND(AL$1 = AM$1, AM$2 = "Mixed"), 0.5*AM34, 0)</f>
        <v>0</v>
      </c>
      <c r="AM34" s="5">
        <f>IF('Athletes - Gold'!AM34+'Athletes - Silver'!AM34+'Athletes - Bronze'!AM34 &gt; 0, 'Athletes - Gold'!AM34*'Medal values'!$B$1+'Athletes - Silver'!AM34*'Medal values'!$B$2+'Athletes - Bronze'!AM34*'Medal values'!$B$3, "") + IF(AND(AM$1 = AL$1, AL$2 = "Mixed"), 0.5*AL34, 0) + IF(AND(AM$1 = AN$1, AN$2 = "Mixed"), 0.5*AN34, 0)</f>
        <v>0</v>
      </c>
      <c r="AN34" s="5">
        <f>IF('Athletes - Gold'!AN34+'Athletes - Silver'!AN34+'Athletes - Bronze'!AN34 &gt; 0, 'Athletes - Gold'!AN34*'Medal values'!$B$1+'Athletes - Silver'!AN34*'Medal values'!$B$2+'Athletes - Bronze'!AN34*'Medal values'!$B$3, "") + IF(AND(AN$1 = AM$1, AM$2 = "Mixed"), 0.5*AM34, 0) + IF(AND(AN$1 = AO$1, AO$2 = "Mixed"), 0.5*AO34, 0)</f>
        <v>3</v>
      </c>
      <c r="AO34" s="5">
        <f>IF('Athletes - Gold'!AO34+'Athletes - Silver'!AO34+'Athletes - Bronze'!AO34 &gt; 0, 'Athletes - Gold'!AO34*'Medal values'!$B$1+'Athletes - Silver'!AO34*'Medal values'!$B$2+'Athletes - Bronze'!AO34*'Medal values'!$B$3, "") + IF(AND(AO$1 = AN$1, AN$2 = "Mixed"), 0.5*AN34, 0) + IF(AND(AO$1 = AP$1, AP$2 = "Mixed"), 0.5*AP34, 0)</f>
        <v>12.004</v>
      </c>
      <c r="AP34" s="5">
        <f>IF('Athletes - Gold'!AP34+'Athletes - Silver'!AP34+'Athletes - Bronze'!AP34 &gt; 0, 'Athletes - Gold'!AP34*'Medal values'!$B$1+'Athletes - Silver'!AP34*'Medal values'!$B$2+'Athletes - Bronze'!AP34*'Medal values'!$B$3, "") + IF(AND(AP$1 = AO$1, AO$2 = "Mixed"), 0.5*AO34, 0) + IF(AND(AP$1 = AQ$1, AQ$2 = "Mixed"), 0.5*AQ34, 0)</f>
        <v>13.000006</v>
      </c>
      <c r="AQ34" s="5">
        <f>IF('Athletes - Gold'!AQ34+'Athletes - Silver'!AQ34+'Athletes - Bronze'!AQ34 &gt; 0, 'Athletes - Gold'!AQ34*'Medal values'!$B$1+'Athletes - Silver'!AQ34*'Medal values'!$B$2+'Athletes - Bronze'!AQ34*'Medal values'!$B$3, "") + IF(AND(AQ$1 = AP$1, AP$2 = "Mixed"), 0.5*AP34, 0) + IF(AND(AQ$1 = AR$1, AR$2 = "Mixed"), 0.5*AR34, 0)</f>
        <v>0</v>
      </c>
      <c r="AR34" s="5">
        <f>IF('Athletes - Gold'!AR34+'Athletes - Silver'!AR34+'Athletes - Bronze'!AR34 &gt; 0, 'Athletes - Gold'!AR34*'Medal values'!$B$1+'Athletes - Silver'!AR34*'Medal values'!$B$2+'Athletes - Bronze'!AR34*'Medal values'!$B$3, "") + IF(AND(AR$1 = AQ$1, AQ$2 = "Mixed"), 0.5*AQ34, 0) + IF(AND(AR$1 = AS$1, AS$2 = "Mixed"), 0.5*AS34, 0)</f>
        <v>0</v>
      </c>
      <c r="AS34" s="5">
        <f>IF('Athletes - Gold'!AS34+'Athletes - Silver'!AS34+'Athletes - Bronze'!AS34 &gt; 0, 'Athletes - Gold'!AS34*'Medal values'!$B$1+'Athletes - Silver'!AS34*'Medal values'!$B$2+'Athletes - Bronze'!AS34*'Medal values'!$B$3, "") + IF(AND(AS$1 = AR$1, AR$2 = "Mixed"), 0.5*AR34, 0) + IF(AND(AS$1 = AT$1, AT$2 = "Mixed"), 0.5*AT34, 0)</f>
        <v>0</v>
      </c>
      <c r="AT34" s="5">
        <f>IF('Athletes - Gold'!AT34+'Athletes - Silver'!AT34+'Athletes - Bronze'!AT34 &gt; 0, 'Athletes - Gold'!AT34*'Medal values'!$B$1+'Athletes - Silver'!AT34*'Medal values'!$B$2+'Athletes - Bronze'!AT34*'Medal values'!$B$3, "") + IF(AND(AT$1 = AS$1, AS$2 = "Mixed"), 0.5*AS34, 0) + IF(AND(AT$1 = AU$1, AU$2 = "Mixed"), 0.5*AU34, 0)</f>
        <v>0</v>
      </c>
      <c r="AU34" s="5">
        <f>IF('Athletes - Gold'!AU34+'Athletes - Silver'!AU34+'Athletes - Bronze'!AU34 &gt; 0, 'Athletes - Gold'!AU34*'Medal values'!$B$1+'Athletes - Silver'!AU34*'Medal values'!$B$2+'Athletes - Bronze'!AU34*'Medal values'!$B$3, "") + IF(AND(AU$1 = AT$1, AT$2 = "Mixed"), 0.5*AT34, 0) + IF(AND(AU$1 = AV$1, AV$2 = "Mixed"), 0.5*AV34, 0)</f>
        <v>21.007</v>
      </c>
      <c r="AV34" s="5">
        <f>IF('Athletes - Gold'!AV34+'Athletes - Silver'!AV34+'Athletes - Bronze'!AV34 &gt; 0, 'Athletes - Gold'!AV34*'Medal values'!$B$1+'Athletes - Silver'!AV34*'Medal values'!$B$2+'Athletes - Bronze'!AV34*'Medal values'!$B$3, "") + IF(AND(AV$1 = AU$1, AU$2 = "Mixed"), 0.5*AU34, 0) + IF(AND(AV$1 = AW$1, AW$2 = "Mixed"), 0.5*AW34, 0)</f>
        <v>21.007</v>
      </c>
      <c r="AW34" s="5">
        <f>IF('Athletes - Gold'!AW34+'Athletes - Silver'!AW34+'Athletes - Bronze'!AW34 &gt; 0, 'Athletes - Gold'!AW34*'Medal values'!$B$1+'Athletes - Silver'!AW34*'Medal values'!$B$2+'Athletes - Bronze'!AW34*'Medal values'!$B$3, "") + IF(AND(AW$1 = AV$1, AV$2 = "Mixed"), 0.5*AV34, 0) + IF(AND(AW$1 = AX$1, AX$2 = "Mixed"), 0.5*AX34, 0)</f>
        <v>0</v>
      </c>
      <c r="AX34" s="5">
        <f>IF('Athletes - Gold'!AX34+'Athletes - Silver'!AX34+'Athletes - Bronze'!AX34 &gt; 0, 'Athletes - Gold'!AX34*'Medal values'!$B$1+'Athletes - Silver'!AX34*'Medal values'!$B$2+'Athletes - Bronze'!AX34*'Medal values'!$B$3, "") + IF(AND(AX$1 = AW$1, AW$2 = "Mixed"), 0.5*AW34, 0) + IF(AND(AX$1 = AY$1, AY$2 = "Mixed"), 0.5*AY34, 0)</f>
        <v>0</v>
      </c>
      <c r="AY34" s="5">
        <f>IF('Athletes - Gold'!AY34+'Athletes - Silver'!AY34+'Athletes - Bronze'!AY34 &gt; 0, 'Athletes - Gold'!AY34*'Medal values'!$B$1+'Athletes - Silver'!AY34*'Medal values'!$B$2+'Athletes - Bronze'!AY34*'Medal values'!$B$3, "") + IF(AND(AY$1 = AX$1, AX$2 = "Mixed"), 0.5*AX34, 0) + IF(AND(AY$1 = AZ$1, AZ$2 = "Mixed"), 0.5*AZ34, 0)</f>
        <v>3.5005</v>
      </c>
      <c r="AZ34" s="5">
        <f>IF('Athletes - Gold'!AZ34+'Athletes - Silver'!AZ34+'Athletes - Bronze'!AZ34 &gt; 0, 'Athletes - Gold'!AZ34*'Medal values'!$B$1+'Athletes - Silver'!AZ34*'Medal values'!$B$2+'Athletes - Bronze'!AZ34*'Medal values'!$B$3, "") + IF(AND(AZ$1 = AY$1, AY$2 = "Mixed"), 0.5*AY34, 0) + IF(AND(AZ$1 = BA$1, BA$2 = "Mixed"), 0.5*BA34, 0)</f>
        <v>3.001</v>
      </c>
      <c r="BA34" s="5">
        <f>IF('Athletes - Gold'!BA34+'Athletes - Silver'!BA34+'Athletes - Bronze'!BA34 &gt; 0, 'Athletes - Gold'!BA34*'Medal values'!$B$1+'Athletes - Silver'!BA34*'Medal values'!$B$2+'Athletes - Bronze'!BA34*'Medal values'!$B$3, "") + IF(AND(BA$1 = AZ$1, AZ$2 = "Mixed"), 0.5*AZ34, 0) + IF(AND(BA$1 = BB$1, BB$2 = "Mixed"), 0.5*BB34, 0)</f>
        <v>11.501503</v>
      </c>
      <c r="BB34" s="5">
        <f>IF('Athletes - Gold'!BB34+'Athletes - Silver'!BB34+'Athletes - Bronze'!BB34 &gt; 0, 'Athletes - Gold'!BB34*'Medal values'!$B$1+'Athletes - Silver'!BB34*'Medal values'!$B$2+'Athletes - Bronze'!BB34*'Medal values'!$B$3, "") + IF(AND(BB$1 = BA$1, BA$2 = "Mixed"), 0.5*BA34, 0) + IF(AND(BB$1 = BC$1, BC$2 = "Mixed"), 0.5*BC34, 0)</f>
        <v>3.001</v>
      </c>
      <c r="BC34" s="5">
        <f>IF('Athletes - Gold'!BC34+'Athletes - Silver'!BC34+'Athletes - Bronze'!BC34 &gt; 0, 'Athletes - Gold'!BC34*'Medal values'!$B$1+'Athletes - Silver'!BC34*'Medal values'!$B$2+'Athletes - Bronze'!BC34*'Medal values'!$B$3, "") + IF(AND(BC$1 = BB$1, BB$2 = "Mixed"), 0.5*BB34, 0) + IF(AND(BC$1 = BD$1, BD$2 = "Mixed"), 0.5*BD34, 0)</f>
        <v>0</v>
      </c>
      <c r="BD34" s="5">
        <f>IF('Athletes - Gold'!BD34+'Athletes - Silver'!BD34+'Athletes - Bronze'!BD34 &gt; 0, 'Athletes - Gold'!BD34*'Medal values'!$B$1+'Athletes - Silver'!BD34*'Medal values'!$B$2+'Athletes - Bronze'!BD34*'Medal values'!$B$3, "") + IF(AND(BD$1 = BC$1, BC$2 = "Mixed"), 0.5*BC34, 0) + IF(AND(BD$1 = BE$1, BE$2 = "Mixed"), 0.5*BE34, 0)</f>
        <v>0</v>
      </c>
      <c r="BE34" s="5">
        <f>IF('Athletes - Gold'!BE34+'Athletes - Silver'!BE34+'Athletes - Bronze'!BE34 &gt; 0, 'Athletes - Gold'!BE34*'Medal values'!$B$1+'Athletes - Silver'!BE34*'Medal values'!$B$2+'Athletes - Bronze'!BE34*'Medal values'!$B$3, "") + IF(AND(BE$1 = BD$1, BD$2 = "Mixed"), 0.5*BD34, 0) + IF(AND(BE$1 = BF$1, BF$2 = "Mixed"), 0.5*BF34, 0)</f>
        <v>0</v>
      </c>
      <c r="BF34" s="5">
        <f>IF('Athletes - Gold'!BF34+'Athletes - Silver'!BF34+'Athletes - Bronze'!BF34 &gt; 0, 'Athletes - Gold'!BF34*'Medal values'!$B$1+'Athletes - Silver'!BF34*'Medal values'!$B$2+'Athletes - Bronze'!BF34*'Medal values'!$B$3, "") + IF(AND(BF$1 = BE$1, BE$2 = "Mixed"), 0.5*BE34, 0) + IF(AND(BF$1 = BG$1, BG$2 = "Mixed"), 0.5*BG34, 0)</f>
        <v>0</v>
      </c>
      <c r="BG34" s="5">
        <f>IF('Athletes - Gold'!BG34+'Athletes - Silver'!BG34+'Athletes - Bronze'!BG34 &gt; 0, 'Athletes - Gold'!BG34*'Medal values'!$B$1+'Athletes - Silver'!BG34*'Medal values'!$B$2+'Athletes - Bronze'!BG34*'Medal values'!$B$3, "") + IF(AND(BG$1 = BF$1, BF$2 = "Mixed"), 0.5*BF34, 0) + IF(AND(BG$1 = BH$1, BH$2 = "Mixed"), 0.5*BH34, 0)</f>
        <v>0</v>
      </c>
      <c r="BH34" s="5">
        <f>IF('Athletes - Gold'!BH34+'Athletes - Silver'!BH34+'Athletes - Bronze'!BH34 &gt; 0, 'Athletes - Gold'!BH34*'Medal values'!$B$1+'Athletes - Silver'!BH34*'Medal values'!$B$2+'Athletes - Bronze'!BH34*'Medal values'!$B$3, "") + IF(AND(BH$1 = BG$1, BG$2 = "Mixed"), 0.5*BG34, 0) + IF(AND(BH$1 = BI$1, BI$2 = "Mixed"), 0.5*BI34, 0)</f>
        <v>0</v>
      </c>
      <c r="BI34" s="5">
        <f>IF('Athletes - Gold'!BI34+'Athletes - Silver'!BI34+'Athletes - Bronze'!BI34 &gt; 0, 'Athletes - Gold'!BI34*'Medal values'!$B$1+'Athletes - Silver'!BI34*'Medal values'!$B$2+'Athletes - Bronze'!BI34*'Medal values'!$B$3, "") + IF(AND(BI$1 = BH$1, BH$2 = "Mixed"), 0.5*BH34, 0) + IF(AND(BI$1 = BJ$1, BJ$2 = "Mixed"), 0.5*BJ34, 0)</f>
        <v>6.002</v>
      </c>
      <c r="BJ34" s="5">
        <f>IF('Athletes - Gold'!BJ34+'Athletes - Silver'!BJ34+'Athletes - Bronze'!BJ34 &gt; 0, 'Athletes - Gold'!BJ34*'Medal values'!$B$1+'Athletes - Silver'!BJ34*'Medal values'!$B$2+'Athletes - Bronze'!BJ34*'Medal values'!$B$3, "") + IF(AND(BJ$1 = BI$1, BI$2 = "Mixed"), 0.5*BI34, 0) + IF(AND(BJ$1 = BK$1, BK$2 = "Mixed"), 0.5*BK34, 0)</f>
        <v>4.000002</v>
      </c>
      <c r="BK34" s="5">
        <f>IF('Athletes - Gold'!BK34+'Athletes - Silver'!BK34+'Athletes - Bronze'!BK34 &gt; 0, 'Athletes - Gold'!BK34*'Medal values'!$B$1+'Athletes - Silver'!BK34*'Medal values'!$B$2+'Athletes - Bronze'!BK34*'Medal values'!$B$3, "") + IF(AND(BK$1 = BJ$1, BJ$2 = "Mixed"), 0.5*BJ34, 0) + IF(AND(BK$1 = BL$1, BL$2 = "Mixed"), 0.5*BL34, 0)</f>
        <v>0</v>
      </c>
      <c r="BL34" s="5">
        <f>IF('Athletes - Gold'!BL34+'Athletes - Silver'!BL34+'Athletes - Bronze'!BL34 &gt; 0, 'Athletes - Gold'!BL34*'Medal values'!$B$1+'Athletes - Silver'!BL34*'Medal values'!$B$2+'Athletes - Bronze'!BL34*'Medal values'!$B$3, "") + IF(AND(BL$1 = BK$1, BK$2 = "Mixed"), 0.5*BK34, 0) + IF(AND(BL$1 = BM$1, BM$2 = "Mixed"), 0.5*BM34, 0)</f>
        <v>14.000007</v>
      </c>
      <c r="BM34" s="5">
        <f>IF('Athletes - Gold'!BM34+'Athletes - Silver'!BM34+'Athletes - Bronze'!BM34 &gt; 0, 'Athletes - Gold'!BM34*'Medal values'!$B$1+'Athletes - Silver'!BM34*'Medal values'!$B$2+'Athletes - Bronze'!BM34*'Medal values'!$B$3, "") + IF(AND(BM$1 = BL$1, BL$2 = "Mixed"), 0.5*BL34, 0) + IF(AND(BM$1 = BN$1, BN$2 = "Mixed"), 0.5*BN34, 0)</f>
        <v>2.000001</v>
      </c>
      <c r="BN34" s="5">
        <f>IF('Athletes - Gold'!BN34+'Athletes - Silver'!BN34+'Athletes - Bronze'!BN34 &gt; 0, 'Athletes - Gold'!BN34*'Medal values'!$B$1+'Athletes - Silver'!BN34*'Medal values'!$B$2+'Athletes - Bronze'!BN34*'Medal values'!$B$3, "") + IF(AND(BN$1 = BM$1, BM$2 = "Mixed"), 0.5*BM34, 0) + IF(AND(BN$1 = BO$1, BO$2 = "Mixed"), 0.5*BO34, 0)</f>
        <v>0</v>
      </c>
      <c r="BO34" s="5">
        <f>IF('Athletes - Gold'!BO34+'Athletes - Silver'!BO34+'Athletes - Bronze'!BO34 &gt; 0, 'Athletes - Gold'!BO34*'Medal values'!$B$1+'Athletes - Silver'!BO34*'Medal values'!$B$2+'Athletes - Bronze'!BO34*'Medal values'!$B$3, "") + IF(AND(BO$1 = BN$1, BN$2 = "Mixed"), 0.5*BN34, 0) + IF(AND(BO$1 = BP$1, BP$2 = "Mixed"), 0.5*BP34, 0)</f>
        <v>4.000001</v>
      </c>
      <c r="BP34" s="5">
        <f>IF('Athletes - Gold'!BP34+'Athletes - Silver'!BP34+'Athletes - Bronze'!BP34 &gt; 0, 'Athletes - Gold'!BP34*'Medal values'!$B$1+'Athletes - Silver'!BP34*'Medal values'!$B$2+'Athletes - Bronze'!BP34*'Medal values'!$B$3, "") + IF(AND(BP$1 = BO$1, BO$2 = "Mixed"), 0.5*BO34, 0) + IF(AND(BP$1 = BQ$1, BQ$2 = "Mixed"), 0.5*BQ34, 0)</f>
        <v>3.001</v>
      </c>
      <c r="BQ34" s="5">
        <f>IF('Athletes - Gold'!BQ34+'Athletes - Silver'!BQ34+'Athletes - Bronze'!BQ34 &gt; 0, 'Athletes - Gold'!BQ34*'Medal values'!$B$1+'Athletes - Silver'!BQ34*'Medal values'!$B$2+'Athletes - Bronze'!BQ34*'Medal values'!$B$3, "") + IF(AND(BQ$1 = BP$1, BP$2 = "Mixed"), 0.5*BP34, 0) + IF(AND(BQ$1 = BR$1, BR$2 = "Mixed"), 0.5*BR34, 0)</f>
        <v>0</v>
      </c>
      <c r="BR34" s="5">
        <f>IF('Athletes - Gold'!BR34+'Athletes - Silver'!BR34+'Athletes - Bronze'!BR34 &gt; 0, 'Athletes - Gold'!BR34*'Medal values'!$B$1+'Athletes - Silver'!BR34*'Medal values'!$B$2+'Athletes - Bronze'!BR34*'Medal values'!$B$3, "") + IF(AND(BR$1 = BQ$1, BQ$2 = "Mixed"), 0.5*BQ34, 0) + IF(AND(BR$1 = BS$1, BS$2 = "Mixed"), 0.5*BS34, 0)</f>
        <v>0</v>
      </c>
      <c r="BS34" s="5">
        <f>IF('Athletes - Gold'!BS34+'Athletes - Silver'!BS34+'Athletes - Bronze'!BS34 &gt; 0, 'Athletes - Gold'!BS34*'Medal values'!$B$1+'Athletes - Silver'!BS34*'Medal values'!$B$2+'Athletes - Bronze'!BS34*'Medal values'!$B$3, "") + IF(AND(BS$1 = BR$1, BR$2 = "Mixed"), 0.5*BR34, 0) + IF(AND(BS$1 = BT$1, BT$2 = "Mixed"), 0.5*BT34, 0)</f>
        <v>0</v>
      </c>
      <c r="BT34" s="5">
        <f>IF('Athletes - Gold'!BT34+'Athletes - Silver'!BT34+'Athletes - Bronze'!BT34 &gt; 0, 'Athletes - Gold'!BT34*'Medal values'!$B$1+'Athletes - Silver'!BT34*'Medal values'!$B$2+'Athletes - Bronze'!BT34*'Medal values'!$B$3, "") + IF(AND(BT$1 = BS$1, BS$2 = "Mixed"), 0.5*BS34, 0) + IF(AND(BT$1 = BU$1, BU$2 = "Mixed"), 0.5*BU34, 0)</f>
        <v>0</v>
      </c>
      <c r="BU34" s="5">
        <f>IF('Athletes - Gold'!BU34+'Athletes - Silver'!BU34+'Athletes - Bronze'!BU34 &gt; 0, 'Athletes - Gold'!BU34*'Medal values'!$B$1+'Athletes - Silver'!BU34*'Medal values'!$B$2+'Athletes - Bronze'!BU34*'Medal values'!$B$3, "") + IF(AND(BU$1 = BT$1, BT$2 = "Mixed"), 0.5*BT34, 0) + IF(AND(BU$1 = BV$1, BV$2 = "Mixed"), 0.5*BV34, 0)</f>
        <v>0</v>
      </c>
      <c r="BV34" s="5">
        <f>IF('Athletes - Gold'!BV34+'Athletes - Silver'!BV34+'Athletes - Bronze'!BV34 &gt; 0, 'Athletes - Gold'!BV34*'Medal values'!$B$1+'Athletes - Silver'!BV34*'Medal values'!$B$2+'Athletes - Bronze'!BV34*'Medal values'!$B$3, "") + IF(AND(BV$1 = BU$1, BU$2 = "Mixed"), 0.5*BU34, 0) + IF(AND(BV$1 = BW$1, BW$2 = "Mixed"), 0.5*BW34, 0)</f>
        <v>0</v>
      </c>
      <c r="BW34" s="5">
        <f>IF('Athletes - Gold'!BW34+'Athletes - Silver'!BW34+'Athletes - Bronze'!BW34 &gt; 0, 'Athletes - Gold'!BW34*'Medal values'!$B$1+'Athletes - Silver'!BW34*'Medal values'!$B$2+'Athletes - Bronze'!BW34*'Medal values'!$B$3, "") + IF(AND(BW$1 = BV$1, BV$2 = "Mixed"), 0.5*BV34, 0) + IF(AND(BW$1 = BX$1, BX$2 = "Mixed"), 0.5*BX34, 0)</f>
        <v>0</v>
      </c>
      <c r="BX34" s="5">
        <f>IF('Athletes - Gold'!BX34+'Athletes - Silver'!BX34+'Athletes - Bronze'!BX34 &gt; 0, 'Athletes - Gold'!BX34*'Medal values'!$B$1+'Athletes - Silver'!BX34*'Medal values'!$B$2+'Athletes - Bronze'!BX34*'Medal values'!$B$3, "") + IF(AND(BX$1 = BW$1, BW$2 = "Mixed"), 0.5*BW34, 0) + IF(AND(BX$1 = BY$1, BY$2 = "Mixed"), 0.5*BY34, 0)</f>
        <v>0</v>
      </c>
      <c r="BY34" s="5">
        <f>IF('Athletes - Gold'!BY34+'Athletes - Silver'!BY34+'Athletes - Bronze'!BY34 &gt; 0, 'Athletes - Gold'!BY34*'Medal values'!$B$1+'Athletes - Silver'!BY34*'Medal values'!$B$2+'Athletes - Bronze'!BY34*'Medal values'!$B$3, "") + IF(AND(BY$1 = BX$1, BX$2 = "Mixed"), 0.5*BX34, 0) + IF(AND(BY$1 = BZ$1, BZ$2 = "Mixed"), 0.5*BZ34, 0)</f>
        <v>2.000001</v>
      </c>
      <c r="BZ34" s="5">
        <f>IF('Athletes - Gold'!BZ34+'Athletes - Silver'!BZ34+'Athletes - Bronze'!BZ34 &gt; 0, 'Athletes - Gold'!BZ34*'Medal values'!$B$1+'Athletes - Silver'!BZ34*'Medal values'!$B$2+'Athletes - Bronze'!BZ34*'Medal values'!$B$3, "") + IF(AND(BZ$1 = BY$1, BY$2 = "Mixed"), 0.5*BY34, 0) + IF(AND(BZ$1 = CA$1, CA$2 = "Mixed"), 0.5*CA34, 0)</f>
        <v>0</v>
      </c>
      <c r="CA34" s="5">
        <f>IF('Athletes - Gold'!CA34+'Athletes - Silver'!CA34+'Athletes - Bronze'!CA34 &gt; 0, 'Athletes - Gold'!CA34*'Medal values'!$B$1+'Athletes - Silver'!CA34*'Medal values'!$B$2+'Athletes - Bronze'!CA34*'Medal values'!$B$3, "") + IF(AND(CA$1 = BZ$1, BZ$2 = "Mixed"), 0.5*BZ34, 0) + IF(AND(CA$1 = CB$1, CB$2 = "Mixed"), 0.5*CB34, 0)</f>
        <v>0</v>
      </c>
      <c r="CB34" s="5">
        <f>IF('Athletes - Gold'!CB34+'Athletes - Silver'!CB34+'Athletes - Bronze'!CB34 &gt; 0, 'Athletes - Gold'!CB34*'Medal values'!$B$1+'Athletes - Silver'!CB34*'Medal values'!$B$2+'Athletes - Bronze'!CB34*'Medal values'!$B$3, "") + IF(AND(CB$1 = CA$1, CA$2 = "Mixed"), 0.5*CA34, 0) + IF(AND(CB$1 = CC$1, CC$2 = "Mixed"), 0.5*CC34, 0)</f>
        <v>0</v>
      </c>
      <c r="CC34" s="5">
        <f>IF('Athletes - Gold'!CC34+'Athletes - Silver'!CC34+'Athletes - Bronze'!CC34 &gt; 0, 'Athletes - Gold'!CC34*'Medal values'!$B$1+'Athletes - Silver'!CC34*'Medal values'!$B$2+'Athletes - Bronze'!CC34*'Medal values'!$B$3, "") + IF(AND(CC$1 = CB$1, CB$2 = "Mixed"), 0.5*CB34, 0) + IF(AND(CC$1 = CD$1, CD$2 = "Mixed"), 0.5*CD34, 0)</f>
        <v>0</v>
      </c>
      <c r="CD34" s="5">
        <f>IF('Athletes - Gold'!CD34+'Athletes - Silver'!CD34+'Athletes - Bronze'!CD34 &gt; 0, 'Athletes - Gold'!CD34*'Medal values'!$B$1+'Athletes - Silver'!CD34*'Medal values'!$B$2+'Athletes - Bronze'!CD34*'Medal values'!$B$3, "") + IF(AND(CD$1 = CC$1, CC$2 = "Mixed"), 0.5*CC34, 0) + IF(AND(CD$1 = CE$1, CE$2 = "Mixed"), 0.5*CE34, 0)</f>
        <v>0</v>
      </c>
      <c r="CE34" s="5">
        <f>IF('Athletes - Gold'!CE34+'Athletes - Silver'!CE34+'Athletes - Bronze'!CE34 &gt; 0, 'Athletes - Gold'!CE34*'Medal values'!$B$1+'Athletes - Silver'!CE34*'Medal values'!$B$2+'Athletes - Bronze'!CE34*'Medal values'!$B$3, "") + IF(AND(CE$1 = CD$1, CD$2 = "Mixed"), 0.5*CD34, 0) + IF(AND(CE$1 = CF$1, CF$2 = "Mixed"), 0.5*CF34, 0)</f>
        <v>0</v>
      </c>
      <c r="CF34" s="5">
        <f>IF('Athletes - Gold'!CF34+'Athletes - Silver'!CF34+'Athletes - Bronze'!CF34 &gt; 0, 'Athletes - Gold'!CF34*'Medal values'!$B$1+'Athletes - Silver'!CF34*'Medal values'!$B$2+'Athletes - Bronze'!CF34*'Medal values'!$B$3, "") + IF(AND(CF$1 = CE$1, CE$2 = "Mixed"), 0.5*CE34, 0) + IF(AND(CF$1 = CG$1, CG$2 = "Mixed"), 0.5*CG34, 0)</f>
        <v>1</v>
      </c>
      <c r="CG34" s="5">
        <f>IF('Athletes - Gold'!CG34+'Athletes - Silver'!CG34+'Athletes - Bronze'!CG34 &gt; 0, 'Athletes - Gold'!CG34*'Medal values'!$B$1+'Athletes - Silver'!CG34*'Medal values'!$B$2+'Athletes - Bronze'!CG34*'Medal values'!$B$3, "") + IF(AND(CG$1 = CF$1, CF$2 = "Mixed"), 0.5*CF34, 0) + IF(AND(CG$1 = CH$1, CH$2 = "Mixed"), 0.5*CH34, 0)</f>
        <v>0</v>
      </c>
      <c r="CH34" s="5">
        <f>IF('Athletes - Gold'!CH34+'Athletes - Silver'!CH34+'Athletes - Bronze'!CH34 &gt; 0, 'Athletes - Gold'!CH34*'Medal values'!$B$1+'Athletes - Silver'!CH34*'Medal values'!$B$2+'Athletes - Bronze'!CH34*'Medal values'!$B$3, "") + IF(AND(CH$1 = CG$1, CG$2 = "Mixed"), 0.5*CG34, 0) + IF(AND(CH$1 = CI$1, CI$2 = "Mixed"), 0.5*CI34, 0)</f>
        <v>0</v>
      </c>
      <c r="CI34" s="5">
        <f>IF('Athletes - Gold'!CI34+'Athletes - Silver'!CI34+'Athletes - Bronze'!CI34 &gt; 0, 'Athletes - Gold'!CI34*'Medal values'!$B$1+'Athletes - Silver'!CI34*'Medal values'!$B$2+'Athletes - Bronze'!CI34*'Medal values'!$B$3, "") + IF(AND(CI$1 = CH$1, CH$2 = "Mixed"), 0.5*CH34, 0) + IF(AND(CI$1 = CJ$1, CJ$2 = "Mixed"), 0.5*CJ34, 0)</f>
        <v>0</v>
      </c>
      <c r="CJ34" s="5">
        <f>IF('Athletes - Gold'!CJ34+'Athletes - Silver'!CJ34+'Athletes - Bronze'!CJ34 &gt; 0, 'Athletes - Gold'!CJ34*'Medal values'!$B$1+'Athletes - Silver'!CJ34*'Medal values'!$B$2+'Athletes - Bronze'!CJ34*'Medal values'!$B$3, "") + IF(AND(CJ$1 = CI$1, CI$2 = "Mixed"), 0.5*CI34, 0) + IF(AND(CJ$1 = CK$1, CK$2 = "Mixed"), 0.5*CK34, 0)</f>
        <v>0</v>
      </c>
      <c r="CK34" s="5">
        <f>IF('Athletes - Gold'!CK34+'Athletes - Silver'!CK34+'Athletes - Bronze'!CK34 &gt; 0, 'Athletes - Gold'!CK34*'Medal values'!$B$1+'Athletes - Silver'!CK34*'Medal values'!$B$2+'Athletes - Bronze'!CK34*'Medal values'!$B$3, "") + IF(AND(CK$1 = CJ$1, CJ$2 = "Mixed"), 0.5*CJ34, 0) + IF(AND(CK$1 = CL$1, CL$2 = "Mixed"), 0.5*CL34, 0)</f>
        <v>0</v>
      </c>
      <c r="CL34" s="5">
        <f>IF('Athletes - Gold'!CL34+'Athletes - Silver'!CL34+'Athletes - Bronze'!CL34 &gt; 0, 'Athletes - Gold'!CL34*'Medal values'!$B$1+'Athletes - Silver'!CL34*'Medal values'!$B$2+'Athletes - Bronze'!CL34*'Medal values'!$B$3, "") + IF(AND(CL$1 = CK$1, CK$2 = "Mixed"), 0.5*CK34, 0) + IF(AND(CL$1 = CM$1, CM$2 = "Mixed"), 0.5*CM34, 0)</f>
        <v>2</v>
      </c>
      <c r="CM34" s="5">
        <f>IF('Athletes - Gold'!CM34+'Athletes - Silver'!CM34+'Athletes - Bronze'!CM34 &gt; 0, 'Athletes - Gold'!CM34*'Medal values'!$B$1+'Athletes - Silver'!CM34*'Medal values'!$B$2+'Athletes - Bronze'!CM34*'Medal values'!$B$3, "") + IF(AND(CM$1 = CL$1, CL$2 = "Mixed"), 0.5*CL34, 0) + IF(AND(CM$1 = CN$1, CN$2 = "Mixed"), 0.5*CN34, 0)</f>
        <v>4</v>
      </c>
      <c r="CN34" s="5">
        <f>IF('Athletes - Gold'!CN34+'Athletes - Silver'!CN34+'Athletes - Bronze'!CN34 &gt; 0, 'Athletes - Gold'!CN34*'Medal values'!$B$1+'Athletes - Silver'!CN34*'Medal values'!$B$2+'Athletes - Bronze'!CN34*'Medal values'!$B$3, "") + IF(AND(CN$1 = CM$1, CM$2 = "Mixed"), 0.5*CM34, 0) + IF(AND(CN$1 = CO$1, CO$2 = "Mixed"), 0.5*CO34, 0)</f>
        <v>2</v>
      </c>
      <c r="CO34" s="5">
        <f>IF('Athletes - Gold'!CO34+'Athletes - Silver'!CO34+'Athletes - Bronze'!CO34 &gt; 0, 'Athletes - Gold'!CO34*'Medal values'!$B$1+'Athletes - Silver'!CO34*'Medal values'!$B$2+'Athletes - Bronze'!CO34*'Medal values'!$B$3, "") + IF(AND(CO$1 = CN$1, CN$2 = "Mixed"), 0.5*CN34, 0) + IF(AND(CO$1 = CP$1, CP$2 = "Mixed"), 0.5*CP34, 0)</f>
        <v>18.006</v>
      </c>
      <c r="CP34" s="5">
        <f>IF('Athletes - Gold'!CP34+'Athletes - Silver'!CP34+'Athletes - Bronze'!CP34 &gt; 0, 'Athletes - Gold'!CP34*'Medal values'!$B$1+'Athletes - Silver'!CP34*'Medal values'!$B$2+'Athletes - Bronze'!CP34*'Medal values'!$B$3, "") + IF(AND(CP$1 = CO$1, CO$2 = "Mixed"), 0.5*CO34, 0) + IF(AND(CP$1 = CQ$1, CQ$2 = "Mixed"), 0.5*CQ34, 0)</f>
        <v>0</v>
      </c>
      <c r="CQ34" s="5">
        <f>IF('Athletes - Gold'!CQ34+'Athletes - Silver'!CQ34+'Athletes - Bronze'!CQ34 &gt; 0, 'Athletes - Gold'!CQ34*'Medal values'!$B$1+'Athletes - Silver'!CQ34*'Medal values'!$B$2+'Athletes - Bronze'!CQ34*'Medal values'!$B$3, "") + IF(AND(CQ$1 = CP$1, CP$2 = "Mixed"), 0.5*CP34, 0) + IF(AND(CQ$1 = CR$1, CR$2 = "Mixed"), 0.5*CR34, 0)</f>
        <v>0</v>
      </c>
      <c r="CR34" s="5">
        <f>IF('Athletes - Gold'!CR34+'Athletes - Silver'!CR34+'Athletes - Bronze'!CR34 &gt; 0, 'Athletes - Gold'!CR34*'Medal values'!$B$1+'Athletes - Silver'!CR34*'Medal values'!$B$2+'Athletes - Bronze'!CR34*'Medal values'!$B$3, "") + IF(AND(CR$1 = CQ$1, CQ$2 = "Mixed"), 0.5*CQ34, 0) + IF(AND(CR$1 = CS$1, CS$2 = "Mixed"), 0.5*CS34, 0)</f>
        <v>0</v>
      </c>
      <c r="CS34" s="5">
        <f>IF('Athletes - Gold'!CS34+'Athletes - Silver'!CS34+'Athletes - Bronze'!CS34 &gt; 0, 'Athletes - Gold'!CS34*'Medal values'!$B$1+'Athletes - Silver'!CS34*'Medal values'!$B$2+'Athletes - Bronze'!CS34*'Medal values'!$B$3, "") + IF(AND(CS$1 = CR$1, CR$2 = "Mixed"), 0.5*CR34, 0) + IF(AND(CS$1 = CT$1, CT$2 = "Mixed"), 0.5*CT34, 0)</f>
        <v>0</v>
      </c>
      <c r="CT34" s="5">
        <f>IF('Athletes - Gold'!CT34+'Athletes - Silver'!CT34+'Athletes - Bronze'!CT34 &gt; 0, 'Athletes - Gold'!CT34*'Medal values'!$B$1+'Athletes - Silver'!CT34*'Medal values'!$B$2+'Athletes - Bronze'!CT34*'Medal values'!$B$3, "") + IF(AND(CT$1 = CS$1, CS$2 = "Mixed"), 0.5*CS34, 0) + IF(AND(CT$1 = CU$1, CU$2 = "Mixed"), 0.5*CU34, 0)</f>
        <v>0</v>
      </c>
      <c r="CU34" s="5">
        <f>IF('Athletes - Gold'!CU34+'Athletes - Silver'!CU34+'Athletes - Bronze'!CU34 &gt; 0, 'Athletes - Gold'!CU34*'Medal values'!$B$1+'Athletes - Silver'!CU34*'Medal values'!$B$2+'Athletes - Bronze'!CU34*'Medal values'!$B$3, "") + IF(AND(CU$1 = CT$1, CT$2 = "Mixed"), 0.5*CT34, 0) + IF(AND(CU$1 = CV$1, CV$2 = "Mixed"), 0.5*CV34, 0)</f>
        <v>0</v>
      </c>
      <c r="CV34" s="5">
        <f>IF('Athletes - Gold'!CV34+'Athletes - Silver'!CV34+'Athletes - Bronze'!CV34 &gt; 0, 'Athletes - Gold'!CV34*'Medal values'!$B$1+'Athletes - Silver'!CV34*'Medal values'!$B$2+'Athletes - Bronze'!CV34*'Medal values'!$B$3, "") + IF(AND(CV$1 = CU$1, CU$2 = "Mixed"), 0.5*CU34, 0) + IF(AND(CV$1 = CW$1, CW$2 = "Mixed"), 0.5*CW34, 0)</f>
        <v>0</v>
      </c>
      <c r="CW34" s="5">
        <f t="shared" ref="CW34:CX34" si="33">SUMIF($B$2:$CV$2,CW$2, $B34:$CV34)</f>
        <v>88.521508</v>
      </c>
      <c r="CX34" s="5">
        <f t="shared" si="33"/>
        <v>75.508519</v>
      </c>
      <c r="CY34" s="5">
        <f t="shared" si="3"/>
        <v>164.030027</v>
      </c>
    </row>
    <row r="35">
      <c r="A35" s="5" t="str">
        <f>Countries!A33</f>
        <v>GBR</v>
      </c>
      <c r="B35" s="5">
        <f>IF('Athletes - Gold'!B35+'Athletes - Silver'!B35+'Athletes - Bronze'!B35 &gt; 0, 'Athletes - Gold'!B35*'Medal values'!$B$1+'Athletes - Silver'!B35*'Medal values'!$B$2+'Athletes - Bronze'!B35*'Medal values'!$B$3, "") + IF(AND(B$1 = A$1, A$2 = "Mixed"), 0.5*A35, 0) + IF(AND(B$1 = C$1, C$2 = "Mixed"), 0.5*C35, 0)</f>
        <v>0</v>
      </c>
      <c r="C35" s="5">
        <f>IF('Athletes - Gold'!C35+'Athletes - Silver'!C35+'Athletes - Bronze'!C35 &gt; 0, 'Athletes - Gold'!C35*'Medal values'!$B$1+'Athletes - Silver'!C35*'Medal values'!$B$2+'Athletes - Bronze'!C35*'Medal values'!$B$3, "") + IF(AND(C$1 = B$1, B$2 = "Mixed"), 0.5*B35, 0) + IF(AND(C$1 = D$1, D$2 = "Mixed"), 0.5*D35, 0)</f>
        <v>0</v>
      </c>
      <c r="D35" s="5">
        <f>IF('Athletes - Gold'!D35+'Athletes - Silver'!D35+'Athletes - Bronze'!D35 &gt; 0, 'Athletes - Gold'!D35*'Medal values'!$B$1+'Athletes - Silver'!D35*'Medal values'!$B$2+'Athletes - Bronze'!D35*'Medal values'!$B$3, "") + IF(AND(D$1 = C$1, C$2 = "Mixed"), 0.5*C35, 0) + IF(AND(D$1 = E$1, E$2 = "Mixed"), 0.5*E35, 0)</f>
        <v>0</v>
      </c>
      <c r="E35" s="5">
        <f>IF('Athletes - Gold'!E35+'Athletes - Silver'!E35+'Athletes - Bronze'!E35 &gt; 0, 'Athletes - Gold'!E35*'Medal values'!$B$1+'Athletes - Silver'!E35*'Medal values'!$B$2+'Athletes - Bronze'!E35*'Medal values'!$B$3, "") + IF(AND(E$1 = D$1, D$2 = "Mixed"), 0.5*D35, 0) + IF(AND(E$1 = F$1, F$2 = "Mixed"), 0.5*F35, 0)</f>
        <v>0</v>
      </c>
      <c r="F35" s="5">
        <f>IF('Athletes - Gold'!F35+'Athletes - Silver'!F35+'Athletes - Bronze'!F35 &gt; 0, 'Athletes - Gold'!F35*'Medal values'!$B$1+'Athletes - Silver'!F35*'Medal values'!$B$2+'Athletes - Bronze'!F35*'Medal values'!$B$3, "") + IF(AND(F$1 = E$1, E$2 = "Mixed"), 0.5*E35, 0) + IF(AND(F$1 = G$1, G$2 = "Mixed"), 0.5*G35, 0)</f>
        <v>0</v>
      </c>
      <c r="G35" s="5">
        <f>IF('Athletes - Gold'!G35+'Athletes - Silver'!G35+'Athletes - Bronze'!G35 &gt; 0, 'Athletes - Gold'!G35*'Medal values'!$B$1+'Athletes - Silver'!G35*'Medal values'!$B$2+'Athletes - Bronze'!G35*'Medal values'!$B$3, "") + IF(AND(G$1 = F$1, F$2 = "Mixed"), 0.5*F35, 0) + IF(AND(G$1 = H$1, H$2 = "Mixed"), 0.5*H35, 0)</f>
        <v>3.001</v>
      </c>
      <c r="H35" s="5">
        <f>IF('Athletes - Gold'!H35+'Athletes - Silver'!H35+'Athletes - Bronze'!H35 &gt; 0, 'Athletes - Gold'!H35*'Medal values'!$B$1+'Athletes - Silver'!H35*'Medal values'!$B$2+'Athletes - Bronze'!H35*'Medal values'!$B$3, "") + IF(AND(H$1 = G$1, G$2 = "Mixed"), 0.5*G35, 0) + IF(AND(H$1 = I$1, I$2 = "Mixed"), 0.5*I35, 0)</f>
        <v>4</v>
      </c>
      <c r="I35" s="5">
        <f>IF('Athletes - Gold'!I35+'Athletes - Silver'!I35+'Athletes - Bronze'!I35 &gt; 0, 'Athletes - Gold'!I35*'Medal values'!$B$1+'Athletes - Silver'!I35*'Medal values'!$B$2+'Athletes - Bronze'!I35*'Medal values'!$B$3, "") + IF(AND(I$1 = H$1, H$2 = "Mixed"), 0.5*H35, 0) + IF(AND(I$1 = J$1, J$2 = "Mixed"), 0.5*J35, 0)</f>
        <v>0</v>
      </c>
      <c r="J35" s="5">
        <f>IF('Athletes - Gold'!J35+'Athletes - Silver'!J35+'Athletes - Bronze'!J35 &gt; 0, 'Athletes - Gold'!J35*'Medal values'!$B$1+'Athletes - Silver'!J35*'Medal values'!$B$2+'Athletes - Bronze'!J35*'Medal values'!$B$3, "") + IF(AND(J$1 = I$1, I$2 = "Mixed"), 0.5*I35, 0) + IF(AND(J$1 = K$1, K$2 = "Mixed"), 0.5*K35, 0)</f>
        <v>9.000004</v>
      </c>
      <c r="K35" s="5">
        <f>IF('Athletes - Gold'!K35+'Athletes - Silver'!K35+'Athletes - Bronze'!K35 &gt; 0, 'Athletes - Gold'!K35*'Medal values'!$B$1+'Athletes - Silver'!K35*'Medal values'!$B$2+'Athletes - Bronze'!K35*'Medal values'!$B$3, "") + IF(AND(K$1 = J$1, J$2 = "Mixed"), 0.5*J35, 0) + IF(AND(K$1 = L$1, L$2 = "Mixed"), 0.5*L35, 0)</f>
        <v>0</v>
      </c>
      <c r="L35" s="5">
        <f>IF('Athletes - Gold'!L35+'Athletes - Silver'!L35+'Athletes - Bronze'!L35 &gt; 0, 'Athletes - Gold'!L35*'Medal values'!$B$1+'Athletes - Silver'!L35*'Medal values'!$B$2+'Athletes - Bronze'!L35*'Medal values'!$B$3, "") + IF(AND(L$1 = K$1, K$2 = "Mixed"), 0.5*K35, 0) + IF(AND(L$1 = M$1, M$2 = "Mixed"), 0.5*M35, 0)</f>
        <v>9.000002</v>
      </c>
      <c r="M35" s="5">
        <f>IF('Athletes - Gold'!M35+'Athletes - Silver'!M35+'Athletes - Bronze'!M35 &gt; 0, 'Athletes - Gold'!M35*'Medal values'!$B$1+'Athletes - Silver'!M35*'Medal values'!$B$2+'Athletes - Bronze'!M35*'Medal values'!$B$3, "") + IF(AND(M$1 = L$1, L$2 = "Mixed"), 0.5*L35, 0) + IF(AND(M$1 = N$1, N$2 = "Mixed"), 0.5*N35, 0)</f>
        <v>0</v>
      </c>
      <c r="N35" s="5">
        <f>IF('Athletes - Gold'!N35+'Athletes - Silver'!N35+'Athletes - Bronze'!N35 &gt; 0, 'Athletes - Gold'!N35*'Medal values'!$B$1+'Athletes - Silver'!N35*'Medal values'!$B$2+'Athletes - Bronze'!N35*'Medal values'!$B$3, "") + IF(AND(N$1 = M$1, M$2 = "Mixed"), 0.5*M35, 0) + IF(AND(N$1 = O$1, O$2 = "Mixed"), 0.5*O35, 0)</f>
        <v>0</v>
      </c>
      <c r="O35" s="5">
        <f>IF('Athletes - Gold'!O35+'Athletes - Silver'!O35+'Athletes - Bronze'!O35 &gt; 0, 'Athletes - Gold'!O35*'Medal values'!$B$1+'Athletes - Silver'!O35*'Medal values'!$B$2+'Athletes - Bronze'!O35*'Medal values'!$B$3, "") + IF(AND(O$1 = N$1, N$2 = "Mixed"), 0.5*N35, 0) + IF(AND(O$1 = P$1, P$2 = "Mixed"), 0.5*P35, 0)</f>
        <v>0</v>
      </c>
      <c r="P35" s="5">
        <f>IF('Athletes - Gold'!P35+'Athletes - Silver'!P35+'Athletes - Bronze'!P35 &gt; 0, 'Athletes - Gold'!P35*'Medal values'!$B$1+'Athletes - Silver'!P35*'Medal values'!$B$2+'Athletes - Bronze'!P35*'Medal values'!$B$3, "") + IF(AND(P$1 = O$1, O$2 = "Mixed"), 0.5*O35, 0) + IF(AND(P$1 = Q$1, Q$2 = "Mixed"), 0.5*Q35, 0)</f>
        <v>0</v>
      </c>
      <c r="Q35" s="5">
        <f>IF('Athletes - Gold'!Q35+'Athletes - Silver'!Q35+'Athletes - Bronze'!Q35 &gt; 0, 'Athletes - Gold'!Q35*'Medal values'!$B$1+'Athletes - Silver'!Q35*'Medal values'!$B$2+'Athletes - Bronze'!Q35*'Medal values'!$B$3, "") + IF(AND(Q$1 = P$1, P$2 = "Mixed"), 0.5*P35, 0) + IF(AND(Q$1 = R$1, R$2 = "Mixed"), 0.5*R35, 0)</f>
        <v>0</v>
      </c>
      <c r="R35" s="5">
        <f>IF('Athletes - Gold'!R35+'Athletes - Silver'!R35+'Athletes - Bronze'!R35 &gt; 0, 'Athletes - Gold'!R35*'Medal values'!$B$1+'Athletes - Silver'!R35*'Medal values'!$B$2+'Athletes - Bronze'!R35*'Medal values'!$B$3, "") + IF(AND(R$1 = Q$1, Q$2 = "Mixed"), 0.5*Q35, 0) + IF(AND(R$1 = S$1, S$2 = "Mixed"), 0.5*S35, 0)</f>
        <v>0</v>
      </c>
      <c r="S35" s="5">
        <f>IF('Athletes - Gold'!S35+'Athletes - Silver'!S35+'Athletes - Bronze'!S35 &gt; 0, 'Athletes - Gold'!S35*'Medal values'!$B$1+'Athletes - Silver'!S35*'Medal values'!$B$2+'Athletes - Bronze'!S35*'Medal values'!$B$3, "") + IF(AND(S$1 = R$1, R$2 = "Mixed"), 0.5*R35, 0) + IF(AND(S$1 = T$1, T$2 = "Mixed"), 0.5*T35, 0)</f>
        <v>0</v>
      </c>
      <c r="T35" s="5">
        <f>IF('Athletes - Gold'!T35+'Athletes - Silver'!T35+'Athletes - Bronze'!T35 &gt; 0, 'Athletes - Gold'!T35*'Medal values'!$B$1+'Athletes - Silver'!T35*'Medal values'!$B$2+'Athletes - Bronze'!T35*'Medal values'!$B$3, "") + IF(AND(T$1 = S$1, S$2 = "Mixed"), 0.5*S35, 0) + IF(AND(T$1 = U$1, U$2 = "Mixed"), 0.5*U35, 0)</f>
        <v>0</v>
      </c>
      <c r="U35" s="5">
        <f>IF('Athletes - Gold'!U35+'Athletes - Silver'!U35+'Athletes - Bronze'!U35 &gt; 0, 'Athletes - Gold'!U35*'Medal values'!$B$1+'Athletes - Silver'!U35*'Medal values'!$B$2+'Athletes - Bronze'!U35*'Medal values'!$B$3, "") + IF(AND(U$1 = T$1, T$2 = "Mixed"), 0.5*T35, 0) + IF(AND(U$1 = V$1, V$2 = "Mixed"), 0.5*V35, 0)</f>
        <v>0</v>
      </c>
      <c r="V35" s="5">
        <f>IF('Athletes - Gold'!V35+'Athletes - Silver'!V35+'Athletes - Bronze'!V35 &gt; 0, 'Athletes - Gold'!V35*'Medal values'!$B$1+'Athletes - Silver'!V35*'Medal values'!$B$2+'Athletes - Bronze'!V35*'Medal values'!$B$3, "") + IF(AND(V$1 = U$1, U$2 = "Mixed"), 0.5*U35, 0) + IF(AND(V$1 = W$1, W$2 = "Mixed"), 0.5*W35, 0)</f>
        <v>8.001002</v>
      </c>
      <c r="W35" s="5">
        <f>IF('Athletes - Gold'!W35+'Athletes - Silver'!W35+'Athletes - Bronze'!W35 &gt; 0, 'Athletes - Gold'!W35*'Medal values'!$B$1+'Athletes - Silver'!W35*'Medal values'!$B$2+'Athletes - Bronze'!W35*'Medal values'!$B$3, "") + IF(AND(W$1 = V$1, V$2 = "Mixed"), 0.5*V35, 0) + IF(AND(W$1 = X$1, X$2 = "Mixed"), 0.5*X35, 0)</f>
        <v>4.001</v>
      </c>
      <c r="X35" s="5">
        <f>IF('Athletes - Gold'!X35+'Athletes - Silver'!X35+'Athletes - Bronze'!X35 &gt; 0, 'Athletes - Gold'!X35*'Medal values'!$B$1+'Athletes - Silver'!X35*'Medal values'!$B$2+'Athletes - Bronze'!X35*'Medal values'!$B$3, "") + IF(AND(X$1 = W$1, W$2 = "Mixed"), 0.5*W35, 0) + IF(AND(X$1 = Y$1, Y$2 = "Mixed"), 0.5*Y35, 0)</f>
        <v>0</v>
      </c>
      <c r="Y35" s="5">
        <f>IF('Athletes - Gold'!Y35+'Athletes - Silver'!Y35+'Athletes - Bronze'!Y35 &gt; 0, 'Athletes - Gold'!Y35*'Medal values'!$B$1+'Athletes - Silver'!Y35*'Medal values'!$B$2+'Athletes - Bronze'!Y35*'Medal values'!$B$3, "") + IF(AND(Y$1 = X$1, X$2 = "Mixed"), 0.5*X35, 0) + IF(AND(Y$1 = Z$1, Z$2 = "Mixed"), 0.5*Z35, 0)</f>
        <v>2.000001</v>
      </c>
      <c r="Z35" s="5">
        <f>IF('Athletes - Gold'!Z35+'Athletes - Silver'!Z35+'Athletes - Bronze'!Z35 &gt; 0, 'Athletes - Gold'!Z35*'Medal values'!$B$1+'Athletes - Silver'!Z35*'Medal values'!$B$2+'Athletes - Bronze'!Z35*'Medal values'!$B$3, "") + IF(AND(Z$1 = Y$1, Y$2 = "Mixed"), 0.5*Y35, 0) + IF(AND(Z$1 = AA$1, AA$2 = "Mixed"), 0.5*AA35, 0)</f>
        <v>1</v>
      </c>
      <c r="AA35" s="5">
        <f>IF('Athletes - Gold'!AA35+'Athletes - Silver'!AA35+'Athletes - Bronze'!AA35 &gt; 0, 'Athletes - Gold'!AA35*'Medal values'!$B$1+'Athletes - Silver'!AA35*'Medal values'!$B$2+'Athletes - Bronze'!AA35*'Medal values'!$B$3, "") + IF(AND(AA$1 = Z$1, Z$2 = "Mixed"), 0.5*Z35, 0) + IF(AND(AA$1 = AB$1, AB$2 = "Mixed"), 0.5*AB35, 0)</f>
        <v>0</v>
      </c>
      <c r="AB35" s="5">
        <f>IF('Athletes - Gold'!AB35+'Athletes - Silver'!AB35+'Athletes - Bronze'!AB35 &gt; 0, 'Athletes - Gold'!AB35*'Medal values'!$B$1+'Athletes - Silver'!AB35*'Medal values'!$B$2+'Athletes - Bronze'!AB35*'Medal values'!$B$3, "") + IF(AND(AB$1 = AA$1, AA$2 = "Mixed"), 0.5*AA35, 0) + IF(AND(AB$1 = AC$1, AC$2 = "Mixed"), 0.5*AC35, 0)</f>
        <v>1</v>
      </c>
      <c r="AC35" s="5">
        <f>IF('Athletes - Gold'!AC35+'Athletes - Silver'!AC35+'Athletes - Bronze'!AC35 &gt; 0, 'Athletes - Gold'!AC35*'Medal values'!$B$1+'Athletes - Silver'!AC35*'Medal values'!$B$2+'Athletes - Bronze'!AC35*'Medal values'!$B$3, "") + IF(AND(AC$1 = AB$1, AB$2 = "Mixed"), 0.5*AB35, 0) + IF(AND(AC$1 = AD$1, AD$2 = "Mixed"), 0.5*AD35, 0)</f>
        <v>3.001</v>
      </c>
      <c r="AD35" s="5">
        <f>IF('Athletes - Gold'!AD35+'Athletes - Silver'!AD35+'Athletes - Bronze'!AD35 &gt; 0, 'Athletes - Gold'!AD35*'Medal values'!$B$1+'Athletes - Silver'!AD35*'Medal values'!$B$2+'Athletes - Bronze'!AD35*'Medal values'!$B$3, "") + IF(AND(AD$1 = AC$1, AC$2 = "Mixed"), 0.5*AC35, 0) + IF(AND(AD$1 = AE$1, AE$2 = "Mixed"), 0.5*AE35, 0)</f>
        <v>2.000001</v>
      </c>
      <c r="AE35" s="5">
        <f>IF('Athletes - Gold'!AE35+'Athletes - Silver'!AE35+'Athletes - Bronze'!AE35 &gt; 0, 'Athletes - Gold'!AE35*'Medal values'!$B$1+'Athletes - Silver'!AE35*'Medal values'!$B$2+'Athletes - Bronze'!AE35*'Medal values'!$B$3, "") + IF(AND(AE$1 = AD$1, AD$2 = "Mixed"), 0.5*AD35, 0) + IF(AND(AE$1 = AF$1, AF$2 = "Mixed"), 0.5*AF35, 0)</f>
        <v>3.001</v>
      </c>
      <c r="AF35" s="5">
        <f>IF('Athletes - Gold'!AF35+'Athletes - Silver'!AF35+'Athletes - Bronze'!AF35 &gt; 0, 'Athletes - Gold'!AF35*'Medal values'!$B$1+'Athletes - Silver'!AF35*'Medal values'!$B$2+'Athletes - Bronze'!AF35*'Medal values'!$B$3, "") + IF(AND(AF$1 = AE$1, AE$2 = "Mixed"), 0.5*AE35, 0) + IF(AND(AF$1 = AG$1, AG$2 = "Mixed"), 0.5*AG35, 0)</f>
        <v>3.001</v>
      </c>
      <c r="AG35" s="5">
        <f>IF('Athletes - Gold'!AG35+'Athletes - Silver'!AG35+'Athletes - Bronze'!AG35 &gt; 0, 'Athletes - Gold'!AG35*'Medal values'!$B$1+'Athletes - Silver'!AG35*'Medal values'!$B$2+'Athletes - Bronze'!AG35*'Medal values'!$B$3, "") + IF(AND(AG$1 = AF$1, AF$2 = "Mixed"), 0.5*AF35, 0) + IF(AND(AG$1 = AH$1, AH$2 = "Mixed"), 0.5*AH35, 0)</f>
        <v>0</v>
      </c>
      <c r="AH35" s="5">
        <f>IF('Athletes - Gold'!AH35+'Athletes - Silver'!AH35+'Athletes - Bronze'!AH35 &gt; 0, 'Athletes - Gold'!AH35*'Medal values'!$B$1+'Athletes - Silver'!AH35*'Medal values'!$B$2+'Athletes - Bronze'!AH35*'Medal values'!$B$3, "") + IF(AND(AH$1 = AG$1, AG$2 = "Mixed"), 0.5*AG35, 0) + IF(AND(AH$1 = AI$1, AI$2 = "Mixed"), 0.5*AI35, 0)</f>
        <v>0</v>
      </c>
      <c r="AI35" s="5">
        <f>IF('Athletes - Gold'!AI35+'Athletes - Silver'!AI35+'Athletes - Bronze'!AI35 &gt; 0, 'Athletes - Gold'!AI35*'Medal values'!$B$1+'Athletes - Silver'!AI35*'Medal values'!$B$2+'Athletes - Bronze'!AI35*'Medal values'!$B$3, "") + IF(AND(AI$1 = AH$1, AH$2 = "Mixed"), 0.5*AH35, 0) + IF(AND(AI$1 = AJ$1, AJ$2 = "Mixed"), 0.5*AJ35, 0)</f>
        <v>0</v>
      </c>
      <c r="AJ35" s="5">
        <f>IF('Athletes - Gold'!AJ35+'Athletes - Silver'!AJ35+'Athletes - Bronze'!AJ35 &gt; 0, 'Athletes - Gold'!AJ35*'Medal values'!$B$1+'Athletes - Silver'!AJ35*'Medal values'!$B$2+'Athletes - Bronze'!AJ35*'Medal values'!$B$3, "") + IF(AND(AJ$1 = AI$1, AI$2 = "Mixed"), 0.5*AI35, 0) + IF(AND(AJ$1 = AK$1, AK$2 = "Mixed"), 0.5*AK35, 0)</f>
        <v>15.002004</v>
      </c>
      <c r="AK35" s="5">
        <f>IF('Athletes - Gold'!AK35+'Athletes - Silver'!AK35+'Athletes - Bronze'!AK35 &gt; 0, 'Athletes - Gold'!AK35*'Medal values'!$B$1+'Athletes - Silver'!AK35*'Medal values'!$B$2+'Athletes - Bronze'!AK35*'Medal values'!$B$3, "") + IF(AND(AK$1 = AJ$1, AJ$2 = "Mixed"), 0.5*AJ35, 0) + IF(AND(AK$1 = AL$1, AL$2 = "Mixed"), 0.5*AL35, 0)</f>
        <v>11.001004</v>
      </c>
      <c r="AL35" s="5">
        <f>IF('Athletes - Gold'!AL35+'Athletes - Silver'!AL35+'Athletes - Bronze'!AL35 &gt; 0, 'Athletes - Gold'!AL35*'Medal values'!$B$1+'Athletes - Silver'!AL35*'Medal values'!$B$2+'Athletes - Bronze'!AL35*'Medal values'!$B$3, "") + IF(AND(AL$1 = AK$1, AK$2 = "Mixed"), 0.5*AK35, 0) + IF(AND(AL$1 = AM$1, AM$2 = "Mixed"), 0.5*AM35, 0)</f>
        <v>8.002</v>
      </c>
      <c r="AM35" s="5">
        <f>IF('Athletes - Gold'!AM35+'Athletes - Silver'!AM35+'Athletes - Bronze'!AM35 &gt; 0, 'Athletes - Gold'!AM35*'Medal values'!$B$1+'Athletes - Silver'!AM35*'Medal values'!$B$2+'Athletes - Bronze'!AM35*'Medal values'!$B$3, "") + IF(AND(AM$1 = AL$1, AL$2 = "Mixed"), 0.5*AL35, 0) + IF(AND(AM$1 = AN$1, AN$2 = "Mixed"), 0.5*AN35, 0)</f>
        <v>0</v>
      </c>
      <c r="AN35" s="5">
        <f>IF('Athletes - Gold'!AN35+'Athletes - Silver'!AN35+'Athletes - Bronze'!AN35 &gt; 0, 'Athletes - Gold'!AN35*'Medal values'!$B$1+'Athletes - Silver'!AN35*'Medal values'!$B$2+'Athletes - Bronze'!AN35*'Medal values'!$B$3, "") + IF(AND(AN$1 = AM$1, AM$2 = "Mixed"), 0.5*AM35, 0) + IF(AND(AN$1 = AO$1, AO$2 = "Mixed"), 0.5*AO35, 0)</f>
        <v>18.004001</v>
      </c>
      <c r="AO35" s="5">
        <f>IF('Athletes - Gold'!AO35+'Athletes - Silver'!AO35+'Athletes - Bronze'!AO35 &gt; 0, 'Athletes - Gold'!AO35*'Medal values'!$B$1+'Athletes - Silver'!AO35*'Medal values'!$B$2+'Athletes - Bronze'!AO35*'Medal values'!$B$3, "") + IF(AND(AO$1 = AN$1, AN$2 = "Mixed"), 0.5*AN35, 0) + IF(AND(AO$1 = AP$1, AP$2 = "Mixed"), 0.5*AP35, 0)</f>
        <v>0</v>
      </c>
      <c r="AP35" s="5">
        <f>IF('Athletes - Gold'!AP35+'Athletes - Silver'!AP35+'Athletes - Bronze'!AP35 &gt; 0, 'Athletes - Gold'!AP35*'Medal values'!$B$1+'Athletes - Silver'!AP35*'Medal values'!$B$2+'Athletes - Bronze'!AP35*'Medal values'!$B$3, "") + IF(AND(AP$1 = AO$1, AO$2 = "Mixed"), 0.5*AO35, 0) + IF(AND(AP$1 = AQ$1, AQ$2 = "Mixed"), 0.5*AQ35, 0)</f>
        <v>0</v>
      </c>
      <c r="AQ35" s="5">
        <f>IF('Athletes - Gold'!AQ35+'Athletes - Silver'!AQ35+'Athletes - Bronze'!AQ35 &gt; 0, 'Athletes - Gold'!AQ35*'Medal values'!$B$1+'Athletes - Silver'!AQ35*'Medal values'!$B$2+'Athletes - Bronze'!AQ35*'Medal values'!$B$3, "") + IF(AND(AQ$1 = AP$1, AP$2 = "Mixed"), 0.5*AP35, 0) + IF(AND(AQ$1 = AR$1, AR$2 = "Mixed"), 0.5*AR35, 0)</f>
        <v>0</v>
      </c>
      <c r="AR35" s="5">
        <f>IF('Athletes - Gold'!AR35+'Athletes - Silver'!AR35+'Athletes - Bronze'!AR35 &gt; 0, 'Athletes - Gold'!AR35*'Medal values'!$B$1+'Athletes - Silver'!AR35*'Medal values'!$B$2+'Athletes - Bronze'!AR35*'Medal values'!$B$3, "") + IF(AND(AR$1 = AQ$1, AQ$2 = "Mixed"), 0.5*AQ35, 0) + IF(AND(AR$1 = AS$1, AS$2 = "Mixed"), 0.5*AS35, 0)</f>
        <v>0</v>
      </c>
      <c r="AS35" s="5">
        <f>IF('Athletes - Gold'!AS35+'Athletes - Silver'!AS35+'Athletes - Bronze'!AS35 &gt; 0, 'Athletes - Gold'!AS35*'Medal values'!$B$1+'Athletes - Silver'!AS35*'Medal values'!$B$2+'Athletes - Bronze'!AS35*'Medal values'!$B$3, "") + IF(AND(AS$1 = AR$1, AR$2 = "Mixed"), 0.5*AR35, 0) + IF(AND(AS$1 = AT$1, AT$2 = "Mixed"), 0.5*AT35, 0)</f>
        <v>0</v>
      </c>
      <c r="AT35" s="5">
        <f>IF('Athletes - Gold'!AT35+'Athletes - Silver'!AT35+'Athletes - Bronze'!AT35 &gt; 0, 'Athletes - Gold'!AT35*'Medal values'!$B$1+'Athletes - Silver'!AT35*'Medal values'!$B$2+'Athletes - Bronze'!AT35*'Medal values'!$B$3, "") + IF(AND(AT$1 = AS$1, AS$2 = "Mixed"), 0.5*AS35, 0) + IF(AND(AT$1 = AU$1, AU$2 = "Mixed"), 0.5*AU35, 0)</f>
        <v>0</v>
      </c>
      <c r="AU35" s="5">
        <f>IF('Athletes - Gold'!AU35+'Athletes - Silver'!AU35+'Athletes - Bronze'!AU35 &gt; 0, 'Athletes - Gold'!AU35*'Medal values'!$B$1+'Athletes - Silver'!AU35*'Medal values'!$B$2+'Athletes - Bronze'!AU35*'Medal values'!$B$3, "") + IF(AND(AU$1 = AT$1, AT$2 = "Mixed"), 0.5*AT35, 0) + IF(AND(AU$1 = AV$1, AV$2 = "Mixed"), 0.5*AV35, 0)</f>
        <v>0</v>
      </c>
      <c r="AV35" s="5">
        <f>IF('Athletes - Gold'!AV35+'Athletes - Silver'!AV35+'Athletes - Bronze'!AV35 &gt; 0, 'Athletes - Gold'!AV35*'Medal values'!$B$1+'Athletes - Silver'!AV35*'Medal values'!$B$2+'Athletes - Bronze'!AV35*'Medal values'!$B$3, "") + IF(AND(AV$1 = AU$1, AU$2 = "Mixed"), 0.5*AU35, 0) + IF(AND(AV$1 = AW$1, AW$2 = "Mixed"), 0.5*AW35, 0)</f>
        <v>0</v>
      </c>
      <c r="AW35" s="5">
        <f>IF('Athletes - Gold'!AW35+'Athletes - Silver'!AW35+'Athletes - Bronze'!AW35 &gt; 0, 'Athletes - Gold'!AW35*'Medal values'!$B$1+'Athletes - Silver'!AW35*'Medal values'!$B$2+'Athletes - Bronze'!AW35*'Medal values'!$B$3, "") + IF(AND(AW$1 = AV$1, AV$2 = "Mixed"), 0.5*AV35, 0) + IF(AND(AW$1 = AX$1, AX$2 = "Mixed"), 0.5*AX35, 0)</f>
        <v>0</v>
      </c>
      <c r="AX35" s="5">
        <f>IF('Athletes - Gold'!AX35+'Athletes - Silver'!AX35+'Athletes - Bronze'!AX35 &gt; 0, 'Athletes - Gold'!AX35*'Medal values'!$B$1+'Athletes - Silver'!AX35*'Medal values'!$B$2+'Athletes - Bronze'!AX35*'Medal values'!$B$3, "") + IF(AND(AX$1 = AW$1, AW$2 = "Mixed"), 0.5*AW35, 0) + IF(AND(AX$1 = AY$1, AY$2 = "Mixed"), 0.5*AY35, 0)</f>
        <v>11</v>
      </c>
      <c r="AY35" s="5">
        <f>IF('Athletes - Gold'!AY35+'Athletes - Silver'!AY35+'Athletes - Bronze'!AY35 &gt; 0, 'Athletes - Gold'!AY35*'Medal values'!$B$1+'Athletes - Silver'!AY35*'Medal values'!$B$2+'Athletes - Bronze'!AY35*'Medal values'!$B$3, "") + IF(AND(AY$1 = AX$1, AX$2 = "Mixed"), 0.5*AX35, 0) + IF(AND(AY$1 = AZ$1, AZ$2 = "Mixed"), 0.5*AZ35, 0)</f>
        <v>0</v>
      </c>
      <c r="AZ35" s="5">
        <f>IF('Athletes - Gold'!AZ35+'Athletes - Silver'!AZ35+'Athletes - Bronze'!AZ35 &gt; 0, 'Athletes - Gold'!AZ35*'Medal values'!$B$1+'Athletes - Silver'!AZ35*'Medal values'!$B$2+'Athletes - Bronze'!AZ35*'Medal values'!$B$3, "") + IF(AND(AZ$1 = AY$1, AY$2 = "Mixed"), 0.5*AY35, 0) + IF(AND(AZ$1 = BA$1, BA$2 = "Mixed"), 0.5*BA35, 0)</f>
        <v>0</v>
      </c>
      <c r="BA35" s="5">
        <f>IF('Athletes - Gold'!BA35+'Athletes - Silver'!BA35+'Athletes - Bronze'!BA35 &gt; 0, 'Athletes - Gold'!BA35*'Medal values'!$B$1+'Athletes - Silver'!BA35*'Medal values'!$B$2+'Athletes - Bronze'!BA35*'Medal values'!$B$3, "") + IF(AND(BA$1 = AZ$1, AZ$2 = "Mixed"), 0.5*AZ35, 0) + IF(AND(BA$1 = BB$1, BB$2 = "Mixed"), 0.5*BB35, 0)</f>
        <v>1</v>
      </c>
      <c r="BB35" s="5">
        <f>IF('Athletes - Gold'!BB35+'Athletes - Silver'!BB35+'Athletes - Bronze'!BB35 &gt; 0, 'Athletes - Gold'!BB35*'Medal values'!$B$1+'Athletes - Silver'!BB35*'Medal values'!$B$2+'Athletes - Bronze'!BB35*'Medal values'!$B$3, "") + IF(AND(BB$1 = BA$1, BA$2 = "Mixed"), 0.5*BA35, 0) + IF(AND(BB$1 = BC$1, BC$2 = "Mixed"), 0.5*BC35, 0)</f>
        <v>0</v>
      </c>
      <c r="BC35" s="5">
        <f>IF('Athletes - Gold'!BC35+'Athletes - Silver'!BC35+'Athletes - Bronze'!BC35 &gt; 0, 'Athletes - Gold'!BC35*'Medal values'!$B$1+'Athletes - Silver'!BC35*'Medal values'!$B$2+'Athletes - Bronze'!BC35*'Medal values'!$B$3, "") + IF(AND(BC$1 = BB$1, BB$2 = "Mixed"), 0.5*BB35, 0) + IF(AND(BC$1 = BD$1, BD$2 = "Mixed"), 0.5*BD35, 0)</f>
        <v>0</v>
      </c>
      <c r="BD35" s="5">
        <f>IF('Athletes - Gold'!BD35+'Athletes - Silver'!BD35+'Athletes - Bronze'!BD35 &gt; 0, 'Athletes - Gold'!BD35*'Medal values'!$B$1+'Athletes - Silver'!BD35*'Medal values'!$B$2+'Athletes - Bronze'!BD35*'Medal values'!$B$3, "") + IF(AND(BD$1 = BC$1, BC$2 = "Mixed"), 0.5*BC35, 0) + IF(AND(BD$1 = BE$1, BE$2 = "Mixed"), 0.5*BE35, 0)</f>
        <v>0</v>
      </c>
      <c r="BE35" s="5">
        <f>IF('Athletes - Gold'!BE35+'Athletes - Silver'!BE35+'Athletes - Bronze'!BE35 &gt; 0, 'Athletes - Gold'!BE35*'Medal values'!$B$1+'Athletes - Silver'!BE35*'Medal values'!$B$2+'Athletes - Bronze'!BE35*'Medal values'!$B$3, "") + IF(AND(BE$1 = BD$1, BD$2 = "Mixed"), 0.5*BD35, 0) + IF(AND(BE$1 = BF$1, BF$2 = "Mixed"), 0.5*BF35, 0)</f>
        <v>0</v>
      </c>
      <c r="BF35" s="5">
        <f>IF('Athletes - Gold'!BF35+'Athletes - Silver'!BF35+'Athletes - Bronze'!BF35 &gt; 0, 'Athletes - Gold'!BF35*'Medal values'!$B$1+'Athletes - Silver'!BF35*'Medal values'!$B$2+'Athletes - Bronze'!BF35*'Medal values'!$B$3, "") + IF(AND(BF$1 = BE$1, BE$2 = "Mixed"), 0.5*BE35, 0) + IF(AND(BF$1 = BG$1, BG$2 = "Mixed"), 0.5*BG35, 0)</f>
        <v>3.001</v>
      </c>
      <c r="BG35" s="5">
        <f>IF('Athletes - Gold'!BG35+'Athletes - Silver'!BG35+'Athletes - Bronze'!BG35 &gt; 0, 'Athletes - Gold'!BG35*'Medal values'!$B$1+'Athletes - Silver'!BG35*'Medal values'!$B$2+'Athletes - Bronze'!BG35*'Medal values'!$B$3, "") + IF(AND(BG$1 = BF$1, BF$2 = "Mixed"), 0.5*BF35, 0) + IF(AND(BG$1 = BH$1, BH$2 = "Mixed"), 0.5*BH35, 0)</f>
        <v>3.001</v>
      </c>
      <c r="BH35" s="5">
        <f>IF('Athletes - Gold'!BH35+'Athletes - Silver'!BH35+'Athletes - Bronze'!BH35 &gt; 0, 'Athletes - Gold'!BH35*'Medal values'!$B$1+'Athletes - Silver'!BH35*'Medal values'!$B$2+'Athletes - Bronze'!BH35*'Medal values'!$B$3, "") + IF(AND(BH$1 = BG$1, BG$2 = "Mixed"), 0.5*BG35, 0) + IF(AND(BH$1 = BI$1, BI$2 = "Mixed"), 0.5*BI35, 0)</f>
        <v>0</v>
      </c>
      <c r="BI35" s="5">
        <f>IF('Athletes - Gold'!BI35+'Athletes - Silver'!BI35+'Athletes - Bronze'!BI35 &gt; 0, 'Athletes - Gold'!BI35*'Medal values'!$B$1+'Athletes - Silver'!BI35*'Medal values'!$B$2+'Athletes - Bronze'!BI35*'Medal values'!$B$3, "") + IF(AND(BI$1 = BH$1, BH$2 = "Mixed"), 0.5*BH35, 0) + IF(AND(BI$1 = BJ$1, BJ$2 = "Mixed"), 0.5*BJ35, 0)</f>
        <v>17.000004</v>
      </c>
      <c r="BJ35" s="5">
        <f>IF('Athletes - Gold'!BJ35+'Athletes - Silver'!BJ35+'Athletes - Bronze'!BJ35 &gt; 0, 'Athletes - Gold'!BJ35*'Medal values'!$B$1+'Athletes - Silver'!BJ35*'Medal values'!$B$2+'Athletes - Bronze'!BJ35*'Medal values'!$B$3, "") + IF(AND(BJ$1 = BI$1, BI$2 = "Mixed"), 0.5*BI35, 0) + IF(AND(BJ$1 = BK$1, BK$2 = "Mixed"), 0.5*BK35, 0)</f>
        <v>0</v>
      </c>
      <c r="BK35" s="5">
        <f>IF('Athletes - Gold'!BK35+'Athletes - Silver'!BK35+'Athletes - Bronze'!BK35 &gt; 0, 'Athletes - Gold'!BK35*'Medal values'!$B$1+'Athletes - Silver'!BK35*'Medal values'!$B$2+'Athletes - Bronze'!BK35*'Medal values'!$B$3, "") + IF(AND(BK$1 = BJ$1, BJ$2 = "Mixed"), 0.5*BJ35, 0) + IF(AND(BK$1 = BL$1, BL$2 = "Mixed"), 0.5*BL35, 0)</f>
        <v>0</v>
      </c>
      <c r="BL35" s="5">
        <f>IF('Athletes - Gold'!BL35+'Athletes - Silver'!BL35+'Athletes - Bronze'!BL35 &gt; 0, 'Athletes - Gold'!BL35*'Medal values'!$B$1+'Athletes - Silver'!BL35*'Medal values'!$B$2+'Athletes - Bronze'!BL35*'Medal values'!$B$3, "") + IF(AND(BL$1 = BK$1, BK$2 = "Mixed"), 0.5*BK35, 0) + IF(AND(BL$1 = BM$1, BM$2 = "Mixed"), 0.5*BM35, 0)</f>
        <v>0</v>
      </c>
      <c r="BM35" s="5">
        <f>IF('Athletes - Gold'!BM35+'Athletes - Silver'!BM35+'Athletes - Bronze'!BM35 &gt; 0, 'Athletes - Gold'!BM35*'Medal values'!$B$1+'Athletes - Silver'!BM35*'Medal values'!$B$2+'Athletes - Bronze'!BM35*'Medal values'!$B$3, "") + IF(AND(BM$1 = BL$1, BL$2 = "Mixed"), 0.5*BL35, 0) + IF(AND(BM$1 = BN$1, BN$2 = "Mixed"), 0.5*BN35, 0)</f>
        <v>11.003001</v>
      </c>
      <c r="BN35" s="5">
        <f>IF('Athletes - Gold'!BN35+'Athletes - Silver'!BN35+'Athletes - Bronze'!BN35 &gt; 0, 'Athletes - Gold'!BN35*'Medal values'!$B$1+'Athletes - Silver'!BN35*'Medal values'!$B$2+'Athletes - Bronze'!BN35*'Medal values'!$B$3, "") + IF(AND(BN$1 = BM$1, BM$2 = "Mixed"), 0.5*BM35, 0) + IF(AND(BN$1 = BO$1, BO$2 = "Mixed"), 0.5*BO35, 0)</f>
        <v>4.000002</v>
      </c>
      <c r="BO35" s="5">
        <f>IF('Athletes - Gold'!BO35+'Athletes - Silver'!BO35+'Athletes - Bronze'!BO35 &gt; 0, 'Athletes - Gold'!BO35*'Medal values'!$B$1+'Athletes - Silver'!BO35*'Medal values'!$B$2+'Athletes - Bronze'!BO35*'Medal values'!$B$3, "") + IF(AND(BO$1 = BN$1, BN$2 = "Mixed"), 0.5*BN35, 0) + IF(AND(BO$1 = BP$1, BP$2 = "Mixed"), 0.5*BP35, 0)</f>
        <v>9.002001</v>
      </c>
      <c r="BP35" s="5">
        <f>IF('Athletes - Gold'!BP35+'Athletes - Silver'!BP35+'Athletes - Bronze'!BP35 &gt; 0, 'Athletes - Gold'!BP35*'Medal values'!$B$1+'Athletes - Silver'!BP35*'Medal values'!$B$2+'Athletes - Bronze'!BP35*'Medal values'!$B$3, "") + IF(AND(BP$1 = BO$1, BO$2 = "Mixed"), 0.5*BO35, 0) + IF(AND(BP$1 = BQ$1, BQ$2 = "Mixed"), 0.5*BQ35, 0)</f>
        <v>1</v>
      </c>
      <c r="BQ35" s="5">
        <f>IF('Athletes - Gold'!BQ35+'Athletes - Silver'!BQ35+'Athletes - Bronze'!BQ35 &gt; 0, 'Athletes - Gold'!BQ35*'Medal values'!$B$1+'Athletes - Silver'!BQ35*'Medal values'!$B$2+'Athletes - Bronze'!BQ35*'Medal values'!$B$3, "") + IF(AND(BQ$1 = BP$1, BP$2 = "Mixed"), 0.5*BP35, 0) + IF(AND(BQ$1 = BR$1, BR$2 = "Mixed"), 0.5*BR35, 0)</f>
        <v>0</v>
      </c>
      <c r="BR35" s="5">
        <f>IF('Athletes - Gold'!BR35+'Athletes - Silver'!BR35+'Athletes - Bronze'!BR35 &gt; 0, 'Athletes - Gold'!BR35*'Medal values'!$B$1+'Athletes - Silver'!BR35*'Medal values'!$B$2+'Athletes - Bronze'!BR35*'Medal values'!$B$3, "") + IF(AND(BR$1 = BQ$1, BQ$2 = "Mixed"), 0.5*BQ35, 0) + IF(AND(BR$1 = BS$1, BS$2 = "Mixed"), 0.5*BS35, 0)</f>
        <v>0</v>
      </c>
      <c r="BS35" s="5">
        <f>IF('Athletes - Gold'!BS35+'Athletes - Silver'!BS35+'Athletes - Bronze'!BS35 &gt; 0, 'Athletes - Gold'!BS35*'Medal values'!$B$1+'Athletes - Silver'!BS35*'Medal values'!$B$2+'Athletes - Bronze'!BS35*'Medal values'!$B$3, "") + IF(AND(BS$1 = BR$1, BR$2 = "Mixed"), 0.5*BR35, 0) + IF(AND(BS$1 = BT$1, BT$2 = "Mixed"), 0.5*BT35, 0)</f>
        <v>0</v>
      </c>
      <c r="BT35" s="5">
        <f>IF('Athletes - Gold'!BT35+'Athletes - Silver'!BT35+'Athletes - Bronze'!BT35 &gt; 0, 'Athletes - Gold'!BT35*'Medal values'!$B$1+'Athletes - Silver'!BT35*'Medal values'!$B$2+'Athletes - Bronze'!BT35*'Medal values'!$B$3, "") + IF(AND(BT$1 = BS$1, BS$2 = "Mixed"), 0.5*BS35, 0) + IF(AND(BT$1 = BU$1, BU$2 = "Mixed"), 0.5*BU35, 0)</f>
        <v>1</v>
      </c>
      <c r="BU35" s="5">
        <f>IF('Athletes - Gold'!BU35+'Athletes - Silver'!BU35+'Athletes - Bronze'!BU35 &gt; 0, 'Athletes - Gold'!BU35*'Medal values'!$B$1+'Athletes - Silver'!BU35*'Medal values'!$B$2+'Athletes - Bronze'!BU35*'Medal values'!$B$3, "") + IF(AND(BU$1 = BT$1, BT$2 = "Mixed"), 0.5*BT35, 0) + IF(AND(BU$1 = BV$1, BV$2 = "Mixed"), 0.5*BV35, 0)</f>
        <v>0</v>
      </c>
      <c r="BV35" s="5">
        <f>IF('Athletes - Gold'!BV35+'Athletes - Silver'!BV35+'Athletes - Bronze'!BV35 &gt; 0, 'Athletes - Gold'!BV35*'Medal values'!$B$1+'Athletes - Silver'!BV35*'Medal values'!$B$2+'Athletes - Bronze'!BV35*'Medal values'!$B$3, "") + IF(AND(BV$1 = BU$1, BU$2 = "Mixed"), 0.5*BU35, 0) + IF(AND(BV$1 = BW$1, BW$2 = "Mixed"), 0.5*BW35, 0)</f>
        <v>0</v>
      </c>
      <c r="BW35" s="5">
        <f>IF('Athletes - Gold'!BW35+'Athletes - Silver'!BW35+'Athletes - Bronze'!BW35 &gt; 0, 'Athletes - Gold'!BW35*'Medal values'!$B$1+'Athletes - Silver'!BW35*'Medal values'!$B$2+'Athletes - Bronze'!BW35*'Medal values'!$B$3, "") + IF(AND(BW$1 = BV$1, BV$2 = "Mixed"), 0.5*BV35, 0) + IF(AND(BW$1 = BX$1, BX$2 = "Mixed"), 0.5*BX35, 0)</f>
        <v>0</v>
      </c>
      <c r="BX35" s="5">
        <f>IF('Athletes - Gold'!BX35+'Athletes - Silver'!BX35+'Athletes - Bronze'!BX35 &gt; 0, 'Athletes - Gold'!BX35*'Medal values'!$B$1+'Athletes - Silver'!BX35*'Medal values'!$B$2+'Athletes - Bronze'!BX35*'Medal values'!$B$3, "") + IF(AND(BX$1 = BW$1, BW$2 = "Mixed"), 0.5*BW35, 0) + IF(AND(BX$1 = BY$1, BY$2 = "Mixed"), 0.5*BY35, 0)</f>
        <v>0</v>
      </c>
      <c r="BY35" s="5">
        <f>IF('Athletes - Gold'!BY35+'Athletes - Silver'!BY35+'Athletes - Bronze'!BY35 &gt; 0, 'Athletes - Gold'!BY35*'Medal values'!$B$1+'Athletes - Silver'!BY35*'Medal values'!$B$2+'Athletes - Bronze'!BY35*'Medal values'!$B$3, "") + IF(AND(BY$1 = BX$1, BX$2 = "Mixed"), 0.5*BX35, 0) + IF(AND(BY$1 = BZ$1, BZ$2 = "Mixed"), 0.5*BZ35, 0)</f>
        <v>37.008006</v>
      </c>
      <c r="BZ35" s="5">
        <f>IF('Athletes - Gold'!BZ35+'Athletes - Silver'!BZ35+'Athletes - Bronze'!BZ35 &gt; 0, 'Athletes - Gold'!BZ35*'Medal values'!$B$1+'Athletes - Silver'!BZ35*'Medal values'!$B$2+'Athletes - Bronze'!BZ35*'Medal values'!$B$3, "") + IF(AND(BZ$1 = BY$1, BY$2 = "Mixed"), 0.5*BY35, 0) + IF(AND(BZ$1 = CA$1, CA$2 = "Mixed"), 0.5*CA35, 0)</f>
        <v>12.004</v>
      </c>
      <c r="CA35" s="5">
        <f>IF('Athletes - Gold'!CA35+'Athletes - Silver'!CA35+'Athletes - Bronze'!CA35 &gt; 0, 'Athletes - Gold'!CA35*'Medal values'!$B$1+'Athletes - Silver'!CA35*'Medal values'!$B$2+'Athletes - Bronze'!CA35*'Medal values'!$B$3, "") + IF(AND(CA$1 = BZ$1, BZ$2 = "Mixed"), 0.5*BZ35, 0) + IF(AND(CA$1 = CB$1, CB$2 = "Mixed"), 0.5*CB35, 0)</f>
        <v>6.002</v>
      </c>
      <c r="CB35" s="5">
        <f>IF('Athletes - Gold'!CB35+'Athletes - Silver'!CB35+'Athletes - Bronze'!CB35 &gt; 0, 'Athletes - Gold'!CB35*'Medal values'!$B$1+'Athletes - Silver'!CB35*'Medal values'!$B$2+'Athletes - Bronze'!CB35*'Medal values'!$B$3, "") + IF(AND(CB$1 = CA$1, CA$2 = "Mixed"), 0.5*CA35, 0) + IF(AND(CB$1 = CC$1, CC$2 = "Mixed"), 0.5*CC35, 0)</f>
        <v>0</v>
      </c>
      <c r="CC35" s="5">
        <f>IF('Athletes - Gold'!CC35+'Athletes - Silver'!CC35+'Athletes - Bronze'!CC35 &gt; 0, 'Athletes - Gold'!CC35*'Medal values'!$B$1+'Athletes - Silver'!CC35*'Medal values'!$B$2+'Athletes - Bronze'!CC35*'Medal values'!$B$3, "") + IF(AND(CC$1 = CB$1, CB$2 = "Mixed"), 0.5*CB35, 0) + IF(AND(CC$1 = CD$1, CD$2 = "Mixed"), 0.5*CD35, 0)</f>
        <v>0</v>
      </c>
      <c r="CD35" s="5">
        <f>IF('Athletes - Gold'!CD35+'Athletes - Silver'!CD35+'Athletes - Bronze'!CD35 &gt; 0, 'Athletes - Gold'!CD35*'Medal values'!$B$1+'Athletes - Silver'!CD35*'Medal values'!$B$2+'Athletes - Bronze'!CD35*'Medal values'!$B$3, "") + IF(AND(CD$1 = CC$1, CC$2 = "Mixed"), 0.5*CC35, 0) + IF(AND(CD$1 = CE$1, CE$2 = "Mixed"), 0.5*CE35, 0)</f>
        <v>0</v>
      </c>
      <c r="CE35" s="5">
        <f>IF('Athletes - Gold'!CE35+'Athletes - Silver'!CE35+'Athletes - Bronze'!CE35 &gt; 0, 'Athletes - Gold'!CE35*'Medal values'!$B$1+'Athletes - Silver'!CE35*'Medal values'!$B$2+'Athletes - Bronze'!CE35*'Medal values'!$B$3, "") + IF(AND(CE$1 = CD$1, CD$2 = "Mixed"), 0.5*CD35, 0) + IF(AND(CE$1 = CF$1, CF$2 = "Mixed"), 0.5*CF35, 0)</f>
        <v>2.000001</v>
      </c>
      <c r="CF35" s="5">
        <f>IF('Athletes - Gold'!CF35+'Athletes - Silver'!CF35+'Athletes - Bronze'!CF35 &gt; 0, 'Athletes - Gold'!CF35*'Medal values'!$B$1+'Athletes - Silver'!CF35*'Medal values'!$B$2+'Athletes - Bronze'!CF35*'Medal values'!$B$3, "") + IF(AND(CF$1 = CE$1, CE$2 = "Mixed"), 0.5*CE35, 0) + IF(AND(CF$1 = CG$1, CG$2 = "Mixed"), 0.5*CG35, 0)</f>
        <v>3.000001</v>
      </c>
      <c r="CG35" s="5">
        <f>IF('Athletes - Gold'!CG35+'Athletes - Silver'!CG35+'Athletes - Bronze'!CG35 &gt; 0, 'Athletes - Gold'!CG35*'Medal values'!$B$1+'Athletes - Silver'!CG35*'Medal values'!$B$2+'Athletes - Bronze'!CG35*'Medal values'!$B$3, "") + IF(AND(CG$1 = CF$1, CF$2 = "Mixed"), 0.5*CF35, 0) + IF(AND(CG$1 = CH$1, CH$2 = "Mixed"), 0.5*CH35, 0)</f>
        <v>0</v>
      </c>
      <c r="CH35" s="5">
        <f>IF('Athletes - Gold'!CH35+'Athletes - Silver'!CH35+'Athletes - Bronze'!CH35 &gt; 0, 'Athletes - Gold'!CH35*'Medal values'!$B$1+'Athletes - Silver'!CH35*'Medal values'!$B$2+'Athletes - Bronze'!CH35*'Medal values'!$B$3, "") + IF(AND(CH$1 = CG$1, CG$2 = "Mixed"), 0.5*CG35, 0) + IF(AND(CH$1 = CI$1, CI$2 = "Mixed"), 0.5*CI35, 0)</f>
        <v>0</v>
      </c>
      <c r="CI35" s="5">
        <f>IF('Athletes - Gold'!CI35+'Athletes - Silver'!CI35+'Athletes - Bronze'!CI35 &gt; 0, 'Athletes - Gold'!CI35*'Medal values'!$B$1+'Athletes - Silver'!CI35*'Medal values'!$B$2+'Athletes - Bronze'!CI35*'Medal values'!$B$3, "") + IF(AND(CI$1 = CH$1, CH$2 = "Mixed"), 0.5*CH35, 0) + IF(AND(CI$1 = CJ$1, CJ$2 = "Mixed"), 0.5*CJ35, 0)</f>
        <v>0</v>
      </c>
      <c r="CJ35" s="5">
        <f>IF('Athletes - Gold'!CJ35+'Athletes - Silver'!CJ35+'Athletes - Bronze'!CJ35 &gt; 0, 'Athletes - Gold'!CJ35*'Medal values'!$B$1+'Athletes - Silver'!CJ35*'Medal values'!$B$2+'Athletes - Bronze'!CJ35*'Medal values'!$B$3, "") + IF(AND(CJ$1 = CI$1, CI$2 = "Mixed"), 0.5*CI35, 0) + IF(AND(CJ$1 = CK$1, CK$2 = "Mixed"), 0.5*CK35, 0)</f>
        <v>0</v>
      </c>
      <c r="CK35" s="5">
        <f>IF('Athletes - Gold'!CK35+'Athletes - Silver'!CK35+'Athletes - Bronze'!CK35 &gt; 0, 'Athletes - Gold'!CK35*'Medal values'!$B$1+'Athletes - Silver'!CK35*'Medal values'!$B$2+'Athletes - Bronze'!CK35*'Medal values'!$B$3, "") + IF(AND(CK$1 = CJ$1, CJ$2 = "Mixed"), 0.5*CJ35, 0) + IF(AND(CK$1 = CL$1, CL$2 = "Mixed"), 0.5*CL35, 0)</f>
        <v>1</v>
      </c>
      <c r="CL35" s="5">
        <f>IF('Athletes - Gold'!CL35+'Athletes - Silver'!CL35+'Athletes - Bronze'!CL35 &gt; 0, 'Athletes - Gold'!CL35*'Medal values'!$B$1+'Athletes - Silver'!CL35*'Medal values'!$B$2+'Athletes - Bronze'!CL35*'Medal values'!$B$3, "") + IF(AND(CL$1 = CK$1, CK$2 = "Mixed"), 0.5*CK35, 0) + IF(AND(CL$1 = CM$1, CM$2 = "Mixed"), 0.5*CM35, 0)</f>
        <v>8.002001</v>
      </c>
      <c r="CM35" s="5">
        <f>IF('Athletes - Gold'!CM35+'Athletes - Silver'!CM35+'Athletes - Bronze'!CM35 &gt; 0, 'Athletes - Gold'!CM35*'Medal values'!$B$1+'Athletes - Silver'!CM35*'Medal values'!$B$2+'Athletes - Bronze'!CM35*'Medal values'!$B$3, "") + IF(AND(CM$1 = CL$1, CL$2 = "Mixed"), 0.5*CL35, 0) + IF(AND(CM$1 = CN$1, CN$2 = "Mixed"), 0.5*CN35, 0)</f>
        <v>12.004</v>
      </c>
      <c r="CN35" s="5">
        <f>IF('Athletes - Gold'!CN35+'Athletes - Silver'!CN35+'Athletes - Bronze'!CN35 &gt; 0, 'Athletes - Gold'!CN35*'Medal values'!$B$1+'Athletes - Silver'!CN35*'Medal values'!$B$2+'Athletes - Bronze'!CN35*'Medal values'!$B$3, "") + IF(AND(CN$1 = CM$1, CM$2 = "Mixed"), 0.5*CM35, 0) + IF(AND(CN$1 = CO$1, CO$2 = "Mixed"), 0.5*CO35, 0)</f>
        <v>8.002001</v>
      </c>
      <c r="CO35" s="5">
        <f>IF('Athletes - Gold'!CO35+'Athletes - Silver'!CO35+'Athletes - Bronze'!CO35 &gt; 0, 'Athletes - Gold'!CO35*'Medal values'!$B$1+'Athletes - Silver'!CO35*'Medal values'!$B$2+'Athletes - Bronze'!CO35*'Medal values'!$B$3, "") + IF(AND(CO$1 = CN$1, CN$2 = "Mixed"), 0.5*CN35, 0) + IF(AND(CO$1 = CP$1, CP$2 = "Mixed"), 0.5*CP35, 0)</f>
        <v>0</v>
      </c>
      <c r="CP35" s="5">
        <f>IF('Athletes - Gold'!CP35+'Athletes - Silver'!CP35+'Athletes - Bronze'!CP35 &gt; 0, 'Athletes - Gold'!CP35*'Medal values'!$B$1+'Athletes - Silver'!CP35*'Medal values'!$B$2+'Athletes - Bronze'!CP35*'Medal values'!$B$3, "") + IF(AND(CP$1 = CO$1, CO$2 = "Mixed"), 0.5*CO35, 0) + IF(AND(CP$1 = CQ$1, CQ$2 = "Mixed"), 0.5*CQ35, 0)</f>
        <v>0</v>
      </c>
      <c r="CQ35" s="5">
        <f>IF('Athletes - Gold'!CQ35+'Athletes - Silver'!CQ35+'Athletes - Bronze'!CQ35 &gt; 0, 'Athletes - Gold'!CQ35*'Medal values'!$B$1+'Athletes - Silver'!CQ35*'Medal values'!$B$2+'Athletes - Bronze'!CQ35*'Medal values'!$B$3, "") + IF(AND(CQ$1 = CP$1, CP$2 = "Mixed"), 0.5*CP35, 0) + IF(AND(CQ$1 = CR$1, CR$2 = "Mixed"), 0.5*CR35, 0)</f>
        <v>0</v>
      </c>
      <c r="CR35" s="5">
        <f>IF('Athletes - Gold'!CR35+'Athletes - Silver'!CR35+'Athletes - Bronze'!CR35 &gt; 0, 'Athletes - Gold'!CR35*'Medal values'!$B$1+'Athletes - Silver'!CR35*'Medal values'!$B$2+'Athletes - Bronze'!CR35*'Medal values'!$B$3, "") + IF(AND(CR$1 = CQ$1, CQ$2 = "Mixed"), 0.5*CQ35, 0) + IF(AND(CR$1 = CS$1, CS$2 = "Mixed"), 0.5*CS35, 0)</f>
        <v>0</v>
      </c>
      <c r="CS35" s="5">
        <f>IF('Athletes - Gold'!CS35+'Athletes - Silver'!CS35+'Athletes - Bronze'!CS35 &gt; 0, 'Athletes - Gold'!CS35*'Medal values'!$B$1+'Athletes - Silver'!CS35*'Medal values'!$B$2+'Athletes - Bronze'!CS35*'Medal values'!$B$3, "") + IF(AND(CS$1 = CR$1, CR$2 = "Mixed"), 0.5*CR35, 0) + IF(AND(CS$1 = CT$1, CT$2 = "Mixed"), 0.5*CT35, 0)</f>
        <v>0</v>
      </c>
      <c r="CT35" s="5">
        <f>IF('Athletes - Gold'!CT35+'Athletes - Silver'!CT35+'Athletes - Bronze'!CT35 &gt; 0, 'Athletes - Gold'!CT35*'Medal values'!$B$1+'Athletes - Silver'!CT35*'Medal values'!$B$2+'Athletes - Bronze'!CT35*'Medal values'!$B$3, "") + IF(AND(CT$1 = CS$1, CS$2 = "Mixed"), 0.5*CS35, 0) + IF(AND(CT$1 = CU$1, CU$2 = "Mixed"), 0.5*CU35, 0)</f>
        <v>2.000001</v>
      </c>
      <c r="CU35" s="5">
        <f>IF('Athletes - Gold'!CU35+'Athletes - Silver'!CU35+'Athletes - Bronze'!CU35 &gt; 0, 'Athletes - Gold'!CU35*'Medal values'!$B$1+'Athletes - Silver'!CU35*'Medal values'!$B$2+'Athletes - Bronze'!CU35*'Medal values'!$B$3, "") + IF(AND(CU$1 = CT$1, CT$2 = "Mixed"), 0.5*CT35, 0) + IF(AND(CU$1 = CV$1, CV$2 = "Mixed"), 0.5*CV35, 0)</f>
        <v>0</v>
      </c>
      <c r="CV35" s="5">
        <f>IF('Athletes - Gold'!CV35+'Athletes - Silver'!CV35+'Athletes - Bronze'!CV35 &gt; 0, 'Athletes - Gold'!CV35*'Medal values'!$B$1+'Athletes - Silver'!CV35*'Medal values'!$B$2+'Athletes - Bronze'!CV35*'Medal values'!$B$3, "") + IF(AND(CV$1 = CU$1, CU$2 = "Mixed"), 0.5*CU35, 0) + IF(AND(CV$1 = CW$1, CW$2 = "Mixed"), 0.5*CW35, 0)</f>
        <v>0</v>
      </c>
      <c r="CW35" s="5">
        <f t="shared" ref="CW35:CX35" si="34">SUMIF($B$2:$CV$2,CW$2, $B35:$CV35)</f>
        <v>129.021024</v>
      </c>
      <c r="CX35" s="5">
        <f t="shared" si="34"/>
        <v>81.011011</v>
      </c>
      <c r="CY35" s="5">
        <f t="shared" si="3"/>
        <v>210.032035</v>
      </c>
    </row>
    <row r="36">
      <c r="A36" s="5" t="str">
        <f>Countries!A34</f>
        <v>GEO</v>
      </c>
      <c r="B36" s="5">
        <f>IF('Athletes - Gold'!B36+'Athletes - Silver'!B36+'Athletes - Bronze'!B36 &gt; 0, 'Athletes - Gold'!B36*'Medal values'!$B$1+'Athletes - Silver'!B36*'Medal values'!$B$2+'Athletes - Bronze'!B36*'Medal values'!$B$3, "") + IF(AND(B$1 = A$1, A$2 = "Mixed"), 0.5*A36, 0) + IF(AND(B$1 = C$1, C$2 = "Mixed"), 0.5*C36, 0)</f>
        <v>0</v>
      </c>
      <c r="C36" s="5">
        <f>IF('Athletes - Gold'!C36+'Athletes - Silver'!C36+'Athletes - Bronze'!C36 &gt; 0, 'Athletes - Gold'!C36*'Medal values'!$B$1+'Athletes - Silver'!C36*'Medal values'!$B$2+'Athletes - Bronze'!C36*'Medal values'!$B$3, "") + IF(AND(C$1 = B$1, B$2 = "Mixed"), 0.5*B36, 0) + IF(AND(C$1 = D$1, D$2 = "Mixed"), 0.5*D36, 0)</f>
        <v>0</v>
      </c>
      <c r="D36" s="5">
        <f>IF('Athletes - Gold'!D36+'Athletes - Silver'!D36+'Athletes - Bronze'!D36 &gt; 0, 'Athletes - Gold'!D36*'Medal values'!$B$1+'Athletes - Silver'!D36*'Medal values'!$B$2+'Athletes - Bronze'!D36*'Medal values'!$B$3, "") + IF(AND(D$1 = C$1, C$2 = "Mixed"), 0.5*C36, 0) + IF(AND(D$1 = E$1, E$2 = "Mixed"), 0.5*E36, 0)</f>
        <v>0</v>
      </c>
      <c r="E36" s="5">
        <f>IF('Athletes - Gold'!E36+'Athletes - Silver'!E36+'Athletes - Bronze'!E36 &gt; 0, 'Athletes - Gold'!E36*'Medal values'!$B$1+'Athletes - Silver'!E36*'Medal values'!$B$2+'Athletes - Bronze'!E36*'Medal values'!$B$3, "") + IF(AND(E$1 = D$1, D$2 = "Mixed"), 0.5*D36, 0) + IF(AND(E$1 = F$1, F$2 = "Mixed"), 0.5*F36, 0)</f>
        <v>0</v>
      </c>
      <c r="F36" s="5">
        <f>IF('Athletes - Gold'!F36+'Athletes - Silver'!F36+'Athletes - Bronze'!F36 &gt; 0, 'Athletes - Gold'!F36*'Medal values'!$B$1+'Athletes - Silver'!F36*'Medal values'!$B$2+'Athletes - Bronze'!F36*'Medal values'!$B$3, "") + IF(AND(F$1 = E$1, E$2 = "Mixed"), 0.5*E36, 0) + IF(AND(F$1 = G$1, G$2 = "Mixed"), 0.5*G36, 0)</f>
        <v>0</v>
      </c>
      <c r="G36" s="5">
        <f>IF('Athletes - Gold'!G36+'Athletes - Silver'!G36+'Athletes - Bronze'!G36 &gt; 0, 'Athletes - Gold'!G36*'Medal values'!$B$1+'Athletes - Silver'!G36*'Medal values'!$B$2+'Athletes - Bronze'!G36*'Medal values'!$B$3, "") + IF(AND(G$1 = F$1, F$2 = "Mixed"), 0.5*F36, 0) + IF(AND(G$1 = H$1, H$2 = "Mixed"), 0.5*H36, 0)</f>
        <v>0</v>
      </c>
      <c r="H36" s="5">
        <f>IF('Athletes - Gold'!H36+'Athletes - Silver'!H36+'Athletes - Bronze'!H36 &gt; 0, 'Athletes - Gold'!H36*'Medal values'!$B$1+'Athletes - Silver'!H36*'Medal values'!$B$2+'Athletes - Bronze'!H36*'Medal values'!$B$3, "") + IF(AND(H$1 = G$1, G$2 = "Mixed"), 0.5*G36, 0) + IF(AND(H$1 = I$1, I$2 = "Mixed"), 0.5*I36, 0)</f>
        <v>0</v>
      </c>
      <c r="I36" s="5">
        <f>IF('Athletes - Gold'!I36+'Athletes - Silver'!I36+'Athletes - Bronze'!I36 &gt; 0, 'Athletes - Gold'!I36*'Medal values'!$B$1+'Athletes - Silver'!I36*'Medal values'!$B$2+'Athletes - Bronze'!I36*'Medal values'!$B$3, "") + IF(AND(I$1 = H$1, H$2 = "Mixed"), 0.5*H36, 0) + IF(AND(I$1 = J$1, J$2 = "Mixed"), 0.5*J36, 0)</f>
        <v>0</v>
      </c>
      <c r="J36" s="5">
        <f>IF('Athletes - Gold'!J36+'Athletes - Silver'!J36+'Athletes - Bronze'!J36 &gt; 0, 'Athletes - Gold'!J36*'Medal values'!$B$1+'Athletes - Silver'!J36*'Medal values'!$B$2+'Athletes - Bronze'!J36*'Medal values'!$B$3, "") + IF(AND(J$1 = I$1, I$2 = "Mixed"), 0.5*I36, 0) + IF(AND(J$1 = K$1, K$2 = "Mixed"), 0.5*K36, 0)</f>
        <v>0</v>
      </c>
      <c r="K36" s="5">
        <f>IF('Athletes - Gold'!K36+'Athletes - Silver'!K36+'Athletes - Bronze'!K36 &gt; 0, 'Athletes - Gold'!K36*'Medal values'!$B$1+'Athletes - Silver'!K36*'Medal values'!$B$2+'Athletes - Bronze'!K36*'Medal values'!$B$3, "") + IF(AND(K$1 = J$1, J$2 = "Mixed"), 0.5*J36, 0) + IF(AND(K$1 = L$1, L$2 = "Mixed"), 0.5*L36, 0)</f>
        <v>0</v>
      </c>
      <c r="L36" s="5">
        <f>IF('Athletes - Gold'!L36+'Athletes - Silver'!L36+'Athletes - Bronze'!L36 &gt; 0, 'Athletes - Gold'!L36*'Medal values'!$B$1+'Athletes - Silver'!L36*'Medal values'!$B$2+'Athletes - Bronze'!L36*'Medal values'!$B$3, "") + IF(AND(L$1 = K$1, K$2 = "Mixed"), 0.5*K36, 0) + IF(AND(L$1 = M$1, M$2 = "Mixed"), 0.5*M36, 0)</f>
        <v>0</v>
      </c>
      <c r="M36" s="5">
        <f>IF('Athletes - Gold'!M36+'Athletes - Silver'!M36+'Athletes - Bronze'!M36 &gt; 0, 'Athletes - Gold'!M36*'Medal values'!$B$1+'Athletes - Silver'!M36*'Medal values'!$B$2+'Athletes - Bronze'!M36*'Medal values'!$B$3, "") + IF(AND(M$1 = L$1, L$2 = "Mixed"), 0.5*L36, 0) + IF(AND(M$1 = N$1, N$2 = "Mixed"), 0.5*N36, 0)</f>
        <v>0</v>
      </c>
      <c r="N36" s="5">
        <f>IF('Athletes - Gold'!N36+'Athletes - Silver'!N36+'Athletes - Bronze'!N36 &gt; 0, 'Athletes - Gold'!N36*'Medal values'!$B$1+'Athletes - Silver'!N36*'Medal values'!$B$2+'Athletes - Bronze'!N36*'Medal values'!$B$3, "") + IF(AND(N$1 = M$1, M$2 = "Mixed"), 0.5*M36, 0) + IF(AND(N$1 = O$1, O$2 = "Mixed"), 0.5*O36, 0)</f>
        <v>0</v>
      </c>
      <c r="O36" s="5">
        <f>IF('Athletes - Gold'!O36+'Athletes - Silver'!O36+'Athletes - Bronze'!O36 &gt; 0, 'Athletes - Gold'!O36*'Medal values'!$B$1+'Athletes - Silver'!O36*'Medal values'!$B$2+'Athletes - Bronze'!O36*'Medal values'!$B$3, "") + IF(AND(O$1 = N$1, N$2 = "Mixed"), 0.5*N36, 0) + IF(AND(O$1 = P$1, P$2 = "Mixed"), 0.5*P36, 0)</f>
        <v>0</v>
      </c>
      <c r="P36" s="5">
        <f>IF('Athletes - Gold'!P36+'Athletes - Silver'!P36+'Athletes - Bronze'!P36 &gt; 0, 'Athletes - Gold'!P36*'Medal values'!$B$1+'Athletes - Silver'!P36*'Medal values'!$B$2+'Athletes - Bronze'!P36*'Medal values'!$B$3, "") + IF(AND(P$1 = O$1, O$2 = "Mixed"), 0.5*O36, 0) + IF(AND(P$1 = Q$1, Q$2 = "Mixed"), 0.5*Q36, 0)</f>
        <v>0</v>
      </c>
      <c r="Q36" s="5">
        <f>IF('Athletes - Gold'!Q36+'Athletes - Silver'!Q36+'Athletes - Bronze'!Q36 &gt; 0, 'Athletes - Gold'!Q36*'Medal values'!$B$1+'Athletes - Silver'!Q36*'Medal values'!$B$2+'Athletes - Bronze'!Q36*'Medal values'!$B$3, "") + IF(AND(Q$1 = P$1, P$2 = "Mixed"), 0.5*P36, 0) + IF(AND(Q$1 = R$1, R$2 = "Mixed"), 0.5*R36, 0)</f>
        <v>0</v>
      </c>
      <c r="R36" s="5">
        <f>IF('Athletes - Gold'!R36+'Athletes - Silver'!R36+'Athletes - Bronze'!R36 &gt; 0, 'Athletes - Gold'!R36*'Medal values'!$B$1+'Athletes - Silver'!R36*'Medal values'!$B$2+'Athletes - Bronze'!R36*'Medal values'!$B$3, "") + IF(AND(R$1 = Q$1, Q$2 = "Mixed"), 0.5*Q36, 0) + IF(AND(R$1 = S$1, S$2 = "Mixed"), 0.5*S36, 0)</f>
        <v>0</v>
      </c>
      <c r="S36" s="5">
        <f>IF('Athletes - Gold'!S36+'Athletes - Silver'!S36+'Athletes - Bronze'!S36 &gt; 0, 'Athletes - Gold'!S36*'Medal values'!$B$1+'Athletes - Silver'!S36*'Medal values'!$B$2+'Athletes - Bronze'!S36*'Medal values'!$B$3, "") + IF(AND(S$1 = R$1, R$2 = "Mixed"), 0.5*R36, 0) + IF(AND(S$1 = T$1, T$2 = "Mixed"), 0.5*T36, 0)</f>
        <v>0</v>
      </c>
      <c r="T36" s="5">
        <f>IF('Athletes - Gold'!T36+'Athletes - Silver'!T36+'Athletes - Bronze'!T36 &gt; 0, 'Athletes - Gold'!T36*'Medal values'!$B$1+'Athletes - Silver'!T36*'Medal values'!$B$2+'Athletes - Bronze'!T36*'Medal values'!$B$3, "") + IF(AND(T$1 = S$1, S$2 = "Mixed"), 0.5*S36, 0) + IF(AND(T$1 = U$1, U$2 = "Mixed"), 0.5*U36, 0)</f>
        <v>0</v>
      </c>
      <c r="U36" s="5">
        <f>IF('Athletes - Gold'!U36+'Athletes - Silver'!U36+'Athletes - Bronze'!U36 &gt; 0, 'Athletes - Gold'!U36*'Medal values'!$B$1+'Athletes - Silver'!U36*'Medal values'!$B$2+'Athletes - Bronze'!U36*'Medal values'!$B$3, "") + IF(AND(U$1 = T$1, T$2 = "Mixed"), 0.5*T36, 0) + IF(AND(U$1 = V$1, V$2 = "Mixed"), 0.5*V36, 0)</f>
        <v>0</v>
      </c>
      <c r="V36" s="5">
        <f>IF('Athletes - Gold'!V36+'Athletes - Silver'!V36+'Athletes - Bronze'!V36 &gt; 0, 'Athletes - Gold'!V36*'Medal values'!$B$1+'Athletes - Silver'!V36*'Medal values'!$B$2+'Athletes - Bronze'!V36*'Medal values'!$B$3, "") + IF(AND(V$1 = U$1, U$2 = "Mixed"), 0.5*U36, 0) + IF(AND(V$1 = W$1, W$2 = "Mixed"), 0.5*W36, 0)</f>
        <v>0</v>
      </c>
      <c r="W36" s="5">
        <f>IF('Athletes - Gold'!W36+'Athletes - Silver'!W36+'Athletes - Bronze'!W36 &gt; 0, 'Athletes - Gold'!W36*'Medal values'!$B$1+'Athletes - Silver'!W36*'Medal values'!$B$2+'Athletes - Bronze'!W36*'Medal values'!$B$3, "") + IF(AND(W$1 = V$1, V$2 = "Mixed"), 0.5*V36, 0) + IF(AND(W$1 = X$1, X$2 = "Mixed"), 0.5*X36, 0)</f>
        <v>0</v>
      </c>
      <c r="X36" s="5">
        <f>IF('Athletes - Gold'!X36+'Athletes - Silver'!X36+'Athletes - Bronze'!X36 &gt; 0, 'Athletes - Gold'!X36*'Medal values'!$B$1+'Athletes - Silver'!X36*'Medal values'!$B$2+'Athletes - Bronze'!X36*'Medal values'!$B$3, "") + IF(AND(X$1 = W$1, W$2 = "Mixed"), 0.5*W36, 0) + IF(AND(X$1 = Y$1, Y$2 = "Mixed"), 0.5*Y36, 0)</f>
        <v>0</v>
      </c>
      <c r="Y36" s="5">
        <f>IF('Athletes - Gold'!Y36+'Athletes - Silver'!Y36+'Athletes - Bronze'!Y36 &gt; 0, 'Athletes - Gold'!Y36*'Medal values'!$B$1+'Athletes - Silver'!Y36*'Medal values'!$B$2+'Athletes - Bronze'!Y36*'Medal values'!$B$3, "") + IF(AND(Y$1 = X$1, X$2 = "Mixed"), 0.5*X36, 0) + IF(AND(Y$1 = Z$1, Z$2 = "Mixed"), 0.5*Z36, 0)</f>
        <v>0</v>
      </c>
      <c r="Z36" s="5">
        <f>IF('Athletes - Gold'!Z36+'Athletes - Silver'!Z36+'Athletes - Bronze'!Z36 &gt; 0, 'Athletes - Gold'!Z36*'Medal values'!$B$1+'Athletes - Silver'!Z36*'Medal values'!$B$2+'Athletes - Bronze'!Z36*'Medal values'!$B$3, "") + IF(AND(Z$1 = Y$1, Y$2 = "Mixed"), 0.5*Y36, 0) + IF(AND(Z$1 = AA$1, AA$2 = "Mixed"), 0.5*AA36, 0)</f>
        <v>0</v>
      </c>
      <c r="AA36" s="5">
        <f>IF('Athletes - Gold'!AA36+'Athletes - Silver'!AA36+'Athletes - Bronze'!AA36 &gt; 0, 'Athletes - Gold'!AA36*'Medal values'!$B$1+'Athletes - Silver'!AA36*'Medal values'!$B$2+'Athletes - Bronze'!AA36*'Medal values'!$B$3, "") + IF(AND(AA$1 = Z$1, Z$2 = "Mixed"), 0.5*Z36, 0) + IF(AND(AA$1 = AB$1, AB$2 = "Mixed"), 0.5*AB36, 0)</f>
        <v>0</v>
      </c>
      <c r="AB36" s="5">
        <f>IF('Athletes - Gold'!AB36+'Athletes - Silver'!AB36+'Athletes - Bronze'!AB36 &gt; 0, 'Athletes - Gold'!AB36*'Medal values'!$B$1+'Athletes - Silver'!AB36*'Medal values'!$B$2+'Athletes - Bronze'!AB36*'Medal values'!$B$3, "") + IF(AND(AB$1 = AA$1, AA$2 = "Mixed"), 0.5*AA36, 0) + IF(AND(AB$1 = AC$1, AC$2 = "Mixed"), 0.5*AC36, 0)</f>
        <v>0</v>
      </c>
      <c r="AC36" s="5">
        <f>IF('Athletes - Gold'!AC36+'Athletes - Silver'!AC36+'Athletes - Bronze'!AC36 &gt; 0, 'Athletes - Gold'!AC36*'Medal values'!$B$1+'Athletes - Silver'!AC36*'Medal values'!$B$2+'Athletes - Bronze'!AC36*'Medal values'!$B$3, "") + IF(AND(AC$1 = AB$1, AB$2 = "Mixed"), 0.5*AB36, 0) + IF(AND(AC$1 = AD$1, AD$2 = "Mixed"), 0.5*AD36, 0)</f>
        <v>0</v>
      </c>
      <c r="AD36" s="5">
        <f>IF('Athletes - Gold'!AD36+'Athletes - Silver'!AD36+'Athletes - Bronze'!AD36 &gt; 0, 'Athletes - Gold'!AD36*'Medal values'!$B$1+'Athletes - Silver'!AD36*'Medal values'!$B$2+'Athletes - Bronze'!AD36*'Medal values'!$B$3, "") + IF(AND(AD$1 = AC$1, AC$2 = "Mixed"), 0.5*AC36, 0) + IF(AND(AD$1 = AE$1, AE$2 = "Mixed"), 0.5*AE36, 0)</f>
        <v>0</v>
      </c>
      <c r="AE36" s="5">
        <f>IF('Athletes - Gold'!AE36+'Athletes - Silver'!AE36+'Athletes - Bronze'!AE36 &gt; 0, 'Athletes - Gold'!AE36*'Medal values'!$B$1+'Athletes - Silver'!AE36*'Medal values'!$B$2+'Athletes - Bronze'!AE36*'Medal values'!$B$3, "") + IF(AND(AE$1 = AD$1, AD$2 = "Mixed"), 0.5*AD36, 0) + IF(AND(AE$1 = AF$1, AF$2 = "Mixed"), 0.5*AF36, 0)</f>
        <v>0</v>
      </c>
      <c r="AF36" s="5">
        <f>IF('Athletes - Gold'!AF36+'Athletes - Silver'!AF36+'Athletes - Bronze'!AF36 &gt; 0, 'Athletes - Gold'!AF36*'Medal values'!$B$1+'Athletes - Silver'!AF36*'Medal values'!$B$2+'Athletes - Bronze'!AF36*'Medal values'!$B$3, "") + IF(AND(AF$1 = AE$1, AE$2 = "Mixed"), 0.5*AE36, 0) + IF(AND(AF$1 = AG$1, AG$2 = "Mixed"), 0.5*AG36, 0)</f>
        <v>0</v>
      </c>
      <c r="AG36" s="5">
        <f>IF('Athletes - Gold'!AG36+'Athletes - Silver'!AG36+'Athletes - Bronze'!AG36 &gt; 0, 'Athletes - Gold'!AG36*'Medal values'!$B$1+'Athletes - Silver'!AG36*'Medal values'!$B$2+'Athletes - Bronze'!AG36*'Medal values'!$B$3, "") + IF(AND(AG$1 = AF$1, AF$2 = "Mixed"), 0.5*AF36, 0) + IF(AND(AG$1 = AH$1, AH$2 = "Mixed"), 0.5*AH36, 0)</f>
        <v>0</v>
      </c>
      <c r="AH36" s="5">
        <f>IF('Athletes - Gold'!AH36+'Athletes - Silver'!AH36+'Athletes - Bronze'!AH36 &gt; 0, 'Athletes - Gold'!AH36*'Medal values'!$B$1+'Athletes - Silver'!AH36*'Medal values'!$B$2+'Athletes - Bronze'!AH36*'Medal values'!$B$3, "") + IF(AND(AH$1 = AG$1, AG$2 = "Mixed"), 0.5*AG36, 0) + IF(AND(AH$1 = AI$1, AI$2 = "Mixed"), 0.5*AI36, 0)</f>
        <v>0</v>
      </c>
      <c r="AI36" s="5">
        <f>IF('Athletes - Gold'!AI36+'Athletes - Silver'!AI36+'Athletes - Bronze'!AI36 &gt; 0, 'Athletes - Gold'!AI36*'Medal values'!$B$1+'Athletes - Silver'!AI36*'Medal values'!$B$2+'Athletes - Bronze'!AI36*'Medal values'!$B$3, "") + IF(AND(AI$1 = AH$1, AH$2 = "Mixed"), 0.5*AH36, 0) + IF(AND(AI$1 = AJ$1, AJ$2 = "Mixed"), 0.5*AJ36, 0)</f>
        <v>0</v>
      </c>
      <c r="AJ36" s="5">
        <f>IF('Athletes - Gold'!AJ36+'Athletes - Silver'!AJ36+'Athletes - Bronze'!AJ36 &gt; 0, 'Athletes - Gold'!AJ36*'Medal values'!$B$1+'Athletes - Silver'!AJ36*'Medal values'!$B$2+'Athletes - Bronze'!AJ36*'Medal values'!$B$3, "") + IF(AND(AJ$1 = AI$1, AI$2 = "Mixed"), 0.5*AI36, 0) + IF(AND(AJ$1 = AK$1, AK$2 = "Mixed"), 0.5*AK36, 0)</f>
        <v>0</v>
      </c>
      <c r="AK36" s="5">
        <f>IF('Athletes - Gold'!AK36+'Athletes - Silver'!AK36+'Athletes - Bronze'!AK36 &gt; 0, 'Athletes - Gold'!AK36*'Medal values'!$B$1+'Athletes - Silver'!AK36*'Medal values'!$B$2+'Athletes - Bronze'!AK36*'Medal values'!$B$3, "") + IF(AND(AK$1 = AJ$1, AJ$2 = "Mixed"), 0.5*AJ36, 0) + IF(AND(AK$1 = AL$1, AL$2 = "Mixed"), 0.5*AL36, 0)</f>
        <v>0</v>
      </c>
      <c r="AL36" s="5">
        <f>IF('Athletes - Gold'!AL36+'Athletes - Silver'!AL36+'Athletes - Bronze'!AL36 &gt; 0, 'Athletes - Gold'!AL36*'Medal values'!$B$1+'Athletes - Silver'!AL36*'Medal values'!$B$2+'Athletes - Bronze'!AL36*'Medal values'!$B$3, "") + IF(AND(AL$1 = AK$1, AK$2 = "Mixed"), 0.5*AK36, 0) + IF(AND(AL$1 = AM$1, AM$2 = "Mixed"), 0.5*AM36, 0)</f>
        <v>0</v>
      </c>
      <c r="AM36" s="5">
        <f>IF('Athletes - Gold'!AM36+'Athletes - Silver'!AM36+'Athletes - Bronze'!AM36 &gt; 0, 'Athletes - Gold'!AM36*'Medal values'!$B$1+'Athletes - Silver'!AM36*'Medal values'!$B$2+'Athletes - Bronze'!AM36*'Medal values'!$B$3, "") + IF(AND(AM$1 = AL$1, AL$2 = "Mixed"), 0.5*AL36, 0) + IF(AND(AM$1 = AN$1, AN$2 = "Mixed"), 0.5*AN36, 0)</f>
        <v>0</v>
      </c>
      <c r="AN36" s="5">
        <f>IF('Athletes - Gold'!AN36+'Athletes - Silver'!AN36+'Athletes - Bronze'!AN36 &gt; 0, 'Athletes - Gold'!AN36*'Medal values'!$B$1+'Athletes - Silver'!AN36*'Medal values'!$B$2+'Athletes - Bronze'!AN36*'Medal values'!$B$3, "") + IF(AND(AN$1 = AM$1, AM$2 = "Mixed"), 0.5*AM36, 0) + IF(AND(AN$1 = AO$1, AO$2 = "Mixed"), 0.5*AO36, 0)</f>
        <v>0</v>
      </c>
      <c r="AO36" s="5">
        <f>IF('Athletes - Gold'!AO36+'Athletes - Silver'!AO36+'Athletes - Bronze'!AO36 &gt; 0, 'Athletes - Gold'!AO36*'Medal values'!$B$1+'Athletes - Silver'!AO36*'Medal values'!$B$2+'Athletes - Bronze'!AO36*'Medal values'!$B$3, "") + IF(AND(AO$1 = AN$1, AN$2 = "Mixed"), 0.5*AN36, 0) + IF(AND(AO$1 = AP$1, AP$2 = "Mixed"), 0.5*AP36, 0)</f>
        <v>0</v>
      </c>
      <c r="AP36" s="5">
        <f>IF('Athletes - Gold'!AP36+'Athletes - Silver'!AP36+'Athletes - Bronze'!AP36 &gt; 0, 'Athletes - Gold'!AP36*'Medal values'!$B$1+'Athletes - Silver'!AP36*'Medal values'!$B$2+'Athletes - Bronze'!AP36*'Medal values'!$B$3, "") + IF(AND(AP$1 = AO$1, AO$2 = "Mixed"), 0.5*AO36, 0) + IF(AND(AP$1 = AQ$1, AQ$2 = "Mixed"), 0.5*AQ36, 0)</f>
        <v>0</v>
      </c>
      <c r="AQ36" s="5">
        <f>IF('Athletes - Gold'!AQ36+'Athletes - Silver'!AQ36+'Athletes - Bronze'!AQ36 &gt; 0, 'Athletes - Gold'!AQ36*'Medal values'!$B$1+'Athletes - Silver'!AQ36*'Medal values'!$B$2+'Athletes - Bronze'!AQ36*'Medal values'!$B$3, "") + IF(AND(AQ$1 = AP$1, AP$2 = "Mixed"), 0.5*AP36, 0) + IF(AND(AQ$1 = AR$1, AR$2 = "Mixed"), 0.5*AR36, 0)</f>
        <v>0</v>
      </c>
      <c r="AR36" s="5">
        <f>IF('Athletes - Gold'!AR36+'Athletes - Silver'!AR36+'Athletes - Bronze'!AR36 &gt; 0, 'Athletes - Gold'!AR36*'Medal values'!$B$1+'Athletes - Silver'!AR36*'Medal values'!$B$2+'Athletes - Bronze'!AR36*'Medal values'!$B$3, "") + IF(AND(AR$1 = AQ$1, AQ$2 = "Mixed"), 0.5*AQ36, 0) + IF(AND(AR$1 = AS$1, AS$2 = "Mixed"), 0.5*AS36, 0)</f>
        <v>0</v>
      </c>
      <c r="AS36" s="5">
        <f>IF('Athletes - Gold'!AS36+'Athletes - Silver'!AS36+'Athletes - Bronze'!AS36 &gt; 0, 'Athletes - Gold'!AS36*'Medal values'!$B$1+'Athletes - Silver'!AS36*'Medal values'!$B$2+'Athletes - Bronze'!AS36*'Medal values'!$B$3, "") + IF(AND(AS$1 = AR$1, AR$2 = "Mixed"), 0.5*AR36, 0) + IF(AND(AS$1 = AT$1, AT$2 = "Mixed"), 0.5*AT36, 0)</f>
        <v>0</v>
      </c>
      <c r="AT36" s="5">
        <f>IF('Athletes - Gold'!AT36+'Athletes - Silver'!AT36+'Athletes - Bronze'!AT36 &gt; 0, 'Athletes - Gold'!AT36*'Medal values'!$B$1+'Athletes - Silver'!AT36*'Medal values'!$B$2+'Athletes - Bronze'!AT36*'Medal values'!$B$3, "") + IF(AND(AT$1 = AS$1, AS$2 = "Mixed"), 0.5*AS36, 0) + IF(AND(AT$1 = AU$1, AU$2 = "Mixed"), 0.5*AU36, 0)</f>
        <v>0</v>
      </c>
      <c r="AU36" s="5">
        <f>IF('Athletes - Gold'!AU36+'Athletes - Silver'!AU36+'Athletes - Bronze'!AU36 &gt; 0, 'Athletes - Gold'!AU36*'Medal values'!$B$1+'Athletes - Silver'!AU36*'Medal values'!$B$2+'Athletes - Bronze'!AU36*'Medal values'!$B$3, "") + IF(AND(AU$1 = AT$1, AT$2 = "Mixed"), 0.5*AT36, 0) + IF(AND(AU$1 = AV$1, AV$2 = "Mixed"), 0.5*AV36, 0)</f>
        <v>0</v>
      </c>
      <c r="AV36" s="5">
        <f>IF('Athletes - Gold'!AV36+'Athletes - Silver'!AV36+'Athletes - Bronze'!AV36 &gt; 0, 'Athletes - Gold'!AV36*'Medal values'!$B$1+'Athletes - Silver'!AV36*'Medal values'!$B$2+'Athletes - Bronze'!AV36*'Medal values'!$B$3, "") + IF(AND(AV$1 = AU$1, AU$2 = "Mixed"), 0.5*AU36, 0) + IF(AND(AV$1 = AW$1, AW$2 = "Mixed"), 0.5*AW36, 0)</f>
        <v>0</v>
      </c>
      <c r="AW36" s="5">
        <f>IF('Athletes - Gold'!AW36+'Athletes - Silver'!AW36+'Athletes - Bronze'!AW36 &gt; 0, 'Athletes - Gold'!AW36*'Medal values'!$B$1+'Athletes - Silver'!AW36*'Medal values'!$B$2+'Athletes - Bronze'!AW36*'Medal values'!$B$3, "") + IF(AND(AW$1 = AV$1, AV$2 = "Mixed"), 0.5*AV36, 0) + IF(AND(AW$1 = AX$1, AX$2 = "Mixed"), 0.5*AX36, 0)</f>
        <v>0</v>
      </c>
      <c r="AX36" s="5">
        <f>IF('Athletes - Gold'!AX36+'Athletes - Silver'!AX36+'Athletes - Bronze'!AX36 &gt; 0, 'Athletes - Gold'!AX36*'Medal values'!$B$1+'Athletes - Silver'!AX36*'Medal values'!$B$2+'Athletes - Bronze'!AX36*'Medal values'!$B$3, "") + IF(AND(AX$1 = AW$1, AW$2 = "Mixed"), 0.5*AW36, 0) + IF(AND(AX$1 = AY$1, AY$2 = "Mixed"), 0.5*AY36, 0)</f>
        <v>0</v>
      </c>
      <c r="AY36" s="5">
        <f>IF('Athletes - Gold'!AY36+'Athletes - Silver'!AY36+'Athletes - Bronze'!AY36 &gt; 0, 'Athletes - Gold'!AY36*'Medal values'!$B$1+'Athletes - Silver'!AY36*'Medal values'!$B$2+'Athletes - Bronze'!AY36*'Medal values'!$B$3, "") + IF(AND(AY$1 = AX$1, AX$2 = "Mixed"), 0.5*AX36, 0) + IF(AND(AY$1 = AZ$1, AZ$2 = "Mixed"), 0.5*AZ36, 0)</f>
        <v>9.001003</v>
      </c>
      <c r="AZ36" s="5">
        <f>IF('Athletes - Gold'!AZ36+'Athletes - Silver'!AZ36+'Athletes - Bronze'!AZ36 &gt; 0, 'Athletes - Gold'!AZ36*'Medal values'!$B$1+'Athletes - Silver'!AZ36*'Medal values'!$B$2+'Athletes - Bronze'!AZ36*'Medal values'!$B$3, "") + IF(AND(AZ$1 = AY$1, AY$2 = "Mixed"), 0.5*AY36, 0) + IF(AND(AZ$1 = BA$1, BA$2 = "Mixed"), 0.5*BA36, 0)</f>
        <v>0</v>
      </c>
      <c r="BA36" s="5">
        <f>IF('Athletes - Gold'!BA36+'Athletes - Silver'!BA36+'Athletes - Bronze'!BA36 &gt; 0, 'Athletes - Gold'!BA36*'Medal values'!$B$1+'Athletes - Silver'!BA36*'Medal values'!$B$2+'Athletes - Bronze'!BA36*'Medal values'!$B$3, "") + IF(AND(BA$1 = AZ$1, AZ$2 = "Mixed"), 0.5*AZ36, 0) + IF(AND(BA$1 = BB$1, BB$2 = "Mixed"), 0.5*BB36, 0)</f>
        <v>0</v>
      </c>
      <c r="BB36" s="5">
        <f>IF('Athletes - Gold'!BB36+'Athletes - Silver'!BB36+'Athletes - Bronze'!BB36 &gt; 0, 'Athletes - Gold'!BB36*'Medal values'!$B$1+'Athletes - Silver'!BB36*'Medal values'!$B$2+'Athletes - Bronze'!BB36*'Medal values'!$B$3, "") + IF(AND(BB$1 = BA$1, BA$2 = "Mixed"), 0.5*BA36, 0) + IF(AND(BB$1 = BC$1, BC$2 = "Mixed"), 0.5*BC36, 0)</f>
        <v>0</v>
      </c>
      <c r="BC36" s="5">
        <f>IF('Athletes - Gold'!BC36+'Athletes - Silver'!BC36+'Athletes - Bronze'!BC36 &gt; 0, 'Athletes - Gold'!BC36*'Medal values'!$B$1+'Athletes - Silver'!BC36*'Medal values'!$B$2+'Athletes - Bronze'!BC36*'Medal values'!$B$3, "") + IF(AND(BC$1 = BB$1, BB$2 = "Mixed"), 0.5*BB36, 0) + IF(AND(BC$1 = BD$1, BD$2 = "Mixed"), 0.5*BD36, 0)</f>
        <v>0</v>
      </c>
      <c r="BD36" s="5">
        <f>IF('Athletes - Gold'!BD36+'Athletes - Silver'!BD36+'Athletes - Bronze'!BD36 &gt; 0, 'Athletes - Gold'!BD36*'Medal values'!$B$1+'Athletes - Silver'!BD36*'Medal values'!$B$2+'Athletes - Bronze'!BD36*'Medal values'!$B$3, "") + IF(AND(BD$1 = BC$1, BC$2 = "Mixed"), 0.5*BC36, 0) + IF(AND(BD$1 = BE$1, BE$2 = "Mixed"), 0.5*BE36, 0)</f>
        <v>0</v>
      </c>
      <c r="BE36" s="5">
        <f>IF('Athletes - Gold'!BE36+'Athletes - Silver'!BE36+'Athletes - Bronze'!BE36 &gt; 0, 'Athletes - Gold'!BE36*'Medal values'!$B$1+'Athletes - Silver'!BE36*'Medal values'!$B$2+'Athletes - Bronze'!BE36*'Medal values'!$B$3, "") + IF(AND(BE$1 = BD$1, BD$2 = "Mixed"), 0.5*BD36, 0) + IF(AND(BE$1 = BF$1, BF$2 = "Mixed"), 0.5*BF36, 0)</f>
        <v>0</v>
      </c>
      <c r="BF36" s="5">
        <f>IF('Athletes - Gold'!BF36+'Athletes - Silver'!BF36+'Athletes - Bronze'!BF36 &gt; 0, 'Athletes - Gold'!BF36*'Medal values'!$B$1+'Athletes - Silver'!BF36*'Medal values'!$B$2+'Athletes - Bronze'!BF36*'Medal values'!$B$3, "") + IF(AND(BF$1 = BE$1, BE$2 = "Mixed"), 0.5*BE36, 0) + IF(AND(BF$1 = BG$1, BG$2 = "Mixed"), 0.5*BG36, 0)</f>
        <v>0</v>
      </c>
      <c r="BG36" s="5">
        <f>IF('Athletes - Gold'!BG36+'Athletes - Silver'!BG36+'Athletes - Bronze'!BG36 &gt; 0, 'Athletes - Gold'!BG36*'Medal values'!$B$1+'Athletes - Silver'!BG36*'Medal values'!$B$2+'Athletes - Bronze'!BG36*'Medal values'!$B$3, "") + IF(AND(BG$1 = BF$1, BF$2 = "Mixed"), 0.5*BF36, 0) + IF(AND(BG$1 = BH$1, BH$2 = "Mixed"), 0.5*BH36, 0)</f>
        <v>0</v>
      </c>
      <c r="BH36" s="5">
        <f>IF('Athletes - Gold'!BH36+'Athletes - Silver'!BH36+'Athletes - Bronze'!BH36 &gt; 0, 'Athletes - Gold'!BH36*'Medal values'!$B$1+'Athletes - Silver'!BH36*'Medal values'!$B$2+'Athletes - Bronze'!BH36*'Medal values'!$B$3, "") + IF(AND(BH$1 = BG$1, BG$2 = "Mixed"), 0.5*BG36, 0) + IF(AND(BH$1 = BI$1, BI$2 = "Mixed"), 0.5*BI36, 0)</f>
        <v>0</v>
      </c>
      <c r="BI36" s="5">
        <f>IF('Athletes - Gold'!BI36+'Athletes - Silver'!BI36+'Athletes - Bronze'!BI36 &gt; 0, 'Athletes - Gold'!BI36*'Medal values'!$B$1+'Athletes - Silver'!BI36*'Medal values'!$B$2+'Athletes - Bronze'!BI36*'Medal values'!$B$3, "") + IF(AND(BI$1 = BH$1, BH$2 = "Mixed"), 0.5*BH36, 0) + IF(AND(BI$1 = BJ$1, BJ$2 = "Mixed"), 0.5*BJ36, 0)</f>
        <v>0</v>
      </c>
      <c r="BJ36" s="5">
        <f>IF('Athletes - Gold'!BJ36+'Athletes - Silver'!BJ36+'Athletes - Bronze'!BJ36 &gt; 0, 'Athletes - Gold'!BJ36*'Medal values'!$B$1+'Athletes - Silver'!BJ36*'Medal values'!$B$2+'Athletes - Bronze'!BJ36*'Medal values'!$B$3, "") + IF(AND(BJ$1 = BI$1, BI$2 = "Mixed"), 0.5*BI36, 0) + IF(AND(BJ$1 = BK$1, BK$2 = "Mixed"), 0.5*BK36, 0)</f>
        <v>0</v>
      </c>
      <c r="BK36" s="5">
        <f>IF('Athletes - Gold'!BK36+'Athletes - Silver'!BK36+'Athletes - Bronze'!BK36 &gt; 0, 'Athletes - Gold'!BK36*'Medal values'!$B$1+'Athletes - Silver'!BK36*'Medal values'!$B$2+'Athletes - Bronze'!BK36*'Medal values'!$B$3, "") + IF(AND(BK$1 = BJ$1, BJ$2 = "Mixed"), 0.5*BJ36, 0) + IF(AND(BK$1 = BL$1, BL$2 = "Mixed"), 0.5*BL36, 0)</f>
        <v>0</v>
      </c>
      <c r="BL36" s="5">
        <f>IF('Athletes - Gold'!BL36+'Athletes - Silver'!BL36+'Athletes - Bronze'!BL36 &gt; 0, 'Athletes - Gold'!BL36*'Medal values'!$B$1+'Athletes - Silver'!BL36*'Medal values'!$B$2+'Athletes - Bronze'!BL36*'Medal values'!$B$3, "") + IF(AND(BL$1 = BK$1, BK$2 = "Mixed"), 0.5*BK36, 0) + IF(AND(BL$1 = BM$1, BM$2 = "Mixed"), 0.5*BM36, 0)</f>
        <v>0</v>
      </c>
      <c r="BM36" s="5">
        <f>IF('Athletes - Gold'!BM36+'Athletes - Silver'!BM36+'Athletes - Bronze'!BM36 &gt; 0, 'Athletes - Gold'!BM36*'Medal values'!$B$1+'Athletes - Silver'!BM36*'Medal values'!$B$2+'Athletes - Bronze'!BM36*'Medal values'!$B$3, "") + IF(AND(BM$1 = BL$1, BL$2 = "Mixed"), 0.5*BL36, 0) + IF(AND(BM$1 = BN$1, BN$2 = "Mixed"), 0.5*BN36, 0)</f>
        <v>0</v>
      </c>
      <c r="BN36" s="5">
        <f>IF('Athletes - Gold'!BN36+'Athletes - Silver'!BN36+'Athletes - Bronze'!BN36 &gt; 0, 'Athletes - Gold'!BN36*'Medal values'!$B$1+'Athletes - Silver'!BN36*'Medal values'!$B$2+'Athletes - Bronze'!BN36*'Medal values'!$B$3, "") + IF(AND(BN$1 = BM$1, BM$2 = "Mixed"), 0.5*BM36, 0) + IF(AND(BN$1 = BO$1, BO$2 = "Mixed"), 0.5*BO36, 0)</f>
        <v>0</v>
      </c>
      <c r="BO36" s="5">
        <f>IF('Athletes - Gold'!BO36+'Athletes - Silver'!BO36+'Athletes - Bronze'!BO36 &gt; 0, 'Athletes - Gold'!BO36*'Medal values'!$B$1+'Athletes - Silver'!BO36*'Medal values'!$B$2+'Athletes - Bronze'!BO36*'Medal values'!$B$3, "") + IF(AND(BO$1 = BN$1, BN$2 = "Mixed"), 0.5*BN36, 0) + IF(AND(BO$1 = BP$1, BP$2 = "Mixed"), 0.5*BP36, 0)</f>
        <v>0</v>
      </c>
      <c r="BP36" s="5">
        <f>IF('Athletes - Gold'!BP36+'Athletes - Silver'!BP36+'Athletes - Bronze'!BP36 &gt; 0, 'Athletes - Gold'!BP36*'Medal values'!$B$1+'Athletes - Silver'!BP36*'Medal values'!$B$2+'Athletes - Bronze'!BP36*'Medal values'!$B$3, "") + IF(AND(BP$1 = BO$1, BO$2 = "Mixed"), 0.5*BO36, 0) + IF(AND(BP$1 = BQ$1, BQ$2 = "Mixed"), 0.5*BQ36, 0)</f>
        <v>0</v>
      </c>
      <c r="BQ36" s="5">
        <f>IF('Athletes - Gold'!BQ36+'Athletes - Silver'!BQ36+'Athletes - Bronze'!BQ36 &gt; 0, 'Athletes - Gold'!BQ36*'Medal values'!$B$1+'Athletes - Silver'!BQ36*'Medal values'!$B$2+'Athletes - Bronze'!BQ36*'Medal values'!$B$3, "") + IF(AND(BQ$1 = BP$1, BP$2 = "Mixed"), 0.5*BP36, 0) + IF(AND(BQ$1 = BR$1, BR$2 = "Mixed"), 0.5*BR36, 0)</f>
        <v>0</v>
      </c>
      <c r="BR36" s="5">
        <f>IF('Athletes - Gold'!BR36+'Athletes - Silver'!BR36+'Athletes - Bronze'!BR36 &gt; 0, 'Athletes - Gold'!BR36*'Medal values'!$B$1+'Athletes - Silver'!BR36*'Medal values'!$B$2+'Athletes - Bronze'!BR36*'Medal values'!$B$3, "") + IF(AND(BR$1 = BQ$1, BQ$2 = "Mixed"), 0.5*BQ36, 0) + IF(AND(BR$1 = BS$1, BS$2 = "Mixed"), 0.5*BS36, 0)</f>
        <v>0</v>
      </c>
      <c r="BS36" s="5">
        <f>IF('Athletes - Gold'!BS36+'Athletes - Silver'!BS36+'Athletes - Bronze'!BS36 &gt; 0, 'Athletes - Gold'!BS36*'Medal values'!$B$1+'Athletes - Silver'!BS36*'Medal values'!$B$2+'Athletes - Bronze'!BS36*'Medal values'!$B$3, "") + IF(AND(BS$1 = BR$1, BR$2 = "Mixed"), 0.5*BR36, 0) + IF(AND(BS$1 = BT$1, BT$2 = "Mixed"), 0.5*BT36, 0)</f>
        <v>0</v>
      </c>
      <c r="BT36" s="5">
        <f>IF('Athletes - Gold'!BT36+'Athletes - Silver'!BT36+'Athletes - Bronze'!BT36 &gt; 0, 'Athletes - Gold'!BT36*'Medal values'!$B$1+'Athletes - Silver'!BT36*'Medal values'!$B$2+'Athletes - Bronze'!BT36*'Medal values'!$B$3, "") + IF(AND(BT$1 = BS$1, BS$2 = "Mixed"), 0.5*BS36, 0) + IF(AND(BT$1 = BU$1, BU$2 = "Mixed"), 0.5*BU36, 0)</f>
        <v>0</v>
      </c>
      <c r="BU36" s="5">
        <f>IF('Athletes - Gold'!BU36+'Athletes - Silver'!BU36+'Athletes - Bronze'!BU36 &gt; 0, 'Athletes - Gold'!BU36*'Medal values'!$B$1+'Athletes - Silver'!BU36*'Medal values'!$B$2+'Athletes - Bronze'!BU36*'Medal values'!$B$3, "") + IF(AND(BU$1 = BT$1, BT$2 = "Mixed"), 0.5*BT36, 0) + IF(AND(BU$1 = BV$1, BV$2 = "Mixed"), 0.5*BV36, 0)</f>
        <v>0</v>
      </c>
      <c r="BV36" s="5">
        <f>IF('Athletes - Gold'!BV36+'Athletes - Silver'!BV36+'Athletes - Bronze'!BV36 &gt; 0, 'Athletes - Gold'!BV36*'Medal values'!$B$1+'Athletes - Silver'!BV36*'Medal values'!$B$2+'Athletes - Bronze'!BV36*'Medal values'!$B$3, "") + IF(AND(BV$1 = BU$1, BU$2 = "Mixed"), 0.5*BU36, 0) + IF(AND(BV$1 = BW$1, BW$2 = "Mixed"), 0.5*BW36, 0)</f>
        <v>0</v>
      </c>
      <c r="BW36" s="5">
        <f>IF('Athletes - Gold'!BW36+'Athletes - Silver'!BW36+'Athletes - Bronze'!BW36 &gt; 0, 'Athletes - Gold'!BW36*'Medal values'!$B$1+'Athletes - Silver'!BW36*'Medal values'!$B$2+'Athletes - Bronze'!BW36*'Medal values'!$B$3, "") + IF(AND(BW$1 = BV$1, BV$2 = "Mixed"), 0.5*BV36, 0) + IF(AND(BW$1 = BX$1, BX$2 = "Mixed"), 0.5*BX36, 0)</f>
        <v>0</v>
      </c>
      <c r="BX36" s="5">
        <f>IF('Athletes - Gold'!BX36+'Athletes - Silver'!BX36+'Athletes - Bronze'!BX36 &gt; 0, 'Athletes - Gold'!BX36*'Medal values'!$B$1+'Athletes - Silver'!BX36*'Medal values'!$B$2+'Athletes - Bronze'!BX36*'Medal values'!$B$3, "") + IF(AND(BX$1 = BW$1, BW$2 = "Mixed"), 0.5*BW36, 0) + IF(AND(BX$1 = BY$1, BY$2 = "Mixed"), 0.5*BY36, 0)</f>
        <v>0</v>
      </c>
      <c r="BY36" s="5">
        <f>IF('Athletes - Gold'!BY36+'Athletes - Silver'!BY36+'Athletes - Bronze'!BY36 &gt; 0, 'Athletes - Gold'!BY36*'Medal values'!$B$1+'Athletes - Silver'!BY36*'Medal values'!$B$2+'Athletes - Bronze'!BY36*'Medal values'!$B$3, "") + IF(AND(BY$1 = BX$1, BX$2 = "Mixed"), 0.5*BX36, 0) + IF(AND(BY$1 = BZ$1, BZ$2 = "Mixed"), 0.5*BZ36, 0)</f>
        <v>0</v>
      </c>
      <c r="BZ36" s="5">
        <f>IF('Athletes - Gold'!BZ36+'Athletes - Silver'!BZ36+'Athletes - Bronze'!BZ36 &gt; 0, 'Athletes - Gold'!BZ36*'Medal values'!$B$1+'Athletes - Silver'!BZ36*'Medal values'!$B$2+'Athletes - Bronze'!BZ36*'Medal values'!$B$3, "") + IF(AND(BZ$1 = BY$1, BY$2 = "Mixed"), 0.5*BY36, 0) + IF(AND(BZ$1 = CA$1, CA$2 = "Mixed"), 0.5*CA36, 0)</f>
        <v>0</v>
      </c>
      <c r="CA36" s="5">
        <f>IF('Athletes - Gold'!CA36+'Athletes - Silver'!CA36+'Athletes - Bronze'!CA36 &gt; 0, 'Athletes - Gold'!CA36*'Medal values'!$B$1+'Athletes - Silver'!CA36*'Medal values'!$B$2+'Athletes - Bronze'!CA36*'Medal values'!$B$3, "") + IF(AND(CA$1 = BZ$1, BZ$2 = "Mixed"), 0.5*BZ36, 0) + IF(AND(CA$1 = CB$1, CB$2 = "Mixed"), 0.5*CB36, 0)</f>
        <v>0</v>
      </c>
      <c r="CB36" s="5">
        <f>IF('Athletes - Gold'!CB36+'Athletes - Silver'!CB36+'Athletes - Bronze'!CB36 &gt; 0, 'Athletes - Gold'!CB36*'Medal values'!$B$1+'Athletes - Silver'!CB36*'Medal values'!$B$2+'Athletes - Bronze'!CB36*'Medal values'!$B$3, "") + IF(AND(CB$1 = CA$1, CA$2 = "Mixed"), 0.5*CA36, 0) + IF(AND(CB$1 = CC$1, CC$2 = "Mixed"), 0.5*CC36, 0)</f>
        <v>0</v>
      </c>
      <c r="CC36" s="5">
        <f>IF('Athletes - Gold'!CC36+'Athletes - Silver'!CC36+'Athletes - Bronze'!CC36 &gt; 0, 'Athletes - Gold'!CC36*'Medal values'!$B$1+'Athletes - Silver'!CC36*'Medal values'!$B$2+'Athletes - Bronze'!CC36*'Medal values'!$B$3, "") + IF(AND(CC$1 = CB$1, CB$2 = "Mixed"), 0.5*CB36, 0) + IF(AND(CC$1 = CD$1, CD$2 = "Mixed"), 0.5*CD36, 0)</f>
        <v>0</v>
      </c>
      <c r="CD36" s="5">
        <f>IF('Athletes - Gold'!CD36+'Athletes - Silver'!CD36+'Athletes - Bronze'!CD36 &gt; 0, 'Athletes - Gold'!CD36*'Medal values'!$B$1+'Athletes - Silver'!CD36*'Medal values'!$B$2+'Athletes - Bronze'!CD36*'Medal values'!$B$3, "") + IF(AND(CD$1 = CC$1, CC$2 = "Mixed"), 0.5*CC36, 0) + IF(AND(CD$1 = CE$1, CE$2 = "Mixed"), 0.5*CE36, 0)</f>
        <v>0</v>
      </c>
      <c r="CE36" s="5">
        <f>IF('Athletes - Gold'!CE36+'Athletes - Silver'!CE36+'Athletes - Bronze'!CE36 &gt; 0, 'Athletes - Gold'!CE36*'Medal values'!$B$1+'Athletes - Silver'!CE36*'Medal values'!$B$2+'Athletes - Bronze'!CE36*'Medal values'!$B$3, "") + IF(AND(CE$1 = CD$1, CD$2 = "Mixed"), 0.5*CD36, 0) + IF(AND(CE$1 = CF$1, CF$2 = "Mixed"), 0.5*CF36, 0)</f>
        <v>0</v>
      </c>
      <c r="CF36" s="5">
        <f>IF('Athletes - Gold'!CF36+'Athletes - Silver'!CF36+'Athletes - Bronze'!CF36 &gt; 0, 'Athletes - Gold'!CF36*'Medal values'!$B$1+'Athletes - Silver'!CF36*'Medal values'!$B$2+'Athletes - Bronze'!CF36*'Medal values'!$B$3, "") + IF(AND(CF$1 = CE$1, CE$2 = "Mixed"), 0.5*CE36, 0) + IF(AND(CF$1 = CG$1, CG$2 = "Mixed"), 0.5*CG36, 0)</f>
        <v>0</v>
      </c>
      <c r="CG36" s="5">
        <f>IF('Athletes - Gold'!CG36+'Athletes - Silver'!CG36+'Athletes - Bronze'!CG36 &gt; 0, 'Athletes - Gold'!CG36*'Medal values'!$B$1+'Athletes - Silver'!CG36*'Medal values'!$B$2+'Athletes - Bronze'!CG36*'Medal values'!$B$3, "") + IF(AND(CG$1 = CF$1, CF$2 = "Mixed"), 0.5*CF36, 0) + IF(AND(CG$1 = CH$1, CH$2 = "Mixed"), 0.5*CH36, 0)</f>
        <v>0</v>
      </c>
      <c r="CH36" s="5">
        <f>IF('Athletes - Gold'!CH36+'Athletes - Silver'!CH36+'Athletes - Bronze'!CH36 &gt; 0, 'Athletes - Gold'!CH36*'Medal values'!$B$1+'Athletes - Silver'!CH36*'Medal values'!$B$2+'Athletes - Bronze'!CH36*'Medal values'!$B$3, "") + IF(AND(CH$1 = CG$1, CG$2 = "Mixed"), 0.5*CG36, 0) + IF(AND(CH$1 = CI$1, CI$2 = "Mixed"), 0.5*CI36, 0)</f>
        <v>0</v>
      </c>
      <c r="CI36" s="5">
        <f>IF('Athletes - Gold'!CI36+'Athletes - Silver'!CI36+'Athletes - Bronze'!CI36 &gt; 0, 'Athletes - Gold'!CI36*'Medal values'!$B$1+'Athletes - Silver'!CI36*'Medal values'!$B$2+'Athletes - Bronze'!CI36*'Medal values'!$B$3, "") + IF(AND(CI$1 = CH$1, CH$2 = "Mixed"), 0.5*CH36, 0) + IF(AND(CI$1 = CJ$1, CJ$2 = "Mixed"), 0.5*CJ36, 0)</f>
        <v>0</v>
      </c>
      <c r="CJ36" s="5">
        <f>IF('Athletes - Gold'!CJ36+'Athletes - Silver'!CJ36+'Athletes - Bronze'!CJ36 &gt; 0, 'Athletes - Gold'!CJ36*'Medal values'!$B$1+'Athletes - Silver'!CJ36*'Medal values'!$B$2+'Athletes - Bronze'!CJ36*'Medal values'!$B$3, "") + IF(AND(CJ$1 = CI$1, CI$2 = "Mixed"), 0.5*CI36, 0) + IF(AND(CJ$1 = CK$1, CK$2 = "Mixed"), 0.5*CK36, 0)</f>
        <v>0</v>
      </c>
      <c r="CK36" s="5">
        <f>IF('Athletes - Gold'!CK36+'Athletes - Silver'!CK36+'Athletes - Bronze'!CK36 &gt; 0, 'Athletes - Gold'!CK36*'Medal values'!$B$1+'Athletes - Silver'!CK36*'Medal values'!$B$2+'Athletes - Bronze'!CK36*'Medal values'!$B$3, "") + IF(AND(CK$1 = CJ$1, CJ$2 = "Mixed"), 0.5*CJ36, 0) + IF(AND(CK$1 = CL$1, CL$2 = "Mixed"), 0.5*CL36, 0)</f>
        <v>0</v>
      </c>
      <c r="CL36" s="5">
        <f>IF('Athletes - Gold'!CL36+'Athletes - Silver'!CL36+'Athletes - Bronze'!CL36 &gt; 0, 'Athletes - Gold'!CL36*'Medal values'!$B$1+'Athletes - Silver'!CL36*'Medal values'!$B$2+'Athletes - Bronze'!CL36*'Medal values'!$B$3, "") + IF(AND(CL$1 = CK$1, CK$2 = "Mixed"), 0.5*CK36, 0) + IF(AND(CL$1 = CM$1, CM$2 = "Mixed"), 0.5*CM36, 0)</f>
        <v>0</v>
      </c>
      <c r="CM36" s="5">
        <f>IF('Athletes - Gold'!CM36+'Athletes - Silver'!CM36+'Athletes - Bronze'!CM36 &gt; 0, 'Athletes - Gold'!CM36*'Medal values'!$B$1+'Athletes - Silver'!CM36*'Medal values'!$B$2+'Athletes - Bronze'!CM36*'Medal values'!$B$3, "") + IF(AND(CM$1 = CL$1, CL$2 = "Mixed"), 0.5*CL36, 0) + IF(AND(CM$1 = CN$1, CN$2 = "Mixed"), 0.5*CN36, 0)</f>
        <v>0</v>
      </c>
      <c r="CN36" s="5">
        <f>IF('Athletes - Gold'!CN36+'Athletes - Silver'!CN36+'Athletes - Bronze'!CN36 &gt; 0, 'Athletes - Gold'!CN36*'Medal values'!$B$1+'Athletes - Silver'!CN36*'Medal values'!$B$2+'Athletes - Bronze'!CN36*'Medal values'!$B$3, "") + IF(AND(CN$1 = CM$1, CM$2 = "Mixed"), 0.5*CM36, 0) + IF(AND(CN$1 = CO$1, CO$2 = "Mixed"), 0.5*CO36, 0)</f>
        <v>0</v>
      </c>
      <c r="CO36" s="5">
        <f>IF('Athletes - Gold'!CO36+'Athletes - Silver'!CO36+'Athletes - Bronze'!CO36 &gt; 0, 'Athletes - Gold'!CO36*'Medal values'!$B$1+'Athletes - Silver'!CO36*'Medal values'!$B$2+'Athletes - Bronze'!CO36*'Medal values'!$B$3, "") + IF(AND(CO$1 = CN$1, CN$2 = "Mixed"), 0.5*CN36, 0) + IF(AND(CO$1 = CP$1, CP$2 = "Mixed"), 0.5*CP36, 0)</f>
        <v>0</v>
      </c>
      <c r="CP36" s="5">
        <f>IF('Athletes - Gold'!CP36+'Athletes - Silver'!CP36+'Athletes - Bronze'!CP36 &gt; 0, 'Athletes - Gold'!CP36*'Medal values'!$B$1+'Athletes - Silver'!CP36*'Medal values'!$B$2+'Athletes - Bronze'!CP36*'Medal values'!$B$3, "") + IF(AND(CP$1 = CO$1, CO$2 = "Mixed"), 0.5*CO36, 0) + IF(AND(CP$1 = CQ$1, CQ$2 = "Mixed"), 0.5*CQ36, 0)</f>
        <v>0</v>
      </c>
      <c r="CQ36" s="5">
        <f>IF('Athletes - Gold'!CQ36+'Athletes - Silver'!CQ36+'Athletes - Bronze'!CQ36 &gt; 0, 'Athletes - Gold'!CQ36*'Medal values'!$B$1+'Athletes - Silver'!CQ36*'Medal values'!$B$2+'Athletes - Bronze'!CQ36*'Medal values'!$B$3, "") + IF(AND(CQ$1 = CP$1, CP$2 = "Mixed"), 0.5*CP36, 0) + IF(AND(CQ$1 = CR$1, CR$2 = "Mixed"), 0.5*CR36, 0)</f>
        <v>0</v>
      </c>
      <c r="CR36" s="5">
        <f>IF('Athletes - Gold'!CR36+'Athletes - Silver'!CR36+'Athletes - Bronze'!CR36 &gt; 0, 'Athletes - Gold'!CR36*'Medal values'!$B$1+'Athletes - Silver'!CR36*'Medal values'!$B$2+'Athletes - Bronze'!CR36*'Medal values'!$B$3, "") + IF(AND(CR$1 = CQ$1, CQ$2 = "Mixed"), 0.5*CQ36, 0) + IF(AND(CR$1 = CS$1, CS$2 = "Mixed"), 0.5*CS36, 0)</f>
        <v>0</v>
      </c>
      <c r="CS36" s="5">
        <f>IF('Athletes - Gold'!CS36+'Athletes - Silver'!CS36+'Athletes - Bronze'!CS36 &gt; 0, 'Athletes - Gold'!CS36*'Medal values'!$B$1+'Athletes - Silver'!CS36*'Medal values'!$B$2+'Athletes - Bronze'!CS36*'Medal values'!$B$3, "") + IF(AND(CS$1 = CR$1, CR$2 = "Mixed"), 0.5*CR36, 0) + IF(AND(CS$1 = CT$1, CT$2 = "Mixed"), 0.5*CT36, 0)</f>
        <v>4.001</v>
      </c>
      <c r="CT36" s="5">
        <f>IF('Athletes - Gold'!CT36+'Athletes - Silver'!CT36+'Athletes - Bronze'!CT36 &gt; 0, 'Athletes - Gold'!CT36*'Medal values'!$B$1+'Athletes - Silver'!CT36*'Medal values'!$B$2+'Athletes - Bronze'!CT36*'Medal values'!$B$3, "") + IF(AND(CT$1 = CS$1, CS$2 = "Mixed"), 0.5*CS36, 0) + IF(AND(CT$1 = CU$1, CU$2 = "Mixed"), 0.5*CU36, 0)</f>
        <v>0</v>
      </c>
      <c r="CU36" s="5">
        <f>IF('Athletes - Gold'!CU36+'Athletes - Silver'!CU36+'Athletes - Bronze'!CU36 &gt; 0, 'Athletes - Gold'!CU36*'Medal values'!$B$1+'Athletes - Silver'!CU36*'Medal values'!$B$2+'Athletes - Bronze'!CU36*'Medal values'!$B$3, "") + IF(AND(CU$1 = CT$1, CT$2 = "Mixed"), 0.5*CT36, 0) + IF(AND(CU$1 = CV$1, CV$2 = "Mixed"), 0.5*CV36, 0)</f>
        <v>4.000002</v>
      </c>
      <c r="CV36" s="5">
        <f>IF('Athletes - Gold'!CV36+'Athletes - Silver'!CV36+'Athletes - Bronze'!CV36 &gt; 0, 'Athletes - Gold'!CV36*'Medal values'!$B$1+'Athletes - Silver'!CV36*'Medal values'!$B$2+'Athletes - Bronze'!CV36*'Medal values'!$B$3, "") + IF(AND(CV$1 = CU$1, CU$2 = "Mixed"), 0.5*CU36, 0) + IF(AND(CV$1 = CW$1, CW$2 = "Mixed"), 0.5*CW36, 0)</f>
        <v>0</v>
      </c>
      <c r="CW36" s="5">
        <f t="shared" ref="CW36:CX36" si="35">SUMIF($B$2:$CV$2,CW$2, $B36:$CV36)</f>
        <v>17.002005</v>
      </c>
      <c r="CX36" s="5">
        <f t="shared" si="35"/>
        <v>0</v>
      </c>
      <c r="CY36" s="5">
        <f t="shared" si="3"/>
        <v>17.002005</v>
      </c>
    </row>
    <row r="37">
      <c r="A37" s="5" t="str">
        <f>Countries!A35</f>
        <v>GER</v>
      </c>
      <c r="B37" s="5">
        <f>IF('Athletes - Gold'!B37+'Athletes - Silver'!B37+'Athletes - Bronze'!B37 &gt; 0, 'Athletes - Gold'!B37*'Medal values'!$B$1+'Athletes - Silver'!B37*'Medal values'!$B$2+'Athletes - Bronze'!B37*'Medal values'!$B$3, "") + IF(AND(B$1 = A$1, A$2 = "Mixed"), 0.5*A37, 0) + IF(AND(B$1 = C$1, C$2 = "Mixed"), 0.5*C37, 0)</f>
        <v>0</v>
      </c>
      <c r="C37" s="5">
        <f>IF('Athletes - Gold'!C37+'Athletes - Silver'!C37+'Athletes - Bronze'!C37 &gt; 0, 'Athletes - Gold'!C37*'Medal values'!$B$1+'Athletes - Silver'!C37*'Medal values'!$B$2+'Athletes - Bronze'!C37*'Medal values'!$B$3, "") + IF(AND(C$1 = B$1, B$2 = "Mixed"), 0.5*B37, 0) + IF(AND(C$1 = D$1, D$2 = "Mixed"), 0.5*D37, 0)</f>
        <v>0</v>
      </c>
      <c r="D37" s="5">
        <f>IF('Athletes - Gold'!D37+'Athletes - Silver'!D37+'Athletes - Bronze'!D37 &gt; 0, 'Athletes - Gold'!D37*'Medal values'!$B$1+'Athletes - Silver'!D37*'Medal values'!$B$2+'Athletes - Bronze'!D37*'Medal values'!$B$3, "") + IF(AND(D$1 = C$1, C$2 = "Mixed"), 0.5*C37, 0) + IF(AND(D$1 = E$1, E$2 = "Mixed"), 0.5*E37, 0)</f>
        <v>0</v>
      </c>
      <c r="E37" s="5">
        <f>IF('Athletes - Gold'!E37+'Athletes - Silver'!E37+'Athletes - Bronze'!E37 &gt; 0, 'Athletes - Gold'!E37*'Medal values'!$B$1+'Athletes - Silver'!E37*'Medal values'!$B$2+'Athletes - Bronze'!E37*'Medal values'!$B$3, "") + IF(AND(E$1 = D$1, D$2 = "Mixed"), 0.5*D37, 0) + IF(AND(E$1 = F$1, F$2 = "Mixed"), 0.5*F37, 0)</f>
        <v>0</v>
      </c>
      <c r="F37" s="5">
        <f>IF('Athletes - Gold'!F37+'Athletes - Silver'!F37+'Athletes - Bronze'!F37 &gt; 0, 'Athletes - Gold'!F37*'Medal values'!$B$1+'Athletes - Silver'!F37*'Medal values'!$B$2+'Athletes - Bronze'!F37*'Medal values'!$B$3, "") + IF(AND(F$1 = E$1, E$2 = "Mixed"), 0.5*E37, 0) + IF(AND(F$1 = G$1, G$2 = "Mixed"), 0.5*G37, 0)</f>
        <v>3</v>
      </c>
      <c r="G37" s="5">
        <f>IF('Athletes - Gold'!G37+'Athletes - Silver'!G37+'Athletes - Bronze'!G37 &gt; 0, 'Athletes - Gold'!G37*'Medal values'!$B$1+'Athletes - Silver'!G37*'Medal values'!$B$2+'Athletes - Bronze'!G37*'Medal values'!$B$3, "") + IF(AND(G$1 = F$1, F$2 = "Mixed"), 0.5*F37, 0) + IF(AND(G$1 = H$1, H$2 = "Mixed"), 0.5*H37, 0)</f>
        <v>2.000001</v>
      </c>
      <c r="H37" s="5">
        <f>IF('Athletes - Gold'!H37+'Athletes - Silver'!H37+'Athletes - Bronze'!H37 &gt; 0, 'Athletes - Gold'!H37*'Medal values'!$B$1+'Athletes - Silver'!H37*'Medal values'!$B$2+'Athletes - Bronze'!H37*'Medal values'!$B$3, "") + IF(AND(H$1 = G$1, G$2 = "Mixed"), 0.5*G37, 0) + IF(AND(H$1 = I$1, I$2 = "Mixed"), 0.5*I37, 0)</f>
        <v>0</v>
      </c>
      <c r="I37" s="5">
        <f>IF('Athletes - Gold'!I37+'Athletes - Silver'!I37+'Athletes - Bronze'!I37 &gt; 0, 'Athletes - Gold'!I37*'Medal values'!$B$1+'Athletes - Silver'!I37*'Medal values'!$B$2+'Athletes - Bronze'!I37*'Medal values'!$B$3, "") + IF(AND(I$1 = H$1, H$2 = "Mixed"), 0.5*H37, 0) + IF(AND(I$1 = J$1, J$2 = "Mixed"), 0.5*J37, 0)</f>
        <v>0</v>
      </c>
      <c r="J37" s="5">
        <f>IF('Athletes - Gold'!J37+'Athletes - Silver'!J37+'Athletes - Bronze'!J37 &gt; 0, 'Athletes - Gold'!J37*'Medal values'!$B$1+'Athletes - Silver'!J37*'Medal values'!$B$2+'Athletes - Bronze'!J37*'Medal values'!$B$3, "") + IF(AND(J$1 = I$1, I$2 = "Mixed"), 0.5*I37, 0) + IF(AND(J$1 = K$1, K$2 = "Mixed"), 0.5*K37, 0)</f>
        <v>2.000001</v>
      </c>
      <c r="K37" s="5">
        <f>IF('Athletes - Gold'!K37+'Athletes - Silver'!K37+'Athletes - Bronze'!K37 &gt; 0, 'Athletes - Gold'!K37*'Medal values'!$B$1+'Athletes - Silver'!K37*'Medal values'!$B$2+'Athletes - Bronze'!K37*'Medal values'!$B$3, "") + IF(AND(K$1 = J$1, J$2 = "Mixed"), 0.5*J37, 0) + IF(AND(K$1 = L$1, L$2 = "Mixed"), 0.5*L37, 0)</f>
        <v>0</v>
      </c>
      <c r="L37" s="5">
        <f>IF('Athletes - Gold'!L37+'Athletes - Silver'!L37+'Athletes - Bronze'!L37 &gt; 0, 'Athletes - Gold'!L37*'Medal values'!$B$1+'Athletes - Silver'!L37*'Medal values'!$B$2+'Athletes - Bronze'!L37*'Medal values'!$B$3, "") + IF(AND(L$1 = K$1, K$2 = "Mixed"), 0.5*K37, 0) + IF(AND(L$1 = M$1, M$2 = "Mixed"), 0.5*M37, 0)</f>
        <v>5.001001</v>
      </c>
      <c r="M37" s="5">
        <f>IF('Athletes - Gold'!M37+'Athletes - Silver'!M37+'Athletes - Bronze'!M37 &gt; 0, 'Athletes - Gold'!M37*'Medal values'!$B$1+'Athletes - Silver'!M37*'Medal values'!$B$2+'Athletes - Bronze'!M37*'Medal values'!$B$3, "") + IF(AND(M$1 = L$1, L$2 = "Mixed"), 0.5*L37, 0) + IF(AND(M$1 = N$1, N$2 = "Mixed"), 0.5*N37, 0)</f>
        <v>0</v>
      </c>
      <c r="N37" s="5">
        <f>IF('Athletes - Gold'!N37+'Athletes - Silver'!N37+'Athletes - Bronze'!N37 &gt; 0, 'Athletes - Gold'!N37*'Medal values'!$B$1+'Athletes - Silver'!N37*'Medal values'!$B$2+'Athletes - Bronze'!N37*'Medal values'!$B$3, "") + IF(AND(N$1 = M$1, M$2 = "Mixed"), 0.5*M37, 0) + IF(AND(N$1 = O$1, O$2 = "Mixed"), 0.5*O37, 0)</f>
        <v>0</v>
      </c>
      <c r="O37" s="5">
        <f>IF('Athletes - Gold'!O37+'Athletes - Silver'!O37+'Athletes - Bronze'!O37 &gt; 0, 'Athletes - Gold'!O37*'Medal values'!$B$1+'Athletes - Silver'!O37*'Medal values'!$B$2+'Athletes - Bronze'!O37*'Medal values'!$B$3, "") + IF(AND(O$1 = N$1, N$2 = "Mixed"), 0.5*N37, 0) + IF(AND(O$1 = P$1, P$2 = "Mixed"), 0.5*P37, 0)</f>
        <v>0</v>
      </c>
      <c r="P37" s="5">
        <f>IF('Athletes - Gold'!P37+'Athletes - Silver'!P37+'Athletes - Bronze'!P37 &gt; 0, 'Athletes - Gold'!P37*'Medal values'!$B$1+'Athletes - Silver'!P37*'Medal values'!$B$2+'Athletes - Bronze'!P37*'Medal values'!$B$3, "") + IF(AND(P$1 = O$1, O$2 = "Mixed"), 0.5*O37, 0) + IF(AND(P$1 = Q$1, Q$2 = "Mixed"), 0.5*Q37, 0)</f>
        <v>0</v>
      </c>
      <c r="Q37" s="5">
        <f>IF('Athletes - Gold'!Q37+'Athletes - Silver'!Q37+'Athletes - Bronze'!Q37 &gt; 0, 'Athletes - Gold'!Q37*'Medal values'!$B$1+'Athletes - Silver'!Q37*'Medal values'!$B$2+'Athletes - Bronze'!Q37*'Medal values'!$B$3, "") + IF(AND(Q$1 = P$1, P$2 = "Mixed"), 0.5*P37, 0) + IF(AND(Q$1 = R$1, R$2 = "Mixed"), 0.5*R37, 0)</f>
        <v>0</v>
      </c>
      <c r="R37" s="5">
        <f>IF('Athletes - Gold'!R37+'Athletes - Silver'!R37+'Athletes - Bronze'!R37 &gt; 0, 'Athletes - Gold'!R37*'Medal values'!$B$1+'Athletes - Silver'!R37*'Medal values'!$B$2+'Athletes - Bronze'!R37*'Medal values'!$B$3, "") + IF(AND(R$1 = Q$1, Q$2 = "Mixed"), 0.5*Q37, 0) + IF(AND(R$1 = S$1, S$2 = "Mixed"), 0.5*S37, 0)</f>
        <v>0</v>
      </c>
      <c r="S37" s="5">
        <f>IF('Athletes - Gold'!S37+'Athletes - Silver'!S37+'Athletes - Bronze'!S37 &gt; 0, 'Athletes - Gold'!S37*'Medal values'!$B$1+'Athletes - Silver'!S37*'Medal values'!$B$2+'Athletes - Bronze'!S37*'Medal values'!$B$3, "") + IF(AND(S$1 = R$1, R$2 = "Mixed"), 0.5*R37, 0) + IF(AND(S$1 = T$1, T$2 = "Mixed"), 0.5*T37, 0)</f>
        <v>0</v>
      </c>
      <c r="T37" s="5">
        <f>IF('Athletes - Gold'!T37+'Athletes - Silver'!T37+'Athletes - Bronze'!T37 &gt; 0, 'Athletes - Gold'!T37*'Medal values'!$B$1+'Athletes - Silver'!T37*'Medal values'!$B$2+'Athletes - Bronze'!T37*'Medal values'!$B$3, "") + IF(AND(T$1 = S$1, S$2 = "Mixed"), 0.5*S37, 0) + IF(AND(T$1 = U$1, U$2 = "Mixed"), 0.5*U37, 0)</f>
        <v>0</v>
      </c>
      <c r="U37" s="5">
        <f>IF('Athletes - Gold'!U37+'Athletes - Silver'!U37+'Athletes - Bronze'!U37 &gt; 0, 'Athletes - Gold'!U37*'Medal values'!$B$1+'Athletes - Silver'!U37*'Medal values'!$B$2+'Athletes - Bronze'!U37*'Medal values'!$B$3, "") + IF(AND(U$1 = T$1, T$2 = "Mixed"), 0.5*T37, 0) + IF(AND(U$1 = V$1, V$2 = "Mixed"), 0.5*V37, 0)</f>
        <v>0</v>
      </c>
      <c r="V37" s="5">
        <f>IF('Athletes - Gold'!V37+'Athletes - Silver'!V37+'Athletes - Bronze'!V37 &gt; 0, 'Athletes - Gold'!V37*'Medal values'!$B$1+'Athletes - Silver'!V37*'Medal values'!$B$2+'Athletes - Bronze'!V37*'Medal values'!$B$3, "") + IF(AND(V$1 = U$1, U$2 = "Mixed"), 0.5*U37, 0) + IF(AND(V$1 = W$1, W$2 = "Mixed"), 0.5*W37, 0)</f>
        <v>0</v>
      </c>
      <c r="W37" s="5">
        <f>IF('Athletes - Gold'!W37+'Athletes - Silver'!W37+'Athletes - Bronze'!W37 &gt; 0, 'Athletes - Gold'!W37*'Medal values'!$B$1+'Athletes - Silver'!W37*'Medal values'!$B$2+'Athletes - Bronze'!W37*'Medal values'!$B$3, "") + IF(AND(W$1 = V$1, V$2 = "Mixed"), 0.5*V37, 0) + IF(AND(W$1 = X$1, X$2 = "Mixed"), 0.5*X37, 0)</f>
        <v>0</v>
      </c>
      <c r="X37" s="5">
        <f>IF('Athletes - Gold'!X37+'Athletes - Silver'!X37+'Athletes - Bronze'!X37 &gt; 0, 'Athletes - Gold'!X37*'Medal values'!$B$1+'Athletes - Silver'!X37*'Medal values'!$B$2+'Athletes - Bronze'!X37*'Medal values'!$B$3, "") + IF(AND(X$1 = W$1, W$2 = "Mixed"), 0.5*W37, 0) + IF(AND(X$1 = Y$1, Y$2 = "Mixed"), 0.5*Y37, 0)</f>
        <v>2</v>
      </c>
      <c r="Y37" s="5">
        <f>IF('Athletes - Gold'!Y37+'Athletes - Silver'!Y37+'Athletes - Bronze'!Y37 &gt; 0, 'Athletes - Gold'!Y37*'Medal values'!$B$1+'Athletes - Silver'!Y37*'Medal values'!$B$2+'Athletes - Bronze'!Y37*'Medal values'!$B$3, "") + IF(AND(Y$1 = X$1, X$2 = "Mixed"), 0.5*X37, 0) + IF(AND(Y$1 = Z$1, Z$2 = "Mixed"), 0.5*Z37, 0)</f>
        <v>4.001</v>
      </c>
      <c r="Z37" s="5">
        <f>IF('Athletes - Gold'!Z37+'Athletes - Silver'!Z37+'Athletes - Bronze'!Z37 &gt; 0, 'Athletes - Gold'!Z37*'Medal values'!$B$1+'Athletes - Silver'!Z37*'Medal values'!$B$2+'Athletes - Bronze'!Z37*'Medal values'!$B$3, "") + IF(AND(Z$1 = Y$1, Y$2 = "Mixed"), 0.5*Y37, 0) + IF(AND(Z$1 = AA$1, AA$2 = "Mixed"), 0.5*AA37, 0)</f>
        <v>18.004002</v>
      </c>
      <c r="AA37" s="5">
        <f>IF('Athletes - Gold'!AA37+'Athletes - Silver'!AA37+'Athletes - Bronze'!AA37 &gt; 0, 'Athletes - Gold'!AA37*'Medal values'!$B$1+'Athletes - Silver'!AA37*'Medal values'!$B$2+'Athletes - Bronze'!AA37*'Medal values'!$B$3, "") + IF(AND(AA$1 = Z$1, Z$2 = "Mixed"), 0.5*Z37, 0) + IF(AND(AA$1 = AB$1, AB$2 = "Mixed"), 0.5*AB37, 0)</f>
        <v>0</v>
      </c>
      <c r="AB37" s="5">
        <f>IF('Athletes - Gold'!AB37+'Athletes - Silver'!AB37+'Athletes - Bronze'!AB37 &gt; 0, 'Athletes - Gold'!AB37*'Medal values'!$B$1+'Athletes - Silver'!AB37*'Medal values'!$B$2+'Athletes - Bronze'!AB37*'Medal values'!$B$3, "") + IF(AND(AB$1 = AA$1, AA$2 = "Mixed"), 0.5*AA37, 0) + IF(AND(AB$1 = AC$1, AC$2 = "Mixed"), 0.5*AC37, 0)</f>
        <v>0</v>
      </c>
      <c r="AC37" s="5">
        <f>IF('Athletes - Gold'!AC37+'Athletes - Silver'!AC37+'Athletes - Bronze'!AC37 &gt; 0, 'Athletes - Gold'!AC37*'Medal values'!$B$1+'Athletes - Silver'!AC37*'Medal values'!$B$2+'Athletes - Bronze'!AC37*'Medal values'!$B$3, "") + IF(AND(AC$1 = AB$1, AB$2 = "Mixed"), 0.5*AB37, 0) + IF(AND(AC$1 = AD$1, AD$2 = "Mixed"), 0.5*AD37, 0)</f>
        <v>0</v>
      </c>
      <c r="AD37" s="5">
        <f>IF('Athletes - Gold'!AD37+'Athletes - Silver'!AD37+'Athletes - Bronze'!AD37 &gt; 0, 'Athletes - Gold'!AD37*'Medal values'!$B$1+'Athletes - Silver'!AD37*'Medal values'!$B$2+'Athletes - Bronze'!AD37*'Medal values'!$B$3, "") + IF(AND(AD$1 = AC$1, AC$2 = "Mixed"), 0.5*AC37, 0) + IF(AND(AD$1 = AE$1, AE$2 = "Mixed"), 0.5*AE37, 0)</f>
        <v>0</v>
      </c>
      <c r="AE37" s="5">
        <f>IF('Athletes - Gold'!AE37+'Athletes - Silver'!AE37+'Athletes - Bronze'!AE37 &gt; 0, 'Athletes - Gold'!AE37*'Medal values'!$B$1+'Athletes - Silver'!AE37*'Medal values'!$B$2+'Athletes - Bronze'!AE37*'Medal values'!$B$3, "") + IF(AND(AE$1 = AD$1, AD$2 = "Mixed"), 0.5*AD37, 0) + IF(AND(AE$1 = AF$1, AF$2 = "Mixed"), 0.5*AF37, 0)</f>
        <v>0</v>
      </c>
      <c r="AF37" s="5">
        <f>IF('Athletes - Gold'!AF37+'Athletes - Silver'!AF37+'Athletes - Bronze'!AF37 &gt; 0, 'Athletes - Gold'!AF37*'Medal values'!$B$1+'Athletes - Silver'!AF37*'Medal values'!$B$2+'Athletes - Bronze'!AF37*'Medal values'!$B$3, "") + IF(AND(AF$1 = AE$1, AE$2 = "Mixed"), 0.5*AE37, 0) + IF(AND(AF$1 = AG$1, AG$2 = "Mixed"), 0.5*AG37, 0)</f>
        <v>0</v>
      </c>
      <c r="AG37" s="5">
        <f>IF('Athletes - Gold'!AG37+'Athletes - Silver'!AG37+'Athletes - Bronze'!AG37 &gt; 0, 'Athletes - Gold'!AG37*'Medal values'!$B$1+'Athletes - Silver'!AG37*'Medal values'!$B$2+'Athletes - Bronze'!AG37*'Medal values'!$B$3, "") + IF(AND(AG$1 = AF$1, AF$2 = "Mixed"), 0.5*AF37, 0) + IF(AND(AG$1 = AH$1, AH$2 = "Mixed"), 0.5*AH37, 0)</f>
        <v>0</v>
      </c>
      <c r="AH37" s="5">
        <f>IF('Athletes - Gold'!AH37+'Athletes - Silver'!AH37+'Athletes - Bronze'!AH37 &gt; 0, 'Athletes - Gold'!AH37*'Medal values'!$B$1+'Athletes - Silver'!AH37*'Medal values'!$B$2+'Athletes - Bronze'!AH37*'Medal values'!$B$3, "") + IF(AND(AH$1 = AG$1, AG$2 = "Mixed"), 0.5*AG37, 0) + IF(AND(AH$1 = AI$1, AI$2 = "Mixed"), 0.5*AI37, 0)</f>
        <v>0</v>
      </c>
      <c r="AI37" s="5">
        <f>IF('Athletes - Gold'!AI37+'Athletes - Silver'!AI37+'Athletes - Bronze'!AI37 &gt; 0, 'Athletes - Gold'!AI37*'Medal values'!$B$1+'Athletes - Silver'!AI37*'Medal values'!$B$2+'Athletes - Bronze'!AI37*'Medal values'!$B$3, "") + IF(AND(AI$1 = AH$1, AH$2 = "Mixed"), 0.5*AH37, 0) + IF(AND(AI$1 = AJ$1, AJ$2 = "Mixed"), 0.5*AJ37, 0)</f>
        <v>0</v>
      </c>
      <c r="AJ37" s="5">
        <f>IF('Athletes - Gold'!AJ37+'Athletes - Silver'!AJ37+'Athletes - Bronze'!AJ37 &gt; 0, 'Athletes - Gold'!AJ37*'Medal values'!$B$1+'Athletes - Silver'!AJ37*'Medal values'!$B$2+'Athletes - Bronze'!AJ37*'Medal values'!$B$3, "") + IF(AND(AJ$1 = AI$1, AI$2 = "Mixed"), 0.5*AI37, 0) + IF(AND(AJ$1 = AK$1, AK$2 = "Mixed"), 0.5*AK37, 0)</f>
        <v>0</v>
      </c>
      <c r="AK37" s="5">
        <f>IF('Athletes - Gold'!AK37+'Athletes - Silver'!AK37+'Athletes - Bronze'!AK37 &gt; 0, 'Athletes - Gold'!AK37*'Medal values'!$B$1+'Athletes - Silver'!AK37*'Medal values'!$B$2+'Athletes - Bronze'!AK37*'Medal values'!$B$3, "") + IF(AND(AK$1 = AJ$1, AJ$2 = "Mixed"), 0.5*AJ37, 0) + IF(AND(AK$1 = AL$1, AL$2 = "Mixed"), 0.5*AL37, 0)</f>
        <v>16.004002</v>
      </c>
      <c r="AL37" s="5">
        <f>IF('Athletes - Gold'!AL37+'Athletes - Silver'!AL37+'Athletes - Bronze'!AL37 &gt; 0, 'Athletes - Gold'!AL37*'Medal values'!$B$1+'Athletes - Silver'!AL37*'Medal values'!$B$2+'Athletes - Bronze'!AL37*'Medal values'!$B$3, "") + IF(AND(AL$1 = AK$1, AK$2 = "Mixed"), 0.5*AK37, 0) + IF(AND(AL$1 = AM$1, AM$2 = "Mixed"), 0.5*AM37, 0)</f>
        <v>2</v>
      </c>
      <c r="AM37" s="5">
        <f>IF('Athletes - Gold'!AM37+'Athletes - Silver'!AM37+'Athletes - Bronze'!AM37 &gt; 0, 'Athletes - Gold'!AM37*'Medal values'!$B$1+'Athletes - Silver'!AM37*'Medal values'!$B$2+'Athletes - Bronze'!AM37*'Medal values'!$B$3, "") + IF(AND(AM$1 = AL$1, AL$2 = "Mixed"), 0.5*AL37, 0) + IF(AND(AM$1 = AN$1, AN$2 = "Mixed"), 0.5*AN37, 0)</f>
        <v>2</v>
      </c>
      <c r="AN37" s="5">
        <f>IF('Athletes - Gold'!AN37+'Athletes - Silver'!AN37+'Athletes - Bronze'!AN37 &gt; 0, 'Athletes - Gold'!AN37*'Medal values'!$B$1+'Athletes - Silver'!AN37*'Medal values'!$B$2+'Athletes - Bronze'!AN37*'Medal values'!$B$3, "") + IF(AND(AN$1 = AM$1, AM$2 = "Mixed"), 0.5*AM37, 0) + IF(AND(AN$1 = AO$1, AO$2 = "Mixed"), 0.5*AO37, 0)</f>
        <v>17.005001</v>
      </c>
      <c r="AO37" s="5">
        <f>IF('Athletes - Gold'!AO37+'Athletes - Silver'!AO37+'Athletes - Bronze'!AO37 &gt; 0, 'Athletes - Gold'!AO37*'Medal values'!$B$1+'Athletes - Silver'!AO37*'Medal values'!$B$2+'Athletes - Bronze'!AO37*'Medal values'!$B$3, "") + IF(AND(AO$1 = AN$1, AN$2 = "Mixed"), 0.5*AN37, 0) + IF(AND(AO$1 = AP$1, AP$2 = "Mixed"), 0.5*AP37, 0)</f>
        <v>0</v>
      </c>
      <c r="AP37" s="5">
        <f>IF('Athletes - Gold'!AP37+'Athletes - Silver'!AP37+'Athletes - Bronze'!AP37 &gt; 0, 'Athletes - Gold'!AP37*'Medal values'!$B$1+'Athletes - Silver'!AP37*'Medal values'!$B$2+'Athletes - Bronze'!AP37*'Medal values'!$B$3, "") + IF(AND(AP$1 = AO$1, AO$2 = "Mixed"), 0.5*AO37, 0) + IF(AND(AP$1 = AQ$1, AQ$2 = "Mixed"), 0.5*AQ37, 0)</f>
        <v>0</v>
      </c>
      <c r="AQ37" s="5">
        <f>IF('Athletes - Gold'!AQ37+'Athletes - Silver'!AQ37+'Athletes - Bronze'!AQ37 &gt; 0, 'Athletes - Gold'!AQ37*'Medal values'!$B$1+'Athletes - Silver'!AQ37*'Medal values'!$B$2+'Athletes - Bronze'!AQ37*'Medal values'!$B$3, "") + IF(AND(AQ$1 = AP$1, AP$2 = "Mixed"), 0.5*AP37, 0) + IF(AND(AQ$1 = AR$1, AR$2 = "Mixed"), 0.5*AR37, 0)</f>
        <v>0</v>
      </c>
      <c r="AR37" s="5">
        <f>IF('Athletes - Gold'!AR37+'Athletes - Silver'!AR37+'Athletes - Bronze'!AR37 &gt; 0, 'Athletes - Gold'!AR37*'Medal values'!$B$1+'Athletes - Silver'!AR37*'Medal values'!$B$2+'Athletes - Bronze'!AR37*'Medal values'!$B$3, "") + IF(AND(AR$1 = AQ$1, AQ$2 = "Mixed"), 0.5*AQ37, 0) + IF(AND(AR$1 = AS$1, AS$2 = "Mixed"), 0.5*AS37, 0)</f>
        <v>0</v>
      </c>
      <c r="AS37" s="5">
        <f>IF('Athletes - Gold'!AS37+'Athletes - Silver'!AS37+'Athletes - Bronze'!AS37 &gt; 0, 'Athletes - Gold'!AS37*'Medal values'!$B$1+'Athletes - Silver'!AS37*'Medal values'!$B$2+'Athletes - Bronze'!AS37*'Medal values'!$B$3, "") + IF(AND(AS$1 = AR$1, AR$2 = "Mixed"), 0.5*AR37, 0) + IF(AND(AS$1 = AT$1, AT$2 = "Mixed"), 0.5*AT37, 0)</f>
        <v>0</v>
      </c>
      <c r="AT37" s="5">
        <f>IF('Athletes - Gold'!AT37+'Athletes - Silver'!AT37+'Athletes - Bronze'!AT37 &gt; 0, 'Athletes - Gold'!AT37*'Medal values'!$B$1+'Athletes - Silver'!AT37*'Medal values'!$B$2+'Athletes - Bronze'!AT37*'Medal values'!$B$3, "") + IF(AND(AT$1 = AS$1, AS$2 = "Mixed"), 0.5*AS37, 0) + IF(AND(AT$1 = AU$1, AU$2 = "Mixed"), 0.5*AU37, 0)</f>
        <v>0</v>
      </c>
      <c r="AU37" s="5">
        <f>IF('Athletes - Gold'!AU37+'Athletes - Silver'!AU37+'Athletes - Bronze'!AU37 &gt; 0, 'Athletes - Gold'!AU37*'Medal values'!$B$1+'Athletes - Silver'!AU37*'Medal values'!$B$2+'Athletes - Bronze'!AU37*'Medal values'!$B$3, "") + IF(AND(AU$1 = AT$1, AT$2 = "Mixed"), 0.5*AT37, 0) + IF(AND(AU$1 = AV$1, AV$2 = "Mixed"), 0.5*AV37, 0)</f>
        <v>0</v>
      </c>
      <c r="AV37" s="5">
        <f>IF('Athletes - Gold'!AV37+'Athletes - Silver'!AV37+'Athletes - Bronze'!AV37 &gt; 0, 'Athletes - Gold'!AV37*'Medal values'!$B$1+'Athletes - Silver'!AV37*'Medal values'!$B$2+'Athletes - Bronze'!AV37*'Medal values'!$B$3, "") + IF(AND(AV$1 = AU$1, AU$2 = "Mixed"), 0.5*AU37, 0) + IF(AND(AV$1 = AW$1, AW$2 = "Mixed"), 0.5*AW37, 0)</f>
        <v>0</v>
      </c>
      <c r="AW37" s="5">
        <f>IF('Athletes - Gold'!AW37+'Athletes - Silver'!AW37+'Athletes - Bronze'!AW37 &gt; 0, 'Athletes - Gold'!AW37*'Medal values'!$B$1+'Athletes - Silver'!AW37*'Medal values'!$B$2+'Athletes - Bronze'!AW37*'Medal values'!$B$3, "") + IF(AND(AW$1 = AV$1, AV$2 = "Mixed"), 0.5*AV37, 0) + IF(AND(AW$1 = AX$1, AX$2 = "Mixed"), 0.5*AX37, 0)</f>
        <v>0</v>
      </c>
      <c r="AX37" s="5">
        <f>IF('Athletes - Gold'!AX37+'Athletes - Silver'!AX37+'Athletes - Bronze'!AX37 &gt; 0, 'Athletes - Gold'!AX37*'Medal values'!$B$1+'Athletes - Silver'!AX37*'Medal values'!$B$2+'Athletes - Bronze'!AX37*'Medal values'!$B$3, "") + IF(AND(AX$1 = AW$1, AW$2 = "Mixed"), 0.5*AW37, 0) + IF(AND(AX$1 = AY$1, AY$2 = "Mixed"), 0.5*AY37, 0)</f>
        <v>0</v>
      </c>
      <c r="AY37" s="5">
        <f>IF('Athletes - Gold'!AY37+'Athletes - Silver'!AY37+'Athletes - Bronze'!AY37 &gt; 0, 'Athletes - Gold'!AY37*'Medal values'!$B$1+'Athletes - Silver'!AY37*'Medal values'!$B$2+'Athletes - Bronze'!AY37*'Medal values'!$B$3, "") + IF(AND(AY$1 = AX$1, AX$2 = "Mixed"), 0.5*AX37, 0) + IF(AND(AY$1 = AZ$1, AZ$2 = "Mixed"), 0.5*AZ37, 0)</f>
        <v>2.500001</v>
      </c>
      <c r="AZ37" s="5">
        <f>IF('Athletes - Gold'!AZ37+'Athletes - Silver'!AZ37+'Athletes - Bronze'!AZ37 &gt; 0, 'Athletes - Gold'!AZ37*'Medal values'!$B$1+'Athletes - Silver'!AZ37*'Medal values'!$B$2+'Athletes - Bronze'!AZ37*'Medal values'!$B$3, "") + IF(AND(AZ$1 = AY$1, AY$2 = "Mixed"), 0.5*AY37, 0) + IF(AND(AZ$1 = BA$1, BA$2 = "Mixed"), 0.5*BA37, 0)</f>
        <v>1</v>
      </c>
      <c r="BA37" s="5">
        <f>IF('Athletes - Gold'!BA37+'Athletes - Silver'!BA37+'Athletes - Bronze'!BA37 &gt; 0, 'Athletes - Gold'!BA37*'Medal values'!$B$1+'Athletes - Silver'!BA37*'Medal values'!$B$2+'Athletes - Bronze'!BA37*'Medal values'!$B$3, "") + IF(AND(BA$1 = AZ$1, AZ$2 = "Mixed"), 0.5*AZ37, 0) + IF(AND(BA$1 = BB$1, BB$2 = "Mixed"), 0.5*BB37, 0)</f>
        <v>1.5</v>
      </c>
      <c r="BB37" s="5">
        <f>IF('Athletes - Gold'!BB37+'Athletes - Silver'!BB37+'Athletes - Bronze'!BB37 &gt; 0, 'Athletes - Gold'!BB37*'Medal values'!$B$1+'Athletes - Silver'!BB37*'Medal values'!$B$2+'Athletes - Bronze'!BB37*'Medal values'!$B$3, "") + IF(AND(BB$1 = BA$1, BA$2 = "Mixed"), 0.5*BA37, 0) + IF(AND(BB$1 = BC$1, BC$2 = "Mixed"), 0.5*BC37, 0)</f>
        <v>0</v>
      </c>
      <c r="BC37" s="5">
        <f>IF('Athletes - Gold'!BC37+'Athletes - Silver'!BC37+'Athletes - Bronze'!BC37 &gt; 0, 'Athletes - Gold'!BC37*'Medal values'!$B$1+'Athletes - Silver'!BC37*'Medal values'!$B$2+'Athletes - Bronze'!BC37*'Medal values'!$B$3, "") + IF(AND(BC$1 = BB$1, BB$2 = "Mixed"), 0.5*BB37, 0) + IF(AND(BC$1 = BD$1, BD$2 = "Mixed"), 0.5*BD37, 0)</f>
        <v>0</v>
      </c>
      <c r="BD37" s="5">
        <f>IF('Athletes - Gold'!BD37+'Athletes - Silver'!BD37+'Athletes - Bronze'!BD37 &gt; 0, 'Athletes - Gold'!BD37*'Medal values'!$B$1+'Athletes - Silver'!BD37*'Medal values'!$B$2+'Athletes - Bronze'!BD37*'Medal values'!$B$3, "") + IF(AND(BD$1 = BC$1, BC$2 = "Mixed"), 0.5*BC37, 0) + IF(AND(BD$1 = BE$1, BE$2 = "Mixed"), 0.5*BE37, 0)</f>
        <v>3.001</v>
      </c>
      <c r="BE37" s="5">
        <f>IF('Athletes - Gold'!BE37+'Athletes - Silver'!BE37+'Athletes - Bronze'!BE37 &gt; 0, 'Athletes - Gold'!BE37*'Medal values'!$B$1+'Athletes - Silver'!BE37*'Medal values'!$B$2+'Athletes - Bronze'!BE37*'Medal values'!$B$3, "") + IF(AND(BE$1 = BD$1, BD$2 = "Mixed"), 0.5*BD37, 0) + IF(AND(BE$1 = BF$1, BF$2 = "Mixed"), 0.5*BF37, 0)</f>
        <v>0</v>
      </c>
      <c r="BF37" s="5">
        <f>IF('Athletes - Gold'!BF37+'Athletes - Silver'!BF37+'Athletes - Bronze'!BF37 &gt; 0, 'Athletes - Gold'!BF37*'Medal values'!$B$1+'Athletes - Silver'!BF37*'Medal values'!$B$2+'Athletes - Bronze'!BF37*'Medal values'!$B$3, "") + IF(AND(BF$1 = BE$1, BE$2 = "Mixed"), 0.5*BE37, 0) + IF(AND(BF$1 = BG$1, BG$2 = "Mixed"), 0.5*BG37, 0)</f>
        <v>0</v>
      </c>
      <c r="BG37" s="5">
        <f>IF('Athletes - Gold'!BG37+'Athletes - Silver'!BG37+'Athletes - Bronze'!BG37 &gt; 0, 'Athletes - Gold'!BG37*'Medal values'!$B$1+'Athletes - Silver'!BG37*'Medal values'!$B$2+'Athletes - Bronze'!BG37*'Medal values'!$B$3, "") + IF(AND(BG$1 = BF$1, BF$2 = "Mixed"), 0.5*BF37, 0) + IF(AND(BG$1 = BH$1, BH$2 = "Mixed"), 0.5*BH37, 0)</f>
        <v>0</v>
      </c>
      <c r="BH37" s="5">
        <f>IF('Athletes - Gold'!BH37+'Athletes - Silver'!BH37+'Athletes - Bronze'!BH37 &gt; 0, 'Athletes - Gold'!BH37*'Medal values'!$B$1+'Athletes - Silver'!BH37*'Medal values'!$B$2+'Athletes - Bronze'!BH37*'Medal values'!$B$3, "") + IF(AND(BH$1 = BG$1, BG$2 = "Mixed"), 0.5*BG37, 0) + IF(AND(BH$1 = BI$1, BI$2 = "Mixed"), 0.5*BI37, 0)</f>
        <v>0</v>
      </c>
      <c r="BI37" s="5">
        <f>IF('Athletes - Gold'!BI37+'Athletes - Silver'!BI37+'Athletes - Bronze'!BI37 &gt; 0, 'Athletes - Gold'!BI37*'Medal values'!$B$1+'Athletes - Silver'!BI37*'Medal values'!$B$2+'Athletes - Bronze'!BI37*'Medal values'!$B$3, "") + IF(AND(BI$1 = BH$1, BH$2 = "Mixed"), 0.5*BH37, 0) + IF(AND(BI$1 = BJ$1, BJ$2 = "Mixed"), 0.5*BJ37, 0)</f>
        <v>22.000011</v>
      </c>
      <c r="BJ37" s="5">
        <f>IF('Athletes - Gold'!BJ37+'Athletes - Silver'!BJ37+'Athletes - Bronze'!BJ37 &gt; 0, 'Athletes - Gold'!BJ37*'Medal values'!$B$1+'Athletes - Silver'!BJ37*'Medal values'!$B$2+'Athletes - Bronze'!BJ37*'Medal values'!$B$3, "") + IF(AND(BJ$1 = BI$1, BI$2 = "Mixed"), 0.5*BI37, 0) + IF(AND(BJ$1 = BK$1, BK$2 = "Mixed"), 0.5*BK37, 0)</f>
        <v>0</v>
      </c>
      <c r="BK37" s="5">
        <f>IF('Athletes - Gold'!BK37+'Athletes - Silver'!BK37+'Athletes - Bronze'!BK37 &gt; 0, 'Athletes - Gold'!BK37*'Medal values'!$B$1+'Athletes - Silver'!BK37*'Medal values'!$B$2+'Athletes - Bronze'!BK37*'Medal values'!$B$3, "") + IF(AND(BK$1 = BJ$1, BJ$2 = "Mixed"), 0.5*BJ37, 0) + IF(AND(BK$1 = BL$1, BL$2 = "Mixed"), 0.5*BL37, 0)</f>
        <v>0</v>
      </c>
      <c r="BL37" s="5">
        <f>IF('Athletes - Gold'!BL37+'Athletes - Silver'!BL37+'Athletes - Bronze'!BL37 &gt; 0, 'Athletes - Gold'!BL37*'Medal values'!$B$1+'Athletes - Silver'!BL37*'Medal values'!$B$2+'Athletes - Bronze'!BL37*'Medal values'!$B$3, "") + IF(AND(BL$1 = BK$1, BK$2 = "Mixed"), 0.5*BK37, 0) + IF(AND(BL$1 = BM$1, BM$2 = "Mixed"), 0.5*BM37, 0)</f>
        <v>0</v>
      </c>
      <c r="BM37" s="5">
        <f>IF('Athletes - Gold'!BM37+'Athletes - Silver'!BM37+'Athletes - Bronze'!BM37 &gt; 0, 'Athletes - Gold'!BM37*'Medal values'!$B$1+'Athletes - Silver'!BM37*'Medal values'!$B$2+'Athletes - Bronze'!BM37*'Medal values'!$B$3, "") + IF(AND(BM$1 = BL$1, BL$2 = "Mixed"), 0.5*BL37, 0) + IF(AND(BM$1 = BN$1, BN$2 = "Mixed"), 0.5*BN37, 0)</f>
        <v>3</v>
      </c>
      <c r="BN37" s="5">
        <f>IF('Athletes - Gold'!BN37+'Athletes - Silver'!BN37+'Athletes - Bronze'!BN37 &gt; 0, 'Athletes - Gold'!BN37*'Medal values'!$B$1+'Athletes - Silver'!BN37*'Medal values'!$B$2+'Athletes - Bronze'!BN37*'Medal values'!$B$3, "") + IF(AND(BN$1 = BM$1, BM$2 = "Mixed"), 0.5*BM37, 0) + IF(AND(BN$1 = BO$1, BO$2 = "Mixed"), 0.5*BO37, 0)</f>
        <v>2</v>
      </c>
      <c r="BO37" s="5">
        <f>IF('Athletes - Gold'!BO37+'Athletes - Silver'!BO37+'Athletes - Bronze'!BO37 &gt; 0, 'Athletes - Gold'!BO37*'Medal values'!$B$1+'Athletes - Silver'!BO37*'Medal values'!$B$2+'Athletes - Bronze'!BO37*'Medal values'!$B$3, "") + IF(AND(BO$1 = BN$1, BN$2 = "Mixed"), 0.5*BN37, 0) + IF(AND(BO$1 = BP$1, BP$2 = "Mixed"), 0.5*BP37, 0)</f>
        <v>5.000002</v>
      </c>
      <c r="BP37" s="5">
        <f>IF('Athletes - Gold'!BP37+'Athletes - Silver'!BP37+'Athletes - Bronze'!BP37 &gt; 0, 'Athletes - Gold'!BP37*'Medal values'!$B$1+'Athletes - Silver'!BP37*'Medal values'!$B$2+'Athletes - Bronze'!BP37*'Medal values'!$B$3, "") + IF(AND(BP$1 = BO$1, BO$2 = "Mixed"), 0.5*BO37, 0) + IF(AND(BP$1 = BQ$1, BQ$2 = "Mixed"), 0.5*BQ37, 0)</f>
        <v>0</v>
      </c>
      <c r="BQ37" s="5">
        <f>IF('Athletes - Gold'!BQ37+'Athletes - Silver'!BQ37+'Athletes - Bronze'!BQ37 &gt; 0, 'Athletes - Gold'!BQ37*'Medal values'!$B$1+'Athletes - Silver'!BQ37*'Medal values'!$B$2+'Athletes - Bronze'!BQ37*'Medal values'!$B$3, "") + IF(AND(BQ$1 = BP$1, BP$2 = "Mixed"), 0.5*BP37, 0) + IF(AND(BQ$1 = BR$1, BR$2 = "Mixed"), 0.5*BR37, 0)</f>
        <v>0</v>
      </c>
      <c r="BR37" s="5">
        <f>IF('Athletes - Gold'!BR37+'Athletes - Silver'!BR37+'Athletes - Bronze'!BR37 &gt; 0, 'Athletes - Gold'!BR37*'Medal values'!$B$1+'Athletes - Silver'!BR37*'Medal values'!$B$2+'Athletes - Bronze'!BR37*'Medal values'!$B$3, "") + IF(AND(BR$1 = BQ$1, BQ$2 = "Mixed"), 0.5*BQ37, 0) + IF(AND(BR$1 = BS$1, BS$2 = "Mixed"), 0.5*BS37, 0)</f>
        <v>0</v>
      </c>
      <c r="BS37" s="5">
        <f>IF('Athletes - Gold'!BS37+'Athletes - Silver'!BS37+'Athletes - Bronze'!BS37 &gt; 0, 'Athletes - Gold'!BS37*'Medal values'!$B$1+'Athletes - Silver'!BS37*'Medal values'!$B$2+'Athletes - Bronze'!BS37*'Medal values'!$B$3, "") + IF(AND(BS$1 = BR$1, BR$2 = "Mixed"), 0.5*BR37, 0) + IF(AND(BS$1 = BT$1, BT$2 = "Mixed"), 0.5*BT37, 0)</f>
        <v>0</v>
      </c>
      <c r="BT37" s="5">
        <f>IF('Athletes - Gold'!BT37+'Athletes - Silver'!BT37+'Athletes - Bronze'!BT37 &gt; 0, 'Athletes - Gold'!BT37*'Medal values'!$B$1+'Athletes - Silver'!BT37*'Medal values'!$B$2+'Athletes - Bronze'!BT37*'Medal values'!$B$3, "") + IF(AND(BT$1 = BS$1, BS$2 = "Mixed"), 0.5*BS37, 0) + IF(AND(BT$1 = BU$1, BU$2 = "Mixed"), 0.5*BU37, 0)</f>
        <v>0</v>
      </c>
      <c r="BU37" s="5">
        <f>IF('Athletes - Gold'!BU37+'Athletes - Silver'!BU37+'Athletes - Bronze'!BU37 &gt; 0, 'Athletes - Gold'!BU37*'Medal values'!$B$1+'Athletes - Silver'!BU37*'Medal values'!$B$2+'Athletes - Bronze'!BU37*'Medal values'!$B$3, "") + IF(AND(BU$1 = BT$1, BT$2 = "Mixed"), 0.5*BT37, 0) + IF(AND(BU$1 = BV$1, BV$2 = "Mixed"), 0.5*BV37, 0)</f>
        <v>0</v>
      </c>
      <c r="BV37" s="5">
        <f>IF('Athletes - Gold'!BV37+'Athletes - Silver'!BV37+'Athletes - Bronze'!BV37 &gt; 0, 'Athletes - Gold'!BV37*'Medal values'!$B$1+'Athletes - Silver'!BV37*'Medal values'!$B$2+'Athletes - Bronze'!BV37*'Medal values'!$B$3, "") + IF(AND(BV$1 = BU$1, BU$2 = "Mixed"), 0.5*BU37, 0) + IF(AND(BV$1 = BW$1, BW$2 = "Mixed"), 0.5*BW37, 0)</f>
        <v>0</v>
      </c>
      <c r="BW37" s="5">
        <f>IF('Athletes - Gold'!BW37+'Athletes - Silver'!BW37+'Athletes - Bronze'!BW37 &gt; 0, 'Athletes - Gold'!BW37*'Medal values'!$B$1+'Athletes - Silver'!BW37*'Medal values'!$B$2+'Athletes - Bronze'!BW37*'Medal values'!$B$3, "") + IF(AND(BW$1 = BV$1, BV$2 = "Mixed"), 0.5*BV37, 0) + IF(AND(BW$1 = BX$1, BX$2 = "Mixed"), 0.5*BX37, 0)</f>
        <v>0</v>
      </c>
      <c r="BX37" s="5">
        <f>IF('Athletes - Gold'!BX37+'Athletes - Silver'!BX37+'Athletes - Bronze'!BX37 &gt; 0, 'Athletes - Gold'!BX37*'Medal values'!$B$1+'Athletes - Silver'!BX37*'Medal values'!$B$2+'Athletes - Bronze'!BX37*'Medal values'!$B$3, "") + IF(AND(BX$1 = BW$1, BW$2 = "Mixed"), 0.5*BW37, 0) + IF(AND(BX$1 = BY$1, BY$2 = "Mixed"), 0.5*BY37, 0)</f>
        <v>0</v>
      </c>
      <c r="BY37" s="5">
        <f>IF('Athletes - Gold'!BY37+'Athletes - Silver'!BY37+'Athletes - Bronze'!BY37 &gt; 0, 'Athletes - Gold'!BY37*'Medal values'!$B$1+'Athletes - Silver'!BY37*'Medal values'!$B$2+'Athletes - Bronze'!BY37*'Medal values'!$B$3, "") + IF(AND(BY$1 = BX$1, BX$2 = "Mixed"), 0.5*BX37, 0) + IF(AND(BY$1 = BZ$1, BZ$2 = "Mixed"), 0.5*BZ37, 0)</f>
        <v>1</v>
      </c>
      <c r="BZ37" s="5">
        <f>IF('Athletes - Gold'!BZ37+'Athletes - Silver'!BZ37+'Athletes - Bronze'!BZ37 &gt; 0, 'Athletes - Gold'!BZ37*'Medal values'!$B$1+'Athletes - Silver'!BZ37*'Medal values'!$B$2+'Athletes - Bronze'!BZ37*'Medal values'!$B$3, "") + IF(AND(BZ$1 = BY$1, BY$2 = "Mixed"), 0.5*BY37, 0) + IF(AND(BZ$1 = CA$1, CA$2 = "Mixed"), 0.5*CA37, 0)</f>
        <v>0</v>
      </c>
      <c r="CA37" s="5">
        <f>IF('Athletes - Gold'!CA37+'Athletes - Silver'!CA37+'Athletes - Bronze'!CA37 &gt; 0, 'Athletes - Gold'!CA37*'Medal values'!$B$1+'Athletes - Silver'!CA37*'Medal values'!$B$2+'Athletes - Bronze'!CA37*'Medal values'!$B$3, "") + IF(AND(CA$1 = BZ$1, BZ$2 = "Mixed"), 0.5*BZ37, 0) + IF(AND(CA$1 = CB$1, CB$2 = "Mixed"), 0.5*CB37, 0)</f>
        <v>1</v>
      </c>
      <c r="CB37" s="5">
        <f>IF('Athletes - Gold'!CB37+'Athletes - Silver'!CB37+'Athletes - Bronze'!CB37 &gt; 0, 'Athletes - Gold'!CB37*'Medal values'!$B$1+'Athletes - Silver'!CB37*'Medal values'!$B$2+'Athletes - Bronze'!CB37*'Medal values'!$B$3, "") + IF(AND(CB$1 = CA$1, CA$2 = "Mixed"), 0.5*CA37, 0) + IF(AND(CB$1 = CC$1, CC$2 = "Mixed"), 0.5*CC37, 0)</f>
        <v>7.000003</v>
      </c>
      <c r="CC37" s="5">
        <f>IF('Athletes - Gold'!CC37+'Athletes - Silver'!CC37+'Athletes - Bronze'!CC37 &gt; 0, 'Athletes - Gold'!CC37*'Medal values'!$B$1+'Athletes - Silver'!CC37*'Medal values'!$B$2+'Athletes - Bronze'!CC37*'Medal values'!$B$3, "") + IF(AND(CC$1 = CB$1, CB$2 = "Mixed"), 0.5*CB37, 0) + IF(AND(CC$1 = CD$1, CD$2 = "Mixed"), 0.5*CD37, 0)</f>
        <v>0</v>
      </c>
      <c r="CD37" s="5">
        <f>IF('Athletes - Gold'!CD37+'Athletes - Silver'!CD37+'Athletes - Bronze'!CD37 &gt; 0, 'Athletes - Gold'!CD37*'Medal values'!$B$1+'Athletes - Silver'!CD37*'Medal values'!$B$2+'Athletes - Bronze'!CD37*'Medal values'!$B$3, "") + IF(AND(CD$1 = CC$1, CC$2 = "Mixed"), 0.5*CC37, 0) + IF(AND(CD$1 = CE$1, CE$2 = "Mixed"), 0.5*CE37, 0)</f>
        <v>0</v>
      </c>
      <c r="CE37" s="5">
        <f>IF('Athletes - Gold'!CE37+'Athletes - Silver'!CE37+'Athletes - Bronze'!CE37 &gt; 0, 'Athletes - Gold'!CE37*'Medal values'!$B$1+'Athletes - Silver'!CE37*'Medal values'!$B$2+'Athletes - Bronze'!CE37*'Medal values'!$B$3, "") + IF(AND(CE$1 = CD$1, CD$2 = "Mixed"), 0.5*CD37, 0) + IF(AND(CE$1 = CF$1, CF$2 = "Mixed"), 0.5*CF37, 0)</f>
        <v>0</v>
      </c>
      <c r="CF37" s="5">
        <f>IF('Athletes - Gold'!CF37+'Athletes - Silver'!CF37+'Athletes - Bronze'!CF37 &gt; 0, 'Athletes - Gold'!CF37*'Medal values'!$B$1+'Athletes - Silver'!CF37*'Medal values'!$B$2+'Athletes - Bronze'!CF37*'Medal values'!$B$3, "") + IF(AND(CF$1 = CE$1, CE$2 = "Mixed"), 0.5*CE37, 0) + IF(AND(CF$1 = CG$1, CG$2 = "Mixed"), 0.5*CG37, 0)</f>
        <v>0</v>
      </c>
      <c r="CG37" s="5">
        <f>IF('Athletes - Gold'!CG37+'Athletes - Silver'!CG37+'Athletes - Bronze'!CG37 &gt; 0, 'Athletes - Gold'!CG37*'Medal values'!$B$1+'Athletes - Silver'!CG37*'Medal values'!$B$2+'Athletes - Bronze'!CG37*'Medal values'!$B$3, "") + IF(AND(CG$1 = CF$1, CF$2 = "Mixed"), 0.5*CF37, 0) + IF(AND(CG$1 = CH$1, CH$2 = "Mixed"), 0.5*CH37, 0)</f>
        <v>3.001</v>
      </c>
      <c r="CH37" s="5">
        <f>IF('Athletes - Gold'!CH37+'Athletes - Silver'!CH37+'Athletes - Bronze'!CH37 &gt; 0, 'Athletes - Gold'!CH37*'Medal values'!$B$1+'Athletes - Silver'!CH37*'Medal values'!$B$2+'Athletes - Bronze'!CH37*'Medal values'!$B$3, "") + IF(AND(CH$1 = CG$1, CG$2 = "Mixed"), 0.5*CG37, 0) + IF(AND(CH$1 = CI$1, CI$2 = "Mixed"), 0.5*CI37, 0)</f>
        <v>0</v>
      </c>
      <c r="CI37" s="5">
        <f>IF('Athletes - Gold'!CI37+'Athletes - Silver'!CI37+'Athletes - Bronze'!CI37 &gt; 0, 'Athletes - Gold'!CI37*'Medal values'!$B$1+'Athletes - Silver'!CI37*'Medal values'!$B$2+'Athletes - Bronze'!CI37*'Medal values'!$B$3, "") + IF(AND(CI$1 = CH$1, CH$2 = "Mixed"), 0.5*CH37, 0) + IF(AND(CI$1 = CJ$1, CJ$2 = "Mixed"), 0.5*CJ37, 0)</f>
        <v>0</v>
      </c>
      <c r="CJ37" s="5">
        <f>IF('Athletes - Gold'!CJ37+'Athletes - Silver'!CJ37+'Athletes - Bronze'!CJ37 &gt; 0, 'Athletes - Gold'!CJ37*'Medal values'!$B$1+'Athletes - Silver'!CJ37*'Medal values'!$B$2+'Athletes - Bronze'!CJ37*'Medal values'!$B$3, "") + IF(AND(CJ$1 = CI$1, CI$2 = "Mixed"), 0.5*CI37, 0) + IF(AND(CJ$1 = CK$1, CK$2 = "Mixed"), 0.5*CK37, 0)</f>
        <v>0</v>
      </c>
      <c r="CK37" s="5">
        <f>IF('Athletes - Gold'!CK37+'Athletes - Silver'!CK37+'Athletes - Bronze'!CK37 &gt; 0, 'Athletes - Gold'!CK37*'Medal values'!$B$1+'Athletes - Silver'!CK37*'Medal values'!$B$2+'Athletes - Bronze'!CK37*'Medal values'!$B$3, "") + IF(AND(CK$1 = CJ$1, CJ$2 = "Mixed"), 0.5*CJ37, 0) + IF(AND(CK$1 = CL$1, CL$2 = "Mixed"), 0.5*CL37, 0)</f>
        <v>0</v>
      </c>
      <c r="CL37" s="5">
        <f>IF('Athletes - Gold'!CL37+'Athletes - Silver'!CL37+'Athletes - Bronze'!CL37 &gt; 0, 'Athletes - Gold'!CL37*'Medal values'!$B$1+'Athletes - Silver'!CL37*'Medal values'!$B$2+'Athletes - Bronze'!CL37*'Medal values'!$B$3, "") + IF(AND(CL$1 = CK$1, CK$2 = "Mixed"), 0.5*CK37, 0) + IF(AND(CL$1 = CM$1, CM$2 = "Mixed"), 0.5*CM37, 0)</f>
        <v>0</v>
      </c>
      <c r="CM37" s="5">
        <f>IF('Athletes - Gold'!CM37+'Athletes - Silver'!CM37+'Athletes - Bronze'!CM37 &gt; 0, 'Athletes - Gold'!CM37*'Medal values'!$B$1+'Athletes - Silver'!CM37*'Medal values'!$B$2+'Athletes - Bronze'!CM37*'Medal values'!$B$3, "") + IF(AND(CM$1 = CL$1, CL$2 = "Mixed"), 0.5*CL37, 0) + IF(AND(CM$1 = CN$1, CN$2 = "Mixed"), 0.5*CN37, 0)</f>
        <v>0</v>
      </c>
      <c r="CN37" s="5">
        <f>IF('Athletes - Gold'!CN37+'Athletes - Silver'!CN37+'Athletes - Bronze'!CN37 &gt; 0, 'Athletes - Gold'!CN37*'Medal values'!$B$1+'Athletes - Silver'!CN37*'Medal values'!$B$2+'Athletes - Bronze'!CN37*'Medal values'!$B$3, "") + IF(AND(CN$1 = CM$1, CM$2 = "Mixed"), 0.5*CM37, 0) + IF(AND(CN$1 = CO$1, CO$2 = "Mixed"), 0.5*CO37, 0)</f>
        <v>0</v>
      </c>
      <c r="CO37" s="5">
        <f>IF('Athletes - Gold'!CO37+'Athletes - Silver'!CO37+'Athletes - Bronze'!CO37 &gt; 0, 'Athletes - Gold'!CO37*'Medal values'!$B$1+'Athletes - Silver'!CO37*'Medal values'!$B$2+'Athletes - Bronze'!CO37*'Medal values'!$B$3, "") + IF(AND(CO$1 = CN$1, CN$2 = "Mixed"), 0.5*CN37, 0) + IF(AND(CO$1 = CP$1, CP$2 = "Mixed"), 0.5*CP37, 0)</f>
        <v>0</v>
      </c>
      <c r="CP37" s="5">
        <f>IF('Athletes - Gold'!CP37+'Athletes - Silver'!CP37+'Athletes - Bronze'!CP37 &gt; 0, 'Athletes - Gold'!CP37*'Medal values'!$B$1+'Athletes - Silver'!CP37*'Medal values'!$B$2+'Athletes - Bronze'!CP37*'Medal values'!$B$3, "") + IF(AND(CP$1 = CO$1, CO$2 = "Mixed"), 0.5*CO37, 0) + IF(AND(CP$1 = CQ$1, CQ$2 = "Mixed"), 0.5*CQ37, 0)</f>
        <v>0</v>
      </c>
      <c r="CQ37" s="5">
        <f>IF('Athletes - Gold'!CQ37+'Athletes - Silver'!CQ37+'Athletes - Bronze'!CQ37 &gt; 0, 'Athletes - Gold'!CQ37*'Medal values'!$B$1+'Athletes - Silver'!CQ37*'Medal values'!$B$2+'Athletes - Bronze'!CQ37*'Medal values'!$B$3, "") + IF(AND(CQ$1 = CP$1, CP$2 = "Mixed"), 0.5*CP37, 0) + IF(AND(CQ$1 = CR$1, CR$2 = "Mixed"), 0.5*CR37, 0)</f>
        <v>0</v>
      </c>
      <c r="CR37" s="5">
        <f>IF('Athletes - Gold'!CR37+'Athletes - Silver'!CR37+'Athletes - Bronze'!CR37 &gt; 0, 'Athletes - Gold'!CR37*'Medal values'!$B$1+'Athletes - Silver'!CR37*'Medal values'!$B$2+'Athletes - Bronze'!CR37*'Medal values'!$B$3, "") + IF(AND(CR$1 = CQ$1, CQ$2 = "Mixed"), 0.5*CQ37, 0) + IF(AND(CR$1 = CS$1, CS$2 = "Mixed"), 0.5*CS37, 0)</f>
        <v>0</v>
      </c>
      <c r="CS37" s="5">
        <f>IF('Athletes - Gold'!CS37+'Athletes - Silver'!CS37+'Athletes - Bronze'!CS37 &gt; 0, 'Athletes - Gold'!CS37*'Medal values'!$B$1+'Athletes - Silver'!CS37*'Medal values'!$B$2+'Athletes - Bronze'!CS37*'Medal values'!$B$3, "") + IF(AND(CS$1 = CR$1, CR$2 = "Mixed"), 0.5*CR37, 0) + IF(AND(CS$1 = CT$1, CT$2 = "Mixed"), 0.5*CT37, 0)</f>
        <v>0</v>
      </c>
      <c r="CT37" s="5">
        <f>IF('Athletes - Gold'!CT37+'Athletes - Silver'!CT37+'Athletes - Bronze'!CT37 &gt; 0, 'Athletes - Gold'!CT37*'Medal values'!$B$1+'Athletes - Silver'!CT37*'Medal values'!$B$2+'Athletes - Bronze'!CT37*'Medal values'!$B$3, "") + IF(AND(CT$1 = CS$1, CS$2 = "Mixed"), 0.5*CS37, 0) + IF(AND(CT$1 = CU$1, CU$2 = "Mixed"), 0.5*CU37, 0)</f>
        <v>0</v>
      </c>
      <c r="CU37" s="5">
        <f>IF('Athletes - Gold'!CU37+'Athletes - Silver'!CU37+'Athletes - Bronze'!CU37 &gt; 0, 'Athletes - Gold'!CU37*'Medal values'!$B$1+'Athletes - Silver'!CU37*'Medal values'!$B$2+'Athletes - Bronze'!CU37*'Medal values'!$B$3, "") + IF(AND(CU$1 = CT$1, CT$2 = "Mixed"), 0.5*CT37, 0) + IF(AND(CU$1 = CV$1, CV$2 = "Mixed"), 0.5*CV37, 0)</f>
        <v>2</v>
      </c>
      <c r="CV37" s="5">
        <f>IF('Athletes - Gold'!CV37+'Athletes - Silver'!CV37+'Athletes - Bronze'!CV37 &gt; 0, 'Athletes - Gold'!CV37*'Medal values'!$B$1+'Athletes - Silver'!CV37*'Medal values'!$B$2+'Athletes - Bronze'!CV37*'Medal values'!$B$3, "") + IF(AND(CV$1 = CU$1, CU$2 = "Mixed"), 0.5*CU37, 0) + IF(AND(CV$1 = CW$1, CW$2 = "Mixed"), 0.5*CW37, 0)</f>
        <v>0</v>
      </c>
      <c r="CW37" s="5">
        <f t="shared" ref="CW37:CX37" si="36">SUMIF($B$2:$CV$2,CW$2, $B37:$CV37)</f>
        <v>69.506019</v>
      </c>
      <c r="CX37" s="5">
        <f t="shared" si="36"/>
        <v>37.506005</v>
      </c>
      <c r="CY37" s="5">
        <f t="shared" si="3"/>
        <v>107.012024</v>
      </c>
    </row>
    <row r="38">
      <c r="A38" s="5" t="str">
        <f>Countries!A36</f>
        <v>GHA</v>
      </c>
      <c r="B38" s="5">
        <f>IF('Athletes - Gold'!B38+'Athletes - Silver'!B38+'Athletes - Bronze'!B38 &gt; 0, 'Athletes - Gold'!B38*'Medal values'!$B$1+'Athletes - Silver'!B38*'Medal values'!$B$2+'Athletes - Bronze'!B38*'Medal values'!$B$3, "") + IF(AND(B$1 = A$1, A$2 = "Mixed"), 0.5*A38, 0) + IF(AND(B$1 = C$1, C$2 = "Mixed"), 0.5*C38, 0)</f>
        <v>0</v>
      </c>
      <c r="C38" s="5">
        <f>IF('Athletes - Gold'!C38+'Athletes - Silver'!C38+'Athletes - Bronze'!C38 &gt; 0, 'Athletes - Gold'!C38*'Medal values'!$B$1+'Athletes - Silver'!C38*'Medal values'!$B$2+'Athletes - Bronze'!C38*'Medal values'!$B$3, "") + IF(AND(C$1 = B$1, B$2 = "Mixed"), 0.5*B38, 0) + IF(AND(C$1 = D$1, D$2 = "Mixed"), 0.5*D38, 0)</f>
        <v>0</v>
      </c>
      <c r="D38" s="5">
        <f>IF('Athletes - Gold'!D38+'Athletes - Silver'!D38+'Athletes - Bronze'!D38 &gt; 0, 'Athletes - Gold'!D38*'Medal values'!$B$1+'Athletes - Silver'!D38*'Medal values'!$B$2+'Athletes - Bronze'!D38*'Medal values'!$B$3, "") + IF(AND(D$1 = C$1, C$2 = "Mixed"), 0.5*C38, 0) + IF(AND(D$1 = E$1, E$2 = "Mixed"), 0.5*E38, 0)</f>
        <v>0</v>
      </c>
      <c r="E38" s="5">
        <f>IF('Athletes - Gold'!E38+'Athletes - Silver'!E38+'Athletes - Bronze'!E38 &gt; 0, 'Athletes - Gold'!E38*'Medal values'!$B$1+'Athletes - Silver'!E38*'Medal values'!$B$2+'Athletes - Bronze'!E38*'Medal values'!$B$3, "") + IF(AND(E$1 = D$1, D$2 = "Mixed"), 0.5*D38, 0) + IF(AND(E$1 = F$1, F$2 = "Mixed"), 0.5*F38, 0)</f>
        <v>0</v>
      </c>
      <c r="F38" s="5">
        <f>IF('Athletes - Gold'!F38+'Athletes - Silver'!F38+'Athletes - Bronze'!F38 &gt; 0, 'Athletes - Gold'!F38*'Medal values'!$B$1+'Athletes - Silver'!F38*'Medal values'!$B$2+'Athletes - Bronze'!F38*'Medal values'!$B$3, "") + IF(AND(F$1 = E$1, E$2 = "Mixed"), 0.5*E38, 0) + IF(AND(F$1 = G$1, G$2 = "Mixed"), 0.5*G38, 0)</f>
        <v>0</v>
      </c>
      <c r="G38" s="5">
        <f>IF('Athletes - Gold'!G38+'Athletes - Silver'!G38+'Athletes - Bronze'!G38 &gt; 0, 'Athletes - Gold'!G38*'Medal values'!$B$1+'Athletes - Silver'!G38*'Medal values'!$B$2+'Athletes - Bronze'!G38*'Medal values'!$B$3, "") + IF(AND(G$1 = F$1, F$2 = "Mixed"), 0.5*F38, 0) + IF(AND(G$1 = H$1, H$2 = "Mixed"), 0.5*H38, 0)</f>
        <v>0</v>
      </c>
      <c r="H38" s="5">
        <f>IF('Athletes - Gold'!H38+'Athletes - Silver'!H38+'Athletes - Bronze'!H38 &gt; 0, 'Athletes - Gold'!H38*'Medal values'!$B$1+'Athletes - Silver'!H38*'Medal values'!$B$2+'Athletes - Bronze'!H38*'Medal values'!$B$3, "") + IF(AND(H$1 = G$1, G$2 = "Mixed"), 0.5*G38, 0) + IF(AND(H$1 = I$1, I$2 = "Mixed"), 0.5*I38, 0)</f>
        <v>0</v>
      </c>
      <c r="I38" s="5">
        <f>IF('Athletes - Gold'!I38+'Athletes - Silver'!I38+'Athletes - Bronze'!I38 &gt; 0, 'Athletes - Gold'!I38*'Medal values'!$B$1+'Athletes - Silver'!I38*'Medal values'!$B$2+'Athletes - Bronze'!I38*'Medal values'!$B$3, "") + IF(AND(I$1 = H$1, H$2 = "Mixed"), 0.5*H38, 0) + IF(AND(I$1 = J$1, J$2 = "Mixed"), 0.5*J38, 0)</f>
        <v>0</v>
      </c>
      <c r="J38" s="5">
        <f>IF('Athletes - Gold'!J38+'Athletes - Silver'!J38+'Athletes - Bronze'!J38 &gt; 0, 'Athletes - Gold'!J38*'Medal values'!$B$1+'Athletes - Silver'!J38*'Medal values'!$B$2+'Athletes - Bronze'!J38*'Medal values'!$B$3, "") + IF(AND(J$1 = I$1, I$2 = "Mixed"), 0.5*I38, 0) + IF(AND(J$1 = K$1, K$2 = "Mixed"), 0.5*K38, 0)</f>
        <v>0</v>
      </c>
      <c r="K38" s="5">
        <f>IF('Athletes - Gold'!K38+'Athletes - Silver'!K38+'Athletes - Bronze'!K38 &gt; 0, 'Athletes - Gold'!K38*'Medal values'!$B$1+'Athletes - Silver'!K38*'Medal values'!$B$2+'Athletes - Bronze'!K38*'Medal values'!$B$3, "") + IF(AND(K$1 = J$1, J$2 = "Mixed"), 0.5*J38, 0) + IF(AND(K$1 = L$1, L$2 = "Mixed"), 0.5*L38, 0)</f>
        <v>0</v>
      </c>
      <c r="L38" s="5">
        <f>IF('Athletes - Gold'!L38+'Athletes - Silver'!L38+'Athletes - Bronze'!L38 &gt; 0, 'Athletes - Gold'!L38*'Medal values'!$B$1+'Athletes - Silver'!L38*'Medal values'!$B$2+'Athletes - Bronze'!L38*'Medal values'!$B$3, "") + IF(AND(L$1 = K$1, K$2 = "Mixed"), 0.5*K38, 0) + IF(AND(L$1 = M$1, M$2 = "Mixed"), 0.5*M38, 0)</f>
        <v>0</v>
      </c>
      <c r="M38" s="5">
        <f>IF('Athletes - Gold'!M38+'Athletes - Silver'!M38+'Athletes - Bronze'!M38 &gt; 0, 'Athletes - Gold'!M38*'Medal values'!$B$1+'Athletes - Silver'!M38*'Medal values'!$B$2+'Athletes - Bronze'!M38*'Medal values'!$B$3, "") + IF(AND(M$1 = L$1, L$2 = "Mixed"), 0.5*L38, 0) + IF(AND(M$1 = N$1, N$2 = "Mixed"), 0.5*N38, 0)</f>
        <v>0</v>
      </c>
      <c r="N38" s="5">
        <f>IF('Athletes - Gold'!N38+'Athletes - Silver'!N38+'Athletes - Bronze'!N38 &gt; 0, 'Athletes - Gold'!N38*'Medal values'!$B$1+'Athletes - Silver'!N38*'Medal values'!$B$2+'Athletes - Bronze'!N38*'Medal values'!$B$3, "") + IF(AND(N$1 = M$1, M$2 = "Mixed"), 0.5*M38, 0) + IF(AND(N$1 = O$1, O$2 = "Mixed"), 0.5*O38, 0)</f>
        <v>0</v>
      </c>
      <c r="O38" s="5">
        <f>IF('Athletes - Gold'!O38+'Athletes - Silver'!O38+'Athletes - Bronze'!O38 &gt; 0, 'Athletes - Gold'!O38*'Medal values'!$B$1+'Athletes - Silver'!O38*'Medal values'!$B$2+'Athletes - Bronze'!O38*'Medal values'!$B$3, "") + IF(AND(O$1 = N$1, N$2 = "Mixed"), 0.5*N38, 0) + IF(AND(O$1 = P$1, P$2 = "Mixed"), 0.5*P38, 0)</f>
        <v>0</v>
      </c>
      <c r="P38" s="5">
        <f>IF('Athletes - Gold'!P38+'Athletes - Silver'!P38+'Athletes - Bronze'!P38 &gt; 0, 'Athletes - Gold'!P38*'Medal values'!$B$1+'Athletes - Silver'!P38*'Medal values'!$B$2+'Athletes - Bronze'!P38*'Medal values'!$B$3, "") + IF(AND(P$1 = O$1, O$2 = "Mixed"), 0.5*O38, 0) + IF(AND(P$1 = Q$1, Q$2 = "Mixed"), 0.5*Q38, 0)</f>
        <v>0</v>
      </c>
      <c r="Q38" s="5">
        <f>IF('Athletes - Gold'!Q38+'Athletes - Silver'!Q38+'Athletes - Bronze'!Q38 &gt; 0, 'Athletes - Gold'!Q38*'Medal values'!$B$1+'Athletes - Silver'!Q38*'Medal values'!$B$2+'Athletes - Bronze'!Q38*'Medal values'!$B$3, "") + IF(AND(Q$1 = P$1, P$2 = "Mixed"), 0.5*P38, 0) + IF(AND(Q$1 = R$1, R$2 = "Mixed"), 0.5*R38, 0)</f>
        <v>0</v>
      </c>
      <c r="R38" s="5">
        <f>IF('Athletes - Gold'!R38+'Athletes - Silver'!R38+'Athletes - Bronze'!R38 &gt; 0, 'Athletes - Gold'!R38*'Medal values'!$B$1+'Athletes - Silver'!R38*'Medal values'!$B$2+'Athletes - Bronze'!R38*'Medal values'!$B$3, "") + IF(AND(R$1 = Q$1, Q$2 = "Mixed"), 0.5*Q38, 0) + IF(AND(R$1 = S$1, S$2 = "Mixed"), 0.5*S38, 0)</f>
        <v>0</v>
      </c>
      <c r="S38" s="5">
        <f>IF('Athletes - Gold'!S38+'Athletes - Silver'!S38+'Athletes - Bronze'!S38 &gt; 0, 'Athletes - Gold'!S38*'Medal values'!$B$1+'Athletes - Silver'!S38*'Medal values'!$B$2+'Athletes - Bronze'!S38*'Medal values'!$B$3, "") + IF(AND(S$1 = R$1, R$2 = "Mixed"), 0.5*R38, 0) + IF(AND(S$1 = T$1, T$2 = "Mixed"), 0.5*T38, 0)</f>
        <v>0</v>
      </c>
      <c r="T38" s="5">
        <f>IF('Athletes - Gold'!T38+'Athletes - Silver'!T38+'Athletes - Bronze'!T38 &gt; 0, 'Athletes - Gold'!T38*'Medal values'!$B$1+'Athletes - Silver'!T38*'Medal values'!$B$2+'Athletes - Bronze'!T38*'Medal values'!$B$3, "") + IF(AND(T$1 = S$1, S$2 = "Mixed"), 0.5*S38, 0) + IF(AND(T$1 = U$1, U$2 = "Mixed"), 0.5*U38, 0)</f>
        <v>0</v>
      </c>
      <c r="U38" s="5">
        <f>IF('Athletes - Gold'!U38+'Athletes - Silver'!U38+'Athletes - Bronze'!U38 &gt; 0, 'Athletes - Gold'!U38*'Medal values'!$B$1+'Athletes - Silver'!U38*'Medal values'!$B$2+'Athletes - Bronze'!U38*'Medal values'!$B$3, "") + IF(AND(U$1 = T$1, T$2 = "Mixed"), 0.5*T38, 0) + IF(AND(U$1 = V$1, V$2 = "Mixed"), 0.5*V38, 0)</f>
        <v>0</v>
      </c>
      <c r="V38" s="5">
        <f>IF('Athletes - Gold'!V38+'Athletes - Silver'!V38+'Athletes - Bronze'!V38 &gt; 0, 'Athletes - Gold'!V38*'Medal values'!$B$1+'Athletes - Silver'!V38*'Medal values'!$B$2+'Athletes - Bronze'!V38*'Medal values'!$B$3, "") + IF(AND(V$1 = U$1, U$2 = "Mixed"), 0.5*U38, 0) + IF(AND(V$1 = W$1, W$2 = "Mixed"), 0.5*W38, 0)</f>
        <v>1</v>
      </c>
      <c r="W38" s="5">
        <f>IF('Athletes - Gold'!W38+'Athletes - Silver'!W38+'Athletes - Bronze'!W38 &gt; 0, 'Athletes - Gold'!W38*'Medal values'!$B$1+'Athletes - Silver'!W38*'Medal values'!$B$2+'Athletes - Bronze'!W38*'Medal values'!$B$3, "") + IF(AND(W$1 = V$1, V$2 = "Mixed"), 0.5*V38, 0) + IF(AND(W$1 = X$1, X$2 = "Mixed"), 0.5*X38, 0)</f>
        <v>0</v>
      </c>
      <c r="X38" s="5">
        <f>IF('Athletes - Gold'!X38+'Athletes - Silver'!X38+'Athletes - Bronze'!X38 &gt; 0, 'Athletes - Gold'!X38*'Medal values'!$B$1+'Athletes - Silver'!X38*'Medal values'!$B$2+'Athletes - Bronze'!X38*'Medal values'!$B$3, "") + IF(AND(X$1 = W$1, W$2 = "Mixed"), 0.5*W38, 0) + IF(AND(X$1 = Y$1, Y$2 = "Mixed"), 0.5*Y38, 0)</f>
        <v>0</v>
      </c>
      <c r="Y38" s="5">
        <f>IF('Athletes - Gold'!Y38+'Athletes - Silver'!Y38+'Athletes - Bronze'!Y38 &gt; 0, 'Athletes - Gold'!Y38*'Medal values'!$B$1+'Athletes - Silver'!Y38*'Medal values'!$B$2+'Athletes - Bronze'!Y38*'Medal values'!$B$3, "") + IF(AND(Y$1 = X$1, X$2 = "Mixed"), 0.5*X38, 0) + IF(AND(Y$1 = Z$1, Z$2 = "Mixed"), 0.5*Z38, 0)</f>
        <v>0</v>
      </c>
      <c r="Z38" s="5">
        <f>IF('Athletes - Gold'!Z38+'Athletes - Silver'!Z38+'Athletes - Bronze'!Z38 &gt; 0, 'Athletes - Gold'!Z38*'Medal values'!$B$1+'Athletes - Silver'!Z38*'Medal values'!$B$2+'Athletes - Bronze'!Z38*'Medal values'!$B$3, "") + IF(AND(Z$1 = Y$1, Y$2 = "Mixed"), 0.5*Y38, 0) + IF(AND(Z$1 = AA$1, AA$2 = "Mixed"), 0.5*AA38, 0)</f>
        <v>0</v>
      </c>
      <c r="AA38" s="5">
        <f>IF('Athletes - Gold'!AA38+'Athletes - Silver'!AA38+'Athletes - Bronze'!AA38 &gt; 0, 'Athletes - Gold'!AA38*'Medal values'!$B$1+'Athletes - Silver'!AA38*'Medal values'!$B$2+'Athletes - Bronze'!AA38*'Medal values'!$B$3, "") + IF(AND(AA$1 = Z$1, Z$2 = "Mixed"), 0.5*Z38, 0) + IF(AND(AA$1 = AB$1, AB$2 = "Mixed"), 0.5*AB38, 0)</f>
        <v>0</v>
      </c>
      <c r="AB38" s="5">
        <f>IF('Athletes - Gold'!AB38+'Athletes - Silver'!AB38+'Athletes - Bronze'!AB38 &gt; 0, 'Athletes - Gold'!AB38*'Medal values'!$B$1+'Athletes - Silver'!AB38*'Medal values'!$B$2+'Athletes - Bronze'!AB38*'Medal values'!$B$3, "") + IF(AND(AB$1 = AA$1, AA$2 = "Mixed"), 0.5*AA38, 0) + IF(AND(AB$1 = AC$1, AC$2 = "Mixed"), 0.5*AC38, 0)</f>
        <v>0</v>
      </c>
      <c r="AC38" s="5">
        <f>IF('Athletes - Gold'!AC38+'Athletes - Silver'!AC38+'Athletes - Bronze'!AC38 &gt; 0, 'Athletes - Gold'!AC38*'Medal values'!$B$1+'Athletes - Silver'!AC38*'Medal values'!$B$2+'Athletes - Bronze'!AC38*'Medal values'!$B$3, "") + IF(AND(AC$1 = AB$1, AB$2 = "Mixed"), 0.5*AB38, 0) + IF(AND(AC$1 = AD$1, AD$2 = "Mixed"), 0.5*AD38, 0)</f>
        <v>0</v>
      </c>
      <c r="AD38" s="5">
        <f>IF('Athletes - Gold'!AD38+'Athletes - Silver'!AD38+'Athletes - Bronze'!AD38 &gt; 0, 'Athletes - Gold'!AD38*'Medal values'!$B$1+'Athletes - Silver'!AD38*'Medal values'!$B$2+'Athletes - Bronze'!AD38*'Medal values'!$B$3, "") + IF(AND(AD$1 = AC$1, AC$2 = "Mixed"), 0.5*AC38, 0) + IF(AND(AD$1 = AE$1, AE$2 = "Mixed"), 0.5*AE38, 0)</f>
        <v>0</v>
      </c>
      <c r="AE38" s="5">
        <f>IF('Athletes - Gold'!AE38+'Athletes - Silver'!AE38+'Athletes - Bronze'!AE38 &gt; 0, 'Athletes - Gold'!AE38*'Medal values'!$B$1+'Athletes - Silver'!AE38*'Medal values'!$B$2+'Athletes - Bronze'!AE38*'Medal values'!$B$3, "") + IF(AND(AE$1 = AD$1, AD$2 = "Mixed"), 0.5*AD38, 0) + IF(AND(AE$1 = AF$1, AF$2 = "Mixed"), 0.5*AF38, 0)</f>
        <v>0</v>
      </c>
      <c r="AF38" s="5">
        <f>IF('Athletes - Gold'!AF38+'Athletes - Silver'!AF38+'Athletes - Bronze'!AF38 &gt; 0, 'Athletes - Gold'!AF38*'Medal values'!$B$1+'Athletes - Silver'!AF38*'Medal values'!$B$2+'Athletes - Bronze'!AF38*'Medal values'!$B$3, "") + IF(AND(AF$1 = AE$1, AE$2 = "Mixed"), 0.5*AE38, 0) + IF(AND(AF$1 = AG$1, AG$2 = "Mixed"), 0.5*AG38, 0)</f>
        <v>0</v>
      </c>
      <c r="AG38" s="5">
        <f>IF('Athletes - Gold'!AG38+'Athletes - Silver'!AG38+'Athletes - Bronze'!AG38 &gt; 0, 'Athletes - Gold'!AG38*'Medal values'!$B$1+'Athletes - Silver'!AG38*'Medal values'!$B$2+'Athletes - Bronze'!AG38*'Medal values'!$B$3, "") + IF(AND(AG$1 = AF$1, AF$2 = "Mixed"), 0.5*AF38, 0) + IF(AND(AG$1 = AH$1, AH$2 = "Mixed"), 0.5*AH38, 0)</f>
        <v>0</v>
      </c>
      <c r="AH38" s="5">
        <f>IF('Athletes - Gold'!AH38+'Athletes - Silver'!AH38+'Athletes - Bronze'!AH38 &gt; 0, 'Athletes - Gold'!AH38*'Medal values'!$B$1+'Athletes - Silver'!AH38*'Medal values'!$B$2+'Athletes - Bronze'!AH38*'Medal values'!$B$3, "") + IF(AND(AH$1 = AG$1, AG$2 = "Mixed"), 0.5*AG38, 0) + IF(AND(AH$1 = AI$1, AI$2 = "Mixed"), 0.5*AI38, 0)</f>
        <v>0</v>
      </c>
      <c r="AI38" s="5">
        <f>IF('Athletes - Gold'!AI38+'Athletes - Silver'!AI38+'Athletes - Bronze'!AI38 &gt; 0, 'Athletes - Gold'!AI38*'Medal values'!$B$1+'Athletes - Silver'!AI38*'Medal values'!$B$2+'Athletes - Bronze'!AI38*'Medal values'!$B$3, "") + IF(AND(AI$1 = AH$1, AH$2 = "Mixed"), 0.5*AH38, 0) + IF(AND(AI$1 = AJ$1, AJ$2 = "Mixed"), 0.5*AJ38, 0)</f>
        <v>0</v>
      </c>
      <c r="AJ38" s="5">
        <f>IF('Athletes - Gold'!AJ38+'Athletes - Silver'!AJ38+'Athletes - Bronze'!AJ38 &gt; 0, 'Athletes - Gold'!AJ38*'Medal values'!$B$1+'Athletes - Silver'!AJ38*'Medal values'!$B$2+'Athletes - Bronze'!AJ38*'Medal values'!$B$3, "") + IF(AND(AJ$1 = AI$1, AI$2 = "Mixed"), 0.5*AI38, 0) + IF(AND(AJ$1 = AK$1, AK$2 = "Mixed"), 0.5*AK38, 0)</f>
        <v>0</v>
      </c>
      <c r="AK38" s="5">
        <f>IF('Athletes - Gold'!AK38+'Athletes - Silver'!AK38+'Athletes - Bronze'!AK38 &gt; 0, 'Athletes - Gold'!AK38*'Medal values'!$B$1+'Athletes - Silver'!AK38*'Medal values'!$B$2+'Athletes - Bronze'!AK38*'Medal values'!$B$3, "") + IF(AND(AK$1 = AJ$1, AJ$2 = "Mixed"), 0.5*AJ38, 0) + IF(AND(AK$1 = AL$1, AL$2 = "Mixed"), 0.5*AL38, 0)</f>
        <v>0</v>
      </c>
      <c r="AL38" s="5">
        <f>IF('Athletes - Gold'!AL38+'Athletes - Silver'!AL38+'Athletes - Bronze'!AL38 &gt; 0, 'Athletes - Gold'!AL38*'Medal values'!$B$1+'Athletes - Silver'!AL38*'Medal values'!$B$2+'Athletes - Bronze'!AL38*'Medal values'!$B$3, "") + IF(AND(AL$1 = AK$1, AK$2 = "Mixed"), 0.5*AK38, 0) + IF(AND(AL$1 = AM$1, AM$2 = "Mixed"), 0.5*AM38, 0)</f>
        <v>0</v>
      </c>
      <c r="AM38" s="5">
        <f>IF('Athletes - Gold'!AM38+'Athletes - Silver'!AM38+'Athletes - Bronze'!AM38 &gt; 0, 'Athletes - Gold'!AM38*'Medal values'!$B$1+'Athletes - Silver'!AM38*'Medal values'!$B$2+'Athletes - Bronze'!AM38*'Medal values'!$B$3, "") + IF(AND(AM$1 = AL$1, AL$2 = "Mixed"), 0.5*AL38, 0) + IF(AND(AM$1 = AN$1, AN$2 = "Mixed"), 0.5*AN38, 0)</f>
        <v>0</v>
      </c>
      <c r="AN38" s="5">
        <f>IF('Athletes - Gold'!AN38+'Athletes - Silver'!AN38+'Athletes - Bronze'!AN38 &gt; 0, 'Athletes - Gold'!AN38*'Medal values'!$B$1+'Athletes - Silver'!AN38*'Medal values'!$B$2+'Athletes - Bronze'!AN38*'Medal values'!$B$3, "") + IF(AND(AN$1 = AM$1, AM$2 = "Mixed"), 0.5*AM38, 0) + IF(AND(AN$1 = AO$1, AO$2 = "Mixed"), 0.5*AO38, 0)</f>
        <v>0</v>
      </c>
      <c r="AO38" s="5">
        <f>IF('Athletes - Gold'!AO38+'Athletes - Silver'!AO38+'Athletes - Bronze'!AO38 &gt; 0, 'Athletes - Gold'!AO38*'Medal values'!$B$1+'Athletes - Silver'!AO38*'Medal values'!$B$2+'Athletes - Bronze'!AO38*'Medal values'!$B$3, "") + IF(AND(AO$1 = AN$1, AN$2 = "Mixed"), 0.5*AN38, 0) + IF(AND(AO$1 = AP$1, AP$2 = "Mixed"), 0.5*AP38, 0)</f>
        <v>0</v>
      </c>
      <c r="AP38" s="5">
        <f>IF('Athletes - Gold'!AP38+'Athletes - Silver'!AP38+'Athletes - Bronze'!AP38 &gt; 0, 'Athletes - Gold'!AP38*'Medal values'!$B$1+'Athletes - Silver'!AP38*'Medal values'!$B$2+'Athletes - Bronze'!AP38*'Medal values'!$B$3, "") + IF(AND(AP$1 = AO$1, AO$2 = "Mixed"), 0.5*AO38, 0) + IF(AND(AP$1 = AQ$1, AQ$2 = "Mixed"), 0.5*AQ38, 0)</f>
        <v>0</v>
      </c>
      <c r="AQ38" s="5">
        <f>IF('Athletes - Gold'!AQ38+'Athletes - Silver'!AQ38+'Athletes - Bronze'!AQ38 &gt; 0, 'Athletes - Gold'!AQ38*'Medal values'!$B$1+'Athletes - Silver'!AQ38*'Medal values'!$B$2+'Athletes - Bronze'!AQ38*'Medal values'!$B$3, "") + IF(AND(AQ$1 = AP$1, AP$2 = "Mixed"), 0.5*AP38, 0) + IF(AND(AQ$1 = AR$1, AR$2 = "Mixed"), 0.5*AR38, 0)</f>
        <v>0</v>
      </c>
      <c r="AR38" s="5">
        <f>IF('Athletes - Gold'!AR38+'Athletes - Silver'!AR38+'Athletes - Bronze'!AR38 &gt; 0, 'Athletes - Gold'!AR38*'Medal values'!$B$1+'Athletes - Silver'!AR38*'Medal values'!$B$2+'Athletes - Bronze'!AR38*'Medal values'!$B$3, "") + IF(AND(AR$1 = AQ$1, AQ$2 = "Mixed"), 0.5*AQ38, 0) + IF(AND(AR$1 = AS$1, AS$2 = "Mixed"), 0.5*AS38, 0)</f>
        <v>0</v>
      </c>
      <c r="AS38" s="5">
        <f>IF('Athletes - Gold'!AS38+'Athletes - Silver'!AS38+'Athletes - Bronze'!AS38 &gt; 0, 'Athletes - Gold'!AS38*'Medal values'!$B$1+'Athletes - Silver'!AS38*'Medal values'!$B$2+'Athletes - Bronze'!AS38*'Medal values'!$B$3, "") + IF(AND(AS$1 = AR$1, AR$2 = "Mixed"), 0.5*AR38, 0) + IF(AND(AS$1 = AT$1, AT$2 = "Mixed"), 0.5*AT38, 0)</f>
        <v>0</v>
      </c>
      <c r="AT38" s="5">
        <f>IF('Athletes - Gold'!AT38+'Athletes - Silver'!AT38+'Athletes - Bronze'!AT38 &gt; 0, 'Athletes - Gold'!AT38*'Medal values'!$B$1+'Athletes - Silver'!AT38*'Medal values'!$B$2+'Athletes - Bronze'!AT38*'Medal values'!$B$3, "") + IF(AND(AT$1 = AS$1, AS$2 = "Mixed"), 0.5*AS38, 0) + IF(AND(AT$1 = AU$1, AU$2 = "Mixed"), 0.5*AU38, 0)</f>
        <v>0</v>
      </c>
      <c r="AU38" s="5">
        <f>IF('Athletes - Gold'!AU38+'Athletes - Silver'!AU38+'Athletes - Bronze'!AU38 &gt; 0, 'Athletes - Gold'!AU38*'Medal values'!$B$1+'Athletes - Silver'!AU38*'Medal values'!$B$2+'Athletes - Bronze'!AU38*'Medal values'!$B$3, "") + IF(AND(AU$1 = AT$1, AT$2 = "Mixed"), 0.5*AT38, 0) + IF(AND(AU$1 = AV$1, AV$2 = "Mixed"), 0.5*AV38, 0)</f>
        <v>0</v>
      </c>
      <c r="AV38" s="5">
        <f>IF('Athletes - Gold'!AV38+'Athletes - Silver'!AV38+'Athletes - Bronze'!AV38 &gt; 0, 'Athletes - Gold'!AV38*'Medal values'!$B$1+'Athletes - Silver'!AV38*'Medal values'!$B$2+'Athletes - Bronze'!AV38*'Medal values'!$B$3, "") + IF(AND(AV$1 = AU$1, AU$2 = "Mixed"), 0.5*AU38, 0) + IF(AND(AV$1 = AW$1, AW$2 = "Mixed"), 0.5*AW38, 0)</f>
        <v>0</v>
      </c>
      <c r="AW38" s="5">
        <f>IF('Athletes - Gold'!AW38+'Athletes - Silver'!AW38+'Athletes - Bronze'!AW38 &gt; 0, 'Athletes - Gold'!AW38*'Medal values'!$B$1+'Athletes - Silver'!AW38*'Medal values'!$B$2+'Athletes - Bronze'!AW38*'Medal values'!$B$3, "") + IF(AND(AW$1 = AV$1, AV$2 = "Mixed"), 0.5*AV38, 0) + IF(AND(AW$1 = AX$1, AX$2 = "Mixed"), 0.5*AX38, 0)</f>
        <v>0</v>
      </c>
      <c r="AX38" s="5">
        <f>IF('Athletes - Gold'!AX38+'Athletes - Silver'!AX38+'Athletes - Bronze'!AX38 &gt; 0, 'Athletes - Gold'!AX38*'Medal values'!$B$1+'Athletes - Silver'!AX38*'Medal values'!$B$2+'Athletes - Bronze'!AX38*'Medal values'!$B$3, "") + IF(AND(AX$1 = AW$1, AW$2 = "Mixed"), 0.5*AW38, 0) + IF(AND(AX$1 = AY$1, AY$2 = "Mixed"), 0.5*AY38, 0)</f>
        <v>0</v>
      </c>
      <c r="AY38" s="5">
        <f>IF('Athletes - Gold'!AY38+'Athletes - Silver'!AY38+'Athletes - Bronze'!AY38 &gt; 0, 'Athletes - Gold'!AY38*'Medal values'!$B$1+'Athletes - Silver'!AY38*'Medal values'!$B$2+'Athletes - Bronze'!AY38*'Medal values'!$B$3, "") + IF(AND(AY$1 = AX$1, AX$2 = "Mixed"), 0.5*AX38, 0) + IF(AND(AY$1 = AZ$1, AZ$2 = "Mixed"), 0.5*AZ38, 0)</f>
        <v>0</v>
      </c>
      <c r="AZ38" s="5">
        <f>IF('Athletes - Gold'!AZ38+'Athletes - Silver'!AZ38+'Athletes - Bronze'!AZ38 &gt; 0, 'Athletes - Gold'!AZ38*'Medal values'!$B$1+'Athletes - Silver'!AZ38*'Medal values'!$B$2+'Athletes - Bronze'!AZ38*'Medal values'!$B$3, "") + IF(AND(AZ$1 = AY$1, AY$2 = "Mixed"), 0.5*AY38, 0) + IF(AND(AZ$1 = BA$1, BA$2 = "Mixed"), 0.5*BA38, 0)</f>
        <v>0</v>
      </c>
      <c r="BA38" s="5">
        <f>IF('Athletes - Gold'!BA38+'Athletes - Silver'!BA38+'Athletes - Bronze'!BA38 &gt; 0, 'Athletes - Gold'!BA38*'Medal values'!$B$1+'Athletes - Silver'!BA38*'Medal values'!$B$2+'Athletes - Bronze'!BA38*'Medal values'!$B$3, "") + IF(AND(BA$1 = AZ$1, AZ$2 = "Mixed"), 0.5*AZ38, 0) + IF(AND(BA$1 = BB$1, BB$2 = "Mixed"), 0.5*BB38, 0)</f>
        <v>0</v>
      </c>
      <c r="BB38" s="5">
        <f>IF('Athletes - Gold'!BB38+'Athletes - Silver'!BB38+'Athletes - Bronze'!BB38 &gt; 0, 'Athletes - Gold'!BB38*'Medal values'!$B$1+'Athletes - Silver'!BB38*'Medal values'!$B$2+'Athletes - Bronze'!BB38*'Medal values'!$B$3, "") + IF(AND(BB$1 = BA$1, BA$2 = "Mixed"), 0.5*BA38, 0) + IF(AND(BB$1 = BC$1, BC$2 = "Mixed"), 0.5*BC38, 0)</f>
        <v>0</v>
      </c>
      <c r="BC38" s="5">
        <f>IF('Athletes - Gold'!BC38+'Athletes - Silver'!BC38+'Athletes - Bronze'!BC38 &gt; 0, 'Athletes - Gold'!BC38*'Medal values'!$B$1+'Athletes - Silver'!BC38*'Medal values'!$B$2+'Athletes - Bronze'!BC38*'Medal values'!$B$3, "") + IF(AND(BC$1 = BB$1, BB$2 = "Mixed"), 0.5*BB38, 0) + IF(AND(BC$1 = BD$1, BD$2 = "Mixed"), 0.5*BD38, 0)</f>
        <v>0</v>
      </c>
      <c r="BD38" s="5">
        <f>IF('Athletes - Gold'!BD38+'Athletes - Silver'!BD38+'Athletes - Bronze'!BD38 &gt; 0, 'Athletes - Gold'!BD38*'Medal values'!$B$1+'Athletes - Silver'!BD38*'Medal values'!$B$2+'Athletes - Bronze'!BD38*'Medal values'!$B$3, "") + IF(AND(BD$1 = BC$1, BC$2 = "Mixed"), 0.5*BC38, 0) + IF(AND(BD$1 = BE$1, BE$2 = "Mixed"), 0.5*BE38, 0)</f>
        <v>0</v>
      </c>
      <c r="BE38" s="5">
        <f>IF('Athletes - Gold'!BE38+'Athletes - Silver'!BE38+'Athletes - Bronze'!BE38 &gt; 0, 'Athletes - Gold'!BE38*'Medal values'!$B$1+'Athletes - Silver'!BE38*'Medal values'!$B$2+'Athletes - Bronze'!BE38*'Medal values'!$B$3, "") + IF(AND(BE$1 = BD$1, BD$2 = "Mixed"), 0.5*BD38, 0) + IF(AND(BE$1 = BF$1, BF$2 = "Mixed"), 0.5*BF38, 0)</f>
        <v>0</v>
      </c>
      <c r="BF38" s="5">
        <f>IF('Athletes - Gold'!BF38+'Athletes - Silver'!BF38+'Athletes - Bronze'!BF38 &gt; 0, 'Athletes - Gold'!BF38*'Medal values'!$B$1+'Athletes - Silver'!BF38*'Medal values'!$B$2+'Athletes - Bronze'!BF38*'Medal values'!$B$3, "") + IF(AND(BF$1 = BE$1, BE$2 = "Mixed"), 0.5*BE38, 0) + IF(AND(BF$1 = BG$1, BG$2 = "Mixed"), 0.5*BG38, 0)</f>
        <v>0</v>
      </c>
      <c r="BG38" s="5">
        <f>IF('Athletes - Gold'!BG38+'Athletes - Silver'!BG38+'Athletes - Bronze'!BG38 &gt; 0, 'Athletes - Gold'!BG38*'Medal values'!$B$1+'Athletes - Silver'!BG38*'Medal values'!$B$2+'Athletes - Bronze'!BG38*'Medal values'!$B$3, "") + IF(AND(BG$1 = BF$1, BF$2 = "Mixed"), 0.5*BF38, 0) + IF(AND(BG$1 = BH$1, BH$2 = "Mixed"), 0.5*BH38, 0)</f>
        <v>0</v>
      </c>
      <c r="BH38" s="5">
        <f>IF('Athletes - Gold'!BH38+'Athletes - Silver'!BH38+'Athletes - Bronze'!BH38 &gt; 0, 'Athletes - Gold'!BH38*'Medal values'!$B$1+'Athletes - Silver'!BH38*'Medal values'!$B$2+'Athletes - Bronze'!BH38*'Medal values'!$B$3, "") + IF(AND(BH$1 = BG$1, BG$2 = "Mixed"), 0.5*BG38, 0) + IF(AND(BH$1 = BI$1, BI$2 = "Mixed"), 0.5*BI38, 0)</f>
        <v>0</v>
      </c>
      <c r="BI38" s="5">
        <f>IF('Athletes - Gold'!BI38+'Athletes - Silver'!BI38+'Athletes - Bronze'!BI38 &gt; 0, 'Athletes - Gold'!BI38*'Medal values'!$B$1+'Athletes - Silver'!BI38*'Medal values'!$B$2+'Athletes - Bronze'!BI38*'Medal values'!$B$3, "") + IF(AND(BI$1 = BH$1, BH$2 = "Mixed"), 0.5*BH38, 0) + IF(AND(BI$1 = BJ$1, BJ$2 = "Mixed"), 0.5*BJ38, 0)</f>
        <v>0</v>
      </c>
      <c r="BJ38" s="5">
        <f>IF('Athletes - Gold'!BJ38+'Athletes - Silver'!BJ38+'Athletes - Bronze'!BJ38 &gt; 0, 'Athletes - Gold'!BJ38*'Medal values'!$B$1+'Athletes - Silver'!BJ38*'Medal values'!$B$2+'Athletes - Bronze'!BJ38*'Medal values'!$B$3, "") + IF(AND(BJ$1 = BI$1, BI$2 = "Mixed"), 0.5*BI38, 0) + IF(AND(BJ$1 = BK$1, BK$2 = "Mixed"), 0.5*BK38, 0)</f>
        <v>0</v>
      </c>
      <c r="BK38" s="5">
        <f>IF('Athletes - Gold'!BK38+'Athletes - Silver'!BK38+'Athletes - Bronze'!BK38 &gt; 0, 'Athletes - Gold'!BK38*'Medal values'!$B$1+'Athletes - Silver'!BK38*'Medal values'!$B$2+'Athletes - Bronze'!BK38*'Medal values'!$B$3, "") + IF(AND(BK$1 = BJ$1, BJ$2 = "Mixed"), 0.5*BJ38, 0) + IF(AND(BK$1 = BL$1, BL$2 = "Mixed"), 0.5*BL38, 0)</f>
        <v>0</v>
      </c>
      <c r="BL38" s="5">
        <f>IF('Athletes - Gold'!BL38+'Athletes - Silver'!BL38+'Athletes - Bronze'!BL38 &gt; 0, 'Athletes - Gold'!BL38*'Medal values'!$B$1+'Athletes - Silver'!BL38*'Medal values'!$B$2+'Athletes - Bronze'!BL38*'Medal values'!$B$3, "") + IF(AND(BL$1 = BK$1, BK$2 = "Mixed"), 0.5*BK38, 0) + IF(AND(BL$1 = BM$1, BM$2 = "Mixed"), 0.5*BM38, 0)</f>
        <v>0</v>
      </c>
      <c r="BM38" s="5">
        <f>IF('Athletes - Gold'!BM38+'Athletes - Silver'!BM38+'Athletes - Bronze'!BM38 &gt; 0, 'Athletes - Gold'!BM38*'Medal values'!$B$1+'Athletes - Silver'!BM38*'Medal values'!$B$2+'Athletes - Bronze'!BM38*'Medal values'!$B$3, "") + IF(AND(BM$1 = BL$1, BL$2 = "Mixed"), 0.5*BL38, 0) + IF(AND(BM$1 = BN$1, BN$2 = "Mixed"), 0.5*BN38, 0)</f>
        <v>0</v>
      </c>
      <c r="BN38" s="5">
        <f>IF('Athletes - Gold'!BN38+'Athletes - Silver'!BN38+'Athletes - Bronze'!BN38 &gt; 0, 'Athletes - Gold'!BN38*'Medal values'!$B$1+'Athletes - Silver'!BN38*'Medal values'!$B$2+'Athletes - Bronze'!BN38*'Medal values'!$B$3, "") + IF(AND(BN$1 = BM$1, BM$2 = "Mixed"), 0.5*BM38, 0) + IF(AND(BN$1 = BO$1, BO$2 = "Mixed"), 0.5*BO38, 0)</f>
        <v>0</v>
      </c>
      <c r="BO38" s="5">
        <f>IF('Athletes - Gold'!BO38+'Athletes - Silver'!BO38+'Athletes - Bronze'!BO38 &gt; 0, 'Athletes - Gold'!BO38*'Medal values'!$B$1+'Athletes - Silver'!BO38*'Medal values'!$B$2+'Athletes - Bronze'!BO38*'Medal values'!$B$3, "") + IF(AND(BO$1 = BN$1, BN$2 = "Mixed"), 0.5*BN38, 0) + IF(AND(BO$1 = BP$1, BP$2 = "Mixed"), 0.5*BP38, 0)</f>
        <v>0</v>
      </c>
      <c r="BP38" s="5">
        <f>IF('Athletes - Gold'!BP38+'Athletes - Silver'!BP38+'Athletes - Bronze'!BP38 &gt; 0, 'Athletes - Gold'!BP38*'Medal values'!$B$1+'Athletes - Silver'!BP38*'Medal values'!$B$2+'Athletes - Bronze'!BP38*'Medal values'!$B$3, "") + IF(AND(BP$1 = BO$1, BO$2 = "Mixed"), 0.5*BO38, 0) + IF(AND(BP$1 = BQ$1, BQ$2 = "Mixed"), 0.5*BQ38, 0)</f>
        <v>0</v>
      </c>
      <c r="BQ38" s="5">
        <f>IF('Athletes - Gold'!BQ38+'Athletes - Silver'!BQ38+'Athletes - Bronze'!BQ38 &gt; 0, 'Athletes - Gold'!BQ38*'Medal values'!$B$1+'Athletes - Silver'!BQ38*'Medal values'!$B$2+'Athletes - Bronze'!BQ38*'Medal values'!$B$3, "") + IF(AND(BQ$1 = BP$1, BP$2 = "Mixed"), 0.5*BP38, 0) + IF(AND(BQ$1 = BR$1, BR$2 = "Mixed"), 0.5*BR38, 0)</f>
        <v>0</v>
      </c>
      <c r="BR38" s="5">
        <f>IF('Athletes - Gold'!BR38+'Athletes - Silver'!BR38+'Athletes - Bronze'!BR38 &gt; 0, 'Athletes - Gold'!BR38*'Medal values'!$B$1+'Athletes - Silver'!BR38*'Medal values'!$B$2+'Athletes - Bronze'!BR38*'Medal values'!$B$3, "") + IF(AND(BR$1 = BQ$1, BQ$2 = "Mixed"), 0.5*BQ38, 0) + IF(AND(BR$1 = BS$1, BS$2 = "Mixed"), 0.5*BS38, 0)</f>
        <v>0</v>
      </c>
      <c r="BS38" s="5">
        <f>IF('Athletes - Gold'!BS38+'Athletes - Silver'!BS38+'Athletes - Bronze'!BS38 &gt; 0, 'Athletes - Gold'!BS38*'Medal values'!$B$1+'Athletes - Silver'!BS38*'Medal values'!$B$2+'Athletes - Bronze'!BS38*'Medal values'!$B$3, "") + IF(AND(BS$1 = BR$1, BR$2 = "Mixed"), 0.5*BR38, 0) + IF(AND(BS$1 = BT$1, BT$2 = "Mixed"), 0.5*BT38, 0)</f>
        <v>0</v>
      </c>
      <c r="BT38" s="5">
        <f>IF('Athletes - Gold'!BT38+'Athletes - Silver'!BT38+'Athletes - Bronze'!BT38 &gt; 0, 'Athletes - Gold'!BT38*'Medal values'!$B$1+'Athletes - Silver'!BT38*'Medal values'!$B$2+'Athletes - Bronze'!BT38*'Medal values'!$B$3, "") + IF(AND(BT$1 = BS$1, BS$2 = "Mixed"), 0.5*BS38, 0) + IF(AND(BT$1 = BU$1, BU$2 = "Mixed"), 0.5*BU38, 0)</f>
        <v>0</v>
      </c>
      <c r="BU38" s="5">
        <f>IF('Athletes - Gold'!BU38+'Athletes - Silver'!BU38+'Athletes - Bronze'!BU38 &gt; 0, 'Athletes - Gold'!BU38*'Medal values'!$B$1+'Athletes - Silver'!BU38*'Medal values'!$B$2+'Athletes - Bronze'!BU38*'Medal values'!$B$3, "") + IF(AND(BU$1 = BT$1, BT$2 = "Mixed"), 0.5*BT38, 0) + IF(AND(BU$1 = BV$1, BV$2 = "Mixed"), 0.5*BV38, 0)</f>
        <v>0</v>
      </c>
      <c r="BV38" s="5">
        <f>IF('Athletes - Gold'!BV38+'Athletes - Silver'!BV38+'Athletes - Bronze'!BV38 &gt; 0, 'Athletes - Gold'!BV38*'Medal values'!$B$1+'Athletes - Silver'!BV38*'Medal values'!$B$2+'Athletes - Bronze'!BV38*'Medal values'!$B$3, "") + IF(AND(BV$1 = BU$1, BU$2 = "Mixed"), 0.5*BU38, 0) + IF(AND(BV$1 = BW$1, BW$2 = "Mixed"), 0.5*BW38, 0)</f>
        <v>0</v>
      </c>
      <c r="BW38" s="5">
        <f>IF('Athletes - Gold'!BW38+'Athletes - Silver'!BW38+'Athletes - Bronze'!BW38 &gt; 0, 'Athletes - Gold'!BW38*'Medal values'!$B$1+'Athletes - Silver'!BW38*'Medal values'!$B$2+'Athletes - Bronze'!BW38*'Medal values'!$B$3, "") + IF(AND(BW$1 = BV$1, BV$2 = "Mixed"), 0.5*BV38, 0) + IF(AND(BW$1 = BX$1, BX$2 = "Mixed"), 0.5*BX38, 0)</f>
        <v>0</v>
      </c>
      <c r="BX38" s="5">
        <f>IF('Athletes - Gold'!BX38+'Athletes - Silver'!BX38+'Athletes - Bronze'!BX38 &gt; 0, 'Athletes - Gold'!BX38*'Medal values'!$B$1+'Athletes - Silver'!BX38*'Medal values'!$B$2+'Athletes - Bronze'!BX38*'Medal values'!$B$3, "") + IF(AND(BX$1 = BW$1, BW$2 = "Mixed"), 0.5*BW38, 0) + IF(AND(BX$1 = BY$1, BY$2 = "Mixed"), 0.5*BY38, 0)</f>
        <v>0</v>
      </c>
      <c r="BY38" s="5">
        <f>IF('Athletes - Gold'!BY38+'Athletes - Silver'!BY38+'Athletes - Bronze'!BY38 &gt; 0, 'Athletes - Gold'!BY38*'Medal values'!$B$1+'Athletes - Silver'!BY38*'Medal values'!$B$2+'Athletes - Bronze'!BY38*'Medal values'!$B$3, "") + IF(AND(BY$1 = BX$1, BX$2 = "Mixed"), 0.5*BX38, 0) + IF(AND(BY$1 = BZ$1, BZ$2 = "Mixed"), 0.5*BZ38, 0)</f>
        <v>0</v>
      </c>
      <c r="BZ38" s="5">
        <f>IF('Athletes - Gold'!BZ38+'Athletes - Silver'!BZ38+'Athletes - Bronze'!BZ38 &gt; 0, 'Athletes - Gold'!BZ38*'Medal values'!$B$1+'Athletes - Silver'!BZ38*'Medal values'!$B$2+'Athletes - Bronze'!BZ38*'Medal values'!$B$3, "") + IF(AND(BZ$1 = BY$1, BY$2 = "Mixed"), 0.5*BY38, 0) + IF(AND(BZ$1 = CA$1, CA$2 = "Mixed"), 0.5*CA38, 0)</f>
        <v>0</v>
      </c>
      <c r="CA38" s="5">
        <f>IF('Athletes - Gold'!CA38+'Athletes - Silver'!CA38+'Athletes - Bronze'!CA38 &gt; 0, 'Athletes - Gold'!CA38*'Medal values'!$B$1+'Athletes - Silver'!CA38*'Medal values'!$B$2+'Athletes - Bronze'!CA38*'Medal values'!$B$3, "") + IF(AND(CA$1 = BZ$1, BZ$2 = "Mixed"), 0.5*BZ38, 0) + IF(AND(CA$1 = CB$1, CB$2 = "Mixed"), 0.5*CB38, 0)</f>
        <v>0</v>
      </c>
      <c r="CB38" s="5">
        <f>IF('Athletes - Gold'!CB38+'Athletes - Silver'!CB38+'Athletes - Bronze'!CB38 &gt; 0, 'Athletes - Gold'!CB38*'Medal values'!$B$1+'Athletes - Silver'!CB38*'Medal values'!$B$2+'Athletes - Bronze'!CB38*'Medal values'!$B$3, "") + IF(AND(CB$1 = CA$1, CA$2 = "Mixed"), 0.5*CA38, 0) + IF(AND(CB$1 = CC$1, CC$2 = "Mixed"), 0.5*CC38, 0)</f>
        <v>0</v>
      </c>
      <c r="CC38" s="5">
        <f>IF('Athletes - Gold'!CC38+'Athletes - Silver'!CC38+'Athletes - Bronze'!CC38 &gt; 0, 'Athletes - Gold'!CC38*'Medal values'!$B$1+'Athletes - Silver'!CC38*'Medal values'!$B$2+'Athletes - Bronze'!CC38*'Medal values'!$B$3, "") + IF(AND(CC$1 = CB$1, CB$2 = "Mixed"), 0.5*CB38, 0) + IF(AND(CC$1 = CD$1, CD$2 = "Mixed"), 0.5*CD38, 0)</f>
        <v>0</v>
      </c>
      <c r="CD38" s="5">
        <f>IF('Athletes - Gold'!CD38+'Athletes - Silver'!CD38+'Athletes - Bronze'!CD38 &gt; 0, 'Athletes - Gold'!CD38*'Medal values'!$B$1+'Athletes - Silver'!CD38*'Medal values'!$B$2+'Athletes - Bronze'!CD38*'Medal values'!$B$3, "") + IF(AND(CD$1 = CC$1, CC$2 = "Mixed"), 0.5*CC38, 0) + IF(AND(CD$1 = CE$1, CE$2 = "Mixed"), 0.5*CE38, 0)</f>
        <v>0</v>
      </c>
      <c r="CE38" s="5">
        <f>IF('Athletes - Gold'!CE38+'Athletes - Silver'!CE38+'Athletes - Bronze'!CE38 &gt; 0, 'Athletes - Gold'!CE38*'Medal values'!$B$1+'Athletes - Silver'!CE38*'Medal values'!$B$2+'Athletes - Bronze'!CE38*'Medal values'!$B$3, "") + IF(AND(CE$1 = CD$1, CD$2 = "Mixed"), 0.5*CD38, 0) + IF(AND(CE$1 = CF$1, CF$2 = "Mixed"), 0.5*CF38, 0)</f>
        <v>0</v>
      </c>
      <c r="CF38" s="5">
        <f>IF('Athletes - Gold'!CF38+'Athletes - Silver'!CF38+'Athletes - Bronze'!CF38 &gt; 0, 'Athletes - Gold'!CF38*'Medal values'!$B$1+'Athletes - Silver'!CF38*'Medal values'!$B$2+'Athletes - Bronze'!CF38*'Medal values'!$B$3, "") + IF(AND(CF$1 = CE$1, CE$2 = "Mixed"), 0.5*CE38, 0) + IF(AND(CF$1 = CG$1, CG$2 = "Mixed"), 0.5*CG38, 0)</f>
        <v>0</v>
      </c>
      <c r="CG38" s="5">
        <f>IF('Athletes - Gold'!CG38+'Athletes - Silver'!CG38+'Athletes - Bronze'!CG38 &gt; 0, 'Athletes - Gold'!CG38*'Medal values'!$B$1+'Athletes - Silver'!CG38*'Medal values'!$B$2+'Athletes - Bronze'!CG38*'Medal values'!$B$3, "") + IF(AND(CG$1 = CF$1, CF$2 = "Mixed"), 0.5*CF38, 0) + IF(AND(CG$1 = CH$1, CH$2 = "Mixed"), 0.5*CH38, 0)</f>
        <v>0</v>
      </c>
      <c r="CH38" s="5">
        <f>IF('Athletes - Gold'!CH38+'Athletes - Silver'!CH38+'Athletes - Bronze'!CH38 &gt; 0, 'Athletes - Gold'!CH38*'Medal values'!$B$1+'Athletes - Silver'!CH38*'Medal values'!$B$2+'Athletes - Bronze'!CH38*'Medal values'!$B$3, "") + IF(AND(CH$1 = CG$1, CG$2 = "Mixed"), 0.5*CG38, 0) + IF(AND(CH$1 = CI$1, CI$2 = "Mixed"), 0.5*CI38, 0)</f>
        <v>0</v>
      </c>
      <c r="CI38" s="5">
        <f>IF('Athletes - Gold'!CI38+'Athletes - Silver'!CI38+'Athletes - Bronze'!CI38 &gt; 0, 'Athletes - Gold'!CI38*'Medal values'!$B$1+'Athletes - Silver'!CI38*'Medal values'!$B$2+'Athletes - Bronze'!CI38*'Medal values'!$B$3, "") + IF(AND(CI$1 = CH$1, CH$2 = "Mixed"), 0.5*CH38, 0) + IF(AND(CI$1 = CJ$1, CJ$2 = "Mixed"), 0.5*CJ38, 0)</f>
        <v>0</v>
      </c>
      <c r="CJ38" s="5">
        <f>IF('Athletes - Gold'!CJ38+'Athletes - Silver'!CJ38+'Athletes - Bronze'!CJ38 &gt; 0, 'Athletes - Gold'!CJ38*'Medal values'!$B$1+'Athletes - Silver'!CJ38*'Medal values'!$B$2+'Athletes - Bronze'!CJ38*'Medal values'!$B$3, "") + IF(AND(CJ$1 = CI$1, CI$2 = "Mixed"), 0.5*CI38, 0) + IF(AND(CJ$1 = CK$1, CK$2 = "Mixed"), 0.5*CK38, 0)</f>
        <v>0</v>
      </c>
      <c r="CK38" s="5">
        <f>IF('Athletes - Gold'!CK38+'Athletes - Silver'!CK38+'Athletes - Bronze'!CK38 &gt; 0, 'Athletes - Gold'!CK38*'Medal values'!$B$1+'Athletes - Silver'!CK38*'Medal values'!$B$2+'Athletes - Bronze'!CK38*'Medal values'!$B$3, "") + IF(AND(CK$1 = CJ$1, CJ$2 = "Mixed"), 0.5*CJ38, 0) + IF(AND(CK$1 = CL$1, CL$2 = "Mixed"), 0.5*CL38, 0)</f>
        <v>0</v>
      </c>
      <c r="CL38" s="5">
        <f>IF('Athletes - Gold'!CL38+'Athletes - Silver'!CL38+'Athletes - Bronze'!CL38 &gt; 0, 'Athletes - Gold'!CL38*'Medal values'!$B$1+'Athletes - Silver'!CL38*'Medal values'!$B$2+'Athletes - Bronze'!CL38*'Medal values'!$B$3, "") + IF(AND(CL$1 = CK$1, CK$2 = "Mixed"), 0.5*CK38, 0) + IF(AND(CL$1 = CM$1, CM$2 = "Mixed"), 0.5*CM38, 0)</f>
        <v>0</v>
      </c>
      <c r="CM38" s="5">
        <f>IF('Athletes - Gold'!CM38+'Athletes - Silver'!CM38+'Athletes - Bronze'!CM38 &gt; 0, 'Athletes - Gold'!CM38*'Medal values'!$B$1+'Athletes - Silver'!CM38*'Medal values'!$B$2+'Athletes - Bronze'!CM38*'Medal values'!$B$3, "") + IF(AND(CM$1 = CL$1, CL$2 = "Mixed"), 0.5*CL38, 0) + IF(AND(CM$1 = CN$1, CN$2 = "Mixed"), 0.5*CN38, 0)</f>
        <v>0</v>
      </c>
      <c r="CN38" s="5">
        <f>IF('Athletes - Gold'!CN38+'Athletes - Silver'!CN38+'Athletes - Bronze'!CN38 &gt; 0, 'Athletes - Gold'!CN38*'Medal values'!$B$1+'Athletes - Silver'!CN38*'Medal values'!$B$2+'Athletes - Bronze'!CN38*'Medal values'!$B$3, "") + IF(AND(CN$1 = CM$1, CM$2 = "Mixed"), 0.5*CM38, 0) + IF(AND(CN$1 = CO$1, CO$2 = "Mixed"), 0.5*CO38, 0)</f>
        <v>0</v>
      </c>
      <c r="CO38" s="5">
        <f>IF('Athletes - Gold'!CO38+'Athletes - Silver'!CO38+'Athletes - Bronze'!CO38 &gt; 0, 'Athletes - Gold'!CO38*'Medal values'!$B$1+'Athletes - Silver'!CO38*'Medal values'!$B$2+'Athletes - Bronze'!CO38*'Medal values'!$B$3, "") + IF(AND(CO$1 = CN$1, CN$2 = "Mixed"), 0.5*CN38, 0) + IF(AND(CO$1 = CP$1, CP$2 = "Mixed"), 0.5*CP38, 0)</f>
        <v>0</v>
      </c>
      <c r="CP38" s="5">
        <f>IF('Athletes - Gold'!CP38+'Athletes - Silver'!CP38+'Athletes - Bronze'!CP38 &gt; 0, 'Athletes - Gold'!CP38*'Medal values'!$B$1+'Athletes - Silver'!CP38*'Medal values'!$B$2+'Athletes - Bronze'!CP38*'Medal values'!$B$3, "") + IF(AND(CP$1 = CO$1, CO$2 = "Mixed"), 0.5*CO38, 0) + IF(AND(CP$1 = CQ$1, CQ$2 = "Mixed"), 0.5*CQ38, 0)</f>
        <v>0</v>
      </c>
      <c r="CQ38" s="5">
        <f>IF('Athletes - Gold'!CQ38+'Athletes - Silver'!CQ38+'Athletes - Bronze'!CQ38 &gt; 0, 'Athletes - Gold'!CQ38*'Medal values'!$B$1+'Athletes - Silver'!CQ38*'Medal values'!$B$2+'Athletes - Bronze'!CQ38*'Medal values'!$B$3, "") + IF(AND(CQ$1 = CP$1, CP$2 = "Mixed"), 0.5*CP38, 0) + IF(AND(CQ$1 = CR$1, CR$2 = "Mixed"), 0.5*CR38, 0)</f>
        <v>0</v>
      </c>
      <c r="CR38" s="5">
        <f>IF('Athletes - Gold'!CR38+'Athletes - Silver'!CR38+'Athletes - Bronze'!CR38 &gt; 0, 'Athletes - Gold'!CR38*'Medal values'!$B$1+'Athletes - Silver'!CR38*'Medal values'!$B$2+'Athletes - Bronze'!CR38*'Medal values'!$B$3, "") + IF(AND(CR$1 = CQ$1, CQ$2 = "Mixed"), 0.5*CQ38, 0) + IF(AND(CR$1 = CS$1, CS$2 = "Mixed"), 0.5*CS38, 0)</f>
        <v>0</v>
      </c>
      <c r="CS38" s="5">
        <f>IF('Athletes - Gold'!CS38+'Athletes - Silver'!CS38+'Athletes - Bronze'!CS38 &gt; 0, 'Athletes - Gold'!CS38*'Medal values'!$B$1+'Athletes - Silver'!CS38*'Medal values'!$B$2+'Athletes - Bronze'!CS38*'Medal values'!$B$3, "") + IF(AND(CS$1 = CR$1, CR$2 = "Mixed"), 0.5*CR38, 0) + IF(AND(CS$1 = CT$1, CT$2 = "Mixed"), 0.5*CT38, 0)</f>
        <v>0</v>
      </c>
      <c r="CT38" s="5">
        <f>IF('Athletes - Gold'!CT38+'Athletes - Silver'!CT38+'Athletes - Bronze'!CT38 &gt; 0, 'Athletes - Gold'!CT38*'Medal values'!$B$1+'Athletes - Silver'!CT38*'Medal values'!$B$2+'Athletes - Bronze'!CT38*'Medal values'!$B$3, "") + IF(AND(CT$1 = CS$1, CS$2 = "Mixed"), 0.5*CS38, 0) + IF(AND(CT$1 = CU$1, CU$2 = "Mixed"), 0.5*CU38, 0)</f>
        <v>0</v>
      </c>
      <c r="CU38" s="5">
        <f>IF('Athletes - Gold'!CU38+'Athletes - Silver'!CU38+'Athletes - Bronze'!CU38 &gt; 0, 'Athletes - Gold'!CU38*'Medal values'!$B$1+'Athletes - Silver'!CU38*'Medal values'!$B$2+'Athletes - Bronze'!CU38*'Medal values'!$B$3, "") + IF(AND(CU$1 = CT$1, CT$2 = "Mixed"), 0.5*CT38, 0) + IF(AND(CU$1 = CV$1, CV$2 = "Mixed"), 0.5*CV38, 0)</f>
        <v>0</v>
      </c>
      <c r="CV38" s="5">
        <f>IF('Athletes - Gold'!CV38+'Athletes - Silver'!CV38+'Athletes - Bronze'!CV38 &gt; 0, 'Athletes - Gold'!CV38*'Medal values'!$B$1+'Athletes - Silver'!CV38*'Medal values'!$B$2+'Athletes - Bronze'!CV38*'Medal values'!$B$3, "") + IF(AND(CV$1 = CU$1, CU$2 = "Mixed"), 0.5*CU38, 0) + IF(AND(CV$1 = CW$1, CW$2 = "Mixed"), 0.5*CW38, 0)</f>
        <v>0</v>
      </c>
      <c r="CW38" s="5">
        <f t="shared" ref="CW38:CX38" si="37">SUMIF($B$2:$CV$2,CW$2, $B38:$CV38)</f>
        <v>1</v>
      </c>
      <c r="CX38" s="5">
        <f t="shared" si="37"/>
        <v>0</v>
      </c>
      <c r="CY38" s="5">
        <f t="shared" si="3"/>
        <v>1</v>
      </c>
    </row>
    <row r="39">
      <c r="A39" s="5" t="str">
        <f>Countries!A37</f>
        <v>GRE</v>
      </c>
      <c r="B39" s="5">
        <f>IF('Athletes - Gold'!B39+'Athletes - Silver'!B39+'Athletes - Bronze'!B39 &gt; 0, 'Athletes - Gold'!B39*'Medal values'!$B$1+'Athletes - Silver'!B39*'Medal values'!$B$2+'Athletes - Bronze'!B39*'Medal values'!$B$3, "") + IF(AND(B$1 = A$1, A$2 = "Mixed"), 0.5*A39, 0) + IF(AND(B$1 = C$1, C$2 = "Mixed"), 0.5*C39, 0)</f>
        <v>0</v>
      </c>
      <c r="C39" s="5">
        <f>IF('Athletes - Gold'!C39+'Athletes - Silver'!C39+'Athletes - Bronze'!C39 &gt; 0, 'Athletes - Gold'!C39*'Medal values'!$B$1+'Athletes - Silver'!C39*'Medal values'!$B$2+'Athletes - Bronze'!C39*'Medal values'!$B$3, "") + IF(AND(C$1 = B$1, B$2 = "Mixed"), 0.5*B39, 0) + IF(AND(C$1 = D$1, D$2 = "Mixed"), 0.5*D39, 0)</f>
        <v>0</v>
      </c>
      <c r="D39" s="5">
        <f>IF('Athletes - Gold'!D39+'Athletes - Silver'!D39+'Athletes - Bronze'!D39 &gt; 0, 'Athletes - Gold'!D39*'Medal values'!$B$1+'Athletes - Silver'!D39*'Medal values'!$B$2+'Athletes - Bronze'!D39*'Medal values'!$B$3, "") + IF(AND(D$1 = C$1, C$2 = "Mixed"), 0.5*C39, 0) + IF(AND(D$1 = E$1, E$2 = "Mixed"), 0.5*E39, 0)</f>
        <v>0</v>
      </c>
      <c r="E39" s="5">
        <f>IF('Athletes - Gold'!E39+'Athletes - Silver'!E39+'Athletes - Bronze'!E39 &gt; 0, 'Athletes - Gold'!E39*'Medal values'!$B$1+'Athletes - Silver'!E39*'Medal values'!$B$2+'Athletes - Bronze'!E39*'Medal values'!$B$3, "") + IF(AND(E$1 = D$1, D$2 = "Mixed"), 0.5*D39, 0) + IF(AND(E$1 = F$1, F$2 = "Mixed"), 0.5*F39, 0)</f>
        <v>0</v>
      </c>
      <c r="F39" s="5">
        <f>IF('Athletes - Gold'!F39+'Athletes - Silver'!F39+'Athletes - Bronze'!F39 &gt; 0, 'Athletes - Gold'!F39*'Medal values'!$B$1+'Athletes - Silver'!F39*'Medal values'!$B$2+'Athletes - Bronze'!F39*'Medal values'!$B$3, "") + IF(AND(F$1 = E$1, E$2 = "Mixed"), 0.5*E39, 0) + IF(AND(F$1 = G$1, G$2 = "Mixed"), 0.5*G39, 0)</f>
        <v>0</v>
      </c>
      <c r="G39" s="5">
        <f>IF('Athletes - Gold'!G39+'Athletes - Silver'!G39+'Athletes - Bronze'!G39 &gt; 0, 'Athletes - Gold'!G39*'Medal values'!$B$1+'Athletes - Silver'!G39*'Medal values'!$B$2+'Athletes - Bronze'!G39*'Medal values'!$B$3, "") + IF(AND(G$1 = F$1, F$2 = "Mixed"), 0.5*F39, 0) + IF(AND(G$1 = H$1, H$2 = "Mixed"), 0.5*H39, 0)</f>
        <v>1</v>
      </c>
      <c r="H39" s="5">
        <f>IF('Athletes - Gold'!H39+'Athletes - Silver'!H39+'Athletes - Bronze'!H39 &gt; 0, 'Athletes - Gold'!H39*'Medal values'!$B$1+'Athletes - Silver'!H39*'Medal values'!$B$2+'Athletes - Bronze'!H39*'Medal values'!$B$3, "") + IF(AND(H$1 = G$1, G$2 = "Mixed"), 0.5*G39, 0) + IF(AND(H$1 = I$1, I$2 = "Mixed"), 0.5*I39, 0)</f>
        <v>0</v>
      </c>
      <c r="I39" s="5">
        <f>IF('Athletes - Gold'!I39+'Athletes - Silver'!I39+'Athletes - Bronze'!I39 &gt; 0, 'Athletes - Gold'!I39*'Medal values'!$B$1+'Athletes - Silver'!I39*'Medal values'!$B$2+'Athletes - Bronze'!I39*'Medal values'!$B$3, "") + IF(AND(I$1 = H$1, H$2 = "Mixed"), 0.5*H39, 0) + IF(AND(I$1 = J$1, J$2 = "Mixed"), 0.5*J39, 0)</f>
        <v>0</v>
      </c>
      <c r="J39" s="5">
        <f>IF('Athletes - Gold'!J39+'Athletes - Silver'!J39+'Athletes - Bronze'!J39 &gt; 0, 'Athletes - Gold'!J39*'Medal values'!$B$1+'Athletes - Silver'!J39*'Medal values'!$B$2+'Athletes - Bronze'!J39*'Medal values'!$B$3, "") + IF(AND(J$1 = I$1, I$2 = "Mixed"), 0.5*I39, 0) + IF(AND(J$1 = K$1, K$2 = "Mixed"), 0.5*K39, 0)</f>
        <v>3.001</v>
      </c>
      <c r="K39" s="5">
        <f>IF('Athletes - Gold'!K39+'Athletes - Silver'!K39+'Athletes - Bronze'!K39 &gt; 0, 'Athletes - Gold'!K39*'Medal values'!$B$1+'Athletes - Silver'!K39*'Medal values'!$B$2+'Athletes - Bronze'!K39*'Medal values'!$B$3, "") + IF(AND(K$1 = J$1, J$2 = "Mixed"), 0.5*J39, 0) + IF(AND(K$1 = L$1, L$2 = "Mixed"), 0.5*L39, 0)</f>
        <v>0</v>
      </c>
      <c r="L39" s="5">
        <f>IF('Athletes - Gold'!L39+'Athletes - Silver'!L39+'Athletes - Bronze'!L39 &gt; 0, 'Athletes - Gold'!L39*'Medal values'!$B$1+'Athletes - Silver'!L39*'Medal values'!$B$2+'Athletes - Bronze'!L39*'Medal values'!$B$3, "") + IF(AND(L$1 = K$1, K$2 = "Mixed"), 0.5*K39, 0) + IF(AND(L$1 = M$1, M$2 = "Mixed"), 0.5*M39, 0)</f>
        <v>0</v>
      </c>
      <c r="M39" s="5">
        <f>IF('Athletes - Gold'!M39+'Athletes - Silver'!M39+'Athletes - Bronze'!M39 &gt; 0, 'Athletes - Gold'!M39*'Medal values'!$B$1+'Athletes - Silver'!M39*'Medal values'!$B$2+'Athletes - Bronze'!M39*'Medal values'!$B$3, "") + IF(AND(M$1 = L$1, L$2 = "Mixed"), 0.5*L39, 0) + IF(AND(M$1 = N$1, N$2 = "Mixed"), 0.5*N39, 0)</f>
        <v>0</v>
      </c>
      <c r="N39" s="5">
        <f>IF('Athletes - Gold'!N39+'Athletes - Silver'!N39+'Athletes - Bronze'!N39 &gt; 0, 'Athletes - Gold'!N39*'Medal values'!$B$1+'Athletes - Silver'!N39*'Medal values'!$B$2+'Athletes - Bronze'!N39*'Medal values'!$B$3, "") + IF(AND(N$1 = M$1, M$2 = "Mixed"), 0.5*M39, 0) + IF(AND(N$1 = O$1, O$2 = "Mixed"), 0.5*O39, 0)</f>
        <v>0</v>
      </c>
      <c r="O39" s="5">
        <f>IF('Athletes - Gold'!O39+'Athletes - Silver'!O39+'Athletes - Bronze'!O39 &gt; 0, 'Athletes - Gold'!O39*'Medal values'!$B$1+'Athletes - Silver'!O39*'Medal values'!$B$2+'Athletes - Bronze'!O39*'Medal values'!$B$3, "") + IF(AND(O$1 = N$1, N$2 = "Mixed"), 0.5*N39, 0) + IF(AND(O$1 = P$1, P$2 = "Mixed"), 0.5*P39, 0)</f>
        <v>0</v>
      </c>
      <c r="P39" s="5">
        <f>IF('Athletes - Gold'!P39+'Athletes - Silver'!P39+'Athletes - Bronze'!P39 &gt; 0, 'Athletes - Gold'!P39*'Medal values'!$B$1+'Athletes - Silver'!P39*'Medal values'!$B$2+'Athletes - Bronze'!P39*'Medal values'!$B$3, "") + IF(AND(P$1 = O$1, O$2 = "Mixed"), 0.5*O39, 0) + IF(AND(P$1 = Q$1, Q$2 = "Mixed"), 0.5*Q39, 0)</f>
        <v>0</v>
      </c>
      <c r="Q39" s="5">
        <f>IF('Athletes - Gold'!Q39+'Athletes - Silver'!Q39+'Athletes - Bronze'!Q39 &gt; 0, 'Athletes - Gold'!Q39*'Medal values'!$B$1+'Athletes - Silver'!Q39*'Medal values'!$B$2+'Athletes - Bronze'!Q39*'Medal values'!$B$3, "") + IF(AND(Q$1 = P$1, P$2 = "Mixed"), 0.5*P39, 0) + IF(AND(Q$1 = R$1, R$2 = "Mixed"), 0.5*R39, 0)</f>
        <v>0</v>
      </c>
      <c r="R39" s="5">
        <f>IF('Athletes - Gold'!R39+'Athletes - Silver'!R39+'Athletes - Bronze'!R39 &gt; 0, 'Athletes - Gold'!R39*'Medal values'!$B$1+'Athletes - Silver'!R39*'Medal values'!$B$2+'Athletes - Bronze'!R39*'Medal values'!$B$3, "") + IF(AND(R$1 = Q$1, Q$2 = "Mixed"), 0.5*Q39, 0) + IF(AND(R$1 = S$1, S$2 = "Mixed"), 0.5*S39, 0)</f>
        <v>0</v>
      </c>
      <c r="S39" s="5">
        <f>IF('Athletes - Gold'!S39+'Athletes - Silver'!S39+'Athletes - Bronze'!S39 &gt; 0, 'Athletes - Gold'!S39*'Medal values'!$B$1+'Athletes - Silver'!S39*'Medal values'!$B$2+'Athletes - Bronze'!S39*'Medal values'!$B$3, "") + IF(AND(S$1 = R$1, R$2 = "Mixed"), 0.5*R39, 0) + IF(AND(S$1 = T$1, T$2 = "Mixed"), 0.5*T39, 0)</f>
        <v>0</v>
      </c>
      <c r="T39" s="5">
        <f>IF('Athletes - Gold'!T39+'Athletes - Silver'!T39+'Athletes - Bronze'!T39 &gt; 0, 'Athletes - Gold'!T39*'Medal values'!$B$1+'Athletes - Silver'!T39*'Medal values'!$B$2+'Athletes - Bronze'!T39*'Medal values'!$B$3, "") + IF(AND(T$1 = S$1, S$2 = "Mixed"), 0.5*S39, 0) + IF(AND(T$1 = U$1, U$2 = "Mixed"), 0.5*U39, 0)</f>
        <v>0</v>
      </c>
      <c r="U39" s="5">
        <f>IF('Athletes - Gold'!U39+'Athletes - Silver'!U39+'Athletes - Bronze'!U39 &gt; 0, 'Athletes - Gold'!U39*'Medal values'!$B$1+'Athletes - Silver'!U39*'Medal values'!$B$2+'Athletes - Bronze'!U39*'Medal values'!$B$3, "") + IF(AND(U$1 = T$1, T$2 = "Mixed"), 0.5*T39, 0) + IF(AND(U$1 = V$1, V$2 = "Mixed"), 0.5*V39, 0)</f>
        <v>0</v>
      </c>
      <c r="V39" s="5">
        <f>IF('Athletes - Gold'!V39+'Athletes - Silver'!V39+'Athletes - Bronze'!V39 &gt; 0, 'Athletes - Gold'!V39*'Medal values'!$B$1+'Athletes - Silver'!V39*'Medal values'!$B$2+'Athletes - Bronze'!V39*'Medal values'!$B$3, "") + IF(AND(V$1 = U$1, U$2 = "Mixed"), 0.5*U39, 0) + IF(AND(V$1 = W$1, W$2 = "Mixed"), 0.5*W39, 0)</f>
        <v>0</v>
      </c>
      <c r="W39" s="5">
        <f>IF('Athletes - Gold'!W39+'Athletes - Silver'!W39+'Athletes - Bronze'!W39 &gt; 0, 'Athletes - Gold'!W39*'Medal values'!$B$1+'Athletes - Silver'!W39*'Medal values'!$B$2+'Athletes - Bronze'!W39*'Medal values'!$B$3, "") + IF(AND(W$1 = V$1, V$2 = "Mixed"), 0.5*V39, 0) + IF(AND(W$1 = X$1, X$2 = "Mixed"), 0.5*X39, 0)</f>
        <v>0</v>
      </c>
      <c r="X39" s="5">
        <f>IF('Athletes - Gold'!X39+'Athletes - Silver'!X39+'Athletes - Bronze'!X39 &gt; 0, 'Athletes - Gold'!X39*'Medal values'!$B$1+'Athletes - Silver'!X39*'Medal values'!$B$2+'Athletes - Bronze'!X39*'Medal values'!$B$3, "") + IF(AND(X$1 = W$1, W$2 = "Mixed"), 0.5*W39, 0) + IF(AND(X$1 = Y$1, Y$2 = "Mixed"), 0.5*Y39, 0)</f>
        <v>0</v>
      </c>
      <c r="Y39" s="5">
        <f>IF('Athletes - Gold'!Y39+'Athletes - Silver'!Y39+'Athletes - Bronze'!Y39 &gt; 0, 'Athletes - Gold'!Y39*'Medal values'!$B$1+'Athletes - Silver'!Y39*'Medal values'!$B$2+'Athletes - Bronze'!Y39*'Medal values'!$B$3, "") + IF(AND(Y$1 = X$1, X$2 = "Mixed"), 0.5*X39, 0) + IF(AND(Y$1 = Z$1, Z$2 = "Mixed"), 0.5*Z39, 0)</f>
        <v>0</v>
      </c>
      <c r="Z39" s="5">
        <f>IF('Athletes - Gold'!Z39+'Athletes - Silver'!Z39+'Athletes - Bronze'!Z39 &gt; 0, 'Athletes - Gold'!Z39*'Medal values'!$B$1+'Athletes - Silver'!Z39*'Medal values'!$B$2+'Athletes - Bronze'!Z39*'Medal values'!$B$3, "") + IF(AND(Z$1 = Y$1, Y$2 = "Mixed"), 0.5*Y39, 0) + IF(AND(Z$1 = AA$1, AA$2 = "Mixed"), 0.5*AA39, 0)</f>
        <v>0</v>
      </c>
      <c r="AA39" s="5">
        <f>IF('Athletes - Gold'!AA39+'Athletes - Silver'!AA39+'Athletes - Bronze'!AA39 &gt; 0, 'Athletes - Gold'!AA39*'Medal values'!$B$1+'Athletes - Silver'!AA39*'Medal values'!$B$2+'Athletes - Bronze'!AA39*'Medal values'!$B$3, "") + IF(AND(AA$1 = Z$1, Z$2 = "Mixed"), 0.5*Z39, 0) + IF(AND(AA$1 = AB$1, AB$2 = "Mixed"), 0.5*AB39, 0)</f>
        <v>0</v>
      </c>
      <c r="AB39" s="5">
        <f>IF('Athletes - Gold'!AB39+'Athletes - Silver'!AB39+'Athletes - Bronze'!AB39 &gt; 0, 'Athletes - Gold'!AB39*'Medal values'!$B$1+'Athletes - Silver'!AB39*'Medal values'!$B$2+'Athletes - Bronze'!AB39*'Medal values'!$B$3, "") + IF(AND(AB$1 = AA$1, AA$2 = "Mixed"), 0.5*AA39, 0) + IF(AND(AB$1 = AC$1, AC$2 = "Mixed"), 0.5*AC39, 0)</f>
        <v>0</v>
      </c>
      <c r="AC39" s="5">
        <f>IF('Athletes - Gold'!AC39+'Athletes - Silver'!AC39+'Athletes - Bronze'!AC39 &gt; 0, 'Athletes - Gold'!AC39*'Medal values'!$B$1+'Athletes - Silver'!AC39*'Medal values'!$B$2+'Athletes - Bronze'!AC39*'Medal values'!$B$3, "") + IF(AND(AC$1 = AB$1, AB$2 = "Mixed"), 0.5*AB39, 0) + IF(AND(AC$1 = AD$1, AD$2 = "Mixed"), 0.5*AD39, 0)</f>
        <v>0</v>
      </c>
      <c r="AD39" s="5">
        <f>IF('Athletes - Gold'!AD39+'Athletes - Silver'!AD39+'Athletes - Bronze'!AD39 &gt; 0, 'Athletes - Gold'!AD39*'Medal values'!$B$1+'Athletes - Silver'!AD39*'Medal values'!$B$2+'Athletes - Bronze'!AD39*'Medal values'!$B$3, "") + IF(AND(AD$1 = AC$1, AC$2 = "Mixed"), 0.5*AC39, 0) + IF(AND(AD$1 = AE$1, AE$2 = "Mixed"), 0.5*AE39, 0)</f>
        <v>0</v>
      </c>
      <c r="AE39" s="5">
        <f>IF('Athletes - Gold'!AE39+'Athletes - Silver'!AE39+'Athletes - Bronze'!AE39 &gt; 0, 'Athletes - Gold'!AE39*'Medal values'!$B$1+'Athletes - Silver'!AE39*'Medal values'!$B$2+'Athletes - Bronze'!AE39*'Medal values'!$B$3, "") + IF(AND(AE$1 = AD$1, AD$2 = "Mixed"), 0.5*AD39, 0) + IF(AND(AE$1 = AF$1, AF$2 = "Mixed"), 0.5*AF39, 0)</f>
        <v>0</v>
      </c>
      <c r="AF39" s="5">
        <f>IF('Athletes - Gold'!AF39+'Athletes - Silver'!AF39+'Athletes - Bronze'!AF39 &gt; 0, 'Athletes - Gold'!AF39*'Medal values'!$B$1+'Athletes - Silver'!AF39*'Medal values'!$B$2+'Athletes - Bronze'!AF39*'Medal values'!$B$3, "") + IF(AND(AF$1 = AE$1, AE$2 = "Mixed"), 0.5*AE39, 0) + IF(AND(AF$1 = AG$1, AG$2 = "Mixed"), 0.5*AG39, 0)</f>
        <v>0</v>
      </c>
      <c r="AG39" s="5">
        <f>IF('Athletes - Gold'!AG39+'Athletes - Silver'!AG39+'Athletes - Bronze'!AG39 &gt; 0, 'Athletes - Gold'!AG39*'Medal values'!$B$1+'Athletes - Silver'!AG39*'Medal values'!$B$2+'Athletes - Bronze'!AG39*'Medal values'!$B$3, "") + IF(AND(AG$1 = AF$1, AF$2 = "Mixed"), 0.5*AF39, 0) + IF(AND(AG$1 = AH$1, AH$2 = "Mixed"), 0.5*AH39, 0)</f>
        <v>0</v>
      </c>
      <c r="AH39" s="5">
        <f>IF('Athletes - Gold'!AH39+'Athletes - Silver'!AH39+'Athletes - Bronze'!AH39 &gt; 0, 'Athletes - Gold'!AH39*'Medal values'!$B$1+'Athletes - Silver'!AH39*'Medal values'!$B$2+'Athletes - Bronze'!AH39*'Medal values'!$B$3, "") + IF(AND(AH$1 = AG$1, AG$2 = "Mixed"), 0.5*AG39, 0) + IF(AND(AH$1 = AI$1, AI$2 = "Mixed"), 0.5*AI39, 0)</f>
        <v>0</v>
      </c>
      <c r="AI39" s="5">
        <f>IF('Athletes - Gold'!AI39+'Athletes - Silver'!AI39+'Athletes - Bronze'!AI39 &gt; 0, 'Athletes - Gold'!AI39*'Medal values'!$B$1+'Athletes - Silver'!AI39*'Medal values'!$B$2+'Athletes - Bronze'!AI39*'Medal values'!$B$3, "") + IF(AND(AI$1 = AH$1, AH$2 = "Mixed"), 0.5*AH39, 0) + IF(AND(AI$1 = AJ$1, AJ$2 = "Mixed"), 0.5*AJ39, 0)</f>
        <v>0</v>
      </c>
      <c r="AJ39" s="5">
        <f>IF('Athletes - Gold'!AJ39+'Athletes - Silver'!AJ39+'Athletes - Bronze'!AJ39 &gt; 0, 'Athletes - Gold'!AJ39*'Medal values'!$B$1+'Athletes - Silver'!AJ39*'Medal values'!$B$2+'Athletes - Bronze'!AJ39*'Medal values'!$B$3, "") + IF(AND(AJ$1 = AI$1, AI$2 = "Mixed"), 0.5*AI39, 0) + IF(AND(AJ$1 = AK$1, AK$2 = "Mixed"), 0.5*AK39, 0)</f>
        <v>0</v>
      </c>
      <c r="AK39" s="5">
        <f>IF('Athletes - Gold'!AK39+'Athletes - Silver'!AK39+'Athletes - Bronze'!AK39 &gt; 0, 'Athletes - Gold'!AK39*'Medal values'!$B$1+'Athletes - Silver'!AK39*'Medal values'!$B$2+'Athletes - Bronze'!AK39*'Medal values'!$B$3, "") + IF(AND(AK$1 = AJ$1, AJ$2 = "Mixed"), 0.5*AJ39, 0) + IF(AND(AK$1 = AL$1, AL$2 = "Mixed"), 0.5*AL39, 0)</f>
        <v>0</v>
      </c>
      <c r="AL39" s="5">
        <f>IF('Athletes - Gold'!AL39+'Athletes - Silver'!AL39+'Athletes - Bronze'!AL39 &gt; 0, 'Athletes - Gold'!AL39*'Medal values'!$B$1+'Athletes - Silver'!AL39*'Medal values'!$B$2+'Athletes - Bronze'!AL39*'Medal values'!$B$3, "") + IF(AND(AL$1 = AK$1, AK$2 = "Mixed"), 0.5*AK39, 0) + IF(AND(AL$1 = AM$1, AM$2 = "Mixed"), 0.5*AM39, 0)</f>
        <v>0</v>
      </c>
      <c r="AM39" s="5">
        <f>IF('Athletes - Gold'!AM39+'Athletes - Silver'!AM39+'Athletes - Bronze'!AM39 &gt; 0, 'Athletes - Gold'!AM39*'Medal values'!$B$1+'Athletes - Silver'!AM39*'Medal values'!$B$2+'Athletes - Bronze'!AM39*'Medal values'!$B$3, "") + IF(AND(AM$1 = AL$1, AL$2 = "Mixed"), 0.5*AL39, 0) + IF(AND(AM$1 = AN$1, AN$2 = "Mixed"), 0.5*AN39, 0)</f>
        <v>0</v>
      </c>
      <c r="AN39" s="5">
        <f>IF('Athletes - Gold'!AN39+'Athletes - Silver'!AN39+'Athletes - Bronze'!AN39 &gt; 0, 'Athletes - Gold'!AN39*'Medal values'!$B$1+'Athletes - Silver'!AN39*'Medal values'!$B$2+'Athletes - Bronze'!AN39*'Medal values'!$B$3, "") + IF(AND(AN$1 = AM$1, AM$2 = "Mixed"), 0.5*AM39, 0) + IF(AND(AN$1 = AO$1, AO$2 = "Mixed"), 0.5*AO39, 0)</f>
        <v>0</v>
      </c>
      <c r="AO39" s="5">
        <f>IF('Athletes - Gold'!AO39+'Athletes - Silver'!AO39+'Athletes - Bronze'!AO39 &gt; 0, 'Athletes - Gold'!AO39*'Medal values'!$B$1+'Athletes - Silver'!AO39*'Medal values'!$B$2+'Athletes - Bronze'!AO39*'Medal values'!$B$3, "") + IF(AND(AO$1 = AN$1, AN$2 = "Mixed"), 0.5*AN39, 0) + IF(AND(AO$1 = AP$1, AP$2 = "Mixed"), 0.5*AP39, 0)</f>
        <v>0</v>
      </c>
      <c r="AP39" s="5">
        <f>IF('Athletes - Gold'!AP39+'Athletes - Silver'!AP39+'Athletes - Bronze'!AP39 &gt; 0, 'Athletes - Gold'!AP39*'Medal values'!$B$1+'Athletes - Silver'!AP39*'Medal values'!$B$2+'Athletes - Bronze'!AP39*'Medal values'!$B$3, "") + IF(AND(AP$1 = AO$1, AO$2 = "Mixed"), 0.5*AO39, 0) + IF(AND(AP$1 = AQ$1, AQ$2 = "Mixed"), 0.5*AQ39, 0)</f>
        <v>0</v>
      </c>
      <c r="AQ39" s="5">
        <f>IF('Athletes - Gold'!AQ39+'Athletes - Silver'!AQ39+'Athletes - Bronze'!AQ39 &gt; 0, 'Athletes - Gold'!AQ39*'Medal values'!$B$1+'Athletes - Silver'!AQ39*'Medal values'!$B$2+'Athletes - Bronze'!AQ39*'Medal values'!$B$3, "") + IF(AND(AQ$1 = AP$1, AP$2 = "Mixed"), 0.5*AP39, 0) + IF(AND(AQ$1 = AR$1, AR$2 = "Mixed"), 0.5*AR39, 0)</f>
        <v>0</v>
      </c>
      <c r="AR39" s="5">
        <f>IF('Athletes - Gold'!AR39+'Athletes - Silver'!AR39+'Athletes - Bronze'!AR39 &gt; 0, 'Athletes - Gold'!AR39*'Medal values'!$B$1+'Athletes - Silver'!AR39*'Medal values'!$B$2+'Athletes - Bronze'!AR39*'Medal values'!$B$3, "") + IF(AND(AR$1 = AQ$1, AQ$2 = "Mixed"), 0.5*AQ39, 0) + IF(AND(AR$1 = AS$1, AS$2 = "Mixed"), 0.5*AS39, 0)</f>
        <v>0</v>
      </c>
      <c r="AS39" s="5">
        <f>IF('Athletes - Gold'!AS39+'Athletes - Silver'!AS39+'Athletes - Bronze'!AS39 &gt; 0, 'Athletes - Gold'!AS39*'Medal values'!$B$1+'Athletes - Silver'!AS39*'Medal values'!$B$2+'Athletes - Bronze'!AS39*'Medal values'!$B$3, "") + IF(AND(AS$1 = AR$1, AR$2 = "Mixed"), 0.5*AR39, 0) + IF(AND(AS$1 = AT$1, AT$2 = "Mixed"), 0.5*AT39, 0)</f>
        <v>0</v>
      </c>
      <c r="AT39" s="5">
        <f>IF('Athletes - Gold'!AT39+'Athletes - Silver'!AT39+'Athletes - Bronze'!AT39 &gt; 0, 'Athletes - Gold'!AT39*'Medal values'!$B$1+'Athletes - Silver'!AT39*'Medal values'!$B$2+'Athletes - Bronze'!AT39*'Medal values'!$B$3, "") + IF(AND(AT$1 = AS$1, AS$2 = "Mixed"), 0.5*AS39, 0) + IF(AND(AT$1 = AU$1, AU$2 = "Mixed"), 0.5*AU39, 0)</f>
        <v>0</v>
      </c>
      <c r="AU39" s="5">
        <f>IF('Athletes - Gold'!AU39+'Athletes - Silver'!AU39+'Athletes - Bronze'!AU39 &gt; 0, 'Athletes - Gold'!AU39*'Medal values'!$B$1+'Athletes - Silver'!AU39*'Medal values'!$B$2+'Athletes - Bronze'!AU39*'Medal values'!$B$3, "") + IF(AND(AU$1 = AT$1, AT$2 = "Mixed"), 0.5*AT39, 0) + IF(AND(AU$1 = AV$1, AV$2 = "Mixed"), 0.5*AV39, 0)</f>
        <v>0</v>
      </c>
      <c r="AV39" s="5">
        <f>IF('Athletes - Gold'!AV39+'Athletes - Silver'!AV39+'Athletes - Bronze'!AV39 &gt; 0, 'Athletes - Gold'!AV39*'Medal values'!$B$1+'Athletes - Silver'!AV39*'Medal values'!$B$2+'Athletes - Bronze'!AV39*'Medal values'!$B$3, "") + IF(AND(AV$1 = AU$1, AU$2 = "Mixed"), 0.5*AU39, 0) + IF(AND(AV$1 = AW$1, AW$2 = "Mixed"), 0.5*AW39, 0)</f>
        <v>0</v>
      </c>
      <c r="AW39" s="5">
        <f>IF('Athletes - Gold'!AW39+'Athletes - Silver'!AW39+'Athletes - Bronze'!AW39 &gt; 0, 'Athletes - Gold'!AW39*'Medal values'!$B$1+'Athletes - Silver'!AW39*'Medal values'!$B$2+'Athletes - Bronze'!AW39*'Medal values'!$B$3, "") + IF(AND(AW$1 = AV$1, AV$2 = "Mixed"), 0.5*AV39, 0) + IF(AND(AW$1 = AX$1, AX$2 = "Mixed"), 0.5*AX39, 0)</f>
        <v>0</v>
      </c>
      <c r="AX39" s="5">
        <f>IF('Athletes - Gold'!AX39+'Athletes - Silver'!AX39+'Athletes - Bronze'!AX39 &gt; 0, 'Athletes - Gold'!AX39*'Medal values'!$B$1+'Athletes - Silver'!AX39*'Medal values'!$B$2+'Athletes - Bronze'!AX39*'Medal values'!$B$3, "") + IF(AND(AX$1 = AW$1, AW$2 = "Mixed"), 0.5*AW39, 0) + IF(AND(AX$1 = AY$1, AY$2 = "Mixed"), 0.5*AY39, 0)</f>
        <v>0</v>
      </c>
      <c r="AY39" s="5">
        <f>IF('Athletes - Gold'!AY39+'Athletes - Silver'!AY39+'Athletes - Bronze'!AY39 &gt; 0, 'Athletes - Gold'!AY39*'Medal values'!$B$1+'Athletes - Silver'!AY39*'Medal values'!$B$2+'Athletes - Bronze'!AY39*'Medal values'!$B$3, "") + IF(AND(AY$1 = AX$1, AX$2 = "Mixed"), 0.5*AX39, 0) + IF(AND(AY$1 = AZ$1, AZ$2 = "Mixed"), 0.5*AZ39, 0)</f>
        <v>0</v>
      </c>
      <c r="AZ39" s="5">
        <f>IF('Athletes - Gold'!AZ39+'Athletes - Silver'!AZ39+'Athletes - Bronze'!AZ39 &gt; 0, 'Athletes - Gold'!AZ39*'Medal values'!$B$1+'Athletes - Silver'!AZ39*'Medal values'!$B$2+'Athletes - Bronze'!AZ39*'Medal values'!$B$3, "") + IF(AND(AZ$1 = AY$1, AY$2 = "Mixed"), 0.5*AY39, 0) + IF(AND(AZ$1 = BA$1, BA$2 = "Mixed"), 0.5*BA39, 0)</f>
        <v>0</v>
      </c>
      <c r="BA39" s="5">
        <f>IF('Athletes - Gold'!BA39+'Athletes - Silver'!BA39+'Athletes - Bronze'!BA39 &gt; 0, 'Athletes - Gold'!BA39*'Medal values'!$B$1+'Athletes - Silver'!BA39*'Medal values'!$B$2+'Athletes - Bronze'!BA39*'Medal values'!$B$3, "") + IF(AND(BA$1 = AZ$1, AZ$2 = "Mixed"), 0.5*AZ39, 0) + IF(AND(BA$1 = BB$1, BB$2 = "Mixed"), 0.5*BB39, 0)</f>
        <v>0</v>
      </c>
      <c r="BB39" s="5">
        <f>IF('Athletes - Gold'!BB39+'Athletes - Silver'!BB39+'Athletes - Bronze'!BB39 &gt; 0, 'Athletes - Gold'!BB39*'Medal values'!$B$1+'Athletes - Silver'!BB39*'Medal values'!$B$2+'Athletes - Bronze'!BB39*'Medal values'!$B$3, "") + IF(AND(BB$1 = BA$1, BA$2 = "Mixed"), 0.5*BA39, 0) + IF(AND(BB$1 = BC$1, BC$2 = "Mixed"), 0.5*BC39, 0)</f>
        <v>0</v>
      </c>
      <c r="BC39" s="5">
        <f>IF('Athletes - Gold'!BC39+'Athletes - Silver'!BC39+'Athletes - Bronze'!BC39 &gt; 0, 'Athletes - Gold'!BC39*'Medal values'!$B$1+'Athletes - Silver'!BC39*'Medal values'!$B$2+'Athletes - Bronze'!BC39*'Medal values'!$B$3, "") + IF(AND(BC$1 = BB$1, BB$2 = "Mixed"), 0.5*BB39, 0) + IF(AND(BC$1 = BD$1, BD$2 = "Mixed"), 0.5*BD39, 0)</f>
        <v>0</v>
      </c>
      <c r="BD39" s="5">
        <f>IF('Athletes - Gold'!BD39+'Athletes - Silver'!BD39+'Athletes - Bronze'!BD39 &gt; 0, 'Athletes - Gold'!BD39*'Medal values'!$B$1+'Athletes - Silver'!BD39*'Medal values'!$B$2+'Athletes - Bronze'!BD39*'Medal values'!$B$3, "") + IF(AND(BD$1 = BC$1, BC$2 = "Mixed"), 0.5*BC39, 0) + IF(AND(BD$1 = BE$1, BE$2 = "Mixed"), 0.5*BE39, 0)</f>
        <v>0</v>
      </c>
      <c r="BE39" s="5">
        <f>IF('Athletes - Gold'!BE39+'Athletes - Silver'!BE39+'Athletes - Bronze'!BE39 &gt; 0, 'Athletes - Gold'!BE39*'Medal values'!$B$1+'Athletes - Silver'!BE39*'Medal values'!$B$2+'Athletes - Bronze'!BE39*'Medal values'!$B$3, "") + IF(AND(BE$1 = BD$1, BD$2 = "Mixed"), 0.5*BD39, 0) + IF(AND(BE$1 = BF$1, BF$2 = "Mixed"), 0.5*BF39, 0)</f>
        <v>0</v>
      </c>
      <c r="BF39" s="5">
        <f>IF('Athletes - Gold'!BF39+'Athletes - Silver'!BF39+'Athletes - Bronze'!BF39 &gt; 0, 'Athletes - Gold'!BF39*'Medal values'!$B$1+'Athletes - Silver'!BF39*'Medal values'!$B$2+'Athletes - Bronze'!BF39*'Medal values'!$B$3, "") + IF(AND(BF$1 = BE$1, BE$2 = "Mixed"), 0.5*BE39, 0) + IF(AND(BF$1 = BG$1, BG$2 = "Mixed"), 0.5*BG39, 0)</f>
        <v>0</v>
      </c>
      <c r="BG39" s="5">
        <f>IF('Athletes - Gold'!BG39+'Athletes - Silver'!BG39+'Athletes - Bronze'!BG39 &gt; 0, 'Athletes - Gold'!BG39*'Medal values'!$B$1+'Athletes - Silver'!BG39*'Medal values'!$B$2+'Athletes - Bronze'!BG39*'Medal values'!$B$3, "") + IF(AND(BG$1 = BF$1, BF$2 = "Mixed"), 0.5*BF39, 0) + IF(AND(BG$1 = BH$1, BH$2 = "Mixed"), 0.5*BH39, 0)</f>
        <v>0</v>
      </c>
      <c r="BH39" s="5">
        <f>IF('Athletes - Gold'!BH39+'Athletes - Silver'!BH39+'Athletes - Bronze'!BH39 &gt; 0, 'Athletes - Gold'!BH39*'Medal values'!$B$1+'Athletes - Silver'!BH39*'Medal values'!$B$2+'Athletes - Bronze'!BH39*'Medal values'!$B$3, "") + IF(AND(BH$1 = BG$1, BG$2 = "Mixed"), 0.5*BG39, 0) + IF(AND(BH$1 = BI$1, BI$2 = "Mixed"), 0.5*BI39, 0)</f>
        <v>0</v>
      </c>
      <c r="BI39" s="5">
        <f>IF('Athletes - Gold'!BI39+'Athletes - Silver'!BI39+'Athletes - Bronze'!BI39 &gt; 0, 'Athletes - Gold'!BI39*'Medal values'!$B$1+'Athletes - Silver'!BI39*'Medal values'!$B$2+'Athletes - Bronze'!BI39*'Medal values'!$B$3, "") + IF(AND(BI$1 = BH$1, BH$2 = "Mixed"), 0.5*BH39, 0) + IF(AND(BI$1 = BJ$1, BJ$2 = "Mixed"), 0.5*BJ39, 0)</f>
        <v>6.002</v>
      </c>
      <c r="BJ39" s="5">
        <f>IF('Athletes - Gold'!BJ39+'Athletes - Silver'!BJ39+'Athletes - Bronze'!BJ39 &gt; 0, 'Athletes - Gold'!BJ39*'Medal values'!$B$1+'Athletes - Silver'!BJ39*'Medal values'!$B$2+'Athletes - Bronze'!BJ39*'Medal values'!$B$3, "") + IF(AND(BJ$1 = BI$1, BI$2 = "Mixed"), 0.5*BI39, 0) + IF(AND(BJ$1 = BK$1, BK$2 = "Mixed"), 0.5*BK39, 0)</f>
        <v>0</v>
      </c>
      <c r="BK39" s="5">
        <f>IF('Athletes - Gold'!BK39+'Athletes - Silver'!BK39+'Athletes - Bronze'!BK39 &gt; 0, 'Athletes - Gold'!BK39*'Medal values'!$B$1+'Athletes - Silver'!BK39*'Medal values'!$B$2+'Athletes - Bronze'!BK39*'Medal values'!$B$3, "") + IF(AND(BK$1 = BJ$1, BJ$2 = "Mixed"), 0.5*BJ39, 0) + IF(AND(BK$1 = BL$1, BL$2 = "Mixed"), 0.5*BL39, 0)</f>
        <v>0</v>
      </c>
      <c r="BL39" s="5">
        <f>IF('Athletes - Gold'!BL39+'Athletes - Silver'!BL39+'Athletes - Bronze'!BL39 &gt; 0, 'Athletes - Gold'!BL39*'Medal values'!$B$1+'Athletes - Silver'!BL39*'Medal values'!$B$2+'Athletes - Bronze'!BL39*'Medal values'!$B$3, "") + IF(AND(BL$1 = BK$1, BK$2 = "Mixed"), 0.5*BK39, 0) + IF(AND(BL$1 = BM$1, BM$2 = "Mixed"), 0.5*BM39, 0)</f>
        <v>0</v>
      </c>
      <c r="BM39" s="5">
        <f>IF('Athletes - Gold'!BM39+'Athletes - Silver'!BM39+'Athletes - Bronze'!BM39 &gt; 0, 'Athletes - Gold'!BM39*'Medal values'!$B$1+'Athletes - Silver'!BM39*'Medal values'!$B$2+'Athletes - Bronze'!BM39*'Medal values'!$B$3, "") + IF(AND(BM$1 = BL$1, BL$2 = "Mixed"), 0.5*BL39, 0) + IF(AND(BM$1 = BN$1, BN$2 = "Mixed"), 0.5*BN39, 0)</f>
        <v>0</v>
      </c>
      <c r="BN39" s="5">
        <f>IF('Athletes - Gold'!BN39+'Athletes - Silver'!BN39+'Athletes - Bronze'!BN39 &gt; 0, 'Athletes - Gold'!BN39*'Medal values'!$B$1+'Athletes - Silver'!BN39*'Medal values'!$B$2+'Athletes - Bronze'!BN39*'Medal values'!$B$3, "") + IF(AND(BN$1 = BM$1, BM$2 = "Mixed"), 0.5*BM39, 0) + IF(AND(BN$1 = BO$1, BO$2 = "Mixed"), 0.5*BO39, 0)</f>
        <v>0</v>
      </c>
      <c r="BO39" s="5">
        <f>IF('Athletes - Gold'!BO39+'Athletes - Silver'!BO39+'Athletes - Bronze'!BO39 &gt; 0, 'Athletes - Gold'!BO39*'Medal values'!$B$1+'Athletes - Silver'!BO39*'Medal values'!$B$2+'Athletes - Bronze'!BO39*'Medal values'!$B$3, "") + IF(AND(BO$1 = BN$1, BN$2 = "Mixed"), 0.5*BN39, 0) + IF(AND(BO$1 = BP$1, BP$2 = "Mixed"), 0.5*BP39, 0)</f>
        <v>0</v>
      </c>
      <c r="BP39" s="5">
        <f>IF('Athletes - Gold'!BP39+'Athletes - Silver'!BP39+'Athletes - Bronze'!BP39 &gt; 0, 'Athletes - Gold'!BP39*'Medal values'!$B$1+'Athletes - Silver'!BP39*'Medal values'!$B$2+'Athletes - Bronze'!BP39*'Medal values'!$B$3, "") + IF(AND(BP$1 = BO$1, BO$2 = "Mixed"), 0.5*BO39, 0) + IF(AND(BP$1 = BQ$1, BQ$2 = "Mixed"), 0.5*BQ39, 0)</f>
        <v>0</v>
      </c>
      <c r="BQ39" s="5">
        <f>IF('Athletes - Gold'!BQ39+'Athletes - Silver'!BQ39+'Athletes - Bronze'!BQ39 &gt; 0, 'Athletes - Gold'!BQ39*'Medal values'!$B$1+'Athletes - Silver'!BQ39*'Medal values'!$B$2+'Athletes - Bronze'!BQ39*'Medal values'!$B$3, "") + IF(AND(BQ$1 = BP$1, BP$2 = "Mixed"), 0.5*BP39, 0) + IF(AND(BQ$1 = BR$1, BR$2 = "Mixed"), 0.5*BR39, 0)</f>
        <v>0</v>
      </c>
      <c r="BR39" s="5">
        <f>IF('Athletes - Gold'!BR39+'Athletes - Silver'!BR39+'Athletes - Bronze'!BR39 &gt; 0, 'Athletes - Gold'!BR39*'Medal values'!$B$1+'Athletes - Silver'!BR39*'Medal values'!$B$2+'Athletes - Bronze'!BR39*'Medal values'!$B$3, "") + IF(AND(BR$1 = BQ$1, BQ$2 = "Mixed"), 0.5*BQ39, 0) + IF(AND(BR$1 = BS$1, BS$2 = "Mixed"), 0.5*BS39, 0)</f>
        <v>0</v>
      </c>
      <c r="BS39" s="5">
        <f>IF('Athletes - Gold'!BS39+'Athletes - Silver'!BS39+'Athletes - Bronze'!BS39 &gt; 0, 'Athletes - Gold'!BS39*'Medal values'!$B$1+'Athletes - Silver'!BS39*'Medal values'!$B$2+'Athletes - Bronze'!BS39*'Medal values'!$B$3, "") + IF(AND(BS$1 = BR$1, BR$2 = "Mixed"), 0.5*BR39, 0) + IF(AND(BS$1 = BT$1, BT$2 = "Mixed"), 0.5*BT39, 0)</f>
        <v>0</v>
      </c>
      <c r="BT39" s="5">
        <f>IF('Athletes - Gold'!BT39+'Athletes - Silver'!BT39+'Athletes - Bronze'!BT39 &gt; 0, 'Athletes - Gold'!BT39*'Medal values'!$B$1+'Athletes - Silver'!BT39*'Medal values'!$B$2+'Athletes - Bronze'!BT39*'Medal values'!$B$3, "") + IF(AND(BT$1 = BS$1, BS$2 = "Mixed"), 0.5*BS39, 0) + IF(AND(BT$1 = BU$1, BU$2 = "Mixed"), 0.5*BU39, 0)</f>
        <v>0</v>
      </c>
      <c r="BU39" s="5">
        <f>IF('Athletes - Gold'!BU39+'Athletes - Silver'!BU39+'Athletes - Bronze'!BU39 &gt; 0, 'Athletes - Gold'!BU39*'Medal values'!$B$1+'Athletes - Silver'!BU39*'Medal values'!$B$2+'Athletes - Bronze'!BU39*'Medal values'!$B$3, "") + IF(AND(BU$1 = BT$1, BT$2 = "Mixed"), 0.5*BT39, 0) + IF(AND(BU$1 = BV$1, BV$2 = "Mixed"), 0.5*BV39, 0)</f>
        <v>0</v>
      </c>
      <c r="BV39" s="5">
        <f>IF('Athletes - Gold'!BV39+'Athletes - Silver'!BV39+'Athletes - Bronze'!BV39 &gt; 0, 'Athletes - Gold'!BV39*'Medal values'!$B$1+'Athletes - Silver'!BV39*'Medal values'!$B$2+'Athletes - Bronze'!BV39*'Medal values'!$B$3, "") + IF(AND(BV$1 = BU$1, BU$2 = "Mixed"), 0.5*BU39, 0) + IF(AND(BV$1 = BW$1, BW$2 = "Mixed"), 0.5*BW39, 0)</f>
        <v>0</v>
      </c>
      <c r="BW39" s="5">
        <f>IF('Athletes - Gold'!BW39+'Athletes - Silver'!BW39+'Athletes - Bronze'!BW39 &gt; 0, 'Athletes - Gold'!BW39*'Medal values'!$B$1+'Athletes - Silver'!BW39*'Medal values'!$B$2+'Athletes - Bronze'!BW39*'Medal values'!$B$3, "") + IF(AND(BW$1 = BV$1, BV$2 = "Mixed"), 0.5*BV39, 0) + IF(AND(BW$1 = BX$1, BX$2 = "Mixed"), 0.5*BX39, 0)</f>
        <v>0</v>
      </c>
      <c r="BX39" s="5">
        <f>IF('Athletes - Gold'!BX39+'Athletes - Silver'!BX39+'Athletes - Bronze'!BX39 &gt; 0, 'Athletes - Gold'!BX39*'Medal values'!$B$1+'Athletes - Silver'!BX39*'Medal values'!$B$2+'Athletes - Bronze'!BX39*'Medal values'!$B$3, "") + IF(AND(BX$1 = BW$1, BW$2 = "Mixed"), 0.5*BW39, 0) + IF(AND(BX$1 = BY$1, BY$2 = "Mixed"), 0.5*BY39, 0)</f>
        <v>0</v>
      </c>
      <c r="BY39" s="5">
        <f>IF('Athletes - Gold'!BY39+'Athletes - Silver'!BY39+'Athletes - Bronze'!BY39 &gt; 0, 'Athletes - Gold'!BY39*'Medal values'!$B$1+'Athletes - Silver'!BY39*'Medal values'!$B$2+'Athletes - Bronze'!BY39*'Medal values'!$B$3, "") + IF(AND(BY$1 = BX$1, BX$2 = "Mixed"), 0.5*BX39, 0) + IF(AND(BY$1 = BZ$1, BZ$2 = "Mixed"), 0.5*BZ39, 0)</f>
        <v>0</v>
      </c>
      <c r="BZ39" s="5">
        <f>IF('Athletes - Gold'!BZ39+'Athletes - Silver'!BZ39+'Athletes - Bronze'!BZ39 &gt; 0, 'Athletes - Gold'!BZ39*'Medal values'!$B$1+'Athletes - Silver'!BZ39*'Medal values'!$B$2+'Athletes - Bronze'!BZ39*'Medal values'!$B$3, "") + IF(AND(BZ$1 = BY$1, BY$2 = "Mixed"), 0.5*BY39, 0) + IF(AND(BZ$1 = CA$1, CA$2 = "Mixed"), 0.5*CA39, 0)</f>
        <v>0</v>
      </c>
      <c r="CA39" s="5">
        <f>IF('Athletes - Gold'!CA39+'Athletes - Silver'!CA39+'Athletes - Bronze'!CA39 &gt; 0, 'Athletes - Gold'!CA39*'Medal values'!$B$1+'Athletes - Silver'!CA39*'Medal values'!$B$2+'Athletes - Bronze'!CA39*'Medal values'!$B$3, "") + IF(AND(CA$1 = BZ$1, BZ$2 = "Mixed"), 0.5*BZ39, 0) + IF(AND(CA$1 = CB$1, CB$2 = "Mixed"), 0.5*CB39, 0)</f>
        <v>0</v>
      </c>
      <c r="CB39" s="5">
        <f>IF('Athletes - Gold'!CB39+'Athletes - Silver'!CB39+'Athletes - Bronze'!CB39 &gt; 0, 'Athletes - Gold'!CB39*'Medal values'!$B$1+'Athletes - Silver'!CB39*'Medal values'!$B$2+'Athletes - Bronze'!CB39*'Medal values'!$B$3, "") + IF(AND(CB$1 = CA$1, CA$2 = "Mixed"), 0.5*CA39, 0) + IF(AND(CB$1 = CC$1, CC$2 = "Mixed"), 0.5*CC39, 0)</f>
        <v>0</v>
      </c>
      <c r="CC39" s="5">
        <f>IF('Athletes - Gold'!CC39+'Athletes - Silver'!CC39+'Athletes - Bronze'!CC39 &gt; 0, 'Athletes - Gold'!CC39*'Medal values'!$B$1+'Athletes - Silver'!CC39*'Medal values'!$B$2+'Athletes - Bronze'!CC39*'Medal values'!$B$3, "") + IF(AND(CC$1 = CB$1, CB$2 = "Mixed"), 0.5*CB39, 0) + IF(AND(CC$1 = CD$1, CD$2 = "Mixed"), 0.5*CD39, 0)</f>
        <v>0</v>
      </c>
      <c r="CD39" s="5">
        <f>IF('Athletes - Gold'!CD39+'Athletes - Silver'!CD39+'Athletes - Bronze'!CD39 &gt; 0, 'Athletes - Gold'!CD39*'Medal values'!$B$1+'Athletes - Silver'!CD39*'Medal values'!$B$2+'Athletes - Bronze'!CD39*'Medal values'!$B$3, "") + IF(AND(CD$1 = CC$1, CC$2 = "Mixed"), 0.5*CC39, 0) + IF(AND(CD$1 = CE$1, CE$2 = "Mixed"), 0.5*CE39, 0)</f>
        <v>0</v>
      </c>
      <c r="CE39" s="5">
        <f>IF('Athletes - Gold'!CE39+'Athletes - Silver'!CE39+'Athletes - Bronze'!CE39 &gt; 0, 'Athletes - Gold'!CE39*'Medal values'!$B$1+'Athletes - Silver'!CE39*'Medal values'!$B$2+'Athletes - Bronze'!CE39*'Medal values'!$B$3, "") + IF(AND(CE$1 = CD$1, CD$2 = "Mixed"), 0.5*CD39, 0) + IF(AND(CE$1 = CF$1, CF$2 = "Mixed"), 0.5*CF39, 0)</f>
        <v>0</v>
      </c>
      <c r="CF39" s="5">
        <f>IF('Athletes - Gold'!CF39+'Athletes - Silver'!CF39+'Athletes - Bronze'!CF39 &gt; 0, 'Athletes - Gold'!CF39*'Medal values'!$B$1+'Athletes - Silver'!CF39*'Medal values'!$B$2+'Athletes - Bronze'!CF39*'Medal values'!$B$3, "") + IF(AND(CF$1 = CE$1, CE$2 = "Mixed"), 0.5*CE39, 0) + IF(AND(CF$1 = CG$1, CG$2 = "Mixed"), 0.5*CG39, 0)</f>
        <v>0</v>
      </c>
      <c r="CG39" s="5">
        <f>IF('Athletes - Gold'!CG39+'Athletes - Silver'!CG39+'Athletes - Bronze'!CG39 &gt; 0, 'Athletes - Gold'!CG39*'Medal values'!$B$1+'Athletes - Silver'!CG39*'Medal values'!$B$2+'Athletes - Bronze'!CG39*'Medal values'!$B$3, "") + IF(AND(CG$1 = CF$1, CF$2 = "Mixed"), 0.5*CF39, 0) + IF(AND(CG$1 = CH$1, CH$2 = "Mixed"), 0.5*CH39, 0)</f>
        <v>0</v>
      </c>
      <c r="CH39" s="5">
        <f>IF('Athletes - Gold'!CH39+'Athletes - Silver'!CH39+'Athletes - Bronze'!CH39 &gt; 0, 'Athletes - Gold'!CH39*'Medal values'!$B$1+'Athletes - Silver'!CH39*'Medal values'!$B$2+'Athletes - Bronze'!CH39*'Medal values'!$B$3, "") + IF(AND(CH$1 = CG$1, CG$2 = "Mixed"), 0.5*CG39, 0) + IF(AND(CH$1 = CI$1, CI$2 = "Mixed"), 0.5*CI39, 0)</f>
        <v>0</v>
      </c>
      <c r="CI39" s="5">
        <f>IF('Athletes - Gold'!CI39+'Athletes - Silver'!CI39+'Athletes - Bronze'!CI39 &gt; 0, 'Athletes - Gold'!CI39*'Medal values'!$B$1+'Athletes - Silver'!CI39*'Medal values'!$B$2+'Athletes - Bronze'!CI39*'Medal values'!$B$3, "") + IF(AND(CI$1 = CH$1, CH$2 = "Mixed"), 0.5*CH39, 0) + IF(AND(CI$1 = CJ$1, CJ$2 = "Mixed"), 0.5*CJ39, 0)</f>
        <v>0</v>
      </c>
      <c r="CJ39" s="5">
        <f>IF('Athletes - Gold'!CJ39+'Athletes - Silver'!CJ39+'Athletes - Bronze'!CJ39 &gt; 0, 'Athletes - Gold'!CJ39*'Medal values'!$B$1+'Athletes - Silver'!CJ39*'Medal values'!$B$2+'Athletes - Bronze'!CJ39*'Medal values'!$B$3, "") + IF(AND(CJ$1 = CI$1, CI$2 = "Mixed"), 0.5*CI39, 0) + IF(AND(CJ$1 = CK$1, CK$2 = "Mixed"), 0.5*CK39, 0)</f>
        <v>0</v>
      </c>
      <c r="CK39" s="5">
        <f>IF('Athletes - Gold'!CK39+'Athletes - Silver'!CK39+'Athletes - Bronze'!CK39 &gt; 0, 'Athletes - Gold'!CK39*'Medal values'!$B$1+'Athletes - Silver'!CK39*'Medal values'!$B$2+'Athletes - Bronze'!CK39*'Medal values'!$B$3, "") + IF(AND(CK$1 = CJ$1, CJ$2 = "Mixed"), 0.5*CJ39, 0) + IF(AND(CK$1 = CL$1, CL$2 = "Mixed"), 0.5*CL39, 0)</f>
        <v>0</v>
      </c>
      <c r="CL39" s="5">
        <f>IF('Athletes - Gold'!CL39+'Athletes - Silver'!CL39+'Athletes - Bronze'!CL39 &gt; 0, 'Athletes - Gold'!CL39*'Medal values'!$B$1+'Athletes - Silver'!CL39*'Medal values'!$B$2+'Athletes - Bronze'!CL39*'Medal values'!$B$3, "") + IF(AND(CL$1 = CK$1, CK$2 = "Mixed"), 0.5*CK39, 0) + IF(AND(CL$1 = CM$1, CM$2 = "Mixed"), 0.5*CM39, 0)</f>
        <v>0</v>
      </c>
      <c r="CM39" s="5">
        <f>IF('Athletes - Gold'!CM39+'Athletes - Silver'!CM39+'Athletes - Bronze'!CM39 &gt; 0, 'Athletes - Gold'!CM39*'Medal values'!$B$1+'Athletes - Silver'!CM39*'Medal values'!$B$2+'Athletes - Bronze'!CM39*'Medal values'!$B$3, "") + IF(AND(CM$1 = CL$1, CL$2 = "Mixed"), 0.5*CL39, 0) + IF(AND(CM$1 = CN$1, CN$2 = "Mixed"), 0.5*CN39, 0)</f>
        <v>0</v>
      </c>
      <c r="CN39" s="5">
        <f>IF('Athletes - Gold'!CN39+'Athletes - Silver'!CN39+'Athletes - Bronze'!CN39 &gt; 0, 'Athletes - Gold'!CN39*'Medal values'!$B$1+'Athletes - Silver'!CN39*'Medal values'!$B$2+'Athletes - Bronze'!CN39*'Medal values'!$B$3, "") + IF(AND(CN$1 = CM$1, CM$2 = "Mixed"), 0.5*CM39, 0) + IF(AND(CN$1 = CO$1, CO$2 = "Mixed"), 0.5*CO39, 0)</f>
        <v>0</v>
      </c>
      <c r="CO39" s="5">
        <f>IF('Athletes - Gold'!CO39+'Athletes - Silver'!CO39+'Athletes - Bronze'!CO39 &gt; 0, 'Athletes - Gold'!CO39*'Medal values'!$B$1+'Athletes - Silver'!CO39*'Medal values'!$B$2+'Athletes - Bronze'!CO39*'Medal values'!$B$3, "") + IF(AND(CO$1 = CN$1, CN$2 = "Mixed"), 0.5*CN39, 0) + IF(AND(CO$1 = CP$1, CP$2 = "Mixed"), 0.5*CP39, 0)</f>
        <v>0</v>
      </c>
      <c r="CP39" s="5">
        <f>IF('Athletes - Gold'!CP39+'Athletes - Silver'!CP39+'Athletes - Bronze'!CP39 &gt; 0, 'Athletes - Gold'!CP39*'Medal values'!$B$1+'Athletes - Silver'!CP39*'Medal values'!$B$2+'Athletes - Bronze'!CP39*'Medal values'!$B$3, "") + IF(AND(CP$1 = CO$1, CO$2 = "Mixed"), 0.5*CO39, 0) + IF(AND(CP$1 = CQ$1, CQ$2 = "Mixed"), 0.5*CQ39, 0)</f>
        <v>0</v>
      </c>
      <c r="CQ39" s="5">
        <f>IF('Athletes - Gold'!CQ39+'Athletes - Silver'!CQ39+'Athletes - Bronze'!CQ39 &gt; 0, 'Athletes - Gold'!CQ39*'Medal values'!$B$1+'Athletes - Silver'!CQ39*'Medal values'!$B$2+'Athletes - Bronze'!CQ39*'Medal values'!$B$3, "") + IF(AND(CQ$1 = CP$1, CP$2 = "Mixed"), 0.5*CP39, 0) + IF(AND(CQ$1 = CR$1, CR$2 = "Mixed"), 0.5*CR39, 0)</f>
        <v>14.000007</v>
      </c>
      <c r="CR39" s="5">
        <f>IF('Athletes - Gold'!CR39+'Athletes - Silver'!CR39+'Athletes - Bronze'!CR39 &gt; 0, 'Athletes - Gold'!CR39*'Medal values'!$B$1+'Athletes - Silver'!CR39*'Medal values'!$B$2+'Athletes - Bronze'!CR39*'Medal values'!$B$3, "") + IF(AND(CR$1 = CQ$1, CQ$2 = "Mixed"), 0.5*CQ39, 0) + IF(AND(CR$1 = CS$1, CS$2 = "Mixed"), 0.5*CS39, 0)</f>
        <v>0</v>
      </c>
      <c r="CS39" s="5">
        <f>IF('Athletes - Gold'!CS39+'Athletes - Silver'!CS39+'Athletes - Bronze'!CS39 &gt; 0, 'Athletes - Gold'!CS39*'Medal values'!$B$1+'Athletes - Silver'!CS39*'Medal values'!$B$2+'Athletes - Bronze'!CS39*'Medal values'!$B$3, "") + IF(AND(CS$1 = CR$1, CR$2 = "Mixed"), 0.5*CR39, 0) + IF(AND(CS$1 = CT$1, CT$2 = "Mixed"), 0.5*CT39, 0)</f>
        <v>0</v>
      </c>
      <c r="CT39" s="5">
        <f>IF('Athletes - Gold'!CT39+'Athletes - Silver'!CT39+'Athletes - Bronze'!CT39 &gt; 0, 'Athletes - Gold'!CT39*'Medal values'!$B$1+'Athletes - Silver'!CT39*'Medal values'!$B$2+'Athletes - Bronze'!CT39*'Medal values'!$B$3, "") + IF(AND(CT$1 = CS$1, CS$2 = "Mixed"), 0.5*CS39, 0) + IF(AND(CT$1 = CU$1, CU$2 = "Mixed"), 0.5*CU39, 0)</f>
        <v>0</v>
      </c>
      <c r="CU39" s="5">
        <f>IF('Athletes - Gold'!CU39+'Athletes - Silver'!CU39+'Athletes - Bronze'!CU39 &gt; 0, 'Athletes - Gold'!CU39*'Medal values'!$B$1+'Athletes - Silver'!CU39*'Medal values'!$B$2+'Athletes - Bronze'!CU39*'Medal values'!$B$3, "") + IF(AND(CU$1 = CT$1, CT$2 = "Mixed"), 0.5*CT39, 0) + IF(AND(CU$1 = CV$1, CV$2 = "Mixed"), 0.5*CV39, 0)</f>
        <v>0</v>
      </c>
      <c r="CV39" s="5">
        <f>IF('Athletes - Gold'!CV39+'Athletes - Silver'!CV39+'Athletes - Bronze'!CV39 &gt; 0, 'Athletes - Gold'!CV39*'Medal values'!$B$1+'Athletes - Silver'!CV39*'Medal values'!$B$2+'Athletes - Bronze'!CV39*'Medal values'!$B$3, "") + IF(AND(CV$1 = CU$1, CU$2 = "Mixed"), 0.5*CU39, 0) + IF(AND(CV$1 = CW$1, CW$2 = "Mixed"), 0.5*CW39, 0)</f>
        <v>0</v>
      </c>
      <c r="CW39" s="5">
        <f t="shared" ref="CW39:CX39" si="38">SUMIF($B$2:$CV$2,CW$2, $B39:$CV39)</f>
        <v>24.003007</v>
      </c>
      <c r="CX39" s="5">
        <f t="shared" si="38"/>
        <v>0</v>
      </c>
      <c r="CY39" s="5">
        <f t="shared" si="3"/>
        <v>24.003007</v>
      </c>
    </row>
    <row r="40">
      <c r="A40" s="5" t="str">
        <f>Countries!A38</f>
        <v>GRN</v>
      </c>
      <c r="B40" s="5">
        <f>IF('Athletes - Gold'!B40+'Athletes - Silver'!B40+'Athletes - Bronze'!B40 &gt; 0, 'Athletes - Gold'!B40*'Medal values'!$B$1+'Athletes - Silver'!B40*'Medal values'!$B$2+'Athletes - Bronze'!B40*'Medal values'!$B$3, "") + IF(AND(B$1 = A$1, A$2 = "Mixed"), 0.5*A40, 0) + IF(AND(B$1 = C$1, C$2 = "Mixed"), 0.5*C40, 0)</f>
        <v>0</v>
      </c>
      <c r="C40" s="5">
        <f>IF('Athletes - Gold'!C40+'Athletes - Silver'!C40+'Athletes - Bronze'!C40 &gt; 0, 'Athletes - Gold'!C40*'Medal values'!$B$1+'Athletes - Silver'!C40*'Medal values'!$B$2+'Athletes - Bronze'!C40*'Medal values'!$B$3, "") + IF(AND(C$1 = B$1, B$2 = "Mixed"), 0.5*B40, 0) + IF(AND(C$1 = D$1, D$2 = "Mixed"), 0.5*D40, 0)</f>
        <v>0</v>
      </c>
      <c r="D40" s="5">
        <f>IF('Athletes - Gold'!D40+'Athletes - Silver'!D40+'Athletes - Bronze'!D40 &gt; 0, 'Athletes - Gold'!D40*'Medal values'!$B$1+'Athletes - Silver'!D40*'Medal values'!$B$2+'Athletes - Bronze'!D40*'Medal values'!$B$3, "") + IF(AND(D$1 = C$1, C$2 = "Mixed"), 0.5*C40, 0) + IF(AND(D$1 = E$1, E$2 = "Mixed"), 0.5*E40, 0)</f>
        <v>0</v>
      </c>
      <c r="E40" s="5">
        <f>IF('Athletes - Gold'!E40+'Athletes - Silver'!E40+'Athletes - Bronze'!E40 &gt; 0, 'Athletes - Gold'!E40*'Medal values'!$B$1+'Athletes - Silver'!E40*'Medal values'!$B$2+'Athletes - Bronze'!E40*'Medal values'!$B$3, "") + IF(AND(E$1 = D$1, D$2 = "Mixed"), 0.5*D40, 0) + IF(AND(E$1 = F$1, F$2 = "Mixed"), 0.5*F40, 0)</f>
        <v>0</v>
      </c>
      <c r="F40" s="5">
        <f>IF('Athletes - Gold'!F40+'Athletes - Silver'!F40+'Athletes - Bronze'!F40 &gt; 0, 'Athletes - Gold'!F40*'Medal values'!$B$1+'Athletes - Silver'!F40*'Medal values'!$B$2+'Athletes - Bronze'!F40*'Medal values'!$B$3, "") + IF(AND(F$1 = E$1, E$2 = "Mixed"), 0.5*E40, 0) + IF(AND(F$1 = G$1, G$2 = "Mixed"), 0.5*G40, 0)</f>
        <v>0</v>
      </c>
      <c r="G40" s="5">
        <f>IF('Athletes - Gold'!G40+'Athletes - Silver'!G40+'Athletes - Bronze'!G40 &gt; 0, 'Athletes - Gold'!G40*'Medal values'!$B$1+'Athletes - Silver'!G40*'Medal values'!$B$2+'Athletes - Bronze'!G40*'Medal values'!$B$3, "") + IF(AND(G$1 = F$1, F$2 = "Mixed"), 0.5*F40, 0) + IF(AND(G$1 = H$1, H$2 = "Mixed"), 0.5*H40, 0)</f>
        <v>0</v>
      </c>
      <c r="H40" s="5">
        <f>IF('Athletes - Gold'!H40+'Athletes - Silver'!H40+'Athletes - Bronze'!H40 &gt; 0, 'Athletes - Gold'!H40*'Medal values'!$B$1+'Athletes - Silver'!H40*'Medal values'!$B$2+'Athletes - Bronze'!H40*'Medal values'!$B$3, "") + IF(AND(H$1 = G$1, G$2 = "Mixed"), 0.5*G40, 0) + IF(AND(H$1 = I$1, I$2 = "Mixed"), 0.5*I40, 0)</f>
        <v>0</v>
      </c>
      <c r="I40" s="5">
        <f>IF('Athletes - Gold'!I40+'Athletes - Silver'!I40+'Athletes - Bronze'!I40 &gt; 0, 'Athletes - Gold'!I40*'Medal values'!$B$1+'Athletes - Silver'!I40*'Medal values'!$B$2+'Athletes - Bronze'!I40*'Medal values'!$B$3, "") + IF(AND(I$1 = H$1, H$2 = "Mixed"), 0.5*H40, 0) + IF(AND(I$1 = J$1, J$2 = "Mixed"), 0.5*J40, 0)</f>
        <v>0</v>
      </c>
      <c r="J40" s="5">
        <f>IF('Athletes - Gold'!J40+'Athletes - Silver'!J40+'Athletes - Bronze'!J40 &gt; 0, 'Athletes - Gold'!J40*'Medal values'!$B$1+'Athletes - Silver'!J40*'Medal values'!$B$2+'Athletes - Bronze'!J40*'Medal values'!$B$3, "") + IF(AND(J$1 = I$1, I$2 = "Mixed"), 0.5*I40, 0) + IF(AND(J$1 = K$1, K$2 = "Mixed"), 0.5*K40, 0)</f>
        <v>1</v>
      </c>
      <c r="K40" s="5">
        <f>IF('Athletes - Gold'!K40+'Athletes - Silver'!K40+'Athletes - Bronze'!K40 &gt; 0, 'Athletes - Gold'!K40*'Medal values'!$B$1+'Athletes - Silver'!K40*'Medal values'!$B$2+'Athletes - Bronze'!K40*'Medal values'!$B$3, "") + IF(AND(K$1 = J$1, J$2 = "Mixed"), 0.5*J40, 0) + IF(AND(K$1 = L$1, L$2 = "Mixed"), 0.5*L40, 0)</f>
        <v>0</v>
      </c>
      <c r="L40" s="5">
        <f>IF('Athletes - Gold'!L40+'Athletes - Silver'!L40+'Athletes - Bronze'!L40 &gt; 0, 'Athletes - Gold'!L40*'Medal values'!$B$1+'Athletes - Silver'!L40*'Medal values'!$B$2+'Athletes - Bronze'!L40*'Medal values'!$B$3, "") + IF(AND(L$1 = K$1, K$2 = "Mixed"), 0.5*K40, 0) + IF(AND(L$1 = M$1, M$2 = "Mixed"), 0.5*M40, 0)</f>
        <v>0</v>
      </c>
      <c r="M40" s="5">
        <f>IF('Athletes - Gold'!M40+'Athletes - Silver'!M40+'Athletes - Bronze'!M40 &gt; 0, 'Athletes - Gold'!M40*'Medal values'!$B$1+'Athletes - Silver'!M40*'Medal values'!$B$2+'Athletes - Bronze'!M40*'Medal values'!$B$3, "") + IF(AND(M$1 = L$1, L$2 = "Mixed"), 0.5*L40, 0) + IF(AND(M$1 = N$1, N$2 = "Mixed"), 0.5*N40, 0)</f>
        <v>0</v>
      </c>
      <c r="N40" s="5">
        <f>IF('Athletes - Gold'!N40+'Athletes - Silver'!N40+'Athletes - Bronze'!N40 &gt; 0, 'Athletes - Gold'!N40*'Medal values'!$B$1+'Athletes - Silver'!N40*'Medal values'!$B$2+'Athletes - Bronze'!N40*'Medal values'!$B$3, "") + IF(AND(N$1 = M$1, M$2 = "Mixed"), 0.5*M40, 0) + IF(AND(N$1 = O$1, O$2 = "Mixed"), 0.5*O40, 0)</f>
        <v>0</v>
      </c>
      <c r="O40" s="5">
        <f>IF('Athletes - Gold'!O40+'Athletes - Silver'!O40+'Athletes - Bronze'!O40 &gt; 0, 'Athletes - Gold'!O40*'Medal values'!$B$1+'Athletes - Silver'!O40*'Medal values'!$B$2+'Athletes - Bronze'!O40*'Medal values'!$B$3, "") + IF(AND(O$1 = N$1, N$2 = "Mixed"), 0.5*N40, 0) + IF(AND(O$1 = P$1, P$2 = "Mixed"), 0.5*P40, 0)</f>
        <v>0</v>
      </c>
      <c r="P40" s="5">
        <f>IF('Athletes - Gold'!P40+'Athletes - Silver'!P40+'Athletes - Bronze'!P40 &gt; 0, 'Athletes - Gold'!P40*'Medal values'!$B$1+'Athletes - Silver'!P40*'Medal values'!$B$2+'Athletes - Bronze'!P40*'Medal values'!$B$3, "") + IF(AND(P$1 = O$1, O$2 = "Mixed"), 0.5*O40, 0) + IF(AND(P$1 = Q$1, Q$2 = "Mixed"), 0.5*Q40, 0)</f>
        <v>0</v>
      </c>
      <c r="Q40" s="5">
        <f>IF('Athletes - Gold'!Q40+'Athletes - Silver'!Q40+'Athletes - Bronze'!Q40 &gt; 0, 'Athletes - Gold'!Q40*'Medal values'!$B$1+'Athletes - Silver'!Q40*'Medal values'!$B$2+'Athletes - Bronze'!Q40*'Medal values'!$B$3, "") + IF(AND(Q$1 = P$1, P$2 = "Mixed"), 0.5*P40, 0) + IF(AND(Q$1 = R$1, R$2 = "Mixed"), 0.5*R40, 0)</f>
        <v>0</v>
      </c>
      <c r="R40" s="5">
        <f>IF('Athletes - Gold'!R40+'Athletes - Silver'!R40+'Athletes - Bronze'!R40 &gt; 0, 'Athletes - Gold'!R40*'Medal values'!$B$1+'Athletes - Silver'!R40*'Medal values'!$B$2+'Athletes - Bronze'!R40*'Medal values'!$B$3, "") + IF(AND(R$1 = Q$1, Q$2 = "Mixed"), 0.5*Q40, 0) + IF(AND(R$1 = S$1, S$2 = "Mixed"), 0.5*S40, 0)</f>
        <v>0</v>
      </c>
      <c r="S40" s="5">
        <f>IF('Athletes - Gold'!S40+'Athletes - Silver'!S40+'Athletes - Bronze'!S40 &gt; 0, 'Athletes - Gold'!S40*'Medal values'!$B$1+'Athletes - Silver'!S40*'Medal values'!$B$2+'Athletes - Bronze'!S40*'Medal values'!$B$3, "") + IF(AND(S$1 = R$1, R$2 = "Mixed"), 0.5*R40, 0) + IF(AND(S$1 = T$1, T$2 = "Mixed"), 0.5*T40, 0)</f>
        <v>0</v>
      </c>
      <c r="T40" s="5">
        <f>IF('Athletes - Gold'!T40+'Athletes - Silver'!T40+'Athletes - Bronze'!T40 &gt; 0, 'Athletes - Gold'!T40*'Medal values'!$B$1+'Athletes - Silver'!T40*'Medal values'!$B$2+'Athletes - Bronze'!T40*'Medal values'!$B$3, "") + IF(AND(T$1 = S$1, S$2 = "Mixed"), 0.5*S40, 0) + IF(AND(T$1 = U$1, U$2 = "Mixed"), 0.5*U40, 0)</f>
        <v>0</v>
      </c>
      <c r="U40" s="5">
        <f>IF('Athletes - Gold'!U40+'Athletes - Silver'!U40+'Athletes - Bronze'!U40 &gt; 0, 'Athletes - Gold'!U40*'Medal values'!$B$1+'Athletes - Silver'!U40*'Medal values'!$B$2+'Athletes - Bronze'!U40*'Medal values'!$B$3, "") + IF(AND(U$1 = T$1, T$2 = "Mixed"), 0.5*T40, 0) + IF(AND(U$1 = V$1, V$2 = "Mixed"), 0.5*V40, 0)</f>
        <v>0</v>
      </c>
      <c r="V40" s="5">
        <f>IF('Athletes - Gold'!V40+'Athletes - Silver'!V40+'Athletes - Bronze'!V40 &gt; 0, 'Athletes - Gold'!V40*'Medal values'!$B$1+'Athletes - Silver'!V40*'Medal values'!$B$2+'Athletes - Bronze'!V40*'Medal values'!$B$3, "") + IF(AND(V$1 = U$1, U$2 = "Mixed"), 0.5*U40, 0) + IF(AND(V$1 = W$1, W$2 = "Mixed"), 0.5*W40, 0)</f>
        <v>0</v>
      </c>
      <c r="W40" s="5">
        <f>IF('Athletes - Gold'!W40+'Athletes - Silver'!W40+'Athletes - Bronze'!W40 &gt; 0, 'Athletes - Gold'!W40*'Medal values'!$B$1+'Athletes - Silver'!W40*'Medal values'!$B$2+'Athletes - Bronze'!W40*'Medal values'!$B$3, "") + IF(AND(W$1 = V$1, V$2 = "Mixed"), 0.5*V40, 0) + IF(AND(W$1 = X$1, X$2 = "Mixed"), 0.5*X40, 0)</f>
        <v>0</v>
      </c>
      <c r="X40" s="5">
        <f>IF('Athletes - Gold'!X40+'Athletes - Silver'!X40+'Athletes - Bronze'!X40 &gt; 0, 'Athletes - Gold'!X40*'Medal values'!$B$1+'Athletes - Silver'!X40*'Medal values'!$B$2+'Athletes - Bronze'!X40*'Medal values'!$B$3, "") + IF(AND(X$1 = W$1, W$2 = "Mixed"), 0.5*W40, 0) + IF(AND(X$1 = Y$1, Y$2 = "Mixed"), 0.5*Y40, 0)</f>
        <v>0</v>
      </c>
      <c r="Y40" s="5">
        <f>IF('Athletes - Gold'!Y40+'Athletes - Silver'!Y40+'Athletes - Bronze'!Y40 &gt; 0, 'Athletes - Gold'!Y40*'Medal values'!$B$1+'Athletes - Silver'!Y40*'Medal values'!$B$2+'Athletes - Bronze'!Y40*'Medal values'!$B$3, "") + IF(AND(Y$1 = X$1, X$2 = "Mixed"), 0.5*X40, 0) + IF(AND(Y$1 = Z$1, Z$2 = "Mixed"), 0.5*Z40, 0)</f>
        <v>0</v>
      </c>
      <c r="Z40" s="5">
        <f>IF('Athletes - Gold'!Z40+'Athletes - Silver'!Z40+'Athletes - Bronze'!Z40 &gt; 0, 'Athletes - Gold'!Z40*'Medal values'!$B$1+'Athletes - Silver'!Z40*'Medal values'!$B$2+'Athletes - Bronze'!Z40*'Medal values'!$B$3, "") + IF(AND(Z$1 = Y$1, Y$2 = "Mixed"), 0.5*Y40, 0) + IF(AND(Z$1 = AA$1, AA$2 = "Mixed"), 0.5*AA40, 0)</f>
        <v>0</v>
      </c>
      <c r="AA40" s="5">
        <f>IF('Athletes - Gold'!AA40+'Athletes - Silver'!AA40+'Athletes - Bronze'!AA40 &gt; 0, 'Athletes - Gold'!AA40*'Medal values'!$B$1+'Athletes - Silver'!AA40*'Medal values'!$B$2+'Athletes - Bronze'!AA40*'Medal values'!$B$3, "") + IF(AND(AA$1 = Z$1, Z$2 = "Mixed"), 0.5*Z40, 0) + IF(AND(AA$1 = AB$1, AB$2 = "Mixed"), 0.5*AB40, 0)</f>
        <v>0</v>
      </c>
      <c r="AB40" s="5">
        <f>IF('Athletes - Gold'!AB40+'Athletes - Silver'!AB40+'Athletes - Bronze'!AB40 &gt; 0, 'Athletes - Gold'!AB40*'Medal values'!$B$1+'Athletes - Silver'!AB40*'Medal values'!$B$2+'Athletes - Bronze'!AB40*'Medal values'!$B$3, "") + IF(AND(AB$1 = AA$1, AA$2 = "Mixed"), 0.5*AA40, 0) + IF(AND(AB$1 = AC$1, AC$2 = "Mixed"), 0.5*AC40, 0)</f>
        <v>0</v>
      </c>
      <c r="AC40" s="5">
        <f>IF('Athletes - Gold'!AC40+'Athletes - Silver'!AC40+'Athletes - Bronze'!AC40 &gt; 0, 'Athletes - Gold'!AC40*'Medal values'!$B$1+'Athletes - Silver'!AC40*'Medal values'!$B$2+'Athletes - Bronze'!AC40*'Medal values'!$B$3, "") + IF(AND(AC$1 = AB$1, AB$2 = "Mixed"), 0.5*AB40, 0) + IF(AND(AC$1 = AD$1, AD$2 = "Mixed"), 0.5*AD40, 0)</f>
        <v>0</v>
      </c>
      <c r="AD40" s="5">
        <f>IF('Athletes - Gold'!AD40+'Athletes - Silver'!AD40+'Athletes - Bronze'!AD40 &gt; 0, 'Athletes - Gold'!AD40*'Medal values'!$B$1+'Athletes - Silver'!AD40*'Medal values'!$B$2+'Athletes - Bronze'!AD40*'Medal values'!$B$3, "") + IF(AND(AD$1 = AC$1, AC$2 = "Mixed"), 0.5*AC40, 0) + IF(AND(AD$1 = AE$1, AE$2 = "Mixed"), 0.5*AE40, 0)</f>
        <v>0</v>
      </c>
      <c r="AE40" s="5">
        <f>IF('Athletes - Gold'!AE40+'Athletes - Silver'!AE40+'Athletes - Bronze'!AE40 &gt; 0, 'Athletes - Gold'!AE40*'Medal values'!$B$1+'Athletes - Silver'!AE40*'Medal values'!$B$2+'Athletes - Bronze'!AE40*'Medal values'!$B$3, "") + IF(AND(AE$1 = AD$1, AD$2 = "Mixed"), 0.5*AD40, 0) + IF(AND(AE$1 = AF$1, AF$2 = "Mixed"), 0.5*AF40, 0)</f>
        <v>0</v>
      </c>
      <c r="AF40" s="5">
        <f>IF('Athletes - Gold'!AF40+'Athletes - Silver'!AF40+'Athletes - Bronze'!AF40 &gt; 0, 'Athletes - Gold'!AF40*'Medal values'!$B$1+'Athletes - Silver'!AF40*'Medal values'!$B$2+'Athletes - Bronze'!AF40*'Medal values'!$B$3, "") + IF(AND(AF$1 = AE$1, AE$2 = "Mixed"), 0.5*AE40, 0) + IF(AND(AF$1 = AG$1, AG$2 = "Mixed"), 0.5*AG40, 0)</f>
        <v>0</v>
      </c>
      <c r="AG40" s="5">
        <f>IF('Athletes - Gold'!AG40+'Athletes - Silver'!AG40+'Athletes - Bronze'!AG40 &gt; 0, 'Athletes - Gold'!AG40*'Medal values'!$B$1+'Athletes - Silver'!AG40*'Medal values'!$B$2+'Athletes - Bronze'!AG40*'Medal values'!$B$3, "") + IF(AND(AG$1 = AF$1, AF$2 = "Mixed"), 0.5*AF40, 0) + IF(AND(AG$1 = AH$1, AH$2 = "Mixed"), 0.5*AH40, 0)</f>
        <v>0</v>
      </c>
      <c r="AH40" s="5">
        <f>IF('Athletes - Gold'!AH40+'Athletes - Silver'!AH40+'Athletes - Bronze'!AH40 &gt; 0, 'Athletes - Gold'!AH40*'Medal values'!$B$1+'Athletes - Silver'!AH40*'Medal values'!$B$2+'Athletes - Bronze'!AH40*'Medal values'!$B$3, "") + IF(AND(AH$1 = AG$1, AG$2 = "Mixed"), 0.5*AG40, 0) + IF(AND(AH$1 = AI$1, AI$2 = "Mixed"), 0.5*AI40, 0)</f>
        <v>0</v>
      </c>
      <c r="AI40" s="5">
        <f>IF('Athletes - Gold'!AI40+'Athletes - Silver'!AI40+'Athletes - Bronze'!AI40 &gt; 0, 'Athletes - Gold'!AI40*'Medal values'!$B$1+'Athletes - Silver'!AI40*'Medal values'!$B$2+'Athletes - Bronze'!AI40*'Medal values'!$B$3, "") + IF(AND(AI$1 = AH$1, AH$2 = "Mixed"), 0.5*AH40, 0) + IF(AND(AI$1 = AJ$1, AJ$2 = "Mixed"), 0.5*AJ40, 0)</f>
        <v>0</v>
      </c>
      <c r="AJ40" s="5">
        <f>IF('Athletes - Gold'!AJ40+'Athletes - Silver'!AJ40+'Athletes - Bronze'!AJ40 &gt; 0, 'Athletes - Gold'!AJ40*'Medal values'!$B$1+'Athletes - Silver'!AJ40*'Medal values'!$B$2+'Athletes - Bronze'!AJ40*'Medal values'!$B$3, "") + IF(AND(AJ$1 = AI$1, AI$2 = "Mixed"), 0.5*AI40, 0) + IF(AND(AJ$1 = AK$1, AK$2 = "Mixed"), 0.5*AK40, 0)</f>
        <v>0</v>
      </c>
      <c r="AK40" s="5">
        <f>IF('Athletes - Gold'!AK40+'Athletes - Silver'!AK40+'Athletes - Bronze'!AK40 &gt; 0, 'Athletes - Gold'!AK40*'Medal values'!$B$1+'Athletes - Silver'!AK40*'Medal values'!$B$2+'Athletes - Bronze'!AK40*'Medal values'!$B$3, "") + IF(AND(AK$1 = AJ$1, AJ$2 = "Mixed"), 0.5*AJ40, 0) + IF(AND(AK$1 = AL$1, AL$2 = "Mixed"), 0.5*AL40, 0)</f>
        <v>0</v>
      </c>
      <c r="AL40" s="5">
        <f>IF('Athletes - Gold'!AL40+'Athletes - Silver'!AL40+'Athletes - Bronze'!AL40 &gt; 0, 'Athletes - Gold'!AL40*'Medal values'!$B$1+'Athletes - Silver'!AL40*'Medal values'!$B$2+'Athletes - Bronze'!AL40*'Medal values'!$B$3, "") + IF(AND(AL$1 = AK$1, AK$2 = "Mixed"), 0.5*AK40, 0) + IF(AND(AL$1 = AM$1, AM$2 = "Mixed"), 0.5*AM40, 0)</f>
        <v>0</v>
      </c>
      <c r="AM40" s="5">
        <f>IF('Athletes - Gold'!AM40+'Athletes - Silver'!AM40+'Athletes - Bronze'!AM40 &gt; 0, 'Athletes - Gold'!AM40*'Medal values'!$B$1+'Athletes - Silver'!AM40*'Medal values'!$B$2+'Athletes - Bronze'!AM40*'Medal values'!$B$3, "") + IF(AND(AM$1 = AL$1, AL$2 = "Mixed"), 0.5*AL40, 0) + IF(AND(AM$1 = AN$1, AN$2 = "Mixed"), 0.5*AN40, 0)</f>
        <v>0</v>
      </c>
      <c r="AN40" s="5">
        <f>IF('Athletes - Gold'!AN40+'Athletes - Silver'!AN40+'Athletes - Bronze'!AN40 &gt; 0, 'Athletes - Gold'!AN40*'Medal values'!$B$1+'Athletes - Silver'!AN40*'Medal values'!$B$2+'Athletes - Bronze'!AN40*'Medal values'!$B$3, "") + IF(AND(AN$1 = AM$1, AM$2 = "Mixed"), 0.5*AM40, 0) + IF(AND(AN$1 = AO$1, AO$2 = "Mixed"), 0.5*AO40, 0)</f>
        <v>0</v>
      </c>
      <c r="AO40" s="5">
        <f>IF('Athletes - Gold'!AO40+'Athletes - Silver'!AO40+'Athletes - Bronze'!AO40 &gt; 0, 'Athletes - Gold'!AO40*'Medal values'!$B$1+'Athletes - Silver'!AO40*'Medal values'!$B$2+'Athletes - Bronze'!AO40*'Medal values'!$B$3, "") + IF(AND(AO$1 = AN$1, AN$2 = "Mixed"), 0.5*AN40, 0) + IF(AND(AO$1 = AP$1, AP$2 = "Mixed"), 0.5*AP40, 0)</f>
        <v>0</v>
      </c>
      <c r="AP40" s="5">
        <f>IF('Athletes - Gold'!AP40+'Athletes - Silver'!AP40+'Athletes - Bronze'!AP40 &gt; 0, 'Athletes - Gold'!AP40*'Medal values'!$B$1+'Athletes - Silver'!AP40*'Medal values'!$B$2+'Athletes - Bronze'!AP40*'Medal values'!$B$3, "") + IF(AND(AP$1 = AO$1, AO$2 = "Mixed"), 0.5*AO40, 0) + IF(AND(AP$1 = AQ$1, AQ$2 = "Mixed"), 0.5*AQ40, 0)</f>
        <v>0</v>
      </c>
      <c r="AQ40" s="5">
        <f>IF('Athletes - Gold'!AQ40+'Athletes - Silver'!AQ40+'Athletes - Bronze'!AQ40 &gt; 0, 'Athletes - Gold'!AQ40*'Medal values'!$B$1+'Athletes - Silver'!AQ40*'Medal values'!$B$2+'Athletes - Bronze'!AQ40*'Medal values'!$B$3, "") + IF(AND(AQ$1 = AP$1, AP$2 = "Mixed"), 0.5*AP40, 0) + IF(AND(AQ$1 = AR$1, AR$2 = "Mixed"), 0.5*AR40, 0)</f>
        <v>0</v>
      </c>
      <c r="AR40" s="5">
        <f>IF('Athletes - Gold'!AR40+'Athletes - Silver'!AR40+'Athletes - Bronze'!AR40 &gt; 0, 'Athletes - Gold'!AR40*'Medal values'!$B$1+'Athletes - Silver'!AR40*'Medal values'!$B$2+'Athletes - Bronze'!AR40*'Medal values'!$B$3, "") + IF(AND(AR$1 = AQ$1, AQ$2 = "Mixed"), 0.5*AQ40, 0) + IF(AND(AR$1 = AS$1, AS$2 = "Mixed"), 0.5*AS40, 0)</f>
        <v>0</v>
      </c>
      <c r="AS40" s="5">
        <f>IF('Athletes - Gold'!AS40+'Athletes - Silver'!AS40+'Athletes - Bronze'!AS40 &gt; 0, 'Athletes - Gold'!AS40*'Medal values'!$B$1+'Athletes - Silver'!AS40*'Medal values'!$B$2+'Athletes - Bronze'!AS40*'Medal values'!$B$3, "") + IF(AND(AS$1 = AR$1, AR$2 = "Mixed"), 0.5*AR40, 0) + IF(AND(AS$1 = AT$1, AT$2 = "Mixed"), 0.5*AT40, 0)</f>
        <v>0</v>
      </c>
      <c r="AT40" s="5">
        <f>IF('Athletes - Gold'!AT40+'Athletes - Silver'!AT40+'Athletes - Bronze'!AT40 &gt; 0, 'Athletes - Gold'!AT40*'Medal values'!$B$1+'Athletes - Silver'!AT40*'Medal values'!$B$2+'Athletes - Bronze'!AT40*'Medal values'!$B$3, "") + IF(AND(AT$1 = AS$1, AS$2 = "Mixed"), 0.5*AS40, 0) + IF(AND(AT$1 = AU$1, AU$2 = "Mixed"), 0.5*AU40, 0)</f>
        <v>0</v>
      </c>
      <c r="AU40" s="5">
        <f>IF('Athletes - Gold'!AU40+'Athletes - Silver'!AU40+'Athletes - Bronze'!AU40 &gt; 0, 'Athletes - Gold'!AU40*'Medal values'!$B$1+'Athletes - Silver'!AU40*'Medal values'!$B$2+'Athletes - Bronze'!AU40*'Medal values'!$B$3, "") + IF(AND(AU$1 = AT$1, AT$2 = "Mixed"), 0.5*AT40, 0) + IF(AND(AU$1 = AV$1, AV$2 = "Mixed"), 0.5*AV40, 0)</f>
        <v>0</v>
      </c>
      <c r="AV40" s="5">
        <f>IF('Athletes - Gold'!AV40+'Athletes - Silver'!AV40+'Athletes - Bronze'!AV40 &gt; 0, 'Athletes - Gold'!AV40*'Medal values'!$B$1+'Athletes - Silver'!AV40*'Medal values'!$B$2+'Athletes - Bronze'!AV40*'Medal values'!$B$3, "") + IF(AND(AV$1 = AU$1, AU$2 = "Mixed"), 0.5*AU40, 0) + IF(AND(AV$1 = AW$1, AW$2 = "Mixed"), 0.5*AW40, 0)</f>
        <v>0</v>
      </c>
      <c r="AW40" s="5">
        <f>IF('Athletes - Gold'!AW40+'Athletes - Silver'!AW40+'Athletes - Bronze'!AW40 &gt; 0, 'Athletes - Gold'!AW40*'Medal values'!$B$1+'Athletes - Silver'!AW40*'Medal values'!$B$2+'Athletes - Bronze'!AW40*'Medal values'!$B$3, "") + IF(AND(AW$1 = AV$1, AV$2 = "Mixed"), 0.5*AV40, 0) + IF(AND(AW$1 = AX$1, AX$2 = "Mixed"), 0.5*AX40, 0)</f>
        <v>0</v>
      </c>
      <c r="AX40" s="5">
        <f>IF('Athletes - Gold'!AX40+'Athletes - Silver'!AX40+'Athletes - Bronze'!AX40 &gt; 0, 'Athletes - Gold'!AX40*'Medal values'!$B$1+'Athletes - Silver'!AX40*'Medal values'!$B$2+'Athletes - Bronze'!AX40*'Medal values'!$B$3, "") + IF(AND(AX$1 = AW$1, AW$2 = "Mixed"), 0.5*AW40, 0) + IF(AND(AX$1 = AY$1, AY$2 = "Mixed"), 0.5*AY40, 0)</f>
        <v>0</v>
      </c>
      <c r="AY40" s="5">
        <f>IF('Athletes - Gold'!AY40+'Athletes - Silver'!AY40+'Athletes - Bronze'!AY40 &gt; 0, 'Athletes - Gold'!AY40*'Medal values'!$B$1+'Athletes - Silver'!AY40*'Medal values'!$B$2+'Athletes - Bronze'!AY40*'Medal values'!$B$3, "") + IF(AND(AY$1 = AX$1, AX$2 = "Mixed"), 0.5*AX40, 0) + IF(AND(AY$1 = AZ$1, AZ$2 = "Mixed"), 0.5*AZ40, 0)</f>
        <v>0</v>
      </c>
      <c r="AZ40" s="5">
        <f>IF('Athletes - Gold'!AZ40+'Athletes - Silver'!AZ40+'Athletes - Bronze'!AZ40 &gt; 0, 'Athletes - Gold'!AZ40*'Medal values'!$B$1+'Athletes - Silver'!AZ40*'Medal values'!$B$2+'Athletes - Bronze'!AZ40*'Medal values'!$B$3, "") + IF(AND(AZ$1 = AY$1, AY$2 = "Mixed"), 0.5*AY40, 0) + IF(AND(AZ$1 = BA$1, BA$2 = "Mixed"), 0.5*BA40, 0)</f>
        <v>0</v>
      </c>
      <c r="BA40" s="5">
        <f>IF('Athletes - Gold'!BA40+'Athletes - Silver'!BA40+'Athletes - Bronze'!BA40 &gt; 0, 'Athletes - Gold'!BA40*'Medal values'!$B$1+'Athletes - Silver'!BA40*'Medal values'!$B$2+'Athletes - Bronze'!BA40*'Medal values'!$B$3, "") + IF(AND(BA$1 = AZ$1, AZ$2 = "Mixed"), 0.5*AZ40, 0) + IF(AND(BA$1 = BB$1, BB$2 = "Mixed"), 0.5*BB40, 0)</f>
        <v>0</v>
      </c>
      <c r="BB40" s="5">
        <f>IF('Athletes - Gold'!BB40+'Athletes - Silver'!BB40+'Athletes - Bronze'!BB40 &gt; 0, 'Athletes - Gold'!BB40*'Medal values'!$B$1+'Athletes - Silver'!BB40*'Medal values'!$B$2+'Athletes - Bronze'!BB40*'Medal values'!$B$3, "") + IF(AND(BB$1 = BA$1, BA$2 = "Mixed"), 0.5*BA40, 0) + IF(AND(BB$1 = BC$1, BC$2 = "Mixed"), 0.5*BC40, 0)</f>
        <v>0</v>
      </c>
      <c r="BC40" s="5">
        <f>IF('Athletes - Gold'!BC40+'Athletes - Silver'!BC40+'Athletes - Bronze'!BC40 &gt; 0, 'Athletes - Gold'!BC40*'Medal values'!$B$1+'Athletes - Silver'!BC40*'Medal values'!$B$2+'Athletes - Bronze'!BC40*'Medal values'!$B$3, "") + IF(AND(BC$1 = BB$1, BB$2 = "Mixed"), 0.5*BB40, 0) + IF(AND(BC$1 = BD$1, BD$2 = "Mixed"), 0.5*BD40, 0)</f>
        <v>0</v>
      </c>
      <c r="BD40" s="5">
        <f>IF('Athletes - Gold'!BD40+'Athletes - Silver'!BD40+'Athletes - Bronze'!BD40 &gt; 0, 'Athletes - Gold'!BD40*'Medal values'!$B$1+'Athletes - Silver'!BD40*'Medal values'!$B$2+'Athletes - Bronze'!BD40*'Medal values'!$B$3, "") + IF(AND(BD$1 = BC$1, BC$2 = "Mixed"), 0.5*BC40, 0) + IF(AND(BD$1 = BE$1, BE$2 = "Mixed"), 0.5*BE40, 0)</f>
        <v>0</v>
      </c>
      <c r="BE40" s="5">
        <f>IF('Athletes - Gold'!BE40+'Athletes - Silver'!BE40+'Athletes - Bronze'!BE40 &gt; 0, 'Athletes - Gold'!BE40*'Medal values'!$B$1+'Athletes - Silver'!BE40*'Medal values'!$B$2+'Athletes - Bronze'!BE40*'Medal values'!$B$3, "") + IF(AND(BE$1 = BD$1, BD$2 = "Mixed"), 0.5*BD40, 0) + IF(AND(BE$1 = BF$1, BF$2 = "Mixed"), 0.5*BF40, 0)</f>
        <v>0</v>
      </c>
      <c r="BF40" s="5">
        <f>IF('Athletes - Gold'!BF40+'Athletes - Silver'!BF40+'Athletes - Bronze'!BF40 &gt; 0, 'Athletes - Gold'!BF40*'Medal values'!$B$1+'Athletes - Silver'!BF40*'Medal values'!$B$2+'Athletes - Bronze'!BF40*'Medal values'!$B$3, "") + IF(AND(BF$1 = BE$1, BE$2 = "Mixed"), 0.5*BE40, 0) + IF(AND(BF$1 = BG$1, BG$2 = "Mixed"), 0.5*BG40, 0)</f>
        <v>0</v>
      </c>
      <c r="BG40" s="5">
        <f>IF('Athletes - Gold'!BG40+'Athletes - Silver'!BG40+'Athletes - Bronze'!BG40 &gt; 0, 'Athletes - Gold'!BG40*'Medal values'!$B$1+'Athletes - Silver'!BG40*'Medal values'!$B$2+'Athletes - Bronze'!BG40*'Medal values'!$B$3, "") + IF(AND(BG$1 = BF$1, BF$2 = "Mixed"), 0.5*BF40, 0) + IF(AND(BG$1 = BH$1, BH$2 = "Mixed"), 0.5*BH40, 0)</f>
        <v>0</v>
      </c>
      <c r="BH40" s="5">
        <f>IF('Athletes - Gold'!BH40+'Athletes - Silver'!BH40+'Athletes - Bronze'!BH40 &gt; 0, 'Athletes - Gold'!BH40*'Medal values'!$B$1+'Athletes - Silver'!BH40*'Medal values'!$B$2+'Athletes - Bronze'!BH40*'Medal values'!$B$3, "") + IF(AND(BH$1 = BG$1, BG$2 = "Mixed"), 0.5*BG40, 0) + IF(AND(BH$1 = BI$1, BI$2 = "Mixed"), 0.5*BI40, 0)</f>
        <v>0</v>
      </c>
      <c r="BI40" s="5">
        <f>IF('Athletes - Gold'!BI40+'Athletes - Silver'!BI40+'Athletes - Bronze'!BI40 &gt; 0, 'Athletes - Gold'!BI40*'Medal values'!$B$1+'Athletes - Silver'!BI40*'Medal values'!$B$2+'Athletes - Bronze'!BI40*'Medal values'!$B$3, "") + IF(AND(BI$1 = BH$1, BH$2 = "Mixed"), 0.5*BH40, 0) + IF(AND(BI$1 = BJ$1, BJ$2 = "Mixed"), 0.5*BJ40, 0)</f>
        <v>0</v>
      </c>
      <c r="BJ40" s="5">
        <f>IF('Athletes - Gold'!BJ40+'Athletes - Silver'!BJ40+'Athletes - Bronze'!BJ40 &gt; 0, 'Athletes - Gold'!BJ40*'Medal values'!$B$1+'Athletes - Silver'!BJ40*'Medal values'!$B$2+'Athletes - Bronze'!BJ40*'Medal values'!$B$3, "") + IF(AND(BJ$1 = BI$1, BI$2 = "Mixed"), 0.5*BI40, 0) + IF(AND(BJ$1 = BK$1, BK$2 = "Mixed"), 0.5*BK40, 0)</f>
        <v>0</v>
      </c>
      <c r="BK40" s="5">
        <f>IF('Athletes - Gold'!BK40+'Athletes - Silver'!BK40+'Athletes - Bronze'!BK40 &gt; 0, 'Athletes - Gold'!BK40*'Medal values'!$B$1+'Athletes - Silver'!BK40*'Medal values'!$B$2+'Athletes - Bronze'!BK40*'Medal values'!$B$3, "") + IF(AND(BK$1 = BJ$1, BJ$2 = "Mixed"), 0.5*BJ40, 0) + IF(AND(BK$1 = BL$1, BL$2 = "Mixed"), 0.5*BL40, 0)</f>
        <v>0</v>
      </c>
      <c r="BL40" s="5">
        <f>IF('Athletes - Gold'!BL40+'Athletes - Silver'!BL40+'Athletes - Bronze'!BL40 &gt; 0, 'Athletes - Gold'!BL40*'Medal values'!$B$1+'Athletes - Silver'!BL40*'Medal values'!$B$2+'Athletes - Bronze'!BL40*'Medal values'!$B$3, "") + IF(AND(BL$1 = BK$1, BK$2 = "Mixed"), 0.5*BK40, 0) + IF(AND(BL$1 = BM$1, BM$2 = "Mixed"), 0.5*BM40, 0)</f>
        <v>0</v>
      </c>
      <c r="BM40" s="5">
        <f>IF('Athletes - Gold'!BM40+'Athletes - Silver'!BM40+'Athletes - Bronze'!BM40 &gt; 0, 'Athletes - Gold'!BM40*'Medal values'!$B$1+'Athletes - Silver'!BM40*'Medal values'!$B$2+'Athletes - Bronze'!BM40*'Medal values'!$B$3, "") + IF(AND(BM$1 = BL$1, BL$2 = "Mixed"), 0.5*BL40, 0) + IF(AND(BM$1 = BN$1, BN$2 = "Mixed"), 0.5*BN40, 0)</f>
        <v>0</v>
      </c>
      <c r="BN40" s="5">
        <f>IF('Athletes - Gold'!BN40+'Athletes - Silver'!BN40+'Athletes - Bronze'!BN40 &gt; 0, 'Athletes - Gold'!BN40*'Medal values'!$B$1+'Athletes - Silver'!BN40*'Medal values'!$B$2+'Athletes - Bronze'!BN40*'Medal values'!$B$3, "") + IF(AND(BN$1 = BM$1, BM$2 = "Mixed"), 0.5*BM40, 0) + IF(AND(BN$1 = BO$1, BO$2 = "Mixed"), 0.5*BO40, 0)</f>
        <v>0</v>
      </c>
      <c r="BO40" s="5">
        <f>IF('Athletes - Gold'!BO40+'Athletes - Silver'!BO40+'Athletes - Bronze'!BO40 &gt; 0, 'Athletes - Gold'!BO40*'Medal values'!$B$1+'Athletes - Silver'!BO40*'Medal values'!$B$2+'Athletes - Bronze'!BO40*'Medal values'!$B$3, "") + IF(AND(BO$1 = BN$1, BN$2 = "Mixed"), 0.5*BN40, 0) + IF(AND(BO$1 = BP$1, BP$2 = "Mixed"), 0.5*BP40, 0)</f>
        <v>0</v>
      </c>
      <c r="BP40" s="5">
        <f>IF('Athletes - Gold'!BP40+'Athletes - Silver'!BP40+'Athletes - Bronze'!BP40 &gt; 0, 'Athletes - Gold'!BP40*'Medal values'!$B$1+'Athletes - Silver'!BP40*'Medal values'!$B$2+'Athletes - Bronze'!BP40*'Medal values'!$B$3, "") + IF(AND(BP$1 = BO$1, BO$2 = "Mixed"), 0.5*BO40, 0) + IF(AND(BP$1 = BQ$1, BQ$2 = "Mixed"), 0.5*BQ40, 0)</f>
        <v>0</v>
      </c>
      <c r="BQ40" s="5">
        <f>IF('Athletes - Gold'!BQ40+'Athletes - Silver'!BQ40+'Athletes - Bronze'!BQ40 &gt; 0, 'Athletes - Gold'!BQ40*'Medal values'!$B$1+'Athletes - Silver'!BQ40*'Medal values'!$B$2+'Athletes - Bronze'!BQ40*'Medal values'!$B$3, "") + IF(AND(BQ$1 = BP$1, BP$2 = "Mixed"), 0.5*BP40, 0) + IF(AND(BQ$1 = BR$1, BR$2 = "Mixed"), 0.5*BR40, 0)</f>
        <v>0</v>
      </c>
      <c r="BR40" s="5">
        <f>IF('Athletes - Gold'!BR40+'Athletes - Silver'!BR40+'Athletes - Bronze'!BR40 &gt; 0, 'Athletes - Gold'!BR40*'Medal values'!$B$1+'Athletes - Silver'!BR40*'Medal values'!$B$2+'Athletes - Bronze'!BR40*'Medal values'!$B$3, "") + IF(AND(BR$1 = BQ$1, BQ$2 = "Mixed"), 0.5*BQ40, 0) + IF(AND(BR$1 = BS$1, BS$2 = "Mixed"), 0.5*BS40, 0)</f>
        <v>0</v>
      </c>
      <c r="BS40" s="5">
        <f>IF('Athletes - Gold'!BS40+'Athletes - Silver'!BS40+'Athletes - Bronze'!BS40 &gt; 0, 'Athletes - Gold'!BS40*'Medal values'!$B$1+'Athletes - Silver'!BS40*'Medal values'!$B$2+'Athletes - Bronze'!BS40*'Medal values'!$B$3, "") + IF(AND(BS$1 = BR$1, BR$2 = "Mixed"), 0.5*BR40, 0) + IF(AND(BS$1 = BT$1, BT$2 = "Mixed"), 0.5*BT40, 0)</f>
        <v>0</v>
      </c>
      <c r="BT40" s="5">
        <f>IF('Athletes - Gold'!BT40+'Athletes - Silver'!BT40+'Athletes - Bronze'!BT40 &gt; 0, 'Athletes - Gold'!BT40*'Medal values'!$B$1+'Athletes - Silver'!BT40*'Medal values'!$B$2+'Athletes - Bronze'!BT40*'Medal values'!$B$3, "") + IF(AND(BT$1 = BS$1, BS$2 = "Mixed"), 0.5*BS40, 0) + IF(AND(BT$1 = BU$1, BU$2 = "Mixed"), 0.5*BU40, 0)</f>
        <v>0</v>
      </c>
      <c r="BU40" s="5">
        <f>IF('Athletes - Gold'!BU40+'Athletes - Silver'!BU40+'Athletes - Bronze'!BU40 &gt; 0, 'Athletes - Gold'!BU40*'Medal values'!$B$1+'Athletes - Silver'!BU40*'Medal values'!$B$2+'Athletes - Bronze'!BU40*'Medal values'!$B$3, "") + IF(AND(BU$1 = BT$1, BT$2 = "Mixed"), 0.5*BT40, 0) + IF(AND(BU$1 = BV$1, BV$2 = "Mixed"), 0.5*BV40, 0)</f>
        <v>0</v>
      </c>
      <c r="BV40" s="5">
        <f>IF('Athletes - Gold'!BV40+'Athletes - Silver'!BV40+'Athletes - Bronze'!BV40 &gt; 0, 'Athletes - Gold'!BV40*'Medal values'!$B$1+'Athletes - Silver'!BV40*'Medal values'!$B$2+'Athletes - Bronze'!BV40*'Medal values'!$B$3, "") + IF(AND(BV$1 = BU$1, BU$2 = "Mixed"), 0.5*BU40, 0) + IF(AND(BV$1 = BW$1, BW$2 = "Mixed"), 0.5*BW40, 0)</f>
        <v>0</v>
      </c>
      <c r="BW40" s="5">
        <f>IF('Athletes - Gold'!BW40+'Athletes - Silver'!BW40+'Athletes - Bronze'!BW40 &gt; 0, 'Athletes - Gold'!BW40*'Medal values'!$B$1+'Athletes - Silver'!BW40*'Medal values'!$B$2+'Athletes - Bronze'!BW40*'Medal values'!$B$3, "") + IF(AND(BW$1 = BV$1, BV$2 = "Mixed"), 0.5*BV40, 0) + IF(AND(BW$1 = BX$1, BX$2 = "Mixed"), 0.5*BX40, 0)</f>
        <v>0</v>
      </c>
      <c r="BX40" s="5">
        <f>IF('Athletes - Gold'!BX40+'Athletes - Silver'!BX40+'Athletes - Bronze'!BX40 &gt; 0, 'Athletes - Gold'!BX40*'Medal values'!$B$1+'Athletes - Silver'!BX40*'Medal values'!$B$2+'Athletes - Bronze'!BX40*'Medal values'!$B$3, "") + IF(AND(BX$1 = BW$1, BW$2 = "Mixed"), 0.5*BW40, 0) + IF(AND(BX$1 = BY$1, BY$2 = "Mixed"), 0.5*BY40, 0)</f>
        <v>0</v>
      </c>
      <c r="BY40" s="5">
        <f>IF('Athletes - Gold'!BY40+'Athletes - Silver'!BY40+'Athletes - Bronze'!BY40 &gt; 0, 'Athletes - Gold'!BY40*'Medal values'!$B$1+'Athletes - Silver'!BY40*'Medal values'!$B$2+'Athletes - Bronze'!BY40*'Medal values'!$B$3, "") + IF(AND(BY$1 = BX$1, BX$2 = "Mixed"), 0.5*BX40, 0) + IF(AND(BY$1 = BZ$1, BZ$2 = "Mixed"), 0.5*BZ40, 0)</f>
        <v>0</v>
      </c>
      <c r="BZ40" s="5">
        <f>IF('Athletes - Gold'!BZ40+'Athletes - Silver'!BZ40+'Athletes - Bronze'!BZ40 &gt; 0, 'Athletes - Gold'!BZ40*'Medal values'!$B$1+'Athletes - Silver'!BZ40*'Medal values'!$B$2+'Athletes - Bronze'!BZ40*'Medal values'!$B$3, "") + IF(AND(BZ$1 = BY$1, BY$2 = "Mixed"), 0.5*BY40, 0) + IF(AND(BZ$1 = CA$1, CA$2 = "Mixed"), 0.5*CA40, 0)</f>
        <v>0</v>
      </c>
      <c r="CA40" s="5">
        <f>IF('Athletes - Gold'!CA40+'Athletes - Silver'!CA40+'Athletes - Bronze'!CA40 &gt; 0, 'Athletes - Gold'!CA40*'Medal values'!$B$1+'Athletes - Silver'!CA40*'Medal values'!$B$2+'Athletes - Bronze'!CA40*'Medal values'!$B$3, "") + IF(AND(CA$1 = BZ$1, BZ$2 = "Mixed"), 0.5*BZ40, 0) + IF(AND(CA$1 = CB$1, CB$2 = "Mixed"), 0.5*CB40, 0)</f>
        <v>0</v>
      </c>
      <c r="CB40" s="5">
        <f>IF('Athletes - Gold'!CB40+'Athletes - Silver'!CB40+'Athletes - Bronze'!CB40 &gt; 0, 'Athletes - Gold'!CB40*'Medal values'!$B$1+'Athletes - Silver'!CB40*'Medal values'!$B$2+'Athletes - Bronze'!CB40*'Medal values'!$B$3, "") + IF(AND(CB$1 = CA$1, CA$2 = "Mixed"), 0.5*CA40, 0) + IF(AND(CB$1 = CC$1, CC$2 = "Mixed"), 0.5*CC40, 0)</f>
        <v>0</v>
      </c>
      <c r="CC40" s="5">
        <f>IF('Athletes - Gold'!CC40+'Athletes - Silver'!CC40+'Athletes - Bronze'!CC40 &gt; 0, 'Athletes - Gold'!CC40*'Medal values'!$B$1+'Athletes - Silver'!CC40*'Medal values'!$B$2+'Athletes - Bronze'!CC40*'Medal values'!$B$3, "") + IF(AND(CC$1 = CB$1, CB$2 = "Mixed"), 0.5*CB40, 0) + IF(AND(CC$1 = CD$1, CD$2 = "Mixed"), 0.5*CD40, 0)</f>
        <v>0</v>
      </c>
      <c r="CD40" s="5">
        <f>IF('Athletes - Gold'!CD40+'Athletes - Silver'!CD40+'Athletes - Bronze'!CD40 &gt; 0, 'Athletes - Gold'!CD40*'Medal values'!$B$1+'Athletes - Silver'!CD40*'Medal values'!$B$2+'Athletes - Bronze'!CD40*'Medal values'!$B$3, "") + IF(AND(CD$1 = CC$1, CC$2 = "Mixed"), 0.5*CC40, 0) + IF(AND(CD$1 = CE$1, CE$2 = "Mixed"), 0.5*CE40, 0)</f>
        <v>0</v>
      </c>
      <c r="CE40" s="5">
        <f>IF('Athletes - Gold'!CE40+'Athletes - Silver'!CE40+'Athletes - Bronze'!CE40 &gt; 0, 'Athletes - Gold'!CE40*'Medal values'!$B$1+'Athletes - Silver'!CE40*'Medal values'!$B$2+'Athletes - Bronze'!CE40*'Medal values'!$B$3, "") + IF(AND(CE$1 = CD$1, CD$2 = "Mixed"), 0.5*CD40, 0) + IF(AND(CE$1 = CF$1, CF$2 = "Mixed"), 0.5*CF40, 0)</f>
        <v>0</v>
      </c>
      <c r="CF40" s="5">
        <f>IF('Athletes - Gold'!CF40+'Athletes - Silver'!CF40+'Athletes - Bronze'!CF40 &gt; 0, 'Athletes - Gold'!CF40*'Medal values'!$B$1+'Athletes - Silver'!CF40*'Medal values'!$B$2+'Athletes - Bronze'!CF40*'Medal values'!$B$3, "") + IF(AND(CF$1 = CE$1, CE$2 = "Mixed"), 0.5*CE40, 0) + IF(AND(CF$1 = CG$1, CG$2 = "Mixed"), 0.5*CG40, 0)</f>
        <v>0</v>
      </c>
      <c r="CG40" s="5">
        <f>IF('Athletes - Gold'!CG40+'Athletes - Silver'!CG40+'Athletes - Bronze'!CG40 &gt; 0, 'Athletes - Gold'!CG40*'Medal values'!$B$1+'Athletes - Silver'!CG40*'Medal values'!$B$2+'Athletes - Bronze'!CG40*'Medal values'!$B$3, "") + IF(AND(CG$1 = CF$1, CF$2 = "Mixed"), 0.5*CF40, 0) + IF(AND(CG$1 = CH$1, CH$2 = "Mixed"), 0.5*CH40, 0)</f>
        <v>0</v>
      </c>
      <c r="CH40" s="5">
        <f>IF('Athletes - Gold'!CH40+'Athletes - Silver'!CH40+'Athletes - Bronze'!CH40 &gt; 0, 'Athletes - Gold'!CH40*'Medal values'!$B$1+'Athletes - Silver'!CH40*'Medal values'!$B$2+'Athletes - Bronze'!CH40*'Medal values'!$B$3, "") + IF(AND(CH$1 = CG$1, CG$2 = "Mixed"), 0.5*CG40, 0) + IF(AND(CH$1 = CI$1, CI$2 = "Mixed"), 0.5*CI40, 0)</f>
        <v>0</v>
      </c>
      <c r="CI40" s="5">
        <f>IF('Athletes - Gold'!CI40+'Athletes - Silver'!CI40+'Athletes - Bronze'!CI40 &gt; 0, 'Athletes - Gold'!CI40*'Medal values'!$B$1+'Athletes - Silver'!CI40*'Medal values'!$B$2+'Athletes - Bronze'!CI40*'Medal values'!$B$3, "") + IF(AND(CI$1 = CH$1, CH$2 = "Mixed"), 0.5*CH40, 0) + IF(AND(CI$1 = CJ$1, CJ$2 = "Mixed"), 0.5*CJ40, 0)</f>
        <v>0</v>
      </c>
      <c r="CJ40" s="5">
        <f>IF('Athletes - Gold'!CJ40+'Athletes - Silver'!CJ40+'Athletes - Bronze'!CJ40 &gt; 0, 'Athletes - Gold'!CJ40*'Medal values'!$B$1+'Athletes - Silver'!CJ40*'Medal values'!$B$2+'Athletes - Bronze'!CJ40*'Medal values'!$B$3, "") + IF(AND(CJ$1 = CI$1, CI$2 = "Mixed"), 0.5*CI40, 0) + IF(AND(CJ$1 = CK$1, CK$2 = "Mixed"), 0.5*CK40, 0)</f>
        <v>0</v>
      </c>
      <c r="CK40" s="5">
        <f>IF('Athletes - Gold'!CK40+'Athletes - Silver'!CK40+'Athletes - Bronze'!CK40 &gt; 0, 'Athletes - Gold'!CK40*'Medal values'!$B$1+'Athletes - Silver'!CK40*'Medal values'!$B$2+'Athletes - Bronze'!CK40*'Medal values'!$B$3, "") + IF(AND(CK$1 = CJ$1, CJ$2 = "Mixed"), 0.5*CJ40, 0) + IF(AND(CK$1 = CL$1, CL$2 = "Mixed"), 0.5*CL40, 0)</f>
        <v>0</v>
      </c>
      <c r="CL40" s="5">
        <f>IF('Athletes - Gold'!CL40+'Athletes - Silver'!CL40+'Athletes - Bronze'!CL40 &gt; 0, 'Athletes - Gold'!CL40*'Medal values'!$B$1+'Athletes - Silver'!CL40*'Medal values'!$B$2+'Athletes - Bronze'!CL40*'Medal values'!$B$3, "") + IF(AND(CL$1 = CK$1, CK$2 = "Mixed"), 0.5*CK40, 0) + IF(AND(CL$1 = CM$1, CM$2 = "Mixed"), 0.5*CM40, 0)</f>
        <v>0</v>
      </c>
      <c r="CM40" s="5">
        <f>IF('Athletes - Gold'!CM40+'Athletes - Silver'!CM40+'Athletes - Bronze'!CM40 &gt; 0, 'Athletes - Gold'!CM40*'Medal values'!$B$1+'Athletes - Silver'!CM40*'Medal values'!$B$2+'Athletes - Bronze'!CM40*'Medal values'!$B$3, "") + IF(AND(CM$1 = CL$1, CL$2 = "Mixed"), 0.5*CL40, 0) + IF(AND(CM$1 = CN$1, CN$2 = "Mixed"), 0.5*CN40, 0)</f>
        <v>0</v>
      </c>
      <c r="CN40" s="5">
        <f>IF('Athletes - Gold'!CN40+'Athletes - Silver'!CN40+'Athletes - Bronze'!CN40 &gt; 0, 'Athletes - Gold'!CN40*'Medal values'!$B$1+'Athletes - Silver'!CN40*'Medal values'!$B$2+'Athletes - Bronze'!CN40*'Medal values'!$B$3, "") + IF(AND(CN$1 = CM$1, CM$2 = "Mixed"), 0.5*CM40, 0) + IF(AND(CN$1 = CO$1, CO$2 = "Mixed"), 0.5*CO40, 0)</f>
        <v>0</v>
      </c>
      <c r="CO40" s="5">
        <f>IF('Athletes - Gold'!CO40+'Athletes - Silver'!CO40+'Athletes - Bronze'!CO40 &gt; 0, 'Athletes - Gold'!CO40*'Medal values'!$B$1+'Athletes - Silver'!CO40*'Medal values'!$B$2+'Athletes - Bronze'!CO40*'Medal values'!$B$3, "") + IF(AND(CO$1 = CN$1, CN$2 = "Mixed"), 0.5*CN40, 0) + IF(AND(CO$1 = CP$1, CP$2 = "Mixed"), 0.5*CP40, 0)</f>
        <v>0</v>
      </c>
      <c r="CP40" s="5">
        <f>IF('Athletes - Gold'!CP40+'Athletes - Silver'!CP40+'Athletes - Bronze'!CP40 &gt; 0, 'Athletes - Gold'!CP40*'Medal values'!$B$1+'Athletes - Silver'!CP40*'Medal values'!$B$2+'Athletes - Bronze'!CP40*'Medal values'!$B$3, "") + IF(AND(CP$1 = CO$1, CO$2 = "Mixed"), 0.5*CO40, 0) + IF(AND(CP$1 = CQ$1, CQ$2 = "Mixed"), 0.5*CQ40, 0)</f>
        <v>0</v>
      </c>
      <c r="CQ40" s="5">
        <f>IF('Athletes - Gold'!CQ40+'Athletes - Silver'!CQ40+'Athletes - Bronze'!CQ40 &gt; 0, 'Athletes - Gold'!CQ40*'Medal values'!$B$1+'Athletes - Silver'!CQ40*'Medal values'!$B$2+'Athletes - Bronze'!CQ40*'Medal values'!$B$3, "") + IF(AND(CQ$1 = CP$1, CP$2 = "Mixed"), 0.5*CP40, 0) + IF(AND(CQ$1 = CR$1, CR$2 = "Mixed"), 0.5*CR40, 0)</f>
        <v>0</v>
      </c>
      <c r="CR40" s="5">
        <f>IF('Athletes - Gold'!CR40+'Athletes - Silver'!CR40+'Athletes - Bronze'!CR40 &gt; 0, 'Athletes - Gold'!CR40*'Medal values'!$B$1+'Athletes - Silver'!CR40*'Medal values'!$B$2+'Athletes - Bronze'!CR40*'Medal values'!$B$3, "") + IF(AND(CR$1 = CQ$1, CQ$2 = "Mixed"), 0.5*CQ40, 0) + IF(AND(CR$1 = CS$1, CS$2 = "Mixed"), 0.5*CS40, 0)</f>
        <v>0</v>
      </c>
      <c r="CS40" s="5">
        <f>IF('Athletes - Gold'!CS40+'Athletes - Silver'!CS40+'Athletes - Bronze'!CS40 &gt; 0, 'Athletes - Gold'!CS40*'Medal values'!$B$1+'Athletes - Silver'!CS40*'Medal values'!$B$2+'Athletes - Bronze'!CS40*'Medal values'!$B$3, "") + IF(AND(CS$1 = CR$1, CR$2 = "Mixed"), 0.5*CR40, 0) + IF(AND(CS$1 = CT$1, CT$2 = "Mixed"), 0.5*CT40, 0)</f>
        <v>0</v>
      </c>
      <c r="CT40" s="5">
        <f>IF('Athletes - Gold'!CT40+'Athletes - Silver'!CT40+'Athletes - Bronze'!CT40 &gt; 0, 'Athletes - Gold'!CT40*'Medal values'!$B$1+'Athletes - Silver'!CT40*'Medal values'!$B$2+'Athletes - Bronze'!CT40*'Medal values'!$B$3, "") + IF(AND(CT$1 = CS$1, CS$2 = "Mixed"), 0.5*CS40, 0) + IF(AND(CT$1 = CU$1, CU$2 = "Mixed"), 0.5*CU40, 0)</f>
        <v>0</v>
      </c>
      <c r="CU40" s="5">
        <f>IF('Athletes - Gold'!CU40+'Athletes - Silver'!CU40+'Athletes - Bronze'!CU40 &gt; 0, 'Athletes - Gold'!CU40*'Medal values'!$B$1+'Athletes - Silver'!CU40*'Medal values'!$B$2+'Athletes - Bronze'!CU40*'Medal values'!$B$3, "") + IF(AND(CU$1 = CT$1, CT$2 = "Mixed"), 0.5*CT40, 0) + IF(AND(CU$1 = CV$1, CV$2 = "Mixed"), 0.5*CV40, 0)</f>
        <v>0</v>
      </c>
      <c r="CV40" s="5">
        <f>IF('Athletes - Gold'!CV40+'Athletes - Silver'!CV40+'Athletes - Bronze'!CV40 &gt; 0, 'Athletes - Gold'!CV40*'Medal values'!$B$1+'Athletes - Silver'!CV40*'Medal values'!$B$2+'Athletes - Bronze'!CV40*'Medal values'!$B$3, "") + IF(AND(CV$1 = CU$1, CU$2 = "Mixed"), 0.5*CU40, 0) + IF(AND(CV$1 = CW$1, CW$2 = "Mixed"), 0.5*CW40, 0)</f>
        <v>0</v>
      </c>
      <c r="CW40" s="5">
        <f t="shared" ref="CW40:CX40" si="39">SUMIF($B$2:$CV$2,CW$2, $B40:$CV40)</f>
        <v>1</v>
      </c>
      <c r="CX40" s="5">
        <f t="shared" si="39"/>
        <v>0</v>
      </c>
      <c r="CY40" s="5">
        <f t="shared" si="3"/>
        <v>1</v>
      </c>
    </row>
    <row r="41">
      <c r="A41" s="5" t="str">
        <f>Countries!A39</f>
        <v>HKG</v>
      </c>
      <c r="B41" s="5">
        <f>IF('Athletes - Gold'!B41+'Athletes - Silver'!B41+'Athletes - Bronze'!B41 &gt; 0, 'Athletes - Gold'!B41*'Medal values'!$B$1+'Athletes - Silver'!B41*'Medal values'!$B$2+'Athletes - Bronze'!B41*'Medal values'!$B$3, "") + IF(AND(B$1 = A$1, A$2 = "Mixed"), 0.5*A41, 0) + IF(AND(B$1 = C$1, C$2 = "Mixed"), 0.5*C41, 0)</f>
        <v>0</v>
      </c>
      <c r="C41" s="5">
        <f>IF('Athletes - Gold'!C41+'Athletes - Silver'!C41+'Athletes - Bronze'!C41 &gt; 0, 'Athletes - Gold'!C41*'Medal values'!$B$1+'Athletes - Silver'!C41*'Medal values'!$B$2+'Athletes - Bronze'!C41*'Medal values'!$B$3, "") + IF(AND(C$1 = B$1, B$2 = "Mixed"), 0.5*B41, 0) + IF(AND(C$1 = D$1, D$2 = "Mixed"), 0.5*D41, 0)</f>
        <v>0</v>
      </c>
      <c r="D41" s="5">
        <f>IF('Athletes - Gold'!D41+'Athletes - Silver'!D41+'Athletes - Bronze'!D41 &gt; 0, 'Athletes - Gold'!D41*'Medal values'!$B$1+'Athletes - Silver'!D41*'Medal values'!$B$2+'Athletes - Bronze'!D41*'Medal values'!$B$3, "") + IF(AND(D$1 = C$1, C$2 = "Mixed"), 0.5*C41, 0) + IF(AND(D$1 = E$1, E$2 = "Mixed"), 0.5*E41, 0)</f>
        <v>0</v>
      </c>
      <c r="E41" s="5">
        <f>IF('Athletes - Gold'!E41+'Athletes - Silver'!E41+'Athletes - Bronze'!E41 &gt; 0, 'Athletes - Gold'!E41*'Medal values'!$B$1+'Athletes - Silver'!E41*'Medal values'!$B$2+'Athletes - Bronze'!E41*'Medal values'!$B$3, "") + IF(AND(E$1 = D$1, D$2 = "Mixed"), 0.5*D41, 0) + IF(AND(E$1 = F$1, F$2 = "Mixed"), 0.5*F41, 0)</f>
        <v>0</v>
      </c>
      <c r="F41" s="5">
        <f>IF('Athletes - Gold'!F41+'Athletes - Silver'!F41+'Athletes - Bronze'!F41 &gt; 0, 'Athletes - Gold'!F41*'Medal values'!$B$1+'Athletes - Silver'!F41*'Medal values'!$B$2+'Athletes - Bronze'!F41*'Medal values'!$B$3, "") + IF(AND(F$1 = E$1, E$2 = "Mixed"), 0.5*E41, 0) + IF(AND(F$1 = G$1, G$2 = "Mixed"), 0.5*G41, 0)</f>
        <v>0</v>
      </c>
      <c r="G41" s="5">
        <f>IF('Athletes - Gold'!G41+'Athletes - Silver'!G41+'Athletes - Bronze'!G41 &gt; 0, 'Athletes - Gold'!G41*'Medal values'!$B$1+'Athletes - Silver'!G41*'Medal values'!$B$2+'Athletes - Bronze'!G41*'Medal values'!$B$3, "") + IF(AND(G$1 = F$1, F$2 = "Mixed"), 0.5*F41, 0) + IF(AND(G$1 = H$1, H$2 = "Mixed"), 0.5*H41, 0)</f>
        <v>0</v>
      </c>
      <c r="H41" s="5">
        <f>IF('Athletes - Gold'!H41+'Athletes - Silver'!H41+'Athletes - Bronze'!H41 &gt; 0, 'Athletes - Gold'!H41*'Medal values'!$B$1+'Athletes - Silver'!H41*'Medal values'!$B$2+'Athletes - Bronze'!H41*'Medal values'!$B$3, "") + IF(AND(H$1 = G$1, G$2 = "Mixed"), 0.5*G41, 0) + IF(AND(H$1 = I$1, I$2 = "Mixed"), 0.5*I41, 0)</f>
        <v>0</v>
      </c>
      <c r="I41" s="5">
        <f>IF('Athletes - Gold'!I41+'Athletes - Silver'!I41+'Athletes - Bronze'!I41 &gt; 0, 'Athletes - Gold'!I41*'Medal values'!$B$1+'Athletes - Silver'!I41*'Medal values'!$B$2+'Athletes - Bronze'!I41*'Medal values'!$B$3, "") + IF(AND(I$1 = H$1, H$2 = "Mixed"), 0.5*H41, 0) + IF(AND(I$1 = J$1, J$2 = "Mixed"), 0.5*J41, 0)</f>
        <v>0</v>
      </c>
      <c r="J41" s="5">
        <f>IF('Athletes - Gold'!J41+'Athletes - Silver'!J41+'Athletes - Bronze'!J41 &gt; 0, 'Athletes - Gold'!J41*'Medal values'!$B$1+'Athletes - Silver'!J41*'Medal values'!$B$2+'Athletes - Bronze'!J41*'Medal values'!$B$3, "") + IF(AND(J$1 = I$1, I$2 = "Mixed"), 0.5*I41, 0) + IF(AND(J$1 = K$1, K$2 = "Mixed"), 0.5*K41, 0)</f>
        <v>0</v>
      </c>
      <c r="K41" s="5">
        <f>IF('Athletes - Gold'!K41+'Athletes - Silver'!K41+'Athletes - Bronze'!K41 &gt; 0, 'Athletes - Gold'!K41*'Medal values'!$B$1+'Athletes - Silver'!K41*'Medal values'!$B$2+'Athletes - Bronze'!K41*'Medal values'!$B$3, "") + IF(AND(K$1 = J$1, J$2 = "Mixed"), 0.5*J41, 0) + IF(AND(K$1 = L$1, L$2 = "Mixed"), 0.5*L41, 0)</f>
        <v>0</v>
      </c>
      <c r="L41" s="5">
        <f>IF('Athletes - Gold'!L41+'Athletes - Silver'!L41+'Athletes - Bronze'!L41 &gt; 0, 'Athletes - Gold'!L41*'Medal values'!$B$1+'Athletes - Silver'!L41*'Medal values'!$B$2+'Athletes - Bronze'!L41*'Medal values'!$B$3, "") + IF(AND(L$1 = K$1, K$2 = "Mixed"), 0.5*K41, 0) + IF(AND(L$1 = M$1, M$2 = "Mixed"), 0.5*M41, 0)</f>
        <v>0</v>
      </c>
      <c r="M41" s="5">
        <f>IF('Athletes - Gold'!M41+'Athletes - Silver'!M41+'Athletes - Bronze'!M41 &gt; 0, 'Athletes - Gold'!M41*'Medal values'!$B$1+'Athletes - Silver'!M41*'Medal values'!$B$2+'Athletes - Bronze'!M41*'Medal values'!$B$3, "") + IF(AND(M$1 = L$1, L$2 = "Mixed"), 0.5*L41, 0) + IF(AND(M$1 = N$1, N$2 = "Mixed"), 0.5*N41, 0)</f>
        <v>0</v>
      </c>
      <c r="N41" s="5">
        <f>IF('Athletes - Gold'!N41+'Athletes - Silver'!N41+'Athletes - Bronze'!N41 &gt; 0, 'Athletes - Gold'!N41*'Medal values'!$B$1+'Athletes - Silver'!N41*'Medal values'!$B$2+'Athletes - Bronze'!N41*'Medal values'!$B$3, "") + IF(AND(N$1 = M$1, M$2 = "Mixed"), 0.5*M41, 0) + IF(AND(N$1 = O$1, O$2 = "Mixed"), 0.5*O41, 0)</f>
        <v>0</v>
      </c>
      <c r="O41" s="5">
        <f>IF('Athletes - Gold'!O41+'Athletes - Silver'!O41+'Athletes - Bronze'!O41 &gt; 0, 'Athletes - Gold'!O41*'Medal values'!$B$1+'Athletes - Silver'!O41*'Medal values'!$B$2+'Athletes - Bronze'!O41*'Medal values'!$B$3, "") + IF(AND(O$1 = N$1, N$2 = "Mixed"), 0.5*N41, 0) + IF(AND(O$1 = P$1, P$2 = "Mixed"), 0.5*P41, 0)</f>
        <v>0</v>
      </c>
      <c r="P41" s="5">
        <f>IF('Athletes - Gold'!P41+'Athletes - Silver'!P41+'Athletes - Bronze'!P41 &gt; 0, 'Athletes - Gold'!P41*'Medal values'!$B$1+'Athletes - Silver'!P41*'Medal values'!$B$2+'Athletes - Bronze'!P41*'Medal values'!$B$3, "") + IF(AND(P$1 = O$1, O$2 = "Mixed"), 0.5*O41, 0) + IF(AND(P$1 = Q$1, Q$2 = "Mixed"), 0.5*Q41, 0)</f>
        <v>0</v>
      </c>
      <c r="Q41" s="5">
        <f>IF('Athletes - Gold'!Q41+'Athletes - Silver'!Q41+'Athletes - Bronze'!Q41 &gt; 0, 'Athletes - Gold'!Q41*'Medal values'!$B$1+'Athletes - Silver'!Q41*'Medal values'!$B$2+'Athletes - Bronze'!Q41*'Medal values'!$B$3, "") + IF(AND(Q$1 = P$1, P$2 = "Mixed"), 0.5*P41, 0) + IF(AND(Q$1 = R$1, R$2 = "Mixed"), 0.5*R41, 0)</f>
        <v>0</v>
      </c>
      <c r="R41" s="5">
        <f>IF('Athletes - Gold'!R41+'Athletes - Silver'!R41+'Athletes - Bronze'!R41 &gt; 0, 'Athletes - Gold'!R41*'Medal values'!$B$1+'Athletes - Silver'!R41*'Medal values'!$B$2+'Athletes - Bronze'!R41*'Medal values'!$B$3, "") + IF(AND(R$1 = Q$1, Q$2 = "Mixed"), 0.5*Q41, 0) + IF(AND(R$1 = S$1, S$2 = "Mixed"), 0.5*S41, 0)</f>
        <v>0</v>
      </c>
      <c r="S41" s="5">
        <f>IF('Athletes - Gold'!S41+'Athletes - Silver'!S41+'Athletes - Bronze'!S41 &gt; 0, 'Athletes - Gold'!S41*'Medal values'!$B$1+'Athletes - Silver'!S41*'Medal values'!$B$2+'Athletes - Bronze'!S41*'Medal values'!$B$3, "") + IF(AND(S$1 = R$1, R$2 = "Mixed"), 0.5*R41, 0) + IF(AND(S$1 = T$1, T$2 = "Mixed"), 0.5*T41, 0)</f>
        <v>0</v>
      </c>
      <c r="T41" s="5">
        <f>IF('Athletes - Gold'!T41+'Athletes - Silver'!T41+'Athletes - Bronze'!T41 &gt; 0, 'Athletes - Gold'!T41*'Medal values'!$B$1+'Athletes - Silver'!T41*'Medal values'!$B$2+'Athletes - Bronze'!T41*'Medal values'!$B$3, "") + IF(AND(T$1 = S$1, S$2 = "Mixed"), 0.5*S41, 0) + IF(AND(T$1 = U$1, U$2 = "Mixed"), 0.5*U41, 0)</f>
        <v>0</v>
      </c>
      <c r="U41" s="5">
        <f>IF('Athletes - Gold'!U41+'Athletes - Silver'!U41+'Athletes - Bronze'!U41 &gt; 0, 'Athletes - Gold'!U41*'Medal values'!$B$1+'Athletes - Silver'!U41*'Medal values'!$B$2+'Athletes - Bronze'!U41*'Medal values'!$B$3, "") + IF(AND(U$1 = T$1, T$2 = "Mixed"), 0.5*T41, 0) + IF(AND(U$1 = V$1, V$2 = "Mixed"), 0.5*V41, 0)</f>
        <v>0</v>
      </c>
      <c r="V41" s="5">
        <f>IF('Athletes - Gold'!V41+'Athletes - Silver'!V41+'Athletes - Bronze'!V41 &gt; 0, 'Athletes - Gold'!V41*'Medal values'!$B$1+'Athletes - Silver'!V41*'Medal values'!$B$2+'Athletes - Bronze'!V41*'Medal values'!$B$3, "") + IF(AND(V$1 = U$1, U$2 = "Mixed"), 0.5*U41, 0) + IF(AND(V$1 = W$1, W$2 = "Mixed"), 0.5*W41, 0)</f>
        <v>0</v>
      </c>
      <c r="W41" s="5">
        <f>IF('Athletes - Gold'!W41+'Athletes - Silver'!W41+'Athletes - Bronze'!W41 &gt; 0, 'Athletes - Gold'!W41*'Medal values'!$B$1+'Athletes - Silver'!W41*'Medal values'!$B$2+'Athletes - Bronze'!W41*'Medal values'!$B$3, "") + IF(AND(W$1 = V$1, V$2 = "Mixed"), 0.5*V41, 0) + IF(AND(W$1 = X$1, X$2 = "Mixed"), 0.5*X41, 0)</f>
        <v>0</v>
      </c>
      <c r="X41" s="5">
        <f>IF('Athletes - Gold'!X41+'Athletes - Silver'!X41+'Athletes - Bronze'!X41 &gt; 0, 'Athletes - Gold'!X41*'Medal values'!$B$1+'Athletes - Silver'!X41*'Medal values'!$B$2+'Athletes - Bronze'!X41*'Medal values'!$B$3, "") + IF(AND(X$1 = W$1, W$2 = "Mixed"), 0.5*W41, 0) + IF(AND(X$1 = Y$1, Y$2 = "Mixed"), 0.5*Y41, 0)</f>
        <v>0</v>
      </c>
      <c r="Y41" s="5">
        <f>IF('Athletes - Gold'!Y41+'Athletes - Silver'!Y41+'Athletes - Bronze'!Y41 &gt; 0, 'Athletes - Gold'!Y41*'Medal values'!$B$1+'Athletes - Silver'!Y41*'Medal values'!$B$2+'Athletes - Bronze'!Y41*'Medal values'!$B$3, "") + IF(AND(Y$1 = X$1, X$2 = "Mixed"), 0.5*X41, 0) + IF(AND(Y$1 = Z$1, Z$2 = "Mixed"), 0.5*Z41, 0)</f>
        <v>0</v>
      </c>
      <c r="Z41" s="5">
        <f>IF('Athletes - Gold'!Z41+'Athletes - Silver'!Z41+'Athletes - Bronze'!Z41 &gt; 0, 'Athletes - Gold'!Z41*'Medal values'!$B$1+'Athletes - Silver'!Z41*'Medal values'!$B$2+'Athletes - Bronze'!Z41*'Medal values'!$B$3, "") + IF(AND(Z$1 = Y$1, Y$2 = "Mixed"), 0.5*Y41, 0) + IF(AND(Z$1 = AA$1, AA$2 = "Mixed"), 0.5*AA41, 0)</f>
        <v>0</v>
      </c>
      <c r="AA41" s="5">
        <f>IF('Athletes - Gold'!AA41+'Athletes - Silver'!AA41+'Athletes - Bronze'!AA41 &gt; 0, 'Athletes - Gold'!AA41*'Medal values'!$B$1+'Athletes - Silver'!AA41*'Medal values'!$B$2+'Athletes - Bronze'!AA41*'Medal values'!$B$3, "") + IF(AND(AA$1 = Z$1, Z$2 = "Mixed"), 0.5*Z41, 0) + IF(AND(AA$1 = AB$1, AB$2 = "Mixed"), 0.5*AB41, 0)</f>
        <v>0</v>
      </c>
      <c r="AB41" s="5">
        <f>IF('Athletes - Gold'!AB41+'Athletes - Silver'!AB41+'Athletes - Bronze'!AB41 &gt; 0, 'Athletes - Gold'!AB41*'Medal values'!$B$1+'Athletes - Silver'!AB41*'Medal values'!$B$2+'Athletes - Bronze'!AB41*'Medal values'!$B$3, "") + IF(AND(AB$1 = AA$1, AA$2 = "Mixed"), 0.5*AA41, 0) + IF(AND(AB$1 = AC$1, AC$2 = "Mixed"), 0.5*AC41, 0)</f>
        <v>0</v>
      </c>
      <c r="AC41" s="5">
        <f>IF('Athletes - Gold'!AC41+'Athletes - Silver'!AC41+'Athletes - Bronze'!AC41 &gt; 0, 'Athletes - Gold'!AC41*'Medal values'!$B$1+'Athletes - Silver'!AC41*'Medal values'!$B$2+'Athletes - Bronze'!AC41*'Medal values'!$B$3, "") + IF(AND(AC$1 = AB$1, AB$2 = "Mixed"), 0.5*AB41, 0) + IF(AND(AC$1 = AD$1, AD$2 = "Mixed"), 0.5*AD41, 0)</f>
        <v>0</v>
      </c>
      <c r="AD41" s="5">
        <f>IF('Athletes - Gold'!AD41+'Athletes - Silver'!AD41+'Athletes - Bronze'!AD41 &gt; 0, 'Athletes - Gold'!AD41*'Medal values'!$B$1+'Athletes - Silver'!AD41*'Medal values'!$B$2+'Athletes - Bronze'!AD41*'Medal values'!$B$3, "") + IF(AND(AD$1 = AC$1, AC$2 = "Mixed"), 0.5*AC41, 0) + IF(AND(AD$1 = AE$1, AE$2 = "Mixed"), 0.5*AE41, 0)</f>
        <v>0</v>
      </c>
      <c r="AE41" s="5">
        <f>IF('Athletes - Gold'!AE41+'Athletes - Silver'!AE41+'Athletes - Bronze'!AE41 &gt; 0, 'Athletes - Gold'!AE41*'Medal values'!$B$1+'Athletes - Silver'!AE41*'Medal values'!$B$2+'Athletes - Bronze'!AE41*'Medal values'!$B$3, "") + IF(AND(AE$1 = AD$1, AD$2 = "Mixed"), 0.5*AD41, 0) + IF(AND(AE$1 = AF$1, AF$2 = "Mixed"), 0.5*AF41, 0)</f>
        <v>0</v>
      </c>
      <c r="AF41" s="5">
        <f>IF('Athletes - Gold'!AF41+'Athletes - Silver'!AF41+'Athletes - Bronze'!AF41 &gt; 0, 'Athletes - Gold'!AF41*'Medal values'!$B$1+'Athletes - Silver'!AF41*'Medal values'!$B$2+'Athletes - Bronze'!AF41*'Medal values'!$B$3, "") + IF(AND(AF$1 = AE$1, AE$2 = "Mixed"), 0.5*AE41, 0) + IF(AND(AF$1 = AG$1, AG$2 = "Mixed"), 0.5*AG41, 0)</f>
        <v>0</v>
      </c>
      <c r="AG41" s="5">
        <f>IF('Athletes - Gold'!AG41+'Athletes - Silver'!AG41+'Athletes - Bronze'!AG41 &gt; 0, 'Athletes - Gold'!AG41*'Medal values'!$B$1+'Athletes - Silver'!AG41*'Medal values'!$B$2+'Athletes - Bronze'!AG41*'Medal values'!$B$3, "") + IF(AND(AG$1 = AF$1, AF$2 = "Mixed"), 0.5*AF41, 0) + IF(AND(AG$1 = AH$1, AH$2 = "Mixed"), 0.5*AH41, 0)</f>
        <v>0</v>
      </c>
      <c r="AH41" s="5">
        <f>IF('Athletes - Gold'!AH41+'Athletes - Silver'!AH41+'Athletes - Bronze'!AH41 &gt; 0, 'Athletes - Gold'!AH41*'Medal values'!$B$1+'Athletes - Silver'!AH41*'Medal values'!$B$2+'Athletes - Bronze'!AH41*'Medal values'!$B$3, "") + IF(AND(AH$1 = AG$1, AG$2 = "Mixed"), 0.5*AG41, 0) + IF(AND(AH$1 = AI$1, AI$2 = "Mixed"), 0.5*AI41, 0)</f>
        <v>0</v>
      </c>
      <c r="AI41" s="5">
        <f>IF('Athletes - Gold'!AI41+'Athletes - Silver'!AI41+'Athletes - Bronze'!AI41 &gt; 0, 'Athletes - Gold'!AI41*'Medal values'!$B$1+'Athletes - Silver'!AI41*'Medal values'!$B$2+'Athletes - Bronze'!AI41*'Medal values'!$B$3, "") + IF(AND(AI$1 = AH$1, AH$2 = "Mixed"), 0.5*AH41, 0) + IF(AND(AI$1 = AJ$1, AJ$2 = "Mixed"), 0.5*AJ41, 0)</f>
        <v>0</v>
      </c>
      <c r="AJ41" s="5">
        <f>IF('Athletes - Gold'!AJ41+'Athletes - Silver'!AJ41+'Athletes - Bronze'!AJ41 &gt; 0, 'Athletes - Gold'!AJ41*'Medal values'!$B$1+'Athletes - Silver'!AJ41*'Medal values'!$B$2+'Athletes - Bronze'!AJ41*'Medal values'!$B$3, "") + IF(AND(AJ$1 = AI$1, AI$2 = "Mixed"), 0.5*AI41, 0) + IF(AND(AJ$1 = AK$1, AK$2 = "Mixed"), 0.5*AK41, 0)</f>
        <v>0</v>
      </c>
      <c r="AK41" s="5">
        <f>IF('Athletes - Gold'!AK41+'Athletes - Silver'!AK41+'Athletes - Bronze'!AK41 &gt; 0, 'Athletes - Gold'!AK41*'Medal values'!$B$1+'Athletes - Silver'!AK41*'Medal values'!$B$2+'Athletes - Bronze'!AK41*'Medal values'!$B$3, "") + IF(AND(AK$1 = AJ$1, AJ$2 = "Mixed"), 0.5*AJ41, 0) + IF(AND(AK$1 = AL$1, AL$2 = "Mixed"), 0.5*AL41, 0)</f>
        <v>1</v>
      </c>
      <c r="AL41" s="5">
        <f>IF('Athletes - Gold'!AL41+'Athletes - Silver'!AL41+'Athletes - Bronze'!AL41 &gt; 0, 'Athletes - Gold'!AL41*'Medal values'!$B$1+'Athletes - Silver'!AL41*'Medal values'!$B$2+'Athletes - Bronze'!AL41*'Medal values'!$B$3, "") + IF(AND(AL$1 = AK$1, AK$2 = "Mixed"), 0.5*AK41, 0) + IF(AND(AL$1 = AM$1, AM$2 = "Mixed"), 0.5*AM41, 0)</f>
        <v>0</v>
      </c>
      <c r="AM41" s="5">
        <f>IF('Athletes - Gold'!AM41+'Athletes - Silver'!AM41+'Athletes - Bronze'!AM41 &gt; 0, 'Athletes - Gold'!AM41*'Medal values'!$B$1+'Athletes - Silver'!AM41*'Medal values'!$B$2+'Athletes - Bronze'!AM41*'Medal values'!$B$3, "") + IF(AND(AM$1 = AL$1, AL$2 = "Mixed"), 0.5*AL41, 0) + IF(AND(AM$1 = AN$1, AN$2 = "Mixed"), 0.5*AN41, 0)</f>
        <v>0</v>
      </c>
      <c r="AN41" s="5">
        <f>IF('Athletes - Gold'!AN41+'Athletes - Silver'!AN41+'Athletes - Bronze'!AN41 &gt; 0, 'Athletes - Gold'!AN41*'Medal values'!$B$1+'Athletes - Silver'!AN41*'Medal values'!$B$2+'Athletes - Bronze'!AN41*'Medal values'!$B$3, "") + IF(AND(AN$1 = AM$1, AM$2 = "Mixed"), 0.5*AM41, 0) + IF(AND(AN$1 = AO$1, AO$2 = "Mixed"), 0.5*AO41, 0)</f>
        <v>0</v>
      </c>
      <c r="AO41" s="5">
        <f>IF('Athletes - Gold'!AO41+'Athletes - Silver'!AO41+'Athletes - Bronze'!AO41 &gt; 0, 'Athletes - Gold'!AO41*'Medal values'!$B$1+'Athletes - Silver'!AO41*'Medal values'!$B$2+'Athletes - Bronze'!AO41*'Medal values'!$B$3, "") + IF(AND(AO$1 = AN$1, AN$2 = "Mixed"), 0.5*AN41, 0) + IF(AND(AO$1 = AP$1, AP$2 = "Mixed"), 0.5*AP41, 0)</f>
        <v>3.001</v>
      </c>
      <c r="AP41" s="5">
        <f>IF('Athletes - Gold'!AP41+'Athletes - Silver'!AP41+'Athletes - Bronze'!AP41 &gt; 0, 'Athletes - Gold'!AP41*'Medal values'!$B$1+'Athletes - Silver'!AP41*'Medal values'!$B$2+'Athletes - Bronze'!AP41*'Medal values'!$B$3, "") + IF(AND(AP$1 = AO$1, AO$2 = "Mixed"), 0.5*AO41, 0) + IF(AND(AP$1 = AQ$1, AQ$2 = "Mixed"), 0.5*AQ41, 0)</f>
        <v>0</v>
      </c>
      <c r="AQ41" s="5">
        <f>IF('Athletes - Gold'!AQ41+'Athletes - Silver'!AQ41+'Athletes - Bronze'!AQ41 &gt; 0, 'Athletes - Gold'!AQ41*'Medal values'!$B$1+'Athletes - Silver'!AQ41*'Medal values'!$B$2+'Athletes - Bronze'!AQ41*'Medal values'!$B$3, "") + IF(AND(AQ$1 = AP$1, AP$2 = "Mixed"), 0.5*AP41, 0) + IF(AND(AQ$1 = AR$1, AR$2 = "Mixed"), 0.5*AR41, 0)</f>
        <v>0</v>
      </c>
      <c r="AR41" s="5">
        <f>IF('Athletes - Gold'!AR41+'Athletes - Silver'!AR41+'Athletes - Bronze'!AR41 &gt; 0, 'Athletes - Gold'!AR41*'Medal values'!$B$1+'Athletes - Silver'!AR41*'Medal values'!$B$2+'Athletes - Bronze'!AR41*'Medal values'!$B$3, "") + IF(AND(AR$1 = AQ$1, AQ$2 = "Mixed"), 0.5*AQ41, 0) + IF(AND(AR$1 = AS$1, AS$2 = "Mixed"), 0.5*AS41, 0)</f>
        <v>0</v>
      </c>
      <c r="AS41" s="5">
        <f>IF('Athletes - Gold'!AS41+'Athletes - Silver'!AS41+'Athletes - Bronze'!AS41 &gt; 0, 'Athletes - Gold'!AS41*'Medal values'!$B$1+'Athletes - Silver'!AS41*'Medal values'!$B$2+'Athletes - Bronze'!AS41*'Medal values'!$B$3, "") + IF(AND(AS$1 = AR$1, AR$2 = "Mixed"), 0.5*AR41, 0) + IF(AND(AS$1 = AT$1, AT$2 = "Mixed"), 0.5*AT41, 0)</f>
        <v>0</v>
      </c>
      <c r="AT41" s="5">
        <f>IF('Athletes - Gold'!AT41+'Athletes - Silver'!AT41+'Athletes - Bronze'!AT41 &gt; 0, 'Athletes - Gold'!AT41*'Medal values'!$B$1+'Athletes - Silver'!AT41*'Medal values'!$B$2+'Athletes - Bronze'!AT41*'Medal values'!$B$3, "") + IF(AND(AT$1 = AS$1, AS$2 = "Mixed"), 0.5*AS41, 0) + IF(AND(AT$1 = AU$1, AU$2 = "Mixed"), 0.5*AU41, 0)</f>
        <v>0</v>
      </c>
      <c r="AU41" s="5">
        <f>IF('Athletes - Gold'!AU41+'Athletes - Silver'!AU41+'Athletes - Bronze'!AU41 &gt; 0, 'Athletes - Gold'!AU41*'Medal values'!$B$1+'Athletes - Silver'!AU41*'Medal values'!$B$2+'Athletes - Bronze'!AU41*'Medal values'!$B$3, "") + IF(AND(AU$1 = AT$1, AT$2 = "Mixed"), 0.5*AT41, 0) + IF(AND(AU$1 = AV$1, AV$2 = "Mixed"), 0.5*AV41, 0)</f>
        <v>0</v>
      </c>
      <c r="AV41" s="5">
        <f>IF('Athletes - Gold'!AV41+'Athletes - Silver'!AV41+'Athletes - Bronze'!AV41 &gt; 0, 'Athletes - Gold'!AV41*'Medal values'!$B$1+'Athletes - Silver'!AV41*'Medal values'!$B$2+'Athletes - Bronze'!AV41*'Medal values'!$B$3, "") + IF(AND(AV$1 = AU$1, AU$2 = "Mixed"), 0.5*AU41, 0) + IF(AND(AV$1 = AW$1, AW$2 = "Mixed"), 0.5*AW41, 0)</f>
        <v>0</v>
      </c>
      <c r="AW41" s="5">
        <f>IF('Athletes - Gold'!AW41+'Athletes - Silver'!AW41+'Athletes - Bronze'!AW41 &gt; 0, 'Athletes - Gold'!AW41*'Medal values'!$B$1+'Athletes - Silver'!AW41*'Medal values'!$B$2+'Athletes - Bronze'!AW41*'Medal values'!$B$3, "") + IF(AND(AW$1 = AV$1, AV$2 = "Mixed"), 0.5*AV41, 0) + IF(AND(AW$1 = AX$1, AX$2 = "Mixed"), 0.5*AX41, 0)</f>
        <v>0</v>
      </c>
      <c r="AX41" s="5">
        <f>IF('Athletes - Gold'!AX41+'Athletes - Silver'!AX41+'Athletes - Bronze'!AX41 &gt; 0, 'Athletes - Gold'!AX41*'Medal values'!$B$1+'Athletes - Silver'!AX41*'Medal values'!$B$2+'Athletes - Bronze'!AX41*'Medal values'!$B$3, "") + IF(AND(AX$1 = AW$1, AW$2 = "Mixed"), 0.5*AW41, 0) + IF(AND(AX$1 = AY$1, AY$2 = "Mixed"), 0.5*AY41, 0)</f>
        <v>0</v>
      </c>
      <c r="AY41" s="5">
        <f>IF('Athletes - Gold'!AY41+'Athletes - Silver'!AY41+'Athletes - Bronze'!AY41 &gt; 0, 'Athletes - Gold'!AY41*'Medal values'!$B$1+'Athletes - Silver'!AY41*'Medal values'!$B$2+'Athletes - Bronze'!AY41*'Medal values'!$B$3, "") + IF(AND(AY$1 = AX$1, AX$2 = "Mixed"), 0.5*AX41, 0) + IF(AND(AY$1 = AZ$1, AZ$2 = "Mixed"), 0.5*AZ41, 0)</f>
        <v>0</v>
      </c>
      <c r="AZ41" s="5">
        <f>IF('Athletes - Gold'!AZ41+'Athletes - Silver'!AZ41+'Athletes - Bronze'!AZ41 &gt; 0, 'Athletes - Gold'!AZ41*'Medal values'!$B$1+'Athletes - Silver'!AZ41*'Medal values'!$B$2+'Athletes - Bronze'!AZ41*'Medal values'!$B$3, "") + IF(AND(AZ$1 = AY$1, AY$2 = "Mixed"), 0.5*AY41, 0) + IF(AND(AZ$1 = BA$1, BA$2 = "Mixed"), 0.5*BA41, 0)</f>
        <v>0</v>
      </c>
      <c r="BA41" s="5">
        <f>IF('Athletes - Gold'!BA41+'Athletes - Silver'!BA41+'Athletes - Bronze'!BA41 &gt; 0, 'Athletes - Gold'!BA41*'Medal values'!$B$1+'Athletes - Silver'!BA41*'Medal values'!$B$2+'Athletes - Bronze'!BA41*'Medal values'!$B$3, "") + IF(AND(BA$1 = AZ$1, AZ$2 = "Mixed"), 0.5*AZ41, 0) + IF(AND(BA$1 = BB$1, BB$2 = "Mixed"), 0.5*BB41, 0)</f>
        <v>0</v>
      </c>
      <c r="BB41" s="5">
        <f>IF('Athletes - Gold'!BB41+'Athletes - Silver'!BB41+'Athletes - Bronze'!BB41 &gt; 0, 'Athletes - Gold'!BB41*'Medal values'!$B$1+'Athletes - Silver'!BB41*'Medal values'!$B$2+'Athletes - Bronze'!BB41*'Medal values'!$B$3, "") + IF(AND(BB$1 = BA$1, BA$2 = "Mixed"), 0.5*BA41, 0) + IF(AND(BB$1 = BC$1, BC$2 = "Mixed"), 0.5*BC41, 0)</f>
        <v>0</v>
      </c>
      <c r="BC41" s="5">
        <f>IF('Athletes - Gold'!BC41+'Athletes - Silver'!BC41+'Athletes - Bronze'!BC41 &gt; 0, 'Athletes - Gold'!BC41*'Medal values'!$B$1+'Athletes - Silver'!BC41*'Medal values'!$B$2+'Athletes - Bronze'!BC41*'Medal values'!$B$3, "") + IF(AND(BC$1 = BB$1, BB$2 = "Mixed"), 0.5*BB41, 0) + IF(AND(BC$1 = BD$1, BD$2 = "Mixed"), 0.5*BD41, 0)</f>
        <v>1</v>
      </c>
      <c r="BD41" s="5">
        <f>IF('Athletes - Gold'!BD41+'Athletes - Silver'!BD41+'Athletes - Bronze'!BD41 &gt; 0, 'Athletes - Gold'!BD41*'Medal values'!$B$1+'Athletes - Silver'!BD41*'Medal values'!$B$2+'Athletes - Bronze'!BD41*'Medal values'!$B$3, "") + IF(AND(BD$1 = BC$1, BC$2 = "Mixed"), 0.5*BC41, 0) + IF(AND(BD$1 = BE$1, BE$2 = "Mixed"), 0.5*BE41, 0)</f>
        <v>0</v>
      </c>
      <c r="BE41" s="5">
        <f>IF('Athletes - Gold'!BE41+'Athletes - Silver'!BE41+'Athletes - Bronze'!BE41 &gt; 0, 'Athletes - Gold'!BE41*'Medal values'!$B$1+'Athletes - Silver'!BE41*'Medal values'!$B$2+'Athletes - Bronze'!BE41*'Medal values'!$B$3, "") + IF(AND(BE$1 = BD$1, BD$2 = "Mixed"), 0.5*BD41, 0) + IF(AND(BE$1 = BF$1, BF$2 = "Mixed"), 0.5*BF41, 0)</f>
        <v>0</v>
      </c>
      <c r="BF41" s="5">
        <f>IF('Athletes - Gold'!BF41+'Athletes - Silver'!BF41+'Athletes - Bronze'!BF41 &gt; 0, 'Athletes - Gold'!BF41*'Medal values'!$B$1+'Athletes - Silver'!BF41*'Medal values'!$B$2+'Athletes - Bronze'!BF41*'Medal values'!$B$3, "") + IF(AND(BF$1 = BE$1, BE$2 = "Mixed"), 0.5*BE41, 0) + IF(AND(BF$1 = BG$1, BG$2 = "Mixed"), 0.5*BG41, 0)</f>
        <v>0</v>
      </c>
      <c r="BG41" s="5">
        <f>IF('Athletes - Gold'!BG41+'Athletes - Silver'!BG41+'Athletes - Bronze'!BG41 &gt; 0, 'Athletes - Gold'!BG41*'Medal values'!$B$1+'Athletes - Silver'!BG41*'Medal values'!$B$2+'Athletes - Bronze'!BG41*'Medal values'!$B$3, "") + IF(AND(BG$1 = BF$1, BF$2 = "Mixed"), 0.5*BF41, 0) + IF(AND(BG$1 = BH$1, BH$2 = "Mixed"), 0.5*BH41, 0)</f>
        <v>0</v>
      </c>
      <c r="BH41" s="5">
        <f>IF('Athletes - Gold'!BH41+'Athletes - Silver'!BH41+'Athletes - Bronze'!BH41 &gt; 0, 'Athletes - Gold'!BH41*'Medal values'!$B$1+'Athletes - Silver'!BH41*'Medal values'!$B$2+'Athletes - Bronze'!BH41*'Medal values'!$B$3, "") + IF(AND(BH$1 = BG$1, BG$2 = "Mixed"), 0.5*BG41, 0) + IF(AND(BH$1 = BI$1, BI$2 = "Mixed"), 0.5*BI41, 0)</f>
        <v>0</v>
      </c>
      <c r="BI41" s="5">
        <f>IF('Athletes - Gold'!BI41+'Athletes - Silver'!BI41+'Athletes - Bronze'!BI41 &gt; 0, 'Athletes - Gold'!BI41*'Medal values'!$B$1+'Athletes - Silver'!BI41*'Medal values'!$B$2+'Athletes - Bronze'!BI41*'Medal values'!$B$3, "") + IF(AND(BI$1 = BH$1, BH$2 = "Mixed"), 0.5*BH41, 0) + IF(AND(BI$1 = BJ$1, BJ$2 = "Mixed"), 0.5*BJ41, 0)</f>
        <v>0</v>
      </c>
      <c r="BJ41" s="5">
        <f>IF('Athletes - Gold'!BJ41+'Athletes - Silver'!BJ41+'Athletes - Bronze'!BJ41 &gt; 0, 'Athletes - Gold'!BJ41*'Medal values'!$B$1+'Athletes - Silver'!BJ41*'Medal values'!$B$2+'Athletes - Bronze'!BJ41*'Medal values'!$B$3, "") + IF(AND(BJ$1 = BI$1, BI$2 = "Mixed"), 0.5*BI41, 0) + IF(AND(BJ$1 = BK$1, BK$2 = "Mixed"), 0.5*BK41, 0)</f>
        <v>0</v>
      </c>
      <c r="BK41" s="5">
        <f>IF('Athletes - Gold'!BK41+'Athletes - Silver'!BK41+'Athletes - Bronze'!BK41 &gt; 0, 'Athletes - Gold'!BK41*'Medal values'!$B$1+'Athletes - Silver'!BK41*'Medal values'!$B$2+'Athletes - Bronze'!BK41*'Medal values'!$B$3, "") + IF(AND(BK$1 = BJ$1, BJ$2 = "Mixed"), 0.5*BJ41, 0) + IF(AND(BK$1 = BL$1, BL$2 = "Mixed"), 0.5*BL41, 0)</f>
        <v>0</v>
      </c>
      <c r="BL41" s="5">
        <f>IF('Athletes - Gold'!BL41+'Athletes - Silver'!BL41+'Athletes - Bronze'!BL41 &gt; 0, 'Athletes - Gold'!BL41*'Medal values'!$B$1+'Athletes - Silver'!BL41*'Medal values'!$B$2+'Athletes - Bronze'!BL41*'Medal values'!$B$3, "") + IF(AND(BL$1 = BK$1, BK$2 = "Mixed"), 0.5*BK41, 0) + IF(AND(BL$1 = BM$1, BM$2 = "Mixed"), 0.5*BM41, 0)</f>
        <v>0</v>
      </c>
      <c r="BM41" s="5">
        <f>IF('Athletes - Gold'!BM41+'Athletes - Silver'!BM41+'Athletes - Bronze'!BM41 &gt; 0, 'Athletes - Gold'!BM41*'Medal values'!$B$1+'Athletes - Silver'!BM41*'Medal values'!$B$2+'Athletes - Bronze'!BM41*'Medal values'!$B$3, "") + IF(AND(BM$1 = BL$1, BL$2 = "Mixed"), 0.5*BL41, 0) + IF(AND(BM$1 = BN$1, BN$2 = "Mixed"), 0.5*BN41, 0)</f>
        <v>0</v>
      </c>
      <c r="BN41" s="5">
        <f>IF('Athletes - Gold'!BN41+'Athletes - Silver'!BN41+'Athletes - Bronze'!BN41 &gt; 0, 'Athletes - Gold'!BN41*'Medal values'!$B$1+'Athletes - Silver'!BN41*'Medal values'!$B$2+'Athletes - Bronze'!BN41*'Medal values'!$B$3, "") + IF(AND(BN$1 = BM$1, BM$2 = "Mixed"), 0.5*BM41, 0) + IF(AND(BN$1 = BO$1, BO$2 = "Mixed"), 0.5*BO41, 0)</f>
        <v>0</v>
      </c>
      <c r="BO41" s="5">
        <f>IF('Athletes - Gold'!BO41+'Athletes - Silver'!BO41+'Athletes - Bronze'!BO41 &gt; 0, 'Athletes - Gold'!BO41*'Medal values'!$B$1+'Athletes - Silver'!BO41*'Medal values'!$B$2+'Athletes - Bronze'!BO41*'Medal values'!$B$3, "") + IF(AND(BO$1 = BN$1, BN$2 = "Mixed"), 0.5*BN41, 0) + IF(AND(BO$1 = BP$1, BP$2 = "Mixed"), 0.5*BP41, 0)</f>
        <v>0</v>
      </c>
      <c r="BP41" s="5">
        <f>IF('Athletes - Gold'!BP41+'Athletes - Silver'!BP41+'Athletes - Bronze'!BP41 &gt; 0, 'Athletes - Gold'!BP41*'Medal values'!$B$1+'Athletes - Silver'!BP41*'Medal values'!$B$2+'Athletes - Bronze'!BP41*'Medal values'!$B$3, "") + IF(AND(BP$1 = BO$1, BO$2 = "Mixed"), 0.5*BO41, 0) + IF(AND(BP$1 = BQ$1, BQ$2 = "Mixed"), 0.5*BQ41, 0)</f>
        <v>0</v>
      </c>
      <c r="BQ41" s="5">
        <f>IF('Athletes - Gold'!BQ41+'Athletes - Silver'!BQ41+'Athletes - Bronze'!BQ41 &gt; 0, 'Athletes - Gold'!BQ41*'Medal values'!$B$1+'Athletes - Silver'!BQ41*'Medal values'!$B$2+'Athletes - Bronze'!BQ41*'Medal values'!$B$3, "") + IF(AND(BQ$1 = BP$1, BP$2 = "Mixed"), 0.5*BP41, 0) + IF(AND(BQ$1 = BR$1, BR$2 = "Mixed"), 0.5*BR41, 0)</f>
        <v>0</v>
      </c>
      <c r="BR41" s="5">
        <f>IF('Athletes - Gold'!BR41+'Athletes - Silver'!BR41+'Athletes - Bronze'!BR41 &gt; 0, 'Athletes - Gold'!BR41*'Medal values'!$B$1+'Athletes - Silver'!BR41*'Medal values'!$B$2+'Athletes - Bronze'!BR41*'Medal values'!$B$3, "") + IF(AND(BR$1 = BQ$1, BQ$2 = "Mixed"), 0.5*BQ41, 0) + IF(AND(BR$1 = BS$1, BS$2 = "Mixed"), 0.5*BS41, 0)</f>
        <v>0</v>
      </c>
      <c r="BS41" s="5">
        <f>IF('Athletes - Gold'!BS41+'Athletes - Silver'!BS41+'Athletes - Bronze'!BS41 &gt; 0, 'Athletes - Gold'!BS41*'Medal values'!$B$1+'Athletes - Silver'!BS41*'Medal values'!$B$2+'Athletes - Bronze'!BS41*'Medal values'!$B$3, "") + IF(AND(BS$1 = BR$1, BR$2 = "Mixed"), 0.5*BR41, 0) + IF(AND(BS$1 = BT$1, BT$2 = "Mixed"), 0.5*BT41, 0)</f>
        <v>0</v>
      </c>
      <c r="BT41" s="5">
        <f>IF('Athletes - Gold'!BT41+'Athletes - Silver'!BT41+'Athletes - Bronze'!BT41 &gt; 0, 'Athletes - Gold'!BT41*'Medal values'!$B$1+'Athletes - Silver'!BT41*'Medal values'!$B$2+'Athletes - Bronze'!BT41*'Medal values'!$B$3, "") + IF(AND(BT$1 = BS$1, BS$2 = "Mixed"), 0.5*BS41, 0) + IF(AND(BT$1 = BU$1, BU$2 = "Mixed"), 0.5*BU41, 0)</f>
        <v>0</v>
      </c>
      <c r="BU41" s="5">
        <f>IF('Athletes - Gold'!BU41+'Athletes - Silver'!BU41+'Athletes - Bronze'!BU41 &gt; 0, 'Athletes - Gold'!BU41*'Medal values'!$B$1+'Athletes - Silver'!BU41*'Medal values'!$B$2+'Athletes - Bronze'!BU41*'Medal values'!$B$3, "") + IF(AND(BU$1 = BT$1, BT$2 = "Mixed"), 0.5*BT41, 0) + IF(AND(BU$1 = BV$1, BV$2 = "Mixed"), 0.5*BV41, 0)</f>
        <v>0</v>
      </c>
      <c r="BV41" s="5">
        <f>IF('Athletes - Gold'!BV41+'Athletes - Silver'!BV41+'Athletes - Bronze'!BV41 &gt; 0, 'Athletes - Gold'!BV41*'Medal values'!$B$1+'Athletes - Silver'!BV41*'Medal values'!$B$2+'Athletes - Bronze'!BV41*'Medal values'!$B$3, "") + IF(AND(BV$1 = BU$1, BU$2 = "Mixed"), 0.5*BU41, 0) + IF(AND(BV$1 = BW$1, BW$2 = "Mixed"), 0.5*BW41, 0)</f>
        <v>0</v>
      </c>
      <c r="BW41" s="5">
        <f>IF('Athletes - Gold'!BW41+'Athletes - Silver'!BW41+'Athletes - Bronze'!BW41 &gt; 0, 'Athletes - Gold'!BW41*'Medal values'!$B$1+'Athletes - Silver'!BW41*'Medal values'!$B$2+'Athletes - Bronze'!BW41*'Medal values'!$B$3, "") + IF(AND(BW$1 = BV$1, BV$2 = "Mixed"), 0.5*BV41, 0) + IF(AND(BW$1 = BX$1, BX$2 = "Mixed"), 0.5*BX41, 0)</f>
        <v>0</v>
      </c>
      <c r="BX41" s="5">
        <f>IF('Athletes - Gold'!BX41+'Athletes - Silver'!BX41+'Athletes - Bronze'!BX41 &gt; 0, 'Athletes - Gold'!BX41*'Medal values'!$B$1+'Athletes - Silver'!BX41*'Medal values'!$B$2+'Athletes - Bronze'!BX41*'Medal values'!$B$3, "") + IF(AND(BX$1 = BW$1, BW$2 = "Mixed"), 0.5*BW41, 0) + IF(AND(BX$1 = BY$1, BY$2 = "Mixed"), 0.5*BY41, 0)</f>
        <v>0</v>
      </c>
      <c r="BY41" s="5">
        <f>IF('Athletes - Gold'!BY41+'Athletes - Silver'!BY41+'Athletes - Bronze'!BY41 &gt; 0, 'Athletes - Gold'!BY41*'Medal values'!$B$1+'Athletes - Silver'!BY41*'Medal values'!$B$2+'Athletes - Bronze'!BY41*'Medal values'!$B$3, "") + IF(AND(BY$1 = BX$1, BX$2 = "Mixed"), 0.5*BX41, 0) + IF(AND(BY$1 = BZ$1, BZ$2 = "Mixed"), 0.5*BZ41, 0)</f>
        <v>0</v>
      </c>
      <c r="BZ41" s="5">
        <f>IF('Athletes - Gold'!BZ41+'Athletes - Silver'!BZ41+'Athletes - Bronze'!BZ41 &gt; 0, 'Athletes - Gold'!BZ41*'Medal values'!$B$1+'Athletes - Silver'!BZ41*'Medal values'!$B$2+'Athletes - Bronze'!BZ41*'Medal values'!$B$3, "") + IF(AND(BZ$1 = BY$1, BY$2 = "Mixed"), 0.5*BY41, 0) + IF(AND(BZ$1 = CA$1, CA$2 = "Mixed"), 0.5*CA41, 0)</f>
        <v>0</v>
      </c>
      <c r="CA41" s="5">
        <f>IF('Athletes - Gold'!CA41+'Athletes - Silver'!CA41+'Athletes - Bronze'!CA41 &gt; 0, 'Athletes - Gold'!CA41*'Medal values'!$B$1+'Athletes - Silver'!CA41*'Medal values'!$B$2+'Athletes - Bronze'!CA41*'Medal values'!$B$3, "") + IF(AND(CA$1 = BZ$1, BZ$2 = "Mixed"), 0.5*BZ41, 0) + IF(AND(CA$1 = CB$1, CB$2 = "Mixed"), 0.5*CB41, 0)</f>
        <v>4.000002</v>
      </c>
      <c r="CB41" s="5">
        <f>IF('Athletes - Gold'!CB41+'Athletes - Silver'!CB41+'Athletes - Bronze'!CB41 &gt; 0, 'Athletes - Gold'!CB41*'Medal values'!$B$1+'Athletes - Silver'!CB41*'Medal values'!$B$2+'Athletes - Bronze'!CB41*'Medal values'!$B$3, "") + IF(AND(CB$1 = CA$1, CA$2 = "Mixed"), 0.5*CA41, 0) + IF(AND(CB$1 = CC$1, CC$2 = "Mixed"), 0.5*CC41, 0)</f>
        <v>0</v>
      </c>
      <c r="CC41" s="5">
        <f>IF('Athletes - Gold'!CC41+'Athletes - Silver'!CC41+'Athletes - Bronze'!CC41 &gt; 0, 'Athletes - Gold'!CC41*'Medal values'!$B$1+'Athletes - Silver'!CC41*'Medal values'!$B$2+'Athletes - Bronze'!CC41*'Medal values'!$B$3, "") + IF(AND(CC$1 = CB$1, CB$2 = "Mixed"), 0.5*CB41, 0) + IF(AND(CC$1 = CD$1, CD$2 = "Mixed"), 0.5*CD41, 0)</f>
        <v>0</v>
      </c>
      <c r="CD41" s="5">
        <f>IF('Athletes - Gold'!CD41+'Athletes - Silver'!CD41+'Athletes - Bronze'!CD41 &gt; 0, 'Athletes - Gold'!CD41*'Medal values'!$B$1+'Athletes - Silver'!CD41*'Medal values'!$B$2+'Athletes - Bronze'!CD41*'Medal values'!$B$3, "") + IF(AND(CD$1 = CC$1, CC$2 = "Mixed"), 0.5*CC41, 0) + IF(AND(CD$1 = CE$1, CE$2 = "Mixed"), 0.5*CE41, 0)</f>
        <v>3</v>
      </c>
      <c r="CE41" s="5">
        <f>IF('Athletes - Gold'!CE41+'Athletes - Silver'!CE41+'Athletes - Bronze'!CE41 &gt; 0, 'Athletes - Gold'!CE41*'Medal values'!$B$1+'Athletes - Silver'!CE41*'Medal values'!$B$2+'Athletes - Bronze'!CE41*'Medal values'!$B$3, "") + IF(AND(CE$1 = CD$1, CD$2 = "Mixed"), 0.5*CD41, 0) + IF(AND(CE$1 = CF$1, CF$2 = "Mixed"), 0.5*CF41, 0)</f>
        <v>0</v>
      </c>
      <c r="CF41" s="5">
        <f>IF('Athletes - Gold'!CF41+'Athletes - Silver'!CF41+'Athletes - Bronze'!CF41 &gt; 0, 'Athletes - Gold'!CF41*'Medal values'!$B$1+'Athletes - Silver'!CF41*'Medal values'!$B$2+'Athletes - Bronze'!CF41*'Medal values'!$B$3, "") + IF(AND(CF$1 = CE$1, CE$2 = "Mixed"), 0.5*CE41, 0) + IF(AND(CF$1 = CG$1, CG$2 = "Mixed"), 0.5*CG41, 0)</f>
        <v>0</v>
      </c>
      <c r="CG41" s="5">
        <f>IF('Athletes - Gold'!CG41+'Athletes - Silver'!CG41+'Athletes - Bronze'!CG41 &gt; 0, 'Athletes - Gold'!CG41*'Medal values'!$B$1+'Athletes - Silver'!CG41*'Medal values'!$B$2+'Athletes - Bronze'!CG41*'Medal values'!$B$3, "") + IF(AND(CG$1 = CF$1, CF$2 = "Mixed"), 0.5*CF41, 0) + IF(AND(CG$1 = CH$1, CH$2 = "Mixed"), 0.5*CH41, 0)</f>
        <v>0</v>
      </c>
      <c r="CH41" s="5">
        <f>IF('Athletes - Gold'!CH41+'Athletes - Silver'!CH41+'Athletes - Bronze'!CH41 &gt; 0, 'Athletes - Gold'!CH41*'Medal values'!$B$1+'Athletes - Silver'!CH41*'Medal values'!$B$2+'Athletes - Bronze'!CH41*'Medal values'!$B$3, "") + IF(AND(CH$1 = CG$1, CG$2 = "Mixed"), 0.5*CG41, 0) + IF(AND(CH$1 = CI$1, CI$2 = "Mixed"), 0.5*CI41, 0)</f>
        <v>0</v>
      </c>
      <c r="CI41" s="5">
        <f>IF('Athletes - Gold'!CI41+'Athletes - Silver'!CI41+'Athletes - Bronze'!CI41 &gt; 0, 'Athletes - Gold'!CI41*'Medal values'!$B$1+'Athletes - Silver'!CI41*'Medal values'!$B$2+'Athletes - Bronze'!CI41*'Medal values'!$B$3, "") + IF(AND(CI$1 = CH$1, CH$2 = "Mixed"), 0.5*CH41, 0) + IF(AND(CI$1 = CJ$1, CJ$2 = "Mixed"), 0.5*CJ41, 0)</f>
        <v>0</v>
      </c>
      <c r="CJ41" s="5">
        <f>IF('Athletes - Gold'!CJ41+'Athletes - Silver'!CJ41+'Athletes - Bronze'!CJ41 &gt; 0, 'Athletes - Gold'!CJ41*'Medal values'!$B$1+'Athletes - Silver'!CJ41*'Medal values'!$B$2+'Athletes - Bronze'!CJ41*'Medal values'!$B$3, "") + IF(AND(CJ$1 = CI$1, CI$2 = "Mixed"), 0.5*CI41, 0) + IF(AND(CJ$1 = CK$1, CK$2 = "Mixed"), 0.5*CK41, 0)</f>
        <v>0</v>
      </c>
      <c r="CK41" s="5">
        <f>IF('Athletes - Gold'!CK41+'Athletes - Silver'!CK41+'Athletes - Bronze'!CK41 &gt; 0, 'Athletes - Gold'!CK41*'Medal values'!$B$1+'Athletes - Silver'!CK41*'Medal values'!$B$2+'Athletes - Bronze'!CK41*'Medal values'!$B$3, "") + IF(AND(CK$1 = CJ$1, CJ$2 = "Mixed"), 0.5*CJ41, 0) + IF(AND(CK$1 = CL$1, CL$2 = "Mixed"), 0.5*CL41, 0)</f>
        <v>0</v>
      </c>
      <c r="CL41" s="5">
        <f>IF('Athletes - Gold'!CL41+'Athletes - Silver'!CL41+'Athletes - Bronze'!CL41 &gt; 0, 'Athletes - Gold'!CL41*'Medal values'!$B$1+'Athletes - Silver'!CL41*'Medal values'!$B$2+'Athletes - Bronze'!CL41*'Medal values'!$B$3, "") + IF(AND(CL$1 = CK$1, CK$2 = "Mixed"), 0.5*CK41, 0) + IF(AND(CL$1 = CM$1, CM$2 = "Mixed"), 0.5*CM41, 0)</f>
        <v>0</v>
      </c>
      <c r="CM41" s="5">
        <f>IF('Athletes - Gold'!CM41+'Athletes - Silver'!CM41+'Athletes - Bronze'!CM41 &gt; 0, 'Athletes - Gold'!CM41*'Medal values'!$B$1+'Athletes - Silver'!CM41*'Medal values'!$B$2+'Athletes - Bronze'!CM41*'Medal values'!$B$3, "") + IF(AND(CM$1 = CL$1, CL$2 = "Mixed"), 0.5*CL41, 0) + IF(AND(CM$1 = CN$1, CN$2 = "Mixed"), 0.5*CN41, 0)</f>
        <v>0</v>
      </c>
      <c r="CN41" s="5">
        <f>IF('Athletes - Gold'!CN41+'Athletes - Silver'!CN41+'Athletes - Bronze'!CN41 &gt; 0, 'Athletes - Gold'!CN41*'Medal values'!$B$1+'Athletes - Silver'!CN41*'Medal values'!$B$2+'Athletes - Bronze'!CN41*'Medal values'!$B$3, "") + IF(AND(CN$1 = CM$1, CM$2 = "Mixed"), 0.5*CM41, 0) + IF(AND(CN$1 = CO$1, CO$2 = "Mixed"), 0.5*CO41, 0)</f>
        <v>0</v>
      </c>
      <c r="CO41" s="5">
        <f>IF('Athletes - Gold'!CO41+'Athletes - Silver'!CO41+'Athletes - Bronze'!CO41 &gt; 0, 'Athletes - Gold'!CO41*'Medal values'!$B$1+'Athletes - Silver'!CO41*'Medal values'!$B$2+'Athletes - Bronze'!CO41*'Medal values'!$B$3, "") + IF(AND(CO$1 = CN$1, CN$2 = "Mixed"), 0.5*CN41, 0) + IF(AND(CO$1 = CP$1, CP$2 = "Mixed"), 0.5*CP41, 0)</f>
        <v>0</v>
      </c>
      <c r="CP41" s="5">
        <f>IF('Athletes - Gold'!CP41+'Athletes - Silver'!CP41+'Athletes - Bronze'!CP41 &gt; 0, 'Athletes - Gold'!CP41*'Medal values'!$B$1+'Athletes - Silver'!CP41*'Medal values'!$B$2+'Athletes - Bronze'!CP41*'Medal values'!$B$3, "") + IF(AND(CP$1 = CO$1, CO$2 = "Mixed"), 0.5*CO41, 0) + IF(AND(CP$1 = CQ$1, CQ$2 = "Mixed"), 0.5*CQ41, 0)</f>
        <v>0</v>
      </c>
      <c r="CQ41" s="5">
        <f>IF('Athletes - Gold'!CQ41+'Athletes - Silver'!CQ41+'Athletes - Bronze'!CQ41 &gt; 0, 'Athletes - Gold'!CQ41*'Medal values'!$B$1+'Athletes - Silver'!CQ41*'Medal values'!$B$2+'Athletes - Bronze'!CQ41*'Medal values'!$B$3, "") + IF(AND(CQ$1 = CP$1, CP$2 = "Mixed"), 0.5*CP41, 0) + IF(AND(CQ$1 = CR$1, CR$2 = "Mixed"), 0.5*CR41, 0)</f>
        <v>0</v>
      </c>
      <c r="CR41" s="5">
        <f>IF('Athletes - Gold'!CR41+'Athletes - Silver'!CR41+'Athletes - Bronze'!CR41 &gt; 0, 'Athletes - Gold'!CR41*'Medal values'!$B$1+'Athletes - Silver'!CR41*'Medal values'!$B$2+'Athletes - Bronze'!CR41*'Medal values'!$B$3, "") + IF(AND(CR$1 = CQ$1, CQ$2 = "Mixed"), 0.5*CQ41, 0) + IF(AND(CR$1 = CS$1, CS$2 = "Mixed"), 0.5*CS41, 0)</f>
        <v>0</v>
      </c>
      <c r="CS41" s="5">
        <f>IF('Athletes - Gold'!CS41+'Athletes - Silver'!CS41+'Athletes - Bronze'!CS41 &gt; 0, 'Athletes - Gold'!CS41*'Medal values'!$B$1+'Athletes - Silver'!CS41*'Medal values'!$B$2+'Athletes - Bronze'!CS41*'Medal values'!$B$3, "") + IF(AND(CS$1 = CR$1, CR$2 = "Mixed"), 0.5*CR41, 0) + IF(AND(CS$1 = CT$1, CT$2 = "Mixed"), 0.5*CT41, 0)</f>
        <v>0</v>
      </c>
      <c r="CT41" s="5">
        <f>IF('Athletes - Gold'!CT41+'Athletes - Silver'!CT41+'Athletes - Bronze'!CT41 &gt; 0, 'Athletes - Gold'!CT41*'Medal values'!$B$1+'Athletes - Silver'!CT41*'Medal values'!$B$2+'Athletes - Bronze'!CT41*'Medal values'!$B$3, "") + IF(AND(CT$1 = CS$1, CS$2 = "Mixed"), 0.5*CS41, 0) + IF(AND(CT$1 = CU$1, CU$2 = "Mixed"), 0.5*CU41, 0)</f>
        <v>0</v>
      </c>
      <c r="CU41" s="5">
        <f>IF('Athletes - Gold'!CU41+'Athletes - Silver'!CU41+'Athletes - Bronze'!CU41 &gt; 0, 'Athletes - Gold'!CU41*'Medal values'!$B$1+'Athletes - Silver'!CU41*'Medal values'!$B$2+'Athletes - Bronze'!CU41*'Medal values'!$B$3, "") + IF(AND(CU$1 = CT$1, CT$2 = "Mixed"), 0.5*CT41, 0) + IF(AND(CU$1 = CV$1, CV$2 = "Mixed"), 0.5*CV41, 0)</f>
        <v>0</v>
      </c>
      <c r="CV41" s="5">
        <f>IF('Athletes - Gold'!CV41+'Athletes - Silver'!CV41+'Athletes - Bronze'!CV41 &gt; 0, 'Athletes - Gold'!CV41*'Medal values'!$B$1+'Athletes - Silver'!CV41*'Medal values'!$B$2+'Athletes - Bronze'!CV41*'Medal values'!$B$3, "") + IF(AND(CV$1 = CU$1, CU$2 = "Mixed"), 0.5*CU41, 0) + IF(AND(CV$1 = CW$1, CW$2 = "Mixed"), 0.5*CW41, 0)</f>
        <v>0</v>
      </c>
      <c r="CW41" s="5">
        <f t="shared" ref="CW41:CX41" si="40">SUMIF($B$2:$CV$2,CW$2, $B41:$CV41)</f>
        <v>3.001</v>
      </c>
      <c r="CX41" s="5">
        <f t="shared" si="40"/>
        <v>9.000002</v>
      </c>
      <c r="CY41" s="5">
        <f t="shared" si="3"/>
        <v>12.001002</v>
      </c>
    </row>
    <row r="42">
      <c r="A42" s="5" t="str">
        <f>Countries!A40</f>
        <v>HUN</v>
      </c>
      <c r="B42" s="5">
        <f>IF('Athletes - Gold'!B42+'Athletes - Silver'!B42+'Athletes - Bronze'!B42 &gt; 0, 'Athletes - Gold'!B42*'Medal values'!$B$1+'Athletes - Silver'!B42*'Medal values'!$B$2+'Athletes - Bronze'!B42*'Medal values'!$B$3, "") + IF(AND(B$1 = A$1, A$2 = "Mixed"), 0.5*A42, 0) + IF(AND(B$1 = C$1, C$2 = "Mixed"), 0.5*C42, 0)</f>
        <v>0</v>
      </c>
      <c r="C42" s="5">
        <f>IF('Athletes - Gold'!C42+'Athletes - Silver'!C42+'Athletes - Bronze'!C42 &gt; 0, 'Athletes - Gold'!C42*'Medal values'!$B$1+'Athletes - Silver'!C42*'Medal values'!$B$2+'Athletes - Bronze'!C42*'Medal values'!$B$3, "") + IF(AND(C$1 = B$1, B$2 = "Mixed"), 0.5*B42, 0) + IF(AND(C$1 = D$1, D$2 = "Mixed"), 0.5*D42, 0)</f>
        <v>0</v>
      </c>
      <c r="D42" s="5">
        <f>IF('Athletes - Gold'!D42+'Athletes - Silver'!D42+'Athletes - Bronze'!D42 &gt; 0, 'Athletes - Gold'!D42*'Medal values'!$B$1+'Athletes - Silver'!D42*'Medal values'!$B$2+'Athletes - Bronze'!D42*'Medal values'!$B$3, "") + IF(AND(D$1 = C$1, C$2 = "Mixed"), 0.5*C42, 0) + IF(AND(D$1 = E$1, E$2 = "Mixed"), 0.5*E42, 0)</f>
        <v>0</v>
      </c>
      <c r="E42" s="5">
        <f>IF('Athletes - Gold'!E42+'Athletes - Silver'!E42+'Athletes - Bronze'!E42 &gt; 0, 'Athletes - Gold'!E42*'Medal values'!$B$1+'Athletes - Silver'!E42*'Medal values'!$B$2+'Athletes - Bronze'!E42*'Medal values'!$B$3, "") + IF(AND(E$1 = D$1, D$2 = "Mixed"), 0.5*D42, 0) + IF(AND(E$1 = F$1, F$2 = "Mixed"), 0.5*F42, 0)</f>
        <v>0</v>
      </c>
      <c r="F42" s="5">
        <f>IF('Athletes - Gold'!F42+'Athletes - Silver'!F42+'Athletes - Bronze'!F42 &gt; 0, 'Athletes - Gold'!F42*'Medal values'!$B$1+'Athletes - Silver'!F42*'Medal values'!$B$2+'Athletes - Bronze'!F42*'Medal values'!$B$3, "") + IF(AND(F$1 = E$1, E$2 = "Mixed"), 0.5*E42, 0) + IF(AND(F$1 = G$1, G$2 = "Mixed"), 0.5*G42, 0)</f>
        <v>0</v>
      </c>
      <c r="G42" s="5">
        <f>IF('Athletes - Gold'!G42+'Athletes - Silver'!G42+'Athletes - Bronze'!G42 &gt; 0, 'Athletes - Gold'!G42*'Medal values'!$B$1+'Athletes - Silver'!G42*'Medal values'!$B$2+'Athletes - Bronze'!G42*'Medal values'!$B$3, "") + IF(AND(G$1 = F$1, F$2 = "Mixed"), 0.5*F42, 0) + IF(AND(G$1 = H$1, H$2 = "Mixed"), 0.5*H42, 0)</f>
        <v>0</v>
      </c>
      <c r="H42" s="5">
        <f>IF('Athletes - Gold'!H42+'Athletes - Silver'!H42+'Athletes - Bronze'!H42 &gt; 0, 'Athletes - Gold'!H42*'Medal values'!$B$1+'Athletes - Silver'!H42*'Medal values'!$B$2+'Athletes - Bronze'!H42*'Medal values'!$B$3, "") + IF(AND(H$1 = G$1, G$2 = "Mixed"), 0.5*G42, 0) + IF(AND(H$1 = I$1, I$2 = "Mixed"), 0.5*I42, 0)</f>
        <v>0</v>
      </c>
      <c r="I42" s="5">
        <f>IF('Athletes - Gold'!I42+'Athletes - Silver'!I42+'Athletes - Bronze'!I42 &gt; 0, 'Athletes - Gold'!I42*'Medal values'!$B$1+'Athletes - Silver'!I42*'Medal values'!$B$2+'Athletes - Bronze'!I42*'Medal values'!$B$3, "") + IF(AND(I$1 = H$1, H$2 = "Mixed"), 0.5*H42, 0) + IF(AND(I$1 = J$1, J$2 = "Mixed"), 0.5*J42, 0)</f>
        <v>0</v>
      </c>
      <c r="J42" s="5">
        <f>IF('Athletes - Gold'!J42+'Athletes - Silver'!J42+'Athletes - Bronze'!J42 &gt; 0, 'Athletes - Gold'!J42*'Medal values'!$B$1+'Athletes - Silver'!J42*'Medal values'!$B$2+'Athletes - Bronze'!J42*'Medal values'!$B$3, "") + IF(AND(J$1 = I$1, I$2 = "Mixed"), 0.5*I42, 0) + IF(AND(J$1 = K$1, K$2 = "Mixed"), 0.5*K42, 0)</f>
        <v>0</v>
      </c>
      <c r="K42" s="5">
        <f>IF('Athletes - Gold'!K42+'Athletes - Silver'!K42+'Athletes - Bronze'!K42 &gt; 0, 'Athletes - Gold'!K42*'Medal values'!$B$1+'Athletes - Silver'!K42*'Medal values'!$B$2+'Athletes - Bronze'!K42*'Medal values'!$B$3, "") + IF(AND(K$1 = J$1, J$2 = "Mixed"), 0.5*J42, 0) + IF(AND(K$1 = L$1, L$2 = "Mixed"), 0.5*L42, 0)</f>
        <v>0</v>
      </c>
      <c r="L42" s="5">
        <f>IF('Athletes - Gold'!L42+'Athletes - Silver'!L42+'Athletes - Bronze'!L42 &gt; 0, 'Athletes - Gold'!L42*'Medal values'!$B$1+'Athletes - Silver'!L42*'Medal values'!$B$2+'Athletes - Bronze'!L42*'Medal values'!$B$3, "") + IF(AND(L$1 = K$1, K$2 = "Mixed"), 0.5*K42, 0) + IF(AND(L$1 = M$1, M$2 = "Mixed"), 0.5*M42, 0)</f>
        <v>0</v>
      </c>
      <c r="M42" s="5">
        <f>IF('Athletes - Gold'!M42+'Athletes - Silver'!M42+'Athletes - Bronze'!M42 &gt; 0, 'Athletes - Gold'!M42*'Medal values'!$B$1+'Athletes - Silver'!M42*'Medal values'!$B$2+'Athletes - Bronze'!M42*'Medal values'!$B$3, "") + IF(AND(M$1 = L$1, L$2 = "Mixed"), 0.5*L42, 0) + IF(AND(M$1 = N$1, N$2 = "Mixed"), 0.5*N42, 0)</f>
        <v>0</v>
      </c>
      <c r="N42" s="5">
        <f>IF('Athletes - Gold'!N42+'Athletes - Silver'!N42+'Athletes - Bronze'!N42 &gt; 0, 'Athletes - Gold'!N42*'Medal values'!$B$1+'Athletes - Silver'!N42*'Medal values'!$B$2+'Athletes - Bronze'!N42*'Medal values'!$B$3, "") + IF(AND(N$1 = M$1, M$2 = "Mixed"), 0.5*M42, 0) + IF(AND(N$1 = O$1, O$2 = "Mixed"), 0.5*O42, 0)</f>
        <v>0</v>
      </c>
      <c r="O42" s="5">
        <f>IF('Athletes - Gold'!O42+'Athletes - Silver'!O42+'Athletes - Bronze'!O42 &gt; 0, 'Athletes - Gold'!O42*'Medal values'!$B$1+'Athletes - Silver'!O42*'Medal values'!$B$2+'Athletes - Bronze'!O42*'Medal values'!$B$3, "") + IF(AND(O$1 = N$1, N$2 = "Mixed"), 0.5*N42, 0) + IF(AND(O$1 = P$1, P$2 = "Mixed"), 0.5*P42, 0)</f>
        <v>0</v>
      </c>
      <c r="P42" s="5">
        <f>IF('Athletes - Gold'!P42+'Athletes - Silver'!P42+'Athletes - Bronze'!P42 &gt; 0, 'Athletes - Gold'!P42*'Medal values'!$B$1+'Athletes - Silver'!P42*'Medal values'!$B$2+'Athletes - Bronze'!P42*'Medal values'!$B$3, "") + IF(AND(P$1 = O$1, O$2 = "Mixed"), 0.5*O42, 0) + IF(AND(P$1 = Q$1, Q$2 = "Mixed"), 0.5*Q42, 0)</f>
        <v>0</v>
      </c>
      <c r="Q42" s="5">
        <f>IF('Athletes - Gold'!Q42+'Athletes - Silver'!Q42+'Athletes - Bronze'!Q42 &gt; 0, 'Athletes - Gold'!Q42*'Medal values'!$B$1+'Athletes - Silver'!Q42*'Medal values'!$B$2+'Athletes - Bronze'!Q42*'Medal values'!$B$3, "") + IF(AND(Q$1 = P$1, P$2 = "Mixed"), 0.5*P42, 0) + IF(AND(Q$1 = R$1, R$2 = "Mixed"), 0.5*R42, 0)</f>
        <v>0</v>
      </c>
      <c r="R42" s="5">
        <f>IF('Athletes - Gold'!R42+'Athletes - Silver'!R42+'Athletes - Bronze'!R42 &gt; 0, 'Athletes - Gold'!R42*'Medal values'!$B$1+'Athletes - Silver'!R42*'Medal values'!$B$2+'Athletes - Bronze'!R42*'Medal values'!$B$3, "") + IF(AND(R$1 = Q$1, Q$2 = "Mixed"), 0.5*Q42, 0) + IF(AND(R$1 = S$1, S$2 = "Mixed"), 0.5*S42, 0)</f>
        <v>0</v>
      </c>
      <c r="S42" s="5">
        <f>IF('Athletes - Gold'!S42+'Athletes - Silver'!S42+'Athletes - Bronze'!S42 &gt; 0, 'Athletes - Gold'!S42*'Medal values'!$B$1+'Athletes - Silver'!S42*'Medal values'!$B$2+'Athletes - Bronze'!S42*'Medal values'!$B$3, "") + IF(AND(S$1 = R$1, R$2 = "Mixed"), 0.5*R42, 0) + IF(AND(S$1 = T$1, T$2 = "Mixed"), 0.5*T42, 0)</f>
        <v>0</v>
      </c>
      <c r="T42" s="5">
        <f>IF('Athletes - Gold'!T42+'Athletes - Silver'!T42+'Athletes - Bronze'!T42 &gt; 0, 'Athletes - Gold'!T42*'Medal values'!$B$1+'Athletes - Silver'!T42*'Medal values'!$B$2+'Athletes - Bronze'!T42*'Medal values'!$B$3, "") + IF(AND(T$1 = S$1, S$2 = "Mixed"), 0.5*S42, 0) + IF(AND(T$1 = U$1, U$2 = "Mixed"), 0.5*U42, 0)</f>
        <v>0</v>
      </c>
      <c r="U42" s="5">
        <f>IF('Athletes - Gold'!U42+'Athletes - Silver'!U42+'Athletes - Bronze'!U42 &gt; 0, 'Athletes - Gold'!U42*'Medal values'!$B$1+'Athletes - Silver'!U42*'Medal values'!$B$2+'Athletes - Bronze'!U42*'Medal values'!$B$3, "") + IF(AND(U$1 = T$1, T$2 = "Mixed"), 0.5*T42, 0) + IF(AND(U$1 = V$1, V$2 = "Mixed"), 0.5*V42, 0)</f>
        <v>0</v>
      </c>
      <c r="V42" s="5">
        <f>IF('Athletes - Gold'!V42+'Athletes - Silver'!V42+'Athletes - Bronze'!V42 &gt; 0, 'Athletes - Gold'!V42*'Medal values'!$B$1+'Athletes - Silver'!V42*'Medal values'!$B$2+'Athletes - Bronze'!V42*'Medal values'!$B$3, "") + IF(AND(V$1 = U$1, U$2 = "Mixed"), 0.5*U42, 0) + IF(AND(V$1 = W$1, W$2 = "Mixed"), 0.5*W42, 0)</f>
        <v>0</v>
      </c>
      <c r="W42" s="5">
        <f>IF('Athletes - Gold'!W42+'Athletes - Silver'!W42+'Athletes - Bronze'!W42 &gt; 0, 'Athletes - Gold'!W42*'Medal values'!$B$1+'Athletes - Silver'!W42*'Medal values'!$B$2+'Athletes - Bronze'!W42*'Medal values'!$B$3, "") + IF(AND(W$1 = V$1, V$2 = "Mixed"), 0.5*V42, 0) + IF(AND(W$1 = X$1, X$2 = "Mixed"), 0.5*X42, 0)</f>
        <v>0</v>
      </c>
      <c r="X42" s="5">
        <f>IF('Athletes - Gold'!X42+'Athletes - Silver'!X42+'Athletes - Bronze'!X42 &gt; 0, 'Athletes - Gold'!X42*'Medal values'!$B$1+'Athletes - Silver'!X42*'Medal values'!$B$2+'Athletes - Bronze'!X42*'Medal values'!$B$3, "") + IF(AND(X$1 = W$1, W$2 = "Mixed"), 0.5*W42, 0) + IF(AND(X$1 = Y$1, Y$2 = "Mixed"), 0.5*Y42, 0)</f>
        <v>0</v>
      </c>
      <c r="Y42" s="5">
        <f>IF('Athletes - Gold'!Y42+'Athletes - Silver'!Y42+'Athletes - Bronze'!Y42 &gt; 0, 'Athletes - Gold'!Y42*'Medal values'!$B$1+'Athletes - Silver'!Y42*'Medal values'!$B$2+'Athletes - Bronze'!Y42*'Medal values'!$B$3, "") + IF(AND(Y$1 = X$1, X$2 = "Mixed"), 0.5*X42, 0) + IF(AND(Y$1 = Z$1, Z$2 = "Mixed"), 0.5*Z42, 0)</f>
        <v>0</v>
      </c>
      <c r="Z42" s="5">
        <f>IF('Athletes - Gold'!Z42+'Athletes - Silver'!Z42+'Athletes - Bronze'!Z42 &gt; 0, 'Athletes - Gold'!Z42*'Medal values'!$B$1+'Athletes - Silver'!Z42*'Medal values'!$B$2+'Athletes - Bronze'!Z42*'Medal values'!$B$3, "") + IF(AND(Z$1 = Y$1, Y$2 = "Mixed"), 0.5*Y42, 0) + IF(AND(Z$1 = AA$1, AA$2 = "Mixed"), 0.5*AA42, 0)</f>
        <v>8.002001</v>
      </c>
      <c r="AA42" s="5">
        <f>IF('Athletes - Gold'!AA42+'Athletes - Silver'!AA42+'Athletes - Bronze'!AA42 &gt; 0, 'Athletes - Gold'!AA42*'Medal values'!$B$1+'Athletes - Silver'!AA42*'Medal values'!$B$2+'Athletes - Bronze'!AA42*'Medal values'!$B$3, "") + IF(AND(AA$1 = Z$1, Z$2 = "Mixed"), 0.5*Z42, 0) + IF(AND(AA$1 = AB$1, AB$2 = "Mixed"), 0.5*AB42, 0)</f>
        <v>16.004001</v>
      </c>
      <c r="AB42" s="5">
        <f>IF('Athletes - Gold'!AB42+'Athletes - Silver'!AB42+'Athletes - Bronze'!AB42 &gt; 0, 'Athletes - Gold'!AB42*'Medal values'!$B$1+'Athletes - Silver'!AB42*'Medal values'!$B$2+'Athletes - Bronze'!AB42*'Medal values'!$B$3, "") + IF(AND(AB$1 = AA$1, AA$2 = "Mixed"), 0.5*AA42, 0) + IF(AND(AB$1 = AC$1, AC$2 = "Mixed"), 0.5*AC42, 0)</f>
        <v>0</v>
      </c>
      <c r="AC42" s="5">
        <f>IF('Athletes - Gold'!AC42+'Athletes - Silver'!AC42+'Athletes - Bronze'!AC42 &gt; 0, 'Athletes - Gold'!AC42*'Medal values'!$B$1+'Athletes - Silver'!AC42*'Medal values'!$B$2+'Athletes - Bronze'!AC42*'Medal values'!$B$3, "") + IF(AND(AC$1 = AB$1, AB$2 = "Mixed"), 0.5*AB42, 0) + IF(AND(AC$1 = AD$1, AD$2 = "Mixed"), 0.5*AD42, 0)</f>
        <v>0</v>
      </c>
      <c r="AD42" s="5">
        <f>IF('Athletes - Gold'!AD42+'Athletes - Silver'!AD42+'Athletes - Bronze'!AD42 &gt; 0, 'Athletes - Gold'!AD42*'Medal values'!$B$1+'Athletes - Silver'!AD42*'Medal values'!$B$2+'Athletes - Bronze'!AD42*'Medal values'!$B$3, "") + IF(AND(AD$1 = AC$1, AC$2 = "Mixed"), 0.5*AC42, 0) + IF(AND(AD$1 = AE$1, AE$2 = "Mixed"), 0.5*AE42, 0)</f>
        <v>0</v>
      </c>
      <c r="AE42" s="5">
        <f>IF('Athletes - Gold'!AE42+'Athletes - Silver'!AE42+'Athletes - Bronze'!AE42 &gt; 0, 'Athletes - Gold'!AE42*'Medal values'!$B$1+'Athletes - Silver'!AE42*'Medal values'!$B$2+'Athletes - Bronze'!AE42*'Medal values'!$B$3, "") + IF(AND(AE$1 = AD$1, AD$2 = "Mixed"), 0.5*AD42, 0) + IF(AND(AE$1 = AF$1, AF$2 = "Mixed"), 0.5*AF42, 0)</f>
        <v>0</v>
      </c>
      <c r="AF42" s="5">
        <f>IF('Athletes - Gold'!AF42+'Athletes - Silver'!AF42+'Athletes - Bronze'!AF42 &gt; 0, 'Athletes - Gold'!AF42*'Medal values'!$B$1+'Athletes - Silver'!AF42*'Medal values'!$B$2+'Athletes - Bronze'!AF42*'Medal values'!$B$3, "") + IF(AND(AF$1 = AE$1, AE$2 = "Mixed"), 0.5*AE42, 0) + IF(AND(AF$1 = AG$1, AG$2 = "Mixed"), 0.5*AG42, 0)</f>
        <v>0</v>
      </c>
      <c r="AG42" s="5">
        <f>IF('Athletes - Gold'!AG42+'Athletes - Silver'!AG42+'Athletes - Bronze'!AG42 &gt; 0, 'Athletes - Gold'!AG42*'Medal values'!$B$1+'Athletes - Silver'!AG42*'Medal values'!$B$2+'Athletes - Bronze'!AG42*'Medal values'!$B$3, "") + IF(AND(AG$1 = AF$1, AF$2 = "Mixed"), 0.5*AF42, 0) + IF(AND(AG$1 = AH$1, AH$2 = "Mixed"), 0.5*AH42, 0)</f>
        <v>0</v>
      </c>
      <c r="AH42" s="5">
        <f>IF('Athletes - Gold'!AH42+'Athletes - Silver'!AH42+'Athletes - Bronze'!AH42 &gt; 0, 'Athletes - Gold'!AH42*'Medal values'!$B$1+'Athletes - Silver'!AH42*'Medal values'!$B$2+'Athletes - Bronze'!AH42*'Medal values'!$B$3, "") + IF(AND(AH$1 = AG$1, AG$2 = "Mixed"), 0.5*AG42, 0) + IF(AND(AH$1 = AI$1, AI$2 = "Mixed"), 0.5*AI42, 0)</f>
        <v>0</v>
      </c>
      <c r="AI42" s="5">
        <f>IF('Athletes - Gold'!AI42+'Athletes - Silver'!AI42+'Athletes - Bronze'!AI42 &gt; 0, 'Athletes - Gold'!AI42*'Medal values'!$B$1+'Athletes - Silver'!AI42*'Medal values'!$B$2+'Athletes - Bronze'!AI42*'Medal values'!$B$3, "") + IF(AND(AI$1 = AH$1, AH$2 = "Mixed"), 0.5*AH42, 0) + IF(AND(AI$1 = AJ$1, AJ$2 = "Mixed"), 0.5*AJ42, 0)</f>
        <v>0</v>
      </c>
      <c r="AJ42" s="5">
        <f>IF('Athletes - Gold'!AJ42+'Athletes - Silver'!AJ42+'Athletes - Bronze'!AJ42 &gt; 0, 'Athletes - Gold'!AJ42*'Medal values'!$B$1+'Athletes - Silver'!AJ42*'Medal values'!$B$2+'Athletes - Bronze'!AJ42*'Medal values'!$B$3, "") + IF(AND(AJ$1 = AI$1, AI$2 = "Mixed"), 0.5*AI42, 0) + IF(AND(AJ$1 = AK$1, AK$2 = "Mixed"), 0.5*AK42, 0)</f>
        <v>0</v>
      </c>
      <c r="AK42" s="5">
        <f>IF('Athletes - Gold'!AK42+'Athletes - Silver'!AK42+'Athletes - Bronze'!AK42 &gt; 0, 'Athletes - Gold'!AK42*'Medal values'!$B$1+'Athletes - Silver'!AK42*'Medal values'!$B$2+'Athletes - Bronze'!AK42*'Medal values'!$B$3, "") + IF(AND(AK$1 = AJ$1, AJ$2 = "Mixed"), 0.5*AJ42, 0) + IF(AND(AK$1 = AL$1, AL$2 = "Mixed"), 0.5*AL42, 0)</f>
        <v>0</v>
      </c>
      <c r="AL42" s="5">
        <f>IF('Athletes - Gold'!AL42+'Athletes - Silver'!AL42+'Athletes - Bronze'!AL42 &gt; 0, 'Athletes - Gold'!AL42*'Medal values'!$B$1+'Athletes - Silver'!AL42*'Medal values'!$B$2+'Athletes - Bronze'!AL42*'Medal values'!$B$3, "") + IF(AND(AL$1 = AK$1, AK$2 = "Mixed"), 0.5*AK42, 0) + IF(AND(AL$1 = AM$1, AM$2 = "Mixed"), 0.5*AM42, 0)</f>
        <v>0</v>
      </c>
      <c r="AM42" s="5">
        <f>IF('Athletes - Gold'!AM42+'Athletes - Silver'!AM42+'Athletes - Bronze'!AM42 &gt; 0, 'Athletes - Gold'!AM42*'Medal values'!$B$1+'Athletes - Silver'!AM42*'Medal values'!$B$2+'Athletes - Bronze'!AM42*'Medal values'!$B$3, "") + IF(AND(AM$1 = AL$1, AL$2 = "Mixed"), 0.5*AL42, 0) + IF(AND(AM$1 = AN$1, AN$2 = "Mixed"), 0.5*AN42, 0)</f>
        <v>0</v>
      </c>
      <c r="AN42" s="5">
        <f>IF('Athletes - Gold'!AN42+'Athletes - Silver'!AN42+'Athletes - Bronze'!AN42 &gt; 0, 'Athletes - Gold'!AN42*'Medal values'!$B$1+'Athletes - Silver'!AN42*'Medal values'!$B$2+'Athletes - Bronze'!AN42*'Medal values'!$B$3, "") + IF(AND(AN$1 = AM$1, AM$2 = "Mixed"), 0.5*AM42, 0) + IF(AND(AN$1 = AO$1, AO$2 = "Mixed"), 0.5*AO42, 0)</f>
        <v>0</v>
      </c>
      <c r="AO42" s="5">
        <f>IF('Athletes - Gold'!AO42+'Athletes - Silver'!AO42+'Athletes - Bronze'!AO42 &gt; 0, 'Athletes - Gold'!AO42*'Medal values'!$B$1+'Athletes - Silver'!AO42*'Medal values'!$B$2+'Athletes - Bronze'!AO42*'Medal values'!$B$3, "") + IF(AND(AO$1 = AN$1, AN$2 = "Mixed"), 0.5*AN42, 0) + IF(AND(AO$1 = AP$1, AP$2 = "Mixed"), 0.5*AP42, 0)</f>
        <v>8.001001</v>
      </c>
      <c r="AP42" s="5">
        <f>IF('Athletes - Gold'!AP42+'Athletes - Silver'!AP42+'Athletes - Bronze'!AP42 &gt; 0, 'Athletes - Gold'!AP42*'Medal values'!$B$1+'Athletes - Silver'!AP42*'Medal values'!$B$2+'Athletes - Bronze'!AP42*'Medal values'!$B$3, "") + IF(AND(AP$1 = AO$1, AO$2 = "Mixed"), 0.5*AO42, 0) + IF(AND(AP$1 = AQ$1, AQ$2 = "Mixed"), 0.5*AQ42, 0)</f>
        <v>0</v>
      </c>
      <c r="AQ42" s="5">
        <f>IF('Athletes - Gold'!AQ42+'Athletes - Silver'!AQ42+'Athletes - Bronze'!AQ42 &gt; 0, 'Athletes - Gold'!AQ42*'Medal values'!$B$1+'Athletes - Silver'!AQ42*'Medal values'!$B$2+'Athletes - Bronze'!AQ42*'Medal values'!$B$3, "") + IF(AND(AQ$1 = AP$1, AP$2 = "Mixed"), 0.5*AP42, 0) + IF(AND(AQ$1 = AR$1, AR$2 = "Mixed"), 0.5*AR42, 0)</f>
        <v>0</v>
      </c>
      <c r="AR42" s="5">
        <f>IF('Athletes - Gold'!AR42+'Athletes - Silver'!AR42+'Athletes - Bronze'!AR42 &gt; 0, 'Athletes - Gold'!AR42*'Medal values'!$B$1+'Athletes - Silver'!AR42*'Medal values'!$B$2+'Athletes - Bronze'!AR42*'Medal values'!$B$3, "") + IF(AND(AR$1 = AQ$1, AQ$2 = "Mixed"), 0.5*AQ42, 0) + IF(AND(AR$1 = AS$1, AS$2 = "Mixed"), 0.5*AS42, 0)</f>
        <v>0</v>
      </c>
      <c r="AS42" s="5">
        <f>IF('Athletes - Gold'!AS42+'Athletes - Silver'!AS42+'Athletes - Bronze'!AS42 &gt; 0, 'Athletes - Gold'!AS42*'Medal values'!$B$1+'Athletes - Silver'!AS42*'Medal values'!$B$2+'Athletes - Bronze'!AS42*'Medal values'!$B$3, "") + IF(AND(AS$1 = AR$1, AR$2 = "Mixed"), 0.5*AR42, 0) + IF(AND(AS$1 = AT$1, AT$2 = "Mixed"), 0.5*AT42, 0)</f>
        <v>0</v>
      </c>
      <c r="AT42" s="5">
        <f>IF('Athletes - Gold'!AT42+'Athletes - Silver'!AT42+'Athletes - Bronze'!AT42 &gt; 0, 'Athletes - Gold'!AT42*'Medal values'!$B$1+'Athletes - Silver'!AT42*'Medal values'!$B$2+'Athletes - Bronze'!AT42*'Medal values'!$B$3, "") + IF(AND(AT$1 = AS$1, AS$2 = "Mixed"), 0.5*AS42, 0) + IF(AND(AT$1 = AU$1, AU$2 = "Mixed"), 0.5*AU42, 0)</f>
        <v>0</v>
      </c>
      <c r="AU42" s="5">
        <f>IF('Athletes - Gold'!AU42+'Athletes - Silver'!AU42+'Athletes - Bronze'!AU42 &gt; 0, 'Athletes - Gold'!AU42*'Medal values'!$B$1+'Athletes - Silver'!AU42*'Medal values'!$B$2+'Athletes - Bronze'!AU42*'Medal values'!$B$3, "") + IF(AND(AU$1 = AT$1, AT$2 = "Mixed"), 0.5*AT42, 0) + IF(AND(AU$1 = AV$1, AV$2 = "Mixed"), 0.5*AV42, 0)</f>
        <v>0</v>
      </c>
      <c r="AV42" s="5">
        <f>IF('Athletes - Gold'!AV42+'Athletes - Silver'!AV42+'Athletes - Bronze'!AV42 &gt; 0, 'Athletes - Gold'!AV42*'Medal values'!$B$1+'Athletes - Silver'!AV42*'Medal values'!$B$2+'Athletes - Bronze'!AV42*'Medal values'!$B$3, "") + IF(AND(AV$1 = AU$1, AU$2 = "Mixed"), 0.5*AU42, 0) + IF(AND(AV$1 = AW$1, AW$2 = "Mixed"), 0.5*AW42, 0)</f>
        <v>0</v>
      </c>
      <c r="AW42" s="5">
        <f>IF('Athletes - Gold'!AW42+'Athletes - Silver'!AW42+'Athletes - Bronze'!AW42 &gt; 0, 'Athletes - Gold'!AW42*'Medal values'!$B$1+'Athletes - Silver'!AW42*'Medal values'!$B$2+'Athletes - Bronze'!AW42*'Medal values'!$B$3, "") + IF(AND(AW$1 = AV$1, AV$2 = "Mixed"), 0.5*AV42, 0) + IF(AND(AW$1 = AX$1, AX$2 = "Mixed"), 0.5*AX42, 0)</f>
        <v>0</v>
      </c>
      <c r="AX42" s="5">
        <f>IF('Athletes - Gold'!AX42+'Athletes - Silver'!AX42+'Athletes - Bronze'!AX42 &gt; 0, 'Athletes - Gold'!AX42*'Medal values'!$B$1+'Athletes - Silver'!AX42*'Medal values'!$B$2+'Athletes - Bronze'!AX42*'Medal values'!$B$3, "") + IF(AND(AX$1 = AW$1, AW$2 = "Mixed"), 0.5*AW42, 0) + IF(AND(AX$1 = AY$1, AY$2 = "Mixed"), 0.5*AY42, 0)</f>
        <v>0</v>
      </c>
      <c r="AY42" s="5">
        <f>IF('Athletes - Gold'!AY42+'Athletes - Silver'!AY42+'Athletes - Bronze'!AY42 &gt; 0, 'Athletes - Gold'!AY42*'Medal values'!$B$1+'Athletes - Silver'!AY42*'Medal values'!$B$2+'Athletes - Bronze'!AY42*'Medal values'!$B$3, "") + IF(AND(AY$1 = AX$1, AX$2 = "Mixed"), 0.5*AX42, 0) + IF(AND(AY$1 = AZ$1, AZ$2 = "Mixed"), 0.5*AZ42, 0)</f>
        <v>1</v>
      </c>
      <c r="AZ42" s="5">
        <f>IF('Athletes - Gold'!AZ42+'Athletes - Silver'!AZ42+'Athletes - Bronze'!AZ42 &gt; 0, 'Athletes - Gold'!AZ42*'Medal values'!$B$1+'Athletes - Silver'!AZ42*'Medal values'!$B$2+'Athletes - Bronze'!AZ42*'Medal values'!$B$3, "") + IF(AND(AZ$1 = AY$1, AY$2 = "Mixed"), 0.5*AY42, 0) + IF(AND(AZ$1 = BA$1, BA$2 = "Mixed"), 0.5*BA42, 0)</f>
        <v>0</v>
      </c>
      <c r="BA42" s="5">
        <f>IF('Athletes - Gold'!BA42+'Athletes - Silver'!BA42+'Athletes - Bronze'!BA42 &gt; 0, 'Athletes - Gold'!BA42*'Medal values'!$B$1+'Athletes - Silver'!BA42*'Medal values'!$B$2+'Athletes - Bronze'!BA42*'Medal values'!$B$3, "") + IF(AND(BA$1 = AZ$1, AZ$2 = "Mixed"), 0.5*AZ42, 0) + IF(AND(BA$1 = BB$1, BB$2 = "Mixed"), 0.5*BB42, 0)</f>
        <v>0</v>
      </c>
      <c r="BB42" s="5">
        <f>IF('Athletes - Gold'!BB42+'Athletes - Silver'!BB42+'Athletes - Bronze'!BB42 &gt; 0, 'Athletes - Gold'!BB42*'Medal values'!$B$1+'Athletes - Silver'!BB42*'Medal values'!$B$2+'Athletes - Bronze'!BB42*'Medal values'!$B$3, "") + IF(AND(BB$1 = BA$1, BA$2 = "Mixed"), 0.5*BA42, 0) + IF(AND(BB$1 = BC$1, BC$2 = "Mixed"), 0.5*BC42, 0)</f>
        <v>1</v>
      </c>
      <c r="BC42" s="5">
        <f>IF('Athletes - Gold'!BC42+'Athletes - Silver'!BC42+'Athletes - Bronze'!BC42 &gt; 0, 'Athletes - Gold'!BC42*'Medal values'!$B$1+'Athletes - Silver'!BC42*'Medal values'!$B$2+'Athletes - Bronze'!BC42*'Medal values'!$B$3, "") + IF(AND(BC$1 = BB$1, BB$2 = "Mixed"), 0.5*BB42, 0) + IF(AND(BC$1 = BD$1, BD$2 = "Mixed"), 0.5*BD42, 0)</f>
        <v>0</v>
      </c>
      <c r="BD42" s="5">
        <f>IF('Athletes - Gold'!BD42+'Athletes - Silver'!BD42+'Athletes - Bronze'!BD42 &gt; 0, 'Athletes - Gold'!BD42*'Medal values'!$B$1+'Athletes - Silver'!BD42*'Medal values'!$B$2+'Athletes - Bronze'!BD42*'Medal values'!$B$3, "") + IF(AND(BD$1 = BC$1, BC$2 = "Mixed"), 0.5*BC42, 0) + IF(AND(BD$1 = BE$1, BE$2 = "Mixed"), 0.5*BE42, 0)</f>
        <v>2.000001</v>
      </c>
      <c r="BE42" s="5">
        <f>IF('Athletes - Gold'!BE42+'Athletes - Silver'!BE42+'Athletes - Bronze'!BE42 &gt; 0, 'Athletes - Gold'!BE42*'Medal values'!$B$1+'Athletes - Silver'!BE42*'Medal values'!$B$2+'Athletes - Bronze'!BE42*'Medal values'!$B$3, "") + IF(AND(BE$1 = BD$1, BD$2 = "Mixed"), 0.5*BD42, 0) + IF(AND(BE$1 = BF$1, BF$2 = "Mixed"), 0.5*BF42, 0)</f>
        <v>0</v>
      </c>
      <c r="BF42" s="5">
        <f>IF('Athletes - Gold'!BF42+'Athletes - Silver'!BF42+'Athletes - Bronze'!BF42 &gt; 0, 'Athletes - Gold'!BF42*'Medal values'!$B$1+'Athletes - Silver'!BF42*'Medal values'!$B$2+'Athletes - Bronze'!BF42*'Medal values'!$B$3, "") + IF(AND(BF$1 = BE$1, BE$2 = "Mixed"), 0.5*BE42, 0) + IF(AND(BF$1 = BG$1, BG$2 = "Mixed"), 0.5*BG42, 0)</f>
        <v>0</v>
      </c>
      <c r="BG42" s="5">
        <f>IF('Athletes - Gold'!BG42+'Athletes - Silver'!BG42+'Athletes - Bronze'!BG42 &gt; 0, 'Athletes - Gold'!BG42*'Medal values'!$B$1+'Athletes - Silver'!BG42*'Medal values'!$B$2+'Athletes - Bronze'!BG42*'Medal values'!$B$3, "") + IF(AND(BG$1 = BF$1, BF$2 = "Mixed"), 0.5*BF42, 0) + IF(AND(BG$1 = BH$1, BH$2 = "Mixed"), 0.5*BH42, 0)</f>
        <v>1</v>
      </c>
      <c r="BH42" s="5">
        <f>IF('Athletes - Gold'!BH42+'Athletes - Silver'!BH42+'Athletes - Bronze'!BH42 &gt; 0, 'Athletes - Gold'!BH42*'Medal values'!$B$1+'Athletes - Silver'!BH42*'Medal values'!$B$2+'Athletes - Bronze'!BH42*'Medal values'!$B$3, "") + IF(AND(BH$1 = BG$1, BG$2 = "Mixed"), 0.5*BG42, 0) + IF(AND(BH$1 = BI$1, BI$2 = "Mixed"), 0.5*BI42, 0)</f>
        <v>0</v>
      </c>
      <c r="BI42" s="5">
        <f>IF('Athletes - Gold'!BI42+'Athletes - Silver'!BI42+'Athletes - Bronze'!BI42 &gt; 0, 'Athletes - Gold'!BI42*'Medal values'!$B$1+'Athletes - Silver'!BI42*'Medal values'!$B$2+'Athletes - Bronze'!BI42*'Medal values'!$B$3, "") + IF(AND(BI$1 = BH$1, BH$2 = "Mixed"), 0.5*BH42, 0) + IF(AND(BI$1 = BJ$1, BJ$2 = "Mixed"), 0.5*BJ42, 0)</f>
        <v>0</v>
      </c>
      <c r="BJ42" s="5">
        <f>IF('Athletes - Gold'!BJ42+'Athletes - Silver'!BJ42+'Athletes - Bronze'!BJ42 &gt; 0, 'Athletes - Gold'!BJ42*'Medal values'!$B$1+'Athletes - Silver'!BJ42*'Medal values'!$B$2+'Athletes - Bronze'!BJ42*'Medal values'!$B$3, "") + IF(AND(BJ$1 = BI$1, BI$2 = "Mixed"), 0.5*BI42, 0) + IF(AND(BJ$1 = BK$1, BK$2 = "Mixed"), 0.5*BK42, 0)</f>
        <v>0</v>
      </c>
      <c r="BK42" s="5">
        <f>IF('Athletes - Gold'!BK42+'Athletes - Silver'!BK42+'Athletes - Bronze'!BK42 &gt; 0, 'Athletes - Gold'!BK42*'Medal values'!$B$1+'Athletes - Silver'!BK42*'Medal values'!$B$2+'Athletes - Bronze'!BK42*'Medal values'!$B$3, "") + IF(AND(BK$1 = BJ$1, BJ$2 = "Mixed"), 0.5*BJ42, 0) + IF(AND(BK$1 = BL$1, BL$2 = "Mixed"), 0.5*BL42, 0)</f>
        <v>0</v>
      </c>
      <c r="BL42" s="5">
        <f>IF('Athletes - Gold'!BL42+'Athletes - Silver'!BL42+'Athletes - Bronze'!BL42 &gt; 0, 'Athletes - Gold'!BL42*'Medal values'!$B$1+'Athletes - Silver'!BL42*'Medal values'!$B$2+'Athletes - Bronze'!BL42*'Medal values'!$B$3, "") + IF(AND(BL$1 = BK$1, BK$2 = "Mixed"), 0.5*BK42, 0) + IF(AND(BL$1 = BM$1, BM$2 = "Mixed"), 0.5*BM42, 0)</f>
        <v>0</v>
      </c>
      <c r="BM42" s="5">
        <f>IF('Athletes - Gold'!BM42+'Athletes - Silver'!BM42+'Athletes - Bronze'!BM42 &gt; 0, 'Athletes - Gold'!BM42*'Medal values'!$B$1+'Athletes - Silver'!BM42*'Medal values'!$B$2+'Athletes - Bronze'!BM42*'Medal values'!$B$3, "") + IF(AND(BM$1 = BL$1, BL$2 = "Mixed"), 0.5*BL42, 0) + IF(AND(BM$1 = BN$1, BN$2 = "Mixed"), 0.5*BN42, 0)</f>
        <v>2.000001</v>
      </c>
      <c r="BN42" s="5">
        <f>IF('Athletes - Gold'!BN42+'Athletes - Silver'!BN42+'Athletes - Bronze'!BN42 &gt; 0, 'Athletes - Gold'!BN42*'Medal values'!$B$1+'Athletes - Silver'!BN42*'Medal values'!$B$2+'Athletes - Bronze'!BN42*'Medal values'!$B$3, "") + IF(AND(BN$1 = BM$1, BM$2 = "Mixed"), 0.5*BM42, 0) + IF(AND(BN$1 = BO$1, BO$2 = "Mixed"), 0.5*BO42, 0)</f>
        <v>0</v>
      </c>
      <c r="BO42" s="5">
        <f>IF('Athletes - Gold'!BO42+'Athletes - Silver'!BO42+'Athletes - Bronze'!BO42 &gt; 0, 'Athletes - Gold'!BO42*'Medal values'!$B$1+'Athletes - Silver'!BO42*'Medal values'!$B$2+'Athletes - Bronze'!BO42*'Medal values'!$B$3, "") + IF(AND(BO$1 = BN$1, BN$2 = "Mixed"), 0.5*BN42, 0) + IF(AND(BO$1 = BP$1, BP$2 = "Mixed"), 0.5*BP42, 0)</f>
        <v>0</v>
      </c>
      <c r="BP42" s="5">
        <f>IF('Athletes - Gold'!BP42+'Athletes - Silver'!BP42+'Athletes - Bronze'!BP42 &gt; 0, 'Athletes - Gold'!BP42*'Medal values'!$B$1+'Athletes - Silver'!BP42*'Medal values'!$B$2+'Athletes - Bronze'!BP42*'Medal values'!$B$3, "") + IF(AND(BP$1 = BO$1, BO$2 = "Mixed"), 0.5*BO42, 0) + IF(AND(BP$1 = BQ$1, BQ$2 = "Mixed"), 0.5*BQ42, 0)</f>
        <v>0</v>
      </c>
      <c r="BQ42" s="5">
        <f>IF('Athletes - Gold'!BQ42+'Athletes - Silver'!BQ42+'Athletes - Bronze'!BQ42 &gt; 0, 'Athletes - Gold'!BQ42*'Medal values'!$B$1+'Athletes - Silver'!BQ42*'Medal values'!$B$2+'Athletes - Bronze'!BQ42*'Medal values'!$B$3, "") + IF(AND(BQ$1 = BP$1, BP$2 = "Mixed"), 0.5*BP42, 0) + IF(AND(BQ$1 = BR$1, BR$2 = "Mixed"), 0.5*BR42, 0)</f>
        <v>0</v>
      </c>
      <c r="BR42" s="5">
        <f>IF('Athletes - Gold'!BR42+'Athletes - Silver'!BR42+'Athletes - Bronze'!BR42 &gt; 0, 'Athletes - Gold'!BR42*'Medal values'!$B$1+'Athletes - Silver'!BR42*'Medal values'!$B$2+'Athletes - Bronze'!BR42*'Medal values'!$B$3, "") + IF(AND(BR$1 = BQ$1, BQ$2 = "Mixed"), 0.5*BQ42, 0) + IF(AND(BR$1 = BS$1, BS$2 = "Mixed"), 0.5*BS42, 0)</f>
        <v>0</v>
      </c>
      <c r="BS42" s="5">
        <f>IF('Athletes - Gold'!BS42+'Athletes - Silver'!BS42+'Athletes - Bronze'!BS42 &gt; 0, 'Athletes - Gold'!BS42*'Medal values'!$B$1+'Athletes - Silver'!BS42*'Medal values'!$B$2+'Athletes - Bronze'!BS42*'Medal values'!$B$3, "") + IF(AND(BS$1 = BR$1, BR$2 = "Mixed"), 0.5*BR42, 0) + IF(AND(BS$1 = BT$1, BT$2 = "Mixed"), 0.5*BT42, 0)</f>
        <v>0</v>
      </c>
      <c r="BT42" s="5">
        <f>IF('Athletes - Gold'!BT42+'Athletes - Silver'!BT42+'Athletes - Bronze'!BT42 &gt; 0, 'Athletes - Gold'!BT42*'Medal values'!$B$1+'Athletes - Silver'!BT42*'Medal values'!$B$2+'Athletes - Bronze'!BT42*'Medal values'!$B$3, "") + IF(AND(BT$1 = BS$1, BS$2 = "Mixed"), 0.5*BS42, 0) + IF(AND(BT$1 = BU$1, BU$2 = "Mixed"), 0.5*BU42, 0)</f>
        <v>0</v>
      </c>
      <c r="BU42" s="5">
        <f>IF('Athletes - Gold'!BU42+'Athletes - Silver'!BU42+'Athletes - Bronze'!BU42 &gt; 0, 'Athletes - Gold'!BU42*'Medal values'!$B$1+'Athletes - Silver'!BU42*'Medal values'!$B$2+'Athletes - Bronze'!BU42*'Medal values'!$B$3, "") + IF(AND(BU$1 = BT$1, BT$2 = "Mixed"), 0.5*BT42, 0) + IF(AND(BU$1 = BV$1, BV$2 = "Mixed"), 0.5*BV42, 0)</f>
        <v>0</v>
      </c>
      <c r="BV42" s="5">
        <f>IF('Athletes - Gold'!BV42+'Athletes - Silver'!BV42+'Athletes - Bronze'!BV42 &gt; 0, 'Athletes - Gold'!BV42*'Medal values'!$B$1+'Athletes - Silver'!BV42*'Medal values'!$B$2+'Athletes - Bronze'!BV42*'Medal values'!$B$3, "") + IF(AND(BV$1 = BU$1, BU$2 = "Mixed"), 0.5*BU42, 0) + IF(AND(BV$1 = BW$1, BW$2 = "Mixed"), 0.5*BW42, 0)</f>
        <v>0</v>
      </c>
      <c r="BW42" s="5">
        <f>IF('Athletes - Gold'!BW42+'Athletes - Silver'!BW42+'Athletes - Bronze'!BW42 &gt; 0, 'Athletes - Gold'!BW42*'Medal values'!$B$1+'Athletes - Silver'!BW42*'Medal values'!$B$2+'Athletes - Bronze'!BW42*'Medal values'!$B$3, "") + IF(AND(BW$1 = BV$1, BV$2 = "Mixed"), 0.5*BV42, 0) + IF(AND(BW$1 = BX$1, BX$2 = "Mixed"), 0.5*BX42, 0)</f>
        <v>0</v>
      </c>
      <c r="BX42" s="5">
        <f>IF('Athletes - Gold'!BX42+'Athletes - Silver'!BX42+'Athletes - Bronze'!BX42 &gt; 0, 'Athletes - Gold'!BX42*'Medal values'!$B$1+'Athletes - Silver'!BX42*'Medal values'!$B$2+'Athletes - Bronze'!BX42*'Medal values'!$B$3, "") + IF(AND(BX$1 = BW$1, BW$2 = "Mixed"), 0.5*BW42, 0) + IF(AND(BX$1 = BY$1, BY$2 = "Mixed"), 0.5*BY42, 0)</f>
        <v>0</v>
      </c>
      <c r="BY42" s="5">
        <f>IF('Athletes - Gold'!BY42+'Athletes - Silver'!BY42+'Athletes - Bronze'!BY42 &gt; 0, 'Athletes - Gold'!BY42*'Medal values'!$B$1+'Athletes - Silver'!BY42*'Medal values'!$B$2+'Athletes - Bronze'!BY42*'Medal values'!$B$3, "") + IF(AND(BY$1 = BX$1, BX$2 = "Mixed"), 0.5*BX42, 0) + IF(AND(BY$1 = BZ$1, BZ$2 = "Mixed"), 0.5*BZ42, 0)</f>
        <v>5.001001</v>
      </c>
      <c r="BZ42" s="5">
        <f>IF('Athletes - Gold'!BZ42+'Athletes - Silver'!BZ42+'Athletes - Bronze'!BZ42 &gt; 0, 'Athletes - Gold'!BZ42*'Medal values'!$B$1+'Athletes - Silver'!BZ42*'Medal values'!$B$2+'Athletes - Bronze'!BZ42*'Medal values'!$B$3, "") + IF(AND(BZ$1 = BY$1, BY$2 = "Mixed"), 0.5*BY42, 0) + IF(AND(BZ$1 = CA$1, CA$2 = "Mixed"), 0.5*CA42, 0)</f>
        <v>0</v>
      </c>
      <c r="CA42" s="5">
        <f>IF('Athletes - Gold'!CA42+'Athletes - Silver'!CA42+'Athletes - Bronze'!CA42 &gt; 0, 'Athletes - Gold'!CA42*'Medal values'!$B$1+'Athletes - Silver'!CA42*'Medal values'!$B$2+'Athletes - Bronze'!CA42*'Medal values'!$B$3, "") + IF(AND(CA$1 = BZ$1, BZ$2 = "Mixed"), 0.5*BZ42, 0) + IF(AND(CA$1 = CB$1, CB$2 = "Mixed"), 0.5*CB42, 0)</f>
        <v>0</v>
      </c>
      <c r="CB42" s="5">
        <f>IF('Athletes - Gold'!CB42+'Athletes - Silver'!CB42+'Athletes - Bronze'!CB42 &gt; 0, 'Athletes - Gold'!CB42*'Medal values'!$B$1+'Athletes - Silver'!CB42*'Medal values'!$B$2+'Athletes - Bronze'!CB42*'Medal values'!$B$3, "") + IF(AND(CB$1 = CA$1, CA$2 = "Mixed"), 0.5*CA42, 0) + IF(AND(CB$1 = CC$1, CC$2 = "Mixed"), 0.5*CC42, 0)</f>
        <v>0</v>
      </c>
      <c r="CC42" s="5">
        <f>IF('Athletes - Gold'!CC42+'Athletes - Silver'!CC42+'Athletes - Bronze'!CC42 &gt; 0, 'Athletes - Gold'!CC42*'Medal values'!$B$1+'Athletes - Silver'!CC42*'Medal values'!$B$2+'Athletes - Bronze'!CC42*'Medal values'!$B$3, "") + IF(AND(CC$1 = CB$1, CB$2 = "Mixed"), 0.5*CB42, 0) + IF(AND(CC$1 = CD$1, CD$2 = "Mixed"), 0.5*CD42, 0)</f>
        <v>0</v>
      </c>
      <c r="CD42" s="5">
        <f>IF('Athletes - Gold'!CD42+'Athletes - Silver'!CD42+'Athletes - Bronze'!CD42 &gt; 0, 'Athletes - Gold'!CD42*'Medal values'!$B$1+'Athletes - Silver'!CD42*'Medal values'!$B$2+'Athletes - Bronze'!CD42*'Medal values'!$B$3, "") + IF(AND(CD$1 = CC$1, CC$2 = "Mixed"), 0.5*CC42, 0) + IF(AND(CD$1 = CE$1, CE$2 = "Mixed"), 0.5*CE42, 0)</f>
        <v>0</v>
      </c>
      <c r="CE42" s="5">
        <f>IF('Athletes - Gold'!CE42+'Athletes - Silver'!CE42+'Athletes - Bronze'!CE42 &gt; 0, 'Athletes - Gold'!CE42*'Medal values'!$B$1+'Athletes - Silver'!CE42*'Medal values'!$B$2+'Athletes - Bronze'!CE42*'Medal values'!$B$3, "") + IF(AND(CE$1 = CD$1, CD$2 = "Mixed"), 0.5*CD42, 0) + IF(AND(CE$1 = CF$1, CF$2 = "Mixed"), 0.5*CF42, 0)</f>
        <v>0</v>
      </c>
      <c r="CF42" s="5">
        <f>IF('Athletes - Gold'!CF42+'Athletes - Silver'!CF42+'Athletes - Bronze'!CF42 &gt; 0, 'Athletes - Gold'!CF42*'Medal values'!$B$1+'Athletes - Silver'!CF42*'Medal values'!$B$2+'Athletes - Bronze'!CF42*'Medal values'!$B$3, "") + IF(AND(CF$1 = CE$1, CE$2 = "Mixed"), 0.5*CE42, 0) + IF(AND(CF$1 = CG$1, CG$2 = "Mixed"), 0.5*CG42, 0)</f>
        <v>0</v>
      </c>
      <c r="CG42" s="5">
        <f>IF('Athletes - Gold'!CG42+'Athletes - Silver'!CG42+'Athletes - Bronze'!CG42 &gt; 0, 'Athletes - Gold'!CG42*'Medal values'!$B$1+'Athletes - Silver'!CG42*'Medal values'!$B$2+'Athletes - Bronze'!CG42*'Medal values'!$B$3, "") + IF(AND(CG$1 = CF$1, CF$2 = "Mixed"), 0.5*CF42, 0) + IF(AND(CG$1 = CH$1, CH$2 = "Mixed"), 0.5*CH42, 0)</f>
        <v>0</v>
      </c>
      <c r="CH42" s="5">
        <f>IF('Athletes - Gold'!CH42+'Athletes - Silver'!CH42+'Athletes - Bronze'!CH42 &gt; 0, 'Athletes - Gold'!CH42*'Medal values'!$B$1+'Athletes - Silver'!CH42*'Medal values'!$B$2+'Athletes - Bronze'!CH42*'Medal values'!$B$3, "") + IF(AND(CH$1 = CG$1, CG$2 = "Mixed"), 0.5*CG42, 0) + IF(AND(CH$1 = CI$1, CI$2 = "Mixed"), 0.5*CI42, 0)</f>
        <v>0</v>
      </c>
      <c r="CI42" s="5">
        <f>IF('Athletes - Gold'!CI42+'Athletes - Silver'!CI42+'Athletes - Bronze'!CI42 &gt; 0, 'Athletes - Gold'!CI42*'Medal values'!$B$1+'Athletes - Silver'!CI42*'Medal values'!$B$2+'Athletes - Bronze'!CI42*'Medal values'!$B$3, "") + IF(AND(CI$1 = CH$1, CH$2 = "Mixed"), 0.5*CH42, 0) + IF(AND(CI$1 = CJ$1, CJ$2 = "Mixed"), 0.5*CJ42, 0)</f>
        <v>0</v>
      </c>
      <c r="CJ42" s="5">
        <f>IF('Athletes - Gold'!CJ42+'Athletes - Silver'!CJ42+'Athletes - Bronze'!CJ42 &gt; 0, 'Athletes - Gold'!CJ42*'Medal values'!$B$1+'Athletes - Silver'!CJ42*'Medal values'!$B$2+'Athletes - Bronze'!CJ42*'Medal values'!$B$3, "") + IF(AND(CJ$1 = CI$1, CI$2 = "Mixed"), 0.5*CI42, 0) + IF(AND(CJ$1 = CK$1, CK$2 = "Mixed"), 0.5*CK42, 0)</f>
        <v>0</v>
      </c>
      <c r="CK42" s="5">
        <f>IF('Athletes - Gold'!CK42+'Athletes - Silver'!CK42+'Athletes - Bronze'!CK42 &gt; 0, 'Athletes - Gold'!CK42*'Medal values'!$B$1+'Athletes - Silver'!CK42*'Medal values'!$B$2+'Athletes - Bronze'!CK42*'Medal values'!$B$3, "") + IF(AND(CK$1 = CJ$1, CJ$2 = "Mixed"), 0.5*CJ42, 0) + IF(AND(CK$1 = CL$1, CL$2 = "Mixed"), 0.5*CL42, 0)</f>
        <v>0</v>
      </c>
      <c r="CL42" s="5">
        <f>IF('Athletes - Gold'!CL42+'Athletes - Silver'!CL42+'Athletes - Bronze'!CL42 &gt; 0, 'Athletes - Gold'!CL42*'Medal values'!$B$1+'Athletes - Silver'!CL42*'Medal values'!$B$2+'Athletes - Bronze'!CL42*'Medal values'!$B$3, "") + IF(AND(CL$1 = CK$1, CK$2 = "Mixed"), 0.5*CK42, 0) + IF(AND(CL$1 = CM$1, CM$2 = "Mixed"), 0.5*CM42, 0)</f>
        <v>0</v>
      </c>
      <c r="CM42" s="5">
        <f>IF('Athletes - Gold'!CM42+'Athletes - Silver'!CM42+'Athletes - Bronze'!CM42 &gt; 0, 'Athletes - Gold'!CM42*'Medal values'!$B$1+'Athletes - Silver'!CM42*'Medal values'!$B$2+'Athletes - Bronze'!CM42*'Medal values'!$B$3, "") + IF(AND(CM$1 = CL$1, CL$2 = "Mixed"), 0.5*CL42, 0) + IF(AND(CM$1 = CN$1, CN$2 = "Mixed"), 0.5*CN42, 0)</f>
        <v>0</v>
      </c>
      <c r="CN42" s="5">
        <f>IF('Athletes - Gold'!CN42+'Athletes - Silver'!CN42+'Athletes - Bronze'!CN42 &gt; 0, 'Athletes - Gold'!CN42*'Medal values'!$B$1+'Athletes - Silver'!CN42*'Medal values'!$B$2+'Athletes - Bronze'!CN42*'Medal values'!$B$3, "") + IF(AND(CN$1 = CM$1, CM$2 = "Mixed"), 0.5*CM42, 0) + IF(AND(CN$1 = CO$1, CO$2 = "Mixed"), 0.5*CO42, 0)</f>
        <v>0</v>
      </c>
      <c r="CO42" s="5">
        <f>IF('Athletes - Gold'!CO42+'Athletes - Silver'!CO42+'Athletes - Bronze'!CO42 &gt; 0, 'Athletes - Gold'!CO42*'Medal values'!$B$1+'Athletes - Silver'!CO42*'Medal values'!$B$2+'Athletes - Bronze'!CO42*'Medal values'!$B$3, "") + IF(AND(CO$1 = CN$1, CN$2 = "Mixed"), 0.5*CN42, 0) + IF(AND(CO$1 = CP$1, CP$2 = "Mixed"), 0.5*CP42, 0)</f>
        <v>0</v>
      </c>
      <c r="CP42" s="5">
        <f>IF('Athletes - Gold'!CP42+'Athletes - Silver'!CP42+'Athletes - Bronze'!CP42 &gt; 0, 'Athletes - Gold'!CP42*'Medal values'!$B$1+'Athletes - Silver'!CP42*'Medal values'!$B$2+'Athletes - Bronze'!CP42*'Medal values'!$B$3, "") + IF(AND(CP$1 = CO$1, CO$2 = "Mixed"), 0.5*CO42, 0) + IF(AND(CP$1 = CQ$1, CQ$2 = "Mixed"), 0.5*CQ42, 0)</f>
        <v>0</v>
      </c>
      <c r="CQ42" s="5">
        <f>IF('Athletes - Gold'!CQ42+'Athletes - Silver'!CQ42+'Athletes - Bronze'!CQ42 &gt; 0, 'Athletes - Gold'!CQ42*'Medal values'!$B$1+'Athletes - Silver'!CQ42*'Medal values'!$B$2+'Athletes - Bronze'!CQ42*'Medal values'!$B$3, "") + IF(AND(CQ$1 = CP$1, CP$2 = "Mixed"), 0.5*CP42, 0) + IF(AND(CQ$1 = CR$1, CR$2 = "Mixed"), 0.5*CR42, 0)</f>
        <v>7</v>
      </c>
      <c r="CR42" s="5">
        <f>IF('Athletes - Gold'!CR42+'Athletes - Silver'!CR42+'Athletes - Bronze'!CR42 &gt; 0, 'Athletes - Gold'!CR42*'Medal values'!$B$1+'Athletes - Silver'!CR42*'Medal values'!$B$2+'Athletes - Bronze'!CR42*'Medal values'!$B$3, "") + IF(AND(CR$1 = CQ$1, CQ$2 = "Mixed"), 0.5*CQ42, 0) + IF(AND(CR$1 = CS$1, CS$2 = "Mixed"), 0.5*CS42, 0)</f>
        <v>7</v>
      </c>
      <c r="CS42" s="5">
        <f>IF('Athletes - Gold'!CS42+'Athletes - Silver'!CS42+'Athletes - Bronze'!CS42 &gt; 0, 'Athletes - Gold'!CS42*'Medal values'!$B$1+'Athletes - Silver'!CS42*'Medal values'!$B$2+'Athletes - Bronze'!CS42*'Medal values'!$B$3, "") + IF(AND(CS$1 = CR$1, CR$2 = "Mixed"), 0.5*CR42, 0) + IF(AND(CS$1 = CT$1, CT$2 = "Mixed"), 0.5*CT42, 0)</f>
        <v>0</v>
      </c>
      <c r="CT42" s="5">
        <f>IF('Athletes - Gold'!CT42+'Athletes - Silver'!CT42+'Athletes - Bronze'!CT42 &gt; 0, 'Athletes - Gold'!CT42*'Medal values'!$B$1+'Athletes - Silver'!CT42*'Medal values'!$B$2+'Athletes - Bronze'!CT42*'Medal values'!$B$3, "") + IF(AND(CT$1 = CS$1, CS$2 = "Mixed"), 0.5*CS42, 0) + IF(AND(CT$1 = CU$1, CU$2 = "Mixed"), 0.5*CU42, 0)</f>
        <v>0</v>
      </c>
      <c r="CU42" s="5">
        <f>IF('Athletes - Gold'!CU42+'Athletes - Silver'!CU42+'Athletes - Bronze'!CU42 &gt; 0, 'Athletes - Gold'!CU42*'Medal values'!$B$1+'Athletes - Silver'!CU42*'Medal values'!$B$2+'Athletes - Bronze'!CU42*'Medal values'!$B$3, "") + IF(AND(CU$1 = CT$1, CT$2 = "Mixed"), 0.5*CT42, 0) + IF(AND(CU$1 = CV$1, CV$2 = "Mixed"), 0.5*CV42, 0)</f>
        <v>5.001001</v>
      </c>
      <c r="CV42" s="5">
        <f>IF('Athletes - Gold'!CV42+'Athletes - Silver'!CV42+'Athletes - Bronze'!CV42 &gt; 0, 'Athletes - Gold'!CV42*'Medal values'!$B$1+'Athletes - Silver'!CV42*'Medal values'!$B$2+'Athletes - Bronze'!CV42*'Medal values'!$B$3, "") + IF(AND(CV$1 = CU$1, CU$2 = "Mixed"), 0.5*CU42, 0) + IF(AND(CV$1 = CW$1, CW$2 = "Mixed"), 0.5*CW42, 0)</f>
        <v>0</v>
      </c>
      <c r="CW42" s="5">
        <f t="shared" ref="CW42:CX42" si="41">SUMIF($B$2:$CV$2,CW$2, $B42:$CV42)</f>
        <v>39.005006</v>
      </c>
      <c r="CX42" s="5">
        <f t="shared" si="41"/>
        <v>24.004001</v>
      </c>
      <c r="CY42" s="5">
        <f t="shared" si="3"/>
        <v>63.009007</v>
      </c>
    </row>
    <row r="43">
      <c r="A43" s="5" t="str">
        <f>Countries!A41</f>
        <v>INA</v>
      </c>
      <c r="B43" s="5">
        <f>IF('Athletes - Gold'!B43+'Athletes - Silver'!B43+'Athletes - Bronze'!B43 &gt; 0, 'Athletes - Gold'!B43*'Medal values'!$B$1+'Athletes - Silver'!B43*'Medal values'!$B$2+'Athletes - Bronze'!B43*'Medal values'!$B$3, "") + IF(AND(B$1 = A$1, A$2 = "Mixed"), 0.5*A43, 0) + IF(AND(B$1 = C$1, C$2 = "Mixed"), 0.5*C43, 0)</f>
        <v>0</v>
      </c>
      <c r="C43" s="5">
        <f>IF('Athletes - Gold'!C43+'Athletes - Silver'!C43+'Athletes - Bronze'!C43 &gt; 0, 'Athletes - Gold'!C43*'Medal values'!$B$1+'Athletes - Silver'!C43*'Medal values'!$B$2+'Athletes - Bronze'!C43*'Medal values'!$B$3, "") + IF(AND(C$1 = B$1, B$2 = "Mixed"), 0.5*B43, 0) + IF(AND(C$1 = D$1, D$2 = "Mixed"), 0.5*D43, 0)</f>
        <v>0</v>
      </c>
      <c r="D43" s="5">
        <f>IF('Athletes - Gold'!D43+'Athletes - Silver'!D43+'Athletes - Bronze'!D43 &gt; 0, 'Athletes - Gold'!D43*'Medal values'!$B$1+'Athletes - Silver'!D43*'Medal values'!$B$2+'Athletes - Bronze'!D43*'Medal values'!$B$3, "") + IF(AND(D$1 = C$1, C$2 = "Mixed"), 0.5*C43, 0) + IF(AND(D$1 = E$1, E$2 = "Mixed"), 0.5*E43, 0)</f>
        <v>0</v>
      </c>
      <c r="E43" s="5">
        <f>IF('Athletes - Gold'!E43+'Athletes - Silver'!E43+'Athletes - Bronze'!E43 &gt; 0, 'Athletes - Gold'!E43*'Medal values'!$B$1+'Athletes - Silver'!E43*'Medal values'!$B$2+'Athletes - Bronze'!E43*'Medal values'!$B$3, "") + IF(AND(E$1 = D$1, D$2 = "Mixed"), 0.5*D43, 0) + IF(AND(E$1 = F$1, F$2 = "Mixed"), 0.5*F43, 0)</f>
        <v>0</v>
      </c>
      <c r="F43" s="5">
        <f>IF('Athletes - Gold'!F43+'Athletes - Silver'!F43+'Athletes - Bronze'!F43 &gt; 0, 'Athletes - Gold'!F43*'Medal values'!$B$1+'Athletes - Silver'!F43*'Medal values'!$B$2+'Athletes - Bronze'!F43*'Medal values'!$B$3, "") + IF(AND(F$1 = E$1, E$2 = "Mixed"), 0.5*E43, 0) + IF(AND(F$1 = G$1, G$2 = "Mixed"), 0.5*G43, 0)</f>
        <v>0</v>
      </c>
      <c r="G43" s="5">
        <f>IF('Athletes - Gold'!G43+'Athletes - Silver'!G43+'Athletes - Bronze'!G43 &gt; 0, 'Athletes - Gold'!G43*'Medal values'!$B$1+'Athletes - Silver'!G43*'Medal values'!$B$2+'Athletes - Bronze'!G43*'Medal values'!$B$3, "") + IF(AND(G$1 = F$1, F$2 = "Mixed"), 0.5*F43, 0) + IF(AND(G$1 = H$1, H$2 = "Mixed"), 0.5*H43, 0)</f>
        <v>0</v>
      </c>
      <c r="H43" s="5">
        <f>IF('Athletes - Gold'!H43+'Athletes - Silver'!H43+'Athletes - Bronze'!H43 &gt; 0, 'Athletes - Gold'!H43*'Medal values'!$B$1+'Athletes - Silver'!H43*'Medal values'!$B$2+'Athletes - Bronze'!H43*'Medal values'!$B$3, "") + IF(AND(H$1 = G$1, G$2 = "Mixed"), 0.5*G43, 0) + IF(AND(H$1 = I$1, I$2 = "Mixed"), 0.5*I43, 0)</f>
        <v>0</v>
      </c>
      <c r="I43" s="5">
        <f>IF('Athletes - Gold'!I43+'Athletes - Silver'!I43+'Athletes - Bronze'!I43 &gt; 0, 'Athletes - Gold'!I43*'Medal values'!$B$1+'Athletes - Silver'!I43*'Medal values'!$B$2+'Athletes - Bronze'!I43*'Medal values'!$B$3, "") + IF(AND(I$1 = H$1, H$2 = "Mixed"), 0.5*H43, 0) + IF(AND(I$1 = J$1, J$2 = "Mixed"), 0.5*J43, 0)</f>
        <v>0</v>
      </c>
      <c r="J43" s="5">
        <f>IF('Athletes - Gold'!J43+'Athletes - Silver'!J43+'Athletes - Bronze'!J43 &gt; 0, 'Athletes - Gold'!J43*'Medal values'!$B$1+'Athletes - Silver'!J43*'Medal values'!$B$2+'Athletes - Bronze'!J43*'Medal values'!$B$3, "") + IF(AND(J$1 = I$1, I$2 = "Mixed"), 0.5*I43, 0) + IF(AND(J$1 = K$1, K$2 = "Mixed"), 0.5*K43, 0)</f>
        <v>0</v>
      </c>
      <c r="K43" s="5">
        <f>IF('Athletes - Gold'!K43+'Athletes - Silver'!K43+'Athletes - Bronze'!K43 &gt; 0, 'Athletes - Gold'!K43*'Medal values'!$B$1+'Athletes - Silver'!K43*'Medal values'!$B$2+'Athletes - Bronze'!K43*'Medal values'!$B$3, "") + IF(AND(K$1 = J$1, J$2 = "Mixed"), 0.5*J43, 0) + IF(AND(K$1 = L$1, L$2 = "Mixed"), 0.5*L43, 0)</f>
        <v>0</v>
      </c>
      <c r="L43" s="5">
        <f>IF('Athletes - Gold'!L43+'Athletes - Silver'!L43+'Athletes - Bronze'!L43 &gt; 0, 'Athletes - Gold'!L43*'Medal values'!$B$1+'Athletes - Silver'!L43*'Medal values'!$B$2+'Athletes - Bronze'!L43*'Medal values'!$B$3, "") + IF(AND(L$1 = K$1, K$2 = "Mixed"), 0.5*K43, 0) + IF(AND(L$1 = M$1, M$2 = "Mixed"), 0.5*M43, 0)</f>
        <v>0</v>
      </c>
      <c r="M43" s="5">
        <f>IF('Athletes - Gold'!M43+'Athletes - Silver'!M43+'Athletes - Bronze'!M43 &gt; 0, 'Athletes - Gold'!M43*'Medal values'!$B$1+'Athletes - Silver'!M43*'Medal values'!$B$2+'Athletes - Bronze'!M43*'Medal values'!$B$3, "") + IF(AND(M$1 = L$1, L$2 = "Mixed"), 0.5*L43, 0) + IF(AND(M$1 = N$1, N$2 = "Mixed"), 0.5*N43, 0)</f>
        <v>1</v>
      </c>
      <c r="N43" s="5">
        <f>IF('Athletes - Gold'!N43+'Athletes - Silver'!N43+'Athletes - Bronze'!N43 &gt; 0, 'Athletes - Gold'!N43*'Medal values'!$B$1+'Athletes - Silver'!N43*'Medal values'!$B$2+'Athletes - Bronze'!N43*'Medal values'!$B$3, "") + IF(AND(N$1 = M$1, M$2 = "Mixed"), 0.5*M43, 0) + IF(AND(N$1 = O$1, O$2 = "Mixed"), 0.5*O43, 0)</f>
        <v>0</v>
      </c>
      <c r="O43" s="5">
        <f>IF('Athletes - Gold'!O43+'Athletes - Silver'!O43+'Athletes - Bronze'!O43 &gt; 0, 'Athletes - Gold'!O43*'Medal values'!$B$1+'Athletes - Silver'!O43*'Medal values'!$B$2+'Athletes - Bronze'!O43*'Medal values'!$B$3, "") + IF(AND(O$1 = N$1, N$2 = "Mixed"), 0.5*N43, 0) + IF(AND(O$1 = P$1, P$2 = "Mixed"), 0.5*P43, 0)</f>
        <v>6.002</v>
      </c>
      <c r="P43" s="5">
        <f>IF('Athletes - Gold'!P43+'Athletes - Silver'!P43+'Athletes - Bronze'!P43 &gt; 0, 'Athletes - Gold'!P43*'Medal values'!$B$1+'Athletes - Silver'!P43*'Medal values'!$B$2+'Athletes - Bronze'!P43*'Medal values'!$B$3, "") + IF(AND(P$1 = O$1, O$2 = "Mixed"), 0.5*O43, 0) + IF(AND(P$1 = Q$1, Q$2 = "Mixed"), 0.5*Q43, 0)</f>
        <v>0</v>
      </c>
      <c r="Q43" s="5">
        <f>IF('Athletes - Gold'!Q43+'Athletes - Silver'!Q43+'Athletes - Bronze'!Q43 &gt; 0, 'Athletes - Gold'!Q43*'Medal values'!$B$1+'Athletes - Silver'!Q43*'Medal values'!$B$2+'Athletes - Bronze'!Q43*'Medal values'!$B$3, "") + IF(AND(Q$1 = P$1, P$2 = "Mixed"), 0.5*P43, 0) + IF(AND(Q$1 = R$1, R$2 = "Mixed"), 0.5*R43, 0)</f>
        <v>0</v>
      </c>
      <c r="R43" s="5">
        <f>IF('Athletes - Gold'!R43+'Athletes - Silver'!R43+'Athletes - Bronze'!R43 &gt; 0, 'Athletes - Gold'!R43*'Medal values'!$B$1+'Athletes - Silver'!R43*'Medal values'!$B$2+'Athletes - Bronze'!R43*'Medal values'!$B$3, "") + IF(AND(R$1 = Q$1, Q$2 = "Mixed"), 0.5*Q43, 0) + IF(AND(R$1 = S$1, S$2 = "Mixed"), 0.5*S43, 0)</f>
        <v>0</v>
      </c>
      <c r="S43" s="5">
        <f>IF('Athletes - Gold'!S43+'Athletes - Silver'!S43+'Athletes - Bronze'!S43 &gt; 0, 'Athletes - Gold'!S43*'Medal values'!$B$1+'Athletes - Silver'!S43*'Medal values'!$B$2+'Athletes - Bronze'!S43*'Medal values'!$B$3, "") + IF(AND(S$1 = R$1, R$2 = "Mixed"), 0.5*R43, 0) + IF(AND(S$1 = T$1, T$2 = "Mixed"), 0.5*T43, 0)</f>
        <v>0</v>
      </c>
      <c r="T43" s="5">
        <f>IF('Athletes - Gold'!T43+'Athletes - Silver'!T43+'Athletes - Bronze'!T43 &gt; 0, 'Athletes - Gold'!T43*'Medal values'!$B$1+'Athletes - Silver'!T43*'Medal values'!$B$2+'Athletes - Bronze'!T43*'Medal values'!$B$3, "") + IF(AND(T$1 = S$1, S$2 = "Mixed"), 0.5*S43, 0) + IF(AND(T$1 = U$1, U$2 = "Mixed"), 0.5*U43, 0)</f>
        <v>0</v>
      </c>
      <c r="U43" s="5">
        <f>IF('Athletes - Gold'!U43+'Athletes - Silver'!U43+'Athletes - Bronze'!U43 &gt; 0, 'Athletes - Gold'!U43*'Medal values'!$B$1+'Athletes - Silver'!U43*'Medal values'!$B$2+'Athletes - Bronze'!U43*'Medal values'!$B$3, "") + IF(AND(U$1 = T$1, T$2 = "Mixed"), 0.5*T43, 0) + IF(AND(U$1 = V$1, V$2 = "Mixed"), 0.5*V43, 0)</f>
        <v>0</v>
      </c>
      <c r="V43" s="5">
        <f>IF('Athletes - Gold'!V43+'Athletes - Silver'!V43+'Athletes - Bronze'!V43 &gt; 0, 'Athletes - Gold'!V43*'Medal values'!$B$1+'Athletes - Silver'!V43*'Medal values'!$B$2+'Athletes - Bronze'!V43*'Medal values'!$B$3, "") + IF(AND(V$1 = U$1, U$2 = "Mixed"), 0.5*U43, 0) + IF(AND(V$1 = W$1, W$2 = "Mixed"), 0.5*W43, 0)</f>
        <v>0</v>
      </c>
      <c r="W43" s="5">
        <f>IF('Athletes - Gold'!W43+'Athletes - Silver'!W43+'Athletes - Bronze'!W43 &gt; 0, 'Athletes - Gold'!W43*'Medal values'!$B$1+'Athletes - Silver'!W43*'Medal values'!$B$2+'Athletes - Bronze'!W43*'Medal values'!$B$3, "") + IF(AND(W$1 = V$1, V$2 = "Mixed"), 0.5*V43, 0) + IF(AND(W$1 = X$1, X$2 = "Mixed"), 0.5*X43, 0)</f>
        <v>0</v>
      </c>
      <c r="X43" s="5">
        <f>IF('Athletes - Gold'!X43+'Athletes - Silver'!X43+'Athletes - Bronze'!X43 &gt; 0, 'Athletes - Gold'!X43*'Medal values'!$B$1+'Athletes - Silver'!X43*'Medal values'!$B$2+'Athletes - Bronze'!X43*'Medal values'!$B$3, "") + IF(AND(X$1 = W$1, W$2 = "Mixed"), 0.5*W43, 0) + IF(AND(X$1 = Y$1, Y$2 = "Mixed"), 0.5*Y43, 0)</f>
        <v>0</v>
      </c>
      <c r="Y43" s="5">
        <f>IF('Athletes - Gold'!Y43+'Athletes - Silver'!Y43+'Athletes - Bronze'!Y43 &gt; 0, 'Athletes - Gold'!Y43*'Medal values'!$B$1+'Athletes - Silver'!Y43*'Medal values'!$B$2+'Athletes - Bronze'!Y43*'Medal values'!$B$3, "") + IF(AND(Y$1 = X$1, X$2 = "Mixed"), 0.5*X43, 0) + IF(AND(Y$1 = Z$1, Z$2 = "Mixed"), 0.5*Z43, 0)</f>
        <v>0</v>
      </c>
      <c r="Z43" s="5">
        <f>IF('Athletes - Gold'!Z43+'Athletes - Silver'!Z43+'Athletes - Bronze'!Z43 &gt; 0, 'Athletes - Gold'!Z43*'Medal values'!$B$1+'Athletes - Silver'!Z43*'Medal values'!$B$2+'Athletes - Bronze'!Z43*'Medal values'!$B$3, "") + IF(AND(Z$1 = Y$1, Y$2 = "Mixed"), 0.5*Y43, 0) + IF(AND(Z$1 = AA$1, AA$2 = "Mixed"), 0.5*AA43, 0)</f>
        <v>0</v>
      </c>
      <c r="AA43" s="5">
        <f>IF('Athletes - Gold'!AA43+'Athletes - Silver'!AA43+'Athletes - Bronze'!AA43 &gt; 0, 'Athletes - Gold'!AA43*'Medal values'!$B$1+'Athletes - Silver'!AA43*'Medal values'!$B$2+'Athletes - Bronze'!AA43*'Medal values'!$B$3, "") + IF(AND(AA$1 = Z$1, Z$2 = "Mixed"), 0.5*Z43, 0) + IF(AND(AA$1 = AB$1, AB$2 = "Mixed"), 0.5*AB43, 0)</f>
        <v>0</v>
      </c>
      <c r="AB43" s="5">
        <f>IF('Athletes - Gold'!AB43+'Athletes - Silver'!AB43+'Athletes - Bronze'!AB43 &gt; 0, 'Athletes - Gold'!AB43*'Medal values'!$B$1+'Athletes - Silver'!AB43*'Medal values'!$B$2+'Athletes - Bronze'!AB43*'Medal values'!$B$3, "") + IF(AND(AB$1 = AA$1, AA$2 = "Mixed"), 0.5*AA43, 0) + IF(AND(AB$1 = AC$1, AC$2 = "Mixed"), 0.5*AC43, 0)</f>
        <v>0</v>
      </c>
      <c r="AC43" s="5">
        <f>IF('Athletes - Gold'!AC43+'Athletes - Silver'!AC43+'Athletes - Bronze'!AC43 &gt; 0, 'Athletes - Gold'!AC43*'Medal values'!$B$1+'Athletes - Silver'!AC43*'Medal values'!$B$2+'Athletes - Bronze'!AC43*'Medal values'!$B$3, "") + IF(AND(AC$1 = AB$1, AB$2 = "Mixed"), 0.5*AB43, 0) + IF(AND(AC$1 = AD$1, AD$2 = "Mixed"), 0.5*AD43, 0)</f>
        <v>0</v>
      </c>
      <c r="AD43" s="5">
        <f>IF('Athletes - Gold'!AD43+'Athletes - Silver'!AD43+'Athletes - Bronze'!AD43 &gt; 0, 'Athletes - Gold'!AD43*'Medal values'!$B$1+'Athletes - Silver'!AD43*'Medal values'!$B$2+'Athletes - Bronze'!AD43*'Medal values'!$B$3, "") + IF(AND(AD$1 = AC$1, AC$2 = "Mixed"), 0.5*AC43, 0) + IF(AND(AD$1 = AE$1, AE$2 = "Mixed"), 0.5*AE43, 0)</f>
        <v>0</v>
      </c>
      <c r="AE43" s="5">
        <f>IF('Athletes - Gold'!AE43+'Athletes - Silver'!AE43+'Athletes - Bronze'!AE43 &gt; 0, 'Athletes - Gold'!AE43*'Medal values'!$B$1+'Athletes - Silver'!AE43*'Medal values'!$B$2+'Athletes - Bronze'!AE43*'Medal values'!$B$3, "") + IF(AND(AE$1 = AD$1, AD$2 = "Mixed"), 0.5*AD43, 0) + IF(AND(AE$1 = AF$1, AF$2 = "Mixed"), 0.5*AF43, 0)</f>
        <v>0</v>
      </c>
      <c r="AF43" s="5">
        <f>IF('Athletes - Gold'!AF43+'Athletes - Silver'!AF43+'Athletes - Bronze'!AF43 &gt; 0, 'Athletes - Gold'!AF43*'Medal values'!$B$1+'Athletes - Silver'!AF43*'Medal values'!$B$2+'Athletes - Bronze'!AF43*'Medal values'!$B$3, "") + IF(AND(AF$1 = AE$1, AE$2 = "Mixed"), 0.5*AE43, 0) + IF(AND(AF$1 = AG$1, AG$2 = "Mixed"), 0.5*AG43, 0)</f>
        <v>0</v>
      </c>
      <c r="AG43" s="5">
        <f>IF('Athletes - Gold'!AG43+'Athletes - Silver'!AG43+'Athletes - Bronze'!AG43 &gt; 0, 'Athletes - Gold'!AG43*'Medal values'!$B$1+'Athletes - Silver'!AG43*'Medal values'!$B$2+'Athletes - Bronze'!AG43*'Medal values'!$B$3, "") + IF(AND(AG$1 = AF$1, AF$2 = "Mixed"), 0.5*AF43, 0) + IF(AND(AG$1 = AH$1, AH$2 = "Mixed"), 0.5*AH43, 0)</f>
        <v>0</v>
      </c>
      <c r="AH43" s="5">
        <f>IF('Athletes - Gold'!AH43+'Athletes - Silver'!AH43+'Athletes - Bronze'!AH43 &gt; 0, 'Athletes - Gold'!AH43*'Medal values'!$B$1+'Athletes - Silver'!AH43*'Medal values'!$B$2+'Athletes - Bronze'!AH43*'Medal values'!$B$3, "") + IF(AND(AH$1 = AG$1, AG$2 = "Mixed"), 0.5*AG43, 0) + IF(AND(AH$1 = AI$1, AI$2 = "Mixed"), 0.5*AI43, 0)</f>
        <v>0</v>
      </c>
      <c r="AI43" s="5">
        <f>IF('Athletes - Gold'!AI43+'Athletes - Silver'!AI43+'Athletes - Bronze'!AI43 &gt; 0, 'Athletes - Gold'!AI43*'Medal values'!$B$1+'Athletes - Silver'!AI43*'Medal values'!$B$2+'Athletes - Bronze'!AI43*'Medal values'!$B$3, "") + IF(AND(AI$1 = AH$1, AH$2 = "Mixed"), 0.5*AH43, 0) + IF(AND(AI$1 = AJ$1, AJ$2 = "Mixed"), 0.5*AJ43, 0)</f>
        <v>0</v>
      </c>
      <c r="AJ43" s="5">
        <f>IF('Athletes - Gold'!AJ43+'Athletes - Silver'!AJ43+'Athletes - Bronze'!AJ43 &gt; 0, 'Athletes - Gold'!AJ43*'Medal values'!$B$1+'Athletes - Silver'!AJ43*'Medal values'!$B$2+'Athletes - Bronze'!AJ43*'Medal values'!$B$3, "") + IF(AND(AJ$1 = AI$1, AI$2 = "Mixed"), 0.5*AI43, 0) + IF(AND(AJ$1 = AK$1, AK$2 = "Mixed"), 0.5*AK43, 0)</f>
        <v>0</v>
      </c>
      <c r="AK43" s="5">
        <f>IF('Athletes - Gold'!AK43+'Athletes - Silver'!AK43+'Athletes - Bronze'!AK43 &gt; 0, 'Athletes - Gold'!AK43*'Medal values'!$B$1+'Athletes - Silver'!AK43*'Medal values'!$B$2+'Athletes - Bronze'!AK43*'Medal values'!$B$3, "") + IF(AND(AK$1 = AJ$1, AJ$2 = "Mixed"), 0.5*AJ43, 0) + IF(AND(AK$1 = AL$1, AL$2 = "Mixed"), 0.5*AL43, 0)</f>
        <v>0</v>
      </c>
      <c r="AL43" s="5">
        <f>IF('Athletes - Gold'!AL43+'Athletes - Silver'!AL43+'Athletes - Bronze'!AL43 &gt; 0, 'Athletes - Gold'!AL43*'Medal values'!$B$1+'Athletes - Silver'!AL43*'Medal values'!$B$2+'Athletes - Bronze'!AL43*'Medal values'!$B$3, "") + IF(AND(AL$1 = AK$1, AK$2 = "Mixed"), 0.5*AK43, 0) + IF(AND(AL$1 = AM$1, AM$2 = "Mixed"), 0.5*AM43, 0)</f>
        <v>0</v>
      </c>
      <c r="AM43" s="5">
        <f>IF('Athletes - Gold'!AM43+'Athletes - Silver'!AM43+'Athletes - Bronze'!AM43 &gt; 0, 'Athletes - Gold'!AM43*'Medal values'!$B$1+'Athletes - Silver'!AM43*'Medal values'!$B$2+'Athletes - Bronze'!AM43*'Medal values'!$B$3, "") + IF(AND(AM$1 = AL$1, AL$2 = "Mixed"), 0.5*AL43, 0) + IF(AND(AM$1 = AN$1, AN$2 = "Mixed"), 0.5*AN43, 0)</f>
        <v>0</v>
      </c>
      <c r="AN43" s="5">
        <f>IF('Athletes - Gold'!AN43+'Athletes - Silver'!AN43+'Athletes - Bronze'!AN43 &gt; 0, 'Athletes - Gold'!AN43*'Medal values'!$B$1+'Athletes - Silver'!AN43*'Medal values'!$B$2+'Athletes - Bronze'!AN43*'Medal values'!$B$3, "") + IF(AND(AN$1 = AM$1, AM$2 = "Mixed"), 0.5*AM43, 0) + IF(AND(AN$1 = AO$1, AO$2 = "Mixed"), 0.5*AO43, 0)</f>
        <v>0</v>
      </c>
      <c r="AO43" s="5">
        <f>IF('Athletes - Gold'!AO43+'Athletes - Silver'!AO43+'Athletes - Bronze'!AO43 &gt; 0, 'Athletes - Gold'!AO43*'Medal values'!$B$1+'Athletes - Silver'!AO43*'Medal values'!$B$2+'Athletes - Bronze'!AO43*'Medal values'!$B$3, "") + IF(AND(AO$1 = AN$1, AN$2 = "Mixed"), 0.5*AN43, 0) + IF(AND(AO$1 = AP$1, AP$2 = "Mixed"), 0.5*AP43, 0)</f>
        <v>0</v>
      </c>
      <c r="AP43" s="5">
        <f>IF('Athletes - Gold'!AP43+'Athletes - Silver'!AP43+'Athletes - Bronze'!AP43 &gt; 0, 'Athletes - Gold'!AP43*'Medal values'!$B$1+'Athletes - Silver'!AP43*'Medal values'!$B$2+'Athletes - Bronze'!AP43*'Medal values'!$B$3, "") + IF(AND(AP$1 = AO$1, AO$2 = "Mixed"), 0.5*AO43, 0) + IF(AND(AP$1 = AQ$1, AQ$2 = "Mixed"), 0.5*AQ43, 0)</f>
        <v>0</v>
      </c>
      <c r="AQ43" s="5">
        <f>IF('Athletes - Gold'!AQ43+'Athletes - Silver'!AQ43+'Athletes - Bronze'!AQ43 &gt; 0, 'Athletes - Gold'!AQ43*'Medal values'!$B$1+'Athletes - Silver'!AQ43*'Medal values'!$B$2+'Athletes - Bronze'!AQ43*'Medal values'!$B$3, "") + IF(AND(AQ$1 = AP$1, AP$2 = "Mixed"), 0.5*AP43, 0) + IF(AND(AQ$1 = AR$1, AR$2 = "Mixed"), 0.5*AR43, 0)</f>
        <v>0</v>
      </c>
      <c r="AR43" s="5">
        <f>IF('Athletes - Gold'!AR43+'Athletes - Silver'!AR43+'Athletes - Bronze'!AR43 &gt; 0, 'Athletes - Gold'!AR43*'Medal values'!$B$1+'Athletes - Silver'!AR43*'Medal values'!$B$2+'Athletes - Bronze'!AR43*'Medal values'!$B$3, "") + IF(AND(AR$1 = AQ$1, AQ$2 = "Mixed"), 0.5*AQ43, 0) + IF(AND(AR$1 = AS$1, AS$2 = "Mixed"), 0.5*AS43, 0)</f>
        <v>0</v>
      </c>
      <c r="AS43" s="5">
        <f>IF('Athletes - Gold'!AS43+'Athletes - Silver'!AS43+'Athletes - Bronze'!AS43 &gt; 0, 'Athletes - Gold'!AS43*'Medal values'!$B$1+'Athletes - Silver'!AS43*'Medal values'!$B$2+'Athletes - Bronze'!AS43*'Medal values'!$B$3, "") + IF(AND(AS$1 = AR$1, AR$2 = "Mixed"), 0.5*AR43, 0) + IF(AND(AS$1 = AT$1, AT$2 = "Mixed"), 0.5*AT43, 0)</f>
        <v>0</v>
      </c>
      <c r="AT43" s="5">
        <f>IF('Athletes - Gold'!AT43+'Athletes - Silver'!AT43+'Athletes - Bronze'!AT43 &gt; 0, 'Athletes - Gold'!AT43*'Medal values'!$B$1+'Athletes - Silver'!AT43*'Medal values'!$B$2+'Athletes - Bronze'!AT43*'Medal values'!$B$3, "") + IF(AND(AT$1 = AS$1, AS$2 = "Mixed"), 0.5*AS43, 0) + IF(AND(AT$1 = AU$1, AU$2 = "Mixed"), 0.5*AU43, 0)</f>
        <v>0</v>
      </c>
      <c r="AU43" s="5">
        <f>IF('Athletes - Gold'!AU43+'Athletes - Silver'!AU43+'Athletes - Bronze'!AU43 &gt; 0, 'Athletes - Gold'!AU43*'Medal values'!$B$1+'Athletes - Silver'!AU43*'Medal values'!$B$2+'Athletes - Bronze'!AU43*'Medal values'!$B$3, "") + IF(AND(AU$1 = AT$1, AT$2 = "Mixed"), 0.5*AT43, 0) + IF(AND(AU$1 = AV$1, AV$2 = "Mixed"), 0.5*AV43, 0)</f>
        <v>0</v>
      </c>
      <c r="AV43" s="5">
        <f>IF('Athletes - Gold'!AV43+'Athletes - Silver'!AV43+'Athletes - Bronze'!AV43 &gt; 0, 'Athletes - Gold'!AV43*'Medal values'!$B$1+'Athletes - Silver'!AV43*'Medal values'!$B$2+'Athletes - Bronze'!AV43*'Medal values'!$B$3, "") + IF(AND(AV$1 = AU$1, AU$2 = "Mixed"), 0.5*AU43, 0) + IF(AND(AV$1 = AW$1, AW$2 = "Mixed"), 0.5*AW43, 0)</f>
        <v>0</v>
      </c>
      <c r="AW43" s="5">
        <f>IF('Athletes - Gold'!AW43+'Athletes - Silver'!AW43+'Athletes - Bronze'!AW43 &gt; 0, 'Athletes - Gold'!AW43*'Medal values'!$B$1+'Athletes - Silver'!AW43*'Medal values'!$B$2+'Athletes - Bronze'!AW43*'Medal values'!$B$3, "") + IF(AND(AW$1 = AV$1, AV$2 = "Mixed"), 0.5*AV43, 0) + IF(AND(AW$1 = AX$1, AX$2 = "Mixed"), 0.5*AX43, 0)</f>
        <v>0</v>
      </c>
      <c r="AX43" s="5">
        <f>IF('Athletes - Gold'!AX43+'Athletes - Silver'!AX43+'Athletes - Bronze'!AX43 &gt; 0, 'Athletes - Gold'!AX43*'Medal values'!$B$1+'Athletes - Silver'!AX43*'Medal values'!$B$2+'Athletes - Bronze'!AX43*'Medal values'!$B$3, "") + IF(AND(AX$1 = AW$1, AW$2 = "Mixed"), 0.5*AW43, 0) + IF(AND(AX$1 = AY$1, AY$2 = "Mixed"), 0.5*AY43, 0)</f>
        <v>0</v>
      </c>
      <c r="AY43" s="5">
        <f>IF('Athletes - Gold'!AY43+'Athletes - Silver'!AY43+'Athletes - Bronze'!AY43 &gt; 0, 'Athletes - Gold'!AY43*'Medal values'!$B$1+'Athletes - Silver'!AY43*'Medal values'!$B$2+'Athletes - Bronze'!AY43*'Medal values'!$B$3, "") + IF(AND(AY$1 = AX$1, AX$2 = "Mixed"), 0.5*AX43, 0) + IF(AND(AY$1 = AZ$1, AZ$2 = "Mixed"), 0.5*AZ43, 0)</f>
        <v>0</v>
      </c>
      <c r="AZ43" s="5">
        <f>IF('Athletes - Gold'!AZ43+'Athletes - Silver'!AZ43+'Athletes - Bronze'!AZ43 &gt; 0, 'Athletes - Gold'!AZ43*'Medal values'!$B$1+'Athletes - Silver'!AZ43*'Medal values'!$B$2+'Athletes - Bronze'!AZ43*'Medal values'!$B$3, "") + IF(AND(AZ$1 = AY$1, AY$2 = "Mixed"), 0.5*AY43, 0) + IF(AND(AZ$1 = BA$1, BA$2 = "Mixed"), 0.5*BA43, 0)</f>
        <v>0</v>
      </c>
      <c r="BA43" s="5">
        <f>IF('Athletes - Gold'!BA43+'Athletes - Silver'!BA43+'Athletes - Bronze'!BA43 &gt; 0, 'Athletes - Gold'!BA43*'Medal values'!$B$1+'Athletes - Silver'!BA43*'Medal values'!$B$2+'Athletes - Bronze'!BA43*'Medal values'!$B$3, "") + IF(AND(BA$1 = AZ$1, AZ$2 = "Mixed"), 0.5*AZ43, 0) + IF(AND(BA$1 = BB$1, BB$2 = "Mixed"), 0.5*BB43, 0)</f>
        <v>0</v>
      </c>
      <c r="BB43" s="5">
        <f>IF('Athletes - Gold'!BB43+'Athletes - Silver'!BB43+'Athletes - Bronze'!BB43 &gt; 0, 'Athletes - Gold'!BB43*'Medal values'!$B$1+'Athletes - Silver'!BB43*'Medal values'!$B$2+'Athletes - Bronze'!BB43*'Medal values'!$B$3, "") + IF(AND(BB$1 = BA$1, BA$2 = "Mixed"), 0.5*BA43, 0) + IF(AND(BB$1 = BC$1, BC$2 = "Mixed"), 0.5*BC43, 0)</f>
        <v>0</v>
      </c>
      <c r="BC43" s="5">
        <f>IF('Athletes - Gold'!BC43+'Athletes - Silver'!BC43+'Athletes - Bronze'!BC43 &gt; 0, 'Athletes - Gold'!BC43*'Medal values'!$B$1+'Athletes - Silver'!BC43*'Medal values'!$B$2+'Athletes - Bronze'!BC43*'Medal values'!$B$3, "") + IF(AND(BC$1 = BB$1, BB$2 = "Mixed"), 0.5*BB43, 0) + IF(AND(BC$1 = BD$1, BD$2 = "Mixed"), 0.5*BD43, 0)</f>
        <v>0</v>
      </c>
      <c r="BD43" s="5">
        <f>IF('Athletes - Gold'!BD43+'Athletes - Silver'!BD43+'Athletes - Bronze'!BD43 &gt; 0, 'Athletes - Gold'!BD43*'Medal values'!$B$1+'Athletes - Silver'!BD43*'Medal values'!$B$2+'Athletes - Bronze'!BD43*'Medal values'!$B$3, "") + IF(AND(BD$1 = BC$1, BC$2 = "Mixed"), 0.5*BC43, 0) + IF(AND(BD$1 = BE$1, BE$2 = "Mixed"), 0.5*BE43, 0)</f>
        <v>0</v>
      </c>
      <c r="BE43" s="5">
        <f>IF('Athletes - Gold'!BE43+'Athletes - Silver'!BE43+'Athletes - Bronze'!BE43 &gt; 0, 'Athletes - Gold'!BE43*'Medal values'!$B$1+'Athletes - Silver'!BE43*'Medal values'!$B$2+'Athletes - Bronze'!BE43*'Medal values'!$B$3, "") + IF(AND(BE$1 = BD$1, BD$2 = "Mixed"), 0.5*BD43, 0) + IF(AND(BE$1 = BF$1, BF$2 = "Mixed"), 0.5*BF43, 0)</f>
        <v>0</v>
      </c>
      <c r="BF43" s="5">
        <f>IF('Athletes - Gold'!BF43+'Athletes - Silver'!BF43+'Athletes - Bronze'!BF43 &gt; 0, 'Athletes - Gold'!BF43*'Medal values'!$B$1+'Athletes - Silver'!BF43*'Medal values'!$B$2+'Athletes - Bronze'!BF43*'Medal values'!$B$3, "") + IF(AND(BF$1 = BE$1, BE$2 = "Mixed"), 0.5*BE43, 0) + IF(AND(BF$1 = BG$1, BG$2 = "Mixed"), 0.5*BG43, 0)</f>
        <v>0</v>
      </c>
      <c r="BG43" s="5">
        <f>IF('Athletes - Gold'!BG43+'Athletes - Silver'!BG43+'Athletes - Bronze'!BG43 &gt; 0, 'Athletes - Gold'!BG43*'Medal values'!$B$1+'Athletes - Silver'!BG43*'Medal values'!$B$2+'Athletes - Bronze'!BG43*'Medal values'!$B$3, "") + IF(AND(BG$1 = BF$1, BF$2 = "Mixed"), 0.5*BF43, 0) + IF(AND(BG$1 = BH$1, BH$2 = "Mixed"), 0.5*BH43, 0)</f>
        <v>0</v>
      </c>
      <c r="BH43" s="5">
        <f>IF('Athletes - Gold'!BH43+'Athletes - Silver'!BH43+'Athletes - Bronze'!BH43 &gt; 0, 'Athletes - Gold'!BH43*'Medal values'!$B$1+'Athletes - Silver'!BH43*'Medal values'!$B$2+'Athletes - Bronze'!BH43*'Medal values'!$B$3, "") + IF(AND(BH$1 = BG$1, BG$2 = "Mixed"), 0.5*BG43, 0) + IF(AND(BH$1 = BI$1, BI$2 = "Mixed"), 0.5*BI43, 0)</f>
        <v>0</v>
      </c>
      <c r="BI43" s="5">
        <f>IF('Athletes - Gold'!BI43+'Athletes - Silver'!BI43+'Athletes - Bronze'!BI43 &gt; 0, 'Athletes - Gold'!BI43*'Medal values'!$B$1+'Athletes - Silver'!BI43*'Medal values'!$B$2+'Athletes - Bronze'!BI43*'Medal values'!$B$3, "") + IF(AND(BI$1 = BH$1, BH$2 = "Mixed"), 0.5*BH43, 0) + IF(AND(BI$1 = BJ$1, BJ$2 = "Mixed"), 0.5*BJ43, 0)</f>
        <v>0</v>
      </c>
      <c r="BJ43" s="5">
        <f>IF('Athletes - Gold'!BJ43+'Athletes - Silver'!BJ43+'Athletes - Bronze'!BJ43 &gt; 0, 'Athletes - Gold'!BJ43*'Medal values'!$B$1+'Athletes - Silver'!BJ43*'Medal values'!$B$2+'Athletes - Bronze'!BJ43*'Medal values'!$B$3, "") + IF(AND(BJ$1 = BI$1, BI$2 = "Mixed"), 0.5*BI43, 0) + IF(AND(BJ$1 = BK$1, BK$2 = "Mixed"), 0.5*BK43, 0)</f>
        <v>0</v>
      </c>
      <c r="BK43" s="5">
        <f>IF('Athletes - Gold'!BK43+'Athletes - Silver'!BK43+'Athletes - Bronze'!BK43 &gt; 0, 'Athletes - Gold'!BK43*'Medal values'!$B$1+'Athletes - Silver'!BK43*'Medal values'!$B$2+'Athletes - Bronze'!BK43*'Medal values'!$B$3, "") + IF(AND(BK$1 = BJ$1, BJ$2 = "Mixed"), 0.5*BJ43, 0) + IF(AND(BK$1 = BL$1, BL$2 = "Mixed"), 0.5*BL43, 0)</f>
        <v>0</v>
      </c>
      <c r="BL43" s="5">
        <f>IF('Athletes - Gold'!BL43+'Athletes - Silver'!BL43+'Athletes - Bronze'!BL43 &gt; 0, 'Athletes - Gold'!BL43*'Medal values'!$B$1+'Athletes - Silver'!BL43*'Medal values'!$B$2+'Athletes - Bronze'!BL43*'Medal values'!$B$3, "") + IF(AND(BL$1 = BK$1, BK$2 = "Mixed"), 0.5*BK43, 0) + IF(AND(BL$1 = BM$1, BM$2 = "Mixed"), 0.5*BM43, 0)</f>
        <v>0</v>
      </c>
      <c r="BM43" s="5">
        <f>IF('Athletes - Gold'!BM43+'Athletes - Silver'!BM43+'Athletes - Bronze'!BM43 &gt; 0, 'Athletes - Gold'!BM43*'Medal values'!$B$1+'Athletes - Silver'!BM43*'Medal values'!$B$2+'Athletes - Bronze'!BM43*'Medal values'!$B$3, "") + IF(AND(BM$1 = BL$1, BL$2 = "Mixed"), 0.5*BL43, 0) + IF(AND(BM$1 = BN$1, BN$2 = "Mixed"), 0.5*BN43, 0)</f>
        <v>0</v>
      </c>
      <c r="BN43" s="5">
        <f>IF('Athletes - Gold'!BN43+'Athletes - Silver'!BN43+'Athletes - Bronze'!BN43 &gt; 0, 'Athletes - Gold'!BN43*'Medal values'!$B$1+'Athletes - Silver'!BN43*'Medal values'!$B$2+'Athletes - Bronze'!BN43*'Medal values'!$B$3, "") + IF(AND(BN$1 = BM$1, BM$2 = "Mixed"), 0.5*BM43, 0) + IF(AND(BN$1 = BO$1, BO$2 = "Mixed"), 0.5*BO43, 0)</f>
        <v>0</v>
      </c>
      <c r="BO43" s="5">
        <f>IF('Athletes - Gold'!BO43+'Athletes - Silver'!BO43+'Athletes - Bronze'!BO43 &gt; 0, 'Athletes - Gold'!BO43*'Medal values'!$B$1+'Athletes - Silver'!BO43*'Medal values'!$B$2+'Athletes - Bronze'!BO43*'Medal values'!$B$3, "") + IF(AND(BO$1 = BN$1, BN$2 = "Mixed"), 0.5*BN43, 0) + IF(AND(BO$1 = BP$1, BP$2 = "Mixed"), 0.5*BP43, 0)</f>
        <v>0</v>
      </c>
      <c r="BP43" s="5">
        <f>IF('Athletes - Gold'!BP43+'Athletes - Silver'!BP43+'Athletes - Bronze'!BP43 &gt; 0, 'Athletes - Gold'!BP43*'Medal values'!$B$1+'Athletes - Silver'!BP43*'Medal values'!$B$2+'Athletes - Bronze'!BP43*'Medal values'!$B$3, "") + IF(AND(BP$1 = BO$1, BO$2 = "Mixed"), 0.5*BO43, 0) + IF(AND(BP$1 = BQ$1, BQ$2 = "Mixed"), 0.5*BQ43, 0)</f>
        <v>0</v>
      </c>
      <c r="BQ43" s="5">
        <f>IF('Athletes - Gold'!BQ43+'Athletes - Silver'!BQ43+'Athletes - Bronze'!BQ43 &gt; 0, 'Athletes - Gold'!BQ43*'Medal values'!$B$1+'Athletes - Silver'!BQ43*'Medal values'!$B$2+'Athletes - Bronze'!BQ43*'Medal values'!$B$3, "") + IF(AND(BQ$1 = BP$1, BP$2 = "Mixed"), 0.5*BP43, 0) + IF(AND(BQ$1 = BR$1, BR$2 = "Mixed"), 0.5*BR43, 0)</f>
        <v>0</v>
      </c>
      <c r="BR43" s="5">
        <f>IF('Athletes - Gold'!BR43+'Athletes - Silver'!BR43+'Athletes - Bronze'!BR43 &gt; 0, 'Athletes - Gold'!BR43*'Medal values'!$B$1+'Athletes - Silver'!BR43*'Medal values'!$B$2+'Athletes - Bronze'!BR43*'Medal values'!$B$3, "") + IF(AND(BR$1 = BQ$1, BQ$2 = "Mixed"), 0.5*BQ43, 0) + IF(AND(BR$1 = BS$1, BS$2 = "Mixed"), 0.5*BS43, 0)</f>
        <v>0</v>
      </c>
      <c r="BS43" s="5">
        <f>IF('Athletes - Gold'!BS43+'Athletes - Silver'!BS43+'Athletes - Bronze'!BS43 &gt; 0, 'Athletes - Gold'!BS43*'Medal values'!$B$1+'Athletes - Silver'!BS43*'Medal values'!$B$2+'Athletes - Bronze'!BS43*'Medal values'!$B$3, "") + IF(AND(BS$1 = BR$1, BR$2 = "Mixed"), 0.5*BR43, 0) + IF(AND(BS$1 = BT$1, BT$2 = "Mixed"), 0.5*BT43, 0)</f>
        <v>0</v>
      </c>
      <c r="BT43" s="5">
        <f>IF('Athletes - Gold'!BT43+'Athletes - Silver'!BT43+'Athletes - Bronze'!BT43 &gt; 0, 'Athletes - Gold'!BT43*'Medal values'!$B$1+'Athletes - Silver'!BT43*'Medal values'!$B$2+'Athletes - Bronze'!BT43*'Medal values'!$B$3, "") + IF(AND(BT$1 = BS$1, BS$2 = "Mixed"), 0.5*BS43, 0) + IF(AND(BT$1 = BU$1, BU$2 = "Mixed"), 0.5*BU43, 0)</f>
        <v>0</v>
      </c>
      <c r="BU43" s="5">
        <f>IF('Athletes - Gold'!BU43+'Athletes - Silver'!BU43+'Athletes - Bronze'!BU43 &gt; 0, 'Athletes - Gold'!BU43*'Medal values'!$B$1+'Athletes - Silver'!BU43*'Medal values'!$B$2+'Athletes - Bronze'!BU43*'Medal values'!$B$3, "") + IF(AND(BU$1 = BT$1, BT$2 = "Mixed"), 0.5*BT43, 0) + IF(AND(BU$1 = BV$1, BV$2 = "Mixed"), 0.5*BV43, 0)</f>
        <v>0</v>
      </c>
      <c r="BV43" s="5">
        <f>IF('Athletes - Gold'!BV43+'Athletes - Silver'!BV43+'Athletes - Bronze'!BV43 &gt; 0, 'Athletes - Gold'!BV43*'Medal values'!$B$1+'Athletes - Silver'!BV43*'Medal values'!$B$2+'Athletes - Bronze'!BV43*'Medal values'!$B$3, "") + IF(AND(BV$1 = BU$1, BU$2 = "Mixed"), 0.5*BU43, 0) + IF(AND(BV$1 = BW$1, BW$2 = "Mixed"), 0.5*BW43, 0)</f>
        <v>0</v>
      </c>
      <c r="BW43" s="5">
        <f>IF('Athletes - Gold'!BW43+'Athletes - Silver'!BW43+'Athletes - Bronze'!BW43 &gt; 0, 'Athletes - Gold'!BW43*'Medal values'!$B$1+'Athletes - Silver'!BW43*'Medal values'!$B$2+'Athletes - Bronze'!BW43*'Medal values'!$B$3, "") + IF(AND(BW$1 = BV$1, BV$2 = "Mixed"), 0.5*BV43, 0) + IF(AND(BW$1 = BX$1, BX$2 = "Mixed"), 0.5*BX43, 0)</f>
        <v>0</v>
      </c>
      <c r="BX43" s="5">
        <f>IF('Athletes - Gold'!BX43+'Athletes - Silver'!BX43+'Athletes - Bronze'!BX43 &gt; 0, 'Athletes - Gold'!BX43*'Medal values'!$B$1+'Athletes - Silver'!BX43*'Medal values'!$B$2+'Athletes - Bronze'!BX43*'Medal values'!$B$3, "") + IF(AND(BX$1 = BW$1, BW$2 = "Mixed"), 0.5*BW43, 0) + IF(AND(BX$1 = BY$1, BY$2 = "Mixed"), 0.5*BY43, 0)</f>
        <v>0</v>
      </c>
      <c r="BY43" s="5">
        <f>IF('Athletes - Gold'!BY43+'Athletes - Silver'!BY43+'Athletes - Bronze'!BY43 &gt; 0, 'Athletes - Gold'!BY43*'Medal values'!$B$1+'Athletes - Silver'!BY43*'Medal values'!$B$2+'Athletes - Bronze'!BY43*'Medal values'!$B$3, "") + IF(AND(BY$1 = BX$1, BX$2 = "Mixed"), 0.5*BX43, 0) + IF(AND(BY$1 = BZ$1, BZ$2 = "Mixed"), 0.5*BZ43, 0)</f>
        <v>0</v>
      </c>
      <c r="BZ43" s="5">
        <f>IF('Athletes - Gold'!BZ43+'Athletes - Silver'!BZ43+'Athletes - Bronze'!BZ43 &gt; 0, 'Athletes - Gold'!BZ43*'Medal values'!$B$1+'Athletes - Silver'!BZ43*'Medal values'!$B$2+'Athletes - Bronze'!BZ43*'Medal values'!$B$3, "") + IF(AND(BZ$1 = BY$1, BY$2 = "Mixed"), 0.5*BY43, 0) + IF(AND(BZ$1 = CA$1, CA$2 = "Mixed"), 0.5*CA43, 0)</f>
        <v>0</v>
      </c>
      <c r="CA43" s="5">
        <f>IF('Athletes - Gold'!CA43+'Athletes - Silver'!CA43+'Athletes - Bronze'!CA43 &gt; 0, 'Athletes - Gold'!CA43*'Medal values'!$B$1+'Athletes - Silver'!CA43*'Medal values'!$B$2+'Athletes - Bronze'!CA43*'Medal values'!$B$3, "") + IF(AND(CA$1 = BZ$1, BZ$2 = "Mixed"), 0.5*BZ43, 0) + IF(AND(CA$1 = CB$1, CB$2 = "Mixed"), 0.5*CB43, 0)</f>
        <v>0</v>
      </c>
      <c r="CB43" s="5">
        <f>IF('Athletes - Gold'!CB43+'Athletes - Silver'!CB43+'Athletes - Bronze'!CB43 &gt; 0, 'Athletes - Gold'!CB43*'Medal values'!$B$1+'Athletes - Silver'!CB43*'Medal values'!$B$2+'Athletes - Bronze'!CB43*'Medal values'!$B$3, "") + IF(AND(CB$1 = CA$1, CA$2 = "Mixed"), 0.5*CA43, 0) + IF(AND(CB$1 = CC$1, CC$2 = "Mixed"), 0.5*CC43, 0)</f>
        <v>0</v>
      </c>
      <c r="CC43" s="5">
        <f>IF('Athletes - Gold'!CC43+'Athletes - Silver'!CC43+'Athletes - Bronze'!CC43 &gt; 0, 'Athletes - Gold'!CC43*'Medal values'!$B$1+'Athletes - Silver'!CC43*'Medal values'!$B$2+'Athletes - Bronze'!CC43*'Medal values'!$B$3, "") + IF(AND(CC$1 = CB$1, CB$2 = "Mixed"), 0.5*CB43, 0) + IF(AND(CC$1 = CD$1, CD$2 = "Mixed"), 0.5*CD43, 0)</f>
        <v>0</v>
      </c>
      <c r="CD43" s="5">
        <f>IF('Athletes - Gold'!CD43+'Athletes - Silver'!CD43+'Athletes - Bronze'!CD43 &gt; 0, 'Athletes - Gold'!CD43*'Medal values'!$B$1+'Athletes - Silver'!CD43*'Medal values'!$B$2+'Athletes - Bronze'!CD43*'Medal values'!$B$3, "") + IF(AND(CD$1 = CC$1, CC$2 = "Mixed"), 0.5*CC43, 0) + IF(AND(CD$1 = CE$1, CE$2 = "Mixed"), 0.5*CE43, 0)</f>
        <v>0</v>
      </c>
      <c r="CE43" s="5">
        <f>IF('Athletes - Gold'!CE43+'Athletes - Silver'!CE43+'Athletes - Bronze'!CE43 &gt; 0, 'Athletes - Gold'!CE43*'Medal values'!$B$1+'Athletes - Silver'!CE43*'Medal values'!$B$2+'Athletes - Bronze'!CE43*'Medal values'!$B$3, "") + IF(AND(CE$1 = CD$1, CD$2 = "Mixed"), 0.5*CD43, 0) + IF(AND(CE$1 = CF$1, CF$2 = "Mixed"), 0.5*CF43, 0)</f>
        <v>0</v>
      </c>
      <c r="CF43" s="5">
        <f>IF('Athletes - Gold'!CF43+'Athletes - Silver'!CF43+'Athletes - Bronze'!CF43 &gt; 0, 'Athletes - Gold'!CF43*'Medal values'!$B$1+'Athletes - Silver'!CF43*'Medal values'!$B$2+'Athletes - Bronze'!CF43*'Medal values'!$B$3, "") + IF(AND(CF$1 = CE$1, CE$2 = "Mixed"), 0.5*CE43, 0) + IF(AND(CF$1 = CG$1, CG$2 = "Mixed"), 0.5*CG43, 0)</f>
        <v>0</v>
      </c>
      <c r="CG43" s="5">
        <f>IF('Athletes - Gold'!CG43+'Athletes - Silver'!CG43+'Athletes - Bronze'!CG43 &gt; 0, 'Athletes - Gold'!CG43*'Medal values'!$B$1+'Athletes - Silver'!CG43*'Medal values'!$B$2+'Athletes - Bronze'!CG43*'Medal values'!$B$3, "") + IF(AND(CG$1 = CF$1, CF$2 = "Mixed"), 0.5*CF43, 0) + IF(AND(CG$1 = CH$1, CH$2 = "Mixed"), 0.5*CH43, 0)</f>
        <v>0</v>
      </c>
      <c r="CH43" s="5">
        <f>IF('Athletes - Gold'!CH43+'Athletes - Silver'!CH43+'Athletes - Bronze'!CH43 &gt; 0, 'Athletes - Gold'!CH43*'Medal values'!$B$1+'Athletes - Silver'!CH43*'Medal values'!$B$2+'Athletes - Bronze'!CH43*'Medal values'!$B$3, "") + IF(AND(CH$1 = CG$1, CG$2 = "Mixed"), 0.5*CG43, 0) + IF(AND(CH$1 = CI$1, CI$2 = "Mixed"), 0.5*CI43, 0)</f>
        <v>0</v>
      </c>
      <c r="CI43" s="5">
        <f>IF('Athletes - Gold'!CI43+'Athletes - Silver'!CI43+'Athletes - Bronze'!CI43 &gt; 0, 'Athletes - Gold'!CI43*'Medal values'!$B$1+'Athletes - Silver'!CI43*'Medal values'!$B$2+'Athletes - Bronze'!CI43*'Medal values'!$B$3, "") + IF(AND(CI$1 = CH$1, CH$2 = "Mixed"), 0.5*CH43, 0) + IF(AND(CI$1 = CJ$1, CJ$2 = "Mixed"), 0.5*CJ43, 0)</f>
        <v>0</v>
      </c>
      <c r="CJ43" s="5">
        <f>IF('Athletes - Gold'!CJ43+'Athletes - Silver'!CJ43+'Athletes - Bronze'!CJ43 &gt; 0, 'Athletes - Gold'!CJ43*'Medal values'!$B$1+'Athletes - Silver'!CJ43*'Medal values'!$B$2+'Athletes - Bronze'!CJ43*'Medal values'!$B$3, "") + IF(AND(CJ$1 = CI$1, CI$2 = "Mixed"), 0.5*CI43, 0) + IF(AND(CJ$1 = CK$1, CK$2 = "Mixed"), 0.5*CK43, 0)</f>
        <v>0</v>
      </c>
      <c r="CK43" s="5">
        <f>IF('Athletes - Gold'!CK43+'Athletes - Silver'!CK43+'Athletes - Bronze'!CK43 &gt; 0, 'Athletes - Gold'!CK43*'Medal values'!$B$1+'Athletes - Silver'!CK43*'Medal values'!$B$2+'Athletes - Bronze'!CK43*'Medal values'!$B$3, "") + IF(AND(CK$1 = CJ$1, CJ$2 = "Mixed"), 0.5*CJ43, 0) + IF(AND(CK$1 = CL$1, CL$2 = "Mixed"), 0.5*CL43, 0)</f>
        <v>0</v>
      </c>
      <c r="CL43" s="5">
        <f>IF('Athletes - Gold'!CL43+'Athletes - Silver'!CL43+'Athletes - Bronze'!CL43 &gt; 0, 'Athletes - Gold'!CL43*'Medal values'!$B$1+'Athletes - Silver'!CL43*'Medal values'!$B$2+'Athletes - Bronze'!CL43*'Medal values'!$B$3, "") + IF(AND(CL$1 = CK$1, CK$2 = "Mixed"), 0.5*CK43, 0) + IF(AND(CL$1 = CM$1, CM$2 = "Mixed"), 0.5*CM43, 0)</f>
        <v>0</v>
      </c>
      <c r="CM43" s="5">
        <f>IF('Athletes - Gold'!CM43+'Athletes - Silver'!CM43+'Athletes - Bronze'!CM43 &gt; 0, 'Athletes - Gold'!CM43*'Medal values'!$B$1+'Athletes - Silver'!CM43*'Medal values'!$B$2+'Athletes - Bronze'!CM43*'Medal values'!$B$3, "") + IF(AND(CM$1 = CL$1, CL$2 = "Mixed"), 0.5*CL43, 0) + IF(AND(CM$1 = CN$1, CN$2 = "Mixed"), 0.5*CN43, 0)</f>
        <v>0</v>
      </c>
      <c r="CN43" s="5">
        <f>IF('Athletes - Gold'!CN43+'Athletes - Silver'!CN43+'Athletes - Bronze'!CN43 &gt; 0, 'Athletes - Gold'!CN43*'Medal values'!$B$1+'Athletes - Silver'!CN43*'Medal values'!$B$2+'Athletes - Bronze'!CN43*'Medal values'!$B$3, "") + IF(AND(CN$1 = CM$1, CM$2 = "Mixed"), 0.5*CM43, 0) + IF(AND(CN$1 = CO$1, CO$2 = "Mixed"), 0.5*CO43, 0)</f>
        <v>0</v>
      </c>
      <c r="CO43" s="5">
        <f>IF('Athletes - Gold'!CO43+'Athletes - Silver'!CO43+'Athletes - Bronze'!CO43 &gt; 0, 'Athletes - Gold'!CO43*'Medal values'!$B$1+'Athletes - Silver'!CO43*'Medal values'!$B$2+'Athletes - Bronze'!CO43*'Medal values'!$B$3, "") + IF(AND(CO$1 = CN$1, CN$2 = "Mixed"), 0.5*CN43, 0) + IF(AND(CO$1 = CP$1, CP$2 = "Mixed"), 0.5*CP43, 0)</f>
        <v>0</v>
      </c>
      <c r="CP43" s="5">
        <f>IF('Athletes - Gold'!CP43+'Athletes - Silver'!CP43+'Athletes - Bronze'!CP43 &gt; 0, 'Athletes - Gold'!CP43*'Medal values'!$B$1+'Athletes - Silver'!CP43*'Medal values'!$B$2+'Athletes - Bronze'!CP43*'Medal values'!$B$3, "") + IF(AND(CP$1 = CO$1, CO$2 = "Mixed"), 0.5*CO43, 0) + IF(AND(CP$1 = CQ$1, CQ$2 = "Mixed"), 0.5*CQ43, 0)</f>
        <v>0</v>
      </c>
      <c r="CQ43" s="5">
        <f>IF('Athletes - Gold'!CQ43+'Athletes - Silver'!CQ43+'Athletes - Bronze'!CQ43 &gt; 0, 'Athletes - Gold'!CQ43*'Medal values'!$B$1+'Athletes - Silver'!CQ43*'Medal values'!$B$2+'Athletes - Bronze'!CQ43*'Medal values'!$B$3, "") + IF(AND(CQ$1 = CP$1, CP$2 = "Mixed"), 0.5*CP43, 0) + IF(AND(CQ$1 = CR$1, CR$2 = "Mixed"), 0.5*CR43, 0)</f>
        <v>0</v>
      </c>
      <c r="CR43" s="5">
        <f>IF('Athletes - Gold'!CR43+'Athletes - Silver'!CR43+'Athletes - Bronze'!CR43 &gt; 0, 'Athletes - Gold'!CR43*'Medal values'!$B$1+'Athletes - Silver'!CR43*'Medal values'!$B$2+'Athletes - Bronze'!CR43*'Medal values'!$B$3, "") + IF(AND(CR$1 = CQ$1, CQ$2 = "Mixed"), 0.5*CQ43, 0) + IF(AND(CR$1 = CS$1, CS$2 = "Mixed"), 0.5*CS43, 0)</f>
        <v>0</v>
      </c>
      <c r="CS43" s="5">
        <f>IF('Athletes - Gold'!CS43+'Athletes - Silver'!CS43+'Athletes - Bronze'!CS43 &gt; 0, 'Athletes - Gold'!CS43*'Medal values'!$B$1+'Athletes - Silver'!CS43*'Medal values'!$B$2+'Athletes - Bronze'!CS43*'Medal values'!$B$3, "") + IF(AND(CS$1 = CR$1, CR$2 = "Mixed"), 0.5*CR43, 0) + IF(AND(CS$1 = CT$1, CT$2 = "Mixed"), 0.5*CT43, 0)</f>
        <v>3.000001</v>
      </c>
      <c r="CT43" s="5">
        <f>IF('Athletes - Gold'!CT43+'Athletes - Silver'!CT43+'Athletes - Bronze'!CT43 &gt; 0, 'Athletes - Gold'!CT43*'Medal values'!$B$1+'Athletes - Silver'!CT43*'Medal values'!$B$2+'Athletes - Bronze'!CT43*'Medal values'!$B$3, "") + IF(AND(CT$1 = CS$1, CS$2 = "Mixed"), 0.5*CS43, 0) + IF(AND(CT$1 = CU$1, CU$2 = "Mixed"), 0.5*CU43, 0)</f>
        <v>1</v>
      </c>
      <c r="CU43" s="5">
        <f>IF('Athletes - Gold'!CU43+'Athletes - Silver'!CU43+'Athletes - Bronze'!CU43 &gt; 0, 'Athletes - Gold'!CU43*'Medal values'!$B$1+'Athletes - Silver'!CU43*'Medal values'!$B$2+'Athletes - Bronze'!CU43*'Medal values'!$B$3, "") + IF(AND(CU$1 = CT$1, CT$2 = "Mixed"), 0.5*CT43, 0) + IF(AND(CU$1 = CV$1, CV$2 = "Mixed"), 0.5*CV43, 0)</f>
        <v>0</v>
      </c>
      <c r="CV43" s="5">
        <f>IF('Athletes - Gold'!CV43+'Athletes - Silver'!CV43+'Athletes - Bronze'!CV43 &gt; 0, 'Athletes - Gold'!CV43*'Medal values'!$B$1+'Athletes - Silver'!CV43*'Medal values'!$B$2+'Athletes - Bronze'!CV43*'Medal values'!$B$3, "") + IF(AND(CV$1 = CU$1, CU$2 = "Mixed"), 0.5*CU43, 0) + IF(AND(CV$1 = CW$1, CW$2 = "Mixed"), 0.5*CW43, 0)</f>
        <v>0</v>
      </c>
      <c r="CW43" s="5">
        <f t="shared" ref="CW43:CX43" si="42">SUMIF($B$2:$CV$2,CW$2, $B43:$CV43)</f>
        <v>4.000001</v>
      </c>
      <c r="CX43" s="5">
        <f t="shared" si="42"/>
        <v>7.002</v>
      </c>
      <c r="CY43" s="5">
        <f t="shared" si="3"/>
        <v>11.002001</v>
      </c>
    </row>
    <row r="44">
      <c r="A44" s="5" t="str">
        <f>Countries!A42</f>
        <v>IND</v>
      </c>
      <c r="B44" s="5">
        <f>IF('Athletes - Gold'!B44+'Athletes - Silver'!B44+'Athletes - Bronze'!B44 &gt; 0, 'Athletes - Gold'!B44*'Medal values'!$B$1+'Athletes - Silver'!B44*'Medal values'!$B$2+'Athletes - Bronze'!B44*'Medal values'!$B$3, "") + IF(AND(B$1 = A$1, A$2 = "Mixed"), 0.5*A44, 0) + IF(AND(B$1 = C$1, C$2 = "Mixed"), 0.5*C44, 0)</f>
        <v>0</v>
      </c>
      <c r="C44" s="5">
        <f>IF('Athletes - Gold'!C44+'Athletes - Silver'!C44+'Athletes - Bronze'!C44 &gt; 0, 'Athletes - Gold'!C44*'Medal values'!$B$1+'Athletes - Silver'!C44*'Medal values'!$B$2+'Athletes - Bronze'!C44*'Medal values'!$B$3, "") + IF(AND(C$1 = B$1, B$2 = "Mixed"), 0.5*B44, 0) + IF(AND(C$1 = D$1, D$2 = "Mixed"), 0.5*D44, 0)</f>
        <v>0</v>
      </c>
      <c r="D44" s="5">
        <f>IF('Athletes - Gold'!D44+'Athletes - Silver'!D44+'Athletes - Bronze'!D44 &gt; 0, 'Athletes - Gold'!D44*'Medal values'!$B$1+'Athletes - Silver'!D44*'Medal values'!$B$2+'Athletes - Bronze'!D44*'Medal values'!$B$3, "") + IF(AND(D$1 = C$1, C$2 = "Mixed"), 0.5*C44, 0) + IF(AND(D$1 = E$1, E$2 = "Mixed"), 0.5*E44, 0)</f>
        <v>0</v>
      </c>
      <c r="E44" s="5">
        <f>IF('Athletes - Gold'!E44+'Athletes - Silver'!E44+'Athletes - Bronze'!E44 &gt; 0, 'Athletes - Gold'!E44*'Medal values'!$B$1+'Athletes - Silver'!E44*'Medal values'!$B$2+'Athletes - Bronze'!E44*'Medal values'!$B$3, "") + IF(AND(E$1 = D$1, D$2 = "Mixed"), 0.5*D44, 0) + IF(AND(E$1 = F$1, F$2 = "Mixed"), 0.5*F44, 0)</f>
        <v>0</v>
      </c>
      <c r="F44" s="5">
        <f>IF('Athletes - Gold'!F44+'Athletes - Silver'!F44+'Athletes - Bronze'!F44 &gt; 0, 'Athletes - Gold'!F44*'Medal values'!$B$1+'Athletes - Silver'!F44*'Medal values'!$B$2+'Athletes - Bronze'!F44*'Medal values'!$B$3, "") + IF(AND(F$1 = E$1, E$2 = "Mixed"), 0.5*E44, 0) + IF(AND(F$1 = G$1, G$2 = "Mixed"), 0.5*G44, 0)</f>
        <v>0</v>
      </c>
      <c r="G44" s="5">
        <f>IF('Athletes - Gold'!G44+'Athletes - Silver'!G44+'Athletes - Bronze'!G44 &gt; 0, 'Athletes - Gold'!G44*'Medal values'!$B$1+'Athletes - Silver'!G44*'Medal values'!$B$2+'Athletes - Bronze'!G44*'Medal values'!$B$3, "") + IF(AND(G$1 = F$1, F$2 = "Mixed"), 0.5*F44, 0) + IF(AND(G$1 = H$1, H$2 = "Mixed"), 0.5*H44, 0)</f>
        <v>0</v>
      </c>
      <c r="H44" s="5">
        <f>IF('Athletes - Gold'!H44+'Athletes - Silver'!H44+'Athletes - Bronze'!H44 &gt; 0, 'Athletes - Gold'!H44*'Medal values'!$B$1+'Athletes - Silver'!H44*'Medal values'!$B$2+'Athletes - Bronze'!H44*'Medal values'!$B$3, "") + IF(AND(H$1 = G$1, G$2 = "Mixed"), 0.5*G44, 0) + IF(AND(H$1 = I$1, I$2 = "Mixed"), 0.5*I44, 0)</f>
        <v>0</v>
      </c>
      <c r="I44" s="5">
        <f>IF('Athletes - Gold'!I44+'Athletes - Silver'!I44+'Athletes - Bronze'!I44 &gt; 0, 'Athletes - Gold'!I44*'Medal values'!$B$1+'Athletes - Silver'!I44*'Medal values'!$B$2+'Athletes - Bronze'!I44*'Medal values'!$B$3, "") + IF(AND(I$1 = H$1, H$2 = "Mixed"), 0.5*H44, 0) + IF(AND(I$1 = J$1, J$2 = "Mixed"), 0.5*J44, 0)</f>
        <v>0</v>
      </c>
      <c r="J44" s="5">
        <f>IF('Athletes - Gold'!J44+'Athletes - Silver'!J44+'Athletes - Bronze'!J44 &gt; 0, 'Athletes - Gold'!J44*'Medal values'!$B$1+'Athletes - Silver'!J44*'Medal values'!$B$2+'Athletes - Bronze'!J44*'Medal values'!$B$3, "") + IF(AND(J$1 = I$1, I$2 = "Mixed"), 0.5*I44, 0) + IF(AND(J$1 = K$1, K$2 = "Mixed"), 0.5*K44, 0)</f>
        <v>3.001</v>
      </c>
      <c r="K44" s="5">
        <f>IF('Athletes - Gold'!K44+'Athletes - Silver'!K44+'Athletes - Bronze'!K44 &gt; 0, 'Athletes - Gold'!K44*'Medal values'!$B$1+'Athletes - Silver'!K44*'Medal values'!$B$2+'Athletes - Bronze'!K44*'Medal values'!$B$3, "") + IF(AND(K$1 = J$1, J$2 = "Mixed"), 0.5*J44, 0) + IF(AND(K$1 = L$1, L$2 = "Mixed"), 0.5*L44, 0)</f>
        <v>0</v>
      </c>
      <c r="L44" s="5">
        <f>IF('Athletes - Gold'!L44+'Athletes - Silver'!L44+'Athletes - Bronze'!L44 &gt; 0, 'Athletes - Gold'!L44*'Medal values'!$B$1+'Athletes - Silver'!L44*'Medal values'!$B$2+'Athletes - Bronze'!L44*'Medal values'!$B$3, "") + IF(AND(L$1 = K$1, K$2 = "Mixed"), 0.5*K44, 0) + IF(AND(L$1 = M$1, M$2 = "Mixed"), 0.5*M44, 0)</f>
        <v>0</v>
      </c>
      <c r="M44" s="5">
        <f>IF('Athletes - Gold'!M44+'Athletes - Silver'!M44+'Athletes - Bronze'!M44 &gt; 0, 'Athletes - Gold'!M44*'Medal values'!$B$1+'Athletes - Silver'!M44*'Medal values'!$B$2+'Athletes - Bronze'!M44*'Medal values'!$B$3, "") + IF(AND(M$1 = L$1, L$2 = "Mixed"), 0.5*L44, 0) + IF(AND(M$1 = N$1, N$2 = "Mixed"), 0.5*N44, 0)</f>
        <v>0</v>
      </c>
      <c r="N44" s="5">
        <f>IF('Athletes - Gold'!N44+'Athletes - Silver'!N44+'Athletes - Bronze'!N44 &gt; 0, 'Athletes - Gold'!N44*'Medal values'!$B$1+'Athletes - Silver'!N44*'Medal values'!$B$2+'Athletes - Bronze'!N44*'Medal values'!$B$3, "") + IF(AND(N$1 = M$1, M$2 = "Mixed"), 0.5*M44, 0) + IF(AND(N$1 = O$1, O$2 = "Mixed"), 0.5*O44, 0)</f>
        <v>0</v>
      </c>
      <c r="O44" s="5">
        <f>IF('Athletes - Gold'!O44+'Athletes - Silver'!O44+'Athletes - Bronze'!O44 &gt; 0, 'Athletes - Gold'!O44*'Medal values'!$B$1+'Athletes - Silver'!O44*'Medal values'!$B$2+'Athletes - Bronze'!O44*'Medal values'!$B$3, "") + IF(AND(O$1 = N$1, N$2 = "Mixed"), 0.5*N44, 0) + IF(AND(O$1 = P$1, P$2 = "Mixed"), 0.5*P44, 0)</f>
        <v>1</v>
      </c>
      <c r="P44" s="5">
        <f>IF('Athletes - Gold'!P44+'Athletes - Silver'!P44+'Athletes - Bronze'!P44 &gt; 0, 'Athletes - Gold'!P44*'Medal values'!$B$1+'Athletes - Silver'!P44*'Medal values'!$B$2+'Athletes - Bronze'!P44*'Medal values'!$B$3, "") + IF(AND(P$1 = O$1, O$2 = "Mixed"), 0.5*O44, 0) + IF(AND(P$1 = Q$1, Q$2 = "Mixed"), 0.5*Q44, 0)</f>
        <v>0</v>
      </c>
      <c r="Q44" s="5">
        <f>IF('Athletes - Gold'!Q44+'Athletes - Silver'!Q44+'Athletes - Bronze'!Q44 &gt; 0, 'Athletes - Gold'!Q44*'Medal values'!$B$1+'Athletes - Silver'!Q44*'Medal values'!$B$2+'Athletes - Bronze'!Q44*'Medal values'!$B$3, "") + IF(AND(Q$1 = P$1, P$2 = "Mixed"), 0.5*P44, 0) + IF(AND(Q$1 = R$1, R$2 = "Mixed"), 0.5*R44, 0)</f>
        <v>0</v>
      </c>
      <c r="R44" s="5">
        <f>IF('Athletes - Gold'!R44+'Athletes - Silver'!R44+'Athletes - Bronze'!R44 &gt; 0, 'Athletes - Gold'!R44*'Medal values'!$B$1+'Athletes - Silver'!R44*'Medal values'!$B$2+'Athletes - Bronze'!R44*'Medal values'!$B$3, "") + IF(AND(R$1 = Q$1, Q$2 = "Mixed"), 0.5*Q44, 0) + IF(AND(R$1 = S$1, S$2 = "Mixed"), 0.5*S44, 0)</f>
        <v>0</v>
      </c>
      <c r="S44" s="5">
        <f>IF('Athletes - Gold'!S44+'Athletes - Silver'!S44+'Athletes - Bronze'!S44 &gt; 0, 'Athletes - Gold'!S44*'Medal values'!$B$1+'Athletes - Silver'!S44*'Medal values'!$B$2+'Athletes - Bronze'!S44*'Medal values'!$B$3, "") + IF(AND(S$1 = R$1, R$2 = "Mixed"), 0.5*R44, 0) + IF(AND(S$1 = T$1, T$2 = "Mixed"), 0.5*T44, 0)</f>
        <v>0</v>
      </c>
      <c r="T44" s="5">
        <f>IF('Athletes - Gold'!T44+'Athletes - Silver'!T44+'Athletes - Bronze'!T44 &gt; 0, 'Athletes - Gold'!T44*'Medal values'!$B$1+'Athletes - Silver'!T44*'Medal values'!$B$2+'Athletes - Bronze'!T44*'Medal values'!$B$3, "") + IF(AND(T$1 = S$1, S$2 = "Mixed"), 0.5*S44, 0) + IF(AND(T$1 = U$1, U$2 = "Mixed"), 0.5*U44, 0)</f>
        <v>0</v>
      </c>
      <c r="U44" s="5">
        <f>IF('Athletes - Gold'!U44+'Athletes - Silver'!U44+'Athletes - Bronze'!U44 &gt; 0, 'Athletes - Gold'!U44*'Medal values'!$B$1+'Athletes - Silver'!U44*'Medal values'!$B$2+'Athletes - Bronze'!U44*'Medal values'!$B$3, "") + IF(AND(U$1 = T$1, T$2 = "Mixed"), 0.5*T44, 0) + IF(AND(U$1 = V$1, V$2 = "Mixed"), 0.5*V44, 0)</f>
        <v>0</v>
      </c>
      <c r="V44" s="5">
        <f>IF('Athletes - Gold'!V44+'Athletes - Silver'!V44+'Athletes - Bronze'!V44 &gt; 0, 'Athletes - Gold'!V44*'Medal values'!$B$1+'Athletes - Silver'!V44*'Medal values'!$B$2+'Athletes - Bronze'!V44*'Medal values'!$B$3, "") + IF(AND(V$1 = U$1, U$2 = "Mixed"), 0.5*U44, 0) + IF(AND(V$1 = W$1, W$2 = "Mixed"), 0.5*W44, 0)</f>
        <v>0</v>
      </c>
      <c r="W44" s="5">
        <f>IF('Athletes - Gold'!W44+'Athletes - Silver'!W44+'Athletes - Bronze'!W44 &gt; 0, 'Athletes - Gold'!W44*'Medal values'!$B$1+'Athletes - Silver'!W44*'Medal values'!$B$2+'Athletes - Bronze'!W44*'Medal values'!$B$3, "") + IF(AND(W$1 = V$1, V$2 = "Mixed"), 0.5*V44, 0) + IF(AND(W$1 = X$1, X$2 = "Mixed"), 0.5*X44, 0)</f>
        <v>1</v>
      </c>
      <c r="X44" s="5">
        <f>IF('Athletes - Gold'!X44+'Athletes - Silver'!X44+'Athletes - Bronze'!X44 &gt; 0, 'Athletes - Gold'!X44*'Medal values'!$B$1+'Athletes - Silver'!X44*'Medal values'!$B$2+'Athletes - Bronze'!X44*'Medal values'!$B$3, "") + IF(AND(X$1 = W$1, W$2 = "Mixed"), 0.5*W44, 0) + IF(AND(X$1 = Y$1, Y$2 = "Mixed"), 0.5*Y44, 0)</f>
        <v>0</v>
      </c>
      <c r="Y44" s="5">
        <f>IF('Athletes - Gold'!Y44+'Athletes - Silver'!Y44+'Athletes - Bronze'!Y44 &gt; 0, 'Athletes - Gold'!Y44*'Medal values'!$B$1+'Athletes - Silver'!Y44*'Medal values'!$B$2+'Athletes - Bronze'!Y44*'Medal values'!$B$3, "") + IF(AND(Y$1 = X$1, X$2 = "Mixed"), 0.5*X44, 0) + IF(AND(Y$1 = Z$1, Z$2 = "Mixed"), 0.5*Z44, 0)</f>
        <v>0</v>
      </c>
      <c r="Z44" s="5">
        <f>IF('Athletes - Gold'!Z44+'Athletes - Silver'!Z44+'Athletes - Bronze'!Z44 &gt; 0, 'Athletes - Gold'!Z44*'Medal values'!$B$1+'Athletes - Silver'!Z44*'Medal values'!$B$2+'Athletes - Bronze'!Z44*'Medal values'!$B$3, "") + IF(AND(Z$1 = Y$1, Y$2 = "Mixed"), 0.5*Y44, 0) + IF(AND(Z$1 = AA$1, AA$2 = "Mixed"), 0.5*AA44, 0)</f>
        <v>0</v>
      </c>
      <c r="AA44" s="5">
        <f>IF('Athletes - Gold'!AA44+'Athletes - Silver'!AA44+'Athletes - Bronze'!AA44 &gt; 0, 'Athletes - Gold'!AA44*'Medal values'!$B$1+'Athletes - Silver'!AA44*'Medal values'!$B$2+'Athletes - Bronze'!AA44*'Medal values'!$B$3, "") + IF(AND(AA$1 = Z$1, Z$2 = "Mixed"), 0.5*Z44, 0) + IF(AND(AA$1 = AB$1, AB$2 = "Mixed"), 0.5*AB44, 0)</f>
        <v>0</v>
      </c>
      <c r="AB44" s="5">
        <f>IF('Athletes - Gold'!AB44+'Athletes - Silver'!AB44+'Athletes - Bronze'!AB44 &gt; 0, 'Athletes - Gold'!AB44*'Medal values'!$B$1+'Athletes - Silver'!AB44*'Medal values'!$B$2+'Athletes - Bronze'!AB44*'Medal values'!$B$3, "") + IF(AND(AB$1 = AA$1, AA$2 = "Mixed"), 0.5*AA44, 0) + IF(AND(AB$1 = AC$1, AC$2 = "Mixed"), 0.5*AC44, 0)</f>
        <v>0</v>
      </c>
      <c r="AC44" s="5">
        <f>IF('Athletes - Gold'!AC44+'Athletes - Silver'!AC44+'Athletes - Bronze'!AC44 &gt; 0, 'Athletes - Gold'!AC44*'Medal values'!$B$1+'Athletes - Silver'!AC44*'Medal values'!$B$2+'Athletes - Bronze'!AC44*'Medal values'!$B$3, "") + IF(AND(AC$1 = AB$1, AB$2 = "Mixed"), 0.5*AB44, 0) + IF(AND(AC$1 = AD$1, AD$2 = "Mixed"), 0.5*AD44, 0)</f>
        <v>0</v>
      </c>
      <c r="AD44" s="5">
        <f>IF('Athletes - Gold'!AD44+'Athletes - Silver'!AD44+'Athletes - Bronze'!AD44 &gt; 0, 'Athletes - Gold'!AD44*'Medal values'!$B$1+'Athletes - Silver'!AD44*'Medal values'!$B$2+'Athletes - Bronze'!AD44*'Medal values'!$B$3, "") + IF(AND(AD$1 = AC$1, AC$2 = "Mixed"), 0.5*AC44, 0) + IF(AND(AD$1 = AE$1, AE$2 = "Mixed"), 0.5*AE44, 0)</f>
        <v>0</v>
      </c>
      <c r="AE44" s="5">
        <f>IF('Athletes - Gold'!AE44+'Athletes - Silver'!AE44+'Athletes - Bronze'!AE44 &gt; 0, 'Athletes - Gold'!AE44*'Medal values'!$B$1+'Athletes - Silver'!AE44*'Medal values'!$B$2+'Athletes - Bronze'!AE44*'Medal values'!$B$3, "") + IF(AND(AE$1 = AD$1, AD$2 = "Mixed"), 0.5*AD44, 0) + IF(AND(AE$1 = AF$1, AF$2 = "Mixed"), 0.5*AF44, 0)</f>
        <v>0</v>
      </c>
      <c r="AF44" s="5">
        <f>IF('Athletes - Gold'!AF44+'Athletes - Silver'!AF44+'Athletes - Bronze'!AF44 &gt; 0, 'Athletes - Gold'!AF44*'Medal values'!$B$1+'Athletes - Silver'!AF44*'Medal values'!$B$2+'Athletes - Bronze'!AF44*'Medal values'!$B$3, "") + IF(AND(AF$1 = AE$1, AE$2 = "Mixed"), 0.5*AE44, 0) + IF(AND(AF$1 = AG$1, AG$2 = "Mixed"), 0.5*AG44, 0)</f>
        <v>0</v>
      </c>
      <c r="AG44" s="5">
        <f>IF('Athletes - Gold'!AG44+'Athletes - Silver'!AG44+'Athletes - Bronze'!AG44 &gt; 0, 'Athletes - Gold'!AG44*'Medal values'!$B$1+'Athletes - Silver'!AG44*'Medal values'!$B$2+'Athletes - Bronze'!AG44*'Medal values'!$B$3, "") + IF(AND(AG$1 = AF$1, AF$2 = "Mixed"), 0.5*AF44, 0) + IF(AND(AG$1 = AH$1, AH$2 = "Mixed"), 0.5*AH44, 0)</f>
        <v>0</v>
      </c>
      <c r="AH44" s="5">
        <f>IF('Athletes - Gold'!AH44+'Athletes - Silver'!AH44+'Athletes - Bronze'!AH44 &gt; 0, 'Athletes - Gold'!AH44*'Medal values'!$B$1+'Athletes - Silver'!AH44*'Medal values'!$B$2+'Athletes - Bronze'!AH44*'Medal values'!$B$3, "") + IF(AND(AH$1 = AG$1, AG$2 = "Mixed"), 0.5*AG44, 0) + IF(AND(AH$1 = AI$1, AI$2 = "Mixed"), 0.5*AI44, 0)</f>
        <v>0</v>
      </c>
      <c r="AI44" s="5">
        <f>IF('Athletes - Gold'!AI44+'Athletes - Silver'!AI44+'Athletes - Bronze'!AI44 &gt; 0, 'Athletes - Gold'!AI44*'Medal values'!$B$1+'Athletes - Silver'!AI44*'Medal values'!$B$2+'Athletes - Bronze'!AI44*'Medal values'!$B$3, "") + IF(AND(AI$1 = AH$1, AH$2 = "Mixed"), 0.5*AH44, 0) + IF(AND(AI$1 = AJ$1, AJ$2 = "Mixed"), 0.5*AJ44, 0)</f>
        <v>0</v>
      </c>
      <c r="AJ44" s="5">
        <f>IF('Athletes - Gold'!AJ44+'Athletes - Silver'!AJ44+'Athletes - Bronze'!AJ44 &gt; 0, 'Athletes - Gold'!AJ44*'Medal values'!$B$1+'Athletes - Silver'!AJ44*'Medal values'!$B$2+'Athletes - Bronze'!AJ44*'Medal values'!$B$3, "") + IF(AND(AJ$1 = AI$1, AI$2 = "Mixed"), 0.5*AI44, 0) + IF(AND(AJ$1 = AK$1, AK$2 = "Mixed"), 0.5*AK44, 0)</f>
        <v>0</v>
      </c>
      <c r="AK44" s="5">
        <f>IF('Athletes - Gold'!AK44+'Athletes - Silver'!AK44+'Athletes - Bronze'!AK44 &gt; 0, 'Athletes - Gold'!AK44*'Medal values'!$B$1+'Athletes - Silver'!AK44*'Medal values'!$B$2+'Athletes - Bronze'!AK44*'Medal values'!$B$3, "") + IF(AND(AK$1 = AJ$1, AJ$2 = "Mixed"), 0.5*AJ44, 0) + IF(AND(AK$1 = AL$1, AL$2 = "Mixed"), 0.5*AL44, 0)</f>
        <v>0</v>
      </c>
      <c r="AL44" s="5">
        <f>IF('Athletes - Gold'!AL44+'Athletes - Silver'!AL44+'Athletes - Bronze'!AL44 &gt; 0, 'Athletes - Gold'!AL44*'Medal values'!$B$1+'Athletes - Silver'!AL44*'Medal values'!$B$2+'Athletes - Bronze'!AL44*'Medal values'!$B$3, "") + IF(AND(AL$1 = AK$1, AK$2 = "Mixed"), 0.5*AK44, 0) + IF(AND(AL$1 = AM$1, AM$2 = "Mixed"), 0.5*AM44, 0)</f>
        <v>0</v>
      </c>
      <c r="AM44" s="5">
        <f>IF('Athletes - Gold'!AM44+'Athletes - Silver'!AM44+'Athletes - Bronze'!AM44 &gt; 0, 'Athletes - Gold'!AM44*'Medal values'!$B$1+'Athletes - Silver'!AM44*'Medal values'!$B$2+'Athletes - Bronze'!AM44*'Medal values'!$B$3, "") + IF(AND(AM$1 = AL$1, AL$2 = "Mixed"), 0.5*AL44, 0) + IF(AND(AM$1 = AN$1, AN$2 = "Mixed"), 0.5*AN44, 0)</f>
        <v>0</v>
      </c>
      <c r="AN44" s="5">
        <f>IF('Athletes - Gold'!AN44+'Athletes - Silver'!AN44+'Athletes - Bronze'!AN44 &gt; 0, 'Athletes - Gold'!AN44*'Medal values'!$B$1+'Athletes - Silver'!AN44*'Medal values'!$B$2+'Athletes - Bronze'!AN44*'Medal values'!$B$3, "") + IF(AND(AN$1 = AM$1, AM$2 = "Mixed"), 0.5*AM44, 0) + IF(AND(AN$1 = AO$1, AO$2 = "Mixed"), 0.5*AO44, 0)</f>
        <v>0</v>
      </c>
      <c r="AO44" s="5">
        <f>IF('Athletes - Gold'!AO44+'Athletes - Silver'!AO44+'Athletes - Bronze'!AO44 &gt; 0, 'Athletes - Gold'!AO44*'Medal values'!$B$1+'Athletes - Silver'!AO44*'Medal values'!$B$2+'Athletes - Bronze'!AO44*'Medal values'!$B$3, "") + IF(AND(AO$1 = AN$1, AN$2 = "Mixed"), 0.5*AN44, 0) + IF(AND(AO$1 = AP$1, AP$2 = "Mixed"), 0.5*AP44, 0)</f>
        <v>0</v>
      </c>
      <c r="AP44" s="5">
        <f>IF('Athletes - Gold'!AP44+'Athletes - Silver'!AP44+'Athletes - Bronze'!AP44 &gt; 0, 'Athletes - Gold'!AP44*'Medal values'!$B$1+'Athletes - Silver'!AP44*'Medal values'!$B$2+'Athletes - Bronze'!AP44*'Medal values'!$B$3, "") + IF(AND(AP$1 = AO$1, AO$2 = "Mixed"), 0.5*AO44, 0) + IF(AND(AP$1 = AQ$1, AQ$2 = "Mixed"), 0.5*AQ44, 0)</f>
        <v>0</v>
      </c>
      <c r="AQ44" s="5">
        <f>IF('Athletes - Gold'!AQ44+'Athletes - Silver'!AQ44+'Athletes - Bronze'!AQ44 &gt; 0, 'Athletes - Gold'!AQ44*'Medal values'!$B$1+'Athletes - Silver'!AQ44*'Medal values'!$B$2+'Athletes - Bronze'!AQ44*'Medal values'!$B$3, "") + IF(AND(AQ$1 = AP$1, AP$2 = "Mixed"), 0.5*AP44, 0) + IF(AND(AQ$1 = AR$1, AR$2 = "Mixed"), 0.5*AR44, 0)</f>
        <v>0</v>
      </c>
      <c r="AR44" s="5">
        <f>IF('Athletes - Gold'!AR44+'Athletes - Silver'!AR44+'Athletes - Bronze'!AR44 &gt; 0, 'Athletes - Gold'!AR44*'Medal values'!$B$1+'Athletes - Silver'!AR44*'Medal values'!$B$2+'Athletes - Bronze'!AR44*'Medal values'!$B$3, "") + IF(AND(AR$1 = AQ$1, AQ$2 = "Mixed"), 0.5*AQ44, 0) + IF(AND(AR$1 = AS$1, AS$2 = "Mixed"), 0.5*AS44, 0)</f>
        <v>0</v>
      </c>
      <c r="AS44" s="5">
        <f>IF('Athletes - Gold'!AS44+'Athletes - Silver'!AS44+'Athletes - Bronze'!AS44 &gt; 0, 'Athletes - Gold'!AS44*'Medal values'!$B$1+'Athletes - Silver'!AS44*'Medal values'!$B$2+'Athletes - Bronze'!AS44*'Medal values'!$B$3, "") + IF(AND(AS$1 = AR$1, AR$2 = "Mixed"), 0.5*AR44, 0) + IF(AND(AS$1 = AT$1, AT$2 = "Mixed"), 0.5*AT44, 0)</f>
        <v>0</v>
      </c>
      <c r="AT44" s="5">
        <f>IF('Athletes - Gold'!AT44+'Athletes - Silver'!AT44+'Athletes - Bronze'!AT44 &gt; 0, 'Athletes - Gold'!AT44*'Medal values'!$B$1+'Athletes - Silver'!AT44*'Medal values'!$B$2+'Athletes - Bronze'!AT44*'Medal values'!$B$3, "") + IF(AND(AT$1 = AS$1, AS$2 = "Mixed"), 0.5*AS44, 0) + IF(AND(AT$1 = AU$1, AU$2 = "Mixed"), 0.5*AU44, 0)</f>
        <v>0</v>
      </c>
      <c r="AU44" s="5">
        <f>IF('Athletes - Gold'!AU44+'Athletes - Silver'!AU44+'Athletes - Bronze'!AU44 &gt; 0, 'Athletes - Gold'!AU44*'Medal values'!$B$1+'Athletes - Silver'!AU44*'Medal values'!$B$2+'Athletes - Bronze'!AU44*'Medal values'!$B$3, "") + IF(AND(AU$1 = AT$1, AT$2 = "Mixed"), 0.5*AT44, 0) + IF(AND(AU$1 = AV$1, AV$2 = "Mixed"), 0.5*AV44, 0)</f>
        <v>0</v>
      </c>
      <c r="AV44" s="5">
        <f>IF('Athletes - Gold'!AV44+'Athletes - Silver'!AV44+'Athletes - Bronze'!AV44 &gt; 0, 'Athletes - Gold'!AV44*'Medal values'!$B$1+'Athletes - Silver'!AV44*'Medal values'!$B$2+'Athletes - Bronze'!AV44*'Medal values'!$B$3, "") + IF(AND(AV$1 = AU$1, AU$2 = "Mixed"), 0.5*AU44, 0) + IF(AND(AV$1 = AW$1, AW$2 = "Mixed"), 0.5*AW44, 0)</f>
        <v>0</v>
      </c>
      <c r="AW44" s="5">
        <f>IF('Athletes - Gold'!AW44+'Athletes - Silver'!AW44+'Athletes - Bronze'!AW44 &gt; 0, 'Athletes - Gold'!AW44*'Medal values'!$B$1+'Athletes - Silver'!AW44*'Medal values'!$B$2+'Athletes - Bronze'!AW44*'Medal values'!$B$3, "") + IF(AND(AW$1 = AV$1, AV$2 = "Mixed"), 0.5*AV44, 0) + IF(AND(AW$1 = AX$1, AX$2 = "Mixed"), 0.5*AX44, 0)</f>
        <v>11</v>
      </c>
      <c r="AX44" s="5">
        <f>IF('Athletes - Gold'!AX44+'Athletes - Silver'!AX44+'Athletes - Bronze'!AX44 &gt; 0, 'Athletes - Gold'!AX44*'Medal values'!$B$1+'Athletes - Silver'!AX44*'Medal values'!$B$2+'Athletes - Bronze'!AX44*'Medal values'!$B$3, "") + IF(AND(AX$1 = AW$1, AW$2 = "Mixed"), 0.5*AW44, 0) + IF(AND(AX$1 = AY$1, AY$2 = "Mixed"), 0.5*AY44, 0)</f>
        <v>0</v>
      </c>
      <c r="AY44" s="5">
        <f>IF('Athletes - Gold'!AY44+'Athletes - Silver'!AY44+'Athletes - Bronze'!AY44 &gt; 0, 'Athletes - Gold'!AY44*'Medal values'!$B$1+'Athletes - Silver'!AY44*'Medal values'!$B$2+'Athletes - Bronze'!AY44*'Medal values'!$B$3, "") + IF(AND(AY$1 = AX$1, AX$2 = "Mixed"), 0.5*AX44, 0) + IF(AND(AY$1 = AZ$1, AZ$2 = "Mixed"), 0.5*AZ44, 0)</f>
        <v>0</v>
      </c>
      <c r="AZ44" s="5">
        <f>IF('Athletes - Gold'!AZ44+'Athletes - Silver'!AZ44+'Athletes - Bronze'!AZ44 &gt; 0, 'Athletes - Gold'!AZ44*'Medal values'!$B$1+'Athletes - Silver'!AZ44*'Medal values'!$B$2+'Athletes - Bronze'!AZ44*'Medal values'!$B$3, "") + IF(AND(AZ$1 = AY$1, AY$2 = "Mixed"), 0.5*AY44, 0) + IF(AND(AZ$1 = BA$1, BA$2 = "Mixed"), 0.5*BA44, 0)</f>
        <v>0</v>
      </c>
      <c r="BA44" s="5">
        <f>IF('Athletes - Gold'!BA44+'Athletes - Silver'!BA44+'Athletes - Bronze'!BA44 &gt; 0, 'Athletes - Gold'!BA44*'Medal values'!$B$1+'Athletes - Silver'!BA44*'Medal values'!$B$2+'Athletes - Bronze'!BA44*'Medal values'!$B$3, "") + IF(AND(BA$1 = AZ$1, AZ$2 = "Mixed"), 0.5*AZ44, 0) + IF(AND(BA$1 = BB$1, BB$2 = "Mixed"), 0.5*BB44, 0)</f>
        <v>0</v>
      </c>
      <c r="BB44" s="5">
        <f>IF('Athletes - Gold'!BB44+'Athletes - Silver'!BB44+'Athletes - Bronze'!BB44 &gt; 0, 'Athletes - Gold'!BB44*'Medal values'!$B$1+'Athletes - Silver'!BB44*'Medal values'!$B$2+'Athletes - Bronze'!BB44*'Medal values'!$B$3, "") + IF(AND(BB$1 = BA$1, BA$2 = "Mixed"), 0.5*BA44, 0) + IF(AND(BB$1 = BC$1, BC$2 = "Mixed"), 0.5*BC44, 0)</f>
        <v>0</v>
      </c>
      <c r="BC44" s="5">
        <f>IF('Athletes - Gold'!BC44+'Athletes - Silver'!BC44+'Athletes - Bronze'!BC44 &gt; 0, 'Athletes - Gold'!BC44*'Medal values'!$B$1+'Athletes - Silver'!BC44*'Medal values'!$B$2+'Athletes - Bronze'!BC44*'Medal values'!$B$3, "") + IF(AND(BC$1 = BB$1, BB$2 = "Mixed"), 0.5*BB44, 0) + IF(AND(BC$1 = BD$1, BD$2 = "Mixed"), 0.5*BD44, 0)</f>
        <v>0</v>
      </c>
      <c r="BD44" s="5">
        <f>IF('Athletes - Gold'!BD44+'Athletes - Silver'!BD44+'Athletes - Bronze'!BD44 &gt; 0, 'Athletes - Gold'!BD44*'Medal values'!$B$1+'Athletes - Silver'!BD44*'Medal values'!$B$2+'Athletes - Bronze'!BD44*'Medal values'!$B$3, "") + IF(AND(BD$1 = BC$1, BC$2 = "Mixed"), 0.5*BC44, 0) + IF(AND(BD$1 = BE$1, BE$2 = "Mixed"), 0.5*BE44, 0)</f>
        <v>0</v>
      </c>
      <c r="BE44" s="5">
        <f>IF('Athletes - Gold'!BE44+'Athletes - Silver'!BE44+'Athletes - Bronze'!BE44 &gt; 0, 'Athletes - Gold'!BE44*'Medal values'!$B$1+'Athletes - Silver'!BE44*'Medal values'!$B$2+'Athletes - Bronze'!BE44*'Medal values'!$B$3, "") + IF(AND(BE$1 = BD$1, BD$2 = "Mixed"), 0.5*BD44, 0) + IF(AND(BE$1 = BF$1, BF$2 = "Mixed"), 0.5*BF44, 0)</f>
        <v>0</v>
      </c>
      <c r="BF44" s="5">
        <f>IF('Athletes - Gold'!BF44+'Athletes - Silver'!BF44+'Athletes - Bronze'!BF44 &gt; 0, 'Athletes - Gold'!BF44*'Medal values'!$B$1+'Athletes - Silver'!BF44*'Medal values'!$B$2+'Athletes - Bronze'!BF44*'Medal values'!$B$3, "") + IF(AND(BF$1 = BE$1, BE$2 = "Mixed"), 0.5*BE44, 0) + IF(AND(BF$1 = BG$1, BG$2 = "Mixed"), 0.5*BG44, 0)</f>
        <v>0</v>
      </c>
      <c r="BG44" s="5">
        <f>IF('Athletes - Gold'!BG44+'Athletes - Silver'!BG44+'Athletes - Bronze'!BG44 &gt; 0, 'Athletes - Gold'!BG44*'Medal values'!$B$1+'Athletes - Silver'!BG44*'Medal values'!$B$2+'Athletes - Bronze'!BG44*'Medal values'!$B$3, "") + IF(AND(BG$1 = BF$1, BF$2 = "Mixed"), 0.5*BF44, 0) + IF(AND(BG$1 = BH$1, BH$2 = "Mixed"), 0.5*BH44, 0)</f>
        <v>0</v>
      </c>
      <c r="BH44" s="5">
        <f>IF('Athletes - Gold'!BH44+'Athletes - Silver'!BH44+'Athletes - Bronze'!BH44 &gt; 0, 'Athletes - Gold'!BH44*'Medal values'!$B$1+'Athletes - Silver'!BH44*'Medal values'!$B$2+'Athletes - Bronze'!BH44*'Medal values'!$B$3, "") + IF(AND(BH$1 = BG$1, BG$2 = "Mixed"), 0.5*BG44, 0) + IF(AND(BH$1 = BI$1, BI$2 = "Mixed"), 0.5*BI44, 0)</f>
        <v>0</v>
      </c>
      <c r="BI44" s="5">
        <f>IF('Athletes - Gold'!BI44+'Athletes - Silver'!BI44+'Athletes - Bronze'!BI44 &gt; 0, 'Athletes - Gold'!BI44*'Medal values'!$B$1+'Athletes - Silver'!BI44*'Medal values'!$B$2+'Athletes - Bronze'!BI44*'Medal values'!$B$3, "") + IF(AND(BI$1 = BH$1, BH$2 = "Mixed"), 0.5*BH44, 0) + IF(AND(BI$1 = BJ$1, BJ$2 = "Mixed"), 0.5*BJ44, 0)</f>
        <v>0</v>
      </c>
      <c r="BJ44" s="5">
        <f>IF('Athletes - Gold'!BJ44+'Athletes - Silver'!BJ44+'Athletes - Bronze'!BJ44 &gt; 0, 'Athletes - Gold'!BJ44*'Medal values'!$B$1+'Athletes - Silver'!BJ44*'Medal values'!$B$2+'Athletes - Bronze'!BJ44*'Medal values'!$B$3, "") + IF(AND(BJ$1 = BI$1, BI$2 = "Mixed"), 0.5*BI44, 0) + IF(AND(BJ$1 = BK$1, BK$2 = "Mixed"), 0.5*BK44, 0)</f>
        <v>0</v>
      </c>
      <c r="BK44" s="5">
        <f>IF('Athletes - Gold'!BK44+'Athletes - Silver'!BK44+'Athletes - Bronze'!BK44 &gt; 0, 'Athletes - Gold'!BK44*'Medal values'!$B$1+'Athletes - Silver'!BK44*'Medal values'!$B$2+'Athletes - Bronze'!BK44*'Medal values'!$B$3, "") + IF(AND(BK$1 = BJ$1, BJ$2 = "Mixed"), 0.5*BJ44, 0) + IF(AND(BK$1 = BL$1, BL$2 = "Mixed"), 0.5*BL44, 0)</f>
        <v>0</v>
      </c>
      <c r="BL44" s="5">
        <f>IF('Athletes - Gold'!BL44+'Athletes - Silver'!BL44+'Athletes - Bronze'!BL44 &gt; 0, 'Athletes - Gold'!BL44*'Medal values'!$B$1+'Athletes - Silver'!BL44*'Medal values'!$B$2+'Athletes - Bronze'!BL44*'Medal values'!$B$3, "") + IF(AND(BL$1 = BK$1, BK$2 = "Mixed"), 0.5*BK44, 0) + IF(AND(BL$1 = BM$1, BM$2 = "Mixed"), 0.5*BM44, 0)</f>
        <v>0</v>
      </c>
      <c r="BM44" s="5">
        <f>IF('Athletes - Gold'!BM44+'Athletes - Silver'!BM44+'Athletes - Bronze'!BM44 &gt; 0, 'Athletes - Gold'!BM44*'Medal values'!$B$1+'Athletes - Silver'!BM44*'Medal values'!$B$2+'Athletes - Bronze'!BM44*'Medal values'!$B$3, "") + IF(AND(BM$1 = BL$1, BL$2 = "Mixed"), 0.5*BL44, 0) + IF(AND(BM$1 = BN$1, BN$2 = "Mixed"), 0.5*BN44, 0)</f>
        <v>0</v>
      </c>
      <c r="BN44" s="5">
        <f>IF('Athletes - Gold'!BN44+'Athletes - Silver'!BN44+'Athletes - Bronze'!BN44 &gt; 0, 'Athletes - Gold'!BN44*'Medal values'!$B$1+'Athletes - Silver'!BN44*'Medal values'!$B$2+'Athletes - Bronze'!BN44*'Medal values'!$B$3, "") + IF(AND(BN$1 = BM$1, BM$2 = "Mixed"), 0.5*BM44, 0) + IF(AND(BN$1 = BO$1, BO$2 = "Mixed"), 0.5*BO44, 0)</f>
        <v>0</v>
      </c>
      <c r="BO44" s="5">
        <f>IF('Athletes - Gold'!BO44+'Athletes - Silver'!BO44+'Athletes - Bronze'!BO44 &gt; 0, 'Athletes - Gold'!BO44*'Medal values'!$B$1+'Athletes - Silver'!BO44*'Medal values'!$B$2+'Athletes - Bronze'!BO44*'Medal values'!$B$3, "") + IF(AND(BO$1 = BN$1, BN$2 = "Mixed"), 0.5*BN44, 0) + IF(AND(BO$1 = BP$1, BP$2 = "Mixed"), 0.5*BP44, 0)</f>
        <v>0</v>
      </c>
      <c r="BP44" s="5">
        <f>IF('Athletes - Gold'!BP44+'Athletes - Silver'!BP44+'Athletes - Bronze'!BP44 &gt; 0, 'Athletes - Gold'!BP44*'Medal values'!$B$1+'Athletes - Silver'!BP44*'Medal values'!$B$2+'Athletes - Bronze'!BP44*'Medal values'!$B$3, "") + IF(AND(BP$1 = BO$1, BO$2 = "Mixed"), 0.5*BO44, 0) + IF(AND(BP$1 = BQ$1, BQ$2 = "Mixed"), 0.5*BQ44, 0)</f>
        <v>0</v>
      </c>
      <c r="BQ44" s="5">
        <f>IF('Athletes - Gold'!BQ44+'Athletes - Silver'!BQ44+'Athletes - Bronze'!BQ44 &gt; 0, 'Athletes - Gold'!BQ44*'Medal values'!$B$1+'Athletes - Silver'!BQ44*'Medal values'!$B$2+'Athletes - Bronze'!BQ44*'Medal values'!$B$3, "") + IF(AND(BQ$1 = BP$1, BP$2 = "Mixed"), 0.5*BP44, 0) + IF(AND(BQ$1 = BR$1, BR$2 = "Mixed"), 0.5*BR44, 0)</f>
        <v>0</v>
      </c>
      <c r="BR44" s="5">
        <f>IF('Athletes - Gold'!BR44+'Athletes - Silver'!BR44+'Athletes - Bronze'!BR44 &gt; 0, 'Athletes - Gold'!BR44*'Medal values'!$B$1+'Athletes - Silver'!BR44*'Medal values'!$B$2+'Athletes - Bronze'!BR44*'Medal values'!$B$3, "") + IF(AND(BR$1 = BQ$1, BQ$2 = "Mixed"), 0.5*BQ44, 0) + IF(AND(BR$1 = BS$1, BS$2 = "Mixed"), 0.5*BS44, 0)</f>
        <v>0</v>
      </c>
      <c r="BS44" s="5">
        <f>IF('Athletes - Gold'!BS44+'Athletes - Silver'!BS44+'Athletes - Bronze'!BS44 &gt; 0, 'Athletes - Gold'!BS44*'Medal values'!$B$1+'Athletes - Silver'!BS44*'Medal values'!$B$2+'Athletes - Bronze'!BS44*'Medal values'!$B$3, "") + IF(AND(BS$1 = BR$1, BR$2 = "Mixed"), 0.5*BR44, 0) + IF(AND(BS$1 = BT$1, BT$2 = "Mixed"), 0.5*BT44, 0)</f>
        <v>0</v>
      </c>
      <c r="BT44" s="5">
        <f>IF('Athletes - Gold'!BT44+'Athletes - Silver'!BT44+'Athletes - Bronze'!BT44 &gt; 0, 'Athletes - Gold'!BT44*'Medal values'!$B$1+'Athletes - Silver'!BT44*'Medal values'!$B$2+'Athletes - Bronze'!BT44*'Medal values'!$B$3, "") + IF(AND(BT$1 = BS$1, BS$2 = "Mixed"), 0.5*BS44, 0) + IF(AND(BT$1 = BU$1, BU$2 = "Mixed"), 0.5*BU44, 0)</f>
        <v>0</v>
      </c>
      <c r="BU44" s="5">
        <f>IF('Athletes - Gold'!BU44+'Athletes - Silver'!BU44+'Athletes - Bronze'!BU44 &gt; 0, 'Athletes - Gold'!BU44*'Medal values'!$B$1+'Athletes - Silver'!BU44*'Medal values'!$B$2+'Athletes - Bronze'!BU44*'Medal values'!$B$3, "") + IF(AND(BU$1 = BT$1, BT$2 = "Mixed"), 0.5*BT44, 0) + IF(AND(BU$1 = BV$1, BV$2 = "Mixed"), 0.5*BV44, 0)</f>
        <v>0</v>
      </c>
      <c r="BV44" s="5">
        <f>IF('Athletes - Gold'!BV44+'Athletes - Silver'!BV44+'Athletes - Bronze'!BV44 &gt; 0, 'Athletes - Gold'!BV44*'Medal values'!$B$1+'Athletes - Silver'!BV44*'Medal values'!$B$2+'Athletes - Bronze'!BV44*'Medal values'!$B$3, "") + IF(AND(BV$1 = BU$1, BU$2 = "Mixed"), 0.5*BU44, 0) + IF(AND(BV$1 = BW$1, BW$2 = "Mixed"), 0.5*BW44, 0)</f>
        <v>0</v>
      </c>
      <c r="BW44" s="5">
        <f>IF('Athletes - Gold'!BW44+'Athletes - Silver'!BW44+'Athletes - Bronze'!BW44 &gt; 0, 'Athletes - Gold'!BW44*'Medal values'!$B$1+'Athletes - Silver'!BW44*'Medal values'!$B$2+'Athletes - Bronze'!BW44*'Medal values'!$B$3, "") + IF(AND(BW$1 = BV$1, BV$2 = "Mixed"), 0.5*BV44, 0) + IF(AND(BW$1 = BX$1, BX$2 = "Mixed"), 0.5*BX44, 0)</f>
        <v>0</v>
      </c>
      <c r="BX44" s="5">
        <f>IF('Athletes - Gold'!BX44+'Athletes - Silver'!BX44+'Athletes - Bronze'!BX44 &gt; 0, 'Athletes - Gold'!BX44*'Medal values'!$B$1+'Athletes - Silver'!BX44*'Medal values'!$B$2+'Athletes - Bronze'!BX44*'Medal values'!$B$3, "") + IF(AND(BX$1 = BW$1, BW$2 = "Mixed"), 0.5*BW44, 0) + IF(AND(BX$1 = BY$1, BY$2 = "Mixed"), 0.5*BY44, 0)</f>
        <v>0</v>
      </c>
      <c r="BY44" s="5">
        <f>IF('Athletes - Gold'!BY44+'Athletes - Silver'!BY44+'Athletes - Bronze'!BY44 &gt; 0, 'Athletes - Gold'!BY44*'Medal values'!$B$1+'Athletes - Silver'!BY44*'Medal values'!$B$2+'Athletes - Bronze'!BY44*'Medal values'!$B$3, "") + IF(AND(BY$1 = BX$1, BX$2 = "Mixed"), 0.5*BX44, 0) + IF(AND(BY$1 = BZ$1, BZ$2 = "Mixed"), 0.5*BZ44, 0)</f>
        <v>0</v>
      </c>
      <c r="BZ44" s="5">
        <f>IF('Athletes - Gold'!BZ44+'Athletes - Silver'!BZ44+'Athletes - Bronze'!BZ44 &gt; 0, 'Athletes - Gold'!BZ44*'Medal values'!$B$1+'Athletes - Silver'!BZ44*'Medal values'!$B$2+'Athletes - Bronze'!BZ44*'Medal values'!$B$3, "") + IF(AND(BZ$1 = BY$1, BY$2 = "Mixed"), 0.5*BY44, 0) + IF(AND(BZ$1 = CA$1, CA$2 = "Mixed"), 0.5*CA44, 0)</f>
        <v>0</v>
      </c>
      <c r="CA44" s="5">
        <f>IF('Athletes - Gold'!CA44+'Athletes - Silver'!CA44+'Athletes - Bronze'!CA44 &gt; 0, 'Athletes - Gold'!CA44*'Medal values'!$B$1+'Athletes - Silver'!CA44*'Medal values'!$B$2+'Athletes - Bronze'!CA44*'Medal values'!$B$3, "") + IF(AND(CA$1 = BZ$1, BZ$2 = "Mixed"), 0.5*BZ44, 0) + IF(AND(CA$1 = CB$1, CB$2 = "Mixed"), 0.5*CB44, 0)</f>
        <v>0</v>
      </c>
      <c r="CB44" s="5">
        <f>IF('Athletes - Gold'!CB44+'Athletes - Silver'!CB44+'Athletes - Bronze'!CB44 &gt; 0, 'Athletes - Gold'!CB44*'Medal values'!$B$1+'Athletes - Silver'!CB44*'Medal values'!$B$2+'Athletes - Bronze'!CB44*'Medal values'!$B$3, "") + IF(AND(CB$1 = CA$1, CA$2 = "Mixed"), 0.5*CA44, 0) + IF(AND(CB$1 = CC$1, CC$2 = "Mixed"), 0.5*CC44, 0)</f>
        <v>0</v>
      </c>
      <c r="CC44" s="5">
        <f>IF('Athletes - Gold'!CC44+'Athletes - Silver'!CC44+'Athletes - Bronze'!CC44 &gt; 0, 'Athletes - Gold'!CC44*'Medal values'!$B$1+'Athletes - Silver'!CC44*'Medal values'!$B$2+'Athletes - Bronze'!CC44*'Medal values'!$B$3, "") + IF(AND(CC$1 = CB$1, CB$2 = "Mixed"), 0.5*CB44, 0) + IF(AND(CC$1 = CD$1, CD$2 = "Mixed"), 0.5*CD44, 0)</f>
        <v>0</v>
      </c>
      <c r="CD44" s="5">
        <f>IF('Athletes - Gold'!CD44+'Athletes - Silver'!CD44+'Athletes - Bronze'!CD44 &gt; 0, 'Athletes - Gold'!CD44*'Medal values'!$B$1+'Athletes - Silver'!CD44*'Medal values'!$B$2+'Athletes - Bronze'!CD44*'Medal values'!$B$3, "") + IF(AND(CD$1 = CC$1, CC$2 = "Mixed"), 0.5*CC44, 0) + IF(AND(CD$1 = CE$1, CE$2 = "Mixed"), 0.5*CE44, 0)</f>
        <v>0</v>
      </c>
      <c r="CE44" s="5">
        <f>IF('Athletes - Gold'!CE44+'Athletes - Silver'!CE44+'Athletes - Bronze'!CE44 &gt; 0, 'Athletes - Gold'!CE44*'Medal values'!$B$1+'Athletes - Silver'!CE44*'Medal values'!$B$2+'Athletes - Bronze'!CE44*'Medal values'!$B$3, "") + IF(AND(CE$1 = CD$1, CD$2 = "Mixed"), 0.5*CD44, 0) + IF(AND(CE$1 = CF$1, CF$2 = "Mixed"), 0.5*CF44, 0)</f>
        <v>0</v>
      </c>
      <c r="CF44" s="5">
        <f>IF('Athletes - Gold'!CF44+'Athletes - Silver'!CF44+'Athletes - Bronze'!CF44 &gt; 0, 'Athletes - Gold'!CF44*'Medal values'!$B$1+'Athletes - Silver'!CF44*'Medal values'!$B$2+'Athletes - Bronze'!CF44*'Medal values'!$B$3, "") + IF(AND(CF$1 = CE$1, CE$2 = "Mixed"), 0.5*CE44, 0) + IF(AND(CF$1 = CG$1, CG$2 = "Mixed"), 0.5*CG44, 0)</f>
        <v>0</v>
      </c>
      <c r="CG44" s="5">
        <f>IF('Athletes - Gold'!CG44+'Athletes - Silver'!CG44+'Athletes - Bronze'!CG44 &gt; 0, 'Athletes - Gold'!CG44*'Medal values'!$B$1+'Athletes - Silver'!CG44*'Medal values'!$B$2+'Athletes - Bronze'!CG44*'Medal values'!$B$3, "") + IF(AND(CG$1 = CF$1, CF$2 = "Mixed"), 0.5*CF44, 0) + IF(AND(CG$1 = CH$1, CH$2 = "Mixed"), 0.5*CH44, 0)</f>
        <v>0</v>
      </c>
      <c r="CH44" s="5">
        <f>IF('Athletes - Gold'!CH44+'Athletes - Silver'!CH44+'Athletes - Bronze'!CH44 &gt; 0, 'Athletes - Gold'!CH44*'Medal values'!$B$1+'Athletes - Silver'!CH44*'Medal values'!$B$2+'Athletes - Bronze'!CH44*'Medal values'!$B$3, "") + IF(AND(CH$1 = CG$1, CG$2 = "Mixed"), 0.5*CG44, 0) + IF(AND(CH$1 = CI$1, CI$2 = "Mixed"), 0.5*CI44, 0)</f>
        <v>0</v>
      </c>
      <c r="CI44" s="5">
        <f>IF('Athletes - Gold'!CI44+'Athletes - Silver'!CI44+'Athletes - Bronze'!CI44 &gt; 0, 'Athletes - Gold'!CI44*'Medal values'!$B$1+'Athletes - Silver'!CI44*'Medal values'!$B$2+'Athletes - Bronze'!CI44*'Medal values'!$B$3, "") + IF(AND(CI$1 = CH$1, CH$2 = "Mixed"), 0.5*CH44, 0) + IF(AND(CI$1 = CJ$1, CJ$2 = "Mixed"), 0.5*CJ44, 0)</f>
        <v>0</v>
      </c>
      <c r="CJ44" s="5">
        <f>IF('Athletes - Gold'!CJ44+'Athletes - Silver'!CJ44+'Athletes - Bronze'!CJ44 &gt; 0, 'Athletes - Gold'!CJ44*'Medal values'!$B$1+'Athletes - Silver'!CJ44*'Medal values'!$B$2+'Athletes - Bronze'!CJ44*'Medal values'!$B$3, "") + IF(AND(CJ$1 = CI$1, CI$2 = "Mixed"), 0.5*CI44, 0) + IF(AND(CJ$1 = CK$1, CK$2 = "Mixed"), 0.5*CK44, 0)</f>
        <v>0</v>
      </c>
      <c r="CK44" s="5">
        <f>IF('Athletes - Gold'!CK44+'Athletes - Silver'!CK44+'Athletes - Bronze'!CK44 &gt; 0, 'Athletes - Gold'!CK44*'Medal values'!$B$1+'Athletes - Silver'!CK44*'Medal values'!$B$2+'Athletes - Bronze'!CK44*'Medal values'!$B$3, "") + IF(AND(CK$1 = CJ$1, CJ$2 = "Mixed"), 0.5*CJ44, 0) + IF(AND(CK$1 = CL$1, CL$2 = "Mixed"), 0.5*CL44, 0)</f>
        <v>0</v>
      </c>
      <c r="CL44" s="5">
        <f>IF('Athletes - Gold'!CL44+'Athletes - Silver'!CL44+'Athletes - Bronze'!CL44 &gt; 0, 'Athletes - Gold'!CL44*'Medal values'!$B$1+'Athletes - Silver'!CL44*'Medal values'!$B$2+'Athletes - Bronze'!CL44*'Medal values'!$B$3, "") + IF(AND(CL$1 = CK$1, CK$2 = "Mixed"), 0.5*CK44, 0) + IF(AND(CL$1 = CM$1, CM$2 = "Mixed"), 0.5*CM44, 0)</f>
        <v>0</v>
      </c>
      <c r="CM44" s="5">
        <f>IF('Athletes - Gold'!CM44+'Athletes - Silver'!CM44+'Athletes - Bronze'!CM44 &gt; 0, 'Athletes - Gold'!CM44*'Medal values'!$B$1+'Athletes - Silver'!CM44*'Medal values'!$B$2+'Athletes - Bronze'!CM44*'Medal values'!$B$3, "") + IF(AND(CM$1 = CL$1, CL$2 = "Mixed"), 0.5*CL44, 0) + IF(AND(CM$1 = CN$1, CN$2 = "Mixed"), 0.5*CN44, 0)</f>
        <v>0</v>
      </c>
      <c r="CN44" s="5">
        <f>IF('Athletes - Gold'!CN44+'Athletes - Silver'!CN44+'Athletes - Bronze'!CN44 &gt; 0, 'Athletes - Gold'!CN44*'Medal values'!$B$1+'Athletes - Silver'!CN44*'Medal values'!$B$2+'Athletes - Bronze'!CN44*'Medal values'!$B$3, "") + IF(AND(CN$1 = CM$1, CM$2 = "Mixed"), 0.5*CM44, 0) + IF(AND(CN$1 = CO$1, CO$2 = "Mixed"), 0.5*CO44, 0)</f>
        <v>0</v>
      </c>
      <c r="CO44" s="5">
        <f>IF('Athletes - Gold'!CO44+'Athletes - Silver'!CO44+'Athletes - Bronze'!CO44 &gt; 0, 'Athletes - Gold'!CO44*'Medal values'!$B$1+'Athletes - Silver'!CO44*'Medal values'!$B$2+'Athletes - Bronze'!CO44*'Medal values'!$B$3, "") + IF(AND(CO$1 = CN$1, CN$2 = "Mixed"), 0.5*CN44, 0) + IF(AND(CO$1 = CP$1, CP$2 = "Mixed"), 0.5*CP44, 0)</f>
        <v>0</v>
      </c>
      <c r="CP44" s="5">
        <f>IF('Athletes - Gold'!CP44+'Athletes - Silver'!CP44+'Athletes - Bronze'!CP44 &gt; 0, 'Athletes - Gold'!CP44*'Medal values'!$B$1+'Athletes - Silver'!CP44*'Medal values'!$B$2+'Athletes - Bronze'!CP44*'Medal values'!$B$3, "") + IF(AND(CP$1 = CO$1, CO$2 = "Mixed"), 0.5*CO44, 0) + IF(AND(CP$1 = CQ$1, CQ$2 = "Mixed"), 0.5*CQ44, 0)</f>
        <v>0</v>
      </c>
      <c r="CQ44" s="5">
        <f>IF('Athletes - Gold'!CQ44+'Athletes - Silver'!CQ44+'Athletes - Bronze'!CQ44 &gt; 0, 'Athletes - Gold'!CQ44*'Medal values'!$B$1+'Athletes - Silver'!CQ44*'Medal values'!$B$2+'Athletes - Bronze'!CQ44*'Medal values'!$B$3, "") + IF(AND(CQ$1 = CP$1, CP$2 = "Mixed"), 0.5*CP44, 0) + IF(AND(CQ$1 = CR$1, CR$2 = "Mixed"), 0.5*CR44, 0)</f>
        <v>0</v>
      </c>
      <c r="CR44" s="5">
        <f>IF('Athletes - Gold'!CR44+'Athletes - Silver'!CR44+'Athletes - Bronze'!CR44 &gt; 0, 'Athletes - Gold'!CR44*'Medal values'!$B$1+'Athletes - Silver'!CR44*'Medal values'!$B$2+'Athletes - Bronze'!CR44*'Medal values'!$B$3, "") + IF(AND(CR$1 = CQ$1, CQ$2 = "Mixed"), 0.5*CQ44, 0) + IF(AND(CR$1 = CS$1, CS$2 = "Mixed"), 0.5*CS44, 0)</f>
        <v>0</v>
      </c>
      <c r="CS44" s="5">
        <f>IF('Athletes - Gold'!CS44+'Athletes - Silver'!CS44+'Athletes - Bronze'!CS44 &gt; 0, 'Athletes - Gold'!CS44*'Medal values'!$B$1+'Athletes - Silver'!CS44*'Medal values'!$B$2+'Athletes - Bronze'!CS44*'Medal values'!$B$3, "") + IF(AND(CS$1 = CR$1, CR$2 = "Mixed"), 0.5*CR44, 0) + IF(AND(CS$1 = CT$1, CT$2 = "Mixed"), 0.5*CT44, 0)</f>
        <v>0</v>
      </c>
      <c r="CT44" s="5">
        <f>IF('Athletes - Gold'!CT44+'Athletes - Silver'!CT44+'Athletes - Bronze'!CT44 &gt; 0, 'Athletes - Gold'!CT44*'Medal values'!$B$1+'Athletes - Silver'!CT44*'Medal values'!$B$2+'Athletes - Bronze'!CT44*'Medal values'!$B$3, "") + IF(AND(CT$1 = CS$1, CS$2 = "Mixed"), 0.5*CS44, 0) + IF(AND(CT$1 = CU$1, CU$2 = "Mixed"), 0.5*CU44, 0)</f>
        <v>2.000001</v>
      </c>
      <c r="CU44" s="5">
        <f>IF('Athletes - Gold'!CU44+'Athletes - Silver'!CU44+'Athletes - Bronze'!CU44 &gt; 0, 'Athletes - Gold'!CU44*'Medal values'!$B$1+'Athletes - Silver'!CU44*'Medal values'!$B$2+'Athletes - Bronze'!CU44*'Medal values'!$B$3, "") + IF(AND(CU$1 = CT$1, CT$2 = "Mixed"), 0.5*CT44, 0) + IF(AND(CU$1 = CV$1, CV$2 = "Mixed"), 0.5*CV44, 0)</f>
        <v>3.000001</v>
      </c>
      <c r="CV44" s="5">
        <f>IF('Athletes - Gold'!CV44+'Athletes - Silver'!CV44+'Athletes - Bronze'!CV44 &gt; 0, 'Athletes - Gold'!CV44*'Medal values'!$B$1+'Athletes - Silver'!CV44*'Medal values'!$B$2+'Athletes - Bronze'!CV44*'Medal values'!$B$3, "") + IF(AND(CV$1 = CU$1, CU$2 = "Mixed"), 0.5*CU44, 0) + IF(AND(CV$1 = CW$1, CW$2 = "Mixed"), 0.5*CW44, 0)</f>
        <v>0</v>
      </c>
      <c r="CW44" s="5">
        <f t="shared" ref="CW44:CX44" si="43">SUMIF($B$2:$CV$2,CW$2, $B44:$CV44)</f>
        <v>17.001001</v>
      </c>
      <c r="CX44" s="5">
        <f t="shared" si="43"/>
        <v>4.000001</v>
      </c>
      <c r="CY44" s="5">
        <f t="shared" si="3"/>
        <v>21.001002</v>
      </c>
    </row>
    <row r="45">
      <c r="A45" s="5" t="str">
        <f>Countries!A43</f>
        <v>IRI</v>
      </c>
      <c r="B45" s="5">
        <f>IF('Athletes - Gold'!B45+'Athletes - Silver'!B45+'Athletes - Bronze'!B45 &gt; 0, 'Athletes - Gold'!B45*'Medal values'!$B$1+'Athletes - Silver'!B45*'Medal values'!$B$2+'Athletes - Bronze'!B45*'Medal values'!$B$3, "") + IF(AND(B$1 = A$1, A$2 = "Mixed"), 0.5*A45, 0) + IF(AND(B$1 = C$1, C$2 = "Mixed"), 0.5*C45, 0)</f>
        <v>0</v>
      </c>
      <c r="C45" s="5">
        <f>IF('Athletes - Gold'!C45+'Athletes - Silver'!C45+'Athletes - Bronze'!C45 &gt; 0, 'Athletes - Gold'!C45*'Medal values'!$B$1+'Athletes - Silver'!C45*'Medal values'!$B$2+'Athletes - Bronze'!C45*'Medal values'!$B$3, "") + IF(AND(C$1 = B$1, B$2 = "Mixed"), 0.5*B45, 0) + IF(AND(C$1 = D$1, D$2 = "Mixed"), 0.5*D45, 0)</f>
        <v>0</v>
      </c>
      <c r="D45" s="5">
        <f>IF('Athletes - Gold'!D45+'Athletes - Silver'!D45+'Athletes - Bronze'!D45 &gt; 0, 'Athletes - Gold'!D45*'Medal values'!$B$1+'Athletes - Silver'!D45*'Medal values'!$B$2+'Athletes - Bronze'!D45*'Medal values'!$B$3, "") + IF(AND(D$1 = C$1, C$2 = "Mixed"), 0.5*C45, 0) + IF(AND(D$1 = E$1, E$2 = "Mixed"), 0.5*E45, 0)</f>
        <v>0</v>
      </c>
      <c r="E45" s="5">
        <f>IF('Athletes - Gold'!E45+'Athletes - Silver'!E45+'Athletes - Bronze'!E45 &gt; 0, 'Athletes - Gold'!E45*'Medal values'!$B$1+'Athletes - Silver'!E45*'Medal values'!$B$2+'Athletes - Bronze'!E45*'Medal values'!$B$3, "") + IF(AND(E$1 = D$1, D$2 = "Mixed"), 0.5*D45, 0) + IF(AND(E$1 = F$1, F$2 = "Mixed"), 0.5*F45, 0)</f>
        <v>0</v>
      </c>
      <c r="F45" s="5">
        <f>IF('Athletes - Gold'!F45+'Athletes - Silver'!F45+'Athletes - Bronze'!F45 &gt; 0, 'Athletes - Gold'!F45*'Medal values'!$B$1+'Athletes - Silver'!F45*'Medal values'!$B$2+'Athletes - Bronze'!F45*'Medal values'!$B$3, "") + IF(AND(F$1 = E$1, E$2 = "Mixed"), 0.5*E45, 0) + IF(AND(F$1 = G$1, G$2 = "Mixed"), 0.5*G45, 0)</f>
        <v>0</v>
      </c>
      <c r="G45" s="5">
        <f>IF('Athletes - Gold'!G45+'Athletes - Silver'!G45+'Athletes - Bronze'!G45 &gt; 0, 'Athletes - Gold'!G45*'Medal values'!$B$1+'Athletes - Silver'!G45*'Medal values'!$B$2+'Athletes - Bronze'!G45*'Medal values'!$B$3, "") + IF(AND(G$1 = F$1, F$2 = "Mixed"), 0.5*F45, 0) + IF(AND(G$1 = H$1, H$2 = "Mixed"), 0.5*H45, 0)</f>
        <v>0</v>
      </c>
      <c r="H45" s="5">
        <f>IF('Athletes - Gold'!H45+'Athletes - Silver'!H45+'Athletes - Bronze'!H45 &gt; 0, 'Athletes - Gold'!H45*'Medal values'!$B$1+'Athletes - Silver'!H45*'Medal values'!$B$2+'Athletes - Bronze'!H45*'Medal values'!$B$3, "") + IF(AND(H$1 = G$1, G$2 = "Mixed"), 0.5*G45, 0) + IF(AND(H$1 = I$1, I$2 = "Mixed"), 0.5*I45, 0)</f>
        <v>0</v>
      </c>
      <c r="I45" s="5">
        <f>IF('Athletes - Gold'!I45+'Athletes - Silver'!I45+'Athletes - Bronze'!I45 &gt; 0, 'Athletes - Gold'!I45*'Medal values'!$B$1+'Athletes - Silver'!I45*'Medal values'!$B$2+'Athletes - Bronze'!I45*'Medal values'!$B$3, "") + IF(AND(I$1 = H$1, H$2 = "Mixed"), 0.5*H45, 0) + IF(AND(I$1 = J$1, J$2 = "Mixed"), 0.5*J45, 0)</f>
        <v>0</v>
      </c>
      <c r="J45" s="5">
        <f>IF('Athletes - Gold'!J45+'Athletes - Silver'!J45+'Athletes - Bronze'!J45 &gt; 0, 'Athletes - Gold'!J45*'Medal values'!$B$1+'Athletes - Silver'!J45*'Medal values'!$B$2+'Athletes - Bronze'!J45*'Medal values'!$B$3, "") + IF(AND(J$1 = I$1, I$2 = "Mixed"), 0.5*I45, 0) + IF(AND(J$1 = K$1, K$2 = "Mixed"), 0.5*K45, 0)</f>
        <v>0</v>
      </c>
      <c r="K45" s="5">
        <f>IF('Athletes - Gold'!K45+'Athletes - Silver'!K45+'Athletes - Bronze'!K45 &gt; 0, 'Athletes - Gold'!K45*'Medal values'!$B$1+'Athletes - Silver'!K45*'Medal values'!$B$2+'Athletes - Bronze'!K45*'Medal values'!$B$3, "") + IF(AND(K$1 = J$1, J$2 = "Mixed"), 0.5*J45, 0) + IF(AND(K$1 = L$1, L$2 = "Mixed"), 0.5*L45, 0)</f>
        <v>0</v>
      </c>
      <c r="L45" s="5">
        <f>IF('Athletes - Gold'!L45+'Athletes - Silver'!L45+'Athletes - Bronze'!L45 &gt; 0, 'Athletes - Gold'!L45*'Medal values'!$B$1+'Athletes - Silver'!L45*'Medal values'!$B$2+'Athletes - Bronze'!L45*'Medal values'!$B$3, "") + IF(AND(L$1 = K$1, K$2 = "Mixed"), 0.5*K45, 0) + IF(AND(L$1 = M$1, M$2 = "Mixed"), 0.5*M45, 0)</f>
        <v>0</v>
      </c>
      <c r="M45" s="5">
        <f>IF('Athletes - Gold'!M45+'Athletes - Silver'!M45+'Athletes - Bronze'!M45 &gt; 0, 'Athletes - Gold'!M45*'Medal values'!$B$1+'Athletes - Silver'!M45*'Medal values'!$B$2+'Athletes - Bronze'!M45*'Medal values'!$B$3, "") + IF(AND(M$1 = L$1, L$2 = "Mixed"), 0.5*L45, 0) + IF(AND(M$1 = N$1, N$2 = "Mixed"), 0.5*N45, 0)</f>
        <v>0</v>
      </c>
      <c r="N45" s="5">
        <f>IF('Athletes - Gold'!N45+'Athletes - Silver'!N45+'Athletes - Bronze'!N45 &gt; 0, 'Athletes - Gold'!N45*'Medal values'!$B$1+'Athletes - Silver'!N45*'Medal values'!$B$2+'Athletes - Bronze'!N45*'Medal values'!$B$3, "") + IF(AND(N$1 = M$1, M$2 = "Mixed"), 0.5*M45, 0) + IF(AND(N$1 = O$1, O$2 = "Mixed"), 0.5*O45, 0)</f>
        <v>0</v>
      </c>
      <c r="O45" s="5">
        <f>IF('Athletes - Gold'!O45+'Athletes - Silver'!O45+'Athletes - Bronze'!O45 &gt; 0, 'Athletes - Gold'!O45*'Medal values'!$B$1+'Athletes - Silver'!O45*'Medal values'!$B$2+'Athletes - Bronze'!O45*'Medal values'!$B$3, "") + IF(AND(O$1 = N$1, N$2 = "Mixed"), 0.5*N45, 0) + IF(AND(O$1 = P$1, P$2 = "Mixed"), 0.5*P45, 0)</f>
        <v>0</v>
      </c>
      <c r="P45" s="5">
        <f>IF('Athletes - Gold'!P45+'Athletes - Silver'!P45+'Athletes - Bronze'!P45 &gt; 0, 'Athletes - Gold'!P45*'Medal values'!$B$1+'Athletes - Silver'!P45*'Medal values'!$B$2+'Athletes - Bronze'!P45*'Medal values'!$B$3, "") + IF(AND(P$1 = O$1, O$2 = "Mixed"), 0.5*O45, 0) + IF(AND(P$1 = Q$1, Q$2 = "Mixed"), 0.5*Q45, 0)</f>
        <v>0</v>
      </c>
      <c r="Q45" s="5">
        <f>IF('Athletes - Gold'!Q45+'Athletes - Silver'!Q45+'Athletes - Bronze'!Q45 &gt; 0, 'Athletes - Gold'!Q45*'Medal values'!$B$1+'Athletes - Silver'!Q45*'Medal values'!$B$2+'Athletes - Bronze'!Q45*'Medal values'!$B$3, "") + IF(AND(Q$1 = P$1, P$2 = "Mixed"), 0.5*P45, 0) + IF(AND(Q$1 = R$1, R$2 = "Mixed"), 0.5*R45, 0)</f>
        <v>0</v>
      </c>
      <c r="R45" s="5">
        <f>IF('Athletes - Gold'!R45+'Athletes - Silver'!R45+'Athletes - Bronze'!R45 &gt; 0, 'Athletes - Gold'!R45*'Medal values'!$B$1+'Athletes - Silver'!R45*'Medal values'!$B$2+'Athletes - Bronze'!R45*'Medal values'!$B$3, "") + IF(AND(R$1 = Q$1, Q$2 = "Mixed"), 0.5*Q45, 0) + IF(AND(R$1 = S$1, S$2 = "Mixed"), 0.5*S45, 0)</f>
        <v>0</v>
      </c>
      <c r="S45" s="5">
        <f>IF('Athletes - Gold'!S45+'Athletes - Silver'!S45+'Athletes - Bronze'!S45 &gt; 0, 'Athletes - Gold'!S45*'Medal values'!$B$1+'Athletes - Silver'!S45*'Medal values'!$B$2+'Athletes - Bronze'!S45*'Medal values'!$B$3, "") + IF(AND(S$1 = R$1, R$2 = "Mixed"), 0.5*R45, 0) + IF(AND(S$1 = T$1, T$2 = "Mixed"), 0.5*T45, 0)</f>
        <v>0</v>
      </c>
      <c r="T45" s="5">
        <f>IF('Athletes - Gold'!T45+'Athletes - Silver'!T45+'Athletes - Bronze'!T45 &gt; 0, 'Athletes - Gold'!T45*'Medal values'!$B$1+'Athletes - Silver'!T45*'Medal values'!$B$2+'Athletes - Bronze'!T45*'Medal values'!$B$3, "") + IF(AND(T$1 = S$1, S$2 = "Mixed"), 0.5*S45, 0) + IF(AND(T$1 = U$1, U$2 = "Mixed"), 0.5*U45, 0)</f>
        <v>0</v>
      </c>
      <c r="U45" s="5">
        <f>IF('Athletes - Gold'!U45+'Athletes - Silver'!U45+'Athletes - Bronze'!U45 &gt; 0, 'Athletes - Gold'!U45*'Medal values'!$B$1+'Athletes - Silver'!U45*'Medal values'!$B$2+'Athletes - Bronze'!U45*'Medal values'!$B$3, "") + IF(AND(U$1 = T$1, T$2 = "Mixed"), 0.5*T45, 0) + IF(AND(U$1 = V$1, V$2 = "Mixed"), 0.5*V45, 0)</f>
        <v>0</v>
      </c>
      <c r="V45" s="5">
        <f>IF('Athletes - Gold'!V45+'Athletes - Silver'!V45+'Athletes - Bronze'!V45 &gt; 0, 'Athletes - Gold'!V45*'Medal values'!$B$1+'Athletes - Silver'!V45*'Medal values'!$B$2+'Athletes - Bronze'!V45*'Medal values'!$B$3, "") + IF(AND(V$1 = U$1, U$2 = "Mixed"), 0.5*U45, 0) + IF(AND(V$1 = W$1, W$2 = "Mixed"), 0.5*W45, 0)</f>
        <v>0</v>
      </c>
      <c r="W45" s="5">
        <f>IF('Athletes - Gold'!W45+'Athletes - Silver'!W45+'Athletes - Bronze'!W45 &gt; 0, 'Athletes - Gold'!W45*'Medal values'!$B$1+'Athletes - Silver'!W45*'Medal values'!$B$2+'Athletes - Bronze'!W45*'Medal values'!$B$3, "") + IF(AND(W$1 = V$1, V$2 = "Mixed"), 0.5*V45, 0) + IF(AND(W$1 = X$1, X$2 = "Mixed"), 0.5*X45, 0)</f>
        <v>0</v>
      </c>
      <c r="X45" s="5">
        <f>IF('Athletes - Gold'!X45+'Athletes - Silver'!X45+'Athletes - Bronze'!X45 &gt; 0, 'Athletes - Gold'!X45*'Medal values'!$B$1+'Athletes - Silver'!X45*'Medal values'!$B$2+'Athletes - Bronze'!X45*'Medal values'!$B$3, "") + IF(AND(X$1 = W$1, W$2 = "Mixed"), 0.5*W45, 0) + IF(AND(X$1 = Y$1, Y$2 = "Mixed"), 0.5*Y45, 0)</f>
        <v>0</v>
      </c>
      <c r="Y45" s="5">
        <f>IF('Athletes - Gold'!Y45+'Athletes - Silver'!Y45+'Athletes - Bronze'!Y45 &gt; 0, 'Athletes - Gold'!Y45*'Medal values'!$B$1+'Athletes - Silver'!Y45*'Medal values'!$B$2+'Athletes - Bronze'!Y45*'Medal values'!$B$3, "") + IF(AND(Y$1 = X$1, X$2 = "Mixed"), 0.5*X45, 0) + IF(AND(Y$1 = Z$1, Z$2 = "Mixed"), 0.5*Z45, 0)</f>
        <v>0</v>
      </c>
      <c r="Z45" s="5">
        <f>IF('Athletes - Gold'!Z45+'Athletes - Silver'!Z45+'Athletes - Bronze'!Z45 &gt; 0, 'Athletes - Gold'!Z45*'Medal values'!$B$1+'Athletes - Silver'!Z45*'Medal values'!$B$2+'Athletes - Bronze'!Z45*'Medal values'!$B$3, "") + IF(AND(Z$1 = Y$1, Y$2 = "Mixed"), 0.5*Y45, 0) + IF(AND(Z$1 = AA$1, AA$2 = "Mixed"), 0.5*AA45, 0)</f>
        <v>0</v>
      </c>
      <c r="AA45" s="5">
        <f>IF('Athletes - Gold'!AA45+'Athletes - Silver'!AA45+'Athletes - Bronze'!AA45 &gt; 0, 'Athletes - Gold'!AA45*'Medal values'!$B$1+'Athletes - Silver'!AA45*'Medal values'!$B$2+'Athletes - Bronze'!AA45*'Medal values'!$B$3, "") + IF(AND(AA$1 = Z$1, Z$2 = "Mixed"), 0.5*Z45, 0) + IF(AND(AA$1 = AB$1, AB$2 = "Mixed"), 0.5*AB45, 0)</f>
        <v>0</v>
      </c>
      <c r="AB45" s="5">
        <f>IF('Athletes - Gold'!AB45+'Athletes - Silver'!AB45+'Athletes - Bronze'!AB45 &gt; 0, 'Athletes - Gold'!AB45*'Medal values'!$B$1+'Athletes - Silver'!AB45*'Medal values'!$B$2+'Athletes - Bronze'!AB45*'Medal values'!$B$3, "") + IF(AND(AB$1 = AA$1, AA$2 = "Mixed"), 0.5*AA45, 0) + IF(AND(AB$1 = AC$1, AC$2 = "Mixed"), 0.5*AC45, 0)</f>
        <v>0</v>
      </c>
      <c r="AC45" s="5">
        <f>IF('Athletes - Gold'!AC45+'Athletes - Silver'!AC45+'Athletes - Bronze'!AC45 &gt; 0, 'Athletes - Gold'!AC45*'Medal values'!$B$1+'Athletes - Silver'!AC45*'Medal values'!$B$2+'Athletes - Bronze'!AC45*'Medal values'!$B$3, "") + IF(AND(AC$1 = AB$1, AB$2 = "Mixed"), 0.5*AB45, 0) + IF(AND(AC$1 = AD$1, AD$2 = "Mixed"), 0.5*AD45, 0)</f>
        <v>0</v>
      </c>
      <c r="AD45" s="5">
        <f>IF('Athletes - Gold'!AD45+'Athletes - Silver'!AD45+'Athletes - Bronze'!AD45 &gt; 0, 'Athletes - Gold'!AD45*'Medal values'!$B$1+'Athletes - Silver'!AD45*'Medal values'!$B$2+'Athletes - Bronze'!AD45*'Medal values'!$B$3, "") + IF(AND(AD$1 = AC$1, AC$2 = "Mixed"), 0.5*AC45, 0) + IF(AND(AD$1 = AE$1, AE$2 = "Mixed"), 0.5*AE45, 0)</f>
        <v>0</v>
      </c>
      <c r="AE45" s="5">
        <f>IF('Athletes - Gold'!AE45+'Athletes - Silver'!AE45+'Athletes - Bronze'!AE45 &gt; 0, 'Athletes - Gold'!AE45*'Medal values'!$B$1+'Athletes - Silver'!AE45*'Medal values'!$B$2+'Athletes - Bronze'!AE45*'Medal values'!$B$3, "") + IF(AND(AE$1 = AD$1, AD$2 = "Mixed"), 0.5*AD45, 0) + IF(AND(AE$1 = AF$1, AF$2 = "Mixed"), 0.5*AF45, 0)</f>
        <v>0</v>
      </c>
      <c r="AF45" s="5">
        <f>IF('Athletes - Gold'!AF45+'Athletes - Silver'!AF45+'Athletes - Bronze'!AF45 &gt; 0, 'Athletes - Gold'!AF45*'Medal values'!$B$1+'Athletes - Silver'!AF45*'Medal values'!$B$2+'Athletes - Bronze'!AF45*'Medal values'!$B$3, "") + IF(AND(AF$1 = AE$1, AE$2 = "Mixed"), 0.5*AE45, 0) + IF(AND(AF$1 = AG$1, AG$2 = "Mixed"), 0.5*AG45, 0)</f>
        <v>0</v>
      </c>
      <c r="AG45" s="5">
        <f>IF('Athletes - Gold'!AG45+'Athletes - Silver'!AG45+'Athletes - Bronze'!AG45 &gt; 0, 'Athletes - Gold'!AG45*'Medal values'!$B$1+'Athletes - Silver'!AG45*'Medal values'!$B$2+'Athletes - Bronze'!AG45*'Medal values'!$B$3, "") + IF(AND(AG$1 = AF$1, AF$2 = "Mixed"), 0.5*AF45, 0) + IF(AND(AG$1 = AH$1, AH$2 = "Mixed"), 0.5*AH45, 0)</f>
        <v>0</v>
      </c>
      <c r="AH45" s="5">
        <f>IF('Athletes - Gold'!AH45+'Athletes - Silver'!AH45+'Athletes - Bronze'!AH45 &gt; 0, 'Athletes - Gold'!AH45*'Medal values'!$B$1+'Athletes - Silver'!AH45*'Medal values'!$B$2+'Athletes - Bronze'!AH45*'Medal values'!$B$3, "") + IF(AND(AH$1 = AG$1, AG$2 = "Mixed"), 0.5*AG45, 0) + IF(AND(AH$1 = AI$1, AI$2 = "Mixed"), 0.5*AI45, 0)</f>
        <v>0</v>
      </c>
      <c r="AI45" s="5">
        <f>IF('Athletes - Gold'!AI45+'Athletes - Silver'!AI45+'Athletes - Bronze'!AI45 &gt; 0, 'Athletes - Gold'!AI45*'Medal values'!$B$1+'Athletes - Silver'!AI45*'Medal values'!$B$2+'Athletes - Bronze'!AI45*'Medal values'!$B$3, "") + IF(AND(AI$1 = AH$1, AH$2 = "Mixed"), 0.5*AH45, 0) + IF(AND(AI$1 = AJ$1, AJ$2 = "Mixed"), 0.5*AJ45, 0)</f>
        <v>0</v>
      </c>
      <c r="AJ45" s="5">
        <f>IF('Athletes - Gold'!AJ45+'Athletes - Silver'!AJ45+'Athletes - Bronze'!AJ45 &gt; 0, 'Athletes - Gold'!AJ45*'Medal values'!$B$1+'Athletes - Silver'!AJ45*'Medal values'!$B$2+'Athletes - Bronze'!AJ45*'Medal values'!$B$3, "") + IF(AND(AJ$1 = AI$1, AI$2 = "Mixed"), 0.5*AI45, 0) + IF(AND(AJ$1 = AK$1, AK$2 = "Mixed"), 0.5*AK45, 0)</f>
        <v>0</v>
      </c>
      <c r="AK45" s="5">
        <f>IF('Athletes - Gold'!AK45+'Athletes - Silver'!AK45+'Athletes - Bronze'!AK45 &gt; 0, 'Athletes - Gold'!AK45*'Medal values'!$B$1+'Athletes - Silver'!AK45*'Medal values'!$B$2+'Athletes - Bronze'!AK45*'Medal values'!$B$3, "") + IF(AND(AK$1 = AJ$1, AJ$2 = "Mixed"), 0.5*AJ45, 0) + IF(AND(AK$1 = AL$1, AL$2 = "Mixed"), 0.5*AL45, 0)</f>
        <v>0</v>
      </c>
      <c r="AL45" s="5">
        <f>IF('Athletes - Gold'!AL45+'Athletes - Silver'!AL45+'Athletes - Bronze'!AL45 &gt; 0, 'Athletes - Gold'!AL45*'Medal values'!$B$1+'Athletes - Silver'!AL45*'Medal values'!$B$2+'Athletes - Bronze'!AL45*'Medal values'!$B$3, "") + IF(AND(AL$1 = AK$1, AK$2 = "Mixed"), 0.5*AK45, 0) + IF(AND(AL$1 = AM$1, AM$2 = "Mixed"), 0.5*AM45, 0)</f>
        <v>0</v>
      </c>
      <c r="AM45" s="5">
        <f>IF('Athletes - Gold'!AM45+'Athletes - Silver'!AM45+'Athletes - Bronze'!AM45 &gt; 0, 'Athletes - Gold'!AM45*'Medal values'!$B$1+'Athletes - Silver'!AM45*'Medal values'!$B$2+'Athletes - Bronze'!AM45*'Medal values'!$B$3, "") + IF(AND(AM$1 = AL$1, AL$2 = "Mixed"), 0.5*AL45, 0) + IF(AND(AM$1 = AN$1, AN$2 = "Mixed"), 0.5*AN45, 0)</f>
        <v>0</v>
      </c>
      <c r="AN45" s="5">
        <f>IF('Athletes - Gold'!AN45+'Athletes - Silver'!AN45+'Athletes - Bronze'!AN45 &gt; 0, 'Athletes - Gold'!AN45*'Medal values'!$B$1+'Athletes - Silver'!AN45*'Medal values'!$B$2+'Athletes - Bronze'!AN45*'Medal values'!$B$3, "") + IF(AND(AN$1 = AM$1, AM$2 = "Mixed"), 0.5*AM45, 0) + IF(AND(AN$1 = AO$1, AO$2 = "Mixed"), 0.5*AO45, 0)</f>
        <v>0</v>
      </c>
      <c r="AO45" s="5">
        <f>IF('Athletes - Gold'!AO45+'Athletes - Silver'!AO45+'Athletes - Bronze'!AO45 &gt; 0, 'Athletes - Gold'!AO45*'Medal values'!$B$1+'Athletes - Silver'!AO45*'Medal values'!$B$2+'Athletes - Bronze'!AO45*'Medal values'!$B$3, "") + IF(AND(AO$1 = AN$1, AN$2 = "Mixed"), 0.5*AN45, 0) + IF(AND(AO$1 = AP$1, AP$2 = "Mixed"), 0.5*AP45, 0)</f>
        <v>0</v>
      </c>
      <c r="AP45" s="5">
        <f>IF('Athletes - Gold'!AP45+'Athletes - Silver'!AP45+'Athletes - Bronze'!AP45 &gt; 0, 'Athletes - Gold'!AP45*'Medal values'!$B$1+'Athletes - Silver'!AP45*'Medal values'!$B$2+'Athletes - Bronze'!AP45*'Medal values'!$B$3, "") + IF(AND(AP$1 = AO$1, AO$2 = "Mixed"), 0.5*AO45, 0) + IF(AND(AP$1 = AQ$1, AQ$2 = "Mixed"), 0.5*AQ45, 0)</f>
        <v>0</v>
      </c>
      <c r="AQ45" s="5">
        <f>IF('Athletes - Gold'!AQ45+'Athletes - Silver'!AQ45+'Athletes - Bronze'!AQ45 &gt; 0, 'Athletes - Gold'!AQ45*'Medal values'!$B$1+'Athletes - Silver'!AQ45*'Medal values'!$B$2+'Athletes - Bronze'!AQ45*'Medal values'!$B$3, "") + IF(AND(AQ$1 = AP$1, AP$2 = "Mixed"), 0.5*AP45, 0) + IF(AND(AQ$1 = AR$1, AR$2 = "Mixed"), 0.5*AR45, 0)</f>
        <v>0</v>
      </c>
      <c r="AR45" s="5">
        <f>IF('Athletes - Gold'!AR45+'Athletes - Silver'!AR45+'Athletes - Bronze'!AR45 &gt; 0, 'Athletes - Gold'!AR45*'Medal values'!$B$1+'Athletes - Silver'!AR45*'Medal values'!$B$2+'Athletes - Bronze'!AR45*'Medal values'!$B$3, "") + IF(AND(AR$1 = AQ$1, AQ$2 = "Mixed"), 0.5*AQ45, 0) + IF(AND(AR$1 = AS$1, AS$2 = "Mixed"), 0.5*AS45, 0)</f>
        <v>0</v>
      </c>
      <c r="AS45" s="5">
        <f>IF('Athletes - Gold'!AS45+'Athletes - Silver'!AS45+'Athletes - Bronze'!AS45 &gt; 0, 'Athletes - Gold'!AS45*'Medal values'!$B$1+'Athletes - Silver'!AS45*'Medal values'!$B$2+'Athletes - Bronze'!AS45*'Medal values'!$B$3, "") + IF(AND(AS$1 = AR$1, AR$2 = "Mixed"), 0.5*AR45, 0) + IF(AND(AS$1 = AT$1, AT$2 = "Mixed"), 0.5*AT45, 0)</f>
        <v>0</v>
      </c>
      <c r="AT45" s="5">
        <f>IF('Athletes - Gold'!AT45+'Athletes - Silver'!AT45+'Athletes - Bronze'!AT45 &gt; 0, 'Athletes - Gold'!AT45*'Medal values'!$B$1+'Athletes - Silver'!AT45*'Medal values'!$B$2+'Athletes - Bronze'!AT45*'Medal values'!$B$3, "") + IF(AND(AT$1 = AS$1, AS$2 = "Mixed"), 0.5*AS45, 0) + IF(AND(AT$1 = AU$1, AU$2 = "Mixed"), 0.5*AU45, 0)</f>
        <v>0</v>
      </c>
      <c r="AU45" s="5">
        <f>IF('Athletes - Gold'!AU45+'Athletes - Silver'!AU45+'Athletes - Bronze'!AU45 &gt; 0, 'Athletes - Gold'!AU45*'Medal values'!$B$1+'Athletes - Silver'!AU45*'Medal values'!$B$2+'Athletes - Bronze'!AU45*'Medal values'!$B$3, "") + IF(AND(AU$1 = AT$1, AT$2 = "Mixed"), 0.5*AT45, 0) + IF(AND(AU$1 = AV$1, AV$2 = "Mixed"), 0.5*AV45, 0)</f>
        <v>0</v>
      </c>
      <c r="AV45" s="5">
        <f>IF('Athletes - Gold'!AV45+'Athletes - Silver'!AV45+'Athletes - Bronze'!AV45 &gt; 0, 'Athletes - Gold'!AV45*'Medal values'!$B$1+'Athletes - Silver'!AV45*'Medal values'!$B$2+'Athletes - Bronze'!AV45*'Medal values'!$B$3, "") + IF(AND(AV$1 = AU$1, AU$2 = "Mixed"), 0.5*AU45, 0) + IF(AND(AV$1 = AW$1, AW$2 = "Mixed"), 0.5*AW45, 0)</f>
        <v>0</v>
      </c>
      <c r="AW45" s="5">
        <f>IF('Athletes - Gold'!AW45+'Athletes - Silver'!AW45+'Athletes - Bronze'!AW45 &gt; 0, 'Athletes - Gold'!AW45*'Medal values'!$B$1+'Athletes - Silver'!AW45*'Medal values'!$B$2+'Athletes - Bronze'!AW45*'Medal values'!$B$3, "") + IF(AND(AW$1 = AV$1, AV$2 = "Mixed"), 0.5*AV45, 0) + IF(AND(AW$1 = AX$1, AX$2 = "Mixed"), 0.5*AX45, 0)</f>
        <v>0</v>
      </c>
      <c r="AX45" s="5">
        <f>IF('Athletes - Gold'!AX45+'Athletes - Silver'!AX45+'Athletes - Bronze'!AX45 &gt; 0, 'Athletes - Gold'!AX45*'Medal values'!$B$1+'Athletes - Silver'!AX45*'Medal values'!$B$2+'Athletes - Bronze'!AX45*'Medal values'!$B$3, "") + IF(AND(AX$1 = AW$1, AW$2 = "Mixed"), 0.5*AW45, 0) + IF(AND(AX$1 = AY$1, AY$2 = "Mixed"), 0.5*AY45, 0)</f>
        <v>0</v>
      </c>
      <c r="AY45" s="5">
        <f>IF('Athletes - Gold'!AY45+'Athletes - Silver'!AY45+'Athletes - Bronze'!AY45 &gt; 0, 'Athletes - Gold'!AY45*'Medal values'!$B$1+'Athletes - Silver'!AY45*'Medal values'!$B$2+'Athletes - Bronze'!AY45*'Medal values'!$B$3, "") + IF(AND(AY$1 = AX$1, AX$2 = "Mixed"), 0.5*AX45, 0) + IF(AND(AY$1 = AZ$1, AZ$2 = "Mixed"), 0.5*AZ45, 0)</f>
        <v>0</v>
      </c>
      <c r="AZ45" s="5">
        <f>IF('Athletes - Gold'!AZ45+'Athletes - Silver'!AZ45+'Athletes - Bronze'!AZ45 &gt; 0, 'Athletes - Gold'!AZ45*'Medal values'!$B$1+'Athletes - Silver'!AZ45*'Medal values'!$B$2+'Athletes - Bronze'!AZ45*'Medal values'!$B$3, "") + IF(AND(AZ$1 = AY$1, AY$2 = "Mixed"), 0.5*AY45, 0) + IF(AND(AZ$1 = BA$1, BA$2 = "Mixed"), 0.5*BA45, 0)</f>
        <v>0</v>
      </c>
      <c r="BA45" s="5">
        <f>IF('Athletes - Gold'!BA45+'Athletes - Silver'!BA45+'Athletes - Bronze'!BA45 &gt; 0, 'Athletes - Gold'!BA45*'Medal values'!$B$1+'Athletes - Silver'!BA45*'Medal values'!$B$2+'Athletes - Bronze'!BA45*'Medal values'!$B$3, "") + IF(AND(BA$1 = AZ$1, AZ$2 = "Mixed"), 0.5*AZ45, 0) + IF(AND(BA$1 = BB$1, BB$2 = "Mixed"), 0.5*BB45, 0)</f>
        <v>0</v>
      </c>
      <c r="BB45" s="5">
        <f>IF('Athletes - Gold'!BB45+'Athletes - Silver'!BB45+'Athletes - Bronze'!BB45 &gt; 0, 'Athletes - Gold'!BB45*'Medal values'!$B$1+'Athletes - Silver'!BB45*'Medal values'!$B$2+'Athletes - Bronze'!BB45*'Medal values'!$B$3, "") + IF(AND(BB$1 = BA$1, BA$2 = "Mixed"), 0.5*BA45, 0) + IF(AND(BB$1 = BC$1, BC$2 = "Mixed"), 0.5*BC45, 0)</f>
        <v>3.001</v>
      </c>
      <c r="BC45" s="5">
        <f>IF('Athletes - Gold'!BC45+'Athletes - Silver'!BC45+'Athletes - Bronze'!BC45 &gt; 0, 'Athletes - Gold'!BC45*'Medal values'!$B$1+'Athletes - Silver'!BC45*'Medal values'!$B$2+'Athletes - Bronze'!BC45*'Medal values'!$B$3, "") + IF(AND(BC$1 = BB$1, BB$2 = "Mixed"), 0.5*BB45, 0) + IF(AND(BC$1 = BD$1, BD$2 = "Mixed"), 0.5*BD45, 0)</f>
        <v>0</v>
      </c>
      <c r="BD45" s="5">
        <f>IF('Athletes - Gold'!BD45+'Athletes - Silver'!BD45+'Athletes - Bronze'!BD45 &gt; 0, 'Athletes - Gold'!BD45*'Medal values'!$B$1+'Athletes - Silver'!BD45*'Medal values'!$B$2+'Athletes - Bronze'!BD45*'Medal values'!$B$3, "") + IF(AND(BD$1 = BC$1, BC$2 = "Mixed"), 0.5*BC45, 0) + IF(AND(BD$1 = BE$1, BE$2 = "Mixed"), 0.5*BE45, 0)</f>
        <v>0</v>
      </c>
      <c r="BE45" s="5">
        <f>IF('Athletes - Gold'!BE45+'Athletes - Silver'!BE45+'Athletes - Bronze'!BE45 &gt; 0, 'Athletes - Gold'!BE45*'Medal values'!$B$1+'Athletes - Silver'!BE45*'Medal values'!$B$2+'Athletes - Bronze'!BE45*'Medal values'!$B$3, "") + IF(AND(BE$1 = BD$1, BD$2 = "Mixed"), 0.5*BD45, 0) + IF(AND(BE$1 = BF$1, BF$2 = "Mixed"), 0.5*BF45, 0)</f>
        <v>0</v>
      </c>
      <c r="BF45" s="5">
        <f>IF('Athletes - Gold'!BF45+'Athletes - Silver'!BF45+'Athletes - Bronze'!BF45 &gt; 0, 'Athletes - Gold'!BF45*'Medal values'!$B$1+'Athletes - Silver'!BF45*'Medal values'!$B$2+'Athletes - Bronze'!BF45*'Medal values'!$B$3, "") + IF(AND(BF$1 = BE$1, BE$2 = "Mixed"), 0.5*BE45, 0) + IF(AND(BF$1 = BG$1, BG$2 = "Mixed"), 0.5*BG45, 0)</f>
        <v>0</v>
      </c>
      <c r="BG45" s="5">
        <f>IF('Athletes - Gold'!BG45+'Athletes - Silver'!BG45+'Athletes - Bronze'!BG45 &gt; 0, 'Athletes - Gold'!BG45*'Medal values'!$B$1+'Athletes - Silver'!BG45*'Medal values'!$B$2+'Athletes - Bronze'!BG45*'Medal values'!$B$3, "") + IF(AND(BG$1 = BF$1, BF$2 = "Mixed"), 0.5*BF45, 0) + IF(AND(BG$1 = BH$1, BH$2 = "Mixed"), 0.5*BH45, 0)</f>
        <v>0</v>
      </c>
      <c r="BH45" s="5">
        <f>IF('Athletes - Gold'!BH45+'Athletes - Silver'!BH45+'Athletes - Bronze'!BH45 &gt; 0, 'Athletes - Gold'!BH45*'Medal values'!$B$1+'Athletes - Silver'!BH45*'Medal values'!$B$2+'Athletes - Bronze'!BH45*'Medal values'!$B$3, "") + IF(AND(BH$1 = BG$1, BG$2 = "Mixed"), 0.5*BG45, 0) + IF(AND(BH$1 = BI$1, BI$2 = "Mixed"), 0.5*BI45, 0)</f>
        <v>0</v>
      </c>
      <c r="BI45" s="5">
        <f>IF('Athletes - Gold'!BI45+'Athletes - Silver'!BI45+'Athletes - Bronze'!BI45 &gt; 0, 'Athletes - Gold'!BI45*'Medal values'!$B$1+'Athletes - Silver'!BI45*'Medal values'!$B$2+'Athletes - Bronze'!BI45*'Medal values'!$B$3, "") + IF(AND(BI$1 = BH$1, BH$2 = "Mixed"), 0.5*BH45, 0) + IF(AND(BI$1 = BJ$1, BJ$2 = "Mixed"), 0.5*BJ45, 0)</f>
        <v>0</v>
      </c>
      <c r="BJ45" s="5">
        <f>IF('Athletes - Gold'!BJ45+'Athletes - Silver'!BJ45+'Athletes - Bronze'!BJ45 &gt; 0, 'Athletes - Gold'!BJ45*'Medal values'!$B$1+'Athletes - Silver'!BJ45*'Medal values'!$B$2+'Athletes - Bronze'!BJ45*'Medal values'!$B$3, "") + IF(AND(BJ$1 = BI$1, BI$2 = "Mixed"), 0.5*BI45, 0) + IF(AND(BJ$1 = BK$1, BK$2 = "Mixed"), 0.5*BK45, 0)</f>
        <v>0</v>
      </c>
      <c r="BK45" s="5">
        <f>IF('Athletes - Gold'!BK45+'Athletes - Silver'!BK45+'Athletes - Bronze'!BK45 &gt; 0, 'Athletes - Gold'!BK45*'Medal values'!$B$1+'Athletes - Silver'!BK45*'Medal values'!$B$2+'Athletes - Bronze'!BK45*'Medal values'!$B$3, "") + IF(AND(BK$1 = BJ$1, BJ$2 = "Mixed"), 0.5*BJ45, 0) + IF(AND(BK$1 = BL$1, BL$2 = "Mixed"), 0.5*BL45, 0)</f>
        <v>0</v>
      </c>
      <c r="BL45" s="5">
        <f>IF('Athletes - Gold'!BL45+'Athletes - Silver'!BL45+'Athletes - Bronze'!BL45 &gt; 0, 'Athletes - Gold'!BL45*'Medal values'!$B$1+'Athletes - Silver'!BL45*'Medal values'!$B$2+'Athletes - Bronze'!BL45*'Medal values'!$B$3, "") + IF(AND(BL$1 = BK$1, BK$2 = "Mixed"), 0.5*BK45, 0) + IF(AND(BL$1 = BM$1, BM$2 = "Mixed"), 0.5*BM45, 0)</f>
        <v>0</v>
      </c>
      <c r="BM45" s="5">
        <f>IF('Athletes - Gold'!BM45+'Athletes - Silver'!BM45+'Athletes - Bronze'!BM45 &gt; 0, 'Athletes - Gold'!BM45*'Medal values'!$B$1+'Athletes - Silver'!BM45*'Medal values'!$B$2+'Athletes - Bronze'!BM45*'Medal values'!$B$3, "") + IF(AND(BM$1 = BL$1, BL$2 = "Mixed"), 0.5*BL45, 0) + IF(AND(BM$1 = BN$1, BN$2 = "Mixed"), 0.5*BN45, 0)</f>
        <v>0</v>
      </c>
      <c r="BN45" s="5">
        <f>IF('Athletes - Gold'!BN45+'Athletes - Silver'!BN45+'Athletes - Bronze'!BN45 &gt; 0, 'Athletes - Gold'!BN45*'Medal values'!$B$1+'Athletes - Silver'!BN45*'Medal values'!$B$2+'Athletes - Bronze'!BN45*'Medal values'!$B$3, "") + IF(AND(BN$1 = BM$1, BM$2 = "Mixed"), 0.5*BM45, 0) + IF(AND(BN$1 = BO$1, BO$2 = "Mixed"), 0.5*BO45, 0)</f>
        <v>0</v>
      </c>
      <c r="BO45" s="5">
        <f>IF('Athletes - Gold'!BO45+'Athletes - Silver'!BO45+'Athletes - Bronze'!BO45 &gt; 0, 'Athletes - Gold'!BO45*'Medal values'!$B$1+'Athletes - Silver'!BO45*'Medal values'!$B$2+'Athletes - Bronze'!BO45*'Medal values'!$B$3, "") + IF(AND(BO$1 = BN$1, BN$2 = "Mixed"), 0.5*BN45, 0) + IF(AND(BO$1 = BP$1, BP$2 = "Mixed"), 0.5*BP45, 0)</f>
        <v>0</v>
      </c>
      <c r="BP45" s="5">
        <f>IF('Athletes - Gold'!BP45+'Athletes - Silver'!BP45+'Athletes - Bronze'!BP45 &gt; 0, 'Athletes - Gold'!BP45*'Medal values'!$B$1+'Athletes - Silver'!BP45*'Medal values'!$B$2+'Athletes - Bronze'!BP45*'Medal values'!$B$3, "") + IF(AND(BP$1 = BO$1, BO$2 = "Mixed"), 0.5*BO45, 0) + IF(AND(BP$1 = BQ$1, BQ$2 = "Mixed"), 0.5*BQ45, 0)</f>
        <v>3.001</v>
      </c>
      <c r="BQ45" s="5">
        <f>IF('Athletes - Gold'!BQ45+'Athletes - Silver'!BQ45+'Athletes - Bronze'!BQ45 &gt; 0, 'Athletes - Gold'!BQ45*'Medal values'!$B$1+'Athletes - Silver'!BQ45*'Medal values'!$B$2+'Athletes - Bronze'!BQ45*'Medal values'!$B$3, "") + IF(AND(BQ$1 = BP$1, BP$2 = "Mixed"), 0.5*BP45, 0) + IF(AND(BQ$1 = BR$1, BR$2 = "Mixed"), 0.5*BR45, 0)</f>
        <v>0</v>
      </c>
      <c r="BR45" s="5">
        <f>IF('Athletes - Gold'!BR45+'Athletes - Silver'!BR45+'Athletes - Bronze'!BR45 &gt; 0, 'Athletes - Gold'!BR45*'Medal values'!$B$1+'Athletes - Silver'!BR45*'Medal values'!$B$2+'Athletes - Bronze'!BR45*'Medal values'!$B$3, "") + IF(AND(BR$1 = BQ$1, BQ$2 = "Mixed"), 0.5*BQ45, 0) + IF(AND(BR$1 = BS$1, BS$2 = "Mixed"), 0.5*BS45, 0)</f>
        <v>0</v>
      </c>
      <c r="BS45" s="5">
        <f>IF('Athletes - Gold'!BS45+'Athletes - Silver'!BS45+'Athletes - Bronze'!BS45 &gt; 0, 'Athletes - Gold'!BS45*'Medal values'!$B$1+'Athletes - Silver'!BS45*'Medal values'!$B$2+'Athletes - Bronze'!BS45*'Medal values'!$B$3, "") + IF(AND(BS$1 = BR$1, BR$2 = "Mixed"), 0.5*BR45, 0) + IF(AND(BS$1 = BT$1, BT$2 = "Mixed"), 0.5*BT45, 0)</f>
        <v>0</v>
      </c>
      <c r="BT45" s="5">
        <f>IF('Athletes - Gold'!BT45+'Athletes - Silver'!BT45+'Athletes - Bronze'!BT45 &gt; 0, 'Athletes - Gold'!BT45*'Medal values'!$B$1+'Athletes - Silver'!BT45*'Medal values'!$B$2+'Athletes - Bronze'!BT45*'Medal values'!$B$3, "") + IF(AND(BT$1 = BS$1, BS$2 = "Mixed"), 0.5*BS45, 0) + IF(AND(BT$1 = BU$1, BU$2 = "Mixed"), 0.5*BU45, 0)</f>
        <v>0</v>
      </c>
      <c r="BU45" s="5">
        <f>IF('Athletes - Gold'!BU45+'Athletes - Silver'!BU45+'Athletes - Bronze'!BU45 &gt; 0, 'Athletes - Gold'!BU45*'Medal values'!$B$1+'Athletes - Silver'!BU45*'Medal values'!$B$2+'Athletes - Bronze'!BU45*'Medal values'!$B$3, "") + IF(AND(BU$1 = BT$1, BT$2 = "Mixed"), 0.5*BT45, 0) + IF(AND(BU$1 = BV$1, BV$2 = "Mixed"), 0.5*BV45, 0)</f>
        <v>0</v>
      </c>
      <c r="BV45" s="5">
        <f>IF('Athletes - Gold'!BV45+'Athletes - Silver'!BV45+'Athletes - Bronze'!BV45 &gt; 0, 'Athletes - Gold'!BV45*'Medal values'!$B$1+'Athletes - Silver'!BV45*'Medal values'!$B$2+'Athletes - Bronze'!BV45*'Medal values'!$B$3, "") + IF(AND(BV$1 = BU$1, BU$2 = "Mixed"), 0.5*BU45, 0) + IF(AND(BV$1 = BW$1, BW$2 = "Mixed"), 0.5*BW45, 0)</f>
        <v>0</v>
      </c>
      <c r="BW45" s="5">
        <f>IF('Athletes - Gold'!BW45+'Athletes - Silver'!BW45+'Athletes - Bronze'!BW45 &gt; 0, 'Athletes - Gold'!BW45*'Medal values'!$B$1+'Athletes - Silver'!BW45*'Medal values'!$B$2+'Athletes - Bronze'!BW45*'Medal values'!$B$3, "") + IF(AND(BW$1 = BV$1, BV$2 = "Mixed"), 0.5*BV45, 0) + IF(AND(BW$1 = BX$1, BX$2 = "Mixed"), 0.5*BX45, 0)</f>
        <v>0</v>
      </c>
      <c r="BX45" s="5">
        <f>IF('Athletes - Gold'!BX45+'Athletes - Silver'!BX45+'Athletes - Bronze'!BX45 &gt; 0, 'Athletes - Gold'!BX45*'Medal values'!$B$1+'Athletes - Silver'!BX45*'Medal values'!$B$2+'Athletes - Bronze'!BX45*'Medal values'!$B$3, "") + IF(AND(BX$1 = BW$1, BW$2 = "Mixed"), 0.5*BW45, 0) + IF(AND(BX$1 = BY$1, BY$2 = "Mixed"), 0.5*BY45, 0)</f>
        <v>0</v>
      </c>
      <c r="BY45" s="5">
        <f>IF('Athletes - Gold'!BY45+'Athletes - Silver'!BY45+'Athletes - Bronze'!BY45 &gt; 0, 'Athletes - Gold'!BY45*'Medal values'!$B$1+'Athletes - Silver'!BY45*'Medal values'!$B$2+'Athletes - Bronze'!BY45*'Medal values'!$B$3, "") + IF(AND(BY$1 = BX$1, BX$2 = "Mixed"), 0.5*BX45, 0) + IF(AND(BY$1 = BZ$1, BZ$2 = "Mixed"), 0.5*BZ45, 0)</f>
        <v>0</v>
      </c>
      <c r="BZ45" s="5">
        <f>IF('Athletes - Gold'!BZ45+'Athletes - Silver'!BZ45+'Athletes - Bronze'!BZ45 &gt; 0, 'Athletes - Gold'!BZ45*'Medal values'!$B$1+'Athletes - Silver'!BZ45*'Medal values'!$B$2+'Athletes - Bronze'!BZ45*'Medal values'!$B$3, "") + IF(AND(BZ$1 = BY$1, BY$2 = "Mixed"), 0.5*BY45, 0) + IF(AND(BZ$1 = CA$1, CA$2 = "Mixed"), 0.5*CA45, 0)</f>
        <v>0</v>
      </c>
      <c r="CA45" s="5">
        <f>IF('Athletes - Gold'!CA45+'Athletes - Silver'!CA45+'Athletes - Bronze'!CA45 &gt; 0, 'Athletes - Gold'!CA45*'Medal values'!$B$1+'Athletes - Silver'!CA45*'Medal values'!$B$2+'Athletes - Bronze'!CA45*'Medal values'!$B$3, "") + IF(AND(CA$1 = BZ$1, BZ$2 = "Mixed"), 0.5*BZ45, 0) + IF(AND(CA$1 = CB$1, CB$2 = "Mixed"), 0.5*CB45, 0)</f>
        <v>0</v>
      </c>
      <c r="CB45" s="5">
        <f>IF('Athletes - Gold'!CB45+'Athletes - Silver'!CB45+'Athletes - Bronze'!CB45 &gt; 0, 'Athletes - Gold'!CB45*'Medal values'!$B$1+'Athletes - Silver'!CB45*'Medal values'!$B$2+'Athletes - Bronze'!CB45*'Medal values'!$B$3, "") + IF(AND(CB$1 = CA$1, CA$2 = "Mixed"), 0.5*CA45, 0) + IF(AND(CB$1 = CC$1, CC$2 = "Mixed"), 0.5*CC45, 0)</f>
        <v>0</v>
      </c>
      <c r="CC45" s="5">
        <f>IF('Athletes - Gold'!CC45+'Athletes - Silver'!CC45+'Athletes - Bronze'!CC45 &gt; 0, 'Athletes - Gold'!CC45*'Medal values'!$B$1+'Athletes - Silver'!CC45*'Medal values'!$B$2+'Athletes - Bronze'!CC45*'Medal values'!$B$3, "") + IF(AND(CC$1 = CB$1, CB$2 = "Mixed"), 0.5*CB45, 0) + IF(AND(CC$1 = CD$1, CD$2 = "Mixed"), 0.5*CD45, 0)</f>
        <v>0</v>
      </c>
      <c r="CD45" s="5">
        <f>IF('Athletes - Gold'!CD45+'Athletes - Silver'!CD45+'Athletes - Bronze'!CD45 &gt; 0, 'Athletes - Gold'!CD45*'Medal values'!$B$1+'Athletes - Silver'!CD45*'Medal values'!$B$2+'Athletes - Bronze'!CD45*'Medal values'!$B$3, "") + IF(AND(CD$1 = CC$1, CC$2 = "Mixed"), 0.5*CC45, 0) + IF(AND(CD$1 = CE$1, CE$2 = "Mixed"), 0.5*CE45, 0)</f>
        <v>0</v>
      </c>
      <c r="CE45" s="5">
        <f>IF('Athletes - Gold'!CE45+'Athletes - Silver'!CE45+'Athletes - Bronze'!CE45 &gt; 0, 'Athletes - Gold'!CE45*'Medal values'!$B$1+'Athletes - Silver'!CE45*'Medal values'!$B$2+'Athletes - Bronze'!CE45*'Medal values'!$B$3, "") + IF(AND(CE$1 = CD$1, CD$2 = "Mixed"), 0.5*CD45, 0) + IF(AND(CE$1 = CF$1, CF$2 = "Mixed"), 0.5*CF45, 0)</f>
        <v>0</v>
      </c>
      <c r="CF45" s="5">
        <f>IF('Athletes - Gold'!CF45+'Athletes - Silver'!CF45+'Athletes - Bronze'!CF45 &gt; 0, 'Athletes - Gold'!CF45*'Medal values'!$B$1+'Athletes - Silver'!CF45*'Medal values'!$B$2+'Athletes - Bronze'!CF45*'Medal values'!$B$3, "") + IF(AND(CF$1 = CE$1, CE$2 = "Mixed"), 0.5*CE45, 0) + IF(AND(CF$1 = CG$1, CG$2 = "Mixed"), 0.5*CG45, 0)</f>
        <v>0</v>
      </c>
      <c r="CG45" s="5">
        <f>IF('Athletes - Gold'!CG45+'Athletes - Silver'!CG45+'Athletes - Bronze'!CG45 &gt; 0, 'Athletes - Gold'!CG45*'Medal values'!$B$1+'Athletes - Silver'!CG45*'Medal values'!$B$2+'Athletes - Bronze'!CG45*'Medal values'!$B$3, "") + IF(AND(CG$1 = CF$1, CF$2 = "Mixed"), 0.5*CF45, 0) + IF(AND(CG$1 = CH$1, CH$2 = "Mixed"), 0.5*CH45, 0)</f>
        <v>0</v>
      </c>
      <c r="CH45" s="5">
        <f>IF('Athletes - Gold'!CH45+'Athletes - Silver'!CH45+'Athletes - Bronze'!CH45 &gt; 0, 'Athletes - Gold'!CH45*'Medal values'!$B$1+'Athletes - Silver'!CH45*'Medal values'!$B$2+'Athletes - Bronze'!CH45*'Medal values'!$B$3, "") + IF(AND(CH$1 = CG$1, CG$2 = "Mixed"), 0.5*CG45, 0) + IF(AND(CH$1 = CI$1, CI$2 = "Mixed"), 0.5*CI45, 0)</f>
        <v>0</v>
      </c>
      <c r="CI45" s="5">
        <f>IF('Athletes - Gold'!CI45+'Athletes - Silver'!CI45+'Athletes - Bronze'!CI45 &gt; 0, 'Athletes - Gold'!CI45*'Medal values'!$B$1+'Athletes - Silver'!CI45*'Medal values'!$B$2+'Athletes - Bronze'!CI45*'Medal values'!$B$3, "") + IF(AND(CI$1 = CH$1, CH$2 = "Mixed"), 0.5*CH45, 0) + IF(AND(CI$1 = CJ$1, CJ$2 = "Mixed"), 0.5*CJ45, 0)</f>
        <v>0</v>
      </c>
      <c r="CJ45" s="5">
        <f>IF('Athletes - Gold'!CJ45+'Athletes - Silver'!CJ45+'Athletes - Bronze'!CJ45 &gt; 0, 'Athletes - Gold'!CJ45*'Medal values'!$B$1+'Athletes - Silver'!CJ45*'Medal values'!$B$2+'Athletes - Bronze'!CJ45*'Medal values'!$B$3, "") + IF(AND(CJ$1 = CI$1, CI$2 = "Mixed"), 0.5*CI45, 0) + IF(AND(CJ$1 = CK$1, CK$2 = "Mixed"), 0.5*CK45, 0)</f>
        <v>0</v>
      </c>
      <c r="CK45" s="5">
        <f>IF('Athletes - Gold'!CK45+'Athletes - Silver'!CK45+'Athletes - Bronze'!CK45 &gt; 0, 'Athletes - Gold'!CK45*'Medal values'!$B$1+'Athletes - Silver'!CK45*'Medal values'!$B$2+'Athletes - Bronze'!CK45*'Medal values'!$B$3, "") + IF(AND(CK$1 = CJ$1, CJ$2 = "Mixed"), 0.5*CJ45, 0) + IF(AND(CK$1 = CL$1, CL$2 = "Mixed"), 0.5*CL45, 0)</f>
        <v>0</v>
      </c>
      <c r="CL45" s="5">
        <f>IF('Athletes - Gold'!CL45+'Athletes - Silver'!CL45+'Athletes - Bronze'!CL45 &gt; 0, 'Athletes - Gold'!CL45*'Medal values'!$B$1+'Athletes - Silver'!CL45*'Medal values'!$B$2+'Athletes - Bronze'!CL45*'Medal values'!$B$3, "") + IF(AND(CL$1 = CK$1, CK$2 = "Mixed"), 0.5*CK45, 0) + IF(AND(CL$1 = CM$1, CM$2 = "Mixed"), 0.5*CM45, 0)</f>
        <v>0</v>
      </c>
      <c r="CM45" s="5">
        <f>IF('Athletes - Gold'!CM45+'Athletes - Silver'!CM45+'Athletes - Bronze'!CM45 &gt; 0, 'Athletes - Gold'!CM45*'Medal values'!$B$1+'Athletes - Silver'!CM45*'Medal values'!$B$2+'Athletes - Bronze'!CM45*'Medal values'!$B$3, "") + IF(AND(CM$1 = CL$1, CL$2 = "Mixed"), 0.5*CL45, 0) + IF(AND(CM$1 = CN$1, CN$2 = "Mixed"), 0.5*CN45, 0)</f>
        <v>0</v>
      </c>
      <c r="CN45" s="5">
        <f>IF('Athletes - Gold'!CN45+'Athletes - Silver'!CN45+'Athletes - Bronze'!CN45 &gt; 0, 'Athletes - Gold'!CN45*'Medal values'!$B$1+'Athletes - Silver'!CN45*'Medal values'!$B$2+'Athletes - Bronze'!CN45*'Medal values'!$B$3, "") + IF(AND(CN$1 = CM$1, CM$2 = "Mixed"), 0.5*CM45, 0) + IF(AND(CN$1 = CO$1, CO$2 = "Mixed"), 0.5*CO45, 0)</f>
        <v>0</v>
      </c>
      <c r="CO45" s="5">
        <f>IF('Athletes - Gold'!CO45+'Athletes - Silver'!CO45+'Athletes - Bronze'!CO45 &gt; 0, 'Athletes - Gold'!CO45*'Medal values'!$B$1+'Athletes - Silver'!CO45*'Medal values'!$B$2+'Athletes - Bronze'!CO45*'Medal values'!$B$3, "") + IF(AND(CO$1 = CN$1, CN$2 = "Mixed"), 0.5*CN45, 0) + IF(AND(CO$1 = CP$1, CP$2 = "Mixed"), 0.5*CP45, 0)</f>
        <v>0</v>
      </c>
      <c r="CP45" s="5">
        <f>IF('Athletes - Gold'!CP45+'Athletes - Silver'!CP45+'Athletes - Bronze'!CP45 &gt; 0, 'Athletes - Gold'!CP45*'Medal values'!$B$1+'Athletes - Silver'!CP45*'Medal values'!$B$2+'Athletes - Bronze'!CP45*'Medal values'!$B$3, "") + IF(AND(CP$1 = CO$1, CO$2 = "Mixed"), 0.5*CO45, 0) + IF(AND(CP$1 = CQ$1, CQ$2 = "Mixed"), 0.5*CQ45, 0)</f>
        <v>0</v>
      </c>
      <c r="CQ45" s="5">
        <f>IF('Athletes - Gold'!CQ45+'Athletes - Silver'!CQ45+'Athletes - Bronze'!CQ45 &gt; 0, 'Athletes - Gold'!CQ45*'Medal values'!$B$1+'Athletes - Silver'!CQ45*'Medal values'!$B$2+'Athletes - Bronze'!CQ45*'Medal values'!$B$3, "") + IF(AND(CQ$1 = CP$1, CP$2 = "Mixed"), 0.5*CP45, 0) + IF(AND(CQ$1 = CR$1, CR$2 = "Mixed"), 0.5*CR45, 0)</f>
        <v>0</v>
      </c>
      <c r="CR45" s="5">
        <f>IF('Athletes - Gold'!CR45+'Athletes - Silver'!CR45+'Athletes - Bronze'!CR45 &gt; 0, 'Athletes - Gold'!CR45*'Medal values'!$B$1+'Athletes - Silver'!CR45*'Medal values'!$B$2+'Athletes - Bronze'!CR45*'Medal values'!$B$3, "") + IF(AND(CR$1 = CQ$1, CQ$2 = "Mixed"), 0.5*CQ45, 0) + IF(AND(CR$1 = CS$1, CS$2 = "Mixed"), 0.5*CS45, 0)</f>
        <v>0</v>
      </c>
      <c r="CS45" s="5">
        <f>IF('Athletes - Gold'!CS45+'Athletes - Silver'!CS45+'Athletes - Bronze'!CS45 &gt; 0, 'Athletes - Gold'!CS45*'Medal values'!$B$1+'Athletes - Silver'!CS45*'Medal values'!$B$2+'Athletes - Bronze'!CS45*'Medal values'!$B$3, "") + IF(AND(CS$1 = CR$1, CR$2 = "Mixed"), 0.5*CR45, 0) + IF(AND(CS$1 = CT$1, CT$2 = "Mixed"), 0.5*CT45, 0)</f>
        <v>2.000001</v>
      </c>
      <c r="CT45" s="5">
        <f>IF('Athletes - Gold'!CT45+'Athletes - Silver'!CT45+'Athletes - Bronze'!CT45 &gt; 0, 'Athletes - Gold'!CT45*'Medal values'!$B$1+'Athletes - Silver'!CT45*'Medal values'!$B$2+'Athletes - Bronze'!CT45*'Medal values'!$B$3, "") + IF(AND(CT$1 = CS$1, CS$2 = "Mixed"), 0.5*CS45, 0) + IF(AND(CT$1 = CU$1, CU$2 = "Mixed"), 0.5*CU45, 0)</f>
        <v>0</v>
      </c>
      <c r="CU45" s="5">
        <f>IF('Athletes - Gold'!CU45+'Athletes - Silver'!CU45+'Athletes - Bronze'!CU45 &gt; 0, 'Athletes - Gold'!CU45*'Medal values'!$B$1+'Athletes - Silver'!CU45*'Medal values'!$B$2+'Athletes - Bronze'!CU45*'Medal values'!$B$3, "") + IF(AND(CU$1 = CT$1, CT$2 = "Mixed"), 0.5*CT45, 0) + IF(AND(CU$1 = CV$1, CV$2 = "Mixed"), 0.5*CV45, 0)</f>
        <v>7.001001</v>
      </c>
      <c r="CV45" s="5">
        <f>IF('Athletes - Gold'!CV45+'Athletes - Silver'!CV45+'Athletes - Bronze'!CV45 &gt; 0, 'Athletes - Gold'!CV45*'Medal values'!$B$1+'Athletes - Silver'!CV45*'Medal values'!$B$2+'Athletes - Bronze'!CV45*'Medal values'!$B$3, "") + IF(AND(CV$1 = CU$1, CU$2 = "Mixed"), 0.5*CU45, 0) + IF(AND(CV$1 = CW$1, CW$2 = "Mixed"), 0.5*CW45, 0)</f>
        <v>0</v>
      </c>
      <c r="CW45" s="5">
        <f t="shared" ref="CW45:CX45" si="44">SUMIF($B$2:$CV$2,CW$2, $B45:$CV45)</f>
        <v>15.003002</v>
      </c>
      <c r="CX45" s="5">
        <f t="shared" si="44"/>
        <v>0</v>
      </c>
      <c r="CY45" s="5">
        <f t="shared" si="3"/>
        <v>15.003002</v>
      </c>
    </row>
    <row r="46">
      <c r="A46" s="5" t="str">
        <f>Countries!A44</f>
        <v>IRL</v>
      </c>
      <c r="B46" s="5">
        <f>IF('Athletes - Gold'!B46+'Athletes - Silver'!B46+'Athletes - Bronze'!B46 &gt; 0, 'Athletes - Gold'!B46*'Medal values'!$B$1+'Athletes - Silver'!B46*'Medal values'!$B$2+'Athletes - Bronze'!B46*'Medal values'!$B$3, "") + IF(AND(B$1 = A$1, A$2 = "Mixed"), 0.5*A46, 0) + IF(AND(B$1 = C$1, C$2 = "Mixed"), 0.5*C46, 0)</f>
        <v>0</v>
      </c>
      <c r="C46" s="5">
        <f>IF('Athletes - Gold'!C46+'Athletes - Silver'!C46+'Athletes - Bronze'!C46 &gt; 0, 'Athletes - Gold'!C46*'Medal values'!$B$1+'Athletes - Silver'!C46*'Medal values'!$B$2+'Athletes - Bronze'!C46*'Medal values'!$B$3, "") + IF(AND(C$1 = B$1, B$2 = "Mixed"), 0.5*B46, 0) + IF(AND(C$1 = D$1, D$2 = "Mixed"), 0.5*D46, 0)</f>
        <v>0</v>
      </c>
      <c r="D46" s="5">
        <f>IF('Athletes - Gold'!D46+'Athletes - Silver'!D46+'Athletes - Bronze'!D46 &gt; 0, 'Athletes - Gold'!D46*'Medal values'!$B$1+'Athletes - Silver'!D46*'Medal values'!$B$2+'Athletes - Bronze'!D46*'Medal values'!$B$3, "") + IF(AND(D$1 = C$1, C$2 = "Mixed"), 0.5*C46, 0) + IF(AND(D$1 = E$1, E$2 = "Mixed"), 0.5*E46, 0)</f>
        <v>0</v>
      </c>
      <c r="E46" s="5">
        <f>IF('Athletes - Gold'!E46+'Athletes - Silver'!E46+'Athletes - Bronze'!E46 &gt; 0, 'Athletes - Gold'!E46*'Medal values'!$B$1+'Athletes - Silver'!E46*'Medal values'!$B$2+'Athletes - Bronze'!E46*'Medal values'!$B$3, "") + IF(AND(E$1 = D$1, D$2 = "Mixed"), 0.5*D46, 0) + IF(AND(E$1 = F$1, F$2 = "Mixed"), 0.5*F46, 0)</f>
        <v>0</v>
      </c>
      <c r="F46" s="5">
        <f>IF('Athletes - Gold'!F46+'Athletes - Silver'!F46+'Athletes - Bronze'!F46 &gt; 0, 'Athletes - Gold'!F46*'Medal values'!$B$1+'Athletes - Silver'!F46*'Medal values'!$B$2+'Athletes - Bronze'!F46*'Medal values'!$B$3, "") + IF(AND(F$1 = E$1, E$2 = "Mixed"), 0.5*E46, 0) + IF(AND(F$1 = G$1, G$2 = "Mixed"), 0.5*G46, 0)</f>
        <v>0</v>
      </c>
      <c r="G46" s="5">
        <f>IF('Athletes - Gold'!G46+'Athletes - Silver'!G46+'Athletes - Bronze'!G46 &gt; 0, 'Athletes - Gold'!G46*'Medal values'!$B$1+'Athletes - Silver'!G46*'Medal values'!$B$2+'Athletes - Bronze'!G46*'Medal values'!$B$3, "") + IF(AND(G$1 = F$1, F$2 = "Mixed"), 0.5*F46, 0) + IF(AND(G$1 = H$1, H$2 = "Mixed"), 0.5*H46, 0)</f>
        <v>0</v>
      </c>
      <c r="H46" s="5">
        <f>IF('Athletes - Gold'!H46+'Athletes - Silver'!H46+'Athletes - Bronze'!H46 &gt; 0, 'Athletes - Gold'!H46*'Medal values'!$B$1+'Athletes - Silver'!H46*'Medal values'!$B$2+'Athletes - Bronze'!H46*'Medal values'!$B$3, "") + IF(AND(H$1 = G$1, G$2 = "Mixed"), 0.5*G46, 0) + IF(AND(H$1 = I$1, I$2 = "Mixed"), 0.5*I46, 0)</f>
        <v>0</v>
      </c>
      <c r="I46" s="5">
        <f>IF('Athletes - Gold'!I46+'Athletes - Silver'!I46+'Athletes - Bronze'!I46 &gt; 0, 'Athletes - Gold'!I46*'Medal values'!$B$1+'Athletes - Silver'!I46*'Medal values'!$B$2+'Athletes - Bronze'!I46*'Medal values'!$B$3, "") + IF(AND(I$1 = H$1, H$2 = "Mixed"), 0.5*H46, 0) + IF(AND(I$1 = J$1, J$2 = "Mixed"), 0.5*J46, 0)</f>
        <v>0</v>
      </c>
      <c r="J46" s="5">
        <f>IF('Athletes - Gold'!J46+'Athletes - Silver'!J46+'Athletes - Bronze'!J46 &gt; 0, 'Athletes - Gold'!J46*'Medal values'!$B$1+'Athletes - Silver'!J46*'Medal values'!$B$2+'Athletes - Bronze'!J46*'Medal values'!$B$3, "") + IF(AND(J$1 = I$1, I$2 = "Mixed"), 0.5*I46, 0) + IF(AND(J$1 = K$1, K$2 = "Mixed"), 0.5*K46, 0)</f>
        <v>0</v>
      </c>
      <c r="K46" s="5">
        <f>IF('Athletes - Gold'!K46+'Athletes - Silver'!K46+'Athletes - Bronze'!K46 &gt; 0, 'Athletes - Gold'!K46*'Medal values'!$B$1+'Athletes - Silver'!K46*'Medal values'!$B$2+'Athletes - Bronze'!K46*'Medal values'!$B$3, "") + IF(AND(K$1 = J$1, J$2 = "Mixed"), 0.5*J46, 0) + IF(AND(K$1 = L$1, L$2 = "Mixed"), 0.5*L46, 0)</f>
        <v>0</v>
      </c>
      <c r="L46" s="5">
        <f>IF('Athletes - Gold'!L46+'Athletes - Silver'!L46+'Athletes - Bronze'!L46 &gt; 0, 'Athletes - Gold'!L46*'Medal values'!$B$1+'Athletes - Silver'!L46*'Medal values'!$B$2+'Athletes - Bronze'!L46*'Medal values'!$B$3, "") + IF(AND(L$1 = K$1, K$2 = "Mixed"), 0.5*K46, 0) + IF(AND(L$1 = M$1, M$2 = "Mixed"), 0.5*M46, 0)</f>
        <v>0</v>
      </c>
      <c r="M46" s="5">
        <f>IF('Athletes - Gold'!M46+'Athletes - Silver'!M46+'Athletes - Bronze'!M46 &gt; 0, 'Athletes - Gold'!M46*'Medal values'!$B$1+'Athletes - Silver'!M46*'Medal values'!$B$2+'Athletes - Bronze'!M46*'Medal values'!$B$3, "") + IF(AND(M$1 = L$1, L$2 = "Mixed"), 0.5*L46, 0) + IF(AND(M$1 = N$1, N$2 = "Mixed"), 0.5*N46, 0)</f>
        <v>0</v>
      </c>
      <c r="N46" s="5">
        <f>IF('Athletes - Gold'!N46+'Athletes - Silver'!N46+'Athletes - Bronze'!N46 &gt; 0, 'Athletes - Gold'!N46*'Medal values'!$B$1+'Athletes - Silver'!N46*'Medal values'!$B$2+'Athletes - Bronze'!N46*'Medal values'!$B$3, "") + IF(AND(N$1 = M$1, M$2 = "Mixed"), 0.5*M46, 0) + IF(AND(N$1 = O$1, O$2 = "Mixed"), 0.5*O46, 0)</f>
        <v>0</v>
      </c>
      <c r="O46" s="5">
        <f>IF('Athletes - Gold'!O46+'Athletes - Silver'!O46+'Athletes - Bronze'!O46 &gt; 0, 'Athletes - Gold'!O46*'Medal values'!$B$1+'Athletes - Silver'!O46*'Medal values'!$B$2+'Athletes - Bronze'!O46*'Medal values'!$B$3, "") + IF(AND(O$1 = N$1, N$2 = "Mixed"), 0.5*N46, 0) + IF(AND(O$1 = P$1, P$2 = "Mixed"), 0.5*P46, 0)</f>
        <v>0</v>
      </c>
      <c r="P46" s="5">
        <f>IF('Athletes - Gold'!P46+'Athletes - Silver'!P46+'Athletes - Bronze'!P46 &gt; 0, 'Athletes - Gold'!P46*'Medal values'!$B$1+'Athletes - Silver'!P46*'Medal values'!$B$2+'Athletes - Bronze'!P46*'Medal values'!$B$3, "") + IF(AND(P$1 = O$1, O$2 = "Mixed"), 0.5*O46, 0) + IF(AND(P$1 = Q$1, Q$2 = "Mixed"), 0.5*Q46, 0)</f>
        <v>0</v>
      </c>
      <c r="Q46" s="5">
        <f>IF('Athletes - Gold'!Q46+'Athletes - Silver'!Q46+'Athletes - Bronze'!Q46 &gt; 0, 'Athletes - Gold'!Q46*'Medal values'!$B$1+'Athletes - Silver'!Q46*'Medal values'!$B$2+'Athletes - Bronze'!Q46*'Medal values'!$B$3, "") + IF(AND(Q$1 = P$1, P$2 = "Mixed"), 0.5*P46, 0) + IF(AND(Q$1 = R$1, R$2 = "Mixed"), 0.5*R46, 0)</f>
        <v>0</v>
      </c>
      <c r="R46" s="5">
        <f>IF('Athletes - Gold'!R46+'Athletes - Silver'!R46+'Athletes - Bronze'!R46 &gt; 0, 'Athletes - Gold'!R46*'Medal values'!$B$1+'Athletes - Silver'!R46*'Medal values'!$B$2+'Athletes - Bronze'!R46*'Medal values'!$B$3, "") + IF(AND(R$1 = Q$1, Q$2 = "Mixed"), 0.5*Q46, 0) + IF(AND(R$1 = S$1, S$2 = "Mixed"), 0.5*S46, 0)</f>
        <v>0</v>
      </c>
      <c r="S46" s="5">
        <f>IF('Athletes - Gold'!S46+'Athletes - Silver'!S46+'Athletes - Bronze'!S46 &gt; 0, 'Athletes - Gold'!S46*'Medal values'!$B$1+'Athletes - Silver'!S46*'Medal values'!$B$2+'Athletes - Bronze'!S46*'Medal values'!$B$3, "") + IF(AND(S$1 = R$1, R$2 = "Mixed"), 0.5*R46, 0) + IF(AND(S$1 = T$1, T$2 = "Mixed"), 0.5*T46, 0)</f>
        <v>0</v>
      </c>
      <c r="T46" s="5">
        <f>IF('Athletes - Gold'!T46+'Athletes - Silver'!T46+'Athletes - Bronze'!T46 &gt; 0, 'Athletes - Gold'!T46*'Medal values'!$B$1+'Athletes - Silver'!T46*'Medal values'!$B$2+'Athletes - Bronze'!T46*'Medal values'!$B$3, "") + IF(AND(T$1 = S$1, S$2 = "Mixed"), 0.5*S46, 0) + IF(AND(T$1 = U$1, U$2 = "Mixed"), 0.5*U46, 0)</f>
        <v>0</v>
      </c>
      <c r="U46" s="5">
        <f>IF('Athletes - Gold'!U46+'Athletes - Silver'!U46+'Athletes - Bronze'!U46 &gt; 0, 'Athletes - Gold'!U46*'Medal values'!$B$1+'Athletes - Silver'!U46*'Medal values'!$B$2+'Athletes - Bronze'!U46*'Medal values'!$B$3, "") + IF(AND(U$1 = T$1, T$2 = "Mixed"), 0.5*T46, 0) + IF(AND(U$1 = V$1, V$2 = "Mixed"), 0.5*V46, 0)</f>
        <v>0</v>
      </c>
      <c r="V46" s="5">
        <f>IF('Athletes - Gold'!V46+'Athletes - Silver'!V46+'Athletes - Bronze'!V46 &gt; 0, 'Athletes - Gold'!V46*'Medal values'!$B$1+'Athletes - Silver'!V46*'Medal values'!$B$2+'Athletes - Bronze'!V46*'Medal values'!$B$3, "") + IF(AND(V$1 = U$1, U$2 = "Mixed"), 0.5*U46, 0) + IF(AND(V$1 = W$1, W$2 = "Mixed"), 0.5*W46, 0)</f>
        <v>1</v>
      </c>
      <c r="W46" s="5">
        <f>IF('Athletes - Gold'!W46+'Athletes - Silver'!W46+'Athletes - Bronze'!W46 &gt; 0, 'Athletes - Gold'!W46*'Medal values'!$B$1+'Athletes - Silver'!W46*'Medal values'!$B$2+'Athletes - Bronze'!W46*'Medal values'!$B$3, "") + IF(AND(W$1 = V$1, V$2 = "Mixed"), 0.5*V46, 0) + IF(AND(W$1 = X$1, X$2 = "Mixed"), 0.5*X46, 0)</f>
        <v>3.001</v>
      </c>
      <c r="X46" s="5">
        <f>IF('Athletes - Gold'!X46+'Athletes - Silver'!X46+'Athletes - Bronze'!X46 &gt; 0, 'Athletes - Gold'!X46*'Medal values'!$B$1+'Athletes - Silver'!X46*'Medal values'!$B$2+'Athletes - Bronze'!X46*'Medal values'!$B$3, "") + IF(AND(X$1 = W$1, W$2 = "Mixed"), 0.5*W46, 0) + IF(AND(X$1 = Y$1, Y$2 = "Mixed"), 0.5*Y46, 0)</f>
        <v>0</v>
      </c>
      <c r="Y46" s="5">
        <f>IF('Athletes - Gold'!Y46+'Athletes - Silver'!Y46+'Athletes - Bronze'!Y46 &gt; 0, 'Athletes - Gold'!Y46*'Medal values'!$B$1+'Athletes - Silver'!Y46*'Medal values'!$B$2+'Athletes - Bronze'!Y46*'Medal values'!$B$3, "") + IF(AND(Y$1 = X$1, X$2 = "Mixed"), 0.5*X46, 0) + IF(AND(Y$1 = Z$1, Z$2 = "Mixed"), 0.5*Z46, 0)</f>
        <v>0</v>
      </c>
      <c r="Z46" s="5">
        <f>IF('Athletes - Gold'!Z46+'Athletes - Silver'!Z46+'Athletes - Bronze'!Z46 &gt; 0, 'Athletes - Gold'!Z46*'Medal values'!$B$1+'Athletes - Silver'!Z46*'Medal values'!$B$2+'Athletes - Bronze'!Z46*'Medal values'!$B$3, "") + IF(AND(Z$1 = Y$1, Y$2 = "Mixed"), 0.5*Y46, 0) + IF(AND(Z$1 = AA$1, AA$2 = "Mixed"), 0.5*AA46, 0)</f>
        <v>0</v>
      </c>
      <c r="AA46" s="5">
        <f>IF('Athletes - Gold'!AA46+'Athletes - Silver'!AA46+'Athletes - Bronze'!AA46 &gt; 0, 'Athletes - Gold'!AA46*'Medal values'!$B$1+'Athletes - Silver'!AA46*'Medal values'!$B$2+'Athletes - Bronze'!AA46*'Medal values'!$B$3, "") + IF(AND(AA$1 = Z$1, Z$2 = "Mixed"), 0.5*Z46, 0) + IF(AND(AA$1 = AB$1, AB$2 = "Mixed"), 0.5*AB46, 0)</f>
        <v>0</v>
      </c>
      <c r="AB46" s="5">
        <f>IF('Athletes - Gold'!AB46+'Athletes - Silver'!AB46+'Athletes - Bronze'!AB46 &gt; 0, 'Athletes - Gold'!AB46*'Medal values'!$B$1+'Athletes - Silver'!AB46*'Medal values'!$B$2+'Athletes - Bronze'!AB46*'Medal values'!$B$3, "") + IF(AND(AB$1 = AA$1, AA$2 = "Mixed"), 0.5*AA46, 0) + IF(AND(AB$1 = AC$1, AC$2 = "Mixed"), 0.5*AC46, 0)</f>
        <v>0</v>
      </c>
      <c r="AC46" s="5">
        <f>IF('Athletes - Gold'!AC46+'Athletes - Silver'!AC46+'Athletes - Bronze'!AC46 &gt; 0, 'Athletes - Gold'!AC46*'Medal values'!$B$1+'Athletes - Silver'!AC46*'Medal values'!$B$2+'Athletes - Bronze'!AC46*'Medal values'!$B$3, "") + IF(AND(AC$1 = AB$1, AB$2 = "Mixed"), 0.5*AB46, 0) + IF(AND(AC$1 = AD$1, AD$2 = "Mixed"), 0.5*AD46, 0)</f>
        <v>0</v>
      </c>
      <c r="AD46" s="5">
        <f>IF('Athletes - Gold'!AD46+'Athletes - Silver'!AD46+'Athletes - Bronze'!AD46 &gt; 0, 'Athletes - Gold'!AD46*'Medal values'!$B$1+'Athletes - Silver'!AD46*'Medal values'!$B$2+'Athletes - Bronze'!AD46*'Medal values'!$B$3, "") + IF(AND(AD$1 = AC$1, AC$2 = "Mixed"), 0.5*AC46, 0) + IF(AND(AD$1 = AE$1, AE$2 = "Mixed"), 0.5*AE46, 0)</f>
        <v>0</v>
      </c>
      <c r="AE46" s="5">
        <f>IF('Athletes - Gold'!AE46+'Athletes - Silver'!AE46+'Athletes - Bronze'!AE46 &gt; 0, 'Athletes - Gold'!AE46*'Medal values'!$B$1+'Athletes - Silver'!AE46*'Medal values'!$B$2+'Athletes - Bronze'!AE46*'Medal values'!$B$3, "") + IF(AND(AE$1 = AD$1, AD$2 = "Mixed"), 0.5*AD46, 0) + IF(AND(AE$1 = AF$1, AF$2 = "Mixed"), 0.5*AF46, 0)</f>
        <v>0</v>
      </c>
      <c r="AF46" s="5">
        <f>IF('Athletes - Gold'!AF46+'Athletes - Silver'!AF46+'Athletes - Bronze'!AF46 &gt; 0, 'Athletes - Gold'!AF46*'Medal values'!$B$1+'Athletes - Silver'!AF46*'Medal values'!$B$2+'Athletes - Bronze'!AF46*'Medal values'!$B$3, "") + IF(AND(AF$1 = AE$1, AE$2 = "Mixed"), 0.5*AE46, 0) + IF(AND(AF$1 = AG$1, AG$2 = "Mixed"), 0.5*AG46, 0)</f>
        <v>0</v>
      </c>
      <c r="AG46" s="5">
        <f>IF('Athletes - Gold'!AG46+'Athletes - Silver'!AG46+'Athletes - Bronze'!AG46 &gt; 0, 'Athletes - Gold'!AG46*'Medal values'!$B$1+'Athletes - Silver'!AG46*'Medal values'!$B$2+'Athletes - Bronze'!AG46*'Medal values'!$B$3, "") + IF(AND(AG$1 = AF$1, AF$2 = "Mixed"), 0.5*AF46, 0) + IF(AND(AG$1 = AH$1, AH$2 = "Mixed"), 0.5*AH46, 0)</f>
        <v>0</v>
      </c>
      <c r="AH46" s="5">
        <f>IF('Athletes - Gold'!AH46+'Athletes - Silver'!AH46+'Athletes - Bronze'!AH46 &gt; 0, 'Athletes - Gold'!AH46*'Medal values'!$B$1+'Athletes - Silver'!AH46*'Medal values'!$B$2+'Athletes - Bronze'!AH46*'Medal values'!$B$3, "") + IF(AND(AH$1 = AG$1, AG$2 = "Mixed"), 0.5*AG46, 0) + IF(AND(AH$1 = AI$1, AI$2 = "Mixed"), 0.5*AI46, 0)</f>
        <v>0</v>
      </c>
      <c r="AI46" s="5">
        <f>IF('Athletes - Gold'!AI46+'Athletes - Silver'!AI46+'Athletes - Bronze'!AI46 &gt; 0, 'Athletes - Gold'!AI46*'Medal values'!$B$1+'Athletes - Silver'!AI46*'Medal values'!$B$2+'Athletes - Bronze'!AI46*'Medal values'!$B$3, "") + IF(AND(AI$1 = AH$1, AH$2 = "Mixed"), 0.5*AH46, 0) + IF(AND(AI$1 = AJ$1, AJ$2 = "Mixed"), 0.5*AJ46, 0)</f>
        <v>0</v>
      </c>
      <c r="AJ46" s="5">
        <f>IF('Athletes - Gold'!AJ46+'Athletes - Silver'!AJ46+'Athletes - Bronze'!AJ46 &gt; 0, 'Athletes - Gold'!AJ46*'Medal values'!$B$1+'Athletes - Silver'!AJ46*'Medal values'!$B$2+'Athletes - Bronze'!AJ46*'Medal values'!$B$3, "") + IF(AND(AJ$1 = AI$1, AI$2 = "Mixed"), 0.5*AI46, 0) + IF(AND(AJ$1 = AK$1, AK$2 = "Mixed"), 0.5*AK46, 0)</f>
        <v>0</v>
      </c>
      <c r="AK46" s="5">
        <f>IF('Athletes - Gold'!AK46+'Athletes - Silver'!AK46+'Athletes - Bronze'!AK46 &gt; 0, 'Athletes - Gold'!AK46*'Medal values'!$B$1+'Athletes - Silver'!AK46*'Medal values'!$B$2+'Athletes - Bronze'!AK46*'Medal values'!$B$3, "") + IF(AND(AK$1 = AJ$1, AJ$2 = "Mixed"), 0.5*AJ46, 0) + IF(AND(AK$1 = AL$1, AL$2 = "Mixed"), 0.5*AL46, 0)</f>
        <v>0</v>
      </c>
      <c r="AL46" s="5">
        <f>IF('Athletes - Gold'!AL46+'Athletes - Silver'!AL46+'Athletes - Bronze'!AL46 &gt; 0, 'Athletes - Gold'!AL46*'Medal values'!$B$1+'Athletes - Silver'!AL46*'Medal values'!$B$2+'Athletes - Bronze'!AL46*'Medal values'!$B$3, "") + IF(AND(AL$1 = AK$1, AK$2 = "Mixed"), 0.5*AK46, 0) + IF(AND(AL$1 = AM$1, AM$2 = "Mixed"), 0.5*AM46, 0)</f>
        <v>0</v>
      </c>
      <c r="AM46" s="5">
        <f>IF('Athletes - Gold'!AM46+'Athletes - Silver'!AM46+'Athletes - Bronze'!AM46 &gt; 0, 'Athletes - Gold'!AM46*'Medal values'!$B$1+'Athletes - Silver'!AM46*'Medal values'!$B$2+'Athletes - Bronze'!AM46*'Medal values'!$B$3, "") + IF(AND(AM$1 = AL$1, AL$2 = "Mixed"), 0.5*AL46, 0) + IF(AND(AM$1 = AN$1, AN$2 = "Mixed"), 0.5*AN46, 0)</f>
        <v>0</v>
      </c>
      <c r="AN46" s="5">
        <f>IF('Athletes - Gold'!AN46+'Athletes - Silver'!AN46+'Athletes - Bronze'!AN46 &gt; 0, 'Athletes - Gold'!AN46*'Medal values'!$B$1+'Athletes - Silver'!AN46*'Medal values'!$B$2+'Athletes - Bronze'!AN46*'Medal values'!$B$3, "") + IF(AND(AN$1 = AM$1, AM$2 = "Mixed"), 0.5*AM46, 0) + IF(AND(AN$1 = AO$1, AO$2 = "Mixed"), 0.5*AO46, 0)</f>
        <v>0</v>
      </c>
      <c r="AO46" s="5">
        <f>IF('Athletes - Gold'!AO46+'Athletes - Silver'!AO46+'Athletes - Bronze'!AO46 &gt; 0, 'Athletes - Gold'!AO46*'Medal values'!$B$1+'Athletes - Silver'!AO46*'Medal values'!$B$2+'Athletes - Bronze'!AO46*'Medal values'!$B$3, "") + IF(AND(AO$1 = AN$1, AN$2 = "Mixed"), 0.5*AN46, 0) + IF(AND(AO$1 = AP$1, AP$2 = "Mixed"), 0.5*AP46, 0)</f>
        <v>0</v>
      </c>
      <c r="AP46" s="5">
        <f>IF('Athletes - Gold'!AP46+'Athletes - Silver'!AP46+'Athletes - Bronze'!AP46 &gt; 0, 'Athletes - Gold'!AP46*'Medal values'!$B$1+'Athletes - Silver'!AP46*'Medal values'!$B$2+'Athletes - Bronze'!AP46*'Medal values'!$B$3, "") + IF(AND(AP$1 = AO$1, AO$2 = "Mixed"), 0.5*AO46, 0) + IF(AND(AP$1 = AQ$1, AQ$2 = "Mixed"), 0.5*AQ46, 0)</f>
        <v>0</v>
      </c>
      <c r="AQ46" s="5">
        <f>IF('Athletes - Gold'!AQ46+'Athletes - Silver'!AQ46+'Athletes - Bronze'!AQ46 &gt; 0, 'Athletes - Gold'!AQ46*'Medal values'!$B$1+'Athletes - Silver'!AQ46*'Medal values'!$B$2+'Athletes - Bronze'!AQ46*'Medal values'!$B$3, "") + IF(AND(AQ$1 = AP$1, AP$2 = "Mixed"), 0.5*AP46, 0) + IF(AND(AQ$1 = AR$1, AR$2 = "Mixed"), 0.5*AR46, 0)</f>
        <v>0</v>
      </c>
      <c r="AR46" s="5">
        <f>IF('Athletes - Gold'!AR46+'Athletes - Silver'!AR46+'Athletes - Bronze'!AR46 &gt; 0, 'Athletes - Gold'!AR46*'Medal values'!$B$1+'Athletes - Silver'!AR46*'Medal values'!$B$2+'Athletes - Bronze'!AR46*'Medal values'!$B$3, "") + IF(AND(AR$1 = AQ$1, AQ$2 = "Mixed"), 0.5*AQ46, 0) + IF(AND(AR$1 = AS$1, AS$2 = "Mixed"), 0.5*AS46, 0)</f>
        <v>0</v>
      </c>
      <c r="AS46" s="5">
        <f>IF('Athletes - Gold'!AS46+'Athletes - Silver'!AS46+'Athletes - Bronze'!AS46 &gt; 0, 'Athletes - Gold'!AS46*'Medal values'!$B$1+'Athletes - Silver'!AS46*'Medal values'!$B$2+'Athletes - Bronze'!AS46*'Medal values'!$B$3, "") + IF(AND(AS$1 = AR$1, AR$2 = "Mixed"), 0.5*AR46, 0) + IF(AND(AS$1 = AT$1, AT$2 = "Mixed"), 0.5*AT46, 0)</f>
        <v>0</v>
      </c>
      <c r="AT46" s="5">
        <f>IF('Athletes - Gold'!AT46+'Athletes - Silver'!AT46+'Athletes - Bronze'!AT46 &gt; 0, 'Athletes - Gold'!AT46*'Medal values'!$B$1+'Athletes - Silver'!AT46*'Medal values'!$B$2+'Athletes - Bronze'!AT46*'Medal values'!$B$3, "") + IF(AND(AT$1 = AS$1, AS$2 = "Mixed"), 0.5*AS46, 0) + IF(AND(AT$1 = AU$1, AU$2 = "Mixed"), 0.5*AU46, 0)</f>
        <v>0</v>
      </c>
      <c r="AU46" s="5">
        <f>IF('Athletes - Gold'!AU46+'Athletes - Silver'!AU46+'Athletes - Bronze'!AU46 &gt; 0, 'Athletes - Gold'!AU46*'Medal values'!$B$1+'Athletes - Silver'!AU46*'Medal values'!$B$2+'Athletes - Bronze'!AU46*'Medal values'!$B$3, "") + IF(AND(AU$1 = AT$1, AT$2 = "Mixed"), 0.5*AT46, 0) + IF(AND(AU$1 = AV$1, AV$2 = "Mixed"), 0.5*AV46, 0)</f>
        <v>0</v>
      </c>
      <c r="AV46" s="5">
        <f>IF('Athletes - Gold'!AV46+'Athletes - Silver'!AV46+'Athletes - Bronze'!AV46 &gt; 0, 'Athletes - Gold'!AV46*'Medal values'!$B$1+'Athletes - Silver'!AV46*'Medal values'!$B$2+'Athletes - Bronze'!AV46*'Medal values'!$B$3, "") + IF(AND(AV$1 = AU$1, AU$2 = "Mixed"), 0.5*AU46, 0) + IF(AND(AV$1 = AW$1, AW$2 = "Mixed"), 0.5*AW46, 0)</f>
        <v>0</v>
      </c>
      <c r="AW46" s="5">
        <f>IF('Athletes - Gold'!AW46+'Athletes - Silver'!AW46+'Athletes - Bronze'!AW46 &gt; 0, 'Athletes - Gold'!AW46*'Medal values'!$B$1+'Athletes - Silver'!AW46*'Medal values'!$B$2+'Athletes - Bronze'!AW46*'Medal values'!$B$3, "") + IF(AND(AW$1 = AV$1, AV$2 = "Mixed"), 0.5*AV46, 0) + IF(AND(AW$1 = AX$1, AX$2 = "Mixed"), 0.5*AX46, 0)</f>
        <v>0</v>
      </c>
      <c r="AX46" s="5">
        <f>IF('Athletes - Gold'!AX46+'Athletes - Silver'!AX46+'Athletes - Bronze'!AX46 &gt; 0, 'Athletes - Gold'!AX46*'Medal values'!$B$1+'Athletes - Silver'!AX46*'Medal values'!$B$2+'Athletes - Bronze'!AX46*'Medal values'!$B$3, "") + IF(AND(AX$1 = AW$1, AW$2 = "Mixed"), 0.5*AW46, 0) + IF(AND(AX$1 = AY$1, AY$2 = "Mixed"), 0.5*AY46, 0)</f>
        <v>0</v>
      </c>
      <c r="AY46" s="5">
        <f>IF('Athletes - Gold'!AY46+'Athletes - Silver'!AY46+'Athletes - Bronze'!AY46 &gt; 0, 'Athletes - Gold'!AY46*'Medal values'!$B$1+'Athletes - Silver'!AY46*'Medal values'!$B$2+'Athletes - Bronze'!AY46*'Medal values'!$B$3, "") + IF(AND(AY$1 = AX$1, AX$2 = "Mixed"), 0.5*AX46, 0) + IF(AND(AY$1 = AZ$1, AZ$2 = "Mixed"), 0.5*AZ46, 0)</f>
        <v>0</v>
      </c>
      <c r="AZ46" s="5">
        <f>IF('Athletes - Gold'!AZ46+'Athletes - Silver'!AZ46+'Athletes - Bronze'!AZ46 &gt; 0, 'Athletes - Gold'!AZ46*'Medal values'!$B$1+'Athletes - Silver'!AZ46*'Medal values'!$B$2+'Athletes - Bronze'!AZ46*'Medal values'!$B$3, "") + IF(AND(AZ$1 = AY$1, AY$2 = "Mixed"), 0.5*AY46, 0) + IF(AND(AZ$1 = BA$1, BA$2 = "Mixed"), 0.5*BA46, 0)</f>
        <v>0</v>
      </c>
      <c r="BA46" s="5">
        <f>IF('Athletes - Gold'!BA46+'Athletes - Silver'!BA46+'Athletes - Bronze'!BA46 &gt; 0, 'Athletes - Gold'!BA46*'Medal values'!$B$1+'Athletes - Silver'!BA46*'Medal values'!$B$2+'Athletes - Bronze'!BA46*'Medal values'!$B$3, "") + IF(AND(BA$1 = AZ$1, AZ$2 = "Mixed"), 0.5*AZ46, 0) + IF(AND(BA$1 = BB$1, BB$2 = "Mixed"), 0.5*BB46, 0)</f>
        <v>0</v>
      </c>
      <c r="BB46" s="5">
        <f>IF('Athletes - Gold'!BB46+'Athletes - Silver'!BB46+'Athletes - Bronze'!BB46 &gt; 0, 'Athletes - Gold'!BB46*'Medal values'!$B$1+'Athletes - Silver'!BB46*'Medal values'!$B$2+'Athletes - Bronze'!BB46*'Medal values'!$B$3, "") + IF(AND(BB$1 = BA$1, BA$2 = "Mixed"), 0.5*BA46, 0) + IF(AND(BB$1 = BC$1, BC$2 = "Mixed"), 0.5*BC46, 0)</f>
        <v>0</v>
      </c>
      <c r="BC46" s="5">
        <f>IF('Athletes - Gold'!BC46+'Athletes - Silver'!BC46+'Athletes - Bronze'!BC46 &gt; 0, 'Athletes - Gold'!BC46*'Medal values'!$B$1+'Athletes - Silver'!BC46*'Medal values'!$B$2+'Athletes - Bronze'!BC46*'Medal values'!$B$3, "") + IF(AND(BC$1 = BB$1, BB$2 = "Mixed"), 0.5*BB46, 0) + IF(AND(BC$1 = BD$1, BD$2 = "Mixed"), 0.5*BD46, 0)</f>
        <v>0</v>
      </c>
      <c r="BD46" s="5">
        <f>IF('Athletes - Gold'!BD46+'Athletes - Silver'!BD46+'Athletes - Bronze'!BD46 &gt; 0, 'Athletes - Gold'!BD46*'Medal values'!$B$1+'Athletes - Silver'!BD46*'Medal values'!$B$2+'Athletes - Bronze'!BD46*'Medal values'!$B$3, "") + IF(AND(BD$1 = BC$1, BC$2 = "Mixed"), 0.5*BC46, 0) + IF(AND(BD$1 = BE$1, BE$2 = "Mixed"), 0.5*BE46, 0)</f>
        <v>0</v>
      </c>
      <c r="BE46" s="5">
        <f>IF('Athletes - Gold'!BE46+'Athletes - Silver'!BE46+'Athletes - Bronze'!BE46 &gt; 0, 'Athletes - Gold'!BE46*'Medal values'!$B$1+'Athletes - Silver'!BE46*'Medal values'!$B$2+'Athletes - Bronze'!BE46*'Medal values'!$B$3, "") + IF(AND(BE$1 = BD$1, BD$2 = "Mixed"), 0.5*BD46, 0) + IF(AND(BE$1 = BF$1, BF$2 = "Mixed"), 0.5*BF46, 0)</f>
        <v>0</v>
      </c>
      <c r="BF46" s="5">
        <f>IF('Athletes - Gold'!BF46+'Athletes - Silver'!BF46+'Athletes - Bronze'!BF46 &gt; 0, 'Athletes - Gold'!BF46*'Medal values'!$B$1+'Athletes - Silver'!BF46*'Medal values'!$B$2+'Athletes - Bronze'!BF46*'Medal values'!$B$3, "") + IF(AND(BF$1 = BE$1, BE$2 = "Mixed"), 0.5*BE46, 0) + IF(AND(BF$1 = BG$1, BG$2 = "Mixed"), 0.5*BG46, 0)</f>
        <v>0</v>
      </c>
      <c r="BG46" s="5">
        <f>IF('Athletes - Gold'!BG46+'Athletes - Silver'!BG46+'Athletes - Bronze'!BG46 &gt; 0, 'Athletes - Gold'!BG46*'Medal values'!$B$1+'Athletes - Silver'!BG46*'Medal values'!$B$2+'Athletes - Bronze'!BG46*'Medal values'!$B$3, "") + IF(AND(BG$1 = BF$1, BF$2 = "Mixed"), 0.5*BF46, 0) + IF(AND(BG$1 = BH$1, BH$2 = "Mixed"), 0.5*BH46, 0)</f>
        <v>0</v>
      </c>
      <c r="BH46" s="5">
        <f>IF('Athletes - Gold'!BH46+'Athletes - Silver'!BH46+'Athletes - Bronze'!BH46 &gt; 0, 'Athletes - Gold'!BH46*'Medal values'!$B$1+'Athletes - Silver'!BH46*'Medal values'!$B$2+'Athletes - Bronze'!BH46*'Medal values'!$B$3, "") + IF(AND(BH$1 = BG$1, BG$2 = "Mixed"), 0.5*BG46, 0) + IF(AND(BH$1 = BI$1, BI$2 = "Mixed"), 0.5*BI46, 0)</f>
        <v>0</v>
      </c>
      <c r="BI46" s="5">
        <f>IF('Athletes - Gold'!BI46+'Athletes - Silver'!BI46+'Athletes - Bronze'!BI46 &gt; 0, 'Athletes - Gold'!BI46*'Medal values'!$B$1+'Athletes - Silver'!BI46*'Medal values'!$B$2+'Athletes - Bronze'!BI46*'Medal values'!$B$3, "") + IF(AND(BI$1 = BH$1, BH$2 = "Mixed"), 0.5*BH46, 0) + IF(AND(BI$1 = BJ$1, BJ$2 = "Mixed"), 0.5*BJ46, 0)</f>
        <v>6.002</v>
      </c>
      <c r="BJ46" s="5">
        <f>IF('Athletes - Gold'!BJ46+'Athletes - Silver'!BJ46+'Athletes - Bronze'!BJ46 &gt; 0, 'Athletes - Gold'!BJ46*'Medal values'!$B$1+'Athletes - Silver'!BJ46*'Medal values'!$B$2+'Athletes - Bronze'!BJ46*'Medal values'!$B$3, "") + IF(AND(BJ$1 = BI$1, BI$2 = "Mixed"), 0.5*BI46, 0) + IF(AND(BJ$1 = BK$1, BK$2 = "Mixed"), 0.5*BK46, 0)</f>
        <v>4</v>
      </c>
      <c r="BK46" s="5">
        <f>IF('Athletes - Gold'!BK46+'Athletes - Silver'!BK46+'Athletes - Bronze'!BK46 &gt; 0, 'Athletes - Gold'!BK46*'Medal values'!$B$1+'Athletes - Silver'!BK46*'Medal values'!$B$2+'Athletes - Bronze'!BK46*'Medal values'!$B$3, "") + IF(AND(BK$1 = BJ$1, BJ$2 = "Mixed"), 0.5*BJ46, 0) + IF(AND(BK$1 = BL$1, BL$2 = "Mixed"), 0.5*BL46, 0)</f>
        <v>0</v>
      </c>
      <c r="BL46" s="5">
        <f>IF('Athletes - Gold'!BL46+'Athletes - Silver'!BL46+'Athletes - Bronze'!BL46 &gt; 0, 'Athletes - Gold'!BL46*'Medal values'!$B$1+'Athletes - Silver'!BL46*'Medal values'!$B$2+'Athletes - Bronze'!BL46*'Medal values'!$B$3, "") + IF(AND(BL$1 = BK$1, BK$2 = "Mixed"), 0.5*BK46, 0) + IF(AND(BL$1 = BM$1, BM$2 = "Mixed"), 0.5*BM46, 0)</f>
        <v>0</v>
      </c>
      <c r="BM46" s="5">
        <f>IF('Athletes - Gold'!BM46+'Athletes - Silver'!BM46+'Athletes - Bronze'!BM46 &gt; 0, 'Athletes - Gold'!BM46*'Medal values'!$B$1+'Athletes - Silver'!BM46*'Medal values'!$B$2+'Athletes - Bronze'!BM46*'Medal values'!$B$3, "") + IF(AND(BM$1 = BL$1, BL$2 = "Mixed"), 0.5*BL46, 0) + IF(AND(BM$1 = BN$1, BN$2 = "Mixed"), 0.5*BN46, 0)</f>
        <v>0</v>
      </c>
      <c r="BN46" s="5">
        <f>IF('Athletes - Gold'!BN46+'Athletes - Silver'!BN46+'Athletes - Bronze'!BN46 &gt; 0, 'Athletes - Gold'!BN46*'Medal values'!$B$1+'Athletes - Silver'!BN46*'Medal values'!$B$2+'Athletes - Bronze'!BN46*'Medal values'!$B$3, "") + IF(AND(BN$1 = BM$1, BM$2 = "Mixed"), 0.5*BM46, 0) + IF(AND(BN$1 = BO$1, BO$2 = "Mixed"), 0.5*BO46, 0)</f>
        <v>0</v>
      </c>
      <c r="BO46" s="5">
        <f>IF('Athletes - Gold'!BO46+'Athletes - Silver'!BO46+'Athletes - Bronze'!BO46 &gt; 0, 'Athletes - Gold'!BO46*'Medal values'!$B$1+'Athletes - Silver'!BO46*'Medal values'!$B$2+'Athletes - Bronze'!BO46*'Medal values'!$B$3, "") + IF(AND(BO$1 = BN$1, BN$2 = "Mixed"), 0.5*BN46, 0) + IF(AND(BO$1 = BP$1, BP$2 = "Mixed"), 0.5*BP46, 0)</f>
        <v>0</v>
      </c>
      <c r="BP46" s="5">
        <f>IF('Athletes - Gold'!BP46+'Athletes - Silver'!BP46+'Athletes - Bronze'!BP46 &gt; 0, 'Athletes - Gold'!BP46*'Medal values'!$B$1+'Athletes - Silver'!BP46*'Medal values'!$B$2+'Athletes - Bronze'!BP46*'Medal values'!$B$3, "") + IF(AND(BP$1 = BO$1, BO$2 = "Mixed"), 0.5*BO46, 0) + IF(AND(BP$1 = BQ$1, BQ$2 = "Mixed"), 0.5*BQ46, 0)</f>
        <v>0</v>
      </c>
      <c r="BQ46" s="5">
        <f>IF('Athletes - Gold'!BQ46+'Athletes - Silver'!BQ46+'Athletes - Bronze'!BQ46 &gt; 0, 'Athletes - Gold'!BQ46*'Medal values'!$B$1+'Athletes - Silver'!BQ46*'Medal values'!$B$2+'Athletes - Bronze'!BQ46*'Medal values'!$B$3, "") + IF(AND(BQ$1 = BP$1, BP$2 = "Mixed"), 0.5*BP46, 0) + IF(AND(BQ$1 = BR$1, BR$2 = "Mixed"), 0.5*BR46, 0)</f>
        <v>0</v>
      </c>
      <c r="BR46" s="5">
        <f>IF('Athletes - Gold'!BR46+'Athletes - Silver'!BR46+'Athletes - Bronze'!BR46 &gt; 0, 'Athletes - Gold'!BR46*'Medal values'!$B$1+'Athletes - Silver'!BR46*'Medal values'!$B$2+'Athletes - Bronze'!BR46*'Medal values'!$B$3, "") + IF(AND(BR$1 = BQ$1, BQ$2 = "Mixed"), 0.5*BQ46, 0) + IF(AND(BR$1 = BS$1, BS$2 = "Mixed"), 0.5*BS46, 0)</f>
        <v>0</v>
      </c>
      <c r="BS46" s="5">
        <f>IF('Athletes - Gold'!BS46+'Athletes - Silver'!BS46+'Athletes - Bronze'!BS46 &gt; 0, 'Athletes - Gold'!BS46*'Medal values'!$B$1+'Athletes - Silver'!BS46*'Medal values'!$B$2+'Athletes - Bronze'!BS46*'Medal values'!$B$3, "") + IF(AND(BS$1 = BR$1, BR$2 = "Mixed"), 0.5*BR46, 0) + IF(AND(BS$1 = BT$1, BT$2 = "Mixed"), 0.5*BT46, 0)</f>
        <v>0</v>
      </c>
      <c r="BT46" s="5">
        <f>IF('Athletes - Gold'!BT46+'Athletes - Silver'!BT46+'Athletes - Bronze'!BT46 &gt; 0, 'Athletes - Gold'!BT46*'Medal values'!$B$1+'Athletes - Silver'!BT46*'Medal values'!$B$2+'Athletes - Bronze'!BT46*'Medal values'!$B$3, "") + IF(AND(BT$1 = BS$1, BS$2 = "Mixed"), 0.5*BS46, 0) + IF(AND(BT$1 = BU$1, BU$2 = "Mixed"), 0.5*BU46, 0)</f>
        <v>0</v>
      </c>
      <c r="BU46" s="5">
        <f>IF('Athletes - Gold'!BU46+'Athletes - Silver'!BU46+'Athletes - Bronze'!BU46 &gt; 0, 'Athletes - Gold'!BU46*'Medal values'!$B$1+'Athletes - Silver'!BU46*'Medal values'!$B$2+'Athletes - Bronze'!BU46*'Medal values'!$B$3, "") + IF(AND(BU$1 = BT$1, BT$2 = "Mixed"), 0.5*BT46, 0) + IF(AND(BU$1 = BV$1, BV$2 = "Mixed"), 0.5*BV46, 0)</f>
        <v>0</v>
      </c>
      <c r="BV46" s="5">
        <f>IF('Athletes - Gold'!BV46+'Athletes - Silver'!BV46+'Athletes - Bronze'!BV46 &gt; 0, 'Athletes - Gold'!BV46*'Medal values'!$B$1+'Athletes - Silver'!BV46*'Medal values'!$B$2+'Athletes - Bronze'!BV46*'Medal values'!$B$3, "") + IF(AND(BV$1 = BU$1, BU$2 = "Mixed"), 0.5*BU46, 0) + IF(AND(BV$1 = BW$1, BW$2 = "Mixed"), 0.5*BW46, 0)</f>
        <v>0</v>
      </c>
      <c r="BW46" s="5">
        <f>IF('Athletes - Gold'!BW46+'Athletes - Silver'!BW46+'Athletes - Bronze'!BW46 &gt; 0, 'Athletes - Gold'!BW46*'Medal values'!$B$1+'Athletes - Silver'!BW46*'Medal values'!$B$2+'Athletes - Bronze'!BW46*'Medal values'!$B$3, "") + IF(AND(BW$1 = BV$1, BV$2 = "Mixed"), 0.5*BV46, 0) + IF(AND(BW$1 = BX$1, BX$2 = "Mixed"), 0.5*BX46, 0)</f>
        <v>0</v>
      </c>
      <c r="BX46" s="5">
        <f>IF('Athletes - Gold'!BX46+'Athletes - Silver'!BX46+'Athletes - Bronze'!BX46 &gt; 0, 'Athletes - Gold'!BX46*'Medal values'!$B$1+'Athletes - Silver'!BX46*'Medal values'!$B$2+'Athletes - Bronze'!BX46*'Medal values'!$B$3, "") + IF(AND(BX$1 = BW$1, BW$2 = "Mixed"), 0.5*BW46, 0) + IF(AND(BX$1 = BY$1, BY$2 = "Mixed"), 0.5*BY46, 0)</f>
        <v>0</v>
      </c>
      <c r="BY46" s="5">
        <f>IF('Athletes - Gold'!BY46+'Athletes - Silver'!BY46+'Athletes - Bronze'!BY46 &gt; 0, 'Athletes - Gold'!BY46*'Medal values'!$B$1+'Athletes - Silver'!BY46*'Medal values'!$B$2+'Athletes - Bronze'!BY46*'Medal values'!$B$3, "") + IF(AND(BY$1 = BX$1, BX$2 = "Mixed"), 0.5*BX46, 0) + IF(AND(BY$1 = BZ$1, BZ$2 = "Mixed"), 0.5*BZ46, 0)</f>
        <v>0</v>
      </c>
      <c r="BZ46" s="5">
        <f>IF('Athletes - Gold'!BZ46+'Athletes - Silver'!BZ46+'Athletes - Bronze'!BZ46 &gt; 0, 'Athletes - Gold'!BZ46*'Medal values'!$B$1+'Athletes - Silver'!BZ46*'Medal values'!$B$2+'Athletes - Bronze'!BZ46*'Medal values'!$B$3, "") + IF(AND(BZ$1 = BY$1, BY$2 = "Mixed"), 0.5*BY46, 0) + IF(AND(BZ$1 = CA$1, CA$2 = "Mixed"), 0.5*CA46, 0)</f>
        <v>0</v>
      </c>
      <c r="CA46" s="5">
        <f>IF('Athletes - Gold'!CA46+'Athletes - Silver'!CA46+'Athletes - Bronze'!CA46 &gt; 0, 'Athletes - Gold'!CA46*'Medal values'!$B$1+'Athletes - Silver'!CA46*'Medal values'!$B$2+'Athletes - Bronze'!CA46*'Medal values'!$B$3, "") + IF(AND(CA$1 = BZ$1, BZ$2 = "Mixed"), 0.5*BZ46, 0) + IF(AND(CA$1 = CB$1, CB$2 = "Mixed"), 0.5*CB46, 0)</f>
        <v>0</v>
      </c>
      <c r="CB46" s="5">
        <f>IF('Athletes - Gold'!CB46+'Athletes - Silver'!CB46+'Athletes - Bronze'!CB46 &gt; 0, 'Athletes - Gold'!CB46*'Medal values'!$B$1+'Athletes - Silver'!CB46*'Medal values'!$B$2+'Athletes - Bronze'!CB46*'Medal values'!$B$3, "") + IF(AND(CB$1 = CA$1, CA$2 = "Mixed"), 0.5*CA46, 0) + IF(AND(CB$1 = CC$1, CC$2 = "Mixed"), 0.5*CC46, 0)</f>
        <v>0</v>
      </c>
      <c r="CC46" s="5">
        <f>IF('Athletes - Gold'!CC46+'Athletes - Silver'!CC46+'Athletes - Bronze'!CC46 &gt; 0, 'Athletes - Gold'!CC46*'Medal values'!$B$1+'Athletes - Silver'!CC46*'Medal values'!$B$2+'Athletes - Bronze'!CC46*'Medal values'!$B$3, "") + IF(AND(CC$1 = CB$1, CB$2 = "Mixed"), 0.5*CB46, 0) + IF(AND(CC$1 = CD$1, CD$2 = "Mixed"), 0.5*CD46, 0)</f>
        <v>0</v>
      </c>
      <c r="CD46" s="5">
        <f>IF('Athletes - Gold'!CD46+'Athletes - Silver'!CD46+'Athletes - Bronze'!CD46 &gt; 0, 'Athletes - Gold'!CD46*'Medal values'!$B$1+'Athletes - Silver'!CD46*'Medal values'!$B$2+'Athletes - Bronze'!CD46*'Medal values'!$B$3, "") + IF(AND(CD$1 = CC$1, CC$2 = "Mixed"), 0.5*CC46, 0) + IF(AND(CD$1 = CE$1, CE$2 = "Mixed"), 0.5*CE46, 0)</f>
        <v>0</v>
      </c>
      <c r="CE46" s="5">
        <f>IF('Athletes - Gold'!CE46+'Athletes - Silver'!CE46+'Athletes - Bronze'!CE46 &gt; 0, 'Athletes - Gold'!CE46*'Medal values'!$B$1+'Athletes - Silver'!CE46*'Medal values'!$B$2+'Athletes - Bronze'!CE46*'Medal values'!$B$3, "") + IF(AND(CE$1 = CD$1, CD$2 = "Mixed"), 0.5*CD46, 0) + IF(AND(CE$1 = CF$1, CF$2 = "Mixed"), 0.5*CF46, 0)</f>
        <v>0</v>
      </c>
      <c r="CF46" s="5">
        <f>IF('Athletes - Gold'!CF46+'Athletes - Silver'!CF46+'Athletes - Bronze'!CF46 &gt; 0, 'Athletes - Gold'!CF46*'Medal values'!$B$1+'Athletes - Silver'!CF46*'Medal values'!$B$2+'Athletes - Bronze'!CF46*'Medal values'!$B$3, "") + IF(AND(CF$1 = CE$1, CE$2 = "Mixed"), 0.5*CE46, 0) + IF(AND(CF$1 = CG$1, CG$2 = "Mixed"), 0.5*CG46, 0)</f>
        <v>0</v>
      </c>
      <c r="CG46" s="5">
        <f>IF('Athletes - Gold'!CG46+'Athletes - Silver'!CG46+'Athletes - Bronze'!CG46 &gt; 0, 'Athletes - Gold'!CG46*'Medal values'!$B$1+'Athletes - Silver'!CG46*'Medal values'!$B$2+'Athletes - Bronze'!CG46*'Medal values'!$B$3, "") + IF(AND(CG$1 = CF$1, CF$2 = "Mixed"), 0.5*CF46, 0) + IF(AND(CG$1 = CH$1, CH$2 = "Mixed"), 0.5*CH46, 0)</f>
        <v>0</v>
      </c>
      <c r="CH46" s="5">
        <f>IF('Athletes - Gold'!CH46+'Athletes - Silver'!CH46+'Athletes - Bronze'!CH46 &gt; 0, 'Athletes - Gold'!CH46*'Medal values'!$B$1+'Athletes - Silver'!CH46*'Medal values'!$B$2+'Athletes - Bronze'!CH46*'Medal values'!$B$3, "") + IF(AND(CH$1 = CG$1, CG$2 = "Mixed"), 0.5*CG46, 0) + IF(AND(CH$1 = CI$1, CI$2 = "Mixed"), 0.5*CI46, 0)</f>
        <v>0</v>
      </c>
      <c r="CI46" s="5">
        <f>IF('Athletes - Gold'!CI46+'Athletes - Silver'!CI46+'Athletes - Bronze'!CI46 &gt; 0, 'Athletes - Gold'!CI46*'Medal values'!$B$1+'Athletes - Silver'!CI46*'Medal values'!$B$2+'Athletes - Bronze'!CI46*'Medal values'!$B$3, "") + IF(AND(CI$1 = CH$1, CH$2 = "Mixed"), 0.5*CH46, 0) + IF(AND(CI$1 = CJ$1, CJ$2 = "Mixed"), 0.5*CJ46, 0)</f>
        <v>0</v>
      </c>
      <c r="CJ46" s="5">
        <f>IF('Athletes - Gold'!CJ46+'Athletes - Silver'!CJ46+'Athletes - Bronze'!CJ46 &gt; 0, 'Athletes - Gold'!CJ46*'Medal values'!$B$1+'Athletes - Silver'!CJ46*'Medal values'!$B$2+'Athletes - Bronze'!CJ46*'Medal values'!$B$3, "") + IF(AND(CJ$1 = CI$1, CI$2 = "Mixed"), 0.5*CI46, 0) + IF(AND(CJ$1 = CK$1, CK$2 = "Mixed"), 0.5*CK46, 0)</f>
        <v>0</v>
      </c>
      <c r="CK46" s="5">
        <f>IF('Athletes - Gold'!CK46+'Athletes - Silver'!CK46+'Athletes - Bronze'!CK46 &gt; 0, 'Athletes - Gold'!CK46*'Medal values'!$B$1+'Athletes - Silver'!CK46*'Medal values'!$B$2+'Athletes - Bronze'!CK46*'Medal values'!$B$3, "") + IF(AND(CK$1 = CJ$1, CJ$2 = "Mixed"), 0.5*CJ46, 0) + IF(AND(CK$1 = CL$1, CL$2 = "Mixed"), 0.5*CL46, 0)</f>
        <v>0</v>
      </c>
      <c r="CL46" s="5">
        <f>IF('Athletes - Gold'!CL46+'Athletes - Silver'!CL46+'Athletes - Bronze'!CL46 &gt; 0, 'Athletes - Gold'!CL46*'Medal values'!$B$1+'Athletes - Silver'!CL46*'Medal values'!$B$2+'Athletes - Bronze'!CL46*'Medal values'!$B$3, "") + IF(AND(CL$1 = CK$1, CK$2 = "Mixed"), 0.5*CK46, 0) + IF(AND(CL$1 = CM$1, CM$2 = "Mixed"), 0.5*CM46, 0)</f>
        <v>0</v>
      </c>
      <c r="CM46" s="5">
        <f>IF('Athletes - Gold'!CM46+'Athletes - Silver'!CM46+'Athletes - Bronze'!CM46 &gt; 0, 'Athletes - Gold'!CM46*'Medal values'!$B$1+'Athletes - Silver'!CM46*'Medal values'!$B$2+'Athletes - Bronze'!CM46*'Medal values'!$B$3, "") + IF(AND(CM$1 = CL$1, CL$2 = "Mixed"), 0.5*CL46, 0) + IF(AND(CM$1 = CN$1, CN$2 = "Mixed"), 0.5*CN46, 0)</f>
        <v>0</v>
      </c>
      <c r="CN46" s="5">
        <f>IF('Athletes - Gold'!CN46+'Athletes - Silver'!CN46+'Athletes - Bronze'!CN46 &gt; 0, 'Athletes - Gold'!CN46*'Medal values'!$B$1+'Athletes - Silver'!CN46*'Medal values'!$B$2+'Athletes - Bronze'!CN46*'Medal values'!$B$3, "") + IF(AND(CN$1 = CM$1, CM$2 = "Mixed"), 0.5*CM46, 0) + IF(AND(CN$1 = CO$1, CO$2 = "Mixed"), 0.5*CO46, 0)</f>
        <v>0</v>
      </c>
      <c r="CO46" s="5">
        <f>IF('Athletes - Gold'!CO46+'Athletes - Silver'!CO46+'Athletes - Bronze'!CO46 &gt; 0, 'Athletes - Gold'!CO46*'Medal values'!$B$1+'Athletes - Silver'!CO46*'Medal values'!$B$2+'Athletes - Bronze'!CO46*'Medal values'!$B$3, "") + IF(AND(CO$1 = CN$1, CN$2 = "Mixed"), 0.5*CN46, 0) + IF(AND(CO$1 = CP$1, CP$2 = "Mixed"), 0.5*CP46, 0)</f>
        <v>0</v>
      </c>
      <c r="CP46" s="5">
        <f>IF('Athletes - Gold'!CP46+'Athletes - Silver'!CP46+'Athletes - Bronze'!CP46 &gt; 0, 'Athletes - Gold'!CP46*'Medal values'!$B$1+'Athletes - Silver'!CP46*'Medal values'!$B$2+'Athletes - Bronze'!CP46*'Medal values'!$B$3, "") + IF(AND(CP$1 = CO$1, CO$2 = "Mixed"), 0.5*CO46, 0) + IF(AND(CP$1 = CQ$1, CQ$2 = "Mixed"), 0.5*CQ46, 0)</f>
        <v>0</v>
      </c>
      <c r="CQ46" s="5">
        <f>IF('Athletes - Gold'!CQ46+'Athletes - Silver'!CQ46+'Athletes - Bronze'!CQ46 &gt; 0, 'Athletes - Gold'!CQ46*'Medal values'!$B$1+'Athletes - Silver'!CQ46*'Medal values'!$B$2+'Athletes - Bronze'!CQ46*'Medal values'!$B$3, "") + IF(AND(CQ$1 = CP$1, CP$2 = "Mixed"), 0.5*CP46, 0) + IF(AND(CQ$1 = CR$1, CR$2 = "Mixed"), 0.5*CR46, 0)</f>
        <v>0</v>
      </c>
      <c r="CR46" s="5">
        <f>IF('Athletes - Gold'!CR46+'Athletes - Silver'!CR46+'Athletes - Bronze'!CR46 &gt; 0, 'Athletes - Gold'!CR46*'Medal values'!$B$1+'Athletes - Silver'!CR46*'Medal values'!$B$2+'Athletes - Bronze'!CR46*'Medal values'!$B$3, "") + IF(AND(CR$1 = CQ$1, CQ$2 = "Mixed"), 0.5*CQ46, 0) + IF(AND(CR$1 = CS$1, CS$2 = "Mixed"), 0.5*CS46, 0)</f>
        <v>0</v>
      </c>
      <c r="CS46" s="5">
        <f>IF('Athletes - Gold'!CS46+'Athletes - Silver'!CS46+'Athletes - Bronze'!CS46 &gt; 0, 'Athletes - Gold'!CS46*'Medal values'!$B$1+'Athletes - Silver'!CS46*'Medal values'!$B$2+'Athletes - Bronze'!CS46*'Medal values'!$B$3, "") + IF(AND(CS$1 = CR$1, CR$2 = "Mixed"), 0.5*CR46, 0) + IF(AND(CS$1 = CT$1, CT$2 = "Mixed"), 0.5*CT46, 0)</f>
        <v>0</v>
      </c>
      <c r="CT46" s="5">
        <f>IF('Athletes - Gold'!CT46+'Athletes - Silver'!CT46+'Athletes - Bronze'!CT46 &gt; 0, 'Athletes - Gold'!CT46*'Medal values'!$B$1+'Athletes - Silver'!CT46*'Medal values'!$B$2+'Athletes - Bronze'!CT46*'Medal values'!$B$3, "") + IF(AND(CT$1 = CS$1, CS$2 = "Mixed"), 0.5*CS46, 0) + IF(AND(CT$1 = CU$1, CU$2 = "Mixed"), 0.5*CU46, 0)</f>
        <v>0</v>
      </c>
      <c r="CU46" s="5">
        <f>IF('Athletes - Gold'!CU46+'Athletes - Silver'!CU46+'Athletes - Bronze'!CU46 &gt; 0, 'Athletes - Gold'!CU46*'Medal values'!$B$1+'Athletes - Silver'!CU46*'Medal values'!$B$2+'Athletes - Bronze'!CU46*'Medal values'!$B$3, "") + IF(AND(CU$1 = CT$1, CT$2 = "Mixed"), 0.5*CT46, 0) + IF(AND(CU$1 = CV$1, CV$2 = "Mixed"), 0.5*CV46, 0)</f>
        <v>0</v>
      </c>
      <c r="CV46" s="5">
        <f>IF('Athletes - Gold'!CV46+'Athletes - Silver'!CV46+'Athletes - Bronze'!CV46 &gt; 0, 'Athletes - Gold'!CV46*'Medal values'!$B$1+'Athletes - Silver'!CV46*'Medal values'!$B$2+'Athletes - Bronze'!CV46*'Medal values'!$B$3, "") + IF(AND(CV$1 = CU$1, CU$2 = "Mixed"), 0.5*CU46, 0) + IF(AND(CV$1 = CW$1, CW$2 = "Mixed"), 0.5*CW46, 0)</f>
        <v>0</v>
      </c>
      <c r="CW46" s="5">
        <f t="shared" ref="CW46:CX46" si="45">SUMIF($B$2:$CV$2,CW$2, $B46:$CV46)</f>
        <v>7.002</v>
      </c>
      <c r="CX46" s="5">
        <f t="shared" si="45"/>
        <v>7.001</v>
      </c>
      <c r="CY46" s="5">
        <f t="shared" si="3"/>
        <v>14.003</v>
      </c>
    </row>
    <row r="47">
      <c r="A47" s="5" t="str">
        <f>Countries!A45</f>
        <v>ISR</v>
      </c>
      <c r="B47" s="5">
        <f>IF('Athletes - Gold'!B47+'Athletes - Silver'!B47+'Athletes - Bronze'!B47 &gt; 0, 'Athletes - Gold'!B47*'Medal values'!$B$1+'Athletes - Silver'!B47*'Medal values'!$B$2+'Athletes - Bronze'!B47*'Medal values'!$B$3, "") + IF(AND(B$1 = A$1, A$2 = "Mixed"), 0.5*A47, 0) + IF(AND(B$1 = C$1, C$2 = "Mixed"), 0.5*C47, 0)</f>
        <v>0</v>
      </c>
      <c r="C47" s="5">
        <f>IF('Athletes - Gold'!C47+'Athletes - Silver'!C47+'Athletes - Bronze'!C47 &gt; 0, 'Athletes - Gold'!C47*'Medal values'!$B$1+'Athletes - Silver'!C47*'Medal values'!$B$2+'Athletes - Bronze'!C47*'Medal values'!$B$3, "") + IF(AND(C$1 = B$1, B$2 = "Mixed"), 0.5*B47, 0) + IF(AND(C$1 = D$1, D$2 = "Mixed"), 0.5*D47, 0)</f>
        <v>0</v>
      </c>
      <c r="D47" s="5">
        <f>IF('Athletes - Gold'!D47+'Athletes - Silver'!D47+'Athletes - Bronze'!D47 &gt; 0, 'Athletes - Gold'!D47*'Medal values'!$B$1+'Athletes - Silver'!D47*'Medal values'!$B$2+'Athletes - Bronze'!D47*'Medal values'!$B$3, "") + IF(AND(D$1 = C$1, C$2 = "Mixed"), 0.5*C47, 0) + IF(AND(D$1 = E$1, E$2 = "Mixed"), 0.5*E47, 0)</f>
        <v>0</v>
      </c>
      <c r="E47" s="5">
        <f>IF('Athletes - Gold'!E47+'Athletes - Silver'!E47+'Athletes - Bronze'!E47 &gt; 0, 'Athletes - Gold'!E47*'Medal values'!$B$1+'Athletes - Silver'!E47*'Medal values'!$B$2+'Athletes - Bronze'!E47*'Medal values'!$B$3, "") + IF(AND(E$1 = D$1, D$2 = "Mixed"), 0.5*D47, 0) + IF(AND(E$1 = F$1, F$2 = "Mixed"), 0.5*F47, 0)</f>
        <v>0</v>
      </c>
      <c r="F47" s="5">
        <f>IF('Athletes - Gold'!F47+'Athletes - Silver'!F47+'Athletes - Bronze'!F47 &gt; 0, 'Athletes - Gold'!F47*'Medal values'!$B$1+'Athletes - Silver'!F47*'Medal values'!$B$2+'Athletes - Bronze'!F47*'Medal values'!$B$3, "") + IF(AND(F$1 = E$1, E$2 = "Mixed"), 0.5*E47, 0) + IF(AND(F$1 = G$1, G$2 = "Mixed"), 0.5*G47, 0)</f>
        <v>0</v>
      </c>
      <c r="G47" s="5">
        <f>IF('Athletes - Gold'!G47+'Athletes - Silver'!G47+'Athletes - Bronze'!G47 &gt; 0, 'Athletes - Gold'!G47*'Medal values'!$B$1+'Athletes - Silver'!G47*'Medal values'!$B$2+'Athletes - Bronze'!G47*'Medal values'!$B$3, "") + IF(AND(G$1 = F$1, F$2 = "Mixed"), 0.5*F47, 0) + IF(AND(G$1 = H$1, H$2 = "Mixed"), 0.5*H47, 0)</f>
        <v>3.001</v>
      </c>
      <c r="H47" s="5">
        <f>IF('Athletes - Gold'!H47+'Athletes - Silver'!H47+'Athletes - Bronze'!H47 &gt; 0, 'Athletes - Gold'!H47*'Medal values'!$B$1+'Athletes - Silver'!H47*'Medal values'!$B$2+'Athletes - Bronze'!H47*'Medal values'!$B$3, "") + IF(AND(H$1 = G$1, G$2 = "Mixed"), 0.5*G47, 0) + IF(AND(H$1 = I$1, I$2 = "Mixed"), 0.5*I47, 0)</f>
        <v>0</v>
      </c>
      <c r="I47" s="5">
        <f>IF('Athletes - Gold'!I47+'Athletes - Silver'!I47+'Athletes - Bronze'!I47 &gt; 0, 'Athletes - Gold'!I47*'Medal values'!$B$1+'Athletes - Silver'!I47*'Medal values'!$B$2+'Athletes - Bronze'!I47*'Medal values'!$B$3, "") + IF(AND(I$1 = H$1, H$2 = "Mixed"), 0.5*H47, 0) + IF(AND(I$1 = J$1, J$2 = "Mixed"), 0.5*J47, 0)</f>
        <v>0</v>
      </c>
      <c r="J47" s="5">
        <f>IF('Athletes - Gold'!J47+'Athletes - Silver'!J47+'Athletes - Bronze'!J47 &gt; 0, 'Athletes - Gold'!J47*'Medal values'!$B$1+'Athletes - Silver'!J47*'Medal values'!$B$2+'Athletes - Bronze'!J47*'Medal values'!$B$3, "") + IF(AND(J$1 = I$1, I$2 = "Mixed"), 0.5*I47, 0) + IF(AND(J$1 = K$1, K$2 = "Mixed"), 0.5*K47, 0)</f>
        <v>0</v>
      </c>
      <c r="K47" s="5">
        <f>IF('Athletes - Gold'!K47+'Athletes - Silver'!K47+'Athletes - Bronze'!K47 &gt; 0, 'Athletes - Gold'!K47*'Medal values'!$B$1+'Athletes - Silver'!K47*'Medal values'!$B$2+'Athletes - Bronze'!K47*'Medal values'!$B$3, "") + IF(AND(K$1 = J$1, J$2 = "Mixed"), 0.5*J47, 0) + IF(AND(K$1 = L$1, L$2 = "Mixed"), 0.5*L47, 0)</f>
        <v>0</v>
      </c>
      <c r="L47" s="5">
        <f>IF('Athletes - Gold'!L47+'Athletes - Silver'!L47+'Athletes - Bronze'!L47 &gt; 0, 'Athletes - Gold'!L47*'Medal values'!$B$1+'Athletes - Silver'!L47*'Medal values'!$B$2+'Athletes - Bronze'!L47*'Medal values'!$B$3, "") + IF(AND(L$1 = K$1, K$2 = "Mixed"), 0.5*K47, 0) + IF(AND(L$1 = M$1, M$2 = "Mixed"), 0.5*M47, 0)</f>
        <v>0</v>
      </c>
      <c r="M47" s="5">
        <f>IF('Athletes - Gold'!M47+'Athletes - Silver'!M47+'Athletes - Bronze'!M47 &gt; 0, 'Athletes - Gold'!M47*'Medal values'!$B$1+'Athletes - Silver'!M47*'Medal values'!$B$2+'Athletes - Bronze'!M47*'Medal values'!$B$3, "") + IF(AND(M$1 = L$1, L$2 = "Mixed"), 0.5*L47, 0) + IF(AND(M$1 = N$1, N$2 = "Mixed"), 0.5*N47, 0)</f>
        <v>0</v>
      </c>
      <c r="N47" s="5">
        <f>IF('Athletes - Gold'!N47+'Athletes - Silver'!N47+'Athletes - Bronze'!N47 &gt; 0, 'Athletes - Gold'!N47*'Medal values'!$B$1+'Athletes - Silver'!N47*'Medal values'!$B$2+'Athletes - Bronze'!N47*'Medal values'!$B$3, "") + IF(AND(N$1 = M$1, M$2 = "Mixed"), 0.5*M47, 0) + IF(AND(N$1 = O$1, O$2 = "Mixed"), 0.5*O47, 0)</f>
        <v>0</v>
      </c>
      <c r="O47" s="5">
        <f>IF('Athletes - Gold'!O47+'Athletes - Silver'!O47+'Athletes - Bronze'!O47 &gt; 0, 'Athletes - Gold'!O47*'Medal values'!$B$1+'Athletes - Silver'!O47*'Medal values'!$B$2+'Athletes - Bronze'!O47*'Medal values'!$B$3, "") + IF(AND(O$1 = N$1, N$2 = "Mixed"), 0.5*N47, 0) + IF(AND(O$1 = P$1, P$2 = "Mixed"), 0.5*P47, 0)</f>
        <v>0</v>
      </c>
      <c r="P47" s="5">
        <f>IF('Athletes - Gold'!P47+'Athletes - Silver'!P47+'Athletes - Bronze'!P47 &gt; 0, 'Athletes - Gold'!P47*'Medal values'!$B$1+'Athletes - Silver'!P47*'Medal values'!$B$2+'Athletes - Bronze'!P47*'Medal values'!$B$3, "") + IF(AND(P$1 = O$1, O$2 = "Mixed"), 0.5*O47, 0) + IF(AND(P$1 = Q$1, Q$2 = "Mixed"), 0.5*Q47, 0)</f>
        <v>0</v>
      </c>
      <c r="Q47" s="5">
        <f>IF('Athletes - Gold'!Q47+'Athletes - Silver'!Q47+'Athletes - Bronze'!Q47 &gt; 0, 'Athletes - Gold'!Q47*'Medal values'!$B$1+'Athletes - Silver'!Q47*'Medal values'!$B$2+'Athletes - Bronze'!Q47*'Medal values'!$B$3, "") + IF(AND(Q$1 = P$1, P$2 = "Mixed"), 0.5*P47, 0) + IF(AND(Q$1 = R$1, R$2 = "Mixed"), 0.5*R47, 0)</f>
        <v>0</v>
      </c>
      <c r="R47" s="5">
        <f>IF('Athletes - Gold'!R47+'Athletes - Silver'!R47+'Athletes - Bronze'!R47 &gt; 0, 'Athletes - Gold'!R47*'Medal values'!$B$1+'Athletes - Silver'!R47*'Medal values'!$B$2+'Athletes - Bronze'!R47*'Medal values'!$B$3, "") + IF(AND(R$1 = Q$1, Q$2 = "Mixed"), 0.5*Q47, 0) + IF(AND(R$1 = S$1, S$2 = "Mixed"), 0.5*S47, 0)</f>
        <v>0</v>
      </c>
      <c r="S47" s="5">
        <f>IF('Athletes - Gold'!S47+'Athletes - Silver'!S47+'Athletes - Bronze'!S47 &gt; 0, 'Athletes - Gold'!S47*'Medal values'!$B$1+'Athletes - Silver'!S47*'Medal values'!$B$2+'Athletes - Bronze'!S47*'Medal values'!$B$3, "") + IF(AND(S$1 = R$1, R$2 = "Mixed"), 0.5*R47, 0) + IF(AND(S$1 = T$1, T$2 = "Mixed"), 0.5*T47, 0)</f>
        <v>0</v>
      </c>
      <c r="T47" s="5">
        <f>IF('Athletes - Gold'!T47+'Athletes - Silver'!T47+'Athletes - Bronze'!T47 &gt; 0, 'Athletes - Gold'!T47*'Medal values'!$B$1+'Athletes - Silver'!T47*'Medal values'!$B$2+'Athletes - Bronze'!T47*'Medal values'!$B$3, "") + IF(AND(T$1 = S$1, S$2 = "Mixed"), 0.5*S47, 0) + IF(AND(T$1 = U$1, U$2 = "Mixed"), 0.5*U47, 0)</f>
        <v>0</v>
      </c>
      <c r="U47" s="5">
        <f>IF('Athletes - Gold'!U47+'Athletes - Silver'!U47+'Athletes - Bronze'!U47 &gt; 0, 'Athletes - Gold'!U47*'Medal values'!$B$1+'Athletes - Silver'!U47*'Medal values'!$B$2+'Athletes - Bronze'!U47*'Medal values'!$B$3, "") + IF(AND(U$1 = T$1, T$2 = "Mixed"), 0.5*T47, 0) + IF(AND(U$1 = V$1, V$2 = "Mixed"), 0.5*V47, 0)</f>
        <v>0</v>
      </c>
      <c r="V47" s="5">
        <f>IF('Athletes - Gold'!V47+'Athletes - Silver'!V47+'Athletes - Bronze'!V47 &gt; 0, 'Athletes - Gold'!V47*'Medal values'!$B$1+'Athletes - Silver'!V47*'Medal values'!$B$2+'Athletes - Bronze'!V47*'Medal values'!$B$3, "") + IF(AND(V$1 = U$1, U$2 = "Mixed"), 0.5*U47, 0) + IF(AND(V$1 = W$1, W$2 = "Mixed"), 0.5*W47, 0)</f>
        <v>0</v>
      </c>
      <c r="W47" s="5">
        <f>IF('Athletes - Gold'!W47+'Athletes - Silver'!W47+'Athletes - Bronze'!W47 &gt; 0, 'Athletes - Gold'!W47*'Medal values'!$B$1+'Athletes - Silver'!W47*'Medal values'!$B$2+'Athletes - Bronze'!W47*'Medal values'!$B$3, "") + IF(AND(W$1 = V$1, V$2 = "Mixed"), 0.5*V47, 0) + IF(AND(W$1 = X$1, X$2 = "Mixed"), 0.5*X47, 0)</f>
        <v>0</v>
      </c>
      <c r="X47" s="5">
        <f>IF('Athletes - Gold'!X47+'Athletes - Silver'!X47+'Athletes - Bronze'!X47 &gt; 0, 'Athletes - Gold'!X47*'Medal values'!$B$1+'Athletes - Silver'!X47*'Medal values'!$B$2+'Athletes - Bronze'!X47*'Medal values'!$B$3, "") + IF(AND(X$1 = W$1, W$2 = "Mixed"), 0.5*W47, 0) + IF(AND(X$1 = Y$1, Y$2 = "Mixed"), 0.5*Y47, 0)</f>
        <v>0</v>
      </c>
      <c r="Y47" s="5">
        <f>IF('Athletes - Gold'!Y47+'Athletes - Silver'!Y47+'Athletes - Bronze'!Y47 &gt; 0, 'Athletes - Gold'!Y47*'Medal values'!$B$1+'Athletes - Silver'!Y47*'Medal values'!$B$2+'Athletes - Bronze'!Y47*'Medal values'!$B$3, "") + IF(AND(Y$1 = X$1, X$2 = "Mixed"), 0.5*X47, 0) + IF(AND(Y$1 = Z$1, Z$2 = "Mixed"), 0.5*Z47, 0)</f>
        <v>0</v>
      </c>
      <c r="Z47" s="5">
        <f>IF('Athletes - Gold'!Z47+'Athletes - Silver'!Z47+'Athletes - Bronze'!Z47 &gt; 0, 'Athletes - Gold'!Z47*'Medal values'!$B$1+'Athletes - Silver'!Z47*'Medal values'!$B$2+'Athletes - Bronze'!Z47*'Medal values'!$B$3, "") + IF(AND(Z$1 = Y$1, Y$2 = "Mixed"), 0.5*Y47, 0) + IF(AND(Z$1 = AA$1, AA$2 = "Mixed"), 0.5*AA47, 0)</f>
        <v>0</v>
      </c>
      <c r="AA47" s="5">
        <f>IF('Athletes - Gold'!AA47+'Athletes - Silver'!AA47+'Athletes - Bronze'!AA47 &gt; 0, 'Athletes - Gold'!AA47*'Medal values'!$B$1+'Athletes - Silver'!AA47*'Medal values'!$B$2+'Athletes - Bronze'!AA47*'Medal values'!$B$3, "") + IF(AND(AA$1 = Z$1, Z$2 = "Mixed"), 0.5*Z47, 0) + IF(AND(AA$1 = AB$1, AB$2 = "Mixed"), 0.5*AB47, 0)</f>
        <v>0</v>
      </c>
      <c r="AB47" s="5">
        <f>IF('Athletes - Gold'!AB47+'Athletes - Silver'!AB47+'Athletes - Bronze'!AB47 &gt; 0, 'Athletes - Gold'!AB47*'Medal values'!$B$1+'Athletes - Silver'!AB47*'Medal values'!$B$2+'Athletes - Bronze'!AB47*'Medal values'!$B$3, "") + IF(AND(AB$1 = AA$1, AA$2 = "Mixed"), 0.5*AA47, 0) + IF(AND(AB$1 = AC$1, AC$2 = "Mixed"), 0.5*AC47, 0)</f>
        <v>0</v>
      </c>
      <c r="AC47" s="5">
        <f>IF('Athletes - Gold'!AC47+'Athletes - Silver'!AC47+'Athletes - Bronze'!AC47 &gt; 0, 'Athletes - Gold'!AC47*'Medal values'!$B$1+'Athletes - Silver'!AC47*'Medal values'!$B$2+'Athletes - Bronze'!AC47*'Medal values'!$B$3, "") + IF(AND(AC$1 = AB$1, AB$2 = "Mixed"), 0.5*AB47, 0) + IF(AND(AC$1 = AD$1, AD$2 = "Mixed"), 0.5*AD47, 0)</f>
        <v>0</v>
      </c>
      <c r="AD47" s="5">
        <f>IF('Athletes - Gold'!AD47+'Athletes - Silver'!AD47+'Athletes - Bronze'!AD47 &gt; 0, 'Athletes - Gold'!AD47*'Medal values'!$B$1+'Athletes - Silver'!AD47*'Medal values'!$B$2+'Athletes - Bronze'!AD47*'Medal values'!$B$3, "") + IF(AND(AD$1 = AC$1, AC$2 = "Mixed"), 0.5*AC47, 0) + IF(AND(AD$1 = AE$1, AE$2 = "Mixed"), 0.5*AE47, 0)</f>
        <v>0</v>
      </c>
      <c r="AE47" s="5">
        <f>IF('Athletes - Gold'!AE47+'Athletes - Silver'!AE47+'Athletes - Bronze'!AE47 &gt; 0, 'Athletes - Gold'!AE47*'Medal values'!$B$1+'Athletes - Silver'!AE47*'Medal values'!$B$2+'Athletes - Bronze'!AE47*'Medal values'!$B$3, "") + IF(AND(AE$1 = AD$1, AD$2 = "Mixed"), 0.5*AD47, 0) + IF(AND(AE$1 = AF$1, AF$2 = "Mixed"), 0.5*AF47, 0)</f>
        <v>0</v>
      </c>
      <c r="AF47" s="5">
        <f>IF('Athletes - Gold'!AF47+'Athletes - Silver'!AF47+'Athletes - Bronze'!AF47 &gt; 0, 'Athletes - Gold'!AF47*'Medal values'!$B$1+'Athletes - Silver'!AF47*'Medal values'!$B$2+'Athletes - Bronze'!AF47*'Medal values'!$B$3, "") + IF(AND(AF$1 = AE$1, AE$2 = "Mixed"), 0.5*AE47, 0) + IF(AND(AF$1 = AG$1, AG$2 = "Mixed"), 0.5*AG47, 0)</f>
        <v>0</v>
      </c>
      <c r="AG47" s="5">
        <f>IF('Athletes - Gold'!AG47+'Athletes - Silver'!AG47+'Athletes - Bronze'!AG47 &gt; 0, 'Athletes - Gold'!AG47*'Medal values'!$B$1+'Athletes - Silver'!AG47*'Medal values'!$B$2+'Athletes - Bronze'!AG47*'Medal values'!$B$3, "") + IF(AND(AG$1 = AF$1, AF$2 = "Mixed"), 0.5*AF47, 0) + IF(AND(AG$1 = AH$1, AH$2 = "Mixed"), 0.5*AH47, 0)</f>
        <v>0</v>
      </c>
      <c r="AH47" s="5">
        <f>IF('Athletes - Gold'!AH47+'Athletes - Silver'!AH47+'Athletes - Bronze'!AH47 &gt; 0, 'Athletes - Gold'!AH47*'Medal values'!$B$1+'Athletes - Silver'!AH47*'Medal values'!$B$2+'Athletes - Bronze'!AH47*'Medal values'!$B$3, "") + IF(AND(AH$1 = AG$1, AG$2 = "Mixed"), 0.5*AG47, 0) + IF(AND(AH$1 = AI$1, AI$2 = "Mixed"), 0.5*AI47, 0)</f>
        <v>0</v>
      </c>
      <c r="AI47" s="5">
        <f>IF('Athletes - Gold'!AI47+'Athletes - Silver'!AI47+'Athletes - Bronze'!AI47 &gt; 0, 'Athletes - Gold'!AI47*'Medal values'!$B$1+'Athletes - Silver'!AI47*'Medal values'!$B$2+'Athletes - Bronze'!AI47*'Medal values'!$B$3, "") + IF(AND(AI$1 = AH$1, AH$2 = "Mixed"), 0.5*AH47, 0) + IF(AND(AI$1 = AJ$1, AJ$2 = "Mixed"), 0.5*AJ47, 0)</f>
        <v>0</v>
      </c>
      <c r="AJ47" s="5">
        <f>IF('Athletes - Gold'!AJ47+'Athletes - Silver'!AJ47+'Athletes - Bronze'!AJ47 &gt; 0, 'Athletes - Gold'!AJ47*'Medal values'!$B$1+'Athletes - Silver'!AJ47*'Medal values'!$B$2+'Athletes - Bronze'!AJ47*'Medal values'!$B$3, "") + IF(AND(AJ$1 = AI$1, AI$2 = "Mixed"), 0.5*AI47, 0) + IF(AND(AJ$1 = AK$1, AK$2 = "Mixed"), 0.5*AK47, 0)</f>
        <v>0</v>
      </c>
      <c r="AK47" s="5">
        <f>IF('Athletes - Gold'!AK47+'Athletes - Silver'!AK47+'Athletes - Bronze'!AK47 &gt; 0, 'Athletes - Gold'!AK47*'Medal values'!$B$1+'Athletes - Silver'!AK47*'Medal values'!$B$2+'Athletes - Bronze'!AK47*'Medal values'!$B$3, "") + IF(AND(AK$1 = AJ$1, AJ$2 = "Mixed"), 0.5*AJ47, 0) + IF(AND(AK$1 = AL$1, AL$2 = "Mixed"), 0.5*AL47, 0)</f>
        <v>0</v>
      </c>
      <c r="AL47" s="5">
        <f>IF('Athletes - Gold'!AL47+'Athletes - Silver'!AL47+'Athletes - Bronze'!AL47 &gt; 0, 'Athletes - Gold'!AL47*'Medal values'!$B$1+'Athletes - Silver'!AL47*'Medal values'!$B$2+'Athletes - Bronze'!AL47*'Medal values'!$B$3, "") + IF(AND(AL$1 = AK$1, AK$2 = "Mixed"), 0.5*AK47, 0) + IF(AND(AL$1 = AM$1, AM$2 = "Mixed"), 0.5*AM47, 0)</f>
        <v>0</v>
      </c>
      <c r="AM47" s="5">
        <f>IF('Athletes - Gold'!AM47+'Athletes - Silver'!AM47+'Athletes - Bronze'!AM47 &gt; 0, 'Athletes - Gold'!AM47*'Medal values'!$B$1+'Athletes - Silver'!AM47*'Medal values'!$B$2+'Athletes - Bronze'!AM47*'Medal values'!$B$3, "") + IF(AND(AM$1 = AL$1, AL$2 = "Mixed"), 0.5*AL47, 0) + IF(AND(AM$1 = AN$1, AN$2 = "Mixed"), 0.5*AN47, 0)</f>
        <v>0</v>
      </c>
      <c r="AN47" s="5">
        <f>IF('Athletes - Gold'!AN47+'Athletes - Silver'!AN47+'Athletes - Bronze'!AN47 &gt; 0, 'Athletes - Gold'!AN47*'Medal values'!$B$1+'Athletes - Silver'!AN47*'Medal values'!$B$2+'Athletes - Bronze'!AN47*'Medal values'!$B$3, "") + IF(AND(AN$1 = AM$1, AM$2 = "Mixed"), 0.5*AM47, 0) + IF(AND(AN$1 = AO$1, AO$2 = "Mixed"), 0.5*AO47, 0)</f>
        <v>0</v>
      </c>
      <c r="AO47" s="5">
        <f>IF('Athletes - Gold'!AO47+'Athletes - Silver'!AO47+'Athletes - Bronze'!AO47 &gt; 0, 'Athletes - Gold'!AO47*'Medal values'!$B$1+'Athletes - Silver'!AO47*'Medal values'!$B$2+'Athletes - Bronze'!AO47*'Medal values'!$B$3, "") + IF(AND(AO$1 = AN$1, AN$2 = "Mixed"), 0.5*AN47, 0) + IF(AND(AO$1 = AP$1, AP$2 = "Mixed"), 0.5*AP47, 0)</f>
        <v>0</v>
      </c>
      <c r="AP47" s="5">
        <f>IF('Athletes - Gold'!AP47+'Athletes - Silver'!AP47+'Athletes - Bronze'!AP47 &gt; 0, 'Athletes - Gold'!AP47*'Medal values'!$B$1+'Athletes - Silver'!AP47*'Medal values'!$B$2+'Athletes - Bronze'!AP47*'Medal values'!$B$3, "") + IF(AND(AP$1 = AO$1, AO$2 = "Mixed"), 0.5*AO47, 0) + IF(AND(AP$1 = AQ$1, AQ$2 = "Mixed"), 0.5*AQ47, 0)</f>
        <v>0</v>
      </c>
      <c r="AQ47" s="5">
        <f>IF('Athletes - Gold'!AQ47+'Athletes - Silver'!AQ47+'Athletes - Bronze'!AQ47 &gt; 0, 'Athletes - Gold'!AQ47*'Medal values'!$B$1+'Athletes - Silver'!AQ47*'Medal values'!$B$2+'Athletes - Bronze'!AQ47*'Medal values'!$B$3, "") + IF(AND(AQ$1 = AP$1, AP$2 = "Mixed"), 0.5*AP47, 0) + IF(AND(AQ$1 = AR$1, AR$2 = "Mixed"), 0.5*AR47, 0)</f>
        <v>0</v>
      </c>
      <c r="AR47" s="5">
        <f>IF('Athletes - Gold'!AR47+'Athletes - Silver'!AR47+'Athletes - Bronze'!AR47 &gt; 0, 'Athletes - Gold'!AR47*'Medal values'!$B$1+'Athletes - Silver'!AR47*'Medal values'!$B$2+'Athletes - Bronze'!AR47*'Medal values'!$B$3, "") + IF(AND(AR$1 = AQ$1, AQ$2 = "Mixed"), 0.5*AQ47, 0) + IF(AND(AR$1 = AS$1, AS$2 = "Mixed"), 0.5*AS47, 0)</f>
        <v>0</v>
      </c>
      <c r="AS47" s="5">
        <f>IF('Athletes - Gold'!AS47+'Athletes - Silver'!AS47+'Athletes - Bronze'!AS47 &gt; 0, 'Athletes - Gold'!AS47*'Medal values'!$B$1+'Athletes - Silver'!AS47*'Medal values'!$B$2+'Athletes - Bronze'!AS47*'Medal values'!$B$3, "") + IF(AND(AS$1 = AR$1, AR$2 = "Mixed"), 0.5*AR47, 0) + IF(AND(AS$1 = AT$1, AT$2 = "Mixed"), 0.5*AT47, 0)</f>
        <v>0</v>
      </c>
      <c r="AT47" s="5">
        <f>IF('Athletes - Gold'!AT47+'Athletes - Silver'!AT47+'Athletes - Bronze'!AT47 &gt; 0, 'Athletes - Gold'!AT47*'Medal values'!$B$1+'Athletes - Silver'!AT47*'Medal values'!$B$2+'Athletes - Bronze'!AT47*'Medal values'!$B$3, "") + IF(AND(AT$1 = AS$1, AS$2 = "Mixed"), 0.5*AS47, 0) + IF(AND(AT$1 = AU$1, AU$2 = "Mixed"), 0.5*AU47, 0)</f>
        <v>0</v>
      </c>
      <c r="AU47" s="5">
        <f>IF('Athletes - Gold'!AU47+'Athletes - Silver'!AU47+'Athletes - Bronze'!AU47 &gt; 0, 'Athletes - Gold'!AU47*'Medal values'!$B$1+'Athletes - Silver'!AU47*'Medal values'!$B$2+'Athletes - Bronze'!AU47*'Medal values'!$B$3, "") + IF(AND(AU$1 = AT$1, AT$2 = "Mixed"), 0.5*AT47, 0) + IF(AND(AU$1 = AV$1, AV$2 = "Mixed"), 0.5*AV47, 0)</f>
        <v>0</v>
      </c>
      <c r="AV47" s="5">
        <f>IF('Athletes - Gold'!AV47+'Athletes - Silver'!AV47+'Athletes - Bronze'!AV47 &gt; 0, 'Athletes - Gold'!AV47*'Medal values'!$B$1+'Athletes - Silver'!AV47*'Medal values'!$B$2+'Athletes - Bronze'!AV47*'Medal values'!$B$3, "") + IF(AND(AV$1 = AU$1, AU$2 = "Mixed"), 0.5*AU47, 0) + IF(AND(AV$1 = AW$1, AW$2 = "Mixed"), 0.5*AW47, 0)</f>
        <v>0</v>
      </c>
      <c r="AW47" s="5">
        <f>IF('Athletes - Gold'!AW47+'Athletes - Silver'!AW47+'Athletes - Bronze'!AW47 &gt; 0, 'Athletes - Gold'!AW47*'Medal values'!$B$1+'Athletes - Silver'!AW47*'Medal values'!$B$2+'Athletes - Bronze'!AW47*'Medal values'!$B$3, "") + IF(AND(AW$1 = AV$1, AV$2 = "Mixed"), 0.5*AV47, 0) + IF(AND(AW$1 = AX$1, AX$2 = "Mixed"), 0.5*AX47, 0)</f>
        <v>0</v>
      </c>
      <c r="AX47" s="5">
        <f>IF('Athletes - Gold'!AX47+'Athletes - Silver'!AX47+'Athletes - Bronze'!AX47 &gt; 0, 'Athletes - Gold'!AX47*'Medal values'!$B$1+'Athletes - Silver'!AX47*'Medal values'!$B$2+'Athletes - Bronze'!AX47*'Medal values'!$B$3, "") + IF(AND(AX$1 = AW$1, AW$2 = "Mixed"), 0.5*AW47, 0) + IF(AND(AX$1 = AY$1, AY$2 = "Mixed"), 0.5*AY47, 0)</f>
        <v>0</v>
      </c>
      <c r="AY47" s="5">
        <f>IF('Athletes - Gold'!AY47+'Athletes - Silver'!AY47+'Athletes - Bronze'!AY47 &gt; 0, 'Athletes - Gold'!AY47*'Medal values'!$B$1+'Athletes - Silver'!AY47*'Medal values'!$B$2+'Athletes - Bronze'!AY47*'Medal values'!$B$3, "") + IF(AND(AY$1 = AX$1, AX$2 = "Mixed"), 0.5*AX47, 0) + IF(AND(AY$1 = AZ$1, AZ$2 = "Mixed"), 0.5*AZ47, 0)</f>
        <v>0.5</v>
      </c>
      <c r="AZ47" s="5">
        <f>IF('Athletes - Gold'!AZ47+'Athletes - Silver'!AZ47+'Athletes - Bronze'!AZ47 &gt; 0, 'Athletes - Gold'!AZ47*'Medal values'!$B$1+'Athletes - Silver'!AZ47*'Medal values'!$B$2+'Athletes - Bronze'!AZ47*'Medal values'!$B$3, "") + IF(AND(AZ$1 = AY$1, AY$2 = "Mixed"), 0.5*AY47, 0) + IF(AND(AZ$1 = BA$1, BA$2 = "Mixed"), 0.5*BA47, 0)</f>
        <v>1</v>
      </c>
      <c r="BA47" s="5">
        <f>IF('Athletes - Gold'!BA47+'Athletes - Silver'!BA47+'Athletes - Bronze'!BA47 &gt; 0, 'Athletes - Gold'!BA47*'Medal values'!$B$1+'Athletes - Silver'!BA47*'Medal values'!$B$2+'Athletes - Bronze'!BA47*'Medal values'!$B$3, "") + IF(AND(BA$1 = AZ$1, AZ$2 = "Mixed"), 0.5*AZ47, 0) + IF(AND(BA$1 = BB$1, BB$2 = "Mixed"), 0.5*BB47, 0)</f>
        <v>0.5</v>
      </c>
      <c r="BB47" s="5">
        <f>IF('Athletes - Gold'!BB47+'Athletes - Silver'!BB47+'Athletes - Bronze'!BB47 &gt; 0, 'Athletes - Gold'!BB47*'Medal values'!$B$1+'Athletes - Silver'!BB47*'Medal values'!$B$2+'Athletes - Bronze'!BB47*'Medal values'!$B$3, "") + IF(AND(BB$1 = BA$1, BA$2 = "Mixed"), 0.5*BA47, 0) + IF(AND(BB$1 = BC$1, BC$2 = "Mixed"), 0.5*BC47, 0)</f>
        <v>0</v>
      </c>
      <c r="BC47" s="5">
        <f>IF('Athletes - Gold'!BC47+'Athletes - Silver'!BC47+'Athletes - Bronze'!BC47 &gt; 0, 'Athletes - Gold'!BC47*'Medal values'!$B$1+'Athletes - Silver'!BC47*'Medal values'!$B$2+'Athletes - Bronze'!BC47*'Medal values'!$B$3, "") + IF(AND(BC$1 = BB$1, BB$2 = "Mixed"), 0.5*BB47, 0) + IF(AND(BC$1 = BD$1, BD$2 = "Mixed"), 0.5*BD47, 0)</f>
        <v>0</v>
      </c>
      <c r="BD47" s="5">
        <f>IF('Athletes - Gold'!BD47+'Athletes - Silver'!BD47+'Athletes - Bronze'!BD47 &gt; 0, 'Athletes - Gold'!BD47*'Medal values'!$B$1+'Athletes - Silver'!BD47*'Medal values'!$B$2+'Athletes - Bronze'!BD47*'Medal values'!$B$3, "") + IF(AND(BD$1 = BC$1, BC$2 = "Mixed"), 0.5*BC47, 0) + IF(AND(BD$1 = BE$1, BE$2 = "Mixed"), 0.5*BE47, 0)</f>
        <v>0</v>
      </c>
      <c r="BE47" s="5">
        <f>IF('Athletes - Gold'!BE47+'Athletes - Silver'!BE47+'Athletes - Bronze'!BE47 &gt; 0, 'Athletes - Gold'!BE47*'Medal values'!$B$1+'Athletes - Silver'!BE47*'Medal values'!$B$2+'Athletes - Bronze'!BE47*'Medal values'!$B$3, "") + IF(AND(BE$1 = BD$1, BD$2 = "Mixed"), 0.5*BD47, 0) + IF(AND(BE$1 = BF$1, BF$2 = "Mixed"), 0.5*BF47, 0)</f>
        <v>0</v>
      </c>
      <c r="BF47" s="5">
        <f>IF('Athletes - Gold'!BF47+'Athletes - Silver'!BF47+'Athletes - Bronze'!BF47 &gt; 0, 'Athletes - Gold'!BF47*'Medal values'!$B$1+'Athletes - Silver'!BF47*'Medal values'!$B$2+'Athletes - Bronze'!BF47*'Medal values'!$B$3, "") + IF(AND(BF$1 = BE$1, BE$2 = "Mixed"), 0.5*BE47, 0) + IF(AND(BF$1 = BG$1, BG$2 = "Mixed"), 0.5*BG47, 0)</f>
        <v>0</v>
      </c>
      <c r="BG47" s="5">
        <f>IF('Athletes - Gold'!BG47+'Athletes - Silver'!BG47+'Athletes - Bronze'!BG47 &gt; 0, 'Athletes - Gold'!BG47*'Medal values'!$B$1+'Athletes - Silver'!BG47*'Medal values'!$B$2+'Athletes - Bronze'!BG47*'Medal values'!$B$3, "") + IF(AND(BG$1 = BF$1, BF$2 = "Mixed"), 0.5*BF47, 0) + IF(AND(BG$1 = BH$1, BH$2 = "Mixed"), 0.5*BH47, 0)</f>
        <v>0</v>
      </c>
      <c r="BH47" s="5">
        <f>IF('Athletes - Gold'!BH47+'Athletes - Silver'!BH47+'Athletes - Bronze'!BH47 &gt; 0, 'Athletes - Gold'!BH47*'Medal values'!$B$1+'Athletes - Silver'!BH47*'Medal values'!$B$2+'Athletes - Bronze'!BH47*'Medal values'!$B$3, "") + IF(AND(BH$1 = BG$1, BG$2 = "Mixed"), 0.5*BG47, 0) + IF(AND(BH$1 = BI$1, BI$2 = "Mixed"), 0.5*BI47, 0)</f>
        <v>3.001</v>
      </c>
      <c r="BI47" s="5">
        <f>IF('Athletes - Gold'!BI47+'Athletes - Silver'!BI47+'Athletes - Bronze'!BI47 &gt; 0, 'Athletes - Gold'!BI47*'Medal values'!$B$1+'Athletes - Silver'!BI47*'Medal values'!$B$2+'Athletes - Bronze'!BI47*'Medal values'!$B$3, "") + IF(AND(BI$1 = BH$1, BH$2 = "Mixed"), 0.5*BH47, 0) + IF(AND(BI$1 = BJ$1, BJ$2 = "Mixed"), 0.5*BJ47, 0)</f>
        <v>0</v>
      </c>
      <c r="BJ47" s="5">
        <f>IF('Athletes - Gold'!BJ47+'Athletes - Silver'!BJ47+'Athletes - Bronze'!BJ47 &gt; 0, 'Athletes - Gold'!BJ47*'Medal values'!$B$1+'Athletes - Silver'!BJ47*'Medal values'!$B$2+'Athletes - Bronze'!BJ47*'Medal values'!$B$3, "") + IF(AND(BJ$1 = BI$1, BI$2 = "Mixed"), 0.5*BI47, 0) + IF(AND(BJ$1 = BK$1, BK$2 = "Mixed"), 0.5*BK47, 0)</f>
        <v>0</v>
      </c>
      <c r="BK47" s="5">
        <f>IF('Athletes - Gold'!BK47+'Athletes - Silver'!BK47+'Athletes - Bronze'!BK47 &gt; 0, 'Athletes - Gold'!BK47*'Medal values'!$B$1+'Athletes - Silver'!BK47*'Medal values'!$B$2+'Athletes - Bronze'!BK47*'Medal values'!$B$3, "") + IF(AND(BK$1 = BJ$1, BJ$2 = "Mixed"), 0.5*BJ47, 0) + IF(AND(BK$1 = BL$1, BL$2 = "Mixed"), 0.5*BL47, 0)</f>
        <v>0</v>
      </c>
      <c r="BL47" s="5">
        <f>IF('Athletes - Gold'!BL47+'Athletes - Silver'!BL47+'Athletes - Bronze'!BL47 &gt; 0, 'Athletes - Gold'!BL47*'Medal values'!$B$1+'Athletes - Silver'!BL47*'Medal values'!$B$2+'Athletes - Bronze'!BL47*'Medal values'!$B$3, "") + IF(AND(BL$1 = BK$1, BK$2 = "Mixed"), 0.5*BK47, 0) + IF(AND(BL$1 = BM$1, BM$2 = "Mixed"), 0.5*BM47, 0)</f>
        <v>0</v>
      </c>
      <c r="BM47" s="5">
        <f>IF('Athletes - Gold'!BM47+'Athletes - Silver'!BM47+'Athletes - Bronze'!BM47 &gt; 0, 'Athletes - Gold'!BM47*'Medal values'!$B$1+'Athletes - Silver'!BM47*'Medal values'!$B$2+'Athletes - Bronze'!BM47*'Medal values'!$B$3, "") + IF(AND(BM$1 = BL$1, BL$2 = "Mixed"), 0.5*BL47, 0) + IF(AND(BM$1 = BN$1, BN$2 = "Mixed"), 0.5*BN47, 0)</f>
        <v>0</v>
      </c>
      <c r="BN47" s="5">
        <f>IF('Athletes - Gold'!BN47+'Athletes - Silver'!BN47+'Athletes - Bronze'!BN47 &gt; 0, 'Athletes - Gold'!BN47*'Medal values'!$B$1+'Athletes - Silver'!BN47*'Medal values'!$B$2+'Athletes - Bronze'!BN47*'Medal values'!$B$3, "") + IF(AND(BN$1 = BM$1, BM$2 = "Mixed"), 0.5*BM47, 0) + IF(AND(BN$1 = BO$1, BO$2 = "Mixed"), 0.5*BO47, 0)</f>
        <v>0</v>
      </c>
      <c r="BO47" s="5">
        <f>IF('Athletes - Gold'!BO47+'Athletes - Silver'!BO47+'Athletes - Bronze'!BO47 &gt; 0, 'Athletes - Gold'!BO47*'Medal values'!$B$1+'Athletes - Silver'!BO47*'Medal values'!$B$2+'Athletes - Bronze'!BO47*'Medal values'!$B$3, "") + IF(AND(BO$1 = BN$1, BN$2 = "Mixed"), 0.5*BN47, 0) + IF(AND(BO$1 = BP$1, BP$2 = "Mixed"), 0.5*BP47, 0)</f>
        <v>0</v>
      </c>
      <c r="BP47" s="5">
        <f>IF('Athletes - Gold'!BP47+'Athletes - Silver'!BP47+'Athletes - Bronze'!BP47 &gt; 0, 'Athletes - Gold'!BP47*'Medal values'!$B$1+'Athletes - Silver'!BP47*'Medal values'!$B$2+'Athletes - Bronze'!BP47*'Medal values'!$B$3, "") + IF(AND(BP$1 = BO$1, BO$2 = "Mixed"), 0.5*BO47, 0) + IF(AND(BP$1 = BQ$1, BQ$2 = "Mixed"), 0.5*BQ47, 0)</f>
        <v>0</v>
      </c>
      <c r="BQ47" s="5">
        <f>IF('Athletes - Gold'!BQ47+'Athletes - Silver'!BQ47+'Athletes - Bronze'!BQ47 &gt; 0, 'Athletes - Gold'!BQ47*'Medal values'!$B$1+'Athletes - Silver'!BQ47*'Medal values'!$B$2+'Athletes - Bronze'!BQ47*'Medal values'!$B$3, "") + IF(AND(BQ$1 = BP$1, BP$2 = "Mixed"), 0.5*BP47, 0) + IF(AND(BQ$1 = BR$1, BR$2 = "Mixed"), 0.5*BR47, 0)</f>
        <v>0</v>
      </c>
      <c r="BR47" s="5">
        <f>IF('Athletes - Gold'!BR47+'Athletes - Silver'!BR47+'Athletes - Bronze'!BR47 &gt; 0, 'Athletes - Gold'!BR47*'Medal values'!$B$1+'Athletes - Silver'!BR47*'Medal values'!$B$2+'Athletes - Bronze'!BR47*'Medal values'!$B$3, "") + IF(AND(BR$1 = BQ$1, BQ$2 = "Mixed"), 0.5*BQ47, 0) + IF(AND(BR$1 = BS$1, BS$2 = "Mixed"), 0.5*BS47, 0)</f>
        <v>0</v>
      </c>
      <c r="BS47" s="5">
        <f>IF('Athletes - Gold'!BS47+'Athletes - Silver'!BS47+'Athletes - Bronze'!BS47 &gt; 0, 'Athletes - Gold'!BS47*'Medal values'!$B$1+'Athletes - Silver'!BS47*'Medal values'!$B$2+'Athletes - Bronze'!BS47*'Medal values'!$B$3, "") + IF(AND(BS$1 = BR$1, BR$2 = "Mixed"), 0.5*BR47, 0) + IF(AND(BS$1 = BT$1, BT$2 = "Mixed"), 0.5*BT47, 0)</f>
        <v>0</v>
      </c>
      <c r="BT47" s="5">
        <f>IF('Athletes - Gold'!BT47+'Athletes - Silver'!BT47+'Athletes - Bronze'!BT47 &gt; 0, 'Athletes - Gold'!BT47*'Medal values'!$B$1+'Athletes - Silver'!BT47*'Medal values'!$B$2+'Athletes - Bronze'!BT47*'Medal values'!$B$3, "") + IF(AND(BT$1 = BS$1, BS$2 = "Mixed"), 0.5*BS47, 0) + IF(AND(BT$1 = BU$1, BU$2 = "Mixed"), 0.5*BU47, 0)</f>
        <v>0</v>
      </c>
      <c r="BU47" s="5">
        <f>IF('Athletes - Gold'!BU47+'Athletes - Silver'!BU47+'Athletes - Bronze'!BU47 &gt; 0, 'Athletes - Gold'!BU47*'Medal values'!$B$1+'Athletes - Silver'!BU47*'Medal values'!$B$2+'Athletes - Bronze'!BU47*'Medal values'!$B$3, "") + IF(AND(BU$1 = BT$1, BT$2 = "Mixed"), 0.5*BT47, 0) + IF(AND(BU$1 = BV$1, BV$2 = "Mixed"), 0.5*BV47, 0)</f>
        <v>0</v>
      </c>
      <c r="BV47" s="5">
        <f>IF('Athletes - Gold'!BV47+'Athletes - Silver'!BV47+'Athletes - Bronze'!BV47 &gt; 0, 'Athletes - Gold'!BV47*'Medal values'!$B$1+'Athletes - Silver'!BV47*'Medal values'!$B$2+'Athletes - Bronze'!BV47*'Medal values'!$B$3, "") + IF(AND(BV$1 = BU$1, BU$2 = "Mixed"), 0.5*BU47, 0) + IF(AND(BV$1 = BW$1, BW$2 = "Mixed"), 0.5*BW47, 0)</f>
        <v>0</v>
      </c>
      <c r="BW47" s="5">
        <f>IF('Athletes - Gold'!BW47+'Athletes - Silver'!BW47+'Athletes - Bronze'!BW47 &gt; 0, 'Athletes - Gold'!BW47*'Medal values'!$B$1+'Athletes - Silver'!BW47*'Medal values'!$B$2+'Athletes - Bronze'!BW47*'Medal values'!$B$3, "") + IF(AND(BW$1 = BV$1, BV$2 = "Mixed"), 0.5*BV47, 0) + IF(AND(BW$1 = BX$1, BX$2 = "Mixed"), 0.5*BX47, 0)</f>
        <v>0</v>
      </c>
      <c r="BX47" s="5">
        <f>IF('Athletes - Gold'!BX47+'Athletes - Silver'!BX47+'Athletes - Bronze'!BX47 &gt; 0, 'Athletes - Gold'!BX47*'Medal values'!$B$1+'Athletes - Silver'!BX47*'Medal values'!$B$2+'Athletes - Bronze'!BX47*'Medal values'!$B$3, "") + IF(AND(BX$1 = BW$1, BW$2 = "Mixed"), 0.5*BW47, 0) + IF(AND(BX$1 = BY$1, BY$2 = "Mixed"), 0.5*BY47, 0)</f>
        <v>0</v>
      </c>
      <c r="BY47" s="5">
        <f>IF('Athletes - Gold'!BY47+'Athletes - Silver'!BY47+'Athletes - Bronze'!BY47 &gt; 0, 'Athletes - Gold'!BY47*'Medal values'!$B$1+'Athletes - Silver'!BY47*'Medal values'!$B$2+'Athletes - Bronze'!BY47*'Medal values'!$B$3, "") + IF(AND(BY$1 = BX$1, BX$2 = "Mixed"), 0.5*BX47, 0) + IF(AND(BY$1 = BZ$1, BZ$2 = "Mixed"), 0.5*BZ47, 0)</f>
        <v>0</v>
      </c>
      <c r="BZ47" s="5">
        <f>IF('Athletes - Gold'!BZ47+'Athletes - Silver'!BZ47+'Athletes - Bronze'!BZ47 &gt; 0, 'Athletes - Gold'!BZ47*'Medal values'!$B$1+'Athletes - Silver'!BZ47*'Medal values'!$B$2+'Athletes - Bronze'!BZ47*'Medal values'!$B$3, "") + IF(AND(BZ$1 = BY$1, BY$2 = "Mixed"), 0.5*BY47, 0) + IF(AND(BZ$1 = CA$1, CA$2 = "Mixed"), 0.5*CA47, 0)</f>
        <v>0</v>
      </c>
      <c r="CA47" s="5">
        <f>IF('Athletes - Gold'!CA47+'Athletes - Silver'!CA47+'Athletes - Bronze'!CA47 &gt; 0, 'Athletes - Gold'!CA47*'Medal values'!$B$1+'Athletes - Silver'!CA47*'Medal values'!$B$2+'Athletes - Bronze'!CA47*'Medal values'!$B$3, "") + IF(AND(CA$1 = BZ$1, BZ$2 = "Mixed"), 0.5*BZ47, 0) + IF(AND(CA$1 = CB$1, CB$2 = "Mixed"), 0.5*CB47, 0)</f>
        <v>0</v>
      </c>
      <c r="CB47" s="5">
        <f>IF('Athletes - Gold'!CB47+'Athletes - Silver'!CB47+'Athletes - Bronze'!CB47 &gt; 0, 'Athletes - Gold'!CB47*'Medal values'!$B$1+'Athletes - Silver'!CB47*'Medal values'!$B$2+'Athletes - Bronze'!CB47*'Medal values'!$B$3, "") + IF(AND(CB$1 = CA$1, CA$2 = "Mixed"), 0.5*CA47, 0) + IF(AND(CB$1 = CC$1, CC$2 = "Mixed"), 0.5*CC47, 0)</f>
        <v>0</v>
      </c>
      <c r="CC47" s="5">
        <f>IF('Athletes - Gold'!CC47+'Athletes - Silver'!CC47+'Athletes - Bronze'!CC47 &gt; 0, 'Athletes - Gold'!CC47*'Medal values'!$B$1+'Athletes - Silver'!CC47*'Medal values'!$B$2+'Athletes - Bronze'!CC47*'Medal values'!$B$3, "") + IF(AND(CC$1 = CB$1, CB$2 = "Mixed"), 0.5*CB47, 0) + IF(AND(CC$1 = CD$1, CD$2 = "Mixed"), 0.5*CD47, 0)</f>
        <v>0</v>
      </c>
      <c r="CD47" s="5">
        <f>IF('Athletes - Gold'!CD47+'Athletes - Silver'!CD47+'Athletes - Bronze'!CD47 &gt; 0, 'Athletes - Gold'!CD47*'Medal values'!$B$1+'Athletes - Silver'!CD47*'Medal values'!$B$2+'Athletes - Bronze'!CD47*'Medal values'!$B$3, "") + IF(AND(CD$1 = CC$1, CC$2 = "Mixed"), 0.5*CC47, 0) + IF(AND(CD$1 = CE$1, CE$2 = "Mixed"), 0.5*CE47, 0)</f>
        <v>0</v>
      </c>
      <c r="CE47" s="5">
        <f>IF('Athletes - Gold'!CE47+'Athletes - Silver'!CE47+'Athletes - Bronze'!CE47 &gt; 0, 'Athletes - Gold'!CE47*'Medal values'!$B$1+'Athletes - Silver'!CE47*'Medal values'!$B$2+'Athletes - Bronze'!CE47*'Medal values'!$B$3, "") + IF(AND(CE$1 = CD$1, CD$2 = "Mixed"), 0.5*CD47, 0) + IF(AND(CE$1 = CF$1, CF$2 = "Mixed"), 0.5*CF47, 0)</f>
        <v>0</v>
      </c>
      <c r="CF47" s="5">
        <f>IF('Athletes - Gold'!CF47+'Athletes - Silver'!CF47+'Athletes - Bronze'!CF47 &gt; 0, 'Athletes - Gold'!CF47*'Medal values'!$B$1+'Athletes - Silver'!CF47*'Medal values'!$B$2+'Athletes - Bronze'!CF47*'Medal values'!$B$3, "") + IF(AND(CF$1 = CE$1, CE$2 = "Mixed"), 0.5*CE47, 0) + IF(AND(CF$1 = CG$1, CG$2 = "Mixed"), 0.5*CG47, 0)</f>
        <v>1</v>
      </c>
      <c r="CG47" s="5">
        <f>IF('Athletes - Gold'!CG47+'Athletes - Silver'!CG47+'Athletes - Bronze'!CG47 &gt; 0, 'Athletes - Gold'!CG47*'Medal values'!$B$1+'Athletes - Silver'!CG47*'Medal values'!$B$2+'Athletes - Bronze'!CG47*'Medal values'!$B$3, "") + IF(AND(CG$1 = CF$1, CF$2 = "Mixed"), 0.5*CF47, 0) + IF(AND(CG$1 = CH$1, CH$2 = "Mixed"), 0.5*CH47, 0)</f>
        <v>0</v>
      </c>
      <c r="CH47" s="5">
        <f>IF('Athletes - Gold'!CH47+'Athletes - Silver'!CH47+'Athletes - Bronze'!CH47 &gt; 0, 'Athletes - Gold'!CH47*'Medal values'!$B$1+'Athletes - Silver'!CH47*'Medal values'!$B$2+'Athletes - Bronze'!CH47*'Medal values'!$B$3, "") + IF(AND(CH$1 = CG$1, CG$2 = "Mixed"), 0.5*CG47, 0) + IF(AND(CH$1 = CI$1, CI$2 = "Mixed"), 0.5*CI47, 0)</f>
        <v>0</v>
      </c>
      <c r="CI47" s="5">
        <f>IF('Athletes - Gold'!CI47+'Athletes - Silver'!CI47+'Athletes - Bronze'!CI47 &gt; 0, 'Athletes - Gold'!CI47*'Medal values'!$B$1+'Athletes - Silver'!CI47*'Medal values'!$B$2+'Athletes - Bronze'!CI47*'Medal values'!$B$3, "") + IF(AND(CI$1 = CH$1, CH$2 = "Mixed"), 0.5*CH47, 0) + IF(AND(CI$1 = CJ$1, CJ$2 = "Mixed"), 0.5*CJ47, 0)</f>
        <v>0</v>
      </c>
      <c r="CJ47" s="5">
        <f>IF('Athletes - Gold'!CJ47+'Athletes - Silver'!CJ47+'Athletes - Bronze'!CJ47 &gt; 0, 'Athletes - Gold'!CJ47*'Medal values'!$B$1+'Athletes - Silver'!CJ47*'Medal values'!$B$2+'Athletes - Bronze'!CJ47*'Medal values'!$B$3, "") + IF(AND(CJ$1 = CI$1, CI$2 = "Mixed"), 0.5*CI47, 0) + IF(AND(CJ$1 = CK$1, CK$2 = "Mixed"), 0.5*CK47, 0)</f>
        <v>0</v>
      </c>
      <c r="CK47" s="5">
        <f>IF('Athletes - Gold'!CK47+'Athletes - Silver'!CK47+'Athletes - Bronze'!CK47 &gt; 0, 'Athletes - Gold'!CK47*'Medal values'!$B$1+'Athletes - Silver'!CK47*'Medal values'!$B$2+'Athletes - Bronze'!CK47*'Medal values'!$B$3, "") + IF(AND(CK$1 = CJ$1, CJ$2 = "Mixed"), 0.5*CJ47, 0) + IF(AND(CK$1 = CL$1, CL$2 = "Mixed"), 0.5*CL47, 0)</f>
        <v>0</v>
      </c>
      <c r="CL47" s="5">
        <f>IF('Athletes - Gold'!CL47+'Athletes - Silver'!CL47+'Athletes - Bronze'!CL47 &gt; 0, 'Athletes - Gold'!CL47*'Medal values'!$B$1+'Athletes - Silver'!CL47*'Medal values'!$B$2+'Athletes - Bronze'!CL47*'Medal values'!$B$3, "") + IF(AND(CL$1 = CK$1, CK$2 = "Mixed"), 0.5*CK47, 0) + IF(AND(CL$1 = CM$1, CM$2 = "Mixed"), 0.5*CM47, 0)</f>
        <v>0</v>
      </c>
      <c r="CM47" s="5">
        <f>IF('Athletes - Gold'!CM47+'Athletes - Silver'!CM47+'Athletes - Bronze'!CM47 &gt; 0, 'Athletes - Gold'!CM47*'Medal values'!$B$1+'Athletes - Silver'!CM47*'Medal values'!$B$2+'Athletes - Bronze'!CM47*'Medal values'!$B$3, "") + IF(AND(CM$1 = CL$1, CL$2 = "Mixed"), 0.5*CL47, 0) + IF(AND(CM$1 = CN$1, CN$2 = "Mixed"), 0.5*CN47, 0)</f>
        <v>0</v>
      </c>
      <c r="CN47" s="5">
        <f>IF('Athletes - Gold'!CN47+'Athletes - Silver'!CN47+'Athletes - Bronze'!CN47 &gt; 0, 'Athletes - Gold'!CN47*'Medal values'!$B$1+'Athletes - Silver'!CN47*'Medal values'!$B$2+'Athletes - Bronze'!CN47*'Medal values'!$B$3, "") + IF(AND(CN$1 = CM$1, CM$2 = "Mixed"), 0.5*CM47, 0) + IF(AND(CN$1 = CO$1, CO$2 = "Mixed"), 0.5*CO47, 0)</f>
        <v>0</v>
      </c>
      <c r="CO47" s="5">
        <f>IF('Athletes - Gold'!CO47+'Athletes - Silver'!CO47+'Athletes - Bronze'!CO47 &gt; 0, 'Athletes - Gold'!CO47*'Medal values'!$B$1+'Athletes - Silver'!CO47*'Medal values'!$B$2+'Athletes - Bronze'!CO47*'Medal values'!$B$3, "") + IF(AND(CO$1 = CN$1, CN$2 = "Mixed"), 0.5*CN47, 0) + IF(AND(CO$1 = CP$1, CP$2 = "Mixed"), 0.5*CP47, 0)</f>
        <v>0</v>
      </c>
      <c r="CP47" s="5">
        <f>IF('Athletes - Gold'!CP47+'Athletes - Silver'!CP47+'Athletes - Bronze'!CP47 &gt; 0, 'Athletes - Gold'!CP47*'Medal values'!$B$1+'Athletes - Silver'!CP47*'Medal values'!$B$2+'Athletes - Bronze'!CP47*'Medal values'!$B$3, "") + IF(AND(CP$1 = CO$1, CO$2 = "Mixed"), 0.5*CO47, 0) + IF(AND(CP$1 = CQ$1, CQ$2 = "Mixed"), 0.5*CQ47, 0)</f>
        <v>0</v>
      </c>
      <c r="CQ47" s="5">
        <f>IF('Athletes - Gold'!CQ47+'Athletes - Silver'!CQ47+'Athletes - Bronze'!CQ47 &gt; 0, 'Athletes - Gold'!CQ47*'Medal values'!$B$1+'Athletes - Silver'!CQ47*'Medal values'!$B$2+'Athletes - Bronze'!CQ47*'Medal values'!$B$3, "") + IF(AND(CQ$1 = CP$1, CP$2 = "Mixed"), 0.5*CP47, 0) + IF(AND(CQ$1 = CR$1, CR$2 = "Mixed"), 0.5*CR47, 0)</f>
        <v>0</v>
      </c>
      <c r="CR47" s="5">
        <f>IF('Athletes - Gold'!CR47+'Athletes - Silver'!CR47+'Athletes - Bronze'!CR47 &gt; 0, 'Athletes - Gold'!CR47*'Medal values'!$B$1+'Athletes - Silver'!CR47*'Medal values'!$B$2+'Athletes - Bronze'!CR47*'Medal values'!$B$3, "") + IF(AND(CR$1 = CQ$1, CQ$2 = "Mixed"), 0.5*CQ47, 0) + IF(AND(CR$1 = CS$1, CS$2 = "Mixed"), 0.5*CS47, 0)</f>
        <v>0</v>
      </c>
      <c r="CS47" s="5">
        <f>IF('Athletes - Gold'!CS47+'Athletes - Silver'!CS47+'Athletes - Bronze'!CS47 &gt; 0, 'Athletes - Gold'!CS47*'Medal values'!$B$1+'Athletes - Silver'!CS47*'Medal values'!$B$2+'Athletes - Bronze'!CS47*'Medal values'!$B$3, "") + IF(AND(CS$1 = CR$1, CR$2 = "Mixed"), 0.5*CR47, 0) + IF(AND(CS$1 = CT$1, CT$2 = "Mixed"), 0.5*CT47, 0)</f>
        <v>0</v>
      </c>
      <c r="CT47" s="5">
        <f>IF('Athletes - Gold'!CT47+'Athletes - Silver'!CT47+'Athletes - Bronze'!CT47 &gt; 0, 'Athletes - Gold'!CT47*'Medal values'!$B$1+'Athletes - Silver'!CT47*'Medal values'!$B$2+'Athletes - Bronze'!CT47*'Medal values'!$B$3, "") + IF(AND(CT$1 = CS$1, CS$2 = "Mixed"), 0.5*CS47, 0) + IF(AND(CT$1 = CU$1, CU$2 = "Mixed"), 0.5*CU47, 0)</f>
        <v>0</v>
      </c>
      <c r="CU47" s="5">
        <f>IF('Athletes - Gold'!CU47+'Athletes - Silver'!CU47+'Athletes - Bronze'!CU47 &gt; 0, 'Athletes - Gold'!CU47*'Medal values'!$B$1+'Athletes - Silver'!CU47*'Medal values'!$B$2+'Athletes - Bronze'!CU47*'Medal values'!$B$3, "") + IF(AND(CU$1 = CT$1, CT$2 = "Mixed"), 0.5*CT47, 0) + IF(AND(CU$1 = CV$1, CV$2 = "Mixed"), 0.5*CV47, 0)</f>
        <v>0</v>
      </c>
      <c r="CV47" s="5">
        <f>IF('Athletes - Gold'!CV47+'Athletes - Silver'!CV47+'Athletes - Bronze'!CV47 &gt; 0, 'Athletes - Gold'!CV47*'Medal values'!$B$1+'Athletes - Silver'!CV47*'Medal values'!$B$2+'Athletes - Bronze'!CV47*'Medal values'!$B$3, "") + IF(AND(CV$1 = CU$1, CU$2 = "Mixed"), 0.5*CU47, 0) + IF(AND(CV$1 = CW$1, CW$2 = "Mixed"), 0.5*CW47, 0)</f>
        <v>0</v>
      </c>
      <c r="CW47" s="5">
        <f t="shared" ref="CW47:CX47" si="46">SUMIF($B$2:$CV$2,CW$2, $B47:$CV47)</f>
        <v>3.501</v>
      </c>
      <c r="CX47" s="5">
        <f t="shared" si="46"/>
        <v>1.5</v>
      </c>
      <c r="CY47" s="5">
        <f t="shared" si="3"/>
        <v>5.001</v>
      </c>
    </row>
    <row r="48">
      <c r="A48" s="5" t="str">
        <f>Countries!A46</f>
        <v>ITA</v>
      </c>
      <c r="B48" s="5">
        <f>IF('Athletes - Gold'!B48+'Athletes - Silver'!B48+'Athletes - Bronze'!B48 &gt; 0, 'Athletes - Gold'!B48*'Medal values'!$B$1+'Athletes - Silver'!B48*'Medal values'!$B$2+'Athletes - Bronze'!B48*'Medal values'!$B$3, "") + IF(AND(B$1 = A$1, A$2 = "Mixed"), 0.5*A48, 0) + IF(AND(B$1 = C$1, C$2 = "Mixed"), 0.5*C48, 0)</f>
        <v>0</v>
      </c>
      <c r="C48" s="5">
        <f>IF('Athletes - Gold'!C48+'Athletes - Silver'!C48+'Athletes - Bronze'!C48 &gt; 0, 'Athletes - Gold'!C48*'Medal values'!$B$1+'Athletes - Silver'!C48*'Medal values'!$B$2+'Athletes - Bronze'!C48*'Medal values'!$B$3, "") + IF(AND(C$1 = B$1, B$2 = "Mixed"), 0.5*B48, 0) + IF(AND(C$1 = D$1, D$2 = "Mixed"), 0.5*D48, 0)</f>
        <v>0</v>
      </c>
      <c r="D48" s="5">
        <f>IF('Athletes - Gold'!D48+'Athletes - Silver'!D48+'Athletes - Bronze'!D48 &gt; 0, 'Athletes - Gold'!D48*'Medal values'!$B$1+'Athletes - Silver'!D48*'Medal values'!$B$2+'Athletes - Bronze'!D48*'Medal values'!$B$3, "") + IF(AND(D$1 = C$1, C$2 = "Mixed"), 0.5*C48, 0) + IF(AND(D$1 = E$1, E$2 = "Mixed"), 0.5*E48, 0)</f>
        <v>2.000001</v>
      </c>
      <c r="E48" s="5">
        <f>IF('Athletes - Gold'!E48+'Athletes - Silver'!E48+'Athletes - Bronze'!E48 &gt; 0, 'Athletes - Gold'!E48*'Medal values'!$B$1+'Athletes - Silver'!E48*'Medal values'!$B$2+'Athletes - Bronze'!E48*'Medal values'!$B$3, "") + IF(AND(E$1 = D$1, D$2 = "Mixed"), 0.5*D48, 0) + IF(AND(E$1 = F$1, F$2 = "Mixed"), 0.5*F48, 0)</f>
        <v>0</v>
      </c>
      <c r="F48" s="5">
        <f>IF('Athletes - Gold'!F48+'Athletes - Silver'!F48+'Athletes - Bronze'!F48 &gt; 0, 'Athletes - Gold'!F48*'Medal values'!$B$1+'Athletes - Silver'!F48*'Medal values'!$B$2+'Athletes - Bronze'!F48*'Medal values'!$B$3, "") + IF(AND(F$1 = E$1, E$2 = "Mixed"), 0.5*E48, 0) + IF(AND(F$1 = G$1, G$2 = "Mixed"), 0.5*G48, 0)</f>
        <v>1</v>
      </c>
      <c r="G48" s="5">
        <f>IF('Athletes - Gold'!G48+'Athletes - Silver'!G48+'Athletes - Bronze'!G48 &gt; 0, 'Athletes - Gold'!G48*'Medal values'!$B$1+'Athletes - Silver'!G48*'Medal values'!$B$2+'Athletes - Bronze'!G48*'Medal values'!$B$3, "") + IF(AND(G$1 = F$1, F$2 = "Mixed"), 0.5*F48, 0) + IF(AND(G$1 = H$1, H$2 = "Mixed"), 0.5*H48, 0)</f>
        <v>0</v>
      </c>
      <c r="H48" s="5">
        <f>IF('Athletes - Gold'!H48+'Athletes - Silver'!H48+'Athletes - Bronze'!H48 &gt; 0, 'Athletes - Gold'!H48*'Medal values'!$B$1+'Athletes - Silver'!H48*'Medal values'!$B$2+'Athletes - Bronze'!H48*'Medal values'!$B$3, "") + IF(AND(H$1 = G$1, G$2 = "Mixed"), 0.5*G48, 0) + IF(AND(H$1 = I$1, I$2 = "Mixed"), 0.5*I48, 0)</f>
        <v>2.000001</v>
      </c>
      <c r="I48" s="5">
        <f>IF('Athletes - Gold'!I48+'Athletes - Silver'!I48+'Athletes - Bronze'!I48 &gt; 0, 'Athletes - Gold'!I48*'Medal values'!$B$1+'Athletes - Silver'!I48*'Medal values'!$B$2+'Athletes - Bronze'!I48*'Medal values'!$B$3, "") + IF(AND(I$1 = H$1, H$2 = "Mixed"), 0.5*H48, 0) + IF(AND(I$1 = J$1, J$2 = "Mixed"), 0.5*J48, 0)</f>
        <v>0</v>
      </c>
      <c r="J48" s="5">
        <f>IF('Athletes - Gold'!J48+'Athletes - Silver'!J48+'Athletes - Bronze'!J48 &gt; 0, 'Athletes - Gold'!J48*'Medal values'!$B$1+'Athletes - Silver'!J48*'Medal values'!$B$2+'Athletes - Bronze'!J48*'Medal values'!$B$3, "") + IF(AND(J$1 = I$1, I$2 = "Mixed"), 0.5*I48, 0) + IF(AND(J$1 = K$1, K$2 = "Mixed"), 0.5*K48, 0)</f>
        <v>20.5065005</v>
      </c>
      <c r="K48" s="5">
        <f>IF('Athletes - Gold'!K48+'Athletes - Silver'!K48+'Athletes - Bronze'!K48 &gt; 0, 'Athletes - Gold'!K48*'Medal values'!$B$1+'Athletes - Silver'!K48*'Medal values'!$B$2+'Athletes - Bronze'!K48*'Medal values'!$B$3, "") + IF(AND(K$1 = J$1, J$2 = "Mixed"), 0.5*J48, 0) + IF(AND(K$1 = L$1, L$2 = "Mixed"), 0.5*L48, 0)</f>
        <v>0</v>
      </c>
      <c r="L48" s="5">
        <f>IF('Athletes - Gold'!L48+'Athletes - Silver'!L48+'Athletes - Bronze'!L48 &gt; 0, 'Athletes - Gold'!L48*'Medal values'!$B$1+'Athletes - Silver'!L48*'Medal values'!$B$2+'Athletes - Bronze'!L48*'Medal values'!$B$3, "") + IF(AND(L$1 = K$1, K$2 = "Mixed"), 0.5*K48, 0) + IF(AND(L$1 = M$1, M$2 = "Mixed"), 0.5*M48, 0)</f>
        <v>3.001</v>
      </c>
      <c r="M48" s="5">
        <f>IF('Athletes - Gold'!M48+'Athletes - Silver'!M48+'Athletes - Bronze'!M48 &gt; 0, 'Athletes - Gold'!M48*'Medal values'!$B$1+'Athletes - Silver'!M48*'Medal values'!$B$2+'Athletes - Bronze'!M48*'Medal values'!$B$3, "") + IF(AND(M$1 = L$1, L$2 = "Mixed"), 0.5*L48, 0) + IF(AND(M$1 = N$1, N$2 = "Mixed"), 0.5*N48, 0)</f>
        <v>0</v>
      </c>
      <c r="N48" s="5">
        <f>IF('Athletes - Gold'!N48+'Athletes - Silver'!N48+'Athletes - Bronze'!N48 &gt; 0, 'Athletes - Gold'!N48*'Medal values'!$B$1+'Athletes - Silver'!N48*'Medal values'!$B$2+'Athletes - Bronze'!N48*'Medal values'!$B$3, "") + IF(AND(N$1 = M$1, M$2 = "Mixed"), 0.5*M48, 0) + IF(AND(N$1 = O$1, O$2 = "Mixed"), 0.5*O48, 0)</f>
        <v>0</v>
      </c>
      <c r="O48" s="5">
        <f>IF('Athletes - Gold'!O48+'Athletes - Silver'!O48+'Athletes - Bronze'!O48 &gt; 0, 'Athletes - Gold'!O48*'Medal values'!$B$1+'Athletes - Silver'!O48*'Medal values'!$B$2+'Athletes - Bronze'!O48*'Medal values'!$B$3, "") + IF(AND(O$1 = N$1, N$2 = "Mixed"), 0.5*N48, 0) + IF(AND(O$1 = P$1, P$2 = "Mixed"), 0.5*P48, 0)</f>
        <v>0</v>
      </c>
      <c r="P48" s="5">
        <f>IF('Athletes - Gold'!P48+'Athletes - Silver'!P48+'Athletes - Bronze'!P48 &gt; 0, 'Athletes - Gold'!P48*'Medal values'!$B$1+'Athletes - Silver'!P48*'Medal values'!$B$2+'Athletes - Bronze'!P48*'Medal values'!$B$3, "") + IF(AND(P$1 = O$1, O$2 = "Mixed"), 0.5*O48, 0) + IF(AND(P$1 = Q$1, Q$2 = "Mixed"), 0.5*Q48, 0)</f>
        <v>0</v>
      </c>
      <c r="Q48" s="5">
        <f>IF('Athletes - Gold'!Q48+'Athletes - Silver'!Q48+'Athletes - Bronze'!Q48 &gt; 0, 'Athletes - Gold'!Q48*'Medal values'!$B$1+'Athletes - Silver'!Q48*'Medal values'!$B$2+'Athletes - Bronze'!Q48*'Medal values'!$B$3, "") + IF(AND(Q$1 = P$1, P$2 = "Mixed"), 0.5*P48, 0) + IF(AND(Q$1 = R$1, R$2 = "Mixed"), 0.5*R48, 0)</f>
        <v>0</v>
      </c>
      <c r="R48" s="5">
        <f>IF('Athletes - Gold'!R48+'Athletes - Silver'!R48+'Athletes - Bronze'!R48 &gt; 0, 'Athletes - Gold'!R48*'Medal values'!$B$1+'Athletes - Silver'!R48*'Medal values'!$B$2+'Athletes - Bronze'!R48*'Medal values'!$B$3, "") + IF(AND(R$1 = Q$1, Q$2 = "Mixed"), 0.5*Q48, 0) + IF(AND(R$1 = S$1, S$2 = "Mixed"), 0.5*S48, 0)</f>
        <v>0</v>
      </c>
      <c r="S48" s="5">
        <f>IF('Athletes - Gold'!S48+'Athletes - Silver'!S48+'Athletes - Bronze'!S48 &gt; 0, 'Athletes - Gold'!S48*'Medal values'!$B$1+'Athletes - Silver'!S48*'Medal values'!$B$2+'Athletes - Bronze'!S48*'Medal values'!$B$3, "") + IF(AND(S$1 = R$1, R$2 = "Mixed"), 0.5*R48, 0) + IF(AND(S$1 = T$1, T$2 = "Mixed"), 0.5*T48, 0)</f>
        <v>0</v>
      </c>
      <c r="T48" s="5">
        <f>IF('Athletes - Gold'!T48+'Athletes - Silver'!T48+'Athletes - Bronze'!T48 &gt; 0, 'Athletes - Gold'!T48*'Medal values'!$B$1+'Athletes - Silver'!T48*'Medal values'!$B$2+'Athletes - Bronze'!T48*'Medal values'!$B$3, "") + IF(AND(T$1 = S$1, S$2 = "Mixed"), 0.5*S48, 0) + IF(AND(T$1 = U$1, U$2 = "Mixed"), 0.5*U48, 0)</f>
        <v>0</v>
      </c>
      <c r="U48" s="5">
        <f>IF('Athletes - Gold'!U48+'Athletes - Silver'!U48+'Athletes - Bronze'!U48 &gt; 0, 'Athletes - Gold'!U48*'Medal values'!$B$1+'Athletes - Silver'!U48*'Medal values'!$B$2+'Athletes - Bronze'!U48*'Medal values'!$B$3, "") + IF(AND(U$1 = T$1, T$2 = "Mixed"), 0.5*T48, 0) + IF(AND(U$1 = V$1, V$2 = "Mixed"), 0.5*V48, 0)</f>
        <v>0</v>
      </c>
      <c r="V48" s="5">
        <f>IF('Athletes - Gold'!V48+'Athletes - Silver'!V48+'Athletes - Bronze'!V48 &gt; 0, 'Athletes - Gold'!V48*'Medal values'!$B$1+'Athletes - Silver'!V48*'Medal values'!$B$2+'Athletes - Bronze'!V48*'Medal values'!$B$3, "") + IF(AND(V$1 = U$1, U$2 = "Mixed"), 0.5*U48, 0) + IF(AND(V$1 = W$1, W$2 = "Mixed"), 0.5*W48, 0)</f>
        <v>0</v>
      </c>
      <c r="W48" s="5">
        <f>IF('Athletes - Gold'!W48+'Athletes - Silver'!W48+'Athletes - Bronze'!W48 &gt; 0, 'Athletes - Gold'!W48*'Medal values'!$B$1+'Athletes - Silver'!W48*'Medal values'!$B$2+'Athletes - Bronze'!W48*'Medal values'!$B$3, "") + IF(AND(W$1 = V$1, V$2 = "Mixed"), 0.5*V48, 0) + IF(AND(W$1 = X$1, X$2 = "Mixed"), 0.5*X48, 0)</f>
        <v>1</v>
      </c>
      <c r="X48" s="5">
        <f>IF('Athletes - Gold'!X48+'Athletes - Silver'!X48+'Athletes - Bronze'!X48 &gt; 0, 'Athletes - Gold'!X48*'Medal values'!$B$1+'Athletes - Silver'!X48*'Medal values'!$B$2+'Athletes - Bronze'!X48*'Medal values'!$B$3, "") + IF(AND(X$1 = W$1, W$2 = "Mixed"), 0.5*W48, 0) + IF(AND(X$1 = Y$1, Y$2 = "Mixed"), 0.5*Y48, 0)</f>
        <v>0</v>
      </c>
      <c r="Y48" s="5">
        <f>IF('Athletes - Gold'!Y48+'Athletes - Silver'!Y48+'Athletes - Bronze'!Y48 &gt; 0, 'Athletes - Gold'!Y48*'Medal values'!$B$1+'Athletes - Silver'!Y48*'Medal values'!$B$2+'Athletes - Bronze'!Y48*'Medal values'!$B$3, "") + IF(AND(Y$1 = X$1, X$2 = "Mixed"), 0.5*X48, 0) + IF(AND(Y$1 = Z$1, Z$2 = "Mixed"), 0.5*Z48, 0)</f>
        <v>0</v>
      </c>
      <c r="Z48" s="5">
        <f>IF('Athletes - Gold'!Z48+'Athletes - Silver'!Z48+'Athletes - Bronze'!Z48 &gt; 0, 'Athletes - Gold'!Z48*'Medal values'!$B$1+'Athletes - Silver'!Z48*'Medal values'!$B$2+'Athletes - Bronze'!Z48*'Medal values'!$B$3, "") + IF(AND(Z$1 = Y$1, Y$2 = "Mixed"), 0.5*Y48, 0) + IF(AND(Z$1 = AA$1, AA$2 = "Mixed"), 0.5*AA48, 0)</f>
        <v>2.000001</v>
      </c>
      <c r="AA48" s="5">
        <f>IF('Athletes - Gold'!AA48+'Athletes - Silver'!AA48+'Athletes - Bronze'!AA48 &gt; 0, 'Athletes - Gold'!AA48*'Medal values'!$B$1+'Athletes - Silver'!AA48*'Medal values'!$B$2+'Athletes - Bronze'!AA48*'Medal values'!$B$3, "") + IF(AND(AA$1 = Z$1, Z$2 = "Mixed"), 0.5*Z48, 0) + IF(AND(AA$1 = AB$1, AB$2 = "Mixed"), 0.5*AB48, 0)</f>
        <v>0</v>
      </c>
      <c r="AB48" s="5">
        <f>IF('Athletes - Gold'!AB48+'Athletes - Silver'!AB48+'Athletes - Bronze'!AB48 &gt; 0, 'Athletes - Gold'!AB48*'Medal values'!$B$1+'Athletes - Silver'!AB48*'Medal values'!$B$2+'Athletes - Bronze'!AB48*'Medal values'!$B$3, "") + IF(AND(AB$1 = AA$1, AA$2 = "Mixed"), 0.5*AA48, 0) + IF(AND(AB$1 = AC$1, AC$2 = "Mixed"), 0.5*AC48, 0)</f>
        <v>0</v>
      </c>
      <c r="AC48" s="5">
        <f>IF('Athletes - Gold'!AC48+'Athletes - Silver'!AC48+'Athletes - Bronze'!AC48 &gt; 0, 'Athletes - Gold'!AC48*'Medal values'!$B$1+'Athletes - Silver'!AC48*'Medal values'!$B$2+'Athletes - Bronze'!AC48*'Medal values'!$B$3, "") + IF(AND(AC$1 = AB$1, AB$2 = "Mixed"), 0.5*AB48, 0) + IF(AND(AC$1 = AD$1, AD$2 = "Mixed"), 0.5*AD48, 0)</f>
        <v>0</v>
      </c>
      <c r="AD48" s="5">
        <f>IF('Athletes - Gold'!AD48+'Athletes - Silver'!AD48+'Athletes - Bronze'!AD48 &gt; 0, 'Athletes - Gold'!AD48*'Medal values'!$B$1+'Athletes - Silver'!AD48*'Medal values'!$B$2+'Athletes - Bronze'!AD48*'Medal values'!$B$3, "") + IF(AND(AD$1 = AC$1, AC$2 = "Mixed"), 0.5*AC48, 0) + IF(AND(AD$1 = AE$1, AE$2 = "Mixed"), 0.5*AE48, 0)</f>
        <v>0</v>
      </c>
      <c r="AE48" s="5">
        <f>IF('Athletes - Gold'!AE48+'Athletes - Silver'!AE48+'Athletes - Bronze'!AE48 &gt; 0, 'Athletes - Gold'!AE48*'Medal values'!$B$1+'Athletes - Silver'!AE48*'Medal values'!$B$2+'Athletes - Bronze'!AE48*'Medal values'!$B$3, "") + IF(AND(AE$1 = AD$1, AD$2 = "Mixed"), 0.5*AD48, 0) + IF(AND(AE$1 = AF$1, AF$2 = "Mixed"), 0.5*AF48, 0)</f>
        <v>0</v>
      </c>
      <c r="AF48" s="5">
        <f>IF('Athletes - Gold'!AF48+'Athletes - Silver'!AF48+'Athletes - Bronze'!AF48 &gt; 0, 'Athletes - Gold'!AF48*'Medal values'!$B$1+'Athletes - Silver'!AF48*'Medal values'!$B$2+'Athletes - Bronze'!AF48*'Medal values'!$B$3, "") + IF(AND(AF$1 = AE$1, AE$2 = "Mixed"), 0.5*AE48, 0) + IF(AND(AF$1 = AG$1, AG$2 = "Mixed"), 0.5*AG48, 0)</f>
        <v>0</v>
      </c>
      <c r="AG48" s="5">
        <f>IF('Athletes - Gold'!AG48+'Athletes - Silver'!AG48+'Athletes - Bronze'!AG48 &gt; 0, 'Athletes - Gold'!AG48*'Medal values'!$B$1+'Athletes - Silver'!AG48*'Medal values'!$B$2+'Athletes - Bronze'!AG48*'Medal values'!$B$3, "") + IF(AND(AG$1 = AF$1, AF$2 = "Mixed"), 0.5*AF48, 0) + IF(AND(AG$1 = AH$1, AH$2 = "Mixed"), 0.5*AH48, 0)</f>
        <v>0</v>
      </c>
      <c r="AH48" s="5">
        <f>IF('Athletes - Gold'!AH48+'Athletes - Silver'!AH48+'Athletes - Bronze'!AH48 &gt; 0, 'Athletes - Gold'!AH48*'Medal values'!$B$1+'Athletes - Silver'!AH48*'Medal values'!$B$2+'Athletes - Bronze'!AH48*'Medal values'!$B$3, "") + IF(AND(AH$1 = AG$1, AG$2 = "Mixed"), 0.5*AG48, 0) + IF(AND(AH$1 = AI$1, AI$2 = "Mixed"), 0.5*AI48, 0)</f>
        <v>0</v>
      </c>
      <c r="AI48" s="5">
        <f>IF('Athletes - Gold'!AI48+'Athletes - Silver'!AI48+'Athletes - Bronze'!AI48 &gt; 0, 'Athletes - Gold'!AI48*'Medal values'!$B$1+'Athletes - Silver'!AI48*'Medal values'!$B$2+'Athletes - Bronze'!AI48*'Medal values'!$B$3, "") + IF(AND(AI$1 = AH$1, AH$2 = "Mixed"), 0.5*AH48, 0) + IF(AND(AI$1 = AJ$1, AJ$2 = "Mixed"), 0.5*AJ48, 0)</f>
        <v>1</v>
      </c>
      <c r="AJ48" s="5">
        <f>IF('Athletes - Gold'!AJ48+'Athletes - Silver'!AJ48+'Athletes - Bronze'!AJ48 &gt; 0, 'Athletes - Gold'!AJ48*'Medal values'!$B$1+'Athletes - Silver'!AJ48*'Medal values'!$B$2+'Athletes - Bronze'!AJ48*'Medal values'!$B$3, "") + IF(AND(AJ$1 = AI$1, AI$2 = "Mixed"), 0.5*AI48, 0) + IF(AND(AJ$1 = AK$1, AK$2 = "Mixed"), 0.5*AK48, 0)</f>
        <v>13.004</v>
      </c>
      <c r="AK48" s="5">
        <f>IF('Athletes - Gold'!AK48+'Athletes - Silver'!AK48+'Athletes - Bronze'!AK48 &gt; 0, 'Athletes - Gold'!AK48*'Medal values'!$B$1+'Athletes - Silver'!AK48*'Medal values'!$B$2+'Athletes - Bronze'!AK48*'Medal values'!$B$3, "") + IF(AND(AK$1 = AJ$1, AJ$2 = "Mixed"), 0.5*AJ48, 0) + IF(AND(AK$1 = AL$1, AL$2 = "Mixed"), 0.5*AL48, 0)</f>
        <v>0</v>
      </c>
      <c r="AL48" s="5">
        <f>IF('Athletes - Gold'!AL48+'Athletes - Silver'!AL48+'Athletes - Bronze'!AL48 &gt; 0, 'Athletes - Gold'!AL48*'Medal values'!$B$1+'Athletes - Silver'!AL48*'Medal values'!$B$2+'Athletes - Bronze'!AL48*'Medal values'!$B$3, "") + IF(AND(AL$1 = AK$1, AK$2 = "Mixed"), 0.5*AK48, 0) + IF(AND(AL$1 = AM$1, AM$2 = "Mixed"), 0.5*AM48, 0)</f>
        <v>0</v>
      </c>
      <c r="AM48" s="5">
        <f>IF('Athletes - Gold'!AM48+'Athletes - Silver'!AM48+'Athletes - Bronze'!AM48 &gt; 0, 'Athletes - Gold'!AM48*'Medal values'!$B$1+'Athletes - Silver'!AM48*'Medal values'!$B$2+'Athletes - Bronze'!AM48*'Medal values'!$B$3, "") + IF(AND(AM$1 = AL$1, AL$2 = "Mixed"), 0.5*AL48, 0) + IF(AND(AM$1 = AN$1, AN$2 = "Mixed"), 0.5*AN48, 0)</f>
        <v>0</v>
      </c>
      <c r="AN48" s="5">
        <f>IF('Athletes - Gold'!AN48+'Athletes - Silver'!AN48+'Athletes - Bronze'!AN48 &gt; 0, 'Athletes - Gold'!AN48*'Medal values'!$B$1+'Athletes - Silver'!AN48*'Medal values'!$B$2+'Athletes - Bronze'!AN48*'Medal values'!$B$3, "") + IF(AND(AN$1 = AM$1, AM$2 = "Mixed"), 0.5*AM48, 0) + IF(AND(AN$1 = AO$1, AO$2 = "Mixed"), 0.5*AO48, 0)</f>
        <v>0</v>
      </c>
      <c r="AO48" s="5">
        <f>IF('Athletes - Gold'!AO48+'Athletes - Silver'!AO48+'Athletes - Bronze'!AO48 &gt; 0, 'Athletes - Gold'!AO48*'Medal values'!$B$1+'Athletes - Silver'!AO48*'Medal values'!$B$2+'Athletes - Bronze'!AO48*'Medal values'!$B$3, "") + IF(AND(AO$1 = AN$1, AN$2 = "Mixed"), 0.5*AN48, 0) + IF(AND(AO$1 = AP$1, AP$2 = "Mixed"), 0.5*AP48, 0)</f>
        <v>10.000005</v>
      </c>
      <c r="AP48" s="5">
        <f>IF('Athletes - Gold'!AP48+'Athletes - Silver'!AP48+'Athletes - Bronze'!AP48 &gt; 0, 'Athletes - Gold'!AP48*'Medal values'!$B$1+'Athletes - Silver'!AP48*'Medal values'!$B$2+'Athletes - Bronze'!AP48*'Medal values'!$B$3, "") + IF(AND(AP$1 = AO$1, AO$2 = "Mixed"), 0.5*AO48, 0) + IF(AND(AP$1 = AQ$1, AQ$2 = "Mixed"), 0.5*AQ48, 0)</f>
        <v>6</v>
      </c>
      <c r="AQ48" s="5">
        <f>IF('Athletes - Gold'!AQ48+'Athletes - Silver'!AQ48+'Athletes - Bronze'!AQ48 &gt; 0, 'Athletes - Gold'!AQ48*'Medal values'!$B$1+'Athletes - Silver'!AQ48*'Medal values'!$B$2+'Athletes - Bronze'!AQ48*'Medal values'!$B$3, "") + IF(AND(AQ$1 = AP$1, AP$2 = "Mixed"), 0.5*AP48, 0) + IF(AND(AQ$1 = AR$1, AR$2 = "Mixed"), 0.5*AR48, 0)</f>
        <v>0</v>
      </c>
      <c r="AR48" s="5">
        <f>IF('Athletes - Gold'!AR48+'Athletes - Silver'!AR48+'Athletes - Bronze'!AR48 &gt; 0, 'Athletes - Gold'!AR48*'Medal values'!$B$1+'Athletes - Silver'!AR48*'Medal values'!$B$2+'Athletes - Bronze'!AR48*'Medal values'!$B$3, "") + IF(AND(AR$1 = AQ$1, AQ$2 = "Mixed"), 0.5*AQ48, 0) + IF(AND(AR$1 = AS$1, AS$2 = "Mixed"), 0.5*AS48, 0)</f>
        <v>0</v>
      </c>
      <c r="AS48" s="5">
        <f>IF('Athletes - Gold'!AS48+'Athletes - Silver'!AS48+'Athletes - Bronze'!AS48 &gt; 0, 'Athletes - Gold'!AS48*'Medal values'!$B$1+'Athletes - Silver'!AS48*'Medal values'!$B$2+'Athletes - Bronze'!AS48*'Medal values'!$B$3, "") + IF(AND(AS$1 = AR$1, AR$2 = "Mixed"), 0.5*AR48, 0) + IF(AND(AS$1 = AT$1, AT$2 = "Mixed"), 0.5*AT48, 0)</f>
        <v>0</v>
      </c>
      <c r="AT48" s="5">
        <f>IF('Athletes - Gold'!AT48+'Athletes - Silver'!AT48+'Athletes - Bronze'!AT48 &gt; 0, 'Athletes - Gold'!AT48*'Medal values'!$B$1+'Athletes - Silver'!AT48*'Medal values'!$B$2+'Athletes - Bronze'!AT48*'Medal values'!$B$3, "") + IF(AND(AT$1 = AS$1, AS$2 = "Mixed"), 0.5*AS48, 0) + IF(AND(AT$1 = AU$1, AU$2 = "Mixed"), 0.5*AU48, 0)</f>
        <v>0</v>
      </c>
      <c r="AU48" s="5">
        <f>IF('Athletes - Gold'!AU48+'Athletes - Silver'!AU48+'Athletes - Bronze'!AU48 &gt; 0, 'Athletes - Gold'!AU48*'Medal values'!$B$1+'Athletes - Silver'!AU48*'Medal values'!$B$2+'Athletes - Bronze'!AU48*'Medal values'!$B$3, "") + IF(AND(AU$1 = AT$1, AT$2 = "Mixed"), 0.5*AT48, 0) + IF(AND(AU$1 = AV$1, AV$2 = "Mixed"), 0.5*AV48, 0)</f>
        <v>0</v>
      </c>
      <c r="AV48" s="5">
        <f>IF('Athletes - Gold'!AV48+'Athletes - Silver'!AV48+'Athletes - Bronze'!AV48 &gt; 0, 'Athletes - Gold'!AV48*'Medal values'!$B$1+'Athletes - Silver'!AV48*'Medal values'!$B$2+'Athletes - Bronze'!AV48*'Medal values'!$B$3, "") + IF(AND(AV$1 = AU$1, AU$2 = "Mixed"), 0.5*AU48, 0) + IF(AND(AV$1 = AW$1, AW$2 = "Mixed"), 0.5*AW48, 0)</f>
        <v>0</v>
      </c>
      <c r="AW48" s="5">
        <f>IF('Athletes - Gold'!AW48+'Athletes - Silver'!AW48+'Athletes - Bronze'!AW48 &gt; 0, 'Athletes - Gold'!AW48*'Medal values'!$B$1+'Athletes - Silver'!AW48*'Medal values'!$B$2+'Athletes - Bronze'!AW48*'Medal values'!$B$3, "") + IF(AND(AW$1 = AV$1, AV$2 = "Mixed"), 0.5*AV48, 0) + IF(AND(AW$1 = AX$1, AX$2 = "Mixed"), 0.5*AX48, 0)</f>
        <v>0</v>
      </c>
      <c r="AX48" s="5">
        <f>IF('Athletes - Gold'!AX48+'Athletes - Silver'!AX48+'Athletes - Bronze'!AX48 &gt; 0, 'Athletes - Gold'!AX48*'Medal values'!$B$1+'Athletes - Silver'!AX48*'Medal values'!$B$2+'Athletes - Bronze'!AX48*'Medal values'!$B$3, "") + IF(AND(AX$1 = AW$1, AW$2 = "Mixed"), 0.5*AW48, 0) + IF(AND(AX$1 = AY$1, AY$2 = "Mixed"), 0.5*AY48, 0)</f>
        <v>0</v>
      </c>
      <c r="AY48" s="5">
        <f>IF('Athletes - Gold'!AY48+'Athletes - Silver'!AY48+'Athletes - Bronze'!AY48 &gt; 0, 'Athletes - Gold'!AY48*'Medal values'!$B$1+'Athletes - Silver'!AY48*'Medal values'!$B$2+'Athletes - Bronze'!AY48*'Medal values'!$B$3, "") + IF(AND(AY$1 = AX$1, AX$2 = "Mixed"), 0.5*AX48, 0) + IF(AND(AY$1 = AZ$1, AZ$2 = "Mixed"), 0.5*AZ48, 0)</f>
        <v>0</v>
      </c>
      <c r="AZ48" s="5">
        <f>IF('Athletes - Gold'!AZ48+'Athletes - Silver'!AZ48+'Athletes - Bronze'!AZ48 &gt; 0, 'Athletes - Gold'!AZ48*'Medal values'!$B$1+'Athletes - Silver'!AZ48*'Medal values'!$B$2+'Athletes - Bronze'!AZ48*'Medal values'!$B$3, "") + IF(AND(AZ$1 = AY$1, AY$2 = "Mixed"), 0.5*AY48, 0) + IF(AND(AZ$1 = BA$1, BA$2 = "Mixed"), 0.5*BA48, 0)</f>
        <v>0</v>
      </c>
      <c r="BA48" s="5">
        <f>IF('Athletes - Gold'!BA48+'Athletes - Silver'!BA48+'Athletes - Bronze'!BA48 &gt; 0, 'Athletes - Gold'!BA48*'Medal values'!$B$1+'Athletes - Silver'!BA48*'Medal values'!$B$2+'Athletes - Bronze'!BA48*'Medal values'!$B$3, "") + IF(AND(BA$1 = AZ$1, AZ$2 = "Mixed"), 0.5*AZ48, 0) + IF(AND(BA$1 = BB$1, BB$2 = "Mixed"), 0.5*BB48, 0)</f>
        <v>2</v>
      </c>
      <c r="BB48" s="5">
        <f>IF('Athletes - Gold'!BB48+'Athletes - Silver'!BB48+'Athletes - Bronze'!BB48 &gt; 0, 'Athletes - Gold'!BB48*'Medal values'!$B$1+'Athletes - Silver'!BB48*'Medal values'!$B$2+'Athletes - Bronze'!BB48*'Medal values'!$B$3, "") + IF(AND(BB$1 = BA$1, BA$2 = "Mixed"), 0.5*BA48, 0) + IF(AND(BB$1 = BC$1, BC$2 = "Mixed"), 0.5*BC48, 0)</f>
        <v>3.001</v>
      </c>
      <c r="BC48" s="5">
        <f>IF('Athletes - Gold'!BC48+'Athletes - Silver'!BC48+'Athletes - Bronze'!BC48 &gt; 0, 'Athletes - Gold'!BC48*'Medal values'!$B$1+'Athletes - Silver'!BC48*'Medal values'!$B$2+'Athletes - Bronze'!BC48*'Medal values'!$B$3, "") + IF(AND(BC$1 = BB$1, BB$2 = "Mixed"), 0.5*BB48, 0) + IF(AND(BC$1 = BD$1, BD$2 = "Mixed"), 0.5*BD48, 0)</f>
        <v>1</v>
      </c>
      <c r="BD48" s="5">
        <f>IF('Athletes - Gold'!BD48+'Athletes - Silver'!BD48+'Athletes - Bronze'!BD48 &gt; 0, 'Athletes - Gold'!BD48*'Medal values'!$B$1+'Athletes - Silver'!BD48*'Medal values'!$B$2+'Athletes - Bronze'!BD48*'Medal values'!$B$3, "") + IF(AND(BD$1 = BC$1, BC$2 = "Mixed"), 0.5*BC48, 0) + IF(AND(BD$1 = BE$1, BE$2 = "Mixed"), 0.5*BE48, 0)</f>
        <v>1</v>
      </c>
      <c r="BE48" s="5">
        <f>IF('Athletes - Gold'!BE48+'Athletes - Silver'!BE48+'Athletes - Bronze'!BE48 &gt; 0, 'Athletes - Gold'!BE48*'Medal values'!$B$1+'Athletes - Silver'!BE48*'Medal values'!$B$2+'Athletes - Bronze'!BE48*'Medal values'!$B$3, "") + IF(AND(BE$1 = BD$1, BD$2 = "Mixed"), 0.5*BD48, 0) + IF(AND(BE$1 = BF$1, BF$2 = "Mixed"), 0.5*BF48, 0)</f>
        <v>0</v>
      </c>
      <c r="BF48" s="5">
        <f>IF('Athletes - Gold'!BF48+'Athletes - Silver'!BF48+'Athletes - Bronze'!BF48 &gt; 0, 'Athletes - Gold'!BF48*'Medal values'!$B$1+'Athletes - Silver'!BF48*'Medal values'!$B$2+'Athletes - Bronze'!BF48*'Medal values'!$B$3, "") + IF(AND(BF$1 = BE$1, BE$2 = "Mixed"), 0.5*BE48, 0) + IF(AND(BF$1 = BG$1, BG$2 = "Mixed"), 0.5*BG48, 0)</f>
        <v>0</v>
      </c>
      <c r="BG48" s="5">
        <f>IF('Athletes - Gold'!BG48+'Athletes - Silver'!BG48+'Athletes - Bronze'!BG48 &gt; 0, 'Athletes - Gold'!BG48*'Medal values'!$B$1+'Athletes - Silver'!BG48*'Medal values'!$B$2+'Athletes - Bronze'!BG48*'Medal values'!$B$3, "") + IF(AND(BG$1 = BF$1, BF$2 = "Mixed"), 0.5*BF48, 0) + IF(AND(BG$1 = BH$1, BH$2 = "Mixed"), 0.5*BH48, 0)</f>
        <v>0</v>
      </c>
      <c r="BH48" s="5">
        <f>IF('Athletes - Gold'!BH48+'Athletes - Silver'!BH48+'Athletes - Bronze'!BH48 &gt; 0, 'Athletes - Gold'!BH48*'Medal values'!$B$1+'Athletes - Silver'!BH48*'Medal values'!$B$2+'Athletes - Bronze'!BH48*'Medal values'!$B$3, "") + IF(AND(BH$1 = BG$1, BG$2 = "Mixed"), 0.5*BG48, 0) + IF(AND(BH$1 = BI$1, BI$2 = "Mixed"), 0.5*BI48, 0)</f>
        <v>5</v>
      </c>
      <c r="BI48" s="5">
        <f>IF('Athletes - Gold'!BI48+'Athletes - Silver'!BI48+'Athletes - Bronze'!BI48 &gt; 0, 'Athletes - Gold'!BI48*'Medal values'!$B$1+'Athletes - Silver'!BI48*'Medal values'!$B$2+'Athletes - Bronze'!BI48*'Medal values'!$B$3, "") + IF(AND(BI$1 = BH$1, BH$2 = "Mixed"), 0.5*BH48, 0) + IF(AND(BI$1 = BJ$1, BJ$2 = "Mixed"), 0.5*BJ48, 0)</f>
        <v>6</v>
      </c>
      <c r="BJ48" s="5">
        <f>IF('Athletes - Gold'!BJ48+'Athletes - Silver'!BJ48+'Athletes - Bronze'!BJ48 &gt; 0, 'Athletes - Gold'!BJ48*'Medal values'!$B$1+'Athletes - Silver'!BJ48*'Medal values'!$B$2+'Athletes - Bronze'!BJ48*'Medal values'!$B$3, "") + IF(AND(BJ$1 = BI$1, BI$2 = "Mixed"), 0.5*BI48, 0) + IF(AND(BJ$1 = BK$1, BK$2 = "Mixed"), 0.5*BK48, 0)</f>
        <v>6.002</v>
      </c>
      <c r="BK48" s="5">
        <f>IF('Athletes - Gold'!BK48+'Athletes - Silver'!BK48+'Athletes - Bronze'!BK48 &gt; 0, 'Athletes - Gold'!BK48*'Medal values'!$B$1+'Athletes - Silver'!BK48*'Medal values'!$B$2+'Athletes - Bronze'!BK48*'Medal values'!$B$3, "") + IF(AND(BK$1 = BJ$1, BJ$2 = "Mixed"), 0.5*BJ48, 0) + IF(AND(BK$1 = BL$1, BL$2 = "Mixed"), 0.5*BL48, 0)</f>
        <v>0</v>
      </c>
      <c r="BL48" s="5">
        <f>IF('Athletes - Gold'!BL48+'Athletes - Silver'!BL48+'Athletes - Bronze'!BL48 &gt; 0, 'Athletes - Gold'!BL48*'Medal values'!$B$1+'Athletes - Silver'!BL48*'Medal values'!$B$2+'Athletes - Bronze'!BL48*'Medal values'!$B$3, "") + IF(AND(BL$1 = BK$1, BK$2 = "Mixed"), 0.5*BK48, 0) + IF(AND(BL$1 = BM$1, BM$2 = "Mixed"), 0.5*BM48, 0)</f>
        <v>0</v>
      </c>
      <c r="BM48" s="5">
        <f>IF('Athletes - Gold'!BM48+'Athletes - Silver'!BM48+'Athletes - Bronze'!BM48 &gt; 0, 'Athletes - Gold'!BM48*'Medal values'!$B$1+'Athletes - Silver'!BM48*'Medal values'!$B$2+'Athletes - Bronze'!BM48*'Medal values'!$B$3, "") + IF(AND(BM$1 = BL$1, BL$2 = "Mixed"), 0.5*BL48, 0) + IF(AND(BM$1 = BN$1, BN$2 = "Mixed"), 0.5*BN48, 0)</f>
        <v>3.001</v>
      </c>
      <c r="BN48" s="5">
        <f>IF('Athletes - Gold'!BN48+'Athletes - Silver'!BN48+'Athletes - Bronze'!BN48 &gt; 0, 'Athletes - Gold'!BN48*'Medal values'!$B$1+'Athletes - Silver'!BN48*'Medal values'!$B$2+'Athletes - Bronze'!BN48*'Medal values'!$B$3, "") + IF(AND(BN$1 = BM$1, BM$2 = "Mixed"), 0.5*BM48, 0) + IF(AND(BN$1 = BO$1, BO$2 = "Mixed"), 0.5*BO48, 0)</f>
        <v>6.002</v>
      </c>
      <c r="BO48" s="5">
        <f>IF('Athletes - Gold'!BO48+'Athletes - Silver'!BO48+'Athletes - Bronze'!BO48 &gt; 0, 'Athletes - Gold'!BO48*'Medal values'!$B$1+'Athletes - Silver'!BO48*'Medal values'!$B$2+'Athletes - Bronze'!BO48*'Medal values'!$B$3, "") + IF(AND(BO$1 = BN$1, BN$2 = "Mixed"), 0.5*BN48, 0) + IF(AND(BO$1 = BP$1, BP$2 = "Mixed"), 0.5*BP48, 0)</f>
        <v>3.001</v>
      </c>
      <c r="BP48" s="5">
        <f>IF('Athletes - Gold'!BP48+'Athletes - Silver'!BP48+'Athletes - Bronze'!BP48 &gt; 0, 'Athletes - Gold'!BP48*'Medal values'!$B$1+'Athletes - Silver'!BP48*'Medal values'!$B$2+'Athletes - Bronze'!BP48*'Medal values'!$B$3, "") + IF(AND(BP$1 = BO$1, BO$2 = "Mixed"), 0.5*BO48, 0) + IF(AND(BP$1 = BQ$1, BQ$2 = "Mixed"), 0.5*BQ48, 0)</f>
        <v>0</v>
      </c>
      <c r="BQ48" s="5">
        <f>IF('Athletes - Gold'!BQ48+'Athletes - Silver'!BQ48+'Athletes - Bronze'!BQ48 &gt; 0, 'Athletes - Gold'!BQ48*'Medal values'!$B$1+'Athletes - Silver'!BQ48*'Medal values'!$B$2+'Athletes - Bronze'!BQ48*'Medal values'!$B$3, "") + IF(AND(BQ$1 = BP$1, BP$2 = "Mixed"), 0.5*BP48, 0) + IF(AND(BQ$1 = BR$1, BR$2 = "Mixed"), 0.5*BR48, 0)</f>
        <v>0</v>
      </c>
      <c r="BR48" s="5">
        <f>IF('Athletes - Gold'!BR48+'Athletes - Silver'!BR48+'Athletes - Bronze'!BR48 &gt; 0, 'Athletes - Gold'!BR48*'Medal values'!$B$1+'Athletes - Silver'!BR48*'Medal values'!$B$2+'Athletes - Bronze'!BR48*'Medal values'!$B$3, "") + IF(AND(BR$1 = BQ$1, BQ$2 = "Mixed"), 0.5*BQ48, 0) + IF(AND(BR$1 = BS$1, BS$2 = "Mixed"), 0.5*BS48, 0)</f>
        <v>2.000001</v>
      </c>
      <c r="BS48" s="5">
        <f>IF('Athletes - Gold'!BS48+'Athletes - Silver'!BS48+'Athletes - Bronze'!BS48 &gt; 0, 'Athletes - Gold'!BS48*'Medal values'!$B$1+'Athletes - Silver'!BS48*'Medal values'!$B$2+'Athletes - Bronze'!BS48*'Medal values'!$B$3, "") + IF(AND(BS$1 = BR$1, BR$2 = "Mixed"), 0.5*BR48, 0) + IF(AND(BS$1 = BT$1, BT$2 = "Mixed"), 0.5*BT48, 0)</f>
        <v>0</v>
      </c>
      <c r="BT48" s="5">
        <f>IF('Athletes - Gold'!BT48+'Athletes - Silver'!BT48+'Athletes - Bronze'!BT48 &gt; 0, 'Athletes - Gold'!BT48*'Medal values'!$B$1+'Athletes - Silver'!BT48*'Medal values'!$B$2+'Athletes - Bronze'!BT48*'Medal values'!$B$3, "") + IF(AND(BT$1 = BS$1, BS$2 = "Mixed"), 0.5*BS48, 0) + IF(AND(BT$1 = BU$1, BU$2 = "Mixed"), 0.5*BU48, 0)</f>
        <v>0</v>
      </c>
      <c r="BU48" s="5">
        <f>IF('Athletes - Gold'!BU48+'Athletes - Silver'!BU48+'Athletes - Bronze'!BU48 &gt; 0, 'Athletes - Gold'!BU48*'Medal values'!$B$1+'Athletes - Silver'!BU48*'Medal values'!$B$2+'Athletes - Bronze'!BU48*'Medal values'!$B$3, "") + IF(AND(BU$1 = BT$1, BT$2 = "Mixed"), 0.5*BT48, 0) + IF(AND(BU$1 = BV$1, BV$2 = "Mixed"), 0.5*BV48, 0)</f>
        <v>0</v>
      </c>
      <c r="BV48" s="5">
        <f>IF('Athletes - Gold'!BV48+'Athletes - Silver'!BV48+'Athletes - Bronze'!BV48 &gt; 0, 'Athletes - Gold'!BV48*'Medal values'!$B$1+'Athletes - Silver'!BV48*'Medal values'!$B$2+'Athletes - Bronze'!BV48*'Medal values'!$B$3, "") + IF(AND(BV$1 = BU$1, BU$2 = "Mixed"), 0.5*BU48, 0) + IF(AND(BV$1 = BW$1, BW$2 = "Mixed"), 0.5*BW48, 0)</f>
        <v>0</v>
      </c>
      <c r="BW48" s="5">
        <f>IF('Athletes - Gold'!BW48+'Athletes - Silver'!BW48+'Athletes - Bronze'!BW48 &gt; 0, 'Athletes - Gold'!BW48*'Medal values'!$B$1+'Athletes - Silver'!BW48*'Medal values'!$B$2+'Athletes - Bronze'!BW48*'Medal values'!$B$3, "") + IF(AND(BW$1 = BV$1, BV$2 = "Mixed"), 0.5*BV48, 0) + IF(AND(BW$1 = BX$1, BX$2 = "Mixed"), 0.5*BX48, 0)</f>
        <v>0</v>
      </c>
      <c r="BX48" s="5">
        <f>IF('Athletes - Gold'!BX48+'Athletes - Silver'!BX48+'Athletes - Bronze'!BX48 &gt; 0, 'Athletes - Gold'!BX48*'Medal values'!$B$1+'Athletes - Silver'!BX48*'Medal values'!$B$2+'Athletes - Bronze'!BX48*'Medal values'!$B$3, "") + IF(AND(BX$1 = BW$1, BW$2 = "Mixed"), 0.5*BW48, 0) + IF(AND(BX$1 = BY$1, BY$2 = "Mixed"), 0.5*BY48, 0)</f>
        <v>0</v>
      </c>
      <c r="BY48" s="5">
        <f>IF('Athletes - Gold'!BY48+'Athletes - Silver'!BY48+'Athletes - Bronze'!BY48 &gt; 0, 'Athletes - Gold'!BY48*'Medal values'!$B$1+'Athletes - Silver'!BY48*'Medal values'!$B$2+'Athletes - Bronze'!BY48*'Medal values'!$B$3, "") + IF(AND(BY$1 = BX$1, BX$2 = "Mixed"), 0.5*BX48, 0) + IF(AND(BY$1 = BZ$1, BZ$2 = "Mixed"), 0.5*BZ48, 0)</f>
        <v>16.000005</v>
      </c>
      <c r="BZ48" s="5">
        <f>IF('Athletes - Gold'!BZ48+'Athletes - Silver'!BZ48+'Athletes - Bronze'!BZ48 &gt; 0, 'Athletes - Gold'!BZ48*'Medal values'!$B$1+'Athletes - Silver'!BZ48*'Medal values'!$B$2+'Athletes - Bronze'!BZ48*'Medal values'!$B$3, "") + IF(AND(BZ$1 = BY$1, BY$2 = "Mixed"), 0.5*BY48, 0) + IF(AND(BZ$1 = CA$1, CA$2 = "Mixed"), 0.5*CA48, 0)</f>
        <v>0</v>
      </c>
      <c r="CA48" s="5">
        <f>IF('Athletes - Gold'!CA48+'Athletes - Silver'!CA48+'Athletes - Bronze'!CA48 &gt; 0, 'Athletes - Gold'!CA48*'Medal values'!$B$1+'Athletes - Silver'!CA48*'Medal values'!$B$2+'Athletes - Bronze'!CA48*'Medal values'!$B$3, "") + IF(AND(CA$1 = BZ$1, BZ$2 = "Mixed"), 0.5*BZ48, 0) + IF(AND(CA$1 = CB$1, CB$2 = "Mixed"), 0.5*CB48, 0)</f>
        <v>1</v>
      </c>
      <c r="CB48" s="5">
        <f>IF('Athletes - Gold'!CB48+'Athletes - Silver'!CB48+'Athletes - Bronze'!CB48 &gt; 0, 'Athletes - Gold'!CB48*'Medal values'!$B$1+'Athletes - Silver'!CB48*'Medal values'!$B$2+'Athletes - Bronze'!CB48*'Medal values'!$B$3, "") + IF(AND(CB$1 = CA$1, CA$2 = "Mixed"), 0.5*CA48, 0) + IF(AND(CB$1 = CC$1, CC$2 = "Mixed"), 0.5*CC48, 0)</f>
        <v>0</v>
      </c>
      <c r="CC48" s="5">
        <f>IF('Athletes - Gold'!CC48+'Athletes - Silver'!CC48+'Athletes - Bronze'!CC48 &gt; 0, 'Athletes - Gold'!CC48*'Medal values'!$B$1+'Athletes - Silver'!CC48*'Medal values'!$B$2+'Athletes - Bronze'!CC48*'Medal values'!$B$3, "") + IF(AND(CC$1 = CB$1, CB$2 = "Mixed"), 0.5*CB48, 0) + IF(AND(CC$1 = CD$1, CD$2 = "Mixed"), 0.5*CD48, 0)</f>
        <v>0</v>
      </c>
      <c r="CD48" s="5">
        <f>IF('Athletes - Gold'!CD48+'Athletes - Silver'!CD48+'Athletes - Bronze'!CD48 &gt; 0, 'Athletes - Gold'!CD48*'Medal values'!$B$1+'Athletes - Silver'!CD48*'Medal values'!$B$2+'Athletes - Bronze'!CD48*'Medal values'!$B$3, "") + IF(AND(CD$1 = CC$1, CC$2 = "Mixed"), 0.5*CC48, 0) + IF(AND(CD$1 = CE$1, CE$2 = "Mixed"), 0.5*CE48, 0)</f>
        <v>0</v>
      </c>
      <c r="CE48" s="5">
        <f>IF('Athletes - Gold'!CE48+'Athletes - Silver'!CE48+'Athletes - Bronze'!CE48 &gt; 0, 'Athletes - Gold'!CE48*'Medal values'!$B$1+'Athletes - Silver'!CE48*'Medal values'!$B$2+'Athletes - Bronze'!CE48*'Medal values'!$B$3, "") + IF(AND(CE$1 = CD$1, CD$2 = "Mixed"), 0.5*CD48, 0) + IF(AND(CE$1 = CF$1, CF$2 = "Mixed"), 0.5*CF48, 0)</f>
        <v>3.001</v>
      </c>
      <c r="CF48" s="5">
        <f>IF('Athletes - Gold'!CF48+'Athletes - Silver'!CF48+'Athletes - Bronze'!CF48 &gt; 0, 'Athletes - Gold'!CF48*'Medal values'!$B$1+'Athletes - Silver'!CF48*'Medal values'!$B$2+'Athletes - Bronze'!CF48*'Medal values'!$B$3, "") + IF(AND(CF$1 = CE$1, CE$2 = "Mixed"), 0.5*CE48, 0) + IF(AND(CF$1 = CG$1, CG$2 = "Mixed"), 0.5*CG48, 0)</f>
        <v>0</v>
      </c>
      <c r="CG48" s="5">
        <f>IF('Athletes - Gold'!CG48+'Athletes - Silver'!CG48+'Athletes - Bronze'!CG48 &gt; 0, 'Athletes - Gold'!CG48*'Medal values'!$B$1+'Athletes - Silver'!CG48*'Medal values'!$B$2+'Athletes - Bronze'!CG48*'Medal values'!$B$3, "") + IF(AND(CG$1 = CF$1, CF$2 = "Mixed"), 0.5*CF48, 0) + IF(AND(CG$1 = CH$1, CH$2 = "Mixed"), 0.5*CH48, 0)</f>
        <v>0</v>
      </c>
      <c r="CH48" s="5">
        <f>IF('Athletes - Gold'!CH48+'Athletes - Silver'!CH48+'Athletes - Bronze'!CH48 &gt; 0, 'Athletes - Gold'!CH48*'Medal values'!$B$1+'Athletes - Silver'!CH48*'Medal values'!$B$2+'Athletes - Bronze'!CH48*'Medal values'!$B$3, "") + IF(AND(CH$1 = CG$1, CG$2 = "Mixed"), 0.5*CG48, 0) + IF(AND(CH$1 = CI$1, CI$2 = "Mixed"), 0.5*CI48, 0)</f>
        <v>0</v>
      </c>
      <c r="CI48" s="5">
        <f>IF('Athletes - Gold'!CI48+'Athletes - Silver'!CI48+'Athletes - Bronze'!CI48 &gt; 0, 'Athletes - Gold'!CI48*'Medal values'!$B$1+'Athletes - Silver'!CI48*'Medal values'!$B$2+'Athletes - Bronze'!CI48*'Medal values'!$B$3, "") + IF(AND(CI$1 = CH$1, CH$2 = "Mixed"), 0.5*CH48, 0) + IF(AND(CI$1 = CJ$1, CJ$2 = "Mixed"), 0.5*CJ48, 0)</f>
        <v>0</v>
      </c>
      <c r="CJ48" s="5">
        <f>IF('Athletes - Gold'!CJ48+'Athletes - Silver'!CJ48+'Athletes - Bronze'!CJ48 &gt; 0, 'Athletes - Gold'!CJ48*'Medal values'!$B$1+'Athletes - Silver'!CJ48*'Medal values'!$B$2+'Athletes - Bronze'!CJ48*'Medal values'!$B$3, "") + IF(AND(CJ$1 = CI$1, CI$2 = "Mixed"), 0.5*CI48, 0) + IF(AND(CJ$1 = CK$1, CK$2 = "Mixed"), 0.5*CK48, 0)</f>
        <v>0</v>
      </c>
      <c r="CK48" s="5">
        <f>IF('Athletes - Gold'!CK48+'Athletes - Silver'!CK48+'Athletes - Bronze'!CK48 &gt; 0, 'Athletes - Gold'!CK48*'Medal values'!$B$1+'Athletes - Silver'!CK48*'Medal values'!$B$2+'Athletes - Bronze'!CK48*'Medal values'!$B$3, "") + IF(AND(CK$1 = CJ$1, CJ$2 = "Mixed"), 0.5*CJ48, 0) + IF(AND(CK$1 = CL$1, CL$2 = "Mixed"), 0.5*CL48, 0)</f>
        <v>0</v>
      </c>
      <c r="CL48" s="5">
        <f>IF('Athletes - Gold'!CL48+'Athletes - Silver'!CL48+'Athletes - Bronze'!CL48 &gt; 0, 'Athletes - Gold'!CL48*'Medal values'!$B$1+'Athletes - Silver'!CL48*'Medal values'!$B$2+'Athletes - Bronze'!CL48*'Medal values'!$B$3, "") + IF(AND(CL$1 = CK$1, CK$2 = "Mixed"), 0.5*CK48, 0) + IF(AND(CL$1 = CM$1, CM$2 = "Mixed"), 0.5*CM48, 0)</f>
        <v>0</v>
      </c>
      <c r="CM48" s="5">
        <f>IF('Athletes - Gold'!CM48+'Athletes - Silver'!CM48+'Athletes - Bronze'!CM48 &gt; 0, 'Athletes - Gold'!CM48*'Medal values'!$B$1+'Athletes - Silver'!CM48*'Medal values'!$B$2+'Athletes - Bronze'!CM48*'Medal values'!$B$3, "") + IF(AND(CM$1 = CL$1, CL$2 = "Mixed"), 0.5*CL48, 0) + IF(AND(CM$1 = CN$1, CN$2 = "Mixed"), 0.5*CN48, 0)</f>
        <v>0</v>
      </c>
      <c r="CN48" s="5">
        <f>IF('Athletes - Gold'!CN48+'Athletes - Silver'!CN48+'Athletes - Bronze'!CN48 &gt; 0, 'Athletes - Gold'!CN48*'Medal values'!$B$1+'Athletes - Silver'!CN48*'Medal values'!$B$2+'Athletes - Bronze'!CN48*'Medal values'!$B$3, "") + IF(AND(CN$1 = CM$1, CM$2 = "Mixed"), 0.5*CM48, 0) + IF(AND(CN$1 = CO$1, CO$2 = "Mixed"), 0.5*CO48, 0)</f>
        <v>0</v>
      </c>
      <c r="CO48" s="5">
        <f>IF('Athletes - Gold'!CO48+'Athletes - Silver'!CO48+'Athletes - Bronze'!CO48 &gt; 0, 'Athletes - Gold'!CO48*'Medal values'!$B$1+'Athletes - Silver'!CO48*'Medal values'!$B$2+'Athletes - Bronze'!CO48*'Medal values'!$B$3, "") + IF(AND(CO$1 = CN$1, CN$2 = "Mixed"), 0.5*CN48, 0) + IF(AND(CO$1 = CP$1, CP$2 = "Mixed"), 0.5*CP48, 0)</f>
        <v>0</v>
      </c>
      <c r="CP48" s="5">
        <f>IF('Athletes - Gold'!CP48+'Athletes - Silver'!CP48+'Athletes - Bronze'!CP48 &gt; 0, 'Athletes - Gold'!CP48*'Medal values'!$B$1+'Athletes - Silver'!CP48*'Medal values'!$B$2+'Athletes - Bronze'!CP48*'Medal values'!$B$3, "") + IF(AND(CP$1 = CO$1, CO$2 = "Mixed"), 0.5*CO48, 0) + IF(AND(CP$1 = CQ$1, CQ$2 = "Mixed"), 0.5*CQ48, 0)</f>
        <v>0</v>
      </c>
      <c r="CQ48" s="5">
        <f>IF('Athletes - Gold'!CQ48+'Athletes - Silver'!CQ48+'Athletes - Bronze'!CQ48 &gt; 0, 'Athletes - Gold'!CQ48*'Medal values'!$B$1+'Athletes - Silver'!CQ48*'Medal values'!$B$2+'Athletes - Bronze'!CQ48*'Medal values'!$B$3, "") + IF(AND(CQ$1 = CP$1, CP$2 = "Mixed"), 0.5*CP48, 0) + IF(AND(CQ$1 = CR$1, CR$2 = "Mixed"), 0.5*CR48, 0)</f>
        <v>0</v>
      </c>
      <c r="CR48" s="5">
        <f>IF('Athletes - Gold'!CR48+'Athletes - Silver'!CR48+'Athletes - Bronze'!CR48 &gt; 0, 'Athletes - Gold'!CR48*'Medal values'!$B$1+'Athletes - Silver'!CR48*'Medal values'!$B$2+'Athletes - Bronze'!CR48*'Medal values'!$B$3, "") + IF(AND(CR$1 = CQ$1, CQ$2 = "Mixed"), 0.5*CQ48, 0) + IF(AND(CR$1 = CS$1, CS$2 = "Mixed"), 0.5*CS48, 0)</f>
        <v>0</v>
      </c>
      <c r="CS48" s="5">
        <f>IF('Athletes - Gold'!CS48+'Athletes - Silver'!CS48+'Athletes - Bronze'!CS48 &gt; 0, 'Athletes - Gold'!CS48*'Medal values'!$B$1+'Athletes - Silver'!CS48*'Medal values'!$B$2+'Athletes - Bronze'!CS48*'Medal values'!$B$3, "") + IF(AND(CS$1 = CR$1, CR$2 = "Mixed"), 0.5*CR48, 0) + IF(AND(CS$1 = CT$1, CT$2 = "Mixed"), 0.5*CT48, 0)</f>
        <v>2</v>
      </c>
      <c r="CT48" s="5">
        <f>IF('Athletes - Gold'!CT48+'Athletes - Silver'!CT48+'Athletes - Bronze'!CT48 &gt; 0, 'Athletes - Gold'!CT48*'Medal values'!$B$1+'Athletes - Silver'!CT48*'Medal values'!$B$2+'Athletes - Bronze'!CT48*'Medal values'!$B$3, "") + IF(AND(CT$1 = CS$1, CS$2 = "Mixed"), 0.5*CS48, 0) + IF(AND(CT$1 = CU$1, CU$2 = "Mixed"), 0.5*CU48, 0)</f>
        <v>2.000001</v>
      </c>
      <c r="CU48" s="5">
        <f>IF('Athletes - Gold'!CU48+'Athletes - Silver'!CU48+'Athletes - Bronze'!CU48 &gt; 0, 'Athletes - Gold'!CU48*'Medal values'!$B$1+'Athletes - Silver'!CU48*'Medal values'!$B$2+'Athletes - Bronze'!CU48*'Medal values'!$B$3, "") + IF(AND(CU$1 = CT$1, CT$2 = "Mixed"), 0.5*CT48, 0) + IF(AND(CU$1 = CV$1, CV$2 = "Mixed"), 0.5*CV48, 0)</f>
        <v>1</v>
      </c>
      <c r="CV48" s="5">
        <f>IF('Athletes - Gold'!CV48+'Athletes - Silver'!CV48+'Athletes - Bronze'!CV48 &gt; 0, 'Athletes - Gold'!CV48*'Medal values'!$B$1+'Athletes - Silver'!CV48*'Medal values'!$B$2+'Athletes - Bronze'!CV48*'Medal values'!$B$3, "") + IF(AND(CV$1 = CU$1, CU$2 = "Mixed"), 0.5*CU48, 0) + IF(AND(CV$1 = CW$1, CW$2 = "Mixed"), 0.5*CW48, 0)</f>
        <v>0</v>
      </c>
      <c r="CW48" s="5">
        <f t="shared" ref="CW48:CX48" si="47">SUMIF($B$2:$CV$2,CW$2, $B48:$CV48)</f>
        <v>82.5135125</v>
      </c>
      <c r="CX48" s="5">
        <f t="shared" si="47"/>
        <v>31.004003</v>
      </c>
      <c r="CY48" s="5">
        <f t="shared" si="3"/>
        <v>113.5175155</v>
      </c>
    </row>
    <row r="49">
      <c r="A49" s="5" t="str">
        <f>Countries!A47</f>
        <v>JAM</v>
      </c>
      <c r="B49" s="5">
        <f>IF('Athletes - Gold'!B49+'Athletes - Silver'!B49+'Athletes - Bronze'!B49 &gt; 0, 'Athletes - Gold'!B49*'Medal values'!$B$1+'Athletes - Silver'!B49*'Medal values'!$B$2+'Athletes - Bronze'!B49*'Medal values'!$B$3, "") + IF(AND(B$1 = A$1, A$2 = "Mixed"), 0.5*A49, 0) + IF(AND(B$1 = C$1, C$2 = "Mixed"), 0.5*C49, 0)</f>
        <v>0</v>
      </c>
      <c r="C49" s="5">
        <f>IF('Athletes - Gold'!C49+'Athletes - Silver'!C49+'Athletes - Bronze'!C49 &gt; 0, 'Athletes - Gold'!C49*'Medal values'!$B$1+'Athletes - Silver'!C49*'Medal values'!$B$2+'Athletes - Bronze'!C49*'Medal values'!$B$3, "") + IF(AND(C$1 = B$1, B$2 = "Mixed"), 0.5*B49, 0) + IF(AND(C$1 = D$1, D$2 = "Mixed"), 0.5*D49, 0)</f>
        <v>0</v>
      </c>
      <c r="D49" s="5">
        <f>IF('Athletes - Gold'!D49+'Athletes - Silver'!D49+'Athletes - Bronze'!D49 &gt; 0, 'Athletes - Gold'!D49*'Medal values'!$B$1+'Athletes - Silver'!D49*'Medal values'!$B$2+'Athletes - Bronze'!D49*'Medal values'!$B$3, "") + IF(AND(D$1 = C$1, C$2 = "Mixed"), 0.5*C49, 0) + IF(AND(D$1 = E$1, E$2 = "Mixed"), 0.5*E49, 0)</f>
        <v>0</v>
      </c>
      <c r="E49" s="5">
        <f>IF('Athletes - Gold'!E49+'Athletes - Silver'!E49+'Athletes - Bronze'!E49 &gt; 0, 'Athletes - Gold'!E49*'Medal values'!$B$1+'Athletes - Silver'!E49*'Medal values'!$B$2+'Athletes - Bronze'!E49*'Medal values'!$B$3, "") + IF(AND(E$1 = D$1, D$2 = "Mixed"), 0.5*D49, 0) + IF(AND(E$1 = F$1, F$2 = "Mixed"), 0.5*F49, 0)</f>
        <v>0</v>
      </c>
      <c r="F49" s="5">
        <f>IF('Athletes - Gold'!F49+'Athletes - Silver'!F49+'Athletes - Bronze'!F49 &gt; 0, 'Athletes - Gold'!F49*'Medal values'!$B$1+'Athletes - Silver'!F49*'Medal values'!$B$2+'Athletes - Bronze'!F49*'Medal values'!$B$3, "") + IF(AND(F$1 = E$1, E$2 = "Mixed"), 0.5*E49, 0) + IF(AND(F$1 = G$1, G$2 = "Mixed"), 0.5*G49, 0)</f>
        <v>0</v>
      </c>
      <c r="G49" s="5">
        <f>IF('Athletes - Gold'!G49+'Athletes - Silver'!G49+'Athletes - Bronze'!G49 &gt; 0, 'Athletes - Gold'!G49*'Medal values'!$B$1+'Athletes - Silver'!G49*'Medal values'!$B$2+'Athletes - Bronze'!G49*'Medal values'!$B$3, "") + IF(AND(G$1 = F$1, F$2 = "Mixed"), 0.5*F49, 0) + IF(AND(G$1 = H$1, H$2 = "Mixed"), 0.5*H49, 0)</f>
        <v>0</v>
      </c>
      <c r="H49" s="5">
        <f>IF('Athletes - Gold'!H49+'Athletes - Silver'!H49+'Athletes - Bronze'!H49 &gt; 0, 'Athletes - Gold'!H49*'Medal values'!$B$1+'Athletes - Silver'!H49*'Medal values'!$B$2+'Athletes - Bronze'!H49*'Medal values'!$B$3, "") + IF(AND(H$1 = G$1, G$2 = "Mixed"), 0.5*G49, 0) + IF(AND(H$1 = I$1, I$2 = "Mixed"), 0.5*I49, 0)</f>
        <v>0</v>
      </c>
      <c r="I49" s="5">
        <f>IF('Athletes - Gold'!I49+'Athletes - Silver'!I49+'Athletes - Bronze'!I49 &gt; 0, 'Athletes - Gold'!I49*'Medal values'!$B$1+'Athletes - Silver'!I49*'Medal values'!$B$2+'Athletes - Bronze'!I49*'Medal values'!$B$3, "") + IF(AND(I$1 = H$1, H$2 = "Mixed"), 0.5*H49, 0) + IF(AND(I$1 = J$1, J$2 = "Mixed"), 0.5*J49, 0)</f>
        <v>0</v>
      </c>
      <c r="J49" s="5">
        <f>IF('Athletes - Gold'!J49+'Athletes - Silver'!J49+'Athletes - Bronze'!J49 &gt; 0, 'Athletes - Gold'!J49*'Medal values'!$B$1+'Athletes - Silver'!J49*'Medal values'!$B$2+'Athletes - Bronze'!J49*'Medal values'!$B$3, "") + IF(AND(J$1 = I$1, I$2 = "Mixed"), 0.5*I49, 0) + IF(AND(J$1 = K$1, K$2 = "Mixed"), 0.5*K49, 0)</f>
        <v>4.001</v>
      </c>
      <c r="K49" s="5">
        <f>IF('Athletes - Gold'!K49+'Athletes - Silver'!K49+'Athletes - Bronze'!K49 &gt; 0, 'Athletes - Gold'!K49*'Medal values'!$B$1+'Athletes - Silver'!K49*'Medal values'!$B$2+'Athletes - Bronze'!K49*'Medal values'!$B$3, "") + IF(AND(K$1 = J$1, J$2 = "Mixed"), 0.5*J49, 0) + IF(AND(K$1 = L$1, L$2 = "Mixed"), 0.5*L49, 0)</f>
        <v>0</v>
      </c>
      <c r="L49" s="5">
        <f>IF('Athletes - Gold'!L49+'Athletes - Silver'!L49+'Athletes - Bronze'!L49 &gt; 0, 'Athletes - Gold'!L49*'Medal values'!$B$1+'Athletes - Silver'!L49*'Medal values'!$B$2+'Athletes - Bronze'!L49*'Medal values'!$B$3, "") + IF(AND(L$1 = K$1, K$2 = "Mixed"), 0.5*K49, 0) + IF(AND(L$1 = M$1, M$2 = "Mixed"), 0.5*M49, 0)</f>
        <v>26.006001</v>
      </c>
      <c r="M49" s="5">
        <f>IF('Athletes - Gold'!M49+'Athletes - Silver'!M49+'Athletes - Bronze'!M49 &gt; 0, 'Athletes - Gold'!M49*'Medal values'!$B$1+'Athletes - Silver'!M49*'Medal values'!$B$2+'Athletes - Bronze'!M49*'Medal values'!$B$3, "") + IF(AND(M$1 = L$1, L$2 = "Mixed"), 0.5*L49, 0) + IF(AND(M$1 = N$1, N$2 = "Mixed"), 0.5*N49, 0)</f>
        <v>0</v>
      </c>
      <c r="N49" s="5">
        <f>IF('Athletes - Gold'!N49+'Athletes - Silver'!N49+'Athletes - Bronze'!N49 &gt; 0, 'Athletes - Gold'!N49*'Medal values'!$B$1+'Athletes - Silver'!N49*'Medal values'!$B$2+'Athletes - Bronze'!N49*'Medal values'!$B$3, "") + IF(AND(N$1 = M$1, M$2 = "Mixed"), 0.5*M49, 0) + IF(AND(N$1 = O$1, O$2 = "Mixed"), 0.5*O49, 0)</f>
        <v>0</v>
      </c>
      <c r="O49" s="5">
        <f>IF('Athletes - Gold'!O49+'Athletes - Silver'!O49+'Athletes - Bronze'!O49 &gt; 0, 'Athletes - Gold'!O49*'Medal values'!$B$1+'Athletes - Silver'!O49*'Medal values'!$B$2+'Athletes - Bronze'!O49*'Medal values'!$B$3, "") + IF(AND(O$1 = N$1, N$2 = "Mixed"), 0.5*N49, 0) + IF(AND(O$1 = P$1, P$2 = "Mixed"), 0.5*P49, 0)</f>
        <v>0</v>
      </c>
      <c r="P49" s="5">
        <f>IF('Athletes - Gold'!P49+'Athletes - Silver'!P49+'Athletes - Bronze'!P49 &gt; 0, 'Athletes - Gold'!P49*'Medal values'!$B$1+'Athletes - Silver'!P49*'Medal values'!$B$2+'Athletes - Bronze'!P49*'Medal values'!$B$3, "") + IF(AND(P$1 = O$1, O$2 = "Mixed"), 0.5*O49, 0) + IF(AND(P$1 = Q$1, Q$2 = "Mixed"), 0.5*Q49, 0)</f>
        <v>0</v>
      </c>
      <c r="Q49" s="5">
        <f>IF('Athletes - Gold'!Q49+'Athletes - Silver'!Q49+'Athletes - Bronze'!Q49 &gt; 0, 'Athletes - Gold'!Q49*'Medal values'!$B$1+'Athletes - Silver'!Q49*'Medal values'!$B$2+'Athletes - Bronze'!Q49*'Medal values'!$B$3, "") + IF(AND(Q$1 = P$1, P$2 = "Mixed"), 0.5*P49, 0) + IF(AND(Q$1 = R$1, R$2 = "Mixed"), 0.5*R49, 0)</f>
        <v>0</v>
      </c>
      <c r="R49" s="5">
        <f>IF('Athletes - Gold'!R49+'Athletes - Silver'!R49+'Athletes - Bronze'!R49 &gt; 0, 'Athletes - Gold'!R49*'Medal values'!$B$1+'Athletes - Silver'!R49*'Medal values'!$B$2+'Athletes - Bronze'!R49*'Medal values'!$B$3, "") + IF(AND(R$1 = Q$1, Q$2 = "Mixed"), 0.5*Q49, 0) + IF(AND(R$1 = S$1, S$2 = "Mixed"), 0.5*S49, 0)</f>
        <v>0</v>
      </c>
      <c r="S49" s="5">
        <f>IF('Athletes - Gold'!S49+'Athletes - Silver'!S49+'Athletes - Bronze'!S49 &gt; 0, 'Athletes - Gold'!S49*'Medal values'!$B$1+'Athletes - Silver'!S49*'Medal values'!$B$2+'Athletes - Bronze'!S49*'Medal values'!$B$3, "") + IF(AND(S$1 = R$1, R$2 = "Mixed"), 0.5*R49, 0) + IF(AND(S$1 = T$1, T$2 = "Mixed"), 0.5*T49, 0)</f>
        <v>0</v>
      </c>
      <c r="T49" s="5">
        <f>IF('Athletes - Gold'!T49+'Athletes - Silver'!T49+'Athletes - Bronze'!T49 &gt; 0, 'Athletes - Gold'!T49*'Medal values'!$B$1+'Athletes - Silver'!T49*'Medal values'!$B$2+'Athletes - Bronze'!T49*'Medal values'!$B$3, "") + IF(AND(T$1 = S$1, S$2 = "Mixed"), 0.5*S49, 0) + IF(AND(T$1 = U$1, U$2 = "Mixed"), 0.5*U49, 0)</f>
        <v>0</v>
      </c>
      <c r="U49" s="5">
        <f>IF('Athletes - Gold'!U49+'Athletes - Silver'!U49+'Athletes - Bronze'!U49 &gt; 0, 'Athletes - Gold'!U49*'Medal values'!$B$1+'Athletes - Silver'!U49*'Medal values'!$B$2+'Athletes - Bronze'!U49*'Medal values'!$B$3, "") + IF(AND(U$1 = T$1, T$2 = "Mixed"), 0.5*T49, 0) + IF(AND(U$1 = V$1, V$2 = "Mixed"), 0.5*V49, 0)</f>
        <v>0</v>
      </c>
      <c r="V49" s="5">
        <f>IF('Athletes - Gold'!V49+'Athletes - Silver'!V49+'Athletes - Bronze'!V49 &gt; 0, 'Athletes - Gold'!V49*'Medal values'!$B$1+'Athletes - Silver'!V49*'Medal values'!$B$2+'Athletes - Bronze'!V49*'Medal values'!$B$3, "") + IF(AND(V$1 = U$1, U$2 = "Mixed"), 0.5*U49, 0) + IF(AND(V$1 = W$1, W$2 = "Mixed"), 0.5*W49, 0)</f>
        <v>0</v>
      </c>
      <c r="W49" s="5">
        <f>IF('Athletes - Gold'!W49+'Athletes - Silver'!W49+'Athletes - Bronze'!W49 &gt; 0, 'Athletes - Gold'!W49*'Medal values'!$B$1+'Athletes - Silver'!W49*'Medal values'!$B$2+'Athletes - Bronze'!W49*'Medal values'!$B$3, "") + IF(AND(W$1 = V$1, V$2 = "Mixed"), 0.5*V49, 0) + IF(AND(W$1 = X$1, X$2 = "Mixed"), 0.5*X49, 0)</f>
        <v>0</v>
      </c>
      <c r="X49" s="5">
        <f>IF('Athletes - Gold'!X49+'Athletes - Silver'!X49+'Athletes - Bronze'!X49 &gt; 0, 'Athletes - Gold'!X49*'Medal values'!$B$1+'Athletes - Silver'!X49*'Medal values'!$B$2+'Athletes - Bronze'!X49*'Medal values'!$B$3, "") + IF(AND(X$1 = W$1, W$2 = "Mixed"), 0.5*W49, 0) + IF(AND(X$1 = Y$1, Y$2 = "Mixed"), 0.5*Y49, 0)</f>
        <v>0</v>
      </c>
      <c r="Y49" s="5">
        <f>IF('Athletes - Gold'!Y49+'Athletes - Silver'!Y49+'Athletes - Bronze'!Y49 &gt; 0, 'Athletes - Gold'!Y49*'Medal values'!$B$1+'Athletes - Silver'!Y49*'Medal values'!$B$2+'Athletes - Bronze'!Y49*'Medal values'!$B$3, "") + IF(AND(Y$1 = X$1, X$2 = "Mixed"), 0.5*X49, 0) + IF(AND(Y$1 = Z$1, Z$2 = "Mixed"), 0.5*Z49, 0)</f>
        <v>0</v>
      </c>
      <c r="Z49" s="5">
        <f>IF('Athletes - Gold'!Z49+'Athletes - Silver'!Z49+'Athletes - Bronze'!Z49 &gt; 0, 'Athletes - Gold'!Z49*'Medal values'!$B$1+'Athletes - Silver'!Z49*'Medal values'!$B$2+'Athletes - Bronze'!Z49*'Medal values'!$B$3, "") + IF(AND(Z$1 = Y$1, Y$2 = "Mixed"), 0.5*Y49, 0) + IF(AND(Z$1 = AA$1, AA$2 = "Mixed"), 0.5*AA49, 0)</f>
        <v>0</v>
      </c>
      <c r="AA49" s="5">
        <f>IF('Athletes - Gold'!AA49+'Athletes - Silver'!AA49+'Athletes - Bronze'!AA49 &gt; 0, 'Athletes - Gold'!AA49*'Medal values'!$B$1+'Athletes - Silver'!AA49*'Medal values'!$B$2+'Athletes - Bronze'!AA49*'Medal values'!$B$3, "") + IF(AND(AA$1 = Z$1, Z$2 = "Mixed"), 0.5*Z49, 0) + IF(AND(AA$1 = AB$1, AB$2 = "Mixed"), 0.5*AB49, 0)</f>
        <v>0</v>
      </c>
      <c r="AB49" s="5">
        <f>IF('Athletes - Gold'!AB49+'Athletes - Silver'!AB49+'Athletes - Bronze'!AB49 &gt; 0, 'Athletes - Gold'!AB49*'Medal values'!$B$1+'Athletes - Silver'!AB49*'Medal values'!$B$2+'Athletes - Bronze'!AB49*'Medal values'!$B$3, "") + IF(AND(AB$1 = AA$1, AA$2 = "Mixed"), 0.5*AA49, 0) + IF(AND(AB$1 = AC$1, AC$2 = "Mixed"), 0.5*AC49, 0)</f>
        <v>0</v>
      </c>
      <c r="AC49" s="5">
        <f>IF('Athletes - Gold'!AC49+'Athletes - Silver'!AC49+'Athletes - Bronze'!AC49 &gt; 0, 'Athletes - Gold'!AC49*'Medal values'!$B$1+'Athletes - Silver'!AC49*'Medal values'!$B$2+'Athletes - Bronze'!AC49*'Medal values'!$B$3, "") + IF(AND(AC$1 = AB$1, AB$2 = "Mixed"), 0.5*AB49, 0) + IF(AND(AC$1 = AD$1, AD$2 = "Mixed"), 0.5*AD49, 0)</f>
        <v>0</v>
      </c>
      <c r="AD49" s="5">
        <f>IF('Athletes - Gold'!AD49+'Athletes - Silver'!AD49+'Athletes - Bronze'!AD49 &gt; 0, 'Athletes - Gold'!AD49*'Medal values'!$B$1+'Athletes - Silver'!AD49*'Medal values'!$B$2+'Athletes - Bronze'!AD49*'Medal values'!$B$3, "") + IF(AND(AD$1 = AC$1, AC$2 = "Mixed"), 0.5*AC49, 0) + IF(AND(AD$1 = AE$1, AE$2 = "Mixed"), 0.5*AE49, 0)</f>
        <v>0</v>
      </c>
      <c r="AE49" s="5">
        <f>IF('Athletes - Gold'!AE49+'Athletes - Silver'!AE49+'Athletes - Bronze'!AE49 &gt; 0, 'Athletes - Gold'!AE49*'Medal values'!$B$1+'Athletes - Silver'!AE49*'Medal values'!$B$2+'Athletes - Bronze'!AE49*'Medal values'!$B$3, "") + IF(AND(AE$1 = AD$1, AD$2 = "Mixed"), 0.5*AD49, 0) + IF(AND(AE$1 = AF$1, AF$2 = "Mixed"), 0.5*AF49, 0)</f>
        <v>0</v>
      </c>
      <c r="AF49" s="5">
        <f>IF('Athletes - Gold'!AF49+'Athletes - Silver'!AF49+'Athletes - Bronze'!AF49 &gt; 0, 'Athletes - Gold'!AF49*'Medal values'!$B$1+'Athletes - Silver'!AF49*'Medal values'!$B$2+'Athletes - Bronze'!AF49*'Medal values'!$B$3, "") + IF(AND(AF$1 = AE$1, AE$2 = "Mixed"), 0.5*AE49, 0) + IF(AND(AF$1 = AG$1, AG$2 = "Mixed"), 0.5*AG49, 0)</f>
        <v>0</v>
      </c>
      <c r="AG49" s="5">
        <f>IF('Athletes - Gold'!AG49+'Athletes - Silver'!AG49+'Athletes - Bronze'!AG49 &gt; 0, 'Athletes - Gold'!AG49*'Medal values'!$B$1+'Athletes - Silver'!AG49*'Medal values'!$B$2+'Athletes - Bronze'!AG49*'Medal values'!$B$3, "") + IF(AND(AG$1 = AF$1, AF$2 = "Mixed"), 0.5*AF49, 0) + IF(AND(AG$1 = AH$1, AH$2 = "Mixed"), 0.5*AH49, 0)</f>
        <v>0</v>
      </c>
      <c r="AH49" s="5">
        <f>IF('Athletes - Gold'!AH49+'Athletes - Silver'!AH49+'Athletes - Bronze'!AH49 &gt; 0, 'Athletes - Gold'!AH49*'Medal values'!$B$1+'Athletes - Silver'!AH49*'Medal values'!$B$2+'Athletes - Bronze'!AH49*'Medal values'!$B$3, "") + IF(AND(AH$1 = AG$1, AG$2 = "Mixed"), 0.5*AG49, 0) + IF(AND(AH$1 = AI$1, AI$2 = "Mixed"), 0.5*AI49, 0)</f>
        <v>0</v>
      </c>
      <c r="AI49" s="5">
        <f>IF('Athletes - Gold'!AI49+'Athletes - Silver'!AI49+'Athletes - Bronze'!AI49 &gt; 0, 'Athletes - Gold'!AI49*'Medal values'!$B$1+'Athletes - Silver'!AI49*'Medal values'!$B$2+'Athletes - Bronze'!AI49*'Medal values'!$B$3, "") + IF(AND(AI$1 = AH$1, AH$2 = "Mixed"), 0.5*AH49, 0) + IF(AND(AI$1 = AJ$1, AJ$2 = "Mixed"), 0.5*AJ49, 0)</f>
        <v>0</v>
      </c>
      <c r="AJ49" s="5">
        <f>IF('Athletes - Gold'!AJ49+'Athletes - Silver'!AJ49+'Athletes - Bronze'!AJ49 &gt; 0, 'Athletes - Gold'!AJ49*'Medal values'!$B$1+'Athletes - Silver'!AJ49*'Medal values'!$B$2+'Athletes - Bronze'!AJ49*'Medal values'!$B$3, "") + IF(AND(AJ$1 = AI$1, AI$2 = "Mixed"), 0.5*AI49, 0) + IF(AND(AJ$1 = AK$1, AK$2 = "Mixed"), 0.5*AK49, 0)</f>
        <v>0</v>
      </c>
      <c r="AK49" s="5">
        <f>IF('Athletes - Gold'!AK49+'Athletes - Silver'!AK49+'Athletes - Bronze'!AK49 &gt; 0, 'Athletes - Gold'!AK49*'Medal values'!$B$1+'Athletes - Silver'!AK49*'Medal values'!$B$2+'Athletes - Bronze'!AK49*'Medal values'!$B$3, "") + IF(AND(AK$1 = AJ$1, AJ$2 = "Mixed"), 0.5*AJ49, 0) + IF(AND(AK$1 = AL$1, AL$2 = "Mixed"), 0.5*AL49, 0)</f>
        <v>0</v>
      </c>
      <c r="AL49" s="5">
        <f>IF('Athletes - Gold'!AL49+'Athletes - Silver'!AL49+'Athletes - Bronze'!AL49 &gt; 0, 'Athletes - Gold'!AL49*'Medal values'!$B$1+'Athletes - Silver'!AL49*'Medal values'!$B$2+'Athletes - Bronze'!AL49*'Medal values'!$B$3, "") + IF(AND(AL$1 = AK$1, AK$2 = "Mixed"), 0.5*AK49, 0) + IF(AND(AL$1 = AM$1, AM$2 = "Mixed"), 0.5*AM49, 0)</f>
        <v>0</v>
      </c>
      <c r="AM49" s="5">
        <f>IF('Athletes - Gold'!AM49+'Athletes - Silver'!AM49+'Athletes - Bronze'!AM49 &gt; 0, 'Athletes - Gold'!AM49*'Medal values'!$B$1+'Athletes - Silver'!AM49*'Medal values'!$B$2+'Athletes - Bronze'!AM49*'Medal values'!$B$3, "") + IF(AND(AM$1 = AL$1, AL$2 = "Mixed"), 0.5*AL49, 0) + IF(AND(AM$1 = AN$1, AN$2 = "Mixed"), 0.5*AN49, 0)</f>
        <v>0</v>
      </c>
      <c r="AN49" s="5">
        <f>IF('Athletes - Gold'!AN49+'Athletes - Silver'!AN49+'Athletes - Bronze'!AN49 &gt; 0, 'Athletes - Gold'!AN49*'Medal values'!$B$1+'Athletes - Silver'!AN49*'Medal values'!$B$2+'Athletes - Bronze'!AN49*'Medal values'!$B$3, "") + IF(AND(AN$1 = AM$1, AM$2 = "Mixed"), 0.5*AM49, 0) + IF(AND(AN$1 = AO$1, AO$2 = "Mixed"), 0.5*AO49, 0)</f>
        <v>0</v>
      </c>
      <c r="AO49" s="5">
        <f>IF('Athletes - Gold'!AO49+'Athletes - Silver'!AO49+'Athletes - Bronze'!AO49 &gt; 0, 'Athletes - Gold'!AO49*'Medal values'!$B$1+'Athletes - Silver'!AO49*'Medal values'!$B$2+'Athletes - Bronze'!AO49*'Medal values'!$B$3, "") + IF(AND(AO$1 = AN$1, AN$2 = "Mixed"), 0.5*AN49, 0) + IF(AND(AO$1 = AP$1, AP$2 = "Mixed"), 0.5*AP49, 0)</f>
        <v>0</v>
      </c>
      <c r="AP49" s="5">
        <f>IF('Athletes - Gold'!AP49+'Athletes - Silver'!AP49+'Athletes - Bronze'!AP49 &gt; 0, 'Athletes - Gold'!AP49*'Medal values'!$B$1+'Athletes - Silver'!AP49*'Medal values'!$B$2+'Athletes - Bronze'!AP49*'Medal values'!$B$3, "") + IF(AND(AP$1 = AO$1, AO$2 = "Mixed"), 0.5*AO49, 0) + IF(AND(AP$1 = AQ$1, AQ$2 = "Mixed"), 0.5*AQ49, 0)</f>
        <v>0</v>
      </c>
      <c r="AQ49" s="5">
        <f>IF('Athletes - Gold'!AQ49+'Athletes - Silver'!AQ49+'Athletes - Bronze'!AQ49 &gt; 0, 'Athletes - Gold'!AQ49*'Medal values'!$B$1+'Athletes - Silver'!AQ49*'Medal values'!$B$2+'Athletes - Bronze'!AQ49*'Medal values'!$B$3, "") + IF(AND(AQ$1 = AP$1, AP$2 = "Mixed"), 0.5*AP49, 0) + IF(AND(AQ$1 = AR$1, AR$2 = "Mixed"), 0.5*AR49, 0)</f>
        <v>0</v>
      </c>
      <c r="AR49" s="5">
        <f>IF('Athletes - Gold'!AR49+'Athletes - Silver'!AR49+'Athletes - Bronze'!AR49 &gt; 0, 'Athletes - Gold'!AR49*'Medal values'!$B$1+'Athletes - Silver'!AR49*'Medal values'!$B$2+'Athletes - Bronze'!AR49*'Medal values'!$B$3, "") + IF(AND(AR$1 = AQ$1, AQ$2 = "Mixed"), 0.5*AQ49, 0) + IF(AND(AR$1 = AS$1, AS$2 = "Mixed"), 0.5*AS49, 0)</f>
        <v>0</v>
      </c>
      <c r="AS49" s="5">
        <f>IF('Athletes - Gold'!AS49+'Athletes - Silver'!AS49+'Athletes - Bronze'!AS49 &gt; 0, 'Athletes - Gold'!AS49*'Medal values'!$B$1+'Athletes - Silver'!AS49*'Medal values'!$B$2+'Athletes - Bronze'!AS49*'Medal values'!$B$3, "") + IF(AND(AS$1 = AR$1, AR$2 = "Mixed"), 0.5*AR49, 0) + IF(AND(AS$1 = AT$1, AT$2 = "Mixed"), 0.5*AT49, 0)</f>
        <v>0</v>
      </c>
      <c r="AT49" s="5">
        <f>IF('Athletes - Gold'!AT49+'Athletes - Silver'!AT49+'Athletes - Bronze'!AT49 &gt; 0, 'Athletes - Gold'!AT49*'Medal values'!$B$1+'Athletes - Silver'!AT49*'Medal values'!$B$2+'Athletes - Bronze'!AT49*'Medal values'!$B$3, "") + IF(AND(AT$1 = AS$1, AS$2 = "Mixed"), 0.5*AS49, 0) + IF(AND(AT$1 = AU$1, AU$2 = "Mixed"), 0.5*AU49, 0)</f>
        <v>0</v>
      </c>
      <c r="AU49" s="5">
        <f>IF('Athletes - Gold'!AU49+'Athletes - Silver'!AU49+'Athletes - Bronze'!AU49 &gt; 0, 'Athletes - Gold'!AU49*'Medal values'!$B$1+'Athletes - Silver'!AU49*'Medal values'!$B$2+'Athletes - Bronze'!AU49*'Medal values'!$B$3, "") + IF(AND(AU$1 = AT$1, AT$2 = "Mixed"), 0.5*AT49, 0) + IF(AND(AU$1 = AV$1, AV$2 = "Mixed"), 0.5*AV49, 0)</f>
        <v>0</v>
      </c>
      <c r="AV49" s="5">
        <f>IF('Athletes - Gold'!AV49+'Athletes - Silver'!AV49+'Athletes - Bronze'!AV49 &gt; 0, 'Athletes - Gold'!AV49*'Medal values'!$B$1+'Athletes - Silver'!AV49*'Medal values'!$B$2+'Athletes - Bronze'!AV49*'Medal values'!$B$3, "") + IF(AND(AV$1 = AU$1, AU$2 = "Mixed"), 0.5*AU49, 0) + IF(AND(AV$1 = AW$1, AW$2 = "Mixed"), 0.5*AW49, 0)</f>
        <v>0</v>
      </c>
      <c r="AW49" s="5">
        <f>IF('Athletes - Gold'!AW49+'Athletes - Silver'!AW49+'Athletes - Bronze'!AW49 &gt; 0, 'Athletes - Gold'!AW49*'Medal values'!$B$1+'Athletes - Silver'!AW49*'Medal values'!$B$2+'Athletes - Bronze'!AW49*'Medal values'!$B$3, "") + IF(AND(AW$1 = AV$1, AV$2 = "Mixed"), 0.5*AV49, 0) + IF(AND(AW$1 = AX$1, AX$2 = "Mixed"), 0.5*AX49, 0)</f>
        <v>0</v>
      </c>
      <c r="AX49" s="5">
        <f>IF('Athletes - Gold'!AX49+'Athletes - Silver'!AX49+'Athletes - Bronze'!AX49 &gt; 0, 'Athletes - Gold'!AX49*'Medal values'!$B$1+'Athletes - Silver'!AX49*'Medal values'!$B$2+'Athletes - Bronze'!AX49*'Medal values'!$B$3, "") + IF(AND(AX$1 = AW$1, AW$2 = "Mixed"), 0.5*AW49, 0) + IF(AND(AX$1 = AY$1, AY$2 = "Mixed"), 0.5*AY49, 0)</f>
        <v>0</v>
      </c>
      <c r="AY49" s="5">
        <f>IF('Athletes - Gold'!AY49+'Athletes - Silver'!AY49+'Athletes - Bronze'!AY49 &gt; 0, 'Athletes - Gold'!AY49*'Medal values'!$B$1+'Athletes - Silver'!AY49*'Medal values'!$B$2+'Athletes - Bronze'!AY49*'Medal values'!$B$3, "") + IF(AND(AY$1 = AX$1, AX$2 = "Mixed"), 0.5*AX49, 0) + IF(AND(AY$1 = AZ$1, AZ$2 = "Mixed"), 0.5*AZ49, 0)</f>
        <v>0</v>
      </c>
      <c r="AZ49" s="5">
        <f>IF('Athletes - Gold'!AZ49+'Athletes - Silver'!AZ49+'Athletes - Bronze'!AZ49 &gt; 0, 'Athletes - Gold'!AZ49*'Medal values'!$B$1+'Athletes - Silver'!AZ49*'Medal values'!$B$2+'Athletes - Bronze'!AZ49*'Medal values'!$B$3, "") + IF(AND(AZ$1 = AY$1, AY$2 = "Mixed"), 0.5*AY49, 0) + IF(AND(AZ$1 = BA$1, BA$2 = "Mixed"), 0.5*BA49, 0)</f>
        <v>0</v>
      </c>
      <c r="BA49" s="5">
        <f>IF('Athletes - Gold'!BA49+'Athletes - Silver'!BA49+'Athletes - Bronze'!BA49 &gt; 0, 'Athletes - Gold'!BA49*'Medal values'!$B$1+'Athletes - Silver'!BA49*'Medal values'!$B$2+'Athletes - Bronze'!BA49*'Medal values'!$B$3, "") + IF(AND(BA$1 = AZ$1, AZ$2 = "Mixed"), 0.5*AZ49, 0) + IF(AND(BA$1 = BB$1, BB$2 = "Mixed"), 0.5*BB49, 0)</f>
        <v>0</v>
      </c>
      <c r="BB49" s="5">
        <f>IF('Athletes - Gold'!BB49+'Athletes - Silver'!BB49+'Athletes - Bronze'!BB49 &gt; 0, 'Athletes - Gold'!BB49*'Medal values'!$B$1+'Athletes - Silver'!BB49*'Medal values'!$B$2+'Athletes - Bronze'!BB49*'Medal values'!$B$3, "") + IF(AND(BB$1 = BA$1, BA$2 = "Mixed"), 0.5*BA49, 0) + IF(AND(BB$1 = BC$1, BC$2 = "Mixed"), 0.5*BC49, 0)</f>
        <v>0</v>
      </c>
      <c r="BC49" s="5">
        <f>IF('Athletes - Gold'!BC49+'Athletes - Silver'!BC49+'Athletes - Bronze'!BC49 &gt; 0, 'Athletes - Gold'!BC49*'Medal values'!$B$1+'Athletes - Silver'!BC49*'Medal values'!$B$2+'Athletes - Bronze'!BC49*'Medal values'!$B$3, "") + IF(AND(BC$1 = BB$1, BB$2 = "Mixed"), 0.5*BB49, 0) + IF(AND(BC$1 = BD$1, BD$2 = "Mixed"), 0.5*BD49, 0)</f>
        <v>0</v>
      </c>
      <c r="BD49" s="5">
        <f>IF('Athletes - Gold'!BD49+'Athletes - Silver'!BD49+'Athletes - Bronze'!BD49 &gt; 0, 'Athletes - Gold'!BD49*'Medal values'!$B$1+'Athletes - Silver'!BD49*'Medal values'!$B$2+'Athletes - Bronze'!BD49*'Medal values'!$B$3, "") + IF(AND(BD$1 = BC$1, BC$2 = "Mixed"), 0.5*BC49, 0) + IF(AND(BD$1 = BE$1, BE$2 = "Mixed"), 0.5*BE49, 0)</f>
        <v>0</v>
      </c>
      <c r="BE49" s="5">
        <f>IF('Athletes - Gold'!BE49+'Athletes - Silver'!BE49+'Athletes - Bronze'!BE49 &gt; 0, 'Athletes - Gold'!BE49*'Medal values'!$B$1+'Athletes - Silver'!BE49*'Medal values'!$B$2+'Athletes - Bronze'!BE49*'Medal values'!$B$3, "") + IF(AND(BE$1 = BD$1, BD$2 = "Mixed"), 0.5*BD49, 0) + IF(AND(BE$1 = BF$1, BF$2 = "Mixed"), 0.5*BF49, 0)</f>
        <v>0</v>
      </c>
      <c r="BF49" s="5">
        <f>IF('Athletes - Gold'!BF49+'Athletes - Silver'!BF49+'Athletes - Bronze'!BF49 &gt; 0, 'Athletes - Gold'!BF49*'Medal values'!$B$1+'Athletes - Silver'!BF49*'Medal values'!$B$2+'Athletes - Bronze'!BF49*'Medal values'!$B$3, "") + IF(AND(BF$1 = BE$1, BE$2 = "Mixed"), 0.5*BE49, 0) + IF(AND(BF$1 = BG$1, BG$2 = "Mixed"), 0.5*BG49, 0)</f>
        <v>0</v>
      </c>
      <c r="BG49" s="5">
        <f>IF('Athletes - Gold'!BG49+'Athletes - Silver'!BG49+'Athletes - Bronze'!BG49 &gt; 0, 'Athletes - Gold'!BG49*'Medal values'!$B$1+'Athletes - Silver'!BG49*'Medal values'!$B$2+'Athletes - Bronze'!BG49*'Medal values'!$B$3, "") + IF(AND(BG$1 = BF$1, BF$2 = "Mixed"), 0.5*BF49, 0) + IF(AND(BG$1 = BH$1, BH$2 = "Mixed"), 0.5*BH49, 0)</f>
        <v>0</v>
      </c>
      <c r="BH49" s="5">
        <f>IF('Athletes - Gold'!BH49+'Athletes - Silver'!BH49+'Athletes - Bronze'!BH49 &gt; 0, 'Athletes - Gold'!BH49*'Medal values'!$B$1+'Athletes - Silver'!BH49*'Medal values'!$B$2+'Athletes - Bronze'!BH49*'Medal values'!$B$3, "") + IF(AND(BH$1 = BG$1, BG$2 = "Mixed"), 0.5*BG49, 0) + IF(AND(BH$1 = BI$1, BI$2 = "Mixed"), 0.5*BI49, 0)</f>
        <v>0</v>
      </c>
      <c r="BI49" s="5">
        <f>IF('Athletes - Gold'!BI49+'Athletes - Silver'!BI49+'Athletes - Bronze'!BI49 &gt; 0, 'Athletes - Gold'!BI49*'Medal values'!$B$1+'Athletes - Silver'!BI49*'Medal values'!$B$2+'Athletes - Bronze'!BI49*'Medal values'!$B$3, "") + IF(AND(BI$1 = BH$1, BH$2 = "Mixed"), 0.5*BH49, 0) + IF(AND(BI$1 = BJ$1, BJ$2 = "Mixed"), 0.5*BJ49, 0)</f>
        <v>0</v>
      </c>
      <c r="BJ49" s="5">
        <f>IF('Athletes - Gold'!BJ49+'Athletes - Silver'!BJ49+'Athletes - Bronze'!BJ49 &gt; 0, 'Athletes - Gold'!BJ49*'Medal values'!$B$1+'Athletes - Silver'!BJ49*'Medal values'!$B$2+'Athletes - Bronze'!BJ49*'Medal values'!$B$3, "") + IF(AND(BJ$1 = BI$1, BI$2 = "Mixed"), 0.5*BI49, 0) + IF(AND(BJ$1 = BK$1, BK$2 = "Mixed"), 0.5*BK49, 0)</f>
        <v>0</v>
      </c>
      <c r="BK49" s="5">
        <f>IF('Athletes - Gold'!BK49+'Athletes - Silver'!BK49+'Athletes - Bronze'!BK49 &gt; 0, 'Athletes - Gold'!BK49*'Medal values'!$B$1+'Athletes - Silver'!BK49*'Medal values'!$B$2+'Athletes - Bronze'!BK49*'Medal values'!$B$3, "") + IF(AND(BK$1 = BJ$1, BJ$2 = "Mixed"), 0.5*BJ49, 0) + IF(AND(BK$1 = BL$1, BL$2 = "Mixed"), 0.5*BL49, 0)</f>
        <v>0</v>
      </c>
      <c r="BL49" s="5">
        <f>IF('Athletes - Gold'!BL49+'Athletes - Silver'!BL49+'Athletes - Bronze'!BL49 &gt; 0, 'Athletes - Gold'!BL49*'Medal values'!$B$1+'Athletes - Silver'!BL49*'Medal values'!$B$2+'Athletes - Bronze'!BL49*'Medal values'!$B$3, "") + IF(AND(BL$1 = BK$1, BK$2 = "Mixed"), 0.5*BK49, 0) + IF(AND(BL$1 = BM$1, BM$2 = "Mixed"), 0.5*BM49, 0)</f>
        <v>0</v>
      </c>
      <c r="BM49" s="5">
        <f>IF('Athletes - Gold'!BM49+'Athletes - Silver'!BM49+'Athletes - Bronze'!BM49 &gt; 0, 'Athletes - Gold'!BM49*'Medal values'!$B$1+'Athletes - Silver'!BM49*'Medal values'!$B$2+'Athletes - Bronze'!BM49*'Medal values'!$B$3, "") + IF(AND(BM$1 = BL$1, BL$2 = "Mixed"), 0.5*BL49, 0) + IF(AND(BM$1 = BN$1, BN$2 = "Mixed"), 0.5*BN49, 0)</f>
        <v>0</v>
      </c>
      <c r="BN49" s="5">
        <f>IF('Athletes - Gold'!BN49+'Athletes - Silver'!BN49+'Athletes - Bronze'!BN49 &gt; 0, 'Athletes - Gold'!BN49*'Medal values'!$B$1+'Athletes - Silver'!BN49*'Medal values'!$B$2+'Athletes - Bronze'!BN49*'Medal values'!$B$3, "") + IF(AND(BN$1 = BM$1, BM$2 = "Mixed"), 0.5*BM49, 0) + IF(AND(BN$1 = BO$1, BO$2 = "Mixed"), 0.5*BO49, 0)</f>
        <v>0</v>
      </c>
      <c r="BO49" s="5">
        <f>IF('Athletes - Gold'!BO49+'Athletes - Silver'!BO49+'Athletes - Bronze'!BO49 &gt; 0, 'Athletes - Gold'!BO49*'Medal values'!$B$1+'Athletes - Silver'!BO49*'Medal values'!$B$2+'Athletes - Bronze'!BO49*'Medal values'!$B$3, "") + IF(AND(BO$1 = BN$1, BN$2 = "Mixed"), 0.5*BN49, 0) + IF(AND(BO$1 = BP$1, BP$2 = "Mixed"), 0.5*BP49, 0)</f>
        <v>0</v>
      </c>
      <c r="BP49" s="5">
        <f>IF('Athletes - Gold'!BP49+'Athletes - Silver'!BP49+'Athletes - Bronze'!BP49 &gt; 0, 'Athletes - Gold'!BP49*'Medal values'!$B$1+'Athletes - Silver'!BP49*'Medal values'!$B$2+'Athletes - Bronze'!BP49*'Medal values'!$B$3, "") + IF(AND(BP$1 = BO$1, BO$2 = "Mixed"), 0.5*BO49, 0) + IF(AND(BP$1 = BQ$1, BQ$2 = "Mixed"), 0.5*BQ49, 0)</f>
        <v>0</v>
      </c>
      <c r="BQ49" s="5">
        <f>IF('Athletes - Gold'!BQ49+'Athletes - Silver'!BQ49+'Athletes - Bronze'!BQ49 &gt; 0, 'Athletes - Gold'!BQ49*'Medal values'!$B$1+'Athletes - Silver'!BQ49*'Medal values'!$B$2+'Athletes - Bronze'!BQ49*'Medal values'!$B$3, "") + IF(AND(BQ$1 = BP$1, BP$2 = "Mixed"), 0.5*BP49, 0) + IF(AND(BQ$1 = BR$1, BR$2 = "Mixed"), 0.5*BR49, 0)</f>
        <v>0</v>
      </c>
      <c r="BR49" s="5">
        <f>IF('Athletes - Gold'!BR49+'Athletes - Silver'!BR49+'Athletes - Bronze'!BR49 &gt; 0, 'Athletes - Gold'!BR49*'Medal values'!$B$1+'Athletes - Silver'!BR49*'Medal values'!$B$2+'Athletes - Bronze'!BR49*'Medal values'!$B$3, "") + IF(AND(BR$1 = BQ$1, BQ$2 = "Mixed"), 0.5*BQ49, 0) + IF(AND(BR$1 = BS$1, BS$2 = "Mixed"), 0.5*BS49, 0)</f>
        <v>0</v>
      </c>
      <c r="BS49" s="5">
        <f>IF('Athletes - Gold'!BS49+'Athletes - Silver'!BS49+'Athletes - Bronze'!BS49 &gt; 0, 'Athletes - Gold'!BS49*'Medal values'!$B$1+'Athletes - Silver'!BS49*'Medal values'!$B$2+'Athletes - Bronze'!BS49*'Medal values'!$B$3, "") + IF(AND(BS$1 = BR$1, BR$2 = "Mixed"), 0.5*BR49, 0) + IF(AND(BS$1 = BT$1, BT$2 = "Mixed"), 0.5*BT49, 0)</f>
        <v>0</v>
      </c>
      <c r="BT49" s="5">
        <f>IF('Athletes - Gold'!BT49+'Athletes - Silver'!BT49+'Athletes - Bronze'!BT49 &gt; 0, 'Athletes - Gold'!BT49*'Medal values'!$B$1+'Athletes - Silver'!BT49*'Medal values'!$B$2+'Athletes - Bronze'!BT49*'Medal values'!$B$3, "") + IF(AND(BT$1 = BS$1, BS$2 = "Mixed"), 0.5*BS49, 0) + IF(AND(BT$1 = BU$1, BU$2 = "Mixed"), 0.5*BU49, 0)</f>
        <v>0</v>
      </c>
      <c r="BU49" s="5">
        <f>IF('Athletes - Gold'!BU49+'Athletes - Silver'!BU49+'Athletes - Bronze'!BU49 &gt; 0, 'Athletes - Gold'!BU49*'Medal values'!$B$1+'Athletes - Silver'!BU49*'Medal values'!$B$2+'Athletes - Bronze'!BU49*'Medal values'!$B$3, "") + IF(AND(BU$1 = BT$1, BT$2 = "Mixed"), 0.5*BT49, 0) + IF(AND(BU$1 = BV$1, BV$2 = "Mixed"), 0.5*BV49, 0)</f>
        <v>0</v>
      </c>
      <c r="BV49" s="5">
        <f>IF('Athletes - Gold'!BV49+'Athletes - Silver'!BV49+'Athletes - Bronze'!BV49 &gt; 0, 'Athletes - Gold'!BV49*'Medal values'!$B$1+'Athletes - Silver'!BV49*'Medal values'!$B$2+'Athletes - Bronze'!BV49*'Medal values'!$B$3, "") + IF(AND(BV$1 = BU$1, BU$2 = "Mixed"), 0.5*BU49, 0) + IF(AND(BV$1 = BW$1, BW$2 = "Mixed"), 0.5*BW49, 0)</f>
        <v>0</v>
      </c>
      <c r="BW49" s="5">
        <f>IF('Athletes - Gold'!BW49+'Athletes - Silver'!BW49+'Athletes - Bronze'!BW49 &gt; 0, 'Athletes - Gold'!BW49*'Medal values'!$B$1+'Athletes - Silver'!BW49*'Medal values'!$B$2+'Athletes - Bronze'!BW49*'Medal values'!$B$3, "") + IF(AND(BW$1 = BV$1, BV$2 = "Mixed"), 0.5*BV49, 0) + IF(AND(BW$1 = BX$1, BX$2 = "Mixed"), 0.5*BX49, 0)</f>
        <v>0</v>
      </c>
      <c r="BX49" s="5">
        <f>IF('Athletes - Gold'!BX49+'Athletes - Silver'!BX49+'Athletes - Bronze'!BX49 &gt; 0, 'Athletes - Gold'!BX49*'Medal values'!$B$1+'Athletes - Silver'!BX49*'Medal values'!$B$2+'Athletes - Bronze'!BX49*'Medal values'!$B$3, "") + IF(AND(BX$1 = BW$1, BW$2 = "Mixed"), 0.5*BW49, 0) + IF(AND(BX$1 = BY$1, BY$2 = "Mixed"), 0.5*BY49, 0)</f>
        <v>0</v>
      </c>
      <c r="BY49" s="5">
        <f>IF('Athletes - Gold'!BY49+'Athletes - Silver'!BY49+'Athletes - Bronze'!BY49 &gt; 0, 'Athletes - Gold'!BY49*'Medal values'!$B$1+'Athletes - Silver'!BY49*'Medal values'!$B$2+'Athletes - Bronze'!BY49*'Medal values'!$B$3, "") + IF(AND(BY$1 = BX$1, BX$2 = "Mixed"), 0.5*BX49, 0) + IF(AND(BY$1 = BZ$1, BZ$2 = "Mixed"), 0.5*BZ49, 0)</f>
        <v>0</v>
      </c>
      <c r="BZ49" s="5">
        <f>IF('Athletes - Gold'!BZ49+'Athletes - Silver'!BZ49+'Athletes - Bronze'!BZ49 &gt; 0, 'Athletes - Gold'!BZ49*'Medal values'!$B$1+'Athletes - Silver'!BZ49*'Medal values'!$B$2+'Athletes - Bronze'!BZ49*'Medal values'!$B$3, "") + IF(AND(BZ$1 = BY$1, BY$2 = "Mixed"), 0.5*BY49, 0) + IF(AND(BZ$1 = CA$1, CA$2 = "Mixed"), 0.5*CA49, 0)</f>
        <v>0</v>
      </c>
      <c r="CA49" s="5">
        <f>IF('Athletes - Gold'!CA49+'Athletes - Silver'!CA49+'Athletes - Bronze'!CA49 &gt; 0, 'Athletes - Gold'!CA49*'Medal values'!$B$1+'Athletes - Silver'!CA49*'Medal values'!$B$2+'Athletes - Bronze'!CA49*'Medal values'!$B$3, "") + IF(AND(CA$1 = BZ$1, BZ$2 = "Mixed"), 0.5*BZ49, 0) + IF(AND(CA$1 = CB$1, CB$2 = "Mixed"), 0.5*CB49, 0)</f>
        <v>0</v>
      </c>
      <c r="CB49" s="5">
        <f>IF('Athletes - Gold'!CB49+'Athletes - Silver'!CB49+'Athletes - Bronze'!CB49 &gt; 0, 'Athletes - Gold'!CB49*'Medal values'!$B$1+'Athletes - Silver'!CB49*'Medal values'!$B$2+'Athletes - Bronze'!CB49*'Medal values'!$B$3, "") + IF(AND(CB$1 = CA$1, CA$2 = "Mixed"), 0.5*CA49, 0) + IF(AND(CB$1 = CC$1, CC$2 = "Mixed"), 0.5*CC49, 0)</f>
        <v>0</v>
      </c>
      <c r="CC49" s="5">
        <f>IF('Athletes - Gold'!CC49+'Athletes - Silver'!CC49+'Athletes - Bronze'!CC49 &gt; 0, 'Athletes - Gold'!CC49*'Medal values'!$B$1+'Athletes - Silver'!CC49*'Medal values'!$B$2+'Athletes - Bronze'!CC49*'Medal values'!$B$3, "") + IF(AND(CC$1 = CB$1, CB$2 = "Mixed"), 0.5*CB49, 0) + IF(AND(CC$1 = CD$1, CD$2 = "Mixed"), 0.5*CD49, 0)</f>
        <v>0</v>
      </c>
      <c r="CD49" s="5">
        <f>IF('Athletes - Gold'!CD49+'Athletes - Silver'!CD49+'Athletes - Bronze'!CD49 &gt; 0, 'Athletes - Gold'!CD49*'Medal values'!$B$1+'Athletes - Silver'!CD49*'Medal values'!$B$2+'Athletes - Bronze'!CD49*'Medal values'!$B$3, "") + IF(AND(CD$1 = CC$1, CC$2 = "Mixed"), 0.5*CC49, 0) + IF(AND(CD$1 = CE$1, CE$2 = "Mixed"), 0.5*CE49, 0)</f>
        <v>0</v>
      </c>
      <c r="CE49" s="5">
        <f>IF('Athletes - Gold'!CE49+'Athletes - Silver'!CE49+'Athletes - Bronze'!CE49 &gt; 0, 'Athletes - Gold'!CE49*'Medal values'!$B$1+'Athletes - Silver'!CE49*'Medal values'!$B$2+'Athletes - Bronze'!CE49*'Medal values'!$B$3, "") + IF(AND(CE$1 = CD$1, CD$2 = "Mixed"), 0.5*CD49, 0) + IF(AND(CE$1 = CF$1, CF$2 = "Mixed"), 0.5*CF49, 0)</f>
        <v>0</v>
      </c>
      <c r="CF49" s="5">
        <f>IF('Athletes - Gold'!CF49+'Athletes - Silver'!CF49+'Athletes - Bronze'!CF49 &gt; 0, 'Athletes - Gold'!CF49*'Medal values'!$B$1+'Athletes - Silver'!CF49*'Medal values'!$B$2+'Athletes - Bronze'!CF49*'Medal values'!$B$3, "") + IF(AND(CF$1 = CE$1, CE$2 = "Mixed"), 0.5*CE49, 0) + IF(AND(CF$1 = CG$1, CG$2 = "Mixed"), 0.5*CG49, 0)</f>
        <v>0</v>
      </c>
      <c r="CG49" s="5">
        <f>IF('Athletes - Gold'!CG49+'Athletes - Silver'!CG49+'Athletes - Bronze'!CG49 &gt; 0, 'Athletes - Gold'!CG49*'Medal values'!$B$1+'Athletes - Silver'!CG49*'Medal values'!$B$2+'Athletes - Bronze'!CG49*'Medal values'!$B$3, "") + IF(AND(CG$1 = CF$1, CF$2 = "Mixed"), 0.5*CF49, 0) + IF(AND(CG$1 = CH$1, CH$2 = "Mixed"), 0.5*CH49, 0)</f>
        <v>0</v>
      </c>
      <c r="CH49" s="5">
        <f>IF('Athletes - Gold'!CH49+'Athletes - Silver'!CH49+'Athletes - Bronze'!CH49 &gt; 0, 'Athletes - Gold'!CH49*'Medal values'!$B$1+'Athletes - Silver'!CH49*'Medal values'!$B$2+'Athletes - Bronze'!CH49*'Medal values'!$B$3, "") + IF(AND(CH$1 = CG$1, CG$2 = "Mixed"), 0.5*CG49, 0) + IF(AND(CH$1 = CI$1, CI$2 = "Mixed"), 0.5*CI49, 0)</f>
        <v>0</v>
      </c>
      <c r="CI49" s="5">
        <f>IF('Athletes - Gold'!CI49+'Athletes - Silver'!CI49+'Athletes - Bronze'!CI49 &gt; 0, 'Athletes - Gold'!CI49*'Medal values'!$B$1+'Athletes - Silver'!CI49*'Medal values'!$B$2+'Athletes - Bronze'!CI49*'Medal values'!$B$3, "") + IF(AND(CI$1 = CH$1, CH$2 = "Mixed"), 0.5*CH49, 0) + IF(AND(CI$1 = CJ$1, CJ$2 = "Mixed"), 0.5*CJ49, 0)</f>
        <v>0</v>
      </c>
      <c r="CJ49" s="5">
        <f>IF('Athletes - Gold'!CJ49+'Athletes - Silver'!CJ49+'Athletes - Bronze'!CJ49 &gt; 0, 'Athletes - Gold'!CJ49*'Medal values'!$B$1+'Athletes - Silver'!CJ49*'Medal values'!$B$2+'Athletes - Bronze'!CJ49*'Medal values'!$B$3, "") + IF(AND(CJ$1 = CI$1, CI$2 = "Mixed"), 0.5*CI49, 0) + IF(AND(CJ$1 = CK$1, CK$2 = "Mixed"), 0.5*CK49, 0)</f>
        <v>0</v>
      </c>
      <c r="CK49" s="5">
        <f>IF('Athletes - Gold'!CK49+'Athletes - Silver'!CK49+'Athletes - Bronze'!CK49 &gt; 0, 'Athletes - Gold'!CK49*'Medal values'!$B$1+'Athletes - Silver'!CK49*'Medal values'!$B$2+'Athletes - Bronze'!CK49*'Medal values'!$B$3, "") + IF(AND(CK$1 = CJ$1, CJ$2 = "Mixed"), 0.5*CJ49, 0) + IF(AND(CK$1 = CL$1, CL$2 = "Mixed"), 0.5*CL49, 0)</f>
        <v>0</v>
      </c>
      <c r="CL49" s="5">
        <f>IF('Athletes - Gold'!CL49+'Athletes - Silver'!CL49+'Athletes - Bronze'!CL49 &gt; 0, 'Athletes - Gold'!CL49*'Medal values'!$B$1+'Athletes - Silver'!CL49*'Medal values'!$B$2+'Athletes - Bronze'!CL49*'Medal values'!$B$3, "") + IF(AND(CL$1 = CK$1, CK$2 = "Mixed"), 0.5*CK49, 0) + IF(AND(CL$1 = CM$1, CM$2 = "Mixed"), 0.5*CM49, 0)</f>
        <v>0</v>
      </c>
      <c r="CM49" s="5">
        <f>IF('Athletes - Gold'!CM49+'Athletes - Silver'!CM49+'Athletes - Bronze'!CM49 &gt; 0, 'Athletes - Gold'!CM49*'Medal values'!$B$1+'Athletes - Silver'!CM49*'Medal values'!$B$2+'Athletes - Bronze'!CM49*'Medal values'!$B$3, "") + IF(AND(CM$1 = CL$1, CL$2 = "Mixed"), 0.5*CL49, 0) + IF(AND(CM$1 = CN$1, CN$2 = "Mixed"), 0.5*CN49, 0)</f>
        <v>0</v>
      </c>
      <c r="CN49" s="5">
        <f>IF('Athletes - Gold'!CN49+'Athletes - Silver'!CN49+'Athletes - Bronze'!CN49 &gt; 0, 'Athletes - Gold'!CN49*'Medal values'!$B$1+'Athletes - Silver'!CN49*'Medal values'!$B$2+'Athletes - Bronze'!CN49*'Medal values'!$B$3, "") + IF(AND(CN$1 = CM$1, CM$2 = "Mixed"), 0.5*CM49, 0) + IF(AND(CN$1 = CO$1, CO$2 = "Mixed"), 0.5*CO49, 0)</f>
        <v>0</v>
      </c>
      <c r="CO49" s="5">
        <f>IF('Athletes - Gold'!CO49+'Athletes - Silver'!CO49+'Athletes - Bronze'!CO49 &gt; 0, 'Athletes - Gold'!CO49*'Medal values'!$B$1+'Athletes - Silver'!CO49*'Medal values'!$B$2+'Athletes - Bronze'!CO49*'Medal values'!$B$3, "") + IF(AND(CO$1 = CN$1, CN$2 = "Mixed"), 0.5*CN49, 0) + IF(AND(CO$1 = CP$1, CP$2 = "Mixed"), 0.5*CP49, 0)</f>
        <v>0</v>
      </c>
      <c r="CP49" s="5">
        <f>IF('Athletes - Gold'!CP49+'Athletes - Silver'!CP49+'Athletes - Bronze'!CP49 &gt; 0, 'Athletes - Gold'!CP49*'Medal values'!$B$1+'Athletes - Silver'!CP49*'Medal values'!$B$2+'Athletes - Bronze'!CP49*'Medal values'!$B$3, "") + IF(AND(CP$1 = CO$1, CO$2 = "Mixed"), 0.5*CO49, 0) + IF(AND(CP$1 = CQ$1, CQ$2 = "Mixed"), 0.5*CQ49, 0)</f>
        <v>0</v>
      </c>
      <c r="CQ49" s="5">
        <f>IF('Athletes - Gold'!CQ49+'Athletes - Silver'!CQ49+'Athletes - Bronze'!CQ49 &gt; 0, 'Athletes - Gold'!CQ49*'Medal values'!$B$1+'Athletes - Silver'!CQ49*'Medal values'!$B$2+'Athletes - Bronze'!CQ49*'Medal values'!$B$3, "") + IF(AND(CQ$1 = CP$1, CP$2 = "Mixed"), 0.5*CP49, 0) + IF(AND(CQ$1 = CR$1, CR$2 = "Mixed"), 0.5*CR49, 0)</f>
        <v>0</v>
      </c>
      <c r="CR49" s="5">
        <f>IF('Athletes - Gold'!CR49+'Athletes - Silver'!CR49+'Athletes - Bronze'!CR49 &gt; 0, 'Athletes - Gold'!CR49*'Medal values'!$B$1+'Athletes - Silver'!CR49*'Medal values'!$B$2+'Athletes - Bronze'!CR49*'Medal values'!$B$3, "") + IF(AND(CR$1 = CQ$1, CQ$2 = "Mixed"), 0.5*CQ49, 0) + IF(AND(CR$1 = CS$1, CS$2 = "Mixed"), 0.5*CS49, 0)</f>
        <v>0</v>
      </c>
      <c r="CS49" s="5">
        <f>IF('Athletes - Gold'!CS49+'Athletes - Silver'!CS49+'Athletes - Bronze'!CS49 &gt; 0, 'Athletes - Gold'!CS49*'Medal values'!$B$1+'Athletes - Silver'!CS49*'Medal values'!$B$2+'Athletes - Bronze'!CS49*'Medal values'!$B$3, "") + IF(AND(CS$1 = CR$1, CR$2 = "Mixed"), 0.5*CR49, 0) + IF(AND(CS$1 = CT$1, CT$2 = "Mixed"), 0.5*CT49, 0)</f>
        <v>0</v>
      </c>
      <c r="CT49" s="5">
        <f>IF('Athletes - Gold'!CT49+'Athletes - Silver'!CT49+'Athletes - Bronze'!CT49 &gt; 0, 'Athletes - Gold'!CT49*'Medal values'!$B$1+'Athletes - Silver'!CT49*'Medal values'!$B$2+'Athletes - Bronze'!CT49*'Medal values'!$B$3, "") + IF(AND(CT$1 = CS$1, CS$2 = "Mixed"), 0.5*CS49, 0) + IF(AND(CT$1 = CU$1, CU$2 = "Mixed"), 0.5*CU49, 0)</f>
        <v>0</v>
      </c>
      <c r="CU49" s="5">
        <f>IF('Athletes - Gold'!CU49+'Athletes - Silver'!CU49+'Athletes - Bronze'!CU49 &gt; 0, 'Athletes - Gold'!CU49*'Medal values'!$B$1+'Athletes - Silver'!CU49*'Medal values'!$B$2+'Athletes - Bronze'!CU49*'Medal values'!$B$3, "") + IF(AND(CU$1 = CT$1, CT$2 = "Mixed"), 0.5*CT49, 0) + IF(AND(CU$1 = CV$1, CV$2 = "Mixed"), 0.5*CV49, 0)</f>
        <v>0</v>
      </c>
      <c r="CV49" s="5">
        <f>IF('Athletes - Gold'!CV49+'Athletes - Silver'!CV49+'Athletes - Bronze'!CV49 &gt; 0, 'Athletes - Gold'!CV49*'Medal values'!$B$1+'Athletes - Silver'!CV49*'Medal values'!$B$2+'Athletes - Bronze'!CV49*'Medal values'!$B$3, "") + IF(AND(CV$1 = CU$1, CU$2 = "Mixed"), 0.5*CU49, 0) + IF(AND(CV$1 = CW$1, CW$2 = "Mixed"), 0.5*CW49, 0)</f>
        <v>0</v>
      </c>
      <c r="CW49" s="5">
        <f t="shared" ref="CW49:CX49" si="48">SUMIF($B$2:$CV$2,CW$2, $B49:$CV49)</f>
        <v>4.001</v>
      </c>
      <c r="CX49" s="5">
        <f t="shared" si="48"/>
        <v>26.006001</v>
      </c>
      <c r="CY49" s="5">
        <f t="shared" si="3"/>
        <v>30.007001</v>
      </c>
    </row>
    <row r="50">
      <c r="A50" s="5" t="str">
        <f>Countries!A48</f>
        <v>JOR</v>
      </c>
      <c r="B50" s="5">
        <f>IF('Athletes - Gold'!B50+'Athletes - Silver'!B50+'Athletes - Bronze'!B50 &gt; 0, 'Athletes - Gold'!B50*'Medal values'!$B$1+'Athletes - Silver'!B50*'Medal values'!$B$2+'Athletes - Bronze'!B50*'Medal values'!$B$3, "") + IF(AND(B$1 = A$1, A$2 = "Mixed"), 0.5*A50, 0) + IF(AND(B$1 = C$1, C$2 = "Mixed"), 0.5*C50, 0)</f>
        <v>0</v>
      </c>
      <c r="C50" s="5">
        <f>IF('Athletes - Gold'!C50+'Athletes - Silver'!C50+'Athletes - Bronze'!C50 &gt; 0, 'Athletes - Gold'!C50*'Medal values'!$B$1+'Athletes - Silver'!C50*'Medal values'!$B$2+'Athletes - Bronze'!C50*'Medal values'!$B$3, "") + IF(AND(C$1 = B$1, B$2 = "Mixed"), 0.5*B50, 0) + IF(AND(C$1 = D$1, D$2 = "Mixed"), 0.5*D50, 0)</f>
        <v>0</v>
      </c>
      <c r="D50" s="5">
        <f>IF('Athletes - Gold'!D50+'Athletes - Silver'!D50+'Athletes - Bronze'!D50 &gt; 0, 'Athletes - Gold'!D50*'Medal values'!$B$1+'Athletes - Silver'!D50*'Medal values'!$B$2+'Athletes - Bronze'!D50*'Medal values'!$B$3, "") + IF(AND(D$1 = C$1, C$2 = "Mixed"), 0.5*C50, 0) + IF(AND(D$1 = E$1, E$2 = "Mixed"), 0.5*E50, 0)</f>
        <v>0</v>
      </c>
      <c r="E50" s="5">
        <f>IF('Athletes - Gold'!E50+'Athletes - Silver'!E50+'Athletes - Bronze'!E50 &gt; 0, 'Athletes - Gold'!E50*'Medal values'!$B$1+'Athletes - Silver'!E50*'Medal values'!$B$2+'Athletes - Bronze'!E50*'Medal values'!$B$3, "") + IF(AND(E$1 = D$1, D$2 = "Mixed"), 0.5*D50, 0) + IF(AND(E$1 = F$1, F$2 = "Mixed"), 0.5*F50, 0)</f>
        <v>0</v>
      </c>
      <c r="F50" s="5">
        <f>IF('Athletes - Gold'!F50+'Athletes - Silver'!F50+'Athletes - Bronze'!F50 &gt; 0, 'Athletes - Gold'!F50*'Medal values'!$B$1+'Athletes - Silver'!F50*'Medal values'!$B$2+'Athletes - Bronze'!F50*'Medal values'!$B$3, "") + IF(AND(F$1 = E$1, E$2 = "Mixed"), 0.5*E50, 0) + IF(AND(F$1 = G$1, G$2 = "Mixed"), 0.5*G50, 0)</f>
        <v>0</v>
      </c>
      <c r="G50" s="5">
        <f>IF('Athletes - Gold'!G50+'Athletes - Silver'!G50+'Athletes - Bronze'!G50 &gt; 0, 'Athletes - Gold'!G50*'Medal values'!$B$1+'Athletes - Silver'!G50*'Medal values'!$B$2+'Athletes - Bronze'!G50*'Medal values'!$B$3, "") + IF(AND(G$1 = F$1, F$2 = "Mixed"), 0.5*F50, 0) + IF(AND(G$1 = H$1, H$2 = "Mixed"), 0.5*H50, 0)</f>
        <v>0</v>
      </c>
      <c r="H50" s="5">
        <f>IF('Athletes - Gold'!H50+'Athletes - Silver'!H50+'Athletes - Bronze'!H50 &gt; 0, 'Athletes - Gold'!H50*'Medal values'!$B$1+'Athletes - Silver'!H50*'Medal values'!$B$2+'Athletes - Bronze'!H50*'Medal values'!$B$3, "") + IF(AND(H$1 = G$1, G$2 = "Mixed"), 0.5*G50, 0) + IF(AND(H$1 = I$1, I$2 = "Mixed"), 0.5*I50, 0)</f>
        <v>0</v>
      </c>
      <c r="I50" s="5">
        <f>IF('Athletes - Gold'!I50+'Athletes - Silver'!I50+'Athletes - Bronze'!I50 &gt; 0, 'Athletes - Gold'!I50*'Medal values'!$B$1+'Athletes - Silver'!I50*'Medal values'!$B$2+'Athletes - Bronze'!I50*'Medal values'!$B$3, "") + IF(AND(I$1 = H$1, H$2 = "Mixed"), 0.5*H50, 0) + IF(AND(I$1 = J$1, J$2 = "Mixed"), 0.5*J50, 0)</f>
        <v>0</v>
      </c>
      <c r="J50" s="5">
        <f>IF('Athletes - Gold'!J50+'Athletes - Silver'!J50+'Athletes - Bronze'!J50 &gt; 0, 'Athletes - Gold'!J50*'Medal values'!$B$1+'Athletes - Silver'!J50*'Medal values'!$B$2+'Athletes - Bronze'!J50*'Medal values'!$B$3, "") + IF(AND(J$1 = I$1, I$2 = "Mixed"), 0.5*I50, 0) + IF(AND(J$1 = K$1, K$2 = "Mixed"), 0.5*K50, 0)</f>
        <v>0</v>
      </c>
      <c r="K50" s="5">
        <f>IF('Athletes - Gold'!K50+'Athletes - Silver'!K50+'Athletes - Bronze'!K50 &gt; 0, 'Athletes - Gold'!K50*'Medal values'!$B$1+'Athletes - Silver'!K50*'Medal values'!$B$2+'Athletes - Bronze'!K50*'Medal values'!$B$3, "") + IF(AND(K$1 = J$1, J$2 = "Mixed"), 0.5*J50, 0) + IF(AND(K$1 = L$1, L$2 = "Mixed"), 0.5*L50, 0)</f>
        <v>0</v>
      </c>
      <c r="L50" s="5">
        <f>IF('Athletes - Gold'!L50+'Athletes - Silver'!L50+'Athletes - Bronze'!L50 &gt; 0, 'Athletes - Gold'!L50*'Medal values'!$B$1+'Athletes - Silver'!L50*'Medal values'!$B$2+'Athletes - Bronze'!L50*'Medal values'!$B$3, "") + IF(AND(L$1 = K$1, K$2 = "Mixed"), 0.5*K50, 0) + IF(AND(L$1 = M$1, M$2 = "Mixed"), 0.5*M50, 0)</f>
        <v>0</v>
      </c>
      <c r="M50" s="5">
        <f>IF('Athletes - Gold'!M50+'Athletes - Silver'!M50+'Athletes - Bronze'!M50 &gt; 0, 'Athletes - Gold'!M50*'Medal values'!$B$1+'Athletes - Silver'!M50*'Medal values'!$B$2+'Athletes - Bronze'!M50*'Medal values'!$B$3, "") + IF(AND(M$1 = L$1, L$2 = "Mixed"), 0.5*L50, 0) + IF(AND(M$1 = N$1, N$2 = "Mixed"), 0.5*N50, 0)</f>
        <v>0</v>
      </c>
      <c r="N50" s="5">
        <f>IF('Athletes - Gold'!N50+'Athletes - Silver'!N50+'Athletes - Bronze'!N50 &gt; 0, 'Athletes - Gold'!N50*'Medal values'!$B$1+'Athletes - Silver'!N50*'Medal values'!$B$2+'Athletes - Bronze'!N50*'Medal values'!$B$3, "") + IF(AND(N$1 = M$1, M$2 = "Mixed"), 0.5*M50, 0) + IF(AND(N$1 = O$1, O$2 = "Mixed"), 0.5*O50, 0)</f>
        <v>0</v>
      </c>
      <c r="O50" s="5">
        <f>IF('Athletes - Gold'!O50+'Athletes - Silver'!O50+'Athletes - Bronze'!O50 &gt; 0, 'Athletes - Gold'!O50*'Medal values'!$B$1+'Athletes - Silver'!O50*'Medal values'!$B$2+'Athletes - Bronze'!O50*'Medal values'!$B$3, "") + IF(AND(O$1 = N$1, N$2 = "Mixed"), 0.5*N50, 0) + IF(AND(O$1 = P$1, P$2 = "Mixed"), 0.5*P50, 0)</f>
        <v>0</v>
      </c>
      <c r="P50" s="5">
        <f>IF('Athletes - Gold'!P50+'Athletes - Silver'!P50+'Athletes - Bronze'!P50 &gt; 0, 'Athletes - Gold'!P50*'Medal values'!$B$1+'Athletes - Silver'!P50*'Medal values'!$B$2+'Athletes - Bronze'!P50*'Medal values'!$B$3, "") + IF(AND(P$1 = O$1, O$2 = "Mixed"), 0.5*O50, 0) + IF(AND(P$1 = Q$1, Q$2 = "Mixed"), 0.5*Q50, 0)</f>
        <v>0</v>
      </c>
      <c r="Q50" s="5">
        <f>IF('Athletes - Gold'!Q50+'Athletes - Silver'!Q50+'Athletes - Bronze'!Q50 &gt; 0, 'Athletes - Gold'!Q50*'Medal values'!$B$1+'Athletes - Silver'!Q50*'Medal values'!$B$2+'Athletes - Bronze'!Q50*'Medal values'!$B$3, "") + IF(AND(Q$1 = P$1, P$2 = "Mixed"), 0.5*P50, 0) + IF(AND(Q$1 = R$1, R$2 = "Mixed"), 0.5*R50, 0)</f>
        <v>0</v>
      </c>
      <c r="R50" s="5">
        <f>IF('Athletes - Gold'!R50+'Athletes - Silver'!R50+'Athletes - Bronze'!R50 &gt; 0, 'Athletes - Gold'!R50*'Medal values'!$B$1+'Athletes - Silver'!R50*'Medal values'!$B$2+'Athletes - Bronze'!R50*'Medal values'!$B$3, "") + IF(AND(R$1 = Q$1, Q$2 = "Mixed"), 0.5*Q50, 0) + IF(AND(R$1 = S$1, S$2 = "Mixed"), 0.5*S50, 0)</f>
        <v>0</v>
      </c>
      <c r="S50" s="5">
        <f>IF('Athletes - Gold'!S50+'Athletes - Silver'!S50+'Athletes - Bronze'!S50 &gt; 0, 'Athletes - Gold'!S50*'Medal values'!$B$1+'Athletes - Silver'!S50*'Medal values'!$B$2+'Athletes - Bronze'!S50*'Medal values'!$B$3, "") + IF(AND(S$1 = R$1, R$2 = "Mixed"), 0.5*R50, 0) + IF(AND(S$1 = T$1, T$2 = "Mixed"), 0.5*T50, 0)</f>
        <v>0</v>
      </c>
      <c r="T50" s="5">
        <f>IF('Athletes - Gold'!T50+'Athletes - Silver'!T50+'Athletes - Bronze'!T50 &gt; 0, 'Athletes - Gold'!T50*'Medal values'!$B$1+'Athletes - Silver'!T50*'Medal values'!$B$2+'Athletes - Bronze'!T50*'Medal values'!$B$3, "") + IF(AND(T$1 = S$1, S$2 = "Mixed"), 0.5*S50, 0) + IF(AND(T$1 = U$1, U$2 = "Mixed"), 0.5*U50, 0)</f>
        <v>0</v>
      </c>
      <c r="U50" s="5">
        <f>IF('Athletes - Gold'!U50+'Athletes - Silver'!U50+'Athletes - Bronze'!U50 &gt; 0, 'Athletes - Gold'!U50*'Medal values'!$B$1+'Athletes - Silver'!U50*'Medal values'!$B$2+'Athletes - Bronze'!U50*'Medal values'!$B$3, "") + IF(AND(U$1 = T$1, T$2 = "Mixed"), 0.5*T50, 0) + IF(AND(U$1 = V$1, V$2 = "Mixed"), 0.5*V50, 0)</f>
        <v>0</v>
      </c>
      <c r="V50" s="5">
        <f>IF('Athletes - Gold'!V50+'Athletes - Silver'!V50+'Athletes - Bronze'!V50 &gt; 0, 'Athletes - Gold'!V50*'Medal values'!$B$1+'Athletes - Silver'!V50*'Medal values'!$B$2+'Athletes - Bronze'!V50*'Medal values'!$B$3, "") + IF(AND(V$1 = U$1, U$2 = "Mixed"), 0.5*U50, 0) + IF(AND(V$1 = W$1, W$2 = "Mixed"), 0.5*W50, 0)</f>
        <v>0</v>
      </c>
      <c r="W50" s="5">
        <f>IF('Athletes - Gold'!W50+'Athletes - Silver'!W50+'Athletes - Bronze'!W50 &gt; 0, 'Athletes - Gold'!W50*'Medal values'!$B$1+'Athletes - Silver'!W50*'Medal values'!$B$2+'Athletes - Bronze'!W50*'Medal values'!$B$3, "") + IF(AND(W$1 = V$1, V$2 = "Mixed"), 0.5*V50, 0) + IF(AND(W$1 = X$1, X$2 = "Mixed"), 0.5*X50, 0)</f>
        <v>0</v>
      </c>
      <c r="X50" s="5">
        <f>IF('Athletes - Gold'!X50+'Athletes - Silver'!X50+'Athletes - Bronze'!X50 &gt; 0, 'Athletes - Gold'!X50*'Medal values'!$B$1+'Athletes - Silver'!X50*'Medal values'!$B$2+'Athletes - Bronze'!X50*'Medal values'!$B$3, "") + IF(AND(X$1 = W$1, W$2 = "Mixed"), 0.5*W50, 0) + IF(AND(X$1 = Y$1, Y$2 = "Mixed"), 0.5*Y50, 0)</f>
        <v>0</v>
      </c>
      <c r="Y50" s="5">
        <f>IF('Athletes - Gold'!Y50+'Athletes - Silver'!Y50+'Athletes - Bronze'!Y50 &gt; 0, 'Athletes - Gold'!Y50*'Medal values'!$B$1+'Athletes - Silver'!Y50*'Medal values'!$B$2+'Athletes - Bronze'!Y50*'Medal values'!$B$3, "") + IF(AND(Y$1 = X$1, X$2 = "Mixed"), 0.5*X50, 0) + IF(AND(Y$1 = Z$1, Z$2 = "Mixed"), 0.5*Z50, 0)</f>
        <v>0</v>
      </c>
      <c r="Z50" s="5">
        <f>IF('Athletes - Gold'!Z50+'Athletes - Silver'!Z50+'Athletes - Bronze'!Z50 &gt; 0, 'Athletes - Gold'!Z50*'Medal values'!$B$1+'Athletes - Silver'!Z50*'Medal values'!$B$2+'Athletes - Bronze'!Z50*'Medal values'!$B$3, "") + IF(AND(Z$1 = Y$1, Y$2 = "Mixed"), 0.5*Y50, 0) + IF(AND(Z$1 = AA$1, AA$2 = "Mixed"), 0.5*AA50, 0)</f>
        <v>0</v>
      </c>
      <c r="AA50" s="5">
        <f>IF('Athletes - Gold'!AA50+'Athletes - Silver'!AA50+'Athletes - Bronze'!AA50 &gt; 0, 'Athletes - Gold'!AA50*'Medal values'!$B$1+'Athletes - Silver'!AA50*'Medal values'!$B$2+'Athletes - Bronze'!AA50*'Medal values'!$B$3, "") + IF(AND(AA$1 = Z$1, Z$2 = "Mixed"), 0.5*Z50, 0) + IF(AND(AA$1 = AB$1, AB$2 = "Mixed"), 0.5*AB50, 0)</f>
        <v>0</v>
      </c>
      <c r="AB50" s="5">
        <f>IF('Athletes - Gold'!AB50+'Athletes - Silver'!AB50+'Athletes - Bronze'!AB50 &gt; 0, 'Athletes - Gold'!AB50*'Medal values'!$B$1+'Athletes - Silver'!AB50*'Medal values'!$B$2+'Athletes - Bronze'!AB50*'Medal values'!$B$3, "") + IF(AND(AB$1 = AA$1, AA$2 = "Mixed"), 0.5*AA50, 0) + IF(AND(AB$1 = AC$1, AC$2 = "Mixed"), 0.5*AC50, 0)</f>
        <v>0</v>
      </c>
      <c r="AC50" s="5">
        <f>IF('Athletes - Gold'!AC50+'Athletes - Silver'!AC50+'Athletes - Bronze'!AC50 &gt; 0, 'Athletes - Gold'!AC50*'Medal values'!$B$1+'Athletes - Silver'!AC50*'Medal values'!$B$2+'Athletes - Bronze'!AC50*'Medal values'!$B$3, "") + IF(AND(AC$1 = AB$1, AB$2 = "Mixed"), 0.5*AB50, 0) + IF(AND(AC$1 = AD$1, AD$2 = "Mixed"), 0.5*AD50, 0)</f>
        <v>0</v>
      </c>
      <c r="AD50" s="5">
        <f>IF('Athletes - Gold'!AD50+'Athletes - Silver'!AD50+'Athletes - Bronze'!AD50 &gt; 0, 'Athletes - Gold'!AD50*'Medal values'!$B$1+'Athletes - Silver'!AD50*'Medal values'!$B$2+'Athletes - Bronze'!AD50*'Medal values'!$B$3, "") + IF(AND(AD$1 = AC$1, AC$2 = "Mixed"), 0.5*AC50, 0) + IF(AND(AD$1 = AE$1, AE$2 = "Mixed"), 0.5*AE50, 0)</f>
        <v>0</v>
      </c>
      <c r="AE50" s="5">
        <f>IF('Athletes - Gold'!AE50+'Athletes - Silver'!AE50+'Athletes - Bronze'!AE50 &gt; 0, 'Athletes - Gold'!AE50*'Medal values'!$B$1+'Athletes - Silver'!AE50*'Medal values'!$B$2+'Athletes - Bronze'!AE50*'Medal values'!$B$3, "") + IF(AND(AE$1 = AD$1, AD$2 = "Mixed"), 0.5*AD50, 0) + IF(AND(AE$1 = AF$1, AF$2 = "Mixed"), 0.5*AF50, 0)</f>
        <v>0</v>
      </c>
      <c r="AF50" s="5">
        <f>IF('Athletes - Gold'!AF50+'Athletes - Silver'!AF50+'Athletes - Bronze'!AF50 &gt; 0, 'Athletes - Gold'!AF50*'Medal values'!$B$1+'Athletes - Silver'!AF50*'Medal values'!$B$2+'Athletes - Bronze'!AF50*'Medal values'!$B$3, "") + IF(AND(AF$1 = AE$1, AE$2 = "Mixed"), 0.5*AE50, 0) + IF(AND(AF$1 = AG$1, AG$2 = "Mixed"), 0.5*AG50, 0)</f>
        <v>0</v>
      </c>
      <c r="AG50" s="5">
        <f>IF('Athletes - Gold'!AG50+'Athletes - Silver'!AG50+'Athletes - Bronze'!AG50 &gt; 0, 'Athletes - Gold'!AG50*'Medal values'!$B$1+'Athletes - Silver'!AG50*'Medal values'!$B$2+'Athletes - Bronze'!AG50*'Medal values'!$B$3, "") + IF(AND(AG$1 = AF$1, AF$2 = "Mixed"), 0.5*AF50, 0) + IF(AND(AG$1 = AH$1, AH$2 = "Mixed"), 0.5*AH50, 0)</f>
        <v>0</v>
      </c>
      <c r="AH50" s="5">
        <f>IF('Athletes - Gold'!AH50+'Athletes - Silver'!AH50+'Athletes - Bronze'!AH50 &gt; 0, 'Athletes - Gold'!AH50*'Medal values'!$B$1+'Athletes - Silver'!AH50*'Medal values'!$B$2+'Athletes - Bronze'!AH50*'Medal values'!$B$3, "") + IF(AND(AH$1 = AG$1, AG$2 = "Mixed"), 0.5*AG50, 0) + IF(AND(AH$1 = AI$1, AI$2 = "Mixed"), 0.5*AI50, 0)</f>
        <v>0</v>
      </c>
      <c r="AI50" s="5">
        <f>IF('Athletes - Gold'!AI50+'Athletes - Silver'!AI50+'Athletes - Bronze'!AI50 &gt; 0, 'Athletes - Gold'!AI50*'Medal values'!$B$1+'Athletes - Silver'!AI50*'Medal values'!$B$2+'Athletes - Bronze'!AI50*'Medal values'!$B$3, "") + IF(AND(AI$1 = AH$1, AH$2 = "Mixed"), 0.5*AH50, 0) + IF(AND(AI$1 = AJ$1, AJ$2 = "Mixed"), 0.5*AJ50, 0)</f>
        <v>0</v>
      </c>
      <c r="AJ50" s="5">
        <f>IF('Athletes - Gold'!AJ50+'Athletes - Silver'!AJ50+'Athletes - Bronze'!AJ50 &gt; 0, 'Athletes - Gold'!AJ50*'Medal values'!$B$1+'Athletes - Silver'!AJ50*'Medal values'!$B$2+'Athletes - Bronze'!AJ50*'Medal values'!$B$3, "") + IF(AND(AJ$1 = AI$1, AI$2 = "Mixed"), 0.5*AI50, 0) + IF(AND(AJ$1 = AK$1, AK$2 = "Mixed"), 0.5*AK50, 0)</f>
        <v>0</v>
      </c>
      <c r="AK50" s="5">
        <f>IF('Athletes - Gold'!AK50+'Athletes - Silver'!AK50+'Athletes - Bronze'!AK50 &gt; 0, 'Athletes - Gold'!AK50*'Medal values'!$B$1+'Athletes - Silver'!AK50*'Medal values'!$B$2+'Athletes - Bronze'!AK50*'Medal values'!$B$3, "") + IF(AND(AK$1 = AJ$1, AJ$2 = "Mixed"), 0.5*AJ50, 0) + IF(AND(AK$1 = AL$1, AL$2 = "Mixed"), 0.5*AL50, 0)</f>
        <v>0</v>
      </c>
      <c r="AL50" s="5">
        <f>IF('Athletes - Gold'!AL50+'Athletes - Silver'!AL50+'Athletes - Bronze'!AL50 &gt; 0, 'Athletes - Gold'!AL50*'Medal values'!$B$1+'Athletes - Silver'!AL50*'Medal values'!$B$2+'Athletes - Bronze'!AL50*'Medal values'!$B$3, "") + IF(AND(AL$1 = AK$1, AK$2 = "Mixed"), 0.5*AK50, 0) + IF(AND(AL$1 = AM$1, AM$2 = "Mixed"), 0.5*AM50, 0)</f>
        <v>0</v>
      </c>
      <c r="AM50" s="5">
        <f>IF('Athletes - Gold'!AM50+'Athletes - Silver'!AM50+'Athletes - Bronze'!AM50 &gt; 0, 'Athletes - Gold'!AM50*'Medal values'!$B$1+'Athletes - Silver'!AM50*'Medal values'!$B$2+'Athletes - Bronze'!AM50*'Medal values'!$B$3, "") + IF(AND(AM$1 = AL$1, AL$2 = "Mixed"), 0.5*AL50, 0) + IF(AND(AM$1 = AN$1, AN$2 = "Mixed"), 0.5*AN50, 0)</f>
        <v>0</v>
      </c>
      <c r="AN50" s="5">
        <f>IF('Athletes - Gold'!AN50+'Athletes - Silver'!AN50+'Athletes - Bronze'!AN50 &gt; 0, 'Athletes - Gold'!AN50*'Medal values'!$B$1+'Athletes - Silver'!AN50*'Medal values'!$B$2+'Athletes - Bronze'!AN50*'Medal values'!$B$3, "") + IF(AND(AN$1 = AM$1, AM$2 = "Mixed"), 0.5*AM50, 0) + IF(AND(AN$1 = AO$1, AO$2 = "Mixed"), 0.5*AO50, 0)</f>
        <v>0</v>
      </c>
      <c r="AO50" s="5">
        <f>IF('Athletes - Gold'!AO50+'Athletes - Silver'!AO50+'Athletes - Bronze'!AO50 &gt; 0, 'Athletes - Gold'!AO50*'Medal values'!$B$1+'Athletes - Silver'!AO50*'Medal values'!$B$2+'Athletes - Bronze'!AO50*'Medal values'!$B$3, "") + IF(AND(AO$1 = AN$1, AN$2 = "Mixed"), 0.5*AN50, 0) + IF(AND(AO$1 = AP$1, AP$2 = "Mixed"), 0.5*AP50, 0)</f>
        <v>0</v>
      </c>
      <c r="AP50" s="5">
        <f>IF('Athletes - Gold'!AP50+'Athletes - Silver'!AP50+'Athletes - Bronze'!AP50 &gt; 0, 'Athletes - Gold'!AP50*'Medal values'!$B$1+'Athletes - Silver'!AP50*'Medal values'!$B$2+'Athletes - Bronze'!AP50*'Medal values'!$B$3, "") + IF(AND(AP$1 = AO$1, AO$2 = "Mixed"), 0.5*AO50, 0) + IF(AND(AP$1 = AQ$1, AQ$2 = "Mixed"), 0.5*AQ50, 0)</f>
        <v>0</v>
      </c>
      <c r="AQ50" s="5">
        <f>IF('Athletes - Gold'!AQ50+'Athletes - Silver'!AQ50+'Athletes - Bronze'!AQ50 &gt; 0, 'Athletes - Gold'!AQ50*'Medal values'!$B$1+'Athletes - Silver'!AQ50*'Medal values'!$B$2+'Athletes - Bronze'!AQ50*'Medal values'!$B$3, "") + IF(AND(AQ$1 = AP$1, AP$2 = "Mixed"), 0.5*AP50, 0) + IF(AND(AQ$1 = AR$1, AR$2 = "Mixed"), 0.5*AR50, 0)</f>
        <v>0</v>
      </c>
      <c r="AR50" s="5">
        <f>IF('Athletes - Gold'!AR50+'Athletes - Silver'!AR50+'Athletes - Bronze'!AR50 &gt; 0, 'Athletes - Gold'!AR50*'Medal values'!$B$1+'Athletes - Silver'!AR50*'Medal values'!$B$2+'Athletes - Bronze'!AR50*'Medal values'!$B$3, "") + IF(AND(AR$1 = AQ$1, AQ$2 = "Mixed"), 0.5*AQ50, 0) + IF(AND(AR$1 = AS$1, AS$2 = "Mixed"), 0.5*AS50, 0)</f>
        <v>0</v>
      </c>
      <c r="AS50" s="5">
        <f>IF('Athletes - Gold'!AS50+'Athletes - Silver'!AS50+'Athletes - Bronze'!AS50 &gt; 0, 'Athletes - Gold'!AS50*'Medal values'!$B$1+'Athletes - Silver'!AS50*'Medal values'!$B$2+'Athletes - Bronze'!AS50*'Medal values'!$B$3, "") + IF(AND(AS$1 = AR$1, AR$2 = "Mixed"), 0.5*AR50, 0) + IF(AND(AS$1 = AT$1, AT$2 = "Mixed"), 0.5*AT50, 0)</f>
        <v>0</v>
      </c>
      <c r="AT50" s="5">
        <f>IF('Athletes - Gold'!AT50+'Athletes - Silver'!AT50+'Athletes - Bronze'!AT50 &gt; 0, 'Athletes - Gold'!AT50*'Medal values'!$B$1+'Athletes - Silver'!AT50*'Medal values'!$B$2+'Athletes - Bronze'!AT50*'Medal values'!$B$3, "") + IF(AND(AT$1 = AS$1, AS$2 = "Mixed"), 0.5*AS50, 0) + IF(AND(AT$1 = AU$1, AU$2 = "Mixed"), 0.5*AU50, 0)</f>
        <v>0</v>
      </c>
      <c r="AU50" s="5">
        <f>IF('Athletes - Gold'!AU50+'Athletes - Silver'!AU50+'Athletes - Bronze'!AU50 &gt; 0, 'Athletes - Gold'!AU50*'Medal values'!$B$1+'Athletes - Silver'!AU50*'Medal values'!$B$2+'Athletes - Bronze'!AU50*'Medal values'!$B$3, "") + IF(AND(AU$1 = AT$1, AT$2 = "Mixed"), 0.5*AT50, 0) + IF(AND(AU$1 = AV$1, AV$2 = "Mixed"), 0.5*AV50, 0)</f>
        <v>0</v>
      </c>
      <c r="AV50" s="5">
        <f>IF('Athletes - Gold'!AV50+'Athletes - Silver'!AV50+'Athletes - Bronze'!AV50 &gt; 0, 'Athletes - Gold'!AV50*'Medal values'!$B$1+'Athletes - Silver'!AV50*'Medal values'!$B$2+'Athletes - Bronze'!AV50*'Medal values'!$B$3, "") + IF(AND(AV$1 = AU$1, AU$2 = "Mixed"), 0.5*AU50, 0) + IF(AND(AV$1 = AW$1, AW$2 = "Mixed"), 0.5*AW50, 0)</f>
        <v>0</v>
      </c>
      <c r="AW50" s="5">
        <f>IF('Athletes - Gold'!AW50+'Athletes - Silver'!AW50+'Athletes - Bronze'!AW50 &gt; 0, 'Athletes - Gold'!AW50*'Medal values'!$B$1+'Athletes - Silver'!AW50*'Medal values'!$B$2+'Athletes - Bronze'!AW50*'Medal values'!$B$3, "") + IF(AND(AW$1 = AV$1, AV$2 = "Mixed"), 0.5*AV50, 0) + IF(AND(AW$1 = AX$1, AX$2 = "Mixed"), 0.5*AX50, 0)</f>
        <v>0</v>
      </c>
      <c r="AX50" s="5">
        <f>IF('Athletes - Gold'!AX50+'Athletes - Silver'!AX50+'Athletes - Bronze'!AX50 &gt; 0, 'Athletes - Gold'!AX50*'Medal values'!$B$1+'Athletes - Silver'!AX50*'Medal values'!$B$2+'Athletes - Bronze'!AX50*'Medal values'!$B$3, "") + IF(AND(AX$1 = AW$1, AW$2 = "Mixed"), 0.5*AW50, 0) + IF(AND(AX$1 = AY$1, AY$2 = "Mixed"), 0.5*AY50, 0)</f>
        <v>0</v>
      </c>
      <c r="AY50" s="5">
        <f>IF('Athletes - Gold'!AY50+'Athletes - Silver'!AY50+'Athletes - Bronze'!AY50 &gt; 0, 'Athletes - Gold'!AY50*'Medal values'!$B$1+'Athletes - Silver'!AY50*'Medal values'!$B$2+'Athletes - Bronze'!AY50*'Medal values'!$B$3, "") + IF(AND(AY$1 = AX$1, AX$2 = "Mixed"), 0.5*AX50, 0) + IF(AND(AY$1 = AZ$1, AZ$2 = "Mixed"), 0.5*AZ50, 0)</f>
        <v>0</v>
      </c>
      <c r="AZ50" s="5">
        <f>IF('Athletes - Gold'!AZ50+'Athletes - Silver'!AZ50+'Athletes - Bronze'!AZ50 &gt; 0, 'Athletes - Gold'!AZ50*'Medal values'!$B$1+'Athletes - Silver'!AZ50*'Medal values'!$B$2+'Athletes - Bronze'!AZ50*'Medal values'!$B$3, "") + IF(AND(AZ$1 = AY$1, AY$2 = "Mixed"), 0.5*AY50, 0) + IF(AND(AZ$1 = BA$1, BA$2 = "Mixed"), 0.5*BA50, 0)</f>
        <v>0</v>
      </c>
      <c r="BA50" s="5">
        <f>IF('Athletes - Gold'!BA50+'Athletes - Silver'!BA50+'Athletes - Bronze'!BA50 &gt; 0, 'Athletes - Gold'!BA50*'Medal values'!$B$1+'Athletes - Silver'!BA50*'Medal values'!$B$2+'Athletes - Bronze'!BA50*'Medal values'!$B$3, "") + IF(AND(BA$1 = AZ$1, AZ$2 = "Mixed"), 0.5*AZ50, 0) + IF(AND(BA$1 = BB$1, BB$2 = "Mixed"), 0.5*BB50, 0)</f>
        <v>0</v>
      </c>
      <c r="BB50" s="5">
        <f>IF('Athletes - Gold'!BB50+'Athletes - Silver'!BB50+'Athletes - Bronze'!BB50 &gt; 0, 'Athletes - Gold'!BB50*'Medal values'!$B$1+'Athletes - Silver'!BB50*'Medal values'!$B$2+'Athletes - Bronze'!BB50*'Medal values'!$B$3, "") + IF(AND(BB$1 = BA$1, BA$2 = "Mixed"), 0.5*BA50, 0) + IF(AND(BB$1 = BC$1, BC$2 = "Mixed"), 0.5*BC50, 0)</f>
        <v>1</v>
      </c>
      <c r="BC50" s="5">
        <f>IF('Athletes - Gold'!BC50+'Athletes - Silver'!BC50+'Athletes - Bronze'!BC50 &gt; 0, 'Athletes - Gold'!BC50*'Medal values'!$B$1+'Athletes - Silver'!BC50*'Medal values'!$B$2+'Athletes - Bronze'!BC50*'Medal values'!$B$3, "") + IF(AND(BC$1 = BB$1, BB$2 = "Mixed"), 0.5*BB50, 0) + IF(AND(BC$1 = BD$1, BD$2 = "Mixed"), 0.5*BD50, 0)</f>
        <v>0</v>
      </c>
      <c r="BD50" s="5">
        <f>IF('Athletes - Gold'!BD50+'Athletes - Silver'!BD50+'Athletes - Bronze'!BD50 &gt; 0, 'Athletes - Gold'!BD50*'Medal values'!$B$1+'Athletes - Silver'!BD50*'Medal values'!$B$2+'Athletes - Bronze'!BD50*'Medal values'!$B$3, "") + IF(AND(BD$1 = BC$1, BC$2 = "Mixed"), 0.5*BC50, 0) + IF(AND(BD$1 = BE$1, BE$2 = "Mixed"), 0.5*BE50, 0)</f>
        <v>0</v>
      </c>
      <c r="BE50" s="5">
        <f>IF('Athletes - Gold'!BE50+'Athletes - Silver'!BE50+'Athletes - Bronze'!BE50 &gt; 0, 'Athletes - Gold'!BE50*'Medal values'!$B$1+'Athletes - Silver'!BE50*'Medal values'!$B$2+'Athletes - Bronze'!BE50*'Medal values'!$B$3, "") + IF(AND(BE$1 = BD$1, BD$2 = "Mixed"), 0.5*BD50, 0) + IF(AND(BE$1 = BF$1, BF$2 = "Mixed"), 0.5*BF50, 0)</f>
        <v>0</v>
      </c>
      <c r="BF50" s="5">
        <f>IF('Athletes - Gold'!BF50+'Athletes - Silver'!BF50+'Athletes - Bronze'!BF50 &gt; 0, 'Athletes - Gold'!BF50*'Medal values'!$B$1+'Athletes - Silver'!BF50*'Medal values'!$B$2+'Athletes - Bronze'!BF50*'Medal values'!$B$3, "") + IF(AND(BF$1 = BE$1, BE$2 = "Mixed"), 0.5*BE50, 0) + IF(AND(BF$1 = BG$1, BG$2 = "Mixed"), 0.5*BG50, 0)</f>
        <v>0</v>
      </c>
      <c r="BG50" s="5">
        <f>IF('Athletes - Gold'!BG50+'Athletes - Silver'!BG50+'Athletes - Bronze'!BG50 &gt; 0, 'Athletes - Gold'!BG50*'Medal values'!$B$1+'Athletes - Silver'!BG50*'Medal values'!$B$2+'Athletes - Bronze'!BG50*'Medal values'!$B$3, "") + IF(AND(BG$1 = BF$1, BF$2 = "Mixed"), 0.5*BF50, 0) + IF(AND(BG$1 = BH$1, BH$2 = "Mixed"), 0.5*BH50, 0)</f>
        <v>0</v>
      </c>
      <c r="BH50" s="5">
        <f>IF('Athletes - Gold'!BH50+'Athletes - Silver'!BH50+'Athletes - Bronze'!BH50 &gt; 0, 'Athletes - Gold'!BH50*'Medal values'!$B$1+'Athletes - Silver'!BH50*'Medal values'!$B$2+'Athletes - Bronze'!BH50*'Medal values'!$B$3, "") + IF(AND(BH$1 = BG$1, BG$2 = "Mixed"), 0.5*BG50, 0) + IF(AND(BH$1 = BI$1, BI$2 = "Mixed"), 0.5*BI50, 0)</f>
        <v>0</v>
      </c>
      <c r="BI50" s="5">
        <f>IF('Athletes - Gold'!BI50+'Athletes - Silver'!BI50+'Athletes - Bronze'!BI50 &gt; 0, 'Athletes - Gold'!BI50*'Medal values'!$B$1+'Athletes - Silver'!BI50*'Medal values'!$B$2+'Athletes - Bronze'!BI50*'Medal values'!$B$3, "") + IF(AND(BI$1 = BH$1, BH$2 = "Mixed"), 0.5*BH50, 0) + IF(AND(BI$1 = BJ$1, BJ$2 = "Mixed"), 0.5*BJ50, 0)</f>
        <v>0</v>
      </c>
      <c r="BJ50" s="5">
        <f>IF('Athletes - Gold'!BJ50+'Athletes - Silver'!BJ50+'Athletes - Bronze'!BJ50 &gt; 0, 'Athletes - Gold'!BJ50*'Medal values'!$B$1+'Athletes - Silver'!BJ50*'Medal values'!$B$2+'Athletes - Bronze'!BJ50*'Medal values'!$B$3, "") + IF(AND(BJ$1 = BI$1, BI$2 = "Mixed"), 0.5*BI50, 0) + IF(AND(BJ$1 = BK$1, BK$2 = "Mixed"), 0.5*BK50, 0)</f>
        <v>0</v>
      </c>
      <c r="BK50" s="5">
        <f>IF('Athletes - Gold'!BK50+'Athletes - Silver'!BK50+'Athletes - Bronze'!BK50 &gt; 0, 'Athletes - Gold'!BK50*'Medal values'!$B$1+'Athletes - Silver'!BK50*'Medal values'!$B$2+'Athletes - Bronze'!BK50*'Medal values'!$B$3, "") + IF(AND(BK$1 = BJ$1, BJ$2 = "Mixed"), 0.5*BJ50, 0) + IF(AND(BK$1 = BL$1, BL$2 = "Mixed"), 0.5*BL50, 0)</f>
        <v>0</v>
      </c>
      <c r="BL50" s="5">
        <f>IF('Athletes - Gold'!BL50+'Athletes - Silver'!BL50+'Athletes - Bronze'!BL50 &gt; 0, 'Athletes - Gold'!BL50*'Medal values'!$B$1+'Athletes - Silver'!BL50*'Medal values'!$B$2+'Athletes - Bronze'!BL50*'Medal values'!$B$3, "") + IF(AND(BL$1 = BK$1, BK$2 = "Mixed"), 0.5*BK50, 0) + IF(AND(BL$1 = BM$1, BM$2 = "Mixed"), 0.5*BM50, 0)</f>
        <v>0</v>
      </c>
      <c r="BM50" s="5">
        <f>IF('Athletes - Gold'!BM50+'Athletes - Silver'!BM50+'Athletes - Bronze'!BM50 &gt; 0, 'Athletes - Gold'!BM50*'Medal values'!$B$1+'Athletes - Silver'!BM50*'Medal values'!$B$2+'Athletes - Bronze'!BM50*'Medal values'!$B$3, "") + IF(AND(BM$1 = BL$1, BL$2 = "Mixed"), 0.5*BL50, 0) + IF(AND(BM$1 = BN$1, BN$2 = "Mixed"), 0.5*BN50, 0)</f>
        <v>0</v>
      </c>
      <c r="BN50" s="5">
        <f>IF('Athletes - Gold'!BN50+'Athletes - Silver'!BN50+'Athletes - Bronze'!BN50 &gt; 0, 'Athletes - Gold'!BN50*'Medal values'!$B$1+'Athletes - Silver'!BN50*'Medal values'!$B$2+'Athletes - Bronze'!BN50*'Medal values'!$B$3, "") + IF(AND(BN$1 = BM$1, BM$2 = "Mixed"), 0.5*BM50, 0) + IF(AND(BN$1 = BO$1, BO$2 = "Mixed"), 0.5*BO50, 0)</f>
        <v>0</v>
      </c>
      <c r="BO50" s="5">
        <f>IF('Athletes - Gold'!BO50+'Athletes - Silver'!BO50+'Athletes - Bronze'!BO50 &gt; 0, 'Athletes - Gold'!BO50*'Medal values'!$B$1+'Athletes - Silver'!BO50*'Medal values'!$B$2+'Athletes - Bronze'!BO50*'Medal values'!$B$3, "") + IF(AND(BO$1 = BN$1, BN$2 = "Mixed"), 0.5*BN50, 0) + IF(AND(BO$1 = BP$1, BP$2 = "Mixed"), 0.5*BP50, 0)</f>
        <v>0</v>
      </c>
      <c r="BP50" s="5">
        <f>IF('Athletes - Gold'!BP50+'Athletes - Silver'!BP50+'Athletes - Bronze'!BP50 &gt; 0, 'Athletes - Gold'!BP50*'Medal values'!$B$1+'Athletes - Silver'!BP50*'Medal values'!$B$2+'Athletes - Bronze'!BP50*'Medal values'!$B$3, "") + IF(AND(BP$1 = BO$1, BO$2 = "Mixed"), 0.5*BO50, 0) + IF(AND(BP$1 = BQ$1, BQ$2 = "Mixed"), 0.5*BQ50, 0)</f>
        <v>0</v>
      </c>
      <c r="BQ50" s="5">
        <f>IF('Athletes - Gold'!BQ50+'Athletes - Silver'!BQ50+'Athletes - Bronze'!BQ50 &gt; 0, 'Athletes - Gold'!BQ50*'Medal values'!$B$1+'Athletes - Silver'!BQ50*'Medal values'!$B$2+'Athletes - Bronze'!BQ50*'Medal values'!$B$3, "") + IF(AND(BQ$1 = BP$1, BP$2 = "Mixed"), 0.5*BP50, 0) + IF(AND(BQ$1 = BR$1, BR$2 = "Mixed"), 0.5*BR50, 0)</f>
        <v>0</v>
      </c>
      <c r="BR50" s="5">
        <f>IF('Athletes - Gold'!BR50+'Athletes - Silver'!BR50+'Athletes - Bronze'!BR50 &gt; 0, 'Athletes - Gold'!BR50*'Medal values'!$B$1+'Athletes - Silver'!BR50*'Medal values'!$B$2+'Athletes - Bronze'!BR50*'Medal values'!$B$3, "") + IF(AND(BR$1 = BQ$1, BQ$2 = "Mixed"), 0.5*BQ50, 0) + IF(AND(BR$1 = BS$1, BS$2 = "Mixed"), 0.5*BS50, 0)</f>
        <v>0</v>
      </c>
      <c r="BS50" s="5">
        <f>IF('Athletes - Gold'!BS50+'Athletes - Silver'!BS50+'Athletes - Bronze'!BS50 &gt; 0, 'Athletes - Gold'!BS50*'Medal values'!$B$1+'Athletes - Silver'!BS50*'Medal values'!$B$2+'Athletes - Bronze'!BS50*'Medal values'!$B$3, "") + IF(AND(BS$1 = BR$1, BR$2 = "Mixed"), 0.5*BR50, 0) + IF(AND(BS$1 = BT$1, BT$2 = "Mixed"), 0.5*BT50, 0)</f>
        <v>0</v>
      </c>
      <c r="BT50" s="5">
        <f>IF('Athletes - Gold'!BT50+'Athletes - Silver'!BT50+'Athletes - Bronze'!BT50 &gt; 0, 'Athletes - Gold'!BT50*'Medal values'!$B$1+'Athletes - Silver'!BT50*'Medal values'!$B$2+'Athletes - Bronze'!BT50*'Medal values'!$B$3, "") + IF(AND(BT$1 = BS$1, BS$2 = "Mixed"), 0.5*BS50, 0) + IF(AND(BT$1 = BU$1, BU$2 = "Mixed"), 0.5*BU50, 0)</f>
        <v>0</v>
      </c>
      <c r="BU50" s="5">
        <f>IF('Athletes - Gold'!BU50+'Athletes - Silver'!BU50+'Athletes - Bronze'!BU50 &gt; 0, 'Athletes - Gold'!BU50*'Medal values'!$B$1+'Athletes - Silver'!BU50*'Medal values'!$B$2+'Athletes - Bronze'!BU50*'Medal values'!$B$3, "") + IF(AND(BU$1 = BT$1, BT$2 = "Mixed"), 0.5*BT50, 0) + IF(AND(BU$1 = BV$1, BV$2 = "Mixed"), 0.5*BV50, 0)</f>
        <v>0</v>
      </c>
      <c r="BV50" s="5">
        <f>IF('Athletes - Gold'!BV50+'Athletes - Silver'!BV50+'Athletes - Bronze'!BV50 &gt; 0, 'Athletes - Gold'!BV50*'Medal values'!$B$1+'Athletes - Silver'!BV50*'Medal values'!$B$2+'Athletes - Bronze'!BV50*'Medal values'!$B$3, "") + IF(AND(BV$1 = BU$1, BU$2 = "Mixed"), 0.5*BU50, 0) + IF(AND(BV$1 = BW$1, BW$2 = "Mixed"), 0.5*BW50, 0)</f>
        <v>0</v>
      </c>
      <c r="BW50" s="5">
        <f>IF('Athletes - Gold'!BW50+'Athletes - Silver'!BW50+'Athletes - Bronze'!BW50 &gt; 0, 'Athletes - Gold'!BW50*'Medal values'!$B$1+'Athletes - Silver'!BW50*'Medal values'!$B$2+'Athletes - Bronze'!BW50*'Medal values'!$B$3, "") + IF(AND(BW$1 = BV$1, BV$2 = "Mixed"), 0.5*BV50, 0) + IF(AND(BW$1 = BX$1, BX$2 = "Mixed"), 0.5*BX50, 0)</f>
        <v>0</v>
      </c>
      <c r="BX50" s="5">
        <f>IF('Athletes - Gold'!BX50+'Athletes - Silver'!BX50+'Athletes - Bronze'!BX50 &gt; 0, 'Athletes - Gold'!BX50*'Medal values'!$B$1+'Athletes - Silver'!BX50*'Medal values'!$B$2+'Athletes - Bronze'!BX50*'Medal values'!$B$3, "") + IF(AND(BX$1 = BW$1, BW$2 = "Mixed"), 0.5*BW50, 0) + IF(AND(BX$1 = BY$1, BY$2 = "Mixed"), 0.5*BY50, 0)</f>
        <v>0</v>
      </c>
      <c r="BY50" s="5">
        <f>IF('Athletes - Gold'!BY50+'Athletes - Silver'!BY50+'Athletes - Bronze'!BY50 &gt; 0, 'Athletes - Gold'!BY50*'Medal values'!$B$1+'Athletes - Silver'!BY50*'Medal values'!$B$2+'Athletes - Bronze'!BY50*'Medal values'!$B$3, "") + IF(AND(BY$1 = BX$1, BX$2 = "Mixed"), 0.5*BX50, 0) + IF(AND(BY$1 = BZ$1, BZ$2 = "Mixed"), 0.5*BZ50, 0)</f>
        <v>0</v>
      </c>
      <c r="BZ50" s="5">
        <f>IF('Athletes - Gold'!BZ50+'Athletes - Silver'!BZ50+'Athletes - Bronze'!BZ50 &gt; 0, 'Athletes - Gold'!BZ50*'Medal values'!$B$1+'Athletes - Silver'!BZ50*'Medal values'!$B$2+'Athletes - Bronze'!BZ50*'Medal values'!$B$3, "") + IF(AND(BZ$1 = BY$1, BY$2 = "Mixed"), 0.5*BY50, 0) + IF(AND(BZ$1 = CA$1, CA$2 = "Mixed"), 0.5*CA50, 0)</f>
        <v>0</v>
      </c>
      <c r="CA50" s="5">
        <f>IF('Athletes - Gold'!CA50+'Athletes - Silver'!CA50+'Athletes - Bronze'!CA50 &gt; 0, 'Athletes - Gold'!CA50*'Medal values'!$B$1+'Athletes - Silver'!CA50*'Medal values'!$B$2+'Athletes - Bronze'!CA50*'Medal values'!$B$3, "") + IF(AND(CA$1 = BZ$1, BZ$2 = "Mixed"), 0.5*BZ50, 0) + IF(AND(CA$1 = CB$1, CB$2 = "Mixed"), 0.5*CB50, 0)</f>
        <v>0</v>
      </c>
      <c r="CB50" s="5">
        <f>IF('Athletes - Gold'!CB50+'Athletes - Silver'!CB50+'Athletes - Bronze'!CB50 &gt; 0, 'Athletes - Gold'!CB50*'Medal values'!$B$1+'Athletes - Silver'!CB50*'Medal values'!$B$2+'Athletes - Bronze'!CB50*'Medal values'!$B$3, "") + IF(AND(CB$1 = CA$1, CA$2 = "Mixed"), 0.5*CA50, 0) + IF(AND(CB$1 = CC$1, CC$2 = "Mixed"), 0.5*CC50, 0)</f>
        <v>0</v>
      </c>
      <c r="CC50" s="5">
        <f>IF('Athletes - Gold'!CC50+'Athletes - Silver'!CC50+'Athletes - Bronze'!CC50 &gt; 0, 'Athletes - Gold'!CC50*'Medal values'!$B$1+'Athletes - Silver'!CC50*'Medal values'!$B$2+'Athletes - Bronze'!CC50*'Medal values'!$B$3, "") + IF(AND(CC$1 = CB$1, CB$2 = "Mixed"), 0.5*CB50, 0) + IF(AND(CC$1 = CD$1, CD$2 = "Mixed"), 0.5*CD50, 0)</f>
        <v>0</v>
      </c>
      <c r="CD50" s="5">
        <f>IF('Athletes - Gold'!CD50+'Athletes - Silver'!CD50+'Athletes - Bronze'!CD50 &gt; 0, 'Athletes - Gold'!CD50*'Medal values'!$B$1+'Athletes - Silver'!CD50*'Medal values'!$B$2+'Athletes - Bronze'!CD50*'Medal values'!$B$3, "") + IF(AND(CD$1 = CC$1, CC$2 = "Mixed"), 0.5*CC50, 0) + IF(AND(CD$1 = CE$1, CE$2 = "Mixed"), 0.5*CE50, 0)</f>
        <v>0</v>
      </c>
      <c r="CE50" s="5">
        <f>IF('Athletes - Gold'!CE50+'Athletes - Silver'!CE50+'Athletes - Bronze'!CE50 &gt; 0, 'Athletes - Gold'!CE50*'Medal values'!$B$1+'Athletes - Silver'!CE50*'Medal values'!$B$2+'Athletes - Bronze'!CE50*'Medal values'!$B$3, "") + IF(AND(CE$1 = CD$1, CD$2 = "Mixed"), 0.5*CD50, 0) + IF(AND(CE$1 = CF$1, CF$2 = "Mixed"), 0.5*CF50, 0)</f>
        <v>2.000001</v>
      </c>
      <c r="CF50" s="5">
        <f>IF('Athletes - Gold'!CF50+'Athletes - Silver'!CF50+'Athletes - Bronze'!CF50 &gt; 0, 'Athletes - Gold'!CF50*'Medal values'!$B$1+'Athletes - Silver'!CF50*'Medal values'!$B$2+'Athletes - Bronze'!CF50*'Medal values'!$B$3, "") + IF(AND(CF$1 = CE$1, CE$2 = "Mixed"), 0.5*CE50, 0) + IF(AND(CF$1 = CG$1, CG$2 = "Mixed"), 0.5*CG50, 0)</f>
        <v>0</v>
      </c>
      <c r="CG50" s="5">
        <f>IF('Athletes - Gold'!CG50+'Athletes - Silver'!CG50+'Athletes - Bronze'!CG50 &gt; 0, 'Athletes - Gold'!CG50*'Medal values'!$B$1+'Athletes - Silver'!CG50*'Medal values'!$B$2+'Athletes - Bronze'!CG50*'Medal values'!$B$3, "") + IF(AND(CG$1 = CF$1, CF$2 = "Mixed"), 0.5*CF50, 0) + IF(AND(CG$1 = CH$1, CH$2 = "Mixed"), 0.5*CH50, 0)</f>
        <v>0</v>
      </c>
      <c r="CH50" s="5">
        <f>IF('Athletes - Gold'!CH50+'Athletes - Silver'!CH50+'Athletes - Bronze'!CH50 &gt; 0, 'Athletes - Gold'!CH50*'Medal values'!$B$1+'Athletes - Silver'!CH50*'Medal values'!$B$2+'Athletes - Bronze'!CH50*'Medal values'!$B$3, "") + IF(AND(CH$1 = CG$1, CG$2 = "Mixed"), 0.5*CG50, 0) + IF(AND(CH$1 = CI$1, CI$2 = "Mixed"), 0.5*CI50, 0)</f>
        <v>0</v>
      </c>
      <c r="CI50" s="5">
        <f>IF('Athletes - Gold'!CI50+'Athletes - Silver'!CI50+'Athletes - Bronze'!CI50 &gt; 0, 'Athletes - Gold'!CI50*'Medal values'!$B$1+'Athletes - Silver'!CI50*'Medal values'!$B$2+'Athletes - Bronze'!CI50*'Medal values'!$B$3, "") + IF(AND(CI$1 = CH$1, CH$2 = "Mixed"), 0.5*CH50, 0) + IF(AND(CI$1 = CJ$1, CJ$2 = "Mixed"), 0.5*CJ50, 0)</f>
        <v>0</v>
      </c>
      <c r="CJ50" s="5">
        <f>IF('Athletes - Gold'!CJ50+'Athletes - Silver'!CJ50+'Athletes - Bronze'!CJ50 &gt; 0, 'Athletes - Gold'!CJ50*'Medal values'!$B$1+'Athletes - Silver'!CJ50*'Medal values'!$B$2+'Athletes - Bronze'!CJ50*'Medal values'!$B$3, "") + IF(AND(CJ$1 = CI$1, CI$2 = "Mixed"), 0.5*CI50, 0) + IF(AND(CJ$1 = CK$1, CK$2 = "Mixed"), 0.5*CK50, 0)</f>
        <v>0</v>
      </c>
      <c r="CK50" s="5">
        <f>IF('Athletes - Gold'!CK50+'Athletes - Silver'!CK50+'Athletes - Bronze'!CK50 &gt; 0, 'Athletes - Gold'!CK50*'Medal values'!$B$1+'Athletes - Silver'!CK50*'Medal values'!$B$2+'Athletes - Bronze'!CK50*'Medal values'!$B$3, "") + IF(AND(CK$1 = CJ$1, CJ$2 = "Mixed"), 0.5*CJ50, 0) + IF(AND(CK$1 = CL$1, CL$2 = "Mixed"), 0.5*CL50, 0)</f>
        <v>0</v>
      </c>
      <c r="CL50" s="5">
        <f>IF('Athletes - Gold'!CL50+'Athletes - Silver'!CL50+'Athletes - Bronze'!CL50 &gt; 0, 'Athletes - Gold'!CL50*'Medal values'!$B$1+'Athletes - Silver'!CL50*'Medal values'!$B$2+'Athletes - Bronze'!CL50*'Medal values'!$B$3, "") + IF(AND(CL$1 = CK$1, CK$2 = "Mixed"), 0.5*CK50, 0) + IF(AND(CL$1 = CM$1, CM$2 = "Mixed"), 0.5*CM50, 0)</f>
        <v>0</v>
      </c>
      <c r="CM50" s="5">
        <f>IF('Athletes - Gold'!CM50+'Athletes - Silver'!CM50+'Athletes - Bronze'!CM50 &gt; 0, 'Athletes - Gold'!CM50*'Medal values'!$B$1+'Athletes - Silver'!CM50*'Medal values'!$B$2+'Athletes - Bronze'!CM50*'Medal values'!$B$3, "") + IF(AND(CM$1 = CL$1, CL$2 = "Mixed"), 0.5*CL50, 0) + IF(AND(CM$1 = CN$1, CN$2 = "Mixed"), 0.5*CN50, 0)</f>
        <v>0</v>
      </c>
      <c r="CN50" s="5">
        <f>IF('Athletes - Gold'!CN50+'Athletes - Silver'!CN50+'Athletes - Bronze'!CN50 &gt; 0, 'Athletes - Gold'!CN50*'Medal values'!$B$1+'Athletes - Silver'!CN50*'Medal values'!$B$2+'Athletes - Bronze'!CN50*'Medal values'!$B$3, "") + IF(AND(CN$1 = CM$1, CM$2 = "Mixed"), 0.5*CM50, 0) + IF(AND(CN$1 = CO$1, CO$2 = "Mixed"), 0.5*CO50, 0)</f>
        <v>0</v>
      </c>
      <c r="CO50" s="5">
        <f>IF('Athletes - Gold'!CO50+'Athletes - Silver'!CO50+'Athletes - Bronze'!CO50 &gt; 0, 'Athletes - Gold'!CO50*'Medal values'!$B$1+'Athletes - Silver'!CO50*'Medal values'!$B$2+'Athletes - Bronze'!CO50*'Medal values'!$B$3, "") + IF(AND(CO$1 = CN$1, CN$2 = "Mixed"), 0.5*CN50, 0) + IF(AND(CO$1 = CP$1, CP$2 = "Mixed"), 0.5*CP50, 0)</f>
        <v>0</v>
      </c>
      <c r="CP50" s="5">
        <f>IF('Athletes - Gold'!CP50+'Athletes - Silver'!CP50+'Athletes - Bronze'!CP50 &gt; 0, 'Athletes - Gold'!CP50*'Medal values'!$B$1+'Athletes - Silver'!CP50*'Medal values'!$B$2+'Athletes - Bronze'!CP50*'Medal values'!$B$3, "") + IF(AND(CP$1 = CO$1, CO$2 = "Mixed"), 0.5*CO50, 0) + IF(AND(CP$1 = CQ$1, CQ$2 = "Mixed"), 0.5*CQ50, 0)</f>
        <v>0</v>
      </c>
      <c r="CQ50" s="5">
        <f>IF('Athletes - Gold'!CQ50+'Athletes - Silver'!CQ50+'Athletes - Bronze'!CQ50 &gt; 0, 'Athletes - Gold'!CQ50*'Medal values'!$B$1+'Athletes - Silver'!CQ50*'Medal values'!$B$2+'Athletes - Bronze'!CQ50*'Medal values'!$B$3, "") + IF(AND(CQ$1 = CP$1, CP$2 = "Mixed"), 0.5*CP50, 0) + IF(AND(CQ$1 = CR$1, CR$2 = "Mixed"), 0.5*CR50, 0)</f>
        <v>0</v>
      </c>
      <c r="CR50" s="5">
        <f>IF('Athletes - Gold'!CR50+'Athletes - Silver'!CR50+'Athletes - Bronze'!CR50 &gt; 0, 'Athletes - Gold'!CR50*'Medal values'!$B$1+'Athletes - Silver'!CR50*'Medal values'!$B$2+'Athletes - Bronze'!CR50*'Medal values'!$B$3, "") + IF(AND(CR$1 = CQ$1, CQ$2 = "Mixed"), 0.5*CQ50, 0) + IF(AND(CR$1 = CS$1, CS$2 = "Mixed"), 0.5*CS50, 0)</f>
        <v>0</v>
      </c>
      <c r="CS50" s="5">
        <f>IF('Athletes - Gold'!CS50+'Athletes - Silver'!CS50+'Athletes - Bronze'!CS50 &gt; 0, 'Athletes - Gold'!CS50*'Medal values'!$B$1+'Athletes - Silver'!CS50*'Medal values'!$B$2+'Athletes - Bronze'!CS50*'Medal values'!$B$3, "") + IF(AND(CS$1 = CR$1, CR$2 = "Mixed"), 0.5*CR50, 0) + IF(AND(CS$1 = CT$1, CT$2 = "Mixed"), 0.5*CT50, 0)</f>
        <v>0</v>
      </c>
      <c r="CT50" s="5">
        <f>IF('Athletes - Gold'!CT50+'Athletes - Silver'!CT50+'Athletes - Bronze'!CT50 &gt; 0, 'Athletes - Gold'!CT50*'Medal values'!$B$1+'Athletes - Silver'!CT50*'Medal values'!$B$2+'Athletes - Bronze'!CT50*'Medal values'!$B$3, "") + IF(AND(CT$1 = CS$1, CS$2 = "Mixed"), 0.5*CS50, 0) + IF(AND(CT$1 = CU$1, CU$2 = "Mixed"), 0.5*CU50, 0)</f>
        <v>0</v>
      </c>
      <c r="CU50" s="5">
        <f>IF('Athletes - Gold'!CU50+'Athletes - Silver'!CU50+'Athletes - Bronze'!CU50 &gt; 0, 'Athletes - Gold'!CU50*'Medal values'!$B$1+'Athletes - Silver'!CU50*'Medal values'!$B$2+'Athletes - Bronze'!CU50*'Medal values'!$B$3, "") + IF(AND(CU$1 = CT$1, CT$2 = "Mixed"), 0.5*CT50, 0) + IF(AND(CU$1 = CV$1, CV$2 = "Mixed"), 0.5*CV50, 0)</f>
        <v>0</v>
      </c>
      <c r="CV50" s="5">
        <f>IF('Athletes - Gold'!CV50+'Athletes - Silver'!CV50+'Athletes - Bronze'!CV50 &gt; 0, 'Athletes - Gold'!CV50*'Medal values'!$B$1+'Athletes - Silver'!CV50*'Medal values'!$B$2+'Athletes - Bronze'!CV50*'Medal values'!$B$3, "") + IF(AND(CV$1 = CU$1, CU$2 = "Mixed"), 0.5*CU50, 0) + IF(AND(CV$1 = CW$1, CW$2 = "Mixed"), 0.5*CW50, 0)</f>
        <v>0</v>
      </c>
      <c r="CW50" s="5">
        <f t="shared" ref="CW50:CX50" si="49">SUMIF($B$2:$CV$2,CW$2, $B50:$CV50)</f>
        <v>3.000001</v>
      </c>
      <c r="CX50" s="5">
        <f t="shared" si="49"/>
        <v>0</v>
      </c>
      <c r="CY50" s="5">
        <f t="shared" si="3"/>
        <v>3.000001</v>
      </c>
    </row>
    <row r="51">
      <c r="A51" s="5" t="str">
        <f>Countries!A49</f>
        <v>JPN</v>
      </c>
      <c r="B51" s="5">
        <f>IF('Athletes - Gold'!B51+'Athletes - Silver'!B51+'Athletes - Bronze'!B51 &gt; 0, 'Athletes - Gold'!B51*'Medal values'!$B$1+'Athletes - Silver'!B51*'Medal values'!$B$2+'Athletes - Bronze'!B51*'Medal values'!$B$3, "") + IF(AND(B$1 = A$1, A$2 = "Mixed"), 0.5*A51, 0) + IF(AND(B$1 = C$1, C$2 = "Mixed"), 0.5*C51, 0)</f>
        <v>0</v>
      </c>
      <c r="C51" s="5">
        <f>IF('Athletes - Gold'!C51+'Athletes - Silver'!C51+'Athletes - Bronze'!C51 &gt; 0, 'Athletes - Gold'!C51*'Medal values'!$B$1+'Athletes - Silver'!C51*'Medal values'!$B$2+'Athletes - Bronze'!C51*'Medal values'!$B$3, "") + IF(AND(C$1 = B$1, B$2 = "Mixed"), 0.5*B51, 0) + IF(AND(C$1 = D$1, D$2 = "Mixed"), 0.5*D51, 0)</f>
        <v>0</v>
      </c>
      <c r="D51" s="5">
        <f>IF('Athletes - Gold'!D51+'Athletes - Silver'!D51+'Athletes - Bronze'!D51 &gt; 0, 'Athletes - Gold'!D51*'Medal values'!$B$1+'Athletes - Silver'!D51*'Medal values'!$B$2+'Athletes - Bronze'!D51*'Medal values'!$B$3, "") + IF(AND(D$1 = C$1, C$2 = "Mixed"), 0.5*C51, 0) + IF(AND(D$1 = E$1, E$2 = "Mixed"), 0.5*E51, 0)</f>
        <v>4</v>
      </c>
      <c r="E51" s="5">
        <f>IF('Athletes - Gold'!E51+'Athletes - Silver'!E51+'Athletes - Bronze'!E51 &gt; 0, 'Athletes - Gold'!E51*'Medal values'!$B$1+'Athletes - Silver'!E51*'Medal values'!$B$2+'Athletes - Bronze'!E51*'Medal values'!$B$3, "") + IF(AND(E$1 = D$1, D$2 = "Mixed"), 0.5*D51, 0) + IF(AND(E$1 = F$1, F$2 = "Mixed"), 0.5*F51, 0)</f>
        <v>0</v>
      </c>
      <c r="F51" s="5">
        <f>IF('Athletes - Gold'!F51+'Athletes - Silver'!F51+'Athletes - Bronze'!F51 &gt; 0, 'Athletes - Gold'!F51*'Medal values'!$B$1+'Athletes - Silver'!F51*'Medal values'!$B$2+'Athletes - Bronze'!F51*'Medal values'!$B$3, "") + IF(AND(F$1 = E$1, E$2 = "Mixed"), 0.5*E51, 0) + IF(AND(F$1 = G$1, G$2 = "Mixed"), 0.5*G51, 0)</f>
        <v>0</v>
      </c>
      <c r="G51" s="5">
        <f>IF('Athletes - Gold'!G51+'Athletes - Silver'!G51+'Athletes - Bronze'!G51 &gt; 0, 'Athletes - Gold'!G51*'Medal values'!$B$1+'Athletes - Silver'!G51*'Medal values'!$B$2+'Athletes - Bronze'!G51*'Medal values'!$B$3, "") + IF(AND(G$1 = F$1, F$2 = "Mixed"), 0.5*F51, 0) + IF(AND(G$1 = H$1, H$2 = "Mixed"), 0.5*H51, 0)</f>
        <v>15.002004</v>
      </c>
      <c r="H51" s="5">
        <f>IF('Athletes - Gold'!H51+'Athletes - Silver'!H51+'Athletes - Bronze'!H51 &gt; 0, 'Athletes - Gold'!H51*'Medal values'!$B$1+'Athletes - Silver'!H51*'Medal values'!$B$2+'Athletes - Bronze'!H51*'Medal values'!$B$3, "") + IF(AND(H$1 = G$1, G$2 = "Mixed"), 0.5*G51, 0) + IF(AND(H$1 = I$1, I$2 = "Mixed"), 0.5*I51, 0)</f>
        <v>1</v>
      </c>
      <c r="I51" s="5">
        <f>IF('Athletes - Gold'!I51+'Athletes - Silver'!I51+'Athletes - Bronze'!I51 &gt; 0, 'Athletes - Gold'!I51*'Medal values'!$B$1+'Athletes - Silver'!I51*'Medal values'!$B$2+'Athletes - Bronze'!I51*'Medal values'!$B$3, "") + IF(AND(I$1 = H$1, H$2 = "Mixed"), 0.5*H51, 0) + IF(AND(I$1 = J$1, J$2 = "Mixed"), 0.5*J51, 0)</f>
        <v>0</v>
      </c>
      <c r="J51" s="5">
        <f>IF('Athletes - Gold'!J51+'Athletes - Silver'!J51+'Athletes - Bronze'!J51 &gt; 0, 'Athletes - Gold'!J51*'Medal values'!$B$1+'Athletes - Silver'!J51*'Medal values'!$B$2+'Athletes - Bronze'!J51*'Medal values'!$B$3, "") + IF(AND(J$1 = I$1, I$2 = "Mixed"), 0.5*I51, 0) + IF(AND(J$1 = K$1, K$2 = "Mixed"), 0.5*K51, 0)</f>
        <v>3.000001</v>
      </c>
      <c r="K51" s="5">
        <f>IF('Athletes - Gold'!K51+'Athletes - Silver'!K51+'Athletes - Bronze'!K51 &gt; 0, 'Athletes - Gold'!K51*'Medal values'!$B$1+'Athletes - Silver'!K51*'Medal values'!$B$2+'Athletes - Bronze'!K51*'Medal values'!$B$3, "") + IF(AND(K$1 = J$1, J$2 = "Mixed"), 0.5*J51, 0) + IF(AND(K$1 = L$1, L$2 = "Mixed"), 0.5*L51, 0)</f>
        <v>0</v>
      </c>
      <c r="L51" s="5">
        <f>IF('Athletes - Gold'!L51+'Athletes - Silver'!L51+'Athletes - Bronze'!L51 &gt; 0, 'Athletes - Gold'!L51*'Medal values'!$B$1+'Athletes - Silver'!L51*'Medal values'!$B$2+'Athletes - Bronze'!L51*'Medal values'!$B$3, "") + IF(AND(L$1 = K$1, K$2 = "Mixed"), 0.5*K51, 0) + IF(AND(L$1 = M$1, M$2 = "Mixed"), 0.5*M51, 0)</f>
        <v>0</v>
      </c>
      <c r="M51" s="5">
        <f>IF('Athletes - Gold'!M51+'Athletes - Silver'!M51+'Athletes - Bronze'!M51 &gt; 0, 'Athletes - Gold'!M51*'Medal values'!$B$1+'Athletes - Silver'!M51*'Medal values'!$B$2+'Athletes - Bronze'!M51*'Medal values'!$B$3, "") + IF(AND(M$1 = L$1, L$2 = "Mixed"), 0.5*L51, 0) + IF(AND(M$1 = N$1, N$2 = "Mixed"), 0.5*N51, 0)</f>
        <v>1</v>
      </c>
      <c r="N51" s="5">
        <f>IF('Athletes - Gold'!N51+'Athletes - Silver'!N51+'Athletes - Bronze'!N51 &gt; 0, 'Athletes - Gold'!N51*'Medal values'!$B$1+'Athletes - Silver'!N51*'Medal values'!$B$2+'Athletes - Bronze'!N51*'Medal values'!$B$3, "") + IF(AND(N$1 = M$1, M$2 = "Mixed"), 0.5*M51, 0) + IF(AND(N$1 = O$1, O$2 = "Mixed"), 0.5*O51, 0)</f>
        <v>2</v>
      </c>
      <c r="O51" s="5">
        <f>IF('Athletes - Gold'!O51+'Athletes - Silver'!O51+'Athletes - Bronze'!O51 &gt; 0, 'Athletes - Gold'!O51*'Medal values'!$B$1+'Athletes - Silver'!O51*'Medal values'!$B$2+'Athletes - Bronze'!O51*'Medal values'!$B$3, "") + IF(AND(O$1 = N$1, N$2 = "Mixed"), 0.5*N51, 0) + IF(AND(O$1 = P$1, P$2 = "Mixed"), 0.5*P51, 0)</f>
        <v>1</v>
      </c>
      <c r="P51" s="5">
        <f>IF('Athletes - Gold'!P51+'Athletes - Silver'!P51+'Athletes - Bronze'!P51 &gt; 0, 'Athletes - Gold'!P51*'Medal values'!$B$1+'Athletes - Silver'!P51*'Medal values'!$B$2+'Athletes - Bronze'!P51*'Medal values'!$B$3, "") + IF(AND(P$1 = O$1, O$2 = "Mixed"), 0.5*O51, 0) + IF(AND(P$1 = Q$1, Q$2 = "Mixed"), 0.5*Q51, 0)</f>
        <v>27.009</v>
      </c>
      <c r="Q51" s="5">
        <f>IF('Athletes - Gold'!Q51+'Athletes - Silver'!Q51+'Athletes - Bronze'!Q51 &gt; 0, 'Athletes - Gold'!Q51*'Medal values'!$B$1+'Athletes - Silver'!Q51*'Medal values'!$B$2+'Athletes - Bronze'!Q51*'Medal values'!$B$3, "") + IF(AND(Q$1 = P$1, P$2 = "Mixed"), 0.5*P51, 0) + IF(AND(Q$1 = R$1, R$2 = "Mixed"), 0.5*R51, 0)</f>
        <v>27.009</v>
      </c>
      <c r="R51" s="5">
        <f>IF('Athletes - Gold'!R51+'Athletes - Silver'!R51+'Athletes - Bronze'!R51 &gt; 0, 'Athletes - Gold'!R51*'Medal values'!$B$1+'Athletes - Silver'!R51*'Medal values'!$B$2+'Athletes - Bronze'!R51*'Medal values'!$B$3, "") + IF(AND(R$1 = Q$1, Q$2 = "Mixed"), 0.5*Q51, 0) + IF(AND(R$1 = S$1, S$2 = "Mixed"), 0.5*S51, 0)</f>
        <v>0</v>
      </c>
      <c r="S51" s="5">
        <f>IF('Athletes - Gold'!S51+'Athletes - Silver'!S51+'Athletes - Bronze'!S51 &gt; 0, 'Athletes - Gold'!S51*'Medal values'!$B$1+'Athletes - Silver'!S51*'Medal values'!$B$2+'Athletes - Bronze'!S51*'Medal values'!$B$3, "") + IF(AND(S$1 = R$1, R$2 = "Mixed"), 0.5*R51, 0) + IF(AND(S$1 = T$1, T$2 = "Mixed"), 0.5*T51, 0)</f>
        <v>10.000005</v>
      </c>
      <c r="T51" s="5">
        <f>IF('Athletes - Gold'!T51+'Athletes - Silver'!T51+'Athletes - Bronze'!T51 &gt; 0, 'Athletes - Gold'!T51*'Medal values'!$B$1+'Athletes - Silver'!T51*'Medal values'!$B$2+'Athletes - Bronze'!T51*'Medal values'!$B$3, "") + IF(AND(T$1 = S$1, S$2 = "Mixed"), 0.5*S51, 0) + IF(AND(T$1 = U$1, U$2 = "Mixed"), 0.5*U51, 0)</f>
        <v>0</v>
      </c>
      <c r="U51" s="5">
        <f>IF('Athletes - Gold'!U51+'Athletes - Silver'!U51+'Athletes - Bronze'!U51 &gt; 0, 'Athletes - Gold'!U51*'Medal values'!$B$1+'Athletes - Silver'!U51*'Medal values'!$B$2+'Athletes - Bronze'!U51*'Medal values'!$B$3, "") + IF(AND(U$1 = T$1, T$2 = "Mixed"), 0.5*T51, 0) + IF(AND(U$1 = V$1, V$2 = "Mixed"), 0.5*V51, 0)</f>
        <v>0</v>
      </c>
      <c r="V51" s="5">
        <f>IF('Athletes - Gold'!V51+'Athletes - Silver'!V51+'Athletes - Bronze'!V51 &gt; 0, 'Athletes - Gold'!V51*'Medal values'!$B$1+'Athletes - Silver'!V51*'Medal values'!$B$2+'Athletes - Bronze'!V51*'Medal values'!$B$3, "") + IF(AND(V$1 = U$1, U$2 = "Mixed"), 0.5*U51, 0) + IF(AND(V$1 = W$1, W$2 = "Mixed"), 0.5*W51, 0)</f>
        <v>1</v>
      </c>
      <c r="W51" s="5">
        <f>IF('Athletes - Gold'!W51+'Athletes - Silver'!W51+'Athletes - Bronze'!W51 &gt; 0, 'Athletes - Gold'!W51*'Medal values'!$B$1+'Athletes - Silver'!W51*'Medal values'!$B$2+'Athletes - Bronze'!W51*'Medal values'!$B$3, "") + IF(AND(W$1 = V$1, V$2 = "Mixed"), 0.5*V51, 0) + IF(AND(W$1 = X$1, X$2 = "Mixed"), 0.5*X51, 0)</f>
        <v>4.001</v>
      </c>
      <c r="X51" s="5">
        <f>IF('Athletes - Gold'!X51+'Athletes - Silver'!X51+'Athletes - Bronze'!X51 &gt; 0, 'Athletes - Gold'!X51*'Medal values'!$B$1+'Athletes - Silver'!X51*'Medal values'!$B$2+'Athletes - Bronze'!X51*'Medal values'!$B$3, "") + IF(AND(X$1 = W$1, W$2 = "Mixed"), 0.5*W51, 0) + IF(AND(X$1 = Y$1, Y$2 = "Mixed"), 0.5*Y51, 0)</f>
        <v>0</v>
      </c>
      <c r="Y51" s="5">
        <f>IF('Athletes - Gold'!Y51+'Athletes - Silver'!Y51+'Athletes - Bronze'!Y51 &gt; 0, 'Athletes - Gold'!Y51*'Medal values'!$B$1+'Athletes - Silver'!Y51*'Medal values'!$B$2+'Athletes - Bronze'!Y51*'Medal values'!$B$3, "") + IF(AND(Y$1 = X$1, X$2 = "Mixed"), 0.5*X51, 0) + IF(AND(Y$1 = Z$1, Z$2 = "Mixed"), 0.5*Z51, 0)</f>
        <v>0</v>
      </c>
      <c r="Z51" s="5">
        <f>IF('Athletes - Gold'!Z51+'Athletes - Silver'!Z51+'Athletes - Bronze'!Z51 &gt; 0, 'Athletes - Gold'!Z51*'Medal values'!$B$1+'Athletes - Silver'!Z51*'Medal values'!$B$2+'Athletes - Bronze'!Z51*'Medal values'!$B$3, "") + IF(AND(Z$1 = Y$1, Y$2 = "Mixed"), 0.5*Y51, 0) + IF(AND(Z$1 = AA$1, AA$2 = "Mixed"), 0.5*AA51, 0)</f>
        <v>0</v>
      </c>
      <c r="AA51" s="5">
        <f>IF('Athletes - Gold'!AA51+'Athletes - Silver'!AA51+'Athletes - Bronze'!AA51 &gt; 0, 'Athletes - Gold'!AA51*'Medal values'!$B$1+'Athletes - Silver'!AA51*'Medal values'!$B$2+'Athletes - Bronze'!AA51*'Medal values'!$B$3, "") + IF(AND(AA$1 = Z$1, Z$2 = "Mixed"), 0.5*Z51, 0) + IF(AND(AA$1 = AB$1, AB$2 = "Mixed"), 0.5*AB51, 0)</f>
        <v>0</v>
      </c>
      <c r="AB51" s="5">
        <f>IF('Athletes - Gold'!AB51+'Athletes - Silver'!AB51+'Athletes - Bronze'!AB51 &gt; 0, 'Athletes - Gold'!AB51*'Medal values'!$B$1+'Athletes - Silver'!AB51*'Medal values'!$B$2+'Athletes - Bronze'!AB51*'Medal values'!$B$3, "") + IF(AND(AB$1 = AA$1, AA$2 = "Mixed"), 0.5*AA51, 0) + IF(AND(AB$1 = AC$1, AC$2 = "Mixed"), 0.5*AC51, 0)</f>
        <v>0</v>
      </c>
      <c r="AC51" s="5">
        <f>IF('Athletes - Gold'!AC51+'Athletes - Silver'!AC51+'Athletes - Bronze'!AC51 &gt; 0, 'Athletes - Gold'!AC51*'Medal values'!$B$1+'Athletes - Silver'!AC51*'Medal values'!$B$2+'Athletes - Bronze'!AC51*'Medal values'!$B$3, "") + IF(AND(AC$1 = AB$1, AB$2 = "Mixed"), 0.5*AB51, 0) + IF(AND(AC$1 = AD$1, AD$2 = "Mixed"), 0.5*AD51, 0)</f>
        <v>0</v>
      </c>
      <c r="AD51" s="5">
        <f>IF('Athletes - Gold'!AD51+'Athletes - Silver'!AD51+'Athletes - Bronze'!AD51 &gt; 0, 'Athletes - Gold'!AD51*'Medal values'!$B$1+'Athletes - Silver'!AD51*'Medal values'!$B$2+'Athletes - Bronze'!AD51*'Medal values'!$B$3, "") + IF(AND(AD$1 = AC$1, AC$2 = "Mixed"), 0.5*AC51, 0) + IF(AND(AD$1 = AE$1, AE$2 = "Mixed"), 0.5*AE51, 0)</f>
        <v>0</v>
      </c>
      <c r="AE51" s="5">
        <f>IF('Athletes - Gold'!AE51+'Athletes - Silver'!AE51+'Athletes - Bronze'!AE51 &gt; 0, 'Athletes - Gold'!AE51*'Medal values'!$B$1+'Athletes - Silver'!AE51*'Medal values'!$B$2+'Athletes - Bronze'!AE51*'Medal values'!$B$3, "") + IF(AND(AE$1 = AD$1, AD$2 = "Mixed"), 0.5*AD51, 0) + IF(AND(AE$1 = AF$1, AF$2 = "Mixed"), 0.5*AF51, 0)</f>
        <v>0</v>
      </c>
      <c r="AF51" s="5">
        <f>IF('Athletes - Gold'!AF51+'Athletes - Silver'!AF51+'Athletes - Bronze'!AF51 &gt; 0, 'Athletes - Gold'!AF51*'Medal values'!$B$1+'Athletes - Silver'!AF51*'Medal values'!$B$2+'Athletes - Bronze'!AF51*'Medal values'!$B$3, "") + IF(AND(AF$1 = AE$1, AE$2 = "Mixed"), 0.5*AE51, 0) + IF(AND(AF$1 = AG$1, AG$2 = "Mixed"), 0.5*AG51, 0)</f>
        <v>0</v>
      </c>
      <c r="AG51" s="5">
        <f>IF('Athletes - Gold'!AG51+'Athletes - Silver'!AG51+'Athletes - Bronze'!AG51 &gt; 0, 'Athletes - Gold'!AG51*'Medal values'!$B$1+'Athletes - Silver'!AG51*'Medal values'!$B$2+'Athletes - Bronze'!AG51*'Medal values'!$B$3, "") + IF(AND(AG$1 = AF$1, AF$2 = "Mixed"), 0.5*AF51, 0) + IF(AND(AG$1 = AH$1, AH$2 = "Mixed"), 0.5*AH51, 0)</f>
        <v>0</v>
      </c>
      <c r="AH51" s="5">
        <f>IF('Athletes - Gold'!AH51+'Athletes - Silver'!AH51+'Athletes - Bronze'!AH51 &gt; 0, 'Athletes - Gold'!AH51*'Medal values'!$B$1+'Athletes - Silver'!AH51*'Medal values'!$B$2+'Athletes - Bronze'!AH51*'Medal values'!$B$3, "") + IF(AND(AH$1 = AG$1, AG$2 = "Mixed"), 0.5*AG51, 0) + IF(AND(AH$1 = AI$1, AI$2 = "Mixed"), 0.5*AI51, 0)</f>
        <v>0</v>
      </c>
      <c r="AI51" s="5">
        <f>IF('Athletes - Gold'!AI51+'Athletes - Silver'!AI51+'Athletes - Bronze'!AI51 &gt; 0, 'Athletes - Gold'!AI51*'Medal values'!$B$1+'Athletes - Silver'!AI51*'Medal values'!$B$2+'Athletes - Bronze'!AI51*'Medal values'!$B$3, "") + IF(AND(AI$1 = AH$1, AH$2 = "Mixed"), 0.5*AH51, 0) + IF(AND(AI$1 = AJ$1, AJ$2 = "Mixed"), 0.5*AJ51, 0)</f>
        <v>0</v>
      </c>
      <c r="AJ51" s="5">
        <f>IF('Athletes - Gold'!AJ51+'Athletes - Silver'!AJ51+'Athletes - Bronze'!AJ51 &gt; 0, 'Athletes - Gold'!AJ51*'Medal values'!$B$1+'Athletes - Silver'!AJ51*'Medal values'!$B$2+'Athletes - Bronze'!AJ51*'Medal values'!$B$3, "") + IF(AND(AJ$1 = AI$1, AI$2 = "Mixed"), 0.5*AI51, 0) + IF(AND(AJ$1 = AK$1, AK$2 = "Mixed"), 0.5*AK51, 0)</f>
        <v>0</v>
      </c>
      <c r="AK51" s="5">
        <f>IF('Athletes - Gold'!AK51+'Athletes - Silver'!AK51+'Athletes - Bronze'!AK51 &gt; 0, 'Athletes - Gold'!AK51*'Medal values'!$B$1+'Athletes - Silver'!AK51*'Medal values'!$B$2+'Athletes - Bronze'!AK51*'Medal values'!$B$3, "") + IF(AND(AK$1 = AJ$1, AJ$2 = "Mixed"), 0.5*AJ51, 0) + IF(AND(AK$1 = AL$1, AL$2 = "Mixed"), 0.5*AL51, 0)</f>
        <v>2.000001</v>
      </c>
      <c r="AL51" s="5">
        <f>IF('Athletes - Gold'!AL51+'Athletes - Silver'!AL51+'Athletes - Bronze'!AL51 &gt; 0, 'Athletes - Gold'!AL51*'Medal values'!$B$1+'Athletes - Silver'!AL51*'Medal values'!$B$2+'Athletes - Bronze'!AL51*'Medal values'!$B$3, "") + IF(AND(AL$1 = AK$1, AK$2 = "Mixed"), 0.5*AK51, 0) + IF(AND(AL$1 = AM$1, AM$2 = "Mixed"), 0.5*AM51, 0)</f>
        <v>0</v>
      </c>
      <c r="AM51" s="5">
        <f>IF('Athletes - Gold'!AM51+'Athletes - Silver'!AM51+'Athletes - Bronze'!AM51 &gt; 0, 'Athletes - Gold'!AM51*'Medal values'!$B$1+'Athletes - Silver'!AM51*'Medal values'!$B$2+'Athletes - Bronze'!AM51*'Medal values'!$B$3, "") + IF(AND(AM$1 = AL$1, AL$2 = "Mixed"), 0.5*AL51, 0) + IF(AND(AM$1 = AN$1, AN$2 = "Mixed"), 0.5*AN51, 0)</f>
        <v>0</v>
      </c>
      <c r="AN51" s="5">
        <f>IF('Athletes - Gold'!AN51+'Athletes - Silver'!AN51+'Athletes - Bronze'!AN51 &gt; 0, 'Athletes - Gold'!AN51*'Medal values'!$B$1+'Athletes - Silver'!AN51*'Medal values'!$B$2+'Athletes - Bronze'!AN51*'Medal values'!$B$3, "") + IF(AND(AN$1 = AM$1, AM$2 = "Mixed"), 0.5*AM51, 0) + IF(AND(AN$1 = AO$1, AO$2 = "Mixed"), 0.5*AO51, 0)</f>
        <v>0</v>
      </c>
      <c r="AO51" s="5">
        <f>IF('Athletes - Gold'!AO51+'Athletes - Silver'!AO51+'Athletes - Bronze'!AO51 &gt; 0, 'Athletes - Gold'!AO51*'Medal values'!$B$1+'Athletes - Silver'!AO51*'Medal values'!$B$2+'Athletes - Bronze'!AO51*'Medal values'!$B$3, "") + IF(AND(AO$1 = AN$1, AN$2 = "Mixed"), 0.5*AN51, 0) + IF(AND(AO$1 = AP$1, AP$2 = "Mixed"), 0.5*AP51, 0)</f>
        <v>9.003</v>
      </c>
      <c r="AP51" s="5">
        <f>IF('Athletes - Gold'!AP51+'Athletes - Silver'!AP51+'Athletes - Bronze'!AP51 &gt; 0, 'Athletes - Gold'!AP51*'Medal values'!$B$1+'Athletes - Silver'!AP51*'Medal values'!$B$2+'Athletes - Bronze'!AP51*'Medal values'!$B$3, "") + IF(AND(AP$1 = AO$1, AO$2 = "Mixed"), 0.5*AO51, 0) + IF(AND(AP$1 = AQ$1, AQ$2 = "Mixed"), 0.5*AQ51, 0)</f>
        <v>0</v>
      </c>
      <c r="AQ51" s="5">
        <f>IF('Athletes - Gold'!AQ51+'Athletes - Silver'!AQ51+'Athletes - Bronze'!AQ51 &gt; 0, 'Athletes - Gold'!AQ51*'Medal values'!$B$1+'Athletes - Silver'!AQ51*'Medal values'!$B$2+'Athletes - Bronze'!AQ51*'Medal values'!$B$3, "") + IF(AND(AQ$1 = AP$1, AP$2 = "Mixed"), 0.5*AP51, 0) + IF(AND(AQ$1 = AR$1, AR$2 = "Mixed"), 0.5*AR51, 0)</f>
        <v>0</v>
      </c>
      <c r="AR51" s="5">
        <f>IF('Athletes - Gold'!AR51+'Athletes - Silver'!AR51+'Athletes - Bronze'!AR51 &gt; 0, 'Athletes - Gold'!AR51*'Medal values'!$B$1+'Athletes - Silver'!AR51*'Medal values'!$B$2+'Athletes - Bronze'!AR51*'Medal values'!$B$3, "") + IF(AND(AR$1 = AQ$1, AQ$2 = "Mixed"), 0.5*AQ51, 0) + IF(AND(AR$1 = AS$1, AS$2 = "Mixed"), 0.5*AS51, 0)</f>
        <v>0</v>
      </c>
      <c r="AS51" s="5">
        <f>IF('Athletes - Gold'!AS51+'Athletes - Silver'!AS51+'Athletes - Bronze'!AS51 &gt; 0, 'Athletes - Gold'!AS51*'Medal values'!$B$1+'Athletes - Silver'!AS51*'Medal values'!$B$2+'Athletes - Bronze'!AS51*'Medal values'!$B$3, "") + IF(AND(AS$1 = AR$1, AR$2 = "Mixed"), 0.5*AR51, 0) + IF(AND(AS$1 = AT$1, AT$2 = "Mixed"), 0.5*AT51, 0)</f>
        <v>0</v>
      </c>
      <c r="AT51" s="5">
        <f>IF('Athletes - Gold'!AT51+'Athletes - Silver'!AT51+'Athletes - Bronze'!AT51 &gt; 0, 'Athletes - Gold'!AT51*'Medal values'!$B$1+'Athletes - Silver'!AT51*'Medal values'!$B$2+'Athletes - Bronze'!AT51*'Medal values'!$B$3, "") + IF(AND(AT$1 = AS$1, AS$2 = "Mixed"), 0.5*AS51, 0) + IF(AND(AT$1 = AU$1, AU$2 = "Mixed"), 0.5*AU51, 0)</f>
        <v>2.000001</v>
      </c>
      <c r="AU51" s="5">
        <f>IF('Athletes - Gold'!AU51+'Athletes - Silver'!AU51+'Athletes - Bronze'!AU51 &gt; 0, 'Athletes - Gold'!AU51*'Medal values'!$B$1+'Athletes - Silver'!AU51*'Medal values'!$B$2+'Athletes - Bronze'!AU51*'Medal values'!$B$3, "") + IF(AND(AU$1 = AT$1, AT$2 = "Mixed"), 0.5*AT51, 0) + IF(AND(AU$1 = AV$1, AV$2 = "Mixed"), 0.5*AV51, 0)</f>
        <v>0</v>
      </c>
      <c r="AV51" s="5">
        <f>IF('Athletes - Gold'!AV51+'Athletes - Silver'!AV51+'Athletes - Bronze'!AV51 &gt; 0, 'Athletes - Gold'!AV51*'Medal values'!$B$1+'Athletes - Silver'!AV51*'Medal values'!$B$2+'Athletes - Bronze'!AV51*'Medal values'!$B$3, "") + IF(AND(AV$1 = AU$1, AU$2 = "Mixed"), 0.5*AU51, 0) + IF(AND(AV$1 = AW$1, AW$2 = "Mixed"), 0.5*AW51, 0)</f>
        <v>0</v>
      </c>
      <c r="AW51" s="5">
        <f>IF('Athletes - Gold'!AW51+'Athletes - Silver'!AW51+'Athletes - Bronze'!AW51 &gt; 0, 'Athletes - Gold'!AW51*'Medal values'!$B$1+'Athletes - Silver'!AW51*'Medal values'!$B$2+'Athletes - Bronze'!AW51*'Medal values'!$B$3, "") + IF(AND(AW$1 = AV$1, AV$2 = "Mixed"), 0.5*AV51, 0) + IF(AND(AW$1 = AX$1, AX$2 = "Mixed"), 0.5*AX51, 0)</f>
        <v>0</v>
      </c>
      <c r="AX51" s="5">
        <f>IF('Athletes - Gold'!AX51+'Athletes - Silver'!AX51+'Athletes - Bronze'!AX51 &gt; 0, 'Athletes - Gold'!AX51*'Medal values'!$B$1+'Athletes - Silver'!AX51*'Medal values'!$B$2+'Athletes - Bronze'!AX51*'Medal values'!$B$3, "") + IF(AND(AX$1 = AW$1, AW$2 = "Mixed"), 0.5*AW51, 0) + IF(AND(AX$1 = AY$1, AY$2 = "Mixed"), 0.5*AY51, 0)</f>
        <v>0</v>
      </c>
      <c r="AY51" s="5">
        <f>IF('Athletes - Gold'!AY51+'Athletes - Silver'!AY51+'Athletes - Bronze'!AY51 &gt; 0, 'Athletes - Gold'!AY51*'Medal values'!$B$1+'Athletes - Silver'!AY51*'Medal values'!$B$2+'Athletes - Bronze'!AY51*'Medal values'!$B$3, "") + IF(AND(AY$1 = AX$1, AX$2 = "Mixed"), 0.5*AX51, 0) + IF(AND(AY$1 = AZ$1, AZ$2 = "Mixed"), 0.5*AZ51, 0)</f>
        <v>16.0050005</v>
      </c>
      <c r="AZ51" s="5">
        <f>IF('Athletes - Gold'!AZ51+'Athletes - Silver'!AZ51+'Athletes - Bronze'!AZ51 &gt; 0, 'Athletes - Gold'!AZ51*'Medal values'!$B$1+'Athletes - Silver'!AZ51*'Medal values'!$B$2+'Athletes - Bronze'!AZ51*'Medal values'!$B$3, "") + IF(AND(AZ$1 = AY$1, AY$2 = "Mixed"), 0.5*AY51, 0) + IF(AND(AZ$1 = BA$1, BA$2 = "Mixed"), 0.5*BA51, 0)</f>
        <v>2.000001</v>
      </c>
      <c r="BA51" s="5">
        <f>IF('Athletes - Gold'!BA51+'Athletes - Silver'!BA51+'Athletes - Bronze'!BA51 &gt; 0, 'Athletes - Gold'!BA51*'Medal values'!$B$1+'Athletes - Silver'!BA51*'Medal values'!$B$2+'Athletes - Bronze'!BA51*'Medal values'!$B$3, "") + IF(AND(BA$1 = AZ$1, AZ$2 = "Mixed"), 0.5*AZ51, 0) + IF(AND(BA$1 = BB$1, BB$2 = "Mixed"), 0.5*BB51, 0)</f>
        <v>16.0040015</v>
      </c>
      <c r="BB51" s="5">
        <f>IF('Athletes - Gold'!BB51+'Athletes - Silver'!BB51+'Athletes - Bronze'!BB51 &gt; 0, 'Athletes - Gold'!BB51*'Medal values'!$B$1+'Athletes - Silver'!BB51*'Medal values'!$B$2+'Athletes - Bronze'!BB51*'Medal values'!$B$3, "") + IF(AND(BB$1 = BA$1, BA$2 = "Mixed"), 0.5*BA51, 0) + IF(AND(BB$1 = BC$1, BC$2 = "Mixed"), 0.5*BC51, 0)</f>
        <v>4.001</v>
      </c>
      <c r="BC51" s="5">
        <f>IF('Athletes - Gold'!BC51+'Athletes - Silver'!BC51+'Athletes - Bronze'!BC51 &gt; 0, 'Athletes - Gold'!BC51*'Medal values'!$B$1+'Athletes - Silver'!BC51*'Medal values'!$B$2+'Athletes - Bronze'!BC51*'Medal values'!$B$3, "") + IF(AND(BC$1 = BB$1, BB$2 = "Mixed"), 0.5*BB51, 0) + IF(AND(BC$1 = BD$1, BD$2 = "Mixed"), 0.5*BD51, 0)</f>
        <v>2.000001</v>
      </c>
      <c r="BD51" s="5">
        <f>IF('Athletes - Gold'!BD51+'Athletes - Silver'!BD51+'Athletes - Bronze'!BD51 &gt; 0, 'Athletes - Gold'!BD51*'Medal values'!$B$1+'Athletes - Silver'!BD51*'Medal values'!$B$2+'Athletes - Bronze'!BD51*'Medal values'!$B$3, "") + IF(AND(BD$1 = BC$1, BC$2 = "Mixed"), 0.5*BC51, 0) + IF(AND(BD$1 = BE$1, BE$2 = "Mixed"), 0.5*BE51, 0)</f>
        <v>0</v>
      </c>
      <c r="BE51" s="5">
        <f>IF('Athletes - Gold'!BE51+'Athletes - Silver'!BE51+'Athletes - Bronze'!BE51 &gt; 0, 'Athletes - Gold'!BE51*'Medal values'!$B$1+'Athletes - Silver'!BE51*'Medal values'!$B$2+'Athletes - Bronze'!BE51*'Medal values'!$B$3, "") + IF(AND(BE$1 = BD$1, BD$2 = "Mixed"), 0.5*BD51, 0) + IF(AND(BE$1 = BF$1, BF$2 = "Mixed"), 0.5*BF51, 0)</f>
        <v>0</v>
      </c>
      <c r="BF51" s="5">
        <f>IF('Athletes - Gold'!BF51+'Athletes - Silver'!BF51+'Athletes - Bronze'!BF51 &gt; 0, 'Athletes - Gold'!BF51*'Medal values'!$B$1+'Athletes - Silver'!BF51*'Medal values'!$B$2+'Athletes - Bronze'!BF51*'Medal values'!$B$3, "") + IF(AND(BF$1 = BE$1, BE$2 = "Mixed"), 0.5*BE51, 0) + IF(AND(BF$1 = BG$1, BG$2 = "Mixed"), 0.5*BG51, 0)</f>
        <v>0</v>
      </c>
      <c r="BG51" s="5">
        <f>IF('Athletes - Gold'!BG51+'Athletes - Silver'!BG51+'Athletes - Bronze'!BG51 &gt; 0, 'Athletes - Gold'!BG51*'Medal values'!$B$1+'Athletes - Silver'!BG51*'Medal values'!$B$2+'Athletes - Bronze'!BG51*'Medal values'!$B$3, "") + IF(AND(BG$1 = BF$1, BF$2 = "Mixed"), 0.5*BF51, 0) + IF(AND(BG$1 = BH$1, BH$2 = "Mixed"), 0.5*BH51, 0)</f>
        <v>0</v>
      </c>
      <c r="BH51" s="5">
        <f>IF('Athletes - Gold'!BH51+'Athletes - Silver'!BH51+'Athletes - Bronze'!BH51 &gt; 0, 'Athletes - Gold'!BH51*'Medal values'!$B$1+'Athletes - Silver'!BH51*'Medal values'!$B$2+'Athletes - Bronze'!BH51*'Medal values'!$B$3, "") + IF(AND(BH$1 = BG$1, BG$2 = "Mixed"), 0.5*BG51, 0) + IF(AND(BH$1 = BI$1, BI$2 = "Mixed"), 0.5*BI51, 0)</f>
        <v>0</v>
      </c>
      <c r="BI51" s="5">
        <f>IF('Athletes - Gold'!BI51+'Athletes - Silver'!BI51+'Athletes - Bronze'!BI51 &gt; 0, 'Athletes - Gold'!BI51*'Medal values'!$B$1+'Athletes - Silver'!BI51*'Medal values'!$B$2+'Athletes - Bronze'!BI51*'Medal values'!$B$3, "") + IF(AND(BI$1 = BH$1, BH$2 = "Mixed"), 0.5*BH51, 0) + IF(AND(BI$1 = BJ$1, BJ$2 = "Mixed"), 0.5*BJ51, 0)</f>
        <v>0</v>
      </c>
      <c r="BJ51" s="5">
        <f>IF('Athletes - Gold'!BJ51+'Athletes - Silver'!BJ51+'Athletes - Bronze'!BJ51 &gt; 0, 'Athletes - Gold'!BJ51*'Medal values'!$B$1+'Athletes - Silver'!BJ51*'Medal values'!$B$2+'Athletes - Bronze'!BJ51*'Medal values'!$B$3, "") + IF(AND(BJ$1 = BI$1, BI$2 = "Mixed"), 0.5*BI51, 0) + IF(AND(BJ$1 = BK$1, BK$2 = "Mixed"), 0.5*BK51, 0)</f>
        <v>0</v>
      </c>
      <c r="BK51" s="5">
        <f>IF('Athletes - Gold'!BK51+'Athletes - Silver'!BK51+'Athletes - Bronze'!BK51 &gt; 0, 'Athletes - Gold'!BK51*'Medal values'!$B$1+'Athletes - Silver'!BK51*'Medal values'!$B$2+'Athletes - Bronze'!BK51*'Medal values'!$B$3, "") + IF(AND(BK$1 = BJ$1, BJ$2 = "Mixed"), 0.5*BJ51, 0) + IF(AND(BK$1 = BL$1, BL$2 = "Mixed"), 0.5*BL51, 0)</f>
        <v>0</v>
      </c>
      <c r="BL51" s="5">
        <f>IF('Athletes - Gold'!BL51+'Athletes - Silver'!BL51+'Athletes - Bronze'!BL51 &gt; 0, 'Athletes - Gold'!BL51*'Medal values'!$B$1+'Athletes - Silver'!BL51*'Medal values'!$B$2+'Athletes - Bronze'!BL51*'Medal values'!$B$3, "") + IF(AND(BL$1 = BK$1, BK$2 = "Mixed"), 0.5*BK51, 0) + IF(AND(BL$1 = BM$1, BM$2 = "Mixed"), 0.5*BM51, 0)</f>
        <v>0</v>
      </c>
      <c r="BM51" s="5">
        <f>IF('Athletes - Gold'!BM51+'Athletes - Silver'!BM51+'Athletes - Bronze'!BM51 &gt; 0, 'Athletes - Gold'!BM51*'Medal values'!$B$1+'Athletes - Silver'!BM51*'Medal values'!$B$2+'Athletes - Bronze'!BM51*'Medal values'!$B$3, "") + IF(AND(BM$1 = BL$1, BL$2 = "Mixed"), 0.5*BL51, 0) + IF(AND(BM$1 = BN$1, BN$2 = "Mixed"), 0.5*BN51, 0)</f>
        <v>0</v>
      </c>
      <c r="BN51" s="5">
        <f>IF('Athletes - Gold'!BN51+'Athletes - Silver'!BN51+'Athletes - Bronze'!BN51 &gt; 0, 'Athletes - Gold'!BN51*'Medal values'!$B$1+'Athletes - Silver'!BN51*'Medal values'!$B$2+'Athletes - Bronze'!BN51*'Medal values'!$B$3, "") + IF(AND(BN$1 = BM$1, BM$2 = "Mixed"), 0.5*BM51, 0) + IF(AND(BN$1 = BO$1, BO$2 = "Mixed"), 0.5*BO51, 0)</f>
        <v>0</v>
      </c>
      <c r="BO51" s="5">
        <f>IF('Athletes - Gold'!BO51+'Athletes - Silver'!BO51+'Athletes - Bronze'!BO51 &gt; 0, 'Athletes - Gold'!BO51*'Medal values'!$B$1+'Athletes - Silver'!BO51*'Medal values'!$B$2+'Athletes - Bronze'!BO51*'Medal values'!$B$3, "") + IF(AND(BO$1 = BN$1, BN$2 = "Mixed"), 0.5*BN51, 0) + IF(AND(BO$1 = BP$1, BP$2 = "Mixed"), 0.5*BP51, 0)</f>
        <v>0</v>
      </c>
      <c r="BP51" s="5">
        <f>IF('Athletes - Gold'!BP51+'Athletes - Silver'!BP51+'Athletes - Bronze'!BP51 &gt; 0, 'Athletes - Gold'!BP51*'Medal values'!$B$1+'Athletes - Silver'!BP51*'Medal values'!$B$2+'Athletes - Bronze'!BP51*'Medal values'!$B$3, "") + IF(AND(BP$1 = BO$1, BO$2 = "Mixed"), 0.5*BO51, 0) + IF(AND(BP$1 = BQ$1, BQ$2 = "Mixed"), 0.5*BQ51, 0)</f>
        <v>0</v>
      </c>
      <c r="BQ51" s="5">
        <f>IF('Athletes - Gold'!BQ51+'Athletes - Silver'!BQ51+'Athletes - Bronze'!BQ51 &gt; 0, 'Athletes - Gold'!BQ51*'Medal values'!$B$1+'Athletes - Silver'!BQ51*'Medal values'!$B$2+'Athletes - Bronze'!BQ51*'Medal values'!$B$3, "") + IF(AND(BQ$1 = BP$1, BP$2 = "Mixed"), 0.5*BP51, 0) + IF(AND(BQ$1 = BR$1, BR$2 = "Mixed"), 0.5*BR51, 0)</f>
        <v>0</v>
      </c>
      <c r="BR51" s="5">
        <f>IF('Athletes - Gold'!BR51+'Athletes - Silver'!BR51+'Athletes - Bronze'!BR51 &gt; 0, 'Athletes - Gold'!BR51*'Medal values'!$B$1+'Athletes - Silver'!BR51*'Medal values'!$B$2+'Athletes - Bronze'!BR51*'Medal values'!$B$3, "") + IF(AND(BR$1 = BQ$1, BQ$2 = "Mixed"), 0.5*BQ51, 0) + IF(AND(BR$1 = BS$1, BS$2 = "Mixed"), 0.5*BS51, 0)</f>
        <v>0</v>
      </c>
      <c r="BS51" s="5">
        <f>IF('Athletes - Gold'!BS51+'Athletes - Silver'!BS51+'Athletes - Bronze'!BS51 &gt; 0, 'Athletes - Gold'!BS51*'Medal values'!$B$1+'Athletes - Silver'!BS51*'Medal values'!$B$2+'Athletes - Bronze'!BS51*'Medal values'!$B$3, "") + IF(AND(BS$1 = BR$1, BR$2 = "Mixed"), 0.5*BR51, 0) + IF(AND(BS$1 = BT$1, BT$2 = "Mixed"), 0.5*BT51, 0)</f>
        <v>3.001</v>
      </c>
      <c r="BT51" s="5">
        <f>IF('Athletes - Gold'!BT51+'Athletes - Silver'!BT51+'Athletes - Bronze'!BT51 &gt; 0, 'Athletes - Gold'!BT51*'Medal values'!$B$1+'Athletes - Silver'!BT51*'Medal values'!$B$2+'Athletes - Bronze'!BT51*'Medal values'!$B$3, "") + IF(AND(BT$1 = BS$1, BS$2 = "Mixed"), 0.5*BS51, 0) + IF(AND(BT$1 = BU$1, BU$2 = "Mixed"), 0.5*BU51, 0)</f>
        <v>9.002001</v>
      </c>
      <c r="BU51" s="5">
        <f>IF('Athletes - Gold'!BU51+'Athletes - Silver'!BU51+'Athletes - Bronze'!BU51 &gt; 0, 'Athletes - Gold'!BU51*'Medal values'!$B$1+'Athletes - Silver'!BU51*'Medal values'!$B$2+'Athletes - Bronze'!BU51*'Medal values'!$B$3, "") + IF(AND(BU$1 = BT$1, BT$2 = "Mixed"), 0.5*BT51, 0) + IF(AND(BU$1 = BV$1, BV$2 = "Mixed"), 0.5*BV51, 0)</f>
        <v>0</v>
      </c>
      <c r="BV51" s="5">
        <f>IF('Athletes - Gold'!BV51+'Athletes - Silver'!BV51+'Athletes - Bronze'!BV51 &gt; 0, 'Athletes - Gold'!BV51*'Medal values'!$B$1+'Athletes - Silver'!BV51*'Medal values'!$B$2+'Athletes - Bronze'!BV51*'Medal values'!$B$3, "") + IF(AND(BV$1 = BU$1, BU$2 = "Mixed"), 0.5*BU51, 0) + IF(AND(BV$1 = BW$1, BW$2 = "Mixed"), 0.5*BW51, 0)</f>
        <v>3.000001</v>
      </c>
      <c r="BW51" s="5">
        <f>IF('Athletes - Gold'!BW51+'Athletes - Silver'!BW51+'Athletes - Bronze'!BW51 &gt; 0, 'Athletes - Gold'!BW51*'Medal values'!$B$1+'Athletes - Silver'!BW51*'Medal values'!$B$2+'Athletes - Bronze'!BW51*'Medal values'!$B$3, "") + IF(AND(BW$1 = BV$1, BV$2 = "Mixed"), 0.5*BV51, 0) + IF(AND(BW$1 = BX$1, BX$2 = "Mixed"), 0.5*BX51, 0)</f>
        <v>2.000001</v>
      </c>
      <c r="BX51" s="5">
        <f>IF('Athletes - Gold'!BX51+'Athletes - Silver'!BX51+'Athletes - Bronze'!BX51 &gt; 0, 'Athletes - Gold'!BX51*'Medal values'!$B$1+'Athletes - Silver'!BX51*'Medal values'!$B$2+'Athletes - Bronze'!BX51*'Medal values'!$B$3, "") + IF(AND(BX$1 = BW$1, BW$2 = "Mixed"), 0.5*BW51, 0) + IF(AND(BX$1 = BY$1, BY$2 = "Mixed"), 0.5*BY51, 0)</f>
        <v>1</v>
      </c>
      <c r="BY51" s="5">
        <f>IF('Athletes - Gold'!BY51+'Athletes - Silver'!BY51+'Athletes - Bronze'!BY51 &gt; 0, 'Athletes - Gold'!BY51*'Medal values'!$B$1+'Athletes - Silver'!BY51*'Medal values'!$B$2+'Athletes - Bronze'!BY51*'Medal values'!$B$3, "") + IF(AND(BY$1 = BX$1, BX$2 = "Mixed"), 0.5*BX51, 0) + IF(AND(BY$1 = BZ$1, BZ$2 = "Mixed"), 0.5*BZ51, 0)</f>
        <v>2.000001</v>
      </c>
      <c r="BZ51" s="5">
        <f>IF('Athletes - Gold'!BZ51+'Athletes - Silver'!BZ51+'Athletes - Bronze'!BZ51 &gt; 0, 'Athletes - Gold'!BZ51*'Medal values'!$B$1+'Athletes - Silver'!BZ51*'Medal values'!$B$2+'Athletes - Bronze'!BZ51*'Medal values'!$B$3, "") + IF(AND(BZ$1 = BY$1, BY$2 = "Mixed"), 0.5*BY51, 0) + IF(AND(BZ$1 = CA$1, CA$2 = "Mixed"), 0.5*CA51, 0)</f>
        <v>0</v>
      </c>
      <c r="CA51" s="5">
        <f>IF('Athletes - Gold'!CA51+'Athletes - Silver'!CA51+'Athletes - Bronze'!CA51 &gt; 0, 'Athletes - Gold'!CA51*'Medal values'!$B$1+'Athletes - Silver'!CA51*'Medal values'!$B$2+'Athletes - Bronze'!CA51*'Medal values'!$B$3, "") + IF(AND(CA$1 = BZ$1, BZ$2 = "Mixed"), 0.5*BZ51, 0) + IF(AND(CA$1 = CB$1, CB$2 = "Mixed"), 0.5*CB51, 0)</f>
        <v>6.002</v>
      </c>
      <c r="CB51" s="5">
        <f>IF('Athletes - Gold'!CB51+'Athletes - Silver'!CB51+'Athletes - Bronze'!CB51 &gt; 0, 'Athletes - Gold'!CB51*'Medal values'!$B$1+'Athletes - Silver'!CB51*'Medal values'!$B$2+'Athletes - Bronze'!CB51*'Medal values'!$B$3, "") + IF(AND(CB$1 = CA$1, CA$2 = "Mixed"), 0.5*CA51, 0) + IF(AND(CB$1 = CC$1, CC$2 = "Mixed"), 0.5*CC51, 0)</f>
        <v>6.001</v>
      </c>
      <c r="CC51" s="5">
        <f>IF('Athletes - Gold'!CC51+'Athletes - Silver'!CC51+'Athletes - Bronze'!CC51 &gt; 0, 'Athletes - Gold'!CC51*'Medal values'!$B$1+'Athletes - Silver'!CC51*'Medal values'!$B$2+'Athletes - Bronze'!CC51*'Medal values'!$B$3, "") + IF(AND(CC$1 = CB$1, CB$2 = "Mixed"), 0.5*CB51, 0) + IF(AND(CC$1 = CD$1, CD$2 = "Mixed"), 0.5*CD51, 0)</f>
        <v>6.002</v>
      </c>
      <c r="CD51" s="5">
        <f>IF('Athletes - Gold'!CD51+'Athletes - Silver'!CD51+'Athletes - Bronze'!CD51 &gt; 0, 'Athletes - Gold'!CD51*'Medal values'!$B$1+'Athletes - Silver'!CD51*'Medal values'!$B$2+'Athletes - Bronze'!CD51*'Medal values'!$B$3, "") + IF(AND(CD$1 = CC$1, CC$2 = "Mixed"), 0.5*CC51, 0) + IF(AND(CD$1 = CE$1, CE$2 = "Mixed"), 0.5*CE51, 0)</f>
        <v>10.001003</v>
      </c>
      <c r="CE51" s="5">
        <f>IF('Athletes - Gold'!CE51+'Athletes - Silver'!CE51+'Athletes - Bronze'!CE51 &gt; 0, 'Athletes - Gold'!CE51*'Medal values'!$B$1+'Athletes - Silver'!CE51*'Medal values'!$B$2+'Athletes - Bronze'!CE51*'Medal values'!$B$3, "") + IF(AND(CE$1 = CD$1, CD$2 = "Mixed"), 0.5*CD51, 0) + IF(AND(CE$1 = CF$1, CF$2 = "Mixed"), 0.5*CF51, 0)</f>
        <v>0</v>
      </c>
      <c r="CF51" s="5">
        <f>IF('Athletes - Gold'!CF51+'Athletes - Silver'!CF51+'Athletes - Bronze'!CF51 &gt; 0, 'Athletes - Gold'!CF51*'Medal values'!$B$1+'Athletes - Silver'!CF51*'Medal values'!$B$2+'Athletes - Bronze'!CF51*'Medal values'!$B$3, "") + IF(AND(CF$1 = CE$1, CE$2 = "Mixed"), 0.5*CE51, 0) + IF(AND(CF$1 = CG$1, CG$2 = "Mixed"), 0.5*CG51, 0)</f>
        <v>0</v>
      </c>
      <c r="CG51" s="5">
        <f>IF('Athletes - Gold'!CG51+'Athletes - Silver'!CG51+'Athletes - Bronze'!CG51 &gt; 0, 'Athletes - Gold'!CG51*'Medal values'!$B$1+'Athletes - Silver'!CG51*'Medal values'!$B$2+'Athletes - Bronze'!CG51*'Medal values'!$B$3, "") + IF(AND(CG$1 = CF$1, CF$2 = "Mixed"), 0.5*CF51, 0) + IF(AND(CG$1 = CH$1, CH$2 = "Mixed"), 0.5*CH51, 0)</f>
        <v>0</v>
      </c>
      <c r="CH51" s="5">
        <f>IF('Athletes - Gold'!CH51+'Athletes - Silver'!CH51+'Athletes - Bronze'!CH51 &gt; 0, 'Athletes - Gold'!CH51*'Medal values'!$B$1+'Athletes - Silver'!CH51*'Medal values'!$B$2+'Athletes - Bronze'!CH51*'Medal values'!$B$3, "") + IF(AND(CH$1 = CG$1, CG$2 = "Mixed"), 0.5*CG51, 0) + IF(AND(CH$1 = CI$1, CI$2 = "Mixed"), 0.5*CI51, 0)</f>
        <v>0</v>
      </c>
      <c r="CI51" s="5">
        <f>IF('Athletes - Gold'!CI51+'Athletes - Silver'!CI51+'Athletes - Bronze'!CI51 &gt; 0, 'Athletes - Gold'!CI51*'Medal values'!$B$1+'Athletes - Silver'!CI51*'Medal values'!$B$2+'Athletes - Bronze'!CI51*'Medal values'!$B$3, "") + IF(AND(CI$1 = CH$1, CH$2 = "Mixed"), 0.5*CH51, 0) + IF(AND(CI$1 = CJ$1, CJ$2 = "Mixed"), 0.5*CJ51, 0)</f>
        <v>0</v>
      </c>
      <c r="CJ51" s="5">
        <f>IF('Athletes - Gold'!CJ51+'Athletes - Silver'!CJ51+'Athletes - Bronze'!CJ51 &gt; 0, 'Athletes - Gold'!CJ51*'Medal values'!$B$1+'Athletes - Silver'!CJ51*'Medal values'!$B$2+'Athletes - Bronze'!CJ51*'Medal values'!$B$3, "") + IF(AND(CJ$1 = CI$1, CI$2 = "Mixed"), 0.5*CI51, 0) + IF(AND(CJ$1 = CK$1, CK$2 = "Mixed"), 0.5*CK51, 0)</f>
        <v>0</v>
      </c>
      <c r="CK51" s="5">
        <f>IF('Athletes - Gold'!CK51+'Athletes - Silver'!CK51+'Athletes - Bronze'!CK51 &gt; 0, 'Athletes - Gold'!CK51*'Medal values'!$B$1+'Athletes - Silver'!CK51*'Medal values'!$B$2+'Athletes - Bronze'!CK51*'Medal values'!$B$3, "") + IF(AND(CK$1 = CJ$1, CJ$2 = "Mixed"), 0.5*CJ51, 0) + IF(AND(CK$1 = CL$1, CL$2 = "Mixed"), 0.5*CL51, 0)</f>
        <v>0</v>
      </c>
      <c r="CL51" s="5">
        <f>IF('Athletes - Gold'!CL51+'Athletes - Silver'!CL51+'Athletes - Bronze'!CL51 &gt; 0, 'Athletes - Gold'!CL51*'Medal values'!$B$1+'Athletes - Silver'!CL51*'Medal values'!$B$2+'Athletes - Bronze'!CL51*'Medal values'!$B$3, "") + IF(AND(CL$1 = CK$1, CK$2 = "Mixed"), 0.5*CK51, 0) + IF(AND(CL$1 = CM$1, CM$2 = "Mixed"), 0.5*CM51, 0)</f>
        <v>0</v>
      </c>
      <c r="CM51" s="5">
        <f>IF('Athletes - Gold'!CM51+'Athletes - Silver'!CM51+'Athletes - Bronze'!CM51 &gt; 0, 'Athletes - Gold'!CM51*'Medal values'!$B$1+'Athletes - Silver'!CM51*'Medal values'!$B$2+'Athletes - Bronze'!CM51*'Medal values'!$B$3, "") + IF(AND(CM$1 = CL$1, CL$2 = "Mixed"), 0.5*CL51, 0) + IF(AND(CM$1 = CN$1, CN$2 = "Mixed"), 0.5*CN51, 0)</f>
        <v>0</v>
      </c>
      <c r="CN51" s="5">
        <f>IF('Athletes - Gold'!CN51+'Athletes - Silver'!CN51+'Athletes - Bronze'!CN51 &gt; 0, 'Athletes - Gold'!CN51*'Medal values'!$B$1+'Athletes - Silver'!CN51*'Medal values'!$B$2+'Athletes - Bronze'!CN51*'Medal values'!$B$3, "") + IF(AND(CN$1 = CM$1, CM$2 = "Mixed"), 0.5*CM51, 0) + IF(AND(CN$1 = CO$1, CO$2 = "Mixed"), 0.5*CO51, 0)</f>
        <v>0</v>
      </c>
      <c r="CO51" s="5">
        <f>IF('Athletes - Gold'!CO51+'Athletes - Silver'!CO51+'Athletes - Bronze'!CO51 &gt; 0, 'Athletes - Gold'!CO51*'Medal values'!$B$1+'Athletes - Silver'!CO51*'Medal values'!$B$2+'Athletes - Bronze'!CO51*'Medal values'!$B$3, "") + IF(AND(CO$1 = CN$1, CN$2 = "Mixed"), 0.5*CN51, 0) + IF(AND(CO$1 = CP$1, CP$2 = "Mixed"), 0.5*CP51, 0)</f>
        <v>0</v>
      </c>
      <c r="CP51" s="5">
        <f>IF('Athletes - Gold'!CP51+'Athletes - Silver'!CP51+'Athletes - Bronze'!CP51 &gt; 0, 'Athletes - Gold'!CP51*'Medal values'!$B$1+'Athletes - Silver'!CP51*'Medal values'!$B$2+'Athletes - Bronze'!CP51*'Medal values'!$B$3, "") + IF(AND(CP$1 = CO$1, CO$2 = "Mixed"), 0.5*CO51, 0) + IF(AND(CP$1 = CQ$1, CQ$2 = "Mixed"), 0.5*CQ51, 0)</f>
        <v>0</v>
      </c>
      <c r="CQ51" s="5">
        <f>IF('Athletes - Gold'!CQ51+'Athletes - Silver'!CQ51+'Athletes - Bronze'!CQ51 &gt; 0, 'Athletes - Gold'!CQ51*'Medal values'!$B$1+'Athletes - Silver'!CQ51*'Medal values'!$B$2+'Athletes - Bronze'!CQ51*'Medal values'!$B$3, "") + IF(AND(CQ$1 = CP$1, CP$2 = "Mixed"), 0.5*CP51, 0) + IF(AND(CQ$1 = CR$1, CR$2 = "Mixed"), 0.5*CR51, 0)</f>
        <v>0</v>
      </c>
      <c r="CR51" s="5">
        <f>IF('Athletes - Gold'!CR51+'Athletes - Silver'!CR51+'Athletes - Bronze'!CR51 &gt; 0, 'Athletes - Gold'!CR51*'Medal values'!$B$1+'Athletes - Silver'!CR51*'Medal values'!$B$2+'Athletes - Bronze'!CR51*'Medal values'!$B$3, "") + IF(AND(CR$1 = CQ$1, CQ$2 = "Mixed"), 0.5*CQ51, 0) + IF(AND(CR$1 = CS$1, CS$2 = "Mixed"), 0.5*CS51, 0)</f>
        <v>0</v>
      </c>
      <c r="CS51" s="5">
        <f>IF('Athletes - Gold'!CS51+'Athletes - Silver'!CS51+'Athletes - Bronze'!CS51 &gt; 0, 'Athletes - Gold'!CS51*'Medal values'!$B$1+'Athletes - Silver'!CS51*'Medal values'!$B$2+'Athletes - Bronze'!CS51*'Medal values'!$B$3, "") + IF(AND(CS$1 = CR$1, CR$2 = "Mixed"), 0.5*CR51, 0) + IF(AND(CS$1 = CT$1, CT$2 = "Mixed"), 0.5*CT51, 0)</f>
        <v>0</v>
      </c>
      <c r="CT51" s="5">
        <f>IF('Athletes - Gold'!CT51+'Athletes - Silver'!CT51+'Athletes - Bronze'!CT51 &gt; 0, 'Athletes - Gold'!CT51*'Medal values'!$B$1+'Athletes - Silver'!CT51*'Medal values'!$B$2+'Athletes - Bronze'!CT51*'Medal values'!$B$3, "") + IF(AND(CT$1 = CS$1, CS$2 = "Mixed"), 0.5*CS51, 0) + IF(AND(CT$1 = CU$1, CU$2 = "Mixed"), 0.5*CU51, 0)</f>
        <v>1</v>
      </c>
      <c r="CU51" s="5">
        <f>IF('Athletes - Gold'!CU51+'Athletes - Silver'!CU51+'Athletes - Bronze'!CU51 &gt; 0, 'Athletes - Gold'!CU51*'Medal values'!$B$1+'Athletes - Silver'!CU51*'Medal values'!$B$2+'Athletes - Bronze'!CU51*'Medal values'!$B$3, "") + IF(AND(CU$1 = CT$1, CT$2 = "Mixed"), 0.5*CT51, 0) + IF(AND(CU$1 = CV$1, CV$2 = "Mixed"), 0.5*CV51, 0)</f>
        <v>6.001001</v>
      </c>
      <c r="CV51" s="5">
        <f>IF('Athletes - Gold'!CV51+'Athletes - Silver'!CV51+'Athletes - Bronze'!CV51 &gt; 0, 'Athletes - Gold'!CV51*'Medal values'!$B$1+'Athletes - Silver'!CV51*'Medal values'!$B$2+'Athletes - Bronze'!CV51*'Medal values'!$B$3, "") + IF(AND(CV$1 = CU$1, CU$2 = "Mixed"), 0.5*CU51, 0) + IF(AND(CV$1 = CW$1, CW$2 = "Mixed"), 0.5*CW51, 0)</f>
        <v>12.004</v>
      </c>
      <c r="CW51" s="5">
        <f t="shared" ref="CW51:CX51" si="50">SUMIF($B$2:$CV$2,CW$2, $B51:$CV51)</f>
        <v>99.0230085</v>
      </c>
      <c r="CX51" s="5">
        <f t="shared" si="50"/>
        <v>107.0230145</v>
      </c>
      <c r="CY51" s="5">
        <f t="shared" si="3"/>
        <v>206.046023</v>
      </c>
    </row>
    <row r="52">
      <c r="A52" s="5" t="str">
        <f>Countries!A50</f>
        <v>KAZ</v>
      </c>
      <c r="B52" s="5">
        <f>IF('Athletes - Gold'!B52+'Athletes - Silver'!B52+'Athletes - Bronze'!B52 &gt; 0, 'Athletes - Gold'!B52*'Medal values'!$B$1+'Athletes - Silver'!B52*'Medal values'!$B$2+'Athletes - Bronze'!B52*'Medal values'!$B$3, "") + IF(AND(B$1 = A$1, A$2 = "Mixed"), 0.5*A52, 0) + IF(AND(B$1 = C$1, C$2 = "Mixed"), 0.5*C52, 0)</f>
        <v>0</v>
      </c>
      <c r="C52" s="5">
        <f>IF('Athletes - Gold'!C52+'Athletes - Silver'!C52+'Athletes - Bronze'!C52 &gt; 0, 'Athletes - Gold'!C52*'Medal values'!$B$1+'Athletes - Silver'!C52*'Medal values'!$B$2+'Athletes - Bronze'!C52*'Medal values'!$B$3, "") + IF(AND(C$1 = B$1, B$2 = "Mixed"), 0.5*B52, 0) + IF(AND(C$1 = D$1, D$2 = "Mixed"), 0.5*D52, 0)</f>
        <v>0</v>
      </c>
      <c r="D52" s="5">
        <f>IF('Athletes - Gold'!D52+'Athletes - Silver'!D52+'Athletes - Bronze'!D52 &gt; 0, 'Athletes - Gold'!D52*'Medal values'!$B$1+'Athletes - Silver'!D52*'Medal values'!$B$2+'Athletes - Bronze'!D52*'Medal values'!$B$3, "") + IF(AND(D$1 = C$1, C$2 = "Mixed"), 0.5*C52, 0) + IF(AND(D$1 = E$1, E$2 = "Mixed"), 0.5*E52, 0)</f>
        <v>0</v>
      </c>
      <c r="E52" s="5">
        <f>IF('Athletes - Gold'!E52+'Athletes - Silver'!E52+'Athletes - Bronze'!E52 &gt; 0, 'Athletes - Gold'!E52*'Medal values'!$B$1+'Athletes - Silver'!E52*'Medal values'!$B$2+'Athletes - Bronze'!E52*'Medal values'!$B$3, "") + IF(AND(E$1 = D$1, D$2 = "Mixed"), 0.5*D52, 0) + IF(AND(E$1 = F$1, F$2 = "Mixed"), 0.5*F52, 0)</f>
        <v>0</v>
      </c>
      <c r="F52" s="5">
        <f>IF('Athletes - Gold'!F52+'Athletes - Silver'!F52+'Athletes - Bronze'!F52 &gt; 0, 'Athletes - Gold'!F52*'Medal values'!$B$1+'Athletes - Silver'!F52*'Medal values'!$B$2+'Athletes - Bronze'!F52*'Medal values'!$B$3, "") + IF(AND(F$1 = E$1, E$2 = "Mixed"), 0.5*E52, 0) + IF(AND(F$1 = G$1, G$2 = "Mixed"), 0.5*G52, 0)</f>
        <v>0</v>
      </c>
      <c r="G52" s="5">
        <f>IF('Athletes - Gold'!G52+'Athletes - Silver'!G52+'Athletes - Bronze'!G52 &gt; 0, 'Athletes - Gold'!G52*'Medal values'!$B$1+'Athletes - Silver'!G52*'Medal values'!$B$2+'Athletes - Bronze'!G52*'Medal values'!$B$3, "") + IF(AND(G$1 = F$1, F$2 = "Mixed"), 0.5*F52, 0) + IF(AND(G$1 = H$1, H$2 = "Mixed"), 0.5*H52, 0)</f>
        <v>0</v>
      </c>
      <c r="H52" s="5">
        <f>IF('Athletes - Gold'!H52+'Athletes - Silver'!H52+'Athletes - Bronze'!H52 &gt; 0, 'Athletes - Gold'!H52*'Medal values'!$B$1+'Athletes - Silver'!H52*'Medal values'!$B$2+'Athletes - Bronze'!H52*'Medal values'!$B$3, "") + IF(AND(H$1 = G$1, G$2 = "Mixed"), 0.5*G52, 0) + IF(AND(H$1 = I$1, I$2 = "Mixed"), 0.5*I52, 0)</f>
        <v>0</v>
      </c>
      <c r="I52" s="5">
        <f>IF('Athletes - Gold'!I52+'Athletes - Silver'!I52+'Athletes - Bronze'!I52 &gt; 0, 'Athletes - Gold'!I52*'Medal values'!$B$1+'Athletes - Silver'!I52*'Medal values'!$B$2+'Athletes - Bronze'!I52*'Medal values'!$B$3, "") + IF(AND(I$1 = H$1, H$2 = "Mixed"), 0.5*H52, 0) + IF(AND(I$1 = J$1, J$2 = "Mixed"), 0.5*J52, 0)</f>
        <v>0</v>
      </c>
      <c r="J52" s="5">
        <f>IF('Athletes - Gold'!J52+'Athletes - Silver'!J52+'Athletes - Bronze'!J52 &gt; 0, 'Athletes - Gold'!J52*'Medal values'!$B$1+'Athletes - Silver'!J52*'Medal values'!$B$2+'Athletes - Bronze'!J52*'Medal values'!$B$3, "") + IF(AND(J$1 = I$1, I$2 = "Mixed"), 0.5*I52, 0) + IF(AND(J$1 = K$1, K$2 = "Mixed"), 0.5*K52, 0)</f>
        <v>0</v>
      </c>
      <c r="K52" s="5">
        <f>IF('Athletes - Gold'!K52+'Athletes - Silver'!K52+'Athletes - Bronze'!K52 &gt; 0, 'Athletes - Gold'!K52*'Medal values'!$B$1+'Athletes - Silver'!K52*'Medal values'!$B$2+'Athletes - Bronze'!K52*'Medal values'!$B$3, "") + IF(AND(K$1 = J$1, J$2 = "Mixed"), 0.5*J52, 0) + IF(AND(K$1 = L$1, L$2 = "Mixed"), 0.5*L52, 0)</f>
        <v>0</v>
      </c>
      <c r="L52" s="5">
        <f>IF('Athletes - Gold'!L52+'Athletes - Silver'!L52+'Athletes - Bronze'!L52 &gt; 0, 'Athletes - Gold'!L52*'Medal values'!$B$1+'Athletes - Silver'!L52*'Medal values'!$B$2+'Athletes - Bronze'!L52*'Medal values'!$B$3, "") + IF(AND(L$1 = K$1, K$2 = "Mixed"), 0.5*K52, 0) + IF(AND(L$1 = M$1, M$2 = "Mixed"), 0.5*M52, 0)</f>
        <v>0</v>
      </c>
      <c r="M52" s="5">
        <f>IF('Athletes - Gold'!M52+'Athletes - Silver'!M52+'Athletes - Bronze'!M52 &gt; 0, 'Athletes - Gold'!M52*'Medal values'!$B$1+'Athletes - Silver'!M52*'Medal values'!$B$2+'Athletes - Bronze'!M52*'Medal values'!$B$3, "") + IF(AND(M$1 = L$1, L$2 = "Mixed"), 0.5*L52, 0) + IF(AND(M$1 = N$1, N$2 = "Mixed"), 0.5*N52, 0)</f>
        <v>0</v>
      </c>
      <c r="N52" s="5">
        <f>IF('Athletes - Gold'!N52+'Athletes - Silver'!N52+'Athletes - Bronze'!N52 &gt; 0, 'Athletes - Gold'!N52*'Medal values'!$B$1+'Athletes - Silver'!N52*'Medal values'!$B$2+'Athletes - Bronze'!N52*'Medal values'!$B$3, "") + IF(AND(N$1 = M$1, M$2 = "Mixed"), 0.5*M52, 0) + IF(AND(N$1 = O$1, O$2 = "Mixed"), 0.5*O52, 0)</f>
        <v>0</v>
      </c>
      <c r="O52" s="5">
        <f>IF('Athletes - Gold'!O52+'Athletes - Silver'!O52+'Athletes - Bronze'!O52 &gt; 0, 'Athletes - Gold'!O52*'Medal values'!$B$1+'Athletes - Silver'!O52*'Medal values'!$B$2+'Athletes - Bronze'!O52*'Medal values'!$B$3, "") + IF(AND(O$1 = N$1, N$2 = "Mixed"), 0.5*N52, 0) + IF(AND(O$1 = P$1, P$2 = "Mixed"), 0.5*P52, 0)</f>
        <v>0</v>
      </c>
      <c r="P52" s="5">
        <f>IF('Athletes - Gold'!P52+'Athletes - Silver'!P52+'Athletes - Bronze'!P52 &gt; 0, 'Athletes - Gold'!P52*'Medal values'!$B$1+'Athletes - Silver'!P52*'Medal values'!$B$2+'Athletes - Bronze'!P52*'Medal values'!$B$3, "") + IF(AND(P$1 = O$1, O$2 = "Mixed"), 0.5*O52, 0) + IF(AND(P$1 = Q$1, Q$2 = "Mixed"), 0.5*Q52, 0)</f>
        <v>0</v>
      </c>
      <c r="Q52" s="5">
        <f>IF('Athletes - Gold'!Q52+'Athletes - Silver'!Q52+'Athletes - Bronze'!Q52 &gt; 0, 'Athletes - Gold'!Q52*'Medal values'!$B$1+'Athletes - Silver'!Q52*'Medal values'!$B$2+'Athletes - Bronze'!Q52*'Medal values'!$B$3, "") + IF(AND(Q$1 = P$1, P$2 = "Mixed"), 0.5*P52, 0) + IF(AND(Q$1 = R$1, R$2 = "Mixed"), 0.5*R52, 0)</f>
        <v>0</v>
      </c>
      <c r="R52" s="5">
        <f>IF('Athletes - Gold'!R52+'Athletes - Silver'!R52+'Athletes - Bronze'!R52 &gt; 0, 'Athletes - Gold'!R52*'Medal values'!$B$1+'Athletes - Silver'!R52*'Medal values'!$B$2+'Athletes - Bronze'!R52*'Medal values'!$B$3, "") + IF(AND(R$1 = Q$1, Q$2 = "Mixed"), 0.5*Q52, 0) + IF(AND(R$1 = S$1, S$2 = "Mixed"), 0.5*S52, 0)</f>
        <v>0</v>
      </c>
      <c r="S52" s="5">
        <f>IF('Athletes - Gold'!S52+'Athletes - Silver'!S52+'Athletes - Bronze'!S52 &gt; 0, 'Athletes - Gold'!S52*'Medal values'!$B$1+'Athletes - Silver'!S52*'Medal values'!$B$2+'Athletes - Bronze'!S52*'Medal values'!$B$3, "") + IF(AND(S$1 = R$1, R$2 = "Mixed"), 0.5*R52, 0) + IF(AND(S$1 = T$1, T$2 = "Mixed"), 0.5*T52, 0)</f>
        <v>0</v>
      </c>
      <c r="T52" s="5">
        <f>IF('Athletes - Gold'!T52+'Athletes - Silver'!T52+'Athletes - Bronze'!T52 &gt; 0, 'Athletes - Gold'!T52*'Medal values'!$B$1+'Athletes - Silver'!T52*'Medal values'!$B$2+'Athletes - Bronze'!T52*'Medal values'!$B$3, "") + IF(AND(T$1 = S$1, S$2 = "Mixed"), 0.5*S52, 0) + IF(AND(T$1 = U$1, U$2 = "Mixed"), 0.5*U52, 0)</f>
        <v>0</v>
      </c>
      <c r="U52" s="5">
        <f>IF('Athletes - Gold'!U52+'Athletes - Silver'!U52+'Athletes - Bronze'!U52 &gt; 0, 'Athletes - Gold'!U52*'Medal values'!$B$1+'Athletes - Silver'!U52*'Medal values'!$B$2+'Athletes - Bronze'!U52*'Medal values'!$B$3, "") + IF(AND(U$1 = T$1, T$2 = "Mixed"), 0.5*T52, 0) + IF(AND(U$1 = V$1, V$2 = "Mixed"), 0.5*V52, 0)</f>
        <v>0</v>
      </c>
      <c r="V52" s="5">
        <f>IF('Athletes - Gold'!V52+'Athletes - Silver'!V52+'Athletes - Bronze'!V52 &gt; 0, 'Athletes - Gold'!V52*'Medal values'!$B$1+'Athletes - Silver'!V52*'Medal values'!$B$2+'Athletes - Bronze'!V52*'Medal values'!$B$3, "") + IF(AND(V$1 = U$1, U$2 = "Mixed"), 0.5*U52, 0) + IF(AND(V$1 = W$1, W$2 = "Mixed"), 0.5*W52, 0)</f>
        <v>2</v>
      </c>
      <c r="W52" s="5">
        <f>IF('Athletes - Gold'!W52+'Athletes - Silver'!W52+'Athletes - Bronze'!W52 &gt; 0, 'Athletes - Gold'!W52*'Medal values'!$B$1+'Athletes - Silver'!W52*'Medal values'!$B$2+'Athletes - Bronze'!W52*'Medal values'!$B$3, "") + IF(AND(W$1 = V$1, V$2 = "Mixed"), 0.5*V52, 0) + IF(AND(W$1 = X$1, X$2 = "Mixed"), 0.5*X52, 0)</f>
        <v>0</v>
      </c>
      <c r="X52" s="5">
        <f>IF('Athletes - Gold'!X52+'Athletes - Silver'!X52+'Athletes - Bronze'!X52 &gt; 0, 'Athletes - Gold'!X52*'Medal values'!$B$1+'Athletes - Silver'!X52*'Medal values'!$B$2+'Athletes - Bronze'!X52*'Medal values'!$B$3, "") + IF(AND(X$1 = W$1, W$2 = "Mixed"), 0.5*W52, 0) + IF(AND(X$1 = Y$1, Y$2 = "Mixed"), 0.5*Y52, 0)</f>
        <v>0</v>
      </c>
      <c r="Y52" s="5">
        <f>IF('Athletes - Gold'!Y52+'Athletes - Silver'!Y52+'Athletes - Bronze'!Y52 &gt; 0, 'Athletes - Gold'!Y52*'Medal values'!$B$1+'Athletes - Silver'!Y52*'Medal values'!$B$2+'Athletes - Bronze'!Y52*'Medal values'!$B$3, "") + IF(AND(Y$1 = X$1, X$2 = "Mixed"), 0.5*X52, 0) + IF(AND(Y$1 = Z$1, Z$2 = "Mixed"), 0.5*Z52, 0)</f>
        <v>0</v>
      </c>
      <c r="Z52" s="5">
        <f>IF('Athletes - Gold'!Z52+'Athletes - Silver'!Z52+'Athletes - Bronze'!Z52 &gt; 0, 'Athletes - Gold'!Z52*'Medal values'!$B$1+'Athletes - Silver'!Z52*'Medal values'!$B$2+'Athletes - Bronze'!Z52*'Medal values'!$B$3, "") + IF(AND(Z$1 = Y$1, Y$2 = "Mixed"), 0.5*Y52, 0) + IF(AND(Z$1 = AA$1, AA$2 = "Mixed"), 0.5*AA52, 0)</f>
        <v>0</v>
      </c>
      <c r="AA52" s="5">
        <f>IF('Athletes - Gold'!AA52+'Athletes - Silver'!AA52+'Athletes - Bronze'!AA52 &gt; 0, 'Athletes - Gold'!AA52*'Medal values'!$B$1+'Athletes - Silver'!AA52*'Medal values'!$B$2+'Athletes - Bronze'!AA52*'Medal values'!$B$3, "") + IF(AND(AA$1 = Z$1, Z$2 = "Mixed"), 0.5*Z52, 0) + IF(AND(AA$1 = AB$1, AB$2 = "Mixed"), 0.5*AB52, 0)</f>
        <v>0</v>
      </c>
      <c r="AB52" s="5">
        <f>IF('Athletes - Gold'!AB52+'Athletes - Silver'!AB52+'Athletes - Bronze'!AB52 &gt; 0, 'Athletes - Gold'!AB52*'Medal values'!$B$1+'Athletes - Silver'!AB52*'Medal values'!$B$2+'Athletes - Bronze'!AB52*'Medal values'!$B$3, "") + IF(AND(AB$1 = AA$1, AA$2 = "Mixed"), 0.5*AA52, 0) + IF(AND(AB$1 = AC$1, AC$2 = "Mixed"), 0.5*AC52, 0)</f>
        <v>0</v>
      </c>
      <c r="AC52" s="5">
        <f>IF('Athletes - Gold'!AC52+'Athletes - Silver'!AC52+'Athletes - Bronze'!AC52 &gt; 0, 'Athletes - Gold'!AC52*'Medal values'!$B$1+'Athletes - Silver'!AC52*'Medal values'!$B$2+'Athletes - Bronze'!AC52*'Medal values'!$B$3, "") + IF(AND(AC$1 = AB$1, AB$2 = "Mixed"), 0.5*AB52, 0) + IF(AND(AC$1 = AD$1, AD$2 = "Mixed"), 0.5*AD52, 0)</f>
        <v>0</v>
      </c>
      <c r="AD52" s="5">
        <f>IF('Athletes - Gold'!AD52+'Athletes - Silver'!AD52+'Athletes - Bronze'!AD52 &gt; 0, 'Athletes - Gold'!AD52*'Medal values'!$B$1+'Athletes - Silver'!AD52*'Medal values'!$B$2+'Athletes - Bronze'!AD52*'Medal values'!$B$3, "") + IF(AND(AD$1 = AC$1, AC$2 = "Mixed"), 0.5*AC52, 0) + IF(AND(AD$1 = AE$1, AE$2 = "Mixed"), 0.5*AE52, 0)</f>
        <v>0</v>
      </c>
      <c r="AE52" s="5">
        <f>IF('Athletes - Gold'!AE52+'Athletes - Silver'!AE52+'Athletes - Bronze'!AE52 &gt; 0, 'Athletes - Gold'!AE52*'Medal values'!$B$1+'Athletes - Silver'!AE52*'Medal values'!$B$2+'Athletes - Bronze'!AE52*'Medal values'!$B$3, "") + IF(AND(AE$1 = AD$1, AD$2 = "Mixed"), 0.5*AD52, 0) + IF(AND(AE$1 = AF$1, AF$2 = "Mixed"), 0.5*AF52, 0)</f>
        <v>0</v>
      </c>
      <c r="AF52" s="5">
        <f>IF('Athletes - Gold'!AF52+'Athletes - Silver'!AF52+'Athletes - Bronze'!AF52 &gt; 0, 'Athletes - Gold'!AF52*'Medal values'!$B$1+'Athletes - Silver'!AF52*'Medal values'!$B$2+'Athletes - Bronze'!AF52*'Medal values'!$B$3, "") + IF(AND(AF$1 = AE$1, AE$2 = "Mixed"), 0.5*AE52, 0) + IF(AND(AF$1 = AG$1, AG$2 = "Mixed"), 0.5*AG52, 0)</f>
        <v>0</v>
      </c>
      <c r="AG52" s="5">
        <f>IF('Athletes - Gold'!AG52+'Athletes - Silver'!AG52+'Athletes - Bronze'!AG52 &gt; 0, 'Athletes - Gold'!AG52*'Medal values'!$B$1+'Athletes - Silver'!AG52*'Medal values'!$B$2+'Athletes - Bronze'!AG52*'Medal values'!$B$3, "") + IF(AND(AG$1 = AF$1, AF$2 = "Mixed"), 0.5*AF52, 0) + IF(AND(AG$1 = AH$1, AH$2 = "Mixed"), 0.5*AH52, 0)</f>
        <v>0</v>
      </c>
      <c r="AH52" s="5">
        <f>IF('Athletes - Gold'!AH52+'Athletes - Silver'!AH52+'Athletes - Bronze'!AH52 &gt; 0, 'Athletes - Gold'!AH52*'Medal values'!$B$1+'Athletes - Silver'!AH52*'Medal values'!$B$2+'Athletes - Bronze'!AH52*'Medal values'!$B$3, "") + IF(AND(AH$1 = AG$1, AG$2 = "Mixed"), 0.5*AG52, 0) + IF(AND(AH$1 = AI$1, AI$2 = "Mixed"), 0.5*AI52, 0)</f>
        <v>0</v>
      </c>
      <c r="AI52" s="5">
        <f>IF('Athletes - Gold'!AI52+'Athletes - Silver'!AI52+'Athletes - Bronze'!AI52 &gt; 0, 'Athletes - Gold'!AI52*'Medal values'!$B$1+'Athletes - Silver'!AI52*'Medal values'!$B$2+'Athletes - Bronze'!AI52*'Medal values'!$B$3, "") + IF(AND(AI$1 = AH$1, AH$2 = "Mixed"), 0.5*AH52, 0) + IF(AND(AI$1 = AJ$1, AJ$2 = "Mixed"), 0.5*AJ52, 0)</f>
        <v>0</v>
      </c>
      <c r="AJ52" s="5">
        <f>IF('Athletes - Gold'!AJ52+'Athletes - Silver'!AJ52+'Athletes - Bronze'!AJ52 &gt; 0, 'Athletes - Gold'!AJ52*'Medal values'!$B$1+'Athletes - Silver'!AJ52*'Medal values'!$B$2+'Athletes - Bronze'!AJ52*'Medal values'!$B$3, "") + IF(AND(AJ$1 = AI$1, AI$2 = "Mixed"), 0.5*AI52, 0) + IF(AND(AJ$1 = AK$1, AK$2 = "Mixed"), 0.5*AK52, 0)</f>
        <v>0</v>
      </c>
      <c r="AK52" s="5">
        <f>IF('Athletes - Gold'!AK52+'Athletes - Silver'!AK52+'Athletes - Bronze'!AK52 &gt; 0, 'Athletes - Gold'!AK52*'Medal values'!$B$1+'Athletes - Silver'!AK52*'Medal values'!$B$2+'Athletes - Bronze'!AK52*'Medal values'!$B$3, "") + IF(AND(AK$1 = AJ$1, AJ$2 = "Mixed"), 0.5*AJ52, 0) + IF(AND(AK$1 = AL$1, AL$2 = "Mixed"), 0.5*AL52, 0)</f>
        <v>0</v>
      </c>
      <c r="AL52" s="5">
        <f>IF('Athletes - Gold'!AL52+'Athletes - Silver'!AL52+'Athletes - Bronze'!AL52 &gt; 0, 'Athletes - Gold'!AL52*'Medal values'!$B$1+'Athletes - Silver'!AL52*'Medal values'!$B$2+'Athletes - Bronze'!AL52*'Medal values'!$B$3, "") + IF(AND(AL$1 = AK$1, AK$2 = "Mixed"), 0.5*AK52, 0) + IF(AND(AL$1 = AM$1, AM$2 = "Mixed"), 0.5*AM52, 0)</f>
        <v>0</v>
      </c>
      <c r="AM52" s="5">
        <f>IF('Athletes - Gold'!AM52+'Athletes - Silver'!AM52+'Athletes - Bronze'!AM52 &gt; 0, 'Athletes - Gold'!AM52*'Medal values'!$B$1+'Athletes - Silver'!AM52*'Medal values'!$B$2+'Athletes - Bronze'!AM52*'Medal values'!$B$3, "") + IF(AND(AM$1 = AL$1, AL$2 = "Mixed"), 0.5*AL52, 0) + IF(AND(AM$1 = AN$1, AN$2 = "Mixed"), 0.5*AN52, 0)</f>
        <v>0</v>
      </c>
      <c r="AN52" s="5">
        <f>IF('Athletes - Gold'!AN52+'Athletes - Silver'!AN52+'Athletes - Bronze'!AN52 &gt; 0, 'Athletes - Gold'!AN52*'Medal values'!$B$1+'Athletes - Silver'!AN52*'Medal values'!$B$2+'Athletes - Bronze'!AN52*'Medal values'!$B$3, "") + IF(AND(AN$1 = AM$1, AM$2 = "Mixed"), 0.5*AM52, 0) + IF(AND(AN$1 = AO$1, AO$2 = "Mixed"), 0.5*AO52, 0)</f>
        <v>0</v>
      </c>
      <c r="AO52" s="5">
        <f>IF('Athletes - Gold'!AO52+'Athletes - Silver'!AO52+'Athletes - Bronze'!AO52 &gt; 0, 'Athletes - Gold'!AO52*'Medal values'!$B$1+'Athletes - Silver'!AO52*'Medal values'!$B$2+'Athletes - Bronze'!AO52*'Medal values'!$B$3, "") + IF(AND(AO$1 = AN$1, AN$2 = "Mixed"), 0.5*AN52, 0) + IF(AND(AO$1 = AP$1, AP$2 = "Mixed"), 0.5*AP52, 0)</f>
        <v>0</v>
      </c>
      <c r="AP52" s="5">
        <f>IF('Athletes - Gold'!AP52+'Athletes - Silver'!AP52+'Athletes - Bronze'!AP52 &gt; 0, 'Athletes - Gold'!AP52*'Medal values'!$B$1+'Athletes - Silver'!AP52*'Medal values'!$B$2+'Athletes - Bronze'!AP52*'Medal values'!$B$3, "") + IF(AND(AP$1 = AO$1, AO$2 = "Mixed"), 0.5*AO52, 0) + IF(AND(AP$1 = AQ$1, AQ$2 = "Mixed"), 0.5*AQ52, 0)</f>
        <v>0</v>
      </c>
      <c r="AQ52" s="5">
        <f>IF('Athletes - Gold'!AQ52+'Athletes - Silver'!AQ52+'Athletes - Bronze'!AQ52 &gt; 0, 'Athletes - Gold'!AQ52*'Medal values'!$B$1+'Athletes - Silver'!AQ52*'Medal values'!$B$2+'Athletes - Bronze'!AQ52*'Medal values'!$B$3, "") + IF(AND(AQ$1 = AP$1, AP$2 = "Mixed"), 0.5*AP52, 0) + IF(AND(AQ$1 = AR$1, AR$2 = "Mixed"), 0.5*AR52, 0)</f>
        <v>0</v>
      </c>
      <c r="AR52" s="5">
        <f>IF('Athletes - Gold'!AR52+'Athletes - Silver'!AR52+'Athletes - Bronze'!AR52 &gt; 0, 'Athletes - Gold'!AR52*'Medal values'!$B$1+'Athletes - Silver'!AR52*'Medal values'!$B$2+'Athletes - Bronze'!AR52*'Medal values'!$B$3, "") + IF(AND(AR$1 = AQ$1, AQ$2 = "Mixed"), 0.5*AQ52, 0) + IF(AND(AR$1 = AS$1, AS$2 = "Mixed"), 0.5*AS52, 0)</f>
        <v>0</v>
      </c>
      <c r="AS52" s="5">
        <f>IF('Athletes - Gold'!AS52+'Athletes - Silver'!AS52+'Athletes - Bronze'!AS52 &gt; 0, 'Athletes - Gold'!AS52*'Medal values'!$B$1+'Athletes - Silver'!AS52*'Medal values'!$B$2+'Athletes - Bronze'!AS52*'Medal values'!$B$3, "") + IF(AND(AS$1 = AR$1, AR$2 = "Mixed"), 0.5*AR52, 0) + IF(AND(AS$1 = AT$1, AT$2 = "Mixed"), 0.5*AT52, 0)</f>
        <v>0</v>
      </c>
      <c r="AT52" s="5">
        <f>IF('Athletes - Gold'!AT52+'Athletes - Silver'!AT52+'Athletes - Bronze'!AT52 &gt; 0, 'Athletes - Gold'!AT52*'Medal values'!$B$1+'Athletes - Silver'!AT52*'Medal values'!$B$2+'Athletes - Bronze'!AT52*'Medal values'!$B$3, "") + IF(AND(AT$1 = AS$1, AS$2 = "Mixed"), 0.5*AS52, 0) + IF(AND(AT$1 = AU$1, AU$2 = "Mixed"), 0.5*AU52, 0)</f>
        <v>0</v>
      </c>
      <c r="AU52" s="5">
        <f>IF('Athletes - Gold'!AU52+'Athletes - Silver'!AU52+'Athletes - Bronze'!AU52 &gt; 0, 'Athletes - Gold'!AU52*'Medal values'!$B$1+'Athletes - Silver'!AU52*'Medal values'!$B$2+'Athletes - Bronze'!AU52*'Medal values'!$B$3, "") + IF(AND(AU$1 = AT$1, AT$2 = "Mixed"), 0.5*AT52, 0) + IF(AND(AU$1 = AV$1, AV$2 = "Mixed"), 0.5*AV52, 0)</f>
        <v>0</v>
      </c>
      <c r="AV52" s="5">
        <f>IF('Athletes - Gold'!AV52+'Athletes - Silver'!AV52+'Athletes - Bronze'!AV52 &gt; 0, 'Athletes - Gold'!AV52*'Medal values'!$B$1+'Athletes - Silver'!AV52*'Medal values'!$B$2+'Athletes - Bronze'!AV52*'Medal values'!$B$3, "") + IF(AND(AV$1 = AU$1, AU$2 = "Mixed"), 0.5*AU52, 0) + IF(AND(AV$1 = AW$1, AW$2 = "Mixed"), 0.5*AW52, 0)</f>
        <v>0</v>
      </c>
      <c r="AW52" s="5">
        <f>IF('Athletes - Gold'!AW52+'Athletes - Silver'!AW52+'Athletes - Bronze'!AW52 &gt; 0, 'Athletes - Gold'!AW52*'Medal values'!$B$1+'Athletes - Silver'!AW52*'Medal values'!$B$2+'Athletes - Bronze'!AW52*'Medal values'!$B$3, "") + IF(AND(AW$1 = AV$1, AV$2 = "Mixed"), 0.5*AV52, 0) + IF(AND(AW$1 = AX$1, AX$2 = "Mixed"), 0.5*AX52, 0)</f>
        <v>0</v>
      </c>
      <c r="AX52" s="5">
        <f>IF('Athletes - Gold'!AX52+'Athletes - Silver'!AX52+'Athletes - Bronze'!AX52 &gt; 0, 'Athletes - Gold'!AX52*'Medal values'!$B$1+'Athletes - Silver'!AX52*'Medal values'!$B$2+'Athletes - Bronze'!AX52*'Medal values'!$B$3, "") + IF(AND(AX$1 = AW$1, AW$2 = "Mixed"), 0.5*AW52, 0) + IF(AND(AX$1 = AY$1, AY$2 = "Mixed"), 0.5*AY52, 0)</f>
        <v>0</v>
      </c>
      <c r="AY52" s="5">
        <f>IF('Athletes - Gold'!AY52+'Athletes - Silver'!AY52+'Athletes - Bronze'!AY52 &gt; 0, 'Athletes - Gold'!AY52*'Medal values'!$B$1+'Athletes - Silver'!AY52*'Medal values'!$B$2+'Athletes - Bronze'!AY52*'Medal values'!$B$3, "") + IF(AND(AY$1 = AX$1, AX$2 = "Mixed"), 0.5*AX52, 0) + IF(AND(AY$1 = AZ$1, AZ$2 = "Mixed"), 0.5*AZ52, 0)</f>
        <v>1</v>
      </c>
      <c r="AZ52" s="5">
        <f>IF('Athletes - Gold'!AZ52+'Athletes - Silver'!AZ52+'Athletes - Bronze'!AZ52 &gt; 0, 'Athletes - Gold'!AZ52*'Medal values'!$B$1+'Athletes - Silver'!AZ52*'Medal values'!$B$2+'Athletes - Bronze'!AZ52*'Medal values'!$B$3, "") + IF(AND(AZ$1 = AY$1, AY$2 = "Mixed"), 0.5*AY52, 0) + IF(AND(AZ$1 = BA$1, BA$2 = "Mixed"), 0.5*BA52, 0)</f>
        <v>0</v>
      </c>
      <c r="BA52" s="5">
        <f>IF('Athletes - Gold'!BA52+'Athletes - Silver'!BA52+'Athletes - Bronze'!BA52 &gt; 0, 'Athletes - Gold'!BA52*'Medal values'!$B$1+'Athletes - Silver'!BA52*'Medal values'!$B$2+'Athletes - Bronze'!BA52*'Medal values'!$B$3, "") + IF(AND(BA$1 = AZ$1, AZ$2 = "Mixed"), 0.5*AZ52, 0) + IF(AND(BA$1 = BB$1, BB$2 = "Mixed"), 0.5*BB52, 0)</f>
        <v>0</v>
      </c>
      <c r="BB52" s="5">
        <f>IF('Athletes - Gold'!BB52+'Athletes - Silver'!BB52+'Athletes - Bronze'!BB52 &gt; 0, 'Athletes - Gold'!BB52*'Medal values'!$B$1+'Athletes - Silver'!BB52*'Medal values'!$B$2+'Athletes - Bronze'!BB52*'Medal values'!$B$3, "") + IF(AND(BB$1 = BA$1, BA$2 = "Mixed"), 0.5*BA52, 0) + IF(AND(BB$1 = BC$1, BC$2 = "Mixed"), 0.5*BC52, 0)</f>
        <v>1</v>
      </c>
      <c r="BC52" s="5">
        <f>IF('Athletes - Gold'!BC52+'Athletes - Silver'!BC52+'Athletes - Bronze'!BC52 &gt; 0, 'Athletes - Gold'!BC52*'Medal values'!$B$1+'Athletes - Silver'!BC52*'Medal values'!$B$2+'Athletes - Bronze'!BC52*'Medal values'!$B$3, "") + IF(AND(BC$1 = BB$1, BB$2 = "Mixed"), 0.5*BB52, 0) + IF(AND(BC$1 = BD$1, BD$2 = "Mixed"), 0.5*BD52, 0)</f>
        <v>1</v>
      </c>
      <c r="BD52" s="5">
        <f>IF('Athletes - Gold'!BD52+'Athletes - Silver'!BD52+'Athletes - Bronze'!BD52 &gt; 0, 'Athletes - Gold'!BD52*'Medal values'!$B$1+'Athletes - Silver'!BD52*'Medal values'!$B$2+'Athletes - Bronze'!BD52*'Medal values'!$B$3, "") + IF(AND(BD$1 = BC$1, BC$2 = "Mixed"), 0.5*BC52, 0) + IF(AND(BD$1 = BE$1, BE$2 = "Mixed"), 0.5*BE52, 0)</f>
        <v>0</v>
      </c>
      <c r="BE52" s="5">
        <f>IF('Athletes - Gold'!BE52+'Athletes - Silver'!BE52+'Athletes - Bronze'!BE52 &gt; 0, 'Athletes - Gold'!BE52*'Medal values'!$B$1+'Athletes - Silver'!BE52*'Medal values'!$B$2+'Athletes - Bronze'!BE52*'Medal values'!$B$3, "") + IF(AND(BE$1 = BD$1, BD$2 = "Mixed"), 0.5*BD52, 0) + IF(AND(BE$1 = BF$1, BF$2 = "Mixed"), 0.5*BF52, 0)</f>
        <v>0</v>
      </c>
      <c r="BF52" s="5">
        <f>IF('Athletes - Gold'!BF52+'Athletes - Silver'!BF52+'Athletes - Bronze'!BF52 &gt; 0, 'Athletes - Gold'!BF52*'Medal values'!$B$1+'Athletes - Silver'!BF52*'Medal values'!$B$2+'Athletes - Bronze'!BF52*'Medal values'!$B$3, "") + IF(AND(BF$1 = BE$1, BE$2 = "Mixed"), 0.5*BE52, 0) + IF(AND(BF$1 = BG$1, BG$2 = "Mixed"), 0.5*BG52, 0)</f>
        <v>0</v>
      </c>
      <c r="BG52" s="5">
        <f>IF('Athletes - Gold'!BG52+'Athletes - Silver'!BG52+'Athletes - Bronze'!BG52 &gt; 0, 'Athletes - Gold'!BG52*'Medal values'!$B$1+'Athletes - Silver'!BG52*'Medal values'!$B$2+'Athletes - Bronze'!BG52*'Medal values'!$B$3, "") + IF(AND(BG$1 = BF$1, BF$2 = "Mixed"), 0.5*BF52, 0) + IF(AND(BG$1 = BH$1, BH$2 = "Mixed"), 0.5*BH52, 0)</f>
        <v>0</v>
      </c>
      <c r="BH52" s="5">
        <f>IF('Athletes - Gold'!BH52+'Athletes - Silver'!BH52+'Athletes - Bronze'!BH52 &gt; 0, 'Athletes - Gold'!BH52*'Medal values'!$B$1+'Athletes - Silver'!BH52*'Medal values'!$B$2+'Athletes - Bronze'!BH52*'Medal values'!$B$3, "") + IF(AND(BH$1 = BG$1, BG$2 = "Mixed"), 0.5*BG52, 0) + IF(AND(BH$1 = BI$1, BI$2 = "Mixed"), 0.5*BI52, 0)</f>
        <v>0</v>
      </c>
      <c r="BI52" s="5">
        <f>IF('Athletes - Gold'!BI52+'Athletes - Silver'!BI52+'Athletes - Bronze'!BI52 &gt; 0, 'Athletes - Gold'!BI52*'Medal values'!$B$1+'Athletes - Silver'!BI52*'Medal values'!$B$2+'Athletes - Bronze'!BI52*'Medal values'!$B$3, "") + IF(AND(BI$1 = BH$1, BH$2 = "Mixed"), 0.5*BH52, 0) + IF(AND(BI$1 = BJ$1, BJ$2 = "Mixed"), 0.5*BJ52, 0)</f>
        <v>0</v>
      </c>
      <c r="BJ52" s="5">
        <f>IF('Athletes - Gold'!BJ52+'Athletes - Silver'!BJ52+'Athletes - Bronze'!BJ52 &gt; 0, 'Athletes - Gold'!BJ52*'Medal values'!$B$1+'Athletes - Silver'!BJ52*'Medal values'!$B$2+'Athletes - Bronze'!BJ52*'Medal values'!$B$3, "") + IF(AND(BJ$1 = BI$1, BI$2 = "Mixed"), 0.5*BI52, 0) + IF(AND(BJ$1 = BK$1, BK$2 = "Mixed"), 0.5*BK52, 0)</f>
        <v>0</v>
      </c>
      <c r="BK52" s="5">
        <f>IF('Athletes - Gold'!BK52+'Athletes - Silver'!BK52+'Athletes - Bronze'!BK52 &gt; 0, 'Athletes - Gold'!BK52*'Medal values'!$B$1+'Athletes - Silver'!BK52*'Medal values'!$B$2+'Athletes - Bronze'!BK52*'Medal values'!$B$3, "") + IF(AND(BK$1 = BJ$1, BJ$2 = "Mixed"), 0.5*BJ52, 0) + IF(AND(BK$1 = BL$1, BL$2 = "Mixed"), 0.5*BL52, 0)</f>
        <v>0</v>
      </c>
      <c r="BL52" s="5">
        <f>IF('Athletes - Gold'!BL52+'Athletes - Silver'!BL52+'Athletes - Bronze'!BL52 &gt; 0, 'Athletes - Gold'!BL52*'Medal values'!$B$1+'Athletes - Silver'!BL52*'Medal values'!$B$2+'Athletes - Bronze'!BL52*'Medal values'!$B$3, "") + IF(AND(BL$1 = BK$1, BK$2 = "Mixed"), 0.5*BK52, 0) + IF(AND(BL$1 = BM$1, BM$2 = "Mixed"), 0.5*BM52, 0)</f>
        <v>0</v>
      </c>
      <c r="BM52" s="5">
        <f>IF('Athletes - Gold'!BM52+'Athletes - Silver'!BM52+'Athletes - Bronze'!BM52 &gt; 0, 'Athletes - Gold'!BM52*'Medal values'!$B$1+'Athletes - Silver'!BM52*'Medal values'!$B$2+'Athletes - Bronze'!BM52*'Medal values'!$B$3, "") + IF(AND(BM$1 = BL$1, BL$2 = "Mixed"), 0.5*BL52, 0) + IF(AND(BM$1 = BN$1, BN$2 = "Mixed"), 0.5*BN52, 0)</f>
        <v>0</v>
      </c>
      <c r="BN52" s="5">
        <f>IF('Athletes - Gold'!BN52+'Athletes - Silver'!BN52+'Athletes - Bronze'!BN52 &gt; 0, 'Athletes - Gold'!BN52*'Medal values'!$B$1+'Athletes - Silver'!BN52*'Medal values'!$B$2+'Athletes - Bronze'!BN52*'Medal values'!$B$3, "") + IF(AND(BN$1 = BM$1, BM$2 = "Mixed"), 0.5*BM52, 0) + IF(AND(BN$1 = BO$1, BO$2 = "Mixed"), 0.5*BO52, 0)</f>
        <v>0</v>
      </c>
      <c r="BO52" s="5">
        <f>IF('Athletes - Gold'!BO52+'Athletes - Silver'!BO52+'Athletes - Bronze'!BO52 &gt; 0, 'Athletes - Gold'!BO52*'Medal values'!$B$1+'Athletes - Silver'!BO52*'Medal values'!$B$2+'Athletes - Bronze'!BO52*'Medal values'!$B$3, "") + IF(AND(BO$1 = BN$1, BN$2 = "Mixed"), 0.5*BN52, 0) + IF(AND(BO$1 = BP$1, BP$2 = "Mixed"), 0.5*BP52, 0)</f>
        <v>0</v>
      </c>
      <c r="BP52" s="5">
        <f>IF('Athletes - Gold'!BP52+'Athletes - Silver'!BP52+'Athletes - Bronze'!BP52 &gt; 0, 'Athletes - Gold'!BP52*'Medal values'!$B$1+'Athletes - Silver'!BP52*'Medal values'!$B$2+'Athletes - Bronze'!BP52*'Medal values'!$B$3, "") + IF(AND(BP$1 = BO$1, BO$2 = "Mixed"), 0.5*BO52, 0) + IF(AND(BP$1 = BQ$1, BQ$2 = "Mixed"), 0.5*BQ52, 0)</f>
        <v>0</v>
      </c>
      <c r="BQ52" s="5">
        <f>IF('Athletes - Gold'!BQ52+'Athletes - Silver'!BQ52+'Athletes - Bronze'!BQ52 &gt; 0, 'Athletes - Gold'!BQ52*'Medal values'!$B$1+'Athletes - Silver'!BQ52*'Medal values'!$B$2+'Athletes - Bronze'!BQ52*'Medal values'!$B$3, "") + IF(AND(BQ$1 = BP$1, BP$2 = "Mixed"), 0.5*BP52, 0) + IF(AND(BQ$1 = BR$1, BR$2 = "Mixed"), 0.5*BR52, 0)</f>
        <v>0</v>
      </c>
      <c r="BR52" s="5">
        <f>IF('Athletes - Gold'!BR52+'Athletes - Silver'!BR52+'Athletes - Bronze'!BR52 &gt; 0, 'Athletes - Gold'!BR52*'Medal values'!$B$1+'Athletes - Silver'!BR52*'Medal values'!$B$2+'Athletes - Bronze'!BR52*'Medal values'!$B$3, "") + IF(AND(BR$1 = BQ$1, BQ$2 = "Mixed"), 0.5*BQ52, 0) + IF(AND(BR$1 = BS$1, BS$2 = "Mixed"), 0.5*BS52, 0)</f>
        <v>0</v>
      </c>
      <c r="BS52" s="5">
        <f>IF('Athletes - Gold'!BS52+'Athletes - Silver'!BS52+'Athletes - Bronze'!BS52 &gt; 0, 'Athletes - Gold'!BS52*'Medal values'!$B$1+'Athletes - Silver'!BS52*'Medal values'!$B$2+'Athletes - Bronze'!BS52*'Medal values'!$B$3, "") + IF(AND(BS$1 = BR$1, BR$2 = "Mixed"), 0.5*BR52, 0) + IF(AND(BS$1 = BT$1, BT$2 = "Mixed"), 0.5*BT52, 0)</f>
        <v>0</v>
      </c>
      <c r="BT52" s="5">
        <f>IF('Athletes - Gold'!BT52+'Athletes - Silver'!BT52+'Athletes - Bronze'!BT52 &gt; 0, 'Athletes - Gold'!BT52*'Medal values'!$B$1+'Athletes - Silver'!BT52*'Medal values'!$B$2+'Athletes - Bronze'!BT52*'Medal values'!$B$3, "") + IF(AND(BT$1 = BS$1, BS$2 = "Mixed"), 0.5*BS52, 0) + IF(AND(BT$1 = BU$1, BU$2 = "Mixed"), 0.5*BU52, 0)</f>
        <v>0</v>
      </c>
      <c r="BU52" s="5">
        <f>IF('Athletes - Gold'!BU52+'Athletes - Silver'!BU52+'Athletes - Bronze'!BU52 &gt; 0, 'Athletes - Gold'!BU52*'Medal values'!$B$1+'Athletes - Silver'!BU52*'Medal values'!$B$2+'Athletes - Bronze'!BU52*'Medal values'!$B$3, "") + IF(AND(BU$1 = BT$1, BT$2 = "Mixed"), 0.5*BT52, 0) + IF(AND(BU$1 = BV$1, BV$2 = "Mixed"), 0.5*BV52, 0)</f>
        <v>0</v>
      </c>
      <c r="BV52" s="5">
        <f>IF('Athletes - Gold'!BV52+'Athletes - Silver'!BV52+'Athletes - Bronze'!BV52 &gt; 0, 'Athletes - Gold'!BV52*'Medal values'!$B$1+'Athletes - Silver'!BV52*'Medal values'!$B$2+'Athletes - Bronze'!BV52*'Medal values'!$B$3, "") + IF(AND(BV$1 = BU$1, BU$2 = "Mixed"), 0.5*BU52, 0) + IF(AND(BV$1 = BW$1, BW$2 = "Mixed"), 0.5*BW52, 0)</f>
        <v>0</v>
      </c>
      <c r="BW52" s="5">
        <f>IF('Athletes - Gold'!BW52+'Athletes - Silver'!BW52+'Athletes - Bronze'!BW52 &gt; 0, 'Athletes - Gold'!BW52*'Medal values'!$B$1+'Athletes - Silver'!BW52*'Medal values'!$B$2+'Athletes - Bronze'!BW52*'Medal values'!$B$3, "") + IF(AND(BW$1 = BV$1, BV$2 = "Mixed"), 0.5*BV52, 0) + IF(AND(BW$1 = BX$1, BX$2 = "Mixed"), 0.5*BX52, 0)</f>
        <v>0</v>
      </c>
      <c r="BX52" s="5">
        <f>IF('Athletes - Gold'!BX52+'Athletes - Silver'!BX52+'Athletes - Bronze'!BX52 &gt; 0, 'Athletes - Gold'!BX52*'Medal values'!$B$1+'Athletes - Silver'!BX52*'Medal values'!$B$2+'Athletes - Bronze'!BX52*'Medal values'!$B$3, "") + IF(AND(BX$1 = BW$1, BW$2 = "Mixed"), 0.5*BW52, 0) + IF(AND(BX$1 = BY$1, BY$2 = "Mixed"), 0.5*BY52, 0)</f>
        <v>0</v>
      </c>
      <c r="BY52" s="5">
        <f>IF('Athletes - Gold'!BY52+'Athletes - Silver'!BY52+'Athletes - Bronze'!BY52 &gt; 0, 'Athletes - Gold'!BY52*'Medal values'!$B$1+'Athletes - Silver'!BY52*'Medal values'!$B$2+'Athletes - Bronze'!BY52*'Medal values'!$B$3, "") + IF(AND(BY$1 = BX$1, BX$2 = "Mixed"), 0.5*BX52, 0) + IF(AND(BY$1 = BZ$1, BZ$2 = "Mixed"), 0.5*BZ52, 0)</f>
        <v>0</v>
      </c>
      <c r="BZ52" s="5">
        <f>IF('Athletes - Gold'!BZ52+'Athletes - Silver'!BZ52+'Athletes - Bronze'!BZ52 &gt; 0, 'Athletes - Gold'!BZ52*'Medal values'!$B$1+'Athletes - Silver'!BZ52*'Medal values'!$B$2+'Athletes - Bronze'!BZ52*'Medal values'!$B$3, "") + IF(AND(BZ$1 = BY$1, BY$2 = "Mixed"), 0.5*BY52, 0) + IF(AND(BZ$1 = CA$1, CA$2 = "Mixed"), 0.5*CA52, 0)</f>
        <v>0</v>
      </c>
      <c r="CA52" s="5">
        <f>IF('Athletes - Gold'!CA52+'Athletes - Silver'!CA52+'Athletes - Bronze'!CA52 &gt; 0, 'Athletes - Gold'!CA52*'Medal values'!$B$1+'Athletes - Silver'!CA52*'Medal values'!$B$2+'Athletes - Bronze'!CA52*'Medal values'!$B$3, "") + IF(AND(CA$1 = BZ$1, BZ$2 = "Mixed"), 0.5*BZ52, 0) + IF(AND(CA$1 = CB$1, CB$2 = "Mixed"), 0.5*CB52, 0)</f>
        <v>0</v>
      </c>
      <c r="CB52" s="5">
        <f>IF('Athletes - Gold'!CB52+'Athletes - Silver'!CB52+'Athletes - Bronze'!CB52 &gt; 0, 'Athletes - Gold'!CB52*'Medal values'!$B$1+'Athletes - Silver'!CB52*'Medal values'!$B$2+'Athletes - Bronze'!CB52*'Medal values'!$B$3, "") + IF(AND(CB$1 = CA$1, CA$2 = "Mixed"), 0.5*CA52, 0) + IF(AND(CB$1 = CC$1, CC$2 = "Mixed"), 0.5*CC52, 0)</f>
        <v>0</v>
      </c>
      <c r="CC52" s="5">
        <f>IF('Athletes - Gold'!CC52+'Athletes - Silver'!CC52+'Athletes - Bronze'!CC52 &gt; 0, 'Athletes - Gold'!CC52*'Medal values'!$B$1+'Athletes - Silver'!CC52*'Medal values'!$B$2+'Athletes - Bronze'!CC52*'Medal values'!$B$3, "") + IF(AND(CC$1 = CB$1, CB$2 = "Mixed"), 0.5*CB52, 0) + IF(AND(CC$1 = CD$1, CD$2 = "Mixed"), 0.5*CD52, 0)</f>
        <v>0</v>
      </c>
      <c r="CD52" s="5">
        <f>IF('Athletes - Gold'!CD52+'Athletes - Silver'!CD52+'Athletes - Bronze'!CD52 &gt; 0, 'Athletes - Gold'!CD52*'Medal values'!$B$1+'Athletes - Silver'!CD52*'Medal values'!$B$2+'Athletes - Bronze'!CD52*'Medal values'!$B$3, "") + IF(AND(CD$1 = CC$1, CC$2 = "Mixed"), 0.5*CC52, 0) + IF(AND(CD$1 = CE$1, CE$2 = "Mixed"), 0.5*CE52, 0)</f>
        <v>0</v>
      </c>
      <c r="CE52" s="5">
        <f>IF('Athletes - Gold'!CE52+'Athletes - Silver'!CE52+'Athletes - Bronze'!CE52 &gt; 0, 'Athletes - Gold'!CE52*'Medal values'!$B$1+'Athletes - Silver'!CE52*'Medal values'!$B$2+'Athletes - Bronze'!CE52*'Medal values'!$B$3, "") + IF(AND(CE$1 = CD$1, CD$2 = "Mixed"), 0.5*CD52, 0) + IF(AND(CE$1 = CF$1, CF$2 = "Mixed"), 0.5*CF52, 0)</f>
        <v>0</v>
      </c>
      <c r="CF52" s="5">
        <f>IF('Athletes - Gold'!CF52+'Athletes - Silver'!CF52+'Athletes - Bronze'!CF52 &gt; 0, 'Athletes - Gold'!CF52*'Medal values'!$B$1+'Athletes - Silver'!CF52*'Medal values'!$B$2+'Athletes - Bronze'!CF52*'Medal values'!$B$3, "") + IF(AND(CF$1 = CE$1, CE$2 = "Mixed"), 0.5*CE52, 0) + IF(AND(CF$1 = CG$1, CG$2 = "Mixed"), 0.5*CG52, 0)</f>
        <v>0</v>
      </c>
      <c r="CG52" s="5">
        <f>IF('Athletes - Gold'!CG52+'Athletes - Silver'!CG52+'Athletes - Bronze'!CG52 &gt; 0, 'Athletes - Gold'!CG52*'Medal values'!$B$1+'Athletes - Silver'!CG52*'Medal values'!$B$2+'Athletes - Bronze'!CG52*'Medal values'!$B$3, "") + IF(AND(CG$1 = CF$1, CF$2 = "Mixed"), 0.5*CF52, 0) + IF(AND(CG$1 = CH$1, CH$2 = "Mixed"), 0.5*CH52, 0)</f>
        <v>0</v>
      </c>
      <c r="CH52" s="5">
        <f>IF('Athletes - Gold'!CH52+'Athletes - Silver'!CH52+'Athletes - Bronze'!CH52 &gt; 0, 'Athletes - Gold'!CH52*'Medal values'!$B$1+'Athletes - Silver'!CH52*'Medal values'!$B$2+'Athletes - Bronze'!CH52*'Medal values'!$B$3, "") + IF(AND(CH$1 = CG$1, CG$2 = "Mixed"), 0.5*CG52, 0) + IF(AND(CH$1 = CI$1, CI$2 = "Mixed"), 0.5*CI52, 0)</f>
        <v>0</v>
      </c>
      <c r="CI52" s="5">
        <f>IF('Athletes - Gold'!CI52+'Athletes - Silver'!CI52+'Athletes - Bronze'!CI52 &gt; 0, 'Athletes - Gold'!CI52*'Medal values'!$B$1+'Athletes - Silver'!CI52*'Medal values'!$B$2+'Athletes - Bronze'!CI52*'Medal values'!$B$3, "") + IF(AND(CI$1 = CH$1, CH$2 = "Mixed"), 0.5*CH52, 0) + IF(AND(CI$1 = CJ$1, CJ$2 = "Mixed"), 0.5*CJ52, 0)</f>
        <v>0</v>
      </c>
      <c r="CJ52" s="5">
        <f>IF('Athletes - Gold'!CJ52+'Athletes - Silver'!CJ52+'Athletes - Bronze'!CJ52 &gt; 0, 'Athletes - Gold'!CJ52*'Medal values'!$B$1+'Athletes - Silver'!CJ52*'Medal values'!$B$2+'Athletes - Bronze'!CJ52*'Medal values'!$B$3, "") + IF(AND(CJ$1 = CI$1, CI$2 = "Mixed"), 0.5*CI52, 0) + IF(AND(CJ$1 = CK$1, CK$2 = "Mixed"), 0.5*CK52, 0)</f>
        <v>0</v>
      </c>
      <c r="CK52" s="5">
        <f>IF('Athletes - Gold'!CK52+'Athletes - Silver'!CK52+'Athletes - Bronze'!CK52 &gt; 0, 'Athletes - Gold'!CK52*'Medal values'!$B$1+'Athletes - Silver'!CK52*'Medal values'!$B$2+'Athletes - Bronze'!CK52*'Medal values'!$B$3, "") + IF(AND(CK$1 = CJ$1, CJ$2 = "Mixed"), 0.5*CJ52, 0) + IF(AND(CK$1 = CL$1, CL$2 = "Mixed"), 0.5*CL52, 0)</f>
        <v>0</v>
      </c>
      <c r="CL52" s="5">
        <f>IF('Athletes - Gold'!CL52+'Athletes - Silver'!CL52+'Athletes - Bronze'!CL52 &gt; 0, 'Athletes - Gold'!CL52*'Medal values'!$B$1+'Athletes - Silver'!CL52*'Medal values'!$B$2+'Athletes - Bronze'!CL52*'Medal values'!$B$3, "") + IF(AND(CL$1 = CK$1, CK$2 = "Mixed"), 0.5*CK52, 0) + IF(AND(CL$1 = CM$1, CM$2 = "Mixed"), 0.5*CM52, 0)</f>
        <v>0</v>
      </c>
      <c r="CM52" s="5">
        <f>IF('Athletes - Gold'!CM52+'Athletes - Silver'!CM52+'Athletes - Bronze'!CM52 &gt; 0, 'Athletes - Gold'!CM52*'Medal values'!$B$1+'Athletes - Silver'!CM52*'Medal values'!$B$2+'Athletes - Bronze'!CM52*'Medal values'!$B$3, "") + IF(AND(CM$1 = CL$1, CL$2 = "Mixed"), 0.5*CL52, 0) + IF(AND(CM$1 = CN$1, CN$2 = "Mixed"), 0.5*CN52, 0)</f>
        <v>0</v>
      </c>
      <c r="CN52" s="5">
        <f>IF('Athletes - Gold'!CN52+'Athletes - Silver'!CN52+'Athletes - Bronze'!CN52 &gt; 0, 'Athletes - Gold'!CN52*'Medal values'!$B$1+'Athletes - Silver'!CN52*'Medal values'!$B$2+'Athletes - Bronze'!CN52*'Medal values'!$B$3, "") + IF(AND(CN$1 = CM$1, CM$2 = "Mixed"), 0.5*CM52, 0) + IF(AND(CN$1 = CO$1, CO$2 = "Mixed"), 0.5*CO52, 0)</f>
        <v>0</v>
      </c>
      <c r="CO52" s="5">
        <f>IF('Athletes - Gold'!CO52+'Athletes - Silver'!CO52+'Athletes - Bronze'!CO52 &gt; 0, 'Athletes - Gold'!CO52*'Medal values'!$B$1+'Athletes - Silver'!CO52*'Medal values'!$B$2+'Athletes - Bronze'!CO52*'Medal values'!$B$3, "") + IF(AND(CO$1 = CN$1, CN$2 = "Mixed"), 0.5*CN52, 0) + IF(AND(CO$1 = CP$1, CP$2 = "Mixed"), 0.5*CP52, 0)</f>
        <v>0</v>
      </c>
      <c r="CP52" s="5">
        <f>IF('Athletes - Gold'!CP52+'Athletes - Silver'!CP52+'Athletes - Bronze'!CP52 &gt; 0, 'Athletes - Gold'!CP52*'Medal values'!$B$1+'Athletes - Silver'!CP52*'Medal values'!$B$2+'Athletes - Bronze'!CP52*'Medal values'!$B$3, "") + IF(AND(CP$1 = CO$1, CO$2 = "Mixed"), 0.5*CO52, 0) + IF(AND(CP$1 = CQ$1, CQ$2 = "Mixed"), 0.5*CQ52, 0)</f>
        <v>0</v>
      </c>
      <c r="CQ52" s="5">
        <f>IF('Athletes - Gold'!CQ52+'Athletes - Silver'!CQ52+'Athletes - Bronze'!CQ52 &gt; 0, 'Athletes - Gold'!CQ52*'Medal values'!$B$1+'Athletes - Silver'!CQ52*'Medal values'!$B$2+'Athletes - Bronze'!CQ52*'Medal values'!$B$3, "") + IF(AND(CQ$1 = CP$1, CP$2 = "Mixed"), 0.5*CP52, 0) + IF(AND(CQ$1 = CR$1, CR$2 = "Mixed"), 0.5*CR52, 0)</f>
        <v>0</v>
      </c>
      <c r="CR52" s="5">
        <f>IF('Athletes - Gold'!CR52+'Athletes - Silver'!CR52+'Athletes - Bronze'!CR52 &gt; 0, 'Athletes - Gold'!CR52*'Medal values'!$B$1+'Athletes - Silver'!CR52*'Medal values'!$B$2+'Athletes - Bronze'!CR52*'Medal values'!$B$3, "") + IF(AND(CR$1 = CQ$1, CQ$2 = "Mixed"), 0.5*CQ52, 0) + IF(AND(CR$1 = CS$1, CS$2 = "Mixed"), 0.5*CS52, 0)</f>
        <v>0</v>
      </c>
      <c r="CS52" s="5">
        <f>IF('Athletes - Gold'!CS52+'Athletes - Silver'!CS52+'Athletes - Bronze'!CS52 &gt; 0, 'Athletes - Gold'!CS52*'Medal values'!$B$1+'Athletes - Silver'!CS52*'Medal values'!$B$2+'Athletes - Bronze'!CS52*'Medal values'!$B$3, "") + IF(AND(CS$1 = CR$1, CR$2 = "Mixed"), 0.5*CR52, 0) + IF(AND(CS$1 = CT$1, CT$2 = "Mixed"), 0.5*CT52, 0)</f>
        <v>1</v>
      </c>
      <c r="CT52" s="5">
        <f>IF('Athletes - Gold'!CT52+'Athletes - Silver'!CT52+'Athletes - Bronze'!CT52 &gt; 0, 'Athletes - Gold'!CT52*'Medal values'!$B$1+'Athletes - Silver'!CT52*'Medal values'!$B$2+'Athletes - Bronze'!CT52*'Medal values'!$B$3, "") + IF(AND(CT$1 = CS$1, CS$2 = "Mixed"), 0.5*CS52, 0) + IF(AND(CT$1 = CU$1, CU$2 = "Mixed"), 0.5*CU52, 0)</f>
        <v>1</v>
      </c>
      <c r="CU52" s="5">
        <f>IF('Athletes - Gold'!CU52+'Athletes - Silver'!CU52+'Athletes - Bronze'!CU52 &gt; 0, 'Athletes - Gold'!CU52*'Medal values'!$B$1+'Athletes - Silver'!CU52*'Medal values'!$B$2+'Athletes - Bronze'!CU52*'Medal values'!$B$3, "") + IF(AND(CU$1 = CT$1, CT$2 = "Mixed"), 0.5*CT52, 0) + IF(AND(CU$1 = CV$1, CV$2 = "Mixed"), 0.5*CV52, 0)</f>
        <v>1</v>
      </c>
      <c r="CV52" s="5">
        <f>IF('Athletes - Gold'!CV52+'Athletes - Silver'!CV52+'Athletes - Bronze'!CV52 &gt; 0, 'Athletes - Gold'!CV52*'Medal values'!$B$1+'Athletes - Silver'!CV52*'Medal values'!$B$2+'Athletes - Bronze'!CV52*'Medal values'!$B$3, "") + IF(AND(CV$1 = CU$1, CU$2 = "Mixed"), 0.5*CU52, 0) + IF(AND(CV$1 = CW$1, CW$2 = "Mixed"), 0.5*CW52, 0)</f>
        <v>0</v>
      </c>
      <c r="CW52" s="5">
        <f t="shared" ref="CW52:CX52" si="51">SUMIF($B$2:$CV$2,CW$2, $B52:$CV52)</f>
        <v>6</v>
      </c>
      <c r="CX52" s="5">
        <f t="shared" si="51"/>
        <v>2</v>
      </c>
      <c r="CY52" s="5">
        <f t="shared" si="3"/>
        <v>8</v>
      </c>
    </row>
    <row r="53">
      <c r="A53" s="5" t="str">
        <f>Countries!A51</f>
        <v>KEN</v>
      </c>
      <c r="B53" s="5">
        <f>IF('Athletes - Gold'!B53+'Athletes - Silver'!B53+'Athletes - Bronze'!B53 &gt; 0, 'Athletes - Gold'!B53*'Medal values'!$B$1+'Athletes - Silver'!B53*'Medal values'!$B$2+'Athletes - Bronze'!B53*'Medal values'!$B$3, "") + IF(AND(B$1 = A$1, A$2 = "Mixed"), 0.5*A53, 0) + IF(AND(B$1 = C$1, C$2 = "Mixed"), 0.5*C53, 0)</f>
        <v>0</v>
      </c>
      <c r="C53" s="5">
        <f>IF('Athletes - Gold'!C53+'Athletes - Silver'!C53+'Athletes - Bronze'!C53 &gt; 0, 'Athletes - Gold'!C53*'Medal values'!$B$1+'Athletes - Silver'!C53*'Medal values'!$B$2+'Athletes - Bronze'!C53*'Medal values'!$B$3, "") + IF(AND(C$1 = B$1, B$2 = "Mixed"), 0.5*B53, 0) + IF(AND(C$1 = D$1, D$2 = "Mixed"), 0.5*D53, 0)</f>
        <v>0</v>
      </c>
      <c r="D53" s="5">
        <f>IF('Athletes - Gold'!D53+'Athletes - Silver'!D53+'Athletes - Bronze'!D53 &gt; 0, 'Athletes - Gold'!D53*'Medal values'!$B$1+'Athletes - Silver'!D53*'Medal values'!$B$2+'Athletes - Bronze'!D53*'Medal values'!$B$3, "") + IF(AND(D$1 = C$1, C$2 = "Mixed"), 0.5*C53, 0) + IF(AND(D$1 = E$1, E$2 = "Mixed"), 0.5*E53, 0)</f>
        <v>0</v>
      </c>
      <c r="E53" s="5">
        <f>IF('Athletes - Gold'!E53+'Athletes - Silver'!E53+'Athletes - Bronze'!E53 &gt; 0, 'Athletes - Gold'!E53*'Medal values'!$B$1+'Athletes - Silver'!E53*'Medal values'!$B$2+'Athletes - Bronze'!E53*'Medal values'!$B$3, "") + IF(AND(E$1 = D$1, D$2 = "Mixed"), 0.5*D53, 0) + IF(AND(E$1 = F$1, F$2 = "Mixed"), 0.5*F53, 0)</f>
        <v>0</v>
      </c>
      <c r="F53" s="5">
        <f>IF('Athletes - Gold'!F53+'Athletes - Silver'!F53+'Athletes - Bronze'!F53 &gt; 0, 'Athletes - Gold'!F53*'Medal values'!$B$1+'Athletes - Silver'!F53*'Medal values'!$B$2+'Athletes - Bronze'!F53*'Medal values'!$B$3, "") + IF(AND(F$1 = E$1, E$2 = "Mixed"), 0.5*E53, 0) + IF(AND(F$1 = G$1, G$2 = "Mixed"), 0.5*G53, 0)</f>
        <v>0</v>
      </c>
      <c r="G53" s="5">
        <f>IF('Athletes - Gold'!G53+'Athletes - Silver'!G53+'Athletes - Bronze'!G53 &gt; 0, 'Athletes - Gold'!G53*'Medal values'!$B$1+'Athletes - Silver'!G53*'Medal values'!$B$2+'Athletes - Bronze'!G53*'Medal values'!$B$3, "") + IF(AND(G$1 = F$1, F$2 = "Mixed"), 0.5*F53, 0) + IF(AND(G$1 = H$1, H$2 = "Mixed"), 0.5*H53, 0)</f>
        <v>0</v>
      </c>
      <c r="H53" s="5">
        <f>IF('Athletes - Gold'!H53+'Athletes - Silver'!H53+'Athletes - Bronze'!H53 &gt; 0, 'Athletes - Gold'!H53*'Medal values'!$B$1+'Athletes - Silver'!H53*'Medal values'!$B$2+'Athletes - Bronze'!H53*'Medal values'!$B$3, "") + IF(AND(H$1 = G$1, G$2 = "Mixed"), 0.5*G53, 0) + IF(AND(H$1 = I$1, I$2 = "Mixed"), 0.5*I53, 0)</f>
        <v>0</v>
      </c>
      <c r="I53" s="5">
        <f>IF('Athletes - Gold'!I53+'Athletes - Silver'!I53+'Athletes - Bronze'!I53 &gt; 0, 'Athletes - Gold'!I53*'Medal values'!$B$1+'Athletes - Silver'!I53*'Medal values'!$B$2+'Athletes - Bronze'!I53*'Medal values'!$B$3, "") + IF(AND(I$1 = H$1, H$2 = "Mixed"), 0.5*H53, 0) + IF(AND(I$1 = J$1, J$2 = "Mixed"), 0.5*J53, 0)</f>
        <v>0</v>
      </c>
      <c r="J53" s="5">
        <f>IF('Athletes - Gold'!J53+'Athletes - Silver'!J53+'Athletes - Bronze'!J53 &gt; 0, 'Athletes - Gold'!J53*'Medal values'!$B$1+'Athletes - Silver'!J53*'Medal values'!$B$2+'Athletes - Bronze'!J53*'Medal values'!$B$3, "") + IF(AND(J$1 = I$1, I$2 = "Mixed"), 0.5*I53, 0) + IF(AND(J$1 = K$1, K$2 = "Mixed"), 0.5*K53, 0)</f>
        <v>11.002002</v>
      </c>
      <c r="K53" s="5">
        <f>IF('Athletes - Gold'!K53+'Athletes - Silver'!K53+'Athletes - Bronze'!K53 &gt; 0, 'Athletes - Gold'!K53*'Medal values'!$B$1+'Athletes - Silver'!K53*'Medal values'!$B$2+'Athletes - Bronze'!K53*'Medal values'!$B$3, "") + IF(AND(K$1 = J$1, J$2 = "Mixed"), 0.5*J53, 0) + IF(AND(K$1 = L$1, L$2 = "Mixed"), 0.5*L53, 0)</f>
        <v>0</v>
      </c>
      <c r="L53" s="5">
        <f>IF('Athletes - Gold'!L53+'Athletes - Silver'!L53+'Athletes - Bronze'!L53 &gt; 0, 'Athletes - Gold'!L53*'Medal values'!$B$1+'Athletes - Silver'!L53*'Medal values'!$B$2+'Athletes - Bronze'!L53*'Medal values'!$B$3, "") + IF(AND(L$1 = K$1, K$2 = "Mixed"), 0.5*K53, 0) + IF(AND(L$1 = M$1, M$2 = "Mixed"), 0.5*M53, 0)</f>
        <v>11.002002</v>
      </c>
      <c r="M53" s="5">
        <f>IF('Athletes - Gold'!M53+'Athletes - Silver'!M53+'Athletes - Bronze'!M53 &gt; 0, 'Athletes - Gold'!M53*'Medal values'!$B$1+'Athletes - Silver'!M53*'Medal values'!$B$2+'Athletes - Bronze'!M53*'Medal values'!$B$3, "") + IF(AND(M$1 = L$1, L$2 = "Mixed"), 0.5*L53, 0) + IF(AND(M$1 = N$1, N$2 = "Mixed"), 0.5*N53, 0)</f>
        <v>0</v>
      </c>
      <c r="N53" s="5">
        <f>IF('Athletes - Gold'!N53+'Athletes - Silver'!N53+'Athletes - Bronze'!N53 &gt; 0, 'Athletes - Gold'!N53*'Medal values'!$B$1+'Athletes - Silver'!N53*'Medal values'!$B$2+'Athletes - Bronze'!N53*'Medal values'!$B$3, "") + IF(AND(N$1 = M$1, M$2 = "Mixed"), 0.5*M53, 0) + IF(AND(N$1 = O$1, O$2 = "Mixed"), 0.5*O53, 0)</f>
        <v>0</v>
      </c>
      <c r="O53" s="5">
        <f>IF('Athletes - Gold'!O53+'Athletes - Silver'!O53+'Athletes - Bronze'!O53 &gt; 0, 'Athletes - Gold'!O53*'Medal values'!$B$1+'Athletes - Silver'!O53*'Medal values'!$B$2+'Athletes - Bronze'!O53*'Medal values'!$B$3, "") + IF(AND(O$1 = N$1, N$2 = "Mixed"), 0.5*N53, 0) + IF(AND(O$1 = P$1, P$2 = "Mixed"), 0.5*P53, 0)</f>
        <v>0</v>
      </c>
      <c r="P53" s="5">
        <f>IF('Athletes - Gold'!P53+'Athletes - Silver'!P53+'Athletes - Bronze'!P53 &gt; 0, 'Athletes - Gold'!P53*'Medal values'!$B$1+'Athletes - Silver'!P53*'Medal values'!$B$2+'Athletes - Bronze'!P53*'Medal values'!$B$3, "") + IF(AND(P$1 = O$1, O$2 = "Mixed"), 0.5*O53, 0) + IF(AND(P$1 = Q$1, Q$2 = "Mixed"), 0.5*Q53, 0)</f>
        <v>0</v>
      </c>
      <c r="Q53" s="5">
        <f>IF('Athletes - Gold'!Q53+'Athletes - Silver'!Q53+'Athletes - Bronze'!Q53 &gt; 0, 'Athletes - Gold'!Q53*'Medal values'!$B$1+'Athletes - Silver'!Q53*'Medal values'!$B$2+'Athletes - Bronze'!Q53*'Medal values'!$B$3, "") + IF(AND(Q$1 = P$1, P$2 = "Mixed"), 0.5*P53, 0) + IF(AND(Q$1 = R$1, R$2 = "Mixed"), 0.5*R53, 0)</f>
        <v>0</v>
      </c>
      <c r="R53" s="5">
        <f>IF('Athletes - Gold'!R53+'Athletes - Silver'!R53+'Athletes - Bronze'!R53 &gt; 0, 'Athletes - Gold'!R53*'Medal values'!$B$1+'Athletes - Silver'!R53*'Medal values'!$B$2+'Athletes - Bronze'!R53*'Medal values'!$B$3, "") + IF(AND(R$1 = Q$1, Q$2 = "Mixed"), 0.5*Q53, 0) + IF(AND(R$1 = S$1, S$2 = "Mixed"), 0.5*S53, 0)</f>
        <v>0</v>
      </c>
      <c r="S53" s="5">
        <f>IF('Athletes - Gold'!S53+'Athletes - Silver'!S53+'Athletes - Bronze'!S53 &gt; 0, 'Athletes - Gold'!S53*'Medal values'!$B$1+'Athletes - Silver'!S53*'Medal values'!$B$2+'Athletes - Bronze'!S53*'Medal values'!$B$3, "") + IF(AND(S$1 = R$1, R$2 = "Mixed"), 0.5*R53, 0) + IF(AND(S$1 = T$1, T$2 = "Mixed"), 0.5*T53, 0)</f>
        <v>0</v>
      </c>
      <c r="T53" s="5">
        <f>IF('Athletes - Gold'!T53+'Athletes - Silver'!T53+'Athletes - Bronze'!T53 &gt; 0, 'Athletes - Gold'!T53*'Medal values'!$B$1+'Athletes - Silver'!T53*'Medal values'!$B$2+'Athletes - Bronze'!T53*'Medal values'!$B$3, "") + IF(AND(T$1 = S$1, S$2 = "Mixed"), 0.5*S53, 0) + IF(AND(T$1 = U$1, U$2 = "Mixed"), 0.5*U53, 0)</f>
        <v>0</v>
      </c>
      <c r="U53" s="5">
        <f>IF('Athletes - Gold'!U53+'Athletes - Silver'!U53+'Athletes - Bronze'!U53 &gt; 0, 'Athletes - Gold'!U53*'Medal values'!$B$1+'Athletes - Silver'!U53*'Medal values'!$B$2+'Athletes - Bronze'!U53*'Medal values'!$B$3, "") + IF(AND(U$1 = T$1, T$2 = "Mixed"), 0.5*T53, 0) + IF(AND(U$1 = V$1, V$2 = "Mixed"), 0.5*V53, 0)</f>
        <v>0</v>
      </c>
      <c r="V53" s="5">
        <f>IF('Athletes - Gold'!V53+'Athletes - Silver'!V53+'Athletes - Bronze'!V53 &gt; 0, 'Athletes - Gold'!V53*'Medal values'!$B$1+'Athletes - Silver'!V53*'Medal values'!$B$2+'Athletes - Bronze'!V53*'Medal values'!$B$3, "") + IF(AND(V$1 = U$1, U$2 = "Mixed"), 0.5*U53, 0) + IF(AND(V$1 = W$1, W$2 = "Mixed"), 0.5*W53, 0)</f>
        <v>0</v>
      </c>
      <c r="W53" s="5">
        <f>IF('Athletes - Gold'!W53+'Athletes - Silver'!W53+'Athletes - Bronze'!W53 &gt; 0, 'Athletes - Gold'!W53*'Medal values'!$B$1+'Athletes - Silver'!W53*'Medal values'!$B$2+'Athletes - Bronze'!W53*'Medal values'!$B$3, "") + IF(AND(W$1 = V$1, V$2 = "Mixed"), 0.5*V53, 0) + IF(AND(W$1 = X$1, X$2 = "Mixed"), 0.5*X53, 0)</f>
        <v>0</v>
      </c>
      <c r="X53" s="5">
        <f>IF('Athletes - Gold'!X53+'Athletes - Silver'!X53+'Athletes - Bronze'!X53 &gt; 0, 'Athletes - Gold'!X53*'Medal values'!$B$1+'Athletes - Silver'!X53*'Medal values'!$B$2+'Athletes - Bronze'!X53*'Medal values'!$B$3, "") + IF(AND(X$1 = W$1, W$2 = "Mixed"), 0.5*W53, 0) + IF(AND(X$1 = Y$1, Y$2 = "Mixed"), 0.5*Y53, 0)</f>
        <v>0</v>
      </c>
      <c r="Y53" s="5">
        <f>IF('Athletes - Gold'!Y53+'Athletes - Silver'!Y53+'Athletes - Bronze'!Y53 &gt; 0, 'Athletes - Gold'!Y53*'Medal values'!$B$1+'Athletes - Silver'!Y53*'Medal values'!$B$2+'Athletes - Bronze'!Y53*'Medal values'!$B$3, "") + IF(AND(Y$1 = X$1, X$2 = "Mixed"), 0.5*X53, 0) + IF(AND(Y$1 = Z$1, Z$2 = "Mixed"), 0.5*Z53, 0)</f>
        <v>0</v>
      </c>
      <c r="Z53" s="5">
        <f>IF('Athletes - Gold'!Z53+'Athletes - Silver'!Z53+'Athletes - Bronze'!Z53 &gt; 0, 'Athletes - Gold'!Z53*'Medal values'!$B$1+'Athletes - Silver'!Z53*'Medal values'!$B$2+'Athletes - Bronze'!Z53*'Medal values'!$B$3, "") + IF(AND(Z$1 = Y$1, Y$2 = "Mixed"), 0.5*Y53, 0) + IF(AND(Z$1 = AA$1, AA$2 = "Mixed"), 0.5*AA53, 0)</f>
        <v>0</v>
      </c>
      <c r="AA53" s="5">
        <f>IF('Athletes - Gold'!AA53+'Athletes - Silver'!AA53+'Athletes - Bronze'!AA53 &gt; 0, 'Athletes - Gold'!AA53*'Medal values'!$B$1+'Athletes - Silver'!AA53*'Medal values'!$B$2+'Athletes - Bronze'!AA53*'Medal values'!$B$3, "") + IF(AND(AA$1 = Z$1, Z$2 = "Mixed"), 0.5*Z53, 0) + IF(AND(AA$1 = AB$1, AB$2 = "Mixed"), 0.5*AB53, 0)</f>
        <v>0</v>
      </c>
      <c r="AB53" s="5">
        <f>IF('Athletes - Gold'!AB53+'Athletes - Silver'!AB53+'Athletes - Bronze'!AB53 &gt; 0, 'Athletes - Gold'!AB53*'Medal values'!$B$1+'Athletes - Silver'!AB53*'Medal values'!$B$2+'Athletes - Bronze'!AB53*'Medal values'!$B$3, "") + IF(AND(AB$1 = AA$1, AA$2 = "Mixed"), 0.5*AA53, 0) + IF(AND(AB$1 = AC$1, AC$2 = "Mixed"), 0.5*AC53, 0)</f>
        <v>0</v>
      </c>
      <c r="AC53" s="5">
        <f>IF('Athletes - Gold'!AC53+'Athletes - Silver'!AC53+'Athletes - Bronze'!AC53 &gt; 0, 'Athletes - Gold'!AC53*'Medal values'!$B$1+'Athletes - Silver'!AC53*'Medal values'!$B$2+'Athletes - Bronze'!AC53*'Medal values'!$B$3, "") + IF(AND(AC$1 = AB$1, AB$2 = "Mixed"), 0.5*AB53, 0) + IF(AND(AC$1 = AD$1, AD$2 = "Mixed"), 0.5*AD53, 0)</f>
        <v>0</v>
      </c>
      <c r="AD53" s="5">
        <f>IF('Athletes - Gold'!AD53+'Athletes - Silver'!AD53+'Athletes - Bronze'!AD53 &gt; 0, 'Athletes - Gold'!AD53*'Medal values'!$B$1+'Athletes - Silver'!AD53*'Medal values'!$B$2+'Athletes - Bronze'!AD53*'Medal values'!$B$3, "") + IF(AND(AD$1 = AC$1, AC$2 = "Mixed"), 0.5*AC53, 0) + IF(AND(AD$1 = AE$1, AE$2 = "Mixed"), 0.5*AE53, 0)</f>
        <v>0</v>
      </c>
      <c r="AE53" s="5">
        <f>IF('Athletes - Gold'!AE53+'Athletes - Silver'!AE53+'Athletes - Bronze'!AE53 &gt; 0, 'Athletes - Gold'!AE53*'Medal values'!$B$1+'Athletes - Silver'!AE53*'Medal values'!$B$2+'Athletes - Bronze'!AE53*'Medal values'!$B$3, "") + IF(AND(AE$1 = AD$1, AD$2 = "Mixed"), 0.5*AD53, 0) + IF(AND(AE$1 = AF$1, AF$2 = "Mixed"), 0.5*AF53, 0)</f>
        <v>0</v>
      </c>
      <c r="AF53" s="5">
        <f>IF('Athletes - Gold'!AF53+'Athletes - Silver'!AF53+'Athletes - Bronze'!AF53 &gt; 0, 'Athletes - Gold'!AF53*'Medal values'!$B$1+'Athletes - Silver'!AF53*'Medal values'!$B$2+'Athletes - Bronze'!AF53*'Medal values'!$B$3, "") + IF(AND(AF$1 = AE$1, AE$2 = "Mixed"), 0.5*AE53, 0) + IF(AND(AF$1 = AG$1, AG$2 = "Mixed"), 0.5*AG53, 0)</f>
        <v>0</v>
      </c>
      <c r="AG53" s="5">
        <f>IF('Athletes - Gold'!AG53+'Athletes - Silver'!AG53+'Athletes - Bronze'!AG53 &gt; 0, 'Athletes - Gold'!AG53*'Medal values'!$B$1+'Athletes - Silver'!AG53*'Medal values'!$B$2+'Athletes - Bronze'!AG53*'Medal values'!$B$3, "") + IF(AND(AG$1 = AF$1, AF$2 = "Mixed"), 0.5*AF53, 0) + IF(AND(AG$1 = AH$1, AH$2 = "Mixed"), 0.5*AH53, 0)</f>
        <v>0</v>
      </c>
      <c r="AH53" s="5">
        <f>IF('Athletes - Gold'!AH53+'Athletes - Silver'!AH53+'Athletes - Bronze'!AH53 &gt; 0, 'Athletes - Gold'!AH53*'Medal values'!$B$1+'Athletes - Silver'!AH53*'Medal values'!$B$2+'Athletes - Bronze'!AH53*'Medal values'!$B$3, "") + IF(AND(AH$1 = AG$1, AG$2 = "Mixed"), 0.5*AG53, 0) + IF(AND(AH$1 = AI$1, AI$2 = "Mixed"), 0.5*AI53, 0)</f>
        <v>0</v>
      </c>
      <c r="AI53" s="5">
        <f>IF('Athletes - Gold'!AI53+'Athletes - Silver'!AI53+'Athletes - Bronze'!AI53 &gt; 0, 'Athletes - Gold'!AI53*'Medal values'!$B$1+'Athletes - Silver'!AI53*'Medal values'!$B$2+'Athletes - Bronze'!AI53*'Medal values'!$B$3, "") + IF(AND(AI$1 = AH$1, AH$2 = "Mixed"), 0.5*AH53, 0) + IF(AND(AI$1 = AJ$1, AJ$2 = "Mixed"), 0.5*AJ53, 0)</f>
        <v>0</v>
      </c>
      <c r="AJ53" s="5">
        <f>IF('Athletes - Gold'!AJ53+'Athletes - Silver'!AJ53+'Athletes - Bronze'!AJ53 &gt; 0, 'Athletes - Gold'!AJ53*'Medal values'!$B$1+'Athletes - Silver'!AJ53*'Medal values'!$B$2+'Athletes - Bronze'!AJ53*'Medal values'!$B$3, "") + IF(AND(AJ$1 = AI$1, AI$2 = "Mixed"), 0.5*AI53, 0) + IF(AND(AJ$1 = AK$1, AK$2 = "Mixed"), 0.5*AK53, 0)</f>
        <v>0</v>
      </c>
      <c r="AK53" s="5">
        <f>IF('Athletes - Gold'!AK53+'Athletes - Silver'!AK53+'Athletes - Bronze'!AK53 &gt; 0, 'Athletes - Gold'!AK53*'Medal values'!$B$1+'Athletes - Silver'!AK53*'Medal values'!$B$2+'Athletes - Bronze'!AK53*'Medal values'!$B$3, "") + IF(AND(AK$1 = AJ$1, AJ$2 = "Mixed"), 0.5*AJ53, 0) + IF(AND(AK$1 = AL$1, AL$2 = "Mixed"), 0.5*AL53, 0)</f>
        <v>0</v>
      </c>
      <c r="AL53" s="5">
        <f>IF('Athletes - Gold'!AL53+'Athletes - Silver'!AL53+'Athletes - Bronze'!AL53 &gt; 0, 'Athletes - Gold'!AL53*'Medal values'!$B$1+'Athletes - Silver'!AL53*'Medal values'!$B$2+'Athletes - Bronze'!AL53*'Medal values'!$B$3, "") + IF(AND(AL$1 = AK$1, AK$2 = "Mixed"), 0.5*AK53, 0) + IF(AND(AL$1 = AM$1, AM$2 = "Mixed"), 0.5*AM53, 0)</f>
        <v>0</v>
      </c>
      <c r="AM53" s="5">
        <f>IF('Athletes - Gold'!AM53+'Athletes - Silver'!AM53+'Athletes - Bronze'!AM53 &gt; 0, 'Athletes - Gold'!AM53*'Medal values'!$B$1+'Athletes - Silver'!AM53*'Medal values'!$B$2+'Athletes - Bronze'!AM53*'Medal values'!$B$3, "") + IF(AND(AM$1 = AL$1, AL$2 = "Mixed"), 0.5*AL53, 0) + IF(AND(AM$1 = AN$1, AN$2 = "Mixed"), 0.5*AN53, 0)</f>
        <v>0</v>
      </c>
      <c r="AN53" s="5">
        <f>IF('Athletes - Gold'!AN53+'Athletes - Silver'!AN53+'Athletes - Bronze'!AN53 &gt; 0, 'Athletes - Gold'!AN53*'Medal values'!$B$1+'Athletes - Silver'!AN53*'Medal values'!$B$2+'Athletes - Bronze'!AN53*'Medal values'!$B$3, "") + IF(AND(AN$1 = AM$1, AM$2 = "Mixed"), 0.5*AM53, 0) + IF(AND(AN$1 = AO$1, AO$2 = "Mixed"), 0.5*AO53, 0)</f>
        <v>0</v>
      </c>
      <c r="AO53" s="5">
        <f>IF('Athletes - Gold'!AO53+'Athletes - Silver'!AO53+'Athletes - Bronze'!AO53 &gt; 0, 'Athletes - Gold'!AO53*'Medal values'!$B$1+'Athletes - Silver'!AO53*'Medal values'!$B$2+'Athletes - Bronze'!AO53*'Medal values'!$B$3, "") + IF(AND(AO$1 = AN$1, AN$2 = "Mixed"), 0.5*AN53, 0) + IF(AND(AO$1 = AP$1, AP$2 = "Mixed"), 0.5*AP53, 0)</f>
        <v>0</v>
      </c>
      <c r="AP53" s="5">
        <f>IF('Athletes - Gold'!AP53+'Athletes - Silver'!AP53+'Athletes - Bronze'!AP53 &gt; 0, 'Athletes - Gold'!AP53*'Medal values'!$B$1+'Athletes - Silver'!AP53*'Medal values'!$B$2+'Athletes - Bronze'!AP53*'Medal values'!$B$3, "") + IF(AND(AP$1 = AO$1, AO$2 = "Mixed"), 0.5*AO53, 0) + IF(AND(AP$1 = AQ$1, AQ$2 = "Mixed"), 0.5*AQ53, 0)</f>
        <v>0</v>
      </c>
      <c r="AQ53" s="5">
        <f>IF('Athletes - Gold'!AQ53+'Athletes - Silver'!AQ53+'Athletes - Bronze'!AQ53 &gt; 0, 'Athletes - Gold'!AQ53*'Medal values'!$B$1+'Athletes - Silver'!AQ53*'Medal values'!$B$2+'Athletes - Bronze'!AQ53*'Medal values'!$B$3, "") + IF(AND(AQ$1 = AP$1, AP$2 = "Mixed"), 0.5*AP53, 0) + IF(AND(AQ$1 = AR$1, AR$2 = "Mixed"), 0.5*AR53, 0)</f>
        <v>0</v>
      </c>
      <c r="AR53" s="5">
        <f>IF('Athletes - Gold'!AR53+'Athletes - Silver'!AR53+'Athletes - Bronze'!AR53 &gt; 0, 'Athletes - Gold'!AR53*'Medal values'!$B$1+'Athletes - Silver'!AR53*'Medal values'!$B$2+'Athletes - Bronze'!AR53*'Medal values'!$B$3, "") + IF(AND(AR$1 = AQ$1, AQ$2 = "Mixed"), 0.5*AQ53, 0) + IF(AND(AR$1 = AS$1, AS$2 = "Mixed"), 0.5*AS53, 0)</f>
        <v>0</v>
      </c>
      <c r="AS53" s="5">
        <f>IF('Athletes - Gold'!AS53+'Athletes - Silver'!AS53+'Athletes - Bronze'!AS53 &gt; 0, 'Athletes - Gold'!AS53*'Medal values'!$B$1+'Athletes - Silver'!AS53*'Medal values'!$B$2+'Athletes - Bronze'!AS53*'Medal values'!$B$3, "") + IF(AND(AS$1 = AR$1, AR$2 = "Mixed"), 0.5*AR53, 0) + IF(AND(AS$1 = AT$1, AT$2 = "Mixed"), 0.5*AT53, 0)</f>
        <v>0</v>
      </c>
      <c r="AT53" s="5">
        <f>IF('Athletes - Gold'!AT53+'Athletes - Silver'!AT53+'Athletes - Bronze'!AT53 &gt; 0, 'Athletes - Gold'!AT53*'Medal values'!$B$1+'Athletes - Silver'!AT53*'Medal values'!$B$2+'Athletes - Bronze'!AT53*'Medal values'!$B$3, "") + IF(AND(AT$1 = AS$1, AS$2 = "Mixed"), 0.5*AS53, 0) + IF(AND(AT$1 = AU$1, AU$2 = "Mixed"), 0.5*AU53, 0)</f>
        <v>0</v>
      </c>
      <c r="AU53" s="5">
        <f>IF('Athletes - Gold'!AU53+'Athletes - Silver'!AU53+'Athletes - Bronze'!AU53 &gt; 0, 'Athletes - Gold'!AU53*'Medal values'!$B$1+'Athletes - Silver'!AU53*'Medal values'!$B$2+'Athletes - Bronze'!AU53*'Medal values'!$B$3, "") + IF(AND(AU$1 = AT$1, AT$2 = "Mixed"), 0.5*AT53, 0) + IF(AND(AU$1 = AV$1, AV$2 = "Mixed"), 0.5*AV53, 0)</f>
        <v>0</v>
      </c>
      <c r="AV53" s="5">
        <f>IF('Athletes - Gold'!AV53+'Athletes - Silver'!AV53+'Athletes - Bronze'!AV53 &gt; 0, 'Athletes - Gold'!AV53*'Medal values'!$B$1+'Athletes - Silver'!AV53*'Medal values'!$B$2+'Athletes - Bronze'!AV53*'Medal values'!$B$3, "") + IF(AND(AV$1 = AU$1, AU$2 = "Mixed"), 0.5*AU53, 0) + IF(AND(AV$1 = AW$1, AW$2 = "Mixed"), 0.5*AW53, 0)</f>
        <v>0</v>
      </c>
      <c r="AW53" s="5">
        <f>IF('Athletes - Gold'!AW53+'Athletes - Silver'!AW53+'Athletes - Bronze'!AW53 &gt; 0, 'Athletes - Gold'!AW53*'Medal values'!$B$1+'Athletes - Silver'!AW53*'Medal values'!$B$2+'Athletes - Bronze'!AW53*'Medal values'!$B$3, "") + IF(AND(AW$1 = AV$1, AV$2 = "Mixed"), 0.5*AV53, 0) + IF(AND(AW$1 = AX$1, AX$2 = "Mixed"), 0.5*AX53, 0)</f>
        <v>0</v>
      </c>
      <c r="AX53" s="5">
        <f>IF('Athletes - Gold'!AX53+'Athletes - Silver'!AX53+'Athletes - Bronze'!AX53 &gt; 0, 'Athletes - Gold'!AX53*'Medal values'!$B$1+'Athletes - Silver'!AX53*'Medal values'!$B$2+'Athletes - Bronze'!AX53*'Medal values'!$B$3, "") + IF(AND(AX$1 = AW$1, AW$2 = "Mixed"), 0.5*AW53, 0) + IF(AND(AX$1 = AY$1, AY$2 = "Mixed"), 0.5*AY53, 0)</f>
        <v>0</v>
      </c>
      <c r="AY53" s="5">
        <f>IF('Athletes - Gold'!AY53+'Athletes - Silver'!AY53+'Athletes - Bronze'!AY53 &gt; 0, 'Athletes - Gold'!AY53*'Medal values'!$B$1+'Athletes - Silver'!AY53*'Medal values'!$B$2+'Athletes - Bronze'!AY53*'Medal values'!$B$3, "") + IF(AND(AY$1 = AX$1, AX$2 = "Mixed"), 0.5*AX53, 0) + IF(AND(AY$1 = AZ$1, AZ$2 = "Mixed"), 0.5*AZ53, 0)</f>
        <v>0</v>
      </c>
      <c r="AZ53" s="5">
        <f>IF('Athletes - Gold'!AZ53+'Athletes - Silver'!AZ53+'Athletes - Bronze'!AZ53 &gt; 0, 'Athletes - Gold'!AZ53*'Medal values'!$B$1+'Athletes - Silver'!AZ53*'Medal values'!$B$2+'Athletes - Bronze'!AZ53*'Medal values'!$B$3, "") + IF(AND(AZ$1 = AY$1, AY$2 = "Mixed"), 0.5*AY53, 0) + IF(AND(AZ$1 = BA$1, BA$2 = "Mixed"), 0.5*BA53, 0)</f>
        <v>0</v>
      </c>
      <c r="BA53" s="5">
        <f>IF('Athletes - Gold'!BA53+'Athletes - Silver'!BA53+'Athletes - Bronze'!BA53 &gt; 0, 'Athletes - Gold'!BA53*'Medal values'!$B$1+'Athletes - Silver'!BA53*'Medal values'!$B$2+'Athletes - Bronze'!BA53*'Medal values'!$B$3, "") + IF(AND(BA$1 = AZ$1, AZ$2 = "Mixed"), 0.5*AZ53, 0) + IF(AND(BA$1 = BB$1, BB$2 = "Mixed"), 0.5*BB53, 0)</f>
        <v>0</v>
      </c>
      <c r="BB53" s="5">
        <f>IF('Athletes - Gold'!BB53+'Athletes - Silver'!BB53+'Athletes - Bronze'!BB53 &gt; 0, 'Athletes - Gold'!BB53*'Medal values'!$B$1+'Athletes - Silver'!BB53*'Medal values'!$B$2+'Athletes - Bronze'!BB53*'Medal values'!$B$3, "") + IF(AND(BB$1 = BA$1, BA$2 = "Mixed"), 0.5*BA53, 0) + IF(AND(BB$1 = BC$1, BC$2 = "Mixed"), 0.5*BC53, 0)</f>
        <v>0</v>
      </c>
      <c r="BC53" s="5">
        <f>IF('Athletes - Gold'!BC53+'Athletes - Silver'!BC53+'Athletes - Bronze'!BC53 &gt; 0, 'Athletes - Gold'!BC53*'Medal values'!$B$1+'Athletes - Silver'!BC53*'Medal values'!$B$2+'Athletes - Bronze'!BC53*'Medal values'!$B$3, "") + IF(AND(BC$1 = BB$1, BB$2 = "Mixed"), 0.5*BB53, 0) + IF(AND(BC$1 = BD$1, BD$2 = "Mixed"), 0.5*BD53, 0)</f>
        <v>0</v>
      </c>
      <c r="BD53" s="5">
        <f>IF('Athletes - Gold'!BD53+'Athletes - Silver'!BD53+'Athletes - Bronze'!BD53 &gt; 0, 'Athletes - Gold'!BD53*'Medal values'!$B$1+'Athletes - Silver'!BD53*'Medal values'!$B$2+'Athletes - Bronze'!BD53*'Medal values'!$B$3, "") + IF(AND(BD$1 = BC$1, BC$2 = "Mixed"), 0.5*BC53, 0) + IF(AND(BD$1 = BE$1, BE$2 = "Mixed"), 0.5*BE53, 0)</f>
        <v>0</v>
      </c>
      <c r="BE53" s="5">
        <f>IF('Athletes - Gold'!BE53+'Athletes - Silver'!BE53+'Athletes - Bronze'!BE53 &gt; 0, 'Athletes - Gold'!BE53*'Medal values'!$B$1+'Athletes - Silver'!BE53*'Medal values'!$B$2+'Athletes - Bronze'!BE53*'Medal values'!$B$3, "") + IF(AND(BE$1 = BD$1, BD$2 = "Mixed"), 0.5*BD53, 0) + IF(AND(BE$1 = BF$1, BF$2 = "Mixed"), 0.5*BF53, 0)</f>
        <v>0</v>
      </c>
      <c r="BF53" s="5">
        <f>IF('Athletes - Gold'!BF53+'Athletes - Silver'!BF53+'Athletes - Bronze'!BF53 &gt; 0, 'Athletes - Gold'!BF53*'Medal values'!$B$1+'Athletes - Silver'!BF53*'Medal values'!$B$2+'Athletes - Bronze'!BF53*'Medal values'!$B$3, "") + IF(AND(BF$1 = BE$1, BE$2 = "Mixed"), 0.5*BE53, 0) + IF(AND(BF$1 = BG$1, BG$2 = "Mixed"), 0.5*BG53, 0)</f>
        <v>0</v>
      </c>
      <c r="BG53" s="5">
        <f>IF('Athletes - Gold'!BG53+'Athletes - Silver'!BG53+'Athletes - Bronze'!BG53 &gt; 0, 'Athletes - Gold'!BG53*'Medal values'!$B$1+'Athletes - Silver'!BG53*'Medal values'!$B$2+'Athletes - Bronze'!BG53*'Medal values'!$B$3, "") + IF(AND(BG$1 = BF$1, BF$2 = "Mixed"), 0.5*BF53, 0) + IF(AND(BG$1 = BH$1, BH$2 = "Mixed"), 0.5*BH53, 0)</f>
        <v>0</v>
      </c>
      <c r="BH53" s="5">
        <f>IF('Athletes - Gold'!BH53+'Athletes - Silver'!BH53+'Athletes - Bronze'!BH53 &gt; 0, 'Athletes - Gold'!BH53*'Medal values'!$B$1+'Athletes - Silver'!BH53*'Medal values'!$B$2+'Athletes - Bronze'!BH53*'Medal values'!$B$3, "") + IF(AND(BH$1 = BG$1, BG$2 = "Mixed"), 0.5*BG53, 0) + IF(AND(BH$1 = BI$1, BI$2 = "Mixed"), 0.5*BI53, 0)</f>
        <v>0</v>
      </c>
      <c r="BI53" s="5">
        <f>IF('Athletes - Gold'!BI53+'Athletes - Silver'!BI53+'Athletes - Bronze'!BI53 &gt; 0, 'Athletes - Gold'!BI53*'Medal values'!$B$1+'Athletes - Silver'!BI53*'Medal values'!$B$2+'Athletes - Bronze'!BI53*'Medal values'!$B$3, "") + IF(AND(BI$1 = BH$1, BH$2 = "Mixed"), 0.5*BH53, 0) + IF(AND(BI$1 = BJ$1, BJ$2 = "Mixed"), 0.5*BJ53, 0)</f>
        <v>0</v>
      </c>
      <c r="BJ53" s="5">
        <f>IF('Athletes - Gold'!BJ53+'Athletes - Silver'!BJ53+'Athletes - Bronze'!BJ53 &gt; 0, 'Athletes - Gold'!BJ53*'Medal values'!$B$1+'Athletes - Silver'!BJ53*'Medal values'!$B$2+'Athletes - Bronze'!BJ53*'Medal values'!$B$3, "") + IF(AND(BJ$1 = BI$1, BI$2 = "Mixed"), 0.5*BI53, 0) + IF(AND(BJ$1 = BK$1, BK$2 = "Mixed"), 0.5*BK53, 0)</f>
        <v>0</v>
      </c>
      <c r="BK53" s="5">
        <f>IF('Athletes - Gold'!BK53+'Athletes - Silver'!BK53+'Athletes - Bronze'!BK53 &gt; 0, 'Athletes - Gold'!BK53*'Medal values'!$B$1+'Athletes - Silver'!BK53*'Medal values'!$B$2+'Athletes - Bronze'!BK53*'Medal values'!$B$3, "") + IF(AND(BK$1 = BJ$1, BJ$2 = "Mixed"), 0.5*BJ53, 0) + IF(AND(BK$1 = BL$1, BL$2 = "Mixed"), 0.5*BL53, 0)</f>
        <v>0</v>
      </c>
      <c r="BL53" s="5">
        <f>IF('Athletes - Gold'!BL53+'Athletes - Silver'!BL53+'Athletes - Bronze'!BL53 &gt; 0, 'Athletes - Gold'!BL53*'Medal values'!$B$1+'Athletes - Silver'!BL53*'Medal values'!$B$2+'Athletes - Bronze'!BL53*'Medal values'!$B$3, "") + IF(AND(BL$1 = BK$1, BK$2 = "Mixed"), 0.5*BK53, 0) + IF(AND(BL$1 = BM$1, BM$2 = "Mixed"), 0.5*BM53, 0)</f>
        <v>0</v>
      </c>
      <c r="BM53" s="5">
        <f>IF('Athletes - Gold'!BM53+'Athletes - Silver'!BM53+'Athletes - Bronze'!BM53 &gt; 0, 'Athletes - Gold'!BM53*'Medal values'!$B$1+'Athletes - Silver'!BM53*'Medal values'!$B$2+'Athletes - Bronze'!BM53*'Medal values'!$B$3, "") + IF(AND(BM$1 = BL$1, BL$2 = "Mixed"), 0.5*BL53, 0) + IF(AND(BM$1 = BN$1, BN$2 = "Mixed"), 0.5*BN53, 0)</f>
        <v>0</v>
      </c>
      <c r="BN53" s="5">
        <f>IF('Athletes - Gold'!BN53+'Athletes - Silver'!BN53+'Athletes - Bronze'!BN53 &gt; 0, 'Athletes - Gold'!BN53*'Medal values'!$B$1+'Athletes - Silver'!BN53*'Medal values'!$B$2+'Athletes - Bronze'!BN53*'Medal values'!$B$3, "") + IF(AND(BN$1 = BM$1, BM$2 = "Mixed"), 0.5*BM53, 0) + IF(AND(BN$1 = BO$1, BO$2 = "Mixed"), 0.5*BO53, 0)</f>
        <v>0</v>
      </c>
      <c r="BO53" s="5">
        <f>IF('Athletes - Gold'!BO53+'Athletes - Silver'!BO53+'Athletes - Bronze'!BO53 &gt; 0, 'Athletes - Gold'!BO53*'Medal values'!$B$1+'Athletes - Silver'!BO53*'Medal values'!$B$2+'Athletes - Bronze'!BO53*'Medal values'!$B$3, "") + IF(AND(BO$1 = BN$1, BN$2 = "Mixed"), 0.5*BN53, 0) + IF(AND(BO$1 = BP$1, BP$2 = "Mixed"), 0.5*BP53, 0)</f>
        <v>0</v>
      </c>
      <c r="BP53" s="5">
        <f>IF('Athletes - Gold'!BP53+'Athletes - Silver'!BP53+'Athletes - Bronze'!BP53 &gt; 0, 'Athletes - Gold'!BP53*'Medal values'!$B$1+'Athletes - Silver'!BP53*'Medal values'!$B$2+'Athletes - Bronze'!BP53*'Medal values'!$B$3, "") + IF(AND(BP$1 = BO$1, BO$2 = "Mixed"), 0.5*BO53, 0) + IF(AND(BP$1 = BQ$1, BQ$2 = "Mixed"), 0.5*BQ53, 0)</f>
        <v>0</v>
      </c>
      <c r="BQ53" s="5">
        <f>IF('Athletes - Gold'!BQ53+'Athletes - Silver'!BQ53+'Athletes - Bronze'!BQ53 &gt; 0, 'Athletes - Gold'!BQ53*'Medal values'!$B$1+'Athletes - Silver'!BQ53*'Medal values'!$B$2+'Athletes - Bronze'!BQ53*'Medal values'!$B$3, "") + IF(AND(BQ$1 = BP$1, BP$2 = "Mixed"), 0.5*BP53, 0) + IF(AND(BQ$1 = BR$1, BR$2 = "Mixed"), 0.5*BR53, 0)</f>
        <v>0</v>
      </c>
      <c r="BR53" s="5">
        <f>IF('Athletes - Gold'!BR53+'Athletes - Silver'!BR53+'Athletes - Bronze'!BR53 &gt; 0, 'Athletes - Gold'!BR53*'Medal values'!$B$1+'Athletes - Silver'!BR53*'Medal values'!$B$2+'Athletes - Bronze'!BR53*'Medal values'!$B$3, "") + IF(AND(BR$1 = BQ$1, BQ$2 = "Mixed"), 0.5*BQ53, 0) + IF(AND(BR$1 = BS$1, BS$2 = "Mixed"), 0.5*BS53, 0)</f>
        <v>0</v>
      </c>
      <c r="BS53" s="5">
        <f>IF('Athletes - Gold'!BS53+'Athletes - Silver'!BS53+'Athletes - Bronze'!BS53 &gt; 0, 'Athletes - Gold'!BS53*'Medal values'!$B$1+'Athletes - Silver'!BS53*'Medal values'!$B$2+'Athletes - Bronze'!BS53*'Medal values'!$B$3, "") + IF(AND(BS$1 = BR$1, BR$2 = "Mixed"), 0.5*BR53, 0) + IF(AND(BS$1 = BT$1, BT$2 = "Mixed"), 0.5*BT53, 0)</f>
        <v>0</v>
      </c>
      <c r="BT53" s="5">
        <f>IF('Athletes - Gold'!BT53+'Athletes - Silver'!BT53+'Athletes - Bronze'!BT53 &gt; 0, 'Athletes - Gold'!BT53*'Medal values'!$B$1+'Athletes - Silver'!BT53*'Medal values'!$B$2+'Athletes - Bronze'!BT53*'Medal values'!$B$3, "") + IF(AND(BT$1 = BS$1, BS$2 = "Mixed"), 0.5*BS53, 0) + IF(AND(BT$1 = BU$1, BU$2 = "Mixed"), 0.5*BU53, 0)</f>
        <v>0</v>
      </c>
      <c r="BU53" s="5">
        <f>IF('Athletes - Gold'!BU53+'Athletes - Silver'!BU53+'Athletes - Bronze'!BU53 &gt; 0, 'Athletes - Gold'!BU53*'Medal values'!$B$1+'Athletes - Silver'!BU53*'Medal values'!$B$2+'Athletes - Bronze'!BU53*'Medal values'!$B$3, "") + IF(AND(BU$1 = BT$1, BT$2 = "Mixed"), 0.5*BT53, 0) + IF(AND(BU$1 = BV$1, BV$2 = "Mixed"), 0.5*BV53, 0)</f>
        <v>0</v>
      </c>
      <c r="BV53" s="5">
        <f>IF('Athletes - Gold'!BV53+'Athletes - Silver'!BV53+'Athletes - Bronze'!BV53 &gt; 0, 'Athletes - Gold'!BV53*'Medal values'!$B$1+'Athletes - Silver'!BV53*'Medal values'!$B$2+'Athletes - Bronze'!BV53*'Medal values'!$B$3, "") + IF(AND(BV$1 = BU$1, BU$2 = "Mixed"), 0.5*BU53, 0) + IF(AND(BV$1 = BW$1, BW$2 = "Mixed"), 0.5*BW53, 0)</f>
        <v>0</v>
      </c>
      <c r="BW53" s="5">
        <f>IF('Athletes - Gold'!BW53+'Athletes - Silver'!BW53+'Athletes - Bronze'!BW53 &gt; 0, 'Athletes - Gold'!BW53*'Medal values'!$B$1+'Athletes - Silver'!BW53*'Medal values'!$B$2+'Athletes - Bronze'!BW53*'Medal values'!$B$3, "") + IF(AND(BW$1 = BV$1, BV$2 = "Mixed"), 0.5*BV53, 0) + IF(AND(BW$1 = BX$1, BX$2 = "Mixed"), 0.5*BX53, 0)</f>
        <v>0</v>
      </c>
      <c r="BX53" s="5">
        <f>IF('Athletes - Gold'!BX53+'Athletes - Silver'!BX53+'Athletes - Bronze'!BX53 &gt; 0, 'Athletes - Gold'!BX53*'Medal values'!$B$1+'Athletes - Silver'!BX53*'Medal values'!$B$2+'Athletes - Bronze'!BX53*'Medal values'!$B$3, "") + IF(AND(BX$1 = BW$1, BW$2 = "Mixed"), 0.5*BW53, 0) + IF(AND(BX$1 = BY$1, BY$2 = "Mixed"), 0.5*BY53, 0)</f>
        <v>0</v>
      </c>
      <c r="BY53" s="5">
        <f>IF('Athletes - Gold'!BY53+'Athletes - Silver'!BY53+'Athletes - Bronze'!BY53 &gt; 0, 'Athletes - Gold'!BY53*'Medal values'!$B$1+'Athletes - Silver'!BY53*'Medal values'!$B$2+'Athletes - Bronze'!BY53*'Medal values'!$B$3, "") + IF(AND(BY$1 = BX$1, BX$2 = "Mixed"), 0.5*BX53, 0) + IF(AND(BY$1 = BZ$1, BZ$2 = "Mixed"), 0.5*BZ53, 0)</f>
        <v>0</v>
      </c>
      <c r="BZ53" s="5">
        <f>IF('Athletes - Gold'!BZ53+'Athletes - Silver'!BZ53+'Athletes - Bronze'!BZ53 &gt; 0, 'Athletes - Gold'!BZ53*'Medal values'!$B$1+'Athletes - Silver'!BZ53*'Medal values'!$B$2+'Athletes - Bronze'!BZ53*'Medal values'!$B$3, "") + IF(AND(BZ$1 = BY$1, BY$2 = "Mixed"), 0.5*BY53, 0) + IF(AND(BZ$1 = CA$1, CA$2 = "Mixed"), 0.5*CA53, 0)</f>
        <v>0</v>
      </c>
      <c r="CA53" s="5">
        <f>IF('Athletes - Gold'!CA53+'Athletes - Silver'!CA53+'Athletes - Bronze'!CA53 &gt; 0, 'Athletes - Gold'!CA53*'Medal values'!$B$1+'Athletes - Silver'!CA53*'Medal values'!$B$2+'Athletes - Bronze'!CA53*'Medal values'!$B$3, "") + IF(AND(CA$1 = BZ$1, BZ$2 = "Mixed"), 0.5*BZ53, 0) + IF(AND(CA$1 = CB$1, CB$2 = "Mixed"), 0.5*CB53, 0)</f>
        <v>0</v>
      </c>
      <c r="CB53" s="5">
        <f>IF('Athletes - Gold'!CB53+'Athletes - Silver'!CB53+'Athletes - Bronze'!CB53 &gt; 0, 'Athletes - Gold'!CB53*'Medal values'!$B$1+'Athletes - Silver'!CB53*'Medal values'!$B$2+'Athletes - Bronze'!CB53*'Medal values'!$B$3, "") + IF(AND(CB$1 = CA$1, CA$2 = "Mixed"), 0.5*CA53, 0) + IF(AND(CB$1 = CC$1, CC$2 = "Mixed"), 0.5*CC53, 0)</f>
        <v>0</v>
      </c>
      <c r="CC53" s="5">
        <f>IF('Athletes - Gold'!CC53+'Athletes - Silver'!CC53+'Athletes - Bronze'!CC53 &gt; 0, 'Athletes - Gold'!CC53*'Medal values'!$B$1+'Athletes - Silver'!CC53*'Medal values'!$B$2+'Athletes - Bronze'!CC53*'Medal values'!$B$3, "") + IF(AND(CC$1 = CB$1, CB$2 = "Mixed"), 0.5*CB53, 0) + IF(AND(CC$1 = CD$1, CD$2 = "Mixed"), 0.5*CD53, 0)</f>
        <v>0</v>
      </c>
      <c r="CD53" s="5">
        <f>IF('Athletes - Gold'!CD53+'Athletes - Silver'!CD53+'Athletes - Bronze'!CD53 &gt; 0, 'Athletes - Gold'!CD53*'Medal values'!$B$1+'Athletes - Silver'!CD53*'Medal values'!$B$2+'Athletes - Bronze'!CD53*'Medal values'!$B$3, "") + IF(AND(CD$1 = CC$1, CC$2 = "Mixed"), 0.5*CC53, 0) + IF(AND(CD$1 = CE$1, CE$2 = "Mixed"), 0.5*CE53, 0)</f>
        <v>0</v>
      </c>
      <c r="CE53" s="5">
        <f>IF('Athletes - Gold'!CE53+'Athletes - Silver'!CE53+'Athletes - Bronze'!CE53 &gt; 0, 'Athletes - Gold'!CE53*'Medal values'!$B$1+'Athletes - Silver'!CE53*'Medal values'!$B$2+'Athletes - Bronze'!CE53*'Medal values'!$B$3, "") + IF(AND(CE$1 = CD$1, CD$2 = "Mixed"), 0.5*CD53, 0) + IF(AND(CE$1 = CF$1, CF$2 = "Mixed"), 0.5*CF53, 0)</f>
        <v>0</v>
      </c>
      <c r="CF53" s="5">
        <f>IF('Athletes - Gold'!CF53+'Athletes - Silver'!CF53+'Athletes - Bronze'!CF53 &gt; 0, 'Athletes - Gold'!CF53*'Medal values'!$B$1+'Athletes - Silver'!CF53*'Medal values'!$B$2+'Athletes - Bronze'!CF53*'Medal values'!$B$3, "") + IF(AND(CF$1 = CE$1, CE$2 = "Mixed"), 0.5*CE53, 0) + IF(AND(CF$1 = CG$1, CG$2 = "Mixed"), 0.5*CG53, 0)</f>
        <v>0</v>
      </c>
      <c r="CG53" s="5">
        <f>IF('Athletes - Gold'!CG53+'Athletes - Silver'!CG53+'Athletes - Bronze'!CG53 &gt; 0, 'Athletes - Gold'!CG53*'Medal values'!$B$1+'Athletes - Silver'!CG53*'Medal values'!$B$2+'Athletes - Bronze'!CG53*'Medal values'!$B$3, "") + IF(AND(CG$1 = CF$1, CF$2 = "Mixed"), 0.5*CF53, 0) + IF(AND(CG$1 = CH$1, CH$2 = "Mixed"), 0.5*CH53, 0)</f>
        <v>0</v>
      </c>
      <c r="CH53" s="5">
        <f>IF('Athletes - Gold'!CH53+'Athletes - Silver'!CH53+'Athletes - Bronze'!CH53 &gt; 0, 'Athletes - Gold'!CH53*'Medal values'!$B$1+'Athletes - Silver'!CH53*'Medal values'!$B$2+'Athletes - Bronze'!CH53*'Medal values'!$B$3, "") + IF(AND(CH$1 = CG$1, CG$2 = "Mixed"), 0.5*CG53, 0) + IF(AND(CH$1 = CI$1, CI$2 = "Mixed"), 0.5*CI53, 0)</f>
        <v>0</v>
      </c>
      <c r="CI53" s="5">
        <f>IF('Athletes - Gold'!CI53+'Athletes - Silver'!CI53+'Athletes - Bronze'!CI53 &gt; 0, 'Athletes - Gold'!CI53*'Medal values'!$B$1+'Athletes - Silver'!CI53*'Medal values'!$B$2+'Athletes - Bronze'!CI53*'Medal values'!$B$3, "") + IF(AND(CI$1 = CH$1, CH$2 = "Mixed"), 0.5*CH53, 0) + IF(AND(CI$1 = CJ$1, CJ$2 = "Mixed"), 0.5*CJ53, 0)</f>
        <v>0</v>
      </c>
      <c r="CJ53" s="5">
        <f>IF('Athletes - Gold'!CJ53+'Athletes - Silver'!CJ53+'Athletes - Bronze'!CJ53 &gt; 0, 'Athletes - Gold'!CJ53*'Medal values'!$B$1+'Athletes - Silver'!CJ53*'Medal values'!$B$2+'Athletes - Bronze'!CJ53*'Medal values'!$B$3, "") + IF(AND(CJ$1 = CI$1, CI$2 = "Mixed"), 0.5*CI53, 0) + IF(AND(CJ$1 = CK$1, CK$2 = "Mixed"), 0.5*CK53, 0)</f>
        <v>0</v>
      </c>
      <c r="CK53" s="5">
        <f>IF('Athletes - Gold'!CK53+'Athletes - Silver'!CK53+'Athletes - Bronze'!CK53 &gt; 0, 'Athletes - Gold'!CK53*'Medal values'!$B$1+'Athletes - Silver'!CK53*'Medal values'!$B$2+'Athletes - Bronze'!CK53*'Medal values'!$B$3, "") + IF(AND(CK$1 = CJ$1, CJ$2 = "Mixed"), 0.5*CJ53, 0) + IF(AND(CK$1 = CL$1, CL$2 = "Mixed"), 0.5*CL53, 0)</f>
        <v>0</v>
      </c>
      <c r="CL53" s="5">
        <f>IF('Athletes - Gold'!CL53+'Athletes - Silver'!CL53+'Athletes - Bronze'!CL53 &gt; 0, 'Athletes - Gold'!CL53*'Medal values'!$B$1+'Athletes - Silver'!CL53*'Medal values'!$B$2+'Athletes - Bronze'!CL53*'Medal values'!$B$3, "") + IF(AND(CL$1 = CK$1, CK$2 = "Mixed"), 0.5*CK53, 0) + IF(AND(CL$1 = CM$1, CM$2 = "Mixed"), 0.5*CM53, 0)</f>
        <v>0</v>
      </c>
      <c r="CM53" s="5">
        <f>IF('Athletes - Gold'!CM53+'Athletes - Silver'!CM53+'Athletes - Bronze'!CM53 &gt; 0, 'Athletes - Gold'!CM53*'Medal values'!$B$1+'Athletes - Silver'!CM53*'Medal values'!$B$2+'Athletes - Bronze'!CM53*'Medal values'!$B$3, "") + IF(AND(CM$1 = CL$1, CL$2 = "Mixed"), 0.5*CL53, 0) + IF(AND(CM$1 = CN$1, CN$2 = "Mixed"), 0.5*CN53, 0)</f>
        <v>0</v>
      </c>
      <c r="CN53" s="5">
        <f>IF('Athletes - Gold'!CN53+'Athletes - Silver'!CN53+'Athletes - Bronze'!CN53 &gt; 0, 'Athletes - Gold'!CN53*'Medal values'!$B$1+'Athletes - Silver'!CN53*'Medal values'!$B$2+'Athletes - Bronze'!CN53*'Medal values'!$B$3, "") + IF(AND(CN$1 = CM$1, CM$2 = "Mixed"), 0.5*CM53, 0) + IF(AND(CN$1 = CO$1, CO$2 = "Mixed"), 0.5*CO53, 0)</f>
        <v>0</v>
      </c>
      <c r="CO53" s="5">
        <f>IF('Athletes - Gold'!CO53+'Athletes - Silver'!CO53+'Athletes - Bronze'!CO53 &gt; 0, 'Athletes - Gold'!CO53*'Medal values'!$B$1+'Athletes - Silver'!CO53*'Medal values'!$B$2+'Athletes - Bronze'!CO53*'Medal values'!$B$3, "") + IF(AND(CO$1 = CN$1, CN$2 = "Mixed"), 0.5*CN53, 0) + IF(AND(CO$1 = CP$1, CP$2 = "Mixed"), 0.5*CP53, 0)</f>
        <v>0</v>
      </c>
      <c r="CP53" s="5">
        <f>IF('Athletes - Gold'!CP53+'Athletes - Silver'!CP53+'Athletes - Bronze'!CP53 &gt; 0, 'Athletes - Gold'!CP53*'Medal values'!$B$1+'Athletes - Silver'!CP53*'Medal values'!$B$2+'Athletes - Bronze'!CP53*'Medal values'!$B$3, "") + IF(AND(CP$1 = CO$1, CO$2 = "Mixed"), 0.5*CO53, 0) + IF(AND(CP$1 = CQ$1, CQ$2 = "Mixed"), 0.5*CQ53, 0)</f>
        <v>0</v>
      </c>
      <c r="CQ53" s="5">
        <f>IF('Athletes - Gold'!CQ53+'Athletes - Silver'!CQ53+'Athletes - Bronze'!CQ53 &gt; 0, 'Athletes - Gold'!CQ53*'Medal values'!$B$1+'Athletes - Silver'!CQ53*'Medal values'!$B$2+'Athletes - Bronze'!CQ53*'Medal values'!$B$3, "") + IF(AND(CQ$1 = CP$1, CP$2 = "Mixed"), 0.5*CP53, 0) + IF(AND(CQ$1 = CR$1, CR$2 = "Mixed"), 0.5*CR53, 0)</f>
        <v>0</v>
      </c>
      <c r="CR53" s="5">
        <f>IF('Athletes - Gold'!CR53+'Athletes - Silver'!CR53+'Athletes - Bronze'!CR53 &gt; 0, 'Athletes - Gold'!CR53*'Medal values'!$B$1+'Athletes - Silver'!CR53*'Medal values'!$B$2+'Athletes - Bronze'!CR53*'Medal values'!$B$3, "") + IF(AND(CR$1 = CQ$1, CQ$2 = "Mixed"), 0.5*CQ53, 0) + IF(AND(CR$1 = CS$1, CS$2 = "Mixed"), 0.5*CS53, 0)</f>
        <v>0</v>
      </c>
      <c r="CS53" s="5">
        <f>IF('Athletes - Gold'!CS53+'Athletes - Silver'!CS53+'Athletes - Bronze'!CS53 &gt; 0, 'Athletes - Gold'!CS53*'Medal values'!$B$1+'Athletes - Silver'!CS53*'Medal values'!$B$2+'Athletes - Bronze'!CS53*'Medal values'!$B$3, "") + IF(AND(CS$1 = CR$1, CR$2 = "Mixed"), 0.5*CR53, 0) + IF(AND(CS$1 = CT$1, CT$2 = "Mixed"), 0.5*CT53, 0)</f>
        <v>0</v>
      </c>
      <c r="CT53" s="5">
        <f>IF('Athletes - Gold'!CT53+'Athletes - Silver'!CT53+'Athletes - Bronze'!CT53 &gt; 0, 'Athletes - Gold'!CT53*'Medal values'!$B$1+'Athletes - Silver'!CT53*'Medal values'!$B$2+'Athletes - Bronze'!CT53*'Medal values'!$B$3, "") + IF(AND(CT$1 = CS$1, CS$2 = "Mixed"), 0.5*CS53, 0) + IF(AND(CT$1 = CU$1, CU$2 = "Mixed"), 0.5*CU53, 0)</f>
        <v>0</v>
      </c>
      <c r="CU53" s="5">
        <f>IF('Athletes - Gold'!CU53+'Athletes - Silver'!CU53+'Athletes - Bronze'!CU53 &gt; 0, 'Athletes - Gold'!CU53*'Medal values'!$B$1+'Athletes - Silver'!CU53*'Medal values'!$B$2+'Athletes - Bronze'!CU53*'Medal values'!$B$3, "") + IF(AND(CU$1 = CT$1, CT$2 = "Mixed"), 0.5*CT53, 0) + IF(AND(CU$1 = CV$1, CV$2 = "Mixed"), 0.5*CV53, 0)</f>
        <v>0</v>
      </c>
      <c r="CV53" s="5">
        <f>IF('Athletes - Gold'!CV53+'Athletes - Silver'!CV53+'Athletes - Bronze'!CV53 &gt; 0, 'Athletes - Gold'!CV53*'Medal values'!$B$1+'Athletes - Silver'!CV53*'Medal values'!$B$2+'Athletes - Bronze'!CV53*'Medal values'!$B$3, "") + IF(AND(CV$1 = CU$1, CU$2 = "Mixed"), 0.5*CU53, 0) + IF(AND(CV$1 = CW$1, CW$2 = "Mixed"), 0.5*CW53, 0)</f>
        <v>0</v>
      </c>
      <c r="CW53" s="5">
        <f t="shared" ref="CW53:CX53" si="52">SUMIF($B$2:$CV$2,CW$2, $B53:$CV53)</f>
        <v>11.002002</v>
      </c>
      <c r="CX53" s="5">
        <f t="shared" si="52"/>
        <v>11.002002</v>
      </c>
      <c r="CY53" s="5">
        <f t="shared" si="3"/>
        <v>22.004004</v>
      </c>
    </row>
    <row r="54">
      <c r="A54" s="5" t="str">
        <f>Countries!A52</f>
        <v>KGZ</v>
      </c>
      <c r="B54" s="5">
        <f>IF('Athletes - Gold'!B54+'Athletes - Silver'!B54+'Athletes - Bronze'!B54 &gt; 0, 'Athletes - Gold'!B54*'Medal values'!$B$1+'Athletes - Silver'!B54*'Medal values'!$B$2+'Athletes - Bronze'!B54*'Medal values'!$B$3, "") + IF(AND(B$1 = A$1, A$2 = "Mixed"), 0.5*A54, 0) + IF(AND(B$1 = C$1, C$2 = "Mixed"), 0.5*C54, 0)</f>
        <v>0</v>
      </c>
      <c r="C54" s="5">
        <f>IF('Athletes - Gold'!C54+'Athletes - Silver'!C54+'Athletes - Bronze'!C54 &gt; 0, 'Athletes - Gold'!C54*'Medal values'!$B$1+'Athletes - Silver'!C54*'Medal values'!$B$2+'Athletes - Bronze'!C54*'Medal values'!$B$3, "") + IF(AND(C$1 = B$1, B$2 = "Mixed"), 0.5*B54, 0) + IF(AND(C$1 = D$1, D$2 = "Mixed"), 0.5*D54, 0)</f>
        <v>0</v>
      </c>
      <c r="D54" s="5">
        <f>IF('Athletes - Gold'!D54+'Athletes - Silver'!D54+'Athletes - Bronze'!D54 &gt; 0, 'Athletes - Gold'!D54*'Medal values'!$B$1+'Athletes - Silver'!D54*'Medal values'!$B$2+'Athletes - Bronze'!D54*'Medal values'!$B$3, "") + IF(AND(D$1 = C$1, C$2 = "Mixed"), 0.5*C54, 0) + IF(AND(D$1 = E$1, E$2 = "Mixed"), 0.5*E54, 0)</f>
        <v>0</v>
      </c>
      <c r="E54" s="5">
        <f>IF('Athletes - Gold'!E54+'Athletes - Silver'!E54+'Athletes - Bronze'!E54 &gt; 0, 'Athletes - Gold'!E54*'Medal values'!$B$1+'Athletes - Silver'!E54*'Medal values'!$B$2+'Athletes - Bronze'!E54*'Medal values'!$B$3, "") + IF(AND(E$1 = D$1, D$2 = "Mixed"), 0.5*D54, 0) + IF(AND(E$1 = F$1, F$2 = "Mixed"), 0.5*F54, 0)</f>
        <v>0</v>
      </c>
      <c r="F54" s="5">
        <f>IF('Athletes - Gold'!F54+'Athletes - Silver'!F54+'Athletes - Bronze'!F54 &gt; 0, 'Athletes - Gold'!F54*'Medal values'!$B$1+'Athletes - Silver'!F54*'Medal values'!$B$2+'Athletes - Bronze'!F54*'Medal values'!$B$3, "") + IF(AND(F$1 = E$1, E$2 = "Mixed"), 0.5*E54, 0) + IF(AND(F$1 = G$1, G$2 = "Mixed"), 0.5*G54, 0)</f>
        <v>0</v>
      </c>
      <c r="G54" s="5">
        <f>IF('Athletes - Gold'!G54+'Athletes - Silver'!G54+'Athletes - Bronze'!G54 &gt; 0, 'Athletes - Gold'!G54*'Medal values'!$B$1+'Athletes - Silver'!G54*'Medal values'!$B$2+'Athletes - Bronze'!G54*'Medal values'!$B$3, "") + IF(AND(G$1 = F$1, F$2 = "Mixed"), 0.5*F54, 0) + IF(AND(G$1 = H$1, H$2 = "Mixed"), 0.5*H54, 0)</f>
        <v>0</v>
      </c>
      <c r="H54" s="5">
        <f>IF('Athletes - Gold'!H54+'Athletes - Silver'!H54+'Athletes - Bronze'!H54 &gt; 0, 'Athletes - Gold'!H54*'Medal values'!$B$1+'Athletes - Silver'!H54*'Medal values'!$B$2+'Athletes - Bronze'!H54*'Medal values'!$B$3, "") + IF(AND(H$1 = G$1, G$2 = "Mixed"), 0.5*G54, 0) + IF(AND(H$1 = I$1, I$2 = "Mixed"), 0.5*I54, 0)</f>
        <v>0</v>
      </c>
      <c r="I54" s="5">
        <f>IF('Athletes - Gold'!I54+'Athletes - Silver'!I54+'Athletes - Bronze'!I54 &gt; 0, 'Athletes - Gold'!I54*'Medal values'!$B$1+'Athletes - Silver'!I54*'Medal values'!$B$2+'Athletes - Bronze'!I54*'Medal values'!$B$3, "") + IF(AND(I$1 = H$1, H$2 = "Mixed"), 0.5*H54, 0) + IF(AND(I$1 = J$1, J$2 = "Mixed"), 0.5*J54, 0)</f>
        <v>0</v>
      </c>
      <c r="J54" s="5">
        <f>IF('Athletes - Gold'!J54+'Athletes - Silver'!J54+'Athletes - Bronze'!J54 &gt; 0, 'Athletes - Gold'!J54*'Medal values'!$B$1+'Athletes - Silver'!J54*'Medal values'!$B$2+'Athletes - Bronze'!J54*'Medal values'!$B$3, "") + IF(AND(J$1 = I$1, I$2 = "Mixed"), 0.5*I54, 0) + IF(AND(J$1 = K$1, K$2 = "Mixed"), 0.5*K54, 0)</f>
        <v>0</v>
      </c>
      <c r="K54" s="5">
        <f>IF('Athletes - Gold'!K54+'Athletes - Silver'!K54+'Athletes - Bronze'!K54 &gt; 0, 'Athletes - Gold'!K54*'Medal values'!$B$1+'Athletes - Silver'!K54*'Medal values'!$B$2+'Athletes - Bronze'!K54*'Medal values'!$B$3, "") + IF(AND(K$1 = J$1, J$2 = "Mixed"), 0.5*J54, 0) + IF(AND(K$1 = L$1, L$2 = "Mixed"), 0.5*L54, 0)</f>
        <v>0</v>
      </c>
      <c r="L54" s="5">
        <f>IF('Athletes - Gold'!L54+'Athletes - Silver'!L54+'Athletes - Bronze'!L54 &gt; 0, 'Athletes - Gold'!L54*'Medal values'!$B$1+'Athletes - Silver'!L54*'Medal values'!$B$2+'Athletes - Bronze'!L54*'Medal values'!$B$3, "") + IF(AND(L$1 = K$1, K$2 = "Mixed"), 0.5*K54, 0) + IF(AND(L$1 = M$1, M$2 = "Mixed"), 0.5*M54, 0)</f>
        <v>0</v>
      </c>
      <c r="M54" s="5">
        <f>IF('Athletes - Gold'!M54+'Athletes - Silver'!M54+'Athletes - Bronze'!M54 &gt; 0, 'Athletes - Gold'!M54*'Medal values'!$B$1+'Athletes - Silver'!M54*'Medal values'!$B$2+'Athletes - Bronze'!M54*'Medal values'!$B$3, "") + IF(AND(M$1 = L$1, L$2 = "Mixed"), 0.5*L54, 0) + IF(AND(M$1 = N$1, N$2 = "Mixed"), 0.5*N54, 0)</f>
        <v>0</v>
      </c>
      <c r="N54" s="5">
        <f>IF('Athletes - Gold'!N54+'Athletes - Silver'!N54+'Athletes - Bronze'!N54 &gt; 0, 'Athletes - Gold'!N54*'Medal values'!$B$1+'Athletes - Silver'!N54*'Medal values'!$B$2+'Athletes - Bronze'!N54*'Medal values'!$B$3, "") + IF(AND(N$1 = M$1, M$2 = "Mixed"), 0.5*M54, 0) + IF(AND(N$1 = O$1, O$2 = "Mixed"), 0.5*O54, 0)</f>
        <v>0</v>
      </c>
      <c r="O54" s="5">
        <f>IF('Athletes - Gold'!O54+'Athletes - Silver'!O54+'Athletes - Bronze'!O54 &gt; 0, 'Athletes - Gold'!O54*'Medal values'!$B$1+'Athletes - Silver'!O54*'Medal values'!$B$2+'Athletes - Bronze'!O54*'Medal values'!$B$3, "") + IF(AND(O$1 = N$1, N$2 = "Mixed"), 0.5*N54, 0) + IF(AND(O$1 = P$1, P$2 = "Mixed"), 0.5*P54, 0)</f>
        <v>0</v>
      </c>
      <c r="P54" s="5">
        <f>IF('Athletes - Gold'!P54+'Athletes - Silver'!P54+'Athletes - Bronze'!P54 &gt; 0, 'Athletes - Gold'!P54*'Medal values'!$B$1+'Athletes - Silver'!P54*'Medal values'!$B$2+'Athletes - Bronze'!P54*'Medal values'!$B$3, "") + IF(AND(P$1 = O$1, O$2 = "Mixed"), 0.5*O54, 0) + IF(AND(P$1 = Q$1, Q$2 = "Mixed"), 0.5*Q54, 0)</f>
        <v>0</v>
      </c>
      <c r="Q54" s="5">
        <f>IF('Athletes - Gold'!Q54+'Athletes - Silver'!Q54+'Athletes - Bronze'!Q54 &gt; 0, 'Athletes - Gold'!Q54*'Medal values'!$B$1+'Athletes - Silver'!Q54*'Medal values'!$B$2+'Athletes - Bronze'!Q54*'Medal values'!$B$3, "") + IF(AND(Q$1 = P$1, P$2 = "Mixed"), 0.5*P54, 0) + IF(AND(Q$1 = R$1, R$2 = "Mixed"), 0.5*R54, 0)</f>
        <v>0</v>
      </c>
      <c r="R54" s="5">
        <f>IF('Athletes - Gold'!R54+'Athletes - Silver'!R54+'Athletes - Bronze'!R54 &gt; 0, 'Athletes - Gold'!R54*'Medal values'!$B$1+'Athletes - Silver'!R54*'Medal values'!$B$2+'Athletes - Bronze'!R54*'Medal values'!$B$3, "") + IF(AND(R$1 = Q$1, Q$2 = "Mixed"), 0.5*Q54, 0) + IF(AND(R$1 = S$1, S$2 = "Mixed"), 0.5*S54, 0)</f>
        <v>0</v>
      </c>
      <c r="S54" s="5">
        <f>IF('Athletes - Gold'!S54+'Athletes - Silver'!S54+'Athletes - Bronze'!S54 &gt; 0, 'Athletes - Gold'!S54*'Medal values'!$B$1+'Athletes - Silver'!S54*'Medal values'!$B$2+'Athletes - Bronze'!S54*'Medal values'!$B$3, "") + IF(AND(S$1 = R$1, R$2 = "Mixed"), 0.5*R54, 0) + IF(AND(S$1 = T$1, T$2 = "Mixed"), 0.5*T54, 0)</f>
        <v>0</v>
      </c>
      <c r="T54" s="5">
        <f>IF('Athletes - Gold'!T54+'Athletes - Silver'!T54+'Athletes - Bronze'!T54 &gt; 0, 'Athletes - Gold'!T54*'Medal values'!$B$1+'Athletes - Silver'!T54*'Medal values'!$B$2+'Athletes - Bronze'!T54*'Medal values'!$B$3, "") + IF(AND(T$1 = S$1, S$2 = "Mixed"), 0.5*S54, 0) + IF(AND(T$1 = U$1, U$2 = "Mixed"), 0.5*U54, 0)</f>
        <v>0</v>
      </c>
      <c r="U54" s="5">
        <f>IF('Athletes - Gold'!U54+'Athletes - Silver'!U54+'Athletes - Bronze'!U54 &gt; 0, 'Athletes - Gold'!U54*'Medal values'!$B$1+'Athletes - Silver'!U54*'Medal values'!$B$2+'Athletes - Bronze'!U54*'Medal values'!$B$3, "") + IF(AND(U$1 = T$1, T$2 = "Mixed"), 0.5*T54, 0) + IF(AND(U$1 = V$1, V$2 = "Mixed"), 0.5*V54, 0)</f>
        <v>0</v>
      </c>
      <c r="V54" s="5">
        <f>IF('Athletes - Gold'!V54+'Athletes - Silver'!V54+'Athletes - Bronze'!V54 &gt; 0, 'Athletes - Gold'!V54*'Medal values'!$B$1+'Athletes - Silver'!V54*'Medal values'!$B$2+'Athletes - Bronze'!V54*'Medal values'!$B$3, "") + IF(AND(V$1 = U$1, U$2 = "Mixed"), 0.5*U54, 0) + IF(AND(V$1 = W$1, W$2 = "Mixed"), 0.5*W54, 0)</f>
        <v>0</v>
      </c>
      <c r="W54" s="5">
        <f>IF('Athletes - Gold'!W54+'Athletes - Silver'!W54+'Athletes - Bronze'!W54 &gt; 0, 'Athletes - Gold'!W54*'Medal values'!$B$1+'Athletes - Silver'!W54*'Medal values'!$B$2+'Athletes - Bronze'!W54*'Medal values'!$B$3, "") + IF(AND(W$1 = V$1, V$2 = "Mixed"), 0.5*V54, 0) + IF(AND(W$1 = X$1, X$2 = "Mixed"), 0.5*X54, 0)</f>
        <v>0</v>
      </c>
      <c r="X54" s="5">
        <f>IF('Athletes - Gold'!X54+'Athletes - Silver'!X54+'Athletes - Bronze'!X54 &gt; 0, 'Athletes - Gold'!X54*'Medal values'!$B$1+'Athletes - Silver'!X54*'Medal values'!$B$2+'Athletes - Bronze'!X54*'Medal values'!$B$3, "") + IF(AND(X$1 = W$1, W$2 = "Mixed"), 0.5*W54, 0) + IF(AND(X$1 = Y$1, Y$2 = "Mixed"), 0.5*Y54, 0)</f>
        <v>0</v>
      </c>
      <c r="Y54" s="5">
        <f>IF('Athletes - Gold'!Y54+'Athletes - Silver'!Y54+'Athletes - Bronze'!Y54 &gt; 0, 'Athletes - Gold'!Y54*'Medal values'!$B$1+'Athletes - Silver'!Y54*'Medal values'!$B$2+'Athletes - Bronze'!Y54*'Medal values'!$B$3, "") + IF(AND(Y$1 = X$1, X$2 = "Mixed"), 0.5*X54, 0) + IF(AND(Y$1 = Z$1, Z$2 = "Mixed"), 0.5*Z54, 0)</f>
        <v>0</v>
      </c>
      <c r="Z54" s="5">
        <f>IF('Athletes - Gold'!Z54+'Athletes - Silver'!Z54+'Athletes - Bronze'!Z54 &gt; 0, 'Athletes - Gold'!Z54*'Medal values'!$B$1+'Athletes - Silver'!Z54*'Medal values'!$B$2+'Athletes - Bronze'!Z54*'Medal values'!$B$3, "") + IF(AND(Z$1 = Y$1, Y$2 = "Mixed"), 0.5*Y54, 0) + IF(AND(Z$1 = AA$1, AA$2 = "Mixed"), 0.5*AA54, 0)</f>
        <v>0</v>
      </c>
      <c r="AA54" s="5">
        <f>IF('Athletes - Gold'!AA54+'Athletes - Silver'!AA54+'Athletes - Bronze'!AA54 &gt; 0, 'Athletes - Gold'!AA54*'Medal values'!$B$1+'Athletes - Silver'!AA54*'Medal values'!$B$2+'Athletes - Bronze'!AA54*'Medal values'!$B$3, "") + IF(AND(AA$1 = Z$1, Z$2 = "Mixed"), 0.5*Z54, 0) + IF(AND(AA$1 = AB$1, AB$2 = "Mixed"), 0.5*AB54, 0)</f>
        <v>0</v>
      </c>
      <c r="AB54" s="5">
        <f>IF('Athletes - Gold'!AB54+'Athletes - Silver'!AB54+'Athletes - Bronze'!AB54 &gt; 0, 'Athletes - Gold'!AB54*'Medal values'!$B$1+'Athletes - Silver'!AB54*'Medal values'!$B$2+'Athletes - Bronze'!AB54*'Medal values'!$B$3, "") + IF(AND(AB$1 = AA$1, AA$2 = "Mixed"), 0.5*AA54, 0) + IF(AND(AB$1 = AC$1, AC$2 = "Mixed"), 0.5*AC54, 0)</f>
        <v>0</v>
      </c>
      <c r="AC54" s="5">
        <f>IF('Athletes - Gold'!AC54+'Athletes - Silver'!AC54+'Athletes - Bronze'!AC54 &gt; 0, 'Athletes - Gold'!AC54*'Medal values'!$B$1+'Athletes - Silver'!AC54*'Medal values'!$B$2+'Athletes - Bronze'!AC54*'Medal values'!$B$3, "") + IF(AND(AC$1 = AB$1, AB$2 = "Mixed"), 0.5*AB54, 0) + IF(AND(AC$1 = AD$1, AD$2 = "Mixed"), 0.5*AD54, 0)</f>
        <v>0</v>
      </c>
      <c r="AD54" s="5">
        <f>IF('Athletes - Gold'!AD54+'Athletes - Silver'!AD54+'Athletes - Bronze'!AD54 &gt; 0, 'Athletes - Gold'!AD54*'Medal values'!$B$1+'Athletes - Silver'!AD54*'Medal values'!$B$2+'Athletes - Bronze'!AD54*'Medal values'!$B$3, "") + IF(AND(AD$1 = AC$1, AC$2 = "Mixed"), 0.5*AC54, 0) + IF(AND(AD$1 = AE$1, AE$2 = "Mixed"), 0.5*AE54, 0)</f>
        <v>0</v>
      </c>
      <c r="AE54" s="5">
        <f>IF('Athletes - Gold'!AE54+'Athletes - Silver'!AE54+'Athletes - Bronze'!AE54 &gt; 0, 'Athletes - Gold'!AE54*'Medal values'!$B$1+'Athletes - Silver'!AE54*'Medal values'!$B$2+'Athletes - Bronze'!AE54*'Medal values'!$B$3, "") + IF(AND(AE$1 = AD$1, AD$2 = "Mixed"), 0.5*AD54, 0) + IF(AND(AE$1 = AF$1, AF$2 = "Mixed"), 0.5*AF54, 0)</f>
        <v>0</v>
      </c>
      <c r="AF54" s="5">
        <f>IF('Athletes - Gold'!AF54+'Athletes - Silver'!AF54+'Athletes - Bronze'!AF54 &gt; 0, 'Athletes - Gold'!AF54*'Medal values'!$B$1+'Athletes - Silver'!AF54*'Medal values'!$B$2+'Athletes - Bronze'!AF54*'Medal values'!$B$3, "") + IF(AND(AF$1 = AE$1, AE$2 = "Mixed"), 0.5*AE54, 0) + IF(AND(AF$1 = AG$1, AG$2 = "Mixed"), 0.5*AG54, 0)</f>
        <v>0</v>
      </c>
      <c r="AG54" s="5">
        <f>IF('Athletes - Gold'!AG54+'Athletes - Silver'!AG54+'Athletes - Bronze'!AG54 &gt; 0, 'Athletes - Gold'!AG54*'Medal values'!$B$1+'Athletes - Silver'!AG54*'Medal values'!$B$2+'Athletes - Bronze'!AG54*'Medal values'!$B$3, "") + IF(AND(AG$1 = AF$1, AF$2 = "Mixed"), 0.5*AF54, 0) + IF(AND(AG$1 = AH$1, AH$2 = "Mixed"), 0.5*AH54, 0)</f>
        <v>0</v>
      </c>
      <c r="AH54" s="5">
        <f>IF('Athletes - Gold'!AH54+'Athletes - Silver'!AH54+'Athletes - Bronze'!AH54 &gt; 0, 'Athletes - Gold'!AH54*'Medal values'!$B$1+'Athletes - Silver'!AH54*'Medal values'!$B$2+'Athletes - Bronze'!AH54*'Medal values'!$B$3, "") + IF(AND(AH$1 = AG$1, AG$2 = "Mixed"), 0.5*AG54, 0) + IF(AND(AH$1 = AI$1, AI$2 = "Mixed"), 0.5*AI54, 0)</f>
        <v>0</v>
      </c>
      <c r="AI54" s="5">
        <f>IF('Athletes - Gold'!AI54+'Athletes - Silver'!AI54+'Athletes - Bronze'!AI54 &gt; 0, 'Athletes - Gold'!AI54*'Medal values'!$B$1+'Athletes - Silver'!AI54*'Medal values'!$B$2+'Athletes - Bronze'!AI54*'Medal values'!$B$3, "") + IF(AND(AI$1 = AH$1, AH$2 = "Mixed"), 0.5*AH54, 0) + IF(AND(AI$1 = AJ$1, AJ$2 = "Mixed"), 0.5*AJ54, 0)</f>
        <v>0</v>
      </c>
      <c r="AJ54" s="5">
        <f>IF('Athletes - Gold'!AJ54+'Athletes - Silver'!AJ54+'Athletes - Bronze'!AJ54 &gt; 0, 'Athletes - Gold'!AJ54*'Medal values'!$B$1+'Athletes - Silver'!AJ54*'Medal values'!$B$2+'Athletes - Bronze'!AJ54*'Medal values'!$B$3, "") + IF(AND(AJ$1 = AI$1, AI$2 = "Mixed"), 0.5*AI54, 0) + IF(AND(AJ$1 = AK$1, AK$2 = "Mixed"), 0.5*AK54, 0)</f>
        <v>0</v>
      </c>
      <c r="AK54" s="5">
        <f>IF('Athletes - Gold'!AK54+'Athletes - Silver'!AK54+'Athletes - Bronze'!AK54 &gt; 0, 'Athletes - Gold'!AK54*'Medal values'!$B$1+'Athletes - Silver'!AK54*'Medal values'!$B$2+'Athletes - Bronze'!AK54*'Medal values'!$B$3, "") + IF(AND(AK$1 = AJ$1, AJ$2 = "Mixed"), 0.5*AJ54, 0) + IF(AND(AK$1 = AL$1, AL$2 = "Mixed"), 0.5*AL54, 0)</f>
        <v>0</v>
      </c>
      <c r="AL54" s="5">
        <f>IF('Athletes - Gold'!AL54+'Athletes - Silver'!AL54+'Athletes - Bronze'!AL54 &gt; 0, 'Athletes - Gold'!AL54*'Medal values'!$B$1+'Athletes - Silver'!AL54*'Medal values'!$B$2+'Athletes - Bronze'!AL54*'Medal values'!$B$3, "") + IF(AND(AL$1 = AK$1, AK$2 = "Mixed"), 0.5*AK54, 0) + IF(AND(AL$1 = AM$1, AM$2 = "Mixed"), 0.5*AM54, 0)</f>
        <v>0</v>
      </c>
      <c r="AM54" s="5">
        <f>IF('Athletes - Gold'!AM54+'Athletes - Silver'!AM54+'Athletes - Bronze'!AM54 &gt; 0, 'Athletes - Gold'!AM54*'Medal values'!$B$1+'Athletes - Silver'!AM54*'Medal values'!$B$2+'Athletes - Bronze'!AM54*'Medal values'!$B$3, "") + IF(AND(AM$1 = AL$1, AL$2 = "Mixed"), 0.5*AL54, 0) + IF(AND(AM$1 = AN$1, AN$2 = "Mixed"), 0.5*AN54, 0)</f>
        <v>0</v>
      </c>
      <c r="AN54" s="5">
        <f>IF('Athletes - Gold'!AN54+'Athletes - Silver'!AN54+'Athletes - Bronze'!AN54 &gt; 0, 'Athletes - Gold'!AN54*'Medal values'!$B$1+'Athletes - Silver'!AN54*'Medal values'!$B$2+'Athletes - Bronze'!AN54*'Medal values'!$B$3, "") + IF(AND(AN$1 = AM$1, AM$2 = "Mixed"), 0.5*AM54, 0) + IF(AND(AN$1 = AO$1, AO$2 = "Mixed"), 0.5*AO54, 0)</f>
        <v>0</v>
      </c>
      <c r="AO54" s="5">
        <f>IF('Athletes - Gold'!AO54+'Athletes - Silver'!AO54+'Athletes - Bronze'!AO54 &gt; 0, 'Athletes - Gold'!AO54*'Medal values'!$B$1+'Athletes - Silver'!AO54*'Medal values'!$B$2+'Athletes - Bronze'!AO54*'Medal values'!$B$3, "") + IF(AND(AO$1 = AN$1, AN$2 = "Mixed"), 0.5*AN54, 0) + IF(AND(AO$1 = AP$1, AP$2 = "Mixed"), 0.5*AP54, 0)</f>
        <v>0</v>
      </c>
      <c r="AP54" s="5">
        <f>IF('Athletes - Gold'!AP54+'Athletes - Silver'!AP54+'Athletes - Bronze'!AP54 &gt; 0, 'Athletes - Gold'!AP54*'Medal values'!$B$1+'Athletes - Silver'!AP54*'Medal values'!$B$2+'Athletes - Bronze'!AP54*'Medal values'!$B$3, "") + IF(AND(AP$1 = AO$1, AO$2 = "Mixed"), 0.5*AO54, 0) + IF(AND(AP$1 = AQ$1, AQ$2 = "Mixed"), 0.5*AQ54, 0)</f>
        <v>0</v>
      </c>
      <c r="AQ54" s="5">
        <f>IF('Athletes - Gold'!AQ54+'Athletes - Silver'!AQ54+'Athletes - Bronze'!AQ54 &gt; 0, 'Athletes - Gold'!AQ54*'Medal values'!$B$1+'Athletes - Silver'!AQ54*'Medal values'!$B$2+'Athletes - Bronze'!AQ54*'Medal values'!$B$3, "") + IF(AND(AQ$1 = AP$1, AP$2 = "Mixed"), 0.5*AP54, 0) + IF(AND(AQ$1 = AR$1, AR$2 = "Mixed"), 0.5*AR54, 0)</f>
        <v>0</v>
      </c>
      <c r="AR54" s="5">
        <f>IF('Athletes - Gold'!AR54+'Athletes - Silver'!AR54+'Athletes - Bronze'!AR54 &gt; 0, 'Athletes - Gold'!AR54*'Medal values'!$B$1+'Athletes - Silver'!AR54*'Medal values'!$B$2+'Athletes - Bronze'!AR54*'Medal values'!$B$3, "") + IF(AND(AR$1 = AQ$1, AQ$2 = "Mixed"), 0.5*AQ54, 0) + IF(AND(AR$1 = AS$1, AS$2 = "Mixed"), 0.5*AS54, 0)</f>
        <v>0</v>
      </c>
      <c r="AS54" s="5">
        <f>IF('Athletes - Gold'!AS54+'Athletes - Silver'!AS54+'Athletes - Bronze'!AS54 &gt; 0, 'Athletes - Gold'!AS54*'Medal values'!$B$1+'Athletes - Silver'!AS54*'Medal values'!$B$2+'Athletes - Bronze'!AS54*'Medal values'!$B$3, "") + IF(AND(AS$1 = AR$1, AR$2 = "Mixed"), 0.5*AR54, 0) + IF(AND(AS$1 = AT$1, AT$2 = "Mixed"), 0.5*AT54, 0)</f>
        <v>0</v>
      </c>
      <c r="AT54" s="5">
        <f>IF('Athletes - Gold'!AT54+'Athletes - Silver'!AT54+'Athletes - Bronze'!AT54 &gt; 0, 'Athletes - Gold'!AT54*'Medal values'!$B$1+'Athletes - Silver'!AT54*'Medal values'!$B$2+'Athletes - Bronze'!AT54*'Medal values'!$B$3, "") + IF(AND(AT$1 = AS$1, AS$2 = "Mixed"), 0.5*AS54, 0) + IF(AND(AT$1 = AU$1, AU$2 = "Mixed"), 0.5*AU54, 0)</f>
        <v>0</v>
      </c>
      <c r="AU54" s="5">
        <f>IF('Athletes - Gold'!AU54+'Athletes - Silver'!AU54+'Athletes - Bronze'!AU54 &gt; 0, 'Athletes - Gold'!AU54*'Medal values'!$B$1+'Athletes - Silver'!AU54*'Medal values'!$B$2+'Athletes - Bronze'!AU54*'Medal values'!$B$3, "") + IF(AND(AU$1 = AT$1, AT$2 = "Mixed"), 0.5*AT54, 0) + IF(AND(AU$1 = AV$1, AV$2 = "Mixed"), 0.5*AV54, 0)</f>
        <v>0</v>
      </c>
      <c r="AV54" s="5">
        <f>IF('Athletes - Gold'!AV54+'Athletes - Silver'!AV54+'Athletes - Bronze'!AV54 &gt; 0, 'Athletes - Gold'!AV54*'Medal values'!$B$1+'Athletes - Silver'!AV54*'Medal values'!$B$2+'Athletes - Bronze'!AV54*'Medal values'!$B$3, "") + IF(AND(AV$1 = AU$1, AU$2 = "Mixed"), 0.5*AU54, 0) + IF(AND(AV$1 = AW$1, AW$2 = "Mixed"), 0.5*AW54, 0)</f>
        <v>0</v>
      </c>
      <c r="AW54" s="5">
        <f>IF('Athletes - Gold'!AW54+'Athletes - Silver'!AW54+'Athletes - Bronze'!AW54 &gt; 0, 'Athletes - Gold'!AW54*'Medal values'!$B$1+'Athletes - Silver'!AW54*'Medal values'!$B$2+'Athletes - Bronze'!AW54*'Medal values'!$B$3, "") + IF(AND(AW$1 = AV$1, AV$2 = "Mixed"), 0.5*AV54, 0) + IF(AND(AW$1 = AX$1, AX$2 = "Mixed"), 0.5*AX54, 0)</f>
        <v>0</v>
      </c>
      <c r="AX54" s="5">
        <f>IF('Athletes - Gold'!AX54+'Athletes - Silver'!AX54+'Athletes - Bronze'!AX54 &gt; 0, 'Athletes - Gold'!AX54*'Medal values'!$B$1+'Athletes - Silver'!AX54*'Medal values'!$B$2+'Athletes - Bronze'!AX54*'Medal values'!$B$3, "") + IF(AND(AX$1 = AW$1, AW$2 = "Mixed"), 0.5*AW54, 0) + IF(AND(AX$1 = AY$1, AY$2 = "Mixed"), 0.5*AY54, 0)</f>
        <v>0</v>
      </c>
      <c r="AY54" s="5">
        <f>IF('Athletes - Gold'!AY54+'Athletes - Silver'!AY54+'Athletes - Bronze'!AY54 &gt; 0, 'Athletes - Gold'!AY54*'Medal values'!$B$1+'Athletes - Silver'!AY54*'Medal values'!$B$2+'Athletes - Bronze'!AY54*'Medal values'!$B$3, "") + IF(AND(AY$1 = AX$1, AX$2 = "Mixed"), 0.5*AX54, 0) + IF(AND(AY$1 = AZ$1, AZ$2 = "Mixed"), 0.5*AZ54, 0)</f>
        <v>0</v>
      </c>
      <c r="AZ54" s="5">
        <f>IF('Athletes - Gold'!AZ54+'Athletes - Silver'!AZ54+'Athletes - Bronze'!AZ54 &gt; 0, 'Athletes - Gold'!AZ54*'Medal values'!$B$1+'Athletes - Silver'!AZ54*'Medal values'!$B$2+'Athletes - Bronze'!AZ54*'Medal values'!$B$3, "") + IF(AND(AZ$1 = AY$1, AY$2 = "Mixed"), 0.5*AY54, 0) + IF(AND(AZ$1 = BA$1, BA$2 = "Mixed"), 0.5*BA54, 0)</f>
        <v>0</v>
      </c>
      <c r="BA54" s="5">
        <f>IF('Athletes - Gold'!BA54+'Athletes - Silver'!BA54+'Athletes - Bronze'!BA54 &gt; 0, 'Athletes - Gold'!BA54*'Medal values'!$B$1+'Athletes - Silver'!BA54*'Medal values'!$B$2+'Athletes - Bronze'!BA54*'Medal values'!$B$3, "") + IF(AND(BA$1 = AZ$1, AZ$2 = "Mixed"), 0.5*AZ54, 0) + IF(AND(BA$1 = BB$1, BB$2 = "Mixed"), 0.5*BB54, 0)</f>
        <v>0</v>
      </c>
      <c r="BB54" s="5">
        <f>IF('Athletes - Gold'!BB54+'Athletes - Silver'!BB54+'Athletes - Bronze'!BB54 &gt; 0, 'Athletes - Gold'!BB54*'Medal values'!$B$1+'Athletes - Silver'!BB54*'Medal values'!$B$2+'Athletes - Bronze'!BB54*'Medal values'!$B$3, "") + IF(AND(BB$1 = BA$1, BA$2 = "Mixed"), 0.5*BA54, 0) + IF(AND(BB$1 = BC$1, BC$2 = "Mixed"), 0.5*BC54, 0)</f>
        <v>0</v>
      </c>
      <c r="BC54" s="5">
        <f>IF('Athletes - Gold'!BC54+'Athletes - Silver'!BC54+'Athletes - Bronze'!BC54 &gt; 0, 'Athletes - Gold'!BC54*'Medal values'!$B$1+'Athletes - Silver'!BC54*'Medal values'!$B$2+'Athletes - Bronze'!BC54*'Medal values'!$B$3, "") + IF(AND(BC$1 = BB$1, BB$2 = "Mixed"), 0.5*BB54, 0) + IF(AND(BC$1 = BD$1, BD$2 = "Mixed"), 0.5*BD54, 0)</f>
        <v>0</v>
      </c>
      <c r="BD54" s="5">
        <f>IF('Athletes - Gold'!BD54+'Athletes - Silver'!BD54+'Athletes - Bronze'!BD54 &gt; 0, 'Athletes - Gold'!BD54*'Medal values'!$B$1+'Athletes - Silver'!BD54*'Medal values'!$B$2+'Athletes - Bronze'!BD54*'Medal values'!$B$3, "") + IF(AND(BD$1 = BC$1, BC$2 = "Mixed"), 0.5*BC54, 0) + IF(AND(BD$1 = BE$1, BE$2 = "Mixed"), 0.5*BE54, 0)</f>
        <v>0</v>
      </c>
      <c r="BE54" s="5">
        <f>IF('Athletes - Gold'!BE54+'Athletes - Silver'!BE54+'Athletes - Bronze'!BE54 &gt; 0, 'Athletes - Gold'!BE54*'Medal values'!$B$1+'Athletes - Silver'!BE54*'Medal values'!$B$2+'Athletes - Bronze'!BE54*'Medal values'!$B$3, "") + IF(AND(BE$1 = BD$1, BD$2 = "Mixed"), 0.5*BD54, 0) + IF(AND(BE$1 = BF$1, BF$2 = "Mixed"), 0.5*BF54, 0)</f>
        <v>0</v>
      </c>
      <c r="BF54" s="5">
        <f>IF('Athletes - Gold'!BF54+'Athletes - Silver'!BF54+'Athletes - Bronze'!BF54 &gt; 0, 'Athletes - Gold'!BF54*'Medal values'!$B$1+'Athletes - Silver'!BF54*'Medal values'!$B$2+'Athletes - Bronze'!BF54*'Medal values'!$B$3, "") + IF(AND(BF$1 = BE$1, BE$2 = "Mixed"), 0.5*BE54, 0) + IF(AND(BF$1 = BG$1, BG$2 = "Mixed"), 0.5*BG54, 0)</f>
        <v>0</v>
      </c>
      <c r="BG54" s="5">
        <f>IF('Athletes - Gold'!BG54+'Athletes - Silver'!BG54+'Athletes - Bronze'!BG54 &gt; 0, 'Athletes - Gold'!BG54*'Medal values'!$B$1+'Athletes - Silver'!BG54*'Medal values'!$B$2+'Athletes - Bronze'!BG54*'Medal values'!$B$3, "") + IF(AND(BG$1 = BF$1, BF$2 = "Mixed"), 0.5*BF54, 0) + IF(AND(BG$1 = BH$1, BH$2 = "Mixed"), 0.5*BH54, 0)</f>
        <v>0</v>
      </c>
      <c r="BH54" s="5">
        <f>IF('Athletes - Gold'!BH54+'Athletes - Silver'!BH54+'Athletes - Bronze'!BH54 &gt; 0, 'Athletes - Gold'!BH54*'Medal values'!$B$1+'Athletes - Silver'!BH54*'Medal values'!$B$2+'Athletes - Bronze'!BH54*'Medal values'!$B$3, "") + IF(AND(BH$1 = BG$1, BG$2 = "Mixed"), 0.5*BG54, 0) + IF(AND(BH$1 = BI$1, BI$2 = "Mixed"), 0.5*BI54, 0)</f>
        <v>0</v>
      </c>
      <c r="BI54" s="5">
        <f>IF('Athletes - Gold'!BI54+'Athletes - Silver'!BI54+'Athletes - Bronze'!BI54 &gt; 0, 'Athletes - Gold'!BI54*'Medal values'!$B$1+'Athletes - Silver'!BI54*'Medal values'!$B$2+'Athletes - Bronze'!BI54*'Medal values'!$B$3, "") + IF(AND(BI$1 = BH$1, BH$2 = "Mixed"), 0.5*BH54, 0) + IF(AND(BI$1 = BJ$1, BJ$2 = "Mixed"), 0.5*BJ54, 0)</f>
        <v>0</v>
      </c>
      <c r="BJ54" s="5">
        <f>IF('Athletes - Gold'!BJ54+'Athletes - Silver'!BJ54+'Athletes - Bronze'!BJ54 &gt; 0, 'Athletes - Gold'!BJ54*'Medal values'!$B$1+'Athletes - Silver'!BJ54*'Medal values'!$B$2+'Athletes - Bronze'!BJ54*'Medal values'!$B$3, "") + IF(AND(BJ$1 = BI$1, BI$2 = "Mixed"), 0.5*BI54, 0) + IF(AND(BJ$1 = BK$1, BK$2 = "Mixed"), 0.5*BK54, 0)</f>
        <v>0</v>
      </c>
      <c r="BK54" s="5">
        <f>IF('Athletes - Gold'!BK54+'Athletes - Silver'!BK54+'Athletes - Bronze'!BK54 &gt; 0, 'Athletes - Gold'!BK54*'Medal values'!$B$1+'Athletes - Silver'!BK54*'Medal values'!$B$2+'Athletes - Bronze'!BK54*'Medal values'!$B$3, "") + IF(AND(BK$1 = BJ$1, BJ$2 = "Mixed"), 0.5*BJ54, 0) + IF(AND(BK$1 = BL$1, BL$2 = "Mixed"), 0.5*BL54, 0)</f>
        <v>0</v>
      </c>
      <c r="BL54" s="5">
        <f>IF('Athletes - Gold'!BL54+'Athletes - Silver'!BL54+'Athletes - Bronze'!BL54 &gt; 0, 'Athletes - Gold'!BL54*'Medal values'!$B$1+'Athletes - Silver'!BL54*'Medal values'!$B$2+'Athletes - Bronze'!BL54*'Medal values'!$B$3, "") + IF(AND(BL$1 = BK$1, BK$2 = "Mixed"), 0.5*BK54, 0) + IF(AND(BL$1 = BM$1, BM$2 = "Mixed"), 0.5*BM54, 0)</f>
        <v>0</v>
      </c>
      <c r="BM54" s="5">
        <f>IF('Athletes - Gold'!BM54+'Athletes - Silver'!BM54+'Athletes - Bronze'!BM54 &gt; 0, 'Athletes - Gold'!BM54*'Medal values'!$B$1+'Athletes - Silver'!BM54*'Medal values'!$B$2+'Athletes - Bronze'!BM54*'Medal values'!$B$3, "") + IF(AND(BM$1 = BL$1, BL$2 = "Mixed"), 0.5*BL54, 0) + IF(AND(BM$1 = BN$1, BN$2 = "Mixed"), 0.5*BN54, 0)</f>
        <v>0</v>
      </c>
      <c r="BN54" s="5">
        <f>IF('Athletes - Gold'!BN54+'Athletes - Silver'!BN54+'Athletes - Bronze'!BN54 &gt; 0, 'Athletes - Gold'!BN54*'Medal values'!$B$1+'Athletes - Silver'!BN54*'Medal values'!$B$2+'Athletes - Bronze'!BN54*'Medal values'!$B$3, "") + IF(AND(BN$1 = BM$1, BM$2 = "Mixed"), 0.5*BM54, 0) + IF(AND(BN$1 = BO$1, BO$2 = "Mixed"), 0.5*BO54, 0)</f>
        <v>0</v>
      </c>
      <c r="BO54" s="5">
        <f>IF('Athletes - Gold'!BO54+'Athletes - Silver'!BO54+'Athletes - Bronze'!BO54 &gt; 0, 'Athletes - Gold'!BO54*'Medal values'!$B$1+'Athletes - Silver'!BO54*'Medal values'!$B$2+'Athletes - Bronze'!BO54*'Medal values'!$B$3, "") + IF(AND(BO$1 = BN$1, BN$2 = "Mixed"), 0.5*BN54, 0) + IF(AND(BO$1 = BP$1, BP$2 = "Mixed"), 0.5*BP54, 0)</f>
        <v>0</v>
      </c>
      <c r="BP54" s="5">
        <f>IF('Athletes - Gold'!BP54+'Athletes - Silver'!BP54+'Athletes - Bronze'!BP54 &gt; 0, 'Athletes - Gold'!BP54*'Medal values'!$B$1+'Athletes - Silver'!BP54*'Medal values'!$B$2+'Athletes - Bronze'!BP54*'Medal values'!$B$3, "") + IF(AND(BP$1 = BO$1, BO$2 = "Mixed"), 0.5*BO54, 0) + IF(AND(BP$1 = BQ$1, BQ$2 = "Mixed"), 0.5*BQ54, 0)</f>
        <v>0</v>
      </c>
      <c r="BQ54" s="5">
        <f>IF('Athletes - Gold'!BQ54+'Athletes - Silver'!BQ54+'Athletes - Bronze'!BQ54 &gt; 0, 'Athletes - Gold'!BQ54*'Medal values'!$B$1+'Athletes - Silver'!BQ54*'Medal values'!$B$2+'Athletes - Bronze'!BQ54*'Medal values'!$B$3, "") + IF(AND(BQ$1 = BP$1, BP$2 = "Mixed"), 0.5*BP54, 0) + IF(AND(BQ$1 = BR$1, BR$2 = "Mixed"), 0.5*BR54, 0)</f>
        <v>0</v>
      </c>
      <c r="BR54" s="5">
        <f>IF('Athletes - Gold'!BR54+'Athletes - Silver'!BR54+'Athletes - Bronze'!BR54 &gt; 0, 'Athletes - Gold'!BR54*'Medal values'!$B$1+'Athletes - Silver'!BR54*'Medal values'!$B$2+'Athletes - Bronze'!BR54*'Medal values'!$B$3, "") + IF(AND(BR$1 = BQ$1, BQ$2 = "Mixed"), 0.5*BQ54, 0) + IF(AND(BR$1 = BS$1, BS$2 = "Mixed"), 0.5*BS54, 0)</f>
        <v>0</v>
      </c>
      <c r="BS54" s="5">
        <f>IF('Athletes - Gold'!BS54+'Athletes - Silver'!BS54+'Athletes - Bronze'!BS54 &gt; 0, 'Athletes - Gold'!BS54*'Medal values'!$B$1+'Athletes - Silver'!BS54*'Medal values'!$B$2+'Athletes - Bronze'!BS54*'Medal values'!$B$3, "") + IF(AND(BS$1 = BR$1, BR$2 = "Mixed"), 0.5*BR54, 0) + IF(AND(BS$1 = BT$1, BT$2 = "Mixed"), 0.5*BT54, 0)</f>
        <v>0</v>
      </c>
      <c r="BT54" s="5">
        <f>IF('Athletes - Gold'!BT54+'Athletes - Silver'!BT54+'Athletes - Bronze'!BT54 &gt; 0, 'Athletes - Gold'!BT54*'Medal values'!$B$1+'Athletes - Silver'!BT54*'Medal values'!$B$2+'Athletes - Bronze'!BT54*'Medal values'!$B$3, "") + IF(AND(BT$1 = BS$1, BS$2 = "Mixed"), 0.5*BS54, 0) + IF(AND(BT$1 = BU$1, BU$2 = "Mixed"), 0.5*BU54, 0)</f>
        <v>0</v>
      </c>
      <c r="BU54" s="5">
        <f>IF('Athletes - Gold'!BU54+'Athletes - Silver'!BU54+'Athletes - Bronze'!BU54 &gt; 0, 'Athletes - Gold'!BU54*'Medal values'!$B$1+'Athletes - Silver'!BU54*'Medal values'!$B$2+'Athletes - Bronze'!BU54*'Medal values'!$B$3, "") + IF(AND(BU$1 = BT$1, BT$2 = "Mixed"), 0.5*BT54, 0) + IF(AND(BU$1 = BV$1, BV$2 = "Mixed"), 0.5*BV54, 0)</f>
        <v>0</v>
      </c>
      <c r="BV54" s="5">
        <f>IF('Athletes - Gold'!BV54+'Athletes - Silver'!BV54+'Athletes - Bronze'!BV54 &gt; 0, 'Athletes - Gold'!BV54*'Medal values'!$B$1+'Athletes - Silver'!BV54*'Medal values'!$B$2+'Athletes - Bronze'!BV54*'Medal values'!$B$3, "") + IF(AND(BV$1 = BU$1, BU$2 = "Mixed"), 0.5*BU54, 0) + IF(AND(BV$1 = BW$1, BW$2 = "Mixed"), 0.5*BW54, 0)</f>
        <v>0</v>
      </c>
      <c r="BW54" s="5">
        <f>IF('Athletes - Gold'!BW54+'Athletes - Silver'!BW54+'Athletes - Bronze'!BW54 &gt; 0, 'Athletes - Gold'!BW54*'Medal values'!$B$1+'Athletes - Silver'!BW54*'Medal values'!$B$2+'Athletes - Bronze'!BW54*'Medal values'!$B$3, "") + IF(AND(BW$1 = BV$1, BV$2 = "Mixed"), 0.5*BV54, 0) + IF(AND(BW$1 = BX$1, BX$2 = "Mixed"), 0.5*BX54, 0)</f>
        <v>0</v>
      </c>
      <c r="BX54" s="5">
        <f>IF('Athletes - Gold'!BX54+'Athletes - Silver'!BX54+'Athletes - Bronze'!BX54 &gt; 0, 'Athletes - Gold'!BX54*'Medal values'!$B$1+'Athletes - Silver'!BX54*'Medal values'!$B$2+'Athletes - Bronze'!BX54*'Medal values'!$B$3, "") + IF(AND(BX$1 = BW$1, BW$2 = "Mixed"), 0.5*BW54, 0) + IF(AND(BX$1 = BY$1, BY$2 = "Mixed"), 0.5*BY54, 0)</f>
        <v>0</v>
      </c>
      <c r="BY54" s="5">
        <f>IF('Athletes - Gold'!BY54+'Athletes - Silver'!BY54+'Athletes - Bronze'!BY54 &gt; 0, 'Athletes - Gold'!BY54*'Medal values'!$B$1+'Athletes - Silver'!BY54*'Medal values'!$B$2+'Athletes - Bronze'!BY54*'Medal values'!$B$3, "") + IF(AND(BY$1 = BX$1, BX$2 = "Mixed"), 0.5*BX54, 0) + IF(AND(BY$1 = BZ$1, BZ$2 = "Mixed"), 0.5*BZ54, 0)</f>
        <v>0</v>
      </c>
      <c r="BZ54" s="5">
        <f>IF('Athletes - Gold'!BZ54+'Athletes - Silver'!BZ54+'Athletes - Bronze'!BZ54 &gt; 0, 'Athletes - Gold'!BZ54*'Medal values'!$B$1+'Athletes - Silver'!BZ54*'Medal values'!$B$2+'Athletes - Bronze'!BZ54*'Medal values'!$B$3, "") + IF(AND(BZ$1 = BY$1, BY$2 = "Mixed"), 0.5*BY54, 0) + IF(AND(BZ$1 = CA$1, CA$2 = "Mixed"), 0.5*CA54, 0)</f>
        <v>0</v>
      </c>
      <c r="CA54" s="5">
        <f>IF('Athletes - Gold'!CA54+'Athletes - Silver'!CA54+'Athletes - Bronze'!CA54 &gt; 0, 'Athletes - Gold'!CA54*'Medal values'!$B$1+'Athletes - Silver'!CA54*'Medal values'!$B$2+'Athletes - Bronze'!CA54*'Medal values'!$B$3, "") + IF(AND(CA$1 = BZ$1, BZ$2 = "Mixed"), 0.5*BZ54, 0) + IF(AND(CA$1 = CB$1, CB$2 = "Mixed"), 0.5*CB54, 0)</f>
        <v>0</v>
      </c>
      <c r="CB54" s="5">
        <f>IF('Athletes - Gold'!CB54+'Athletes - Silver'!CB54+'Athletes - Bronze'!CB54 &gt; 0, 'Athletes - Gold'!CB54*'Medal values'!$B$1+'Athletes - Silver'!CB54*'Medal values'!$B$2+'Athletes - Bronze'!CB54*'Medal values'!$B$3, "") + IF(AND(CB$1 = CA$1, CA$2 = "Mixed"), 0.5*CA54, 0) + IF(AND(CB$1 = CC$1, CC$2 = "Mixed"), 0.5*CC54, 0)</f>
        <v>0</v>
      </c>
      <c r="CC54" s="5">
        <f>IF('Athletes - Gold'!CC54+'Athletes - Silver'!CC54+'Athletes - Bronze'!CC54 &gt; 0, 'Athletes - Gold'!CC54*'Medal values'!$B$1+'Athletes - Silver'!CC54*'Medal values'!$B$2+'Athletes - Bronze'!CC54*'Medal values'!$B$3, "") + IF(AND(CC$1 = CB$1, CB$2 = "Mixed"), 0.5*CB54, 0) + IF(AND(CC$1 = CD$1, CD$2 = "Mixed"), 0.5*CD54, 0)</f>
        <v>0</v>
      </c>
      <c r="CD54" s="5">
        <f>IF('Athletes - Gold'!CD54+'Athletes - Silver'!CD54+'Athletes - Bronze'!CD54 &gt; 0, 'Athletes - Gold'!CD54*'Medal values'!$B$1+'Athletes - Silver'!CD54*'Medal values'!$B$2+'Athletes - Bronze'!CD54*'Medal values'!$B$3, "") + IF(AND(CD$1 = CC$1, CC$2 = "Mixed"), 0.5*CC54, 0) + IF(AND(CD$1 = CE$1, CE$2 = "Mixed"), 0.5*CE54, 0)</f>
        <v>0</v>
      </c>
      <c r="CE54" s="5">
        <f>IF('Athletes - Gold'!CE54+'Athletes - Silver'!CE54+'Athletes - Bronze'!CE54 &gt; 0, 'Athletes - Gold'!CE54*'Medal values'!$B$1+'Athletes - Silver'!CE54*'Medal values'!$B$2+'Athletes - Bronze'!CE54*'Medal values'!$B$3, "") + IF(AND(CE$1 = CD$1, CD$2 = "Mixed"), 0.5*CD54, 0) + IF(AND(CE$1 = CF$1, CF$2 = "Mixed"), 0.5*CF54, 0)</f>
        <v>0</v>
      </c>
      <c r="CF54" s="5">
        <f>IF('Athletes - Gold'!CF54+'Athletes - Silver'!CF54+'Athletes - Bronze'!CF54 &gt; 0, 'Athletes - Gold'!CF54*'Medal values'!$B$1+'Athletes - Silver'!CF54*'Medal values'!$B$2+'Athletes - Bronze'!CF54*'Medal values'!$B$3, "") + IF(AND(CF$1 = CE$1, CE$2 = "Mixed"), 0.5*CE54, 0) + IF(AND(CF$1 = CG$1, CG$2 = "Mixed"), 0.5*CG54, 0)</f>
        <v>0</v>
      </c>
      <c r="CG54" s="5">
        <f>IF('Athletes - Gold'!CG54+'Athletes - Silver'!CG54+'Athletes - Bronze'!CG54 &gt; 0, 'Athletes - Gold'!CG54*'Medal values'!$B$1+'Athletes - Silver'!CG54*'Medal values'!$B$2+'Athletes - Bronze'!CG54*'Medal values'!$B$3, "") + IF(AND(CG$1 = CF$1, CF$2 = "Mixed"), 0.5*CF54, 0) + IF(AND(CG$1 = CH$1, CH$2 = "Mixed"), 0.5*CH54, 0)</f>
        <v>0</v>
      </c>
      <c r="CH54" s="5">
        <f>IF('Athletes - Gold'!CH54+'Athletes - Silver'!CH54+'Athletes - Bronze'!CH54 &gt; 0, 'Athletes - Gold'!CH54*'Medal values'!$B$1+'Athletes - Silver'!CH54*'Medal values'!$B$2+'Athletes - Bronze'!CH54*'Medal values'!$B$3, "") + IF(AND(CH$1 = CG$1, CG$2 = "Mixed"), 0.5*CG54, 0) + IF(AND(CH$1 = CI$1, CI$2 = "Mixed"), 0.5*CI54, 0)</f>
        <v>0</v>
      </c>
      <c r="CI54" s="5">
        <f>IF('Athletes - Gold'!CI54+'Athletes - Silver'!CI54+'Athletes - Bronze'!CI54 &gt; 0, 'Athletes - Gold'!CI54*'Medal values'!$B$1+'Athletes - Silver'!CI54*'Medal values'!$B$2+'Athletes - Bronze'!CI54*'Medal values'!$B$3, "") + IF(AND(CI$1 = CH$1, CH$2 = "Mixed"), 0.5*CH54, 0) + IF(AND(CI$1 = CJ$1, CJ$2 = "Mixed"), 0.5*CJ54, 0)</f>
        <v>0</v>
      </c>
      <c r="CJ54" s="5">
        <f>IF('Athletes - Gold'!CJ54+'Athletes - Silver'!CJ54+'Athletes - Bronze'!CJ54 &gt; 0, 'Athletes - Gold'!CJ54*'Medal values'!$B$1+'Athletes - Silver'!CJ54*'Medal values'!$B$2+'Athletes - Bronze'!CJ54*'Medal values'!$B$3, "") + IF(AND(CJ$1 = CI$1, CI$2 = "Mixed"), 0.5*CI54, 0) + IF(AND(CJ$1 = CK$1, CK$2 = "Mixed"), 0.5*CK54, 0)</f>
        <v>0</v>
      </c>
      <c r="CK54" s="5">
        <f>IF('Athletes - Gold'!CK54+'Athletes - Silver'!CK54+'Athletes - Bronze'!CK54 &gt; 0, 'Athletes - Gold'!CK54*'Medal values'!$B$1+'Athletes - Silver'!CK54*'Medal values'!$B$2+'Athletes - Bronze'!CK54*'Medal values'!$B$3, "") + IF(AND(CK$1 = CJ$1, CJ$2 = "Mixed"), 0.5*CJ54, 0) + IF(AND(CK$1 = CL$1, CL$2 = "Mixed"), 0.5*CL54, 0)</f>
        <v>0</v>
      </c>
      <c r="CL54" s="5">
        <f>IF('Athletes - Gold'!CL54+'Athletes - Silver'!CL54+'Athletes - Bronze'!CL54 &gt; 0, 'Athletes - Gold'!CL54*'Medal values'!$B$1+'Athletes - Silver'!CL54*'Medal values'!$B$2+'Athletes - Bronze'!CL54*'Medal values'!$B$3, "") + IF(AND(CL$1 = CK$1, CK$2 = "Mixed"), 0.5*CK54, 0) + IF(AND(CL$1 = CM$1, CM$2 = "Mixed"), 0.5*CM54, 0)</f>
        <v>0</v>
      </c>
      <c r="CM54" s="5">
        <f>IF('Athletes - Gold'!CM54+'Athletes - Silver'!CM54+'Athletes - Bronze'!CM54 &gt; 0, 'Athletes - Gold'!CM54*'Medal values'!$B$1+'Athletes - Silver'!CM54*'Medal values'!$B$2+'Athletes - Bronze'!CM54*'Medal values'!$B$3, "") + IF(AND(CM$1 = CL$1, CL$2 = "Mixed"), 0.5*CL54, 0) + IF(AND(CM$1 = CN$1, CN$2 = "Mixed"), 0.5*CN54, 0)</f>
        <v>0</v>
      </c>
      <c r="CN54" s="5">
        <f>IF('Athletes - Gold'!CN54+'Athletes - Silver'!CN54+'Athletes - Bronze'!CN54 &gt; 0, 'Athletes - Gold'!CN54*'Medal values'!$B$1+'Athletes - Silver'!CN54*'Medal values'!$B$2+'Athletes - Bronze'!CN54*'Medal values'!$B$3, "") + IF(AND(CN$1 = CM$1, CM$2 = "Mixed"), 0.5*CM54, 0) + IF(AND(CN$1 = CO$1, CO$2 = "Mixed"), 0.5*CO54, 0)</f>
        <v>0</v>
      </c>
      <c r="CO54" s="5">
        <f>IF('Athletes - Gold'!CO54+'Athletes - Silver'!CO54+'Athletes - Bronze'!CO54 &gt; 0, 'Athletes - Gold'!CO54*'Medal values'!$B$1+'Athletes - Silver'!CO54*'Medal values'!$B$2+'Athletes - Bronze'!CO54*'Medal values'!$B$3, "") + IF(AND(CO$1 = CN$1, CN$2 = "Mixed"), 0.5*CN54, 0) + IF(AND(CO$1 = CP$1, CP$2 = "Mixed"), 0.5*CP54, 0)</f>
        <v>0</v>
      </c>
      <c r="CP54" s="5">
        <f>IF('Athletes - Gold'!CP54+'Athletes - Silver'!CP54+'Athletes - Bronze'!CP54 &gt; 0, 'Athletes - Gold'!CP54*'Medal values'!$B$1+'Athletes - Silver'!CP54*'Medal values'!$B$2+'Athletes - Bronze'!CP54*'Medal values'!$B$3, "") + IF(AND(CP$1 = CO$1, CO$2 = "Mixed"), 0.5*CO54, 0) + IF(AND(CP$1 = CQ$1, CQ$2 = "Mixed"), 0.5*CQ54, 0)</f>
        <v>0</v>
      </c>
      <c r="CQ54" s="5">
        <f>IF('Athletes - Gold'!CQ54+'Athletes - Silver'!CQ54+'Athletes - Bronze'!CQ54 &gt; 0, 'Athletes - Gold'!CQ54*'Medal values'!$B$1+'Athletes - Silver'!CQ54*'Medal values'!$B$2+'Athletes - Bronze'!CQ54*'Medal values'!$B$3, "") + IF(AND(CQ$1 = CP$1, CP$2 = "Mixed"), 0.5*CP54, 0) + IF(AND(CQ$1 = CR$1, CR$2 = "Mixed"), 0.5*CR54, 0)</f>
        <v>0</v>
      </c>
      <c r="CR54" s="5">
        <f>IF('Athletes - Gold'!CR54+'Athletes - Silver'!CR54+'Athletes - Bronze'!CR54 &gt; 0, 'Athletes - Gold'!CR54*'Medal values'!$B$1+'Athletes - Silver'!CR54*'Medal values'!$B$2+'Athletes - Bronze'!CR54*'Medal values'!$B$3, "") + IF(AND(CR$1 = CQ$1, CQ$2 = "Mixed"), 0.5*CQ54, 0) + IF(AND(CR$1 = CS$1, CS$2 = "Mixed"), 0.5*CS54, 0)</f>
        <v>0</v>
      </c>
      <c r="CS54" s="5">
        <f>IF('Athletes - Gold'!CS54+'Athletes - Silver'!CS54+'Athletes - Bronze'!CS54 &gt; 0, 'Athletes - Gold'!CS54*'Medal values'!$B$1+'Athletes - Silver'!CS54*'Medal values'!$B$2+'Athletes - Bronze'!CS54*'Medal values'!$B$3, "") + IF(AND(CS$1 = CR$1, CR$2 = "Mixed"), 0.5*CR54, 0) + IF(AND(CS$1 = CT$1, CT$2 = "Mixed"), 0.5*CT54, 0)</f>
        <v>0</v>
      </c>
      <c r="CT54" s="5">
        <f>IF('Athletes - Gold'!CT54+'Athletes - Silver'!CT54+'Athletes - Bronze'!CT54 &gt; 0, 'Athletes - Gold'!CT54*'Medal values'!$B$1+'Athletes - Silver'!CT54*'Medal values'!$B$2+'Athletes - Bronze'!CT54*'Medal values'!$B$3, "") + IF(AND(CT$1 = CS$1, CS$2 = "Mixed"), 0.5*CS54, 0) + IF(AND(CT$1 = CU$1, CU$2 = "Mixed"), 0.5*CU54, 0)</f>
        <v>0</v>
      </c>
      <c r="CU54" s="5">
        <f>IF('Athletes - Gold'!CU54+'Athletes - Silver'!CU54+'Athletes - Bronze'!CU54 &gt; 0, 'Athletes - Gold'!CU54*'Medal values'!$B$1+'Athletes - Silver'!CU54*'Medal values'!$B$2+'Athletes - Bronze'!CU54*'Medal values'!$B$3, "") + IF(AND(CU$1 = CT$1, CT$2 = "Mixed"), 0.5*CT54, 0) + IF(AND(CU$1 = CV$1, CV$2 = "Mixed"), 0.5*CV54, 0)</f>
        <v>2.000001</v>
      </c>
      <c r="CV54" s="5">
        <f>IF('Athletes - Gold'!CV54+'Athletes - Silver'!CV54+'Athletes - Bronze'!CV54 &gt; 0, 'Athletes - Gold'!CV54*'Medal values'!$B$1+'Athletes - Silver'!CV54*'Medal values'!$B$2+'Athletes - Bronze'!CV54*'Medal values'!$B$3, "") + IF(AND(CV$1 = CU$1, CU$2 = "Mixed"), 0.5*CU54, 0) + IF(AND(CV$1 = CW$1, CW$2 = "Mixed"), 0.5*CW54, 0)</f>
        <v>3.000001</v>
      </c>
      <c r="CW54" s="5">
        <f t="shared" ref="CW54:CX54" si="53">SUMIF($B$2:$CV$2,CW$2, $B54:$CV54)</f>
        <v>2.000001</v>
      </c>
      <c r="CX54" s="5">
        <f t="shared" si="53"/>
        <v>3.000001</v>
      </c>
      <c r="CY54" s="5">
        <f t="shared" si="3"/>
        <v>5.000002</v>
      </c>
    </row>
    <row r="55">
      <c r="A55" s="5" t="str">
        <f>Countries!A53</f>
        <v>KOR</v>
      </c>
      <c r="B55" s="5">
        <f>IF('Athletes - Gold'!B55+'Athletes - Silver'!B55+'Athletes - Bronze'!B55 &gt; 0, 'Athletes - Gold'!B55*'Medal values'!$B$1+'Athletes - Silver'!B55*'Medal values'!$B$2+'Athletes - Bronze'!B55*'Medal values'!$B$3, "") + IF(AND(B$1 = A$1, A$2 = "Mixed"), 0.5*A55, 0) + IF(AND(B$1 = C$1, C$2 = "Mixed"), 0.5*C55, 0)</f>
        <v>0</v>
      </c>
      <c r="C55" s="5">
        <f>IF('Athletes - Gold'!C55+'Athletes - Silver'!C55+'Athletes - Bronze'!C55 &gt; 0, 'Athletes - Gold'!C55*'Medal values'!$B$1+'Athletes - Silver'!C55*'Medal values'!$B$2+'Athletes - Bronze'!C55*'Medal values'!$B$3, "") + IF(AND(C$1 = B$1, B$2 = "Mixed"), 0.5*B55, 0) + IF(AND(C$1 = D$1, D$2 = "Mixed"), 0.5*D55, 0)</f>
        <v>0</v>
      </c>
      <c r="D55" s="5">
        <f>IF('Athletes - Gold'!D55+'Athletes - Silver'!D55+'Athletes - Bronze'!D55 &gt; 0, 'Athletes - Gold'!D55*'Medal values'!$B$1+'Athletes - Silver'!D55*'Medal values'!$B$2+'Athletes - Bronze'!D55*'Medal values'!$B$3, "") + IF(AND(D$1 = C$1, C$2 = "Mixed"), 0.5*C55, 0) + IF(AND(D$1 = E$1, E$2 = "Mixed"), 0.5*E55, 0)</f>
        <v>12.004</v>
      </c>
      <c r="E55" s="5">
        <f>IF('Athletes - Gold'!E55+'Athletes - Silver'!E55+'Athletes - Bronze'!E55 &gt; 0, 'Athletes - Gold'!E55*'Medal values'!$B$1+'Athletes - Silver'!E55*'Medal values'!$B$2+'Athletes - Bronze'!E55*'Medal values'!$B$3, "") + IF(AND(E$1 = D$1, D$2 = "Mixed"), 0.5*D55, 0) + IF(AND(E$1 = F$1, F$2 = "Mixed"), 0.5*F55, 0)</f>
        <v>6.002</v>
      </c>
      <c r="F55" s="5">
        <f>IF('Athletes - Gold'!F55+'Athletes - Silver'!F55+'Athletes - Bronze'!F55 &gt; 0, 'Athletes - Gold'!F55*'Medal values'!$B$1+'Athletes - Silver'!F55*'Medal values'!$B$2+'Athletes - Bronze'!F55*'Medal values'!$B$3, "") + IF(AND(F$1 = E$1, E$2 = "Mixed"), 0.5*E55, 0) + IF(AND(F$1 = G$1, G$2 = "Mixed"), 0.5*G55, 0)</f>
        <v>15.005</v>
      </c>
      <c r="G55" s="5">
        <f>IF('Athletes - Gold'!G55+'Athletes - Silver'!G55+'Athletes - Bronze'!G55 &gt; 0, 'Athletes - Gold'!G55*'Medal values'!$B$1+'Athletes - Silver'!G55*'Medal values'!$B$2+'Athletes - Bronze'!G55*'Medal values'!$B$3, "") + IF(AND(G$1 = F$1, F$2 = "Mixed"), 0.5*F55, 0) + IF(AND(G$1 = H$1, H$2 = "Mixed"), 0.5*H55, 0)</f>
        <v>3.001</v>
      </c>
      <c r="H55" s="5">
        <f>IF('Athletes - Gold'!H55+'Athletes - Silver'!H55+'Athletes - Bronze'!H55 &gt; 0, 'Athletes - Gold'!H55*'Medal values'!$B$1+'Athletes - Silver'!H55*'Medal values'!$B$2+'Athletes - Bronze'!H55*'Medal values'!$B$3, "") + IF(AND(H$1 = G$1, G$2 = "Mixed"), 0.5*G55, 0) + IF(AND(H$1 = I$1, I$2 = "Mixed"), 0.5*I55, 0)</f>
        <v>1</v>
      </c>
      <c r="I55" s="5">
        <f>IF('Athletes - Gold'!I55+'Athletes - Silver'!I55+'Athletes - Bronze'!I55 &gt; 0, 'Athletes - Gold'!I55*'Medal values'!$B$1+'Athletes - Silver'!I55*'Medal values'!$B$2+'Athletes - Bronze'!I55*'Medal values'!$B$3, "") + IF(AND(I$1 = H$1, H$2 = "Mixed"), 0.5*H55, 0) + IF(AND(I$1 = J$1, J$2 = "Mixed"), 0.5*J55, 0)</f>
        <v>0</v>
      </c>
      <c r="J55" s="5">
        <f>IF('Athletes - Gold'!J55+'Athletes - Silver'!J55+'Athletes - Bronze'!J55 &gt; 0, 'Athletes - Gold'!J55*'Medal values'!$B$1+'Athletes - Silver'!J55*'Medal values'!$B$2+'Athletes - Bronze'!J55*'Medal values'!$B$3, "") + IF(AND(J$1 = I$1, I$2 = "Mixed"), 0.5*I55, 0) + IF(AND(J$1 = K$1, K$2 = "Mixed"), 0.5*K55, 0)</f>
        <v>0</v>
      </c>
      <c r="K55" s="5">
        <f>IF('Athletes - Gold'!K55+'Athletes - Silver'!K55+'Athletes - Bronze'!K55 &gt; 0, 'Athletes - Gold'!K55*'Medal values'!$B$1+'Athletes - Silver'!K55*'Medal values'!$B$2+'Athletes - Bronze'!K55*'Medal values'!$B$3, "") + IF(AND(K$1 = J$1, J$2 = "Mixed"), 0.5*J55, 0) + IF(AND(K$1 = L$1, L$2 = "Mixed"), 0.5*L55, 0)</f>
        <v>0</v>
      </c>
      <c r="L55" s="5">
        <f>IF('Athletes - Gold'!L55+'Athletes - Silver'!L55+'Athletes - Bronze'!L55 &gt; 0, 'Athletes - Gold'!L55*'Medal values'!$B$1+'Athletes - Silver'!L55*'Medal values'!$B$2+'Athletes - Bronze'!L55*'Medal values'!$B$3, "") + IF(AND(L$1 = K$1, K$2 = "Mixed"), 0.5*K55, 0) + IF(AND(L$1 = M$1, M$2 = "Mixed"), 0.5*M55, 0)</f>
        <v>0</v>
      </c>
      <c r="M55" s="5">
        <f>IF('Athletes - Gold'!M55+'Athletes - Silver'!M55+'Athletes - Bronze'!M55 &gt; 0, 'Athletes - Gold'!M55*'Medal values'!$B$1+'Athletes - Silver'!M55*'Medal values'!$B$2+'Athletes - Bronze'!M55*'Medal values'!$B$3, "") + IF(AND(M$1 = L$1, L$2 = "Mixed"), 0.5*L55, 0) + IF(AND(M$1 = N$1, N$2 = "Mixed"), 0.5*N55, 0)</f>
        <v>0</v>
      </c>
      <c r="N55" s="5">
        <f>IF('Athletes - Gold'!N55+'Athletes - Silver'!N55+'Athletes - Bronze'!N55 &gt; 0, 'Athletes - Gold'!N55*'Medal values'!$B$1+'Athletes - Silver'!N55*'Medal values'!$B$2+'Athletes - Bronze'!N55*'Medal values'!$B$3, "") + IF(AND(N$1 = M$1, M$2 = "Mixed"), 0.5*M55, 0) + IF(AND(N$1 = O$1, O$2 = "Mixed"), 0.5*O55, 0)</f>
        <v>0</v>
      </c>
      <c r="O55" s="5">
        <f>IF('Athletes - Gold'!O55+'Athletes - Silver'!O55+'Athletes - Bronze'!O55 &gt; 0, 'Athletes - Gold'!O55*'Medal values'!$B$1+'Athletes - Silver'!O55*'Medal values'!$B$2+'Athletes - Bronze'!O55*'Medal values'!$B$3, "") + IF(AND(O$1 = N$1, N$2 = "Mixed"), 0.5*N55, 0) + IF(AND(O$1 = P$1, P$2 = "Mixed"), 0.5*P55, 0)</f>
        <v>2</v>
      </c>
      <c r="P55" s="5">
        <f>IF('Athletes - Gold'!P55+'Athletes - Silver'!P55+'Athletes - Bronze'!P55 &gt; 0, 'Athletes - Gold'!P55*'Medal values'!$B$1+'Athletes - Silver'!P55*'Medal values'!$B$2+'Athletes - Bronze'!P55*'Medal values'!$B$3, "") + IF(AND(P$1 = O$1, O$2 = "Mixed"), 0.5*O55, 0) + IF(AND(P$1 = Q$1, Q$2 = "Mixed"), 0.5*Q55, 0)</f>
        <v>0</v>
      </c>
      <c r="Q55" s="5">
        <f>IF('Athletes - Gold'!Q55+'Athletes - Silver'!Q55+'Athletes - Bronze'!Q55 &gt; 0, 'Athletes - Gold'!Q55*'Medal values'!$B$1+'Athletes - Silver'!Q55*'Medal values'!$B$2+'Athletes - Bronze'!Q55*'Medal values'!$B$3, "") + IF(AND(Q$1 = P$1, P$2 = "Mixed"), 0.5*P55, 0) + IF(AND(Q$1 = R$1, R$2 = "Mixed"), 0.5*R55, 0)</f>
        <v>0</v>
      </c>
      <c r="R55" s="5">
        <f>IF('Athletes - Gold'!R55+'Athletes - Silver'!R55+'Athletes - Bronze'!R55 &gt; 0, 'Athletes - Gold'!R55*'Medal values'!$B$1+'Athletes - Silver'!R55*'Medal values'!$B$2+'Athletes - Bronze'!R55*'Medal values'!$B$3, "") + IF(AND(R$1 = Q$1, Q$2 = "Mixed"), 0.5*Q55, 0) + IF(AND(R$1 = S$1, S$2 = "Mixed"), 0.5*S55, 0)</f>
        <v>0</v>
      </c>
      <c r="S55" s="5">
        <f>IF('Athletes - Gold'!S55+'Athletes - Silver'!S55+'Athletes - Bronze'!S55 &gt; 0, 'Athletes - Gold'!S55*'Medal values'!$B$1+'Athletes - Silver'!S55*'Medal values'!$B$2+'Athletes - Bronze'!S55*'Medal values'!$B$3, "") + IF(AND(S$1 = R$1, R$2 = "Mixed"), 0.5*R55, 0) + IF(AND(S$1 = T$1, T$2 = "Mixed"), 0.5*T55, 0)</f>
        <v>0</v>
      </c>
      <c r="T55" s="5">
        <f>IF('Athletes - Gold'!T55+'Athletes - Silver'!T55+'Athletes - Bronze'!T55 &gt; 0, 'Athletes - Gold'!T55*'Medal values'!$B$1+'Athletes - Silver'!T55*'Medal values'!$B$2+'Athletes - Bronze'!T55*'Medal values'!$B$3, "") + IF(AND(T$1 = S$1, S$2 = "Mixed"), 0.5*S55, 0) + IF(AND(T$1 = U$1, U$2 = "Mixed"), 0.5*U55, 0)</f>
        <v>0</v>
      </c>
      <c r="U55" s="5">
        <f>IF('Athletes - Gold'!U55+'Athletes - Silver'!U55+'Athletes - Bronze'!U55 &gt; 0, 'Athletes - Gold'!U55*'Medal values'!$B$1+'Athletes - Silver'!U55*'Medal values'!$B$2+'Athletes - Bronze'!U55*'Medal values'!$B$3, "") + IF(AND(U$1 = T$1, T$2 = "Mixed"), 0.5*T55, 0) + IF(AND(U$1 = V$1, V$2 = "Mixed"), 0.5*V55, 0)</f>
        <v>0</v>
      </c>
      <c r="V55" s="5">
        <f>IF('Athletes - Gold'!V55+'Athletes - Silver'!V55+'Athletes - Bronze'!V55 &gt; 0, 'Athletes - Gold'!V55*'Medal values'!$B$1+'Athletes - Silver'!V55*'Medal values'!$B$2+'Athletes - Bronze'!V55*'Medal values'!$B$3, "") + IF(AND(V$1 = U$1, U$2 = "Mixed"), 0.5*U55, 0) + IF(AND(V$1 = W$1, W$2 = "Mixed"), 0.5*W55, 0)</f>
        <v>0</v>
      </c>
      <c r="W55" s="5">
        <f>IF('Athletes - Gold'!W55+'Athletes - Silver'!W55+'Athletes - Bronze'!W55 &gt; 0, 'Athletes - Gold'!W55*'Medal values'!$B$1+'Athletes - Silver'!W55*'Medal values'!$B$2+'Athletes - Bronze'!W55*'Medal values'!$B$3, "") + IF(AND(W$1 = V$1, V$2 = "Mixed"), 0.5*V55, 0) + IF(AND(W$1 = X$1, X$2 = "Mixed"), 0.5*X55, 0)</f>
        <v>0</v>
      </c>
      <c r="X55" s="5">
        <f>IF('Athletes - Gold'!X55+'Athletes - Silver'!X55+'Athletes - Bronze'!X55 &gt; 0, 'Athletes - Gold'!X55*'Medal values'!$B$1+'Athletes - Silver'!X55*'Medal values'!$B$2+'Athletes - Bronze'!X55*'Medal values'!$B$3, "") + IF(AND(X$1 = W$1, W$2 = "Mixed"), 0.5*W55, 0) + IF(AND(X$1 = Y$1, Y$2 = "Mixed"), 0.5*Y55, 0)</f>
        <v>0</v>
      </c>
      <c r="Y55" s="5">
        <f>IF('Athletes - Gold'!Y55+'Athletes - Silver'!Y55+'Athletes - Bronze'!Y55 &gt; 0, 'Athletes - Gold'!Y55*'Medal values'!$B$1+'Athletes - Silver'!Y55*'Medal values'!$B$2+'Athletes - Bronze'!Y55*'Medal values'!$B$3, "") + IF(AND(Y$1 = X$1, X$2 = "Mixed"), 0.5*X55, 0) + IF(AND(Y$1 = Z$1, Z$2 = "Mixed"), 0.5*Z55, 0)</f>
        <v>0</v>
      </c>
      <c r="Z55" s="5">
        <f>IF('Athletes - Gold'!Z55+'Athletes - Silver'!Z55+'Athletes - Bronze'!Z55 &gt; 0, 'Athletes - Gold'!Z55*'Medal values'!$B$1+'Athletes - Silver'!Z55*'Medal values'!$B$2+'Athletes - Bronze'!Z55*'Medal values'!$B$3, "") + IF(AND(Z$1 = Y$1, Y$2 = "Mixed"), 0.5*Y55, 0) + IF(AND(Z$1 = AA$1, AA$2 = "Mixed"), 0.5*AA55, 0)</f>
        <v>0</v>
      </c>
      <c r="AA55" s="5">
        <f>IF('Athletes - Gold'!AA55+'Athletes - Silver'!AA55+'Athletes - Bronze'!AA55 &gt; 0, 'Athletes - Gold'!AA55*'Medal values'!$B$1+'Athletes - Silver'!AA55*'Medal values'!$B$2+'Athletes - Bronze'!AA55*'Medal values'!$B$3, "") + IF(AND(AA$1 = Z$1, Z$2 = "Mixed"), 0.5*Z55, 0) + IF(AND(AA$1 = AB$1, AB$2 = "Mixed"), 0.5*AB55, 0)</f>
        <v>0</v>
      </c>
      <c r="AB55" s="5">
        <f>IF('Athletes - Gold'!AB55+'Athletes - Silver'!AB55+'Athletes - Bronze'!AB55 &gt; 0, 'Athletes - Gold'!AB55*'Medal values'!$B$1+'Athletes - Silver'!AB55*'Medal values'!$B$2+'Athletes - Bronze'!AB55*'Medal values'!$B$3, "") + IF(AND(AB$1 = AA$1, AA$2 = "Mixed"), 0.5*AA55, 0) + IF(AND(AB$1 = AC$1, AC$2 = "Mixed"), 0.5*AC55, 0)</f>
        <v>0</v>
      </c>
      <c r="AC55" s="5">
        <f>IF('Athletes - Gold'!AC55+'Athletes - Silver'!AC55+'Athletes - Bronze'!AC55 &gt; 0, 'Athletes - Gold'!AC55*'Medal values'!$B$1+'Athletes - Silver'!AC55*'Medal values'!$B$2+'Athletes - Bronze'!AC55*'Medal values'!$B$3, "") + IF(AND(AC$1 = AB$1, AB$2 = "Mixed"), 0.5*AB55, 0) + IF(AND(AC$1 = AD$1, AD$2 = "Mixed"), 0.5*AD55, 0)</f>
        <v>0</v>
      </c>
      <c r="AD55" s="5">
        <f>IF('Athletes - Gold'!AD55+'Athletes - Silver'!AD55+'Athletes - Bronze'!AD55 &gt; 0, 'Athletes - Gold'!AD55*'Medal values'!$B$1+'Athletes - Silver'!AD55*'Medal values'!$B$2+'Athletes - Bronze'!AD55*'Medal values'!$B$3, "") + IF(AND(AD$1 = AC$1, AC$2 = "Mixed"), 0.5*AC55, 0) + IF(AND(AD$1 = AE$1, AE$2 = "Mixed"), 0.5*AE55, 0)</f>
        <v>0</v>
      </c>
      <c r="AE55" s="5">
        <f>IF('Athletes - Gold'!AE55+'Athletes - Silver'!AE55+'Athletes - Bronze'!AE55 &gt; 0, 'Athletes - Gold'!AE55*'Medal values'!$B$1+'Athletes - Silver'!AE55*'Medal values'!$B$2+'Athletes - Bronze'!AE55*'Medal values'!$B$3, "") + IF(AND(AE$1 = AD$1, AD$2 = "Mixed"), 0.5*AD55, 0) + IF(AND(AE$1 = AF$1, AF$2 = "Mixed"), 0.5*AF55, 0)</f>
        <v>0</v>
      </c>
      <c r="AF55" s="5">
        <f>IF('Athletes - Gold'!AF55+'Athletes - Silver'!AF55+'Athletes - Bronze'!AF55 &gt; 0, 'Athletes - Gold'!AF55*'Medal values'!$B$1+'Athletes - Silver'!AF55*'Medal values'!$B$2+'Athletes - Bronze'!AF55*'Medal values'!$B$3, "") + IF(AND(AF$1 = AE$1, AE$2 = "Mixed"), 0.5*AE55, 0) + IF(AND(AF$1 = AG$1, AG$2 = "Mixed"), 0.5*AG55, 0)</f>
        <v>0</v>
      </c>
      <c r="AG55" s="5">
        <f>IF('Athletes - Gold'!AG55+'Athletes - Silver'!AG55+'Athletes - Bronze'!AG55 &gt; 0, 'Athletes - Gold'!AG55*'Medal values'!$B$1+'Athletes - Silver'!AG55*'Medal values'!$B$2+'Athletes - Bronze'!AG55*'Medal values'!$B$3, "") + IF(AND(AG$1 = AF$1, AF$2 = "Mixed"), 0.5*AF55, 0) + IF(AND(AG$1 = AH$1, AH$2 = "Mixed"), 0.5*AH55, 0)</f>
        <v>0</v>
      </c>
      <c r="AH55" s="5">
        <f>IF('Athletes - Gold'!AH55+'Athletes - Silver'!AH55+'Athletes - Bronze'!AH55 &gt; 0, 'Athletes - Gold'!AH55*'Medal values'!$B$1+'Athletes - Silver'!AH55*'Medal values'!$B$2+'Athletes - Bronze'!AH55*'Medal values'!$B$3, "") + IF(AND(AH$1 = AG$1, AG$2 = "Mixed"), 0.5*AG55, 0) + IF(AND(AH$1 = AI$1, AI$2 = "Mixed"), 0.5*AI55, 0)</f>
        <v>0</v>
      </c>
      <c r="AI55" s="5">
        <f>IF('Athletes - Gold'!AI55+'Athletes - Silver'!AI55+'Athletes - Bronze'!AI55 &gt; 0, 'Athletes - Gold'!AI55*'Medal values'!$B$1+'Athletes - Silver'!AI55*'Medal values'!$B$2+'Athletes - Bronze'!AI55*'Medal values'!$B$3, "") + IF(AND(AI$1 = AH$1, AH$2 = "Mixed"), 0.5*AH55, 0) + IF(AND(AI$1 = AJ$1, AJ$2 = "Mixed"), 0.5*AJ55, 0)</f>
        <v>0</v>
      </c>
      <c r="AJ55" s="5">
        <f>IF('Athletes - Gold'!AJ55+'Athletes - Silver'!AJ55+'Athletes - Bronze'!AJ55 &gt; 0, 'Athletes - Gold'!AJ55*'Medal values'!$B$1+'Athletes - Silver'!AJ55*'Medal values'!$B$2+'Athletes - Bronze'!AJ55*'Medal values'!$B$3, "") + IF(AND(AJ$1 = AI$1, AI$2 = "Mixed"), 0.5*AI55, 0) + IF(AND(AJ$1 = AK$1, AK$2 = "Mixed"), 0.5*AK55, 0)</f>
        <v>0</v>
      </c>
      <c r="AK55" s="5">
        <f>IF('Athletes - Gold'!AK55+'Athletes - Silver'!AK55+'Athletes - Bronze'!AK55 &gt; 0, 'Athletes - Gold'!AK55*'Medal values'!$B$1+'Athletes - Silver'!AK55*'Medal values'!$B$2+'Athletes - Bronze'!AK55*'Medal values'!$B$3, "") + IF(AND(AK$1 = AJ$1, AJ$2 = "Mixed"), 0.5*AJ55, 0) + IF(AND(AK$1 = AL$1, AL$2 = "Mixed"), 0.5*AL55, 0)</f>
        <v>0</v>
      </c>
      <c r="AL55" s="5">
        <f>IF('Athletes - Gold'!AL55+'Athletes - Silver'!AL55+'Athletes - Bronze'!AL55 &gt; 0, 'Athletes - Gold'!AL55*'Medal values'!$B$1+'Athletes - Silver'!AL55*'Medal values'!$B$2+'Athletes - Bronze'!AL55*'Medal values'!$B$3, "") + IF(AND(AL$1 = AK$1, AK$2 = "Mixed"), 0.5*AK55, 0) + IF(AND(AL$1 = AM$1, AM$2 = "Mixed"), 0.5*AM55, 0)</f>
        <v>0</v>
      </c>
      <c r="AM55" s="5">
        <f>IF('Athletes - Gold'!AM55+'Athletes - Silver'!AM55+'Athletes - Bronze'!AM55 &gt; 0, 'Athletes - Gold'!AM55*'Medal values'!$B$1+'Athletes - Silver'!AM55*'Medal values'!$B$2+'Athletes - Bronze'!AM55*'Medal values'!$B$3, "") + IF(AND(AM$1 = AL$1, AL$2 = "Mixed"), 0.5*AL55, 0) + IF(AND(AM$1 = AN$1, AN$2 = "Mixed"), 0.5*AN55, 0)</f>
        <v>0</v>
      </c>
      <c r="AN55" s="5">
        <f>IF('Athletes - Gold'!AN55+'Athletes - Silver'!AN55+'Athletes - Bronze'!AN55 &gt; 0, 'Athletes - Gold'!AN55*'Medal values'!$B$1+'Athletes - Silver'!AN55*'Medal values'!$B$2+'Athletes - Bronze'!AN55*'Medal values'!$B$3, "") + IF(AND(AN$1 = AM$1, AM$2 = "Mixed"), 0.5*AM55, 0) + IF(AND(AN$1 = AO$1, AO$2 = "Mixed"), 0.5*AO55, 0)</f>
        <v>0</v>
      </c>
      <c r="AO55" s="5">
        <f>IF('Athletes - Gold'!AO55+'Athletes - Silver'!AO55+'Athletes - Bronze'!AO55 &gt; 0, 'Athletes - Gold'!AO55*'Medal values'!$B$1+'Athletes - Silver'!AO55*'Medal values'!$B$2+'Athletes - Bronze'!AO55*'Medal values'!$B$3, "") + IF(AND(AO$1 = AN$1, AN$2 = "Mixed"), 0.5*AN55, 0) + IF(AND(AO$1 = AP$1, AP$2 = "Mixed"), 0.5*AP55, 0)</f>
        <v>13.003</v>
      </c>
      <c r="AP55" s="5">
        <f>IF('Athletes - Gold'!AP55+'Athletes - Silver'!AP55+'Athletes - Bronze'!AP55 &gt; 0, 'Athletes - Gold'!AP55*'Medal values'!$B$1+'Athletes - Silver'!AP55*'Medal values'!$B$2+'Athletes - Bronze'!AP55*'Medal values'!$B$3, "") + IF(AND(AP$1 = AO$1, AO$2 = "Mixed"), 0.5*AO55, 0) + IF(AND(AP$1 = AQ$1, AQ$2 = "Mixed"), 0.5*AQ55, 0)</f>
        <v>9.000003</v>
      </c>
      <c r="AQ55" s="5">
        <f>IF('Athletes - Gold'!AQ55+'Athletes - Silver'!AQ55+'Athletes - Bronze'!AQ55 &gt; 0, 'Athletes - Gold'!AQ55*'Medal values'!$B$1+'Athletes - Silver'!AQ55*'Medal values'!$B$2+'Athletes - Bronze'!AQ55*'Medal values'!$B$3, "") + IF(AND(AQ$1 = AP$1, AP$2 = "Mixed"), 0.5*AP55, 0) + IF(AND(AQ$1 = AR$1, AR$2 = "Mixed"), 0.5*AR55, 0)</f>
        <v>0</v>
      </c>
      <c r="AR55" s="5">
        <f>IF('Athletes - Gold'!AR55+'Athletes - Silver'!AR55+'Athletes - Bronze'!AR55 &gt; 0, 'Athletes - Gold'!AR55*'Medal values'!$B$1+'Athletes - Silver'!AR55*'Medal values'!$B$2+'Athletes - Bronze'!AR55*'Medal values'!$B$3, "") + IF(AND(AR$1 = AQ$1, AQ$2 = "Mixed"), 0.5*AQ55, 0) + IF(AND(AR$1 = AS$1, AS$2 = "Mixed"), 0.5*AS55, 0)</f>
        <v>0</v>
      </c>
      <c r="AS55" s="5">
        <f>IF('Athletes - Gold'!AS55+'Athletes - Silver'!AS55+'Athletes - Bronze'!AS55 &gt; 0, 'Athletes - Gold'!AS55*'Medal values'!$B$1+'Athletes - Silver'!AS55*'Medal values'!$B$2+'Athletes - Bronze'!AS55*'Medal values'!$B$3, "") + IF(AND(AS$1 = AR$1, AR$2 = "Mixed"), 0.5*AR55, 0) + IF(AND(AS$1 = AT$1, AT$2 = "Mixed"), 0.5*AT55, 0)</f>
        <v>0</v>
      </c>
      <c r="AT55" s="5">
        <f>IF('Athletes - Gold'!AT55+'Athletes - Silver'!AT55+'Athletes - Bronze'!AT55 &gt; 0, 'Athletes - Gold'!AT55*'Medal values'!$B$1+'Athletes - Silver'!AT55*'Medal values'!$B$2+'Athletes - Bronze'!AT55*'Medal values'!$B$3, "") + IF(AND(AT$1 = AS$1, AS$2 = "Mixed"), 0.5*AS55, 0) + IF(AND(AT$1 = AU$1, AU$2 = "Mixed"), 0.5*AU55, 0)</f>
        <v>0</v>
      </c>
      <c r="AU55" s="5">
        <f>IF('Athletes - Gold'!AU55+'Athletes - Silver'!AU55+'Athletes - Bronze'!AU55 &gt; 0, 'Athletes - Gold'!AU55*'Medal values'!$B$1+'Athletes - Silver'!AU55*'Medal values'!$B$2+'Athletes - Bronze'!AU55*'Medal values'!$B$3, "") + IF(AND(AU$1 = AT$1, AT$2 = "Mixed"), 0.5*AT55, 0) + IF(AND(AU$1 = AV$1, AV$2 = "Mixed"), 0.5*AV55, 0)</f>
        <v>0</v>
      </c>
      <c r="AV55" s="5">
        <f>IF('Athletes - Gold'!AV55+'Athletes - Silver'!AV55+'Athletes - Bronze'!AV55 &gt; 0, 'Athletes - Gold'!AV55*'Medal values'!$B$1+'Athletes - Silver'!AV55*'Medal values'!$B$2+'Athletes - Bronze'!AV55*'Medal values'!$B$3, "") + IF(AND(AV$1 = AU$1, AU$2 = "Mixed"), 0.5*AU55, 0) + IF(AND(AV$1 = AW$1, AW$2 = "Mixed"), 0.5*AW55, 0)</f>
        <v>0</v>
      </c>
      <c r="AW55" s="5">
        <f>IF('Athletes - Gold'!AW55+'Athletes - Silver'!AW55+'Athletes - Bronze'!AW55 &gt; 0, 'Athletes - Gold'!AW55*'Medal values'!$B$1+'Athletes - Silver'!AW55*'Medal values'!$B$2+'Athletes - Bronze'!AW55*'Medal values'!$B$3, "") + IF(AND(AW$1 = AV$1, AV$2 = "Mixed"), 0.5*AV55, 0) + IF(AND(AW$1 = AX$1, AX$2 = "Mixed"), 0.5*AX55, 0)</f>
        <v>0</v>
      </c>
      <c r="AX55" s="5">
        <f>IF('Athletes - Gold'!AX55+'Athletes - Silver'!AX55+'Athletes - Bronze'!AX55 &gt; 0, 'Athletes - Gold'!AX55*'Medal values'!$B$1+'Athletes - Silver'!AX55*'Medal values'!$B$2+'Athletes - Bronze'!AX55*'Medal values'!$B$3, "") + IF(AND(AX$1 = AW$1, AW$2 = "Mixed"), 0.5*AW55, 0) + IF(AND(AX$1 = AY$1, AY$2 = "Mixed"), 0.5*AY55, 0)</f>
        <v>0</v>
      </c>
      <c r="AY55" s="5">
        <f>IF('Athletes - Gold'!AY55+'Athletes - Silver'!AY55+'Athletes - Bronze'!AY55 &gt; 0, 'Athletes - Gold'!AY55*'Medal values'!$B$1+'Athletes - Silver'!AY55*'Medal values'!$B$2+'Athletes - Bronze'!AY55*'Medal values'!$B$3, "") + IF(AND(AY$1 = AX$1, AX$2 = "Mixed"), 0.5*AX55, 0) + IF(AND(AY$1 = AZ$1, AZ$2 = "Mixed"), 0.5*AZ55, 0)</f>
        <v>4.000001</v>
      </c>
      <c r="AZ55" s="5">
        <f>IF('Athletes - Gold'!AZ55+'Athletes - Silver'!AZ55+'Athletes - Bronze'!AZ55 &gt; 0, 'Athletes - Gold'!AZ55*'Medal values'!$B$1+'Athletes - Silver'!AZ55*'Medal values'!$B$2+'Athletes - Bronze'!AZ55*'Medal values'!$B$3, "") + IF(AND(AZ$1 = AY$1, AY$2 = "Mixed"), 0.5*AY55, 0) + IF(AND(AZ$1 = BA$1, BA$2 = "Mixed"), 0.5*BA55, 0)</f>
        <v>0</v>
      </c>
      <c r="BA55" s="5">
        <f>IF('Athletes - Gold'!BA55+'Athletes - Silver'!BA55+'Athletes - Bronze'!BA55 &gt; 0, 'Athletes - Gold'!BA55*'Medal values'!$B$1+'Athletes - Silver'!BA55*'Medal values'!$B$2+'Athletes - Bronze'!BA55*'Medal values'!$B$3, "") + IF(AND(BA$1 = AZ$1, AZ$2 = "Mixed"), 0.5*AZ55, 0) + IF(AND(BA$1 = BB$1, BB$2 = "Mixed"), 0.5*BB55, 0)</f>
        <v>0</v>
      </c>
      <c r="BB55" s="5">
        <f>IF('Athletes - Gold'!BB55+'Athletes - Silver'!BB55+'Athletes - Bronze'!BB55 &gt; 0, 'Athletes - Gold'!BB55*'Medal values'!$B$1+'Athletes - Silver'!BB55*'Medal values'!$B$2+'Athletes - Bronze'!BB55*'Medal values'!$B$3, "") + IF(AND(BB$1 = BA$1, BA$2 = "Mixed"), 0.5*BA55, 0) + IF(AND(BB$1 = BC$1, BC$2 = "Mixed"), 0.5*BC55, 0)</f>
        <v>0</v>
      </c>
      <c r="BC55" s="5">
        <f>IF('Athletes - Gold'!BC55+'Athletes - Silver'!BC55+'Athletes - Bronze'!BC55 &gt; 0, 'Athletes - Gold'!BC55*'Medal values'!$B$1+'Athletes - Silver'!BC55*'Medal values'!$B$2+'Athletes - Bronze'!BC55*'Medal values'!$B$3, "") + IF(AND(BC$1 = BB$1, BB$2 = "Mixed"), 0.5*BB55, 0) + IF(AND(BC$1 = BD$1, BD$2 = "Mixed"), 0.5*BD55, 0)</f>
        <v>0</v>
      </c>
      <c r="BD55" s="5">
        <f>IF('Athletes - Gold'!BD55+'Athletes - Silver'!BD55+'Athletes - Bronze'!BD55 &gt; 0, 'Athletes - Gold'!BD55*'Medal values'!$B$1+'Athletes - Silver'!BD55*'Medal values'!$B$2+'Athletes - Bronze'!BD55*'Medal values'!$B$3, "") + IF(AND(BD$1 = BC$1, BC$2 = "Mixed"), 0.5*BC55, 0) + IF(AND(BD$1 = BE$1, BE$2 = "Mixed"), 0.5*BE55, 0)</f>
        <v>0</v>
      </c>
      <c r="BE55" s="5">
        <f>IF('Athletes - Gold'!BE55+'Athletes - Silver'!BE55+'Athletes - Bronze'!BE55 &gt; 0, 'Athletes - Gold'!BE55*'Medal values'!$B$1+'Athletes - Silver'!BE55*'Medal values'!$B$2+'Athletes - Bronze'!BE55*'Medal values'!$B$3, "") + IF(AND(BE$1 = BD$1, BD$2 = "Mixed"), 0.5*BD55, 0) + IF(AND(BE$1 = BF$1, BF$2 = "Mixed"), 0.5*BF55, 0)</f>
        <v>0</v>
      </c>
      <c r="BF55" s="5">
        <f>IF('Athletes - Gold'!BF55+'Athletes - Silver'!BF55+'Athletes - Bronze'!BF55 &gt; 0, 'Athletes - Gold'!BF55*'Medal values'!$B$1+'Athletes - Silver'!BF55*'Medal values'!$B$2+'Athletes - Bronze'!BF55*'Medal values'!$B$3, "") + IF(AND(BF$1 = BE$1, BE$2 = "Mixed"), 0.5*BE55, 0) + IF(AND(BF$1 = BG$1, BG$2 = "Mixed"), 0.5*BG55, 0)</f>
        <v>1</v>
      </c>
      <c r="BG55" s="5">
        <f>IF('Athletes - Gold'!BG55+'Athletes - Silver'!BG55+'Athletes - Bronze'!BG55 &gt; 0, 'Athletes - Gold'!BG55*'Medal values'!$B$1+'Athletes - Silver'!BG55*'Medal values'!$B$2+'Athletes - Bronze'!BG55*'Medal values'!$B$3, "") + IF(AND(BG$1 = BF$1, BF$2 = "Mixed"), 0.5*BF55, 0) + IF(AND(BG$1 = BH$1, BH$2 = "Mixed"), 0.5*BH55, 0)</f>
        <v>0</v>
      </c>
      <c r="BH55" s="5">
        <f>IF('Athletes - Gold'!BH55+'Athletes - Silver'!BH55+'Athletes - Bronze'!BH55 &gt; 0, 'Athletes - Gold'!BH55*'Medal values'!$B$1+'Athletes - Silver'!BH55*'Medal values'!$B$2+'Athletes - Bronze'!BH55*'Medal values'!$B$3, "") + IF(AND(BH$1 = BG$1, BG$2 = "Mixed"), 0.5*BG55, 0) + IF(AND(BH$1 = BI$1, BI$2 = "Mixed"), 0.5*BI55, 0)</f>
        <v>0</v>
      </c>
      <c r="BI55" s="5">
        <f>IF('Athletes - Gold'!BI55+'Athletes - Silver'!BI55+'Athletes - Bronze'!BI55 &gt; 0, 'Athletes - Gold'!BI55*'Medal values'!$B$1+'Athletes - Silver'!BI55*'Medal values'!$B$2+'Athletes - Bronze'!BI55*'Medal values'!$B$3, "") + IF(AND(BI$1 = BH$1, BH$2 = "Mixed"), 0.5*BH55, 0) + IF(AND(BI$1 = BJ$1, BJ$2 = "Mixed"), 0.5*BJ55, 0)</f>
        <v>0</v>
      </c>
      <c r="BJ55" s="5">
        <f>IF('Athletes - Gold'!BJ55+'Athletes - Silver'!BJ55+'Athletes - Bronze'!BJ55 &gt; 0, 'Athletes - Gold'!BJ55*'Medal values'!$B$1+'Athletes - Silver'!BJ55*'Medal values'!$B$2+'Athletes - Bronze'!BJ55*'Medal values'!$B$3, "") + IF(AND(BJ$1 = BI$1, BI$2 = "Mixed"), 0.5*BI55, 0) + IF(AND(BJ$1 = BK$1, BK$2 = "Mixed"), 0.5*BK55, 0)</f>
        <v>0</v>
      </c>
      <c r="BK55" s="5">
        <f>IF('Athletes - Gold'!BK55+'Athletes - Silver'!BK55+'Athletes - Bronze'!BK55 &gt; 0, 'Athletes - Gold'!BK55*'Medal values'!$B$1+'Athletes - Silver'!BK55*'Medal values'!$B$2+'Athletes - Bronze'!BK55*'Medal values'!$B$3, "") + IF(AND(BK$1 = BJ$1, BJ$2 = "Mixed"), 0.5*BJ55, 0) + IF(AND(BK$1 = BL$1, BL$2 = "Mixed"), 0.5*BL55, 0)</f>
        <v>0</v>
      </c>
      <c r="BL55" s="5">
        <f>IF('Athletes - Gold'!BL55+'Athletes - Silver'!BL55+'Athletes - Bronze'!BL55 &gt; 0, 'Athletes - Gold'!BL55*'Medal values'!$B$1+'Athletes - Silver'!BL55*'Medal values'!$B$2+'Athletes - Bronze'!BL55*'Medal values'!$B$3, "") + IF(AND(BL$1 = BK$1, BK$2 = "Mixed"), 0.5*BK55, 0) + IF(AND(BL$1 = BM$1, BM$2 = "Mixed"), 0.5*BM55, 0)</f>
        <v>0</v>
      </c>
      <c r="BM55" s="5">
        <f>IF('Athletes - Gold'!BM55+'Athletes - Silver'!BM55+'Athletes - Bronze'!BM55 &gt; 0, 'Athletes - Gold'!BM55*'Medal values'!$B$1+'Athletes - Silver'!BM55*'Medal values'!$B$2+'Athletes - Bronze'!BM55*'Medal values'!$B$3, "") + IF(AND(BM$1 = BL$1, BL$2 = "Mixed"), 0.5*BL55, 0) + IF(AND(BM$1 = BN$1, BN$2 = "Mixed"), 0.5*BN55, 0)</f>
        <v>0</v>
      </c>
      <c r="BN55" s="5">
        <f>IF('Athletes - Gold'!BN55+'Athletes - Silver'!BN55+'Athletes - Bronze'!BN55 &gt; 0, 'Athletes - Gold'!BN55*'Medal values'!$B$1+'Athletes - Silver'!BN55*'Medal values'!$B$2+'Athletes - Bronze'!BN55*'Medal values'!$B$3, "") + IF(AND(BN$1 = BM$1, BM$2 = "Mixed"), 0.5*BM55, 0) + IF(AND(BN$1 = BO$1, BO$2 = "Mixed"), 0.5*BO55, 0)</f>
        <v>0</v>
      </c>
      <c r="BO55" s="5">
        <f>IF('Athletes - Gold'!BO55+'Athletes - Silver'!BO55+'Athletes - Bronze'!BO55 &gt; 0, 'Athletes - Gold'!BO55*'Medal values'!$B$1+'Athletes - Silver'!BO55*'Medal values'!$B$2+'Athletes - Bronze'!BO55*'Medal values'!$B$3, "") + IF(AND(BO$1 = BN$1, BN$2 = "Mixed"), 0.5*BN55, 0) + IF(AND(BO$1 = BP$1, BP$2 = "Mixed"), 0.5*BP55, 0)</f>
        <v>0</v>
      </c>
      <c r="BP55" s="5">
        <f>IF('Athletes - Gold'!BP55+'Athletes - Silver'!BP55+'Athletes - Bronze'!BP55 &gt; 0, 'Athletes - Gold'!BP55*'Medal values'!$B$1+'Athletes - Silver'!BP55*'Medal values'!$B$2+'Athletes - Bronze'!BP55*'Medal values'!$B$3, "") + IF(AND(BP$1 = BO$1, BO$2 = "Mixed"), 0.5*BO55, 0) + IF(AND(BP$1 = BQ$1, BQ$2 = "Mixed"), 0.5*BQ55, 0)</f>
        <v>0</v>
      </c>
      <c r="BQ55" s="5">
        <f>IF('Athletes - Gold'!BQ55+'Athletes - Silver'!BQ55+'Athletes - Bronze'!BQ55 &gt; 0, 'Athletes - Gold'!BQ55*'Medal values'!$B$1+'Athletes - Silver'!BQ55*'Medal values'!$B$2+'Athletes - Bronze'!BQ55*'Medal values'!$B$3, "") + IF(AND(BQ$1 = BP$1, BP$2 = "Mixed"), 0.5*BP55, 0) + IF(AND(BQ$1 = BR$1, BR$2 = "Mixed"), 0.5*BR55, 0)</f>
        <v>0</v>
      </c>
      <c r="BR55" s="5">
        <f>IF('Athletes - Gold'!BR55+'Athletes - Silver'!BR55+'Athletes - Bronze'!BR55 &gt; 0, 'Athletes - Gold'!BR55*'Medal values'!$B$1+'Athletes - Silver'!BR55*'Medal values'!$B$2+'Athletes - Bronze'!BR55*'Medal values'!$B$3, "") + IF(AND(BR$1 = BQ$1, BQ$2 = "Mixed"), 0.5*BQ55, 0) + IF(AND(BR$1 = BS$1, BS$2 = "Mixed"), 0.5*BS55, 0)</f>
        <v>2.000001</v>
      </c>
      <c r="BS55" s="5">
        <f>IF('Athletes - Gold'!BS55+'Athletes - Silver'!BS55+'Athletes - Bronze'!BS55 &gt; 0, 'Athletes - Gold'!BS55*'Medal values'!$B$1+'Athletes - Silver'!BS55*'Medal values'!$B$2+'Athletes - Bronze'!BS55*'Medal values'!$B$3, "") + IF(AND(BS$1 = BR$1, BR$2 = "Mixed"), 0.5*BR55, 0) + IF(AND(BS$1 = BT$1, BT$2 = "Mixed"), 0.5*BT55, 0)</f>
        <v>0</v>
      </c>
      <c r="BT55" s="5">
        <f>IF('Athletes - Gold'!BT55+'Athletes - Silver'!BT55+'Athletes - Bronze'!BT55 &gt; 0, 'Athletes - Gold'!BT55*'Medal values'!$B$1+'Athletes - Silver'!BT55*'Medal values'!$B$2+'Athletes - Bronze'!BT55*'Medal values'!$B$3, "") + IF(AND(BT$1 = BS$1, BS$2 = "Mixed"), 0.5*BS55, 0) + IF(AND(BT$1 = BU$1, BU$2 = "Mixed"), 0.5*BU55, 0)</f>
        <v>0</v>
      </c>
      <c r="BU55" s="5">
        <f>IF('Athletes - Gold'!BU55+'Athletes - Silver'!BU55+'Athletes - Bronze'!BU55 &gt; 0, 'Athletes - Gold'!BU55*'Medal values'!$B$1+'Athletes - Silver'!BU55*'Medal values'!$B$2+'Athletes - Bronze'!BU55*'Medal values'!$B$3, "") + IF(AND(BU$1 = BT$1, BT$2 = "Mixed"), 0.5*BT55, 0) + IF(AND(BU$1 = BV$1, BV$2 = "Mixed"), 0.5*BV55, 0)</f>
        <v>0</v>
      </c>
      <c r="BV55" s="5">
        <f>IF('Athletes - Gold'!BV55+'Athletes - Silver'!BV55+'Athletes - Bronze'!BV55 &gt; 0, 'Athletes - Gold'!BV55*'Medal values'!$B$1+'Athletes - Silver'!BV55*'Medal values'!$B$2+'Athletes - Bronze'!BV55*'Medal values'!$B$3, "") + IF(AND(BV$1 = BU$1, BU$2 = "Mixed"), 0.5*BU55, 0) + IF(AND(BV$1 = BW$1, BW$2 = "Mixed"), 0.5*BW55, 0)</f>
        <v>0</v>
      </c>
      <c r="BW55" s="5">
        <f>IF('Athletes - Gold'!BW55+'Athletes - Silver'!BW55+'Athletes - Bronze'!BW55 &gt; 0, 'Athletes - Gold'!BW55*'Medal values'!$B$1+'Athletes - Silver'!BW55*'Medal values'!$B$2+'Athletes - Bronze'!BW55*'Medal values'!$B$3, "") + IF(AND(BW$1 = BV$1, BV$2 = "Mixed"), 0.5*BV55, 0) + IF(AND(BW$1 = BX$1, BX$2 = "Mixed"), 0.5*BX55, 0)</f>
        <v>0</v>
      </c>
      <c r="BX55" s="5">
        <f>IF('Athletes - Gold'!BX55+'Athletes - Silver'!BX55+'Athletes - Bronze'!BX55 &gt; 0, 'Athletes - Gold'!BX55*'Medal values'!$B$1+'Athletes - Silver'!BX55*'Medal values'!$B$2+'Athletes - Bronze'!BX55*'Medal values'!$B$3, "") + IF(AND(BX$1 = BW$1, BW$2 = "Mixed"), 0.5*BW55, 0) + IF(AND(BX$1 = BY$1, BY$2 = "Mixed"), 0.5*BY55, 0)</f>
        <v>0</v>
      </c>
      <c r="BY55" s="5">
        <f>IF('Athletes - Gold'!BY55+'Athletes - Silver'!BY55+'Athletes - Bronze'!BY55 &gt; 0, 'Athletes - Gold'!BY55*'Medal values'!$B$1+'Athletes - Silver'!BY55*'Medal values'!$B$2+'Athletes - Bronze'!BY55*'Medal values'!$B$3, "") + IF(AND(BY$1 = BX$1, BX$2 = "Mixed"), 0.5*BX55, 0) + IF(AND(BY$1 = BZ$1, BZ$2 = "Mixed"), 0.5*BZ55, 0)</f>
        <v>0</v>
      </c>
      <c r="BZ55" s="5">
        <f>IF('Athletes - Gold'!BZ55+'Athletes - Silver'!BZ55+'Athletes - Bronze'!BZ55 &gt; 0, 'Athletes - Gold'!BZ55*'Medal values'!$B$1+'Athletes - Silver'!BZ55*'Medal values'!$B$2+'Athletes - Bronze'!BZ55*'Medal values'!$B$3, "") + IF(AND(BZ$1 = BY$1, BY$2 = "Mixed"), 0.5*BY55, 0) + IF(AND(BZ$1 = CA$1, CA$2 = "Mixed"), 0.5*CA55, 0)</f>
        <v>0</v>
      </c>
      <c r="CA55" s="5">
        <f>IF('Athletes - Gold'!CA55+'Athletes - Silver'!CA55+'Athletes - Bronze'!CA55 &gt; 0, 'Athletes - Gold'!CA55*'Medal values'!$B$1+'Athletes - Silver'!CA55*'Medal values'!$B$2+'Athletes - Bronze'!CA55*'Medal values'!$B$3, "") + IF(AND(CA$1 = BZ$1, BZ$2 = "Mixed"), 0.5*BZ55, 0) + IF(AND(CA$1 = CB$1, CB$2 = "Mixed"), 0.5*CB55, 0)</f>
        <v>0</v>
      </c>
      <c r="CB55" s="5">
        <f>IF('Athletes - Gold'!CB55+'Athletes - Silver'!CB55+'Athletes - Bronze'!CB55 &gt; 0, 'Athletes - Gold'!CB55*'Medal values'!$B$1+'Athletes - Silver'!CB55*'Medal values'!$B$2+'Athletes - Bronze'!CB55*'Medal values'!$B$3, "") + IF(AND(CB$1 = CA$1, CA$2 = "Mixed"), 0.5*CA55, 0) + IF(AND(CB$1 = CC$1, CC$2 = "Mixed"), 0.5*CC55, 0)</f>
        <v>0</v>
      </c>
      <c r="CC55" s="5">
        <f>IF('Athletes - Gold'!CC55+'Athletes - Silver'!CC55+'Athletes - Bronze'!CC55 &gt; 0, 'Athletes - Gold'!CC55*'Medal values'!$B$1+'Athletes - Silver'!CC55*'Medal values'!$B$2+'Athletes - Bronze'!CC55*'Medal values'!$B$3, "") + IF(AND(CC$1 = CB$1, CB$2 = "Mixed"), 0.5*CB55, 0) + IF(AND(CC$1 = CD$1, CD$2 = "Mixed"), 0.5*CD55, 0)</f>
        <v>0</v>
      </c>
      <c r="CD55" s="5">
        <f>IF('Athletes - Gold'!CD55+'Athletes - Silver'!CD55+'Athletes - Bronze'!CD55 &gt; 0, 'Athletes - Gold'!CD55*'Medal values'!$B$1+'Athletes - Silver'!CD55*'Medal values'!$B$2+'Athletes - Bronze'!CD55*'Medal values'!$B$3, "") + IF(AND(CD$1 = CC$1, CC$2 = "Mixed"), 0.5*CC55, 0) + IF(AND(CD$1 = CE$1, CE$2 = "Mixed"), 0.5*CE55, 0)</f>
        <v>0</v>
      </c>
      <c r="CE55" s="5">
        <f>IF('Athletes - Gold'!CE55+'Athletes - Silver'!CE55+'Athletes - Bronze'!CE55 &gt; 0, 'Athletes - Gold'!CE55*'Medal values'!$B$1+'Athletes - Silver'!CE55*'Medal values'!$B$2+'Athletes - Bronze'!CE55*'Medal values'!$B$3, "") + IF(AND(CE$1 = CD$1, CD$2 = "Mixed"), 0.5*CD55, 0) + IF(AND(CE$1 = CF$1, CF$2 = "Mixed"), 0.5*CF55, 0)</f>
        <v>2</v>
      </c>
      <c r="CF55" s="5">
        <f>IF('Athletes - Gold'!CF55+'Athletes - Silver'!CF55+'Athletes - Bronze'!CF55 &gt; 0, 'Athletes - Gold'!CF55*'Medal values'!$B$1+'Athletes - Silver'!CF55*'Medal values'!$B$2+'Athletes - Bronze'!CF55*'Medal values'!$B$3, "") + IF(AND(CF$1 = CE$1, CE$2 = "Mixed"), 0.5*CE55, 0) + IF(AND(CF$1 = CG$1, CG$2 = "Mixed"), 0.5*CG55, 0)</f>
        <v>2.000001</v>
      </c>
      <c r="CG55" s="5">
        <f>IF('Athletes - Gold'!CG55+'Athletes - Silver'!CG55+'Athletes - Bronze'!CG55 &gt; 0, 'Athletes - Gold'!CG55*'Medal values'!$B$1+'Athletes - Silver'!CG55*'Medal values'!$B$2+'Athletes - Bronze'!CG55*'Medal values'!$B$3, "") + IF(AND(CG$1 = CF$1, CF$2 = "Mixed"), 0.5*CF55, 0) + IF(AND(CG$1 = CH$1, CH$2 = "Mixed"), 0.5*CH55, 0)</f>
        <v>0</v>
      </c>
      <c r="CH55" s="5">
        <f>IF('Athletes - Gold'!CH55+'Athletes - Silver'!CH55+'Athletes - Bronze'!CH55 &gt; 0, 'Athletes - Gold'!CH55*'Medal values'!$B$1+'Athletes - Silver'!CH55*'Medal values'!$B$2+'Athletes - Bronze'!CH55*'Medal values'!$B$3, "") + IF(AND(CH$1 = CG$1, CG$2 = "Mixed"), 0.5*CG55, 0) + IF(AND(CH$1 = CI$1, CI$2 = "Mixed"), 0.5*CI55, 0)</f>
        <v>0</v>
      </c>
      <c r="CI55" s="5">
        <f>IF('Athletes - Gold'!CI55+'Athletes - Silver'!CI55+'Athletes - Bronze'!CI55 &gt; 0, 'Athletes - Gold'!CI55*'Medal values'!$B$1+'Athletes - Silver'!CI55*'Medal values'!$B$2+'Athletes - Bronze'!CI55*'Medal values'!$B$3, "") + IF(AND(CI$1 = CH$1, CH$2 = "Mixed"), 0.5*CH55, 0) + IF(AND(CI$1 = CJ$1, CJ$2 = "Mixed"), 0.5*CJ55, 0)</f>
        <v>0</v>
      </c>
      <c r="CJ55" s="5">
        <f>IF('Athletes - Gold'!CJ55+'Athletes - Silver'!CJ55+'Athletes - Bronze'!CJ55 &gt; 0, 'Athletes - Gold'!CJ55*'Medal values'!$B$1+'Athletes - Silver'!CJ55*'Medal values'!$B$2+'Athletes - Bronze'!CJ55*'Medal values'!$B$3, "") + IF(AND(CJ$1 = CI$1, CI$2 = "Mixed"), 0.5*CI55, 0) + IF(AND(CJ$1 = CK$1, CK$2 = "Mixed"), 0.5*CK55, 0)</f>
        <v>0</v>
      </c>
      <c r="CK55" s="5">
        <f>IF('Athletes - Gold'!CK55+'Athletes - Silver'!CK55+'Athletes - Bronze'!CK55 &gt; 0, 'Athletes - Gold'!CK55*'Medal values'!$B$1+'Athletes - Silver'!CK55*'Medal values'!$B$2+'Athletes - Bronze'!CK55*'Medal values'!$B$3, "") + IF(AND(CK$1 = CJ$1, CJ$2 = "Mixed"), 0.5*CJ55, 0) + IF(AND(CK$1 = CL$1, CL$2 = "Mixed"), 0.5*CL55, 0)</f>
        <v>0</v>
      </c>
      <c r="CL55" s="5">
        <f>IF('Athletes - Gold'!CL55+'Athletes - Silver'!CL55+'Athletes - Bronze'!CL55 &gt; 0, 'Athletes - Gold'!CL55*'Medal values'!$B$1+'Athletes - Silver'!CL55*'Medal values'!$B$2+'Athletes - Bronze'!CL55*'Medal values'!$B$3, "") + IF(AND(CL$1 = CK$1, CK$2 = "Mixed"), 0.5*CK55, 0) + IF(AND(CL$1 = CM$1, CM$2 = "Mixed"), 0.5*CM55, 0)</f>
        <v>0</v>
      </c>
      <c r="CM55" s="5">
        <f>IF('Athletes - Gold'!CM55+'Athletes - Silver'!CM55+'Athletes - Bronze'!CM55 &gt; 0, 'Athletes - Gold'!CM55*'Medal values'!$B$1+'Athletes - Silver'!CM55*'Medal values'!$B$2+'Athletes - Bronze'!CM55*'Medal values'!$B$3, "") + IF(AND(CM$1 = CL$1, CL$2 = "Mixed"), 0.5*CL55, 0) + IF(AND(CM$1 = CN$1, CN$2 = "Mixed"), 0.5*CN55, 0)</f>
        <v>0</v>
      </c>
      <c r="CN55" s="5">
        <f>IF('Athletes - Gold'!CN55+'Athletes - Silver'!CN55+'Athletes - Bronze'!CN55 &gt; 0, 'Athletes - Gold'!CN55*'Medal values'!$B$1+'Athletes - Silver'!CN55*'Medal values'!$B$2+'Athletes - Bronze'!CN55*'Medal values'!$B$3, "") + IF(AND(CN$1 = CM$1, CM$2 = "Mixed"), 0.5*CM55, 0) + IF(AND(CN$1 = CO$1, CO$2 = "Mixed"), 0.5*CO55, 0)</f>
        <v>0</v>
      </c>
      <c r="CO55" s="5">
        <f>IF('Athletes - Gold'!CO55+'Athletes - Silver'!CO55+'Athletes - Bronze'!CO55 &gt; 0, 'Athletes - Gold'!CO55*'Medal values'!$B$1+'Athletes - Silver'!CO55*'Medal values'!$B$2+'Athletes - Bronze'!CO55*'Medal values'!$B$3, "") + IF(AND(CO$1 = CN$1, CN$2 = "Mixed"), 0.5*CN55, 0) + IF(AND(CO$1 = CP$1, CP$2 = "Mixed"), 0.5*CP55, 0)</f>
        <v>0</v>
      </c>
      <c r="CP55" s="5">
        <f>IF('Athletes - Gold'!CP55+'Athletes - Silver'!CP55+'Athletes - Bronze'!CP55 &gt; 0, 'Athletes - Gold'!CP55*'Medal values'!$B$1+'Athletes - Silver'!CP55*'Medal values'!$B$2+'Athletes - Bronze'!CP55*'Medal values'!$B$3, "") + IF(AND(CP$1 = CO$1, CO$2 = "Mixed"), 0.5*CO55, 0) + IF(AND(CP$1 = CQ$1, CQ$2 = "Mixed"), 0.5*CQ55, 0)</f>
        <v>0</v>
      </c>
      <c r="CQ55" s="5">
        <f>IF('Athletes - Gold'!CQ55+'Athletes - Silver'!CQ55+'Athletes - Bronze'!CQ55 &gt; 0, 'Athletes - Gold'!CQ55*'Medal values'!$B$1+'Athletes - Silver'!CQ55*'Medal values'!$B$2+'Athletes - Bronze'!CQ55*'Medal values'!$B$3, "") + IF(AND(CQ$1 = CP$1, CP$2 = "Mixed"), 0.5*CP55, 0) + IF(AND(CQ$1 = CR$1, CR$2 = "Mixed"), 0.5*CR55, 0)</f>
        <v>0</v>
      </c>
      <c r="CR55" s="5">
        <f>IF('Athletes - Gold'!CR55+'Athletes - Silver'!CR55+'Athletes - Bronze'!CR55 &gt; 0, 'Athletes - Gold'!CR55*'Medal values'!$B$1+'Athletes - Silver'!CR55*'Medal values'!$B$2+'Athletes - Bronze'!CR55*'Medal values'!$B$3, "") + IF(AND(CR$1 = CQ$1, CQ$2 = "Mixed"), 0.5*CQ55, 0) + IF(AND(CR$1 = CS$1, CS$2 = "Mixed"), 0.5*CS55, 0)</f>
        <v>0</v>
      </c>
      <c r="CS55" s="5">
        <f>IF('Athletes - Gold'!CS55+'Athletes - Silver'!CS55+'Athletes - Bronze'!CS55 &gt; 0, 'Athletes - Gold'!CS55*'Medal values'!$B$1+'Athletes - Silver'!CS55*'Medal values'!$B$2+'Athletes - Bronze'!CS55*'Medal values'!$B$3, "") + IF(AND(CS$1 = CR$1, CR$2 = "Mixed"), 0.5*CR55, 0) + IF(AND(CS$1 = CT$1, CT$2 = "Mixed"), 0.5*CT55, 0)</f>
        <v>0</v>
      </c>
      <c r="CT55" s="5">
        <f>IF('Athletes - Gold'!CT55+'Athletes - Silver'!CT55+'Athletes - Bronze'!CT55 &gt; 0, 'Athletes - Gold'!CT55*'Medal values'!$B$1+'Athletes - Silver'!CT55*'Medal values'!$B$2+'Athletes - Bronze'!CT55*'Medal values'!$B$3, "") + IF(AND(CT$1 = CS$1, CS$2 = "Mixed"), 0.5*CS55, 0) + IF(AND(CT$1 = CU$1, CU$2 = "Mixed"), 0.5*CU55, 0)</f>
        <v>0</v>
      </c>
      <c r="CU55" s="5">
        <f>IF('Athletes - Gold'!CU55+'Athletes - Silver'!CU55+'Athletes - Bronze'!CU55 &gt; 0, 'Athletes - Gold'!CU55*'Medal values'!$B$1+'Athletes - Silver'!CU55*'Medal values'!$B$2+'Athletes - Bronze'!CU55*'Medal values'!$B$3, "") + IF(AND(CU$1 = CT$1, CT$2 = "Mixed"), 0.5*CT55, 0) + IF(AND(CU$1 = CV$1, CV$2 = "Mixed"), 0.5*CV55, 0)</f>
        <v>0</v>
      </c>
      <c r="CV55" s="5">
        <f>IF('Athletes - Gold'!CV55+'Athletes - Silver'!CV55+'Athletes - Bronze'!CV55 &gt; 0, 'Athletes - Gold'!CV55*'Medal values'!$B$1+'Athletes - Silver'!CV55*'Medal values'!$B$2+'Athletes - Bronze'!CV55*'Medal values'!$B$3, "") + IF(AND(CV$1 = CU$1, CU$2 = "Mixed"), 0.5*CU55, 0) + IF(AND(CV$1 = CW$1, CW$2 = "Mixed"), 0.5*CW55, 0)</f>
        <v>0</v>
      </c>
      <c r="CW55" s="5">
        <f t="shared" ref="CW55:CX55" si="54">SUMIF($B$2:$CV$2,CW$2, $B55:$CV55)</f>
        <v>35.008001</v>
      </c>
      <c r="CX55" s="5">
        <f t="shared" si="54"/>
        <v>31.005005</v>
      </c>
      <c r="CY55" s="5">
        <f t="shared" si="3"/>
        <v>66.013006</v>
      </c>
    </row>
    <row r="56">
      <c r="A56" s="5" t="str">
        <f>Countries!A54</f>
        <v>KOS</v>
      </c>
      <c r="B56" s="5">
        <f>IF('Athletes - Gold'!B56+'Athletes - Silver'!B56+'Athletes - Bronze'!B56 &gt; 0, 'Athletes - Gold'!B56*'Medal values'!$B$1+'Athletes - Silver'!B56*'Medal values'!$B$2+'Athletes - Bronze'!B56*'Medal values'!$B$3, "") + IF(AND(B$1 = A$1, A$2 = "Mixed"), 0.5*A56, 0) + IF(AND(B$1 = C$1, C$2 = "Mixed"), 0.5*C56, 0)</f>
        <v>0</v>
      </c>
      <c r="C56" s="5">
        <f>IF('Athletes - Gold'!C56+'Athletes - Silver'!C56+'Athletes - Bronze'!C56 &gt; 0, 'Athletes - Gold'!C56*'Medal values'!$B$1+'Athletes - Silver'!C56*'Medal values'!$B$2+'Athletes - Bronze'!C56*'Medal values'!$B$3, "") + IF(AND(C$1 = B$1, B$2 = "Mixed"), 0.5*B56, 0) + IF(AND(C$1 = D$1, D$2 = "Mixed"), 0.5*D56, 0)</f>
        <v>0</v>
      </c>
      <c r="D56" s="5">
        <f>IF('Athletes - Gold'!D56+'Athletes - Silver'!D56+'Athletes - Bronze'!D56 &gt; 0, 'Athletes - Gold'!D56*'Medal values'!$B$1+'Athletes - Silver'!D56*'Medal values'!$B$2+'Athletes - Bronze'!D56*'Medal values'!$B$3, "") + IF(AND(D$1 = C$1, C$2 = "Mixed"), 0.5*C56, 0) + IF(AND(D$1 = E$1, E$2 = "Mixed"), 0.5*E56, 0)</f>
        <v>0</v>
      </c>
      <c r="E56" s="5">
        <f>IF('Athletes - Gold'!E56+'Athletes - Silver'!E56+'Athletes - Bronze'!E56 &gt; 0, 'Athletes - Gold'!E56*'Medal values'!$B$1+'Athletes - Silver'!E56*'Medal values'!$B$2+'Athletes - Bronze'!E56*'Medal values'!$B$3, "") + IF(AND(E$1 = D$1, D$2 = "Mixed"), 0.5*D56, 0) + IF(AND(E$1 = F$1, F$2 = "Mixed"), 0.5*F56, 0)</f>
        <v>0</v>
      </c>
      <c r="F56" s="5">
        <f>IF('Athletes - Gold'!F56+'Athletes - Silver'!F56+'Athletes - Bronze'!F56 &gt; 0, 'Athletes - Gold'!F56*'Medal values'!$B$1+'Athletes - Silver'!F56*'Medal values'!$B$2+'Athletes - Bronze'!F56*'Medal values'!$B$3, "") + IF(AND(F$1 = E$1, E$2 = "Mixed"), 0.5*E56, 0) + IF(AND(F$1 = G$1, G$2 = "Mixed"), 0.5*G56, 0)</f>
        <v>0</v>
      </c>
      <c r="G56" s="5">
        <f>IF('Athletes - Gold'!G56+'Athletes - Silver'!G56+'Athletes - Bronze'!G56 &gt; 0, 'Athletes - Gold'!G56*'Medal values'!$B$1+'Athletes - Silver'!G56*'Medal values'!$B$2+'Athletes - Bronze'!G56*'Medal values'!$B$3, "") + IF(AND(G$1 = F$1, F$2 = "Mixed"), 0.5*F56, 0) + IF(AND(G$1 = H$1, H$2 = "Mixed"), 0.5*H56, 0)</f>
        <v>0</v>
      </c>
      <c r="H56" s="5">
        <f>IF('Athletes - Gold'!H56+'Athletes - Silver'!H56+'Athletes - Bronze'!H56 &gt; 0, 'Athletes - Gold'!H56*'Medal values'!$B$1+'Athletes - Silver'!H56*'Medal values'!$B$2+'Athletes - Bronze'!H56*'Medal values'!$B$3, "") + IF(AND(H$1 = G$1, G$2 = "Mixed"), 0.5*G56, 0) + IF(AND(H$1 = I$1, I$2 = "Mixed"), 0.5*I56, 0)</f>
        <v>0</v>
      </c>
      <c r="I56" s="5">
        <f>IF('Athletes - Gold'!I56+'Athletes - Silver'!I56+'Athletes - Bronze'!I56 &gt; 0, 'Athletes - Gold'!I56*'Medal values'!$B$1+'Athletes - Silver'!I56*'Medal values'!$B$2+'Athletes - Bronze'!I56*'Medal values'!$B$3, "") + IF(AND(I$1 = H$1, H$2 = "Mixed"), 0.5*H56, 0) + IF(AND(I$1 = J$1, J$2 = "Mixed"), 0.5*J56, 0)</f>
        <v>0</v>
      </c>
      <c r="J56" s="5">
        <f>IF('Athletes - Gold'!J56+'Athletes - Silver'!J56+'Athletes - Bronze'!J56 &gt; 0, 'Athletes - Gold'!J56*'Medal values'!$B$1+'Athletes - Silver'!J56*'Medal values'!$B$2+'Athletes - Bronze'!J56*'Medal values'!$B$3, "") + IF(AND(J$1 = I$1, I$2 = "Mixed"), 0.5*I56, 0) + IF(AND(J$1 = K$1, K$2 = "Mixed"), 0.5*K56, 0)</f>
        <v>0</v>
      </c>
      <c r="K56" s="5">
        <f>IF('Athletes - Gold'!K56+'Athletes - Silver'!K56+'Athletes - Bronze'!K56 &gt; 0, 'Athletes - Gold'!K56*'Medal values'!$B$1+'Athletes - Silver'!K56*'Medal values'!$B$2+'Athletes - Bronze'!K56*'Medal values'!$B$3, "") + IF(AND(K$1 = J$1, J$2 = "Mixed"), 0.5*J56, 0) + IF(AND(K$1 = L$1, L$2 = "Mixed"), 0.5*L56, 0)</f>
        <v>0</v>
      </c>
      <c r="L56" s="5">
        <f>IF('Athletes - Gold'!L56+'Athletes - Silver'!L56+'Athletes - Bronze'!L56 &gt; 0, 'Athletes - Gold'!L56*'Medal values'!$B$1+'Athletes - Silver'!L56*'Medal values'!$B$2+'Athletes - Bronze'!L56*'Medal values'!$B$3, "") + IF(AND(L$1 = K$1, K$2 = "Mixed"), 0.5*K56, 0) + IF(AND(L$1 = M$1, M$2 = "Mixed"), 0.5*M56, 0)</f>
        <v>0</v>
      </c>
      <c r="M56" s="5">
        <f>IF('Athletes - Gold'!M56+'Athletes - Silver'!M56+'Athletes - Bronze'!M56 &gt; 0, 'Athletes - Gold'!M56*'Medal values'!$B$1+'Athletes - Silver'!M56*'Medal values'!$B$2+'Athletes - Bronze'!M56*'Medal values'!$B$3, "") + IF(AND(M$1 = L$1, L$2 = "Mixed"), 0.5*L56, 0) + IF(AND(M$1 = N$1, N$2 = "Mixed"), 0.5*N56, 0)</f>
        <v>0</v>
      </c>
      <c r="N56" s="5">
        <f>IF('Athletes - Gold'!N56+'Athletes - Silver'!N56+'Athletes - Bronze'!N56 &gt; 0, 'Athletes - Gold'!N56*'Medal values'!$B$1+'Athletes - Silver'!N56*'Medal values'!$B$2+'Athletes - Bronze'!N56*'Medal values'!$B$3, "") + IF(AND(N$1 = M$1, M$2 = "Mixed"), 0.5*M56, 0) + IF(AND(N$1 = O$1, O$2 = "Mixed"), 0.5*O56, 0)</f>
        <v>0</v>
      </c>
      <c r="O56" s="5">
        <f>IF('Athletes - Gold'!O56+'Athletes - Silver'!O56+'Athletes - Bronze'!O56 &gt; 0, 'Athletes - Gold'!O56*'Medal values'!$B$1+'Athletes - Silver'!O56*'Medal values'!$B$2+'Athletes - Bronze'!O56*'Medal values'!$B$3, "") + IF(AND(O$1 = N$1, N$2 = "Mixed"), 0.5*N56, 0) + IF(AND(O$1 = P$1, P$2 = "Mixed"), 0.5*P56, 0)</f>
        <v>0</v>
      </c>
      <c r="P56" s="5">
        <f>IF('Athletes - Gold'!P56+'Athletes - Silver'!P56+'Athletes - Bronze'!P56 &gt; 0, 'Athletes - Gold'!P56*'Medal values'!$B$1+'Athletes - Silver'!P56*'Medal values'!$B$2+'Athletes - Bronze'!P56*'Medal values'!$B$3, "") + IF(AND(P$1 = O$1, O$2 = "Mixed"), 0.5*O56, 0) + IF(AND(P$1 = Q$1, Q$2 = "Mixed"), 0.5*Q56, 0)</f>
        <v>0</v>
      </c>
      <c r="Q56" s="5">
        <f>IF('Athletes - Gold'!Q56+'Athletes - Silver'!Q56+'Athletes - Bronze'!Q56 &gt; 0, 'Athletes - Gold'!Q56*'Medal values'!$B$1+'Athletes - Silver'!Q56*'Medal values'!$B$2+'Athletes - Bronze'!Q56*'Medal values'!$B$3, "") + IF(AND(Q$1 = P$1, P$2 = "Mixed"), 0.5*P56, 0) + IF(AND(Q$1 = R$1, R$2 = "Mixed"), 0.5*R56, 0)</f>
        <v>0</v>
      </c>
      <c r="R56" s="5">
        <f>IF('Athletes - Gold'!R56+'Athletes - Silver'!R56+'Athletes - Bronze'!R56 &gt; 0, 'Athletes - Gold'!R56*'Medal values'!$B$1+'Athletes - Silver'!R56*'Medal values'!$B$2+'Athletes - Bronze'!R56*'Medal values'!$B$3, "") + IF(AND(R$1 = Q$1, Q$2 = "Mixed"), 0.5*Q56, 0) + IF(AND(R$1 = S$1, S$2 = "Mixed"), 0.5*S56, 0)</f>
        <v>0</v>
      </c>
      <c r="S56" s="5">
        <f>IF('Athletes - Gold'!S56+'Athletes - Silver'!S56+'Athletes - Bronze'!S56 &gt; 0, 'Athletes - Gold'!S56*'Medal values'!$B$1+'Athletes - Silver'!S56*'Medal values'!$B$2+'Athletes - Bronze'!S56*'Medal values'!$B$3, "") + IF(AND(S$1 = R$1, R$2 = "Mixed"), 0.5*R56, 0) + IF(AND(S$1 = T$1, T$2 = "Mixed"), 0.5*T56, 0)</f>
        <v>0</v>
      </c>
      <c r="T56" s="5">
        <f>IF('Athletes - Gold'!T56+'Athletes - Silver'!T56+'Athletes - Bronze'!T56 &gt; 0, 'Athletes - Gold'!T56*'Medal values'!$B$1+'Athletes - Silver'!T56*'Medal values'!$B$2+'Athletes - Bronze'!T56*'Medal values'!$B$3, "") + IF(AND(T$1 = S$1, S$2 = "Mixed"), 0.5*S56, 0) + IF(AND(T$1 = U$1, U$2 = "Mixed"), 0.5*U56, 0)</f>
        <v>0</v>
      </c>
      <c r="U56" s="5">
        <f>IF('Athletes - Gold'!U56+'Athletes - Silver'!U56+'Athletes - Bronze'!U56 &gt; 0, 'Athletes - Gold'!U56*'Medal values'!$B$1+'Athletes - Silver'!U56*'Medal values'!$B$2+'Athletes - Bronze'!U56*'Medal values'!$B$3, "") + IF(AND(U$1 = T$1, T$2 = "Mixed"), 0.5*T56, 0) + IF(AND(U$1 = V$1, V$2 = "Mixed"), 0.5*V56, 0)</f>
        <v>0</v>
      </c>
      <c r="V56" s="5">
        <f>IF('Athletes - Gold'!V56+'Athletes - Silver'!V56+'Athletes - Bronze'!V56 &gt; 0, 'Athletes - Gold'!V56*'Medal values'!$B$1+'Athletes - Silver'!V56*'Medal values'!$B$2+'Athletes - Bronze'!V56*'Medal values'!$B$3, "") + IF(AND(V$1 = U$1, U$2 = "Mixed"), 0.5*U56, 0) + IF(AND(V$1 = W$1, W$2 = "Mixed"), 0.5*W56, 0)</f>
        <v>0</v>
      </c>
      <c r="W56" s="5">
        <f>IF('Athletes - Gold'!W56+'Athletes - Silver'!W56+'Athletes - Bronze'!W56 &gt; 0, 'Athletes - Gold'!W56*'Medal values'!$B$1+'Athletes - Silver'!W56*'Medal values'!$B$2+'Athletes - Bronze'!W56*'Medal values'!$B$3, "") + IF(AND(W$1 = V$1, V$2 = "Mixed"), 0.5*V56, 0) + IF(AND(W$1 = X$1, X$2 = "Mixed"), 0.5*X56, 0)</f>
        <v>0</v>
      </c>
      <c r="X56" s="5">
        <f>IF('Athletes - Gold'!X56+'Athletes - Silver'!X56+'Athletes - Bronze'!X56 &gt; 0, 'Athletes - Gold'!X56*'Medal values'!$B$1+'Athletes - Silver'!X56*'Medal values'!$B$2+'Athletes - Bronze'!X56*'Medal values'!$B$3, "") + IF(AND(X$1 = W$1, W$2 = "Mixed"), 0.5*W56, 0) + IF(AND(X$1 = Y$1, Y$2 = "Mixed"), 0.5*Y56, 0)</f>
        <v>0</v>
      </c>
      <c r="Y56" s="5">
        <f>IF('Athletes - Gold'!Y56+'Athletes - Silver'!Y56+'Athletes - Bronze'!Y56 &gt; 0, 'Athletes - Gold'!Y56*'Medal values'!$B$1+'Athletes - Silver'!Y56*'Medal values'!$B$2+'Athletes - Bronze'!Y56*'Medal values'!$B$3, "") + IF(AND(Y$1 = X$1, X$2 = "Mixed"), 0.5*X56, 0) + IF(AND(Y$1 = Z$1, Z$2 = "Mixed"), 0.5*Z56, 0)</f>
        <v>0</v>
      </c>
      <c r="Z56" s="5">
        <f>IF('Athletes - Gold'!Z56+'Athletes - Silver'!Z56+'Athletes - Bronze'!Z56 &gt; 0, 'Athletes - Gold'!Z56*'Medal values'!$B$1+'Athletes - Silver'!Z56*'Medal values'!$B$2+'Athletes - Bronze'!Z56*'Medal values'!$B$3, "") + IF(AND(Z$1 = Y$1, Y$2 = "Mixed"), 0.5*Y56, 0) + IF(AND(Z$1 = AA$1, AA$2 = "Mixed"), 0.5*AA56, 0)</f>
        <v>0</v>
      </c>
      <c r="AA56" s="5">
        <f>IF('Athletes - Gold'!AA56+'Athletes - Silver'!AA56+'Athletes - Bronze'!AA56 &gt; 0, 'Athletes - Gold'!AA56*'Medal values'!$B$1+'Athletes - Silver'!AA56*'Medal values'!$B$2+'Athletes - Bronze'!AA56*'Medal values'!$B$3, "") + IF(AND(AA$1 = Z$1, Z$2 = "Mixed"), 0.5*Z56, 0) + IF(AND(AA$1 = AB$1, AB$2 = "Mixed"), 0.5*AB56, 0)</f>
        <v>0</v>
      </c>
      <c r="AB56" s="5">
        <f>IF('Athletes - Gold'!AB56+'Athletes - Silver'!AB56+'Athletes - Bronze'!AB56 &gt; 0, 'Athletes - Gold'!AB56*'Medal values'!$B$1+'Athletes - Silver'!AB56*'Medal values'!$B$2+'Athletes - Bronze'!AB56*'Medal values'!$B$3, "") + IF(AND(AB$1 = AA$1, AA$2 = "Mixed"), 0.5*AA56, 0) + IF(AND(AB$1 = AC$1, AC$2 = "Mixed"), 0.5*AC56, 0)</f>
        <v>0</v>
      </c>
      <c r="AC56" s="5">
        <f>IF('Athletes - Gold'!AC56+'Athletes - Silver'!AC56+'Athletes - Bronze'!AC56 &gt; 0, 'Athletes - Gold'!AC56*'Medal values'!$B$1+'Athletes - Silver'!AC56*'Medal values'!$B$2+'Athletes - Bronze'!AC56*'Medal values'!$B$3, "") + IF(AND(AC$1 = AB$1, AB$2 = "Mixed"), 0.5*AB56, 0) + IF(AND(AC$1 = AD$1, AD$2 = "Mixed"), 0.5*AD56, 0)</f>
        <v>0</v>
      </c>
      <c r="AD56" s="5">
        <f>IF('Athletes - Gold'!AD56+'Athletes - Silver'!AD56+'Athletes - Bronze'!AD56 &gt; 0, 'Athletes - Gold'!AD56*'Medal values'!$B$1+'Athletes - Silver'!AD56*'Medal values'!$B$2+'Athletes - Bronze'!AD56*'Medal values'!$B$3, "") + IF(AND(AD$1 = AC$1, AC$2 = "Mixed"), 0.5*AC56, 0) + IF(AND(AD$1 = AE$1, AE$2 = "Mixed"), 0.5*AE56, 0)</f>
        <v>0</v>
      </c>
      <c r="AE56" s="5">
        <f>IF('Athletes - Gold'!AE56+'Athletes - Silver'!AE56+'Athletes - Bronze'!AE56 &gt; 0, 'Athletes - Gold'!AE56*'Medal values'!$B$1+'Athletes - Silver'!AE56*'Medal values'!$B$2+'Athletes - Bronze'!AE56*'Medal values'!$B$3, "") + IF(AND(AE$1 = AD$1, AD$2 = "Mixed"), 0.5*AD56, 0) + IF(AND(AE$1 = AF$1, AF$2 = "Mixed"), 0.5*AF56, 0)</f>
        <v>0</v>
      </c>
      <c r="AF56" s="5">
        <f>IF('Athletes - Gold'!AF56+'Athletes - Silver'!AF56+'Athletes - Bronze'!AF56 &gt; 0, 'Athletes - Gold'!AF56*'Medal values'!$B$1+'Athletes - Silver'!AF56*'Medal values'!$B$2+'Athletes - Bronze'!AF56*'Medal values'!$B$3, "") + IF(AND(AF$1 = AE$1, AE$2 = "Mixed"), 0.5*AE56, 0) + IF(AND(AF$1 = AG$1, AG$2 = "Mixed"), 0.5*AG56, 0)</f>
        <v>0</v>
      </c>
      <c r="AG56" s="5">
        <f>IF('Athletes - Gold'!AG56+'Athletes - Silver'!AG56+'Athletes - Bronze'!AG56 &gt; 0, 'Athletes - Gold'!AG56*'Medal values'!$B$1+'Athletes - Silver'!AG56*'Medal values'!$B$2+'Athletes - Bronze'!AG56*'Medal values'!$B$3, "") + IF(AND(AG$1 = AF$1, AF$2 = "Mixed"), 0.5*AF56, 0) + IF(AND(AG$1 = AH$1, AH$2 = "Mixed"), 0.5*AH56, 0)</f>
        <v>0</v>
      </c>
      <c r="AH56" s="5">
        <f>IF('Athletes - Gold'!AH56+'Athletes - Silver'!AH56+'Athletes - Bronze'!AH56 &gt; 0, 'Athletes - Gold'!AH56*'Medal values'!$B$1+'Athletes - Silver'!AH56*'Medal values'!$B$2+'Athletes - Bronze'!AH56*'Medal values'!$B$3, "") + IF(AND(AH$1 = AG$1, AG$2 = "Mixed"), 0.5*AG56, 0) + IF(AND(AH$1 = AI$1, AI$2 = "Mixed"), 0.5*AI56, 0)</f>
        <v>0</v>
      </c>
      <c r="AI56" s="5">
        <f>IF('Athletes - Gold'!AI56+'Athletes - Silver'!AI56+'Athletes - Bronze'!AI56 &gt; 0, 'Athletes - Gold'!AI56*'Medal values'!$B$1+'Athletes - Silver'!AI56*'Medal values'!$B$2+'Athletes - Bronze'!AI56*'Medal values'!$B$3, "") + IF(AND(AI$1 = AH$1, AH$2 = "Mixed"), 0.5*AH56, 0) + IF(AND(AI$1 = AJ$1, AJ$2 = "Mixed"), 0.5*AJ56, 0)</f>
        <v>0</v>
      </c>
      <c r="AJ56" s="5">
        <f>IF('Athletes - Gold'!AJ56+'Athletes - Silver'!AJ56+'Athletes - Bronze'!AJ56 &gt; 0, 'Athletes - Gold'!AJ56*'Medal values'!$B$1+'Athletes - Silver'!AJ56*'Medal values'!$B$2+'Athletes - Bronze'!AJ56*'Medal values'!$B$3, "") + IF(AND(AJ$1 = AI$1, AI$2 = "Mixed"), 0.5*AI56, 0) + IF(AND(AJ$1 = AK$1, AK$2 = "Mixed"), 0.5*AK56, 0)</f>
        <v>0</v>
      </c>
      <c r="AK56" s="5">
        <f>IF('Athletes - Gold'!AK56+'Athletes - Silver'!AK56+'Athletes - Bronze'!AK56 &gt; 0, 'Athletes - Gold'!AK56*'Medal values'!$B$1+'Athletes - Silver'!AK56*'Medal values'!$B$2+'Athletes - Bronze'!AK56*'Medal values'!$B$3, "") + IF(AND(AK$1 = AJ$1, AJ$2 = "Mixed"), 0.5*AJ56, 0) + IF(AND(AK$1 = AL$1, AL$2 = "Mixed"), 0.5*AL56, 0)</f>
        <v>0</v>
      </c>
      <c r="AL56" s="5">
        <f>IF('Athletes - Gold'!AL56+'Athletes - Silver'!AL56+'Athletes - Bronze'!AL56 &gt; 0, 'Athletes - Gold'!AL56*'Medal values'!$B$1+'Athletes - Silver'!AL56*'Medal values'!$B$2+'Athletes - Bronze'!AL56*'Medal values'!$B$3, "") + IF(AND(AL$1 = AK$1, AK$2 = "Mixed"), 0.5*AK56, 0) + IF(AND(AL$1 = AM$1, AM$2 = "Mixed"), 0.5*AM56, 0)</f>
        <v>0</v>
      </c>
      <c r="AM56" s="5">
        <f>IF('Athletes - Gold'!AM56+'Athletes - Silver'!AM56+'Athletes - Bronze'!AM56 &gt; 0, 'Athletes - Gold'!AM56*'Medal values'!$B$1+'Athletes - Silver'!AM56*'Medal values'!$B$2+'Athletes - Bronze'!AM56*'Medal values'!$B$3, "") + IF(AND(AM$1 = AL$1, AL$2 = "Mixed"), 0.5*AL56, 0) + IF(AND(AM$1 = AN$1, AN$2 = "Mixed"), 0.5*AN56, 0)</f>
        <v>0</v>
      </c>
      <c r="AN56" s="5">
        <f>IF('Athletes - Gold'!AN56+'Athletes - Silver'!AN56+'Athletes - Bronze'!AN56 &gt; 0, 'Athletes - Gold'!AN56*'Medal values'!$B$1+'Athletes - Silver'!AN56*'Medal values'!$B$2+'Athletes - Bronze'!AN56*'Medal values'!$B$3, "") + IF(AND(AN$1 = AM$1, AM$2 = "Mixed"), 0.5*AM56, 0) + IF(AND(AN$1 = AO$1, AO$2 = "Mixed"), 0.5*AO56, 0)</f>
        <v>0</v>
      </c>
      <c r="AO56" s="5">
        <f>IF('Athletes - Gold'!AO56+'Athletes - Silver'!AO56+'Athletes - Bronze'!AO56 &gt; 0, 'Athletes - Gold'!AO56*'Medal values'!$B$1+'Athletes - Silver'!AO56*'Medal values'!$B$2+'Athletes - Bronze'!AO56*'Medal values'!$B$3, "") + IF(AND(AO$1 = AN$1, AN$2 = "Mixed"), 0.5*AN56, 0) + IF(AND(AO$1 = AP$1, AP$2 = "Mixed"), 0.5*AP56, 0)</f>
        <v>0</v>
      </c>
      <c r="AP56" s="5">
        <f>IF('Athletes - Gold'!AP56+'Athletes - Silver'!AP56+'Athletes - Bronze'!AP56 &gt; 0, 'Athletes - Gold'!AP56*'Medal values'!$B$1+'Athletes - Silver'!AP56*'Medal values'!$B$2+'Athletes - Bronze'!AP56*'Medal values'!$B$3, "") + IF(AND(AP$1 = AO$1, AO$2 = "Mixed"), 0.5*AO56, 0) + IF(AND(AP$1 = AQ$1, AQ$2 = "Mixed"), 0.5*AQ56, 0)</f>
        <v>0</v>
      </c>
      <c r="AQ56" s="5">
        <f>IF('Athletes - Gold'!AQ56+'Athletes - Silver'!AQ56+'Athletes - Bronze'!AQ56 &gt; 0, 'Athletes - Gold'!AQ56*'Medal values'!$B$1+'Athletes - Silver'!AQ56*'Medal values'!$B$2+'Athletes - Bronze'!AQ56*'Medal values'!$B$3, "") + IF(AND(AQ$1 = AP$1, AP$2 = "Mixed"), 0.5*AP56, 0) + IF(AND(AQ$1 = AR$1, AR$2 = "Mixed"), 0.5*AR56, 0)</f>
        <v>0</v>
      </c>
      <c r="AR56" s="5">
        <f>IF('Athletes - Gold'!AR56+'Athletes - Silver'!AR56+'Athletes - Bronze'!AR56 &gt; 0, 'Athletes - Gold'!AR56*'Medal values'!$B$1+'Athletes - Silver'!AR56*'Medal values'!$B$2+'Athletes - Bronze'!AR56*'Medal values'!$B$3, "") + IF(AND(AR$1 = AQ$1, AQ$2 = "Mixed"), 0.5*AQ56, 0) + IF(AND(AR$1 = AS$1, AS$2 = "Mixed"), 0.5*AS56, 0)</f>
        <v>0</v>
      </c>
      <c r="AS56" s="5">
        <f>IF('Athletes - Gold'!AS56+'Athletes - Silver'!AS56+'Athletes - Bronze'!AS56 &gt; 0, 'Athletes - Gold'!AS56*'Medal values'!$B$1+'Athletes - Silver'!AS56*'Medal values'!$B$2+'Athletes - Bronze'!AS56*'Medal values'!$B$3, "") + IF(AND(AS$1 = AR$1, AR$2 = "Mixed"), 0.5*AR56, 0) + IF(AND(AS$1 = AT$1, AT$2 = "Mixed"), 0.5*AT56, 0)</f>
        <v>0</v>
      </c>
      <c r="AT56" s="5">
        <f>IF('Athletes - Gold'!AT56+'Athletes - Silver'!AT56+'Athletes - Bronze'!AT56 &gt; 0, 'Athletes - Gold'!AT56*'Medal values'!$B$1+'Athletes - Silver'!AT56*'Medal values'!$B$2+'Athletes - Bronze'!AT56*'Medal values'!$B$3, "") + IF(AND(AT$1 = AS$1, AS$2 = "Mixed"), 0.5*AS56, 0) + IF(AND(AT$1 = AU$1, AU$2 = "Mixed"), 0.5*AU56, 0)</f>
        <v>0</v>
      </c>
      <c r="AU56" s="5">
        <f>IF('Athletes - Gold'!AU56+'Athletes - Silver'!AU56+'Athletes - Bronze'!AU56 &gt; 0, 'Athletes - Gold'!AU56*'Medal values'!$B$1+'Athletes - Silver'!AU56*'Medal values'!$B$2+'Athletes - Bronze'!AU56*'Medal values'!$B$3, "") + IF(AND(AU$1 = AT$1, AT$2 = "Mixed"), 0.5*AT56, 0) + IF(AND(AU$1 = AV$1, AV$2 = "Mixed"), 0.5*AV56, 0)</f>
        <v>0</v>
      </c>
      <c r="AV56" s="5">
        <f>IF('Athletes - Gold'!AV56+'Athletes - Silver'!AV56+'Athletes - Bronze'!AV56 &gt; 0, 'Athletes - Gold'!AV56*'Medal values'!$B$1+'Athletes - Silver'!AV56*'Medal values'!$B$2+'Athletes - Bronze'!AV56*'Medal values'!$B$3, "") + IF(AND(AV$1 = AU$1, AU$2 = "Mixed"), 0.5*AU56, 0) + IF(AND(AV$1 = AW$1, AW$2 = "Mixed"), 0.5*AW56, 0)</f>
        <v>0</v>
      </c>
      <c r="AW56" s="5">
        <f>IF('Athletes - Gold'!AW56+'Athletes - Silver'!AW56+'Athletes - Bronze'!AW56 &gt; 0, 'Athletes - Gold'!AW56*'Medal values'!$B$1+'Athletes - Silver'!AW56*'Medal values'!$B$2+'Athletes - Bronze'!AW56*'Medal values'!$B$3, "") + IF(AND(AW$1 = AV$1, AV$2 = "Mixed"), 0.5*AV56, 0) + IF(AND(AW$1 = AX$1, AX$2 = "Mixed"), 0.5*AX56, 0)</f>
        <v>0</v>
      </c>
      <c r="AX56" s="5">
        <f>IF('Athletes - Gold'!AX56+'Athletes - Silver'!AX56+'Athletes - Bronze'!AX56 &gt; 0, 'Athletes - Gold'!AX56*'Medal values'!$B$1+'Athletes - Silver'!AX56*'Medal values'!$B$2+'Athletes - Bronze'!AX56*'Medal values'!$B$3, "") + IF(AND(AX$1 = AW$1, AW$2 = "Mixed"), 0.5*AW56, 0) + IF(AND(AX$1 = AY$1, AY$2 = "Mixed"), 0.5*AY56, 0)</f>
        <v>0</v>
      </c>
      <c r="AY56" s="5">
        <f>IF('Athletes - Gold'!AY56+'Athletes - Silver'!AY56+'Athletes - Bronze'!AY56 &gt; 0, 'Athletes - Gold'!AY56*'Medal values'!$B$1+'Athletes - Silver'!AY56*'Medal values'!$B$2+'Athletes - Bronze'!AY56*'Medal values'!$B$3, "") + IF(AND(AY$1 = AX$1, AX$2 = "Mixed"), 0.5*AX56, 0) + IF(AND(AY$1 = AZ$1, AZ$2 = "Mixed"), 0.5*AZ56, 0)</f>
        <v>0</v>
      </c>
      <c r="AZ56" s="5">
        <f>IF('Athletes - Gold'!AZ56+'Athletes - Silver'!AZ56+'Athletes - Bronze'!AZ56 &gt; 0, 'Athletes - Gold'!AZ56*'Medal values'!$B$1+'Athletes - Silver'!AZ56*'Medal values'!$B$2+'Athletes - Bronze'!AZ56*'Medal values'!$B$3, "") + IF(AND(AZ$1 = AY$1, AY$2 = "Mixed"), 0.5*AY56, 0) + IF(AND(AZ$1 = BA$1, BA$2 = "Mixed"), 0.5*BA56, 0)</f>
        <v>0</v>
      </c>
      <c r="BA56" s="5">
        <f>IF('Athletes - Gold'!BA56+'Athletes - Silver'!BA56+'Athletes - Bronze'!BA56 &gt; 0, 'Athletes - Gold'!BA56*'Medal values'!$B$1+'Athletes - Silver'!BA56*'Medal values'!$B$2+'Athletes - Bronze'!BA56*'Medal values'!$B$3, "") + IF(AND(BA$1 = AZ$1, AZ$2 = "Mixed"), 0.5*AZ56, 0) + IF(AND(BA$1 = BB$1, BB$2 = "Mixed"), 0.5*BB56, 0)</f>
        <v>6.002</v>
      </c>
      <c r="BB56" s="5">
        <f>IF('Athletes - Gold'!BB56+'Athletes - Silver'!BB56+'Athletes - Bronze'!BB56 &gt; 0, 'Athletes - Gold'!BB56*'Medal values'!$B$1+'Athletes - Silver'!BB56*'Medal values'!$B$2+'Athletes - Bronze'!BB56*'Medal values'!$B$3, "") + IF(AND(BB$1 = BA$1, BA$2 = "Mixed"), 0.5*BA56, 0) + IF(AND(BB$1 = BC$1, BC$2 = "Mixed"), 0.5*BC56, 0)</f>
        <v>0</v>
      </c>
      <c r="BC56" s="5">
        <f>IF('Athletes - Gold'!BC56+'Athletes - Silver'!BC56+'Athletes - Bronze'!BC56 &gt; 0, 'Athletes - Gold'!BC56*'Medal values'!$B$1+'Athletes - Silver'!BC56*'Medal values'!$B$2+'Athletes - Bronze'!BC56*'Medal values'!$B$3, "") + IF(AND(BC$1 = BB$1, BB$2 = "Mixed"), 0.5*BB56, 0) + IF(AND(BC$1 = BD$1, BD$2 = "Mixed"), 0.5*BD56, 0)</f>
        <v>0</v>
      </c>
      <c r="BD56" s="5">
        <f>IF('Athletes - Gold'!BD56+'Athletes - Silver'!BD56+'Athletes - Bronze'!BD56 &gt; 0, 'Athletes - Gold'!BD56*'Medal values'!$B$1+'Athletes - Silver'!BD56*'Medal values'!$B$2+'Athletes - Bronze'!BD56*'Medal values'!$B$3, "") + IF(AND(BD$1 = BC$1, BC$2 = "Mixed"), 0.5*BC56, 0) + IF(AND(BD$1 = BE$1, BE$2 = "Mixed"), 0.5*BE56, 0)</f>
        <v>0</v>
      </c>
      <c r="BE56" s="5">
        <f>IF('Athletes - Gold'!BE56+'Athletes - Silver'!BE56+'Athletes - Bronze'!BE56 &gt; 0, 'Athletes - Gold'!BE56*'Medal values'!$B$1+'Athletes - Silver'!BE56*'Medal values'!$B$2+'Athletes - Bronze'!BE56*'Medal values'!$B$3, "") + IF(AND(BE$1 = BD$1, BD$2 = "Mixed"), 0.5*BD56, 0) + IF(AND(BE$1 = BF$1, BF$2 = "Mixed"), 0.5*BF56, 0)</f>
        <v>0</v>
      </c>
      <c r="BF56" s="5">
        <f>IF('Athletes - Gold'!BF56+'Athletes - Silver'!BF56+'Athletes - Bronze'!BF56 &gt; 0, 'Athletes - Gold'!BF56*'Medal values'!$B$1+'Athletes - Silver'!BF56*'Medal values'!$B$2+'Athletes - Bronze'!BF56*'Medal values'!$B$3, "") + IF(AND(BF$1 = BE$1, BE$2 = "Mixed"), 0.5*BE56, 0) + IF(AND(BF$1 = BG$1, BG$2 = "Mixed"), 0.5*BG56, 0)</f>
        <v>0</v>
      </c>
      <c r="BG56" s="5">
        <f>IF('Athletes - Gold'!BG56+'Athletes - Silver'!BG56+'Athletes - Bronze'!BG56 &gt; 0, 'Athletes - Gold'!BG56*'Medal values'!$B$1+'Athletes - Silver'!BG56*'Medal values'!$B$2+'Athletes - Bronze'!BG56*'Medal values'!$B$3, "") + IF(AND(BG$1 = BF$1, BF$2 = "Mixed"), 0.5*BF56, 0) + IF(AND(BG$1 = BH$1, BH$2 = "Mixed"), 0.5*BH56, 0)</f>
        <v>0</v>
      </c>
      <c r="BH56" s="5">
        <f>IF('Athletes - Gold'!BH56+'Athletes - Silver'!BH56+'Athletes - Bronze'!BH56 &gt; 0, 'Athletes - Gold'!BH56*'Medal values'!$B$1+'Athletes - Silver'!BH56*'Medal values'!$B$2+'Athletes - Bronze'!BH56*'Medal values'!$B$3, "") + IF(AND(BH$1 = BG$1, BG$2 = "Mixed"), 0.5*BG56, 0) + IF(AND(BH$1 = BI$1, BI$2 = "Mixed"), 0.5*BI56, 0)</f>
        <v>0</v>
      </c>
      <c r="BI56" s="5">
        <f>IF('Athletes - Gold'!BI56+'Athletes - Silver'!BI56+'Athletes - Bronze'!BI56 &gt; 0, 'Athletes - Gold'!BI56*'Medal values'!$B$1+'Athletes - Silver'!BI56*'Medal values'!$B$2+'Athletes - Bronze'!BI56*'Medal values'!$B$3, "") + IF(AND(BI$1 = BH$1, BH$2 = "Mixed"), 0.5*BH56, 0) + IF(AND(BI$1 = BJ$1, BJ$2 = "Mixed"), 0.5*BJ56, 0)</f>
        <v>0</v>
      </c>
      <c r="BJ56" s="5">
        <f>IF('Athletes - Gold'!BJ56+'Athletes - Silver'!BJ56+'Athletes - Bronze'!BJ56 &gt; 0, 'Athletes - Gold'!BJ56*'Medal values'!$B$1+'Athletes - Silver'!BJ56*'Medal values'!$B$2+'Athletes - Bronze'!BJ56*'Medal values'!$B$3, "") + IF(AND(BJ$1 = BI$1, BI$2 = "Mixed"), 0.5*BI56, 0) + IF(AND(BJ$1 = BK$1, BK$2 = "Mixed"), 0.5*BK56, 0)</f>
        <v>0</v>
      </c>
      <c r="BK56" s="5">
        <f>IF('Athletes - Gold'!BK56+'Athletes - Silver'!BK56+'Athletes - Bronze'!BK56 &gt; 0, 'Athletes - Gold'!BK56*'Medal values'!$B$1+'Athletes - Silver'!BK56*'Medal values'!$B$2+'Athletes - Bronze'!BK56*'Medal values'!$B$3, "") + IF(AND(BK$1 = BJ$1, BJ$2 = "Mixed"), 0.5*BJ56, 0) + IF(AND(BK$1 = BL$1, BL$2 = "Mixed"), 0.5*BL56, 0)</f>
        <v>0</v>
      </c>
      <c r="BL56" s="5">
        <f>IF('Athletes - Gold'!BL56+'Athletes - Silver'!BL56+'Athletes - Bronze'!BL56 &gt; 0, 'Athletes - Gold'!BL56*'Medal values'!$B$1+'Athletes - Silver'!BL56*'Medal values'!$B$2+'Athletes - Bronze'!BL56*'Medal values'!$B$3, "") + IF(AND(BL$1 = BK$1, BK$2 = "Mixed"), 0.5*BK56, 0) + IF(AND(BL$1 = BM$1, BM$2 = "Mixed"), 0.5*BM56, 0)</f>
        <v>0</v>
      </c>
      <c r="BM56" s="5">
        <f>IF('Athletes - Gold'!BM56+'Athletes - Silver'!BM56+'Athletes - Bronze'!BM56 &gt; 0, 'Athletes - Gold'!BM56*'Medal values'!$B$1+'Athletes - Silver'!BM56*'Medal values'!$B$2+'Athletes - Bronze'!BM56*'Medal values'!$B$3, "") + IF(AND(BM$1 = BL$1, BL$2 = "Mixed"), 0.5*BL56, 0) + IF(AND(BM$1 = BN$1, BN$2 = "Mixed"), 0.5*BN56, 0)</f>
        <v>0</v>
      </c>
      <c r="BN56" s="5">
        <f>IF('Athletes - Gold'!BN56+'Athletes - Silver'!BN56+'Athletes - Bronze'!BN56 &gt; 0, 'Athletes - Gold'!BN56*'Medal values'!$B$1+'Athletes - Silver'!BN56*'Medal values'!$B$2+'Athletes - Bronze'!BN56*'Medal values'!$B$3, "") + IF(AND(BN$1 = BM$1, BM$2 = "Mixed"), 0.5*BM56, 0) + IF(AND(BN$1 = BO$1, BO$2 = "Mixed"), 0.5*BO56, 0)</f>
        <v>0</v>
      </c>
      <c r="BO56" s="5">
        <f>IF('Athletes - Gold'!BO56+'Athletes - Silver'!BO56+'Athletes - Bronze'!BO56 &gt; 0, 'Athletes - Gold'!BO56*'Medal values'!$B$1+'Athletes - Silver'!BO56*'Medal values'!$B$2+'Athletes - Bronze'!BO56*'Medal values'!$B$3, "") + IF(AND(BO$1 = BN$1, BN$2 = "Mixed"), 0.5*BN56, 0) + IF(AND(BO$1 = BP$1, BP$2 = "Mixed"), 0.5*BP56, 0)</f>
        <v>0</v>
      </c>
      <c r="BP56" s="5">
        <f>IF('Athletes - Gold'!BP56+'Athletes - Silver'!BP56+'Athletes - Bronze'!BP56 &gt; 0, 'Athletes - Gold'!BP56*'Medal values'!$B$1+'Athletes - Silver'!BP56*'Medal values'!$B$2+'Athletes - Bronze'!BP56*'Medal values'!$B$3, "") + IF(AND(BP$1 = BO$1, BO$2 = "Mixed"), 0.5*BO56, 0) + IF(AND(BP$1 = BQ$1, BQ$2 = "Mixed"), 0.5*BQ56, 0)</f>
        <v>0</v>
      </c>
      <c r="BQ56" s="5">
        <f>IF('Athletes - Gold'!BQ56+'Athletes - Silver'!BQ56+'Athletes - Bronze'!BQ56 &gt; 0, 'Athletes - Gold'!BQ56*'Medal values'!$B$1+'Athletes - Silver'!BQ56*'Medal values'!$B$2+'Athletes - Bronze'!BQ56*'Medal values'!$B$3, "") + IF(AND(BQ$1 = BP$1, BP$2 = "Mixed"), 0.5*BP56, 0) + IF(AND(BQ$1 = BR$1, BR$2 = "Mixed"), 0.5*BR56, 0)</f>
        <v>0</v>
      </c>
      <c r="BR56" s="5">
        <f>IF('Athletes - Gold'!BR56+'Athletes - Silver'!BR56+'Athletes - Bronze'!BR56 &gt; 0, 'Athletes - Gold'!BR56*'Medal values'!$B$1+'Athletes - Silver'!BR56*'Medal values'!$B$2+'Athletes - Bronze'!BR56*'Medal values'!$B$3, "") + IF(AND(BR$1 = BQ$1, BQ$2 = "Mixed"), 0.5*BQ56, 0) + IF(AND(BR$1 = BS$1, BS$2 = "Mixed"), 0.5*BS56, 0)</f>
        <v>0</v>
      </c>
      <c r="BS56" s="5">
        <f>IF('Athletes - Gold'!BS56+'Athletes - Silver'!BS56+'Athletes - Bronze'!BS56 &gt; 0, 'Athletes - Gold'!BS56*'Medal values'!$B$1+'Athletes - Silver'!BS56*'Medal values'!$B$2+'Athletes - Bronze'!BS56*'Medal values'!$B$3, "") + IF(AND(BS$1 = BR$1, BR$2 = "Mixed"), 0.5*BR56, 0) + IF(AND(BS$1 = BT$1, BT$2 = "Mixed"), 0.5*BT56, 0)</f>
        <v>0</v>
      </c>
      <c r="BT56" s="5">
        <f>IF('Athletes - Gold'!BT56+'Athletes - Silver'!BT56+'Athletes - Bronze'!BT56 &gt; 0, 'Athletes - Gold'!BT56*'Medal values'!$B$1+'Athletes - Silver'!BT56*'Medal values'!$B$2+'Athletes - Bronze'!BT56*'Medal values'!$B$3, "") + IF(AND(BT$1 = BS$1, BS$2 = "Mixed"), 0.5*BS56, 0) + IF(AND(BT$1 = BU$1, BU$2 = "Mixed"), 0.5*BU56, 0)</f>
        <v>0</v>
      </c>
      <c r="BU56" s="5">
        <f>IF('Athletes - Gold'!BU56+'Athletes - Silver'!BU56+'Athletes - Bronze'!BU56 &gt; 0, 'Athletes - Gold'!BU56*'Medal values'!$B$1+'Athletes - Silver'!BU56*'Medal values'!$B$2+'Athletes - Bronze'!BU56*'Medal values'!$B$3, "") + IF(AND(BU$1 = BT$1, BT$2 = "Mixed"), 0.5*BT56, 0) + IF(AND(BU$1 = BV$1, BV$2 = "Mixed"), 0.5*BV56, 0)</f>
        <v>0</v>
      </c>
      <c r="BV56" s="5">
        <f>IF('Athletes - Gold'!BV56+'Athletes - Silver'!BV56+'Athletes - Bronze'!BV56 &gt; 0, 'Athletes - Gold'!BV56*'Medal values'!$B$1+'Athletes - Silver'!BV56*'Medal values'!$B$2+'Athletes - Bronze'!BV56*'Medal values'!$B$3, "") + IF(AND(BV$1 = BU$1, BU$2 = "Mixed"), 0.5*BU56, 0) + IF(AND(BV$1 = BW$1, BW$2 = "Mixed"), 0.5*BW56, 0)</f>
        <v>0</v>
      </c>
      <c r="BW56" s="5">
        <f>IF('Athletes - Gold'!BW56+'Athletes - Silver'!BW56+'Athletes - Bronze'!BW56 &gt; 0, 'Athletes - Gold'!BW56*'Medal values'!$B$1+'Athletes - Silver'!BW56*'Medal values'!$B$2+'Athletes - Bronze'!BW56*'Medal values'!$B$3, "") + IF(AND(BW$1 = BV$1, BV$2 = "Mixed"), 0.5*BV56, 0) + IF(AND(BW$1 = BX$1, BX$2 = "Mixed"), 0.5*BX56, 0)</f>
        <v>0</v>
      </c>
      <c r="BX56" s="5">
        <f>IF('Athletes - Gold'!BX56+'Athletes - Silver'!BX56+'Athletes - Bronze'!BX56 &gt; 0, 'Athletes - Gold'!BX56*'Medal values'!$B$1+'Athletes - Silver'!BX56*'Medal values'!$B$2+'Athletes - Bronze'!BX56*'Medal values'!$B$3, "") + IF(AND(BX$1 = BW$1, BW$2 = "Mixed"), 0.5*BW56, 0) + IF(AND(BX$1 = BY$1, BY$2 = "Mixed"), 0.5*BY56, 0)</f>
        <v>0</v>
      </c>
      <c r="BY56" s="5">
        <f>IF('Athletes - Gold'!BY56+'Athletes - Silver'!BY56+'Athletes - Bronze'!BY56 &gt; 0, 'Athletes - Gold'!BY56*'Medal values'!$B$1+'Athletes - Silver'!BY56*'Medal values'!$B$2+'Athletes - Bronze'!BY56*'Medal values'!$B$3, "") + IF(AND(BY$1 = BX$1, BX$2 = "Mixed"), 0.5*BX56, 0) + IF(AND(BY$1 = BZ$1, BZ$2 = "Mixed"), 0.5*BZ56, 0)</f>
        <v>0</v>
      </c>
      <c r="BZ56" s="5">
        <f>IF('Athletes - Gold'!BZ56+'Athletes - Silver'!BZ56+'Athletes - Bronze'!BZ56 &gt; 0, 'Athletes - Gold'!BZ56*'Medal values'!$B$1+'Athletes - Silver'!BZ56*'Medal values'!$B$2+'Athletes - Bronze'!BZ56*'Medal values'!$B$3, "") + IF(AND(BZ$1 = BY$1, BY$2 = "Mixed"), 0.5*BY56, 0) + IF(AND(BZ$1 = CA$1, CA$2 = "Mixed"), 0.5*CA56, 0)</f>
        <v>0</v>
      </c>
      <c r="CA56" s="5">
        <f>IF('Athletes - Gold'!CA56+'Athletes - Silver'!CA56+'Athletes - Bronze'!CA56 &gt; 0, 'Athletes - Gold'!CA56*'Medal values'!$B$1+'Athletes - Silver'!CA56*'Medal values'!$B$2+'Athletes - Bronze'!CA56*'Medal values'!$B$3, "") + IF(AND(CA$1 = BZ$1, BZ$2 = "Mixed"), 0.5*BZ56, 0) + IF(AND(CA$1 = CB$1, CB$2 = "Mixed"), 0.5*CB56, 0)</f>
        <v>0</v>
      </c>
      <c r="CB56" s="5">
        <f>IF('Athletes - Gold'!CB56+'Athletes - Silver'!CB56+'Athletes - Bronze'!CB56 &gt; 0, 'Athletes - Gold'!CB56*'Medal values'!$B$1+'Athletes - Silver'!CB56*'Medal values'!$B$2+'Athletes - Bronze'!CB56*'Medal values'!$B$3, "") + IF(AND(CB$1 = CA$1, CA$2 = "Mixed"), 0.5*CA56, 0) + IF(AND(CB$1 = CC$1, CC$2 = "Mixed"), 0.5*CC56, 0)</f>
        <v>0</v>
      </c>
      <c r="CC56" s="5">
        <f>IF('Athletes - Gold'!CC56+'Athletes - Silver'!CC56+'Athletes - Bronze'!CC56 &gt; 0, 'Athletes - Gold'!CC56*'Medal values'!$B$1+'Athletes - Silver'!CC56*'Medal values'!$B$2+'Athletes - Bronze'!CC56*'Medal values'!$B$3, "") + IF(AND(CC$1 = CB$1, CB$2 = "Mixed"), 0.5*CB56, 0) + IF(AND(CC$1 = CD$1, CD$2 = "Mixed"), 0.5*CD56, 0)</f>
        <v>0</v>
      </c>
      <c r="CD56" s="5">
        <f>IF('Athletes - Gold'!CD56+'Athletes - Silver'!CD56+'Athletes - Bronze'!CD56 &gt; 0, 'Athletes - Gold'!CD56*'Medal values'!$B$1+'Athletes - Silver'!CD56*'Medal values'!$B$2+'Athletes - Bronze'!CD56*'Medal values'!$B$3, "") + IF(AND(CD$1 = CC$1, CC$2 = "Mixed"), 0.5*CC56, 0) + IF(AND(CD$1 = CE$1, CE$2 = "Mixed"), 0.5*CE56, 0)</f>
        <v>0</v>
      </c>
      <c r="CE56" s="5">
        <f>IF('Athletes - Gold'!CE56+'Athletes - Silver'!CE56+'Athletes - Bronze'!CE56 &gt; 0, 'Athletes - Gold'!CE56*'Medal values'!$B$1+'Athletes - Silver'!CE56*'Medal values'!$B$2+'Athletes - Bronze'!CE56*'Medal values'!$B$3, "") + IF(AND(CE$1 = CD$1, CD$2 = "Mixed"), 0.5*CD56, 0) + IF(AND(CE$1 = CF$1, CF$2 = "Mixed"), 0.5*CF56, 0)</f>
        <v>0</v>
      </c>
      <c r="CF56" s="5">
        <f>IF('Athletes - Gold'!CF56+'Athletes - Silver'!CF56+'Athletes - Bronze'!CF56 &gt; 0, 'Athletes - Gold'!CF56*'Medal values'!$B$1+'Athletes - Silver'!CF56*'Medal values'!$B$2+'Athletes - Bronze'!CF56*'Medal values'!$B$3, "") + IF(AND(CF$1 = CE$1, CE$2 = "Mixed"), 0.5*CE56, 0) + IF(AND(CF$1 = CG$1, CG$2 = "Mixed"), 0.5*CG56, 0)</f>
        <v>0</v>
      </c>
      <c r="CG56" s="5">
        <f>IF('Athletes - Gold'!CG56+'Athletes - Silver'!CG56+'Athletes - Bronze'!CG56 &gt; 0, 'Athletes - Gold'!CG56*'Medal values'!$B$1+'Athletes - Silver'!CG56*'Medal values'!$B$2+'Athletes - Bronze'!CG56*'Medal values'!$B$3, "") + IF(AND(CG$1 = CF$1, CF$2 = "Mixed"), 0.5*CF56, 0) + IF(AND(CG$1 = CH$1, CH$2 = "Mixed"), 0.5*CH56, 0)</f>
        <v>0</v>
      </c>
      <c r="CH56" s="5">
        <f>IF('Athletes - Gold'!CH56+'Athletes - Silver'!CH56+'Athletes - Bronze'!CH56 &gt; 0, 'Athletes - Gold'!CH56*'Medal values'!$B$1+'Athletes - Silver'!CH56*'Medal values'!$B$2+'Athletes - Bronze'!CH56*'Medal values'!$B$3, "") + IF(AND(CH$1 = CG$1, CG$2 = "Mixed"), 0.5*CG56, 0) + IF(AND(CH$1 = CI$1, CI$2 = "Mixed"), 0.5*CI56, 0)</f>
        <v>0</v>
      </c>
      <c r="CI56" s="5">
        <f>IF('Athletes - Gold'!CI56+'Athletes - Silver'!CI56+'Athletes - Bronze'!CI56 &gt; 0, 'Athletes - Gold'!CI56*'Medal values'!$B$1+'Athletes - Silver'!CI56*'Medal values'!$B$2+'Athletes - Bronze'!CI56*'Medal values'!$B$3, "") + IF(AND(CI$1 = CH$1, CH$2 = "Mixed"), 0.5*CH56, 0) + IF(AND(CI$1 = CJ$1, CJ$2 = "Mixed"), 0.5*CJ56, 0)</f>
        <v>0</v>
      </c>
      <c r="CJ56" s="5">
        <f>IF('Athletes - Gold'!CJ56+'Athletes - Silver'!CJ56+'Athletes - Bronze'!CJ56 &gt; 0, 'Athletes - Gold'!CJ56*'Medal values'!$B$1+'Athletes - Silver'!CJ56*'Medal values'!$B$2+'Athletes - Bronze'!CJ56*'Medal values'!$B$3, "") + IF(AND(CJ$1 = CI$1, CI$2 = "Mixed"), 0.5*CI56, 0) + IF(AND(CJ$1 = CK$1, CK$2 = "Mixed"), 0.5*CK56, 0)</f>
        <v>0</v>
      </c>
      <c r="CK56" s="5">
        <f>IF('Athletes - Gold'!CK56+'Athletes - Silver'!CK56+'Athletes - Bronze'!CK56 &gt; 0, 'Athletes - Gold'!CK56*'Medal values'!$B$1+'Athletes - Silver'!CK56*'Medal values'!$B$2+'Athletes - Bronze'!CK56*'Medal values'!$B$3, "") + IF(AND(CK$1 = CJ$1, CJ$2 = "Mixed"), 0.5*CJ56, 0) + IF(AND(CK$1 = CL$1, CL$2 = "Mixed"), 0.5*CL56, 0)</f>
        <v>0</v>
      </c>
      <c r="CL56" s="5">
        <f>IF('Athletes - Gold'!CL56+'Athletes - Silver'!CL56+'Athletes - Bronze'!CL56 &gt; 0, 'Athletes - Gold'!CL56*'Medal values'!$B$1+'Athletes - Silver'!CL56*'Medal values'!$B$2+'Athletes - Bronze'!CL56*'Medal values'!$B$3, "") + IF(AND(CL$1 = CK$1, CK$2 = "Mixed"), 0.5*CK56, 0) + IF(AND(CL$1 = CM$1, CM$2 = "Mixed"), 0.5*CM56, 0)</f>
        <v>0</v>
      </c>
      <c r="CM56" s="5">
        <f>IF('Athletes - Gold'!CM56+'Athletes - Silver'!CM56+'Athletes - Bronze'!CM56 &gt; 0, 'Athletes - Gold'!CM56*'Medal values'!$B$1+'Athletes - Silver'!CM56*'Medal values'!$B$2+'Athletes - Bronze'!CM56*'Medal values'!$B$3, "") + IF(AND(CM$1 = CL$1, CL$2 = "Mixed"), 0.5*CL56, 0) + IF(AND(CM$1 = CN$1, CN$2 = "Mixed"), 0.5*CN56, 0)</f>
        <v>0</v>
      </c>
      <c r="CN56" s="5">
        <f>IF('Athletes - Gold'!CN56+'Athletes - Silver'!CN56+'Athletes - Bronze'!CN56 &gt; 0, 'Athletes - Gold'!CN56*'Medal values'!$B$1+'Athletes - Silver'!CN56*'Medal values'!$B$2+'Athletes - Bronze'!CN56*'Medal values'!$B$3, "") + IF(AND(CN$1 = CM$1, CM$2 = "Mixed"), 0.5*CM56, 0) + IF(AND(CN$1 = CO$1, CO$2 = "Mixed"), 0.5*CO56, 0)</f>
        <v>0</v>
      </c>
      <c r="CO56" s="5">
        <f>IF('Athletes - Gold'!CO56+'Athletes - Silver'!CO56+'Athletes - Bronze'!CO56 &gt; 0, 'Athletes - Gold'!CO56*'Medal values'!$B$1+'Athletes - Silver'!CO56*'Medal values'!$B$2+'Athletes - Bronze'!CO56*'Medal values'!$B$3, "") + IF(AND(CO$1 = CN$1, CN$2 = "Mixed"), 0.5*CN56, 0) + IF(AND(CO$1 = CP$1, CP$2 = "Mixed"), 0.5*CP56, 0)</f>
        <v>0</v>
      </c>
      <c r="CP56" s="5">
        <f>IF('Athletes - Gold'!CP56+'Athletes - Silver'!CP56+'Athletes - Bronze'!CP56 &gt; 0, 'Athletes - Gold'!CP56*'Medal values'!$B$1+'Athletes - Silver'!CP56*'Medal values'!$B$2+'Athletes - Bronze'!CP56*'Medal values'!$B$3, "") + IF(AND(CP$1 = CO$1, CO$2 = "Mixed"), 0.5*CO56, 0) + IF(AND(CP$1 = CQ$1, CQ$2 = "Mixed"), 0.5*CQ56, 0)</f>
        <v>0</v>
      </c>
      <c r="CQ56" s="5">
        <f>IF('Athletes - Gold'!CQ56+'Athletes - Silver'!CQ56+'Athletes - Bronze'!CQ56 &gt; 0, 'Athletes - Gold'!CQ56*'Medal values'!$B$1+'Athletes - Silver'!CQ56*'Medal values'!$B$2+'Athletes - Bronze'!CQ56*'Medal values'!$B$3, "") + IF(AND(CQ$1 = CP$1, CP$2 = "Mixed"), 0.5*CP56, 0) + IF(AND(CQ$1 = CR$1, CR$2 = "Mixed"), 0.5*CR56, 0)</f>
        <v>0</v>
      </c>
      <c r="CR56" s="5">
        <f>IF('Athletes - Gold'!CR56+'Athletes - Silver'!CR56+'Athletes - Bronze'!CR56 &gt; 0, 'Athletes - Gold'!CR56*'Medal values'!$B$1+'Athletes - Silver'!CR56*'Medal values'!$B$2+'Athletes - Bronze'!CR56*'Medal values'!$B$3, "") + IF(AND(CR$1 = CQ$1, CQ$2 = "Mixed"), 0.5*CQ56, 0) + IF(AND(CR$1 = CS$1, CS$2 = "Mixed"), 0.5*CS56, 0)</f>
        <v>0</v>
      </c>
      <c r="CS56" s="5">
        <f>IF('Athletes - Gold'!CS56+'Athletes - Silver'!CS56+'Athletes - Bronze'!CS56 &gt; 0, 'Athletes - Gold'!CS56*'Medal values'!$B$1+'Athletes - Silver'!CS56*'Medal values'!$B$2+'Athletes - Bronze'!CS56*'Medal values'!$B$3, "") + IF(AND(CS$1 = CR$1, CR$2 = "Mixed"), 0.5*CR56, 0) + IF(AND(CS$1 = CT$1, CT$2 = "Mixed"), 0.5*CT56, 0)</f>
        <v>0</v>
      </c>
      <c r="CT56" s="5">
        <f>IF('Athletes - Gold'!CT56+'Athletes - Silver'!CT56+'Athletes - Bronze'!CT56 &gt; 0, 'Athletes - Gold'!CT56*'Medal values'!$B$1+'Athletes - Silver'!CT56*'Medal values'!$B$2+'Athletes - Bronze'!CT56*'Medal values'!$B$3, "") + IF(AND(CT$1 = CS$1, CS$2 = "Mixed"), 0.5*CS56, 0) + IF(AND(CT$1 = CU$1, CU$2 = "Mixed"), 0.5*CU56, 0)</f>
        <v>0</v>
      </c>
      <c r="CU56" s="5">
        <f>IF('Athletes - Gold'!CU56+'Athletes - Silver'!CU56+'Athletes - Bronze'!CU56 &gt; 0, 'Athletes - Gold'!CU56*'Medal values'!$B$1+'Athletes - Silver'!CU56*'Medal values'!$B$2+'Athletes - Bronze'!CU56*'Medal values'!$B$3, "") + IF(AND(CU$1 = CT$1, CT$2 = "Mixed"), 0.5*CT56, 0) + IF(AND(CU$1 = CV$1, CV$2 = "Mixed"), 0.5*CV56, 0)</f>
        <v>0</v>
      </c>
      <c r="CV56" s="5">
        <f>IF('Athletes - Gold'!CV56+'Athletes - Silver'!CV56+'Athletes - Bronze'!CV56 &gt; 0, 'Athletes - Gold'!CV56*'Medal values'!$B$1+'Athletes - Silver'!CV56*'Medal values'!$B$2+'Athletes - Bronze'!CV56*'Medal values'!$B$3, "") + IF(AND(CV$1 = CU$1, CU$2 = "Mixed"), 0.5*CU56, 0) + IF(AND(CV$1 = CW$1, CW$2 = "Mixed"), 0.5*CW56, 0)</f>
        <v>0</v>
      </c>
      <c r="CW56" s="5">
        <f t="shared" ref="CW56:CX56" si="55">SUMIF($B$2:$CV$2,CW$2, $B56:$CV56)</f>
        <v>0</v>
      </c>
      <c r="CX56" s="5">
        <f t="shared" si="55"/>
        <v>6.002</v>
      </c>
      <c r="CY56" s="5">
        <f t="shared" si="3"/>
        <v>6.002</v>
      </c>
    </row>
    <row r="57">
      <c r="A57" s="5" t="str">
        <f>Countries!A55</f>
        <v>KSA</v>
      </c>
      <c r="B57" s="5">
        <f>IF('Athletes - Gold'!B57+'Athletes - Silver'!B57+'Athletes - Bronze'!B57 &gt; 0, 'Athletes - Gold'!B57*'Medal values'!$B$1+'Athletes - Silver'!B57*'Medal values'!$B$2+'Athletes - Bronze'!B57*'Medal values'!$B$3, "") + IF(AND(B$1 = A$1, A$2 = "Mixed"), 0.5*A57, 0) + IF(AND(B$1 = C$1, C$2 = "Mixed"), 0.5*C57, 0)</f>
        <v>0</v>
      </c>
      <c r="C57" s="5">
        <f>IF('Athletes - Gold'!C57+'Athletes - Silver'!C57+'Athletes - Bronze'!C57 &gt; 0, 'Athletes - Gold'!C57*'Medal values'!$B$1+'Athletes - Silver'!C57*'Medal values'!$B$2+'Athletes - Bronze'!C57*'Medal values'!$B$3, "") + IF(AND(C$1 = B$1, B$2 = "Mixed"), 0.5*B57, 0) + IF(AND(C$1 = D$1, D$2 = "Mixed"), 0.5*D57, 0)</f>
        <v>0</v>
      </c>
      <c r="D57" s="5">
        <f>IF('Athletes - Gold'!D57+'Athletes - Silver'!D57+'Athletes - Bronze'!D57 &gt; 0, 'Athletes - Gold'!D57*'Medal values'!$B$1+'Athletes - Silver'!D57*'Medal values'!$B$2+'Athletes - Bronze'!D57*'Medal values'!$B$3, "") + IF(AND(D$1 = C$1, C$2 = "Mixed"), 0.5*C57, 0) + IF(AND(D$1 = E$1, E$2 = "Mixed"), 0.5*E57, 0)</f>
        <v>0</v>
      </c>
      <c r="E57" s="5">
        <f>IF('Athletes - Gold'!E57+'Athletes - Silver'!E57+'Athletes - Bronze'!E57 &gt; 0, 'Athletes - Gold'!E57*'Medal values'!$B$1+'Athletes - Silver'!E57*'Medal values'!$B$2+'Athletes - Bronze'!E57*'Medal values'!$B$3, "") + IF(AND(E$1 = D$1, D$2 = "Mixed"), 0.5*D57, 0) + IF(AND(E$1 = F$1, F$2 = "Mixed"), 0.5*F57, 0)</f>
        <v>0</v>
      </c>
      <c r="F57" s="5">
        <f>IF('Athletes - Gold'!F57+'Athletes - Silver'!F57+'Athletes - Bronze'!F57 &gt; 0, 'Athletes - Gold'!F57*'Medal values'!$B$1+'Athletes - Silver'!F57*'Medal values'!$B$2+'Athletes - Bronze'!F57*'Medal values'!$B$3, "") + IF(AND(F$1 = E$1, E$2 = "Mixed"), 0.5*E57, 0) + IF(AND(F$1 = G$1, G$2 = "Mixed"), 0.5*G57, 0)</f>
        <v>0</v>
      </c>
      <c r="G57" s="5">
        <f>IF('Athletes - Gold'!G57+'Athletes - Silver'!G57+'Athletes - Bronze'!G57 &gt; 0, 'Athletes - Gold'!G57*'Medal values'!$B$1+'Athletes - Silver'!G57*'Medal values'!$B$2+'Athletes - Bronze'!G57*'Medal values'!$B$3, "") + IF(AND(G$1 = F$1, F$2 = "Mixed"), 0.5*F57, 0) + IF(AND(G$1 = H$1, H$2 = "Mixed"), 0.5*H57, 0)</f>
        <v>0</v>
      </c>
      <c r="H57" s="5">
        <f>IF('Athletes - Gold'!H57+'Athletes - Silver'!H57+'Athletes - Bronze'!H57 &gt; 0, 'Athletes - Gold'!H57*'Medal values'!$B$1+'Athletes - Silver'!H57*'Medal values'!$B$2+'Athletes - Bronze'!H57*'Medal values'!$B$3, "") + IF(AND(H$1 = G$1, G$2 = "Mixed"), 0.5*G57, 0) + IF(AND(H$1 = I$1, I$2 = "Mixed"), 0.5*I57, 0)</f>
        <v>0</v>
      </c>
      <c r="I57" s="5">
        <f>IF('Athletes - Gold'!I57+'Athletes - Silver'!I57+'Athletes - Bronze'!I57 &gt; 0, 'Athletes - Gold'!I57*'Medal values'!$B$1+'Athletes - Silver'!I57*'Medal values'!$B$2+'Athletes - Bronze'!I57*'Medal values'!$B$3, "") + IF(AND(I$1 = H$1, H$2 = "Mixed"), 0.5*H57, 0) + IF(AND(I$1 = J$1, J$2 = "Mixed"), 0.5*J57, 0)</f>
        <v>0</v>
      </c>
      <c r="J57" s="5">
        <f>IF('Athletes - Gold'!J57+'Athletes - Silver'!J57+'Athletes - Bronze'!J57 &gt; 0, 'Athletes - Gold'!J57*'Medal values'!$B$1+'Athletes - Silver'!J57*'Medal values'!$B$2+'Athletes - Bronze'!J57*'Medal values'!$B$3, "") + IF(AND(J$1 = I$1, I$2 = "Mixed"), 0.5*I57, 0) + IF(AND(J$1 = K$1, K$2 = "Mixed"), 0.5*K57, 0)</f>
        <v>0</v>
      </c>
      <c r="K57" s="5">
        <f>IF('Athletes - Gold'!K57+'Athletes - Silver'!K57+'Athletes - Bronze'!K57 &gt; 0, 'Athletes - Gold'!K57*'Medal values'!$B$1+'Athletes - Silver'!K57*'Medal values'!$B$2+'Athletes - Bronze'!K57*'Medal values'!$B$3, "") + IF(AND(K$1 = J$1, J$2 = "Mixed"), 0.5*J57, 0) + IF(AND(K$1 = L$1, L$2 = "Mixed"), 0.5*L57, 0)</f>
        <v>0</v>
      </c>
      <c r="L57" s="5">
        <f>IF('Athletes - Gold'!L57+'Athletes - Silver'!L57+'Athletes - Bronze'!L57 &gt; 0, 'Athletes - Gold'!L57*'Medal values'!$B$1+'Athletes - Silver'!L57*'Medal values'!$B$2+'Athletes - Bronze'!L57*'Medal values'!$B$3, "") + IF(AND(L$1 = K$1, K$2 = "Mixed"), 0.5*K57, 0) + IF(AND(L$1 = M$1, M$2 = "Mixed"), 0.5*M57, 0)</f>
        <v>0</v>
      </c>
      <c r="M57" s="5">
        <f>IF('Athletes - Gold'!M57+'Athletes - Silver'!M57+'Athletes - Bronze'!M57 &gt; 0, 'Athletes - Gold'!M57*'Medal values'!$B$1+'Athletes - Silver'!M57*'Medal values'!$B$2+'Athletes - Bronze'!M57*'Medal values'!$B$3, "") + IF(AND(M$1 = L$1, L$2 = "Mixed"), 0.5*L57, 0) + IF(AND(M$1 = N$1, N$2 = "Mixed"), 0.5*N57, 0)</f>
        <v>0</v>
      </c>
      <c r="N57" s="5">
        <f>IF('Athletes - Gold'!N57+'Athletes - Silver'!N57+'Athletes - Bronze'!N57 &gt; 0, 'Athletes - Gold'!N57*'Medal values'!$B$1+'Athletes - Silver'!N57*'Medal values'!$B$2+'Athletes - Bronze'!N57*'Medal values'!$B$3, "") + IF(AND(N$1 = M$1, M$2 = "Mixed"), 0.5*M57, 0) + IF(AND(N$1 = O$1, O$2 = "Mixed"), 0.5*O57, 0)</f>
        <v>0</v>
      </c>
      <c r="O57" s="5">
        <f>IF('Athletes - Gold'!O57+'Athletes - Silver'!O57+'Athletes - Bronze'!O57 &gt; 0, 'Athletes - Gold'!O57*'Medal values'!$B$1+'Athletes - Silver'!O57*'Medal values'!$B$2+'Athletes - Bronze'!O57*'Medal values'!$B$3, "") + IF(AND(O$1 = N$1, N$2 = "Mixed"), 0.5*N57, 0) + IF(AND(O$1 = P$1, P$2 = "Mixed"), 0.5*P57, 0)</f>
        <v>0</v>
      </c>
      <c r="P57" s="5">
        <f>IF('Athletes - Gold'!P57+'Athletes - Silver'!P57+'Athletes - Bronze'!P57 &gt; 0, 'Athletes - Gold'!P57*'Medal values'!$B$1+'Athletes - Silver'!P57*'Medal values'!$B$2+'Athletes - Bronze'!P57*'Medal values'!$B$3, "") + IF(AND(P$1 = O$1, O$2 = "Mixed"), 0.5*O57, 0) + IF(AND(P$1 = Q$1, Q$2 = "Mixed"), 0.5*Q57, 0)</f>
        <v>0</v>
      </c>
      <c r="Q57" s="5">
        <f>IF('Athletes - Gold'!Q57+'Athletes - Silver'!Q57+'Athletes - Bronze'!Q57 &gt; 0, 'Athletes - Gold'!Q57*'Medal values'!$B$1+'Athletes - Silver'!Q57*'Medal values'!$B$2+'Athletes - Bronze'!Q57*'Medal values'!$B$3, "") + IF(AND(Q$1 = P$1, P$2 = "Mixed"), 0.5*P57, 0) + IF(AND(Q$1 = R$1, R$2 = "Mixed"), 0.5*R57, 0)</f>
        <v>0</v>
      </c>
      <c r="R57" s="5">
        <f>IF('Athletes - Gold'!R57+'Athletes - Silver'!R57+'Athletes - Bronze'!R57 &gt; 0, 'Athletes - Gold'!R57*'Medal values'!$B$1+'Athletes - Silver'!R57*'Medal values'!$B$2+'Athletes - Bronze'!R57*'Medal values'!$B$3, "") + IF(AND(R$1 = Q$1, Q$2 = "Mixed"), 0.5*Q57, 0) + IF(AND(R$1 = S$1, S$2 = "Mixed"), 0.5*S57, 0)</f>
        <v>0</v>
      </c>
      <c r="S57" s="5">
        <f>IF('Athletes - Gold'!S57+'Athletes - Silver'!S57+'Athletes - Bronze'!S57 &gt; 0, 'Athletes - Gold'!S57*'Medal values'!$B$1+'Athletes - Silver'!S57*'Medal values'!$B$2+'Athletes - Bronze'!S57*'Medal values'!$B$3, "") + IF(AND(S$1 = R$1, R$2 = "Mixed"), 0.5*R57, 0) + IF(AND(S$1 = T$1, T$2 = "Mixed"), 0.5*T57, 0)</f>
        <v>0</v>
      </c>
      <c r="T57" s="5">
        <f>IF('Athletes - Gold'!T57+'Athletes - Silver'!T57+'Athletes - Bronze'!T57 &gt; 0, 'Athletes - Gold'!T57*'Medal values'!$B$1+'Athletes - Silver'!T57*'Medal values'!$B$2+'Athletes - Bronze'!T57*'Medal values'!$B$3, "") + IF(AND(T$1 = S$1, S$2 = "Mixed"), 0.5*S57, 0) + IF(AND(T$1 = U$1, U$2 = "Mixed"), 0.5*U57, 0)</f>
        <v>0</v>
      </c>
      <c r="U57" s="5">
        <f>IF('Athletes - Gold'!U57+'Athletes - Silver'!U57+'Athletes - Bronze'!U57 &gt; 0, 'Athletes - Gold'!U57*'Medal values'!$B$1+'Athletes - Silver'!U57*'Medal values'!$B$2+'Athletes - Bronze'!U57*'Medal values'!$B$3, "") + IF(AND(U$1 = T$1, T$2 = "Mixed"), 0.5*T57, 0) + IF(AND(U$1 = V$1, V$2 = "Mixed"), 0.5*V57, 0)</f>
        <v>0</v>
      </c>
      <c r="V57" s="5">
        <f>IF('Athletes - Gold'!V57+'Athletes - Silver'!V57+'Athletes - Bronze'!V57 &gt; 0, 'Athletes - Gold'!V57*'Medal values'!$B$1+'Athletes - Silver'!V57*'Medal values'!$B$2+'Athletes - Bronze'!V57*'Medal values'!$B$3, "") + IF(AND(V$1 = U$1, U$2 = "Mixed"), 0.5*U57, 0) + IF(AND(V$1 = W$1, W$2 = "Mixed"), 0.5*W57, 0)</f>
        <v>0</v>
      </c>
      <c r="W57" s="5">
        <f>IF('Athletes - Gold'!W57+'Athletes - Silver'!W57+'Athletes - Bronze'!W57 &gt; 0, 'Athletes - Gold'!W57*'Medal values'!$B$1+'Athletes - Silver'!W57*'Medal values'!$B$2+'Athletes - Bronze'!W57*'Medal values'!$B$3, "") + IF(AND(W$1 = V$1, V$2 = "Mixed"), 0.5*V57, 0) + IF(AND(W$1 = X$1, X$2 = "Mixed"), 0.5*X57, 0)</f>
        <v>0</v>
      </c>
      <c r="X57" s="5">
        <f>IF('Athletes - Gold'!X57+'Athletes - Silver'!X57+'Athletes - Bronze'!X57 &gt; 0, 'Athletes - Gold'!X57*'Medal values'!$B$1+'Athletes - Silver'!X57*'Medal values'!$B$2+'Athletes - Bronze'!X57*'Medal values'!$B$3, "") + IF(AND(X$1 = W$1, W$2 = "Mixed"), 0.5*W57, 0) + IF(AND(X$1 = Y$1, Y$2 = "Mixed"), 0.5*Y57, 0)</f>
        <v>0</v>
      </c>
      <c r="Y57" s="5">
        <f>IF('Athletes - Gold'!Y57+'Athletes - Silver'!Y57+'Athletes - Bronze'!Y57 &gt; 0, 'Athletes - Gold'!Y57*'Medal values'!$B$1+'Athletes - Silver'!Y57*'Medal values'!$B$2+'Athletes - Bronze'!Y57*'Medal values'!$B$3, "") + IF(AND(Y$1 = X$1, X$2 = "Mixed"), 0.5*X57, 0) + IF(AND(Y$1 = Z$1, Z$2 = "Mixed"), 0.5*Z57, 0)</f>
        <v>0</v>
      </c>
      <c r="Z57" s="5">
        <f>IF('Athletes - Gold'!Z57+'Athletes - Silver'!Z57+'Athletes - Bronze'!Z57 &gt; 0, 'Athletes - Gold'!Z57*'Medal values'!$B$1+'Athletes - Silver'!Z57*'Medal values'!$B$2+'Athletes - Bronze'!Z57*'Medal values'!$B$3, "") + IF(AND(Z$1 = Y$1, Y$2 = "Mixed"), 0.5*Y57, 0) + IF(AND(Z$1 = AA$1, AA$2 = "Mixed"), 0.5*AA57, 0)</f>
        <v>0</v>
      </c>
      <c r="AA57" s="5">
        <f>IF('Athletes - Gold'!AA57+'Athletes - Silver'!AA57+'Athletes - Bronze'!AA57 &gt; 0, 'Athletes - Gold'!AA57*'Medal values'!$B$1+'Athletes - Silver'!AA57*'Medal values'!$B$2+'Athletes - Bronze'!AA57*'Medal values'!$B$3, "") + IF(AND(AA$1 = Z$1, Z$2 = "Mixed"), 0.5*Z57, 0) + IF(AND(AA$1 = AB$1, AB$2 = "Mixed"), 0.5*AB57, 0)</f>
        <v>0</v>
      </c>
      <c r="AB57" s="5">
        <f>IF('Athletes - Gold'!AB57+'Athletes - Silver'!AB57+'Athletes - Bronze'!AB57 &gt; 0, 'Athletes - Gold'!AB57*'Medal values'!$B$1+'Athletes - Silver'!AB57*'Medal values'!$B$2+'Athletes - Bronze'!AB57*'Medal values'!$B$3, "") + IF(AND(AB$1 = AA$1, AA$2 = "Mixed"), 0.5*AA57, 0) + IF(AND(AB$1 = AC$1, AC$2 = "Mixed"), 0.5*AC57, 0)</f>
        <v>0</v>
      </c>
      <c r="AC57" s="5">
        <f>IF('Athletes - Gold'!AC57+'Athletes - Silver'!AC57+'Athletes - Bronze'!AC57 &gt; 0, 'Athletes - Gold'!AC57*'Medal values'!$B$1+'Athletes - Silver'!AC57*'Medal values'!$B$2+'Athletes - Bronze'!AC57*'Medal values'!$B$3, "") + IF(AND(AC$1 = AB$1, AB$2 = "Mixed"), 0.5*AB57, 0) + IF(AND(AC$1 = AD$1, AD$2 = "Mixed"), 0.5*AD57, 0)</f>
        <v>0</v>
      </c>
      <c r="AD57" s="5">
        <f>IF('Athletes - Gold'!AD57+'Athletes - Silver'!AD57+'Athletes - Bronze'!AD57 &gt; 0, 'Athletes - Gold'!AD57*'Medal values'!$B$1+'Athletes - Silver'!AD57*'Medal values'!$B$2+'Athletes - Bronze'!AD57*'Medal values'!$B$3, "") + IF(AND(AD$1 = AC$1, AC$2 = "Mixed"), 0.5*AC57, 0) + IF(AND(AD$1 = AE$1, AE$2 = "Mixed"), 0.5*AE57, 0)</f>
        <v>0</v>
      </c>
      <c r="AE57" s="5">
        <f>IF('Athletes - Gold'!AE57+'Athletes - Silver'!AE57+'Athletes - Bronze'!AE57 &gt; 0, 'Athletes - Gold'!AE57*'Medal values'!$B$1+'Athletes - Silver'!AE57*'Medal values'!$B$2+'Athletes - Bronze'!AE57*'Medal values'!$B$3, "") + IF(AND(AE$1 = AD$1, AD$2 = "Mixed"), 0.5*AD57, 0) + IF(AND(AE$1 = AF$1, AF$2 = "Mixed"), 0.5*AF57, 0)</f>
        <v>0</v>
      </c>
      <c r="AF57" s="5">
        <f>IF('Athletes - Gold'!AF57+'Athletes - Silver'!AF57+'Athletes - Bronze'!AF57 &gt; 0, 'Athletes - Gold'!AF57*'Medal values'!$B$1+'Athletes - Silver'!AF57*'Medal values'!$B$2+'Athletes - Bronze'!AF57*'Medal values'!$B$3, "") + IF(AND(AF$1 = AE$1, AE$2 = "Mixed"), 0.5*AE57, 0) + IF(AND(AF$1 = AG$1, AG$2 = "Mixed"), 0.5*AG57, 0)</f>
        <v>0</v>
      </c>
      <c r="AG57" s="5">
        <f>IF('Athletes - Gold'!AG57+'Athletes - Silver'!AG57+'Athletes - Bronze'!AG57 &gt; 0, 'Athletes - Gold'!AG57*'Medal values'!$B$1+'Athletes - Silver'!AG57*'Medal values'!$B$2+'Athletes - Bronze'!AG57*'Medal values'!$B$3, "") + IF(AND(AG$1 = AF$1, AF$2 = "Mixed"), 0.5*AF57, 0) + IF(AND(AG$1 = AH$1, AH$2 = "Mixed"), 0.5*AH57, 0)</f>
        <v>0</v>
      </c>
      <c r="AH57" s="5">
        <f>IF('Athletes - Gold'!AH57+'Athletes - Silver'!AH57+'Athletes - Bronze'!AH57 &gt; 0, 'Athletes - Gold'!AH57*'Medal values'!$B$1+'Athletes - Silver'!AH57*'Medal values'!$B$2+'Athletes - Bronze'!AH57*'Medal values'!$B$3, "") + IF(AND(AH$1 = AG$1, AG$2 = "Mixed"), 0.5*AG57, 0) + IF(AND(AH$1 = AI$1, AI$2 = "Mixed"), 0.5*AI57, 0)</f>
        <v>0</v>
      </c>
      <c r="AI57" s="5">
        <f>IF('Athletes - Gold'!AI57+'Athletes - Silver'!AI57+'Athletes - Bronze'!AI57 &gt; 0, 'Athletes - Gold'!AI57*'Medal values'!$B$1+'Athletes - Silver'!AI57*'Medal values'!$B$2+'Athletes - Bronze'!AI57*'Medal values'!$B$3, "") + IF(AND(AI$1 = AH$1, AH$2 = "Mixed"), 0.5*AH57, 0) + IF(AND(AI$1 = AJ$1, AJ$2 = "Mixed"), 0.5*AJ57, 0)</f>
        <v>0</v>
      </c>
      <c r="AJ57" s="5">
        <f>IF('Athletes - Gold'!AJ57+'Athletes - Silver'!AJ57+'Athletes - Bronze'!AJ57 &gt; 0, 'Athletes - Gold'!AJ57*'Medal values'!$B$1+'Athletes - Silver'!AJ57*'Medal values'!$B$2+'Athletes - Bronze'!AJ57*'Medal values'!$B$3, "") + IF(AND(AJ$1 = AI$1, AI$2 = "Mixed"), 0.5*AI57, 0) + IF(AND(AJ$1 = AK$1, AK$2 = "Mixed"), 0.5*AK57, 0)</f>
        <v>0</v>
      </c>
      <c r="AK57" s="5">
        <f>IF('Athletes - Gold'!AK57+'Athletes - Silver'!AK57+'Athletes - Bronze'!AK57 &gt; 0, 'Athletes - Gold'!AK57*'Medal values'!$B$1+'Athletes - Silver'!AK57*'Medal values'!$B$2+'Athletes - Bronze'!AK57*'Medal values'!$B$3, "") + IF(AND(AK$1 = AJ$1, AJ$2 = "Mixed"), 0.5*AJ57, 0) + IF(AND(AK$1 = AL$1, AL$2 = "Mixed"), 0.5*AL57, 0)</f>
        <v>0</v>
      </c>
      <c r="AL57" s="5">
        <f>IF('Athletes - Gold'!AL57+'Athletes - Silver'!AL57+'Athletes - Bronze'!AL57 &gt; 0, 'Athletes - Gold'!AL57*'Medal values'!$B$1+'Athletes - Silver'!AL57*'Medal values'!$B$2+'Athletes - Bronze'!AL57*'Medal values'!$B$3, "") + IF(AND(AL$1 = AK$1, AK$2 = "Mixed"), 0.5*AK57, 0) + IF(AND(AL$1 = AM$1, AM$2 = "Mixed"), 0.5*AM57, 0)</f>
        <v>0</v>
      </c>
      <c r="AM57" s="5">
        <f>IF('Athletes - Gold'!AM57+'Athletes - Silver'!AM57+'Athletes - Bronze'!AM57 &gt; 0, 'Athletes - Gold'!AM57*'Medal values'!$B$1+'Athletes - Silver'!AM57*'Medal values'!$B$2+'Athletes - Bronze'!AM57*'Medal values'!$B$3, "") + IF(AND(AM$1 = AL$1, AL$2 = "Mixed"), 0.5*AL57, 0) + IF(AND(AM$1 = AN$1, AN$2 = "Mixed"), 0.5*AN57, 0)</f>
        <v>0</v>
      </c>
      <c r="AN57" s="5">
        <f>IF('Athletes - Gold'!AN57+'Athletes - Silver'!AN57+'Athletes - Bronze'!AN57 &gt; 0, 'Athletes - Gold'!AN57*'Medal values'!$B$1+'Athletes - Silver'!AN57*'Medal values'!$B$2+'Athletes - Bronze'!AN57*'Medal values'!$B$3, "") + IF(AND(AN$1 = AM$1, AM$2 = "Mixed"), 0.5*AM57, 0) + IF(AND(AN$1 = AO$1, AO$2 = "Mixed"), 0.5*AO57, 0)</f>
        <v>0</v>
      </c>
      <c r="AO57" s="5">
        <f>IF('Athletes - Gold'!AO57+'Athletes - Silver'!AO57+'Athletes - Bronze'!AO57 &gt; 0, 'Athletes - Gold'!AO57*'Medal values'!$B$1+'Athletes - Silver'!AO57*'Medal values'!$B$2+'Athletes - Bronze'!AO57*'Medal values'!$B$3, "") + IF(AND(AO$1 = AN$1, AN$2 = "Mixed"), 0.5*AN57, 0) + IF(AND(AO$1 = AP$1, AP$2 = "Mixed"), 0.5*AP57, 0)</f>
        <v>0</v>
      </c>
      <c r="AP57" s="5">
        <f>IF('Athletes - Gold'!AP57+'Athletes - Silver'!AP57+'Athletes - Bronze'!AP57 &gt; 0, 'Athletes - Gold'!AP57*'Medal values'!$B$1+'Athletes - Silver'!AP57*'Medal values'!$B$2+'Athletes - Bronze'!AP57*'Medal values'!$B$3, "") + IF(AND(AP$1 = AO$1, AO$2 = "Mixed"), 0.5*AO57, 0) + IF(AND(AP$1 = AQ$1, AQ$2 = "Mixed"), 0.5*AQ57, 0)</f>
        <v>0</v>
      </c>
      <c r="AQ57" s="5">
        <f>IF('Athletes - Gold'!AQ57+'Athletes - Silver'!AQ57+'Athletes - Bronze'!AQ57 &gt; 0, 'Athletes - Gold'!AQ57*'Medal values'!$B$1+'Athletes - Silver'!AQ57*'Medal values'!$B$2+'Athletes - Bronze'!AQ57*'Medal values'!$B$3, "") + IF(AND(AQ$1 = AP$1, AP$2 = "Mixed"), 0.5*AP57, 0) + IF(AND(AQ$1 = AR$1, AR$2 = "Mixed"), 0.5*AR57, 0)</f>
        <v>0</v>
      </c>
      <c r="AR57" s="5">
        <f>IF('Athletes - Gold'!AR57+'Athletes - Silver'!AR57+'Athletes - Bronze'!AR57 &gt; 0, 'Athletes - Gold'!AR57*'Medal values'!$B$1+'Athletes - Silver'!AR57*'Medal values'!$B$2+'Athletes - Bronze'!AR57*'Medal values'!$B$3, "") + IF(AND(AR$1 = AQ$1, AQ$2 = "Mixed"), 0.5*AQ57, 0) + IF(AND(AR$1 = AS$1, AS$2 = "Mixed"), 0.5*AS57, 0)</f>
        <v>0</v>
      </c>
      <c r="AS57" s="5">
        <f>IF('Athletes - Gold'!AS57+'Athletes - Silver'!AS57+'Athletes - Bronze'!AS57 &gt; 0, 'Athletes - Gold'!AS57*'Medal values'!$B$1+'Athletes - Silver'!AS57*'Medal values'!$B$2+'Athletes - Bronze'!AS57*'Medal values'!$B$3, "") + IF(AND(AS$1 = AR$1, AR$2 = "Mixed"), 0.5*AR57, 0) + IF(AND(AS$1 = AT$1, AT$2 = "Mixed"), 0.5*AT57, 0)</f>
        <v>0</v>
      </c>
      <c r="AT57" s="5">
        <f>IF('Athletes - Gold'!AT57+'Athletes - Silver'!AT57+'Athletes - Bronze'!AT57 &gt; 0, 'Athletes - Gold'!AT57*'Medal values'!$B$1+'Athletes - Silver'!AT57*'Medal values'!$B$2+'Athletes - Bronze'!AT57*'Medal values'!$B$3, "") + IF(AND(AT$1 = AS$1, AS$2 = "Mixed"), 0.5*AS57, 0) + IF(AND(AT$1 = AU$1, AU$2 = "Mixed"), 0.5*AU57, 0)</f>
        <v>0</v>
      </c>
      <c r="AU57" s="5">
        <f>IF('Athletes - Gold'!AU57+'Athletes - Silver'!AU57+'Athletes - Bronze'!AU57 &gt; 0, 'Athletes - Gold'!AU57*'Medal values'!$B$1+'Athletes - Silver'!AU57*'Medal values'!$B$2+'Athletes - Bronze'!AU57*'Medal values'!$B$3, "") + IF(AND(AU$1 = AT$1, AT$2 = "Mixed"), 0.5*AT57, 0) + IF(AND(AU$1 = AV$1, AV$2 = "Mixed"), 0.5*AV57, 0)</f>
        <v>0</v>
      </c>
      <c r="AV57" s="5">
        <f>IF('Athletes - Gold'!AV57+'Athletes - Silver'!AV57+'Athletes - Bronze'!AV57 &gt; 0, 'Athletes - Gold'!AV57*'Medal values'!$B$1+'Athletes - Silver'!AV57*'Medal values'!$B$2+'Athletes - Bronze'!AV57*'Medal values'!$B$3, "") + IF(AND(AV$1 = AU$1, AU$2 = "Mixed"), 0.5*AU57, 0) + IF(AND(AV$1 = AW$1, AW$2 = "Mixed"), 0.5*AW57, 0)</f>
        <v>0</v>
      </c>
      <c r="AW57" s="5">
        <f>IF('Athletes - Gold'!AW57+'Athletes - Silver'!AW57+'Athletes - Bronze'!AW57 &gt; 0, 'Athletes - Gold'!AW57*'Medal values'!$B$1+'Athletes - Silver'!AW57*'Medal values'!$B$2+'Athletes - Bronze'!AW57*'Medal values'!$B$3, "") + IF(AND(AW$1 = AV$1, AV$2 = "Mixed"), 0.5*AV57, 0) + IF(AND(AW$1 = AX$1, AX$2 = "Mixed"), 0.5*AX57, 0)</f>
        <v>0</v>
      </c>
      <c r="AX57" s="5">
        <f>IF('Athletes - Gold'!AX57+'Athletes - Silver'!AX57+'Athletes - Bronze'!AX57 &gt; 0, 'Athletes - Gold'!AX57*'Medal values'!$B$1+'Athletes - Silver'!AX57*'Medal values'!$B$2+'Athletes - Bronze'!AX57*'Medal values'!$B$3, "") + IF(AND(AX$1 = AW$1, AW$2 = "Mixed"), 0.5*AW57, 0) + IF(AND(AX$1 = AY$1, AY$2 = "Mixed"), 0.5*AY57, 0)</f>
        <v>0</v>
      </c>
      <c r="AY57" s="5">
        <f>IF('Athletes - Gold'!AY57+'Athletes - Silver'!AY57+'Athletes - Bronze'!AY57 &gt; 0, 'Athletes - Gold'!AY57*'Medal values'!$B$1+'Athletes - Silver'!AY57*'Medal values'!$B$2+'Athletes - Bronze'!AY57*'Medal values'!$B$3, "") + IF(AND(AY$1 = AX$1, AX$2 = "Mixed"), 0.5*AX57, 0) + IF(AND(AY$1 = AZ$1, AZ$2 = "Mixed"), 0.5*AZ57, 0)</f>
        <v>0</v>
      </c>
      <c r="AZ57" s="5">
        <f>IF('Athletes - Gold'!AZ57+'Athletes - Silver'!AZ57+'Athletes - Bronze'!AZ57 &gt; 0, 'Athletes - Gold'!AZ57*'Medal values'!$B$1+'Athletes - Silver'!AZ57*'Medal values'!$B$2+'Athletes - Bronze'!AZ57*'Medal values'!$B$3, "") + IF(AND(AZ$1 = AY$1, AY$2 = "Mixed"), 0.5*AY57, 0) + IF(AND(AZ$1 = BA$1, BA$2 = "Mixed"), 0.5*BA57, 0)</f>
        <v>0</v>
      </c>
      <c r="BA57" s="5">
        <f>IF('Athletes - Gold'!BA57+'Athletes - Silver'!BA57+'Athletes - Bronze'!BA57 &gt; 0, 'Athletes - Gold'!BA57*'Medal values'!$B$1+'Athletes - Silver'!BA57*'Medal values'!$B$2+'Athletes - Bronze'!BA57*'Medal values'!$B$3, "") + IF(AND(BA$1 = AZ$1, AZ$2 = "Mixed"), 0.5*AZ57, 0) + IF(AND(BA$1 = BB$1, BB$2 = "Mixed"), 0.5*BB57, 0)</f>
        <v>0</v>
      </c>
      <c r="BB57" s="5">
        <f>IF('Athletes - Gold'!BB57+'Athletes - Silver'!BB57+'Athletes - Bronze'!BB57 &gt; 0, 'Athletes - Gold'!BB57*'Medal values'!$B$1+'Athletes - Silver'!BB57*'Medal values'!$B$2+'Athletes - Bronze'!BB57*'Medal values'!$B$3, "") + IF(AND(BB$1 = BA$1, BA$2 = "Mixed"), 0.5*BA57, 0) + IF(AND(BB$1 = BC$1, BC$2 = "Mixed"), 0.5*BC57, 0)</f>
        <v>2.000001</v>
      </c>
      <c r="BC57" s="5">
        <f>IF('Athletes - Gold'!BC57+'Athletes - Silver'!BC57+'Athletes - Bronze'!BC57 &gt; 0, 'Athletes - Gold'!BC57*'Medal values'!$B$1+'Athletes - Silver'!BC57*'Medal values'!$B$2+'Athletes - Bronze'!BC57*'Medal values'!$B$3, "") + IF(AND(BC$1 = BB$1, BB$2 = "Mixed"), 0.5*BB57, 0) + IF(AND(BC$1 = BD$1, BD$2 = "Mixed"), 0.5*BD57, 0)</f>
        <v>0</v>
      </c>
      <c r="BD57" s="5">
        <f>IF('Athletes - Gold'!BD57+'Athletes - Silver'!BD57+'Athletes - Bronze'!BD57 &gt; 0, 'Athletes - Gold'!BD57*'Medal values'!$B$1+'Athletes - Silver'!BD57*'Medal values'!$B$2+'Athletes - Bronze'!BD57*'Medal values'!$B$3, "") + IF(AND(BD$1 = BC$1, BC$2 = "Mixed"), 0.5*BC57, 0) + IF(AND(BD$1 = BE$1, BE$2 = "Mixed"), 0.5*BE57, 0)</f>
        <v>0</v>
      </c>
      <c r="BE57" s="5">
        <f>IF('Athletes - Gold'!BE57+'Athletes - Silver'!BE57+'Athletes - Bronze'!BE57 &gt; 0, 'Athletes - Gold'!BE57*'Medal values'!$B$1+'Athletes - Silver'!BE57*'Medal values'!$B$2+'Athletes - Bronze'!BE57*'Medal values'!$B$3, "") + IF(AND(BE$1 = BD$1, BD$2 = "Mixed"), 0.5*BD57, 0) + IF(AND(BE$1 = BF$1, BF$2 = "Mixed"), 0.5*BF57, 0)</f>
        <v>0</v>
      </c>
      <c r="BF57" s="5">
        <f>IF('Athletes - Gold'!BF57+'Athletes - Silver'!BF57+'Athletes - Bronze'!BF57 &gt; 0, 'Athletes - Gold'!BF57*'Medal values'!$B$1+'Athletes - Silver'!BF57*'Medal values'!$B$2+'Athletes - Bronze'!BF57*'Medal values'!$B$3, "") + IF(AND(BF$1 = BE$1, BE$2 = "Mixed"), 0.5*BE57, 0) + IF(AND(BF$1 = BG$1, BG$2 = "Mixed"), 0.5*BG57, 0)</f>
        <v>0</v>
      </c>
      <c r="BG57" s="5">
        <f>IF('Athletes - Gold'!BG57+'Athletes - Silver'!BG57+'Athletes - Bronze'!BG57 &gt; 0, 'Athletes - Gold'!BG57*'Medal values'!$B$1+'Athletes - Silver'!BG57*'Medal values'!$B$2+'Athletes - Bronze'!BG57*'Medal values'!$B$3, "") + IF(AND(BG$1 = BF$1, BF$2 = "Mixed"), 0.5*BF57, 0) + IF(AND(BG$1 = BH$1, BH$2 = "Mixed"), 0.5*BH57, 0)</f>
        <v>0</v>
      </c>
      <c r="BH57" s="5">
        <f>IF('Athletes - Gold'!BH57+'Athletes - Silver'!BH57+'Athletes - Bronze'!BH57 &gt; 0, 'Athletes - Gold'!BH57*'Medal values'!$B$1+'Athletes - Silver'!BH57*'Medal values'!$B$2+'Athletes - Bronze'!BH57*'Medal values'!$B$3, "") + IF(AND(BH$1 = BG$1, BG$2 = "Mixed"), 0.5*BG57, 0) + IF(AND(BH$1 = BI$1, BI$2 = "Mixed"), 0.5*BI57, 0)</f>
        <v>0</v>
      </c>
      <c r="BI57" s="5">
        <f>IF('Athletes - Gold'!BI57+'Athletes - Silver'!BI57+'Athletes - Bronze'!BI57 &gt; 0, 'Athletes - Gold'!BI57*'Medal values'!$B$1+'Athletes - Silver'!BI57*'Medal values'!$B$2+'Athletes - Bronze'!BI57*'Medal values'!$B$3, "") + IF(AND(BI$1 = BH$1, BH$2 = "Mixed"), 0.5*BH57, 0) + IF(AND(BI$1 = BJ$1, BJ$2 = "Mixed"), 0.5*BJ57, 0)</f>
        <v>0</v>
      </c>
      <c r="BJ57" s="5">
        <f>IF('Athletes - Gold'!BJ57+'Athletes - Silver'!BJ57+'Athletes - Bronze'!BJ57 &gt; 0, 'Athletes - Gold'!BJ57*'Medal values'!$B$1+'Athletes - Silver'!BJ57*'Medal values'!$B$2+'Athletes - Bronze'!BJ57*'Medal values'!$B$3, "") + IF(AND(BJ$1 = BI$1, BI$2 = "Mixed"), 0.5*BI57, 0) + IF(AND(BJ$1 = BK$1, BK$2 = "Mixed"), 0.5*BK57, 0)</f>
        <v>0</v>
      </c>
      <c r="BK57" s="5">
        <f>IF('Athletes - Gold'!BK57+'Athletes - Silver'!BK57+'Athletes - Bronze'!BK57 &gt; 0, 'Athletes - Gold'!BK57*'Medal values'!$B$1+'Athletes - Silver'!BK57*'Medal values'!$B$2+'Athletes - Bronze'!BK57*'Medal values'!$B$3, "") + IF(AND(BK$1 = BJ$1, BJ$2 = "Mixed"), 0.5*BJ57, 0) + IF(AND(BK$1 = BL$1, BL$2 = "Mixed"), 0.5*BL57, 0)</f>
        <v>0</v>
      </c>
      <c r="BL57" s="5">
        <f>IF('Athletes - Gold'!BL57+'Athletes - Silver'!BL57+'Athletes - Bronze'!BL57 &gt; 0, 'Athletes - Gold'!BL57*'Medal values'!$B$1+'Athletes - Silver'!BL57*'Medal values'!$B$2+'Athletes - Bronze'!BL57*'Medal values'!$B$3, "") + IF(AND(BL$1 = BK$1, BK$2 = "Mixed"), 0.5*BK57, 0) + IF(AND(BL$1 = BM$1, BM$2 = "Mixed"), 0.5*BM57, 0)</f>
        <v>0</v>
      </c>
      <c r="BM57" s="5">
        <f>IF('Athletes - Gold'!BM57+'Athletes - Silver'!BM57+'Athletes - Bronze'!BM57 &gt; 0, 'Athletes - Gold'!BM57*'Medal values'!$B$1+'Athletes - Silver'!BM57*'Medal values'!$B$2+'Athletes - Bronze'!BM57*'Medal values'!$B$3, "") + IF(AND(BM$1 = BL$1, BL$2 = "Mixed"), 0.5*BL57, 0) + IF(AND(BM$1 = BN$1, BN$2 = "Mixed"), 0.5*BN57, 0)</f>
        <v>0</v>
      </c>
      <c r="BN57" s="5">
        <f>IF('Athletes - Gold'!BN57+'Athletes - Silver'!BN57+'Athletes - Bronze'!BN57 &gt; 0, 'Athletes - Gold'!BN57*'Medal values'!$B$1+'Athletes - Silver'!BN57*'Medal values'!$B$2+'Athletes - Bronze'!BN57*'Medal values'!$B$3, "") + IF(AND(BN$1 = BM$1, BM$2 = "Mixed"), 0.5*BM57, 0) + IF(AND(BN$1 = BO$1, BO$2 = "Mixed"), 0.5*BO57, 0)</f>
        <v>0</v>
      </c>
      <c r="BO57" s="5">
        <f>IF('Athletes - Gold'!BO57+'Athletes - Silver'!BO57+'Athletes - Bronze'!BO57 &gt; 0, 'Athletes - Gold'!BO57*'Medal values'!$B$1+'Athletes - Silver'!BO57*'Medal values'!$B$2+'Athletes - Bronze'!BO57*'Medal values'!$B$3, "") + IF(AND(BO$1 = BN$1, BN$2 = "Mixed"), 0.5*BN57, 0) + IF(AND(BO$1 = BP$1, BP$2 = "Mixed"), 0.5*BP57, 0)</f>
        <v>0</v>
      </c>
      <c r="BP57" s="5">
        <f>IF('Athletes - Gold'!BP57+'Athletes - Silver'!BP57+'Athletes - Bronze'!BP57 &gt; 0, 'Athletes - Gold'!BP57*'Medal values'!$B$1+'Athletes - Silver'!BP57*'Medal values'!$B$2+'Athletes - Bronze'!BP57*'Medal values'!$B$3, "") + IF(AND(BP$1 = BO$1, BO$2 = "Mixed"), 0.5*BO57, 0) + IF(AND(BP$1 = BQ$1, BQ$2 = "Mixed"), 0.5*BQ57, 0)</f>
        <v>0</v>
      </c>
      <c r="BQ57" s="5">
        <f>IF('Athletes - Gold'!BQ57+'Athletes - Silver'!BQ57+'Athletes - Bronze'!BQ57 &gt; 0, 'Athletes - Gold'!BQ57*'Medal values'!$B$1+'Athletes - Silver'!BQ57*'Medal values'!$B$2+'Athletes - Bronze'!BQ57*'Medal values'!$B$3, "") + IF(AND(BQ$1 = BP$1, BP$2 = "Mixed"), 0.5*BP57, 0) + IF(AND(BQ$1 = BR$1, BR$2 = "Mixed"), 0.5*BR57, 0)</f>
        <v>0</v>
      </c>
      <c r="BR57" s="5">
        <f>IF('Athletes - Gold'!BR57+'Athletes - Silver'!BR57+'Athletes - Bronze'!BR57 &gt; 0, 'Athletes - Gold'!BR57*'Medal values'!$B$1+'Athletes - Silver'!BR57*'Medal values'!$B$2+'Athletes - Bronze'!BR57*'Medal values'!$B$3, "") + IF(AND(BR$1 = BQ$1, BQ$2 = "Mixed"), 0.5*BQ57, 0) + IF(AND(BR$1 = BS$1, BS$2 = "Mixed"), 0.5*BS57, 0)</f>
        <v>0</v>
      </c>
      <c r="BS57" s="5">
        <f>IF('Athletes - Gold'!BS57+'Athletes - Silver'!BS57+'Athletes - Bronze'!BS57 &gt; 0, 'Athletes - Gold'!BS57*'Medal values'!$B$1+'Athletes - Silver'!BS57*'Medal values'!$B$2+'Athletes - Bronze'!BS57*'Medal values'!$B$3, "") + IF(AND(BS$1 = BR$1, BR$2 = "Mixed"), 0.5*BR57, 0) + IF(AND(BS$1 = BT$1, BT$2 = "Mixed"), 0.5*BT57, 0)</f>
        <v>0</v>
      </c>
      <c r="BT57" s="5">
        <f>IF('Athletes - Gold'!BT57+'Athletes - Silver'!BT57+'Athletes - Bronze'!BT57 &gt; 0, 'Athletes - Gold'!BT57*'Medal values'!$B$1+'Athletes - Silver'!BT57*'Medal values'!$B$2+'Athletes - Bronze'!BT57*'Medal values'!$B$3, "") + IF(AND(BT$1 = BS$1, BS$2 = "Mixed"), 0.5*BS57, 0) + IF(AND(BT$1 = BU$1, BU$2 = "Mixed"), 0.5*BU57, 0)</f>
        <v>0</v>
      </c>
      <c r="BU57" s="5">
        <f>IF('Athletes - Gold'!BU57+'Athletes - Silver'!BU57+'Athletes - Bronze'!BU57 &gt; 0, 'Athletes - Gold'!BU57*'Medal values'!$B$1+'Athletes - Silver'!BU57*'Medal values'!$B$2+'Athletes - Bronze'!BU57*'Medal values'!$B$3, "") + IF(AND(BU$1 = BT$1, BT$2 = "Mixed"), 0.5*BT57, 0) + IF(AND(BU$1 = BV$1, BV$2 = "Mixed"), 0.5*BV57, 0)</f>
        <v>0</v>
      </c>
      <c r="BV57" s="5">
        <f>IF('Athletes - Gold'!BV57+'Athletes - Silver'!BV57+'Athletes - Bronze'!BV57 &gt; 0, 'Athletes - Gold'!BV57*'Medal values'!$B$1+'Athletes - Silver'!BV57*'Medal values'!$B$2+'Athletes - Bronze'!BV57*'Medal values'!$B$3, "") + IF(AND(BV$1 = BU$1, BU$2 = "Mixed"), 0.5*BU57, 0) + IF(AND(BV$1 = BW$1, BW$2 = "Mixed"), 0.5*BW57, 0)</f>
        <v>0</v>
      </c>
      <c r="BW57" s="5">
        <f>IF('Athletes - Gold'!BW57+'Athletes - Silver'!BW57+'Athletes - Bronze'!BW57 &gt; 0, 'Athletes - Gold'!BW57*'Medal values'!$B$1+'Athletes - Silver'!BW57*'Medal values'!$B$2+'Athletes - Bronze'!BW57*'Medal values'!$B$3, "") + IF(AND(BW$1 = BV$1, BV$2 = "Mixed"), 0.5*BV57, 0) + IF(AND(BW$1 = BX$1, BX$2 = "Mixed"), 0.5*BX57, 0)</f>
        <v>0</v>
      </c>
      <c r="BX57" s="5">
        <f>IF('Athletes - Gold'!BX57+'Athletes - Silver'!BX57+'Athletes - Bronze'!BX57 &gt; 0, 'Athletes - Gold'!BX57*'Medal values'!$B$1+'Athletes - Silver'!BX57*'Medal values'!$B$2+'Athletes - Bronze'!BX57*'Medal values'!$B$3, "") + IF(AND(BX$1 = BW$1, BW$2 = "Mixed"), 0.5*BW57, 0) + IF(AND(BX$1 = BY$1, BY$2 = "Mixed"), 0.5*BY57, 0)</f>
        <v>0</v>
      </c>
      <c r="BY57" s="5">
        <f>IF('Athletes - Gold'!BY57+'Athletes - Silver'!BY57+'Athletes - Bronze'!BY57 &gt; 0, 'Athletes - Gold'!BY57*'Medal values'!$B$1+'Athletes - Silver'!BY57*'Medal values'!$B$2+'Athletes - Bronze'!BY57*'Medal values'!$B$3, "") + IF(AND(BY$1 = BX$1, BX$2 = "Mixed"), 0.5*BX57, 0) + IF(AND(BY$1 = BZ$1, BZ$2 = "Mixed"), 0.5*BZ57, 0)</f>
        <v>0</v>
      </c>
      <c r="BZ57" s="5">
        <f>IF('Athletes - Gold'!BZ57+'Athletes - Silver'!BZ57+'Athletes - Bronze'!BZ57 &gt; 0, 'Athletes - Gold'!BZ57*'Medal values'!$B$1+'Athletes - Silver'!BZ57*'Medal values'!$B$2+'Athletes - Bronze'!BZ57*'Medal values'!$B$3, "") + IF(AND(BZ$1 = BY$1, BY$2 = "Mixed"), 0.5*BY57, 0) + IF(AND(BZ$1 = CA$1, CA$2 = "Mixed"), 0.5*CA57, 0)</f>
        <v>0</v>
      </c>
      <c r="CA57" s="5">
        <f>IF('Athletes - Gold'!CA57+'Athletes - Silver'!CA57+'Athletes - Bronze'!CA57 &gt; 0, 'Athletes - Gold'!CA57*'Medal values'!$B$1+'Athletes - Silver'!CA57*'Medal values'!$B$2+'Athletes - Bronze'!CA57*'Medal values'!$B$3, "") + IF(AND(CA$1 = BZ$1, BZ$2 = "Mixed"), 0.5*BZ57, 0) + IF(AND(CA$1 = CB$1, CB$2 = "Mixed"), 0.5*CB57, 0)</f>
        <v>0</v>
      </c>
      <c r="CB57" s="5">
        <f>IF('Athletes - Gold'!CB57+'Athletes - Silver'!CB57+'Athletes - Bronze'!CB57 &gt; 0, 'Athletes - Gold'!CB57*'Medal values'!$B$1+'Athletes - Silver'!CB57*'Medal values'!$B$2+'Athletes - Bronze'!CB57*'Medal values'!$B$3, "") + IF(AND(CB$1 = CA$1, CA$2 = "Mixed"), 0.5*CA57, 0) + IF(AND(CB$1 = CC$1, CC$2 = "Mixed"), 0.5*CC57, 0)</f>
        <v>0</v>
      </c>
      <c r="CC57" s="5">
        <f>IF('Athletes - Gold'!CC57+'Athletes - Silver'!CC57+'Athletes - Bronze'!CC57 &gt; 0, 'Athletes - Gold'!CC57*'Medal values'!$B$1+'Athletes - Silver'!CC57*'Medal values'!$B$2+'Athletes - Bronze'!CC57*'Medal values'!$B$3, "") + IF(AND(CC$1 = CB$1, CB$2 = "Mixed"), 0.5*CB57, 0) + IF(AND(CC$1 = CD$1, CD$2 = "Mixed"), 0.5*CD57, 0)</f>
        <v>0</v>
      </c>
      <c r="CD57" s="5">
        <f>IF('Athletes - Gold'!CD57+'Athletes - Silver'!CD57+'Athletes - Bronze'!CD57 &gt; 0, 'Athletes - Gold'!CD57*'Medal values'!$B$1+'Athletes - Silver'!CD57*'Medal values'!$B$2+'Athletes - Bronze'!CD57*'Medal values'!$B$3, "") + IF(AND(CD$1 = CC$1, CC$2 = "Mixed"), 0.5*CC57, 0) + IF(AND(CD$1 = CE$1, CE$2 = "Mixed"), 0.5*CE57, 0)</f>
        <v>0</v>
      </c>
      <c r="CE57" s="5">
        <f>IF('Athletes - Gold'!CE57+'Athletes - Silver'!CE57+'Athletes - Bronze'!CE57 &gt; 0, 'Athletes - Gold'!CE57*'Medal values'!$B$1+'Athletes - Silver'!CE57*'Medal values'!$B$2+'Athletes - Bronze'!CE57*'Medal values'!$B$3, "") + IF(AND(CE$1 = CD$1, CD$2 = "Mixed"), 0.5*CD57, 0) + IF(AND(CE$1 = CF$1, CF$2 = "Mixed"), 0.5*CF57, 0)</f>
        <v>0</v>
      </c>
      <c r="CF57" s="5">
        <f>IF('Athletes - Gold'!CF57+'Athletes - Silver'!CF57+'Athletes - Bronze'!CF57 &gt; 0, 'Athletes - Gold'!CF57*'Medal values'!$B$1+'Athletes - Silver'!CF57*'Medal values'!$B$2+'Athletes - Bronze'!CF57*'Medal values'!$B$3, "") + IF(AND(CF$1 = CE$1, CE$2 = "Mixed"), 0.5*CE57, 0) + IF(AND(CF$1 = CG$1, CG$2 = "Mixed"), 0.5*CG57, 0)</f>
        <v>0</v>
      </c>
      <c r="CG57" s="5">
        <f>IF('Athletes - Gold'!CG57+'Athletes - Silver'!CG57+'Athletes - Bronze'!CG57 &gt; 0, 'Athletes - Gold'!CG57*'Medal values'!$B$1+'Athletes - Silver'!CG57*'Medal values'!$B$2+'Athletes - Bronze'!CG57*'Medal values'!$B$3, "") + IF(AND(CG$1 = CF$1, CF$2 = "Mixed"), 0.5*CF57, 0) + IF(AND(CG$1 = CH$1, CH$2 = "Mixed"), 0.5*CH57, 0)</f>
        <v>0</v>
      </c>
      <c r="CH57" s="5">
        <f>IF('Athletes - Gold'!CH57+'Athletes - Silver'!CH57+'Athletes - Bronze'!CH57 &gt; 0, 'Athletes - Gold'!CH57*'Medal values'!$B$1+'Athletes - Silver'!CH57*'Medal values'!$B$2+'Athletes - Bronze'!CH57*'Medal values'!$B$3, "") + IF(AND(CH$1 = CG$1, CG$2 = "Mixed"), 0.5*CG57, 0) + IF(AND(CH$1 = CI$1, CI$2 = "Mixed"), 0.5*CI57, 0)</f>
        <v>0</v>
      </c>
      <c r="CI57" s="5">
        <f>IF('Athletes - Gold'!CI57+'Athletes - Silver'!CI57+'Athletes - Bronze'!CI57 &gt; 0, 'Athletes - Gold'!CI57*'Medal values'!$B$1+'Athletes - Silver'!CI57*'Medal values'!$B$2+'Athletes - Bronze'!CI57*'Medal values'!$B$3, "") + IF(AND(CI$1 = CH$1, CH$2 = "Mixed"), 0.5*CH57, 0) + IF(AND(CI$1 = CJ$1, CJ$2 = "Mixed"), 0.5*CJ57, 0)</f>
        <v>0</v>
      </c>
      <c r="CJ57" s="5">
        <f>IF('Athletes - Gold'!CJ57+'Athletes - Silver'!CJ57+'Athletes - Bronze'!CJ57 &gt; 0, 'Athletes - Gold'!CJ57*'Medal values'!$B$1+'Athletes - Silver'!CJ57*'Medal values'!$B$2+'Athletes - Bronze'!CJ57*'Medal values'!$B$3, "") + IF(AND(CJ$1 = CI$1, CI$2 = "Mixed"), 0.5*CI57, 0) + IF(AND(CJ$1 = CK$1, CK$2 = "Mixed"), 0.5*CK57, 0)</f>
        <v>0</v>
      </c>
      <c r="CK57" s="5">
        <f>IF('Athletes - Gold'!CK57+'Athletes - Silver'!CK57+'Athletes - Bronze'!CK57 &gt; 0, 'Athletes - Gold'!CK57*'Medal values'!$B$1+'Athletes - Silver'!CK57*'Medal values'!$B$2+'Athletes - Bronze'!CK57*'Medal values'!$B$3, "") + IF(AND(CK$1 = CJ$1, CJ$2 = "Mixed"), 0.5*CJ57, 0) + IF(AND(CK$1 = CL$1, CL$2 = "Mixed"), 0.5*CL57, 0)</f>
        <v>0</v>
      </c>
      <c r="CL57" s="5">
        <f>IF('Athletes - Gold'!CL57+'Athletes - Silver'!CL57+'Athletes - Bronze'!CL57 &gt; 0, 'Athletes - Gold'!CL57*'Medal values'!$B$1+'Athletes - Silver'!CL57*'Medal values'!$B$2+'Athletes - Bronze'!CL57*'Medal values'!$B$3, "") + IF(AND(CL$1 = CK$1, CK$2 = "Mixed"), 0.5*CK57, 0) + IF(AND(CL$1 = CM$1, CM$2 = "Mixed"), 0.5*CM57, 0)</f>
        <v>0</v>
      </c>
      <c r="CM57" s="5">
        <f>IF('Athletes - Gold'!CM57+'Athletes - Silver'!CM57+'Athletes - Bronze'!CM57 &gt; 0, 'Athletes - Gold'!CM57*'Medal values'!$B$1+'Athletes - Silver'!CM57*'Medal values'!$B$2+'Athletes - Bronze'!CM57*'Medal values'!$B$3, "") + IF(AND(CM$1 = CL$1, CL$2 = "Mixed"), 0.5*CL57, 0) + IF(AND(CM$1 = CN$1, CN$2 = "Mixed"), 0.5*CN57, 0)</f>
        <v>0</v>
      </c>
      <c r="CN57" s="5">
        <f>IF('Athletes - Gold'!CN57+'Athletes - Silver'!CN57+'Athletes - Bronze'!CN57 &gt; 0, 'Athletes - Gold'!CN57*'Medal values'!$B$1+'Athletes - Silver'!CN57*'Medal values'!$B$2+'Athletes - Bronze'!CN57*'Medal values'!$B$3, "") + IF(AND(CN$1 = CM$1, CM$2 = "Mixed"), 0.5*CM57, 0) + IF(AND(CN$1 = CO$1, CO$2 = "Mixed"), 0.5*CO57, 0)</f>
        <v>0</v>
      </c>
      <c r="CO57" s="5">
        <f>IF('Athletes - Gold'!CO57+'Athletes - Silver'!CO57+'Athletes - Bronze'!CO57 &gt; 0, 'Athletes - Gold'!CO57*'Medal values'!$B$1+'Athletes - Silver'!CO57*'Medal values'!$B$2+'Athletes - Bronze'!CO57*'Medal values'!$B$3, "") + IF(AND(CO$1 = CN$1, CN$2 = "Mixed"), 0.5*CN57, 0) + IF(AND(CO$1 = CP$1, CP$2 = "Mixed"), 0.5*CP57, 0)</f>
        <v>0</v>
      </c>
      <c r="CP57" s="5">
        <f>IF('Athletes - Gold'!CP57+'Athletes - Silver'!CP57+'Athletes - Bronze'!CP57 &gt; 0, 'Athletes - Gold'!CP57*'Medal values'!$B$1+'Athletes - Silver'!CP57*'Medal values'!$B$2+'Athletes - Bronze'!CP57*'Medal values'!$B$3, "") + IF(AND(CP$1 = CO$1, CO$2 = "Mixed"), 0.5*CO57, 0) + IF(AND(CP$1 = CQ$1, CQ$2 = "Mixed"), 0.5*CQ57, 0)</f>
        <v>0</v>
      </c>
      <c r="CQ57" s="5">
        <f>IF('Athletes - Gold'!CQ57+'Athletes - Silver'!CQ57+'Athletes - Bronze'!CQ57 &gt; 0, 'Athletes - Gold'!CQ57*'Medal values'!$B$1+'Athletes - Silver'!CQ57*'Medal values'!$B$2+'Athletes - Bronze'!CQ57*'Medal values'!$B$3, "") + IF(AND(CQ$1 = CP$1, CP$2 = "Mixed"), 0.5*CP57, 0) + IF(AND(CQ$1 = CR$1, CR$2 = "Mixed"), 0.5*CR57, 0)</f>
        <v>0</v>
      </c>
      <c r="CR57" s="5">
        <f>IF('Athletes - Gold'!CR57+'Athletes - Silver'!CR57+'Athletes - Bronze'!CR57 &gt; 0, 'Athletes - Gold'!CR57*'Medal values'!$B$1+'Athletes - Silver'!CR57*'Medal values'!$B$2+'Athletes - Bronze'!CR57*'Medal values'!$B$3, "") + IF(AND(CR$1 = CQ$1, CQ$2 = "Mixed"), 0.5*CQ57, 0) + IF(AND(CR$1 = CS$1, CS$2 = "Mixed"), 0.5*CS57, 0)</f>
        <v>0</v>
      </c>
      <c r="CS57" s="5">
        <f>IF('Athletes - Gold'!CS57+'Athletes - Silver'!CS57+'Athletes - Bronze'!CS57 &gt; 0, 'Athletes - Gold'!CS57*'Medal values'!$B$1+'Athletes - Silver'!CS57*'Medal values'!$B$2+'Athletes - Bronze'!CS57*'Medal values'!$B$3, "") + IF(AND(CS$1 = CR$1, CR$2 = "Mixed"), 0.5*CR57, 0) + IF(AND(CS$1 = CT$1, CT$2 = "Mixed"), 0.5*CT57, 0)</f>
        <v>0</v>
      </c>
      <c r="CT57" s="5">
        <f>IF('Athletes - Gold'!CT57+'Athletes - Silver'!CT57+'Athletes - Bronze'!CT57 &gt; 0, 'Athletes - Gold'!CT57*'Medal values'!$B$1+'Athletes - Silver'!CT57*'Medal values'!$B$2+'Athletes - Bronze'!CT57*'Medal values'!$B$3, "") + IF(AND(CT$1 = CS$1, CS$2 = "Mixed"), 0.5*CS57, 0) + IF(AND(CT$1 = CU$1, CU$2 = "Mixed"), 0.5*CU57, 0)</f>
        <v>0</v>
      </c>
      <c r="CU57" s="5">
        <f>IF('Athletes - Gold'!CU57+'Athletes - Silver'!CU57+'Athletes - Bronze'!CU57 &gt; 0, 'Athletes - Gold'!CU57*'Medal values'!$B$1+'Athletes - Silver'!CU57*'Medal values'!$B$2+'Athletes - Bronze'!CU57*'Medal values'!$B$3, "") + IF(AND(CU$1 = CT$1, CT$2 = "Mixed"), 0.5*CT57, 0) + IF(AND(CU$1 = CV$1, CV$2 = "Mixed"), 0.5*CV57, 0)</f>
        <v>0</v>
      </c>
      <c r="CV57" s="5">
        <f>IF('Athletes - Gold'!CV57+'Athletes - Silver'!CV57+'Athletes - Bronze'!CV57 &gt; 0, 'Athletes - Gold'!CV57*'Medal values'!$B$1+'Athletes - Silver'!CV57*'Medal values'!$B$2+'Athletes - Bronze'!CV57*'Medal values'!$B$3, "") + IF(AND(CV$1 = CU$1, CU$2 = "Mixed"), 0.5*CU57, 0) + IF(AND(CV$1 = CW$1, CW$2 = "Mixed"), 0.5*CW57, 0)</f>
        <v>0</v>
      </c>
      <c r="CW57" s="5">
        <f t="shared" ref="CW57:CX57" si="56">SUMIF($B$2:$CV$2,CW$2, $B57:$CV57)</f>
        <v>2.000001</v>
      </c>
      <c r="CX57" s="5">
        <f t="shared" si="56"/>
        <v>0</v>
      </c>
      <c r="CY57" s="5">
        <f t="shared" si="3"/>
        <v>2.000001</v>
      </c>
    </row>
    <row r="58">
      <c r="A58" s="5" t="str">
        <f>Countries!A56</f>
        <v>KUW</v>
      </c>
      <c r="B58" s="5">
        <f>IF('Athletes - Gold'!B58+'Athletes - Silver'!B58+'Athletes - Bronze'!B58 &gt; 0, 'Athletes - Gold'!B58*'Medal values'!$B$1+'Athletes - Silver'!B58*'Medal values'!$B$2+'Athletes - Bronze'!B58*'Medal values'!$B$3, "") + IF(AND(B$1 = A$1, A$2 = "Mixed"), 0.5*A58, 0) + IF(AND(B$1 = C$1, C$2 = "Mixed"), 0.5*C58, 0)</f>
        <v>0</v>
      </c>
      <c r="C58" s="5">
        <f>IF('Athletes - Gold'!C58+'Athletes - Silver'!C58+'Athletes - Bronze'!C58 &gt; 0, 'Athletes - Gold'!C58*'Medal values'!$B$1+'Athletes - Silver'!C58*'Medal values'!$B$2+'Athletes - Bronze'!C58*'Medal values'!$B$3, "") + IF(AND(C$1 = B$1, B$2 = "Mixed"), 0.5*B58, 0) + IF(AND(C$1 = D$1, D$2 = "Mixed"), 0.5*D58, 0)</f>
        <v>0</v>
      </c>
      <c r="D58" s="5">
        <f>IF('Athletes - Gold'!D58+'Athletes - Silver'!D58+'Athletes - Bronze'!D58 &gt; 0, 'Athletes - Gold'!D58*'Medal values'!$B$1+'Athletes - Silver'!D58*'Medal values'!$B$2+'Athletes - Bronze'!D58*'Medal values'!$B$3, "") + IF(AND(D$1 = C$1, C$2 = "Mixed"), 0.5*C58, 0) + IF(AND(D$1 = E$1, E$2 = "Mixed"), 0.5*E58, 0)</f>
        <v>0</v>
      </c>
      <c r="E58" s="5">
        <f>IF('Athletes - Gold'!E58+'Athletes - Silver'!E58+'Athletes - Bronze'!E58 &gt; 0, 'Athletes - Gold'!E58*'Medal values'!$B$1+'Athletes - Silver'!E58*'Medal values'!$B$2+'Athletes - Bronze'!E58*'Medal values'!$B$3, "") + IF(AND(E$1 = D$1, D$2 = "Mixed"), 0.5*D58, 0) + IF(AND(E$1 = F$1, F$2 = "Mixed"), 0.5*F58, 0)</f>
        <v>0</v>
      </c>
      <c r="F58" s="5">
        <f>IF('Athletes - Gold'!F58+'Athletes - Silver'!F58+'Athletes - Bronze'!F58 &gt; 0, 'Athletes - Gold'!F58*'Medal values'!$B$1+'Athletes - Silver'!F58*'Medal values'!$B$2+'Athletes - Bronze'!F58*'Medal values'!$B$3, "") + IF(AND(F$1 = E$1, E$2 = "Mixed"), 0.5*E58, 0) + IF(AND(F$1 = G$1, G$2 = "Mixed"), 0.5*G58, 0)</f>
        <v>0</v>
      </c>
      <c r="G58" s="5">
        <f>IF('Athletes - Gold'!G58+'Athletes - Silver'!G58+'Athletes - Bronze'!G58 &gt; 0, 'Athletes - Gold'!G58*'Medal values'!$B$1+'Athletes - Silver'!G58*'Medal values'!$B$2+'Athletes - Bronze'!G58*'Medal values'!$B$3, "") + IF(AND(G$1 = F$1, F$2 = "Mixed"), 0.5*F58, 0) + IF(AND(G$1 = H$1, H$2 = "Mixed"), 0.5*H58, 0)</f>
        <v>0</v>
      </c>
      <c r="H58" s="5">
        <f>IF('Athletes - Gold'!H58+'Athletes - Silver'!H58+'Athletes - Bronze'!H58 &gt; 0, 'Athletes - Gold'!H58*'Medal values'!$B$1+'Athletes - Silver'!H58*'Medal values'!$B$2+'Athletes - Bronze'!H58*'Medal values'!$B$3, "") + IF(AND(H$1 = G$1, G$2 = "Mixed"), 0.5*G58, 0) + IF(AND(H$1 = I$1, I$2 = "Mixed"), 0.5*I58, 0)</f>
        <v>0</v>
      </c>
      <c r="I58" s="5">
        <f>IF('Athletes - Gold'!I58+'Athletes - Silver'!I58+'Athletes - Bronze'!I58 &gt; 0, 'Athletes - Gold'!I58*'Medal values'!$B$1+'Athletes - Silver'!I58*'Medal values'!$B$2+'Athletes - Bronze'!I58*'Medal values'!$B$3, "") + IF(AND(I$1 = H$1, H$2 = "Mixed"), 0.5*H58, 0) + IF(AND(I$1 = J$1, J$2 = "Mixed"), 0.5*J58, 0)</f>
        <v>0</v>
      </c>
      <c r="J58" s="5">
        <f>IF('Athletes - Gold'!J58+'Athletes - Silver'!J58+'Athletes - Bronze'!J58 &gt; 0, 'Athletes - Gold'!J58*'Medal values'!$B$1+'Athletes - Silver'!J58*'Medal values'!$B$2+'Athletes - Bronze'!J58*'Medal values'!$B$3, "") + IF(AND(J$1 = I$1, I$2 = "Mixed"), 0.5*I58, 0) + IF(AND(J$1 = K$1, K$2 = "Mixed"), 0.5*K58, 0)</f>
        <v>0</v>
      </c>
      <c r="K58" s="5">
        <f>IF('Athletes - Gold'!K58+'Athletes - Silver'!K58+'Athletes - Bronze'!K58 &gt; 0, 'Athletes - Gold'!K58*'Medal values'!$B$1+'Athletes - Silver'!K58*'Medal values'!$B$2+'Athletes - Bronze'!K58*'Medal values'!$B$3, "") + IF(AND(K$1 = J$1, J$2 = "Mixed"), 0.5*J58, 0) + IF(AND(K$1 = L$1, L$2 = "Mixed"), 0.5*L58, 0)</f>
        <v>0</v>
      </c>
      <c r="L58" s="5">
        <f>IF('Athletes - Gold'!L58+'Athletes - Silver'!L58+'Athletes - Bronze'!L58 &gt; 0, 'Athletes - Gold'!L58*'Medal values'!$B$1+'Athletes - Silver'!L58*'Medal values'!$B$2+'Athletes - Bronze'!L58*'Medal values'!$B$3, "") + IF(AND(L$1 = K$1, K$2 = "Mixed"), 0.5*K58, 0) + IF(AND(L$1 = M$1, M$2 = "Mixed"), 0.5*M58, 0)</f>
        <v>0</v>
      </c>
      <c r="M58" s="5">
        <f>IF('Athletes - Gold'!M58+'Athletes - Silver'!M58+'Athletes - Bronze'!M58 &gt; 0, 'Athletes - Gold'!M58*'Medal values'!$B$1+'Athletes - Silver'!M58*'Medal values'!$B$2+'Athletes - Bronze'!M58*'Medal values'!$B$3, "") + IF(AND(M$1 = L$1, L$2 = "Mixed"), 0.5*L58, 0) + IF(AND(M$1 = N$1, N$2 = "Mixed"), 0.5*N58, 0)</f>
        <v>0</v>
      </c>
      <c r="N58" s="5">
        <f>IF('Athletes - Gold'!N58+'Athletes - Silver'!N58+'Athletes - Bronze'!N58 &gt; 0, 'Athletes - Gold'!N58*'Medal values'!$B$1+'Athletes - Silver'!N58*'Medal values'!$B$2+'Athletes - Bronze'!N58*'Medal values'!$B$3, "") + IF(AND(N$1 = M$1, M$2 = "Mixed"), 0.5*M58, 0) + IF(AND(N$1 = O$1, O$2 = "Mixed"), 0.5*O58, 0)</f>
        <v>0</v>
      </c>
      <c r="O58" s="5">
        <f>IF('Athletes - Gold'!O58+'Athletes - Silver'!O58+'Athletes - Bronze'!O58 &gt; 0, 'Athletes - Gold'!O58*'Medal values'!$B$1+'Athletes - Silver'!O58*'Medal values'!$B$2+'Athletes - Bronze'!O58*'Medal values'!$B$3, "") + IF(AND(O$1 = N$1, N$2 = "Mixed"), 0.5*N58, 0) + IF(AND(O$1 = P$1, P$2 = "Mixed"), 0.5*P58, 0)</f>
        <v>0</v>
      </c>
      <c r="P58" s="5">
        <f>IF('Athletes - Gold'!P58+'Athletes - Silver'!P58+'Athletes - Bronze'!P58 &gt; 0, 'Athletes - Gold'!P58*'Medal values'!$B$1+'Athletes - Silver'!P58*'Medal values'!$B$2+'Athletes - Bronze'!P58*'Medal values'!$B$3, "") + IF(AND(P$1 = O$1, O$2 = "Mixed"), 0.5*O58, 0) + IF(AND(P$1 = Q$1, Q$2 = "Mixed"), 0.5*Q58, 0)</f>
        <v>0</v>
      </c>
      <c r="Q58" s="5">
        <f>IF('Athletes - Gold'!Q58+'Athletes - Silver'!Q58+'Athletes - Bronze'!Q58 &gt; 0, 'Athletes - Gold'!Q58*'Medal values'!$B$1+'Athletes - Silver'!Q58*'Medal values'!$B$2+'Athletes - Bronze'!Q58*'Medal values'!$B$3, "") + IF(AND(Q$1 = P$1, P$2 = "Mixed"), 0.5*P58, 0) + IF(AND(Q$1 = R$1, R$2 = "Mixed"), 0.5*R58, 0)</f>
        <v>0</v>
      </c>
      <c r="R58" s="5">
        <f>IF('Athletes - Gold'!R58+'Athletes - Silver'!R58+'Athletes - Bronze'!R58 &gt; 0, 'Athletes - Gold'!R58*'Medal values'!$B$1+'Athletes - Silver'!R58*'Medal values'!$B$2+'Athletes - Bronze'!R58*'Medal values'!$B$3, "") + IF(AND(R$1 = Q$1, Q$2 = "Mixed"), 0.5*Q58, 0) + IF(AND(R$1 = S$1, S$2 = "Mixed"), 0.5*S58, 0)</f>
        <v>0</v>
      </c>
      <c r="S58" s="5">
        <f>IF('Athletes - Gold'!S58+'Athletes - Silver'!S58+'Athletes - Bronze'!S58 &gt; 0, 'Athletes - Gold'!S58*'Medal values'!$B$1+'Athletes - Silver'!S58*'Medal values'!$B$2+'Athletes - Bronze'!S58*'Medal values'!$B$3, "") + IF(AND(S$1 = R$1, R$2 = "Mixed"), 0.5*R58, 0) + IF(AND(S$1 = T$1, T$2 = "Mixed"), 0.5*T58, 0)</f>
        <v>0</v>
      </c>
      <c r="T58" s="5">
        <f>IF('Athletes - Gold'!T58+'Athletes - Silver'!T58+'Athletes - Bronze'!T58 &gt; 0, 'Athletes - Gold'!T58*'Medal values'!$B$1+'Athletes - Silver'!T58*'Medal values'!$B$2+'Athletes - Bronze'!T58*'Medal values'!$B$3, "") + IF(AND(T$1 = S$1, S$2 = "Mixed"), 0.5*S58, 0) + IF(AND(T$1 = U$1, U$2 = "Mixed"), 0.5*U58, 0)</f>
        <v>0</v>
      </c>
      <c r="U58" s="5">
        <f>IF('Athletes - Gold'!U58+'Athletes - Silver'!U58+'Athletes - Bronze'!U58 &gt; 0, 'Athletes - Gold'!U58*'Medal values'!$B$1+'Athletes - Silver'!U58*'Medal values'!$B$2+'Athletes - Bronze'!U58*'Medal values'!$B$3, "") + IF(AND(U$1 = T$1, T$2 = "Mixed"), 0.5*T58, 0) + IF(AND(U$1 = V$1, V$2 = "Mixed"), 0.5*V58, 0)</f>
        <v>0</v>
      </c>
      <c r="V58" s="5">
        <f>IF('Athletes - Gold'!V58+'Athletes - Silver'!V58+'Athletes - Bronze'!V58 &gt; 0, 'Athletes - Gold'!V58*'Medal values'!$B$1+'Athletes - Silver'!V58*'Medal values'!$B$2+'Athletes - Bronze'!V58*'Medal values'!$B$3, "") + IF(AND(V$1 = U$1, U$2 = "Mixed"), 0.5*U58, 0) + IF(AND(V$1 = W$1, W$2 = "Mixed"), 0.5*W58, 0)</f>
        <v>0</v>
      </c>
      <c r="W58" s="5">
        <f>IF('Athletes - Gold'!W58+'Athletes - Silver'!W58+'Athletes - Bronze'!W58 &gt; 0, 'Athletes - Gold'!W58*'Medal values'!$B$1+'Athletes - Silver'!W58*'Medal values'!$B$2+'Athletes - Bronze'!W58*'Medal values'!$B$3, "") + IF(AND(W$1 = V$1, V$2 = "Mixed"), 0.5*V58, 0) + IF(AND(W$1 = X$1, X$2 = "Mixed"), 0.5*X58, 0)</f>
        <v>0</v>
      </c>
      <c r="X58" s="5">
        <f>IF('Athletes - Gold'!X58+'Athletes - Silver'!X58+'Athletes - Bronze'!X58 &gt; 0, 'Athletes - Gold'!X58*'Medal values'!$B$1+'Athletes - Silver'!X58*'Medal values'!$B$2+'Athletes - Bronze'!X58*'Medal values'!$B$3, "") + IF(AND(X$1 = W$1, W$2 = "Mixed"), 0.5*W58, 0) + IF(AND(X$1 = Y$1, Y$2 = "Mixed"), 0.5*Y58, 0)</f>
        <v>0</v>
      </c>
      <c r="Y58" s="5">
        <f>IF('Athletes - Gold'!Y58+'Athletes - Silver'!Y58+'Athletes - Bronze'!Y58 &gt; 0, 'Athletes - Gold'!Y58*'Medal values'!$B$1+'Athletes - Silver'!Y58*'Medal values'!$B$2+'Athletes - Bronze'!Y58*'Medal values'!$B$3, "") + IF(AND(Y$1 = X$1, X$2 = "Mixed"), 0.5*X58, 0) + IF(AND(Y$1 = Z$1, Z$2 = "Mixed"), 0.5*Z58, 0)</f>
        <v>0</v>
      </c>
      <c r="Z58" s="5">
        <f>IF('Athletes - Gold'!Z58+'Athletes - Silver'!Z58+'Athletes - Bronze'!Z58 &gt; 0, 'Athletes - Gold'!Z58*'Medal values'!$B$1+'Athletes - Silver'!Z58*'Medal values'!$B$2+'Athletes - Bronze'!Z58*'Medal values'!$B$3, "") + IF(AND(Z$1 = Y$1, Y$2 = "Mixed"), 0.5*Y58, 0) + IF(AND(Z$1 = AA$1, AA$2 = "Mixed"), 0.5*AA58, 0)</f>
        <v>0</v>
      </c>
      <c r="AA58" s="5">
        <f>IF('Athletes - Gold'!AA58+'Athletes - Silver'!AA58+'Athletes - Bronze'!AA58 &gt; 0, 'Athletes - Gold'!AA58*'Medal values'!$B$1+'Athletes - Silver'!AA58*'Medal values'!$B$2+'Athletes - Bronze'!AA58*'Medal values'!$B$3, "") + IF(AND(AA$1 = Z$1, Z$2 = "Mixed"), 0.5*Z58, 0) + IF(AND(AA$1 = AB$1, AB$2 = "Mixed"), 0.5*AB58, 0)</f>
        <v>0</v>
      </c>
      <c r="AB58" s="5">
        <f>IF('Athletes - Gold'!AB58+'Athletes - Silver'!AB58+'Athletes - Bronze'!AB58 &gt; 0, 'Athletes - Gold'!AB58*'Medal values'!$B$1+'Athletes - Silver'!AB58*'Medal values'!$B$2+'Athletes - Bronze'!AB58*'Medal values'!$B$3, "") + IF(AND(AB$1 = AA$1, AA$2 = "Mixed"), 0.5*AA58, 0) + IF(AND(AB$1 = AC$1, AC$2 = "Mixed"), 0.5*AC58, 0)</f>
        <v>0</v>
      </c>
      <c r="AC58" s="5">
        <f>IF('Athletes - Gold'!AC58+'Athletes - Silver'!AC58+'Athletes - Bronze'!AC58 &gt; 0, 'Athletes - Gold'!AC58*'Medal values'!$B$1+'Athletes - Silver'!AC58*'Medal values'!$B$2+'Athletes - Bronze'!AC58*'Medal values'!$B$3, "") + IF(AND(AC$1 = AB$1, AB$2 = "Mixed"), 0.5*AB58, 0) + IF(AND(AC$1 = AD$1, AD$2 = "Mixed"), 0.5*AD58, 0)</f>
        <v>0</v>
      </c>
      <c r="AD58" s="5">
        <f>IF('Athletes - Gold'!AD58+'Athletes - Silver'!AD58+'Athletes - Bronze'!AD58 &gt; 0, 'Athletes - Gold'!AD58*'Medal values'!$B$1+'Athletes - Silver'!AD58*'Medal values'!$B$2+'Athletes - Bronze'!AD58*'Medal values'!$B$3, "") + IF(AND(AD$1 = AC$1, AC$2 = "Mixed"), 0.5*AC58, 0) + IF(AND(AD$1 = AE$1, AE$2 = "Mixed"), 0.5*AE58, 0)</f>
        <v>0</v>
      </c>
      <c r="AE58" s="5">
        <f>IF('Athletes - Gold'!AE58+'Athletes - Silver'!AE58+'Athletes - Bronze'!AE58 &gt; 0, 'Athletes - Gold'!AE58*'Medal values'!$B$1+'Athletes - Silver'!AE58*'Medal values'!$B$2+'Athletes - Bronze'!AE58*'Medal values'!$B$3, "") + IF(AND(AE$1 = AD$1, AD$2 = "Mixed"), 0.5*AD58, 0) + IF(AND(AE$1 = AF$1, AF$2 = "Mixed"), 0.5*AF58, 0)</f>
        <v>0</v>
      </c>
      <c r="AF58" s="5">
        <f>IF('Athletes - Gold'!AF58+'Athletes - Silver'!AF58+'Athletes - Bronze'!AF58 &gt; 0, 'Athletes - Gold'!AF58*'Medal values'!$B$1+'Athletes - Silver'!AF58*'Medal values'!$B$2+'Athletes - Bronze'!AF58*'Medal values'!$B$3, "") + IF(AND(AF$1 = AE$1, AE$2 = "Mixed"), 0.5*AE58, 0) + IF(AND(AF$1 = AG$1, AG$2 = "Mixed"), 0.5*AG58, 0)</f>
        <v>0</v>
      </c>
      <c r="AG58" s="5">
        <f>IF('Athletes - Gold'!AG58+'Athletes - Silver'!AG58+'Athletes - Bronze'!AG58 &gt; 0, 'Athletes - Gold'!AG58*'Medal values'!$B$1+'Athletes - Silver'!AG58*'Medal values'!$B$2+'Athletes - Bronze'!AG58*'Medal values'!$B$3, "") + IF(AND(AG$1 = AF$1, AF$2 = "Mixed"), 0.5*AF58, 0) + IF(AND(AG$1 = AH$1, AH$2 = "Mixed"), 0.5*AH58, 0)</f>
        <v>0</v>
      </c>
      <c r="AH58" s="5">
        <f>IF('Athletes - Gold'!AH58+'Athletes - Silver'!AH58+'Athletes - Bronze'!AH58 &gt; 0, 'Athletes - Gold'!AH58*'Medal values'!$B$1+'Athletes - Silver'!AH58*'Medal values'!$B$2+'Athletes - Bronze'!AH58*'Medal values'!$B$3, "") + IF(AND(AH$1 = AG$1, AG$2 = "Mixed"), 0.5*AG58, 0) + IF(AND(AH$1 = AI$1, AI$2 = "Mixed"), 0.5*AI58, 0)</f>
        <v>0</v>
      </c>
      <c r="AI58" s="5">
        <f>IF('Athletes - Gold'!AI58+'Athletes - Silver'!AI58+'Athletes - Bronze'!AI58 &gt; 0, 'Athletes - Gold'!AI58*'Medal values'!$B$1+'Athletes - Silver'!AI58*'Medal values'!$B$2+'Athletes - Bronze'!AI58*'Medal values'!$B$3, "") + IF(AND(AI$1 = AH$1, AH$2 = "Mixed"), 0.5*AH58, 0) + IF(AND(AI$1 = AJ$1, AJ$2 = "Mixed"), 0.5*AJ58, 0)</f>
        <v>0</v>
      </c>
      <c r="AJ58" s="5">
        <f>IF('Athletes - Gold'!AJ58+'Athletes - Silver'!AJ58+'Athletes - Bronze'!AJ58 &gt; 0, 'Athletes - Gold'!AJ58*'Medal values'!$B$1+'Athletes - Silver'!AJ58*'Medal values'!$B$2+'Athletes - Bronze'!AJ58*'Medal values'!$B$3, "") + IF(AND(AJ$1 = AI$1, AI$2 = "Mixed"), 0.5*AI58, 0) + IF(AND(AJ$1 = AK$1, AK$2 = "Mixed"), 0.5*AK58, 0)</f>
        <v>0</v>
      </c>
      <c r="AK58" s="5">
        <f>IF('Athletes - Gold'!AK58+'Athletes - Silver'!AK58+'Athletes - Bronze'!AK58 &gt; 0, 'Athletes - Gold'!AK58*'Medal values'!$B$1+'Athletes - Silver'!AK58*'Medal values'!$B$2+'Athletes - Bronze'!AK58*'Medal values'!$B$3, "") + IF(AND(AK$1 = AJ$1, AJ$2 = "Mixed"), 0.5*AJ58, 0) + IF(AND(AK$1 = AL$1, AL$2 = "Mixed"), 0.5*AL58, 0)</f>
        <v>0</v>
      </c>
      <c r="AL58" s="5">
        <f>IF('Athletes - Gold'!AL58+'Athletes - Silver'!AL58+'Athletes - Bronze'!AL58 &gt; 0, 'Athletes - Gold'!AL58*'Medal values'!$B$1+'Athletes - Silver'!AL58*'Medal values'!$B$2+'Athletes - Bronze'!AL58*'Medal values'!$B$3, "") + IF(AND(AL$1 = AK$1, AK$2 = "Mixed"), 0.5*AK58, 0) + IF(AND(AL$1 = AM$1, AM$2 = "Mixed"), 0.5*AM58, 0)</f>
        <v>0</v>
      </c>
      <c r="AM58" s="5">
        <f>IF('Athletes - Gold'!AM58+'Athletes - Silver'!AM58+'Athletes - Bronze'!AM58 &gt; 0, 'Athletes - Gold'!AM58*'Medal values'!$B$1+'Athletes - Silver'!AM58*'Medal values'!$B$2+'Athletes - Bronze'!AM58*'Medal values'!$B$3, "") + IF(AND(AM$1 = AL$1, AL$2 = "Mixed"), 0.5*AL58, 0) + IF(AND(AM$1 = AN$1, AN$2 = "Mixed"), 0.5*AN58, 0)</f>
        <v>0</v>
      </c>
      <c r="AN58" s="5">
        <f>IF('Athletes - Gold'!AN58+'Athletes - Silver'!AN58+'Athletes - Bronze'!AN58 &gt; 0, 'Athletes - Gold'!AN58*'Medal values'!$B$1+'Athletes - Silver'!AN58*'Medal values'!$B$2+'Athletes - Bronze'!AN58*'Medal values'!$B$3, "") + IF(AND(AN$1 = AM$1, AM$2 = "Mixed"), 0.5*AM58, 0) + IF(AND(AN$1 = AO$1, AO$2 = "Mixed"), 0.5*AO58, 0)</f>
        <v>0</v>
      </c>
      <c r="AO58" s="5">
        <f>IF('Athletes - Gold'!AO58+'Athletes - Silver'!AO58+'Athletes - Bronze'!AO58 &gt; 0, 'Athletes - Gold'!AO58*'Medal values'!$B$1+'Athletes - Silver'!AO58*'Medal values'!$B$2+'Athletes - Bronze'!AO58*'Medal values'!$B$3, "") + IF(AND(AO$1 = AN$1, AN$2 = "Mixed"), 0.5*AN58, 0) + IF(AND(AO$1 = AP$1, AP$2 = "Mixed"), 0.5*AP58, 0)</f>
        <v>0</v>
      </c>
      <c r="AP58" s="5">
        <f>IF('Athletes - Gold'!AP58+'Athletes - Silver'!AP58+'Athletes - Bronze'!AP58 &gt; 0, 'Athletes - Gold'!AP58*'Medal values'!$B$1+'Athletes - Silver'!AP58*'Medal values'!$B$2+'Athletes - Bronze'!AP58*'Medal values'!$B$3, "") + IF(AND(AP$1 = AO$1, AO$2 = "Mixed"), 0.5*AO58, 0) + IF(AND(AP$1 = AQ$1, AQ$2 = "Mixed"), 0.5*AQ58, 0)</f>
        <v>0</v>
      </c>
      <c r="AQ58" s="5">
        <f>IF('Athletes - Gold'!AQ58+'Athletes - Silver'!AQ58+'Athletes - Bronze'!AQ58 &gt; 0, 'Athletes - Gold'!AQ58*'Medal values'!$B$1+'Athletes - Silver'!AQ58*'Medal values'!$B$2+'Athletes - Bronze'!AQ58*'Medal values'!$B$3, "") + IF(AND(AQ$1 = AP$1, AP$2 = "Mixed"), 0.5*AP58, 0) + IF(AND(AQ$1 = AR$1, AR$2 = "Mixed"), 0.5*AR58, 0)</f>
        <v>0</v>
      </c>
      <c r="AR58" s="5">
        <f>IF('Athletes - Gold'!AR58+'Athletes - Silver'!AR58+'Athletes - Bronze'!AR58 &gt; 0, 'Athletes - Gold'!AR58*'Medal values'!$B$1+'Athletes - Silver'!AR58*'Medal values'!$B$2+'Athletes - Bronze'!AR58*'Medal values'!$B$3, "") + IF(AND(AR$1 = AQ$1, AQ$2 = "Mixed"), 0.5*AQ58, 0) + IF(AND(AR$1 = AS$1, AS$2 = "Mixed"), 0.5*AS58, 0)</f>
        <v>0</v>
      </c>
      <c r="AS58" s="5">
        <f>IF('Athletes - Gold'!AS58+'Athletes - Silver'!AS58+'Athletes - Bronze'!AS58 &gt; 0, 'Athletes - Gold'!AS58*'Medal values'!$B$1+'Athletes - Silver'!AS58*'Medal values'!$B$2+'Athletes - Bronze'!AS58*'Medal values'!$B$3, "") + IF(AND(AS$1 = AR$1, AR$2 = "Mixed"), 0.5*AR58, 0) + IF(AND(AS$1 = AT$1, AT$2 = "Mixed"), 0.5*AT58, 0)</f>
        <v>0</v>
      </c>
      <c r="AT58" s="5">
        <f>IF('Athletes - Gold'!AT58+'Athletes - Silver'!AT58+'Athletes - Bronze'!AT58 &gt; 0, 'Athletes - Gold'!AT58*'Medal values'!$B$1+'Athletes - Silver'!AT58*'Medal values'!$B$2+'Athletes - Bronze'!AT58*'Medal values'!$B$3, "") + IF(AND(AT$1 = AS$1, AS$2 = "Mixed"), 0.5*AS58, 0) + IF(AND(AT$1 = AU$1, AU$2 = "Mixed"), 0.5*AU58, 0)</f>
        <v>0</v>
      </c>
      <c r="AU58" s="5">
        <f>IF('Athletes - Gold'!AU58+'Athletes - Silver'!AU58+'Athletes - Bronze'!AU58 &gt; 0, 'Athletes - Gold'!AU58*'Medal values'!$B$1+'Athletes - Silver'!AU58*'Medal values'!$B$2+'Athletes - Bronze'!AU58*'Medal values'!$B$3, "") + IF(AND(AU$1 = AT$1, AT$2 = "Mixed"), 0.5*AT58, 0) + IF(AND(AU$1 = AV$1, AV$2 = "Mixed"), 0.5*AV58, 0)</f>
        <v>0</v>
      </c>
      <c r="AV58" s="5">
        <f>IF('Athletes - Gold'!AV58+'Athletes - Silver'!AV58+'Athletes - Bronze'!AV58 &gt; 0, 'Athletes - Gold'!AV58*'Medal values'!$B$1+'Athletes - Silver'!AV58*'Medal values'!$B$2+'Athletes - Bronze'!AV58*'Medal values'!$B$3, "") + IF(AND(AV$1 = AU$1, AU$2 = "Mixed"), 0.5*AU58, 0) + IF(AND(AV$1 = AW$1, AW$2 = "Mixed"), 0.5*AW58, 0)</f>
        <v>0</v>
      </c>
      <c r="AW58" s="5">
        <f>IF('Athletes - Gold'!AW58+'Athletes - Silver'!AW58+'Athletes - Bronze'!AW58 &gt; 0, 'Athletes - Gold'!AW58*'Medal values'!$B$1+'Athletes - Silver'!AW58*'Medal values'!$B$2+'Athletes - Bronze'!AW58*'Medal values'!$B$3, "") + IF(AND(AW$1 = AV$1, AV$2 = "Mixed"), 0.5*AV58, 0) + IF(AND(AW$1 = AX$1, AX$2 = "Mixed"), 0.5*AX58, 0)</f>
        <v>0</v>
      </c>
      <c r="AX58" s="5">
        <f>IF('Athletes - Gold'!AX58+'Athletes - Silver'!AX58+'Athletes - Bronze'!AX58 &gt; 0, 'Athletes - Gold'!AX58*'Medal values'!$B$1+'Athletes - Silver'!AX58*'Medal values'!$B$2+'Athletes - Bronze'!AX58*'Medal values'!$B$3, "") + IF(AND(AX$1 = AW$1, AW$2 = "Mixed"), 0.5*AW58, 0) + IF(AND(AX$1 = AY$1, AY$2 = "Mixed"), 0.5*AY58, 0)</f>
        <v>0</v>
      </c>
      <c r="AY58" s="5">
        <f>IF('Athletes - Gold'!AY58+'Athletes - Silver'!AY58+'Athletes - Bronze'!AY58 &gt; 0, 'Athletes - Gold'!AY58*'Medal values'!$B$1+'Athletes - Silver'!AY58*'Medal values'!$B$2+'Athletes - Bronze'!AY58*'Medal values'!$B$3, "") + IF(AND(AY$1 = AX$1, AX$2 = "Mixed"), 0.5*AX58, 0) + IF(AND(AY$1 = AZ$1, AZ$2 = "Mixed"), 0.5*AZ58, 0)</f>
        <v>0</v>
      </c>
      <c r="AZ58" s="5">
        <f>IF('Athletes - Gold'!AZ58+'Athletes - Silver'!AZ58+'Athletes - Bronze'!AZ58 &gt; 0, 'Athletes - Gold'!AZ58*'Medal values'!$B$1+'Athletes - Silver'!AZ58*'Medal values'!$B$2+'Athletes - Bronze'!AZ58*'Medal values'!$B$3, "") + IF(AND(AZ$1 = AY$1, AY$2 = "Mixed"), 0.5*AY58, 0) + IF(AND(AZ$1 = BA$1, BA$2 = "Mixed"), 0.5*BA58, 0)</f>
        <v>0</v>
      </c>
      <c r="BA58" s="5">
        <f>IF('Athletes - Gold'!BA58+'Athletes - Silver'!BA58+'Athletes - Bronze'!BA58 &gt; 0, 'Athletes - Gold'!BA58*'Medal values'!$B$1+'Athletes - Silver'!BA58*'Medal values'!$B$2+'Athletes - Bronze'!BA58*'Medal values'!$B$3, "") + IF(AND(BA$1 = AZ$1, AZ$2 = "Mixed"), 0.5*AZ58, 0) + IF(AND(BA$1 = BB$1, BB$2 = "Mixed"), 0.5*BB58, 0)</f>
        <v>0</v>
      </c>
      <c r="BB58" s="5">
        <f>IF('Athletes - Gold'!BB58+'Athletes - Silver'!BB58+'Athletes - Bronze'!BB58 &gt; 0, 'Athletes - Gold'!BB58*'Medal values'!$B$1+'Athletes - Silver'!BB58*'Medal values'!$B$2+'Athletes - Bronze'!BB58*'Medal values'!$B$3, "") + IF(AND(BB$1 = BA$1, BA$2 = "Mixed"), 0.5*BA58, 0) + IF(AND(BB$1 = BC$1, BC$2 = "Mixed"), 0.5*BC58, 0)</f>
        <v>0</v>
      </c>
      <c r="BC58" s="5">
        <f>IF('Athletes - Gold'!BC58+'Athletes - Silver'!BC58+'Athletes - Bronze'!BC58 &gt; 0, 'Athletes - Gold'!BC58*'Medal values'!$B$1+'Athletes - Silver'!BC58*'Medal values'!$B$2+'Athletes - Bronze'!BC58*'Medal values'!$B$3, "") + IF(AND(BC$1 = BB$1, BB$2 = "Mixed"), 0.5*BB58, 0) + IF(AND(BC$1 = BD$1, BD$2 = "Mixed"), 0.5*BD58, 0)</f>
        <v>0</v>
      </c>
      <c r="BD58" s="5">
        <f>IF('Athletes - Gold'!BD58+'Athletes - Silver'!BD58+'Athletes - Bronze'!BD58 &gt; 0, 'Athletes - Gold'!BD58*'Medal values'!$B$1+'Athletes - Silver'!BD58*'Medal values'!$B$2+'Athletes - Bronze'!BD58*'Medal values'!$B$3, "") + IF(AND(BD$1 = BC$1, BC$2 = "Mixed"), 0.5*BC58, 0) + IF(AND(BD$1 = BE$1, BE$2 = "Mixed"), 0.5*BE58, 0)</f>
        <v>0</v>
      </c>
      <c r="BE58" s="5">
        <f>IF('Athletes - Gold'!BE58+'Athletes - Silver'!BE58+'Athletes - Bronze'!BE58 &gt; 0, 'Athletes - Gold'!BE58*'Medal values'!$B$1+'Athletes - Silver'!BE58*'Medal values'!$B$2+'Athletes - Bronze'!BE58*'Medal values'!$B$3, "") + IF(AND(BE$1 = BD$1, BD$2 = "Mixed"), 0.5*BD58, 0) + IF(AND(BE$1 = BF$1, BF$2 = "Mixed"), 0.5*BF58, 0)</f>
        <v>0</v>
      </c>
      <c r="BF58" s="5">
        <f>IF('Athletes - Gold'!BF58+'Athletes - Silver'!BF58+'Athletes - Bronze'!BF58 &gt; 0, 'Athletes - Gold'!BF58*'Medal values'!$B$1+'Athletes - Silver'!BF58*'Medal values'!$B$2+'Athletes - Bronze'!BF58*'Medal values'!$B$3, "") + IF(AND(BF$1 = BE$1, BE$2 = "Mixed"), 0.5*BE58, 0) + IF(AND(BF$1 = BG$1, BG$2 = "Mixed"), 0.5*BG58, 0)</f>
        <v>0</v>
      </c>
      <c r="BG58" s="5">
        <f>IF('Athletes - Gold'!BG58+'Athletes - Silver'!BG58+'Athletes - Bronze'!BG58 &gt; 0, 'Athletes - Gold'!BG58*'Medal values'!$B$1+'Athletes - Silver'!BG58*'Medal values'!$B$2+'Athletes - Bronze'!BG58*'Medal values'!$B$3, "") + IF(AND(BG$1 = BF$1, BF$2 = "Mixed"), 0.5*BF58, 0) + IF(AND(BG$1 = BH$1, BH$2 = "Mixed"), 0.5*BH58, 0)</f>
        <v>0</v>
      </c>
      <c r="BH58" s="5">
        <f>IF('Athletes - Gold'!BH58+'Athletes - Silver'!BH58+'Athletes - Bronze'!BH58 &gt; 0, 'Athletes - Gold'!BH58*'Medal values'!$B$1+'Athletes - Silver'!BH58*'Medal values'!$B$2+'Athletes - Bronze'!BH58*'Medal values'!$B$3, "") + IF(AND(BH$1 = BG$1, BG$2 = "Mixed"), 0.5*BG58, 0) + IF(AND(BH$1 = BI$1, BI$2 = "Mixed"), 0.5*BI58, 0)</f>
        <v>0</v>
      </c>
      <c r="BI58" s="5">
        <f>IF('Athletes - Gold'!BI58+'Athletes - Silver'!BI58+'Athletes - Bronze'!BI58 &gt; 0, 'Athletes - Gold'!BI58*'Medal values'!$B$1+'Athletes - Silver'!BI58*'Medal values'!$B$2+'Athletes - Bronze'!BI58*'Medal values'!$B$3, "") + IF(AND(BI$1 = BH$1, BH$2 = "Mixed"), 0.5*BH58, 0) + IF(AND(BI$1 = BJ$1, BJ$2 = "Mixed"), 0.5*BJ58, 0)</f>
        <v>0</v>
      </c>
      <c r="BJ58" s="5">
        <f>IF('Athletes - Gold'!BJ58+'Athletes - Silver'!BJ58+'Athletes - Bronze'!BJ58 &gt; 0, 'Athletes - Gold'!BJ58*'Medal values'!$B$1+'Athletes - Silver'!BJ58*'Medal values'!$B$2+'Athletes - Bronze'!BJ58*'Medal values'!$B$3, "") + IF(AND(BJ$1 = BI$1, BI$2 = "Mixed"), 0.5*BI58, 0) + IF(AND(BJ$1 = BK$1, BK$2 = "Mixed"), 0.5*BK58, 0)</f>
        <v>0</v>
      </c>
      <c r="BK58" s="5">
        <f>IF('Athletes - Gold'!BK58+'Athletes - Silver'!BK58+'Athletes - Bronze'!BK58 &gt; 0, 'Athletes - Gold'!BK58*'Medal values'!$B$1+'Athletes - Silver'!BK58*'Medal values'!$B$2+'Athletes - Bronze'!BK58*'Medal values'!$B$3, "") + IF(AND(BK$1 = BJ$1, BJ$2 = "Mixed"), 0.5*BJ58, 0) + IF(AND(BK$1 = BL$1, BL$2 = "Mixed"), 0.5*BL58, 0)</f>
        <v>0</v>
      </c>
      <c r="BL58" s="5">
        <f>IF('Athletes - Gold'!BL58+'Athletes - Silver'!BL58+'Athletes - Bronze'!BL58 &gt; 0, 'Athletes - Gold'!BL58*'Medal values'!$B$1+'Athletes - Silver'!BL58*'Medal values'!$B$2+'Athletes - Bronze'!BL58*'Medal values'!$B$3, "") + IF(AND(BL$1 = BK$1, BK$2 = "Mixed"), 0.5*BK58, 0) + IF(AND(BL$1 = BM$1, BM$2 = "Mixed"), 0.5*BM58, 0)</f>
        <v>0</v>
      </c>
      <c r="BM58" s="5">
        <f>IF('Athletes - Gold'!BM58+'Athletes - Silver'!BM58+'Athletes - Bronze'!BM58 &gt; 0, 'Athletes - Gold'!BM58*'Medal values'!$B$1+'Athletes - Silver'!BM58*'Medal values'!$B$2+'Athletes - Bronze'!BM58*'Medal values'!$B$3, "") + IF(AND(BM$1 = BL$1, BL$2 = "Mixed"), 0.5*BL58, 0) + IF(AND(BM$1 = BN$1, BN$2 = "Mixed"), 0.5*BN58, 0)</f>
        <v>0</v>
      </c>
      <c r="BN58" s="5">
        <f>IF('Athletes - Gold'!BN58+'Athletes - Silver'!BN58+'Athletes - Bronze'!BN58 &gt; 0, 'Athletes - Gold'!BN58*'Medal values'!$B$1+'Athletes - Silver'!BN58*'Medal values'!$B$2+'Athletes - Bronze'!BN58*'Medal values'!$B$3, "") + IF(AND(BN$1 = BM$1, BM$2 = "Mixed"), 0.5*BM58, 0) + IF(AND(BN$1 = BO$1, BO$2 = "Mixed"), 0.5*BO58, 0)</f>
        <v>0</v>
      </c>
      <c r="BO58" s="5">
        <f>IF('Athletes - Gold'!BO58+'Athletes - Silver'!BO58+'Athletes - Bronze'!BO58 &gt; 0, 'Athletes - Gold'!BO58*'Medal values'!$B$1+'Athletes - Silver'!BO58*'Medal values'!$B$2+'Athletes - Bronze'!BO58*'Medal values'!$B$3, "") + IF(AND(BO$1 = BN$1, BN$2 = "Mixed"), 0.5*BN58, 0) + IF(AND(BO$1 = BP$1, BP$2 = "Mixed"), 0.5*BP58, 0)</f>
        <v>0</v>
      </c>
      <c r="BP58" s="5">
        <f>IF('Athletes - Gold'!BP58+'Athletes - Silver'!BP58+'Athletes - Bronze'!BP58 &gt; 0, 'Athletes - Gold'!BP58*'Medal values'!$B$1+'Athletes - Silver'!BP58*'Medal values'!$B$2+'Athletes - Bronze'!BP58*'Medal values'!$B$3, "") + IF(AND(BP$1 = BO$1, BO$2 = "Mixed"), 0.5*BO58, 0) + IF(AND(BP$1 = BQ$1, BQ$2 = "Mixed"), 0.5*BQ58, 0)</f>
        <v>1</v>
      </c>
      <c r="BQ58" s="5">
        <f>IF('Athletes - Gold'!BQ58+'Athletes - Silver'!BQ58+'Athletes - Bronze'!BQ58 &gt; 0, 'Athletes - Gold'!BQ58*'Medal values'!$B$1+'Athletes - Silver'!BQ58*'Medal values'!$B$2+'Athletes - Bronze'!BQ58*'Medal values'!$B$3, "") + IF(AND(BQ$1 = BP$1, BP$2 = "Mixed"), 0.5*BP58, 0) + IF(AND(BQ$1 = BR$1, BR$2 = "Mixed"), 0.5*BR58, 0)</f>
        <v>0</v>
      </c>
      <c r="BR58" s="5">
        <f>IF('Athletes - Gold'!BR58+'Athletes - Silver'!BR58+'Athletes - Bronze'!BR58 &gt; 0, 'Athletes - Gold'!BR58*'Medal values'!$B$1+'Athletes - Silver'!BR58*'Medal values'!$B$2+'Athletes - Bronze'!BR58*'Medal values'!$B$3, "") + IF(AND(BR$1 = BQ$1, BQ$2 = "Mixed"), 0.5*BQ58, 0) + IF(AND(BR$1 = BS$1, BS$2 = "Mixed"), 0.5*BS58, 0)</f>
        <v>0</v>
      </c>
      <c r="BS58" s="5">
        <f>IF('Athletes - Gold'!BS58+'Athletes - Silver'!BS58+'Athletes - Bronze'!BS58 &gt; 0, 'Athletes - Gold'!BS58*'Medal values'!$B$1+'Athletes - Silver'!BS58*'Medal values'!$B$2+'Athletes - Bronze'!BS58*'Medal values'!$B$3, "") + IF(AND(BS$1 = BR$1, BR$2 = "Mixed"), 0.5*BR58, 0) + IF(AND(BS$1 = BT$1, BT$2 = "Mixed"), 0.5*BT58, 0)</f>
        <v>0</v>
      </c>
      <c r="BT58" s="5">
        <f>IF('Athletes - Gold'!BT58+'Athletes - Silver'!BT58+'Athletes - Bronze'!BT58 &gt; 0, 'Athletes - Gold'!BT58*'Medal values'!$B$1+'Athletes - Silver'!BT58*'Medal values'!$B$2+'Athletes - Bronze'!BT58*'Medal values'!$B$3, "") + IF(AND(BT$1 = BS$1, BS$2 = "Mixed"), 0.5*BS58, 0) + IF(AND(BT$1 = BU$1, BU$2 = "Mixed"), 0.5*BU58, 0)</f>
        <v>0</v>
      </c>
      <c r="BU58" s="5">
        <f>IF('Athletes - Gold'!BU58+'Athletes - Silver'!BU58+'Athletes - Bronze'!BU58 &gt; 0, 'Athletes - Gold'!BU58*'Medal values'!$B$1+'Athletes - Silver'!BU58*'Medal values'!$B$2+'Athletes - Bronze'!BU58*'Medal values'!$B$3, "") + IF(AND(BU$1 = BT$1, BT$2 = "Mixed"), 0.5*BT58, 0) + IF(AND(BU$1 = BV$1, BV$2 = "Mixed"), 0.5*BV58, 0)</f>
        <v>0</v>
      </c>
      <c r="BV58" s="5">
        <f>IF('Athletes - Gold'!BV58+'Athletes - Silver'!BV58+'Athletes - Bronze'!BV58 &gt; 0, 'Athletes - Gold'!BV58*'Medal values'!$B$1+'Athletes - Silver'!BV58*'Medal values'!$B$2+'Athletes - Bronze'!BV58*'Medal values'!$B$3, "") + IF(AND(BV$1 = BU$1, BU$2 = "Mixed"), 0.5*BU58, 0) + IF(AND(BV$1 = BW$1, BW$2 = "Mixed"), 0.5*BW58, 0)</f>
        <v>0</v>
      </c>
      <c r="BW58" s="5">
        <f>IF('Athletes - Gold'!BW58+'Athletes - Silver'!BW58+'Athletes - Bronze'!BW58 &gt; 0, 'Athletes - Gold'!BW58*'Medal values'!$B$1+'Athletes - Silver'!BW58*'Medal values'!$B$2+'Athletes - Bronze'!BW58*'Medal values'!$B$3, "") + IF(AND(BW$1 = BV$1, BV$2 = "Mixed"), 0.5*BV58, 0) + IF(AND(BW$1 = BX$1, BX$2 = "Mixed"), 0.5*BX58, 0)</f>
        <v>0</v>
      </c>
      <c r="BX58" s="5">
        <f>IF('Athletes - Gold'!BX58+'Athletes - Silver'!BX58+'Athletes - Bronze'!BX58 &gt; 0, 'Athletes - Gold'!BX58*'Medal values'!$B$1+'Athletes - Silver'!BX58*'Medal values'!$B$2+'Athletes - Bronze'!BX58*'Medal values'!$B$3, "") + IF(AND(BX$1 = BW$1, BW$2 = "Mixed"), 0.5*BW58, 0) + IF(AND(BX$1 = BY$1, BY$2 = "Mixed"), 0.5*BY58, 0)</f>
        <v>0</v>
      </c>
      <c r="BY58" s="5">
        <f>IF('Athletes - Gold'!BY58+'Athletes - Silver'!BY58+'Athletes - Bronze'!BY58 &gt; 0, 'Athletes - Gold'!BY58*'Medal values'!$B$1+'Athletes - Silver'!BY58*'Medal values'!$B$2+'Athletes - Bronze'!BY58*'Medal values'!$B$3, "") + IF(AND(BY$1 = BX$1, BX$2 = "Mixed"), 0.5*BX58, 0) + IF(AND(BY$1 = BZ$1, BZ$2 = "Mixed"), 0.5*BZ58, 0)</f>
        <v>0</v>
      </c>
      <c r="BZ58" s="5">
        <f>IF('Athletes - Gold'!BZ58+'Athletes - Silver'!BZ58+'Athletes - Bronze'!BZ58 &gt; 0, 'Athletes - Gold'!BZ58*'Medal values'!$B$1+'Athletes - Silver'!BZ58*'Medal values'!$B$2+'Athletes - Bronze'!BZ58*'Medal values'!$B$3, "") + IF(AND(BZ$1 = BY$1, BY$2 = "Mixed"), 0.5*BY58, 0) + IF(AND(BZ$1 = CA$1, CA$2 = "Mixed"), 0.5*CA58, 0)</f>
        <v>0</v>
      </c>
      <c r="CA58" s="5">
        <f>IF('Athletes - Gold'!CA58+'Athletes - Silver'!CA58+'Athletes - Bronze'!CA58 &gt; 0, 'Athletes - Gold'!CA58*'Medal values'!$B$1+'Athletes - Silver'!CA58*'Medal values'!$B$2+'Athletes - Bronze'!CA58*'Medal values'!$B$3, "") + IF(AND(CA$1 = BZ$1, BZ$2 = "Mixed"), 0.5*BZ58, 0) + IF(AND(CA$1 = CB$1, CB$2 = "Mixed"), 0.5*CB58, 0)</f>
        <v>0</v>
      </c>
      <c r="CB58" s="5">
        <f>IF('Athletes - Gold'!CB58+'Athletes - Silver'!CB58+'Athletes - Bronze'!CB58 &gt; 0, 'Athletes - Gold'!CB58*'Medal values'!$B$1+'Athletes - Silver'!CB58*'Medal values'!$B$2+'Athletes - Bronze'!CB58*'Medal values'!$B$3, "") + IF(AND(CB$1 = CA$1, CA$2 = "Mixed"), 0.5*CA58, 0) + IF(AND(CB$1 = CC$1, CC$2 = "Mixed"), 0.5*CC58, 0)</f>
        <v>0</v>
      </c>
      <c r="CC58" s="5">
        <f>IF('Athletes - Gold'!CC58+'Athletes - Silver'!CC58+'Athletes - Bronze'!CC58 &gt; 0, 'Athletes - Gold'!CC58*'Medal values'!$B$1+'Athletes - Silver'!CC58*'Medal values'!$B$2+'Athletes - Bronze'!CC58*'Medal values'!$B$3, "") + IF(AND(CC$1 = CB$1, CB$2 = "Mixed"), 0.5*CB58, 0) + IF(AND(CC$1 = CD$1, CD$2 = "Mixed"), 0.5*CD58, 0)</f>
        <v>0</v>
      </c>
      <c r="CD58" s="5">
        <f>IF('Athletes - Gold'!CD58+'Athletes - Silver'!CD58+'Athletes - Bronze'!CD58 &gt; 0, 'Athletes - Gold'!CD58*'Medal values'!$B$1+'Athletes - Silver'!CD58*'Medal values'!$B$2+'Athletes - Bronze'!CD58*'Medal values'!$B$3, "") + IF(AND(CD$1 = CC$1, CC$2 = "Mixed"), 0.5*CC58, 0) + IF(AND(CD$1 = CE$1, CE$2 = "Mixed"), 0.5*CE58, 0)</f>
        <v>0</v>
      </c>
      <c r="CE58" s="5">
        <f>IF('Athletes - Gold'!CE58+'Athletes - Silver'!CE58+'Athletes - Bronze'!CE58 &gt; 0, 'Athletes - Gold'!CE58*'Medal values'!$B$1+'Athletes - Silver'!CE58*'Medal values'!$B$2+'Athletes - Bronze'!CE58*'Medal values'!$B$3, "") + IF(AND(CE$1 = CD$1, CD$2 = "Mixed"), 0.5*CD58, 0) + IF(AND(CE$1 = CF$1, CF$2 = "Mixed"), 0.5*CF58, 0)</f>
        <v>0</v>
      </c>
      <c r="CF58" s="5">
        <f>IF('Athletes - Gold'!CF58+'Athletes - Silver'!CF58+'Athletes - Bronze'!CF58 &gt; 0, 'Athletes - Gold'!CF58*'Medal values'!$B$1+'Athletes - Silver'!CF58*'Medal values'!$B$2+'Athletes - Bronze'!CF58*'Medal values'!$B$3, "") + IF(AND(CF$1 = CE$1, CE$2 = "Mixed"), 0.5*CE58, 0) + IF(AND(CF$1 = CG$1, CG$2 = "Mixed"), 0.5*CG58, 0)</f>
        <v>0</v>
      </c>
      <c r="CG58" s="5">
        <f>IF('Athletes - Gold'!CG58+'Athletes - Silver'!CG58+'Athletes - Bronze'!CG58 &gt; 0, 'Athletes - Gold'!CG58*'Medal values'!$B$1+'Athletes - Silver'!CG58*'Medal values'!$B$2+'Athletes - Bronze'!CG58*'Medal values'!$B$3, "") + IF(AND(CG$1 = CF$1, CF$2 = "Mixed"), 0.5*CF58, 0) + IF(AND(CG$1 = CH$1, CH$2 = "Mixed"), 0.5*CH58, 0)</f>
        <v>0</v>
      </c>
      <c r="CH58" s="5">
        <f>IF('Athletes - Gold'!CH58+'Athletes - Silver'!CH58+'Athletes - Bronze'!CH58 &gt; 0, 'Athletes - Gold'!CH58*'Medal values'!$B$1+'Athletes - Silver'!CH58*'Medal values'!$B$2+'Athletes - Bronze'!CH58*'Medal values'!$B$3, "") + IF(AND(CH$1 = CG$1, CG$2 = "Mixed"), 0.5*CG58, 0) + IF(AND(CH$1 = CI$1, CI$2 = "Mixed"), 0.5*CI58, 0)</f>
        <v>0</v>
      </c>
      <c r="CI58" s="5">
        <f>IF('Athletes - Gold'!CI58+'Athletes - Silver'!CI58+'Athletes - Bronze'!CI58 &gt; 0, 'Athletes - Gold'!CI58*'Medal values'!$B$1+'Athletes - Silver'!CI58*'Medal values'!$B$2+'Athletes - Bronze'!CI58*'Medal values'!$B$3, "") + IF(AND(CI$1 = CH$1, CH$2 = "Mixed"), 0.5*CH58, 0) + IF(AND(CI$1 = CJ$1, CJ$2 = "Mixed"), 0.5*CJ58, 0)</f>
        <v>0</v>
      </c>
      <c r="CJ58" s="5">
        <f>IF('Athletes - Gold'!CJ58+'Athletes - Silver'!CJ58+'Athletes - Bronze'!CJ58 &gt; 0, 'Athletes - Gold'!CJ58*'Medal values'!$B$1+'Athletes - Silver'!CJ58*'Medal values'!$B$2+'Athletes - Bronze'!CJ58*'Medal values'!$B$3, "") + IF(AND(CJ$1 = CI$1, CI$2 = "Mixed"), 0.5*CI58, 0) + IF(AND(CJ$1 = CK$1, CK$2 = "Mixed"), 0.5*CK58, 0)</f>
        <v>0</v>
      </c>
      <c r="CK58" s="5">
        <f>IF('Athletes - Gold'!CK58+'Athletes - Silver'!CK58+'Athletes - Bronze'!CK58 &gt; 0, 'Athletes - Gold'!CK58*'Medal values'!$B$1+'Athletes - Silver'!CK58*'Medal values'!$B$2+'Athletes - Bronze'!CK58*'Medal values'!$B$3, "") + IF(AND(CK$1 = CJ$1, CJ$2 = "Mixed"), 0.5*CJ58, 0) + IF(AND(CK$1 = CL$1, CL$2 = "Mixed"), 0.5*CL58, 0)</f>
        <v>0</v>
      </c>
      <c r="CL58" s="5">
        <f>IF('Athletes - Gold'!CL58+'Athletes - Silver'!CL58+'Athletes - Bronze'!CL58 &gt; 0, 'Athletes - Gold'!CL58*'Medal values'!$B$1+'Athletes - Silver'!CL58*'Medal values'!$B$2+'Athletes - Bronze'!CL58*'Medal values'!$B$3, "") + IF(AND(CL$1 = CK$1, CK$2 = "Mixed"), 0.5*CK58, 0) + IF(AND(CL$1 = CM$1, CM$2 = "Mixed"), 0.5*CM58, 0)</f>
        <v>0</v>
      </c>
      <c r="CM58" s="5">
        <f>IF('Athletes - Gold'!CM58+'Athletes - Silver'!CM58+'Athletes - Bronze'!CM58 &gt; 0, 'Athletes - Gold'!CM58*'Medal values'!$B$1+'Athletes - Silver'!CM58*'Medal values'!$B$2+'Athletes - Bronze'!CM58*'Medal values'!$B$3, "") + IF(AND(CM$1 = CL$1, CL$2 = "Mixed"), 0.5*CL58, 0) + IF(AND(CM$1 = CN$1, CN$2 = "Mixed"), 0.5*CN58, 0)</f>
        <v>0</v>
      </c>
      <c r="CN58" s="5">
        <f>IF('Athletes - Gold'!CN58+'Athletes - Silver'!CN58+'Athletes - Bronze'!CN58 &gt; 0, 'Athletes - Gold'!CN58*'Medal values'!$B$1+'Athletes - Silver'!CN58*'Medal values'!$B$2+'Athletes - Bronze'!CN58*'Medal values'!$B$3, "") + IF(AND(CN$1 = CM$1, CM$2 = "Mixed"), 0.5*CM58, 0) + IF(AND(CN$1 = CO$1, CO$2 = "Mixed"), 0.5*CO58, 0)</f>
        <v>0</v>
      </c>
      <c r="CO58" s="5">
        <f>IF('Athletes - Gold'!CO58+'Athletes - Silver'!CO58+'Athletes - Bronze'!CO58 &gt; 0, 'Athletes - Gold'!CO58*'Medal values'!$B$1+'Athletes - Silver'!CO58*'Medal values'!$B$2+'Athletes - Bronze'!CO58*'Medal values'!$B$3, "") + IF(AND(CO$1 = CN$1, CN$2 = "Mixed"), 0.5*CN58, 0) + IF(AND(CO$1 = CP$1, CP$2 = "Mixed"), 0.5*CP58, 0)</f>
        <v>0</v>
      </c>
      <c r="CP58" s="5">
        <f>IF('Athletes - Gold'!CP58+'Athletes - Silver'!CP58+'Athletes - Bronze'!CP58 &gt; 0, 'Athletes - Gold'!CP58*'Medal values'!$B$1+'Athletes - Silver'!CP58*'Medal values'!$B$2+'Athletes - Bronze'!CP58*'Medal values'!$B$3, "") + IF(AND(CP$1 = CO$1, CO$2 = "Mixed"), 0.5*CO58, 0) + IF(AND(CP$1 = CQ$1, CQ$2 = "Mixed"), 0.5*CQ58, 0)</f>
        <v>0</v>
      </c>
      <c r="CQ58" s="5">
        <f>IF('Athletes - Gold'!CQ58+'Athletes - Silver'!CQ58+'Athletes - Bronze'!CQ58 &gt; 0, 'Athletes - Gold'!CQ58*'Medal values'!$B$1+'Athletes - Silver'!CQ58*'Medal values'!$B$2+'Athletes - Bronze'!CQ58*'Medal values'!$B$3, "") + IF(AND(CQ$1 = CP$1, CP$2 = "Mixed"), 0.5*CP58, 0) + IF(AND(CQ$1 = CR$1, CR$2 = "Mixed"), 0.5*CR58, 0)</f>
        <v>0</v>
      </c>
      <c r="CR58" s="5">
        <f>IF('Athletes - Gold'!CR58+'Athletes - Silver'!CR58+'Athletes - Bronze'!CR58 &gt; 0, 'Athletes - Gold'!CR58*'Medal values'!$B$1+'Athletes - Silver'!CR58*'Medal values'!$B$2+'Athletes - Bronze'!CR58*'Medal values'!$B$3, "") + IF(AND(CR$1 = CQ$1, CQ$2 = "Mixed"), 0.5*CQ58, 0) + IF(AND(CR$1 = CS$1, CS$2 = "Mixed"), 0.5*CS58, 0)</f>
        <v>0</v>
      </c>
      <c r="CS58" s="5">
        <f>IF('Athletes - Gold'!CS58+'Athletes - Silver'!CS58+'Athletes - Bronze'!CS58 &gt; 0, 'Athletes - Gold'!CS58*'Medal values'!$B$1+'Athletes - Silver'!CS58*'Medal values'!$B$2+'Athletes - Bronze'!CS58*'Medal values'!$B$3, "") + IF(AND(CS$1 = CR$1, CR$2 = "Mixed"), 0.5*CR58, 0) + IF(AND(CS$1 = CT$1, CT$2 = "Mixed"), 0.5*CT58, 0)</f>
        <v>0</v>
      </c>
      <c r="CT58" s="5">
        <f>IF('Athletes - Gold'!CT58+'Athletes - Silver'!CT58+'Athletes - Bronze'!CT58 &gt; 0, 'Athletes - Gold'!CT58*'Medal values'!$B$1+'Athletes - Silver'!CT58*'Medal values'!$B$2+'Athletes - Bronze'!CT58*'Medal values'!$B$3, "") + IF(AND(CT$1 = CS$1, CS$2 = "Mixed"), 0.5*CS58, 0) + IF(AND(CT$1 = CU$1, CU$2 = "Mixed"), 0.5*CU58, 0)</f>
        <v>0</v>
      </c>
      <c r="CU58" s="5">
        <f>IF('Athletes - Gold'!CU58+'Athletes - Silver'!CU58+'Athletes - Bronze'!CU58 &gt; 0, 'Athletes - Gold'!CU58*'Medal values'!$B$1+'Athletes - Silver'!CU58*'Medal values'!$B$2+'Athletes - Bronze'!CU58*'Medal values'!$B$3, "") + IF(AND(CU$1 = CT$1, CT$2 = "Mixed"), 0.5*CT58, 0) + IF(AND(CU$1 = CV$1, CV$2 = "Mixed"), 0.5*CV58, 0)</f>
        <v>0</v>
      </c>
      <c r="CV58" s="5">
        <f>IF('Athletes - Gold'!CV58+'Athletes - Silver'!CV58+'Athletes - Bronze'!CV58 &gt; 0, 'Athletes - Gold'!CV58*'Medal values'!$B$1+'Athletes - Silver'!CV58*'Medal values'!$B$2+'Athletes - Bronze'!CV58*'Medal values'!$B$3, "") + IF(AND(CV$1 = CU$1, CU$2 = "Mixed"), 0.5*CU58, 0) + IF(AND(CV$1 = CW$1, CW$2 = "Mixed"), 0.5*CW58, 0)</f>
        <v>0</v>
      </c>
      <c r="CW58" s="5">
        <f t="shared" ref="CW58:CX58" si="57">SUMIF($B$2:$CV$2,CW$2, $B58:$CV58)</f>
        <v>1</v>
      </c>
      <c r="CX58" s="5">
        <f t="shared" si="57"/>
        <v>0</v>
      </c>
      <c r="CY58" s="5">
        <f t="shared" si="3"/>
        <v>1</v>
      </c>
    </row>
    <row r="59">
      <c r="A59" s="5" t="str">
        <f>Countries!A57</f>
        <v>LAT</v>
      </c>
      <c r="B59" s="5">
        <f>IF('Athletes - Gold'!B59+'Athletes - Silver'!B59+'Athletes - Bronze'!B59 &gt; 0, 'Athletes - Gold'!B59*'Medal values'!$B$1+'Athletes - Silver'!B59*'Medal values'!$B$2+'Athletes - Bronze'!B59*'Medal values'!$B$3, "") + IF(AND(B$1 = A$1, A$2 = "Mixed"), 0.5*A59, 0) + IF(AND(B$1 = C$1, C$2 = "Mixed"), 0.5*C59, 0)</f>
        <v>12.004</v>
      </c>
      <c r="C59" s="5">
        <f>IF('Athletes - Gold'!C59+'Athletes - Silver'!C59+'Athletes - Bronze'!C59 &gt; 0, 'Athletes - Gold'!C59*'Medal values'!$B$1+'Athletes - Silver'!C59*'Medal values'!$B$2+'Athletes - Bronze'!C59*'Medal values'!$B$3, "") + IF(AND(C$1 = B$1, B$2 = "Mixed"), 0.5*B59, 0) + IF(AND(C$1 = D$1, D$2 = "Mixed"), 0.5*D59, 0)</f>
        <v>0</v>
      </c>
      <c r="D59" s="5">
        <f>IF('Athletes - Gold'!D59+'Athletes - Silver'!D59+'Athletes - Bronze'!D59 &gt; 0, 'Athletes - Gold'!D59*'Medal values'!$B$1+'Athletes - Silver'!D59*'Medal values'!$B$2+'Athletes - Bronze'!D59*'Medal values'!$B$3, "") + IF(AND(D$1 = C$1, C$2 = "Mixed"), 0.5*C59, 0) + IF(AND(D$1 = E$1, E$2 = "Mixed"), 0.5*E59, 0)</f>
        <v>0</v>
      </c>
      <c r="E59" s="5">
        <f>IF('Athletes - Gold'!E59+'Athletes - Silver'!E59+'Athletes - Bronze'!E59 &gt; 0, 'Athletes - Gold'!E59*'Medal values'!$B$1+'Athletes - Silver'!E59*'Medal values'!$B$2+'Athletes - Bronze'!E59*'Medal values'!$B$3, "") + IF(AND(E$1 = D$1, D$2 = "Mixed"), 0.5*D59, 0) + IF(AND(E$1 = F$1, F$2 = "Mixed"), 0.5*F59, 0)</f>
        <v>0</v>
      </c>
      <c r="F59" s="5">
        <f>IF('Athletes - Gold'!F59+'Athletes - Silver'!F59+'Athletes - Bronze'!F59 &gt; 0, 'Athletes - Gold'!F59*'Medal values'!$B$1+'Athletes - Silver'!F59*'Medal values'!$B$2+'Athletes - Bronze'!F59*'Medal values'!$B$3, "") + IF(AND(F$1 = E$1, E$2 = "Mixed"), 0.5*E59, 0) + IF(AND(F$1 = G$1, G$2 = "Mixed"), 0.5*G59, 0)</f>
        <v>0</v>
      </c>
      <c r="G59" s="5">
        <f>IF('Athletes - Gold'!G59+'Athletes - Silver'!G59+'Athletes - Bronze'!G59 &gt; 0, 'Athletes - Gold'!G59*'Medal values'!$B$1+'Athletes - Silver'!G59*'Medal values'!$B$2+'Athletes - Bronze'!G59*'Medal values'!$B$3, "") + IF(AND(G$1 = F$1, F$2 = "Mixed"), 0.5*F59, 0) + IF(AND(G$1 = H$1, H$2 = "Mixed"), 0.5*H59, 0)</f>
        <v>0</v>
      </c>
      <c r="H59" s="5">
        <f>IF('Athletes - Gold'!H59+'Athletes - Silver'!H59+'Athletes - Bronze'!H59 &gt; 0, 'Athletes - Gold'!H59*'Medal values'!$B$1+'Athletes - Silver'!H59*'Medal values'!$B$2+'Athletes - Bronze'!H59*'Medal values'!$B$3, "") + IF(AND(H$1 = G$1, G$2 = "Mixed"), 0.5*G59, 0) + IF(AND(H$1 = I$1, I$2 = "Mixed"), 0.5*I59, 0)</f>
        <v>0</v>
      </c>
      <c r="I59" s="5">
        <f>IF('Athletes - Gold'!I59+'Athletes - Silver'!I59+'Athletes - Bronze'!I59 &gt; 0, 'Athletes - Gold'!I59*'Medal values'!$B$1+'Athletes - Silver'!I59*'Medal values'!$B$2+'Athletes - Bronze'!I59*'Medal values'!$B$3, "") + IF(AND(I$1 = H$1, H$2 = "Mixed"), 0.5*H59, 0) + IF(AND(I$1 = J$1, J$2 = "Mixed"), 0.5*J59, 0)</f>
        <v>0</v>
      </c>
      <c r="J59" s="5">
        <f>IF('Athletes - Gold'!J59+'Athletes - Silver'!J59+'Athletes - Bronze'!J59 &gt; 0, 'Athletes - Gold'!J59*'Medal values'!$B$1+'Athletes - Silver'!J59*'Medal values'!$B$2+'Athletes - Bronze'!J59*'Medal values'!$B$3, "") + IF(AND(J$1 = I$1, I$2 = "Mixed"), 0.5*I59, 0) + IF(AND(J$1 = K$1, K$2 = "Mixed"), 0.5*K59, 0)</f>
        <v>0</v>
      </c>
      <c r="K59" s="5">
        <f>IF('Athletes - Gold'!K59+'Athletes - Silver'!K59+'Athletes - Bronze'!K59 &gt; 0, 'Athletes - Gold'!K59*'Medal values'!$B$1+'Athletes - Silver'!K59*'Medal values'!$B$2+'Athletes - Bronze'!K59*'Medal values'!$B$3, "") + IF(AND(K$1 = J$1, J$2 = "Mixed"), 0.5*J59, 0) + IF(AND(K$1 = L$1, L$2 = "Mixed"), 0.5*L59, 0)</f>
        <v>0</v>
      </c>
      <c r="L59" s="5">
        <f>IF('Athletes - Gold'!L59+'Athletes - Silver'!L59+'Athletes - Bronze'!L59 &gt; 0, 'Athletes - Gold'!L59*'Medal values'!$B$1+'Athletes - Silver'!L59*'Medal values'!$B$2+'Athletes - Bronze'!L59*'Medal values'!$B$3, "") + IF(AND(L$1 = K$1, K$2 = "Mixed"), 0.5*K59, 0) + IF(AND(L$1 = M$1, M$2 = "Mixed"), 0.5*M59, 0)</f>
        <v>0</v>
      </c>
      <c r="M59" s="5">
        <f>IF('Athletes - Gold'!M59+'Athletes - Silver'!M59+'Athletes - Bronze'!M59 &gt; 0, 'Athletes - Gold'!M59*'Medal values'!$B$1+'Athletes - Silver'!M59*'Medal values'!$B$2+'Athletes - Bronze'!M59*'Medal values'!$B$3, "") + IF(AND(M$1 = L$1, L$2 = "Mixed"), 0.5*L59, 0) + IF(AND(M$1 = N$1, N$2 = "Mixed"), 0.5*N59, 0)</f>
        <v>0</v>
      </c>
      <c r="N59" s="5">
        <f>IF('Athletes - Gold'!N59+'Athletes - Silver'!N59+'Athletes - Bronze'!N59 &gt; 0, 'Athletes - Gold'!N59*'Medal values'!$B$1+'Athletes - Silver'!N59*'Medal values'!$B$2+'Athletes - Bronze'!N59*'Medal values'!$B$3, "") + IF(AND(N$1 = M$1, M$2 = "Mixed"), 0.5*M59, 0) + IF(AND(N$1 = O$1, O$2 = "Mixed"), 0.5*O59, 0)</f>
        <v>0</v>
      </c>
      <c r="O59" s="5">
        <f>IF('Athletes - Gold'!O59+'Athletes - Silver'!O59+'Athletes - Bronze'!O59 &gt; 0, 'Athletes - Gold'!O59*'Medal values'!$B$1+'Athletes - Silver'!O59*'Medal values'!$B$2+'Athletes - Bronze'!O59*'Medal values'!$B$3, "") + IF(AND(O$1 = N$1, N$2 = "Mixed"), 0.5*N59, 0) + IF(AND(O$1 = P$1, P$2 = "Mixed"), 0.5*P59, 0)</f>
        <v>0</v>
      </c>
      <c r="P59" s="5">
        <f>IF('Athletes - Gold'!P59+'Athletes - Silver'!P59+'Athletes - Bronze'!P59 &gt; 0, 'Athletes - Gold'!P59*'Medal values'!$B$1+'Athletes - Silver'!P59*'Medal values'!$B$2+'Athletes - Bronze'!P59*'Medal values'!$B$3, "") + IF(AND(P$1 = O$1, O$2 = "Mixed"), 0.5*O59, 0) + IF(AND(P$1 = Q$1, Q$2 = "Mixed"), 0.5*Q59, 0)</f>
        <v>0</v>
      </c>
      <c r="Q59" s="5">
        <f>IF('Athletes - Gold'!Q59+'Athletes - Silver'!Q59+'Athletes - Bronze'!Q59 &gt; 0, 'Athletes - Gold'!Q59*'Medal values'!$B$1+'Athletes - Silver'!Q59*'Medal values'!$B$2+'Athletes - Bronze'!Q59*'Medal values'!$B$3, "") + IF(AND(Q$1 = P$1, P$2 = "Mixed"), 0.5*P59, 0) + IF(AND(Q$1 = R$1, R$2 = "Mixed"), 0.5*R59, 0)</f>
        <v>0</v>
      </c>
      <c r="R59" s="5">
        <f>IF('Athletes - Gold'!R59+'Athletes - Silver'!R59+'Athletes - Bronze'!R59 &gt; 0, 'Athletes - Gold'!R59*'Medal values'!$B$1+'Athletes - Silver'!R59*'Medal values'!$B$2+'Athletes - Bronze'!R59*'Medal values'!$B$3, "") + IF(AND(R$1 = Q$1, Q$2 = "Mixed"), 0.5*Q59, 0) + IF(AND(R$1 = S$1, S$2 = "Mixed"), 0.5*S59, 0)</f>
        <v>0</v>
      </c>
      <c r="S59" s="5">
        <f>IF('Athletes - Gold'!S59+'Athletes - Silver'!S59+'Athletes - Bronze'!S59 &gt; 0, 'Athletes - Gold'!S59*'Medal values'!$B$1+'Athletes - Silver'!S59*'Medal values'!$B$2+'Athletes - Bronze'!S59*'Medal values'!$B$3, "") + IF(AND(S$1 = R$1, R$2 = "Mixed"), 0.5*R59, 0) + IF(AND(S$1 = T$1, T$2 = "Mixed"), 0.5*T59, 0)</f>
        <v>0</v>
      </c>
      <c r="T59" s="5">
        <f>IF('Athletes - Gold'!T59+'Athletes - Silver'!T59+'Athletes - Bronze'!T59 &gt; 0, 'Athletes - Gold'!T59*'Medal values'!$B$1+'Athletes - Silver'!T59*'Medal values'!$B$2+'Athletes - Bronze'!T59*'Medal values'!$B$3, "") + IF(AND(T$1 = S$1, S$2 = "Mixed"), 0.5*S59, 0) + IF(AND(T$1 = U$1, U$2 = "Mixed"), 0.5*U59, 0)</f>
        <v>0</v>
      </c>
      <c r="U59" s="5">
        <f>IF('Athletes - Gold'!U59+'Athletes - Silver'!U59+'Athletes - Bronze'!U59 &gt; 0, 'Athletes - Gold'!U59*'Medal values'!$B$1+'Athletes - Silver'!U59*'Medal values'!$B$2+'Athletes - Bronze'!U59*'Medal values'!$B$3, "") + IF(AND(U$1 = T$1, T$2 = "Mixed"), 0.5*T59, 0) + IF(AND(U$1 = V$1, V$2 = "Mixed"), 0.5*V59, 0)</f>
        <v>0</v>
      </c>
      <c r="V59" s="5">
        <f>IF('Athletes - Gold'!V59+'Athletes - Silver'!V59+'Athletes - Bronze'!V59 &gt; 0, 'Athletes - Gold'!V59*'Medal values'!$B$1+'Athletes - Silver'!V59*'Medal values'!$B$2+'Athletes - Bronze'!V59*'Medal values'!$B$3, "") + IF(AND(V$1 = U$1, U$2 = "Mixed"), 0.5*U59, 0) + IF(AND(V$1 = W$1, W$2 = "Mixed"), 0.5*W59, 0)</f>
        <v>0</v>
      </c>
      <c r="W59" s="5">
        <f>IF('Athletes - Gold'!W59+'Athletes - Silver'!W59+'Athletes - Bronze'!W59 &gt; 0, 'Athletes - Gold'!W59*'Medal values'!$B$1+'Athletes - Silver'!W59*'Medal values'!$B$2+'Athletes - Bronze'!W59*'Medal values'!$B$3, "") + IF(AND(W$1 = V$1, V$2 = "Mixed"), 0.5*V59, 0) + IF(AND(W$1 = X$1, X$2 = "Mixed"), 0.5*X59, 0)</f>
        <v>0</v>
      </c>
      <c r="X59" s="5">
        <f>IF('Athletes - Gold'!X59+'Athletes - Silver'!X59+'Athletes - Bronze'!X59 &gt; 0, 'Athletes - Gold'!X59*'Medal values'!$B$1+'Athletes - Silver'!X59*'Medal values'!$B$2+'Athletes - Bronze'!X59*'Medal values'!$B$3, "") + IF(AND(X$1 = W$1, W$2 = "Mixed"), 0.5*W59, 0) + IF(AND(X$1 = Y$1, Y$2 = "Mixed"), 0.5*Y59, 0)</f>
        <v>0</v>
      </c>
      <c r="Y59" s="5">
        <f>IF('Athletes - Gold'!Y59+'Athletes - Silver'!Y59+'Athletes - Bronze'!Y59 &gt; 0, 'Athletes - Gold'!Y59*'Medal values'!$B$1+'Athletes - Silver'!Y59*'Medal values'!$B$2+'Athletes - Bronze'!Y59*'Medal values'!$B$3, "") + IF(AND(Y$1 = X$1, X$2 = "Mixed"), 0.5*X59, 0) + IF(AND(Y$1 = Z$1, Z$2 = "Mixed"), 0.5*Z59, 0)</f>
        <v>0</v>
      </c>
      <c r="Z59" s="5">
        <f>IF('Athletes - Gold'!Z59+'Athletes - Silver'!Z59+'Athletes - Bronze'!Z59 &gt; 0, 'Athletes - Gold'!Z59*'Medal values'!$B$1+'Athletes - Silver'!Z59*'Medal values'!$B$2+'Athletes - Bronze'!Z59*'Medal values'!$B$3, "") + IF(AND(Z$1 = Y$1, Y$2 = "Mixed"), 0.5*Y59, 0) + IF(AND(Z$1 = AA$1, AA$2 = "Mixed"), 0.5*AA59, 0)</f>
        <v>0</v>
      </c>
      <c r="AA59" s="5">
        <f>IF('Athletes - Gold'!AA59+'Athletes - Silver'!AA59+'Athletes - Bronze'!AA59 &gt; 0, 'Athletes - Gold'!AA59*'Medal values'!$B$1+'Athletes - Silver'!AA59*'Medal values'!$B$2+'Athletes - Bronze'!AA59*'Medal values'!$B$3, "") + IF(AND(AA$1 = Z$1, Z$2 = "Mixed"), 0.5*Z59, 0) + IF(AND(AA$1 = AB$1, AB$2 = "Mixed"), 0.5*AB59, 0)</f>
        <v>0</v>
      </c>
      <c r="AB59" s="5">
        <f>IF('Athletes - Gold'!AB59+'Athletes - Silver'!AB59+'Athletes - Bronze'!AB59 &gt; 0, 'Athletes - Gold'!AB59*'Medal values'!$B$1+'Athletes - Silver'!AB59*'Medal values'!$B$2+'Athletes - Bronze'!AB59*'Medal values'!$B$3, "") + IF(AND(AB$1 = AA$1, AA$2 = "Mixed"), 0.5*AA59, 0) + IF(AND(AB$1 = AC$1, AC$2 = "Mixed"), 0.5*AC59, 0)</f>
        <v>0</v>
      </c>
      <c r="AC59" s="5">
        <f>IF('Athletes - Gold'!AC59+'Athletes - Silver'!AC59+'Athletes - Bronze'!AC59 &gt; 0, 'Athletes - Gold'!AC59*'Medal values'!$B$1+'Athletes - Silver'!AC59*'Medal values'!$B$2+'Athletes - Bronze'!AC59*'Medal values'!$B$3, "") + IF(AND(AC$1 = AB$1, AB$2 = "Mixed"), 0.5*AB59, 0) + IF(AND(AC$1 = AD$1, AD$2 = "Mixed"), 0.5*AD59, 0)</f>
        <v>0</v>
      </c>
      <c r="AD59" s="5">
        <f>IF('Athletes - Gold'!AD59+'Athletes - Silver'!AD59+'Athletes - Bronze'!AD59 &gt; 0, 'Athletes - Gold'!AD59*'Medal values'!$B$1+'Athletes - Silver'!AD59*'Medal values'!$B$2+'Athletes - Bronze'!AD59*'Medal values'!$B$3, "") + IF(AND(AD$1 = AC$1, AC$2 = "Mixed"), 0.5*AC59, 0) + IF(AND(AD$1 = AE$1, AE$2 = "Mixed"), 0.5*AE59, 0)</f>
        <v>0</v>
      </c>
      <c r="AE59" s="5">
        <f>IF('Athletes - Gold'!AE59+'Athletes - Silver'!AE59+'Athletes - Bronze'!AE59 &gt; 0, 'Athletes - Gold'!AE59*'Medal values'!$B$1+'Athletes - Silver'!AE59*'Medal values'!$B$2+'Athletes - Bronze'!AE59*'Medal values'!$B$3, "") + IF(AND(AE$1 = AD$1, AD$2 = "Mixed"), 0.5*AD59, 0) + IF(AND(AE$1 = AF$1, AF$2 = "Mixed"), 0.5*AF59, 0)</f>
        <v>0</v>
      </c>
      <c r="AF59" s="5">
        <f>IF('Athletes - Gold'!AF59+'Athletes - Silver'!AF59+'Athletes - Bronze'!AF59 &gt; 0, 'Athletes - Gold'!AF59*'Medal values'!$B$1+'Athletes - Silver'!AF59*'Medal values'!$B$2+'Athletes - Bronze'!AF59*'Medal values'!$B$3, "") + IF(AND(AF$1 = AE$1, AE$2 = "Mixed"), 0.5*AE59, 0) + IF(AND(AF$1 = AG$1, AG$2 = "Mixed"), 0.5*AG59, 0)</f>
        <v>0</v>
      </c>
      <c r="AG59" s="5">
        <f>IF('Athletes - Gold'!AG59+'Athletes - Silver'!AG59+'Athletes - Bronze'!AG59 &gt; 0, 'Athletes - Gold'!AG59*'Medal values'!$B$1+'Athletes - Silver'!AG59*'Medal values'!$B$2+'Athletes - Bronze'!AG59*'Medal values'!$B$3, "") + IF(AND(AG$1 = AF$1, AF$2 = "Mixed"), 0.5*AF59, 0) + IF(AND(AG$1 = AH$1, AH$2 = "Mixed"), 0.5*AH59, 0)</f>
        <v>0</v>
      </c>
      <c r="AH59" s="5">
        <f>IF('Athletes - Gold'!AH59+'Athletes - Silver'!AH59+'Athletes - Bronze'!AH59 &gt; 0, 'Athletes - Gold'!AH59*'Medal values'!$B$1+'Athletes - Silver'!AH59*'Medal values'!$B$2+'Athletes - Bronze'!AH59*'Medal values'!$B$3, "") + IF(AND(AH$1 = AG$1, AG$2 = "Mixed"), 0.5*AG59, 0) + IF(AND(AH$1 = AI$1, AI$2 = "Mixed"), 0.5*AI59, 0)</f>
        <v>0</v>
      </c>
      <c r="AI59" s="5">
        <f>IF('Athletes - Gold'!AI59+'Athletes - Silver'!AI59+'Athletes - Bronze'!AI59 &gt; 0, 'Athletes - Gold'!AI59*'Medal values'!$B$1+'Athletes - Silver'!AI59*'Medal values'!$B$2+'Athletes - Bronze'!AI59*'Medal values'!$B$3, "") + IF(AND(AI$1 = AH$1, AH$2 = "Mixed"), 0.5*AH59, 0) + IF(AND(AI$1 = AJ$1, AJ$2 = "Mixed"), 0.5*AJ59, 0)</f>
        <v>0</v>
      </c>
      <c r="AJ59" s="5">
        <f>IF('Athletes - Gold'!AJ59+'Athletes - Silver'!AJ59+'Athletes - Bronze'!AJ59 &gt; 0, 'Athletes - Gold'!AJ59*'Medal values'!$B$1+'Athletes - Silver'!AJ59*'Medal values'!$B$2+'Athletes - Bronze'!AJ59*'Medal values'!$B$3, "") + IF(AND(AJ$1 = AI$1, AI$2 = "Mixed"), 0.5*AI59, 0) + IF(AND(AJ$1 = AK$1, AK$2 = "Mixed"), 0.5*AK59, 0)</f>
        <v>0</v>
      </c>
      <c r="AK59" s="5">
        <f>IF('Athletes - Gold'!AK59+'Athletes - Silver'!AK59+'Athletes - Bronze'!AK59 &gt; 0, 'Athletes - Gold'!AK59*'Medal values'!$B$1+'Athletes - Silver'!AK59*'Medal values'!$B$2+'Athletes - Bronze'!AK59*'Medal values'!$B$3, "") + IF(AND(AK$1 = AJ$1, AJ$2 = "Mixed"), 0.5*AJ59, 0) + IF(AND(AK$1 = AL$1, AL$2 = "Mixed"), 0.5*AL59, 0)</f>
        <v>0</v>
      </c>
      <c r="AL59" s="5">
        <f>IF('Athletes - Gold'!AL59+'Athletes - Silver'!AL59+'Athletes - Bronze'!AL59 &gt; 0, 'Athletes - Gold'!AL59*'Medal values'!$B$1+'Athletes - Silver'!AL59*'Medal values'!$B$2+'Athletes - Bronze'!AL59*'Medal values'!$B$3, "") + IF(AND(AL$1 = AK$1, AK$2 = "Mixed"), 0.5*AK59, 0) + IF(AND(AL$1 = AM$1, AM$2 = "Mixed"), 0.5*AM59, 0)</f>
        <v>0</v>
      </c>
      <c r="AM59" s="5">
        <f>IF('Athletes - Gold'!AM59+'Athletes - Silver'!AM59+'Athletes - Bronze'!AM59 &gt; 0, 'Athletes - Gold'!AM59*'Medal values'!$B$1+'Athletes - Silver'!AM59*'Medal values'!$B$2+'Athletes - Bronze'!AM59*'Medal values'!$B$3, "") + IF(AND(AM$1 = AL$1, AL$2 = "Mixed"), 0.5*AL59, 0) + IF(AND(AM$1 = AN$1, AN$2 = "Mixed"), 0.5*AN59, 0)</f>
        <v>0</v>
      </c>
      <c r="AN59" s="5">
        <f>IF('Athletes - Gold'!AN59+'Athletes - Silver'!AN59+'Athletes - Bronze'!AN59 &gt; 0, 'Athletes - Gold'!AN59*'Medal values'!$B$1+'Athletes - Silver'!AN59*'Medal values'!$B$2+'Athletes - Bronze'!AN59*'Medal values'!$B$3, "") + IF(AND(AN$1 = AM$1, AM$2 = "Mixed"), 0.5*AM59, 0) + IF(AND(AN$1 = AO$1, AO$2 = "Mixed"), 0.5*AO59, 0)</f>
        <v>0</v>
      </c>
      <c r="AO59" s="5">
        <f>IF('Athletes - Gold'!AO59+'Athletes - Silver'!AO59+'Athletes - Bronze'!AO59 &gt; 0, 'Athletes - Gold'!AO59*'Medal values'!$B$1+'Athletes - Silver'!AO59*'Medal values'!$B$2+'Athletes - Bronze'!AO59*'Medal values'!$B$3, "") + IF(AND(AO$1 = AN$1, AN$2 = "Mixed"), 0.5*AN59, 0) + IF(AND(AO$1 = AP$1, AP$2 = "Mixed"), 0.5*AP59, 0)</f>
        <v>0</v>
      </c>
      <c r="AP59" s="5">
        <f>IF('Athletes - Gold'!AP59+'Athletes - Silver'!AP59+'Athletes - Bronze'!AP59 &gt; 0, 'Athletes - Gold'!AP59*'Medal values'!$B$1+'Athletes - Silver'!AP59*'Medal values'!$B$2+'Athletes - Bronze'!AP59*'Medal values'!$B$3, "") + IF(AND(AP$1 = AO$1, AO$2 = "Mixed"), 0.5*AO59, 0) + IF(AND(AP$1 = AQ$1, AQ$2 = "Mixed"), 0.5*AQ59, 0)</f>
        <v>0</v>
      </c>
      <c r="AQ59" s="5">
        <f>IF('Athletes - Gold'!AQ59+'Athletes - Silver'!AQ59+'Athletes - Bronze'!AQ59 &gt; 0, 'Athletes - Gold'!AQ59*'Medal values'!$B$1+'Athletes - Silver'!AQ59*'Medal values'!$B$2+'Athletes - Bronze'!AQ59*'Medal values'!$B$3, "") + IF(AND(AQ$1 = AP$1, AP$2 = "Mixed"), 0.5*AP59, 0) + IF(AND(AQ$1 = AR$1, AR$2 = "Mixed"), 0.5*AR59, 0)</f>
        <v>0</v>
      </c>
      <c r="AR59" s="5">
        <f>IF('Athletes - Gold'!AR59+'Athletes - Silver'!AR59+'Athletes - Bronze'!AR59 &gt; 0, 'Athletes - Gold'!AR59*'Medal values'!$B$1+'Athletes - Silver'!AR59*'Medal values'!$B$2+'Athletes - Bronze'!AR59*'Medal values'!$B$3, "") + IF(AND(AR$1 = AQ$1, AQ$2 = "Mixed"), 0.5*AQ59, 0) + IF(AND(AR$1 = AS$1, AS$2 = "Mixed"), 0.5*AS59, 0)</f>
        <v>0</v>
      </c>
      <c r="AS59" s="5">
        <f>IF('Athletes - Gold'!AS59+'Athletes - Silver'!AS59+'Athletes - Bronze'!AS59 &gt; 0, 'Athletes - Gold'!AS59*'Medal values'!$B$1+'Athletes - Silver'!AS59*'Medal values'!$B$2+'Athletes - Bronze'!AS59*'Medal values'!$B$3, "") + IF(AND(AS$1 = AR$1, AR$2 = "Mixed"), 0.5*AR59, 0) + IF(AND(AS$1 = AT$1, AT$2 = "Mixed"), 0.5*AT59, 0)</f>
        <v>0</v>
      </c>
      <c r="AT59" s="5">
        <f>IF('Athletes - Gold'!AT59+'Athletes - Silver'!AT59+'Athletes - Bronze'!AT59 &gt; 0, 'Athletes - Gold'!AT59*'Medal values'!$B$1+'Athletes - Silver'!AT59*'Medal values'!$B$2+'Athletes - Bronze'!AT59*'Medal values'!$B$3, "") + IF(AND(AT$1 = AS$1, AS$2 = "Mixed"), 0.5*AS59, 0) + IF(AND(AT$1 = AU$1, AU$2 = "Mixed"), 0.5*AU59, 0)</f>
        <v>0</v>
      </c>
      <c r="AU59" s="5">
        <f>IF('Athletes - Gold'!AU59+'Athletes - Silver'!AU59+'Athletes - Bronze'!AU59 &gt; 0, 'Athletes - Gold'!AU59*'Medal values'!$B$1+'Athletes - Silver'!AU59*'Medal values'!$B$2+'Athletes - Bronze'!AU59*'Medal values'!$B$3, "") + IF(AND(AU$1 = AT$1, AT$2 = "Mixed"), 0.5*AT59, 0) + IF(AND(AU$1 = AV$1, AV$2 = "Mixed"), 0.5*AV59, 0)</f>
        <v>0</v>
      </c>
      <c r="AV59" s="5">
        <f>IF('Athletes - Gold'!AV59+'Athletes - Silver'!AV59+'Athletes - Bronze'!AV59 &gt; 0, 'Athletes - Gold'!AV59*'Medal values'!$B$1+'Athletes - Silver'!AV59*'Medal values'!$B$2+'Athletes - Bronze'!AV59*'Medal values'!$B$3, "") + IF(AND(AV$1 = AU$1, AU$2 = "Mixed"), 0.5*AU59, 0) + IF(AND(AV$1 = AW$1, AW$2 = "Mixed"), 0.5*AW59, 0)</f>
        <v>0</v>
      </c>
      <c r="AW59" s="5">
        <f>IF('Athletes - Gold'!AW59+'Athletes - Silver'!AW59+'Athletes - Bronze'!AW59 &gt; 0, 'Athletes - Gold'!AW59*'Medal values'!$B$1+'Athletes - Silver'!AW59*'Medal values'!$B$2+'Athletes - Bronze'!AW59*'Medal values'!$B$3, "") + IF(AND(AW$1 = AV$1, AV$2 = "Mixed"), 0.5*AV59, 0) + IF(AND(AW$1 = AX$1, AX$2 = "Mixed"), 0.5*AX59, 0)</f>
        <v>0</v>
      </c>
      <c r="AX59" s="5">
        <f>IF('Athletes - Gold'!AX59+'Athletes - Silver'!AX59+'Athletes - Bronze'!AX59 &gt; 0, 'Athletes - Gold'!AX59*'Medal values'!$B$1+'Athletes - Silver'!AX59*'Medal values'!$B$2+'Athletes - Bronze'!AX59*'Medal values'!$B$3, "") + IF(AND(AX$1 = AW$1, AW$2 = "Mixed"), 0.5*AW59, 0) + IF(AND(AX$1 = AY$1, AY$2 = "Mixed"), 0.5*AY59, 0)</f>
        <v>0</v>
      </c>
      <c r="AY59" s="5">
        <f>IF('Athletes - Gold'!AY59+'Athletes - Silver'!AY59+'Athletes - Bronze'!AY59 &gt; 0, 'Athletes - Gold'!AY59*'Medal values'!$B$1+'Athletes - Silver'!AY59*'Medal values'!$B$2+'Athletes - Bronze'!AY59*'Medal values'!$B$3, "") + IF(AND(AY$1 = AX$1, AX$2 = "Mixed"), 0.5*AX59, 0) + IF(AND(AY$1 = AZ$1, AZ$2 = "Mixed"), 0.5*AZ59, 0)</f>
        <v>0</v>
      </c>
      <c r="AZ59" s="5">
        <f>IF('Athletes - Gold'!AZ59+'Athletes - Silver'!AZ59+'Athletes - Bronze'!AZ59 &gt; 0, 'Athletes - Gold'!AZ59*'Medal values'!$B$1+'Athletes - Silver'!AZ59*'Medal values'!$B$2+'Athletes - Bronze'!AZ59*'Medal values'!$B$3, "") + IF(AND(AZ$1 = AY$1, AY$2 = "Mixed"), 0.5*AY59, 0) + IF(AND(AZ$1 = BA$1, BA$2 = "Mixed"), 0.5*BA59, 0)</f>
        <v>0</v>
      </c>
      <c r="BA59" s="5">
        <f>IF('Athletes - Gold'!BA59+'Athletes - Silver'!BA59+'Athletes - Bronze'!BA59 &gt; 0, 'Athletes - Gold'!BA59*'Medal values'!$B$1+'Athletes - Silver'!BA59*'Medal values'!$B$2+'Athletes - Bronze'!BA59*'Medal values'!$B$3, "") + IF(AND(BA$1 = AZ$1, AZ$2 = "Mixed"), 0.5*AZ59, 0) + IF(AND(BA$1 = BB$1, BB$2 = "Mixed"), 0.5*BB59, 0)</f>
        <v>0</v>
      </c>
      <c r="BB59" s="5">
        <f>IF('Athletes - Gold'!BB59+'Athletes - Silver'!BB59+'Athletes - Bronze'!BB59 &gt; 0, 'Athletes - Gold'!BB59*'Medal values'!$B$1+'Athletes - Silver'!BB59*'Medal values'!$B$2+'Athletes - Bronze'!BB59*'Medal values'!$B$3, "") + IF(AND(BB$1 = BA$1, BA$2 = "Mixed"), 0.5*BA59, 0) + IF(AND(BB$1 = BC$1, BC$2 = "Mixed"), 0.5*BC59, 0)</f>
        <v>0</v>
      </c>
      <c r="BC59" s="5">
        <f>IF('Athletes - Gold'!BC59+'Athletes - Silver'!BC59+'Athletes - Bronze'!BC59 &gt; 0, 'Athletes - Gold'!BC59*'Medal values'!$B$1+'Athletes - Silver'!BC59*'Medal values'!$B$2+'Athletes - Bronze'!BC59*'Medal values'!$B$3, "") + IF(AND(BC$1 = BB$1, BB$2 = "Mixed"), 0.5*BB59, 0) + IF(AND(BC$1 = BD$1, BD$2 = "Mixed"), 0.5*BD59, 0)</f>
        <v>0</v>
      </c>
      <c r="BD59" s="5">
        <f>IF('Athletes - Gold'!BD59+'Athletes - Silver'!BD59+'Athletes - Bronze'!BD59 &gt; 0, 'Athletes - Gold'!BD59*'Medal values'!$B$1+'Athletes - Silver'!BD59*'Medal values'!$B$2+'Athletes - Bronze'!BD59*'Medal values'!$B$3, "") + IF(AND(BD$1 = BC$1, BC$2 = "Mixed"), 0.5*BC59, 0) + IF(AND(BD$1 = BE$1, BE$2 = "Mixed"), 0.5*BE59, 0)</f>
        <v>0</v>
      </c>
      <c r="BE59" s="5">
        <f>IF('Athletes - Gold'!BE59+'Athletes - Silver'!BE59+'Athletes - Bronze'!BE59 &gt; 0, 'Athletes - Gold'!BE59*'Medal values'!$B$1+'Athletes - Silver'!BE59*'Medal values'!$B$2+'Athletes - Bronze'!BE59*'Medal values'!$B$3, "") + IF(AND(BE$1 = BD$1, BD$2 = "Mixed"), 0.5*BD59, 0) + IF(AND(BE$1 = BF$1, BF$2 = "Mixed"), 0.5*BF59, 0)</f>
        <v>0</v>
      </c>
      <c r="BF59" s="5">
        <f>IF('Athletes - Gold'!BF59+'Athletes - Silver'!BF59+'Athletes - Bronze'!BF59 &gt; 0, 'Athletes - Gold'!BF59*'Medal values'!$B$1+'Athletes - Silver'!BF59*'Medal values'!$B$2+'Athletes - Bronze'!BF59*'Medal values'!$B$3, "") + IF(AND(BF$1 = BE$1, BE$2 = "Mixed"), 0.5*BE59, 0) + IF(AND(BF$1 = BG$1, BG$2 = "Mixed"), 0.5*BG59, 0)</f>
        <v>0</v>
      </c>
      <c r="BG59" s="5">
        <f>IF('Athletes - Gold'!BG59+'Athletes - Silver'!BG59+'Athletes - Bronze'!BG59 &gt; 0, 'Athletes - Gold'!BG59*'Medal values'!$B$1+'Athletes - Silver'!BG59*'Medal values'!$B$2+'Athletes - Bronze'!BG59*'Medal values'!$B$3, "") + IF(AND(BG$1 = BF$1, BF$2 = "Mixed"), 0.5*BF59, 0) + IF(AND(BG$1 = BH$1, BH$2 = "Mixed"), 0.5*BH59, 0)</f>
        <v>0</v>
      </c>
      <c r="BH59" s="5">
        <f>IF('Athletes - Gold'!BH59+'Athletes - Silver'!BH59+'Athletes - Bronze'!BH59 &gt; 0, 'Athletes - Gold'!BH59*'Medal values'!$B$1+'Athletes - Silver'!BH59*'Medal values'!$B$2+'Athletes - Bronze'!BH59*'Medal values'!$B$3, "") + IF(AND(BH$1 = BG$1, BG$2 = "Mixed"), 0.5*BG59, 0) + IF(AND(BH$1 = BI$1, BI$2 = "Mixed"), 0.5*BI59, 0)</f>
        <v>0</v>
      </c>
      <c r="BI59" s="5">
        <f>IF('Athletes - Gold'!BI59+'Athletes - Silver'!BI59+'Athletes - Bronze'!BI59 &gt; 0, 'Athletes - Gold'!BI59*'Medal values'!$B$1+'Athletes - Silver'!BI59*'Medal values'!$B$2+'Athletes - Bronze'!BI59*'Medal values'!$B$3, "") + IF(AND(BI$1 = BH$1, BH$2 = "Mixed"), 0.5*BH59, 0) + IF(AND(BI$1 = BJ$1, BJ$2 = "Mixed"), 0.5*BJ59, 0)</f>
        <v>0</v>
      </c>
      <c r="BJ59" s="5">
        <f>IF('Athletes - Gold'!BJ59+'Athletes - Silver'!BJ59+'Athletes - Bronze'!BJ59 &gt; 0, 'Athletes - Gold'!BJ59*'Medal values'!$B$1+'Athletes - Silver'!BJ59*'Medal values'!$B$2+'Athletes - Bronze'!BJ59*'Medal values'!$B$3, "") + IF(AND(BJ$1 = BI$1, BI$2 = "Mixed"), 0.5*BI59, 0) + IF(AND(BJ$1 = BK$1, BK$2 = "Mixed"), 0.5*BK59, 0)</f>
        <v>0</v>
      </c>
      <c r="BK59" s="5">
        <f>IF('Athletes - Gold'!BK59+'Athletes - Silver'!BK59+'Athletes - Bronze'!BK59 &gt; 0, 'Athletes - Gold'!BK59*'Medal values'!$B$1+'Athletes - Silver'!BK59*'Medal values'!$B$2+'Athletes - Bronze'!BK59*'Medal values'!$B$3, "") + IF(AND(BK$1 = BJ$1, BJ$2 = "Mixed"), 0.5*BJ59, 0) + IF(AND(BK$1 = BL$1, BL$2 = "Mixed"), 0.5*BL59, 0)</f>
        <v>0</v>
      </c>
      <c r="BL59" s="5">
        <f>IF('Athletes - Gold'!BL59+'Athletes - Silver'!BL59+'Athletes - Bronze'!BL59 &gt; 0, 'Athletes - Gold'!BL59*'Medal values'!$B$1+'Athletes - Silver'!BL59*'Medal values'!$B$2+'Athletes - Bronze'!BL59*'Medal values'!$B$3, "") + IF(AND(BL$1 = BK$1, BK$2 = "Mixed"), 0.5*BK59, 0) + IF(AND(BL$1 = BM$1, BM$2 = "Mixed"), 0.5*BM59, 0)</f>
        <v>0</v>
      </c>
      <c r="BM59" s="5">
        <f>IF('Athletes - Gold'!BM59+'Athletes - Silver'!BM59+'Athletes - Bronze'!BM59 &gt; 0, 'Athletes - Gold'!BM59*'Medal values'!$B$1+'Athletes - Silver'!BM59*'Medal values'!$B$2+'Athletes - Bronze'!BM59*'Medal values'!$B$3, "") + IF(AND(BM$1 = BL$1, BL$2 = "Mixed"), 0.5*BL59, 0) + IF(AND(BM$1 = BN$1, BN$2 = "Mixed"), 0.5*BN59, 0)</f>
        <v>0</v>
      </c>
      <c r="BN59" s="5">
        <f>IF('Athletes - Gold'!BN59+'Athletes - Silver'!BN59+'Athletes - Bronze'!BN59 &gt; 0, 'Athletes - Gold'!BN59*'Medal values'!$B$1+'Athletes - Silver'!BN59*'Medal values'!$B$2+'Athletes - Bronze'!BN59*'Medal values'!$B$3, "") + IF(AND(BN$1 = BM$1, BM$2 = "Mixed"), 0.5*BM59, 0) + IF(AND(BN$1 = BO$1, BO$2 = "Mixed"), 0.5*BO59, 0)</f>
        <v>0</v>
      </c>
      <c r="BO59" s="5">
        <f>IF('Athletes - Gold'!BO59+'Athletes - Silver'!BO59+'Athletes - Bronze'!BO59 &gt; 0, 'Athletes - Gold'!BO59*'Medal values'!$B$1+'Athletes - Silver'!BO59*'Medal values'!$B$2+'Athletes - Bronze'!BO59*'Medal values'!$B$3, "") + IF(AND(BO$1 = BN$1, BN$2 = "Mixed"), 0.5*BN59, 0) + IF(AND(BO$1 = BP$1, BP$2 = "Mixed"), 0.5*BP59, 0)</f>
        <v>0</v>
      </c>
      <c r="BP59" s="5">
        <f>IF('Athletes - Gold'!BP59+'Athletes - Silver'!BP59+'Athletes - Bronze'!BP59 &gt; 0, 'Athletes - Gold'!BP59*'Medal values'!$B$1+'Athletes - Silver'!BP59*'Medal values'!$B$2+'Athletes - Bronze'!BP59*'Medal values'!$B$3, "") + IF(AND(BP$1 = BO$1, BO$2 = "Mixed"), 0.5*BO59, 0) + IF(AND(BP$1 = BQ$1, BQ$2 = "Mixed"), 0.5*BQ59, 0)</f>
        <v>0</v>
      </c>
      <c r="BQ59" s="5">
        <f>IF('Athletes - Gold'!BQ59+'Athletes - Silver'!BQ59+'Athletes - Bronze'!BQ59 &gt; 0, 'Athletes - Gold'!BQ59*'Medal values'!$B$1+'Athletes - Silver'!BQ59*'Medal values'!$B$2+'Athletes - Bronze'!BQ59*'Medal values'!$B$3, "") + IF(AND(BQ$1 = BP$1, BP$2 = "Mixed"), 0.5*BP59, 0) + IF(AND(BQ$1 = BR$1, BR$2 = "Mixed"), 0.5*BR59, 0)</f>
        <v>0</v>
      </c>
      <c r="BR59" s="5">
        <f>IF('Athletes - Gold'!BR59+'Athletes - Silver'!BR59+'Athletes - Bronze'!BR59 &gt; 0, 'Athletes - Gold'!BR59*'Medal values'!$B$1+'Athletes - Silver'!BR59*'Medal values'!$B$2+'Athletes - Bronze'!BR59*'Medal values'!$B$3, "") + IF(AND(BR$1 = BQ$1, BQ$2 = "Mixed"), 0.5*BQ59, 0) + IF(AND(BR$1 = BS$1, BS$2 = "Mixed"), 0.5*BS59, 0)</f>
        <v>0</v>
      </c>
      <c r="BS59" s="5">
        <f>IF('Athletes - Gold'!BS59+'Athletes - Silver'!BS59+'Athletes - Bronze'!BS59 &gt; 0, 'Athletes - Gold'!BS59*'Medal values'!$B$1+'Athletes - Silver'!BS59*'Medal values'!$B$2+'Athletes - Bronze'!BS59*'Medal values'!$B$3, "") + IF(AND(BS$1 = BR$1, BR$2 = "Mixed"), 0.5*BR59, 0) + IF(AND(BS$1 = BT$1, BT$2 = "Mixed"), 0.5*BT59, 0)</f>
        <v>0</v>
      </c>
      <c r="BT59" s="5">
        <f>IF('Athletes - Gold'!BT59+'Athletes - Silver'!BT59+'Athletes - Bronze'!BT59 &gt; 0, 'Athletes - Gold'!BT59*'Medal values'!$B$1+'Athletes - Silver'!BT59*'Medal values'!$B$2+'Athletes - Bronze'!BT59*'Medal values'!$B$3, "") + IF(AND(BT$1 = BS$1, BS$2 = "Mixed"), 0.5*BS59, 0) + IF(AND(BT$1 = BU$1, BU$2 = "Mixed"), 0.5*BU59, 0)</f>
        <v>0</v>
      </c>
      <c r="BU59" s="5">
        <f>IF('Athletes - Gold'!BU59+'Athletes - Silver'!BU59+'Athletes - Bronze'!BU59 &gt; 0, 'Athletes - Gold'!BU59*'Medal values'!$B$1+'Athletes - Silver'!BU59*'Medal values'!$B$2+'Athletes - Bronze'!BU59*'Medal values'!$B$3, "") + IF(AND(BU$1 = BT$1, BT$2 = "Mixed"), 0.5*BT59, 0) + IF(AND(BU$1 = BV$1, BV$2 = "Mixed"), 0.5*BV59, 0)</f>
        <v>0</v>
      </c>
      <c r="BV59" s="5">
        <f>IF('Athletes - Gold'!BV59+'Athletes - Silver'!BV59+'Athletes - Bronze'!BV59 &gt; 0, 'Athletes - Gold'!BV59*'Medal values'!$B$1+'Athletes - Silver'!BV59*'Medal values'!$B$2+'Athletes - Bronze'!BV59*'Medal values'!$B$3, "") + IF(AND(BV$1 = BU$1, BU$2 = "Mixed"), 0.5*BU59, 0) + IF(AND(BV$1 = BW$1, BW$2 = "Mixed"), 0.5*BW59, 0)</f>
        <v>0</v>
      </c>
      <c r="BW59" s="5">
        <f>IF('Athletes - Gold'!BW59+'Athletes - Silver'!BW59+'Athletes - Bronze'!BW59 &gt; 0, 'Athletes - Gold'!BW59*'Medal values'!$B$1+'Athletes - Silver'!BW59*'Medal values'!$B$2+'Athletes - Bronze'!BW59*'Medal values'!$B$3, "") + IF(AND(BW$1 = BV$1, BV$2 = "Mixed"), 0.5*BV59, 0) + IF(AND(BW$1 = BX$1, BX$2 = "Mixed"), 0.5*BX59, 0)</f>
        <v>0</v>
      </c>
      <c r="BX59" s="5">
        <f>IF('Athletes - Gold'!BX59+'Athletes - Silver'!BX59+'Athletes - Bronze'!BX59 &gt; 0, 'Athletes - Gold'!BX59*'Medal values'!$B$1+'Athletes - Silver'!BX59*'Medal values'!$B$2+'Athletes - Bronze'!BX59*'Medal values'!$B$3, "") + IF(AND(BX$1 = BW$1, BW$2 = "Mixed"), 0.5*BW59, 0) + IF(AND(BX$1 = BY$1, BY$2 = "Mixed"), 0.5*BY59, 0)</f>
        <v>0</v>
      </c>
      <c r="BY59" s="5">
        <f>IF('Athletes - Gold'!BY59+'Athletes - Silver'!BY59+'Athletes - Bronze'!BY59 &gt; 0, 'Athletes - Gold'!BY59*'Medal values'!$B$1+'Athletes - Silver'!BY59*'Medal values'!$B$2+'Athletes - Bronze'!BY59*'Medal values'!$B$3, "") + IF(AND(BY$1 = BX$1, BX$2 = "Mixed"), 0.5*BX59, 0) + IF(AND(BY$1 = BZ$1, BZ$2 = "Mixed"), 0.5*BZ59, 0)</f>
        <v>0</v>
      </c>
      <c r="BZ59" s="5">
        <f>IF('Athletes - Gold'!BZ59+'Athletes - Silver'!BZ59+'Athletes - Bronze'!BZ59 &gt; 0, 'Athletes - Gold'!BZ59*'Medal values'!$B$1+'Athletes - Silver'!BZ59*'Medal values'!$B$2+'Athletes - Bronze'!BZ59*'Medal values'!$B$3, "") + IF(AND(BZ$1 = BY$1, BY$2 = "Mixed"), 0.5*BY59, 0) + IF(AND(BZ$1 = CA$1, CA$2 = "Mixed"), 0.5*CA59, 0)</f>
        <v>0</v>
      </c>
      <c r="CA59" s="5">
        <f>IF('Athletes - Gold'!CA59+'Athletes - Silver'!CA59+'Athletes - Bronze'!CA59 &gt; 0, 'Athletes - Gold'!CA59*'Medal values'!$B$1+'Athletes - Silver'!CA59*'Medal values'!$B$2+'Athletes - Bronze'!CA59*'Medal values'!$B$3, "") + IF(AND(CA$1 = BZ$1, BZ$2 = "Mixed"), 0.5*BZ59, 0) + IF(AND(CA$1 = CB$1, CB$2 = "Mixed"), 0.5*CB59, 0)</f>
        <v>0</v>
      </c>
      <c r="CB59" s="5">
        <f>IF('Athletes - Gold'!CB59+'Athletes - Silver'!CB59+'Athletes - Bronze'!CB59 &gt; 0, 'Athletes - Gold'!CB59*'Medal values'!$B$1+'Athletes - Silver'!CB59*'Medal values'!$B$2+'Athletes - Bronze'!CB59*'Medal values'!$B$3, "") + IF(AND(CB$1 = CA$1, CA$2 = "Mixed"), 0.5*CA59, 0) + IF(AND(CB$1 = CC$1, CC$2 = "Mixed"), 0.5*CC59, 0)</f>
        <v>0</v>
      </c>
      <c r="CC59" s="5">
        <f>IF('Athletes - Gold'!CC59+'Athletes - Silver'!CC59+'Athletes - Bronze'!CC59 &gt; 0, 'Athletes - Gold'!CC59*'Medal values'!$B$1+'Athletes - Silver'!CC59*'Medal values'!$B$2+'Athletes - Bronze'!CC59*'Medal values'!$B$3, "") + IF(AND(CC$1 = CB$1, CB$2 = "Mixed"), 0.5*CB59, 0) + IF(AND(CC$1 = CD$1, CD$2 = "Mixed"), 0.5*CD59, 0)</f>
        <v>0</v>
      </c>
      <c r="CD59" s="5">
        <f>IF('Athletes - Gold'!CD59+'Athletes - Silver'!CD59+'Athletes - Bronze'!CD59 &gt; 0, 'Athletes - Gold'!CD59*'Medal values'!$B$1+'Athletes - Silver'!CD59*'Medal values'!$B$2+'Athletes - Bronze'!CD59*'Medal values'!$B$3, "") + IF(AND(CD$1 = CC$1, CC$2 = "Mixed"), 0.5*CC59, 0) + IF(AND(CD$1 = CE$1, CE$2 = "Mixed"), 0.5*CE59, 0)</f>
        <v>0</v>
      </c>
      <c r="CE59" s="5">
        <f>IF('Athletes - Gold'!CE59+'Athletes - Silver'!CE59+'Athletes - Bronze'!CE59 &gt; 0, 'Athletes - Gold'!CE59*'Medal values'!$B$1+'Athletes - Silver'!CE59*'Medal values'!$B$2+'Athletes - Bronze'!CE59*'Medal values'!$B$3, "") + IF(AND(CE$1 = CD$1, CD$2 = "Mixed"), 0.5*CD59, 0) + IF(AND(CE$1 = CF$1, CF$2 = "Mixed"), 0.5*CF59, 0)</f>
        <v>0</v>
      </c>
      <c r="CF59" s="5">
        <f>IF('Athletes - Gold'!CF59+'Athletes - Silver'!CF59+'Athletes - Bronze'!CF59 &gt; 0, 'Athletes - Gold'!CF59*'Medal values'!$B$1+'Athletes - Silver'!CF59*'Medal values'!$B$2+'Athletes - Bronze'!CF59*'Medal values'!$B$3, "") + IF(AND(CF$1 = CE$1, CE$2 = "Mixed"), 0.5*CE59, 0) + IF(AND(CF$1 = CG$1, CG$2 = "Mixed"), 0.5*CG59, 0)</f>
        <v>0</v>
      </c>
      <c r="CG59" s="5">
        <f>IF('Athletes - Gold'!CG59+'Athletes - Silver'!CG59+'Athletes - Bronze'!CG59 &gt; 0, 'Athletes - Gold'!CG59*'Medal values'!$B$1+'Athletes - Silver'!CG59*'Medal values'!$B$2+'Athletes - Bronze'!CG59*'Medal values'!$B$3, "") + IF(AND(CG$1 = CF$1, CF$2 = "Mixed"), 0.5*CF59, 0) + IF(AND(CG$1 = CH$1, CH$2 = "Mixed"), 0.5*CH59, 0)</f>
        <v>0</v>
      </c>
      <c r="CH59" s="5">
        <f>IF('Athletes - Gold'!CH59+'Athletes - Silver'!CH59+'Athletes - Bronze'!CH59 &gt; 0, 'Athletes - Gold'!CH59*'Medal values'!$B$1+'Athletes - Silver'!CH59*'Medal values'!$B$2+'Athletes - Bronze'!CH59*'Medal values'!$B$3, "") + IF(AND(CH$1 = CG$1, CG$2 = "Mixed"), 0.5*CG59, 0) + IF(AND(CH$1 = CI$1, CI$2 = "Mixed"), 0.5*CI59, 0)</f>
        <v>0</v>
      </c>
      <c r="CI59" s="5">
        <f>IF('Athletes - Gold'!CI59+'Athletes - Silver'!CI59+'Athletes - Bronze'!CI59 &gt; 0, 'Athletes - Gold'!CI59*'Medal values'!$B$1+'Athletes - Silver'!CI59*'Medal values'!$B$2+'Athletes - Bronze'!CI59*'Medal values'!$B$3, "") + IF(AND(CI$1 = CH$1, CH$2 = "Mixed"), 0.5*CH59, 0) + IF(AND(CI$1 = CJ$1, CJ$2 = "Mixed"), 0.5*CJ59, 0)</f>
        <v>0</v>
      </c>
      <c r="CJ59" s="5">
        <f>IF('Athletes - Gold'!CJ59+'Athletes - Silver'!CJ59+'Athletes - Bronze'!CJ59 &gt; 0, 'Athletes - Gold'!CJ59*'Medal values'!$B$1+'Athletes - Silver'!CJ59*'Medal values'!$B$2+'Athletes - Bronze'!CJ59*'Medal values'!$B$3, "") + IF(AND(CJ$1 = CI$1, CI$2 = "Mixed"), 0.5*CI59, 0) + IF(AND(CJ$1 = CK$1, CK$2 = "Mixed"), 0.5*CK59, 0)</f>
        <v>0</v>
      </c>
      <c r="CK59" s="5">
        <f>IF('Athletes - Gold'!CK59+'Athletes - Silver'!CK59+'Athletes - Bronze'!CK59 &gt; 0, 'Athletes - Gold'!CK59*'Medal values'!$B$1+'Athletes - Silver'!CK59*'Medal values'!$B$2+'Athletes - Bronze'!CK59*'Medal values'!$B$3, "") + IF(AND(CK$1 = CJ$1, CJ$2 = "Mixed"), 0.5*CJ59, 0) + IF(AND(CK$1 = CL$1, CL$2 = "Mixed"), 0.5*CL59, 0)</f>
        <v>0</v>
      </c>
      <c r="CL59" s="5">
        <f>IF('Athletes - Gold'!CL59+'Athletes - Silver'!CL59+'Athletes - Bronze'!CL59 &gt; 0, 'Athletes - Gold'!CL59*'Medal values'!$B$1+'Athletes - Silver'!CL59*'Medal values'!$B$2+'Athletes - Bronze'!CL59*'Medal values'!$B$3, "") + IF(AND(CL$1 = CK$1, CK$2 = "Mixed"), 0.5*CK59, 0) + IF(AND(CL$1 = CM$1, CM$2 = "Mixed"), 0.5*CM59, 0)</f>
        <v>0</v>
      </c>
      <c r="CM59" s="5">
        <f>IF('Athletes - Gold'!CM59+'Athletes - Silver'!CM59+'Athletes - Bronze'!CM59 &gt; 0, 'Athletes - Gold'!CM59*'Medal values'!$B$1+'Athletes - Silver'!CM59*'Medal values'!$B$2+'Athletes - Bronze'!CM59*'Medal values'!$B$3, "") + IF(AND(CM$1 = CL$1, CL$2 = "Mixed"), 0.5*CL59, 0) + IF(AND(CM$1 = CN$1, CN$2 = "Mixed"), 0.5*CN59, 0)</f>
        <v>0</v>
      </c>
      <c r="CN59" s="5">
        <f>IF('Athletes - Gold'!CN59+'Athletes - Silver'!CN59+'Athletes - Bronze'!CN59 &gt; 0, 'Athletes - Gold'!CN59*'Medal values'!$B$1+'Athletes - Silver'!CN59*'Medal values'!$B$2+'Athletes - Bronze'!CN59*'Medal values'!$B$3, "") + IF(AND(CN$1 = CM$1, CM$2 = "Mixed"), 0.5*CM59, 0) + IF(AND(CN$1 = CO$1, CO$2 = "Mixed"), 0.5*CO59, 0)</f>
        <v>0</v>
      </c>
      <c r="CO59" s="5">
        <f>IF('Athletes - Gold'!CO59+'Athletes - Silver'!CO59+'Athletes - Bronze'!CO59 &gt; 0, 'Athletes - Gold'!CO59*'Medal values'!$B$1+'Athletes - Silver'!CO59*'Medal values'!$B$2+'Athletes - Bronze'!CO59*'Medal values'!$B$3, "") + IF(AND(CO$1 = CN$1, CN$2 = "Mixed"), 0.5*CN59, 0) + IF(AND(CO$1 = CP$1, CP$2 = "Mixed"), 0.5*CP59, 0)</f>
        <v>0</v>
      </c>
      <c r="CP59" s="5">
        <f>IF('Athletes - Gold'!CP59+'Athletes - Silver'!CP59+'Athletes - Bronze'!CP59 &gt; 0, 'Athletes - Gold'!CP59*'Medal values'!$B$1+'Athletes - Silver'!CP59*'Medal values'!$B$2+'Athletes - Bronze'!CP59*'Medal values'!$B$3, "") + IF(AND(CP$1 = CO$1, CO$2 = "Mixed"), 0.5*CO59, 0) + IF(AND(CP$1 = CQ$1, CQ$2 = "Mixed"), 0.5*CQ59, 0)</f>
        <v>0</v>
      </c>
      <c r="CQ59" s="5">
        <f>IF('Athletes - Gold'!CQ59+'Athletes - Silver'!CQ59+'Athletes - Bronze'!CQ59 &gt; 0, 'Athletes - Gold'!CQ59*'Medal values'!$B$1+'Athletes - Silver'!CQ59*'Medal values'!$B$2+'Athletes - Bronze'!CQ59*'Medal values'!$B$3, "") + IF(AND(CQ$1 = CP$1, CP$2 = "Mixed"), 0.5*CP59, 0) + IF(AND(CQ$1 = CR$1, CR$2 = "Mixed"), 0.5*CR59, 0)</f>
        <v>0</v>
      </c>
      <c r="CR59" s="5">
        <f>IF('Athletes - Gold'!CR59+'Athletes - Silver'!CR59+'Athletes - Bronze'!CR59 &gt; 0, 'Athletes - Gold'!CR59*'Medal values'!$B$1+'Athletes - Silver'!CR59*'Medal values'!$B$2+'Athletes - Bronze'!CR59*'Medal values'!$B$3, "") + IF(AND(CR$1 = CQ$1, CQ$2 = "Mixed"), 0.5*CQ59, 0) + IF(AND(CR$1 = CS$1, CS$2 = "Mixed"), 0.5*CS59, 0)</f>
        <v>0</v>
      </c>
      <c r="CS59" s="5">
        <f>IF('Athletes - Gold'!CS59+'Athletes - Silver'!CS59+'Athletes - Bronze'!CS59 &gt; 0, 'Athletes - Gold'!CS59*'Medal values'!$B$1+'Athletes - Silver'!CS59*'Medal values'!$B$2+'Athletes - Bronze'!CS59*'Medal values'!$B$3, "") + IF(AND(CS$1 = CR$1, CR$2 = "Mixed"), 0.5*CR59, 0) + IF(AND(CS$1 = CT$1, CT$2 = "Mixed"), 0.5*CT59, 0)</f>
        <v>1</v>
      </c>
      <c r="CT59" s="5">
        <f>IF('Athletes - Gold'!CT59+'Athletes - Silver'!CT59+'Athletes - Bronze'!CT59 &gt; 0, 'Athletes - Gold'!CT59*'Medal values'!$B$1+'Athletes - Silver'!CT59*'Medal values'!$B$2+'Athletes - Bronze'!CT59*'Medal values'!$B$3, "") + IF(AND(CT$1 = CS$1, CS$2 = "Mixed"), 0.5*CS59, 0) + IF(AND(CT$1 = CU$1, CU$2 = "Mixed"), 0.5*CU59, 0)</f>
        <v>0</v>
      </c>
      <c r="CU59" s="5">
        <f>IF('Athletes - Gold'!CU59+'Athletes - Silver'!CU59+'Athletes - Bronze'!CU59 &gt; 0, 'Athletes - Gold'!CU59*'Medal values'!$B$1+'Athletes - Silver'!CU59*'Medal values'!$B$2+'Athletes - Bronze'!CU59*'Medal values'!$B$3, "") + IF(AND(CU$1 = CT$1, CT$2 = "Mixed"), 0.5*CT59, 0) + IF(AND(CU$1 = CV$1, CV$2 = "Mixed"), 0.5*CV59, 0)</f>
        <v>0</v>
      </c>
      <c r="CV59" s="5">
        <f>IF('Athletes - Gold'!CV59+'Athletes - Silver'!CV59+'Athletes - Bronze'!CV59 &gt; 0, 'Athletes - Gold'!CV59*'Medal values'!$B$1+'Athletes - Silver'!CV59*'Medal values'!$B$2+'Athletes - Bronze'!CV59*'Medal values'!$B$3, "") + IF(AND(CV$1 = CU$1, CU$2 = "Mixed"), 0.5*CU59, 0) + IF(AND(CV$1 = CW$1, CW$2 = "Mixed"), 0.5*CW59, 0)</f>
        <v>0</v>
      </c>
      <c r="CW59" s="5">
        <f t="shared" ref="CW59:CX59" si="58">SUMIF($B$2:$CV$2,CW$2, $B59:$CV59)</f>
        <v>13.004</v>
      </c>
      <c r="CX59" s="5">
        <f t="shared" si="58"/>
        <v>0</v>
      </c>
      <c r="CY59" s="5">
        <f t="shared" si="3"/>
        <v>13.004</v>
      </c>
    </row>
    <row r="60">
      <c r="A60" s="5" t="str">
        <f>Countries!A58</f>
        <v>LTU</v>
      </c>
      <c r="B60" s="5">
        <f>IF('Athletes - Gold'!B60+'Athletes - Silver'!B60+'Athletes - Bronze'!B60 &gt; 0, 'Athletes - Gold'!B60*'Medal values'!$B$1+'Athletes - Silver'!B60*'Medal values'!$B$2+'Athletes - Bronze'!B60*'Medal values'!$B$3, "") + IF(AND(B$1 = A$1, A$2 = "Mixed"), 0.5*A60, 0) + IF(AND(B$1 = C$1, C$2 = "Mixed"), 0.5*C60, 0)</f>
        <v>0</v>
      </c>
      <c r="C60" s="5">
        <f>IF('Athletes - Gold'!C60+'Athletes - Silver'!C60+'Athletes - Bronze'!C60 &gt; 0, 'Athletes - Gold'!C60*'Medal values'!$B$1+'Athletes - Silver'!C60*'Medal values'!$B$2+'Athletes - Bronze'!C60*'Medal values'!$B$3, "") + IF(AND(C$1 = B$1, B$2 = "Mixed"), 0.5*B60, 0) + IF(AND(C$1 = D$1, D$2 = "Mixed"), 0.5*D60, 0)</f>
        <v>0</v>
      </c>
      <c r="D60" s="5">
        <f>IF('Athletes - Gold'!D60+'Athletes - Silver'!D60+'Athletes - Bronze'!D60 &gt; 0, 'Athletes - Gold'!D60*'Medal values'!$B$1+'Athletes - Silver'!D60*'Medal values'!$B$2+'Athletes - Bronze'!D60*'Medal values'!$B$3, "") + IF(AND(D$1 = C$1, C$2 = "Mixed"), 0.5*C60, 0) + IF(AND(D$1 = E$1, E$2 = "Mixed"), 0.5*E60, 0)</f>
        <v>0</v>
      </c>
      <c r="E60" s="5">
        <f>IF('Athletes - Gold'!E60+'Athletes - Silver'!E60+'Athletes - Bronze'!E60 &gt; 0, 'Athletes - Gold'!E60*'Medal values'!$B$1+'Athletes - Silver'!E60*'Medal values'!$B$2+'Athletes - Bronze'!E60*'Medal values'!$B$3, "") + IF(AND(E$1 = D$1, D$2 = "Mixed"), 0.5*D60, 0) + IF(AND(E$1 = F$1, F$2 = "Mixed"), 0.5*F60, 0)</f>
        <v>0</v>
      </c>
      <c r="F60" s="5">
        <f>IF('Athletes - Gold'!F60+'Athletes - Silver'!F60+'Athletes - Bronze'!F60 &gt; 0, 'Athletes - Gold'!F60*'Medal values'!$B$1+'Athletes - Silver'!F60*'Medal values'!$B$2+'Athletes - Bronze'!F60*'Medal values'!$B$3, "") + IF(AND(F$1 = E$1, E$2 = "Mixed"), 0.5*E60, 0) + IF(AND(F$1 = G$1, G$2 = "Mixed"), 0.5*G60, 0)</f>
        <v>0</v>
      </c>
      <c r="G60" s="5">
        <f>IF('Athletes - Gold'!G60+'Athletes - Silver'!G60+'Athletes - Bronze'!G60 &gt; 0, 'Athletes - Gold'!G60*'Medal values'!$B$1+'Athletes - Silver'!G60*'Medal values'!$B$2+'Athletes - Bronze'!G60*'Medal values'!$B$3, "") + IF(AND(G$1 = F$1, F$2 = "Mixed"), 0.5*F60, 0) + IF(AND(G$1 = H$1, H$2 = "Mixed"), 0.5*H60, 0)</f>
        <v>0</v>
      </c>
      <c r="H60" s="5">
        <f>IF('Athletes - Gold'!H60+'Athletes - Silver'!H60+'Athletes - Bronze'!H60 &gt; 0, 'Athletes - Gold'!H60*'Medal values'!$B$1+'Athletes - Silver'!H60*'Medal values'!$B$2+'Athletes - Bronze'!H60*'Medal values'!$B$3, "") + IF(AND(H$1 = G$1, G$2 = "Mixed"), 0.5*G60, 0) + IF(AND(H$1 = I$1, I$2 = "Mixed"), 0.5*I60, 0)</f>
        <v>0</v>
      </c>
      <c r="I60" s="5">
        <f>IF('Athletes - Gold'!I60+'Athletes - Silver'!I60+'Athletes - Bronze'!I60 &gt; 0, 'Athletes - Gold'!I60*'Medal values'!$B$1+'Athletes - Silver'!I60*'Medal values'!$B$2+'Athletes - Bronze'!I60*'Medal values'!$B$3, "") + IF(AND(I$1 = H$1, H$2 = "Mixed"), 0.5*H60, 0) + IF(AND(I$1 = J$1, J$2 = "Mixed"), 0.5*J60, 0)</f>
        <v>0</v>
      </c>
      <c r="J60" s="5">
        <f>IF('Athletes - Gold'!J60+'Athletes - Silver'!J60+'Athletes - Bronze'!J60 &gt; 0, 'Athletes - Gold'!J60*'Medal values'!$B$1+'Athletes - Silver'!J60*'Medal values'!$B$2+'Athletes - Bronze'!J60*'Medal values'!$B$3, "") + IF(AND(J$1 = I$1, I$2 = "Mixed"), 0.5*I60, 0) + IF(AND(J$1 = K$1, K$2 = "Mixed"), 0.5*K60, 0)</f>
        <v>0</v>
      </c>
      <c r="K60" s="5">
        <f>IF('Athletes - Gold'!K60+'Athletes - Silver'!K60+'Athletes - Bronze'!K60 &gt; 0, 'Athletes - Gold'!K60*'Medal values'!$B$1+'Athletes - Silver'!K60*'Medal values'!$B$2+'Athletes - Bronze'!K60*'Medal values'!$B$3, "") + IF(AND(K$1 = J$1, J$2 = "Mixed"), 0.5*J60, 0) + IF(AND(K$1 = L$1, L$2 = "Mixed"), 0.5*L60, 0)</f>
        <v>0</v>
      </c>
      <c r="L60" s="5">
        <f>IF('Athletes - Gold'!L60+'Athletes - Silver'!L60+'Athletes - Bronze'!L60 &gt; 0, 'Athletes - Gold'!L60*'Medal values'!$B$1+'Athletes - Silver'!L60*'Medal values'!$B$2+'Athletes - Bronze'!L60*'Medal values'!$B$3, "") + IF(AND(L$1 = K$1, K$2 = "Mixed"), 0.5*K60, 0) + IF(AND(L$1 = M$1, M$2 = "Mixed"), 0.5*M60, 0)</f>
        <v>0</v>
      </c>
      <c r="M60" s="5">
        <f>IF('Athletes - Gold'!M60+'Athletes - Silver'!M60+'Athletes - Bronze'!M60 &gt; 0, 'Athletes - Gold'!M60*'Medal values'!$B$1+'Athletes - Silver'!M60*'Medal values'!$B$2+'Athletes - Bronze'!M60*'Medal values'!$B$3, "") + IF(AND(M$1 = L$1, L$2 = "Mixed"), 0.5*L60, 0) + IF(AND(M$1 = N$1, N$2 = "Mixed"), 0.5*N60, 0)</f>
        <v>0</v>
      </c>
      <c r="N60" s="5">
        <f>IF('Athletes - Gold'!N60+'Athletes - Silver'!N60+'Athletes - Bronze'!N60 &gt; 0, 'Athletes - Gold'!N60*'Medal values'!$B$1+'Athletes - Silver'!N60*'Medal values'!$B$2+'Athletes - Bronze'!N60*'Medal values'!$B$3, "") + IF(AND(N$1 = M$1, M$2 = "Mixed"), 0.5*M60, 0) + IF(AND(N$1 = O$1, O$2 = "Mixed"), 0.5*O60, 0)</f>
        <v>0</v>
      </c>
      <c r="O60" s="5">
        <f>IF('Athletes - Gold'!O60+'Athletes - Silver'!O60+'Athletes - Bronze'!O60 &gt; 0, 'Athletes - Gold'!O60*'Medal values'!$B$1+'Athletes - Silver'!O60*'Medal values'!$B$2+'Athletes - Bronze'!O60*'Medal values'!$B$3, "") + IF(AND(O$1 = N$1, N$2 = "Mixed"), 0.5*N60, 0) + IF(AND(O$1 = P$1, P$2 = "Mixed"), 0.5*P60, 0)</f>
        <v>0</v>
      </c>
      <c r="P60" s="5">
        <f>IF('Athletes - Gold'!P60+'Athletes - Silver'!P60+'Athletes - Bronze'!P60 &gt; 0, 'Athletes - Gold'!P60*'Medal values'!$B$1+'Athletes - Silver'!P60*'Medal values'!$B$2+'Athletes - Bronze'!P60*'Medal values'!$B$3, "") + IF(AND(P$1 = O$1, O$2 = "Mixed"), 0.5*O60, 0) + IF(AND(P$1 = Q$1, Q$2 = "Mixed"), 0.5*Q60, 0)</f>
        <v>0</v>
      </c>
      <c r="Q60" s="5">
        <f>IF('Athletes - Gold'!Q60+'Athletes - Silver'!Q60+'Athletes - Bronze'!Q60 &gt; 0, 'Athletes - Gold'!Q60*'Medal values'!$B$1+'Athletes - Silver'!Q60*'Medal values'!$B$2+'Athletes - Bronze'!Q60*'Medal values'!$B$3, "") + IF(AND(Q$1 = P$1, P$2 = "Mixed"), 0.5*P60, 0) + IF(AND(Q$1 = R$1, R$2 = "Mixed"), 0.5*R60, 0)</f>
        <v>0</v>
      </c>
      <c r="R60" s="5">
        <f>IF('Athletes - Gold'!R60+'Athletes - Silver'!R60+'Athletes - Bronze'!R60 &gt; 0, 'Athletes - Gold'!R60*'Medal values'!$B$1+'Athletes - Silver'!R60*'Medal values'!$B$2+'Athletes - Bronze'!R60*'Medal values'!$B$3, "") + IF(AND(R$1 = Q$1, Q$2 = "Mixed"), 0.5*Q60, 0) + IF(AND(R$1 = S$1, S$2 = "Mixed"), 0.5*S60, 0)</f>
        <v>0</v>
      </c>
      <c r="S60" s="5">
        <f>IF('Athletes - Gold'!S60+'Athletes - Silver'!S60+'Athletes - Bronze'!S60 &gt; 0, 'Athletes - Gold'!S60*'Medal values'!$B$1+'Athletes - Silver'!S60*'Medal values'!$B$2+'Athletes - Bronze'!S60*'Medal values'!$B$3, "") + IF(AND(S$1 = R$1, R$2 = "Mixed"), 0.5*R60, 0) + IF(AND(S$1 = T$1, T$2 = "Mixed"), 0.5*T60, 0)</f>
        <v>0</v>
      </c>
      <c r="T60" s="5">
        <f>IF('Athletes - Gold'!T60+'Athletes - Silver'!T60+'Athletes - Bronze'!T60 &gt; 0, 'Athletes - Gold'!T60*'Medal values'!$B$1+'Athletes - Silver'!T60*'Medal values'!$B$2+'Athletes - Bronze'!T60*'Medal values'!$B$3, "") + IF(AND(T$1 = S$1, S$2 = "Mixed"), 0.5*S60, 0) + IF(AND(T$1 = U$1, U$2 = "Mixed"), 0.5*U60, 0)</f>
        <v>0</v>
      </c>
      <c r="U60" s="5">
        <f>IF('Athletes - Gold'!U60+'Athletes - Silver'!U60+'Athletes - Bronze'!U60 &gt; 0, 'Athletes - Gold'!U60*'Medal values'!$B$1+'Athletes - Silver'!U60*'Medal values'!$B$2+'Athletes - Bronze'!U60*'Medal values'!$B$3, "") + IF(AND(U$1 = T$1, T$2 = "Mixed"), 0.5*T60, 0) + IF(AND(U$1 = V$1, V$2 = "Mixed"), 0.5*V60, 0)</f>
        <v>0</v>
      </c>
      <c r="V60" s="5">
        <f>IF('Athletes - Gold'!V60+'Athletes - Silver'!V60+'Athletes - Bronze'!V60 &gt; 0, 'Athletes - Gold'!V60*'Medal values'!$B$1+'Athletes - Silver'!V60*'Medal values'!$B$2+'Athletes - Bronze'!V60*'Medal values'!$B$3, "") + IF(AND(V$1 = U$1, U$2 = "Mixed"), 0.5*U60, 0) + IF(AND(V$1 = W$1, W$2 = "Mixed"), 0.5*W60, 0)</f>
        <v>0</v>
      </c>
      <c r="W60" s="5">
        <f>IF('Athletes - Gold'!W60+'Athletes - Silver'!W60+'Athletes - Bronze'!W60 &gt; 0, 'Athletes - Gold'!W60*'Medal values'!$B$1+'Athletes - Silver'!W60*'Medal values'!$B$2+'Athletes - Bronze'!W60*'Medal values'!$B$3, "") + IF(AND(W$1 = V$1, V$2 = "Mixed"), 0.5*V60, 0) + IF(AND(W$1 = X$1, X$2 = "Mixed"), 0.5*X60, 0)</f>
        <v>0</v>
      </c>
      <c r="X60" s="5">
        <f>IF('Athletes - Gold'!X60+'Athletes - Silver'!X60+'Athletes - Bronze'!X60 &gt; 0, 'Athletes - Gold'!X60*'Medal values'!$B$1+'Athletes - Silver'!X60*'Medal values'!$B$2+'Athletes - Bronze'!X60*'Medal values'!$B$3, "") + IF(AND(X$1 = W$1, W$2 = "Mixed"), 0.5*W60, 0) + IF(AND(X$1 = Y$1, Y$2 = "Mixed"), 0.5*Y60, 0)</f>
        <v>0</v>
      </c>
      <c r="Y60" s="5">
        <f>IF('Athletes - Gold'!Y60+'Athletes - Silver'!Y60+'Athletes - Bronze'!Y60 &gt; 0, 'Athletes - Gold'!Y60*'Medal values'!$B$1+'Athletes - Silver'!Y60*'Medal values'!$B$2+'Athletes - Bronze'!Y60*'Medal values'!$B$3, "") + IF(AND(Y$1 = X$1, X$2 = "Mixed"), 0.5*X60, 0) + IF(AND(Y$1 = Z$1, Z$2 = "Mixed"), 0.5*Z60, 0)</f>
        <v>0</v>
      </c>
      <c r="Z60" s="5">
        <f>IF('Athletes - Gold'!Z60+'Athletes - Silver'!Z60+'Athletes - Bronze'!Z60 &gt; 0, 'Athletes - Gold'!Z60*'Medal values'!$B$1+'Athletes - Silver'!Z60*'Medal values'!$B$2+'Athletes - Bronze'!Z60*'Medal values'!$B$3, "") + IF(AND(Z$1 = Y$1, Y$2 = "Mixed"), 0.5*Y60, 0) + IF(AND(Z$1 = AA$1, AA$2 = "Mixed"), 0.5*AA60, 0)</f>
        <v>0</v>
      </c>
      <c r="AA60" s="5">
        <f>IF('Athletes - Gold'!AA60+'Athletes - Silver'!AA60+'Athletes - Bronze'!AA60 &gt; 0, 'Athletes - Gold'!AA60*'Medal values'!$B$1+'Athletes - Silver'!AA60*'Medal values'!$B$2+'Athletes - Bronze'!AA60*'Medal values'!$B$3, "") + IF(AND(AA$1 = Z$1, Z$2 = "Mixed"), 0.5*Z60, 0) + IF(AND(AA$1 = AB$1, AB$2 = "Mixed"), 0.5*AB60, 0)</f>
        <v>0</v>
      </c>
      <c r="AB60" s="5">
        <f>IF('Athletes - Gold'!AB60+'Athletes - Silver'!AB60+'Athletes - Bronze'!AB60 &gt; 0, 'Athletes - Gold'!AB60*'Medal values'!$B$1+'Athletes - Silver'!AB60*'Medal values'!$B$2+'Athletes - Bronze'!AB60*'Medal values'!$B$3, "") + IF(AND(AB$1 = AA$1, AA$2 = "Mixed"), 0.5*AA60, 0) + IF(AND(AB$1 = AC$1, AC$2 = "Mixed"), 0.5*AC60, 0)</f>
        <v>0</v>
      </c>
      <c r="AC60" s="5">
        <f>IF('Athletes - Gold'!AC60+'Athletes - Silver'!AC60+'Athletes - Bronze'!AC60 &gt; 0, 'Athletes - Gold'!AC60*'Medal values'!$B$1+'Athletes - Silver'!AC60*'Medal values'!$B$2+'Athletes - Bronze'!AC60*'Medal values'!$B$3, "") + IF(AND(AC$1 = AB$1, AB$2 = "Mixed"), 0.5*AB60, 0) + IF(AND(AC$1 = AD$1, AD$2 = "Mixed"), 0.5*AD60, 0)</f>
        <v>0</v>
      </c>
      <c r="AD60" s="5">
        <f>IF('Athletes - Gold'!AD60+'Athletes - Silver'!AD60+'Athletes - Bronze'!AD60 &gt; 0, 'Athletes - Gold'!AD60*'Medal values'!$B$1+'Athletes - Silver'!AD60*'Medal values'!$B$2+'Athletes - Bronze'!AD60*'Medal values'!$B$3, "") + IF(AND(AD$1 = AC$1, AC$2 = "Mixed"), 0.5*AC60, 0) + IF(AND(AD$1 = AE$1, AE$2 = "Mixed"), 0.5*AE60, 0)</f>
        <v>0</v>
      </c>
      <c r="AE60" s="5">
        <f>IF('Athletes - Gold'!AE60+'Athletes - Silver'!AE60+'Athletes - Bronze'!AE60 &gt; 0, 'Athletes - Gold'!AE60*'Medal values'!$B$1+'Athletes - Silver'!AE60*'Medal values'!$B$2+'Athletes - Bronze'!AE60*'Medal values'!$B$3, "") + IF(AND(AE$1 = AD$1, AD$2 = "Mixed"), 0.5*AD60, 0) + IF(AND(AE$1 = AF$1, AF$2 = "Mixed"), 0.5*AF60, 0)</f>
        <v>0</v>
      </c>
      <c r="AF60" s="5">
        <f>IF('Athletes - Gold'!AF60+'Athletes - Silver'!AF60+'Athletes - Bronze'!AF60 &gt; 0, 'Athletes - Gold'!AF60*'Medal values'!$B$1+'Athletes - Silver'!AF60*'Medal values'!$B$2+'Athletes - Bronze'!AF60*'Medal values'!$B$3, "") + IF(AND(AF$1 = AE$1, AE$2 = "Mixed"), 0.5*AE60, 0) + IF(AND(AF$1 = AG$1, AG$2 = "Mixed"), 0.5*AG60, 0)</f>
        <v>0</v>
      </c>
      <c r="AG60" s="5">
        <f>IF('Athletes - Gold'!AG60+'Athletes - Silver'!AG60+'Athletes - Bronze'!AG60 &gt; 0, 'Athletes - Gold'!AG60*'Medal values'!$B$1+'Athletes - Silver'!AG60*'Medal values'!$B$2+'Athletes - Bronze'!AG60*'Medal values'!$B$3, "") + IF(AND(AG$1 = AF$1, AF$2 = "Mixed"), 0.5*AF60, 0) + IF(AND(AG$1 = AH$1, AH$2 = "Mixed"), 0.5*AH60, 0)</f>
        <v>0</v>
      </c>
      <c r="AH60" s="5">
        <f>IF('Athletes - Gold'!AH60+'Athletes - Silver'!AH60+'Athletes - Bronze'!AH60 &gt; 0, 'Athletes - Gold'!AH60*'Medal values'!$B$1+'Athletes - Silver'!AH60*'Medal values'!$B$2+'Athletes - Bronze'!AH60*'Medal values'!$B$3, "") + IF(AND(AH$1 = AG$1, AG$2 = "Mixed"), 0.5*AG60, 0) + IF(AND(AH$1 = AI$1, AI$2 = "Mixed"), 0.5*AI60, 0)</f>
        <v>0</v>
      </c>
      <c r="AI60" s="5">
        <f>IF('Athletes - Gold'!AI60+'Athletes - Silver'!AI60+'Athletes - Bronze'!AI60 &gt; 0, 'Athletes - Gold'!AI60*'Medal values'!$B$1+'Athletes - Silver'!AI60*'Medal values'!$B$2+'Athletes - Bronze'!AI60*'Medal values'!$B$3, "") + IF(AND(AI$1 = AH$1, AH$2 = "Mixed"), 0.5*AH60, 0) + IF(AND(AI$1 = AJ$1, AJ$2 = "Mixed"), 0.5*AJ60, 0)</f>
        <v>0</v>
      </c>
      <c r="AJ60" s="5">
        <f>IF('Athletes - Gold'!AJ60+'Athletes - Silver'!AJ60+'Athletes - Bronze'!AJ60 &gt; 0, 'Athletes - Gold'!AJ60*'Medal values'!$B$1+'Athletes - Silver'!AJ60*'Medal values'!$B$2+'Athletes - Bronze'!AJ60*'Medal values'!$B$3, "") + IF(AND(AJ$1 = AI$1, AI$2 = "Mixed"), 0.5*AI60, 0) + IF(AND(AJ$1 = AK$1, AK$2 = "Mixed"), 0.5*AK60, 0)</f>
        <v>0</v>
      </c>
      <c r="AK60" s="5">
        <f>IF('Athletes - Gold'!AK60+'Athletes - Silver'!AK60+'Athletes - Bronze'!AK60 &gt; 0, 'Athletes - Gold'!AK60*'Medal values'!$B$1+'Athletes - Silver'!AK60*'Medal values'!$B$2+'Athletes - Bronze'!AK60*'Medal values'!$B$3, "") + IF(AND(AK$1 = AJ$1, AJ$2 = "Mixed"), 0.5*AJ60, 0) + IF(AND(AK$1 = AL$1, AL$2 = "Mixed"), 0.5*AL60, 0)</f>
        <v>0</v>
      </c>
      <c r="AL60" s="5">
        <f>IF('Athletes - Gold'!AL60+'Athletes - Silver'!AL60+'Athletes - Bronze'!AL60 &gt; 0, 'Athletes - Gold'!AL60*'Medal values'!$B$1+'Athletes - Silver'!AL60*'Medal values'!$B$2+'Athletes - Bronze'!AL60*'Medal values'!$B$3, "") + IF(AND(AL$1 = AK$1, AK$2 = "Mixed"), 0.5*AK60, 0) + IF(AND(AL$1 = AM$1, AM$2 = "Mixed"), 0.5*AM60, 0)</f>
        <v>0</v>
      </c>
      <c r="AM60" s="5">
        <f>IF('Athletes - Gold'!AM60+'Athletes - Silver'!AM60+'Athletes - Bronze'!AM60 &gt; 0, 'Athletes - Gold'!AM60*'Medal values'!$B$1+'Athletes - Silver'!AM60*'Medal values'!$B$2+'Athletes - Bronze'!AM60*'Medal values'!$B$3, "") + IF(AND(AM$1 = AL$1, AL$2 = "Mixed"), 0.5*AL60, 0) + IF(AND(AM$1 = AN$1, AN$2 = "Mixed"), 0.5*AN60, 0)</f>
        <v>0</v>
      </c>
      <c r="AN60" s="5">
        <f>IF('Athletes - Gold'!AN60+'Athletes - Silver'!AN60+'Athletes - Bronze'!AN60 &gt; 0, 'Athletes - Gold'!AN60*'Medal values'!$B$1+'Athletes - Silver'!AN60*'Medal values'!$B$2+'Athletes - Bronze'!AN60*'Medal values'!$B$3, "") + IF(AND(AN$1 = AM$1, AM$2 = "Mixed"), 0.5*AM60, 0) + IF(AND(AN$1 = AO$1, AO$2 = "Mixed"), 0.5*AO60, 0)</f>
        <v>0</v>
      </c>
      <c r="AO60" s="5">
        <f>IF('Athletes - Gold'!AO60+'Athletes - Silver'!AO60+'Athletes - Bronze'!AO60 &gt; 0, 'Athletes - Gold'!AO60*'Medal values'!$B$1+'Athletes - Silver'!AO60*'Medal values'!$B$2+'Athletes - Bronze'!AO60*'Medal values'!$B$3, "") + IF(AND(AO$1 = AN$1, AN$2 = "Mixed"), 0.5*AN60, 0) + IF(AND(AO$1 = AP$1, AP$2 = "Mixed"), 0.5*AP60, 0)</f>
        <v>0</v>
      </c>
      <c r="AP60" s="5">
        <f>IF('Athletes - Gold'!AP60+'Athletes - Silver'!AP60+'Athletes - Bronze'!AP60 &gt; 0, 'Athletes - Gold'!AP60*'Medal values'!$B$1+'Athletes - Silver'!AP60*'Medal values'!$B$2+'Athletes - Bronze'!AP60*'Medal values'!$B$3, "") + IF(AND(AP$1 = AO$1, AO$2 = "Mixed"), 0.5*AO60, 0) + IF(AND(AP$1 = AQ$1, AQ$2 = "Mixed"), 0.5*AQ60, 0)</f>
        <v>0</v>
      </c>
      <c r="AQ60" s="5">
        <f>IF('Athletes - Gold'!AQ60+'Athletes - Silver'!AQ60+'Athletes - Bronze'!AQ60 &gt; 0, 'Athletes - Gold'!AQ60*'Medal values'!$B$1+'Athletes - Silver'!AQ60*'Medal values'!$B$2+'Athletes - Bronze'!AQ60*'Medal values'!$B$3, "") + IF(AND(AQ$1 = AP$1, AP$2 = "Mixed"), 0.5*AP60, 0) + IF(AND(AQ$1 = AR$1, AR$2 = "Mixed"), 0.5*AR60, 0)</f>
        <v>0</v>
      </c>
      <c r="AR60" s="5">
        <f>IF('Athletes - Gold'!AR60+'Athletes - Silver'!AR60+'Athletes - Bronze'!AR60 &gt; 0, 'Athletes - Gold'!AR60*'Medal values'!$B$1+'Athletes - Silver'!AR60*'Medal values'!$B$2+'Athletes - Bronze'!AR60*'Medal values'!$B$3, "") + IF(AND(AR$1 = AQ$1, AQ$2 = "Mixed"), 0.5*AQ60, 0) + IF(AND(AR$1 = AS$1, AS$2 = "Mixed"), 0.5*AS60, 0)</f>
        <v>0</v>
      </c>
      <c r="AS60" s="5">
        <f>IF('Athletes - Gold'!AS60+'Athletes - Silver'!AS60+'Athletes - Bronze'!AS60 &gt; 0, 'Athletes - Gold'!AS60*'Medal values'!$B$1+'Athletes - Silver'!AS60*'Medal values'!$B$2+'Athletes - Bronze'!AS60*'Medal values'!$B$3, "") + IF(AND(AS$1 = AR$1, AR$2 = "Mixed"), 0.5*AR60, 0) + IF(AND(AS$1 = AT$1, AT$2 = "Mixed"), 0.5*AT60, 0)</f>
        <v>0</v>
      </c>
      <c r="AT60" s="5">
        <f>IF('Athletes - Gold'!AT60+'Athletes - Silver'!AT60+'Athletes - Bronze'!AT60 &gt; 0, 'Athletes - Gold'!AT60*'Medal values'!$B$1+'Athletes - Silver'!AT60*'Medal values'!$B$2+'Athletes - Bronze'!AT60*'Medal values'!$B$3, "") + IF(AND(AT$1 = AS$1, AS$2 = "Mixed"), 0.5*AS60, 0) + IF(AND(AT$1 = AU$1, AU$2 = "Mixed"), 0.5*AU60, 0)</f>
        <v>0</v>
      </c>
      <c r="AU60" s="5">
        <f>IF('Athletes - Gold'!AU60+'Athletes - Silver'!AU60+'Athletes - Bronze'!AU60 &gt; 0, 'Athletes - Gold'!AU60*'Medal values'!$B$1+'Athletes - Silver'!AU60*'Medal values'!$B$2+'Athletes - Bronze'!AU60*'Medal values'!$B$3, "") + IF(AND(AU$1 = AT$1, AT$2 = "Mixed"), 0.5*AT60, 0) + IF(AND(AU$1 = AV$1, AV$2 = "Mixed"), 0.5*AV60, 0)</f>
        <v>0</v>
      </c>
      <c r="AV60" s="5">
        <f>IF('Athletes - Gold'!AV60+'Athletes - Silver'!AV60+'Athletes - Bronze'!AV60 &gt; 0, 'Athletes - Gold'!AV60*'Medal values'!$B$1+'Athletes - Silver'!AV60*'Medal values'!$B$2+'Athletes - Bronze'!AV60*'Medal values'!$B$3, "") + IF(AND(AV$1 = AU$1, AU$2 = "Mixed"), 0.5*AU60, 0) + IF(AND(AV$1 = AW$1, AW$2 = "Mixed"), 0.5*AW60, 0)</f>
        <v>0</v>
      </c>
      <c r="AW60" s="5">
        <f>IF('Athletes - Gold'!AW60+'Athletes - Silver'!AW60+'Athletes - Bronze'!AW60 &gt; 0, 'Athletes - Gold'!AW60*'Medal values'!$B$1+'Athletes - Silver'!AW60*'Medal values'!$B$2+'Athletes - Bronze'!AW60*'Medal values'!$B$3, "") + IF(AND(AW$1 = AV$1, AV$2 = "Mixed"), 0.5*AV60, 0) + IF(AND(AW$1 = AX$1, AX$2 = "Mixed"), 0.5*AX60, 0)</f>
        <v>0</v>
      </c>
      <c r="AX60" s="5">
        <f>IF('Athletes - Gold'!AX60+'Athletes - Silver'!AX60+'Athletes - Bronze'!AX60 &gt; 0, 'Athletes - Gold'!AX60*'Medal values'!$B$1+'Athletes - Silver'!AX60*'Medal values'!$B$2+'Athletes - Bronze'!AX60*'Medal values'!$B$3, "") + IF(AND(AX$1 = AW$1, AW$2 = "Mixed"), 0.5*AW60, 0) + IF(AND(AX$1 = AY$1, AY$2 = "Mixed"), 0.5*AY60, 0)</f>
        <v>0</v>
      </c>
      <c r="AY60" s="5">
        <f>IF('Athletes - Gold'!AY60+'Athletes - Silver'!AY60+'Athletes - Bronze'!AY60 &gt; 0, 'Athletes - Gold'!AY60*'Medal values'!$B$1+'Athletes - Silver'!AY60*'Medal values'!$B$2+'Athletes - Bronze'!AY60*'Medal values'!$B$3, "") + IF(AND(AY$1 = AX$1, AX$2 = "Mixed"), 0.5*AX60, 0) + IF(AND(AY$1 = AZ$1, AZ$2 = "Mixed"), 0.5*AZ60, 0)</f>
        <v>0</v>
      </c>
      <c r="AZ60" s="5">
        <f>IF('Athletes - Gold'!AZ60+'Athletes - Silver'!AZ60+'Athletes - Bronze'!AZ60 &gt; 0, 'Athletes - Gold'!AZ60*'Medal values'!$B$1+'Athletes - Silver'!AZ60*'Medal values'!$B$2+'Athletes - Bronze'!AZ60*'Medal values'!$B$3, "") + IF(AND(AZ$1 = AY$1, AY$2 = "Mixed"), 0.5*AY60, 0) + IF(AND(AZ$1 = BA$1, BA$2 = "Mixed"), 0.5*BA60, 0)</f>
        <v>0</v>
      </c>
      <c r="BA60" s="5">
        <f>IF('Athletes - Gold'!BA60+'Athletes - Silver'!BA60+'Athletes - Bronze'!BA60 &gt; 0, 'Athletes - Gold'!BA60*'Medal values'!$B$1+'Athletes - Silver'!BA60*'Medal values'!$B$2+'Athletes - Bronze'!BA60*'Medal values'!$B$3, "") + IF(AND(BA$1 = AZ$1, AZ$2 = "Mixed"), 0.5*AZ60, 0) + IF(AND(BA$1 = BB$1, BB$2 = "Mixed"), 0.5*BB60, 0)</f>
        <v>0</v>
      </c>
      <c r="BB60" s="5">
        <f>IF('Athletes - Gold'!BB60+'Athletes - Silver'!BB60+'Athletes - Bronze'!BB60 &gt; 0, 'Athletes - Gold'!BB60*'Medal values'!$B$1+'Athletes - Silver'!BB60*'Medal values'!$B$2+'Athletes - Bronze'!BB60*'Medal values'!$B$3, "") + IF(AND(BB$1 = BA$1, BA$2 = "Mixed"), 0.5*BA60, 0) + IF(AND(BB$1 = BC$1, BC$2 = "Mixed"), 0.5*BC60, 0)</f>
        <v>0</v>
      </c>
      <c r="BC60" s="5">
        <f>IF('Athletes - Gold'!BC60+'Athletes - Silver'!BC60+'Athletes - Bronze'!BC60 &gt; 0, 'Athletes - Gold'!BC60*'Medal values'!$B$1+'Athletes - Silver'!BC60*'Medal values'!$B$2+'Athletes - Bronze'!BC60*'Medal values'!$B$3, "") + IF(AND(BC$1 = BB$1, BB$2 = "Mixed"), 0.5*BB60, 0) + IF(AND(BC$1 = BD$1, BD$2 = "Mixed"), 0.5*BD60, 0)</f>
        <v>0</v>
      </c>
      <c r="BD60" s="5">
        <f>IF('Athletes - Gold'!BD60+'Athletes - Silver'!BD60+'Athletes - Bronze'!BD60 &gt; 0, 'Athletes - Gold'!BD60*'Medal values'!$B$1+'Athletes - Silver'!BD60*'Medal values'!$B$2+'Athletes - Bronze'!BD60*'Medal values'!$B$3, "") + IF(AND(BD$1 = BC$1, BC$2 = "Mixed"), 0.5*BC60, 0) + IF(AND(BD$1 = BE$1, BE$2 = "Mixed"), 0.5*BE60, 0)</f>
        <v>0</v>
      </c>
      <c r="BE60" s="5">
        <f>IF('Athletes - Gold'!BE60+'Athletes - Silver'!BE60+'Athletes - Bronze'!BE60 &gt; 0, 'Athletes - Gold'!BE60*'Medal values'!$B$1+'Athletes - Silver'!BE60*'Medal values'!$B$2+'Athletes - Bronze'!BE60*'Medal values'!$B$3, "") + IF(AND(BE$1 = BD$1, BD$2 = "Mixed"), 0.5*BD60, 0) + IF(AND(BE$1 = BF$1, BF$2 = "Mixed"), 0.5*BF60, 0)</f>
        <v>0</v>
      </c>
      <c r="BF60" s="5">
        <f>IF('Athletes - Gold'!BF60+'Athletes - Silver'!BF60+'Athletes - Bronze'!BF60 &gt; 0, 'Athletes - Gold'!BF60*'Medal values'!$B$1+'Athletes - Silver'!BF60*'Medal values'!$B$2+'Athletes - Bronze'!BF60*'Medal values'!$B$3, "") + IF(AND(BF$1 = BE$1, BE$2 = "Mixed"), 0.5*BE60, 0) + IF(AND(BF$1 = BG$1, BG$2 = "Mixed"), 0.5*BG60, 0)</f>
        <v>0</v>
      </c>
      <c r="BG60" s="5">
        <f>IF('Athletes - Gold'!BG60+'Athletes - Silver'!BG60+'Athletes - Bronze'!BG60 &gt; 0, 'Athletes - Gold'!BG60*'Medal values'!$B$1+'Athletes - Silver'!BG60*'Medal values'!$B$2+'Athletes - Bronze'!BG60*'Medal values'!$B$3, "") + IF(AND(BG$1 = BF$1, BF$2 = "Mixed"), 0.5*BF60, 0) + IF(AND(BG$1 = BH$1, BH$2 = "Mixed"), 0.5*BH60, 0)</f>
        <v>2.000001</v>
      </c>
      <c r="BH60" s="5">
        <f>IF('Athletes - Gold'!BH60+'Athletes - Silver'!BH60+'Athletes - Bronze'!BH60 &gt; 0, 'Athletes - Gold'!BH60*'Medal values'!$B$1+'Athletes - Silver'!BH60*'Medal values'!$B$2+'Athletes - Bronze'!BH60*'Medal values'!$B$3, "") + IF(AND(BH$1 = BG$1, BG$2 = "Mixed"), 0.5*BG60, 0) + IF(AND(BH$1 = BI$1, BI$2 = "Mixed"), 0.5*BI60, 0)</f>
        <v>0</v>
      </c>
      <c r="BI60" s="5">
        <f>IF('Athletes - Gold'!BI60+'Athletes - Silver'!BI60+'Athletes - Bronze'!BI60 &gt; 0, 'Athletes - Gold'!BI60*'Medal values'!$B$1+'Athletes - Silver'!BI60*'Medal values'!$B$2+'Athletes - Bronze'!BI60*'Medal values'!$B$3, "") + IF(AND(BI$1 = BH$1, BH$2 = "Mixed"), 0.5*BH60, 0) + IF(AND(BI$1 = BJ$1, BJ$2 = "Mixed"), 0.5*BJ60, 0)</f>
        <v>0</v>
      </c>
      <c r="BJ60" s="5">
        <f>IF('Athletes - Gold'!BJ60+'Athletes - Silver'!BJ60+'Athletes - Bronze'!BJ60 &gt; 0, 'Athletes - Gold'!BJ60*'Medal values'!$B$1+'Athletes - Silver'!BJ60*'Medal values'!$B$2+'Athletes - Bronze'!BJ60*'Medal values'!$B$3, "") + IF(AND(BJ$1 = BI$1, BI$2 = "Mixed"), 0.5*BI60, 0) + IF(AND(BJ$1 = BK$1, BK$2 = "Mixed"), 0.5*BK60, 0)</f>
        <v>0</v>
      </c>
      <c r="BK60" s="5">
        <f>IF('Athletes - Gold'!BK60+'Athletes - Silver'!BK60+'Athletes - Bronze'!BK60 &gt; 0, 'Athletes - Gold'!BK60*'Medal values'!$B$1+'Athletes - Silver'!BK60*'Medal values'!$B$2+'Athletes - Bronze'!BK60*'Medal values'!$B$3, "") + IF(AND(BK$1 = BJ$1, BJ$2 = "Mixed"), 0.5*BJ60, 0) + IF(AND(BK$1 = BL$1, BL$2 = "Mixed"), 0.5*BL60, 0)</f>
        <v>0</v>
      </c>
      <c r="BL60" s="5">
        <f>IF('Athletes - Gold'!BL60+'Athletes - Silver'!BL60+'Athletes - Bronze'!BL60 &gt; 0, 'Athletes - Gold'!BL60*'Medal values'!$B$1+'Athletes - Silver'!BL60*'Medal values'!$B$2+'Athletes - Bronze'!BL60*'Medal values'!$B$3, "") + IF(AND(BL$1 = BK$1, BK$2 = "Mixed"), 0.5*BK60, 0) + IF(AND(BL$1 = BM$1, BM$2 = "Mixed"), 0.5*BM60, 0)</f>
        <v>0</v>
      </c>
      <c r="BM60" s="5">
        <f>IF('Athletes - Gold'!BM60+'Athletes - Silver'!BM60+'Athletes - Bronze'!BM60 &gt; 0, 'Athletes - Gold'!BM60*'Medal values'!$B$1+'Athletes - Silver'!BM60*'Medal values'!$B$2+'Athletes - Bronze'!BM60*'Medal values'!$B$3, "") + IF(AND(BM$1 = BL$1, BL$2 = "Mixed"), 0.5*BL60, 0) + IF(AND(BM$1 = BN$1, BN$2 = "Mixed"), 0.5*BN60, 0)</f>
        <v>0</v>
      </c>
      <c r="BN60" s="5">
        <f>IF('Athletes - Gold'!BN60+'Athletes - Silver'!BN60+'Athletes - Bronze'!BN60 &gt; 0, 'Athletes - Gold'!BN60*'Medal values'!$B$1+'Athletes - Silver'!BN60*'Medal values'!$B$2+'Athletes - Bronze'!BN60*'Medal values'!$B$3, "") + IF(AND(BN$1 = BM$1, BM$2 = "Mixed"), 0.5*BM60, 0) + IF(AND(BN$1 = BO$1, BO$2 = "Mixed"), 0.5*BO60, 0)</f>
        <v>0</v>
      </c>
      <c r="BO60" s="5">
        <f>IF('Athletes - Gold'!BO60+'Athletes - Silver'!BO60+'Athletes - Bronze'!BO60 &gt; 0, 'Athletes - Gold'!BO60*'Medal values'!$B$1+'Athletes - Silver'!BO60*'Medal values'!$B$2+'Athletes - Bronze'!BO60*'Medal values'!$B$3, "") + IF(AND(BO$1 = BN$1, BN$2 = "Mixed"), 0.5*BN60, 0) + IF(AND(BO$1 = BP$1, BP$2 = "Mixed"), 0.5*BP60, 0)</f>
        <v>0</v>
      </c>
      <c r="BP60" s="5">
        <f>IF('Athletes - Gold'!BP60+'Athletes - Silver'!BP60+'Athletes - Bronze'!BP60 &gt; 0, 'Athletes - Gold'!BP60*'Medal values'!$B$1+'Athletes - Silver'!BP60*'Medal values'!$B$2+'Athletes - Bronze'!BP60*'Medal values'!$B$3, "") + IF(AND(BP$1 = BO$1, BO$2 = "Mixed"), 0.5*BO60, 0) + IF(AND(BP$1 = BQ$1, BQ$2 = "Mixed"), 0.5*BQ60, 0)</f>
        <v>0</v>
      </c>
      <c r="BQ60" s="5">
        <f>IF('Athletes - Gold'!BQ60+'Athletes - Silver'!BQ60+'Athletes - Bronze'!BQ60 &gt; 0, 'Athletes - Gold'!BQ60*'Medal values'!$B$1+'Athletes - Silver'!BQ60*'Medal values'!$B$2+'Athletes - Bronze'!BQ60*'Medal values'!$B$3, "") + IF(AND(BQ$1 = BP$1, BP$2 = "Mixed"), 0.5*BP60, 0) + IF(AND(BQ$1 = BR$1, BR$2 = "Mixed"), 0.5*BR60, 0)</f>
        <v>0</v>
      </c>
      <c r="BR60" s="5">
        <f>IF('Athletes - Gold'!BR60+'Athletes - Silver'!BR60+'Athletes - Bronze'!BR60 &gt; 0, 'Athletes - Gold'!BR60*'Medal values'!$B$1+'Athletes - Silver'!BR60*'Medal values'!$B$2+'Athletes - Bronze'!BR60*'Medal values'!$B$3, "") + IF(AND(BR$1 = BQ$1, BQ$2 = "Mixed"), 0.5*BQ60, 0) + IF(AND(BR$1 = BS$1, BS$2 = "Mixed"), 0.5*BS60, 0)</f>
        <v>0</v>
      </c>
      <c r="BS60" s="5">
        <f>IF('Athletes - Gold'!BS60+'Athletes - Silver'!BS60+'Athletes - Bronze'!BS60 &gt; 0, 'Athletes - Gold'!BS60*'Medal values'!$B$1+'Athletes - Silver'!BS60*'Medal values'!$B$2+'Athletes - Bronze'!BS60*'Medal values'!$B$3, "") + IF(AND(BS$1 = BR$1, BR$2 = "Mixed"), 0.5*BR60, 0) + IF(AND(BS$1 = BT$1, BT$2 = "Mixed"), 0.5*BT60, 0)</f>
        <v>0</v>
      </c>
      <c r="BT60" s="5">
        <f>IF('Athletes - Gold'!BT60+'Athletes - Silver'!BT60+'Athletes - Bronze'!BT60 &gt; 0, 'Athletes - Gold'!BT60*'Medal values'!$B$1+'Athletes - Silver'!BT60*'Medal values'!$B$2+'Athletes - Bronze'!BT60*'Medal values'!$B$3, "") + IF(AND(BT$1 = BS$1, BS$2 = "Mixed"), 0.5*BS60, 0) + IF(AND(BT$1 = BU$1, BU$2 = "Mixed"), 0.5*BU60, 0)</f>
        <v>0</v>
      </c>
      <c r="BU60" s="5">
        <f>IF('Athletes - Gold'!BU60+'Athletes - Silver'!BU60+'Athletes - Bronze'!BU60 &gt; 0, 'Athletes - Gold'!BU60*'Medal values'!$B$1+'Athletes - Silver'!BU60*'Medal values'!$B$2+'Athletes - Bronze'!BU60*'Medal values'!$B$3, "") + IF(AND(BU$1 = BT$1, BT$2 = "Mixed"), 0.5*BT60, 0) + IF(AND(BU$1 = BV$1, BV$2 = "Mixed"), 0.5*BV60, 0)</f>
        <v>0</v>
      </c>
      <c r="BV60" s="5">
        <f>IF('Athletes - Gold'!BV60+'Athletes - Silver'!BV60+'Athletes - Bronze'!BV60 &gt; 0, 'Athletes - Gold'!BV60*'Medal values'!$B$1+'Athletes - Silver'!BV60*'Medal values'!$B$2+'Athletes - Bronze'!BV60*'Medal values'!$B$3, "") + IF(AND(BV$1 = BU$1, BU$2 = "Mixed"), 0.5*BU60, 0) + IF(AND(BV$1 = BW$1, BW$2 = "Mixed"), 0.5*BW60, 0)</f>
        <v>0</v>
      </c>
      <c r="BW60" s="5">
        <f>IF('Athletes - Gold'!BW60+'Athletes - Silver'!BW60+'Athletes - Bronze'!BW60 &gt; 0, 'Athletes - Gold'!BW60*'Medal values'!$B$1+'Athletes - Silver'!BW60*'Medal values'!$B$2+'Athletes - Bronze'!BW60*'Medal values'!$B$3, "") + IF(AND(BW$1 = BV$1, BV$2 = "Mixed"), 0.5*BV60, 0) + IF(AND(BW$1 = BX$1, BX$2 = "Mixed"), 0.5*BX60, 0)</f>
        <v>0</v>
      </c>
      <c r="BX60" s="5">
        <f>IF('Athletes - Gold'!BX60+'Athletes - Silver'!BX60+'Athletes - Bronze'!BX60 &gt; 0, 'Athletes - Gold'!BX60*'Medal values'!$B$1+'Athletes - Silver'!BX60*'Medal values'!$B$2+'Athletes - Bronze'!BX60*'Medal values'!$B$3, "") + IF(AND(BX$1 = BW$1, BW$2 = "Mixed"), 0.5*BW60, 0) + IF(AND(BX$1 = BY$1, BY$2 = "Mixed"), 0.5*BY60, 0)</f>
        <v>0</v>
      </c>
      <c r="BY60" s="5">
        <f>IF('Athletes - Gold'!BY60+'Athletes - Silver'!BY60+'Athletes - Bronze'!BY60 &gt; 0, 'Athletes - Gold'!BY60*'Medal values'!$B$1+'Athletes - Silver'!BY60*'Medal values'!$B$2+'Athletes - Bronze'!BY60*'Medal values'!$B$3, "") + IF(AND(BY$1 = BX$1, BX$2 = "Mixed"), 0.5*BX60, 0) + IF(AND(BY$1 = BZ$1, BZ$2 = "Mixed"), 0.5*BZ60, 0)</f>
        <v>0</v>
      </c>
      <c r="BZ60" s="5">
        <f>IF('Athletes - Gold'!BZ60+'Athletes - Silver'!BZ60+'Athletes - Bronze'!BZ60 &gt; 0, 'Athletes - Gold'!BZ60*'Medal values'!$B$1+'Athletes - Silver'!BZ60*'Medal values'!$B$2+'Athletes - Bronze'!BZ60*'Medal values'!$B$3, "") + IF(AND(BZ$1 = BY$1, BY$2 = "Mixed"), 0.5*BY60, 0) + IF(AND(BZ$1 = CA$1, CA$2 = "Mixed"), 0.5*CA60, 0)</f>
        <v>0</v>
      </c>
      <c r="CA60" s="5">
        <f>IF('Athletes - Gold'!CA60+'Athletes - Silver'!CA60+'Athletes - Bronze'!CA60 &gt; 0, 'Athletes - Gold'!CA60*'Medal values'!$B$1+'Athletes - Silver'!CA60*'Medal values'!$B$2+'Athletes - Bronze'!CA60*'Medal values'!$B$3, "") + IF(AND(CA$1 = BZ$1, BZ$2 = "Mixed"), 0.5*BZ60, 0) + IF(AND(CA$1 = CB$1, CB$2 = "Mixed"), 0.5*CB60, 0)</f>
        <v>0</v>
      </c>
      <c r="CB60" s="5">
        <f>IF('Athletes - Gold'!CB60+'Athletes - Silver'!CB60+'Athletes - Bronze'!CB60 &gt; 0, 'Athletes - Gold'!CB60*'Medal values'!$B$1+'Athletes - Silver'!CB60*'Medal values'!$B$2+'Athletes - Bronze'!CB60*'Medal values'!$B$3, "") + IF(AND(CB$1 = CA$1, CA$2 = "Mixed"), 0.5*CA60, 0) + IF(AND(CB$1 = CC$1, CC$2 = "Mixed"), 0.5*CC60, 0)</f>
        <v>0</v>
      </c>
      <c r="CC60" s="5">
        <f>IF('Athletes - Gold'!CC60+'Athletes - Silver'!CC60+'Athletes - Bronze'!CC60 &gt; 0, 'Athletes - Gold'!CC60*'Medal values'!$B$1+'Athletes - Silver'!CC60*'Medal values'!$B$2+'Athletes - Bronze'!CC60*'Medal values'!$B$3, "") + IF(AND(CC$1 = CB$1, CB$2 = "Mixed"), 0.5*CB60, 0) + IF(AND(CC$1 = CD$1, CD$2 = "Mixed"), 0.5*CD60, 0)</f>
        <v>0</v>
      </c>
      <c r="CD60" s="5">
        <f>IF('Athletes - Gold'!CD60+'Athletes - Silver'!CD60+'Athletes - Bronze'!CD60 &gt; 0, 'Athletes - Gold'!CD60*'Medal values'!$B$1+'Athletes - Silver'!CD60*'Medal values'!$B$2+'Athletes - Bronze'!CD60*'Medal values'!$B$3, "") + IF(AND(CD$1 = CC$1, CC$2 = "Mixed"), 0.5*CC60, 0) + IF(AND(CD$1 = CE$1, CE$2 = "Mixed"), 0.5*CE60, 0)</f>
        <v>0</v>
      </c>
      <c r="CE60" s="5">
        <f>IF('Athletes - Gold'!CE60+'Athletes - Silver'!CE60+'Athletes - Bronze'!CE60 &gt; 0, 'Athletes - Gold'!CE60*'Medal values'!$B$1+'Athletes - Silver'!CE60*'Medal values'!$B$2+'Athletes - Bronze'!CE60*'Medal values'!$B$3, "") + IF(AND(CE$1 = CD$1, CD$2 = "Mixed"), 0.5*CD60, 0) + IF(AND(CE$1 = CF$1, CF$2 = "Mixed"), 0.5*CF60, 0)</f>
        <v>0</v>
      </c>
      <c r="CF60" s="5">
        <f>IF('Athletes - Gold'!CF60+'Athletes - Silver'!CF60+'Athletes - Bronze'!CF60 &gt; 0, 'Athletes - Gold'!CF60*'Medal values'!$B$1+'Athletes - Silver'!CF60*'Medal values'!$B$2+'Athletes - Bronze'!CF60*'Medal values'!$B$3, "") + IF(AND(CF$1 = CE$1, CE$2 = "Mixed"), 0.5*CE60, 0) + IF(AND(CF$1 = CG$1, CG$2 = "Mixed"), 0.5*CG60, 0)</f>
        <v>0</v>
      </c>
      <c r="CG60" s="5">
        <f>IF('Athletes - Gold'!CG60+'Athletes - Silver'!CG60+'Athletes - Bronze'!CG60 &gt; 0, 'Athletes - Gold'!CG60*'Medal values'!$B$1+'Athletes - Silver'!CG60*'Medal values'!$B$2+'Athletes - Bronze'!CG60*'Medal values'!$B$3, "") + IF(AND(CG$1 = CF$1, CF$2 = "Mixed"), 0.5*CF60, 0) + IF(AND(CG$1 = CH$1, CH$2 = "Mixed"), 0.5*CH60, 0)</f>
        <v>0</v>
      </c>
      <c r="CH60" s="5">
        <f>IF('Athletes - Gold'!CH60+'Athletes - Silver'!CH60+'Athletes - Bronze'!CH60 &gt; 0, 'Athletes - Gold'!CH60*'Medal values'!$B$1+'Athletes - Silver'!CH60*'Medal values'!$B$2+'Athletes - Bronze'!CH60*'Medal values'!$B$3, "") + IF(AND(CH$1 = CG$1, CG$2 = "Mixed"), 0.5*CG60, 0) + IF(AND(CH$1 = CI$1, CI$2 = "Mixed"), 0.5*CI60, 0)</f>
        <v>0</v>
      </c>
      <c r="CI60" s="5">
        <f>IF('Athletes - Gold'!CI60+'Athletes - Silver'!CI60+'Athletes - Bronze'!CI60 &gt; 0, 'Athletes - Gold'!CI60*'Medal values'!$B$1+'Athletes - Silver'!CI60*'Medal values'!$B$2+'Athletes - Bronze'!CI60*'Medal values'!$B$3, "") + IF(AND(CI$1 = CH$1, CH$2 = "Mixed"), 0.5*CH60, 0) + IF(AND(CI$1 = CJ$1, CJ$2 = "Mixed"), 0.5*CJ60, 0)</f>
        <v>0</v>
      </c>
      <c r="CJ60" s="5">
        <f>IF('Athletes - Gold'!CJ60+'Athletes - Silver'!CJ60+'Athletes - Bronze'!CJ60 &gt; 0, 'Athletes - Gold'!CJ60*'Medal values'!$B$1+'Athletes - Silver'!CJ60*'Medal values'!$B$2+'Athletes - Bronze'!CJ60*'Medal values'!$B$3, "") + IF(AND(CJ$1 = CI$1, CI$2 = "Mixed"), 0.5*CI60, 0) + IF(AND(CJ$1 = CK$1, CK$2 = "Mixed"), 0.5*CK60, 0)</f>
        <v>0</v>
      </c>
      <c r="CK60" s="5">
        <f>IF('Athletes - Gold'!CK60+'Athletes - Silver'!CK60+'Athletes - Bronze'!CK60 &gt; 0, 'Athletes - Gold'!CK60*'Medal values'!$B$1+'Athletes - Silver'!CK60*'Medal values'!$B$2+'Athletes - Bronze'!CK60*'Medal values'!$B$3, "") + IF(AND(CK$1 = CJ$1, CJ$2 = "Mixed"), 0.5*CJ60, 0) + IF(AND(CK$1 = CL$1, CL$2 = "Mixed"), 0.5*CL60, 0)</f>
        <v>0</v>
      </c>
      <c r="CL60" s="5">
        <f>IF('Athletes - Gold'!CL60+'Athletes - Silver'!CL60+'Athletes - Bronze'!CL60 &gt; 0, 'Athletes - Gold'!CL60*'Medal values'!$B$1+'Athletes - Silver'!CL60*'Medal values'!$B$2+'Athletes - Bronze'!CL60*'Medal values'!$B$3, "") + IF(AND(CL$1 = CK$1, CK$2 = "Mixed"), 0.5*CK60, 0) + IF(AND(CL$1 = CM$1, CM$2 = "Mixed"), 0.5*CM60, 0)</f>
        <v>0</v>
      </c>
      <c r="CM60" s="5">
        <f>IF('Athletes - Gold'!CM60+'Athletes - Silver'!CM60+'Athletes - Bronze'!CM60 &gt; 0, 'Athletes - Gold'!CM60*'Medal values'!$B$1+'Athletes - Silver'!CM60*'Medal values'!$B$2+'Athletes - Bronze'!CM60*'Medal values'!$B$3, "") + IF(AND(CM$1 = CL$1, CL$2 = "Mixed"), 0.5*CL60, 0) + IF(AND(CM$1 = CN$1, CN$2 = "Mixed"), 0.5*CN60, 0)</f>
        <v>0</v>
      </c>
      <c r="CN60" s="5">
        <f>IF('Athletes - Gold'!CN60+'Athletes - Silver'!CN60+'Athletes - Bronze'!CN60 &gt; 0, 'Athletes - Gold'!CN60*'Medal values'!$B$1+'Athletes - Silver'!CN60*'Medal values'!$B$2+'Athletes - Bronze'!CN60*'Medal values'!$B$3, "") + IF(AND(CN$1 = CM$1, CM$2 = "Mixed"), 0.5*CM60, 0) + IF(AND(CN$1 = CO$1, CO$2 = "Mixed"), 0.5*CO60, 0)</f>
        <v>0</v>
      </c>
      <c r="CO60" s="5">
        <f>IF('Athletes - Gold'!CO60+'Athletes - Silver'!CO60+'Athletes - Bronze'!CO60 &gt; 0, 'Athletes - Gold'!CO60*'Medal values'!$B$1+'Athletes - Silver'!CO60*'Medal values'!$B$2+'Athletes - Bronze'!CO60*'Medal values'!$B$3, "") + IF(AND(CO$1 = CN$1, CN$2 = "Mixed"), 0.5*CN60, 0) + IF(AND(CO$1 = CP$1, CP$2 = "Mixed"), 0.5*CP60, 0)</f>
        <v>0</v>
      </c>
      <c r="CP60" s="5">
        <f>IF('Athletes - Gold'!CP60+'Athletes - Silver'!CP60+'Athletes - Bronze'!CP60 &gt; 0, 'Athletes - Gold'!CP60*'Medal values'!$B$1+'Athletes - Silver'!CP60*'Medal values'!$B$2+'Athletes - Bronze'!CP60*'Medal values'!$B$3, "") + IF(AND(CP$1 = CO$1, CO$2 = "Mixed"), 0.5*CO60, 0) + IF(AND(CP$1 = CQ$1, CQ$2 = "Mixed"), 0.5*CQ60, 0)</f>
        <v>0</v>
      </c>
      <c r="CQ60" s="5">
        <f>IF('Athletes - Gold'!CQ60+'Athletes - Silver'!CQ60+'Athletes - Bronze'!CQ60 &gt; 0, 'Athletes - Gold'!CQ60*'Medal values'!$B$1+'Athletes - Silver'!CQ60*'Medal values'!$B$2+'Athletes - Bronze'!CQ60*'Medal values'!$B$3, "") + IF(AND(CQ$1 = CP$1, CP$2 = "Mixed"), 0.5*CP60, 0) + IF(AND(CQ$1 = CR$1, CR$2 = "Mixed"), 0.5*CR60, 0)</f>
        <v>0</v>
      </c>
      <c r="CR60" s="5">
        <f>IF('Athletes - Gold'!CR60+'Athletes - Silver'!CR60+'Athletes - Bronze'!CR60 &gt; 0, 'Athletes - Gold'!CR60*'Medal values'!$B$1+'Athletes - Silver'!CR60*'Medal values'!$B$2+'Athletes - Bronze'!CR60*'Medal values'!$B$3, "") + IF(AND(CR$1 = CQ$1, CQ$2 = "Mixed"), 0.5*CQ60, 0) + IF(AND(CR$1 = CS$1, CS$2 = "Mixed"), 0.5*CS60, 0)</f>
        <v>0</v>
      </c>
      <c r="CS60" s="5">
        <f>IF('Athletes - Gold'!CS60+'Athletes - Silver'!CS60+'Athletes - Bronze'!CS60 &gt; 0, 'Athletes - Gold'!CS60*'Medal values'!$B$1+'Athletes - Silver'!CS60*'Medal values'!$B$2+'Athletes - Bronze'!CS60*'Medal values'!$B$3, "") + IF(AND(CS$1 = CR$1, CR$2 = "Mixed"), 0.5*CR60, 0) + IF(AND(CS$1 = CT$1, CT$2 = "Mixed"), 0.5*CT60, 0)</f>
        <v>0</v>
      </c>
      <c r="CT60" s="5">
        <f>IF('Athletes - Gold'!CT60+'Athletes - Silver'!CT60+'Athletes - Bronze'!CT60 &gt; 0, 'Athletes - Gold'!CT60*'Medal values'!$B$1+'Athletes - Silver'!CT60*'Medal values'!$B$2+'Athletes - Bronze'!CT60*'Medal values'!$B$3, "") + IF(AND(CT$1 = CS$1, CS$2 = "Mixed"), 0.5*CS60, 0) + IF(AND(CT$1 = CU$1, CU$2 = "Mixed"), 0.5*CU60, 0)</f>
        <v>0</v>
      </c>
      <c r="CU60" s="5">
        <f>IF('Athletes - Gold'!CU60+'Athletes - Silver'!CU60+'Athletes - Bronze'!CU60 &gt; 0, 'Athletes - Gold'!CU60*'Medal values'!$B$1+'Athletes - Silver'!CU60*'Medal values'!$B$2+'Athletes - Bronze'!CU60*'Medal values'!$B$3, "") + IF(AND(CU$1 = CT$1, CT$2 = "Mixed"), 0.5*CT60, 0) + IF(AND(CU$1 = CV$1, CV$2 = "Mixed"), 0.5*CV60, 0)</f>
        <v>0</v>
      </c>
      <c r="CV60" s="5">
        <f>IF('Athletes - Gold'!CV60+'Athletes - Silver'!CV60+'Athletes - Bronze'!CV60 &gt; 0, 'Athletes - Gold'!CV60*'Medal values'!$B$1+'Athletes - Silver'!CV60*'Medal values'!$B$2+'Athletes - Bronze'!CV60*'Medal values'!$B$3, "") + IF(AND(CV$1 = CU$1, CU$2 = "Mixed"), 0.5*CU60, 0) + IF(AND(CV$1 = CW$1, CW$2 = "Mixed"), 0.5*CW60, 0)</f>
        <v>0</v>
      </c>
      <c r="CW60" s="5">
        <f t="shared" ref="CW60:CX60" si="59">SUMIF($B$2:$CV$2,CW$2, $B60:$CV60)</f>
        <v>0</v>
      </c>
      <c r="CX60" s="5">
        <f t="shared" si="59"/>
        <v>2.000001</v>
      </c>
      <c r="CY60" s="5">
        <f t="shared" si="3"/>
        <v>2.000001</v>
      </c>
    </row>
    <row r="61">
      <c r="A61" s="5" t="str">
        <f>Countries!A59</f>
        <v>MAR</v>
      </c>
      <c r="B61" s="5">
        <f>IF('Athletes - Gold'!B61+'Athletes - Silver'!B61+'Athletes - Bronze'!B61 &gt; 0, 'Athletes - Gold'!B61*'Medal values'!$B$1+'Athletes - Silver'!B61*'Medal values'!$B$2+'Athletes - Bronze'!B61*'Medal values'!$B$3, "") + IF(AND(B$1 = A$1, A$2 = "Mixed"), 0.5*A61, 0) + IF(AND(B$1 = C$1, C$2 = "Mixed"), 0.5*C61, 0)</f>
        <v>0</v>
      </c>
      <c r="C61" s="5">
        <f>IF('Athletes - Gold'!C61+'Athletes - Silver'!C61+'Athletes - Bronze'!C61 &gt; 0, 'Athletes - Gold'!C61*'Medal values'!$B$1+'Athletes - Silver'!C61*'Medal values'!$B$2+'Athletes - Bronze'!C61*'Medal values'!$B$3, "") + IF(AND(C$1 = B$1, B$2 = "Mixed"), 0.5*B61, 0) + IF(AND(C$1 = D$1, D$2 = "Mixed"), 0.5*D61, 0)</f>
        <v>0</v>
      </c>
      <c r="D61" s="5">
        <f>IF('Athletes - Gold'!D61+'Athletes - Silver'!D61+'Athletes - Bronze'!D61 &gt; 0, 'Athletes - Gold'!D61*'Medal values'!$B$1+'Athletes - Silver'!D61*'Medal values'!$B$2+'Athletes - Bronze'!D61*'Medal values'!$B$3, "") + IF(AND(D$1 = C$1, C$2 = "Mixed"), 0.5*C61, 0) + IF(AND(D$1 = E$1, E$2 = "Mixed"), 0.5*E61, 0)</f>
        <v>0</v>
      </c>
      <c r="E61" s="5">
        <f>IF('Athletes - Gold'!E61+'Athletes - Silver'!E61+'Athletes - Bronze'!E61 &gt; 0, 'Athletes - Gold'!E61*'Medal values'!$B$1+'Athletes - Silver'!E61*'Medal values'!$B$2+'Athletes - Bronze'!E61*'Medal values'!$B$3, "") + IF(AND(E$1 = D$1, D$2 = "Mixed"), 0.5*D61, 0) + IF(AND(E$1 = F$1, F$2 = "Mixed"), 0.5*F61, 0)</f>
        <v>0</v>
      </c>
      <c r="F61" s="5">
        <f>IF('Athletes - Gold'!F61+'Athletes - Silver'!F61+'Athletes - Bronze'!F61 &gt; 0, 'Athletes - Gold'!F61*'Medal values'!$B$1+'Athletes - Silver'!F61*'Medal values'!$B$2+'Athletes - Bronze'!F61*'Medal values'!$B$3, "") + IF(AND(F$1 = E$1, E$2 = "Mixed"), 0.5*E61, 0) + IF(AND(F$1 = G$1, G$2 = "Mixed"), 0.5*G61, 0)</f>
        <v>0</v>
      </c>
      <c r="G61" s="5">
        <f>IF('Athletes - Gold'!G61+'Athletes - Silver'!G61+'Athletes - Bronze'!G61 &gt; 0, 'Athletes - Gold'!G61*'Medal values'!$B$1+'Athletes - Silver'!G61*'Medal values'!$B$2+'Athletes - Bronze'!G61*'Medal values'!$B$3, "") + IF(AND(G$1 = F$1, F$2 = "Mixed"), 0.5*F61, 0) + IF(AND(G$1 = H$1, H$2 = "Mixed"), 0.5*H61, 0)</f>
        <v>0</v>
      </c>
      <c r="H61" s="5">
        <f>IF('Athletes - Gold'!H61+'Athletes - Silver'!H61+'Athletes - Bronze'!H61 &gt; 0, 'Athletes - Gold'!H61*'Medal values'!$B$1+'Athletes - Silver'!H61*'Medal values'!$B$2+'Athletes - Bronze'!H61*'Medal values'!$B$3, "") + IF(AND(H$1 = G$1, G$2 = "Mixed"), 0.5*G61, 0) + IF(AND(H$1 = I$1, I$2 = "Mixed"), 0.5*I61, 0)</f>
        <v>0</v>
      </c>
      <c r="I61" s="5">
        <f>IF('Athletes - Gold'!I61+'Athletes - Silver'!I61+'Athletes - Bronze'!I61 &gt; 0, 'Athletes - Gold'!I61*'Medal values'!$B$1+'Athletes - Silver'!I61*'Medal values'!$B$2+'Athletes - Bronze'!I61*'Medal values'!$B$3, "") + IF(AND(I$1 = H$1, H$2 = "Mixed"), 0.5*H61, 0) + IF(AND(I$1 = J$1, J$2 = "Mixed"), 0.5*J61, 0)</f>
        <v>0</v>
      </c>
      <c r="J61" s="5">
        <f>IF('Athletes - Gold'!J61+'Athletes - Silver'!J61+'Athletes - Bronze'!J61 &gt; 0, 'Athletes - Gold'!J61*'Medal values'!$B$1+'Athletes - Silver'!J61*'Medal values'!$B$2+'Athletes - Bronze'!J61*'Medal values'!$B$3, "") + IF(AND(J$1 = I$1, I$2 = "Mixed"), 0.5*I61, 0) + IF(AND(J$1 = K$1, K$2 = "Mixed"), 0.5*K61, 0)</f>
        <v>3.001</v>
      </c>
      <c r="K61" s="5">
        <f>IF('Athletes - Gold'!K61+'Athletes - Silver'!K61+'Athletes - Bronze'!K61 &gt; 0, 'Athletes - Gold'!K61*'Medal values'!$B$1+'Athletes - Silver'!K61*'Medal values'!$B$2+'Athletes - Bronze'!K61*'Medal values'!$B$3, "") + IF(AND(K$1 = J$1, J$2 = "Mixed"), 0.5*J61, 0) + IF(AND(K$1 = L$1, L$2 = "Mixed"), 0.5*L61, 0)</f>
        <v>0</v>
      </c>
      <c r="L61" s="5">
        <f>IF('Athletes - Gold'!L61+'Athletes - Silver'!L61+'Athletes - Bronze'!L61 &gt; 0, 'Athletes - Gold'!L61*'Medal values'!$B$1+'Athletes - Silver'!L61*'Medal values'!$B$2+'Athletes - Bronze'!L61*'Medal values'!$B$3, "") + IF(AND(L$1 = K$1, K$2 = "Mixed"), 0.5*K61, 0) + IF(AND(L$1 = M$1, M$2 = "Mixed"), 0.5*M61, 0)</f>
        <v>0</v>
      </c>
      <c r="M61" s="5">
        <f>IF('Athletes - Gold'!M61+'Athletes - Silver'!M61+'Athletes - Bronze'!M61 &gt; 0, 'Athletes - Gold'!M61*'Medal values'!$B$1+'Athletes - Silver'!M61*'Medal values'!$B$2+'Athletes - Bronze'!M61*'Medal values'!$B$3, "") + IF(AND(M$1 = L$1, L$2 = "Mixed"), 0.5*L61, 0) + IF(AND(M$1 = N$1, N$2 = "Mixed"), 0.5*N61, 0)</f>
        <v>0</v>
      </c>
      <c r="N61" s="5">
        <f>IF('Athletes - Gold'!N61+'Athletes - Silver'!N61+'Athletes - Bronze'!N61 &gt; 0, 'Athletes - Gold'!N61*'Medal values'!$B$1+'Athletes - Silver'!N61*'Medal values'!$B$2+'Athletes - Bronze'!N61*'Medal values'!$B$3, "") + IF(AND(N$1 = M$1, M$2 = "Mixed"), 0.5*M61, 0) + IF(AND(N$1 = O$1, O$2 = "Mixed"), 0.5*O61, 0)</f>
        <v>0</v>
      </c>
      <c r="O61" s="5">
        <f>IF('Athletes - Gold'!O61+'Athletes - Silver'!O61+'Athletes - Bronze'!O61 &gt; 0, 'Athletes - Gold'!O61*'Medal values'!$B$1+'Athletes - Silver'!O61*'Medal values'!$B$2+'Athletes - Bronze'!O61*'Medal values'!$B$3, "") + IF(AND(O$1 = N$1, N$2 = "Mixed"), 0.5*N61, 0) + IF(AND(O$1 = P$1, P$2 = "Mixed"), 0.5*P61, 0)</f>
        <v>0</v>
      </c>
      <c r="P61" s="5">
        <f>IF('Athletes - Gold'!P61+'Athletes - Silver'!P61+'Athletes - Bronze'!P61 &gt; 0, 'Athletes - Gold'!P61*'Medal values'!$B$1+'Athletes - Silver'!P61*'Medal values'!$B$2+'Athletes - Bronze'!P61*'Medal values'!$B$3, "") + IF(AND(P$1 = O$1, O$2 = "Mixed"), 0.5*O61, 0) + IF(AND(P$1 = Q$1, Q$2 = "Mixed"), 0.5*Q61, 0)</f>
        <v>0</v>
      </c>
      <c r="Q61" s="5">
        <f>IF('Athletes - Gold'!Q61+'Athletes - Silver'!Q61+'Athletes - Bronze'!Q61 &gt; 0, 'Athletes - Gold'!Q61*'Medal values'!$B$1+'Athletes - Silver'!Q61*'Medal values'!$B$2+'Athletes - Bronze'!Q61*'Medal values'!$B$3, "") + IF(AND(Q$1 = P$1, P$2 = "Mixed"), 0.5*P61, 0) + IF(AND(Q$1 = R$1, R$2 = "Mixed"), 0.5*R61, 0)</f>
        <v>0</v>
      </c>
      <c r="R61" s="5">
        <f>IF('Athletes - Gold'!R61+'Athletes - Silver'!R61+'Athletes - Bronze'!R61 &gt; 0, 'Athletes - Gold'!R61*'Medal values'!$B$1+'Athletes - Silver'!R61*'Medal values'!$B$2+'Athletes - Bronze'!R61*'Medal values'!$B$3, "") + IF(AND(R$1 = Q$1, Q$2 = "Mixed"), 0.5*Q61, 0) + IF(AND(R$1 = S$1, S$2 = "Mixed"), 0.5*S61, 0)</f>
        <v>0</v>
      </c>
      <c r="S61" s="5">
        <f>IF('Athletes - Gold'!S61+'Athletes - Silver'!S61+'Athletes - Bronze'!S61 &gt; 0, 'Athletes - Gold'!S61*'Medal values'!$B$1+'Athletes - Silver'!S61*'Medal values'!$B$2+'Athletes - Bronze'!S61*'Medal values'!$B$3, "") + IF(AND(S$1 = R$1, R$2 = "Mixed"), 0.5*R61, 0) + IF(AND(S$1 = T$1, T$2 = "Mixed"), 0.5*T61, 0)</f>
        <v>0</v>
      </c>
      <c r="T61" s="5">
        <f>IF('Athletes - Gold'!T61+'Athletes - Silver'!T61+'Athletes - Bronze'!T61 &gt; 0, 'Athletes - Gold'!T61*'Medal values'!$B$1+'Athletes - Silver'!T61*'Medal values'!$B$2+'Athletes - Bronze'!T61*'Medal values'!$B$3, "") + IF(AND(T$1 = S$1, S$2 = "Mixed"), 0.5*S61, 0) + IF(AND(T$1 = U$1, U$2 = "Mixed"), 0.5*U61, 0)</f>
        <v>0</v>
      </c>
      <c r="U61" s="5">
        <f>IF('Athletes - Gold'!U61+'Athletes - Silver'!U61+'Athletes - Bronze'!U61 &gt; 0, 'Athletes - Gold'!U61*'Medal values'!$B$1+'Athletes - Silver'!U61*'Medal values'!$B$2+'Athletes - Bronze'!U61*'Medal values'!$B$3, "") + IF(AND(U$1 = T$1, T$2 = "Mixed"), 0.5*T61, 0) + IF(AND(U$1 = V$1, V$2 = "Mixed"), 0.5*V61, 0)</f>
        <v>0</v>
      </c>
      <c r="V61" s="5">
        <f>IF('Athletes - Gold'!V61+'Athletes - Silver'!V61+'Athletes - Bronze'!V61 &gt; 0, 'Athletes - Gold'!V61*'Medal values'!$B$1+'Athletes - Silver'!V61*'Medal values'!$B$2+'Athletes - Bronze'!V61*'Medal values'!$B$3, "") + IF(AND(V$1 = U$1, U$2 = "Mixed"), 0.5*U61, 0) + IF(AND(V$1 = W$1, W$2 = "Mixed"), 0.5*W61, 0)</f>
        <v>0</v>
      </c>
      <c r="W61" s="5">
        <f>IF('Athletes - Gold'!W61+'Athletes - Silver'!W61+'Athletes - Bronze'!W61 &gt; 0, 'Athletes - Gold'!W61*'Medal values'!$B$1+'Athletes - Silver'!W61*'Medal values'!$B$2+'Athletes - Bronze'!W61*'Medal values'!$B$3, "") + IF(AND(W$1 = V$1, V$2 = "Mixed"), 0.5*V61, 0) + IF(AND(W$1 = X$1, X$2 = "Mixed"), 0.5*X61, 0)</f>
        <v>0</v>
      </c>
      <c r="X61" s="5">
        <f>IF('Athletes - Gold'!X61+'Athletes - Silver'!X61+'Athletes - Bronze'!X61 &gt; 0, 'Athletes - Gold'!X61*'Medal values'!$B$1+'Athletes - Silver'!X61*'Medal values'!$B$2+'Athletes - Bronze'!X61*'Medal values'!$B$3, "") + IF(AND(X$1 = W$1, W$2 = "Mixed"), 0.5*W61, 0) + IF(AND(X$1 = Y$1, Y$2 = "Mixed"), 0.5*Y61, 0)</f>
        <v>0</v>
      </c>
      <c r="Y61" s="5">
        <f>IF('Athletes - Gold'!Y61+'Athletes - Silver'!Y61+'Athletes - Bronze'!Y61 &gt; 0, 'Athletes - Gold'!Y61*'Medal values'!$B$1+'Athletes - Silver'!Y61*'Medal values'!$B$2+'Athletes - Bronze'!Y61*'Medal values'!$B$3, "") + IF(AND(Y$1 = X$1, X$2 = "Mixed"), 0.5*X61, 0) + IF(AND(Y$1 = Z$1, Z$2 = "Mixed"), 0.5*Z61, 0)</f>
        <v>0</v>
      </c>
      <c r="Z61" s="5">
        <f>IF('Athletes - Gold'!Z61+'Athletes - Silver'!Z61+'Athletes - Bronze'!Z61 &gt; 0, 'Athletes - Gold'!Z61*'Medal values'!$B$1+'Athletes - Silver'!Z61*'Medal values'!$B$2+'Athletes - Bronze'!Z61*'Medal values'!$B$3, "") + IF(AND(Z$1 = Y$1, Y$2 = "Mixed"), 0.5*Y61, 0) + IF(AND(Z$1 = AA$1, AA$2 = "Mixed"), 0.5*AA61, 0)</f>
        <v>0</v>
      </c>
      <c r="AA61" s="5">
        <f>IF('Athletes - Gold'!AA61+'Athletes - Silver'!AA61+'Athletes - Bronze'!AA61 &gt; 0, 'Athletes - Gold'!AA61*'Medal values'!$B$1+'Athletes - Silver'!AA61*'Medal values'!$B$2+'Athletes - Bronze'!AA61*'Medal values'!$B$3, "") + IF(AND(AA$1 = Z$1, Z$2 = "Mixed"), 0.5*Z61, 0) + IF(AND(AA$1 = AB$1, AB$2 = "Mixed"), 0.5*AB61, 0)</f>
        <v>0</v>
      </c>
      <c r="AB61" s="5">
        <f>IF('Athletes - Gold'!AB61+'Athletes - Silver'!AB61+'Athletes - Bronze'!AB61 &gt; 0, 'Athletes - Gold'!AB61*'Medal values'!$B$1+'Athletes - Silver'!AB61*'Medal values'!$B$2+'Athletes - Bronze'!AB61*'Medal values'!$B$3, "") + IF(AND(AB$1 = AA$1, AA$2 = "Mixed"), 0.5*AA61, 0) + IF(AND(AB$1 = AC$1, AC$2 = "Mixed"), 0.5*AC61, 0)</f>
        <v>0</v>
      </c>
      <c r="AC61" s="5">
        <f>IF('Athletes - Gold'!AC61+'Athletes - Silver'!AC61+'Athletes - Bronze'!AC61 &gt; 0, 'Athletes - Gold'!AC61*'Medal values'!$B$1+'Athletes - Silver'!AC61*'Medal values'!$B$2+'Athletes - Bronze'!AC61*'Medal values'!$B$3, "") + IF(AND(AC$1 = AB$1, AB$2 = "Mixed"), 0.5*AB61, 0) + IF(AND(AC$1 = AD$1, AD$2 = "Mixed"), 0.5*AD61, 0)</f>
        <v>0</v>
      </c>
      <c r="AD61" s="5">
        <f>IF('Athletes - Gold'!AD61+'Athletes - Silver'!AD61+'Athletes - Bronze'!AD61 &gt; 0, 'Athletes - Gold'!AD61*'Medal values'!$B$1+'Athletes - Silver'!AD61*'Medal values'!$B$2+'Athletes - Bronze'!AD61*'Medal values'!$B$3, "") + IF(AND(AD$1 = AC$1, AC$2 = "Mixed"), 0.5*AC61, 0) + IF(AND(AD$1 = AE$1, AE$2 = "Mixed"), 0.5*AE61, 0)</f>
        <v>0</v>
      </c>
      <c r="AE61" s="5">
        <f>IF('Athletes - Gold'!AE61+'Athletes - Silver'!AE61+'Athletes - Bronze'!AE61 &gt; 0, 'Athletes - Gold'!AE61*'Medal values'!$B$1+'Athletes - Silver'!AE61*'Medal values'!$B$2+'Athletes - Bronze'!AE61*'Medal values'!$B$3, "") + IF(AND(AE$1 = AD$1, AD$2 = "Mixed"), 0.5*AD61, 0) + IF(AND(AE$1 = AF$1, AF$2 = "Mixed"), 0.5*AF61, 0)</f>
        <v>0</v>
      </c>
      <c r="AF61" s="5">
        <f>IF('Athletes - Gold'!AF61+'Athletes - Silver'!AF61+'Athletes - Bronze'!AF61 &gt; 0, 'Athletes - Gold'!AF61*'Medal values'!$B$1+'Athletes - Silver'!AF61*'Medal values'!$B$2+'Athletes - Bronze'!AF61*'Medal values'!$B$3, "") + IF(AND(AF$1 = AE$1, AE$2 = "Mixed"), 0.5*AE61, 0) + IF(AND(AF$1 = AG$1, AG$2 = "Mixed"), 0.5*AG61, 0)</f>
        <v>0</v>
      </c>
      <c r="AG61" s="5">
        <f>IF('Athletes - Gold'!AG61+'Athletes - Silver'!AG61+'Athletes - Bronze'!AG61 &gt; 0, 'Athletes - Gold'!AG61*'Medal values'!$B$1+'Athletes - Silver'!AG61*'Medal values'!$B$2+'Athletes - Bronze'!AG61*'Medal values'!$B$3, "") + IF(AND(AG$1 = AF$1, AF$2 = "Mixed"), 0.5*AF61, 0) + IF(AND(AG$1 = AH$1, AH$2 = "Mixed"), 0.5*AH61, 0)</f>
        <v>0</v>
      </c>
      <c r="AH61" s="5">
        <f>IF('Athletes - Gold'!AH61+'Athletes - Silver'!AH61+'Athletes - Bronze'!AH61 &gt; 0, 'Athletes - Gold'!AH61*'Medal values'!$B$1+'Athletes - Silver'!AH61*'Medal values'!$B$2+'Athletes - Bronze'!AH61*'Medal values'!$B$3, "") + IF(AND(AH$1 = AG$1, AG$2 = "Mixed"), 0.5*AG61, 0) + IF(AND(AH$1 = AI$1, AI$2 = "Mixed"), 0.5*AI61, 0)</f>
        <v>0</v>
      </c>
      <c r="AI61" s="5">
        <f>IF('Athletes - Gold'!AI61+'Athletes - Silver'!AI61+'Athletes - Bronze'!AI61 &gt; 0, 'Athletes - Gold'!AI61*'Medal values'!$B$1+'Athletes - Silver'!AI61*'Medal values'!$B$2+'Athletes - Bronze'!AI61*'Medal values'!$B$3, "") + IF(AND(AI$1 = AH$1, AH$2 = "Mixed"), 0.5*AH61, 0) + IF(AND(AI$1 = AJ$1, AJ$2 = "Mixed"), 0.5*AJ61, 0)</f>
        <v>0</v>
      </c>
      <c r="AJ61" s="5">
        <f>IF('Athletes - Gold'!AJ61+'Athletes - Silver'!AJ61+'Athletes - Bronze'!AJ61 &gt; 0, 'Athletes - Gold'!AJ61*'Medal values'!$B$1+'Athletes - Silver'!AJ61*'Medal values'!$B$2+'Athletes - Bronze'!AJ61*'Medal values'!$B$3, "") + IF(AND(AJ$1 = AI$1, AI$2 = "Mixed"), 0.5*AI61, 0) + IF(AND(AJ$1 = AK$1, AK$2 = "Mixed"), 0.5*AK61, 0)</f>
        <v>0</v>
      </c>
      <c r="AK61" s="5">
        <f>IF('Athletes - Gold'!AK61+'Athletes - Silver'!AK61+'Athletes - Bronze'!AK61 &gt; 0, 'Athletes - Gold'!AK61*'Medal values'!$B$1+'Athletes - Silver'!AK61*'Medal values'!$B$2+'Athletes - Bronze'!AK61*'Medal values'!$B$3, "") + IF(AND(AK$1 = AJ$1, AJ$2 = "Mixed"), 0.5*AJ61, 0) + IF(AND(AK$1 = AL$1, AL$2 = "Mixed"), 0.5*AL61, 0)</f>
        <v>0</v>
      </c>
      <c r="AL61" s="5">
        <f>IF('Athletes - Gold'!AL61+'Athletes - Silver'!AL61+'Athletes - Bronze'!AL61 &gt; 0, 'Athletes - Gold'!AL61*'Medal values'!$B$1+'Athletes - Silver'!AL61*'Medal values'!$B$2+'Athletes - Bronze'!AL61*'Medal values'!$B$3, "") + IF(AND(AL$1 = AK$1, AK$2 = "Mixed"), 0.5*AK61, 0) + IF(AND(AL$1 = AM$1, AM$2 = "Mixed"), 0.5*AM61, 0)</f>
        <v>0</v>
      </c>
      <c r="AM61" s="5">
        <f>IF('Athletes - Gold'!AM61+'Athletes - Silver'!AM61+'Athletes - Bronze'!AM61 &gt; 0, 'Athletes - Gold'!AM61*'Medal values'!$B$1+'Athletes - Silver'!AM61*'Medal values'!$B$2+'Athletes - Bronze'!AM61*'Medal values'!$B$3, "") + IF(AND(AM$1 = AL$1, AL$2 = "Mixed"), 0.5*AL61, 0) + IF(AND(AM$1 = AN$1, AN$2 = "Mixed"), 0.5*AN61, 0)</f>
        <v>0</v>
      </c>
      <c r="AN61" s="5">
        <f>IF('Athletes - Gold'!AN61+'Athletes - Silver'!AN61+'Athletes - Bronze'!AN61 &gt; 0, 'Athletes - Gold'!AN61*'Medal values'!$B$1+'Athletes - Silver'!AN61*'Medal values'!$B$2+'Athletes - Bronze'!AN61*'Medal values'!$B$3, "") + IF(AND(AN$1 = AM$1, AM$2 = "Mixed"), 0.5*AM61, 0) + IF(AND(AN$1 = AO$1, AO$2 = "Mixed"), 0.5*AO61, 0)</f>
        <v>0</v>
      </c>
      <c r="AO61" s="5">
        <f>IF('Athletes - Gold'!AO61+'Athletes - Silver'!AO61+'Athletes - Bronze'!AO61 &gt; 0, 'Athletes - Gold'!AO61*'Medal values'!$B$1+'Athletes - Silver'!AO61*'Medal values'!$B$2+'Athletes - Bronze'!AO61*'Medal values'!$B$3, "") + IF(AND(AO$1 = AN$1, AN$2 = "Mixed"), 0.5*AN61, 0) + IF(AND(AO$1 = AP$1, AP$2 = "Mixed"), 0.5*AP61, 0)</f>
        <v>0</v>
      </c>
      <c r="AP61" s="5">
        <f>IF('Athletes - Gold'!AP61+'Athletes - Silver'!AP61+'Athletes - Bronze'!AP61 &gt; 0, 'Athletes - Gold'!AP61*'Medal values'!$B$1+'Athletes - Silver'!AP61*'Medal values'!$B$2+'Athletes - Bronze'!AP61*'Medal values'!$B$3, "") + IF(AND(AP$1 = AO$1, AO$2 = "Mixed"), 0.5*AO61, 0) + IF(AND(AP$1 = AQ$1, AQ$2 = "Mixed"), 0.5*AQ61, 0)</f>
        <v>0</v>
      </c>
      <c r="AQ61" s="5">
        <f>IF('Athletes - Gold'!AQ61+'Athletes - Silver'!AQ61+'Athletes - Bronze'!AQ61 &gt; 0, 'Athletes - Gold'!AQ61*'Medal values'!$B$1+'Athletes - Silver'!AQ61*'Medal values'!$B$2+'Athletes - Bronze'!AQ61*'Medal values'!$B$3, "") + IF(AND(AQ$1 = AP$1, AP$2 = "Mixed"), 0.5*AP61, 0) + IF(AND(AQ$1 = AR$1, AR$2 = "Mixed"), 0.5*AR61, 0)</f>
        <v>0</v>
      </c>
      <c r="AR61" s="5">
        <f>IF('Athletes - Gold'!AR61+'Athletes - Silver'!AR61+'Athletes - Bronze'!AR61 &gt; 0, 'Athletes - Gold'!AR61*'Medal values'!$B$1+'Athletes - Silver'!AR61*'Medal values'!$B$2+'Athletes - Bronze'!AR61*'Medal values'!$B$3, "") + IF(AND(AR$1 = AQ$1, AQ$2 = "Mixed"), 0.5*AQ61, 0) + IF(AND(AR$1 = AS$1, AS$2 = "Mixed"), 0.5*AS61, 0)</f>
        <v>0</v>
      </c>
      <c r="AS61" s="5">
        <f>IF('Athletes - Gold'!AS61+'Athletes - Silver'!AS61+'Athletes - Bronze'!AS61 &gt; 0, 'Athletes - Gold'!AS61*'Medal values'!$B$1+'Athletes - Silver'!AS61*'Medal values'!$B$2+'Athletes - Bronze'!AS61*'Medal values'!$B$3, "") + IF(AND(AS$1 = AR$1, AR$2 = "Mixed"), 0.5*AR61, 0) + IF(AND(AS$1 = AT$1, AT$2 = "Mixed"), 0.5*AT61, 0)</f>
        <v>0</v>
      </c>
      <c r="AT61" s="5">
        <f>IF('Athletes - Gold'!AT61+'Athletes - Silver'!AT61+'Athletes - Bronze'!AT61 &gt; 0, 'Athletes - Gold'!AT61*'Medal values'!$B$1+'Athletes - Silver'!AT61*'Medal values'!$B$2+'Athletes - Bronze'!AT61*'Medal values'!$B$3, "") + IF(AND(AT$1 = AS$1, AS$2 = "Mixed"), 0.5*AS61, 0) + IF(AND(AT$1 = AU$1, AU$2 = "Mixed"), 0.5*AU61, 0)</f>
        <v>0</v>
      </c>
      <c r="AU61" s="5">
        <f>IF('Athletes - Gold'!AU61+'Athletes - Silver'!AU61+'Athletes - Bronze'!AU61 &gt; 0, 'Athletes - Gold'!AU61*'Medal values'!$B$1+'Athletes - Silver'!AU61*'Medal values'!$B$2+'Athletes - Bronze'!AU61*'Medal values'!$B$3, "") + IF(AND(AU$1 = AT$1, AT$2 = "Mixed"), 0.5*AT61, 0) + IF(AND(AU$1 = AV$1, AV$2 = "Mixed"), 0.5*AV61, 0)</f>
        <v>0</v>
      </c>
      <c r="AV61" s="5">
        <f>IF('Athletes - Gold'!AV61+'Athletes - Silver'!AV61+'Athletes - Bronze'!AV61 &gt; 0, 'Athletes - Gold'!AV61*'Medal values'!$B$1+'Athletes - Silver'!AV61*'Medal values'!$B$2+'Athletes - Bronze'!AV61*'Medal values'!$B$3, "") + IF(AND(AV$1 = AU$1, AU$2 = "Mixed"), 0.5*AU61, 0) + IF(AND(AV$1 = AW$1, AW$2 = "Mixed"), 0.5*AW61, 0)</f>
        <v>0</v>
      </c>
      <c r="AW61" s="5">
        <f>IF('Athletes - Gold'!AW61+'Athletes - Silver'!AW61+'Athletes - Bronze'!AW61 &gt; 0, 'Athletes - Gold'!AW61*'Medal values'!$B$1+'Athletes - Silver'!AW61*'Medal values'!$B$2+'Athletes - Bronze'!AW61*'Medal values'!$B$3, "") + IF(AND(AW$1 = AV$1, AV$2 = "Mixed"), 0.5*AV61, 0) + IF(AND(AW$1 = AX$1, AX$2 = "Mixed"), 0.5*AX61, 0)</f>
        <v>0</v>
      </c>
      <c r="AX61" s="5">
        <f>IF('Athletes - Gold'!AX61+'Athletes - Silver'!AX61+'Athletes - Bronze'!AX61 &gt; 0, 'Athletes - Gold'!AX61*'Medal values'!$B$1+'Athletes - Silver'!AX61*'Medal values'!$B$2+'Athletes - Bronze'!AX61*'Medal values'!$B$3, "") + IF(AND(AX$1 = AW$1, AW$2 = "Mixed"), 0.5*AW61, 0) + IF(AND(AX$1 = AY$1, AY$2 = "Mixed"), 0.5*AY61, 0)</f>
        <v>0</v>
      </c>
      <c r="AY61" s="5">
        <f>IF('Athletes - Gold'!AY61+'Athletes - Silver'!AY61+'Athletes - Bronze'!AY61 &gt; 0, 'Athletes - Gold'!AY61*'Medal values'!$B$1+'Athletes - Silver'!AY61*'Medal values'!$B$2+'Athletes - Bronze'!AY61*'Medal values'!$B$3, "") + IF(AND(AY$1 = AX$1, AX$2 = "Mixed"), 0.5*AX61, 0) + IF(AND(AY$1 = AZ$1, AZ$2 = "Mixed"), 0.5*AZ61, 0)</f>
        <v>0</v>
      </c>
      <c r="AZ61" s="5">
        <f>IF('Athletes - Gold'!AZ61+'Athletes - Silver'!AZ61+'Athletes - Bronze'!AZ61 &gt; 0, 'Athletes - Gold'!AZ61*'Medal values'!$B$1+'Athletes - Silver'!AZ61*'Medal values'!$B$2+'Athletes - Bronze'!AZ61*'Medal values'!$B$3, "") + IF(AND(AZ$1 = AY$1, AY$2 = "Mixed"), 0.5*AY61, 0) + IF(AND(AZ$1 = BA$1, BA$2 = "Mixed"), 0.5*BA61, 0)</f>
        <v>0</v>
      </c>
      <c r="BA61" s="5">
        <f>IF('Athletes - Gold'!BA61+'Athletes - Silver'!BA61+'Athletes - Bronze'!BA61 &gt; 0, 'Athletes - Gold'!BA61*'Medal values'!$B$1+'Athletes - Silver'!BA61*'Medal values'!$B$2+'Athletes - Bronze'!BA61*'Medal values'!$B$3, "") + IF(AND(BA$1 = AZ$1, AZ$2 = "Mixed"), 0.5*AZ61, 0) + IF(AND(BA$1 = BB$1, BB$2 = "Mixed"), 0.5*BB61, 0)</f>
        <v>0</v>
      </c>
      <c r="BB61" s="5">
        <f>IF('Athletes - Gold'!BB61+'Athletes - Silver'!BB61+'Athletes - Bronze'!BB61 &gt; 0, 'Athletes - Gold'!BB61*'Medal values'!$B$1+'Athletes - Silver'!BB61*'Medal values'!$B$2+'Athletes - Bronze'!BB61*'Medal values'!$B$3, "") + IF(AND(BB$1 = BA$1, BA$2 = "Mixed"), 0.5*BA61, 0) + IF(AND(BB$1 = BC$1, BC$2 = "Mixed"), 0.5*BC61, 0)</f>
        <v>0</v>
      </c>
      <c r="BC61" s="5">
        <f>IF('Athletes - Gold'!BC61+'Athletes - Silver'!BC61+'Athletes - Bronze'!BC61 &gt; 0, 'Athletes - Gold'!BC61*'Medal values'!$B$1+'Athletes - Silver'!BC61*'Medal values'!$B$2+'Athletes - Bronze'!BC61*'Medal values'!$B$3, "") + IF(AND(BC$1 = BB$1, BB$2 = "Mixed"), 0.5*BB61, 0) + IF(AND(BC$1 = BD$1, BD$2 = "Mixed"), 0.5*BD61, 0)</f>
        <v>0</v>
      </c>
      <c r="BD61" s="5">
        <f>IF('Athletes - Gold'!BD61+'Athletes - Silver'!BD61+'Athletes - Bronze'!BD61 &gt; 0, 'Athletes - Gold'!BD61*'Medal values'!$B$1+'Athletes - Silver'!BD61*'Medal values'!$B$2+'Athletes - Bronze'!BD61*'Medal values'!$B$3, "") + IF(AND(BD$1 = BC$1, BC$2 = "Mixed"), 0.5*BC61, 0) + IF(AND(BD$1 = BE$1, BE$2 = "Mixed"), 0.5*BE61, 0)</f>
        <v>0</v>
      </c>
      <c r="BE61" s="5">
        <f>IF('Athletes - Gold'!BE61+'Athletes - Silver'!BE61+'Athletes - Bronze'!BE61 &gt; 0, 'Athletes - Gold'!BE61*'Medal values'!$B$1+'Athletes - Silver'!BE61*'Medal values'!$B$2+'Athletes - Bronze'!BE61*'Medal values'!$B$3, "") + IF(AND(BE$1 = BD$1, BD$2 = "Mixed"), 0.5*BD61, 0) + IF(AND(BE$1 = BF$1, BF$2 = "Mixed"), 0.5*BF61, 0)</f>
        <v>0</v>
      </c>
      <c r="BF61" s="5">
        <f>IF('Athletes - Gold'!BF61+'Athletes - Silver'!BF61+'Athletes - Bronze'!BF61 &gt; 0, 'Athletes - Gold'!BF61*'Medal values'!$B$1+'Athletes - Silver'!BF61*'Medal values'!$B$2+'Athletes - Bronze'!BF61*'Medal values'!$B$3, "") + IF(AND(BF$1 = BE$1, BE$2 = "Mixed"), 0.5*BE61, 0) + IF(AND(BF$1 = BG$1, BG$2 = "Mixed"), 0.5*BG61, 0)</f>
        <v>0</v>
      </c>
      <c r="BG61" s="5">
        <f>IF('Athletes - Gold'!BG61+'Athletes - Silver'!BG61+'Athletes - Bronze'!BG61 &gt; 0, 'Athletes - Gold'!BG61*'Medal values'!$B$1+'Athletes - Silver'!BG61*'Medal values'!$B$2+'Athletes - Bronze'!BG61*'Medal values'!$B$3, "") + IF(AND(BG$1 = BF$1, BF$2 = "Mixed"), 0.5*BF61, 0) + IF(AND(BG$1 = BH$1, BH$2 = "Mixed"), 0.5*BH61, 0)</f>
        <v>0</v>
      </c>
      <c r="BH61" s="5">
        <f>IF('Athletes - Gold'!BH61+'Athletes - Silver'!BH61+'Athletes - Bronze'!BH61 &gt; 0, 'Athletes - Gold'!BH61*'Medal values'!$B$1+'Athletes - Silver'!BH61*'Medal values'!$B$2+'Athletes - Bronze'!BH61*'Medal values'!$B$3, "") + IF(AND(BH$1 = BG$1, BG$2 = "Mixed"), 0.5*BG61, 0) + IF(AND(BH$1 = BI$1, BI$2 = "Mixed"), 0.5*BI61, 0)</f>
        <v>0</v>
      </c>
      <c r="BI61" s="5">
        <f>IF('Athletes - Gold'!BI61+'Athletes - Silver'!BI61+'Athletes - Bronze'!BI61 &gt; 0, 'Athletes - Gold'!BI61*'Medal values'!$B$1+'Athletes - Silver'!BI61*'Medal values'!$B$2+'Athletes - Bronze'!BI61*'Medal values'!$B$3, "") + IF(AND(BI$1 = BH$1, BH$2 = "Mixed"), 0.5*BH61, 0) + IF(AND(BI$1 = BJ$1, BJ$2 = "Mixed"), 0.5*BJ61, 0)</f>
        <v>0</v>
      </c>
      <c r="BJ61" s="5">
        <f>IF('Athletes - Gold'!BJ61+'Athletes - Silver'!BJ61+'Athletes - Bronze'!BJ61 &gt; 0, 'Athletes - Gold'!BJ61*'Medal values'!$B$1+'Athletes - Silver'!BJ61*'Medal values'!$B$2+'Athletes - Bronze'!BJ61*'Medal values'!$B$3, "") + IF(AND(BJ$1 = BI$1, BI$2 = "Mixed"), 0.5*BI61, 0) + IF(AND(BJ$1 = BK$1, BK$2 = "Mixed"), 0.5*BK61, 0)</f>
        <v>0</v>
      </c>
      <c r="BK61" s="5">
        <f>IF('Athletes - Gold'!BK61+'Athletes - Silver'!BK61+'Athletes - Bronze'!BK61 &gt; 0, 'Athletes - Gold'!BK61*'Medal values'!$B$1+'Athletes - Silver'!BK61*'Medal values'!$B$2+'Athletes - Bronze'!BK61*'Medal values'!$B$3, "") + IF(AND(BK$1 = BJ$1, BJ$2 = "Mixed"), 0.5*BJ61, 0) + IF(AND(BK$1 = BL$1, BL$2 = "Mixed"), 0.5*BL61, 0)</f>
        <v>0</v>
      </c>
      <c r="BL61" s="5">
        <f>IF('Athletes - Gold'!BL61+'Athletes - Silver'!BL61+'Athletes - Bronze'!BL61 &gt; 0, 'Athletes - Gold'!BL61*'Medal values'!$B$1+'Athletes - Silver'!BL61*'Medal values'!$B$2+'Athletes - Bronze'!BL61*'Medal values'!$B$3, "") + IF(AND(BL$1 = BK$1, BK$2 = "Mixed"), 0.5*BK61, 0) + IF(AND(BL$1 = BM$1, BM$2 = "Mixed"), 0.5*BM61, 0)</f>
        <v>0</v>
      </c>
      <c r="BM61" s="5">
        <f>IF('Athletes - Gold'!BM61+'Athletes - Silver'!BM61+'Athletes - Bronze'!BM61 &gt; 0, 'Athletes - Gold'!BM61*'Medal values'!$B$1+'Athletes - Silver'!BM61*'Medal values'!$B$2+'Athletes - Bronze'!BM61*'Medal values'!$B$3, "") + IF(AND(BM$1 = BL$1, BL$2 = "Mixed"), 0.5*BL61, 0) + IF(AND(BM$1 = BN$1, BN$2 = "Mixed"), 0.5*BN61, 0)</f>
        <v>0</v>
      </c>
      <c r="BN61" s="5">
        <f>IF('Athletes - Gold'!BN61+'Athletes - Silver'!BN61+'Athletes - Bronze'!BN61 &gt; 0, 'Athletes - Gold'!BN61*'Medal values'!$B$1+'Athletes - Silver'!BN61*'Medal values'!$B$2+'Athletes - Bronze'!BN61*'Medal values'!$B$3, "") + IF(AND(BN$1 = BM$1, BM$2 = "Mixed"), 0.5*BM61, 0) + IF(AND(BN$1 = BO$1, BO$2 = "Mixed"), 0.5*BO61, 0)</f>
        <v>0</v>
      </c>
      <c r="BO61" s="5">
        <f>IF('Athletes - Gold'!BO61+'Athletes - Silver'!BO61+'Athletes - Bronze'!BO61 &gt; 0, 'Athletes - Gold'!BO61*'Medal values'!$B$1+'Athletes - Silver'!BO61*'Medal values'!$B$2+'Athletes - Bronze'!BO61*'Medal values'!$B$3, "") + IF(AND(BO$1 = BN$1, BN$2 = "Mixed"), 0.5*BN61, 0) + IF(AND(BO$1 = BP$1, BP$2 = "Mixed"), 0.5*BP61, 0)</f>
        <v>0</v>
      </c>
      <c r="BP61" s="5">
        <f>IF('Athletes - Gold'!BP61+'Athletes - Silver'!BP61+'Athletes - Bronze'!BP61 &gt; 0, 'Athletes - Gold'!BP61*'Medal values'!$B$1+'Athletes - Silver'!BP61*'Medal values'!$B$2+'Athletes - Bronze'!BP61*'Medal values'!$B$3, "") + IF(AND(BP$1 = BO$1, BO$2 = "Mixed"), 0.5*BO61, 0) + IF(AND(BP$1 = BQ$1, BQ$2 = "Mixed"), 0.5*BQ61, 0)</f>
        <v>0</v>
      </c>
      <c r="BQ61" s="5">
        <f>IF('Athletes - Gold'!BQ61+'Athletes - Silver'!BQ61+'Athletes - Bronze'!BQ61 &gt; 0, 'Athletes - Gold'!BQ61*'Medal values'!$B$1+'Athletes - Silver'!BQ61*'Medal values'!$B$2+'Athletes - Bronze'!BQ61*'Medal values'!$B$3, "") + IF(AND(BQ$1 = BP$1, BP$2 = "Mixed"), 0.5*BP61, 0) + IF(AND(BQ$1 = BR$1, BR$2 = "Mixed"), 0.5*BR61, 0)</f>
        <v>0</v>
      </c>
      <c r="BR61" s="5">
        <f>IF('Athletes - Gold'!BR61+'Athletes - Silver'!BR61+'Athletes - Bronze'!BR61 &gt; 0, 'Athletes - Gold'!BR61*'Medal values'!$B$1+'Athletes - Silver'!BR61*'Medal values'!$B$2+'Athletes - Bronze'!BR61*'Medal values'!$B$3, "") + IF(AND(BR$1 = BQ$1, BQ$2 = "Mixed"), 0.5*BQ61, 0) + IF(AND(BR$1 = BS$1, BS$2 = "Mixed"), 0.5*BS61, 0)</f>
        <v>0</v>
      </c>
      <c r="BS61" s="5">
        <f>IF('Athletes - Gold'!BS61+'Athletes - Silver'!BS61+'Athletes - Bronze'!BS61 &gt; 0, 'Athletes - Gold'!BS61*'Medal values'!$B$1+'Athletes - Silver'!BS61*'Medal values'!$B$2+'Athletes - Bronze'!BS61*'Medal values'!$B$3, "") + IF(AND(BS$1 = BR$1, BR$2 = "Mixed"), 0.5*BR61, 0) + IF(AND(BS$1 = BT$1, BT$2 = "Mixed"), 0.5*BT61, 0)</f>
        <v>0</v>
      </c>
      <c r="BT61" s="5">
        <f>IF('Athletes - Gold'!BT61+'Athletes - Silver'!BT61+'Athletes - Bronze'!BT61 &gt; 0, 'Athletes - Gold'!BT61*'Medal values'!$B$1+'Athletes - Silver'!BT61*'Medal values'!$B$2+'Athletes - Bronze'!BT61*'Medal values'!$B$3, "") + IF(AND(BT$1 = BS$1, BS$2 = "Mixed"), 0.5*BS61, 0) + IF(AND(BT$1 = BU$1, BU$2 = "Mixed"), 0.5*BU61, 0)</f>
        <v>0</v>
      </c>
      <c r="BU61" s="5">
        <f>IF('Athletes - Gold'!BU61+'Athletes - Silver'!BU61+'Athletes - Bronze'!BU61 &gt; 0, 'Athletes - Gold'!BU61*'Medal values'!$B$1+'Athletes - Silver'!BU61*'Medal values'!$B$2+'Athletes - Bronze'!BU61*'Medal values'!$B$3, "") + IF(AND(BU$1 = BT$1, BT$2 = "Mixed"), 0.5*BT61, 0) + IF(AND(BU$1 = BV$1, BV$2 = "Mixed"), 0.5*BV61, 0)</f>
        <v>0</v>
      </c>
      <c r="BV61" s="5">
        <f>IF('Athletes - Gold'!BV61+'Athletes - Silver'!BV61+'Athletes - Bronze'!BV61 &gt; 0, 'Athletes - Gold'!BV61*'Medal values'!$B$1+'Athletes - Silver'!BV61*'Medal values'!$B$2+'Athletes - Bronze'!BV61*'Medal values'!$B$3, "") + IF(AND(BV$1 = BU$1, BU$2 = "Mixed"), 0.5*BU61, 0) + IF(AND(BV$1 = BW$1, BW$2 = "Mixed"), 0.5*BW61, 0)</f>
        <v>0</v>
      </c>
      <c r="BW61" s="5">
        <f>IF('Athletes - Gold'!BW61+'Athletes - Silver'!BW61+'Athletes - Bronze'!BW61 &gt; 0, 'Athletes - Gold'!BW61*'Medal values'!$B$1+'Athletes - Silver'!BW61*'Medal values'!$B$2+'Athletes - Bronze'!BW61*'Medal values'!$B$3, "") + IF(AND(BW$1 = BV$1, BV$2 = "Mixed"), 0.5*BV61, 0) + IF(AND(BW$1 = BX$1, BX$2 = "Mixed"), 0.5*BX61, 0)</f>
        <v>0</v>
      </c>
      <c r="BX61" s="5">
        <f>IF('Athletes - Gold'!BX61+'Athletes - Silver'!BX61+'Athletes - Bronze'!BX61 &gt; 0, 'Athletes - Gold'!BX61*'Medal values'!$B$1+'Athletes - Silver'!BX61*'Medal values'!$B$2+'Athletes - Bronze'!BX61*'Medal values'!$B$3, "") + IF(AND(BX$1 = BW$1, BW$2 = "Mixed"), 0.5*BW61, 0) + IF(AND(BX$1 = BY$1, BY$2 = "Mixed"), 0.5*BY61, 0)</f>
        <v>0</v>
      </c>
      <c r="BY61" s="5">
        <f>IF('Athletes - Gold'!BY61+'Athletes - Silver'!BY61+'Athletes - Bronze'!BY61 &gt; 0, 'Athletes - Gold'!BY61*'Medal values'!$B$1+'Athletes - Silver'!BY61*'Medal values'!$B$2+'Athletes - Bronze'!BY61*'Medal values'!$B$3, "") + IF(AND(BY$1 = BX$1, BX$2 = "Mixed"), 0.5*BX61, 0) + IF(AND(BY$1 = BZ$1, BZ$2 = "Mixed"), 0.5*BZ61, 0)</f>
        <v>0</v>
      </c>
      <c r="BZ61" s="5">
        <f>IF('Athletes - Gold'!BZ61+'Athletes - Silver'!BZ61+'Athletes - Bronze'!BZ61 &gt; 0, 'Athletes - Gold'!BZ61*'Medal values'!$B$1+'Athletes - Silver'!BZ61*'Medal values'!$B$2+'Athletes - Bronze'!BZ61*'Medal values'!$B$3, "") + IF(AND(BZ$1 = BY$1, BY$2 = "Mixed"), 0.5*BY61, 0) + IF(AND(BZ$1 = CA$1, CA$2 = "Mixed"), 0.5*CA61, 0)</f>
        <v>0</v>
      </c>
      <c r="CA61" s="5">
        <f>IF('Athletes - Gold'!CA61+'Athletes - Silver'!CA61+'Athletes - Bronze'!CA61 &gt; 0, 'Athletes - Gold'!CA61*'Medal values'!$B$1+'Athletes - Silver'!CA61*'Medal values'!$B$2+'Athletes - Bronze'!CA61*'Medal values'!$B$3, "") + IF(AND(CA$1 = BZ$1, BZ$2 = "Mixed"), 0.5*BZ61, 0) + IF(AND(CA$1 = CB$1, CB$2 = "Mixed"), 0.5*CB61, 0)</f>
        <v>0</v>
      </c>
      <c r="CB61" s="5">
        <f>IF('Athletes - Gold'!CB61+'Athletes - Silver'!CB61+'Athletes - Bronze'!CB61 &gt; 0, 'Athletes - Gold'!CB61*'Medal values'!$B$1+'Athletes - Silver'!CB61*'Medal values'!$B$2+'Athletes - Bronze'!CB61*'Medal values'!$B$3, "") + IF(AND(CB$1 = CA$1, CA$2 = "Mixed"), 0.5*CA61, 0) + IF(AND(CB$1 = CC$1, CC$2 = "Mixed"), 0.5*CC61, 0)</f>
        <v>0</v>
      </c>
      <c r="CC61" s="5">
        <f>IF('Athletes - Gold'!CC61+'Athletes - Silver'!CC61+'Athletes - Bronze'!CC61 &gt; 0, 'Athletes - Gold'!CC61*'Medal values'!$B$1+'Athletes - Silver'!CC61*'Medal values'!$B$2+'Athletes - Bronze'!CC61*'Medal values'!$B$3, "") + IF(AND(CC$1 = CB$1, CB$2 = "Mixed"), 0.5*CB61, 0) + IF(AND(CC$1 = CD$1, CD$2 = "Mixed"), 0.5*CD61, 0)</f>
        <v>0</v>
      </c>
      <c r="CD61" s="5">
        <f>IF('Athletes - Gold'!CD61+'Athletes - Silver'!CD61+'Athletes - Bronze'!CD61 &gt; 0, 'Athletes - Gold'!CD61*'Medal values'!$B$1+'Athletes - Silver'!CD61*'Medal values'!$B$2+'Athletes - Bronze'!CD61*'Medal values'!$B$3, "") + IF(AND(CD$1 = CC$1, CC$2 = "Mixed"), 0.5*CC61, 0) + IF(AND(CD$1 = CE$1, CE$2 = "Mixed"), 0.5*CE61, 0)</f>
        <v>0</v>
      </c>
      <c r="CE61" s="5">
        <f>IF('Athletes - Gold'!CE61+'Athletes - Silver'!CE61+'Athletes - Bronze'!CE61 &gt; 0, 'Athletes - Gold'!CE61*'Medal values'!$B$1+'Athletes - Silver'!CE61*'Medal values'!$B$2+'Athletes - Bronze'!CE61*'Medal values'!$B$3, "") + IF(AND(CE$1 = CD$1, CD$2 = "Mixed"), 0.5*CD61, 0) + IF(AND(CE$1 = CF$1, CF$2 = "Mixed"), 0.5*CF61, 0)</f>
        <v>0</v>
      </c>
      <c r="CF61" s="5">
        <f>IF('Athletes - Gold'!CF61+'Athletes - Silver'!CF61+'Athletes - Bronze'!CF61 &gt; 0, 'Athletes - Gold'!CF61*'Medal values'!$B$1+'Athletes - Silver'!CF61*'Medal values'!$B$2+'Athletes - Bronze'!CF61*'Medal values'!$B$3, "") + IF(AND(CF$1 = CE$1, CE$2 = "Mixed"), 0.5*CE61, 0) + IF(AND(CF$1 = CG$1, CG$2 = "Mixed"), 0.5*CG61, 0)</f>
        <v>0</v>
      </c>
      <c r="CG61" s="5">
        <f>IF('Athletes - Gold'!CG61+'Athletes - Silver'!CG61+'Athletes - Bronze'!CG61 &gt; 0, 'Athletes - Gold'!CG61*'Medal values'!$B$1+'Athletes - Silver'!CG61*'Medal values'!$B$2+'Athletes - Bronze'!CG61*'Medal values'!$B$3, "") + IF(AND(CG$1 = CF$1, CF$2 = "Mixed"), 0.5*CF61, 0) + IF(AND(CG$1 = CH$1, CH$2 = "Mixed"), 0.5*CH61, 0)</f>
        <v>0</v>
      </c>
      <c r="CH61" s="5">
        <f>IF('Athletes - Gold'!CH61+'Athletes - Silver'!CH61+'Athletes - Bronze'!CH61 &gt; 0, 'Athletes - Gold'!CH61*'Medal values'!$B$1+'Athletes - Silver'!CH61*'Medal values'!$B$2+'Athletes - Bronze'!CH61*'Medal values'!$B$3, "") + IF(AND(CH$1 = CG$1, CG$2 = "Mixed"), 0.5*CG61, 0) + IF(AND(CH$1 = CI$1, CI$2 = "Mixed"), 0.5*CI61, 0)</f>
        <v>0</v>
      </c>
      <c r="CI61" s="5">
        <f>IF('Athletes - Gold'!CI61+'Athletes - Silver'!CI61+'Athletes - Bronze'!CI61 &gt; 0, 'Athletes - Gold'!CI61*'Medal values'!$B$1+'Athletes - Silver'!CI61*'Medal values'!$B$2+'Athletes - Bronze'!CI61*'Medal values'!$B$3, "") + IF(AND(CI$1 = CH$1, CH$2 = "Mixed"), 0.5*CH61, 0) + IF(AND(CI$1 = CJ$1, CJ$2 = "Mixed"), 0.5*CJ61, 0)</f>
        <v>0</v>
      </c>
      <c r="CJ61" s="5">
        <f>IF('Athletes - Gold'!CJ61+'Athletes - Silver'!CJ61+'Athletes - Bronze'!CJ61 &gt; 0, 'Athletes - Gold'!CJ61*'Medal values'!$B$1+'Athletes - Silver'!CJ61*'Medal values'!$B$2+'Athletes - Bronze'!CJ61*'Medal values'!$B$3, "") + IF(AND(CJ$1 = CI$1, CI$2 = "Mixed"), 0.5*CI61, 0) + IF(AND(CJ$1 = CK$1, CK$2 = "Mixed"), 0.5*CK61, 0)</f>
        <v>0</v>
      </c>
      <c r="CK61" s="5">
        <f>IF('Athletes - Gold'!CK61+'Athletes - Silver'!CK61+'Athletes - Bronze'!CK61 &gt; 0, 'Athletes - Gold'!CK61*'Medal values'!$B$1+'Athletes - Silver'!CK61*'Medal values'!$B$2+'Athletes - Bronze'!CK61*'Medal values'!$B$3, "") + IF(AND(CK$1 = CJ$1, CJ$2 = "Mixed"), 0.5*CJ61, 0) + IF(AND(CK$1 = CL$1, CL$2 = "Mixed"), 0.5*CL61, 0)</f>
        <v>0</v>
      </c>
      <c r="CL61" s="5">
        <f>IF('Athletes - Gold'!CL61+'Athletes - Silver'!CL61+'Athletes - Bronze'!CL61 &gt; 0, 'Athletes - Gold'!CL61*'Medal values'!$B$1+'Athletes - Silver'!CL61*'Medal values'!$B$2+'Athletes - Bronze'!CL61*'Medal values'!$B$3, "") + IF(AND(CL$1 = CK$1, CK$2 = "Mixed"), 0.5*CK61, 0) + IF(AND(CL$1 = CM$1, CM$2 = "Mixed"), 0.5*CM61, 0)</f>
        <v>0</v>
      </c>
      <c r="CM61" s="5">
        <f>IF('Athletes - Gold'!CM61+'Athletes - Silver'!CM61+'Athletes - Bronze'!CM61 &gt; 0, 'Athletes - Gold'!CM61*'Medal values'!$B$1+'Athletes - Silver'!CM61*'Medal values'!$B$2+'Athletes - Bronze'!CM61*'Medal values'!$B$3, "") + IF(AND(CM$1 = CL$1, CL$2 = "Mixed"), 0.5*CL61, 0) + IF(AND(CM$1 = CN$1, CN$2 = "Mixed"), 0.5*CN61, 0)</f>
        <v>0</v>
      </c>
      <c r="CN61" s="5">
        <f>IF('Athletes - Gold'!CN61+'Athletes - Silver'!CN61+'Athletes - Bronze'!CN61 &gt; 0, 'Athletes - Gold'!CN61*'Medal values'!$B$1+'Athletes - Silver'!CN61*'Medal values'!$B$2+'Athletes - Bronze'!CN61*'Medal values'!$B$3, "") + IF(AND(CN$1 = CM$1, CM$2 = "Mixed"), 0.5*CM61, 0) + IF(AND(CN$1 = CO$1, CO$2 = "Mixed"), 0.5*CO61, 0)</f>
        <v>0</v>
      </c>
      <c r="CO61" s="5">
        <f>IF('Athletes - Gold'!CO61+'Athletes - Silver'!CO61+'Athletes - Bronze'!CO61 &gt; 0, 'Athletes - Gold'!CO61*'Medal values'!$B$1+'Athletes - Silver'!CO61*'Medal values'!$B$2+'Athletes - Bronze'!CO61*'Medal values'!$B$3, "") + IF(AND(CO$1 = CN$1, CN$2 = "Mixed"), 0.5*CN61, 0) + IF(AND(CO$1 = CP$1, CP$2 = "Mixed"), 0.5*CP61, 0)</f>
        <v>0</v>
      </c>
      <c r="CP61" s="5">
        <f>IF('Athletes - Gold'!CP61+'Athletes - Silver'!CP61+'Athletes - Bronze'!CP61 &gt; 0, 'Athletes - Gold'!CP61*'Medal values'!$B$1+'Athletes - Silver'!CP61*'Medal values'!$B$2+'Athletes - Bronze'!CP61*'Medal values'!$B$3, "") + IF(AND(CP$1 = CO$1, CO$2 = "Mixed"), 0.5*CO61, 0) + IF(AND(CP$1 = CQ$1, CQ$2 = "Mixed"), 0.5*CQ61, 0)</f>
        <v>0</v>
      </c>
      <c r="CQ61" s="5">
        <f>IF('Athletes - Gold'!CQ61+'Athletes - Silver'!CQ61+'Athletes - Bronze'!CQ61 &gt; 0, 'Athletes - Gold'!CQ61*'Medal values'!$B$1+'Athletes - Silver'!CQ61*'Medal values'!$B$2+'Athletes - Bronze'!CQ61*'Medal values'!$B$3, "") + IF(AND(CQ$1 = CP$1, CP$2 = "Mixed"), 0.5*CP61, 0) + IF(AND(CQ$1 = CR$1, CR$2 = "Mixed"), 0.5*CR61, 0)</f>
        <v>0</v>
      </c>
      <c r="CR61" s="5">
        <f>IF('Athletes - Gold'!CR61+'Athletes - Silver'!CR61+'Athletes - Bronze'!CR61 &gt; 0, 'Athletes - Gold'!CR61*'Medal values'!$B$1+'Athletes - Silver'!CR61*'Medal values'!$B$2+'Athletes - Bronze'!CR61*'Medal values'!$B$3, "") + IF(AND(CR$1 = CQ$1, CQ$2 = "Mixed"), 0.5*CQ61, 0) + IF(AND(CR$1 = CS$1, CS$2 = "Mixed"), 0.5*CS61, 0)</f>
        <v>0</v>
      </c>
      <c r="CS61" s="5">
        <f>IF('Athletes - Gold'!CS61+'Athletes - Silver'!CS61+'Athletes - Bronze'!CS61 &gt; 0, 'Athletes - Gold'!CS61*'Medal values'!$B$1+'Athletes - Silver'!CS61*'Medal values'!$B$2+'Athletes - Bronze'!CS61*'Medal values'!$B$3, "") + IF(AND(CS$1 = CR$1, CR$2 = "Mixed"), 0.5*CR61, 0) + IF(AND(CS$1 = CT$1, CT$2 = "Mixed"), 0.5*CT61, 0)</f>
        <v>0</v>
      </c>
      <c r="CT61" s="5">
        <f>IF('Athletes - Gold'!CT61+'Athletes - Silver'!CT61+'Athletes - Bronze'!CT61 &gt; 0, 'Athletes - Gold'!CT61*'Medal values'!$B$1+'Athletes - Silver'!CT61*'Medal values'!$B$2+'Athletes - Bronze'!CT61*'Medal values'!$B$3, "") + IF(AND(CT$1 = CS$1, CS$2 = "Mixed"), 0.5*CS61, 0) + IF(AND(CT$1 = CU$1, CU$2 = "Mixed"), 0.5*CU61, 0)</f>
        <v>0</v>
      </c>
      <c r="CU61" s="5">
        <f>IF('Athletes - Gold'!CU61+'Athletes - Silver'!CU61+'Athletes - Bronze'!CU61 &gt; 0, 'Athletes - Gold'!CU61*'Medal values'!$B$1+'Athletes - Silver'!CU61*'Medal values'!$B$2+'Athletes - Bronze'!CU61*'Medal values'!$B$3, "") + IF(AND(CU$1 = CT$1, CT$2 = "Mixed"), 0.5*CT61, 0) + IF(AND(CU$1 = CV$1, CV$2 = "Mixed"), 0.5*CV61, 0)</f>
        <v>0</v>
      </c>
      <c r="CV61" s="5">
        <f>IF('Athletes - Gold'!CV61+'Athletes - Silver'!CV61+'Athletes - Bronze'!CV61 &gt; 0, 'Athletes - Gold'!CV61*'Medal values'!$B$1+'Athletes - Silver'!CV61*'Medal values'!$B$2+'Athletes - Bronze'!CV61*'Medal values'!$B$3, "") + IF(AND(CV$1 = CU$1, CU$2 = "Mixed"), 0.5*CU61, 0) + IF(AND(CV$1 = CW$1, CW$2 = "Mixed"), 0.5*CW61, 0)</f>
        <v>0</v>
      </c>
      <c r="CW61" s="5">
        <f t="shared" ref="CW61:CX61" si="60">SUMIF($B$2:$CV$2,CW$2, $B61:$CV61)</f>
        <v>3.001</v>
      </c>
      <c r="CX61" s="5">
        <f t="shared" si="60"/>
        <v>0</v>
      </c>
      <c r="CY61" s="5">
        <f t="shared" si="3"/>
        <v>3.001</v>
      </c>
    </row>
    <row r="62">
      <c r="A62" s="5" t="str">
        <f>Countries!A60</f>
        <v>MAS</v>
      </c>
      <c r="B62" s="5">
        <f>IF('Athletes - Gold'!B62+'Athletes - Silver'!B62+'Athletes - Bronze'!B62 &gt; 0, 'Athletes - Gold'!B62*'Medal values'!$B$1+'Athletes - Silver'!B62*'Medal values'!$B$2+'Athletes - Bronze'!B62*'Medal values'!$B$3, "") + IF(AND(B$1 = A$1, A$2 = "Mixed"), 0.5*A62, 0) + IF(AND(B$1 = C$1, C$2 = "Mixed"), 0.5*C62, 0)</f>
        <v>0</v>
      </c>
      <c r="C62" s="5">
        <f>IF('Athletes - Gold'!C62+'Athletes - Silver'!C62+'Athletes - Bronze'!C62 &gt; 0, 'Athletes - Gold'!C62*'Medal values'!$B$1+'Athletes - Silver'!C62*'Medal values'!$B$2+'Athletes - Bronze'!C62*'Medal values'!$B$3, "") + IF(AND(C$1 = B$1, B$2 = "Mixed"), 0.5*B62, 0) + IF(AND(C$1 = D$1, D$2 = "Mixed"), 0.5*D62, 0)</f>
        <v>0</v>
      </c>
      <c r="D62" s="5">
        <f>IF('Athletes - Gold'!D62+'Athletes - Silver'!D62+'Athletes - Bronze'!D62 &gt; 0, 'Athletes - Gold'!D62*'Medal values'!$B$1+'Athletes - Silver'!D62*'Medal values'!$B$2+'Athletes - Bronze'!D62*'Medal values'!$B$3, "") + IF(AND(D$1 = C$1, C$2 = "Mixed"), 0.5*C62, 0) + IF(AND(D$1 = E$1, E$2 = "Mixed"), 0.5*E62, 0)</f>
        <v>0</v>
      </c>
      <c r="E62" s="5">
        <f>IF('Athletes - Gold'!E62+'Athletes - Silver'!E62+'Athletes - Bronze'!E62 &gt; 0, 'Athletes - Gold'!E62*'Medal values'!$B$1+'Athletes - Silver'!E62*'Medal values'!$B$2+'Athletes - Bronze'!E62*'Medal values'!$B$3, "") + IF(AND(E$1 = D$1, D$2 = "Mixed"), 0.5*D62, 0) + IF(AND(E$1 = F$1, F$2 = "Mixed"), 0.5*F62, 0)</f>
        <v>0</v>
      </c>
      <c r="F62" s="5">
        <f>IF('Athletes - Gold'!F62+'Athletes - Silver'!F62+'Athletes - Bronze'!F62 &gt; 0, 'Athletes - Gold'!F62*'Medal values'!$B$1+'Athletes - Silver'!F62*'Medal values'!$B$2+'Athletes - Bronze'!F62*'Medal values'!$B$3, "") + IF(AND(F$1 = E$1, E$2 = "Mixed"), 0.5*E62, 0) + IF(AND(F$1 = G$1, G$2 = "Mixed"), 0.5*G62, 0)</f>
        <v>0</v>
      </c>
      <c r="G62" s="5">
        <f>IF('Athletes - Gold'!G62+'Athletes - Silver'!G62+'Athletes - Bronze'!G62 &gt; 0, 'Athletes - Gold'!G62*'Medal values'!$B$1+'Athletes - Silver'!G62*'Medal values'!$B$2+'Athletes - Bronze'!G62*'Medal values'!$B$3, "") + IF(AND(G$1 = F$1, F$2 = "Mixed"), 0.5*F62, 0) + IF(AND(G$1 = H$1, H$2 = "Mixed"), 0.5*H62, 0)</f>
        <v>0</v>
      </c>
      <c r="H62" s="5">
        <f>IF('Athletes - Gold'!H62+'Athletes - Silver'!H62+'Athletes - Bronze'!H62 &gt; 0, 'Athletes - Gold'!H62*'Medal values'!$B$1+'Athletes - Silver'!H62*'Medal values'!$B$2+'Athletes - Bronze'!H62*'Medal values'!$B$3, "") + IF(AND(H$1 = G$1, G$2 = "Mixed"), 0.5*G62, 0) + IF(AND(H$1 = I$1, I$2 = "Mixed"), 0.5*I62, 0)</f>
        <v>0</v>
      </c>
      <c r="I62" s="5">
        <f>IF('Athletes - Gold'!I62+'Athletes - Silver'!I62+'Athletes - Bronze'!I62 &gt; 0, 'Athletes - Gold'!I62*'Medal values'!$B$1+'Athletes - Silver'!I62*'Medal values'!$B$2+'Athletes - Bronze'!I62*'Medal values'!$B$3, "") + IF(AND(I$1 = H$1, H$2 = "Mixed"), 0.5*H62, 0) + IF(AND(I$1 = J$1, J$2 = "Mixed"), 0.5*J62, 0)</f>
        <v>0</v>
      </c>
      <c r="J62" s="5">
        <f>IF('Athletes - Gold'!J62+'Athletes - Silver'!J62+'Athletes - Bronze'!J62 &gt; 0, 'Athletes - Gold'!J62*'Medal values'!$B$1+'Athletes - Silver'!J62*'Medal values'!$B$2+'Athletes - Bronze'!J62*'Medal values'!$B$3, "") + IF(AND(J$1 = I$1, I$2 = "Mixed"), 0.5*I62, 0) + IF(AND(J$1 = K$1, K$2 = "Mixed"), 0.5*K62, 0)</f>
        <v>0</v>
      </c>
      <c r="K62" s="5">
        <f>IF('Athletes - Gold'!K62+'Athletes - Silver'!K62+'Athletes - Bronze'!K62 &gt; 0, 'Athletes - Gold'!K62*'Medal values'!$B$1+'Athletes - Silver'!K62*'Medal values'!$B$2+'Athletes - Bronze'!K62*'Medal values'!$B$3, "") + IF(AND(K$1 = J$1, J$2 = "Mixed"), 0.5*J62, 0) + IF(AND(K$1 = L$1, L$2 = "Mixed"), 0.5*L62, 0)</f>
        <v>0</v>
      </c>
      <c r="L62" s="5">
        <f>IF('Athletes - Gold'!L62+'Athletes - Silver'!L62+'Athletes - Bronze'!L62 &gt; 0, 'Athletes - Gold'!L62*'Medal values'!$B$1+'Athletes - Silver'!L62*'Medal values'!$B$2+'Athletes - Bronze'!L62*'Medal values'!$B$3, "") + IF(AND(L$1 = K$1, K$2 = "Mixed"), 0.5*K62, 0) + IF(AND(L$1 = M$1, M$2 = "Mixed"), 0.5*M62, 0)</f>
        <v>0</v>
      </c>
      <c r="M62" s="5">
        <f>IF('Athletes - Gold'!M62+'Athletes - Silver'!M62+'Athletes - Bronze'!M62 &gt; 0, 'Athletes - Gold'!M62*'Medal values'!$B$1+'Athletes - Silver'!M62*'Medal values'!$B$2+'Athletes - Bronze'!M62*'Medal values'!$B$3, "") + IF(AND(M$1 = L$1, L$2 = "Mixed"), 0.5*L62, 0) + IF(AND(M$1 = N$1, N$2 = "Mixed"), 0.5*N62, 0)</f>
        <v>2</v>
      </c>
      <c r="N62" s="5">
        <f>IF('Athletes - Gold'!N62+'Athletes - Silver'!N62+'Athletes - Bronze'!N62 &gt; 0, 'Athletes - Gold'!N62*'Medal values'!$B$1+'Athletes - Silver'!N62*'Medal values'!$B$2+'Athletes - Bronze'!N62*'Medal values'!$B$3, "") + IF(AND(N$1 = M$1, M$2 = "Mixed"), 0.5*M62, 0) + IF(AND(N$1 = O$1, O$2 = "Mixed"), 0.5*O62, 0)</f>
        <v>0</v>
      </c>
      <c r="O62" s="5">
        <f>IF('Athletes - Gold'!O62+'Athletes - Silver'!O62+'Athletes - Bronze'!O62 &gt; 0, 'Athletes - Gold'!O62*'Medal values'!$B$1+'Athletes - Silver'!O62*'Medal values'!$B$2+'Athletes - Bronze'!O62*'Medal values'!$B$3, "") + IF(AND(O$1 = N$1, N$2 = "Mixed"), 0.5*N62, 0) + IF(AND(O$1 = P$1, P$2 = "Mixed"), 0.5*P62, 0)</f>
        <v>0</v>
      </c>
      <c r="P62" s="5">
        <f>IF('Athletes - Gold'!P62+'Athletes - Silver'!P62+'Athletes - Bronze'!P62 &gt; 0, 'Athletes - Gold'!P62*'Medal values'!$B$1+'Athletes - Silver'!P62*'Medal values'!$B$2+'Athletes - Bronze'!P62*'Medal values'!$B$3, "") + IF(AND(P$1 = O$1, O$2 = "Mixed"), 0.5*O62, 0) + IF(AND(P$1 = Q$1, Q$2 = "Mixed"), 0.5*Q62, 0)</f>
        <v>0</v>
      </c>
      <c r="Q62" s="5">
        <f>IF('Athletes - Gold'!Q62+'Athletes - Silver'!Q62+'Athletes - Bronze'!Q62 &gt; 0, 'Athletes - Gold'!Q62*'Medal values'!$B$1+'Athletes - Silver'!Q62*'Medal values'!$B$2+'Athletes - Bronze'!Q62*'Medal values'!$B$3, "") + IF(AND(Q$1 = P$1, P$2 = "Mixed"), 0.5*P62, 0) + IF(AND(Q$1 = R$1, R$2 = "Mixed"), 0.5*R62, 0)</f>
        <v>0</v>
      </c>
      <c r="R62" s="5">
        <f>IF('Athletes - Gold'!R62+'Athletes - Silver'!R62+'Athletes - Bronze'!R62 &gt; 0, 'Athletes - Gold'!R62*'Medal values'!$B$1+'Athletes - Silver'!R62*'Medal values'!$B$2+'Athletes - Bronze'!R62*'Medal values'!$B$3, "") + IF(AND(R$1 = Q$1, Q$2 = "Mixed"), 0.5*Q62, 0) + IF(AND(R$1 = S$1, S$2 = "Mixed"), 0.5*S62, 0)</f>
        <v>0</v>
      </c>
      <c r="S62" s="5">
        <f>IF('Athletes - Gold'!S62+'Athletes - Silver'!S62+'Athletes - Bronze'!S62 &gt; 0, 'Athletes - Gold'!S62*'Medal values'!$B$1+'Athletes - Silver'!S62*'Medal values'!$B$2+'Athletes - Bronze'!S62*'Medal values'!$B$3, "") + IF(AND(S$1 = R$1, R$2 = "Mixed"), 0.5*R62, 0) + IF(AND(S$1 = T$1, T$2 = "Mixed"), 0.5*T62, 0)</f>
        <v>0</v>
      </c>
      <c r="T62" s="5">
        <f>IF('Athletes - Gold'!T62+'Athletes - Silver'!T62+'Athletes - Bronze'!T62 &gt; 0, 'Athletes - Gold'!T62*'Medal values'!$B$1+'Athletes - Silver'!T62*'Medal values'!$B$2+'Athletes - Bronze'!T62*'Medal values'!$B$3, "") + IF(AND(T$1 = S$1, S$2 = "Mixed"), 0.5*S62, 0) + IF(AND(T$1 = U$1, U$2 = "Mixed"), 0.5*U62, 0)</f>
        <v>0</v>
      </c>
      <c r="U62" s="5">
        <f>IF('Athletes - Gold'!U62+'Athletes - Silver'!U62+'Athletes - Bronze'!U62 &gt; 0, 'Athletes - Gold'!U62*'Medal values'!$B$1+'Athletes - Silver'!U62*'Medal values'!$B$2+'Athletes - Bronze'!U62*'Medal values'!$B$3, "") + IF(AND(U$1 = T$1, T$2 = "Mixed"), 0.5*T62, 0) + IF(AND(U$1 = V$1, V$2 = "Mixed"), 0.5*V62, 0)</f>
        <v>0</v>
      </c>
      <c r="V62" s="5">
        <f>IF('Athletes - Gold'!V62+'Athletes - Silver'!V62+'Athletes - Bronze'!V62 &gt; 0, 'Athletes - Gold'!V62*'Medal values'!$B$1+'Athletes - Silver'!V62*'Medal values'!$B$2+'Athletes - Bronze'!V62*'Medal values'!$B$3, "") + IF(AND(V$1 = U$1, U$2 = "Mixed"), 0.5*U62, 0) + IF(AND(V$1 = W$1, W$2 = "Mixed"), 0.5*W62, 0)</f>
        <v>0</v>
      </c>
      <c r="W62" s="5">
        <f>IF('Athletes - Gold'!W62+'Athletes - Silver'!W62+'Athletes - Bronze'!W62 &gt; 0, 'Athletes - Gold'!W62*'Medal values'!$B$1+'Athletes - Silver'!W62*'Medal values'!$B$2+'Athletes - Bronze'!W62*'Medal values'!$B$3, "") + IF(AND(W$1 = V$1, V$2 = "Mixed"), 0.5*V62, 0) + IF(AND(W$1 = X$1, X$2 = "Mixed"), 0.5*X62, 0)</f>
        <v>0</v>
      </c>
      <c r="X62" s="5">
        <f>IF('Athletes - Gold'!X62+'Athletes - Silver'!X62+'Athletes - Bronze'!X62 &gt; 0, 'Athletes - Gold'!X62*'Medal values'!$B$1+'Athletes - Silver'!X62*'Medal values'!$B$2+'Athletes - Bronze'!X62*'Medal values'!$B$3, "") + IF(AND(X$1 = W$1, W$2 = "Mixed"), 0.5*W62, 0) + IF(AND(X$1 = Y$1, Y$2 = "Mixed"), 0.5*Y62, 0)</f>
        <v>0</v>
      </c>
      <c r="Y62" s="5">
        <f>IF('Athletes - Gold'!Y62+'Athletes - Silver'!Y62+'Athletes - Bronze'!Y62 &gt; 0, 'Athletes - Gold'!Y62*'Medal values'!$B$1+'Athletes - Silver'!Y62*'Medal values'!$B$2+'Athletes - Bronze'!Y62*'Medal values'!$B$3, "") + IF(AND(Y$1 = X$1, X$2 = "Mixed"), 0.5*X62, 0) + IF(AND(Y$1 = Z$1, Z$2 = "Mixed"), 0.5*Z62, 0)</f>
        <v>0</v>
      </c>
      <c r="Z62" s="5">
        <f>IF('Athletes - Gold'!Z62+'Athletes - Silver'!Z62+'Athletes - Bronze'!Z62 &gt; 0, 'Athletes - Gold'!Z62*'Medal values'!$B$1+'Athletes - Silver'!Z62*'Medal values'!$B$2+'Athletes - Bronze'!Z62*'Medal values'!$B$3, "") + IF(AND(Z$1 = Y$1, Y$2 = "Mixed"), 0.5*Y62, 0) + IF(AND(Z$1 = AA$1, AA$2 = "Mixed"), 0.5*AA62, 0)</f>
        <v>0</v>
      </c>
      <c r="AA62" s="5">
        <f>IF('Athletes - Gold'!AA62+'Athletes - Silver'!AA62+'Athletes - Bronze'!AA62 &gt; 0, 'Athletes - Gold'!AA62*'Medal values'!$B$1+'Athletes - Silver'!AA62*'Medal values'!$B$2+'Athletes - Bronze'!AA62*'Medal values'!$B$3, "") + IF(AND(AA$1 = Z$1, Z$2 = "Mixed"), 0.5*Z62, 0) + IF(AND(AA$1 = AB$1, AB$2 = "Mixed"), 0.5*AB62, 0)</f>
        <v>0</v>
      </c>
      <c r="AB62" s="5">
        <f>IF('Athletes - Gold'!AB62+'Athletes - Silver'!AB62+'Athletes - Bronze'!AB62 &gt; 0, 'Athletes - Gold'!AB62*'Medal values'!$B$1+'Athletes - Silver'!AB62*'Medal values'!$B$2+'Athletes - Bronze'!AB62*'Medal values'!$B$3, "") + IF(AND(AB$1 = AA$1, AA$2 = "Mixed"), 0.5*AA62, 0) + IF(AND(AB$1 = AC$1, AC$2 = "Mixed"), 0.5*AC62, 0)</f>
        <v>0</v>
      </c>
      <c r="AC62" s="5">
        <f>IF('Athletes - Gold'!AC62+'Athletes - Silver'!AC62+'Athletes - Bronze'!AC62 &gt; 0, 'Athletes - Gold'!AC62*'Medal values'!$B$1+'Athletes - Silver'!AC62*'Medal values'!$B$2+'Athletes - Bronze'!AC62*'Medal values'!$B$3, "") + IF(AND(AC$1 = AB$1, AB$2 = "Mixed"), 0.5*AB62, 0) + IF(AND(AC$1 = AD$1, AD$2 = "Mixed"), 0.5*AD62, 0)</f>
        <v>0</v>
      </c>
      <c r="AD62" s="5">
        <f>IF('Athletes - Gold'!AD62+'Athletes - Silver'!AD62+'Athletes - Bronze'!AD62 &gt; 0, 'Athletes - Gold'!AD62*'Medal values'!$B$1+'Athletes - Silver'!AD62*'Medal values'!$B$2+'Athletes - Bronze'!AD62*'Medal values'!$B$3, "") + IF(AND(AD$1 = AC$1, AC$2 = "Mixed"), 0.5*AC62, 0) + IF(AND(AD$1 = AE$1, AE$2 = "Mixed"), 0.5*AE62, 0)</f>
        <v>0</v>
      </c>
      <c r="AE62" s="5">
        <f>IF('Athletes - Gold'!AE62+'Athletes - Silver'!AE62+'Athletes - Bronze'!AE62 &gt; 0, 'Athletes - Gold'!AE62*'Medal values'!$B$1+'Athletes - Silver'!AE62*'Medal values'!$B$2+'Athletes - Bronze'!AE62*'Medal values'!$B$3, "") + IF(AND(AE$1 = AD$1, AD$2 = "Mixed"), 0.5*AD62, 0) + IF(AND(AE$1 = AF$1, AF$2 = "Mixed"), 0.5*AF62, 0)</f>
        <v>0</v>
      </c>
      <c r="AF62" s="5">
        <f>IF('Athletes - Gold'!AF62+'Athletes - Silver'!AF62+'Athletes - Bronze'!AF62 &gt; 0, 'Athletes - Gold'!AF62*'Medal values'!$B$1+'Athletes - Silver'!AF62*'Medal values'!$B$2+'Athletes - Bronze'!AF62*'Medal values'!$B$3, "") + IF(AND(AF$1 = AE$1, AE$2 = "Mixed"), 0.5*AE62, 0) + IF(AND(AF$1 = AG$1, AG$2 = "Mixed"), 0.5*AG62, 0)</f>
        <v>0</v>
      </c>
      <c r="AG62" s="5">
        <f>IF('Athletes - Gold'!AG62+'Athletes - Silver'!AG62+'Athletes - Bronze'!AG62 &gt; 0, 'Athletes - Gold'!AG62*'Medal values'!$B$1+'Athletes - Silver'!AG62*'Medal values'!$B$2+'Athletes - Bronze'!AG62*'Medal values'!$B$3, "") + IF(AND(AG$1 = AF$1, AF$2 = "Mixed"), 0.5*AF62, 0) + IF(AND(AG$1 = AH$1, AH$2 = "Mixed"), 0.5*AH62, 0)</f>
        <v>0</v>
      </c>
      <c r="AH62" s="5">
        <f>IF('Athletes - Gold'!AH62+'Athletes - Silver'!AH62+'Athletes - Bronze'!AH62 &gt; 0, 'Athletes - Gold'!AH62*'Medal values'!$B$1+'Athletes - Silver'!AH62*'Medal values'!$B$2+'Athletes - Bronze'!AH62*'Medal values'!$B$3, "") + IF(AND(AH$1 = AG$1, AG$2 = "Mixed"), 0.5*AG62, 0) + IF(AND(AH$1 = AI$1, AI$2 = "Mixed"), 0.5*AI62, 0)</f>
        <v>0</v>
      </c>
      <c r="AI62" s="5">
        <f>IF('Athletes - Gold'!AI62+'Athletes - Silver'!AI62+'Athletes - Bronze'!AI62 &gt; 0, 'Athletes - Gold'!AI62*'Medal values'!$B$1+'Athletes - Silver'!AI62*'Medal values'!$B$2+'Athletes - Bronze'!AI62*'Medal values'!$B$3, "") + IF(AND(AI$1 = AH$1, AH$2 = "Mixed"), 0.5*AH62, 0) + IF(AND(AI$1 = AJ$1, AJ$2 = "Mixed"), 0.5*AJ62, 0)</f>
        <v>0</v>
      </c>
      <c r="AJ62" s="5">
        <f>IF('Athletes - Gold'!AJ62+'Athletes - Silver'!AJ62+'Athletes - Bronze'!AJ62 &gt; 0, 'Athletes - Gold'!AJ62*'Medal values'!$B$1+'Athletes - Silver'!AJ62*'Medal values'!$B$2+'Athletes - Bronze'!AJ62*'Medal values'!$B$3, "") + IF(AND(AJ$1 = AI$1, AI$2 = "Mixed"), 0.5*AI62, 0) + IF(AND(AJ$1 = AK$1, AK$2 = "Mixed"), 0.5*AK62, 0)</f>
        <v>2.000001</v>
      </c>
      <c r="AK62" s="5">
        <f>IF('Athletes - Gold'!AK62+'Athletes - Silver'!AK62+'Athletes - Bronze'!AK62 &gt; 0, 'Athletes - Gold'!AK62*'Medal values'!$B$1+'Athletes - Silver'!AK62*'Medal values'!$B$2+'Athletes - Bronze'!AK62*'Medal values'!$B$3, "") + IF(AND(AK$1 = AJ$1, AJ$2 = "Mixed"), 0.5*AJ62, 0) + IF(AND(AK$1 = AL$1, AL$2 = "Mixed"), 0.5*AL62, 0)</f>
        <v>0</v>
      </c>
      <c r="AL62" s="5">
        <f>IF('Athletes - Gold'!AL62+'Athletes - Silver'!AL62+'Athletes - Bronze'!AL62 &gt; 0, 'Athletes - Gold'!AL62*'Medal values'!$B$1+'Athletes - Silver'!AL62*'Medal values'!$B$2+'Athletes - Bronze'!AL62*'Medal values'!$B$3, "") + IF(AND(AL$1 = AK$1, AK$2 = "Mixed"), 0.5*AK62, 0) + IF(AND(AL$1 = AM$1, AM$2 = "Mixed"), 0.5*AM62, 0)</f>
        <v>0</v>
      </c>
      <c r="AM62" s="5">
        <f>IF('Athletes - Gold'!AM62+'Athletes - Silver'!AM62+'Athletes - Bronze'!AM62 &gt; 0, 'Athletes - Gold'!AM62*'Medal values'!$B$1+'Athletes - Silver'!AM62*'Medal values'!$B$2+'Athletes - Bronze'!AM62*'Medal values'!$B$3, "") + IF(AND(AM$1 = AL$1, AL$2 = "Mixed"), 0.5*AL62, 0) + IF(AND(AM$1 = AN$1, AN$2 = "Mixed"), 0.5*AN62, 0)</f>
        <v>0</v>
      </c>
      <c r="AN62" s="5">
        <f>IF('Athletes - Gold'!AN62+'Athletes - Silver'!AN62+'Athletes - Bronze'!AN62 &gt; 0, 'Athletes - Gold'!AN62*'Medal values'!$B$1+'Athletes - Silver'!AN62*'Medal values'!$B$2+'Athletes - Bronze'!AN62*'Medal values'!$B$3, "") + IF(AND(AN$1 = AM$1, AM$2 = "Mixed"), 0.5*AM62, 0) + IF(AND(AN$1 = AO$1, AO$2 = "Mixed"), 0.5*AO62, 0)</f>
        <v>0</v>
      </c>
      <c r="AO62" s="5">
        <f>IF('Athletes - Gold'!AO62+'Athletes - Silver'!AO62+'Athletes - Bronze'!AO62 &gt; 0, 'Athletes - Gold'!AO62*'Medal values'!$B$1+'Athletes - Silver'!AO62*'Medal values'!$B$2+'Athletes - Bronze'!AO62*'Medal values'!$B$3, "") + IF(AND(AO$1 = AN$1, AN$2 = "Mixed"), 0.5*AN62, 0) + IF(AND(AO$1 = AP$1, AP$2 = "Mixed"), 0.5*AP62, 0)</f>
        <v>0</v>
      </c>
      <c r="AP62" s="5">
        <f>IF('Athletes - Gold'!AP62+'Athletes - Silver'!AP62+'Athletes - Bronze'!AP62 &gt; 0, 'Athletes - Gold'!AP62*'Medal values'!$B$1+'Athletes - Silver'!AP62*'Medal values'!$B$2+'Athletes - Bronze'!AP62*'Medal values'!$B$3, "") + IF(AND(AP$1 = AO$1, AO$2 = "Mixed"), 0.5*AO62, 0) + IF(AND(AP$1 = AQ$1, AQ$2 = "Mixed"), 0.5*AQ62, 0)</f>
        <v>0</v>
      </c>
      <c r="AQ62" s="5">
        <f>IF('Athletes - Gold'!AQ62+'Athletes - Silver'!AQ62+'Athletes - Bronze'!AQ62 &gt; 0, 'Athletes - Gold'!AQ62*'Medal values'!$B$1+'Athletes - Silver'!AQ62*'Medal values'!$B$2+'Athletes - Bronze'!AQ62*'Medal values'!$B$3, "") + IF(AND(AQ$1 = AP$1, AP$2 = "Mixed"), 0.5*AP62, 0) + IF(AND(AQ$1 = AR$1, AR$2 = "Mixed"), 0.5*AR62, 0)</f>
        <v>0</v>
      </c>
      <c r="AR62" s="5">
        <f>IF('Athletes - Gold'!AR62+'Athletes - Silver'!AR62+'Athletes - Bronze'!AR62 &gt; 0, 'Athletes - Gold'!AR62*'Medal values'!$B$1+'Athletes - Silver'!AR62*'Medal values'!$B$2+'Athletes - Bronze'!AR62*'Medal values'!$B$3, "") + IF(AND(AR$1 = AQ$1, AQ$2 = "Mixed"), 0.5*AQ62, 0) + IF(AND(AR$1 = AS$1, AS$2 = "Mixed"), 0.5*AS62, 0)</f>
        <v>0</v>
      </c>
      <c r="AS62" s="5">
        <f>IF('Athletes - Gold'!AS62+'Athletes - Silver'!AS62+'Athletes - Bronze'!AS62 &gt; 0, 'Athletes - Gold'!AS62*'Medal values'!$B$1+'Athletes - Silver'!AS62*'Medal values'!$B$2+'Athletes - Bronze'!AS62*'Medal values'!$B$3, "") + IF(AND(AS$1 = AR$1, AR$2 = "Mixed"), 0.5*AR62, 0) + IF(AND(AS$1 = AT$1, AT$2 = "Mixed"), 0.5*AT62, 0)</f>
        <v>0</v>
      </c>
      <c r="AT62" s="5">
        <f>IF('Athletes - Gold'!AT62+'Athletes - Silver'!AT62+'Athletes - Bronze'!AT62 &gt; 0, 'Athletes - Gold'!AT62*'Medal values'!$B$1+'Athletes - Silver'!AT62*'Medal values'!$B$2+'Athletes - Bronze'!AT62*'Medal values'!$B$3, "") + IF(AND(AT$1 = AS$1, AS$2 = "Mixed"), 0.5*AS62, 0) + IF(AND(AT$1 = AU$1, AU$2 = "Mixed"), 0.5*AU62, 0)</f>
        <v>0</v>
      </c>
      <c r="AU62" s="5">
        <f>IF('Athletes - Gold'!AU62+'Athletes - Silver'!AU62+'Athletes - Bronze'!AU62 &gt; 0, 'Athletes - Gold'!AU62*'Medal values'!$B$1+'Athletes - Silver'!AU62*'Medal values'!$B$2+'Athletes - Bronze'!AU62*'Medal values'!$B$3, "") + IF(AND(AU$1 = AT$1, AT$2 = "Mixed"), 0.5*AT62, 0) + IF(AND(AU$1 = AV$1, AV$2 = "Mixed"), 0.5*AV62, 0)</f>
        <v>0</v>
      </c>
      <c r="AV62" s="5">
        <f>IF('Athletes - Gold'!AV62+'Athletes - Silver'!AV62+'Athletes - Bronze'!AV62 &gt; 0, 'Athletes - Gold'!AV62*'Medal values'!$B$1+'Athletes - Silver'!AV62*'Medal values'!$B$2+'Athletes - Bronze'!AV62*'Medal values'!$B$3, "") + IF(AND(AV$1 = AU$1, AU$2 = "Mixed"), 0.5*AU62, 0) + IF(AND(AV$1 = AW$1, AW$2 = "Mixed"), 0.5*AW62, 0)</f>
        <v>0</v>
      </c>
      <c r="AW62" s="5">
        <f>IF('Athletes - Gold'!AW62+'Athletes - Silver'!AW62+'Athletes - Bronze'!AW62 &gt; 0, 'Athletes - Gold'!AW62*'Medal values'!$B$1+'Athletes - Silver'!AW62*'Medal values'!$B$2+'Athletes - Bronze'!AW62*'Medal values'!$B$3, "") + IF(AND(AW$1 = AV$1, AV$2 = "Mixed"), 0.5*AV62, 0) + IF(AND(AW$1 = AX$1, AX$2 = "Mixed"), 0.5*AX62, 0)</f>
        <v>0</v>
      </c>
      <c r="AX62" s="5">
        <f>IF('Athletes - Gold'!AX62+'Athletes - Silver'!AX62+'Athletes - Bronze'!AX62 &gt; 0, 'Athletes - Gold'!AX62*'Medal values'!$B$1+'Athletes - Silver'!AX62*'Medal values'!$B$2+'Athletes - Bronze'!AX62*'Medal values'!$B$3, "") + IF(AND(AX$1 = AW$1, AW$2 = "Mixed"), 0.5*AW62, 0) + IF(AND(AX$1 = AY$1, AY$2 = "Mixed"), 0.5*AY62, 0)</f>
        <v>0</v>
      </c>
      <c r="AY62" s="5">
        <f>IF('Athletes - Gold'!AY62+'Athletes - Silver'!AY62+'Athletes - Bronze'!AY62 &gt; 0, 'Athletes - Gold'!AY62*'Medal values'!$B$1+'Athletes - Silver'!AY62*'Medal values'!$B$2+'Athletes - Bronze'!AY62*'Medal values'!$B$3, "") + IF(AND(AY$1 = AX$1, AX$2 = "Mixed"), 0.5*AX62, 0) + IF(AND(AY$1 = AZ$1, AZ$2 = "Mixed"), 0.5*AZ62, 0)</f>
        <v>0</v>
      </c>
      <c r="AZ62" s="5">
        <f>IF('Athletes - Gold'!AZ62+'Athletes - Silver'!AZ62+'Athletes - Bronze'!AZ62 &gt; 0, 'Athletes - Gold'!AZ62*'Medal values'!$B$1+'Athletes - Silver'!AZ62*'Medal values'!$B$2+'Athletes - Bronze'!AZ62*'Medal values'!$B$3, "") + IF(AND(AZ$1 = AY$1, AY$2 = "Mixed"), 0.5*AY62, 0) + IF(AND(AZ$1 = BA$1, BA$2 = "Mixed"), 0.5*BA62, 0)</f>
        <v>0</v>
      </c>
      <c r="BA62" s="5">
        <f>IF('Athletes - Gold'!BA62+'Athletes - Silver'!BA62+'Athletes - Bronze'!BA62 &gt; 0, 'Athletes - Gold'!BA62*'Medal values'!$B$1+'Athletes - Silver'!BA62*'Medal values'!$B$2+'Athletes - Bronze'!BA62*'Medal values'!$B$3, "") + IF(AND(BA$1 = AZ$1, AZ$2 = "Mixed"), 0.5*AZ62, 0) + IF(AND(BA$1 = BB$1, BB$2 = "Mixed"), 0.5*BB62, 0)</f>
        <v>0</v>
      </c>
      <c r="BB62" s="5">
        <f>IF('Athletes - Gold'!BB62+'Athletes - Silver'!BB62+'Athletes - Bronze'!BB62 &gt; 0, 'Athletes - Gold'!BB62*'Medal values'!$B$1+'Athletes - Silver'!BB62*'Medal values'!$B$2+'Athletes - Bronze'!BB62*'Medal values'!$B$3, "") + IF(AND(BB$1 = BA$1, BA$2 = "Mixed"), 0.5*BA62, 0) + IF(AND(BB$1 = BC$1, BC$2 = "Mixed"), 0.5*BC62, 0)</f>
        <v>0</v>
      </c>
      <c r="BC62" s="5">
        <f>IF('Athletes - Gold'!BC62+'Athletes - Silver'!BC62+'Athletes - Bronze'!BC62 &gt; 0, 'Athletes - Gold'!BC62*'Medal values'!$B$1+'Athletes - Silver'!BC62*'Medal values'!$B$2+'Athletes - Bronze'!BC62*'Medal values'!$B$3, "") + IF(AND(BC$1 = BB$1, BB$2 = "Mixed"), 0.5*BB62, 0) + IF(AND(BC$1 = BD$1, BD$2 = "Mixed"), 0.5*BD62, 0)</f>
        <v>0</v>
      </c>
      <c r="BD62" s="5">
        <f>IF('Athletes - Gold'!BD62+'Athletes - Silver'!BD62+'Athletes - Bronze'!BD62 &gt; 0, 'Athletes - Gold'!BD62*'Medal values'!$B$1+'Athletes - Silver'!BD62*'Medal values'!$B$2+'Athletes - Bronze'!BD62*'Medal values'!$B$3, "") + IF(AND(BD$1 = BC$1, BC$2 = "Mixed"), 0.5*BC62, 0) + IF(AND(BD$1 = BE$1, BE$2 = "Mixed"), 0.5*BE62, 0)</f>
        <v>0</v>
      </c>
      <c r="BE62" s="5">
        <f>IF('Athletes - Gold'!BE62+'Athletes - Silver'!BE62+'Athletes - Bronze'!BE62 &gt; 0, 'Athletes - Gold'!BE62*'Medal values'!$B$1+'Athletes - Silver'!BE62*'Medal values'!$B$2+'Athletes - Bronze'!BE62*'Medal values'!$B$3, "") + IF(AND(BE$1 = BD$1, BD$2 = "Mixed"), 0.5*BD62, 0) + IF(AND(BE$1 = BF$1, BF$2 = "Mixed"), 0.5*BF62, 0)</f>
        <v>0</v>
      </c>
      <c r="BF62" s="5">
        <f>IF('Athletes - Gold'!BF62+'Athletes - Silver'!BF62+'Athletes - Bronze'!BF62 &gt; 0, 'Athletes - Gold'!BF62*'Medal values'!$B$1+'Athletes - Silver'!BF62*'Medal values'!$B$2+'Athletes - Bronze'!BF62*'Medal values'!$B$3, "") + IF(AND(BF$1 = BE$1, BE$2 = "Mixed"), 0.5*BE62, 0) + IF(AND(BF$1 = BG$1, BG$2 = "Mixed"), 0.5*BG62, 0)</f>
        <v>0</v>
      </c>
      <c r="BG62" s="5">
        <f>IF('Athletes - Gold'!BG62+'Athletes - Silver'!BG62+'Athletes - Bronze'!BG62 &gt; 0, 'Athletes - Gold'!BG62*'Medal values'!$B$1+'Athletes - Silver'!BG62*'Medal values'!$B$2+'Athletes - Bronze'!BG62*'Medal values'!$B$3, "") + IF(AND(BG$1 = BF$1, BF$2 = "Mixed"), 0.5*BF62, 0) + IF(AND(BG$1 = BH$1, BH$2 = "Mixed"), 0.5*BH62, 0)</f>
        <v>0</v>
      </c>
      <c r="BH62" s="5">
        <f>IF('Athletes - Gold'!BH62+'Athletes - Silver'!BH62+'Athletes - Bronze'!BH62 &gt; 0, 'Athletes - Gold'!BH62*'Medal values'!$B$1+'Athletes - Silver'!BH62*'Medal values'!$B$2+'Athletes - Bronze'!BH62*'Medal values'!$B$3, "") + IF(AND(BH$1 = BG$1, BG$2 = "Mixed"), 0.5*BG62, 0) + IF(AND(BH$1 = BI$1, BI$2 = "Mixed"), 0.5*BI62, 0)</f>
        <v>0</v>
      </c>
      <c r="BI62" s="5">
        <f>IF('Athletes - Gold'!BI62+'Athletes - Silver'!BI62+'Athletes - Bronze'!BI62 &gt; 0, 'Athletes - Gold'!BI62*'Medal values'!$B$1+'Athletes - Silver'!BI62*'Medal values'!$B$2+'Athletes - Bronze'!BI62*'Medal values'!$B$3, "") + IF(AND(BI$1 = BH$1, BH$2 = "Mixed"), 0.5*BH62, 0) + IF(AND(BI$1 = BJ$1, BJ$2 = "Mixed"), 0.5*BJ62, 0)</f>
        <v>0</v>
      </c>
      <c r="BJ62" s="5">
        <f>IF('Athletes - Gold'!BJ62+'Athletes - Silver'!BJ62+'Athletes - Bronze'!BJ62 &gt; 0, 'Athletes - Gold'!BJ62*'Medal values'!$B$1+'Athletes - Silver'!BJ62*'Medal values'!$B$2+'Athletes - Bronze'!BJ62*'Medal values'!$B$3, "") + IF(AND(BJ$1 = BI$1, BI$2 = "Mixed"), 0.5*BI62, 0) + IF(AND(BJ$1 = BK$1, BK$2 = "Mixed"), 0.5*BK62, 0)</f>
        <v>0</v>
      </c>
      <c r="BK62" s="5">
        <f>IF('Athletes - Gold'!BK62+'Athletes - Silver'!BK62+'Athletes - Bronze'!BK62 &gt; 0, 'Athletes - Gold'!BK62*'Medal values'!$B$1+'Athletes - Silver'!BK62*'Medal values'!$B$2+'Athletes - Bronze'!BK62*'Medal values'!$B$3, "") + IF(AND(BK$1 = BJ$1, BJ$2 = "Mixed"), 0.5*BJ62, 0) + IF(AND(BK$1 = BL$1, BL$2 = "Mixed"), 0.5*BL62, 0)</f>
        <v>0</v>
      </c>
      <c r="BL62" s="5">
        <f>IF('Athletes - Gold'!BL62+'Athletes - Silver'!BL62+'Athletes - Bronze'!BL62 &gt; 0, 'Athletes - Gold'!BL62*'Medal values'!$B$1+'Athletes - Silver'!BL62*'Medal values'!$B$2+'Athletes - Bronze'!BL62*'Medal values'!$B$3, "") + IF(AND(BL$1 = BK$1, BK$2 = "Mixed"), 0.5*BK62, 0) + IF(AND(BL$1 = BM$1, BM$2 = "Mixed"), 0.5*BM62, 0)</f>
        <v>0</v>
      </c>
      <c r="BM62" s="5">
        <f>IF('Athletes - Gold'!BM62+'Athletes - Silver'!BM62+'Athletes - Bronze'!BM62 &gt; 0, 'Athletes - Gold'!BM62*'Medal values'!$B$1+'Athletes - Silver'!BM62*'Medal values'!$B$2+'Athletes - Bronze'!BM62*'Medal values'!$B$3, "") + IF(AND(BM$1 = BL$1, BL$2 = "Mixed"), 0.5*BL62, 0) + IF(AND(BM$1 = BN$1, BN$2 = "Mixed"), 0.5*BN62, 0)</f>
        <v>0</v>
      </c>
      <c r="BN62" s="5">
        <f>IF('Athletes - Gold'!BN62+'Athletes - Silver'!BN62+'Athletes - Bronze'!BN62 &gt; 0, 'Athletes - Gold'!BN62*'Medal values'!$B$1+'Athletes - Silver'!BN62*'Medal values'!$B$2+'Athletes - Bronze'!BN62*'Medal values'!$B$3, "") + IF(AND(BN$1 = BM$1, BM$2 = "Mixed"), 0.5*BM62, 0) + IF(AND(BN$1 = BO$1, BO$2 = "Mixed"), 0.5*BO62, 0)</f>
        <v>0</v>
      </c>
      <c r="BO62" s="5">
        <f>IF('Athletes - Gold'!BO62+'Athletes - Silver'!BO62+'Athletes - Bronze'!BO62 &gt; 0, 'Athletes - Gold'!BO62*'Medal values'!$B$1+'Athletes - Silver'!BO62*'Medal values'!$B$2+'Athletes - Bronze'!BO62*'Medal values'!$B$3, "") + IF(AND(BO$1 = BN$1, BN$2 = "Mixed"), 0.5*BN62, 0) + IF(AND(BO$1 = BP$1, BP$2 = "Mixed"), 0.5*BP62, 0)</f>
        <v>0</v>
      </c>
      <c r="BP62" s="5">
        <f>IF('Athletes - Gold'!BP62+'Athletes - Silver'!BP62+'Athletes - Bronze'!BP62 &gt; 0, 'Athletes - Gold'!BP62*'Medal values'!$B$1+'Athletes - Silver'!BP62*'Medal values'!$B$2+'Athletes - Bronze'!BP62*'Medal values'!$B$3, "") + IF(AND(BP$1 = BO$1, BO$2 = "Mixed"), 0.5*BO62, 0) + IF(AND(BP$1 = BQ$1, BQ$2 = "Mixed"), 0.5*BQ62, 0)</f>
        <v>0</v>
      </c>
      <c r="BQ62" s="5">
        <f>IF('Athletes - Gold'!BQ62+'Athletes - Silver'!BQ62+'Athletes - Bronze'!BQ62 &gt; 0, 'Athletes - Gold'!BQ62*'Medal values'!$B$1+'Athletes - Silver'!BQ62*'Medal values'!$B$2+'Athletes - Bronze'!BQ62*'Medal values'!$B$3, "") + IF(AND(BQ$1 = BP$1, BP$2 = "Mixed"), 0.5*BP62, 0) + IF(AND(BQ$1 = BR$1, BR$2 = "Mixed"), 0.5*BR62, 0)</f>
        <v>0</v>
      </c>
      <c r="BR62" s="5">
        <f>IF('Athletes - Gold'!BR62+'Athletes - Silver'!BR62+'Athletes - Bronze'!BR62 &gt; 0, 'Athletes - Gold'!BR62*'Medal values'!$B$1+'Athletes - Silver'!BR62*'Medal values'!$B$2+'Athletes - Bronze'!BR62*'Medal values'!$B$3, "") + IF(AND(BR$1 = BQ$1, BQ$2 = "Mixed"), 0.5*BQ62, 0) + IF(AND(BR$1 = BS$1, BS$2 = "Mixed"), 0.5*BS62, 0)</f>
        <v>0</v>
      </c>
      <c r="BS62" s="5">
        <f>IF('Athletes - Gold'!BS62+'Athletes - Silver'!BS62+'Athletes - Bronze'!BS62 &gt; 0, 'Athletes - Gold'!BS62*'Medal values'!$B$1+'Athletes - Silver'!BS62*'Medal values'!$B$2+'Athletes - Bronze'!BS62*'Medal values'!$B$3, "") + IF(AND(BS$1 = BR$1, BR$2 = "Mixed"), 0.5*BR62, 0) + IF(AND(BS$1 = BT$1, BT$2 = "Mixed"), 0.5*BT62, 0)</f>
        <v>0</v>
      </c>
      <c r="BT62" s="5">
        <f>IF('Athletes - Gold'!BT62+'Athletes - Silver'!BT62+'Athletes - Bronze'!BT62 &gt; 0, 'Athletes - Gold'!BT62*'Medal values'!$B$1+'Athletes - Silver'!BT62*'Medal values'!$B$2+'Athletes - Bronze'!BT62*'Medal values'!$B$3, "") + IF(AND(BT$1 = BS$1, BS$2 = "Mixed"), 0.5*BS62, 0) + IF(AND(BT$1 = BU$1, BU$2 = "Mixed"), 0.5*BU62, 0)</f>
        <v>0</v>
      </c>
      <c r="BU62" s="5">
        <f>IF('Athletes - Gold'!BU62+'Athletes - Silver'!BU62+'Athletes - Bronze'!BU62 &gt; 0, 'Athletes - Gold'!BU62*'Medal values'!$B$1+'Athletes - Silver'!BU62*'Medal values'!$B$2+'Athletes - Bronze'!BU62*'Medal values'!$B$3, "") + IF(AND(BU$1 = BT$1, BT$2 = "Mixed"), 0.5*BT62, 0) + IF(AND(BU$1 = BV$1, BV$2 = "Mixed"), 0.5*BV62, 0)</f>
        <v>0</v>
      </c>
      <c r="BV62" s="5">
        <f>IF('Athletes - Gold'!BV62+'Athletes - Silver'!BV62+'Athletes - Bronze'!BV62 &gt; 0, 'Athletes - Gold'!BV62*'Medal values'!$B$1+'Athletes - Silver'!BV62*'Medal values'!$B$2+'Athletes - Bronze'!BV62*'Medal values'!$B$3, "") + IF(AND(BV$1 = BU$1, BU$2 = "Mixed"), 0.5*BU62, 0) + IF(AND(BV$1 = BW$1, BW$2 = "Mixed"), 0.5*BW62, 0)</f>
        <v>0</v>
      </c>
      <c r="BW62" s="5">
        <f>IF('Athletes - Gold'!BW62+'Athletes - Silver'!BW62+'Athletes - Bronze'!BW62 &gt; 0, 'Athletes - Gold'!BW62*'Medal values'!$B$1+'Athletes - Silver'!BW62*'Medal values'!$B$2+'Athletes - Bronze'!BW62*'Medal values'!$B$3, "") + IF(AND(BW$1 = BV$1, BV$2 = "Mixed"), 0.5*BV62, 0) + IF(AND(BW$1 = BX$1, BX$2 = "Mixed"), 0.5*BX62, 0)</f>
        <v>0</v>
      </c>
      <c r="BX62" s="5">
        <f>IF('Athletes - Gold'!BX62+'Athletes - Silver'!BX62+'Athletes - Bronze'!BX62 &gt; 0, 'Athletes - Gold'!BX62*'Medal values'!$B$1+'Athletes - Silver'!BX62*'Medal values'!$B$2+'Athletes - Bronze'!BX62*'Medal values'!$B$3, "") + IF(AND(BX$1 = BW$1, BW$2 = "Mixed"), 0.5*BW62, 0) + IF(AND(BX$1 = BY$1, BY$2 = "Mixed"), 0.5*BY62, 0)</f>
        <v>0</v>
      </c>
      <c r="BY62" s="5">
        <f>IF('Athletes - Gold'!BY62+'Athletes - Silver'!BY62+'Athletes - Bronze'!BY62 &gt; 0, 'Athletes - Gold'!BY62*'Medal values'!$B$1+'Athletes - Silver'!BY62*'Medal values'!$B$2+'Athletes - Bronze'!BY62*'Medal values'!$B$3, "") + IF(AND(BY$1 = BX$1, BX$2 = "Mixed"), 0.5*BX62, 0) + IF(AND(BY$1 = BZ$1, BZ$2 = "Mixed"), 0.5*BZ62, 0)</f>
        <v>0</v>
      </c>
      <c r="BZ62" s="5">
        <f>IF('Athletes - Gold'!BZ62+'Athletes - Silver'!BZ62+'Athletes - Bronze'!BZ62 &gt; 0, 'Athletes - Gold'!BZ62*'Medal values'!$B$1+'Athletes - Silver'!BZ62*'Medal values'!$B$2+'Athletes - Bronze'!BZ62*'Medal values'!$B$3, "") + IF(AND(BZ$1 = BY$1, BY$2 = "Mixed"), 0.5*BY62, 0) + IF(AND(BZ$1 = CA$1, CA$2 = "Mixed"), 0.5*CA62, 0)</f>
        <v>0</v>
      </c>
      <c r="CA62" s="5">
        <f>IF('Athletes - Gold'!CA62+'Athletes - Silver'!CA62+'Athletes - Bronze'!CA62 &gt; 0, 'Athletes - Gold'!CA62*'Medal values'!$B$1+'Athletes - Silver'!CA62*'Medal values'!$B$2+'Athletes - Bronze'!CA62*'Medal values'!$B$3, "") + IF(AND(CA$1 = BZ$1, BZ$2 = "Mixed"), 0.5*BZ62, 0) + IF(AND(CA$1 = CB$1, CB$2 = "Mixed"), 0.5*CB62, 0)</f>
        <v>0</v>
      </c>
      <c r="CB62" s="5">
        <f>IF('Athletes - Gold'!CB62+'Athletes - Silver'!CB62+'Athletes - Bronze'!CB62 &gt; 0, 'Athletes - Gold'!CB62*'Medal values'!$B$1+'Athletes - Silver'!CB62*'Medal values'!$B$2+'Athletes - Bronze'!CB62*'Medal values'!$B$3, "") + IF(AND(CB$1 = CA$1, CA$2 = "Mixed"), 0.5*CA62, 0) + IF(AND(CB$1 = CC$1, CC$2 = "Mixed"), 0.5*CC62, 0)</f>
        <v>0</v>
      </c>
      <c r="CC62" s="5">
        <f>IF('Athletes - Gold'!CC62+'Athletes - Silver'!CC62+'Athletes - Bronze'!CC62 &gt; 0, 'Athletes - Gold'!CC62*'Medal values'!$B$1+'Athletes - Silver'!CC62*'Medal values'!$B$2+'Athletes - Bronze'!CC62*'Medal values'!$B$3, "") + IF(AND(CC$1 = CB$1, CB$2 = "Mixed"), 0.5*CB62, 0) + IF(AND(CC$1 = CD$1, CD$2 = "Mixed"), 0.5*CD62, 0)</f>
        <v>0</v>
      </c>
      <c r="CD62" s="5">
        <f>IF('Athletes - Gold'!CD62+'Athletes - Silver'!CD62+'Athletes - Bronze'!CD62 &gt; 0, 'Athletes - Gold'!CD62*'Medal values'!$B$1+'Athletes - Silver'!CD62*'Medal values'!$B$2+'Athletes - Bronze'!CD62*'Medal values'!$B$3, "") + IF(AND(CD$1 = CC$1, CC$2 = "Mixed"), 0.5*CC62, 0) + IF(AND(CD$1 = CE$1, CE$2 = "Mixed"), 0.5*CE62, 0)</f>
        <v>0</v>
      </c>
      <c r="CE62" s="5">
        <f>IF('Athletes - Gold'!CE62+'Athletes - Silver'!CE62+'Athletes - Bronze'!CE62 &gt; 0, 'Athletes - Gold'!CE62*'Medal values'!$B$1+'Athletes - Silver'!CE62*'Medal values'!$B$2+'Athletes - Bronze'!CE62*'Medal values'!$B$3, "") + IF(AND(CE$1 = CD$1, CD$2 = "Mixed"), 0.5*CD62, 0) + IF(AND(CE$1 = CF$1, CF$2 = "Mixed"), 0.5*CF62, 0)</f>
        <v>0</v>
      </c>
      <c r="CF62" s="5">
        <f>IF('Athletes - Gold'!CF62+'Athletes - Silver'!CF62+'Athletes - Bronze'!CF62 &gt; 0, 'Athletes - Gold'!CF62*'Medal values'!$B$1+'Athletes - Silver'!CF62*'Medal values'!$B$2+'Athletes - Bronze'!CF62*'Medal values'!$B$3, "") + IF(AND(CF$1 = CE$1, CE$2 = "Mixed"), 0.5*CE62, 0) + IF(AND(CF$1 = CG$1, CG$2 = "Mixed"), 0.5*CG62, 0)</f>
        <v>0</v>
      </c>
      <c r="CG62" s="5">
        <f>IF('Athletes - Gold'!CG62+'Athletes - Silver'!CG62+'Athletes - Bronze'!CG62 &gt; 0, 'Athletes - Gold'!CG62*'Medal values'!$B$1+'Athletes - Silver'!CG62*'Medal values'!$B$2+'Athletes - Bronze'!CG62*'Medal values'!$B$3, "") + IF(AND(CG$1 = CF$1, CF$2 = "Mixed"), 0.5*CF62, 0) + IF(AND(CG$1 = CH$1, CH$2 = "Mixed"), 0.5*CH62, 0)</f>
        <v>0</v>
      </c>
      <c r="CH62" s="5">
        <f>IF('Athletes - Gold'!CH62+'Athletes - Silver'!CH62+'Athletes - Bronze'!CH62 &gt; 0, 'Athletes - Gold'!CH62*'Medal values'!$B$1+'Athletes - Silver'!CH62*'Medal values'!$B$2+'Athletes - Bronze'!CH62*'Medal values'!$B$3, "") + IF(AND(CH$1 = CG$1, CG$2 = "Mixed"), 0.5*CG62, 0) + IF(AND(CH$1 = CI$1, CI$2 = "Mixed"), 0.5*CI62, 0)</f>
        <v>0</v>
      </c>
      <c r="CI62" s="5">
        <f>IF('Athletes - Gold'!CI62+'Athletes - Silver'!CI62+'Athletes - Bronze'!CI62 &gt; 0, 'Athletes - Gold'!CI62*'Medal values'!$B$1+'Athletes - Silver'!CI62*'Medal values'!$B$2+'Athletes - Bronze'!CI62*'Medal values'!$B$3, "") + IF(AND(CI$1 = CH$1, CH$2 = "Mixed"), 0.5*CH62, 0) + IF(AND(CI$1 = CJ$1, CJ$2 = "Mixed"), 0.5*CJ62, 0)</f>
        <v>0</v>
      </c>
      <c r="CJ62" s="5">
        <f>IF('Athletes - Gold'!CJ62+'Athletes - Silver'!CJ62+'Athletes - Bronze'!CJ62 &gt; 0, 'Athletes - Gold'!CJ62*'Medal values'!$B$1+'Athletes - Silver'!CJ62*'Medal values'!$B$2+'Athletes - Bronze'!CJ62*'Medal values'!$B$3, "") + IF(AND(CJ$1 = CI$1, CI$2 = "Mixed"), 0.5*CI62, 0) + IF(AND(CJ$1 = CK$1, CK$2 = "Mixed"), 0.5*CK62, 0)</f>
        <v>0</v>
      </c>
      <c r="CK62" s="5">
        <f>IF('Athletes - Gold'!CK62+'Athletes - Silver'!CK62+'Athletes - Bronze'!CK62 &gt; 0, 'Athletes - Gold'!CK62*'Medal values'!$B$1+'Athletes - Silver'!CK62*'Medal values'!$B$2+'Athletes - Bronze'!CK62*'Medal values'!$B$3, "") + IF(AND(CK$1 = CJ$1, CJ$2 = "Mixed"), 0.5*CJ62, 0) + IF(AND(CK$1 = CL$1, CL$2 = "Mixed"), 0.5*CL62, 0)</f>
        <v>0</v>
      </c>
      <c r="CL62" s="5">
        <f>IF('Athletes - Gold'!CL62+'Athletes - Silver'!CL62+'Athletes - Bronze'!CL62 &gt; 0, 'Athletes - Gold'!CL62*'Medal values'!$B$1+'Athletes - Silver'!CL62*'Medal values'!$B$2+'Athletes - Bronze'!CL62*'Medal values'!$B$3, "") + IF(AND(CL$1 = CK$1, CK$2 = "Mixed"), 0.5*CK62, 0) + IF(AND(CL$1 = CM$1, CM$2 = "Mixed"), 0.5*CM62, 0)</f>
        <v>0</v>
      </c>
      <c r="CM62" s="5">
        <f>IF('Athletes - Gold'!CM62+'Athletes - Silver'!CM62+'Athletes - Bronze'!CM62 &gt; 0, 'Athletes - Gold'!CM62*'Medal values'!$B$1+'Athletes - Silver'!CM62*'Medal values'!$B$2+'Athletes - Bronze'!CM62*'Medal values'!$B$3, "") + IF(AND(CM$1 = CL$1, CL$2 = "Mixed"), 0.5*CL62, 0) + IF(AND(CM$1 = CN$1, CN$2 = "Mixed"), 0.5*CN62, 0)</f>
        <v>0</v>
      </c>
      <c r="CN62" s="5">
        <f>IF('Athletes - Gold'!CN62+'Athletes - Silver'!CN62+'Athletes - Bronze'!CN62 &gt; 0, 'Athletes - Gold'!CN62*'Medal values'!$B$1+'Athletes - Silver'!CN62*'Medal values'!$B$2+'Athletes - Bronze'!CN62*'Medal values'!$B$3, "") + IF(AND(CN$1 = CM$1, CM$2 = "Mixed"), 0.5*CM62, 0) + IF(AND(CN$1 = CO$1, CO$2 = "Mixed"), 0.5*CO62, 0)</f>
        <v>0</v>
      </c>
      <c r="CO62" s="5">
        <f>IF('Athletes - Gold'!CO62+'Athletes - Silver'!CO62+'Athletes - Bronze'!CO62 &gt; 0, 'Athletes - Gold'!CO62*'Medal values'!$B$1+'Athletes - Silver'!CO62*'Medal values'!$B$2+'Athletes - Bronze'!CO62*'Medal values'!$B$3, "") + IF(AND(CO$1 = CN$1, CN$2 = "Mixed"), 0.5*CN62, 0) + IF(AND(CO$1 = CP$1, CP$2 = "Mixed"), 0.5*CP62, 0)</f>
        <v>0</v>
      </c>
      <c r="CP62" s="5">
        <f>IF('Athletes - Gold'!CP62+'Athletes - Silver'!CP62+'Athletes - Bronze'!CP62 &gt; 0, 'Athletes - Gold'!CP62*'Medal values'!$B$1+'Athletes - Silver'!CP62*'Medal values'!$B$2+'Athletes - Bronze'!CP62*'Medal values'!$B$3, "") + IF(AND(CP$1 = CO$1, CO$2 = "Mixed"), 0.5*CO62, 0) + IF(AND(CP$1 = CQ$1, CQ$2 = "Mixed"), 0.5*CQ62, 0)</f>
        <v>0</v>
      </c>
      <c r="CQ62" s="5">
        <f>IF('Athletes - Gold'!CQ62+'Athletes - Silver'!CQ62+'Athletes - Bronze'!CQ62 &gt; 0, 'Athletes - Gold'!CQ62*'Medal values'!$B$1+'Athletes - Silver'!CQ62*'Medal values'!$B$2+'Athletes - Bronze'!CQ62*'Medal values'!$B$3, "") + IF(AND(CQ$1 = CP$1, CP$2 = "Mixed"), 0.5*CP62, 0) + IF(AND(CQ$1 = CR$1, CR$2 = "Mixed"), 0.5*CR62, 0)</f>
        <v>0</v>
      </c>
      <c r="CR62" s="5">
        <f>IF('Athletes - Gold'!CR62+'Athletes - Silver'!CR62+'Athletes - Bronze'!CR62 &gt; 0, 'Athletes - Gold'!CR62*'Medal values'!$B$1+'Athletes - Silver'!CR62*'Medal values'!$B$2+'Athletes - Bronze'!CR62*'Medal values'!$B$3, "") + IF(AND(CR$1 = CQ$1, CQ$2 = "Mixed"), 0.5*CQ62, 0) + IF(AND(CR$1 = CS$1, CS$2 = "Mixed"), 0.5*CS62, 0)</f>
        <v>0</v>
      </c>
      <c r="CS62" s="5">
        <f>IF('Athletes - Gold'!CS62+'Athletes - Silver'!CS62+'Athletes - Bronze'!CS62 &gt; 0, 'Athletes - Gold'!CS62*'Medal values'!$B$1+'Athletes - Silver'!CS62*'Medal values'!$B$2+'Athletes - Bronze'!CS62*'Medal values'!$B$3, "") + IF(AND(CS$1 = CR$1, CR$2 = "Mixed"), 0.5*CR62, 0) + IF(AND(CS$1 = CT$1, CT$2 = "Mixed"), 0.5*CT62, 0)</f>
        <v>0</v>
      </c>
      <c r="CT62" s="5">
        <f>IF('Athletes - Gold'!CT62+'Athletes - Silver'!CT62+'Athletes - Bronze'!CT62 &gt; 0, 'Athletes - Gold'!CT62*'Medal values'!$B$1+'Athletes - Silver'!CT62*'Medal values'!$B$2+'Athletes - Bronze'!CT62*'Medal values'!$B$3, "") + IF(AND(CT$1 = CS$1, CS$2 = "Mixed"), 0.5*CS62, 0) + IF(AND(CT$1 = CU$1, CU$2 = "Mixed"), 0.5*CU62, 0)</f>
        <v>0</v>
      </c>
      <c r="CU62" s="5">
        <f>IF('Athletes - Gold'!CU62+'Athletes - Silver'!CU62+'Athletes - Bronze'!CU62 &gt; 0, 'Athletes - Gold'!CU62*'Medal values'!$B$1+'Athletes - Silver'!CU62*'Medal values'!$B$2+'Athletes - Bronze'!CU62*'Medal values'!$B$3, "") + IF(AND(CU$1 = CT$1, CT$2 = "Mixed"), 0.5*CT62, 0) + IF(AND(CU$1 = CV$1, CV$2 = "Mixed"), 0.5*CV62, 0)</f>
        <v>0</v>
      </c>
      <c r="CV62" s="5">
        <f>IF('Athletes - Gold'!CV62+'Athletes - Silver'!CV62+'Athletes - Bronze'!CV62 &gt; 0, 'Athletes - Gold'!CV62*'Medal values'!$B$1+'Athletes - Silver'!CV62*'Medal values'!$B$2+'Athletes - Bronze'!CV62*'Medal values'!$B$3, "") + IF(AND(CV$1 = CU$1, CU$2 = "Mixed"), 0.5*CU62, 0) + IF(AND(CV$1 = CW$1, CW$2 = "Mixed"), 0.5*CW62, 0)</f>
        <v>0</v>
      </c>
      <c r="CW62" s="5">
        <f t="shared" ref="CW62:CX62" si="61">SUMIF($B$2:$CV$2,CW$2, $B62:$CV62)</f>
        <v>4.000001</v>
      </c>
      <c r="CX62" s="5">
        <f t="shared" si="61"/>
        <v>0</v>
      </c>
      <c r="CY62" s="5">
        <f t="shared" si="3"/>
        <v>4.000001</v>
      </c>
    </row>
    <row r="63">
      <c r="A63" s="5" t="str">
        <f>Countries!A61</f>
        <v>MDA</v>
      </c>
      <c r="B63" s="5">
        <f>IF('Athletes - Gold'!B63+'Athletes - Silver'!B63+'Athletes - Bronze'!B63 &gt; 0, 'Athletes - Gold'!B63*'Medal values'!$B$1+'Athletes - Silver'!B63*'Medal values'!$B$2+'Athletes - Bronze'!B63*'Medal values'!$B$3, "") + IF(AND(B$1 = A$1, A$2 = "Mixed"), 0.5*A63, 0) + IF(AND(B$1 = C$1, C$2 = "Mixed"), 0.5*C63, 0)</f>
        <v>0</v>
      </c>
      <c r="C63" s="5">
        <f>IF('Athletes - Gold'!C63+'Athletes - Silver'!C63+'Athletes - Bronze'!C63 &gt; 0, 'Athletes - Gold'!C63*'Medal values'!$B$1+'Athletes - Silver'!C63*'Medal values'!$B$2+'Athletes - Bronze'!C63*'Medal values'!$B$3, "") + IF(AND(C$1 = B$1, B$2 = "Mixed"), 0.5*B63, 0) + IF(AND(C$1 = D$1, D$2 = "Mixed"), 0.5*D63, 0)</f>
        <v>0</v>
      </c>
      <c r="D63" s="5">
        <f>IF('Athletes - Gold'!D63+'Athletes - Silver'!D63+'Athletes - Bronze'!D63 &gt; 0, 'Athletes - Gold'!D63*'Medal values'!$B$1+'Athletes - Silver'!D63*'Medal values'!$B$2+'Athletes - Bronze'!D63*'Medal values'!$B$3, "") + IF(AND(D$1 = C$1, C$2 = "Mixed"), 0.5*C63, 0) + IF(AND(D$1 = E$1, E$2 = "Mixed"), 0.5*E63, 0)</f>
        <v>0</v>
      </c>
      <c r="E63" s="5">
        <f>IF('Athletes - Gold'!E63+'Athletes - Silver'!E63+'Athletes - Bronze'!E63 &gt; 0, 'Athletes - Gold'!E63*'Medal values'!$B$1+'Athletes - Silver'!E63*'Medal values'!$B$2+'Athletes - Bronze'!E63*'Medal values'!$B$3, "") + IF(AND(E$1 = D$1, D$2 = "Mixed"), 0.5*D63, 0) + IF(AND(E$1 = F$1, F$2 = "Mixed"), 0.5*F63, 0)</f>
        <v>0</v>
      </c>
      <c r="F63" s="5">
        <f>IF('Athletes - Gold'!F63+'Athletes - Silver'!F63+'Athletes - Bronze'!F63 &gt; 0, 'Athletes - Gold'!F63*'Medal values'!$B$1+'Athletes - Silver'!F63*'Medal values'!$B$2+'Athletes - Bronze'!F63*'Medal values'!$B$3, "") + IF(AND(F$1 = E$1, E$2 = "Mixed"), 0.5*E63, 0) + IF(AND(F$1 = G$1, G$2 = "Mixed"), 0.5*G63, 0)</f>
        <v>0</v>
      </c>
      <c r="G63" s="5">
        <f>IF('Athletes - Gold'!G63+'Athletes - Silver'!G63+'Athletes - Bronze'!G63 &gt; 0, 'Athletes - Gold'!G63*'Medal values'!$B$1+'Athletes - Silver'!G63*'Medal values'!$B$2+'Athletes - Bronze'!G63*'Medal values'!$B$3, "") + IF(AND(G$1 = F$1, F$2 = "Mixed"), 0.5*F63, 0) + IF(AND(G$1 = H$1, H$2 = "Mixed"), 0.5*H63, 0)</f>
        <v>0</v>
      </c>
      <c r="H63" s="5">
        <f>IF('Athletes - Gold'!H63+'Athletes - Silver'!H63+'Athletes - Bronze'!H63 &gt; 0, 'Athletes - Gold'!H63*'Medal values'!$B$1+'Athletes - Silver'!H63*'Medal values'!$B$2+'Athletes - Bronze'!H63*'Medal values'!$B$3, "") + IF(AND(H$1 = G$1, G$2 = "Mixed"), 0.5*G63, 0) + IF(AND(H$1 = I$1, I$2 = "Mixed"), 0.5*I63, 0)</f>
        <v>0</v>
      </c>
      <c r="I63" s="5">
        <f>IF('Athletes - Gold'!I63+'Athletes - Silver'!I63+'Athletes - Bronze'!I63 &gt; 0, 'Athletes - Gold'!I63*'Medal values'!$B$1+'Athletes - Silver'!I63*'Medal values'!$B$2+'Athletes - Bronze'!I63*'Medal values'!$B$3, "") + IF(AND(I$1 = H$1, H$2 = "Mixed"), 0.5*H63, 0) + IF(AND(I$1 = J$1, J$2 = "Mixed"), 0.5*J63, 0)</f>
        <v>0</v>
      </c>
      <c r="J63" s="5">
        <f>IF('Athletes - Gold'!J63+'Athletes - Silver'!J63+'Athletes - Bronze'!J63 &gt; 0, 'Athletes - Gold'!J63*'Medal values'!$B$1+'Athletes - Silver'!J63*'Medal values'!$B$2+'Athletes - Bronze'!J63*'Medal values'!$B$3, "") + IF(AND(J$1 = I$1, I$2 = "Mixed"), 0.5*I63, 0) + IF(AND(J$1 = K$1, K$2 = "Mixed"), 0.5*K63, 0)</f>
        <v>0</v>
      </c>
      <c r="K63" s="5">
        <f>IF('Athletes - Gold'!K63+'Athletes - Silver'!K63+'Athletes - Bronze'!K63 &gt; 0, 'Athletes - Gold'!K63*'Medal values'!$B$1+'Athletes - Silver'!K63*'Medal values'!$B$2+'Athletes - Bronze'!K63*'Medal values'!$B$3, "") + IF(AND(K$1 = J$1, J$2 = "Mixed"), 0.5*J63, 0) + IF(AND(K$1 = L$1, L$2 = "Mixed"), 0.5*L63, 0)</f>
        <v>0</v>
      </c>
      <c r="L63" s="5">
        <f>IF('Athletes - Gold'!L63+'Athletes - Silver'!L63+'Athletes - Bronze'!L63 &gt; 0, 'Athletes - Gold'!L63*'Medal values'!$B$1+'Athletes - Silver'!L63*'Medal values'!$B$2+'Athletes - Bronze'!L63*'Medal values'!$B$3, "") + IF(AND(L$1 = K$1, K$2 = "Mixed"), 0.5*K63, 0) + IF(AND(L$1 = M$1, M$2 = "Mixed"), 0.5*M63, 0)</f>
        <v>0</v>
      </c>
      <c r="M63" s="5">
        <f>IF('Athletes - Gold'!M63+'Athletes - Silver'!M63+'Athletes - Bronze'!M63 &gt; 0, 'Athletes - Gold'!M63*'Medal values'!$B$1+'Athletes - Silver'!M63*'Medal values'!$B$2+'Athletes - Bronze'!M63*'Medal values'!$B$3, "") + IF(AND(M$1 = L$1, L$2 = "Mixed"), 0.5*L63, 0) + IF(AND(M$1 = N$1, N$2 = "Mixed"), 0.5*N63, 0)</f>
        <v>0</v>
      </c>
      <c r="N63" s="5">
        <f>IF('Athletes - Gold'!N63+'Athletes - Silver'!N63+'Athletes - Bronze'!N63 &gt; 0, 'Athletes - Gold'!N63*'Medal values'!$B$1+'Athletes - Silver'!N63*'Medal values'!$B$2+'Athletes - Bronze'!N63*'Medal values'!$B$3, "") + IF(AND(N$1 = M$1, M$2 = "Mixed"), 0.5*M63, 0) + IF(AND(N$1 = O$1, O$2 = "Mixed"), 0.5*O63, 0)</f>
        <v>0</v>
      </c>
      <c r="O63" s="5">
        <f>IF('Athletes - Gold'!O63+'Athletes - Silver'!O63+'Athletes - Bronze'!O63 &gt; 0, 'Athletes - Gold'!O63*'Medal values'!$B$1+'Athletes - Silver'!O63*'Medal values'!$B$2+'Athletes - Bronze'!O63*'Medal values'!$B$3, "") + IF(AND(O$1 = N$1, N$2 = "Mixed"), 0.5*N63, 0) + IF(AND(O$1 = P$1, P$2 = "Mixed"), 0.5*P63, 0)</f>
        <v>0</v>
      </c>
      <c r="P63" s="5">
        <f>IF('Athletes - Gold'!P63+'Athletes - Silver'!P63+'Athletes - Bronze'!P63 &gt; 0, 'Athletes - Gold'!P63*'Medal values'!$B$1+'Athletes - Silver'!P63*'Medal values'!$B$2+'Athletes - Bronze'!P63*'Medal values'!$B$3, "") + IF(AND(P$1 = O$1, O$2 = "Mixed"), 0.5*O63, 0) + IF(AND(P$1 = Q$1, Q$2 = "Mixed"), 0.5*Q63, 0)</f>
        <v>0</v>
      </c>
      <c r="Q63" s="5">
        <f>IF('Athletes - Gold'!Q63+'Athletes - Silver'!Q63+'Athletes - Bronze'!Q63 &gt; 0, 'Athletes - Gold'!Q63*'Medal values'!$B$1+'Athletes - Silver'!Q63*'Medal values'!$B$2+'Athletes - Bronze'!Q63*'Medal values'!$B$3, "") + IF(AND(Q$1 = P$1, P$2 = "Mixed"), 0.5*P63, 0) + IF(AND(Q$1 = R$1, R$2 = "Mixed"), 0.5*R63, 0)</f>
        <v>0</v>
      </c>
      <c r="R63" s="5">
        <f>IF('Athletes - Gold'!R63+'Athletes - Silver'!R63+'Athletes - Bronze'!R63 &gt; 0, 'Athletes - Gold'!R63*'Medal values'!$B$1+'Athletes - Silver'!R63*'Medal values'!$B$2+'Athletes - Bronze'!R63*'Medal values'!$B$3, "") + IF(AND(R$1 = Q$1, Q$2 = "Mixed"), 0.5*Q63, 0) + IF(AND(R$1 = S$1, S$2 = "Mixed"), 0.5*S63, 0)</f>
        <v>0</v>
      </c>
      <c r="S63" s="5">
        <f>IF('Athletes - Gold'!S63+'Athletes - Silver'!S63+'Athletes - Bronze'!S63 &gt; 0, 'Athletes - Gold'!S63*'Medal values'!$B$1+'Athletes - Silver'!S63*'Medal values'!$B$2+'Athletes - Bronze'!S63*'Medal values'!$B$3, "") + IF(AND(S$1 = R$1, R$2 = "Mixed"), 0.5*R63, 0) + IF(AND(S$1 = T$1, T$2 = "Mixed"), 0.5*T63, 0)</f>
        <v>0</v>
      </c>
      <c r="T63" s="5">
        <f>IF('Athletes - Gold'!T63+'Athletes - Silver'!T63+'Athletes - Bronze'!T63 &gt; 0, 'Athletes - Gold'!T63*'Medal values'!$B$1+'Athletes - Silver'!T63*'Medal values'!$B$2+'Athletes - Bronze'!T63*'Medal values'!$B$3, "") + IF(AND(T$1 = S$1, S$2 = "Mixed"), 0.5*S63, 0) + IF(AND(T$1 = U$1, U$2 = "Mixed"), 0.5*U63, 0)</f>
        <v>0</v>
      </c>
      <c r="U63" s="5">
        <f>IF('Athletes - Gold'!U63+'Athletes - Silver'!U63+'Athletes - Bronze'!U63 &gt; 0, 'Athletes - Gold'!U63*'Medal values'!$B$1+'Athletes - Silver'!U63*'Medal values'!$B$2+'Athletes - Bronze'!U63*'Medal values'!$B$3, "") + IF(AND(U$1 = T$1, T$2 = "Mixed"), 0.5*T63, 0) + IF(AND(U$1 = V$1, V$2 = "Mixed"), 0.5*V63, 0)</f>
        <v>0</v>
      </c>
      <c r="V63" s="5">
        <f>IF('Athletes - Gold'!V63+'Athletes - Silver'!V63+'Athletes - Bronze'!V63 &gt; 0, 'Athletes - Gold'!V63*'Medal values'!$B$1+'Athletes - Silver'!V63*'Medal values'!$B$2+'Athletes - Bronze'!V63*'Medal values'!$B$3, "") + IF(AND(V$1 = U$1, U$2 = "Mixed"), 0.5*U63, 0) + IF(AND(V$1 = W$1, W$2 = "Mixed"), 0.5*W63, 0)</f>
        <v>0</v>
      </c>
      <c r="W63" s="5">
        <f>IF('Athletes - Gold'!W63+'Athletes - Silver'!W63+'Athletes - Bronze'!W63 &gt; 0, 'Athletes - Gold'!W63*'Medal values'!$B$1+'Athletes - Silver'!W63*'Medal values'!$B$2+'Athletes - Bronze'!W63*'Medal values'!$B$3, "") + IF(AND(W$1 = V$1, V$2 = "Mixed"), 0.5*V63, 0) + IF(AND(W$1 = X$1, X$2 = "Mixed"), 0.5*X63, 0)</f>
        <v>0</v>
      </c>
      <c r="X63" s="5">
        <f>IF('Athletes - Gold'!X63+'Athletes - Silver'!X63+'Athletes - Bronze'!X63 &gt; 0, 'Athletes - Gold'!X63*'Medal values'!$B$1+'Athletes - Silver'!X63*'Medal values'!$B$2+'Athletes - Bronze'!X63*'Medal values'!$B$3, "") + IF(AND(X$1 = W$1, W$2 = "Mixed"), 0.5*W63, 0) + IF(AND(X$1 = Y$1, Y$2 = "Mixed"), 0.5*Y63, 0)</f>
        <v>0</v>
      </c>
      <c r="Y63" s="5">
        <f>IF('Athletes - Gold'!Y63+'Athletes - Silver'!Y63+'Athletes - Bronze'!Y63 &gt; 0, 'Athletes - Gold'!Y63*'Medal values'!$B$1+'Athletes - Silver'!Y63*'Medal values'!$B$2+'Athletes - Bronze'!Y63*'Medal values'!$B$3, "") + IF(AND(Y$1 = X$1, X$2 = "Mixed"), 0.5*X63, 0) + IF(AND(Y$1 = Z$1, Z$2 = "Mixed"), 0.5*Z63, 0)</f>
        <v>0</v>
      </c>
      <c r="Z63" s="5">
        <f>IF('Athletes - Gold'!Z63+'Athletes - Silver'!Z63+'Athletes - Bronze'!Z63 &gt; 0, 'Athletes - Gold'!Z63*'Medal values'!$B$1+'Athletes - Silver'!Z63*'Medal values'!$B$2+'Athletes - Bronze'!Z63*'Medal values'!$B$3, "") + IF(AND(Z$1 = Y$1, Y$2 = "Mixed"), 0.5*Y63, 0) + IF(AND(Z$1 = AA$1, AA$2 = "Mixed"), 0.5*AA63, 0)</f>
        <v>1</v>
      </c>
      <c r="AA63" s="5">
        <f>IF('Athletes - Gold'!AA63+'Athletes - Silver'!AA63+'Athletes - Bronze'!AA63 &gt; 0, 'Athletes - Gold'!AA63*'Medal values'!$B$1+'Athletes - Silver'!AA63*'Medal values'!$B$2+'Athletes - Bronze'!AA63*'Medal values'!$B$3, "") + IF(AND(AA$1 = Z$1, Z$2 = "Mixed"), 0.5*Z63, 0) + IF(AND(AA$1 = AB$1, AB$2 = "Mixed"), 0.5*AB63, 0)</f>
        <v>0</v>
      </c>
      <c r="AB63" s="5">
        <f>IF('Athletes - Gold'!AB63+'Athletes - Silver'!AB63+'Athletes - Bronze'!AB63 &gt; 0, 'Athletes - Gold'!AB63*'Medal values'!$B$1+'Athletes - Silver'!AB63*'Medal values'!$B$2+'Athletes - Bronze'!AB63*'Medal values'!$B$3, "") + IF(AND(AB$1 = AA$1, AA$2 = "Mixed"), 0.5*AA63, 0) + IF(AND(AB$1 = AC$1, AC$2 = "Mixed"), 0.5*AC63, 0)</f>
        <v>0</v>
      </c>
      <c r="AC63" s="5">
        <f>IF('Athletes - Gold'!AC63+'Athletes - Silver'!AC63+'Athletes - Bronze'!AC63 &gt; 0, 'Athletes - Gold'!AC63*'Medal values'!$B$1+'Athletes - Silver'!AC63*'Medal values'!$B$2+'Athletes - Bronze'!AC63*'Medal values'!$B$3, "") + IF(AND(AC$1 = AB$1, AB$2 = "Mixed"), 0.5*AB63, 0) + IF(AND(AC$1 = AD$1, AD$2 = "Mixed"), 0.5*AD63, 0)</f>
        <v>0</v>
      </c>
      <c r="AD63" s="5">
        <f>IF('Athletes - Gold'!AD63+'Athletes - Silver'!AD63+'Athletes - Bronze'!AD63 &gt; 0, 'Athletes - Gold'!AD63*'Medal values'!$B$1+'Athletes - Silver'!AD63*'Medal values'!$B$2+'Athletes - Bronze'!AD63*'Medal values'!$B$3, "") + IF(AND(AD$1 = AC$1, AC$2 = "Mixed"), 0.5*AC63, 0) + IF(AND(AD$1 = AE$1, AE$2 = "Mixed"), 0.5*AE63, 0)</f>
        <v>0</v>
      </c>
      <c r="AE63" s="5">
        <f>IF('Athletes - Gold'!AE63+'Athletes - Silver'!AE63+'Athletes - Bronze'!AE63 &gt; 0, 'Athletes - Gold'!AE63*'Medal values'!$B$1+'Athletes - Silver'!AE63*'Medal values'!$B$2+'Athletes - Bronze'!AE63*'Medal values'!$B$3, "") + IF(AND(AE$1 = AD$1, AD$2 = "Mixed"), 0.5*AD63, 0) + IF(AND(AE$1 = AF$1, AF$2 = "Mixed"), 0.5*AF63, 0)</f>
        <v>0</v>
      </c>
      <c r="AF63" s="5">
        <f>IF('Athletes - Gold'!AF63+'Athletes - Silver'!AF63+'Athletes - Bronze'!AF63 &gt; 0, 'Athletes - Gold'!AF63*'Medal values'!$B$1+'Athletes - Silver'!AF63*'Medal values'!$B$2+'Athletes - Bronze'!AF63*'Medal values'!$B$3, "") + IF(AND(AF$1 = AE$1, AE$2 = "Mixed"), 0.5*AE63, 0) + IF(AND(AF$1 = AG$1, AG$2 = "Mixed"), 0.5*AG63, 0)</f>
        <v>0</v>
      </c>
      <c r="AG63" s="5">
        <f>IF('Athletes - Gold'!AG63+'Athletes - Silver'!AG63+'Athletes - Bronze'!AG63 &gt; 0, 'Athletes - Gold'!AG63*'Medal values'!$B$1+'Athletes - Silver'!AG63*'Medal values'!$B$2+'Athletes - Bronze'!AG63*'Medal values'!$B$3, "") + IF(AND(AG$1 = AF$1, AF$2 = "Mixed"), 0.5*AF63, 0) + IF(AND(AG$1 = AH$1, AH$2 = "Mixed"), 0.5*AH63, 0)</f>
        <v>0</v>
      </c>
      <c r="AH63" s="5">
        <f>IF('Athletes - Gold'!AH63+'Athletes - Silver'!AH63+'Athletes - Bronze'!AH63 &gt; 0, 'Athletes - Gold'!AH63*'Medal values'!$B$1+'Athletes - Silver'!AH63*'Medal values'!$B$2+'Athletes - Bronze'!AH63*'Medal values'!$B$3, "") + IF(AND(AH$1 = AG$1, AG$2 = "Mixed"), 0.5*AG63, 0) + IF(AND(AH$1 = AI$1, AI$2 = "Mixed"), 0.5*AI63, 0)</f>
        <v>0</v>
      </c>
      <c r="AI63" s="5">
        <f>IF('Athletes - Gold'!AI63+'Athletes - Silver'!AI63+'Athletes - Bronze'!AI63 &gt; 0, 'Athletes - Gold'!AI63*'Medal values'!$B$1+'Athletes - Silver'!AI63*'Medal values'!$B$2+'Athletes - Bronze'!AI63*'Medal values'!$B$3, "") + IF(AND(AI$1 = AH$1, AH$2 = "Mixed"), 0.5*AH63, 0) + IF(AND(AI$1 = AJ$1, AJ$2 = "Mixed"), 0.5*AJ63, 0)</f>
        <v>0</v>
      </c>
      <c r="AJ63" s="5">
        <f>IF('Athletes - Gold'!AJ63+'Athletes - Silver'!AJ63+'Athletes - Bronze'!AJ63 &gt; 0, 'Athletes - Gold'!AJ63*'Medal values'!$B$1+'Athletes - Silver'!AJ63*'Medal values'!$B$2+'Athletes - Bronze'!AJ63*'Medal values'!$B$3, "") + IF(AND(AJ$1 = AI$1, AI$2 = "Mixed"), 0.5*AI63, 0) + IF(AND(AJ$1 = AK$1, AK$2 = "Mixed"), 0.5*AK63, 0)</f>
        <v>0</v>
      </c>
      <c r="AK63" s="5">
        <f>IF('Athletes - Gold'!AK63+'Athletes - Silver'!AK63+'Athletes - Bronze'!AK63 &gt; 0, 'Athletes - Gold'!AK63*'Medal values'!$B$1+'Athletes - Silver'!AK63*'Medal values'!$B$2+'Athletes - Bronze'!AK63*'Medal values'!$B$3, "") + IF(AND(AK$1 = AJ$1, AJ$2 = "Mixed"), 0.5*AJ63, 0) + IF(AND(AK$1 = AL$1, AL$2 = "Mixed"), 0.5*AL63, 0)</f>
        <v>0</v>
      </c>
      <c r="AL63" s="5">
        <f>IF('Athletes - Gold'!AL63+'Athletes - Silver'!AL63+'Athletes - Bronze'!AL63 &gt; 0, 'Athletes - Gold'!AL63*'Medal values'!$B$1+'Athletes - Silver'!AL63*'Medal values'!$B$2+'Athletes - Bronze'!AL63*'Medal values'!$B$3, "") + IF(AND(AL$1 = AK$1, AK$2 = "Mixed"), 0.5*AK63, 0) + IF(AND(AL$1 = AM$1, AM$2 = "Mixed"), 0.5*AM63, 0)</f>
        <v>0</v>
      </c>
      <c r="AM63" s="5">
        <f>IF('Athletes - Gold'!AM63+'Athletes - Silver'!AM63+'Athletes - Bronze'!AM63 &gt; 0, 'Athletes - Gold'!AM63*'Medal values'!$B$1+'Athletes - Silver'!AM63*'Medal values'!$B$2+'Athletes - Bronze'!AM63*'Medal values'!$B$3, "") + IF(AND(AM$1 = AL$1, AL$2 = "Mixed"), 0.5*AL63, 0) + IF(AND(AM$1 = AN$1, AN$2 = "Mixed"), 0.5*AN63, 0)</f>
        <v>0</v>
      </c>
      <c r="AN63" s="5">
        <f>IF('Athletes - Gold'!AN63+'Athletes - Silver'!AN63+'Athletes - Bronze'!AN63 &gt; 0, 'Athletes - Gold'!AN63*'Medal values'!$B$1+'Athletes - Silver'!AN63*'Medal values'!$B$2+'Athletes - Bronze'!AN63*'Medal values'!$B$3, "") + IF(AND(AN$1 = AM$1, AM$2 = "Mixed"), 0.5*AM63, 0) + IF(AND(AN$1 = AO$1, AO$2 = "Mixed"), 0.5*AO63, 0)</f>
        <v>0</v>
      </c>
      <c r="AO63" s="5">
        <f>IF('Athletes - Gold'!AO63+'Athletes - Silver'!AO63+'Athletes - Bronze'!AO63 &gt; 0, 'Athletes - Gold'!AO63*'Medal values'!$B$1+'Athletes - Silver'!AO63*'Medal values'!$B$2+'Athletes - Bronze'!AO63*'Medal values'!$B$3, "") + IF(AND(AO$1 = AN$1, AN$2 = "Mixed"), 0.5*AN63, 0) + IF(AND(AO$1 = AP$1, AP$2 = "Mixed"), 0.5*AP63, 0)</f>
        <v>0</v>
      </c>
      <c r="AP63" s="5">
        <f>IF('Athletes - Gold'!AP63+'Athletes - Silver'!AP63+'Athletes - Bronze'!AP63 &gt; 0, 'Athletes - Gold'!AP63*'Medal values'!$B$1+'Athletes - Silver'!AP63*'Medal values'!$B$2+'Athletes - Bronze'!AP63*'Medal values'!$B$3, "") + IF(AND(AP$1 = AO$1, AO$2 = "Mixed"), 0.5*AO63, 0) + IF(AND(AP$1 = AQ$1, AQ$2 = "Mixed"), 0.5*AQ63, 0)</f>
        <v>0</v>
      </c>
      <c r="AQ63" s="5">
        <f>IF('Athletes - Gold'!AQ63+'Athletes - Silver'!AQ63+'Athletes - Bronze'!AQ63 &gt; 0, 'Athletes - Gold'!AQ63*'Medal values'!$B$1+'Athletes - Silver'!AQ63*'Medal values'!$B$2+'Athletes - Bronze'!AQ63*'Medal values'!$B$3, "") + IF(AND(AQ$1 = AP$1, AP$2 = "Mixed"), 0.5*AP63, 0) + IF(AND(AQ$1 = AR$1, AR$2 = "Mixed"), 0.5*AR63, 0)</f>
        <v>0</v>
      </c>
      <c r="AR63" s="5">
        <f>IF('Athletes - Gold'!AR63+'Athletes - Silver'!AR63+'Athletes - Bronze'!AR63 &gt; 0, 'Athletes - Gold'!AR63*'Medal values'!$B$1+'Athletes - Silver'!AR63*'Medal values'!$B$2+'Athletes - Bronze'!AR63*'Medal values'!$B$3, "") + IF(AND(AR$1 = AQ$1, AQ$2 = "Mixed"), 0.5*AQ63, 0) + IF(AND(AR$1 = AS$1, AS$2 = "Mixed"), 0.5*AS63, 0)</f>
        <v>0</v>
      </c>
      <c r="AS63" s="5">
        <f>IF('Athletes - Gold'!AS63+'Athletes - Silver'!AS63+'Athletes - Bronze'!AS63 &gt; 0, 'Athletes - Gold'!AS63*'Medal values'!$B$1+'Athletes - Silver'!AS63*'Medal values'!$B$2+'Athletes - Bronze'!AS63*'Medal values'!$B$3, "") + IF(AND(AS$1 = AR$1, AR$2 = "Mixed"), 0.5*AR63, 0) + IF(AND(AS$1 = AT$1, AT$2 = "Mixed"), 0.5*AT63, 0)</f>
        <v>0</v>
      </c>
      <c r="AT63" s="5">
        <f>IF('Athletes - Gold'!AT63+'Athletes - Silver'!AT63+'Athletes - Bronze'!AT63 &gt; 0, 'Athletes - Gold'!AT63*'Medal values'!$B$1+'Athletes - Silver'!AT63*'Medal values'!$B$2+'Athletes - Bronze'!AT63*'Medal values'!$B$3, "") + IF(AND(AT$1 = AS$1, AS$2 = "Mixed"), 0.5*AS63, 0) + IF(AND(AT$1 = AU$1, AU$2 = "Mixed"), 0.5*AU63, 0)</f>
        <v>0</v>
      </c>
      <c r="AU63" s="5">
        <f>IF('Athletes - Gold'!AU63+'Athletes - Silver'!AU63+'Athletes - Bronze'!AU63 &gt; 0, 'Athletes - Gold'!AU63*'Medal values'!$B$1+'Athletes - Silver'!AU63*'Medal values'!$B$2+'Athletes - Bronze'!AU63*'Medal values'!$B$3, "") + IF(AND(AU$1 = AT$1, AT$2 = "Mixed"), 0.5*AT63, 0) + IF(AND(AU$1 = AV$1, AV$2 = "Mixed"), 0.5*AV63, 0)</f>
        <v>0</v>
      </c>
      <c r="AV63" s="5">
        <f>IF('Athletes - Gold'!AV63+'Athletes - Silver'!AV63+'Athletes - Bronze'!AV63 &gt; 0, 'Athletes - Gold'!AV63*'Medal values'!$B$1+'Athletes - Silver'!AV63*'Medal values'!$B$2+'Athletes - Bronze'!AV63*'Medal values'!$B$3, "") + IF(AND(AV$1 = AU$1, AU$2 = "Mixed"), 0.5*AU63, 0) + IF(AND(AV$1 = AW$1, AW$2 = "Mixed"), 0.5*AW63, 0)</f>
        <v>0</v>
      </c>
      <c r="AW63" s="5">
        <f>IF('Athletes - Gold'!AW63+'Athletes - Silver'!AW63+'Athletes - Bronze'!AW63 &gt; 0, 'Athletes - Gold'!AW63*'Medal values'!$B$1+'Athletes - Silver'!AW63*'Medal values'!$B$2+'Athletes - Bronze'!AW63*'Medal values'!$B$3, "") + IF(AND(AW$1 = AV$1, AV$2 = "Mixed"), 0.5*AV63, 0) + IF(AND(AW$1 = AX$1, AX$2 = "Mixed"), 0.5*AX63, 0)</f>
        <v>0</v>
      </c>
      <c r="AX63" s="5">
        <f>IF('Athletes - Gold'!AX63+'Athletes - Silver'!AX63+'Athletes - Bronze'!AX63 &gt; 0, 'Athletes - Gold'!AX63*'Medal values'!$B$1+'Athletes - Silver'!AX63*'Medal values'!$B$2+'Athletes - Bronze'!AX63*'Medal values'!$B$3, "") + IF(AND(AX$1 = AW$1, AW$2 = "Mixed"), 0.5*AW63, 0) + IF(AND(AX$1 = AY$1, AY$2 = "Mixed"), 0.5*AY63, 0)</f>
        <v>0</v>
      </c>
      <c r="AY63" s="5">
        <f>IF('Athletes - Gold'!AY63+'Athletes - Silver'!AY63+'Athletes - Bronze'!AY63 &gt; 0, 'Athletes - Gold'!AY63*'Medal values'!$B$1+'Athletes - Silver'!AY63*'Medal values'!$B$2+'Athletes - Bronze'!AY63*'Medal values'!$B$3, "") + IF(AND(AY$1 = AX$1, AX$2 = "Mixed"), 0.5*AX63, 0) + IF(AND(AY$1 = AZ$1, AZ$2 = "Mixed"), 0.5*AZ63, 0)</f>
        <v>0</v>
      </c>
      <c r="AZ63" s="5">
        <f>IF('Athletes - Gold'!AZ63+'Athletes - Silver'!AZ63+'Athletes - Bronze'!AZ63 &gt; 0, 'Athletes - Gold'!AZ63*'Medal values'!$B$1+'Athletes - Silver'!AZ63*'Medal values'!$B$2+'Athletes - Bronze'!AZ63*'Medal values'!$B$3, "") + IF(AND(AZ$1 = AY$1, AY$2 = "Mixed"), 0.5*AY63, 0) + IF(AND(AZ$1 = BA$1, BA$2 = "Mixed"), 0.5*BA63, 0)</f>
        <v>0</v>
      </c>
      <c r="BA63" s="5">
        <f>IF('Athletes - Gold'!BA63+'Athletes - Silver'!BA63+'Athletes - Bronze'!BA63 &gt; 0, 'Athletes - Gold'!BA63*'Medal values'!$B$1+'Athletes - Silver'!BA63*'Medal values'!$B$2+'Athletes - Bronze'!BA63*'Medal values'!$B$3, "") + IF(AND(BA$1 = AZ$1, AZ$2 = "Mixed"), 0.5*AZ63, 0) + IF(AND(BA$1 = BB$1, BB$2 = "Mixed"), 0.5*BB63, 0)</f>
        <v>0</v>
      </c>
      <c r="BB63" s="5">
        <f>IF('Athletes - Gold'!BB63+'Athletes - Silver'!BB63+'Athletes - Bronze'!BB63 &gt; 0, 'Athletes - Gold'!BB63*'Medal values'!$B$1+'Athletes - Silver'!BB63*'Medal values'!$B$2+'Athletes - Bronze'!BB63*'Medal values'!$B$3, "") + IF(AND(BB$1 = BA$1, BA$2 = "Mixed"), 0.5*BA63, 0) + IF(AND(BB$1 = BC$1, BC$2 = "Mixed"), 0.5*BC63, 0)</f>
        <v>0</v>
      </c>
      <c r="BC63" s="5">
        <f>IF('Athletes - Gold'!BC63+'Athletes - Silver'!BC63+'Athletes - Bronze'!BC63 &gt; 0, 'Athletes - Gold'!BC63*'Medal values'!$B$1+'Athletes - Silver'!BC63*'Medal values'!$B$2+'Athletes - Bronze'!BC63*'Medal values'!$B$3, "") + IF(AND(BC$1 = BB$1, BB$2 = "Mixed"), 0.5*BB63, 0) + IF(AND(BC$1 = BD$1, BD$2 = "Mixed"), 0.5*BD63, 0)</f>
        <v>0</v>
      </c>
      <c r="BD63" s="5">
        <f>IF('Athletes - Gold'!BD63+'Athletes - Silver'!BD63+'Athletes - Bronze'!BD63 &gt; 0, 'Athletes - Gold'!BD63*'Medal values'!$B$1+'Athletes - Silver'!BD63*'Medal values'!$B$2+'Athletes - Bronze'!BD63*'Medal values'!$B$3, "") + IF(AND(BD$1 = BC$1, BC$2 = "Mixed"), 0.5*BC63, 0) + IF(AND(BD$1 = BE$1, BE$2 = "Mixed"), 0.5*BE63, 0)</f>
        <v>0</v>
      </c>
      <c r="BE63" s="5">
        <f>IF('Athletes - Gold'!BE63+'Athletes - Silver'!BE63+'Athletes - Bronze'!BE63 &gt; 0, 'Athletes - Gold'!BE63*'Medal values'!$B$1+'Athletes - Silver'!BE63*'Medal values'!$B$2+'Athletes - Bronze'!BE63*'Medal values'!$B$3, "") + IF(AND(BE$1 = BD$1, BD$2 = "Mixed"), 0.5*BD63, 0) + IF(AND(BE$1 = BF$1, BF$2 = "Mixed"), 0.5*BF63, 0)</f>
        <v>0</v>
      </c>
      <c r="BF63" s="5">
        <f>IF('Athletes - Gold'!BF63+'Athletes - Silver'!BF63+'Athletes - Bronze'!BF63 &gt; 0, 'Athletes - Gold'!BF63*'Medal values'!$B$1+'Athletes - Silver'!BF63*'Medal values'!$B$2+'Athletes - Bronze'!BF63*'Medal values'!$B$3, "") + IF(AND(BF$1 = BE$1, BE$2 = "Mixed"), 0.5*BE63, 0) + IF(AND(BF$1 = BG$1, BG$2 = "Mixed"), 0.5*BG63, 0)</f>
        <v>0</v>
      </c>
      <c r="BG63" s="5">
        <f>IF('Athletes - Gold'!BG63+'Athletes - Silver'!BG63+'Athletes - Bronze'!BG63 &gt; 0, 'Athletes - Gold'!BG63*'Medal values'!$B$1+'Athletes - Silver'!BG63*'Medal values'!$B$2+'Athletes - Bronze'!BG63*'Medal values'!$B$3, "") + IF(AND(BG$1 = BF$1, BF$2 = "Mixed"), 0.5*BF63, 0) + IF(AND(BG$1 = BH$1, BH$2 = "Mixed"), 0.5*BH63, 0)</f>
        <v>0</v>
      </c>
      <c r="BH63" s="5">
        <f>IF('Athletes - Gold'!BH63+'Athletes - Silver'!BH63+'Athletes - Bronze'!BH63 &gt; 0, 'Athletes - Gold'!BH63*'Medal values'!$B$1+'Athletes - Silver'!BH63*'Medal values'!$B$2+'Athletes - Bronze'!BH63*'Medal values'!$B$3, "") + IF(AND(BH$1 = BG$1, BG$2 = "Mixed"), 0.5*BG63, 0) + IF(AND(BH$1 = BI$1, BI$2 = "Mixed"), 0.5*BI63, 0)</f>
        <v>0</v>
      </c>
      <c r="BI63" s="5">
        <f>IF('Athletes - Gold'!BI63+'Athletes - Silver'!BI63+'Athletes - Bronze'!BI63 &gt; 0, 'Athletes - Gold'!BI63*'Medal values'!$B$1+'Athletes - Silver'!BI63*'Medal values'!$B$2+'Athletes - Bronze'!BI63*'Medal values'!$B$3, "") + IF(AND(BI$1 = BH$1, BH$2 = "Mixed"), 0.5*BH63, 0) + IF(AND(BI$1 = BJ$1, BJ$2 = "Mixed"), 0.5*BJ63, 0)</f>
        <v>0</v>
      </c>
      <c r="BJ63" s="5">
        <f>IF('Athletes - Gold'!BJ63+'Athletes - Silver'!BJ63+'Athletes - Bronze'!BJ63 &gt; 0, 'Athletes - Gold'!BJ63*'Medal values'!$B$1+'Athletes - Silver'!BJ63*'Medal values'!$B$2+'Athletes - Bronze'!BJ63*'Medal values'!$B$3, "") + IF(AND(BJ$1 = BI$1, BI$2 = "Mixed"), 0.5*BI63, 0) + IF(AND(BJ$1 = BK$1, BK$2 = "Mixed"), 0.5*BK63, 0)</f>
        <v>0</v>
      </c>
      <c r="BK63" s="5">
        <f>IF('Athletes - Gold'!BK63+'Athletes - Silver'!BK63+'Athletes - Bronze'!BK63 &gt; 0, 'Athletes - Gold'!BK63*'Medal values'!$B$1+'Athletes - Silver'!BK63*'Medal values'!$B$2+'Athletes - Bronze'!BK63*'Medal values'!$B$3, "") + IF(AND(BK$1 = BJ$1, BJ$2 = "Mixed"), 0.5*BJ63, 0) + IF(AND(BK$1 = BL$1, BL$2 = "Mixed"), 0.5*BL63, 0)</f>
        <v>0</v>
      </c>
      <c r="BL63" s="5">
        <f>IF('Athletes - Gold'!BL63+'Athletes - Silver'!BL63+'Athletes - Bronze'!BL63 &gt; 0, 'Athletes - Gold'!BL63*'Medal values'!$B$1+'Athletes - Silver'!BL63*'Medal values'!$B$2+'Athletes - Bronze'!BL63*'Medal values'!$B$3, "") + IF(AND(BL$1 = BK$1, BK$2 = "Mixed"), 0.5*BK63, 0) + IF(AND(BL$1 = BM$1, BM$2 = "Mixed"), 0.5*BM63, 0)</f>
        <v>0</v>
      </c>
      <c r="BM63" s="5">
        <f>IF('Athletes - Gold'!BM63+'Athletes - Silver'!BM63+'Athletes - Bronze'!BM63 &gt; 0, 'Athletes - Gold'!BM63*'Medal values'!$B$1+'Athletes - Silver'!BM63*'Medal values'!$B$2+'Athletes - Bronze'!BM63*'Medal values'!$B$3, "") + IF(AND(BM$1 = BL$1, BL$2 = "Mixed"), 0.5*BL63, 0) + IF(AND(BM$1 = BN$1, BN$2 = "Mixed"), 0.5*BN63, 0)</f>
        <v>0</v>
      </c>
      <c r="BN63" s="5">
        <f>IF('Athletes - Gold'!BN63+'Athletes - Silver'!BN63+'Athletes - Bronze'!BN63 &gt; 0, 'Athletes - Gold'!BN63*'Medal values'!$B$1+'Athletes - Silver'!BN63*'Medal values'!$B$2+'Athletes - Bronze'!BN63*'Medal values'!$B$3, "") + IF(AND(BN$1 = BM$1, BM$2 = "Mixed"), 0.5*BM63, 0) + IF(AND(BN$1 = BO$1, BO$2 = "Mixed"), 0.5*BO63, 0)</f>
        <v>0</v>
      </c>
      <c r="BO63" s="5">
        <f>IF('Athletes - Gold'!BO63+'Athletes - Silver'!BO63+'Athletes - Bronze'!BO63 &gt; 0, 'Athletes - Gold'!BO63*'Medal values'!$B$1+'Athletes - Silver'!BO63*'Medal values'!$B$2+'Athletes - Bronze'!BO63*'Medal values'!$B$3, "") + IF(AND(BO$1 = BN$1, BN$2 = "Mixed"), 0.5*BN63, 0) + IF(AND(BO$1 = BP$1, BP$2 = "Mixed"), 0.5*BP63, 0)</f>
        <v>0</v>
      </c>
      <c r="BP63" s="5">
        <f>IF('Athletes - Gold'!BP63+'Athletes - Silver'!BP63+'Athletes - Bronze'!BP63 &gt; 0, 'Athletes - Gold'!BP63*'Medal values'!$B$1+'Athletes - Silver'!BP63*'Medal values'!$B$2+'Athletes - Bronze'!BP63*'Medal values'!$B$3, "") + IF(AND(BP$1 = BO$1, BO$2 = "Mixed"), 0.5*BO63, 0) + IF(AND(BP$1 = BQ$1, BQ$2 = "Mixed"), 0.5*BQ63, 0)</f>
        <v>0</v>
      </c>
      <c r="BQ63" s="5">
        <f>IF('Athletes - Gold'!BQ63+'Athletes - Silver'!BQ63+'Athletes - Bronze'!BQ63 &gt; 0, 'Athletes - Gold'!BQ63*'Medal values'!$B$1+'Athletes - Silver'!BQ63*'Medal values'!$B$2+'Athletes - Bronze'!BQ63*'Medal values'!$B$3, "") + IF(AND(BQ$1 = BP$1, BP$2 = "Mixed"), 0.5*BP63, 0) + IF(AND(BQ$1 = BR$1, BR$2 = "Mixed"), 0.5*BR63, 0)</f>
        <v>0</v>
      </c>
      <c r="BR63" s="5">
        <f>IF('Athletes - Gold'!BR63+'Athletes - Silver'!BR63+'Athletes - Bronze'!BR63 &gt; 0, 'Athletes - Gold'!BR63*'Medal values'!$B$1+'Athletes - Silver'!BR63*'Medal values'!$B$2+'Athletes - Bronze'!BR63*'Medal values'!$B$3, "") + IF(AND(BR$1 = BQ$1, BQ$2 = "Mixed"), 0.5*BQ63, 0) + IF(AND(BR$1 = BS$1, BS$2 = "Mixed"), 0.5*BS63, 0)</f>
        <v>0</v>
      </c>
      <c r="BS63" s="5">
        <f>IF('Athletes - Gold'!BS63+'Athletes - Silver'!BS63+'Athletes - Bronze'!BS63 &gt; 0, 'Athletes - Gold'!BS63*'Medal values'!$B$1+'Athletes - Silver'!BS63*'Medal values'!$B$2+'Athletes - Bronze'!BS63*'Medal values'!$B$3, "") + IF(AND(BS$1 = BR$1, BR$2 = "Mixed"), 0.5*BR63, 0) + IF(AND(BS$1 = BT$1, BT$2 = "Mixed"), 0.5*BT63, 0)</f>
        <v>0</v>
      </c>
      <c r="BT63" s="5">
        <f>IF('Athletes - Gold'!BT63+'Athletes - Silver'!BT63+'Athletes - Bronze'!BT63 &gt; 0, 'Athletes - Gold'!BT63*'Medal values'!$B$1+'Athletes - Silver'!BT63*'Medal values'!$B$2+'Athletes - Bronze'!BT63*'Medal values'!$B$3, "") + IF(AND(BT$1 = BS$1, BS$2 = "Mixed"), 0.5*BS63, 0) + IF(AND(BT$1 = BU$1, BU$2 = "Mixed"), 0.5*BU63, 0)</f>
        <v>0</v>
      </c>
      <c r="BU63" s="5">
        <f>IF('Athletes - Gold'!BU63+'Athletes - Silver'!BU63+'Athletes - Bronze'!BU63 &gt; 0, 'Athletes - Gold'!BU63*'Medal values'!$B$1+'Athletes - Silver'!BU63*'Medal values'!$B$2+'Athletes - Bronze'!BU63*'Medal values'!$B$3, "") + IF(AND(BU$1 = BT$1, BT$2 = "Mixed"), 0.5*BT63, 0) + IF(AND(BU$1 = BV$1, BV$2 = "Mixed"), 0.5*BV63, 0)</f>
        <v>0</v>
      </c>
      <c r="BV63" s="5">
        <f>IF('Athletes - Gold'!BV63+'Athletes - Silver'!BV63+'Athletes - Bronze'!BV63 &gt; 0, 'Athletes - Gold'!BV63*'Medal values'!$B$1+'Athletes - Silver'!BV63*'Medal values'!$B$2+'Athletes - Bronze'!BV63*'Medal values'!$B$3, "") + IF(AND(BV$1 = BU$1, BU$2 = "Mixed"), 0.5*BU63, 0) + IF(AND(BV$1 = BW$1, BW$2 = "Mixed"), 0.5*BW63, 0)</f>
        <v>0</v>
      </c>
      <c r="BW63" s="5">
        <f>IF('Athletes - Gold'!BW63+'Athletes - Silver'!BW63+'Athletes - Bronze'!BW63 &gt; 0, 'Athletes - Gold'!BW63*'Medal values'!$B$1+'Athletes - Silver'!BW63*'Medal values'!$B$2+'Athletes - Bronze'!BW63*'Medal values'!$B$3, "") + IF(AND(BW$1 = BV$1, BV$2 = "Mixed"), 0.5*BV63, 0) + IF(AND(BW$1 = BX$1, BX$2 = "Mixed"), 0.5*BX63, 0)</f>
        <v>0</v>
      </c>
      <c r="BX63" s="5">
        <f>IF('Athletes - Gold'!BX63+'Athletes - Silver'!BX63+'Athletes - Bronze'!BX63 &gt; 0, 'Athletes - Gold'!BX63*'Medal values'!$B$1+'Athletes - Silver'!BX63*'Medal values'!$B$2+'Athletes - Bronze'!BX63*'Medal values'!$B$3, "") + IF(AND(BX$1 = BW$1, BW$2 = "Mixed"), 0.5*BW63, 0) + IF(AND(BX$1 = BY$1, BY$2 = "Mixed"), 0.5*BY63, 0)</f>
        <v>0</v>
      </c>
      <c r="BY63" s="5">
        <f>IF('Athletes - Gold'!BY63+'Athletes - Silver'!BY63+'Athletes - Bronze'!BY63 &gt; 0, 'Athletes - Gold'!BY63*'Medal values'!$B$1+'Athletes - Silver'!BY63*'Medal values'!$B$2+'Athletes - Bronze'!BY63*'Medal values'!$B$3, "") + IF(AND(BY$1 = BX$1, BX$2 = "Mixed"), 0.5*BX63, 0) + IF(AND(BY$1 = BZ$1, BZ$2 = "Mixed"), 0.5*BZ63, 0)</f>
        <v>0</v>
      </c>
      <c r="BZ63" s="5">
        <f>IF('Athletes - Gold'!BZ63+'Athletes - Silver'!BZ63+'Athletes - Bronze'!BZ63 &gt; 0, 'Athletes - Gold'!BZ63*'Medal values'!$B$1+'Athletes - Silver'!BZ63*'Medal values'!$B$2+'Athletes - Bronze'!BZ63*'Medal values'!$B$3, "") + IF(AND(BZ$1 = BY$1, BY$2 = "Mixed"), 0.5*BY63, 0) + IF(AND(BZ$1 = CA$1, CA$2 = "Mixed"), 0.5*CA63, 0)</f>
        <v>0</v>
      </c>
      <c r="CA63" s="5">
        <f>IF('Athletes - Gold'!CA63+'Athletes - Silver'!CA63+'Athletes - Bronze'!CA63 &gt; 0, 'Athletes - Gold'!CA63*'Medal values'!$B$1+'Athletes - Silver'!CA63*'Medal values'!$B$2+'Athletes - Bronze'!CA63*'Medal values'!$B$3, "") + IF(AND(CA$1 = BZ$1, BZ$2 = "Mixed"), 0.5*BZ63, 0) + IF(AND(CA$1 = CB$1, CB$2 = "Mixed"), 0.5*CB63, 0)</f>
        <v>0</v>
      </c>
      <c r="CB63" s="5">
        <f>IF('Athletes - Gold'!CB63+'Athletes - Silver'!CB63+'Athletes - Bronze'!CB63 &gt; 0, 'Athletes - Gold'!CB63*'Medal values'!$B$1+'Athletes - Silver'!CB63*'Medal values'!$B$2+'Athletes - Bronze'!CB63*'Medal values'!$B$3, "") + IF(AND(CB$1 = CA$1, CA$2 = "Mixed"), 0.5*CA63, 0) + IF(AND(CB$1 = CC$1, CC$2 = "Mixed"), 0.5*CC63, 0)</f>
        <v>0</v>
      </c>
      <c r="CC63" s="5">
        <f>IF('Athletes - Gold'!CC63+'Athletes - Silver'!CC63+'Athletes - Bronze'!CC63 &gt; 0, 'Athletes - Gold'!CC63*'Medal values'!$B$1+'Athletes - Silver'!CC63*'Medal values'!$B$2+'Athletes - Bronze'!CC63*'Medal values'!$B$3, "") + IF(AND(CC$1 = CB$1, CB$2 = "Mixed"), 0.5*CB63, 0) + IF(AND(CC$1 = CD$1, CD$2 = "Mixed"), 0.5*CD63, 0)</f>
        <v>0</v>
      </c>
      <c r="CD63" s="5">
        <f>IF('Athletes - Gold'!CD63+'Athletes - Silver'!CD63+'Athletes - Bronze'!CD63 &gt; 0, 'Athletes - Gold'!CD63*'Medal values'!$B$1+'Athletes - Silver'!CD63*'Medal values'!$B$2+'Athletes - Bronze'!CD63*'Medal values'!$B$3, "") + IF(AND(CD$1 = CC$1, CC$2 = "Mixed"), 0.5*CC63, 0) + IF(AND(CD$1 = CE$1, CE$2 = "Mixed"), 0.5*CE63, 0)</f>
        <v>0</v>
      </c>
      <c r="CE63" s="5">
        <f>IF('Athletes - Gold'!CE63+'Athletes - Silver'!CE63+'Athletes - Bronze'!CE63 &gt; 0, 'Athletes - Gold'!CE63*'Medal values'!$B$1+'Athletes - Silver'!CE63*'Medal values'!$B$2+'Athletes - Bronze'!CE63*'Medal values'!$B$3, "") + IF(AND(CE$1 = CD$1, CD$2 = "Mixed"), 0.5*CD63, 0) + IF(AND(CE$1 = CF$1, CF$2 = "Mixed"), 0.5*CF63, 0)</f>
        <v>0</v>
      </c>
      <c r="CF63" s="5">
        <f>IF('Athletes - Gold'!CF63+'Athletes - Silver'!CF63+'Athletes - Bronze'!CF63 &gt; 0, 'Athletes - Gold'!CF63*'Medal values'!$B$1+'Athletes - Silver'!CF63*'Medal values'!$B$2+'Athletes - Bronze'!CF63*'Medal values'!$B$3, "") + IF(AND(CF$1 = CE$1, CE$2 = "Mixed"), 0.5*CE63, 0) + IF(AND(CF$1 = CG$1, CG$2 = "Mixed"), 0.5*CG63, 0)</f>
        <v>0</v>
      </c>
      <c r="CG63" s="5">
        <f>IF('Athletes - Gold'!CG63+'Athletes - Silver'!CG63+'Athletes - Bronze'!CG63 &gt; 0, 'Athletes - Gold'!CG63*'Medal values'!$B$1+'Athletes - Silver'!CG63*'Medal values'!$B$2+'Athletes - Bronze'!CG63*'Medal values'!$B$3, "") + IF(AND(CG$1 = CF$1, CF$2 = "Mixed"), 0.5*CF63, 0) + IF(AND(CG$1 = CH$1, CH$2 = "Mixed"), 0.5*CH63, 0)</f>
        <v>0</v>
      </c>
      <c r="CH63" s="5">
        <f>IF('Athletes - Gold'!CH63+'Athletes - Silver'!CH63+'Athletes - Bronze'!CH63 &gt; 0, 'Athletes - Gold'!CH63*'Medal values'!$B$1+'Athletes - Silver'!CH63*'Medal values'!$B$2+'Athletes - Bronze'!CH63*'Medal values'!$B$3, "") + IF(AND(CH$1 = CG$1, CG$2 = "Mixed"), 0.5*CG63, 0) + IF(AND(CH$1 = CI$1, CI$2 = "Mixed"), 0.5*CI63, 0)</f>
        <v>0</v>
      </c>
      <c r="CI63" s="5">
        <f>IF('Athletes - Gold'!CI63+'Athletes - Silver'!CI63+'Athletes - Bronze'!CI63 &gt; 0, 'Athletes - Gold'!CI63*'Medal values'!$B$1+'Athletes - Silver'!CI63*'Medal values'!$B$2+'Athletes - Bronze'!CI63*'Medal values'!$B$3, "") + IF(AND(CI$1 = CH$1, CH$2 = "Mixed"), 0.5*CH63, 0) + IF(AND(CI$1 = CJ$1, CJ$2 = "Mixed"), 0.5*CJ63, 0)</f>
        <v>0</v>
      </c>
      <c r="CJ63" s="5">
        <f>IF('Athletes - Gold'!CJ63+'Athletes - Silver'!CJ63+'Athletes - Bronze'!CJ63 &gt; 0, 'Athletes - Gold'!CJ63*'Medal values'!$B$1+'Athletes - Silver'!CJ63*'Medal values'!$B$2+'Athletes - Bronze'!CJ63*'Medal values'!$B$3, "") + IF(AND(CJ$1 = CI$1, CI$2 = "Mixed"), 0.5*CI63, 0) + IF(AND(CJ$1 = CK$1, CK$2 = "Mixed"), 0.5*CK63, 0)</f>
        <v>0</v>
      </c>
      <c r="CK63" s="5">
        <f>IF('Athletes - Gold'!CK63+'Athletes - Silver'!CK63+'Athletes - Bronze'!CK63 &gt; 0, 'Athletes - Gold'!CK63*'Medal values'!$B$1+'Athletes - Silver'!CK63*'Medal values'!$B$2+'Athletes - Bronze'!CK63*'Medal values'!$B$3, "") + IF(AND(CK$1 = CJ$1, CJ$2 = "Mixed"), 0.5*CJ63, 0) + IF(AND(CK$1 = CL$1, CL$2 = "Mixed"), 0.5*CL63, 0)</f>
        <v>0</v>
      </c>
      <c r="CL63" s="5">
        <f>IF('Athletes - Gold'!CL63+'Athletes - Silver'!CL63+'Athletes - Bronze'!CL63 &gt; 0, 'Athletes - Gold'!CL63*'Medal values'!$B$1+'Athletes - Silver'!CL63*'Medal values'!$B$2+'Athletes - Bronze'!CL63*'Medal values'!$B$3, "") + IF(AND(CL$1 = CK$1, CK$2 = "Mixed"), 0.5*CK63, 0) + IF(AND(CL$1 = CM$1, CM$2 = "Mixed"), 0.5*CM63, 0)</f>
        <v>0</v>
      </c>
      <c r="CM63" s="5">
        <f>IF('Athletes - Gold'!CM63+'Athletes - Silver'!CM63+'Athletes - Bronze'!CM63 &gt; 0, 'Athletes - Gold'!CM63*'Medal values'!$B$1+'Athletes - Silver'!CM63*'Medal values'!$B$2+'Athletes - Bronze'!CM63*'Medal values'!$B$3, "") + IF(AND(CM$1 = CL$1, CL$2 = "Mixed"), 0.5*CL63, 0) + IF(AND(CM$1 = CN$1, CN$2 = "Mixed"), 0.5*CN63, 0)</f>
        <v>0</v>
      </c>
      <c r="CN63" s="5">
        <f>IF('Athletes - Gold'!CN63+'Athletes - Silver'!CN63+'Athletes - Bronze'!CN63 &gt; 0, 'Athletes - Gold'!CN63*'Medal values'!$B$1+'Athletes - Silver'!CN63*'Medal values'!$B$2+'Athletes - Bronze'!CN63*'Medal values'!$B$3, "") + IF(AND(CN$1 = CM$1, CM$2 = "Mixed"), 0.5*CM63, 0) + IF(AND(CN$1 = CO$1, CO$2 = "Mixed"), 0.5*CO63, 0)</f>
        <v>0</v>
      </c>
      <c r="CO63" s="5">
        <f>IF('Athletes - Gold'!CO63+'Athletes - Silver'!CO63+'Athletes - Bronze'!CO63 &gt; 0, 'Athletes - Gold'!CO63*'Medal values'!$B$1+'Athletes - Silver'!CO63*'Medal values'!$B$2+'Athletes - Bronze'!CO63*'Medal values'!$B$3, "") + IF(AND(CO$1 = CN$1, CN$2 = "Mixed"), 0.5*CN63, 0) + IF(AND(CO$1 = CP$1, CP$2 = "Mixed"), 0.5*CP63, 0)</f>
        <v>0</v>
      </c>
      <c r="CP63" s="5">
        <f>IF('Athletes - Gold'!CP63+'Athletes - Silver'!CP63+'Athletes - Bronze'!CP63 &gt; 0, 'Athletes - Gold'!CP63*'Medal values'!$B$1+'Athletes - Silver'!CP63*'Medal values'!$B$2+'Athletes - Bronze'!CP63*'Medal values'!$B$3, "") + IF(AND(CP$1 = CO$1, CO$2 = "Mixed"), 0.5*CO63, 0) + IF(AND(CP$1 = CQ$1, CQ$2 = "Mixed"), 0.5*CQ63, 0)</f>
        <v>0</v>
      </c>
      <c r="CQ63" s="5">
        <f>IF('Athletes - Gold'!CQ63+'Athletes - Silver'!CQ63+'Athletes - Bronze'!CQ63 &gt; 0, 'Athletes - Gold'!CQ63*'Medal values'!$B$1+'Athletes - Silver'!CQ63*'Medal values'!$B$2+'Athletes - Bronze'!CQ63*'Medal values'!$B$3, "") + IF(AND(CQ$1 = CP$1, CP$2 = "Mixed"), 0.5*CP63, 0) + IF(AND(CQ$1 = CR$1, CR$2 = "Mixed"), 0.5*CR63, 0)</f>
        <v>0</v>
      </c>
      <c r="CR63" s="5">
        <f>IF('Athletes - Gold'!CR63+'Athletes - Silver'!CR63+'Athletes - Bronze'!CR63 &gt; 0, 'Athletes - Gold'!CR63*'Medal values'!$B$1+'Athletes - Silver'!CR63*'Medal values'!$B$2+'Athletes - Bronze'!CR63*'Medal values'!$B$3, "") + IF(AND(CR$1 = CQ$1, CQ$2 = "Mixed"), 0.5*CQ63, 0) + IF(AND(CR$1 = CS$1, CS$2 = "Mixed"), 0.5*CS63, 0)</f>
        <v>0</v>
      </c>
      <c r="CS63" s="5">
        <f>IF('Athletes - Gold'!CS63+'Athletes - Silver'!CS63+'Athletes - Bronze'!CS63 &gt; 0, 'Athletes - Gold'!CS63*'Medal values'!$B$1+'Athletes - Silver'!CS63*'Medal values'!$B$2+'Athletes - Bronze'!CS63*'Medal values'!$B$3, "") + IF(AND(CS$1 = CR$1, CR$2 = "Mixed"), 0.5*CR63, 0) + IF(AND(CS$1 = CT$1, CT$2 = "Mixed"), 0.5*CT63, 0)</f>
        <v>0</v>
      </c>
      <c r="CT63" s="5">
        <f>IF('Athletes - Gold'!CT63+'Athletes - Silver'!CT63+'Athletes - Bronze'!CT63 &gt; 0, 'Athletes - Gold'!CT63*'Medal values'!$B$1+'Athletes - Silver'!CT63*'Medal values'!$B$2+'Athletes - Bronze'!CT63*'Medal values'!$B$3, "") + IF(AND(CT$1 = CS$1, CS$2 = "Mixed"), 0.5*CS63, 0) + IF(AND(CT$1 = CU$1, CU$2 = "Mixed"), 0.5*CU63, 0)</f>
        <v>0</v>
      </c>
      <c r="CU63" s="5">
        <f>IF('Athletes - Gold'!CU63+'Athletes - Silver'!CU63+'Athletes - Bronze'!CU63 &gt; 0, 'Athletes - Gold'!CU63*'Medal values'!$B$1+'Athletes - Silver'!CU63*'Medal values'!$B$2+'Athletes - Bronze'!CU63*'Medal values'!$B$3, "") + IF(AND(CU$1 = CT$1, CT$2 = "Mixed"), 0.5*CT63, 0) + IF(AND(CU$1 = CV$1, CV$2 = "Mixed"), 0.5*CV63, 0)</f>
        <v>0</v>
      </c>
      <c r="CV63" s="5">
        <f>IF('Athletes - Gold'!CV63+'Athletes - Silver'!CV63+'Athletes - Bronze'!CV63 &gt; 0, 'Athletes - Gold'!CV63*'Medal values'!$B$1+'Athletes - Silver'!CV63*'Medal values'!$B$2+'Athletes - Bronze'!CV63*'Medal values'!$B$3, "") + IF(AND(CV$1 = CU$1, CU$2 = "Mixed"), 0.5*CU63, 0) + IF(AND(CV$1 = CW$1, CW$2 = "Mixed"), 0.5*CW63, 0)</f>
        <v>0</v>
      </c>
      <c r="CW63" s="5">
        <f t="shared" ref="CW63:CX63" si="62">SUMIF($B$2:$CV$2,CW$2, $B63:$CV63)</f>
        <v>1</v>
      </c>
      <c r="CX63" s="5">
        <f t="shared" si="62"/>
        <v>0</v>
      </c>
      <c r="CY63" s="5">
        <f t="shared" si="3"/>
        <v>1</v>
      </c>
    </row>
    <row r="64">
      <c r="A64" s="5" t="str">
        <f>Countries!A62</f>
        <v>MEX</v>
      </c>
      <c r="B64" s="5">
        <f>IF('Athletes - Gold'!B64+'Athletes - Silver'!B64+'Athletes - Bronze'!B64 &gt; 0, 'Athletes - Gold'!B64*'Medal values'!$B$1+'Athletes - Silver'!B64*'Medal values'!$B$2+'Athletes - Bronze'!B64*'Medal values'!$B$3, "") + IF(AND(B$1 = A$1, A$2 = "Mixed"), 0.5*A64, 0) + IF(AND(B$1 = C$1, C$2 = "Mixed"), 0.5*C64, 0)</f>
        <v>0</v>
      </c>
      <c r="C64" s="5">
        <f>IF('Athletes - Gold'!C64+'Athletes - Silver'!C64+'Athletes - Bronze'!C64 &gt; 0, 'Athletes - Gold'!C64*'Medal values'!$B$1+'Athletes - Silver'!C64*'Medal values'!$B$2+'Athletes - Bronze'!C64*'Medal values'!$B$3, "") + IF(AND(C$1 = B$1, B$2 = "Mixed"), 0.5*B64, 0) + IF(AND(C$1 = D$1, D$2 = "Mixed"), 0.5*D64, 0)</f>
        <v>0</v>
      </c>
      <c r="D64" s="5">
        <f>IF('Athletes - Gold'!D64+'Athletes - Silver'!D64+'Athletes - Bronze'!D64 &gt; 0, 'Athletes - Gold'!D64*'Medal values'!$B$1+'Athletes - Silver'!D64*'Medal values'!$B$2+'Athletes - Bronze'!D64*'Medal values'!$B$3, "") + IF(AND(D$1 = C$1, C$2 = "Mixed"), 0.5*C64, 0) + IF(AND(D$1 = E$1, E$2 = "Mixed"), 0.5*E64, 0)</f>
        <v>1</v>
      </c>
      <c r="E64" s="5">
        <f>IF('Athletes - Gold'!E64+'Athletes - Silver'!E64+'Athletes - Bronze'!E64 &gt; 0, 'Athletes - Gold'!E64*'Medal values'!$B$1+'Athletes - Silver'!E64*'Medal values'!$B$2+'Athletes - Bronze'!E64*'Medal values'!$B$3, "") + IF(AND(E$1 = D$1, D$2 = "Mixed"), 0.5*D64, 0) + IF(AND(E$1 = F$1, F$2 = "Mixed"), 0.5*F64, 0)</f>
        <v>2</v>
      </c>
      <c r="F64" s="5">
        <f>IF('Athletes - Gold'!F64+'Athletes - Silver'!F64+'Athletes - Bronze'!F64 &gt; 0, 'Athletes - Gold'!F64*'Medal values'!$B$1+'Athletes - Silver'!F64*'Medal values'!$B$2+'Athletes - Bronze'!F64*'Medal values'!$B$3, "") + IF(AND(F$1 = E$1, E$2 = "Mixed"), 0.5*E64, 0) + IF(AND(F$1 = G$1, G$2 = "Mixed"), 0.5*G64, 0)</f>
        <v>1</v>
      </c>
      <c r="G64" s="5">
        <f>IF('Athletes - Gold'!G64+'Athletes - Silver'!G64+'Athletes - Bronze'!G64 &gt; 0, 'Athletes - Gold'!G64*'Medal values'!$B$1+'Athletes - Silver'!G64*'Medal values'!$B$2+'Athletes - Bronze'!G64*'Medal values'!$B$3, "") + IF(AND(G$1 = F$1, F$2 = "Mixed"), 0.5*F64, 0) + IF(AND(G$1 = H$1, H$2 = "Mixed"), 0.5*H64, 0)</f>
        <v>0</v>
      </c>
      <c r="H64" s="5">
        <f>IF('Athletes - Gold'!H64+'Athletes - Silver'!H64+'Athletes - Bronze'!H64 &gt; 0, 'Athletes - Gold'!H64*'Medal values'!$B$1+'Athletes - Silver'!H64*'Medal values'!$B$2+'Athletes - Bronze'!H64*'Medal values'!$B$3, "") + IF(AND(H$1 = G$1, G$2 = "Mixed"), 0.5*G64, 0) + IF(AND(H$1 = I$1, I$2 = "Mixed"), 0.5*I64, 0)</f>
        <v>0</v>
      </c>
      <c r="I64" s="5">
        <f>IF('Athletes - Gold'!I64+'Athletes - Silver'!I64+'Athletes - Bronze'!I64 &gt; 0, 'Athletes - Gold'!I64*'Medal values'!$B$1+'Athletes - Silver'!I64*'Medal values'!$B$2+'Athletes - Bronze'!I64*'Medal values'!$B$3, "") + IF(AND(I$1 = H$1, H$2 = "Mixed"), 0.5*H64, 0) + IF(AND(I$1 = J$1, J$2 = "Mixed"), 0.5*J64, 0)</f>
        <v>0</v>
      </c>
      <c r="J64" s="5">
        <f>IF('Athletes - Gold'!J64+'Athletes - Silver'!J64+'Athletes - Bronze'!J64 &gt; 0, 'Athletes - Gold'!J64*'Medal values'!$B$1+'Athletes - Silver'!J64*'Medal values'!$B$2+'Athletes - Bronze'!J64*'Medal values'!$B$3, "") + IF(AND(J$1 = I$1, I$2 = "Mixed"), 0.5*I64, 0) + IF(AND(J$1 = K$1, K$2 = "Mixed"), 0.5*K64, 0)</f>
        <v>0</v>
      </c>
      <c r="K64" s="5">
        <f>IF('Athletes - Gold'!K64+'Athletes - Silver'!K64+'Athletes - Bronze'!K64 &gt; 0, 'Athletes - Gold'!K64*'Medal values'!$B$1+'Athletes - Silver'!K64*'Medal values'!$B$2+'Athletes - Bronze'!K64*'Medal values'!$B$3, "") + IF(AND(K$1 = J$1, J$2 = "Mixed"), 0.5*J64, 0) + IF(AND(K$1 = L$1, L$2 = "Mixed"), 0.5*L64, 0)</f>
        <v>0</v>
      </c>
      <c r="L64" s="5">
        <f>IF('Athletes - Gold'!L64+'Athletes - Silver'!L64+'Athletes - Bronze'!L64 &gt; 0, 'Athletes - Gold'!L64*'Medal values'!$B$1+'Athletes - Silver'!L64*'Medal values'!$B$2+'Athletes - Bronze'!L64*'Medal values'!$B$3, "") + IF(AND(L$1 = K$1, K$2 = "Mixed"), 0.5*K64, 0) + IF(AND(L$1 = M$1, M$2 = "Mixed"), 0.5*M64, 0)</f>
        <v>0</v>
      </c>
      <c r="M64" s="5">
        <f>IF('Athletes - Gold'!M64+'Athletes - Silver'!M64+'Athletes - Bronze'!M64 &gt; 0, 'Athletes - Gold'!M64*'Medal values'!$B$1+'Athletes - Silver'!M64*'Medal values'!$B$2+'Athletes - Bronze'!M64*'Medal values'!$B$3, "") + IF(AND(M$1 = L$1, L$2 = "Mixed"), 0.5*L64, 0) + IF(AND(M$1 = N$1, N$2 = "Mixed"), 0.5*N64, 0)</f>
        <v>0</v>
      </c>
      <c r="N64" s="5">
        <f>IF('Athletes - Gold'!N64+'Athletes - Silver'!N64+'Athletes - Bronze'!N64 &gt; 0, 'Athletes - Gold'!N64*'Medal values'!$B$1+'Athletes - Silver'!N64*'Medal values'!$B$2+'Athletes - Bronze'!N64*'Medal values'!$B$3, "") + IF(AND(N$1 = M$1, M$2 = "Mixed"), 0.5*M64, 0) + IF(AND(N$1 = O$1, O$2 = "Mixed"), 0.5*O64, 0)</f>
        <v>0</v>
      </c>
      <c r="O64" s="5">
        <f>IF('Athletes - Gold'!O64+'Athletes - Silver'!O64+'Athletes - Bronze'!O64 &gt; 0, 'Athletes - Gold'!O64*'Medal values'!$B$1+'Athletes - Silver'!O64*'Medal values'!$B$2+'Athletes - Bronze'!O64*'Medal values'!$B$3, "") + IF(AND(O$1 = N$1, N$2 = "Mixed"), 0.5*N64, 0) + IF(AND(O$1 = P$1, P$2 = "Mixed"), 0.5*P64, 0)</f>
        <v>0</v>
      </c>
      <c r="P64" s="5">
        <f>IF('Athletes - Gold'!P64+'Athletes - Silver'!P64+'Athletes - Bronze'!P64 &gt; 0, 'Athletes - Gold'!P64*'Medal values'!$B$1+'Athletes - Silver'!P64*'Medal values'!$B$2+'Athletes - Bronze'!P64*'Medal values'!$B$3, "") + IF(AND(P$1 = O$1, O$2 = "Mixed"), 0.5*O64, 0) + IF(AND(P$1 = Q$1, Q$2 = "Mixed"), 0.5*Q64, 0)</f>
        <v>0</v>
      </c>
      <c r="Q64" s="5">
        <f>IF('Athletes - Gold'!Q64+'Athletes - Silver'!Q64+'Athletes - Bronze'!Q64 &gt; 0, 'Athletes - Gold'!Q64*'Medal values'!$B$1+'Athletes - Silver'!Q64*'Medal values'!$B$2+'Athletes - Bronze'!Q64*'Medal values'!$B$3, "") + IF(AND(Q$1 = P$1, P$2 = "Mixed"), 0.5*P64, 0) + IF(AND(Q$1 = R$1, R$2 = "Mixed"), 0.5*R64, 0)</f>
        <v>0</v>
      </c>
      <c r="R64" s="5">
        <f>IF('Athletes - Gold'!R64+'Athletes - Silver'!R64+'Athletes - Bronze'!R64 &gt; 0, 'Athletes - Gold'!R64*'Medal values'!$B$1+'Athletes - Silver'!R64*'Medal values'!$B$2+'Athletes - Bronze'!R64*'Medal values'!$B$3, "") + IF(AND(R$1 = Q$1, Q$2 = "Mixed"), 0.5*Q64, 0) + IF(AND(R$1 = S$1, S$2 = "Mixed"), 0.5*S64, 0)</f>
        <v>0</v>
      </c>
      <c r="S64" s="5">
        <f>IF('Athletes - Gold'!S64+'Athletes - Silver'!S64+'Athletes - Bronze'!S64 &gt; 0, 'Athletes - Gold'!S64*'Medal values'!$B$1+'Athletes - Silver'!S64*'Medal values'!$B$2+'Athletes - Bronze'!S64*'Medal values'!$B$3, "") + IF(AND(S$1 = R$1, R$2 = "Mixed"), 0.5*R64, 0) + IF(AND(S$1 = T$1, T$2 = "Mixed"), 0.5*T64, 0)</f>
        <v>0</v>
      </c>
      <c r="T64" s="5">
        <f>IF('Athletes - Gold'!T64+'Athletes - Silver'!T64+'Athletes - Bronze'!T64 &gt; 0, 'Athletes - Gold'!T64*'Medal values'!$B$1+'Athletes - Silver'!T64*'Medal values'!$B$2+'Athletes - Bronze'!T64*'Medal values'!$B$3, "") + IF(AND(T$1 = S$1, S$2 = "Mixed"), 0.5*S64, 0) + IF(AND(T$1 = U$1, U$2 = "Mixed"), 0.5*U64, 0)</f>
        <v>0</v>
      </c>
      <c r="U64" s="5">
        <f>IF('Athletes - Gold'!U64+'Athletes - Silver'!U64+'Athletes - Bronze'!U64 &gt; 0, 'Athletes - Gold'!U64*'Medal values'!$B$1+'Athletes - Silver'!U64*'Medal values'!$B$2+'Athletes - Bronze'!U64*'Medal values'!$B$3, "") + IF(AND(U$1 = T$1, T$2 = "Mixed"), 0.5*T64, 0) + IF(AND(U$1 = V$1, V$2 = "Mixed"), 0.5*V64, 0)</f>
        <v>0</v>
      </c>
      <c r="V64" s="5">
        <f>IF('Athletes - Gold'!V64+'Athletes - Silver'!V64+'Athletes - Bronze'!V64 &gt; 0, 'Athletes - Gold'!V64*'Medal values'!$B$1+'Athletes - Silver'!V64*'Medal values'!$B$2+'Athletes - Bronze'!V64*'Medal values'!$B$3, "") + IF(AND(V$1 = U$1, U$2 = "Mixed"), 0.5*U64, 0) + IF(AND(V$1 = W$1, W$2 = "Mixed"), 0.5*W64, 0)</f>
        <v>0</v>
      </c>
      <c r="W64" s="5">
        <f>IF('Athletes - Gold'!W64+'Athletes - Silver'!W64+'Athletes - Bronze'!W64 &gt; 0, 'Athletes - Gold'!W64*'Medal values'!$B$1+'Athletes - Silver'!W64*'Medal values'!$B$2+'Athletes - Bronze'!W64*'Medal values'!$B$3, "") + IF(AND(W$1 = V$1, V$2 = "Mixed"), 0.5*V64, 0) + IF(AND(W$1 = X$1, X$2 = "Mixed"), 0.5*X64, 0)</f>
        <v>0</v>
      </c>
      <c r="X64" s="5">
        <f>IF('Athletes - Gold'!X64+'Athletes - Silver'!X64+'Athletes - Bronze'!X64 &gt; 0, 'Athletes - Gold'!X64*'Medal values'!$B$1+'Athletes - Silver'!X64*'Medal values'!$B$2+'Athletes - Bronze'!X64*'Medal values'!$B$3, "") + IF(AND(X$1 = W$1, W$2 = "Mixed"), 0.5*W64, 0) + IF(AND(X$1 = Y$1, Y$2 = "Mixed"), 0.5*Y64, 0)</f>
        <v>0</v>
      </c>
      <c r="Y64" s="5">
        <f>IF('Athletes - Gold'!Y64+'Athletes - Silver'!Y64+'Athletes - Bronze'!Y64 &gt; 0, 'Athletes - Gold'!Y64*'Medal values'!$B$1+'Athletes - Silver'!Y64*'Medal values'!$B$2+'Athletes - Bronze'!Y64*'Medal values'!$B$3, "") + IF(AND(Y$1 = X$1, X$2 = "Mixed"), 0.5*X64, 0) + IF(AND(Y$1 = Z$1, Z$2 = "Mixed"), 0.5*Z64, 0)</f>
        <v>0</v>
      </c>
      <c r="Z64" s="5">
        <f>IF('Athletes - Gold'!Z64+'Athletes - Silver'!Z64+'Athletes - Bronze'!Z64 &gt; 0, 'Athletes - Gold'!Z64*'Medal values'!$B$1+'Athletes - Silver'!Z64*'Medal values'!$B$2+'Athletes - Bronze'!Z64*'Medal values'!$B$3, "") + IF(AND(Z$1 = Y$1, Y$2 = "Mixed"), 0.5*Y64, 0) + IF(AND(Z$1 = AA$1, AA$2 = "Mixed"), 0.5*AA64, 0)</f>
        <v>0</v>
      </c>
      <c r="AA64" s="5">
        <f>IF('Athletes - Gold'!AA64+'Athletes - Silver'!AA64+'Athletes - Bronze'!AA64 &gt; 0, 'Athletes - Gold'!AA64*'Medal values'!$B$1+'Athletes - Silver'!AA64*'Medal values'!$B$2+'Athletes - Bronze'!AA64*'Medal values'!$B$3, "") + IF(AND(AA$1 = Z$1, Z$2 = "Mixed"), 0.5*Z64, 0) + IF(AND(AA$1 = AB$1, AB$2 = "Mixed"), 0.5*AB64, 0)</f>
        <v>0</v>
      </c>
      <c r="AB64" s="5">
        <f>IF('Athletes - Gold'!AB64+'Athletes - Silver'!AB64+'Athletes - Bronze'!AB64 &gt; 0, 'Athletes - Gold'!AB64*'Medal values'!$B$1+'Athletes - Silver'!AB64*'Medal values'!$B$2+'Athletes - Bronze'!AB64*'Medal values'!$B$3, "") + IF(AND(AB$1 = AA$1, AA$2 = "Mixed"), 0.5*AA64, 0) + IF(AND(AB$1 = AC$1, AC$2 = "Mixed"), 0.5*AC64, 0)</f>
        <v>0</v>
      </c>
      <c r="AC64" s="5">
        <f>IF('Athletes - Gold'!AC64+'Athletes - Silver'!AC64+'Athletes - Bronze'!AC64 &gt; 0, 'Athletes - Gold'!AC64*'Medal values'!$B$1+'Athletes - Silver'!AC64*'Medal values'!$B$2+'Athletes - Bronze'!AC64*'Medal values'!$B$3, "") + IF(AND(AC$1 = AB$1, AB$2 = "Mixed"), 0.5*AB64, 0) + IF(AND(AC$1 = AD$1, AD$2 = "Mixed"), 0.5*AD64, 0)</f>
        <v>0</v>
      </c>
      <c r="AD64" s="5">
        <f>IF('Athletes - Gold'!AD64+'Athletes - Silver'!AD64+'Athletes - Bronze'!AD64 &gt; 0, 'Athletes - Gold'!AD64*'Medal values'!$B$1+'Athletes - Silver'!AD64*'Medal values'!$B$2+'Athletes - Bronze'!AD64*'Medal values'!$B$3, "") + IF(AND(AD$1 = AC$1, AC$2 = "Mixed"), 0.5*AC64, 0) + IF(AND(AD$1 = AE$1, AE$2 = "Mixed"), 0.5*AE64, 0)</f>
        <v>0</v>
      </c>
      <c r="AE64" s="5">
        <f>IF('Athletes - Gold'!AE64+'Athletes - Silver'!AE64+'Athletes - Bronze'!AE64 &gt; 0, 'Athletes - Gold'!AE64*'Medal values'!$B$1+'Athletes - Silver'!AE64*'Medal values'!$B$2+'Athletes - Bronze'!AE64*'Medal values'!$B$3, "") + IF(AND(AE$1 = AD$1, AD$2 = "Mixed"), 0.5*AD64, 0) + IF(AND(AE$1 = AF$1, AF$2 = "Mixed"), 0.5*AF64, 0)</f>
        <v>0</v>
      </c>
      <c r="AF64" s="5">
        <f>IF('Athletes - Gold'!AF64+'Athletes - Silver'!AF64+'Athletes - Bronze'!AF64 &gt; 0, 'Athletes - Gold'!AF64*'Medal values'!$B$1+'Athletes - Silver'!AF64*'Medal values'!$B$2+'Athletes - Bronze'!AF64*'Medal values'!$B$3, "") + IF(AND(AF$1 = AE$1, AE$2 = "Mixed"), 0.5*AE64, 0) + IF(AND(AF$1 = AG$1, AG$2 = "Mixed"), 0.5*AG64, 0)</f>
        <v>0</v>
      </c>
      <c r="AG64" s="5">
        <f>IF('Athletes - Gold'!AG64+'Athletes - Silver'!AG64+'Athletes - Bronze'!AG64 &gt; 0, 'Athletes - Gold'!AG64*'Medal values'!$B$1+'Athletes - Silver'!AG64*'Medal values'!$B$2+'Athletes - Bronze'!AG64*'Medal values'!$B$3, "") + IF(AND(AG$1 = AF$1, AF$2 = "Mixed"), 0.5*AF64, 0) + IF(AND(AG$1 = AH$1, AH$2 = "Mixed"), 0.5*AH64, 0)</f>
        <v>0</v>
      </c>
      <c r="AH64" s="5">
        <f>IF('Athletes - Gold'!AH64+'Athletes - Silver'!AH64+'Athletes - Bronze'!AH64 &gt; 0, 'Athletes - Gold'!AH64*'Medal values'!$B$1+'Athletes - Silver'!AH64*'Medal values'!$B$2+'Athletes - Bronze'!AH64*'Medal values'!$B$3, "") + IF(AND(AH$1 = AG$1, AG$2 = "Mixed"), 0.5*AG64, 0) + IF(AND(AH$1 = AI$1, AI$2 = "Mixed"), 0.5*AI64, 0)</f>
        <v>0</v>
      </c>
      <c r="AI64" s="5">
        <f>IF('Athletes - Gold'!AI64+'Athletes - Silver'!AI64+'Athletes - Bronze'!AI64 &gt; 0, 'Athletes - Gold'!AI64*'Medal values'!$B$1+'Athletes - Silver'!AI64*'Medal values'!$B$2+'Athletes - Bronze'!AI64*'Medal values'!$B$3, "") + IF(AND(AI$1 = AH$1, AH$2 = "Mixed"), 0.5*AH64, 0) + IF(AND(AI$1 = AJ$1, AJ$2 = "Mixed"), 0.5*AJ64, 0)</f>
        <v>0</v>
      </c>
      <c r="AJ64" s="5">
        <f>IF('Athletes - Gold'!AJ64+'Athletes - Silver'!AJ64+'Athletes - Bronze'!AJ64 &gt; 0, 'Athletes - Gold'!AJ64*'Medal values'!$B$1+'Athletes - Silver'!AJ64*'Medal values'!$B$2+'Athletes - Bronze'!AJ64*'Medal values'!$B$3, "") + IF(AND(AJ$1 = AI$1, AI$2 = "Mixed"), 0.5*AI64, 0) + IF(AND(AJ$1 = AK$1, AK$2 = "Mixed"), 0.5*AK64, 0)</f>
        <v>0</v>
      </c>
      <c r="AK64" s="5">
        <f>IF('Athletes - Gold'!AK64+'Athletes - Silver'!AK64+'Athletes - Bronze'!AK64 &gt; 0, 'Athletes - Gold'!AK64*'Medal values'!$B$1+'Athletes - Silver'!AK64*'Medal values'!$B$2+'Athletes - Bronze'!AK64*'Medal values'!$B$3, "") + IF(AND(AK$1 = AJ$1, AJ$2 = "Mixed"), 0.5*AJ64, 0) + IF(AND(AK$1 = AL$1, AL$2 = "Mixed"), 0.5*AL64, 0)</f>
        <v>0</v>
      </c>
      <c r="AL64" s="5">
        <f>IF('Athletes - Gold'!AL64+'Athletes - Silver'!AL64+'Athletes - Bronze'!AL64 &gt; 0, 'Athletes - Gold'!AL64*'Medal values'!$B$1+'Athletes - Silver'!AL64*'Medal values'!$B$2+'Athletes - Bronze'!AL64*'Medal values'!$B$3, "") + IF(AND(AL$1 = AK$1, AK$2 = "Mixed"), 0.5*AK64, 0) + IF(AND(AL$1 = AM$1, AM$2 = "Mixed"), 0.5*AM64, 0)</f>
        <v>0</v>
      </c>
      <c r="AM64" s="5">
        <f>IF('Athletes - Gold'!AM64+'Athletes - Silver'!AM64+'Athletes - Bronze'!AM64 &gt; 0, 'Athletes - Gold'!AM64*'Medal values'!$B$1+'Athletes - Silver'!AM64*'Medal values'!$B$2+'Athletes - Bronze'!AM64*'Medal values'!$B$3, "") + IF(AND(AM$1 = AL$1, AL$2 = "Mixed"), 0.5*AL64, 0) + IF(AND(AM$1 = AN$1, AN$2 = "Mixed"), 0.5*AN64, 0)</f>
        <v>2</v>
      </c>
      <c r="AN64" s="5">
        <f>IF('Athletes - Gold'!AN64+'Athletes - Silver'!AN64+'Athletes - Bronze'!AN64 &gt; 0, 'Athletes - Gold'!AN64*'Medal values'!$B$1+'Athletes - Silver'!AN64*'Medal values'!$B$2+'Athletes - Bronze'!AN64*'Medal values'!$B$3, "") + IF(AND(AN$1 = AM$1, AM$2 = "Mixed"), 0.5*AM64, 0) + IF(AND(AN$1 = AO$1, AO$2 = "Mixed"), 0.5*AO64, 0)</f>
        <v>0</v>
      </c>
      <c r="AO64" s="5">
        <f>IF('Athletes - Gold'!AO64+'Athletes - Silver'!AO64+'Athletes - Bronze'!AO64 &gt; 0, 'Athletes - Gold'!AO64*'Medal values'!$B$1+'Athletes - Silver'!AO64*'Medal values'!$B$2+'Athletes - Bronze'!AO64*'Medal values'!$B$3, "") + IF(AND(AO$1 = AN$1, AN$2 = "Mixed"), 0.5*AN64, 0) + IF(AND(AO$1 = AP$1, AP$2 = "Mixed"), 0.5*AP64, 0)</f>
        <v>0</v>
      </c>
      <c r="AP64" s="5">
        <f>IF('Athletes - Gold'!AP64+'Athletes - Silver'!AP64+'Athletes - Bronze'!AP64 &gt; 0, 'Athletes - Gold'!AP64*'Medal values'!$B$1+'Athletes - Silver'!AP64*'Medal values'!$B$2+'Athletes - Bronze'!AP64*'Medal values'!$B$3, "") + IF(AND(AP$1 = AO$1, AO$2 = "Mixed"), 0.5*AO64, 0) + IF(AND(AP$1 = AQ$1, AQ$2 = "Mixed"), 0.5*AQ64, 0)</f>
        <v>0</v>
      </c>
      <c r="AQ64" s="5">
        <f>IF('Athletes - Gold'!AQ64+'Athletes - Silver'!AQ64+'Athletes - Bronze'!AQ64 &gt; 0, 'Athletes - Gold'!AQ64*'Medal values'!$B$1+'Athletes - Silver'!AQ64*'Medal values'!$B$2+'Athletes - Bronze'!AQ64*'Medal values'!$B$3, "") + IF(AND(AQ$1 = AP$1, AP$2 = "Mixed"), 0.5*AP64, 0) + IF(AND(AQ$1 = AR$1, AR$2 = "Mixed"), 0.5*AR64, 0)</f>
        <v>11</v>
      </c>
      <c r="AR64" s="5">
        <f>IF('Athletes - Gold'!AR64+'Athletes - Silver'!AR64+'Athletes - Bronze'!AR64 &gt; 0, 'Athletes - Gold'!AR64*'Medal values'!$B$1+'Athletes - Silver'!AR64*'Medal values'!$B$2+'Athletes - Bronze'!AR64*'Medal values'!$B$3, "") + IF(AND(AR$1 = AQ$1, AQ$2 = "Mixed"), 0.5*AQ64, 0) + IF(AND(AR$1 = AS$1, AS$2 = "Mixed"), 0.5*AS64, 0)</f>
        <v>0</v>
      </c>
      <c r="AS64" s="5">
        <f>IF('Athletes - Gold'!AS64+'Athletes - Silver'!AS64+'Athletes - Bronze'!AS64 &gt; 0, 'Athletes - Gold'!AS64*'Medal values'!$B$1+'Athletes - Silver'!AS64*'Medal values'!$B$2+'Athletes - Bronze'!AS64*'Medal values'!$B$3, "") + IF(AND(AS$1 = AR$1, AR$2 = "Mixed"), 0.5*AR64, 0) + IF(AND(AS$1 = AT$1, AT$2 = "Mixed"), 0.5*AT64, 0)</f>
        <v>0</v>
      </c>
      <c r="AT64" s="5">
        <f>IF('Athletes - Gold'!AT64+'Athletes - Silver'!AT64+'Athletes - Bronze'!AT64 &gt; 0, 'Athletes - Gold'!AT64*'Medal values'!$B$1+'Athletes - Silver'!AT64*'Medal values'!$B$2+'Athletes - Bronze'!AT64*'Medal values'!$B$3, "") + IF(AND(AT$1 = AS$1, AS$2 = "Mixed"), 0.5*AS64, 0) + IF(AND(AT$1 = AU$1, AU$2 = "Mixed"), 0.5*AU64, 0)</f>
        <v>0</v>
      </c>
      <c r="AU64" s="5">
        <f>IF('Athletes - Gold'!AU64+'Athletes - Silver'!AU64+'Athletes - Bronze'!AU64 &gt; 0, 'Athletes - Gold'!AU64*'Medal values'!$B$1+'Athletes - Silver'!AU64*'Medal values'!$B$2+'Athletes - Bronze'!AU64*'Medal values'!$B$3, "") + IF(AND(AU$1 = AT$1, AT$2 = "Mixed"), 0.5*AT64, 0) + IF(AND(AU$1 = AV$1, AV$2 = "Mixed"), 0.5*AV64, 0)</f>
        <v>0</v>
      </c>
      <c r="AV64" s="5">
        <f>IF('Athletes - Gold'!AV64+'Athletes - Silver'!AV64+'Athletes - Bronze'!AV64 &gt; 0, 'Athletes - Gold'!AV64*'Medal values'!$B$1+'Athletes - Silver'!AV64*'Medal values'!$B$2+'Athletes - Bronze'!AV64*'Medal values'!$B$3, "") + IF(AND(AV$1 = AU$1, AU$2 = "Mixed"), 0.5*AU64, 0) + IF(AND(AV$1 = AW$1, AW$2 = "Mixed"), 0.5*AW64, 0)</f>
        <v>0</v>
      </c>
      <c r="AW64" s="5">
        <f>IF('Athletes - Gold'!AW64+'Athletes - Silver'!AW64+'Athletes - Bronze'!AW64 &gt; 0, 'Athletes - Gold'!AW64*'Medal values'!$B$1+'Athletes - Silver'!AW64*'Medal values'!$B$2+'Athletes - Bronze'!AW64*'Medal values'!$B$3, "") + IF(AND(AW$1 = AV$1, AV$2 = "Mixed"), 0.5*AV64, 0) + IF(AND(AW$1 = AX$1, AX$2 = "Mixed"), 0.5*AX64, 0)</f>
        <v>0</v>
      </c>
      <c r="AX64" s="5">
        <f>IF('Athletes - Gold'!AX64+'Athletes - Silver'!AX64+'Athletes - Bronze'!AX64 &gt; 0, 'Athletes - Gold'!AX64*'Medal values'!$B$1+'Athletes - Silver'!AX64*'Medal values'!$B$2+'Athletes - Bronze'!AX64*'Medal values'!$B$3, "") + IF(AND(AX$1 = AW$1, AW$2 = "Mixed"), 0.5*AW64, 0) + IF(AND(AX$1 = AY$1, AY$2 = "Mixed"), 0.5*AY64, 0)</f>
        <v>0</v>
      </c>
      <c r="AY64" s="5">
        <f>IF('Athletes - Gold'!AY64+'Athletes - Silver'!AY64+'Athletes - Bronze'!AY64 &gt; 0, 'Athletes - Gold'!AY64*'Medal values'!$B$1+'Athletes - Silver'!AY64*'Medal values'!$B$2+'Athletes - Bronze'!AY64*'Medal values'!$B$3, "") + IF(AND(AY$1 = AX$1, AX$2 = "Mixed"), 0.5*AX64, 0) + IF(AND(AY$1 = AZ$1, AZ$2 = "Mixed"), 0.5*AZ64, 0)</f>
        <v>0</v>
      </c>
      <c r="AZ64" s="5">
        <f>IF('Athletes - Gold'!AZ64+'Athletes - Silver'!AZ64+'Athletes - Bronze'!AZ64 &gt; 0, 'Athletes - Gold'!AZ64*'Medal values'!$B$1+'Athletes - Silver'!AZ64*'Medal values'!$B$2+'Athletes - Bronze'!AZ64*'Medal values'!$B$3, "") + IF(AND(AZ$1 = AY$1, AY$2 = "Mixed"), 0.5*AY64, 0) + IF(AND(AZ$1 = BA$1, BA$2 = "Mixed"), 0.5*BA64, 0)</f>
        <v>0</v>
      </c>
      <c r="BA64" s="5">
        <f>IF('Athletes - Gold'!BA64+'Athletes - Silver'!BA64+'Athletes - Bronze'!BA64 &gt; 0, 'Athletes - Gold'!BA64*'Medal values'!$B$1+'Athletes - Silver'!BA64*'Medal values'!$B$2+'Athletes - Bronze'!BA64*'Medal values'!$B$3, "") + IF(AND(BA$1 = AZ$1, AZ$2 = "Mixed"), 0.5*AZ64, 0) + IF(AND(BA$1 = BB$1, BB$2 = "Mixed"), 0.5*BB64, 0)</f>
        <v>0</v>
      </c>
      <c r="BB64" s="5">
        <f>IF('Athletes - Gold'!BB64+'Athletes - Silver'!BB64+'Athletes - Bronze'!BB64 &gt; 0, 'Athletes - Gold'!BB64*'Medal values'!$B$1+'Athletes - Silver'!BB64*'Medal values'!$B$2+'Athletes - Bronze'!BB64*'Medal values'!$B$3, "") + IF(AND(BB$1 = BA$1, BA$2 = "Mixed"), 0.5*BA64, 0) + IF(AND(BB$1 = BC$1, BC$2 = "Mixed"), 0.5*BC64, 0)</f>
        <v>0</v>
      </c>
      <c r="BC64" s="5">
        <f>IF('Athletes - Gold'!BC64+'Athletes - Silver'!BC64+'Athletes - Bronze'!BC64 &gt; 0, 'Athletes - Gold'!BC64*'Medal values'!$B$1+'Athletes - Silver'!BC64*'Medal values'!$B$2+'Athletes - Bronze'!BC64*'Medal values'!$B$3, "") + IF(AND(BC$1 = BB$1, BB$2 = "Mixed"), 0.5*BB64, 0) + IF(AND(BC$1 = BD$1, BD$2 = "Mixed"), 0.5*BD64, 0)</f>
        <v>0</v>
      </c>
      <c r="BD64" s="5">
        <f>IF('Athletes - Gold'!BD64+'Athletes - Silver'!BD64+'Athletes - Bronze'!BD64 &gt; 0, 'Athletes - Gold'!BD64*'Medal values'!$B$1+'Athletes - Silver'!BD64*'Medal values'!$B$2+'Athletes - Bronze'!BD64*'Medal values'!$B$3, "") + IF(AND(BD$1 = BC$1, BC$2 = "Mixed"), 0.5*BC64, 0) + IF(AND(BD$1 = BE$1, BE$2 = "Mixed"), 0.5*BE64, 0)</f>
        <v>0</v>
      </c>
      <c r="BE64" s="5">
        <f>IF('Athletes - Gold'!BE64+'Athletes - Silver'!BE64+'Athletes - Bronze'!BE64 &gt; 0, 'Athletes - Gold'!BE64*'Medal values'!$B$1+'Athletes - Silver'!BE64*'Medal values'!$B$2+'Athletes - Bronze'!BE64*'Medal values'!$B$3, "") + IF(AND(BE$1 = BD$1, BD$2 = "Mixed"), 0.5*BD64, 0) + IF(AND(BE$1 = BF$1, BF$2 = "Mixed"), 0.5*BF64, 0)</f>
        <v>0</v>
      </c>
      <c r="BF64" s="5">
        <f>IF('Athletes - Gold'!BF64+'Athletes - Silver'!BF64+'Athletes - Bronze'!BF64 &gt; 0, 'Athletes - Gold'!BF64*'Medal values'!$B$1+'Athletes - Silver'!BF64*'Medal values'!$B$2+'Athletes - Bronze'!BF64*'Medal values'!$B$3, "") + IF(AND(BF$1 = BE$1, BE$2 = "Mixed"), 0.5*BE64, 0) + IF(AND(BF$1 = BG$1, BG$2 = "Mixed"), 0.5*BG64, 0)</f>
        <v>0</v>
      </c>
      <c r="BG64" s="5">
        <f>IF('Athletes - Gold'!BG64+'Athletes - Silver'!BG64+'Athletes - Bronze'!BG64 &gt; 0, 'Athletes - Gold'!BG64*'Medal values'!$B$1+'Athletes - Silver'!BG64*'Medal values'!$B$2+'Athletes - Bronze'!BG64*'Medal values'!$B$3, "") + IF(AND(BG$1 = BF$1, BF$2 = "Mixed"), 0.5*BF64, 0) + IF(AND(BG$1 = BH$1, BH$2 = "Mixed"), 0.5*BH64, 0)</f>
        <v>0</v>
      </c>
      <c r="BH64" s="5">
        <f>IF('Athletes - Gold'!BH64+'Athletes - Silver'!BH64+'Athletes - Bronze'!BH64 &gt; 0, 'Athletes - Gold'!BH64*'Medal values'!$B$1+'Athletes - Silver'!BH64*'Medal values'!$B$2+'Athletes - Bronze'!BH64*'Medal values'!$B$3, "") + IF(AND(BH$1 = BG$1, BG$2 = "Mixed"), 0.5*BG64, 0) + IF(AND(BH$1 = BI$1, BI$2 = "Mixed"), 0.5*BI64, 0)</f>
        <v>0</v>
      </c>
      <c r="BI64" s="5">
        <f>IF('Athletes - Gold'!BI64+'Athletes - Silver'!BI64+'Athletes - Bronze'!BI64 &gt; 0, 'Athletes - Gold'!BI64*'Medal values'!$B$1+'Athletes - Silver'!BI64*'Medal values'!$B$2+'Athletes - Bronze'!BI64*'Medal values'!$B$3, "") + IF(AND(BI$1 = BH$1, BH$2 = "Mixed"), 0.5*BH64, 0) + IF(AND(BI$1 = BJ$1, BJ$2 = "Mixed"), 0.5*BJ64, 0)</f>
        <v>0</v>
      </c>
      <c r="BJ64" s="5">
        <f>IF('Athletes - Gold'!BJ64+'Athletes - Silver'!BJ64+'Athletes - Bronze'!BJ64 &gt; 0, 'Athletes - Gold'!BJ64*'Medal values'!$B$1+'Athletes - Silver'!BJ64*'Medal values'!$B$2+'Athletes - Bronze'!BJ64*'Medal values'!$B$3, "") + IF(AND(BJ$1 = BI$1, BI$2 = "Mixed"), 0.5*BI64, 0) + IF(AND(BJ$1 = BK$1, BK$2 = "Mixed"), 0.5*BK64, 0)</f>
        <v>0</v>
      </c>
      <c r="BK64" s="5">
        <f>IF('Athletes - Gold'!BK64+'Athletes - Silver'!BK64+'Athletes - Bronze'!BK64 &gt; 0, 'Athletes - Gold'!BK64*'Medal values'!$B$1+'Athletes - Silver'!BK64*'Medal values'!$B$2+'Athletes - Bronze'!BK64*'Medal values'!$B$3, "") + IF(AND(BK$1 = BJ$1, BJ$2 = "Mixed"), 0.5*BJ64, 0) + IF(AND(BK$1 = BL$1, BL$2 = "Mixed"), 0.5*BL64, 0)</f>
        <v>0</v>
      </c>
      <c r="BL64" s="5">
        <f>IF('Athletes - Gold'!BL64+'Athletes - Silver'!BL64+'Athletes - Bronze'!BL64 &gt; 0, 'Athletes - Gold'!BL64*'Medal values'!$B$1+'Athletes - Silver'!BL64*'Medal values'!$B$2+'Athletes - Bronze'!BL64*'Medal values'!$B$3, "") + IF(AND(BL$1 = BK$1, BK$2 = "Mixed"), 0.5*BK64, 0) + IF(AND(BL$1 = BM$1, BM$2 = "Mixed"), 0.5*BM64, 0)</f>
        <v>0</v>
      </c>
      <c r="BM64" s="5">
        <f>IF('Athletes - Gold'!BM64+'Athletes - Silver'!BM64+'Athletes - Bronze'!BM64 &gt; 0, 'Athletes - Gold'!BM64*'Medal values'!$B$1+'Athletes - Silver'!BM64*'Medal values'!$B$2+'Athletes - Bronze'!BM64*'Medal values'!$B$3, "") + IF(AND(BM$1 = BL$1, BL$2 = "Mixed"), 0.5*BL64, 0) + IF(AND(BM$1 = BN$1, BN$2 = "Mixed"), 0.5*BN64, 0)</f>
        <v>0</v>
      </c>
      <c r="BN64" s="5">
        <f>IF('Athletes - Gold'!BN64+'Athletes - Silver'!BN64+'Athletes - Bronze'!BN64 &gt; 0, 'Athletes - Gold'!BN64*'Medal values'!$B$1+'Athletes - Silver'!BN64*'Medal values'!$B$2+'Athletes - Bronze'!BN64*'Medal values'!$B$3, "") + IF(AND(BN$1 = BM$1, BM$2 = "Mixed"), 0.5*BM64, 0) + IF(AND(BN$1 = BO$1, BO$2 = "Mixed"), 0.5*BO64, 0)</f>
        <v>0</v>
      </c>
      <c r="BO64" s="5">
        <f>IF('Athletes - Gold'!BO64+'Athletes - Silver'!BO64+'Athletes - Bronze'!BO64 &gt; 0, 'Athletes - Gold'!BO64*'Medal values'!$B$1+'Athletes - Silver'!BO64*'Medal values'!$B$2+'Athletes - Bronze'!BO64*'Medal values'!$B$3, "") + IF(AND(BO$1 = BN$1, BN$2 = "Mixed"), 0.5*BN64, 0) + IF(AND(BO$1 = BP$1, BP$2 = "Mixed"), 0.5*BP64, 0)</f>
        <v>0</v>
      </c>
      <c r="BP64" s="5">
        <f>IF('Athletes - Gold'!BP64+'Athletes - Silver'!BP64+'Athletes - Bronze'!BP64 &gt; 0, 'Athletes - Gold'!BP64*'Medal values'!$B$1+'Athletes - Silver'!BP64*'Medal values'!$B$2+'Athletes - Bronze'!BP64*'Medal values'!$B$3, "") + IF(AND(BP$1 = BO$1, BO$2 = "Mixed"), 0.5*BO64, 0) + IF(AND(BP$1 = BQ$1, BQ$2 = "Mixed"), 0.5*BQ64, 0)</f>
        <v>0</v>
      </c>
      <c r="BQ64" s="5">
        <f>IF('Athletes - Gold'!BQ64+'Athletes - Silver'!BQ64+'Athletes - Bronze'!BQ64 &gt; 0, 'Athletes - Gold'!BQ64*'Medal values'!$B$1+'Athletes - Silver'!BQ64*'Medal values'!$B$2+'Athletes - Bronze'!BQ64*'Medal values'!$B$3, "") + IF(AND(BQ$1 = BP$1, BP$2 = "Mixed"), 0.5*BP64, 0) + IF(AND(BQ$1 = BR$1, BR$2 = "Mixed"), 0.5*BR64, 0)</f>
        <v>0</v>
      </c>
      <c r="BR64" s="5">
        <f>IF('Athletes - Gold'!BR64+'Athletes - Silver'!BR64+'Athletes - Bronze'!BR64 &gt; 0, 'Athletes - Gold'!BR64*'Medal values'!$B$1+'Athletes - Silver'!BR64*'Medal values'!$B$2+'Athletes - Bronze'!BR64*'Medal values'!$B$3, "") + IF(AND(BR$1 = BQ$1, BQ$2 = "Mixed"), 0.5*BQ64, 0) + IF(AND(BR$1 = BS$1, BS$2 = "Mixed"), 0.5*BS64, 0)</f>
        <v>0</v>
      </c>
      <c r="BS64" s="5">
        <f>IF('Athletes - Gold'!BS64+'Athletes - Silver'!BS64+'Athletes - Bronze'!BS64 &gt; 0, 'Athletes - Gold'!BS64*'Medal values'!$B$1+'Athletes - Silver'!BS64*'Medal values'!$B$2+'Athletes - Bronze'!BS64*'Medal values'!$B$3, "") + IF(AND(BS$1 = BR$1, BR$2 = "Mixed"), 0.5*BR64, 0) + IF(AND(BS$1 = BT$1, BT$2 = "Mixed"), 0.5*BT64, 0)</f>
        <v>0</v>
      </c>
      <c r="BT64" s="5">
        <f>IF('Athletes - Gold'!BT64+'Athletes - Silver'!BT64+'Athletes - Bronze'!BT64 &gt; 0, 'Athletes - Gold'!BT64*'Medal values'!$B$1+'Athletes - Silver'!BT64*'Medal values'!$B$2+'Athletes - Bronze'!BT64*'Medal values'!$B$3, "") + IF(AND(BT$1 = BS$1, BS$2 = "Mixed"), 0.5*BS64, 0) + IF(AND(BT$1 = BU$1, BU$2 = "Mixed"), 0.5*BU64, 0)</f>
        <v>0</v>
      </c>
      <c r="BU64" s="5">
        <f>IF('Athletes - Gold'!BU64+'Athletes - Silver'!BU64+'Athletes - Bronze'!BU64 &gt; 0, 'Athletes - Gold'!BU64*'Medal values'!$B$1+'Athletes - Silver'!BU64*'Medal values'!$B$2+'Athletes - Bronze'!BU64*'Medal values'!$B$3, "") + IF(AND(BU$1 = BT$1, BT$2 = "Mixed"), 0.5*BT64, 0) + IF(AND(BU$1 = BV$1, BV$2 = "Mixed"), 0.5*BV64, 0)</f>
        <v>0</v>
      </c>
      <c r="BV64" s="5">
        <f>IF('Athletes - Gold'!BV64+'Athletes - Silver'!BV64+'Athletes - Bronze'!BV64 &gt; 0, 'Athletes - Gold'!BV64*'Medal values'!$B$1+'Athletes - Silver'!BV64*'Medal values'!$B$2+'Athletes - Bronze'!BV64*'Medal values'!$B$3, "") + IF(AND(BV$1 = BU$1, BU$2 = "Mixed"), 0.5*BU64, 0) + IF(AND(BV$1 = BW$1, BW$2 = "Mixed"), 0.5*BW64, 0)</f>
        <v>0</v>
      </c>
      <c r="BW64" s="5">
        <f>IF('Athletes - Gold'!BW64+'Athletes - Silver'!BW64+'Athletes - Bronze'!BW64 &gt; 0, 'Athletes - Gold'!BW64*'Medal values'!$B$1+'Athletes - Silver'!BW64*'Medal values'!$B$2+'Athletes - Bronze'!BW64*'Medal values'!$B$3, "") + IF(AND(BW$1 = BV$1, BV$2 = "Mixed"), 0.5*BV64, 0) + IF(AND(BW$1 = BX$1, BX$2 = "Mixed"), 0.5*BX64, 0)</f>
        <v>0</v>
      </c>
      <c r="BX64" s="5">
        <f>IF('Athletes - Gold'!BX64+'Athletes - Silver'!BX64+'Athletes - Bronze'!BX64 &gt; 0, 'Athletes - Gold'!BX64*'Medal values'!$B$1+'Athletes - Silver'!BX64*'Medal values'!$B$2+'Athletes - Bronze'!BX64*'Medal values'!$B$3, "") + IF(AND(BX$1 = BW$1, BW$2 = "Mixed"), 0.5*BW64, 0) + IF(AND(BX$1 = BY$1, BY$2 = "Mixed"), 0.5*BY64, 0)</f>
        <v>0</v>
      </c>
      <c r="BY64" s="5">
        <f>IF('Athletes - Gold'!BY64+'Athletes - Silver'!BY64+'Athletes - Bronze'!BY64 &gt; 0, 'Athletes - Gold'!BY64*'Medal values'!$B$1+'Athletes - Silver'!BY64*'Medal values'!$B$2+'Athletes - Bronze'!BY64*'Medal values'!$B$3, "") + IF(AND(BY$1 = BX$1, BX$2 = "Mixed"), 0.5*BX64, 0) + IF(AND(BY$1 = BZ$1, BZ$2 = "Mixed"), 0.5*BZ64, 0)</f>
        <v>0</v>
      </c>
      <c r="BZ64" s="5">
        <f>IF('Athletes - Gold'!BZ64+'Athletes - Silver'!BZ64+'Athletes - Bronze'!BZ64 &gt; 0, 'Athletes - Gold'!BZ64*'Medal values'!$B$1+'Athletes - Silver'!BZ64*'Medal values'!$B$2+'Athletes - Bronze'!BZ64*'Medal values'!$B$3, "") + IF(AND(BZ$1 = BY$1, BY$2 = "Mixed"), 0.5*BY64, 0) + IF(AND(BZ$1 = CA$1, CA$2 = "Mixed"), 0.5*CA64, 0)</f>
        <v>0</v>
      </c>
      <c r="CA64" s="5">
        <f>IF('Athletes - Gold'!CA64+'Athletes - Silver'!CA64+'Athletes - Bronze'!CA64 &gt; 0, 'Athletes - Gold'!CA64*'Medal values'!$B$1+'Athletes - Silver'!CA64*'Medal values'!$B$2+'Athletes - Bronze'!CA64*'Medal values'!$B$3, "") + IF(AND(CA$1 = BZ$1, BZ$2 = "Mixed"), 0.5*BZ64, 0) + IF(AND(CA$1 = CB$1, CB$2 = "Mixed"), 0.5*CB64, 0)</f>
        <v>0</v>
      </c>
      <c r="CB64" s="5">
        <f>IF('Athletes - Gold'!CB64+'Athletes - Silver'!CB64+'Athletes - Bronze'!CB64 &gt; 0, 'Athletes - Gold'!CB64*'Medal values'!$B$1+'Athletes - Silver'!CB64*'Medal values'!$B$2+'Athletes - Bronze'!CB64*'Medal values'!$B$3, "") + IF(AND(CB$1 = CA$1, CA$2 = "Mixed"), 0.5*CA64, 0) + IF(AND(CB$1 = CC$1, CC$2 = "Mixed"), 0.5*CC64, 0)</f>
        <v>0</v>
      </c>
      <c r="CC64" s="5">
        <f>IF('Athletes - Gold'!CC64+'Athletes - Silver'!CC64+'Athletes - Bronze'!CC64 &gt; 0, 'Athletes - Gold'!CC64*'Medal values'!$B$1+'Athletes - Silver'!CC64*'Medal values'!$B$2+'Athletes - Bronze'!CC64*'Medal values'!$B$3, "") + IF(AND(CC$1 = CB$1, CB$2 = "Mixed"), 0.5*CB64, 0) + IF(AND(CC$1 = CD$1, CD$2 = "Mixed"), 0.5*CD64, 0)</f>
        <v>0</v>
      </c>
      <c r="CD64" s="5">
        <f>IF('Athletes - Gold'!CD64+'Athletes - Silver'!CD64+'Athletes - Bronze'!CD64 &gt; 0, 'Athletes - Gold'!CD64*'Medal values'!$B$1+'Athletes - Silver'!CD64*'Medal values'!$B$2+'Athletes - Bronze'!CD64*'Medal values'!$B$3, "") + IF(AND(CD$1 = CC$1, CC$2 = "Mixed"), 0.5*CC64, 0) + IF(AND(CD$1 = CE$1, CE$2 = "Mixed"), 0.5*CE64, 0)</f>
        <v>0</v>
      </c>
      <c r="CE64" s="5">
        <f>IF('Athletes - Gold'!CE64+'Athletes - Silver'!CE64+'Athletes - Bronze'!CE64 &gt; 0, 'Athletes - Gold'!CE64*'Medal values'!$B$1+'Athletes - Silver'!CE64*'Medal values'!$B$2+'Athletes - Bronze'!CE64*'Medal values'!$B$3, "") + IF(AND(CE$1 = CD$1, CD$2 = "Mixed"), 0.5*CD64, 0) + IF(AND(CE$1 = CF$1, CF$2 = "Mixed"), 0.5*CF64, 0)</f>
        <v>0</v>
      </c>
      <c r="CF64" s="5">
        <f>IF('Athletes - Gold'!CF64+'Athletes - Silver'!CF64+'Athletes - Bronze'!CF64 &gt; 0, 'Athletes - Gold'!CF64*'Medal values'!$B$1+'Athletes - Silver'!CF64*'Medal values'!$B$2+'Athletes - Bronze'!CF64*'Medal values'!$B$3, "") + IF(AND(CF$1 = CE$1, CE$2 = "Mixed"), 0.5*CE64, 0) + IF(AND(CF$1 = CG$1, CG$2 = "Mixed"), 0.5*CG64, 0)</f>
        <v>0</v>
      </c>
      <c r="CG64" s="5">
        <f>IF('Athletes - Gold'!CG64+'Athletes - Silver'!CG64+'Athletes - Bronze'!CG64 &gt; 0, 'Athletes - Gold'!CG64*'Medal values'!$B$1+'Athletes - Silver'!CG64*'Medal values'!$B$2+'Athletes - Bronze'!CG64*'Medal values'!$B$3, "") + IF(AND(CG$1 = CF$1, CF$2 = "Mixed"), 0.5*CF64, 0) + IF(AND(CG$1 = CH$1, CH$2 = "Mixed"), 0.5*CH64, 0)</f>
        <v>0</v>
      </c>
      <c r="CH64" s="5">
        <f>IF('Athletes - Gold'!CH64+'Athletes - Silver'!CH64+'Athletes - Bronze'!CH64 &gt; 0, 'Athletes - Gold'!CH64*'Medal values'!$B$1+'Athletes - Silver'!CH64*'Medal values'!$B$2+'Athletes - Bronze'!CH64*'Medal values'!$B$3, "") + IF(AND(CH$1 = CG$1, CG$2 = "Mixed"), 0.5*CG64, 0) + IF(AND(CH$1 = CI$1, CI$2 = "Mixed"), 0.5*CI64, 0)</f>
        <v>0</v>
      </c>
      <c r="CI64" s="5">
        <f>IF('Athletes - Gold'!CI64+'Athletes - Silver'!CI64+'Athletes - Bronze'!CI64 &gt; 0, 'Athletes - Gold'!CI64*'Medal values'!$B$1+'Athletes - Silver'!CI64*'Medal values'!$B$2+'Athletes - Bronze'!CI64*'Medal values'!$B$3, "") + IF(AND(CI$1 = CH$1, CH$2 = "Mixed"), 0.5*CH64, 0) + IF(AND(CI$1 = CJ$1, CJ$2 = "Mixed"), 0.5*CJ64, 0)</f>
        <v>0</v>
      </c>
      <c r="CJ64" s="5">
        <f>IF('Athletes - Gold'!CJ64+'Athletes - Silver'!CJ64+'Athletes - Bronze'!CJ64 &gt; 0, 'Athletes - Gold'!CJ64*'Medal values'!$B$1+'Athletes - Silver'!CJ64*'Medal values'!$B$2+'Athletes - Bronze'!CJ64*'Medal values'!$B$3, "") + IF(AND(CJ$1 = CI$1, CI$2 = "Mixed"), 0.5*CI64, 0) + IF(AND(CJ$1 = CK$1, CK$2 = "Mixed"), 0.5*CK64, 0)</f>
        <v>0</v>
      </c>
      <c r="CK64" s="5">
        <f>IF('Athletes - Gold'!CK64+'Athletes - Silver'!CK64+'Athletes - Bronze'!CK64 &gt; 0, 'Athletes - Gold'!CK64*'Medal values'!$B$1+'Athletes - Silver'!CK64*'Medal values'!$B$2+'Athletes - Bronze'!CK64*'Medal values'!$B$3, "") + IF(AND(CK$1 = CJ$1, CJ$2 = "Mixed"), 0.5*CJ64, 0) + IF(AND(CK$1 = CL$1, CL$2 = "Mixed"), 0.5*CL64, 0)</f>
        <v>0</v>
      </c>
      <c r="CL64" s="5">
        <f>IF('Athletes - Gold'!CL64+'Athletes - Silver'!CL64+'Athletes - Bronze'!CL64 &gt; 0, 'Athletes - Gold'!CL64*'Medal values'!$B$1+'Athletes - Silver'!CL64*'Medal values'!$B$2+'Athletes - Bronze'!CL64*'Medal values'!$B$3, "") + IF(AND(CL$1 = CK$1, CK$2 = "Mixed"), 0.5*CK64, 0) + IF(AND(CL$1 = CM$1, CM$2 = "Mixed"), 0.5*CM64, 0)</f>
        <v>0</v>
      </c>
      <c r="CM64" s="5">
        <f>IF('Athletes - Gold'!CM64+'Athletes - Silver'!CM64+'Athletes - Bronze'!CM64 &gt; 0, 'Athletes - Gold'!CM64*'Medal values'!$B$1+'Athletes - Silver'!CM64*'Medal values'!$B$2+'Athletes - Bronze'!CM64*'Medal values'!$B$3, "") + IF(AND(CM$1 = CL$1, CL$2 = "Mixed"), 0.5*CL64, 0) + IF(AND(CM$1 = CN$1, CN$2 = "Mixed"), 0.5*CN64, 0)</f>
        <v>0</v>
      </c>
      <c r="CN64" s="5">
        <f>IF('Athletes - Gold'!CN64+'Athletes - Silver'!CN64+'Athletes - Bronze'!CN64 &gt; 0, 'Athletes - Gold'!CN64*'Medal values'!$B$1+'Athletes - Silver'!CN64*'Medal values'!$B$2+'Athletes - Bronze'!CN64*'Medal values'!$B$3, "") + IF(AND(CN$1 = CM$1, CM$2 = "Mixed"), 0.5*CM64, 0) + IF(AND(CN$1 = CO$1, CO$2 = "Mixed"), 0.5*CO64, 0)</f>
        <v>0</v>
      </c>
      <c r="CO64" s="5">
        <f>IF('Athletes - Gold'!CO64+'Athletes - Silver'!CO64+'Athletes - Bronze'!CO64 &gt; 0, 'Athletes - Gold'!CO64*'Medal values'!$B$1+'Athletes - Silver'!CO64*'Medal values'!$B$2+'Athletes - Bronze'!CO64*'Medal values'!$B$3, "") + IF(AND(CO$1 = CN$1, CN$2 = "Mixed"), 0.5*CN64, 0) + IF(AND(CO$1 = CP$1, CP$2 = "Mixed"), 0.5*CP64, 0)</f>
        <v>0</v>
      </c>
      <c r="CP64" s="5">
        <f>IF('Athletes - Gold'!CP64+'Athletes - Silver'!CP64+'Athletes - Bronze'!CP64 &gt; 0, 'Athletes - Gold'!CP64*'Medal values'!$B$1+'Athletes - Silver'!CP64*'Medal values'!$B$2+'Athletes - Bronze'!CP64*'Medal values'!$B$3, "") + IF(AND(CP$1 = CO$1, CO$2 = "Mixed"), 0.5*CO64, 0) + IF(AND(CP$1 = CQ$1, CQ$2 = "Mixed"), 0.5*CQ64, 0)</f>
        <v>0</v>
      </c>
      <c r="CQ64" s="5">
        <f>IF('Athletes - Gold'!CQ64+'Athletes - Silver'!CQ64+'Athletes - Bronze'!CQ64 &gt; 0, 'Athletes - Gold'!CQ64*'Medal values'!$B$1+'Athletes - Silver'!CQ64*'Medal values'!$B$2+'Athletes - Bronze'!CQ64*'Medal values'!$B$3, "") + IF(AND(CQ$1 = CP$1, CP$2 = "Mixed"), 0.5*CP64, 0) + IF(AND(CQ$1 = CR$1, CR$2 = "Mixed"), 0.5*CR64, 0)</f>
        <v>0</v>
      </c>
      <c r="CR64" s="5">
        <f>IF('Athletes - Gold'!CR64+'Athletes - Silver'!CR64+'Athletes - Bronze'!CR64 &gt; 0, 'Athletes - Gold'!CR64*'Medal values'!$B$1+'Athletes - Silver'!CR64*'Medal values'!$B$2+'Athletes - Bronze'!CR64*'Medal values'!$B$3, "") + IF(AND(CR$1 = CQ$1, CQ$2 = "Mixed"), 0.5*CQ64, 0) + IF(AND(CR$1 = CS$1, CS$2 = "Mixed"), 0.5*CS64, 0)</f>
        <v>0</v>
      </c>
      <c r="CS64" s="5">
        <f>IF('Athletes - Gold'!CS64+'Athletes - Silver'!CS64+'Athletes - Bronze'!CS64 &gt; 0, 'Athletes - Gold'!CS64*'Medal values'!$B$1+'Athletes - Silver'!CS64*'Medal values'!$B$2+'Athletes - Bronze'!CS64*'Medal values'!$B$3, "") + IF(AND(CS$1 = CR$1, CR$2 = "Mixed"), 0.5*CR64, 0) + IF(AND(CS$1 = CT$1, CT$2 = "Mixed"), 0.5*CT64, 0)</f>
        <v>0</v>
      </c>
      <c r="CT64" s="5">
        <f>IF('Athletes - Gold'!CT64+'Athletes - Silver'!CT64+'Athletes - Bronze'!CT64 &gt; 0, 'Athletes - Gold'!CT64*'Medal values'!$B$1+'Athletes - Silver'!CT64*'Medal values'!$B$2+'Athletes - Bronze'!CT64*'Medal values'!$B$3, "") + IF(AND(CT$1 = CS$1, CS$2 = "Mixed"), 0.5*CS64, 0) + IF(AND(CT$1 = CU$1, CU$2 = "Mixed"), 0.5*CU64, 0)</f>
        <v>1</v>
      </c>
      <c r="CU64" s="5">
        <f>IF('Athletes - Gold'!CU64+'Athletes - Silver'!CU64+'Athletes - Bronze'!CU64 &gt; 0, 'Athletes - Gold'!CU64*'Medal values'!$B$1+'Athletes - Silver'!CU64*'Medal values'!$B$2+'Athletes - Bronze'!CU64*'Medal values'!$B$3, "") + IF(AND(CU$1 = CT$1, CT$2 = "Mixed"), 0.5*CT64, 0) + IF(AND(CU$1 = CV$1, CV$2 = "Mixed"), 0.5*CV64, 0)</f>
        <v>0</v>
      </c>
      <c r="CV64" s="5">
        <f>IF('Athletes - Gold'!CV64+'Athletes - Silver'!CV64+'Athletes - Bronze'!CV64 &gt; 0, 'Athletes - Gold'!CV64*'Medal values'!$B$1+'Athletes - Silver'!CV64*'Medal values'!$B$2+'Athletes - Bronze'!CV64*'Medal values'!$B$3, "") + IF(AND(CV$1 = CU$1, CU$2 = "Mixed"), 0.5*CU64, 0) + IF(AND(CV$1 = CW$1, CW$2 = "Mixed"), 0.5*CW64, 0)</f>
        <v>0</v>
      </c>
      <c r="CW64" s="5">
        <f t="shared" ref="CW64:CX64" si="63">SUMIF($B$2:$CV$2,CW$2, $B64:$CV64)</f>
        <v>12</v>
      </c>
      <c r="CX64" s="5">
        <f t="shared" si="63"/>
        <v>4</v>
      </c>
      <c r="CY64" s="5">
        <f t="shared" si="3"/>
        <v>16</v>
      </c>
    </row>
    <row r="65">
      <c r="A65" s="5" t="str">
        <f>Countries!A63</f>
        <v>MGL</v>
      </c>
      <c r="B65" s="5">
        <f>IF('Athletes - Gold'!B65+'Athletes - Silver'!B65+'Athletes - Bronze'!B65 &gt; 0, 'Athletes - Gold'!B65*'Medal values'!$B$1+'Athletes - Silver'!B65*'Medal values'!$B$2+'Athletes - Bronze'!B65*'Medal values'!$B$3, "") + IF(AND(B$1 = A$1, A$2 = "Mixed"), 0.5*A65, 0) + IF(AND(B$1 = C$1, C$2 = "Mixed"), 0.5*C65, 0)</f>
        <v>0</v>
      </c>
      <c r="C65" s="5">
        <f>IF('Athletes - Gold'!C65+'Athletes - Silver'!C65+'Athletes - Bronze'!C65 &gt; 0, 'Athletes - Gold'!C65*'Medal values'!$B$1+'Athletes - Silver'!C65*'Medal values'!$B$2+'Athletes - Bronze'!C65*'Medal values'!$B$3, "") + IF(AND(C$1 = B$1, B$2 = "Mixed"), 0.5*B65, 0) + IF(AND(C$1 = D$1, D$2 = "Mixed"), 0.5*D65, 0)</f>
        <v>0</v>
      </c>
      <c r="D65" s="5">
        <f>IF('Athletes - Gold'!D65+'Athletes - Silver'!D65+'Athletes - Bronze'!D65 &gt; 0, 'Athletes - Gold'!D65*'Medal values'!$B$1+'Athletes - Silver'!D65*'Medal values'!$B$2+'Athletes - Bronze'!D65*'Medal values'!$B$3, "") + IF(AND(D$1 = C$1, C$2 = "Mixed"), 0.5*C65, 0) + IF(AND(D$1 = E$1, E$2 = "Mixed"), 0.5*E65, 0)</f>
        <v>0</v>
      </c>
      <c r="E65" s="5">
        <f>IF('Athletes - Gold'!E65+'Athletes - Silver'!E65+'Athletes - Bronze'!E65 &gt; 0, 'Athletes - Gold'!E65*'Medal values'!$B$1+'Athletes - Silver'!E65*'Medal values'!$B$2+'Athletes - Bronze'!E65*'Medal values'!$B$3, "") + IF(AND(E$1 = D$1, D$2 = "Mixed"), 0.5*D65, 0) + IF(AND(E$1 = F$1, F$2 = "Mixed"), 0.5*F65, 0)</f>
        <v>0</v>
      </c>
      <c r="F65" s="5">
        <f>IF('Athletes - Gold'!F65+'Athletes - Silver'!F65+'Athletes - Bronze'!F65 &gt; 0, 'Athletes - Gold'!F65*'Medal values'!$B$1+'Athletes - Silver'!F65*'Medal values'!$B$2+'Athletes - Bronze'!F65*'Medal values'!$B$3, "") + IF(AND(F$1 = E$1, E$2 = "Mixed"), 0.5*E65, 0) + IF(AND(F$1 = G$1, G$2 = "Mixed"), 0.5*G65, 0)</f>
        <v>0</v>
      </c>
      <c r="G65" s="5">
        <f>IF('Athletes - Gold'!G65+'Athletes - Silver'!G65+'Athletes - Bronze'!G65 &gt; 0, 'Athletes - Gold'!G65*'Medal values'!$B$1+'Athletes - Silver'!G65*'Medal values'!$B$2+'Athletes - Bronze'!G65*'Medal values'!$B$3, "") + IF(AND(G$1 = F$1, F$2 = "Mixed"), 0.5*F65, 0) + IF(AND(G$1 = H$1, H$2 = "Mixed"), 0.5*H65, 0)</f>
        <v>0</v>
      </c>
      <c r="H65" s="5">
        <f>IF('Athletes - Gold'!H65+'Athletes - Silver'!H65+'Athletes - Bronze'!H65 &gt; 0, 'Athletes - Gold'!H65*'Medal values'!$B$1+'Athletes - Silver'!H65*'Medal values'!$B$2+'Athletes - Bronze'!H65*'Medal values'!$B$3, "") + IF(AND(H$1 = G$1, G$2 = "Mixed"), 0.5*G65, 0) + IF(AND(H$1 = I$1, I$2 = "Mixed"), 0.5*I65, 0)</f>
        <v>0</v>
      </c>
      <c r="I65" s="5">
        <f>IF('Athletes - Gold'!I65+'Athletes - Silver'!I65+'Athletes - Bronze'!I65 &gt; 0, 'Athletes - Gold'!I65*'Medal values'!$B$1+'Athletes - Silver'!I65*'Medal values'!$B$2+'Athletes - Bronze'!I65*'Medal values'!$B$3, "") + IF(AND(I$1 = H$1, H$2 = "Mixed"), 0.5*H65, 0) + IF(AND(I$1 = J$1, J$2 = "Mixed"), 0.5*J65, 0)</f>
        <v>0</v>
      </c>
      <c r="J65" s="5">
        <f>IF('Athletes - Gold'!J65+'Athletes - Silver'!J65+'Athletes - Bronze'!J65 &gt; 0, 'Athletes - Gold'!J65*'Medal values'!$B$1+'Athletes - Silver'!J65*'Medal values'!$B$2+'Athletes - Bronze'!J65*'Medal values'!$B$3, "") + IF(AND(J$1 = I$1, I$2 = "Mixed"), 0.5*I65, 0) + IF(AND(J$1 = K$1, K$2 = "Mixed"), 0.5*K65, 0)</f>
        <v>0</v>
      </c>
      <c r="K65" s="5">
        <f>IF('Athletes - Gold'!K65+'Athletes - Silver'!K65+'Athletes - Bronze'!K65 &gt; 0, 'Athletes - Gold'!K65*'Medal values'!$B$1+'Athletes - Silver'!K65*'Medal values'!$B$2+'Athletes - Bronze'!K65*'Medal values'!$B$3, "") + IF(AND(K$1 = J$1, J$2 = "Mixed"), 0.5*J65, 0) + IF(AND(K$1 = L$1, L$2 = "Mixed"), 0.5*L65, 0)</f>
        <v>0</v>
      </c>
      <c r="L65" s="5">
        <f>IF('Athletes - Gold'!L65+'Athletes - Silver'!L65+'Athletes - Bronze'!L65 &gt; 0, 'Athletes - Gold'!L65*'Medal values'!$B$1+'Athletes - Silver'!L65*'Medal values'!$B$2+'Athletes - Bronze'!L65*'Medal values'!$B$3, "") + IF(AND(L$1 = K$1, K$2 = "Mixed"), 0.5*K65, 0) + IF(AND(L$1 = M$1, M$2 = "Mixed"), 0.5*M65, 0)</f>
        <v>0</v>
      </c>
      <c r="M65" s="5">
        <f>IF('Athletes - Gold'!M65+'Athletes - Silver'!M65+'Athletes - Bronze'!M65 &gt; 0, 'Athletes - Gold'!M65*'Medal values'!$B$1+'Athletes - Silver'!M65*'Medal values'!$B$2+'Athletes - Bronze'!M65*'Medal values'!$B$3, "") + IF(AND(M$1 = L$1, L$2 = "Mixed"), 0.5*L65, 0) + IF(AND(M$1 = N$1, N$2 = "Mixed"), 0.5*N65, 0)</f>
        <v>0</v>
      </c>
      <c r="N65" s="5">
        <f>IF('Athletes - Gold'!N65+'Athletes - Silver'!N65+'Athletes - Bronze'!N65 &gt; 0, 'Athletes - Gold'!N65*'Medal values'!$B$1+'Athletes - Silver'!N65*'Medal values'!$B$2+'Athletes - Bronze'!N65*'Medal values'!$B$3, "") + IF(AND(N$1 = M$1, M$2 = "Mixed"), 0.5*M65, 0) + IF(AND(N$1 = O$1, O$2 = "Mixed"), 0.5*O65, 0)</f>
        <v>0</v>
      </c>
      <c r="O65" s="5">
        <f>IF('Athletes - Gold'!O65+'Athletes - Silver'!O65+'Athletes - Bronze'!O65 &gt; 0, 'Athletes - Gold'!O65*'Medal values'!$B$1+'Athletes - Silver'!O65*'Medal values'!$B$2+'Athletes - Bronze'!O65*'Medal values'!$B$3, "") + IF(AND(O$1 = N$1, N$2 = "Mixed"), 0.5*N65, 0) + IF(AND(O$1 = P$1, P$2 = "Mixed"), 0.5*P65, 0)</f>
        <v>0</v>
      </c>
      <c r="P65" s="5">
        <f>IF('Athletes - Gold'!P65+'Athletes - Silver'!P65+'Athletes - Bronze'!P65 &gt; 0, 'Athletes - Gold'!P65*'Medal values'!$B$1+'Athletes - Silver'!P65*'Medal values'!$B$2+'Athletes - Bronze'!P65*'Medal values'!$B$3, "") + IF(AND(P$1 = O$1, O$2 = "Mixed"), 0.5*O65, 0) + IF(AND(P$1 = Q$1, Q$2 = "Mixed"), 0.5*Q65, 0)</f>
        <v>0</v>
      </c>
      <c r="Q65" s="5">
        <f>IF('Athletes - Gold'!Q65+'Athletes - Silver'!Q65+'Athletes - Bronze'!Q65 &gt; 0, 'Athletes - Gold'!Q65*'Medal values'!$B$1+'Athletes - Silver'!Q65*'Medal values'!$B$2+'Athletes - Bronze'!Q65*'Medal values'!$B$3, "") + IF(AND(Q$1 = P$1, P$2 = "Mixed"), 0.5*P65, 0) + IF(AND(Q$1 = R$1, R$2 = "Mixed"), 0.5*R65, 0)</f>
        <v>0</v>
      </c>
      <c r="R65" s="5">
        <f>IF('Athletes - Gold'!R65+'Athletes - Silver'!R65+'Athletes - Bronze'!R65 &gt; 0, 'Athletes - Gold'!R65*'Medal values'!$B$1+'Athletes - Silver'!R65*'Medal values'!$B$2+'Athletes - Bronze'!R65*'Medal values'!$B$3, "") + IF(AND(R$1 = Q$1, Q$2 = "Mixed"), 0.5*Q65, 0) + IF(AND(R$1 = S$1, S$2 = "Mixed"), 0.5*S65, 0)</f>
        <v>0</v>
      </c>
      <c r="S65" s="5">
        <f>IF('Athletes - Gold'!S65+'Athletes - Silver'!S65+'Athletes - Bronze'!S65 &gt; 0, 'Athletes - Gold'!S65*'Medal values'!$B$1+'Athletes - Silver'!S65*'Medal values'!$B$2+'Athletes - Bronze'!S65*'Medal values'!$B$3, "") + IF(AND(S$1 = R$1, R$2 = "Mixed"), 0.5*R65, 0) + IF(AND(S$1 = T$1, T$2 = "Mixed"), 0.5*T65, 0)</f>
        <v>0</v>
      </c>
      <c r="T65" s="5">
        <f>IF('Athletes - Gold'!T65+'Athletes - Silver'!T65+'Athletes - Bronze'!T65 &gt; 0, 'Athletes - Gold'!T65*'Medal values'!$B$1+'Athletes - Silver'!T65*'Medal values'!$B$2+'Athletes - Bronze'!T65*'Medal values'!$B$3, "") + IF(AND(T$1 = S$1, S$2 = "Mixed"), 0.5*S65, 0) + IF(AND(T$1 = U$1, U$2 = "Mixed"), 0.5*U65, 0)</f>
        <v>0</v>
      </c>
      <c r="U65" s="5">
        <f>IF('Athletes - Gold'!U65+'Athletes - Silver'!U65+'Athletes - Bronze'!U65 &gt; 0, 'Athletes - Gold'!U65*'Medal values'!$B$1+'Athletes - Silver'!U65*'Medal values'!$B$2+'Athletes - Bronze'!U65*'Medal values'!$B$3, "") + IF(AND(U$1 = T$1, T$2 = "Mixed"), 0.5*T65, 0) + IF(AND(U$1 = V$1, V$2 = "Mixed"), 0.5*V65, 0)</f>
        <v>0</v>
      </c>
      <c r="V65" s="5">
        <f>IF('Athletes - Gold'!V65+'Athletes - Silver'!V65+'Athletes - Bronze'!V65 &gt; 0, 'Athletes - Gold'!V65*'Medal values'!$B$1+'Athletes - Silver'!V65*'Medal values'!$B$2+'Athletes - Bronze'!V65*'Medal values'!$B$3, "") + IF(AND(V$1 = U$1, U$2 = "Mixed"), 0.5*U65, 0) + IF(AND(V$1 = W$1, W$2 = "Mixed"), 0.5*W65, 0)</f>
        <v>0</v>
      </c>
      <c r="W65" s="5">
        <f>IF('Athletes - Gold'!W65+'Athletes - Silver'!W65+'Athletes - Bronze'!W65 &gt; 0, 'Athletes - Gold'!W65*'Medal values'!$B$1+'Athletes - Silver'!W65*'Medal values'!$B$2+'Athletes - Bronze'!W65*'Medal values'!$B$3, "") + IF(AND(W$1 = V$1, V$2 = "Mixed"), 0.5*V65, 0) + IF(AND(W$1 = X$1, X$2 = "Mixed"), 0.5*X65, 0)</f>
        <v>0</v>
      </c>
      <c r="X65" s="5">
        <f>IF('Athletes - Gold'!X65+'Athletes - Silver'!X65+'Athletes - Bronze'!X65 &gt; 0, 'Athletes - Gold'!X65*'Medal values'!$B$1+'Athletes - Silver'!X65*'Medal values'!$B$2+'Athletes - Bronze'!X65*'Medal values'!$B$3, "") + IF(AND(X$1 = W$1, W$2 = "Mixed"), 0.5*W65, 0) + IF(AND(X$1 = Y$1, Y$2 = "Mixed"), 0.5*Y65, 0)</f>
        <v>0</v>
      </c>
      <c r="Y65" s="5">
        <f>IF('Athletes - Gold'!Y65+'Athletes - Silver'!Y65+'Athletes - Bronze'!Y65 &gt; 0, 'Athletes - Gold'!Y65*'Medal values'!$B$1+'Athletes - Silver'!Y65*'Medal values'!$B$2+'Athletes - Bronze'!Y65*'Medal values'!$B$3, "") + IF(AND(Y$1 = X$1, X$2 = "Mixed"), 0.5*X65, 0) + IF(AND(Y$1 = Z$1, Z$2 = "Mixed"), 0.5*Z65, 0)</f>
        <v>0</v>
      </c>
      <c r="Z65" s="5">
        <f>IF('Athletes - Gold'!Z65+'Athletes - Silver'!Z65+'Athletes - Bronze'!Z65 &gt; 0, 'Athletes - Gold'!Z65*'Medal values'!$B$1+'Athletes - Silver'!Z65*'Medal values'!$B$2+'Athletes - Bronze'!Z65*'Medal values'!$B$3, "") + IF(AND(Z$1 = Y$1, Y$2 = "Mixed"), 0.5*Y65, 0) + IF(AND(Z$1 = AA$1, AA$2 = "Mixed"), 0.5*AA65, 0)</f>
        <v>0</v>
      </c>
      <c r="AA65" s="5">
        <f>IF('Athletes - Gold'!AA65+'Athletes - Silver'!AA65+'Athletes - Bronze'!AA65 &gt; 0, 'Athletes - Gold'!AA65*'Medal values'!$B$1+'Athletes - Silver'!AA65*'Medal values'!$B$2+'Athletes - Bronze'!AA65*'Medal values'!$B$3, "") + IF(AND(AA$1 = Z$1, Z$2 = "Mixed"), 0.5*Z65, 0) + IF(AND(AA$1 = AB$1, AB$2 = "Mixed"), 0.5*AB65, 0)</f>
        <v>0</v>
      </c>
      <c r="AB65" s="5">
        <f>IF('Athletes - Gold'!AB65+'Athletes - Silver'!AB65+'Athletes - Bronze'!AB65 &gt; 0, 'Athletes - Gold'!AB65*'Medal values'!$B$1+'Athletes - Silver'!AB65*'Medal values'!$B$2+'Athletes - Bronze'!AB65*'Medal values'!$B$3, "") + IF(AND(AB$1 = AA$1, AA$2 = "Mixed"), 0.5*AA65, 0) + IF(AND(AB$1 = AC$1, AC$2 = "Mixed"), 0.5*AC65, 0)</f>
        <v>0</v>
      </c>
      <c r="AC65" s="5">
        <f>IF('Athletes - Gold'!AC65+'Athletes - Silver'!AC65+'Athletes - Bronze'!AC65 &gt; 0, 'Athletes - Gold'!AC65*'Medal values'!$B$1+'Athletes - Silver'!AC65*'Medal values'!$B$2+'Athletes - Bronze'!AC65*'Medal values'!$B$3, "") + IF(AND(AC$1 = AB$1, AB$2 = "Mixed"), 0.5*AB65, 0) + IF(AND(AC$1 = AD$1, AD$2 = "Mixed"), 0.5*AD65, 0)</f>
        <v>0</v>
      </c>
      <c r="AD65" s="5">
        <f>IF('Athletes - Gold'!AD65+'Athletes - Silver'!AD65+'Athletes - Bronze'!AD65 &gt; 0, 'Athletes - Gold'!AD65*'Medal values'!$B$1+'Athletes - Silver'!AD65*'Medal values'!$B$2+'Athletes - Bronze'!AD65*'Medal values'!$B$3, "") + IF(AND(AD$1 = AC$1, AC$2 = "Mixed"), 0.5*AC65, 0) + IF(AND(AD$1 = AE$1, AE$2 = "Mixed"), 0.5*AE65, 0)</f>
        <v>0</v>
      </c>
      <c r="AE65" s="5">
        <f>IF('Athletes - Gold'!AE65+'Athletes - Silver'!AE65+'Athletes - Bronze'!AE65 &gt; 0, 'Athletes - Gold'!AE65*'Medal values'!$B$1+'Athletes - Silver'!AE65*'Medal values'!$B$2+'Athletes - Bronze'!AE65*'Medal values'!$B$3, "") + IF(AND(AE$1 = AD$1, AD$2 = "Mixed"), 0.5*AD65, 0) + IF(AND(AE$1 = AF$1, AF$2 = "Mixed"), 0.5*AF65, 0)</f>
        <v>0</v>
      </c>
      <c r="AF65" s="5">
        <f>IF('Athletes - Gold'!AF65+'Athletes - Silver'!AF65+'Athletes - Bronze'!AF65 &gt; 0, 'Athletes - Gold'!AF65*'Medal values'!$B$1+'Athletes - Silver'!AF65*'Medal values'!$B$2+'Athletes - Bronze'!AF65*'Medal values'!$B$3, "") + IF(AND(AF$1 = AE$1, AE$2 = "Mixed"), 0.5*AE65, 0) + IF(AND(AF$1 = AG$1, AG$2 = "Mixed"), 0.5*AG65, 0)</f>
        <v>0</v>
      </c>
      <c r="AG65" s="5">
        <f>IF('Athletes - Gold'!AG65+'Athletes - Silver'!AG65+'Athletes - Bronze'!AG65 &gt; 0, 'Athletes - Gold'!AG65*'Medal values'!$B$1+'Athletes - Silver'!AG65*'Medal values'!$B$2+'Athletes - Bronze'!AG65*'Medal values'!$B$3, "") + IF(AND(AG$1 = AF$1, AF$2 = "Mixed"), 0.5*AF65, 0) + IF(AND(AG$1 = AH$1, AH$2 = "Mixed"), 0.5*AH65, 0)</f>
        <v>0</v>
      </c>
      <c r="AH65" s="5">
        <f>IF('Athletes - Gold'!AH65+'Athletes - Silver'!AH65+'Athletes - Bronze'!AH65 &gt; 0, 'Athletes - Gold'!AH65*'Medal values'!$B$1+'Athletes - Silver'!AH65*'Medal values'!$B$2+'Athletes - Bronze'!AH65*'Medal values'!$B$3, "") + IF(AND(AH$1 = AG$1, AG$2 = "Mixed"), 0.5*AG65, 0) + IF(AND(AH$1 = AI$1, AI$2 = "Mixed"), 0.5*AI65, 0)</f>
        <v>0</v>
      </c>
      <c r="AI65" s="5">
        <f>IF('Athletes - Gold'!AI65+'Athletes - Silver'!AI65+'Athletes - Bronze'!AI65 &gt; 0, 'Athletes - Gold'!AI65*'Medal values'!$B$1+'Athletes - Silver'!AI65*'Medal values'!$B$2+'Athletes - Bronze'!AI65*'Medal values'!$B$3, "") + IF(AND(AI$1 = AH$1, AH$2 = "Mixed"), 0.5*AH65, 0) + IF(AND(AI$1 = AJ$1, AJ$2 = "Mixed"), 0.5*AJ65, 0)</f>
        <v>0</v>
      </c>
      <c r="AJ65" s="5">
        <f>IF('Athletes - Gold'!AJ65+'Athletes - Silver'!AJ65+'Athletes - Bronze'!AJ65 &gt; 0, 'Athletes - Gold'!AJ65*'Medal values'!$B$1+'Athletes - Silver'!AJ65*'Medal values'!$B$2+'Athletes - Bronze'!AJ65*'Medal values'!$B$3, "") + IF(AND(AJ$1 = AI$1, AI$2 = "Mixed"), 0.5*AI65, 0) + IF(AND(AJ$1 = AK$1, AK$2 = "Mixed"), 0.5*AK65, 0)</f>
        <v>0</v>
      </c>
      <c r="AK65" s="5">
        <f>IF('Athletes - Gold'!AK65+'Athletes - Silver'!AK65+'Athletes - Bronze'!AK65 &gt; 0, 'Athletes - Gold'!AK65*'Medal values'!$B$1+'Athletes - Silver'!AK65*'Medal values'!$B$2+'Athletes - Bronze'!AK65*'Medal values'!$B$3, "") + IF(AND(AK$1 = AJ$1, AJ$2 = "Mixed"), 0.5*AJ65, 0) + IF(AND(AK$1 = AL$1, AL$2 = "Mixed"), 0.5*AL65, 0)</f>
        <v>0</v>
      </c>
      <c r="AL65" s="5">
        <f>IF('Athletes - Gold'!AL65+'Athletes - Silver'!AL65+'Athletes - Bronze'!AL65 &gt; 0, 'Athletes - Gold'!AL65*'Medal values'!$B$1+'Athletes - Silver'!AL65*'Medal values'!$B$2+'Athletes - Bronze'!AL65*'Medal values'!$B$3, "") + IF(AND(AL$1 = AK$1, AK$2 = "Mixed"), 0.5*AK65, 0) + IF(AND(AL$1 = AM$1, AM$2 = "Mixed"), 0.5*AM65, 0)</f>
        <v>0</v>
      </c>
      <c r="AM65" s="5">
        <f>IF('Athletes - Gold'!AM65+'Athletes - Silver'!AM65+'Athletes - Bronze'!AM65 &gt; 0, 'Athletes - Gold'!AM65*'Medal values'!$B$1+'Athletes - Silver'!AM65*'Medal values'!$B$2+'Athletes - Bronze'!AM65*'Medal values'!$B$3, "") + IF(AND(AM$1 = AL$1, AL$2 = "Mixed"), 0.5*AL65, 0) + IF(AND(AM$1 = AN$1, AN$2 = "Mixed"), 0.5*AN65, 0)</f>
        <v>0</v>
      </c>
      <c r="AN65" s="5">
        <f>IF('Athletes - Gold'!AN65+'Athletes - Silver'!AN65+'Athletes - Bronze'!AN65 &gt; 0, 'Athletes - Gold'!AN65*'Medal values'!$B$1+'Athletes - Silver'!AN65*'Medal values'!$B$2+'Athletes - Bronze'!AN65*'Medal values'!$B$3, "") + IF(AND(AN$1 = AM$1, AM$2 = "Mixed"), 0.5*AM65, 0) + IF(AND(AN$1 = AO$1, AO$2 = "Mixed"), 0.5*AO65, 0)</f>
        <v>0</v>
      </c>
      <c r="AO65" s="5">
        <f>IF('Athletes - Gold'!AO65+'Athletes - Silver'!AO65+'Athletes - Bronze'!AO65 &gt; 0, 'Athletes - Gold'!AO65*'Medal values'!$B$1+'Athletes - Silver'!AO65*'Medal values'!$B$2+'Athletes - Bronze'!AO65*'Medal values'!$B$3, "") + IF(AND(AO$1 = AN$1, AN$2 = "Mixed"), 0.5*AN65, 0) + IF(AND(AO$1 = AP$1, AP$2 = "Mixed"), 0.5*AP65, 0)</f>
        <v>0</v>
      </c>
      <c r="AP65" s="5">
        <f>IF('Athletes - Gold'!AP65+'Athletes - Silver'!AP65+'Athletes - Bronze'!AP65 &gt; 0, 'Athletes - Gold'!AP65*'Medal values'!$B$1+'Athletes - Silver'!AP65*'Medal values'!$B$2+'Athletes - Bronze'!AP65*'Medal values'!$B$3, "") + IF(AND(AP$1 = AO$1, AO$2 = "Mixed"), 0.5*AO65, 0) + IF(AND(AP$1 = AQ$1, AQ$2 = "Mixed"), 0.5*AQ65, 0)</f>
        <v>0</v>
      </c>
      <c r="AQ65" s="5">
        <f>IF('Athletes - Gold'!AQ65+'Athletes - Silver'!AQ65+'Athletes - Bronze'!AQ65 &gt; 0, 'Athletes - Gold'!AQ65*'Medal values'!$B$1+'Athletes - Silver'!AQ65*'Medal values'!$B$2+'Athletes - Bronze'!AQ65*'Medal values'!$B$3, "") + IF(AND(AQ$1 = AP$1, AP$2 = "Mixed"), 0.5*AP65, 0) + IF(AND(AQ$1 = AR$1, AR$2 = "Mixed"), 0.5*AR65, 0)</f>
        <v>0</v>
      </c>
      <c r="AR65" s="5">
        <f>IF('Athletes - Gold'!AR65+'Athletes - Silver'!AR65+'Athletes - Bronze'!AR65 &gt; 0, 'Athletes - Gold'!AR65*'Medal values'!$B$1+'Athletes - Silver'!AR65*'Medal values'!$B$2+'Athletes - Bronze'!AR65*'Medal values'!$B$3, "") + IF(AND(AR$1 = AQ$1, AQ$2 = "Mixed"), 0.5*AQ65, 0) + IF(AND(AR$1 = AS$1, AS$2 = "Mixed"), 0.5*AS65, 0)</f>
        <v>0</v>
      </c>
      <c r="AS65" s="5">
        <f>IF('Athletes - Gold'!AS65+'Athletes - Silver'!AS65+'Athletes - Bronze'!AS65 &gt; 0, 'Athletes - Gold'!AS65*'Medal values'!$B$1+'Athletes - Silver'!AS65*'Medal values'!$B$2+'Athletes - Bronze'!AS65*'Medal values'!$B$3, "") + IF(AND(AS$1 = AR$1, AR$2 = "Mixed"), 0.5*AR65, 0) + IF(AND(AS$1 = AT$1, AT$2 = "Mixed"), 0.5*AT65, 0)</f>
        <v>0</v>
      </c>
      <c r="AT65" s="5">
        <f>IF('Athletes - Gold'!AT65+'Athletes - Silver'!AT65+'Athletes - Bronze'!AT65 &gt; 0, 'Athletes - Gold'!AT65*'Medal values'!$B$1+'Athletes - Silver'!AT65*'Medal values'!$B$2+'Athletes - Bronze'!AT65*'Medal values'!$B$3, "") + IF(AND(AT$1 = AS$1, AS$2 = "Mixed"), 0.5*AS65, 0) + IF(AND(AT$1 = AU$1, AU$2 = "Mixed"), 0.5*AU65, 0)</f>
        <v>0</v>
      </c>
      <c r="AU65" s="5">
        <f>IF('Athletes - Gold'!AU65+'Athletes - Silver'!AU65+'Athletes - Bronze'!AU65 &gt; 0, 'Athletes - Gold'!AU65*'Medal values'!$B$1+'Athletes - Silver'!AU65*'Medal values'!$B$2+'Athletes - Bronze'!AU65*'Medal values'!$B$3, "") + IF(AND(AU$1 = AT$1, AT$2 = "Mixed"), 0.5*AT65, 0) + IF(AND(AU$1 = AV$1, AV$2 = "Mixed"), 0.5*AV65, 0)</f>
        <v>0</v>
      </c>
      <c r="AV65" s="5">
        <f>IF('Athletes - Gold'!AV65+'Athletes - Silver'!AV65+'Athletes - Bronze'!AV65 &gt; 0, 'Athletes - Gold'!AV65*'Medal values'!$B$1+'Athletes - Silver'!AV65*'Medal values'!$B$2+'Athletes - Bronze'!AV65*'Medal values'!$B$3, "") + IF(AND(AV$1 = AU$1, AU$2 = "Mixed"), 0.5*AU65, 0) + IF(AND(AV$1 = AW$1, AW$2 = "Mixed"), 0.5*AW65, 0)</f>
        <v>0</v>
      </c>
      <c r="AW65" s="5">
        <f>IF('Athletes - Gold'!AW65+'Athletes - Silver'!AW65+'Athletes - Bronze'!AW65 &gt; 0, 'Athletes - Gold'!AW65*'Medal values'!$B$1+'Athletes - Silver'!AW65*'Medal values'!$B$2+'Athletes - Bronze'!AW65*'Medal values'!$B$3, "") + IF(AND(AW$1 = AV$1, AV$2 = "Mixed"), 0.5*AV65, 0) + IF(AND(AW$1 = AX$1, AX$2 = "Mixed"), 0.5*AX65, 0)</f>
        <v>0</v>
      </c>
      <c r="AX65" s="5">
        <f>IF('Athletes - Gold'!AX65+'Athletes - Silver'!AX65+'Athletes - Bronze'!AX65 &gt; 0, 'Athletes - Gold'!AX65*'Medal values'!$B$1+'Athletes - Silver'!AX65*'Medal values'!$B$2+'Athletes - Bronze'!AX65*'Medal values'!$B$3, "") + IF(AND(AX$1 = AW$1, AW$2 = "Mixed"), 0.5*AW65, 0) + IF(AND(AX$1 = AY$1, AY$2 = "Mixed"), 0.5*AY65, 0)</f>
        <v>0</v>
      </c>
      <c r="AY65" s="5">
        <f>IF('Athletes - Gold'!AY65+'Athletes - Silver'!AY65+'Athletes - Bronze'!AY65 &gt; 0, 'Athletes - Gold'!AY65*'Medal values'!$B$1+'Athletes - Silver'!AY65*'Medal values'!$B$2+'Athletes - Bronze'!AY65*'Medal values'!$B$3, "") + IF(AND(AY$1 = AX$1, AX$2 = "Mixed"), 0.5*AX65, 0) + IF(AND(AY$1 = AZ$1, AZ$2 = "Mixed"), 0.5*AZ65, 0)</f>
        <v>3.000001</v>
      </c>
      <c r="AZ65" s="5">
        <f>IF('Athletes - Gold'!AZ65+'Athletes - Silver'!AZ65+'Athletes - Bronze'!AZ65 &gt; 0, 'Athletes - Gold'!AZ65*'Medal values'!$B$1+'Athletes - Silver'!AZ65*'Medal values'!$B$2+'Athletes - Bronze'!AZ65*'Medal values'!$B$3, "") + IF(AND(AZ$1 = AY$1, AY$2 = "Mixed"), 0.5*AY65, 0) + IF(AND(AZ$1 = BA$1, BA$2 = "Mixed"), 0.5*BA65, 0)</f>
        <v>0</v>
      </c>
      <c r="BA65" s="5">
        <f>IF('Athletes - Gold'!BA65+'Athletes - Silver'!BA65+'Athletes - Bronze'!BA65 &gt; 0, 'Athletes - Gold'!BA65*'Medal values'!$B$1+'Athletes - Silver'!BA65*'Medal values'!$B$2+'Athletes - Bronze'!BA65*'Medal values'!$B$3, "") + IF(AND(BA$1 = AZ$1, AZ$2 = "Mixed"), 0.5*AZ65, 0) + IF(AND(BA$1 = BB$1, BB$2 = "Mixed"), 0.5*BB65, 0)</f>
        <v>1</v>
      </c>
      <c r="BB65" s="5">
        <f>IF('Athletes - Gold'!BB65+'Athletes - Silver'!BB65+'Athletes - Bronze'!BB65 &gt; 0, 'Athletes - Gold'!BB65*'Medal values'!$B$1+'Athletes - Silver'!BB65*'Medal values'!$B$2+'Athletes - Bronze'!BB65*'Medal values'!$B$3, "") + IF(AND(BB$1 = BA$1, BA$2 = "Mixed"), 0.5*BA65, 0) + IF(AND(BB$1 = BC$1, BC$2 = "Mixed"), 0.5*BC65, 0)</f>
        <v>0</v>
      </c>
      <c r="BC65" s="5">
        <f>IF('Athletes - Gold'!BC65+'Athletes - Silver'!BC65+'Athletes - Bronze'!BC65 &gt; 0, 'Athletes - Gold'!BC65*'Medal values'!$B$1+'Athletes - Silver'!BC65*'Medal values'!$B$2+'Athletes - Bronze'!BC65*'Medal values'!$B$3, "") + IF(AND(BC$1 = BB$1, BB$2 = "Mixed"), 0.5*BB65, 0) + IF(AND(BC$1 = BD$1, BD$2 = "Mixed"), 0.5*BD65, 0)</f>
        <v>0</v>
      </c>
      <c r="BD65" s="5">
        <f>IF('Athletes - Gold'!BD65+'Athletes - Silver'!BD65+'Athletes - Bronze'!BD65 &gt; 0, 'Athletes - Gold'!BD65*'Medal values'!$B$1+'Athletes - Silver'!BD65*'Medal values'!$B$2+'Athletes - Bronze'!BD65*'Medal values'!$B$3, "") + IF(AND(BD$1 = BC$1, BC$2 = "Mixed"), 0.5*BC65, 0) + IF(AND(BD$1 = BE$1, BE$2 = "Mixed"), 0.5*BE65, 0)</f>
        <v>0</v>
      </c>
      <c r="BE65" s="5">
        <f>IF('Athletes - Gold'!BE65+'Athletes - Silver'!BE65+'Athletes - Bronze'!BE65 &gt; 0, 'Athletes - Gold'!BE65*'Medal values'!$B$1+'Athletes - Silver'!BE65*'Medal values'!$B$2+'Athletes - Bronze'!BE65*'Medal values'!$B$3, "") + IF(AND(BE$1 = BD$1, BD$2 = "Mixed"), 0.5*BD65, 0) + IF(AND(BE$1 = BF$1, BF$2 = "Mixed"), 0.5*BF65, 0)</f>
        <v>0</v>
      </c>
      <c r="BF65" s="5">
        <f>IF('Athletes - Gold'!BF65+'Athletes - Silver'!BF65+'Athletes - Bronze'!BF65 &gt; 0, 'Athletes - Gold'!BF65*'Medal values'!$B$1+'Athletes - Silver'!BF65*'Medal values'!$B$2+'Athletes - Bronze'!BF65*'Medal values'!$B$3, "") + IF(AND(BF$1 = BE$1, BE$2 = "Mixed"), 0.5*BE65, 0) + IF(AND(BF$1 = BG$1, BG$2 = "Mixed"), 0.5*BG65, 0)</f>
        <v>0</v>
      </c>
      <c r="BG65" s="5">
        <f>IF('Athletes - Gold'!BG65+'Athletes - Silver'!BG65+'Athletes - Bronze'!BG65 &gt; 0, 'Athletes - Gold'!BG65*'Medal values'!$B$1+'Athletes - Silver'!BG65*'Medal values'!$B$2+'Athletes - Bronze'!BG65*'Medal values'!$B$3, "") + IF(AND(BG$1 = BF$1, BF$2 = "Mixed"), 0.5*BF65, 0) + IF(AND(BG$1 = BH$1, BH$2 = "Mixed"), 0.5*BH65, 0)</f>
        <v>0</v>
      </c>
      <c r="BH65" s="5">
        <f>IF('Athletes - Gold'!BH65+'Athletes - Silver'!BH65+'Athletes - Bronze'!BH65 &gt; 0, 'Athletes - Gold'!BH65*'Medal values'!$B$1+'Athletes - Silver'!BH65*'Medal values'!$B$2+'Athletes - Bronze'!BH65*'Medal values'!$B$3, "") + IF(AND(BH$1 = BG$1, BG$2 = "Mixed"), 0.5*BG65, 0) + IF(AND(BH$1 = BI$1, BI$2 = "Mixed"), 0.5*BI65, 0)</f>
        <v>0</v>
      </c>
      <c r="BI65" s="5">
        <f>IF('Athletes - Gold'!BI65+'Athletes - Silver'!BI65+'Athletes - Bronze'!BI65 &gt; 0, 'Athletes - Gold'!BI65*'Medal values'!$B$1+'Athletes - Silver'!BI65*'Medal values'!$B$2+'Athletes - Bronze'!BI65*'Medal values'!$B$3, "") + IF(AND(BI$1 = BH$1, BH$2 = "Mixed"), 0.5*BH65, 0) + IF(AND(BI$1 = BJ$1, BJ$2 = "Mixed"), 0.5*BJ65, 0)</f>
        <v>0</v>
      </c>
      <c r="BJ65" s="5">
        <f>IF('Athletes - Gold'!BJ65+'Athletes - Silver'!BJ65+'Athletes - Bronze'!BJ65 &gt; 0, 'Athletes - Gold'!BJ65*'Medal values'!$B$1+'Athletes - Silver'!BJ65*'Medal values'!$B$2+'Athletes - Bronze'!BJ65*'Medal values'!$B$3, "") + IF(AND(BJ$1 = BI$1, BI$2 = "Mixed"), 0.5*BI65, 0) + IF(AND(BJ$1 = BK$1, BK$2 = "Mixed"), 0.5*BK65, 0)</f>
        <v>0</v>
      </c>
      <c r="BK65" s="5">
        <f>IF('Athletes - Gold'!BK65+'Athletes - Silver'!BK65+'Athletes - Bronze'!BK65 &gt; 0, 'Athletes - Gold'!BK65*'Medal values'!$B$1+'Athletes - Silver'!BK65*'Medal values'!$B$2+'Athletes - Bronze'!BK65*'Medal values'!$B$3, "") + IF(AND(BK$1 = BJ$1, BJ$2 = "Mixed"), 0.5*BJ65, 0) + IF(AND(BK$1 = BL$1, BL$2 = "Mixed"), 0.5*BL65, 0)</f>
        <v>0</v>
      </c>
      <c r="BL65" s="5">
        <f>IF('Athletes - Gold'!BL65+'Athletes - Silver'!BL65+'Athletes - Bronze'!BL65 &gt; 0, 'Athletes - Gold'!BL65*'Medal values'!$B$1+'Athletes - Silver'!BL65*'Medal values'!$B$2+'Athletes - Bronze'!BL65*'Medal values'!$B$3, "") + IF(AND(BL$1 = BK$1, BK$2 = "Mixed"), 0.5*BK65, 0) + IF(AND(BL$1 = BM$1, BM$2 = "Mixed"), 0.5*BM65, 0)</f>
        <v>0</v>
      </c>
      <c r="BM65" s="5">
        <f>IF('Athletes - Gold'!BM65+'Athletes - Silver'!BM65+'Athletes - Bronze'!BM65 &gt; 0, 'Athletes - Gold'!BM65*'Medal values'!$B$1+'Athletes - Silver'!BM65*'Medal values'!$B$2+'Athletes - Bronze'!BM65*'Medal values'!$B$3, "") + IF(AND(BM$1 = BL$1, BL$2 = "Mixed"), 0.5*BL65, 0) + IF(AND(BM$1 = BN$1, BN$2 = "Mixed"), 0.5*BN65, 0)</f>
        <v>0</v>
      </c>
      <c r="BN65" s="5">
        <f>IF('Athletes - Gold'!BN65+'Athletes - Silver'!BN65+'Athletes - Bronze'!BN65 &gt; 0, 'Athletes - Gold'!BN65*'Medal values'!$B$1+'Athletes - Silver'!BN65*'Medal values'!$B$2+'Athletes - Bronze'!BN65*'Medal values'!$B$3, "") + IF(AND(BN$1 = BM$1, BM$2 = "Mixed"), 0.5*BM65, 0) + IF(AND(BN$1 = BO$1, BO$2 = "Mixed"), 0.5*BO65, 0)</f>
        <v>0</v>
      </c>
      <c r="BO65" s="5">
        <f>IF('Athletes - Gold'!BO65+'Athletes - Silver'!BO65+'Athletes - Bronze'!BO65 &gt; 0, 'Athletes - Gold'!BO65*'Medal values'!$B$1+'Athletes - Silver'!BO65*'Medal values'!$B$2+'Athletes - Bronze'!BO65*'Medal values'!$B$3, "") + IF(AND(BO$1 = BN$1, BN$2 = "Mixed"), 0.5*BN65, 0) + IF(AND(BO$1 = BP$1, BP$2 = "Mixed"), 0.5*BP65, 0)</f>
        <v>0</v>
      </c>
      <c r="BP65" s="5">
        <f>IF('Athletes - Gold'!BP65+'Athletes - Silver'!BP65+'Athletes - Bronze'!BP65 &gt; 0, 'Athletes - Gold'!BP65*'Medal values'!$B$1+'Athletes - Silver'!BP65*'Medal values'!$B$2+'Athletes - Bronze'!BP65*'Medal values'!$B$3, "") + IF(AND(BP$1 = BO$1, BO$2 = "Mixed"), 0.5*BO65, 0) + IF(AND(BP$1 = BQ$1, BQ$2 = "Mixed"), 0.5*BQ65, 0)</f>
        <v>0</v>
      </c>
      <c r="BQ65" s="5">
        <f>IF('Athletes - Gold'!BQ65+'Athletes - Silver'!BQ65+'Athletes - Bronze'!BQ65 &gt; 0, 'Athletes - Gold'!BQ65*'Medal values'!$B$1+'Athletes - Silver'!BQ65*'Medal values'!$B$2+'Athletes - Bronze'!BQ65*'Medal values'!$B$3, "") + IF(AND(BQ$1 = BP$1, BP$2 = "Mixed"), 0.5*BP65, 0) + IF(AND(BQ$1 = BR$1, BR$2 = "Mixed"), 0.5*BR65, 0)</f>
        <v>0</v>
      </c>
      <c r="BR65" s="5">
        <f>IF('Athletes - Gold'!BR65+'Athletes - Silver'!BR65+'Athletes - Bronze'!BR65 &gt; 0, 'Athletes - Gold'!BR65*'Medal values'!$B$1+'Athletes - Silver'!BR65*'Medal values'!$B$2+'Athletes - Bronze'!BR65*'Medal values'!$B$3, "") + IF(AND(BR$1 = BQ$1, BQ$2 = "Mixed"), 0.5*BQ65, 0) + IF(AND(BR$1 = BS$1, BS$2 = "Mixed"), 0.5*BS65, 0)</f>
        <v>0</v>
      </c>
      <c r="BS65" s="5">
        <f>IF('Athletes - Gold'!BS65+'Athletes - Silver'!BS65+'Athletes - Bronze'!BS65 &gt; 0, 'Athletes - Gold'!BS65*'Medal values'!$B$1+'Athletes - Silver'!BS65*'Medal values'!$B$2+'Athletes - Bronze'!BS65*'Medal values'!$B$3, "") + IF(AND(BS$1 = BR$1, BR$2 = "Mixed"), 0.5*BR65, 0) + IF(AND(BS$1 = BT$1, BT$2 = "Mixed"), 0.5*BT65, 0)</f>
        <v>0</v>
      </c>
      <c r="BT65" s="5">
        <f>IF('Athletes - Gold'!BT65+'Athletes - Silver'!BT65+'Athletes - Bronze'!BT65 &gt; 0, 'Athletes - Gold'!BT65*'Medal values'!$B$1+'Athletes - Silver'!BT65*'Medal values'!$B$2+'Athletes - Bronze'!BT65*'Medal values'!$B$3, "") + IF(AND(BT$1 = BS$1, BS$2 = "Mixed"), 0.5*BS65, 0) + IF(AND(BT$1 = BU$1, BU$2 = "Mixed"), 0.5*BU65, 0)</f>
        <v>0</v>
      </c>
      <c r="BU65" s="5">
        <f>IF('Athletes - Gold'!BU65+'Athletes - Silver'!BU65+'Athletes - Bronze'!BU65 &gt; 0, 'Athletes - Gold'!BU65*'Medal values'!$B$1+'Athletes - Silver'!BU65*'Medal values'!$B$2+'Athletes - Bronze'!BU65*'Medal values'!$B$3, "") + IF(AND(BU$1 = BT$1, BT$2 = "Mixed"), 0.5*BT65, 0) + IF(AND(BU$1 = BV$1, BV$2 = "Mixed"), 0.5*BV65, 0)</f>
        <v>0</v>
      </c>
      <c r="BV65" s="5">
        <f>IF('Athletes - Gold'!BV65+'Athletes - Silver'!BV65+'Athletes - Bronze'!BV65 &gt; 0, 'Athletes - Gold'!BV65*'Medal values'!$B$1+'Athletes - Silver'!BV65*'Medal values'!$B$2+'Athletes - Bronze'!BV65*'Medal values'!$B$3, "") + IF(AND(BV$1 = BU$1, BU$2 = "Mixed"), 0.5*BU65, 0) + IF(AND(BV$1 = BW$1, BW$2 = "Mixed"), 0.5*BW65, 0)</f>
        <v>0</v>
      </c>
      <c r="BW65" s="5">
        <f>IF('Athletes - Gold'!BW65+'Athletes - Silver'!BW65+'Athletes - Bronze'!BW65 &gt; 0, 'Athletes - Gold'!BW65*'Medal values'!$B$1+'Athletes - Silver'!BW65*'Medal values'!$B$2+'Athletes - Bronze'!BW65*'Medal values'!$B$3, "") + IF(AND(BW$1 = BV$1, BV$2 = "Mixed"), 0.5*BV65, 0) + IF(AND(BW$1 = BX$1, BX$2 = "Mixed"), 0.5*BX65, 0)</f>
        <v>0</v>
      </c>
      <c r="BX65" s="5">
        <f>IF('Athletes - Gold'!BX65+'Athletes - Silver'!BX65+'Athletes - Bronze'!BX65 &gt; 0, 'Athletes - Gold'!BX65*'Medal values'!$B$1+'Athletes - Silver'!BX65*'Medal values'!$B$2+'Athletes - Bronze'!BX65*'Medal values'!$B$3, "") + IF(AND(BX$1 = BW$1, BW$2 = "Mixed"), 0.5*BW65, 0) + IF(AND(BX$1 = BY$1, BY$2 = "Mixed"), 0.5*BY65, 0)</f>
        <v>0</v>
      </c>
      <c r="BY65" s="5">
        <f>IF('Athletes - Gold'!BY65+'Athletes - Silver'!BY65+'Athletes - Bronze'!BY65 &gt; 0, 'Athletes - Gold'!BY65*'Medal values'!$B$1+'Athletes - Silver'!BY65*'Medal values'!$B$2+'Athletes - Bronze'!BY65*'Medal values'!$B$3, "") + IF(AND(BY$1 = BX$1, BX$2 = "Mixed"), 0.5*BX65, 0) + IF(AND(BY$1 = BZ$1, BZ$2 = "Mixed"), 0.5*BZ65, 0)</f>
        <v>0</v>
      </c>
      <c r="BZ65" s="5">
        <f>IF('Athletes - Gold'!BZ65+'Athletes - Silver'!BZ65+'Athletes - Bronze'!BZ65 &gt; 0, 'Athletes - Gold'!BZ65*'Medal values'!$B$1+'Athletes - Silver'!BZ65*'Medal values'!$B$2+'Athletes - Bronze'!BZ65*'Medal values'!$B$3, "") + IF(AND(BZ$1 = BY$1, BY$2 = "Mixed"), 0.5*BY65, 0) + IF(AND(BZ$1 = CA$1, CA$2 = "Mixed"), 0.5*CA65, 0)</f>
        <v>0</v>
      </c>
      <c r="CA65" s="5">
        <f>IF('Athletes - Gold'!CA65+'Athletes - Silver'!CA65+'Athletes - Bronze'!CA65 &gt; 0, 'Athletes - Gold'!CA65*'Medal values'!$B$1+'Athletes - Silver'!CA65*'Medal values'!$B$2+'Athletes - Bronze'!CA65*'Medal values'!$B$3, "") + IF(AND(CA$1 = BZ$1, BZ$2 = "Mixed"), 0.5*BZ65, 0) + IF(AND(CA$1 = CB$1, CB$2 = "Mixed"), 0.5*CB65, 0)</f>
        <v>0</v>
      </c>
      <c r="CB65" s="5">
        <f>IF('Athletes - Gold'!CB65+'Athletes - Silver'!CB65+'Athletes - Bronze'!CB65 &gt; 0, 'Athletes - Gold'!CB65*'Medal values'!$B$1+'Athletes - Silver'!CB65*'Medal values'!$B$2+'Athletes - Bronze'!CB65*'Medal values'!$B$3, "") + IF(AND(CB$1 = CA$1, CA$2 = "Mixed"), 0.5*CA65, 0) + IF(AND(CB$1 = CC$1, CC$2 = "Mixed"), 0.5*CC65, 0)</f>
        <v>0</v>
      </c>
      <c r="CC65" s="5">
        <f>IF('Athletes - Gold'!CC65+'Athletes - Silver'!CC65+'Athletes - Bronze'!CC65 &gt; 0, 'Athletes - Gold'!CC65*'Medal values'!$B$1+'Athletes - Silver'!CC65*'Medal values'!$B$2+'Athletes - Bronze'!CC65*'Medal values'!$B$3, "") + IF(AND(CC$1 = CB$1, CB$2 = "Mixed"), 0.5*CB65, 0) + IF(AND(CC$1 = CD$1, CD$2 = "Mixed"), 0.5*CD65, 0)</f>
        <v>0</v>
      </c>
      <c r="CD65" s="5">
        <f>IF('Athletes - Gold'!CD65+'Athletes - Silver'!CD65+'Athletes - Bronze'!CD65 &gt; 0, 'Athletes - Gold'!CD65*'Medal values'!$B$1+'Athletes - Silver'!CD65*'Medal values'!$B$2+'Athletes - Bronze'!CD65*'Medal values'!$B$3, "") + IF(AND(CD$1 = CC$1, CC$2 = "Mixed"), 0.5*CC65, 0) + IF(AND(CD$1 = CE$1, CE$2 = "Mixed"), 0.5*CE65, 0)</f>
        <v>0</v>
      </c>
      <c r="CE65" s="5">
        <f>IF('Athletes - Gold'!CE65+'Athletes - Silver'!CE65+'Athletes - Bronze'!CE65 &gt; 0, 'Athletes - Gold'!CE65*'Medal values'!$B$1+'Athletes - Silver'!CE65*'Medal values'!$B$2+'Athletes - Bronze'!CE65*'Medal values'!$B$3, "") + IF(AND(CE$1 = CD$1, CD$2 = "Mixed"), 0.5*CD65, 0) + IF(AND(CE$1 = CF$1, CF$2 = "Mixed"), 0.5*CF65, 0)</f>
        <v>0</v>
      </c>
      <c r="CF65" s="5">
        <f>IF('Athletes - Gold'!CF65+'Athletes - Silver'!CF65+'Athletes - Bronze'!CF65 &gt; 0, 'Athletes - Gold'!CF65*'Medal values'!$B$1+'Athletes - Silver'!CF65*'Medal values'!$B$2+'Athletes - Bronze'!CF65*'Medal values'!$B$3, "") + IF(AND(CF$1 = CE$1, CE$2 = "Mixed"), 0.5*CE65, 0) + IF(AND(CF$1 = CG$1, CG$2 = "Mixed"), 0.5*CG65, 0)</f>
        <v>0</v>
      </c>
      <c r="CG65" s="5">
        <f>IF('Athletes - Gold'!CG65+'Athletes - Silver'!CG65+'Athletes - Bronze'!CG65 &gt; 0, 'Athletes - Gold'!CG65*'Medal values'!$B$1+'Athletes - Silver'!CG65*'Medal values'!$B$2+'Athletes - Bronze'!CG65*'Medal values'!$B$3, "") + IF(AND(CG$1 = CF$1, CF$2 = "Mixed"), 0.5*CF65, 0) + IF(AND(CG$1 = CH$1, CH$2 = "Mixed"), 0.5*CH65, 0)</f>
        <v>0</v>
      </c>
      <c r="CH65" s="5">
        <f>IF('Athletes - Gold'!CH65+'Athletes - Silver'!CH65+'Athletes - Bronze'!CH65 &gt; 0, 'Athletes - Gold'!CH65*'Medal values'!$B$1+'Athletes - Silver'!CH65*'Medal values'!$B$2+'Athletes - Bronze'!CH65*'Medal values'!$B$3, "") + IF(AND(CH$1 = CG$1, CG$2 = "Mixed"), 0.5*CG65, 0) + IF(AND(CH$1 = CI$1, CI$2 = "Mixed"), 0.5*CI65, 0)</f>
        <v>0</v>
      </c>
      <c r="CI65" s="5">
        <f>IF('Athletes - Gold'!CI65+'Athletes - Silver'!CI65+'Athletes - Bronze'!CI65 &gt; 0, 'Athletes - Gold'!CI65*'Medal values'!$B$1+'Athletes - Silver'!CI65*'Medal values'!$B$2+'Athletes - Bronze'!CI65*'Medal values'!$B$3, "") + IF(AND(CI$1 = CH$1, CH$2 = "Mixed"), 0.5*CH65, 0) + IF(AND(CI$1 = CJ$1, CJ$2 = "Mixed"), 0.5*CJ65, 0)</f>
        <v>0</v>
      </c>
      <c r="CJ65" s="5">
        <f>IF('Athletes - Gold'!CJ65+'Athletes - Silver'!CJ65+'Athletes - Bronze'!CJ65 &gt; 0, 'Athletes - Gold'!CJ65*'Medal values'!$B$1+'Athletes - Silver'!CJ65*'Medal values'!$B$2+'Athletes - Bronze'!CJ65*'Medal values'!$B$3, "") + IF(AND(CJ$1 = CI$1, CI$2 = "Mixed"), 0.5*CI65, 0) + IF(AND(CJ$1 = CK$1, CK$2 = "Mixed"), 0.5*CK65, 0)</f>
        <v>0</v>
      </c>
      <c r="CK65" s="5">
        <f>IF('Athletes - Gold'!CK65+'Athletes - Silver'!CK65+'Athletes - Bronze'!CK65 &gt; 0, 'Athletes - Gold'!CK65*'Medal values'!$B$1+'Athletes - Silver'!CK65*'Medal values'!$B$2+'Athletes - Bronze'!CK65*'Medal values'!$B$3, "") + IF(AND(CK$1 = CJ$1, CJ$2 = "Mixed"), 0.5*CJ65, 0) + IF(AND(CK$1 = CL$1, CL$2 = "Mixed"), 0.5*CL65, 0)</f>
        <v>0</v>
      </c>
      <c r="CL65" s="5">
        <f>IF('Athletes - Gold'!CL65+'Athletes - Silver'!CL65+'Athletes - Bronze'!CL65 &gt; 0, 'Athletes - Gold'!CL65*'Medal values'!$B$1+'Athletes - Silver'!CL65*'Medal values'!$B$2+'Athletes - Bronze'!CL65*'Medal values'!$B$3, "") + IF(AND(CL$1 = CK$1, CK$2 = "Mixed"), 0.5*CK65, 0) + IF(AND(CL$1 = CM$1, CM$2 = "Mixed"), 0.5*CM65, 0)</f>
        <v>0</v>
      </c>
      <c r="CM65" s="5">
        <f>IF('Athletes - Gold'!CM65+'Athletes - Silver'!CM65+'Athletes - Bronze'!CM65 &gt; 0, 'Athletes - Gold'!CM65*'Medal values'!$B$1+'Athletes - Silver'!CM65*'Medal values'!$B$2+'Athletes - Bronze'!CM65*'Medal values'!$B$3, "") + IF(AND(CM$1 = CL$1, CL$2 = "Mixed"), 0.5*CL65, 0) + IF(AND(CM$1 = CN$1, CN$2 = "Mixed"), 0.5*CN65, 0)</f>
        <v>0</v>
      </c>
      <c r="CN65" s="5">
        <f>IF('Athletes - Gold'!CN65+'Athletes - Silver'!CN65+'Athletes - Bronze'!CN65 &gt; 0, 'Athletes - Gold'!CN65*'Medal values'!$B$1+'Athletes - Silver'!CN65*'Medal values'!$B$2+'Athletes - Bronze'!CN65*'Medal values'!$B$3, "") + IF(AND(CN$1 = CM$1, CM$2 = "Mixed"), 0.5*CM65, 0) + IF(AND(CN$1 = CO$1, CO$2 = "Mixed"), 0.5*CO65, 0)</f>
        <v>0</v>
      </c>
      <c r="CO65" s="5">
        <f>IF('Athletes - Gold'!CO65+'Athletes - Silver'!CO65+'Athletes - Bronze'!CO65 &gt; 0, 'Athletes - Gold'!CO65*'Medal values'!$B$1+'Athletes - Silver'!CO65*'Medal values'!$B$2+'Athletes - Bronze'!CO65*'Medal values'!$B$3, "") + IF(AND(CO$1 = CN$1, CN$2 = "Mixed"), 0.5*CN65, 0) + IF(AND(CO$1 = CP$1, CP$2 = "Mixed"), 0.5*CP65, 0)</f>
        <v>0</v>
      </c>
      <c r="CP65" s="5">
        <f>IF('Athletes - Gold'!CP65+'Athletes - Silver'!CP65+'Athletes - Bronze'!CP65 &gt; 0, 'Athletes - Gold'!CP65*'Medal values'!$B$1+'Athletes - Silver'!CP65*'Medal values'!$B$2+'Athletes - Bronze'!CP65*'Medal values'!$B$3, "") + IF(AND(CP$1 = CO$1, CO$2 = "Mixed"), 0.5*CO65, 0) + IF(AND(CP$1 = CQ$1, CQ$2 = "Mixed"), 0.5*CQ65, 0)</f>
        <v>0</v>
      </c>
      <c r="CQ65" s="5">
        <f>IF('Athletes - Gold'!CQ65+'Athletes - Silver'!CQ65+'Athletes - Bronze'!CQ65 &gt; 0, 'Athletes - Gold'!CQ65*'Medal values'!$B$1+'Athletes - Silver'!CQ65*'Medal values'!$B$2+'Athletes - Bronze'!CQ65*'Medal values'!$B$3, "") + IF(AND(CQ$1 = CP$1, CP$2 = "Mixed"), 0.5*CP65, 0) + IF(AND(CQ$1 = CR$1, CR$2 = "Mixed"), 0.5*CR65, 0)</f>
        <v>0</v>
      </c>
      <c r="CR65" s="5">
        <f>IF('Athletes - Gold'!CR65+'Athletes - Silver'!CR65+'Athletes - Bronze'!CR65 &gt; 0, 'Athletes - Gold'!CR65*'Medal values'!$B$1+'Athletes - Silver'!CR65*'Medal values'!$B$2+'Athletes - Bronze'!CR65*'Medal values'!$B$3, "") + IF(AND(CR$1 = CQ$1, CQ$2 = "Mixed"), 0.5*CQ65, 0) + IF(AND(CR$1 = CS$1, CS$2 = "Mixed"), 0.5*CS65, 0)</f>
        <v>0</v>
      </c>
      <c r="CS65" s="5">
        <f>IF('Athletes - Gold'!CS65+'Athletes - Silver'!CS65+'Athletes - Bronze'!CS65 &gt; 0, 'Athletes - Gold'!CS65*'Medal values'!$B$1+'Athletes - Silver'!CS65*'Medal values'!$B$2+'Athletes - Bronze'!CS65*'Medal values'!$B$3, "") + IF(AND(CS$1 = CR$1, CR$2 = "Mixed"), 0.5*CR65, 0) + IF(AND(CS$1 = CT$1, CT$2 = "Mixed"), 0.5*CT65, 0)</f>
        <v>0</v>
      </c>
      <c r="CT65" s="5">
        <f>IF('Athletes - Gold'!CT65+'Athletes - Silver'!CT65+'Athletes - Bronze'!CT65 &gt; 0, 'Athletes - Gold'!CT65*'Medal values'!$B$1+'Athletes - Silver'!CT65*'Medal values'!$B$2+'Athletes - Bronze'!CT65*'Medal values'!$B$3, "") + IF(AND(CT$1 = CS$1, CS$2 = "Mixed"), 0.5*CS65, 0) + IF(AND(CT$1 = CU$1, CU$2 = "Mixed"), 0.5*CU65, 0)</f>
        <v>0</v>
      </c>
      <c r="CU65" s="5">
        <f>IF('Athletes - Gold'!CU65+'Athletes - Silver'!CU65+'Athletes - Bronze'!CU65 &gt; 0, 'Athletes - Gold'!CU65*'Medal values'!$B$1+'Athletes - Silver'!CU65*'Medal values'!$B$2+'Athletes - Bronze'!CU65*'Medal values'!$B$3, "") + IF(AND(CU$1 = CT$1, CT$2 = "Mixed"), 0.5*CT65, 0) + IF(AND(CU$1 = CV$1, CV$2 = "Mixed"), 0.5*CV65, 0)</f>
        <v>1</v>
      </c>
      <c r="CV65" s="5">
        <f>IF('Athletes - Gold'!CV65+'Athletes - Silver'!CV65+'Athletes - Bronze'!CV65 &gt; 0, 'Athletes - Gold'!CV65*'Medal values'!$B$1+'Athletes - Silver'!CV65*'Medal values'!$B$2+'Athletes - Bronze'!CV65*'Medal values'!$B$3, "") + IF(AND(CV$1 = CU$1, CU$2 = "Mixed"), 0.5*CU65, 0) + IF(AND(CV$1 = CW$1, CW$2 = "Mixed"), 0.5*CW65, 0)</f>
        <v>1</v>
      </c>
      <c r="CW65" s="5">
        <f t="shared" ref="CW65:CX65" si="64">SUMIF($B$2:$CV$2,CW$2, $B65:$CV65)</f>
        <v>4.000001</v>
      </c>
      <c r="CX65" s="5">
        <f t="shared" si="64"/>
        <v>2</v>
      </c>
      <c r="CY65" s="5">
        <f t="shared" si="3"/>
        <v>6.000001</v>
      </c>
    </row>
    <row r="66">
      <c r="A66" s="5" t="str">
        <f>Countries!A64</f>
        <v>MKD</v>
      </c>
      <c r="B66" s="5">
        <f>IF('Athletes - Gold'!B66+'Athletes - Silver'!B66+'Athletes - Bronze'!B66 &gt; 0, 'Athletes - Gold'!B66*'Medal values'!$B$1+'Athletes - Silver'!B66*'Medal values'!$B$2+'Athletes - Bronze'!B66*'Medal values'!$B$3, "") + IF(AND(B$1 = A$1, A$2 = "Mixed"), 0.5*A66, 0) + IF(AND(B$1 = C$1, C$2 = "Mixed"), 0.5*C66, 0)</f>
        <v>0</v>
      </c>
      <c r="C66" s="5">
        <f>IF('Athletes - Gold'!C66+'Athletes - Silver'!C66+'Athletes - Bronze'!C66 &gt; 0, 'Athletes - Gold'!C66*'Medal values'!$B$1+'Athletes - Silver'!C66*'Medal values'!$B$2+'Athletes - Bronze'!C66*'Medal values'!$B$3, "") + IF(AND(C$1 = B$1, B$2 = "Mixed"), 0.5*B66, 0) + IF(AND(C$1 = D$1, D$2 = "Mixed"), 0.5*D66, 0)</f>
        <v>0</v>
      </c>
      <c r="D66" s="5">
        <f>IF('Athletes - Gold'!D66+'Athletes - Silver'!D66+'Athletes - Bronze'!D66 &gt; 0, 'Athletes - Gold'!D66*'Medal values'!$B$1+'Athletes - Silver'!D66*'Medal values'!$B$2+'Athletes - Bronze'!D66*'Medal values'!$B$3, "") + IF(AND(D$1 = C$1, C$2 = "Mixed"), 0.5*C66, 0) + IF(AND(D$1 = E$1, E$2 = "Mixed"), 0.5*E66, 0)</f>
        <v>0</v>
      </c>
      <c r="E66" s="5">
        <f>IF('Athletes - Gold'!E66+'Athletes - Silver'!E66+'Athletes - Bronze'!E66 &gt; 0, 'Athletes - Gold'!E66*'Medal values'!$B$1+'Athletes - Silver'!E66*'Medal values'!$B$2+'Athletes - Bronze'!E66*'Medal values'!$B$3, "") + IF(AND(E$1 = D$1, D$2 = "Mixed"), 0.5*D66, 0) + IF(AND(E$1 = F$1, F$2 = "Mixed"), 0.5*F66, 0)</f>
        <v>0</v>
      </c>
      <c r="F66" s="5">
        <f>IF('Athletes - Gold'!F66+'Athletes - Silver'!F66+'Athletes - Bronze'!F66 &gt; 0, 'Athletes - Gold'!F66*'Medal values'!$B$1+'Athletes - Silver'!F66*'Medal values'!$B$2+'Athletes - Bronze'!F66*'Medal values'!$B$3, "") + IF(AND(F$1 = E$1, E$2 = "Mixed"), 0.5*E66, 0) + IF(AND(F$1 = G$1, G$2 = "Mixed"), 0.5*G66, 0)</f>
        <v>0</v>
      </c>
      <c r="G66" s="5">
        <f>IF('Athletes - Gold'!G66+'Athletes - Silver'!G66+'Athletes - Bronze'!G66 &gt; 0, 'Athletes - Gold'!G66*'Medal values'!$B$1+'Athletes - Silver'!G66*'Medal values'!$B$2+'Athletes - Bronze'!G66*'Medal values'!$B$3, "") + IF(AND(G$1 = F$1, F$2 = "Mixed"), 0.5*F66, 0) + IF(AND(G$1 = H$1, H$2 = "Mixed"), 0.5*H66, 0)</f>
        <v>0</v>
      </c>
      <c r="H66" s="5">
        <f>IF('Athletes - Gold'!H66+'Athletes - Silver'!H66+'Athletes - Bronze'!H66 &gt; 0, 'Athletes - Gold'!H66*'Medal values'!$B$1+'Athletes - Silver'!H66*'Medal values'!$B$2+'Athletes - Bronze'!H66*'Medal values'!$B$3, "") + IF(AND(H$1 = G$1, G$2 = "Mixed"), 0.5*G66, 0) + IF(AND(H$1 = I$1, I$2 = "Mixed"), 0.5*I66, 0)</f>
        <v>0</v>
      </c>
      <c r="I66" s="5">
        <f>IF('Athletes - Gold'!I66+'Athletes - Silver'!I66+'Athletes - Bronze'!I66 &gt; 0, 'Athletes - Gold'!I66*'Medal values'!$B$1+'Athletes - Silver'!I66*'Medal values'!$B$2+'Athletes - Bronze'!I66*'Medal values'!$B$3, "") + IF(AND(I$1 = H$1, H$2 = "Mixed"), 0.5*H66, 0) + IF(AND(I$1 = J$1, J$2 = "Mixed"), 0.5*J66, 0)</f>
        <v>0</v>
      </c>
      <c r="J66" s="5">
        <f>IF('Athletes - Gold'!J66+'Athletes - Silver'!J66+'Athletes - Bronze'!J66 &gt; 0, 'Athletes - Gold'!J66*'Medal values'!$B$1+'Athletes - Silver'!J66*'Medal values'!$B$2+'Athletes - Bronze'!J66*'Medal values'!$B$3, "") + IF(AND(J$1 = I$1, I$2 = "Mixed"), 0.5*I66, 0) + IF(AND(J$1 = K$1, K$2 = "Mixed"), 0.5*K66, 0)</f>
        <v>0</v>
      </c>
      <c r="K66" s="5">
        <f>IF('Athletes - Gold'!K66+'Athletes - Silver'!K66+'Athletes - Bronze'!K66 &gt; 0, 'Athletes - Gold'!K66*'Medal values'!$B$1+'Athletes - Silver'!K66*'Medal values'!$B$2+'Athletes - Bronze'!K66*'Medal values'!$B$3, "") + IF(AND(K$1 = J$1, J$2 = "Mixed"), 0.5*J66, 0) + IF(AND(K$1 = L$1, L$2 = "Mixed"), 0.5*L66, 0)</f>
        <v>0</v>
      </c>
      <c r="L66" s="5">
        <f>IF('Athletes - Gold'!L66+'Athletes - Silver'!L66+'Athletes - Bronze'!L66 &gt; 0, 'Athletes - Gold'!L66*'Medal values'!$B$1+'Athletes - Silver'!L66*'Medal values'!$B$2+'Athletes - Bronze'!L66*'Medal values'!$B$3, "") + IF(AND(L$1 = K$1, K$2 = "Mixed"), 0.5*K66, 0) + IF(AND(L$1 = M$1, M$2 = "Mixed"), 0.5*M66, 0)</f>
        <v>0</v>
      </c>
      <c r="M66" s="5">
        <f>IF('Athletes - Gold'!M66+'Athletes - Silver'!M66+'Athletes - Bronze'!M66 &gt; 0, 'Athletes - Gold'!M66*'Medal values'!$B$1+'Athletes - Silver'!M66*'Medal values'!$B$2+'Athletes - Bronze'!M66*'Medal values'!$B$3, "") + IF(AND(M$1 = L$1, L$2 = "Mixed"), 0.5*L66, 0) + IF(AND(M$1 = N$1, N$2 = "Mixed"), 0.5*N66, 0)</f>
        <v>0</v>
      </c>
      <c r="N66" s="5">
        <f>IF('Athletes - Gold'!N66+'Athletes - Silver'!N66+'Athletes - Bronze'!N66 &gt; 0, 'Athletes - Gold'!N66*'Medal values'!$B$1+'Athletes - Silver'!N66*'Medal values'!$B$2+'Athletes - Bronze'!N66*'Medal values'!$B$3, "") + IF(AND(N$1 = M$1, M$2 = "Mixed"), 0.5*M66, 0) + IF(AND(N$1 = O$1, O$2 = "Mixed"), 0.5*O66, 0)</f>
        <v>0</v>
      </c>
      <c r="O66" s="5">
        <f>IF('Athletes - Gold'!O66+'Athletes - Silver'!O66+'Athletes - Bronze'!O66 &gt; 0, 'Athletes - Gold'!O66*'Medal values'!$B$1+'Athletes - Silver'!O66*'Medal values'!$B$2+'Athletes - Bronze'!O66*'Medal values'!$B$3, "") + IF(AND(O$1 = N$1, N$2 = "Mixed"), 0.5*N66, 0) + IF(AND(O$1 = P$1, P$2 = "Mixed"), 0.5*P66, 0)</f>
        <v>0</v>
      </c>
      <c r="P66" s="5">
        <f>IF('Athletes - Gold'!P66+'Athletes - Silver'!P66+'Athletes - Bronze'!P66 &gt; 0, 'Athletes - Gold'!P66*'Medal values'!$B$1+'Athletes - Silver'!P66*'Medal values'!$B$2+'Athletes - Bronze'!P66*'Medal values'!$B$3, "") + IF(AND(P$1 = O$1, O$2 = "Mixed"), 0.5*O66, 0) + IF(AND(P$1 = Q$1, Q$2 = "Mixed"), 0.5*Q66, 0)</f>
        <v>0</v>
      </c>
      <c r="Q66" s="5">
        <f>IF('Athletes - Gold'!Q66+'Athletes - Silver'!Q66+'Athletes - Bronze'!Q66 &gt; 0, 'Athletes - Gold'!Q66*'Medal values'!$B$1+'Athletes - Silver'!Q66*'Medal values'!$B$2+'Athletes - Bronze'!Q66*'Medal values'!$B$3, "") + IF(AND(Q$1 = P$1, P$2 = "Mixed"), 0.5*P66, 0) + IF(AND(Q$1 = R$1, R$2 = "Mixed"), 0.5*R66, 0)</f>
        <v>0</v>
      </c>
      <c r="R66" s="5">
        <f>IF('Athletes - Gold'!R66+'Athletes - Silver'!R66+'Athletes - Bronze'!R66 &gt; 0, 'Athletes - Gold'!R66*'Medal values'!$B$1+'Athletes - Silver'!R66*'Medal values'!$B$2+'Athletes - Bronze'!R66*'Medal values'!$B$3, "") + IF(AND(R$1 = Q$1, Q$2 = "Mixed"), 0.5*Q66, 0) + IF(AND(R$1 = S$1, S$2 = "Mixed"), 0.5*S66, 0)</f>
        <v>0</v>
      </c>
      <c r="S66" s="5">
        <f>IF('Athletes - Gold'!S66+'Athletes - Silver'!S66+'Athletes - Bronze'!S66 &gt; 0, 'Athletes - Gold'!S66*'Medal values'!$B$1+'Athletes - Silver'!S66*'Medal values'!$B$2+'Athletes - Bronze'!S66*'Medal values'!$B$3, "") + IF(AND(S$1 = R$1, R$2 = "Mixed"), 0.5*R66, 0) + IF(AND(S$1 = T$1, T$2 = "Mixed"), 0.5*T66, 0)</f>
        <v>0</v>
      </c>
      <c r="T66" s="5">
        <f>IF('Athletes - Gold'!T66+'Athletes - Silver'!T66+'Athletes - Bronze'!T66 &gt; 0, 'Athletes - Gold'!T66*'Medal values'!$B$1+'Athletes - Silver'!T66*'Medal values'!$B$2+'Athletes - Bronze'!T66*'Medal values'!$B$3, "") + IF(AND(T$1 = S$1, S$2 = "Mixed"), 0.5*S66, 0) + IF(AND(T$1 = U$1, U$2 = "Mixed"), 0.5*U66, 0)</f>
        <v>0</v>
      </c>
      <c r="U66" s="5">
        <f>IF('Athletes - Gold'!U66+'Athletes - Silver'!U66+'Athletes - Bronze'!U66 &gt; 0, 'Athletes - Gold'!U66*'Medal values'!$B$1+'Athletes - Silver'!U66*'Medal values'!$B$2+'Athletes - Bronze'!U66*'Medal values'!$B$3, "") + IF(AND(U$1 = T$1, T$2 = "Mixed"), 0.5*T66, 0) + IF(AND(U$1 = V$1, V$2 = "Mixed"), 0.5*V66, 0)</f>
        <v>0</v>
      </c>
      <c r="V66" s="5">
        <f>IF('Athletes - Gold'!V66+'Athletes - Silver'!V66+'Athletes - Bronze'!V66 &gt; 0, 'Athletes - Gold'!V66*'Medal values'!$B$1+'Athletes - Silver'!V66*'Medal values'!$B$2+'Athletes - Bronze'!V66*'Medal values'!$B$3, "") + IF(AND(V$1 = U$1, U$2 = "Mixed"), 0.5*U66, 0) + IF(AND(V$1 = W$1, W$2 = "Mixed"), 0.5*W66, 0)</f>
        <v>0</v>
      </c>
      <c r="W66" s="5">
        <f>IF('Athletes - Gold'!W66+'Athletes - Silver'!W66+'Athletes - Bronze'!W66 &gt; 0, 'Athletes - Gold'!W66*'Medal values'!$B$1+'Athletes - Silver'!W66*'Medal values'!$B$2+'Athletes - Bronze'!W66*'Medal values'!$B$3, "") + IF(AND(W$1 = V$1, V$2 = "Mixed"), 0.5*V66, 0) + IF(AND(W$1 = X$1, X$2 = "Mixed"), 0.5*X66, 0)</f>
        <v>0</v>
      </c>
      <c r="X66" s="5">
        <f>IF('Athletes - Gold'!X66+'Athletes - Silver'!X66+'Athletes - Bronze'!X66 &gt; 0, 'Athletes - Gold'!X66*'Medal values'!$B$1+'Athletes - Silver'!X66*'Medal values'!$B$2+'Athletes - Bronze'!X66*'Medal values'!$B$3, "") + IF(AND(X$1 = W$1, W$2 = "Mixed"), 0.5*W66, 0) + IF(AND(X$1 = Y$1, Y$2 = "Mixed"), 0.5*Y66, 0)</f>
        <v>0</v>
      </c>
      <c r="Y66" s="5">
        <f>IF('Athletes - Gold'!Y66+'Athletes - Silver'!Y66+'Athletes - Bronze'!Y66 &gt; 0, 'Athletes - Gold'!Y66*'Medal values'!$B$1+'Athletes - Silver'!Y66*'Medal values'!$B$2+'Athletes - Bronze'!Y66*'Medal values'!$B$3, "") + IF(AND(Y$1 = X$1, X$2 = "Mixed"), 0.5*X66, 0) + IF(AND(Y$1 = Z$1, Z$2 = "Mixed"), 0.5*Z66, 0)</f>
        <v>0</v>
      </c>
      <c r="Z66" s="5">
        <f>IF('Athletes - Gold'!Z66+'Athletes - Silver'!Z66+'Athletes - Bronze'!Z66 &gt; 0, 'Athletes - Gold'!Z66*'Medal values'!$B$1+'Athletes - Silver'!Z66*'Medal values'!$B$2+'Athletes - Bronze'!Z66*'Medal values'!$B$3, "") + IF(AND(Z$1 = Y$1, Y$2 = "Mixed"), 0.5*Y66, 0) + IF(AND(Z$1 = AA$1, AA$2 = "Mixed"), 0.5*AA66, 0)</f>
        <v>0</v>
      </c>
      <c r="AA66" s="5">
        <f>IF('Athletes - Gold'!AA66+'Athletes - Silver'!AA66+'Athletes - Bronze'!AA66 &gt; 0, 'Athletes - Gold'!AA66*'Medal values'!$B$1+'Athletes - Silver'!AA66*'Medal values'!$B$2+'Athletes - Bronze'!AA66*'Medal values'!$B$3, "") + IF(AND(AA$1 = Z$1, Z$2 = "Mixed"), 0.5*Z66, 0) + IF(AND(AA$1 = AB$1, AB$2 = "Mixed"), 0.5*AB66, 0)</f>
        <v>0</v>
      </c>
      <c r="AB66" s="5">
        <f>IF('Athletes - Gold'!AB66+'Athletes - Silver'!AB66+'Athletes - Bronze'!AB66 &gt; 0, 'Athletes - Gold'!AB66*'Medal values'!$B$1+'Athletes - Silver'!AB66*'Medal values'!$B$2+'Athletes - Bronze'!AB66*'Medal values'!$B$3, "") + IF(AND(AB$1 = AA$1, AA$2 = "Mixed"), 0.5*AA66, 0) + IF(AND(AB$1 = AC$1, AC$2 = "Mixed"), 0.5*AC66, 0)</f>
        <v>0</v>
      </c>
      <c r="AC66" s="5">
        <f>IF('Athletes - Gold'!AC66+'Athletes - Silver'!AC66+'Athletes - Bronze'!AC66 &gt; 0, 'Athletes - Gold'!AC66*'Medal values'!$B$1+'Athletes - Silver'!AC66*'Medal values'!$B$2+'Athletes - Bronze'!AC66*'Medal values'!$B$3, "") + IF(AND(AC$1 = AB$1, AB$2 = "Mixed"), 0.5*AB66, 0) + IF(AND(AC$1 = AD$1, AD$2 = "Mixed"), 0.5*AD66, 0)</f>
        <v>0</v>
      </c>
      <c r="AD66" s="5">
        <f>IF('Athletes - Gold'!AD66+'Athletes - Silver'!AD66+'Athletes - Bronze'!AD66 &gt; 0, 'Athletes - Gold'!AD66*'Medal values'!$B$1+'Athletes - Silver'!AD66*'Medal values'!$B$2+'Athletes - Bronze'!AD66*'Medal values'!$B$3, "") + IF(AND(AD$1 = AC$1, AC$2 = "Mixed"), 0.5*AC66, 0) + IF(AND(AD$1 = AE$1, AE$2 = "Mixed"), 0.5*AE66, 0)</f>
        <v>0</v>
      </c>
      <c r="AE66" s="5">
        <f>IF('Athletes - Gold'!AE66+'Athletes - Silver'!AE66+'Athletes - Bronze'!AE66 &gt; 0, 'Athletes - Gold'!AE66*'Medal values'!$B$1+'Athletes - Silver'!AE66*'Medal values'!$B$2+'Athletes - Bronze'!AE66*'Medal values'!$B$3, "") + IF(AND(AE$1 = AD$1, AD$2 = "Mixed"), 0.5*AD66, 0) + IF(AND(AE$1 = AF$1, AF$2 = "Mixed"), 0.5*AF66, 0)</f>
        <v>0</v>
      </c>
      <c r="AF66" s="5">
        <f>IF('Athletes - Gold'!AF66+'Athletes - Silver'!AF66+'Athletes - Bronze'!AF66 &gt; 0, 'Athletes - Gold'!AF66*'Medal values'!$B$1+'Athletes - Silver'!AF66*'Medal values'!$B$2+'Athletes - Bronze'!AF66*'Medal values'!$B$3, "") + IF(AND(AF$1 = AE$1, AE$2 = "Mixed"), 0.5*AE66, 0) + IF(AND(AF$1 = AG$1, AG$2 = "Mixed"), 0.5*AG66, 0)</f>
        <v>0</v>
      </c>
      <c r="AG66" s="5">
        <f>IF('Athletes - Gold'!AG66+'Athletes - Silver'!AG66+'Athletes - Bronze'!AG66 &gt; 0, 'Athletes - Gold'!AG66*'Medal values'!$B$1+'Athletes - Silver'!AG66*'Medal values'!$B$2+'Athletes - Bronze'!AG66*'Medal values'!$B$3, "") + IF(AND(AG$1 = AF$1, AF$2 = "Mixed"), 0.5*AF66, 0) + IF(AND(AG$1 = AH$1, AH$2 = "Mixed"), 0.5*AH66, 0)</f>
        <v>0</v>
      </c>
      <c r="AH66" s="5">
        <f>IF('Athletes - Gold'!AH66+'Athletes - Silver'!AH66+'Athletes - Bronze'!AH66 &gt; 0, 'Athletes - Gold'!AH66*'Medal values'!$B$1+'Athletes - Silver'!AH66*'Medal values'!$B$2+'Athletes - Bronze'!AH66*'Medal values'!$B$3, "") + IF(AND(AH$1 = AG$1, AG$2 = "Mixed"), 0.5*AG66, 0) + IF(AND(AH$1 = AI$1, AI$2 = "Mixed"), 0.5*AI66, 0)</f>
        <v>0</v>
      </c>
      <c r="AI66" s="5">
        <f>IF('Athletes - Gold'!AI66+'Athletes - Silver'!AI66+'Athletes - Bronze'!AI66 &gt; 0, 'Athletes - Gold'!AI66*'Medal values'!$B$1+'Athletes - Silver'!AI66*'Medal values'!$B$2+'Athletes - Bronze'!AI66*'Medal values'!$B$3, "") + IF(AND(AI$1 = AH$1, AH$2 = "Mixed"), 0.5*AH66, 0) + IF(AND(AI$1 = AJ$1, AJ$2 = "Mixed"), 0.5*AJ66, 0)</f>
        <v>0</v>
      </c>
      <c r="AJ66" s="5">
        <f>IF('Athletes - Gold'!AJ66+'Athletes - Silver'!AJ66+'Athletes - Bronze'!AJ66 &gt; 0, 'Athletes - Gold'!AJ66*'Medal values'!$B$1+'Athletes - Silver'!AJ66*'Medal values'!$B$2+'Athletes - Bronze'!AJ66*'Medal values'!$B$3, "") + IF(AND(AJ$1 = AI$1, AI$2 = "Mixed"), 0.5*AI66, 0) + IF(AND(AJ$1 = AK$1, AK$2 = "Mixed"), 0.5*AK66, 0)</f>
        <v>0</v>
      </c>
      <c r="AK66" s="5">
        <f>IF('Athletes - Gold'!AK66+'Athletes - Silver'!AK66+'Athletes - Bronze'!AK66 &gt; 0, 'Athletes - Gold'!AK66*'Medal values'!$B$1+'Athletes - Silver'!AK66*'Medal values'!$B$2+'Athletes - Bronze'!AK66*'Medal values'!$B$3, "") + IF(AND(AK$1 = AJ$1, AJ$2 = "Mixed"), 0.5*AJ66, 0) + IF(AND(AK$1 = AL$1, AL$2 = "Mixed"), 0.5*AL66, 0)</f>
        <v>0</v>
      </c>
      <c r="AL66" s="5">
        <f>IF('Athletes - Gold'!AL66+'Athletes - Silver'!AL66+'Athletes - Bronze'!AL66 &gt; 0, 'Athletes - Gold'!AL66*'Medal values'!$B$1+'Athletes - Silver'!AL66*'Medal values'!$B$2+'Athletes - Bronze'!AL66*'Medal values'!$B$3, "") + IF(AND(AL$1 = AK$1, AK$2 = "Mixed"), 0.5*AK66, 0) + IF(AND(AL$1 = AM$1, AM$2 = "Mixed"), 0.5*AM66, 0)</f>
        <v>0</v>
      </c>
      <c r="AM66" s="5">
        <f>IF('Athletes - Gold'!AM66+'Athletes - Silver'!AM66+'Athletes - Bronze'!AM66 &gt; 0, 'Athletes - Gold'!AM66*'Medal values'!$B$1+'Athletes - Silver'!AM66*'Medal values'!$B$2+'Athletes - Bronze'!AM66*'Medal values'!$B$3, "") + IF(AND(AM$1 = AL$1, AL$2 = "Mixed"), 0.5*AL66, 0) + IF(AND(AM$1 = AN$1, AN$2 = "Mixed"), 0.5*AN66, 0)</f>
        <v>0</v>
      </c>
      <c r="AN66" s="5">
        <f>IF('Athletes - Gold'!AN66+'Athletes - Silver'!AN66+'Athletes - Bronze'!AN66 &gt; 0, 'Athletes - Gold'!AN66*'Medal values'!$B$1+'Athletes - Silver'!AN66*'Medal values'!$B$2+'Athletes - Bronze'!AN66*'Medal values'!$B$3, "") + IF(AND(AN$1 = AM$1, AM$2 = "Mixed"), 0.5*AM66, 0) + IF(AND(AN$1 = AO$1, AO$2 = "Mixed"), 0.5*AO66, 0)</f>
        <v>0</v>
      </c>
      <c r="AO66" s="5">
        <f>IF('Athletes - Gold'!AO66+'Athletes - Silver'!AO66+'Athletes - Bronze'!AO66 &gt; 0, 'Athletes - Gold'!AO66*'Medal values'!$B$1+'Athletes - Silver'!AO66*'Medal values'!$B$2+'Athletes - Bronze'!AO66*'Medal values'!$B$3, "") + IF(AND(AO$1 = AN$1, AN$2 = "Mixed"), 0.5*AN66, 0) + IF(AND(AO$1 = AP$1, AP$2 = "Mixed"), 0.5*AP66, 0)</f>
        <v>0</v>
      </c>
      <c r="AP66" s="5">
        <f>IF('Athletes - Gold'!AP66+'Athletes - Silver'!AP66+'Athletes - Bronze'!AP66 &gt; 0, 'Athletes - Gold'!AP66*'Medal values'!$B$1+'Athletes - Silver'!AP66*'Medal values'!$B$2+'Athletes - Bronze'!AP66*'Medal values'!$B$3, "") + IF(AND(AP$1 = AO$1, AO$2 = "Mixed"), 0.5*AO66, 0) + IF(AND(AP$1 = AQ$1, AQ$2 = "Mixed"), 0.5*AQ66, 0)</f>
        <v>0</v>
      </c>
      <c r="AQ66" s="5">
        <f>IF('Athletes - Gold'!AQ66+'Athletes - Silver'!AQ66+'Athletes - Bronze'!AQ66 &gt; 0, 'Athletes - Gold'!AQ66*'Medal values'!$B$1+'Athletes - Silver'!AQ66*'Medal values'!$B$2+'Athletes - Bronze'!AQ66*'Medal values'!$B$3, "") + IF(AND(AQ$1 = AP$1, AP$2 = "Mixed"), 0.5*AP66, 0) + IF(AND(AQ$1 = AR$1, AR$2 = "Mixed"), 0.5*AR66, 0)</f>
        <v>0</v>
      </c>
      <c r="AR66" s="5">
        <f>IF('Athletes - Gold'!AR66+'Athletes - Silver'!AR66+'Athletes - Bronze'!AR66 &gt; 0, 'Athletes - Gold'!AR66*'Medal values'!$B$1+'Athletes - Silver'!AR66*'Medal values'!$B$2+'Athletes - Bronze'!AR66*'Medal values'!$B$3, "") + IF(AND(AR$1 = AQ$1, AQ$2 = "Mixed"), 0.5*AQ66, 0) + IF(AND(AR$1 = AS$1, AS$2 = "Mixed"), 0.5*AS66, 0)</f>
        <v>0</v>
      </c>
      <c r="AS66" s="5">
        <f>IF('Athletes - Gold'!AS66+'Athletes - Silver'!AS66+'Athletes - Bronze'!AS66 &gt; 0, 'Athletes - Gold'!AS66*'Medal values'!$B$1+'Athletes - Silver'!AS66*'Medal values'!$B$2+'Athletes - Bronze'!AS66*'Medal values'!$B$3, "") + IF(AND(AS$1 = AR$1, AR$2 = "Mixed"), 0.5*AR66, 0) + IF(AND(AS$1 = AT$1, AT$2 = "Mixed"), 0.5*AT66, 0)</f>
        <v>0</v>
      </c>
      <c r="AT66" s="5">
        <f>IF('Athletes - Gold'!AT66+'Athletes - Silver'!AT66+'Athletes - Bronze'!AT66 &gt; 0, 'Athletes - Gold'!AT66*'Medal values'!$B$1+'Athletes - Silver'!AT66*'Medal values'!$B$2+'Athletes - Bronze'!AT66*'Medal values'!$B$3, "") + IF(AND(AT$1 = AS$1, AS$2 = "Mixed"), 0.5*AS66, 0) + IF(AND(AT$1 = AU$1, AU$2 = "Mixed"), 0.5*AU66, 0)</f>
        <v>0</v>
      </c>
      <c r="AU66" s="5">
        <f>IF('Athletes - Gold'!AU66+'Athletes - Silver'!AU66+'Athletes - Bronze'!AU66 &gt; 0, 'Athletes - Gold'!AU66*'Medal values'!$B$1+'Athletes - Silver'!AU66*'Medal values'!$B$2+'Athletes - Bronze'!AU66*'Medal values'!$B$3, "") + IF(AND(AU$1 = AT$1, AT$2 = "Mixed"), 0.5*AT66, 0) + IF(AND(AU$1 = AV$1, AV$2 = "Mixed"), 0.5*AV66, 0)</f>
        <v>0</v>
      </c>
      <c r="AV66" s="5">
        <f>IF('Athletes - Gold'!AV66+'Athletes - Silver'!AV66+'Athletes - Bronze'!AV66 &gt; 0, 'Athletes - Gold'!AV66*'Medal values'!$B$1+'Athletes - Silver'!AV66*'Medal values'!$B$2+'Athletes - Bronze'!AV66*'Medal values'!$B$3, "") + IF(AND(AV$1 = AU$1, AU$2 = "Mixed"), 0.5*AU66, 0) + IF(AND(AV$1 = AW$1, AW$2 = "Mixed"), 0.5*AW66, 0)</f>
        <v>0</v>
      </c>
      <c r="AW66" s="5">
        <f>IF('Athletes - Gold'!AW66+'Athletes - Silver'!AW66+'Athletes - Bronze'!AW66 &gt; 0, 'Athletes - Gold'!AW66*'Medal values'!$B$1+'Athletes - Silver'!AW66*'Medal values'!$B$2+'Athletes - Bronze'!AW66*'Medal values'!$B$3, "") + IF(AND(AW$1 = AV$1, AV$2 = "Mixed"), 0.5*AV66, 0) + IF(AND(AW$1 = AX$1, AX$2 = "Mixed"), 0.5*AX66, 0)</f>
        <v>0</v>
      </c>
      <c r="AX66" s="5">
        <f>IF('Athletes - Gold'!AX66+'Athletes - Silver'!AX66+'Athletes - Bronze'!AX66 &gt; 0, 'Athletes - Gold'!AX66*'Medal values'!$B$1+'Athletes - Silver'!AX66*'Medal values'!$B$2+'Athletes - Bronze'!AX66*'Medal values'!$B$3, "") + IF(AND(AX$1 = AW$1, AW$2 = "Mixed"), 0.5*AW66, 0) + IF(AND(AX$1 = AY$1, AY$2 = "Mixed"), 0.5*AY66, 0)</f>
        <v>0</v>
      </c>
      <c r="AY66" s="5">
        <f>IF('Athletes - Gold'!AY66+'Athletes - Silver'!AY66+'Athletes - Bronze'!AY66 &gt; 0, 'Athletes - Gold'!AY66*'Medal values'!$B$1+'Athletes - Silver'!AY66*'Medal values'!$B$2+'Athletes - Bronze'!AY66*'Medal values'!$B$3, "") + IF(AND(AY$1 = AX$1, AX$2 = "Mixed"), 0.5*AX66, 0) + IF(AND(AY$1 = AZ$1, AZ$2 = "Mixed"), 0.5*AZ66, 0)</f>
        <v>0</v>
      </c>
      <c r="AZ66" s="5">
        <f>IF('Athletes - Gold'!AZ66+'Athletes - Silver'!AZ66+'Athletes - Bronze'!AZ66 &gt; 0, 'Athletes - Gold'!AZ66*'Medal values'!$B$1+'Athletes - Silver'!AZ66*'Medal values'!$B$2+'Athletes - Bronze'!AZ66*'Medal values'!$B$3, "") + IF(AND(AZ$1 = AY$1, AY$2 = "Mixed"), 0.5*AY66, 0) + IF(AND(AZ$1 = BA$1, BA$2 = "Mixed"), 0.5*BA66, 0)</f>
        <v>0</v>
      </c>
      <c r="BA66" s="5">
        <f>IF('Athletes - Gold'!BA66+'Athletes - Silver'!BA66+'Athletes - Bronze'!BA66 &gt; 0, 'Athletes - Gold'!BA66*'Medal values'!$B$1+'Athletes - Silver'!BA66*'Medal values'!$B$2+'Athletes - Bronze'!BA66*'Medal values'!$B$3, "") + IF(AND(BA$1 = AZ$1, AZ$2 = "Mixed"), 0.5*AZ66, 0) + IF(AND(BA$1 = BB$1, BB$2 = "Mixed"), 0.5*BB66, 0)</f>
        <v>0</v>
      </c>
      <c r="BB66" s="5">
        <f>IF('Athletes - Gold'!BB66+'Athletes - Silver'!BB66+'Athletes - Bronze'!BB66 &gt; 0, 'Athletes - Gold'!BB66*'Medal values'!$B$1+'Athletes - Silver'!BB66*'Medal values'!$B$2+'Athletes - Bronze'!BB66*'Medal values'!$B$3, "") + IF(AND(BB$1 = BA$1, BA$2 = "Mixed"), 0.5*BA66, 0) + IF(AND(BB$1 = BC$1, BC$2 = "Mixed"), 0.5*BC66, 0)</f>
        <v>0</v>
      </c>
      <c r="BC66" s="5">
        <f>IF('Athletes - Gold'!BC66+'Athletes - Silver'!BC66+'Athletes - Bronze'!BC66 &gt; 0, 'Athletes - Gold'!BC66*'Medal values'!$B$1+'Athletes - Silver'!BC66*'Medal values'!$B$2+'Athletes - Bronze'!BC66*'Medal values'!$B$3, "") + IF(AND(BC$1 = BB$1, BB$2 = "Mixed"), 0.5*BB66, 0) + IF(AND(BC$1 = BD$1, BD$2 = "Mixed"), 0.5*BD66, 0)</f>
        <v>0</v>
      </c>
      <c r="BD66" s="5">
        <f>IF('Athletes - Gold'!BD66+'Athletes - Silver'!BD66+'Athletes - Bronze'!BD66 &gt; 0, 'Athletes - Gold'!BD66*'Medal values'!$B$1+'Athletes - Silver'!BD66*'Medal values'!$B$2+'Athletes - Bronze'!BD66*'Medal values'!$B$3, "") + IF(AND(BD$1 = BC$1, BC$2 = "Mixed"), 0.5*BC66, 0) + IF(AND(BD$1 = BE$1, BE$2 = "Mixed"), 0.5*BE66, 0)</f>
        <v>0</v>
      </c>
      <c r="BE66" s="5">
        <f>IF('Athletes - Gold'!BE66+'Athletes - Silver'!BE66+'Athletes - Bronze'!BE66 &gt; 0, 'Athletes - Gold'!BE66*'Medal values'!$B$1+'Athletes - Silver'!BE66*'Medal values'!$B$2+'Athletes - Bronze'!BE66*'Medal values'!$B$3, "") + IF(AND(BE$1 = BD$1, BD$2 = "Mixed"), 0.5*BD66, 0) + IF(AND(BE$1 = BF$1, BF$2 = "Mixed"), 0.5*BF66, 0)</f>
        <v>0</v>
      </c>
      <c r="BF66" s="5">
        <f>IF('Athletes - Gold'!BF66+'Athletes - Silver'!BF66+'Athletes - Bronze'!BF66 &gt; 0, 'Athletes - Gold'!BF66*'Medal values'!$B$1+'Athletes - Silver'!BF66*'Medal values'!$B$2+'Athletes - Bronze'!BF66*'Medal values'!$B$3, "") + IF(AND(BF$1 = BE$1, BE$2 = "Mixed"), 0.5*BE66, 0) + IF(AND(BF$1 = BG$1, BG$2 = "Mixed"), 0.5*BG66, 0)</f>
        <v>0</v>
      </c>
      <c r="BG66" s="5">
        <f>IF('Athletes - Gold'!BG66+'Athletes - Silver'!BG66+'Athletes - Bronze'!BG66 &gt; 0, 'Athletes - Gold'!BG66*'Medal values'!$B$1+'Athletes - Silver'!BG66*'Medal values'!$B$2+'Athletes - Bronze'!BG66*'Medal values'!$B$3, "") + IF(AND(BG$1 = BF$1, BF$2 = "Mixed"), 0.5*BF66, 0) + IF(AND(BG$1 = BH$1, BH$2 = "Mixed"), 0.5*BH66, 0)</f>
        <v>0</v>
      </c>
      <c r="BH66" s="5">
        <f>IF('Athletes - Gold'!BH66+'Athletes - Silver'!BH66+'Athletes - Bronze'!BH66 &gt; 0, 'Athletes - Gold'!BH66*'Medal values'!$B$1+'Athletes - Silver'!BH66*'Medal values'!$B$2+'Athletes - Bronze'!BH66*'Medal values'!$B$3, "") + IF(AND(BH$1 = BG$1, BG$2 = "Mixed"), 0.5*BG66, 0) + IF(AND(BH$1 = BI$1, BI$2 = "Mixed"), 0.5*BI66, 0)</f>
        <v>0</v>
      </c>
      <c r="BI66" s="5">
        <f>IF('Athletes - Gold'!BI66+'Athletes - Silver'!BI66+'Athletes - Bronze'!BI66 &gt; 0, 'Athletes - Gold'!BI66*'Medal values'!$B$1+'Athletes - Silver'!BI66*'Medal values'!$B$2+'Athletes - Bronze'!BI66*'Medal values'!$B$3, "") + IF(AND(BI$1 = BH$1, BH$2 = "Mixed"), 0.5*BH66, 0) + IF(AND(BI$1 = BJ$1, BJ$2 = "Mixed"), 0.5*BJ66, 0)</f>
        <v>0</v>
      </c>
      <c r="BJ66" s="5">
        <f>IF('Athletes - Gold'!BJ66+'Athletes - Silver'!BJ66+'Athletes - Bronze'!BJ66 &gt; 0, 'Athletes - Gold'!BJ66*'Medal values'!$B$1+'Athletes - Silver'!BJ66*'Medal values'!$B$2+'Athletes - Bronze'!BJ66*'Medal values'!$B$3, "") + IF(AND(BJ$1 = BI$1, BI$2 = "Mixed"), 0.5*BI66, 0) + IF(AND(BJ$1 = BK$1, BK$2 = "Mixed"), 0.5*BK66, 0)</f>
        <v>0</v>
      </c>
      <c r="BK66" s="5">
        <f>IF('Athletes - Gold'!BK66+'Athletes - Silver'!BK66+'Athletes - Bronze'!BK66 &gt; 0, 'Athletes - Gold'!BK66*'Medal values'!$B$1+'Athletes - Silver'!BK66*'Medal values'!$B$2+'Athletes - Bronze'!BK66*'Medal values'!$B$3, "") + IF(AND(BK$1 = BJ$1, BJ$2 = "Mixed"), 0.5*BJ66, 0) + IF(AND(BK$1 = BL$1, BL$2 = "Mixed"), 0.5*BL66, 0)</f>
        <v>0</v>
      </c>
      <c r="BL66" s="5">
        <f>IF('Athletes - Gold'!BL66+'Athletes - Silver'!BL66+'Athletes - Bronze'!BL66 &gt; 0, 'Athletes - Gold'!BL66*'Medal values'!$B$1+'Athletes - Silver'!BL66*'Medal values'!$B$2+'Athletes - Bronze'!BL66*'Medal values'!$B$3, "") + IF(AND(BL$1 = BK$1, BK$2 = "Mixed"), 0.5*BK66, 0) + IF(AND(BL$1 = BM$1, BM$2 = "Mixed"), 0.5*BM66, 0)</f>
        <v>0</v>
      </c>
      <c r="BM66" s="5">
        <f>IF('Athletes - Gold'!BM66+'Athletes - Silver'!BM66+'Athletes - Bronze'!BM66 &gt; 0, 'Athletes - Gold'!BM66*'Medal values'!$B$1+'Athletes - Silver'!BM66*'Medal values'!$B$2+'Athletes - Bronze'!BM66*'Medal values'!$B$3, "") + IF(AND(BM$1 = BL$1, BL$2 = "Mixed"), 0.5*BL66, 0) + IF(AND(BM$1 = BN$1, BN$2 = "Mixed"), 0.5*BN66, 0)</f>
        <v>0</v>
      </c>
      <c r="BN66" s="5">
        <f>IF('Athletes - Gold'!BN66+'Athletes - Silver'!BN66+'Athletes - Bronze'!BN66 &gt; 0, 'Athletes - Gold'!BN66*'Medal values'!$B$1+'Athletes - Silver'!BN66*'Medal values'!$B$2+'Athletes - Bronze'!BN66*'Medal values'!$B$3, "") + IF(AND(BN$1 = BM$1, BM$2 = "Mixed"), 0.5*BM66, 0) + IF(AND(BN$1 = BO$1, BO$2 = "Mixed"), 0.5*BO66, 0)</f>
        <v>0</v>
      </c>
      <c r="BO66" s="5">
        <f>IF('Athletes - Gold'!BO66+'Athletes - Silver'!BO66+'Athletes - Bronze'!BO66 &gt; 0, 'Athletes - Gold'!BO66*'Medal values'!$B$1+'Athletes - Silver'!BO66*'Medal values'!$B$2+'Athletes - Bronze'!BO66*'Medal values'!$B$3, "") + IF(AND(BO$1 = BN$1, BN$2 = "Mixed"), 0.5*BN66, 0) + IF(AND(BO$1 = BP$1, BP$2 = "Mixed"), 0.5*BP66, 0)</f>
        <v>0</v>
      </c>
      <c r="BP66" s="5">
        <f>IF('Athletes - Gold'!BP66+'Athletes - Silver'!BP66+'Athletes - Bronze'!BP66 &gt; 0, 'Athletes - Gold'!BP66*'Medal values'!$B$1+'Athletes - Silver'!BP66*'Medal values'!$B$2+'Athletes - Bronze'!BP66*'Medal values'!$B$3, "") + IF(AND(BP$1 = BO$1, BO$2 = "Mixed"), 0.5*BO66, 0) + IF(AND(BP$1 = BQ$1, BQ$2 = "Mixed"), 0.5*BQ66, 0)</f>
        <v>0</v>
      </c>
      <c r="BQ66" s="5">
        <f>IF('Athletes - Gold'!BQ66+'Athletes - Silver'!BQ66+'Athletes - Bronze'!BQ66 &gt; 0, 'Athletes - Gold'!BQ66*'Medal values'!$B$1+'Athletes - Silver'!BQ66*'Medal values'!$B$2+'Athletes - Bronze'!BQ66*'Medal values'!$B$3, "") + IF(AND(BQ$1 = BP$1, BP$2 = "Mixed"), 0.5*BP66, 0) + IF(AND(BQ$1 = BR$1, BR$2 = "Mixed"), 0.5*BR66, 0)</f>
        <v>0</v>
      </c>
      <c r="BR66" s="5">
        <f>IF('Athletes - Gold'!BR66+'Athletes - Silver'!BR66+'Athletes - Bronze'!BR66 &gt; 0, 'Athletes - Gold'!BR66*'Medal values'!$B$1+'Athletes - Silver'!BR66*'Medal values'!$B$2+'Athletes - Bronze'!BR66*'Medal values'!$B$3, "") + IF(AND(BR$1 = BQ$1, BQ$2 = "Mixed"), 0.5*BQ66, 0) + IF(AND(BR$1 = BS$1, BS$2 = "Mixed"), 0.5*BS66, 0)</f>
        <v>0</v>
      </c>
      <c r="BS66" s="5">
        <f>IF('Athletes - Gold'!BS66+'Athletes - Silver'!BS66+'Athletes - Bronze'!BS66 &gt; 0, 'Athletes - Gold'!BS66*'Medal values'!$B$1+'Athletes - Silver'!BS66*'Medal values'!$B$2+'Athletes - Bronze'!BS66*'Medal values'!$B$3, "") + IF(AND(BS$1 = BR$1, BR$2 = "Mixed"), 0.5*BR66, 0) + IF(AND(BS$1 = BT$1, BT$2 = "Mixed"), 0.5*BT66, 0)</f>
        <v>0</v>
      </c>
      <c r="BT66" s="5">
        <f>IF('Athletes - Gold'!BT66+'Athletes - Silver'!BT66+'Athletes - Bronze'!BT66 &gt; 0, 'Athletes - Gold'!BT66*'Medal values'!$B$1+'Athletes - Silver'!BT66*'Medal values'!$B$2+'Athletes - Bronze'!BT66*'Medal values'!$B$3, "") + IF(AND(BT$1 = BS$1, BS$2 = "Mixed"), 0.5*BS66, 0) + IF(AND(BT$1 = BU$1, BU$2 = "Mixed"), 0.5*BU66, 0)</f>
        <v>0</v>
      </c>
      <c r="BU66" s="5">
        <f>IF('Athletes - Gold'!BU66+'Athletes - Silver'!BU66+'Athletes - Bronze'!BU66 &gt; 0, 'Athletes - Gold'!BU66*'Medal values'!$B$1+'Athletes - Silver'!BU66*'Medal values'!$B$2+'Athletes - Bronze'!BU66*'Medal values'!$B$3, "") + IF(AND(BU$1 = BT$1, BT$2 = "Mixed"), 0.5*BT66, 0) + IF(AND(BU$1 = BV$1, BV$2 = "Mixed"), 0.5*BV66, 0)</f>
        <v>0</v>
      </c>
      <c r="BV66" s="5">
        <f>IF('Athletes - Gold'!BV66+'Athletes - Silver'!BV66+'Athletes - Bronze'!BV66 &gt; 0, 'Athletes - Gold'!BV66*'Medal values'!$B$1+'Athletes - Silver'!BV66*'Medal values'!$B$2+'Athletes - Bronze'!BV66*'Medal values'!$B$3, "") + IF(AND(BV$1 = BU$1, BU$2 = "Mixed"), 0.5*BU66, 0) + IF(AND(BV$1 = BW$1, BW$2 = "Mixed"), 0.5*BW66, 0)</f>
        <v>0</v>
      </c>
      <c r="BW66" s="5">
        <f>IF('Athletes - Gold'!BW66+'Athletes - Silver'!BW66+'Athletes - Bronze'!BW66 &gt; 0, 'Athletes - Gold'!BW66*'Medal values'!$B$1+'Athletes - Silver'!BW66*'Medal values'!$B$2+'Athletes - Bronze'!BW66*'Medal values'!$B$3, "") + IF(AND(BW$1 = BV$1, BV$2 = "Mixed"), 0.5*BV66, 0) + IF(AND(BW$1 = BX$1, BX$2 = "Mixed"), 0.5*BX66, 0)</f>
        <v>0</v>
      </c>
      <c r="BX66" s="5">
        <f>IF('Athletes - Gold'!BX66+'Athletes - Silver'!BX66+'Athletes - Bronze'!BX66 &gt; 0, 'Athletes - Gold'!BX66*'Medal values'!$B$1+'Athletes - Silver'!BX66*'Medal values'!$B$2+'Athletes - Bronze'!BX66*'Medal values'!$B$3, "") + IF(AND(BX$1 = BW$1, BW$2 = "Mixed"), 0.5*BW66, 0) + IF(AND(BX$1 = BY$1, BY$2 = "Mixed"), 0.5*BY66, 0)</f>
        <v>0</v>
      </c>
      <c r="BY66" s="5">
        <f>IF('Athletes - Gold'!BY66+'Athletes - Silver'!BY66+'Athletes - Bronze'!BY66 &gt; 0, 'Athletes - Gold'!BY66*'Medal values'!$B$1+'Athletes - Silver'!BY66*'Medal values'!$B$2+'Athletes - Bronze'!BY66*'Medal values'!$B$3, "") + IF(AND(BY$1 = BX$1, BX$2 = "Mixed"), 0.5*BX66, 0) + IF(AND(BY$1 = BZ$1, BZ$2 = "Mixed"), 0.5*BZ66, 0)</f>
        <v>0</v>
      </c>
      <c r="BZ66" s="5">
        <f>IF('Athletes - Gold'!BZ66+'Athletes - Silver'!BZ66+'Athletes - Bronze'!BZ66 &gt; 0, 'Athletes - Gold'!BZ66*'Medal values'!$B$1+'Athletes - Silver'!BZ66*'Medal values'!$B$2+'Athletes - Bronze'!BZ66*'Medal values'!$B$3, "") + IF(AND(BZ$1 = BY$1, BY$2 = "Mixed"), 0.5*BY66, 0) + IF(AND(BZ$1 = CA$1, CA$2 = "Mixed"), 0.5*CA66, 0)</f>
        <v>0</v>
      </c>
      <c r="CA66" s="5">
        <f>IF('Athletes - Gold'!CA66+'Athletes - Silver'!CA66+'Athletes - Bronze'!CA66 &gt; 0, 'Athletes - Gold'!CA66*'Medal values'!$B$1+'Athletes - Silver'!CA66*'Medal values'!$B$2+'Athletes - Bronze'!CA66*'Medal values'!$B$3, "") + IF(AND(CA$1 = BZ$1, BZ$2 = "Mixed"), 0.5*BZ66, 0) + IF(AND(CA$1 = CB$1, CB$2 = "Mixed"), 0.5*CB66, 0)</f>
        <v>0</v>
      </c>
      <c r="CB66" s="5">
        <f>IF('Athletes - Gold'!CB66+'Athletes - Silver'!CB66+'Athletes - Bronze'!CB66 &gt; 0, 'Athletes - Gold'!CB66*'Medal values'!$B$1+'Athletes - Silver'!CB66*'Medal values'!$B$2+'Athletes - Bronze'!CB66*'Medal values'!$B$3, "") + IF(AND(CB$1 = CA$1, CA$2 = "Mixed"), 0.5*CA66, 0) + IF(AND(CB$1 = CC$1, CC$2 = "Mixed"), 0.5*CC66, 0)</f>
        <v>0</v>
      </c>
      <c r="CC66" s="5">
        <f>IF('Athletes - Gold'!CC66+'Athletes - Silver'!CC66+'Athletes - Bronze'!CC66 &gt; 0, 'Athletes - Gold'!CC66*'Medal values'!$B$1+'Athletes - Silver'!CC66*'Medal values'!$B$2+'Athletes - Bronze'!CC66*'Medal values'!$B$3, "") + IF(AND(CC$1 = CB$1, CB$2 = "Mixed"), 0.5*CB66, 0) + IF(AND(CC$1 = CD$1, CD$2 = "Mixed"), 0.5*CD66, 0)</f>
        <v>0</v>
      </c>
      <c r="CD66" s="5">
        <f>IF('Athletes - Gold'!CD66+'Athletes - Silver'!CD66+'Athletes - Bronze'!CD66 &gt; 0, 'Athletes - Gold'!CD66*'Medal values'!$B$1+'Athletes - Silver'!CD66*'Medal values'!$B$2+'Athletes - Bronze'!CD66*'Medal values'!$B$3, "") + IF(AND(CD$1 = CC$1, CC$2 = "Mixed"), 0.5*CC66, 0) + IF(AND(CD$1 = CE$1, CE$2 = "Mixed"), 0.5*CE66, 0)</f>
        <v>0</v>
      </c>
      <c r="CE66" s="5">
        <f>IF('Athletes - Gold'!CE66+'Athletes - Silver'!CE66+'Athletes - Bronze'!CE66 &gt; 0, 'Athletes - Gold'!CE66*'Medal values'!$B$1+'Athletes - Silver'!CE66*'Medal values'!$B$2+'Athletes - Bronze'!CE66*'Medal values'!$B$3, "") + IF(AND(CE$1 = CD$1, CD$2 = "Mixed"), 0.5*CD66, 0) + IF(AND(CE$1 = CF$1, CF$2 = "Mixed"), 0.5*CF66, 0)</f>
        <v>2.000001</v>
      </c>
      <c r="CF66" s="5">
        <f>IF('Athletes - Gold'!CF66+'Athletes - Silver'!CF66+'Athletes - Bronze'!CF66 &gt; 0, 'Athletes - Gold'!CF66*'Medal values'!$B$1+'Athletes - Silver'!CF66*'Medal values'!$B$2+'Athletes - Bronze'!CF66*'Medal values'!$B$3, "") + IF(AND(CF$1 = CE$1, CE$2 = "Mixed"), 0.5*CE66, 0) + IF(AND(CF$1 = CG$1, CG$2 = "Mixed"), 0.5*CG66, 0)</f>
        <v>0</v>
      </c>
      <c r="CG66" s="5">
        <f>IF('Athletes - Gold'!CG66+'Athletes - Silver'!CG66+'Athletes - Bronze'!CG66 &gt; 0, 'Athletes - Gold'!CG66*'Medal values'!$B$1+'Athletes - Silver'!CG66*'Medal values'!$B$2+'Athletes - Bronze'!CG66*'Medal values'!$B$3, "") + IF(AND(CG$1 = CF$1, CF$2 = "Mixed"), 0.5*CF66, 0) + IF(AND(CG$1 = CH$1, CH$2 = "Mixed"), 0.5*CH66, 0)</f>
        <v>0</v>
      </c>
      <c r="CH66" s="5">
        <f>IF('Athletes - Gold'!CH66+'Athletes - Silver'!CH66+'Athletes - Bronze'!CH66 &gt; 0, 'Athletes - Gold'!CH66*'Medal values'!$B$1+'Athletes - Silver'!CH66*'Medal values'!$B$2+'Athletes - Bronze'!CH66*'Medal values'!$B$3, "") + IF(AND(CH$1 = CG$1, CG$2 = "Mixed"), 0.5*CG66, 0) + IF(AND(CH$1 = CI$1, CI$2 = "Mixed"), 0.5*CI66, 0)</f>
        <v>0</v>
      </c>
      <c r="CI66" s="5">
        <f>IF('Athletes - Gold'!CI66+'Athletes - Silver'!CI66+'Athletes - Bronze'!CI66 &gt; 0, 'Athletes - Gold'!CI66*'Medal values'!$B$1+'Athletes - Silver'!CI66*'Medal values'!$B$2+'Athletes - Bronze'!CI66*'Medal values'!$B$3, "") + IF(AND(CI$1 = CH$1, CH$2 = "Mixed"), 0.5*CH66, 0) + IF(AND(CI$1 = CJ$1, CJ$2 = "Mixed"), 0.5*CJ66, 0)</f>
        <v>0</v>
      </c>
      <c r="CJ66" s="5">
        <f>IF('Athletes - Gold'!CJ66+'Athletes - Silver'!CJ66+'Athletes - Bronze'!CJ66 &gt; 0, 'Athletes - Gold'!CJ66*'Medal values'!$B$1+'Athletes - Silver'!CJ66*'Medal values'!$B$2+'Athletes - Bronze'!CJ66*'Medal values'!$B$3, "") + IF(AND(CJ$1 = CI$1, CI$2 = "Mixed"), 0.5*CI66, 0) + IF(AND(CJ$1 = CK$1, CK$2 = "Mixed"), 0.5*CK66, 0)</f>
        <v>0</v>
      </c>
      <c r="CK66" s="5">
        <f>IF('Athletes - Gold'!CK66+'Athletes - Silver'!CK66+'Athletes - Bronze'!CK66 &gt; 0, 'Athletes - Gold'!CK66*'Medal values'!$B$1+'Athletes - Silver'!CK66*'Medal values'!$B$2+'Athletes - Bronze'!CK66*'Medal values'!$B$3, "") + IF(AND(CK$1 = CJ$1, CJ$2 = "Mixed"), 0.5*CJ66, 0) + IF(AND(CK$1 = CL$1, CL$2 = "Mixed"), 0.5*CL66, 0)</f>
        <v>0</v>
      </c>
      <c r="CL66" s="5">
        <f>IF('Athletes - Gold'!CL66+'Athletes - Silver'!CL66+'Athletes - Bronze'!CL66 &gt; 0, 'Athletes - Gold'!CL66*'Medal values'!$B$1+'Athletes - Silver'!CL66*'Medal values'!$B$2+'Athletes - Bronze'!CL66*'Medal values'!$B$3, "") + IF(AND(CL$1 = CK$1, CK$2 = "Mixed"), 0.5*CK66, 0) + IF(AND(CL$1 = CM$1, CM$2 = "Mixed"), 0.5*CM66, 0)</f>
        <v>0</v>
      </c>
      <c r="CM66" s="5">
        <f>IF('Athletes - Gold'!CM66+'Athletes - Silver'!CM66+'Athletes - Bronze'!CM66 &gt; 0, 'Athletes - Gold'!CM66*'Medal values'!$B$1+'Athletes - Silver'!CM66*'Medal values'!$B$2+'Athletes - Bronze'!CM66*'Medal values'!$B$3, "") + IF(AND(CM$1 = CL$1, CL$2 = "Mixed"), 0.5*CL66, 0) + IF(AND(CM$1 = CN$1, CN$2 = "Mixed"), 0.5*CN66, 0)</f>
        <v>0</v>
      </c>
      <c r="CN66" s="5">
        <f>IF('Athletes - Gold'!CN66+'Athletes - Silver'!CN66+'Athletes - Bronze'!CN66 &gt; 0, 'Athletes - Gold'!CN66*'Medal values'!$B$1+'Athletes - Silver'!CN66*'Medal values'!$B$2+'Athletes - Bronze'!CN66*'Medal values'!$B$3, "") + IF(AND(CN$1 = CM$1, CM$2 = "Mixed"), 0.5*CM66, 0) + IF(AND(CN$1 = CO$1, CO$2 = "Mixed"), 0.5*CO66, 0)</f>
        <v>0</v>
      </c>
      <c r="CO66" s="5">
        <f>IF('Athletes - Gold'!CO66+'Athletes - Silver'!CO66+'Athletes - Bronze'!CO66 &gt; 0, 'Athletes - Gold'!CO66*'Medal values'!$B$1+'Athletes - Silver'!CO66*'Medal values'!$B$2+'Athletes - Bronze'!CO66*'Medal values'!$B$3, "") + IF(AND(CO$1 = CN$1, CN$2 = "Mixed"), 0.5*CN66, 0) + IF(AND(CO$1 = CP$1, CP$2 = "Mixed"), 0.5*CP66, 0)</f>
        <v>0</v>
      </c>
      <c r="CP66" s="5">
        <f>IF('Athletes - Gold'!CP66+'Athletes - Silver'!CP66+'Athletes - Bronze'!CP66 &gt; 0, 'Athletes - Gold'!CP66*'Medal values'!$B$1+'Athletes - Silver'!CP66*'Medal values'!$B$2+'Athletes - Bronze'!CP66*'Medal values'!$B$3, "") + IF(AND(CP$1 = CO$1, CO$2 = "Mixed"), 0.5*CO66, 0) + IF(AND(CP$1 = CQ$1, CQ$2 = "Mixed"), 0.5*CQ66, 0)</f>
        <v>0</v>
      </c>
      <c r="CQ66" s="5">
        <f>IF('Athletes - Gold'!CQ66+'Athletes - Silver'!CQ66+'Athletes - Bronze'!CQ66 &gt; 0, 'Athletes - Gold'!CQ66*'Medal values'!$B$1+'Athletes - Silver'!CQ66*'Medal values'!$B$2+'Athletes - Bronze'!CQ66*'Medal values'!$B$3, "") + IF(AND(CQ$1 = CP$1, CP$2 = "Mixed"), 0.5*CP66, 0) + IF(AND(CQ$1 = CR$1, CR$2 = "Mixed"), 0.5*CR66, 0)</f>
        <v>0</v>
      </c>
      <c r="CR66" s="5">
        <f>IF('Athletes - Gold'!CR66+'Athletes - Silver'!CR66+'Athletes - Bronze'!CR66 &gt; 0, 'Athletes - Gold'!CR66*'Medal values'!$B$1+'Athletes - Silver'!CR66*'Medal values'!$B$2+'Athletes - Bronze'!CR66*'Medal values'!$B$3, "") + IF(AND(CR$1 = CQ$1, CQ$2 = "Mixed"), 0.5*CQ66, 0) + IF(AND(CR$1 = CS$1, CS$2 = "Mixed"), 0.5*CS66, 0)</f>
        <v>0</v>
      </c>
      <c r="CS66" s="5">
        <f>IF('Athletes - Gold'!CS66+'Athletes - Silver'!CS66+'Athletes - Bronze'!CS66 &gt; 0, 'Athletes - Gold'!CS66*'Medal values'!$B$1+'Athletes - Silver'!CS66*'Medal values'!$B$2+'Athletes - Bronze'!CS66*'Medal values'!$B$3, "") + IF(AND(CS$1 = CR$1, CR$2 = "Mixed"), 0.5*CR66, 0) + IF(AND(CS$1 = CT$1, CT$2 = "Mixed"), 0.5*CT66, 0)</f>
        <v>0</v>
      </c>
      <c r="CT66" s="5">
        <f>IF('Athletes - Gold'!CT66+'Athletes - Silver'!CT66+'Athletes - Bronze'!CT66 &gt; 0, 'Athletes - Gold'!CT66*'Medal values'!$B$1+'Athletes - Silver'!CT66*'Medal values'!$B$2+'Athletes - Bronze'!CT66*'Medal values'!$B$3, "") + IF(AND(CT$1 = CS$1, CS$2 = "Mixed"), 0.5*CS66, 0) + IF(AND(CT$1 = CU$1, CU$2 = "Mixed"), 0.5*CU66, 0)</f>
        <v>0</v>
      </c>
      <c r="CU66" s="5">
        <f>IF('Athletes - Gold'!CU66+'Athletes - Silver'!CU66+'Athletes - Bronze'!CU66 &gt; 0, 'Athletes - Gold'!CU66*'Medal values'!$B$1+'Athletes - Silver'!CU66*'Medal values'!$B$2+'Athletes - Bronze'!CU66*'Medal values'!$B$3, "") + IF(AND(CU$1 = CT$1, CT$2 = "Mixed"), 0.5*CT66, 0) + IF(AND(CU$1 = CV$1, CV$2 = "Mixed"), 0.5*CV66, 0)</f>
        <v>0</v>
      </c>
      <c r="CV66" s="5">
        <f>IF('Athletes - Gold'!CV66+'Athletes - Silver'!CV66+'Athletes - Bronze'!CV66 &gt; 0, 'Athletes - Gold'!CV66*'Medal values'!$B$1+'Athletes - Silver'!CV66*'Medal values'!$B$2+'Athletes - Bronze'!CV66*'Medal values'!$B$3, "") + IF(AND(CV$1 = CU$1, CU$2 = "Mixed"), 0.5*CU66, 0) + IF(AND(CV$1 = CW$1, CW$2 = "Mixed"), 0.5*CW66, 0)</f>
        <v>0</v>
      </c>
      <c r="CW66" s="5">
        <f t="shared" ref="CW66:CX66" si="65">SUMIF($B$2:$CV$2,CW$2, $B66:$CV66)</f>
        <v>2.000001</v>
      </c>
      <c r="CX66" s="5">
        <f t="shared" si="65"/>
        <v>0</v>
      </c>
      <c r="CY66" s="5">
        <f t="shared" si="3"/>
        <v>2.000001</v>
      </c>
    </row>
    <row r="67">
      <c r="A67" s="5" t="str">
        <f>Countries!A65</f>
        <v>NAM</v>
      </c>
      <c r="B67" s="5">
        <f>IF('Athletes - Gold'!B67+'Athletes - Silver'!B67+'Athletes - Bronze'!B67 &gt; 0, 'Athletes - Gold'!B67*'Medal values'!$B$1+'Athletes - Silver'!B67*'Medal values'!$B$2+'Athletes - Bronze'!B67*'Medal values'!$B$3, "") + IF(AND(B$1 = A$1, A$2 = "Mixed"), 0.5*A67, 0) + IF(AND(B$1 = C$1, C$2 = "Mixed"), 0.5*C67, 0)</f>
        <v>0</v>
      </c>
      <c r="C67" s="5">
        <f>IF('Athletes - Gold'!C67+'Athletes - Silver'!C67+'Athletes - Bronze'!C67 &gt; 0, 'Athletes - Gold'!C67*'Medal values'!$B$1+'Athletes - Silver'!C67*'Medal values'!$B$2+'Athletes - Bronze'!C67*'Medal values'!$B$3, "") + IF(AND(C$1 = B$1, B$2 = "Mixed"), 0.5*B67, 0) + IF(AND(C$1 = D$1, D$2 = "Mixed"), 0.5*D67, 0)</f>
        <v>0</v>
      </c>
      <c r="D67" s="5">
        <f>IF('Athletes - Gold'!D67+'Athletes - Silver'!D67+'Athletes - Bronze'!D67 &gt; 0, 'Athletes - Gold'!D67*'Medal values'!$B$1+'Athletes - Silver'!D67*'Medal values'!$B$2+'Athletes - Bronze'!D67*'Medal values'!$B$3, "") + IF(AND(D$1 = C$1, C$2 = "Mixed"), 0.5*C67, 0) + IF(AND(D$1 = E$1, E$2 = "Mixed"), 0.5*E67, 0)</f>
        <v>0</v>
      </c>
      <c r="E67" s="5">
        <f>IF('Athletes - Gold'!E67+'Athletes - Silver'!E67+'Athletes - Bronze'!E67 &gt; 0, 'Athletes - Gold'!E67*'Medal values'!$B$1+'Athletes - Silver'!E67*'Medal values'!$B$2+'Athletes - Bronze'!E67*'Medal values'!$B$3, "") + IF(AND(E$1 = D$1, D$2 = "Mixed"), 0.5*D67, 0) + IF(AND(E$1 = F$1, F$2 = "Mixed"), 0.5*F67, 0)</f>
        <v>0</v>
      </c>
      <c r="F67" s="5">
        <f>IF('Athletes - Gold'!F67+'Athletes - Silver'!F67+'Athletes - Bronze'!F67 &gt; 0, 'Athletes - Gold'!F67*'Medal values'!$B$1+'Athletes - Silver'!F67*'Medal values'!$B$2+'Athletes - Bronze'!F67*'Medal values'!$B$3, "") + IF(AND(F$1 = E$1, E$2 = "Mixed"), 0.5*E67, 0) + IF(AND(F$1 = G$1, G$2 = "Mixed"), 0.5*G67, 0)</f>
        <v>0</v>
      </c>
      <c r="G67" s="5">
        <f>IF('Athletes - Gold'!G67+'Athletes - Silver'!G67+'Athletes - Bronze'!G67 &gt; 0, 'Athletes - Gold'!G67*'Medal values'!$B$1+'Athletes - Silver'!G67*'Medal values'!$B$2+'Athletes - Bronze'!G67*'Medal values'!$B$3, "") + IF(AND(G$1 = F$1, F$2 = "Mixed"), 0.5*F67, 0) + IF(AND(G$1 = H$1, H$2 = "Mixed"), 0.5*H67, 0)</f>
        <v>0</v>
      </c>
      <c r="H67" s="5">
        <f>IF('Athletes - Gold'!H67+'Athletes - Silver'!H67+'Athletes - Bronze'!H67 &gt; 0, 'Athletes - Gold'!H67*'Medal values'!$B$1+'Athletes - Silver'!H67*'Medal values'!$B$2+'Athletes - Bronze'!H67*'Medal values'!$B$3, "") + IF(AND(H$1 = G$1, G$2 = "Mixed"), 0.5*G67, 0) + IF(AND(H$1 = I$1, I$2 = "Mixed"), 0.5*I67, 0)</f>
        <v>0</v>
      </c>
      <c r="I67" s="5">
        <f>IF('Athletes - Gold'!I67+'Athletes - Silver'!I67+'Athletes - Bronze'!I67 &gt; 0, 'Athletes - Gold'!I67*'Medal values'!$B$1+'Athletes - Silver'!I67*'Medal values'!$B$2+'Athletes - Bronze'!I67*'Medal values'!$B$3, "") + IF(AND(I$1 = H$1, H$2 = "Mixed"), 0.5*H67, 0) + IF(AND(I$1 = J$1, J$2 = "Mixed"), 0.5*J67, 0)</f>
        <v>0</v>
      </c>
      <c r="J67" s="5">
        <f>IF('Athletes - Gold'!J67+'Athletes - Silver'!J67+'Athletes - Bronze'!J67 &gt; 0, 'Athletes - Gold'!J67*'Medal values'!$B$1+'Athletes - Silver'!J67*'Medal values'!$B$2+'Athletes - Bronze'!J67*'Medal values'!$B$3, "") + IF(AND(J$1 = I$1, I$2 = "Mixed"), 0.5*I67, 0) + IF(AND(J$1 = K$1, K$2 = "Mixed"), 0.5*K67, 0)</f>
        <v>0</v>
      </c>
      <c r="K67" s="5">
        <f>IF('Athletes - Gold'!K67+'Athletes - Silver'!K67+'Athletes - Bronze'!K67 &gt; 0, 'Athletes - Gold'!K67*'Medal values'!$B$1+'Athletes - Silver'!K67*'Medal values'!$B$2+'Athletes - Bronze'!K67*'Medal values'!$B$3, "") + IF(AND(K$1 = J$1, J$2 = "Mixed"), 0.5*J67, 0) + IF(AND(K$1 = L$1, L$2 = "Mixed"), 0.5*L67, 0)</f>
        <v>0</v>
      </c>
      <c r="L67" s="5">
        <f>IF('Athletes - Gold'!L67+'Athletes - Silver'!L67+'Athletes - Bronze'!L67 &gt; 0, 'Athletes - Gold'!L67*'Medal values'!$B$1+'Athletes - Silver'!L67*'Medal values'!$B$2+'Athletes - Bronze'!L67*'Medal values'!$B$3, "") + IF(AND(L$1 = K$1, K$2 = "Mixed"), 0.5*K67, 0) + IF(AND(L$1 = M$1, M$2 = "Mixed"), 0.5*M67, 0)</f>
        <v>2.000001</v>
      </c>
      <c r="M67" s="5">
        <f>IF('Athletes - Gold'!M67+'Athletes - Silver'!M67+'Athletes - Bronze'!M67 &gt; 0, 'Athletes - Gold'!M67*'Medal values'!$B$1+'Athletes - Silver'!M67*'Medal values'!$B$2+'Athletes - Bronze'!M67*'Medal values'!$B$3, "") + IF(AND(M$1 = L$1, L$2 = "Mixed"), 0.5*L67, 0) + IF(AND(M$1 = N$1, N$2 = "Mixed"), 0.5*N67, 0)</f>
        <v>0</v>
      </c>
      <c r="N67" s="5">
        <f>IF('Athletes - Gold'!N67+'Athletes - Silver'!N67+'Athletes - Bronze'!N67 &gt; 0, 'Athletes - Gold'!N67*'Medal values'!$B$1+'Athletes - Silver'!N67*'Medal values'!$B$2+'Athletes - Bronze'!N67*'Medal values'!$B$3, "") + IF(AND(N$1 = M$1, M$2 = "Mixed"), 0.5*M67, 0) + IF(AND(N$1 = O$1, O$2 = "Mixed"), 0.5*O67, 0)</f>
        <v>0</v>
      </c>
      <c r="O67" s="5">
        <f>IF('Athletes - Gold'!O67+'Athletes - Silver'!O67+'Athletes - Bronze'!O67 &gt; 0, 'Athletes - Gold'!O67*'Medal values'!$B$1+'Athletes - Silver'!O67*'Medal values'!$B$2+'Athletes - Bronze'!O67*'Medal values'!$B$3, "") + IF(AND(O$1 = N$1, N$2 = "Mixed"), 0.5*N67, 0) + IF(AND(O$1 = P$1, P$2 = "Mixed"), 0.5*P67, 0)</f>
        <v>0</v>
      </c>
      <c r="P67" s="5">
        <f>IF('Athletes - Gold'!P67+'Athletes - Silver'!P67+'Athletes - Bronze'!P67 &gt; 0, 'Athletes - Gold'!P67*'Medal values'!$B$1+'Athletes - Silver'!P67*'Medal values'!$B$2+'Athletes - Bronze'!P67*'Medal values'!$B$3, "") + IF(AND(P$1 = O$1, O$2 = "Mixed"), 0.5*O67, 0) + IF(AND(P$1 = Q$1, Q$2 = "Mixed"), 0.5*Q67, 0)</f>
        <v>0</v>
      </c>
      <c r="Q67" s="5">
        <f>IF('Athletes - Gold'!Q67+'Athletes - Silver'!Q67+'Athletes - Bronze'!Q67 &gt; 0, 'Athletes - Gold'!Q67*'Medal values'!$B$1+'Athletes - Silver'!Q67*'Medal values'!$B$2+'Athletes - Bronze'!Q67*'Medal values'!$B$3, "") + IF(AND(Q$1 = P$1, P$2 = "Mixed"), 0.5*P67, 0) + IF(AND(Q$1 = R$1, R$2 = "Mixed"), 0.5*R67, 0)</f>
        <v>0</v>
      </c>
      <c r="R67" s="5">
        <f>IF('Athletes - Gold'!R67+'Athletes - Silver'!R67+'Athletes - Bronze'!R67 &gt; 0, 'Athletes - Gold'!R67*'Medal values'!$B$1+'Athletes - Silver'!R67*'Medal values'!$B$2+'Athletes - Bronze'!R67*'Medal values'!$B$3, "") + IF(AND(R$1 = Q$1, Q$2 = "Mixed"), 0.5*Q67, 0) + IF(AND(R$1 = S$1, S$2 = "Mixed"), 0.5*S67, 0)</f>
        <v>0</v>
      </c>
      <c r="S67" s="5">
        <f>IF('Athletes - Gold'!S67+'Athletes - Silver'!S67+'Athletes - Bronze'!S67 &gt; 0, 'Athletes - Gold'!S67*'Medal values'!$B$1+'Athletes - Silver'!S67*'Medal values'!$B$2+'Athletes - Bronze'!S67*'Medal values'!$B$3, "") + IF(AND(S$1 = R$1, R$2 = "Mixed"), 0.5*R67, 0) + IF(AND(S$1 = T$1, T$2 = "Mixed"), 0.5*T67, 0)</f>
        <v>0</v>
      </c>
      <c r="T67" s="5">
        <f>IF('Athletes - Gold'!T67+'Athletes - Silver'!T67+'Athletes - Bronze'!T67 &gt; 0, 'Athletes - Gold'!T67*'Medal values'!$B$1+'Athletes - Silver'!T67*'Medal values'!$B$2+'Athletes - Bronze'!T67*'Medal values'!$B$3, "") + IF(AND(T$1 = S$1, S$2 = "Mixed"), 0.5*S67, 0) + IF(AND(T$1 = U$1, U$2 = "Mixed"), 0.5*U67, 0)</f>
        <v>0</v>
      </c>
      <c r="U67" s="5">
        <f>IF('Athletes - Gold'!U67+'Athletes - Silver'!U67+'Athletes - Bronze'!U67 &gt; 0, 'Athletes - Gold'!U67*'Medal values'!$B$1+'Athletes - Silver'!U67*'Medal values'!$B$2+'Athletes - Bronze'!U67*'Medal values'!$B$3, "") + IF(AND(U$1 = T$1, T$2 = "Mixed"), 0.5*T67, 0) + IF(AND(U$1 = V$1, V$2 = "Mixed"), 0.5*V67, 0)</f>
        <v>0</v>
      </c>
      <c r="V67" s="5">
        <f>IF('Athletes - Gold'!V67+'Athletes - Silver'!V67+'Athletes - Bronze'!V67 &gt; 0, 'Athletes - Gold'!V67*'Medal values'!$B$1+'Athletes - Silver'!V67*'Medal values'!$B$2+'Athletes - Bronze'!V67*'Medal values'!$B$3, "") + IF(AND(V$1 = U$1, U$2 = "Mixed"), 0.5*U67, 0) + IF(AND(V$1 = W$1, W$2 = "Mixed"), 0.5*W67, 0)</f>
        <v>0</v>
      </c>
      <c r="W67" s="5">
        <f>IF('Athletes - Gold'!W67+'Athletes - Silver'!W67+'Athletes - Bronze'!W67 &gt; 0, 'Athletes - Gold'!W67*'Medal values'!$B$1+'Athletes - Silver'!W67*'Medal values'!$B$2+'Athletes - Bronze'!W67*'Medal values'!$B$3, "") + IF(AND(W$1 = V$1, V$2 = "Mixed"), 0.5*V67, 0) + IF(AND(W$1 = X$1, X$2 = "Mixed"), 0.5*X67, 0)</f>
        <v>0</v>
      </c>
      <c r="X67" s="5">
        <f>IF('Athletes - Gold'!X67+'Athletes - Silver'!X67+'Athletes - Bronze'!X67 &gt; 0, 'Athletes - Gold'!X67*'Medal values'!$B$1+'Athletes - Silver'!X67*'Medal values'!$B$2+'Athletes - Bronze'!X67*'Medal values'!$B$3, "") + IF(AND(X$1 = W$1, W$2 = "Mixed"), 0.5*W67, 0) + IF(AND(X$1 = Y$1, Y$2 = "Mixed"), 0.5*Y67, 0)</f>
        <v>0</v>
      </c>
      <c r="Y67" s="5">
        <f>IF('Athletes - Gold'!Y67+'Athletes - Silver'!Y67+'Athletes - Bronze'!Y67 &gt; 0, 'Athletes - Gold'!Y67*'Medal values'!$B$1+'Athletes - Silver'!Y67*'Medal values'!$B$2+'Athletes - Bronze'!Y67*'Medal values'!$B$3, "") + IF(AND(Y$1 = X$1, X$2 = "Mixed"), 0.5*X67, 0) + IF(AND(Y$1 = Z$1, Z$2 = "Mixed"), 0.5*Z67, 0)</f>
        <v>0</v>
      </c>
      <c r="Z67" s="5">
        <f>IF('Athletes - Gold'!Z67+'Athletes - Silver'!Z67+'Athletes - Bronze'!Z67 &gt; 0, 'Athletes - Gold'!Z67*'Medal values'!$B$1+'Athletes - Silver'!Z67*'Medal values'!$B$2+'Athletes - Bronze'!Z67*'Medal values'!$B$3, "") + IF(AND(Z$1 = Y$1, Y$2 = "Mixed"), 0.5*Y67, 0) + IF(AND(Z$1 = AA$1, AA$2 = "Mixed"), 0.5*AA67, 0)</f>
        <v>0</v>
      </c>
      <c r="AA67" s="5">
        <f>IF('Athletes - Gold'!AA67+'Athletes - Silver'!AA67+'Athletes - Bronze'!AA67 &gt; 0, 'Athletes - Gold'!AA67*'Medal values'!$B$1+'Athletes - Silver'!AA67*'Medal values'!$B$2+'Athletes - Bronze'!AA67*'Medal values'!$B$3, "") + IF(AND(AA$1 = Z$1, Z$2 = "Mixed"), 0.5*Z67, 0) + IF(AND(AA$1 = AB$1, AB$2 = "Mixed"), 0.5*AB67, 0)</f>
        <v>0</v>
      </c>
      <c r="AB67" s="5">
        <f>IF('Athletes - Gold'!AB67+'Athletes - Silver'!AB67+'Athletes - Bronze'!AB67 &gt; 0, 'Athletes - Gold'!AB67*'Medal values'!$B$1+'Athletes - Silver'!AB67*'Medal values'!$B$2+'Athletes - Bronze'!AB67*'Medal values'!$B$3, "") + IF(AND(AB$1 = AA$1, AA$2 = "Mixed"), 0.5*AA67, 0) + IF(AND(AB$1 = AC$1, AC$2 = "Mixed"), 0.5*AC67, 0)</f>
        <v>0</v>
      </c>
      <c r="AC67" s="5">
        <f>IF('Athletes - Gold'!AC67+'Athletes - Silver'!AC67+'Athletes - Bronze'!AC67 &gt; 0, 'Athletes - Gold'!AC67*'Medal values'!$B$1+'Athletes - Silver'!AC67*'Medal values'!$B$2+'Athletes - Bronze'!AC67*'Medal values'!$B$3, "") + IF(AND(AC$1 = AB$1, AB$2 = "Mixed"), 0.5*AB67, 0) + IF(AND(AC$1 = AD$1, AD$2 = "Mixed"), 0.5*AD67, 0)</f>
        <v>0</v>
      </c>
      <c r="AD67" s="5">
        <f>IF('Athletes - Gold'!AD67+'Athletes - Silver'!AD67+'Athletes - Bronze'!AD67 &gt; 0, 'Athletes - Gold'!AD67*'Medal values'!$B$1+'Athletes - Silver'!AD67*'Medal values'!$B$2+'Athletes - Bronze'!AD67*'Medal values'!$B$3, "") + IF(AND(AD$1 = AC$1, AC$2 = "Mixed"), 0.5*AC67, 0) + IF(AND(AD$1 = AE$1, AE$2 = "Mixed"), 0.5*AE67, 0)</f>
        <v>0</v>
      </c>
      <c r="AE67" s="5">
        <f>IF('Athletes - Gold'!AE67+'Athletes - Silver'!AE67+'Athletes - Bronze'!AE67 &gt; 0, 'Athletes - Gold'!AE67*'Medal values'!$B$1+'Athletes - Silver'!AE67*'Medal values'!$B$2+'Athletes - Bronze'!AE67*'Medal values'!$B$3, "") + IF(AND(AE$1 = AD$1, AD$2 = "Mixed"), 0.5*AD67, 0) + IF(AND(AE$1 = AF$1, AF$2 = "Mixed"), 0.5*AF67, 0)</f>
        <v>0</v>
      </c>
      <c r="AF67" s="5">
        <f>IF('Athletes - Gold'!AF67+'Athletes - Silver'!AF67+'Athletes - Bronze'!AF67 &gt; 0, 'Athletes - Gold'!AF67*'Medal values'!$B$1+'Athletes - Silver'!AF67*'Medal values'!$B$2+'Athletes - Bronze'!AF67*'Medal values'!$B$3, "") + IF(AND(AF$1 = AE$1, AE$2 = "Mixed"), 0.5*AE67, 0) + IF(AND(AF$1 = AG$1, AG$2 = "Mixed"), 0.5*AG67, 0)</f>
        <v>0</v>
      </c>
      <c r="AG67" s="5">
        <f>IF('Athletes - Gold'!AG67+'Athletes - Silver'!AG67+'Athletes - Bronze'!AG67 &gt; 0, 'Athletes - Gold'!AG67*'Medal values'!$B$1+'Athletes - Silver'!AG67*'Medal values'!$B$2+'Athletes - Bronze'!AG67*'Medal values'!$B$3, "") + IF(AND(AG$1 = AF$1, AF$2 = "Mixed"), 0.5*AF67, 0) + IF(AND(AG$1 = AH$1, AH$2 = "Mixed"), 0.5*AH67, 0)</f>
        <v>0</v>
      </c>
      <c r="AH67" s="5">
        <f>IF('Athletes - Gold'!AH67+'Athletes - Silver'!AH67+'Athletes - Bronze'!AH67 &gt; 0, 'Athletes - Gold'!AH67*'Medal values'!$B$1+'Athletes - Silver'!AH67*'Medal values'!$B$2+'Athletes - Bronze'!AH67*'Medal values'!$B$3, "") + IF(AND(AH$1 = AG$1, AG$2 = "Mixed"), 0.5*AG67, 0) + IF(AND(AH$1 = AI$1, AI$2 = "Mixed"), 0.5*AI67, 0)</f>
        <v>0</v>
      </c>
      <c r="AI67" s="5">
        <f>IF('Athletes - Gold'!AI67+'Athletes - Silver'!AI67+'Athletes - Bronze'!AI67 &gt; 0, 'Athletes - Gold'!AI67*'Medal values'!$B$1+'Athletes - Silver'!AI67*'Medal values'!$B$2+'Athletes - Bronze'!AI67*'Medal values'!$B$3, "") + IF(AND(AI$1 = AH$1, AH$2 = "Mixed"), 0.5*AH67, 0) + IF(AND(AI$1 = AJ$1, AJ$2 = "Mixed"), 0.5*AJ67, 0)</f>
        <v>0</v>
      </c>
      <c r="AJ67" s="5">
        <f>IF('Athletes - Gold'!AJ67+'Athletes - Silver'!AJ67+'Athletes - Bronze'!AJ67 &gt; 0, 'Athletes - Gold'!AJ67*'Medal values'!$B$1+'Athletes - Silver'!AJ67*'Medal values'!$B$2+'Athletes - Bronze'!AJ67*'Medal values'!$B$3, "") + IF(AND(AJ$1 = AI$1, AI$2 = "Mixed"), 0.5*AI67, 0) + IF(AND(AJ$1 = AK$1, AK$2 = "Mixed"), 0.5*AK67, 0)</f>
        <v>0</v>
      </c>
      <c r="AK67" s="5">
        <f>IF('Athletes - Gold'!AK67+'Athletes - Silver'!AK67+'Athletes - Bronze'!AK67 &gt; 0, 'Athletes - Gold'!AK67*'Medal values'!$B$1+'Athletes - Silver'!AK67*'Medal values'!$B$2+'Athletes - Bronze'!AK67*'Medal values'!$B$3, "") + IF(AND(AK$1 = AJ$1, AJ$2 = "Mixed"), 0.5*AJ67, 0) + IF(AND(AK$1 = AL$1, AL$2 = "Mixed"), 0.5*AL67, 0)</f>
        <v>0</v>
      </c>
      <c r="AL67" s="5">
        <f>IF('Athletes - Gold'!AL67+'Athletes - Silver'!AL67+'Athletes - Bronze'!AL67 &gt; 0, 'Athletes - Gold'!AL67*'Medal values'!$B$1+'Athletes - Silver'!AL67*'Medal values'!$B$2+'Athletes - Bronze'!AL67*'Medal values'!$B$3, "") + IF(AND(AL$1 = AK$1, AK$2 = "Mixed"), 0.5*AK67, 0) + IF(AND(AL$1 = AM$1, AM$2 = "Mixed"), 0.5*AM67, 0)</f>
        <v>0</v>
      </c>
      <c r="AM67" s="5">
        <f>IF('Athletes - Gold'!AM67+'Athletes - Silver'!AM67+'Athletes - Bronze'!AM67 &gt; 0, 'Athletes - Gold'!AM67*'Medal values'!$B$1+'Athletes - Silver'!AM67*'Medal values'!$B$2+'Athletes - Bronze'!AM67*'Medal values'!$B$3, "") + IF(AND(AM$1 = AL$1, AL$2 = "Mixed"), 0.5*AL67, 0) + IF(AND(AM$1 = AN$1, AN$2 = "Mixed"), 0.5*AN67, 0)</f>
        <v>0</v>
      </c>
      <c r="AN67" s="5">
        <f>IF('Athletes - Gold'!AN67+'Athletes - Silver'!AN67+'Athletes - Bronze'!AN67 &gt; 0, 'Athletes - Gold'!AN67*'Medal values'!$B$1+'Athletes - Silver'!AN67*'Medal values'!$B$2+'Athletes - Bronze'!AN67*'Medal values'!$B$3, "") + IF(AND(AN$1 = AM$1, AM$2 = "Mixed"), 0.5*AM67, 0) + IF(AND(AN$1 = AO$1, AO$2 = "Mixed"), 0.5*AO67, 0)</f>
        <v>0</v>
      </c>
      <c r="AO67" s="5">
        <f>IF('Athletes - Gold'!AO67+'Athletes - Silver'!AO67+'Athletes - Bronze'!AO67 &gt; 0, 'Athletes - Gold'!AO67*'Medal values'!$B$1+'Athletes - Silver'!AO67*'Medal values'!$B$2+'Athletes - Bronze'!AO67*'Medal values'!$B$3, "") + IF(AND(AO$1 = AN$1, AN$2 = "Mixed"), 0.5*AN67, 0) + IF(AND(AO$1 = AP$1, AP$2 = "Mixed"), 0.5*AP67, 0)</f>
        <v>0</v>
      </c>
      <c r="AP67" s="5">
        <f>IF('Athletes - Gold'!AP67+'Athletes - Silver'!AP67+'Athletes - Bronze'!AP67 &gt; 0, 'Athletes - Gold'!AP67*'Medal values'!$B$1+'Athletes - Silver'!AP67*'Medal values'!$B$2+'Athletes - Bronze'!AP67*'Medal values'!$B$3, "") + IF(AND(AP$1 = AO$1, AO$2 = "Mixed"), 0.5*AO67, 0) + IF(AND(AP$1 = AQ$1, AQ$2 = "Mixed"), 0.5*AQ67, 0)</f>
        <v>0</v>
      </c>
      <c r="AQ67" s="5">
        <f>IF('Athletes - Gold'!AQ67+'Athletes - Silver'!AQ67+'Athletes - Bronze'!AQ67 &gt; 0, 'Athletes - Gold'!AQ67*'Medal values'!$B$1+'Athletes - Silver'!AQ67*'Medal values'!$B$2+'Athletes - Bronze'!AQ67*'Medal values'!$B$3, "") + IF(AND(AQ$1 = AP$1, AP$2 = "Mixed"), 0.5*AP67, 0) + IF(AND(AQ$1 = AR$1, AR$2 = "Mixed"), 0.5*AR67, 0)</f>
        <v>0</v>
      </c>
      <c r="AR67" s="5">
        <f>IF('Athletes - Gold'!AR67+'Athletes - Silver'!AR67+'Athletes - Bronze'!AR67 &gt; 0, 'Athletes - Gold'!AR67*'Medal values'!$B$1+'Athletes - Silver'!AR67*'Medal values'!$B$2+'Athletes - Bronze'!AR67*'Medal values'!$B$3, "") + IF(AND(AR$1 = AQ$1, AQ$2 = "Mixed"), 0.5*AQ67, 0) + IF(AND(AR$1 = AS$1, AS$2 = "Mixed"), 0.5*AS67, 0)</f>
        <v>0</v>
      </c>
      <c r="AS67" s="5">
        <f>IF('Athletes - Gold'!AS67+'Athletes - Silver'!AS67+'Athletes - Bronze'!AS67 &gt; 0, 'Athletes - Gold'!AS67*'Medal values'!$B$1+'Athletes - Silver'!AS67*'Medal values'!$B$2+'Athletes - Bronze'!AS67*'Medal values'!$B$3, "") + IF(AND(AS$1 = AR$1, AR$2 = "Mixed"), 0.5*AR67, 0) + IF(AND(AS$1 = AT$1, AT$2 = "Mixed"), 0.5*AT67, 0)</f>
        <v>0</v>
      </c>
      <c r="AT67" s="5">
        <f>IF('Athletes - Gold'!AT67+'Athletes - Silver'!AT67+'Athletes - Bronze'!AT67 &gt; 0, 'Athletes - Gold'!AT67*'Medal values'!$B$1+'Athletes - Silver'!AT67*'Medal values'!$B$2+'Athletes - Bronze'!AT67*'Medal values'!$B$3, "") + IF(AND(AT$1 = AS$1, AS$2 = "Mixed"), 0.5*AS67, 0) + IF(AND(AT$1 = AU$1, AU$2 = "Mixed"), 0.5*AU67, 0)</f>
        <v>0</v>
      </c>
      <c r="AU67" s="5">
        <f>IF('Athletes - Gold'!AU67+'Athletes - Silver'!AU67+'Athletes - Bronze'!AU67 &gt; 0, 'Athletes - Gold'!AU67*'Medal values'!$B$1+'Athletes - Silver'!AU67*'Medal values'!$B$2+'Athletes - Bronze'!AU67*'Medal values'!$B$3, "") + IF(AND(AU$1 = AT$1, AT$2 = "Mixed"), 0.5*AT67, 0) + IF(AND(AU$1 = AV$1, AV$2 = "Mixed"), 0.5*AV67, 0)</f>
        <v>0</v>
      </c>
      <c r="AV67" s="5">
        <f>IF('Athletes - Gold'!AV67+'Athletes - Silver'!AV67+'Athletes - Bronze'!AV67 &gt; 0, 'Athletes - Gold'!AV67*'Medal values'!$B$1+'Athletes - Silver'!AV67*'Medal values'!$B$2+'Athletes - Bronze'!AV67*'Medal values'!$B$3, "") + IF(AND(AV$1 = AU$1, AU$2 = "Mixed"), 0.5*AU67, 0) + IF(AND(AV$1 = AW$1, AW$2 = "Mixed"), 0.5*AW67, 0)</f>
        <v>0</v>
      </c>
      <c r="AW67" s="5">
        <f>IF('Athletes - Gold'!AW67+'Athletes - Silver'!AW67+'Athletes - Bronze'!AW67 &gt; 0, 'Athletes - Gold'!AW67*'Medal values'!$B$1+'Athletes - Silver'!AW67*'Medal values'!$B$2+'Athletes - Bronze'!AW67*'Medal values'!$B$3, "") + IF(AND(AW$1 = AV$1, AV$2 = "Mixed"), 0.5*AV67, 0) + IF(AND(AW$1 = AX$1, AX$2 = "Mixed"), 0.5*AX67, 0)</f>
        <v>0</v>
      </c>
      <c r="AX67" s="5">
        <f>IF('Athletes - Gold'!AX67+'Athletes - Silver'!AX67+'Athletes - Bronze'!AX67 &gt; 0, 'Athletes - Gold'!AX67*'Medal values'!$B$1+'Athletes - Silver'!AX67*'Medal values'!$B$2+'Athletes - Bronze'!AX67*'Medal values'!$B$3, "") + IF(AND(AX$1 = AW$1, AW$2 = "Mixed"), 0.5*AW67, 0) + IF(AND(AX$1 = AY$1, AY$2 = "Mixed"), 0.5*AY67, 0)</f>
        <v>0</v>
      </c>
      <c r="AY67" s="5">
        <f>IF('Athletes - Gold'!AY67+'Athletes - Silver'!AY67+'Athletes - Bronze'!AY67 &gt; 0, 'Athletes - Gold'!AY67*'Medal values'!$B$1+'Athletes - Silver'!AY67*'Medal values'!$B$2+'Athletes - Bronze'!AY67*'Medal values'!$B$3, "") + IF(AND(AY$1 = AX$1, AX$2 = "Mixed"), 0.5*AX67, 0) + IF(AND(AY$1 = AZ$1, AZ$2 = "Mixed"), 0.5*AZ67, 0)</f>
        <v>0</v>
      </c>
      <c r="AZ67" s="5">
        <f>IF('Athletes - Gold'!AZ67+'Athletes - Silver'!AZ67+'Athletes - Bronze'!AZ67 &gt; 0, 'Athletes - Gold'!AZ67*'Medal values'!$B$1+'Athletes - Silver'!AZ67*'Medal values'!$B$2+'Athletes - Bronze'!AZ67*'Medal values'!$B$3, "") + IF(AND(AZ$1 = AY$1, AY$2 = "Mixed"), 0.5*AY67, 0) + IF(AND(AZ$1 = BA$1, BA$2 = "Mixed"), 0.5*BA67, 0)</f>
        <v>0</v>
      </c>
      <c r="BA67" s="5">
        <f>IF('Athletes - Gold'!BA67+'Athletes - Silver'!BA67+'Athletes - Bronze'!BA67 &gt; 0, 'Athletes - Gold'!BA67*'Medal values'!$B$1+'Athletes - Silver'!BA67*'Medal values'!$B$2+'Athletes - Bronze'!BA67*'Medal values'!$B$3, "") + IF(AND(BA$1 = AZ$1, AZ$2 = "Mixed"), 0.5*AZ67, 0) + IF(AND(BA$1 = BB$1, BB$2 = "Mixed"), 0.5*BB67, 0)</f>
        <v>0</v>
      </c>
      <c r="BB67" s="5">
        <f>IF('Athletes - Gold'!BB67+'Athletes - Silver'!BB67+'Athletes - Bronze'!BB67 &gt; 0, 'Athletes - Gold'!BB67*'Medal values'!$B$1+'Athletes - Silver'!BB67*'Medal values'!$B$2+'Athletes - Bronze'!BB67*'Medal values'!$B$3, "") + IF(AND(BB$1 = BA$1, BA$2 = "Mixed"), 0.5*BA67, 0) + IF(AND(BB$1 = BC$1, BC$2 = "Mixed"), 0.5*BC67, 0)</f>
        <v>0</v>
      </c>
      <c r="BC67" s="5">
        <f>IF('Athletes - Gold'!BC67+'Athletes - Silver'!BC67+'Athletes - Bronze'!BC67 &gt; 0, 'Athletes - Gold'!BC67*'Medal values'!$B$1+'Athletes - Silver'!BC67*'Medal values'!$B$2+'Athletes - Bronze'!BC67*'Medal values'!$B$3, "") + IF(AND(BC$1 = BB$1, BB$2 = "Mixed"), 0.5*BB67, 0) + IF(AND(BC$1 = BD$1, BD$2 = "Mixed"), 0.5*BD67, 0)</f>
        <v>0</v>
      </c>
      <c r="BD67" s="5">
        <f>IF('Athletes - Gold'!BD67+'Athletes - Silver'!BD67+'Athletes - Bronze'!BD67 &gt; 0, 'Athletes - Gold'!BD67*'Medal values'!$B$1+'Athletes - Silver'!BD67*'Medal values'!$B$2+'Athletes - Bronze'!BD67*'Medal values'!$B$3, "") + IF(AND(BD$1 = BC$1, BC$2 = "Mixed"), 0.5*BC67, 0) + IF(AND(BD$1 = BE$1, BE$2 = "Mixed"), 0.5*BE67, 0)</f>
        <v>0</v>
      </c>
      <c r="BE67" s="5">
        <f>IF('Athletes - Gold'!BE67+'Athletes - Silver'!BE67+'Athletes - Bronze'!BE67 &gt; 0, 'Athletes - Gold'!BE67*'Medal values'!$B$1+'Athletes - Silver'!BE67*'Medal values'!$B$2+'Athletes - Bronze'!BE67*'Medal values'!$B$3, "") + IF(AND(BE$1 = BD$1, BD$2 = "Mixed"), 0.5*BD67, 0) + IF(AND(BE$1 = BF$1, BF$2 = "Mixed"), 0.5*BF67, 0)</f>
        <v>0</v>
      </c>
      <c r="BF67" s="5">
        <f>IF('Athletes - Gold'!BF67+'Athletes - Silver'!BF67+'Athletes - Bronze'!BF67 &gt; 0, 'Athletes - Gold'!BF67*'Medal values'!$B$1+'Athletes - Silver'!BF67*'Medal values'!$B$2+'Athletes - Bronze'!BF67*'Medal values'!$B$3, "") + IF(AND(BF$1 = BE$1, BE$2 = "Mixed"), 0.5*BE67, 0) + IF(AND(BF$1 = BG$1, BG$2 = "Mixed"), 0.5*BG67, 0)</f>
        <v>0</v>
      </c>
      <c r="BG67" s="5">
        <f>IF('Athletes - Gold'!BG67+'Athletes - Silver'!BG67+'Athletes - Bronze'!BG67 &gt; 0, 'Athletes - Gold'!BG67*'Medal values'!$B$1+'Athletes - Silver'!BG67*'Medal values'!$B$2+'Athletes - Bronze'!BG67*'Medal values'!$B$3, "") + IF(AND(BG$1 = BF$1, BF$2 = "Mixed"), 0.5*BF67, 0) + IF(AND(BG$1 = BH$1, BH$2 = "Mixed"), 0.5*BH67, 0)</f>
        <v>0</v>
      </c>
      <c r="BH67" s="5">
        <f>IF('Athletes - Gold'!BH67+'Athletes - Silver'!BH67+'Athletes - Bronze'!BH67 &gt; 0, 'Athletes - Gold'!BH67*'Medal values'!$B$1+'Athletes - Silver'!BH67*'Medal values'!$B$2+'Athletes - Bronze'!BH67*'Medal values'!$B$3, "") + IF(AND(BH$1 = BG$1, BG$2 = "Mixed"), 0.5*BG67, 0) + IF(AND(BH$1 = BI$1, BI$2 = "Mixed"), 0.5*BI67, 0)</f>
        <v>0</v>
      </c>
      <c r="BI67" s="5">
        <f>IF('Athletes - Gold'!BI67+'Athletes - Silver'!BI67+'Athletes - Bronze'!BI67 &gt; 0, 'Athletes - Gold'!BI67*'Medal values'!$B$1+'Athletes - Silver'!BI67*'Medal values'!$B$2+'Athletes - Bronze'!BI67*'Medal values'!$B$3, "") + IF(AND(BI$1 = BH$1, BH$2 = "Mixed"), 0.5*BH67, 0) + IF(AND(BI$1 = BJ$1, BJ$2 = "Mixed"), 0.5*BJ67, 0)</f>
        <v>0</v>
      </c>
      <c r="BJ67" s="5">
        <f>IF('Athletes - Gold'!BJ67+'Athletes - Silver'!BJ67+'Athletes - Bronze'!BJ67 &gt; 0, 'Athletes - Gold'!BJ67*'Medal values'!$B$1+'Athletes - Silver'!BJ67*'Medal values'!$B$2+'Athletes - Bronze'!BJ67*'Medal values'!$B$3, "") + IF(AND(BJ$1 = BI$1, BI$2 = "Mixed"), 0.5*BI67, 0) + IF(AND(BJ$1 = BK$1, BK$2 = "Mixed"), 0.5*BK67, 0)</f>
        <v>0</v>
      </c>
      <c r="BK67" s="5">
        <f>IF('Athletes - Gold'!BK67+'Athletes - Silver'!BK67+'Athletes - Bronze'!BK67 &gt; 0, 'Athletes - Gold'!BK67*'Medal values'!$B$1+'Athletes - Silver'!BK67*'Medal values'!$B$2+'Athletes - Bronze'!BK67*'Medal values'!$B$3, "") + IF(AND(BK$1 = BJ$1, BJ$2 = "Mixed"), 0.5*BJ67, 0) + IF(AND(BK$1 = BL$1, BL$2 = "Mixed"), 0.5*BL67, 0)</f>
        <v>0</v>
      </c>
      <c r="BL67" s="5">
        <f>IF('Athletes - Gold'!BL67+'Athletes - Silver'!BL67+'Athletes - Bronze'!BL67 &gt; 0, 'Athletes - Gold'!BL67*'Medal values'!$B$1+'Athletes - Silver'!BL67*'Medal values'!$B$2+'Athletes - Bronze'!BL67*'Medal values'!$B$3, "") + IF(AND(BL$1 = BK$1, BK$2 = "Mixed"), 0.5*BK67, 0) + IF(AND(BL$1 = BM$1, BM$2 = "Mixed"), 0.5*BM67, 0)</f>
        <v>0</v>
      </c>
      <c r="BM67" s="5">
        <f>IF('Athletes - Gold'!BM67+'Athletes - Silver'!BM67+'Athletes - Bronze'!BM67 &gt; 0, 'Athletes - Gold'!BM67*'Medal values'!$B$1+'Athletes - Silver'!BM67*'Medal values'!$B$2+'Athletes - Bronze'!BM67*'Medal values'!$B$3, "") + IF(AND(BM$1 = BL$1, BL$2 = "Mixed"), 0.5*BL67, 0) + IF(AND(BM$1 = BN$1, BN$2 = "Mixed"), 0.5*BN67, 0)</f>
        <v>0</v>
      </c>
      <c r="BN67" s="5">
        <f>IF('Athletes - Gold'!BN67+'Athletes - Silver'!BN67+'Athletes - Bronze'!BN67 &gt; 0, 'Athletes - Gold'!BN67*'Medal values'!$B$1+'Athletes - Silver'!BN67*'Medal values'!$B$2+'Athletes - Bronze'!BN67*'Medal values'!$B$3, "") + IF(AND(BN$1 = BM$1, BM$2 = "Mixed"), 0.5*BM67, 0) + IF(AND(BN$1 = BO$1, BO$2 = "Mixed"), 0.5*BO67, 0)</f>
        <v>0</v>
      </c>
      <c r="BO67" s="5">
        <f>IF('Athletes - Gold'!BO67+'Athletes - Silver'!BO67+'Athletes - Bronze'!BO67 &gt; 0, 'Athletes - Gold'!BO67*'Medal values'!$B$1+'Athletes - Silver'!BO67*'Medal values'!$B$2+'Athletes - Bronze'!BO67*'Medal values'!$B$3, "") + IF(AND(BO$1 = BN$1, BN$2 = "Mixed"), 0.5*BN67, 0) + IF(AND(BO$1 = BP$1, BP$2 = "Mixed"), 0.5*BP67, 0)</f>
        <v>0</v>
      </c>
      <c r="BP67" s="5">
        <f>IF('Athletes - Gold'!BP67+'Athletes - Silver'!BP67+'Athletes - Bronze'!BP67 &gt; 0, 'Athletes - Gold'!BP67*'Medal values'!$B$1+'Athletes - Silver'!BP67*'Medal values'!$B$2+'Athletes - Bronze'!BP67*'Medal values'!$B$3, "") + IF(AND(BP$1 = BO$1, BO$2 = "Mixed"), 0.5*BO67, 0) + IF(AND(BP$1 = BQ$1, BQ$2 = "Mixed"), 0.5*BQ67, 0)</f>
        <v>0</v>
      </c>
      <c r="BQ67" s="5">
        <f>IF('Athletes - Gold'!BQ67+'Athletes - Silver'!BQ67+'Athletes - Bronze'!BQ67 &gt; 0, 'Athletes - Gold'!BQ67*'Medal values'!$B$1+'Athletes - Silver'!BQ67*'Medal values'!$B$2+'Athletes - Bronze'!BQ67*'Medal values'!$B$3, "") + IF(AND(BQ$1 = BP$1, BP$2 = "Mixed"), 0.5*BP67, 0) + IF(AND(BQ$1 = BR$1, BR$2 = "Mixed"), 0.5*BR67, 0)</f>
        <v>0</v>
      </c>
      <c r="BR67" s="5">
        <f>IF('Athletes - Gold'!BR67+'Athletes - Silver'!BR67+'Athletes - Bronze'!BR67 &gt; 0, 'Athletes - Gold'!BR67*'Medal values'!$B$1+'Athletes - Silver'!BR67*'Medal values'!$B$2+'Athletes - Bronze'!BR67*'Medal values'!$B$3, "") + IF(AND(BR$1 = BQ$1, BQ$2 = "Mixed"), 0.5*BQ67, 0) + IF(AND(BR$1 = BS$1, BS$2 = "Mixed"), 0.5*BS67, 0)</f>
        <v>0</v>
      </c>
      <c r="BS67" s="5">
        <f>IF('Athletes - Gold'!BS67+'Athletes - Silver'!BS67+'Athletes - Bronze'!BS67 &gt; 0, 'Athletes - Gold'!BS67*'Medal values'!$B$1+'Athletes - Silver'!BS67*'Medal values'!$B$2+'Athletes - Bronze'!BS67*'Medal values'!$B$3, "") + IF(AND(BS$1 = BR$1, BR$2 = "Mixed"), 0.5*BR67, 0) + IF(AND(BS$1 = BT$1, BT$2 = "Mixed"), 0.5*BT67, 0)</f>
        <v>0</v>
      </c>
      <c r="BT67" s="5">
        <f>IF('Athletes - Gold'!BT67+'Athletes - Silver'!BT67+'Athletes - Bronze'!BT67 &gt; 0, 'Athletes - Gold'!BT67*'Medal values'!$B$1+'Athletes - Silver'!BT67*'Medal values'!$B$2+'Athletes - Bronze'!BT67*'Medal values'!$B$3, "") + IF(AND(BT$1 = BS$1, BS$2 = "Mixed"), 0.5*BS67, 0) + IF(AND(BT$1 = BU$1, BU$2 = "Mixed"), 0.5*BU67, 0)</f>
        <v>0</v>
      </c>
      <c r="BU67" s="5">
        <f>IF('Athletes - Gold'!BU67+'Athletes - Silver'!BU67+'Athletes - Bronze'!BU67 &gt; 0, 'Athletes - Gold'!BU67*'Medal values'!$B$1+'Athletes - Silver'!BU67*'Medal values'!$B$2+'Athletes - Bronze'!BU67*'Medal values'!$B$3, "") + IF(AND(BU$1 = BT$1, BT$2 = "Mixed"), 0.5*BT67, 0) + IF(AND(BU$1 = BV$1, BV$2 = "Mixed"), 0.5*BV67, 0)</f>
        <v>0</v>
      </c>
      <c r="BV67" s="5">
        <f>IF('Athletes - Gold'!BV67+'Athletes - Silver'!BV67+'Athletes - Bronze'!BV67 &gt; 0, 'Athletes - Gold'!BV67*'Medal values'!$B$1+'Athletes - Silver'!BV67*'Medal values'!$B$2+'Athletes - Bronze'!BV67*'Medal values'!$B$3, "") + IF(AND(BV$1 = BU$1, BU$2 = "Mixed"), 0.5*BU67, 0) + IF(AND(BV$1 = BW$1, BW$2 = "Mixed"), 0.5*BW67, 0)</f>
        <v>0</v>
      </c>
      <c r="BW67" s="5">
        <f>IF('Athletes - Gold'!BW67+'Athletes - Silver'!BW67+'Athletes - Bronze'!BW67 &gt; 0, 'Athletes - Gold'!BW67*'Medal values'!$B$1+'Athletes - Silver'!BW67*'Medal values'!$B$2+'Athletes - Bronze'!BW67*'Medal values'!$B$3, "") + IF(AND(BW$1 = BV$1, BV$2 = "Mixed"), 0.5*BV67, 0) + IF(AND(BW$1 = BX$1, BX$2 = "Mixed"), 0.5*BX67, 0)</f>
        <v>0</v>
      </c>
      <c r="BX67" s="5">
        <f>IF('Athletes - Gold'!BX67+'Athletes - Silver'!BX67+'Athletes - Bronze'!BX67 &gt; 0, 'Athletes - Gold'!BX67*'Medal values'!$B$1+'Athletes - Silver'!BX67*'Medal values'!$B$2+'Athletes - Bronze'!BX67*'Medal values'!$B$3, "") + IF(AND(BX$1 = BW$1, BW$2 = "Mixed"), 0.5*BW67, 0) + IF(AND(BX$1 = BY$1, BY$2 = "Mixed"), 0.5*BY67, 0)</f>
        <v>0</v>
      </c>
      <c r="BY67" s="5">
        <f>IF('Athletes - Gold'!BY67+'Athletes - Silver'!BY67+'Athletes - Bronze'!BY67 &gt; 0, 'Athletes - Gold'!BY67*'Medal values'!$B$1+'Athletes - Silver'!BY67*'Medal values'!$B$2+'Athletes - Bronze'!BY67*'Medal values'!$B$3, "") + IF(AND(BY$1 = BX$1, BX$2 = "Mixed"), 0.5*BX67, 0) + IF(AND(BY$1 = BZ$1, BZ$2 = "Mixed"), 0.5*BZ67, 0)</f>
        <v>0</v>
      </c>
      <c r="BZ67" s="5">
        <f>IF('Athletes - Gold'!BZ67+'Athletes - Silver'!BZ67+'Athletes - Bronze'!BZ67 &gt; 0, 'Athletes - Gold'!BZ67*'Medal values'!$B$1+'Athletes - Silver'!BZ67*'Medal values'!$B$2+'Athletes - Bronze'!BZ67*'Medal values'!$B$3, "") + IF(AND(BZ$1 = BY$1, BY$2 = "Mixed"), 0.5*BY67, 0) + IF(AND(BZ$1 = CA$1, CA$2 = "Mixed"), 0.5*CA67, 0)</f>
        <v>0</v>
      </c>
      <c r="CA67" s="5">
        <f>IF('Athletes - Gold'!CA67+'Athletes - Silver'!CA67+'Athletes - Bronze'!CA67 &gt; 0, 'Athletes - Gold'!CA67*'Medal values'!$B$1+'Athletes - Silver'!CA67*'Medal values'!$B$2+'Athletes - Bronze'!CA67*'Medal values'!$B$3, "") + IF(AND(CA$1 = BZ$1, BZ$2 = "Mixed"), 0.5*BZ67, 0) + IF(AND(CA$1 = CB$1, CB$2 = "Mixed"), 0.5*CB67, 0)</f>
        <v>0</v>
      </c>
      <c r="CB67" s="5">
        <f>IF('Athletes - Gold'!CB67+'Athletes - Silver'!CB67+'Athletes - Bronze'!CB67 &gt; 0, 'Athletes - Gold'!CB67*'Medal values'!$B$1+'Athletes - Silver'!CB67*'Medal values'!$B$2+'Athletes - Bronze'!CB67*'Medal values'!$B$3, "") + IF(AND(CB$1 = CA$1, CA$2 = "Mixed"), 0.5*CA67, 0) + IF(AND(CB$1 = CC$1, CC$2 = "Mixed"), 0.5*CC67, 0)</f>
        <v>0</v>
      </c>
      <c r="CC67" s="5">
        <f>IF('Athletes - Gold'!CC67+'Athletes - Silver'!CC67+'Athletes - Bronze'!CC67 &gt; 0, 'Athletes - Gold'!CC67*'Medal values'!$B$1+'Athletes - Silver'!CC67*'Medal values'!$B$2+'Athletes - Bronze'!CC67*'Medal values'!$B$3, "") + IF(AND(CC$1 = CB$1, CB$2 = "Mixed"), 0.5*CB67, 0) + IF(AND(CC$1 = CD$1, CD$2 = "Mixed"), 0.5*CD67, 0)</f>
        <v>0</v>
      </c>
      <c r="CD67" s="5">
        <f>IF('Athletes - Gold'!CD67+'Athletes - Silver'!CD67+'Athletes - Bronze'!CD67 &gt; 0, 'Athletes - Gold'!CD67*'Medal values'!$B$1+'Athletes - Silver'!CD67*'Medal values'!$B$2+'Athletes - Bronze'!CD67*'Medal values'!$B$3, "") + IF(AND(CD$1 = CC$1, CC$2 = "Mixed"), 0.5*CC67, 0) + IF(AND(CD$1 = CE$1, CE$2 = "Mixed"), 0.5*CE67, 0)</f>
        <v>0</v>
      </c>
      <c r="CE67" s="5">
        <f>IF('Athletes - Gold'!CE67+'Athletes - Silver'!CE67+'Athletes - Bronze'!CE67 &gt; 0, 'Athletes - Gold'!CE67*'Medal values'!$B$1+'Athletes - Silver'!CE67*'Medal values'!$B$2+'Athletes - Bronze'!CE67*'Medal values'!$B$3, "") + IF(AND(CE$1 = CD$1, CD$2 = "Mixed"), 0.5*CD67, 0) + IF(AND(CE$1 = CF$1, CF$2 = "Mixed"), 0.5*CF67, 0)</f>
        <v>0</v>
      </c>
      <c r="CF67" s="5">
        <f>IF('Athletes - Gold'!CF67+'Athletes - Silver'!CF67+'Athletes - Bronze'!CF67 &gt; 0, 'Athletes - Gold'!CF67*'Medal values'!$B$1+'Athletes - Silver'!CF67*'Medal values'!$B$2+'Athletes - Bronze'!CF67*'Medal values'!$B$3, "") + IF(AND(CF$1 = CE$1, CE$2 = "Mixed"), 0.5*CE67, 0) + IF(AND(CF$1 = CG$1, CG$2 = "Mixed"), 0.5*CG67, 0)</f>
        <v>0</v>
      </c>
      <c r="CG67" s="5">
        <f>IF('Athletes - Gold'!CG67+'Athletes - Silver'!CG67+'Athletes - Bronze'!CG67 &gt; 0, 'Athletes - Gold'!CG67*'Medal values'!$B$1+'Athletes - Silver'!CG67*'Medal values'!$B$2+'Athletes - Bronze'!CG67*'Medal values'!$B$3, "") + IF(AND(CG$1 = CF$1, CF$2 = "Mixed"), 0.5*CF67, 0) + IF(AND(CG$1 = CH$1, CH$2 = "Mixed"), 0.5*CH67, 0)</f>
        <v>0</v>
      </c>
      <c r="CH67" s="5">
        <f>IF('Athletes - Gold'!CH67+'Athletes - Silver'!CH67+'Athletes - Bronze'!CH67 &gt; 0, 'Athletes - Gold'!CH67*'Medal values'!$B$1+'Athletes - Silver'!CH67*'Medal values'!$B$2+'Athletes - Bronze'!CH67*'Medal values'!$B$3, "") + IF(AND(CH$1 = CG$1, CG$2 = "Mixed"), 0.5*CG67, 0) + IF(AND(CH$1 = CI$1, CI$2 = "Mixed"), 0.5*CI67, 0)</f>
        <v>0</v>
      </c>
      <c r="CI67" s="5">
        <f>IF('Athletes - Gold'!CI67+'Athletes - Silver'!CI67+'Athletes - Bronze'!CI67 &gt; 0, 'Athletes - Gold'!CI67*'Medal values'!$B$1+'Athletes - Silver'!CI67*'Medal values'!$B$2+'Athletes - Bronze'!CI67*'Medal values'!$B$3, "") + IF(AND(CI$1 = CH$1, CH$2 = "Mixed"), 0.5*CH67, 0) + IF(AND(CI$1 = CJ$1, CJ$2 = "Mixed"), 0.5*CJ67, 0)</f>
        <v>0</v>
      </c>
      <c r="CJ67" s="5">
        <f>IF('Athletes - Gold'!CJ67+'Athletes - Silver'!CJ67+'Athletes - Bronze'!CJ67 &gt; 0, 'Athletes - Gold'!CJ67*'Medal values'!$B$1+'Athletes - Silver'!CJ67*'Medal values'!$B$2+'Athletes - Bronze'!CJ67*'Medal values'!$B$3, "") + IF(AND(CJ$1 = CI$1, CI$2 = "Mixed"), 0.5*CI67, 0) + IF(AND(CJ$1 = CK$1, CK$2 = "Mixed"), 0.5*CK67, 0)</f>
        <v>0</v>
      </c>
      <c r="CK67" s="5">
        <f>IF('Athletes - Gold'!CK67+'Athletes - Silver'!CK67+'Athletes - Bronze'!CK67 &gt; 0, 'Athletes - Gold'!CK67*'Medal values'!$B$1+'Athletes - Silver'!CK67*'Medal values'!$B$2+'Athletes - Bronze'!CK67*'Medal values'!$B$3, "") + IF(AND(CK$1 = CJ$1, CJ$2 = "Mixed"), 0.5*CJ67, 0) + IF(AND(CK$1 = CL$1, CL$2 = "Mixed"), 0.5*CL67, 0)</f>
        <v>0</v>
      </c>
      <c r="CL67" s="5">
        <f>IF('Athletes - Gold'!CL67+'Athletes - Silver'!CL67+'Athletes - Bronze'!CL67 &gt; 0, 'Athletes - Gold'!CL67*'Medal values'!$B$1+'Athletes - Silver'!CL67*'Medal values'!$B$2+'Athletes - Bronze'!CL67*'Medal values'!$B$3, "") + IF(AND(CL$1 = CK$1, CK$2 = "Mixed"), 0.5*CK67, 0) + IF(AND(CL$1 = CM$1, CM$2 = "Mixed"), 0.5*CM67, 0)</f>
        <v>0</v>
      </c>
      <c r="CM67" s="5">
        <f>IF('Athletes - Gold'!CM67+'Athletes - Silver'!CM67+'Athletes - Bronze'!CM67 &gt; 0, 'Athletes - Gold'!CM67*'Medal values'!$B$1+'Athletes - Silver'!CM67*'Medal values'!$B$2+'Athletes - Bronze'!CM67*'Medal values'!$B$3, "") + IF(AND(CM$1 = CL$1, CL$2 = "Mixed"), 0.5*CL67, 0) + IF(AND(CM$1 = CN$1, CN$2 = "Mixed"), 0.5*CN67, 0)</f>
        <v>0</v>
      </c>
      <c r="CN67" s="5">
        <f>IF('Athletes - Gold'!CN67+'Athletes - Silver'!CN67+'Athletes - Bronze'!CN67 &gt; 0, 'Athletes - Gold'!CN67*'Medal values'!$B$1+'Athletes - Silver'!CN67*'Medal values'!$B$2+'Athletes - Bronze'!CN67*'Medal values'!$B$3, "") + IF(AND(CN$1 = CM$1, CM$2 = "Mixed"), 0.5*CM67, 0) + IF(AND(CN$1 = CO$1, CO$2 = "Mixed"), 0.5*CO67, 0)</f>
        <v>0</v>
      </c>
      <c r="CO67" s="5">
        <f>IF('Athletes - Gold'!CO67+'Athletes - Silver'!CO67+'Athletes - Bronze'!CO67 &gt; 0, 'Athletes - Gold'!CO67*'Medal values'!$B$1+'Athletes - Silver'!CO67*'Medal values'!$B$2+'Athletes - Bronze'!CO67*'Medal values'!$B$3, "") + IF(AND(CO$1 = CN$1, CN$2 = "Mixed"), 0.5*CN67, 0) + IF(AND(CO$1 = CP$1, CP$2 = "Mixed"), 0.5*CP67, 0)</f>
        <v>0</v>
      </c>
      <c r="CP67" s="5">
        <f>IF('Athletes - Gold'!CP67+'Athletes - Silver'!CP67+'Athletes - Bronze'!CP67 &gt; 0, 'Athletes - Gold'!CP67*'Medal values'!$B$1+'Athletes - Silver'!CP67*'Medal values'!$B$2+'Athletes - Bronze'!CP67*'Medal values'!$B$3, "") + IF(AND(CP$1 = CO$1, CO$2 = "Mixed"), 0.5*CO67, 0) + IF(AND(CP$1 = CQ$1, CQ$2 = "Mixed"), 0.5*CQ67, 0)</f>
        <v>0</v>
      </c>
      <c r="CQ67" s="5">
        <f>IF('Athletes - Gold'!CQ67+'Athletes - Silver'!CQ67+'Athletes - Bronze'!CQ67 &gt; 0, 'Athletes - Gold'!CQ67*'Medal values'!$B$1+'Athletes - Silver'!CQ67*'Medal values'!$B$2+'Athletes - Bronze'!CQ67*'Medal values'!$B$3, "") + IF(AND(CQ$1 = CP$1, CP$2 = "Mixed"), 0.5*CP67, 0) + IF(AND(CQ$1 = CR$1, CR$2 = "Mixed"), 0.5*CR67, 0)</f>
        <v>0</v>
      </c>
      <c r="CR67" s="5">
        <f>IF('Athletes - Gold'!CR67+'Athletes - Silver'!CR67+'Athletes - Bronze'!CR67 &gt; 0, 'Athletes - Gold'!CR67*'Medal values'!$B$1+'Athletes - Silver'!CR67*'Medal values'!$B$2+'Athletes - Bronze'!CR67*'Medal values'!$B$3, "") + IF(AND(CR$1 = CQ$1, CQ$2 = "Mixed"), 0.5*CQ67, 0) + IF(AND(CR$1 = CS$1, CS$2 = "Mixed"), 0.5*CS67, 0)</f>
        <v>0</v>
      </c>
      <c r="CS67" s="5">
        <f>IF('Athletes - Gold'!CS67+'Athletes - Silver'!CS67+'Athletes - Bronze'!CS67 &gt; 0, 'Athletes - Gold'!CS67*'Medal values'!$B$1+'Athletes - Silver'!CS67*'Medal values'!$B$2+'Athletes - Bronze'!CS67*'Medal values'!$B$3, "") + IF(AND(CS$1 = CR$1, CR$2 = "Mixed"), 0.5*CR67, 0) + IF(AND(CS$1 = CT$1, CT$2 = "Mixed"), 0.5*CT67, 0)</f>
        <v>0</v>
      </c>
      <c r="CT67" s="5">
        <f>IF('Athletes - Gold'!CT67+'Athletes - Silver'!CT67+'Athletes - Bronze'!CT67 &gt; 0, 'Athletes - Gold'!CT67*'Medal values'!$B$1+'Athletes - Silver'!CT67*'Medal values'!$B$2+'Athletes - Bronze'!CT67*'Medal values'!$B$3, "") + IF(AND(CT$1 = CS$1, CS$2 = "Mixed"), 0.5*CS67, 0) + IF(AND(CT$1 = CU$1, CU$2 = "Mixed"), 0.5*CU67, 0)</f>
        <v>0</v>
      </c>
      <c r="CU67" s="5">
        <f>IF('Athletes - Gold'!CU67+'Athletes - Silver'!CU67+'Athletes - Bronze'!CU67 &gt; 0, 'Athletes - Gold'!CU67*'Medal values'!$B$1+'Athletes - Silver'!CU67*'Medal values'!$B$2+'Athletes - Bronze'!CU67*'Medal values'!$B$3, "") + IF(AND(CU$1 = CT$1, CT$2 = "Mixed"), 0.5*CT67, 0) + IF(AND(CU$1 = CV$1, CV$2 = "Mixed"), 0.5*CV67, 0)</f>
        <v>0</v>
      </c>
      <c r="CV67" s="5">
        <f>IF('Athletes - Gold'!CV67+'Athletes - Silver'!CV67+'Athletes - Bronze'!CV67 &gt; 0, 'Athletes - Gold'!CV67*'Medal values'!$B$1+'Athletes - Silver'!CV67*'Medal values'!$B$2+'Athletes - Bronze'!CV67*'Medal values'!$B$3, "") + IF(AND(CV$1 = CU$1, CU$2 = "Mixed"), 0.5*CU67, 0) + IF(AND(CV$1 = CW$1, CW$2 = "Mixed"), 0.5*CW67, 0)</f>
        <v>0</v>
      </c>
      <c r="CW67" s="5">
        <f t="shared" ref="CW67:CX67" si="66">SUMIF($B$2:$CV$2,CW$2, $B67:$CV67)</f>
        <v>0</v>
      </c>
      <c r="CX67" s="5">
        <f t="shared" si="66"/>
        <v>2.000001</v>
      </c>
      <c r="CY67" s="5">
        <f t="shared" si="3"/>
        <v>2.000001</v>
      </c>
    </row>
    <row r="68">
      <c r="A68" s="5" t="str">
        <f>Countries!A66</f>
        <v>NED</v>
      </c>
      <c r="B68" s="5">
        <f>IF('Athletes - Gold'!B68+'Athletes - Silver'!B68+'Athletes - Bronze'!B68 &gt; 0, 'Athletes - Gold'!B68*'Medal values'!$B$1+'Athletes - Silver'!B68*'Medal values'!$B$2+'Athletes - Bronze'!B68*'Medal values'!$B$3, "") + IF(AND(B$1 = A$1, A$2 = "Mixed"), 0.5*A68, 0) + IF(AND(B$1 = C$1, C$2 = "Mixed"), 0.5*C68, 0)</f>
        <v>0</v>
      </c>
      <c r="C68" s="5">
        <f>IF('Athletes - Gold'!C68+'Athletes - Silver'!C68+'Athletes - Bronze'!C68 &gt; 0, 'Athletes - Gold'!C68*'Medal values'!$B$1+'Athletes - Silver'!C68*'Medal values'!$B$2+'Athletes - Bronze'!C68*'Medal values'!$B$3, "") + IF(AND(C$1 = B$1, B$2 = "Mixed"), 0.5*B68, 0) + IF(AND(C$1 = D$1, D$2 = "Mixed"), 0.5*D68, 0)</f>
        <v>0</v>
      </c>
      <c r="D68" s="5">
        <f>IF('Athletes - Gold'!D68+'Athletes - Silver'!D68+'Athletes - Bronze'!D68 &gt; 0, 'Athletes - Gold'!D68*'Medal values'!$B$1+'Athletes - Silver'!D68*'Medal values'!$B$2+'Athletes - Bronze'!D68*'Medal values'!$B$3, "") + IF(AND(D$1 = C$1, C$2 = "Mixed"), 0.5*C68, 0) + IF(AND(D$1 = E$1, E$2 = "Mixed"), 0.5*E68, 0)</f>
        <v>2.000001</v>
      </c>
      <c r="E68" s="5">
        <f>IF('Athletes - Gold'!E68+'Athletes - Silver'!E68+'Athletes - Bronze'!E68 &gt; 0, 'Athletes - Gold'!E68*'Medal values'!$B$1+'Athletes - Silver'!E68*'Medal values'!$B$2+'Athletes - Bronze'!E68*'Medal values'!$B$3, "") + IF(AND(E$1 = D$1, D$2 = "Mixed"), 0.5*D68, 0) + IF(AND(E$1 = F$1, F$2 = "Mixed"), 0.5*F68, 0)</f>
        <v>4.000002</v>
      </c>
      <c r="F68" s="5">
        <f>IF('Athletes - Gold'!F68+'Athletes - Silver'!F68+'Athletes - Bronze'!F68 &gt; 0, 'Athletes - Gold'!F68*'Medal values'!$B$1+'Athletes - Silver'!F68*'Medal values'!$B$2+'Athletes - Bronze'!F68*'Medal values'!$B$3, "") + IF(AND(F$1 = E$1, E$2 = "Mixed"), 0.5*E68, 0) + IF(AND(F$1 = G$1, G$2 = "Mixed"), 0.5*G68, 0)</f>
        <v>2.000001</v>
      </c>
      <c r="G68" s="5">
        <f>IF('Athletes - Gold'!G68+'Athletes - Silver'!G68+'Athletes - Bronze'!G68 &gt; 0, 'Athletes - Gold'!G68*'Medal values'!$B$1+'Athletes - Silver'!G68*'Medal values'!$B$2+'Athletes - Bronze'!G68*'Medal values'!$B$3, "") + IF(AND(G$1 = F$1, F$2 = "Mixed"), 0.5*F68, 0) + IF(AND(G$1 = H$1, H$2 = "Mixed"), 0.5*H68, 0)</f>
        <v>0</v>
      </c>
      <c r="H68" s="5">
        <f>IF('Athletes - Gold'!H68+'Athletes - Silver'!H68+'Athletes - Bronze'!H68 &gt; 0, 'Athletes - Gold'!H68*'Medal values'!$B$1+'Athletes - Silver'!H68*'Medal values'!$B$2+'Athletes - Bronze'!H68*'Medal values'!$B$3, "") + IF(AND(H$1 = G$1, G$2 = "Mixed"), 0.5*G68, 0) + IF(AND(H$1 = I$1, I$2 = "Mixed"), 0.5*I68, 0)</f>
        <v>0</v>
      </c>
      <c r="I68" s="5">
        <f>IF('Athletes - Gold'!I68+'Athletes - Silver'!I68+'Athletes - Bronze'!I68 &gt; 0, 'Athletes - Gold'!I68*'Medal values'!$B$1+'Athletes - Silver'!I68*'Medal values'!$B$2+'Athletes - Bronze'!I68*'Medal values'!$B$3, "") + IF(AND(I$1 = H$1, H$2 = "Mixed"), 0.5*H68, 0) + IF(AND(I$1 = J$1, J$2 = "Mixed"), 0.5*J68, 0)</f>
        <v>0</v>
      </c>
      <c r="J68" s="5">
        <f>IF('Athletes - Gold'!J68+'Athletes - Silver'!J68+'Athletes - Bronze'!J68 &gt; 0, 'Athletes - Gold'!J68*'Medal values'!$B$1+'Athletes - Silver'!J68*'Medal values'!$B$2+'Athletes - Bronze'!J68*'Medal values'!$B$3, "") + IF(AND(J$1 = I$1, I$2 = "Mixed"), 0.5*I68, 0) + IF(AND(J$1 = K$1, K$2 = "Mixed"), 0.5*K68, 0)</f>
        <v>10.000005</v>
      </c>
      <c r="K68" s="5">
        <f>IF('Athletes - Gold'!K68+'Athletes - Silver'!K68+'Athletes - Bronze'!K68 &gt; 0, 'Athletes - Gold'!K68*'Medal values'!$B$1+'Athletes - Silver'!K68*'Medal values'!$B$2+'Athletes - Bronze'!K68*'Medal values'!$B$3, "") + IF(AND(K$1 = J$1, J$2 = "Mixed"), 0.5*J68, 0) + IF(AND(K$1 = L$1, L$2 = "Mixed"), 0.5*L68, 0)</f>
        <v>0</v>
      </c>
      <c r="L68" s="5">
        <f>IF('Athletes - Gold'!L68+'Athletes - Silver'!L68+'Athletes - Bronze'!L68 &gt; 0, 'Athletes - Gold'!L68*'Medal values'!$B$1+'Athletes - Silver'!L68*'Medal values'!$B$2+'Athletes - Bronze'!L68*'Medal values'!$B$3, "") + IF(AND(L$1 = K$1, K$2 = "Mixed"), 0.5*K68, 0) + IF(AND(L$1 = M$1, M$2 = "Mixed"), 0.5*M68, 0)</f>
        <v>11.002001</v>
      </c>
      <c r="M68" s="5">
        <f>IF('Athletes - Gold'!M68+'Athletes - Silver'!M68+'Athletes - Bronze'!M68 &gt; 0, 'Athletes - Gold'!M68*'Medal values'!$B$1+'Athletes - Silver'!M68*'Medal values'!$B$2+'Athletes - Bronze'!M68*'Medal values'!$B$3, "") + IF(AND(M$1 = L$1, L$2 = "Mixed"), 0.5*L68, 0) + IF(AND(M$1 = N$1, N$2 = "Mixed"), 0.5*N68, 0)</f>
        <v>0</v>
      </c>
      <c r="N68" s="5">
        <f>IF('Athletes - Gold'!N68+'Athletes - Silver'!N68+'Athletes - Bronze'!N68 &gt; 0, 'Athletes - Gold'!N68*'Medal values'!$B$1+'Athletes - Silver'!N68*'Medal values'!$B$2+'Athletes - Bronze'!N68*'Medal values'!$B$3, "") + IF(AND(N$1 = M$1, M$2 = "Mixed"), 0.5*M68, 0) + IF(AND(N$1 = O$1, O$2 = "Mixed"), 0.5*O68, 0)</f>
        <v>0</v>
      </c>
      <c r="O68" s="5">
        <f>IF('Athletes - Gold'!O68+'Athletes - Silver'!O68+'Athletes - Bronze'!O68 &gt; 0, 'Athletes - Gold'!O68*'Medal values'!$B$1+'Athletes - Silver'!O68*'Medal values'!$B$2+'Athletes - Bronze'!O68*'Medal values'!$B$3, "") + IF(AND(O$1 = N$1, N$2 = "Mixed"), 0.5*N68, 0) + IF(AND(O$1 = P$1, P$2 = "Mixed"), 0.5*P68, 0)</f>
        <v>0</v>
      </c>
      <c r="P68" s="5">
        <f>IF('Athletes - Gold'!P68+'Athletes - Silver'!P68+'Athletes - Bronze'!P68 &gt; 0, 'Athletes - Gold'!P68*'Medal values'!$B$1+'Athletes - Silver'!P68*'Medal values'!$B$2+'Athletes - Bronze'!P68*'Medal values'!$B$3, "") + IF(AND(P$1 = O$1, O$2 = "Mixed"), 0.5*O68, 0) + IF(AND(P$1 = Q$1, Q$2 = "Mixed"), 0.5*Q68, 0)</f>
        <v>0</v>
      </c>
      <c r="Q68" s="5">
        <f>IF('Athletes - Gold'!Q68+'Athletes - Silver'!Q68+'Athletes - Bronze'!Q68 &gt; 0, 'Athletes - Gold'!Q68*'Medal values'!$B$1+'Athletes - Silver'!Q68*'Medal values'!$B$2+'Athletes - Bronze'!Q68*'Medal values'!$B$3, "") + IF(AND(Q$1 = P$1, P$2 = "Mixed"), 0.5*P68, 0) + IF(AND(Q$1 = R$1, R$2 = "Mixed"), 0.5*R68, 0)</f>
        <v>0</v>
      </c>
      <c r="R68" s="5">
        <f>IF('Athletes - Gold'!R68+'Athletes - Silver'!R68+'Athletes - Bronze'!R68 &gt; 0, 'Athletes - Gold'!R68*'Medal values'!$B$1+'Athletes - Silver'!R68*'Medal values'!$B$2+'Athletes - Bronze'!R68*'Medal values'!$B$3, "") + IF(AND(R$1 = Q$1, Q$2 = "Mixed"), 0.5*Q68, 0) + IF(AND(R$1 = S$1, S$2 = "Mixed"), 0.5*S68, 0)</f>
        <v>0</v>
      </c>
      <c r="S68" s="5">
        <f>IF('Athletes - Gold'!S68+'Athletes - Silver'!S68+'Athletes - Bronze'!S68 &gt; 0, 'Athletes - Gold'!S68*'Medal values'!$B$1+'Athletes - Silver'!S68*'Medal values'!$B$2+'Athletes - Bronze'!S68*'Medal values'!$B$3, "") + IF(AND(S$1 = R$1, R$2 = "Mixed"), 0.5*R68, 0) + IF(AND(S$1 = T$1, T$2 = "Mixed"), 0.5*T68, 0)</f>
        <v>0</v>
      </c>
      <c r="T68" s="5">
        <f>IF('Athletes - Gold'!T68+'Athletes - Silver'!T68+'Athletes - Bronze'!T68 &gt; 0, 'Athletes - Gold'!T68*'Medal values'!$B$1+'Athletes - Silver'!T68*'Medal values'!$B$2+'Athletes - Bronze'!T68*'Medal values'!$B$3, "") + IF(AND(T$1 = S$1, S$2 = "Mixed"), 0.5*S68, 0) + IF(AND(T$1 = U$1, U$2 = "Mixed"), 0.5*U68, 0)</f>
        <v>0</v>
      </c>
      <c r="U68" s="5">
        <f>IF('Athletes - Gold'!U68+'Athletes - Silver'!U68+'Athletes - Bronze'!U68 &gt; 0, 'Athletes - Gold'!U68*'Medal values'!$B$1+'Athletes - Silver'!U68*'Medal values'!$B$2+'Athletes - Bronze'!U68*'Medal values'!$B$3, "") + IF(AND(U$1 = T$1, T$2 = "Mixed"), 0.5*T68, 0) + IF(AND(U$1 = V$1, V$2 = "Mixed"), 0.5*V68, 0)</f>
        <v>0</v>
      </c>
      <c r="V68" s="5">
        <f>IF('Athletes - Gold'!V68+'Athletes - Silver'!V68+'Athletes - Bronze'!V68 &gt; 0, 'Athletes - Gold'!V68*'Medal values'!$B$1+'Athletes - Silver'!V68*'Medal values'!$B$2+'Athletes - Bronze'!V68*'Medal values'!$B$3, "") + IF(AND(V$1 = U$1, U$2 = "Mixed"), 0.5*U68, 0) + IF(AND(V$1 = W$1, W$2 = "Mixed"), 0.5*W68, 0)</f>
        <v>0</v>
      </c>
      <c r="W68" s="5">
        <f>IF('Athletes - Gold'!W68+'Athletes - Silver'!W68+'Athletes - Bronze'!W68 &gt; 0, 'Athletes - Gold'!W68*'Medal values'!$B$1+'Athletes - Silver'!W68*'Medal values'!$B$2+'Athletes - Bronze'!W68*'Medal values'!$B$3, "") + IF(AND(W$1 = V$1, V$2 = "Mixed"), 0.5*V68, 0) + IF(AND(W$1 = X$1, X$2 = "Mixed"), 0.5*X68, 0)</f>
        <v>1</v>
      </c>
      <c r="X68" s="5">
        <f>IF('Athletes - Gold'!X68+'Athletes - Silver'!X68+'Athletes - Bronze'!X68 &gt; 0, 'Athletes - Gold'!X68*'Medal values'!$B$1+'Athletes - Silver'!X68*'Medal values'!$B$2+'Athletes - Bronze'!X68*'Medal values'!$B$3, "") + IF(AND(X$1 = W$1, W$2 = "Mixed"), 0.5*W68, 0) + IF(AND(X$1 = Y$1, Y$2 = "Mixed"), 0.5*Y68, 0)</f>
        <v>0</v>
      </c>
      <c r="Y68" s="5">
        <f>IF('Athletes - Gold'!Y68+'Athletes - Silver'!Y68+'Athletes - Bronze'!Y68 &gt; 0, 'Athletes - Gold'!Y68*'Medal values'!$B$1+'Athletes - Silver'!Y68*'Medal values'!$B$2+'Athletes - Bronze'!Y68*'Medal values'!$B$3, "") + IF(AND(Y$1 = X$1, X$2 = "Mixed"), 0.5*X68, 0) + IF(AND(Y$1 = Z$1, Z$2 = "Mixed"), 0.5*Z68, 0)</f>
        <v>0</v>
      </c>
      <c r="Z68" s="5">
        <f>IF('Athletes - Gold'!Z68+'Athletes - Silver'!Z68+'Athletes - Bronze'!Z68 &gt; 0, 'Athletes - Gold'!Z68*'Medal values'!$B$1+'Athletes - Silver'!Z68*'Medal values'!$B$2+'Athletes - Bronze'!Z68*'Medal values'!$B$3, "") + IF(AND(Z$1 = Y$1, Y$2 = "Mixed"), 0.5*Y68, 0) + IF(AND(Z$1 = AA$1, AA$2 = "Mixed"), 0.5*AA68, 0)</f>
        <v>0</v>
      </c>
      <c r="AA68" s="5">
        <f>IF('Athletes - Gold'!AA68+'Athletes - Silver'!AA68+'Athletes - Bronze'!AA68 &gt; 0, 'Athletes - Gold'!AA68*'Medal values'!$B$1+'Athletes - Silver'!AA68*'Medal values'!$B$2+'Athletes - Bronze'!AA68*'Medal values'!$B$3, "") + IF(AND(AA$1 = Z$1, Z$2 = "Mixed"), 0.5*Z68, 0) + IF(AND(AA$1 = AB$1, AB$2 = "Mixed"), 0.5*AB68, 0)</f>
        <v>0</v>
      </c>
      <c r="AB68" s="5">
        <f>IF('Athletes - Gold'!AB68+'Athletes - Silver'!AB68+'Athletes - Bronze'!AB68 &gt; 0, 'Athletes - Gold'!AB68*'Medal values'!$B$1+'Athletes - Silver'!AB68*'Medal values'!$B$2+'Athletes - Bronze'!AB68*'Medal values'!$B$3, "") + IF(AND(AB$1 = AA$1, AA$2 = "Mixed"), 0.5*AA68, 0) + IF(AND(AB$1 = AC$1, AC$2 = "Mixed"), 0.5*AC68, 0)</f>
        <v>0</v>
      </c>
      <c r="AC68" s="5">
        <f>IF('Athletes - Gold'!AC68+'Athletes - Silver'!AC68+'Athletes - Bronze'!AC68 &gt; 0, 'Athletes - Gold'!AC68*'Medal values'!$B$1+'Athletes - Silver'!AC68*'Medal values'!$B$2+'Athletes - Bronze'!AC68*'Medal values'!$B$3, "") + IF(AND(AC$1 = AB$1, AB$2 = "Mixed"), 0.5*AB68, 0) + IF(AND(AC$1 = AD$1, AD$2 = "Mixed"), 0.5*AD68, 0)</f>
        <v>0</v>
      </c>
      <c r="AD68" s="5">
        <f>IF('Athletes - Gold'!AD68+'Athletes - Silver'!AD68+'Athletes - Bronze'!AD68 &gt; 0, 'Athletes - Gold'!AD68*'Medal values'!$B$1+'Athletes - Silver'!AD68*'Medal values'!$B$2+'Athletes - Bronze'!AD68*'Medal values'!$B$3, "") + IF(AND(AD$1 = AC$1, AC$2 = "Mixed"), 0.5*AC68, 0) + IF(AND(AD$1 = AE$1, AE$2 = "Mixed"), 0.5*AE68, 0)</f>
        <v>3.001</v>
      </c>
      <c r="AE68" s="5">
        <f>IF('Athletes - Gold'!AE68+'Athletes - Silver'!AE68+'Athletes - Bronze'!AE68 &gt; 0, 'Athletes - Gold'!AE68*'Medal values'!$B$1+'Athletes - Silver'!AE68*'Medal values'!$B$2+'Athletes - Bronze'!AE68*'Medal values'!$B$3, "") + IF(AND(AE$1 = AD$1, AD$2 = "Mixed"), 0.5*AD68, 0) + IF(AND(AE$1 = AF$1, AF$2 = "Mixed"), 0.5*AF68, 0)</f>
        <v>1</v>
      </c>
      <c r="AF68" s="5">
        <f>IF('Athletes - Gold'!AF68+'Athletes - Silver'!AF68+'Athletes - Bronze'!AF68 &gt; 0, 'Athletes - Gold'!AF68*'Medal values'!$B$1+'Athletes - Silver'!AF68*'Medal values'!$B$2+'Athletes - Bronze'!AF68*'Medal values'!$B$3, "") + IF(AND(AF$1 = AE$1, AE$2 = "Mixed"), 0.5*AE68, 0) + IF(AND(AF$1 = AG$1, AG$2 = "Mixed"), 0.5*AG68, 0)</f>
        <v>0</v>
      </c>
      <c r="AG68" s="5">
        <f>IF('Athletes - Gold'!AG68+'Athletes - Silver'!AG68+'Athletes - Bronze'!AG68 &gt; 0, 'Athletes - Gold'!AG68*'Medal values'!$B$1+'Athletes - Silver'!AG68*'Medal values'!$B$2+'Athletes - Bronze'!AG68*'Medal values'!$B$3, "") + IF(AND(AG$1 = AF$1, AF$2 = "Mixed"), 0.5*AF68, 0) + IF(AND(AG$1 = AH$1, AH$2 = "Mixed"), 0.5*AH68, 0)</f>
        <v>0</v>
      </c>
      <c r="AH68" s="5">
        <f>IF('Athletes - Gold'!AH68+'Athletes - Silver'!AH68+'Athletes - Bronze'!AH68 &gt; 0, 'Athletes - Gold'!AH68*'Medal values'!$B$1+'Athletes - Silver'!AH68*'Medal values'!$B$2+'Athletes - Bronze'!AH68*'Medal values'!$B$3, "") + IF(AND(AH$1 = AG$1, AG$2 = "Mixed"), 0.5*AG68, 0) + IF(AND(AH$1 = AI$1, AI$2 = "Mixed"), 0.5*AI68, 0)</f>
        <v>2.000001</v>
      </c>
      <c r="AI68" s="5">
        <f>IF('Athletes - Gold'!AI68+'Athletes - Silver'!AI68+'Athletes - Bronze'!AI68 &gt; 0, 'Athletes - Gold'!AI68*'Medal values'!$B$1+'Athletes - Silver'!AI68*'Medal values'!$B$2+'Athletes - Bronze'!AI68*'Medal values'!$B$3, "") + IF(AND(AI$1 = AH$1, AH$2 = "Mixed"), 0.5*AH68, 0) + IF(AND(AI$1 = AJ$1, AJ$2 = "Mixed"), 0.5*AJ68, 0)</f>
        <v>6.001001</v>
      </c>
      <c r="AJ68" s="5">
        <f>IF('Athletes - Gold'!AJ68+'Athletes - Silver'!AJ68+'Athletes - Bronze'!AJ68 &gt; 0, 'Athletes - Gold'!AJ68*'Medal values'!$B$1+'Athletes - Silver'!AJ68*'Medal values'!$B$2+'Athletes - Bronze'!AJ68*'Medal values'!$B$3, "") + IF(AND(AJ$1 = AI$1, AI$2 = "Mixed"), 0.5*AI68, 0) + IF(AND(AJ$1 = AK$1, AK$2 = "Mixed"), 0.5*AK68, 0)</f>
        <v>15.004001</v>
      </c>
      <c r="AK68" s="5">
        <f>IF('Athletes - Gold'!AK68+'Athletes - Silver'!AK68+'Athletes - Bronze'!AK68 &gt; 0, 'Athletes - Gold'!AK68*'Medal values'!$B$1+'Athletes - Silver'!AK68*'Medal values'!$B$2+'Athletes - Bronze'!AK68*'Medal values'!$B$3, "") + IF(AND(AK$1 = AJ$1, AJ$2 = "Mixed"), 0.5*AJ68, 0) + IF(AND(AK$1 = AL$1, AL$2 = "Mixed"), 0.5*AL68, 0)</f>
        <v>4.001</v>
      </c>
      <c r="AL68" s="5">
        <f>IF('Athletes - Gold'!AL68+'Athletes - Silver'!AL68+'Athletes - Bronze'!AL68 &gt; 0, 'Athletes - Gold'!AL68*'Medal values'!$B$1+'Athletes - Silver'!AL68*'Medal values'!$B$2+'Athletes - Bronze'!AL68*'Medal values'!$B$3, "") + IF(AND(AL$1 = AK$1, AK$2 = "Mixed"), 0.5*AK68, 0) + IF(AND(AL$1 = AM$1, AM$2 = "Mixed"), 0.5*AM68, 0)</f>
        <v>0</v>
      </c>
      <c r="AM68" s="5">
        <f>IF('Athletes - Gold'!AM68+'Athletes - Silver'!AM68+'Athletes - Bronze'!AM68 &gt; 0, 'Athletes - Gold'!AM68*'Medal values'!$B$1+'Athletes - Silver'!AM68*'Medal values'!$B$2+'Athletes - Bronze'!AM68*'Medal values'!$B$3, "") + IF(AND(AM$1 = AL$1, AL$2 = "Mixed"), 0.5*AL68, 0) + IF(AND(AM$1 = AN$1, AN$2 = "Mixed"), 0.5*AN68, 0)</f>
        <v>0</v>
      </c>
      <c r="AN68" s="5">
        <f>IF('Athletes - Gold'!AN68+'Athletes - Silver'!AN68+'Athletes - Bronze'!AN68 &gt; 0, 'Athletes - Gold'!AN68*'Medal values'!$B$1+'Athletes - Silver'!AN68*'Medal values'!$B$2+'Athletes - Bronze'!AN68*'Medal values'!$B$3, "") + IF(AND(AN$1 = AM$1, AM$2 = "Mixed"), 0.5*AM68, 0) + IF(AND(AN$1 = AO$1, AO$2 = "Mixed"), 0.5*AO68, 0)</f>
        <v>1</v>
      </c>
      <c r="AO68" s="5">
        <f>IF('Athletes - Gold'!AO68+'Athletes - Silver'!AO68+'Athletes - Bronze'!AO68 &gt; 0, 'Athletes - Gold'!AO68*'Medal values'!$B$1+'Athletes - Silver'!AO68*'Medal values'!$B$2+'Athletes - Bronze'!AO68*'Medal values'!$B$3, "") + IF(AND(AO$1 = AN$1, AN$2 = "Mixed"), 0.5*AN68, 0) + IF(AND(AO$1 = AP$1, AP$2 = "Mixed"), 0.5*AP68, 0)</f>
        <v>0</v>
      </c>
      <c r="AP68" s="5">
        <f>IF('Athletes - Gold'!AP68+'Athletes - Silver'!AP68+'Athletes - Bronze'!AP68 &gt; 0, 'Athletes - Gold'!AP68*'Medal values'!$B$1+'Athletes - Silver'!AP68*'Medal values'!$B$2+'Athletes - Bronze'!AP68*'Medal values'!$B$3, "") + IF(AND(AP$1 = AO$1, AO$2 = "Mixed"), 0.5*AO68, 0) + IF(AND(AP$1 = AQ$1, AQ$2 = "Mixed"), 0.5*AQ68, 0)</f>
        <v>0</v>
      </c>
      <c r="AQ68" s="5">
        <f>IF('Athletes - Gold'!AQ68+'Athletes - Silver'!AQ68+'Athletes - Bronze'!AQ68 &gt; 0, 'Athletes - Gold'!AQ68*'Medal values'!$B$1+'Athletes - Silver'!AQ68*'Medal values'!$B$2+'Athletes - Bronze'!AQ68*'Medal values'!$B$3, "") + IF(AND(AQ$1 = AP$1, AP$2 = "Mixed"), 0.5*AP68, 0) + IF(AND(AQ$1 = AR$1, AR$2 = "Mixed"), 0.5*AR68, 0)</f>
        <v>0</v>
      </c>
      <c r="AR68" s="5">
        <f>IF('Athletes - Gold'!AR68+'Athletes - Silver'!AR68+'Athletes - Bronze'!AR68 &gt; 0, 'Athletes - Gold'!AR68*'Medal values'!$B$1+'Athletes - Silver'!AR68*'Medal values'!$B$2+'Athletes - Bronze'!AR68*'Medal values'!$B$3, "") + IF(AND(AR$1 = AQ$1, AQ$2 = "Mixed"), 0.5*AQ68, 0) + IF(AND(AR$1 = AS$1, AS$2 = "Mixed"), 0.5*AS68, 0)</f>
        <v>0</v>
      </c>
      <c r="AS68" s="5">
        <f>IF('Athletes - Gold'!AS68+'Athletes - Silver'!AS68+'Athletes - Bronze'!AS68 &gt; 0, 'Athletes - Gold'!AS68*'Medal values'!$B$1+'Athletes - Silver'!AS68*'Medal values'!$B$2+'Athletes - Bronze'!AS68*'Medal values'!$B$3, "") + IF(AND(AS$1 = AR$1, AR$2 = "Mixed"), 0.5*AR68, 0) + IF(AND(AS$1 = AT$1, AT$2 = "Mixed"), 0.5*AT68, 0)</f>
        <v>0</v>
      </c>
      <c r="AT68" s="5">
        <f>IF('Athletes - Gold'!AT68+'Athletes - Silver'!AT68+'Athletes - Bronze'!AT68 &gt; 0, 'Athletes - Gold'!AT68*'Medal values'!$B$1+'Athletes - Silver'!AT68*'Medal values'!$B$2+'Athletes - Bronze'!AT68*'Medal values'!$B$3, "") + IF(AND(AT$1 = AS$1, AS$2 = "Mixed"), 0.5*AS68, 0) + IF(AND(AT$1 = AU$1, AU$2 = "Mixed"), 0.5*AU68, 0)</f>
        <v>0</v>
      </c>
      <c r="AU68" s="5">
        <f>IF('Athletes - Gold'!AU68+'Athletes - Silver'!AU68+'Athletes - Bronze'!AU68 &gt; 0, 'Athletes - Gold'!AU68*'Medal values'!$B$1+'Athletes - Silver'!AU68*'Medal values'!$B$2+'Athletes - Bronze'!AU68*'Medal values'!$B$3, "") + IF(AND(AU$1 = AT$1, AT$2 = "Mixed"), 0.5*AT68, 0) + IF(AND(AU$1 = AV$1, AV$2 = "Mixed"), 0.5*AV68, 0)</f>
        <v>0</v>
      </c>
      <c r="AV68" s="5">
        <f>IF('Athletes - Gold'!AV68+'Athletes - Silver'!AV68+'Athletes - Bronze'!AV68 &gt; 0, 'Athletes - Gold'!AV68*'Medal values'!$B$1+'Athletes - Silver'!AV68*'Medal values'!$B$2+'Athletes - Bronze'!AV68*'Medal values'!$B$3, "") + IF(AND(AV$1 = AU$1, AU$2 = "Mixed"), 0.5*AU68, 0) + IF(AND(AV$1 = AW$1, AW$2 = "Mixed"), 0.5*AW68, 0)</f>
        <v>0</v>
      </c>
      <c r="AW68" s="5">
        <f>IF('Athletes - Gold'!AW68+'Athletes - Silver'!AW68+'Athletes - Bronze'!AW68 &gt; 0, 'Athletes - Gold'!AW68*'Medal values'!$B$1+'Athletes - Silver'!AW68*'Medal values'!$B$2+'Athletes - Bronze'!AW68*'Medal values'!$B$3, "") + IF(AND(AW$1 = AV$1, AV$2 = "Mixed"), 0.5*AV68, 0) + IF(AND(AW$1 = AX$1, AX$2 = "Mixed"), 0.5*AX68, 0)</f>
        <v>0</v>
      </c>
      <c r="AX68" s="5">
        <f>IF('Athletes - Gold'!AX68+'Athletes - Silver'!AX68+'Athletes - Bronze'!AX68 &gt; 0, 'Athletes - Gold'!AX68*'Medal values'!$B$1+'Athletes - Silver'!AX68*'Medal values'!$B$2+'Athletes - Bronze'!AX68*'Medal values'!$B$3, "") + IF(AND(AX$1 = AW$1, AW$2 = "Mixed"), 0.5*AW68, 0) + IF(AND(AX$1 = AY$1, AY$2 = "Mixed"), 0.5*AY68, 0)</f>
        <v>33.011</v>
      </c>
      <c r="AY68" s="5">
        <f>IF('Athletes - Gold'!AY68+'Athletes - Silver'!AY68+'Athletes - Bronze'!AY68 &gt; 0, 'Athletes - Gold'!AY68*'Medal values'!$B$1+'Athletes - Silver'!AY68*'Medal values'!$B$2+'Athletes - Bronze'!AY68*'Medal values'!$B$3, "") + IF(AND(AY$1 = AX$1, AX$2 = "Mixed"), 0.5*AX68, 0) + IF(AND(AY$1 = AZ$1, AZ$2 = "Mixed"), 0.5*AZ68, 0)</f>
        <v>0</v>
      </c>
      <c r="AZ68" s="5">
        <f>IF('Athletes - Gold'!AZ68+'Athletes - Silver'!AZ68+'Athletes - Bronze'!AZ68 &gt; 0, 'Athletes - Gold'!AZ68*'Medal values'!$B$1+'Athletes - Silver'!AZ68*'Medal values'!$B$2+'Athletes - Bronze'!AZ68*'Medal values'!$B$3, "") + IF(AND(AZ$1 = AY$1, AY$2 = "Mixed"), 0.5*AY68, 0) + IF(AND(AZ$1 = BA$1, BA$2 = "Mixed"), 0.5*BA68, 0)</f>
        <v>0</v>
      </c>
      <c r="BA68" s="5">
        <f>IF('Athletes - Gold'!BA68+'Athletes - Silver'!BA68+'Athletes - Bronze'!BA68 &gt; 0, 'Athletes - Gold'!BA68*'Medal values'!$B$1+'Athletes - Silver'!BA68*'Medal values'!$B$2+'Athletes - Bronze'!BA68*'Medal values'!$B$3, "") + IF(AND(BA$1 = AZ$1, AZ$2 = "Mixed"), 0.5*AZ68, 0) + IF(AND(BA$1 = BB$1, BB$2 = "Mixed"), 0.5*BB68, 0)</f>
        <v>1</v>
      </c>
      <c r="BB68" s="5">
        <f>IF('Athletes - Gold'!BB68+'Athletes - Silver'!BB68+'Athletes - Bronze'!BB68 &gt; 0, 'Athletes - Gold'!BB68*'Medal values'!$B$1+'Athletes - Silver'!BB68*'Medal values'!$B$2+'Athletes - Bronze'!BB68*'Medal values'!$B$3, "") + IF(AND(BB$1 = BA$1, BA$2 = "Mixed"), 0.5*BA68, 0) + IF(AND(BB$1 = BC$1, BC$2 = "Mixed"), 0.5*BC68, 0)</f>
        <v>0</v>
      </c>
      <c r="BC68" s="5">
        <f>IF('Athletes - Gold'!BC68+'Athletes - Silver'!BC68+'Athletes - Bronze'!BC68 &gt; 0, 'Athletes - Gold'!BC68*'Medal values'!$B$1+'Athletes - Silver'!BC68*'Medal values'!$B$2+'Athletes - Bronze'!BC68*'Medal values'!$B$3, "") + IF(AND(BC$1 = BB$1, BB$2 = "Mixed"), 0.5*BB68, 0) + IF(AND(BC$1 = BD$1, BD$2 = "Mixed"), 0.5*BD68, 0)</f>
        <v>0</v>
      </c>
      <c r="BD68" s="5">
        <f>IF('Athletes - Gold'!BD68+'Athletes - Silver'!BD68+'Athletes - Bronze'!BD68 &gt; 0, 'Athletes - Gold'!BD68*'Medal values'!$B$1+'Athletes - Silver'!BD68*'Medal values'!$B$2+'Athletes - Bronze'!BD68*'Medal values'!$B$3, "") + IF(AND(BD$1 = BC$1, BC$2 = "Mixed"), 0.5*BC68, 0) + IF(AND(BD$1 = BE$1, BE$2 = "Mixed"), 0.5*BE68, 0)</f>
        <v>0</v>
      </c>
      <c r="BE68" s="5">
        <f>IF('Athletes - Gold'!BE68+'Athletes - Silver'!BE68+'Athletes - Bronze'!BE68 &gt; 0, 'Athletes - Gold'!BE68*'Medal values'!$B$1+'Athletes - Silver'!BE68*'Medal values'!$B$2+'Athletes - Bronze'!BE68*'Medal values'!$B$3, "") + IF(AND(BE$1 = BD$1, BD$2 = "Mixed"), 0.5*BD68, 0) + IF(AND(BE$1 = BF$1, BF$2 = "Mixed"), 0.5*BF68, 0)</f>
        <v>2.000001</v>
      </c>
      <c r="BF68" s="5">
        <f>IF('Athletes - Gold'!BF68+'Athletes - Silver'!BF68+'Athletes - Bronze'!BF68 &gt; 0, 'Athletes - Gold'!BF68*'Medal values'!$B$1+'Athletes - Silver'!BF68*'Medal values'!$B$2+'Athletes - Bronze'!BF68*'Medal values'!$B$3, "") + IF(AND(BF$1 = BE$1, BE$2 = "Mixed"), 0.5*BE68, 0) + IF(AND(BF$1 = BG$1, BG$2 = "Mixed"), 0.5*BG68, 0)</f>
        <v>0</v>
      </c>
      <c r="BG68" s="5">
        <f>IF('Athletes - Gold'!BG68+'Athletes - Silver'!BG68+'Athletes - Bronze'!BG68 &gt; 0, 'Athletes - Gold'!BG68*'Medal values'!$B$1+'Athletes - Silver'!BG68*'Medal values'!$B$2+'Athletes - Bronze'!BG68*'Medal values'!$B$3, "") + IF(AND(BG$1 = BF$1, BF$2 = "Mixed"), 0.5*BF68, 0) + IF(AND(BG$1 = BH$1, BH$2 = "Mixed"), 0.5*BH68, 0)</f>
        <v>0</v>
      </c>
      <c r="BH68" s="5">
        <f>IF('Athletes - Gold'!BH68+'Athletes - Silver'!BH68+'Athletes - Bronze'!BH68 &gt; 0, 'Athletes - Gold'!BH68*'Medal values'!$B$1+'Athletes - Silver'!BH68*'Medal values'!$B$2+'Athletes - Bronze'!BH68*'Medal values'!$B$3, "") + IF(AND(BH$1 = BG$1, BG$2 = "Mixed"), 0.5*BG68, 0) + IF(AND(BH$1 = BI$1, BI$2 = "Mixed"), 0.5*BI68, 0)</f>
        <v>0</v>
      </c>
      <c r="BI68" s="5">
        <f>IF('Athletes - Gold'!BI68+'Athletes - Silver'!BI68+'Athletes - Bronze'!BI68 &gt; 0, 'Athletes - Gold'!BI68*'Medal values'!$B$1+'Athletes - Silver'!BI68*'Medal values'!$B$2+'Athletes - Bronze'!BI68*'Medal values'!$B$3, "") + IF(AND(BI$1 = BH$1, BH$2 = "Mixed"), 0.5*BH68, 0) + IF(AND(BI$1 = BJ$1, BJ$2 = "Mixed"), 0.5*BJ68, 0)</f>
        <v>16.004002</v>
      </c>
      <c r="BJ68" s="5">
        <f>IF('Athletes - Gold'!BJ68+'Athletes - Silver'!BJ68+'Athletes - Bronze'!BJ68 &gt; 0, 'Athletes - Gold'!BJ68*'Medal values'!$B$1+'Athletes - Silver'!BJ68*'Medal values'!$B$2+'Athletes - Bronze'!BJ68*'Medal values'!$B$3, "") + IF(AND(BJ$1 = BI$1, BI$2 = "Mixed"), 0.5*BI68, 0) + IF(AND(BJ$1 = BK$1, BK$2 = "Mixed"), 0.5*BK68, 0)</f>
        <v>12.000004</v>
      </c>
      <c r="BK68" s="5">
        <f>IF('Athletes - Gold'!BK68+'Athletes - Silver'!BK68+'Athletes - Bronze'!BK68 &gt; 0, 'Athletes - Gold'!BK68*'Medal values'!$B$1+'Athletes - Silver'!BK68*'Medal values'!$B$2+'Athletes - Bronze'!BK68*'Medal values'!$B$3, "") + IF(AND(BK$1 = BJ$1, BJ$2 = "Mixed"), 0.5*BJ68, 0) + IF(AND(BK$1 = BL$1, BL$2 = "Mixed"), 0.5*BL68, 0)</f>
        <v>0</v>
      </c>
      <c r="BL68" s="5">
        <f>IF('Athletes - Gold'!BL68+'Athletes - Silver'!BL68+'Athletes - Bronze'!BL68 &gt; 0, 'Athletes - Gold'!BL68*'Medal values'!$B$1+'Athletes - Silver'!BL68*'Medal values'!$B$2+'Athletes - Bronze'!BL68*'Medal values'!$B$3, "") + IF(AND(BL$1 = BK$1, BK$2 = "Mixed"), 0.5*BK68, 0) + IF(AND(BL$1 = BM$1, BM$2 = "Mixed"), 0.5*BM68, 0)</f>
        <v>0</v>
      </c>
      <c r="BM68" s="5">
        <f>IF('Athletes - Gold'!BM68+'Athletes - Silver'!BM68+'Athletes - Bronze'!BM68 &gt; 0, 'Athletes - Gold'!BM68*'Medal values'!$B$1+'Athletes - Silver'!BM68*'Medal values'!$B$2+'Athletes - Bronze'!BM68*'Medal values'!$B$3, "") + IF(AND(BM$1 = BL$1, BL$2 = "Mixed"), 0.5*BL68, 0) + IF(AND(BM$1 = BN$1, BN$2 = "Mixed"), 0.5*BN68, 0)</f>
        <v>3.001</v>
      </c>
      <c r="BN68" s="5">
        <f>IF('Athletes - Gold'!BN68+'Athletes - Silver'!BN68+'Athletes - Bronze'!BN68 &gt; 0, 'Athletes - Gold'!BN68*'Medal values'!$B$1+'Athletes - Silver'!BN68*'Medal values'!$B$2+'Athletes - Bronze'!BN68*'Medal values'!$B$3, "") + IF(AND(BN$1 = BM$1, BM$2 = "Mixed"), 0.5*BM68, 0) + IF(AND(BN$1 = BO$1, BO$2 = "Mixed"), 0.5*BO68, 0)</f>
        <v>0</v>
      </c>
      <c r="BO68" s="5">
        <f>IF('Athletes - Gold'!BO68+'Athletes - Silver'!BO68+'Athletes - Bronze'!BO68 &gt; 0, 'Athletes - Gold'!BO68*'Medal values'!$B$1+'Athletes - Silver'!BO68*'Medal values'!$B$2+'Athletes - Bronze'!BO68*'Medal values'!$B$3, "") + IF(AND(BO$1 = BN$1, BN$2 = "Mixed"), 0.5*BN68, 0) + IF(AND(BO$1 = BP$1, BP$2 = "Mixed"), 0.5*BP68, 0)</f>
        <v>3</v>
      </c>
      <c r="BP68" s="5">
        <f>IF('Athletes - Gold'!BP68+'Athletes - Silver'!BP68+'Athletes - Bronze'!BP68 &gt; 0, 'Athletes - Gold'!BP68*'Medal values'!$B$1+'Athletes - Silver'!BP68*'Medal values'!$B$2+'Athletes - Bronze'!BP68*'Medal values'!$B$3, "") + IF(AND(BP$1 = BO$1, BO$2 = "Mixed"), 0.5*BO68, 0) + IF(AND(BP$1 = BQ$1, BQ$2 = "Mixed"), 0.5*BQ68, 0)</f>
        <v>0</v>
      </c>
      <c r="BQ68" s="5">
        <f>IF('Athletes - Gold'!BQ68+'Athletes - Silver'!BQ68+'Athletes - Bronze'!BQ68 &gt; 0, 'Athletes - Gold'!BQ68*'Medal values'!$B$1+'Athletes - Silver'!BQ68*'Medal values'!$B$2+'Athletes - Bronze'!BQ68*'Medal values'!$B$3, "") + IF(AND(BQ$1 = BP$1, BP$2 = "Mixed"), 0.5*BP68, 0) + IF(AND(BQ$1 = BR$1, BR$2 = "Mixed"), 0.5*BR68, 0)</f>
        <v>0</v>
      </c>
      <c r="BR68" s="5">
        <f>IF('Athletes - Gold'!BR68+'Athletes - Silver'!BR68+'Athletes - Bronze'!BR68 &gt; 0, 'Athletes - Gold'!BR68*'Medal values'!$B$1+'Athletes - Silver'!BR68*'Medal values'!$B$2+'Athletes - Bronze'!BR68*'Medal values'!$B$3, "") + IF(AND(BR$1 = BQ$1, BQ$2 = "Mixed"), 0.5*BQ68, 0) + IF(AND(BR$1 = BS$1, BS$2 = "Mixed"), 0.5*BS68, 0)</f>
        <v>0</v>
      </c>
      <c r="BS68" s="5">
        <f>IF('Athletes - Gold'!BS68+'Athletes - Silver'!BS68+'Athletes - Bronze'!BS68 &gt; 0, 'Athletes - Gold'!BS68*'Medal values'!$B$1+'Athletes - Silver'!BS68*'Medal values'!$B$2+'Athletes - Bronze'!BS68*'Medal values'!$B$3, "") + IF(AND(BS$1 = BR$1, BR$2 = "Mixed"), 0.5*BR68, 0) + IF(AND(BS$1 = BT$1, BT$2 = "Mixed"), 0.5*BT68, 0)</f>
        <v>0</v>
      </c>
      <c r="BT68" s="5">
        <f>IF('Athletes - Gold'!BT68+'Athletes - Silver'!BT68+'Athletes - Bronze'!BT68 &gt; 0, 'Athletes - Gold'!BT68*'Medal values'!$B$1+'Athletes - Silver'!BT68*'Medal values'!$B$2+'Athletes - Bronze'!BT68*'Medal values'!$B$3, "") + IF(AND(BT$1 = BS$1, BS$2 = "Mixed"), 0.5*BS68, 0) + IF(AND(BT$1 = BU$1, BU$2 = "Mixed"), 0.5*BU68, 0)</f>
        <v>0</v>
      </c>
      <c r="BU68" s="5">
        <f>IF('Athletes - Gold'!BU68+'Athletes - Silver'!BU68+'Athletes - Bronze'!BU68 &gt; 0, 'Athletes - Gold'!BU68*'Medal values'!$B$1+'Athletes - Silver'!BU68*'Medal values'!$B$2+'Athletes - Bronze'!BU68*'Medal values'!$B$3, "") + IF(AND(BU$1 = BT$1, BT$2 = "Mixed"), 0.5*BT68, 0) + IF(AND(BU$1 = BV$1, BV$2 = "Mixed"), 0.5*BV68, 0)</f>
        <v>0</v>
      </c>
      <c r="BV68" s="5">
        <f>IF('Athletes - Gold'!BV68+'Athletes - Silver'!BV68+'Athletes - Bronze'!BV68 &gt; 0, 'Athletes - Gold'!BV68*'Medal values'!$B$1+'Athletes - Silver'!BV68*'Medal values'!$B$2+'Athletes - Bronze'!BV68*'Medal values'!$B$3, "") + IF(AND(BV$1 = BU$1, BU$2 = "Mixed"), 0.5*BU68, 0) + IF(AND(BV$1 = BW$1, BW$2 = "Mixed"), 0.5*BW68, 0)</f>
        <v>0</v>
      </c>
      <c r="BW68" s="5">
        <f>IF('Athletes - Gold'!BW68+'Athletes - Silver'!BW68+'Athletes - Bronze'!BW68 &gt; 0, 'Athletes - Gold'!BW68*'Medal values'!$B$1+'Athletes - Silver'!BW68*'Medal values'!$B$2+'Athletes - Bronze'!BW68*'Medal values'!$B$3, "") + IF(AND(BW$1 = BV$1, BV$2 = "Mixed"), 0.5*BV68, 0) + IF(AND(BW$1 = BX$1, BX$2 = "Mixed"), 0.5*BX68, 0)</f>
        <v>0</v>
      </c>
      <c r="BX68" s="5">
        <f>IF('Athletes - Gold'!BX68+'Athletes - Silver'!BX68+'Athletes - Bronze'!BX68 &gt; 0, 'Athletes - Gold'!BX68*'Medal values'!$B$1+'Athletes - Silver'!BX68*'Medal values'!$B$2+'Athletes - Bronze'!BX68*'Medal values'!$B$3, "") + IF(AND(BX$1 = BW$1, BW$2 = "Mixed"), 0.5*BW68, 0) + IF(AND(BX$1 = BY$1, BY$2 = "Mixed"), 0.5*BY68, 0)</f>
        <v>0</v>
      </c>
      <c r="BY68" s="5">
        <f>IF('Athletes - Gold'!BY68+'Athletes - Silver'!BY68+'Athletes - Bronze'!BY68 &gt; 0, 'Athletes - Gold'!BY68*'Medal values'!$B$1+'Athletes - Silver'!BY68*'Medal values'!$B$2+'Athletes - Bronze'!BY68*'Medal values'!$B$3, "") + IF(AND(BY$1 = BX$1, BX$2 = "Mixed"), 0.5*BX68, 0) + IF(AND(BY$1 = BZ$1, BZ$2 = "Mixed"), 0.5*BZ68, 0)</f>
        <v>4.000002</v>
      </c>
      <c r="BZ68" s="5">
        <f>IF('Athletes - Gold'!BZ68+'Athletes - Silver'!BZ68+'Athletes - Bronze'!BZ68 &gt; 0, 'Athletes - Gold'!BZ68*'Medal values'!$B$1+'Athletes - Silver'!BZ68*'Medal values'!$B$2+'Athletes - Bronze'!BZ68*'Medal values'!$B$3, "") + IF(AND(BZ$1 = BY$1, BY$2 = "Mixed"), 0.5*BY68, 0) + IF(AND(BZ$1 = CA$1, CA$2 = "Mixed"), 0.5*CA68, 0)</f>
        <v>0</v>
      </c>
      <c r="CA68" s="5">
        <f>IF('Athletes - Gold'!CA68+'Athletes - Silver'!CA68+'Athletes - Bronze'!CA68 &gt; 0, 'Athletes - Gold'!CA68*'Medal values'!$B$1+'Athletes - Silver'!CA68*'Medal values'!$B$2+'Athletes - Bronze'!CA68*'Medal values'!$B$3, "") + IF(AND(CA$1 = BZ$1, BZ$2 = "Mixed"), 0.5*BZ68, 0) + IF(AND(CA$1 = CB$1, CB$2 = "Mixed"), 0.5*CB68, 0)</f>
        <v>0</v>
      </c>
      <c r="CB68" s="5">
        <f>IF('Athletes - Gold'!CB68+'Athletes - Silver'!CB68+'Athletes - Bronze'!CB68 &gt; 0, 'Athletes - Gold'!CB68*'Medal values'!$B$1+'Athletes - Silver'!CB68*'Medal values'!$B$2+'Athletes - Bronze'!CB68*'Medal values'!$B$3, "") + IF(AND(CB$1 = CA$1, CA$2 = "Mixed"), 0.5*CA68, 0) + IF(AND(CB$1 = CC$1, CC$2 = "Mixed"), 0.5*CC68, 0)</f>
        <v>0</v>
      </c>
      <c r="CC68" s="5">
        <f>IF('Athletes - Gold'!CC68+'Athletes - Silver'!CC68+'Athletes - Bronze'!CC68 &gt; 0, 'Athletes - Gold'!CC68*'Medal values'!$B$1+'Athletes - Silver'!CC68*'Medal values'!$B$2+'Athletes - Bronze'!CC68*'Medal values'!$B$3, "") + IF(AND(CC$1 = CB$1, CB$2 = "Mixed"), 0.5*CB68, 0) + IF(AND(CC$1 = CD$1, CD$2 = "Mixed"), 0.5*CD68, 0)</f>
        <v>0</v>
      </c>
      <c r="CD68" s="5">
        <f>IF('Athletes - Gold'!CD68+'Athletes - Silver'!CD68+'Athletes - Bronze'!CD68 &gt; 0, 'Athletes - Gold'!CD68*'Medal values'!$B$1+'Athletes - Silver'!CD68*'Medal values'!$B$2+'Athletes - Bronze'!CD68*'Medal values'!$B$3, "") + IF(AND(CD$1 = CC$1, CC$2 = "Mixed"), 0.5*CC68, 0) + IF(AND(CD$1 = CE$1, CE$2 = "Mixed"), 0.5*CE68, 0)</f>
        <v>0</v>
      </c>
      <c r="CE68" s="5">
        <f>IF('Athletes - Gold'!CE68+'Athletes - Silver'!CE68+'Athletes - Bronze'!CE68 &gt; 0, 'Athletes - Gold'!CE68*'Medal values'!$B$1+'Athletes - Silver'!CE68*'Medal values'!$B$2+'Athletes - Bronze'!CE68*'Medal values'!$B$3, "") + IF(AND(CE$1 = CD$1, CD$2 = "Mixed"), 0.5*CD68, 0) + IF(AND(CE$1 = CF$1, CF$2 = "Mixed"), 0.5*CF68, 0)</f>
        <v>0</v>
      </c>
      <c r="CF68" s="5">
        <f>IF('Athletes - Gold'!CF68+'Athletes - Silver'!CF68+'Athletes - Bronze'!CF68 &gt; 0, 'Athletes - Gold'!CF68*'Medal values'!$B$1+'Athletes - Silver'!CF68*'Medal values'!$B$2+'Athletes - Bronze'!CF68*'Medal values'!$B$3, "") + IF(AND(CF$1 = CE$1, CE$2 = "Mixed"), 0.5*CE68, 0) + IF(AND(CF$1 = CG$1, CG$2 = "Mixed"), 0.5*CG68, 0)</f>
        <v>0</v>
      </c>
      <c r="CG68" s="5">
        <f>IF('Athletes - Gold'!CG68+'Athletes - Silver'!CG68+'Athletes - Bronze'!CG68 &gt; 0, 'Athletes - Gold'!CG68*'Medal values'!$B$1+'Athletes - Silver'!CG68*'Medal values'!$B$2+'Athletes - Bronze'!CG68*'Medal values'!$B$3, "") + IF(AND(CG$1 = CF$1, CF$2 = "Mixed"), 0.5*CF68, 0) + IF(AND(CG$1 = CH$1, CH$2 = "Mixed"), 0.5*CH68, 0)</f>
        <v>0</v>
      </c>
      <c r="CH68" s="5">
        <f>IF('Athletes - Gold'!CH68+'Athletes - Silver'!CH68+'Athletes - Bronze'!CH68 &gt; 0, 'Athletes - Gold'!CH68*'Medal values'!$B$1+'Athletes - Silver'!CH68*'Medal values'!$B$2+'Athletes - Bronze'!CH68*'Medal values'!$B$3, "") + IF(AND(CH$1 = CG$1, CG$2 = "Mixed"), 0.5*CG68, 0) + IF(AND(CH$1 = CI$1, CI$2 = "Mixed"), 0.5*CI68, 0)</f>
        <v>0</v>
      </c>
      <c r="CI68" s="5">
        <f>IF('Athletes - Gold'!CI68+'Athletes - Silver'!CI68+'Athletes - Bronze'!CI68 &gt; 0, 'Athletes - Gold'!CI68*'Medal values'!$B$1+'Athletes - Silver'!CI68*'Medal values'!$B$2+'Athletes - Bronze'!CI68*'Medal values'!$B$3, "") + IF(AND(CI$1 = CH$1, CH$2 = "Mixed"), 0.5*CH68, 0) + IF(AND(CI$1 = CJ$1, CJ$2 = "Mixed"), 0.5*CJ68, 0)</f>
        <v>0</v>
      </c>
      <c r="CJ68" s="5">
        <f>IF('Athletes - Gold'!CJ68+'Athletes - Silver'!CJ68+'Athletes - Bronze'!CJ68 &gt; 0, 'Athletes - Gold'!CJ68*'Medal values'!$B$1+'Athletes - Silver'!CJ68*'Medal values'!$B$2+'Athletes - Bronze'!CJ68*'Medal values'!$B$3, "") + IF(AND(CJ$1 = CI$1, CI$2 = "Mixed"), 0.5*CI68, 0) + IF(AND(CJ$1 = CK$1, CK$2 = "Mixed"), 0.5*CK68, 0)</f>
        <v>0</v>
      </c>
      <c r="CK68" s="5">
        <f>IF('Athletes - Gold'!CK68+'Athletes - Silver'!CK68+'Athletes - Bronze'!CK68 &gt; 0, 'Athletes - Gold'!CK68*'Medal values'!$B$1+'Athletes - Silver'!CK68*'Medal values'!$B$2+'Athletes - Bronze'!CK68*'Medal values'!$B$3, "") + IF(AND(CK$1 = CJ$1, CJ$2 = "Mixed"), 0.5*CJ68, 0) + IF(AND(CK$1 = CL$1, CL$2 = "Mixed"), 0.5*CL68, 0)</f>
        <v>0</v>
      </c>
      <c r="CL68" s="5">
        <f>IF('Athletes - Gold'!CL68+'Athletes - Silver'!CL68+'Athletes - Bronze'!CL68 &gt; 0, 'Athletes - Gold'!CL68*'Medal values'!$B$1+'Athletes - Silver'!CL68*'Medal values'!$B$2+'Athletes - Bronze'!CL68*'Medal values'!$B$3, "") + IF(AND(CL$1 = CK$1, CK$2 = "Mixed"), 0.5*CK68, 0) + IF(AND(CL$1 = CM$1, CM$2 = "Mixed"), 0.5*CM68, 0)</f>
        <v>0</v>
      </c>
      <c r="CM68" s="5">
        <f>IF('Athletes - Gold'!CM68+'Athletes - Silver'!CM68+'Athletes - Bronze'!CM68 &gt; 0, 'Athletes - Gold'!CM68*'Medal values'!$B$1+'Athletes - Silver'!CM68*'Medal values'!$B$2+'Athletes - Bronze'!CM68*'Medal values'!$B$3, "") + IF(AND(CM$1 = CL$1, CL$2 = "Mixed"), 0.5*CL68, 0) + IF(AND(CM$1 = CN$1, CN$2 = "Mixed"), 0.5*CN68, 0)</f>
        <v>0</v>
      </c>
      <c r="CN68" s="5">
        <f>IF('Athletes - Gold'!CN68+'Athletes - Silver'!CN68+'Athletes - Bronze'!CN68 &gt; 0, 'Athletes - Gold'!CN68*'Medal values'!$B$1+'Athletes - Silver'!CN68*'Medal values'!$B$2+'Athletes - Bronze'!CN68*'Medal values'!$B$3, "") + IF(AND(CN$1 = CM$1, CM$2 = "Mixed"), 0.5*CM68, 0) + IF(AND(CN$1 = CO$1, CO$2 = "Mixed"), 0.5*CO68, 0)</f>
        <v>0</v>
      </c>
      <c r="CO68" s="5">
        <f>IF('Athletes - Gold'!CO68+'Athletes - Silver'!CO68+'Athletes - Bronze'!CO68 &gt; 0, 'Athletes - Gold'!CO68*'Medal values'!$B$1+'Athletes - Silver'!CO68*'Medal values'!$B$2+'Athletes - Bronze'!CO68*'Medal values'!$B$3, "") + IF(AND(CO$1 = CN$1, CN$2 = "Mixed"), 0.5*CN68, 0) + IF(AND(CO$1 = CP$1, CP$2 = "Mixed"), 0.5*CP68, 0)</f>
        <v>0</v>
      </c>
      <c r="CP68" s="5">
        <f>IF('Athletes - Gold'!CP68+'Athletes - Silver'!CP68+'Athletes - Bronze'!CP68 &gt; 0, 'Athletes - Gold'!CP68*'Medal values'!$B$1+'Athletes - Silver'!CP68*'Medal values'!$B$2+'Athletes - Bronze'!CP68*'Medal values'!$B$3, "") + IF(AND(CP$1 = CO$1, CO$2 = "Mixed"), 0.5*CO68, 0) + IF(AND(CP$1 = CQ$1, CQ$2 = "Mixed"), 0.5*CQ68, 0)</f>
        <v>0</v>
      </c>
      <c r="CQ68" s="5">
        <f>IF('Athletes - Gold'!CQ68+'Athletes - Silver'!CQ68+'Athletes - Bronze'!CQ68 &gt; 0, 'Athletes - Gold'!CQ68*'Medal values'!$B$1+'Athletes - Silver'!CQ68*'Medal values'!$B$2+'Athletes - Bronze'!CQ68*'Medal values'!$B$3, "") + IF(AND(CQ$1 = CP$1, CP$2 = "Mixed"), 0.5*CP68, 0) + IF(AND(CQ$1 = CR$1, CR$2 = "Mixed"), 0.5*CR68, 0)</f>
        <v>0</v>
      </c>
      <c r="CR68" s="5">
        <f>IF('Athletes - Gold'!CR68+'Athletes - Silver'!CR68+'Athletes - Bronze'!CR68 &gt; 0, 'Athletes - Gold'!CR68*'Medal values'!$B$1+'Athletes - Silver'!CR68*'Medal values'!$B$2+'Athletes - Bronze'!CR68*'Medal values'!$B$3, "") + IF(AND(CR$1 = CQ$1, CQ$2 = "Mixed"), 0.5*CQ68, 0) + IF(AND(CR$1 = CS$1, CS$2 = "Mixed"), 0.5*CS68, 0)</f>
        <v>0</v>
      </c>
      <c r="CS68" s="5">
        <f>IF('Athletes - Gold'!CS68+'Athletes - Silver'!CS68+'Athletes - Bronze'!CS68 &gt; 0, 'Athletes - Gold'!CS68*'Medal values'!$B$1+'Athletes - Silver'!CS68*'Medal values'!$B$2+'Athletes - Bronze'!CS68*'Medal values'!$B$3, "") + IF(AND(CS$1 = CR$1, CR$2 = "Mixed"), 0.5*CR68, 0) + IF(AND(CS$1 = CT$1, CT$2 = "Mixed"), 0.5*CT68, 0)</f>
        <v>0</v>
      </c>
      <c r="CT68" s="5">
        <f>IF('Athletes - Gold'!CT68+'Athletes - Silver'!CT68+'Athletes - Bronze'!CT68 &gt; 0, 'Athletes - Gold'!CT68*'Medal values'!$B$1+'Athletes - Silver'!CT68*'Medal values'!$B$2+'Athletes - Bronze'!CT68*'Medal values'!$B$3, "") + IF(AND(CT$1 = CS$1, CS$2 = "Mixed"), 0.5*CS68, 0) + IF(AND(CT$1 = CU$1, CU$2 = "Mixed"), 0.5*CU68, 0)</f>
        <v>0</v>
      </c>
      <c r="CU68" s="5">
        <f>IF('Athletes - Gold'!CU68+'Athletes - Silver'!CU68+'Athletes - Bronze'!CU68 &gt; 0, 'Athletes - Gold'!CU68*'Medal values'!$B$1+'Athletes - Silver'!CU68*'Medal values'!$B$2+'Athletes - Bronze'!CU68*'Medal values'!$B$3, "") + IF(AND(CU$1 = CT$1, CT$2 = "Mixed"), 0.5*CT68, 0) + IF(AND(CU$1 = CV$1, CV$2 = "Mixed"), 0.5*CV68, 0)</f>
        <v>0</v>
      </c>
      <c r="CV68" s="5">
        <f>IF('Athletes - Gold'!CV68+'Athletes - Silver'!CV68+'Athletes - Bronze'!CV68 &gt; 0, 'Athletes - Gold'!CV68*'Medal values'!$B$1+'Athletes - Silver'!CV68*'Medal values'!$B$2+'Athletes - Bronze'!CV68*'Medal values'!$B$3, "") + IF(AND(CV$1 = CU$1, CU$2 = "Mixed"), 0.5*CU68, 0) + IF(AND(CV$1 = CW$1, CW$2 = "Mixed"), 0.5*CW68, 0)</f>
        <v>0</v>
      </c>
      <c r="CW68" s="5">
        <f t="shared" ref="CW68:CX68" si="67">SUMIF($B$2:$CV$2,CW$2, $B68:$CV68)</f>
        <v>55.010012</v>
      </c>
      <c r="CX68" s="5">
        <f t="shared" si="67"/>
        <v>76.015008</v>
      </c>
      <c r="CY68" s="5">
        <f t="shared" si="3"/>
        <v>131.02502</v>
      </c>
    </row>
    <row r="69">
      <c r="A69" s="5" t="str">
        <f>Countries!A67</f>
        <v>NGR</v>
      </c>
      <c r="B69" s="5">
        <f>IF('Athletes - Gold'!B69+'Athletes - Silver'!B69+'Athletes - Bronze'!B69 &gt; 0, 'Athletes - Gold'!B69*'Medal values'!$B$1+'Athletes - Silver'!B69*'Medal values'!$B$2+'Athletes - Bronze'!B69*'Medal values'!$B$3, "") + IF(AND(B$1 = A$1, A$2 = "Mixed"), 0.5*A69, 0) + IF(AND(B$1 = C$1, C$2 = "Mixed"), 0.5*C69, 0)</f>
        <v>0</v>
      </c>
      <c r="C69" s="5">
        <f>IF('Athletes - Gold'!C69+'Athletes - Silver'!C69+'Athletes - Bronze'!C69 &gt; 0, 'Athletes - Gold'!C69*'Medal values'!$B$1+'Athletes - Silver'!C69*'Medal values'!$B$2+'Athletes - Bronze'!C69*'Medal values'!$B$3, "") + IF(AND(C$1 = B$1, B$2 = "Mixed"), 0.5*B69, 0) + IF(AND(C$1 = D$1, D$2 = "Mixed"), 0.5*D69, 0)</f>
        <v>0</v>
      </c>
      <c r="D69" s="5">
        <f>IF('Athletes - Gold'!D69+'Athletes - Silver'!D69+'Athletes - Bronze'!D69 &gt; 0, 'Athletes - Gold'!D69*'Medal values'!$B$1+'Athletes - Silver'!D69*'Medal values'!$B$2+'Athletes - Bronze'!D69*'Medal values'!$B$3, "") + IF(AND(D$1 = C$1, C$2 = "Mixed"), 0.5*C69, 0) + IF(AND(D$1 = E$1, E$2 = "Mixed"), 0.5*E69, 0)</f>
        <v>0</v>
      </c>
      <c r="E69" s="5">
        <f>IF('Athletes - Gold'!E69+'Athletes - Silver'!E69+'Athletes - Bronze'!E69 &gt; 0, 'Athletes - Gold'!E69*'Medal values'!$B$1+'Athletes - Silver'!E69*'Medal values'!$B$2+'Athletes - Bronze'!E69*'Medal values'!$B$3, "") + IF(AND(E$1 = D$1, D$2 = "Mixed"), 0.5*D69, 0) + IF(AND(E$1 = F$1, F$2 = "Mixed"), 0.5*F69, 0)</f>
        <v>0</v>
      </c>
      <c r="F69" s="5">
        <f>IF('Athletes - Gold'!F69+'Athletes - Silver'!F69+'Athletes - Bronze'!F69 &gt; 0, 'Athletes - Gold'!F69*'Medal values'!$B$1+'Athletes - Silver'!F69*'Medal values'!$B$2+'Athletes - Bronze'!F69*'Medal values'!$B$3, "") + IF(AND(F$1 = E$1, E$2 = "Mixed"), 0.5*E69, 0) + IF(AND(F$1 = G$1, G$2 = "Mixed"), 0.5*G69, 0)</f>
        <v>0</v>
      </c>
      <c r="G69" s="5">
        <f>IF('Athletes - Gold'!G69+'Athletes - Silver'!G69+'Athletes - Bronze'!G69 &gt; 0, 'Athletes - Gold'!G69*'Medal values'!$B$1+'Athletes - Silver'!G69*'Medal values'!$B$2+'Athletes - Bronze'!G69*'Medal values'!$B$3, "") + IF(AND(G$1 = F$1, F$2 = "Mixed"), 0.5*F69, 0) + IF(AND(G$1 = H$1, H$2 = "Mixed"), 0.5*H69, 0)</f>
        <v>0</v>
      </c>
      <c r="H69" s="5">
        <f>IF('Athletes - Gold'!H69+'Athletes - Silver'!H69+'Athletes - Bronze'!H69 &gt; 0, 'Athletes - Gold'!H69*'Medal values'!$B$1+'Athletes - Silver'!H69*'Medal values'!$B$2+'Athletes - Bronze'!H69*'Medal values'!$B$3, "") + IF(AND(H$1 = G$1, G$2 = "Mixed"), 0.5*G69, 0) + IF(AND(H$1 = I$1, I$2 = "Mixed"), 0.5*I69, 0)</f>
        <v>0</v>
      </c>
      <c r="I69" s="5">
        <f>IF('Athletes - Gold'!I69+'Athletes - Silver'!I69+'Athletes - Bronze'!I69 &gt; 0, 'Athletes - Gold'!I69*'Medal values'!$B$1+'Athletes - Silver'!I69*'Medal values'!$B$2+'Athletes - Bronze'!I69*'Medal values'!$B$3, "") + IF(AND(I$1 = H$1, H$2 = "Mixed"), 0.5*H69, 0) + IF(AND(I$1 = J$1, J$2 = "Mixed"), 0.5*J69, 0)</f>
        <v>0</v>
      </c>
      <c r="J69" s="5">
        <f>IF('Athletes - Gold'!J69+'Athletes - Silver'!J69+'Athletes - Bronze'!J69 &gt; 0, 'Athletes - Gold'!J69*'Medal values'!$B$1+'Athletes - Silver'!J69*'Medal values'!$B$2+'Athletes - Bronze'!J69*'Medal values'!$B$3, "") + IF(AND(J$1 = I$1, I$2 = "Mixed"), 0.5*I69, 0) + IF(AND(J$1 = K$1, K$2 = "Mixed"), 0.5*K69, 0)</f>
        <v>0</v>
      </c>
      <c r="K69" s="5">
        <f>IF('Athletes - Gold'!K69+'Athletes - Silver'!K69+'Athletes - Bronze'!K69 &gt; 0, 'Athletes - Gold'!K69*'Medal values'!$B$1+'Athletes - Silver'!K69*'Medal values'!$B$2+'Athletes - Bronze'!K69*'Medal values'!$B$3, "") + IF(AND(K$1 = J$1, J$2 = "Mixed"), 0.5*J69, 0) + IF(AND(K$1 = L$1, L$2 = "Mixed"), 0.5*L69, 0)</f>
        <v>0</v>
      </c>
      <c r="L69" s="5">
        <f>IF('Athletes - Gold'!L69+'Athletes - Silver'!L69+'Athletes - Bronze'!L69 &gt; 0, 'Athletes - Gold'!L69*'Medal values'!$B$1+'Athletes - Silver'!L69*'Medal values'!$B$2+'Athletes - Bronze'!L69*'Medal values'!$B$3, "") + IF(AND(L$1 = K$1, K$2 = "Mixed"), 0.5*K69, 0) + IF(AND(L$1 = M$1, M$2 = "Mixed"), 0.5*M69, 0)</f>
        <v>1</v>
      </c>
      <c r="M69" s="5">
        <f>IF('Athletes - Gold'!M69+'Athletes - Silver'!M69+'Athletes - Bronze'!M69 &gt; 0, 'Athletes - Gold'!M69*'Medal values'!$B$1+'Athletes - Silver'!M69*'Medal values'!$B$2+'Athletes - Bronze'!M69*'Medal values'!$B$3, "") + IF(AND(M$1 = L$1, L$2 = "Mixed"), 0.5*L69, 0) + IF(AND(M$1 = N$1, N$2 = "Mixed"), 0.5*N69, 0)</f>
        <v>0</v>
      </c>
      <c r="N69" s="5">
        <f>IF('Athletes - Gold'!N69+'Athletes - Silver'!N69+'Athletes - Bronze'!N69 &gt; 0, 'Athletes - Gold'!N69*'Medal values'!$B$1+'Athletes - Silver'!N69*'Medal values'!$B$2+'Athletes - Bronze'!N69*'Medal values'!$B$3, "") + IF(AND(N$1 = M$1, M$2 = "Mixed"), 0.5*M69, 0) + IF(AND(N$1 = O$1, O$2 = "Mixed"), 0.5*O69, 0)</f>
        <v>0</v>
      </c>
      <c r="O69" s="5">
        <f>IF('Athletes - Gold'!O69+'Athletes - Silver'!O69+'Athletes - Bronze'!O69 &gt; 0, 'Athletes - Gold'!O69*'Medal values'!$B$1+'Athletes - Silver'!O69*'Medal values'!$B$2+'Athletes - Bronze'!O69*'Medal values'!$B$3, "") + IF(AND(O$1 = N$1, N$2 = "Mixed"), 0.5*N69, 0) + IF(AND(O$1 = P$1, P$2 = "Mixed"), 0.5*P69, 0)</f>
        <v>0</v>
      </c>
      <c r="P69" s="5">
        <f>IF('Athletes - Gold'!P69+'Athletes - Silver'!P69+'Athletes - Bronze'!P69 &gt; 0, 'Athletes - Gold'!P69*'Medal values'!$B$1+'Athletes - Silver'!P69*'Medal values'!$B$2+'Athletes - Bronze'!P69*'Medal values'!$B$3, "") + IF(AND(P$1 = O$1, O$2 = "Mixed"), 0.5*O69, 0) + IF(AND(P$1 = Q$1, Q$2 = "Mixed"), 0.5*Q69, 0)</f>
        <v>0</v>
      </c>
      <c r="Q69" s="5">
        <f>IF('Athletes - Gold'!Q69+'Athletes - Silver'!Q69+'Athletes - Bronze'!Q69 &gt; 0, 'Athletes - Gold'!Q69*'Medal values'!$B$1+'Athletes - Silver'!Q69*'Medal values'!$B$2+'Athletes - Bronze'!Q69*'Medal values'!$B$3, "") + IF(AND(Q$1 = P$1, P$2 = "Mixed"), 0.5*P69, 0) + IF(AND(Q$1 = R$1, R$2 = "Mixed"), 0.5*R69, 0)</f>
        <v>0</v>
      </c>
      <c r="R69" s="5">
        <f>IF('Athletes - Gold'!R69+'Athletes - Silver'!R69+'Athletes - Bronze'!R69 &gt; 0, 'Athletes - Gold'!R69*'Medal values'!$B$1+'Athletes - Silver'!R69*'Medal values'!$B$2+'Athletes - Bronze'!R69*'Medal values'!$B$3, "") + IF(AND(R$1 = Q$1, Q$2 = "Mixed"), 0.5*Q69, 0) + IF(AND(R$1 = S$1, S$2 = "Mixed"), 0.5*S69, 0)</f>
        <v>0</v>
      </c>
      <c r="S69" s="5">
        <f>IF('Athletes - Gold'!S69+'Athletes - Silver'!S69+'Athletes - Bronze'!S69 &gt; 0, 'Athletes - Gold'!S69*'Medal values'!$B$1+'Athletes - Silver'!S69*'Medal values'!$B$2+'Athletes - Bronze'!S69*'Medal values'!$B$3, "") + IF(AND(S$1 = R$1, R$2 = "Mixed"), 0.5*R69, 0) + IF(AND(S$1 = T$1, T$2 = "Mixed"), 0.5*T69, 0)</f>
        <v>0</v>
      </c>
      <c r="T69" s="5">
        <f>IF('Athletes - Gold'!T69+'Athletes - Silver'!T69+'Athletes - Bronze'!T69 &gt; 0, 'Athletes - Gold'!T69*'Medal values'!$B$1+'Athletes - Silver'!T69*'Medal values'!$B$2+'Athletes - Bronze'!T69*'Medal values'!$B$3, "") + IF(AND(T$1 = S$1, S$2 = "Mixed"), 0.5*S69, 0) + IF(AND(T$1 = U$1, U$2 = "Mixed"), 0.5*U69, 0)</f>
        <v>0</v>
      </c>
      <c r="U69" s="5">
        <f>IF('Athletes - Gold'!U69+'Athletes - Silver'!U69+'Athletes - Bronze'!U69 &gt; 0, 'Athletes - Gold'!U69*'Medal values'!$B$1+'Athletes - Silver'!U69*'Medal values'!$B$2+'Athletes - Bronze'!U69*'Medal values'!$B$3, "") + IF(AND(U$1 = T$1, T$2 = "Mixed"), 0.5*T69, 0) + IF(AND(U$1 = V$1, V$2 = "Mixed"), 0.5*V69, 0)</f>
        <v>0</v>
      </c>
      <c r="V69" s="5">
        <f>IF('Athletes - Gold'!V69+'Athletes - Silver'!V69+'Athletes - Bronze'!V69 &gt; 0, 'Athletes - Gold'!V69*'Medal values'!$B$1+'Athletes - Silver'!V69*'Medal values'!$B$2+'Athletes - Bronze'!V69*'Medal values'!$B$3, "") + IF(AND(V$1 = U$1, U$2 = "Mixed"), 0.5*U69, 0) + IF(AND(V$1 = W$1, W$2 = "Mixed"), 0.5*W69, 0)</f>
        <v>0</v>
      </c>
      <c r="W69" s="5">
        <f>IF('Athletes - Gold'!W69+'Athletes - Silver'!W69+'Athletes - Bronze'!W69 &gt; 0, 'Athletes - Gold'!W69*'Medal values'!$B$1+'Athletes - Silver'!W69*'Medal values'!$B$2+'Athletes - Bronze'!W69*'Medal values'!$B$3, "") + IF(AND(W$1 = V$1, V$2 = "Mixed"), 0.5*V69, 0) + IF(AND(W$1 = X$1, X$2 = "Mixed"), 0.5*X69, 0)</f>
        <v>0</v>
      </c>
      <c r="X69" s="5">
        <f>IF('Athletes - Gold'!X69+'Athletes - Silver'!X69+'Athletes - Bronze'!X69 &gt; 0, 'Athletes - Gold'!X69*'Medal values'!$B$1+'Athletes - Silver'!X69*'Medal values'!$B$2+'Athletes - Bronze'!X69*'Medal values'!$B$3, "") + IF(AND(X$1 = W$1, W$2 = "Mixed"), 0.5*W69, 0) + IF(AND(X$1 = Y$1, Y$2 = "Mixed"), 0.5*Y69, 0)</f>
        <v>0</v>
      </c>
      <c r="Y69" s="5">
        <f>IF('Athletes - Gold'!Y69+'Athletes - Silver'!Y69+'Athletes - Bronze'!Y69 &gt; 0, 'Athletes - Gold'!Y69*'Medal values'!$B$1+'Athletes - Silver'!Y69*'Medal values'!$B$2+'Athletes - Bronze'!Y69*'Medal values'!$B$3, "") + IF(AND(Y$1 = X$1, X$2 = "Mixed"), 0.5*X69, 0) + IF(AND(Y$1 = Z$1, Z$2 = "Mixed"), 0.5*Z69, 0)</f>
        <v>0</v>
      </c>
      <c r="Z69" s="5">
        <f>IF('Athletes - Gold'!Z69+'Athletes - Silver'!Z69+'Athletes - Bronze'!Z69 &gt; 0, 'Athletes - Gold'!Z69*'Medal values'!$B$1+'Athletes - Silver'!Z69*'Medal values'!$B$2+'Athletes - Bronze'!Z69*'Medal values'!$B$3, "") + IF(AND(Z$1 = Y$1, Y$2 = "Mixed"), 0.5*Y69, 0) + IF(AND(Z$1 = AA$1, AA$2 = "Mixed"), 0.5*AA69, 0)</f>
        <v>0</v>
      </c>
      <c r="AA69" s="5">
        <f>IF('Athletes - Gold'!AA69+'Athletes - Silver'!AA69+'Athletes - Bronze'!AA69 &gt; 0, 'Athletes - Gold'!AA69*'Medal values'!$B$1+'Athletes - Silver'!AA69*'Medal values'!$B$2+'Athletes - Bronze'!AA69*'Medal values'!$B$3, "") + IF(AND(AA$1 = Z$1, Z$2 = "Mixed"), 0.5*Z69, 0) + IF(AND(AA$1 = AB$1, AB$2 = "Mixed"), 0.5*AB69, 0)</f>
        <v>0</v>
      </c>
      <c r="AB69" s="5">
        <f>IF('Athletes - Gold'!AB69+'Athletes - Silver'!AB69+'Athletes - Bronze'!AB69 &gt; 0, 'Athletes - Gold'!AB69*'Medal values'!$B$1+'Athletes - Silver'!AB69*'Medal values'!$B$2+'Athletes - Bronze'!AB69*'Medal values'!$B$3, "") + IF(AND(AB$1 = AA$1, AA$2 = "Mixed"), 0.5*AA69, 0) + IF(AND(AB$1 = AC$1, AC$2 = "Mixed"), 0.5*AC69, 0)</f>
        <v>0</v>
      </c>
      <c r="AC69" s="5">
        <f>IF('Athletes - Gold'!AC69+'Athletes - Silver'!AC69+'Athletes - Bronze'!AC69 &gt; 0, 'Athletes - Gold'!AC69*'Medal values'!$B$1+'Athletes - Silver'!AC69*'Medal values'!$B$2+'Athletes - Bronze'!AC69*'Medal values'!$B$3, "") + IF(AND(AC$1 = AB$1, AB$2 = "Mixed"), 0.5*AB69, 0) + IF(AND(AC$1 = AD$1, AD$2 = "Mixed"), 0.5*AD69, 0)</f>
        <v>0</v>
      </c>
      <c r="AD69" s="5">
        <f>IF('Athletes - Gold'!AD69+'Athletes - Silver'!AD69+'Athletes - Bronze'!AD69 &gt; 0, 'Athletes - Gold'!AD69*'Medal values'!$B$1+'Athletes - Silver'!AD69*'Medal values'!$B$2+'Athletes - Bronze'!AD69*'Medal values'!$B$3, "") + IF(AND(AD$1 = AC$1, AC$2 = "Mixed"), 0.5*AC69, 0) + IF(AND(AD$1 = AE$1, AE$2 = "Mixed"), 0.5*AE69, 0)</f>
        <v>0</v>
      </c>
      <c r="AE69" s="5">
        <f>IF('Athletes - Gold'!AE69+'Athletes - Silver'!AE69+'Athletes - Bronze'!AE69 &gt; 0, 'Athletes - Gold'!AE69*'Medal values'!$B$1+'Athletes - Silver'!AE69*'Medal values'!$B$2+'Athletes - Bronze'!AE69*'Medal values'!$B$3, "") + IF(AND(AE$1 = AD$1, AD$2 = "Mixed"), 0.5*AD69, 0) + IF(AND(AE$1 = AF$1, AF$2 = "Mixed"), 0.5*AF69, 0)</f>
        <v>0</v>
      </c>
      <c r="AF69" s="5">
        <f>IF('Athletes - Gold'!AF69+'Athletes - Silver'!AF69+'Athletes - Bronze'!AF69 &gt; 0, 'Athletes - Gold'!AF69*'Medal values'!$B$1+'Athletes - Silver'!AF69*'Medal values'!$B$2+'Athletes - Bronze'!AF69*'Medal values'!$B$3, "") + IF(AND(AF$1 = AE$1, AE$2 = "Mixed"), 0.5*AE69, 0) + IF(AND(AF$1 = AG$1, AG$2 = "Mixed"), 0.5*AG69, 0)</f>
        <v>0</v>
      </c>
      <c r="AG69" s="5">
        <f>IF('Athletes - Gold'!AG69+'Athletes - Silver'!AG69+'Athletes - Bronze'!AG69 &gt; 0, 'Athletes - Gold'!AG69*'Medal values'!$B$1+'Athletes - Silver'!AG69*'Medal values'!$B$2+'Athletes - Bronze'!AG69*'Medal values'!$B$3, "") + IF(AND(AG$1 = AF$1, AF$2 = "Mixed"), 0.5*AF69, 0) + IF(AND(AG$1 = AH$1, AH$2 = "Mixed"), 0.5*AH69, 0)</f>
        <v>0</v>
      </c>
      <c r="AH69" s="5">
        <f>IF('Athletes - Gold'!AH69+'Athletes - Silver'!AH69+'Athletes - Bronze'!AH69 &gt; 0, 'Athletes - Gold'!AH69*'Medal values'!$B$1+'Athletes - Silver'!AH69*'Medal values'!$B$2+'Athletes - Bronze'!AH69*'Medal values'!$B$3, "") + IF(AND(AH$1 = AG$1, AG$2 = "Mixed"), 0.5*AG69, 0) + IF(AND(AH$1 = AI$1, AI$2 = "Mixed"), 0.5*AI69, 0)</f>
        <v>0</v>
      </c>
      <c r="AI69" s="5">
        <f>IF('Athletes - Gold'!AI69+'Athletes - Silver'!AI69+'Athletes - Bronze'!AI69 &gt; 0, 'Athletes - Gold'!AI69*'Medal values'!$B$1+'Athletes - Silver'!AI69*'Medal values'!$B$2+'Athletes - Bronze'!AI69*'Medal values'!$B$3, "") + IF(AND(AI$1 = AH$1, AH$2 = "Mixed"), 0.5*AH69, 0) + IF(AND(AI$1 = AJ$1, AJ$2 = "Mixed"), 0.5*AJ69, 0)</f>
        <v>0</v>
      </c>
      <c r="AJ69" s="5">
        <f>IF('Athletes - Gold'!AJ69+'Athletes - Silver'!AJ69+'Athletes - Bronze'!AJ69 &gt; 0, 'Athletes - Gold'!AJ69*'Medal values'!$B$1+'Athletes - Silver'!AJ69*'Medal values'!$B$2+'Athletes - Bronze'!AJ69*'Medal values'!$B$3, "") + IF(AND(AJ$1 = AI$1, AI$2 = "Mixed"), 0.5*AI69, 0) + IF(AND(AJ$1 = AK$1, AK$2 = "Mixed"), 0.5*AK69, 0)</f>
        <v>0</v>
      </c>
      <c r="AK69" s="5">
        <f>IF('Athletes - Gold'!AK69+'Athletes - Silver'!AK69+'Athletes - Bronze'!AK69 &gt; 0, 'Athletes - Gold'!AK69*'Medal values'!$B$1+'Athletes - Silver'!AK69*'Medal values'!$B$2+'Athletes - Bronze'!AK69*'Medal values'!$B$3, "") + IF(AND(AK$1 = AJ$1, AJ$2 = "Mixed"), 0.5*AJ69, 0) + IF(AND(AK$1 = AL$1, AL$2 = "Mixed"), 0.5*AL69, 0)</f>
        <v>0</v>
      </c>
      <c r="AL69" s="5">
        <f>IF('Athletes - Gold'!AL69+'Athletes - Silver'!AL69+'Athletes - Bronze'!AL69 &gt; 0, 'Athletes - Gold'!AL69*'Medal values'!$B$1+'Athletes - Silver'!AL69*'Medal values'!$B$2+'Athletes - Bronze'!AL69*'Medal values'!$B$3, "") + IF(AND(AL$1 = AK$1, AK$2 = "Mixed"), 0.5*AK69, 0) + IF(AND(AL$1 = AM$1, AM$2 = "Mixed"), 0.5*AM69, 0)</f>
        <v>0</v>
      </c>
      <c r="AM69" s="5">
        <f>IF('Athletes - Gold'!AM69+'Athletes - Silver'!AM69+'Athletes - Bronze'!AM69 &gt; 0, 'Athletes - Gold'!AM69*'Medal values'!$B$1+'Athletes - Silver'!AM69*'Medal values'!$B$2+'Athletes - Bronze'!AM69*'Medal values'!$B$3, "") + IF(AND(AM$1 = AL$1, AL$2 = "Mixed"), 0.5*AL69, 0) + IF(AND(AM$1 = AN$1, AN$2 = "Mixed"), 0.5*AN69, 0)</f>
        <v>0</v>
      </c>
      <c r="AN69" s="5">
        <f>IF('Athletes - Gold'!AN69+'Athletes - Silver'!AN69+'Athletes - Bronze'!AN69 &gt; 0, 'Athletes - Gold'!AN69*'Medal values'!$B$1+'Athletes - Silver'!AN69*'Medal values'!$B$2+'Athletes - Bronze'!AN69*'Medal values'!$B$3, "") + IF(AND(AN$1 = AM$1, AM$2 = "Mixed"), 0.5*AM69, 0) + IF(AND(AN$1 = AO$1, AO$2 = "Mixed"), 0.5*AO69, 0)</f>
        <v>0</v>
      </c>
      <c r="AO69" s="5">
        <f>IF('Athletes - Gold'!AO69+'Athletes - Silver'!AO69+'Athletes - Bronze'!AO69 &gt; 0, 'Athletes - Gold'!AO69*'Medal values'!$B$1+'Athletes - Silver'!AO69*'Medal values'!$B$2+'Athletes - Bronze'!AO69*'Medal values'!$B$3, "") + IF(AND(AO$1 = AN$1, AN$2 = "Mixed"), 0.5*AN69, 0) + IF(AND(AO$1 = AP$1, AP$2 = "Mixed"), 0.5*AP69, 0)</f>
        <v>0</v>
      </c>
      <c r="AP69" s="5">
        <f>IF('Athletes - Gold'!AP69+'Athletes - Silver'!AP69+'Athletes - Bronze'!AP69 &gt; 0, 'Athletes - Gold'!AP69*'Medal values'!$B$1+'Athletes - Silver'!AP69*'Medal values'!$B$2+'Athletes - Bronze'!AP69*'Medal values'!$B$3, "") + IF(AND(AP$1 = AO$1, AO$2 = "Mixed"), 0.5*AO69, 0) + IF(AND(AP$1 = AQ$1, AQ$2 = "Mixed"), 0.5*AQ69, 0)</f>
        <v>0</v>
      </c>
      <c r="AQ69" s="5">
        <f>IF('Athletes - Gold'!AQ69+'Athletes - Silver'!AQ69+'Athletes - Bronze'!AQ69 &gt; 0, 'Athletes - Gold'!AQ69*'Medal values'!$B$1+'Athletes - Silver'!AQ69*'Medal values'!$B$2+'Athletes - Bronze'!AQ69*'Medal values'!$B$3, "") + IF(AND(AQ$1 = AP$1, AP$2 = "Mixed"), 0.5*AP69, 0) + IF(AND(AQ$1 = AR$1, AR$2 = "Mixed"), 0.5*AR69, 0)</f>
        <v>0</v>
      </c>
      <c r="AR69" s="5">
        <f>IF('Athletes - Gold'!AR69+'Athletes - Silver'!AR69+'Athletes - Bronze'!AR69 &gt; 0, 'Athletes - Gold'!AR69*'Medal values'!$B$1+'Athletes - Silver'!AR69*'Medal values'!$B$2+'Athletes - Bronze'!AR69*'Medal values'!$B$3, "") + IF(AND(AR$1 = AQ$1, AQ$2 = "Mixed"), 0.5*AQ69, 0) + IF(AND(AR$1 = AS$1, AS$2 = "Mixed"), 0.5*AS69, 0)</f>
        <v>0</v>
      </c>
      <c r="AS69" s="5">
        <f>IF('Athletes - Gold'!AS69+'Athletes - Silver'!AS69+'Athletes - Bronze'!AS69 &gt; 0, 'Athletes - Gold'!AS69*'Medal values'!$B$1+'Athletes - Silver'!AS69*'Medal values'!$B$2+'Athletes - Bronze'!AS69*'Medal values'!$B$3, "") + IF(AND(AS$1 = AR$1, AR$2 = "Mixed"), 0.5*AR69, 0) + IF(AND(AS$1 = AT$1, AT$2 = "Mixed"), 0.5*AT69, 0)</f>
        <v>0</v>
      </c>
      <c r="AT69" s="5">
        <f>IF('Athletes - Gold'!AT69+'Athletes - Silver'!AT69+'Athletes - Bronze'!AT69 &gt; 0, 'Athletes - Gold'!AT69*'Medal values'!$B$1+'Athletes - Silver'!AT69*'Medal values'!$B$2+'Athletes - Bronze'!AT69*'Medal values'!$B$3, "") + IF(AND(AT$1 = AS$1, AS$2 = "Mixed"), 0.5*AS69, 0) + IF(AND(AT$1 = AU$1, AU$2 = "Mixed"), 0.5*AU69, 0)</f>
        <v>0</v>
      </c>
      <c r="AU69" s="5">
        <f>IF('Athletes - Gold'!AU69+'Athletes - Silver'!AU69+'Athletes - Bronze'!AU69 &gt; 0, 'Athletes - Gold'!AU69*'Medal values'!$B$1+'Athletes - Silver'!AU69*'Medal values'!$B$2+'Athletes - Bronze'!AU69*'Medal values'!$B$3, "") + IF(AND(AU$1 = AT$1, AT$2 = "Mixed"), 0.5*AT69, 0) + IF(AND(AU$1 = AV$1, AV$2 = "Mixed"), 0.5*AV69, 0)</f>
        <v>0</v>
      </c>
      <c r="AV69" s="5">
        <f>IF('Athletes - Gold'!AV69+'Athletes - Silver'!AV69+'Athletes - Bronze'!AV69 &gt; 0, 'Athletes - Gold'!AV69*'Medal values'!$B$1+'Athletes - Silver'!AV69*'Medal values'!$B$2+'Athletes - Bronze'!AV69*'Medal values'!$B$3, "") + IF(AND(AV$1 = AU$1, AU$2 = "Mixed"), 0.5*AU69, 0) + IF(AND(AV$1 = AW$1, AW$2 = "Mixed"), 0.5*AW69, 0)</f>
        <v>0</v>
      </c>
      <c r="AW69" s="5">
        <f>IF('Athletes - Gold'!AW69+'Athletes - Silver'!AW69+'Athletes - Bronze'!AW69 &gt; 0, 'Athletes - Gold'!AW69*'Medal values'!$B$1+'Athletes - Silver'!AW69*'Medal values'!$B$2+'Athletes - Bronze'!AW69*'Medal values'!$B$3, "") + IF(AND(AW$1 = AV$1, AV$2 = "Mixed"), 0.5*AV69, 0) + IF(AND(AW$1 = AX$1, AX$2 = "Mixed"), 0.5*AX69, 0)</f>
        <v>0</v>
      </c>
      <c r="AX69" s="5">
        <f>IF('Athletes - Gold'!AX69+'Athletes - Silver'!AX69+'Athletes - Bronze'!AX69 &gt; 0, 'Athletes - Gold'!AX69*'Medal values'!$B$1+'Athletes - Silver'!AX69*'Medal values'!$B$2+'Athletes - Bronze'!AX69*'Medal values'!$B$3, "") + IF(AND(AX$1 = AW$1, AW$2 = "Mixed"), 0.5*AW69, 0) + IF(AND(AX$1 = AY$1, AY$2 = "Mixed"), 0.5*AY69, 0)</f>
        <v>0</v>
      </c>
      <c r="AY69" s="5">
        <f>IF('Athletes - Gold'!AY69+'Athletes - Silver'!AY69+'Athletes - Bronze'!AY69 &gt; 0, 'Athletes - Gold'!AY69*'Medal values'!$B$1+'Athletes - Silver'!AY69*'Medal values'!$B$2+'Athletes - Bronze'!AY69*'Medal values'!$B$3, "") + IF(AND(AY$1 = AX$1, AX$2 = "Mixed"), 0.5*AX69, 0) + IF(AND(AY$1 = AZ$1, AZ$2 = "Mixed"), 0.5*AZ69, 0)</f>
        <v>0</v>
      </c>
      <c r="AZ69" s="5">
        <f>IF('Athletes - Gold'!AZ69+'Athletes - Silver'!AZ69+'Athletes - Bronze'!AZ69 &gt; 0, 'Athletes - Gold'!AZ69*'Medal values'!$B$1+'Athletes - Silver'!AZ69*'Medal values'!$B$2+'Athletes - Bronze'!AZ69*'Medal values'!$B$3, "") + IF(AND(AZ$1 = AY$1, AY$2 = "Mixed"), 0.5*AY69, 0) + IF(AND(AZ$1 = BA$1, BA$2 = "Mixed"), 0.5*BA69, 0)</f>
        <v>0</v>
      </c>
      <c r="BA69" s="5">
        <f>IF('Athletes - Gold'!BA69+'Athletes - Silver'!BA69+'Athletes - Bronze'!BA69 &gt; 0, 'Athletes - Gold'!BA69*'Medal values'!$B$1+'Athletes - Silver'!BA69*'Medal values'!$B$2+'Athletes - Bronze'!BA69*'Medal values'!$B$3, "") + IF(AND(BA$1 = AZ$1, AZ$2 = "Mixed"), 0.5*AZ69, 0) + IF(AND(BA$1 = BB$1, BB$2 = "Mixed"), 0.5*BB69, 0)</f>
        <v>0</v>
      </c>
      <c r="BB69" s="5">
        <f>IF('Athletes - Gold'!BB69+'Athletes - Silver'!BB69+'Athletes - Bronze'!BB69 &gt; 0, 'Athletes - Gold'!BB69*'Medal values'!$B$1+'Athletes - Silver'!BB69*'Medal values'!$B$2+'Athletes - Bronze'!BB69*'Medal values'!$B$3, "") + IF(AND(BB$1 = BA$1, BA$2 = "Mixed"), 0.5*BA69, 0) + IF(AND(BB$1 = BC$1, BC$2 = "Mixed"), 0.5*BC69, 0)</f>
        <v>0</v>
      </c>
      <c r="BC69" s="5">
        <f>IF('Athletes - Gold'!BC69+'Athletes - Silver'!BC69+'Athletes - Bronze'!BC69 &gt; 0, 'Athletes - Gold'!BC69*'Medal values'!$B$1+'Athletes - Silver'!BC69*'Medal values'!$B$2+'Athletes - Bronze'!BC69*'Medal values'!$B$3, "") + IF(AND(BC$1 = BB$1, BB$2 = "Mixed"), 0.5*BB69, 0) + IF(AND(BC$1 = BD$1, BD$2 = "Mixed"), 0.5*BD69, 0)</f>
        <v>0</v>
      </c>
      <c r="BD69" s="5">
        <f>IF('Athletes - Gold'!BD69+'Athletes - Silver'!BD69+'Athletes - Bronze'!BD69 &gt; 0, 'Athletes - Gold'!BD69*'Medal values'!$B$1+'Athletes - Silver'!BD69*'Medal values'!$B$2+'Athletes - Bronze'!BD69*'Medal values'!$B$3, "") + IF(AND(BD$1 = BC$1, BC$2 = "Mixed"), 0.5*BC69, 0) + IF(AND(BD$1 = BE$1, BE$2 = "Mixed"), 0.5*BE69, 0)</f>
        <v>0</v>
      </c>
      <c r="BE69" s="5">
        <f>IF('Athletes - Gold'!BE69+'Athletes - Silver'!BE69+'Athletes - Bronze'!BE69 &gt; 0, 'Athletes - Gold'!BE69*'Medal values'!$B$1+'Athletes - Silver'!BE69*'Medal values'!$B$2+'Athletes - Bronze'!BE69*'Medal values'!$B$3, "") + IF(AND(BE$1 = BD$1, BD$2 = "Mixed"), 0.5*BD69, 0) + IF(AND(BE$1 = BF$1, BF$2 = "Mixed"), 0.5*BF69, 0)</f>
        <v>0</v>
      </c>
      <c r="BF69" s="5">
        <f>IF('Athletes - Gold'!BF69+'Athletes - Silver'!BF69+'Athletes - Bronze'!BF69 &gt; 0, 'Athletes - Gold'!BF69*'Medal values'!$B$1+'Athletes - Silver'!BF69*'Medal values'!$B$2+'Athletes - Bronze'!BF69*'Medal values'!$B$3, "") + IF(AND(BF$1 = BE$1, BE$2 = "Mixed"), 0.5*BE69, 0) + IF(AND(BF$1 = BG$1, BG$2 = "Mixed"), 0.5*BG69, 0)</f>
        <v>0</v>
      </c>
      <c r="BG69" s="5">
        <f>IF('Athletes - Gold'!BG69+'Athletes - Silver'!BG69+'Athletes - Bronze'!BG69 &gt; 0, 'Athletes - Gold'!BG69*'Medal values'!$B$1+'Athletes - Silver'!BG69*'Medal values'!$B$2+'Athletes - Bronze'!BG69*'Medal values'!$B$3, "") + IF(AND(BG$1 = BF$1, BF$2 = "Mixed"), 0.5*BF69, 0) + IF(AND(BG$1 = BH$1, BH$2 = "Mixed"), 0.5*BH69, 0)</f>
        <v>0</v>
      </c>
      <c r="BH69" s="5">
        <f>IF('Athletes - Gold'!BH69+'Athletes - Silver'!BH69+'Athletes - Bronze'!BH69 &gt; 0, 'Athletes - Gold'!BH69*'Medal values'!$B$1+'Athletes - Silver'!BH69*'Medal values'!$B$2+'Athletes - Bronze'!BH69*'Medal values'!$B$3, "") + IF(AND(BH$1 = BG$1, BG$2 = "Mixed"), 0.5*BG69, 0) + IF(AND(BH$1 = BI$1, BI$2 = "Mixed"), 0.5*BI69, 0)</f>
        <v>0</v>
      </c>
      <c r="BI69" s="5">
        <f>IF('Athletes - Gold'!BI69+'Athletes - Silver'!BI69+'Athletes - Bronze'!BI69 &gt; 0, 'Athletes - Gold'!BI69*'Medal values'!$B$1+'Athletes - Silver'!BI69*'Medal values'!$B$2+'Athletes - Bronze'!BI69*'Medal values'!$B$3, "") + IF(AND(BI$1 = BH$1, BH$2 = "Mixed"), 0.5*BH69, 0) + IF(AND(BI$1 = BJ$1, BJ$2 = "Mixed"), 0.5*BJ69, 0)</f>
        <v>0</v>
      </c>
      <c r="BJ69" s="5">
        <f>IF('Athletes - Gold'!BJ69+'Athletes - Silver'!BJ69+'Athletes - Bronze'!BJ69 &gt; 0, 'Athletes - Gold'!BJ69*'Medal values'!$B$1+'Athletes - Silver'!BJ69*'Medal values'!$B$2+'Athletes - Bronze'!BJ69*'Medal values'!$B$3, "") + IF(AND(BJ$1 = BI$1, BI$2 = "Mixed"), 0.5*BI69, 0) + IF(AND(BJ$1 = BK$1, BK$2 = "Mixed"), 0.5*BK69, 0)</f>
        <v>0</v>
      </c>
      <c r="BK69" s="5">
        <f>IF('Athletes - Gold'!BK69+'Athletes - Silver'!BK69+'Athletes - Bronze'!BK69 &gt; 0, 'Athletes - Gold'!BK69*'Medal values'!$B$1+'Athletes - Silver'!BK69*'Medal values'!$B$2+'Athletes - Bronze'!BK69*'Medal values'!$B$3, "") + IF(AND(BK$1 = BJ$1, BJ$2 = "Mixed"), 0.5*BJ69, 0) + IF(AND(BK$1 = BL$1, BL$2 = "Mixed"), 0.5*BL69, 0)</f>
        <v>0</v>
      </c>
      <c r="BL69" s="5">
        <f>IF('Athletes - Gold'!BL69+'Athletes - Silver'!BL69+'Athletes - Bronze'!BL69 &gt; 0, 'Athletes - Gold'!BL69*'Medal values'!$B$1+'Athletes - Silver'!BL69*'Medal values'!$B$2+'Athletes - Bronze'!BL69*'Medal values'!$B$3, "") + IF(AND(BL$1 = BK$1, BK$2 = "Mixed"), 0.5*BK69, 0) + IF(AND(BL$1 = BM$1, BM$2 = "Mixed"), 0.5*BM69, 0)</f>
        <v>0</v>
      </c>
      <c r="BM69" s="5">
        <f>IF('Athletes - Gold'!BM69+'Athletes - Silver'!BM69+'Athletes - Bronze'!BM69 &gt; 0, 'Athletes - Gold'!BM69*'Medal values'!$B$1+'Athletes - Silver'!BM69*'Medal values'!$B$2+'Athletes - Bronze'!BM69*'Medal values'!$B$3, "") + IF(AND(BM$1 = BL$1, BL$2 = "Mixed"), 0.5*BL69, 0) + IF(AND(BM$1 = BN$1, BN$2 = "Mixed"), 0.5*BN69, 0)</f>
        <v>0</v>
      </c>
      <c r="BN69" s="5">
        <f>IF('Athletes - Gold'!BN69+'Athletes - Silver'!BN69+'Athletes - Bronze'!BN69 &gt; 0, 'Athletes - Gold'!BN69*'Medal values'!$B$1+'Athletes - Silver'!BN69*'Medal values'!$B$2+'Athletes - Bronze'!BN69*'Medal values'!$B$3, "") + IF(AND(BN$1 = BM$1, BM$2 = "Mixed"), 0.5*BM69, 0) + IF(AND(BN$1 = BO$1, BO$2 = "Mixed"), 0.5*BO69, 0)</f>
        <v>0</v>
      </c>
      <c r="BO69" s="5">
        <f>IF('Athletes - Gold'!BO69+'Athletes - Silver'!BO69+'Athletes - Bronze'!BO69 &gt; 0, 'Athletes - Gold'!BO69*'Medal values'!$B$1+'Athletes - Silver'!BO69*'Medal values'!$B$2+'Athletes - Bronze'!BO69*'Medal values'!$B$3, "") + IF(AND(BO$1 = BN$1, BN$2 = "Mixed"), 0.5*BN69, 0) + IF(AND(BO$1 = BP$1, BP$2 = "Mixed"), 0.5*BP69, 0)</f>
        <v>0</v>
      </c>
      <c r="BP69" s="5">
        <f>IF('Athletes - Gold'!BP69+'Athletes - Silver'!BP69+'Athletes - Bronze'!BP69 &gt; 0, 'Athletes - Gold'!BP69*'Medal values'!$B$1+'Athletes - Silver'!BP69*'Medal values'!$B$2+'Athletes - Bronze'!BP69*'Medal values'!$B$3, "") + IF(AND(BP$1 = BO$1, BO$2 = "Mixed"), 0.5*BO69, 0) + IF(AND(BP$1 = BQ$1, BQ$2 = "Mixed"), 0.5*BQ69, 0)</f>
        <v>0</v>
      </c>
      <c r="BQ69" s="5">
        <f>IF('Athletes - Gold'!BQ69+'Athletes - Silver'!BQ69+'Athletes - Bronze'!BQ69 &gt; 0, 'Athletes - Gold'!BQ69*'Medal values'!$B$1+'Athletes - Silver'!BQ69*'Medal values'!$B$2+'Athletes - Bronze'!BQ69*'Medal values'!$B$3, "") + IF(AND(BQ$1 = BP$1, BP$2 = "Mixed"), 0.5*BP69, 0) + IF(AND(BQ$1 = BR$1, BR$2 = "Mixed"), 0.5*BR69, 0)</f>
        <v>0</v>
      </c>
      <c r="BR69" s="5">
        <f>IF('Athletes - Gold'!BR69+'Athletes - Silver'!BR69+'Athletes - Bronze'!BR69 &gt; 0, 'Athletes - Gold'!BR69*'Medal values'!$B$1+'Athletes - Silver'!BR69*'Medal values'!$B$2+'Athletes - Bronze'!BR69*'Medal values'!$B$3, "") + IF(AND(BR$1 = BQ$1, BQ$2 = "Mixed"), 0.5*BQ69, 0) + IF(AND(BR$1 = BS$1, BS$2 = "Mixed"), 0.5*BS69, 0)</f>
        <v>0</v>
      </c>
      <c r="BS69" s="5">
        <f>IF('Athletes - Gold'!BS69+'Athletes - Silver'!BS69+'Athletes - Bronze'!BS69 &gt; 0, 'Athletes - Gold'!BS69*'Medal values'!$B$1+'Athletes - Silver'!BS69*'Medal values'!$B$2+'Athletes - Bronze'!BS69*'Medal values'!$B$3, "") + IF(AND(BS$1 = BR$1, BR$2 = "Mixed"), 0.5*BR69, 0) + IF(AND(BS$1 = BT$1, BT$2 = "Mixed"), 0.5*BT69, 0)</f>
        <v>0</v>
      </c>
      <c r="BT69" s="5">
        <f>IF('Athletes - Gold'!BT69+'Athletes - Silver'!BT69+'Athletes - Bronze'!BT69 &gt; 0, 'Athletes - Gold'!BT69*'Medal values'!$B$1+'Athletes - Silver'!BT69*'Medal values'!$B$2+'Athletes - Bronze'!BT69*'Medal values'!$B$3, "") + IF(AND(BT$1 = BS$1, BS$2 = "Mixed"), 0.5*BS69, 0) + IF(AND(BT$1 = BU$1, BU$2 = "Mixed"), 0.5*BU69, 0)</f>
        <v>0</v>
      </c>
      <c r="BU69" s="5">
        <f>IF('Athletes - Gold'!BU69+'Athletes - Silver'!BU69+'Athletes - Bronze'!BU69 &gt; 0, 'Athletes - Gold'!BU69*'Medal values'!$B$1+'Athletes - Silver'!BU69*'Medal values'!$B$2+'Athletes - Bronze'!BU69*'Medal values'!$B$3, "") + IF(AND(BU$1 = BT$1, BT$2 = "Mixed"), 0.5*BT69, 0) + IF(AND(BU$1 = BV$1, BV$2 = "Mixed"), 0.5*BV69, 0)</f>
        <v>0</v>
      </c>
      <c r="BV69" s="5">
        <f>IF('Athletes - Gold'!BV69+'Athletes - Silver'!BV69+'Athletes - Bronze'!BV69 &gt; 0, 'Athletes - Gold'!BV69*'Medal values'!$B$1+'Athletes - Silver'!BV69*'Medal values'!$B$2+'Athletes - Bronze'!BV69*'Medal values'!$B$3, "") + IF(AND(BV$1 = BU$1, BU$2 = "Mixed"), 0.5*BU69, 0) + IF(AND(BV$1 = BW$1, BW$2 = "Mixed"), 0.5*BW69, 0)</f>
        <v>0</v>
      </c>
      <c r="BW69" s="5">
        <f>IF('Athletes - Gold'!BW69+'Athletes - Silver'!BW69+'Athletes - Bronze'!BW69 &gt; 0, 'Athletes - Gold'!BW69*'Medal values'!$B$1+'Athletes - Silver'!BW69*'Medal values'!$B$2+'Athletes - Bronze'!BW69*'Medal values'!$B$3, "") + IF(AND(BW$1 = BV$1, BV$2 = "Mixed"), 0.5*BV69, 0) + IF(AND(BW$1 = BX$1, BX$2 = "Mixed"), 0.5*BX69, 0)</f>
        <v>0</v>
      </c>
      <c r="BX69" s="5">
        <f>IF('Athletes - Gold'!BX69+'Athletes - Silver'!BX69+'Athletes - Bronze'!BX69 &gt; 0, 'Athletes - Gold'!BX69*'Medal values'!$B$1+'Athletes - Silver'!BX69*'Medal values'!$B$2+'Athletes - Bronze'!BX69*'Medal values'!$B$3, "") + IF(AND(BX$1 = BW$1, BW$2 = "Mixed"), 0.5*BW69, 0) + IF(AND(BX$1 = BY$1, BY$2 = "Mixed"), 0.5*BY69, 0)</f>
        <v>0</v>
      </c>
      <c r="BY69" s="5">
        <f>IF('Athletes - Gold'!BY69+'Athletes - Silver'!BY69+'Athletes - Bronze'!BY69 &gt; 0, 'Athletes - Gold'!BY69*'Medal values'!$B$1+'Athletes - Silver'!BY69*'Medal values'!$B$2+'Athletes - Bronze'!BY69*'Medal values'!$B$3, "") + IF(AND(BY$1 = BX$1, BX$2 = "Mixed"), 0.5*BX69, 0) + IF(AND(BY$1 = BZ$1, BZ$2 = "Mixed"), 0.5*BZ69, 0)</f>
        <v>0</v>
      </c>
      <c r="BZ69" s="5">
        <f>IF('Athletes - Gold'!BZ69+'Athletes - Silver'!BZ69+'Athletes - Bronze'!BZ69 &gt; 0, 'Athletes - Gold'!BZ69*'Medal values'!$B$1+'Athletes - Silver'!BZ69*'Medal values'!$B$2+'Athletes - Bronze'!BZ69*'Medal values'!$B$3, "") + IF(AND(BZ$1 = BY$1, BY$2 = "Mixed"), 0.5*BY69, 0) + IF(AND(BZ$1 = CA$1, CA$2 = "Mixed"), 0.5*CA69, 0)</f>
        <v>0</v>
      </c>
      <c r="CA69" s="5">
        <f>IF('Athletes - Gold'!CA69+'Athletes - Silver'!CA69+'Athletes - Bronze'!CA69 &gt; 0, 'Athletes - Gold'!CA69*'Medal values'!$B$1+'Athletes - Silver'!CA69*'Medal values'!$B$2+'Athletes - Bronze'!CA69*'Medal values'!$B$3, "") + IF(AND(CA$1 = BZ$1, BZ$2 = "Mixed"), 0.5*BZ69, 0) + IF(AND(CA$1 = CB$1, CB$2 = "Mixed"), 0.5*CB69, 0)</f>
        <v>0</v>
      </c>
      <c r="CB69" s="5">
        <f>IF('Athletes - Gold'!CB69+'Athletes - Silver'!CB69+'Athletes - Bronze'!CB69 &gt; 0, 'Athletes - Gold'!CB69*'Medal values'!$B$1+'Athletes - Silver'!CB69*'Medal values'!$B$2+'Athletes - Bronze'!CB69*'Medal values'!$B$3, "") + IF(AND(CB$1 = CA$1, CA$2 = "Mixed"), 0.5*CA69, 0) + IF(AND(CB$1 = CC$1, CC$2 = "Mixed"), 0.5*CC69, 0)</f>
        <v>0</v>
      </c>
      <c r="CC69" s="5">
        <f>IF('Athletes - Gold'!CC69+'Athletes - Silver'!CC69+'Athletes - Bronze'!CC69 &gt; 0, 'Athletes - Gold'!CC69*'Medal values'!$B$1+'Athletes - Silver'!CC69*'Medal values'!$B$2+'Athletes - Bronze'!CC69*'Medal values'!$B$3, "") + IF(AND(CC$1 = CB$1, CB$2 = "Mixed"), 0.5*CB69, 0) + IF(AND(CC$1 = CD$1, CD$2 = "Mixed"), 0.5*CD69, 0)</f>
        <v>0</v>
      </c>
      <c r="CD69" s="5">
        <f>IF('Athletes - Gold'!CD69+'Athletes - Silver'!CD69+'Athletes - Bronze'!CD69 &gt; 0, 'Athletes - Gold'!CD69*'Medal values'!$B$1+'Athletes - Silver'!CD69*'Medal values'!$B$2+'Athletes - Bronze'!CD69*'Medal values'!$B$3, "") + IF(AND(CD$1 = CC$1, CC$2 = "Mixed"), 0.5*CC69, 0) + IF(AND(CD$1 = CE$1, CE$2 = "Mixed"), 0.5*CE69, 0)</f>
        <v>0</v>
      </c>
      <c r="CE69" s="5">
        <f>IF('Athletes - Gold'!CE69+'Athletes - Silver'!CE69+'Athletes - Bronze'!CE69 &gt; 0, 'Athletes - Gold'!CE69*'Medal values'!$B$1+'Athletes - Silver'!CE69*'Medal values'!$B$2+'Athletes - Bronze'!CE69*'Medal values'!$B$3, "") + IF(AND(CE$1 = CD$1, CD$2 = "Mixed"), 0.5*CD69, 0) + IF(AND(CE$1 = CF$1, CF$2 = "Mixed"), 0.5*CF69, 0)</f>
        <v>0</v>
      </c>
      <c r="CF69" s="5">
        <f>IF('Athletes - Gold'!CF69+'Athletes - Silver'!CF69+'Athletes - Bronze'!CF69 &gt; 0, 'Athletes - Gold'!CF69*'Medal values'!$B$1+'Athletes - Silver'!CF69*'Medal values'!$B$2+'Athletes - Bronze'!CF69*'Medal values'!$B$3, "") + IF(AND(CF$1 = CE$1, CE$2 = "Mixed"), 0.5*CE69, 0) + IF(AND(CF$1 = CG$1, CG$2 = "Mixed"), 0.5*CG69, 0)</f>
        <v>0</v>
      </c>
      <c r="CG69" s="5">
        <f>IF('Athletes - Gold'!CG69+'Athletes - Silver'!CG69+'Athletes - Bronze'!CG69 &gt; 0, 'Athletes - Gold'!CG69*'Medal values'!$B$1+'Athletes - Silver'!CG69*'Medal values'!$B$2+'Athletes - Bronze'!CG69*'Medal values'!$B$3, "") + IF(AND(CG$1 = CF$1, CF$2 = "Mixed"), 0.5*CF69, 0) + IF(AND(CG$1 = CH$1, CH$2 = "Mixed"), 0.5*CH69, 0)</f>
        <v>0</v>
      </c>
      <c r="CH69" s="5">
        <f>IF('Athletes - Gold'!CH69+'Athletes - Silver'!CH69+'Athletes - Bronze'!CH69 &gt; 0, 'Athletes - Gold'!CH69*'Medal values'!$B$1+'Athletes - Silver'!CH69*'Medal values'!$B$2+'Athletes - Bronze'!CH69*'Medal values'!$B$3, "") + IF(AND(CH$1 = CG$1, CG$2 = "Mixed"), 0.5*CG69, 0) + IF(AND(CH$1 = CI$1, CI$2 = "Mixed"), 0.5*CI69, 0)</f>
        <v>0</v>
      </c>
      <c r="CI69" s="5">
        <f>IF('Athletes - Gold'!CI69+'Athletes - Silver'!CI69+'Athletes - Bronze'!CI69 &gt; 0, 'Athletes - Gold'!CI69*'Medal values'!$B$1+'Athletes - Silver'!CI69*'Medal values'!$B$2+'Athletes - Bronze'!CI69*'Medal values'!$B$3, "") + IF(AND(CI$1 = CH$1, CH$2 = "Mixed"), 0.5*CH69, 0) + IF(AND(CI$1 = CJ$1, CJ$2 = "Mixed"), 0.5*CJ69, 0)</f>
        <v>0</v>
      </c>
      <c r="CJ69" s="5">
        <f>IF('Athletes - Gold'!CJ69+'Athletes - Silver'!CJ69+'Athletes - Bronze'!CJ69 &gt; 0, 'Athletes - Gold'!CJ69*'Medal values'!$B$1+'Athletes - Silver'!CJ69*'Medal values'!$B$2+'Athletes - Bronze'!CJ69*'Medal values'!$B$3, "") + IF(AND(CJ$1 = CI$1, CI$2 = "Mixed"), 0.5*CI69, 0) + IF(AND(CJ$1 = CK$1, CK$2 = "Mixed"), 0.5*CK69, 0)</f>
        <v>0</v>
      </c>
      <c r="CK69" s="5">
        <f>IF('Athletes - Gold'!CK69+'Athletes - Silver'!CK69+'Athletes - Bronze'!CK69 &gt; 0, 'Athletes - Gold'!CK69*'Medal values'!$B$1+'Athletes - Silver'!CK69*'Medal values'!$B$2+'Athletes - Bronze'!CK69*'Medal values'!$B$3, "") + IF(AND(CK$1 = CJ$1, CJ$2 = "Mixed"), 0.5*CJ69, 0) + IF(AND(CK$1 = CL$1, CL$2 = "Mixed"), 0.5*CL69, 0)</f>
        <v>0</v>
      </c>
      <c r="CL69" s="5">
        <f>IF('Athletes - Gold'!CL69+'Athletes - Silver'!CL69+'Athletes - Bronze'!CL69 &gt; 0, 'Athletes - Gold'!CL69*'Medal values'!$B$1+'Athletes - Silver'!CL69*'Medal values'!$B$2+'Athletes - Bronze'!CL69*'Medal values'!$B$3, "") + IF(AND(CL$1 = CK$1, CK$2 = "Mixed"), 0.5*CK69, 0) + IF(AND(CL$1 = CM$1, CM$2 = "Mixed"), 0.5*CM69, 0)</f>
        <v>0</v>
      </c>
      <c r="CM69" s="5">
        <f>IF('Athletes - Gold'!CM69+'Athletes - Silver'!CM69+'Athletes - Bronze'!CM69 &gt; 0, 'Athletes - Gold'!CM69*'Medal values'!$B$1+'Athletes - Silver'!CM69*'Medal values'!$B$2+'Athletes - Bronze'!CM69*'Medal values'!$B$3, "") + IF(AND(CM$1 = CL$1, CL$2 = "Mixed"), 0.5*CL69, 0) + IF(AND(CM$1 = CN$1, CN$2 = "Mixed"), 0.5*CN69, 0)</f>
        <v>0</v>
      </c>
      <c r="CN69" s="5">
        <f>IF('Athletes - Gold'!CN69+'Athletes - Silver'!CN69+'Athletes - Bronze'!CN69 &gt; 0, 'Athletes - Gold'!CN69*'Medal values'!$B$1+'Athletes - Silver'!CN69*'Medal values'!$B$2+'Athletes - Bronze'!CN69*'Medal values'!$B$3, "") + IF(AND(CN$1 = CM$1, CM$2 = "Mixed"), 0.5*CM69, 0) + IF(AND(CN$1 = CO$1, CO$2 = "Mixed"), 0.5*CO69, 0)</f>
        <v>0</v>
      </c>
      <c r="CO69" s="5">
        <f>IF('Athletes - Gold'!CO69+'Athletes - Silver'!CO69+'Athletes - Bronze'!CO69 &gt; 0, 'Athletes - Gold'!CO69*'Medal values'!$B$1+'Athletes - Silver'!CO69*'Medal values'!$B$2+'Athletes - Bronze'!CO69*'Medal values'!$B$3, "") + IF(AND(CO$1 = CN$1, CN$2 = "Mixed"), 0.5*CN69, 0) + IF(AND(CO$1 = CP$1, CP$2 = "Mixed"), 0.5*CP69, 0)</f>
        <v>0</v>
      </c>
      <c r="CP69" s="5">
        <f>IF('Athletes - Gold'!CP69+'Athletes - Silver'!CP69+'Athletes - Bronze'!CP69 &gt; 0, 'Athletes - Gold'!CP69*'Medal values'!$B$1+'Athletes - Silver'!CP69*'Medal values'!$B$2+'Athletes - Bronze'!CP69*'Medal values'!$B$3, "") + IF(AND(CP$1 = CO$1, CO$2 = "Mixed"), 0.5*CO69, 0) + IF(AND(CP$1 = CQ$1, CQ$2 = "Mixed"), 0.5*CQ69, 0)</f>
        <v>0</v>
      </c>
      <c r="CQ69" s="5">
        <f>IF('Athletes - Gold'!CQ69+'Athletes - Silver'!CQ69+'Athletes - Bronze'!CQ69 &gt; 0, 'Athletes - Gold'!CQ69*'Medal values'!$B$1+'Athletes - Silver'!CQ69*'Medal values'!$B$2+'Athletes - Bronze'!CQ69*'Medal values'!$B$3, "") + IF(AND(CQ$1 = CP$1, CP$2 = "Mixed"), 0.5*CP69, 0) + IF(AND(CQ$1 = CR$1, CR$2 = "Mixed"), 0.5*CR69, 0)</f>
        <v>0</v>
      </c>
      <c r="CR69" s="5">
        <f>IF('Athletes - Gold'!CR69+'Athletes - Silver'!CR69+'Athletes - Bronze'!CR69 &gt; 0, 'Athletes - Gold'!CR69*'Medal values'!$B$1+'Athletes - Silver'!CR69*'Medal values'!$B$2+'Athletes - Bronze'!CR69*'Medal values'!$B$3, "") + IF(AND(CR$1 = CQ$1, CQ$2 = "Mixed"), 0.5*CQ69, 0) + IF(AND(CR$1 = CS$1, CS$2 = "Mixed"), 0.5*CS69, 0)</f>
        <v>0</v>
      </c>
      <c r="CS69" s="5">
        <f>IF('Athletes - Gold'!CS69+'Athletes - Silver'!CS69+'Athletes - Bronze'!CS69 &gt; 0, 'Athletes - Gold'!CS69*'Medal values'!$B$1+'Athletes - Silver'!CS69*'Medal values'!$B$2+'Athletes - Bronze'!CS69*'Medal values'!$B$3, "") + IF(AND(CS$1 = CR$1, CR$2 = "Mixed"), 0.5*CR69, 0) + IF(AND(CS$1 = CT$1, CT$2 = "Mixed"), 0.5*CT69, 0)</f>
        <v>0</v>
      </c>
      <c r="CT69" s="5">
        <f>IF('Athletes - Gold'!CT69+'Athletes - Silver'!CT69+'Athletes - Bronze'!CT69 &gt; 0, 'Athletes - Gold'!CT69*'Medal values'!$B$1+'Athletes - Silver'!CT69*'Medal values'!$B$2+'Athletes - Bronze'!CT69*'Medal values'!$B$3, "") + IF(AND(CT$1 = CS$1, CS$2 = "Mixed"), 0.5*CS69, 0) + IF(AND(CT$1 = CU$1, CU$2 = "Mixed"), 0.5*CU69, 0)</f>
        <v>0</v>
      </c>
      <c r="CU69" s="5">
        <f>IF('Athletes - Gold'!CU69+'Athletes - Silver'!CU69+'Athletes - Bronze'!CU69 &gt; 0, 'Athletes - Gold'!CU69*'Medal values'!$B$1+'Athletes - Silver'!CU69*'Medal values'!$B$2+'Athletes - Bronze'!CU69*'Medal values'!$B$3, "") + IF(AND(CU$1 = CT$1, CT$2 = "Mixed"), 0.5*CT69, 0) + IF(AND(CU$1 = CV$1, CV$2 = "Mixed"), 0.5*CV69, 0)</f>
        <v>0</v>
      </c>
      <c r="CV69" s="5">
        <f>IF('Athletes - Gold'!CV69+'Athletes - Silver'!CV69+'Athletes - Bronze'!CV69 &gt; 0, 'Athletes - Gold'!CV69*'Medal values'!$B$1+'Athletes - Silver'!CV69*'Medal values'!$B$2+'Athletes - Bronze'!CV69*'Medal values'!$B$3, "") + IF(AND(CV$1 = CU$1, CU$2 = "Mixed"), 0.5*CU69, 0) + IF(AND(CV$1 = CW$1, CW$2 = "Mixed"), 0.5*CW69, 0)</f>
        <v>2.000001</v>
      </c>
      <c r="CW69" s="5">
        <f t="shared" ref="CW69:CX69" si="68">SUMIF($B$2:$CV$2,CW$2, $B69:$CV69)</f>
        <v>0</v>
      </c>
      <c r="CX69" s="5">
        <f t="shared" si="68"/>
        <v>3.000001</v>
      </c>
      <c r="CY69" s="5">
        <f t="shared" si="3"/>
        <v>3.000001</v>
      </c>
    </row>
    <row r="70">
      <c r="A70" s="5" t="str">
        <f>Countries!A68</f>
        <v>NOR</v>
      </c>
      <c r="B70" s="5">
        <f>IF('Athletes - Gold'!B70+'Athletes - Silver'!B70+'Athletes - Bronze'!B70 &gt; 0, 'Athletes - Gold'!B70*'Medal values'!$B$1+'Athletes - Silver'!B70*'Medal values'!$B$2+'Athletes - Bronze'!B70*'Medal values'!$B$3, "") + IF(AND(B$1 = A$1, A$2 = "Mixed"), 0.5*A70, 0) + IF(AND(B$1 = C$1, C$2 = "Mixed"), 0.5*C70, 0)</f>
        <v>0</v>
      </c>
      <c r="C70" s="5">
        <f>IF('Athletes - Gold'!C70+'Athletes - Silver'!C70+'Athletes - Bronze'!C70 &gt; 0, 'Athletes - Gold'!C70*'Medal values'!$B$1+'Athletes - Silver'!C70*'Medal values'!$B$2+'Athletes - Bronze'!C70*'Medal values'!$B$3, "") + IF(AND(C$1 = B$1, B$2 = "Mixed"), 0.5*B70, 0) + IF(AND(C$1 = D$1, D$2 = "Mixed"), 0.5*D70, 0)</f>
        <v>0</v>
      </c>
      <c r="D70" s="5">
        <f>IF('Athletes - Gold'!D70+'Athletes - Silver'!D70+'Athletes - Bronze'!D70 &gt; 0, 'Athletes - Gold'!D70*'Medal values'!$B$1+'Athletes - Silver'!D70*'Medal values'!$B$2+'Athletes - Bronze'!D70*'Medal values'!$B$3, "") + IF(AND(D$1 = C$1, C$2 = "Mixed"), 0.5*C70, 0) + IF(AND(D$1 = E$1, E$2 = "Mixed"), 0.5*E70, 0)</f>
        <v>0</v>
      </c>
      <c r="E70" s="5">
        <f>IF('Athletes - Gold'!E70+'Athletes - Silver'!E70+'Athletes - Bronze'!E70 &gt; 0, 'Athletes - Gold'!E70*'Medal values'!$B$1+'Athletes - Silver'!E70*'Medal values'!$B$2+'Athletes - Bronze'!E70*'Medal values'!$B$3, "") + IF(AND(E$1 = D$1, D$2 = "Mixed"), 0.5*D70, 0) + IF(AND(E$1 = F$1, F$2 = "Mixed"), 0.5*F70, 0)</f>
        <v>0</v>
      </c>
      <c r="F70" s="5">
        <f>IF('Athletes - Gold'!F70+'Athletes - Silver'!F70+'Athletes - Bronze'!F70 &gt; 0, 'Athletes - Gold'!F70*'Medal values'!$B$1+'Athletes - Silver'!F70*'Medal values'!$B$2+'Athletes - Bronze'!F70*'Medal values'!$B$3, "") + IF(AND(F$1 = E$1, E$2 = "Mixed"), 0.5*E70, 0) + IF(AND(F$1 = G$1, G$2 = "Mixed"), 0.5*G70, 0)</f>
        <v>0</v>
      </c>
      <c r="G70" s="5">
        <f>IF('Athletes - Gold'!G70+'Athletes - Silver'!G70+'Athletes - Bronze'!G70 &gt; 0, 'Athletes - Gold'!G70*'Medal values'!$B$1+'Athletes - Silver'!G70*'Medal values'!$B$2+'Athletes - Bronze'!G70*'Medal values'!$B$3, "") + IF(AND(G$1 = F$1, F$2 = "Mixed"), 0.5*F70, 0) + IF(AND(G$1 = H$1, H$2 = "Mixed"), 0.5*H70, 0)</f>
        <v>0</v>
      </c>
      <c r="H70" s="5">
        <f>IF('Athletes - Gold'!H70+'Athletes - Silver'!H70+'Athletes - Bronze'!H70 &gt; 0, 'Athletes - Gold'!H70*'Medal values'!$B$1+'Athletes - Silver'!H70*'Medal values'!$B$2+'Athletes - Bronze'!H70*'Medal values'!$B$3, "") + IF(AND(H$1 = G$1, G$2 = "Mixed"), 0.5*G70, 0) + IF(AND(H$1 = I$1, I$2 = "Mixed"), 0.5*I70, 0)</f>
        <v>0</v>
      </c>
      <c r="I70" s="5">
        <f>IF('Athletes - Gold'!I70+'Athletes - Silver'!I70+'Athletes - Bronze'!I70 &gt; 0, 'Athletes - Gold'!I70*'Medal values'!$B$1+'Athletes - Silver'!I70*'Medal values'!$B$2+'Athletes - Bronze'!I70*'Medal values'!$B$3, "") + IF(AND(I$1 = H$1, H$2 = "Mixed"), 0.5*H70, 0) + IF(AND(I$1 = J$1, J$2 = "Mixed"), 0.5*J70, 0)</f>
        <v>0</v>
      </c>
      <c r="J70" s="5">
        <f>IF('Athletes - Gold'!J70+'Athletes - Silver'!J70+'Athletes - Bronze'!J70 &gt; 0, 'Athletes - Gold'!J70*'Medal values'!$B$1+'Athletes - Silver'!J70*'Medal values'!$B$2+'Athletes - Bronze'!J70*'Medal values'!$B$3, "") + IF(AND(J$1 = I$1, I$2 = "Mixed"), 0.5*I70, 0) + IF(AND(J$1 = K$1, K$2 = "Mixed"), 0.5*K70, 0)</f>
        <v>8.002001</v>
      </c>
      <c r="K70" s="5">
        <f>IF('Athletes - Gold'!K70+'Athletes - Silver'!K70+'Athletes - Bronze'!K70 &gt; 0, 'Athletes - Gold'!K70*'Medal values'!$B$1+'Athletes - Silver'!K70*'Medal values'!$B$2+'Athletes - Bronze'!K70*'Medal values'!$B$3, "") + IF(AND(K$1 = J$1, J$2 = "Mixed"), 0.5*J70, 0) + IF(AND(K$1 = L$1, L$2 = "Mixed"), 0.5*L70, 0)</f>
        <v>0</v>
      </c>
      <c r="L70" s="5">
        <f>IF('Athletes - Gold'!L70+'Athletes - Silver'!L70+'Athletes - Bronze'!L70 &gt; 0, 'Athletes - Gold'!L70*'Medal values'!$B$1+'Athletes - Silver'!L70*'Medal values'!$B$2+'Athletes - Bronze'!L70*'Medal values'!$B$3, "") + IF(AND(L$1 = K$1, K$2 = "Mixed"), 0.5*K70, 0) + IF(AND(L$1 = M$1, M$2 = "Mixed"), 0.5*M70, 0)</f>
        <v>0</v>
      </c>
      <c r="M70" s="5">
        <f>IF('Athletes - Gold'!M70+'Athletes - Silver'!M70+'Athletes - Bronze'!M70 &gt; 0, 'Athletes - Gold'!M70*'Medal values'!$B$1+'Athletes - Silver'!M70*'Medal values'!$B$2+'Athletes - Bronze'!M70*'Medal values'!$B$3, "") + IF(AND(M$1 = L$1, L$2 = "Mixed"), 0.5*L70, 0) + IF(AND(M$1 = N$1, N$2 = "Mixed"), 0.5*N70, 0)</f>
        <v>0</v>
      </c>
      <c r="N70" s="5">
        <f>IF('Athletes - Gold'!N70+'Athletes - Silver'!N70+'Athletes - Bronze'!N70 &gt; 0, 'Athletes - Gold'!N70*'Medal values'!$B$1+'Athletes - Silver'!N70*'Medal values'!$B$2+'Athletes - Bronze'!N70*'Medal values'!$B$3, "") + IF(AND(N$1 = M$1, M$2 = "Mixed"), 0.5*M70, 0) + IF(AND(N$1 = O$1, O$2 = "Mixed"), 0.5*O70, 0)</f>
        <v>0</v>
      </c>
      <c r="O70" s="5">
        <f>IF('Athletes - Gold'!O70+'Athletes - Silver'!O70+'Athletes - Bronze'!O70 &gt; 0, 'Athletes - Gold'!O70*'Medal values'!$B$1+'Athletes - Silver'!O70*'Medal values'!$B$2+'Athletes - Bronze'!O70*'Medal values'!$B$3, "") + IF(AND(O$1 = N$1, N$2 = "Mixed"), 0.5*N70, 0) + IF(AND(O$1 = P$1, P$2 = "Mixed"), 0.5*P70, 0)</f>
        <v>0</v>
      </c>
      <c r="P70" s="5">
        <f>IF('Athletes - Gold'!P70+'Athletes - Silver'!P70+'Athletes - Bronze'!P70 &gt; 0, 'Athletes - Gold'!P70*'Medal values'!$B$1+'Athletes - Silver'!P70*'Medal values'!$B$2+'Athletes - Bronze'!P70*'Medal values'!$B$3, "") + IF(AND(P$1 = O$1, O$2 = "Mixed"), 0.5*O70, 0) + IF(AND(P$1 = Q$1, Q$2 = "Mixed"), 0.5*Q70, 0)</f>
        <v>0</v>
      </c>
      <c r="Q70" s="5">
        <f>IF('Athletes - Gold'!Q70+'Athletes - Silver'!Q70+'Athletes - Bronze'!Q70 &gt; 0, 'Athletes - Gold'!Q70*'Medal values'!$B$1+'Athletes - Silver'!Q70*'Medal values'!$B$2+'Athletes - Bronze'!Q70*'Medal values'!$B$3, "") + IF(AND(Q$1 = P$1, P$2 = "Mixed"), 0.5*P70, 0) + IF(AND(Q$1 = R$1, R$2 = "Mixed"), 0.5*R70, 0)</f>
        <v>0</v>
      </c>
      <c r="R70" s="5">
        <f>IF('Athletes - Gold'!R70+'Athletes - Silver'!R70+'Athletes - Bronze'!R70 &gt; 0, 'Athletes - Gold'!R70*'Medal values'!$B$1+'Athletes - Silver'!R70*'Medal values'!$B$2+'Athletes - Bronze'!R70*'Medal values'!$B$3, "") + IF(AND(R$1 = Q$1, Q$2 = "Mixed"), 0.5*Q70, 0) + IF(AND(R$1 = S$1, S$2 = "Mixed"), 0.5*S70, 0)</f>
        <v>0</v>
      </c>
      <c r="S70" s="5">
        <f>IF('Athletes - Gold'!S70+'Athletes - Silver'!S70+'Athletes - Bronze'!S70 &gt; 0, 'Athletes - Gold'!S70*'Medal values'!$B$1+'Athletes - Silver'!S70*'Medal values'!$B$2+'Athletes - Bronze'!S70*'Medal values'!$B$3, "") + IF(AND(S$1 = R$1, R$2 = "Mixed"), 0.5*R70, 0) + IF(AND(S$1 = T$1, T$2 = "Mixed"), 0.5*T70, 0)</f>
        <v>0</v>
      </c>
      <c r="T70" s="5">
        <f>IF('Athletes - Gold'!T70+'Athletes - Silver'!T70+'Athletes - Bronze'!T70 &gt; 0, 'Athletes - Gold'!T70*'Medal values'!$B$1+'Athletes - Silver'!T70*'Medal values'!$B$2+'Athletes - Bronze'!T70*'Medal values'!$B$3, "") + IF(AND(T$1 = S$1, S$2 = "Mixed"), 0.5*S70, 0) + IF(AND(T$1 = U$1, U$2 = "Mixed"), 0.5*U70, 0)</f>
        <v>6.002</v>
      </c>
      <c r="U70" s="5">
        <f>IF('Athletes - Gold'!U70+'Athletes - Silver'!U70+'Athletes - Bronze'!U70 &gt; 0, 'Athletes - Gold'!U70*'Medal values'!$B$1+'Athletes - Silver'!U70*'Medal values'!$B$2+'Athletes - Bronze'!U70*'Medal values'!$B$3, "") + IF(AND(U$1 = T$1, T$2 = "Mixed"), 0.5*T70, 0) + IF(AND(U$1 = V$1, V$2 = "Mixed"), 0.5*V70, 0)</f>
        <v>0</v>
      </c>
      <c r="V70" s="5">
        <f>IF('Athletes - Gold'!V70+'Athletes - Silver'!V70+'Athletes - Bronze'!V70 &gt; 0, 'Athletes - Gold'!V70*'Medal values'!$B$1+'Athletes - Silver'!V70*'Medal values'!$B$2+'Athletes - Bronze'!V70*'Medal values'!$B$3, "") + IF(AND(V$1 = U$1, U$2 = "Mixed"), 0.5*U70, 0) + IF(AND(V$1 = W$1, W$2 = "Mixed"), 0.5*W70, 0)</f>
        <v>0</v>
      </c>
      <c r="W70" s="5">
        <f>IF('Athletes - Gold'!W70+'Athletes - Silver'!W70+'Athletes - Bronze'!W70 &gt; 0, 'Athletes - Gold'!W70*'Medal values'!$B$1+'Athletes - Silver'!W70*'Medal values'!$B$2+'Athletes - Bronze'!W70*'Medal values'!$B$3, "") + IF(AND(W$1 = V$1, V$2 = "Mixed"), 0.5*V70, 0) + IF(AND(W$1 = X$1, X$2 = "Mixed"), 0.5*X70, 0)</f>
        <v>0</v>
      </c>
      <c r="X70" s="5">
        <f>IF('Athletes - Gold'!X70+'Athletes - Silver'!X70+'Athletes - Bronze'!X70 &gt; 0, 'Athletes - Gold'!X70*'Medal values'!$B$1+'Athletes - Silver'!X70*'Medal values'!$B$2+'Athletes - Bronze'!X70*'Medal values'!$B$3, "") + IF(AND(X$1 = W$1, W$2 = "Mixed"), 0.5*W70, 0) + IF(AND(X$1 = Y$1, Y$2 = "Mixed"), 0.5*Y70, 0)</f>
        <v>0</v>
      </c>
      <c r="Y70" s="5">
        <f>IF('Athletes - Gold'!Y70+'Athletes - Silver'!Y70+'Athletes - Bronze'!Y70 &gt; 0, 'Athletes - Gold'!Y70*'Medal values'!$B$1+'Athletes - Silver'!Y70*'Medal values'!$B$2+'Athletes - Bronze'!Y70*'Medal values'!$B$3, "") + IF(AND(Y$1 = X$1, X$2 = "Mixed"), 0.5*X70, 0) + IF(AND(Y$1 = Z$1, Z$2 = "Mixed"), 0.5*Z70, 0)</f>
        <v>0</v>
      </c>
      <c r="Z70" s="5">
        <f>IF('Athletes - Gold'!Z70+'Athletes - Silver'!Z70+'Athletes - Bronze'!Z70 &gt; 0, 'Athletes - Gold'!Z70*'Medal values'!$B$1+'Athletes - Silver'!Z70*'Medal values'!$B$2+'Athletes - Bronze'!Z70*'Medal values'!$B$3, "") + IF(AND(Z$1 = Y$1, Y$2 = "Mixed"), 0.5*Y70, 0) + IF(AND(Z$1 = AA$1, AA$2 = "Mixed"), 0.5*AA70, 0)</f>
        <v>0</v>
      </c>
      <c r="AA70" s="5">
        <f>IF('Athletes - Gold'!AA70+'Athletes - Silver'!AA70+'Athletes - Bronze'!AA70 &gt; 0, 'Athletes - Gold'!AA70*'Medal values'!$B$1+'Athletes - Silver'!AA70*'Medal values'!$B$2+'Athletes - Bronze'!AA70*'Medal values'!$B$3, "") + IF(AND(AA$1 = Z$1, Z$2 = "Mixed"), 0.5*Z70, 0) + IF(AND(AA$1 = AB$1, AB$2 = "Mixed"), 0.5*AB70, 0)</f>
        <v>0</v>
      </c>
      <c r="AB70" s="5">
        <f>IF('Athletes - Gold'!AB70+'Athletes - Silver'!AB70+'Athletes - Bronze'!AB70 &gt; 0, 'Athletes - Gold'!AB70*'Medal values'!$B$1+'Athletes - Silver'!AB70*'Medal values'!$B$2+'Athletes - Bronze'!AB70*'Medal values'!$B$3, "") + IF(AND(AB$1 = AA$1, AA$2 = "Mixed"), 0.5*AA70, 0) + IF(AND(AB$1 = AC$1, AC$2 = "Mixed"), 0.5*AC70, 0)</f>
        <v>0</v>
      </c>
      <c r="AC70" s="5">
        <f>IF('Athletes - Gold'!AC70+'Athletes - Silver'!AC70+'Athletes - Bronze'!AC70 &gt; 0, 'Athletes - Gold'!AC70*'Medal values'!$B$1+'Athletes - Silver'!AC70*'Medal values'!$B$2+'Athletes - Bronze'!AC70*'Medal values'!$B$3, "") + IF(AND(AC$1 = AB$1, AB$2 = "Mixed"), 0.5*AB70, 0) + IF(AND(AC$1 = AD$1, AD$2 = "Mixed"), 0.5*AD70, 0)</f>
        <v>0</v>
      </c>
      <c r="AD70" s="5">
        <f>IF('Athletes - Gold'!AD70+'Athletes - Silver'!AD70+'Athletes - Bronze'!AD70 &gt; 0, 'Athletes - Gold'!AD70*'Medal values'!$B$1+'Athletes - Silver'!AD70*'Medal values'!$B$2+'Athletes - Bronze'!AD70*'Medal values'!$B$3, "") + IF(AND(AD$1 = AC$1, AC$2 = "Mixed"), 0.5*AC70, 0) + IF(AND(AD$1 = AE$1, AE$2 = "Mixed"), 0.5*AE70, 0)</f>
        <v>0</v>
      </c>
      <c r="AE70" s="5">
        <f>IF('Athletes - Gold'!AE70+'Athletes - Silver'!AE70+'Athletes - Bronze'!AE70 &gt; 0, 'Athletes - Gold'!AE70*'Medal values'!$B$1+'Athletes - Silver'!AE70*'Medal values'!$B$2+'Athletes - Bronze'!AE70*'Medal values'!$B$3, "") + IF(AND(AE$1 = AD$1, AD$2 = "Mixed"), 0.5*AD70, 0) + IF(AND(AE$1 = AF$1, AF$2 = "Mixed"), 0.5*AF70, 0)</f>
        <v>0</v>
      </c>
      <c r="AF70" s="5">
        <f>IF('Athletes - Gold'!AF70+'Athletes - Silver'!AF70+'Athletes - Bronze'!AF70 &gt; 0, 'Athletes - Gold'!AF70*'Medal values'!$B$1+'Athletes - Silver'!AF70*'Medal values'!$B$2+'Athletes - Bronze'!AF70*'Medal values'!$B$3, "") + IF(AND(AF$1 = AE$1, AE$2 = "Mixed"), 0.5*AE70, 0) + IF(AND(AF$1 = AG$1, AG$2 = "Mixed"), 0.5*AG70, 0)</f>
        <v>0</v>
      </c>
      <c r="AG70" s="5">
        <f>IF('Athletes - Gold'!AG70+'Athletes - Silver'!AG70+'Athletes - Bronze'!AG70 &gt; 0, 'Athletes - Gold'!AG70*'Medal values'!$B$1+'Athletes - Silver'!AG70*'Medal values'!$B$2+'Athletes - Bronze'!AG70*'Medal values'!$B$3, "") + IF(AND(AG$1 = AF$1, AF$2 = "Mixed"), 0.5*AF70, 0) + IF(AND(AG$1 = AH$1, AH$2 = "Mixed"), 0.5*AH70, 0)</f>
        <v>0</v>
      </c>
      <c r="AH70" s="5">
        <f>IF('Athletes - Gold'!AH70+'Athletes - Silver'!AH70+'Athletes - Bronze'!AH70 &gt; 0, 'Athletes - Gold'!AH70*'Medal values'!$B$1+'Athletes - Silver'!AH70*'Medal values'!$B$2+'Athletes - Bronze'!AH70*'Medal values'!$B$3, "") + IF(AND(AH$1 = AG$1, AG$2 = "Mixed"), 0.5*AG70, 0) + IF(AND(AH$1 = AI$1, AI$2 = "Mixed"), 0.5*AI70, 0)</f>
        <v>0</v>
      </c>
      <c r="AI70" s="5">
        <f>IF('Athletes - Gold'!AI70+'Athletes - Silver'!AI70+'Athletes - Bronze'!AI70 &gt; 0, 'Athletes - Gold'!AI70*'Medal values'!$B$1+'Athletes - Silver'!AI70*'Medal values'!$B$2+'Athletes - Bronze'!AI70*'Medal values'!$B$3, "") + IF(AND(AI$1 = AH$1, AH$2 = "Mixed"), 0.5*AH70, 0) + IF(AND(AI$1 = AJ$1, AJ$2 = "Mixed"), 0.5*AJ70, 0)</f>
        <v>0</v>
      </c>
      <c r="AJ70" s="5">
        <f>IF('Athletes - Gold'!AJ70+'Athletes - Silver'!AJ70+'Athletes - Bronze'!AJ70 &gt; 0, 'Athletes - Gold'!AJ70*'Medal values'!$B$1+'Athletes - Silver'!AJ70*'Medal values'!$B$2+'Athletes - Bronze'!AJ70*'Medal values'!$B$3, "") + IF(AND(AJ$1 = AI$1, AI$2 = "Mixed"), 0.5*AI70, 0) + IF(AND(AJ$1 = AK$1, AK$2 = "Mixed"), 0.5*AK70, 0)</f>
        <v>0</v>
      </c>
      <c r="AK70" s="5">
        <f>IF('Athletes - Gold'!AK70+'Athletes - Silver'!AK70+'Athletes - Bronze'!AK70 &gt; 0, 'Athletes - Gold'!AK70*'Medal values'!$B$1+'Athletes - Silver'!AK70*'Medal values'!$B$2+'Athletes - Bronze'!AK70*'Medal values'!$B$3, "") + IF(AND(AK$1 = AJ$1, AJ$2 = "Mixed"), 0.5*AJ70, 0) + IF(AND(AK$1 = AL$1, AL$2 = "Mixed"), 0.5*AL70, 0)</f>
        <v>0</v>
      </c>
      <c r="AL70" s="5">
        <f>IF('Athletes - Gold'!AL70+'Athletes - Silver'!AL70+'Athletes - Bronze'!AL70 &gt; 0, 'Athletes - Gold'!AL70*'Medal values'!$B$1+'Athletes - Silver'!AL70*'Medal values'!$B$2+'Athletes - Bronze'!AL70*'Medal values'!$B$3, "") + IF(AND(AL$1 = AK$1, AK$2 = "Mixed"), 0.5*AK70, 0) + IF(AND(AL$1 = AM$1, AM$2 = "Mixed"), 0.5*AM70, 0)</f>
        <v>0</v>
      </c>
      <c r="AM70" s="5">
        <f>IF('Athletes - Gold'!AM70+'Athletes - Silver'!AM70+'Athletes - Bronze'!AM70 &gt; 0, 'Athletes - Gold'!AM70*'Medal values'!$B$1+'Athletes - Silver'!AM70*'Medal values'!$B$2+'Athletes - Bronze'!AM70*'Medal values'!$B$3, "") + IF(AND(AM$1 = AL$1, AL$2 = "Mixed"), 0.5*AL70, 0) + IF(AND(AM$1 = AN$1, AN$2 = "Mixed"), 0.5*AN70, 0)</f>
        <v>0</v>
      </c>
      <c r="AN70" s="5">
        <f>IF('Athletes - Gold'!AN70+'Athletes - Silver'!AN70+'Athletes - Bronze'!AN70 &gt; 0, 'Athletes - Gold'!AN70*'Medal values'!$B$1+'Athletes - Silver'!AN70*'Medal values'!$B$2+'Athletes - Bronze'!AN70*'Medal values'!$B$3, "") + IF(AND(AN$1 = AM$1, AM$2 = "Mixed"), 0.5*AM70, 0) + IF(AND(AN$1 = AO$1, AO$2 = "Mixed"), 0.5*AO70, 0)</f>
        <v>0</v>
      </c>
      <c r="AO70" s="5">
        <f>IF('Athletes - Gold'!AO70+'Athletes - Silver'!AO70+'Athletes - Bronze'!AO70 &gt; 0, 'Athletes - Gold'!AO70*'Medal values'!$B$1+'Athletes - Silver'!AO70*'Medal values'!$B$2+'Athletes - Bronze'!AO70*'Medal values'!$B$3, "") + IF(AND(AO$1 = AN$1, AN$2 = "Mixed"), 0.5*AN70, 0) + IF(AND(AO$1 = AP$1, AP$2 = "Mixed"), 0.5*AP70, 0)</f>
        <v>0</v>
      </c>
      <c r="AP70" s="5">
        <f>IF('Athletes - Gold'!AP70+'Athletes - Silver'!AP70+'Athletes - Bronze'!AP70 &gt; 0, 'Athletes - Gold'!AP70*'Medal values'!$B$1+'Athletes - Silver'!AP70*'Medal values'!$B$2+'Athletes - Bronze'!AP70*'Medal values'!$B$3, "") + IF(AND(AP$1 = AO$1, AO$2 = "Mixed"), 0.5*AO70, 0) + IF(AND(AP$1 = AQ$1, AQ$2 = "Mixed"), 0.5*AQ70, 0)</f>
        <v>0</v>
      </c>
      <c r="AQ70" s="5">
        <f>IF('Athletes - Gold'!AQ70+'Athletes - Silver'!AQ70+'Athletes - Bronze'!AQ70 &gt; 0, 'Athletes - Gold'!AQ70*'Medal values'!$B$1+'Athletes - Silver'!AQ70*'Medal values'!$B$2+'Athletes - Bronze'!AQ70*'Medal values'!$B$3, "") + IF(AND(AQ$1 = AP$1, AP$2 = "Mixed"), 0.5*AP70, 0) + IF(AND(AQ$1 = AR$1, AR$2 = "Mixed"), 0.5*AR70, 0)</f>
        <v>0</v>
      </c>
      <c r="AR70" s="5">
        <f>IF('Athletes - Gold'!AR70+'Athletes - Silver'!AR70+'Athletes - Bronze'!AR70 &gt; 0, 'Athletes - Gold'!AR70*'Medal values'!$B$1+'Athletes - Silver'!AR70*'Medal values'!$B$2+'Athletes - Bronze'!AR70*'Medal values'!$B$3, "") + IF(AND(AR$1 = AQ$1, AQ$2 = "Mixed"), 0.5*AQ70, 0) + IF(AND(AR$1 = AS$1, AS$2 = "Mixed"), 0.5*AS70, 0)</f>
        <v>0</v>
      </c>
      <c r="AS70" s="5">
        <f>IF('Athletes - Gold'!AS70+'Athletes - Silver'!AS70+'Athletes - Bronze'!AS70 &gt; 0, 'Athletes - Gold'!AS70*'Medal values'!$B$1+'Athletes - Silver'!AS70*'Medal values'!$B$2+'Athletes - Bronze'!AS70*'Medal values'!$B$3, "") + IF(AND(AS$1 = AR$1, AR$2 = "Mixed"), 0.5*AR70, 0) + IF(AND(AS$1 = AT$1, AT$2 = "Mixed"), 0.5*AT70, 0)</f>
        <v>0</v>
      </c>
      <c r="AT70" s="5">
        <f>IF('Athletes - Gold'!AT70+'Athletes - Silver'!AT70+'Athletes - Bronze'!AT70 &gt; 0, 'Athletes - Gold'!AT70*'Medal values'!$B$1+'Athletes - Silver'!AT70*'Medal values'!$B$2+'Athletes - Bronze'!AT70*'Medal values'!$B$3, "") + IF(AND(AT$1 = AS$1, AS$2 = "Mixed"), 0.5*AS70, 0) + IF(AND(AT$1 = AU$1, AU$2 = "Mixed"), 0.5*AU70, 0)</f>
        <v>0</v>
      </c>
      <c r="AU70" s="5">
        <f>IF('Athletes - Gold'!AU70+'Athletes - Silver'!AU70+'Athletes - Bronze'!AU70 &gt; 0, 'Athletes - Gold'!AU70*'Medal values'!$B$1+'Athletes - Silver'!AU70*'Medal values'!$B$2+'Athletes - Bronze'!AU70*'Medal values'!$B$3, "") + IF(AND(AU$1 = AT$1, AT$2 = "Mixed"), 0.5*AT70, 0) + IF(AND(AU$1 = AV$1, AV$2 = "Mixed"), 0.5*AV70, 0)</f>
        <v>0</v>
      </c>
      <c r="AV70" s="5">
        <f>IF('Athletes - Gold'!AV70+'Athletes - Silver'!AV70+'Athletes - Bronze'!AV70 &gt; 0, 'Athletes - Gold'!AV70*'Medal values'!$B$1+'Athletes - Silver'!AV70*'Medal values'!$B$2+'Athletes - Bronze'!AV70*'Medal values'!$B$3, "") + IF(AND(AV$1 = AU$1, AU$2 = "Mixed"), 0.5*AU70, 0) + IF(AND(AV$1 = AW$1, AW$2 = "Mixed"), 0.5*AW70, 0)</f>
        <v>7</v>
      </c>
      <c r="AW70" s="5">
        <f>IF('Athletes - Gold'!AW70+'Athletes - Silver'!AW70+'Athletes - Bronze'!AW70 &gt; 0, 'Athletes - Gold'!AW70*'Medal values'!$B$1+'Athletes - Silver'!AW70*'Medal values'!$B$2+'Athletes - Bronze'!AW70*'Medal values'!$B$3, "") + IF(AND(AW$1 = AV$1, AV$2 = "Mixed"), 0.5*AV70, 0) + IF(AND(AW$1 = AX$1, AX$2 = "Mixed"), 0.5*AX70, 0)</f>
        <v>0</v>
      </c>
      <c r="AX70" s="5">
        <f>IF('Athletes - Gold'!AX70+'Athletes - Silver'!AX70+'Athletes - Bronze'!AX70 &gt; 0, 'Athletes - Gold'!AX70*'Medal values'!$B$1+'Athletes - Silver'!AX70*'Medal values'!$B$2+'Athletes - Bronze'!AX70*'Medal values'!$B$3, "") + IF(AND(AX$1 = AW$1, AW$2 = "Mixed"), 0.5*AW70, 0) + IF(AND(AX$1 = AY$1, AY$2 = "Mixed"), 0.5*AY70, 0)</f>
        <v>0</v>
      </c>
      <c r="AY70" s="5">
        <f>IF('Athletes - Gold'!AY70+'Athletes - Silver'!AY70+'Athletes - Bronze'!AY70 &gt; 0, 'Athletes - Gold'!AY70*'Medal values'!$B$1+'Athletes - Silver'!AY70*'Medal values'!$B$2+'Athletes - Bronze'!AY70*'Medal values'!$B$3, "") + IF(AND(AY$1 = AX$1, AX$2 = "Mixed"), 0.5*AX70, 0) + IF(AND(AY$1 = AZ$1, AZ$2 = "Mixed"), 0.5*AZ70, 0)</f>
        <v>0</v>
      </c>
      <c r="AZ70" s="5">
        <f>IF('Athletes - Gold'!AZ70+'Athletes - Silver'!AZ70+'Athletes - Bronze'!AZ70 &gt; 0, 'Athletes - Gold'!AZ70*'Medal values'!$B$1+'Athletes - Silver'!AZ70*'Medal values'!$B$2+'Athletes - Bronze'!AZ70*'Medal values'!$B$3, "") + IF(AND(AZ$1 = AY$1, AY$2 = "Mixed"), 0.5*AY70, 0) + IF(AND(AZ$1 = BA$1, BA$2 = "Mixed"), 0.5*BA70, 0)</f>
        <v>0</v>
      </c>
      <c r="BA70" s="5">
        <f>IF('Athletes - Gold'!BA70+'Athletes - Silver'!BA70+'Athletes - Bronze'!BA70 &gt; 0, 'Athletes - Gold'!BA70*'Medal values'!$B$1+'Athletes - Silver'!BA70*'Medal values'!$B$2+'Athletes - Bronze'!BA70*'Medal values'!$B$3, "") + IF(AND(BA$1 = AZ$1, AZ$2 = "Mixed"), 0.5*AZ70, 0) + IF(AND(BA$1 = BB$1, BB$2 = "Mixed"), 0.5*BB70, 0)</f>
        <v>0</v>
      </c>
      <c r="BB70" s="5">
        <f>IF('Athletes - Gold'!BB70+'Athletes - Silver'!BB70+'Athletes - Bronze'!BB70 &gt; 0, 'Athletes - Gold'!BB70*'Medal values'!$B$1+'Athletes - Silver'!BB70*'Medal values'!$B$2+'Athletes - Bronze'!BB70*'Medal values'!$B$3, "") + IF(AND(BB$1 = BA$1, BA$2 = "Mixed"), 0.5*BA70, 0) + IF(AND(BB$1 = BC$1, BC$2 = "Mixed"), 0.5*BC70, 0)</f>
        <v>0</v>
      </c>
      <c r="BC70" s="5">
        <f>IF('Athletes - Gold'!BC70+'Athletes - Silver'!BC70+'Athletes - Bronze'!BC70 &gt; 0, 'Athletes - Gold'!BC70*'Medal values'!$B$1+'Athletes - Silver'!BC70*'Medal values'!$B$2+'Athletes - Bronze'!BC70*'Medal values'!$B$3, "") + IF(AND(BC$1 = BB$1, BB$2 = "Mixed"), 0.5*BB70, 0) + IF(AND(BC$1 = BD$1, BD$2 = "Mixed"), 0.5*BD70, 0)</f>
        <v>0</v>
      </c>
      <c r="BD70" s="5">
        <f>IF('Athletes - Gold'!BD70+'Athletes - Silver'!BD70+'Athletes - Bronze'!BD70 &gt; 0, 'Athletes - Gold'!BD70*'Medal values'!$B$1+'Athletes - Silver'!BD70*'Medal values'!$B$2+'Athletes - Bronze'!BD70*'Medal values'!$B$3, "") + IF(AND(BD$1 = BC$1, BC$2 = "Mixed"), 0.5*BC70, 0) + IF(AND(BD$1 = BE$1, BE$2 = "Mixed"), 0.5*BE70, 0)</f>
        <v>0</v>
      </c>
      <c r="BE70" s="5">
        <f>IF('Athletes - Gold'!BE70+'Athletes - Silver'!BE70+'Athletes - Bronze'!BE70 &gt; 0, 'Athletes - Gold'!BE70*'Medal values'!$B$1+'Athletes - Silver'!BE70*'Medal values'!$B$2+'Athletes - Bronze'!BE70*'Medal values'!$B$3, "") + IF(AND(BE$1 = BD$1, BD$2 = "Mixed"), 0.5*BD70, 0) + IF(AND(BE$1 = BF$1, BF$2 = "Mixed"), 0.5*BF70, 0)</f>
        <v>0</v>
      </c>
      <c r="BF70" s="5">
        <f>IF('Athletes - Gold'!BF70+'Athletes - Silver'!BF70+'Athletes - Bronze'!BF70 &gt; 0, 'Athletes - Gold'!BF70*'Medal values'!$B$1+'Athletes - Silver'!BF70*'Medal values'!$B$2+'Athletes - Bronze'!BF70*'Medal values'!$B$3, "") + IF(AND(BF$1 = BE$1, BE$2 = "Mixed"), 0.5*BE70, 0) + IF(AND(BF$1 = BG$1, BG$2 = "Mixed"), 0.5*BG70, 0)</f>
        <v>0</v>
      </c>
      <c r="BG70" s="5">
        <f>IF('Athletes - Gold'!BG70+'Athletes - Silver'!BG70+'Athletes - Bronze'!BG70 &gt; 0, 'Athletes - Gold'!BG70*'Medal values'!$B$1+'Athletes - Silver'!BG70*'Medal values'!$B$2+'Athletes - Bronze'!BG70*'Medal values'!$B$3, "") + IF(AND(BG$1 = BF$1, BF$2 = "Mixed"), 0.5*BF70, 0) + IF(AND(BG$1 = BH$1, BH$2 = "Mixed"), 0.5*BH70, 0)</f>
        <v>0</v>
      </c>
      <c r="BH70" s="5">
        <f>IF('Athletes - Gold'!BH70+'Athletes - Silver'!BH70+'Athletes - Bronze'!BH70 &gt; 0, 'Athletes - Gold'!BH70*'Medal values'!$B$1+'Athletes - Silver'!BH70*'Medal values'!$B$2+'Athletes - Bronze'!BH70*'Medal values'!$B$3, "") + IF(AND(BH$1 = BG$1, BG$2 = "Mixed"), 0.5*BG70, 0) + IF(AND(BH$1 = BI$1, BI$2 = "Mixed"), 0.5*BI70, 0)</f>
        <v>0</v>
      </c>
      <c r="BI70" s="5">
        <f>IF('Athletes - Gold'!BI70+'Athletes - Silver'!BI70+'Athletes - Bronze'!BI70 &gt; 0, 'Athletes - Gold'!BI70*'Medal values'!$B$1+'Athletes - Silver'!BI70*'Medal values'!$B$2+'Athletes - Bronze'!BI70*'Medal values'!$B$3, "") + IF(AND(BI$1 = BH$1, BH$2 = "Mixed"), 0.5*BH70, 0) + IF(AND(BI$1 = BJ$1, BJ$2 = "Mixed"), 0.5*BJ70, 0)</f>
        <v>4.000002</v>
      </c>
      <c r="BJ70" s="5">
        <f>IF('Athletes - Gold'!BJ70+'Athletes - Silver'!BJ70+'Athletes - Bronze'!BJ70 &gt; 0, 'Athletes - Gold'!BJ70*'Medal values'!$B$1+'Athletes - Silver'!BJ70*'Medal values'!$B$2+'Athletes - Bronze'!BJ70*'Medal values'!$B$3, "") + IF(AND(BJ$1 = BI$1, BI$2 = "Mixed"), 0.5*BI70, 0) + IF(AND(BJ$1 = BK$1, BK$2 = "Mixed"), 0.5*BK70, 0)</f>
        <v>0</v>
      </c>
      <c r="BK70" s="5">
        <f>IF('Athletes - Gold'!BK70+'Athletes - Silver'!BK70+'Athletes - Bronze'!BK70 &gt; 0, 'Athletes - Gold'!BK70*'Medal values'!$B$1+'Athletes - Silver'!BK70*'Medal values'!$B$2+'Athletes - Bronze'!BK70*'Medal values'!$B$3, "") + IF(AND(BK$1 = BJ$1, BJ$2 = "Mixed"), 0.5*BJ70, 0) + IF(AND(BK$1 = BL$1, BL$2 = "Mixed"), 0.5*BL70, 0)</f>
        <v>0</v>
      </c>
      <c r="BL70" s="5">
        <f>IF('Athletes - Gold'!BL70+'Athletes - Silver'!BL70+'Athletes - Bronze'!BL70 &gt; 0, 'Athletes - Gold'!BL70*'Medal values'!$B$1+'Athletes - Silver'!BL70*'Medal values'!$B$2+'Athletes - Bronze'!BL70*'Medal values'!$B$3, "") + IF(AND(BL$1 = BK$1, BK$2 = "Mixed"), 0.5*BK70, 0) + IF(AND(BL$1 = BM$1, BM$2 = "Mixed"), 0.5*BM70, 0)</f>
        <v>0</v>
      </c>
      <c r="BM70" s="5">
        <f>IF('Athletes - Gold'!BM70+'Athletes - Silver'!BM70+'Athletes - Bronze'!BM70 &gt; 0, 'Athletes - Gold'!BM70*'Medal values'!$B$1+'Athletes - Silver'!BM70*'Medal values'!$B$2+'Athletes - Bronze'!BM70*'Medal values'!$B$3, "") + IF(AND(BM$1 = BL$1, BL$2 = "Mixed"), 0.5*BL70, 0) + IF(AND(BM$1 = BN$1, BN$2 = "Mixed"), 0.5*BN70, 0)</f>
        <v>1</v>
      </c>
      <c r="BN70" s="5">
        <f>IF('Athletes - Gold'!BN70+'Athletes - Silver'!BN70+'Athletes - Bronze'!BN70 &gt; 0, 'Athletes - Gold'!BN70*'Medal values'!$B$1+'Athletes - Silver'!BN70*'Medal values'!$B$2+'Athletes - Bronze'!BN70*'Medal values'!$B$3, "") + IF(AND(BN$1 = BM$1, BM$2 = "Mixed"), 0.5*BM70, 0) + IF(AND(BN$1 = BO$1, BO$2 = "Mixed"), 0.5*BO70, 0)</f>
        <v>0</v>
      </c>
      <c r="BO70" s="5">
        <f>IF('Athletes - Gold'!BO70+'Athletes - Silver'!BO70+'Athletes - Bronze'!BO70 &gt; 0, 'Athletes - Gold'!BO70*'Medal values'!$B$1+'Athletes - Silver'!BO70*'Medal values'!$B$2+'Athletes - Bronze'!BO70*'Medal values'!$B$3, "") + IF(AND(BO$1 = BN$1, BN$2 = "Mixed"), 0.5*BN70, 0) + IF(AND(BO$1 = BP$1, BP$2 = "Mixed"), 0.5*BP70, 0)</f>
        <v>0</v>
      </c>
      <c r="BP70" s="5">
        <f>IF('Athletes - Gold'!BP70+'Athletes - Silver'!BP70+'Athletes - Bronze'!BP70 &gt; 0, 'Athletes - Gold'!BP70*'Medal values'!$B$1+'Athletes - Silver'!BP70*'Medal values'!$B$2+'Athletes - Bronze'!BP70*'Medal values'!$B$3, "") + IF(AND(BP$1 = BO$1, BO$2 = "Mixed"), 0.5*BO70, 0) + IF(AND(BP$1 = BQ$1, BQ$2 = "Mixed"), 0.5*BQ70, 0)</f>
        <v>0</v>
      </c>
      <c r="BQ70" s="5">
        <f>IF('Athletes - Gold'!BQ70+'Athletes - Silver'!BQ70+'Athletes - Bronze'!BQ70 &gt; 0, 'Athletes - Gold'!BQ70*'Medal values'!$B$1+'Athletes - Silver'!BQ70*'Medal values'!$B$2+'Athletes - Bronze'!BQ70*'Medal values'!$B$3, "") + IF(AND(BQ$1 = BP$1, BP$2 = "Mixed"), 0.5*BP70, 0) + IF(AND(BQ$1 = BR$1, BR$2 = "Mixed"), 0.5*BR70, 0)</f>
        <v>0</v>
      </c>
      <c r="BR70" s="5">
        <f>IF('Athletes - Gold'!BR70+'Athletes - Silver'!BR70+'Athletes - Bronze'!BR70 &gt; 0, 'Athletes - Gold'!BR70*'Medal values'!$B$1+'Athletes - Silver'!BR70*'Medal values'!$B$2+'Athletes - Bronze'!BR70*'Medal values'!$B$3, "") + IF(AND(BR$1 = BQ$1, BQ$2 = "Mixed"), 0.5*BQ70, 0) + IF(AND(BR$1 = BS$1, BS$2 = "Mixed"), 0.5*BS70, 0)</f>
        <v>0</v>
      </c>
      <c r="BS70" s="5">
        <f>IF('Athletes - Gold'!BS70+'Athletes - Silver'!BS70+'Athletes - Bronze'!BS70 &gt; 0, 'Athletes - Gold'!BS70*'Medal values'!$B$1+'Athletes - Silver'!BS70*'Medal values'!$B$2+'Athletes - Bronze'!BS70*'Medal values'!$B$3, "") + IF(AND(BS$1 = BR$1, BR$2 = "Mixed"), 0.5*BR70, 0) + IF(AND(BS$1 = BT$1, BT$2 = "Mixed"), 0.5*BT70, 0)</f>
        <v>0</v>
      </c>
      <c r="BT70" s="5">
        <f>IF('Athletes - Gold'!BT70+'Athletes - Silver'!BT70+'Athletes - Bronze'!BT70 &gt; 0, 'Athletes - Gold'!BT70*'Medal values'!$B$1+'Athletes - Silver'!BT70*'Medal values'!$B$2+'Athletes - Bronze'!BT70*'Medal values'!$B$3, "") + IF(AND(BT$1 = BS$1, BS$2 = "Mixed"), 0.5*BS70, 0) + IF(AND(BT$1 = BU$1, BU$2 = "Mixed"), 0.5*BU70, 0)</f>
        <v>0</v>
      </c>
      <c r="BU70" s="5">
        <f>IF('Athletes - Gold'!BU70+'Athletes - Silver'!BU70+'Athletes - Bronze'!BU70 &gt; 0, 'Athletes - Gold'!BU70*'Medal values'!$B$1+'Athletes - Silver'!BU70*'Medal values'!$B$2+'Athletes - Bronze'!BU70*'Medal values'!$B$3, "") + IF(AND(BU$1 = BT$1, BT$2 = "Mixed"), 0.5*BT70, 0) + IF(AND(BU$1 = BV$1, BV$2 = "Mixed"), 0.5*BV70, 0)</f>
        <v>0</v>
      </c>
      <c r="BV70" s="5">
        <f>IF('Athletes - Gold'!BV70+'Athletes - Silver'!BV70+'Athletes - Bronze'!BV70 &gt; 0, 'Athletes - Gold'!BV70*'Medal values'!$B$1+'Athletes - Silver'!BV70*'Medal values'!$B$2+'Athletes - Bronze'!BV70*'Medal values'!$B$3, "") + IF(AND(BV$1 = BU$1, BU$2 = "Mixed"), 0.5*BU70, 0) + IF(AND(BV$1 = BW$1, BW$2 = "Mixed"), 0.5*BW70, 0)</f>
        <v>0</v>
      </c>
      <c r="BW70" s="5">
        <f>IF('Athletes - Gold'!BW70+'Athletes - Silver'!BW70+'Athletes - Bronze'!BW70 &gt; 0, 'Athletes - Gold'!BW70*'Medal values'!$B$1+'Athletes - Silver'!BW70*'Medal values'!$B$2+'Athletes - Bronze'!BW70*'Medal values'!$B$3, "") + IF(AND(BW$1 = BV$1, BV$2 = "Mixed"), 0.5*BV70, 0) + IF(AND(BW$1 = BX$1, BX$2 = "Mixed"), 0.5*BX70, 0)</f>
        <v>0</v>
      </c>
      <c r="BX70" s="5">
        <f>IF('Athletes - Gold'!BX70+'Athletes - Silver'!BX70+'Athletes - Bronze'!BX70 &gt; 0, 'Athletes - Gold'!BX70*'Medal values'!$B$1+'Athletes - Silver'!BX70*'Medal values'!$B$2+'Athletes - Bronze'!BX70*'Medal values'!$B$3, "") + IF(AND(BX$1 = BW$1, BW$2 = "Mixed"), 0.5*BW70, 0) + IF(AND(BX$1 = BY$1, BY$2 = "Mixed"), 0.5*BY70, 0)</f>
        <v>0</v>
      </c>
      <c r="BY70" s="5">
        <f>IF('Athletes - Gold'!BY70+'Athletes - Silver'!BY70+'Athletes - Bronze'!BY70 &gt; 0, 'Athletes - Gold'!BY70*'Medal values'!$B$1+'Athletes - Silver'!BY70*'Medal values'!$B$2+'Athletes - Bronze'!BY70*'Medal values'!$B$3, "") + IF(AND(BY$1 = BX$1, BX$2 = "Mixed"), 0.5*BX70, 0) + IF(AND(BY$1 = BZ$1, BZ$2 = "Mixed"), 0.5*BZ70, 0)</f>
        <v>0</v>
      </c>
      <c r="BZ70" s="5">
        <f>IF('Athletes - Gold'!BZ70+'Athletes - Silver'!BZ70+'Athletes - Bronze'!BZ70 &gt; 0, 'Athletes - Gold'!BZ70*'Medal values'!$B$1+'Athletes - Silver'!BZ70*'Medal values'!$B$2+'Athletes - Bronze'!BZ70*'Medal values'!$B$3, "") + IF(AND(BZ$1 = BY$1, BY$2 = "Mixed"), 0.5*BY70, 0) + IF(AND(BZ$1 = CA$1, CA$2 = "Mixed"), 0.5*CA70, 0)</f>
        <v>0</v>
      </c>
      <c r="CA70" s="5">
        <f>IF('Athletes - Gold'!CA70+'Athletes - Silver'!CA70+'Athletes - Bronze'!CA70 &gt; 0, 'Athletes - Gold'!CA70*'Medal values'!$B$1+'Athletes - Silver'!CA70*'Medal values'!$B$2+'Athletes - Bronze'!CA70*'Medal values'!$B$3, "") + IF(AND(CA$1 = BZ$1, BZ$2 = "Mixed"), 0.5*BZ70, 0) + IF(AND(CA$1 = CB$1, CB$2 = "Mixed"), 0.5*CB70, 0)</f>
        <v>0</v>
      </c>
      <c r="CB70" s="5">
        <f>IF('Athletes - Gold'!CB70+'Athletes - Silver'!CB70+'Athletes - Bronze'!CB70 &gt; 0, 'Athletes - Gold'!CB70*'Medal values'!$B$1+'Athletes - Silver'!CB70*'Medal values'!$B$2+'Athletes - Bronze'!CB70*'Medal values'!$B$3, "") + IF(AND(CB$1 = CA$1, CA$2 = "Mixed"), 0.5*CA70, 0) + IF(AND(CB$1 = CC$1, CC$2 = "Mixed"), 0.5*CC70, 0)</f>
        <v>0</v>
      </c>
      <c r="CC70" s="5">
        <f>IF('Athletes - Gold'!CC70+'Athletes - Silver'!CC70+'Athletes - Bronze'!CC70 &gt; 0, 'Athletes - Gold'!CC70*'Medal values'!$B$1+'Athletes - Silver'!CC70*'Medal values'!$B$2+'Athletes - Bronze'!CC70*'Medal values'!$B$3, "") + IF(AND(CC$1 = CB$1, CB$2 = "Mixed"), 0.5*CB70, 0) + IF(AND(CC$1 = CD$1, CD$2 = "Mixed"), 0.5*CD70, 0)</f>
        <v>0</v>
      </c>
      <c r="CD70" s="5">
        <f>IF('Athletes - Gold'!CD70+'Athletes - Silver'!CD70+'Athletes - Bronze'!CD70 &gt; 0, 'Athletes - Gold'!CD70*'Medal values'!$B$1+'Athletes - Silver'!CD70*'Medal values'!$B$2+'Athletes - Bronze'!CD70*'Medal values'!$B$3, "") + IF(AND(CD$1 = CC$1, CC$2 = "Mixed"), 0.5*CC70, 0) + IF(AND(CD$1 = CE$1, CE$2 = "Mixed"), 0.5*CE70, 0)</f>
        <v>0</v>
      </c>
      <c r="CE70" s="5">
        <f>IF('Athletes - Gold'!CE70+'Athletes - Silver'!CE70+'Athletes - Bronze'!CE70 &gt; 0, 'Athletes - Gold'!CE70*'Medal values'!$B$1+'Athletes - Silver'!CE70*'Medal values'!$B$2+'Athletes - Bronze'!CE70*'Medal values'!$B$3, "") + IF(AND(CE$1 = CD$1, CD$2 = "Mixed"), 0.5*CD70, 0) + IF(AND(CE$1 = CF$1, CF$2 = "Mixed"), 0.5*CF70, 0)</f>
        <v>0</v>
      </c>
      <c r="CF70" s="5">
        <f>IF('Athletes - Gold'!CF70+'Athletes - Silver'!CF70+'Athletes - Bronze'!CF70 &gt; 0, 'Athletes - Gold'!CF70*'Medal values'!$B$1+'Athletes - Silver'!CF70*'Medal values'!$B$2+'Athletes - Bronze'!CF70*'Medal values'!$B$3, "") + IF(AND(CF$1 = CE$1, CE$2 = "Mixed"), 0.5*CE70, 0) + IF(AND(CF$1 = CG$1, CG$2 = "Mixed"), 0.5*CG70, 0)</f>
        <v>0</v>
      </c>
      <c r="CG70" s="5">
        <f>IF('Athletes - Gold'!CG70+'Athletes - Silver'!CG70+'Athletes - Bronze'!CG70 &gt; 0, 'Athletes - Gold'!CG70*'Medal values'!$B$1+'Athletes - Silver'!CG70*'Medal values'!$B$2+'Athletes - Bronze'!CG70*'Medal values'!$B$3, "") + IF(AND(CG$1 = CF$1, CF$2 = "Mixed"), 0.5*CF70, 0) + IF(AND(CG$1 = CH$1, CH$2 = "Mixed"), 0.5*CH70, 0)</f>
        <v>0</v>
      </c>
      <c r="CH70" s="5">
        <f>IF('Athletes - Gold'!CH70+'Athletes - Silver'!CH70+'Athletes - Bronze'!CH70 &gt; 0, 'Athletes - Gold'!CH70*'Medal values'!$B$1+'Athletes - Silver'!CH70*'Medal values'!$B$2+'Athletes - Bronze'!CH70*'Medal values'!$B$3, "") + IF(AND(CH$1 = CG$1, CG$2 = "Mixed"), 0.5*CG70, 0) + IF(AND(CH$1 = CI$1, CI$2 = "Mixed"), 0.5*CI70, 0)</f>
        <v>0</v>
      </c>
      <c r="CI70" s="5">
        <f>IF('Athletes - Gold'!CI70+'Athletes - Silver'!CI70+'Athletes - Bronze'!CI70 &gt; 0, 'Athletes - Gold'!CI70*'Medal values'!$B$1+'Athletes - Silver'!CI70*'Medal values'!$B$2+'Athletes - Bronze'!CI70*'Medal values'!$B$3, "") + IF(AND(CI$1 = CH$1, CH$2 = "Mixed"), 0.5*CH70, 0) + IF(AND(CI$1 = CJ$1, CJ$2 = "Mixed"), 0.5*CJ70, 0)</f>
        <v>0</v>
      </c>
      <c r="CJ70" s="5">
        <f>IF('Athletes - Gold'!CJ70+'Athletes - Silver'!CJ70+'Athletes - Bronze'!CJ70 &gt; 0, 'Athletes - Gold'!CJ70*'Medal values'!$B$1+'Athletes - Silver'!CJ70*'Medal values'!$B$2+'Athletes - Bronze'!CJ70*'Medal values'!$B$3, "") + IF(AND(CJ$1 = CI$1, CI$2 = "Mixed"), 0.5*CI70, 0) + IF(AND(CJ$1 = CK$1, CK$2 = "Mixed"), 0.5*CK70, 0)</f>
        <v>0</v>
      </c>
      <c r="CK70" s="5">
        <f>IF('Athletes - Gold'!CK70+'Athletes - Silver'!CK70+'Athletes - Bronze'!CK70 &gt; 0, 'Athletes - Gold'!CK70*'Medal values'!$B$1+'Athletes - Silver'!CK70*'Medal values'!$B$2+'Athletes - Bronze'!CK70*'Medal values'!$B$3, "") + IF(AND(CK$1 = CJ$1, CJ$2 = "Mixed"), 0.5*CJ70, 0) + IF(AND(CK$1 = CL$1, CL$2 = "Mixed"), 0.5*CL70, 0)</f>
        <v>0</v>
      </c>
      <c r="CL70" s="5">
        <f>IF('Athletes - Gold'!CL70+'Athletes - Silver'!CL70+'Athletes - Bronze'!CL70 &gt; 0, 'Athletes - Gold'!CL70*'Medal values'!$B$1+'Athletes - Silver'!CL70*'Medal values'!$B$2+'Athletes - Bronze'!CL70*'Medal values'!$B$3, "") + IF(AND(CL$1 = CK$1, CK$2 = "Mixed"), 0.5*CK70, 0) + IF(AND(CL$1 = CM$1, CM$2 = "Mixed"), 0.5*CM70, 0)</f>
        <v>3.001</v>
      </c>
      <c r="CM70" s="5">
        <f>IF('Athletes - Gold'!CM70+'Athletes - Silver'!CM70+'Athletes - Bronze'!CM70 &gt; 0, 'Athletes - Gold'!CM70*'Medal values'!$B$1+'Athletes - Silver'!CM70*'Medal values'!$B$2+'Athletes - Bronze'!CM70*'Medal values'!$B$3, "") + IF(AND(CM$1 = CL$1, CL$2 = "Mixed"), 0.5*CL70, 0) + IF(AND(CM$1 = CN$1, CN$2 = "Mixed"), 0.5*CN70, 0)</f>
        <v>0</v>
      </c>
      <c r="CN70" s="5">
        <f>IF('Athletes - Gold'!CN70+'Athletes - Silver'!CN70+'Athletes - Bronze'!CN70 &gt; 0, 'Athletes - Gold'!CN70*'Medal values'!$B$1+'Athletes - Silver'!CN70*'Medal values'!$B$2+'Athletes - Bronze'!CN70*'Medal values'!$B$3, "") + IF(AND(CN$1 = CM$1, CM$2 = "Mixed"), 0.5*CM70, 0) + IF(AND(CN$1 = CO$1, CO$2 = "Mixed"), 0.5*CO70, 0)</f>
        <v>0</v>
      </c>
      <c r="CO70" s="5">
        <f>IF('Athletes - Gold'!CO70+'Athletes - Silver'!CO70+'Athletes - Bronze'!CO70 &gt; 0, 'Athletes - Gold'!CO70*'Medal values'!$B$1+'Athletes - Silver'!CO70*'Medal values'!$B$2+'Athletes - Bronze'!CO70*'Medal values'!$B$3, "") + IF(AND(CO$1 = CN$1, CN$2 = "Mixed"), 0.5*CN70, 0) + IF(AND(CO$1 = CP$1, CP$2 = "Mixed"), 0.5*CP70, 0)</f>
        <v>0</v>
      </c>
      <c r="CP70" s="5">
        <f>IF('Athletes - Gold'!CP70+'Athletes - Silver'!CP70+'Athletes - Bronze'!CP70 &gt; 0, 'Athletes - Gold'!CP70*'Medal values'!$B$1+'Athletes - Silver'!CP70*'Medal values'!$B$2+'Athletes - Bronze'!CP70*'Medal values'!$B$3, "") + IF(AND(CP$1 = CO$1, CO$2 = "Mixed"), 0.5*CO70, 0) + IF(AND(CP$1 = CQ$1, CQ$2 = "Mixed"), 0.5*CQ70, 0)</f>
        <v>0</v>
      </c>
      <c r="CQ70" s="5">
        <f>IF('Athletes - Gold'!CQ70+'Athletes - Silver'!CQ70+'Athletes - Bronze'!CQ70 &gt; 0, 'Athletes - Gold'!CQ70*'Medal values'!$B$1+'Athletes - Silver'!CQ70*'Medal values'!$B$2+'Athletes - Bronze'!CQ70*'Medal values'!$B$3, "") + IF(AND(CQ$1 = CP$1, CP$2 = "Mixed"), 0.5*CP70, 0) + IF(AND(CQ$1 = CR$1, CR$2 = "Mixed"), 0.5*CR70, 0)</f>
        <v>0</v>
      </c>
      <c r="CR70" s="5">
        <f>IF('Athletes - Gold'!CR70+'Athletes - Silver'!CR70+'Athletes - Bronze'!CR70 &gt; 0, 'Athletes - Gold'!CR70*'Medal values'!$B$1+'Athletes - Silver'!CR70*'Medal values'!$B$2+'Athletes - Bronze'!CR70*'Medal values'!$B$3, "") + IF(AND(CR$1 = CQ$1, CQ$2 = "Mixed"), 0.5*CQ70, 0) + IF(AND(CR$1 = CS$1, CS$2 = "Mixed"), 0.5*CS70, 0)</f>
        <v>0</v>
      </c>
      <c r="CS70" s="5">
        <f>IF('Athletes - Gold'!CS70+'Athletes - Silver'!CS70+'Athletes - Bronze'!CS70 &gt; 0, 'Athletes - Gold'!CS70*'Medal values'!$B$1+'Athletes - Silver'!CS70*'Medal values'!$B$2+'Athletes - Bronze'!CS70*'Medal values'!$B$3, "") + IF(AND(CS$1 = CR$1, CR$2 = "Mixed"), 0.5*CR70, 0) + IF(AND(CS$1 = CT$1, CT$2 = "Mixed"), 0.5*CT70, 0)</f>
        <v>0</v>
      </c>
      <c r="CT70" s="5">
        <f>IF('Athletes - Gold'!CT70+'Athletes - Silver'!CT70+'Athletes - Bronze'!CT70 &gt; 0, 'Athletes - Gold'!CT70*'Medal values'!$B$1+'Athletes - Silver'!CT70*'Medal values'!$B$2+'Athletes - Bronze'!CT70*'Medal values'!$B$3, "") + IF(AND(CT$1 = CS$1, CS$2 = "Mixed"), 0.5*CS70, 0) + IF(AND(CT$1 = CU$1, CU$2 = "Mixed"), 0.5*CU70, 0)</f>
        <v>0</v>
      </c>
      <c r="CU70" s="5">
        <f>IF('Athletes - Gold'!CU70+'Athletes - Silver'!CU70+'Athletes - Bronze'!CU70 &gt; 0, 'Athletes - Gold'!CU70*'Medal values'!$B$1+'Athletes - Silver'!CU70*'Medal values'!$B$2+'Athletes - Bronze'!CU70*'Medal values'!$B$3, "") + IF(AND(CU$1 = CT$1, CT$2 = "Mixed"), 0.5*CT70, 0) + IF(AND(CU$1 = CV$1, CV$2 = "Mixed"), 0.5*CV70, 0)</f>
        <v>0</v>
      </c>
      <c r="CV70" s="5">
        <f>IF('Athletes - Gold'!CV70+'Athletes - Silver'!CV70+'Athletes - Bronze'!CV70 &gt; 0, 'Athletes - Gold'!CV70*'Medal values'!$B$1+'Athletes - Silver'!CV70*'Medal values'!$B$2+'Athletes - Bronze'!CV70*'Medal values'!$B$3, "") + IF(AND(CV$1 = CU$1, CU$2 = "Mixed"), 0.5*CU70, 0) + IF(AND(CV$1 = CW$1, CW$2 = "Mixed"), 0.5*CW70, 0)</f>
        <v>0</v>
      </c>
      <c r="CW70" s="5">
        <f t="shared" ref="CW70:CX70" si="69">SUMIF($B$2:$CV$2,CW$2, $B70:$CV70)</f>
        <v>22.005003</v>
      </c>
      <c r="CX70" s="5">
        <f t="shared" si="69"/>
        <v>7</v>
      </c>
      <c r="CY70" s="5">
        <f t="shared" si="3"/>
        <v>29.005003</v>
      </c>
    </row>
    <row r="71">
      <c r="A71" s="5" t="str">
        <f>Countries!A69</f>
        <v>NZL</v>
      </c>
      <c r="B71" s="5">
        <f>IF('Athletes - Gold'!B71+'Athletes - Silver'!B71+'Athletes - Bronze'!B71 &gt; 0, 'Athletes - Gold'!B71*'Medal values'!$B$1+'Athletes - Silver'!B71*'Medal values'!$B$2+'Athletes - Bronze'!B71*'Medal values'!$B$3, "") + IF(AND(B$1 = A$1, A$2 = "Mixed"), 0.5*A71, 0) + IF(AND(B$1 = C$1, C$2 = "Mixed"), 0.5*C71, 0)</f>
        <v>0</v>
      </c>
      <c r="C71" s="5">
        <f>IF('Athletes - Gold'!C71+'Athletes - Silver'!C71+'Athletes - Bronze'!C71 &gt; 0, 'Athletes - Gold'!C71*'Medal values'!$B$1+'Athletes - Silver'!C71*'Medal values'!$B$2+'Athletes - Bronze'!C71*'Medal values'!$B$3, "") + IF(AND(C$1 = B$1, B$2 = "Mixed"), 0.5*B71, 0) + IF(AND(C$1 = D$1, D$2 = "Mixed"), 0.5*D71, 0)</f>
        <v>0</v>
      </c>
      <c r="D71" s="5">
        <f>IF('Athletes - Gold'!D71+'Athletes - Silver'!D71+'Athletes - Bronze'!D71 &gt; 0, 'Athletes - Gold'!D71*'Medal values'!$B$1+'Athletes - Silver'!D71*'Medal values'!$B$2+'Athletes - Bronze'!D71*'Medal values'!$B$3, "") + IF(AND(D$1 = C$1, C$2 = "Mixed"), 0.5*C71, 0) + IF(AND(D$1 = E$1, E$2 = "Mixed"), 0.5*E71, 0)</f>
        <v>0</v>
      </c>
      <c r="E71" s="5">
        <f>IF('Athletes - Gold'!E71+'Athletes - Silver'!E71+'Athletes - Bronze'!E71 &gt; 0, 'Athletes - Gold'!E71*'Medal values'!$B$1+'Athletes - Silver'!E71*'Medal values'!$B$2+'Athletes - Bronze'!E71*'Medal values'!$B$3, "") + IF(AND(E$1 = D$1, D$2 = "Mixed"), 0.5*D71, 0) + IF(AND(E$1 = F$1, F$2 = "Mixed"), 0.5*F71, 0)</f>
        <v>0</v>
      </c>
      <c r="F71" s="5">
        <f>IF('Athletes - Gold'!F71+'Athletes - Silver'!F71+'Athletes - Bronze'!F71 &gt; 0, 'Athletes - Gold'!F71*'Medal values'!$B$1+'Athletes - Silver'!F71*'Medal values'!$B$2+'Athletes - Bronze'!F71*'Medal values'!$B$3, "") + IF(AND(F$1 = E$1, E$2 = "Mixed"), 0.5*E71, 0) + IF(AND(F$1 = G$1, G$2 = "Mixed"), 0.5*G71, 0)</f>
        <v>0</v>
      </c>
      <c r="G71" s="5">
        <f>IF('Athletes - Gold'!G71+'Athletes - Silver'!G71+'Athletes - Bronze'!G71 &gt; 0, 'Athletes - Gold'!G71*'Medal values'!$B$1+'Athletes - Silver'!G71*'Medal values'!$B$2+'Athletes - Bronze'!G71*'Medal values'!$B$3, "") + IF(AND(G$1 = F$1, F$2 = "Mixed"), 0.5*F71, 0) + IF(AND(G$1 = H$1, H$2 = "Mixed"), 0.5*H71, 0)</f>
        <v>0</v>
      </c>
      <c r="H71" s="5">
        <f>IF('Athletes - Gold'!H71+'Athletes - Silver'!H71+'Athletes - Bronze'!H71 &gt; 0, 'Athletes - Gold'!H71*'Medal values'!$B$1+'Athletes - Silver'!H71*'Medal values'!$B$2+'Athletes - Bronze'!H71*'Medal values'!$B$3, "") + IF(AND(H$1 = G$1, G$2 = "Mixed"), 0.5*G71, 0) + IF(AND(H$1 = I$1, I$2 = "Mixed"), 0.5*I71, 0)</f>
        <v>0</v>
      </c>
      <c r="I71" s="5">
        <f>IF('Athletes - Gold'!I71+'Athletes - Silver'!I71+'Athletes - Bronze'!I71 &gt; 0, 'Athletes - Gold'!I71*'Medal values'!$B$1+'Athletes - Silver'!I71*'Medal values'!$B$2+'Athletes - Bronze'!I71*'Medal values'!$B$3, "") + IF(AND(I$1 = H$1, H$2 = "Mixed"), 0.5*H71, 0) + IF(AND(I$1 = J$1, J$2 = "Mixed"), 0.5*J71, 0)</f>
        <v>0</v>
      </c>
      <c r="J71" s="5">
        <f>IF('Athletes - Gold'!J71+'Athletes - Silver'!J71+'Athletes - Bronze'!J71 &gt; 0, 'Athletes - Gold'!J71*'Medal values'!$B$1+'Athletes - Silver'!J71*'Medal values'!$B$2+'Athletes - Bronze'!J71*'Medal values'!$B$3, "") + IF(AND(J$1 = I$1, I$2 = "Mixed"), 0.5*I71, 0) + IF(AND(J$1 = K$1, K$2 = "Mixed"), 0.5*K71, 0)</f>
        <v>1</v>
      </c>
      <c r="K71" s="5">
        <f>IF('Athletes - Gold'!K71+'Athletes - Silver'!K71+'Athletes - Bronze'!K71 &gt; 0, 'Athletes - Gold'!K71*'Medal values'!$B$1+'Athletes - Silver'!K71*'Medal values'!$B$2+'Athletes - Bronze'!K71*'Medal values'!$B$3, "") + IF(AND(K$1 = J$1, J$2 = "Mixed"), 0.5*J71, 0) + IF(AND(K$1 = L$1, L$2 = "Mixed"), 0.5*L71, 0)</f>
        <v>0</v>
      </c>
      <c r="L71" s="5">
        <f>IF('Athletes - Gold'!L71+'Athletes - Silver'!L71+'Athletes - Bronze'!L71 &gt; 0, 'Athletes - Gold'!L71*'Medal values'!$B$1+'Athletes - Silver'!L71*'Medal values'!$B$2+'Athletes - Bronze'!L71*'Medal values'!$B$3, "") + IF(AND(L$1 = K$1, K$2 = "Mixed"), 0.5*K71, 0) + IF(AND(L$1 = M$1, M$2 = "Mixed"), 0.5*M71, 0)</f>
        <v>1</v>
      </c>
      <c r="M71" s="5">
        <f>IF('Athletes - Gold'!M71+'Athletes - Silver'!M71+'Athletes - Bronze'!M71 &gt; 0, 'Athletes - Gold'!M71*'Medal values'!$B$1+'Athletes - Silver'!M71*'Medal values'!$B$2+'Athletes - Bronze'!M71*'Medal values'!$B$3, "") + IF(AND(M$1 = L$1, L$2 = "Mixed"), 0.5*L71, 0) + IF(AND(M$1 = N$1, N$2 = "Mixed"), 0.5*N71, 0)</f>
        <v>0</v>
      </c>
      <c r="N71" s="5">
        <f>IF('Athletes - Gold'!N71+'Athletes - Silver'!N71+'Athletes - Bronze'!N71 &gt; 0, 'Athletes - Gold'!N71*'Medal values'!$B$1+'Athletes - Silver'!N71*'Medal values'!$B$2+'Athletes - Bronze'!N71*'Medal values'!$B$3, "") + IF(AND(N$1 = M$1, M$2 = "Mixed"), 0.5*M71, 0) + IF(AND(N$1 = O$1, O$2 = "Mixed"), 0.5*O71, 0)</f>
        <v>0</v>
      </c>
      <c r="O71" s="5">
        <f>IF('Athletes - Gold'!O71+'Athletes - Silver'!O71+'Athletes - Bronze'!O71 &gt; 0, 'Athletes - Gold'!O71*'Medal values'!$B$1+'Athletes - Silver'!O71*'Medal values'!$B$2+'Athletes - Bronze'!O71*'Medal values'!$B$3, "") + IF(AND(O$1 = N$1, N$2 = "Mixed"), 0.5*N71, 0) + IF(AND(O$1 = P$1, P$2 = "Mixed"), 0.5*P71, 0)</f>
        <v>0</v>
      </c>
      <c r="P71" s="5">
        <f>IF('Athletes - Gold'!P71+'Athletes - Silver'!P71+'Athletes - Bronze'!P71 &gt; 0, 'Athletes - Gold'!P71*'Medal values'!$B$1+'Athletes - Silver'!P71*'Medal values'!$B$2+'Athletes - Bronze'!P71*'Medal values'!$B$3, "") + IF(AND(P$1 = O$1, O$2 = "Mixed"), 0.5*O71, 0) + IF(AND(P$1 = Q$1, Q$2 = "Mixed"), 0.5*Q71, 0)</f>
        <v>0</v>
      </c>
      <c r="Q71" s="5">
        <f>IF('Athletes - Gold'!Q71+'Athletes - Silver'!Q71+'Athletes - Bronze'!Q71 &gt; 0, 'Athletes - Gold'!Q71*'Medal values'!$B$1+'Athletes - Silver'!Q71*'Medal values'!$B$2+'Athletes - Bronze'!Q71*'Medal values'!$B$3, "") + IF(AND(Q$1 = P$1, P$2 = "Mixed"), 0.5*P71, 0) + IF(AND(Q$1 = R$1, R$2 = "Mixed"), 0.5*R71, 0)</f>
        <v>0</v>
      </c>
      <c r="R71" s="5">
        <f>IF('Athletes - Gold'!R71+'Athletes - Silver'!R71+'Athletes - Bronze'!R71 &gt; 0, 'Athletes - Gold'!R71*'Medal values'!$B$1+'Athletes - Silver'!R71*'Medal values'!$B$2+'Athletes - Bronze'!R71*'Medal values'!$B$3, "") + IF(AND(R$1 = Q$1, Q$2 = "Mixed"), 0.5*Q71, 0) + IF(AND(R$1 = S$1, S$2 = "Mixed"), 0.5*S71, 0)</f>
        <v>0</v>
      </c>
      <c r="S71" s="5">
        <f>IF('Athletes - Gold'!S71+'Athletes - Silver'!S71+'Athletes - Bronze'!S71 &gt; 0, 'Athletes - Gold'!S71*'Medal values'!$B$1+'Athletes - Silver'!S71*'Medal values'!$B$2+'Athletes - Bronze'!S71*'Medal values'!$B$3, "") + IF(AND(S$1 = R$1, R$2 = "Mixed"), 0.5*R71, 0) + IF(AND(S$1 = T$1, T$2 = "Mixed"), 0.5*T71, 0)</f>
        <v>0</v>
      </c>
      <c r="T71" s="5">
        <f>IF('Athletes - Gold'!T71+'Athletes - Silver'!T71+'Athletes - Bronze'!T71 &gt; 0, 'Athletes - Gold'!T71*'Medal values'!$B$1+'Athletes - Silver'!T71*'Medal values'!$B$2+'Athletes - Bronze'!T71*'Medal values'!$B$3, "") + IF(AND(T$1 = S$1, S$2 = "Mixed"), 0.5*S71, 0) + IF(AND(T$1 = U$1, U$2 = "Mixed"), 0.5*U71, 0)</f>
        <v>0</v>
      </c>
      <c r="U71" s="5">
        <f>IF('Athletes - Gold'!U71+'Athletes - Silver'!U71+'Athletes - Bronze'!U71 &gt; 0, 'Athletes - Gold'!U71*'Medal values'!$B$1+'Athletes - Silver'!U71*'Medal values'!$B$2+'Athletes - Bronze'!U71*'Medal values'!$B$3, "") + IF(AND(U$1 = T$1, T$2 = "Mixed"), 0.5*T71, 0) + IF(AND(U$1 = V$1, V$2 = "Mixed"), 0.5*V71, 0)</f>
        <v>0</v>
      </c>
      <c r="V71" s="5">
        <f>IF('Athletes - Gold'!V71+'Athletes - Silver'!V71+'Athletes - Bronze'!V71 &gt; 0, 'Athletes - Gold'!V71*'Medal values'!$B$1+'Athletes - Silver'!V71*'Medal values'!$B$2+'Athletes - Bronze'!V71*'Medal values'!$B$3, "") + IF(AND(V$1 = U$1, U$2 = "Mixed"), 0.5*U71, 0) + IF(AND(V$1 = W$1, W$2 = "Mixed"), 0.5*W71, 0)</f>
        <v>1</v>
      </c>
      <c r="W71" s="5">
        <f>IF('Athletes - Gold'!W71+'Athletes - Silver'!W71+'Athletes - Bronze'!W71 &gt; 0, 'Athletes - Gold'!W71*'Medal values'!$B$1+'Athletes - Silver'!W71*'Medal values'!$B$2+'Athletes - Bronze'!W71*'Medal values'!$B$3, "") + IF(AND(W$1 = V$1, V$2 = "Mixed"), 0.5*V71, 0) + IF(AND(W$1 = X$1, X$2 = "Mixed"), 0.5*X71, 0)</f>
        <v>0</v>
      </c>
      <c r="X71" s="5">
        <f>IF('Athletes - Gold'!X71+'Athletes - Silver'!X71+'Athletes - Bronze'!X71 &gt; 0, 'Athletes - Gold'!X71*'Medal values'!$B$1+'Athletes - Silver'!X71*'Medal values'!$B$2+'Athletes - Bronze'!X71*'Medal values'!$B$3, "") + IF(AND(X$1 = W$1, W$2 = "Mixed"), 0.5*W71, 0) + IF(AND(X$1 = Y$1, Y$2 = "Mixed"), 0.5*Y71, 0)</f>
        <v>0</v>
      </c>
      <c r="Y71" s="5">
        <f>IF('Athletes - Gold'!Y71+'Athletes - Silver'!Y71+'Athletes - Bronze'!Y71 &gt; 0, 'Athletes - Gold'!Y71*'Medal values'!$B$1+'Athletes - Silver'!Y71*'Medal values'!$B$2+'Athletes - Bronze'!Y71*'Medal values'!$B$3, "") + IF(AND(Y$1 = X$1, X$2 = "Mixed"), 0.5*X71, 0) + IF(AND(Y$1 = Z$1, Z$2 = "Mixed"), 0.5*Z71, 0)</f>
        <v>0</v>
      </c>
      <c r="Z71" s="5">
        <f>IF('Athletes - Gold'!Z71+'Athletes - Silver'!Z71+'Athletes - Bronze'!Z71 &gt; 0, 'Athletes - Gold'!Z71*'Medal values'!$B$1+'Athletes - Silver'!Z71*'Medal values'!$B$2+'Athletes - Bronze'!Z71*'Medal values'!$B$3, "") + IF(AND(Z$1 = Y$1, Y$2 = "Mixed"), 0.5*Y71, 0) + IF(AND(Z$1 = AA$1, AA$2 = "Mixed"), 0.5*AA71, 0)</f>
        <v>0</v>
      </c>
      <c r="AA71" s="5">
        <f>IF('Athletes - Gold'!AA71+'Athletes - Silver'!AA71+'Athletes - Bronze'!AA71 &gt; 0, 'Athletes - Gold'!AA71*'Medal values'!$B$1+'Athletes - Silver'!AA71*'Medal values'!$B$2+'Athletes - Bronze'!AA71*'Medal values'!$B$3, "") + IF(AND(AA$1 = Z$1, Z$2 = "Mixed"), 0.5*Z71, 0) + IF(AND(AA$1 = AB$1, AB$2 = "Mixed"), 0.5*AB71, 0)</f>
        <v>12.004</v>
      </c>
      <c r="AB71" s="5">
        <f>IF('Athletes - Gold'!AB71+'Athletes - Silver'!AB71+'Athletes - Bronze'!AB71 &gt; 0, 'Athletes - Gold'!AB71*'Medal values'!$B$1+'Athletes - Silver'!AB71*'Medal values'!$B$2+'Athletes - Bronze'!AB71*'Medal values'!$B$3, "") + IF(AND(AB$1 = AA$1, AA$2 = "Mixed"), 0.5*AA71, 0) + IF(AND(AB$1 = AC$1, AC$2 = "Mixed"), 0.5*AC71, 0)</f>
        <v>0</v>
      </c>
      <c r="AC71" s="5">
        <f>IF('Athletes - Gold'!AC71+'Athletes - Silver'!AC71+'Athletes - Bronze'!AC71 &gt; 0, 'Athletes - Gold'!AC71*'Medal values'!$B$1+'Athletes - Silver'!AC71*'Medal values'!$B$2+'Athletes - Bronze'!AC71*'Medal values'!$B$3, "") + IF(AND(AC$1 = AB$1, AB$2 = "Mixed"), 0.5*AB71, 0) + IF(AND(AC$1 = AD$1, AD$2 = "Mixed"), 0.5*AD71, 0)</f>
        <v>0</v>
      </c>
      <c r="AD71" s="5">
        <f>IF('Athletes - Gold'!AD71+'Athletes - Silver'!AD71+'Athletes - Bronze'!AD71 &gt; 0, 'Athletes - Gold'!AD71*'Medal values'!$B$1+'Athletes - Silver'!AD71*'Medal values'!$B$2+'Athletes - Bronze'!AD71*'Medal values'!$B$3, "") + IF(AND(AD$1 = AC$1, AC$2 = "Mixed"), 0.5*AC71, 0) + IF(AND(AD$1 = AE$1, AE$2 = "Mixed"), 0.5*AE71, 0)</f>
        <v>0</v>
      </c>
      <c r="AE71" s="5">
        <f>IF('Athletes - Gold'!AE71+'Athletes - Silver'!AE71+'Athletes - Bronze'!AE71 &gt; 0, 'Athletes - Gold'!AE71*'Medal values'!$B$1+'Athletes - Silver'!AE71*'Medal values'!$B$2+'Athletes - Bronze'!AE71*'Medal values'!$B$3, "") + IF(AND(AE$1 = AD$1, AD$2 = "Mixed"), 0.5*AD71, 0) + IF(AND(AE$1 = AF$1, AF$2 = "Mixed"), 0.5*AF71, 0)</f>
        <v>0</v>
      </c>
      <c r="AF71" s="5">
        <f>IF('Athletes - Gold'!AF71+'Athletes - Silver'!AF71+'Athletes - Bronze'!AF71 &gt; 0, 'Athletes - Gold'!AF71*'Medal values'!$B$1+'Athletes - Silver'!AF71*'Medal values'!$B$2+'Athletes - Bronze'!AF71*'Medal values'!$B$3, "") + IF(AND(AF$1 = AE$1, AE$2 = "Mixed"), 0.5*AE71, 0) + IF(AND(AF$1 = AG$1, AG$2 = "Mixed"), 0.5*AG71, 0)</f>
        <v>0</v>
      </c>
      <c r="AG71" s="5">
        <f>IF('Athletes - Gold'!AG71+'Athletes - Silver'!AG71+'Athletes - Bronze'!AG71 &gt; 0, 'Athletes - Gold'!AG71*'Medal values'!$B$1+'Athletes - Silver'!AG71*'Medal values'!$B$2+'Athletes - Bronze'!AG71*'Medal values'!$B$3, "") + IF(AND(AG$1 = AF$1, AF$2 = "Mixed"), 0.5*AF71, 0) + IF(AND(AG$1 = AH$1, AH$2 = "Mixed"), 0.5*AH71, 0)</f>
        <v>0</v>
      </c>
      <c r="AH71" s="5">
        <f>IF('Athletes - Gold'!AH71+'Athletes - Silver'!AH71+'Athletes - Bronze'!AH71 &gt; 0, 'Athletes - Gold'!AH71*'Medal values'!$B$1+'Athletes - Silver'!AH71*'Medal values'!$B$2+'Athletes - Bronze'!AH71*'Medal values'!$B$3, "") + IF(AND(AH$1 = AG$1, AG$2 = "Mixed"), 0.5*AG71, 0) + IF(AND(AH$1 = AI$1, AI$2 = "Mixed"), 0.5*AI71, 0)</f>
        <v>0</v>
      </c>
      <c r="AI71" s="5">
        <f>IF('Athletes - Gold'!AI71+'Athletes - Silver'!AI71+'Athletes - Bronze'!AI71 &gt; 0, 'Athletes - Gold'!AI71*'Medal values'!$B$1+'Athletes - Silver'!AI71*'Medal values'!$B$2+'Athletes - Bronze'!AI71*'Medal values'!$B$3, "") + IF(AND(AI$1 = AH$1, AH$2 = "Mixed"), 0.5*AH71, 0) + IF(AND(AI$1 = AJ$1, AJ$2 = "Mixed"), 0.5*AJ71, 0)</f>
        <v>0</v>
      </c>
      <c r="AJ71" s="5">
        <f>IF('Athletes - Gold'!AJ71+'Athletes - Silver'!AJ71+'Athletes - Bronze'!AJ71 &gt; 0, 'Athletes - Gold'!AJ71*'Medal values'!$B$1+'Athletes - Silver'!AJ71*'Medal values'!$B$2+'Athletes - Bronze'!AJ71*'Medal values'!$B$3, "") + IF(AND(AJ$1 = AI$1, AI$2 = "Mixed"), 0.5*AI71, 0) + IF(AND(AJ$1 = AK$1, AK$2 = "Mixed"), 0.5*AK71, 0)</f>
        <v>2.000001</v>
      </c>
      <c r="AK71" s="5">
        <f>IF('Athletes - Gold'!AK71+'Athletes - Silver'!AK71+'Athletes - Bronze'!AK71 &gt; 0, 'Athletes - Gold'!AK71*'Medal values'!$B$1+'Athletes - Silver'!AK71*'Medal values'!$B$2+'Athletes - Bronze'!AK71*'Medal values'!$B$3, "") + IF(AND(AK$1 = AJ$1, AJ$2 = "Mixed"), 0.5*AJ71, 0) + IF(AND(AK$1 = AL$1, AL$2 = "Mixed"), 0.5*AL71, 0)</f>
        <v>2.000001</v>
      </c>
      <c r="AL71" s="5">
        <f>IF('Athletes - Gold'!AL71+'Athletes - Silver'!AL71+'Athletes - Bronze'!AL71 &gt; 0, 'Athletes - Gold'!AL71*'Medal values'!$B$1+'Athletes - Silver'!AL71*'Medal values'!$B$2+'Athletes - Bronze'!AL71*'Medal values'!$B$3, "") + IF(AND(AL$1 = AK$1, AK$2 = "Mixed"), 0.5*AK71, 0) + IF(AND(AL$1 = AM$1, AM$2 = "Mixed"), 0.5*AM71, 0)</f>
        <v>0</v>
      </c>
      <c r="AM71" s="5">
        <f>IF('Athletes - Gold'!AM71+'Athletes - Silver'!AM71+'Athletes - Bronze'!AM71 &gt; 0, 'Athletes - Gold'!AM71*'Medal values'!$B$1+'Athletes - Silver'!AM71*'Medal values'!$B$2+'Athletes - Bronze'!AM71*'Medal values'!$B$3, "") + IF(AND(AM$1 = AL$1, AL$2 = "Mixed"), 0.5*AL71, 0) + IF(AND(AM$1 = AN$1, AN$2 = "Mixed"), 0.5*AN71, 0)</f>
        <v>0</v>
      </c>
      <c r="AN71" s="5">
        <f>IF('Athletes - Gold'!AN71+'Athletes - Silver'!AN71+'Athletes - Bronze'!AN71 &gt; 0, 'Athletes - Gold'!AN71*'Medal values'!$B$1+'Athletes - Silver'!AN71*'Medal values'!$B$2+'Athletes - Bronze'!AN71*'Medal values'!$B$3, "") + IF(AND(AN$1 = AM$1, AM$2 = "Mixed"), 0.5*AM71, 0) + IF(AND(AN$1 = AO$1, AO$2 = "Mixed"), 0.5*AO71, 0)</f>
        <v>0</v>
      </c>
      <c r="AO71" s="5">
        <f>IF('Athletes - Gold'!AO71+'Athletes - Silver'!AO71+'Athletes - Bronze'!AO71 &gt; 0, 'Athletes - Gold'!AO71*'Medal values'!$B$1+'Athletes - Silver'!AO71*'Medal values'!$B$2+'Athletes - Bronze'!AO71*'Medal values'!$B$3, "") + IF(AND(AO$1 = AN$1, AN$2 = "Mixed"), 0.5*AN71, 0) + IF(AND(AO$1 = AP$1, AP$2 = "Mixed"), 0.5*AP71, 0)</f>
        <v>0</v>
      </c>
      <c r="AP71" s="5">
        <f>IF('Athletes - Gold'!AP71+'Athletes - Silver'!AP71+'Athletes - Bronze'!AP71 &gt; 0, 'Athletes - Gold'!AP71*'Medal values'!$B$1+'Athletes - Silver'!AP71*'Medal values'!$B$2+'Athletes - Bronze'!AP71*'Medal values'!$B$3, "") + IF(AND(AP$1 = AO$1, AO$2 = "Mixed"), 0.5*AO71, 0) + IF(AND(AP$1 = AQ$1, AQ$2 = "Mixed"), 0.5*AQ71, 0)</f>
        <v>0</v>
      </c>
      <c r="AQ71" s="5">
        <f>IF('Athletes - Gold'!AQ71+'Athletes - Silver'!AQ71+'Athletes - Bronze'!AQ71 &gt; 0, 'Athletes - Gold'!AQ71*'Medal values'!$B$1+'Athletes - Silver'!AQ71*'Medal values'!$B$2+'Athletes - Bronze'!AQ71*'Medal values'!$B$3, "") + IF(AND(AQ$1 = AP$1, AP$2 = "Mixed"), 0.5*AP71, 0) + IF(AND(AQ$1 = AR$1, AR$2 = "Mixed"), 0.5*AR71, 0)</f>
        <v>0</v>
      </c>
      <c r="AR71" s="5">
        <f>IF('Athletes - Gold'!AR71+'Athletes - Silver'!AR71+'Athletes - Bronze'!AR71 &gt; 0, 'Athletes - Gold'!AR71*'Medal values'!$B$1+'Athletes - Silver'!AR71*'Medal values'!$B$2+'Athletes - Bronze'!AR71*'Medal values'!$B$3, "") + IF(AND(AR$1 = AQ$1, AQ$2 = "Mixed"), 0.5*AQ71, 0) + IF(AND(AR$1 = AS$1, AS$2 = "Mixed"), 0.5*AS71, 0)</f>
        <v>0</v>
      </c>
      <c r="AS71" s="5">
        <f>IF('Athletes - Gold'!AS71+'Athletes - Silver'!AS71+'Athletes - Bronze'!AS71 &gt; 0, 'Athletes - Gold'!AS71*'Medal values'!$B$1+'Athletes - Silver'!AS71*'Medal values'!$B$2+'Athletes - Bronze'!AS71*'Medal values'!$B$3, "") + IF(AND(AS$1 = AR$1, AR$2 = "Mixed"), 0.5*AR71, 0) + IF(AND(AS$1 = AT$1, AT$2 = "Mixed"), 0.5*AT71, 0)</f>
        <v>0</v>
      </c>
      <c r="AT71" s="5">
        <f>IF('Athletes - Gold'!AT71+'Athletes - Silver'!AT71+'Athletes - Bronze'!AT71 &gt; 0, 'Athletes - Gold'!AT71*'Medal values'!$B$1+'Athletes - Silver'!AT71*'Medal values'!$B$2+'Athletes - Bronze'!AT71*'Medal values'!$B$3, "") + IF(AND(AT$1 = AS$1, AS$2 = "Mixed"), 0.5*AS71, 0) + IF(AND(AT$1 = AU$1, AU$2 = "Mixed"), 0.5*AU71, 0)</f>
        <v>1</v>
      </c>
      <c r="AU71" s="5">
        <f>IF('Athletes - Gold'!AU71+'Athletes - Silver'!AU71+'Athletes - Bronze'!AU71 &gt; 0, 'Athletes - Gold'!AU71*'Medal values'!$B$1+'Athletes - Silver'!AU71*'Medal values'!$B$2+'Athletes - Bronze'!AU71*'Medal values'!$B$3, "") + IF(AND(AU$1 = AT$1, AT$2 = "Mixed"), 0.5*AT71, 0) + IF(AND(AU$1 = AV$1, AV$2 = "Mixed"), 0.5*AV71, 0)</f>
        <v>0</v>
      </c>
      <c r="AV71" s="5">
        <f>IF('Athletes - Gold'!AV71+'Athletes - Silver'!AV71+'Athletes - Bronze'!AV71 &gt; 0, 'Athletes - Gold'!AV71*'Medal values'!$B$1+'Athletes - Silver'!AV71*'Medal values'!$B$2+'Athletes - Bronze'!AV71*'Medal values'!$B$3, "") + IF(AND(AV$1 = AU$1, AU$2 = "Mixed"), 0.5*AU71, 0) + IF(AND(AV$1 = AW$1, AW$2 = "Mixed"), 0.5*AW71, 0)</f>
        <v>0</v>
      </c>
      <c r="AW71" s="5">
        <f>IF('Athletes - Gold'!AW71+'Athletes - Silver'!AW71+'Athletes - Bronze'!AW71 &gt; 0, 'Athletes - Gold'!AW71*'Medal values'!$B$1+'Athletes - Silver'!AW71*'Medal values'!$B$2+'Athletes - Bronze'!AW71*'Medal values'!$B$3, "") + IF(AND(AW$1 = AV$1, AV$2 = "Mixed"), 0.5*AV71, 0) + IF(AND(AW$1 = AX$1, AX$2 = "Mixed"), 0.5*AX71, 0)</f>
        <v>0</v>
      </c>
      <c r="AX71" s="5">
        <f>IF('Athletes - Gold'!AX71+'Athletes - Silver'!AX71+'Athletes - Bronze'!AX71 &gt; 0, 'Athletes - Gold'!AX71*'Medal values'!$B$1+'Athletes - Silver'!AX71*'Medal values'!$B$2+'Athletes - Bronze'!AX71*'Medal values'!$B$3, "") + IF(AND(AX$1 = AW$1, AW$2 = "Mixed"), 0.5*AW71, 0) + IF(AND(AX$1 = AY$1, AY$2 = "Mixed"), 0.5*AY71, 0)</f>
        <v>0</v>
      </c>
      <c r="AY71" s="5">
        <f>IF('Athletes - Gold'!AY71+'Athletes - Silver'!AY71+'Athletes - Bronze'!AY71 &gt; 0, 'Athletes - Gold'!AY71*'Medal values'!$B$1+'Athletes - Silver'!AY71*'Medal values'!$B$2+'Athletes - Bronze'!AY71*'Medal values'!$B$3, "") + IF(AND(AY$1 = AX$1, AX$2 = "Mixed"), 0.5*AX71, 0) + IF(AND(AY$1 = AZ$1, AZ$2 = "Mixed"), 0.5*AZ71, 0)</f>
        <v>0</v>
      </c>
      <c r="AZ71" s="5">
        <f>IF('Athletes - Gold'!AZ71+'Athletes - Silver'!AZ71+'Athletes - Bronze'!AZ71 &gt; 0, 'Athletes - Gold'!AZ71*'Medal values'!$B$1+'Athletes - Silver'!AZ71*'Medal values'!$B$2+'Athletes - Bronze'!AZ71*'Medal values'!$B$3, "") + IF(AND(AZ$1 = AY$1, AY$2 = "Mixed"), 0.5*AY71, 0) + IF(AND(AZ$1 = BA$1, BA$2 = "Mixed"), 0.5*BA71, 0)</f>
        <v>0</v>
      </c>
      <c r="BA71" s="5">
        <f>IF('Athletes - Gold'!BA71+'Athletes - Silver'!BA71+'Athletes - Bronze'!BA71 &gt; 0, 'Athletes - Gold'!BA71*'Medal values'!$B$1+'Athletes - Silver'!BA71*'Medal values'!$B$2+'Athletes - Bronze'!BA71*'Medal values'!$B$3, "") + IF(AND(BA$1 = AZ$1, AZ$2 = "Mixed"), 0.5*AZ71, 0) + IF(AND(BA$1 = BB$1, BB$2 = "Mixed"), 0.5*BB71, 0)</f>
        <v>0</v>
      </c>
      <c r="BB71" s="5">
        <f>IF('Athletes - Gold'!BB71+'Athletes - Silver'!BB71+'Athletes - Bronze'!BB71 &gt; 0, 'Athletes - Gold'!BB71*'Medal values'!$B$1+'Athletes - Silver'!BB71*'Medal values'!$B$2+'Athletes - Bronze'!BB71*'Medal values'!$B$3, "") + IF(AND(BB$1 = BA$1, BA$2 = "Mixed"), 0.5*BA71, 0) + IF(AND(BB$1 = BC$1, BC$2 = "Mixed"), 0.5*BC71, 0)</f>
        <v>0</v>
      </c>
      <c r="BC71" s="5">
        <f>IF('Athletes - Gold'!BC71+'Athletes - Silver'!BC71+'Athletes - Bronze'!BC71 &gt; 0, 'Athletes - Gold'!BC71*'Medal values'!$B$1+'Athletes - Silver'!BC71*'Medal values'!$B$2+'Athletes - Bronze'!BC71*'Medal values'!$B$3, "") + IF(AND(BC$1 = BB$1, BB$2 = "Mixed"), 0.5*BB71, 0) + IF(AND(BC$1 = BD$1, BD$2 = "Mixed"), 0.5*BD71, 0)</f>
        <v>0</v>
      </c>
      <c r="BD71" s="5">
        <f>IF('Athletes - Gold'!BD71+'Athletes - Silver'!BD71+'Athletes - Bronze'!BD71 &gt; 0, 'Athletes - Gold'!BD71*'Medal values'!$B$1+'Athletes - Silver'!BD71*'Medal values'!$B$2+'Athletes - Bronze'!BD71*'Medal values'!$B$3, "") + IF(AND(BD$1 = BC$1, BC$2 = "Mixed"), 0.5*BC71, 0) + IF(AND(BD$1 = BE$1, BE$2 = "Mixed"), 0.5*BE71, 0)</f>
        <v>0</v>
      </c>
      <c r="BE71" s="5">
        <f>IF('Athletes - Gold'!BE71+'Athletes - Silver'!BE71+'Athletes - Bronze'!BE71 &gt; 0, 'Athletes - Gold'!BE71*'Medal values'!$B$1+'Athletes - Silver'!BE71*'Medal values'!$B$2+'Athletes - Bronze'!BE71*'Medal values'!$B$3, "") + IF(AND(BE$1 = BD$1, BD$2 = "Mixed"), 0.5*BD71, 0) + IF(AND(BE$1 = BF$1, BF$2 = "Mixed"), 0.5*BF71, 0)</f>
        <v>0</v>
      </c>
      <c r="BF71" s="5">
        <f>IF('Athletes - Gold'!BF71+'Athletes - Silver'!BF71+'Athletes - Bronze'!BF71 &gt; 0, 'Athletes - Gold'!BF71*'Medal values'!$B$1+'Athletes - Silver'!BF71*'Medal values'!$B$2+'Athletes - Bronze'!BF71*'Medal values'!$B$3, "") + IF(AND(BF$1 = BE$1, BE$2 = "Mixed"), 0.5*BE71, 0) + IF(AND(BF$1 = BG$1, BG$2 = "Mixed"), 0.5*BG71, 0)</f>
        <v>0</v>
      </c>
      <c r="BG71" s="5">
        <f>IF('Athletes - Gold'!BG71+'Athletes - Silver'!BG71+'Athletes - Bronze'!BG71 &gt; 0, 'Athletes - Gold'!BG71*'Medal values'!$B$1+'Athletes - Silver'!BG71*'Medal values'!$B$2+'Athletes - Bronze'!BG71*'Medal values'!$B$3, "") + IF(AND(BG$1 = BF$1, BF$2 = "Mixed"), 0.5*BF71, 0) + IF(AND(BG$1 = BH$1, BH$2 = "Mixed"), 0.5*BH71, 0)</f>
        <v>0</v>
      </c>
      <c r="BH71" s="5">
        <f>IF('Athletes - Gold'!BH71+'Athletes - Silver'!BH71+'Athletes - Bronze'!BH71 &gt; 0, 'Athletes - Gold'!BH71*'Medal values'!$B$1+'Athletes - Silver'!BH71*'Medal values'!$B$2+'Athletes - Bronze'!BH71*'Medal values'!$B$3, "") + IF(AND(BH$1 = BG$1, BG$2 = "Mixed"), 0.5*BG71, 0) + IF(AND(BH$1 = BI$1, BI$2 = "Mixed"), 0.5*BI71, 0)</f>
        <v>0</v>
      </c>
      <c r="BI71" s="5">
        <f>IF('Athletes - Gold'!BI71+'Athletes - Silver'!BI71+'Athletes - Bronze'!BI71 &gt; 0, 'Athletes - Gold'!BI71*'Medal values'!$B$1+'Athletes - Silver'!BI71*'Medal values'!$B$2+'Athletes - Bronze'!BI71*'Medal values'!$B$3, "") + IF(AND(BI$1 = BH$1, BH$2 = "Mixed"), 0.5*BH71, 0) + IF(AND(BI$1 = BJ$1, BJ$2 = "Mixed"), 0.5*BJ71, 0)</f>
        <v>27.009</v>
      </c>
      <c r="BJ71" s="5">
        <f>IF('Athletes - Gold'!BJ71+'Athletes - Silver'!BJ71+'Athletes - Bronze'!BJ71 &gt; 0, 'Athletes - Gold'!BJ71*'Medal values'!$B$1+'Athletes - Silver'!BJ71*'Medal values'!$B$2+'Athletes - Bronze'!BJ71*'Medal values'!$B$3, "") + IF(AND(BJ$1 = BI$1, BI$2 = "Mixed"), 0.5*BI71, 0) + IF(AND(BJ$1 = BK$1, BK$2 = "Mixed"), 0.5*BK71, 0)</f>
        <v>31.003011</v>
      </c>
      <c r="BK71" s="5">
        <f>IF('Athletes - Gold'!BK71+'Athletes - Silver'!BK71+'Athletes - Bronze'!BK71 &gt; 0, 'Athletes - Gold'!BK71*'Medal values'!$B$1+'Athletes - Silver'!BK71*'Medal values'!$B$2+'Athletes - Bronze'!BK71*'Medal values'!$B$3, "") + IF(AND(BK$1 = BJ$1, BJ$2 = "Mixed"), 0.5*BJ71, 0) + IF(AND(BK$1 = BL$1, BL$2 = "Mixed"), 0.5*BL71, 0)</f>
        <v>14.000007</v>
      </c>
      <c r="BL71" s="5">
        <f>IF('Athletes - Gold'!BL71+'Athletes - Silver'!BL71+'Athletes - Bronze'!BL71 &gt; 0, 'Athletes - Gold'!BL71*'Medal values'!$B$1+'Athletes - Silver'!BL71*'Medal values'!$B$2+'Athletes - Bronze'!BL71*'Medal values'!$B$3, "") + IF(AND(BL$1 = BK$1, BK$2 = "Mixed"), 0.5*BK71, 0) + IF(AND(BL$1 = BM$1, BM$2 = "Mixed"), 0.5*BM71, 0)</f>
        <v>21.007</v>
      </c>
      <c r="BM71" s="5">
        <f>IF('Athletes - Gold'!BM71+'Athletes - Silver'!BM71+'Athletes - Bronze'!BM71 &gt; 0, 'Athletes - Gold'!BM71*'Medal values'!$B$1+'Athletes - Silver'!BM71*'Medal values'!$B$2+'Athletes - Bronze'!BM71*'Medal values'!$B$3, "") + IF(AND(BM$1 = BL$1, BL$2 = "Mixed"), 0.5*BL71, 0) + IF(AND(BM$1 = BN$1, BN$2 = "Mixed"), 0.5*BN71, 0)</f>
        <v>4.000002</v>
      </c>
      <c r="BN71" s="5">
        <f>IF('Athletes - Gold'!BN71+'Athletes - Silver'!BN71+'Athletes - Bronze'!BN71 &gt; 0, 'Athletes - Gold'!BN71*'Medal values'!$B$1+'Athletes - Silver'!BN71*'Medal values'!$B$2+'Athletes - Bronze'!BN71*'Medal values'!$B$3, "") + IF(AND(BN$1 = BM$1, BM$2 = "Mixed"), 0.5*BM71, 0) + IF(AND(BN$1 = BO$1, BO$2 = "Mixed"), 0.5*BO71, 0)</f>
        <v>0</v>
      </c>
      <c r="BO71" s="5">
        <f>IF('Athletes - Gold'!BO71+'Athletes - Silver'!BO71+'Athletes - Bronze'!BO71 &gt; 0, 'Athletes - Gold'!BO71*'Medal values'!$B$1+'Athletes - Silver'!BO71*'Medal values'!$B$2+'Athletes - Bronze'!BO71*'Medal values'!$B$3, "") + IF(AND(BO$1 = BN$1, BN$2 = "Mixed"), 0.5*BN71, 0) + IF(AND(BO$1 = BP$1, BP$2 = "Mixed"), 0.5*BP71, 0)</f>
        <v>0</v>
      </c>
      <c r="BP71" s="5">
        <f>IF('Athletes - Gold'!BP71+'Athletes - Silver'!BP71+'Athletes - Bronze'!BP71 &gt; 0, 'Athletes - Gold'!BP71*'Medal values'!$B$1+'Athletes - Silver'!BP71*'Medal values'!$B$2+'Athletes - Bronze'!BP71*'Medal values'!$B$3, "") + IF(AND(BP$1 = BO$1, BO$2 = "Mixed"), 0.5*BO71, 0) + IF(AND(BP$1 = BQ$1, BQ$2 = "Mixed"), 0.5*BQ71, 0)</f>
        <v>0</v>
      </c>
      <c r="BQ71" s="5">
        <f>IF('Athletes - Gold'!BQ71+'Athletes - Silver'!BQ71+'Athletes - Bronze'!BQ71 &gt; 0, 'Athletes - Gold'!BQ71*'Medal values'!$B$1+'Athletes - Silver'!BQ71*'Medal values'!$B$2+'Athletes - Bronze'!BQ71*'Medal values'!$B$3, "") + IF(AND(BQ$1 = BP$1, BP$2 = "Mixed"), 0.5*BP71, 0) + IF(AND(BQ$1 = BR$1, BR$2 = "Mixed"), 0.5*BR71, 0)</f>
        <v>0</v>
      </c>
      <c r="BR71" s="5">
        <f>IF('Athletes - Gold'!BR71+'Athletes - Silver'!BR71+'Athletes - Bronze'!BR71 &gt; 0, 'Athletes - Gold'!BR71*'Medal values'!$B$1+'Athletes - Silver'!BR71*'Medal values'!$B$2+'Athletes - Bronze'!BR71*'Medal values'!$B$3, "") + IF(AND(BR$1 = BQ$1, BQ$2 = "Mixed"), 0.5*BQ71, 0) + IF(AND(BR$1 = BS$1, BS$2 = "Mixed"), 0.5*BS71, 0)</f>
        <v>0</v>
      </c>
      <c r="BS71" s="5">
        <f>IF('Athletes - Gold'!BS71+'Athletes - Silver'!BS71+'Athletes - Bronze'!BS71 &gt; 0, 'Athletes - Gold'!BS71*'Medal values'!$B$1+'Athletes - Silver'!BS71*'Medal values'!$B$2+'Athletes - Bronze'!BS71*'Medal values'!$B$3, "") + IF(AND(BS$1 = BR$1, BR$2 = "Mixed"), 0.5*BR71, 0) + IF(AND(BS$1 = BT$1, BT$2 = "Mixed"), 0.5*BT71, 0)</f>
        <v>0</v>
      </c>
      <c r="BT71" s="5">
        <f>IF('Athletes - Gold'!BT71+'Athletes - Silver'!BT71+'Athletes - Bronze'!BT71 &gt; 0, 'Athletes - Gold'!BT71*'Medal values'!$B$1+'Athletes - Silver'!BT71*'Medal values'!$B$2+'Athletes - Bronze'!BT71*'Medal values'!$B$3, "") + IF(AND(BT$1 = BS$1, BS$2 = "Mixed"), 0.5*BS71, 0) + IF(AND(BT$1 = BU$1, BU$2 = "Mixed"), 0.5*BU71, 0)</f>
        <v>0</v>
      </c>
      <c r="BU71" s="5">
        <f>IF('Athletes - Gold'!BU71+'Athletes - Silver'!BU71+'Athletes - Bronze'!BU71 &gt; 0, 'Athletes - Gold'!BU71*'Medal values'!$B$1+'Athletes - Silver'!BU71*'Medal values'!$B$2+'Athletes - Bronze'!BU71*'Medal values'!$B$3, "") + IF(AND(BU$1 = BT$1, BT$2 = "Mixed"), 0.5*BT71, 0) + IF(AND(BU$1 = BV$1, BV$2 = "Mixed"), 0.5*BV71, 0)</f>
        <v>0</v>
      </c>
      <c r="BV71" s="5">
        <f>IF('Athletes - Gold'!BV71+'Athletes - Silver'!BV71+'Athletes - Bronze'!BV71 &gt; 0, 'Athletes - Gold'!BV71*'Medal values'!$B$1+'Athletes - Silver'!BV71*'Medal values'!$B$2+'Athletes - Bronze'!BV71*'Medal values'!$B$3, "") + IF(AND(BV$1 = BU$1, BU$2 = "Mixed"), 0.5*BU71, 0) + IF(AND(BV$1 = BW$1, BW$2 = "Mixed"), 0.5*BW71, 0)</f>
        <v>0</v>
      </c>
      <c r="BW71" s="5">
        <f>IF('Athletes - Gold'!BW71+'Athletes - Silver'!BW71+'Athletes - Bronze'!BW71 &gt; 0, 'Athletes - Gold'!BW71*'Medal values'!$B$1+'Athletes - Silver'!BW71*'Medal values'!$B$2+'Athletes - Bronze'!BW71*'Medal values'!$B$3, "") + IF(AND(BW$1 = BV$1, BV$2 = "Mixed"), 0.5*BV71, 0) + IF(AND(BW$1 = BX$1, BX$2 = "Mixed"), 0.5*BX71, 0)</f>
        <v>0</v>
      </c>
      <c r="BX71" s="5">
        <f>IF('Athletes - Gold'!BX71+'Athletes - Silver'!BX71+'Athletes - Bronze'!BX71 &gt; 0, 'Athletes - Gold'!BX71*'Medal values'!$B$1+'Athletes - Silver'!BX71*'Medal values'!$B$2+'Athletes - Bronze'!BX71*'Medal values'!$B$3, "") + IF(AND(BX$1 = BW$1, BW$2 = "Mixed"), 0.5*BW71, 0) + IF(AND(BX$1 = BY$1, BY$2 = "Mixed"), 0.5*BY71, 0)</f>
        <v>0</v>
      </c>
      <c r="BY71" s="5">
        <f>IF('Athletes - Gold'!BY71+'Athletes - Silver'!BY71+'Athletes - Bronze'!BY71 &gt; 0, 'Athletes - Gold'!BY71*'Medal values'!$B$1+'Athletes - Silver'!BY71*'Medal values'!$B$2+'Athletes - Bronze'!BY71*'Medal values'!$B$3, "") + IF(AND(BY$1 = BX$1, BX$2 = "Mixed"), 0.5*BX71, 0) + IF(AND(BY$1 = BZ$1, BZ$2 = "Mixed"), 0.5*BZ71, 0)</f>
        <v>0</v>
      </c>
      <c r="BZ71" s="5">
        <f>IF('Athletes - Gold'!BZ71+'Athletes - Silver'!BZ71+'Athletes - Bronze'!BZ71 &gt; 0, 'Athletes - Gold'!BZ71*'Medal values'!$B$1+'Athletes - Silver'!BZ71*'Medal values'!$B$2+'Athletes - Bronze'!BZ71*'Medal values'!$B$3, "") + IF(AND(BZ$1 = BY$1, BY$2 = "Mixed"), 0.5*BY71, 0) + IF(AND(BZ$1 = CA$1, CA$2 = "Mixed"), 0.5*CA71, 0)</f>
        <v>0</v>
      </c>
      <c r="CA71" s="5">
        <f>IF('Athletes - Gold'!CA71+'Athletes - Silver'!CA71+'Athletes - Bronze'!CA71 &gt; 0, 'Athletes - Gold'!CA71*'Medal values'!$B$1+'Athletes - Silver'!CA71*'Medal values'!$B$2+'Athletes - Bronze'!CA71*'Medal values'!$B$3, "") + IF(AND(CA$1 = BZ$1, BZ$2 = "Mixed"), 0.5*BZ71, 0) + IF(AND(CA$1 = CB$1, CB$2 = "Mixed"), 0.5*CB71, 0)</f>
        <v>0</v>
      </c>
      <c r="CB71" s="5">
        <f>IF('Athletes - Gold'!CB71+'Athletes - Silver'!CB71+'Athletes - Bronze'!CB71 &gt; 0, 'Athletes - Gold'!CB71*'Medal values'!$B$1+'Athletes - Silver'!CB71*'Medal values'!$B$2+'Athletes - Bronze'!CB71*'Medal values'!$B$3, "") + IF(AND(CB$1 = CA$1, CA$2 = "Mixed"), 0.5*CA71, 0) + IF(AND(CB$1 = CC$1, CC$2 = "Mixed"), 0.5*CC71, 0)</f>
        <v>0</v>
      </c>
      <c r="CC71" s="5">
        <f>IF('Athletes - Gold'!CC71+'Athletes - Silver'!CC71+'Athletes - Bronze'!CC71 &gt; 0, 'Athletes - Gold'!CC71*'Medal values'!$B$1+'Athletes - Silver'!CC71*'Medal values'!$B$2+'Athletes - Bronze'!CC71*'Medal values'!$B$3, "") + IF(AND(CC$1 = CB$1, CB$2 = "Mixed"), 0.5*CB71, 0) + IF(AND(CC$1 = CD$1, CD$2 = "Mixed"), 0.5*CD71, 0)</f>
        <v>0</v>
      </c>
      <c r="CD71" s="5">
        <f>IF('Athletes - Gold'!CD71+'Athletes - Silver'!CD71+'Athletes - Bronze'!CD71 &gt; 0, 'Athletes - Gold'!CD71*'Medal values'!$B$1+'Athletes - Silver'!CD71*'Medal values'!$B$2+'Athletes - Bronze'!CD71*'Medal values'!$B$3, "") + IF(AND(CD$1 = CC$1, CC$2 = "Mixed"), 0.5*CC71, 0) + IF(AND(CD$1 = CE$1, CE$2 = "Mixed"), 0.5*CE71, 0)</f>
        <v>0</v>
      </c>
      <c r="CE71" s="5">
        <f>IF('Athletes - Gold'!CE71+'Athletes - Silver'!CE71+'Athletes - Bronze'!CE71 &gt; 0, 'Athletes - Gold'!CE71*'Medal values'!$B$1+'Athletes - Silver'!CE71*'Medal values'!$B$2+'Athletes - Bronze'!CE71*'Medal values'!$B$3, "") + IF(AND(CE$1 = CD$1, CD$2 = "Mixed"), 0.5*CD71, 0) + IF(AND(CE$1 = CF$1, CF$2 = "Mixed"), 0.5*CF71, 0)</f>
        <v>0</v>
      </c>
      <c r="CF71" s="5">
        <f>IF('Athletes - Gold'!CF71+'Athletes - Silver'!CF71+'Athletes - Bronze'!CF71 &gt; 0, 'Athletes - Gold'!CF71*'Medal values'!$B$1+'Athletes - Silver'!CF71*'Medal values'!$B$2+'Athletes - Bronze'!CF71*'Medal values'!$B$3, "") + IF(AND(CF$1 = CE$1, CE$2 = "Mixed"), 0.5*CE71, 0) + IF(AND(CF$1 = CG$1, CG$2 = "Mixed"), 0.5*CG71, 0)</f>
        <v>0</v>
      </c>
      <c r="CG71" s="5">
        <f>IF('Athletes - Gold'!CG71+'Athletes - Silver'!CG71+'Athletes - Bronze'!CG71 &gt; 0, 'Athletes - Gold'!CG71*'Medal values'!$B$1+'Athletes - Silver'!CG71*'Medal values'!$B$2+'Athletes - Bronze'!CG71*'Medal values'!$B$3, "") + IF(AND(CG$1 = CF$1, CF$2 = "Mixed"), 0.5*CF71, 0) + IF(AND(CG$1 = CH$1, CH$2 = "Mixed"), 0.5*CH71, 0)</f>
        <v>2</v>
      </c>
      <c r="CH71" s="5">
        <f>IF('Athletes - Gold'!CH71+'Athletes - Silver'!CH71+'Athletes - Bronze'!CH71 &gt; 0, 'Athletes - Gold'!CH71*'Medal values'!$B$1+'Athletes - Silver'!CH71*'Medal values'!$B$2+'Athletes - Bronze'!CH71*'Medal values'!$B$3, "") + IF(AND(CH$1 = CG$1, CG$2 = "Mixed"), 0.5*CG71, 0) + IF(AND(CH$1 = CI$1, CI$2 = "Mixed"), 0.5*CI71, 0)</f>
        <v>0</v>
      </c>
      <c r="CI71" s="5">
        <f>IF('Athletes - Gold'!CI71+'Athletes - Silver'!CI71+'Athletes - Bronze'!CI71 &gt; 0, 'Athletes - Gold'!CI71*'Medal values'!$B$1+'Athletes - Silver'!CI71*'Medal values'!$B$2+'Athletes - Bronze'!CI71*'Medal values'!$B$3, "") + IF(AND(CI$1 = CH$1, CH$2 = "Mixed"), 0.5*CH71, 0) + IF(AND(CI$1 = CJ$1, CJ$2 = "Mixed"), 0.5*CJ71, 0)</f>
        <v>0</v>
      </c>
      <c r="CJ71" s="5">
        <f>IF('Athletes - Gold'!CJ71+'Athletes - Silver'!CJ71+'Athletes - Bronze'!CJ71 &gt; 0, 'Athletes - Gold'!CJ71*'Medal values'!$B$1+'Athletes - Silver'!CJ71*'Medal values'!$B$2+'Athletes - Bronze'!CJ71*'Medal values'!$B$3, "") + IF(AND(CJ$1 = CI$1, CI$2 = "Mixed"), 0.5*CI71, 0) + IF(AND(CJ$1 = CK$1, CK$2 = "Mixed"), 0.5*CK71, 0)</f>
        <v>1</v>
      </c>
      <c r="CK71" s="5">
        <f>IF('Athletes - Gold'!CK71+'Athletes - Silver'!CK71+'Athletes - Bronze'!CK71 &gt; 0, 'Athletes - Gold'!CK71*'Medal values'!$B$1+'Athletes - Silver'!CK71*'Medal values'!$B$2+'Athletes - Bronze'!CK71*'Medal values'!$B$3, "") + IF(AND(CK$1 = CJ$1, CJ$2 = "Mixed"), 0.5*CJ71, 0) + IF(AND(CK$1 = CL$1, CL$2 = "Mixed"), 0.5*CL71, 0)</f>
        <v>0</v>
      </c>
      <c r="CL71" s="5">
        <f>IF('Athletes - Gold'!CL71+'Athletes - Silver'!CL71+'Athletes - Bronze'!CL71 &gt; 0, 'Athletes - Gold'!CL71*'Medal values'!$B$1+'Athletes - Silver'!CL71*'Medal values'!$B$2+'Athletes - Bronze'!CL71*'Medal values'!$B$3, "") + IF(AND(CL$1 = CK$1, CK$2 = "Mixed"), 0.5*CK71, 0) + IF(AND(CL$1 = CM$1, CM$2 = "Mixed"), 0.5*CM71, 0)</f>
        <v>1</v>
      </c>
      <c r="CM71" s="5">
        <f>IF('Athletes - Gold'!CM71+'Athletes - Silver'!CM71+'Athletes - Bronze'!CM71 &gt; 0, 'Athletes - Gold'!CM71*'Medal values'!$B$1+'Athletes - Silver'!CM71*'Medal values'!$B$2+'Athletes - Bronze'!CM71*'Medal values'!$B$3, "") + IF(AND(CM$1 = CL$1, CL$2 = "Mixed"), 0.5*CL71, 0) + IF(AND(CM$1 = CN$1, CN$2 = "Mixed"), 0.5*CN71, 0)</f>
        <v>0</v>
      </c>
      <c r="CN71" s="5">
        <f>IF('Athletes - Gold'!CN71+'Athletes - Silver'!CN71+'Athletes - Bronze'!CN71 &gt; 0, 'Athletes - Gold'!CN71*'Medal values'!$B$1+'Athletes - Silver'!CN71*'Medal values'!$B$2+'Athletes - Bronze'!CN71*'Medal values'!$B$3, "") + IF(AND(CN$1 = CM$1, CM$2 = "Mixed"), 0.5*CM71, 0) + IF(AND(CN$1 = CO$1, CO$2 = "Mixed"), 0.5*CO71, 0)</f>
        <v>0</v>
      </c>
      <c r="CO71" s="5">
        <f>IF('Athletes - Gold'!CO71+'Athletes - Silver'!CO71+'Athletes - Bronze'!CO71 &gt; 0, 'Athletes - Gold'!CO71*'Medal values'!$B$1+'Athletes - Silver'!CO71*'Medal values'!$B$2+'Athletes - Bronze'!CO71*'Medal values'!$B$3, "") + IF(AND(CO$1 = CN$1, CN$2 = "Mixed"), 0.5*CN71, 0) + IF(AND(CO$1 = CP$1, CP$2 = "Mixed"), 0.5*CP71, 0)</f>
        <v>0</v>
      </c>
      <c r="CP71" s="5">
        <f>IF('Athletes - Gold'!CP71+'Athletes - Silver'!CP71+'Athletes - Bronze'!CP71 &gt; 0, 'Athletes - Gold'!CP71*'Medal values'!$B$1+'Athletes - Silver'!CP71*'Medal values'!$B$2+'Athletes - Bronze'!CP71*'Medal values'!$B$3, "") + IF(AND(CP$1 = CO$1, CO$2 = "Mixed"), 0.5*CO71, 0) + IF(AND(CP$1 = CQ$1, CQ$2 = "Mixed"), 0.5*CQ71, 0)</f>
        <v>0</v>
      </c>
      <c r="CQ71" s="5">
        <f>IF('Athletes - Gold'!CQ71+'Athletes - Silver'!CQ71+'Athletes - Bronze'!CQ71 &gt; 0, 'Athletes - Gold'!CQ71*'Medal values'!$B$1+'Athletes - Silver'!CQ71*'Medal values'!$B$2+'Athletes - Bronze'!CQ71*'Medal values'!$B$3, "") + IF(AND(CQ$1 = CP$1, CP$2 = "Mixed"), 0.5*CP71, 0) + IF(AND(CQ$1 = CR$1, CR$2 = "Mixed"), 0.5*CR71, 0)</f>
        <v>0</v>
      </c>
      <c r="CR71" s="5">
        <f>IF('Athletes - Gold'!CR71+'Athletes - Silver'!CR71+'Athletes - Bronze'!CR71 &gt; 0, 'Athletes - Gold'!CR71*'Medal values'!$B$1+'Athletes - Silver'!CR71*'Medal values'!$B$2+'Athletes - Bronze'!CR71*'Medal values'!$B$3, "") + IF(AND(CR$1 = CQ$1, CQ$2 = "Mixed"), 0.5*CQ71, 0) + IF(AND(CR$1 = CS$1, CS$2 = "Mixed"), 0.5*CS71, 0)</f>
        <v>0</v>
      </c>
      <c r="CS71" s="5">
        <f>IF('Athletes - Gold'!CS71+'Athletes - Silver'!CS71+'Athletes - Bronze'!CS71 &gt; 0, 'Athletes - Gold'!CS71*'Medal values'!$B$1+'Athletes - Silver'!CS71*'Medal values'!$B$2+'Athletes - Bronze'!CS71*'Medal values'!$B$3, "") + IF(AND(CS$1 = CR$1, CR$2 = "Mixed"), 0.5*CR71, 0) + IF(AND(CS$1 = CT$1, CT$2 = "Mixed"), 0.5*CT71, 0)</f>
        <v>0</v>
      </c>
      <c r="CT71" s="5">
        <f>IF('Athletes - Gold'!CT71+'Athletes - Silver'!CT71+'Athletes - Bronze'!CT71 &gt; 0, 'Athletes - Gold'!CT71*'Medal values'!$B$1+'Athletes - Silver'!CT71*'Medal values'!$B$2+'Athletes - Bronze'!CT71*'Medal values'!$B$3, "") + IF(AND(CT$1 = CS$1, CS$2 = "Mixed"), 0.5*CS71, 0) + IF(AND(CT$1 = CU$1, CU$2 = "Mixed"), 0.5*CU71, 0)</f>
        <v>0</v>
      </c>
      <c r="CU71" s="5">
        <f>IF('Athletes - Gold'!CU71+'Athletes - Silver'!CU71+'Athletes - Bronze'!CU71 &gt; 0, 'Athletes - Gold'!CU71*'Medal values'!$B$1+'Athletes - Silver'!CU71*'Medal values'!$B$2+'Athletes - Bronze'!CU71*'Medal values'!$B$3, "") + IF(AND(CU$1 = CT$1, CT$2 = "Mixed"), 0.5*CT71, 0) + IF(AND(CU$1 = CV$1, CV$2 = "Mixed"), 0.5*CV71, 0)</f>
        <v>0</v>
      </c>
      <c r="CV71" s="5">
        <f>IF('Athletes - Gold'!CV71+'Athletes - Silver'!CV71+'Athletes - Bronze'!CV71 &gt; 0, 'Athletes - Gold'!CV71*'Medal values'!$B$1+'Athletes - Silver'!CV71*'Medal values'!$B$2+'Athletes - Bronze'!CV71*'Medal values'!$B$3, "") + IF(AND(CV$1 = CU$1, CU$2 = "Mixed"), 0.5*CU71, 0) + IF(AND(CV$1 = CW$1, CW$2 = "Mixed"), 0.5*CW71, 0)</f>
        <v>0</v>
      </c>
      <c r="CW71" s="5">
        <f t="shared" ref="CW71:CX71" si="70">SUMIF($B$2:$CV$2,CW$2, $B71:$CV71)</f>
        <v>53.00901</v>
      </c>
      <c r="CX71" s="5">
        <f t="shared" si="70"/>
        <v>68.014012</v>
      </c>
      <c r="CY71" s="5">
        <f t="shared" si="3"/>
        <v>121.023022</v>
      </c>
    </row>
    <row r="72">
      <c r="A72" s="5" t="str">
        <f>Countries!A70</f>
        <v>PHI</v>
      </c>
      <c r="B72" s="5">
        <f>IF('Athletes - Gold'!B72+'Athletes - Silver'!B72+'Athletes - Bronze'!B72 &gt; 0, 'Athletes - Gold'!B72*'Medal values'!$B$1+'Athletes - Silver'!B72*'Medal values'!$B$2+'Athletes - Bronze'!B72*'Medal values'!$B$3, "") + IF(AND(B$1 = A$1, A$2 = "Mixed"), 0.5*A72, 0) + IF(AND(B$1 = C$1, C$2 = "Mixed"), 0.5*C72, 0)</f>
        <v>0</v>
      </c>
      <c r="C72" s="5">
        <f>IF('Athletes - Gold'!C72+'Athletes - Silver'!C72+'Athletes - Bronze'!C72 &gt; 0, 'Athletes - Gold'!C72*'Medal values'!$B$1+'Athletes - Silver'!C72*'Medal values'!$B$2+'Athletes - Bronze'!C72*'Medal values'!$B$3, "") + IF(AND(C$1 = B$1, B$2 = "Mixed"), 0.5*B72, 0) + IF(AND(C$1 = D$1, D$2 = "Mixed"), 0.5*D72, 0)</f>
        <v>0</v>
      </c>
      <c r="D72" s="5">
        <f>IF('Athletes - Gold'!D72+'Athletes - Silver'!D72+'Athletes - Bronze'!D72 &gt; 0, 'Athletes - Gold'!D72*'Medal values'!$B$1+'Athletes - Silver'!D72*'Medal values'!$B$2+'Athletes - Bronze'!D72*'Medal values'!$B$3, "") + IF(AND(D$1 = C$1, C$2 = "Mixed"), 0.5*C72, 0) + IF(AND(D$1 = E$1, E$2 = "Mixed"), 0.5*E72, 0)</f>
        <v>0</v>
      </c>
      <c r="E72" s="5">
        <f>IF('Athletes - Gold'!E72+'Athletes - Silver'!E72+'Athletes - Bronze'!E72 &gt; 0, 'Athletes - Gold'!E72*'Medal values'!$B$1+'Athletes - Silver'!E72*'Medal values'!$B$2+'Athletes - Bronze'!E72*'Medal values'!$B$3, "") + IF(AND(E$1 = D$1, D$2 = "Mixed"), 0.5*D72, 0) + IF(AND(E$1 = F$1, F$2 = "Mixed"), 0.5*F72, 0)</f>
        <v>0</v>
      </c>
      <c r="F72" s="5">
        <f>IF('Athletes - Gold'!F72+'Athletes - Silver'!F72+'Athletes - Bronze'!F72 &gt; 0, 'Athletes - Gold'!F72*'Medal values'!$B$1+'Athletes - Silver'!F72*'Medal values'!$B$2+'Athletes - Bronze'!F72*'Medal values'!$B$3, "") + IF(AND(F$1 = E$1, E$2 = "Mixed"), 0.5*E72, 0) + IF(AND(F$1 = G$1, G$2 = "Mixed"), 0.5*G72, 0)</f>
        <v>0</v>
      </c>
      <c r="G72" s="5">
        <f>IF('Athletes - Gold'!G72+'Athletes - Silver'!G72+'Athletes - Bronze'!G72 &gt; 0, 'Athletes - Gold'!G72*'Medal values'!$B$1+'Athletes - Silver'!G72*'Medal values'!$B$2+'Athletes - Bronze'!G72*'Medal values'!$B$3, "") + IF(AND(G$1 = F$1, F$2 = "Mixed"), 0.5*F72, 0) + IF(AND(G$1 = H$1, H$2 = "Mixed"), 0.5*H72, 0)</f>
        <v>0</v>
      </c>
      <c r="H72" s="5">
        <f>IF('Athletes - Gold'!H72+'Athletes - Silver'!H72+'Athletes - Bronze'!H72 &gt; 0, 'Athletes - Gold'!H72*'Medal values'!$B$1+'Athletes - Silver'!H72*'Medal values'!$B$2+'Athletes - Bronze'!H72*'Medal values'!$B$3, "") + IF(AND(H$1 = G$1, G$2 = "Mixed"), 0.5*G72, 0) + IF(AND(H$1 = I$1, I$2 = "Mixed"), 0.5*I72, 0)</f>
        <v>0</v>
      </c>
      <c r="I72" s="5">
        <f>IF('Athletes - Gold'!I72+'Athletes - Silver'!I72+'Athletes - Bronze'!I72 &gt; 0, 'Athletes - Gold'!I72*'Medal values'!$B$1+'Athletes - Silver'!I72*'Medal values'!$B$2+'Athletes - Bronze'!I72*'Medal values'!$B$3, "") + IF(AND(I$1 = H$1, H$2 = "Mixed"), 0.5*H72, 0) + IF(AND(I$1 = J$1, J$2 = "Mixed"), 0.5*J72, 0)</f>
        <v>0</v>
      </c>
      <c r="J72" s="5">
        <f>IF('Athletes - Gold'!J72+'Athletes - Silver'!J72+'Athletes - Bronze'!J72 &gt; 0, 'Athletes - Gold'!J72*'Medal values'!$B$1+'Athletes - Silver'!J72*'Medal values'!$B$2+'Athletes - Bronze'!J72*'Medal values'!$B$3, "") + IF(AND(J$1 = I$1, I$2 = "Mixed"), 0.5*I72, 0) + IF(AND(J$1 = K$1, K$2 = "Mixed"), 0.5*K72, 0)</f>
        <v>0</v>
      </c>
      <c r="K72" s="5">
        <f>IF('Athletes - Gold'!K72+'Athletes - Silver'!K72+'Athletes - Bronze'!K72 &gt; 0, 'Athletes - Gold'!K72*'Medal values'!$B$1+'Athletes - Silver'!K72*'Medal values'!$B$2+'Athletes - Bronze'!K72*'Medal values'!$B$3, "") + IF(AND(K$1 = J$1, J$2 = "Mixed"), 0.5*J72, 0) + IF(AND(K$1 = L$1, L$2 = "Mixed"), 0.5*L72, 0)</f>
        <v>0</v>
      </c>
      <c r="L72" s="5">
        <f>IF('Athletes - Gold'!L72+'Athletes - Silver'!L72+'Athletes - Bronze'!L72 &gt; 0, 'Athletes - Gold'!L72*'Medal values'!$B$1+'Athletes - Silver'!L72*'Medal values'!$B$2+'Athletes - Bronze'!L72*'Medal values'!$B$3, "") + IF(AND(L$1 = K$1, K$2 = "Mixed"), 0.5*K72, 0) + IF(AND(L$1 = M$1, M$2 = "Mixed"), 0.5*M72, 0)</f>
        <v>0</v>
      </c>
      <c r="M72" s="5">
        <f>IF('Athletes - Gold'!M72+'Athletes - Silver'!M72+'Athletes - Bronze'!M72 &gt; 0, 'Athletes - Gold'!M72*'Medal values'!$B$1+'Athletes - Silver'!M72*'Medal values'!$B$2+'Athletes - Bronze'!M72*'Medal values'!$B$3, "") + IF(AND(M$1 = L$1, L$2 = "Mixed"), 0.5*L72, 0) + IF(AND(M$1 = N$1, N$2 = "Mixed"), 0.5*N72, 0)</f>
        <v>0</v>
      </c>
      <c r="N72" s="5">
        <f>IF('Athletes - Gold'!N72+'Athletes - Silver'!N72+'Athletes - Bronze'!N72 &gt; 0, 'Athletes - Gold'!N72*'Medal values'!$B$1+'Athletes - Silver'!N72*'Medal values'!$B$2+'Athletes - Bronze'!N72*'Medal values'!$B$3, "") + IF(AND(N$1 = M$1, M$2 = "Mixed"), 0.5*M72, 0) + IF(AND(N$1 = O$1, O$2 = "Mixed"), 0.5*O72, 0)</f>
        <v>0</v>
      </c>
      <c r="O72" s="5">
        <f>IF('Athletes - Gold'!O72+'Athletes - Silver'!O72+'Athletes - Bronze'!O72 &gt; 0, 'Athletes - Gold'!O72*'Medal values'!$B$1+'Athletes - Silver'!O72*'Medal values'!$B$2+'Athletes - Bronze'!O72*'Medal values'!$B$3, "") + IF(AND(O$1 = N$1, N$2 = "Mixed"), 0.5*N72, 0) + IF(AND(O$1 = P$1, P$2 = "Mixed"), 0.5*P72, 0)</f>
        <v>0</v>
      </c>
      <c r="P72" s="5">
        <f>IF('Athletes - Gold'!P72+'Athletes - Silver'!P72+'Athletes - Bronze'!P72 &gt; 0, 'Athletes - Gold'!P72*'Medal values'!$B$1+'Athletes - Silver'!P72*'Medal values'!$B$2+'Athletes - Bronze'!P72*'Medal values'!$B$3, "") + IF(AND(P$1 = O$1, O$2 = "Mixed"), 0.5*O72, 0) + IF(AND(P$1 = Q$1, Q$2 = "Mixed"), 0.5*Q72, 0)</f>
        <v>0</v>
      </c>
      <c r="Q72" s="5">
        <f>IF('Athletes - Gold'!Q72+'Athletes - Silver'!Q72+'Athletes - Bronze'!Q72 &gt; 0, 'Athletes - Gold'!Q72*'Medal values'!$B$1+'Athletes - Silver'!Q72*'Medal values'!$B$2+'Athletes - Bronze'!Q72*'Medal values'!$B$3, "") + IF(AND(Q$1 = P$1, P$2 = "Mixed"), 0.5*P72, 0) + IF(AND(Q$1 = R$1, R$2 = "Mixed"), 0.5*R72, 0)</f>
        <v>0</v>
      </c>
      <c r="R72" s="5">
        <f>IF('Athletes - Gold'!R72+'Athletes - Silver'!R72+'Athletes - Bronze'!R72 &gt; 0, 'Athletes - Gold'!R72*'Medal values'!$B$1+'Athletes - Silver'!R72*'Medal values'!$B$2+'Athletes - Bronze'!R72*'Medal values'!$B$3, "") + IF(AND(R$1 = Q$1, Q$2 = "Mixed"), 0.5*Q72, 0) + IF(AND(R$1 = S$1, S$2 = "Mixed"), 0.5*S72, 0)</f>
        <v>0</v>
      </c>
      <c r="S72" s="5">
        <f>IF('Athletes - Gold'!S72+'Athletes - Silver'!S72+'Athletes - Bronze'!S72 &gt; 0, 'Athletes - Gold'!S72*'Medal values'!$B$1+'Athletes - Silver'!S72*'Medal values'!$B$2+'Athletes - Bronze'!S72*'Medal values'!$B$3, "") + IF(AND(S$1 = R$1, R$2 = "Mixed"), 0.5*R72, 0) + IF(AND(S$1 = T$1, T$2 = "Mixed"), 0.5*T72, 0)</f>
        <v>0</v>
      </c>
      <c r="T72" s="5">
        <f>IF('Athletes - Gold'!T72+'Athletes - Silver'!T72+'Athletes - Bronze'!T72 &gt; 0, 'Athletes - Gold'!T72*'Medal values'!$B$1+'Athletes - Silver'!T72*'Medal values'!$B$2+'Athletes - Bronze'!T72*'Medal values'!$B$3, "") + IF(AND(T$1 = S$1, S$2 = "Mixed"), 0.5*S72, 0) + IF(AND(T$1 = U$1, U$2 = "Mixed"), 0.5*U72, 0)</f>
        <v>0</v>
      </c>
      <c r="U72" s="5">
        <f>IF('Athletes - Gold'!U72+'Athletes - Silver'!U72+'Athletes - Bronze'!U72 &gt; 0, 'Athletes - Gold'!U72*'Medal values'!$B$1+'Athletes - Silver'!U72*'Medal values'!$B$2+'Athletes - Bronze'!U72*'Medal values'!$B$3, "") + IF(AND(U$1 = T$1, T$2 = "Mixed"), 0.5*T72, 0) + IF(AND(U$1 = V$1, V$2 = "Mixed"), 0.5*V72, 0)</f>
        <v>0</v>
      </c>
      <c r="V72" s="5">
        <f>IF('Athletes - Gold'!V72+'Athletes - Silver'!V72+'Athletes - Bronze'!V72 &gt; 0, 'Athletes - Gold'!V72*'Medal values'!$B$1+'Athletes - Silver'!V72*'Medal values'!$B$2+'Athletes - Bronze'!V72*'Medal values'!$B$3, "") + IF(AND(V$1 = U$1, U$2 = "Mixed"), 0.5*U72, 0) + IF(AND(V$1 = W$1, W$2 = "Mixed"), 0.5*W72, 0)</f>
        <v>3.000001</v>
      </c>
      <c r="W72" s="5">
        <f>IF('Athletes - Gold'!W72+'Athletes - Silver'!W72+'Athletes - Bronze'!W72 &gt; 0, 'Athletes - Gold'!W72*'Medal values'!$B$1+'Athletes - Silver'!W72*'Medal values'!$B$2+'Athletes - Bronze'!W72*'Medal values'!$B$3, "") + IF(AND(W$1 = V$1, V$2 = "Mixed"), 0.5*V72, 0) + IF(AND(W$1 = X$1, X$2 = "Mixed"), 0.5*X72, 0)</f>
        <v>2.000001</v>
      </c>
      <c r="X72" s="5">
        <f>IF('Athletes - Gold'!X72+'Athletes - Silver'!X72+'Athletes - Bronze'!X72 &gt; 0, 'Athletes - Gold'!X72*'Medal values'!$B$1+'Athletes - Silver'!X72*'Medal values'!$B$2+'Athletes - Bronze'!X72*'Medal values'!$B$3, "") + IF(AND(X$1 = W$1, W$2 = "Mixed"), 0.5*W72, 0) + IF(AND(X$1 = Y$1, Y$2 = "Mixed"), 0.5*Y72, 0)</f>
        <v>0</v>
      </c>
      <c r="Y72" s="5">
        <f>IF('Athletes - Gold'!Y72+'Athletes - Silver'!Y72+'Athletes - Bronze'!Y72 &gt; 0, 'Athletes - Gold'!Y72*'Medal values'!$B$1+'Athletes - Silver'!Y72*'Medal values'!$B$2+'Athletes - Bronze'!Y72*'Medal values'!$B$3, "") + IF(AND(Y$1 = X$1, X$2 = "Mixed"), 0.5*X72, 0) + IF(AND(Y$1 = Z$1, Z$2 = "Mixed"), 0.5*Z72, 0)</f>
        <v>0</v>
      </c>
      <c r="Z72" s="5">
        <f>IF('Athletes - Gold'!Z72+'Athletes - Silver'!Z72+'Athletes - Bronze'!Z72 &gt; 0, 'Athletes - Gold'!Z72*'Medal values'!$B$1+'Athletes - Silver'!Z72*'Medal values'!$B$2+'Athletes - Bronze'!Z72*'Medal values'!$B$3, "") + IF(AND(Z$1 = Y$1, Y$2 = "Mixed"), 0.5*Y72, 0) + IF(AND(Z$1 = AA$1, AA$2 = "Mixed"), 0.5*AA72, 0)</f>
        <v>0</v>
      </c>
      <c r="AA72" s="5">
        <f>IF('Athletes - Gold'!AA72+'Athletes - Silver'!AA72+'Athletes - Bronze'!AA72 &gt; 0, 'Athletes - Gold'!AA72*'Medal values'!$B$1+'Athletes - Silver'!AA72*'Medal values'!$B$2+'Athletes - Bronze'!AA72*'Medal values'!$B$3, "") + IF(AND(AA$1 = Z$1, Z$2 = "Mixed"), 0.5*Z72, 0) + IF(AND(AA$1 = AB$1, AB$2 = "Mixed"), 0.5*AB72, 0)</f>
        <v>0</v>
      </c>
      <c r="AB72" s="5">
        <f>IF('Athletes - Gold'!AB72+'Athletes - Silver'!AB72+'Athletes - Bronze'!AB72 &gt; 0, 'Athletes - Gold'!AB72*'Medal values'!$B$1+'Athletes - Silver'!AB72*'Medal values'!$B$2+'Athletes - Bronze'!AB72*'Medal values'!$B$3, "") + IF(AND(AB$1 = AA$1, AA$2 = "Mixed"), 0.5*AA72, 0) + IF(AND(AB$1 = AC$1, AC$2 = "Mixed"), 0.5*AC72, 0)</f>
        <v>0</v>
      </c>
      <c r="AC72" s="5">
        <f>IF('Athletes - Gold'!AC72+'Athletes - Silver'!AC72+'Athletes - Bronze'!AC72 &gt; 0, 'Athletes - Gold'!AC72*'Medal values'!$B$1+'Athletes - Silver'!AC72*'Medal values'!$B$2+'Athletes - Bronze'!AC72*'Medal values'!$B$3, "") + IF(AND(AC$1 = AB$1, AB$2 = "Mixed"), 0.5*AB72, 0) + IF(AND(AC$1 = AD$1, AD$2 = "Mixed"), 0.5*AD72, 0)</f>
        <v>0</v>
      </c>
      <c r="AD72" s="5">
        <f>IF('Athletes - Gold'!AD72+'Athletes - Silver'!AD72+'Athletes - Bronze'!AD72 &gt; 0, 'Athletes - Gold'!AD72*'Medal values'!$B$1+'Athletes - Silver'!AD72*'Medal values'!$B$2+'Athletes - Bronze'!AD72*'Medal values'!$B$3, "") + IF(AND(AD$1 = AC$1, AC$2 = "Mixed"), 0.5*AC72, 0) + IF(AND(AD$1 = AE$1, AE$2 = "Mixed"), 0.5*AE72, 0)</f>
        <v>0</v>
      </c>
      <c r="AE72" s="5">
        <f>IF('Athletes - Gold'!AE72+'Athletes - Silver'!AE72+'Athletes - Bronze'!AE72 &gt; 0, 'Athletes - Gold'!AE72*'Medal values'!$B$1+'Athletes - Silver'!AE72*'Medal values'!$B$2+'Athletes - Bronze'!AE72*'Medal values'!$B$3, "") + IF(AND(AE$1 = AD$1, AD$2 = "Mixed"), 0.5*AD72, 0) + IF(AND(AE$1 = AF$1, AF$2 = "Mixed"), 0.5*AF72, 0)</f>
        <v>0</v>
      </c>
      <c r="AF72" s="5">
        <f>IF('Athletes - Gold'!AF72+'Athletes - Silver'!AF72+'Athletes - Bronze'!AF72 &gt; 0, 'Athletes - Gold'!AF72*'Medal values'!$B$1+'Athletes - Silver'!AF72*'Medal values'!$B$2+'Athletes - Bronze'!AF72*'Medal values'!$B$3, "") + IF(AND(AF$1 = AE$1, AE$2 = "Mixed"), 0.5*AE72, 0) + IF(AND(AF$1 = AG$1, AG$2 = "Mixed"), 0.5*AG72, 0)</f>
        <v>0</v>
      </c>
      <c r="AG72" s="5">
        <f>IF('Athletes - Gold'!AG72+'Athletes - Silver'!AG72+'Athletes - Bronze'!AG72 &gt; 0, 'Athletes - Gold'!AG72*'Medal values'!$B$1+'Athletes - Silver'!AG72*'Medal values'!$B$2+'Athletes - Bronze'!AG72*'Medal values'!$B$3, "") + IF(AND(AG$1 = AF$1, AF$2 = "Mixed"), 0.5*AF72, 0) + IF(AND(AG$1 = AH$1, AH$2 = "Mixed"), 0.5*AH72, 0)</f>
        <v>0</v>
      </c>
      <c r="AH72" s="5">
        <f>IF('Athletes - Gold'!AH72+'Athletes - Silver'!AH72+'Athletes - Bronze'!AH72 &gt; 0, 'Athletes - Gold'!AH72*'Medal values'!$B$1+'Athletes - Silver'!AH72*'Medal values'!$B$2+'Athletes - Bronze'!AH72*'Medal values'!$B$3, "") + IF(AND(AH$1 = AG$1, AG$2 = "Mixed"), 0.5*AG72, 0) + IF(AND(AH$1 = AI$1, AI$2 = "Mixed"), 0.5*AI72, 0)</f>
        <v>0</v>
      </c>
      <c r="AI72" s="5">
        <f>IF('Athletes - Gold'!AI72+'Athletes - Silver'!AI72+'Athletes - Bronze'!AI72 &gt; 0, 'Athletes - Gold'!AI72*'Medal values'!$B$1+'Athletes - Silver'!AI72*'Medal values'!$B$2+'Athletes - Bronze'!AI72*'Medal values'!$B$3, "") + IF(AND(AI$1 = AH$1, AH$2 = "Mixed"), 0.5*AH72, 0) + IF(AND(AI$1 = AJ$1, AJ$2 = "Mixed"), 0.5*AJ72, 0)</f>
        <v>0</v>
      </c>
      <c r="AJ72" s="5">
        <f>IF('Athletes - Gold'!AJ72+'Athletes - Silver'!AJ72+'Athletes - Bronze'!AJ72 &gt; 0, 'Athletes - Gold'!AJ72*'Medal values'!$B$1+'Athletes - Silver'!AJ72*'Medal values'!$B$2+'Athletes - Bronze'!AJ72*'Medal values'!$B$3, "") + IF(AND(AJ$1 = AI$1, AI$2 = "Mixed"), 0.5*AI72, 0) + IF(AND(AJ$1 = AK$1, AK$2 = "Mixed"), 0.5*AK72, 0)</f>
        <v>0</v>
      </c>
      <c r="AK72" s="5">
        <f>IF('Athletes - Gold'!AK72+'Athletes - Silver'!AK72+'Athletes - Bronze'!AK72 &gt; 0, 'Athletes - Gold'!AK72*'Medal values'!$B$1+'Athletes - Silver'!AK72*'Medal values'!$B$2+'Athletes - Bronze'!AK72*'Medal values'!$B$3, "") + IF(AND(AK$1 = AJ$1, AJ$2 = "Mixed"), 0.5*AJ72, 0) + IF(AND(AK$1 = AL$1, AL$2 = "Mixed"), 0.5*AL72, 0)</f>
        <v>0</v>
      </c>
      <c r="AL72" s="5">
        <f>IF('Athletes - Gold'!AL72+'Athletes - Silver'!AL72+'Athletes - Bronze'!AL72 &gt; 0, 'Athletes - Gold'!AL72*'Medal values'!$B$1+'Athletes - Silver'!AL72*'Medal values'!$B$2+'Athletes - Bronze'!AL72*'Medal values'!$B$3, "") + IF(AND(AL$1 = AK$1, AK$2 = "Mixed"), 0.5*AK72, 0) + IF(AND(AL$1 = AM$1, AM$2 = "Mixed"), 0.5*AM72, 0)</f>
        <v>0</v>
      </c>
      <c r="AM72" s="5">
        <f>IF('Athletes - Gold'!AM72+'Athletes - Silver'!AM72+'Athletes - Bronze'!AM72 &gt; 0, 'Athletes - Gold'!AM72*'Medal values'!$B$1+'Athletes - Silver'!AM72*'Medal values'!$B$2+'Athletes - Bronze'!AM72*'Medal values'!$B$3, "") + IF(AND(AM$1 = AL$1, AL$2 = "Mixed"), 0.5*AL72, 0) + IF(AND(AM$1 = AN$1, AN$2 = "Mixed"), 0.5*AN72, 0)</f>
        <v>0</v>
      </c>
      <c r="AN72" s="5">
        <f>IF('Athletes - Gold'!AN72+'Athletes - Silver'!AN72+'Athletes - Bronze'!AN72 &gt; 0, 'Athletes - Gold'!AN72*'Medal values'!$B$1+'Athletes - Silver'!AN72*'Medal values'!$B$2+'Athletes - Bronze'!AN72*'Medal values'!$B$3, "") + IF(AND(AN$1 = AM$1, AM$2 = "Mixed"), 0.5*AM72, 0) + IF(AND(AN$1 = AO$1, AO$2 = "Mixed"), 0.5*AO72, 0)</f>
        <v>0</v>
      </c>
      <c r="AO72" s="5">
        <f>IF('Athletes - Gold'!AO72+'Athletes - Silver'!AO72+'Athletes - Bronze'!AO72 &gt; 0, 'Athletes - Gold'!AO72*'Medal values'!$B$1+'Athletes - Silver'!AO72*'Medal values'!$B$2+'Athletes - Bronze'!AO72*'Medal values'!$B$3, "") + IF(AND(AO$1 = AN$1, AN$2 = "Mixed"), 0.5*AN72, 0) + IF(AND(AO$1 = AP$1, AP$2 = "Mixed"), 0.5*AP72, 0)</f>
        <v>0</v>
      </c>
      <c r="AP72" s="5">
        <f>IF('Athletes - Gold'!AP72+'Athletes - Silver'!AP72+'Athletes - Bronze'!AP72 &gt; 0, 'Athletes - Gold'!AP72*'Medal values'!$B$1+'Athletes - Silver'!AP72*'Medal values'!$B$2+'Athletes - Bronze'!AP72*'Medal values'!$B$3, "") + IF(AND(AP$1 = AO$1, AO$2 = "Mixed"), 0.5*AO72, 0) + IF(AND(AP$1 = AQ$1, AQ$2 = "Mixed"), 0.5*AQ72, 0)</f>
        <v>0</v>
      </c>
      <c r="AQ72" s="5">
        <f>IF('Athletes - Gold'!AQ72+'Athletes - Silver'!AQ72+'Athletes - Bronze'!AQ72 &gt; 0, 'Athletes - Gold'!AQ72*'Medal values'!$B$1+'Athletes - Silver'!AQ72*'Medal values'!$B$2+'Athletes - Bronze'!AQ72*'Medal values'!$B$3, "") + IF(AND(AQ$1 = AP$1, AP$2 = "Mixed"), 0.5*AP72, 0) + IF(AND(AQ$1 = AR$1, AR$2 = "Mixed"), 0.5*AR72, 0)</f>
        <v>0</v>
      </c>
      <c r="AR72" s="5">
        <f>IF('Athletes - Gold'!AR72+'Athletes - Silver'!AR72+'Athletes - Bronze'!AR72 &gt; 0, 'Athletes - Gold'!AR72*'Medal values'!$B$1+'Athletes - Silver'!AR72*'Medal values'!$B$2+'Athletes - Bronze'!AR72*'Medal values'!$B$3, "") + IF(AND(AR$1 = AQ$1, AQ$2 = "Mixed"), 0.5*AQ72, 0) + IF(AND(AR$1 = AS$1, AS$2 = "Mixed"), 0.5*AS72, 0)</f>
        <v>0</v>
      </c>
      <c r="AS72" s="5">
        <f>IF('Athletes - Gold'!AS72+'Athletes - Silver'!AS72+'Athletes - Bronze'!AS72 &gt; 0, 'Athletes - Gold'!AS72*'Medal values'!$B$1+'Athletes - Silver'!AS72*'Medal values'!$B$2+'Athletes - Bronze'!AS72*'Medal values'!$B$3, "") + IF(AND(AS$1 = AR$1, AR$2 = "Mixed"), 0.5*AR72, 0) + IF(AND(AS$1 = AT$1, AT$2 = "Mixed"), 0.5*AT72, 0)</f>
        <v>0</v>
      </c>
      <c r="AT72" s="5">
        <f>IF('Athletes - Gold'!AT72+'Athletes - Silver'!AT72+'Athletes - Bronze'!AT72 &gt; 0, 'Athletes - Gold'!AT72*'Medal values'!$B$1+'Athletes - Silver'!AT72*'Medal values'!$B$2+'Athletes - Bronze'!AT72*'Medal values'!$B$3, "") + IF(AND(AT$1 = AS$1, AS$2 = "Mixed"), 0.5*AS72, 0) + IF(AND(AT$1 = AU$1, AU$2 = "Mixed"), 0.5*AU72, 0)</f>
        <v>0</v>
      </c>
      <c r="AU72" s="5">
        <f>IF('Athletes - Gold'!AU72+'Athletes - Silver'!AU72+'Athletes - Bronze'!AU72 &gt; 0, 'Athletes - Gold'!AU72*'Medal values'!$B$1+'Athletes - Silver'!AU72*'Medal values'!$B$2+'Athletes - Bronze'!AU72*'Medal values'!$B$3, "") + IF(AND(AU$1 = AT$1, AT$2 = "Mixed"), 0.5*AT72, 0) + IF(AND(AU$1 = AV$1, AV$2 = "Mixed"), 0.5*AV72, 0)</f>
        <v>0</v>
      </c>
      <c r="AV72" s="5">
        <f>IF('Athletes - Gold'!AV72+'Athletes - Silver'!AV72+'Athletes - Bronze'!AV72 &gt; 0, 'Athletes - Gold'!AV72*'Medal values'!$B$1+'Athletes - Silver'!AV72*'Medal values'!$B$2+'Athletes - Bronze'!AV72*'Medal values'!$B$3, "") + IF(AND(AV$1 = AU$1, AU$2 = "Mixed"), 0.5*AU72, 0) + IF(AND(AV$1 = AW$1, AW$2 = "Mixed"), 0.5*AW72, 0)</f>
        <v>0</v>
      </c>
      <c r="AW72" s="5">
        <f>IF('Athletes - Gold'!AW72+'Athletes - Silver'!AW72+'Athletes - Bronze'!AW72 &gt; 0, 'Athletes - Gold'!AW72*'Medal values'!$B$1+'Athletes - Silver'!AW72*'Medal values'!$B$2+'Athletes - Bronze'!AW72*'Medal values'!$B$3, "") + IF(AND(AW$1 = AV$1, AV$2 = "Mixed"), 0.5*AV72, 0) + IF(AND(AW$1 = AX$1, AX$2 = "Mixed"), 0.5*AX72, 0)</f>
        <v>0</v>
      </c>
      <c r="AX72" s="5">
        <f>IF('Athletes - Gold'!AX72+'Athletes - Silver'!AX72+'Athletes - Bronze'!AX72 &gt; 0, 'Athletes - Gold'!AX72*'Medal values'!$B$1+'Athletes - Silver'!AX72*'Medal values'!$B$2+'Athletes - Bronze'!AX72*'Medal values'!$B$3, "") + IF(AND(AX$1 = AW$1, AW$2 = "Mixed"), 0.5*AW72, 0) + IF(AND(AX$1 = AY$1, AY$2 = "Mixed"), 0.5*AY72, 0)</f>
        <v>0</v>
      </c>
      <c r="AY72" s="5">
        <f>IF('Athletes - Gold'!AY72+'Athletes - Silver'!AY72+'Athletes - Bronze'!AY72 &gt; 0, 'Athletes - Gold'!AY72*'Medal values'!$B$1+'Athletes - Silver'!AY72*'Medal values'!$B$2+'Athletes - Bronze'!AY72*'Medal values'!$B$3, "") + IF(AND(AY$1 = AX$1, AX$2 = "Mixed"), 0.5*AX72, 0) + IF(AND(AY$1 = AZ$1, AZ$2 = "Mixed"), 0.5*AZ72, 0)</f>
        <v>0</v>
      </c>
      <c r="AZ72" s="5">
        <f>IF('Athletes - Gold'!AZ72+'Athletes - Silver'!AZ72+'Athletes - Bronze'!AZ72 &gt; 0, 'Athletes - Gold'!AZ72*'Medal values'!$B$1+'Athletes - Silver'!AZ72*'Medal values'!$B$2+'Athletes - Bronze'!AZ72*'Medal values'!$B$3, "") + IF(AND(AZ$1 = AY$1, AY$2 = "Mixed"), 0.5*AY72, 0) + IF(AND(AZ$1 = BA$1, BA$2 = "Mixed"), 0.5*BA72, 0)</f>
        <v>0</v>
      </c>
      <c r="BA72" s="5">
        <f>IF('Athletes - Gold'!BA72+'Athletes - Silver'!BA72+'Athletes - Bronze'!BA72 &gt; 0, 'Athletes - Gold'!BA72*'Medal values'!$B$1+'Athletes - Silver'!BA72*'Medal values'!$B$2+'Athletes - Bronze'!BA72*'Medal values'!$B$3, "") + IF(AND(BA$1 = AZ$1, AZ$2 = "Mixed"), 0.5*AZ72, 0) + IF(AND(BA$1 = BB$1, BB$2 = "Mixed"), 0.5*BB72, 0)</f>
        <v>0</v>
      </c>
      <c r="BB72" s="5">
        <f>IF('Athletes - Gold'!BB72+'Athletes - Silver'!BB72+'Athletes - Bronze'!BB72 &gt; 0, 'Athletes - Gold'!BB72*'Medal values'!$B$1+'Athletes - Silver'!BB72*'Medal values'!$B$2+'Athletes - Bronze'!BB72*'Medal values'!$B$3, "") + IF(AND(BB$1 = BA$1, BA$2 = "Mixed"), 0.5*BA72, 0) + IF(AND(BB$1 = BC$1, BC$2 = "Mixed"), 0.5*BC72, 0)</f>
        <v>0</v>
      </c>
      <c r="BC72" s="5">
        <f>IF('Athletes - Gold'!BC72+'Athletes - Silver'!BC72+'Athletes - Bronze'!BC72 &gt; 0, 'Athletes - Gold'!BC72*'Medal values'!$B$1+'Athletes - Silver'!BC72*'Medal values'!$B$2+'Athletes - Bronze'!BC72*'Medal values'!$B$3, "") + IF(AND(BC$1 = BB$1, BB$2 = "Mixed"), 0.5*BB72, 0) + IF(AND(BC$1 = BD$1, BD$2 = "Mixed"), 0.5*BD72, 0)</f>
        <v>0</v>
      </c>
      <c r="BD72" s="5">
        <f>IF('Athletes - Gold'!BD72+'Athletes - Silver'!BD72+'Athletes - Bronze'!BD72 &gt; 0, 'Athletes - Gold'!BD72*'Medal values'!$B$1+'Athletes - Silver'!BD72*'Medal values'!$B$2+'Athletes - Bronze'!BD72*'Medal values'!$B$3, "") + IF(AND(BD$1 = BC$1, BC$2 = "Mixed"), 0.5*BC72, 0) + IF(AND(BD$1 = BE$1, BE$2 = "Mixed"), 0.5*BE72, 0)</f>
        <v>0</v>
      </c>
      <c r="BE72" s="5">
        <f>IF('Athletes - Gold'!BE72+'Athletes - Silver'!BE72+'Athletes - Bronze'!BE72 &gt; 0, 'Athletes - Gold'!BE72*'Medal values'!$B$1+'Athletes - Silver'!BE72*'Medal values'!$B$2+'Athletes - Bronze'!BE72*'Medal values'!$B$3, "") + IF(AND(BE$1 = BD$1, BD$2 = "Mixed"), 0.5*BD72, 0) + IF(AND(BE$1 = BF$1, BF$2 = "Mixed"), 0.5*BF72, 0)</f>
        <v>0</v>
      </c>
      <c r="BF72" s="5">
        <f>IF('Athletes - Gold'!BF72+'Athletes - Silver'!BF72+'Athletes - Bronze'!BF72 &gt; 0, 'Athletes - Gold'!BF72*'Medal values'!$B$1+'Athletes - Silver'!BF72*'Medal values'!$B$2+'Athletes - Bronze'!BF72*'Medal values'!$B$3, "") + IF(AND(BF$1 = BE$1, BE$2 = "Mixed"), 0.5*BE72, 0) + IF(AND(BF$1 = BG$1, BG$2 = "Mixed"), 0.5*BG72, 0)</f>
        <v>0</v>
      </c>
      <c r="BG72" s="5">
        <f>IF('Athletes - Gold'!BG72+'Athletes - Silver'!BG72+'Athletes - Bronze'!BG72 &gt; 0, 'Athletes - Gold'!BG72*'Medal values'!$B$1+'Athletes - Silver'!BG72*'Medal values'!$B$2+'Athletes - Bronze'!BG72*'Medal values'!$B$3, "") + IF(AND(BG$1 = BF$1, BF$2 = "Mixed"), 0.5*BF72, 0) + IF(AND(BG$1 = BH$1, BH$2 = "Mixed"), 0.5*BH72, 0)</f>
        <v>0</v>
      </c>
      <c r="BH72" s="5">
        <f>IF('Athletes - Gold'!BH72+'Athletes - Silver'!BH72+'Athletes - Bronze'!BH72 &gt; 0, 'Athletes - Gold'!BH72*'Medal values'!$B$1+'Athletes - Silver'!BH72*'Medal values'!$B$2+'Athletes - Bronze'!BH72*'Medal values'!$B$3, "") + IF(AND(BH$1 = BG$1, BG$2 = "Mixed"), 0.5*BG72, 0) + IF(AND(BH$1 = BI$1, BI$2 = "Mixed"), 0.5*BI72, 0)</f>
        <v>0</v>
      </c>
      <c r="BI72" s="5">
        <f>IF('Athletes - Gold'!BI72+'Athletes - Silver'!BI72+'Athletes - Bronze'!BI72 &gt; 0, 'Athletes - Gold'!BI72*'Medal values'!$B$1+'Athletes - Silver'!BI72*'Medal values'!$B$2+'Athletes - Bronze'!BI72*'Medal values'!$B$3, "") + IF(AND(BI$1 = BH$1, BH$2 = "Mixed"), 0.5*BH72, 0) + IF(AND(BI$1 = BJ$1, BJ$2 = "Mixed"), 0.5*BJ72, 0)</f>
        <v>0</v>
      </c>
      <c r="BJ72" s="5">
        <f>IF('Athletes - Gold'!BJ72+'Athletes - Silver'!BJ72+'Athletes - Bronze'!BJ72 &gt; 0, 'Athletes - Gold'!BJ72*'Medal values'!$B$1+'Athletes - Silver'!BJ72*'Medal values'!$B$2+'Athletes - Bronze'!BJ72*'Medal values'!$B$3, "") + IF(AND(BJ$1 = BI$1, BI$2 = "Mixed"), 0.5*BI72, 0) + IF(AND(BJ$1 = BK$1, BK$2 = "Mixed"), 0.5*BK72, 0)</f>
        <v>0</v>
      </c>
      <c r="BK72" s="5">
        <f>IF('Athletes - Gold'!BK72+'Athletes - Silver'!BK72+'Athletes - Bronze'!BK72 &gt; 0, 'Athletes - Gold'!BK72*'Medal values'!$B$1+'Athletes - Silver'!BK72*'Medal values'!$B$2+'Athletes - Bronze'!BK72*'Medal values'!$B$3, "") + IF(AND(BK$1 = BJ$1, BJ$2 = "Mixed"), 0.5*BJ72, 0) + IF(AND(BK$1 = BL$1, BL$2 = "Mixed"), 0.5*BL72, 0)</f>
        <v>0</v>
      </c>
      <c r="BL72" s="5">
        <f>IF('Athletes - Gold'!BL72+'Athletes - Silver'!BL72+'Athletes - Bronze'!BL72 &gt; 0, 'Athletes - Gold'!BL72*'Medal values'!$B$1+'Athletes - Silver'!BL72*'Medal values'!$B$2+'Athletes - Bronze'!BL72*'Medal values'!$B$3, "") + IF(AND(BL$1 = BK$1, BK$2 = "Mixed"), 0.5*BK72, 0) + IF(AND(BL$1 = BM$1, BM$2 = "Mixed"), 0.5*BM72, 0)</f>
        <v>0</v>
      </c>
      <c r="BM72" s="5">
        <f>IF('Athletes - Gold'!BM72+'Athletes - Silver'!BM72+'Athletes - Bronze'!BM72 &gt; 0, 'Athletes - Gold'!BM72*'Medal values'!$B$1+'Athletes - Silver'!BM72*'Medal values'!$B$2+'Athletes - Bronze'!BM72*'Medal values'!$B$3, "") + IF(AND(BM$1 = BL$1, BL$2 = "Mixed"), 0.5*BL72, 0) + IF(AND(BM$1 = BN$1, BN$2 = "Mixed"), 0.5*BN72, 0)</f>
        <v>0</v>
      </c>
      <c r="BN72" s="5">
        <f>IF('Athletes - Gold'!BN72+'Athletes - Silver'!BN72+'Athletes - Bronze'!BN72 &gt; 0, 'Athletes - Gold'!BN72*'Medal values'!$B$1+'Athletes - Silver'!BN72*'Medal values'!$B$2+'Athletes - Bronze'!BN72*'Medal values'!$B$3, "") + IF(AND(BN$1 = BM$1, BM$2 = "Mixed"), 0.5*BM72, 0) + IF(AND(BN$1 = BO$1, BO$2 = "Mixed"), 0.5*BO72, 0)</f>
        <v>0</v>
      </c>
      <c r="BO72" s="5">
        <f>IF('Athletes - Gold'!BO72+'Athletes - Silver'!BO72+'Athletes - Bronze'!BO72 &gt; 0, 'Athletes - Gold'!BO72*'Medal values'!$B$1+'Athletes - Silver'!BO72*'Medal values'!$B$2+'Athletes - Bronze'!BO72*'Medal values'!$B$3, "") + IF(AND(BO$1 = BN$1, BN$2 = "Mixed"), 0.5*BN72, 0) + IF(AND(BO$1 = BP$1, BP$2 = "Mixed"), 0.5*BP72, 0)</f>
        <v>0</v>
      </c>
      <c r="BP72" s="5">
        <f>IF('Athletes - Gold'!BP72+'Athletes - Silver'!BP72+'Athletes - Bronze'!BP72 &gt; 0, 'Athletes - Gold'!BP72*'Medal values'!$B$1+'Athletes - Silver'!BP72*'Medal values'!$B$2+'Athletes - Bronze'!BP72*'Medal values'!$B$3, "") + IF(AND(BP$1 = BO$1, BO$2 = "Mixed"), 0.5*BO72, 0) + IF(AND(BP$1 = BQ$1, BQ$2 = "Mixed"), 0.5*BQ72, 0)</f>
        <v>0</v>
      </c>
      <c r="BQ72" s="5">
        <f>IF('Athletes - Gold'!BQ72+'Athletes - Silver'!BQ72+'Athletes - Bronze'!BQ72 &gt; 0, 'Athletes - Gold'!BQ72*'Medal values'!$B$1+'Athletes - Silver'!BQ72*'Medal values'!$B$2+'Athletes - Bronze'!BQ72*'Medal values'!$B$3, "") + IF(AND(BQ$1 = BP$1, BP$2 = "Mixed"), 0.5*BP72, 0) + IF(AND(BQ$1 = BR$1, BR$2 = "Mixed"), 0.5*BR72, 0)</f>
        <v>0</v>
      </c>
      <c r="BR72" s="5">
        <f>IF('Athletes - Gold'!BR72+'Athletes - Silver'!BR72+'Athletes - Bronze'!BR72 &gt; 0, 'Athletes - Gold'!BR72*'Medal values'!$B$1+'Athletes - Silver'!BR72*'Medal values'!$B$2+'Athletes - Bronze'!BR72*'Medal values'!$B$3, "") + IF(AND(BR$1 = BQ$1, BQ$2 = "Mixed"), 0.5*BQ72, 0) + IF(AND(BR$1 = BS$1, BS$2 = "Mixed"), 0.5*BS72, 0)</f>
        <v>0</v>
      </c>
      <c r="BS72" s="5">
        <f>IF('Athletes - Gold'!BS72+'Athletes - Silver'!BS72+'Athletes - Bronze'!BS72 &gt; 0, 'Athletes - Gold'!BS72*'Medal values'!$B$1+'Athletes - Silver'!BS72*'Medal values'!$B$2+'Athletes - Bronze'!BS72*'Medal values'!$B$3, "") + IF(AND(BS$1 = BR$1, BR$2 = "Mixed"), 0.5*BR72, 0) + IF(AND(BS$1 = BT$1, BT$2 = "Mixed"), 0.5*BT72, 0)</f>
        <v>0</v>
      </c>
      <c r="BT72" s="5">
        <f>IF('Athletes - Gold'!BT72+'Athletes - Silver'!BT72+'Athletes - Bronze'!BT72 &gt; 0, 'Athletes - Gold'!BT72*'Medal values'!$B$1+'Athletes - Silver'!BT72*'Medal values'!$B$2+'Athletes - Bronze'!BT72*'Medal values'!$B$3, "") + IF(AND(BT$1 = BS$1, BS$2 = "Mixed"), 0.5*BS72, 0) + IF(AND(BT$1 = BU$1, BU$2 = "Mixed"), 0.5*BU72, 0)</f>
        <v>0</v>
      </c>
      <c r="BU72" s="5">
        <f>IF('Athletes - Gold'!BU72+'Athletes - Silver'!BU72+'Athletes - Bronze'!BU72 &gt; 0, 'Athletes - Gold'!BU72*'Medal values'!$B$1+'Athletes - Silver'!BU72*'Medal values'!$B$2+'Athletes - Bronze'!BU72*'Medal values'!$B$3, "") + IF(AND(BU$1 = BT$1, BT$2 = "Mixed"), 0.5*BT72, 0) + IF(AND(BU$1 = BV$1, BV$2 = "Mixed"), 0.5*BV72, 0)</f>
        <v>0</v>
      </c>
      <c r="BV72" s="5">
        <f>IF('Athletes - Gold'!BV72+'Athletes - Silver'!BV72+'Athletes - Bronze'!BV72 &gt; 0, 'Athletes - Gold'!BV72*'Medal values'!$B$1+'Athletes - Silver'!BV72*'Medal values'!$B$2+'Athletes - Bronze'!BV72*'Medal values'!$B$3, "") + IF(AND(BV$1 = BU$1, BU$2 = "Mixed"), 0.5*BU72, 0) + IF(AND(BV$1 = BW$1, BW$2 = "Mixed"), 0.5*BW72, 0)</f>
        <v>0</v>
      </c>
      <c r="BW72" s="5">
        <f>IF('Athletes - Gold'!BW72+'Athletes - Silver'!BW72+'Athletes - Bronze'!BW72 &gt; 0, 'Athletes - Gold'!BW72*'Medal values'!$B$1+'Athletes - Silver'!BW72*'Medal values'!$B$2+'Athletes - Bronze'!BW72*'Medal values'!$B$3, "") + IF(AND(BW$1 = BV$1, BV$2 = "Mixed"), 0.5*BV72, 0) + IF(AND(BW$1 = BX$1, BX$2 = "Mixed"), 0.5*BX72, 0)</f>
        <v>0</v>
      </c>
      <c r="BX72" s="5">
        <f>IF('Athletes - Gold'!BX72+'Athletes - Silver'!BX72+'Athletes - Bronze'!BX72 &gt; 0, 'Athletes - Gold'!BX72*'Medal values'!$B$1+'Athletes - Silver'!BX72*'Medal values'!$B$2+'Athletes - Bronze'!BX72*'Medal values'!$B$3, "") + IF(AND(BX$1 = BW$1, BW$2 = "Mixed"), 0.5*BW72, 0) + IF(AND(BX$1 = BY$1, BY$2 = "Mixed"), 0.5*BY72, 0)</f>
        <v>0</v>
      </c>
      <c r="BY72" s="5">
        <f>IF('Athletes - Gold'!BY72+'Athletes - Silver'!BY72+'Athletes - Bronze'!BY72 &gt; 0, 'Athletes - Gold'!BY72*'Medal values'!$B$1+'Athletes - Silver'!BY72*'Medal values'!$B$2+'Athletes - Bronze'!BY72*'Medal values'!$B$3, "") + IF(AND(BY$1 = BX$1, BX$2 = "Mixed"), 0.5*BX72, 0) + IF(AND(BY$1 = BZ$1, BZ$2 = "Mixed"), 0.5*BZ72, 0)</f>
        <v>0</v>
      </c>
      <c r="BZ72" s="5">
        <f>IF('Athletes - Gold'!BZ72+'Athletes - Silver'!BZ72+'Athletes - Bronze'!BZ72 &gt; 0, 'Athletes - Gold'!BZ72*'Medal values'!$B$1+'Athletes - Silver'!BZ72*'Medal values'!$B$2+'Athletes - Bronze'!BZ72*'Medal values'!$B$3, "") + IF(AND(BZ$1 = BY$1, BY$2 = "Mixed"), 0.5*BY72, 0) + IF(AND(BZ$1 = CA$1, CA$2 = "Mixed"), 0.5*CA72, 0)</f>
        <v>0</v>
      </c>
      <c r="CA72" s="5">
        <f>IF('Athletes - Gold'!CA72+'Athletes - Silver'!CA72+'Athletes - Bronze'!CA72 &gt; 0, 'Athletes - Gold'!CA72*'Medal values'!$B$1+'Athletes - Silver'!CA72*'Medal values'!$B$2+'Athletes - Bronze'!CA72*'Medal values'!$B$3, "") + IF(AND(CA$1 = BZ$1, BZ$2 = "Mixed"), 0.5*BZ72, 0) + IF(AND(CA$1 = CB$1, CB$2 = "Mixed"), 0.5*CB72, 0)</f>
        <v>0</v>
      </c>
      <c r="CB72" s="5">
        <f>IF('Athletes - Gold'!CB72+'Athletes - Silver'!CB72+'Athletes - Bronze'!CB72 &gt; 0, 'Athletes - Gold'!CB72*'Medal values'!$B$1+'Athletes - Silver'!CB72*'Medal values'!$B$2+'Athletes - Bronze'!CB72*'Medal values'!$B$3, "") + IF(AND(CB$1 = CA$1, CA$2 = "Mixed"), 0.5*CA72, 0) + IF(AND(CB$1 = CC$1, CC$2 = "Mixed"), 0.5*CC72, 0)</f>
        <v>0</v>
      </c>
      <c r="CC72" s="5">
        <f>IF('Athletes - Gold'!CC72+'Athletes - Silver'!CC72+'Athletes - Bronze'!CC72 &gt; 0, 'Athletes - Gold'!CC72*'Medal values'!$B$1+'Athletes - Silver'!CC72*'Medal values'!$B$2+'Athletes - Bronze'!CC72*'Medal values'!$B$3, "") + IF(AND(CC$1 = CB$1, CB$2 = "Mixed"), 0.5*CB72, 0) + IF(AND(CC$1 = CD$1, CD$2 = "Mixed"), 0.5*CD72, 0)</f>
        <v>0</v>
      </c>
      <c r="CD72" s="5">
        <f>IF('Athletes - Gold'!CD72+'Athletes - Silver'!CD72+'Athletes - Bronze'!CD72 &gt; 0, 'Athletes - Gold'!CD72*'Medal values'!$B$1+'Athletes - Silver'!CD72*'Medal values'!$B$2+'Athletes - Bronze'!CD72*'Medal values'!$B$3, "") + IF(AND(CD$1 = CC$1, CC$2 = "Mixed"), 0.5*CC72, 0) + IF(AND(CD$1 = CE$1, CE$2 = "Mixed"), 0.5*CE72, 0)</f>
        <v>0</v>
      </c>
      <c r="CE72" s="5">
        <f>IF('Athletes - Gold'!CE72+'Athletes - Silver'!CE72+'Athletes - Bronze'!CE72 &gt; 0, 'Athletes - Gold'!CE72*'Medal values'!$B$1+'Athletes - Silver'!CE72*'Medal values'!$B$2+'Athletes - Bronze'!CE72*'Medal values'!$B$3, "") + IF(AND(CE$1 = CD$1, CD$2 = "Mixed"), 0.5*CD72, 0) + IF(AND(CE$1 = CF$1, CF$2 = "Mixed"), 0.5*CF72, 0)</f>
        <v>0</v>
      </c>
      <c r="CF72" s="5">
        <f>IF('Athletes - Gold'!CF72+'Athletes - Silver'!CF72+'Athletes - Bronze'!CF72 &gt; 0, 'Athletes - Gold'!CF72*'Medal values'!$B$1+'Athletes - Silver'!CF72*'Medal values'!$B$2+'Athletes - Bronze'!CF72*'Medal values'!$B$3, "") + IF(AND(CF$1 = CE$1, CE$2 = "Mixed"), 0.5*CE72, 0) + IF(AND(CF$1 = CG$1, CG$2 = "Mixed"), 0.5*CG72, 0)</f>
        <v>0</v>
      </c>
      <c r="CG72" s="5">
        <f>IF('Athletes - Gold'!CG72+'Athletes - Silver'!CG72+'Athletes - Bronze'!CG72 &gt; 0, 'Athletes - Gold'!CG72*'Medal values'!$B$1+'Athletes - Silver'!CG72*'Medal values'!$B$2+'Athletes - Bronze'!CG72*'Medal values'!$B$3, "") + IF(AND(CG$1 = CF$1, CF$2 = "Mixed"), 0.5*CF72, 0) + IF(AND(CG$1 = CH$1, CH$2 = "Mixed"), 0.5*CH72, 0)</f>
        <v>0</v>
      </c>
      <c r="CH72" s="5">
        <f>IF('Athletes - Gold'!CH72+'Athletes - Silver'!CH72+'Athletes - Bronze'!CH72 &gt; 0, 'Athletes - Gold'!CH72*'Medal values'!$B$1+'Athletes - Silver'!CH72*'Medal values'!$B$2+'Athletes - Bronze'!CH72*'Medal values'!$B$3, "") + IF(AND(CH$1 = CG$1, CG$2 = "Mixed"), 0.5*CG72, 0) + IF(AND(CH$1 = CI$1, CI$2 = "Mixed"), 0.5*CI72, 0)</f>
        <v>0</v>
      </c>
      <c r="CI72" s="5">
        <f>IF('Athletes - Gold'!CI72+'Athletes - Silver'!CI72+'Athletes - Bronze'!CI72 &gt; 0, 'Athletes - Gold'!CI72*'Medal values'!$B$1+'Athletes - Silver'!CI72*'Medal values'!$B$2+'Athletes - Bronze'!CI72*'Medal values'!$B$3, "") + IF(AND(CI$1 = CH$1, CH$2 = "Mixed"), 0.5*CH72, 0) + IF(AND(CI$1 = CJ$1, CJ$2 = "Mixed"), 0.5*CJ72, 0)</f>
        <v>0</v>
      </c>
      <c r="CJ72" s="5">
        <f>IF('Athletes - Gold'!CJ72+'Athletes - Silver'!CJ72+'Athletes - Bronze'!CJ72 &gt; 0, 'Athletes - Gold'!CJ72*'Medal values'!$B$1+'Athletes - Silver'!CJ72*'Medal values'!$B$2+'Athletes - Bronze'!CJ72*'Medal values'!$B$3, "") + IF(AND(CJ$1 = CI$1, CI$2 = "Mixed"), 0.5*CI72, 0) + IF(AND(CJ$1 = CK$1, CK$2 = "Mixed"), 0.5*CK72, 0)</f>
        <v>0</v>
      </c>
      <c r="CK72" s="5">
        <f>IF('Athletes - Gold'!CK72+'Athletes - Silver'!CK72+'Athletes - Bronze'!CK72 &gt; 0, 'Athletes - Gold'!CK72*'Medal values'!$B$1+'Athletes - Silver'!CK72*'Medal values'!$B$2+'Athletes - Bronze'!CK72*'Medal values'!$B$3, "") + IF(AND(CK$1 = CJ$1, CJ$2 = "Mixed"), 0.5*CJ72, 0) + IF(AND(CK$1 = CL$1, CL$2 = "Mixed"), 0.5*CL72, 0)</f>
        <v>0</v>
      </c>
      <c r="CL72" s="5">
        <f>IF('Athletes - Gold'!CL72+'Athletes - Silver'!CL72+'Athletes - Bronze'!CL72 &gt; 0, 'Athletes - Gold'!CL72*'Medal values'!$B$1+'Athletes - Silver'!CL72*'Medal values'!$B$2+'Athletes - Bronze'!CL72*'Medal values'!$B$3, "") + IF(AND(CL$1 = CK$1, CK$2 = "Mixed"), 0.5*CK72, 0) + IF(AND(CL$1 = CM$1, CM$2 = "Mixed"), 0.5*CM72, 0)</f>
        <v>0</v>
      </c>
      <c r="CM72" s="5">
        <f>IF('Athletes - Gold'!CM72+'Athletes - Silver'!CM72+'Athletes - Bronze'!CM72 &gt; 0, 'Athletes - Gold'!CM72*'Medal values'!$B$1+'Athletes - Silver'!CM72*'Medal values'!$B$2+'Athletes - Bronze'!CM72*'Medal values'!$B$3, "") + IF(AND(CM$1 = CL$1, CL$2 = "Mixed"), 0.5*CL72, 0) + IF(AND(CM$1 = CN$1, CN$2 = "Mixed"), 0.5*CN72, 0)</f>
        <v>0</v>
      </c>
      <c r="CN72" s="5">
        <f>IF('Athletes - Gold'!CN72+'Athletes - Silver'!CN72+'Athletes - Bronze'!CN72 &gt; 0, 'Athletes - Gold'!CN72*'Medal values'!$B$1+'Athletes - Silver'!CN72*'Medal values'!$B$2+'Athletes - Bronze'!CN72*'Medal values'!$B$3, "") + IF(AND(CN$1 = CM$1, CM$2 = "Mixed"), 0.5*CM72, 0) + IF(AND(CN$1 = CO$1, CO$2 = "Mixed"), 0.5*CO72, 0)</f>
        <v>0</v>
      </c>
      <c r="CO72" s="5">
        <f>IF('Athletes - Gold'!CO72+'Athletes - Silver'!CO72+'Athletes - Bronze'!CO72 &gt; 0, 'Athletes - Gold'!CO72*'Medal values'!$B$1+'Athletes - Silver'!CO72*'Medal values'!$B$2+'Athletes - Bronze'!CO72*'Medal values'!$B$3, "") + IF(AND(CO$1 = CN$1, CN$2 = "Mixed"), 0.5*CN72, 0) + IF(AND(CO$1 = CP$1, CP$2 = "Mixed"), 0.5*CP72, 0)</f>
        <v>0</v>
      </c>
      <c r="CP72" s="5">
        <f>IF('Athletes - Gold'!CP72+'Athletes - Silver'!CP72+'Athletes - Bronze'!CP72 &gt; 0, 'Athletes - Gold'!CP72*'Medal values'!$B$1+'Athletes - Silver'!CP72*'Medal values'!$B$2+'Athletes - Bronze'!CP72*'Medal values'!$B$3, "") + IF(AND(CP$1 = CO$1, CO$2 = "Mixed"), 0.5*CO72, 0) + IF(AND(CP$1 = CQ$1, CQ$2 = "Mixed"), 0.5*CQ72, 0)</f>
        <v>0</v>
      </c>
      <c r="CQ72" s="5">
        <f>IF('Athletes - Gold'!CQ72+'Athletes - Silver'!CQ72+'Athletes - Bronze'!CQ72 &gt; 0, 'Athletes - Gold'!CQ72*'Medal values'!$B$1+'Athletes - Silver'!CQ72*'Medal values'!$B$2+'Athletes - Bronze'!CQ72*'Medal values'!$B$3, "") + IF(AND(CQ$1 = CP$1, CP$2 = "Mixed"), 0.5*CP72, 0) + IF(AND(CQ$1 = CR$1, CR$2 = "Mixed"), 0.5*CR72, 0)</f>
        <v>0</v>
      </c>
      <c r="CR72" s="5">
        <f>IF('Athletes - Gold'!CR72+'Athletes - Silver'!CR72+'Athletes - Bronze'!CR72 &gt; 0, 'Athletes - Gold'!CR72*'Medal values'!$B$1+'Athletes - Silver'!CR72*'Medal values'!$B$2+'Athletes - Bronze'!CR72*'Medal values'!$B$3, "") + IF(AND(CR$1 = CQ$1, CQ$2 = "Mixed"), 0.5*CQ72, 0) + IF(AND(CR$1 = CS$1, CS$2 = "Mixed"), 0.5*CS72, 0)</f>
        <v>0</v>
      </c>
      <c r="CS72" s="5">
        <f>IF('Athletes - Gold'!CS72+'Athletes - Silver'!CS72+'Athletes - Bronze'!CS72 &gt; 0, 'Athletes - Gold'!CS72*'Medal values'!$B$1+'Athletes - Silver'!CS72*'Medal values'!$B$2+'Athletes - Bronze'!CS72*'Medal values'!$B$3, "") + IF(AND(CS$1 = CR$1, CR$2 = "Mixed"), 0.5*CR72, 0) + IF(AND(CS$1 = CT$1, CT$2 = "Mixed"), 0.5*CT72, 0)</f>
        <v>0</v>
      </c>
      <c r="CT72" s="5">
        <f>IF('Athletes - Gold'!CT72+'Athletes - Silver'!CT72+'Athletes - Bronze'!CT72 &gt; 0, 'Athletes - Gold'!CT72*'Medal values'!$B$1+'Athletes - Silver'!CT72*'Medal values'!$B$2+'Athletes - Bronze'!CT72*'Medal values'!$B$3, "") + IF(AND(CT$1 = CS$1, CS$2 = "Mixed"), 0.5*CS72, 0) + IF(AND(CT$1 = CU$1, CU$2 = "Mixed"), 0.5*CU72, 0)</f>
        <v>3.001</v>
      </c>
      <c r="CU72" s="5">
        <f>IF('Athletes - Gold'!CU72+'Athletes - Silver'!CU72+'Athletes - Bronze'!CU72 &gt; 0, 'Athletes - Gold'!CU72*'Medal values'!$B$1+'Athletes - Silver'!CU72*'Medal values'!$B$2+'Athletes - Bronze'!CU72*'Medal values'!$B$3, "") + IF(AND(CU$1 = CT$1, CT$2 = "Mixed"), 0.5*CT72, 0) + IF(AND(CU$1 = CV$1, CV$2 = "Mixed"), 0.5*CV72, 0)</f>
        <v>0</v>
      </c>
      <c r="CV72" s="5">
        <f>IF('Athletes - Gold'!CV72+'Athletes - Silver'!CV72+'Athletes - Bronze'!CV72 &gt; 0, 'Athletes - Gold'!CV72*'Medal values'!$B$1+'Athletes - Silver'!CV72*'Medal values'!$B$2+'Athletes - Bronze'!CV72*'Medal values'!$B$3, "") + IF(AND(CV$1 = CU$1, CU$2 = "Mixed"), 0.5*CU72, 0) + IF(AND(CV$1 = CW$1, CW$2 = "Mixed"), 0.5*CW72, 0)</f>
        <v>0</v>
      </c>
      <c r="CW72" s="5">
        <f t="shared" ref="CW72:CX72" si="71">SUMIF($B$2:$CV$2,CW$2, $B72:$CV72)</f>
        <v>3.000001</v>
      </c>
      <c r="CX72" s="5">
        <f t="shared" si="71"/>
        <v>5.001001</v>
      </c>
      <c r="CY72" s="5">
        <f t="shared" si="3"/>
        <v>8.001002</v>
      </c>
    </row>
    <row r="73">
      <c r="A73" s="5" t="str">
        <f>Countries!A71</f>
        <v>POL</v>
      </c>
      <c r="B73" s="5">
        <f>IF('Athletes - Gold'!B73+'Athletes - Silver'!B73+'Athletes - Bronze'!B73 &gt; 0, 'Athletes - Gold'!B73*'Medal values'!$B$1+'Athletes - Silver'!B73*'Medal values'!$B$2+'Athletes - Bronze'!B73*'Medal values'!$B$3, "") + IF(AND(B$1 = A$1, A$2 = "Mixed"), 0.5*A73, 0) + IF(AND(B$1 = C$1, C$2 = "Mixed"), 0.5*C73, 0)</f>
        <v>0</v>
      </c>
      <c r="C73" s="5">
        <f>IF('Athletes - Gold'!C73+'Athletes - Silver'!C73+'Athletes - Bronze'!C73 &gt; 0, 'Athletes - Gold'!C73*'Medal values'!$B$1+'Athletes - Silver'!C73*'Medal values'!$B$2+'Athletes - Bronze'!C73*'Medal values'!$B$3, "") + IF(AND(C$1 = B$1, B$2 = "Mixed"), 0.5*B73, 0) + IF(AND(C$1 = D$1, D$2 = "Mixed"), 0.5*D73, 0)</f>
        <v>0</v>
      </c>
      <c r="D73" s="5">
        <f>IF('Athletes - Gold'!D73+'Athletes - Silver'!D73+'Athletes - Bronze'!D73 &gt; 0, 'Athletes - Gold'!D73*'Medal values'!$B$1+'Athletes - Silver'!D73*'Medal values'!$B$2+'Athletes - Bronze'!D73*'Medal values'!$B$3, "") + IF(AND(D$1 = C$1, C$2 = "Mixed"), 0.5*C73, 0) + IF(AND(D$1 = E$1, E$2 = "Mixed"), 0.5*E73, 0)</f>
        <v>0</v>
      </c>
      <c r="E73" s="5">
        <f>IF('Athletes - Gold'!E73+'Athletes - Silver'!E73+'Athletes - Bronze'!E73 &gt; 0, 'Athletes - Gold'!E73*'Medal values'!$B$1+'Athletes - Silver'!E73*'Medal values'!$B$2+'Athletes - Bronze'!E73*'Medal values'!$B$3, "") + IF(AND(E$1 = D$1, D$2 = "Mixed"), 0.5*D73, 0) + IF(AND(E$1 = F$1, F$2 = "Mixed"), 0.5*F73, 0)</f>
        <v>0</v>
      </c>
      <c r="F73" s="5">
        <f>IF('Athletes - Gold'!F73+'Athletes - Silver'!F73+'Athletes - Bronze'!F73 &gt; 0, 'Athletes - Gold'!F73*'Medal values'!$B$1+'Athletes - Silver'!F73*'Medal values'!$B$2+'Athletes - Bronze'!F73*'Medal values'!$B$3, "") + IF(AND(F$1 = E$1, E$2 = "Mixed"), 0.5*E73, 0) + IF(AND(F$1 = G$1, G$2 = "Mixed"), 0.5*G73, 0)</f>
        <v>0</v>
      </c>
      <c r="G73" s="5">
        <f>IF('Athletes - Gold'!G73+'Athletes - Silver'!G73+'Athletes - Bronze'!G73 &gt; 0, 'Athletes - Gold'!G73*'Medal values'!$B$1+'Athletes - Silver'!G73*'Medal values'!$B$2+'Athletes - Bronze'!G73*'Medal values'!$B$3, "") + IF(AND(G$1 = F$1, F$2 = "Mixed"), 0.5*F73, 0) + IF(AND(G$1 = H$1, H$2 = "Mixed"), 0.5*H73, 0)</f>
        <v>0</v>
      </c>
      <c r="H73" s="5">
        <f>IF('Athletes - Gold'!H73+'Athletes - Silver'!H73+'Athletes - Bronze'!H73 &gt; 0, 'Athletes - Gold'!H73*'Medal values'!$B$1+'Athletes - Silver'!H73*'Medal values'!$B$2+'Athletes - Bronze'!H73*'Medal values'!$B$3, "") + IF(AND(H$1 = G$1, G$2 = "Mixed"), 0.5*G73, 0) + IF(AND(H$1 = I$1, I$2 = "Mixed"), 0.5*I73, 0)</f>
        <v>0</v>
      </c>
      <c r="I73" s="5">
        <f>IF('Athletes - Gold'!I73+'Athletes - Silver'!I73+'Athletes - Bronze'!I73 &gt; 0, 'Athletes - Gold'!I73*'Medal values'!$B$1+'Athletes - Silver'!I73*'Medal values'!$B$2+'Athletes - Bronze'!I73*'Medal values'!$B$3, "") + IF(AND(I$1 = H$1, H$2 = "Mixed"), 0.5*H73, 0) + IF(AND(I$1 = J$1, J$2 = "Mixed"), 0.5*J73, 0)</f>
        <v>0</v>
      </c>
      <c r="J73" s="5">
        <f>IF('Athletes - Gold'!J73+'Athletes - Silver'!J73+'Athletes - Bronze'!J73 &gt; 0, 'Athletes - Gold'!J73*'Medal values'!$B$1+'Athletes - Silver'!J73*'Medal values'!$B$2+'Athletes - Bronze'!J73*'Medal values'!$B$3, "") + IF(AND(J$1 = I$1, I$2 = "Mixed"), 0.5*I73, 0) + IF(AND(J$1 = K$1, K$2 = "Mixed"), 0.5*K73, 0)</f>
        <v>14.004</v>
      </c>
      <c r="K73" s="5">
        <f>IF('Athletes - Gold'!K73+'Athletes - Silver'!K73+'Athletes - Bronze'!K73 &gt; 0, 'Athletes - Gold'!K73*'Medal values'!$B$1+'Athletes - Silver'!K73*'Medal values'!$B$2+'Athletes - Bronze'!K73*'Medal values'!$B$3, "") + IF(AND(K$1 = J$1, J$2 = "Mixed"), 0.5*J73, 0) + IF(AND(K$1 = L$1, L$2 = "Mixed"), 0.5*L73, 0)</f>
        <v>12.004</v>
      </c>
      <c r="L73" s="5">
        <f>IF('Athletes - Gold'!L73+'Athletes - Silver'!L73+'Athletes - Bronze'!L73 &gt; 0, 'Athletes - Gold'!L73*'Medal values'!$B$1+'Athletes - Silver'!L73*'Medal values'!$B$2+'Athletes - Bronze'!L73*'Medal values'!$B$3, "") + IF(AND(L$1 = K$1, K$2 = "Mixed"), 0.5*K73, 0) + IF(AND(L$1 = M$1, M$2 = "Mixed"), 0.5*M73, 0)</f>
        <v>20.003005</v>
      </c>
      <c r="M73" s="5">
        <f>IF('Athletes - Gold'!M73+'Athletes - Silver'!M73+'Athletes - Bronze'!M73 &gt; 0, 'Athletes - Gold'!M73*'Medal values'!$B$1+'Athletes - Silver'!M73*'Medal values'!$B$2+'Athletes - Bronze'!M73*'Medal values'!$B$3, "") + IF(AND(M$1 = L$1, L$2 = "Mixed"), 0.5*L73, 0) + IF(AND(M$1 = N$1, N$2 = "Mixed"), 0.5*N73, 0)</f>
        <v>0</v>
      </c>
      <c r="N73" s="5">
        <f>IF('Athletes - Gold'!N73+'Athletes - Silver'!N73+'Athletes - Bronze'!N73 &gt; 0, 'Athletes - Gold'!N73*'Medal values'!$B$1+'Athletes - Silver'!N73*'Medal values'!$B$2+'Athletes - Bronze'!N73*'Medal values'!$B$3, "") + IF(AND(N$1 = M$1, M$2 = "Mixed"), 0.5*M73, 0) + IF(AND(N$1 = O$1, O$2 = "Mixed"), 0.5*O73, 0)</f>
        <v>0</v>
      </c>
      <c r="O73" s="5">
        <f>IF('Athletes - Gold'!O73+'Athletes - Silver'!O73+'Athletes - Bronze'!O73 &gt; 0, 'Athletes - Gold'!O73*'Medal values'!$B$1+'Athletes - Silver'!O73*'Medal values'!$B$2+'Athletes - Bronze'!O73*'Medal values'!$B$3, "") + IF(AND(O$1 = N$1, N$2 = "Mixed"), 0.5*N73, 0) + IF(AND(O$1 = P$1, P$2 = "Mixed"), 0.5*P73, 0)</f>
        <v>0</v>
      </c>
      <c r="P73" s="5">
        <f>IF('Athletes - Gold'!P73+'Athletes - Silver'!P73+'Athletes - Bronze'!P73 &gt; 0, 'Athletes - Gold'!P73*'Medal values'!$B$1+'Athletes - Silver'!P73*'Medal values'!$B$2+'Athletes - Bronze'!P73*'Medal values'!$B$3, "") + IF(AND(P$1 = O$1, O$2 = "Mixed"), 0.5*O73, 0) + IF(AND(P$1 = Q$1, Q$2 = "Mixed"), 0.5*Q73, 0)</f>
        <v>0</v>
      </c>
      <c r="Q73" s="5">
        <f>IF('Athletes - Gold'!Q73+'Athletes - Silver'!Q73+'Athletes - Bronze'!Q73 &gt; 0, 'Athletes - Gold'!Q73*'Medal values'!$B$1+'Athletes - Silver'!Q73*'Medal values'!$B$2+'Athletes - Bronze'!Q73*'Medal values'!$B$3, "") + IF(AND(Q$1 = P$1, P$2 = "Mixed"), 0.5*P73, 0) + IF(AND(Q$1 = R$1, R$2 = "Mixed"), 0.5*R73, 0)</f>
        <v>0</v>
      </c>
      <c r="R73" s="5">
        <f>IF('Athletes - Gold'!R73+'Athletes - Silver'!R73+'Athletes - Bronze'!R73 &gt; 0, 'Athletes - Gold'!R73*'Medal values'!$B$1+'Athletes - Silver'!R73*'Medal values'!$B$2+'Athletes - Bronze'!R73*'Medal values'!$B$3, "") + IF(AND(R$1 = Q$1, Q$2 = "Mixed"), 0.5*Q73, 0) + IF(AND(R$1 = S$1, S$2 = "Mixed"), 0.5*S73, 0)</f>
        <v>0</v>
      </c>
      <c r="S73" s="5">
        <f>IF('Athletes - Gold'!S73+'Athletes - Silver'!S73+'Athletes - Bronze'!S73 &gt; 0, 'Athletes - Gold'!S73*'Medal values'!$B$1+'Athletes - Silver'!S73*'Medal values'!$B$2+'Athletes - Bronze'!S73*'Medal values'!$B$3, "") + IF(AND(S$1 = R$1, R$2 = "Mixed"), 0.5*R73, 0) + IF(AND(S$1 = T$1, T$2 = "Mixed"), 0.5*T73, 0)</f>
        <v>0</v>
      </c>
      <c r="T73" s="5">
        <f>IF('Athletes - Gold'!T73+'Athletes - Silver'!T73+'Athletes - Bronze'!T73 &gt; 0, 'Athletes - Gold'!T73*'Medal values'!$B$1+'Athletes - Silver'!T73*'Medal values'!$B$2+'Athletes - Bronze'!T73*'Medal values'!$B$3, "") + IF(AND(T$1 = S$1, S$2 = "Mixed"), 0.5*S73, 0) + IF(AND(T$1 = U$1, U$2 = "Mixed"), 0.5*U73, 0)</f>
        <v>0</v>
      </c>
      <c r="U73" s="5">
        <f>IF('Athletes - Gold'!U73+'Athletes - Silver'!U73+'Athletes - Bronze'!U73 &gt; 0, 'Athletes - Gold'!U73*'Medal values'!$B$1+'Athletes - Silver'!U73*'Medal values'!$B$2+'Athletes - Bronze'!U73*'Medal values'!$B$3, "") + IF(AND(U$1 = T$1, T$2 = "Mixed"), 0.5*T73, 0) + IF(AND(U$1 = V$1, V$2 = "Mixed"), 0.5*V73, 0)</f>
        <v>0</v>
      </c>
      <c r="V73" s="5">
        <f>IF('Athletes - Gold'!V73+'Athletes - Silver'!V73+'Athletes - Bronze'!V73 &gt; 0, 'Athletes - Gold'!V73*'Medal values'!$B$1+'Athletes - Silver'!V73*'Medal values'!$B$2+'Athletes - Bronze'!V73*'Medal values'!$B$3, "") + IF(AND(V$1 = U$1, U$2 = "Mixed"), 0.5*U73, 0) + IF(AND(V$1 = W$1, W$2 = "Mixed"), 0.5*W73, 0)</f>
        <v>0</v>
      </c>
      <c r="W73" s="5">
        <f>IF('Athletes - Gold'!W73+'Athletes - Silver'!W73+'Athletes - Bronze'!W73 &gt; 0, 'Athletes - Gold'!W73*'Medal values'!$B$1+'Athletes - Silver'!W73*'Medal values'!$B$2+'Athletes - Bronze'!W73*'Medal values'!$B$3, "") + IF(AND(W$1 = V$1, V$2 = "Mixed"), 0.5*V73, 0) + IF(AND(W$1 = X$1, X$2 = "Mixed"), 0.5*X73, 0)</f>
        <v>0</v>
      </c>
      <c r="X73" s="5">
        <f>IF('Athletes - Gold'!X73+'Athletes - Silver'!X73+'Athletes - Bronze'!X73 &gt; 0, 'Athletes - Gold'!X73*'Medal values'!$B$1+'Athletes - Silver'!X73*'Medal values'!$B$2+'Athletes - Bronze'!X73*'Medal values'!$B$3, "") + IF(AND(X$1 = W$1, W$2 = "Mixed"), 0.5*W73, 0) + IF(AND(X$1 = Y$1, Y$2 = "Mixed"), 0.5*Y73, 0)</f>
        <v>0</v>
      </c>
      <c r="Y73" s="5">
        <f>IF('Athletes - Gold'!Y73+'Athletes - Silver'!Y73+'Athletes - Bronze'!Y73 &gt; 0, 'Athletes - Gold'!Y73*'Medal values'!$B$1+'Athletes - Silver'!Y73*'Medal values'!$B$2+'Athletes - Bronze'!Y73*'Medal values'!$B$3, "") + IF(AND(Y$1 = X$1, X$2 = "Mixed"), 0.5*X73, 0) + IF(AND(Y$1 = Z$1, Z$2 = "Mixed"), 0.5*Z73, 0)</f>
        <v>0</v>
      </c>
      <c r="Z73" s="5">
        <f>IF('Athletes - Gold'!Z73+'Athletes - Silver'!Z73+'Athletes - Bronze'!Z73 &gt; 0, 'Athletes - Gold'!Z73*'Medal values'!$B$1+'Athletes - Silver'!Z73*'Medal values'!$B$2+'Athletes - Bronze'!Z73*'Medal values'!$B$3, "") + IF(AND(Z$1 = Y$1, Y$2 = "Mixed"), 0.5*Y73, 0) + IF(AND(Z$1 = AA$1, AA$2 = "Mixed"), 0.5*AA73, 0)</f>
        <v>0</v>
      </c>
      <c r="AA73" s="5">
        <f>IF('Athletes - Gold'!AA73+'Athletes - Silver'!AA73+'Athletes - Bronze'!AA73 &gt; 0, 'Athletes - Gold'!AA73*'Medal values'!$B$1+'Athletes - Silver'!AA73*'Medal values'!$B$2+'Athletes - Bronze'!AA73*'Medal values'!$B$3, "") + IF(AND(AA$1 = Z$1, Z$2 = "Mixed"), 0.5*Z73, 0) + IF(AND(AA$1 = AB$1, AB$2 = "Mixed"), 0.5*AB73, 0)</f>
        <v>8.000002</v>
      </c>
      <c r="AB73" s="5">
        <f>IF('Athletes - Gold'!AB73+'Athletes - Silver'!AB73+'Athletes - Bronze'!AB73 &gt; 0, 'Athletes - Gold'!AB73*'Medal values'!$B$1+'Athletes - Silver'!AB73*'Medal values'!$B$2+'Athletes - Bronze'!AB73*'Medal values'!$B$3, "") + IF(AND(AB$1 = AA$1, AA$2 = "Mixed"), 0.5*AA73, 0) + IF(AND(AB$1 = AC$1, AC$2 = "Mixed"), 0.5*AC73, 0)</f>
        <v>0</v>
      </c>
      <c r="AC73" s="5">
        <f>IF('Athletes - Gold'!AC73+'Athletes - Silver'!AC73+'Athletes - Bronze'!AC73 &gt; 0, 'Athletes - Gold'!AC73*'Medal values'!$B$1+'Athletes - Silver'!AC73*'Medal values'!$B$2+'Athletes - Bronze'!AC73*'Medal values'!$B$3, "") + IF(AND(AC$1 = AB$1, AB$2 = "Mixed"), 0.5*AB73, 0) + IF(AND(AC$1 = AD$1, AD$2 = "Mixed"), 0.5*AD73, 0)</f>
        <v>0</v>
      </c>
      <c r="AD73" s="5">
        <f>IF('Athletes - Gold'!AD73+'Athletes - Silver'!AD73+'Athletes - Bronze'!AD73 &gt; 0, 'Athletes - Gold'!AD73*'Medal values'!$B$1+'Athletes - Silver'!AD73*'Medal values'!$B$2+'Athletes - Bronze'!AD73*'Medal values'!$B$3, "") + IF(AND(AD$1 = AC$1, AC$2 = "Mixed"), 0.5*AC73, 0) + IF(AND(AD$1 = AE$1, AE$2 = "Mixed"), 0.5*AE73, 0)</f>
        <v>0</v>
      </c>
      <c r="AE73" s="5">
        <f>IF('Athletes - Gold'!AE73+'Athletes - Silver'!AE73+'Athletes - Bronze'!AE73 &gt; 0, 'Athletes - Gold'!AE73*'Medal values'!$B$1+'Athletes - Silver'!AE73*'Medal values'!$B$2+'Athletes - Bronze'!AE73*'Medal values'!$B$3, "") + IF(AND(AE$1 = AD$1, AD$2 = "Mixed"), 0.5*AD73, 0) + IF(AND(AE$1 = AF$1, AF$2 = "Mixed"), 0.5*AF73, 0)</f>
        <v>0</v>
      </c>
      <c r="AF73" s="5">
        <f>IF('Athletes - Gold'!AF73+'Athletes - Silver'!AF73+'Athletes - Bronze'!AF73 &gt; 0, 'Athletes - Gold'!AF73*'Medal values'!$B$1+'Athletes - Silver'!AF73*'Medal values'!$B$2+'Athletes - Bronze'!AF73*'Medal values'!$B$3, "") + IF(AND(AF$1 = AE$1, AE$2 = "Mixed"), 0.5*AE73, 0) + IF(AND(AF$1 = AG$1, AG$2 = "Mixed"), 0.5*AG73, 0)</f>
        <v>0</v>
      </c>
      <c r="AG73" s="5">
        <f>IF('Athletes - Gold'!AG73+'Athletes - Silver'!AG73+'Athletes - Bronze'!AG73 &gt; 0, 'Athletes - Gold'!AG73*'Medal values'!$B$1+'Athletes - Silver'!AG73*'Medal values'!$B$2+'Athletes - Bronze'!AG73*'Medal values'!$B$3, "") + IF(AND(AG$1 = AF$1, AF$2 = "Mixed"), 0.5*AF73, 0) + IF(AND(AG$1 = AH$1, AH$2 = "Mixed"), 0.5*AH73, 0)</f>
        <v>0</v>
      </c>
      <c r="AH73" s="5">
        <f>IF('Athletes - Gold'!AH73+'Athletes - Silver'!AH73+'Athletes - Bronze'!AH73 &gt; 0, 'Athletes - Gold'!AH73*'Medal values'!$B$1+'Athletes - Silver'!AH73*'Medal values'!$B$2+'Athletes - Bronze'!AH73*'Medal values'!$B$3, "") + IF(AND(AH$1 = AG$1, AG$2 = "Mixed"), 0.5*AG73, 0) + IF(AND(AH$1 = AI$1, AI$2 = "Mixed"), 0.5*AI73, 0)</f>
        <v>0</v>
      </c>
      <c r="AI73" s="5">
        <f>IF('Athletes - Gold'!AI73+'Athletes - Silver'!AI73+'Athletes - Bronze'!AI73 &gt; 0, 'Athletes - Gold'!AI73*'Medal values'!$B$1+'Athletes - Silver'!AI73*'Medal values'!$B$2+'Athletes - Bronze'!AI73*'Medal values'!$B$3, "") + IF(AND(AI$1 = AH$1, AH$2 = "Mixed"), 0.5*AH73, 0) + IF(AND(AI$1 = AJ$1, AJ$2 = "Mixed"), 0.5*AJ73, 0)</f>
        <v>0</v>
      </c>
      <c r="AJ73" s="5">
        <f>IF('Athletes - Gold'!AJ73+'Athletes - Silver'!AJ73+'Athletes - Bronze'!AJ73 &gt; 0, 'Athletes - Gold'!AJ73*'Medal values'!$B$1+'Athletes - Silver'!AJ73*'Medal values'!$B$2+'Athletes - Bronze'!AJ73*'Medal values'!$B$3, "") + IF(AND(AJ$1 = AI$1, AI$2 = "Mixed"), 0.5*AI73, 0) + IF(AND(AJ$1 = AK$1, AK$2 = "Mixed"), 0.5*AK73, 0)</f>
        <v>0</v>
      </c>
      <c r="AK73" s="5">
        <f>IF('Athletes - Gold'!AK73+'Athletes - Silver'!AK73+'Athletes - Bronze'!AK73 &gt; 0, 'Athletes - Gold'!AK73*'Medal values'!$B$1+'Athletes - Silver'!AK73*'Medal values'!$B$2+'Athletes - Bronze'!AK73*'Medal values'!$B$3, "") + IF(AND(AK$1 = AJ$1, AJ$2 = "Mixed"), 0.5*AJ73, 0) + IF(AND(AK$1 = AL$1, AL$2 = "Mixed"), 0.5*AL73, 0)</f>
        <v>0</v>
      </c>
      <c r="AL73" s="5">
        <f>IF('Athletes - Gold'!AL73+'Athletes - Silver'!AL73+'Athletes - Bronze'!AL73 &gt; 0, 'Athletes - Gold'!AL73*'Medal values'!$B$1+'Athletes - Silver'!AL73*'Medal values'!$B$2+'Athletes - Bronze'!AL73*'Medal values'!$B$3, "") + IF(AND(AL$1 = AK$1, AK$2 = "Mixed"), 0.5*AK73, 0) + IF(AND(AL$1 = AM$1, AM$2 = "Mixed"), 0.5*AM73, 0)</f>
        <v>0</v>
      </c>
      <c r="AM73" s="5">
        <f>IF('Athletes - Gold'!AM73+'Athletes - Silver'!AM73+'Athletes - Bronze'!AM73 &gt; 0, 'Athletes - Gold'!AM73*'Medal values'!$B$1+'Athletes - Silver'!AM73*'Medal values'!$B$2+'Athletes - Bronze'!AM73*'Medal values'!$B$3, "") + IF(AND(AM$1 = AL$1, AL$2 = "Mixed"), 0.5*AL73, 0) + IF(AND(AM$1 = AN$1, AN$2 = "Mixed"), 0.5*AN73, 0)</f>
        <v>0</v>
      </c>
      <c r="AN73" s="5">
        <f>IF('Athletes - Gold'!AN73+'Athletes - Silver'!AN73+'Athletes - Bronze'!AN73 &gt; 0, 'Athletes - Gold'!AN73*'Medal values'!$B$1+'Athletes - Silver'!AN73*'Medal values'!$B$2+'Athletes - Bronze'!AN73*'Medal values'!$B$3, "") + IF(AND(AN$1 = AM$1, AM$2 = "Mixed"), 0.5*AM73, 0) + IF(AND(AN$1 = AO$1, AO$2 = "Mixed"), 0.5*AO73, 0)</f>
        <v>0</v>
      </c>
      <c r="AO73" s="5">
        <f>IF('Athletes - Gold'!AO73+'Athletes - Silver'!AO73+'Athletes - Bronze'!AO73 &gt; 0, 'Athletes - Gold'!AO73*'Medal values'!$B$1+'Athletes - Silver'!AO73*'Medal values'!$B$2+'Athletes - Bronze'!AO73*'Medal values'!$B$3, "") + IF(AND(AO$1 = AN$1, AN$2 = "Mixed"), 0.5*AN73, 0) + IF(AND(AO$1 = AP$1, AP$2 = "Mixed"), 0.5*AP73, 0)</f>
        <v>0</v>
      </c>
      <c r="AP73" s="5">
        <f>IF('Athletes - Gold'!AP73+'Athletes - Silver'!AP73+'Athletes - Bronze'!AP73 &gt; 0, 'Athletes - Gold'!AP73*'Medal values'!$B$1+'Athletes - Silver'!AP73*'Medal values'!$B$2+'Athletes - Bronze'!AP73*'Medal values'!$B$3, "") + IF(AND(AP$1 = AO$1, AO$2 = "Mixed"), 0.5*AO73, 0) + IF(AND(AP$1 = AQ$1, AQ$2 = "Mixed"), 0.5*AQ73, 0)</f>
        <v>0</v>
      </c>
      <c r="AQ73" s="5">
        <f>IF('Athletes - Gold'!AQ73+'Athletes - Silver'!AQ73+'Athletes - Bronze'!AQ73 &gt; 0, 'Athletes - Gold'!AQ73*'Medal values'!$B$1+'Athletes - Silver'!AQ73*'Medal values'!$B$2+'Athletes - Bronze'!AQ73*'Medal values'!$B$3, "") + IF(AND(AQ$1 = AP$1, AP$2 = "Mixed"), 0.5*AP73, 0) + IF(AND(AQ$1 = AR$1, AR$2 = "Mixed"), 0.5*AR73, 0)</f>
        <v>0</v>
      </c>
      <c r="AR73" s="5">
        <f>IF('Athletes - Gold'!AR73+'Athletes - Silver'!AR73+'Athletes - Bronze'!AR73 &gt; 0, 'Athletes - Gold'!AR73*'Medal values'!$B$1+'Athletes - Silver'!AR73*'Medal values'!$B$2+'Athletes - Bronze'!AR73*'Medal values'!$B$3, "") + IF(AND(AR$1 = AQ$1, AQ$2 = "Mixed"), 0.5*AQ73, 0) + IF(AND(AR$1 = AS$1, AS$2 = "Mixed"), 0.5*AS73, 0)</f>
        <v>0</v>
      </c>
      <c r="AS73" s="5">
        <f>IF('Athletes - Gold'!AS73+'Athletes - Silver'!AS73+'Athletes - Bronze'!AS73 &gt; 0, 'Athletes - Gold'!AS73*'Medal values'!$B$1+'Athletes - Silver'!AS73*'Medal values'!$B$2+'Athletes - Bronze'!AS73*'Medal values'!$B$3, "") + IF(AND(AS$1 = AR$1, AR$2 = "Mixed"), 0.5*AR73, 0) + IF(AND(AS$1 = AT$1, AT$2 = "Mixed"), 0.5*AT73, 0)</f>
        <v>0</v>
      </c>
      <c r="AT73" s="5">
        <f>IF('Athletes - Gold'!AT73+'Athletes - Silver'!AT73+'Athletes - Bronze'!AT73 &gt; 0, 'Athletes - Gold'!AT73*'Medal values'!$B$1+'Athletes - Silver'!AT73*'Medal values'!$B$2+'Athletes - Bronze'!AT73*'Medal values'!$B$3, "") + IF(AND(AT$1 = AS$1, AS$2 = "Mixed"), 0.5*AS73, 0) + IF(AND(AT$1 = AU$1, AU$2 = "Mixed"), 0.5*AU73, 0)</f>
        <v>0</v>
      </c>
      <c r="AU73" s="5">
        <f>IF('Athletes - Gold'!AU73+'Athletes - Silver'!AU73+'Athletes - Bronze'!AU73 &gt; 0, 'Athletes - Gold'!AU73*'Medal values'!$B$1+'Athletes - Silver'!AU73*'Medal values'!$B$2+'Athletes - Bronze'!AU73*'Medal values'!$B$3, "") + IF(AND(AU$1 = AT$1, AT$2 = "Mixed"), 0.5*AT73, 0) + IF(AND(AU$1 = AV$1, AV$2 = "Mixed"), 0.5*AV73, 0)</f>
        <v>0</v>
      </c>
      <c r="AV73" s="5">
        <f>IF('Athletes - Gold'!AV73+'Athletes - Silver'!AV73+'Athletes - Bronze'!AV73 &gt; 0, 'Athletes - Gold'!AV73*'Medal values'!$B$1+'Athletes - Silver'!AV73*'Medal values'!$B$2+'Athletes - Bronze'!AV73*'Medal values'!$B$3, "") + IF(AND(AV$1 = AU$1, AU$2 = "Mixed"), 0.5*AU73, 0) + IF(AND(AV$1 = AW$1, AW$2 = "Mixed"), 0.5*AW73, 0)</f>
        <v>0</v>
      </c>
      <c r="AW73" s="5">
        <f>IF('Athletes - Gold'!AW73+'Athletes - Silver'!AW73+'Athletes - Bronze'!AW73 &gt; 0, 'Athletes - Gold'!AW73*'Medal values'!$B$1+'Athletes - Silver'!AW73*'Medal values'!$B$2+'Athletes - Bronze'!AW73*'Medal values'!$B$3, "") + IF(AND(AW$1 = AV$1, AV$2 = "Mixed"), 0.5*AV73, 0) + IF(AND(AW$1 = AX$1, AX$2 = "Mixed"), 0.5*AX73, 0)</f>
        <v>0</v>
      </c>
      <c r="AX73" s="5">
        <f>IF('Athletes - Gold'!AX73+'Athletes - Silver'!AX73+'Athletes - Bronze'!AX73 &gt; 0, 'Athletes - Gold'!AX73*'Medal values'!$B$1+'Athletes - Silver'!AX73*'Medal values'!$B$2+'Athletes - Bronze'!AX73*'Medal values'!$B$3, "") + IF(AND(AX$1 = AW$1, AW$2 = "Mixed"), 0.5*AW73, 0) + IF(AND(AX$1 = AY$1, AY$2 = "Mixed"), 0.5*AY73, 0)</f>
        <v>0</v>
      </c>
      <c r="AY73" s="5">
        <f>IF('Athletes - Gold'!AY73+'Athletes - Silver'!AY73+'Athletes - Bronze'!AY73 &gt; 0, 'Athletes - Gold'!AY73*'Medal values'!$B$1+'Athletes - Silver'!AY73*'Medal values'!$B$2+'Athletes - Bronze'!AY73*'Medal values'!$B$3, "") + IF(AND(AY$1 = AX$1, AX$2 = "Mixed"), 0.5*AX73, 0) + IF(AND(AY$1 = AZ$1, AZ$2 = "Mixed"), 0.5*AZ73, 0)</f>
        <v>0</v>
      </c>
      <c r="AZ73" s="5">
        <f>IF('Athletes - Gold'!AZ73+'Athletes - Silver'!AZ73+'Athletes - Bronze'!AZ73 &gt; 0, 'Athletes - Gold'!AZ73*'Medal values'!$B$1+'Athletes - Silver'!AZ73*'Medal values'!$B$2+'Athletes - Bronze'!AZ73*'Medal values'!$B$3, "") + IF(AND(AZ$1 = AY$1, AY$2 = "Mixed"), 0.5*AY73, 0) + IF(AND(AZ$1 = BA$1, BA$2 = "Mixed"), 0.5*BA73, 0)</f>
        <v>0</v>
      </c>
      <c r="BA73" s="5">
        <f>IF('Athletes - Gold'!BA73+'Athletes - Silver'!BA73+'Athletes - Bronze'!BA73 &gt; 0, 'Athletes - Gold'!BA73*'Medal values'!$B$1+'Athletes - Silver'!BA73*'Medal values'!$B$2+'Athletes - Bronze'!BA73*'Medal values'!$B$3, "") + IF(AND(BA$1 = AZ$1, AZ$2 = "Mixed"), 0.5*AZ73, 0) + IF(AND(BA$1 = BB$1, BB$2 = "Mixed"), 0.5*BB73, 0)</f>
        <v>0</v>
      </c>
      <c r="BB73" s="5">
        <f>IF('Athletes - Gold'!BB73+'Athletes - Silver'!BB73+'Athletes - Bronze'!BB73 &gt; 0, 'Athletes - Gold'!BB73*'Medal values'!$B$1+'Athletes - Silver'!BB73*'Medal values'!$B$2+'Athletes - Bronze'!BB73*'Medal values'!$B$3, "") + IF(AND(BB$1 = BA$1, BA$2 = "Mixed"), 0.5*BA73, 0) + IF(AND(BB$1 = BC$1, BC$2 = "Mixed"), 0.5*BC73, 0)</f>
        <v>0</v>
      </c>
      <c r="BC73" s="5">
        <f>IF('Athletes - Gold'!BC73+'Athletes - Silver'!BC73+'Athletes - Bronze'!BC73 &gt; 0, 'Athletes - Gold'!BC73*'Medal values'!$B$1+'Athletes - Silver'!BC73*'Medal values'!$B$2+'Athletes - Bronze'!BC73*'Medal values'!$B$3, "") + IF(AND(BC$1 = BB$1, BB$2 = "Mixed"), 0.5*BB73, 0) + IF(AND(BC$1 = BD$1, BD$2 = "Mixed"), 0.5*BD73, 0)</f>
        <v>0</v>
      </c>
      <c r="BD73" s="5">
        <f>IF('Athletes - Gold'!BD73+'Athletes - Silver'!BD73+'Athletes - Bronze'!BD73 &gt; 0, 'Athletes - Gold'!BD73*'Medal values'!$B$1+'Athletes - Silver'!BD73*'Medal values'!$B$2+'Athletes - Bronze'!BD73*'Medal values'!$B$3, "") + IF(AND(BD$1 = BC$1, BC$2 = "Mixed"), 0.5*BC73, 0) + IF(AND(BD$1 = BE$1, BE$2 = "Mixed"), 0.5*BE73, 0)</f>
        <v>0</v>
      </c>
      <c r="BE73" s="5">
        <f>IF('Athletes - Gold'!BE73+'Athletes - Silver'!BE73+'Athletes - Bronze'!BE73 &gt; 0, 'Athletes - Gold'!BE73*'Medal values'!$B$1+'Athletes - Silver'!BE73*'Medal values'!$B$2+'Athletes - Bronze'!BE73*'Medal values'!$B$3, "") + IF(AND(BE$1 = BD$1, BD$2 = "Mixed"), 0.5*BD73, 0) + IF(AND(BE$1 = BF$1, BF$2 = "Mixed"), 0.5*BF73, 0)</f>
        <v>0</v>
      </c>
      <c r="BF73" s="5">
        <f>IF('Athletes - Gold'!BF73+'Athletes - Silver'!BF73+'Athletes - Bronze'!BF73 &gt; 0, 'Athletes - Gold'!BF73*'Medal values'!$B$1+'Athletes - Silver'!BF73*'Medal values'!$B$2+'Athletes - Bronze'!BF73*'Medal values'!$B$3, "") + IF(AND(BF$1 = BE$1, BE$2 = "Mixed"), 0.5*BE73, 0) + IF(AND(BF$1 = BG$1, BG$2 = "Mixed"), 0.5*BG73, 0)</f>
        <v>0</v>
      </c>
      <c r="BG73" s="5">
        <f>IF('Athletes - Gold'!BG73+'Athletes - Silver'!BG73+'Athletes - Bronze'!BG73 &gt; 0, 'Athletes - Gold'!BG73*'Medal values'!$B$1+'Athletes - Silver'!BG73*'Medal values'!$B$2+'Athletes - Bronze'!BG73*'Medal values'!$B$3, "") + IF(AND(BG$1 = BF$1, BF$2 = "Mixed"), 0.5*BF73, 0) + IF(AND(BG$1 = BH$1, BH$2 = "Mixed"), 0.5*BH73, 0)</f>
        <v>0</v>
      </c>
      <c r="BH73" s="5">
        <f>IF('Athletes - Gold'!BH73+'Athletes - Silver'!BH73+'Athletes - Bronze'!BH73 &gt; 0, 'Athletes - Gold'!BH73*'Medal values'!$B$1+'Athletes - Silver'!BH73*'Medal values'!$B$2+'Athletes - Bronze'!BH73*'Medal values'!$B$3, "") + IF(AND(BH$1 = BG$1, BG$2 = "Mixed"), 0.5*BG73, 0) + IF(AND(BH$1 = BI$1, BI$2 = "Mixed"), 0.5*BI73, 0)</f>
        <v>0</v>
      </c>
      <c r="BI73" s="5">
        <f>IF('Athletes - Gold'!BI73+'Athletes - Silver'!BI73+'Athletes - Bronze'!BI73 &gt; 0, 'Athletes - Gold'!BI73*'Medal values'!$B$1+'Athletes - Silver'!BI73*'Medal values'!$B$2+'Athletes - Bronze'!BI73*'Medal values'!$B$3, "") + IF(AND(BI$1 = BH$1, BH$2 = "Mixed"), 0.5*BH73, 0) + IF(AND(BI$1 = BJ$1, BJ$2 = "Mixed"), 0.5*BJ73, 0)</f>
        <v>0</v>
      </c>
      <c r="BJ73" s="5">
        <f>IF('Athletes - Gold'!BJ73+'Athletes - Silver'!BJ73+'Athletes - Bronze'!BJ73 &gt; 0, 'Athletes - Gold'!BJ73*'Medal values'!$B$1+'Athletes - Silver'!BJ73*'Medal values'!$B$2+'Athletes - Bronze'!BJ73*'Medal values'!$B$3, "") + IF(AND(BJ$1 = BI$1, BI$2 = "Mixed"), 0.5*BI73, 0) + IF(AND(BJ$1 = BK$1, BK$2 = "Mixed"), 0.5*BK73, 0)</f>
        <v>8.000004</v>
      </c>
      <c r="BK73" s="5">
        <f>IF('Athletes - Gold'!BK73+'Athletes - Silver'!BK73+'Athletes - Bronze'!BK73 &gt; 0, 'Athletes - Gold'!BK73*'Medal values'!$B$1+'Athletes - Silver'!BK73*'Medal values'!$B$2+'Athletes - Bronze'!BK73*'Medal values'!$B$3, "") + IF(AND(BK$1 = BJ$1, BJ$2 = "Mixed"), 0.5*BJ73, 0) + IF(AND(BK$1 = BL$1, BL$2 = "Mixed"), 0.5*BL73, 0)</f>
        <v>0</v>
      </c>
      <c r="BL73" s="5">
        <f>IF('Athletes - Gold'!BL73+'Athletes - Silver'!BL73+'Athletes - Bronze'!BL73 &gt; 0, 'Athletes - Gold'!BL73*'Medal values'!$B$1+'Athletes - Silver'!BL73*'Medal values'!$B$2+'Athletes - Bronze'!BL73*'Medal values'!$B$3, "") + IF(AND(BL$1 = BK$1, BK$2 = "Mixed"), 0.5*BK73, 0) + IF(AND(BL$1 = BM$1, BM$2 = "Mixed"), 0.5*BM73, 0)</f>
        <v>0</v>
      </c>
      <c r="BM73" s="5">
        <f>IF('Athletes - Gold'!BM73+'Athletes - Silver'!BM73+'Athletes - Bronze'!BM73 &gt; 0, 'Athletes - Gold'!BM73*'Medal values'!$B$1+'Athletes - Silver'!BM73*'Medal values'!$B$2+'Athletes - Bronze'!BM73*'Medal values'!$B$3, "") + IF(AND(BM$1 = BL$1, BL$2 = "Mixed"), 0.5*BL73, 0) + IF(AND(BM$1 = BN$1, BN$2 = "Mixed"), 0.5*BN73, 0)</f>
        <v>0</v>
      </c>
      <c r="BN73" s="5">
        <f>IF('Athletes - Gold'!BN73+'Athletes - Silver'!BN73+'Athletes - Bronze'!BN73 &gt; 0, 'Athletes - Gold'!BN73*'Medal values'!$B$1+'Athletes - Silver'!BN73*'Medal values'!$B$2+'Athletes - Bronze'!BN73*'Medal values'!$B$3, "") + IF(AND(BN$1 = BM$1, BM$2 = "Mixed"), 0.5*BM73, 0) + IF(AND(BN$1 = BO$1, BO$2 = "Mixed"), 0.5*BO73, 0)</f>
        <v>0</v>
      </c>
      <c r="BO73" s="5">
        <f>IF('Athletes - Gold'!BO73+'Athletes - Silver'!BO73+'Athletes - Bronze'!BO73 &gt; 0, 'Athletes - Gold'!BO73*'Medal values'!$B$1+'Athletes - Silver'!BO73*'Medal values'!$B$2+'Athletes - Bronze'!BO73*'Medal values'!$B$3, "") + IF(AND(BO$1 = BN$1, BN$2 = "Mixed"), 0.5*BN73, 0) + IF(AND(BO$1 = BP$1, BP$2 = "Mixed"), 0.5*BP73, 0)</f>
        <v>4.000002</v>
      </c>
      <c r="BP73" s="5">
        <f>IF('Athletes - Gold'!BP73+'Athletes - Silver'!BP73+'Athletes - Bronze'!BP73 &gt; 0, 'Athletes - Gold'!BP73*'Medal values'!$B$1+'Athletes - Silver'!BP73*'Medal values'!$B$2+'Athletes - Bronze'!BP73*'Medal values'!$B$3, "") + IF(AND(BP$1 = BO$1, BO$2 = "Mixed"), 0.5*BO73, 0) + IF(AND(BP$1 = BQ$1, BQ$2 = "Mixed"), 0.5*BQ73, 0)</f>
        <v>0</v>
      </c>
      <c r="BQ73" s="5">
        <f>IF('Athletes - Gold'!BQ73+'Athletes - Silver'!BQ73+'Athletes - Bronze'!BQ73 &gt; 0, 'Athletes - Gold'!BQ73*'Medal values'!$B$1+'Athletes - Silver'!BQ73*'Medal values'!$B$2+'Athletes - Bronze'!BQ73*'Medal values'!$B$3, "") + IF(AND(BQ$1 = BP$1, BP$2 = "Mixed"), 0.5*BP73, 0) + IF(AND(BQ$1 = BR$1, BR$2 = "Mixed"), 0.5*BR73, 0)</f>
        <v>0</v>
      </c>
      <c r="BR73" s="5">
        <f>IF('Athletes - Gold'!BR73+'Athletes - Silver'!BR73+'Athletes - Bronze'!BR73 &gt; 0, 'Athletes - Gold'!BR73*'Medal values'!$B$1+'Athletes - Silver'!BR73*'Medal values'!$B$2+'Athletes - Bronze'!BR73*'Medal values'!$B$3, "") + IF(AND(BR$1 = BQ$1, BQ$2 = "Mixed"), 0.5*BQ73, 0) + IF(AND(BR$1 = BS$1, BS$2 = "Mixed"), 0.5*BS73, 0)</f>
        <v>0</v>
      </c>
      <c r="BS73" s="5">
        <f>IF('Athletes - Gold'!BS73+'Athletes - Silver'!BS73+'Athletes - Bronze'!BS73 &gt; 0, 'Athletes - Gold'!BS73*'Medal values'!$B$1+'Athletes - Silver'!BS73*'Medal values'!$B$2+'Athletes - Bronze'!BS73*'Medal values'!$B$3, "") + IF(AND(BS$1 = BR$1, BR$2 = "Mixed"), 0.5*BR73, 0) + IF(AND(BS$1 = BT$1, BT$2 = "Mixed"), 0.5*BT73, 0)</f>
        <v>0</v>
      </c>
      <c r="BT73" s="5">
        <f>IF('Athletes - Gold'!BT73+'Athletes - Silver'!BT73+'Athletes - Bronze'!BT73 &gt; 0, 'Athletes - Gold'!BT73*'Medal values'!$B$1+'Athletes - Silver'!BT73*'Medal values'!$B$2+'Athletes - Bronze'!BT73*'Medal values'!$B$3, "") + IF(AND(BT$1 = BS$1, BS$2 = "Mixed"), 0.5*BS73, 0) + IF(AND(BT$1 = BU$1, BU$2 = "Mixed"), 0.5*BU73, 0)</f>
        <v>0</v>
      </c>
      <c r="BU73" s="5">
        <f>IF('Athletes - Gold'!BU73+'Athletes - Silver'!BU73+'Athletes - Bronze'!BU73 &gt; 0, 'Athletes - Gold'!BU73*'Medal values'!$B$1+'Athletes - Silver'!BU73*'Medal values'!$B$2+'Athletes - Bronze'!BU73*'Medal values'!$B$3, "") + IF(AND(BU$1 = BT$1, BT$2 = "Mixed"), 0.5*BT73, 0) + IF(AND(BU$1 = BV$1, BV$2 = "Mixed"), 0.5*BV73, 0)</f>
        <v>0</v>
      </c>
      <c r="BV73" s="5">
        <f>IF('Athletes - Gold'!BV73+'Athletes - Silver'!BV73+'Athletes - Bronze'!BV73 &gt; 0, 'Athletes - Gold'!BV73*'Medal values'!$B$1+'Athletes - Silver'!BV73*'Medal values'!$B$2+'Athletes - Bronze'!BV73*'Medal values'!$B$3, "") + IF(AND(BV$1 = BU$1, BU$2 = "Mixed"), 0.5*BU73, 0) + IF(AND(BV$1 = BW$1, BW$2 = "Mixed"), 0.5*BW73, 0)</f>
        <v>0</v>
      </c>
      <c r="BW73" s="5">
        <f>IF('Athletes - Gold'!BW73+'Athletes - Silver'!BW73+'Athletes - Bronze'!BW73 &gt; 0, 'Athletes - Gold'!BW73*'Medal values'!$B$1+'Athletes - Silver'!BW73*'Medal values'!$B$2+'Athletes - Bronze'!BW73*'Medal values'!$B$3, "") + IF(AND(BW$1 = BV$1, BV$2 = "Mixed"), 0.5*BV73, 0) + IF(AND(BW$1 = BX$1, BX$2 = "Mixed"), 0.5*BX73, 0)</f>
        <v>0</v>
      </c>
      <c r="BX73" s="5">
        <f>IF('Athletes - Gold'!BX73+'Athletes - Silver'!BX73+'Athletes - Bronze'!BX73 &gt; 0, 'Athletes - Gold'!BX73*'Medal values'!$B$1+'Athletes - Silver'!BX73*'Medal values'!$B$2+'Athletes - Bronze'!BX73*'Medal values'!$B$3, "") + IF(AND(BX$1 = BW$1, BW$2 = "Mixed"), 0.5*BW73, 0) + IF(AND(BX$1 = BY$1, BY$2 = "Mixed"), 0.5*BY73, 0)</f>
        <v>0</v>
      </c>
      <c r="BY73" s="5">
        <f>IF('Athletes - Gold'!BY73+'Athletes - Silver'!BY73+'Athletes - Bronze'!BY73 &gt; 0, 'Athletes - Gold'!BY73*'Medal values'!$B$1+'Athletes - Silver'!BY73*'Medal values'!$B$2+'Athletes - Bronze'!BY73*'Medal values'!$B$3, "") + IF(AND(BY$1 = BX$1, BX$2 = "Mixed"), 0.5*BX73, 0) + IF(AND(BY$1 = BZ$1, BZ$2 = "Mixed"), 0.5*BZ73, 0)</f>
        <v>0</v>
      </c>
      <c r="BZ73" s="5">
        <f>IF('Athletes - Gold'!BZ73+'Athletes - Silver'!BZ73+'Athletes - Bronze'!BZ73 &gt; 0, 'Athletes - Gold'!BZ73*'Medal values'!$B$1+'Athletes - Silver'!BZ73*'Medal values'!$B$2+'Athletes - Bronze'!BZ73*'Medal values'!$B$3, "") + IF(AND(BZ$1 = BY$1, BY$2 = "Mixed"), 0.5*BY73, 0) + IF(AND(BZ$1 = CA$1, CA$2 = "Mixed"), 0.5*CA73, 0)</f>
        <v>0</v>
      </c>
      <c r="CA73" s="5">
        <f>IF('Athletes - Gold'!CA73+'Athletes - Silver'!CA73+'Athletes - Bronze'!CA73 &gt; 0, 'Athletes - Gold'!CA73*'Medal values'!$B$1+'Athletes - Silver'!CA73*'Medal values'!$B$2+'Athletes - Bronze'!CA73*'Medal values'!$B$3, "") + IF(AND(CA$1 = BZ$1, BZ$2 = "Mixed"), 0.5*BZ73, 0) + IF(AND(CA$1 = CB$1, CB$2 = "Mixed"), 0.5*CB73, 0)</f>
        <v>0</v>
      </c>
      <c r="CB73" s="5">
        <f>IF('Athletes - Gold'!CB73+'Athletes - Silver'!CB73+'Athletes - Bronze'!CB73 &gt; 0, 'Athletes - Gold'!CB73*'Medal values'!$B$1+'Athletes - Silver'!CB73*'Medal values'!$B$2+'Athletes - Bronze'!CB73*'Medal values'!$B$3, "") + IF(AND(CB$1 = CA$1, CA$2 = "Mixed"), 0.5*CA73, 0) + IF(AND(CB$1 = CC$1, CC$2 = "Mixed"), 0.5*CC73, 0)</f>
        <v>0</v>
      </c>
      <c r="CC73" s="5">
        <f>IF('Athletes - Gold'!CC73+'Athletes - Silver'!CC73+'Athletes - Bronze'!CC73 &gt; 0, 'Athletes - Gold'!CC73*'Medal values'!$B$1+'Athletes - Silver'!CC73*'Medal values'!$B$2+'Athletes - Bronze'!CC73*'Medal values'!$B$3, "") + IF(AND(CC$1 = CB$1, CB$2 = "Mixed"), 0.5*CB73, 0) + IF(AND(CC$1 = CD$1, CD$2 = "Mixed"), 0.5*CD73, 0)</f>
        <v>0</v>
      </c>
      <c r="CD73" s="5">
        <f>IF('Athletes - Gold'!CD73+'Athletes - Silver'!CD73+'Athletes - Bronze'!CD73 &gt; 0, 'Athletes - Gold'!CD73*'Medal values'!$B$1+'Athletes - Silver'!CD73*'Medal values'!$B$2+'Athletes - Bronze'!CD73*'Medal values'!$B$3, "") + IF(AND(CD$1 = CC$1, CC$2 = "Mixed"), 0.5*CC73, 0) + IF(AND(CD$1 = CE$1, CE$2 = "Mixed"), 0.5*CE73, 0)</f>
        <v>0</v>
      </c>
      <c r="CE73" s="5">
        <f>IF('Athletes - Gold'!CE73+'Athletes - Silver'!CE73+'Athletes - Bronze'!CE73 &gt; 0, 'Athletes - Gold'!CE73*'Medal values'!$B$1+'Athletes - Silver'!CE73*'Medal values'!$B$2+'Athletes - Bronze'!CE73*'Medal values'!$B$3, "") + IF(AND(CE$1 = CD$1, CD$2 = "Mixed"), 0.5*CD73, 0) + IF(AND(CE$1 = CF$1, CF$2 = "Mixed"), 0.5*CF73, 0)</f>
        <v>0</v>
      </c>
      <c r="CF73" s="5">
        <f>IF('Athletes - Gold'!CF73+'Athletes - Silver'!CF73+'Athletes - Bronze'!CF73 &gt; 0, 'Athletes - Gold'!CF73*'Medal values'!$B$1+'Athletes - Silver'!CF73*'Medal values'!$B$2+'Athletes - Bronze'!CF73*'Medal values'!$B$3, "") + IF(AND(CF$1 = CE$1, CE$2 = "Mixed"), 0.5*CE73, 0) + IF(AND(CF$1 = CG$1, CG$2 = "Mixed"), 0.5*CG73, 0)</f>
        <v>0</v>
      </c>
      <c r="CG73" s="5">
        <f>IF('Athletes - Gold'!CG73+'Athletes - Silver'!CG73+'Athletes - Bronze'!CG73 &gt; 0, 'Athletes - Gold'!CG73*'Medal values'!$B$1+'Athletes - Silver'!CG73*'Medal values'!$B$2+'Athletes - Bronze'!CG73*'Medal values'!$B$3, "") + IF(AND(CG$1 = CF$1, CF$2 = "Mixed"), 0.5*CF73, 0) + IF(AND(CG$1 = CH$1, CH$2 = "Mixed"), 0.5*CH73, 0)</f>
        <v>0</v>
      </c>
      <c r="CH73" s="5">
        <f>IF('Athletes - Gold'!CH73+'Athletes - Silver'!CH73+'Athletes - Bronze'!CH73 &gt; 0, 'Athletes - Gold'!CH73*'Medal values'!$B$1+'Athletes - Silver'!CH73*'Medal values'!$B$2+'Athletes - Bronze'!CH73*'Medal values'!$B$3, "") + IF(AND(CH$1 = CG$1, CG$2 = "Mixed"), 0.5*CG73, 0) + IF(AND(CH$1 = CI$1, CI$2 = "Mixed"), 0.5*CI73, 0)</f>
        <v>0</v>
      </c>
      <c r="CI73" s="5">
        <f>IF('Athletes - Gold'!CI73+'Athletes - Silver'!CI73+'Athletes - Bronze'!CI73 &gt; 0, 'Athletes - Gold'!CI73*'Medal values'!$B$1+'Athletes - Silver'!CI73*'Medal values'!$B$2+'Athletes - Bronze'!CI73*'Medal values'!$B$3, "") + IF(AND(CI$1 = CH$1, CH$2 = "Mixed"), 0.5*CH73, 0) + IF(AND(CI$1 = CJ$1, CJ$2 = "Mixed"), 0.5*CJ73, 0)</f>
        <v>0</v>
      </c>
      <c r="CJ73" s="5">
        <f>IF('Athletes - Gold'!CJ73+'Athletes - Silver'!CJ73+'Athletes - Bronze'!CJ73 &gt; 0, 'Athletes - Gold'!CJ73*'Medal values'!$B$1+'Athletes - Silver'!CJ73*'Medal values'!$B$2+'Athletes - Bronze'!CJ73*'Medal values'!$B$3, "") + IF(AND(CJ$1 = CI$1, CI$2 = "Mixed"), 0.5*CI73, 0) + IF(AND(CJ$1 = CK$1, CK$2 = "Mixed"), 0.5*CK73, 0)</f>
        <v>0</v>
      </c>
      <c r="CK73" s="5">
        <f>IF('Athletes - Gold'!CK73+'Athletes - Silver'!CK73+'Athletes - Bronze'!CK73 &gt; 0, 'Athletes - Gold'!CK73*'Medal values'!$B$1+'Athletes - Silver'!CK73*'Medal values'!$B$2+'Athletes - Bronze'!CK73*'Medal values'!$B$3, "") + IF(AND(CK$1 = CJ$1, CJ$2 = "Mixed"), 0.5*CJ73, 0) + IF(AND(CK$1 = CL$1, CL$2 = "Mixed"), 0.5*CL73, 0)</f>
        <v>0</v>
      </c>
      <c r="CL73" s="5">
        <f>IF('Athletes - Gold'!CL73+'Athletes - Silver'!CL73+'Athletes - Bronze'!CL73 &gt; 0, 'Athletes - Gold'!CL73*'Medal values'!$B$1+'Athletes - Silver'!CL73*'Medal values'!$B$2+'Athletes - Bronze'!CL73*'Medal values'!$B$3, "") + IF(AND(CL$1 = CK$1, CK$2 = "Mixed"), 0.5*CK73, 0) + IF(AND(CL$1 = CM$1, CM$2 = "Mixed"), 0.5*CM73, 0)</f>
        <v>0</v>
      </c>
      <c r="CM73" s="5">
        <f>IF('Athletes - Gold'!CM73+'Athletes - Silver'!CM73+'Athletes - Bronze'!CM73 &gt; 0, 'Athletes - Gold'!CM73*'Medal values'!$B$1+'Athletes - Silver'!CM73*'Medal values'!$B$2+'Athletes - Bronze'!CM73*'Medal values'!$B$3, "") + IF(AND(CM$1 = CL$1, CL$2 = "Mixed"), 0.5*CL73, 0) + IF(AND(CM$1 = CN$1, CN$2 = "Mixed"), 0.5*CN73, 0)</f>
        <v>0</v>
      </c>
      <c r="CN73" s="5">
        <f>IF('Athletes - Gold'!CN73+'Athletes - Silver'!CN73+'Athletes - Bronze'!CN73 &gt; 0, 'Athletes - Gold'!CN73*'Medal values'!$B$1+'Athletes - Silver'!CN73*'Medal values'!$B$2+'Athletes - Bronze'!CN73*'Medal values'!$B$3, "") + IF(AND(CN$1 = CM$1, CM$2 = "Mixed"), 0.5*CM73, 0) + IF(AND(CN$1 = CO$1, CO$2 = "Mixed"), 0.5*CO73, 0)</f>
        <v>0</v>
      </c>
      <c r="CO73" s="5">
        <f>IF('Athletes - Gold'!CO73+'Athletes - Silver'!CO73+'Athletes - Bronze'!CO73 &gt; 0, 'Athletes - Gold'!CO73*'Medal values'!$B$1+'Athletes - Silver'!CO73*'Medal values'!$B$2+'Athletes - Bronze'!CO73*'Medal values'!$B$3, "") + IF(AND(CO$1 = CN$1, CN$2 = "Mixed"), 0.5*CN73, 0) + IF(AND(CO$1 = CP$1, CP$2 = "Mixed"), 0.5*CP73, 0)</f>
        <v>0</v>
      </c>
      <c r="CP73" s="5">
        <f>IF('Athletes - Gold'!CP73+'Athletes - Silver'!CP73+'Athletes - Bronze'!CP73 &gt; 0, 'Athletes - Gold'!CP73*'Medal values'!$B$1+'Athletes - Silver'!CP73*'Medal values'!$B$2+'Athletes - Bronze'!CP73*'Medal values'!$B$3, "") + IF(AND(CP$1 = CO$1, CO$2 = "Mixed"), 0.5*CO73, 0) + IF(AND(CP$1 = CQ$1, CQ$2 = "Mixed"), 0.5*CQ73, 0)</f>
        <v>0</v>
      </c>
      <c r="CQ73" s="5">
        <f>IF('Athletes - Gold'!CQ73+'Athletes - Silver'!CQ73+'Athletes - Bronze'!CQ73 &gt; 0, 'Athletes - Gold'!CQ73*'Medal values'!$B$1+'Athletes - Silver'!CQ73*'Medal values'!$B$2+'Athletes - Bronze'!CQ73*'Medal values'!$B$3, "") + IF(AND(CQ$1 = CP$1, CP$2 = "Mixed"), 0.5*CP73, 0) + IF(AND(CQ$1 = CR$1, CR$2 = "Mixed"), 0.5*CR73, 0)</f>
        <v>0</v>
      </c>
      <c r="CR73" s="5">
        <f>IF('Athletes - Gold'!CR73+'Athletes - Silver'!CR73+'Athletes - Bronze'!CR73 &gt; 0, 'Athletes - Gold'!CR73*'Medal values'!$B$1+'Athletes - Silver'!CR73*'Medal values'!$B$2+'Athletes - Bronze'!CR73*'Medal values'!$B$3, "") + IF(AND(CR$1 = CQ$1, CQ$2 = "Mixed"), 0.5*CQ73, 0) + IF(AND(CR$1 = CS$1, CS$2 = "Mixed"), 0.5*CS73, 0)</f>
        <v>0</v>
      </c>
      <c r="CS73" s="5">
        <f>IF('Athletes - Gold'!CS73+'Athletes - Silver'!CS73+'Athletes - Bronze'!CS73 &gt; 0, 'Athletes - Gold'!CS73*'Medal values'!$B$1+'Athletes - Silver'!CS73*'Medal values'!$B$2+'Athletes - Bronze'!CS73*'Medal values'!$B$3, "") + IF(AND(CS$1 = CR$1, CR$2 = "Mixed"), 0.5*CR73, 0) + IF(AND(CS$1 = CT$1, CT$2 = "Mixed"), 0.5*CT73, 0)</f>
        <v>0</v>
      </c>
      <c r="CT73" s="5">
        <f>IF('Athletes - Gold'!CT73+'Athletes - Silver'!CT73+'Athletes - Bronze'!CT73 &gt; 0, 'Athletes - Gold'!CT73*'Medal values'!$B$1+'Athletes - Silver'!CT73*'Medal values'!$B$2+'Athletes - Bronze'!CT73*'Medal values'!$B$3, "") + IF(AND(CT$1 = CS$1, CS$2 = "Mixed"), 0.5*CS73, 0) + IF(AND(CT$1 = CU$1, CU$2 = "Mixed"), 0.5*CU73, 0)</f>
        <v>0</v>
      </c>
      <c r="CU73" s="5">
        <f>IF('Athletes - Gold'!CU73+'Athletes - Silver'!CU73+'Athletes - Bronze'!CU73 &gt; 0, 'Athletes - Gold'!CU73*'Medal values'!$B$1+'Athletes - Silver'!CU73*'Medal values'!$B$2+'Athletes - Bronze'!CU73*'Medal values'!$B$3, "") + IF(AND(CU$1 = CT$1, CT$2 = "Mixed"), 0.5*CT73, 0) + IF(AND(CU$1 = CV$1, CV$2 = "Mixed"), 0.5*CV73, 0)</f>
        <v>1</v>
      </c>
      <c r="CV73" s="5">
        <f>IF('Athletes - Gold'!CV73+'Athletes - Silver'!CV73+'Athletes - Bronze'!CV73 &gt; 0, 'Athletes - Gold'!CV73*'Medal values'!$B$1+'Athletes - Silver'!CV73*'Medal values'!$B$2+'Athletes - Bronze'!CV73*'Medal values'!$B$3, "") + IF(AND(CV$1 = CU$1, CU$2 = "Mixed"), 0.5*CU73, 0) + IF(AND(CV$1 = CW$1, CW$2 = "Mixed"), 0.5*CW73, 0)</f>
        <v>0</v>
      </c>
      <c r="CW73" s="5">
        <f t="shared" ref="CW73:CX73" si="72">SUMIF($B$2:$CV$2,CW$2, $B73:$CV73)</f>
        <v>15.004</v>
      </c>
      <c r="CX73" s="5">
        <f t="shared" si="72"/>
        <v>40.003013</v>
      </c>
      <c r="CY73" s="5">
        <f t="shared" si="3"/>
        <v>55.007013</v>
      </c>
    </row>
    <row r="74">
      <c r="A74" s="5" t="str">
        <f>Countries!A72</f>
        <v>POR</v>
      </c>
      <c r="B74" s="5">
        <f>IF('Athletes - Gold'!B74+'Athletes - Silver'!B74+'Athletes - Bronze'!B74 &gt; 0, 'Athletes - Gold'!B74*'Medal values'!$B$1+'Athletes - Silver'!B74*'Medal values'!$B$2+'Athletes - Bronze'!B74*'Medal values'!$B$3, "") + IF(AND(B$1 = A$1, A$2 = "Mixed"), 0.5*A74, 0) + IF(AND(B$1 = C$1, C$2 = "Mixed"), 0.5*C74, 0)</f>
        <v>0</v>
      </c>
      <c r="C74" s="5">
        <f>IF('Athletes - Gold'!C74+'Athletes - Silver'!C74+'Athletes - Bronze'!C74 &gt; 0, 'Athletes - Gold'!C74*'Medal values'!$B$1+'Athletes - Silver'!C74*'Medal values'!$B$2+'Athletes - Bronze'!C74*'Medal values'!$B$3, "") + IF(AND(C$1 = B$1, B$2 = "Mixed"), 0.5*B74, 0) + IF(AND(C$1 = D$1, D$2 = "Mixed"), 0.5*D74, 0)</f>
        <v>0</v>
      </c>
      <c r="D74" s="5">
        <f>IF('Athletes - Gold'!D74+'Athletes - Silver'!D74+'Athletes - Bronze'!D74 &gt; 0, 'Athletes - Gold'!D74*'Medal values'!$B$1+'Athletes - Silver'!D74*'Medal values'!$B$2+'Athletes - Bronze'!D74*'Medal values'!$B$3, "") + IF(AND(D$1 = C$1, C$2 = "Mixed"), 0.5*C74, 0) + IF(AND(D$1 = E$1, E$2 = "Mixed"), 0.5*E74, 0)</f>
        <v>0</v>
      </c>
      <c r="E74" s="5">
        <f>IF('Athletes - Gold'!E74+'Athletes - Silver'!E74+'Athletes - Bronze'!E74 &gt; 0, 'Athletes - Gold'!E74*'Medal values'!$B$1+'Athletes - Silver'!E74*'Medal values'!$B$2+'Athletes - Bronze'!E74*'Medal values'!$B$3, "") + IF(AND(E$1 = D$1, D$2 = "Mixed"), 0.5*D74, 0) + IF(AND(E$1 = F$1, F$2 = "Mixed"), 0.5*F74, 0)</f>
        <v>0</v>
      </c>
      <c r="F74" s="5">
        <f>IF('Athletes - Gold'!F74+'Athletes - Silver'!F74+'Athletes - Bronze'!F74 &gt; 0, 'Athletes - Gold'!F74*'Medal values'!$B$1+'Athletes - Silver'!F74*'Medal values'!$B$2+'Athletes - Bronze'!F74*'Medal values'!$B$3, "") + IF(AND(F$1 = E$1, E$2 = "Mixed"), 0.5*E74, 0) + IF(AND(F$1 = G$1, G$2 = "Mixed"), 0.5*G74, 0)</f>
        <v>0</v>
      </c>
      <c r="G74" s="5">
        <f>IF('Athletes - Gold'!G74+'Athletes - Silver'!G74+'Athletes - Bronze'!G74 &gt; 0, 'Athletes - Gold'!G74*'Medal values'!$B$1+'Athletes - Silver'!G74*'Medal values'!$B$2+'Athletes - Bronze'!G74*'Medal values'!$B$3, "") + IF(AND(G$1 = F$1, F$2 = "Mixed"), 0.5*F74, 0) + IF(AND(G$1 = H$1, H$2 = "Mixed"), 0.5*H74, 0)</f>
        <v>0</v>
      </c>
      <c r="H74" s="5">
        <f>IF('Athletes - Gold'!H74+'Athletes - Silver'!H74+'Athletes - Bronze'!H74 &gt; 0, 'Athletes - Gold'!H74*'Medal values'!$B$1+'Athletes - Silver'!H74*'Medal values'!$B$2+'Athletes - Bronze'!H74*'Medal values'!$B$3, "") + IF(AND(H$1 = G$1, G$2 = "Mixed"), 0.5*G74, 0) + IF(AND(H$1 = I$1, I$2 = "Mixed"), 0.5*I74, 0)</f>
        <v>0</v>
      </c>
      <c r="I74" s="5">
        <f>IF('Athletes - Gold'!I74+'Athletes - Silver'!I74+'Athletes - Bronze'!I74 &gt; 0, 'Athletes - Gold'!I74*'Medal values'!$B$1+'Athletes - Silver'!I74*'Medal values'!$B$2+'Athletes - Bronze'!I74*'Medal values'!$B$3, "") + IF(AND(I$1 = H$1, H$2 = "Mixed"), 0.5*H74, 0) + IF(AND(I$1 = J$1, J$2 = "Mixed"), 0.5*J74, 0)</f>
        <v>0</v>
      </c>
      <c r="J74" s="5">
        <f>IF('Athletes - Gold'!J74+'Athletes - Silver'!J74+'Athletes - Bronze'!J74 &gt; 0, 'Athletes - Gold'!J74*'Medal values'!$B$1+'Athletes - Silver'!J74*'Medal values'!$B$2+'Athletes - Bronze'!J74*'Medal values'!$B$3, "") + IF(AND(J$1 = I$1, I$2 = "Mixed"), 0.5*I74, 0) + IF(AND(J$1 = K$1, K$2 = "Mixed"), 0.5*K74, 0)</f>
        <v>3.001</v>
      </c>
      <c r="K74" s="5">
        <f>IF('Athletes - Gold'!K74+'Athletes - Silver'!K74+'Athletes - Bronze'!K74 &gt; 0, 'Athletes - Gold'!K74*'Medal values'!$B$1+'Athletes - Silver'!K74*'Medal values'!$B$2+'Athletes - Bronze'!K74*'Medal values'!$B$3, "") + IF(AND(K$1 = J$1, J$2 = "Mixed"), 0.5*J74, 0) + IF(AND(K$1 = L$1, L$2 = "Mixed"), 0.5*L74, 0)</f>
        <v>0</v>
      </c>
      <c r="L74" s="5">
        <f>IF('Athletes - Gold'!L74+'Athletes - Silver'!L74+'Athletes - Bronze'!L74 &gt; 0, 'Athletes - Gold'!L74*'Medal values'!$B$1+'Athletes - Silver'!L74*'Medal values'!$B$2+'Athletes - Bronze'!L74*'Medal values'!$B$3, "") + IF(AND(L$1 = K$1, K$2 = "Mixed"), 0.5*K74, 0) + IF(AND(L$1 = M$1, M$2 = "Mixed"), 0.5*M74, 0)</f>
        <v>2.000001</v>
      </c>
      <c r="M74" s="5">
        <f>IF('Athletes - Gold'!M74+'Athletes - Silver'!M74+'Athletes - Bronze'!M74 &gt; 0, 'Athletes - Gold'!M74*'Medal values'!$B$1+'Athletes - Silver'!M74*'Medal values'!$B$2+'Athletes - Bronze'!M74*'Medal values'!$B$3, "") + IF(AND(M$1 = L$1, L$2 = "Mixed"), 0.5*L74, 0) + IF(AND(M$1 = N$1, N$2 = "Mixed"), 0.5*N74, 0)</f>
        <v>0</v>
      </c>
      <c r="N74" s="5">
        <f>IF('Athletes - Gold'!N74+'Athletes - Silver'!N74+'Athletes - Bronze'!N74 &gt; 0, 'Athletes - Gold'!N74*'Medal values'!$B$1+'Athletes - Silver'!N74*'Medal values'!$B$2+'Athletes - Bronze'!N74*'Medal values'!$B$3, "") + IF(AND(N$1 = M$1, M$2 = "Mixed"), 0.5*M74, 0) + IF(AND(N$1 = O$1, O$2 = "Mixed"), 0.5*O74, 0)</f>
        <v>0</v>
      </c>
      <c r="O74" s="5">
        <f>IF('Athletes - Gold'!O74+'Athletes - Silver'!O74+'Athletes - Bronze'!O74 &gt; 0, 'Athletes - Gold'!O74*'Medal values'!$B$1+'Athletes - Silver'!O74*'Medal values'!$B$2+'Athletes - Bronze'!O74*'Medal values'!$B$3, "") + IF(AND(O$1 = N$1, N$2 = "Mixed"), 0.5*N74, 0) + IF(AND(O$1 = P$1, P$2 = "Mixed"), 0.5*P74, 0)</f>
        <v>0</v>
      </c>
      <c r="P74" s="5">
        <f>IF('Athletes - Gold'!P74+'Athletes - Silver'!P74+'Athletes - Bronze'!P74 &gt; 0, 'Athletes - Gold'!P74*'Medal values'!$B$1+'Athletes - Silver'!P74*'Medal values'!$B$2+'Athletes - Bronze'!P74*'Medal values'!$B$3, "") + IF(AND(P$1 = O$1, O$2 = "Mixed"), 0.5*O74, 0) + IF(AND(P$1 = Q$1, Q$2 = "Mixed"), 0.5*Q74, 0)</f>
        <v>0</v>
      </c>
      <c r="Q74" s="5">
        <f>IF('Athletes - Gold'!Q74+'Athletes - Silver'!Q74+'Athletes - Bronze'!Q74 &gt; 0, 'Athletes - Gold'!Q74*'Medal values'!$B$1+'Athletes - Silver'!Q74*'Medal values'!$B$2+'Athletes - Bronze'!Q74*'Medal values'!$B$3, "") + IF(AND(Q$1 = P$1, P$2 = "Mixed"), 0.5*P74, 0) + IF(AND(Q$1 = R$1, R$2 = "Mixed"), 0.5*R74, 0)</f>
        <v>0</v>
      </c>
      <c r="R74" s="5">
        <f>IF('Athletes - Gold'!R74+'Athletes - Silver'!R74+'Athletes - Bronze'!R74 &gt; 0, 'Athletes - Gold'!R74*'Medal values'!$B$1+'Athletes - Silver'!R74*'Medal values'!$B$2+'Athletes - Bronze'!R74*'Medal values'!$B$3, "") + IF(AND(R$1 = Q$1, Q$2 = "Mixed"), 0.5*Q74, 0) + IF(AND(R$1 = S$1, S$2 = "Mixed"), 0.5*S74, 0)</f>
        <v>0</v>
      </c>
      <c r="S74" s="5">
        <f>IF('Athletes - Gold'!S74+'Athletes - Silver'!S74+'Athletes - Bronze'!S74 &gt; 0, 'Athletes - Gold'!S74*'Medal values'!$B$1+'Athletes - Silver'!S74*'Medal values'!$B$2+'Athletes - Bronze'!S74*'Medal values'!$B$3, "") + IF(AND(S$1 = R$1, R$2 = "Mixed"), 0.5*R74, 0) + IF(AND(S$1 = T$1, T$2 = "Mixed"), 0.5*T74, 0)</f>
        <v>0</v>
      </c>
      <c r="T74" s="5">
        <f>IF('Athletes - Gold'!T74+'Athletes - Silver'!T74+'Athletes - Bronze'!T74 &gt; 0, 'Athletes - Gold'!T74*'Medal values'!$B$1+'Athletes - Silver'!T74*'Medal values'!$B$2+'Athletes - Bronze'!T74*'Medal values'!$B$3, "") + IF(AND(T$1 = S$1, S$2 = "Mixed"), 0.5*S74, 0) + IF(AND(T$1 = U$1, U$2 = "Mixed"), 0.5*U74, 0)</f>
        <v>0</v>
      </c>
      <c r="U74" s="5">
        <f>IF('Athletes - Gold'!U74+'Athletes - Silver'!U74+'Athletes - Bronze'!U74 &gt; 0, 'Athletes - Gold'!U74*'Medal values'!$B$1+'Athletes - Silver'!U74*'Medal values'!$B$2+'Athletes - Bronze'!U74*'Medal values'!$B$3, "") + IF(AND(U$1 = T$1, T$2 = "Mixed"), 0.5*T74, 0) + IF(AND(U$1 = V$1, V$2 = "Mixed"), 0.5*V74, 0)</f>
        <v>0</v>
      </c>
      <c r="V74" s="5">
        <f>IF('Athletes - Gold'!V74+'Athletes - Silver'!V74+'Athletes - Bronze'!V74 &gt; 0, 'Athletes - Gold'!V74*'Medal values'!$B$1+'Athletes - Silver'!V74*'Medal values'!$B$2+'Athletes - Bronze'!V74*'Medal values'!$B$3, "") + IF(AND(V$1 = U$1, U$2 = "Mixed"), 0.5*U74, 0) + IF(AND(V$1 = W$1, W$2 = "Mixed"), 0.5*W74, 0)</f>
        <v>0</v>
      </c>
      <c r="W74" s="5">
        <f>IF('Athletes - Gold'!W74+'Athletes - Silver'!W74+'Athletes - Bronze'!W74 &gt; 0, 'Athletes - Gold'!W74*'Medal values'!$B$1+'Athletes - Silver'!W74*'Medal values'!$B$2+'Athletes - Bronze'!W74*'Medal values'!$B$3, "") + IF(AND(W$1 = V$1, V$2 = "Mixed"), 0.5*V74, 0) + IF(AND(W$1 = X$1, X$2 = "Mixed"), 0.5*X74, 0)</f>
        <v>0</v>
      </c>
      <c r="X74" s="5">
        <f>IF('Athletes - Gold'!X74+'Athletes - Silver'!X74+'Athletes - Bronze'!X74 &gt; 0, 'Athletes - Gold'!X74*'Medal values'!$B$1+'Athletes - Silver'!X74*'Medal values'!$B$2+'Athletes - Bronze'!X74*'Medal values'!$B$3, "") + IF(AND(X$1 = W$1, W$2 = "Mixed"), 0.5*W74, 0) + IF(AND(X$1 = Y$1, Y$2 = "Mixed"), 0.5*Y74, 0)</f>
        <v>0</v>
      </c>
      <c r="Y74" s="5">
        <f>IF('Athletes - Gold'!Y74+'Athletes - Silver'!Y74+'Athletes - Bronze'!Y74 &gt; 0, 'Athletes - Gold'!Y74*'Medal values'!$B$1+'Athletes - Silver'!Y74*'Medal values'!$B$2+'Athletes - Bronze'!Y74*'Medal values'!$B$3, "") + IF(AND(Y$1 = X$1, X$2 = "Mixed"), 0.5*X74, 0) + IF(AND(Y$1 = Z$1, Z$2 = "Mixed"), 0.5*Z74, 0)</f>
        <v>0</v>
      </c>
      <c r="Z74" s="5">
        <f>IF('Athletes - Gold'!Z74+'Athletes - Silver'!Z74+'Athletes - Bronze'!Z74 &gt; 0, 'Athletes - Gold'!Z74*'Medal values'!$B$1+'Athletes - Silver'!Z74*'Medal values'!$B$2+'Athletes - Bronze'!Z74*'Medal values'!$B$3, "") + IF(AND(Z$1 = Y$1, Y$2 = "Mixed"), 0.5*Y74, 0) + IF(AND(Z$1 = AA$1, AA$2 = "Mixed"), 0.5*AA74, 0)</f>
        <v>1</v>
      </c>
      <c r="AA74" s="5">
        <f>IF('Athletes - Gold'!AA74+'Athletes - Silver'!AA74+'Athletes - Bronze'!AA74 &gt; 0, 'Athletes - Gold'!AA74*'Medal values'!$B$1+'Athletes - Silver'!AA74*'Medal values'!$B$2+'Athletes - Bronze'!AA74*'Medal values'!$B$3, "") + IF(AND(AA$1 = Z$1, Z$2 = "Mixed"), 0.5*Z74, 0) + IF(AND(AA$1 = AB$1, AB$2 = "Mixed"), 0.5*AB74, 0)</f>
        <v>0</v>
      </c>
      <c r="AB74" s="5">
        <f>IF('Athletes - Gold'!AB74+'Athletes - Silver'!AB74+'Athletes - Bronze'!AB74 &gt; 0, 'Athletes - Gold'!AB74*'Medal values'!$B$1+'Athletes - Silver'!AB74*'Medal values'!$B$2+'Athletes - Bronze'!AB74*'Medal values'!$B$3, "") + IF(AND(AB$1 = AA$1, AA$2 = "Mixed"), 0.5*AA74, 0) + IF(AND(AB$1 = AC$1, AC$2 = "Mixed"), 0.5*AC74, 0)</f>
        <v>0</v>
      </c>
      <c r="AC74" s="5">
        <f>IF('Athletes - Gold'!AC74+'Athletes - Silver'!AC74+'Athletes - Bronze'!AC74 &gt; 0, 'Athletes - Gold'!AC74*'Medal values'!$B$1+'Athletes - Silver'!AC74*'Medal values'!$B$2+'Athletes - Bronze'!AC74*'Medal values'!$B$3, "") + IF(AND(AC$1 = AB$1, AB$2 = "Mixed"), 0.5*AB74, 0) + IF(AND(AC$1 = AD$1, AD$2 = "Mixed"), 0.5*AD74, 0)</f>
        <v>0</v>
      </c>
      <c r="AD74" s="5">
        <f>IF('Athletes - Gold'!AD74+'Athletes - Silver'!AD74+'Athletes - Bronze'!AD74 &gt; 0, 'Athletes - Gold'!AD74*'Medal values'!$B$1+'Athletes - Silver'!AD74*'Medal values'!$B$2+'Athletes - Bronze'!AD74*'Medal values'!$B$3, "") + IF(AND(AD$1 = AC$1, AC$2 = "Mixed"), 0.5*AC74, 0) + IF(AND(AD$1 = AE$1, AE$2 = "Mixed"), 0.5*AE74, 0)</f>
        <v>0</v>
      </c>
      <c r="AE74" s="5">
        <f>IF('Athletes - Gold'!AE74+'Athletes - Silver'!AE74+'Athletes - Bronze'!AE74 &gt; 0, 'Athletes - Gold'!AE74*'Medal values'!$B$1+'Athletes - Silver'!AE74*'Medal values'!$B$2+'Athletes - Bronze'!AE74*'Medal values'!$B$3, "") + IF(AND(AE$1 = AD$1, AD$2 = "Mixed"), 0.5*AD74, 0) + IF(AND(AE$1 = AF$1, AF$2 = "Mixed"), 0.5*AF74, 0)</f>
        <v>0</v>
      </c>
      <c r="AF74" s="5">
        <f>IF('Athletes - Gold'!AF74+'Athletes - Silver'!AF74+'Athletes - Bronze'!AF74 &gt; 0, 'Athletes - Gold'!AF74*'Medal values'!$B$1+'Athletes - Silver'!AF74*'Medal values'!$B$2+'Athletes - Bronze'!AF74*'Medal values'!$B$3, "") + IF(AND(AF$1 = AE$1, AE$2 = "Mixed"), 0.5*AE74, 0) + IF(AND(AF$1 = AG$1, AG$2 = "Mixed"), 0.5*AG74, 0)</f>
        <v>0</v>
      </c>
      <c r="AG74" s="5">
        <f>IF('Athletes - Gold'!AG74+'Athletes - Silver'!AG74+'Athletes - Bronze'!AG74 &gt; 0, 'Athletes - Gold'!AG74*'Medal values'!$B$1+'Athletes - Silver'!AG74*'Medal values'!$B$2+'Athletes - Bronze'!AG74*'Medal values'!$B$3, "") + IF(AND(AG$1 = AF$1, AF$2 = "Mixed"), 0.5*AF74, 0) + IF(AND(AG$1 = AH$1, AH$2 = "Mixed"), 0.5*AH74, 0)</f>
        <v>0</v>
      </c>
      <c r="AH74" s="5">
        <f>IF('Athletes - Gold'!AH74+'Athletes - Silver'!AH74+'Athletes - Bronze'!AH74 &gt; 0, 'Athletes - Gold'!AH74*'Medal values'!$B$1+'Athletes - Silver'!AH74*'Medal values'!$B$2+'Athletes - Bronze'!AH74*'Medal values'!$B$3, "") + IF(AND(AH$1 = AG$1, AG$2 = "Mixed"), 0.5*AG74, 0) + IF(AND(AH$1 = AI$1, AI$2 = "Mixed"), 0.5*AI74, 0)</f>
        <v>0</v>
      </c>
      <c r="AI74" s="5">
        <f>IF('Athletes - Gold'!AI74+'Athletes - Silver'!AI74+'Athletes - Bronze'!AI74 &gt; 0, 'Athletes - Gold'!AI74*'Medal values'!$B$1+'Athletes - Silver'!AI74*'Medal values'!$B$2+'Athletes - Bronze'!AI74*'Medal values'!$B$3, "") + IF(AND(AI$1 = AH$1, AH$2 = "Mixed"), 0.5*AH74, 0) + IF(AND(AI$1 = AJ$1, AJ$2 = "Mixed"), 0.5*AJ74, 0)</f>
        <v>0</v>
      </c>
      <c r="AJ74" s="5">
        <f>IF('Athletes - Gold'!AJ74+'Athletes - Silver'!AJ74+'Athletes - Bronze'!AJ74 &gt; 0, 'Athletes - Gold'!AJ74*'Medal values'!$B$1+'Athletes - Silver'!AJ74*'Medal values'!$B$2+'Athletes - Bronze'!AJ74*'Medal values'!$B$3, "") + IF(AND(AJ$1 = AI$1, AI$2 = "Mixed"), 0.5*AI74, 0) + IF(AND(AJ$1 = AK$1, AK$2 = "Mixed"), 0.5*AK74, 0)</f>
        <v>0</v>
      </c>
      <c r="AK74" s="5">
        <f>IF('Athletes - Gold'!AK74+'Athletes - Silver'!AK74+'Athletes - Bronze'!AK74 &gt; 0, 'Athletes - Gold'!AK74*'Medal values'!$B$1+'Athletes - Silver'!AK74*'Medal values'!$B$2+'Athletes - Bronze'!AK74*'Medal values'!$B$3, "") + IF(AND(AK$1 = AJ$1, AJ$2 = "Mixed"), 0.5*AJ74, 0) + IF(AND(AK$1 = AL$1, AL$2 = "Mixed"), 0.5*AL74, 0)</f>
        <v>0</v>
      </c>
      <c r="AL74" s="5">
        <f>IF('Athletes - Gold'!AL74+'Athletes - Silver'!AL74+'Athletes - Bronze'!AL74 &gt; 0, 'Athletes - Gold'!AL74*'Medal values'!$B$1+'Athletes - Silver'!AL74*'Medal values'!$B$2+'Athletes - Bronze'!AL74*'Medal values'!$B$3, "") + IF(AND(AL$1 = AK$1, AK$2 = "Mixed"), 0.5*AK74, 0) + IF(AND(AL$1 = AM$1, AM$2 = "Mixed"), 0.5*AM74, 0)</f>
        <v>0</v>
      </c>
      <c r="AM74" s="5">
        <f>IF('Athletes - Gold'!AM74+'Athletes - Silver'!AM74+'Athletes - Bronze'!AM74 &gt; 0, 'Athletes - Gold'!AM74*'Medal values'!$B$1+'Athletes - Silver'!AM74*'Medal values'!$B$2+'Athletes - Bronze'!AM74*'Medal values'!$B$3, "") + IF(AND(AM$1 = AL$1, AL$2 = "Mixed"), 0.5*AL74, 0) + IF(AND(AM$1 = AN$1, AN$2 = "Mixed"), 0.5*AN74, 0)</f>
        <v>0</v>
      </c>
      <c r="AN74" s="5">
        <f>IF('Athletes - Gold'!AN74+'Athletes - Silver'!AN74+'Athletes - Bronze'!AN74 &gt; 0, 'Athletes - Gold'!AN74*'Medal values'!$B$1+'Athletes - Silver'!AN74*'Medal values'!$B$2+'Athletes - Bronze'!AN74*'Medal values'!$B$3, "") + IF(AND(AN$1 = AM$1, AM$2 = "Mixed"), 0.5*AM74, 0) + IF(AND(AN$1 = AO$1, AO$2 = "Mixed"), 0.5*AO74, 0)</f>
        <v>0</v>
      </c>
      <c r="AO74" s="5">
        <f>IF('Athletes - Gold'!AO74+'Athletes - Silver'!AO74+'Athletes - Bronze'!AO74 &gt; 0, 'Athletes - Gold'!AO74*'Medal values'!$B$1+'Athletes - Silver'!AO74*'Medal values'!$B$2+'Athletes - Bronze'!AO74*'Medal values'!$B$3, "") + IF(AND(AO$1 = AN$1, AN$2 = "Mixed"), 0.5*AN74, 0) + IF(AND(AO$1 = AP$1, AP$2 = "Mixed"), 0.5*AP74, 0)</f>
        <v>0</v>
      </c>
      <c r="AP74" s="5">
        <f>IF('Athletes - Gold'!AP74+'Athletes - Silver'!AP74+'Athletes - Bronze'!AP74 &gt; 0, 'Athletes - Gold'!AP74*'Medal values'!$B$1+'Athletes - Silver'!AP74*'Medal values'!$B$2+'Athletes - Bronze'!AP74*'Medal values'!$B$3, "") + IF(AND(AP$1 = AO$1, AO$2 = "Mixed"), 0.5*AO74, 0) + IF(AND(AP$1 = AQ$1, AQ$2 = "Mixed"), 0.5*AQ74, 0)</f>
        <v>0</v>
      </c>
      <c r="AQ74" s="5">
        <f>IF('Athletes - Gold'!AQ74+'Athletes - Silver'!AQ74+'Athletes - Bronze'!AQ74 &gt; 0, 'Athletes - Gold'!AQ74*'Medal values'!$B$1+'Athletes - Silver'!AQ74*'Medal values'!$B$2+'Athletes - Bronze'!AQ74*'Medal values'!$B$3, "") + IF(AND(AQ$1 = AP$1, AP$2 = "Mixed"), 0.5*AP74, 0) + IF(AND(AQ$1 = AR$1, AR$2 = "Mixed"), 0.5*AR74, 0)</f>
        <v>0</v>
      </c>
      <c r="AR74" s="5">
        <f>IF('Athletes - Gold'!AR74+'Athletes - Silver'!AR74+'Athletes - Bronze'!AR74 &gt; 0, 'Athletes - Gold'!AR74*'Medal values'!$B$1+'Athletes - Silver'!AR74*'Medal values'!$B$2+'Athletes - Bronze'!AR74*'Medal values'!$B$3, "") + IF(AND(AR$1 = AQ$1, AQ$2 = "Mixed"), 0.5*AQ74, 0) + IF(AND(AR$1 = AS$1, AS$2 = "Mixed"), 0.5*AS74, 0)</f>
        <v>0</v>
      </c>
      <c r="AS74" s="5">
        <f>IF('Athletes - Gold'!AS74+'Athletes - Silver'!AS74+'Athletes - Bronze'!AS74 &gt; 0, 'Athletes - Gold'!AS74*'Medal values'!$B$1+'Athletes - Silver'!AS74*'Medal values'!$B$2+'Athletes - Bronze'!AS74*'Medal values'!$B$3, "") + IF(AND(AS$1 = AR$1, AR$2 = "Mixed"), 0.5*AR74, 0) + IF(AND(AS$1 = AT$1, AT$2 = "Mixed"), 0.5*AT74, 0)</f>
        <v>0</v>
      </c>
      <c r="AT74" s="5">
        <f>IF('Athletes - Gold'!AT74+'Athletes - Silver'!AT74+'Athletes - Bronze'!AT74 &gt; 0, 'Athletes - Gold'!AT74*'Medal values'!$B$1+'Athletes - Silver'!AT74*'Medal values'!$B$2+'Athletes - Bronze'!AT74*'Medal values'!$B$3, "") + IF(AND(AT$1 = AS$1, AS$2 = "Mixed"), 0.5*AS74, 0) + IF(AND(AT$1 = AU$1, AU$2 = "Mixed"), 0.5*AU74, 0)</f>
        <v>0</v>
      </c>
      <c r="AU74" s="5">
        <f>IF('Athletes - Gold'!AU74+'Athletes - Silver'!AU74+'Athletes - Bronze'!AU74 &gt; 0, 'Athletes - Gold'!AU74*'Medal values'!$B$1+'Athletes - Silver'!AU74*'Medal values'!$B$2+'Athletes - Bronze'!AU74*'Medal values'!$B$3, "") + IF(AND(AU$1 = AT$1, AT$2 = "Mixed"), 0.5*AT74, 0) + IF(AND(AU$1 = AV$1, AV$2 = "Mixed"), 0.5*AV74, 0)</f>
        <v>0</v>
      </c>
      <c r="AV74" s="5">
        <f>IF('Athletes - Gold'!AV74+'Athletes - Silver'!AV74+'Athletes - Bronze'!AV74 &gt; 0, 'Athletes - Gold'!AV74*'Medal values'!$B$1+'Athletes - Silver'!AV74*'Medal values'!$B$2+'Athletes - Bronze'!AV74*'Medal values'!$B$3, "") + IF(AND(AV$1 = AU$1, AU$2 = "Mixed"), 0.5*AU74, 0) + IF(AND(AV$1 = AW$1, AW$2 = "Mixed"), 0.5*AW74, 0)</f>
        <v>0</v>
      </c>
      <c r="AW74" s="5">
        <f>IF('Athletes - Gold'!AW74+'Athletes - Silver'!AW74+'Athletes - Bronze'!AW74 &gt; 0, 'Athletes - Gold'!AW74*'Medal values'!$B$1+'Athletes - Silver'!AW74*'Medal values'!$B$2+'Athletes - Bronze'!AW74*'Medal values'!$B$3, "") + IF(AND(AW$1 = AV$1, AV$2 = "Mixed"), 0.5*AV74, 0) + IF(AND(AW$1 = AX$1, AX$2 = "Mixed"), 0.5*AX74, 0)</f>
        <v>0</v>
      </c>
      <c r="AX74" s="5">
        <f>IF('Athletes - Gold'!AX74+'Athletes - Silver'!AX74+'Athletes - Bronze'!AX74 &gt; 0, 'Athletes - Gold'!AX74*'Medal values'!$B$1+'Athletes - Silver'!AX74*'Medal values'!$B$2+'Athletes - Bronze'!AX74*'Medal values'!$B$3, "") + IF(AND(AX$1 = AW$1, AW$2 = "Mixed"), 0.5*AW74, 0) + IF(AND(AX$1 = AY$1, AY$2 = "Mixed"), 0.5*AY74, 0)</f>
        <v>0</v>
      </c>
      <c r="AY74" s="5">
        <f>IF('Athletes - Gold'!AY74+'Athletes - Silver'!AY74+'Athletes - Bronze'!AY74 &gt; 0, 'Athletes - Gold'!AY74*'Medal values'!$B$1+'Athletes - Silver'!AY74*'Medal values'!$B$2+'Athletes - Bronze'!AY74*'Medal values'!$B$3, "") + IF(AND(AY$1 = AX$1, AX$2 = "Mixed"), 0.5*AX74, 0) + IF(AND(AY$1 = AZ$1, AZ$2 = "Mixed"), 0.5*AZ74, 0)</f>
        <v>1</v>
      </c>
      <c r="AZ74" s="5">
        <f>IF('Athletes - Gold'!AZ74+'Athletes - Silver'!AZ74+'Athletes - Bronze'!AZ74 &gt; 0, 'Athletes - Gold'!AZ74*'Medal values'!$B$1+'Athletes - Silver'!AZ74*'Medal values'!$B$2+'Athletes - Bronze'!AZ74*'Medal values'!$B$3, "") + IF(AND(AZ$1 = AY$1, AY$2 = "Mixed"), 0.5*AY74, 0) + IF(AND(AZ$1 = BA$1, BA$2 = "Mixed"), 0.5*BA74, 0)</f>
        <v>0</v>
      </c>
      <c r="BA74" s="5">
        <f>IF('Athletes - Gold'!BA74+'Athletes - Silver'!BA74+'Athletes - Bronze'!BA74 &gt; 0, 'Athletes - Gold'!BA74*'Medal values'!$B$1+'Athletes - Silver'!BA74*'Medal values'!$B$2+'Athletes - Bronze'!BA74*'Medal values'!$B$3, "") + IF(AND(BA$1 = AZ$1, AZ$2 = "Mixed"), 0.5*AZ74, 0) + IF(AND(BA$1 = BB$1, BB$2 = "Mixed"), 0.5*BB74, 0)</f>
        <v>0</v>
      </c>
      <c r="BB74" s="5">
        <f>IF('Athletes - Gold'!BB74+'Athletes - Silver'!BB74+'Athletes - Bronze'!BB74 &gt; 0, 'Athletes - Gold'!BB74*'Medal values'!$B$1+'Athletes - Silver'!BB74*'Medal values'!$B$2+'Athletes - Bronze'!BB74*'Medal values'!$B$3, "") + IF(AND(BB$1 = BA$1, BA$2 = "Mixed"), 0.5*BA74, 0) + IF(AND(BB$1 = BC$1, BC$2 = "Mixed"), 0.5*BC74, 0)</f>
        <v>0</v>
      </c>
      <c r="BC74" s="5">
        <f>IF('Athletes - Gold'!BC74+'Athletes - Silver'!BC74+'Athletes - Bronze'!BC74 &gt; 0, 'Athletes - Gold'!BC74*'Medal values'!$B$1+'Athletes - Silver'!BC74*'Medal values'!$B$2+'Athletes - Bronze'!BC74*'Medal values'!$B$3, "") + IF(AND(BC$1 = BB$1, BB$2 = "Mixed"), 0.5*BB74, 0) + IF(AND(BC$1 = BD$1, BD$2 = "Mixed"), 0.5*BD74, 0)</f>
        <v>0</v>
      </c>
      <c r="BD74" s="5">
        <f>IF('Athletes - Gold'!BD74+'Athletes - Silver'!BD74+'Athletes - Bronze'!BD74 &gt; 0, 'Athletes - Gold'!BD74*'Medal values'!$B$1+'Athletes - Silver'!BD74*'Medal values'!$B$2+'Athletes - Bronze'!BD74*'Medal values'!$B$3, "") + IF(AND(BD$1 = BC$1, BC$2 = "Mixed"), 0.5*BC74, 0) + IF(AND(BD$1 = BE$1, BE$2 = "Mixed"), 0.5*BE74, 0)</f>
        <v>0</v>
      </c>
      <c r="BE74" s="5">
        <f>IF('Athletes - Gold'!BE74+'Athletes - Silver'!BE74+'Athletes - Bronze'!BE74 &gt; 0, 'Athletes - Gold'!BE74*'Medal values'!$B$1+'Athletes - Silver'!BE74*'Medal values'!$B$2+'Athletes - Bronze'!BE74*'Medal values'!$B$3, "") + IF(AND(BE$1 = BD$1, BD$2 = "Mixed"), 0.5*BD74, 0) + IF(AND(BE$1 = BF$1, BF$2 = "Mixed"), 0.5*BF74, 0)</f>
        <v>0</v>
      </c>
      <c r="BF74" s="5">
        <f>IF('Athletes - Gold'!BF74+'Athletes - Silver'!BF74+'Athletes - Bronze'!BF74 &gt; 0, 'Athletes - Gold'!BF74*'Medal values'!$B$1+'Athletes - Silver'!BF74*'Medal values'!$B$2+'Athletes - Bronze'!BF74*'Medal values'!$B$3, "") + IF(AND(BF$1 = BE$1, BE$2 = "Mixed"), 0.5*BE74, 0) + IF(AND(BF$1 = BG$1, BG$2 = "Mixed"), 0.5*BG74, 0)</f>
        <v>0</v>
      </c>
      <c r="BG74" s="5">
        <f>IF('Athletes - Gold'!BG74+'Athletes - Silver'!BG74+'Athletes - Bronze'!BG74 &gt; 0, 'Athletes - Gold'!BG74*'Medal values'!$B$1+'Athletes - Silver'!BG74*'Medal values'!$B$2+'Athletes - Bronze'!BG74*'Medal values'!$B$3, "") + IF(AND(BG$1 = BF$1, BF$2 = "Mixed"), 0.5*BF74, 0) + IF(AND(BG$1 = BH$1, BH$2 = "Mixed"), 0.5*BH74, 0)</f>
        <v>0</v>
      </c>
      <c r="BH74" s="5">
        <f>IF('Athletes - Gold'!BH74+'Athletes - Silver'!BH74+'Athletes - Bronze'!BH74 &gt; 0, 'Athletes - Gold'!BH74*'Medal values'!$B$1+'Athletes - Silver'!BH74*'Medal values'!$B$2+'Athletes - Bronze'!BH74*'Medal values'!$B$3, "") + IF(AND(BH$1 = BG$1, BG$2 = "Mixed"), 0.5*BG74, 0) + IF(AND(BH$1 = BI$1, BI$2 = "Mixed"), 0.5*BI74, 0)</f>
        <v>0</v>
      </c>
      <c r="BI74" s="5">
        <f>IF('Athletes - Gold'!BI74+'Athletes - Silver'!BI74+'Athletes - Bronze'!BI74 &gt; 0, 'Athletes - Gold'!BI74*'Medal values'!$B$1+'Athletes - Silver'!BI74*'Medal values'!$B$2+'Athletes - Bronze'!BI74*'Medal values'!$B$3, "") + IF(AND(BI$1 = BH$1, BH$2 = "Mixed"), 0.5*BH74, 0) + IF(AND(BI$1 = BJ$1, BJ$2 = "Mixed"), 0.5*BJ74, 0)</f>
        <v>0</v>
      </c>
      <c r="BJ74" s="5">
        <f>IF('Athletes - Gold'!BJ74+'Athletes - Silver'!BJ74+'Athletes - Bronze'!BJ74 &gt; 0, 'Athletes - Gold'!BJ74*'Medal values'!$B$1+'Athletes - Silver'!BJ74*'Medal values'!$B$2+'Athletes - Bronze'!BJ74*'Medal values'!$B$3, "") + IF(AND(BJ$1 = BI$1, BI$2 = "Mixed"), 0.5*BI74, 0) + IF(AND(BJ$1 = BK$1, BK$2 = "Mixed"), 0.5*BK74, 0)</f>
        <v>0</v>
      </c>
      <c r="BK74" s="5">
        <f>IF('Athletes - Gold'!BK74+'Athletes - Silver'!BK74+'Athletes - Bronze'!BK74 &gt; 0, 'Athletes - Gold'!BK74*'Medal values'!$B$1+'Athletes - Silver'!BK74*'Medal values'!$B$2+'Athletes - Bronze'!BK74*'Medal values'!$B$3, "") + IF(AND(BK$1 = BJ$1, BJ$2 = "Mixed"), 0.5*BJ74, 0) + IF(AND(BK$1 = BL$1, BL$2 = "Mixed"), 0.5*BL74, 0)</f>
        <v>0</v>
      </c>
      <c r="BL74" s="5">
        <f>IF('Athletes - Gold'!BL74+'Athletes - Silver'!BL74+'Athletes - Bronze'!BL74 &gt; 0, 'Athletes - Gold'!BL74*'Medal values'!$B$1+'Athletes - Silver'!BL74*'Medal values'!$B$2+'Athletes - Bronze'!BL74*'Medal values'!$B$3, "") + IF(AND(BL$1 = BK$1, BK$2 = "Mixed"), 0.5*BK74, 0) + IF(AND(BL$1 = BM$1, BM$2 = "Mixed"), 0.5*BM74, 0)</f>
        <v>0</v>
      </c>
      <c r="BM74" s="5">
        <f>IF('Athletes - Gold'!BM74+'Athletes - Silver'!BM74+'Athletes - Bronze'!BM74 &gt; 0, 'Athletes - Gold'!BM74*'Medal values'!$B$1+'Athletes - Silver'!BM74*'Medal values'!$B$2+'Athletes - Bronze'!BM74*'Medal values'!$B$3, "") + IF(AND(BM$1 = BL$1, BL$2 = "Mixed"), 0.5*BL74, 0) + IF(AND(BM$1 = BN$1, BN$2 = "Mixed"), 0.5*BN74, 0)</f>
        <v>0</v>
      </c>
      <c r="BN74" s="5">
        <f>IF('Athletes - Gold'!BN74+'Athletes - Silver'!BN74+'Athletes - Bronze'!BN74 &gt; 0, 'Athletes - Gold'!BN74*'Medal values'!$B$1+'Athletes - Silver'!BN74*'Medal values'!$B$2+'Athletes - Bronze'!BN74*'Medal values'!$B$3, "") + IF(AND(BN$1 = BM$1, BM$2 = "Mixed"), 0.5*BM74, 0) + IF(AND(BN$1 = BO$1, BO$2 = "Mixed"), 0.5*BO74, 0)</f>
        <v>0</v>
      </c>
      <c r="BO74" s="5">
        <f>IF('Athletes - Gold'!BO74+'Athletes - Silver'!BO74+'Athletes - Bronze'!BO74 &gt; 0, 'Athletes - Gold'!BO74*'Medal values'!$B$1+'Athletes - Silver'!BO74*'Medal values'!$B$2+'Athletes - Bronze'!BO74*'Medal values'!$B$3, "") + IF(AND(BO$1 = BN$1, BN$2 = "Mixed"), 0.5*BN74, 0) + IF(AND(BO$1 = BP$1, BP$2 = "Mixed"), 0.5*BP74, 0)</f>
        <v>0</v>
      </c>
      <c r="BP74" s="5">
        <f>IF('Athletes - Gold'!BP74+'Athletes - Silver'!BP74+'Athletes - Bronze'!BP74 &gt; 0, 'Athletes - Gold'!BP74*'Medal values'!$B$1+'Athletes - Silver'!BP74*'Medal values'!$B$2+'Athletes - Bronze'!BP74*'Medal values'!$B$3, "") + IF(AND(BP$1 = BO$1, BO$2 = "Mixed"), 0.5*BO74, 0) + IF(AND(BP$1 = BQ$1, BQ$2 = "Mixed"), 0.5*BQ74, 0)</f>
        <v>0</v>
      </c>
      <c r="BQ74" s="5">
        <f>IF('Athletes - Gold'!BQ74+'Athletes - Silver'!BQ74+'Athletes - Bronze'!BQ74 &gt; 0, 'Athletes - Gold'!BQ74*'Medal values'!$B$1+'Athletes - Silver'!BQ74*'Medal values'!$B$2+'Athletes - Bronze'!BQ74*'Medal values'!$B$3, "") + IF(AND(BQ$1 = BP$1, BP$2 = "Mixed"), 0.5*BP74, 0) + IF(AND(BQ$1 = BR$1, BR$2 = "Mixed"), 0.5*BR74, 0)</f>
        <v>0</v>
      </c>
      <c r="BR74" s="5">
        <f>IF('Athletes - Gold'!BR74+'Athletes - Silver'!BR74+'Athletes - Bronze'!BR74 &gt; 0, 'Athletes - Gold'!BR74*'Medal values'!$B$1+'Athletes - Silver'!BR74*'Medal values'!$B$2+'Athletes - Bronze'!BR74*'Medal values'!$B$3, "") + IF(AND(BR$1 = BQ$1, BQ$2 = "Mixed"), 0.5*BQ74, 0) + IF(AND(BR$1 = BS$1, BS$2 = "Mixed"), 0.5*BS74, 0)</f>
        <v>0</v>
      </c>
      <c r="BS74" s="5">
        <f>IF('Athletes - Gold'!BS74+'Athletes - Silver'!BS74+'Athletes - Bronze'!BS74 &gt; 0, 'Athletes - Gold'!BS74*'Medal values'!$B$1+'Athletes - Silver'!BS74*'Medal values'!$B$2+'Athletes - Bronze'!BS74*'Medal values'!$B$3, "") + IF(AND(BS$1 = BR$1, BR$2 = "Mixed"), 0.5*BR74, 0) + IF(AND(BS$1 = BT$1, BT$2 = "Mixed"), 0.5*BT74, 0)</f>
        <v>0</v>
      </c>
      <c r="BT74" s="5">
        <f>IF('Athletes - Gold'!BT74+'Athletes - Silver'!BT74+'Athletes - Bronze'!BT74 &gt; 0, 'Athletes - Gold'!BT74*'Medal values'!$B$1+'Athletes - Silver'!BT74*'Medal values'!$B$2+'Athletes - Bronze'!BT74*'Medal values'!$B$3, "") + IF(AND(BT$1 = BS$1, BS$2 = "Mixed"), 0.5*BS74, 0) + IF(AND(BT$1 = BU$1, BU$2 = "Mixed"), 0.5*BU74, 0)</f>
        <v>0</v>
      </c>
      <c r="BU74" s="5">
        <f>IF('Athletes - Gold'!BU74+'Athletes - Silver'!BU74+'Athletes - Bronze'!BU74 &gt; 0, 'Athletes - Gold'!BU74*'Medal values'!$B$1+'Athletes - Silver'!BU74*'Medal values'!$B$2+'Athletes - Bronze'!BU74*'Medal values'!$B$3, "") + IF(AND(BU$1 = BT$1, BT$2 = "Mixed"), 0.5*BT74, 0) + IF(AND(BU$1 = BV$1, BV$2 = "Mixed"), 0.5*BV74, 0)</f>
        <v>0</v>
      </c>
      <c r="BV74" s="5">
        <f>IF('Athletes - Gold'!BV74+'Athletes - Silver'!BV74+'Athletes - Bronze'!BV74 &gt; 0, 'Athletes - Gold'!BV74*'Medal values'!$B$1+'Athletes - Silver'!BV74*'Medal values'!$B$2+'Athletes - Bronze'!BV74*'Medal values'!$B$3, "") + IF(AND(BV$1 = BU$1, BU$2 = "Mixed"), 0.5*BU74, 0) + IF(AND(BV$1 = BW$1, BW$2 = "Mixed"), 0.5*BW74, 0)</f>
        <v>0</v>
      </c>
      <c r="BW74" s="5">
        <f>IF('Athletes - Gold'!BW74+'Athletes - Silver'!BW74+'Athletes - Bronze'!BW74 &gt; 0, 'Athletes - Gold'!BW74*'Medal values'!$B$1+'Athletes - Silver'!BW74*'Medal values'!$B$2+'Athletes - Bronze'!BW74*'Medal values'!$B$3, "") + IF(AND(BW$1 = BV$1, BV$2 = "Mixed"), 0.5*BV74, 0) + IF(AND(BW$1 = BX$1, BX$2 = "Mixed"), 0.5*BX74, 0)</f>
        <v>0</v>
      </c>
      <c r="BX74" s="5">
        <f>IF('Athletes - Gold'!BX74+'Athletes - Silver'!BX74+'Athletes - Bronze'!BX74 &gt; 0, 'Athletes - Gold'!BX74*'Medal values'!$B$1+'Athletes - Silver'!BX74*'Medal values'!$B$2+'Athletes - Bronze'!BX74*'Medal values'!$B$3, "") + IF(AND(BX$1 = BW$1, BW$2 = "Mixed"), 0.5*BW74, 0) + IF(AND(BX$1 = BY$1, BY$2 = "Mixed"), 0.5*BY74, 0)</f>
        <v>0</v>
      </c>
      <c r="BY74" s="5">
        <f>IF('Athletes - Gold'!BY74+'Athletes - Silver'!BY74+'Athletes - Bronze'!BY74 &gt; 0, 'Athletes - Gold'!BY74*'Medal values'!$B$1+'Athletes - Silver'!BY74*'Medal values'!$B$2+'Athletes - Bronze'!BY74*'Medal values'!$B$3, "") + IF(AND(BY$1 = BX$1, BX$2 = "Mixed"), 0.5*BX74, 0) + IF(AND(BY$1 = BZ$1, BZ$2 = "Mixed"), 0.5*BZ74, 0)</f>
        <v>0</v>
      </c>
      <c r="BZ74" s="5">
        <f>IF('Athletes - Gold'!BZ74+'Athletes - Silver'!BZ74+'Athletes - Bronze'!BZ74 &gt; 0, 'Athletes - Gold'!BZ74*'Medal values'!$B$1+'Athletes - Silver'!BZ74*'Medal values'!$B$2+'Athletes - Bronze'!BZ74*'Medal values'!$B$3, "") + IF(AND(BZ$1 = BY$1, BY$2 = "Mixed"), 0.5*BY74, 0) + IF(AND(BZ$1 = CA$1, CA$2 = "Mixed"), 0.5*CA74, 0)</f>
        <v>0</v>
      </c>
      <c r="CA74" s="5">
        <f>IF('Athletes - Gold'!CA74+'Athletes - Silver'!CA74+'Athletes - Bronze'!CA74 &gt; 0, 'Athletes - Gold'!CA74*'Medal values'!$B$1+'Athletes - Silver'!CA74*'Medal values'!$B$2+'Athletes - Bronze'!CA74*'Medal values'!$B$3, "") + IF(AND(CA$1 = BZ$1, BZ$2 = "Mixed"), 0.5*BZ74, 0) + IF(AND(CA$1 = CB$1, CB$2 = "Mixed"), 0.5*CB74, 0)</f>
        <v>0</v>
      </c>
      <c r="CB74" s="5">
        <f>IF('Athletes - Gold'!CB74+'Athletes - Silver'!CB74+'Athletes - Bronze'!CB74 &gt; 0, 'Athletes - Gold'!CB74*'Medal values'!$B$1+'Athletes - Silver'!CB74*'Medal values'!$B$2+'Athletes - Bronze'!CB74*'Medal values'!$B$3, "") + IF(AND(CB$1 = CA$1, CA$2 = "Mixed"), 0.5*CA74, 0) + IF(AND(CB$1 = CC$1, CC$2 = "Mixed"), 0.5*CC74, 0)</f>
        <v>0</v>
      </c>
      <c r="CC74" s="5">
        <f>IF('Athletes - Gold'!CC74+'Athletes - Silver'!CC74+'Athletes - Bronze'!CC74 &gt; 0, 'Athletes - Gold'!CC74*'Medal values'!$B$1+'Athletes - Silver'!CC74*'Medal values'!$B$2+'Athletes - Bronze'!CC74*'Medal values'!$B$3, "") + IF(AND(CC$1 = CB$1, CB$2 = "Mixed"), 0.5*CB74, 0) + IF(AND(CC$1 = CD$1, CD$2 = "Mixed"), 0.5*CD74, 0)</f>
        <v>0</v>
      </c>
      <c r="CD74" s="5">
        <f>IF('Athletes - Gold'!CD74+'Athletes - Silver'!CD74+'Athletes - Bronze'!CD74 &gt; 0, 'Athletes - Gold'!CD74*'Medal values'!$B$1+'Athletes - Silver'!CD74*'Medal values'!$B$2+'Athletes - Bronze'!CD74*'Medal values'!$B$3, "") + IF(AND(CD$1 = CC$1, CC$2 = "Mixed"), 0.5*CC74, 0) + IF(AND(CD$1 = CE$1, CE$2 = "Mixed"), 0.5*CE74, 0)</f>
        <v>0</v>
      </c>
      <c r="CE74" s="5">
        <f>IF('Athletes - Gold'!CE74+'Athletes - Silver'!CE74+'Athletes - Bronze'!CE74 &gt; 0, 'Athletes - Gold'!CE74*'Medal values'!$B$1+'Athletes - Silver'!CE74*'Medal values'!$B$2+'Athletes - Bronze'!CE74*'Medal values'!$B$3, "") + IF(AND(CE$1 = CD$1, CD$2 = "Mixed"), 0.5*CD74, 0) + IF(AND(CE$1 = CF$1, CF$2 = "Mixed"), 0.5*CF74, 0)</f>
        <v>0</v>
      </c>
      <c r="CF74" s="5">
        <f>IF('Athletes - Gold'!CF74+'Athletes - Silver'!CF74+'Athletes - Bronze'!CF74 &gt; 0, 'Athletes - Gold'!CF74*'Medal values'!$B$1+'Athletes - Silver'!CF74*'Medal values'!$B$2+'Athletes - Bronze'!CF74*'Medal values'!$B$3, "") + IF(AND(CF$1 = CE$1, CE$2 = "Mixed"), 0.5*CE74, 0) + IF(AND(CF$1 = CG$1, CG$2 = "Mixed"), 0.5*CG74, 0)</f>
        <v>0</v>
      </c>
      <c r="CG74" s="5">
        <f>IF('Athletes - Gold'!CG74+'Athletes - Silver'!CG74+'Athletes - Bronze'!CG74 &gt; 0, 'Athletes - Gold'!CG74*'Medal values'!$B$1+'Athletes - Silver'!CG74*'Medal values'!$B$2+'Athletes - Bronze'!CG74*'Medal values'!$B$3, "") + IF(AND(CG$1 = CF$1, CF$2 = "Mixed"), 0.5*CF74, 0) + IF(AND(CG$1 = CH$1, CH$2 = "Mixed"), 0.5*CH74, 0)</f>
        <v>0</v>
      </c>
      <c r="CH74" s="5">
        <f>IF('Athletes - Gold'!CH74+'Athletes - Silver'!CH74+'Athletes - Bronze'!CH74 &gt; 0, 'Athletes - Gold'!CH74*'Medal values'!$B$1+'Athletes - Silver'!CH74*'Medal values'!$B$2+'Athletes - Bronze'!CH74*'Medal values'!$B$3, "") + IF(AND(CH$1 = CG$1, CG$2 = "Mixed"), 0.5*CG74, 0) + IF(AND(CH$1 = CI$1, CI$2 = "Mixed"), 0.5*CI74, 0)</f>
        <v>0</v>
      </c>
      <c r="CI74" s="5">
        <f>IF('Athletes - Gold'!CI74+'Athletes - Silver'!CI74+'Athletes - Bronze'!CI74 &gt; 0, 'Athletes - Gold'!CI74*'Medal values'!$B$1+'Athletes - Silver'!CI74*'Medal values'!$B$2+'Athletes - Bronze'!CI74*'Medal values'!$B$3, "") + IF(AND(CI$1 = CH$1, CH$2 = "Mixed"), 0.5*CH74, 0) + IF(AND(CI$1 = CJ$1, CJ$2 = "Mixed"), 0.5*CJ74, 0)</f>
        <v>0</v>
      </c>
      <c r="CJ74" s="5">
        <f>IF('Athletes - Gold'!CJ74+'Athletes - Silver'!CJ74+'Athletes - Bronze'!CJ74 &gt; 0, 'Athletes - Gold'!CJ74*'Medal values'!$B$1+'Athletes - Silver'!CJ74*'Medal values'!$B$2+'Athletes - Bronze'!CJ74*'Medal values'!$B$3, "") + IF(AND(CJ$1 = CI$1, CI$2 = "Mixed"), 0.5*CI74, 0) + IF(AND(CJ$1 = CK$1, CK$2 = "Mixed"), 0.5*CK74, 0)</f>
        <v>0</v>
      </c>
      <c r="CK74" s="5">
        <f>IF('Athletes - Gold'!CK74+'Athletes - Silver'!CK74+'Athletes - Bronze'!CK74 &gt; 0, 'Athletes - Gold'!CK74*'Medal values'!$B$1+'Athletes - Silver'!CK74*'Medal values'!$B$2+'Athletes - Bronze'!CK74*'Medal values'!$B$3, "") + IF(AND(CK$1 = CJ$1, CJ$2 = "Mixed"), 0.5*CJ74, 0) + IF(AND(CK$1 = CL$1, CL$2 = "Mixed"), 0.5*CL74, 0)</f>
        <v>0</v>
      </c>
      <c r="CL74" s="5">
        <f>IF('Athletes - Gold'!CL74+'Athletes - Silver'!CL74+'Athletes - Bronze'!CL74 &gt; 0, 'Athletes - Gold'!CL74*'Medal values'!$B$1+'Athletes - Silver'!CL74*'Medal values'!$B$2+'Athletes - Bronze'!CL74*'Medal values'!$B$3, "") + IF(AND(CL$1 = CK$1, CK$2 = "Mixed"), 0.5*CK74, 0) + IF(AND(CL$1 = CM$1, CM$2 = "Mixed"), 0.5*CM74, 0)</f>
        <v>0</v>
      </c>
      <c r="CM74" s="5">
        <f>IF('Athletes - Gold'!CM74+'Athletes - Silver'!CM74+'Athletes - Bronze'!CM74 &gt; 0, 'Athletes - Gold'!CM74*'Medal values'!$B$1+'Athletes - Silver'!CM74*'Medal values'!$B$2+'Athletes - Bronze'!CM74*'Medal values'!$B$3, "") + IF(AND(CM$1 = CL$1, CL$2 = "Mixed"), 0.5*CL74, 0) + IF(AND(CM$1 = CN$1, CN$2 = "Mixed"), 0.5*CN74, 0)</f>
        <v>0</v>
      </c>
      <c r="CN74" s="5">
        <f>IF('Athletes - Gold'!CN74+'Athletes - Silver'!CN74+'Athletes - Bronze'!CN74 &gt; 0, 'Athletes - Gold'!CN74*'Medal values'!$B$1+'Athletes - Silver'!CN74*'Medal values'!$B$2+'Athletes - Bronze'!CN74*'Medal values'!$B$3, "") + IF(AND(CN$1 = CM$1, CM$2 = "Mixed"), 0.5*CM74, 0) + IF(AND(CN$1 = CO$1, CO$2 = "Mixed"), 0.5*CO74, 0)</f>
        <v>0</v>
      </c>
      <c r="CO74" s="5">
        <f>IF('Athletes - Gold'!CO74+'Athletes - Silver'!CO74+'Athletes - Bronze'!CO74 &gt; 0, 'Athletes - Gold'!CO74*'Medal values'!$B$1+'Athletes - Silver'!CO74*'Medal values'!$B$2+'Athletes - Bronze'!CO74*'Medal values'!$B$3, "") + IF(AND(CO$1 = CN$1, CN$2 = "Mixed"), 0.5*CN74, 0) + IF(AND(CO$1 = CP$1, CP$2 = "Mixed"), 0.5*CP74, 0)</f>
        <v>0</v>
      </c>
      <c r="CP74" s="5">
        <f>IF('Athletes - Gold'!CP74+'Athletes - Silver'!CP74+'Athletes - Bronze'!CP74 &gt; 0, 'Athletes - Gold'!CP74*'Medal values'!$B$1+'Athletes - Silver'!CP74*'Medal values'!$B$2+'Athletes - Bronze'!CP74*'Medal values'!$B$3, "") + IF(AND(CP$1 = CO$1, CO$2 = "Mixed"), 0.5*CO74, 0) + IF(AND(CP$1 = CQ$1, CQ$2 = "Mixed"), 0.5*CQ74, 0)</f>
        <v>0</v>
      </c>
      <c r="CQ74" s="5">
        <f>IF('Athletes - Gold'!CQ74+'Athletes - Silver'!CQ74+'Athletes - Bronze'!CQ74 &gt; 0, 'Athletes - Gold'!CQ74*'Medal values'!$B$1+'Athletes - Silver'!CQ74*'Medal values'!$B$2+'Athletes - Bronze'!CQ74*'Medal values'!$B$3, "") + IF(AND(CQ$1 = CP$1, CP$2 = "Mixed"), 0.5*CP74, 0) + IF(AND(CQ$1 = CR$1, CR$2 = "Mixed"), 0.5*CR74, 0)</f>
        <v>0</v>
      </c>
      <c r="CR74" s="5">
        <f>IF('Athletes - Gold'!CR74+'Athletes - Silver'!CR74+'Athletes - Bronze'!CR74 &gt; 0, 'Athletes - Gold'!CR74*'Medal values'!$B$1+'Athletes - Silver'!CR74*'Medal values'!$B$2+'Athletes - Bronze'!CR74*'Medal values'!$B$3, "") + IF(AND(CR$1 = CQ$1, CQ$2 = "Mixed"), 0.5*CQ74, 0) + IF(AND(CR$1 = CS$1, CS$2 = "Mixed"), 0.5*CS74, 0)</f>
        <v>0</v>
      </c>
      <c r="CS74" s="5">
        <f>IF('Athletes - Gold'!CS74+'Athletes - Silver'!CS74+'Athletes - Bronze'!CS74 &gt; 0, 'Athletes - Gold'!CS74*'Medal values'!$B$1+'Athletes - Silver'!CS74*'Medal values'!$B$2+'Athletes - Bronze'!CS74*'Medal values'!$B$3, "") + IF(AND(CS$1 = CR$1, CR$2 = "Mixed"), 0.5*CR74, 0) + IF(AND(CS$1 = CT$1, CT$2 = "Mixed"), 0.5*CT74, 0)</f>
        <v>0</v>
      </c>
      <c r="CT74" s="5">
        <f>IF('Athletes - Gold'!CT74+'Athletes - Silver'!CT74+'Athletes - Bronze'!CT74 &gt; 0, 'Athletes - Gold'!CT74*'Medal values'!$B$1+'Athletes - Silver'!CT74*'Medal values'!$B$2+'Athletes - Bronze'!CT74*'Medal values'!$B$3, "") + IF(AND(CT$1 = CS$1, CS$2 = "Mixed"), 0.5*CS74, 0) + IF(AND(CT$1 = CU$1, CU$2 = "Mixed"), 0.5*CU74, 0)</f>
        <v>0</v>
      </c>
      <c r="CU74" s="5">
        <f>IF('Athletes - Gold'!CU74+'Athletes - Silver'!CU74+'Athletes - Bronze'!CU74 &gt; 0, 'Athletes - Gold'!CU74*'Medal values'!$B$1+'Athletes - Silver'!CU74*'Medal values'!$B$2+'Athletes - Bronze'!CU74*'Medal values'!$B$3, "") + IF(AND(CU$1 = CT$1, CT$2 = "Mixed"), 0.5*CT74, 0) + IF(AND(CU$1 = CV$1, CV$2 = "Mixed"), 0.5*CV74, 0)</f>
        <v>0</v>
      </c>
      <c r="CV74" s="5">
        <f>IF('Athletes - Gold'!CV74+'Athletes - Silver'!CV74+'Athletes - Bronze'!CV74 &gt; 0, 'Athletes - Gold'!CV74*'Medal values'!$B$1+'Athletes - Silver'!CV74*'Medal values'!$B$2+'Athletes - Bronze'!CV74*'Medal values'!$B$3, "") + IF(AND(CV$1 = CU$1, CU$2 = "Mixed"), 0.5*CU74, 0) + IF(AND(CV$1 = CW$1, CW$2 = "Mixed"), 0.5*CW74, 0)</f>
        <v>0</v>
      </c>
      <c r="CW74" s="5">
        <f t="shared" ref="CW74:CX74" si="73">SUMIF($B$2:$CV$2,CW$2, $B74:$CV74)</f>
        <v>5.001</v>
      </c>
      <c r="CX74" s="5">
        <f t="shared" si="73"/>
        <v>2.000001</v>
      </c>
      <c r="CY74" s="5">
        <f t="shared" si="3"/>
        <v>7.001001</v>
      </c>
    </row>
    <row r="75">
      <c r="A75" s="5" t="str">
        <f>Countries!A73</f>
        <v>PUR</v>
      </c>
      <c r="B75" s="5">
        <f>IF('Athletes - Gold'!B75+'Athletes - Silver'!B75+'Athletes - Bronze'!B75 &gt; 0, 'Athletes - Gold'!B75*'Medal values'!$B$1+'Athletes - Silver'!B75*'Medal values'!$B$2+'Athletes - Bronze'!B75*'Medal values'!$B$3, "") + IF(AND(B$1 = A$1, A$2 = "Mixed"), 0.5*A75, 0) + IF(AND(B$1 = C$1, C$2 = "Mixed"), 0.5*C75, 0)</f>
        <v>0</v>
      </c>
      <c r="C75" s="5">
        <f>IF('Athletes - Gold'!C75+'Athletes - Silver'!C75+'Athletes - Bronze'!C75 &gt; 0, 'Athletes - Gold'!C75*'Medal values'!$B$1+'Athletes - Silver'!C75*'Medal values'!$B$2+'Athletes - Bronze'!C75*'Medal values'!$B$3, "") + IF(AND(C$1 = B$1, B$2 = "Mixed"), 0.5*B75, 0) + IF(AND(C$1 = D$1, D$2 = "Mixed"), 0.5*D75, 0)</f>
        <v>0</v>
      </c>
      <c r="D75" s="5">
        <f>IF('Athletes - Gold'!D75+'Athletes - Silver'!D75+'Athletes - Bronze'!D75 &gt; 0, 'Athletes - Gold'!D75*'Medal values'!$B$1+'Athletes - Silver'!D75*'Medal values'!$B$2+'Athletes - Bronze'!D75*'Medal values'!$B$3, "") + IF(AND(D$1 = C$1, C$2 = "Mixed"), 0.5*C75, 0) + IF(AND(D$1 = E$1, E$2 = "Mixed"), 0.5*E75, 0)</f>
        <v>0</v>
      </c>
      <c r="E75" s="5">
        <f>IF('Athletes - Gold'!E75+'Athletes - Silver'!E75+'Athletes - Bronze'!E75 &gt; 0, 'Athletes - Gold'!E75*'Medal values'!$B$1+'Athletes - Silver'!E75*'Medal values'!$B$2+'Athletes - Bronze'!E75*'Medal values'!$B$3, "") + IF(AND(E$1 = D$1, D$2 = "Mixed"), 0.5*D75, 0) + IF(AND(E$1 = F$1, F$2 = "Mixed"), 0.5*F75, 0)</f>
        <v>0</v>
      </c>
      <c r="F75" s="5">
        <f>IF('Athletes - Gold'!F75+'Athletes - Silver'!F75+'Athletes - Bronze'!F75 &gt; 0, 'Athletes - Gold'!F75*'Medal values'!$B$1+'Athletes - Silver'!F75*'Medal values'!$B$2+'Athletes - Bronze'!F75*'Medal values'!$B$3, "") + IF(AND(F$1 = E$1, E$2 = "Mixed"), 0.5*E75, 0) + IF(AND(F$1 = G$1, G$2 = "Mixed"), 0.5*G75, 0)</f>
        <v>0</v>
      </c>
      <c r="G75" s="5">
        <f>IF('Athletes - Gold'!G75+'Athletes - Silver'!G75+'Athletes - Bronze'!G75 &gt; 0, 'Athletes - Gold'!G75*'Medal values'!$B$1+'Athletes - Silver'!G75*'Medal values'!$B$2+'Athletes - Bronze'!G75*'Medal values'!$B$3, "") + IF(AND(G$1 = F$1, F$2 = "Mixed"), 0.5*F75, 0) + IF(AND(G$1 = H$1, H$2 = "Mixed"), 0.5*H75, 0)</f>
        <v>0</v>
      </c>
      <c r="H75" s="5">
        <f>IF('Athletes - Gold'!H75+'Athletes - Silver'!H75+'Athletes - Bronze'!H75 &gt; 0, 'Athletes - Gold'!H75*'Medal values'!$B$1+'Athletes - Silver'!H75*'Medal values'!$B$2+'Athletes - Bronze'!H75*'Medal values'!$B$3, "") + IF(AND(H$1 = G$1, G$2 = "Mixed"), 0.5*G75, 0) + IF(AND(H$1 = I$1, I$2 = "Mixed"), 0.5*I75, 0)</f>
        <v>0</v>
      </c>
      <c r="I75" s="5">
        <f>IF('Athletes - Gold'!I75+'Athletes - Silver'!I75+'Athletes - Bronze'!I75 &gt; 0, 'Athletes - Gold'!I75*'Medal values'!$B$1+'Athletes - Silver'!I75*'Medal values'!$B$2+'Athletes - Bronze'!I75*'Medal values'!$B$3, "") + IF(AND(I$1 = H$1, H$2 = "Mixed"), 0.5*H75, 0) + IF(AND(I$1 = J$1, J$2 = "Mixed"), 0.5*J75, 0)</f>
        <v>0</v>
      </c>
      <c r="J75" s="5">
        <f>IF('Athletes - Gold'!J75+'Athletes - Silver'!J75+'Athletes - Bronze'!J75 &gt; 0, 'Athletes - Gold'!J75*'Medal values'!$B$1+'Athletes - Silver'!J75*'Medal values'!$B$2+'Athletes - Bronze'!J75*'Medal values'!$B$3, "") + IF(AND(J$1 = I$1, I$2 = "Mixed"), 0.5*I75, 0) + IF(AND(J$1 = K$1, K$2 = "Mixed"), 0.5*K75, 0)</f>
        <v>0</v>
      </c>
      <c r="K75" s="5">
        <f>IF('Athletes - Gold'!K75+'Athletes - Silver'!K75+'Athletes - Bronze'!K75 &gt; 0, 'Athletes - Gold'!K75*'Medal values'!$B$1+'Athletes - Silver'!K75*'Medal values'!$B$2+'Athletes - Bronze'!K75*'Medal values'!$B$3, "") + IF(AND(K$1 = J$1, J$2 = "Mixed"), 0.5*J75, 0) + IF(AND(K$1 = L$1, L$2 = "Mixed"), 0.5*L75, 0)</f>
        <v>0</v>
      </c>
      <c r="L75" s="5">
        <f>IF('Athletes - Gold'!L75+'Athletes - Silver'!L75+'Athletes - Bronze'!L75 &gt; 0, 'Athletes - Gold'!L75*'Medal values'!$B$1+'Athletes - Silver'!L75*'Medal values'!$B$2+'Athletes - Bronze'!L75*'Medal values'!$B$3, "") + IF(AND(L$1 = K$1, K$2 = "Mixed"), 0.5*K75, 0) + IF(AND(L$1 = M$1, M$2 = "Mixed"), 0.5*M75, 0)</f>
        <v>3.001</v>
      </c>
      <c r="M75" s="5">
        <f>IF('Athletes - Gold'!M75+'Athletes - Silver'!M75+'Athletes - Bronze'!M75 &gt; 0, 'Athletes - Gold'!M75*'Medal values'!$B$1+'Athletes - Silver'!M75*'Medal values'!$B$2+'Athletes - Bronze'!M75*'Medal values'!$B$3, "") + IF(AND(M$1 = L$1, L$2 = "Mixed"), 0.5*L75, 0) + IF(AND(M$1 = N$1, N$2 = "Mixed"), 0.5*N75, 0)</f>
        <v>0</v>
      </c>
      <c r="N75" s="5">
        <f>IF('Athletes - Gold'!N75+'Athletes - Silver'!N75+'Athletes - Bronze'!N75 &gt; 0, 'Athletes - Gold'!N75*'Medal values'!$B$1+'Athletes - Silver'!N75*'Medal values'!$B$2+'Athletes - Bronze'!N75*'Medal values'!$B$3, "") + IF(AND(N$1 = M$1, M$2 = "Mixed"), 0.5*M75, 0) + IF(AND(N$1 = O$1, O$2 = "Mixed"), 0.5*O75, 0)</f>
        <v>0</v>
      </c>
      <c r="O75" s="5">
        <f>IF('Athletes - Gold'!O75+'Athletes - Silver'!O75+'Athletes - Bronze'!O75 &gt; 0, 'Athletes - Gold'!O75*'Medal values'!$B$1+'Athletes - Silver'!O75*'Medal values'!$B$2+'Athletes - Bronze'!O75*'Medal values'!$B$3, "") + IF(AND(O$1 = N$1, N$2 = "Mixed"), 0.5*N75, 0) + IF(AND(O$1 = P$1, P$2 = "Mixed"), 0.5*P75, 0)</f>
        <v>0</v>
      </c>
      <c r="P75" s="5">
        <f>IF('Athletes - Gold'!P75+'Athletes - Silver'!P75+'Athletes - Bronze'!P75 &gt; 0, 'Athletes - Gold'!P75*'Medal values'!$B$1+'Athletes - Silver'!P75*'Medal values'!$B$2+'Athletes - Bronze'!P75*'Medal values'!$B$3, "") + IF(AND(P$1 = O$1, O$2 = "Mixed"), 0.5*O75, 0) + IF(AND(P$1 = Q$1, Q$2 = "Mixed"), 0.5*Q75, 0)</f>
        <v>0</v>
      </c>
      <c r="Q75" s="5">
        <f>IF('Athletes - Gold'!Q75+'Athletes - Silver'!Q75+'Athletes - Bronze'!Q75 &gt; 0, 'Athletes - Gold'!Q75*'Medal values'!$B$1+'Athletes - Silver'!Q75*'Medal values'!$B$2+'Athletes - Bronze'!Q75*'Medal values'!$B$3, "") + IF(AND(Q$1 = P$1, P$2 = "Mixed"), 0.5*P75, 0) + IF(AND(Q$1 = R$1, R$2 = "Mixed"), 0.5*R75, 0)</f>
        <v>0</v>
      </c>
      <c r="R75" s="5">
        <f>IF('Athletes - Gold'!R75+'Athletes - Silver'!R75+'Athletes - Bronze'!R75 &gt; 0, 'Athletes - Gold'!R75*'Medal values'!$B$1+'Athletes - Silver'!R75*'Medal values'!$B$2+'Athletes - Bronze'!R75*'Medal values'!$B$3, "") + IF(AND(R$1 = Q$1, Q$2 = "Mixed"), 0.5*Q75, 0) + IF(AND(R$1 = S$1, S$2 = "Mixed"), 0.5*S75, 0)</f>
        <v>0</v>
      </c>
      <c r="S75" s="5">
        <f>IF('Athletes - Gold'!S75+'Athletes - Silver'!S75+'Athletes - Bronze'!S75 &gt; 0, 'Athletes - Gold'!S75*'Medal values'!$B$1+'Athletes - Silver'!S75*'Medal values'!$B$2+'Athletes - Bronze'!S75*'Medal values'!$B$3, "") + IF(AND(S$1 = R$1, R$2 = "Mixed"), 0.5*R75, 0) + IF(AND(S$1 = T$1, T$2 = "Mixed"), 0.5*T75, 0)</f>
        <v>0</v>
      </c>
      <c r="T75" s="5">
        <f>IF('Athletes - Gold'!T75+'Athletes - Silver'!T75+'Athletes - Bronze'!T75 &gt; 0, 'Athletes - Gold'!T75*'Medal values'!$B$1+'Athletes - Silver'!T75*'Medal values'!$B$2+'Athletes - Bronze'!T75*'Medal values'!$B$3, "") + IF(AND(T$1 = S$1, S$2 = "Mixed"), 0.5*S75, 0) + IF(AND(T$1 = U$1, U$2 = "Mixed"), 0.5*U75, 0)</f>
        <v>0</v>
      </c>
      <c r="U75" s="5">
        <f>IF('Athletes - Gold'!U75+'Athletes - Silver'!U75+'Athletes - Bronze'!U75 &gt; 0, 'Athletes - Gold'!U75*'Medal values'!$B$1+'Athletes - Silver'!U75*'Medal values'!$B$2+'Athletes - Bronze'!U75*'Medal values'!$B$3, "") + IF(AND(U$1 = T$1, T$2 = "Mixed"), 0.5*T75, 0) + IF(AND(U$1 = V$1, V$2 = "Mixed"), 0.5*V75, 0)</f>
        <v>0</v>
      </c>
      <c r="V75" s="5">
        <f>IF('Athletes - Gold'!V75+'Athletes - Silver'!V75+'Athletes - Bronze'!V75 &gt; 0, 'Athletes - Gold'!V75*'Medal values'!$B$1+'Athletes - Silver'!V75*'Medal values'!$B$2+'Athletes - Bronze'!V75*'Medal values'!$B$3, "") + IF(AND(V$1 = U$1, U$2 = "Mixed"), 0.5*U75, 0) + IF(AND(V$1 = W$1, W$2 = "Mixed"), 0.5*W75, 0)</f>
        <v>0</v>
      </c>
      <c r="W75" s="5">
        <f>IF('Athletes - Gold'!W75+'Athletes - Silver'!W75+'Athletes - Bronze'!W75 &gt; 0, 'Athletes - Gold'!W75*'Medal values'!$B$1+'Athletes - Silver'!W75*'Medal values'!$B$2+'Athletes - Bronze'!W75*'Medal values'!$B$3, "") + IF(AND(W$1 = V$1, V$2 = "Mixed"), 0.5*V75, 0) + IF(AND(W$1 = X$1, X$2 = "Mixed"), 0.5*X75, 0)</f>
        <v>0</v>
      </c>
      <c r="X75" s="5">
        <f>IF('Athletes - Gold'!X75+'Athletes - Silver'!X75+'Athletes - Bronze'!X75 &gt; 0, 'Athletes - Gold'!X75*'Medal values'!$B$1+'Athletes - Silver'!X75*'Medal values'!$B$2+'Athletes - Bronze'!X75*'Medal values'!$B$3, "") + IF(AND(X$1 = W$1, W$2 = "Mixed"), 0.5*W75, 0) + IF(AND(X$1 = Y$1, Y$2 = "Mixed"), 0.5*Y75, 0)</f>
        <v>0</v>
      </c>
      <c r="Y75" s="5">
        <f>IF('Athletes - Gold'!Y75+'Athletes - Silver'!Y75+'Athletes - Bronze'!Y75 &gt; 0, 'Athletes - Gold'!Y75*'Medal values'!$B$1+'Athletes - Silver'!Y75*'Medal values'!$B$2+'Athletes - Bronze'!Y75*'Medal values'!$B$3, "") + IF(AND(Y$1 = X$1, X$2 = "Mixed"), 0.5*X75, 0) + IF(AND(Y$1 = Z$1, Z$2 = "Mixed"), 0.5*Z75, 0)</f>
        <v>0</v>
      </c>
      <c r="Z75" s="5">
        <f>IF('Athletes - Gold'!Z75+'Athletes - Silver'!Z75+'Athletes - Bronze'!Z75 &gt; 0, 'Athletes - Gold'!Z75*'Medal values'!$B$1+'Athletes - Silver'!Z75*'Medal values'!$B$2+'Athletes - Bronze'!Z75*'Medal values'!$B$3, "") + IF(AND(Z$1 = Y$1, Y$2 = "Mixed"), 0.5*Y75, 0) + IF(AND(Z$1 = AA$1, AA$2 = "Mixed"), 0.5*AA75, 0)</f>
        <v>0</v>
      </c>
      <c r="AA75" s="5">
        <f>IF('Athletes - Gold'!AA75+'Athletes - Silver'!AA75+'Athletes - Bronze'!AA75 &gt; 0, 'Athletes - Gold'!AA75*'Medal values'!$B$1+'Athletes - Silver'!AA75*'Medal values'!$B$2+'Athletes - Bronze'!AA75*'Medal values'!$B$3, "") + IF(AND(AA$1 = Z$1, Z$2 = "Mixed"), 0.5*Z75, 0) + IF(AND(AA$1 = AB$1, AB$2 = "Mixed"), 0.5*AB75, 0)</f>
        <v>0</v>
      </c>
      <c r="AB75" s="5">
        <f>IF('Athletes - Gold'!AB75+'Athletes - Silver'!AB75+'Athletes - Bronze'!AB75 &gt; 0, 'Athletes - Gold'!AB75*'Medal values'!$B$1+'Athletes - Silver'!AB75*'Medal values'!$B$2+'Athletes - Bronze'!AB75*'Medal values'!$B$3, "") + IF(AND(AB$1 = AA$1, AA$2 = "Mixed"), 0.5*AA75, 0) + IF(AND(AB$1 = AC$1, AC$2 = "Mixed"), 0.5*AC75, 0)</f>
        <v>0</v>
      </c>
      <c r="AC75" s="5">
        <f>IF('Athletes - Gold'!AC75+'Athletes - Silver'!AC75+'Athletes - Bronze'!AC75 &gt; 0, 'Athletes - Gold'!AC75*'Medal values'!$B$1+'Athletes - Silver'!AC75*'Medal values'!$B$2+'Athletes - Bronze'!AC75*'Medal values'!$B$3, "") + IF(AND(AC$1 = AB$1, AB$2 = "Mixed"), 0.5*AB75, 0) + IF(AND(AC$1 = AD$1, AD$2 = "Mixed"), 0.5*AD75, 0)</f>
        <v>0</v>
      </c>
      <c r="AD75" s="5">
        <f>IF('Athletes - Gold'!AD75+'Athletes - Silver'!AD75+'Athletes - Bronze'!AD75 &gt; 0, 'Athletes - Gold'!AD75*'Medal values'!$B$1+'Athletes - Silver'!AD75*'Medal values'!$B$2+'Athletes - Bronze'!AD75*'Medal values'!$B$3, "") + IF(AND(AD$1 = AC$1, AC$2 = "Mixed"), 0.5*AC75, 0) + IF(AND(AD$1 = AE$1, AE$2 = "Mixed"), 0.5*AE75, 0)</f>
        <v>0</v>
      </c>
      <c r="AE75" s="5">
        <f>IF('Athletes - Gold'!AE75+'Athletes - Silver'!AE75+'Athletes - Bronze'!AE75 &gt; 0, 'Athletes - Gold'!AE75*'Medal values'!$B$1+'Athletes - Silver'!AE75*'Medal values'!$B$2+'Athletes - Bronze'!AE75*'Medal values'!$B$3, "") + IF(AND(AE$1 = AD$1, AD$2 = "Mixed"), 0.5*AD75, 0) + IF(AND(AE$1 = AF$1, AF$2 = "Mixed"), 0.5*AF75, 0)</f>
        <v>0</v>
      </c>
      <c r="AF75" s="5">
        <f>IF('Athletes - Gold'!AF75+'Athletes - Silver'!AF75+'Athletes - Bronze'!AF75 &gt; 0, 'Athletes - Gold'!AF75*'Medal values'!$B$1+'Athletes - Silver'!AF75*'Medal values'!$B$2+'Athletes - Bronze'!AF75*'Medal values'!$B$3, "") + IF(AND(AF$1 = AE$1, AE$2 = "Mixed"), 0.5*AE75, 0) + IF(AND(AF$1 = AG$1, AG$2 = "Mixed"), 0.5*AG75, 0)</f>
        <v>0</v>
      </c>
      <c r="AG75" s="5">
        <f>IF('Athletes - Gold'!AG75+'Athletes - Silver'!AG75+'Athletes - Bronze'!AG75 &gt; 0, 'Athletes - Gold'!AG75*'Medal values'!$B$1+'Athletes - Silver'!AG75*'Medal values'!$B$2+'Athletes - Bronze'!AG75*'Medal values'!$B$3, "") + IF(AND(AG$1 = AF$1, AF$2 = "Mixed"), 0.5*AF75, 0) + IF(AND(AG$1 = AH$1, AH$2 = "Mixed"), 0.5*AH75, 0)</f>
        <v>0</v>
      </c>
      <c r="AH75" s="5">
        <f>IF('Athletes - Gold'!AH75+'Athletes - Silver'!AH75+'Athletes - Bronze'!AH75 &gt; 0, 'Athletes - Gold'!AH75*'Medal values'!$B$1+'Athletes - Silver'!AH75*'Medal values'!$B$2+'Athletes - Bronze'!AH75*'Medal values'!$B$3, "") + IF(AND(AH$1 = AG$1, AG$2 = "Mixed"), 0.5*AG75, 0) + IF(AND(AH$1 = AI$1, AI$2 = "Mixed"), 0.5*AI75, 0)</f>
        <v>0</v>
      </c>
      <c r="AI75" s="5">
        <f>IF('Athletes - Gold'!AI75+'Athletes - Silver'!AI75+'Athletes - Bronze'!AI75 &gt; 0, 'Athletes - Gold'!AI75*'Medal values'!$B$1+'Athletes - Silver'!AI75*'Medal values'!$B$2+'Athletes - Bronze'!AI75*'Medal values'!$B$3, "") + IF(AND(AI$1 = AH$1, AH$2 = "Mixed"), 0.5*AH75, 0) + IF(AND(AI$1 = AJ$1, AJ$2 = "Mixed"), 0.5*AJ75, 0)</f>
        <v>0</v>
      </c>
      <c r="AJ75" s="5">
        <f>IF('Athletes - Gold'!AJ75+'Athletes - Silver'!AJ75+'Athletes - Bronze'!AJ75 &gt; 0, 'Athletes - Gold'!AJ75*'Medal values'!$B$1+'Athletes - Silver'!AJ75*'Medal values'!$B$2+'Athletes - Bronze'!AJ75*'Medal values'!$B$3, "") + IF(AND(AJ$1 = AI$1, AI$2 = "Mixed"), 0.5*AI75, 0) + IF(AND(AJ$1 = AK$1, AK$2 = "Mixed"), 0.5*AK75, 0)</f>
        <v>0</v>
      </c>
      <c r="AK75" s="5">
        <f>IF('Athletes - Gold'!AK75+'Athletes - Silver'!AK75+'Athletes - Bronze'!AK75 &gt; 0, 'Athletes - Gold'!AK75*'Medal values'!$B$1+'Athletes - Silver'!AK75*'Medal values'!$B$2+'Athletes - Bronze'!AK75*'Medal values'!$B$3, "") + IF(AND(AK$1 = AJ$1, AJ$2 = "Mixed"), 0.5*AJ75, 0) + IF(AND(AK$1 = AL$1, AL$2 = "Mixed"), 0.5*AL75, 0)</f>
        <v>0</v>
      </c>
      <c r="AL75" s="5">
        <f>IF('Athletes - Gold'!AL75+'Athletes - Silver'!AL75+'Athletes - Bronze'!AL75 &gt; 0, 'Athletes - Gold'!AL75*'Medal values'!$B$1+'Athletes - Silver'!AL75*'Medal values'!$B$2+'Athletes - Bronze'!AL75*'Medal values'!$B$3, "") + IF(AND(AL$1 = AK$1, AK$2 = "Mixed"), 0.5*AK75, 0) + IF(AND(AL$1 = AM$1, AM$2 = "Mixed"), 0.5*AM75, 0)</f>
        <v>0</v>
      </c>
      <c r="AM75" s="5">
        <f>IF('Athletes - Gold'!AM75+'Athletes - Silver'!AM75+'Athletes - Bronze'!AM75 &gt; 0, 'Athletes - Gold'!AM75*'Medal values'!$B$1+'Athletes - Silver'!AM75*'Medal values'!$B$2+'Athletes - Bronze'!AM75*'Medal values'!$B$3, "") + IF(AND(AM$1 = AL$1, AL$2 = "Mixed"), 0.5*AL75, 0) + IF(AND(AM$1 = AN$1, AN$2 = "Mixed"), 0.5*AN75, 0)</f>
        <v>0</v>
      </c>
      <c r="AN75" s="5">
        <f>IF('Athletes - Gold'!AN75+'Athletes - Silver'!AN75+'Athletes - Bronze'!AN75 &gt; 0, 'Athletes - Gold'!AN75*'Medal values'!$B$1+'Athletes - Silver'!AN75*'Medal values'!$B$2+'Athletes - Bronze'!AN75*'Medal values'!$B$3, "") + IF(AND(AN$1 = AM$1, AM$2 = "Mixed"), 0.5*AM75, 0) + IF(AND(AN$1 = AO$1, AO$2 = "Mixed"), 0.5*AO75, 0)</f>
        <v>0</v>
      </c>
      <c r="AO75" s="5">
        <f>IF('Athletes - Gold'!AO75+'Athletes - Silver'!AO75+'Athletes - Bronze'!AO75 &gt; 0, 'Athletes - Gold'!AO75*'Medal values'!$B$1+'Athletes - Silver'!AO75*'Medal values'!$B$2+'Athletes - Bronze'!AO75*'Medal values'!$B$3, "") + IF(AND(AO$1 = AN$1, AN$2 = "Mixed"), 0.5*AN75, 0) + IF(AND(AO$1 = AP$1, AP$2 = "Mixed"), 0.5*AP75, 0)</f>
        <v>0</v>
      </c>
      <c r="AP75" s="5">
        <f>IF('Athletes - Gold'!AP75+'Athletes - Silver'!AP75+'Athletes - Bronze'!AP75 &gt; 0, 'Athletes - Gold'!AP75*'Medal values'!$B$1+'Athletes - Silver'!AP75*'Medal values'!$B$2+'Athletes - Bronze'!AP75*'Medal values'!$B$3, "") + IF(AND(AP$1 = AO$1, AO$2 = "Mixed"), 0.5*AO75, 0) + IF(AND(AP$1 = AQ$1, AQ$2 = "Mixed"), 0.5*AQ75, 0)</f>
        <v>0</v>
      </c>
      <c r="AQ75" s="5">
        <f>IF('Athletes - Gold'!AQ75+'Athletes - Silver'!AQ75+'Athletes - Bronze'!AQ75 &gt; 0, 'Athletes - Gold'!AQ75*'Medal values'!$B$1+'Athletes - Silver'!AQ75*'Medal values'!$B$2+'Athletes - Bronze'!AQ75*'Medal values'!$B$3, "") + IF(AND(AQ$1 = AP$1, AP$2 = "Mixed"), 0.5*AP75, 0) + IF(AND(AQ$1 = AR$1, AR$2 = "Mixed"), 0.5*AR75, 0)</f>
        <v>0</v>
      </c>
      <c r="AR75" s="5">
        <f>IF('Athletes - Gold'!AR75+'Athletes - Silver'!AR75+'Athletes - Bronze'!AR75 &gt; 0, 'Athletes - Gold'!AR75*'Medal values'!$B$1+'Athletes - Silver'!AR75*'Medal values'!$B$2+'Athletes - Bronze'!AR75*'Medal values'!$B$3, "") + IF(AND(AR$1 = AQ$1, AQ$2 = "Mixed"), 0.5*AQ75, 0) + IF(AND(AR$1 = AS$1, AS$2 = "Mixed"), 0.5*AS75, 0)</f>
        <v>0</v>
      </c>
      <c r="AS75" s="5">
        <f>IF('Athletes - Gold'!AS75+'Athletes - Silver'!AS75+'Athletes - Bronze'!AS75 &gt; 0, 'Athletes - Gold'!AS75*'Medal values'!$B$1+'Athletes - Silver'!AS75*'Medal values'!$B$2+'Athletes - Bronze'!AS75*'Medal values'!$B$3, "") + IF(AND(AS$1 = AR$1, AR$2 = "Mixed"), 0.5*AR75, 0) + IF(AND(AS$1 = AT$1, AT$2 = "Mixed"), 0.5*AT75, 0)</f>
        <v>0</v>
      </c>
      <c r="AT75" s="5">
        <f>IF('Athletes - Gold'!AT75+'Athletes - Silver'!AT75+'Athletes - Bronze'!AT75 &gt; 0, 'Athletes - Gold'!AT75*'Medal values'!$B$1+'Athletes - Silver'!AT75*'Medal values'!$B$2+'Athletes - Bronze'!AT75*'Medal values'!$B$3, "") + IF(AND(AT$1 = AS$1, AS$2 = "Mixed"), 0.5*AS75, 0) + IF(AND(AT$1 = AU$1, AU$2 = "Mixed"), 0.5*AU75, 0)</f>
        <v>0</v>
      </c>
      <c r="AU75" s="5">
        <f>IF('Athletes - Gold'!AU75+'Athletes - Silver'!AU75+'Athletes - Bronze'!AU75 &gt; 0, 'Athletes - Gold'!AU75*'Medal values'!$B$1+'Athletes - Silver'!AU75*'Medal values'!$B$2+'Athletes - Bronze'!AU75*'Medal values'!$B$3, "") + IF(AND(AU$1 = AT$1, AT$2 = "Mixed"), 0.5*AT75, 0) + IF(AND(AU$1 = AV$1, AV$2 = "Mixed"), 0.5*AV75, 0)</f>
        <v>0</v>
      </c>
      <c r="AV75" s="5">
        <f>IF('Athletes - Gold'!AV75+'Athletes - Silver'!AV75+'Athletes - Bronze'!AV75 &gt; 0, 'Athletes - Gold'!AV75*'Medal values'!$B$1+'Athletes - Silver'!AV75*'Medal values'!$B$2+'Athletes - Bronze'!AV75*'Medal values'!$B$3, "") + IF(AND(AV$1 = AU$1, AU$2 = "Mixed"), 0.5*AU75, 0) + IF(AND(AV$1 = AW$1, AW$2 = "Mixed"), 0.5*AW75, 0)</f>
        <v>0</v>
      </c>
      <c r="AW75" s="5">
        <f>IF('Athletes - Gold'!AW75+'Athletes - Silver'!AW75+'Athletes - Bronze'!AW75 &gt; 0, 'Athletes - Gold'!AW75*'Medal values'!$B$1+'Athletes - Silver'!AW75*'Medal values'!$B$2+'Athletes - Bronze'!AW75*'Medal values'!$B$3, "") + IF(AND(AW$1 = AV$1, AV$2 = "Mixed"), 0.5*AV75, 0) + IF(AND(AW$1 = AX$1, AX$2 = "Mixed"), 0.5*AX75, 0)</f>
        <v>0</v>
      </c>
      <c r="AX75" s="5">
        <f>IF('Athletes - Gold'!AX75+'Athletes - Silver'!AX75+'Athletes - Bronze'!AX75 &gt; 0, 'Athletes - Gold'!AX75*'Medal values'!$B$1+'Athletes - Silver'!AX75*'Medal values'!$B$2+'Athletes - Bronze'!AX75*'Medal values'!$B$3, "") + IF(AND(AX$1 = AW$1, AW$2 = "Mixed"), 0.5*AW75, 0) + IF(AND(AX$1 = AY$1, AY$2 = "Mixed"), 0.5*AY75, 0)</f>
        <v>0</v>
      </c>
      <c r="AY75" s="5">
        <f>IF('Athletes - Gold'!AY75+'Athletes - Silver'!AY75+'Athletes - Bronze'!AY75 &gt; 0, 'Athletes - Gold'!AY75*'Medal values'!$B$1+'Athletes - Silver'!AY75*'Medal values'!$B$2+'Athletes - Bronze'!AY75*'Medal values'!$B$3, "") + IF(AND(AY$1 = AX$1, AX$2 = "Mixed"), 0.5*AX75, 0) + IF(AND(AY$1 = AZ$1, AZ$2 = "Mixed"), 0.5*AZ75, 0)</f>
        <v>0</v>
      </c>
      <c r="AZ75" s="5">
        <f>IF('Athletes - Gold'!AZ75+'Athletes - Silver'!AZ75+'Athletes - Bronze'!AZ75 &gt; 0, 'Athletes - Gold'!AZ75*'Medal values'!$B$1+'Athletes - Silver'!AZ75*'Medal values'!$B$2+'Athletes - Bronze'!AZ75*'Medal values'!$B$3, "") + IF(AND(AZ$1 = AY$1, AY$2 = "Mixed"), 0.5*AY75, 0) + IF(AND(AZ$1 = BA$1, BA$2 = "Mixed"), 0.5*BA75, 0)</f>
        <v>0</v>
      </c>
      <c r="BA75" s="5">
        <f>IF('Athletes - Gold'!BA75+'Athletes - Silver'!BA75+'Athletes - Bronze'!BA75 &gt; 0, 'Athletes - Gold'!BA75*'Medal values'!$B$1+'Athletes - Silver'!BA75*'Medal values'!$B$2+'Athletes - Bronze'!BA75*'Medal values'!$B$3, "") + IF(AND(BA$1 = AZ$1, AZ$2 = "Mixed"), 0.5*AZ75, 0) + IF(AND(BA$1 = BB$1, BB$2 = "Mixed"), 0.5*BB75, 0)</f>
        <v>0</v>
      </c>
      <c r="BB75" s="5">
        <f>IF('Athletes - Gold'!BB75+'Athletes - Silver'!BB75+'Athletes - Bronze'!BB75 &gt; 0, 'Athletes - Gold'!BB75*'Medal values'!$B$1+'Athletes - Silver'!BB75*'Medal values'!$B$2+'Athletes - Bronze'!BB75*'Medal values'!$B$3, "") + IF(AND(BB$1 = BA$1, BA$2 = "Mixed"), 0.5*BA75, 0) + IF(AND(BB$1 = BC$1, BC$2 = "Mixed"), 0.5*BC75, 0)</f>
        <v>0</v>
      </c>
      <c r="BC75" s="5">
        <f>IF('Athletes - Gold'!BC75+'Athletes - Silver'!BC75+'Athletes - Bronze'!BC75 &gt; 0, 'Athletes - Gold'!BC75*'Medal values'!$B$1+'Athletes - Silver'!BC75*'Medal values'!$B$2+'Athletes - Bronze'!BC75*'Medal values'!$B$3, "") + IF(AND(BC$1 = BB$1, BB$2 = "Mixed"), 0.5*BB75, 0) + IF(AND(BC$1 = BD$1, BD$2 = "Mixed"), 0.5*BD75, 0)</f>
        <v>0</v>
      </c>
      <c r="BD75" s="5">
        <f>IF('Athletes - Gold'!BD75+'Athletes - Silver'!BD75+'Athletes - Bronze'!BD75 &gt; 0, 'Athletes - Gold'!BD75*'Medal values'!$B$1+'Athletes - Silver'!BD75*'Medal values'!$B$2+'Athletes - Bronze'!BD75*'Medal values'!$B$3, "") + IF(AND(BD$1 = BC$1, BC$2 = "Mixed"), 0.5*BC75, 0) + IF(AND(BD$1 = BE$1, BE$2 = "Mixed"), 0.5*BE75, 0)</f>
        <v>0</v>
      </c>
      <c r="BE75" s="5">
        <f>IF('Athletes - Gold'!BE75+'Athletes - Silver'!BE75+'Athletes - Bronze'!BE75 &gt; 0, 'Athletes - Gold'!BE75*'Medal values'!$B$1+'Athletes - Silver'!BE75*'Medal values'!$B$2+'Athletes - Bronze'!BE75*'Medal values'!$B$3, "") + IF(AND(BE$1 = BD$1, BD$2 = "Mixed"), 0.5*BD75, 0) + IF(AND(BE$1 = BF$1, BF$2 = "Mixed"), 0.5*BF75, 0)</f>
        <v>0</v>
      </c>
      <c r="BF75" s="5">
        <f>IF('Athletes - Gold'!BF75+'Athletes - Silver'!BF75+'Athletes - Bronze'!BF75 &gt; 0, 'Athletes - Gold'!BF75*'Medal values'!$B$1+'Athletes - Silver'!BF75*'Medal values'!$B$2+'Athletes - Bronze'!BF75*'Medal values'!$B$3, "") + IF(AND(BF$1 = BE$1, BE$2 = "Mixed"), 0.5*BE75, 0) + IF(AND(BF$1 = BG$1, BG$2 = "Mixed"), 0.5*BG75, 0)</f>
        <v>0</v>
      </c>
      <c r="BG75" s="5">
        <f>IF('Athletes - Gold'!BG75+'Athletes - Silver'!BG75+'Athletes - Bronze'!BG75 &gt; 0, 'Athletes - Gold'!BG75*'Medal values'!$B$1+'Athletes - Silver'!BG75*'Medal values'!$B$2+'Athletes - Bronze'!BG75*'Medal values'!$B$3, "") + IF(AND(BG$1 = BF$1, BF$2 = "Mixed"), 0.5*BF75, 0) + IF(AND(BG$1 = BH$1, BH$2 = "Mixed"), 0.5*BH75, 0)</f>
        <v>0</v>
      </c>
      <c r="BH75" s="5">
        <f>IF('Athletes - Gold'!BH75+'Athletes - Silver'!BH75+'Athletes - Bronze'!BH75 &gt; 0, 'Athletes - Gold'!BH75*'Medal values'!$B$1+'Athletes - Silver'!BH75*'Medal values'!$B$2+'Athletes - Bronze'!BH75*'Medal values'!$B$3, "") + IF(AND(BH$1 = BG$1, BG$2 = "Mixed"), 0.5*BG75, 0) + IF(AND(BH$1 = BI$1, BI$2 = "Mixed"), 0.5*BI75, 0)</f>
        <v>0</v>
      </c>
      <c r="BI75" s="5">
        <f>IF('Athletes - Gold'!BI75+'Athletes - Silver'!BI75+'Athletes - Bronze'!BI75 &gt; 0, 'Athletes - Gold'!BI75*'Medal values'!$B$1+'Athletes - Silver'!BI75*'Medal values'!$B$2+'Athletes - Bronze'!BI75*'Medal values'!$B$3, "") + IF(AND(BI$1 = BH$1, BH$2 = "Mixed"), 0.5*BH75, 0) + IF(AND(BI$1 = BJ$1, BJ$2 = "Mixed"), 0.5*BJ75, 0)</f>
        <v>0</v>
      </c>
      <c r="BJ75" s="5">
        <f>IF('Athletes - Gold'!BJ75+'Athletes - Silver'!BJ75+'Athletes - Bronze'!BJ75 &gt; 0, 'Athletes - Gold'!BJ75*'Medal values'!$B$1+'Athletes - Silver'!BJ75*'Medal values'!$B$2+'Athletes - Bronze'!BJ75*'Medal values'!$B$3, "") + IF(AND(BJ$1 = BI$1, BI$2 = "Mixed"), 0.5*BI75, 0) + IF(AND(BJ$1 = BK$1, BK$2 = "Mixed"), 0.5*BK75, 0)</f>
        <v>0</v>
      </c>
      <c r="BK75" s="5">
        <f>IF('Athletes - Gold'!BK75+'Athletes - Silver'!BK75+'Athletes - Bronze'!BK75 &gt; 0, 'Athletes - Gold'!BK75*'Medal values'!$B$1+'Athletes - Silver'!BK75*'Medal values'!$B$2+'Athletes - Bronze'!BK75*'Medal values'!$B$3, "") + IF(AND(BK$1 = BJ$1, BJ$2 = "Mixed"), 0.5*BJ75, 0) + IF(AND(BK$1 = BL$1, BL$2 = "Mixed"), 0.5*BL75, 0)</f>
        <v>0</v>
      </c>
      <c r="BL75" s="5">
        <f>IF('Athletes - Gold'!BL75+'Athletes - Silver'!BL75+'Athletes - Bronze'!BL75 &gt; 0, 'Athletes - Gold'!BL75*'Medal values'!$B$1+'Athletes - Silver'!BL75*'Medal values'!$B$2+'Athletes - Bronze'!BL75*'Medal values'!$B$3, "") + IF(AND(BL$1 = BK$1, BK$2 = "Mixed"), 0.5*BK75, 0) + IF(AND(BL$1 = BM$1, BM$2 = "Mixed"), 0.5*BM75, 0)</f>
        <v>0</v>
      </c>
      <c r="BM75" s="5">
        <f>IF('Athletes - Gold'!BM75+'Athletes - Silver'!BM75+'Athletes - Bronze'!BM75 &gt; 0, 'Athletes - Gold'!BM75*'Medal values'!$B$1+'Athletes - Silver'!BM75*'Medal values'!$B$2+'Athletes - Bronze'!BM75*'Medal values'!$B$3, "") + IF(AND(BM$1 = BL$1, BL$2 = "Mixed"), 0.5*BL75, 0) + IF(AND(BM$1 = BN$1, BN$2 = "Mixed"), 0.5*BN75, 0)</f>
        <v>0</v>
      </c>
      <c r="BN75" s="5">
        <f>IF('Athletes - Gold'!BN75+'Athletes - Silver'!BN75+'Athletes - Bronze'!BN75 &gt; 0, 'Athletes - Gold'!BN75*'Medal values'!$B$1+'Athletes - Silver'!BN75*'Medal values'!$B$2+'Athletes - Bronze'!BN75*'Medal values'!$B$3, "") + IF(AND(BN$1 = BM$1, BM$2 = "Mixed"), 0.5*BM75, 0) + IF(AND(BN$1 = BO$1, BO$2 = "Mixed"), 0.5*BO75, 0)</f>
        <v>0</v>
      </c>
      <c r="BO75" s="5">
        <f>IF('Athletes - Gold'!BO75+'Athletes - Silver'!BO75+'Athletes - Bronze'!BO75 &gt; 0, 'Athletes - Gold'!BO75*'Medal values'!$B$1+'Athletes - Silver'!BO75*'Medal values'!$B$2+'Athletes - Bronze'!BO75*'Medal values'!$B$3, "") + IF(AND(BO$1 = BN$1, BN$2 = "Mixed"), 0.5*BN75, 0) + IF(AND(BO$1 = BP$1, BP$2 = "Mixed"), 0.5*BP75, 0)</f>
        <v>0</v>
      </c>
      <c r="BP75" s="5">
        <f>IF('Athletes - Gold'!BP75+'Athletes - Silver'!BP75+'Athletes - Bronze'!BP75 &gt; 0, 'Athletes - Gold'!BP75*'Medal values'!$B$1+'Athletes - Silver'!BP75*'Medal values'!$B$2+'Athletes - Bronze'!BP75*'Medal values'!$B$3, "") + IF(AND(BP$1 = BO$1, BO$2 = "Mixed"), 0.5*BO75, 0) + IF(AND(BP$1 = BQ$1, BQ$2 = "Mixed"), 0.5*BQ75, 0)</f>
        <v>0</v>
      </c>
      <c r="BQ75" s="5">
        <f>IF('Athletes - Gold'!BQ75+'Athletes - Silver'!BQ75+'Athletes - Bronze'!BQ75 &gt; 0, 'Athletes - Gold'!BQ75*'Medal values'!$B$1+'Athletes - Silver'!BQ75*'Medal values'!$B$2+'Athletes - Bronze'!BQ75*'Medal values'!$B$3, "") + IF(AND(BQ$1 = BP$1, BP$2 = "Mixed"), 0.5*BP75, 0) + IF(AND(BQ$1 = BR$1, BR$2 = "Mixed"), 0.5*BR75, 0)</f>
        <v>0</v>
      </c>
      <c r="BR75" s="5">
        <f>IF('Athletes - Gold'!BR75+'Athletes - Silver'!BR75+'Athletes - Bronze'!BR75 &gt; 0, 'Athletes - Gold'!BR75*'Medal values'!$B$1+'Athletes - Silver'!BR75*'Medal values'!$B$2+'Athletes - Bronze'!BR75*'Medal values'!$B$3, "") + IF(AND(BR$1 = BQ$1, BQ$2 = "Mixed"), 0.5*BQ75, 0) + IF(AND(BR$1 = BS$1, BS$2 = "Mixed"), 0.5*BS75, 0)</f>
        <v>0</v>
      </c>
      <c r="BS75" s="5">
        <f>IF('Athletes - Gold'!BS75+'Athletes - Silver'!BS75+'Athletes - Bronze'!BS75 &gt; 0, 'Athletes - Gold'!BS75*'Medal values'!$B$1+'Athletes - Silver'!BS75*'Medal values'!$B$2+'Athletes - Bronze'!BS75*'Medal values'!$B$3, "") + IF(AND(BS$1 = BR$1, BR$2 = "Mixed"), 0.5*BR75, 0) + IF(AND(BS$1 = BT$1, BT$2 = "Mixed"), 0.5*BT75, 0)</f>
        <v>0</v>
      </c>
      <c r="BT75" s="5">
        <f>IF('Athletes - Gold'!BT75+'Athletes - Silver'!BT75+'Athletes - Bronze'!BT75 &gt; 0, 'Athletes - Gold'!BT75*'Medal values'!$B$1+'Athletes - Silver'!BT75*'Medal values'!$B$2+'Athletes - Bronze'!BT75*'Medal values'!$B$3, "") + IF(AND(BT$1 = BS$1, BS$2 = "Mixed"), 0.5*BS75, 0) + IF(AND(BT$1 = BU$1, BU$2 = "Mixed"), 0.5*BU75, 0)</f>
        <v>0</v>
      </c>
      <c r="BU75" s="5">
        <f>IF('Athletes - Gold'!BU75+'Athletes - Silver'!BU75+'Athletes - Bronze'!BU75 &gt; 0, 'Athletes - Gold'!BU75*'Medal values'!$B$1+'Athletes - Silver'!BU75*'Medal values'!$B$2+'Athletes - Bronze'!BU75*'Medal values'!$B$3, "") + IF(AND(BU$1 = BT$1, BT$2 = "Mixed"), 0.5*BT75, 0) + IF(AND(BU$1 = BV$1, BV$2 = "Mixed"), 0.5*BV75, 0)</f>
        <v>0</v>
      </c>
      <c r="BV75" s="5">
        <f>IF('Athletes - Gold'!BV75+'Athletes - Silver'!BV75+'Athletes - Bronze'!BV75 &gt; 0, 'Athletes - Gold'!BV75*'Medal values'!$B$1+'Athletes - Silver'!BV75*'Medal values'!$B$2+'Athletes - Bronze'!BV75*'Medal values'!$B$3, "") + IF(AND(BV$1 = BU$1, BU$2 = "Mixed"), 0.5*BU75, 0) + IF(AND(BV$1 = BW$1, BW$2 = "Mixed"), 0.5*BW75, 0)</f>
        <v>0</v>
      </c>
      <c r="BW75" s="5">
        <f>IF('Athletes - Gold'!BW75+'Athletes - Silver'!BW75+'Athletes - Bronze'!BW75 &gt; 0, 'Athletes - Gold'!BW75*'Medal values'!$B$1+'Athletes - Silver'!BW75*'Medal values'!$B$2+'Athletes - Bronze'!BW75*'Medal values'!$B$3, "") + IF(AND(BW$1 = BV$1, BV$2 = "Mixed"), 0.5*BV75, 0) + IF(AND(BW$1 = BX$1, BX$2 = "Mixed"), 0.5*BX75, 0)</f>
        <v>0</v>
      </c>
      <c r="BX75" s="5">
        <f>IF('Athletes - Gold'!BX75+'Athletes - Silver'!BX75+'Athletes - Bronze'!BX75 &gt; 0, 'Athletes - Gold'!BX75*'Medal values'!$B$1+'Athletes - Silver'!BX75*'Medal values'!$B$2+'Athletes - Bronze'!BX75*'Medal values'!$B$3, "") + IF(AND(BX$1 = BW$1, BW$2 = "Mixed"), 0.5*BW75, 0) + IF(AND(BX$1 = BY$1, BY$2 = "Mixed"), 0.5*BY75, 0)</f>
        <v>0</v>
      </c>
      <c r="BY75" s="5">
        <f>IF('Athletes - Gold'!BY75+'Athletes - Silver'!BY75+'Athletes - Bronze'!BY75 &gt; 0, 'Athletes - Gold'!BY75*'Medal values'!$B$1+'Athletes - Silver'!BY75*'Medal values'!$B$2+'Athletes - Bronze'!BY75*'Medal values'!$B$3, "") + IF(AND(BY$1 = BX$1, BX$2 = "Mixed"), 0.5*BX75, 0) + IF(AND(BY$1 = BZ$1, BZ$2 = "Mixed"), 0.5*BZ75, 0)</f>
        <v>0</v>
      </c>
      <c r="BZ75" s="5">
        <f>IF('Athletes - Gold'!BZ75+'Athletes - Silver'!BZ75+'Athletes - Bronze'!BZ75 &gt; 0, 'Athletes - Gold'!BZ75*'Medal values'!$B$1+'Athletes - Silver'!BZ75*'Medal values'!$B$2+'Athletes - Bronze'!BZ75*'Medal values'!$B$3, "") + IF(AND(BZ$1 = BY$1, BY$2 = "Mixed"), 0.5*BY75, 0) + IF(AND(BZ$1 = CA$1, CA$2 = "Mixed"), 0.5*CA75, 0)</f>
        <v>0</v>
      </c>
      <c r="CA75" s="5">
        <f>IF('Athletes - Gold'!CA75+'Athletes - Silver'!CA75+'Athletes - Bronze'!CA75 &gt; 0, 'Athletes - Gold'!CA75*'Medal values'!$B$1+'Athletes - Silver'!CA75*'Medal values'!$B$2+'Athletes - Bronze'!CA75*'Medal values'!$B$3, "") + IF(AND(CA$1 = BZ$1, BZ$2 = "Mixed"), 0.5*BZ75, 0) + IF(AND(CA$1 = CB$1, CB$2 = "Mixed"), 0.5*CB75, 0)</f>
        <v>0</v>
      </c>
      <c r="CB75" s="5">
        <f>IF('Athletes - Gold'!CB75+'Athletes - Silver'!CB75+'Athletes - Bronze'!CB75 &gt; 0, 'Athletes - Gold'!CB75*'Medal values'!$B$1+'Athletes - Silver'!CB75*'Medal values'!$B$2+'Athletes - Bronze'!CB75*'Medal values'!$B$3, "") + IF(AND(CB$1 = CA$1, CA$2 = "Mixed"), 0.5*CA75, 0) + IF(AND(CB$1 = CC$1, CC$2 = "Mixed"), 0.5*CC75, 0)</f>
        <v>0</v>
      </c>
      <c r="CC75" s="5">
        <f>IF('Athletes - Gold'!CC75+'Athletes - Silver'!CC75+'Athletes - Bronze'!CC75 &gt; 0, 'Athletes - Gold'!CC75*'Medal values'!$B$1+'Athletes - Silver'!CC75*'Medal values'!$B$2+'Athletes - Bronze'!CC75*'Medal values'!$B$3, "") + IF(AND(CC$1 = CB$1, CB$2 = "Mixed"), 0.5*CB75, 0) + IF(AND(CC$1 = CD$1, CD$2 = "Mixed"), 0.5*CD75, 0)</f>
        <v>0</v>
      </c>
      <c r="CD75" s="5">
        <f>IF('Athletes - Gold'!CD75+'Athletes - Silver'!CD75+'Athletes - Bronze'!CD75 &gt; 0, 'Athletes - Gold'!CD75*'Medal values'!$B$1+'Athletes - Silver'!CD75*'Medal values'!$B$2+'Athletes - Bronze'!CD75*'Medal values'!$B$3, "") + IF(AND(CD$1 = CC$1, CC$2 = "Mixed"), 0.5*CC75, 0) + IF(AND(CD$1 = CE$1, CE$2 = "Mixed"), 0.5*CE75, 0)</f>
        <v>0</v>
      </c>
      <c r="CE75" s="5">
        <f>IF('Athletes - Gold'!CE75+'Athletes - Silver'!CE75+'Athletes - Bronze'!CE75 &gt; 0, 'Athletes - Gold'!CE75*'Medal values'!$B$1+'Athletes - Silver'!CE75*'Medal values'!$B$2+'Athletes - Bronze'!CE75*'Medal values'!$B$3, "") + IF(AND(CE$1 = CD$1, CD$2 = "Mixed"), 0.5*CD75, 0) + IF(AND(CE$1 = CF$1, CF$2 = "Mixed"), 0.5*CF75, 0)</f>
        <v>0</v>
      </c>
      <c r="CF75" s="5">
        <f>IF('Athletes - Gold'!CF75+'Athletes - Silver'!CF75+'Athletes - Bronze'!CF75 &gt; 0, 'Athletes - Gold'!CF75*'Medal values'!$B$1+'Athletes - Silver'!CF75*'Medal values'!$B$2+'Athletes - Bronze'!CF75*'Medal values'!$B$3, "") + IF(AND(CF$1 = CE$1, CE$2 = "Mixed"), 0.5*CE75, 0) + IF(AND(CF$1 = CG$1, CG$2 = "Mixed"), 0.5*CG75, 0)</f>
        <v>0</v>
      </c>
      <c r="CG75" s="5">
        <f>IF('Athletes - Gold'!CG75+'Athletes - Silver'!CG75+'Athletes - Bronze'!CG75 &gt; 0, 'Athletes - Gold'!CG75*'Medal values'!$B$1+'Athletes - Silver'!CG75*'Medal values'!$B$2+'Athletes - Bronze'!CG75*'Medal values'!$B$3, "") + IF(AND(CG$1 = CF$1, CF$2 = "Mixed"), 0.5*CF75, 0) + IF(AND(CG$1 = CH$1, CH$2 = "Mixed"), 0.5*CH75, 0)</f>
        <v>0</v>
      </c>
      <c r="CH75" s="5">
        <f>IF('Athletes - Gold'!CH75+'Athletes - Silver'!CH75+'Athletes - Bronze'!CH75 &gt; 0, 'Athletes - Gold'!CH75*'Medal values'!$B$1+'Athletes - Silver'!CH75*'Medal values'!$B$2+'Athletes - Bronze'!CH75*'Medal values'!$B$3, "") + IF(AND(CH$1 = CG$1, CG$2 = "Mixed"), 0.5*CG75, 0) + IF(AND(CH$1 = CI$1, CI$2 = "Mixed"), 0.5*CI75, 0)</f>
        <v>0</v>
      </c>
      <c r="CI75" s="5">
        <f>IF('Athletes - Gold'!CI75+'Athletes - Silver'!CI75+'Athletes - Bronze'!CI75 &gt; 0, 'Athletes - Gold'!CI75*'Medal values'!$B$1+'Athletes - Silver'!CI75*'Medal values'!$B$2+'Athletes - Bronze'!CI75*'Medal values'!$B$3, "") + IF(AND(CI$1 = CH$1, CH$2 = "Mixed"), 0.5*CH75, 0) + IF(AND(CI$1 = CJ$1, CJ$2 = "Mixed"), 0.5*CJ75, 0)</f>
        <v>0</v>
      </c>
      <c r="CJ75" s="5">
        <f>IF('Athletes - Gold'!CJ75+'Athletes - Silver'!CJ75+'Athletes - Bronze'!CJ75 &gt; 0, 'Athletes - Gold'!CJ75*'Medal values'!$B$1+'Athletes - Silver'!CJ75*'Medal values'!$B$2+'Athletes - Bronze'!CJ75*'Medal values'!$B$3, "") + IF(AND(CJ$1 = CI$1, CI$2 = "Mixed"), 0.5*CI75, 0) + IF(AND(CJ$1 = CK$1, CK$2 = "Mixed"), 0.5*CK75, 0)</f>
        <v>0</v>
      </c>
      <c r="CK75" s="5">
        <f>IF('Athletes - Gold'!CK75+'Athletes - Silver'!CK75+'Athletes - Bronze'!CK75 &gt; 0, 'Athletes - Gold'!CK75*'Medal values'!$B$1+'Athletes - Silver'!CK75*'Medal values'!$B$2+'Athletes - Bronze'!CK75*'Medal values'!$B$3, "") + IF(AND(CK$1 = CJ$1, CJ$2 = "Mixed"), 0.5*CJ75, 0) + IF(AND(CK$1 = CL$1, CL$2 = "Mixed"), 0.5*CL75, 0)</f>
        <v>0</v>
      </c>
      <c r="CL75" s="5">
        <f>IF('Athletes - Gold'!CL75+'Athletes - Silver'!CL75+'Athletes - Bronze'!CL75 &gt; 0, 'Athletes - Gold'!CL75*'Medal values'!$B$1+'Athletes - Silver'!CL75*'Medal values'!$B$2+'Athletes - Bronze'!CL75*'Medal values'!$B$3, "") + IF(AND(CL$1 = CK$1, CK$2 = "Mixed"), 0.5*CK75, 0) + IF(AND(CL$1 = CM$1, CM$2 = "Mixed"), 0.5*CM75, 0)</f>
        <v>0</v>
      </c>
      <c r="CM75" s="5">
        <f>IF('Athletes - Gold'!CM75+'Athletes - Silver'!CM75+'Athletes - Bronze'!CM75 &gt; 0, 'Athletes - Gold'!CM75*'Medal values'!$B$1+'Athletes - Silver'!CM75*'Medal values'!$B$2+'Athletes - Bronze'!CM75*'Medal values'!$B$3, "") + IF(AND(CM$1 = CL$1, CL$2 = "Mixed"), 0.5*CL75, 0) + IF(AND(CM$1 = CN$1, CN$2 = "Mixed"), 0.5*CN75, 0)</f>
        <v>0</v>
      </c>
      <c r="CN75" s="5">
        <f>IF('Athletes - Gold'!CN75+'Athletes - Silver'!CN75+'Athletes - Bronze'!CN75 &gt; 0, 'Athletes - Gold'!CN75*'Medal values'!$B$1+'Athletes - Silver'!CN75*'Medal values'!$B$2+'Athletes - Bronze'!CN75*'Medal values'!$B$3, "") + IF(AND(CN$1 = CM$1, CM$2 = "Mixed"), 0.5*CM75, 0) + IF(AND(CN$1 = CO$1, CO$2 = "Mixed"), 0.5*CO75, 0)</f>
        <v>0</v>
      </c>
      <c r="CO75" s="5">
        <f>IF('Athletes - Gold'!CO75+'Athletes - Silver'!CO75+'Athletes - Bronze'!CO75 &gt; 0, 'Athletes - Gold'!CO75*'Medal values'!$B$1+'Athletes - Silver'!CO75*'Medal values'!$B$2+'Athletes - Bronze'!CO75*'Medal values'!$B$3, "") + IF(AND(CO$1 = CN$1, CN$2 = "Mixed"), 0.5*CN75, 0) + IF(AND(CO$1 = CP$1, CP$2 = "Mixed"), 0.5*CP75, 0)</f>
        <v>0</v>
      </c>
      <c r="CP75" s="5">
        <f>IF('Athletes - Gold'!CP75+'Athletes - Silver'!CP75+'Athletes - Bronze'!CP75 &gt; 0, 'Athletes - Gold'!CP75*'Medal values'!$B$1+'Athletes - Silver'!CP75*'Medal values'!$B$2+'Athletes - Bronze'!CP75*'Medal values'!$B$3, "") + IF(AND(CP$1 = CO$1, CO$2 = "Mixed"), 0.5*CO75, 0) + IF(AND(CP$1 = CQ$1, CQ$2 = "Mixed"), 0.5*CQ75, 0)</f>
        <v>0</v>
      </c>
      <c r="CQ75" s="5">
        <f>IF('Athletes - Gold'!CQ75+'Athletes - Silver'!CQ75+'Athletes - Bronze'!CQ75 &gt; 0, 'Athletes - Gold'!CQ75*'Medal values'!$B$1+'Athletes - Silver'!CQ75*'Medal values'!$B$2+'Athletes - Bronze'!CQ75*'Medal values'!$B$3, "") + IF(AND(CQ$1 = CP$1, CP$2 = "Mixed"), 0.5*CP75, 0) + IF(AND(CQ$1 = CR$1, CR$2 = "Mixed"), 0.5*CR75, 0)</f>
        <v>0</v>
      </c>
      <c r="CR75" s="5">
        <f>IF('Athletes - Gold'!CR75+'Athletes - Silver'!CR75+'Athletes - Bronze'!CR75 &gt; 0, 'Athletes - Gold'!CR75*'Medal values'!$B$1+'Athletes - Silver'!CR75*'Medal values'!$B$2+'Athletes - Bronze'!CR75*'Medal values'!$B$3, "") + IF(AND(CR$1 = CQ$1, CQ$2 = "Mixed"), 0.5*CQ75, 0) + IF(AND(CR$1 = CS$1, CS$2 = "Mixed"), 0.5*CS75, 0)</f>
        <v>0</v>
      </c>
      <c r="CS75" s="5">
        <f>IF('Athletes - Gold'!CS75+'Athletes - Silver'!CS75+'Athletes - Bronze'!CS75 &gt; 0, 'Athletes - Gold'!CS75*'Medal values'!$B$1+'Athletes - Silver'!CS75*'Medal values'!$B$2+'Athletes - Bronze'!CS75*'Medal values'!$B$3, "") + IF(AND(CS$1 = CR$1, CR$2 = "Mixed"), 0.5*CR75, 0) + IF(AND(CS$1 = CT$1, CT$2 = "Mixed"), 0.5*CT75, 0)</f>
        <v>0</v>
      </c>
      <c r="CT75" s="5">
        <f>IF('Athletes - Gold'!CT75+'Athletes - Silver'!CT75+'Athletes - Bronze'!CT75 &gt; 0, 'Athletes - Gold'!CT75*'Medal values'!$B$1+'Athletes - Silver'!CT75*'Medal values'!$B$2+'Athletes - Bronze'!CT75*'Medal values'!$B$3, "") + IF(AND(CT$1 = CS$1, CS$2 = "Mixed"), 0.5*CS75, 0) + IF(AND(CT$1 = CU$1, CU$2 = "Mixed"), 0.5*CU75, 0)</f>
        <v>0</v>
      </c>
      <c r="CU75" s="5">
        <f>IF('Athletes - Gold'!CU75+'Athletes - Silver'!CU75+'Athletes - Bronze'!CU75 &gt; 0, 'Athletes - Gold'!CU75*'Medal values'!$B$1+'Athletes - Silver'!CU75*'Medal values'!$B$2+'Athletes - Bronze'!CU75*'Medal values'!$B$3, "") + IF(AND(CU$1 = CT$1, CT$2 = "Mixed"), 0.5*CT75, 0) + IF(AND(CU$1 = CV$1, CV$2 = "Mixed"), 0.5*CV75, 0)</f>
        <v>0</v>
      </c>
      <c r="CV75" s="5">
        <f>IF('Athletes - Gold'!CV75+'Athletes - Silver'!CV75+'Athletes - Bronze'!CV75 &gt; 0, 'Athletes - Gold'!CV75*'Medal values'!$B$1+'Athletes - Silver'!CV75*'Medal values'!$B$2+'Athletes - Bronze'!CV75*'Medal values'!$B$3, "") + IF(AND(CV$1 = CU$1, CU$2 = "Mixed"), 0.5*CU75, 0) + IF(AND(CV$1 = CW$1, CW$2 = "Mixed"), 0.5*CW75, 0)</f>
        <v>0</v>
      </c>
      <c r="CW75" s="5">
        <f t="shared" ref="CW75:CX75" si="74">SUMIF($B$2:$CV$2,CW$2, $B75:$CV75)</f>
        <v>0</v>
      </c>
      <c r="CX75" s="5">
        <f t="shared" si="74"/>
        <v>3.001</v>
      </c>
      <c r="CY75" s="5">
        <f t="shared" si="3"/>
        <v>3.001</v>
      </c>
    </row>
    <row r="76">
      <c r="A76" s="5" t="str">
        <f>Countries!A74</f>
        <v>QAT</v>
      </c>
      <c r="B76" s="5">
        <f>IF('Athletes - Gold'!B76+'Athletes - Silver'!B76+'Athletes - Bronze'!B76 &gt; 0, 'Athletes - Gold'!B76*'Medal values'!$B$1+'Athletes - Silver'!B76*'Medal values'!$B$2+'Athletes - Bronze'!B76*'Medal values'!$B$3, "") + IF(AND(B$1 = A$1, A$2 = "Mixed"), 0.5*A76, 0) + IF(AND(B$1 = C$1, C$2 = "Mixed"), 0.5*C76, 0)</f>
        <v>0</v>
      </c>
      <c r="C76" s="5">
        <f>IF('Athletes - Gold'!C76+'Athletes - Silver'!C76+'Athletes - Bronze'!C76 &gt; 0, 'Athletes - Gold'!C76*'Medal values'!$B$1+'Athletes - Silver'!C76*'Medal values'!$B$2+'Athletes - Bronze'!C76*'Medal values'!$B$3, "") + IF(AND(C$1 = B$1, B$2 = "Mixed"), 0.5*B76, 0) + IF(AND(C$1 = D$1, D$2 = "Mixed"), 0.5*D76, 0)</f>
        <v>0</v>
      </c>
      <c r="D76" s="5">
        <f>IF('Athletes - Gold'!D76+'Athletes - Silver'!D76+'Athletes - Bronze'!D76 &gt; 0, 'Athletes - Gold'!D76*'Medal values'!$B$1+'Athletes - Silver'!D76*'Medal values'!$B$2+'Athletes - Bronze'!D76*'Medal values'!$B$3, "") + IF(AND(D$1 = C$1, C$2 = "Mixed"), 0.5*C76, 0) + IF(AND(D$1 = E$1, E$2 = "Mixed"), 0.5*E76, 0)</f>
        <v>0</v>
      </c>
      <c r="E76" s="5">
        <f>IF('Athletes - Gold'!E76+'Athletes - Silver'!E76+'Athletes - Bronze'!E76 &gt; 0, 'Athletes - Gold'!E76*'Medal values'!$B$1+'Athletes - Silver'!E76*'Medal values'!$B$2+'Athletes - Bronze'!E76*'Medal values'!$B$3, "") + IF(AND(E$1 = D$1, D$2 = "Mixed"), 0.5*D76, 0) + IF(AND(E$1 = F$1, F$2 = "Mixed"), 0.5*F76, 0)</f>
        <v>0</v>
      </c>
      <c r="F76" s="5">
        <f>IF('Athletes - Gold'!F76+'Athletes - Silver'!F76+'Athletes - Bronze'!F76 &gt; 0, 'Athletes - Gold'!F76*'Medal values'!$B$1+'Athletes - Silver'!F76*'Medal values'!$B$2+'Athletes - Bronze'!F76*'Medal values'!$B$3, "") + IF(AND(F$1 = E$1, E$2 = "Mixed"), 0.5*E76, 0) + IF(AND(F$1 = G$1, G$2 = "Mixed"), 0.5*G76, 0)</f>
        <v>0</v>
      </c>
      <c r="G76" s="5">
        <f>IF('Athletes - Gold'!G76+'Athletes - Silver'!G76+'Athletes - Bronze'!G76 &gt; 0, 'Athletes - Gold'!G76*'Medal values'!$B$1+'Athletes - Silver'!G76*'Medal values'!$B$2+'Athletes - Bronze'!G76*'Medal values'!$B$3, "") + IF(AND(G$1 = F$1, F$2 = "Mixed"), 0.5*F76, 0) + IF(AND(G$1 = H$1, H$2 = "Mixed"), 0.5*H76, 0)</f>
        <v>0</v>
      </c>
      <c r="H76" s="5">
        <f>IF('Athletes - Gold'!H76+'Athletes - Silver'!H76+'Athletes - Bronze'!H76 &gt; 0, 'Athletes - Gold'!H76*'Medal values'!$B$1+'Athletes - Silver'!H76*'Medal values'!$B$2+'Athletes - Bronze'!H76*'Medal values'!$B$3, "") + IF(AND(H$1 = G$1, G$2 = "Mixed"), 0.5*G76, 0) + IF(AND(H$1 = I$1, I$2 = "Mixed"), 0.5*I76, 0)</f>
        <v>0</v>
      </c>
      <c r="I76" s="5">
        <f>IF('Athletes - Gold'!I76+'Athletes - Silver'!I76+'Athletes - Bronze'!I76 &gt; 0, 'Athletes - Gold'!I76*'Medal values'!$B$1+'Athletes - Silver'!I76*'Medal values'!$B$2+'Athletes - Bronze'!I76*'Medal values'!$B$3, "") + IF(AND(I$1 = H$1, H$2 = "Mixed"), 0.5*H76, 0) + IF(AND(I$1 = J$1, J$2 = "Mixed"), 0.5*J76, 0)</f>
        <v>0</v>
      </c>
      <c r="J76" s="5">
        <f>IF('Athletes - Gold'!J76+'Athletes - Silver'!J76+'Athletes - Bronze'!J76 &gt; 0, 'Athletes - Gold'!J76*'Medal values'!$B$1+'Athletes - Silver'!J76*'Medal values'!$B$2+'Athletes - Bronze'!J76*'Medal values'!$B$3, "") + IF(AND(J$1 = I$1, I$2 = "Mixed"), 0.5*I76, 0) + IF(AND(J$1 = K$1, K$2 = "Mixed"), 0.5*K76, 0)</f>
        <v>2.5005005</v>
      </c>
      <c r="K76" s="5">
        <f>IF('Athletes - Gold'!K76+'Athletes - Silver'!K76+'Athletes - Bronze'!K76 &gt; 0, 'Athletes - Gold'!K76*'Medal values'!$B$1+'Athletes - Silver'!K76*'Medal values'!$B$2+'Athletes - Bronze'!K76*'Medal values'!$B$3, "") + IF(AND(K$1 = J$1, J$2 = "Mixed"), 0.5*J76, 0) + IF(AND(K$1 = L$1, L$2 = "Mixed"), 0.5*L76, 0)</f>
        <v>0</v>
      </c>
      <c r="L76" s="5">
        <f>IF('Athletes - Gold'!L76+'Athletes - Silver'!L76+'Athletes - Bronze'!L76 &gt; 0, 'Athletes - Gold'!L76*'Medal values'!$B$1+'Athletes - Silver'!L76*'Medal values'!$B$2+'Athletes - Bronze'!L76*'Medal values'!$B$3, "") + IF(AND(L$1 = K$1, K$2 = "Mixed"), 0.5*K76, 0) + IF(AND(L$1 = M$1, M$2 = "Mixed"), 0.5*M76, 0)</f>
        <v>0</v>
      </c>
      <c r="M76" s="5">
        <f>IF('Athletes - Gold'!M76+'Athletes - Silver'!M76+'Athletes - Bronze'!M76 &gt; 0, 'Athletes - Gold'!M76*'Medal values'!$B$1+'Athletes - Silver'!M76*'Medal values'!$B$2+'Athletes - Bronze'!M76*'Medal values'!$B$3, "") + IF(AND(M$1 = L$1, L$2 = "Mixed"), 0.5*L76, 0) + IF(AND(M$1 = N$1, N$2 = "Mixed"), 0.5*N76, 0)</f>
        <v>0</v>
      </c>
      <c r="N76" s="5">
        <f>IF('Athletes - Gold'!N76+'Athletes - Silver'!N76+'Athletes - Bronze'!N76 &gt; 0, 'Athletes - Gold'!N76*'Medal values'!$B$1+'Athletes - Silver'!N76*'Medal values'!$B$2+'Athletes - Bronze'!N76*'Medal values'!$B$3, "") + IF(AND(N$1 = M$1, M$2 = "Mixed"), 0.5*M76, 0) + IF(AND(N$1 = O$1, O$2 = "Mixed"), 0.5*O76, 0)</f>
        <v>0</v>
      </c>
      <c r="O76" s="5">
        <f>IF('Athletes - Gold'!O76+'Athletes - Silver'!O76+'Athletes - Bronze'!O76 &gt; 0, 'Athletes - Gold'!O76*'Medal values'!$B$1+'Athletes - Silver'!O76*'Medal values'!$B$2+'Athletes - Bronze'!O76*'Medal values'!$B$3, "") + IF(AND(O$1 = N$1, N$2 = "Mixed"), 0.5*N76, 0) + IF(AND(O$1 = P$1, P$2 = "Mixed"), 0.5*P76, 0)</f>
        <v>0</v>
      </c>
      <c r="P76" s="5">
        <f>IF('Athletes - Gold'!P76+'Athletes - Silver'!P76+'Athletes - Bronze'!P76 &gt; 0, 'Athletes - Gold'!P76*'Medal values'!$B$1+'Athletes - Silver'!P76*'Medal values'!$B$2+'Athletes - Bronze'!P76*'Medal values'!$B$3, "") + IF(AND(P$1 = O$1, O$2 = "Mixed"), 0.5*O76, 0) + IF(AND(P$1 = Q$1, Q$2 = "Mixed"), 0.5*Q76, 0)</f>
        <v>0</v>
      </c>
      <c r="Q76" s="5">
        <f>IF('Athletes - Gold'!Q76+'Athletes - Silver'!Q76+'Athletes - Bronze'!Q76 &gt; 0, 'Athletes - Gold'!Q76*'Medal values'!$B$1+'Athletes - Silver'!Q76*'Medal values'!$B$2+'Athletes - Bronze'!Q76*'Medal values'!$B$3, "") + IF(AND(Q$1 = P$1, P$2 = "Mixed"), 0.5*P76, 0) + IF(AND(Q$1 = R$1, R$2 = "Mixed"), 0.5*R76, 0)</f>
        <v>0</v>
      </c>
      <c r="R76" s="5">
        <f>IF('Athletes - Gold'!R76+'Athletes - Silver'!R76+'Athletes - Bronze'!R76 &gt; 0, 'Athletes - Gold'!R76*'Medal values'!$B$1+'Athletes - Silver'!R76*'Medal values'!$B$2+'Athletes - Bronze'!R76*'Medal values'!$B$3, "") + IF(AND(R$1 = Q$1, Q$2 = "Mixed"), 0.5*Q76, 0) + IF(AND(R$1 = S$1, S$2 = "Mixed"), 0.5*S76, 0)</f>
        <v>0</v>
      </c>
      <c r="S76" s="5">
        <f>IF('Athletes - Gold'!S76+'Athletes - Silver'!S76+'Athletes - Bronze'!S76 &gt; 0, 'Athletes - Gold'!S76*'Medal values'!$B$1+'Athletes - Silver'!S76*'Medal values'!$B$2+'Athletes - Bronze'!S76*'Medal values'!$B$3, "") + IF(AND(S$1 = R$1, R$2 = "Mixed"), 0.5*R76, 0) + IF(AND(S$1 = T$1, T$2 = "Mixed"), 0.5*T76, 0)</f>
        <v>0</v>
      </c>
      <c r="T76" s="5">
        <f>IF('Athletes - Gold'!T76+'Athletes - Silver'!T76+'Athletes - Bronze'!T76 &gt; 0, 'Athletes - Gold'!T76*'Medal values'!$B$1+'Athletes - Silver'!T76*'Medal values'!$B$2+'Athletes - Bronze'!T76*'Medal values'!$B$3, "") + IF(AND(T$1 = S$1, S$2 = "Mixed"), 0.5*S76, 0) + IF(AND(T$1 = U$1, U$2 = "Mixed"), 0.5*U76, 0)</f>
        <v>2</v>
      </c>
      <c r="U76" s="5">
        <f>IF('Athletes - Gold'!U76+'Athletes - Silver'!U76+'Athletes - Bronze'!U76 &gt; 0, 'Athletes - Gold'!U76*'Medal values'!$B$1+'Athletes - Silver'!U76*'Medal values'!$B$2+'Athletes - Bronze'!U76*'Medal values'!$B$3, "") + IF(AND(U$1 = T$1, T$2 = "Mixed"), 0.5*T76, 0) + IF(AND(U$1 = V$1, V$2 = "Mixed"), 0.5*V76, 0)</f>
        <v>0</v>
      </c>
      <c r="V76" s="5">
        <f>IF('Athletes - Gold'!V76+'Athletes - Silver'!V76+'Athletes - Bronze'!V76 &gt; 0, 'Athletes - Gold'!V76*'Medal values'!$B$1+'Athletes - Silver'!V76*'Medal values'!$B$2+'Athletes - Bronze'!V76*'Medal values'!$B$3, "") + IF(AND(V$1 = U$1, U$2 = "Mixed"), 0.5*U76, 0) + IF(AND(V$1 = W$1, W$2 = "Mixed"), 0.5*W76, 0)</f>
        <v>0</v>
      </c>
      <c r="W76" s="5">
        <f>IF('Athletes - Gold'!W76+'Athletes - Silver'!W76+'Athletes - Bronze'!W76 &gt; 0, 'Athletes - Gold'!W76*'Medal values'!$B$1+'Athletes - Silver'!W76*'Medal values'!$B$2+'Athletes - Bronze'!W76*'Medal values'!$B$3, "") + IF(AND(W$1 = V$1, V$2 = "Mixed"), 0.5*V76, 0) + IF(AND(W$1 = X$1, X$2 = "Mixed"), 0.5*X76, 0)</f>
        <v>0</v>
      </c>
      <c r="X76" s="5">
        <f>IF('Athletes - Gold'!X76+'Athletes - Silver'!X76+'Athletes - Bronze'!X76 &gt; 0, 'Athletes - Gold'!X76*'Medal values'!$B$1+'Athletes - Silver'!X76*'Medal values'!$B$2+'Athletes - Bronze'!X76*'Medal values'!$B$3, "") + IF(AND(X$1 = W$1, W$2 = "Mixed"), 0.5*W76, 0) + IF(AND(X$1 = Y$1, Y$2 = "Mixed"), 0.5*Y76, 0)</f>
        <v>0</v>
      </c>
      <c r="Y76" s="5">
        <f>IF('Athletes - Gold'!Y76+'Athletes - Silver'!Y76+'Athletes - Bronze'!Y76 &gt; 0, 'Athletes - Gold'!Y76*'Medal values'!$B$1+'Athletes - Silver'!Y76*'Medal values'!$B$2+'Athletes - Bronze'!Y76*'Medal values'!$B$3, "") + IF(AND(Y$1 = X$1, X$2 = "Mixed"), 0.5*X76, 0) + IF(AND(Y$1 = Z$1, Z$2 = "Mixed"), 0.5*Z76, 0)</f>
        <v>0</v>
      </c>
      <c r="Z76" s="5">
        <f>IF('Athletes - Gold'!Z76+'Athletes - Silver'!Z76+'Athletes - Bronze'!Z76 &gt; 0, 'Athletes - Gold'!Z76*'Medal values'!$B$1+'Athletes - Silver'!Z76*'Medal values'!$B$2+'Athletes - Bronze'!Z76*'Medal values'!$B$3, "") + IF(AND(Z$1 = Y$1, Y$2 = "Mixed"), 0.5*Y76, 0) + IF(AND(Z$1 = AA$1, AA$2 = "Mixed"), 0.5*AA76, 0)</f>
        <v>0</v>
      </c>
      <c r="AA76" s="5">
        <f>IF('Athletes - Gold'!AA76+'Athletes - Silver'!AA76+'Athletes - Bronze'!AA76 &gt; 0, 'Athletes - Gold'!AA76*'Medal values'!$B$1+'Athletes - Silver'!AA76*'Medal values'!$B$2+'Athletes - Bronze'!AA76*'Medal values'!$B$3, "") + IF(AND(AA$1 = Z$1, Z$2 = "Mixed"), 0.5*Z76, 0) + IF(AND(AA$1 = AB$1, AB$2 = "Mixed"), 0.5*AB76, 0)</f>
        <v>0</v>
      </c>
      <c r="AB76" s="5">
        <f>IF('Athletes - Gold'!AB76+'Athletes - Silver'!AB76+'Athletes - Bronze'!AB76 &gt; 0, 'Athletes - Gold'!AB76*'Medal values'!$B$1+'Athletes - Silver'!AB76*'Medal values'!$B$2+'Athletes - Bronze'!AB76*'Medal values'!$B$3, "") + IF(AND(AB$1 = AA$1, AA$2 = "Mixed"), 0.5*AA76, 0) + IF(AND(AB$1 = AC$1, AC$2 = "Mixed"), 0.5*AC76, 0)</f>
        <v>0</v>
      </c>
      <c r="AC76" s="5">
        <f>IF('Athletes - Gold'!AC76+'Athletes - Silver'!AC76+'Athletes - Bronze'!AC76 &gt; 0, 'Athletes - Gold'!AC76*'Medal values'!$B$1+'Athletes - Silver'!AC76*'Medal values'!$B$2+'Athletes - Bronze'!AC76*'Medal values'!$B$3, "") + IF(AND(AC$1 = AB$1, AB$2 = "Mixed"), 0.5*AB76, 0) + IF(AND(AC$1 = AD$1, AD$2 = "Mixed"), 0.5*AD76, 0)</f>
        <v>0</v>
      </c>
      <c r="AD76" s="5">
        <f>IF('Athletes - Gold'!AD76+'Athletes - Silver'!AD76+'Athletes - Bronze'!AD76 &gt; 0, 'Athletes - Gold'!AD76*'Medal values'!$B$1+'Athletes - Silver'!AD76*'Medal values'!$B$2+'Athletes - Bronze'!AD76*'Medal values'!$B$3, "") + IF(AND(AD$1 = AC$1, AC$2 = "Mixed"), 0.5*AC76, 0) + IF(AND(AD$1 = AE$1, AE$2 = "Mixed"), 0.5*AE76, 0)</f>
        <v>0</v>
      </c>
      <c r="AE76" s="5">
        <f>IF('Athletes - Gold'!AE76+'Athletes - Silver'!AE76+'Athletes - Bronze'!AE76 &gt; 0, 'Athletes - Gold'!AE76*'Medal values'!$B$1+'Athletes - Silver'!AE76*'Medal values'!$B$2+'Athletes - Bronze'!AE76*'Medal values'!$B$3, "") + IF(AND(AE$1 = AD$1, AD$2 = "Mixed"), 0.5*AD76, 0) + IF(AND(AE$1 = AF$1, AF$2 = "Mixed"), 0.5*AF76, 0)</f>
        <v>0</v>
      </c>
      <c r="AF76" s="5">
        <f>IF('Athletes - Gold'!AF76+'Athletes - Silver'!AF76+'Athletes - Bronze'!AF76 &gt; 0, 'Athletes - Gold'!AF76*'Medal values'!$B$1+'Athletes - Silver'!AF76*'Medal values'!$B$2+'Athletes - Bronze'!AF76*'Medal values'!$B$3, "") + IF(AND(AF$1 = AE$1, AE$2 = "Mixed"), 0.5*AE76, 0) + IF(AND(AF$1 = AG$1, AG$2 = "Mixed"), 0.5*AG76, 0)</f>
        <v>0</v>
      </c>
      <c r="AG76" s="5">
        <f>IF('Athletes - Gold'!AG76+'Athletes - Silver'!AG76+'Athletes - Bronze'!AG76 &gt; 0, 'Athletes - Gold'!AG76*'Medal values'!$B$1+'Athletes - Silver'!AG76*'Medal values'!$B$2+'Athletes - Bronze'!AG76*'Medal values'!$B$3, "") + IF(AND(AG$1 = AF$1, AF$2 = "Mixed"), 0.5*AF76, 0) + IF(AND(AG$1 = AH$1, AH$2 = "Mixed"), 0.5*AH76, 0)</f>
        <v>0</v>
      </c>
      <c r="AH76" s="5">
        <f>IF('Athletes - Gold'!AH76+'Athletes - Silver'!AH76+'Athletes - Bronze'!AH76 &gt; 0, 'Athletes - Gold'!AH76*'Medal values'!$B$1+'Athletes - Silver'!AH76*'Medal values'!$B$2+'Athletes - Bronze'!AH76*'Medal values'!$B$3, "") + IF(AND(AH$1 = AG$1, AG$2 = "Mixed"), 0.5*AG76, 0) + IF(AND(AH$1 = AI$1, AI$2 = "Mixed"), 0.5*AI76, 0)</f>
        <v>0</v>
      </c>
      <c r="AI76" s="5">
        <f>IF('Athletes - Gold'!AI76+'Athletes - Silver'!AI76+'Athletes - Bronze'!AI76 &gt; 0, 'Athletes - Gold'!AI76*'Medal values'!$B$1+'Athletes - Silver'!AI76*'Medal values'!$B$2+'Athletes - Bronze'!AI76*'Medal values'!$B$3, "") + IF(AND(AI$1 = AH$1, AH$2 = "Mixed"), 0.5*AH76, 0) + IF(AND(AI$1 = AJ$1, AJ$2 = "Mixed"), 0.5*AJ76, 0)</f>
        <v>0</v>
      </c>
      <c r="AJ76" s="5">
        <f>IF('Athletes - Gold'!AJ76+'Athletes - Silver'!AJ76+'Athletes - Bronze'!AJ76 &gt; 0, 'Athletes - Gold'!AJ76*'Medal values'!$B$1+'Athletes - Silver'!AJ76*'Medal values'!$B$2+'Athletes - Bronze'!AJ76*'Medal values'!$B$3, "") + IF(AND(AJ$1 = AI$1, AI$2 = "Mixed"), 0.5*AI76, 0) + IF(AND(AJ$1 = AK$1, AK$2 = "Mixed"), 0.5*AK76, 0)</f>
        <v>0</v>
      </c>
      <c r="AK76" s="5">
        <f>IF('Athletes - Gold'!AK76+'Athletes - Silver'!AK76+'Athletes - Bronze'!AK76 &gt; 0, 'Athletes - Gold'!AK76*'Medal values'!$B$1+'Athletes - Silver'!AK76*'Medal values'!$B$2+'Athletes - Bronze'!AK76*'Medal values'!$B$3, "") + IF(AND(AK$1 = AJ$1, AJ$2 = "Mixed"), 0.5*AJ76, 0) + IF(AND(AK$1 = AL$1, AL$2 = "Mixed"), 0.5*AL76, 0)</f>
        <v>0</v>
      </c>
      <c r="AL76" s="5">
        <f>IF('Athletes - Gold'!AL76+'Athletes - Silver'!AL76+'Athletes - Bronze'!AL76 &gt; 0, 'Athletes - Gold'!AL76*'Medal values'!$B$1+'Athletes - Silver'!AL76*'Medal values'!$B$2+'Athletes - Bronze'!AL76*'Medal values'!$B$3, "") + IF(AND(AL$1 = AK$1, AK$2 = "Mixed"), 0.5*AK76, 0) + IF(AND(AL$1 = AM$1, AM$2 = "Mixed"), 0.5*AM76, 0)</f>
        <v>0</v>
      </c>
      <c r="AM76" s="5">
        <f>IF('Athletes - Gold'!AM76+'Athletes - Silver'!AM76+'Athletes - Bronze'!AM76 &gt; 0, 'Athletes - Gold'!AM76*'Medal values'!$B$1+'Athletes - Silver'!AM76*'Medal values'!$B$2+'Athletes - Bronze'!AM76*'Medal values'!$B$3, "") + IF(AND(AM$1 = AL$1, AL$2 = "Mixed"), 0.5*AL76, 0) + IF(AND(AM$1 = AN$1, AN$2 = "Mixed"), 0.5*AN76, 0)</f>
        <v>0</v>
      </c>
      <c r="AN76" s="5">
        <f>IF('Athletes - Gold'!AN76+'Athletes - Silver'!AN76+'Athletes - Bronze'!AN76 &gt; 0, 'Athletes - Gold'!AN76*'Medal values'!$B$1+'Athletes - Silver'!AN76*'Medal values'!$B$2+'Athletes - Bronze'!AN76*'Medal values'!$B$3, "") + IF(AND(AN$1 = AM$1, AM$2 = "Mixed"), 0.5*AM76, 0) + IF(AND(AN$1 = AO$1, AO$2 = "Mixed"), 0.5*AO76, 0)</f>
        <v>0</v>
      </c>
      <c r="AO76" s="5">
        <f>IF('Athletes - Gold'!AO76+'Athletes - Silver'!AO76+'Athletes - Bronze'!AO76 &gt; 0, 'Athletes - Gold'!AO76*'Medal values'!$B$1+'Athletes - Silver'!AO76*'Medal values'!$B$2+'Athletes - Bronze'!AO76*'Medal values'!$B$3, "") + IF(AND(AO$1 = AN$1, AN$2 = "Mixed"), 0.5*AN76, 0) + IF(AND(AO$1 = AP$1, AP$2 = "Mixed"), 0.5*AP76, 0)</f>
        <v>0</v>
      </c>
      <c r="AP76" s="5">
        <f>IF('Athletes - Gold'!AP76+'Athletes - Silver'!AP76+'Athletes - Bronze'!AP76 &gt; 0, 'Athletes - Gold'!AP76*'Medal values'!$B$1+'Athletes - Silver'!AP76*'Medal values'!$B$2+'Athletes - Bronze'!AP76*'Medal values'!$B$3, "") + IF(AND(AP$1 = AO$1, AO$2 = "Mixed"), 0.5*AO76, 0) + IF(AND(AP$1 = AQ$1, AQ$2 = "Mixed"), 0.5*AQ76, 0)</f>
        <v>0</v>
      </c>
      <c r="AQ76" s="5">
        <f>IF('Athletes - Gold'!AQ76+'Athletes - Silver'!AQ76+'Athletes - Bronze'!AQ76 &gt; 0, 'Athletes - Gold'!AQ76*'Medal values'!$B$1+'Athletes - Silver'!AQ76*'Medal values'!$B$2+'Athletes - Bronze'!AQ76*'Medal values'!$B$3, "") + IF(AND(AQ$1 = AP$1, AP$2 = "Mixed"), 0.5*AP76, 0) + IF(AND(AQ$1 = AR$1, AR$2 = "Mixed"), 0.5*AR76, 0)</f>
        <v>0</v>
      </c>
      <c r="AR76" s="5">
        <f>IF('Athletes - Gold'!AR76+'Athletes - Silver'!AR76+'Athletes - Bronze'!AR76 &gt; 0, 'Athletes - Gold'!AR76*'Medal values'!$B$1+'Athletes - Silver'!AR76*'Medal values'!$B$2+'Athletes - Bronze'!AR76*'Medal values'!$B$3, "") + IF(AND(AR$1 = AQ$1, AQ$2 = "Mixed"), 0.5*AQ76, 0) + IF(AND(AR$1 = AS$1, AS$2 = "Mixed"), 0.5*AS76, 0)</f>
        <v>0</v>
      </c>
      <c r="AS76" s="5">
        <f>IF('Athletes - Gold'!AS76+'Athletes - Silver'!AS76+'Athletes - Bronze'!AS76 &gt; 0, 'Athletes - Gold'!AS76*'Medal values'!$B$1+'Athletes - Silver'!AS76*'Medal values'!$B$2+'Athletes - Bronze'!AS76*'Medal values'!$B$3, "") + IF(AND(AS$1 = AR$1, AR$2 = "Mixed"), 0.5*AR76, 0) + IF(AND(AS$1 = AT$1, AT$2 = "Mixed"), 0.5*AT76, 0)</f>
        <v>0</v>
      </c>
      <c r="AT76" s="5">
        <f>IF('Athletes - Gold'!AT76+'Athletes - Silver'!AT76+'Athletes - Bronze'!AT76 &gt; 0, 'Athletes - Gold'!AT76*'Medal values'!$B$1+'Athletes - Silver'!AT76*'Medal values'!$B$2+'Athletes - Bronze'!AT76*'Medal values'!$B$3, "") + IF(AND(AT$1 = AS$1, AS$2 = "Mixed"), 0.5*AS76, 0) + IF(AND(AT$1 = AU$1, AU$2 = "Mixed"), 0.5*AU76, 0)</f>
        <v>0</v>
      </c>
      <c r="AU76" s="5">
        <f>IF('Athletes - Gold'!AU76+'Athletes - Silver'!AU76+'Athletes - Bronze'!AU76 &gt; 0, 'Athletes - Gold'!AU76*'Medal values'!$B$1+'Athletes - Silver'!AU76*'Medal values'!$B$2+'Athletes - Bronze'!AU76*'Medal values'!$B$3, "") + IF(AND(AU$1 = AT$1, AT$2 = "Mixed"), 0.5*AT76, 0) + IF(AND(AU$1 = AV$1, AV$2 = "Mixed"), 0.5*AV76, 0)</f>
        <v>0</v>
      </c>
      <c r="AV76" s="5">
        <f>IF('Athletes - Gold'!AV76+'Athletes - Silver'!AV76+'Athletes - Bronze'!AV76 &gt; 0, 'Athletes - Gold'!AV76*'Medal values'!$B$1+'Athletes - Silver'!AV76*'Medal values'!$B$2+'Athletes - Bronze'!AV76*'Medal values'!$B$3, "") + IF(AND(AV$1 = AU$1, AU$2 = "Mixed"), 0.5*AU76, 0) + IF(AND(AV$1 = AW$1, AW$2 = "Mixed"), 0.5*AW76, 0)</f>
        <v>0</v>
      </c>
      <c r="AW76" s="5">
        <f>IF('Athletes - Gold'!AW76+'Athletes - Silver'!AW76+'Athletes - Bronze'!AW76 &gt; 0, 'Athletes - Gold'!AW76*'Medal values'!$B$1+'Athletes - Silver'!AW76*'Medal values'!$B$2+'Athletes - Bronze'!AW76*'Medal values'!$B$3, "") + IF(AND(AW$1 = AV$1, AV$2 = "Mixed"), 0.5*AV76, 0) + IF(AND(AW$1 = AX$1, AX$2 = "Mixed"), 0.5*AX76, 0)</f>
        <v>0</v>
      </c>
      <c r="AX76" s="5">
        <f>IF('Athletes - Gold'!AX76+'Athletes - Silver'!AX76+'Athletes - Bronze'!AX76 &gt; 0, 'Athletes - Gold'!AX76*'Medal values'!$B$1+'Athletes - Silver'!AX76*'Medal values'!$B$2+'Athletes - Bronze'!AX76*'Medal values'!$B$3, "") + IF(AND(AX$1 = AW$1, AW$2 = "Mixed"), 0.5*AW76, 0) + IF(AND(AX$1 = AY$1, AY$2 = "Mixed"), 0.5*AY76, 0)</f>
        <v>0</v>
      </c>
      <c r="AY76" s="5">
        <f>IF('Athletes - Gold'!AY76+'Athletes - Silver'!AY76+'Athletes - Bronze'!AY76 &gt; 0, 'Athletes - Gold'!AY76*'Medal values'!$B$1+'Athletes - Silver'!AY76*'Medal values'!$B$2+'Athletes - Bronze'!AY76*'Medal values'!$B$3, "") + IF(AND(AY$1 = AX$1, AX$2 = "Mixed"), 0.5*AX76, 0) + IF(AND(AY$1 = AZ$1, AZ$2 = "Mixed"), 0.5*AZ76, 0)</f>
        <v>0</v>
      </c>
      <c r="AZ76" s="5">
        <f>IF('Athletes - Gold'!AZ76+'Athletes - Silver'!AZ76+'Athletes - Bronze'!AZ76 &gt; 0, 'Athletes - Gold'!AZ76*'Medal values'!$B$1+'Athletes - Silver'!AZ76*'Medal values'!$B$2+'Athletes - Bronze'!AZ76*'Medal values'!$B$3, "") + IF(AND(AZ$1 = AY$1, AY$2 = "Mixed"), 0.5*AY76, 0) + IF(AND(AZ$1 = BA$1, BA$2 = "Mixed"), 0.5*BA76, 0)</f>
        <v>0</v>
      </c>
      <c r="BA76" s="5">
        <f>IF('Athletes - Gold'!BA76+'Athletes - Silver'!BA76+'Athletes - Bronze'!BA76 &gt; 0, 'Athletes - Gold'!BA76*'Medal values'!$B$1+'Athletes - Silver'!BA76*'Medal values'!$B$2+'Athletes - Bronze'!BA76*'Medal values'!$B$3, "") + IF(AND(BA$1 = AZ$1, AZ$2 = "Mixed"), 0.5*AZ76, 0) + IF(AND(BA$1 = BB$1, BB$2 = "Mixed"), 0.5*BB76, 0)</f>
        <v>0</v>
      </c>
      <c r="BB76" s="5">
        <f>IF('Athletes - Gold'!BB76+'Athletes - Silver'!BB76+'Athletes - Bronze'!BB76 &gt; 0, 'Athletes - Gold'!BB76*'Medal values'!$B$1+'Athletes - Silver'!BB76*'Medal values'!$B$2+'Athletes - Bronze'!BB76*'Medal values'!$B$3, "") + IF(AND(BB$1 = BA$1, BA$2 = "Mixed"), 0.5*BA76, 0) + IF(AND(BB$1 = BC$1, BC$2 = "Mixed"), 0.5*BC76, 0)</f>
        <v>0</v>
      </c>
      <c r="BC76" s="5">
        <f>IF('Athletes - Gold'!BC76+'Athletes - Silver'!BC76+'Athletes - Bronze'!BC76 &gt; 0, 'Athletes - Gold'!BC76*'Medal values'!$B$1+'Athletes - Silver'!BC76*'Medal values'!$B$2+'Athletes - Bronze'!BC76*'Medal values'!$B$3, "") + IF(AND(BC$1 = BB$1, BB$2 = "Mixed"), 0.5*BB76, 0) + IF(AND(BC$1 = BD$1, BD$2 = "Mixed"), 0.5*BD76, 0)</f>
        <v>0</v>
      </c>
      <c r="BD76" s="5">
        <f>IF('Athletes - Gold'!BD76+'Athletes - Silver'!BD76+'Athletes - Bronze'!BD76 &gt; 0, 'Athletes - Gold'!BD76*'Medal values'!$B$1+'Athletes - Silver'!BD76*'Medal values'!$B$2+'Athletes - Bronze'!BD76*'Medal values'!$B$3, "") + IF(AND(BD$1 = BC$1, BC$2 = "Mixed"), 0.5*BC76, 0) + IF(AND(BD$1 = BE$1, BE$2 = "Mixed"), 0.5*BE76, 0)</f>
        <v>0</v>
      </c>
      <c r="BE76" s="5">
        <f>IF('Athletes - Gold'!BE76+'Athletes - Silver'!BE76+'Athletes - Bronze'!BE76 &gt; 0, 'Athletes - Gold'!BE76*'Medal values'!$B$1+'Athletes - Silver'!BE76*'Medal values'!$B$2+'Athletes - Bronze'!BE76*'Medal values'!$B$3, "") + IF(AND(BE$1 = BD$1, BD$2 = "Mixed"), 0.5*BD76, 0) + IF(AND(BE$1 = BF$1, BF$2 = "Mixed"), 0.5*BF76, 0)</f>
        <v>0</v>
      </c>
      <c r="BF76" s="5">
        <f>IF('Athletes - Gold'!BF76+'Athletes - Silver'!BF76+'Athletes - Bronze'!BF76 &gt; 0, 'Athletes - Gold'!BF76*'Medal values'!$B$1+'Athletes - Silver'!BF76*'Medal values'!$B$2+'Athletes - Bronze'!BF76*'Medal values'!$B$3, "") + IF(AND(BF$1 = BE$1, BE$2 = "Mixed"), 0.5*BE76, 0) + IF(AND(BF$1 = BG$1, BG$2 = "Mixed"), 0.5*BG76, 0)</f>
        <v>0</v>
      </c>
      <c r="BG76" s="5">
        <f>IF('Athletes - Gold'!BG76+'Athletes - Silver'!BG76+'Athletes - Bronze'!BG76 &gt; 0, 'Athletes - Gold'!BG76*'Medal values'!$B$1+'Athletes - Silver'!BG76*'Medal values'!$B$2+'Athletes - Bronze'!BG76*'Medal values'!$B$3, "") + IF(AND(BG$1 = BF$1, BF$2 = "Mixed"), 0.5*BF76, 0) + IF(AND(BG$1 = BH$1, BH$2 = "Mixed"), 0.5*BH76, 0)</f>
        <v>0</v>
      </c>
      <c r="BH76" s="5">
        <f>IF('Athletes - Gold'!BH76+'Athletes - Silver'!BH76+'Athletes - Bronze'!BH76 &gt; 0, 'Athletes - Gold'!BH76*'Medal values'!$B$1+'Athletes - Silver'!BH76*'Medal values'!$B$2+'Athletes - Bronze'!BH76*'Medal values'!$B$3, "") + IF(AND(BH$1 = BG$1, BG$2 = "Mixed"), 0.5*BG76, 0) + IF(AND(BH$1 = BI$1, BI$2 = "Mixed"), 0.5*BI76, 0)</f>
        <v>0</v>
      </c>
      <c r="BI76" s="5">
        <f>IF('Athletes - Gold'!BI76+'Athletes - Silver'!BI76+'Athletes - Bronze'!BI76 &gt; 0, 'Athletes - Gold'!BI76*'Medal values'!$B$1+'Athletes - Silver'!BI76*'Medal values'!$B$2+'Athletes - Bronze'!BI76*'Medal values'!$B$3, "") + IF(AND(BI$1 = BH$1, BH$2 = "Mixed"), 0.5*BH76, 0) + IF(AND(BI$1 = BJ$1, BJ$2 = "Mixed"), 0.5*BJ76, 0)</f>
        <v>0</v>
      </c>
      <c r="BJ76" s="5">
        <f>IF('Athletes - Gold'!BJ76+'Athletes - Silver'!BJ76+'Athletes - Bronze'!BJ76 &gt; 0, 'Athletes - Gold'!BJ76*'Medal values'!$B$1+'Athletes - Silver'!BJ76*'Medal values'!$B$2+'Athletes - Bronze'!BJ76*'Medal values'!$B$3, "") + IF(AND(BJ$1 = BI$1, BI$2 = "Mixed"), 0.5*BI76, 0) + IF(AND(BJ$1 = BK$1, BK$2 = "Mixed"), 0.5*BK76, 0)</f>
        <v>0</v>
      </c>
      <c r="BK76" s="5">
        <f>IF('Athletes - Gold'!BK76+'Athletes - Silver'!BK76+'Athletes - Bronze'!BK76 &gt; 0, 'Athletes - Gold'!BK76*'Medal values'!$B$1+'Athletes - Silver'!BK76*'Medal values'!$B$2+'Athletes - Bronze'!BK76*'Medal values'!$B$3, "") + IF(AND(BK$1 = BJ$1, BJ$2 = "Mixed"), 0.5*BJ76, 0) + IF(AND(BK$1 = BL$1, BL$2 = "Mixed"), 0.5*BL76, 0)</f>
        <v>0</v>
      </c>
      <c r="BL76" s="5">
        <f>IF('Athletes - Gold'!BL76+'Athletes - Silver'!BL76+'Athletes - Bronze'!BL76 &gt; 0, 'Athletes - Gold'!BL76*'Medal values'!$B$1+'Athletes - Silver'!BL76*'Medal values'!$B$2+'Athletes - Bronze'!BL76*'Medal values'!$B$3, "") + IF(AND(BL$1 = BK$1, BK$2 = "Mixed"), 0.5*BK76, 0) + IF(AND(BL$1 = BM$1, BM$2 = "Mixed"), 0.5*BM76, 0)</f>
        <v>0</v>
      </c>
      <c r="BM76" s="5">
        <f>IF('Athletes - Gold'!BM76+'Athletes - Silver'!BM76+'Athletes - Bronze'!BM76 &gt; 0, 'Athletes - Gold'!BM76*'Medal values'!$B$1+'Athletes - Silver'!BM76*'Medal values'!$B$2+'Athletes - Bronze'!BM76*'Medal values'!$B$3, "") + IF(AND(BM$1 = BL$1, BL$2 = "Mixed"), 0.5*BL76, 0) + IF(AND(BM$1 = BN$1, BN$2 = "Mixed"), 0.5*BN76, 0)</f>
        <v>0</v>
      </c>
      <c r="BN76" s="5">
        <f>IF('Athletes - Gold'!BN76+'Athletes - Silver'!BN76+'Athletes - Bronze'!BN76 &gt; 0, 'Athletes - Gold'!BN76*'Medal values'!$B$1+'Athletes - Silver'!BN76*'Medal values'!$B$2+'Athletes - Bronze'!BN76*'Medal values'!$B$3, "") + IF(AND(BN$1 = BM$1, BM$2 = "Mixed"), 0.5*BM76, 0) + IF(AND(BN$1 = BO$1, BO$2 = "Mixed"), 0.5*BO76, 0)</f>
        <v>0</v>
      </c>
      <c r="BO76" s="5">
        <f>IF('Athletes - Gold'!BO76+'Athletes - Silver'!BO76+'Athletes - Bronze'!BO76 &gt; 0, 'Athletes - Gold'!BO76*'Medal values'!$B$1+'Athletes - Silver'!BO76*'Medal values'!$B$2+'Athletes - Bronze'!BO76*'Medal values'!$B$3, "") + IF(AND(BO$1 = BN$1, BN$2 = "Mixed"), 0.5*BN76, 0) + IF(AND(BO$1 = BP$1, BP$2 = "Mixed"), 0.5*BP76, 0)</f>
        <v>0</v>
      </c>
      <c r="BP76" s="5">
        <f>IF('Athletes - Gold'!BP76+'Athletes - Silver'!BP76+'Athletes - Bronze'!BP76 &gt; 0, 'Athletes - Gold'!BP76*'Medal values'!$B$1+'Athletes - Silver'!BP76*'Medal values'!$B$2+'Athletes - Bronze'!BP76*'Medal values'!$B$3, "") + IF(AND(BP$1 = BO$1, BO$2 = "Mixed"), 0.5*BO76, 0) + IF(AND(BP$1 = BQ$1, BQ$2 = "Mixed"), 0.5*BQ76, 0)</f>
        <v>0</v>
      </c>
      <c r="BQ76" s="5">
        <f>IF('Athletes - Gold'!BQ76+'Athletes - Silver'!BQ76+'Athletes - Bronze'!BQ76 &gt; 0, 'Athletes - Gold'!BQ76*'Medal values'!$B$1+'Athletes - Silver'!BQ76*'Medal values'!$B$2+'Athletes - Bronze'!BQ76*'Medal values'!$B$3, "") + IF(AND(BQ$1 = BP$1, BP$2 = "Mixed"), 0.5*BP76, 0) + IF(AND(BQ$1 = BR$1, BR$2 = "Mixed"), 0.5*BR76, 0)</f>
        <v>0</v>
      </c>
      <c r="BR76" s="5">
        <f>IF('Athletes - Gold'!BR76+'Athletes - Silver'!BR76+'Athletes - Bronze'!BR76 &gt; 0, 'Athletes - Gold'!BR76*'Medal values'!$B$1+'Athletes - Silver'!BR76*'Medal values'!$B$2+'Athletes - Bronze'!BR76*'Medal values'!$B$3, "") + IF(AND(BR$1 = BQ$1, BQ$2 = "Mixed"), 0.5*BQ76, 0) + IF(AND(BR$1 = BS$1, BS$2 = "Mixed"), 0.5*BS76, 0)</f>
        <v>0</v>
      </c>
      <c r="BS76" s="5">
        <f>IF('Athletes - Gold'!BS76+'Athletes - Silver'!BS76+'Athletes - Bronze'!BS76 &gt; 0, 'Athletes - Gold'!BS76*'Medal values'!$B$1+'Athletes - Silver'!BS76*'Medal values'!$B$2+'Athletes - Bronze'!BS76*'Medal values'!$B$3, "") + IF(AND(BS$1 = BR$1, BR$2 = "Mixed"), 0.5*BR76, 0) + IF(AND(BS$1 = BT$1, BT$2 = "Mixed"), 0.5*BT76, 0)</f>
        <v>0</v>
      </c>
      <c r="BT76" s="5">
        <f>IF('Athletes - Gold'!BT76+'Athletes - Silver'!BT76+'Athletes - Bronze'!BT76 &gt; 0, 'Athletes - Gold'!BT76*'Medal values'!$B$1+'Athletes - Silver'!BT76*'Medal values'!$B$2+'Athletes - Bronze'!BT76*'Medal values'!$B$3, "") + IF(AND(BT$1 = BS$1, BS$2 = "Mixed"), 0.5*BS76, 0) + IF(AND(BT$1 = BU$1, BU$2 = "Mixed"), 0.5*BU76, 0)</f>
        <v>0</v>
      </c>
      <c r="BU76" s="5">
        <f>IF('Athletes - Gold'!BU76+'Athletes - Silver'!BU76+'Athletes - Bronze'!BU76 &gt; 0, 'Athletes - Gold'!BU76*'Medal values'!$B$1+'Athletes - Silver'!BU76*'Medal values'!$B$2+'Athletes - Bronze'!BU76*'Medal values'!$B$3, "") + IF(AND(BU$1 = BT$1, BT$2 = "Mixed"), 0.5*BT76, 0) + IF(AND(BU$1 = BV$1, BV$2 = "Mixed"), 0.5*BV76, 0)</f>
        <v>0</v>
      </c>
      <c r="BV76" s="5">
        <f>IF('Athletes - Gold'!BV76+'Athletes - Silver'!BV76+'Athletes - Bronze'!BV76 &gt; 0, 'Athletes - Gold'!BV76*'Medal values'!$B$1+'Athletes - Silver'!BV76*'Medal values'!$B$2+'Athletes - Bronze'!BV76*'Medal values'!$B$3, "") + IF(AND(BV$1 = BU$1, BU$2 = "Mixed"), 0.5*BU76, 0) + IF(AND(BV$1 = BW$1, BW$2 = "Mixed"), 0.5*BW76, 0)</f>
        <v>0</v>
      </c>
      <c r="BW76" s="5">
        <f>IF('Athletes - Gold'!BW76+'Athletes - Silver'!BW76+'Athletes - Bronze'!BW76 &gt; 0, 'Athletes - Gold'!BW76*'Medal values'!$B$1+'Athletes - Silver'!BW76*'Medal values'!$B$2+'Athletes - Bronze'!BW76*'Medal values'!$B$3, "") + IF(AND(BW$1 = BV$1, BV$2 = "Mixed"), 0.5*BV76, 0) + IF(AND(BW$1 = BX$1, BX$2 = "Mixed"), 0.5*BX76, 0)</f>
        <v>0</v>
      </c>
      <c r="BX76" s="5">
        <f>IF('Athletes - Gold'!BX76+'Athletes - Silver'!BX76+'Athletes - Bronze'!BX76 &gt; 0, 'Athletes - Gold'!BX76*'Medal values'!$B$1+'Athletes - Silver'!BX76*'Medal values'!$B$2+'Athletes - Bronze'!BX76*'Medal values'!$B$3, "") + IF(AND(BX$1 = BW$1, BW$2 = "Mixed"), 0.5*BW76, 0) + IF(AND(BX$1 = BY$1, BY$2 = "Mixed"), 0.5*BY76, 0)</f>
        <v>0</v>
      </c>
      <c r="BY76" s="5">
        <f>IF('Athletes - Gold'!BY76+'Athletes - Silver'!BY76+'Athletes - Bronze'!BY76 &gt; 0, 'Athletes - Gold'!BY76*'Medal values'!$B$1+'Athletes - Silver'!BY76*'Medal values'!$B$2+'Athletes - Bronze'!BY76*'Medal values'!$B$3, "") + IF(AND(BY$1 = BX$1, BX$2 = "Mixed"), 0.5*BX76, 0) + IF(AND(BY$1 = BZ$1, BZ$2 = "Mixed"), 0.5*BZ76, 0)</f>
        <v>0</v>
      </c>
      <c r="BZ76" s="5">
        <f>IF('Athletes - Gold'!BZ76+'Athletes - Silver'!BZ76+'Athletes - Bronze'!BZ76 &gt; 0, 'Athletes - Gold'!BZ76*'Medal values'!$B$1+'Athletes - Silver'!BZ76*'Medal values'!$B$2+'Athletes - Bronze'!BZ76*'Medal values'!$B$3, "") + IF(AND(BZ$1 = BY$1, BY$2 = "Mixed"), 0.5*BY76, 0) + IF(AND(BZ$1 = CA$1, CA$2 = "Mixed"), 0.5*CA76, 0)</f>
        <v>0</v>
      </c>
      <c r="CA76" s="5">
        <f>IF('Athletes - Gold'!CA76+'Athletes - Silver'!CA76+'Athletes - Bronze'!CA76 &gt; 0, 'Athletes - Gold'!CA76*'Medal values'!$B$1+'Athletes - Silver'!CA76*'Medal values'!$B$2+'Athletes - Bronze'!CA76*'Medal values'!$B$3, "") + IF(AND(CA$1 = BZ$1, BZ$2 = "Mixed"), 0.5*BZ76, 0) + IF(AND(CA$1 = CB$1, CB$2 = "Mixed"), 0.5*CB76, 0)</f>
        <v>0</v>
      </c>
      <c r="CB76" s="5">
        <f>IF('Athletes - Gold'!CB76+'Athletes - Silver'!CB76+'Athletes - Bronze'!CB76 &gt; 0, 'Athletes - Gold'!CB76*'Medal values'!$B$1+'Athletes - Silver'!CB76*'Medal values'!$B$2+'Athletes - Bronze'!CB76*'Medal values'!$B$3, "") + IF(AND(CB$1 = CA$1, CA$2 = "Mixed"), 0.5*CA76, 0) + IF(AND(CB$1 = CC$1, CC$2 = "Mixed"), 0.5*CC76, 0)</f>
        <v>0</v>
      </c>
      <c r="CC76" s="5">
        <f>IF('Athletes - Gold'!CC76+'Athletes - Silver'!CC76+'Athletes - Bronze'!CC76 &gt; 0, 'Athletes - Gold'!CC76*'Medal values'!$B$1+'Athletes - Silver'!CC76*'Medal values'!$B$2+'Athletes - Bronze'!CC76*'Medal values'!$B$3, "") + IF(AND(CC$1 = CB$1, CB$2 = "Mixed"), 0.5*CB76, 0) + IF(AND(CC$1 = CD$1, CD$2 = "Mixed"), 0.5*CD76, 0)</f>
        <v>0</v>
      </c>
      <c r="CD76" s="5">
        <f>IF('Athletes - Gold'!CD76+'Athletes - Silver'!CD76+'Athletes - Bronze'!CD76 &gt; 0, 'Athletes - Gold'!CD76*'Medal values'!$B$1+'Athletes - Silver'!CD76*'Medal values'!$B$2+'Athletes - Bronze'!CD76*'Medal values'!$B$3, "") + IF(AND(CD$1 = CC$1, CC$2 = "Mixed"), 0.5*CC76, 0) + IF(AND(CD$1 = CE$1, CE$2 = "Mixed"), 0.5*CE76, 0)</f>
        <v>0</v>
      </c>
      <c r="CE76" s="5">
        <f>IF('Athletes - Gold'!CE76+'Athletes - Silver'!CE76+'Athletes - Bronze'!CE76 &gt; 0, 'Athletes - Gold'!CE76*'Medal values'!$B$1+'Athletes - Silver'!CE76*'Medal values'!$B$2+'Athletes - Bronze'!CE76*'Medal values'!$B$3, "") + IF(AND(CE$1 = CD$1, CD$2 = "Mixed"), 0.5*CD76, 0) + IF(AND(CE$1 = CF$1, CF$2 = "Mixed"), 0.5*CF76, 0)</f>
        <v>0</v>
      </c>
      <c r="CF76" s="5">
        <f>IF('Athletes - Gold'!CF76+'Athletes - Silver'!CF76+'Athletes - Bronze'!CF76 &gt; 0, 'Athletes - Gold'!CF76*'Medal values'!$B$1+'Athletes - Silver'!CF76*'Medal values'!$B$2+'Athletes - Bronze'!CF76*'Medal values'!$B$3, "") + IF(AND(CF$1 = CE$1, CE$2 = "Mixed"), 0.5*CE76, 0) + IF(AND(CF$1 = CG$1, CG$2 = "Mixed"), 0.5*CG76, 0)</f>
        <v>0</v>
      </c>
      <c r="CG76" s="5">
        <f>IF('Athletes - Gold'!CG76+'Athletes - Silver'!CG76+'Athletes - Bronze'!CG76 &gt; 0, 'Athletes - Gold'!CG76*'Medal values'!$B$1+'Athletes - Silver'!CG76*'Medal values'!$B$2+'Athletes - Bronze'!CG76*'Medal values'!$B$3, "") + IF(AND(CG$1 = CF$1, CF$2 = "Mixed"), 0.5*CF76, 0) + IF(AND(CG$1 = CH$1, CH$2 = "Mixed"), 0.5*CH76, 0)</f>
        <v>0</v>
      </c>
      <c r="CH76" s="5">
        <f>IF('Athletes - Gold'!CH76+'Athletes - Silver'!CH76+'Athletes - Bronze'!CH76 &gt; 0, 'Athletes - Gold'!CH76*'Medal values'!$B$1+'Athletes - Silver'!CH76*'Medal values'!$B$2+'Athletes - Bronze'!CH76*'Medal values'!$B$3, "") + IF(AND(CH$1 = CG$1, CG$2 = "Mixed"), 0.5*CG76, 0) + IF(AND(CH$1 = CI$1, CI$2 = "Mixed"), 0.5*CI76, 0)</f>
        <v>0</v>
      </c>
      <c r="CI76" s="5">
        <f>IF('Athletes - Gold'!CI76+'Athletes - Silver'!CI76+'Athletes - Bronze'!CI76 &gt; 0, 'Athletes - Gold'!CI76*'Medal values'!$B$1+'Athletes - Silver'!CI76*'Medal values'!$B$2+'Athletes - Bronze'!CI76*'Medal values'!$B$3, "") + IF(AND(CI$1 = CH$1, CH$2 = "Mixed"), 0.5*CH76, 0) + IF(AND(CI$1 = CJ$1, CJ$2 = "Mixed"), 0.5*CJ76, 0)</f>
        <v>0</v>
      </c>
      <c r="CJ76" s="5">
        <f>IF('Athletes - Gold'!CJ76+'Athletes - Silver'!CJ76+'Athletes - Bronze'!CJ76 &gt; 0, 'Athletes - Gold'!CJ76*'Medal values'!$B$1+'Athletes - Silver'!CJ76*'Medal values'!$B$2+'Athletes - Bronze'!CJ76*'Medal values'!$B$3, "") + IF(AND(CJ$1 = CI$1, CI$2 = "Mixed"), 0.5*CI76, 0) + IF(AND(CJ$1 = CK$1, CK$2 = "Mixed"), 0.5*CK76, 0)</f>
        <v>0</v>
      </c>
      <c r="CK76" s="5">
        <f>IF('Athletes - Gold'!CK76+'Athletes - Silver'!CK76+'Athletes - Bronze'!CK76 &gt; 0, 'Athletes - Gold'!CK76*'Medal values'!$B$1+'Athletes - Silver'!CK76*'Medal values'!$B$2+'Athletes - Bronze'!CK76*'Medal values'!$B$3, "") + IF(AND(CK$1 = CJ$1, CJ$2 = "Mixed"), 0.5*CJ76, 0) + IF(AND(CK$1 = CL$1, CL$2 = "Mixed"), 0.5*CL76, 0)</f>
        <v>0</v>
      </c>
      <c r="CL76" s="5">
        <f>IF('Athletes - Gold'!CL76+'Athletes - Silver'!CL76+'Athletes - Bronze'!CL76 &gt; 0, 'Athletes - Gold'!CL76*'Medal values'!$B$1+'Athletes - Silver'!CL76*'Medal values'!$B$2+'Athletes - Bronze'!CL76*'Medal values'!$B$3, "") + IF(AND(CL$1 = CK$1, CK$2 = "Mixed"), 0.5*CK76, 0) + IF(AND(CL$1 = CM$1, CM$2 = "Mixed"), 0.5*CM76, 0)</f>
        <v>0</v>
      </c>
      <c r="CM76" s="5">
        <f>IF('Athletes - Gold'!CM76+'Athletes - Silver'!CM76+'Athletes - Bronze'!CM76 &gt; 0, 'Athletes - Gold'!CM76*'Medal values'!$B$1+'Athletes - Silver'!CM76*'Medal values'!$B$2+'Athletes - Bronze'!CM76*'Medal values'!$B$3, "") + IF(AND(CM$1 = CL$1, CL$2 = "Mixed"), 0.5*CL76, 0) + IF(AND(CM$1 = CN$1, CN$2 = "Mixed"), 0.5*CN76, 0)</f>
        <v>0</v>
      </c>
      <c r="CN76" s="5">
        <f>IF('Athletes - Gold'!CN76+'Athletes - Silver'!CN76+'Athletes - Bronze'!CN76 &gt; 0, 'Athletes - Gold'!CN76*'Medal values'!$B$1+'Athletes - Silver'!CN76*'Medal values'!$B$2+'Athletes - Bronze'!CN76*'Medal values'!$B$3, "") + IF(AND(CN$1 = CM$1, CM$2 = "Mixed"), 0.5*CM76, 0) + IF(AND(CN$1 = CO$1, CO$2 = "Mixed"), 0.5*CO76, 0)</f>
        <v>0</v>
      </c>
      <c r="CO76" s="5">
        <f>IF('Athletes - Gold'!CO76+'Athletes - Silver'!CO76+'Athletes - Bronze'!CO76 &gt; 0, 'Athletes - Gold'!CO76*'Medal values'!$B$1+'Athletes - Silver'!CO76*'Medal values'!$B$2+'Athletes - Bronze'!CO76*'Medal values'!$B$3, "") + IF(AND(CO$1 = CN$1, CN$2 = "Mixed"), 0.5*CN76, 0) + IF(AND(CO$1 = CP$1, CP$2 = "Mixed"), 0.5*CP76, 0)</f>
        <v>0</v>
      </c>
      <c r="CP76" s="5">
        <f>IF('Athletes - Gold'!CP76+'Athletes - Silver'!CP76+'Athletes - Bronze'!CP76 &gt; 0, 'Athletes - Gold'!CP76*'Medal values'!$B$1+'Athletes - Silver'!CP76*'Medal values'!$B$2+'Athletes - Bronze'!CP76*'Medal values'!$B$3, "") + IF(AND(CP$1 = CO$1, CO$2 = "Mixed"), 0.5*CO76, 0) + IF(AND(CP$1 = CQ$1, CQ$2 = "Mixed"), 0.5*CQ76, 0)</f>
        <v>0</v>
      </c>
      <c r="CQ76" s="5">
        <f>IF('Athletes - Gold'!CQ76+'Athletes - Silver'!CQ76+'Athletes - Bronze'!CQ76 &gt; 0, 'Athletes - Gold'!CQ76*'Medal values'!$B$1+'Athletes - Silver'!CQ76*'Medal values'!$B$2+'Athletes - Bronze'!CQ76*'Medal values'!$B$3, "") + IF(AND(CQ$1 = CP$1, CP$2 = "Mixed"), 0.5*CP76, 0) + IF(AND(CQ$1 = CR$1, CR$2 = "Mixed"), 0.5*CR76, 0)</f>
        <v>0</v>
      </c>
      <c r="CR76" s="5">
        <f>IF('Athletes - Gold'!CR76+'Athletes - Silver'!CR76+'Athletes - Bronze'!CR76 &gt; 0, 'Athletes - Gold'!CR76*'Medal values'!$B$1+'Athletes - Silver'!CR76*'Medal values'!$B$2+'Athletes - Bronze'!CR76*'Medal values'!$B$3, "") + IF(AND(CR$1 = CQ$1, CQ$2 = "Mixed"), 0.5*CQ76, 0) + IF(AND(CR$1 = CS$1, CS$2 = "Mixed"), 0.5*CS76, 0)</f>
        <v>0</v>
      </c>
      <c r="CS76" s="5">
        <f>IF('Athletes - Gold'!CS76+'Athletes - Silver'!CS76+'Athletes - Bronze'!CS76 &gt; 0, 'Athletes - Gold'!CS76*'Medal values'!$B$1+'Athletes - Silver'!CS76*'Medal values'!$B$2+'Athletes - Bronze'!CS76*'Medal values'!$B$3, "") + IF(AND(CS$1 = CR$1, CR$2 = "Mixed"), 0.5*CR76, 0) + IF(AND(CS$1 = CT$1, CT$2 = "Mixed"), 0.5*CT76, 0)</f>
        <v>3.001</v>
      </c>
      <c r="CT76" s="5">
        <f>IF('Athletes - Gold'!CT76+'Athletes - Silver'!CT76+'Athletes - Bronze'!CT76 &gt; 0, 'Athletes - Gold'!CT76*'Medal values'!$B$1+'Athletes - Silver'!CT76*'Medal values'!$B$2+'Athletes - Bronze'!CT76*'Medal values'!$B$3, "") + IF(AND(CT$1 = CS$1, CS$2 = "Mixed"), 0.5*CS76, 0) + IF(AND(CT$1 = CU$1, CU$2 = "Mixed"), 0.5*CU76, 0)</f>
        <v>0</v>
      </c>
      <c r="CU76" s="5">
        <f>IF('Athletes - Gold'!CU76+'Athletes - Silver'!CU76+'Athletes - Bronze'!CU76 &gt; 0, 'Athletes - Gold'!CU76*'Medal values'!$B$1+'Athletes - Silver'!CU76*'Medal values'!$B$2+'Athletes - Bronze'!CU76*'Medal values'!$B$3, "") + IF(AND(CU$1 = CT$1, CT$2 = "Mixed"), 0.5*CT76, 0) + IF(AND(CU$1 = CV$1, CV$2 = "Mixed"), 0.5*CV76, 0)</f>
        <v>0</v>
      </c>
      <c r="CV76" s="5">
        <f>IF('Athletes - Gold'!CV76+'Athletes - Silver'!CV76+'Athletes - Bronze'!CV76 &gt; 0, 'Athletes - Gold'!CV76*'Medal values'!$B$1+'Athletes - Silver'!CV76*'Medal values'!$B$2+'Athletes - Bronze'!CV76*'Medal values'!$B$3, "") + IF(AND(CV$1 = CU$1, CU$2 = "Mixed"), 0.5*CU76, 0) + IF(AND(CV$1 = CW$1, CW$2 = "Mixed"), 0.5*CW76, 0)</f>
        <v>0</v>
      </c>
      <c r="CW76" s="5">
        <f t="shared" ref="CW76:CX76" si="75">SUMIF($B$2:$CV$2,CW$2, $B76:$CV76)</f>
        <v>7.5015005</v>
      </c>
      <c r="CX76" s="5">
        <f t="shared" si="75"/>
        <v>0</v>
      </c>
      <c r="CY76" s="5">
        <f t="shared" si="3"/>
        <v>7.5015005</v>
      </c>
    </row>
    <row r="77">
      <c r="A77" s="5" t="str">
        <f>Countries!A75</f>
        <v>ROC</v>
      </c>
      <c r="B77" s="5">
        <f>IF('Athletes - Gold'!B77+'Athletes - Silver'!B77+'Athletes - Bronze'!B77 &gt; 0, 'Athletes - Gold'!B77*'Medal values'!$B$1+'Athletes - Silver'!B77*'Medal values'!$B$2+'Athletes - Bronze'!B77*'Medal values'!$B$3, "") + IF(AND(B$1 = A$1, A$2 = "Mixed"), 0.5*A77, 0) + IF(AND(B$1 = C$1, C$2 = "Mixed"), 0.5*C77, 0)</f>
        <v>8.000004</v>
      </c>
      <c r="C77" s="5">
        <f>IF('Athletes - Gold'!C77+'Athletes - Silver'!C77+'Athletes - Bronze'!C77 &gt; 0, 'Athletes - Gold'!C77*'Medal values'!$B$1+'Athletes - Silver'!C77*'Medal values'!$B$2+'Athletes - Bronze'!C77*'Medal values'!$B$3, "") + IF(AND(C$1 = B$1, B$2 = "Mixed"), 0.5*B77, 0) + IF(AND(C$1 = D$1, D$2 = "Mixed"), 0.5*D77, 0)</f>
        <v>8.000004</v>
      </c>
      <c r="D77" s="5">
        <f>IF('Athletes - Gold'!D77+'Athletes - Silver'!D77+'Athletes - Bronze'!D77 &gt; 0, 'Athletes - Gold'!D77*'Medal values'!$B$1+'Athletes - Silver'!D77*'Medal values'!$B$2+'Athletes - Bronze'!D77*'Medal values'!$B$3, "") + IF(AND(D$1 = C$1, C$2 = "Mixed"), 0.5*C77, 0) + IF(AND(D$1 = E$1, E$2 = "Mixed"), 0.5*E77, 0)</f>
        <v>0</v>
      </c>
      <c r="E77" s="5">
        <f>IF('Athletes - Gold'!E77+'Athletes - Silver'!E77+'Athletes - Bronze'!E77 &gt; 0, 'Athletes - Gold'!E77*'Medal values'!$B$1+'Athletes - Silver'!E77*'Medal values'!$B$2+'Athletes - Bronze'!E77*'Medal values'!$B$3, "") + IF(AND(E$1 = D$1, D$2 = "Mixed"), 0.5*D77, 0) + IF(AND(E$1 = F$1, F$2 = "Mixed"), 0.5*F77, 0)</f>
        <v>0</v>
      </c>
      <c r="F77" s="5">
        <f>IF('Athletes - Gold'!F77+'Athletes - Silver'!F77+'Athletes - Bronze'!F77 &gt; 0, 'Athletes - Gold'!F77*'Medal values'!$B$1+'Athletes - Silver'!F77*'Medal values'!$B$2+'Athletes - Bronze'!F77*'Medal values'!$B$3, "") + IF(AND(F$1 = E$1, E$2 = "Mixed"), 0.5*E77, 0) + IF(AND(F$1 = G$1, G$2 = "Mixed"), 0.5*G77, 0)</f>
        <v>8.000004</v>
      </c>
      <c r="G77" s="5">
        <f>IF('Athletes - Gold'!G77+'Athletes - Silver'!G77+'Athletes - Bronze'!G77 &gt; 0, 'Athletes - Gold'!G77*'Medal values'!$B$1+'Athletes - Silver'!G77*'Medal values'!$B$2+'Athletes - Bronze'!G77*'Medal values'!$B$3, "") + IF(AND(G$1 = F$1, F$2 = "Mixed"), 0.5*F77, 0) + IF(AND(G$1 = H$1, H$2 = "Mixed"), 0.5*H77, 0)</f>
        <v>16.004001</v>
      </c>
      <c r="H77" s="5">
        <f>IF('Athletes - Gold'!H77+'Athletes - Silver'!H77+'Athletes - Bronze'!H77 &gt; 0, 'Athletes - Gold'!H77*'Medal values'!$B$1+'Athletes - Silver'!H77*'Medal values'!$B$2+'Athletes - Bronze'!H77*'Medal values'!$B$3, "") + IF(AND(H$1 = G$1, G$2 = "Mixed"), 0.5*G77, 0) + IF(AND(H$1 = I$1, I$2 = "Mixed"), 0.5*I77, 0)</f>
        <v>16.004001</v>
      </c>
      <c r="I77" s="5">
        <f>IF('Athletes - Gold'!I77+'Athletes - Silver'!I77+'Athletes - Bronze'!I77 &gt; 0, 'Athletes - Gold'!I77*'Medal values'!$B$1+'Athletes - Silver'!I77*'Medal values'!$B$2+'Athletes - Bronze'!I77*'Medal values'!$B$3, "") + IF(AND(I$1 = H$1, H$2 = "Mixed"), 0.5*H77, 0) + IF(AND(I$1 = J$1, J$2 = "Mixed"), 0.5*J77, 0)</f>
        <v>30.01</v>
      </c>
      <c r="J77" s="5">
        <f>IF('Athletes - Gold'!J77+'Athletes - Silver'!J77+'Athletes - Bronze'!J77 &gt; 0, 'Athletes - Gold'!J77*'Medal values'!$B$1+'Athletes - Silver'!J77*'Medal values'!$B$2+'Athletes - Bronze'!J77*'Medal values'!$B$3, "") + IF(AND(J$1 = I$1, I$2 = "Mixed"), 0.5*I77, 0) + IF(AND(J$1 = K$1, K$2 = "Mixed"), 0.5*K77, 0)</f>
        <v>0</v>
      </c>
      <c r="K77" s="5">
        <f>IF('Athletes - Gold'!K77+'Athletes - Silver'!K77+'Athletes - Bronze'!K77 &gt; 0, 'Athletes - Gold'!K77*'Medal values'!$B$1+'Athletes - Silver'!K77*'Medal values'!$B$2+'Athletes - Bronze'!K77*'Medal values'!$B$3, "") + IF(AND(K$1 = J$1, J$2 = "Mixed"), 0.5*J77, 0) + IF(AND(K$1 = L$1, L$2 = "Mixed"), 0.5*L77, 0)</f>
        <v>0</v>
      </c>
      <c r="L77" s="5">
        <f>IF('Athletes - Gold'!L77+'Athletes - Silver'!L77+'Athletes - Bronze'!L77 &gt; 0, 'Athletes - Gold'!L77*'Medal values'!$B$1+'Athletes - Silver'!L77*'Medal values'!$B$2+'Athletes - Bronze'!L77*'Medal values'!$B$3, "") + IF(AND(L$1 = K$1, K$2 = "Mixed"), 0.5*K77, 0) + IF(AND(L$1 = M$1, M$2 = "Mixed"), 0.5*M77, 0)</f>
        <v>5.001001</v>
      </c>
      <c r="M77" s="5">
        <f>IF('Athletes - Gold'!M77+'Athletes - Silver'!M77+'Athletes - Bronze'!M77 &gt; 0, 'Athletes - Gold'!M77*'Medal values'!$B$1+'Athletes - Silver'!M77*'Medal values'!$B$2+'Athletes - Bronze'!M77*'Medal values'!$B$3, "") + IF(AND(M$1 = L$1, L$2 = "Mixed"), 0.5*L77, 0) + IF(AND(M$1 = N$1, N$2 = "Mixed"), 0.5*N77, 0)</f>
        <v>0</v>
      </c>
      <c r="N77" s="5">
        <f>IF('Athletes - Gold'!N77+'Athletes - Silver'!N77+'Athletes - Bronze'!N77 &gt; 0, 'Athletes - Gold'!N77*'Medal values'!$B$1+'Athletes - Silver'!N77*'Medal values'!$B$2+'Athletes - Bronze'!N77*'Medal values'!$B$3, "") + IF(AND(N$1 = M$1, M$2 = "Mixed"), 0.5*M77, 0) + IF(AND(N$1 = O$1, O$2 = "Mixed"), 0.5*O77, 0)</f>
        <v>0</v>
      </c>
      <c r="O77" s="5">
        <f>IF('Athletes - Gold'!O77+'Athletes - Silver'!O77+'Athletes - Bronze'!O77 &gt; 0, 'Athletes - Gold'!O77*'Medal values'!$B$1+'Athletes - Silver'!O77*'Medal values'!$B$2+'Athletes - Bronze'!O77*'Medal values'!$B$3, "") + IF(AND(O$1 = N$1, N$2 = "Mixed"), 0.5*N77, 0) + IF(AND(O$1 = P$1, P$2 = "Mixed"), 0.5*P77, 0)</f>
        <v>0</v>
      </c>
      <c r="P77" s="5">
        <f>IF('Athletes - Gold'!P77+'Athletes - Silver'!P77+'Athletes - Bronze'!P77 &gt; 0, 'Athletes - Gold'!P77*'Medal values'!$B$1+'Athletes - Silver'!P77*'Medal values'!$B$2+'Athletes - Bronze'!P77*'Medal values'!$B$3, "") + IF(AND(P$1 = O$1, O$2 = "Mixed"), 0.5*O77, 0) + IF(AND(P$1 = Q$1, Q$2 = "Mixed"), 0.5*Q77, 0)</f>
        <v>0</v>
      </c>
      <c r="Q77" s="5">
        <f>IF('Athletes - Gold'!Q77+'Athletes - Silver'!Q77+'Athletes - Bronze'!Q77 &gt; 0, 'Athletes - Gold'!Q77*'Medal values'!$B$1+'Athletes - Silver'!Q77*'Medal values'!$B$2+'Athletes - Bronze'!Q77*'Medal values'!$B$3, "") + IF(AND(Q$1 = P$1, P$2 = "Mixed"), 0.5*P77, 0) + IF(AND(Q$1 = R$1, R$2 = "Mixed"), 0.5*R77, 0)</f>
        <v>0</v>
      </c>
      <c r="R77" s="5">
        <f>IF('Athletes - Gold'!R77+'Athletes - Silver'!R77+'Athletes - Bronze'!R77 &gt; 0, 'Athletes - Gold'!R77*'Medal values'!$B$1+'Athletes - Silver'!R77*'Medal values'!$B$2+'Athletes - Bronze'!R77*'Medal values'!$B$3, "") + IF(AND(R$1 = Q$1, Q$2 = "Mixed"), 0.5*Q77, 0) + IF(AND(R$1 = S$1, S$2 = "Mixed"), 0.5*S77, 0)</f>
        <v>0</v>
      </c>
      <c r="S77" s="5">
        <f>IF('Athletes - Gold'!S77+'Athletes - Silver'!S77+'Athletes - Bronze'!S77 &gt; 0, 'Athletes - Gold'!S77*'Medal values'!$B$1+'Athletes - Silver'!S77*'Medal values'!$B$2+'Athletes - Bronze'!S77*'Medal values'!$B$3, "") + IF(AND(S$1 = R$1, R$2 = "Mixed"), 0.5*R77, 0) + IF(AND(S$1 = T$1, T$2 = "Mixed"), 0.5*T77, 0)</f>
        <v>0</v>
      </c>
      <c r="T77" s="5">
        <f>IF('Athletes - Gold'!T77+'Athletes - Silver'!T77+'Athletes - Bronze'!T77 &gt; 0, 'Athletes - Gold'!T77*'Medal values'!$B$1+'Athletes - Silver'!T77*'Medal values'!$B$2+'Athletes - Bronze'!T77*'Medal values'!$B$3, "") + IF(AND(T$1 = S$1, S$2 = "Mixed"), 0.5*S77, 0) + IF(AND(T$1 = U$1, U$2 = "Mixed"), 0.5*U77, 0)</f>
        <v>4.000002</v>
      </c>
      <c r="U77" s="5">
        <f>IF('Athletes - Gold'!U77+'Athletes - Silver'!U77+'Athletes - Bronze'!U77 &gt; 0, 'Athletes - Gold'!U77*'Medal values'!$B$1+'Athletes - Silver'!U77*'Medal values'!$B$2+'Athletes - Bronze'!U77*'Medal values'!$B$3, "") + IF(AND(U$1 = T$1, T$2 = "Mixed"), 0.5*T77, 0) + IF(AND(U$1 = V$1, V$2 = "Mixed"), 0.5*V77, 0)</f>
        <v>0</v>
      </c>
      <c r="V77" s="5">
        <f>IF('Athletes - Gold'!V77+'Athletes - Silver'!V77+'Athletes - Bronze'!V77 &gt; 0, 'Athletes - Gold'!V77*'Medal values'!$B$1+'Athletes - Silver'!V77*'Medal values'!$B$2+'Athletes - Bronze'!V77*'Medal values'!$B$3, "") + IF(AND(V$1 = U$1, U$2 = "Mixed"), 0.5*U77, 0) + IF(AND(V$1 = W$1, W$2 = "Mixed"), 0.5*W77, 0)</f>
        <v>8.001001</v>
      </c>
      <c r="W77" s="5">
        <f>IF('Athletes - Gold'!W77+'Athletes - Silver'!W77+'Athletes - Bronze'!W77 &gt; 0, 'Athletes - Gold'!W77*'Medal values'!$B$1+'Athletes - Silver'!W77*'Medal values'!$B$2+'Athletes - Bronze'!W77*'Medal values'!$B$3, "") + IF(AND(W$1 = V$1, V$2 = "Mixed"), 0.5*V77, 0) + IF(AND(W$1 = X$1, X$2 = "Mixed"), 0.5*X77, 0)</f>
        <v>1</v>
      </c>
      <c r="X77" s="5">
        <f>IF('Athletes - Gold'!X77+'Athletes - Silver'!X77+'Athletes - Bronze'!X77 &gt; 0, 'Athletes - Gold'!X77*'Medal values'!$B$1+'Athletes - Silver'!X77*'Medal values'!$B$2+'Athletes - Bronze'!X77*'Medal values'!$B$3, "") + IF(AND(X$1 = W$1, W$2 = "Mixed"), 0.5*W77, 0) + IF(AND(X$1 = Y$1, Y$2 = "Mixed"), 0.5*Y77, 0)</f>
        <v>0</v>
      </c>
      <c r="Y77" s="5">
        <f>IF('Athletes - Gold'!Y77+'Athletes - Silver'!Y77+'Athletes - Bronze'!Y77 &gt; 0, 'Athletes - Gold'!Y77*'Medal values'!$B$1+'Athletes - Silver'!Y77*'Medal values'!$B$2+'Athletes - Bronze'!Y77*'Medal values'!$B$3, "") + IF(AND(Y$1 = X$1, X$2 = "Mixed"), 0.5*X77, 0) + IF(AND(Y$1 = Z$1, Z$2 = "Mixed"), 0.5*Z77, 0)</f>
        <v>0</v>
      </c>
      <c r="Z77" s="5">
        <f>IF('Athletes - Gold'!Z77+'Athletes - Silver'!Z77+'Athletes - Bronze'!Z77 &gt; 0, 'Athletes - Gold'!Z77*'Medal values'!$B$1+'Athletes - Silver'!Z77*'Medal values'!$B$2+'Athletes - Bronze'!Z77*'Medal values'!$B$3, "") + IF(AND(Z$1 = Y$1, Y$2 = "Mixed"), 0.5*Y77, 0) + IF(AND(Z$1 = AA$1, AA$2 = "Mixed"), 0.5*AA77, 0)</f>
        <v>0</v>
      </c>
      <c r="AA77" s="5">
        <f>IF('Athletes - Gold'!AA77+'Athletes - Silver'!AA77+'Athletes - Bronze'!AA77 &gt; 0, 'Athletes - Gold'!AA77*'Medal values'!$B$1+'Athletes - Silver'!AA77*'Medal values'!$B$2+'Athletes - Bronze'!AA77*'Medal values'!$B$3, "") + IF(AND(AA$1 = Z$1, Z$2 = "Mixed"), 0.5*Z77, 0) + IF(AND(AA$1 = AB$1, AB$2 = "Mixed"), 0.5*AB77, 0)</f>
        <v>0</v>
      </c>
      <c r="AB77" s="5">
        <f>IF('Athletes - Gold'!AB77+'Athletes - Silver'!AB77+'Athletes - Bronze'!AB77 &gt; 0, 'Athletes - Gold'!AB77*'Medal values'!$B$1+'Athletes - Silver'!AB77*'Medal values'!$B$2+'Athletes - Bronze'!AB77*'Medal values'!$B$3, "") + IF(AND(AB$1 = AA$1, AA$2 = "Mixed"), 0.5*AA77, 0) + IF(AND(AB$1 = AC$1, AC$2 = "Mixed"), 0.5*AC77, 0)</f>
        <v>0</v>
      </c>
      <c r="AC77" s="5">
        <f>IF('Athletes - Gold'!AC77+'Athletes - Silver'!AC77+'Athletes - Bronze'!AC77 &gt; 0, 'Athletes - Gold'!AC77*'Medal values'!$B$1+'Athletes - Silver'!AC77*'Medal values'!$B$2+'Athletes - Bronze'!AC77*'Medal values'!$B$3, "") + IF(AND(AC$1 = AB$1, AB$2 = "Mixed"), 0.5*AB77, 0) + IF(AND(AC$1 = AD$1, AD$2 = "Mixed"), 0.5*AD77, 0)</f>
        <v>0</v>
      </c>
      <c r="AD77" s="5">
        <f>IF('Athletes - Gold'!AD77+'Athletes - Silver'!AD77+'Athletes - Bronze'!AD77 &gt; 0, 'Athletes - Gold'!AD77*'Medal values'!$B$1+'Athletes - Silver'!AD77*'Medal values'!$B$2+'Athletes - Bronze'!AD77*'Medal values'!$B$3, "") + IF(AND(AD$1 = AC$1, AC$2 = "Mixed"), 0.5*AC77, 0) + IF(AND(AD$1 = AE$1, AE$2 = "Mixed"), 0.5*AE77, 0)</f>
        <v>0</v>
      </c>
      <c r="AE77" s="5">
        <f>IF('Athletes - Gold'!AE77+'Athletes - Silver'!AE77+'Athletes - Bronze'!AE77 &gt; 0, 'Athletes - Gold'!AE77*'Medal values'!$B$1+'Athletes - Silver'!AE77*'Medal values'!$B$2+'Athletes - Bronze'!AE77*'Medal values'!$B$3, "") + IF(AND(AE$1 = AD$1, AD$2 = "Mixed"), 0.5*AD77, 0) + IF(AND(AE$1 = AF$1, AF$2 = "Mixed"), 0.5*AF77, 0)</f>
        <v>0</v>
      </c>
      <c r="AF77" s="5">
        <f>IF('Athletes - Gold'!AF77+'Athletes - Silver'!AF77+'Athletes - Bronze'!AF77 &gt; 0, 'Athletes - Gold'!AF77*'Medal values'!$B$1+'Athletes - Silver'!AF77*'Medal values'!$B$2+'Athletes - Bronze'!AF77*'Medal values'!$B$3, "") + IF(AND(AF$1 = AE$1, AE$2 = "Mixed"), 0.5*AE77, 0) + IF(AND(AF$1 = AG$1, AG$2 = "Mixed"), 0.5*AG77, 0)</f>
        <v>0</v>
      </c>
      <c r="AG77" s="5">
        <f>IF('Athletes - Gold'!AG77+'Athletes - Silver'!AG77+'Athletes - Bronze'!AG77 &gt; 0, 'Athletes - Gold'!AG77*'Medal values'!$B$1+'Athletes - Silver'!AG77*'Medal values'!$B$2+'Athletes - Bronze'!AG77*'Medal values'!$B$3, "") + IF(AND(AG$1 = AF$1, AF$2 = "Mixed"), 0.5*AF77, 0) + IF(AND(AG$1 = AH$1, AH$2 = "Mixed"), 0.5*AH77, 0)</f>
        <v>0</v>
      </c>
      <c r="AH77" s="5">
        <f>IF('Athletes - Gold'!AH77+'Athletes - Silver'!AH77+'Athletes - Bronze'!AH77 &gt; 0, 'Athletes - Gold'!AH77*'Medal values'!$B$1+'Athletes - Silver'!AH77*'Medal values'!$B$2+'Athletes - Bronze'!AH77*'Medal values'!$B$3, "") + IF(AND(AH$1 = AG$1, AG$2 = "Mixed"), 0.5*AG77, 0) + IF(AND(AH$1 = AI$1, AI$2 = "Mixed"), 0.5*AI77, 0)</f>
        <v>0</v>
      </c>
      <c r="AI77" s="5">
        <f>IF('Athletes - Gold'!AI77+'Athletes - Silver'!AI77+'Athletes - Bronze'!AI77 &gt; 0, 'Athletes - Gold'!AI77*'Medal values'!$B$1+'Athletes - Silver'!AI77*'Medal values'!$B$2+'Athletes - Bronze'!AI77*'Medal values'!$B$3, "") + IF(AND(AI$1 = AH$1, AH$2 = "Mixed"), 0.5*AH77, 0) + IF(AND(AI$1 = AJ$1, AJ$2 = "Mixed"), 0.5*AJ77, 0)</f>
        <v>0</v>
      </c>
      <c r="AJ77" s="5">
        <f>IF('Athletes - Gold'!AJ77+'Athletes - Silver'!AJ77+'Athletes - Bronze'!AJ77 &gt; 0, 'Athletes - Gold'!AJ77*'Medal values'!$B$1+'Athletes - Silver'!AJ77*'Medal values'!$B$2+'Athletes - Bronze'!AJ77*'Medal values'!$B$3, "") + IF(AND(AJ$1 = AI$1, AI$2 = "Mixed"), 0.5*AI77, 0) + IF(AND(AJ$1 = AK$1, AK$2 = "Mixed"), 0.5*AK77, 0)</f>
        <v>0</v>
      </c>
      <c r="AK77" s="5">
        <f>IF('Athletes - Gold'!AK77+'Athletes - Silver'!AK77+'Athletes - Bronze'!AK77 &gt; 0, 'Athletes - Gold'!AK77*'Medal values'!$B$1+'Athletes - Silver'!AK77*'Medal values'!$B$2+'Athletes - Bronze'!AK77*'Medal values'!$B$3, "") + IF(AND(AK$1 = AJ$1, AJ$2 = "Mixed"), 0.5*AJ77, 0) + IF(AND(AK$1 = AL$1, AL$2 = "Mixed"), 0.5*AL77, 0)</f>
        <v>3</v>
      </c>
      <c r="AL77" s="5">
        <f>IF('Athletes - Gold'!AL77+'Athletes - Silver'!AL77+'Athletes - Bronze'!AL77 &gt; 0, 'Athletes - Gold'!AL77*'Medal values'!$B$1+'Athletes - Silver'!AL77*'Medal values'!$B$2+'Athletes - Bronze'!AL77*'Medal values'!$B$3, "") + IF(AND(AL$1 = AK$1, AK$2 = "Mixed"), 0.5*AK77, 0) + IF(AND(AL$1 = AM$1, AM$2 = "Mixed"), 0.5*AM77, 0)</f>
        <v>2</v>
      </c>
      <c r="AM77" s="5">
        <f>IF('Athletes - Gold'!AM77+'Athletes - Silver'!AM77+'Athletes - Bronze'!AM77 &gt; 0, 'Athletes - Gold'!AM77*'Medal values'!$B$1+'Athletes - Silver'!AM77*'Medal values'!$B$2+'Athletes - Bronze'!AM77*'Medal values'!$B$3, "") + IF(AND(AM$1 = AL$1, AL$2 = "Mixed"), 0.5*AL77, 0) + IF(AND(AM$1 = AN$1, AN$2 = "Mixed"), 0.5*AN77, 0)</f>
        <v>0</v>
      </c>
      <c r="AN77" s="5">
        <f>IF('Athletes - Gold'!AN77+'Athletes - Silver'!AN77+'Athletes - Bronze'!AN77 &gt; 0, 'Athletes - Gold'!AN77*'Medal values'!$B$1+'Athletes - Silver'!AN77*'Medal values'!$B$2+'Athletes - Bronze'!AN77*'Medal values'!$B$3, "") + IF(AND(AN$1 = AM$1, AM$2 = "Mixed"), 0.5*AM77, 0) + IF(AND(AN$1 = AO$1, AO$2 = "Mixed"), 0.5*AO77, 0)</f>
        <v>0</v>
      </c>
      <c r="AO77" s="5">
        <f>IF('Athletes - Gold'!AO77+'Athletes - Silver'!AO77+'Athletes - Bronze'!AO77 &gt; 0, 'Athletes - Gold'!AO77*'Medal values'!$B$1+'Athletes - Silver'!AO77*'Medal values'!$B$2+'Athletes - Bronze'!AO77*'Medal values'!$B$3, "") + IF(AND(AO$1 = AN$1, AN$2 = "Mixed"), 0.5*AN77, 0) + IF(AND(AO$1 = AP$1, AP$2 = "Mixed"), 0.5*AP77, 0)</f>
        <v>12.000006</v>
      </c>
      <c r="AP77" s="5">
        <f>IF('Athletes - Gold'!AP77+'Athletes - Silver'!AP77+'Athletes - Bronze'!AP77 &gt; 0, 'Athletes - Gold'!AP77*'Medal values'!$B$1+'Athletes - Silver'!AP77*'Medal values'!$B$2+'Athletes - Bronze'!AP77*'Medal values'!$B$3, "") + IF(AND(AP$1 = AO$1, AO$2 = "Mixed"), 0.5*AO77, 0) + IF(AND(AP$1 = AQ$1, AQ$2 = "Mixed"), 0.5*AQ77, 0)</f>
        <v>26.007002</v>
      </c>
      <c r="AQ77" s="5">
        <f>IF('Athletes - Gold'!AQ77+'Athletes - Silver'!AQ77+'Athletes - Bronze'!AQ77 &gt; 0, 'Athletes - Gold'!AQ77*'Medal values'!$B$1+'Athletes - Silver'!AQ77*'Medal values'!$B$2+'Athletes - Bronze'!AQ77*'Medal values'!$B$3, "") + IF(AND(AQ$1 = AP$1, AP$2 = "Mixed"), 0.5*AP77, 0) + IF(AND(AQ$1 = AR$1, AR$2 = "Mixed"), 0.5*AR77, 0)</f>
        <v>0</v>
      </c>
      <c r="AR77" s="5">
        <f>IF('Athletes - Gold'!AR77+'Athletes - Silver'!AR77+'Athletes - Bronze'!AR77 &gt; 0, 'Athletes - Gold'!AR77*'Medal values'!$B$1+'Athletes - Silver'!AR77*'Medal values'!$B$2+'Athletes - Bronze'!AR77*'Medal values'!$B$3, "") + IF(AND(AR$1 = AQ$1, AQ$2 = "Mixed"), 0.5*AQ77, 0) + IF(AND(AR$1 = AS$1, AS$2 = "Mixed"), 0.5*AS77, 0)</f>
        <v>0</v>
      </c>
      <c r="AS77" s="5">
        <f>IF('Athletes - Gold'!AS77+'Athletes - Silver'!AS77+'Athletes - Bronze'!AS77 &gt; 0, 'Athletes - Gold'!AS77*'Medal values'!$B$1+'Athletes - Silver'!AS77*'Medal values'!$B$2+'Athletes - Bronze'!AS77*'Medal values'!$B$3, "") + IF(AND(AS$1 = AR$1, AR$2 = "Mixed"), 0.5*AR77, 0) + IF(AND(AS$1 = AT$1, AT$2 = "Mixed"), 0.5*AT77, 0)</f>
        <v>0</v>
      </c>
      <c r="AT77" s="5">
        <f>IF('Athletes - Gold'!AT77+'Athletes - Silver'!AT77+'Athletes - Bronze'!AT77 &gt; 0, 'Athletes - Gold'!AT77*'Medal values'!$B$1+'Athletes - Silver'!AT77*'Medal values'!$B$2+'Athletes - Bronze'!AT77*'Medal values'!$B$3, "") + IF(AND(AT$1 = AS$1, AS$2 = "Mixed"), 0.5*AS77, 0) + IF(AND(AT$1 = AU$1, AU$2 = "Mixed"), 0.5*AU77, 0)</f>
        <v>0</v>
      </c>
      <c r="AU77" s="5">
        <f>IF('Athletes - Gold'!AU77+'Athletes - Silver'!AU77+'Athletes - Bronze'!AU77 &gt; 0, 'Athletes - Gold'!AU77*'Medal values'!$B$1+'Athletes - Silver'!AU77*'Medal values'!$B$2+'Athletes - Bronze'!AU77*'Medal values'!$B$3, "") + IF(AND(AU$1 = AT$1, AT$2 = "Mixed"), 0.5*AT77, 0) + IF(AND(AU$1 = AV$1, AV$2 = "Mixed"), 0.5*AV77, 0)</f>
        <v>0</v>
      </c>
      <c r="AV77" s="5">
        <f>IF('Athletes - Gold'!AV77+'Athletes - Silver'!AV77+'Athletes - Bronze'!AV77 &gt; 0, 'Athletes - Gold'!AV77*'Medal values'!$B$1+'Athletes - Silver'!AV77*'Medal values'!$B$2+'Athletes - Bronze'!AV77*'Medal values'!$B$3, "") + IF(AND(AV$1 = AU$1, AU$2 = "Mixed"), 0.5*AU77, 0) + IF(AND(AV$1 = AW$1, AW$2 = "Mixed"), 0.5*AW77, 0)</f>
        <v>14.000007</v>
      </c>
      <c r="AW77" s="5">
        <f>IF('Athletes - Gold'!AW77+'Athletes - Silver'!AW77+'Athletes - Bronze'!AW77 &gt; 0, 'Athletes - Gold'!AW77*'Medal values'!$B$1+'Athletes - Silver'!AW77*'Medal values'!$B$2+'Athletes - Bronze'!AW77*'Medal values'!$B$3, "") + IF(AND(AW$1 = AV$1, AV$2 = "Mixed"), 0.5*AV77, 0) + IF(AND(AW$1 = AX$1, AX$2 = "Mixed"), 0.5*AX77, 0)</f>
        <v>0</v>
      </c>
      <c r="AX77" s="5">
        <f>IF('Athletes - Gold'!AX77+'Athletes - Silver'!AX77+'Athletes - Bronze'!AX77 &gt; 0, 'Athletes - Gold'!AX77*'Medal values'!$B$1+'Athletes - Silver'!AX77*'Medal values'!$B$2+'Athletes - Bronze'!AX77*'Medal values'!$B$3, "") + IF(AND(AX$1 = AW$1, AW$2 = "Mixed"), 0.5*AW77, 0) + IF(AND(AX$1 = AY$1, AY$2 = "Mixed"), 0.5*AY77, 0)</f>
        <v>0</v>
      </c>
      <c r="AY77" s="5">
        <f>IF('Athletes - Gold'!AY77+'Athletes - Silver'!AY77+'Athletes - Bronze'!AY77 &gt; 0, 'Athletes - Gold'!AY77*'Medal values'!$B$1+'Athletes - Silver'!AY77*'Medal values'!$B$2+'Athletes - Bronze'!AY77*'Medal values'!$B$3, "") + IF(AND(AY$1 = AX$1, AX$2 = "Mixed"), 0.5*AX77, 0) + IF(AND(AY$1 = AZ$1, AZ$2 = "Mixed"), 0.5*AZ77, 0)</f>
        <v>2</v>
      </c>
      <c r="AZ77" s="5">
        <f>IF('Athletes - Gold'!AZ77+'Athletes - Silver'!AZ77+'Athletes - Bronze'!AZ77 &gt; 0, 'Athletes - Gold'!AZ77*'Medal values'!$B$1+'Athletes - Silver'!AZ77*'Medal values'!$B$2+'Athletes - Bronze'!AZ77*'Medal values'!$B$3, "") + IF(AND(AZ$1 = AY$1, AY$2 = "Mixed"), 0.5*AY77, 0) + IF(AND(AZ$1 = BA$1, BA$2 = "Mixed"), 0.5*BA77, 0)</f>
        <v>0</v>
      </c>
      <c r="BA77" s="5">
        <f>IF('Athletes - Gold'!BA77+'Athletes - Silver'!BA77+'Athletes - Bronze'!BA77 &gt; 0, 'Athletes - Gold'!BA77*'Medal values'!$B$1+'Athletes - Silver'!BA77*'Medal values'!$B$2+'Athletes - Bronze'!BA77*'Medal values'!$B$3, "") + IF(AND(BA$1 = AZ$1, AZ$2 = "Mixed"), 0.5*AZ77, 0) + IF(AND(BA$1 = BB$1, BB$2 = "Mixed"), 0.5*BB77, 0)</f>
        <v>1</v>
      </c>
      <c r="BB77" s="5">
        <f>IF('Athletes - Gold'!BB77+'Athletes - Silver'!BB77+'Athletes - Bronze'!BB77 &gt; 0, 'Athletes - Gold'!BB77*'Medal values'!$B$1+'Athletes - Silver'!BB77*'Medal values'!$B$2+'Athletes - Bronze'!BB77*'Medal values'!$B$3, "") + IF(AND(BB$1 = BA$1, BA$2 = "Mixed"), 0.5*BA77, 0) + IF(AND(BB$1 = BC$1, BC$2 = "Mixed"), 0.5*BC77, 0)</f>
        <v>0</v>
      </c>
      <c r="BC77" s="5">
        <f>IF('Athletes - Gold'!BC77+'Athletes - Silver'!BC77+'Athletes - Bronze'!BC77 &gt; 0, 'Athletes - Gold'!BC77*'Medal values'!$B$1+'Athletes - Silver'!BC77*'Medal values'!$B$2+'Athletes - Bronze'!BC77*'Medal values'!$B$3, "") + IF(AND(BC$1 = BB$1, BB$2 = "Mixed"), 0.5*BB77, 0) + IF(AND(BC$1 = BD$1, BD$2 = "Mixed"), 0.5*BD77, 0)</f>
        <v>0</v>
      </c>
      <c r="BD77" s="5">
        <f>IF('Athletes - Gold'!BD77+'Athletes - Silver'!BD77+'Athletes - Bronze'!BD77 &gt; 0, 'Athletes - Gold'!BD77*'Medal values'!$B$1+'Athletes - Silver'!BD77*'Medal values'!$B$2+'Athletes - Bronze'!BD77*'Medal values'!$B$3, "") + IF(AND(BD$1 = BC$1, BC$2 = "Mixed"), 0.5*BC77, 0) + IF(AND(BD$1 = BE$1, BE$2 = "Mixed"), 0.5*BE77, 0)</f>
        <v>0</v>
      </c>
      <c r="BE77" s="5">
        <f>IF('Athletes - Gold'!BE77+'Athletes - Silver'!BE77+'Athletes - Bronze'!BE77 &gt; 0, 'Athletes - Gold'!BE77*'Medal values'!$B$1+'Athletes - Silver'!BE77*'Medal values'!$B$2+'Athletes - Bronze'!BE77*'Medal values'!$B$3, "") + IF(AND(BE$1 = BD$1, BD$2 = "Mixed"), 0.5*BD77, 0) + IF(AND(BE$1 = BF$1, BF$2 = "Mixed"), 0.5*BF77, 0)</f>
        <v>0</v>
      </c>
      <c r="BF77" s="5">
        <f>IF('Athletes - Gold'!BF77+'Athletes - Silver'!BF77+'Athletes - Bronze'!BF77 &gt; 0, 'Athletes - Gold'!BF77*'Medal values'!$B$1+'Athletes - Silver'!BF77*'Medal values'!$B$2+'Athletes - Bronze'!BF77*'Medal values'!$B$3, "") + IF(AND(BF$1 = BE$1, BE$2 = "Mixed"), 0.5*BE77, 0) + IF(AND(BF$1 = BG$1, BG$2 = "Mixed"), 0.5*BG77, 0)</f>
        <v>0</v>
      </c>
      <c r="BG77" s="5">
        <f>IF('Athletes - Gold'!BG77+'Athletes - Silver'!BG77+'Athletes - Bronze'!BG77 &gt; 0, 'Athletes - Gold'!BG77*'Medal values'!$B$1+'Athletes - Silver'!BG77*'Medal values'!$B$2+'Athletes - Bronze'!BG77*'Medal values'!$B$3, "") + IF(AND(BG$1 = BF$1, BF$2 = "Mixed"), 0.5*BF77, 0) + IF(AND(BG$1 = BH$1, BH$2 = "Mixed"), 0.5*BH77, 0)</f>
        <v>0</v>
      </c>
      <c r="BH77" s="5">
        <f>IF('Athletes - Gold'!BH77+'Athletes - Silver'!BH77+'Athletes - Bronze'!BH77 &gt; 0, 'Athletes - Gold'!BH77*'Medal values'!$B$1+'Athletes - Silver'!BH77*'Medal values'!$B$2+'Athletes - Bronze'!BH77*'Medal values'!$B$3, "") + IF(AND(BH$1 = BG$1, BG$2 = "Mixed"), 0.5*BG77, 0) + IF(AND(BH$1 = BI$1, BI$2 = "Mixed"), 0.5*BI77, 0)</f>
        <v>12.000006</v>
      </c>
      <c r="BI77" s="5">
        <f>IF('Athletes - Gold'!BI77+'Athletes - Silver'!BI77+'Athletes - Bronze'!BI77 &gt; 0, 'Athletes - Gold'!BI77*'Medal values'!$B$1+'Athletes - Silver'!BI77*'Medal values'!$B$2+'Athletes - Bronze'!BI77*'Medal values'!$B$3, "") + IF(AND(BI$1 = BH$1, BH$2 = "Mixed"), 0.5*BH77, 0) + IF(AND(BI$1 = BJ$1, BJ$2 = "Mixed"), 0.5*BJ77, 0)</f>
        <v>0</v>
      </c>
      <c r="BJ77" s="5">
        <f>IF('Athletes - Gold'!BJ77+'Athletes - Silver'!BJ77+'Athletes - Bronze'!BJ77 &gt; 0, 'Athletes - Gold'!BJ77*'Medal values'!$B$1+'Athletes - Silver'!BJ77*'Medal values'!$B$2+'Athletes - Bronze'!BJ77*'Medal values'!$B$3, "") + IF(AND(BJ$1 = BI$1, BI$2 = "Mixed"), 0.5*BI77, 0) + IF(AND(BJ$1 = BK$1, BK$2 = "Mixed"), 0.5*BK77, 0)</f>
        <v>6.000003</v>
      </c>
      <c r="BK77" s="5">
        <f>IF('Athletes - Gold'!BK77+'Athletes - Silver'!BK77+'Athletes - Bronze'!BK77 &gt; 0, 'Athletes - Gold'!BK77*'Medal values'!$B$1+'Athletes - Silver'!BK77*'Medal values'!$B$2+'Athletes - Bronze'!BK77*'Medal values'!$B$3, "") + IF(AND(BK$1 = BJ$1, BJ$2 = "Mixed"), 0.5*BJ77, 0) + IF(AND(BK$1 = BL$1, BL$2 = "Mixed"), 0.5*BL77, 0)</f>
        <v>0</v>
      </c>
      <c r="BL77" s="5">
        <f>IF('Athletes - Gold'!BL77+'Athletes - Silver'!BL77+'Athletes - Bronze'!BL77 &gt; 0, 'Athletes - Gold'!BL77*'Medal values'!$B$1+'Athletes - Silver'!BL77*'Medal values'!$B$2+'Athletes - Bronze'!BL77*'Medal values'!$B$3, "") + IF(AND(BL$1 = BK$1, BK$2 = "Mixed"), 0.5*BK77, 0) + IF(AND(BL$1 = BM$1, BM$2 = "Mixed"), 0.5*BM77, 0)</f>
        <v>0</v>
      </c>
      <c r="BM77" s="5">
        <f>IF('Athletes - Gold'!BM77+'Athletes - Silver'!BM77+'Athletes - Bronze'!BM77 &gt; 0, 'Athletes - Gold'!BM77*'Medal values'!$B$1+'Athletes - Silver'!BM77*'Medal values'!$B$2+'Athletes - Bronze'!BM77*'Medal values'!$B$3, "") + IF(AND(BM$1 = BL$1, BL$2 = "Mixed"), 0.5*BL77, 0) + IF(AND(BM$1 = BN$1, BN$2 = "Mixed"), 0.5*BN77, 0)</f>
        <v>0</v>
      </c>
      <c r="BN77" s="5">
        <f>IF('Athletes - Gold'!BN77+'Athletes - Silver'!BN77+'Athletes - Bronze'!BN77 &gt; 0, 'Athletes - Gold'!BN77*'Medal values'!$B$1+'Athletes - Silver'!BN77*'Medal values'!$B$2+'Athletes - Bronze'!BN77*'Medal values'!$B$3, "") + IF(AND(BN$1 = BM$1, BM$2 = "Mixed"), 0.5*BM77, 0) + IF(AND(BN$1 = BO$1, BO$2 = "Mixed"), 0.5*BO77, 0)</f>
        <v>0</v>
      </c>
      <c r="BO77" s="5">
        <f>IF('Athletes - Gold'!BO77+'Athletes - Silver'!BO77+'Athletes - Bronze'!BO77 &gt; 0, 'Athletes - Gold'!BO77*'Medal values'!$B$1+'Athletes - Silver'!BO77*'Medal values'!$B$2+'Athletes - Bronze'!BO77*'Medal values'!$B$3, "") + IF(AND(BO$1 = BN$1, BN$2 = "Mixed"), 0.5*BN77, 0) + IF(AND(BO$1 = BP$1, BP$2 = "Mixed"), 0.5*BP77, 0)</f>
        <v>0</v>
      </c>
      <c r="BP77" s="5">
        <f>IF('Athletes - Gold'!BP77+'Athletes - Silver'!BP77+'Athletes - Bronze'!BP77 &gt; 0, 'Athletes - Gold'!BP77*'Medal values'!$B$1+'Athletes - Silver'!BP77*'Medal values'!$B$2+'Athletes - Bronze'!BP77*'Medal values'!$B$3, "") + IF(AND(BP$1 = BO$1, BO$2 = "Mixed"), 0.5*BO77, 0) + IF(AND(BP$1 = BQ$1, BQ$2 = "Mixed"), 0.5*BQ77, 0)</f>
        <v>5.000002</v>
      </c>
      <c r="BQ77" s="5">
        <f>IF('Athletes - Gold'!BQ77+'Athletes - Silver'!BQ77+'Athletes - Bronze'!BQ77 &gt; 0, 'Athletes - Gold'!BQ77*'Medal values'!$B$1+'Athletes - Silver'!BQ77*'Medal values'!$B$2+'Athletes - Bronze'!BQ77*'Medal values'!$B$3, "") + IF(AND(BQ$1 = BP$1, BP$2 = "Mixed"), 0.5*BP77, 0) + IF(AND(BQ$1 = BR$1, BR$2 = "Mixed"), 0.5*BR77, 0)</f>
        <v>6.000002</v>
      </c>
      <c r="BR77" s="5">
        <f>IF('Athletes - Gold'!BR77+'Athletes - Silver'!BR77+'Athletes - Bronze'!BR77 &gt; 0, 'Athletes - Gold'!BR77*'Medal values'!$B$1+'Athletes - Silver'!BR77*'Medal values'!$B$2+'Athletes - Bronze'!BR77*'Medal values'!$B$3, "") + IF(AND(BR$1 = BQ$1, BQ$2 = "Mixed"), 0.5*BQ77, 0) + IF(AND(BR$1 = BS$1, BS$2 = "Mixed"), 0.5*BS77, 0)</f>
        <v>14.002003</v>
      </c>
      <c r="BS77" s="5">
        <f>IF('Athletes - Gold'!BS77+'Athletes - Silver'!BS77+'Athletes - Bronze'!BS77 &gt; 0, 'Athletes - Gold'!BS77*'Medal values'!$B$1+'Athletes - Silver'!BS77*'Medal values'!$B$2+'Athletes - Bronze'!BS77*'Medal values'!$B$3, "") + IF(AND(BS$1 = BR$1, BR$2 = "Mixed"), 0.5*BR77, 0) + IF(AND(BS$1 = BT$1, BT$2 = "Mixed"), 0.5*BT77, 0)</f>
        <v>0</v>
      </c>
      <c r="BT77" s="5">
        <f>IF('Athletes - Gold'!BT77+'Athletes - Silver'!BT77+'Athletes - Bronze'!BT77 &gt; 0, 'Athletes - Gold'!BT77*'Medal values'!$B$1+'Athletes - Silver'!BT77*'Medal values'!$B$2+'Athletes - Bronze'!BT77*'Medal values'!$B$3, "") + IF(AND(BT$1 = BS$1, BS$2 = "Mixed"), 0.5*BS77, 0) + IF(AND(BT$1 = BU$1, BU$2 = "Mixed"), 0.5*BU77, 0)</f>
        <v>0</v>
      </c>
      <c r="BU77" s="5">
        <f>IF('Athletes - Gold'!BU77+'Athletes - Silver'!BU77+'Athletes - Bronze'!BU77 &gt; 0, 'Athletes - Gold'!BU77*'Medal values'!$B$1+'Athletes - Silver'!BU77*'Medal values'!$B$2+'Athletes - Bronze'!BU77*'Medal values'!$B$3, "") + IF(AND(BU$1 = BT$1, BT$2 = "Mixed"), 0.5*BT77, 0) + IF(AND(BU$1 = BV$1, BV$2 = "Mixed"), 0.5*BV77, 0)</f>
        <v>0</v>
      </c>
      <c r="BV77" s="5">
        <f>IF('Athletes - Gold'!BV77+'Athletes - Silver'!BV77+'Athletes - Bronze'!BV77 &gt; 0, 'Athletes - Gold'!BV77*'Medal values'!$B$1+'Athletes - Silver'!BV77*'Medal values'!$B$2+'Athletes - Bronze'!BV77*'Medal values'!$B$3, "") + IF(AND(BV$1 = BU$1, BU$2 = "Mixed"), 0.5*BU77, 0) + IF(AND(BV$1 = BW$1, BW$2 = "Mixed"), 0.5*BW77, 0)</f>
        <v>0</v>
      </c>
      <c r="BW77" s="5">
        <f>IF('Athletes - Gold'!BW77+'Athletes - Silver'!BW77+'Athletes - Bronze'!BW77 &gt; 0, 'Athletes - Gold'!BW77*'Medal values'!$B$1+'Athletes - Silver'!BW77*'Medal values'!$B$2+'Athletes - Bronze'!BW77*'Medal values'!$B$3, "") + IF(AND(BW$1 = BV$1, BV$2 = "Mixed"), 0.5*BV77, 0) + IF(AND(BW$1 = BX$1, BX$2 = "Mixed"), 0.5*BX77, 0)</f>
        <v>0</v>
      </c>
      <c r="BX77" s="5">
        <f>IF('Athletes - Gold'!BX77+'Athletes - Silver'!BX77+'Athletes - Bronze'!BX77 &gt; 0, 'Athletes - Gold'!BX77*'Medal values'!$B$1+'Athletes - Silver'!BX77*'Medal values'!$B$2+'Athletes - Bronze'!BX77*'Medal values'!$B$3, "") + IF(AND(BX$1 = BW$1, BW$2 = "Mixed"), 0.5*BW77, 0) + IF(AND(BX$1 = BY$1, BY$2 = "Mixed"), 0.5*BY77, 0)</f>
        <v>0</v>
      </c>
      <c r="BY77" s="5">
        <f>IF('Athletes - Gold'!BY77+'Athletes - Silver'!BY77+'Athletes - Bronze'!BY77 &gt; 0, 'Athletes - Gold'!BY77*'Medal values'!$B$1+'Athletes - Silver'!BY77*'Medal values'!$B$2+'Athletes - Bronze'!BY77*'Medal values'!$B$3, "") + IF(AND(BY$1 = BX$1, BX$2 = "Mixed"), 0.5*BX77, 0) + IF(AND(BY$1 = BZ$1, BZ$2 = "Mixed"), 0.5*BZ77, 0)</f>
        <v>17.002005</v>
      </c>
      <c r="BZ77" s="5">
        <f>IF('Athletes - Gold'!BZ77+'Athletes - Silver'!BZ77+'Athletes - Bronze'!BZ77 &gt; 0, 'Athletes - Gold'!BZ77*'Medal values'!$B$1+'Athletes - Silver'!BZ77*'Medal values'!$B$2+'Athletes - Bronze'!BZ77*'Medal values'!$B$3, "") + IF(AND(BZ$1 = BY$1, BY$2 = "Mixed"), 0.5*BY77, 0) + IF(AND(BZ$1 = CA$1, CA$2 = "Mixed"), 0.5*CA77, 0)</f>
        <v>0</v>
      </c>
      <c r="CA77" s="5">
        <f>IF('Athletes - Gold'!CA77+'Athletes - Silver'!CA77+'Athletes - Bronze'!CA77 &gt; 0, 'Athletes - Gold'!CA77*'Medal values'!$B$1+'Athletes - Silver'!CA77*'Medal values'!$B$2+'Athletes - Bronze'!CA77*'Medal values'!$B$3, "") + IF(AND(CA$1 = BZ$1, BZ$2 = "Mixed"), 0.5*BZ77, 0) + IF(AND(CA$1 = CB$1, CB$2 = "Mixed"), 0.5*CB77, 0)</f>
        <v>0</v>
      </c>
      <c r="CB77" s="5">
        <f>IF('Athletes - Gold'!CB77+'Athletes - Silver'!CB77+'Athletes - Bronze'!CB77 &gt; 0, 'Athletes - Gold'!CB77*'Medal values'!$B$1+'Athletes - Silver'!CB77*'Medal values'!$B$2+'Athletes - Bronze'!CB77*'Medal values'!$B$3, "") + IF(AND(CB$1 = CA$1, CA$2 = "Mixed"), 0.5*CA77, 0) + IF(AND(CB$1 = CC$1, CC$2 = "Mixed"), 0.5*CC77, 0)</f>
        <v>0</v>
      </c>
      <c r="CC77" s="5">
        <f>IF('Athletes - Gold'!CC77+'Athletes - Silver'!CC77+'Athletes - Bronze'!CC77 &gt; 0, 'Athletes - Gold'!CC77*'Medal values'!$B$1+'Athletes - Silver'!CC77*'Medal values'!$B$2+'Athletes - Bronze'!CC77*'Medal values'!$B$3, "") + IF(AND(CC$1 = CB$1, CB$2 = "Mixed"), 0.5*CB77, 0) + IF(AND(CC$1 = CD$1, CD$2 = "Mixed"), 0.5*CD77, 0)</f>
        <v>0</v>
      </c>
      <c r="CD77" s="5">
        <f>IF('Athletes - Gold'!CD77+'Athletes - Silver'!CD77+'Athletes - Bronze'!CD77 &gt; 0, 'Athletes - Gold'!CD77*'Medal values'!$B$1+'Athletes - Silver'!CD77*'Medal values'!$B$2+'Athletes - Bronze'!CD77*'Medal values'!$B$3, "") + IF(AND(CD$1 = CC$1, CC$2 = "Mixed"), 0.5*CC77, 0) + IF(AND(CD$1 = CE$1, CE$2 = "Mixed"), 0.5*CE77, 0)</f>
        <v>0</v>
      </c>
      <c r="CE77" s="5">
        <f>IF('Athletes - Gold'!CE77+'Athletes - Silver'!CE77+'Athletes - Bronze'!CE77 &gt; 0, 'Athletes - Gold'!CE77*'Medal values'!$B$1+'Athletes - Silver'!CE77*'Medal values'!$B$2+'Athletes - Bronze'!CE77*'Medal values'!$B$3, "") + IF(AND(CE$1 = CD$1, CD$2 = "Mixed"), 0.5*CD77, 0) + IF(AND(CE$1 = CF$1, CF$2 = "Mixed"), 0.5*CF77, 0)</f>
        <v>7.002</v>
      </c>
      <c r="CF77" s="5">
        <f>IF('Athletes - Gold'!CF77+'Athletes - Silver'!CF77+'Athletes - Bronze'!CF77 &gt; 0, 'Athletes - Gold'!CF77*'Medal values'!$B$1+'Athletes - Silver'!CF77*'Medal values'!$B$2+'Athletes - Bronze'!CF77*'Medal values'!$B$3, "") + IF(AND(CF$1 = CE$1, CE$2 = "Mixed"), 0.5*CE77, 0) + IF(AND(CF$1 = CG$1, CG$2 = "Mixed"), 0.5*CG77, 0)</f>
        <v>2.000001</v>
      </c>
      <c r="CG77" s="5">
        <f>IF('Athletes - Gold'!CG77+'Athletes - Silver'!CG77+'Athletes - Bronze'!CG77 &gt; 0, 'Athletes - Gold'!CG77*'Medal values'!$B$1+'Athletes - Silver'!CG77*'Medal values'!$B$2+'Athletes - Bronze'!CG77*'Medal values'!$B$3, "") + IF(AND(CG$1 = CF$1, CF$2 = "Mixed"), 0.5*CF77, 0) + IF(AND(CG$1 = CH$1, CH$2 = "Mixed"), 0.5*CH77, 0)</f>
        <v>7.001002</v>
      </c>
      <c r="CH77" s="5">
        <f>IF('Athletes - Gold'!CH77+'Athletes - Silver'!CH77+'Athletes - Bronze'!CH77 &gt; 0, 'Athletes - Gold'!CH77*'Medal values'!$B$1+'Athletes - Silver'!CH77*'Medal values'!$B$2+'Athletes - Bronze'!CH77*'Medal values'!$B$3, "") + IF(AND(CH$1 = CG$1, CG$2 = "Mixed"), 0.5*CG77, 0) + IF(AND(CH$1 = CI$1, CI$2 = "Mixed"), 0.5*CI77, 0)</f>
        <v>10.002002</v>
      </c>
      <c r="CI77" s="5">
        <f>IF('Athletes - Gold'!CI77+'Athletes - Silver'!CI77+'Athletes - Bronze'!CI77 &gt; 0, 'Athletes - Gold'!CI77*'Medal values'!$B$1+'Athletes - Silver'!CI77*'Medal values'!$B$2+'Athletes - Bronze'!CI77*'Medal values'!$B$3, "") + IF(AND(CI$1 = CH$1, CH$2 = "Mixed"), 0.5*CH77, 0) + IF(AND(CI$1 = CJ$1, CJ$2 = "Mixed"), 0.5*CJ77, 0)</f>
        <v>5.001001</v>
      </c>
      <c r="CJ77" s="5">
        <f>IF('Athletes - Gold'!CJ77+'Athletes - Silver'!CJ77+'Athletes - Bronze'!CJ77 &gt; 0, 'Athletes - Gold'!CJ77*'Medal values'!$B$1+'Athletes - Silver'!CJ77*'Medal values'!$B$2+'Athletes - Bronze'!CJ77*'Medal values'!$B$3, "") + IF(AND(CJ$1 = CI$1, CI$2 = "Mixed"), 0.5*CI77, 0) + IF(AND(CJ$1 = CK$1, CK$2 = "Mixed"), 0.5*CK77, 0)</f>
        <v>0</v>
      </c>
      <c r="CK77" s="5">
        <f>IF('Athletes - Gold'!CK77+'Athletes - Silver'!CK77+'Athletes - Bronze'!CK77 &gt; 0, 'Athletes - Gold'!CK77*'Medal values'!$B$1+'Athletes - Silver'!CK77*'Medal values'!$B$2+'Athletes - Bronze'!CK77*'Medal values'!$B$3, "") + IF(AND(CK$1 = CJ$1, CJ$2 = "Mixed"), 0.5*CJ77, 0) + IF(AND(CK$1 = CL$1, CL$2 = "Mixed"), 0.5*CL77, 0)</f>
        <v>0</v>
      </c>
      <c r="CL77" s="5">
        <f>IF('Athletes - Gold'!CL77+'Athletes - Silver'!CL77+'Athletes - Bronze'!CL77 &gt; 0, 'Athletes - Gold'!CL77*'Medal values'!$B$1+'Athletes - Silver'!CL77*'Medal values'!$B$2+'Athletes - Bronze'!CL77*'Medal values'!$B$3, "") + IF(AND(CL$1 = CK$1, CK$2 = "Mixed"), 0.5*CK77, 0) + IF(AND(CL$1 = CM$1, CM$2 = "Mixed"), 0.5*CM77, 0)</f>
        <v>0</v>
      </c>
      <c r="CM77" s="5">
        <f>IF('Athletes - Gold'!CM77+'Athletes - Silver'!CM77+'Athletes - Bronze'!CM77 &gt; 0, 'Athletes - Gold'!CM77*'Medal values'!$B$1+'Athletes - Silver'!CM77*'Medal values'!$B$2+'Athletes - Bronze'!CM77*'Medal values'!$B$3, "") + IF(AND(CM$1 = CL$1, CL$2 = "Mixed"), 0.5*CL77, 0) + IF(AND(CM$1 = CN$1, CN$2 = "Mixed"), 0.5*CN77, 0)</f>
        <v>0</v>
      </c>
      <c r="CN77" s="5">
        <f>IF('Athletes - Gold'!CN77+'Athletes - Silver'!CN77+'Athletes - Bronze'!CN77 &gt; 0, 'Athletes - Gold'!CN77*'Medal values'!$B$1+'Athletes - Silver'!CN77*'Medal values'!$B$2+'Athletes - Bronze'!CN77*'Medal values'!$B$3, "") + IF(AND(CN$1 = CM$1, CM$2 = "Mixed"), 0.5*CM77, 0) + IF(AND(CN$1 = CO$1, CO$2 = "Mixed"), 0.5*CO77, 0)</f>
        <v>0</v>
      </c>
      <c r="CO77" s="5">
        <f>IF('Athletes - Gold'!CO77+'Athletes - Silver'!CO77+'Athletes - Bronze'!CO77 &gt; 0, 'Athletes - Gold'!CO77*'Medal values'!$B$1+'Athletes - Silver'!CO77*'Medal values'!$B$2+'Athletes - Bronze'!CO77*'Medal values'!$B$3, "") + IF(AND(CO$1 = CN$1, CN$2 = "Mixed"), 0.5*CN77, 0) + IF(AND(CO$1 = CP$1, CP$2 = "Mixed"), 0.5*CP77, 0)</f>
        <v>12.000006</v>
      </c>
      <c r="CP77" s="5">
        <f>IF('Athletes - Gold'!CP77+'Athletes - Silver'!CP77+'Athletes - Bronze'!CP77 &gt; 0, 'Athletes - Gold'!CP77*'Medal values'!$B$1+'Athletes - Silver'!CP77*'Medal values'!$B$2+'Athletes - Bronze'!CP77*'Medal values'!$B$3, "") + IF(AND(CP$1 = CO$1, CO$2 = "Mixed"), 0.5*CO77, 0) + IF(AND(CP$1 = CQ$1, CQ$2 = "Mixed"), 0.5*CQ77, 0)</f>
        <v>0</v>
      </c>
      <c r="CQ77" s="5">
        <f>IF('Athletes - Gold'!CQ77+'Athletes - Silver'!CQ77+'Athletes - Bronze'!CQ77 &gt; 0, 'Athletes - Gold'!CQ77*'Medal values'!$B$1+'Athletes - Silver'!CQ77*'Medal values'!$B$2+'Athletes - Bronze'!CQ77*'Medal values'!$B$3, "") + IF(AND(CQ$1 = CP$1, CP$2 = "Mixed"), 0.5*CP77, 0) + IF(AND(CQ$1 = CR$1, CR$2 = "Mixed"), 0.5*CR77, 0)</f>
        <v>0</v>
      </c>
      <c r="CR77" s="5">
        <f>IF('Athletes - Gold'!CR77+'Athletes - Silver'!CR77+'Athletes - Bronze'!CR77 &gt; 0, 'Athletes - Gold'!CR77*'Medal values'!$B$1+'Athletes - Silver'!CR77*'Medal values'!$B$2+'Athletes - Bronze'!CR77*'Medal values'!$B$3, "") + IF(AND(CR$1 = CQ$1, CQ$2 = "Mixed"), 0.5*CQ77, 0) + IF(AND(CR$1 = CS$1, CS$2 = "Mixed"), 0.5*CS77, 0)</f>
        <v>0</v>
      </c>
      <c r="CS77" s="5">
        <f>IF('Athletes - Gold'!CS77+'Athletes - Silver'!CS77+'Athletes - Bronze'!CS77 &gt; 0, 'Athletes - Gold'!CS77*'Medal values'!$B$1+'Athletes - Silver'!CS77*'Medal values'!$B$2+'Athletes - Bronze'!CS77*'Medal values'!$B$3, "") + IF(AND(CS$1 = CR$1, CR$2 = "Mixed"), 0.5*CR77, 0) + IF(AND(CS$1 = CT$1, CT$2 = "Mixed"), 0.5*CT77, 0)</f>
        <v>0</v>
      </c>
      <c r="CT77" s="5">
        <f>IF('Athletes - Gold'!CT77+'Athletes - Silver'!CT77+'Athletes - Bronze'!CT77 &gt; 0, 'Athletes - Gold'!CT77*'Medal values'!$B$1+'Athletes - Silver'!CT77*'Medal values'!$B$2+'Athletes - Bronze'!CT77*'Medal values'!$B$3, "") + IF(AND(CT$1 = CS$1, CS$2 = "Mixed"), 0.5*CS77, 0) + IF(AND(CT$1 = CU$1, CU$2 = "Mixed"), 0.5*CU77, 0)</f>
        <v>0</v>
      </c>
      <c r="CU77" s="5">
        <f>IF('Athletes - Gold'!CU77+'Athletes - Silver'!CU77+'Athletes - Bronze'!CU77 &gt; 0, 'Athletes - Gold'!CU77*'Medal values'!$B$1+'Athletes - Silver'!CU77*'Medal values'!$B$2+'Athletes - Bronze'!CU77*'Medal values'!$B$3, "") + IF(AND(CU$1 = CT$1, CT$2 = "Mixed"), 0.5*CT77, 0) + IF(AND(CU$1 = CV$1, CV$2 = "Mixed"), 0.5*CV77, 0)</f>
        <v>16.004</v>
      </c>
      <c r="CV77" s="5">
        <f>IF('Athletes - Gold'!CV77+'Athletes - Silver'!CV77+'Athletes - Bronze'!CV77 &gt; 0, 'Athletes - Gold'!CV77*'Medal values'!$B$1+'Athletes - Silver'!CV77*'Medal values'!$B$2+'Athletes - Bronze'!CV77*'Medal values'!$B$3, "") + IF(AND(CV$1 = CU$1, CU$2 = "Mixed"), 0.5*CU77, 0) + IF(AND(CV$1 = CW$1, CW$2 = "Mixed"), 0.5*CW77, 0)</f>
        <v>0</v>
      </c>
      <c r="CW77" s="5">
        <f t="shared" ref="CW77:CX77" si="76">SUMIF($B$2:$CV$2,CW$2, $B77:$CV77)</f>
        <v>116.014029</v>
      </c>
      <c r="CX77" s="5">
        <f t="shared" si="76"/>
        <v>109.015027</v>
      </c>
      <c r="CY77" s="5">
        <f t="shared" si="3"/>
        <v>225.029056</v>
      </c>
    </row>
    <row r="78">
      <c r="A78" s="5" t="str">
        <f>Countries!A76</f>
        <v>ROU</v>
      </c>
      <c r="B78" s="5">
        <f>IF('Athletes - Gold'!B78+'Athletes - Silver'!B78+'Athletes - Bronze'!B78 &gt; 0, 'Athletes - Gold'!B78*'Medal values'!$B$1+'Athletes - Silver'!B78*'Medal values'!$B$2+'Athletes - Bronze'!B78*'Medal values'!$B$3, "") + IF(AND(B$1 = A$1, A$2 = "Mixed"), 0.5*A78, 0) + IF(AND(B$1 = C$1, C$2 = "Mixed"), 0.5*C78, 0)</f>
        <v>0</v>
      </c>
      <c r="C78" s="5">
        <f>IF('Athletes - Gold'!C78+'Athletes - Silver'!C78+'Athletes - Bronze'!C78 &gt; 0, 'Athletes - Gold'!C78*'Medal values'!$B$1+'Athletes - Silver'!C78*'Medal values'!$B$2+'Athletes - Bronze'!C78*'Medal values'!$B$3, "") + IF(AND(C$1 = B$1, B$2 = "Mixed"), 0.5*B78, 0) + IF(AND(C$1 = D$1, D$2 = "Mixed"), 0.5*D78, 0)</f>
        <v>0</v>
      </c>
      <c r="D78" s="5">
        <f>IF('Athletes - Gold'!D78+'Athletes - Silver'!D78+'Athletes - Bronze'!D78 &gt; 0, 'Athletes - Gold'!D78*'Medal values'!$B$1+'Athletes - Silver'!D78*'Medal values'!$B$2+'Athletes - Bronze'!D78*'Medal values'!$B$3, "") + IF(AND(D$1 = C$1, C$2 = "Mixed"), 0.5*C78, 0) + IF(AND(D$1 = E$1, E$2 = "Mixed"), 0.5*E78, 0)</f>
        <v>0</v>
      </c>
      <c r="E78" s="5">
        <f>IF('Athletes - Gold'!E78+'Athletes - Silver'!E78+'Athletes - Bronze'!E78 &gt; 0, 'Athletes - Gold'!E78*'Medal values'!$B$1+'Athletes - Silver'!E78*'Medal values'!$B$2+'Athletes - Bronze'!E78*'Medal values'!$B$3, "") + IF(AND(E$1 = D$1, D$2 = "Mixed"), 0.5*D78, 0) + IF(AND(E$1 = F$1, F$2 = "Mixed"), 0.5*F78, 0)</f>
        <v>0</v>
      </c>
      <c r="F78" s="5">
        <f>IF('Athletes - Gold'!F78+'Athletes - Silver'!F78+'Athletes - Bronze'!F78 &gt; 0, 'Athletes - Gold'!F78*'Medal values'!$B$1+'Athletes - Silver'!F78*'Medal values'!$B$2+'Athletes - Bronze'!F78*'Medal values'!$B$3, "") + IF(AND(F$1 = E$1, E$2 = "Mixed"), 0.5*E78, 0) + IF(AND(F$1 = G$1, G$2 = "Mixed"), 0.5*G78, 0)</f>
        <v>0</v>
      </c>
      <c r="G78" s="5">
        <f>IF('Athletes - Gold'!G78+'Athletes - Silver'!G78+'Athletes - Bronze'!G78 &gt; 0, 'Athletes - Gold'!G78*'Medal values'!$B$1+'Athletes - Silver'!G78*'Medal values'!$B$2+'Athletes - Bronze'!G78*'Medal values'!$B$3, "") + IF(AND(G$1 = F$1, F$2 = "Mixed"), 0.5*F78, 0) + IF(AND(G$1 = H$1, H$2 = "Mixed"), 0.5*H78, 0)</f>
        <v>0</v>
      </c>
      <c r="H78" s="5">
        <f>IF('Athletes - Gold'!H78+'Athletes - Silver'!H78+'Athletes - Bronze'!H78 &gt; 0, 'Athletes - Gold'!H78*'Medal values'!$B$1+'Athletes - Silver'!H78*'Medal values'!$B$2+'Athletes - Bronze'!H78*'Medal values'!$B$3, "") + IF(AND(H$1 = G$1, G$2 = "Mixed"), 0.5*G78, 0) + IF(AND(H$1 = I$1, I$2 = "Mixed"), 0.5*I78, 0)</f>
        <v>0</v>
      </c>
      <c r="I78" s="5">
        <f>IF('Athletes - Gold'!I78+'Athletes - Silver'!I78+'Athletes - Bronze'!I78 &gt; 0, 'Athletes - Gold'!I78*'Medal values'!$B$1+'Athletes - Silver'!I78*'Medal values'!$B$2+'Athletes - Bronze'!I78*'Medal values'!$B$3, "") + IF(AND(I$1 = H$1, H$2 = "Mixed"), 0.5*H78, 0) + IF(AND(I$1 = J$1, J$2 = "Mixed"), 0.5*J78, 0)</f>
        <v>0</v>
      </c>
      <c r="J78" s="5">
        <f>IF('Athletes - Gold'!J78+'Athletes - Silver'!J78+'Athletes - Bronze'!J78 &gt; 0, 'Athletes - Gold'!J78*'Medal values'!$B$1+'Athletes - Silver'!J78*'Medal values'!$B$2+'Athletes - Bronze'!J78*'Medal values'!$B$3, "") + IF(AND(J$1 = I$1, I$2 = "Mixed"), 0.5*I78, 0) + IF(AND(J$1 = K$1, K$2 = "Mixed"), 0.5*K78, 0)</f>
        <v>0</v>
      </c>
      <c r="K78" s="5">
        <f>IF('Athletes - Gold'!K78+'Athletes - Silver'!K78+'Athletes - Bronze'!K78 &gt; 0, 'Athletes - Gold'!K78*'Medal values'!$B$1+'Athletes - Silver'!K78*'Medal values'!$B$2+'Athletes - Bronze'!K78*'Medal values'!$B$3, "") + IF(AND(K$1 = J$1, J$2 = "Mixed"), 0.5*J78, 0) + IF(AND(K$1 = L$1, L$2 = "Mixed"), 0.5*L78, 0)</f>
        <v>0</v>
      </c>
      <c r="L78" s="5">
        <f>IF('Athletes - Gold'!L78+'Athletes - Silver'!L78+'Athletes - Bronze'!L78 &gt; 0, 'Athletes - Gold'!L78*'Medal values'!$B$1+'Athletes - Silver'!L78*'Medal values'!$B$2+'Athletes - Bronze'!L78*'Medal values'!$B$3, "") + IF(AND(L$1 = K$1, K$2 = "Mixed"), 0.5*K78, 0) + IF(AND(L$1 = M$1, M$2 = "Mixed"), 0.5*M78, 0)</f>
        <v>0</v>
      </c>
      <c r="M78" s="5">
        <f>IF('Athletes - Gold'!M78+'Athletes - Silver'!M78+'Athletes - Bronze'!M78 &gt; 0, 'Athletes - Gold'!M78*'Medal values'!$B$1+'Athletes - Silver'!M78*'Medal values'!$B$2+'Athletes - Bronze'!M78*'Medal values'!$B$3, "") + IF(AND(M$1 = L$1, L$2 = "Mixed"), 0.5*L78, 0) + IF(AND(M$1 = N$1, N$2 = "Mixed"), 0.5*N78, 0)</f>
        <v>0</v>
      </c>
      <c r="N78" s="5">
        <f>IF('Athletes - Gold'!N78+'Athletes - Silver'!N78+'Athletes - Bronze'!N78 &gt; 0, 'Athletes - Gold'!N78*'Medal values'!$B$1+'Athletes - Silver'!N78*'Medal values'!$B$2+'Athletes - Bronze'!N78*'Medal values'!$B$3, "") + IF(AND(N$1 = M$1, M$2 = "Mixed"), 0.5*M78, 0) + IF(AND(N$1 = O$1, O$2 = "Mixed"), 0.5*O78, 0)</f>
        <v>0</v>
      </c>
      <c r="O78" s="5">
        <f>IF('Athletes - Gold'!O78+'Athletes - Silver'!O78+'Athletes - Bronze'!O78 &gt; 0, 'Athletes - Gold'!O78*'Medal values'!$B$1+'Athletes - Silver'!O78*'Medal values'!$B$2+'Athletes - Bronze'!O78*'Medal values'!$B$3, "") + IF(AND(O$1 = N$1, N$2 = "Mixed"), 0.5*N78, 0) + IF(AND(O$1 = P$1, P$2 = "Mixed"), 0.5*P78, 0)</f>
        <v>0</v>
      </c>
      <c r="P78" s="5">
        <f>IF('Athletes - Gold'!P78+'Athletes - Silver'!P78+'Athletes - Bronze'!P78 &gt; 0, 'Athletes - Gold'!P78*'Medal values'!$B$1+'Athletes - Silver'!P78*'Medal values'!$B$2+'Athletes - Bronze'!P78*'Medal values'!$B$3, "") + IF(AND(P$1 = O$1, O$2 = "Mixed"), 0.5*O78, 0) + IF(AND(P$1 = Q$1, Q$2 = "Mixed"), 0.5*Q78, 0)</f>
        <v>0</v>
      </c>
      <c r="Q78" s="5">
        <f>IF('Athletes - Gold'!Q78+'Athletes - Silver'!Q78+'Athletes - Bronze'!Q78 &gt; 0, 'Athletes - Gold'!Q78*'Medal values'!$B$1+'Athletes - Silver'!Q78*'Medal values'!$B$2+'Athletes - Bronze'!Q78*'Medal values'!$B$3, "") + IF(AND(Q$1 = P$1, P$2 = "Mixed"), 0.5*P78, 0) + IF(AND(Q$1 = R$1, R$2 = "Mixed"), 0.5*R78, 0)</f>
        <v>0</v>
      </c>
      <c r="R78" s="5">
        <f>IF('Athletes - Gold'!R78+'Athletes - Silver'!R78+'Athletes - Bronze'!R78 &gt; 0, 'Athletes - Gold'!R78*'Medal values'!$B$1+'Athletes - Silver'!R78*'Medal values'!$B$2+'Athletes - Bronze'!R78*'Medal values'!$B$3, "") + IF(AND(R$1 = Q$1, Q$2 = "Mixed"), 0.5*Q78, 0) + IF(AND(R$1 = S$1, S$2 = "Mixed"), 0.5*S78, 0)</f>
        <v>0</v>
      </c>
      <c r="S78" s="5">
        <f>IF('Athletes - Gold'!S78+'Athletes - Silver'!S78+'Athletes - Bronze'!S78 &gt; 0, 'Athletes - Gold'!S78*'Medal values'!$B$1+'Athletes - Silver'!S78*'Medal values'!$B$2+'Athletes - Bronze'!S78*'Medal values'!$B$3, "") + IF(AND(S$1 = R$1, R$2 = "Mixed"), 0.5*R78, 0) + IF(AND(S$1 = T$1, T$2 = "Mixed"), 0.5*T78, 0)</f>
        <v>0</v>
      </c>
      <c r="T78" s="5">
        <f>IF('Athletes - Gold'!T78+'Athletes - Silver'!T78+'Athletes - Bronze'!T78 &gt; 0, 'Athletes - Gold'!T78*'Medal values'!$B$1+'Athletes - Silver'!T78*'Medal values'!$B$2+'Athletes - Bronze'!T78*'Medal values'!$B$3, "") + IF(AND(T$1 = S$1, S$2 = "Mixed"), 0.5*S78, 0) + IF(AND(T$1 = U$1, U$2 = "Mixed"), 0.5*U78, 0)</f>
        <v>0</v>
      </c>
      <c r="U78" s="5">
        <f>IF('Athletes - Gold'!U78+'Athletes - Silver'!U78+'Athletes - Bronze'!U78 &gt; 0, 'Athletes - Gold'!U78*'Medal values'!$B$1+'Athletes - Silver'!U78*'Medal values'!$B$2+'Athletes - Bronze'!U78*'Medal values'!$B$3, "") + IF(AND(U$1 = T$1, T$2 = "Mixed"), 0.5*T78, 0) + IF(AND(U$1 = V$1, V$2 = "Mixed"), 0.5*V78, 0)</f>
        <v>0</v>
      </c>
      <c r="V78" s="5">
        <f>IF('Athletes - Gold'!V78+'Athletes - Silver'!V78+'Athletes - Bronze'!V78 &gt; 0, 'Athletes - Gold'!V78*'Medal values'!$B$1+'Athletes - Silver'!V78*'Medal values'!$B$2+'Athletes - Bronze'!V78*'Medal values'!$B$3, "") + IF(AND(V$1 = U$1, U$2 = "Mixed"), 0.5*U78, 0) + IF(AND(V$1 = W$1, W$2 = "Mixed"), 0.5*W78, 0)</f>
        <v>0</v>
      </c>
      <c r="W78" s="5">
        <f>IF('Athletes - Gold'!W78+'Athletes - Silver'!W78+'Athletes - Bronze'!W78 &gt; 0, 'Athletes - Gold'!W78*'Medal values'!$B$1+'Athletes - Silver'!W78*'Medal values'!$B$2+'Athletes - Bronze'!W78*'Medal values'!$B$3, "") + IF(AND(W$1 = V$1, V$2 = "Mixed"), 0.5*V78, 0) + IF(AND(W$1 = X$1, X$2 = "Mixed"), 0.5*X78, 0)</f>
        <v>0</v>
      </c>
      <c r="X78" s="5">
        <f>IF('Athletes - Gold'!X78+'Athletes - Silver'!X78+'Athletes - Bronze'!X78 &gt; 0, 'Athletes - Gold'!X78*'Medal values'!$B$1+'Athletes - Silver'!X78*'Medal values'!$B$2+'Athletes - Bronze'!X78*'Medal values'!$B$3, "") + IF(AND(X$1 = W$1, W$2 = "Mixed"), 0.5*W78, 0) + IF(AND(X$1 = Y$1, Y$2 = "Mixed"), 0.5*Y78, 0)</f>
        <v>0</v>
      </c>
      <c r="Y78" s="5">
        <f>IF('Athletes - Gold'!Y78+'Athletes - Silver'!Y78+'Athletes - Bronze'!Y78 &gt; 0, 'Athletes - Gold'!Y78*'Medal values'!$B$1+'Athletes - Silver'!Y78*'Medal values'!$B$2+'Athletes - Bronze'!Y78*'Medal values'!$B$3, "") + IF(AND(Y$1 = X$1, X$2 = "Mixed"), 0.5*X78, 0) + IF(AND(Y$1 = Z$1, Z$2 = "Mixed"), 0.5*Z78, 0)</f>
        <v>0</v>
      </c>
      <c r="Z78" s="5">
        <f>IF('Athletes - Gold'!Z78+'Athletes - Silver'!Z78+'Athletes - Bronze'!Z78 &gt; 0, 'Athletes - Gold'!Z78*'Medal values'!$B$1+'Athletes - Silver'!Z78*'Medal values'!$B$2+'Athletes - Bronze'!Z78*'Medal values'!$B$3, "") + IF(AND(Z$1 = Y$1, Y$2 = "Mixed"), 0.5*Y78, 0) + IF(AND(Z$1 = AA$1, AA$2 = "Mixed"), 0.5*AA78, 0)</f>
        <v>0</v>
      </c>
      <c r="AA78" s="5">
        <f>IF('Athletes - Gold'!AA78+'Athletes - Silver'!AA78+'Athletes - Bronze'!AA78 &gt; 0, 'Athletes - Gold'!AA78*'Medal values'!$B$1+'Athletes - Silver'!AA78*'Medal values'!$B$2+'Athletes - Bronze'!AA78*'Medal values'!$B$3, "") + IF(AND(AA$1 = Z$1, Z$2 = "Mixed"), 0.5*Z78, 0) + IF(AND(AA$1 = AB$1, AB$2 = "Mixed"), 0.5*AB78, 0)</f>
        <v>0</v>
      </c>
      <c r="AB78" s="5">
        <f>IF('Athletes - Gold'!AB78+'Athletes - Silver'!AB78+'Athletes - Bronze'!AB78 &gt; 0, 'Athletes - Gold'!AB78*'Medal values'!$B$1+'Athletes - Silver'!AB78*'Medal values'!$B$2+'Athletes - Bronze'!AB78*'Medal values'!$B$3, "") + IF(AND(AB$1 = AA$1, AA$2 = "Mixed"), 0.5*AA78, 0) + IF(AND(AB$1 = AC$1, AC$2 = "Mixed"), 0.5*AC78, 0)</f>
        <v>0</v>
      </c>
      <c r="AC78" s="5">
        <f>IF('Athletes - Gold'!AC78+'Athletes - Silver'!AC78+'Athletes - Bronze'!AC78 &gt; 0, 'Athletes - Gold'!AC78*'Medal values'!$B$1+'Athletes - Silver'!AC78*'Medal values'!$B$2+'Athletes - Bronze'!AC78*'Medal values'!$B$3, "") + IF(AND(AC$1 = AB$1, AB$2 = "Mixed"), 0.5*AB78, 0) + IF(AND(AC$1 = AD$1, AD$2 = "Mixed"), 0.5*AD78, 0)</f>
        <v>0</v>
      </c>
      <c r="AD78" s="5">
        <f>IF('Athletes - Gold'!AD78+'Athletes - Silver'!AD78+'Athletes - Bronze'!AD78 &gt; 0, 'Athletes - Gold'!AD78*'Medal values'!$B$1+'Athletes - Silver'!AD78*'Medal values'!$B$2+'Athletes - Bronze'!AD78*'Medal values'!$B$3, "") + IF(AND(AD$1 = AC$1, AC$2 = "Mixed"), 0.5*AC78, 0) + IF(AND(AD$1 = AE$1, AE$2 = "Mixed"), 0.5*AE78, 0)</f>
        <v>0</v>
      </c>
      <c r="AE78" s="5">
        <f>IF('Athletes - Gold'!AE78+'Athletes - Silver'!AE78+'Athletes - Bronze'!AE78 &gt; 0, 'Athletes - Gold'!AE78*'Medal values'!$B$1+'Athletes - Silver'!AE78*'Medal values'!$B$2+'Athletes - Bronze'!AE78*'Medal values'!$B$3, "") + IF(AND(AE$1 = AD$1, AD$2 = "Mixed"), 0.5*AD78, 0) + IF(AND(AE$1 = AF$1, AF$2 = "Mixed"), 0.5*AF78, 0)</f>
        <v>0</v>
      </c>
      <c r="AF78" s="5">
        <f>IF('Athletes - Gold'!AF78+'Athletes - Silver'!AF78+'Athletes - Bronze'!AF78 &gt; 0, 'Athletes - Gold'!AF78*'Medal values'!$B$1+'Athletes - Silver'!AF78*'Medal values'!$B$2+'Athletes - Bronze'!AF78*'Medal values'!$B$3, "") + IF(AND(AF$1 = AE$1, AE$2 = "Mixed"), 0.5*AE78, 0) + IF(AND(AF$1 = AG$1, AG$2 = "Mixed"), 0.5*AG78, 0)</f>
        <v>0</v>
      </c>
      <c r="AG78" s="5">
        <f>IF('Athletes - Gold'!AG78+'Athletes - Silver'!AG78+'Athletes - Bronze'!AG78 &gt; 0, 'Athletes - Gold'!AG78*'Medal values'!$B$1+'Athletes - Silver'!AG78*'Medal values'!$B$2+'Athletes - Bronze'!AG78*'Medal values'!$B$3, "") + IF(AND(AG$1 = AF$1, AF$2 = "Mixed"), 0.5*AF78, 0) + IF(AND(AG$1 = AH$1, AH$2 = "Mixed"), 0.5*AH78, 0)</f>
        <v>0</v>
      </c>
      <c r="AH78" s="5">
        <f>IF('Athletes - Gold'!AH78+'Athletes - Silver'!AH78+'Athletes - Bronze'!AH78 &gt; 0, 'Athletes - Gold'!AH78*'Medal values'!$B$1+'Athletes - Silver'!AH78*'Medal values'!$B$2+'Athletes - Bronze'!AH78*'Medal values'!$B$3, "") + IF(AND(AH$1 = AG$1, AG$2 = "Mixed"), 0.5*AG78, 0) + IF(AND(AH$1 = AI$1, AI$2 = "Mixed"), 0.5*AI78, 0)</f>
        <v>0</v>
      </c>
      <c r="AI78" s="5">
        <f>IF('Athletes - Gold'!AI78+'Athletes - Silver'!AI78+'Athletes - Bronze'!AI78 &gt; 0, 'Athletes - Gold'!AI78*'Medal values'!$B$1+'Athletes - Silver'!AI78*'Medal values'!$B$2+'Athletes - Bronze'!AI78*'Medal values'!$B$3, "") + IF(AND(AI$1 = AH$1, AH$2 = "Mixed"), 0.5*AH78, 0) + IF(AND(AI$1 = AJ$1, AJ$2 = "Mixed"), 0.5*AJ78, 0)</f>
        <v>0</v>
      </c>
      <c r="AJ78" s="5">
        <f>IF('Athletes - Gold'!AJ78+'Athletes - Silver'!AJ78+'Athletes - Bronze'!AJ78 &gt; 0, 'Athletes - Gold'!AJ78*'Medal values'!$B$1+'Athletes - Silver'!AJ78*'Medal values'!$B$2+'Athletes - Bronze'!AJ78*'Medal values'!$B$3, "") + IF(AND(AJ$1 = AI$1, AI$2 = "Mixed"), 0.5*AI78, 0) + IF(AND(AJ$1 = AK$1, AK$2 = "Mixed"), 0.5*AK78, 0)</f>
        <v>0</v>
      </c>
      <c r="AK78" s="5">
        <f>IF('Athletes - Gold'!AK78+'Athletes - Silver'!AK78+'Athletes - Bronze'!AK78 &gt; 0, 'Athletes - Gold'!AK78*'Medal values'!$B$1+'Athletes - Silver'!AK78*'Medal values'!$B$2+'Athletes - Bronze'!AK78*'Medal values'!$B$3, "") + IF(AND(AK$1 = AJ$1, AJ$2 = "Mixed"), 0.5*AJ78, 0) + IF(AND(AK$1 = AL$1, AL$2 = "Mixed"), 0.5*AL78, 0)</f>
        <v>0</v>
      </c>
      <c r="AL78" s="5">
        <f>IF('Athletes - Gold'!AL78+'Athletes - Silver'!AL78+'Athletes - Bronze'!AL78 &gt; 0, 'Athletes - Gold'!AL78*'Medal values'!$B$1+'Athletes - Silver'!AL78*'Medal values'!$B$2+'Athletes - Bronze'!AL78*'Medal values'!$B$3, "") + IF(AND(AL$1 = AK$1, AK$2 = "Mixed"), 0.5*AK78, 0) + IF(AND(AL$1 = AM$1, AM$2 = "Mixed"), 0.5*AM78, 0)</f>
        <v>0</v>
      </c>
      <c r="AM78" s="5">
        <f>IF('Athletes - Gold'!AM78+'Athletes - Silver'!AM78+'Athletes - Bronze'!AM78 &gt; 0, 'Athletes - Gold'!AM78*'Medal values'!$B$1+'Athletes - Silver'!AM78*'Medal values'!$B$2+'Athletes - Bronze'!AM78*'Medal values'!$B$3, "") + IF(AND(AM$1 = AL$1, AL$2 = "Mixed"), 0.5*AL78, 0) + IF(AND(AM$1 = AN$1, AN$2 = "Mixed"), 0.5*AN78, 0)</f>
        <v>0</v>
      </c>
      <c r="AN78" s="5">
        <f>IF('Athletes - Gold'!AN78+'Athletes - Silver'!AN78+'Athletes - Bronze'!AN78 &gt; 0, 'Athletes - Gold'!AN78*'Medal values'!$B$1+'Athletes - Silver'!AN78*'Medal values'!$B$2+'Athletes - Bronze'!AN78*'Medal values'!$B$3, "") + IF(AND(AN$1 = AM$1, AM$2 = "Mixed"), 0.5*AM78, 0) + IF(AND(AN$1 = AO$1, AO$2 = "Mixed"), 0.5*AO78, 0)</f>
        <v>0</v>
      </c>
      <c r="AO78" s="5">
        <f>IF('Athletes - Gold'!AO78+'Athletes - Silver'!AO78+'Athletes - Bronze'!AO78 &gt; 0, 'Athletes - Gold'!AO78*'Medal values'!$B$1+'Athletes - Silver'!AO78*'Medal values'!$B$2+'Athletes - Bronze'!AO78*'Medal values'!$B$3, "") + IF(AND(AO$1 = AN$1, AN$2 = "Mixed"), 0.5*AN78, 0) + IF(AND(AO$1 = AP$1, AP$2 = "Mixed"), 0.5*AP78, 0)</f>
        <v>0</v>
      </c>
      <c r="AP78" s="5">
        <f>IF('Athletes - Gold'!AP78+'Athletes - Silver'!AP78+'Athletes - Bronze'!AP78 &gt; 0, 'Athletes - Gold'!AP78*'Medal values'!$B$1+'Athletes - Silver'!AP78*'Medal values'!$B$2+'Athletes - Bronze'!AP78*'Medal values'!$B$3, "") + IF(AND(AP$1 = AO$1, AO$2 = "Mixed"), 0.5*AO78, 0) + IF(AND(AP$1 = AQ$1, AQ$2 = "Mixed"), 0.5*AQ78, 0)</f>
        <v>2.000001</v>
      </c>
      <c r="AQ78" s="5">
        <f>IF('Athletes - Gold'!AQ78+'Athletes - Silver'!AQ78+'Athletes - Bronze'!AQ78 &gt; 0, 'Athletes - Gold'!AQ78*'Medal values'!$B$1+'Athletes - Silver'!AQ78*'Medal values'!$B$2+'Athletes - Bronze'!AQ78*'Medal values'!$B$3, "") + IF(AND(AQ$1 = AP$1, AP$2 = "Mixed"), 0.5*AP78, 0) + IF(AND(AQ$1 = AR$1, AR$2 = "Mixed"), 0.5*AR78, 0)</f>
        <v>0</v>
      </c>
      <c r="AR78" s="5">
        <f>IF('Athletes - Gold'!AR78+'Athletes - Silver'!AR78+'Athletes - Bronze'!AR78 &gt; 0, 'Athletes - Gold'!AR78*'Medal values'!$B$1+'Athletes - Silver'!AR78*'Medal values'!$B$2+'Athletes - Bronze'!AR78*'Medal values'!$B$3, "") + IF(AND(AR$1 = AQ$1, AQ$2 = "Mixed"), 0.5*AQ78, 0) + IF(AND(AR$1 = AS$1, AS$2 = "Mixed"), 0.5*AS78, 0)</f>
        <v>0</v>
      </c>
      <c r="AS78" s="5">
        <f>IF('Athletes - Gold'!AS78+'Athletes - Silver'!AS78+'Athletes - Bronze'!AS78 &gt; 0, 'Athletes - Gold'!AS78*'Medal values'!$B$1+'Athletes - Silver'!AS78*'Medal values'!$B$2+'Athletes - Bronze'!AS78*'Medal values'!$B$3, "") + IF(AND(AS$1 = AR$1, AR$2 = "Mixed"), 0.5*AR78, 0) + IF(AND(AS$1 = AT$1, AT$2 = "Mixed"), 0.5*AT78, 0)</f>
        <v>0</v>
      </c>
      <c r="AT78" s="5">
        <f>IF('Athletes - Gold'!AT78+'Athletes - Silver'!AT78+'Athletes - Bronze'!AT78 &gt; 0, 'Athletes - Gold'!AT78*'Medal values'!$B$1+'Athletes - Silver'!AT78*'Medal values'!$B$2+'Athletes - Bronze'!AT78*'Medal values'!$B$3, "") + IF(AND(AT$1 = AS$1, AS$2 = "Mixed"), 0.5*AS78, 0) + IF(AND(AT$1 = AU$1, AU$2 = "Mixed"), 0.5*AU78, 0)</f>
        <v>0</v>
      </c>
      <c r="AU78" s="5">
        <f>IF('Athletes - Gold'!AU78+'Athletes - Silver'!AU78+'Athletes - Bronze'!AU78 &gt; 0, 'Athletes - Gold'!AU78*'Medal values'!$B$1+'Athletes - Silver'!AU78*'Medal values'!$B$2+'Athletes - Bronze'!AU78*'Medal values'!$B$3, "") + IF(AND(AU$1 = AT$1, AT$2 = "Mixed"), 0.5*AT78, 0) + IF(AND(AU$1 = AV$1, AV$2 = "Mixed"), 0.5*AV78, 0)</f>
        <v>0</v>
      </c>
      <c r="AV78" s="5">
        <f>IF('Athletes - Gold'!AV78+'Athletes - Silver'!AV78+'Athletes - Bronze'!AV78 &gt; 0, 'Athletes - Gold'!AV78*'Medal values'!$B$1+'Athletes - Silver'!AV78*'Medal values'!$B$2+'Athletes - Bronze'!AV78*'Medal values'!$B$3, "") + IF(AND(AV$1 = AU$1, AU$2 = "Mixed"), 0.5*AU78, 0) + IF(AND(AV$1 = AW$1, AW$2 = "Mixed"), 0.5*AW78, 0)</f>
        <v>0</v>
      </c>
      <c r="AW78" s="5">
        <f>IF('Athletes - Gold'!AW78+'Athletes - Silver'!AW78+'Athletes - Bronze'!AW78 &gt; 0, 'Athletes - Gold'!AW78*'Medal values'!$B$1+'Athletes - Silver'!AW78*'Medal values'!$B$2+'Athletes - Bronze'!AW78*'Medal values'!$B$3, "") + IF(AND(AW$1 = AV$1, AV$2 = "Mixed"), 0.5*AV78, 0) + IF(AND(AW$1 = AX$1, AX$2 = "Mixed"), 0.5*AX78, 0)</f>
        <v>0</v>
      </c>
      <c r="AX78" s="5">
        <f>IF('Athletes - Gold'!AX78+'Athletes - Silver'!AX78+'Athletes - Bronze'!AX78 &gt; 0, 'Athletes - Gold'!AX78*'Medal values'!$B$1+'Athletes - Silver'!AX78*'Medal values'!$B$2+'Athletes - Bronze'!AX78*'Medal values'!$B$3, "") + IF(AND(AX$1 = AW$1, AW$2 = "Mixed"), 0.5*AW78, 0) + IF(AND(AX$1 = AY$1, AY$2 = "Mixed"), 0.5*AY78, 0)</f>
        <v>0</v>
      </c>
      <c r="AY78" s="5">
        <f>IF('Athletes - Gold'!AY78+'Athletes - Silver'!AY78+'Athletes - Bronze'!AY78 &gt; 0, 'Athletes - Gold'!AY78*'Medal values'!$B$1+'Athletes - Silver'!AY78*'Medal values'!$B$2+'Athletes - Bronze'!AY78*'Medal values'!$B$3, "") + IF(AND(AY$1 = AX$1, AX$2 = "Mixed"), 0.5*AX78, 0) + IF(AND(AY$1 = AZ$1, AZ$2 = "Mixed"), 0.5*AZ78, 0)</f>
        <v>0</v>
      </c>
      <c r="AZ78" s="5">
        <f>IF('Athletes - Gold'!AZ78+'Athletes - Silver'!AZ78+'Athletes - Bronze'!AZ78 &gt; 0, 'Athletes - Gold'!AZ78*'Medal values'!$B$1+'Athletes - Silver'!AZ78*'Medal values'!$B$2+'Athletes - Bronze'!AZ78*'Medal values'!$B$3, "") + IF(AND(AZ$1 = AY$1, AY$2 = "Mixed"), 0.5*AY78, 0) + IF(AND(AZ$1 = BA$1, BA$2 = "Mixed"), 0.5*BA78, 0)</f>
        <v>0</v>
      </c>
      <c r="BA78" s="5">
        <f>IF('Athletes - Gold'!BA78+'Athletes - Silver'!BA78+'Athletes - Bronze'!BA78 &gt; 0, 'Athletes - Gold'!BA78*'Medal values'!$B$1+'Athletes - Silver'!BA78*'Medal values'!$B$2+'Athletes - Bronze'!BA78*'Medal values'!$B$3, "") + IF(AND(BA$1 = AZ$1, AZ$2 = "Mixed"), 0.5*AZ78, 0) + IF(AND(BA$1 = BB$1, BB$2 = "Mixed"), 0.5*BB78, 0)</f>
        <v>0</v>
      </c>
      <c r="BB78" s="5">
        <f>IF('Athletes - Gold'!BB78+'Athletes - Silver'!BB78+'Athletes - Bronze'!BB78 &gt; 0, 'Athletes - Gold'!BB78*'Medal values'!$B$1+'Athletes - Silver'!BB78*'Medal values'!$B$2+'Athletes - Bronze'!BB78*'Medal values'!$B$3, "") + IF(AND(BB$1 = BA$1, BA$2 = "Mixed"), 0.5*BA78, 0) + IF(AND(BB$1 = BC$1, BC$2 = "Mixed"), 0.5*BC78, 0)</f>
        <v>0</v>
      </c>
      <c r="BC78" s="5">
        <f>IF('Athletes - Gold'!BC78+'Athletes - Silver'!BC78+'Athletes - Bronze'!BC78 &gt; 0, 'Athletes - Gold'!BC78*'Medal values'!$B$1+'Athletes - Silver'!BC78*'Medal values'!$B$2+'Athletes - Bronze'!BC78*'Medal values'!$B$3, "") + IF(AND(BC$1 = BB$1, BB$2 = "Mixed"), 0.5*BB78, 0) + IF(AND(BC$1 = BD$1, BD$2 = "Mixed"), 0.5*BD78, 0)</f>
        <v>0</v>
      </c>
      <c r="BD78" s="5">
        <f>IF('Athletes - Gold'!BD78+'Athletes - Silver'!BD78+'Athletes - Bronze'!BD78 &gt; 0, 'Athletes - Gold'!BD78*'Medal values'!$B$1+'Athletes - Silver'!BD78*'Medal values'!$B$2+'Athletes - Bronze'!BD78*'Medal values'!$B$3, "") + IF(AND(BD$1 = BC$1, BC$2 = "Mixed"), 0.5*BC78, 0) + IF(AND(BD$1 = BE$1, BE$2 = "Mixed"), 0.5*BE78, 0)</f>
        <v>0</v>
      </c>
      <c r="BE78" s="5">
        <f>IF('Athletes - Gold'!BE78+'Athletes - Silver'!BE78+'Athletes - Bronze'!BE78 &gt; 0, 'Athletes - Gold'!BE78*'Medal values'!$B$1+'Athletes - Silver'!BE78*'Medal values'!$B$2+'Athletes - Bronze'!BE78*'Medal values'!$B$3, "") + IF(AND(BE$1 = BD$1, BD$2 = "Mixed"), 0.5*BD78, 0) + IF(AND(BE$1 = BF$1, BF$2 = "Mixed"), 0.5*BF78, 0)</f>
        <v>0</v>
      </c>
      <c r="BF78" s="5">
        <f>IF('Athletes - Gold'!BF78+'Athletes - Silver'!BF78+'Athletes - Bronze'!BF78 &gt; 0, 'Athletes - Gold'!BF78*'Medal values'!$B$1+'Athletes - Silver'!BF78*'Medal values'!$B$2+'Athletes - Bronze'!BF78*'Medal values'!$B$3, "") + IF(AND(BF$1 = BE$1, BE$2 = "Mixed"), 0.5*BE78, 0) + IF(AND(BF$1 = BG$1, BG$2 = "Mixed"), 0.5*BG78, 0)</f>
        <v>0</v>
      </c>
      <c r="BG78" s="5">
        <f>IF('Athletes - Gold'!BG78+'Athletes - Silver'!BG78+'Athletes - Bronze'!BG78 &gt; 0, 'Athletes - Gold'!BG78*'Medal values'!$B$1+'Athletes - Silver'!BG78*'Medal values'!$B$2+'Athletes - Bronze'!BG78*'Medal values'!$B$3, "") + IF(AND(BG$1 = BF$1, BF$2 = "Mixed"), 0.5*BF78, 0) + IF(AND(BG$1 = BH$1, BH$2 = "Mixed"), 0.5*BH78, 0)</f>
        <v>0</v>
      </c>
      <c r="BH78" s="5">
        <f>IF('Athletes - Gold'!BH78+'Athletes - Silver'!BH78+'Athletes - Bronze'!BH78 &gt; 0, 'Athletes - Gold'!BH78*'Medal values'!$B$1+'Athletes - Silver'!BH78*'Medal values'!$B$2+'Athletes - Bronze'!BH78*'Medal values'!$B$3, "") + IF(AND(BH$1 = BG$1, BG$2 = "Mixed"), 0.5*BG78, 0) + IF(AND(BH$1 = BI$1, BI$2 = "Mixed"), 0.5*BI78, 0)</f>
        <v>0</v>
      </c>
      <c r="BI78" s="5">
        <f>IF('Athletes - Gold'!BI78+'Athletes - Silver'!BI78+'Athletes - Bronze'!BI78 &gt; 0, 'Athletes - Gold'!BI78*'Medal values'!$B$1+'Athletes - Silver'!BI78*'Medal values'!$B$2+'Athletes - Bronze'!BI78*'Medal values'!$B$3, "") + IF(AND(BI$1 = BH$1, BH$2 = "Mixed"), 0.5*BH78, 0) + IF(AND(BI$1 = BJ$1, BJ$2 = "Mixed"), 0.5*BJ78, 0)</f>
        <v>12.000006</v>
      </c>
      <c r="BJ78" s="5">
        <f>IF('Athletes - Gold'!BJ78+'Athletes - Silver'!BJ78+'Athletes - Bronze'!BJ78 &gt; 0, 'Athletes - Gold'!BJ78*'Medal values'!$B$1+'Athletes - Silver'!BJ78*'Medal values'!$B$2+'Athletes - Bronze'!BJ78*'Medal values'!$B$3, "") + IF(AND(BJ$1 = BI$1, BI$2 = "Mixed"), 0.5*BI78, 0) + IF(AND(BJ$1 = BK$1, BK$2 = "Mixed"), 0.5*BK78, 0)</f>
        <v>6.002</v>
      </c>
      <c r="BK78" s="5">
        <f>IF('Athletes - Gold'!BK78+'Athletes - Silver'!BK78+'Athletes - Bronze'!BK78 &gt; 0, 'Athletes - Gold'!BK78*'Medal values'!$B$1+'Athletes - Silver'!BK78*'Medal values'!$B$2+'Athletes - Bronze'!BK78*'Medal values'!$B$3, "") + IF(AND(BK$1 = BJ$1, BJ$2 = "Mixed"), 0.5*BJ78, 0) + IF(AND(BK$1 = BL$1, BL$2 = "Mixed"), 0.5*BL78, 0)</f>
        <v>0</v>
      </c>
      <c r="BL78" s="5">
        <f>IF('Athletes - Gold'!BL78+'Athletes - Silver'!BL78+'Athletes - Bronze'!BL78 &gt; 0, 'Athletes - Gold'!BL78*'Medal values'!$B$1+'Athletes - Silver'!BL78*'Medal values'!$B$2+'Athletes - Bronze'!BL78*'Medal values'!$B$3, "") + IF(AND(BL$1 = BK$1, BK$2 = "Mixed"), 0.5*BK78, 0) + IF(AND(BL$1 = BM$1, BM$2 = "Mixed"), 0.5*BM78, 0)</f>
        <v>0</v>
      </c>
      <c r="BM78" s="5">
        <f>IF('Athletes - Gold'!BM78+'Athletes - Silver'!BM78+'Athletes - Bronze'!BM78 &gt; 0, 'Athletes - Gold'!BM78*'Medal values'!$B$1+'Athletes - Silver'!BM78*'Medal values'!$B$2+'Athletes - Bronze'!BM78*'Medal values'!$B$3, "") + IF(AND(BM$1 = BL$1, BL$2 = "Mixed"), 0.5*BL78, 0) + IF(AND(BM$1 = BN$1, BN$2 = "Mixed"), 0.5*BN78, 0)</f>
        <v>0</v>
      </c>
      <c r="BN78" s="5">
        <f>IF('Athletes - Gold'!BN78+'Athletes - Silver'!BN78+'Athletes - Bronze'!BN78 &gt; 0, 'Athletes - Gold'!BN78*'Medal values'!$B$1+'Athletes - Silver'!BN78*'Medal values'!$B$2+'Athletes - Bronze'!BN78*'Medal values'!$B$3, "") + IF(AND(BN$1 = BM$1, BM$2 = "Mixed"), 0.5*BM78, 0) + IF(AND(BN$1 = BO$1, BO$2 = "Mixed"), 0.5*BO78, 0)</f>
        <v>0</v>
      </c>
      <c r="BO78" s="5">
        <f>IF('Athletes - Gold'!BO78+'Athletes - Silver'!BO78+'Athletes - Bronze'!BO78 &gt; 0, 'Athletes - Gold'!BO78*'Medal values'!$B$1+'Athletes - Silver'!BO78*'Medal values'!$B$2+'Athletes - Bronze'!BO78*'Medal values'!$B$3, "") + IF(AND(BO$1 = BN$1, BN$2 = "Mixed"), 0.5*BN78, 0) + IF(AND(BO$1 = BP$1, BP$2 = "Mixed"), 0.5*BP78, 0)</f>
        <v>0</v>
      </c>
      <c r="BP78" s="5">
        <f>IF('Athletes - Gold'!BP78+'Athletes - Silver'!BP78+'Athletes - Bronze'!BP78 &gt; 0, 'Athletes - Gold'!BP78*'Medal values'!$B$1+'Athletes - Silver'!BP78*'Medal values'!$B$2+'Athletes - Bronze'!BP78*'Medal values'!$B$3, "") + IF(AND(BP$1 = BO$1, BO$2 = "Mixed"), 0.5*BO78, 0) + IF(AND(BP$1 = BQ$1, BQ$2 = "Mixed"), 0.5*BQ78, 0)</f>
        <v>0</v>
      </c>
      <c r="BQ78" s="5">
        <f>IF('Athletes - Gold'!BQ78+'Athletes - Silver'!BQ78+'Athletes - Bronze'!BQ78 &gt; 0, 'Athletes - Gold'!BQ78*'Medal values'!$B$1+'Athletes - Silver'!BQ78*'Medal values'!$B$2+'Athletes - Bronze'!BQ78*'Medal values'!$B$3, "") + IF(AND(BQ$1 = BP$1, BP$2 = "Mixed"), 0.5*BP78, 0) + IF(AND(BQ$1 = BR$1, BR$2 = "Mixed"), 0.5*BR78, 0)</f>
        <v>0</v>
      </c>
      <c r="BR78" s="5">
        <f>IF('Athletes - Gold'!BR78+'Athletes - Silver'!BR78+'Athletes - Bronze'!BR78 &gt; 0, 'Athletes - Gold'!BR78*'Medal values'!$B$1+'Athletes - Silver'!BR78*'Medal values'!$B$2+'Athletes - Bronze'!BR78*'Medal values'!$B$3, "") + IF(AND(BR$1 = BQ$1, BQ$2 = "Mixed"), 0.5*BQ78, 0) + IF(AND(BR$1 = BS$1, BS$2 = "Mixed"), 0.5*BS78, 0)</f>
        <v>0</v>
      </c>
      <c r="BS78" s="5">
        <f>IF('Athletes - Gold'!BS78+'Athletes - Silver'!BS78+'Athletes - Bronze'!BS78 &gt; 0, 'Athletes - Gold'!BS78*'Medal values'!$B$1+'Athletes - Silver'!BS78*'Medal values'!$B$2+'Athletes - Bronze'!BS78*'Medal values'!$B$3, "") + IF(AND(BS$1 = BR$1, BR$2 = "Mixed"), 0.5*BR78, 0) + IF(AND(BS$1 = BT$1, BT$2 = "Mixed"), 0.5*BT78, 0)</f>
        <v>0</v>
      </c>
      <c r="BT78" s="5">
        <f>IF('Athletes - Gold'!BT78+'Athletes - Silver'!BT78+'Athletes - Bronze'!BT78 &gt; 0, 'Athletes - Gold'!BT78*'Medal values'!$B$1+'Athletes - Silver'!BT78*'Medal values'!$B$2+'Athletes - Bronze'!BT78*'Medal values'!$B$3, "") + IF(AND(BT$1 = BS$1, BS$2 = "Mixed"), 0.5*BS78, 0) + IF(AND(BT$1 = BU$1, BU$2 = "Mixed"), 0.5*BU78, 0)</f>
        <v>0</v>
      </c>
      <c r="BU78" s="5">
        <f>IF('Athletes - Gold'!BU78+'Athletes - Silver'!BU78+'Athletes - Bronze'!BU78 &gt; 0, 'Athletes - Gold'!BU78*'Medal values'!$B$1+'Athletes - Silver'!BU78*'Medal values'!$B$2+'Athletes - Bronze'!BU78*'Medal values'!$B$3, "") + IF(AND(BU$1 = BT$1, BT$2 = "Mixed"), 0.5*BT78, 0) + IF(AND(BU$1 = BV$1, BV$2 = "Mixed"), 0.5*BV78, 0)</f>
        <v>0</v>
      </c>
      <c r="BV78" s="5">
        <f>IF('Athletes - Gold'!BV78+'Athletes - Silver'!BV78+'Athletes - Bronze'!BV78 &gt; 0, 'Athletes - Gold'!BV78*'Medal values'!$B$1+'Athletes - Silver'!BV78*'Medal values'!$B$2+'Athletes - Bronze'!BV78*'Medal values'!$B$3, "") + IF(AND(BV$1 = BU$1, BU$2 = "Mixed"), 0.5*BU78, 0) + IF(AND(BV$1 = BW$1, BW$2 = "Mixed"), 0.5*BW78, 0)</f>
        <v>0</v>
      </c>
      <c r="BW78" s="5">
        <f>IF('Athletes - Gold'!BW78+'Athletes - Silver'!BW78+'Athletes - Bronze'!BW78 &gt; 0, 'Athletes - Gold'!BW78*'Medal values'!$B$1+'Athletes - Silver'!BW78*'Medal values'!$B$2+'Athletes - Bronze'!BW78*'Medal values'!$B$3, "") + IF(AND(BW$1 = BV$1, BV$2 = "Mixed"), 0.5*BV78, 0) + IF(AND(BW$1 = BX$1, BX$2 = "Mixed"), 0.5*BX78, 0)</f>
        <v>0</v>
      </c>
      <c r="BX78" s="5">
        <f>IF('Athletes - Gold'!BX78+'Athletes - Silver'!BX78+'Athletes - Bronze'!BX78 &gt; 0, 'Athletes - Gold'!BX78*'Medal values'!$B$1+'Athletes - Silver'!BX78*'Medal values'!$B$2+'Athletes - Bronze'!BX78*'Medal values'!$B$3, "") + IF(AND(BX$1 = BW$1, BW$2 = "Mixed"), 0.5*BW78, 0) + IF(AND(BX$1 = BY$1, BY$2 = "Mixed"), 0.5*BY78, 0)</f>
        <v>0</v>
      </c>
      <c r="BY78" s="5">
        <f>IF('Athletes - Gold'!BY78+'Athletes - Silver'!BY78+'Athletes - Bronze'!BY78 &gt; 0, 'Athletes - Gold'!BY78*'Medal values'!$B$1+'Athletes - Silver'!BY78*'Medal values'!$B$2+'Athletes - Bronze'!BY78*'Medal values'!$B$3, "") + IF(AND(BY$1 = BX$1, BX$2 = "Mixed"), 0.5*BX78, 0) + IF(AND(BY$1 = BZ$1, BZ$2 = "Mixed"), 0.5*BZ78, 0)</f>
        <v>0</v>
      </c>
      <c r="BZ78" s="5">
        <f>IF('Athletes - Gold'!BZ78+'Athletes - Silver'!BZ78+'Athletes - Bronze'!BZ78 &gt; 0, 'Athletes - Gold'!BZ78*'Medal values'!$B$1+'Athletes - Silver'!BZ78*'Medal values'!$B$2+'Athletes - Bronze'!BZ78*'Medal values'!$B$3, "") + IF(AND(BZ$1 = BY$1, BY$2 = "Mixed"), 0.5*BY78, 0) + IF(AND(BZ$1 = CA$1, CA$2 = "Mixed"), 0.5*CA78, 0)</f>
        <v>0</v>
      </c>
      <c r="CA78" s="5">
        <f>IF('Athletes - Gold'!CA78+'Athletes - Silver'!CA78+'Athletes - Bronze'!CA78 &gt; 0, 'Athletes - Gold'!CA78*'Medal values'!$B$1+'Athletes - Silver'!CA78*'Medal values'!$B$2+'Athletes - Bronze'!CA78*'Medal values'!$B$3, "") + IF(AND(CA$1 = BZ$1, BZ$2 = "Mixed"), 0.5*BZ78, 0) + IF(AND(CA$1 = CB$1, CB$2 = "Mixed"), 0.5*CB78, 0)</f>
        <v>0</v>
      </c>
      <c r="CB78" s="5">
        <f>IF('Athletes - Gold'!CB78+'Athletes - Silver'!CB78+'Athletes - Bronze'!CB78 &gt; 0, 'Athletes - Gold'!CB78*'Medal values'!$B$1+'Athletes - Silver'!CB78*'Medal values'!$B$2+'Athletes - Bronze'!CB78*'Medal values'!$B$3, "") + IF(AND(CB$1 = CA$1, CA$2 = "Mixed"), 0.5*CA78, 0) + IF(AND(CB$1 = CC$1, CC$2 = "Mixed"), 0.5*CC78, 0)</f>
        <v>0</v>
      </c>
      <c r="CC78" s="5">
        <f>IF('Athletes - Gold'!CC78+'Athletes - Silver'!CC78+'Athletes - Bronze'!CC78 &gt; 0, 'Athletes - Gold'!CC78*'Medal values'!$B$1+'Athletes - Silver'!CC78*'Medal values'!$B$2+'Athletes - Bronze'!CC78*'Medal values'!$B$3, "") + IF(AND(CC$1 = CB$1, CB$2 = "Mixed"), 0.5*CB78, 0) + IF(AND(CC$1 = CD$1, CD$2 = "Mixed"), 0.5*CD78, 0)</f>
        <v>0</v>
      </c>
      <c r="CD78" s="5">
        <f>IF('Athletes - Gold'!CD78+'Athletes - Silver'!CD78+'Athletes - Bronze'!CD78 &gt; 0, 'Athletes - Gold'!CD78*'Medal values'!$B$1+'Athletes - Silver'!CD78*'Medal values'!$B$2+'Athletes - Bronze'!CD78*'Medal values'!$B$3, "") + IF(AND(CD$1 = CC$1, CC$2 = "Mixed"), 0.5*CC78, 0) + IF(AND(CD$1 = CE$1, CE$2 = "Mixed"), 0.5*CE78, 0)</f>
        <v>0</v>
      </c>
      <c r="CE78" s="5">
        <f>IF('Athletes - Gold'!CE78+'Athletes - Silver'!CE78+'Athletes - Bronze'!CE78 &gt; 0, 'Athletes - Gold'!CE78*'Medal values'!$B$1+'Athletes - Silver'!CE78*'Medal values'!$B$2+'Athletes - Bronze'!CE78*'Medal values'!$B$3, "") + IF(AND(CE$1 = CD$1, CD$2 = "Mixed"), 0.5*CD78, 0) + IF(AND(CE$1 = CF$1, CF$2 = "Mixed"), 0.5*CF78, 0)</f>
        <v>0</v>
      </c>
      <c r="CF78" s="5">
        <f>IF('Athletes - Gold'!CF78+'Athletes - Silver'!CF78+'Athletes - Bronze'!CF78 &gt; 0, 'Athletes - Gold'!CF78*'Medal values'!$B$1+'Athletes - Silver'!CF78*'Medal values'!$B$2+'Athletes - Bronze'!CF78*'Medal values'!$B$3, "") + IF(AND(CF$1 = CE$1, CE$2 = "Mixed"), 0.5*CE78, 0) + IF(AND(CF$1 = CG$1, CG$2 = "Mixed"), 0.5*CG78, 0)</f>
        <v>0</v>
      </c>
      <c r="CG78" s="5">
        <f>IF('Athletes - Gold'!CG78+'Athletes - Silver'!CG78+'Athletes - Bronze'!CG78 &gt; 0, 'Athletes - Gold'!CG78*'Medal values'!$B$1+'Athletes - Silver'!CG78*'Medal values'!$B$2+'Athletes - Bronze'!CG78*'Medal values'!$B$3, "") + IF(AND(CG$1 = CF$1, CF$2 = "Mixed"), 0.5*CF78, 0) + IF(AND(CG$1 = CH$1, CH$2 = "Mixed"), 0.5*CH78, 0)</f>
        <v>0</v>
      </c>
      <c r="CH78" s="5">
        <f>IF('Athletes - Gold'!CH78+'Athletes - Silver'!CH78+'Athletes - Bronze'!CH78 &gt; 0, 'Athletes - Gold'!CH78*'Medal values'!$B$1+'Athletes - Silver'!CH78*'Medal values'!$B$2+'Athletes - Bronze'!CH78*'Medal values'!$B$3, "") + IF(AND(CH$1 = CG$1, CG$2 = "Mixed"), 0.5*CG78, 0) + IF(AND(CH$1 = CI$1, CI$2 = "Mixed"), 0.5*CI78, 0)</f>
        <v>0</v>
      </c>
      <c r="CI78" s="5">
        <f>IF('Athletes - Gold'!CI78+'Athletes - Silver'!CI78+'Athletes - Bronze'!CI78 &gt; 0, 'Athletes - Gold'!CI78*'Medal values'!$B$1+'Athletes - Silver'!CI78*'Medal values'!$B$2+'Athletes - Bronze'!CI78*'Medal values'!$B$3, "") + IF(AND(CI$1 = CH$1, CH$2 = "Mixed"), 0.5*CH78, 0) + IF(AND(CI$1 = CJ$1, CJ$2 = "Mixed"), 0.5*CJ78, 0)</f>
        <v>0</v>
      </c>
      <c r="CJ78" s="5">
        <f>IF('Athletes - Gold'!CJ78+'Athletes - Silver'!CJ78+'Athletes - Bronze'!CJ78 &gt; 0, 'Athletes - Gold'!CJ78*'Medal values'!$B$1+'Athletes - Silver'!CJ78*'Medal values'!$B$2+'Athletes - Bronze'!CJ78*'Medal values'!$B$3, "") + IF(AND(CJ$1 = CI$1, CI$2 = "Mixed"), 0.5*CI78, 0) + IF(AND(CJ$1 = CK$1, CK$2 = "Mixed"), 0.5*CK78, 0)</f>
        <v>0</v>
      </c>
      <c r="CK78" s="5">
        <f>IF('Athletes - Gold'!CK78+'Athletes - Silver'!CK78+'Athletes - Bronze'!CK78 &gt; 0, 'Athletes - Gold'!CK78*'Medal values'!$B$1+'Athletes - Silver'!CK78*'Medal values'!$B$2+'Athletes - Bronze'!CK78*'Medal values'!$B$3, "") + IF(AND(CK$1 = CJ$1, CJ$2 = "Mixed"), 0.5*CJ78, 0) + IF(AND(CK$1 = CL$1, CL$2 = "Mixed"), 0.5*CL78, 0)</f>
        <v>0</v>
      </c>
      <c r="CL78" s="5">
        <f>IF('Athletes - Gold'!CL78+'Athletes - Silver'!CL78+'Athletes - Bronze'!CL78 &gt; 0, 'Athletes - Gold'!CL78*'Medal values'!$B$1+'Athletes - Silver'!CL78*'Medal values'!$B$2+'Athletes - Bronze'!CL78*'Medal values'!$B$3, "") + IF(AND(CL$1 = CK$1, CK$2 = "Mixed"), 0.5*CK78, 0) + IF(AND(CL$1 = CM$1, CM$2 = "Mixed"), 0.5*CM78, 0)</f>
        <v>0</v>
      </c>
      <c r="CM78" s="5">
        <f>IF('Athletes - Gold'!CM78+'Athletes - Silver'!CM78+'Athletes - Bronze'!CM78 &gt; 0, 'Athletes - Gold'!CM78*'Medal values'!$B$1+'Athletes - Silver'!CM78*'Medal values'!$B$2+'Athletes - Bronze'!CM78*'Medal values'!$B$3, "") + IF(AND(CM$1 = CL$1, CL$2 = "Mixed"), 0.5*CL78, 0) + IF(AND(CM$1 = CN$1, CN$2 = "Mixed"), 0.5*CN78, 0)</f>
        <v>0</v>
      </c>
      <c r="CN78" s="5">
        <f>IF('Athletes - Gold'!CN78+'Athletes - Silver'!CN78+'Athletes - Bronze'!CN78 &gt; 0, 'Athletes - Gold'!CN78*'Medal values'!$B$1+'Athletes - Silver'!CN78*'Medal values'!$B$2+'Athletes - Bronze'!CN78*'Medal values'!$B$3, "") + IF(AND(CN$1 = CM$1, CM$2 = "Mixed"), 0.5*CM78, 0) + IF(AND(CN$1 = CO$1, CO$2 = "Mixed"), 0.5*CO78, 0)</f>
        <v>0</v>
      </c>
      <c r="CO78" s="5">
        <f>IF('Athletes - Gold'!CO78+'Athletes - Silver'!CO78+'Athletes - Bronze'!CO78 &gt; 0, 'Athletes - Gold'!CO78*'Medal values'!$B$1+'Athletes - Silver'!CO78*'Medal values'!$B$2+'Athletes - Bronze'!CO78*'Medal values'!$B$3, "") + IF(AND(CO$1 = CN$1, CN$2 = "Mixed"), 0.5*CN78, 0) + IF(AND(CO$1 = CP$1, CP$2 = "Mixed"), 0.5*CP78, 0)</f>
        <v>0</v>
      </c>
      <c r="CP78" s="5">
        <f>IF('Athletes - Gold'!CP78+'Athletes - Silver'!CP78+'Athletes - Bronze'!CP78 &gt; 0, 'Athletes - Gold'!CP78*'Medal values'!$B$1+'Athletes - Silver'!CP78*'Medal values'!$B$2+'Athletes - Bronze'!CP78*'Medal values'!$B$3, "") + IF(AND(CP$1 = CO$1, CO$2 = "Mixed"), 0.5*CO78, 0) + IF(AND(CP$1 = CQ$1, CQ$2 = "Mixed"), 0.5*CQ78, 0)</f>
        <v>0</v>
      </c>
      <c r="CQ78" s="5">
        <f>IF('Athletes - Gold'!CQ78+'Athletes - Silver'!CQ78+'Athletes - Bronze'!CQ78 &gt; 0, 'Athletes - Gold'!CQ78*'Medal values'!$B$1+'Athletes - Silver'!CQ78*'Medal values'!$B$2+'Athletes - Bronze'!CQ78*'Medal values'!$B$3, "") + IF(AND(CQ$1 = CP$1, CP$2 = "Mixed"), 0.5*CP78, 0) + IF(AND(CQ$1 = CR$1, CR$2 = "Mixed"), 0.5*CR78, 0)</f>
        <v>0</v>
      </c>
      <c r="CR78" s="5">
        <f>IF('Athletes - Gold'!CR78+'Athletes - Silver'!CR78+'Athletes - Bronze'!CR78 &gt; 0, 'Athletes - Gold'!CR78*'Medal values'!$B$1+'Athletes - Silver'!CR78*'Medal values'!$B$2+'Athletes - Bronze'!CR78*'Medal values'!$B$3, "") + IF(AND(CR$1 = CQ$1, CQ$2 = "Mixed"), 0.5*CQ78, 0) + IF(AND(CR$1 = CS$1, CS$2 = "Mixed"), 0.5*CS78, 0)</f>
        <v>0</v>
      </c>
      <c r="CS78" s="5">
        <f>IF('Athletes - Gold'!CS78+'Athletes - Silver'!CS78+'Athletes - Bronze'!CS78 &gt; 0, 'Athletes - Gold'!CS78*'Medal values'!$B$1+'Athletes - Silver'!CS78*'Medal values'!$B$2+'Athletes - Bronze'!CS78*'Medal values'!$B$3, "") + IF(AND(CS$1 = CR$1, CR$2 = "Mixed"), 0.5*CR78, 0) + IF(AND(CS$1 = CT$1, CT$2 = "Mixed"), 0.5*CT78, 0)</f>
        <v>0</v>
      </c>
      <c r="CT78" s="5">
        <f>IF('Athletes - Gold'!CT78+'Athletes - Silver'!CT78+'Athletes - Bronze'!CT78 &gt; 0, 'Athletes - Gold'!CT78*'Medal values'!$B$1+'Athletes - Silver'!CT78*'Medal values'!$B$2+'Athletes - Bronze'!CT78*'Medal values'!$B$3, "") + IF(AND(CT$1 = CS$1, CS$2 = "Mixed"), 0.5*CS78, 0) + IF(AND(CT$1 = CU$1, CU$2 = "Mixed"), 0.5*CU78, 0)</f>
        <v>0</v>
      </c>
      <c r="CU78" s="5">
        <f>IF('Athletes - Gold'!CU78+'Athletes - Silver'!CU78+'Athletes - Bronze'!CU78 &gt; 0, 'Athletes - Gold'!CU78*'Medal values'!$B$1+'Athletes - Silver'!CU78*'Medal values'!$B$2+'Athletes - Bronze'!CU78*'Medal values'!$B$3, "") + IF(AND(CU$1 = CT$1, CT$2 = "Mixed"), 0.5*CT78, 0) + IF(AND(CU$1 = CV$1, CV$2 = "Mixed"), 0.5*CV78, 0)</f>
        <v>0</v>
      </c>
      <c r="CV78" s="5">
        <f>IF('Athletes - Gold'!CV78+'Athletes - Silver'!CV78+'Athletes - Bronze'!CV78 &gt; 0, 'Athletes - Gold'!CV78*'Medal values'!$B$1+'Athletes - Silver'!CV78*'Medal values'!$B$2+'Athletes - Bronze'!CV78*'Medal values'!$B$3, "") + IF(AND(CV$1 = CU$1, CU$2 = "Mixed"), 0.5*CU78, 0) + IF(AND(CV$1 = CW$1, CW$2 = "Mixed"), 0.5*CW78, 0)</f>
        <v>0</v>
      </c>
      <c r="CW78" s="5">
        <f t="shared" ref="CW78:CX78" si="77">SUMIF($B$2:$CV$2,CW$2, $B78:$CV78)</f>
        <v>12.000006</v>
      </c>
      <c r="CX78" s="5">
        <f t="shared" si="77"/>
        <v>8.002001</v>
      </c>
      <c r="CY78" s="5">
        <f t="shared" si="3"/>
        <v>20.002007</v>
      </c>
    </row>
    <row r="79">
      <c r="A79" s="5" t="str">
        <f>Countries!A77</f>
        <v>RSA</v>
      </c>
      <c r="B79" s="5">
        <f>IF('Athletes - Gold'!B79+'Athletes - Silver'!B79+'Athletes - Bronze'!B79 &gt; 0, 'Athletes - Gold'!B79*'Medal values'!$B$1+'Athletes - Silver'!B79*'Medal values'!$B$2+'Athletes - Bronze'!B79*'Medal values'!$B$3, "") + IF(AND(B$1 = A$1, A$2 = "Mixed"), 0.5*A79, 0) + IF(AND(B$1 = C$1, C$2 = "Mixed"), 0.5*C79, 0)</f>
        <v>0</v>
      </c>
      <c r="C79" s="5">
        <f>IF('Athletes - Gold'!C79+'Athletes - Silver'!C79+'Athletes - Bronze'!C79 &gt; 0, 'Athletes - Gold'!C79*'Medal values'!$B$1+'Athletes - Silver'!C79*'Medal values'!$B$2+'Athletes - Bronze'!C79*'Medal values'!$B$3, "") + IF(AND(C$1 = B$1, B$2 = "Mixed"), 0.5*B79, 0) + IF(AND(C$1 = D$1, D$2 = "Mixed"), 0.5*D79, 0)</f>
        <v>0</v>
      </c>
      <c r="D79" s="5">
        <f>IF('Athletes - Gold'!D79+'Athletes - Silver'!D79+'Athletes - Bronze'!D79 &gt; 0, 'Athletes - Gold'!D79*'Medal values'!$B$1+'Athletes - Silver'!D79*'Medal values'!$B$2+'Athletes - Bronze'!D79*'Medal values'!$B$3, "") + IF(AND(D$1 = C$1, C$2 = "Mixed"), 0.5*C79, 0) + IF(AND(D$1 = E$1, E$2 = "Mixed"), 0.5*E79, 0)</f>
        <v>0</v>
      </c>
      <c r="E79" s="5">
        <f>IF('Athletes - Gold'!E79+'Athletes - Silver'!E79+'Athletes - Bronze'!E79 &gt; 0, 'Athletes - Gold'!E79*'Medal values'!$B$1+'Athletes - Silver'!E79*'Medal values'!$B$2+'Athletes - Bronze'!E79*'Medal values'!$B$3, "") + IF(AND(E$1 = D$1, D$2 = "Mixed"), 0.5*D79, 0) + IF(AND(E$1 = F$1, F$2 = "Mixed"), 0.5*F79, 0)</f>
        <v>0</v>
      </c>
      <c r="F79" s="5">
        <f>IF('Athletes - Gold'!F79+'Athletes - Silver'!F79+'Athletes - Bronze'!F79 &gt; 0, 'Athletes - Gold'!F79*'Medal values'!$B$1+'Athletes - Silver'!F79*'Medal values'!$B$2+'Athletes - Bronze'!F79*'Medal values'!$B$3, "") + IF(AND(F$1 = E$1, E$2 = "Mixed"), 0.5*E79, 0) + IF(AND(F$1 = G$1, G$2 = "Mixed"), 0.5*G79, 0)</f>
        <v>0</v>
      </c>
      <c r="G79" s="5">
        <f>IF('Athletes - Gold'!G79+'Athletes - Silver'!G79+'Athletes - Bronze'!G79 &gt; 0, 'Athletes - Gold'!G79*'Medal values'!$B$1+'Athletes - Silver'!G79*'Medal values'!$B$2+'Athletes - Bronze'!G79*'Medal values'!$B$3, "") + IF(AND(G$1 = F$1, F$2 = "Mixed"), 0.5*F79, 0) + IF(AND(G$1 = H$1, H$2 = "Mixed"), 0.5*H79, 0)</f>
        <v>0</v>
      </c>
      <c r="H79" s="5">
        <f>IF('Athletes - Gold'!H79+'Athletes - Silver'!H79+'Athletes - Bronze'!H79 &gt; 0, 'Athletes - Gold'!H79*'Medal values'!$B$1+'Athletes - Silver'!H79*'Medal values'!$B$2+'Athletes - Bronze'!H79*'Medal values'!$B$3, "") + IF(AND(H$1 = G$1, G$2 = "Mixed"), 0.5*G79, 0) + IF(AND(H$1 = I$1, I$2 = "Mixed"), 0.5*I79, 0)</f>
        <v>0</v>
      </c>
      <c r="I79" s="5">
        <f>IF('Athletes - Gold'!I79+'Athletes - Silver'!I79+'Athletes - Bronze'!I79 &gt; 0, 'Athletes - Gold'!I79*'Medal values'!$B$1+'Athletes - Silver'!I79*'Medal values'!$B$2+'Athletes - Bronze'!I79*'Medal values'!$B$3, "") + IF(AND(I$1 = H$1, H$2 = "Mixed"), 0.5*H79, 0) + IF(AND(I$1 = J$1, J$2 = "Mixed"), 0.5*J79, 0)</f>
        <v>0</v>
      </c>
      <c r="J79" s="5">
        <f>IF('Athletes - Gold'!J79+'Athletes - Silver'!J79+'Athletes - Bronze'!J79 &gt; 0, 'Athletes - Gold'!J79*'Medal values'!$B$1+'Athletes - Silver'!J79*'Medal values'!$B$2+'Athletes - Bronze'!J79*'Medal values'!$B$3, "") + IF(AND(J$1 = I$1, I$2 = "Mixed"), 0.5*I79, 0) + IF(AND(J$1 = K$1, K$2 = "Mixed"), 0.5*K79, 0)</f>
        <v>0</v>
      </c>
      <c r="K79" s="5">
        <f>IF('Athletes - Gold'!K79+'Athletes - Silver'!K79+'Athletes - Bronze'!K79 &gt; 0, 'Athletes - Gold'!K79*'Medal values'!$B$1+'Athletes - Silver'!K79*'Medal values'!$B$2+'Athletes - Bronze'!K79*'Medal values'!$B$3, "") + IF(AND(K$1 = J$1, J$2 = "Mixed"), 0.5*J79, 0) + IF(AND(K$1 = L$1, L$2 = "Mixed"), 0.5*L79, 0)</f>
        <v>0</v>
      </c>
      <c r="L79" s="5">
        <f>IF('Athletes - Gold'!L79+'Athletes - Silver'!L79+'Athletes - Bronze'!L79 &gt; 0, 'Athletes - Gold'!L79*'Medal values'!$B$1+'Athletes - Silver'!L79*'Medal values'!$B$2+'Athletes - Bronze'!L79*'Medal values'!$B$3, "") + IF(AND(L$1 = K$1, K$2 = "Mixed"), 0.5*K79, 0) + IF(AND(L$1 = M$1, M$2 = "Mixed"), 0.5*M79, 0)</f>
        <v>0</v>
      </c>
      <c r="M79" s="5">
        <f>IF('Athletes - Gold'!M79+'Athletes - Silver'!M79+'Athletes - Bronze'!M79 &gt; 0, 'Athletes - Gold'!M79*'Medal values'!$B$1+'Athletes - Silver'!M79*'Medal values'!$B$2+'Athletes - Bronze'!M79*'Medal values'!$B$3, "") + IF(AND(M$1 = L$1, L$2 = "Mixed"), 0.5*L79, 0) + IF(AND(M$1 = N$1, N$2 = "Mixed"), 0.5*N79, 0)</f>
        <v>0</v>
      </c>
      <c r="N79" s="5">
        <f>IF('Athletes - Gold'!N79+'Athletes - Silver'!N79+'Athletes - Bronze'!N79 &gt; 0, 'Athletes - Gold'!N79*'Medal values'!$B$1+'Athletes - Silver'!N79*'Medal values'!$B$2+'Athletes - Bronze'!N79*'Medal values'!$B$3, "") + IF(AND(N$1 = M$1, M$2 = "Mixed"), 0.5*M79, 0) + IF(AND(N$1 = O$1, O$2 = "Mixed"), 0.5*O79, 0)</f>
        <v>0</v>
      </c>
      <c r="O79" s="5">
        <f>IF('Athletes - Gold'!O79+'Athletes - Silver'!O79+'Athletes - Bronze'!O79 &gt; 0, 'Athletes - Gold'!O79*'Medal values'!$B$1+'Athletes - Silver'!O79*'Medal values'!$B$2+'Athletes - Bronze'!O79*'Medal values'!$B$3, "") + IF(AND(O$1 = N$1, N$2 = "Mixed"), 0.5*N79, 0) + IF(AND(O$1 = P$1, P$2 = "Mixed"), 0.5*P79, 0)</f>
        <v>0</v>
      </c>
      <c r="P79" s="5">
        <f>IF('Athletes - Gold'!P79+'Athletes - Silver'!P79+'Athletes - Bronze'!P79 &gt; 0, 'Athletes - Gold'!P79*'Medal values'!$B$1+'Athletes - Silver'!P79*'Medal values'!$B$2+'Athletes - Bronze'!P79*'Medal values'!$B$3, "") + IF(AND(P$1 = O$1, O$2 = "Mixed"), 0.5*O79, 0) + IF(AND(P$1 = Q$1, Q$2 = "Mixed"), 0.5*Q79, 0)</f>
        <v>0</v>
      </c>
      <c r="Q79" s="5">
        <f>IF('Athletes - Gold'!Q79+'Athletes - Silver'!Q79+'Athletes - Bronze'!Q79 &gt; 0, 'Athletes - Gold'!Q79*'Medal values'!$B$1+'Athletes - Silver'!Q79*'Medal values'!$B$2+'Athletes - Bronze'!Q79*'Medal values'!$B$3, "") + IF(AND(Q$1 = P$1, P$2 = "Mixed"), 0.5*P79, 0) + IF(AND(Q$1 = R$1, R$2 = "Mixed"), 0.5*R79, 0)</f>
        <v>0</v>
      </c>
      <c r="R79" s="5">
        <f>IF('Athletes - Gold'!R79+'Athletes - Silver'!R79+'Athletes - Bronze'!R79 &gt; 0, 'Athletes - Gold'!R79*'Medal values'!$B$1+'Athletes - Silver'!R79*'Medal values'!$B$2+'Athletes - Bronze'!R79*'Medal values'!$B$3, "") + IF(AND(R$1 = Q$1, Q$2 = "Mixed"), 0.5*Q79, 0) + IF(AND(R$1 = S$1, S$2 = "Mixed"), 0.5*S79, 0)</f>
        <v>0</v>
      </c>
      <c r="S79" s="5">
        <f>IF('Athletes - Gold'!S79+'Athletes - Silver'!S79+'Athletes - Bronze'!S79 &gt; 0, 'Athletes - Gold'!S79*'Medal values'!$B$1+'Athletes - Silver'!S79*'Medal values'!$B$2+'Athletes - Bronze'!S79*'Medal values'!$B$3, "") + IF(AND(S$1 = R$1, R$2 = "Mixed"), 0.5*R79, 0) + IF(AND(S$1 = T$1, T$2 = "Mixed"), 0.5*T79, 0)</f>
        <v>0</v>
      </c>
      <c r="T79" s="5">
        <f>IF('Athletes - Gold'!T79+'Athletes - Silver'!T79+'Athletes - Bronze'!T79 &gt; 0, 'Athletes - Gold'!T79*'Medal values'!$B$1+'Athletes - Silver'!T79*'Medal values'!$B$2+'Athletes - Bronze'!T79*'Medal values'!$B$3, "") + IF(AND(T$1 = S$1, S$2 = "Mixed"), 0.5*S79, 0) + IF(AND(T$1 = U$1, U$2 = "Mixed"), 0.5*U79, 0)</f>
        <v>0</v>
      </c>
      <c r="U79" s="5">
        <f>IF('Athletes - Gold'!U79+'Athletes - Silver'!U79+'Athletes - Bronze'!U79 &gt; 0, 'Athletes - Gold'!U79*'Medal values'!$B$1+'Athletes - Silver'!U79*'Medal values'!$B$2+'Athletes - Bronze'!U79*'Medal values'!$B$3, "") + IF(AND(U$1 = T$1, T$2 = "Mixed"), 0.5*T79, 0) + IF(AND(U$1 = V$1, V$2 = "Mixed"), 0.5*V79, 0)</f>
        <v>0</v>
      </c>
      <c r="V79" s="5">
        <f>IF('Athletes - Gold'!V79+'Athletes - Silver'!V79+'Athletes - Bronze'!V79 &gt; 0, 'Athletes - Gold'!V79*'Medal values'!$B$1+'Athletes - Silver'!V79*'Medal values'!$B$2+'Athletes - Bronze'!V79*'Medal values'!$B$3, "") + IF(AND(V$1 = U$1, U$2 = "Mixed"), 0.5*U79, 0) + IF(AND(V$1 = W$1, W$2 = "Mixed"), 0.5*W79, 0)</f>
        <v>0</v>
      </c>
      <c r="W79" s="5">
        <f>IF('Athletes - Gold'!W79+'Athletes - Silver'!W79+'Athletes - Bronze'!W79 &gt; 0, 'Athletes - Gold'!W79*'Medal values'!$B$1+'Athletes - Silver'!W79*'Medal values'!$B$2+'Athletes - Bronze'!W79*'Medal values'!$B$3, "") + IF(AND(W$1 = V$1, V$2 = "Mixed"), 0.5*V79, 0) + IF(AND(W$1 = X$1, X$2 = "Mixed"), 0.5*X79, 0)</f>
        <v>0</v>
      </c>
      <c r="X79" s="5">
        <f>IF('Athletes - Gold'!X79+'Athletes - Silver'!X79+'Athletes - Bronze'!X79 &gt; 0, 'Athletes - Gold'!X79*'Medal values'!$B$1+'Athletes - Silver'!X79*'Medal values'!$B$2+'Athletes - Bronze'!X79*'Medal values'!$B$3, "") + IF(AND(X$1 = W$1, W$2 = "Mixed"), 0.5*W79, 0) + IF(AND(X$1 = Y$1, Y$2 = "Mixed"), 0.5*Y79, 0)</f>
        <v>0</v>
      </c>
      <c r="Y79" s="5">
        <f>IF('Athletes - Gold'!Y79+'Athletes - Silver'!Y79+'Athletes - Bronze'!Y79 &gt; 0, 'Athletes - Gold'!Y79*'Medal values'!$B$1+'Athletes - Silver'!Y79*'Medal values'!$B$2+'Athletes - Bronze'!Y79*'Medal values'!$B$3, "") + IF(AND(Y$1 = X$1, X$2 = "Mixed"), 0.5*X79, 0) + IF(AND(Y$1 = Z$1, Z$2 = "Mixed"), 0.5*Z79, 0)</f>
        <v>0</v>
      </c>
      <c r="Z79" s="5">
        <f>IF('Athletes - Gold'!Z79+'Athletes - Silver'!Z79+'Athletes - Bronze'!Z79 &gt; 0, 'Athletes - Gold'!Z79*'Medal values'!$B$1+'Athletes - Silver'!Z79*'Medal values'!$B$2+'Athletes - Bronze'!Z79*'Medal values'!$B$3, "") + IF(AND(Z$1 = Y$1, Y$2 = "Mixed"), 0.5*Y79, 0) + IF(AND(Z$1 = AA$1, AA$2 = "Mixed"), 0.5*AA79, 0)</f>
        <v>0</v>
      </c>
      <c r="AA79" s="5">
        <f>IF('Athletes - Gold'!AA79+'Athletes - Silver'!AA79+'Athletes - Bronze'!AA79 &gt; 0, 'Athletes - Gold'!AA79*'Medal values'!$B$1+'Athletes - Silver'!AA79*'Medal values'!$B$2+'Athletes - Bronze'!AA79*'Medal values'!$B$3, "") + IF(AND(AA$1 = Z$1, Z$2 = "Mixed"), 0.5*Z79, 0) + IF(AND(AA$1 = AB$1, AB$2 = "Mixed"), 0.5*AB79, 0)</f>
        <v>0</v>
      </c>
      <c r="AB79" s="5">
        <f>IF('Athletes - Gold'!AB79+'Athletes - Silver'!AB79+'Athletes - Bronze'!AB79 &gt; 0, 'Athletes - Gold'!AB79*'Medal values'!$B$1+'Athletes - Silver'!AB79*'Medal values'!$B$2+'Athletes - Bronze'!AB79*'Medal values'!$B$3, "") + IF(AND(AB$1 = AA$1, AA$2 = "Mixed"), 0.5*AA79, 0) + IF(AND(AB$1 = AC$1, AC$2 = "Mixed"), 0.5*AC79, 0)</f>
        <v>0</v>
      </c>
      <c r="AC79" s="5">
        <f>IF('Athletes - Gold'!AC79+'Athletes - Silver'!AC79+'Athletes - Bronze'!AC79 &gt; 0, 'Athletes - Gold'!AC79*'Medal values'!$B$1+'Athletes - Silver'!AC79*'Medal values'!$B$2+'Athletes - Bronze'!AC79*'Medal values'!$B$3, "") + IF(AND(AC$1 = AB$1, AB$2 = "Mixed"), 0.5*AB79, 0) + IF(AND(AC$1 = AD$1, AD$2 = "Mixed"), 0.5*AD79, 0)</f>
        <v>0</v>
      </c>
      <c r="AD79" s="5">
        <f>IF('Athletes - Gold'!AD79+'Athletes - Silver'!AD79+'Athletes - Bronze'!AD79 &gt; 0, 'Athletes - Gold'!AD79*'Medal values'!$B$1+'Athletes - Silver'!AD79*'Medal values'!$B$2+'Athletes - Bronze'!AD79*'Medal values'!$B$3, "") + IF(AND(AD$1 = AC$1, AC$2 = "Mixed"), 0.5*AC79, 0) + IF(AND(AD$1 = AE$1, AE$2 = "Mixed"), 0.5*AE79, 0)</f>
        <v>0</v>
      </c>
      <c r="AE79" s="5">
        <f>IF('Athletes - Gold'!AE79+'Athletes - Silver'!AE79+'Athletes - Bronze'!AE79 &gt; 0, 'Athletes - Gold'!AE79*'Medal values'!$B$1+'Athletes - Silver'!AE79*'Medal values'!$B$2+'Athletes - Bronze'!AE79*'Medal values'!$B$3, "") + IF(AND(AE$1 = AD$1, AD$2 = "Mixed"), 0.5*AD79, 0) + IF(AND(AE$1 = AF$1, AF$2 = "Mixed"), 0.5*AF79, 0)</f>
        <v>0</v>
      </c>
      <c r="AF79" s="5">
        <f>IF('Athletes - Gold'!AF79+'Athletes - Silver'!AF79+'Athletes - Bronze'!AF79 &gt; 0, 'Athletes - Gold'!AF79*'Medal values'!$B$1+'Athletes - Silver'!AF79*'Medal values'!$B$2+'Athletes - Bronze'!AF79*'Medal values'!$B$3, "") + IF(AND(AF$1 = AE$1, AE$2 = "Mixed"), 0.5*AE79, 0) + IF(AND(AF$1 = AG$1, AG$2 = "Mixed"), 0.5*AG79, 0)</f>
        <v>0</v>
      </c>
      <c r="AG79" s="5">
        <f>IF('Athletes - Gold'!AG79+'Athletes - Silver'!AG79+'Athletes - Bronze'!AG79 &gt; 0, 'Athletes - Gold'!AG79*'Medal values'!$B$1+'Athletes - Silver'!AG79*'Medal values'!$B$2+'Athletes - Bronze'!AG79*'Medal values'!$B$3, "") + IF(AND(AG$1 = AF$1, AF$2 = "Mixed"), 0.5*AF79, 0) + IF(AND(AG$1 = AH$1, AH$2 = "Mixed"), 0.5*AH79, 0)</f>
        <v>0</v>
      </c>
      <c r="AH79" s="5">
        <f>IF('Athletes - Gold'!AH79+'Athletes - Silver'!AH79+'Athletes - Bronze'!AH79 &gt; 0, 'Athletes - Gold'!AH79*'Medal values'!$B$1+'Athletes - Silver'!AH79*'Medal values'!$B$2+'Athletes - Bronze'!AH79*'Medal values'!$B$3, "") + IF(AND(AH$1 = AG$1, AG$2 = "Mixed"), 0.5*AG79, 0) + IF(AND(AH$1 = AI$1, AI$2 = "Mixed"), 0.5*AI79, 0)</f>
        <v>0</v>
      </c>
      <c r="AI79" s="5">
        <f>IF('Athletes - Gold'!AI79+'Athletes - Silver'!AI79+'Athletes - Bronze'!AI79 &gt; 0, 'Athletes - Gold'!AI79*'Medal values'!$B$1+'Athletes - Silver'!AI79*'Medal values'!$B$2+'Athletes - Bronze'!AI79*'Medal values'!$B$3, "") + IF(AND(AI$1 = AH$1, AH$2 = "Mixed"), 0.5*AH79, 0) + IF(AND(AI$1 = AJ$1, AJ$2 = "Mixed"), 0.5*AJ79, 0)</f>
        <v>0</v>
      </c>
      <c r="AJ79" s="5">
        <f>IF('Athletes - Gold'!AJ79+'Athletes - Silver'!AJ79+'Athletes - Bronze'!AJ79 &gt; 0, 'Athletes - Gold'!AJ79*'Medal values'!$B$1+'Athletes - Silver'!AJ79*'Medal values'!$B$2+'Athletes - Bronze'!AJ79*'Medal values'!$B$3, "") + IF(AND(AJ$1 = AI$1, AI$2 = "Mixed"), 0.5*AI79, 0) + IF(AND(AJ$1 = AK$1, AK$2 = "Mixed"), 0.5*AK79, 0)</f>
        <v>0</v>
      </c>
      <c r="AK79" s="5">
        <f>IF('Athletes - Gold'!AK79+'Athletes - Silver'!AK79+'Athletes - Bronze'!AK79 &gt; 0, 'Athletes - Gold'!AK79*'Medal values'!$B$1+'Athletes - Silver'!AK79*'Medal values'!$B$2+'Athletes - Bronze'!AK79*'Medal values'!$B$3, "") + IF(AND(AK$1 = AJ$1, AJ$2 = "Mixed"), 0.5*AJ79, 0) + IF(AND(AK$1 = AL$1, AL$2 = "Mixed"), 0.5*AL79, 0)</f>
        <v>0</v>
      </c>
      <c r="AL79" s="5">
        <f>IF('Athletes - Gold'!AL79+'Athletes - Silver'!AL79+'Athletes - Bronze'!AL79 &gt; 0, 'Athletes - Gold'!AL79*'Medal values'!$B$1+'Athletes - Silver'!AL79*'Medal values'!$B$2+'Athletes - Bronze'!AL79*'Medal values'!$B$3, "") + IF(AND(AL$1 = AK$1, AK$2 = "Mixed"), 0.5*AK79, 0) + IF(AND(AL$1 = AM$1, AM$2 = "Mixed"), 0.5*AM79, 0)</f>
        <v>0</v>
      </c>
      <c r="AM79" s="5">
        <f>IF('Athletes - Gold'!AM79+'Athletes - Silver'!AM79+'Athletes - Bronze'!AM79 &gt; 0, 'Athletes - Gold'!AM79*'Medal values'!$B$1+'Athletes - Silver'!AM79*'Medal values'!$B$2+'Athletes - Bronze'!AM79*'Medal values'!$B$3, "") + IF(AND(AM$1 = AL$1, AL$2 = "Mixed"), 0.5*AL79, 0) + IF(AND(AM$1 = AN$1, AN$2 = "Mixed"), 0.5*AN79, 0)</f>
        <v>0</v>
      </c>
      <c r="AN79" s="5">
        <f>IF('Athletes - Gold'!AN79+'Athletes - Silver'!AN79+'Athletes - Bronze'!AN79 &gt; 0, 'Athletes - Gold'!AN79*'Medal values'!$B$1+'Athletes - Silver'!AN79*'Medal values'!$B$2+'Athletes - Bronze'!AN79*'Medal values'!$B$3, "") + IF(AND(AN$1 = AM$1, AM$2 = "Mixed"), 0.5*AM79, 0) + IF(AND(AN$1 = AO$1, AO$2 = "Mixed"), 0.5*AO79, 0)</f>
        <v>0</v>
      </c>
      <c r="AO79" s="5">
        <f>IF('Athletes - Gold'!AO79+'Athletes - Silver'!AO79+'Athletes - Bronze'!AO79 &gt; 0, 'Athletes - Gold'!AO79*'Medal values'!$B$1+'Athletes - Silver'!AO79*'Medal values'!$B$2+'Athletes - Bronze'!AO79*'Medal values'!$B$3, "") + IF(AND(AO$1 = AN$1, AN$2 = "Mixed"), 0.5*AN79, 0) + IF(AND(AO$1 = AP$1, AP$2 = "Mixed"), 0.5*AP79, 0)</f>
        <v>0</v>
      </c>
      <c r="AP79" s="5">
        <f>IF('Athletes - Gold'!AP79+'Athletes - Silver'!AP79+'Athletes - Bronze'!AP79 &gt; 0, 'Athletes - Gold'!AP79*'Medal values'!$B$1+'Athletes - Silver'!AP79*'Medal values'!$B$2+'Athletes - Bronze'!AP79*'Medal values'!$B$3, "") + IF(AND(AP$1 = AO$1, AO$2 = "Mixed"), 0.5*AO79, 0) + IF(AND(AP$1 = AQ$1, AQ$2 = "Mixed"), 0.5*AQ79, 0)</f>
        <v>0</v>
      </c>
      <c r="AQ79" s="5">
        <f>IF('Athletes - Gold'!AQ79+'Athletes - Silver'!AQ79+'Athletes - Bronze'!AQ79 &gt; 0, 'Athletes - Gold'!AQ79*'Medal values'!$B$1+'Athletes - Silver'!AQ79*'Medal values'!$B$2+'Athletes - Bronze'!AQ79*'Medal values'!$B$3, "") + IF(AND(AQ$1 = AP$1, AP$2 = "Mixed"), 0.5*AP79, 0) + IF(AND(AQ$1 = AR$1, AR$2 = "Mixed"), 0.5*AR79, 0)</f>
        <v>0</v>
      </c>
      <c r="AR79" s="5">
        <f>IF('Athletes - Gold'!AR79+'Athletes - Silver'!AR79+'Athletes - Bronze'!AR79 &gt; 0, 'Athletes - Gold'!AR79*'Medal values'!$B$1+'Athletes - Silver'!AR79*'Medal values'!$B$2+'Athletes - Bronze'!AR79*'Medal values'!$B$3, "") + IF(AND(AR$1 = AQ$1, AQ$2 = "Mixed"), 0.5*AQ79, 0) + IF(AND(AR$1 = AS$1, AS$2 = "Mixed"), 0.5*AS79, 0)</f>
        <v>0</v>
      </c>
      <c r="AS79" s="5">
        <f>IF('Athletes - Gold'!AS79+'Athletes - Silver'!AS79+'Athletes - Bronze'!AS79 &gt; 0, 'Athletes - Gold'!AS79*'Medal values'!$B$1+'Athletes - Silver'!AS79*'Medal values'!$B$2+'Athletes - Bronze'!AS79*'Medal values'!$B$3, "") + IF(AND(AS$1 = AR$1, AR$2 = "Mixed"), 0.5*AR79, 0) + IF(AND(AS$1 = AT$1, AT$2 = "Mixed"), 0.5*AT79, 0)</f>
        <v>0</v>
      </c>
      <c r="AT79" s="5">
        <f>IF('Athletes - Gold'!AT79+'Athletes - Silver'!AT79+'Athletes - Bronze'!AT79 &gt; 0, 'Athletes - Gold'!AT79*'Medal values'!$B$1+'Athletes - Silver'!AT79*'Medal values'!$B$2+'Athletes - Bronze'!AT79*'Medal values'!$B$3, "") + IF(AND(AT$1 = AS$1, AS$2 = "Mixed"), 0.5*AS79, 0) + IF(AND(AT$1 = AU$1, AU$2 = "Mixed"), 0.5*AU79, 0)</f>
        <v>0</v>
      </c>
      <c r="AU79" s="5">
        <f>IF('Athletes - Gold'!AU79+'Athletes - Silver'!AU79+'Athletes - Bronze'!AU79 &gt; 0, 'Athletes - Gold'!AU79*'Medal values'!$B$1+'Athletes - Silver'!AU79*'Medal values'!$B$2+'Athletes - Bronze'!AU79*'Medal values'!$B$3, "") + IF(AND(AU$1 = AT$1, AT$2 = "Mixed"), 0.5*AT79, 0) + IF(AND(AU$1 = AV$1, AV$2 = "Mixed"), 0.5*AV79, 0)</f>
        <v>0</v>
      </c>
      <c r="AV79" s="5">
        <f>IF('Athletes - Gold'!AV79+'Athletes - Silver'!AV79+'Athletes - Bronze'!AV79 &gt; 0, 'Athletes - Gold'!AV79*'Medal values'!$B$1+'Athletes - Silver'!AV79*'Medal values'!$B$2+'Athletes - Bronze'!AV79*'Medal values'!$B$3, "") + IF(AND(AV$1 = AU$1, AU$2 = "Mixed"), 0.5*AU79, 0) + IF(AND(AV$1 = AW$1, AW$2 = "Mixed"), 0.5*AW79, 0)</f>
        <v>0</v>
      </c>
      <c r="AW79" s="5">
        <f>IF('Athletes - Gold'!AW79+'Athletes - Silver'!AW79+'Athletes - Bronze'!AW79 &gt; 0, 'Athletes - Gold'!AW79*'Medal values'!$B$1+'Athletes - Silver'!AW79*'Medal values'!$B$2+'Athletes - Bronze'!AW79*'Medal values'!$B$3, "") + IF(AND(AW$1 = AV$1, AV$2 = "Mixed"), 0.5*AV79, 0) + IF(AND(AW$1 = AX$1, AX$2 = "Mixed"), 0.5*AX79, 0)</f>
        <v>0</v>
      </c>
      <c r="AX79" s="5">
        <f>IF('Athletes - Gold'!AX79+'Athletes - Silver'!AX79+'Athletes - Bronze'!AX79 &gt; 0, 'Athletes - Gold'!AX79*'Medal values'!$B$1+'Athletes - Silver'!AX79*'Medal values'!$B$2+'Athletes - Bronze'!AX79*'Medal values'!$B$3, "") + IF(AND(AX$1 = AW$1, AW$2 = "Mixed"), 0.5*AW79, 0) + IF(AND(AX$1 = AY$1, AY$2 = "Mixed"), 0.5*AY79, 0)</f>
        <v>0</v>
      </c>
      <c r="AY79" s="5">
        <f>IF('Athletes - Gold'!AY79+'Athletes - Silver'!AY79+'Athletes - Bronze'!AY79 &gt; 0, 'Athletes - Gold'!AY79*'Medal values'!$B$1+'Athletes - Silver'!AY79*'Medal values'!$B$2+'Athletes - Bronze'!AY79*'Medal values'!$B$3, "") + IF(AND(AY$1 = AX$1, AX$2 = "Mixed"), 0.5*AX79, 0) + IF(AND(AY$1 = AZ$1, AZ$2 = "Mixed"), 0.5*AZ79, 0)</f>
        <v>0</v>
      </c>
      <c r="AZ79" s="5">
        <f>IF('Athletes - Gold'!AZ79+'Athletes - Silver'!AZ79+'Athletes - Bronze'!AZ79 &gt; 0, 'Athletes - Gold'!AZ79*'Medal values'!$B$1+'Athletes - Silver'!AZ79*'Medal values'!$B$2+'Athletes - Bronze'!AZ79*'Medal values'!$B$3, "") + IF(AND(AZ$1 = AY$1, AY$2 = "Mixed"), 0.5*AY79, 0) + IF(AND(AZ$1 = BA$1, BA$2 = "Mixed"), 0.5*BA79, 0)</f>
        <v>0</v>
      </c>
      <c r="BA79" s="5">
        <f>IF('Athletes - Gold'!BA79+'Athletes - Silver'!BA79+'Athletes - Bronze'!BA79 &gt; 0, 'Athletes - Gold'!BA79*'Medal values'!$B$1+'Athletes - Silver'!BA79*'Medal values'!$B$2+'Athletes - Bronze'!BA79*'Medal values'!$B$3, "") + IF(AND(BA$1 = AZ$1, AZ$2 = "Mixed"), 0.5*AZ79, 0) + IF(AND(BA$1 = BB$1, BB$2 = "Mixed"), 0.5*BB79, 0)</f>
        <v>0</v>
      </c>
      <c r="BB79" s="5">
        <f>IF('Athletes - Gold'!BB79+'Athletes - Silver'!BB79+'Athletes - Bronze'!BB79 &gt; 0, 'Athletes - Gold'!BB79*'Medal values'!$B$1+'Athletes - Silver'!BB79*'Medal values'!$B$2+'Athletes - Bronze'!BB79*'Medal values'!$B$3, "") + IF(AND(BB$1 = BA$1, BA$2 = "Mixed"), 0.5*BA79, 0) + IF(AND(BB$1 = BC$1, BC$2 = "Mixed"), 0.5*BC79, 0)</f>
        <v>0</v>
      </c>
      <c r="BC79" s="5">
        <f>IF('Athletes - Gold'!BC79+'Athletes - Silver'!BC79+'Athletes - Bronze'!BC79 &gt; 0, 'Athletes - Gold'!BC79*'Medal values'!$B$1+'Athletes - Silver'!BC79*'Medal values'!$B$2+'Athletes - Bronze'!BC79*'Medal values'!$B$3, "") + IF(AND(BC$1 = BB$1, BB$2 = "Mixed"), 0.5*BB79, 0) + IF(AND(BC$1 = BD$1, BD$2 = "Mixed"), 0.5*BD79, 0)</f>
        <v>0</v>
      </c>
      <c r="BD79" s="5">
        <f>IF('Athletes - Gold'!BD79+'Athletes - Silver'!BD79+'Athletes - Bronze'!BD79 &gt; 0, 'Athletes - Gold'!BD79*'Medal values'!$B$1+'Athletes - Silver'!BD79*'Medal values'!$B$2+'Athletes - Bronze'!BD79*'Medal values'!$B$3, "") + IF(AND(BD$1 = BC$1, BC$2 = "Mixed"), 0.5*BC79, 0) + IF(AND(BD$1 = BE$1, BE$2 = "Mixed"), 0.5*BE79, 0)</f>
        <v>0</v>
      </c>
      <c r="BE79" s="5">
        <f>IF('Athletes - Gold'!BE79+'Athletes - Silver'!BE79+'Athletes - Bronze'!BE79 &gt; 0, 'Athletes - Gold'!BE79*'Medal values'!$B$1+'Athletes - Silver'!BE79*'Medal values'!$B$2+'Athletes - Bronze'!BE79*'Medal values'!$B$3, "") + IF(AND(BE$1 = BD$1, BD$2 = "Mixed"), 0.5*BD79, 0) + IF(AND(BE$1 = BF$1, BF$2 = "Mixed"), 0.5*BF79, 0)</f>
        <v>0</v>
      </c>
      <c r="BF79" s="5">
        <f>IF('Athletes - Gold'!BF79+'Athletes - Silver'!BF79+'Athletes - Bronze'!BF79 &gt; 0, 'Athletes - Gold'!BF79*'Medal values'!$B$1+'Athletes - Silver'!BF79*'Medal values'!$B$2+'Athletes - Bronze'!BF79*'Medal values'!$B$3, "") + IF(AND(BF$1 = BE$1, BE$2 = "Mixed"), 0.5*BE79, 0) + IF(AND(BF$1 = BG$1, BG$2 = "Mixed"), 0.5*BG79, 0)</f>
        <v>0</v>
      </c>
      <c r="BG79" s="5">
        <f>IF('Athletes - Gold'!BG79+'Athletes - Silver'!BG79+'Athletes - Bronze'!BG79 &gt; 0, 'Athletes - Gold'!BG79*'Medal values'!$B$1+'Athletes - Silver'!BG79*'Medal values'!$B$2+'Athletes - Bronze'!BG79*'Medal values'!$B$3, "") + IF(AND(BG$1 = BF$1, BF$2 = "Mixed"), 0.5*BF79, 0) + IF(AND(BG$1 = BH$1, BH$2 = "Mixed"), 0.5*BH79, 0)</f>
        <v>0</v>
      </c>
      <c r="BH79" s="5">
        <f>IF('Athletes - Gold'!BH79+'Athletes - Silver'!BH79+'Athletes - Bronze'!BH79 &gt; 0, 'Athletes - Gold'!BH79*'Medal values'!$B$1+'Athletes - Silver'!BH79*'Medal values'!$B$2+'Athletes - Bronze'!BH79*'Medal values'!$B$3, "") + IF(AND(BH$1 = BG$1, BG$2 = "Mixed"), 0.5*BG79, 0) + IF(AND(BH$1 = BI$1, BI$2 = "Mixed"), 0.5*BI79, 0)</f>
        <v>0</v>
      </c>
      <c r="BI79" s="5">
        <f>IF('Athletes - Gold'!BI79+'Athletes - Silver'!BI79+'Athletes - Bronze'!BI79 &gt; 0, 'Athletes - Gold'!BI79*'Medal values'!$B$1+'Athletes - Silver'!BI79*'Medal values'!$B$2+'Athletes - Bronze'!BI79*'Medal values'!$B$3, "") + IF(AND(BI$1 = BH$1, BH$2 = "Mixed"), 0.5*BH79, 0) + IF(AND(BI$1 = BJ$1, BJ$2 = "Mixed"), 0.5*BJ79, 0)</f>
        <v>0</v>
      </c>
      <c r="BJ79" s="5">
        <f>IF('Athletes - Gold'!BJ79+'Athletes - Silver'!BJ79+'Athletes - Bronze'!BJ79 &gt; 0, 'Athletes - Gold'!BJ79*'Medal values'!$B$1+'Athletes - Silver'!BJ79*'Medal values'!$B$2+'Athletes - Bronze'!BJ79*'Medal values'!$B$3, "") + IF(AND(BJ$1 = BI$1, BI$2 = "Mixed"), 0.5*BI79, 0) + IF(AND(BJ$1 = BK$1, BK$2 = "Mixed"), 0.5*BK79, 0)</f>
        <v>0</v>
      </c>
      <c r="BK79" s="5">
        <f>IF('Athletes - Gold'!BK79+'Athletes - Silver'!BK79+'Athletes - Bronze'!BK79 &gt; 0, 'Athletes - Gold'!BK79*'Medal values'!$B$1+'Athletes - Silver'!BK79*'Medal values'!$B$2+'Athletes - Bronze'!BK79*'Medal values'!$B$3, "") + IF(AND(BK$1 = BJ$1, BJ$2 = "Mixed"), 0.5*BJ79, 0) + IF(AND(BK$1 = BL$1, BL$2 = "Mixed"), 0.5*BL79, 0)</f>
        <v>0</v>
      </c>
      <c r="BL79" s="5">
        <f>IF('Athletes - Gold'!BL79+'Athletes - Silver'!BL79+'Athletes - Bronze'!BL79 &gt; 0, 'Athletes - Gold'!BL79*'Medal values'!$B$1+'Athletes - Silver'!BL79*'Medal values'!$B$2+'Athletes - Bronze'!BL79*'Medal values'!$B$3, "") + IF(AND(BL$1 = BK$1, BK$2 = "Mixed"), 0.5*BK79, 0) + IF(AND(BL$1 = BM$1, BM$2 = "Mixed"), 0.5*BM79, 0)</f>
        <v>0</v>
      </c>
      <c r="BM79" s="5">
        <f>IF('Athletes - Gold'!BM79+'Athletes - Silver'!BM79+'Athletes - Bronze'!BM79 &gt; 0, 'Athletes - Gold'!BM79*'Medal values'!$B$1+'Athletes - Silver'!BM79*'Medal values'!$B$2+'Athletes - Bronze'!BM79*'Medal values'!$B$3, "") + IF(AND(BM$1 = BL$1, BL$2 = "Mixed"), 0.5*BL79, 0) + IF(AND(BM$1 = BN$1, BN$2 = "Mixed"), 0.5*BN79, 0)</f>
        <v>0</v>
      </c>
      <c r="BN79" s="5">
        <f>IF('Athletes - Gold'!BN79+'Athletes - Silver'!BN79+'Athletes - Bronze'!BN79 &gt; 0, 'Athletes - Gold'!BN79*'Medal values'!$B$1+'Athletes - Silver'!BN79*'Medal values'!$B$2+'Athletes - Bronze'!BN79*'Medal values'!$B$3, "") + IF(AND(BN$1 = BM$1, BM$2 = "Mixed"), 0.5*BM79, 0) + IF(AND(BN$1 = BO$1, BO$2 = "Mixed"), 0.5*BO79, 0)</f>
        <v>0</v>
      </c>
      <c r="BO79" s="5">
        <f>IF('Athletes - Gold'!BO79+'Athletes - Silver'!BO79+'Athletes - Bronze'!BO79 &gt; 0, 'Athletes - Gold'!BO79*'Medal values'!$B$1+'Athletes - Silver'!BO79*'Medal values'!$B$2+'Athletes - Bronze'!BO79*'Medal values'!$B$3, "") + IF(AND(BO$1 = BN$1, BN$2 = "Mixed"), 0.5*BN79, 0) + IF(AND(BO$1 = BP$1, BP$2 = "Mixed"), 0.5*BP79, 0)</f>
        <v>0</v>
      </c>
      <c r="BP79" s="5">
        <f>IF('Athletes - Gold'!BP79+'Athletes - Silver'!BP79+'Athletes - Bronze'!BP79 &gt; 0, 'Athletes - Gold'!BP79*'Medal values'!$B$1+'Athletes - Silver'!BP79*'Medal values'!$B$2+'Athletes - Bronze'!BP79*'Medal values'!$B$3, "") + IF(AND(BP$1 = BO$1, BO$2 = "Mixed"), 0.5*BO79, 0) + IF(AND(BP$1 = BQ$1, BQ$2 = "Mixed"), 0.5*BQ79, 0)</f>
        <v>0</v>
      </c>
      <c r="BQ79" s="5">
        <f>IF('Athletes - Gold'!BQ79+'Athletes - Silver'!BQ79+'Athletes - Bronze'!BQ79 &gt; 0, 'Athletes - Gold'!BQ79*'Medal values'!$B$1+'Athletes - Silver'!BQ79*'Medal values'!$B$2+'Athletes - Bronze'!BQ79*'Medal values'!$B$3, "") + IF(AND(BQ$1 = BP$1, BP$2 = "Mixed"), 0.5*BP79, 0) + IF(AND(BQ$1 = BR$1, BR$2 = "Mixed"), 0.5*BR79, 0)</f>
        <v>0</v>
      </c>
      <c r="BR79" s="5">
        <f>IF('Athletes - Gold'!BR79+'Athletes - Silver'!BR79+'Athletes - Bronze'!BR79 &gt; 0, 'Athletes - Gold'!BR79*'Medal values'!$B$1+'Athletes - Silver'!BR79*'Medal values'!$B$2+'Athletes - Bronze'!BR79*'Medal values'!$B$3, "") + IF(AND(BR$1 = BQ$1, BQ$2 = "Mixed"), 0.5*BQ79, 0) + IF(AND(BR$1 = BS$1, BS$2 = "Mixed"), 0.5*BS79, 0)</f>
        <v>0</v>
      </c>
      <c r="BS79" s="5">
        <f>IF('Athletes - Gold'!BS79+'Athletes - Silver'!BS79+'Athletes - Bronze'!BS79 &gt; 0, 'Athletes - Gold'!BS79*'Medal values'!$B$1+'Athletes - Silver'!BS79*'Medal values'!$B$2+'Athletes - Bronze'!BS79*'Medal values'!$B$3, "") + IF(AND(BS$1 = BR$1, BR$2 = "Mixed"), 0.5*BR79, 0) + IF(AND(BS$1 = BT$1, BT$2 = "Mixed"), 0.5*BT79, 0)</f>
        <v>0</v>
      </c>
      <c r="BT79" s="5">
        <f>IF('Athletes - Gold'!BT79+'Athletes - Silver'!BT79+'Athletes - Bronze'!BT79 &gt; 0, 'Athletes - Gold'!BT79*'Medal values'!$B$1+'Athletes - Silver'!BT79*'Medal values'!$B$2+'Athletes - Bronze'!BT79*'Medal values'!$B$3, "") + IF(AND(BT$1 = BS$1, BS$2 = "Mixed"), 0.5*BS79, 0) + IF(AND(BT$1 = BU$1, BU$2 = "Mixed"), 0.5*BU79, 0)</f>
        <v>0</v>
      </c>
      <c r="BU79" s="5">
        <f>IF('Athletes - Gold'!BU79+'Athletes - Silver'!BU79+'Athletes - Bronze'!BU79 &gt; 0, 'Athletes - Gold'!BU79*'Medal values'!$B$1+'Athletes - Silver'!BU79*'Medal values'!$B$2+'Athletes - Bronze'!BU79*'Medal values'!$B$3, "") + IF(AND(BU$1 = BT$1, BT$2 = "Mixed"), 0.5*BT79, 0) + IF(AND(BU$1 = BV$1, BV$2 = "Mixed"), 0.5*BV79, 0)</f>
        <v>0</v>
      </c>
      <c r="BV79" s="5">
        <f>IF('Athletes - Gold'!BV79+'Athletes - Silver'!BV79+'Athletes - Bronze'!BV79 &gt; 0, 'Athletes - Gold'!BV79*'Medal values'!$B$1+'Athletes - Silver'!BV79*'Medal values'!$B$2+'Athletes - Bronze'!BV79*'Medal values'!$B$3, "") + IF(AND(BV$1 = BU$1, BU$2 = "Mixed"), 0.5*BU79, 0) + IF(AND(BV$1 = BW$1, BW$2 = "Mixed"), 0.5*BW79, 0)</f>
        <v>0</v>
      </c>
      <c r="BW79" s="5">
        <f>IF('Athletes - Gold'!BW79+'Athletes - Silver'!BW79+'Athletes - Bronze'!BW79 &gt; 0, 'Athletes - Gold'!BW79*'Medal values'!$B$1+'Athletes - Silver'!BW79*'Medal values'!$B$2+'Athletes - Bronze'!BW79*'Medal values'!$B$3, "") + IF(AND(BW$1 = BV$1, BV$2 = "Mixed"), 0.5*BV79, 0) + IF(AND(BW$1 = BX$1, BX$2 = "Mixed"), 0.5*BX79, 0)</f>
        <v>0</v>
      </c>
      <c r="BX79" s="5">
        <f>IF('Athletes - Gold'!BX79+'Athletes - Silver'!BX79+'Athletes - Bronze'!BX79 &gt; 0, 'Athletes - Gold'!BX79*'Medal values'!$B$1+'Athletes - Silver'!BX79*'Medal values'!$B$2+'Athletes - Bronze'!BX79*'Medal values'!$B$3, "") + IF(AND(BX$1 = BW$1, BW$2 = "Mixed"), 0.5*BW79, 0) + IF(AND(BX$1 = BY$1, BY$2 = "Mixed"), 0.5*BY79, 0)</f>
        <v>2.000001</v>
      </c>
      <c r="BY79" s="5">
        <f>IF('Athletes - Gold'!BY79+'Athletes - Silver'!BY79+'Athletes - Bronze'!BY79 &gt; 0, 'Athletes - Gold'!BY79*'Medal values'!$B$1+'Athletes - Silver'!BY79*'Medal values'!$B$2+'Athletes - Bronze'!BY79*'Medal values'!$B$3, "") + IF(AND(BY$1 = BX$1, BX$2 = "Mixed"), 0.5*BX79, 0) + IF(AND(BY$1 = BZ$1, BZ$2 = "Mixed"), 0.5*BZ79, 0)</f>
        <v>0</v>
      </c>
      <c r="BZ79" s="5">
        <f>IF('Athletes - Gold'!BZ79+'Athletes - Silver'!BZ79+'Athletes - Bronze'!BZ79 &gt; 0, 'Athletes - Gold'!BZ79*'Medal values'!$B$1+'Athletes - Silver'!BZ79*'Medal values'!$B$2+'Athletes - Bronze'!BZ79*'Medal values'!$B$3, "") + IF(AND(BZ$1 = BY$1, BY$2 = "Mixed"), 0.5*BY79, 0) + IF(AND(BZ$1 = CA$1, CA$2 = "Mixed"), 0.5*CA79, 0)</f>
        <v>0</v>
      </c>
      <c r="CA79" s="5">
        <f>IF('Athletes - Gold'!CA79+'Athletes - Silver'!CA79+'Athletes - Bronze'!CA79 &gt; 0, 'Athletes - Gold'!CA79*'Medal values'!$B$1+'Athletes - Silver'!CA79*'Medal values'!$B$2+'Athletes - Bronze'!CA79*'Medal values'!$B$3, "") + IF(AND(CA$1 = BZ$1, BZ$2 = "Mixed"), 0.5*BZ79, 0) + IF(AND(CA$1 = CB$1, CB$2 = "Mixed"), 0.5*CB79, 0)</f>
        <v>5.001001</v>
      </c>
      <c r="CB79" s="5">
        <f>IF('Athletes - Gold'!CB79+'Athletes - Silver'!CB79+'Athletes - Bronze'!CB79 &gt; 0, 'Athletes - Gold'!CB79*'Medal values'!$B$1+'Athletes - Silver'!CB79*'Medal values'!$B$2+'Athletes - Bronze'!CB79*'Medal values'!$B$3, "") + IF(AND(CB$1 = CA$1, CA$2 = "Mixed"), 0.5*CA79, 0) + IF(AND(CB$1 = CC$1, CC$2 = "Mixed"), 0.5*CC79, 0)</f>
        <v>0</v>
      </c>
      <c r="CC79" s="5">
        <f>IF('Athletes - Gold'!CC79+'Athletes - Silver'!CC79+'Athletes - Bronze'!CC79 &gt; 0, 'Athletes - Gold'!CC79*'Medal values'!$B$1+'Athletes - Silver'!CC79*'Medal values'!$B$2+'Athletes - Bronze'!CC79*'Medal values'!$B$3, "") + IF(AND(CC$1 = CB$1, CB$2 = "Mixed"), 0.5*CB79, 0) + IF(AND(CC$1 = CD$1, CD$2 = "Mixed"), 0.5*CD79, 0)</f>
        <v>0</v>
      </c>
      <c r="CD79" s="5">
        <f>IF('Athletes - Gold'!CD79+'Athletes - Silver'!CD79+'Athletes - Bronze'!CD79 &gt; 0, 'Athletes - Gold'!CD79*'Medal values'!$B$1+'Athletes - Silver'!CD79*'Medal values'!$B$2+'Athletes - Bronze'!CD79*'Medal values'!$B$3, "") + IF(AND(CD$1 = CC$1, CC$2 = "Mixed"), 0.5*CC79, 0) + IF(AND(CD$1 = CE$1, CE$2 = "Mixed"), 0.5*CE79, 0)</f>
        <v>0</v>
      </c>
      <c r="CE79" s="5">
        <f>IF('Athletes - Gold'!CE79+'Athletes - Silver'!CE79+'Athletes - Bronze'!CE79 &gt; 0, 'Athletes - Gold'!CE79*'Medal values'!$B$1+'Athletes - Silver'!CE79*'Medal values'!$B$2+'Athletes - Bronze'!CE79*'Medal values'!$B$3, "") + IF(AND(CE$1 = CD$1, CD$2 = "Mixed"), 0.5*CD79, 0) + IF(AND(CE$1 = CF$1, CF$2 = "Mixed"), 0.5*CF79, 0)</f>
        <v>0</v>
      </c>
      <c r="CF79" s="5">
        <f>IF('Athletes - Gold'!CF79+'Athletes - Silver'!CF79+'Athletes - Bronze'!CF79 &gt; 0, 'Athletes - Gold'!CF79*'Medal values'!$B$1+'Athletes - Silver'!CF79*'Medal values'!$B$2+'Athletes - Bronze'!CF79*'Medal values'!$B$3, "") + IF(AND(CF$1 = CE$1, CE$2 = "Mixed"), 0.5*CE79, 0) + IF(AND(CF$1 = CG$1, CG$2 = "Mixed"), 0.5*CG79, 0)</f>
        <v>0</v>
      </c>
      <c r="CG79" s="5">
        <f>IF('Athletes - Gold'!CG79+'Athletes - Silver'!CG79+'Athletes - Bronze'!CG79 &gt; 0, 'Athletes - Gold'!CG79*'Medal values'!$B$1+'Athletes - Silver'!CG79*'Medal values'!$B$2+'Athletes - Bronze'!CG79*'Medal values'!$B$3, "") + IF(AND(CG$1 = CF$1, CF$2 = "Mixed"), 0.5*CF79, 0) + IF(AND(CG$1 = CH$1, CH$2 = "Mixed"), 0.5*CH79, 0)</f>
        <v>0</v>
      </c>
      <c r="CH79" s="5">
        <f>IF('Athletes - Gold'!CH79+'Athletes - Silver'!CH79+'Athletes - Bronze'!CH79 &gt; 0, 'Athletes - Gold'!CH79*'Medal values'!$B$1+'Athletes - Silver'!CH79*'Medal values'!$B$2+'Athletes - Bronze'!CH79*'Medal values'!$B$3, "") + IF(AND(CH$1 = CG$1, CG$2 = "Mixed"), 0.5*CG79, 0) + IF(AND(CH$1 = CI$1, CI$2 = "Mixed"), 0.5*CI79, 0)</f>
        <v>0</v>
      </c>
      <c r="CI79" s="5">
        <f>IF('Athletes - Gold'!CI79+'Athletes - Silver'!CI79+'Athletes - Bronze'!CI79 &gt; 0, 'Athletes - Gold'!CI79*'Medal values'!$B$1+'Athletes - Silver'!CI79*'Medal values'!$B$2+'Athletes - Bronze'!CI79*'Medal values'!$B$3, "") + IF(AND(CI$1 = CH$1, CH$2 = "Mixed"), 0.5*CH79, 0) + IF(AND(CI$1 = CJ$1, CJ$2 = "Mixed"), 0.5*CJ79, 0)</f>
        <v>0</v>
      </c>
      <c r="CJ79" s="5">
        <f>IF('Athletes - Gold'!CJ79+'Athletes - Silver'!CJ79+'Athletes - Bronze'!CJ79 &gt; 0, 'Athletes - Gold'!CJ79*'Medal values'!$B$1+'Athletes - Silver'!CJ79*'Medal values'!$B$2+'Athletes - Bronze'!CJ79*'Medal values'!$B$3, "") + IF(AND(CJ$1 = CI$1, CI$2 = "Mixed"), 0.5*CI79, 0) + IF(AND(CJ$1 = CK$1, CK$2 = "Mixed"), 0.5*CK79, 0)</f>
        <v>0</v>
      </c>
      <c r="CK79" s="5">
        <f>IF('Athletes - Gold'!CK79+'Athletes - Silver'!CK79+'Athletes - Bronze'!CK79 &gt; 0, 'Athletes - Gold'!CK79*'Medal values'!$B$1+'Athletes - Silver'!CK79*'Medal values'!$B$2+'Athletes - Bronze'!CK79*'Medal values'!$B$3, "") + IF(AND(CK$1 = CJ$1, CJ$2 = "Mixed"), 0.5*CJ79, 0) + IF(AND(CK$1 = CL$1, CL$2 = "Mixed"), 0.5*CL79, 0)</f>
        <v>0</v>
      </c>
      <c r="CL79" s="5">
        <f>IF('Athletes - Gold'!CL79+'Athletes - Silver'!CL79+'Athletes - Bronze'!CL79 &gt; 0, 'Athletes - Gold'!CL79*'Medal values'!$B$1+'Athletes - Silver'!CL79*'Medal values'!$B$2+'Athletes - Bronze'!CL79*'Medal values'!$B$3, "") + IF(AND(CL$1 = CK$1, CK$2 = "Mixed"), 0.5*CK79, 0) + IF(AND(CL$1 = CM$1, CM$2 = "Mixed"), 0.5*CM79, 0)</f>
        <v>0</v>
      </c>
      <c r="CM79" s="5">
        <f>IF('Athletes - Gold'!CM79+'Athletes - Silver'!CM79+'Athletes - Bronze'!CM79 &gt; 0, 'Athletes - Gold'!CM79*'Medal values'!$B$1+'Athletes - Silver'!CM79*'Medal values'!$B$2+'Athletes - Bronze'!CM79*'Medal values'!$B$3, "") + IF(AND(CM$1 = CL$1, CL$2 = "Mixed"), 0.5*CL79, 0) + IF(AND(CM$1 = CN$1, CN$2 = "Mixed"), 0.5*CN79, 0)</f>
        <v>0</v>
      </c>
      <c r="CN79" s="5">
        <f>IF('Athletes - Gold'!CN79+'Athletes - Silver'!CN79+'Athletes - Bronze'!CN79 &gt; 0, 'Athletes - Gold'!CN79*'Medal values'!$B$1+'Athletes - Silver'!CN79*'Medal values'!$B$2+'Athletes - Bronze'!CN79*'Medal values'!$B$3, "") + IF(AND(CN$1 = CM$1, CM$2 = "Mixed"), 0.5*CM79, 0) + IF(AND(CN$1 = CO$1, CO$2 = "Mixed"), 0.5*CO79, 0)</f>
        <v>0</v>
      </c>
      <c r="CO79" s="5">
        <f>IF('Athletes - Gold'!CO79+'Athletes - Silver'!CO79+'Athletes - Bronze'!CO79 &gt; 0, 'Athletes - Gold'!CO79*'Medal values'!$B$1+'Athletes - Silver'!CO79*'Medal values'!$B$2+'Athletes - Bronze'!CO79*'Medal values'!$B$3, "") + IF(AND(CO$1 = CN$1, CN$2 = "Mixed"), 0.5*CN79, 0) + IF(AND(CO$1 = CP$1, CP$2 = "Mixed"), 0.5*CP79, 0)</f>
        <v>0</v>
      </c>
      <c r="CP79" s="5">
        <f>IF('Athletes - Gold'!CP79+'Athletes - Silver'!CP79+'Athletes - Bronze'!CP79 &gt; 0, 'Athletes - Gold'!CP79*'Medal values'!$B$1+'Athletes - Silver'!CP79*'Medal values'!$B$2+'Athletes - Bronze'!CP79*'Medal values'!$B$3, "") + IF(AND(CP$1 = CO$1, CO$2 = "Mixed"), 0.5*CO79, 0) + IF(AND(CP$1 = CQ$1, CQ$2 = "Mixed"), 0.5*CQ79, 0)</f>
        <v>0</v>
      </c>
      <c r="CQ79" s="5">
        <f>IF('Athletes - Gold'!CQ79+'Athletes - Silver'!CQ79+'Athletes - Bronze'!CQ79 &gt; 0, 'Athletes - Gold'!CQ79*'Medal values'!$B$1+'Athletes - Silver'!CQ79*'Medal values'!$B$2+'Athletes - Bronze'!CQ79*'Medal values'!$B$3, "") + IF(AND(CQ$1 = CP$1, CP$2 = "Mixed"), 0.5*CP79, 0) + IF(AND(CQ$1 = CR$1, CR$2 = "Mixed"), 0.5*CR79, 0)</f>
        <v>0</v>
      </c>
      <c r="CR79" s="5">
        <f>IF('Athletes - Gold'!CR79+'Athletes - Silver'!CR79+'Athletes - Bronze'!CR79 &gt; 0, 'Athletes - Gold'!CR79*'Medal values'!$B$1+'Athletes - Silver'!CR79*'Medal values'!$B$2+'Athletes - Bronze'!CR79*'Medal values'!$B$3, "") + IF(AND(CR$1 = CQ$1, CQ$2 = "Mixed"), 0.5*CQ79, 0) + IF(AND(CR$1 = CS$1, CS$2 = "Mixed"), 0.5*CS79, 0)</f>
        <v>0</v>
      </c>
      <c r="CS79" s="5">
        <f>IF('Athletes - Gold'!CS79+'Athletes - Silver'!CS79+'Athletes - Bronze'!CS79 &gt; 0, 'Athletes - Gold'!CS79*'Medal values'!$B$1+'Athletes - Silver'!CS79*'Medal values'!$B$2+'Athletes - Bronze'!CS79*'Medal values'!$B$3, "") + IF(AND(CS$1 = CR$1, CR$2 = "Mixed"), 0.5*CR79, 0) + IF(AND(CS$1 = CT$1, CT$2 = "Mixed"), 0.5*CT79, 0)</f>
        <v>0</v>
      </c>
      <c r="CT79" s="5">
        <f>IF('Athletes - Gold'!CT79+'Athletes - Silver'!CT79+'Athletes - Bronze'!CT79 &gt; 0, 'Athletes - Gold'!CT79*'Medal values'!$B$1+'Athletes - Silver'!CT79*'Medal values'!$B$2+'Athletes - Bronze'!CT79*'Medal values'!$B$3, "") + IF(AND(CT$1 = CS$1, CS$2 = "Mixed"), 0.5*CS79, 0) + IF(AND(CT$1 = CU$1, CU$2 = "Mixed"), 0.5*CU79, 0)</f>
        <v>0</v>
      </c>
      <c r="CU79" s="5">
        <f>IF('Athletes - Gold'!CU79+'Athletes - Silver'!CU79+'Athletes - Bronze'!CU79 &gt; 0, 'Athletes - Gold'!CU79*'Medal values'!$B$1+'Athletes - Silver'!CU79*'Medal values'!$B$2+'Athletes - Bronze'!CU79*'Medal values'!$B$3, "") + IF(AND(CU$1 = CT$1, CT$2 = "Mixed"), 0.5*CT79, 0) + IF(AND(CU$1 = CV$1, CV$2 = "Mixed"), 0.5*CV79, 0)</f>
        <v>0</v>
      </c>
      <c r="CV79" s="5">
        <f>IF('Athletes - Gold'!CV79+'Athletes - Silver'!CV79+'Athletes - Bronze'!CV79 &gt; 0, 'Athletes - Gold'!CV79*'Medal values'!$B$1+'Athletes - Silver'!CV79*'Medal values'!$B$2+'Athletes - Bronze'!CV79*'Medal values'!$B$3, "") + IF(AND(CV$1 = CU$1, CU$2 = "Mixed"), 0.5*CU79, 0) + IF(AND(CV$1 = CW$1, CW$2 = "Mixed"), 0.5*CW79, 0)</f>
        <v>0</v>
      </c>
      <c r="CW79" s="5">
        <f t="shared" ref="CW79:CX79" si="78">SUMIF($B$2:$CV$2,CW$2, $B79:$CV79)</f>
        <v>0</v>
      </c>
      <c r="CX79" s="5">
        <f t="shared" si="78"/>
        <v>7.001002</v>
      </c>
      <c r="CY79" s="5">
        <f t="shared" si="3"/>
        <v>7.001002</v>
      </c>
    </row>
    <row r="80">
      <c r="A80" s="5" t="str">
        <f>Countries!A78</f>
        <v>SLO</v>
      </c>
      <c r="B80" s="5">
        <f>IF('Athletes - Gold'!B80+'Athletes - Silver'!B80+'Athletes - Bronze'!B80 &gt; 0, 'Athletes - Gold'!B80*'Medal values'!$B$1+'Athletes - Silver'!B80*'Medal values'!$B$2+'Athletes - Bronze'!B80*'Medal values'!$B$3, "") + IF(AND(B$1 = A$1, A$2 = "Mixed"), 0.5*A80, 0) + IF(AND(B$1 = C$1, C$2 = "Mixed"), 0.5*C80, 0)</f>
        <v>0</v>
      </c>
      <c r="C80" s="5">
        <f>IF('Athletes - Gold'!C80+'Athletes - Silver'!C80+'Athletes - Bronze'!C80 &gt; 0, 'Athletes - Gold'!C80*'Medal values'!$B$1+'Athletes - Silver'!C80*'Medal values'!$B$2+'Athletes - Bronze'!C80*'Medal values'!$B$3, "") + IF(AND(C$1 = B$1, B$2 = "Mixed"), 0.5*B80, 0) + IF(AND(C$1 = D$1, D$2 = "Mixed"), 0.5*D80, 0)</f>
        <v>0</v>
      </c>
      <c r="D80" s="5">
        <f>IF('Athletes - Gold'!D80+'Athletes - Silver'!D80+'Athletes - Bronze'!D80 &gt; 0, 'Athletes - Gold'!D80*'Medal values'!$B$1+'Athletes - Silver'!D80*'Medal values'!$B$2+'Athletes - Bronze'!D80*'Medal values'!$B$3, "") + IF(AND(D$1 = C$1, C$2 = "Mixed"), 0.5*C80, 0) + IF(AND(D$1 = E$1, E$2 = "Mixed"), 0.5*E80, 0)</f>
        <v>0</v>
      </c>
      <c r="E80" s="5">
        <f>IF('Athletes - Gold'!E80+'Athletes - Silver'!E80+'Athletes - Bronze'!E80 &gt; 0, 'Athletes - Gold'!E80*'Medal values'!$B$1+'Athletes - Silver'!E80*'Medal values'!$B$2+'Athletes - Bronze'!E80*'Medal values'!$B$3, "") + IF(AND(E$1 = D$1, D$2 = "Mixed"), 0.5*D80, 0) + IF(AND(E$1 = F$1, F$2 = "Mixed"), 0.5*F80, 0)</f>
        <v>0</v>
      </c>
      <c r="F80" s="5">
        <f>IF('Athletes - Gold'!F80+'Athletes - Silver'!F80+'Athletes - Bronze'!F80 &gt; 0, 'Athletes - Gold'!F80*'Medal values'!$B$1+'Athletes - Silver'!F80*'Medal values'!$B$2+'Athletes - Bronze'!F80*'Medal values'!$B$3, "") + IF(AND(F$1 = E$1, E$2 = "Mixed"), 0.5*E80, 0) + IF(AND(F$1 = G$1, G$2 = "Mixed"), 0.5*G80, 0)</f>
        <v>0</v>
      </c>
      <c r="G80" s="5">
        <f>IF('Athletes - Gold'!G80+'Athletes - Silver'!G80+'Athletes - Bronze'!G80 &gt; 0, 'Athletes - Gold'!G80*'Medal values'!$B$1+'Athletes - Silver'!G80*'Medal values'!$B$2+'Athletes - Bronze'!G80*'Medal values'!$B$3, "") + IF(AND(G$1 = F$1, F$2 = "Mixed"), 0.5*F80, 0) + IF(AND(G$1 = H$1, H$2 = "Mixed"), 0.5*H80, 0)</f>
        <v>0</v>
      </c>
      <c r="H80" s="5">
        <f>IF('Athletes - Gold'!H80+'Athletes - Silver'!H80+'Athletes - Bronze'!H80 &gt; 0, 'Athletes - Gold'!H80*'Medal values'!$B$1+'Athletes - Silver'!H80*'Medal values'!$B$2+'Athletes - Bronze'!H80*'Medal values'!$B$3, "") + IF(AND(H$1 = G$1, G$2 = "Mixed"), 0.5*G80, 0) + IF(AND(H$1 = I$1, I$2 = "Mixed"), 0.5*I80, 0)</f>
        <v>0</v>
      </c>
      <c r="I80" s="5">
        <f>IF('Athletes - Gold'!I80+'Athletes - Silver'!I80+'Athletes - Bronze'!I80 &gt; 0, 'Athletes - Gold'!I80*'Medal values'!$B$1+'Athletes - Silver'!I80*'Medal values'!$B$2+'Athletes - Bronze'!I80*'Medal values'!$B$3, "") + IF(AND(I$1 = H$1, H$2 = "Mixed"), 0.5*H80, 0) + IF(AND(I$1 = J$1, J$2 = "Mixed"), 0.5*J80, 0)</f>
        <v>0</v>
      </c>
      <c r="J80" s="5">
        <f>IF('Athletes - Gold'!J80+'Athletes - Silver'!J80+'Athletes - Bronze'!J80 &gt; 0, 'Athletes - Gold'!J80*'Medal values'!$B$1+'Athletes - Silver'!J80*'Medal values'!$B$2+'Athletes - Bronze'!J80*'Medal values'!$B$3, "") + IF(AND(J$1 = I$1, I$2 = "Mixed"), 0.5*I80, 0) + IF(AND(J$1 = K$1, K$2 = "Mixed"), 0.5*K80, 0)</f>
        <v>0</v>
      </c>
      <c r="K80" s="5">
        <f>IF('Athletes - Gold'!K80+'Athletes - Silver'!K80+'Athletes - Bronze'!K80 &gt; 0, 'Athletes - Gold'!K80*'Medal values'!$B$1+'Athletes - Silver'!K80*'Medal values'!$B$2+'Athletes - Bronze'!K80*'Medal values'!$B$3, "") + IF(AND(K$1 = J$1, J$2 = "Mixed"), 0.5*J80, 0) + IF(AND(K$1 = L$1, L$2 = "Mixed"), 0.5*L80, 0)</f>
        <v>0</v>
      </c>
      <c r="L80" s="5">
        <f>IF('Athletes - Gold'!L80+'Athletes - Silver'!L80+'Athletes - Bronze'!L80 &gt; 0, 'Athletes - Gold'!L80*'Medal values'!$B$1+'Athletes - Silver'!L80*'Medal values'!$B$2+'Athletes - Bronze'!L80*'Medal values'!$B$3, "") + IF(AND(L$1 = K$1, K$2 = "Mixed"), 0.5*K80, 0) + IF(AND(L$1 = M$1, M$2 = "Mixed"), 0.5*M80, 0)</f>
        <v>0</v>
      </c>
      <c r="M80" s="5">
        <f>IF('Athletes - Gold'!M80+'Athletes - Silver'!M80+'Athletes - Bronze'!M80 &gt; 0, 'Athletes - Gold'!M80*'Medal values'!$B$1+'Athletes - Silver'!M80*'Medal values'!$B$2+'Athletes - Bronze'!M80*'Medal values'!$B$3, "") + IF(AND(M$1 = L$1, L$2 = "Mixed"), 0.5*L80, 0) + IF(AND(M$1 = N$1, N$2 = "Mixed"), 0.5*N80, 0)</f>
        <v>0</v>
      </c>
      <c r="N80" s="5">
        <f>IF('Athletes - Gold'!N80+'Athletes - Silver'!N80+'Athletes - Bronze'!N80 &gt; 0, 'Athletes - Gold'!N80*'Medal values'!$B$1+'Athletes - Silver'!N80*'Medal values'!$B$2+'Athletes - Bronze'!N80*'Medal values'!$B$3, "") + IF(AND(N$1 = M$1, M$2 = "Mixed"), 0.5*M80, 0) + IF(AND(N$1 = O$1, O$2 = "Mixed"), 0.5*O80, 0)</f>
        <v>0</v>
      </c>
      <c r="O80" s="5">
        <f>IF('Athletes - Gold'!O80+'Athletes - Silver'!O80+'Athletes - Bronze'!O80 &gt; 0, 'Athletes - Gold'!O80*'Medal values'!$B$1+'Athletes - Silver'!O80*'Medal values'!$B$2+'Athletes - Bronze'!O80*'Medal values'!$B$3, "") + IF(AND(O$1 = N$1, N$2 = "Mixed"), 0.5*N80, 0) + IF(AND(O$1 = P$1, P$2 = "Mixed"), 0.5*P80, 0)</f>
        <v>0</v>
      </c>
      <c r="P80" s="5">
        <f>IF('Athletes - Gold'!P80+'Athletes - Silver'!P80+'Athletes - Bronze'!P80 &gt; 0, 'Athletes - Gold'!P80*'Medal values'!$B$1+'Athletes - Silver'!P80*'Medal values'!$B$2+'Athletes - Bronze'!P80*'Medal values'!$B$3, "") + IF(AND(P$1 = O$1, O$2 = "Mixed"), 0.5*O80, 0) + IF(AND(P$1 = Q$1, Q$2 = "Mixed"), 0.5*Q80, 0)</f>
        <v>0</v>
      </c>
      <c r="Q80" s="5">
        <f>IF('Athletes - Gold'!Q80+'Athletes - Silver'!Q80+'Athletes - Bronze'!Q80 &gt; 0, 'Athletes - Gold'!Q80*'Medal values'!$B$1+'Athletes - Silver'!Q80*'Medal values'!$B$2+'Athletes - Bronze'!Q80*'Medal values'!$B$3, "") + IF(AND(Q$1 = P$1, P$2 = "Mixed"), 0.5*P80, 0) + IF(AND(Q$1 = R$1, R$2 = "Mixed"), 0.5*R80, 0)</f>
        <v>0</v>
      </c>
      <c r="R80" s="5">
        <f>IF('Athletes - Gold'!R80+'Athletes - Silver'!R80+'Athletes - Bronze'!R80 &gt; 0, 'Athletes - Gold'!R80*'Medal values'!$B$1+'Athletes - Silver'!R80*'Medal values'!$B$2+'Athletes - Bronze'!R80*'Medal values'!$B$3, "") + IF(AND(R$1 = Q$1, Q$2 = "Mixed"), 0.5*Q80, 0) + IF(AND(R$1 = S$1, S$2 = "Mixed"), 0.5*S80, 0)</f>
        <v>0</v>
      </c>
      <c r="S80" s="5">
        <f>IF('Athletes - Gold'!S80+'Athletes - Silver'!S80+'Athletes - Bronze'!S80 &gt; 0, 'Athletes - Gold'!S80*'Medal values'!$B$1+'Athletes - Silver'!S80*'Medal values'!$B$2+'Athletes - Bronze'!S80*'Medal values'!$B$3, "") + IF(AND(S$1 = R$1, R$2 = "Mixed"), 0.5*R80, 0) + IF(AND(S$1 = T$1, T$2 = "Mixed"), 0.5*T80, 0)</f>
        <v>0</v>
      </c>
      <c r="T80" s="5">
        <f>IF('Athletes - Gold'!T80+'Athletes - Silver'!T80+'Athletes - Bronze'!T80 &gt; 0, 'Athletes - Gold'!T80*'Medal values'!$B$1+'Athletes - Silver'!T80*'Medal values'!$B$2+'Athletes - Bronze'!T80*'Medal values'!$B$3, "") + IF(AND(T$1 = S$1, S$2 = "Mixed"), 0.5*S80, 0) + IF(AND(T$1 = U$1, U$2 = "Mixed"), 0.5*U80, 0)</f>
        <v>0</v>
      </c>
      <c r="U80" s="5">
        <f>IF('Athletes - Gold'!U80+'Athletes - Silver'!U80+'Athletes - Bronze'!U80 &gt; 0, 'Athletes - Gold'!U80*'Medal values'!$B$1+'Athletes - Silver'!U80*'Medal values'!$B$2+'Athletes - Bronze'!U80*'Medal values'!$B$3, "") + IF(AND(U$1 = T$1, T$2 = "Mixed"), 0.5*T80, 0) + IF(AND(U$1 = V$1, V$2 = "Mixed"), 0.5*V80, 0)</f>
        <v>0</v>
      </c>
      <c r="V80" s="5">
        <f>IF('Athletes - Gold'!V80+'Athletes - Silver'!V80+'Athletes - Bronze'!V80 &gt; 0, 'Athletes - Gold'!V80*'Medal values'!$B$1+'Athletes - Silver'!V80*'Medal values'!$B$2+'Athletes - Bronze'!V80*'Medal values'!$B$3, "") + IF(AND(V$1 = U$1, U$2 = "Mixed"), 0.5*U80, 0) + IF(AND(V$1 = W$1, W$2 = "Mixed"), 0.5*W80, 0)</f>
        <v>0</v>
      </c>
      <c r="W80" s="5">
        <f>IF('Athletes - Gold'!W80+'Athletes - Silver'!W80+'Athletes - Bronze'!W80 &gt; 0, 'Athletes - Gold'!W80*'Medal values'!$B$1+'Athletes - Silver'!W80*'Medal values'!$B$2+'Athletes - Bronze'!W80*'Medal values'!$B$3, "") + IF(AND(W$1 = V$1, V$2 = "Mixed"), 0.5*V80, 0) + IF(AND(W$1 = X$1, X$2 = "Mixed"), 0.5*X80, 0)</f>
        <v>0</v>
      </c>
      <c r="X80" s="5">
        <f>IF('Athletes - Gold'!X80+'Athletes - Silver'!X80+'Athletes - Bronze'!X80 &gt; 0, 'Athletes - Gold'!X80*'Medal values'!$B$1+'Athletes - Silver'!X80*'Medal values'!$B$2+'Athletes - Bronze'!X80*'Medal values'!$B$3, "") + IF(AND(X$1 = W$1, W$2 = "Mixed"), 0.5*W80, 0) + IF(AND(X$1 = Y$1, Y$2 = "Mixed"), 0.5*Y80, 0)</f>
        <v>3.001</v>
      </c>
      <c r="Y80" s="5">
        <f>IF('Athletes - Gold'!Y80+'Athletes - Silver'!Y80+'Athletes - Bronze'!Y80 &gt; 0, 'Athletes - Gold'!Y80*'Medal values'!$B$1+'Athletes - Silver'!Y80*'Medal values'!$B$2+'Athletes - Bronze'!Y80*'Medal values'!$B$3, "") + IF(AND(Y$1 = X$1, X$2 = "Mixed"), 0.5*X80, 0) + IF(AND(Y$1 = Z$1, Z$2 = "Mixed"), 0.5*Z80, 0)</f>
        <v>0</v>
      </c>
      <c r="Z80" s="5">
        <f>IF('Athletes - Gold'!Z80+'Athletes - Silver'!Z80+'Athletes - Bronze'!Z80 &gt; 0, 'Athletes - Gold'!Z80*'Medal values'!$B$1+'Athletes - Silver'!Z80*'Medal values'!$B$2+'Athletes - Bronze'!Z80*'Medal values'!$B$3, "") + IF(AND(Z$1 = Y$1, Y$2 = "Mixed"), 0.5*Y80, 0) + IF(AND(Z$1 = AA$1, AA$2 = "Mixed"), 0.5*AA80, 0)</f>
        <v>0</v>
      </c>
      <c r="AA80" s="5">
        <f>IF('Athletes - Gold'!AA80+'Athletes - Silver'!AA80+'Athletes - Bronze'!AA80 &gt; 0, 'Athletes - Gold'!AA80*'Medal values'!$B$1+'Athletes - Silver'!AA80*'Medal values'!$B$2+'Athletes - Bronze'!AA80*'Medal values'!$B$3, "") + IF(AND(AA$1 = Z$1, Z$2 = "Mixed"), 0.5*Z80, 0) + IF(AND(AA$1 = AB$1, AB$2 = "Mixed"), 0.5*AB80, 0)</f>
        <v>0</v>
      </c>
      <c r="AB80" s="5">
        <f>IF('Athletes - Gold'!AB80+'Athletes - Silver'!AB80+'Athletes - Bronze'!AB80 &gt; 0, 'Athletes - Gold'!AB80*'Medal values'!$B$1+'Athletes - Silver'!AB80*'Medal values'!$B$2+'Athletes - Bronze'!AB80*'Medal values'!$B$3, "") + IF(AND(AB$1 = AA$1, AA$2 = "Mixed"), 0.5*AA80, 0) + IF(AND(AB$1 = AC$1, AC$2 = "Mixed"), 0.5*AC80, 0)</f>
        <v>0</v>
      </c>
      <c r="AC80" s="5">
        <f>IF('Athletes - Gold'!AC80+'Athletes - Silver'!AC80+'Athletes - Bronze'!AC80 &gt; 0, 'Athletes - Gold'!AC80*'Medal values'!$B$1+'Athletes - Silver'!AC80*'Medal values'!$B$2+'Athletes - Bronze'!AC80*'Medal values'!$B$3, "") + IF(AND(AC$1 = AB$1, AB$2 = "Mixed"), 0.5*AB80, 0) + IF(AND(AC$1 = AD$1, AD$2 = "Mixed"), 0.5*AD80, 0)</f>
        <v>0</v>
      </c>
      <c r="AD80" s="5">
        <f>IF('Athletes - Gold'!AD80+'Athletes - Silver'!AD80+'Athletes - Bronze'!AD80 &gt; 0, 'Athletes - Gold'!AD80*'Medal values'!$B$1+'Athletes - Silver'!AD80*'Medal values'!$B$2+'Athletes - Bronze'!AD80*'Medal values'!$B$3, "") + IF(AND(AD$1 = AC$1, AC$2 = "Mixed"), 0.5*AC80, 0) + IF(AND(AD$1 = AE$1, AE$2 = "Mixed"), 0.5*AE80, 0)</f>
        <v>0</v>
      </c>
      <c r="AE80" s="5">
        <f>IF('Athletes - Gold'!AE80+'Athletes - Silver'!AE80+'Athletes - Bronze'!AE80 &gt; 0, 'Athletes - Gold'!AE80*'Medal values'!$B$1+'Athletes - Silver'!AE80*'Medal values'!$B$2+'Athletes - Bronze'!AE80*'Medal values'!$B$3, "") + IF(AND(AE$1 = AD$1, AD$2 = "Mixed"), 0.5*AD80, 0) + IF(AND(AE$1 = AF$1, AF$2 = "Mixed"), 0.5*AF80, 0)</f>
        <v>0</v>
      </c>
      <c r="AF80" s="5">
        <f>IF('Athletes - Gold'!AF80+'Athletes - Silver'!AF80+'Athletes - Bronze'!AF80 &gt; 0, 'Athletes - Gold'!AF80*'Medal values'!$B$1+'Athletes - Silver'!AF80*'Medal values'!$B$2+'Athletes - Bronze'!AF80*'Medal values'!$B$3, "") + IF(AND(AF$1 = AE$1, AE$2 = "Mixed"), 0.5*AE80, 0) + IF(AND(AF$1 = AG$1, AG$2 = "Mixed"), 0.5*AG80, 0)</f>
        <v>0</v>
      </c>
      <c r="AG80" s="5">
        <f>IF('Athletes - Gold'!AG80+'Athletes - Silver'!AG80+'Athletes - Bronze'!AG80 &gt; 0, 'Athletes - Gold'!AG80*'Medal values'!$B$1+'Athletes - Silver'!AG80*'Medal values'!$B$2+'Athletes - Bronze'!AG80*'Medal values'!$B$3, "") + IF(AND(AG$1 = AF$1, AF$2 = "Mixed"), 0.5*AF80, 0) + IF(AND(AG$1 = AH$1, AH$2 = "Mixed"), 0.5*AH80, 0)</f>
        <v>0</v>
      </c>
      <c r="AH80" s="5">
        <f>IF('Athletes - Gold'!AH80+'Athletes - Silver'!AH80+'Athletes - Bronze'!AH80 &gt; 0, 'Athletes - Gold'!AH80*'Medal values'!$B$1+'Athletes - Silver'!AH80*'Medal values'!$B$2+'Athletes - Bronze'!AH80*'Medal values'!$B$3, "") + IF(AND(AH$1 = AG$1, AG$2 = "Mixed"), 0.5*AG80, 0) + IF(AND(AH$1 = AI$1, AI$2 = "Mixed"), 0.5*AI80, 0)</f>
        <v>4.001</v>
      </c>
      <c r="AI80" s="5">
        <f>IF('Athletes - Gold'!AI80+'Athletes - Silver'!AI80+'Athletes - Bronze'!AI80 &gt; 0, 'Athletes - Gold'!AI80*'Medal values'!$B$1+'Athletes - Silver'!AI80*'Medal values'!$B$2+'Athletes - Bronze'!AI80*'Medal values'!$B$3, "") + IF(AND(AI$1 = AH$1, AH$2 = "Mixed"), 0.5*AH80, 0) + IF(AND(AI$1 = AJ$1, AJ$2 = "Mixed"), 0.5*AJ80, 0)</f>
        <v>0</v>
      </c>
      <c r="AJ80" s="5">
        <f>IF('Athletes - Gold'!AJ80+'Athletes - Silver'!AJ80+'Athletes - Bronze'!AJ80 &gt; 0, 'Athletes - Gold'!AJ80*'Medal values'!$B$1+'Athletes - Silver'!AJ80*'Medal values'!$B$2+'Athletes - Bronze'!AJ80*'Medal values'!$B$3, "") + IF(AND(AJ$1 = AI$1, AI$2 = "Mixed"), 0.5*AI80, 0) + IF(AND(AJ$1 = AK$1, AK$2 = "Mixed"), 0.5*AK80, 0)</f>
        <v>0</v>
      </c>
      <c r="AK80" s="5">
        <f>IF('Athletes - Gold'!AK80+'Athletes - Silver'!AK80+'Athletes - Bronze'!AK80 &gt; 0, 'Athletes - Gold'!AK80*'Medal values'!$B$1+'Athletes - Silver'!AK80*'Medal values'!$B$2+'Athletes - Bronze'!AK80*'Medal values'!$B$3, "") + IF(AND(AK$1 = AJ$1, AJ$2 = "Mixed"), 0.5*AJ80, 0) + IF(AND(AK$1 = AL$1, AL$2 = "Mixed"), 0.5*AL80, 0)</f>
        <v>0</v>
      </c>
      <c r="AL80" s="5">
        <f>IF('Athletes - Gold'!AL80+'Athletes - Silver'!AL80+'Athletes - Bronze'!AL80 &gt; 0, 'Athletes - Gold'!AL80*'Medal values'!$B$1+'Athletes - Silver'!AL80*'Medal values'!$B$2+'Athletes - Bronze'!AL80*'Medal values'!$B$3, "") + IF(AND(AL$1 = AK$1, AK$2 = "Mixed"), 0.5*AK80, 0) + IF(AND(AL$1 = AM$1, AM$2 = "Mixed"), 0.5*AM80, 0)</f>
        <v>0</v>
      </c>
      <c r="AM80" s="5">
        <f>IF('Athletes - Gold'!AM80+'Athletes - Silver'!AM80+'Athletes - Bronze'!AM80 &gt; 0, 'Athletes - Gold'!AM80*'Medal values'!$B$1+'Athletes - Silver'!AM80*'Medal values'!$B$2+'Athletes - Bronze'!AM80*'Medal values'!$B$3, "") + IF(AND(AM$1 = AL$1, AL$2 = "Mixed"), 0.5*AL80, 0) + IF(AND(AM$1 = AN$1, AN$2 = "Mixed"), 0.5*AN80, 0)</f>
        <v>0</v>
      </c>
      <c r="AN80" s="5">
        <f>IF('Athletes - Gold'!AN80+'Athletes - Silver'!AN80+'Athletes - Bronze'!AN80 &gt; 0, 'Athletes - Gold'!AN80*'Medal values'!$B$1+'Athletes - Silver'!AN80*'Medal values'!$B$2+'Athletes - Bronze'!AN80*'Medal values'!$B$3, "") + IF(AND(AN$1 = AM$1, AM$2 = "Mixed"), 0.5*AM80, 0) + IF(AND(AN$1 = AO$1, AO$2 = "Mixed"), 0.5*AO80, 0)</f>
        <v>0</v>
      </c>
      <c r="AO80" s="5">
        <f>IF('Athletes - Gold'!AO80+'Athletes - Silver'!AO80+'Athletes - Bronze'!AO80 &gt; 0, 'Athletes - Gold'!AO80*'Medal values'!$B$1+'Athletes - Silver'!AO80*'Medal values'!$B$2+'Athletes - Bronze'!AO80*'Medal values'!$B$3, "") + IF(AND(AO$1 = AN$1, AN$2 = "Mixed"), 0.5*AN80, 0) + IF(AND(AO$1 = AP$1, AP$2 = "Mixed"), 0.5*AP80, 0)</f>
        <v>0</v>
      </c>
      <c r="AP80" s="5">
        <f>IF('Athletes - Gold'!AP80+'Athletes - Silver'!AP80+'Athletes - Bronze'!AP80 &gt; 0, 'Athletes - Gold'!AP80*'Medal values'!$B$1+'Athletes - Silver'!AP80*'Medal values'!$B$2+'Athletes - Bronze'!AP80*'Medal values'!$B$3, "") + IF(AND(AP$1 = AO$1, AO$2 = "Mixed"), 0.5*AO80, 0) + IF(AND(AP$1 = AQ$1, AQ$2 = "Mixed"), 0.5*AQ80, 0)</f>
        <v>0</v>
      </c>
      <c r="AQ80" s="5">
        <f>IF('Athletes - Gold'!AQ80+'Athletes - Silver'!AQ80+'Athletes - Bronze'!AQ80 &gt; 0, 'Athletes - Gold'!AQ80*'Medal values'!$B$1+'Athletes - Silver'!AQ80*'Medal values'!$B$2+'Athletes - Bronze'!AQ80*'Medal values'!$B$3, "") + IF(AND(AQ$1 = AP$1, AP$2 = "Mixed"), 0.5*AP80, 0) + IF(AND(AQ$1 = AR$1, AR$2 = "Mixed"), 0.5*AR80, 0)</f>
        <v>0</v>
      </c>
      <c r="AR80" s="5">
        <f>IF('Athletes - Gold'!AR80+'Athletes - Silver'!AR80+'Athletes - Bronze'!AR80 &gt; 0, 'Athletes - Gold'!AR80*'Medal values'!$B$1+'Athletes - Silver'!AR80*'Medal values'!$B$2+'Athletes - Bronze'!AR80*'Medal values'!$B$3, "") + IF(AND(AR$1 = AQ$1, AQ$2 = "Mixed"), 0.5*AQ80, 0) + IF(AND(AR$1 = AS$1, AS$2 = "Mixed"), 0.5*AS80, 0)</f>
        <v>0</v>
      </c>
      <c r="AS80" s="5">
        <f>IF('Athletes - Gold'!AS80+'Athletes - Silver'!AS80+'Athletes - Bronze'!AS80 &gt; 0, 'Athletes - Gold'!AS80*'Medal values'!$B$1+'Athletes - Silver'!AS80*'Medal values'!$B$2+'Athletes - Bronze'!AS80*'Medal values'!$B$3, "") + IF(AND(AS$1 = AR$1, AR$2 = "Mixed"), 0.5*AR80, 0) + IF(AND(AS$1 = AT$1, AT$2 = "Mixed"), 0.5*AT80, 0)</f>
        <v>0</v>
      </c>
      <c r="AT80" s="5">
        <f>IF('Athletes - Gold'!AT80+'Athletes - Silver'!AT80+'Athletes - Bronze'!AT80 &gt; 0, 'Athletes - Gold'!AT80*'Medal values'!$B$1+'Athletes - Silver'!AT80*'Medal values'!$B$2+'Athletes - Bronze'!AT80*'Medal values'!$B$3, "") + IF(AND(AT$1 = AS$1, AS$2 = "Mixed"), 0.5*AS80, 0) + IF(AND(AT$1 = AU$1, AU$2 = "Mixed"), 0.5*AU80, 0)</f>
        <v>0</v>
      </c>
      <c r="AU80" s="5">
        <f>IF('Athletes - Gold'!AU80+'Athletes - Silver'!AU80+'Athletes - Bronze'!AU80 &gt; 0, 'Athletes - Gold'!AU80*'Medal values'!$B$1+'Athletes - Silver'!AU80*'Medal values'!$B$2+'Athletes - Bronze'!AU80*'Medal values'!$B$3, "") + IF(AND(AU$1 = AT$1, AT$2 = "Mixed"), 0.5*AT80, 0) + IF(AND(AU$1 = AV$1, AV$2 = "Mixed"), 0.5*AV80, 0)</f>
        <v>0</v>
      </c>
      <c r="AV80" s="5">
        <f>IF('Athletes - Gold'!AV80+'Athletes - Silver'!AV80+'Athletes - Bronze'!AV80 &gt; 0, 'Athletes - Gold'!AV80*'Medal values'!$B$1+'Athletes - Silver'!AV80*'Medal values'!$B$2+'Athletes - Bronze'!AV80*'Medal values'!$B$3, "") + IF(AND(AV$1 = AU$1, AU$2 = "Mixed"), 0.5*AU80, 0) + IF(AND(AV$1 = AW$1, AW$2 = "Mixed"), 0.5*AW80, 0)</f>
        <v>0</v>
      </c>
      <c r="AW80" s="5">
        <f>IF('Athletes - Gold'!AW80+'Athletes - Silver'!AW80+'Athletes - Bronze'!AW80 &gt; 0, 'Athletes - Gold'!AW80*'Medal values'!$B$1+'Athletes - Silver'!AW80*'Medal values'!$B$2+'Athletes - Bronze'!AW80*'Medal values'!$B$3, "") + IF(AND(AW$1 = AV$1, AV$2 = "Mixed"), 0.5*AV80, 0) + IF(AND(AW$1 = AX$1, AX$2 = "Mixed"), 0.5*AX80, 0)</f>
        <v>0</v>
      </c>
      <c r="AX80" s="5">
        <f>IF('Athletes - Gold'!AX80+'Athletes - Silver'!AX80+'Athletes - Bronze'!AX80 &gt; 0, 'Athletes - Gold'!AX80*'Medal values'!$B$1+'Athletes - Silver'!AX80*'Medal values'!$B$2+'Athletes - Bronze'!AX80*'Medal values'!$B$3, "") + IF(AND(AX$1 = AW$1, AW$2 = "Mixed"), 0.5*AW80, 0) + IF(AND(AX$1 = AY$1, AY$2 = "Mixed"), 0.5*AY80, 0)</f>
        <v>0</v>
      </c>
      <c r="AY80" s="5">
        <f>IF('Athletes - Gold'!AY80+'Athletes - Silver'!AY80+'Athletes - Bronze'!AY80 &gt; 0, 'Athletes - Gold'!AY80*'Medal values'!$B$1+'Athletes - Silver'!AY80*'Medal values'!$B$2+'Athletes - Bronze'!AY80*'Medal values'!$B$3, "") + IF(AND(AY$1 = AX$1, AX$2 = "Mixed"), 0.5*AX80, 0) + IF(AND(AY$1 = AZ$1, AZ$2 = "Mixed"), 0.5*AZ80, 0)</f>
        <v>0</v>
      </c>
      <c r="AZ80" s="5">
        <f>IF('Athletes - Gold'!AZ80+'Athletes - Silver'!AZ80+'Athletes - Bronze'!AZ80 &gt; 0, 'Athletes - Gold'!AZ80*'Medal values'!$B$1+'Athletes - Silver'!AZ80*'Medal values'!$B$2+'Athletes - Bronze'!AZ80*'Medal values'!$B$3, "") + IF(AND(AZ$1 = AY$1, AY$2 = "Mixed"), 0.5*AY80, 0) + IF(AND(AZ$1 = BA$1, BA$2 = "Mixed"), 0.5*BA80, 0)</f>
        <v>0</v>
      </c>
      <c r="BA80" s="5">
        <f>IF('Athletes - Gold'!BA80+'Athletes - Silver'!BA80+'Athletes - Bronze'!BA80 &gt; 0, 'Athletes - Gold'!BA80*'Medal values'!$B$1+'Athletes - Silver'!BA80*'Medal values'!$B$2+'Athletes - Bronze'!BA80*'Medal values'!$B$3, "") + IF(AND(BA$1 = AZ$1, AZ$2 = "Mixed"), 0.5*AZ80, 0) + IF(AND(BA$1 = BB$1, BB$2 = "Mixed"), 0.5*BB80, 0)</f>
        <v>2.000001</v>
      </c>
      <c r="BB80" s="5">
        <f>IF('Athletes - Gold'!BB80+'Athletes - Silver'!BB80+'Athletes - Bronze'!BB80 &gt; 0, 'Athletes - Gold'!BB80*'Medal values'!$B$1+'Athletes - Silver'!BB80*'Medal values'!$B$2+'Athletes - Bronze'!BB80*'Medal values'!$B$3, "") + IF(AND(BB$1 = BA$1, BA$2 = "Mixed"), 0.5*BA80, 0) + IF(AND(BB$1 = BC$1, BC$2 = "Mixed"), 0.5*BC80, 0)</f>
        <v>0</v>
      </c>
      <c r="BC80" s="5">
        <f>IF('Athletes - Gold'!BC80+'Athletes - Silver'!BC80+'Athletes - Bronze'!BC80 &gt; 0, 'Athletes - Gold'!BC80*'Medal values'!$B$1+'Athletes - Silver'!BC80*'Medal values'!$B$2+'Athletes - Bronze'!BC80*'Medal values'!$B$3, "") + IF(AND(BC$1 = BB$1, BB$2 = "Mixed"), 0.5*BB80, 0) + IF(AND(BC$1 = BD$1, BD$2 = "Mixed"), 0.5*BD80, 0)</f>
        <v>0</v>
      </c>
      <c r="BD80" s="5">
        <f>IF('Athletes - Gold'!BD80+'Athletes - Silver'!BD80+'Athletes - Bronze'!BD80 &gt; 0, 'Athletes - Gold'!BD80*'Medal values'!$B$1+'Athletes - Silver'!BD80*'Medal values'!$B$2+'Athletes - Bronze'!BD80*'Medal values'!$B$3, "") + IF(AND(BD$1 = BC$1, BC$2 = "Mixed"), 0.5*BC80, 0) + IF(AND(BD$1 = BE$1, BE$2 = "Mixed"), 0.5*BE80, 0)</f>
        <v>0</v>
      </c>
      <c r="BE80" s="5">
        <f>IF('Athletes - Gold'!BE80+'Athletes - Silver'!BE80+'Athletes - Bronze'!BE80 &gt; 0, 'Athletes - Gold'!BE80*'Medal values'!$B$1+'Athletes - Silver'!BE80*'Medal values'!$B$2+'Athletes - Bronze'!BE80*'Medal values'!$B$3, "") + IF(AND(BE$1 = BD$1, BD$2 = "Mixed"), 0.5*BD80, 0) + IF(AND(BE$1 = BF$1, BF$2 = "Mixed"), 0.5*BF80, 0)</f>
        <v>0</v>
      </c>
      <c r="BF80" s="5">
        <f>IF('Athletes - Gold'!BF80+'Athletes - Silver'!BF80+'Athletes - Bronze'!BF80 &gt; 0, 'Athletes - Gold'!BF80*'Medal values'!$B$1+'Athletes - Silver'!BF80*'Medal values'!$B$2+'Athletes - Bronze'!BF80*'Medal values'!$B$3, "") + IF(AND(BF$1 = BE$1, BE$2 = "Mixed"), 0.5*BE80, 0) + IF(AND(BF$1 = BG$1, BG$2 = "Mixed"), 0.5*BG80, 0)</f>
        <v>0</v>
      </c>
      <c r="BG80" s="5">
        <f>IF('Athletes - Gold'!BG80+'Athletes - Silver'!BG80+'Athletes - Bronze'!BG80 &gt; 0, 'Athletes - Gold'!BG80*'Medal values'!$B$1+'Athletes - Silver'!BG80*'Medal values'!$B$2+'Athletes - Bronze'!BG80*'Medal values'!$B$3, "") + IF(AND(BG$1 = BF$1, BF$2 = "Mixed"), 0.5*BF80, 0) + IF(AND(BG$1 = BH$1, BH$2 = "Mixed"), 0.5*BH80, 0)</f>
        <v>0</v>
      </c>
      <c r="BH80" s="5">
        <f>IF('Athletes - Gold'!BH80+'Athletes - Silver'!BH80+'Athletes - Bronze'!BH80 &gt; 0, 'Athletes - Gold'!BH80*'Medal values'!$B$1+'Athletes - Silver'!BH80*'Medal values'!$B$2+'Athletes - Bronze'!BH80*'Medal values'!$B$3, "") + IF(AND(BH$1 = BG$1, BG$2 = "Mixed"), 0.5*BG80, 0) + IF(AND(BH$1 = BI$1, BI$2 = "Mixed"), 0.5*BI80, 0)</f>
        <v>0</v>
      </c>
      <c r="BI80" s="5">
        <f>IF('Athletes - Gold'!BI80+'Athletes - Silver'!BI80+'Athletes - Bronze'!BI80 &gt; 0, 'Athletes - Gold'!BI80*'Medal values'!$B$1+'Athletes - Silver'!BI80*'Medal values'!$B$2+'Athletes - Bronze'!BI80*'Medal values'!$B$3, "") + IF(AND(BI$1 = BH$1, BH$2 = "Mixed"), 0.5*BH80, 0) + IF(AND(BI$1 = BJ$1, BJ$2 = "Mixed"), 0.5*BJ80, 0)</f>
        <v>0</v>
      </c>
      <c r="BJ80" s="5">
        <f>IF('Athletes - Gold'!BJ80+'Athletes - Silver'!BJ80+'Athletes - Bronze'!BJ80 &gt; 0, 'Athletes - Gold'!BJ80*'Medal values'!$B$1+'Athletes - Silver'!BJ80*'Medal values'!$B$2+'Athletes - Bronze'!BJ80*'Medal values'!$B$3, "") + IF(AND(BJ$1 = BI$1, BI$2 = "Mixed"), 0.5*BI80, 0) + IF(AND(BJ$1 = BK$1, BK$2 = "Mixed"), 0.5*BK80, 0)</f>
        <v>0</v>
      </c>
      <c r="BK80" s="5">
        <f>IF('Athletes - Gold'!BK80+'Athletes - Silver'!BK80+'Athletes - Bronze'!BK80 &gt; 0, 'Athletes - Gold'!BK80*'Medal values'!$B$1+'Athletes - Silver'!BK80*'Medal values'!$B$2+'Athletes - Bronze'!BK80*'Medal values'!$B$3, "") + IF(AND(BK$1 = BJ$1, BJ$2 = "Mixed"), 0.5*BJ80, 0) + IF(AND(BK$1 = BL$1, BL$2 = "Mixed"), 0.5*BL80, 0)</f>
        <v>0</v>
      </c>
      <c r="BL80" s="5">
        <f>IF('Athletes - Gold'!BL80+'Athletes - Silver'!BL80+'Athletes - Bronze'!BL80 &gt; 0, 'Athletes - Gold'!BL80*'Medal values'!$B$1+'Athletes - Silver'!BL80*'Medal values'!$B$2+'Athletes - Bronze'!BL80*'Medal values'!$B$3, "") + IF(AND(BL$1 = BK$1, BK$2 = "Mixed"), 0.5*BK80, 0) + IF(AND(BL$1 = BM$1, BM$2 = "Mixed"), 0.5*BM80, 0)</f>
        <v>0</v>
      </c>
      <c r="BM80" s="5">
        <f>IF('Athletes - Gold'!BM80+'Athletes - Silver'!BM80+'Athletes - Bronze'!BM80 &gt; 0, 'Athletes - Gold'!BM80*'Medal values'!$B$1+'Athletes - Silver'!BM80*'Medal values'!$B$2+'Athletes - Bronze'!BM80*'Medal values'!$B$3, "") + IF(AND(BM$1 = BL$1, BL$2 = "Mixed"), 0.5*BL80, 0) + IF(AND(BM$1 = BN$1, BN$2 = "Mixed"), 0.5*BN80, 0)</f>
        <v>0</v>
      </c>
      <c r="BN80" s="5">
        <f>IF('Athletes - Gold'!BN80+'Athletes - Silver'!BN80+'Athletes - Bronze'!BN80 &gt; 0, 'Athletes - Gold'!BN80*'Medal values'!$B$1+'Athletes - Silver'!BN80*'Medal values'!$B$2+'Athletes - Bronze'!BN80*'Medal values'!$B$3, "") + IF(AND(BN$1 = BM$1, BM$2 = "Mixed"), 0.5*BM80, 0) + IF(AND(BN$1 = BO$1, BO$2 = "Mixed"), 0.5*BO80, 0)</f>
        <v>0</v>
      </c>
      <c r="BO80" s="5">
        <f>IF('Athletes - Gold'!BO80+'Athletes - Silver'!BO80+'Athletes - Bronze'!BO80 &gt; 0, 'Athletes - Gold'!BO80*'Medal values'!$B$1+'Athletes - Silver'!BO80*'Medal values'!$B$2+'Athletes - Bronze'!BO80*'Medal values'!$B$3, "") + IF(AND(BO$1 = BN$1, BN$2 = "Mixed"), 0.5*BN80, 0) + IF(AND(BO$1 = BP$1, BP$2 = "Mixed"), 0.5*BP80, 0)</f>
        <v>0</v>
      </c>
      <c r="BP80" s="5">
        <f>IF('Athletes - Gold'!BP80+'Athletes - Silver'!BP80+'Athletes - Bronze'!BP80 &gt; 0, 'Athletes - Gold'!BP80*'Medal values'!$B$1+'Athletes - Silver'!BP80*'Medal values'!$B$2+'Athletes - Bronze'!BP80*'Medal values'!$B$3, "") + IF(AND(BP$1 = BO$1, BO$2 = "Mixed"), 0.5*BO80, 0) + IF(AND(BP$1 = BQ$1, BQ$2 = "Mixed"), 0.5*BQ80, 0)</f>
        <v>0</v>
      </c>
      <c r="BQ80" s="5">
        <f>IF('Athletes - Gold'!BQ80+'Athletes - Silver'!BQ80+'Athletes - Bronze'!BQ80 &gt; 0, 'Athletes - Gold'!BQ80*'Medal values'!$B$1+'Athletes - Silver'!BQ80*'Medal values'!$B$2+'Athletes - Bronze'!BQ80*'Medal values'!$B$3, "") + IF(AND(BQ$1 = BP$1, BP$2 = "Mixed"), 0.5*BP80, 0) + IF(AND(BQ$1 = BR$1, BR$2 = "Mixed"), 0.5*BR80, 0)</f>
        <v>0</v>
      </c>
      <c r="BR80" s="5">
        <f>IF('Athletes - Gold'!BR80+'Athletes - Silver'!BR80+'Athletes - Bronze'!BR80 &gt; 0, 'Athletes - Gold'!BR80*'Medal values'!$B$1+'Athletes - Silver'!BR80*'Medal values'!$B$2+'Athletes - Bronze'!BR80*'Medal values'!$B$3, "") + IF(AND(BR$1 = BQ$1, BQ$2 = "Mixed"), 0.5*BQ80, 0) + IF(AND(BR$1 = BS$1, BS$2 = "Mixed"), 0.5*BS80, 0)</f>
        <v>0</v>
      </c>
      <c r="BS80" s="5">
        <f>IF('Athletes - Gold'!BS80+'Athletes - Silver'!BS80+'Athletes - Bronze'!BS80 &gt; 0, 'Athletes - Gold'!BS80*'Medal values'!$B$1+'Athletes - Silver'!BS80*'Medal values'!$B$2+'Athletes - Bronze'!BS80*'Medal values'!$B$3, "") + IF(AND(BS$1 = BR$1, BR$2 = "Mixed"), 0.5*BR80, 0) + IF(AND(BS$1 = BT$1, BT$2 = "Mixed"), 0.5*BT80, 0)</f>
        <v>0</v>
      </c>
      <c r="BT80" s="5">
        <f>IF('Athletes - Gold'!BT80+'Athletes - Silver'!BT80+'Athletes - Bronze'!BT80 &gt; 0, 'Athletes - Gold'!BT80*'Medal values'!$B$1+'Athletes - Silver'!BT80*'Medal values'!$B$2+'Athletes - Bronze'!BT80*'Medal values'!$B$3, "") + IF(AND(BT$1 = BS$1, BS$2 = "Mixed"), 0.5*BS80, 0) + IF(AND(BT$1 = BU$1, BU$2 = "Mixed"), 0.5*BU80, 0)</f>
        <v>0</v>
      </c>
      <c r="BU80" s="5">
        <f>IF('Athletes - Gold'!BU80+'Athletes - Silver'!BU80+'Athletes - Bronze'!BU80 &gt; 0, 'Athletes - Gold'!BU80*'Medal values'!$B$1+'Athletes - Silver'!BU80*'Medal values'!$B$2+'Athletes - Bronze'!BU80*'Medal values'!$B$3, "") + IF(AND(BU$1 = BT$1, BT$2 = "Mixed"), 0.5*BT80, 0) + IF(AND(BU$1 = BV$1, BV$2 = "Mixed"), 0.5*BV80, 0)</f>
        <v>0</v>
      </c>
      <c r="BV80" s="5">
        <f>IF('Athletes - Gold'!BV80+'Athletes - Silver'!BV80+'Athletes - Bronze'!BV80 &gt; 0, 'Athletes - Gold'!BV80*'Medal values'!$B$1+'Athletes - Silver'!BV80*'Medal values'!$B$2+'Athletes - Bronze'!BV80*'Medal values'!$B$3, "") + IF(AND(BV$1 = BU$1, BU$2 = "Mixed"), 0.5*BU80, 0) + IF(AND(BV$1 = BW$1, BW$2 = "Mixed"), 0.5*BW80, 0)</f>
        <v>3.001</v>
      </c>
      <c r="BW80" s="5">
        <f>IF('Athletes - Gold'!BW80+'Athletes - Silver'!BW80+'Athletes - Bronze'!BW80 &gt; 0, 'Athletes - Gold'!BW80*'Medal values'!$B$1+'Athletes - Silver'!BW80*'Medal values'!$B$2+'Athletes - Bronze'!BW80*'Medal values'!$B$3, "") + IF(AND(BW$1 = BV$1, BV$2 = "Mixed"), 0.5*BV80, 0) + IF(AND(BW$1 = BX$1, BX$2 = "Mixed"), 0.5*BX80, 0)</f>
        <v>0</v>
      </c>
      <c r="BX80" s="5">
        <f>IF('Athletes - Gold'!BX80+'Athletes - Silver'!BX80+'Athletes - Bronze'!BX80 &gt; 0, 'Athletes - Gold'!BX80*'Medal values'!$B$1+'Athletes - Silver'!BX80*'Medal values'!$B$2+'Athletes - Bronze'!BX80*'Medal values'!$B$3, "") + IF(AND(BX$1 = BW$1, BW$2 = "Mixed"), 0.5*BW80, 0) + IF(AND(BX$1 = BY$1, BY$2 = "Mixed"), 0.5*BY80, 0)</f>
        <v>0</v>
      </c>
      <c r="BY80" s="5">
        <f>IF('Athletes - Gold'!BY80+'Athletes - Silver'!BY80+'Athletes - Bronze'!BY80 &gt; 0, 'Athletes - Gold'!BY80*'Medal values'!$B$1+'Athletes - Silver'!BY80*'Medal values'!$B$2+'Athletes - Bronze'!BY80*'Medal values'!$B$3, "") + IF(AND(BY$1 = BX$1, BX$2 = "Mixed"), 0.5*BX80, 0) + IF(AND(BY$1 = BZ$1, BZ$2 = "Mixed"), 0.5*BZ80, 0)</f>
        <v>0</v>
      </c>
      <c r="BZ80" s="5">
        <f>IF('Athletes - Gold'!BZ80+'Athletes - Silver'!BZ80+'Athletes - Bronze'!BZ80 &gt; 0, 'Athletes - Gold'!BZ80*'Medal values'!$B$1+'Athletes - Silver'!BZ80*'Medal values'!$B$2+'Athletes - Bronze'!BZ80*'Medal values'!$B$3, "") + IF(AND(BZ$1 = BY$1, BY$2 = "Mixed"), 0.5*BY80, 0) + IF(AND(BZ$1 = CA$1, CA$2 = "Mixed"), 0.5*CA80, 0)</f>
        <v>0</v>
      </c>
      <c r="CA80" s="5">
        <f>IF('Athletes - Gold'!CA80+'Athletes - Silver'!CA80+'Athletes - Bronze'!CA80 &gt; 0, 'Athletes - Gold'!CA80*'Medal values'!$B$1+'Athletes - Silver'!CA80*'Medal values'!$B$2+'Athletes - Bronze'!CA80*'Medal values'!$B$3, "") + IF(AND(CA$1 = BZ$1, BZ$2 = "Mixed"), 0.5*BZ80, 0) + IF(AND(CA$1 = CB$1, CB$2 = "Mixed"), 0.5*CB80, 0)</f>
        <v>0</v>
      </c>
      <c r="CB80" s="5">
        <f>IF('Athletes - Gold'!CB80+'Athletes - Silver'!CB80+'Athletes - Bronze'!CB80 &gt; 0, 'Athletes - Gold'!CB80*'Medal values'!$B$1+'Athletes - Silver'!CB80*'Medal values'!$B$2+'Athletes - Bronze'!CB80*'Medal values'!$B$3, "") + IF(AND(CB$1 = CA$1, CA$2 = "Mixed"), 0.5*CA80, 0) + IF(AND(CB$1 = CC$1, CC$2 = "Mixed"), 0.5*CC80, 0)</f>
        <v>0</v>
      </c>
      <c r="CC80" s="5">
        <f>IF('Athletes - Gold'!CC80+'Athletes - Silver'!CC80+'Athletes - Bronze'!CC80 &gt; 0, 'Athletes - Gold'!CC80*'Medal values'!$B$1+'Athletes - Silver'!CC80*'Medal values'!$B$2+'Athletes - Bronze'!CC80*'Medal values'!$B$3, "") + IF(AND(CC$1 = CB$1, CB$2 = "Mixed"), 0.5*CB80, 0) + IF(AND(CC$1 = CD$1, CD$2 = "Mixed"), 0.5*CD80, 0)</f>
        <v>0</v>
      </c>
      <c r="CD80" s="5">
        <f>IF('Athletes - Gold'!CD80+'Athletes - Silver'!CD80+'Athletes - Bronze'!CD80 &gt; 0, 'Athletes - Gold'!CD80*'Medal values'!$B$1+'Athletes - Silver'!CD80*'Medal values'!$B$2+'Athletes - Bronze'!CD80*'Medal values'!$B$3, "") + IF(AND(CD$1 = CC$1, CC$2 = "Mixed"), 0.5*CC80, 0) + IF(AND(CD$1 = CE$1, CE$2 = "Mixed"), 0.5*CE80, 0)</f>
        <v>0</v>
      </c>
      <c r="CE80" s="5">
        <f>IF('Athletes - Gold'!CE80+'Athletes - Silver'!CE80+'Athletes - Bronze'!CE80 &gt; 0, 'Athletes - Gold'!CE80*'Medal values'!$B$1+'Athletes - Silver'!CE80*'Medal values'!$B$2+'Athletes - Bronze'!CE80*'Medal values'!$B$3, "") + IF(AND(CE$1 = CD$1, CD$2 = "Mixed"), 0.5*CD80, 0) + IF(AND(CE$1 = CF$1, CF$2 = "Mixed"), 0.5*CF80, 0)</f>
        <v>0</v>
      </c>
      <c r="CF80" s="5">
        <f>IF('Athletes - Gold'!CF80+'Athletes - Silver'!CF80+'Athletes - Bronze'!CF80 &gt; 0, 'Athletes - Gold'!CF80*'Medal values'!$B$1+'Athletes - Silver'!CF80*'Medal values'!$B$2+'Athletes - Bronze'!CF80*'Medal values'!$B$3, "") + IF(AND(CF$1 = CE$1, CE$2 = "Mixed"), 0.5*CE80, 0) + IF(AND(CF$1 = CG$1, CG$2 = "Mixed"), 0.5*CG80, 0)</f>
        <v>0</v>
      </c>
      <c r="CG80" s="5">
        <f>IF('Athletes - Gold'!CG80+'Athletes - Silver'!CG80+'Athletes - Bronze'!CG80 &gt; 0, 'Athletes - Gold'!CG80*'Medal values'!$B$1+'Athletes - Silver'!CG80*'Medal values'!$B$2+'Athletes - Bronze'!CG80*'Medal values'!$B$3, "") + IF(AND(CG$1 = CF$1, CF$2 = "Mixed"), 0.5*CF80, 0) + IF(AND(CG$1 = CH$1, CH$2 = "Mixed"), 0.5*CH80, 0)</f>
        <v>0</v>
      </c>
      <c r="CH80" s="5">
        <f>IF('Athletes - Gold'!CH80+'Athletes - Silver'!CH80+'Athletes - Bronze'!CH80 &gt; 0, 'Athletes - Gold'!CH80*'Medal values'!$B$1+'Athletes - Silver'!CH80*'Medal values'!$B$2+'Athletes - Bronze'!CH80*'Medal values'!$B$3, "") + IF(AND(CH$1 = CG$1, CG$2 = "Mixed"), 0.5*CG80, 0) + IF(AND(CH$1 = CI$1, CI$2 = "Mixed"), 0.5*CI80, 0)</f>
        <v>0</v>
      </c>
      <c r="CI80" s="5">
        <f>IF('Athletes - Gold'!CI80+'Athletes - Silver'!CI80+'Athletes - Bronze'!CI80 &gt; 0, 'Athletes - Gold'!CI80*'Medal values'!$B$1+'Athletes - Silver'!CI80*'Medal values'!$B$2+'Athletes - Bronze'!CI80*'Medal values'!$B$3, "") + IF(AND(CI$1 = CH$1, CH$2 = "Mixed"), 0.5*CH80, 0) + IF(AND(CI$1 = CJ$1, CJ$2 = "Mixed"), 0.5*CJ80, 0)</f>
        <v>0</v>
      </c>
      <c r="CJ80" s="5">
        <f>IF('Athletes - Gold'!CJ80+'Athletes - Silver'!CJ80+'Athletes - Bronze'!CJ80 &gt; 0, 'Athletes - Gold'!CJ80*'Medal values'!$B$1+'Athletes - Silver'!CJ80*'Medal values'!$B$2+'Athletes - Bronze'!CJ80*'Medal values'!$B$3, "") + IF(AND(CJ$1 = CI$1, CI$2 = "Mixed"), 0.5*CI80, 0) + IF(AND(CJ$1 = CK$1, CK$2 = "Mixed"), 0.5*CK80, 0)</f>
        <v>0</v>
      </c>
      <c r="CK80" s="5">
        <f>IF('Athletes - Gold'!CK80+'Athletes - Silver'!CK80+'Athletes - Bronze'!CK80 &gt; 0, 'Athletes - Gold'!CK80*'Medal values'!$B$1+'Athletes - Silver'!CK80*'Medal values'!$B$2+'Athletes - Bronze'!CK80*'Medal values'!$B$3, "") + IF(AND(CK$1 = CJ$1, CJ$2 = "Mixed"), 0.5*CJ80, 0) + IF(AND(CK$1 = CL$1, CL$2 = "Mixed"), 0.5*CL80, 0)</f>
        <v>0</v>
      </c>
      <c r="CL80" s="5">
        <f>IF('Athletes - Gold'!CL80+'Athletes - Silver'!CL80+'Athletes - Bronze'!CL80 &gt; 0, 'Athletes - Gold'!CL80*'Medal values'!$B$1+'Athletes - Silver'!CL80*'Medal values'!$B$2+'Athletes - Bronze'!CL80*'Medal values'!$B$3, "") + IF(AND(CL$1 = CK$1, CK$2 = "Mixed"), 0.5*CK80, 0) + IF(AND(CL$1 = CM$1, CM$2 = "Mixed"), 0.5*CM80, 0)</f>
        <v>0</v>
      </c>
      <c r="CM80" s="5">
        <f>IF('Athletes - Gold'!CM80+'Athletes - Silver'!CM80+'Athletes - Bronze'!CM80 &gt; 0, 'Athletes - Gold'!CM80*'Medal values'!$B$1+'Athletes - Silver'!CM80*'Medal values'!$B$2+'Athletes - Bronze'!CM80*'Medal values'!$B$3, "") + IF(AND(CM$1 = CL$1, CL$2 = "Mixed"), 0.5*CL80, 0) + IF(AND(CM$1 = CN$1, CN$2 = "Mixed"), 0.5*CN80, 0)</f>
        <v>0</v>
      </c>
      <c r="CN80" s="5">
        <f>IF('Athletes - Gold'!CN80+'Athletes - Silver'!CN80+'Athletes - Bronze'!CN80 &gt; 0, 'Athletes - Gold'!CN80*'Medal values'!$B$1+'Athletes - Silver'!CN80*'Medal values'!$B$2+'Athletes - Bronze'!CN80*'Medal values'!$B$3, "") + IF(AND(CN$1 = CM$1, CM$2 = "Mixed"), 0.5*CM80, 0) + IF(AND(CN$1 = CO$1, CO$2 = "Mixed"), 0.5*CO80, 0)</f>
        <v>0</v>
      </c>
      <c r="CO80" s="5">
        <f>IF('Athletes - Gold'!CO80+'Athletes - Silver'!CO80+'Athletes - Bronze'!CO80 &gt; 0, 'Athletes - Gold'!CO80*'Medal values'!$B$1+'Athletes - Silver'!CO80*'Medal values'!$B$2+'Athletes - Bronze'!CO80*'Medal values'!$B$3, "") + IF(AND(CO$1 = CN$1, CN$2 = "Mixed"), 0.5*CN80, 0) + IF(AND(CO$1 = CP$1, CP$2 = "Mixed"), 0.5*CP80, 0)</f>
        <v>0</v>
      </c>
      <c r="CP80" s="5">
        <f>IF('Athletes - Gold'!CP80+'Athletes - Silver'!CP80+'Athletes - Bronze'!CP80 &gt; 0, 'Athletes - Gold'!CP80*'Medal values'!$B$1+'Athletes - Silver'!CP80*'Medal values'!$B$2+'Athletes - Bronze'!CP80*'Medal values'!$B$3, "") + IF(AND(CP$1 = CO$1, CO$2 = "Mixed"), 0.5*CO80, 0) + IF(AND(CP$1 = CQ$1, CQ$2 = "Mixed"), 0.5*CQ80, 0)</f>
        <v>0</v>
      </c>
      <c r="CQ80" s="5">
        <f>IF('Athletes - Gold'!CQ80+'Athletes - Silver'!CQ80+'Athletes - Bronze'!CQ80 &gt; 0, 'Athletes - Gold'!CQ80*'Medal values'!$B$1+'Athletes - Silver'!CQ80*'Medal values'!$B$2+'Athletes - Bronze'!CQ80*'Medal values'!$B$3, "") + IF(AND(CQ$1 = CP$1, CP$2 = "Mixed"), 0.5*CP80, 0) + IF(AND(CQ$1 = CR$1, CR$2 = "Mixed"), 0.5*CR80, 0)</f>
        <v>0</v>
      </c>
      <c r="CR80" s="5">
        <f>IF('Athletes - Gold'!CR80+'Athletes - Silver'!CR80+'Athletes - Bronze'!CR80 &gt; 0, 'Athletes - Gold'!CR80*'Medal values'!$B$1+'Athletes - Silver'!CR80*'Medal values'!$B$2+'Athletes - Bronze'!CR80*'Medal values'!$B$3, "") + IF(AND(CR$1 = CQ$1, CQ$2 = "Mixed"), 0.5*CQ80, 0) + IF(AND(CR$1 = CS$1, CS$2 = "Mixed"), 0.5*CS80, 0)</f>
        <v>0</v>
      </c>
      <c r="CS80" s="5">
        <f>IF('Athletes - Gold'!CS80+'Athletes - Silver'!CS80+'Athletes - Bronze'!CS80 &gt; 0, 'Athletes - Gold'!CS80*'Medal values'!$B$1+'Athletes - Silver'!CS80*'Medal values'!$B$2+'Athletes - Bronze'!CS80*'Medal values'!$B$3, "") + IF(AND(CS$1 = CR$1, CR$2 = "Mixed"), 0.5*CR80, 0) + IF(AND(CS$1 = CT$1, CT$2 = "Mixed"), 0.5*CT80, 0)</f>
        <v>0</v>
      </c>
      <c r="CT80" s="5">
        <f>IF('Athletes - Gold'!CT80+'Athletes - Silver'!CT80+'Athletes - Bronze'!CT80 &gt; 0, 'Athletes - Gold'!CT80*'Medal values'!$B$1+'Athletes - Silver'!CT80*'Medal values'!$B$2+'Athletes - Bronze'!CT80*'Medal values'!$B$3, "") + IF(AND(CT$1 = CS$1, CS$2 = "Mixed"), 0.5*CS80, 0) + IF(AND(CT$1 = CU$1, CU$2 = "Mixed"), 0.5*CU80, 0)</f>
        <v>0</v>
      </c>
      <c r="CU80" s="5">
        <f>IF('Athletes - Gold'!CU80+'Athletes - Silver'!CU80+'Athletes - Bronze'!CU80 &gt; 0, 'Athletes - Gold'!CU80*'Medal values'!$B$1+'Athletes - Silver'!CU80*'Medal values'!$B$2+'Athletes - Bronze'!CU80*'Medal values'!$B$3, "") + IF(AND(CU$1 = CT$1, CT$2 = "Mixed"), 0.5*CT80, 0) + IF(AND(CU$1 = CV$1, CV$2 = "Mixed"), 0.5*CV80, 0)</f>
        <v>0</v>
      </c>
      <c r="CV80" s="5">
        <f>IF('Athletes - Gold'!CV80+'Athletes - Silver'!CV80+'Athletes - Bronze'!CV80 &gt; 0, 'Athletes - Gold'!CV80*'Medal values'!$B$1+'Athletes - Silver'!CV80*'Medal values'!$B$2+'Athletes - Bronze'!CV80*'Medal values'!$B$3, "") + IF(AND(CV$1 = CU$1, CU$2 = "Mixed"), 0.5*CU80, 0) + IF(AND(CV$1 = CW$1, CW$2 = "Mixed"), 0.5*CW80, 0)</f>
        <v>0</v>
      </c>
      <c r="CW80" s="5">
        <f t="shared" ref="CW80:CX80" si="79">SUMIF($B$2:$CV$2,CW$2, $B80:$CV80)</f>
        <v>7.002</v>
      </c>
      <c r="CX80" s="5">
        <f t="shared" si="79"/>
        <v>5.001001</v>
      </c>
      <c r="CY80" s="5">
        <f t="shared" si="3"/>
        <v>12.003001</v>
      </c>
    </row>
    <row r="81">
      <c r="A81" s="5" t="str">
        <f>Countries!A79</f>
        <v>SMR</v>
      </c>
      <c r="B81" s="5">
        <f>IF('Athletes - Gold'!B81+'Athletes - Silver'!B81+'Athletes - Bronze'!B81 &gt; 0, 'Athletes - Gold'!B81*'Medal values'!$B$1+'Athletes - Silver'!B81*'Medal values'!$B$2+'Athletes - Bronze'!B81*'Medal values'!$B$3, "") + IF(AND(B$1 = A$1, A$2 = "Mixed"), 0.5*A81, 0) + IF(AND(B$1 = C$1, C$2 = "Mixed"), 0.5*C81, 0)</f>
        <v>0</v>
      </c>
      <c r="C81" s="5">
        <f>IF('Athletes - Gold'!C81+'Athletes - Silver'!C81+'Athletes - Bronze'!C81 &gt; 0, 'Athletes - Gold'!C81*'Medal values'!$B$1+'Athletes - Silver'!C81*'Medal values'!$B$2+'Athletes - Bronze'!C81*'Medal values'!$B$3, "") + IF(AND(C$1 = B$1, B$2 = "Mixed"), 0.5*B81, 0) + IF(AND(C$1 = D$1, D$2 = "Mixed"), 0.5*D81, 0)</f>
        <v>0</v>
      </c>
      <c r="D81" s="5">
        <f>IF('Athletes - Gold'!D81+'Athletes - Silver'!D81+'Athletes - Bronze'!D81 &gt; 0, 'Athletes - Gold'!D81*'Medal values'!$B$1+'Athletes - Silver'!D81*'Medal values'!$B$2+'Athletes - Bronze'!D81*'Medal values'!$B$3, "") + IF(AND(D$1 = C$1, C$2 = "Mixed"), 0.5*C81, 0) + IF(AND(D$1 = E$1, E$2 = "Mixed"), 0.5*E81, 0)</f>
        <v>0</v>
      </c>
      <c r="E81" s="5">
        <f>IF('Athletes - Gold'!E81+'Athletes - Silver'!E81+'Athletes - Bronze'!E81 &gt; 0, 'Athletes - Gold'!E81*'Medal values'!$B$1+'Athletes - Silver'!E81*'Medal values'!$B$2+'Athletes - Bronze'!E81*'Medal values'!$B$3, "") + IF(AND(E$1 = D$1, D$2 = "Mixed"), 0.5*D81, 0) + IF(AND(E$1 = F$1, F$2 = "Mixed"), 0.5*F81, 0)</f>
        <v>0</v>
      </c>
      <c r="F81" s="5">
        <f>IF('Athletes - Gold'!F81+'Athletes - Silver'!F81+'Athletes - Bronze'!F81 &gt; 0, 'Athletes - Gold'!F81*'Medal values'!$B$1+'Athletes - Silver'!F81*'Medal values'!$B$2+'Athletes - Bronze'!F81*'Medal values'!$B$3, "") + IF(AND(F$1 = E$1, E$2 = "Mixed"), 0.5*E81, 0) + IF(AND(F$1 = G$1, G$2 = "Mixed"), 0.5*G81, 0)</f>
        <v>0</v>
      </c>
      <c r="G81" s="5">
        <f>IF('Athletes - Gold'!G81+'Athletes - Silver'!G81+'Athletes - Bronze'!G81 &gt; 0, 'Athletes - Gold'!G81*'Medal values'!$B$1+'Athletes - Silver'!G81*'Medal values'!$B$2+'Athletes - Bronze'!G81*'Medal values'!$B$3, "") + IF(AND(G$1 = F$1, F$2 = "Mixed"), 0.5*F81, 0) + IF(AND(G$1 = H$1, H$2 = "Mixed"), 0.5*H81, 0)</f>
        <v>0</v>
      </c>
      <c r="H81" s="5">
        <f>IF('Athletes - Gold'!H81+'Athletes - Silver'!H81+'Athletes - Bronze'!H81 &gt; 0, 'Athletes - Gold'!H81*'Medal values'!$B$1+'Athletes - Silver'!H81*'Medal values'!$B$2+'Athletes - Bronze'!H81*'Medal values'!$B$3, "") + IF(AND(H$1 = G$1, G$2 = "Mixed"), 0.5*G81, 0) + IF(AND(H$1 = I$1, I$2 = "Mixed"), 0.5*I81, 0)</f>
        <v>0</v>
      </c>
      <c r="I81" s="5">
        <f>IF('Athletes - Gold'!I81+'Athletes - Silver'!I81+'Athletes - Bronze'!I81 &gt; 0, 'Athletes - Gold'!I81*'Medal values'!$B$1+'Athletes - Silver'!I81*'Medal values'!$B$2+'Athletes - Bronze'!I81*'Medal values'!$B$3, "") + IF(AND(I$1 = H$1, H$2 = "Mixed"), 0.5*H81, 0) + IF(AND(I$1 = J$1, J$2 = "Mixed"), 0.5*J81, 0)</f>
        <v>0</v>
      </c>
      <c r="J81" s="5">
        <f>IF('Athletes - Gold'!J81+'Athletes - Silver'!J81+'Athletes - Bronze'!J81 &gt; 0, 'Athletes - Gold'!J81*'Medal values'!$B$1+'Athletes - Silver'!J81*'Medal values'!$B$2+'Athletes - Bronze'!J81*'Medal values'!$B$3, "") + IF(AND(J$1 = I$1, I$2 = "Mixed"), 0.5*I81, 0) + IF(AND(J$1 = K$1, K$2 = "Mixed"), 0.5*K81, 0)</f>
        <v>0</v>
      </c>
      <c r="K81" s="5">
        <f>IF('Athletes - Gold'!K81+'Athletes - Silver'!K81+'Athletes - Bronze'!K81 &gt; 0, 'Athletes - Gold'!K81*'Medal values'!$B$1+'Athletes - Silver'!K81*'Medal values'!$B$2+'Athletes - Bronze'!K81*'Medal values'!$B$3, "") + IF(AND(K$1 = J$1, J$2 = "Mixed"), 0.5*J81, 0) + IF(AND(K$1 = L$1, L$2 = "Mixed"), 0.5*L81, 0)</f>
        <v>0</v>
      </c>
      <c r="L81" s="5">
        <f>IF('Athletes - Gold'!L81+'Athletes - Silver'!L81+'Athletes - Bronze'!L81 &gt; 0, 'Athletes - Gold'!L81*'Medal values'!$B$1+'Athletes - Silver'!L81*'Medal values'!$B$2+'Athletes - Bronze'!L81*'Medal values'!$B$3, "") + IF(AND(L$1 = K$1, K$2 = "Mixed"), 0.5*K81, 0) + IF(AND(L$1 = M$1, M$2 = "Mixed"), 0.5*M81, 0)</f>
        <v>0</v>
      </c>
      <c r="M81" s="5">
        <f>IF('Athletes - Gold'!M81+'Athletes - Silver'!M81+'Athletes - Bronze'!M81 &gt; 0, 'Athletes - Gold'!M81*'Medal values'!$B$1+'Athletes - Silver'!M81*'Medal values'!$B$2+'Athletes - Bronze'!M81*'Medal values'!$B$3, "") + IF(AND(M$1 = L$1, L$2 = "Mixed"), 0.5*L81, 0) + IF(AND(M$1 = N$1, N$2 = "Mixed"), 0.5*N81, 0)</f>
        <v>0</v>
      </c>
      <c r="N81" s="5">
        <f>IF('Athletes - Gold'!N81+'Athletes - Silver'!N81+'Athletes - Bronze'!N81 &gt; 0, 'Athletes - Gold'!N81*'Medal values'!$B$1+'Athletes - Silver'!N81*'Medal values'!$B$2+'Athletes - Bronze'!N81*'Medal values'!$B$3, "") + IF(AND(N$1 = M$1, M$2 = "Mixed"), 0.5*M81, 0) + IF(AND(N$1 = O$1, O$2 = "Mixed"), 0.5*O81, 0)</f>
        <v>0</v>
      </c>
      <c r="O81" s="5">
        <f>IF('Athletes - Gold'!O81+'Athletes - Silver'!O81+'Athletes - Bronze'!O81 &gt; 0, 'Athletes - Gold'!O81*'Medal values'!$B$1+'Athletes - Silver'!O81*'Medal values'!$B$2+'Athletes - Bronze'!O81*'Medal values'!$B$3, "") + IF(AND(O$1 = N$1, N$2 = "Mixed"), 0.5*N81, 0) + IF(AND(O$1 = P$1, P$2 = "Mixed"), 0.5*P81, 0)</f>
        <v>0</v>
      </c>
      <c r="P81" s="5">
        <f>IF('Athletes - Gold'!P81+'Athletes - Silver'!P81+'Athletes - Bronze'!P81 &gt; 0, 'Athletes - Gold'!P81*'Medal values'!$B$1+'Athletes - Silver'!P81*'Medal values'!$B$2+'Athletes - Bronze'!P81*'Medal values'!$B$3, "") + IF(AND(P$1 = O$1, O$2 = "Mixed"), 0.5*O81, 0) + IF(AND(P$1 = Q$1, Q$2 = "Mixed"), 0.5*Q81, 0)</f>
        <v>0</v>
      </c>
      <c r="Q81" s="5">
        <f>IF('Athletes - Gold'!Q81+'Athletes - Silver'!Q81+'Athletes - Bronze'!Q81 &gt; 0, 'Athletes - Gold'!Q81*'Medal values'!$B$1+'Athletes - Silver'!Q81*'Medal values'!$B$2+'Athletes - Bronze'!Q81*'Medal values'!$B$3, "") + IF(AND(Q$1 = P$1, P$2 = "Mixed"), 0.5*P81, 0) + IF(AND(Q$1 = R$1, R$2 = "Mixed"), 0.5*R81, 0)</f>
        <v>0</v>
      </c>
      <c r="R81" s="5">
        <f>IF('Athletes - Gold'!R81+'Athletes - Silver'!R81+'Athletes - Bronze'!R81 &gt; 0, 'Athletes - Gold'!R81*'Medal values'!$B$1+'Athletes - Silver'!R81*'Medal values'!$B$2+'Athletes - Bronze'!R81*'Medal values'!$B$3, "") + IF(AND(R$1 = Q$1, Q$2 = "Mixed"), 0.5*Q81, 0) + IF(AND(R$1 = S$1, S$2 = "Mixed"), 0.5*S81, 0)</f>
        <v>0</v>
      </c>
      <c r="S81" s="5">
        <f>IF('Athletes - Gold'!S81+'Athletes - Silver'!S81+'Athletes - Bronze'!S81 &gt; 0, 'Athletes - Gold'!S81*'Medal values'!$B$1+'Athletes - Silver'!S81*'Medal values'!$B$2+'Athletes - Bronze'!S81*'Medal values'!$B$3, "") + IF(AND(S$1 = R$1, R$2 = "Mixed"), 0.5*R81, 0) + IF(AND(S$1 = T$1, T$2 = "Mixed"), 0.5*T81, 0)</f>
        <v>0</v>
      </c>
      <c r="T81" s="5">
        <f>IF('Athletes - Gold'!T81+'Athletes - Silver'!T81+'Athletes - Bronze'!T81 &gt; 0, 'Athletes - Gold'!T81*'Medal values'!$B$1+'Athletes - Silver'!T81*'Medal values'!$B$2+'Athletes - Bronze'!T81*'Medal values'!$B$3, "") + IF(AND(T$1 = S$1, S$2 = "Mixed"), 0.5*S81, 0) + IF(AND(T$1 = U$1, U$2 = "Mixed"), 0.5*U81, 0)</f>
        <v>0</v>
      </c>
      <c r="U81" s="5">
        <f>IF('Athletes - Gold'!U81+'Athletes - Silver'!U81+'Athletes - Bronze'!U81 &gt; 0, 'Athletes - Gold'!U81*'Medal values'!$B$1+'Athletes - Silver'!U81*'Medal values'!$B$2+'Athletes - Bronze'!U81*'Medal values'!$B$3, "") + IF(AND(U$1 = T$1, T$2 = "Mixed"), 0.5*T81, 0) + IF(AND(U$1 = V$1, V$2 = "Mixed"), 0.5*V81, 0)</f>
        <v>0</v>
      </c>
      <c r="V81" s="5">
        <f>IF('Athletes - Gold'!V81+'Athletes - Silver'!V81+'Athletes - Bronze'!V81 &gt; 0, 'Athletes - Gold'!V81*'Medal values'!$B$1+'Athletes - Silver'!V81*'Medal values'!$B$2+'Athletes - Bronze'!V81*'Medal values'!$B$3, "") + IF(AND(V$1 = U$1, U$2 = "Mixed"), 0.5*U81, 0) + IF(AND(V$1 = W$1, W$2 = "Mixed"), 0.5*W81, 0)</f>
        <v>0</v>
      </c>
      <c r="W81" s="5">
        <f>IF('Athletes - Gold'!W81+'Athletes - Silver'!W81+'Athletes - Bronze'!W81 &gt; 0, 'Athletes - Gold'!W81*'Medal values'!$B$1+'Athletes - Silver'!W81*'Medal values'!$B$2+'Athletes - Bronze'!W81*'Medal values'!$B$3, "") + IF(AND(W$1 = V$1, V$2 = "Mixed"), 0.5*V81, 0) + IF(AND(W$1 = X$1, X$2 = "Mixed"), 0.5*X81, 0)</f>
        <v>0</v>
      </c>
      <c r="X81" s="5">
        <f>IF('Athletes - Gold'!X81+'Athletes - Silver'!X81+'Athletes - Bronze'!X81 &gt; 0, 'Athletes - Gold'!X81*'Medal values'!$B$1+'Athletes - Silver'!X81*'Medal values'!$B$2+'Athletes - Bronze'!X81*'Medal values'!$B$3, "") + IF(AND(X$1 = W$1, W$2 = "Mixed"), 0.5*W81, 0) + IF(AND(X$1 = Y$1, Y$2 = "Mixed"), 0.5*Y81, 0)</f>
        <v>0</v>
      </c>
      <c r="Y81" s="5">
        <f>IF('Athletes - Gold'!Y81+'Athletes - Silver'!Y81+'Athletes - Bronze'!Y81 &gt; 0, 'Athletes - Gold'!Y81*'Medal values'!$B$1+'Athletes - Silver'!Y81*'Medal values'!$B$2+'Athletes - Bronze'!Y81*'Medal values'!$B$3, "") + IF(AND(Y$1 = X$1, X$2 = "Mixed"), 0.5*X81, 0) + IF(AND(Y$1 = Z$1, Z$2 = "Mixed"), 0.5*Z81, 0)</f>
        <v>0</v>
      </c>
      <c r="Z81" s="5">
        <f>IF('Athletes - Gold'!Z81+'Athletes - Silver'!Z81+'Athletes - Bronze'!Z81 &gt; 0, 'Athletes - Gold'!Z81*'Medal values'!$B$1+'Athletes - Silver'!Z81*'Medal values'!$B$2+'Athletes - Bronze'!Z81*'Medal values'!$B$3, "") + IF(AND(Z$1 = Y$1, Y$2 = "Mixed"), 0.5*Y81, 0) + IF(AND(Z$1 = AA$1, AA$2 = "Mixed"), 0.5*AA81, 0)</f>
        <v>0</v>
      </c>
      <c r="AA81" s="5">
        <f>IF('Athletes - Gold'!AA81+'Athletes - Silver'!AA81+'Athletes - Bronze'!AA81 &gt; 0, 'Athletes - Gold'!AA81*'Medal values'!$B$1+'Athletes - Silver'!AA81*'Medal values'!$B$2+'Athletes - Bronze'!AA81*'Medal values'!$B$3, "") + IF(AND(AA$1 = Z$1, Z$2 = "Mixed"), 0.5*Z81, 0) + IF(AND(AA$1 = AB$1, AB$2 = "Mixed"), 0.5*AB81, 0)</f>
        <v>0</v>
      </c>
      <c r="AB81" s="5">
        <f>IF('Athletes - Gold'!AB81+'Athletes - Silver'!AB81+'Athletes - Bronze'!AB81 &gt; 0, 'Athletes - Gold'!AB81*'Medal values'!$B$1+'Athletes - Silver'!AB81*'Medal values'!$B$2+'Athletes - Bronze'!AB81*'Medal values'!$B$3, "") + IF(AND(AB$1 = AA$1, AA$2 = "Mixed"), 0.5*AA81, 0) + IF(AND(AB$1 = AC$1, AC$2 = "Mixed"), 0.5*AC81, 0)</f>
        <v>0</v>
      </c>
      <c r="AC81" s="5">
        <f>IF('Athletes - Gold'!AC81+'Athletes - Silver'!AC81+'Athletes - Bronze'!AC81 &gt; 0, 'Athletes - Gold'!AC81*'Medal values'!$B$1+'Athletes - Silver'!AC81*'Medal values'!$B$2+'Athletes - Bronze'!AC81*'Medal values'!$B$3, "") + IF(AND(AC$1 = AB$1, AB$2 = "Mixed"), 0.5*AB81, 0) + IF(AND(AC$1 = AD$1, AD$2 = "Mixed"), 0.5*AD81, 0)</f>
        <v>0</v>
      </c>
      <c r="AD81" s="5">
        <f>IF('Athletes - Gold'!AD81+'Athletes - Silver'!AD81+'Athletes - Bronze'!AD81 &gt; 0, 'Athletes - Gold'!AD81*'Medal values'!$B$1+'Athletes - Silver'!AD81*'Medal values'!$B$2+'Athletes - Bronze'!AD81*'Medal values'!$B$3, "") + IF(AND(AD$1 = AC$1, AC$2 = "Mixed"), 0.5*AC81, 0) + IF(AND(AD$1 = AE$1, AE$2 = "Mixed"), 0.5*AE81, 0)</f>
        <v>0</v>
      </c>
      <c r="AE81" s="5">
        <f>IF('Athletes - Gold'!AE81+'Athletes - Silver'!AE81+'Athletes - Bronze'!AE81 &gt; 0, 'Athletes - Gold'!AE81*'Medal values'!$B$1+'Athletes - Silver'!AE81*'Medal values'!$B$2+'Athletes - Bronze'!AE81*'Medal values'!$B$3, "") + IF(AND(AE$1 = AD$1, AD$2 = "Mixed"), 0.5*AD81, 0) + IF(AND(AE$1 = AF$1, AF$2 = "Mixed"), 0.5*AF81, 0)</f>
        <v>0</v>
      </c>
      <c r="AF81" s="5">
        <f>IF('Athletes - Gold'!AF81+'Athletes - Silver'!AF81+'Athletes - Bronze'!AF81 &gt; 0, 'Athletes - Gold'!AF81*'Medal values'!$B$1+'Athletes - Silver'!AF81*'Medal values'!$B$2+'Athletes - Bronze'!AF81*'Medal values'!$B$3, "") + IF(AND(AF$1 = AE$1, AE$2 = "Mixed"), 0.5*AE81, 0) + IF(AND(AF$1 = AG$1, AG$2 = "Mixed"), 0.5*AG81, 0)</f>
        <v>0</v>
      </c>
      <c r="AG81" s="5">
        <f>IF('Athletes - Gold'!AG81+'Athletes - Silver'!AG81+'Athletes - Bronze'!AG81 &gt; 0, 'Athletes - Gold'!AG81*'Medal values'!$B$1+'Athletes - Silver'!AG81*'Medal values'!$B$2+'Athletes - Bronze'!AG81*'Medal values'!$B$3, "") + IF(AND(AG$1 = AF$1, AF$2 = "Mixed"), 0.5*AF81, 0) + IF(AND(AG$1 = AH$1, AH$2 = "Mixed"), 0.5*AH81, 0)</f>
        <v>0</v>
      </c>
      <c r="AH81" s="5">
        <f>IF('Athletes - Gold'!AH81+'Athletes - Silver'!AH81+'Athletes - Bronze'!AH81 &gt; 0, 'Athletes - Gold'!AH81*'Medal values'!$B$1+'Athletes - Silver'!AH81*'Medal values'!$B$2+'Athletes - Bronze'!AH81*'Medal values'!$B$3, "") + IF(AND(AH$1 = AG$1, AG$2 = "Mixed"), 0.5*AG81, 0) + IF(AND(AH$1 = AI$1, AI$2 = "Mixed"), 0.5*AI81, 0)</f>
        <v>0</v>
      </c>
      <c r="AI81" s="5">
        <f>IF('Athletes - Gold'!AI81+'Athletes - Silver'!AI81+'Athletes - Bronze'!AI81 &gt; 0, 'Athletes - Gold'!AI81*'Medal values'!$B$1+'Athletes - Silver'!AI81*'Medal values'!$B$2+'Athletes - Bronze'!AI81*'Medal values'!$B$3, "") + IF(AND(AI$1 = AH$1, AH$2 = "Mixed"), 0.5*AH81, 0) + IF(AND(AI$1 = AJ$1, AJ$2 = "Mixed"), 0.5*AJ81, 0)</f>
        <v>0</v>
      </c>
      <c r="AJ81" s="5">
        <f>IF('Athletes - Gold'!AJ81+'Athletes - Silver'!AJ81+'Athletes - Bronze'!AJ81 &gt; 0, 'Athletes - Gold'!AJ81*'Medal values'!$B$1+'Athletes - Silver'!AJ81*'Medal values'!$B$2+'Athletes - Bronze'!AJ81*'Medal values'!$B$3, "") + IF(AND(AJ$1 = AI$1, AI$2 = "Mixed"), 0.5*AI81, 0) + IF(AND(AJ$1 = AK$1, AK$2 = "Mixed"), 0.5*AK81, 0)</f>
        <v>0</v>
      </c>
      <c r="AK81" s="5">
        <f>IF('Athletes - Gold'!AK81+'Athletes - Silver'!AK81+'Athletes - Bronze'!AK81 &gt; 0, 'Athletes - Gold'!AK81*'Medal values'!$B$1+'Athletes - Silver'!AK81*'Medal values'!$B$2+'Athletes - Bronze'!AK81*'Medal values'!$B$3, "") + IF(AND(AK$1 = AJ$1, AJ$2 = "Mixed"), 0.5*AJ81, 0) + IF(AND(AK$1 = AL$1, AL$2 = "Mixed"), 0.5*AL81, 0)</f>
        <v>0</v>
      </c>
      <c r="AL81" s="5">
        <f>IF('Athletes - Gold'!AL81+'Athletes - Silver'!AL81+'Athletes - Bronze'!AL81 &gt; 0, 'Athletes - Gold'!AL81*'Medal values'!$B$1+'Athletes - Silver'!AL81*'Medal values'!$B$2+'Athletes - Bronze'!AL81*'Medal values'!$B$3, "") + IF(AND(AL$1 = AK$1, AK$2 = "Mixed"), 0.5*AK81, 0) + IF(AND(AL$1 = AM$1, AM$2 = "Mixed"), 0.5*AM81, 0)</f>
        <v>0</v>
      </c>
      <c r="AM81" s="5">
        <f>IF('Athletes - Gold'!AM81+'Athletes - Silver'!AM81+'Athletes - Bronze'!AM81 &gt; 0, 'Athletes - Gold'!AM81*'Medal values'!$B$1+'Athletes - Silver'!AM81*'Medal values'!$B$2+'Athletes - Bronze'!AM81*'Medal values'!$B$3, "") + IF(AND(AM$1 = AL$1, AL$2 = "Mixed"), 0.5*AL81, 0) + IF(AND(AM$1 = AN$1, AN$2 = "Mixed"), 0.5*AN81, 0)</f>
        <v>0</v>
      </c>
      <c r="AN81" s="5">
        <f>IF('Athletes - Gold'!AN81+'Athletes - Silver'!AN81+'Athletes - Bronze'!AN81 &gt; 0, 'Athletes - Gold'!AN81*'Medal values'!$B$1+'Athletes - Silver'!AN81*'Medal values'!$B$2+'Athletes - Bronze'!AN81*'Medal values'!$B$3, "") + IF(AND(AN$1 = AM$1, AM$2 = "Mixed"), 0.5*AM81, 0) + IF(AND(AN$1 = AO$1, AO$2 = "Mixed"), 0.5*AO81, 0)</f>
        <v>0</v>
      </c>
      <c r="AO81" s="5">
        <f>IF('Athletes - Gold'!AO81+'Athletes - Silver'!AO81+'Athletes - Bronze'!AO81 &gt; 0, 'Athletes - Gold'!AO81*'Medal values'!$B$1+'Athletes - Silver'!AO81*'Medal values'!$B$2+'Athletes - Bronze'!AO81*'Medal values'!$B$3, "") + IF(AND(AO$1 = AN$1, AN$2 = "Mixed"), 0.5*AN81, 0) + IF(AND(AO$1 = AP$1, AP$2 = "Mixed"), 0.5*AP81, 0)</f>
        <v>0</v>
      </c>
      <c r="AP81" s="5">
        <f>IF('Athletes - Gold'!AP81+'Athletes - Silver'!AP81+'Athletes - Bronze'!AP81 &gt; 0, 'Athletes - Gold'!AP81*'Medal values'!$B$1+'Athletes - Silver'!AP81*'Medal values'!$B$2+'Athletes - Bronze'!AP81*'Medal values'!$B$3, "") + IF(AND(AP$1 = AO$1, AO$2 = "Mixed"), 0.5*AO81, 0) + IF(AND(AP$1 = AQ$1, AQ$2 = "Mixed"), 0.5*AQ81, 0)</f>
        <v>0</v>
      </c>
      <c r="AQ81" s="5">
        <f>IF('Athletes - Gold'!AQ81+'Athletes - Silver'!AQ81+'Athletes - Bronze'!AQ81 &gt; 0, 'Athletes - Gold'!AQ81*'Medal values'!$B$1+'Athletes - Silver'!AQ81*'Medal values'!$B$2+'Athletes - Bronze'!AQ81*'Medal values'!$B$3, "") + IF(AND(AQ$1 = AP$1, AP$2 = "Mixed"), 0.5*AP81, 0) + IF(AND(AQ$1 = AR$1, AR$2 = "Mixed"), 0.5*AR81, 0)</f>
        <v>0</v>
      </c>
      <c r="AR81" s="5">
        <f>IF('Athletes - Gold'!AR81+'Athletes - Silver'!AR81+'Athletes - Bronze'!AR81 &gt; 0, 'Athletes - Gold'!AR81*'Medal values'!$B$1+'Athletes - Silver'!AR81*'Medal values'!$B$2+'Athletes - Bronze'!AR81*'Medal values'!$B$3, "") + IF(AND(AR$1 = AQ$1, AQ$2 = "Mixed"), 0.5*AQ81, 0) + IF(AND(AR$1 = AS$1, AS$2 = "Mixed"), 0.5*AS81, 0)</f>
        <v>0</v>
      </c>
      <c r="AS81" s="5">
        <f>IF('Athletes - Gold'!AS81+'Athletes - Silver'!AS81+'Athletes - Bronze'!AS81 &gt; 0, 'Athletes - Gold'!AS81*'Medal values'!$B$1+'Athletes - Silver'!AS81*'Medal values'!$B$2+'Athletes - Bronze'!AS81*'Medal values'!$B$3, "") + IF(AND(AS$1 = AR$1, AR$2 = "Mixed"), 0.5*AR81, 0) + IF(AND(AS$1 = AT$1, AT$2 = "Mixed"), 0.5*AT81, 0)</f>
        <v>0</v>
      </c>
      <c r="AT81" s="5">
        <f>IF('Athletes - Gold'!AT81+'Athletes - Silver'!AT81+'Athletes - Bronze'!AT81 &gt; 0, 'Athletes - Gold'!AT81*'Medal values'!$B$1+'Athletes - Silver'!AT81*'Medal values'!$B$2+'Athletes - Bronze'!AT81*'Medal values'!$B$3, "") + IF(AND(AT$1 = AS$1, AS$2 = "Mixed"), 0.5*AS81, 0) + IF(AND(AT$1 = AU$1, AU$2 = "Mixed"), 0.5*AU81, 0)</f>
        <v>0</v>
      </c>
      <c r="AU81" s="5">
        <f>IF('Athletes - Gold'!AU81+'Athletes - Silver'!AU81+'Athletes - Bronze'!AU81 &gt; 0, 'Athletes - Gold'!AU81*'Medal values'!$B$1+'Athletes - Silver'!AU81*'Medal values'!$B$2+'Athletes - Bronze'!AU81*'Medal values'!$B$3, "") + IF(AND(AU$1 = AT$1, AT$2 = "Mixed"), 0.5*AT81, 0) + IF(AND(AU$1 = AV$1, AV$2 = "Mixed"), 0.5*AV81, 0)</f>
        <v>0</v>
      </c>
      <c r="AV81" s="5">
        <f>IF('Athletes - Gold'!AV81+'Athletes - Silver'!AV81+'Athletes - Bronze'!AV81 &gt; 0, 'Athletes - Gold'!AV81*'Medal values'!$B$1+'Athletes - Silver'!AV81*'Medal values'!$B$2+'Athletes - Bronze'!AV81*'Medal values'!$B$3, "") + IF(AND(AV$1 = AU$1, AU$2 = "Mixed"), 0.5*AU81, 0) + IF(AND(AV$1 = AW$1, AW$2 = "Mixed"), 0.5*AW81, 0)</f>
        <v>0</v>
      </c>
      <c r="AW81" s="5">
        <f>IF('Athletes - Gold'!AW81+'Athletes - Silver'!AW81+'Athletes - Bronze'!AW81 &gt; 0, 'Athletes - Gold'!AW81*'Medal values'!$B$1+'Athletes - Silver'!AW81*'Medal values'!$B$2+'Athletes - Bronze'!AW81*'Medal values'!$B$3, "") + IF(AND(AW$1 = AV$1, AV$2 = "Mixed"), 0.5*AV81, 0) + IF(AND(AW$1 = AX$1, AX$2 = "Mixed"), 0.5*AX81, 0)</f>
        <v>0</v>
      </c>
      <c r="AX81" s="5">
        <f>IF('Athletes - Gold'!AX81+'Athletes - Silver'!AX81+'Athletes - Bronze'!AX81 &gt; 0, 'Athletes - Gold'!AX81*'Medal values'!$B$1+'Athletes - Silver'!AX81*'Medal values'!$B$2+'Athletes - Bronze'!AX81*'Medal values'!$B$3, "") + IF(AND(AX$1 = AW$1, AW$2 = "Mixed"), 0.5*AW81, 0) + IF(AND(AX$1 = AY$1, AY$2 = "Mixed"), 0.5*AY81, 0)</f>
        <v>0</v>
      </c>
      <c r="AY81" s="5">
        <f>IF('Athletes - Gold'!AY81+'Athletes - Silver'!AY81+'Athletes - Bronze'!AY81 &gt; 0, 'Athletes - Gold'!AY81*'Medal values'!$B$1+'Athletes - Silver'!AY81*'Medal values'!$B$2+'Athletes - Bronze'!AY81*'Medal values'!$B$3, "") + IF(AND(AY$1 = AX$1, AX$2 = "Mixed"), 0.5*AX81, 0) + IF(AND(AY$1 = AZ$1, AZ$2 = "Mixed"), 0.5*AZ81, 0)</f>
        <v>0</v>
      </c>
      <c r="AZ81" s="5">
        <f>IF('Athletes - Gold'!AZ81+'Athletes - Silver'!AZ81+'Athletes - Bronze'!AZ81 &gt; 0, 'Athletes - Gold'!AZ81*'Medal values'!$B$1+'Athletes - Silver'!AZ81*'Medal values'!$B$2+'Athletes - Bronze'!AZ81*'Medal values'!$B$3, "") + IF(AND(AZ$1 = AY$1, AY$2 = "Mixed"), 0.5*AY81, 0) + IF(AND(AZ$1 = BA$1, BA$2 = "Mixed"), 0.5*BA81, 0)</f>
        <v>0</v>
      </c>
      <c r="BA81" s="5">
        <f>IF('Athletes - Gold'!BA81+'Athletes - Silver'!BA81+'Athletes - Bronze'!BA81 &gt; 0, 'Athletes - Gold'!BA81*'Medal values'!$B$1+'Athletes - Silver'!BA81*'Medal values'!$B$2+'Athletes - Bronze'!BA81*'Medal values'!$B$3, "") + IF(AND(BA$1 = AZ$1, AZ$2 = "Mixed"), 0.5*AZ81, 0) + IF(AND(BA$1 = BB$1, BB$2 = "Mixed"), 0.5*BB81, 0)</f>
        <v>0</v>
      </c>
      <c r="BB81" s="5">
        <f>IF('Athletes - Gold'!BB81+'Athletes - Silver'!BB81+'Athletes - Bronze'!BB81 &gt; 0, 'Athletes - Gold'!BB81*'Medal values'!$B$1+'Athletes - Silver'!BB81*'Medal values'!$B$2+'Athletes - Bronze'!BB81*'Medal values'!$B$3, "") + IF(AND(BB$1 = BA$1, BA$2 = "Mixed"), 0.5*BA81, 0) + IF(AND(BB$1 = BC$1, BC$2 = "Mixed"), 0.5*BC81, 0)</f>
        <v>0</v>
      </c>
      <c r="BC81" s="5">
        <f>IF('Athletes - Gold'!BC81+'Athletes - Silver'!BC81+'Athletes - Bronze'!BC81 &gt; 0, 'Athletes - Gold'!BC81*'Medal values'!$B$1+'Athletes - Silver'!BC81*'Medal values'!$B$2+'Athletes - Bronze'!BC81*'Medal values'!$B$3, "") + IF(AND(BC$1 = BB$1, BB$2 = "Mixed"), 0.5*BB81, 0) + IF(AND(BC$1 = BD$1, BD$2 = "Mixed"), 0.5*BD81, 0)</f>
        <v>0</v>
      </c>
      <c r="BD81" s="5">
        <f>IF('Athletes - Gold'!BD81+'Athletes - Silver'!BD81+'Athletes - Bronze'!BD81 &gt; 0, 'Athletes - Gold'!BD81*'Medal values'!$B$1+'Athletes - Silver'!BD81*'Medal values'!$B$2+'Athletes - Bronze'!BD81*'Medal values'!$B$3, "") + IF(AND(BD$1 = BC$1, BC$2 = "Mixed"), 0.5*BC81, 0) + IF(AND(BD$1 = BE$1, BE$2 = "Mixed"), 0.5*BE81, 0)</f>
        <v>0</v>
      </c>
      <c r="BE81" s="5">
        <f>IF('Athletes - Gold'!BE81+'Athletes - Silver'!BE81+'Athletes - Bronze'!BE81 &gt; 0, 'Athletes - Gold'!BE81*'Medal values'!$B$1+'Athletes - Silver'!BE81*'Medal values'!$B$2+'Athletes - Bronze'!BE81*'Medal values'!$B$3, "") + IF(AND(BE$1 = BD$1, BD$2 = "Mixed"), 0.5*BD81, 0) + IF(AND(BE$1 = BF$1, BF$2 = "Mixed"), 0.5*BF81, 0)</f>
        <v>0</v>
      </c>
      <c r="BF81" s="5">
        <f>IF('Athletes - Gold'!BF81+'Athletes - Silver'!BF81+'Athletes - Bronze'!BF81 &gt; 0, 'Athletes - Gold'!BF81*'Medal values'!$B$1+'Athletes - Silver'!BF81*'Medal values'!$B$2+'Athletes - Bronze'!BF81*'Medal values'!$B$3, "") + IF(AND(BF$1 = BE$1, BE$2 = "Mixed"), 0.5*BE81, 0) + IF(AND(BF$1 = BG$1, BG$2 = "Mixed"), 0.5*BG81, 0)</f>
        <v>0</v>
      </c>
      <c r="BG81" s="5">
        <f>IF('Athletes - Gold'!BG81+'Athletes - Silver'!BG81+'Athletes - Bronze'!BG81 &gt; 0, 'Athletes - Gold'!BG81*'Medal values'!$B$1+'Athletes - Silver'!BG81*'Medal values'!$B$2+'Athletes - Bronze'!BG81*'Medal values'!$B$3, "") + IF(AND(BG$1 = BF$1, BF$2 = "Mixed"), 0.5*BF81, 0) + IF(AND(BG$1 = BH$1, BH$2 = "Mixed"), 0.5*BH81, 0)</f>
        <v>0</v>
      </c>
      <c r="BH81" s="5">
        <f>IF('Athletes - Gold'!BH81+'Athletes - Silver'!BH81+'Athletes - Bronze'!BH81 &gt; 0, 'Athletes - Gold'!BH81*'Medal values'!$B$1+'Athletes - Silver'!BH81*'Medal values'!$B$2+'Athletes - Bronze'!BH81*'Medal values'!$B$3, "") + IF(AND(BH$1 = BG$1, BG$2 = "Mixed"), 0.5*BG81, 0) + IF(AND(BH$1 = BI$1, BI$2 = "Mixed"), 0.5*BI81, 0)</f>
        <v>0</v>
      </c>
      <c r="BI81" s="5">
        <f>IF('Athletes - Gold'!BI81+'Athletes - Silver'!BI81+'Athletes - Bronze'!BI81 &gt; 0, 'Athletes - Gold'!BI81*'Medal values'!$B$1+'Athletes - Silver'!BI81*'Medal values'!$B$2+'Athletes - Bronze'!BI81*'Medal values'!$B$3, "") + IF(AND(BI$1 = BH$1, BH$2 = "Mixed"), 0.5*BH81, 0) + IF(AND(BI$1 = BJ$1, BJ$2 = "Mixed"), 0.5*BJ81, 0)</f>
        <v>0</v>
      </c>
      <c r="BJ81" s="5">
        <f>IF('Athletes - Gold'!BJ81+'Athletes - Silver'!BJ81+'Athletes - Bronze'!BJ81 &gt; 0, 'Athletes - Gold'!BJ81*'Medal values'!$B$1+'Athletes - Silver'!BJ81*'Medal values'!$B$2+'Athletes - Bronze'!BJ81*'Medal values'!$B$3, "") + IF(AND(BJ$1 = BI$1, BI$2 = "Mixed"), 0.5*BI81, 0) + IF(AND(BJ$1 = BK$1, BK$2 = "Mixed"), 0.5*BK81, 0)</f>
        <v>0</v>
      </c>
      <c r="BK81" s="5">
        <f>IF('Athletes - Gold'!BK81+'Athletes - Silver'!BK81+'Athletes - Bronze'!BK81 &gt; 0, 'Athletes - Gold'!BK81*'Medal values'!$B$1+'Athletes - Silver'!BK81*'Medal values'!$B$2+'Athletes - Bronze'!BK81*'Medal values'!$B$3, "") + IF(AND(BK$1 = BJ$1, BJ$2 = "Mixed"), 0.5*BJ81, 0) + IF(AND(BK$1 = BL$1, BL$2 = "Mixed"), 0.5*BL81, 0)</f>
        <v>0</v>
      </c>
      <c r="BL81" s="5">
        <f>IF('Athletes - Gold'!BL81+'Athletes - Silver'!BL81+'Athletes - Bronze'!BL81 &gt; 0, 'Athletes - Gold'!BL81*'Medal values'!$B$1+'Athletes - Silver'!BL81*'Medal values'!$B$2+'Athletes - Bronze'!BL81*'Medal values'!$B$3, "") + IF(AND(BL$1 = BK$1, BK$2 = "Mixed"), 0.5*BK81, 0) + IF(AND(BL$1 = BM$1, BM$2 = "Mixed"), 0.5*BM81, 0)</f>
        <v>0</v>
      </c>
      <c r="BM81" s="5">
        <f>IF('Athletes - Gold'!BM81+'Athletes - Silver'!BM81+'Athletes - Bronze'!BM81 &gt; 0, 'Athletes - Gold'!BM81*'Medal values'!$B$1+'Athletes - Silver'!BM81*'Medal values'!$B$2+'Athletes - Bronze'!BM81*'Medal values'!$B$3, "") + IF(AND(BM$1 = BL$1, BL$2 = "Mixed"), 0.5*BL81, 0) + IF(AND(BM$1 = BN$1, BN$2 = "Mixed"), 0.5*BN81, 0)</f>
        <v>0</v>
      </c>
      <c r="BN81" s="5">
        <f>IF('Athletes - Gold'!BN81+'Athletes - Silver'!BN81+'Athletes - Bronze'!BN81 &gt; 0, 'Athletes - Gold'!BN81*'Medal values'!$B$1+'Athletes - Silver'!BN81*'Medal values'!$B$2+'Athletes - Bronze'!BN81*'Medal values'!$B$3, "") + IF(AND(BN$1 = BM$1, BM$2 = "Mixed"), 0.5*BM81, 0) + IF(AND(BN$1 = BO$1, BO$2 = "Mixed"), 0.5*BO81, 0)</f>
        <v>0</v>
      </c>
      <c r="BO81" s="5">
        <f>IF('Athletes - Gold'!BO81+'Athletes - Silver'!BO81+'Athletes - Bronze'!BO81 &gt; 0, 'Athletes - Gold'!BO81*'Medal values'!$B$1+'Athletes - Silver'!BO81*'Medal values'!$B$2+'Athletes - Bronze'!BO81*'Medal values'!$B$3, "") + IF(AND(BO$1 = BN$1, BN$2 = "Mixed"), 0.5*BN81, 0) + IF(AND(BO$1 = BP$1, BP$2 = "Mixed"), 0.5*BP81, 0)</f>
        <v>0</v>
      </c>
      <c r="BP81" s="5">
        <f>IF('Athletes - Gold'!BP81+'Athletes - Silver'!BP81+'Athletes - Bronze'!BP81 &gt; 0, 'Athletes - Gold'!BP81*'Medal values'!$B$1+'Athletes - Silver'!BP81*'Medal values'!$B$2+'Athletes - Bronze'!BP81*'Medal values'!$B$3, "") + IF(AND(BP$1 = BO$1, BO$2 = "Mixed"), 0.5*BO81, 0) + IF(AND(BP$1 = BQ$1, BQ$2 = "Mixed"), 0.5*BQ81, 0)</f>
        <v>2.000001</v>
      </c>
      <c r="BQ81" s="5">
        <f>IF('Athletes - Gold'!BQ81+'Athletes - Silver'!BQ81+'Athletes - Bronze'!BQ81 &gt; 0, 'Athletes - Gold'!BQ81*'Medal values'!$B$1+'Athletes - Silver'!BQ81*'Medal values'!$B$2+'Athletes - Bronze'!BQ81*'Medal values'!$B$3, "") + IF(AND(BQ$1 = BP$1, BP$2 = "Mixed"), 0.5*BP81, 0) + IF(AND(BQ$1 = BR$1, BR$2 = "Mixed"), 0.5*BR81, 0)</f>
        <v>4.000002</v>
      </c>
      <c r="BR81" s="5">
        <f>IF('Athletes - Gold'!BR81+'Athletes - Silver'!BR81+'Athletes - Bronze'!BR81 &gt; 0, 'Athletes - Gold'!BR81*'Medal values'!$B$1+'Athletes - Silver'!BR81*'Medal values'!$B$2+'Athletes - Bronze'!BR81*'Medal values'!$B$3, "") + IF(AND(BR$1 = BQ$1, BQ$2 = "Mixed"), 0.5*BQ81, 0) + IF(AND(BR$1 = BS$1, BS$2 = "Mixed"), 0.5*BS81, 0)</f>
        <v>3.000001</v>
      </c>
      <c r="BS81" s="5">
        <f>IF('Athletes - Gold'!BS81+'Athletes - Silver'!BS81+'Athletes - Bronze'!BS81 &gt; 0, 'Athletes - Gold'!BS81*'Medal values'!$B$1+'Athletes - Silver'!BS81*'Medal values'!$B$2+'Athletes - Bronze'!BS81*'Medal values'!$B$3, "") + IF(AND(BS$1 = BR$1, BR$2 = "Mixed"), 0.5*BR81, 0) + IF(AND(BS$1 = BT$1, BT$2 = "Mixed"), 0.5*BT81, 0)</f>
        <v>0</v>
      </c>
      <c r="BT81" s="5">
        <f>IF('Athletes - Gold'!BT81+'Athletes - Silver'!BT81+'Athletes - Bronze'!BT81 &gt; 0, 'Athletes - Gold'!BT81*'Medal values'!$B$1+'Athletes - Silver'!BT81*'Medal values'!$B$2+'Athletes - Bronze'!BT81*'Medal values'!$B$3, "") + IF(AND(BT$1 = BS$1, BS$2 = "Mixed"), 0.5*BS81, 0) + IF(AND(BT$1 = BU$1, BU$2 = "Mixed"), 0.5*BU81, 0)</f>
        <v>0</v>
      </c>
      <c r="BU81" s="5">
        <f>IF('Athletes - Gold'!BU81+'Athletes - Silver'!BU81+'Athletes - Bronze'!BU81 &gt; 0, 'Athletes - Gold'!BU81*'Medal values'!$B$1+'Athletes - Silver'!BU81*'Medal values'!$B$2+'Athletes - Bronze'!BU81*'Medal values'!$B$3, "") + IF(AND(BU$1 = BT$1, BT$2 = "Mixed"), 0.5*BT81, 0) + IF(AND(BU$1 = BV$1, BV$2 = "Mixed"), 0.5*BV81, 0)</f>
        <v>0</v>
      </c>
      <c r="BV81" s="5">
        <f>IF('Athletes - Gold'!BV81+'Athletes - Silver'!BV81+'Athletes - Bronze'!BV81 &gt; 0, 'Athletes - Gold'!BV81*'Medal values'!$B$1+'Athletes - Silver'!BV81*'Medal values'!$B$2+'Athletes - Bronze'!BV81*'Medal values'!$B$3, "") + IF(AND(BV$1 = BU$1, BU$2 = "Mixed"), 0.5*BU81, 0) + IF(AND(BV$1 = BW$1, BW$2 = "Mixed"), 0.5*BW81, 0)</f>
        <v>0</v>
      </c>
      <c r="BW81" s="5">
        <f>IF('Athletes - Gold'!BW81+'Athletes - Silver'!BW81+'Athletes - Bronze'!BW81 &gt; 0, 'Athletes - Gold'!BW81*'Medal values'!$B$1+'Athletes - Silver'!BW81*'Medal values'!$B$2+'Athletes - Bronze'!BW81*'Medal values'!$B$3, "") + IF(AND(BW$1 = BV$1, BV$2 = "Mixed"), 0.5*BV81, 0) + IF(AND(BW$1 = BX$1, BX$2 = "Mixed"), 0.5*BX81, 0)</f>
        <v>0</v>
      </c>
      <c r="BX81" s="5">
        <f>IF('Athletes - Gold'!BX81+'Athletes - Silver'!BX81+'Athletes - Bronze'!BX81 &gt; 0, 'Athletes - Gold'!BX81*'Medal values'!$B$1+'Athletes - Silver'!BX81*'Medal values'!$B$2+'Athletes - Bronze'!BX81*'Medal values'!$B$3, "") + IF(AND(BX$1 = BW$1, BW$2 = "Mixed"), 0.5*BW81, 0) + IF(AND(BX$1 = BY$1, BY$2 = "Mixed"), 0.5*BY81, 0)</f>
        <v>0</v>
      </c>
      <c r="BY81" s="5">
        <f>IF('Athletes - Gold'!BY81+'Athletes - Silver'!BY81+'Athletes - Bronze'!BY81 &gt; 0, 'Athletes - Gold'!BY81*'Medal values'!$B$1+'Athletes - Silver'!BY81*'Medal values'!$B$2+'Athletes - Bronze'!BY81*'Medal values'!$B$3, "") + IF(AND(BY$1 = BX$1, BX$2 = "Mixed"), 0.5*BX81, 0) + IF(AND(BY$1 = BZ$1, BZ$2 = "Mixed"), 0.5*BZ81, 0)</f>
        <v>0</v>
      </c>
      <c r="BZ81" s="5">
        <f>IF('Athletes - Gold'!BZ81+'Athletes - Silver'!BZ81+'Athletes - Bronze'!BZ81 &gt; 0, 'Athletes - Gold'!BZ81*'Medal values'!$B$1+'Athletes - Silver'!BZ81*'Medal values'!$B$2+'Athletes - Bronze'!BZ81*'Medal values'!$B$3, "") + IF(AND(BZ$1 = BY$1, BY$2 = "Mixed"), 0.5*BY81, 0) + IF(AND(BZ$1 = CA$1, CA$2 = "Mixed"), 0.5*CA81, 0)</f>
        <v>0</v>
      </c>
      <c r="CA81" s="5">
        <f>IF('Athletes - Gold'!CA81+'Athletes - Silver'!CA81+'Athletes - Bronze'!CA81 &gt; 0, 'Athletes - Gold'!CA81*'Medal values'!$B$1+'Athletes - Silver'!CA81*'Medal values'!$B$2+'Athletes - Bronze'!CA81*'Medal values'!$B$3, "") + IF(AND(CA$1 = BZ$1, BZ$2 = "Mixed"), 0.5*BZ81, 0) + IF(AND(CA$1 = CB$1, CB$2 = "Mixed"), 0.5*CB81, 0)</f>
        <v>0</v>
      </c>
      <c r="CB81" s="5">
        <f>IF('Athletes - Gold'!CB81+'Athletes - Silver'!CB81+'Athletes - Bronze'!CB81 &gt; 0, 'Athletes - Gold'!CB81*'Medal values'!$B$1+'Athletes - Silver'!CB81*'Medal values'!$B$2+'Athletes - Bronze'!CB81*'Medal values'!$B$3, "") + IF(AND(CB$1 = CA$1, CA$2 = "Mixed"), 0.5*CA81, 0) + IF(AND(CB$1 = CC$1, CC$2 = "Mixed"), 0.5*CC81, 0)</f>
        <v>0</v>
      </c>
      <c r="CC81" s="5">
        <f>IF('Athletes - Gold'!CC81+'Athletes - Silver'!CC81+'Athletes - Bronze'!CC81 &gt; 0, 'Athletes - Gold'!CC81*'Medal values'!$B$1+'Athletes - Silver'!CC81*'Medal values'!$B$2+'Athletes - Bronze'!CC81*'Medal values'!$B$3, "") + IF(AND(CC$1 = CB$1, CB$2 = "Mixed"), 0.5*CB81, 0) + IF(AND(CC$1 = CD$1, CD$2 = "Mixed"), 0.5*CD81, 0)</f>
        <v>0</v>
      </c>
      <c r="CD81" s="5">
        <f>IF('Athletes - Gold'!CD81+'Athletes - Silver'!CD81+'Athletes - Bronze'!CD81 &gt; 0, 'Athletes - Gold'!CD81*'Medal values'!$B$1+'Athletes - Silver'!CD81*'Medal values'!$B$2+'Athletes - Bronze'!CD81*'Medal values'!$B$3, "") + IF(AND(CD$1 = CC$1, CC$2 = "Mixed"), 0.5*CC81, 0) + IF(AND(CD$1 = CE$1, CE$2 = "Mixed"), 0.5*CE81, 0)</f>
        <v>0</v>
      </c>
      <c r="CE81" s="5">
        <f>IF('Athletes - Gold'!CE81+'Athletes - Silver'!CE81+'Athletes - Bronze'!CE81 &gt; 0, 'Athletes - Gold'!CE81*'Medal values'!$B$1+'Athletes - Silver'!CE81*'Medal values'!$B$2+'Athletes - Bronze'!CE81*'Medal values'!$B$3, "") + IF(AND(CE$1 = CD$1, CD$2 = "Mixed"), 0.5*CD81, 0) + IF(AND(CE$1 = CF$1, CF$2 = "Mixed"), 0.5*CF81, 0)</f>
        <v>0</v>
      </c>
      <c r="CF81" s="5">
        <f>IF('Athletes - Gold'!CF81+'Athletes - Silver'!CF81+'Athletes - Bronze'!CF81 &gt; 0, 'Athletes - Gold'!CF81*'Medal values'!$B$1+'Athletes - Silver'!CF81*'Medal values'!$B$2+'Athletes - Bronze'!CF81*'Medal values'!$B$3, "") + IF(AND(CF$1 = CE$1, CE$2 = "Mixed"), 0.5*CE81, 0) + IF(AND(CF$1 = CG$1, CG$2 = "Mixed"), 0.5*CG81, 0)</f>
        <v>0</v>
      </c>
      <c r="CG81" s="5">
        <f>IF('Athletes - Gold'!CG81+'Athletes - Silver'!CG81+'Athletes - Bronze'!CG81 &gt; 0, 'Athletes - Gold'!CG81*'Medal values'!$B$1+'Athletes - Silver'!CG81*'Medal values'!$B$2+'Athletes - Bronze'!CG81*'Medal values'!$B$3, "") + IF(AND(CG$1 = CF$1, CF$2 = "Mixed"), 0.5*CF81, 0) + IF(AND(CG$1 = CH$1, CH$2 = "Mixed"), 0.5*CH81, 0)</f>
        <v>0</v>
      </c>
      <c r="CH81" s="5">
        <f>IF('Athletes - Gold'!CH81+'Athletes - Silver'!CH81+'Athletes - Bronze'!CH81 &gt; 0, 'Athletes - Gold'!CH81*'Medal values'!$B$1+'Athletes - Silver'!CH81*'Medal values'!$B$2+'Athletes - Bronze'!CH81*'Medal values'!$B$3, "") + IF(AND(CH$1 = CG$1, CG$2 = "Mixed"), 0.5*CG81, 0) + IF(AND(CH$1 = CI$1, CI$2 = "Mixed"), 0.5*CI81, 0)</f>
        <v>0</v>
      </c>
      <c r="CI81" s="5">
        <f>IF('Athletes - Gold'!CI81+'Athletes - Silver'!CI81+'Athletes - Bronze'!CI81 &gt; 0, 'Athletes - Gold'!CI81*'Medal values'!$B$1+'Athletes - Silver'!CI81*'Medal values'!$B$2+'Athletes - Bronze'!CI81*'Medal values'!$B$3, "") + IF(AND(CI$1 = CH$1, CH$2 = "Mixed"), 0.5*CH81, 0) + IF(AND(CI$1 = CJ$1, CJ$2 = "Mixed"), 0.5*CJ81, 0)</f>
        <v>0</v>
      </c>
      <c r="CJ81" s="5">
        <f>IF('Athletes - Gold'!CJ81+'Athletes - Silver'!CJ81+'Athletes - Bronze'!CJ81 &gt; 0, 'Athletes - Gold'!CJ81*'Medal values'!$B$1+'Athletes - Silver'!CJ81*'Medal values'!$B$2+'Athletes - Bronze'!CJ81*'Medal values'!$B$3, "") + IF(AND(CJ$1 = CI$1, CI$2 = "Mixed"), 0.5*CI81, 0) + IF(AND(CJ$1 = CK$1, CK$2 = "Mixed"), 0.5*CK81, 0)</f>
        <v>0</v>
      </c>
      <c r="CK81" s="5">
        <f>IF('Athletes - Gold'!CK81+'Athletes - Silver'!CK81+'Athletes - Bronze'!CK81 &gt; 0, 'Athletes - Gold'!CK81*'Medal values'!$B$1+'Athletes - Silver'!CK81*'Medal values'!$B$2+'Athletes - Bronze'!CK81*'Medal values'!$B$3, "") + IF(AND(CK$1 = CJ$1, CJ$2 = "Mixed"), 0.5*CJ81, 0) + IF(AND(CK$1 = CL$1, CL$2 = "Mixed"), 0.5*CL81, 0)</f>
        <v>0</v>
      </c>
      <c r="CL81" s="5">
        <f>IF('Athletes - Gold'!CL81+'Athletes - Silver'!CL81+'Athletes - Bronze'!CL81 &gt; 0, 'Athletes - Gold'!CL81*'Medal values'!$B$1+'Athletes - Silver'!CL81*'Medal values'!$B$2+'Athletes - Bronze'!CL81*'Medal values'!$B$3, "") + IF(AND(CL$1 = CK$1, CK$2 = "Mixed"), 0.5*CK81, 0) + IF(AND(CL$1 = CM$1, CM$2 = "Mixed"), 0.5*CM81, 0)</f>
        <v>0</v>
      </c>
      <c r="CM81" s="5">
        <f>IF('Athletes - Gold'!CM81+'Athletes - Silver'!CM81+'Athletes - Bronze'!CM81 &gt; 0, 'Athletes - Gold'!CM81*'Medal values'!$B$1+'Athletes - Silver'!CM81*'Medal values'!$B$2+'Athletes - Bronze'!CM81*'Medal values'!$B$3, "") + IF(AND(CM$1 = CL$1, CL$2 = "Mixed"), 0.5*CL81, 0) + IF(AND(CM$1 = CN$1, CN$2 = "Mixed"), 0.5*CN81, 0)</f>
        <v>0</v>
      </c>
      <c r="CN81" s="5">
        <f>IF('Athletes - Gold'!CN81+'Athletes - Silver'!CN81+'Athletes - Bronze'!CN81 &gt; 0, 'Athletes - Gold'!CN81*'Medal values'!$B$1+'Athletes - Silver'!CN81*'Medal values'!$B$2+'Athletes - Bronze'!CN81*'Medal values'!$B$3, "") + IF(AND(CN$1 = CM$1, CM$2 = "Mixed"), 0.5*CM81, 0) + IF(AND(CN$1 = CO$1, CO$2 = "Mixed"), 0.5*CO81, 0)</f>
        <v>0</v>
      </c>
      <c r="CO81" s="5">
        <f>IF('Athletes - Gold'!CO81+'Athletes - Silver'!CO81+'Athletes - Bronze'!CO81 &gt; 0, 'Athletes - Gold'!CO81*'Medal values'!$B$1+'Athletes - Silver'!CO81*'Medal values'!$B$2+'Athletes - Bronze'!CO81*'Medal values'!$B$3, "") + IF(AND(CO$1 = CN$1, CN$2 = "Mixed"), 0.5*CN81, 0) + IF(AND(CO$1 = CP$1, CP$2 = "Mixed"), 0.5*CP81, 0)</f>
        <v>0</v>
      </c>
      <c r="CP81" s="5">
        <f>IF('Athletes - Gold'!CP81+'Athletes - Silver'!CP81+'Athletes - Bronze'!CP81 &gt; 0, 'Athletes - Gold'!CP81*'Medal values'!$B$1+'Athletes - Silver'!CP81*'Medal values'!$B$2+'Athletes - Bronze'!CP81*'Medal values'!$B$3, "") + IF(AND(CP$1 = CO$1, CO$2 = "Mixed"), 0.5*CO81, 0) + IF(AND(CP$1 = CQ$1, CQ$2 = "Mixed"), 0.5*CQ81, 0)</f>
        <v>0</v>
      </c>
      <c r="CQ81" s="5">
        <f>IF('Athletes - Gold'!CQ81+'Athletes - Silver'!CQ81+'Athletes - Bronze'!CQ81 &gt; 0, 'Athletes - Gold'!CQ81*'Medal values'!$B$1+'Athletes - Silver'!CQ81*'Medal values'!$B$2+'Athletes - Bronze'!CQ81*'Medal values'!$B$3, "") + IF(AND(CQ$1 = CP$1, CP$2 = "Mixed"), 0.5*CP81, 0) + IF(AND(CQ$1 = CR$1, CR$2 = "Mixed"), 0.5*CR81, 0)</f>
        <v>0</v>
      </c>
      <c r="CR81" s="5">
        <f>IF('Athletes - Gold'!CR81+'Athletes - Silver'!CR81+'Athletes - Bronze'!CR81 &gt; 0, 'Athletes - Gold'!CR81*'Medal values'!$B$1+'Athletes - Silver'!CR81*'Medal values'!$B$2+'Athletes - Bronze'!CR81*'Medal values'!$B$3, "") + IF(AND(CR$1 = CQ$1, CQ$2 = "Mixed"), 0.5*CQ81, 0) + IF(AND(CR$1 = CS$1, CS$2 = "Mixed"), 0.5*CS81, 0)</f>
        <v>0</v>
      </c>
      <c r="CS81" s="5">
        <f>IF('Athletes - Gold'!CS81+'Athletes - Silver'!CS81+'Athletes - Bronze'!CS81 &gt; 0, 'Athletes - Gold'!CS81*'Medal values'!$B$1+'Athletes - Silver'!CS81*'Medal values'!$B$2+'Athletes - Bronze'!CS81*'Medal values'!$B$3, "") + IF(AND(CS$1 = CR$1, CR$2 = "Mixed"), 0.5*CR81, 0) + IF(AND(CS$1 = CT$1, CT$2 = "Mixed"), 0.5*CT81, 0)</f>
        <v>0</v>
      </c>
      <c r="CT81" s="5">
        <f>IF('Athletes - Gold'!CT81+'Athletes - Silver'!CT81+'Athletes - Bronze'!CT81 &gt; 0, 'Athletes - Gold'!CT81*'Medal values'!$B$1+'Athletes - Silver'!CT81*'Medal values'!$B$2+'Athletes - Bronze'!CT81*'Medal values'!$B$3, "") + IF(AND(CT$1 = CS$1, CS$2 = "Mixed"), 0.5*CS81, 0) + IF(AND(CT$1 = CU$1, CU$2 = "Mixed"), 0.5*CU81, 0)</f>
        <v>0</v>
      </c>
      <c r="CU81" s="5">
        <f>IF('Athletes - Gold'!CU81+'Athletes - Silver'!CU81+'Athletes - Bronze'!CU81 &gt; 0, 'Athletes - Gold'!CU81*'Medal values'!$B$1+'Athletes - Silver'!CU81*'Medal values'!$B$2+'Athletes - Bronze'!CU81*'Medal values'!$B$3, "") + IF(AND(CU$1 = CT$1, CT$2 = "Mixed"), 0.5*CT81, 0) + IF(AND(CU$1 = CV$1, CV$2 = "Mixed"), 0.5*CV81, 0)</f>
        <v>1</v>
      </c>
      <c r="CV81" s="5">
        <f>IF('Athletes - Gold'!CV81+'Athletes - Silver'!CV81+'Athletes - Bronze'!CV81 &gt; 0, 'Athletes - Gold'!CV81*'Medal values'!$B$1+'Athletes - Silver'!CV81*'Medal values'!$B$2+'Athletes - Bronze'!CV81*'Medal values'!$B$3, "") + IF(AND(CV$1 = CU$1, CU$2 = "Mixed"), 0.5*CU81, 0) + IF(AND(CV$1 = CW$1, CW$2 = "Mixed"), 0.5*CW81, 0)</f>
        <v>0</v>
      </c>
      <c r="CW81" s="5">
        <f t="shared" ref="CW81:CX81" si="80">SUMIF($B$2:$CV$2,CW$2, $B81:$CV81)</f>
        <v>3.000001</v>
      </c>
      <c r="CX81" s="5">
        <f t="shared" si="80"/>
        <v>3.000001</v>
      </c>
      <c r="CY81" s="5">
        <f t="shared" si="3"/>
        <v>6.000002</v>
      </c>
    </row>
    <row r="82">
      <c r="A82" s="5" t="str">
        <f>Countries!A80</f>
        <v>SRB</v>
      </c>
      <c r="B82" s="5">
        <f>IF('Athletes - Gold'!B82+'Athletes - Silver'!B82+'Athletes - Bronze'!B82 &gt; 0, 'Athletes - Gold'!B82*'Medal values'!$B$1+'Athletes - Silver'!B82*'Medal values'!$B$2+'Athletes - Bronze'!B82*'Medal values'!$B$3, "") + IF(AND(B$1 = A$1, A$2 = "Mixed"), 0.5*A82, 0) + IF(AND(B$1 = C$1, C$2 = "Mixed"), 0.5*C82, 0)</f>
        <v>4</v>
      </c>
      <c r="C82" s="5">
        <f>IF('Athletes - Gold'!C82+'Athletes - Silver'!C82+'Athletes - Bronze'!C82 &gt; 0, 'Athletes - Gold'!C82*'Medal values'!$B$1+'Athletes - Silver'!C82*'Medal values'!$B$2+'Athletes - Bronze'!C82*'Medal values'!$B$3, "") + IF(AND(C$1 = B$1, B$2 = "Mixed"), 0.5*B82, 0) + IF(AND(C$1 = D$1, D$2 = "Mixed"), 0.5*D82, 0)</f>
        <v>0</v>
      </c>
      <c r="D82" s="5">
        <f>IF('Athletes - Gold'!D82+'Athletes - Silver'!D82+'Athletes - Bronze'!D82 &gt; 0, 'Athletes - Gold'!D82*'Medal values'!$B$1+'Athletes - Silver'!D82*'Medal values'!$B$2+'Athletes - Bronze'!D82*'Medal values'!$B$3, "") + IF(AND(D$1 = C$1, C$2 = "Mixed"), 0.5*C82, 0) + IF(AND(D$1 = E$1, E$2 = "Mixed"), 0.5*E82, 0)</f>
        <v>0</v>
      </c>
      <c r="E82" s="5">
        <f>IF('Athletes - Gold'!E82+'Athletes - Silver'!E82+'Athletes - Bronze'!E82 &gt; 0, 'Athletes - Gold'!E82*'Medal values'!$B$1+'Athletes - Silver'!E82*'Medal values'!$B$2+'Athletes - Bronze'!E82*'Medal values'!$B$3, "") + IF(AND(E$1 = D$1, D$2 = "Mixed"), 0.5*D82, 0) + IF(AND(E$1 = F$1, F$2 = "Mixed"), 0.5*F82, 0)</f>
        <v>0</v>
      </c>
      <c r="F82" s="5">
        <f>IF('Athletes - Gold'!F82+'Athletes - Silver'!F82+'Athletes - Bronze'!F82 &gt; 0, 'Athletes - Gold'!F82*'Medal values'!$B$1+'Athletes - Silver'!F82*'Medal values'!$B$2+'Athletes - Bronze'!F82*'Medal values'!$B$3, "") + IF(AND(F$1 = E$1, E$2 = "Mixed"), 0.5*E82, 0) + IF(AND(F$1 = G$1, G$2 = "Mixed"), 0.5*G82, 0)</f>
        <v>0</v>
      </c>
      <c r="G82" s="5">
        <f>IF('Athletes - Gold'!G82+'Athletes - Silver'!G82+'Athletes - Bronze'!G82 &gt; 0, 'Athletes - Gold'!G82*'Medal values'!$B$1+'Athletes - Silver'!G82*'Medal values'!$B$2+'Athletes - Bronze'!G82*'Medal values'!$B$3, "") + IF(AND(G$1 = F$1, F$2 = "Mixed"), 0.5*F82, 0) + IF(AND(G$1 = H$1, H$2 = "Mixed"), 0.5*H82, 0)</f>
        <v>0</v>
      </c>
      <c r="H82" s="5">
        <f>IF('Athletes - Gold'!H82+'Athletes - Silver'!H82+'Athletes - Bronze'!H82 &gt; 0, 'Athletes - Gold'!H82*'Medal values'!$B$1+'Athletes - Silver'!H82*'Medal values'!$B$2+'Athletes - Bronze'!H82*'Medal values'!$B$3, "") + IF(AND(H$1 = G$1, G$2 = "Mixed"), 0.5*G82, 0) + IF(AND(H$1 = I$1, I$2 = "Mixed"), 0.5*I82, 0)</f>
        <v>0</v>
      </c>
      <c r="I82" s="5">
        <f>IF('Athletes - Gold'!I82+'Athletes - Silver'!I82+'Athletes - Bronze'!I82 &gt; 0, 'Athletes - Gold'!I82*'Medal values'!$B$1+'Athletes - Silver'!I82*'Medal values'!$B$2+'Athletes - Bronze'!I82*'Medal values'!$B$3, "") + IF(AND(I$1 = H$1, H$2 = "Mixed"), 0.5*H82, 0) + IF(AND(I$1 = J$1, J$2 = "Mixed"), 0.5*J82, 0)</f>
        <v>0</v>
      </c>
      <c r="J82" s="5">
        <f>IF('Athletes - Gold'!J82+'Athletes - Silver'!J82+'Athletes - Bronze'!J82 &gt; 0, 'Athletes - Gold'!J82*'Medal values'!$B$1+'Athletes - Silver'!J82*'Medal values'!$B$2+'Athletes - Bronze'!J82*'Medal values'!$B$3, "") + IF(AND(J$1 = I$1, I$2 = "Mixed"), 0.5*I82, 0) + IF(AND(J$1 = K$1, K$2 = "Mixed"), 0.5*K82, 0)</f>
        <v>0</v>
      </c>
      <c r="K82" s="5">
        <f>IF('Athletes - Gold'!K82+'Athletes - Silver'!K82+'Athletes - Bronze'!K82 &gt; 0, 'Athletes - Gold'!K82*'Medal values'!$B$1+'Athletes - Silver'!K82*'Medal values'!$B$2+'Athletes - Bronze'!K82*'Medal values'!$B$3, "") + IF(AND(K$1 = J$1, J$2 = "Mixed"), 0.5*J82, 0) + IF(AND(K$1 = L$1, L$2 = "Mixed"), 0.5*L82, 0)</f>
        <v>0</v>
      </c>
      <c r="L82" s="5">
        <f>IF('Athletes - Gold'!L82+'Athletes - Silver'!L82+'Athletes - Bronze'!L82 &gt; 0, 'Athletes - Gold'!L82*'Medal values'!$B$1+'Athletes - Silver'!L82*'Medal values'!$B$2+'Athletes - Bronze'!L82*'Medal values'!$B$3, "") + IF(AND(L$1 = K$1, K$2 = "Mixed"), 0.5*K82, 0) + IF(AND(L$1 = M$1, M$2 = "Mixed"), 0.5*M82, 0)</f>
        <v>0</v>
      </c>
      <c r="M82" s="5">
        <f>IF('Athletes - Gold'!M82+'Athletes - Silver'!M82+'Athletes - Bronze'!M82 &gt; 0, 'Athletes - Gold'!M82*'Medal values'!$B$1+'Athletes - Silver'!M82*'Medal values'!$B$2+'Athletes - Bronze'!M82*'Medal values'!$B$3, "") + IF(AND(M$1 = L$1, L$2 = "Mixed"), 0.5*L82, 0) + IF(AND(M$1 = N$1, N$2 = "Mixed"), 0.5*N82, 0)</f>
        <v>0</v>
      </c>
      <c r="N82" s="5">
        <f>IF('Athletes - Gold'!N82+'Athletes - Silver'!N82+'Athletes - Bronze'!N82 &gt; 0, 'Athletes - Gold'!N82*'Medal values'!$B$1+'Athletes - Silver'!N82*'Medal values'!$B$2+'Athletes - Bronze'!N82*'Medal values'!$B$3, "") + IF(AND(N$1 = M$1, M$2 = "Mixed"), 0.5*M82, 0) + IF(AND(N$1 = O$1, O$2 = "Mixed"), 0.5*O82, 0)</f>
        <v>0</v>
      </c>
      <c r="O82" s="5">
        <f>IF('Athletes - Gold'!O82+'Athletes - Silver'!O82+'Athletes - Bronze'!O82 &gt; 0, 'Athletes - Gold'!O82*'Medal values'!$B$1+'Athletes - Silver'!O82*'Medal values'!$B$2+'Athletes - Bronze'!O82*'Medal values'!$B$3, "") + IF(AND(O$1 = N$1, N$2 = "Mixed"), 0.5*N82, 0) + IF(AND(O$1 = P$1, P$2 = "Mixed"), 0.5*P82, 0)</f>
        <v>0</v>
      </c>
      <c r="P82" s="5">
        <f>IF('Athletes - Gold'!P82+'Athletes - Silver'!P82+'Athletes - Bronze'!P82 &gt; 0, 'Athletes - Gold'!P82*'Medal values'!$B$1+'Athletes - Silver'!P82*'Medal values'!$B$2+'Athletes - Bronze'!P82*'Medal values'!$B$3, "") + IF(AND(P$1 = O$1, O$2 = "Mixed"), 0.5*O82, 0) + IF(AND(P$1 = Q$1, Q$2 = "Mixed"), 0.5*Q82, 0)</f>
        <v>0</v>
      </c>
      <c r="Q82" s="5">
        <f>IF('Athletes - Gold'!Q82+'Athletes - Silver'!Q82+'Athletes - Bronze'!Q82 &gt; 0, 'Athletes - Gold'!Q82*'Medal values'!$B$1+'Athletes - Silver'!Q82*'Medal values'!$B$2+'Athletes - Bronze'!Q82*'Medal values'!$B$3, "") + IF(AND(Q$1 = P$1, P$2 = "Mixed"), 0.5*P82, 0) + IF(AND(Q$1 = R$1, R$2 = "Mixed"), 0.5*R82, 0)</f>
        <v>0</v>
      </c>
      <c r="R82" s="5">
        <f>IF('Athletes - Gold'!R82+'Athletes - Silver'!R82+'Athletes - Bronze'!R82 &gt; 0, 'Athletes - Gold'!R82*'Medal values'!$B$1+'Athletes - Silver'!R82*'Medal values'!$B$2+'Athletes - Bronze'!R82*'Medal values'!$B$3, "") + IF(AND(R$1 = Q$1, Q$2 = "Mixed"), 0.5*Q82, 0) + IF(AND(R$1 = S$1, S$2 = "Mixed"), 0.5*S82, 0)</f>
        <v>0</v>
      </c>
      <c r="S82" s="5">
        <f>IF('Athletes - Gold'!S82+'Athletes - Silver'!S82+'Athletes - Bronze'!S82 &gt; 0, 'Athletes - Gold'!S82*'Medal values'!$B$1+'Athletes - Silver'!S82*'Medal values'!$B$2+'Athletes - Bronze'!S82*'Medal values'!$B$3, "") + IF(AND(S$1 = R$1, R$2 = "Mixed"), 0.5*R82, 0) + IF(AND(S$1 = T$1, T$2 = "Mixed"), 0.5*T82, 0)</f>
        <v>0</v>
      </c>
      <c r="T82" s="5">
        <f>IF('Athletes - Gold'!T82+'Athletes - Silver'!T82+'Athletes - Bronze'!T82 &gt; 0, 'Athletes - Gold'!T82*'Medal values'!$B$1+'Athletes - Silver'!T82*'Medal values'!$B$2+'Athletes - Bronze'!T82*'Medal values'!$B$3, "") + IF(AND(T$1 = S$1, S$2 = "Mixed"), 0.5*S82, 0) + IF(AND(T$1 = U$1, U$2 = "Mixed"), 0.5*U82, 0)</f>
        <v>0</v>
      </c>
      <c r="U82" s="5">
        <f>IF('Athletes - Gold'!U82+'Athletes - Silver'!U82+'Athletes - Bronze'!U82 &gt; 0, 'Athletes - Gold'!U82*'Medal values'!$B$1+'Athletes - Silver'!U82*'Medal values'!$B$2+'Athletes - Bronze'!U82*'Medal values'!$B$3, "") + IF(AND(U$1 = T$1, T$2 = "Mixed"), 0.5*T82, 0) + IF(AND(U$1 = V$1, V$2 = "Mixed"), 0.5*V82, 0)</f>
        <v>0</v>
      </c>
      <c r="V82" s="5">
        <f>IF('Athletes - Gold'!V82+'Athletes - Silver'!V82+'Athletes - Bronze'!V82 &gt; 0, 'Athletes - Gold'!V82*'Medal values'!$B$1+'Athletes - Silver'!V82*'Medal values'!$B$2+'Athletes - Bronze'!V82*'Medal values'!$B$3, "") + IF(AND(V$1 = U$1, U$2 = "Mixed"), 0.5*U82, 0) + IF(AND(V$1 = W$1, W$2 = "Mixed"), 0.5*W82, 0)</f>
        <v>0</v>
      </c>
      <c r="W82" s="5">
        <f>IF('Athletes - Gold'!W82+'Athletes - Silver'!W82+'Athletes - Bronze'!W82 &gt; 0, 'Athletes - Gold'!W82*'Medal values'!$B$1+'Athletes - Silver'!W82*'Medal values'!$B$2+'Athletes - Bronze'!W82*'Medal values'!$B$3, "") + IF(AND(W$1 = V$1, V$2 = "Mixed"), 0.5*V82, 0) + IF(AND(W$1 = X$1, X$2 = "Mixed"), 0.5*X82, 0)</f>
        <v>0</v>
      </c>
      <c r="X82" s="5">
        <f>IF('Athletes - Gold'!X82+'Athletes - Silver'!X82+'Athletes - Bronze'!X82 &gt; 0, 'Athletes - Gold'!X82*'Medal values'!$B$1+'Athletes - Silver'!X82*'Medal values'!$B$2+'Athletes - Bronze'!X82*'Medal values'!$B$3, "") + IF(AND(X$1 = W$1, W$2 = "Mixed"), 0.5*W82, 0) + IF(AND(X$1 = Y$1, Y$2 = "Mixed"), 0.5*Y82, 0)</f>
        <v>0</v>
      </c>
      <c r="Y82" s="5">
        <f>IF('Athletes - Gold'!Y82+'Athletes - Silver'!Y82+'Athletes - Bronze'!Y82 &gt; 0, 'Athletes - Gold'!Y82*'Medal values'!$B$1+'Athletes - Silver'!Y82*'Medal values'!$B$2+'Athletes - Bronze'!Y82*'Medal values'!$B$3, "") + IF(AND(Y$1 = X$1, X$2 = "Mixed"), 0.5*X82, 0) + IF(AND(Y$1 = Z$1, Z$2 = "Mixed"), 0.5*Z82, 0)</f>
        <v>0</v>
      </c>
      <c r="Z82" s="5">
        <f>IF('Athletes - Gold'!Z82+'Athletes - Silver'!Z82+'Athletes - Bronze'!Z82 &gt; 0, 'Athletes - Gold'!Z82*'Medal values'!$B$1+'Athletes - Silver'!Z82*'Medal values'!$B$2+'Athletes - Bronze'!Z82*'Medal values'!$B$3, "") + IF(AND(Z$1 = Y$1, Y$2 = "Mixed"), 0.5*Y82, 0) + IF(AND(Z$1 = AA$1, AA$2 = "Mixed"), 0.5*AA82, 0)</f>
        <v>0</v>
      </c>
      <c r="AA82" s="5">
        <f>IF('Athletes - Gold'!AA82+'Athletes - Silver'!AA82+'Athletes - Bronze'!AA82 &gt; 0, 'Athletes - Gold'!AA82*'Medal values'!$B$1+'Athletes - Silver'!AA82*'Medal values'!$B$2+'Athletes - Bronze'!AA82*'Medal values'!$B$3, "") + IF(AND(AA$1 = Z$1, Z$2 = "Mixed"), 0.5*Z82, 0) + IF(AND(AA$1 = AB$1, AB$2 = "Mixed"), 0.5*AB82, 0)</f>
        <v>0</v>
      </c>
      <c r="AB82" s="5">
        <f>IF('Athletes - Gold'!AB82+'Athletes - Silver'!AB82+'Athletes - Bronze'!AB82 &gt; 0, 'Athletes - Gold'!AB82*'Medal values'!$B$1+'Athletes - Silver'!AB82*'Medal values'!$B$2+'Athletes - Bronze'!AB82*'Medal values'!$B$3, "") + IF(AND(AB$1 = AA$1, AA$2 = "Mixed"), 0.5*AA82, 0) + IF(AND(AB$1 = AC$1, AC$2 = "Mixed"), 0.5*AC82, 0)</f>
        <v>0</v>
      </c>
      <c r="AC82" s="5">
        <f>IF('Athletes - Gold'!AC82+'Athletes - Silver'!AC82+'Athletes - Bronze'!AC82 &gt; 0, 'Athletes - Gold'!AC82*'Medal values'!$B$1+'Athletes - Silver'!AC82*'Medal values'!$B$2+'Athletes - Bronze'!AC82*'Medal values'!$B$3, "") + IF(AND(AC$1 = AB$1, AB$2 = "Mixed"), 0.5*AB82, 0) + IF(AND(AC$1 = AD$1, AD$2 = "Mixed"), 0.5*AD82, 0)</f>
        <v>0</v>
      </c>
      <c r="AD82" s="5">
        <f>IF('Athletes - Gold'!AD82+'Athletes - Silver'!AD82+'Athletes - Bronze'!AD82 &gt; 0, 'Athletes - Gold'!AD82*'Medal values'!$B$1+'Athletes - Silver'!AD82*'Medal values'!$B$2+'Athletes - Bronze'!AD82*'Medal values'!$B$3, "") + IF(AND(AD$1 = AC$1, AC$2 = "Mixed"), 0.5*AC82, 0) + IF(AND(AD$1 = AE$1, AE$2 = "Mixed"), 0.5*AE82, 0)</f>
        <v>0</v>
      </c>
      <c r="AE82" s="5">
        <f>IF('Athletes - Gold'!AE82+'Athletes - Silver'!AE82+'Athletes - Bronze'!AE82 &gt; 0, 'Athletes - Gold'!AE82*'Medal values'!$B$1+'Athletes - Silver'!AE82*'Medal values'!$B$2+'Athletes - Bronze'!AE82*'Medal values'!$B$3, "") + IF(AND(AE$1 = AD$1, AD$2 = "Mixed"), 0.5*AD82, 0) + IF(AND(AE$1 = AF$1, AF$2 = "Mixed"), 0.5*AF82, 0)</f>
        <v>0</v>
      </c>
      <c r="AF82" s="5">
        <f>IF('Athletes - Gold'!AF82+'Athletes - Silver'!AF82+'Athletes - Bronze'!AF82 &gt; 0, 'Athletes - Gold'!AF82*'Medal values'!$B$1+'Athletes - Silver'!AF82*'Medal values'!$B$2+'Athletes - Bronze'!AF82*'Medal values'!$B$3, "") + IF(AND(AF$1 = AE$1, AE$2 = "Mixed"), 0.5*AE82, 0) + IF(AND(AF$1 = AG$1, AG$2 = "Mixed"), 0.5*AG82, 0)</f>
        <v>0</v>
      </c>
      <c r="AG82" s="5">
        <f>IF('Athletes - Gold'!AG82+'Athletes - Silver'!AG82+'Athletes - Bronze'!AG82 &gt; 0, 'Athletes - Gold'!AG82*'Medal values'!$B$1+'Athletes - Silver'!AG82*'Medal values'!$B$2+'Athletes - Bronze'!AG82*'Medal values'!$B$3, "") + IF(AND(AG$1 = AF$1, AF$2 = "Mixed"), 0.5*AF82, 0) + IF(AND(AG$1 = AH$1, AH$2 = "Mixed"), 0.5*AH82, 0)</f>
        <v>0</v>
      </c>
      <c r="AH82" s="5">
        <f>IF('Athletes - Gold'!AH82+'Athletes - Silver'!AH82+'Athletes - Bronze'!AH82 &gt; 0, 'Athletes - Gold'!AH82*'Medal values'!$B$1+'Athletes - Silver'!AH82*'Medal values'!$B$2+'Athletes - Bronze'!AH82*'Medal values'!$B$3, "") + IF(AND(AH$1 = AG$1, AG$2 = "Mixed"), 0.5*AG82, 0) + IF(AND(AH$1 = AI$1, AI$2 = "Mixed"), 0.5*AI82, 0)</f>
        <v>0</v>
      </c>
      <c r="AI82" s="5">
        <f>IF('Athletes - Gold'!AI82+'Athletes - Silver'!AI82+'Athletes - Bronze'!AI82 &gt; 0, 'Athletes - Gold'!AI82*'Medal values'!$B$1+'Athletes - Silver'!AI82*'Medal values'!$B$2+'Athletes - Bronze'!AI82*'Medal values'!$B$3, "") + IF(AND(AI$1 = AH$1, AH$2 = "Mixed"), 0.5*AH82, 0) + IF(AND(AI$1 = AJ$1, AJ$2 = "Mixed"), 0.5*AJ82, 0)</f>
        <v>0</v>
      </c>
      <c r="AJ82" s="5">
        <f>IF('Athletes - Gold'!AJ82+'Athletes - Silver'!AJ82+'Athletes - Bronze'!AJ82 &gt; 0, 'Athletes - Gold'!AJ82*'Medal values'!$B$1+'Athletes - Silver'!AJ82*'Medal values'!$B$2+'Athletes - Bronze'!AJ82*'Medal values'!$B$3, "") + IF(AND(AJ$1 = AI$1, AI$2 = "Mixed"), 0.5*AI82, 0) + IF(AND(AJ$1 = AK$1, AK$2 = "Mixed"), 0.5*AK82, 0)</f>
        <v>0</v>
      </c>
      <c r="AK82" s="5">
        <f>IF('Athletes - Gold'!AK82+'Athletes - Silver'!AK82+'Athletes - Bronze'!AK82 &gt; 0, 'Athletes - Gold'!AK82*'Medal values'!$B$1+'Athletes - Silver'!AK82*'Medal values'!$B$2+'Athletes - Bronze'!AK82*'Medal values'!$B$3, "") + IF(AND(AK$1 = AJ$1, AJ$2 = "Mixed"), 0.5*AJ82, 0) + IF(AND(AK$1 = AL$1, AL$2 = "Mixed"), 0.5*AL82, 0)</f>
        <v>0</v>
      </c>
      <c r="AL82" s="5">
        <f>IF('Athletes - Gold'!AL82+'Athletes - Silver'!AL82+'Athletes - Bronze'!AL82 &gt; 0, 'Athletes - Gold'!AL82*'Medal values'!$B$1+'Athletes - Silver'!AL82*'Medal values'!$B$2+'Athletes - Bronze'!AL82*'Medal values'!$B$3, "") + IF(AND(AL$1 = AK$1, AK$2 = "Mixed"), 0.5*AK82, 0) + IF(AND(AL$1 = AM$1, AM$2 = "Mixed"), 0.5*AM82, 0)</f>
        <v>0</v>
      </c>
      <c r="AM82" s="5">
        <f>IF('Athletes - Gold'!AM82+'Athletes - Silver'!AM82+'Athletes - Bronze'!AM82 &gt; 0, 'Athletes - Gold'!AM82*'Medal values'!$B$1+'Athletes - Silver'!AM82*'Medal values'!$B$2+'Athletes - Bronze'!AM82*'Medal values'!$B$3, "") + IF(AND(AM$1 = AL$1, AL$2 = "Mixed"), 0.5*AL82, 0) + IF(AND(AM$1 = AN$1, AN$2 = "Mixed"), 0.5*AN82, 0)</f>
        <v>0</v>
      </c>
      <c r="AN82" s="5">
        <f>IF('Athletes - Gold'!AN82+'Athletes - Silver'!AN82+'Athletes - Bronze'!AN82 &gt; 0, 'Athletes - Gold'!AN82*'Medal values'!$B$1+'Athletes - Silver'!AN82*'Medal values'!$B$2+'Athletes - Bronze'!AN82*'Medal values'!$B$3, "") + IF(AND(AN$1 = AM$1, AM$2 = "Mixed"), 0.5*AM82, 0) + IF(AND(AN$1 = AO$1, AO$2 = "Mixed"), 0.5*AO82, 0)</f>
        <v>0</v>
      </c>
      <c r="AO82" s="5">
        <f>IF('Athletes - Gold'!AO82+'Athletes - Silver'!AO82+'Athletes - Bronze'!AO82 &gt; 0, 'Athletes - Gold'!AO82*'Medal values'!$B$1+'Athletes - Silver'!AO82*'Medal values'!$B$2+'Athletes - Bronze'!AO82*'Medal values'!$B$3, "") + IF(AND(AO$1 = AN$1, AN$2 = "Mixed"), 0.5*AN82, 0) + IF(AND(AO$1 = AP$1, AP$2 = "Mixed"), 0.5*AP82, 0)</f>
        <v>0</v>
      </c>
      <c r="AP82" s="5">
        <f>IF('Athletes - Gold'!AP82+'Athletes - Silver'!AP82+'Athletes - Bronze'!AP82 &gt; 0, 'Athletes - Gold'!AP82*'Medal values'!$B$1+'Athletes - Silver'!AP82*'Medal values'!$B$2+'Athletes - Bronze'!AP82*'Medal values'!$B$3, "") + IF(AND(AP$1 = AO$1, AO$2 = "Mixed"), 0.5*AO82, 0) + IF(AND(AP$1 = AQ$1, AQ$2 = "Mixed"), 0.5*AQ82, 0)</f>
        <v>0</v>
      </c>
      <c r="AQ82" s="5">
        <f>IF('Athletes - Gold'!AQ82+'Athletes - Silver'!AQ82+'Athletes - Bronze'!AQ82 &gt; 0, 'Athletes - Gold'!AQ82*'Medal values'!$B$1+'Athletes - Silver'!AQ82*'Medal values'!$B$2+'Athletes - Bronze'!AQ82*'Medal values'!$B$3, "") + IF(AND(AQ$1 = AP$1, AP$2 = "Mixed"), 0.5*AP82, 0) + IF(AND(AQ$1 = AR$1, AR$2 = "Mixed"), 0.5*AR82, 0)</f>
        <v>0</v>
      </c>
      <c r="AR82" s="5">
        <f>IF('Athletes - Gold'!AR82+'Athletes - Silver'!AR82+'Athletes - Bronze'!AR82 &gt; 0, 'Athletes - Gold'!AR82*'Medal values'!$B$1+'Athletes - Silver'!AR82*'Medal values'!$B$2+'Athletes - Bronze'!AR82*'Medal values'!$B$3, "") + IF(AND(AR$1 = AQ$1, AQ$2 = "Mixed"), 0.5*AQ82, 0) + IF(AND(AR$1 = AS$1, AS$2 = "Mixed"), 0.5*AS82, 0)</f>
        <v>0</v>
      </c>
      <c r="AS82" s="5">
        <f>IF('Athletes - Gold'!AS82+'Athletes - Silver'!AS82+'Athletes - Bronze'!AS82 &gt; 0, 'Athletes - Gold'!AS82*'Medal values'!$B$1+'Athletes - Silver'!AS82*'Medal values'!$B$2+'Athletes - Bronze'!AS82*'Medal values'!$B$3, "") + IF(AND(AS$1 = AR$1, AR$2 = "Mixed"), 0.5*AR82, 0) + IF(AND(AS$1 = AT$1, AT$2 = "Mixed"), 0.5*AT82, 0)</f>
        <v>0</v>
      </c>
      <c r="AT82" s="5">
        <f>IF('Athletes - Gold'!AT82+'Athletes - Silver'!AT82+'Athletes - Bronze'!AT82 &gt; 0, 'Athletes - Gold'!AT82*'Medal values'!$B$1+'Athletes - Silver'!AT82*'Medal values'!$B$2+'Athletes - Bronze'!AT82*'Medal values'!$B$3, "") + IF(AND(AT$1 = AS$1, AS$2 = "Mixed"), 0.5*AS82, 0) + IF(AND(AT$1 = AU$1, AU$2 = "Mixed"), 0.5*AU82, 0)</f>
        <v>0</v>
      </c>
      <c r="AU82" s="5">
        <f>IF('Athletes - Gold'!AU82+'Athletes - Silver'!AU82+'Athletes - Bronze'!AU82 &gt; 0, 'Athletes - Gold'!AU82*'Medal values'!$B$1+'Athletes - Silver'!AU82*'Medal values'!$B$2+'Athletes - Bronze'!AU82*'Medal values'!$B$3, "") + IF(AND(AU$1 = AT$1, AT$2 = "Mixed"), 0.5*AT82, 0) + IF(AND(AU$1 = AV$1, AV$2 = "Mixed"), 0.5*AV82, 0)</f>
        <v>0</v>
      </c>
      <c r="AV82" s="5">
        <f>IF('Athletes - Gold'!AV82+'Athletes - Silver'!AV82+'Athletes - Bronze'!AV82 &gt; 0, 'Athletes - Gold'!AV82*'Medal values'!$B$1+'Athletes - Silver'!AV82*'Medal values'!$B$2+'Athletes - Bronze'!AV82*'Medal values'!$B$3, "") + IF(AND(AV$1 = AU$1, AU$2 = "Mixed"), 0.5*AU82, 0) + IF(AND(AV$1 = AW$1, AW$2 = "Mixed"), 0.5*AW82, 0)</f>
        <v>0</v>
      </c>
      <c r="AW82" s="5">
        <f>IF('Athletes - Gold'!AW82+'Athletes - Silver'!AW82+'Athletes - Bronze'!AW82 &gt; 0, 'Athletes - Gold'!AW82*'Medal values'!$B$1+'Athletes - Silver'!AW82*'Medal values'!$B$2+'Athletes - Bronze'!AW82*'Medal values'!$B$3, "") + IF(AND(AW$1 = AV$1, AV$2 = "Mixed"), 0.5*AV82, 0) + IF(AND(AW$1 = AX$1, AX$2 = "Mixed"), 0.5*AX82, 0)</f>
        <v>0</v>
      </c>
      <c r="AX82" s="5">
        <f>IF('Athletes - Gold'!AX82+'Athletes - Silver'!AX82+'Athletes - Bronze'!AX82 &gt; 0, 'Athletes - Gold'!AX82*'Medal values'!$B$1+'Athletes - Silver'!AX82*'Medal values'!$B$2+'Athletes - Bronze'!AX82*'Medal values'!$B$3, "") + IF(AND(AX$1 = AW$1, AW$2 = "Mixed"), 0.5*AW82, 0) + IF(AND(AX$1 = AY$1, AY$2 = "Mixed"), 0.5*AY82, 0)</f>
        <v>0</v>
      </c>
      <c r="AY82" s="5">
        <f>IF('Athletes - Gold'!AY82+'Athletes - Silver'!AY82+'Athletes - Bronze'!AY82 &gt; 0, 'Athletes - Gold'!AY82*'Medal values'!$B$1+'Athletes - Silver'!AY82*'Medal values'!$B$2+'Athletes - Bronze'!AY82*'Medal values'!$B$3, "") + IF(AND(AY$1 = AX$1, AX$2 = "Mixed"), 0.5*AX82, 0) + IF(AND(AY$1 = AZ$1, AZ$2 = "Mixed"), 0.5*AZ82, 0)</f>
        <v>0</v>
      </c>
      <c r="AZ82" s="5">
        <f>IF('Athletes - Gold'!AZ82+'Athletes - Silver'!AZ82+'Athletes - Bronze'!AZ82 &gt; 0, 'Athletes - Gold'!AZ82*'Medal values'!$B$1+'Athletes - Silver'!AZ82*'Medal values'!$B$2+'Athletes - Bronze'!AZ82*'Medal values'!$B$3, "") + IF(AND(AZ$1 = AY$1, AY$2 = "Mixed"), 0.5*AY82, 0) + IF(AND(AZ$1 = BA$1, BA$2 = "Mixed"), 0.5*BA82, 0)</f>
        <v>0</v>
      </c>
      <c r="BA82" s="5">
        <f>IF('Athletes - Gold'!BA82+'Athletes - Silver'!BA82+'Athletes - Bronze'!BA82 &gt; 0, 'Athletes - Gold'!BA82*'Medal values'!$B$1+'Athletes - Silver'!BA82*'Medal values'!$B$2+'Athletes - Bronze'!BA82*'Medal values'!$B$3, "") + IF(AND(BA$1 = AZ$1, AZ$2 = "Mixed"), 0.5*AZ82, 0) + IF(AND(BA$1 = BB$1, BB$2 = "Mixed"), 0.5*BB82, 0)</f>
        <v>0</v>
      </c>
      <c r="BB82" s="5">
        <f>IF('Athletes - Gold'!BB82+'Athletes - Silver'!BB82+'Athletes - Bronze'!BB82 &gt; 0, 'Athletes - Gold'!BB82*'Medal values'!$B$1+'Athletes - Silver'!BB82*'Medal values'!$B$2+'Athletes - Bronze'!BB82*'Medal values'!$B$3, "") + IF(AND(BB$1 = BA$1, BA$2 = "Mixed"), 0.5*BA82, 0) + IF(AND(BB$1 = BC$1, BC$2 = "Mixed"), 0.5*BC82, 0)</f>
        <v>0</v>
      </c>
      <c r="BC82" s="5">
        <f>IF('Athletes - Gold'!BC82+'Athletes - Silver'!BC82+'Athletes - Bronze'!BC82 &gt; 0, 'Athletes - Gold'!BC82*'Medal values'!$B$1+'Athletes - Silver'!BC82*'Medal values'!$B$2+'Athletes - Bronze'!BC82*'Medal values'!$B$3, "") + IF(AND(BC$1 = BB$1, BB$2 = "Mixed"), 0.5*BB82, 0) + IF(AND(BC$1 = BD$1, BD$2 = "Mixed"), 0.5*BD82, 0)</f>
        <v>3.001</v>
      </c>
      <c r="BD82" s="5">
        <f>IF('Athletes - Gold'!BD82+'Athletes - Silver'!BD82+'Athletes - Bronze'!BD82 &gt; 0, 'Athletes - Gold'!BD82*'Medal values'!$B$1+'Athletes - Silver'!BD82*'Medal values'!$B$2+'Athletes - Bronze'!BD82*'Medal values'!$B$3, "") + IF(AND(BD$1 = BC$1, BC$2 = "Mixed"), 0.5*BC82, 0) + IF(AND(BD$1 = BE$1, BE$2 = "Mixed"), 0.5*BE82, 0)</f>
        <v>0</v>
      </c>
      <c r="BE82" s="5">
        <f>IF('Athletes - Gold'!BE82+'Athletes - Silver'!BE82+'Athletes - Bronze'!BE82 &gt; 0, 'Athletes - Gold'!BE82*'Medal values'!$B$1+'Athletes - Silver'!BE82*'Medal values'!$B$2+'Athletes - Bronze'!BE82*'Medal values'!$B$3, "") + IF(AND(BE$1 = BD$1, BD$2 = "Mixed"), 0.5*BD82, 0) + IF(AND(BE$1 = BF$1, BF$2 = "Mixed"), 0.5*BF82, 0)</f>
        <v>0</v>
      </c>
      <c r="BF82" s="5">
        <f>IF('Athletes - Gold'!BF82+'Athletes - Silver'!BF82+'Athletes - Bronze'!BF82 &gt; 0, 'Athletes - Gold'!BF82*'Medal values'!$B$1+'Athletes - Silver'!BF82*'Medal values'!$B$2+'Athletes - Bronze'!BF82*'Medal values'!$B$3, "") + IF(AND(BF$1 = BE$1, BE$2 = "Mixed"), 0.5*BE82, 0) + IF(AND(BF$1 = BG$1, BG$2 = "Mixed"), 0.5*BG82, 0)</f>
        <v>0</v>
      </c>
      <c r="BG82" s="5">
        <f>IF('Athletes - Gold'!BG82+'Athletes - Silver'!BG82+'Athletes - Bronze'!BG82 &gt; 0, 'Athletes - Gold'!BG82*'Medal values'!$B$1+'Athletes - Silver'!BG82*'Medal values'!$B$2+'Athletes - Bronze'!BG82*'Medal values'!$B$3, "") + IF(AND(BG$1 = BF$1, BF$2 = "Mixed"), 0.5*BF82, 0) + IF(AND(BG$1 = BH$1, BH$2 = "Mixed"), 0.5*BH82, 0)</f>
        <v>0</v>
      </c>
      <c r="BH82" s="5">
        <f>IF('Athletes - Gold'!BH82+'Athletes - Silver'!BH82+'Athletes - Bronze'!BH82 &gt; 0, 'Athletes - Gold'!BH82*'Medal values'!$B$1+'Athletes - Silver'!BH82*'Medal values'!$B$2+'Athletes - Bronze'!BH82*'Medal values'!$B$3, "") + IF(AND(BH$1 = BG$1, BG$2 = "Mixed"), 0.5*BG82, 0) + IF(AND(BH$1 = BI$1, BI$2 = "Mixed"), 0.5*BI82, 0)</f>
        <v>0</v>
      </c>
      <c r="BI82" s="5">
        <f>IF('Athletes - Gold'!BI82+'Athletes - Silver'!BI82+'Athletes - Bronze'!BI82 &gt; 0, 'Athletes - Gold'!BI82*'Medal values'!$B$1+'Athletes - Silver'!BI82*'Medal values'!$B$2+'Athletes - Bronze'!BI82*'Medal values'!$B$3, "") + IF(AND(BI$1 = BH$1, BH$2 = "Mixed"), 0.5*BH82, 0) + IF(AND(BI$1 = BJ$1, BJ$2 = "Mixed"), 0.5*BJ82, 0)</f>
        <v>0</v>
      </c>
      <c r="BJ82" s="5">
        <f>IF('Athletes - Gold'!BJ82+'Athletes - Silver'!BJ82+'Athletes - Bronze'!BJ82 &gt; 0, 'Athletes - Gold'!BJ82*'Medal values'!$B$1+'Athletes - Silver'!BJ82*'Medal values'!$B$2+'Athletes - Bronze'!BJ82*'Medal values'!$B$3, "") + IF(AND(BJ$1 = BI$1, BI$2 = "Mixed"), 0.5*BI82, 0) + IF(AND(BJ$1 = BK$1, BK$2 = "Mixed"), 0.5*BK82, 0)</f>
        <v>0</v>
      </c>
      <c r="BK82" s="5">
        <f>IF('Athletes - Gold'!BK82+'Athletes - Silver'!BK82+'Athletes - Bronze'!BK82 &gt; 0, 'Athletes - Gold'!BK82*'Medal values'!$B$1+'Athletes - Silver'!BK82*'Medal values'!$B$2+'Athletes - Bronze'!BK82*'Medal values'!$B$3, "") + IF(AND(BK$1 = BJ$1, BJ$2 = "Mixed"), 0.5*BJ82, 0) + IF(AND(BK$1 = BL$1, BL$2 = "Mixed"), 0.5*BL82, 0)</f>
        <v>0</v>
      </c>
      <c r="BL82" s="5">
        <f>IF('Athletes - Gold'!BL82+'Athletes - Silver'!BL82+'Athletes - Bronze'!BL82 &gt; 0, 'Athletes - Gold'!BL82*'Medal values'!$B$1+'Athletes - Silver'!BL82*'Medal values'!$B$2+'Athletes - Bronze'!BL82*'Medal values'!$B$3, "") + IF(AND(BL$1 = BK$1, BK$2 = "Mixed"), 0.5*BK82, 0) + IF(AND(BL$1 = BM$1, BM$2 = "Mixed"), 0.5*BM82, 0)</f>
        <v>0</v>
      </c>
      <c r="BM82" s="5">
        <f>IF('Athletes - Gold'!BM82+'Athletes - Silver'!BM82+'Athletes - Bronze'!BM82 &gt; 0, 'Athletes - Gold'!BM82*'Medal values'!$B$1+'Athletes - Silver'!BM82*'Medal values'!$B$2+'Athletes - Bronze'!BM82*'Medal values'!$B$3, "") + IF(AND(BM$1 = BL$1, BL$2 = "Mixed"), 0.5*BL82, 0) + IF(AND(BM$1 = BN$1, BN$2 = "Mixed"), 0.5*BN82, 0)</f>
        <v>0</v>
      </c>
      <c r="BN82" s="5">
        <f>IF('Athletes - Gold'!BN82+'Athletes - Silver'!BN82+'Athletes - Bronze'!BN82 &gt; 0, 'Athletes - Gold'!BN82*'Medal values'!$B$1+'Athletes - Silver'!BN82*'Medal values'!$B$2+'Athletes - Bronze'!BN82*'Medal values'!$B$3, "") + IF(AND(BN$1 = BM$1, BM$2 = "Mixed"), 0.5*BM82, 0) + IF(AND(BN$1 = BO$1, BO$2 = "Mixed"), 0.5*BO82, 0)</f>
        <v>0</v>
      </c>
      <c r="BO82" s="5">
        <f>IF('Athletes - Gold'!BO82+'Athletes - Silver'!BO82+'Athletes - Bronze'!BO82 &gt; 0, 'Athletes - Gold'!BO82*'Medal values'!$B$1+'Athletes - Silver'!BO82*'Medal values'!$B$2+'Athletes - Bronze'!BO82*'Medal values'!$B$3, "") + IF(AND(BO$1 = BN$1, BN$2 = "Mixed"), 0.5*BN82, 0) + IF(AND(BO$1 = BP$1, BP$2 = "Mixed"), 0.5*BP82, 0)</f>
        <v>0</v>
      </c>
      <c r="BP82" s="5">
        <f>IF('Athletes - Gold'!BP82+'Athletes - Silver'!BP82+'Athletes - Bronze'!BP82 &gt; 0, 'Athletes - Gold'!BP82*'Medal values'!$B$1+'Athletes - Silver'!BP82*'Medal values'!$B$2+'Athletes - Bronze'!BP82*'Medal values'!$B$3, "") + IF(AND(BP$1 = BO$1, BO$2 = "Mixed"), 0.5*BO82, 0) + IF(AND(BP$1 = BQ$1, BQ$2 = "Mixed"), 0.5*BQ82, 0)</f>
        <v>3.000001</v>
      </c>
      <c r="BQ82" s="5">
        <f>IF('Athletes - Gold'!BQ82+'Athletes - Silver'!BQ82+'Athletes - Bronze'!BQ82 &gt; 0, 'Athletes - Gold'!BQ82*'Medal values'!$B$1+'Athletes - Silver'!BQ82*'Medal values'!$B$2+'Athletes - Bronze'!BQ82*'Medal values'!$B$3, "") + IF(AND(BQ$1 = BP$1, BP$2 = "Mixed"), 0.5*BP82, 0) + IF(AND(BQ$1 = BR$1, BR$2 = "Mixed"), 0.5*BR82, 0)</f>
        <v>0</v>
      </c>
      <c r="BR82" s="5">
        <f>IF('Athletes - Gold'!BR82+'Athletes - Silver'!BR82+'Athletes - Bronze'!BR82 &gt; 0, 'Athletes - Gold'!BR82*'Medal values'!$B$1+'Athletes - Silver'!BR82*'Medal values'!$B$2+'Athletes - Bronze'!BR82*'Medal values'!$B$3, "") + IF(AND(BR$1 = BQ$1, BQ$2 = "Mixed"), 0.5*BQ82, 0) + IF(AND(BR$1 = BS$1, BS$2 = "Mixed"), 0.5*BS82, 0)</f>
        <v>0</v>
      </c>
      <c r="BS82" s="5">
        <f>IF('Athletes - Gold'!BS82+'Athletes - Silver'!BS82+'Athletes - Bronze'!BS82 &gt; 0, 'Athletes - Gold'!BS82*'Medal values'!$B$1+'Athletes - Silver'!BS82*'Medal values'!$B$2+'Athletes - Bronze'!BS82*'Medal values'!$B$3, "") + IF(AND(BS$1 = BR$1, BR$2 = "Mixed"), 0.5*BR82, 0) + IF(AND(BS$1 = BT$1, BT$2 = "Mixed"), 0.5*BT82, 0)</f>
        <v>0</v>
      </c>
      <c r="BT82" s="5">
        <f>IF('Athletes - Gold'!BT82+'Athletes - Silver'!BT82+'Athletes - Bronze'!BT82 &gt; 0, 'Athletes - Gold'!BT82*'Medal values'!$B$1+'Athletes - Silver'!BT82*'Medal values'!$B$2+'Athletes - Bronze'!BT82*'Medal values'!$B$3, "") + IF(AND(BT$1 = BS$1, BS$2 = "Mixed"), 0.5*BS82, 0) + IF(AND(BT$1 = BU$1, BU$2 = "Mixed"), 0.5*BU82, 0)</f>
        <v>0</v>
      </c>
      <c r="BU82" s="5">
        <f>IF('Athletes - Gold'!BU82+'Athletes - Silver'!BU82+'Athletes - Bronze'!BU82 &gt; 0, 'Athletes - Gold'!BU82*'Medal values'!$B$1+'Athletes - Silver'!BU82*'Medal values'!$B$2+'Athletes - Bronze'!BU82*'Medal values'!$B$3, "") + IF(AND(BU$1 = BT$1, BT$2 = "Mixed"), 0.5*BT82, 0) + IF(AND(BU$1 = BV$1, BV$2 = "Mixed"), 0.5*BV82, 0)</f>
        <v>0</v>
      </c>
      <c r="BV82" s="5">
        <f>IF('Athletes - Gold'!BV82+'Athletes - Silver'!BV82+'Athletes - Bronze'!BV82 &gt; 0, 'Athletes - Gold'!BV82*'Medal values'!$B$1+'Athletes - Silver'!BV82*'Medal values'!$B$2+'Athletes - Bronze'!BV82*'Medal values'!$B$3, "") + IF(AND(BV$1 = BU$1, BU$2 = "Mixed"), 0.5*BU82, 0) + IF(AND(BV$1 = BW$1, BW$2 = "Mixed"), 0.5*BW82, 0)</f>
        <v>0</v>
      </c>
      <c r="BW82" s="5">
        <f>IF('Athletes - Gold'!BW82+'Athletes - Silver'!BW82+'Athletes - Bronze'!BW82 &gt; 0, 'Athletes - Gold'!BW82*'Medal values'!$B$1+'Athletes - Silver'!BW82*'Medal values'!$B$2+'Athletes - Bronze'!BW82*'Medal values'!$B$3, "") + IF(AND(BW$1 = BV$1, BV$2 = "Mixed"), 0.5*BV82, 0) + IF(AND(BW$1 = BX$1, BX$2 = "Mixed"), 0.5*BX82, 0)</f>
        <v>0</v>
      </c>
      <c r="BX82" s="5">
        <f>IF('Athletes - Gold'!BX82+'Athletes - Silver'!BX82+'Athletes - Bronze'!BX82 &gt; 0, 'Athletes - Gold'!BX82*'Medal values'!$B$1+'Athletes - Silver'!BX82*'Medal values'!$B$2+'Athletes - Bronze'!BX82*'Medal values'!$B$3, "") + IF(AND(BX$1 = BW$1, BW$2 = "Mixed"), 0.5*BW82, 0) + IF(AND(BX$1 = BY$1, BY$2 = "Mixed"), 0.5*BY82, 0)</f>
        <v>0</v>
      </c>
      <c r="BY82" s="5">
        <f>IF('Athletes - Gold'!BY82+'Athletes - Silver'!BY82+'Athletes - Bronze'!BY82 &gt; 0, 'Athletes - Gold'!BY82*'Medal values'!$B$1+'Athletes - Silver'!BY82*'Medal values'!$B$2+'Athletes - Bronze'!BY82*'Medal values'!$B$3, "") + IF(AND(BY$1 = BX$1, BX$2 = "Mixed"), 0.5*BX82, 0) + IF(AND(BY$1 = BZ$1, BZ$2 = "Mixed"), 0.5*BZ82, 0)</f>
        <v>0</v>
      </c>
      <c r="BZ82" s="5">
        <f>IF('Athletes - Gold'!BZ82+'Athletes - Silver'!BZ82+'Athletes - Bronze'!BZ82 &gt; 0, 'Athletes - Gold'!BZ82*'Medal values'!$B$1+'Athletes - Silver'!BZ82*'Medal values'!$B$2+'Athletes - Bronze'!BZ82*'Medal values'!$B$3, "") + IF(AND(BZ$1 = BY$1, BY$2 = "Mixed"), 0.5*BY82, 0) + IF(AND(BZ$1 = CA$1, CA$2 = "Mixed"), 0.5*CA82, 0)</f>
        <v>0</v>
      </c>
      <c r="CA82" s="5">
        <f>IF('Athletes - Gold'!CA82+'Athletes - Silver'!CA82+'Athletes - Bronze'!CA82 &gt; 0, 'Athletes - Gold'!CA82*'Medal values'!$B$1+'Athletes - Silver'!CA82*'Medal values'!$B$2+'Athletes - Bronze'!CA82*'Medal values'!$B$3, "") + IF(AND(CA$1 = BZ$1, BZ$2 = "Mixed"), 0.5*BZ82, 0) + IF(AND(CA$1 = CB$1, CB$2 = "Mixed"), 0.5*CB82, 0)</f>
        <v>0</v>
      </c>
      <c r="CB82" s="5">
        <f>IF('Athletes - Gold'!CB82+'Athletes - Silver'!CB82+'Athletes - Bronze'!CB82 &gt; 0, 'Athletes - Gold'!CB82*'Medal values'!$B$1+'Athletes - Silver'!CB82*'Medal values'!$B$2+'Athletes - Bronze'!CB82*'Medal values'!$B$3, "") + IF(AND(CB$1 = CA$1, CA$2 = "Mixed"), 0.5*CA82, 0) + IF(AND(CB$1 = CC$1, CC$2 = "Mixed"), 0.5*CC82, 0)</f>
        <v>0</v>
      </c>
      <c r="CC82" s="5">
        <f>IF('Athletes - Gold'!CC82+'Athletes - Silver'!CC82+'Athletes - Bronze'!CC82 &gt; 0, 'Athletes - Gold'!CC82*'Medal values'!$B$1+'Athletes - Silver'!CC82*'Medal values'!$B$2+'Athletes - Bronze'!CC82*'Medal values'!$B$3, "") + IF(AND(CC$1 = CB$1, CB$2 = "Mixed"), 0.5*CB82, 0) + IF(AND(CC$1 = CD$1, CD$2 = "Mixed"), 0.5*CD82, 0)</f>
        <v>0</v>
      </c>
      <c r="CD82" s="5">
        <f>IF('Athletes - Gold'!CD82+'Athletes - Silver'!CD82+'Athletes - Bronze'!CD82 &gt; 0, 'Athletes - Gold'!CD82*'Medal values'!$B$1+'Athletes - Silver'!CD82*'Medal values'!$B$2+'Athletes - Bronze'!CD82*'Medal values'!$B$3, "") + IF(AND(CD$1 = CC$1, CC$2 = "Mixed"), 0.5*CC82, 0) + IF(AND(CD$1 = CE$1, CE$2 = "Mixed"), 0.5*CE82, 0)</f>
        <v>0</v>
      </c>
      <c r="CE82" s="5">
        <f>IF('Athletes - Gold'!CE82+'Athletes - Silver'!CE82+'Athletes - Bronze'!CE82 &gt; 0, 'Athletes - Gold'!CE82*'Medal values'!$B$1+'Athletes - Silver'!CE82*'Medal values'!$B$2+'Athletes - Bronze'!CE82*'Medal values'!$B$3, "") + IF(AND(CE$1 = CD$1, CD$2 = "Mixed"), 0.5*CD82, 0) + IF(AND(CE$1 = CF$1, CF$2 = "Mixed"), 0.5*CF82, 0)</f>
        <v>0</v>
      </c>
      <c r="CF82" s="5">
        <f>IF('Athletes - Gold'!CF82+'Athletes - Silver'!CF82+'Athletes - Bronze'!CF82 &gt; 0, 'Athletes - Gold'!CF82*'Medal values'!$B$1+'Athletes - Silver'!CF82*'Medal values'!$B$2+'Athletes - Bronze'!CF82*'Medal values'!$B$3, "") + IF(AND(CF$1 = CE$1, CE$2 = "Mixed"), 0.5*CE82, 0) + IF(AND(CF$1 = CG$1, CG$2 = "Mixed"), 0.5*CG82, 0)</f>
        <v>4.001</v>
      </c>
      <c r="CG82" s="5">
        <f>IF('Athletes - Gold'!CG82+'Athletes - Silver'!CG82+'Athletes - Bronze'!CG82 &gt; 0, 'Athletes - Gold'!CG82*'Medal values'!$B$1+'Athletes - Silver'!CG82*'Medal values'!$B$2+'Athletes - Bronze'!CG82*'Medal values'!$B$3, "") + IF(AND(CG$1 = CF$1, CF$2 = "Mixed"), 0.5*CF82, 0) + IF(AND(CG$1 = CH$1, CH$2 = "Mixed"), 0.5*CH82, 0)</f>
        <v>0</v>
      </c>
      <c r="CH82" s="5">
        <f>IF('Athletes - Gold'!CH82+'Athletes - Silver'!CH82+'Athletes - Bronze'!CH82 &gt; 0, 'Athletes - Gold'!CH82*'Medal values'!$B$1+'Athletes - Silver'!CH82*'Medal values'!$B$2+'Athletes - Bronze'!CH82*'Medal values'!$B$3, "") + IF(AND(CH$1 = CG$1, CG$2 = "Mixed"), 0.5*CG82, 0) + IF(AND(CH$1 = CI$1, CI$2 = "Mixed"), 0.5*CI82, 0)</f>
        <v>0</v>
      </c>
      <c r="CI82" s="5">
        <f>IF('Athletes - Gold'!CI82+'Athletes - Silver'!CI82+'Athletes - Bronze'!CI82 &gt; 0, 'Athletes - Gold'!CI82*'Medal values'!$B$1+'Athletes - Silver'!CI82*'Medal values'!$B$2+'Athletes - Bronze'!CI82*'Medal values'!$B$3, "") + IF(AND(CI$1 = CH$1, CH$2 = "Mixed"), 0.5*CH82, 0) + IF(AND(CI$1 = CJ$1, CJ$2 = "Mixed"), 0.5*CJ82, 0)</f>
        <v>0</v>
      </c>
      <c r="CJ82" s="5">
        <f>IF('Athletes - Gold'!CJ82+'Athletes - Silver'!CJ82+'Athletes - Bronze'!CJ82 &gt; 0, 'Athletes - Gold'!CJ82*'Medal values'!$B$1+'Athletes - Silver'!CJ82*'Medal values'!$B$2+'Athletes - Bronze'!CJ82*'Medal values'!$B$3, "") + IF(AND(CJ$1 = CI$1, CI$2 = "Mixed"), 0.5*CI82, 0) + IF(AND(CJ$1 = CK$1, CK$2 = "Mixed"), 0.5*CK82, 0)</f>
        <v>0</v>
      </c>
      <c r="CK82" s="5">
        <f>IF('Athletes - Gold'!CK82+'Athletes - Silver'!CK82+'Athletes - Bronze'!CK82 &gt; 0, 'Athletes - Gold'!CK82*'Medal values'!$B$1+'Athletes - Silver'!CK82*'Medal values'!$B$2+'Athletes - Bronze'!CK82*'Medal values'!$B$3, "") + IF(AND(CK$1 = CJ$1, CJ$2 = "Mixed"), 0.5*CJ82, 0) + IF(AND(CK$1 = CL$1, CL$2 = "Mixed"), 0.5*CL82, 0)</f>
        <v>0</v>
      </c>
      <c r="CL82" s="5">
        <f>IF('Athletes - Gold'!CL82+'Athletes - Silver'!CL82+'Athletes - Bronze'!CL82 &gt; 0, 'Athletes - Gold'!CL82*'Medal values'!$B$1+'Athletes - Silver'!CL82*'Medal values'!$B$2+'Athletes - Bronze'!CL82*'Medal values'!$B$3, "") + IF(AND(CL$1 = CK$1, CK$2 = "Mixed"), 0.5*CK82, 0) + IF(AND(CL$1 = CM$1, CM$2 = "Mixed"), 0.5*CM82, 0)</f>
        <v>0</v>
      </c>
      <c r="CM82" s="5">
        <f>IF('Athletes - Gold'!CM82+'Athletes - Silver'!CM82+'Athletes - Bronze'!CM82 &gt; 0, 'Athletes - Gold'!CM82*'Medal values'!$B$1+'Athletes - Silver'!CM82*'Medal values'!$B$2+'Athletes - Bronze'!CM82*'Medal values'!$B$3, "") + IF(AND(CM$1 = CL$1, CL$2 = "Mixed"), 0.5*CL82, 0) + IF(AND(CM$1 = CN$1, CN$2 = "Mixed"), 0.5*CN82, 0)</f>
        <v>0</v>
      </c>
      <c r="CN82" s="5">
        <f>IF('Athletes - Gold'!CN82+'Athletes - Silver'!CN82+'Athletes - Bronze'!CN82 &gt; 0, 'Athletes - Gold'!CN82*'Medal values'!$B$1+'Athletes - Silver'!CN82*'Medal values'!$B$2+'Athletes - Bronze'!CN82*'Medal values'!$B$3, "") + IF(AND(CN$1 = CM$1, CM$2 = "Mixed"), 0.5*CM82, 0) + IF(AND(CN$1 = CO$1, CO$2 = "Mixed"), 0.5*CO82, 0)</f>
        <v>0</v>
      </c>
      <c r="CO82" s="5">
        <f>IF('Athletes - Gold'!CO82+'Athletes - Silver'!CO82+'Athletes - Bronze'!CO82 &gt; 0, 'Athletes - Gold'!CO82*'Medal values'!$B$1+'Athletes - Silver'!CO82*'Medal values'!$B$2+'Athletes - Bronze'!CO82*'Medal values'!$B$3, "") + IF(AND(CO$1 = CN$1, CN$2 = "Mixed"), 0.5*CN82, 0) + IF(AND(CO$1 = CP$1, CP$2 = "Mixed"), 0.5*CP82, 0)</f>
        <v>0</v>
      </c>
      <c r="CP82" s="5">
        <f>IF('Athletes - Gold'!CP82+'Athletes - Silver'!CP82+'Athletes - Bronze'!CP82 &gt; 0, 'Athletes - Gold'!CP82*'Medal values'!$B$1+'Athletes - Silver'!CP82*'Medal values'!$B$2+'Athletes - Bronze'!CP82*'Medal values'!$B$3, "") + IF(AND(CP$1 = CO$1, CO$2 = "Mixed"), 0.5*CO82, 0) + IF(AND(CP$1 = CQ$1, CQ$2 = "Mixed"), 0.5*CQ82, 0)</f>
        <v>6</v>
      </c>
      <c r="CQ82" s="5">
        <f>IF('Athletes - Gold'!CQ82+'Athletes - Silver'!CQ82+'Athletes - Bronze'!CQ82 &gt; 0, 'Athletes - Gold'!CQ82*'Medal values'!$B$1+'Athletes - Silver'!CQ82*'Medal values'!$B$2+'Athletes - Bronze'!CQ82*'Medal values'!$B$3, "") + IF(AND(CQ$1 = CP$1, CP$2 = "Mixed"), 0.5*CP82, 0) + IF(AND(CQ$1 = CR$1, CR$2 = "Mixed"), 0.5*CR82, 0)</f>
        <v>21.007</v>
      </c>
      <c r="CR82" s="5">
        <f>IF('Athletes - Gold'!CR82+'Athletes - Silver'!CR82+'Athletes - Bronze'!CR82 &gt; 0, 'Athletes - Gold'!CR82*'Medal values'!$B$1+'Athletes - Silver'!CR82*'Medal values'!$B$2+'Athletes - Bronze'!CR82*'Medal values'!$B$3, "") + IF(AND(CR$1 = CQ$1, CQ$2 = "Mixed"), 0.5*CQ82, 0) + IF(AND(CR$1 = CS$1, CS$2 = "Mixed"), 0.5*CS82, 0)</f>
        <v>0</v>
      </c>
      <c r="CS82" s="5">
        <f>IF('Athletes - Gold'!CS82+'Athletes - Silver'!CS82+'Athletes - Bronze'!CS82 &gt; 0, 'Athletes - Gold'!CS82*'Medal values'!$B$1+'Athletes - Silver'!CS82*'Medal values'!$B$2+'Athletes - Bronze'!CS82*'Medal values'!$B$3, "") + IF(AND(CS$1 = CR$1, CR$2 = "Mixed"), 0.5*CR82, 0) + IF(AND(CS$1 = CT$1, CT$2 = "Mixed"), 0.5*CT82, 0)</f>
        <v>0</v>
      </c>
      <c r="CT82" s="5">
        <f>IF('Athletes - Gold'!CT82+'Athletes - Silver'!CT82+'Athletes - Bronze'!CT82 &gt; 0, 'Athletes - Gold'!CT82*'Medal values'!$B$1+'Athletes - Silver'!CT82*'Medal values'!$B$2+'Athletes - Bronze'!CT82*'Medal values'!$B$3, "") + IF(AND(CT$1 = CS$1, CS$2 = "Mixed"), 0.5*CS82, 0) + IF(AND(CT$1 = CU$1, CU$2 = "Mixed"), 0.5*CU82, 0)</f>
        <v>0</v>
      </c>
      <c r="CU82" s="5">
        <f>IF('Athletes - Gold'!CU82+'Athletes - Silver'!CU82+'Athletes - Bronze'!CU82 &gt; 0, 'Athletes - Gold'!CU82*'Medal values'!$B$1+'Athletes - Silver'!CU82*'Medal values'!$B$2+'Athletes - Bronze'!CU82*'Medal values'!$B$3, "") + IF(AND(CU$1 = CT$1, CT$2 = "Mixed"), 0.5*CT82, 0) + IF(AND(CU$1 = CV$1, CV$2 = "Mixed"), 0.5*CV82, 0)</f>
        <v>1</v>
      </c>
      <c r="CV82" s="5">
        <f>IF('Athletes - Gold'!CV82+'Athletes - Silver'!CV82+'Athletes - Bronze'!CV82 &gt; 0, 'Athletes - Gold'!CV82*'Medal values'!$B$1+'Athletes - Silver'!CV82*'Medal values'!$B$2+'Athletes - Bronze'!CV82*'Medal values'!$B$3, "") + IF(AND(CV$1 = CU$1, CU$2 = "Mixed"), 0.5*CU82, 0) + IF(AND(CV$1 = CW$1, CW$2 = "Mixed"), 0.5*CW82, 0)</f>
        <v>0</v>
      </c>
      <c r="CW82" s="5">
        <f t="shared" ref="CW82:CX82" si="81">SUMIF($B$2:$CV$2,CW$2, $B82:$CV82)</f>
        <v>29.007001</v>
      </c>
      <c r="CX82" s="5">
        <f t="shared" si="81"/>
        <v>13.002</v>
      </c>
      <c r="CY82" s="5">
        <f t="shared" si="3"/>
        <v>42.009001</v>
      </c>
    </row>
    <row r="83">
      <c r="A83" s="5" t="str">
        <f>Countries!A81</f>
        <v>SUI</v>
      </c>
      <c r="B83" s="5">
        <f>IF('Athletes - Gold'!B83+'Athletes - Silver'!B83+'Athletes - Bronze'!B83 &gt; 0, 'Athletes - Gold'!B83*'Medal values'!$B$1+'Athletes - Silver'!B83*'Medal values'!$B$2+'Athletes - Bronze'!B83*'Medal values'!$B$3, "") + IF(AND(B$1 = A$1, A$2 = "Mixed"), 0.5*A83, 0) + IF(AND(B$1 = C$1, C$2 = "Mixed"), 0.5*C83, 0)</f>
        <v>0</v>
      </c>
      <c r="C83" s="5">
        <f>IF('Athletes - Gold'!C83+'Athletes - Silver'!C83+'Athletes - Bronze'!C83 &gt; 0, 'Athletes - Gold'!C83*'Medal values'!$B$1+'Athletes - Silver'!C83*'Medal values'!$B$2+'Athletes - Bronze'!C83*'Medal values'!$B$3, "") + IF(AND(C$1 = B$1, B$2 = "Mixed"), 0.5*B83, 0) + IF(AND(C$1 = D$1, D$2 = "Mixed"), 0.5*D83, 0)</f>
        <v>0</v>
      </c>
      <c r="D83" s="5">
        <f>IF('Athletes - Gold'!D83+'Athletes - Silver'!D83+'Athletes - Bronze'!D83 &gt; 0, 'Athletes - Gold'!D83*'Medal values'!$B$1+'Athletes - Silver'!D83*'Medal values'!$B$2+'Athletes - Bronze'!D83*'Medal values'!$B$3, "") + IF(AND(D$1 = C$1, C$2 = "Mixed"), 0.5*C83, 0) + IF(AND(D$1 = E$1, E$2 = "Mixed"), 0.5*E83, 0)</f>
        <v>0</v>
      </c>
      <c r="E83" s="5">
        <f>IF('Athletes - Gold'!E83+'Athletes - Silver'!E83+'Athletes - Bronze'!E83 &gt; 0, 'Athletes - Gold'!E83*'Medal values'!$B$1+'Athletes - Silver'!E83*'Medal values'!$B$2+'Athletes - Bronze'!E83*'Medal values'!$B$3, "") + IF(AND(E$1 = D$1, D$2 = "Mixed"), 0.5*D83, 0) + IF(AND(E$1 = F$1, F$2 = "Mixed"), 0.5*F83, 0)</f>
        <v>0</v>
      </c>
      <c r="F83" s="5">
        <f>IF('Athletes - Gold'!F83+'Athletes - Silver'!F83+'Athletes - Bronze'!F83 &gt; 0, 'Athletes - Gold'!F83*'Medal values'!$B$1+'Athletes - Silver'!F83*'Medal values'!$B$2+'Athletes - Bronze'!F83*'Medal values'!$B$3, "") + IF(AND(F$1 = E$1, E$2 = "Mixed"), 0.5*E83, 0) + IF(AND(F$1 = G$1, G$2 = "Mixed"), 0.5*G83, 0)</f>
        <v>0</v>
      </c>
      <c r="G83" s="5">
        <f>IF('Athletes - Gold'!G83+'Athletes - Silver'!G83+'Athletes - Bronze'!G83 &gt; 0, 'Athletes - Gold'!G83*'Medal values'!$B$1+'Athletes - Silver'!G83*'Medal values'!$B$2+'Athletes - Bronze'!G83*'Medal values'!$B$3, "") + IF(AND(G$1 = F$1, F$2 = "Mixed"), 0.5*F83, 0) + IF(AND(G$1 = H$1, H$2 = "Mixed"), 0.5*H83, 0)</f>
        <v>0</v>
      </c>
      <c r="H83" s="5">
        <f>IF('Athletes - Gold'!H83+'Athletes - Silver'!H83+'Athletes - Bronze'!H83 &gt; 0, 'Athletes - Gold'!H83*'Medal values'!$B$1+'Athletes - Silver'!H83*'Medal values'!$B$2+'Athletes - Bronze'!H83*'Medal values'!$B$3, "") + IF(AND(H$1 = G$1, G$2 = "Mixed"), 0.5*G83, 0) + IF(AND(H$1 = I$1, I$2 = "Mixed"), 0.5*I83, 0)</f>
        <v>0</v>
      </c>
      <c r="I83" s="5">
        <f>IF('Athletes - Gold'!I83+'Athletes - Silver'!I83+'Athletes - Bronze'!I83 &gt; 0, 'Athletes - Gold'!I83*'Medal values'!$B$1+'Athletes - Silver'!I83*'Medal values'!$B$2+'Athletes - Bronze'!I83*'Medal values'!$B$3, "") + IF(AND(I$1 = H$1, H$2 = "Mixed"), 0.5*H83, 0) + IF(AND(I$1 = J$1, J$2 = "Mixed"), 0.5*J83, 0)</f>
        <v>0</v>
      </c>
      <c r="J83" s="5">
        <f>IF('Athletes - Gold'!J83+'Athletes - Silver'!J83+'Athletes - Bronze'!J83 &gt; 0, 'Athletes - Gold'!J83*'Medal values'!$B$1+'Athletes - Silver'!J83*'Medal values'!$B$2+'Athletes - Bronze'!J83*'Medal values'!$B$3, "") + IF(AND(J$1 = I$1, I$2 = "Mixed"), 0.5*I83, 0) + IF(AND(J$1 = K$1, K$2 = "Mixed"), 0.5*K83, 0)</f>
        <v>0</v>
      </c>
      <c r="K83" s="5">
        <f>IF('Athletes - Gold'!K83+'Athletes - Silver'!K83+'Athletes - Bronze'!K83 &gt; 0, 'Athletes - Gold'!K83*'Medal values'!$B$1+'Athletes - Silver'!K83*'Medal values'!$B$2+'Athletes - Bronze'!K83*'Medal values'!$B$3, "") + IF(AND(K$1 = J$1, J$2 = "Mixed"), 0.5*J83, 0) + IF(AND(K$1 = L$1, L$2 = "Mixed"), 0.5*L83, 0)</f>
        <v>0</v>
      </c>
      <c r="L83" s="5">
        <f>IF('Athletes - Gold'!L83+'Athletes - Silver'!L83+'Athletes - Bronze'!L83 &gt; 0, 'Athletes - Gold'!L83*'Medal values'!$B$1+'Athletes - Silver'!L83*'Medal values'!$B$2+'Athletes - Bronze'!L83*'Medal values'!$B$3, "") + IF(AND(L$1 = K$1, K$2 = "Mixed"), 0.5*K83, 0) + IF(AND(L$1 = M$1, M$2 = "Mixed"), 0.5*M83, 0)</f>
        <v>0</v>
      </c>
      <c r="M83" s="5">
        <f>IF('Athletes - Gold'!M83+'Athletes - Silver'!M83+'Athletes - Bronze'!M83 &gt; 0, 'Athletes - Gold'!M83*'Medal values'!$B$1+'Athletes - Silver'!M83*'Medal values'!$B$2+'Athletes - Bronze'!M83*'Medal values'!$B$3, "") + IF(AND(M$1 = L$1, L$2 = "Mixed"), 0.5*L83, 0) + IF(AND(M$1 = N$1, N$2 = "Mixed"), 0.5*N83, 0)</f>
        <v>0</v>
      </c>
      <c r="N83" s="5">
        <f>IF('Athletes - Gold'!N83+'Athletes - Silver'!N83+'Athletes - Bronze'!N83 &gt; 0, 'Athletes - Gold'!N83*'Medal values'!$B$1+'Athletes - Silver'!N83*'Medal values'!$B$2+'Athletes - Bronze'!N83*'Medal values'!$B$3, "") + IF(AND(N$1 = M$1, M$2 = "Mixed"), 0.5*M83, 0) + IF(AND(N$1 = O$1, O$2 = "Mixed"), 0.5*O83, 0)</f>
        <v>0</v>
      </c>
      <c r="O83" s="5">
        <f>IF('Athletes - Gold'!O83+'Athletes - Silver'!O83+'Athletes - Bronze'!O83 &gt; 0, 'Athletes - Gold'!O83*'Medal values'!$B$1+'Athletes - Silver'!O83*'Medal values'!$B$2+'Athletes - Bronze'!O83*'Medal values'!$B$3, "") + IF(AND(O$1 = N$1, N$2 = "Mixed"), 0.5*N83, 0) + IF(AND(O$1 = P$1, P$2 = "Mixed"), 0.5*P83, 0)</f>
        <v>0</v>
      </c>
      <c r="P83" s="5">
        <f>IF('Athletes - Gold'!P83+'Athletes - Silver'!P83+'Athletes - Bronze'!P83 &gt; 0, 'Athletes - Gold'!P83*'Medal values'!$B$1+'Athletes - Silver'!P83*'Medal values'!$B$2+'Athletes - Bronze'!P83*'Medal values'!$B$3, "") + IF(AND(P$1 = O$1, O$2 = "Mixed"), 0.5*O83, 0) + IF(AND(P$1 = Q$1, Q$2 = "Mixed"), 0.5*Q83, 0)</f>
        <v>0</v>
      </c>
      <c r="Q83" s="5">
        <f>IF('Athletes - Gold'!Q83+'Athletes - Silver'!Q83+'Athletes - Bronze'!Q83 &gt; 0, 'Athletes - Gold'!Q83*'Medal values'!$B$1+'Athletes - Silver'!Q83*'Medal values'!$B$2+'Athletes - Bronze'!Q83*'Medal values'!$B$3, "") + IF(AND(Q$1 = P$1, P$2 = "Mixed"), 0.5*P83, 0) + IF(AND(Q$1 = R$1, R$2 = "Mixed"), 0.5*R83, 0)</f>
        <v>0</v>
      </c>
      <c r="R83" s="5">
        <f>IF('Athletes - Gold'!R83+'Athletes - Silver'!R83+'Athletes - Bronze'!R83 &gt; 0, 'Athletes - Gold'!R83*'Medal values'!$B$1+'Athletes - Silver'!R83*'Medal values'!$B$2+'Athletes - Bronze'!R83*'Medal values'!$B$3, "") + IF(AND(R$1 = Q$1, Q$2 = "Mixed"), 0.5*Q83, 0) + IF(AND(R$1 = S$1, S$2 = "Mixed"), 0.5*S83, 0)</f>
        <v>0</v>
      </c>
      <c r="S83" s="5">
        <f>IF('Athletes - Gold'!S83+'Athletes - Silver'!S83+'Athletes - Bronze'!S83 &gt; 0, 'Athletes - Gold'!S83*'Medal values'!$B$1+'Athletes - Silver'!S83*'Medal values'!$B$2+'Athletes - Bronze'!S83*'Medal values'!$B$3, "") + IF(AND(S$1 = R$1, R$2 = "Mixed"), 0.5*R83, 0) + IF(AND(S$1 = T$1, T$2 = "Mixed"), 0.5*T83, 0)</f>
        <v>0</v>
      </c>
      <c r="T83" s="5">
        <f>IF('Athletes - Gold'!T83+'Athletes - Silver'!T83+'Athletes - Bronze'!T83 &gt; 0, 'Athletes - Gold'!T83*'Medal values'!$B$1+'Athletes - Silver'!T83*'Medal values'!$B$2+'Athletes - Bronze'!T83*'Medal values'!$B$3, "") + IF(AND(T$1 = S$1, S$2 = "Mixed"), 0.5*S83, 0) + IF(AND(T$1 = U$1, U$2 = "Mixed"), 0.5*U83, 0)</f>
        <v>0</v>
      </c>
      <c r="U83" s="5">
        <f>IF('Athletes - Gold'!U83+'Athletes - Silver'!U83+'Athletes - Bronze'!U83 &gt; 0, 'Athletes - Gold'!U83*'Medal values'!$B$1+'Athletes - Silver'!U83*'Medal values'!$B$2+'Athletes - Bronze'!U83*'Medal values'!$B$3, "") + IF(AND(U$1 = T$1, T$2 = "Mixed"), 0.5*T83, 0) + IF(AND(U$1 = V$1, V$2 = "Mixed"), 0.5*V83, 0)</f>
        <v>2</v>
      </c>
      <c r="V83" s="5">
        <f>IF('Athletes - Gold'!V83+'Athletes - Silver'!V83+'Athletes - Bronze'!V83 &gt; 0, 'Athletes - Gold'!V83*'Medal values'!$B$1+'Athletes - Silver'!V83*'Medal values'!$B$2+'Athletes - Bronze'!V83*'Medal values'!$B$3, "") + IF(AND(V$1 = U$1, U$2 = "Mixed"), 0.5*U83, 0) + IF(AND(V$1 = W$1, W$2 = "Mixed"), 0.5*W83, 0)</f>
        <v>0</v>
      </c>
      <c r="W83" s="5">
        <f>IF('Athletes - Gold'!W83+'Athletes - Silver'!W83+'Athletes - Bronze'!W83 &gt; 0, 'Athletes - Gold'!W83*'Medal values'!$B$1+'Athletes - Silver'!W83*'Medal values'!$B$2+'Athletes - Bronze'!W83*'Medal values'!$B$3, "") + IF(AND(W$1 = V$1, V$2 = "Mixed"), 0.5*V83, 0) + IF(AND(W$1 = X$1, X$2 = "Mixed"), 0.5*X83, 0)</f>
        <v>0</v>
      </c>
      <c r="X83" s="5">
        <f>IF('Athletes - Gold'!X83+'Athletes - Silver'!X83+'Athletes - Bronze'!X83 &gt; 0, 'Athletes - Gold'!X83*'Medal values'!$B$1+'Athletes - Silver'!X83*'Medal values'!$B$2+'Athletes - Bronze'!X83*'Medal values'!$B$3, "") + IF(AND(X$1 = W$1, W$2 = "Mixed"), 0.5*W83, 0) + IF(AND(X$1 = Y$1, Y$2 = "Mixed"), 0.5*Y83, 0)</f>
        <v>0</v>
      </c>
      <c r="Y83" s="5">
        <f>IF('Athletes - Gold'!Y83+'Athletes - Silver'!Y83+'Athletes - Bronze'!Y83 &gt; 0, 'Athletes - Gold'!Y83*'Medal values'!$B$1+'Athletes - Silver'!Y83*'Medal values'!$B$2+'Athletes - Bronze'!Y83*'Medal values'!$B$3, "") + IF(AND(Y$1 = X$1, X$2 = "Mixed"), 0.5*X83, 0) + IF(AND(Y$1 = Z$1, Z$2 = "Mixed"), 0.5*Z83, 0)</f>
        <v>0</v>
      </c>
      <c r="Z83" s="5">
        <f>IF('Athletes - Gold'!Z83+'Athletes - Silver'!Z83+'Athletes - Bronze'!Z83 &gt; 0, 'Athletes - Gold'!Z83*'Medal values'!$B$1+'Athletes - Silver'!Z83*'Medal values'!$B$2+'Athletes - Bronze'!Z83*'Medal values'!$B$3, "") + IF(AND(Z$1 = Y$1, Y$2 = "Mixed"), 0.5*Y83, 0) + IF(AND(Z$1 = AA$1, AA$2 = "Mixed"), 0.5*AA83, 0)</f>
        <v>0</v>
      </c>
      <c r="AA83" s="5">
        <f>IF('Athletes - Gold'!AA83+'Athletes - Silver'!AA83+'Athletes - Bronze'!AA83 &gt; 0, 'Athletes - Gold'!AA83*'Medal values'!$B$1+'Athletes - Silver'!AA83*'Medal values'!$B$2+'Athletes - Bronze'!AA83*'Medal values'!$B$3, "") + IF(AND(AA$1 = Z$1, Z$2 = "Mixed"), 0.5*Z83, 0) + IF(AND(AA$1 = AB$1, AB$2 = "Mixed"), 0.5*AB83, 0)</f>
        <v>0</v>
      </c>
      <c r="AB83" s="5">
        <f>IF('Athletes - Gold'!AB83+'Athletes - Silver'!AB83+'Athletes - Bronze'!AB83 &gt; 0, 'Athletes - Gold'!AB83*'Medal values'!$B$1+'Athletes - Silver'!AB83*'Medal values'!$B$2+'Athletes - Bronze'!AB83*'Medal values'!$B$3, "") + IF(AND(AB$1 = AA$1, AA$2 = "Mixed"), 0.5*AA83, 0) + IF(AND(AB$1 = AC$1, AC$2 = "Mixed"), 0.5*AC83, 0)</f>
        <v>0</v>
      </c>
      <c r="AC83" s="5">
        <f>IF('Athletes - Gold'!AC83+'Athletes - Silver'!AC83+'Athletes - Bronze'!AC83 &gt; 0, 'Athletes - Gold'!AC83*'Medal values'!$B$1+'Athletes - Silver'!AC83*'Medal values'!$B$2+'Athletes - Bronze'!AC83*'Medal values'!$B$3, "") + IF(AND(AC$1 = AB$1, AB$2 = "Mixed"), 0.5*AB83, 0) + IF(AND(AC$1 = AD$1, AD$2 = "Mixed"), 0.5*AD83, 0)</f>
        <v>1</v>
      </c>
      <c r="AD83" s="5">
        <f>IF('Athletes - Gold'!AD83+'Athletes - Silver'!AD83+'Athletes - Bronze'!AD83 &gt; 0, 'Athletes - Gold'!AD83*'Medal values'!$B$1+'Athletes - Silver'!AD83*'Medal values'!$B$2+'Athletes - Bronze'!AD83*'Medal values'!$B$3, "") + IF(AND(AD$1 = AC$1, AC$2 = "Mixed"), 0.5*AC83, 0) + IF(AND(AD$1 = AE$1, AE$2 = "Mixed"), 0.5*AE83, 0)</f>
        <v>0</v>
      </c>
      <c r="AE83" s="5">
        <f>IF('Athletes - Gold'!AE83+'Athletes - Silver'!AE83+'Athletes - Bronze'!AE83 &gt; 0, 'Athletes - Gold'!AE83*'Medal values'!$B$1+'Athletes - Silver'!AE83*'Medal values'!$B$2+'Athletes - Bronze'!AE83*'Medal values'!$B$3, "") + IF(AND(AE$1 = AD$1, AD$2 = "Mixed"), 0.5*AD83, 0) + IF(AND(AE$1 = AF$1, AF$2 = "Mixed"), 0.5*AF83, 0)</f>
        <v>0</v>
      </c>
      <c r="AF83" s="5">
        <f>IF('Athletes - Gold'!AF83+'Athletes - Silver'!AF83+'Athletes - Bronze'!AF83 &gt; 0, 'Athletes - Gold'!AF83*'Medal values'!$B$1+'Athletes - Silver'!AF83*'Medal values'!$B$2+'Athletes - Bronze'!AF83*'Medal values'!$B$3, "") + IF(AND(AF$1 = AE$1, AE$2 = "Mixed"), 0.5*AE83, 0) + IF(AND(AF$1 = AG$1, AG$2 = "Mixed"), 0.5*AG83, 0)</f>
        <v>2.000001</v>
      </c>
      <c r="AG83" s="5">
        <f>IF('Athletes - Gold'!AG83+'Athletes - Silver'!AG83+'Athletes - Bronze'!AG83 &gt; 0, 'Athletes - Gold'!AG83*'Medal values'!$B$1+'Athletes - Silver'!AG83*'Medal values'!$B$2+'Athletes - Bronze'!AG83*'Medal values'!$B$3, "") + IF(AND(AG$1 = AF$1, AF$2 = "Mixed"), 0.5*AF83, 0) + IF(AND(AG$1 = AH$1, AH$2 = "Mixed"), 0.5*AH83, 0)</f>
        <v>6.001001</v>
      </c>
      <c r="AH83" s="5">
        <f>IF('Athletes - Gold'!AH83+'Athletes - Silver'!AH83+'Athletes - Bronze'!AH83 &gt; 0, 'Athletes - Gold'!AH83*'Medal values'!$B$1+'Athletes - Silver'!AH83*'Medal values'!$B$2+'Athletes - Bronze'!AH83*'Medal values'!$B$3, "") + IF(AND(AH$1 = AG$1, AG$2 = "Mixed"), 0.5*AG83, 0) + IF(AND(AH$1 = AI$1, AI$2 = "Mixed"), 0.5*AI83, 0)</f>
        <v>0</v>
      </c>
      <c r="AI83" s="5">
        <f>IF('Athletes - Gold'!AI83+'Athletes - Silver'!AI83+'Athletes - Bronze'!AI83 &gt; 0, 'Athletes - Gold'!AI83*'Medal values'!$B$1+'Athletes - Silver'!AI83*'Medal values'!$B$2+'Athletes - Bronze'!AI83*'Medal values'!$B$3, "") + IF(AND(AI$1 = AH$1, AH$2 = "Mixed"), 0.5*AH83, 0) + IF(AND(AI$1 = AJ$1, AJ$2 = "Mixed"), 0.5*AJ83, 0)</f>
        <v>2.000001</v>
      </c>
      <c r="AJ83" s="5">
        <f>IF('Athletes - Gold'!AJ83+'Athletes - Silver'!AJ83+'Athletes - Bronze'!AJ83 &gt; 0, 'Athletes - Gold'!AJ83*'Medal values'!$B$1+'Athletes - Silver'!AJ83*'Medal values'!$B$2+'Athletes - Bronze'!AJ83*'Medal values'!$B$3, "") + IF(AND(AJ$1 = AI$1, AI$2 = "Mixed"), 0.5*AI83, 0) + IF(AND(AJ$1 = AK$1, AK$2 = "Mixed"), 0.5*AK83, 0)</f>
        <v>0</v>
      </c>
      <c r="AK83" s="5">
        <f>IF('Athletes - Gold'!AK83+'Athletes - Silver'!AK83+'Athletes - Bronze'!AK83 &gt; 0, 'Athletes - Gold'!AK83*'Medal values'!$B$1+'Athletes - Silver'!AK83*'Medal values'!$B$2+'Athletes - Bronze'!AK83*'Medal values'!$B$3, "") + IF(AND(AK$1 = AJ$1, AJ$2 = "Mixed"), 0.5*AJ83, 0) + IF(AND(AK$1 = AL$1, AL$2 = "Mixed"), 0.5*AL83, 0)</f>
        <v>0</v>
      </c>
      <c r="AL83" s="5">
        <f>IF('Athletes - Gold'!AL83+'Athletes - Silver'!AL83+'Athletes - Bronze'!AL83 &gt; 0, 'Athletes - Gold'!AL83*'Medal values'!$B$1+'Athletes - Silver'!AL83*'Medal values'!$B$2+'Athletes - Bronze'!AL83*'Medal values'!$B$3, "") + IF(AND(AL$1 = AK$1, AK$2 = "Mixed"), 0.5*AK83, 0) + IF(AND(AL$1 = AM$1, AM$2 = "Mixed"), 0.5*AM83, 0)</f>
        <v>0</v>
      </c>
      <c r="AM83" s="5">
        <f>IF('Athletes - Gold'!AM83+'Athletes - Silver'!AM83+'Athletes - Bronze'!AM83 &gt; 0, 'Athletes - Gold'!AM83*'Medal values'!$B$1+'Athletes - Silver'!AM83*'Medal values'!$B$2+'Athletes - Bronze'!AM83*'Medal values'!$B$3, "") + IF(AND(AM$1 = AL$1, AL$2 = "Mixed"), 0.5*AL83, 0) + IF(AND(AM$1 = AN$1, AN$2 = "Mixed"), 0.5*AN83, 0)</f>
        <v>0</v>
      </c>
      <c r="AN83" s="5">
        <f>IF('Athletes - Gold'!AN83+'Athletes - Silver'!AN83+'Athletes - Bronze'!AN83 &gt; 0, 'Athletes - Gold'!AN83*'Medal values'!$B$1+'Athletes - Silver'!AN83*'Medal values'!$B$2+'Athletes - Bronze'!AN83*'Medal values'!$B$3, "") + IF(AND(AN$1 = AM$1, AM$2 = "Mixed"), 0.5*AM83, 0) + IF(AND(AN$1 = AO$1, AO$2 = "Mixed"), 0.5*AO83, 0)</f>
        <v>0</v>
      </c>
      <c r="AO83" s="5">
        <f>IF('Athletes - Gold'!AO83+'Athletes - Silver'!AO83+'Athletes - Bronze'!AO83 &gt; 0, 'Athletes - Gold'!AO83*'Medal values'!$B$1+'Athletes - Silver'!AO83*'Medal values'!$B$2+'Athletes - Bronze'!AO83*'Medal values'!$B$3, "") + IF(AND(AO$1 = AN$1, AN$2 = "Mixed"), 0.5*AN83, 0) + IF(AND(AO$1 = AP$1, AP$2 = "Mixed"), 0.5*AP83, 0)</f>
        <v>0</v>
      </c>
      <c r="AP83" s="5">
        <f>IF('Athletes - Gold'!AP83+'Athletes - Silver'!AP83+'Athletes - Bronze'!AP83 &gt; 0, 'Athletes - Gold'!AP83*'Medal values'!$B$1+'Athletes - Silver'!AP83*'Medal values'!$B$2+'Athletes - Bronze'!AP83*'Medal values'!$B$3, "") + IF(AND(AP$1 = AO$1, AO$2 = "Mixed"), 0.5*AO83, 0) + IF(AND(AP$1 = AQ$1, AQ$2 = "Mixed"), 0.5*AQ83, 0)</f>
        <v>0</v>
      </c>
      <c r="AQ83" s="5">
        <f>IF('Athletes - Gold'!AQ83+'Athletes - Silver'!AQ83+'Athletes - Bronze'!AQ83 &gt; 0, 'Athletes - Gold'!AQ83*'Medal values'!$B$1+'Athletes - Silver'!AQ83*'Medal values'!$B$2+'Athletes - Bronze'!AQ83*'Medal values'!$B$3, "") + IF(AND(AQ$1 = AP$1, AP$2 = "Mixed"), 0.5*AP83, 0) + IF(AND(AQ$1 = AR$1, AR$2 = "Mixed"), 0.5*AR83, 0)</f>
        <v>0</v>
      </c>
      <c r="AR83" s="5">
        <f>IF('Athletes - Gold'!AR83+'Athletes - Silver'!AR83+'Athletes - Bronze'!AR83 &gt; 0, 'Athletes - Gold'!AR83*'Medal values'!$B$1+'Athletes - Silver'!AR83*'Medal values'!$B$2+'Athletes - Bronze'!AR83*'Medal values'!$B$3, "") + IF(AND(AR$1 = AQ$1, AQ$2 = "Mixed"), 0.5*AQ83, 0) + IF(AND(AR$1 = AS$1, AS$2 = "Mixed"), 0.5*AS83, 0)</f>
        <v>0</v>
      </c>
      <c r="AS83" s="5">
        <f>IF('Athletes - Gold'!AS83+'Athletes - Silver'!AS83+'Athletes - Bronze'!AS83 &gt; 0, 'Athletes - Gold'!AS83*'Medal values'!$B$1+'Athletes - Silver'!AS83*'Medal values'!$B$2+'Athletes - Bronze'!AS83*'Medal values'!$B$3, "") + IF(AND(AS$1 = AR$1, AR$2 = "Mixed"), 0.5*AR83, 0) + IF(AND(AS$1 = AT$1, AT$2 = "Mixed"), 0.5*AT83, 0)</f>
        <v>0</v>
      </c>
      <c r="AT83" s="5">
        <f>IF('Athletes - Gold'!AT83+'Athletes - Silver'!AT83+'Athletes - Bronze'!AT83 &gt; 0, 'Athletes - Gold'!AT83*'Medal values'!$B$1+'Athletes - Silver'!AT83*'Medal values'!$B$2+'Athletes - Bronze'!AT83*'Medal values'!$B$3, "") + IF(AND(AT$1 = AS$1, AS$2 = "Mixed"), 0.5*AS83, 0) + IF(AND(AT$1 = AU$1, AU$2 = "Mixed"), 0.5*AU83, 0)</f>
        <v>0</v>
      </c>
      <c r="AU83" s="5">
        <f>IF('Athletes - Gold'!AU83+'Athletes - Silver'!AU83+'Athletes - Bronze'!AU83 &gt; 0, 'Athletes - Gold'!AU83*'Medal values'!$B$1+'Athletes - Silver'!AU83*'Medal values'!$B$2+'Athletes - Bronze'!AU83*'Medal values'!$B$3, "") + IF(AND(AU$1 = AT$1, AT$2 = "Mixed"), 0.5*AT83, 0) + IF(AND(AU$1 = AV$1, AV$2 = "Mixed"), 0.5*AV83, 0)</f>
        <v>0</v>
      </c>
      <c r="AV83" s="5">
        <f>IF('Athletes - Gold'!AV83+'Athletes - Silver'!AV83+'Athletes - Bronze'!AV83 &gt; 0, 'Athletes - Gold'!AV83*'Medal values'!$B$1+'Athletes - Silver'!AV83*'Medal values'!$B$2+'Athletes - Bronze'!AV83*'Medal values'!$B$3, "") + IF(AND(AV$1 = AU$1, AU$2 = "Mixed"), 0.5*AU83, 0) + IF(AND(AV$1 = AW$1, AW$2 = "Mixed"), 0.5*AW83, 0)</f>
        <v>0</v>
      </c>
      <c r="AW83" s="5">
        <f>IF('Athletes - Gold'!AW83+'Athletes - Silver'!AW83+'Athletes - Bronze'!AW83 &gt; 0, 'Athletes - Gold'!AW83*'Medal values'!$B$1+'Athletes - Silver'!AW83*'Medal values'!$B$2+'Athletes - Bronze'!AW83*'Medal values'!$B$3, "") + IF(AND(AW$1 = AV$1, AV$2 = "Mixed"), 0.5*AV83, 0) + IF(AND(AW$1 = AX$1, AX$2 = "Mixed"), 0.5*AX83, 0)</f>
        <v>0</v>
      </c>
      <c r="AX83" s="5">
        <f>IF('Athletes - Gold'!AX83+'Athletes - Silver'!AX83+'Athletes - Bronze'!AX83 &gt; 0, 'Athletes - Gold'!AX83*'Medal values'!$B$1+'Athletes - Silver'!AX83*'Medal values'!$B$2+'Athletes - Bronze'!AX83*'Medal values'!$B$3, "") + IF(AND(AX$1 = AW$1, AW$2 = "Mixed"), 0.5*AW83, 0) + IF(AND(AX$1 = AY$1, AY$2 = "Mixed"), 0.5*AY83, 0)</f>
        <v>0</v>
      </c>
      <c r="AY83" s="5">
        <f>IF('Athletes - Gold'!AY83+'Athletes - Silver'!AY83+'Athletes - Bronze'!AY83 &gt; 0, 'Athletes - Gold'!AY83*'Medal values'!$B$1+'Athletes - Silver'!AY83*'Medal values'!$B$2+'Athletes - Bronze'!AY83*'Medal values'!$B$3, "") + IF(AND(AY$1 = AX$1, AX$2 = "Mixed"), 0.5*AX83, 0) + IF(AND(AY$1 = AZ$1, AZ$2 = "Mixed"), 0.5*AZ83, 0)</f>
        <v>0</v>
      </c>
      <c r="AZ83" s="5">
        <f>IF('Athletes - Gold'!AZ83+'Athletes - Silver'!AZ83+'Athletes - Bronze'!AZ83 &gt; 0, 'Athletes - Gold'!AZ83*'Medal values'!$B$1+'Athletes - Silver'!AZ83*'Medal values'!$B$2+'Athletes - Bronze'!AZ83*'Medal values'!$B$3, "") + IF(AND(AZ$1 = AY$1, AY$2 = "Mixed"), 0.5*AY83, 0) + IF(AND(AZ$1 = BA$1, BA$2 = "Mixed"), 0.5*BA83, 0)</f>
        <v>0</v>
      </c>
      <c r="BA83" s="5">
        <f>IF('Athletes - Gold'!BA83+'Athletes - Silver'!BA83+'Athletes - Bronze'!BA83 &gt; 0, 'Athletes - Gold'!BA83*'Medal values'!$B$1+'Athletes - Silver'!BA83*'Medal values'!$B$2+'Athletes - Bronze'!BA83*'Medal values'!$B$3, "") + IF(AND(BA$1 = AZ$1, AZ$2 = "Mixed"), 0.5*AZ83, 0) + IF(AND(BA$1 = BB$1, BB$2 = "Mixed"), 0.5*BB83, 0)</f>
        <v>0</v>
      </c>
      <c r="BB83" s="5">
        <f>IF('Athletes - Gold'!BB83+'Athletes - Silver'!BB83+'Athletes - Bronze'!BB83 &gt; 0, 'Athletes - Gold'!BB83*'Medal values'!$B$1+'Athletes - Silver'!BB83*'Medal values'!$B$2+'Athletes - Bronze'!BB83*'Medal values'!$B$3, "") + IF(AND(BB$1 = BA$1, BA$2 = "Mixed"), 0.5*BA83, 0) + IF(AND(BB$1 = BC$1, BC$2 = "Mixed"), 0.5*BC83, 0)</f>
        <v>0</v>
      </c>
      <c r="BC83" s="5">
        <f>IF('Athletes - Gold'!BC83+'Athletes - Silver'!BC83+'Athletes - Bronze'!BC83 &gt; 0, 'Athletes - Gold'!BC83*'Medal values'!$B$1+'Athletes - Silver'!BC83*'Medal values'!$B$2+'Athletes - Bronze'!BC83*'Medal values'!$B$3, "") + IF(AND(BC$1 = BB$1, BB$2 = "Mixed"), 0.5*BB83, 0) + IF(AND(BC$1 = BD$1, BD$2 = "Mixed"), 0.5*BD83, 0)</f>
        <v>0</v>
      </c>
      <c r="BD83" s="5">
        <f>IF('Athletes - Gold'!BD83+'Athletes - Silver'!BD83+'Athletes - Bronze'!BD83 &gt; 0, 'Athletes - Gold'!BD83*'Medal values'!$B$1+'Athletes - Silver'!BD83*'Medal values'!$B$2+'Athletes - Bronze'!BD83*'Medal values'!$B$3, "") + IF(AND(BD$1 = BC$1, BC$2 = "Mixed"), 0.5*BC83, 0) + IF(AND(BD$1 = BE$1, BE$2 = "Mixed"), 0.5*BE83, 0)</f>
        <v>0</v>
      </c>
      <c r="BE83" s="5">
        <f>IF('Athletes - Gold'!BE83+'Athletes - Silver'!BE83+'Athletes - Bronze'!BE83 &gt; 0, 'Athletes - Gold'!BE83*'Medal values'!$B$1+'Athletes - Silver'!BE83*'Medal values'!$B$2+'Athletes - Bronze'!BE83*'Medal values'!$B$3, "") + IF(AND(BE$1 = BD$1, BD$2 = "Mixed"), 0.5*BD83, 0) + IF(AND(BE$1 = BF$1, BF$2 = "Mixed"), 0.5*BF83, 0)</f>
        <v>0</v>
      </c>
      <c r="BF83" s="5">
        <f>IF('Athletes - Gold'!BF83+'Athletes - Silver'!BF83+'Athletes - Bronze'!BF83 &gt; 0, 'Athletes - Gold'!BF83*'Medal values'!$B$1+'Athletes - Silver'!BF83*'Medal values'!$B$2+'Athletes - Bronze'!BF83*'Medal values'!$B$3, "") + IF(AND(BF$1 = BE$1, BE$2 = "Mixed"), 0.5*BE83, 0) + IF(AND(BF$1 = BG$1, BG$2 = "Mixed"), 0.5*BG83, 0)</f>
        <v>0</v>
      </c>
      <c r="BG83" s="5">
        <f>IF('Athletes - Gold'!BG83+'Athletes - Silver'!BG83+'Athletes - Bronze'!BG83 &gt; 0, 'Athletes - Gold'!BG83*'Medal values'!$B$1+'Athletes - Silver'!BG83*'Medal values'!$B$2+'Athletes - Bronze'!BG83*'Medal values'!$B$3, "") + IF(AND(BG$1 = BF$1, BF$2 = "Mixed"), 0.5*BF83, 0) + IF(AND(BG$1 = BH$1, BH$2 = "Mixed"), 0.5*BH83, 0)</f>
        <v>0</v>
      </c>
      <c r="BH83" s="5">
        <f>IF('Athletes - Gold'!BH83+'Athletes - Silver'!BH83+'Athletes - Bronze'!BH83 &gt; 0, 'Athletes - Gold'!BH83*'Medal values'!$B$1+'Athletes - Silver'!BH83*'Medal values'!$B$2+'Athletes - Bronze'!BH83*'Medal values'!$B$3, "") + IF(AND(BH$1 = BG$1, BG$2 = "Mixed"), 0.5*BG83, 0) + IF(AND(BH$1 = BI$1, BI$2 = "Mixed"), 0.5*BI83, 0)</f>
        <v>0</v>
      </c>
      <c r="BI83" s="5">
        <f>IF('Athletes - Gold'!BI83+'Athletes - Silver'!BI83+'Athletes - Bronze'!BI83 &gt; 0, 'Athletes - Gold'!BI83*'Medal values'!$B$1+'Athletes - Silver'!BI83*'Medal values'!$B$2+'Athletes - Bronze'!BI83*'Medal values'!$B$3, "") + IF(AND(BI$1 = BH$1, BH$2 = "Mixed"), 0.5*BH83, 0) + IF(AND(BI$1 = BJ$1, BJ$2 = "Mixed"), 0.5*BJ83, 0)</f>
        <v>0</v>
      </c>
      <c r="BJ83" s="5">
        <f>IF('Athletes - Gold'!BJ83+'Athletes - Silver'!BJ83+'Athletes - Bronze'!BJ83 &gt; 0, 'Athletes - Gold'!BJ83*'Medal values'!$B$1+'Athletes - Silver'!BJ83*'Medal values'!$B$2+'Athletes - Bronze'!BJ83*'Medal values'!$B$3, "") + IF(AND(BJ$1 = BI$1, BI$2 = "Mixed"), 0.5*BI83, 0) + IF(AND(BJ$1 = BK$1, BK$2 = "Mixed"), 0.5*BK83, 0)</f>
        <v>0</v>
      </c>
      <c r="BK83" s="5">
        <f>IF('Athletes - Gold'!BK83+'Athletes - Silver'!BK83+'Athletes - Bronze'!BK83 &gt; 0, 'Athletes - Gold'!BK83*'Medal values'!$B$1+'Athletes - Silver'!BK83*'Medal values'!$B$2+'Athletes - Bronze'!BK83*'Medal values'!$B$3, "") + IF(AND(BK$1 = BJ$1, BJ$2 = "Mixed"), 0.5*BJ83, 0) + IF(AND(BK$1 = BL$1, BL$2 = "Mixed"), 0.5*BL83, 0)</f>
        <v>0</v>
      </c>
      <c r="BL83" s="5">
        <f>IF('Athletes - Gold'!BL83+'Athletes - Silver'!BL83+'Athletes - Bronze'!BL83 &gt; 0, 'Athletes - Gold'!BL83*'Medal values'!$B$1+'Athletes - Silver'!BL83*'Medal values'!$B$2+'Athletes - Bronze'!BL83*'Medal values'!$B$3, "") + IF(AND(BL$1 = BK$1, BK$2 = "Mixed"), 0.5*BK83, 0) + IF(AND(BL$1 = BM$1, BM$2 = "Mixed"), 0.5*BM83, 0)</f>
        <v>0</v>
      </c>
      <c r="BM83" s="5">
        <f>IF('Athletes - Gold'!BM83+'Athletes - Silver'!BM83+'Athletes - Bronze'!BM83 &gt; 0, 'Athletes - Gold'!BM83*'Medal values'!$B$1+'Athletes - Silver'!BM83*'Medal values'!$B$2+'Athletes - Bronze'!BM83*'Medal values'!$B$3, "") + IF(AND(BM$1 = BL$1, BL$2 = "Mixed"), 0.5*BL83, 0) + IF(AND(BM$1 = BN$1, BN$2 = "Mixed"), 0.5*BN83, 0)</f>
        <v>0</v>
      </c>
      <c r="BN83" s="5">
        <f>IF('Athletes - Gold'!BN83+'Athletes - Silver'!BN83+'Athletes - Bronze'!BN83 &gt; 0, 'Athletes - Gold'!BN83*'Medal values'!$B$1+'Athletes - Silver'!BN83*'Medal values'!$B$2+'Athletes - Bronze'!BN83*'Medal values'!$B$3, "") + IF(AND(BN$1 = BM$1, BM$2 = "Mixed"), 0.5*BM83, 0) + IF(AND(BN$1 = BO$1, BO$2 = "Mixed"), 0.5*BO83, 0)</f>
        <v>0</v>
      </c>
      <c r="BO83" s="5">
        <f>IF('Athletes - Gold'!BO83+'Athletes - Silver'!BO83+'Athletes - Bronze'!BO83 &gt; 0, 'Athletes - Gold'!BO83*'Medal values'!$B$1+'Athletes - Silver'!BO83*'Medal values'!$B$2+'Athletes - Bronze'!BO83*'Medal values'!$B$3, "") + IF(AND(BO$1 = BN$1, BN$2 = "Mixed"), 0.5*BN83, 0) + IF(AND(BO$1 = BP$1, BP$2 = "Mixed"), 0.5*BP83, 0)</f>
        <v>0</v>
      </c>
      <c r="BP83" s="5">
        <f>IF('Athletes - Gold'!BP83+'Athletes - Silver'!BP83+'Athletes - Bronze'!BP83 &gt; 0, 'Athletes - Gold'!BP83*'Medal values'!$B$1+'Athletes - Silver'!BP83*'Medal values'!$B$2+'Athletes - Bronze'!BP83*'Medal values'!$B$3, "") + IF(AND(BP$1 = BO$1, BO$2 = "Mixed"), 0.5*BO83, 0) + IF(AND(BP$1 = BQ$1, BQ$2 = "Mixed"), 0.5*BQ83, 0)</f>
        <v>0</v>
      </c>
      <c r="BQ83" s="5">
        <f>IF('Athletes - Gold'!BQ83+'Athletes - Silver'!BQ83+'Athletes - Bronze'!BQ83 &gt; 0, 'Athletes - Gold'!BQ83*'Medal values'!$B$1+'Athletes - Silver'!BQ83*'Medal values'!$B$2+'Athletes - Bronze'!BQ83*'Medal values'!$B$3, "") + IF(AND(BQ$1 = BP$1, BP$2 = "Mixed"), 0.5*BP83, 0) + IF(AND(BQ$1 = BR$1, BR$2 = "Mixed"), 0.5*BR83, 0)</f>
        <v>0</v>
      </c>
      <c r="BR83" s="5">
        <f>IF('Athletes - Gold'!BR83+'Athletes - Silver'!BR83+'Athletes - Bronze'!BR83 &gt; 0, 'Athletes - Gold'!BR83*'Medal values'!$B$1+'Athletes - Silver'!BR83*'Medal values'!$B$2+'Athletes - Bronze'!BR83*'Medal values'!$B$3, "") + IF(AND(BR$1 = BQ$1, BQ$2 = "Mixed"), 0.5*BQ83, 0) + IF(AND(BR$1 = BS$1, BS$2 = "Mixed"), 0.5*BS83, 0)</f>
        <v>4.001</v>
      </c>
      <c r="BS83" s="5">
        <f>IF('Athletes - Gold'!BS83+'Athletes - Silver'!BS83+'Athletes - Bronze'!BS83 &gt; 0, 'Athletes - Gold'!BS83*'Medal values'!$B$1+'Athletes - Silver'!BS83*'Medal values'!$B$2+'Athletes - Bronze'!BS83*'Medal values'!$B$3, "") + IF(AND(BS$1 = BR$1, BR$2 = "Mixed"), 0.5*BR83, 0) + IF(AND(BS$1 = BT$1, BT$2 = "Mixed"), 0.5*BT83, 0)</f>
        <v>0</v>
      </c>
      <c r="BT83" s="5">
        <f>IF('Athletes - Gold'!BT83+'Athletes - Silver'!BT83+'Athletes - Bronze'!BT83 &gt; 0, 'Athletes - Gold'!BT83*'Medal values'!$B$1+'Athletes - Silver'!BT83*'Medal values'!$B$2+'Athletes - Bronze'!BT83*'Medal values'!$B$3, "") + IF(AND(BT$1 = BS$1, BS$2 = "Mixed"), 0.5*BS83, 0) + IF(AND(BT$1 = BU$1, BU$2 = "Mixed"), 0.5*BU83, 0)</f>
        <v>0</v>
      </c>
      <c r="BU83" s="5">
        <f>IF('Athletes - Gold'!BU83+'Athletes - Silver'!BU83+'Athletes - Bronze'!BU83 &gt; 0, 'Athletes - Gold'!BU83*'Medal values'!$B$1+'Athletes - Silver'!BU83*'Medal values'!$B$2+'Athletes - Bronze'!BU83*'Medal values'!$B$3, "") + IF(AND(BU$1 = BT$1, BT$2 = "Mixed"), 0.5*BT83, 0) + IF(AND(BU$1 = BV$1, BV$2 = "Mixed"), 0.5*BV83, 0)</f>
        <v>0</v>
      </c>
      <c r="BV83" s="5">
        <f>IF('Athletes - Gold'!BV83+'Athletes - Silver'!BV83+'Athletes - Bronze'!BV83 &gt; 0, 'Athletes - Gold'!BV83*'Medal values'!$B$1+'Athletes - Silver'!BV83*'Medal values'!$B$2+'Athletes - Bronze'!BV83*'Medal values'!$B$3, "") + IF(AND(BV$1 = BU$1, BU$2 = "Mixed"), 0.5*BU83, 0) + IF(AND(BV$1 = BW$1, BW$2 = "Mixed"), 0.5*BW83, 0)</f>
        <v>0</v>
      </c>
      <c r="BW83" s="5">
        <f>IF('Athletes - Gold'!BW83+'Athletes - Silver'!BW83+'Athletes - Bronze'!BW83 &gt; 0, 'Athletes - Gold'!BW83*'Medal values'!$B$1+'Athletes - Silver'!BW83*'Medal values'!$B$2+'Athletes - Bronze'!BW83*'Medal values'!$B$3, "") + IF(AND(BW$1 = BV$1, BV$2 = "Mixed"), 0.5*BV83, 0) + IF(AND(BW$1 = BX$1, BX$2 = "Mixed"), 0.5*BX83, 0)</f>
        <v>0</v>
      </c>
      <c r="BX83" s="5">
        <f>IF('Athletes - Gold'!BX83+'Athletes - Silver'!BX83+'Athletes - Bronze'!BX83 &gt; 0, 'Athletes - Gold'!BX83*'Medal values'!$B$1+'Athletes - Silver'!BX83*'Medal values'!$B$2+'Athletes - Bronze'!BX83*'Medal values'!$B$3, "") + IF(AND(BX$1 = BW$1, BW$2 = "Mixed"), 0.5*BW83, 0) + IF(AND(BX$1 = BY$1, BY$2 = "Mixed"), 0.5*BY83, 0)</f>
        <v>0</v>
      </c>
      <c r="BY83" s="5">
        <f>IF('Athletes - Gold'!BY83+'Athletes - Silver'!BY83+'Athletes - Bronze'!BY83 &gt; 0, 'Athletes - Gold'!BY83*'Medal values'!$B$1+'Athletes - Silver'!BY83*'Medal values'!$B$2+'Athletes - Bronze'!BY83*'Medal values'!$B$3, "") + IF(AND(BY$1 = BX$1, BX$2 = "Mixed"), 0.5*BX83, 0) + IF(AND(BY$1 = BZ$1, BZ$2 = "Mixed"), 0.5*BZ83, 0)</f>
        <v>2</v>
      </c>
      <c r="BZ83" s="5">
        <f>IF('Athletes - Gold'!BZ83+'Athletes - Silver'!BZ83+'Athletes - Bronze'!BZ83 &gt; 0, 'Athletes - Gold'!BZ83*'Medal values'!$B$1+'Athletes - Silver'!BZ83*'Medal values'!$B$2+'Athletes - Bronze'!BZ83*'Medal values'!$B$3, "") + IF(AND(BZ$1 = BY$1, BY$2 = "Mixed"), 0.5*BY83, 0) + IF(AND(BZ$1 = CA$1, CA$2 = "Mixed"), 0.5*CA83, 0)</f>
        <v>0</v>
      </c>
      <c r="CA83" s="5">
        <f>IF('Athletes - Gold'!CA83+'Athletes - Silver'!CA83+'Athletes - Bronze'!CA83 &gt; 0, 'Athletes - Gold'!CA83*'Medal values'!$B$1+'Athletes - Silver'!CA83*'Medal values'!$B$2+'Athletes - Bronze'!CA83*'Medal values'!$B$3, "") + IF(AND(CA$1 = BZ$1, BZ$2 = "Mixed"), 0.5*BZ83, 0) + IF(AND(CA$1 = CB$1, CB$2 = "Mixed"), 0.5*CB83, 0)</f>
        <v>0</v>
      </c>
      <c r="CB83" s="5">
        <f>IF('Athletes - Gold'!CB83+'Athletes - Silver'!CB83+'Athletes - Bronze'!CB83 &gt; 0, 'Athletes - Gold'!CB83*'Medal values'!$B$1+'Athletes - Silver'!CB83*'Medal values'!$B$2+'Athletes - Bronze'!CB83*'Medal values'!$B$3, "") + IF(AND(CB$1 = CA$1, CA$2 = "Mixed"), 0.5*CA83, 0) + IF(AND(CB$1 = CC$1, CC$2 = "Mixed"), 0.5*CC83, 0)</f>
        <v>0</v>
      </c>
      <c r="CC83" s="5">
        <f>IF('Athletes - Gold'!CC83+'Athletes - Silver'!CC83+'Athletes - Bronze'!CC83 &gt; 0, 'Athletes - Gold'!CC83*'Medal values'!$B$1+'Athletes - Silver'!CC83*'Medal values'!$B$2+'Athletes - Bronze'!CC83*'Medal values'!$B$3, "") + IF(AND(CC$1 = CB$1, CB$2 = "Mixed"), 0.5*CB83, 0) + IF(AND(CC$1 = CD$1, CD$2 = "Mixed"), 0.5*CD83, 0)</f>
        <v>0</v>
      </c>
      <c r="CD83" s="5">
        <f>IF('Athletes - Gold'!CD83+'Athletes - Silver'!CD83+'Athletes - Bronze'!CD83 &gt; 0, 'Athletes - Gold'!CD83*'Medal values'!$B$1+'Athletes - Silver'!CD83*'Medal values'!$B$2+'Athletes - Bronze'!CD83*'Medal values'!$B$3, "") + IF(AND(CD$1 = CC$1, CC$2 = "Mixed"), 0.5*CC83, 0) + IF(AND(CD$1 = CE$1, CE$2 = "Mixed"), 0.5*CE83, 0)</f>
        <v>0</v>
      </c>
      <c r="CE83" s="5">
        <f>IF('Athletes - Gold'!CE83+'Athletes - Silver'!CE83+'Athletes - Bronze'!CE83 &gt; 0, 'Athletes - Gold'!CE83*'Medal values'!$B$1+'Athletes - Silver'!CE83*'Medal values'!$B$2+'Athletes - Bronze'!CE83*'Medal values'!$B$3, "") + IF(AND(CE$1 = CD$1, CD$2 = "Mixed"), 0.5*CD83, 0) + IF(AND(CE$1 = CF$1, CF$2 = "Mixed"), 0.5*CF83, 0)</f>
        <v>0</v>
      </c>
      <c r="CF83" s="5">
        <f>IF('Athletes - Gold'!CF83+'Athletes - Silver'!CF83+'Athletes - Bronze'!CF83 &gt; 0, 'Athletes - Gold'!CF83*'Medal values'!$B$1+'Athletes - Silver'!CF83*'Medal values'!$B$2+'Athletes - Bronze'!CF83*'Medal values'!$B$3, "") + IF(AND(CF$1 = CE$1, CE$2 = "Mixed"), 0.5*CE83, 0) + IF(AND(CF$1 = CG$1, CG$2 = "Mixed"), 0.5*CG83, 0)</f>
        <v>0</v>
      </c>
      <c r="CG83" s="5">
        <f>IF('Athletes - Gold'!CG83+'Athletes - Silver'!CG83+'Athletes - Bronze'!CG83 &gt; 0, 'Athletes - Gold'!CG83*'Medal values'!$B$1+'Athletes - Silver'!CG83*'Medal values'!$B$2+'Athletes - Bronze'!CG83*'Medal values'!$B$3, "") + IF(AND(CG$1 = CF$1, CF$2 = "Mixed"), 0.5*CF83, 0) + IF(AND(CG$1 = CH$1, CH$2 = "Mixed"), 0.5*CH83, 0)</f>
        <v>0</v>
      </c>
      <c r="CH83" s="5">
        <f>IF('Athletes - Gold'!CH83+'Athletes - Silver'!CH83+'Athletes - Bronze'!CH83 &gt; 0, 'Athletes - Gold'!CH83*'Medal values'!$B$1+'Athletes - Silver'!CH83*'Medal values'!$B$2+'Athletes - Bronze'!CH83*'Medal values'!$B$3, "") + IF(AND(CH$1 = CG$1, CG$2 = "Mixed"), 0.5*CG83, 0) + IF(AND(CH$1 = CI$1, CI$2 = "Mixed"), 0.5*CI83, 0)</f>
        <v>0</v>
      </c>
      <c r="CI83" s="5">
        <f>IF('Athletes - Gold'!CI83+'Athletes - Silver'!CI83+'Athletes - Bronze'!CI83 &gt; 0, 'Athletes - Gold'!CI83*'Medal values'!$B$1+'Athletes - Silver'!CI83*'Medal values'!$B$2+'Athletes - Bronze'!CI83*'Medal values'!$B$3, "") + IF(AND(CI$1 = CH$1, CH$2 = "Mixed"), 0.5*CH83, 0) + IF(AND(CI$1 = CJ$1, CJ$2 = "Mixed"), 0.5*CJ83, 0)</f>
        <v>7.001002</v>
      </c>
      <c r="CJ83" s="5">
        <f>IF('Athletes - Gold'!CJ83+'Athletes - Silver'!CJ83+'Athletes - Bronze'!CJ83 &gt; 0, 'Athletes - Gold'!CJ83*'Medal values'!$B$1+'Athletes - Silver'!CJ83*'Medal values'!$B$2+'Athletes - Bronze'!CJ83*'Medal values'!$B$3, "") + IF(AND(CJ$1 = CI$1, CI$2 = "Mixed"), 0.5*CI83, 0) + IF(AND(CJ$1 = CK$1, CK$2 = "Mixed"), 0.5*CK83, 0)</f>
        <v>0</v>
      </c>
      <c r="CK83" s="5">
        <f>IF('Athletes - Gold'!CK83+'Athletes - Silver'!CK83+'Athletes - Bronze'!CK83 &gt; 0, 'Athletes - Gold'!CK83*'Medal values'!$B$1+'Athletes - Silver'!CK83*'Medal values'!$B$2+'Athletes - Bronze'!CK83*'Medal values'!$B$3, "") + IF(AND(CK$1 = CJ$1, CJ$2 = "Mixed"), 0.5*CJ83, 0) + IF(AND(CK$1 = CL$1, CL$2 = "Mixed"), 0.5*CL83, 0)</f>
        <v>0</v>
      </c>
      <c r="CL83" s="5">
        <f>IF('Athletes - Gold'!CL83+'Athletes - Silver'!CL83+'Athletes - Bronze'!CL83 &gt; 0, 'Athletes - Gold'!CL83*'Medal values'!$B$1+'Athletes - Silver'!CL83*'Medal values'!$B$2+'Athletes - Bronze'!CL83*'Medal values'!$B$3, "") + IF(AND(CL$1 = CK$1, CK$2 = "Mixed"), 0.5*CK83, 0) + IF(AND(CL$1 = CM$1, CM$2 = "Mixed"), 0.5*CM83, 0)</f>
        <v>0</v>
      </c>
      <c r="CM83" s="5">
        <f>IF('Athletes - Gold'!CM83+'Athletes - Silver'!CM83+'Athletes - Bronze'!CM83 &gt; 0, 'Athletes - Gold'!CM83*'Medal values'!$B$1+'Athletes - Silver'!CM83*'Medal values'!$B$2+'Athletes - Bronze'!CM83*'Medal values'!$B$3, "") + IF(AND(CM$1 = CL$1, CL$2 = "Mixed"), 0.5*CL83, 0) + IF(AND(CM$1 = CN$1, CN$2 = "Mixed"), 0.5*CN83, 0)</f>
        <v>0</v>
      </c>
      <c r="CN83" s="5">
        <f>IF('Athletes - Gold'!CN83+'Athletes - Silver'!CN83+'Athletes - Bronze'!CN83 &gt; 0, 'Athletes - Gold'!CN83*'Medal values'!$B$1+'Athletes - Silver'!CN83*'Medal values'!$B$2+'Athletes - Bronze'!CN83*'Medal values'!$B$3, "") + IF(AND(CN$1 = CM$1, CM$2 = "Mixed"), 0.5*CM83, 0) + IF(AND(CN$1 = CO$1, CO$2 = "Mixed"), 0.5*CO83, 0)</f>
        <v>0</v>
      </c>
      <c r="CO83" s="5">
        <f>IF('Athletes - Gold'!CO83+'Athletes - Silver'!CO83+'Athletes - Bronze'!CO83 &gt; 0, 'Athletes - Gold'!CO83*'Medal values'!$B$1+'Athletes - Silver'!CO83*'Medal values'!$B$2+'Athletes - Bronze'!CO83*'Medal values'!$B$3, "") + IF(AND(CO$1 = CN$1, CN$2 = "Mixed"), 0.5*CN83, 0) + IF(AND(CO$1 = CP$1, CP$2 = "Mixed"), 0.5*CP83, 0)</f>
        <v>0</v>
      </c>
      <c r="CP83" s="5">
        <f>IF('Athletes - Gold'!CP83+'Athletes - Silver'!CP83+'Athletes - Bronze'!CP83 &gt; 0, 'Athletes - Gold'!CP83*'Medal values'!$B$1+'Athletes - Silver'!CP83*'Medal values'!$B$2+'Athletes - Bronze'!CP83*'Medal values'!$B$3, "") + IF(AND(CP$1 = CO$1, CO$2 = "Mixed"), 0.5*CO83, 0) + IF(AND(CP$1 = CQ$1, CQ$2 = "Mixed"), 0.5*CQ83, 0)</f>
        <v>0</v>
      </c>
      <c r="CQ83" s="5">
        <f>IF('Athletes - Gold'!CQ83+'Athletes - Silver'!CQ83+'Athletes - Bronze'!CQ83 &gt; 0, 'Athletes - Gold'!CQ83*'Medal values'!$B$1+'Athletes - Silver'!CQ83*'Medal values'!$B$2+'Athletes - Bronze'!CQ83*'Medal values'!$B$3, "") + IF(AND(CQ$1 = CP$1, CP$2 = "Mixed"), 0.5*CP83, 0) + IF(AND(CQ$1 = CR$1, CR$2 = "Mixed"), 0.5*CR83, 0)</f>
        <v>0</v>
      </c>
      <c r="CR83" s="5">
        <f>IF('Athletes - Gold'!CR83+'Athletes - Silver'!CR83+'Athletes - Bronze'!CR83 &gt; 0, 'Athletes - Gold'!CR83*'Medal values'!$B$1+'Athletes - Silver'!CR83*'Medal values'!$B$2+'Athletes - Bronze'!CR83*'Medal values'!$B$3, "") + IF(AND(CR$1 = CQ$1, CQ$2 = "Mixed"), 0.5*CQ83, 0) + IF(AND(CR$1 = CS$1, CS$2 = "Mixed"), 0.5*CS83, 0)</f>
        <v>0</v>
      </c>
      <c r="CS83" s="5">
        <f>IF('Athletes - Gold'!CS83+'Athletes - Silver'!CS83+'Athletes - Bronze'!CS83 &gt; 0, 'Athletes - Gold'!CS83*'Medal values'!$B$1+'Athletes - Silver'!CS83*'Medal values'!$B$2+'Athletes - Bronze'!CS83*'Medal values'!$B$3, "") + IF(AND(CS$1 = CR$1, CR$2 = "Mixed"), 0.5*CR83, 0) + IF(AND(CS$1 = CT$1, CT$2 = "Mixed"), 0.5*CT83, 0)</f>
        <v>0</v>
      </c>
      <c r="CT83" s="5">
        <f>IF('Athletes - Gold'!CT83+'Athletes - Silver'!CT83+'Athletes - Bronze'!CT83 &gt; 0, 'Athletes - Gold'!CT83*'Medal values'!$B$1+'Athletes - Silver'!CT83*'Medal values'!$B$2+'Athletes - Bronze'!CT83*'Medal values'!$B$3, "") + IF(AND(CT$1 = CS$1, CS$2 = "Mixed"), 0.5*CS83, 0) + IF(AND(CT$1 = CU$1, CU$2 = "Mixed"), 0.5*CU83, 0)</f>
        <v>0</v>
      </c>
      <c r="CU83" s="5">
        <f>IF('Athletes - Gold'!CU83+'Athletes - Silver'!CU83+'Athletes - Bronze'!CU83 &gt; 0, 'Athletes - Gold'!CU83*'Medal values'!$B$1+'Athletes - Silver'!CU83*'Medal values'!$B$2+'Athletes - Bronze'!CU83*'Medal values'!$B$3, "") + IF(AND(CU$1 = CT$1, CT$2 = "Mixed"), 0.5*CT83, 0) + IF(AND(CU$1 = CV$1, CV$2 = "Mixed"), 0.5*CV83, 0)</f>
        <v>0</v>
      </c>
      <c r="CV83" s="5">
        <f>IF('Athletes - Gold'!CV83+'Athletes - Silver'!CV83+'Athletes - Bronze'!CV83 &gt; 0, 'Athletes - Gold'!CV83*'Medal values'!$B$1+'Athletes - Silver'!CV83*'Medal values'!$B$2+'Athletes - Bronze'!CV83*'Medal values'!$B$3, "") + IF(AND(CV$1 = CU$1, CU$2 = "Mixed"), 0.5*CU83, 0) + IF(AND(CV$1 = CW$1, CW$2 = "Mixed"), 0.5*CW83, 0)</f>
        <v>0</v>
      </c>
      <c r="CW83" s="5">
        <f t="shared" ref="CW83:CX83" si="82">SUMIF($B$2:$CV$2,CW$2, $B83:$CV83)</f>
        <v>4.000001</v>
      </c>
      <c r="CX83" s="5">
        <f t="shared" si="82"/>
        <v>22.003004</v>
      </c>
      <c r="CY83" s="5">
        <f t="shared" si="3"/>
        <v>26.003005</v>
      </c>
    </row>
    <row r="84">
      <c r="A84" s="5" t="str">
        <f>Countries!A82</f>
        <v>SVK</v>
      </c>
      <c r="B84" s="5">
        <f>IF('Athletes - Gold'!B84+'Athletes - Silver'!B84+'Athletes - Bronze'!B84 &gt; 0, 'Athletes - Gold'!B84*'Medal values'!$B$1+'Athletes - Silver'!B84*'Medal values'!$B$2+'Athletes - Bronze'!B84*'Medal values'!$B$3, "") + IF(AND(B$1 = A$1, A$2 = "Mixed"), 0.5*A84, 0) + IF(AND(B$1 = C$1, C$2 = "Mixed"), 0.5*C84, 0)</f>
        <v>0</v>
      </c>
      <c r="C84" s="5">
        <f>IF('Athletes - Gold'!C84+'Athletes - Silver'!C84+'Athletes - Bronze'!C84 &gt; 0, 'Athletes - Gold'!C84*'Medal values'!$B$1+'Athletes - Silver'!C84*'Medal values'!$B$2+'Athletes - Bronze'!C84*'Medal values'!$B$3, "") + IF(AND(C$1 = B$1, B$2 = "Mixed"), 0.5*B84, 0) + IF(AND(C$1 = D$1, D$2 = "Mixed"), 0.5*D84, 0)</f>
        <v>0</v>
      </c>
      <c r="D84" s="5">
        <f>IF('Athletes - Gold'!D84+'Athletes - Silver'!D84+'Athletes - Bronze'!D84 &gt; 0, 'Athletes - Gold'!D84*'Medal values'!$B$1+'Athletes - Silver'!D84*'Medal values'!$B$2+'Athletes - Bronze'!D84*'Medal values'!$B$3, "") + IF(AND(D$1 = C$1, C$2 = "Mixed"), 0.5*C84, 0) + IF(AND(D$1 = E$1, E$2 = "Mixed"), 0.5*E84, 0)</f>
        <v>0</v>
      </c>
      <c r="E84" s="5">
        <f>IF('Athletes - Gold'!E84+'Athletes - Silver'!E84+'Athletes - Bronze'!E84 &gt; 0, 'Athletes - Gold'!E84*'Medal values'!$B$1+'Athletes - Silver'!E84*'Medal values'!$B$2+'Athletes - Bronze'!E84*'Medal values'!$B$3, "") + IF(AND(E$1 = D$1, D$2 = "Mixed"), 0.5*D84, 0) + IF(AND(E$1 = F$1, F$2 = "Mixed"), 0.5*F84, 0)</f>
        <v>0</v>
      </c>
      <c r="F84" s="5">
        <f>IF('Athletes - Gold'!F84+'Athletes - Silver'!F84+'Athletes - Bronze'!F84 &gt; 0, 'Athletes - Gold'!F84*'Medal values'!$B$1+'Athletes - Silver'!F84*'Medal values'!$B$2+'Athletes - Bronze'!F84*'Medal values'!$B$3, "") + IF(AND(F$1 = E$1, E$2 = "Mixed"), 0.5*E84, 0) + IF(AND(F$1 = G$1, G$2 = "Mixed"), 0.5*G84, 0)</f>
        <v>0</v>
      </c>
      <c r="G84" s="5">
        <f>IF('Athletes - Gold'!G84+'Athletes - Silver'!G84+'Athletes - Bronze'!G84 &gt; 0, 'Athletes - Gold'!G84*'Medal values'!$B$1+'Athletes - Silver'!G84*'Medal values'!$B$2+'Athletes - Bronze'!G84*'Medal values'!$B$3, "") + IF(AND(G$1 = F$1, F$2 = "Mixed"), 0.5*F84, 0) + IF(AND(G$1 = H$1, H$2 = "Mixed"), 0.5*H84, 0)</f>
        <v>0</v>
      </c>
      <c r="H84" s="5">
        <f>IF('Athletes - Gold'!H84+'Athletes - Silver'!H84+'Athletes - Bronze'!H84 &gt; 0, 'Athletes - Gold'!H84*'Medal values'!$B$1+'Athletes - Silver'!H84*'Medal values'!$B$2+'Athletes - Bronze'!H84*'Medal values'!$B$3, "") + IF(AND(H$1 = G$1, G$2 = "Mixed"), 0.5*G84, 0) + IF(AND(H$1 = I$1, I$2 = "Mixed"), 0.5*I84, 0)</f>
        <v>0</v>
      </c>
      <c r="I84" s="5">
        <f>IF('Athletes - Gold'!I84+'Athletes - Silver'!I84+'Athletes - Bronze'!I84 &gt; 0, 'Athletes - Gold'!I84*'Medal values'!$B$1+'Athletes - Silver'!I84*'Medal values'!$B$2+'Athletes - Bronze'!I84*'Medal values'!$B$3, "") + IF(AND(I$1 = H$1, H$2 = "Mixed"), 0.5*H84, 0) + IF(AND(I$1 = J$1, J$2 = "Mixed"), 0.5*J84, 0)</f>
        <v>0</v>
      </c>
      <c r="J84" s="5">
        <f>IF('Athletes - Gold'!J84+'Athletes - Silver'!J84+'Athletes - Bronze'!J84 &gt; 0, 'Athletes - Gold'!J84*'Medal values'!$B$1+'Athletes - Silver'!J84*'Medal values'!$B$2+'Athletes - Bronze'!J84*'Medal values'!$B$3, "") + IF(AND(J$1 = I$1, I$2 = "Mixed"), 0.5*I84, 0) + IF(AND(J$1 = K$1, K$2 = "Mixed"), 0.5*K84, 0)</f>
        <v>0</v>
      </c>
      <c r="K84" s="5">
        <f>IF('Athletes - Gold'!K84+'Athletes - Silver'!K84+'Athletes - Bronze'!K84 &gt; 0, 'Athletes - Gold'!K84*'Medal values'!$B$1+'Athletes - Silver'!K84*'Medal values'!$B$2+'Athletes - Bronze'!K84*'Medal values'!$B$3, "") + IF(AND(K$1 = J$1, J$2 = "Mixed"), 0.5*J84, 0) + IF(AND(K$1 = L$1, L$2 = "Mixed"), 0.5*L84, 0)</f>
        <v>0</v>
      </c>
      <c r="L84" s="5">
        <f>IF('Athletes - Gold'!L84+'Athletes - Silver'!L84+'Athletes - Bronze'!L84 &gt; 0, 'Athletes - Gold'!L84*'Medal values'!$B$1+'Athletes - Silver'!L84*'Medal values'!$B$2+'Athletes - Bronze'!L84*'Medal values'!$B$3, "") + IF(AND(L$1 = K$1, K$2 = "Mixed"), 0.5*K84, 0) + IF(AND(L$1 = M$1, M$2 = "Mixed"), 0.5*M84, 0)</f>
        <v>0</v>
      </c>
      <c r="M84" s="5">
        <f>IF('Athletes - Gold'!M84+'Athletes - Silver'!M84+'Athletes - Bronze'!M84 &gt; 0, 'Athletes - Gold'!M84*'Medal values'!$B$1+'Athletes - Silver'!M84*'Medal values'!$B$2+'Athletes - Bronze'!M84*'Medal values'!$B$3, "") + IF(AND(M$1 = L$1, L$2 = "Mixed"), 0.5*L84, 0) + IF(AND(M$1 = N$1, N$2 = "Mixed"), 0.5*N84, 0)</f>
        <v>0</v>
      </c>
      <c r="N84" s="5">
        <f>IF('Athletes - Gold'!N84+'Athletes - Silver'!N84+'Athletes - Bronze'!N84 &gt; 0, 'Athletes - Gold'!N84*'Medal values'!$B$1+'Athletes - Silver'!N84*'Medal values'!$B$2+'Athletes - Bronze'!N84*'Medal values'!$B$3, "") + IF(AND(N$1 = M$1, M$2 = "Mixed"), 0.5*M84, 0) + IF(AND(N$1 = O$1, O$2 = "Mixed"), 0.5*O84, 0)</f>
        <v>0</v>
      </c>
      <c r="O84" s="5">
        <f>IF('Athletes - Gold'!O84+'Athletes - Silver'!O84+'Athletes - Bronze'!O84 &gt; 0, 'Athletes - Gold'!O84*'Medal values'!$B$1+'Athletes - Silver'!O84*'Medal values'!$B$2+'Athletes - Bronze'!O84*'Medal values'!$B$3, "") + IF(AND(O$1 = N$1, N$2 = "Mixed"), 0.5*N84, 0) + IF(AND(O$1 = P$1, P$2 = "Mixed"), 0.5*P84, 0)</f>
        <v>0</v>
      </c>
      <c r="P84" s="5">
        <f>IF('Athletes - Gold'!P84+'Athletes - Silver'!P84+'Athletes - Bronze'!P84 &gt; 0, 'Athletes - Gold'!P84*'Medal values'!$B$1+'Athletes - Silver'!P84*'Medal values'!$B$2+'Athletes - Bronze'!P84*'Medal values'!$B$3, "") + IF(AND(P$1 = O$1, O$2 = "Mixed"), 0.5*O84, 0) + IF(AND(P$1 = Q$1, Q$2 = "Mixed"), 0.5*Q84, 0)</f>
        <v>0</v>
      </c>
      <c r="Q84" s="5">
        <f>IF('Athletes - Gold'!Q84+'Athletes - Silver'!Q84+'Athletes - Bronze'!Q84 &gt; 0, 'Athletes - Gold'!Q84*'Medal values'!$B$1+'Athletes - Silver'!Q84*'Medal values'!$B$2+'Athletes - Bronze'!Q84*'Medal values'!$B$3, "") + IF(AND(Q$1 = P$1, P$2 = "Mixed"), 0.5*P84, 0) + IF(AND(Q$1 = R$1, R$2 = "Mixed"), 0.5*R84, 0)</f>
        <v>0</v>
      </c>
      <c r="R84" s="5">
        <f>IF('Athletes - Gold'!R84+'Athletes - Silver'!R84+'Athletes - Bronze'!R84 &gt; 0, 'Athletes - Gold'!R84*'Medal values'!$B$1+'Athletes - Silver'!R84*'Medal values'!$B$2+'Athletes - Bronze'!R84*'Medal values'!$B$3, "") + IF(AND(R$1 = Q$1, Q$2 = "Mixed"), 0.5*Q84, 0) + IF(AND(R$1 = S$1, S$2 = "Mixed"), 0.5*S84, 0)</f>
        <v>0</v>
      </c>
      <c r="S84" s="5">
        <f>IF('Athletes - Gold'!S84+'Athletes - Silver'!S84+'Athletes - Bronze'!S84 &gt; 0, 'Athletes - Gold'!S84*'Medal values'!$B$1+'Athletes - Silver'!S84*'Medal values'!$B$2+'Athletes - Bronze'!S84*'Medal values'!$B$3, "") + IF(AND(S$1 = R$1, R$2 = "Mixed"), 0.5*R84, 0) + IF(AND(S$1 = T$1, T$2 = "Mixed"), 0.5*T84, 0)</f>
        <v>0</v>
      </c>
      <c r="T84" s="5">
        <f>IF('Athletes - Gold'!T84+'Athletes - Silver'!T84+'Athletes - Bronze'!T84 &gt; 0, 'Athletes - Gold'!T84*'Medal values'!$B$1+'Athletes - Silver'!T84*'Medal values'!$B$2+'Athletes - Bronze'!T84*'Medal values'!$B$3, "") + IF(AND(T$1 = S$1, S$2 = "Mixed"), 0.5*S84, 0) + IF(AND(T$1 = U$1, U$2 = "Mixed"), 0.5*U84, 0)</f>
        <v>0</v>
      </c>
      <c r="U84" s="5">
        <f>IF('Athletes - Gold'!U84+'Athletes - Silver'!U84+'Athletes - Bronze'!U84 &gt; 0, 'Athletes - Gold'!U84*'Medal values'!$B$1+'Athletes - Silver'!U84*'Medal values'!$B$2+'Athletes - Bronze'!U84*'Medal values'!$B$3, "") + IF(AND(U$1 = T$1, T$2 = "Mixed"), 0.5*T84, 0) + IF(AND(U$1 = V$1, V$2 = "Mixed"), 0.5*V84, 0)</f>
        <v>0</v>
      </c>
      <c r="V84" s="5">
        <f>IF('Athletes - Gold'!V84+'Athletes - Silver'!V84+'Athletes - Bronze'!V84 &gt; 0, 'Athletes - Gold'!V84*'Medal values'!$B$1+'Athletes - Silver'!V84*'Medal values'!$B$2+'Athletes - Bronze'!V84*'Medal values'!$B$3, "") + IF(AND(V$1 = U$1, U$2 = "Mixed"), 0.5*U84, 0) + IF(AND(V$1 = W$1, W$2 = "Mixed"), 0.5*W84, 0)</f>
        <v>0</v>
      </c>
      <c r="W84" s="5">
        <f>IF('Athletes - Gold'!W84+'Athletes - Silver'!W84+'Athletes - Bronze'!W84 &gt; 0, 'Athletes - Gold'!W84*'Medal values'!$B$1+'Athletes - Silver'!W84*'Medal values'!$B$2+'Athletes - Bronze'!W84*'Medal values'!$B$3, "") + IF(AND(W$1 = V$1, V$2 = "Mixed"), 0.5*V84, 0) + IF(AND(W$1 = X$1, X$2 = "Mixed"), 0.5*X84, 0)</f>
        <v>0</v>
      </c>
      <c r="X84" s="5">
        <f>IF('Athletes - Gold'!X84+'Athletes - Silver'!X84+'Athletes - Bronze'!X84 &gt; 0, 'Athletes - Gold'!X84*'Medal values'!$B$1+'Athletes - Silver'!X84*'Medal values'!$B$2+'Athletes - Bronze'!X84*'Medal values'!$B$3, "") + IF(AND(X$1 = W$1, W$2 = "Mixed"), 0.5*W84, 0) + IF(AND(X$1 = Y$1, Y$2 = "Mixed"), 0.5*Y84, 0)</f>
        <v>2.000001</v>
      </c>
      <c r="Y84" s="5">
        <f>IF('Athletes - Gold'!Y84+'Athletes - Silver'!Y84+'Athletes - Bronze'!Y84 &gt; 0, 'Athletes - Gold'!Y84*'Medal values'!$B$1+'Athletes - Silver'!Y84*'Medal values'!$B$2+'Athletes - Bronze'!Y84*'Medal values'!$B$3, "") + IF(AND(Y$1 = X$1, X$2 = "Mixed"), 0.5*X84, 0) + IF(AND(Y$1 = Z$1, Z$2 = "Mixed"), 0.5*Z84, 0)</f>
        <v>0</v>
      </c>
      <c r="Z84" s="5">
        <f>IF('Athletes - Gold'!Z84+'Athletes - Silver'!Z84+'Athletes - Bronze'!Z84 &gt; 0, 'Athletes - Gold'!Z84*'Medal values'!$B$1+'Athletes - Silver'!Z84*'Medal values'!$B$2+'Athletes - Bronze'!Z84*'Medal values'!$B$3, "") + IF(AND(Z$1 = Y$1, Y$2 = "Mixed"), 0.5*Y84, 0) + IF(AND(Z$1 = AA$1, AA$2 = "Mixed"), 0.5*AA84, 0)</f>
        <v>4</v>
      </c>
      <c r="AA84" s="5">
        <f>IF('Athletes - Gold'!AA84+'Athletes - Silver'!AA84+'Athletes - Bronze'!AA84 &gt; 0, 'Athletes - Gold'!AA84*'Medal values'!$B$1+'Athletes - Silver'!AA84*'Medal values'!$B$2+'Athletes - Bronze'!AA84*'Medal values'!$B$3, "") + IF(AND(AA$1 = Z$1, Z$2 = "Mixed"), 0.5*Z84, 0) + IF(AND(AA$1 = AB$1, AB$2 = "Mixed"), 0.5*AB84, 0)</f>
        <v>0</v>
      </c>
      <c r="AB84" s="5">
        <f>IF('Athletes - Gold'!AB84+'Athletes - Silver'!AB84+'Athletes - Bronze'!AB84 &gt; 0, 'Athletes - Gold'!AB84*'Medal values'!$B$1+'Athletes - Silver'!AB84*'Medal values'!$B$2+'Athletes - Bronze'!AB84*'Medal values'!$B$3, "") + IF(AND(AB$1 = AA$1, AA$2 = "Mixed"), 0.5*AA84, 0) + IF(AND(AB$1 = AC$1, AC$2 = "Mixed"), 0.5*AC84, 0)</f>
        <v>0</v>
      </c>
      <c r="AC84" s="5">
        <f>IF('Athletes - Gold'!AC84+'Athletes - Silver'!AC84+'Athletes - Bronze'!AC84 &gt; 0, 'Athletes - Gold'!AC84*'Medal values'!$B$1+'Athletes - Silver'!AC84*'Medal values'!$B$2+'Athletes - Bronze'!AC84*'Medal values'!$B$3, "") + IF(AND(AC$1 = AB$1, AB$2 = "Mixed"), 0.5*AB84, 0) + IF(AND(AC$1 = AD$1, AD$2 = "Mixed"), 0.5*AD84, 0)</f>
        <v>0</v>
      </c>
      <c r="AD84" s="5">
        <f>IF('Athletes - Gold'!AD84+'Athletes - Silver'!AD84+'Athletes - Bronze'!AD84 &gt; 0, 'Athletes - Gold'!AD84*'Medal values'!$B$1+'Athletes - Silver'!AD84*'Medal values'!$B$2+'Athletes - Bronze'!AD84*'Medal values'!$B$3, "") + IF(AND(AD$1 = AC$1, AC$2 = "Mixed"), 0.5*AC84, 0) + IF(AND(AD$1 = AE$1, AE$2 = "Mixed"), 0.5*AE84, 0)</f>
        <v>0</v>
      </c>
      <c r="AE84" s="5">
        <f>IF('Athletes - Gold'!AE84+'Athletes - Silver'!AE84+'Athletes - Bronze'!AE84 &gt; 0, 'Athletes - Gold'!AE84*'Medal values'!$B$1+'Athletes - Silver'!AE84*'Medal values'!$B$2+'Athletes - Bronze'!AE84*'Medal values'!$B$3, "") + IF(AND(AE$1 = AD$1, AD$2 = "Mixed"), 0.5*AD84, 0) + IF(AND(AE$1 = AF$1, AF$2 = "Mixed"), 0.5*AF84, 0)</f>
        <v>0</v>
      </c>
      <c r="AF84" s="5">
        <f>IF('Athletes - Gold'!AF84+'Athletes - Silver'!AF84+'Athletes - Bronze'!AF84 &gt; 0, 'Athletes - Gold'!AF84*'Medal values'!$B$1+'Athletes - Silver'!AF84*'Medal values'!$B$2+'Athletes - Bronze'!AF84*'Medal values'!$B$3, "") + IF(AND(AF$1 = AE$1, AE$2 = "Mixed"), 0.5*AE84, 0) + IF(AND(AF$1 = AG$1, AG$2 = "Mixed"), 0.5*AG84, 0)</f>
        <v>0</v>
      </c>
      <c r="AG84" s="5">
        <f>IF('Athletes - Gold'!AG84+'Athletes - Silver'!AG84+'Athletes - Bronze'!AG84 &gt; 0, 'Athletes - Gold'!AG84*'Medal values'!$B$1+'Athletes - Silver'!AG84*'Medal values'!$B$2+'Athletes - Bronze'!AG84*'Medal values'!$B$3, "") + IF(AND(AG$1 = AF$1, AF$2 = "Mixed"), 0.5*AF84, 0) + IF(AND(AG$1 = AH$1, AH$2 = "Mixed"), 0.5*AH84, 0)</f>
        <v>0</v>
      </c>
      <c r="AH84" s="5">
        <f>IF('Athletes - Gold'!AH84+'Athletes - Silver'!AH84+'Athletes - Bronze'!AH84 &gt; 0, 'Athletes - Gold'!AH84*'Medal values'!$B$1+'Athletes - Silver'!AH84*'Medal values'!$B$2+'Athletes - Bronze'!AH84*'Medal values'!$B$3, "") + IF(AND(AH$1 = AG$1, AG$2 = "Mixed"), 0.5*AG84, 0) + IF(AND(AH$1 = AI$1, AI$2 = "Mixed"), 0.5*AI84, 0)</f>
        <v>0</v>
      </c>
      <c r="AI84" s="5">
        <f>IF('Athletes - Gold'!AI84+'Athletes - Silver'!AI84+'Athletes - Bronze'!AI84 &gt; 0, 'Athletes - Gold'!AI84*'Medal values'!$B$1+'Athletes - Silver'!AI84*'Medal values'!$B$2+'Athletes - Bronze'!AI84*'Medal values'!$B$3, "") + IF(AND(AI$1 = AH$1, AH$2 = "Mixed"), 0.5*AH84, 0) + IF(AND(AI$1 = AJ$1, AJ$2 = "Mixed"), 0.5*AJ84, 0)</f>
        <v>0</v>
      </c>
      <c r="AJ84" s="5">
        <f>IF('Athletes - Gold'!AJ84+'Athletes - Silver'!AJ84+'Athletes - Bronze'!AJ84 &gt; 0, 'Athletes - Gold'!AJ84*'Medal values'!$B$1+'Athletes - Silver'!AJ84*'Medal values'!$B$2+'Athletes - Bronze'!AJ84*'Medal values'!$B$3, "") + IF(AND(AJ$1 = AI$1, AI$2 = "Mixed"), 0.5*AI84, 0) + IF(AND(AJ$1 = AK$1, AK$2 = "Mixed"), 0.5*AK84, 0)</f>
        <v>0</v>
      </c>
      <c r="AK84" s="5">
        <f>IF('Athletes - Gold'!AK84+'Athletes - Silver'!AK84+'Athletes - Bronze'!AK84 &gt; 0, 'Athletes - Gold'!AK84*'Medal values'!$B$1+'Athletes - Silver'!AK84*'Medal values'!$B$2+'Athletes - Bronze'!AK84*'Medal values'!$B$3, "") + IF(AND(AK$1 = AJ$1, AJ$2 = "Mixed"), 0.5*AJ84, 0) + IF(AND(AK$1 = AL$1, AL$2 = "Mixed"), 0.5*AL84, 0)</f>
        <v>0</v>
      </c>
      <c r="AL84" s="5">
        <f>IF('Athletes - Gold'!AL84+'Athletes - Silver'!AL84+'Athletes - Bronze'!AL84 &gt; 0, 'Athletes - Gold'!AL84*'Medal values'!$B$1+'Athletes - Silver'!AL84*'Medal values'!$B$2+'Athletes - Bronze'!AL84*'Medal values'!$B$3, "") + IF(AND(AL$1 = AK$1, AK$2 = "Mixed"), 0.5*AK84, 0) + IF(AND(AL$1 = AM$1, AM$2 = "Mixed"), 0.5*AM84, 0)</f>
        <v>0</v>
      </c>
      <c r="AM84" s="5">
        <f>IF('Athletes - Gold'!AM84+'Athletes - Silver'!AM84+'Athletes - Bronze'!AM84 &gt; 0, 'Athletes - Gold'!AM84*'Medal values'!$B$1+'Athletes - Silver'!AM84*'Medal values'!$B$2+'Athletes - Bronze'!AM84*'Medal values'!$B$3, "") + IF(AND(AM$1 = AL$1, AL$2 = "Mixed"), 0.5*AL84, 0) + IF(AND(AM$1 = AN$1, AN$2 = "Mixed"), 0.5*AN84, 0)</f>
        <v>0</v>
      </c>
      <c r="AN84" s="5">
        <f>IF('Athletes - Gold'!AN84+'Athletes - Silver'!AN84+'Athletes - Bronze'!AN84 &gt; 0, 'Athletes - Gold'!AN84*'Medal values'!$B$1+'Athletes - Silver'!AN84*'Medal values'!$B$2+'Athletes - Bronze'!AN84*'Medal values'!$B$3, "") + IF(AND(AN$1 = AM$1, AM$2 = "Mixed"), 0.5*AM84, 0) + IF(AND(AN$1 = AO$1, AO$2 = "Mixed"), 0.5*AO84, 0)</f>
        <v>0</v>
      </c>
      <c r="AO84" s="5">
        <f>IF('Athletes - Gold'!AO84+'Athletes - Silver'!AO84+'Athletes - Bronze'!AO84 &gt; 0, 'Athletes - Gold'!AO84*'Medal values'!$B$1+'Athletes - Silver'!AO84*'Medal values'!$B$2+'Athletes - Bronze'!AO84*'Medal values'!$B$3, "") + IF(AND(AO$1 = AN$1, AN$2 = "Mixed"), 0.5*AN84, 0) + IF(AND(AO$1 = AP$1, AP$2 = "Mixed"), 0.5*AP84, 0)</f>
        <v>0</v>
      </c>
      <c r="AP84" s="5">
        <f>IF('Athletes - Gold'!AP84+'Athletes - Silver'!AP84+'Athletes - Bronze'!AP84 &gt; 0, 'Athletes - Gold'!AP84*'Medal values'!$B$1+'Athletes - Silver'!AP84*'Medal values'!$B$2+'Athletes - Bronze'!AP84*'Medal values'!$B$3, "") + IF(AND(AP$1 = AO$1, AO$2 = "Mixed"), 0.5*AO84, 0) + IF(AND(AP$1 = AQ$1, AQ$2 = "Mixed"), 0.5*AQ84, 0)</f>
        <v>0</v>
      </c>
      <c r="AQ84" s="5">
        <f>IF('Athletes - Gold'!AQ84+'Athletes - Silver'!AQ84+'Athletes - Bronze'!AQ84 &gt; 0, 'Athletes - Gold'!AQ84*'Medal values'!$B$1+'Athletes - Silver'!AQ84*'Medal values'!$B$2+'Athletes - Bronze'!AQ84*'Medal values'!$B$3, "") + IF(AND(AQ$1 = AP$1, AP$2 = "Mixed"), 0.5*AP84, 0) + IF(AND(AQ$1 = AR$1, AR$2 = "Mixed"), 0.5*AR84, 0)</f>
        <v>0</v>
      </c>
      <c r="AR84" s="5">
        <f>IF('Athletes - Gold'!AR84+'Athletes - Silver'!AR84+'Athletes - Bronze'!AR84 &gt; 0, 'Athletes - Gold'!AR84*'Medal values'!$B$1+'Athletes - Silver'!AR84*'Medal values'!$B$2+'Athletes - Bronze'!AR84*'Medal values'!$B$3, "") + IF(AND(AR$1 = AQ$1, AQ$2 = "Mixed"), 0.5*AQ84, 0) + IF(AND(AR$1 = AS$1, AS$2 = "Mixed"), 0.5*AS84, 0)</f>
        <v>0</v>
      </c>
      <c r="AS84" s="5">
        <f>IF('Athletes - Gold'!AS84+'Athletes - Silver'!AS84+'Athletes - Bronze'!AS84 &gt; 0, 'Athletes - Gold'!AS84*'Medal values'!$B$1+'Athletes - Silver'!AS84*'Medal values'!$B$2+'Athletes - Bronze'!AS84*'Medal values'!$B$3, "") + IF(AND(AS$1 = AR$1, AR$2 = "Mixed"), 0.5*AR84, 0) + IF(AND(AS$1 = AT$1, AT$2 = "Mixed"), 0.5*AT84, 0)</f>
        <v>2.000001</v>
      </c>
      <c r="AT84" s="5">
        <f>IF('Athletes - Gold'!AT84+'Athletes - Silver'!AT84+'Athletes - Bronze'!AT84 &gt; 0, 'Athletes - Gold'!AT84*'Medal values'!$B$1+'Athletes - Silver'!AT84*'Medal values'!$B$2+'Athletes - Bronze'!AT84*'Medal values'!$B$3, "") + IF(AND(AT$1 = AS$1, AS$2 = "Mixed"), 0.5*AS84, 0) + IF(AND(AT$1 = AU$1, AU$2 = "Mixed"), 0.5*AU84, 0)</f>
        <v>0</v>
      </c>
      <c r="AU84" s="5">
        <f>IF('Athletes - Gold'!AU84+'Athletes - Silver'!AU84+'Athletes - Bronze'!AU84 &gt; 0, 'Athletes - Gold'!AU84*'Medal values'!$B$1+'Athletes - Silver'!AU84*'Medal values'!$B$2+'Athletes - Bronze'!AU84*'Medal values'!$B$3, "") + IF(AND(AU$1 = AT$1, AT$2 = "Mixed"), 0.5*AT84, 0) + IF(AND(AU$1 = AV$1, AV$2 = "Mixed"), 0.5*AV84, 0)</f>
        <v>0</v>
      </c>
      <c r="AV84" s="5">
        <f>IF('Athletes - Gold'!AV84+'Athletes - Silver'!AV84+'Athletes - Bronze'!AV84 &gt; 0, 'Athletes - Gold'!AV84*'Medal values'!$B$1+'Athletes - Silver'!AV84*'Medal values'!$B$2+'Athletes - Bronze'!AV84*'Medal values'!$B$3, "") + IF(AND(AV$1 = AU$1, AU$2 = "Mixed"), 0.5*AU84, 0) + IF(AND(AV$1 = AW$1, AW$2 = "Mixed"), 0.5*AW84, 0)</f>
        <v>0</v>
      </c>
      <c r="AW84" s="5">
        <f>IF('Athletes - Gold'!AW84+'Athletes - Silver'!AW84+'Athletes - Bronze'!AW84 &gt; 0, 'Athletes - Gold'!AW84*'Medal values'!$B$1+'Athletes - Silver'!AW84*'Medal values'!$B$2+'Athletes - Bronze'!AW84*'Medal values'!$B$3, "") + IF(AND(AW$1 = AV$1, AV$2 = "Mixed"), 0.5*AV84, 0) + IF(AND(AW$1 = AX$1, AX$2 = "Mixed"), 0.5*AX84, 0)</f>
        <v>0</v>
      </c>
      <c r="AX84" s="5">
        <f>IF('Athletes - Gold'!AX84+'Athletes - Silver'!AX84+'Athletes - Bronze'!AX84 &gt; 0, 'Athletes - Gold'!AX84*'Medal values'!$B$1+'Athletes - Silver'!AX84*'Medal values'!$B$2+'Athletes - Bronze'!AX84*'Medal values'!$B$3, "") + IF(AND(AX$1 = AW$1, AW$2 = "Mixed"), 0.5*AW84, 0) + IF(AND(AX$1 = AY$1, AY$2 = "Mixed"), 0.5*AY84, 0)</f>
        <v>0</v>
      </c>
      <c r="AY84" s="5">
        <f>IF('Athletes - Gold'!AY84+'Athletes - Silver'!AY84+'Athletes - Bronze'!AY84 &gt; 0, 'Athletes - Gold'!AY84*'Medal values'!$B$1+'Athletes - Silver'!AY84*'Medal values'!$B$2+'Athletes - Bronze'!AY84*'Medal values'!$B$3, "") + IF(AND(AY$1 = AX$1, AX$2 = "Mixed"), 0.5*AX84, 0) + IF(AND(AY$1 = AZ$1, AZ$2 = "Mixed"), 0.5*AZ84, 0)</f>
        <v>0</v>
      </c>
      <c r="AZ84" s="5">
        <f>IF('Athletes - Gold'!AZ84+'Athletes - Silver'!AZ84+'Athletes - Bronze'!AZ84 &gt; 0, 'Athletes - Gold'!AZ84*'Medal values'!$B$1+'Athletes - Silver'!AZ84*'Medal values'!$B$2+'Athletes - Bronze'!AZ84*'Medal values'!$B$3, "") + IF(AND(AZ$1 = AY$1, AY$2 = "Mixed"), 0.5*AY84, 0) + IF(AND(AZ$1 = BA$1, BA$2 = "Mixed"), 0.5*BA84, 0)</f>
        <v>0</v>
      </c>
      <c r="BA84" s="5">
        <f>IF('Athletes - Gold'!BA84+'Athletes - Silver'!BA84+'Athletes - Bronze'!BA84 &gt; 0, 'Athletes - Gold'!BA84*'Medal values'!$B$1+'Athletes - Silver'!BA84*'Medal values'!$B$2+'Athletes - Bronze'!BA84*'Medal values'!$B$3, "") + IF(AND(BA$1 = AZ$1, AZ$2 = "Mixed"), 0.5*AZ84, 0) + IF(AND(BA$1 = BB$1, BB$2 = "Mixed"), 0.5*BB84, 0)</f>
        <v>0</v>
      </c>
      <c r="BB84" s="5">
        <f>IF('Athletes - Gold'!BB84+'Athletes - Silver'!BB84+'Athletes - Bronze'!BB84 &gt; 0, 'Athletes - Gold'!BB84*'Medal values'!$B$1+'Athletes - Silver'!BB84*'Medal values'!$B$2+'Athletes - Bronze'!BB84*'Medal values'!$B$3, "") + IF(AND(BB$1 = BA$1, BA$2 = "Mixed"), 0.5*BA84, 0) + IF(AND(BB$1 = BC$1, BC$2 = "Mixed"), 0.5*BC84, 0)</f>
        <v>0</v>
      </c>
      <c r="BC84" s="5">
        <f>IF('Athletes - Gold'!BC84+'Athletes - Silver'!BC84+'Athletes - Bronze'!BC84 &gt; 0, 'Athletes - Gold'!BC84*'Medal values'!$B$1+'Athletes - Silver'!BC84*'Medal values'!$B$2+'Athletes - Bronze'!BC84*'Medal values'!$B$3, "") + IF(AND(BC$1 = BB$1, BB$2 = "Mixed"), 0.5*BB84, 0) + IF(AND(BC$1 = BD$1, BD$2 = "Mixed"), 0.5*BD84, 0)</f>
        <v>0</v>
      </c>
      <c r="BD84" s="5">
        <f>IF('Athletes - Gold'!BD84+'Athletes - Silver'!BD84+'Athletes - Bronze'!BD84 &gt; 0, 'Athletes - Gold'!BD84*'Medal values'!$B$1+'Athletes - Silver'!BD84*'Medal values'!$B$2+'Athletes - Bronze'!BD84*'Medal values'!$B$3, "") + IF(AND(BD$1 = BC$1, BC$2 = "Mixed"), 0.5*BC84, 0) + IF(AND(BD$1 = BE$1, BE$2 = "Mixed"), 0.5*BE84, 0)</f>
        <v>0</v>
      </c>
      <c r="BE84" s="5">
        <f>IF('Athletes - Gold'!BE84+'Athletes - Silver'!BE84+'Athletes - Bronze'!BE84 &gt; 0, 'Athletes - Gold'!BE84*'Medal values'!$B$1+'Athletes - Silver'!BE84*'Medal values'!$B$2+'Athletes - Bronze'!BE84*'Medal values'!$B$3, "") + IF(AND(BE$1 = BD$1, BD$2 = "Mixed"), 0.5*BD84, 0) + IF(AND(BE$1 = BF$1, BF$2 = "Mixed"), 0.5*BF84, 0)</f>
        <v>0</v>
      </c>
      <c r="BF84" s="5">
        <f>IF('Athletes - Gold'!BF84+'Athletes - Silver'!BF84+'Athletes - Bronze'!BF84 &gt; 0, 'Athletes - Gold'!BF84*'Medal values'!$B$1+'Athletes - Silver'!BF84*'Medal values'!$B$2+'Athletes - Bronze'!BF84*'Medal values'!$B$3, "") + IF(AND(BF$1 = BE$1, BE$2 = "Mixed"), 0.5*BE84, 0) + IF(AND(BF$1 = BG$1, BG$2 = "Mixed"), 0.5*BG84, 0)</f>
        <v>0</v>
      </c>
      <c r="BG84" s="5">
        <f>IF('Athletes - Gold'!BG84+'Athletes - Silver'!BG84+'Athletes - Bronze'!BG84 &gt; 0, 'Athletes - Gold'!BG84*'Medal values'!$B$1+'Athletes - Silver'!BG84*'Medal values'!$B$2+'Athletes - Bronze'!BG84*'Medal values'!$B$3, "") + IF(AND(BG$1 = BF$1, BF$2 = "Mixed"), 0.5*BF84, 0) + IF(AND(BG$1 = BH$1, BH$2 = "Mixed"), 0.5*BH84, 0)</f>
        <v>0</v>
      </c>
      <c r="BH84" s="5">
        <f>IF('Athletes - Gold'!BH84+'Athletes - Silver'!BH84+'Athletes - Bronze'!BH84 &gt; 0, 'Athletes - Gold'!BH84*'Medal values'!$B$1+'Athletes - Silver'!BH84*'Medal values'!$B$2+'Athletes - Bronze'!BH84*'Medal values'!$B$3, "") + IF(AND(BH$1 = BG$1, BG$2 = "Mixed"), 0.5*BG84, 0) + IF(AND(BH$1 = BI$1, BI$2 = "Mixed"), 0.5*BI84, 0)</f>
        <v>0</v>
      </c>
      <c r="BI84" s="5">
        <f>IF('Athletes - Gold'!BI84+'Athletes - Silver'!BI84+'Athletes - Bronze'!BI84 &gt; 0, 'Athletes - Gold'!BI84*'Medal values'!$B$1+'Athletes - Silver'!BI84*'Medal values'!$B$2+'Athletes - Bronze'!BI84*'Medal values'!$B$3, "") + IF(AND(BI$1 = BH$1, BH$2 = "Mixed"), 0.5*BH84, 0) + IF(AND(BI$1 = BJ$1, BJ$2 = "Mixed"), 0.5*BJ84, 0)</f>
        <v>0</v>
      </c>
      <c r="BJ84" s="5">
        <f>IF('Athletes - Gold'!BJ84+'Athletes - Silver'!BJ84+'Athletes - Bronze'!BJ84 &gt; 0, 'Athletes - Gold'!BJ84*'Medal values'!$B$1+'Athletes - Silver'!BJ84*'Medal values'!$B$2+'Athletes - Bronze'!BJ84*'Medal values'!$B$3, "") + IF(AND(BJ$1 = BI$1, BI$2 = "Mixed"), 0.5*BI84, 0) + IF(AND(BJ$1 = BK$1, BK$2 = "Mixed"), 0.5*BK84, 0)</f>
        <v>0</v>
      </c>
      <c r="BK84" s="5">
        <f>IF('Athletes - Gold'!BK84+'Athletes - Silver'!BK84+'Athletes - Bronze'!BK84 &gt; 0, 'Athletes - Gold'!BK84*'Medal values'!$B$1+'Athletes - Silver'!BK84*'Medal values'!$B$2+'Athletes - Bronze'!BK84*'Medal values'!$B$3, "") + IF(AND(BK$1 = BJ$1, BJ$2 = "Mixed"), 0.5*BJ84, 0) + IF(AND(BK$1 = BL$1, BL$2 = "Mixed"), 0.5*BL84, 0)</f>
        <v>0</v>
      </c>
      <c r="BL84" s="5">
        <f>IF('Athletes - Gold'!BL84+'Athletes - Silver'!BL84+'Athletes - Bronze'!BL84 &gt; 0, 'Athletes - Gold'!BL84*'Medal values'!$B$1+'Athletes - Silver'!BL84*'Medal values'!$B$2+'Athletes - Bronze'!BL84*'Medal values'!$B$3, "") + IF(AND(BL$1 = BK$1, BK$2 = "Mixed"), 0.5*BK84, 0) + IF(AND(BL$1 = BM$1, BM$2 = "Mixed"), 0.5*BM84, 0)</f>
        <v>0</v>
      </c>
      <c r="BM84" s="5">
        <f>IF('Athletes - Gold'!BM84+'Athletes - Silver'!BM84+'Athletes - Bronze'!BM84 &gt; 0, 'Athletes - Gold'!BM84*'Medal values'!$B$1+'Athletes - Silver'!BM84*'Medal values'!$B$2+'Athletes - Bronze'!BM84*'Medal values'!$B$3, "") + IF(AND(BM$1 = BL$1, BL$2 = "Mixed"), 0.5*BL84, 0) + IF(AND(BM$1 = BN$1, BN$2 = "Mixed"), 0.5*BN84, 0)</f>
        <v>0</v>
      </c>
      <c r="BN84" s="5">
        <f>IF('Athletes - Gold'!BN84+'Athletes - Silver'!BN84+'Athletes - Bronze'!BN84 &gt; 0, 'Athletes - Gold'!BN84*'Medal values'!$B$1+'Athletes - Silver'!BN84*'Medal values'!$B$2+'Athletes - Bronze'!BN84*'Medal values'!$B$3, "") + IF(AND(BN$1 = BM$1, BM$2 = "Mixed"), 0.5*BM84, 0) + IF(AND(BN$1 = BO$1, BO$2 = "Mixed"), 0.5*BO84, 0)</f>
        <v>0</v>
      </c>
      <c r="BO84" s="5">
        <f>IF('Athletes - Gold'!BO84+'Athletes - Silver'!BO84+'Athletes - Bronze'!BO84 &gt; 0, 'Athletes - Gold'!BO84*'Medal values'!$B$1+'Athletes - Silver'!BO84*'Medal values'!$B$2+'Athletes - Bronze'!BO84*'Medal values'!$B$3, "") + IF(AND(BO$1 = BN$1, BN$2 = "Mixed"), 0.5*BN84, 0) + IF(AND(BO$1 = BP$1, BP$2 = "Mixed"), 0.5*BP84, 0)</f>
        <v>0</v>
      </c>
      <c r="BP84" s="5">
        <f>IF('Athletes - Gold'!BP84+'Athletes - Silver'!BP84+'Athletes - Bronze'!BP84 &gt; 0, 'Athletes - Gold'!BP84*'Medal values'!$B$1+'Athletes - Silver'!BP84*'Medal values'!$B$2+'Athletes - Bronze'!BP84*'Medal values'!$B$3, "") + IF(AND(BP$1 = BO$1, BO$2 = "Mixed"), 0.5*BO84, 0) + IF(AND(BP$1 = BQ$1, BQ$2 = "Mixed"), 0.5*BQ84, 0)</f>
        <v>0</v>
      </c>
      <c r="BQ84" s="5">
        <f>IF('Athletes - Gold'!BQ84+'Athletes - Silver'!BQ84+'Athletes - Bronze'!BQ84 &gt; 0, 'Athletes - Gold'!BQ84*'Medal values'!$B$1+'Athletes - Silver'!BQ84*'Medal values'!$B$2+'Athletes - Bronze'!BQ84*'Medal values'!$B$3, "") + IF(AND(BQ$1 = BP$1, BP$2 = "Mixed"), 0.5*BP84, 0) + IF(AND(BQ$1 = BR$1, BR$2 = "Mixed"), 0.5*BR84, 0)</f>
        <v>0</v>
      </c>
      <c r="BR84" s="5">
        <f>IF('Athletes - Gold'!BR84+'Athletes - Silver'!BR84+'Athletes - Bronze'!BR84 &gt; 0, 'Athletes - Gold'!BR84*'Medal values'!$B$1+'Athletes - Silver'!BR84*'Medal values'!$B$2+'Athletes - Bronze'!BR84*'Medal values'!$B$3, "") + IF(AND(BR$1 = BQ$1, BQ$2 = "Mixed"), 0.5*BQ84, 0) + IF(AND(BR$1 = BS$1, BS$2 = "Mixed"), 0.5*BS84, 0)</f>
        <v>3.001</v>
      </c>
      <c r="BS84" s="5">
        <f>IF('Athletes - Gold'!BS84+'Athletes - Silver'!BS84+'Athletes - Bronze'!BS84 &gt; 0, 'Athletes - Gold'!BS84*'Medal values'!$B$1+'Athletes - Silver'!BS84*'Medal values'!$B$2+'Athletes - Bronze'!BS84*'Medal values'!$B$3, "") + IF(AND(BS$1 = BR$1, BR$2 = "Mixed"), 0.5*BR84, 0) + IF(AND(BS$1 = BT$1, BT$2 = "Mixed"), 0.5*BT84, 0)</f>
        <v>0</v>
      </c>
      <c r="BT84" s="5">
        <f>IF('Athletes - Gold'!BT84+'Athletes - Silver'!BT84+'Athletes - Bronze'!BT84 &gt; 0, 'Athletes - Gold'!BT84*'Medal values'!$B$1+'Athletes - Silver'!BT84*'Medal values'!$B$2+'Athletes - Bronze'!BT84*'Medal values'!$B$3, "") + IF(AND(BT$1 = BS$1, BS$2 = "Mixed"), 0.5*BS84, 0) + IF(AND(BT$1 = BU$1, BU$2 = "Mixed"), 0.5*BU84, 0)</f>
        <v>0</v>
      </c>
      <c r="BU84" s="5">
        <f>IF('Athletes - Gold'!BU84+'Athletes - Silver'!BU84+'Athletes - Bronze'!BU84 &gt; 0, 'Athletes - Gold'!BU84*'Medal values'!$B$1+'Athletes - Silver'!BU84*'Medal values'!$B$2+'Athletes - Bronze'!BU84*'Medal values'!$B$3, "") + IF(AND(BU$1 = BT$1, BT$2 = "Mixed"), 0.5*BT84, 0) + IF(AND(BU$1 = BV$1, BV$2 = "Mixed"), 0.5*BV84, 0)</f>
        <v>0</v>
      </c>
      <c r="BV84" s="5">
        <f>IF('Athletes - Gold'!BV84+'Athletes - Silver'!BV84+'Athletes - Bronze'!BV84 &gt; 0, 'Athletes - Gold'!BV84*'Medal values'!$B$1+'Athletes - Silver'!BV84*'Medal values'!$B$2+'Athletes - Bronze'!BV84*'Medal values'!$B$3, "") + IF(AND(BV$1 = BU$1, BU$2 = "Mixed"), 0.5*BU84, 0) + IF(AND(BV$1 = BW$1, BW$2 = "Mixed"), 0.5*BW84, 0)</f>
        <v>0</v>
      </c>
      <c r="BW84" s="5">
        <f>IF('Athletes - Gold'!BW84+'Athletes - Silver'!BW84+'Athletes - Bronze'!BW84 &gt; 0, 'Athletes - Gold'!BW84*'Medal values'!$B$1+'Athletes - Silver'!BW84*'Medal values'!$B$2+'Athletes - Bronze'!BW84*'Medal values'!$B$3, "") + IF(AND(BW$1 = BV$1, BV$2 = "Mixed"), 0.5*BV84, 0) + IF(AND(BW$1 = BX$1, BX$2 = "Mixed"), 0.5*BX84, 0)</f>
        <v>0</v>
      </c>
      <c r="BX84" s="5">
        <f>IF('Athletes - Gold'!BX84+'Athletes - Silver'!BX84+'Athletes - Bronze'!BX84 &gt; 0, 'Athletes - Gold'!BX84*'Medal values'!$B$1+'Athletes - Silver'!BX84*'Medal values'!$B$2+'Athletes - Bronze'!BX84*'Medal values'!$B$3, "") + IF(AND(BX$1 = BW$1, BW$2 = "Mixed"), 0.5*BW84, 0) + IF(AND(BX$1 = BY$1, BY$2 = "Mixed"), 0.5*BY84, 0)</f>
        <v>0</v>
      </c>
      <c r="BY84" s="5">
        <f>IF('Athletes - Gold'!BY84+'Athletes - Silver'!BY84+'Athletes - Bronze'!BY84 &gt; 0, 'Athletes - Gold'!BY84*'Medal values'!$B$1+'Athletes - Silver'!BY84*'Medal values'!$B$2+'Athletes - Bronze'!BY84*'Medal values'!$B$3, "") + IF(AND(BY$1 = BX$1, BX$2 = "Mixed"), 0.5*BX84, 0) + IF(AND(BY$1 = BZ$1, BZ$2 = "Mixed"), 0.5*BZ84, 0)</f>
        <v>0</v>
      </c>
      <c r="BZ84" s="5">
        <f>IF('Athletes - Gold'!BZ84+'Athletes - Silver'!BZ84+'Athletes - Bronze'!BZ84 &gt; 0, 'Athletes - Gold'!BZ84*'Medal values'!$B$1+'Athletes - Silver'!BZ84*'Medal values'!$B$2+'Athletes - Bronze'!BZ84*'Medal values'!$B$3, "") + IF(AND(BZ$1 = BY$1, BY$2 = "Mixed"), 0.5*BY84, 0) + IF(AND(BZ$1 = CA$1, CA$2 = "Mixed"), 0.5*CA84, 0)</f>
        <v>0</v>
      </c>
      <c r="CA84" s="5">
        <f>IF('Athletes - Gold'!CA84+'Athletes - Silver'!CA84+'Athletes - Bronze'!CA84 &gt; 0, 'Athletes - Gold'!CA84*'Medal values'!$B$1+'Athletes - Silver'!CA84*'Medal values'!$B$2+'Athletes - Bronze'!CA84*'Medal values'!$B$3, "") + IF(AND(CA$1 = BZ$1, BZ$2 = "Mixed"), 0.5*BZ84, 0) + IF(AND(CA$1 = CB$1, CB$2 = "Mixed"), 0.5*CB84, 0)</f>
        <v>0</v>
      </c>
      <c r="CB84" s="5">
        <f>IF('Athletes - Gold'!CB84+'Athletes - Silver'!CB84+'Athletes - Bronze'!CB84 &gt; 0, 'Athletes - Gold'!CB84*'Medal values'!$B$1+'Athletes - Silver'!CB84*'Medal values'!$B$2+'Athletes - Bronze'!CB84*'Medal values'!$B$3, "") + IF(AND(CB$1 = CA$1, CA$2 = "Mixed"), 0.5*CA84, 0) + IF(AND(CB$1 = CC$1, CC$2 = "Mixed"), 0.5*CC84, 0)</f>
        <v>0</v>
      </c>
      <c r="CC84" s="5">
        <f>IF('Athletes - Gold'!CC84+'Athletes - Silver'!CC84+'Athletes - Bronze'!CC84 &gt; 0, 'Athletes - Gold'!CC84*'Medal values'!$B$1+'Athletes - Silver'!CC84*'Medal values'!$B$2+'Athletes - Bronze'!CC84*'Medal values'!$B$3, "") + IF(AND(CC$1 = CB$1, CB$2 = "Mixed"), 0.5*CB84, 0) + IF(AND(CC$1 = CD$1, CD$2 = "Mixed"), 0.5*CD84, 0)</f>
        <v>0</v>
      </c>
      <c r="CD84" s="5">
        <f>IF('Athletes - Gold'!CD84+'Athletes - Silver'!CD84+'Athletes - Bronze'!CD84 &gt; 0, 'Athletes - Gold'!CD84*'Medal values'!$B$1+'Athletes - Silver'!CD84*'Medal values'!$B$2+'Athletes - Bronze'!CD84*'Medal values'!$B$3, "") + IF(AND(CD$1 = CC$1, CC$2 = "Mixed"), 0.5*CC84, 0) + IF(AND(CD$1 = CE$1, CE$2 = "Mixed"), 0.5*CE84, 0)</f>
        <v>0</v>
      </c>
      <c r="CE84" s="5">
        <f>IF('Athletes - Gold'!CE84+'Athletes - Silver'!CE84+'Athletes - Bronze'!CE84 &gt; 0, 'Athletes - Gold'!CE84*'Medal values'!$B$1+'Athletes - Silver'!CE84*'Medal values'!$B$2+'Athletes - Bronze'!CE84*'Medal values'!$B$3, "") + IF(AND(CE$1 = CD$1, CD$2 = "Mixed"), 0.5*CD84, 0) + IF(AND(CE$1 = CF$1, CF$2 = "Mixed"), 0.5*CF84, 0)</f>
        <v>0</v>
      </c>
      <c r="CF84" s="5">
        <f>IF('Athletes - Gold'!CF84+'Athletes - Silver'!CF84+'Athletes - Bronze'!CF84 &gt; 0, 'Athletes - Gold'!CF84*'Medal values'!$B$1+'Athletes - Silver'!CF84*'Medal values'!$B$2+'Athletes - Bronze'!CF84*'Medal values'!$B$3, "") + IF(AND(CF$1 = CE$1, CE$2 = "Mixed"), 0.5*CE84, 0) + IF(AND(CF$1 = CG$1, CG$2 = "Mixed"), 0.5*CG84, 0)</f>
        <v>0</v>
      </c>
      <c r="CG84" s="5">
        <f>IF('Athletes - Gold'!CG84+'Athletes - Silver'!CG84+'Athletes - Bronze'!CG84 &gt; 0, 'Athletes - Gold'!CG84*'Medal values'!$B$1+'Athletes - Silver'!CG84*'Medal values'!$B$2+'Athletes - Bronze'!CG84*'Medal values'!$B$3, "") + IF(AND(CG$1 = CF$1, CF$2 = "Mixed"), 0.5*CF84, 0) + IF(AND(CG$1 = CH$1, CH$2 = "Mixed"), 0.5*CH84, 0)</f>
        <v>0</v>
      </c>
      <c r="CH84" s="5">
        <f>IF('Athletes - Gold'!CH84+'Athletes - Silver'!CH84+'Athletes - Bronze'!CH84 &gt; 0, 'Athletes - Gold'!CH84*'Medal values'!$B$1+'Athletes - Silver'!CH84*'Medal values'!$B$2+'Athletes - Bronze'!CH84*'Medal values'!$B$3, "") + IF(AND(CH$1 = CG$1, CG$2 = "Mixed"), 0.5*CG84, 0) + IF(AND(CH$1 = CI$1, CI$2 = "Mixed"), 0.5*CI84, 0)</f>
        <v>0</v>
      </c>
      <c r="CI84" s="5">
        <f>IF('Athletes - Gold'!CI84+'Athletes - Silver'!CI84+'Athletes - Bronze'!CI84 &gt; 0, 'Athletes - Gold'!CI84*'Medal values'!$B$1+'Athletes - Silver'!CI84*'Medal values'!$B$2+'Athletes - Bronze'!CI84*'Medal values'!$B$3, "") + IF(AND(CI$1 = CH$1, CH$2 = "Mixed"), 0.5*CH84, 0) + IF(AND(CI$1 = CJ$1, CJ$2 = "Mixed"), 0.5*CJ84, 0)</f>
        <v>0</v>
      </c>
      <c r="CJ84" s="5">
        <f>IF('Athletes - Gold'!CJ84+'Athletes - Silver'!CJ84+'Athletes - Bronze'!CJ84 &gt; 0, 'Athletes - Gold'!CJ84*'Medal values'!$B$1+'Athletes - Silver'!CJ84*'Medal values'!$B$2+'Athletes - Bronze'!CJ84*'Medal values'!$B$3, "") + IF(AND(CJ$1 = CI$1, CI$2 = "Mixed"), 0.5*CI84, 0) + IF(AND(CJ$1 = CK$1, CK$2 = "Mixed"), 0.5*CK84, 0)</f>
        <v>0</v>
      </c>
      <c r="CK84" s="5">
        <f>IF('Athletes - Gold'!CK84+'Athletes - Silver'!CK84+'Athletes - Bronze'!CK84 &gt; 0, 'Athletes - Gold'!CK84*'Medal values'!$B$1+'Athletes - Silver'!CK84*'Medal values'!$B$2+'Athletes - Bronze'!CK84*'Medal values'!$B$3, "") + IF(AND(CK$1 = CJ$1, CJ$2 = "Mixed"), 0.5*CJ84, 0) + IF(AND(CK$1 = CL$1, CL$2 = "Mixed"), 0.5*CL84, 0)</f>
        <v>0</v>
      </c>
      <c r="CL84" s="5">
        <f>IF('Athletes - Gold'!CL84+'Athletes - Silver'!CL84+'Athletes - Bronze'!CL84 &gt; 0, 'Athletes - Gold'!CL84*'Medal values'!$B$1+'Athletes - Silver'!CL84*'Medal values'!$B$2+'Athletes - Bronze'!CL84*'Medal values'!$B$3, "") + IF(AND(CL$1 = CK$1, CK$2 = "Mixed"), 0.5*CK84, 0) + IF(AND(CL$1 = CM$1, CM$2 = "Mixed"), 0.5*CM84, 0)</f>
        <v>0</v>
      </c>
      <c r="CM84" s="5">
        <f>IF('Athletes - Gold'!CM84+'Athletes - Silver'!CM84+'Athletes - Bronze'!CM84 &gt; 0, 'Athletes - Gold'!CM84*'Medal values'!$B$1+'Athletes - Silver'!CM84*'Medal values'!$B$2+'Athletes - Bronze'!CM84*'Medal values'!$B$3, "") + IF(AND(CM$1 = CL$1, CL$2 = "Mixed"), 0.5*CL84, 0) + IF(AND(CM$1 = CN$1, CN$2 = "Mixed"), 0.5*CN84, 0)</f>
        <v>0</v>
      </c>
      <c r="CN84" s="5">
        <f>IF('Athletes - Gold'!CN84+'Athletes - Silver'!CN84+'Athletes - Bronze'!CN84 &gt; 0, 'Athletes - Gold'!CN84*'Medal values'!$B$1+'Athletes - Silver'!CN84*'Medal values'!$B$2+'Athletes - Bronze'!CN84*'Medal values'!$B$3, "") + IF(AND(CN$1 = CM$1, CM$2 = "Mixed"), 0.5*CM84, 0) + IF(AND(CN$1 = CO$1, CO$2 = "Mixed"), 0.5*CO84, 0)</f>
        <v>0</v>
      </c>
      <c r="CO84" s="5">
        <f>IF('Athletes - Gold'!CO84+'Athletes - Silver'!CO84+'Athletes - Bronze'!CO84 &gt; 0, 'Athletes - Gold'!CO84*'Medal values'!$B$1+'Athletes - Silver'!CO84*'Medal values'!$B$2+'Athletes - Bronze'!CO84*'Medal values'!$B$3, "") + IF(AND(CO$1 = CN$1, CN$2 = "Mixed"), 0.5*CN84, 0) + IF(AND(CO$1 = CP$1, CP$2 = "Mixed"), 0.5*CP84, 0)</f>
        <v>0</v>
      </c>
      <c r="CP84" s="5">
        <f>IF('Athletes - Gold'!CP84+'Athletes - Silver'!CP84+'Athletes - Bronze'!CP84 &gt; 0, 'Athletes - Gold'!CP84*'Medal values'!$B$1+'Athletes - Silver'!CP84*'Medal values'!$B$2+'Athletes - Bronze'!CP84*'Medal values'!$B$3, "") + IF(AND(CP$1 = CO$1, CO$2 = "Mixed"), 0.5*CO84, 0) + IF(AND(CP$1 = CQ$1, CQ$2 = "Mixed"), 0.5*CQ84, 0)</f>
        <v>0</v>
      </c>
      <c r="CQ84" s="5">
        <f>IF('Athletes - Gold'!CQ84+'Athletes - Silver'!CQ84+'Athletes - Bronze'!CQ84 &gt; 0, 'Athletes - Gold'!CQ84*'Medal values'!$B$1+'Athletes - Silver'!CQ84*'Medal values'!$B$2+'Athletes - Bronze'!CQ84*'Medal values'!$B$3, "") + IF(AND(CQ$1 = CP$1, CP$2 = "Mixed"), 0.5*CP84, 0) + IF(AND(CQ$1 = CR$1, CR$2 = "Mixed"), 0.5*CR84, 0)</f>
        <v>0</v>
      </c>
      <c r="CR84" s="5">
        <f>IF('Athletes - Gold'!CR84+'Athletes - Silver'!CR84+'Athletes - Bronze'!CR84 &gt; 0, 'Athletes - Gold'!CR84*'Medal values'!$B$1+'Athletes - Silver'!CR84*'Medal values'!$B$2+'Athletes - Bronze'!CR84*'Medal values'!$B$3, "") + IF(AND(CR$1 = CQ$1, CQ$2 = "Mixed"), 0.5*CQ84, 0) + IF(AND(CR$1 = CS$1, CS$2 = "Mixed"), 0.5*CS84, 0)</f>
        <v>0</v>
      </c>
      <c r="CS84" s="5">
        <f>IF('Athletes - Gold'!CS84+'Athletes - Silver'!CS84+'Athletes - Bronze'!CS84 &gt; 0, 'Athletes - Gold'!CS84*'Medal values'!$B$1+'Athletes - Silver'!CS84*'Medal values'!$B$2+'Athletes - Bronze'!CS84*'Medal values'!$B$3, "") + IF(AND(CS$1 = CR$1, CR$2 = "Mixed"), 0.5*CR84, 0) + IF(AND(CS$1 = CT$1, CT$2 = "Mixed"), 0.5*CT84, 0)</f>
        <v>0</v>
      </c>
      <c r="CT84" s="5">
        <f>IF('Athletes - Gold'!CT84+'Athletes - Silver'!CT84+'Athletes - Bronze'!CT84 &gt; 0, 'Athletes - Gold'!CT84*'Medal values'!$B$1+'Athletes - Silver'!CT84*'Medal values'!$B$2+'Athletes - Bronze'!CT84*'Medal values'!$B$3, "") + IF(AND(CT$1 = CS$1, CS$2 = "Mixed"), 0.5*CS84, 0) + IF(AND(CT$1 = CU$1, CU$2 = "Mixed"), 0.5*CU84, 0)</f>
        <v>0</v>
      </c>
      <c r="CU84" s="5">
        <f>IF('Athletes - Gold'!CU84+'Athletes - Silver'!CU84+'Athletes - Bronze'!CU84 &gt; 0, 'Athletes - Gold'!CU84*'Medal values'!$B$1+'Athletes - Silver'!CU84*'Medal values'!$B$2+'Athletes - Bronze'!CU84*'Medal values'!$B$3, "") + IF(AND(CU$1 = CT$1, CT$2 = "Mixed"), 0.5*CT84, 0) + IF(AND(CU$1 = CV$1, CV$2 = "Mixed"), 0.5*CV84, 0)</f>
        <v>0</v>
      </c>
      <c r="CV84" s="5">
        <f>IF('Athletes - Gold'!CV84+'Athletes - Silver'!CV84+'Athletes - Bronze'!CV84 &gt; 0, 'Athletes - Gold'!CV84*'Medal values'!$B$1+'Athletes - Silver'!CV84*'Medal values'!$B$2+'Athletes - Bronze'!CV84*'Medal values'!$B$3, "") + IF(AND(CV$1 = CU$1, CU$2 = "Mixed"), 0.5*CU84, 0) + IF(AND(CV$1 = CW$1, CW$2 = "Mixed"), 0.5*CW84, 0)</f>
        <v>0</v>
      </c>
      <c r="CW84" s="5">
        <f t="shared" ref="CW84:CX84" si="83">SUMIF($B$2:$CV$2,CW$2, $B84:$CV84)</f>
        <v>8.000002</v>
      </c>
      <c r="CX84" s="5">
        <f t="shared" si="83"/>
        <v>3.001</v>
      </c>
      <c r="CY84" s="5">
        <f t="shared" si="3"/>
        <v>11.001002</v>
      </c>
    </row>
    <row r="85">
      <c r="A85" s="5" t="str">
        <f>Countries!A83</f>
        <v>SWE</v>
      </c>
      <c r="B85" s="5">
        <f>IF('Athletes - Gold'!B85+'Athletes - Silver'!B85+'Athletes - Bronze'!B85 &gt; 0, 'Athletes - Gold'!B85*'Medal values'!$B$1+'Athletes - Silver'!B85*'Medal values'!$B$2+'Athletes - Bronze'!B85*'Medal values'!$B$3, "") + IF(AND(B$1 = A$1, A$2 = "Mixed"), 0.5*A85, 0) + IF(AND(B$1 = C$1, C$2 = "Mixed"), 0.5*C85, 0)</f>
        <v>0</v>
      </c>
      <c r="C85" s="5">
        <f>IF('Athletes - Gold'!C85+'Athletes - Silver'!C85+'Athletes - Bronze'!C85 &gt; 0, 'Athletes - Gold'!C85*'Medal values'!$B$1+'Athletes - Silver'!C85*'Medal values'!$B$2+'Athletes - Bronze'!C85*'Medal values'!$B$3, "") + IF(AND(C$1 = B$1, B$2 = "Mixed"), 0.5*B85, 0) + IF(AND(C$1 = D$1, D$2 = "Mixed"), 0.5*D85, 0)</f>
        <v>0</v>
      </c>
      <c r="D85" s="5">
        <f>IF('Athletes - Gold'!D85+'Athletes - Silver'!D85+'Athletes - Bronze'!D85 &gt; 0, 'Athletes - Gold'!D85*'Medal values'!$B$1+'Athletes - Silver'!D85*'Medal values'!$B$2+'Athletes - Bronze'!D85*'Medal values'!$B$3, "") + IF(AND(D$1 = C$1, C$2 = "Mixed"), 0.5*C85, 0) + IF(AND(D$1 = E$1, E$2 = "Mixed"), 0.5*E85, 0)</f>
        <v>0</v>
      </c>
      <c r="E85" s="5">
        <f>IF('Athletes - Gold'!E85+'Athletes - Silver'!E85+'Athletes - Bronze'!E85 &gt; 0, 'Athletes - Gold'!E85*'Medal values'!$B$1+'Athletes - Silver'!E85*'Medal values'!$B$2+'Athletes - Bronze'!E85*'Medal values'!$B$3, "") + IF(AND(E$1 = D$1, D$2 = "Mixed"), 0.5*D85, 0) + IF(AND(E$1 = F$1, F$2 = "Mixed"), 0.5*F85, 0)</f>
        <v>0</v>
      </c>
      <c r="F85" s="5">
        <f>IF('Athletes - Gold'!F85+'Athletes - Silver'!F85+'Athletes - Bronze'!F85 &gt; 0, 'Athletes - Gold'!F85*'Medal values'!$B$1+'Athletes - Silver'!F85*'Medal values'!$B$2+'Athletes - Bronze'!F85*'Medal values'!$B$3, "") + IF(AND(F$1 = E$1, E$2 = "Mixed"), 0.5*E85, 0) + IF(AND(F$1 = G$1, G$2 = "Mixed"), 0.5*G85, 0)</f>
        <v>0</v>
      </c>
      <c r="G85" s="5">
        <f>IF('Athletes - Gold'!G85+'Athletes - Silver'!G85+'Athletes - Bronze'!G85 &gt; 0, 'Athletes - Gold'!G85*'Medal values'!$B$1+'Athletes - Silver'!G85*'Medal values'!$B$2+'Athletes - Bronze'!G85*'Medal values'!$B$3, "") + IF(AND(G$1 = F$1, F$2 = "Mixed"), 0.5*F85, 0) + IF(AND(G$1 = H$1, H$2 = "Mixed"), 0.5*H85, 0)</f>
        <v>0</v>
      </c>
      <c r="H85" s="5">
        <f>IF('Athletes - Gold'!H85+'Athletes - Silver'!H85+'Athletes - Bronze'!H85 &gt; 0, 'Athletes - Gold'!H85*'Medal values'!$B$1+'Athletes - Silver'!H85*'Medal values'!$B$2+'Athletes - Bronze'!H85*'Medal values'!$B$3, "") + IF(AND(H$1 = G$1, G$2 = "Mixed"), 0.5*G85, 0) + IF(AND(H$1 = I$1, I$2 = "Mixed"), 0.5*I85, 0)</f>
        <v>0</v>
      </c>
      <c r="I85" s="5">
        <f>IF('Athletes - Gold'!I85+'Athletes - Silver'!I85+'Athletes - Bronze'!I85 &gt; 0, 'Athletes - Gold'!I85*'Medal values'!$B$1+'Athletes - Silver'!I85*'Medal values'!$B$2+'Athletes - Bronze'!I85*'Medal values'!$B$3, "") + IF(AND(I$1 = H$1, H$2 = "Mixed"), 0.5*H85, 0) + IF(AND(I$1 = J$1, J$2 = "Mixed"), 0.5*J85, 0)</f>
        <v>0</v>
      </c>
      <c r="J85" s="5">
        <f>IF('Athletes - Gold'!J85+'Athletes - Silver'!J85+'Athletes - Bronze'!J85 &gt; 0, 'Athletes - Gold'!J85*'Medal values'!$B$1+'Athletes - Silver'!J85*'Medal values'!$B$2+'Athletes - Bronze'!J85*'Medal values'!$B$3, "") + IF(AND(J$1 = I$1, I$2 = "Mixed"), 0.5*I85, 0) + IF(AND(J$1 = K$1, K$2 = "Mixed"), 0.5*K85, 0)</f>
        <v>8.002001</v>
      </c>
      <c r="K85" s="5">
        <f>IF('Athletes - Gold'!K85+'Athletes - Silver'!K85+'Athletes - Bronze'!K85 &gt; 0, 'Athletes - Gold'!K85*'Medal values'!$B$1+'Athletes - Silver'!K85*'Medal values'!$B$2+'Athletes - Bronze'!K85*'Medal values'!$B$3, "") + IF(AND(K$1 = J$1, J$2 = "Mixed"), 0.5*J85, 0) + IF(AND(K$1 = L$1, L$2 = "Mixed"), 0.5*L85, 0)</f>
        <v>0</v>
      </c>
      <c r="L85" s="5">
        <f>IF('Athletes - Gold'!L85+'Athletes - Silver'!L85+'Athletes - Bronze'!L85 &gt; 0, 'Athletes - Gold'!L85*'Medal values'!$B$1+'Athletes - Silver'!L85*'Medal values'!$B$2+'Athletes - Bronze'!L85*'Medal values'!$B$3, "") + IF(AND(L$1 = K$1, K$2 = "Mixed"), 0.5*K85, 0) + IF(AND(L$1 = M$1, M$2 = "Mixed"), 0.5*M85, 0)</f>
        <v>0</v>
      </c>
      <c r="M85" s="5">
        <f>IF('Athletes - Gold'!M85+'Athletes - Silver'!M85+'Athletes - Bronze'!M85 &gt; 0, 'Athletes - Gold'!M85*'Medal values'!$B$1+'Athletes - Silver'!M85*'Medal values'!$B$2+'Athletes - Bronze'!M85*'Medal values'!$B$3, "") + IF(AND(M$1 = L$1, L$2 = "Mixed"), 0.5*L85, 0) + IF(AND(M$1 = N$1, N$2 = "Mixed"), 0.5*N85, 0)</f>
        <v>0</v>
      </c>
      <c r="N85" s="5">
        <f>IF('Athletes - Gold'!N85+'Athletes - Silver'!N85+'Athletes - Bronze'!N85 &gt; 0, 'Athletes - Gold'!N85*'Medal values'!$B$1+'Athletes - Silver'!N85*'Medal values'!$B$2+'Athletes - Bronze'!N85*'Medal values'!$B$3, "") + IF(AND(N$1 = M$1, M$2 = "Mixed"), 0.5*M85, 0) + IF(AND(N$1 = O$1, O$2 = "Mixed"), 0.5*O85, 0)</f>
        <v>0</v>
      </c>
      <c r="O85" s="5">
        <f>IF('Athletes - Gold'!O85+'Athletes - Silver'!O85+'Athletes - Bronze'!O85 &gt; 0, 'Athletes - Gold'!O85*'Medal values'!$B$1+'Athletes - Silver'!O85*'Medal values'!$B$2+'Athletes - Bronze'!O85*'Medal values'!$B$3, "") + IF(AND(O$1 = N$1, N$2 = "Mixed"), 0.5*N85, 0) + IF(AND(O$1 = P$1, P$2 = "Mixed"), 0.5*P85, 0)</f>
        <v>0</v>
      </c>
      <c r="P85" s="5">
        <f>IF('Athletes - Gold'!P85+'Athletes - Silver'!P85+'Athletes - Bronze'!P85 &gt; 0, 'Athletes - Gold'!P85*'Medal values'!$B$1+'Athletes - Silver'!P85*'Medal values'!$B$2+'Athletes - Bronze'!P85*'Medal values'!$B$3, "") + IF(AND(P$1 = O$1, O$2 = "Mixed"), 0.5*O85, 0) + IF(AND(P$1 = Q$1, Q$2 = "Mixed"), 0.5*Q85, 0)</f>
        <v>0</v>
      </c>
      <c r="Q85" s="5">
        <f>IF('Athletes - Gold'!Q85+'Athletes - Silver'!Q85+'Athletes - Bronze'!Q85 &gt; 0, 'Athletes - Gold'!Q85*'Medal values'!$B$1+'Athletes - Silver'!Q85*'Medal values'!$B$2+'Athletes - Bronze'!Q85*'Medal values'!$B$3, "") + IF(AND(Q$1 = P$1, P$2 = "Mixed"), 0.5*P85, 0) + IF(AND(Q$1 = R$1, R$2 = "Mixed"), 0.5*R85, 0)</f>
        <v>0</v>
      </c>
      <c r="R85" s="5">
        <f>IF('Athletes - Gold'!R85+'Athletes - Silver'!R85+'Athletes - Bronze'!R85 &gt; 0, 'Athletes - Gold'!R85*'Medal values'!$B$1+'Athletes - Silver'!R85*'Medal values'!$B$2+'Athletes - Bronze'!R85*'Medal values'!$B$3, "") + IF(AND(R$1 = Q$1, Q$2 = "Mixed"), 0.5*Q85, 0) + IF(AND(R$1 = S$1, S$2 = "Mixed"), 0.5*S85, 0)</f>
        <v>0</v>
      </c>
      <c r="S85" s="5">
        <f>IF('Athletes - Gold'!S85+'Athletes - Silver'!S85+'Athletes - Bronze'!S85 &gt; 0, 'Athletes - Gold'!S85*'Medal values'!$B$1+'Athletes - Silver'!S85*'Medal values'!$B$2+'Athletes - Bronze'!S85*'Medal values'!$B$3, "") + IF(AND(S$1 = R$1, R$2 = "Mixed"), 0.5*R85, 0) + IF(AND(S$1 = T$1, T$2 = "Mixed"), 0.5*T85, 0)</f>
        <v>0</v>
      </c>
      <c r="T85" s="5">
        <f>IF('Athletes - Gold'!T85+'Athletes - Silver'!T85+'Athletes - Bronze'!T85 &gt; 0, 'Athletes - Gold'!T85*'Medal values'!$B$1+'Athletes - Silver'!T85*'Medal values'!$B$2+'Athletes - Bronze'!T85*'Medal values'!$B$3, "") + IF(AND(T$1 = S$1, S$2 = "Mixed"), 0.5*S85, 0) + IF(AND(T$1 = U$1, U$2 = "Mixed"), 0.5*U85, 0)</f>
        <v>0</v>
      </c>
      <c r="U85" s="5">
        <f>IF('Athletes - Gold'!U85+'Athletes - Silver'!U85+'Athletes - Bronze'!U85 &gt; 0, 'Athletes - Gold'!U85*'Medal values'!$B$1+'Athletes - Silver'!U85*'Medal values'!$B$2+'Athletes - Bronze'!U85*'Medal values'!$B$3, "") + IF(AND(U$1 = T$1, T$2 = "Mixed"), 0.5*T85, 0) + IF(AND(U$1 = V$1, V$2 = "Mixed"), 0.5*V85, 0)</f>
        <v>0</v>
      </c>
      <c r="V85" s="5">
        <f>IF('Athletes - Gold'!V85+'Athletes - Silver'!V85+'Athletes - Bronze'!V85 &gt; 0, 'Athletes - Gold'!V85*'Medal values'!$B$1+'Athletes - Silver'!V85*'Medal values'!$B$2+'Athletes - Bronze'!V85*'Medal values'!$B$3, "") + IF(AND(V$1 = U$1, U$2 = "Mixed"), 0.5*U85, 0) + IF(AND(V$1 = W$1, W$2 = "Mixed"), 0.5*W85, 0)</f>
        <v>0</v>
      </c>
      <c r="W85" s="5">
        <f>IF('Athletes - Gold'!W85+'Athletes - Silver'!W85+'Athletes - Bronze'!W85 &gt; 0, 'Athletes - Gold'!W85*'Medal values'!$B$1+'Athletes - Silver'!W85*'Medal values'!$B$2+'Athletes - Bronze'!W85*'Medal values'!$B$3, "") + IF(AND(W$1 = V$1, V$2 = "Mixed"), 0.5*V85, 0) + IF(AND(W$1 = X$1, X$2 = "Mixed"), 0.5*X85, 0)</f>
        <v>0</v>
      </c>
      <c r="X85" s="5">
        <f>IF('Athletes - Gold'!X85+'Athletes - Silver'!X85+'Athletes - Bronze'!X85 &gt; 0, 'Athletes - Gold'!X85*'Medal values'!$B$1+'Athletes - Silver'!X85*'Medal values'!$B$2+'Athletes - Bronze'!X85*'Medal values'!$B$3, "") + IF(AND(X$1 = W$1, W$2 = "Mixed"), 0.5*W85, 0) + IF(AND(X$1 = Y$1, Y$2 = "Mixed"), 0.5*Y85, 0)</f>
        <v>0</v>
      </c>
      <c r="Y85" s="5">
        <f>IF('Athletes - Gold'!Y85+'Athletes - Silver'!Y85+'Athletes - Bronze'!Y85 &gt; 0, 'Athletes - Gold'!Y85*'Medal values'!$B$1+'Athletes - Silver'!Y85*'Medal values'!$B$2+'Athletes - Bronze'!Y85*'Medal values'!$B$3, "") + IF(AND(Y$1 = X$1, X$2 = "Mixed"), 0.5*X85, 0) + IF(AND(Y$1 = Z$1, Z$2 = "Mixed"), 0.5*Z85, 0)</f>
        <v>0</v>
      </c>
      <c r="Z85" s="5">
        <f>IF('Athletes - Gold'!Z85+'Athletes - Silver'!Z85+'Athletes - Bronze'!Z85 &gt; 0, 'Athletes - Gold'!Z85*'Medal values'!$B$1+'Athletes - Silver'!Z85*'Medal values'!$B$2+'Athletes - Bronze'!Z85*'Medal values'!$B$3, "") + IF(AND(Z$1 = Y$1, Y$2 = "Mixed"), 0.5*Y85, 0) + IF(AND(Z$1 = AA$1, AA$2 = "Mixed"), 0.5*AA85, 0)</f>
        <v>0</v>
      </c>
      <c r="AA85" s="5">
        <f>IF('Athletes - Gold'!AA85+'Athletes - Silver'!AA85+'Athletes - Bronze'!AA85 &gt; 0, 'Athletes - Gold'!AA85*'Medal values'!$B$1+'Athletes - Silver'!AA85*'Medal values'!$B$2+'Athletes - Bronze'!AA85*'Medal values'!$B$3, "") + IF(AND(AA$1 = Z$1, Z$2 = "Mixed"), 0.5*Z85, 0) + IF(AND(AA$1 = AB$1, AB$2 = "Mixed"), 0.5*AB85, 0)</f>
        <v>0</v>
      </c>
      <c r="AB85" s="5">
        <f>IF('Athletes - Gold'!AB85+'Athletes - Silver'!AB85+'Athletes - Bronze'!AB85 &gt; 0, 'Athletes - Gold'!AB85*'Medal values'!$B$1+'Athletes - Silver'!AB85*'Medal values'!$B$2+'Athletes - Bronze'!AB85*'Medal values'!$B$3, "") + IF(AND(AB$1 = AA$1, AA$2 = "Mixed"), 0.5*AA85, 0) + IF(AND(AB$1 = AC$1, AC$2 = "Mixed"), 0.5*AC85, 0)</f>
        <v>0</v>
      </c>
      <c r="AC85" s="5">
        <f>IF('Athletes - Gold'!AC85+'Athletes - Silver'!AC85+'Athletes - Bronze'!AC85 &gt; 0, 'Athletes - Gold'!AC85*'Medal values'!$B$1+'Athletes - Silver'!AC85*'Medal values'!$B$2+'Athletes - Bronze'!AC85*'Medal values'!$B$3, "") + IF(AND(AC$1 = AB$1, AB$2 = "Mixed"), 0.5*AB85, 0) + IF(AND(AC$1 = AD$1, AD$2 = "Mixed"), 0.5*AD85, 0)</f>
        <v>0</v>
      </c>
      <c r="AD85" s="5">
        <f>IF('Athletes - Gold'!AD85+'Athletes - Silver'!AD85+'Athletes - Bronze'!AD85 &gt; 0, 'Athletes - Gold'!AD85*'Medal values'!$B$1+'Athletes - Silver'!AD85*'Medal values'!$B$2+'Athletes - Bronze'!AD85*'Medal values'!$B$3, "") + IF(AND(AD$1 = AC$1, AC$2 = "Mixed"), 0.5*AC85, 0) + IF(AND(AD$1 = AE$1, AE$2 = "Mixed"), 0.5*AE85, 0)</f>
        <v>0</v>
      </c>
      <c r="AE85" s="5">
        <f>IF('Athletes - Gold'!AE85+'Athletes - Silver'!AE85+'Athletes - Bronze'!AE85 &gt; 0, 'Athletes - Gold'!AE85*'Medal values'!$B$1+'Athletes - Silver'!AE85*'Medal values'!$B$2+'Athletes - Bronze'!AE85*'Medal values'!$B$3, "") + IF(AND(AE$1 = AD$1, AD$2 = "Mixed"), 0.5*AD85, 0) + IF(AND(AE$1 = AF$1, AF$2 = "Mixed"), 0.5*AF85, 0)</f>
        <v>0</v>
      </c>
      <c r="AF85" s="5">
        <f>IF('Athletes - Gold'!AF85+'Athletes - Silver'!AF85+'Athletes - Bronze'!AF85 &gt; 0, 'Athletes - Gold'!AF85*'Medal values'!$B$1+'Athletes - Silver'!AF85*'Medal values'!$B$2+'Athletes - Bronze'!AF85*'Medal values'!$B$3, "") + IF(AND(AF$1 = AE$1, AE$2 = "Mixed"), 0.5*AE85, 0) + IF(AND(AF$1 = AG$1, AG$2 = "Mixed"), 0.5*AG85, 0)</f>
        <v>0</v>
      </c>
      <c r="AG85" s="5">
        <f>IF('Athletes - Gold'!AG85+'Athletes - Silver'!AG85+'Athletes - Bronze'!AG85 &gt; 0, 'Athletes - Gold'!AG85*'Medal values'!$B$1+'Athletes - Silver'!AG85*'Medal values'!$B$2+'Athletes - Bronze'!AG85*'Medal values'!$B$3, "") + IF(AND(AG$1 = AF$1, AF$2 = "Mixed"), 0.5*AF85, 0) + IF(AND(AG$1 = AH$1, AH$2 = "Mixed"), 0.5*AH85, 0)</f>
        <v>0</v>
      </c>
      <c r="AH85" s="5">
        <f>IF('Athletes - Gold'!AH85+'Athletes - Silver'!AH85+'Athletes - Bronze'!AH85 &gt; 0, 'Athletes - Gold'!AH85*'Medal values'!$B$1+'Athletes - Silver'!AH85*'Medal values'!$B$2+'Athletes - Bronze'!AH85*'Medal values'!$B$3, "") + IF(AND(AH$1 = AG$1, AG$2 = "Mixed"), 0.5*AG85, 0) + IF(AND(AH$1 = AI$1, AI$2 = "Mixed"), 0.5*AI85, 0)</f>
        <v>0</v>
      </c>
      <c r="AI85" s="5">
        <f>IF('Athletes - Gold'!AI85+'Athletes - Silver'!AI85+'Athletes - Bronze'!AI85 &gt; 0, 'Athletes - Gold'!AI85*'Medal values'!$B$1+'Athletes - Silver'!AI85*'Medal values'!$B$2+'Athletes - Bronze'!AI85*'Medal values'!$B$3, "") + IF(AND(AI$1 = AH$1, AH$2 = "Mixed"), 0.5*AH85, 0) + IF(AND(AI$1 = AJ$1, AJ$2 = "Mixed"), 0.5*AJ85, 0)</f>
        <v>0</v>
      </c>
      <c r="AJ85" s="5">
        <f>IF('Athletes - Gold'!AJ85+'Athletes - Silver'!AJ85+'Athletes - Bronze'!AJ85 &gt; 0, 'Athletes - Gold'!AJ85*'Medal values'!$B$1+'Athletes - Silver'!AJ85*'Medal values'!$B$2+'Athletes - Bronze'!AJ85*'Medal values'!$B$3, "") + IF(AND(AJ$1 = AI$1, AI$2 = "Mixed"), 0.5*AI85, 0) + IF(AND(AJ$1 = AK$1, AK$2 = "Mixed"), 0.5*AK85, 0)</f>
        <v>0</v>
      </c>
      <c r="AK85" s="5">
        <f>IF('Athletes - Gold'!AK85+'Athletes - Silver'!AK85+'Athletes - Bronze'!AK85 &gt; 0, 'Athletes - Gold'!AK85*'Medal values'!$B$1+'Athletes - Silver'!AK85*'Medal values'!$B$2+'Athletes - Bronze'!AK85*'Medal values'!$B$3, "") + IF(AND(AK$1 = AJ$1, AJ$2 = "Mixed"), 0.5*AJ85, 0) + IF(AND(AK$1 = AL$1, AL$2 = "Mixed"), 0.5*AL85, 0)</f>
        <v>0</v>
      </c>
      <c r="AL85" s="5">
        <f>IF('Athletes - Gold'!AL85+'Athletes - Silver'!AL85+'Athletes - Bronze'!AL85 &gt; 0, 'Athletes - Gold'!AL85*'Medal values'!$B$1+'Athletes - Silver'!AL85*'Medal values'!$B$2+'Athletes - Bronze'!AL85*'Medal values'!$B$3, "") + IF(AND(AL$1 = AK$1, AK$2 = "Mixed"), 0.5*AK85, 0) + IF(AND(AL$1 = AM$1, AM$2 = "Mixed"), 0.5*AM85, 0)</f>
        <v>0</v>
      </c>
      <c r="AM85" s="5">
        <f>IF('Athletes - Gold'!AM85+'Athletes - Silver'!AM85+'Athletes - Bronze'!AM85 &gt; 0, 'Athletes - Gold'!AM85*'Medal values'!$B$1+'Athletes - Silver'!AM85*'Medal values'!$B$2+'Athletes - Bronze'!AM85*'Medal values'!$B$3, "") + IF(AND(AM$1 = AL$1, AL$2 = "Mixed"), 0.5*AL85, 0) + IF(AND(AM$1 = AN$1, AN$2 = "Mixed"), 0.5*AN85, 0)</f>
        <v>0</v>
      </c>
      <c r="AN85" s="5">
        <f>IF('Athletes - Gold'!AN85+'Athletes - Silver'!AN85+'Athletes - Bronze'!AN85 &gt; 0, 'Athletes - Gold'!AN85*'Medal values'!$B$1+'Athletes - Silver'!AN85*'Medal values'!$B$2+'Athletes - Bronze'!AN85*'Medal values'!$B$3, "") + IF(AND(AN$1 = AM$1, AM$2 = "Mixed"), 0.5*AM85, 0) + IF(AND(AN$1 = AO$1, AO$2 = "Mixed"), 0.5*AO85, 0)</f>
        <v>11.003001</v>
      </c>
      <c r="AO85" s="5">
        <f>IF('Athletes - Gold'!AO85+'Athletes - Silver'!AO85+'Athletes - Bronze'!AO85 &gt; 0, 'Athletes - Gold'!AO85*'Medal values'!$B$1+'Athletes - Silver'!AO85*'Medal values'!$B$2+'Athletes - Bronze'!AO85*'Medal values'!$B$3, "") + IF(AND(AO$1 = AN$1, AN$2 = "Mixed"), 0.5*AN85, 0) + IF(AND(AO$1 = AP$1, AP$2 = "Mixed"), 0.5*AP85, 0)</f>
        <v>0</v>
      </c>
      <c r="AP85" s="5">
        <f>IF('Athletes - Gold'!AP85+'Athletes - Silver'!AP85+'Athletes - Bronze'!AP85 &gt; 0, 'Athletes - Gold'!AP85*'Medal values'!$B$1+'Athletes - Silver'!AP85*'Medal values'!$B$2+'Athletes - Bronze'!AP85*'Medal values'!$B$3, "") + IF(AND(AP$1 = AO$1, AO$2 = "Mixed"), 0.5*AO85, 0) + IF(AND(AP$1 = AQ$1, AQ$2 = "Mixed"), 0.5*AQ85, 0)</f>
        <v>0</v>
      </c>
      <c r="AQ85" s="5">
        <f>IF('Athletes - Gold'!AQ85+'Athletes - Silver'!AQ85+'Athletes - Bronze'!AQ85 &gt; 0, 'Athletes - Gold'!AQ85*'Medal values'!$B$1+'Athletes - Silver'!AQ85*'Medal values'!$B$2+'Athletes - Bronze'!AQ85*'Medal values'!$B$3, "") + IF(AND(AQ$1 = AP$1, AP$2 = "Mixed"), 0.5*AP85, 0) + IF(AND(AQ$1 = AR$1, AR$2 = "Mixed"), 0.5*AR85, 0)</f>
        <v>0</v>
      </c>
      <c r="AR85" s="5">
        <f>IF('Athletes - Gold'!AR85+'Athletes - Silver'!AR85+'Athletes - Bronze'!AR85 &gt; 0, 'Athletes - Gold'!AR85*'Medal values'!$B$1+'Athletes - Silver'!AR85*'Medal values'!$B$2+'Athletes - Bronze'!AR85*'Medal values'!$B$3, "") + IF(AND(AR$1 = AQ$1, AQ$2 = "Mixed"), 0.5*AQ85, 0) + IF(AND(AR$1 = AS$1, AS$2 = "Mixed"), 0.5*AS85, 0)</f>
        <v>22.000011</v>
      </c>
      <c r="AS85" s="5">
        <f>IF('Athletes - Gold'!AS85+'Athletes - Silver'!AS85+'Athletes - Bronze'!AS85 &gt; 0, 'Athletes - Gold'!AS85*'Medal values'!$B$1+'Athletes - Silver'!AS85*'Medal values'!$B$2+'Athletes - Bronze'!AS85*'Medal values'!$B$3, "") + IF(AND(AS$1 = AR$1, AR$2 = "Mixed"), 0.5*AR85, 0) + IF(AND(AS$1 = AT$1, AT$2 = "Mixed"), 0.5*AT85, 0)</f>
        <v>0</v>
      </c>
      <c r="AT85" s="5">
        <f>IF('Athletes - Gold'!AT85+'Athletes - Silver'!AT85+'Athletes - Bronze'!AT85 &gt; 0, 'Athletes - Gold'!AT85*'Medal values'!$B$1+'Athletes - Silver'!AT85*'Medal values'!$B$2+'Athletes - Bronze'!AT85*'Medal values'!$B$3, "") + IF(AND(AT$1 = AS$1, AS$2 = "Mixed"), 0.5*AS85, 0) + IF(AND(AT$1 = AU$1, AU$2 = "Mixed"), 0.5*AU85, 0)</f>
        <v>0</v>
      </c>
      <c r="AU85" s="5">
        <f>IF('Athletes - Gold'!AU85+'Athletes - Silver'!AU85+'Athletes - Bronze'!AU85 &gt; 0, 'Athletes - Gold'!AU85*'Medal values'!$B$1+'Athletes - Silver'!AU85*'Medal values'!$B$2+'Athletes - Bronze'!AU85*'Medal values'!$B$3, "") + IF(AND(AU$1 = AT$1, AT$2 = "Mixed"), 0.5*AT85, 0) + IF(AND(AU$1 = AV$1, AV$2 = "Mixed"), 0.5*AV85, 0)</f>
        <v>0</v>
      </c>
      <c r="AV85" s="5">
        <f>IF('Athletes - Gold'!AV85+'Athletes - Silver'!AV85+'Athletes - Bronze'!AV85 &gt; 0, 'Athletes - Gold'!AV85*'Medal values'!$B$1+'Athletes - Silver'!AV85*'Medal values'!$B$2+'Athletes - Bronze'!AV85*'Medal values'!$B$3, "") + IF(AND(AV$1 = AU$1, AU$2 = "Mixed"), 0.5*AU85, 0) + IF(AND(AV$1 = AW$1, AW$2 = "Mixed"), 0.5*AW85, 0)</f>
        <v>0</v>
      </c>
      <c r="AW85" s="5">
        <f>IF('Athletes - Gold'!AW85+'Athletes - Silver'!AW85+'Athletes - Bronze'!AW85 &gt; 0, 'Athletes - Gold'!AW85*'Medal values'!$B$1+'Athletes - Silver'!AW85*'Medal values'!$B$2+'Athletes - Bronze'!AW85*'Medal values'!$B$3, "") + IF(AND(AW$1 = AV$1, AV$2 = "Mixed"), 0.5*AV85, 0) + IF(AND(AW$1 = AX$1, AX$2 = "Mixed"), 0.5*AX85, 0)</f>
        <v>0</v>
      </c>
      <c r="AX85" s="5">
        <f>IF('Athletes - Gold'!AX85+'Athletes - Silver'!AX85+'Athletes - Bronze'!AX85 &gt; 0, 'Athletes - Gold'!AX85*'Medal values'!$B$1+'Athletes - Silver'!AX85*'Medal values'!$B$2+'Athletes - Bronze'!AX85*'Medal values'!$B$3, "") + IF(AND(AX$1 = AW$1, AW$2 = "Mixed"), 0.5*AW85, 0) + IF(AND(AX$1 = AY$1, AY$2 = "Mixed"), 0.5*AY85, 0)</f>
        <v>0</v>
      </c>
      <c r="AY85" s="5">
        <f>IF('Athletes - Gold'!AY85+'Athletes - Silver'!AY85+'Athletes - Bronze'!AY85 &gt; 0, 'Athletes - Gold'!AY85*'Medal values'!$B$1+'Athletes - Silver'!AY85*'Medal values'!$B$2+'Athletes - Bronze'!AY85*'Medal values'!$B$3, "") + IF(AND(AY$1 = AX$1, AX$2 = "Mixed"), 0.5*AX85, 0) + IF(AND(AY$1 = AZ$1, AZ$2 = "Mixed"), 0.5*AZ85, 0)</f>
        <v>0</v>
      </c>
      <c r="AZ85" s="5">
        <f>IF('Athletes - Gold'!AZ85+'Athletes - Silver'!AZ85+'Athletes - Bronze'!AZ85 &gt; 0, 'Athletes - Gold'!AZ85*'Medal values'!$B$1+'Athletes - Silver'!AZ85*'Medal values'!$B$2+'Athletes - Bronze'!AZ85*'Medal values'!$B$3, "") + IF(AND(AZ$1 = AY$1, AY$2 = "Mixed"), 0.5*AY85, 0) + IF(AND(AZ$1 = BA$1, BA$2 = "Mixed"), 0.5*BA85, 0)</f>
        <v>0</v>
      </c>
      <c r="BA85" s="5">
        <f>IF('Athletes - Gold'!BA85+'Athletes - Silver'!BA85+'Athletes - Bronze'!BA85 &gt; 0, 'Athletes - Gold'!BA85*'Medal values'!$B$1+'Athletes - Silver'!BA85*'Medal values'!$B$2+'Athletes - Bronze'!BA85*'Medal values'!$B$3, "") + IF(AND(BA$1 = AZ$1, AZ$2 = "Mixed"), 0.5*AZ85, 0) + IF(AND(BA$1 = BB$1, BB$2 = "Mixed"), 0.5*BB85, 0)</f>
        <v>0</v>
      </c>
      <c r="BB85" s="5">
        <f>IF('Athletes - Gold'!BB85+'Athletes - Silver'!BB85+'Athletes - Bronze'!BB85 &gt; 0, 'Athletes - Gold'!BB85*'Medal values'!$B$1+'Athletes - Silver'!BB85*'Medal values'!$B$2+'Athletes - Bronze'!BB85*'Medal values'!$B$3, "") + IF(AND(BB$1 = BA$1, BA$2 = "Mixed"), 0.5*BA85, 0) + IF(AND(BB$1 = BC$1, BC$2 = "Mixed"), 0.5*BC85, 0)</f>
        <v>0</v>
      </c>
      <c r="BC85" s="5">
        <f>IF('Athletes - Gold'!BC85+'Athletes - Silver'!BC85+'Athletes - Bronze'!BC85 &gt; 0, 'Athletes - Gold'!BC85*'Medal values'!$B$1+'Athletes - Silver'!BC85*'Medal values'!$B$2+'Athletes - Bronze'!BC85*'Medal values'!$B$3, "") + IF(AND(BC$1 = BB$1, BB$2 = "Mixed"), 0.5*BB85, 0) + IF(AND(BC$1 = BD$1, BD$2 = "Mixed"), 0.5*BD85, 0)</f>
        <v>0</v>
      </c>
      <c r="BD85" s="5">
        <f>IF('Athletes - Gold'!BD85+'Athletes - Silver'!BD85+'Athletes - Bronze'!BD85 &gt; 0, 'Athletes - Gold'!BD85*'Medal values'!$B$1+'Athletes - Silver'!BD85*'Medal values'!$B$2+'Athletes - Bronze'!BD85*'Medal values'!$B$3, "") + IF(AND(BD$1 = BC$1, BC$2 = "Mixed"), 0.5*BC85, 0) + IF(AND(BD$1 = BE$1, BE$2 = "Mixed"), 0.5*BE85, 0)</f>
        <v>0</v>
      </c>
      <c r="BE85" s="5">
        <f>IF('Athletes - Gold'!BE85+'Athletes - Silver'!BE85+'Athletes - Bronze'!BE85 &gt; 0, 'Athletes - Gold'!BE85*'Medal values'!$B$1+'Athletes - Silver'!BE85*'Medal values'!$B$2+'Athletes - Bronze'!BE85*'Medal values'!$B$3, "") + IF(AND(BE$1 = BD$1, BD$2 = "Mixed"), 0.5*BD85, 0) + IF(AND(BE$1 = BF$1, BF$2 = "Mixed"), 0.5*BF85, 0)</f>
        <v>0</v>
      </c>
      <c r="BF85" s="5">
        <f>IF('Athletes - Gold'!BF85+'Athletes - Silver'!BF85+'Athletes - Bronze'!BF85 &gt; 0, 'Athletes - Gold'!BF85*'Medal values'!$B$1+'Athletes - Silver'!BF85*'Medal values'!$B$2+'Athletes - Bronze'!BF85*'Medal values'!$B$3, "") + IF(AND(BF$1 = BE$1, BE$2 = "Mixed"), 0.5*BE85, 0) + IF(AND(BF$1 = BG$1, BG$2 = "Mixed"), 0.5*BG85, 0)</f>
        <v>0</v>
      </c>
      <c r="BG85" s="5">
        <f>IF('Athletes - Gold'!BG85+'Athletes - Silver'!BG85+'Athletes - Bronze'!BG85 &gt; 0, 'Athletes - Gold'!BG85*'Medal values'!$B$1+'Athletes - Silver'!BG85*'Medal values'!$B$2+'Athletes - Bronze'!BG85*'Medal values'!$B$3, "") + IF(AND(BG$1 = BF$1, BF$2 = "Mixed"), 0.5*BF85, 0) + IF(AND(BG$1 = BH$1, BH$2 = "Mixed"), 0.5*BH85, 0)</f>
        <v>0</v>
      </c>
      <c r="BH85" s="5">
        <f>IF('Athletes - Gold'!BH85+'Athletes - Silver'!BH85+'Athletes - Bronze'!BH85 &gt; 0, 'Athletes - Gold'!BH85*'Medal values'!$B$1+'Athletes - Silver'!BH85*'Medal values'!$B$2+'Athletes - Bronze'!BH85*'Medal values'!$B$3, "") + IF(AND(BH$1 = BG$1, BG$2 = "Mixed"), 0.5*BG85, 0) + IF(AND(BH$1 = BI$1, BI$2 = "Mixed"), 0.5*BI85, 0)</f>
        <v>0</v>
      </c>
      <c r="BI85" s="5">
        <f>IF('Athletes - Gold'!BI85+'Athletes - Silver'!BI85+'Athletes - Bronze'!BI85 &gt; 0, 'Athletes - Gold'!BI85*'Medal values'!$B$1+'Athletes - Silver'!BI85*'Medal values'!$B$2+'Athletes - Bronze'!BI85*'Medal values'!$B$3, "") + IF(AND(BI$1 = BH$1, BH$2 = "Mixed"), 0.5*BH85, 0) + IF(AND(BI$1 = BJ$1, BJ$2 = "Mixed"), 0.5*BJ85, 0)</f>
        <v>0</v>
      </c>
      <c r="BJ85" s="5">
        <f>IF('Athletes - Gold'!BJ85+'Athletes - Silver'!BJ85+'Athletes - Bronze'!BJ85 &gt; 0, 'Athletes - Gold'!BJ85*'Medal values'!$B$1+'Athletes - Silver'!BJ85*'Medal values'!$B$2+'Athletes - Bronze'!BJ85*'Medal values'!$B$3, "") + IF(AND(BJ$1 = BI$1, BI$2 = "Mixed"), 0.5*BI85, 0) + IF(AND(BJ$1 = BK$1, BK$2 = "Mixed"), 0.5*BK85, 0)</f>
        <v>0</v>
      </c>
      <c r="BK85" s="5">
        <f>IF('Athletes - Gold'!BK85+'Athletes - Silver'!BK85+'Athletes - Bronze'!BK85 &gt; 0, 'Athletes - Gold'!BK85*'Medal values'!$B$1+'Athletes - Silver'!BK85*'Medal values'!$B$2+'Athletes - Bronze'!BK85*'Medal values'!$B$3, "") + IF(AND(BK$1 = BJ$1, BJ$2 = "Mixed"), 0.5*BJ85, 0) + IF(AND(BK$1 = BL$1, BL$2 = "Mixed"), 0.5*BL85, 0)</f>
        <v>0</v>
      </c>
      <c r="BL85" s="5">
        <f>IF('Athletes - Gold'!BL85+'Athletes - Silver'!BL85+'Athletes - Bronze'!BL85 &gt; 0, 'Athletes - Gold'!BL85*'Medal values'!$B$1+'Athletes - Silver'!BL85*'Medal values'!$B$2+'Athletes - Bronze'!BL85*'Medal values'!$B$3, "") + IF(AND(BL$1 = BK$1, BK$2 = "Mixed"), 0.5*BK85, 0) + IF(AND(BL$1 = BM$1, BM$2 = "Mixed"), 0.5*BM85, 0)</f>
        <v>0</v>
      </c>
      <c r="BM85" s="5">
        <f>IF('Athletes - Gold'!BM85+'Athletes - Silver'!BM85+'Athletes - Bronze'!BM85 &gt; 0, 'Athletes - Gold'!BM85*'Medal values'!$B$1+'Athletes - Silver'!BM85*'Medal values'!$B$2+'Athletes - Bronze'!BM85*'Medal values'!$B$3, "") + IF(AND(BM$1 = BL$1, BL$2 = "Mixed"), 0.5*BL85, 0) + IF(AND(BM$1 = BN$1, BN$2 = "Mixed"), 0.5*BN85, 0)</f>
        <v>4.000002</v>
      </c>
      <c r="BN85" s="5">
        <f>IF('Athletes - Gold'!BN85+'Athletes - Silver'!BN85+'Athletes - Bronze'!BN85 &gt; 0, 'Athletes - Gold'!BN85*'Medal values'!$B$1+'Athletes - Silver'!BN85*'Medal values'!$B$2+'Athletes - Bronze'!BN85*'Medal values'!$B$3, "") + IF(AND(BN$1 = BM$1, BM$2 = "Mixed"), 0.5*BM85, 0) + IF(AND(BN$1 = BO$1, BO$2 = "Mixed"), 0.5*BO85, 0)</f>
        <v>0</v>
      </c>
      <c r="BO85" s="5">
        <f>IF('Athletes - Gold'!BO85+'Athletes - Silver'!BO85+'Athletes - Bronze'!BO85 &gt; 0, 'Athletes - Gold'!BO85*'Medal values'!$B$1+'Athletes - Silver'!BO85*'Medal values'!$B$2+'Athletes - Bronze'!BO85*'Medal values'!$B$3, "") + IF(AND(BO$1 = BN$1, BN$2 = "Mixed"), 0.5*BN85, 0) + IF(AND(BO$1 = BP$1, BP$2 = "Mixed"), 0.5*BP85, 0)</f>
        <v>2.000001</v>
      </c>
      <c r="BP85" s="5">
        <f>IF('Athletes - Gold'!BP85+'Athletes - Silver'!BP85+'Athletes - Bronze'!BP85 &gt; 0, 'Athletes - Gold'!BP85*'Medal values'!$B$1+'Athletes - Silver'!BP85*'Medal values'!$B$2+'Athletes - Bronze'!BP85*'Medal values'!$B$3, "") + IF(AND(BP$1 = BO$1, BO$2 = "Mixed"), 0.5*BO85, 0) + IF(AND(BP$1 = BQ$1, BQ$2 = "Mixed"), 0.5*BQ85, 0)</f>
        <v>0</v>
      </c>
      <c r="BQ85" s="5">
        <f>IF('Athletes - Gold'!BQ85+'Athletes - Silver'!BQ85+'Athletes - Bronze'!BQ85 &gt; 0, 'Athletes - Gold'!BQ85*'Medal values'!$B$1+'Athletes - Silver'!BQ85*'Medal values'!$B$2+'Athletes - Bronze'!BQ85*'Medal values'!$B$3, "") + IF(AND(BQ$1 = BP$1, BP$2 = "Mixed"), 0.5*BP85, 0) + IF(AND(BQ$1 = BR$1, BR$2 = "Mixed"), 0.5*BR85, 0)</f>
        <v>0</v>
      </c>
      <c r="BR85" s="5">
        <f>IF('Athletes - Gold'!BR85+'Athletes - Silver'!BR85+'Athletes - Bronze'!BR85 &gt; 0, 'Athletes - Gold'!BR85*'Medal values'!$B$1+'Athletes - Silver'!BR85*'Medal values'!$B$2+'Athletes - Bronze'!BR85*'Medal values'!$B$3, "") + IF(AND(BR$1 = BQ$1, BQ$2 = "Mixed"), 0.5*BQ85, 0) + IF(AND(BR$1 = BS$1, BS$2 = "Mixed"), 0.5*BS85, 0)</f>
        <v>0</v>
      </c>
      <c r="BS85" s="5">
        <f>IF('Athletes - Gold'!BS85+'Athletes - Silver'!BS85+'Athletes - Bronze'!BS85 &gt; 0, 'Athletes - Gold'!BS85*'Medal values'!$B$1+'Athletes - Silver'!BS85*'Medal values'!$B$2+'Athletes - Bronze'!BS85*'Medal values'!$B$3, "") + IF(AND(BS$1 = BR$1, BR$2 = "Mixed"), 0.5*BR85, 0) + IF(AND(BS$1 = BT$1, BT$2 = "Mixed"), 0.5*BT85, 0)</f>
        <v>0</v>
      </c>
      <c r="BT85" s="5">
        <f>IF('Athletes - Gold'!BT85+'Athletes - Silver'!BT85+'Athletes - Bronze'!BT85 &gt; 0, 'Athletes - Gold'!BT85*'Medal values'!$B$1+'Athletes - Silver'!BT85*'Medal values'!$B$2+'Athletes - Bronze'!BT85*'Medal values'!$B$3, "") + IF(AND(BT$1 = BS$1, BS$2 = "Mixed"), 0.5*BS85, 0) + IF(AND(BT$1 = BU$1, BU$2 = "Mixed"), 0.5*BU85, 0)</f>
        <v>0</v>
      </c>
      <c r="BU85" s="5">
        <f>IF('Athletes - Gold'!BU85+'Athletes - Silver'!BU85+'Athletes - Bronze'!BU85 &gt; 0, 'Athletes - Gold'!BU85*'Medal values'!$B$1+'Athletes - Silver'!BU85*'Medal values'!$B$2+'Athletes - Bronze'!BU85*'Medal values'!$B$3, "") + IF(AND(BU$1 = BT$1, BT$2 = "Mixed"), 0.5*BT85, 0) + IF(AND(BU$1 = BV$1, BV$2 = "Mixed"), 0.5*BV85, 0)</f>
        <v>0</v>
      </c>
      <c r="BV85" s="5">
        <f>IF('Athletes - Gold'!BV85+'Athletes - Silver'!BV85+'Athletes - Bronze'!BV85 &gt; 0, 'Athletes - Gold'!BV85*'Medal values'!$B$1+'Athletes - Silver'!BV85*'Medal values'!$B$2+'Athletes - Bronze'!BV85*'Medal values'!$B$3, "") + IF(AND(BV$1 = BU$1, BU$2 = "Mixed"), 0.5*BU85, 0) + IF(AND(BV$1 = BW$1, BW$2 = "Mixed"), 0.5*BW85, 0)</f>
        <v>0</v>
      </c>
      <c r="BW85" s="5">
        <f>IF('Athletes - Gold'!BW85+'Athletes - Silver'!BW85+'Athletes - Bronze'!BW85 &gt; 0, 'Athletes - Gold'!BW85*'Medal values'!$B$1+'Athletes - Silver'!BW85*'Medal values'!$B$2+'Athletes - Bronze'!BW85*'Medal values'!$B$3, "") + IF(AND(BW$1 = BV$1, BV$2 = "Mixed"), 0.5*BV85, 0) + IF(AND(BW$1 = BX$1, BX$2 = "Mixed"), 0.5*BX85, 0)</f>
        <v>0</v>
      </c>
      <c r="BX85" s="5">
        <f>IF('Athletes - Gold'!BX85+'Athletes - Silver'!BX85+'Athletes - Bronze'!BX85 &gt; 0, 'Athletes - Gold'!BX85*'Medal values'!$B$1+'Athletes - Silver'!BX85*'Medal values'!$B$2+'Athletes - Bronze'!BX85*'Medal values'!$B$3, "") + IF(AND(BX$1 = BW$1, BW$2 = "Mixed"), 0.5*BW85, 0) + IF(AND(BX$1 = BY$1, BY$2 = "Mixed"), 0.5*BY85, 0)</f>
        <v>0</v>
      </c>
      <c r="BY85" s="5">
        <f>IF('Athletes - Gold'!BY85+'Athletes - Silver'!BY85+'Athletes - Bronze'!BY85 &gt; 0, 'Athletes - Gold'!BY85*'Medal values'!$B$1+'Athletes - Silver'!BY85*'Medal values'!$B$2+'Athletes - Bronze'!BY85*'Medal values'!$B$3, "") + IF(AND(BY$1 = BX$1, BX$2 = "Mixed"), 0.5*BX85, 0) + IF(AND(BY$1 = BZ$1, BZ$2 = "Mixed"), 0.5*BZ85, 0)</f>
        <v>0</v>
      </c>
      <c r="BZ85" s="5">
        <f>IF('Athletes - Gold'!BZ85+'Athletes - Silver'!BZ85+'Athletes - Bronze'!BZ85 &gt; 0, 'Athletes - Gold'!BZ85*'Medal values'!$B$1+'Athletes - Silver'!BZ85*'Medal values'!$B$2+'Athletes - Bronze'!BZ85*'Medal values'!$B$3, "") + IF(AND(BZ$1 = BY$1, BY$2 = "Mixed"), 0.5*BY85, 0) + IF(AND(BZ$1 = CA$1, CA$2 = "Mixed"), 0.5*CA85, 0)</f>
        <v>0</v>
      </c>
      <c r="CA85" s="5">
        <f>IF('Athletes - Gold'!CA85+'Athletes - Silver'!CA85+'Athletes - Bronze'!CA85 &gt; 0, 'Athletes - Gold'!CA85*'Medal values'!$B$1+'Athletes - Silver'!CA85*'Medal values'!$B$2+'Athletes - Bronze'!CA85*'Medal values'!$B$3, "") + IF(AND(CA$1 = BZ$1, BZ$2 = "Mixed"), 0.5*BZ85, 0) + IF(AND(CA$1 = CB$1, CB$2 = "Mixed"), 0.5*CB85, 0)</f>
        <v>2.000001</v>
      </c>
      <c r="CB85" s="5">
        <f>IF('Athletes - Gold'!CB85+'Athletes - Silver'!CB85+'Athletes - Bronze'!CB85 &gt; 0, 'Athletes - Gold'!CB85*'Medal values'!$B$1+'Athletes - Silver'!CB85*'Medal values'!$B$2+'Athletes - Bronze'!CB85*'Medal values'!$B$3, "") + IF(AND(CB$1 = CA$1, CA$2 = "Mixed"), 0.5*CA85, 0) + IF(AND(CB$1 = CC$1, CC$2 = "Mixed"), 0.5*CC85, 0)</f>
        <v>0</v>
      </c>
      <c r="CC85" s="5">
        <f>IF('Athletes - Gold'!CC85+'Athletes - Silver'!CC85+'Athletes - Bronze'!CC85 &gt; 0, 'Athletes - Gold'!CC85*'Medal values'!$B$1+'Athletes - Silver'!CC85*'Medal values'!$B$2+'Athletes - Bronze'!CC85*'Medal values'!$B$3, "") + IF(AND(CC$1 = CB$1, CB$2 = "Mixed"), 0.5*CB85, 0) + IF(AND(CC$1 = CD$1, CD$2 = "Mixed"), 0.5*CD85, 0)</f>
        <v>0</v>
      </c>
      <c r="CD85" s="5">
        <f>IF('Athletes - Gold'!CD85+'Athletes - Silver'!CD85+'Athletes - Bronze'!CD85 &gt; 0, 'Athletes - Gold'!CD85*'Medal values'!$B$1+'Athletes - Silver'!CD85*'Medal values'!$B$2+'Athletes - Bronze'!CD85*'Medal values'!$B$3, "") + IF(AND(CD$1 = CC$1, CC$2 = "Mixed"), 0.5*CC85, 0) + IF(AND(CD$1 = CE$1, CE$2 = "Mixed"), 0.5*CE85, 0)</f>
        <v>0</v>
      </c>
      <c r="CE85" s="5">
        <f>IF('Athletes - Gold'!CE85+'Athletes - Silver'!CE85+'Athletes - Bronze'!CE85 &gt; 0, 'Athletes - Gold'!CE85*'Medal values'!$B$1+'Athletes - Silver'!CE85*'Medal values'!$B$2+'Athletes - Bronze'!CE85*'Medal values'!$B$3, "") + IF(AND(CE$1 = CD$1, CD$2 = "Mixed"), 0.5*CD85, 0) + IF(AND(CE$1 = CF$1, CF$2 = "Mixed"), 0.5*CF85, 0)</f>
        <v>0</v>
      </c>
      <c r="CF85" s="5">
        <f>IF('Athletes - Gold'!CF85+'Athletes - Silver'!CF85+'Athletes - Bronze'!CF85 &gt; 0, 'Athletes - Gold'!CF85*'Medal values'!$B$1+'Athletes - Silver'!CF85*'Medal values'!$B$2+'Athletes - Bronze'!CF85*'Medal values'!$B$3, "") + IF(AND(CF$1 = CE$1, CE$2 = "Mixed"), 0.5*CE85, 0) + IF(AND(CF$1 = CG$1, CG$2 = "Mixed"), 0.5*CG85, 0)</f>
        <v>0</v>
      </c>
      <c r="CG85" s="5">
        <f>IF('Athletes - Gold'!CG85+'Athletes - Silver'!CG85+'Athletes - Bronze'!CG85 &gt; 0, 'Athletes - Gold'!CG85*'Medal values'!$B$1+'Athletes - Silver'!CG85*'Medal values'!$B$2+'Athletes - Bronze'!CG85*'Medal values'!$B$3, "") + IF(AND(CG$1 = CF$1, CF$2 = "Mixed"), 0.5*CF85, 0) + IF(AND(CG$1 = CH$1, CH$2 = "Mixed"), 0.5*CH85, 0)</f>
        <v>0</v>
      </c>
      <c r="CH85" s="5">
        <f>IF('Athletes - Gold'!CH85+'Athletes - Silver'!CH85+'Athletes - Bronze'!CH85 &gt; 0, 'Athletes - Gold'!CH85*'Medal values'!$B$1+'Athletes - Silver'!CH85*'Medal values'!$B$2+'Athletes - Bronze'!CH85*'Medal values'!$B$3, "") + IF(AND(CH$1 = CG$1, CG$2 = "Mixed"), 0.5*CG85, 0) + IF(AND(CH$1 = CI$1, CI$2 = "Mixed"), 0.5*CI85, 0)</f>
        <v>0</v>
      </c>
      <c r="CI85" s="5">
        <f>IF('Athletes - Gold'!CI85+'Athletes - Silver'!CI85+'Athletes - Bronze'!CI85 &gt; 0, 'Athletes - Gold'!CI85*'Medal values'!$B$1+'Athletes - Silver'!CI85*'Medal values'!$B$2+'Athletes - Bronze'!CI85*'Medal values'!$B$3, "") + IF(AND(CI$1 = CH$1, CH$2 = "Mixed"), 0.5*CH85, 0) + IF(AND(CI$1 = CJ$1, CJ$2 = "Mixed"), 0.5*CJ85, 0)</f>
        <v>0</v>
      </c>
      <c r="CJ85" s="5">
        <f>IF('Athletes - Gold'!CJ85+'Athletes - Silver'!CJ85+'Athletes - Bronze'!CJ85 &gt; 0, 'Athletes - Gold'!CJ85*'Medal values'!$B$1+'Athletes - Silver'!CJ85*'Medal values'!$B$2+'Athletes - Bronze'!CJ85*'Medal values'!$B$3, "") + IF(AND(CJ$1 = CI$1, CI$2 = "Mixed"), 0.5*CI85, 0) + IF(AND(CJ$1 = CK$1, CK$2 = "Mixed"), 0.5*CK85, 0)</f>
        <v>0</v>
      </c>
      <c r="CK85" s="5">
        <f>IF('Athletes - Gold'!CK85+'Athletes - Silver'!CK85+'Athletes - Bronze'!CK85 &gt; 0, 'Athletes - Gold'!CK85*'Medal values'!$B$1+'Athletes - Silver'!CK85*'Medal values'!$B$2+'Athletes - Bronze'!CK85*'Medal values'!$B$3, "") + IF(AND(CK$1 = CJ$1, CJ$2 = "Mixed"), 0.5*CJ85, 0) + IF(AND(CK$1 = CL$1, CL$2 = "Mixed"), 0.5*CL85, 0)</f>
        <v>0</v>
      </c>
      <c r="CL85" s="5">
        <f>IF('Athletes - Gold'!CL85+'Athletes - Silver'!CL85+'Athletes - Bronze'!CL85 &gt; 0, 'Athletes - Gold'!CL85*'Medal values'!$B$1+'Athletes - Silver'!CL85*'Medal values'!$B$2+'Athletes - Bronze'!CL85*'Medal values'!$B$3, "") + IF(AND(CL$1 = CK$1, CK$2 = "Mixed"), 0.5*CK85, 0) + IF(AND(CL$1 = CM$1, CM$2 = "Mixed"), 0.5*CM85, 0)</f>
        <v>0</v>
      </c>
      <c r="CM85" s="5">
        <f>IF('Athletes - Gold'!CM85+'Athletes - Silver'!CM85+'Athletes - Bronze'!CM85 &gt; 0, 'Athletes - Gold'!CM85*'Medal values'!$B$1+'Athletes - Silver'!CM85*'Medal values'!$B$2+'Athletes - Bronze'!CM85*'Medal values'!$B$3, "") + IF(AND(CM$1 = CL$1, CL$2 = "Mixed"), 0.5*CL85, 0) + IF(AND(CM$1 = CN$1, CN$2 = "Mixed"), 0.5*CN85, 0)</f>
        <v>0</v>
      </c>
      <c r="CN85" s="5">
        <f>IF('Athletes - Gold'!CN85+'Athletes - Silver'!CN85+'Athletes - Bronze'!CN85 &gt; 0, 'Athletes - Gold'!CN85*'Medal values'!$B$1+'Athletes - Silver'!CN85*'Medal values'!$B$2+'Athletes - Bronze'!CN85*'Medal values'!$B$3, "") + IF(AND(CN$1 = CM$1, CM$2 = "Mixed"), 0.5*CM85, 0) + IF(AND(CN$1 = CO$1, CO$2 = "Mixed"), 0.5*CO85, 0)</f>
        <v>0</v>
      </c>
      <c r="CO85" s="5">
        <f>IF('Athletes - Gold'!CO85+'Athletes - Silver'!CO85+'Athletes - Bronze'!CO85 &gt; 0, 'Athletes - Gold'!CO85*'Medal values'!$B$1+'Athletes - Silver'!CO85*'Medal values'!$B$2+'Athletes - Bronze'!CO85*'Medal values'!$B$3, "") + IF(AND(CO$1 = CN$1, CN$2 = "Mixed"), 0.5*CN85, 0) + IF(AND(CO$1 = CP$1, CP$2 = "Mixed"), 0.5*CP85, 0)</f>
        <v>0</v>
      </c>
      <c r="CP85" s="5">
        <f>IF('Athletes - Gold'!CP85+'Athletes - Silver'!CP85+'Athletes - Bronze'!CP85 &gt; 0, 'Athletes - Gold'!CP85*'Medal values'!$B$1+'Athletes - Silver'!CP85*'Medal values'!$B$2+'Athletes - Bronze'!CP85*'Medal values'!$B$3, "") + IF(AND(CP$1 = CO$1, CO$2 = "Mixed"), 0.5*CO85, 0) + IF(AND(CP$1 = CQ$1, CQ$2 = "Mixed"), 0.5*CQ85, 0)</f>
        <v>0</v>
      </c>
      <c r="CQ85" s="5">
        <f>IF('Athletes - Gold'!CQ85+'Athletes - Silver'!CQ85+'Athletes - Bronze'!CQ85 &gt; 0, 'Athletes - Gold'!CQ85*'Medal values'!$B$1+'Athletes - Silver'!CQ85*'Medal values'!$B$2+'Athletes - Bronze'!CQ85*'Medal values'!$B$3, "") + IF(AND(CQ$1 = CP$1, CP$2 = "Mixed"), 0.5*CP85, 0) + IF(AND(CQ$1 = CR$1, CR$2 = "Mixed"), 0.5*CR85, 0)</f>
        <v>0</v>
      </c>
      <c r="CR85" s="5">
        <f>IF('Athletes - Gold'!CR85+'Athletes - Silver'!CR85+'Athletes - Bronze'!CR85 &gt; 0, 'Athletes - Gold'!CR85*'Medal values'!$B$1+'Athletes - Silver'!CR85*'Medal values'!$B$2+'Athletes - Bronze'!CR85*'Medal values'!$B$3, "") + IF(AND(CR$1 = CQ$1, CQ$2 = "Mixed"), 0.5*CQ85, 0) + IF(AND(CR$1 = CS$1, CS$2 = "Mixed"), 0.5*CS85, 0)</f>
        <v>0</v>
      </c>
      <c r="CS85" s="5">
        <f>IF('Athletes - Gold'!CS85+'Athletes - Silver'!CS85+'Athletes - Bronze'!CS85 &gt; 0, 'Athletes - Gold'!CS85*'Medal values'!$B$1+'Athletes - Silver'!CS85*'Medal values'!$B$2+'Athletes - Bronze'!CS85*'Medal values'!$B$3, "") + IF(AND(CS$1 = CR$1, CR$2 = "Mixed"), 0.5*CR85, 0) + IF(AND(CS$1 = CT$1, CT$2 = "Mixed"), 0.5*CT85, 0)</f>
        <v>0</v>
      </c>
      <c r="CT85" s="5">
        <f>IF('Athletes - Gold'!CT85+'Athletes - Silver'!CT85+'Athletes - Bronze'!CT85 &gt; 0, 'Athletes - Gold'!CT85*'Medal values'!$B$1+'Athletes - Silver'!CT85*'Medal values'!$B$2+'Athletes - Bronze'!CT85*'Medal values'!$B$3, "") + IF(AND(CT$1 = CS$1, CS$2 = "Mixed"), 0.5*CS85, 0) + IF(AND(CT$1 = CU$1, CU$2 = "Mixed"), 0.5*CU85, 0)</f>
        <v>0</v>
      </c>
      <c r="CU85" s="5">
        <f>IF('Athletes - Gold'!CU85+'Athletes - Silver'!CU85+'Athletes - Bronze'!CU85 &gt; 0, 'Athletes - Gold'!CU85*'Medal values'!$B$1+'Athletes - Silver'!CU85*'Medal values'!$B$2+'Athletes - Bronze'!CU85*'Medal values'!$B$3, "") + IF(AND(CU$1 = CT$1, CT$2 = "Mixed"), 0.5*CT85, 0) + IF(AND(CU$1 = CV$1, CV$2 = "Mixed"), 0.5*CV85, 0)</f>
        <v>0</v>
      </c>
      <c r="CV85" s="5">
        <f>IF('Athletes - Gold'!CV85+'Athletes - Silver'!CV85+'Athletes - Bronze'!CV85 &gt; 0, 'Athletes - Gold'!CV85*'Medal values'!$B$1+'Athletes - Silver'!CV85*'Medal values'!$B$2+'Athletes - Bronze'!CV85*'Medal values'!$B$3, "") + IF(AND(CV$1 = CU$1, CU$2 = "Mixed"), 0.5*CU85, 0) + IF(AND(CV$1 = CW$1, CW$2 = "Mixed"), 0.5*CW85, 0)</f>
        <v>0</v>
      </c>
      <c r="CW85" s="5">
        <f t="shared" ref="CW85:CX85" si="84">SUMIF($B$2:$CV$2,CW$2, $B85:$CV85)</f>
        <v>12.002003</v>
      </c>
      <c r="CX85" s="5">
        <f t="shared" si="84"/>
        <v>26.000013</v>
      </c>
      <c r="CY85" s="5">
        <f t="shared" si="3"/>
        <v>38.002016</v>
      </c>
    </row>
    <row r="86">
      <c r="A86" s="5" t="str">
        <f>Countries!A84</f>
        <v>SYR</v>
      </c>
      <c r="B86" s="5">
        <f>IF('Athletes - Gold'!B86+'Athletes - Silver'!B86+'Athletes - Bronze'!B86 &gt; 0, 'Athletes - Gold'!B86*'Medal values'!$B$1+'Athletes - Silver'!B86*'Medal values'!$B$2+'Athletes - Bronze'!B86*'Medal values'!$B$3, "") + IF(AND(B$1 = A$1, A$2 = "Mixed"), 0.5*A86, 0) + IF(AND(B$1 = C$1, C$2 = "Mixed"), 0.5*C86, 0)</f>
        <v>0</v>
      </c>
      <c r="C86" s="5">
        <f>IF('Athletes - Gold'!C86+'Athletes - Silver'!C86+'Athletes - Bronze'!C86 &gt; 0, 'Athletes - Gold'!C86*'Medal values'!$B$1+'Athletes - Silver'!C86*'Medal values'!$B$2+'Athletes - Bronze'!C86*'Medal values'!$B$3, "") + IF(AND(C$1 = B$1, B$2 = "Mixed"), 0.5*B86, 0) + IF(AND(C$1 = D$1, D$2 = "Mixed"), 0.5*D86, 0)</f>
        <v>0</v>
      </c>
      <c r="D86" s="5">
        <f>IF('Athletes - Gold'!D86+'Athletes - Silver'!D86+'Athletes - Bronze'!D86 &gt; 0, 'Athletes - Gold'!D86*'Medal values'!$B$1+'Athletes - Silver'!D86*'Medal values'!$B$2+'Athletes - Bronze'!D86*'Medal values'!$B$3, "") + IF(AND(D$1 = C$1, C$2 = "Mixed"), 0.5*C86, 0) + IF(AND(D$1 = E$1, E$2 = "Mixed"), 0.5*E86, 0)</f>
        <v>0</v>
      </c>
      <c r="E86" s="5">
        <f>IF('Athletes - Gold'!E86+'Athletes - Silver'!E86+'Athletes - Bronze'!E86 &gt; 0, 'Athletes - Gold'!E86*'Medal values'!$B$1+'Athletes - Silver'!E86*'Medal values'!$B$2+'Athletes - Bronze'!E86*'Medal values'!$B$3, "") + IF(AND(E$1 = D$1, D$2 = "Mixed"), 0.5*D86, 0) + IF(AND(E$1 = F$1, F$2 = "Mixed"), 0.5*F86, 0)</f>
        <v>0</v>
      </c>
      <c r="F86" s="5">
        <f>IF('Athletes - Gold'!F86+'Athletes - Silver'!F86+'Athletes - Bronze'!F86 &gt; 0, 'Athletes - Gold'!F86*'Medal values'!$B$1+'Athletes - Silver'!F86*'Medal values'!$B$2+'Athletes - Bronze'!F86*'Medal values'!$B$3, "") + IF(AND(F$1 = E$1, E$2 = "Mixed"), 0.5*E86, 0) + IF(AND(F$1 = G$1, G$2 = "Mixed"), 0.5*G86, 0)</f>
        <v>0</v>
      </c>
      <c r="G86" s="5">
        <f>IF('Athletes - Gold'!G86+'Athletes - Silver'!G86+'Athletes - Bronze'!G86 &gt; 0, 'Athletes - Gold'!G86*'Medal values'!$B$1+'Athletes - Silver'!G86*'Medal values'!$B$2+'Athletes - Bronze'!G86*'Medal values'!$B$3, "") + IF(AND(G$1 = F$1, F$2 = "Mixed"), 0.5*F86, 0) + IF(AND(G$1 = H$1, H$2 = "Mixed"), 0.5*H86, 0)</f>
        <v>0</v>
      </c>
      <c r="H86" s="5">
        <f>IF('Athletes - Gold'!H86+'Athletes - Silver'!H86+'Athletes - Bronze'!H86 &gt; 0, 'Athletes - Gold'!H86*'Medal values'!$B$1+'Athletes - Silver'!H86*'Medal values'!$B$2+'Athletes - Bronze'!H86*'Medal values'!$B$3, "") + IF(AND(H$1 = G$1, G$2 = "Mixed"), 0.5*G86, 0) + IF(AND(H$1 = I$1, I$2 = "Mixed"), 0.5*I86, 0)</f>
        <v>0</v>
      </c>
      <c r="I86" s="5">
        <f>IF('Athletes - Gold'!I86+'Athletes - Silver'!I86+'Athletes - Bronze'!I86 &gt; 0, 'Athletes - Gold'!I86*'Medal values'!$B$1+'Athletes - Silver'!I86*'Medal values'!$B$2+'Athletes - Bronze'!I86*'Medal values'!$B$3, "") + IF(AND(I$1 = H$1, H$2 = "Mixed"), 0.5*H86, 0) + IF(AND(I$1 = J$1, J$2 = "Mixed"), 0.5*J86, 0)</f>
        <v>0</v>
      </c>
      <c r="J86" s="5">
        <f>IF('Athletes - Gold'!J86+'Athletes - Silver'!J86+'Athletes - Bronze'!J86 &gt; 0, 'Athletes - Gold'!J86*'Medal values'!$B$1+'Athletes - Silver'!J86*'Medal values'!$B$2+'Athletes - Bronze'!J86*'Medal values'!$B$3, "") + IF(AND(J$1 = I$1, I$2 = "Mixed"), 0.5*I86, 0) + IF(AND(J$1 = K$1, K$2 = "Mixed"), 0.5*K86, 0)</f>
        <v>0</v>
      </c>
      <c r="K86" s="5">
        <f>IF('Athletes - Gold'!K86+'Athletes - Silver'!K86+'Athletes - Bronze'!K86 &gt; 0, 'Athletes - Gold'!K86*'Medal values'!$B$1+'Athletes - Silver'!K86*'Medal values'!$B$2+'Athletes - Bronze'!K86*'Medal values'!$B$3, "") + IF(AND(K$1 = J$1, J$2 = "Mixed"), 0.5*J86, 0) + IF(AND(K$1 = L$1, L$2 = "Mixed"), 0.5*L86, 0)</f>
        <v>0</v>
      </c>
      <c r="L86" s="5">
        <f>IF('Athletes - Gold'!L86+'Athletes - Silver'!L86+'Athletes - Bronze'!L86 &gt; 0, 'Athletes - Gold'!L86*'Medal values'!$B$1+'Athletes - Silver'!L86*'Medal values'!$B$2+'Athletes - Bronze'!L86*'Medal values'!$B$3, "") + IF(AND(L$1 = K$1, K$2 = "Mixed"), 0.5*K86, 0) + IF(AND(L$1 = M$1, M$2 = "Mixed"), 0.5*M86, 0)</f>
        <v>0</v>
      </c>
      <c r="M86" s="5">
        <f>IF('Athletes - Gold'!M86+'Athletes - Silver'!M86+'Athletes - Bronze'!M86 &gt; 0, 'Athletes - Gold'!M86*'Medal values'!$B$1+'Athletes - Silver'!M86*'Medal values'!$B$2+'Athletes - Bronze'!M86*'Medal values'!$B$3, "") + IF(AND(M$1 = L$1, L$2 = "Mixed"), 0.5*L86, 0) + IF(AND(M$1 = N$1, N$2 = "Mixed"), 0.5*N86, 0)</f>
        <v>0</v>
      </c>
      <c r="N86" s="5">
        <f>IF('Athletes - Gold'!N86+'Athletes - Silver'!N86+'Athletes - Bronze'!N86 &gt; 0, 'Athletes - Gold'!N86*'Medal values'!$B$1+'Athletes - Silver'!N86*'Medal values'!$B$2+'Athletes - Bronze'!N86*'Medal values'!$B$3, "") + IF(AND(N$1 = M$1, M$2 = "Mixed"), 0.5*M86, 0) + IF(AND(N$1 = O$1, O$2 = "Mixed"), 0.5*O86, 0)</f>
        <v>0</v>
      </c>
      <c r="O86" s="5">
        <f>IF('Athletes - Gold'!O86+'Athletes - Silver'!O86+'Athletes - Bronze'!O86 &gt; 0, 'Athletes - Gold'!O86*'Medal values'!$B$1+'Athletes - Silver'!O86*'Medal values'!$B$2+'Athletes - Bronze'!O86*'Medal values'!$B$3, "") + IF(AND(O$1 = N$1, N$2 = "Mixed"), 0.5*N86, 0) + IF(AND(O$1 = P$1, P$2 = "Mixed"), 0.5*P86, 0)</f>
        <v>0</v>
      </c>
      <c r="P86" s="5">
        <f>IF('Athletes - Gold'!P86+'Athletes - Silver'!P86+'Athletes - Bronze'!P86 &gt; 0, 'Athletes - Gold'!P86*'Medal values'!$B$1+'Athletes - Silver'!P86*'Medal values'!$B$2+'Athletes - Bronze'!P86*'Medal values'!$B$3, "") + IF(AND(P$1 = O$1, O$2 = "Mixed"), 0.5*O86, 0) + IF(AND(P$1 = Q$1, Q$2 = "Mixed"), 0.5*Q86, 0)</f>
        <v>0</v>
      </c>
      <c r="Q86" s="5">
        <f>IF('Athletes - Gold'!Q86+'Athletes - Silver'!Q86+'Athletes - Bronze'!Q86 &gt; 0, 'Athletes - Gold'!Q86*'Medal values'!$B$1+'Athletes - Silver'!Q86*'Medal values'!$B$2+'Athletes - Bronze'!Q86*'Medal values'!$B$3, "") + IF(AND(Q$1 = P$1, P$2 = "Mixed"), 0.5*P86, 0) + IF(AND(Q$1 = R$1, R$2 = "Mixed"), 0.5*R86, 0)</f>
        <v>0</v>
      </c>
      <c r="R86" s="5">
        <f>IF('Athletes - Gold'!R86+'Athletes - Silver'!R86+'Athletes - Bronze'!R86 &gt; 0, 'Athletes - Gold'!R86*'Medal values'!$B$1+'Athletes - Silver'!R86*'Medal values'!$B$2+'Athletes - Bronze'!R86*'Medal values'!$B$3, "") + IF(AND(R$1 = Q$1, Q$2 = "Mixed"), 0.5*Q86, 0) + IF(AND(R$1 = S$1, S$2 = "Mixed"), 0.5*S86, 0)</f>
        <v>0</v>
      </c>
      <c r="S86" s="5">
        <f>IF('Athletes - Gold'!S86+'Athletes - Silver'!S86+'Athletes - Bronze'!S86 &gt; 0, 'Athletes - Gold'!S86*'Medal values'!$B$1+'Athletes - Silver'!S86*'Medal values'!$B$2+'Athletes - Bronze'!S86*'Medal values'!$B$3, "") + IF(AND(S$1 = R$1, R$2 = "Mixed"), 0.5*R86, 0) + IF(AND(S$1 = T$1, T$2 = "Mixed"), 0.5*T86, 0)</f>
        <v>0</v>
      </c>
      <c r="T86" s="5">
        <f>IF('Athletes - Gold'!T86+'Athletes - Silver'!T86+'Athletes - Bronze'!T86 &gt; 0, 'Athletes - Gold'!T86*'Medal values'!$B$1+'Athletes - Silver'!T86*'Medal values'!$B$2+'Athletes - Bronze'!T86*'Medal values'!$B$3, "") + IF(AND(T$1 = S$1, S$2 = "Mixed"), 0.5*S86, 0) + IF(AND(T$1 = U$1, U$2 = "Mixed"), 0.5*U86, 0)</f>
        <v>0</v>
      </c>
      <c r="U86" s="5">
        <f>IF('Athletes - Gold'!U86+'Athletes - Silver'!U86+'Athletes - Bronze'!U86 &gt; 0, 'Athletes - Gold'!U86*'Medal values'!$B$1+'Athletes - Silver'!U86*'Medal values'!$B$2+'Athletes - Bronze'!U86*'Medal values'!$B$3, "") + IF(AND(U$1 = T$1, T$2 = "Mixed"), 0.5*T86, 0) + IF(AND(U$1 = V$1, V$2 = "Mixed"), 0.5*V86, 0)</f>
        <v>0</v>
      </c>
      <c r="V86" s="5">
        <f>IF('Athletes - Gold'!V86+'Athletes - Silver'!V86+'Athletes - Bronze'!V86 &gt; 0, 'Athletes - Gold'!V86*'Medal values'!$B$1+'Athletes - Silver'!V86*'Medal values'!$B$2+'Athletes - Bronze'!V86*'Medal values'!$B$3, "") + IF(AND(V$1 = U$1, U$2 = "Mixed"), 0.5*U86, 0) + IF(AND(V$1 = W$1, W$2 = "Mixed"), 0.5*W86, 0)</f>
        <v>0</v>
      </c>
      <c r="W86" s="5">
        <f>IF('Athletes - Gold'!W86+'Athletes - Silver'!W86+'Athletes - Bronze'!W86 &gt; 0, 'Athletes - Gold'!W86*'Medal values'!$B$1+'Athletes - Silver'!W86*'Medal values'!$B$2+'Athletes - Bronze'!W86*'Medal values'!$B$3, "") + IF(AND(W$1 = V$1, V$2 = "Mixed"), 0.5*V86, 0) + IF(AND(W$1 = X$1, X$2 = "Mixed"), 0.5*X86, 0)</f>
        <v>0</v>
      </c>
      <c r="X86" s="5">
        <f>IF('Athletes - Gold'!X86+'Athletes - Silver'!X86+'Athletes - Bronze'!X86 &gt; 0, 'Athletes - Gold'!X86*'Medal values'!$B$1+'Athletes - Silver'!X86*'Medal values'!$B$2+'Athletes - Bronze'!X86*'Medal values'!$B$3, "") + IF(AND(X$1 = W$1, W$2 = "Mixed"), 0.5*W86, 0) + IF(AND(X$1 = Y$1, Y$2 = "Mixed"), 0.5*Y86, 0)</f>
        <v>0</v>
      </c>
      <c r="Y86" s="5">
        <f>IF('Athletes - Gold'!Y86+'Athletes - Silver'!Y86+'Athletes - Bronze'!Y86 &gt; 0, 'Athletes - Gold'!Y86*'Medal values'!$B$1+'Athletes - Silver'!Y86*'Medal values'!$B$2+'Athletes - Bronze'!Y86*'Medal values'!$B$3, "") + IF(AND(Y$1 = X$1, X$2 = "Mixed"), 0.5*X86, 0) + IF(AND(Y$1 = Z$1, Z$2 = "Mixed"), 0.5*Z86, 0)</f>
        <v>0</v>
      </c>
      <c r="Z86" s="5">
        <f>IF('Athletes - Gold'!Z86+'Athletes - Silver'!Z86+'Athletes - Bronze'!Z86 &gt; 0, 'Athletes - Gold'!Z86*'Medal values'!$B$1+'Athletes - Silver'!Z86*'Medal values'!$B$2+'Athletes - Bronze'!Z86*'Medal values'!$B$3, "") + IF(AND(Z$1 = Y$1, Y$2 = "Mixed"), 0.5*Y86, 0) + IF(AND(Z$1 = AA$1, AA$2 = "Mixed"), 0.5*AA86, 0)</f>
        <v>0</v>
      </c>
      <c r="AA86" s="5">
        <f>IF('Athletes - Gold'!AA86+'Athletes - Silver'!AA86+'Athletes - Bronze'!AA86 &gt; 0, 'Athletes - Gold'!AA86*'Medal values'!$B$1+'Athletes - Silver'!AA86*'Medal values'!$B$2+'Athletes - Bronze'!AA86*'Medal values'!$B$3, "") + IF(AND(AA$1 = Z$1, Z$2 = "Mixed"), 0.5*Z86, 0) + IF(AND(AA$1 = AB$1, AB$2 = "Mixed"), 0.5*AB86, 0)</f>
        <v>0</v>
      </c>
      <c r="AB86" s="5">
        <f>IF('Athletes - Gold'!AB86+'Athletes - Silver'!AB86+'Athletes - Bronze'!AB86 &gt; 0, 'Athletes - Gold'!AB86*'Medal values'!$B$1+'Athletes - Silver'!AB86*'Medal values'!$B$2+'Athletes - Bronze'!AB86*'Medal values'!$B$3, "") + IF(AND(AB$1 = AA$1, AA$2 = "Mixed"), 0.5*AA86, 0) + IF(AND(AB$1 = AC$1, AC$2 = "Mixed"), 0.5*AC86, 0)</f>
        <v>0</v>
      </c>
      <c r="AC86" s="5">
        <f>IF('Athletes - Gold'!AC86+'Athletes - Silver'!AC86+'Athletes - Bronze'!AC86 &gt; 0, 'Athletes - Gold'!AC86*'Medal values'!$B$1+'Athletes - Silver'!AC86*'Medal values'!$B$2+'Athletes - Bronze'!AC86*'Medal values'!$B$3, "") + IF(AND(AC$1 = AB$1, AB$2 = "Mixed"), 0.5*AB86, 0) + IF(AND(AC$1 = AD$1, AD$2 = "Mixed"), 0.5*AD86, 0)</f>
        <v>0</v>
      </c>
      <c r="AD86" s="5">
        <f>IF('Athletes - Gold'!AD86+'Athletes - Silver'!AD86+'Athletes - Bronze'!AD86 &gt; 0, 'Athletes - Gold'!AD86*'Medal values'!$B$1+'Athletes - Silver'!AD86*'Medal values'!$B$2+'Athletes - Bronze'!AD86*'Medal values'!$B$3, "") + IF(AND(AD$1 = AC$1, AC$2 = "Mixed"), 0.5*AC86, 0) + IF(AND(AD$1 = AE$1, AE$2 = "Mixed"), 0.5*AE86, 0)</f>
        <v>0</v>
      </c>
      <c r="AE86" s="5">
        <f>IF('Athletes - Gold'!AE86+'Athletes - Silver'!AE86+'Athletes - Bronze'!AE86 &gt; 0, 'Athletes - Gold'!AE86*'Medal values'!$B$1+'Athletes - Silver'!AE86*'Medal values'!$B$2+'Athletes - Bronze'!AE86*'Medal values'!$B$3, "") + IF(AND(AE$1 = AD$1, AD$2 = "Mixed"), 0.5*AD86, 0) + IF(AND(AE$1 = AF$1, AF$2 = "Mixed"), 0.5*AF86, 0)</f>
        <v>0</v>
      </c>
      <c r="AF86" s="5">
        <f>IF('Athletes - Gold'!AF86+'Athletes - Silver'!AF86+'Athletes - Bronze'!AF86 &gt; 0, 'Athletes - Gold'!AF86*'Medal values'!$B$1+'Athletes - Silver'!AF86*'Medal values'!$B$2+'Athletes - Bronze'!AF86*'Medal values'!$B$3, "") + IF(AND(AF$1 = AE$1, AE$2 = "Mixed"), 0.5*AE86, 0) + IF(AND(AF$1 = AG$1, AG$2 = "Mixed"), 0.5*AG86, 0)</f>
        <v>0</v>
      </c>
      <c r="AG86" s="5">
        <f>IF('Athletes - Gold'!AG86+'Athletes - Silver'!AG86+'Athletes - Bronze'!AG86 &gt; 0, 'Athletes - Gold'!AG86*'Medal values'!$B$1+'Athletes - Silver'!AG86*'Medal values'!$B$2+'Athletes - Bronze'!AG86*'Medal values'!$B$3, "") + IF(AND(AG$1 = AF$1, AF$2 = "Mixed"), 0.5*AF86, 0) + IF(AND(AG$1 = AH$1, AH$2 = "Mixed"), 0.5*AH86, 0)</f>
        <v>0</v>
      </c>
      <c r="AH86" s="5">
        <f>IF('Athletes - Gold'!AH86+'Athletes - Silver'!AH86+'Athletes - Bronze'!AH86 &gt; 0, 'Athletes - Gold'!AH86*'Medal values'!$B$1+'Athletes - Silver'!AH86*'Medal values'!$B$2+'Athletes - Bronze'!AH86*'Medal values'!$B$3, "") + IF(AND(AH$1 = AG$1, AG$2 = "Mixed"), 0.5*AG86, 0) + IF(AND(AH$1 = AI$1, AI$2 = "Mixed"), 0.5*AI86, 0)</f>
        <v>0</v>
      </c>
      <c r="AI86" s="5">
        <f>IF('Athletes - Gold'!AI86+'Athletes - Silver'!AI86+'Athletes - Bronze'!AI86 &gt; 0, 'Athletes - Gold'!AI86*'Medal values'!$B$1+'Athletes - Silver'!AI86*'Medal values'!$B$2+'Athletes - Bronze'!AI86*'Medal values'!$B$3, "") + IF(AND(AI$1 = AH$1, AH$2 = "Mixed"), 0.5*AH86, 0) + IF(AND(AI$1 = AJ$1, AJ$2 = "Mixed"), 0.5*AJ86, 0)</f>
        <v>0</v>
      </c>
      <c r="AJ86" s="5">
        <f>IF('Athletes - Gold'!AJ86+'Athletes - Silver'!AJ86+'Athletes - Bronze'!AJ86 &gt; 0, 'Athletes - Gold'!AJ86*'Medal values'!$B$1+'Athletes - Silver'!AJ86*'Medal values'!$B$2+'Athletes - Bronze'!AJ86*'Medal values'!$B$3, "") + IF(AND(AJ$1 = AI$1, AI$2 = "Mixed"), 0.5*AI86, 0) + IF(AND(AJ$1 = AK$1, AK$2 = "Mixed"), 0.5*AK86, 0)</f>
        <v>0</v>
      </c>
      <c r="AK86" s="5">
        <f>IF('Athletes - Gold'!AK86+'Athletes - Silver'!AK86+'Athletes - Bronze'!AK86 &gt; 0, 'Athletes - Gold'!AK86*'Medal values'!$B$1+'Athletes - Silver'!AK86*'Medal values'!$B$2+'Athletes - Bronze'!AK86*'Medal values'!$B$3, "") + IF(AND(AK$1 = AJ$1, AJ$2 = "Mixed"), 0.5*AJ86, 0) + IF(AND(AK$1 = AL$1, AL$2 = "Mixed"), 0.5*AL86, 0)</f>
        <v>0</v>
      </c>
      <c r="AL86" s="5">
        <f>IF('Athletes - Gold'!AL86+'Athletes - Silver'!AL86+'Athletes - Bronze'!AL86 &gt; 0, 'Athletes - Gold'!AL86*'Medal values'!$B$1+'Athletes - Silver'!AL86*'Medal values'!$B$2+'Athletes - Bronze'!AL86*'Medal values'!$B$3, "") + IF(AND(AL$1 = AK$1, AK$2 = "Mixed"), 0.5*AK86, 0) + IF(AND(AL$1 = AM$1, AM$2 = "Mixed"), 0.5*AM86, 0)</f>
        <v>0</v>
      </c>
      <c r="AM86" s="5">
        <f>IF('Athletes - Gold'!AM86+'Athletes - Silver'!AM86+'Athletes - Bronze'!AM86 &gt; 0, 'Athletes - Gold'!AM86*'Medal values'!$B$1+'Athletes - Silver'!AM86*'Medal values'!$B$2+'Athletes - Bronze'!AM86*'Medal values'!$B$3, "") + IF(AND(AM$1 = AL$1, AL$2 = "Mixed"), 0.5*AL86, 0) + IF(AND(AM$1 = AN$1, AN$2 = "Mixed"), 0.5*AN86, 0)</f>
        <v>0</v>
      </c>
      <c r="AN86" s="5">
        <f>IF('Athletes - Gold'!AN86+'Athletes - Silver'!AN86+'Athletes - Bronze'!AN86 &gt; 0, 'Athletes - Gold'!AN86*'Medal values'!$B$1+'Athletes - Silver'!AN86*'Medal values'!$B$2+'Athletes - Bronze'!AN86*'Medal values'!$B$3, "") + IF(AND(AN$1 = AM$1, AM$2 = "Mixed"), 0.5*AM86, 0) + IF(AND(AN$1 = AO$1, AO$2 = "Mixed"), 0.5*AO86, 0)</f>
        <v>0</v>
      </c>
      <c r="AO86" s="5">
        <f>IF('Athletes - Gold'!AO86+'Athletes - Silver'!AO86+'Athletes - Bronze'!AO86 &gt; 0, 'Athletes - Gold'!AO86*'Medal values'!$B$1+'Athletes - Silver'!AO86*'Medal values'!$B$2+'Athletes - Bronze'!AO86*'Medal values'!$B$3, "") + IF(AND(AO$1 = AN$1, AN$2 = "Mixed"), 0.5*AN86, 0) + IF(AND(AO$1 = AP$1, AP$2 = "Mixed"), 0.5*AP86, 0)</f>
        <v>0</v>
      </c>
      <c r="AP86" s="5">
        <f>IF('Athletes - Gold'!AP86+'Athletes - Silver'!AP86+'Athletes - Bronze'!AP86 &gt; 0, 'Athletes - Gold'!AP86*'Medal values'!$B$1+'Athletes - Silver'!AP86*'Medal values'!$B$2+'Athletes - Bronze'!AP86*'Medal values'!$B$3, "") + IF(AND(AP$1 = AO$1, AO$2 = "Mixed"), 0.5*AO86, 0) + IF(AND(AP$1 = AQ$1, AQ$2 = "Mixed"), 0.5*AQ86, 0)</f>
        <v>0</v>
      </c>
      <c r="AQ86" s="5">
        <f>IF('Athletes - Gold'!AQ86+'Athletes - Silver'!AQ86+'Athletes - Bronze'!AQ86 &gt; 0, 'Athletes - Gold'!AQ86*'Medal values'!$B$1+'Athletes - Silver'!AQ86*'Medal values'!$B$2+'Athletes - Bronze'!AQ86*'Medal values'!$B$3, "") + IF(AND(AQ$1 = AP$1, AP$2 = "Mixed"), 0.5*AP86, 0) + IF(AND(AQ$1 = AR$1, AR$2 = "Mixed"), 0.5*AR86, 0)</f>
        <v>0</v>
      </c>
      <c r="AR86" s="5">
        <f>IF('Athletes - Gold'!AR86+'Athletes - Silver'!AR86+'Athletes - Bronze'!AR86 &gt; 0, 'Athletes - Gold'!AR86*'Medal values'!$B$1+'Athletes - Silver'!AR86*'Medal values'!$B$2+'Athletes - Bronze'!AR86*'Medal values'!$B$3, "") + IF(AND(AR$1 = AQ$1, AQ$2 = "Mixed"), 0.5*AQ86, 0) + IF(AND(AR$1 = AS$1, AS$2 = "Mixed"), 0.5*AS86, 0)</f>
        <v>0</v>
      </c>
      <c r="AS86" s="5">
        <f>IF('Athletes - Gold'!AS86+'Athletes - Silver'!AS86+'Athletes - Bronze'!AS86 &gt; 0, 'Athletes - Gold'!AS86*'Medal values'!$B$1+'Athletes - Silver'!AS86*'Medal values'!$B$2+'Athletes - Bronze'!AS86*'Medal values'!$B$3, "") + IF(AND(AS$1 = AR$1, AR$2 = "Mixed"), 0.5*AR86, 0) + IF(AND(AS$1 = AT$1, AT$2 = "Mixed"), 0.5*AT86, 0)</f>
        <v>0</v>
      </c>
      <c r="AT86" s="5">
        <f>IF('Athletes - Gold'!AT86+'Athletes - Silver'!AT86+'Athletes - Bronze'!AT86 &gt; 0, 'Athletes - Gold'!AT86*'Medal values'!$B$1+'Athletes - Silver'!AT86*'Medal values'!$B$2+'Athletes - Bronze'!AT86*'Medal values'!$B$3, "") + IF(AND(AT$1 = AS$1, AS$2 = "Mixed"), 0.5*AS86, 0) + IF(AND(AT$1 = AU$1, AU$2 = "Mixed"), 0.5*AU86, 0)</f>
        <v>0</v>
      </c>
      <c r="AU86" s="5">
        <f>IF('Athletes - Gold'!AU86+'Athletes - Silver'!AU86+'Athletes - Bronze'!AU86 &gt; 0, 'Athletes - Gold'!AU86*'Medal values'!$B$1+'Athletes - Silver'!AU86*'Medal values'!$B$2+'Athletes - Bronze'!AU86*'Medal values'!$B$3, "") + IF(AND(AU$1 = AT$1, AT$2 = "Mixed"), 0.5*AT86, 0) + IF(AND(AU$1 = AV$1, AV$2 = "Mixed"), 0.5*AV86, 0)</f>
        <v>0</v>
      </c>
      <c r="AV86" s="5">
        <f>IF('Athletes - Gold'!AV86+'Athletes - Silver'!AV86+'Athletes - Bronze'!AV86 &gt; 0, 'Athletes - Gold'!AV86*'Medal values'!$B$1+'Athletes - Silver'!AV86*'Medal values'!$B$2+'Athletes - Bronze'!AV86*'Medal values'!$B$3, "") + IF(AND(AV$1 = AU$1, AU$2 = "Mixed"), 0.5*AU86, 0) + IF(AND(AV$1 = AW$1, AW$2 = "Mixed"), 0.5*AW86, 0)</f>
        <v>0</v>
      </c>
      <c r="AW86" s="5">
        <f>IF('Athletes - Gold'!AW86+'Athletes - Silver'!AW86+'Athletes - Bronze'!AW86 &gt; 0, 'Athletes - Gold'!AW86*'Medal values'!$B$1+'Athletes - Silver'!AW86*'Medal values'!$B$2+'Athletes - Bronze'!AW86*'Medal values'!$B$3, "") + IF(AND(AW$1 = AV$1, AV$2 = "Mixed"), 0.5*AV86, 0) + IF(AND(AW$1 = AX$1, AX$2 = "Mixed"), 0.5*AX86, 0)</f>
        <v>0</v>
      </c>
      <c r="AX86" s="5">
        <f>IF('Athletes - Gold'!AX86+'Athletes - Silver'!AX86+'Athletes - Bronze'!AX86 &gt; 0, 'Athletes - Gold'!AX86*'Medal values'!$B$1+'Athletes - Silver'!AX86*'Medal values'!$B$2+'Athletes - Bronze'!AX86*'Medal values'!$B$3, "") + IF(AND(AX$1 = AW$1, AW$2 = "Mixed"), 0.5*AW86, 0) + IF(AND(AX$1 = AY$1, AY$2 = "Mixed"), 0.5*AY86, 0)</f>
        <v>0</v>
      </c>
      <c r="AY86" s="5">
        <f>IF('Athletes - Gold'!AY86+'Athletes - Silver'!AY86+'Athletes - Bronze'!AY86 &gt; 0, 'Athletes - Gold'!AY86*'Medal values'!$B$1+'Athletes - Silver'!AY86*'Medal values'!$B$2+'Athletes - Bronze'!AY86*'Medal values'!$B$3, "") + IF(AND(AY$1 = AX$1, AX$2 = "Mixed"), 0.5*AX86, 0) + IF(AND(AY$1 = AZ$1, AZ$2 = "Mixed"), 0.5*AZ86, 0)</f>
        <v>0</v>
      </c>
      <c r="AZ86" s="5">
        <f>IF('Athletes - Gold'!AZ86+'Athletes - Silver'!AZ86+'Athletes - Bronze'!AZ86 &gt; 0, 'Athletes - Gold'!AZ86*'Medal values'!$B$1+'Athletes - Silver'!AZ86*'Medal values'!$B$2+'Athletes - Bronze'!AZ86*'Medal values'!$B$3, "") + IF(AND(AZ$1 = AY$1, AY$2 = "Mixed"), 0.5*AY86, 0) + IF(AND(AZ$1 = BA$1, BA$2 = "Mixed"), 0.5*BA86, 0)</f>
        <v>0</v>
      </c>
      <c r="BA86" s="5">
        <f>IF('Athletes - Gold'!BA86+'Athletes - Silver'!BA86+'Athletes - Bronze'!BA86 &gt; 0, 'Athletes - Gold'!BA86*'Medal values'!$B$1+'Athletes - Silver'!BA86*'Medal values'!$B$2+'Athletes - Bronze'!BA86*'Medal values'!$B$3, "") + IF(AND(BA$1 = AZ$1, AZ$2 = "Mixed"), 0.5*AZ86, 0) + IF(AND(BA$1 = BB$1, BB$2 = "Mixed"), 0.5*BB86, 0)</f>
        <v>0</v>
      </c>
      <c r="BB86" s="5">
        <f>IF('Athletes - Gold'!BB86+'Athletes - Silver'!BB86+'Athletes - Bronze'!BB86 &gt; 0, 'Athletes - Gold'!BB86*'Medal values'!$B$1+'Athletes - Silver'!BB86*'Medal values'!$B$2+'Athletes - Bronze'!BB86*'Medal values'!$B$3, "") + IF(AND(BB$1 = BA$1, BA$2 = "Mixed"), 0.5*BA86, 0) + IF(AND(BB$1 = BC$1, BC$2 = "Mixed"), 0.5*BC86, 0)</f>
        <v>0</v>
      </c>
      <c r="BC86" s="5">
        <f>IF('Athletes - Gold'!BC86+'Athletes - Silver'!BC86+'Athletes - Bronze'!BC86 &gt; 0, 'Athletes - Gold'!BC86*'Medal values'!$B$1+'Athletes - Silver'!BC86*'Medal values'!$B$2+'Athletes - Bronze'!BC86*'Medal values'!$B$3, "") + IF(AND(BC$1 = BB$1, BB$2 = "Mixed"), 0.5*BB86, 0) + IF(AND(BC$1 = BD$1, BD$2 = "Mixed"), 0.5*BD86, 0)</f>
        <v>0</v>
      </c>
      <c r="BD86" s="5">
        <f>IF('Athletes - Gold'!BD86+'Athletes - Silver'!BD86+'Athletes - Bronze'!BD86 &gt; 0, 'Athletes - Gold'!BD86*'Medal values'!$B$1+'Athletes - Silver'!BD86*'Medal values'!$B$2+'Athletes - Bronze'!BD86*'Medal values'!$B$3, "") + IF(AND(BD$1 = BC$1, BC$2 = "Mixed"), 0.5*BC86, 0) + IF(AND(BD$1 = BE$1, BE$2 = "Mixed"), 0.5*BE86, 0)</f>
        <v>0</v>
      </c>
      <c r="BE86" s="5">
        <f>IF('Athletes - Gold'!BE86+'Athletes - Silver'!BE86+'Athletes - Bronze'!BE86 &gt; 0, 'Athletes - Gold'!BE86*'Medal values'!$B$1+'Athletes - Silver'!BE86*'Medal values'!$B$2+'Athletes - Bronze'!BE86*'Medal values'!$B$3, "") + IF(AND(BE$1 = BD$1, BD$2 = "Mixed"), 0.5*BD86, 0) + IF(AND(BE$1 = BF$1, BF$2 = "Mixed"), 0.5*BF86, 0)</f>
        <v>0</v>
      </c>
      <c r="BF86" s="5">
        <f>IF('Athletes - Gold'!BF86+'Athletes - Silver'!BF86+'Athletes - Bronze'!BF86 &gt; 0, 'Athletes - Gold'!BF86*'Medal values'!$B$1+'Athletes - Silver'!BF86*'Medal values'!$B$2+'Athletes - Bronze'!BF86*'Medal values'!$B$3, "") + IF(AND(BF$1 = BE$1, BE$2 = "Mixed"), 0.5*BE86, 0) + IF(AND(BF$1 = BG$1, BG$2 = "Mixed"), 0.5*BG86, 0)</f>
        <v>0</v>
      </c>
      <c r="BG86" s="5">
        <f>IF('Athletes - Gold'!BG86+'Athletes - Silver'!BG86+'Athletes - Bronze'!BG86 &gt; 0, 'Athletes - Gold'!BG86*'Medal values'!$B$1+'Athletes - Silver'!BG86*'Medal values'!$B$2+'Athletes - Bronze'!BG86*'Medal values'!$B$3, "") + IF(AND(BG$1 = BF$1, BF$2 = "Mixed"), 0.5*BF86, 0) + IF(AND(BG$1 = BH$1, BH$2 = "Mixed"), 0.5*BH86, 0)</f>
        <v>0</v>
      </c>
      <c r="BH86" s="5">
        <f>IF('Athletes - Gold'!BH86+'Athletes - Silver'!BH86+'Athletes - Bronze'!BH86 &gt; 0, 'Athletes - Gold'!BH86*'Medal values'!$B$1+'Athletes - Silver'!BH86*'Medal values'!$B$2+'Athletes - Bronze'!BH86*'Medal values'!$B$3, "") + IF(AND(BH$1 = BG$1, BG$2 = "Mixed"), 0.5*BG86, 0) + IF(AND(BH$1 = BI$1, BI$2 = "Mixed"), 0.5*BI86, 0)</f>
        <v>0</v>
      </c>
      <c r="BI86" s="5">
        <f>IF('Athletes - Gold'!BI86+'Athletes - Silver'!BI86+'Athletes - Bronze'!BI86 &gt; 0, 'Athletes - Gold'!BI86*'Medal values'!$B$1+'Athletes - Silver'!BI86*'Medal values'!$B$2+'Athletes - Bronze'!BI86*'Medal values'!$B$3, "") + IF(AND(BI$1 = BH$1, BH$2 = "Mixed"), 0.5*BH86, 0) + IF(AND(BI$1 = BJ$1, BJ$2 = "Mixed"), 0.5*BJ86, 0)</f>
        <v>0</v>
      </c>
      <c r="BJ86" s="5">
        <f>IF('Athletes - Gold'!BJ86+'Athletes - Silver'!BJ86+'Athletes - Bronze'!BJ86 &gt; 0, 'Athletes - Gold'!BJ86*'Medal values'!$B$1+'Athletes - Silver'!BJ86*'Medal values'!$B$2+'Athletes - Bronze'!BJ86*'Medal values'!$B$3, "") + IF(AND(BJ$1 = BI$1, BI$2 = "Mixed"), 0.5*BI86, 0) + IF(AND(BJ$1 = BK$1, BK$2 = "Mixed"), 0.5*BK86, 0)</f>
        <v>0</v>
      </c>
      <c r="BK86" s="5">
        <f>IF('Athletes - Gold'!BK86+'Athletes - Silver'!BK86+'Athletes - Bronze'!BK86 &gt; 0, 'Athletes - Gold'!BK86*'Medal values'!$B$1+'Athletes - Silver'!BK86*'Medal values'!$B$2+'Athletes - Bronze'!BK86*'Medal values'!$B$3, "") + IF(AND(BK$1 = BJ$1, BJ$2 = "Mixed"), 0.5*BJ86, 0) + IF(AND(BK$1 = BL$1, BL$2 = "Mixed"), 0.5*BL86, 0)</f>
        <v>0</v>
      </c>
      <c r="BL86" s="5">
        <f>IF('Athletes - Gold'!BL86+'Athletes - Silver'!BL86+'Athletes - Bronze'!BL86 &gt; 0, 'Athletes - Gold'!BL86*'Medal values'!$B$1+'Athletes - Silver'!BL86*'Medal values'!$B$2+'Athletes - Bronze'!BL86*'Medal values'!$B$3, "") + IF(AND(BL$1 = BK$1, BK$2 = "Mixed"), 0.5*BK86, 0) + IF(AND(BL$1 = BM$1, BM$2 = "Mixed"), 0.5*BM86, 0)</f>
        <v>0</v>
      </c>
      <c r="BM86" s="5">
        <f>IF('Athletes - Gold'!BM86+'Athletes - Silver'!BM86+'Athletes - Bronze'!BM86 &gt; 0, 'Athletes - Gold'!BM86*'Medal values'!$B$1+'Athletes - Silver'!BM86*'Medal values'!$B$2+'Athletes - Bronze'!BM86*'Medal values'!$B$3, "") + IF(AND(BM$1 = BL$1, BL$2 = "Mixed"), 0.5*BL86, 0) + IF(AND(BM$1 = BN$1, BN$2 = "Mixed"), 0.5*BN86, 0)</f>
        <v>0</v>
      </c>
      <c r="BN86" s="5">
        <f>IF('Athletes - Gold'!BN86+'Athletes - Silver'!BN86+'Athletes - Bronze'!BN86 &gt; 0, 'Athletes - Gold'!BN86*'Medal values'!$B$1+'Athletes - Silver'!BN86*'Medal values'!$B$2+'Athletes - Bronze'!BN86*'Medal values'!$B$3, "") + IF(AND(BN$1 = BM$1, BM$2 = "Mixed"), 0.5*BM86, 0) + IF(AND(BN$1 = BO$1, BO$2 = "Mixed"), 0.5*BO86, 0)</f>
        <v>0</v>
      </c>
      <c r="BO86" s="5">
        <f>IF('Athletes - Gold'!BO86+'Athletes - Silver'!BO86+'Athletes - Bronze'!BO86 &gt; 0, 'Athletes - Gold'!BO86*'Medal values'!$B$1+'Athletes - Silver'!BO86*'Medal values'!$B$2+'Athletes - Bronze'!BO86*'Medal values'!$B$3, "") + IF(AND(BO$1 = BN$1, BN$2 = "Mixed"), 0.5*BN86, 0) + IF(AND(BO$1 = BP$1, BP$2 = "Mixed"), 0.5*BP86, 0)</f>
        <v>0</v>
      </c>
      <c r="BP86" s="5">
        <f>IF('Athletes - Gold'!BP86+'Athletes - Silver'!BP86+'Athletes - Bronze'!BP86 &gt; 0, 'Athletes - Gold'!BP86*'Medal values'!$B$1+'Athletes - Silver'!BP86*'Medal values'!$B$2+'Athletes - Bronze'!BP86*'Medal values'!$B$3, "") + IF(AND(BP$1 = BO$1, BO$2 = "Mixed"), 0.5*BO86, 0) + IF(AND(BP$1 = BQ$1, BQ$2 = "Mixed"), 0.5*BQ86, 0)</f>
        <v>0</v>
      </c>
      <c r="BQ86" s="5">
        <f>IF('Athletes - Gold'!BQ86+'Athletes - Silver'!BQ86+'Athletes - Bronze'!BQ86 &gt; 0, 'Athletes - Gold'!BQ86*'Medal values'!$B$1+'Athletes - Silver'!BQ86*'Medal values'!$B$2+'Athletes - Bronze'!BQ86*'Medal values'!$B$3, "") + IF(AND(BQ$1 = BP$1, BP$2 = "Mixed"), 0.5*BP86, 0) + IF(AND(BQ$1 = BR$1, BR$2 = "Mixed"), 0.5*BR86, 0)</f>
        <v>0</v>
      </c>
      <c r="BR86" s="5">
        <f>IF('Athletes - Gold'!BR86+'Athletes - Silver'!BR86+'Athletes - Bronze'!BR86 &gt; 0, 'Athletes - Gold'!BR86*'Medal values'!$B$1+'Athletes - Silver'!BR86*'Medal values'!$B$2+'Athletes - Bronze'!BR86*'Medal values'!$B$3, "") + IF(AND(BR$1 = BQ$1, BQ$2 = "Mixed"), 0.5*BQ86, 0) + IF(AND(BR$1 = BS$1, BS$2 = "Mixed"), 0.5*BS86, 0)</f>
        <v>0</v>
      </c>
      <c r="BS86" s="5">
        <f>IF('Athletes - Gold'!BS86+'Athletes - Silver'!BS86+'Athletes - Bronze'!BS86 &gt; 0, 'Athletes - Gold'!BS86*'Medal values'!$B$1+'Athletes - Silver'!BS86*'Medal values'!$B$2+'Athletes - Bronze'!BS86*'Medal values'!$B$3, "") + IF(AND(BS$1 = BR$1, BR$2 = "Mixed"), 0.5*BR86, 0) + IF(AND(BS$1 = BT$1, BT$2 = "Mixed"), 0.5*BT86, 0)</f>
        <v>0</v>
      </c>
      <c r="BT86" s="5">
        <f>IF('Athletes - Gold'!BT86+'Athletes - Silver'!BT86+'Athletes - Bronze'!BT86 &gt; 0, 'Athletes - Gold'!BT86*'Medal values'!$B$1+'Athletes - Silver'!BT86*'Medal values'!$B$2+'Athletes - Bronze'!BT86*'Medal values'!$B$3, "") + IF(AND(BT$1 = BS$1, BS$2 = "Mixed"), 0.5*BS86, 0) + IF(AND(BT$1 = BU$1, BU$2 = "Mixed"), 0.5*BU86, 0)</f>
        <v>0</v>
      </c>
      <c r="BU86" s="5">
        <f>IF('Athletes - Gold'!BU86+'Athletes - Silver'!BU86+'Athletes - Bronze'!BU86 &gt; 0, 'Athletes - Gold'!BU86*'Medal values'!$B$1+'Athletes - Silver'!BU86*'Medal values'!$B$2+'Athletes - Bronze'!BU86*'Medal values'!$B$3, "") + IF(AND(BU$1 = BT$1, BT$2 = "Mixed"), 0.5*BT86, 0) + IF(AND(BU$1 = BV$1, BV$2 = "Mixed"), 0.5*BV86, 0)</f>
        <v>0</v>
      </c>
      <c r="BV86" s="5">
        <f>IF('Athletes - Gold'!BV86+'Athletes - Silver'!BV86+'Athletes - Bronze'!BV86 &gt; 0, 'Athletes - Gold'!BV86*'Medal values'!$B$1+'Athletes - Silver'!BV86*'Medal values'!$B$2+'Athletes - Bronze'!BV86*'Medal values'!$B$3, "") + IF(AND(BV$1 = BU$1, BU$2 = "Mixed"), 0.5*BU86, 0) + IF(AND(BV$1 = BW$1, BW$2 = "Mixed"), 0.5*BW86, 0)</f>
        <v>0</v>
      </c>
      <c r="BW86" s="5">
        <f>IF('Athletes - Gold'!BW86+'Athletes - Silver'!BW86+'Athletes - Bronze'!BW86 &gt; 0, 'Athletes - Gold'!BW86*'Medal values'!$B$1+'Athletes - Silver'!BW86*'Medal values'!$B$2+'Athletes - Bronze'!BW86*'Medal values'!$B$3, "") + IF(AND(BW$1 = BV$1, BV$2 = "Mixed"), 0.5*BV86, 0) + IF(AND(BW$1 = BX$1, BX$2 = "Mixed"), 0.5*BX86, 0)</f>
        <v>0</v>
      </c>
      <c r="BX86" s="5">
        <f>IF('Athletes - Gold'!BX86+'Athletes - Silver'!BX86+'Athletes - Bronze'!BX86 &gt; 0, 'Athletes - Gold'!BX86*'Medal values'!$B$1+'Athletes - Silver'!BX86*'Medal values'!$B$2+'Athletes - Bronze'!BX86*'Medal values'!$B$3, "") + IF(AND(BX$1 = BW$1, BW$2 = "Mixed"), 0.5*BW86, 0) + IF(AND(BX$1 = BY$1, BY$2 = "Mixed"), 0.5*BY86, 0)</f>
        <v>0</v>
      </c>
      <c r="BY86" s="5">
        <f>IF('Athletes - Gold'!BY86+'Athletes - Silver'!BY86+'Athletes - Bronze'!BY86 &gt; 0, 'Athletes - Gold'!BY86*'Medal values'!$B$1+'Athletes - Silver'!BY86*'Medal values'!$B$2+'Athletes - Bronze'!BY86*'Medal values'!$B$3, "") + IF(AND(BY$1 = BX$1, BX$2 = "Mixed"), 0.5*BX86, 0) + IF(AND(BY$1 = BZ$1, BZ$2 = "Mixed"), 0.5*BZ86, 0)</f>
        <v>0</v>
      </c>
      <c r="BZ86" s="5">
        <f>IF('Athletes - Gold'!BZ86+'Athletes - Silver'!BZ86+'Athletes - Bronze'!BZ86 &gt; 0, 'Athletes - Gold'!BZ86*'Medal values'!$B$1+'Athletes - Silver'!BZ86*'Medal values'!$B$2+'Athletes - Bronze'!BZ86*'Medal values'!$B$3, "") + IF(AND(BZ$1 = BY$1, BY$2 = "Mixed"), 0.5*BY86, 0) + IF(AND(BZ$1 = CA$1, CA$2 = "Mixed"), 0.5*CA86, 0)</f>
        <v>0</v>
      </c>
      <c r="CA86" s="5">
        <f>IF('Athletes - Gold'!CA86+'Athletes - Silver'!CA86+'Athletes - Bronze'!CA86 &gt; 0, 'Athletes - Gold'!CA86*'Medal values'!$B$1+'Athletes - Silver'!CA86*'Medal values'!$B$2+'Athletes - Bronze'!CA86*'Medal values'!$B$3, "") + IF(AND(CA$1 = BZ$1, BZ$2 = "Mixed"), 0.5*BZ86, 0) + IF(AND(CA$1 = CB$1, CB$2 = "Mixed"), 0.5*CB86, 0)</f>
        <v>0</v>
      </c>
      <c r="CB86" s="5">
        <f>IF('Athletes - Gold'!CB86+'Athletes - Silver'!CB86+'Athletes - Bronze'!CB86 &gt; 0, 'Athletes - Gold'!CB86*'Medal values'!$B$1+'Athletes - Silver'!CB86*'Medal values'!$B$2+'Athletes - Bronze'!CB86*'Medal values'!$B$3, "") + IF(AND(CB$1 = CA$1, CA$2 = "Mixed"), 0.5*CA86, 0) + IF(AND(CB$1 = CC$1, CC$2 = "Mixed"), 0.5*CC86, 0)</f>
        <v>0</v>
      </c>
      <c r="CC86" s="5">
        <f>IF('Athletes - Gold'!CC86+'Athletes - Silver'!CC86+'Athletes - Bronze'!CC86 &gt; 0, 'Athletes - Gold'!CC86*'Medal values'!$B$1+'Athletes - Silver'!CC86*'Medal values'!$B$2+'Athletes - Bronze'!CC86*'Medal values'!$B$3, "") + IF(AND(CC$1 = CB$1, CB$2 = "Mixed"), 0.5*CB86, 0) + IF(AND(CC$1 = CD$1, CD$2 = "Mixed"), 0.5*CD86, 0)</f>
        <v>0</v>
      </c>
      <c r="CD86" s="5">
        <f>IF('Athletes - Gold'!CD86+'Athletes - Silver'!CD86+'Athletes - Bronze'!CD86 &gt; 0, 'Athletes - Gold'!CD86*'Medal values'!$B$1+'Athletes - Silver'!CD86*'Medal values'!$B$2+'Athletes - Bronze'!CD86*'Medal values'!$B$3, "") + IF(AND(CD$1 = CC$1, CC$2 = "Mixed"), 0.5*CC86, 0) + IF(AND(CD$1 = CE$1, CE$2 = "Mixed"), 0.5*CE86, 0)</f>
        <v>0</v>
      </c>
      <c r="CE86" s="5">
        <f>IF('Athletes - Gold'!CE86+'Athletes - Silver'!CE86+'Athletes - Bronze'!CE86 &gt; 0, 'Athletes - Gold'!CE86*'Medal values'!$B$1+'Athletes - Silver'!CE86*'Medal values'!$B$2+'Athletes - Bronze'!CE86*'Medal values'!$B$3, "") + IF(AND(CE$1 = CD$1, CD$2 = "Mixed"), 0.5*CD86, 0) + IF(AND(CE$1 = CF$1, CF$2 = "Mixed"), 0.5*CF86, 0)</f>
        <v>0</v>
      </c>
      <c r="CF86" s="5">
        <f>IF('Athletes - Gold'!CF86+'Athletes - Silver'!CF86+'Athletes - Bronze'!CF86 &gt; 0, 'Athletes - Gold'!CF86*'Medal values'!$B$1+'Athletes - Silver'!CF86*'Medal values'!$B$2+'Athletes - Bronze'!CF86*'Medal values'!$B$3, "") + IF(AND(CF$1 = CE$1, CE$2 = "Mixed"), 0.5*CE86, 0) + IF(AND(CF$1 = CG$1, CG$2 = "Mixed"), 0.5*CG86, 0)</f>
        <v>0</v>
      </c>
      <c r="CG86" s="5">
        <f>IF('Athletes - Gold'!CG86+'Athletes - Silver'!CG86+'Athletes - Bronze'!CG86 &gt; 0, 'Athletes - Gold'!CG86*'Medal values'!$B$1+'Athletes - Silver'!CG86*'Medal values'!$B$2+'Athletes - Bronze'!CG86*'Medal values'!$B$3, "") + IF(AND(CG$1 = CF$1, CF$2 = "Mixed"), 0.5*CF86, 0) + IF(AND(CG$1 = CH$1, CH$2 = "Mixed"), 0.5*CH86, 0)</f>
        <v>0</v>
      </c>
      <c r="CH86" s="5">
        <f>IF('Athletes - Gold'!CH86+'Athletes - Silver'!CH86+'Athletes - Bronze'!CH86 &gt; 0, 'Athletes - Gold'!CH86*'Medal values'!$B$1+'Athletes - Silver'!CH86*'Medal values'!$B$2+'Athletes - Bronze'!CH86*'Medal values'!$B$3, "") + IF(AND(CH$1 = CG$1, CG$2 = "Mixed"), 0.5*CG86, 0) + IF(AND(CH$1 = CI$1, CI$2 = "Mixed"), 0.5*CI86, 0)</f>
        <v>0</v>
      </c>
      <c r="CI86" s="5">
        <f>IF('Athletes - Gold'!CI86+'Athletes - Silver'!CI86+'Athletes - Bronze'!CI86 &gt; 0, 'Athletes - Gold'!CI86*'Medal values'!$B$1+'Athletes - Silver'!CI86*'Medal values'!$B$2+'Athletes - Bronze'!CI86*'Medal values'!$B$3, "") + IF(AND(CI$1 = CH$1, CH$2 = "Mixed"), 0.5*CH86, 0) + IF(AND(CI$1 = CJ$1, CJ$2 = "Mixed"), 0.5*CJ86, 0)</f>
        <v>0</v>
      </c>
      <c r="CJ86" s="5">
        <f>IF('Athletes - Gold'!CJ86+'Athletes - Silver'!CJ86+'Athletes - Bronze'!CJ86 &gt; 0, 'Athletes - Gold'!CJ86*'Medal values'!$B$1+'Athletes - Silver'!CJ86*'Medal values'!$B$2+'Athletes - Bronze'!CJ86*'Medal values'!$B$3, "") + IF(AND(CJ$1 = CI$1, CI$2 = "Mixed"), 0.5*CI86, 0) + IF(AND(CJ$1 = CK$1, CK$2 = "Mixed"), 0.5*CK86, 0)</f>
        <v>0</v>
      </c>
      <c r="CK86" s="5">
        <f>IF('Athletes - Gold'!CK86+'Athletes - Silver'!CK86+'Athletes - Bronze'!CK86 &gt; 0, 'Athletes - Gold'!CK86*'Medal values'!$B$1+'Athletes - Silver'!CK86*'Medal values'!$B$2+'Athletes - Bronze'!CK86*'Medal values'!$B$3, "") + IF(AND(CK$1 = CJ$1, CJ$2 = "Mixed"), 0.5*CJ86, 0) + IF(AND(CK$1 = CL$1, CL$2 = "Mixed"), 0.5*CL86, 0)</f>
        <v>0</v>
      </c>
      <c r="CL86" s="5">
        <f>IF('Athletes - Gold'!CL86+'Athletes - Silver'!CL86+'Athletes - Bronze'!CL86 &gt; 0, 'Athletes - Gold'!CL86*'Medal values'!$B$1+'Athletes - Silver'!CL86*'Medal values'!$B$2+'Athletes - Bronze'!CL86*'Medal values'!$B$3, "") + IF(AND(CL$1 = CK$1, CK$2 = "Mixed"), 0.5*CK86, 0) + IF(AND(CL$1 = CM$1, CM$2 = "Mixed"), 0.5*CM86, 0)</f>
        <v>0</v>
      </c>
      <c r="CM86" s="5">
        <f>IF('Athletes - Gold'!CM86+'Athletes - Silver'!CM86+'Athletes - Bronze'!CM86 &gt; 0, 'Athletes - Gold'!CM86*'Medal values'!$B$1+'Athletes - Silver'!CM86*'Medal values'!$B$2+'Athletes - Bronze'!CM86*'Medal values'!$B$3, "") + IF(AND(CM$1 = CL$1, CL$2 = "Mixed"), 0.5*CL86, 0) + IF(AND(CM$1 = CN$1, CN$2 = "Mixed"), 0.5*CN86, 0)</f>
        <v>0</v>
      </c>
      <c r="CN86" s="5">
        <f>IF('Athletes - Gold'!CN86+'Athletes - Silver'!CN86+'Athletes - Bronze'!CN86 &gt; 0, 'Athletes - Gold'!CN86*'Medal values'!$B$1+'Athletes - Silver'!CN86*'Medal values'!$B$2+'Athletes - Bronze'!CN86*'Medal values'!$B$3, "") + IF(AND(CN$1 = CM$1, CM$2 = "Mixed"), 0.5*CM86, 0) + IF(AND(CN$1 = CO$1, CO$2 = "Mixed"), 0.5*CO86, 0)</f>
        <v>0</v>
      </c>
      <c r="CO86" s="5">
        <f>IF('Athletes - Gold'!CO86+'Athletes - Silver'!CO86+'Athletes - Bronze'!CO86 &gt; 0, 'Athletes - Gold'!CO86*'Medal values'!$B$1+'Athletes - Silver'!CO86*'Medal values'!$B$2+'Athletes - Bronze'!CO86*'Medal values'!$B$3, "") + IF(AND(CO$1 = CN$1, CN$2 = "Mixed"), 0.5*CN86, 0) + IF(AND(CO$1 = CP$1, CP$2 = "Mixed"), 0.5*CP86, 0)</f>
        <v>0</v>
      </c>
      <c r="CP86" s="5">
        <f>IF('Athletes - Gold'!CP86+'Athletes - Silver'!CP86+'Athletes - Bronze'!CP86 &gt; 0, 'Athletes - Gold'!CP86*'Medal values'!$B$1+'Athletes - Silver'!CP86*'Medal values'!$B$2+'Athletes - Bronze'!CP86*'Medal values'!$B$3, "") + IF(AND(CP$1 = CO$1, CO$2 = "Mixed"), 0.5*CO86, 0) + IF(AND(CP$1 = CQ$1, CQ$2 = "Mixed"), 0.5*CQ86, 0)</f>
        <v>0</v>
      </c>
      <c r="CQ86" s="5">
        <f>IF('Athletes - Gold'!CQ86+'Athletes - Silver'!CQ86+'Athletes - Bronze'!CQ86 &gt; 0, 'Athletes - Gold'!CQ86*'Medal values'!$B$1+'Athletes - Silver'!CQ86*'Medal values'!$B$2+'Athletes - Bronze'!CQ86*'Medal values'!$B$3, "") + IF(AND(CQ$1 = CP$1, CP$2 = "Mixed"), 0.5*CP86, 0) + IF(AND(CQ$1 = CR$1, CR$2 = "Mixed"), 0.5*CR86, 0)</f>
        <v>0</v>
      </c>
      <c r="CR86" s="5">
        <f>IF('Athletes - Gold'!CR86+'Athletes - Silver'!CR86+'Athletes - Bronze'!CR86 &gt; 0, 'Athletes - Gold'!CR86*'Medal values'!$B$1+'Athletes - Silver'!CR86*'Medal values'!$B$2+'Athletes - Bronze'!CR86*'Medal values'!$B$3, "") + IF(AND(CR$1 = CQ$1, CQ$2 = "Mixed"), 0.5*CQ86, 0) + IF(AND(CR$1 = CS$1, CS$2 = "Mixed"), 0.5*CS86, 0)</f>
        <v>0</v>
      </c>
      <c r="CS86" s="5">
        <f>IF('Athletes - Gold'!CS86+'Athletes - Silver'!CS86+'Athletes - Bronze'!CS86 &gt; 0, 'Athletes - Gold'!CS86*'Medal values'!$B$1+'Athletes - Silver'!CS86*'Medal values'!$B$2+'Athletes - Bronze'!CS86*'Medal values'!$B$3, "") + IF(AND(CS$1 = CR$1, CR$2 = "Mixed"), 0.5*CR86, 0) + IF(AND(CS$1 = CT$1, CT$2 = "Mixed"), 0.5*CT86, 0)</f>
        <v>1</v>
      </c>
      <c r="CT86" s="5">
        <f>IF('Athletes - Gold'!CT86+'Athletes - Silver'!CT86+'Athletes - Bronze'!CT86 &gt; 0, 'Athletes - Gold'!CT86*'Medal values'!$B$1+'Athletes - Silver'!CT86*'Medal values'!$B$2+'Athletes - Bronze'!CT86*'Medal values'!$B$3, "") + IF(AND(CT$1 = CS$1, CS$2 = "Mixed"), 0.5*CS86, 0) + IF(AND(CT$1 = CU$1, CU$2 = "Mixed"), 0.5*CU86, 0)</f>
        <v>0</v>
      </c>
      <c r="CU86" s="5">
        <f>IF('Athletes - Gold'!CU86+'Athletes - Silver'!CU86+'Athletes - Bronze'!CU86 &gt; 0, 'Athletes - Gold'!CU86*'Medal values'!$B$1+'Athletes - Silver'!CU86*'Medal values'!$B$2+'Athletes - Bronze'!CU86*'Medal values'!$B$3, "") + IF(AND(CU$1 = CT$1, CT$2 = "Mixed"), 0.5*CT86, 0) + IF(AND(CU$1 = CV$1, CV$2 = "Mixed"), 0.5*CV86, 0)</f>
        <v>0</v>
      </c>
      <c r="CV86" s="5">
        <f>IF('Athletes - Gold'!CV86+'Athletes - Silver'!CV86+'Athletes - Bronze'!CV86 &gt; 0, 'Athletes - Gold'!CV86*'Medal values'!$B$1+'Athletes - Silver'!CV86*'Medal values'!$B$2+'Athletes - Bronze'!CV86*'Medal values'!$B$3, "") + IF(AND(CV$1 = CU$1, CU$2 = "Mixed"), 0.5*CU86, 0) + IF(AND(CV$1 = CW$1, CW$2 = "Mixed"), 0.5*CW86, 0)</f>
        <v>0</v>
      </c>
      <c r="CW86" s="5">
        <f t="shared" ref="CW86:CX86" si="85">SUMIF($B$2:$CV$2,CW$2, $B86:$CV86)</f>
        <v>1</v>
      </c>
      <c r="CX86" s="5">
        <f t="shared" si="85"/>
        <v>0</v>
      </c>
      <c r="CY86" s="5">
        <f t="shared" si="3"/>
        <v>1</v>
      </c>
    </row>
    <row r="87">
      <c r="A87" s="5" t="str">
        <f>Countries!A85</f>
        <v>THA</v>
      </c>
      <c r="B87" s="5">
        <f>IF('Athletes - Gold'!B87+'Athletes - Silver'!B87+'Athletes - Bronze'!B87 &gt; 0, 'Athletes - Gold'!B87*'Medal values'!$B$1+'Athletes - Silver'!B87*'Medal values'!$B$2+'Athletes - Bronze'!B87*'Medal values'!$B$3, "") + IF(AND(B$1 = A$1, A$2 = "Mixed"), 0.5*A87, 0) + IF(AND(B$1 = C$1, C$2 = "Mixed"), 0.5*C87, 0)</f>
        <v>0</v>
      </c>
      <c r="C87" s="5">
        <f>IF('Athletes - Gold'!C87+'Athletes - Silver'!C87+'Athletes - Bronze'!C87 &gt; 0, 'Athletes - Gold'!C87*'Medal values'!$B$1+'Athletes - Silver'!C87*'Medal values'!$B$2+'Athletes - Bronze'!C87*'Medal values'!$B$3, "") + IF(AND(C$1 = B$1, B$2 = "Mixed"), 0.5*B87, 0) + IF(AND(C$1 = D$1, D$2 = "Mixed"), 0.5*D87, 0)</f>
        <v>0</v>
      </c>
      <c r="D87" s="5">
        <f>IF('Athletes - Gold'!D87+'Athletes - Silver'!D87+'Athletes - Bronze'!D87 &gt; 0, 'Athletes - Gold'!D87*'Medal values'!$B$1+'Athletes - Silver'!D87*'Medal values'!$B$2+'Athletes - Bronze'!D87*'Medal values'!$B$3, "") + IF(AND(D$1 = C$1, C$2 = "Mixed"), 0.5*C87, 0) + IF(AND(D$1 = E$1, E$2 = "Mixed"), 0.5*E87, 0)</f>
        <v>0</v>
      </c>
      <c r="E87" s="5">
        <f>IF('Athletes - Gold'!E87+'Athletes - Silver'!E87+'Athletes - Bronze'!E87 &gt; 0, 'Athletes - Gold'!E87*'Medal values'!$B$1+'Athletes - Silver'!E87*'Medal values'!$B$2+'Athletes - Bronze'!E87*'Medal values'!$B$3, "") + IF(AND(E$1 = D$1, D$2 = "Mixed"), 0.5*D87, 0) + IF(AND(E$1 = F$1, F$2 = "Mixed"), 0.5*F87, 0)</f>
        <v>0</v>
      </c>
      <c r="F87" s="5">
        <f>IF('Athletes - Gold'!F87+'Athletes - Silver'!F87+'Athletes - Bronze'!F87 &gt; 0, 'Athletes - Gold'!F87*'Medal values'!$B$1+'Athletes - Silver'!F87*'Medal values'!$B$2+'Athletes - Bronze'!F87*'Medal values'!$B$3, "") + IF(AND(F$1 = E$1, E$2 = "Mixed"), 0.5*E87, 0) + IF(AND(F$1 = G$1, G$2 = "Mixed"), 0.5*G87, 0)</f>
        <v>0</v>
      </c>
      <c r="G87" s="5">
        <f>IF('Athletes - Gold'!G87+'Athletes - Silver'!G87+'Athletes - Bronze'!G87 &gt; 0, 'Athletes - Gold'!G87*'Medal values'!$B$1+'Athletes - Silver'!G87*'Medal values'!$B$2+'Athletes - Bronze'!G87*'Medal values'!$B$3, "") + IF(AND(G$1 = F$1, F$2 = "Mixed"), 0.5*F87, 0) + IF(AND(G$1 = H$1, H$2 = "Mixed"), 0.5*H87, 0)</f>
        <v>0</v>
      </c>
      <c r="H87" s="5">
        <f>IF('Athletes - Gold'!H87+'Athletes - Silver'!H87+'Athletes - Bronze'!H87 &gt; 0, 'Athletes - Gold'!H87*'Medal values'!$B$1+'Athletes - Silver'!H87*'Medal values'!$B$2+'Athletes - Bronze'!H87*'Medal values'!$B$3, "") + IF(AND(H$1 = G$1, G$2 = "Mixed"), 0.5*G87, 0) + IF(AND(H$1 = I$1, I$2 = "Mixed"), 0.5*I87, 0)</f>
        <v>0</v>
      </c>
      <c r="I87" s="5">
        <f>IF('Athletes - Gold'!I87+'Athletes - Silver'!I87+'Athletes - Bronze'!I87 &gt; 0, 'Athletes - Gold'!I87*'Medal values'!$B$1+'Athletes - Silver'!I87*'Medal values'!$B$2+'Athletes - Bronze'!I87*'Medal values'!$B$3, "") + IF(AND(I$1 = H$1, H$2 = "Mixed"), 0.5*H87, 0) + IF(AND(I$1 = J$1, J$2 = "Mixed"), 0.5*J87, 0)</f>
        <v>0</v>
      </c>
      <c r="J87" s="5">
        <f>IF('Athletes - Gold'!J87+'Athletes - Silver'!J87+'Athletes - Bronze'!J87 &gt; 0, 'Athletes - Gold'!J87*'Medal values'!$B$1+'Athletes - Silver'!J87*'Medal values'!$B$2+'Athletes - Bronze'!J87*'Medal values'!$B$3, "") + IF(AND(J$1 = I$1, I$2 = "Mixed"), 0.5*I87, 0) + IF(AND(J$1 = K$1, K$2 = "Mixed"), 0.5*K87, 0)</f>
        <v>0</v>
      </c>
      <c r="K87" s="5">
        <f>IF('Athletes - Gold'!K87+'Athletes - Silver'!K87+'Athletes - Bronze'!K87 &gt; 0, 'Athletes - Gold'!K87*'Medal values'!$B$1+'Athletes - Silver'!K87*'Medal values'!$B$2+'Athletes - Bronze'!K87*'Medal values'!$B$3, "") + IF(AND(K$1 = J$1, J$2 = "Mixed"), 0.5*J87, 0) + IF(AND(K$1 = L$1, L$2 = "Mixed"), 0.5*L87, 0)</f>
        <v>0</v>
      </c>
      <c r="L87" s="5">
        <f>IF('Athletes - Gold'!L87+'Athletes - Silver'!L87+'Athletes - Bronze'!L87 &gt; 0, 'Athletes - Gold'!L87*'Medal values'!$B$1+'Athletes - Silver'!L87*'Medal values'!$B$2+'Athletes - Bronze'!L87*'Medal values'!$B$3, "") + IF(AND(L$1 = K$1, K$2 = "Mixed"), 0.5*K87, 0) + IF(AND(L$1 = M$1, M$2 = "Mixed"), 0.5*M87, 0)</f>
        <v>0</v>
      </c>
      <c r="M87" s="5">
        <f>IF('Athletes - Gold'!M87+'Athletes - Silver'!M87+'Athletes - Bronze'!M87 &gt; 0, 'Athletes - Gold'!M87*'Medal values'!$B$1+'Athletes - Silver'!M87*'Medal values'!$B$2+'Athletes - Bronze'!M87*'Medal values'!$B$3, "") + IF(AND(M$1 = L$1, L$2 = "Mixed"), 0.5*L87, 0) + IF(AND(M$1 = N$1, N$2 = "Mixed"), 0.5*N87, 0)</f>
        <v>0</v>
      </c>
      <c r="N87" s="5">
        <f>IF('Athletes - Gold'!N87+'Athletes - Silver'!N87+'Athletes - Bronze'!N87 &gt; 0, 'Athletes - Gold'!N87*'Medal values'!$B$1+'Athletes - Silver'!N87*'Medal values'!$B$2+'Athletes - Bronze'!N87*'Medal values'!$B$3, "") + IF(AND(N$1 = M$1, M$2 = "Mixed"), 0.5*M87, 0) + IF(AND(N$1 = O$1, O$2 = "Mixed"), 0.5*O87, 0)</f>
        <v>0</v>
      </c>
      <c r="O87" s="5">
        <f>IF('Athletes - Gold'!O87+'Athletes - Silver'!O87+'Athletes - Bronze'!O87 &gt; 0, 'Athletes - Gold'!O87*'Medal values'!$B$1+'Athletes - Silver'!O87*'Medal values'!$B$2+'Athletes - Bronze'!O87*'Medal values'!$B$3, "") + IF(AND(O$1 = N$1, N$2 = "Mixed"), 0.5*N87, 0) + IF(AND(O$1 = P$1, P$2 = "Mixed"), 0.5*P87, 0)</f>
        <v>0</v>
      </c>
      <c r="P87" s="5">
        <f>IF('Athletes - Gold'!P87+'Athletes - Silver'!P87+'Athletes - Bronze'!P87 &gt; 0, 'Athletes - Gold'!P87*'Medal values'!$B$1+'Athletes - Silver'!P87*'Medal values'!$B$2+'Athletes - Bronze'!P87*'Medal values'!$B$3, "") + IF(AND(P$1 = O$1, O$2 = "Mixed"), 0.5*O87, 0) + IF(AND(P$1 = Q$1, Q$2 = "Mixed"), 0.5*Q87, 0)</f>
        <v>0</v>
      </c>
      <c r="Q87" s="5">
        <f>IF('Athletes - Gold'!Q87+'Athletes - Silver'!Q87+'Athletes - Bronze'!Q87 &gt; 0, 'Athletes - Gold'!Q87*'Medal values'!$B$1+'Athletes - Silver'!Q87*'Medal values'!$B$2+'Athletes - Bronze'!Q87*'Medal values'!$B$3, "") + IF(AND(Q$1 = P$1, P$2 = "Mixed"), 0.5*P87, 0) + IF(AND(Q$1 = R$1, R$2 = "Mixed"), 0.5*R87, 0)</f>
        <v>0</v>
      </c>
      <c r="R87" s="5">
        <f>IF('Athletes - Gold'!R87+'Athletes - Silver'!R87+'Athletes - Bronze'!R87 &gt; 0, 'Athletes - Gold'!R87*'Medal values'!$B$1+'Athletes - Silver'!R87*'Medal values'!$B$2+'Athletes - Bronze'!R87*'Medal values'!$B$3, "") + IF(AND(R$1 = Q$1, Q$2 = "Mixed"), 0.5*Q87, 0) + IF(AND(R$1 = S$1, S$2 = "Mixed"), 0.5*S87, 0)</f>
        <v>0</v>
      </c>
      <c r="S87" s="5">
        <f>IF('Athletes - Gold'!S87+'Athletes - Silver'!S87+'Athletes - Bronze'!S87 &gt; 0, 'Athletes - Gold'!S87*'Medal values'!$B$1+'Athletes - Silver'!S87*'Medal values'!$B$2+'Athletes - Bronze'!S87*'Medal values'!$B$3, "") + IF(AND(S$1 = R$1, R$2 = "Mixed"), 0.5*R87, 0) + IF(AND(S$1 = T$1, T$2 = "Mixed"), 0.5*T87, 0)</f>
        <v>0</v>
      </c>
      <c r="T87" s="5">
        <f>IF('Athletes - Gold'!T87+'Athletes - Silver'!T87+'Athletes - Bronze'!T87 &gt; 0, 'Athletes - Gold'!T87*'Medal values'!$B$1+'Athletes - Silver'!T87*'Medal values'!$B$2+'Athletes - Bronze'!T87*'Medal values'!$B$3, "") + IF(AND(T$1 = S$1, S$2 = "Mixed"), 0.5*S87, 0) + IF(AND(T$1 = U$1, U$2 = "Mixed"), 0.5*U87, 0)</f>
        <v>0</v>
      </c>
      <c r="U87" s="5">
        <f>IF('Athletes - Gold'!U87+'Athletes - Silver'!U87+'Athletes - Bronze'!U87 &gt; 0, 'Athletes - Gold'!U87*'Medal values'!$B$1+'Athletes - Silver'!U87*'Medal values'!$B$2+'Athletes - Bronze'!U87*'Medal values'!$B$3, "") + IF(AND(U$1 = T$1, T$2 = "Mixed"), 0.5*T87, 0) + IF(AND(U$1 = V$1, V$2 = "Mixed"), 0.5*V87, 0)</f>
        <v>0</v>
      </c>
      <c r="V87" s="5">
        <f>IF('Athletes - Gold'!V87+'Athletes - Silver'!V87+'Athletes - Bronze'!V87 &gt; 0, 'Athletes - Gold'!V87*'Medal values'!$B$1+'Athletes - Silver'!V87*'Medal values'!$B$2+'Athletes - Bronze'!V87*'Medal values'!$B$3, "") + IF(AND(V$1 = U$1, U$2 = "Mixed"), 0.5*U87, 0) + IF(AND(V$1 = W$1, W$2 = "Mixed"), 0.5*W87, 0)</f>
        <v>0</v>
      </c>
      <c r="W87" s="5">
        <f>IF('Athletes - Gold'!W87+'Athletes - Silver'!W87+'Athletes - Bronze'!W87 &gt; 0, 'Athletes - Gold'!W87*'Medal values'!$B$1+'Athletes - Silver'!W87*'Medal values'!$B$2+'Athletes - Bronze'!W87*'Medal values'!$B$3, "") + IF(AND(W$1 = V$1, V$2 = "Mixed"), 0.5*V87, 0) + IF(AND(W$1 = X$1, X$2 = "Mixed"), 0.5*X87, 0)</f>
        <v>1</v>
      </c>
      <c r="X87" s="5">
        <f>IF('Athletes - Gold'!X87+'Athletes - Silver'!X87+'Athletes - Bronze'!X87 &gt; 0, 'Athletes - Gold'!X87*'Medal values'!$B$1+'Athletes - Silver'!X87*'Medal values'!$B$2+'Athletes - Bronze'!X87*'Medal values'!$B$3, "") + IF(AND(X$1 = W$1, W$2 = "Mixed"), 0.5*W87, 0) + IF(AND(X$1 = Y$1, Y$2 = "Mixed"), 0.5*Y87, 0)</f>
        <v>0</v>
      </c>
      <c r="Y87" s="5">
        <f>IF('Athletes - Gold'!Y87+'Athletes - Silver'!Y87+'Athletes - Bronze'!Y87 &gt; 0, 'Athletes - Gold'!Y87*'Medal values'!$B$1+'Athletes - Silver'!Y87*'Medal values'!$B$2+'Athletes - Bronze'!Y87*'Medal values'!$B$3, "") + IF(AND(Y$1 = X$1, X$2 = "Mixed"), 0.5*X87, 0) + IF(AND(Y$1 = Z$1, Z$2 = "Mixed"), 0.5*Z87, 0)</f>
        <v>0</v>
      </c>
      <c r="Z87" s="5">
        <f>IF('Athletes - Gold'!Z87+'Athletes - Silver'!Z87+'Athletes - Bronze'!Z87 &gt; 0, 'Athletes - Gold'!Z87*'Medal values'!$B$1+'Athletes - Silver'!Z87*'Medal values'!$B$2+'Athletes - Bronze'!Z87*'Medal values'!$B$3, "") + IF(AND(Z$1 = Y$1, Y$2 = "Mixed"), 0.5*Y87, 0) + IF(AND(Z$1 = AA$1, AA$2 = "Mixed"), 0.5*AA87, 0)</f>
        <v>0</v>
      </c>
      <c r="AA87" s="5">
        <f>IF('Athletes - Gold'!AA87+'Athletes - Silver'!AA87+'Athletes - Bronze'!AA87 &gt; 0, 'Athletes - Gold'!AA87*'Medal values'!$B$1+'Athletes - Silver'!AA87*'Medal values'!$B$2+'Athletes - Bronze'!AA87*'Medal values'!$B$3, "") + IF(AND(AA$1 = Z$1, Z$2 = "Mixed"), 0.5*Z87, 0) + IF(AND(AA$1 = AB$1, AB$2 = "Mixed"), 0.5*AB87, 0)</f>
        <v>0</v>
      </c>
      <c r="AB87" s="5">
        <f>IF('Athletes - Gold'!AB87+'Athletes - Silver'!AB87+'Athletes - Bronze'!AB87 &gt; 0, 'Athletes - Gold'!AB87*'Medal values'!$B$1+'Athletes - Silver'!AB87*'Medal values'!$B$2+'Athletes - Bronze'!AB87*'Medal values'!$B$3, "") + IF(AND(AB$1 = AA$1, AA$2 = "Mixed"), 0.5*AA87, 0) + IF(AND(AB$1 = AC$1, AC$2 = "Mixed"), 0.5*AC87, 0)</f>
        <v>0</v>
      </c>
      <c r="AC87" s="5">
        <f>IF('Athletes - Gold'!AC87+'Athletes - Silver'!AC87+'Athletes - Bronze'!AC87 &gt; 0, 'Athletes - Gold'!AC87*'Medal values'!$B$1+'Athletes - Silver'!AC87*'Medal values'!$B$2+'Athletes - Bronze'!AC87*'Medal values'!$B$3, "") + IF(AND(AC$1 = AB$1, AB$2 = "Mixed"), 0.5*AB87, 0) + IF(AND(AC$1 = AD$1, AD$2 = "Mixed"), 0.5*AD87, 0)</f>
        <v>0</v>
      </c>
      <c r="AD87" s="5">
        <f>IF('Athletes - Gold'!AD87+'Athletes - Silver'!AD87+'Athletes - Bronze'!AD87 &gt; 0, 'Athletes - Gold'!AD87*'Medal values'!$B$1+'Athletes - Silver'!AD87*'Medal values'!$B$2+'Athletes - Bronze'!AD87*'Medal values'!$B$3, "") + IF(AND(AD$1 = AC$1, AC$2 = "Mixed"), 0.5*AC87, 0) + IF(AND(AD$1 = AE$1, AE$2 = "Mixed"), 0.5*AE87, 0)</f>
        <v>0</v>
      </c>
      <c r="AE87" s="5">
        <f>IF('Athletes - Gold'!AE87+'Athletes - Silver'!AE87+'Athletes - Bronze'!AE87 &gt; 0, 'Athletes - Gold'!AE87*'Medal values'!$B$1+'Athletes - Silver'!AE87*'Medal values'!$B$2+'Athletes - Bronze'!AE87*'Medal values'!$B$3, "") + IF(AND(AE$1 = AD$1, AD$2 = "Mixed"), 0.5*AD87, 0) + IF(AND(AE$1 = AF$1, AF$2 = "Mixed"), 0.5*AF87, 0)</f>
        <v>0</v>
      </c>
      <c r="AF87" s="5">
        <f>IF('Athletes - Gold'!AF87+'Athletes - Silver'!AF87+'Athletes - Bronze'!AF87 &gt; 0, 'Athletes - Gold'!AF87*'Medal values'!$B$1+'Athletes - Silver'!AF87*'Medal values'!$B$2+'Athletes - Bronze'!AF87*'Medal values'!$B$3, "") + IF(AND(AF$1 = AE$1, AE$2 = "Mixed"), 0.5*AE87, 0) + IF(AND(AF$1 = AG$1, AG$2 = "Mixed"), 0.5*AG87, 0)</f>
        <v>0</v>
      </c>
      <c r="AG87" s="5">
        <f>IF('Athletes - Gold'!AG87+'Athletes - Silver'!AG87+'Athletes - Bronze'!AG87 &gt; 0, 'Athletes - Gold'!AG87*'Medal values'!$B$1+'Athletes - Silver'!AG87*'Medal values'!$B$2+'Athletes - Bronze'!AG87*'Medal values'!$B$3, "") + IF(AND(AG$1 = AF$1, AF$2 = "Mixed"), 0.5*AF87, 0) + IF(AND(AG$1 = AH$1, AH$2 = "Mixed"), 0.5*AH87, 0)</f>
        <v>0</v>
      </c>
      <c r="AH87" s="5">
        <f>IF('Athletes - Gold'!AH87+'Athletes - Silver'!AH87+'Athletes - Bronze'!AH87 &gt; 0, 'Athletes - Gold'!AH87*'Medal values'!$B$1+'Athletes - Silver'!AH87*'Medal values'!$B$2+'Athletes - Bronze'!AH87*'Medal values'!$B$3, "") + IF(AND(AH$1 = AG$1, AG$2 = "Mixed"), 0.5*AG87, 0) + IF(AND(AH$1 = AI$1, AI$2 = "Mixed"), 0.5*AI87, 0)</f>
        <v>0</v>
      </c>
      <c r="AI87" s="5">
        <f>IF('Athletes - Gold'!AI87+'Athletes - Silver'!AI87+'Athletes - Bronze'!AI87 &gt; 0, 'Athletes - Gold'!AI87*'Medal values'!$B$1+'Athletes - Silver'!AI87*'Medal values'!$B$2+'Athletes - Bronze'!AI87*'Medal values'!$B$3, "") + IF(AND(AI$1 = AH$1, AH$2 = "Mixed"), 0.5*AH87, 0) + IF(AND(AI$1 = AJ$1, AJ$2 = "Mixed"), 0.5*AJ87, 0)</f>
        <v>0</v>
      </c>
      <c r="AJ87" s="5">
        <f>IF('Athletes - Gold'!AJ87+'Athletes - Silver'!AJ87+'Athletes - Bronze'!AJ87 &gt; 0, 'Athletes - Gold'!AJ87*'Medal values'!$B$1+'Athletes - Silver'!AJ87*'Medal values'!$B$2+'Athletes - Bronze'!AJ87*'Medal values'!$B$3, "") + IF(AND(AJ$1 = AI$1, AI$2 = "Mixed"), 0.5*AI87, 0) + IF(AND(AJ$1 = AK$1, AK$2 = "Mixed"), 0.5*AK87, 0)</f>
        <v>0</v>
      </c>
      <c r="AK87" s="5">
        <f>IF('Athletes - Gold'!AK87+'Athletes - Silver'!AK87+'Athletes - Bronze'!AK87 &gt; 0, 'Athletes - Gold'!AK87*'Medal values'!$B$1+'Athletes - Silver'!AK87*'Medal values'!$B$2+'Athletes - Bronze'!AK87*'Medal values'!$B$3, "") + IF(AND(AK$1 = AJ$1, AJ$2 = "Mixed"), 0.5*AJ87, 0) + IF(AND(AK$1 = AL$1, AL$2 = "Mixed"), 0.5*AL87, 0)</f>
        <v>0</v>
      </c>
      <c r="AL87" s="5">
        <f>IF('Athletes - Gold'!AL87+'Athletes - Silver'!AL87+'Athletes - Bronze'!AL87 &gt; 0, 'Athletes - Gold'!AL87*'Medal values'!$B$1+'Athletes - Silver'!AL87*'Medal values'!$B$2+'Athletes - Bronze'!AL87*'Medal values'!$B$3, "") + IF(AND(AL$1 = AK$1, AK$2 = "Mixed"), 0.5*AK87, 0) + IF(AND(AL$1 = AM$1, AM$2 = "Mixed"), 0.5*AM87, 0)</f>
        <v>0</v>
      </c>
      <c r="AM87" s="5">
        <f>IF('Athletes - Gold'!AM87+'Athletes - Silver'!AM87+'Athletes - Bronze'!AM87 &gt; 0, 'Athletes - Gold'!AM87*'Medal values'!$B$1+'Athletes - Silver'!AM87*'Medal values'!$B$2+'Athletes - Bronze'!AM87*'Medal values'!$B$3, "") + IF(AND(AM$1 = AL$1, AL$2 = "Mixed"), 0.5*AL87, 0) + IF(AND(AM$1 = AN$1, AN$2 = "Mixed"), 0.5*AN87, 0)</f>
        <v>0</v>
      </c>
      <c r="AN87" s="5">
        <f>IF('Athletes - Gold'!AN87+'Athletes - Silver'!AN87+'Athletes - Bronze'!AN87 &gt; 0, 'Athletes - Gold'!AN87*'Medal values'!$B$1+'Athletes - Silver'!AN87*'Medal values'!$B$2+'Athletes - Bronze'!AN87*'Medal values'!$B$3, "") + IF(AND(AN$1 = AM$1, AM$2 = "Mixed"), 0.5*AM87, 0) + IF(AND(AN$1 = AO$1, AO$2 = "Mixed"), 0.5*AO87, 0)</f>
        <v>0</v>
      </c>
      <c r="AO87" s="5">
        <f>IF('Athletes - Gold'!AO87+'Athletes - Silver'!AO87+'Athletes - Bronze'!AO87 &gt; 0, 'Athletes - Gold'!AO87*'Medal values'!$B$1+'Athletes - Silver'!AO87*'Medal values'!$B$2+'Athletes - Bronze'!AO87*'Medal values'!$B$3, "") + IF(AND(AO$1 = AN$1, AN$2 = "Mixed"), 0.5*AN87, 0) + IF(AND(AO$1 = AP$1, AP$2 = "Mixed"), 0.5*AP87, 0)</f>
        <v>0</v>
      </c>
      <c r="AP87" s="5">
        <f>IF('Athletes - Gold'!AP87+'Athletes - Silver'!AP87+'Athletes - Bronze'!AP87 &gt; 0, 'Athletes - Gold'!AP87*'Medal values'!$B$1+'Athletes - Silver'!AP87*'Medal values'!$B$2+'Athletes - Bronze'!AP87*'Medal values'!$B$3, "") + IF(AND(AP$1 = AO$1, AO$2 = "Mixed"), 0.5*AO87, 0) + IF(AND(AP$1 = AQ$1, AQ$2 = "Mixed"), 0.5*AQ87, 0)</f>
        <v>0</v>
      </c>
      <c r="AQ87" s="5">
        <f>IF('Athletes - Gold'!AQ87+'Athletes - Silver'!AQ87+'Athletes - Bronze'!AQ87 &gt; 0, 'Athletes - Gold'!AQ87*'Medal values'!$B$1+'Athletes - Silver'!AQ87*'Medal values'!$B$2+'Athletes - Bronze'!AQ87*'Medal values'!$B$3, "") + IF(AND(AQ$1 = AP$1, AP$2 = "Mixed"), 0.5*AP87, 0) + IF(AND(AQ$1 = AR$1, AR$2 = "Mixed"), 0.5*AR87, 0)</f>
        <v>0</v>
      </c>
      <c r="AR87" s="5">
        <f>IF('Athletes - Gold'!AR87+'Athletes - Silver'!AR87+'Athletes - Bronze'!AR87 &gt; 0, 'Athletes - Gold'!AR87*'Medal values'!$B$1+'Athletes - Silver'!AR87*'Medal values'!$B$2+'Athletes - Bronze'!AR87*'Medal values'!$B$3, "") + IF(AND(AR$1 = AQ$1, AQ$2 = "Mixed"), 0.5*AQ87, 0) + IF(AND(AR$1 = AS$1, AS$2 = "Mixed"), 0.5*AS87, 0)</f>
        <v>0</v>
      </c>
      <c r="AS87" s="5">
        <f>IF('Athletes - Gold'!AS87+'Athletes - Silver'!AS87+'Athletes - Bronze'!AS87 &gt; 0, 'Athletes - Gold'!AS87*'Medal values'!$B$1+'Athletes - Silver'!AS87*'Medal values'!$B$2+'Athletes - Bronze'!AS87*'Medal values'!$B$3, "") + IF(AND(AS$1 = AR$1, AR$2 = "Mixed"), 0.5*AR87, 0) + IF(AND(AS$1 = AT$1, AT$2 = "Mixed"), 0.5*AT87, 0)</f>
        <v>0</v>
      </c>
      <c r="AT87" s="5">
        <f>IF('Athletes - Gold'!AT87+'Athletes - Silver'!AT87+'Athletes - Bronze'!AT87 &gt; 0, 'Athletes - Gold'!AT87*'Medal values'!$B$1+'Athletes - Silver'!AT87*'Medal values'!$B$2+'Athletes - Bronze'!AT87*'Medal values'!$B$3, "") + IF(AND(AT$1 = AS$1, AS$2 = "Mixed"), 0.5*AS87, 0) + IF(AND(AT$1 = AU$1, AU$2 = "Mixed"), 0.5*AU87, 0)</f>
        <v>0</v>
      </c>
      <c r="AU87" s="5">
        <f>IF('Athletes - Gold'!AU87+'Athletes - Silver'!AU87+'Athletes - Bronze'!AU87 &gt; 0, 'Athletes - Gold'!AU87*'Medal values'!$B$1+'Athletes - Silver'!AU87*'Medal values'!$B$2+'Athletes - Bronze'!AU87*'Medal values'!$B$3, "") + IF(AND(AU$1 = AT$1, AT$2 = "Mixed"), 0.5*AT87, 0) + IF(AND(AU$1 = AV$1, AV$2 = "Mixed"), 0.5*AV87, 0)</f>
        <v>0</v>
      </c>
      <c r="AV87" s="5">
        <f>IF('Athletes - Gold'!AV87+'Athletes - Silver'!AV87+'Athletes - Bronze'!AV87 &gt; 0, 'Athletes - Gold'!AV87*'Medal values'!$B$1+'Athletes - Silver'!AV87*'Medal values'!$B$2+'Athletes - Bronze'!AV87*'Medal values'!$B$3, "") + IF(AND(AV$1 = AU$1, AU$2 = "Mixed"), 0.5*AU87, 0) + IF(AND(AV$1 = AW$1, AW$2 = "Mixed"), 0.5*AW87, 0)</f>
        <v>0</v>
      </c>
      <c r="AW87" s="5">
        <f>IF('Athletes - Gold'!AW87+'Athletes - Silver'!AW87+'Athletes - Bronze'!AW87 &gt; 0, 'Athletes - Gold'!AW87*'Medal values'!$B$1+'Athletes - Silver'!AW87*'Medal values'!$B$2+'Athletes - Bronze'!AW87*'Medal values'!$B$3, "") + IF(AND(AW$1 = AV$1, AV$2 = "Mixed"), 0.5*AV87, 0) + IF(AND(AW$1 = AX$1, AX$2 = "Mixed"), 0.5*AX87, 0)</f>
        <v>0</v>
      </c>
      <c r="AX87" s="5">
        <f>IF('Athletes - Gold'!AX87+'Athletes - Silver'!AX87+'Athletes - Bronze'!AX87 &gt; 0, 'Athletes - Gold'!AX87*'Medal values'!$B$1+'Athletes - Silver'!AX87*'Medal values'!$B$2+'Athletes - Bronze'!AX87*'Medal values'!$B$3, "") + IF(AND(AX$1 = AW$1, AW$2 = "Mixed"), 0.5*AW87, 0) + IF(AND(AX$1 = AY$1, AY$2 = "Mixed"), 0.5*AY87, 0)</f>
        <v>0</v>
      </c>
      <c r="AY87" s="5">
        <f>IF('Athletes - Gold'!AY87+'Athletes - Silver'!AY87+'Athletes - Bronze'!AY87 &gt; 0, 'Athletes - Gold'!AY87*'Medal values'!$B$1+'Athletes - Silver'!AY87*'Medal values'!$B$2+'Athletes - Bronze'!AY87*'Medal values'!$B$3, "") + IF(AND(AY$1 = AX$1, AX$2 = "Mixed"), 0.5*AX87, 0) + IF(AND(AY$1 = AZ$1, AZ$2 = "Mixed"), 0.5*AZ87, 0)</f>
        <v>0</v>
      </c>
      <c r="AZ87" s="5">
        <f>IF('Athletes - Gold'!AZ87+'Athletes - Silver'!AZ87+'Athletes - Bronze'!AZ87 &gt; 0, 'Athletes - Gold'!AZ87*'Medal values'!$B$1+'Athletes - Silver'!AZ87*'Medal values'!$B$2+'Athletes - Bronze'!AZ87*'Medal values'!$B$3, "") + IF(AND(AZ$1 = AY$1, AY$2 = "Mixed"), 0.5*AY87, 0) + IF(AND(AZ$1 = BA$1, BA$2 = "Mixed"), 0.5*BA87, 0)</f>
        <v>0</v>
      </c>
      <c r="BA87" s="5">
        <f>IF('Athletes - Gold'!BA87+'Athletes - Silver'!BA87+'Athletes - Bronze'!BA87 &gt; 0, 'Athletes - Gold'!BA87*'Medal values'!$B$1+'Athletes - Silver'!BA87*'Medal values'!$B$2+'Athletes - Bronze'!BA87*'Medal values'!$B$3, "") + IF(AND(BA$1 = AZ$1, AZ$2 = "Mixed"), 0.5*AZ87, 0) + IF(AND(BA$1 = BB$1, BB$2 = "Mixed"), 0.5*BB87, 0)</f>
        <v>0</v>
      </c>
      <c r="BB87" s="5">
        <f>IF('Athletes - Gold'!BB87+'Athletes - Silver'!BB87+'Athletes - Bronze'!BB87 &gt; 0, 'Athletes - Gold'!BB87*'Medal values'!$B$1+'Athletes - Silver'!BB87*'Medal values'!$B$2+'Athletes - Bronze'!BB87*'Medal values'!$B$3, "") + IF(AND(BB$1 = BA$1, BA$2 = "Mixed"), 0.5*BA87, 0) + IF(AND(BB$1 = BC$1, BC$2 = "Mixed"), 0.5*BC87, 0)</f>
        <v>0</v>
      </c>
      <c r="BC87" s="5">
        <f>IF('Athletes - Gold'!BC87+'Athletes - Silver'!BC87+'Athletes - Bronze'!BC87 &gt; 0, 'Athletes - Gold'!BC87*'Medal values'!$B$1+'Athletes - Silver'!BC87*'Medal values'!$B$2+'Athletes - Bronze'!BC87*'Medal values'!$B$3, "") + IF(AND(BC$1 = BB$1, BB$2 = "Mixed"), 0.5*BB87, 0) + IF(AND(BC$1 = BD$1, BD$2 = "Mixed"), 0.5*BD87, 0)</f>
        <v>0</v>
      </c>
      <c r="BD87" s="5">
        <f>IF('Athletes - Gold'!BD87+'Athletes - Silver'!BD87+'Athletes - Bronze'!BD87 &gt; 0, 'Athletes - Gold'!BD87*'Medal values'!$B$1+'Athletes - Silver'!BD87*'Medal values'!$B$2+'Athletes - Bronze'!BD87*'Medal values'!$B$3, "") + IF(AND(BD$1 = BC$1, BC$2 = "Mixed"), 0.5*BC87, 0) + IF(AND(BD$1 = BE$1, BE$2 = "Mixed"), 0.5*BE87, 0)</f>
        <v>0</v>
      </c>
      <c r="BE87" s="5">
        <f>IF('Athletes - Gold'!BE87+'Athletes - Silver'!BE87+'Athletes - Bronze'!BE87 &gt; 0, 'Athletes - Gold'!BE87*'Medal values'!$B$1+'Athletes - Silver'!BE87*'Medal values'!$B$2+'Athletes - Bronze'!BE87*'Medal values'!$B$3, "") + IF(AND(BE$1 = BD$1, BD$2 = "Mixed"), 0.5*BD87, 0) + IF(AND(BE$1 = BF$1, BF$2 = "Mixed"), 0.5*BF87, 0)</f>
        <v>0</v>
      </c>
      <c r="BF87" s="5">
        <f>IF('Athletes - Gold'!BF87+'Athletes - Silver'!BF87+'Athletes - Bronze'!BF87 &gt; 0, 'Athletes - Gold'!BF87*'Medal values'!$B$1+'Athletes - Silver'!BF87*'Medal values'!$B$2+'Athletes - Bronze'!BF87*'Medal values'!$B$3, "") + IF(AND(BF$1 = BE$1, BE$2 = "Mixed"), 0.5*BE87, 0) + IF(AND(BF$1 = BG$1, BG$2 = "Mixed"), 0.5*BG87, 0)</f>
        <v>0</v>
      </c>
      <c r="BG87" s="5">
        <f>IF('Athletes - Gold'!BG87+'Athletes - Silver'!BG87+'Athletes - Bronze'!BG87 &gt; 0, 'Athletes - Gold'!BG87*'Medal values'!$B$1+'Athletes - Silver'!BG87*'Medal values'!$B$2+'Athletes - Bronze'!BG87*'Medal values'!$B$3, "") + IF(AND(BG$1 = BF$1, BF$2 = "Mixed"), 0.5*BF87, 0) + IF(AND(BG$1 = BH$1, BH$2 = "Mixed"), 0.5*BH87, 0)</f>
        <v>0</v>
      </c>
      <c r="BH87" s="5">
        <f>IF('Athletes - Gold'!BH87+'Athletes - Silver'!BH87+'Athletes - Bronze'!BH87 &gt; 0, 'Athletes - Gold'!BH87*'Medal values'!$B$1+'Athletes - Silver'!BH87*'Medal values'!$B$2+'Athletes - Bronze'!BH87*'Medal values'!$B$3, "") + IF(AND(BH$1 = BG$1, BG$2 = "Mixed"), 0.5*BG87, 0) + IF(AND(BH$1 = BI$1, BI$2 = "Mixed"), 0.5*BI87, 0)</f>
        <v>0</v>
      </c>
      <c r="BI87" s="5">
        <f>IF('Athletes - Gold'!BI87+'Athletes - Silver'!BI87+'Athletes - Bronze'!BI87 &gt; 0, 'Athletes - Gold'!BI87*'Medal values'!$B$1+'Athletes - Silver'!BI87*'Medal values'!$B$2+'Athletes - Bronze'!BI87*'Medal values'!$B$3, "") + IF(AND(BI$1 = BH$1, BH$2 = "Mixed"), 0.5*BH87, 0) + IF(AND(BI$1 = BJ$1, BJ$2 = "Mixed"), 0.5*BJ87, 0)</f>
        <v>0</v>
      </c>
      <c r="BJ87" s="5">
        <f>IF('Athletes - Gold'!BJ87+'Athletes - Silver'!BJ87+'Athletes - Bronze'!BJ87 &gt; 0, 'Athletes - Gold'!BJ87*'Medal values'!$B$1+'Athletes - Silver'!BJ87*'Medal values'!$B$2+'Athletes - Bronze'!BJ87*'Medal values'!$B$3, "") + IF(AND(BJ$1 = BI$1, BI$2 = "Mixed"), 0.5*BI87, 0) + IF(AND(BJ$1 = BK$1, BK$2 = "Mixed"), 0.5*BK87, 0)</f>
        <v>0</v>
      </c>
      <c r="BK87" s="5">
        <f>IF('Athletes - Gold'!BK87+'Athletes - Silver'!BK87+'Athletes - Bronze'!BK87 &gt; 0, 'Athletes - Gold'!BK87*'Medal values'!$B$1+'Athletes - Silver'!BK87*'Medal values'!$B$2+'Athletes - Bronze'!BK87*'Medal values'!$B$3, "") + IF(AND(BK$1 = BJ$1, BJ$2 = "Mixed"), 0.5*BJ87, 0) + IF(AND(BK$1 = BL$1, BL$2 = "Mixed"), 0.5*BL87, 0)</f>
        <v>0</v>
      </c>
      <c r="BL87" s="5">
        <f>IF('Athletes - Gold'!BL87+'Athletes - Silver'!BL87+'Athletes - Bronze'!BL87 &gt; 0, 'Athletes - Gold'!BL87*'Medal values'!$B$1+'Athletes - Silver'!BL87*'Medal values'!$B$2+'Athletes - Bronze'!BL87*'Medal values'!$B$3, "") + IF(AND(BL$1 = BK$1, BK$2 = "Mixed"), 0.5*BK87, 0) + IF(AND(BL$1 = BM$1, BM$2 = "Mixed"), 0.5*BM87, 0)</f>
        <v>0</v>
      </c>
      <c r="BM87" s="5">
        <f>IF('Athletes - Gold'!BM87+'Athletes - Silver'!BM87+'Athletes - Bronze'!BM87 &gt; 0, 'Athletes - Gold'!BM87*'Medal values'!$B$1+'Athletes - Silver'!BM87*'Medal values'!$B$2+'Athletes - Bronze'!BM87*'Medal values'!$B$3, "") + IF(AND(BM$1 = BL$1, BL$2 = "Mixed"), 0.5*BL87, 0) + IF(AND(BM$1 = BN$1, BN$2 = "Mixed"), 0.5*BN87, 0)</f>
        <v>0</v>
      </c>
      <c r="BN87" s="5">
        <f>IF('Athletes - Gold'!BN87+'Athletes - Silver'!BN87+'Athletes - Bronze'!BN87 &gt; 0, 'Athletes - Gold'!BN87*'Medal values'!$B$1+'Athletes - Silver'!BN87*'Medal values'!$B$2+'Athletes - Bronze'!BN87*'Medal values'!$B$3, "") + IF(AND(BN$1 = BM$1, BM$2 = "Mixed"), 0.5*BM87, 0) + IF(AND(BN$1 = BO$1, BO$2 = "Mixed"), 0.5*BO87, 0)</f>
        <v>0</v>
      </c>
      <c r="BO87" s="5">
        <f>IF('Athletes - Gold'!BO87+'Athletes - Silver'!BO87+'Athletes - Bronze'!BO87 &gt; 0, 'Athletes - Gold'!BO87*'Medal values'!$B$1+'Athletes - Silver'!BO87*'Medal values'!$B$2+'Athletes - Bronze'!BO87*'Medal values'!$B$3, "") + IF(AND(BO$1 = BN$1, BN$2 = "Mixed"), 0.5*BN87, 0) + IF(AND(BO$1 = BP$1, BP$2 = "Mixed"), 0.5*BP87, 0)</f>
        <v>0</v>
      </c>
      <c r="BP87" s="5">
        <f>IF('Athletes - Gold'!BP87+'Athletes - Silver'!BP87+'Athletes - Bronze'!BP87 &gt; 0, 'Athletes - Gold'!BP87*'Medal values'!$B$1+'Athletes - Silver'!BP87*'Medal values'!$B$2+'Athletes - Bronze'!BP87*'Medal values'!$B$3, "") + IF(AND(BP$1 = BO$1, BO$2 = "Mixed"), 0.5*BO87, 0) + IF(AND(BP$1 = BQ$1, BQ$2 = "Mixed"), 0.5*BQ87, 0)</f>
        <v>0</v>
      </c>
      <c r="BQ87" s="5">
        <f>IF('Athletes - Gold'!BQ87+'Athletes - Silver'!BQ87+'Athletes - Bronze'!BQ87 &gt; 0, 'Athletes - Gold'!BQ87*'Medal values'!$B$1+'Athletes - Silver'!BQ87*'Medal values'!$B$2+'Athletes - Bronze'!BQ87*'Medal values'!$B$3, "") + IF(AND(BQ$1 = BP$1, BP$2 = "Mixed"), 0.5*BP87, 0) + IF(AND(BQ$1 = BR$1, BR$2 = "Mixed"), 0.5*BR87, 0)</f>
        <v>0</v>
      </c>
      <c r="BR87" s="5">
        <f>IF('Athletes - Gold'!BR87+'Athletes - Silver'!BR87+'Athletes - Bronze'!BR87 &gt; 0, 'Athletes - Gold'!BR87*'Medal values'!$B$1+'Athletes - Silver'!BR87*'Medal values'!$B$2+'Athletes - Bronze'!BR87*'Medal values'!$B$3, "") + IF(AND(BR$1 = BQ$1, BQ$2 = "Mixed"), 0.5*BQ87, 0) + IF(AND(BR$1 = BS$1, BS$2 = "Mixed"), 0.5*BS87, 0)</f>
        <v>0</v>
      </c>
      <c r="BS87" s="5">
        <f>IF('Athletes - Gold'!BS87+'Athletes - Silver'!BS87+'Athletes - Bronze'!BS87 &gt; 0, 'Athletes - Gold'!BS87*'Medal values'!$B$1+'Athletes - Silver'!BS87*'Medal values'!$B$2+'Athletes - Bronze'!BS87*'Medal values'!$B$3, "") + IF(AND(BS$1 = BR$1, BR$2 = "Mixed"), 0.5*BR87, 0) + IF(AND(BS$1 = BT$1, BT$2 = "Mixed"), 0.5*BT87, 0)</f>
        <v>0</v>
      </c>
      <c r="BT87" s="5">
        <f>IF('Athletes - Gold'!BT87+'Athletes - Silver'!BT87+'Athletes - Bronze'!BT87 &gt; 0, 'Athletes - Gold'!BT87*'Medal values'!$B$1+'Athletes - Silver'!BT87*'Medal values'!$B$2+'Athletes - Bronze'!BT87*'Medal values'!$B$3, "") + IF(AND(BT$1 = BS$1, BS$2 = "Mixed"), 0.5*BS87, 0) + IF(AND(BT$1 = BU$1, BU$2 = "Mixed"), 0.5*BU87, 0)</f>
        <v>0</v>
      </c>
      <c r="BU87" s="5">
        <f>IF('Athletes - Gold'!BU87+'Athletes - Silver'!BU87+'Athletes - Bronze'!BU87 &gt; 0, 'Athletes - Gold'!BU87*'Medal values'!$B$1+'Athletes - Silver'!BU87*'Medal values'!$B$2+'Athletes - Bronze'!BU87*'Medal values'!$B$3, "") + IF(AND(BU$1 = BT$1, BT$2 = "Mixed"), 0.5*BT87, 0) + IF(AND(BU$1 = BV$1, BV$2 = "Mixed"), 0.5*BV87, 0)</f>
        <v>0</v>
      </c>
      <c r="BV87" s="5">
        <f>IF('Athletes - Gold'!BV87+'Athletes - Silver'!BV87+'Athletes - Bronze'!BV87 &gt; 0, 'Athletes - Gold'!BV87*'Medal values'!$B$1+'Athletes - Silver'!BV87*'Medal values'!$B$2+'Athletes - Bronze'!BV87*'Medal values'!$B$3, "") + IF(AND(BV$1 = BU$1, BU$2 = "Mixed"), 0.5*BU87, 0) + IF(AND(BV$1 = BW$1, BW$2 = "Mixed"), 0.5*BW87, 0)</f>
        <v>0</v>
      </c>
      <c r="BW87" s="5">
        <f>IF('Athletes - Gold'!BW87+'Athletes - Silver'!BW87+'Athletes - Bronze'!BW87 &gt; 0, 'Athletes - Gold'!BW87*'Medal values'!$B$1+'Athletes - Silver'!BW87*'Medal values'!$B$2+'Athletes - Bronze'!BW87*'Medal values'!$B$3, "") + IF(AND(BW$1 = BV$1, BV$2 = "Mixed"), 0.5*BV87, 0) + IF(AND(BW$1 = BX$1, BX$2 = "Mixed"), 0.5*BX87, 0)</f>
        <v>0</v>
      </c>
      <c r="BX87" s="5">
        <f>IF('Athletes - Gold'!BX87+'Athletes - Silver'!BX87+'Athletes - Bronze'!BX87 &gt; 0, 'Athletes - Gold'!BX87*'Medal values'!$B$1+'Athletes - Silver'!BX87*'Medal values'!$B$2+'Athletes - Bronze'!BX87*'Medal values'!$B$3, "") + IF(AND(BX$1 = BW$1, BW$2 = "Mixed"), 0.5*BW87, 0) + IF(AND(BX$1 = BY$1, BY$2 = "Mixed"), 0.5*BY87, 0)</f>
        <v>0</v>
      </c>
      <c r="BY87" s="5">
        <f>IF('Athletes - Gold'!BY87+'Athletes - Silver'!BY87+'Athletes - Bronze'!BY87 &gt; 0, 'Athletes - Gold'!BY87*'Medal values'!$B$1+'Athletes - Silver'!BY87*'Medal values'!$B$2+'Athletes - Bronze'!BY87*'Medal values'!$B$3, "") + IF(AND(BY$1 = BX$1, BX$2 = "Mixed"), 0.5*BX87, 0) + IF(AND(BY$1 = BZ$1, BZ$2 = "Mixed"), 0.5*BZ87, 0)</f>
        <v>0</v>
      </c>
      <c r="BZ87" s="5">
        <f>IF('Athletes - Gold'!BZ87+'Athletes - Silver'!BZ87+'Athletes - Bronze'!BZ87 &gt; 0, 'Athletes - Gold'!BZ87*'Medal values'!$B$1+'Athletes - Silver'!BZ87*'Medal values'!$B$2+'Athletes - Bronze'!BZ87*'Medal values'!$B$3, "") + IF(AND(BZ$1 = BY$1, BY$2 = "Mixed"), 0.5*BY87, 0) + IF(AND(BZ$1 = CA$1, CA$2 = "Mixed"), 0.5*CA87, 0)</f>
        <v>0</v>
      </c>
      <c r="CA87" s="5">
        <f>IF('Athletes - Gold'!CA87+'Athletes - Silver'!CA87+'Athletes - Bronze'!CA87 &gt; 0, 'Athletes - Gold'!CA87*'Medal values'!$B$1+'Athletes - Silver'!CA87*'Medal values'!$B$2+'Athletes - Bronze'!CA87*'Medal values'!$B$3, "") + IF(AND(CA$1 = BZ$1, BZ$2 = "Mixed"), 0.5*BZ87, 0) + IF(AND(CA$1 = CB$1, CB$2 = "Mixed"), 0.5*CB87, 0)</f>
        <v>0</v>
      </c>
      <c r="CB87" s="5">
        <f>IF('Athletes - Gold'!CB87+'Athletes - Silver'!CB87+'Athletes - Bronze'!CB87 &gt; 0, 'Athletes - Gold'!CB87*'Medal values'!$B$1+'Athletes - Silver'!CB87*'Medal values'!$B$2+'Athletes - Bronze'!CB87*'Medal values'!$B$3, "") + IF(AND(CB$1 = CA$1, CA$2 = "Mixed"), 0.5*CA87, 0) + IF(AND(CB$1 = CC$1, CC$2 = "Mixed"), 0.5*CC87, 0)</f>
        <v>0</v>
      </c>
      <c r="CC87" s="5">
        <f>IF('Athletes - Gold'!CC87+'Athletes - Silver'!CC87+'Athletes - Bronze'!CC87 &gt; 0, 'Athletes - Gold'!CC87*'Medal values'!$B$1+'Athletes - Silver'!CC87*'Medal values'!$B$2+'Athletes - Bronze'!CC87*'Medal values'!$B$3, "") + IF(AND(CC$1 = CB$1, CB$2 = "Mixed"), 0.5*CB87, 0) + IF(AND(CC$1 = CD$1, CD$2 = "Mixed"), 0.5*CD87, 0)</f>
        <v>0</v>
      </c>
      <c r="CD87" s="5">
        <f>IF('Athletes - Gold'!CD87+'Athletes - Silver'!CD87+'Athletes - Bronze'!CD87 &gt; 0, 'Athletes - Gold'!CD87*'Medal values'!$B$1+'Athletes - Silver'!CD87*'Medal values'!$B$2+'Athletes - Bronze'!CD87*'Medal values'!$B$3, "") + IF(AND(CD$1 = CC$1, CC$2 = "Mixed"), 0.5*CC87, 0) + IF(AND(CD$1 = CE$1, CE$2 = "Mixed"), 0.5*CE87, 0)</f>
        <v>0</v>
      </c>
      <c r="CE87" s="5">
        <f>IF('Athletes - Gold'!CE87+'Athletes - Silver'!CE87+'Athletes - Bronze'!CE87 &gt; 0, 'Athletes - Gold'!CE87*'Medal values'!$B$1+'Athletes - Silver'!CE87*'Medal values'!$B$2+'Athletes - Bronze'!CE87*'Medal values'!$B$3, "") + IF(AND(CE$1 = CD$1, CD$2 = "Mixed"), 0.5*CD87, 0) + IF(AND(CE$1 = CF$1, CF$2 = "Mixed"), 0.5*CF87, 0)</f>
        <v>0</v>
      </c>
      <c r="CF87" s="5">
        <f>IF('Athletes - Gold'!CF87+'Athletes - Silver'!CF87+'Athletes - Bronze'!CF87 &gt; 0, 'Athletes - Gold'!CF87*'Medal values'!$B$1+'Athletes - Silver'!CF87*'Medal values'!$B$2+'Athletes - Bronze'!CF87*'Medal values'!$B$3, "") + IF(AND(CF$1 = CE$1, CE$2 = "Mixed"), 0.5*CE87, 0) + IF(AND(CF$1 = CG$1, CG$2 = "Mixed"), 0.5*CG87, 0)</f>
        <v>3.001</v>
      </c>
      <c r="CG87" s="5">
        <f>IF('Athletes - Gold'!CG87+'Athletes - Silver'!CG87+'Athletes - Bronze'!CG87 &gt; 0, 'Athletes - Gold'!CG87*'Medal values'!$B$1+'Athletes - Silver'!CG87*'Medal values'!$B$2+'Athletes - Bronze'!CG87*'Medal values'!$B$3, "") + IF(AND(CG$1 = CF$1, CF$2 = "Mixed"), 0.5*CF87, 0) + IF(AND(CG$1 = CH$1, CH$2 = "Mixed"), 0.5*CH87, 0)</f>
        <v>0</v>
      </c>
      <c r="CH87" s="5">
        <f>IF('Athletes - Gold'!CH87+'Athletes - Silver'!CH87+'Athletes - Bronze'!CH87 &gt; 0, 'Athletes - Gold'!CH87*'Medal values'!$B$1+'Athletes - Silver'!CH87*'Medal values'!$B$2+'Athletes - Bronze'!CH87*'Medal values'!$B$3, "") + IF(AND(CH$1 = CG$1, CG$2 = "Mixed"), 0.5*CG87, 0) + IF(AND(CH$1 = CI$1, CI$2 = "Mixed"), 0.5*CI87, 0)</f>
        <v>0</v>
      </c>
      <c r="CI87" s="5">
        <f>IF('Athletes - Gold'!CI87+'Athletes - Silver'!CI87+'Athletes - Bronze'!CI87 &gt; 0, 'Athletes - Gold'!CI87*'Medal values'!$B$1+'Athletes - Silver'!CI87*'Medal values'!$B$2+'Athletes - Bronze'!CI87*'Medal values'!$B$3, "") + IF(AND(CI$1 = CH$1, CH$2 = "Mixed"), 0.5*CH87, 0) + IF(AND(CI$1 = CJ$1, CJ$2 = "Mixed"), 0.5*CJ87, 0)</f>
        <v>0</v>
      </c>
      <c r="CJ87" s="5">
        <f>IF('Athletes - Gold'!CJ87+'Athletes - Silver'!CJ87+'Athletes - Bronze'!CJ87 &gt; 0, 'Athletes - Gold'!CJ87*'Medal values'!$B$1+'Athletes - Silver'!CJ87*'Medal values'!$B$2+'Athletes - Bronze'!CJ87*'Medal values'!$B$3, "") + IF(AND(CJ$1 = CI$1, CI$2 = "Mixed"), 0.5*CI87, 0) + IF(AND(CJ$1 = CK$1, CK$2 = "Mixed"), 0.5*CK87, 0)</f>
        <v>0</v>
      </c>
      <c r="CK87" s="5">
        <f>IF('Athletes - Gold'!CK87+'Athletes - Silver'!CK87+'Athletes - Bronze'!CK87 &gt; 0, 'Athletes - Gold'!CK87*'Medal values'!$B$1+'Athletes - Silver'!CK87*'Medal values'!$B$2+'Athletes - Bronze'!CK87*'Medal values'!$B$3, "") + IF(AND(CK$1 = CJ$1, CJ$2 = "Mixed"), 0.5*CJ87, 0) + IF(AND(CK$1 = CL$1, CL$2 = "Mixed"), 0.5*CL87, 0)</f>
        <v>0</v>
      </c>
      <c r="CL87" s="5">
        <f>IF('Athletes - Gold'!CL87+'Athletes - Silver'!CL87+'Athletes - Bronze'!CL87 &gt; 0, 'Athletes - Gold'!CL87*'Medal values'!$B$1+'Athletes - Silver'!CL87*'Medal values'!$B$2+'Athletes - Bronze'!CL87*'Medal values'!$B$3, "") + IF(AND(CL$1 = CK$1, CK$2 = "Mixed"), 0.5*CK87, 0) + IF(AND(CL$1 = CM$1, CM$2 = "Mixed"), 0.5*CM87, 0)</f>
        <v>0</v>
      </c>
      <c r="CM87" s="5">
        <f>IF('Athletes - Gold'!CM87+'Athletes - Silver'!CM87+'Athletes - Bronze'!CM87 &gt; 0, 'Athletes - Gold'!CM87*'Medal values'!$B$1+'Athletes - Silver'!CM87*'Medal values'!$B$2+'Athletes - Bronze'!CM87*'Medal values'!$B$3, "") + IF(AND(CM$1 = CL$1, CL$2 = "Mixed"), 0.5*CL87, 0) + IF(AND(CM$1 = CN$1, CN$2 = "Mixed"), 0.5*CN87, 0)</f>
        <v>0</v>
      </c>
      <c r="CN87" s="5">
        <f>IF('Athletes - Gold'!CN87+'Athletes - Silver'!CN87+'Athletes - Bronze'!CN87 &gt; 0, 'Athletes - Gold'!CN87*'Medal values'!$B$1+'Athletes - Silver'!CN87*'Medal values'!$B$2+'Athletes - Bronze'!CN87*'Medal values'!$B$3, "") + IF(AND(CN$1 = CM$1, CM$2 = "Mixed"), 0.5*CM87, 0) + IF(AND(CN$1 = CO$1, CO$2 = "Mixed"), 0.5*CO87, 0)</f>
        <v>0</v>
      </c>
      <c r="CO87" s="5">
        <f>IF('Athletes - Gold'!CO87+'Athletes - Silver'!CO87+'Athletes - Bronze'!CO87 &gt; 0, 'Athletes - Gold'!CO87*'Medal values'!$B$1+'Athletes - Silver'!CO87*'Medal values'!$B$2+'Athletes - Bronze'!CO87*'Medal values'!$B$3, "") + IF(AND(CO$1 = CN$1, CN$2 = "Mixed"), 0.5*CN87, 0) + IF(AND(CO$1 = CP$1, CP$2 = "Mixed"), 0.5*CP87, 0)</f>
        <v>0</v>
      </c>
      <c r="CP87" s="5">
        <f>IF('Athletes - Gold'!CP87+'Athletes - Silver'!CP87+'Athletes - Bronze'!CP87 &gt; 0, 'Athletes - Gold'!CP87*'Medal values'!$B$1+'Athletes - Silver'!CP87*'Medal values'!$B$2+'Athletes - Bronze'!CP87*'Medal values'!$B$3, "") + IF(AND(CP$1 = CO$1, CO$2 = "Mixed"), 0.5*CO87, 0) + IF(AND(CP$1 = CQ$1, CQ$2 = "Mixed"), 0.5*CQ87, 0)</f>
        <v>0</v>
      </c>
      <c r="CQ87" s="5">
        <f>IF('Athletes - Gold'!CQ87+'Athletes - Silver'!CQ87+'Athletes - Bronze'!CQ87 &gt; 0, 'Athletes - Gold'!CQ87*'Medal values'!$B$1+'Athletes - Silver'!CQ87*'Medal values'!$B$2+'Athletes - Bronze'!CQ87*'Medal values'!$B$3, "") + IF(AND(CQ$1 = CP$1, CP$2 = "Mixed"), 0.5*CP87, 0) + IF(AND(CQ$1 = CR$1, CR$2 = "Mixed"), 0.5*CR87, 0)</f>
        <v>0</v>
      </c>
      <c r="CR87" s="5">
        <f>IF('Athletes - Gold'!CR87+'Athletes - Silver'!CR87+'Athletes - Bronze'!CR87 &gt; 0, 'Athletes - Gold'!CR87*'Medal values'!$B$1+'Athletes - Silver'!CR87*'Medal values'!$B$2+'Athletes - Bronze'!CR87*'Medal values'!$B$3, "") + IF(AND(CR$1 = CQ$1, CQ$2 = "Mixed"), 0.5*CQ87, 0) + IF(AND(CR$1 = CS$1, CS$2 = "Mixed"), 0.5*CS87, 0)</f>
        <v>0</v>
      </c>
      <c r="CS87" s="5">
        <f>IF('Athletes - Gold'!CS87+'Athletes - Silver'!CS87+'Athletes - Bronze'!CS87 &gt; 0, 'Athletes - Gold'!CS87*'Medal values'!$B$1+'Athletes - Silver'!CS87*'Medal values'!$B$2+'Athletes - Bronze'!CS87*'Medal values'!$B$3, "") + IF(AND(CS$1 = CR$1, CR$2 = "Mixed"), 0.5*CR87, 0) + IF(AND(CS$1 = CT$1, CT$2 = "Mixed"), 0.5*CT87, 0)</f>
        <v>0</v>
      </c>
      <c r="CT87" s="5">
        <f>IF('Athletes - Gold'!CT87+'Athletes - Silver'!CT87+'Athletes - Bronze'!CT87 &gt; 0, 'Athletes - Gold'!CT87*'Medal values'!$B$1+'Athletes - Silver'!CT87*'Medal values'!$B$2+'Athletes - Bronze'!CT87*'Medal values'!$B$3, "") + IF(AND(CT$1 = CS$1, CS$2 = "Mixed"), 0.5*CS87, 0) + IF(AND(CT$1 = CU$1, CU$2 = "Mixed"), 0.5*CU87, 0)</f>
        <v>0</v>
      </c>
      <c r="CU87" s="5">
        <f>IF('Athletes - Gold'!CU87+'Athletes - Silver'!CU87+'Athletes - Bronze'!CU87 &gt; 0, 'Athletes - Gold'!CU87*'Medal values'!$B$1+'Athletes - Silver'!CU87*'Medal values'!$B$2+'Athletes - Bronze'!CU87*'Medal values'!$B$3, "") + IF(AND(CU$1 = CT$1, CT$2 = "Mixed"), 0.5*CT87, 0) + IF(AND(CU$1 = CV$1, CV$2 = "Mixed"), 0.5*CV87, 0)</f>
        <v>0</v>
      </c>
      <c r="CV87" s="5">
        <f>IF('Athletes - Gold'!CV87+'Athletes - Silver'!CV87+'Athletes - Bronze'!CV87 &gt; 0, 'Athletes - Gold'!CV87*'Medal values'!$B$1+'Athletes - Silver'!CV87*'Medal values'!$B$2+'Athletes - Bronze'!CV87*'Medal values'!$B$3, "") + IF(AND(CV$1 = CU$1, CU$2 = "Mixed"), 0.5*CU87, 0) + IF(AND(CV$1 = CW$1, CW$2 = "Mixed"), 0.5*CW87, 0)</f>
        <v>0</v>
      </c>
      <c r="CW87" s="5">
        <f t="shared" ref="CW87:CX87" si="86">SUMIF($B$2:$CV$2,CW$2, $B87:$CV87)</f>
        <v>0</v>
      </c>
      <c r="CX87" s="5">
        <f t="shared" si="86"/>
        <v>4.001</v>
      </c>
      <c r="CY87" s="5">
        <f t="shared" si="3"/>
        <v>4.001</v>
      </c>
    </row>
    <row r="88">
      <c r="A88" s="5" t="str">
        <f>Countries!A86</f>
        <v>TKM</v>
      </c>
      <c r="B88" s="5">
        <f>IF('Athletes - Gold'!B88+'Athletes - Silver'!B88+'Athletes - Bronze'!B88 &gt; 0, 'Athletes - Gold'!B88*'Medal values'!$B$1+'Athletes - Silver'!B88*'Medal values'!$B$2+'Athletes - Bronze'!B88*'Medal values'!$B$3, "") + IF(AND(B$1 = A$1, A$2 = "Mixed"), 0.5*A88, 0) + IF(AND(B$1 = C$1, C$2 = "Mixed"), 0.5*C88, 0)</f>
        <v>0</v>
      </c>
      <c r="C88" s="5">
        <f>IF('Athletes - Gold'!C88+'Athletes - Silver'!C88+'Athletes - Bronze'!C88 &gt; 0, 'Athletes - Gold'!C88*'Medal values'!$B$1+'Athletes - Silver'!C88*'Medal values'!$B$2+'Athletes - Bronze'!C88*'Medal values'!$B$3, "") + IF(AND(C$1 = B$1, B$2 = "Mixed"), 0.5*B88, 0) + IF(AND(C$1 = D$1, D$2 = "Mixed"), 0.5*D88, 0)</f>
        <v>0</v>
      </c>
      <c r="D88" s="5">
        <f>IF('Athletes - Gold'!D88+'Athletes - Silver'!D88+'Athletes - Bronze'!D88 &gt; 0, 'Athletes - Gold'!D88*'Medal values'!$B$1+'Athletes - Silver'!D88*'Medal values'!$B$2+'Athletes - Bronze'!D88*'Medal values'!$B$3, "") + IF(AND(D$1 = C$1, C$2 = "Mixed"), 0.5*C88, 0) + IF(AND(D$1 = E$1, E$2 = "Mixed"), 0.5*E88, 0)</f>
        <v>0</v>
      </c>
      <c r="E88" s="5">
        <f>IF('Athletes - Gold'!E88+'Athletes - Silver'!E88+'Athletes - Bronze'!E88 &gt; 0, 'Athletes - Gold'!E88*'Medal values'!$B$1+'Athletes - Silver'!E88*'Medal values'!$B$2+'Athletes - Bronze'!E88*'Medal values'!$B$3, "") + IF(AND(E$1 = D$1, D$2 = "Mixed"), 0.5*D88, 0) + IF(AND(E$1 = F$1, F$2 = "Mixed"), 0.5*F88, 0)</f>
        <v>0</v>
      </c>
      <c r="F88" s="5">
        <f>IF('Athletes - Gold'!F88+'Athletes - Silver'!F88+'Athletes - Bronze'!F88 &gt; 0, 'Athletes - Gold'!F88*'Medal values'!$B$1+'Athletes - Silver'!F88*'Medal values'!$B$2+'Athletes - Bronze'!F88*'Medal values'!$B$3, "") + IF(AND(F$1 = E$1, E$2 = "Mixed"), 0.5*E88, 0) + IF(AND(F$1 = G$1, G$2 = "Mixed"), 0.5*G88, 0)</f>
        <v>0</v>
      </c>
      <c r="G88" s="5">
        <f>IF('Athletes - Gold'!G88+'Athletes - Silver'!G88+'Athletes - Bronze'!G88 &gt; 0, 'Athletes - Gold'!G88*'Medal values'!$B$1+'Athletes - Silver'!G88*'Medal values'!$B$2+'Athletes - Bronze'!G88*'Medal values'!$B$3, "") + IF(AND(G$1 = F$1, F$2 = "Mixed"), 0.5*F88, 0) + IF(AND(G$1 = H$1, H$2 = "Mixed"), 0.5*H88, 0)</f>
        <v>0</v>
      </c>
      <c r="H88" s="5">
        <f>IF('Athletes - Gold'!H88+'Athletes - Silver'!H88+'Athletes - Bronze'!H88 &gt; 0, 'Athletes - Gold'!H88*'Medal values'!$B$1+'Athletes - Silver'!H88*'Medal values'!$B$2+'Athletes - Bronze'!H88*'Medal values'!$B$3, "") + IF(AND(H$1 = G$1, G$2 = "Mixed"), 0.5*G88, 0) + IF(AND(H$1 = I$1, I$2 = "Mixed"), 0.5*I88, 0)</f>
        <v>0</v>
      </c>
      <c r="I88" s="5">
        <f>IF('Athletes - Gold'!I88+'Athletes - Silver'!I88+'Athletes - Bronze'!I88 &gt; 0, 'Athletes - Gold'!I88*'Medal values'!$B$1+'Athletes - Silver'!I88*'Medal values'!$B$2+'Athletes - Bronze'!I88*'Medal values'!$B$3, "") + IF(AND(I$1 = H$1, H$2 = "Mixed"), 0.5*H88, 0) + IF(AND(I$1 = J$1, J$2 = "Mixed"), 0.5*J88, 0)</f>
        <v>0</v>
      </c>
      <c r="J88" s="5">
        <f>IF('Athletes - Gold'!J88+'Athletes - Silver'!J88+'Athletes - Bronze'!J88 &gt; 0, 'Athletes - Gold'!J88*'Medal values'!$B$1+'Athletes - Silver'!J88*'Medal values'!$B$2+'Athletes - Bronze'!J88*'Medal values'!$B$3, "") + IF(AND(J$1 = I$1, I$2 = "Mixed"), 0.5*I88, 0) + IF(AND(J$1 = K$1, K$2 = "Mixed"), 0.5*K88, 0)</f>
        <v>0</v>
      </c>
      <c r="K88" s="5">
        <f>IF('Athletes - Gold'!K88+'Athletes - Silver'!K88+'Athletes - Bronze'!K88 &gt; 0, 'Athletes - Gold'!K88*'Medal values'!$B$1+'Athletes - Silver'!K88*'Medal values'!$B$2+'Athletes - Bronze'!K88*'Medal values'!$B$3, "") + IF(AND(K$1 = J$1, J$2 = "Mixed"), 0.5*J88, 0) + IF(AND(K$1 = L$1, L$2 = "Mixed"), 0.5*L88, 0)</f>
        <v>0</v>
      </c>
      <c r="L88" s="5">
        <f>IF('Athletes - Gold'!L88+'Athletes - Silver'!L88+'Athletes - Bronze'!L88 &gt; 0, 'Athletes - Gold'!L88*'Medal values'!$B$1+'Athletes - Silver'!L88*'Medal values'!$B$2+'Athletes - Bronze'!L88*'Medal values'!$B$3, "") + IF(AND(L$1 = K$1, K$2 = "Mixed"), 0.5*K88, 0) + IF(AND(L$1 = M$1, M$2 = "Mixed"), 0.5*M88, 0)</f>
        <v>0</v>
      </c>
      <c r="M88" s="5">
        <f>IF('Athletes - Gold'!M88+'Athletes - Silver'!M88+'Athletes - Bronze'!M88 &gt; 0, 'Athletes - Gold'!M88*'Medal values'!$B$1+'Athletes - Silver'!M88*'Medal values'!$B$2+'Athletes - Bronze'!M88*'Medal values'!$B$3, "") + IF(AND(M$1 = L$1, L$2 = "Mixed"), 0.5*L88, 0) + IF(AND(M$1 = N$1, N$2 = "Mixed"), 0.5*N88, 0)</f>
        <v>0</v>
      </c>
      <c r="N88" s="5">
        <f>IF('Athletes - Gold'!N88+'Athletes - Silver'!N88+'Athletes - Bronze'!N88 &gt; 0, 'Athletes - Gold'!N88*'Medal values'!$B$1+'Athletes - Silver'!N88*'Medal values'!$B$2+'Athletes - Bronze'!N88*'Medal values'!$B$3, "") + IF(AND(N$1 = M$1, M$2 = "Mixed"), 0.5*M88, 0) + IF(AND(N$1 = O$1, O$2 = "Mixed"), 0.5*O88, 0)</f>
        <v>0</v>
      </c>
      <c r="O88" s="5">
        <f>IF('Athletes - Gold'!O88+'Athletes - Silver'!O88+'Athletes - Bronze'!O88 &gt; 0, 'Athletes - Gold'!O88*'Medal values'!$B$1+'Athletes - Silver'!O88*'Medal values'!$B$2+'Athletes - Bronze'!O88*'Medal values'!$B$3, "") + IF(AND(O$1 = N$1, N$2 = "Mixed"), 0.5*N88, 0) + IF(AND(O$1 = P$1, P$2 = "Mixed"), 0.5*P88, 0)</f>
        <v>0</v>
      </c>
      <c r="P88" s="5">
        <f>IF('Athletes - Gold'!P88+'Athletes - Silver'!P88+'Athletes - Bronze'!P88 &gt; 0, 'Athletes - Gold'!P88*'Medal values'!$B$1+'Athletes - Silver'!P88*'Medal values'!$B$2+'Athletes - Bronze'!P88*'Medal values'!$B$3, "") + IF(AND(P$1 = O$1, O$2 = "Mixed"), 0.5*O88, 0) + IF(AND(P$1 = Q$1, Q$2 = "Mixed"), 0.5*Q88, 0)</f>
        <v>0</v>
      </c>
      <c r="Q88" s="5">
        <f>IF('Athletes - Gold'!Q88+'Athletes - Silver'!Q88+'Athletes - Bronze'!Q88 &gt; 0, 'Athletes - Gold'!Q88*'Medal values'!$B$1+'Athletes - Silver'!Q88*'Medal values'!$B$2+'Athletes - Bronze'!Q88*'Medal values'!$B$3, "") + IF(AND(Q$1 = P$1, P$2 = "Mixed"), 0.5*P88, 0) + IF(AND(Q$1 = R$1, R$2 = "Mixed"), 0.5*R88, 0)</f>
        <v>0</v>
      </c>
      <c r="R88" s="5">
        <f>IF('Athletes - Gold'!R88+'Athletes - Silver'!R88+'Athletes - Bronze'!R88 &gt; 0, 'Athletes - Gold'!R88*'Medal values'!$B$1+'Athletes - Silver'!R88*'Medal values'!$B$2+'Athletes - Bronze'!R88*'Medal values'!$B$3, "") + IF(AND(R$1 = Q$1, Q$2 = "Mixed"), 0.5*Q88, 0) + IF(AND(R$1 = S$1, S$2 = "Mixed"), 0.5*S88, 0)</f>
        <v>0</v>
      </c>
      <c r="S88" s="5">
        <f>IF('Athletes - Gold'!S88+'Athletes - Silver'!S88+'Athletes - Bronze'!S88 &gt; 0, 'Athletes - Gold'!S88*'Medal values'!$B$1+'Athletes - Silver'!S88*'Medal values'!$B$2+'Athletes - Bronze'!S88*'Medal values'!$B$3, "") + IF(AND(S$1 = R$1, R$2 = "Mixed"), 0.5*R88, 0) + IF(AND(S$1 = T$1, T$2 = "Mixed"), 0.5*T88, 0)</f>
        <v>0</v>
      </c>
      <c r="T88" s="5">
        <f>IF('Athletes - Gold'!T88+'Athletes - Silver'!T88+'Athletes - Bronze'!T88 &gt; 0, 'Athletes - Gold'!T88*'Medal values'!$B$1+'Athletes - Silver'!T88*'Medal values'!$B$2+'Athletes - Bronze'!T88*'Medal values'!$B$3, "") + IF(AND(T$1 = S$1, S$2 = "Mixed"), 0.5*S88, 0) + IF(AND(T$1 = U$1, U$2 = "Mixed"), 0.5*U88, 0)</f>
        <v>0</v>
      </c>
      <c r="U88" s="5">
        <f>IF('Athletes - Gold'!U88+'Athletes - Silver'!U88+'Athletes - Bronze'!U88 &gt; 0, 'Athletes - Gold'!U88*'Medal values'!$B$1+'Athletes - Silver'!U88*'Medal values'!$B$2+'Athletes - Bronze'!U88*'Medal values'!$B$3, "") + IF(AND(U$1 = T$1, T$2 = "Mixed"), 0.5*T88, 0) + IF(AND(U$1 = V$1, V$2 = "Mixed"), 0.5*V88, 0)</f>
        <v>0</v>
      </c>
      <c r="V88" s="5">
        <f>IF('Athletes - Gold'!V88+'Athletes - Silver'!V88+'Athletes - Bronze'!V88 &gt; 0, 'Athletes - Gold'!V88*'Medal values'!$B$1+'Athletes - Silver'!V88*'Medal values'!$B$2+'Athletes - Bronze'!V88*'Medal values'!$B$3, "") + IF(AND(V$1 = U$1, U$2 = "Mixed"), 0.5*U88, 0) + IF(AND(V$1 = W$1, W$2 = "Mixed"), 0.5*W88, 0)</f>
        <v>0</v>
      </c>
      <c r="W88" s="5">
        <f>IF('Athletes - Gold'!W88+'Athletes - Silver'!W88+'Athletes - Bronze'!W88 &gt; 0, 'Athletes - Gold'!W88*'Medal values'!$B$1+'Athletes - Silver'!W88*'Medal values'!$B$2+'Athletes - Bronze'!W88*'Medal values'!$B$3, "") + IF(AND(W$1 = V$1, V$2 = "Mixed"), 0.5*V88, 0) + IF(AND(W$1 = X$1, X$2 = "Mixed"), 0.5*X88, 0)</f>
        <v>0</v>
      </c>
      <c r="X88" s="5">
        <f>IF('Athletes - Gold'!X88+'Athletes - Silver'!X88+'Athletes - Bronze'!X88 &gt; 0, 'Athletes - Gold'!X88*'Medal values'!$B$1+'Athletes - Silver'!X88*'Medal values'!$B$2+'Athletes - Bronze'!X88*'Medal values'!$B$3, "") + IF(AND(X$1 = W$1, W$2 = "Mixed"), 0.5*W88, 0) + IF(AND(X$1 = Y$1, Y$2 = "Mixed"), 0.5*Y88, 0)</f>
        <v>0</v>
      </c>
      <c r="Y88" s="5">
        <f>IF('Athletes - Gold'!Y88+'Athletes - Silver'!Y88+'Athletes - Bronze'!Y88 &gt; 0, 'Athletes - Gold'!Y88*'Medal values'!$B$1+'Athletes - Silver'!Y88*'Medal values'!$B$2+'Athletes - Bronze'!Y88*'Medal values'!$B$3, "") + IF(AND(Y$1 = X$1, X$2 = "Mixed"), 0.5*X88, 0) + IF(AND(Y$1 = Z$1, Z$2 = "Mixed"), 0.5*Z88, 0)</f>
        <v>0</v>
      </c>
      <c r="Z88" s="5">
        <f>IF('Athletes - Gold'!Z88+'Athletes - Silver'!Z88+'Athletes - Bronze'!Z88 &gt; 0, 'Athletes - Gold'!Z88*'Medal values'!$B$1+'Athletes - Silver'!Z88*'Medal values'!$B$2+'Athletes - Bronze'!Z88*'Medal values'!$B$3, "") + IF(AND(Z$1 = Y$1, Y$2 = "Mixed"), 0.5*Y88, 0) + IF(AND(Z$1 = AA$1, AA$2 = "Mixed"), 0.5*AA88, 0)</f>
        <v>0</v>
      </c>
      <c r="AA88" s="5">
        <f>IF('Athletes - Gold'!AA88+'Athletes - Silver'!AA88+'Athletes - Bronze'!AA88 &gt; 0, 'Athletes - Gold'!AA88*'Medal values'!$B$1+'Athletes - Silver'!AA88*'Medal values'!$B$2+'Athletes - Bronze'!AA88*'Medal values'!$B$3, "") + IF(AND(AA$1 = Z$1, Z$2 = "Mixed"), 0.5*Z88, 0) + IF(AND(AA$1 = AB$1, AB$2 = "Mixed"), 0.5*AB88, 0)</f>
        <v>0</v>
      </c>
      <c r="AB88" s="5">
        <f>IF('Athletes - Gold'!AB88+'Athletes - Silver'!AB88+'Athletes - Bronze'!AB88 &gt; 0, 'Athletes - Gold'!AB88*'Medal values'!$B$1+'Athletes - Silver'!AB88*'Medal values'!$B$2+'Athletes - Bronze'!AB88*'Medal values'!$B$3, "") + IF(AND(AB$1 = AA$1, AA$2 = "Mixed"), 0.5*AA88, 0) + IF(AND(AB$1 = AC$1, AC$2 = "Mixed"), 0.5*AC88, 0)</f>
        <v>0</v>
      </c>
      <c r="AC88" s="5">
        <f>IF('Athletes - Gold'!AC88+'Athletes - Silver'!AC88+'Athletes - Bronze'!AC88 &gt; 0, 'Athletes - Gold'!AC88*'Medal values'!$B$1+'Athletes - Silver'!AC88*'Medal values'!$B$2+'Athletes - Bronze'!AC88*'Medal values'!$B$3, "") + IF(AND(AC$1 = AB$1, AB$2 = "Mixed"), 0.5*AB88, 0) + IF(AND(AC$1 = AD$1, AD$2 = "Mixed"), 0.5*AD88, 0)</f>
        <v>0</v>
      </c>
      <c r="AD88" s="5">
        <f>IF('Athletes - Gold'!AD88+'Athletes - Silver'!AD88+'Athletes - Bronze'!AD88 &gt; 0, 'Athletes - Gold'!AD88*'Medal values'!$B$1+'Athletes - Silver'!AD88*'Medal values'!$B$2+'Athletes - Bronze'!AD88*'Medal values'!$B$3, "") + IF(AND(AD$1 = AC$1, AC$2 = "Mixed"), 0.5*AC88, 0) + IF(AND(AD$1 = AE$1, AE$2 = "Mixed"), 0.5*AE88, 0)</f>
        <v>0</v>
      </c>
      <c r="AE88" s="5">
        <f>IF('Athletes - Gold'!AE88+'Athletes - Silver'!AE88+'Athletes - Bronze'!AE88 &gt; 0, 'Athletes - Gold'!AE88*'Medal values'!$B$1+'Athletes - Silver'!AE88*'Medal values'!$B$2+'Athletes - Bronze'!AE88*'Medal values'!$B$3, "") + IF(AND(AE$1 = AD$1, AD$2 = "Mixed"), 0.5*AD88, 0) + IF(AND(AE$1 = AF$1, AF$2 = "Mixed"), 0.5*AF88, 0)</f>
        <v>0</v>
      </c>
      <c r="AF88" s="5">
        <f>IF('Athletes - Gold'!AF88+'Athletes - Silver'!AF88+'Athletes - Bronze'!AF88 &gt; 0, 'Athletes - Gold'!AF88*'Medal values'!$B$1+'Athletes - Silver'!AF88*'Medal values'!$B$2+'Athletes - Bronze'!AF88*'Medal values'!$B$3, "") + IF(AND(AF$1 = AE$1, AE$2 = "Mixed"), 0.5*AE88, 0) + IF(AND(AF$1 = AG$1, AG$2 = "Mixed"), 0.5*AG88, 0)</f>
        <v>0</v>
      </c>
      <c r="AG88" s="5">
        <f>IF('Athletes - Gold'!AG88+'Athletes - Silver'!AG88+'Athletes - Bronze'!AG88 &gt; 0, 'Athletes - Gold'!AG88*'Medal values'!$B$1+'Athletes - Silver'!AG88*'Medal values'!$B$2+'Athletes - Bronze'!AG88*'Medal values'!$B$3, "") + IF(AND(AG$1 = AF$1, AF$2 = "Mixed"), 0.5*AF88, 0) + IF(AND(AG$1 = AH$1, AH$2 = "Mixed"), 0.5*AH88, 0)</f>
        <v>0</v>
      </c>
      <c r="AH88" s="5">
        <f>IF('Athletes - Gold'!AH88+'Athletes - Silver'!AH88+'Athletes - Bronze'!AH88 &gt; 0, 'Athletes - Gold'!AH88*'Medal values'!$B$1+'Athletes - Silver'!AH88*'Medal values'!$B$2+'Athletes - Bronze'!AH88*'Medal values'!$B$3, "") + IF(AND(AH$1 = AG$1, AG$2 = "Mixed"), 0.5*AG88, 0) + IF(AND(AH$1 = AI$1, AI$2 = "Mixed"), 0.5*AI88, 0)</f>
        <v>0</v>
      </c>
      <c r="AI88" s="5">
        <f>IF('Athletes - Gold'!AI88+'Athletes - Silver'!AI88+'Athletes - Bronze'!AI88 &gt; 0, 'Athletes - Gold'!AI88*'Medal values'!$B$1+'Athletes - Silver'!AI88*'Medal values'!$B$2+'Athletes - Bronze'!AI88*'Medal values'!$B$3, "") + IF(AND(AI$1 = AH$1, AH$2 = "Mixed"), 0.5*AH88, 0) + IF(AND(AI$1 = AJ$1, AJ$2 = "Mixed"), 0.5*AJ88, 0)</f>
        <v>0</v>
      </c>
      <c r="AJ88" s="5">
        <f>IF('Athletes - Gold'!AJ88+'Athletes - Silver'!AJ88+'Athletes - Bronze'!AJ88 &gt; 0, 'Athletes - Gold'!AJ88*'Medal values'!$B$1+'Athletes - Silver'!AJ88*'Medal values'!$B$2+'Athletes - Bronze'!AJ88*'Medal values'!$B$3, "") + IF(AND(AJ$1 = AI$1, AI$2 = "Mixed"), 0.5*AI88, 0) + IF(AND(AJ$1 = AK$1, AK$2 = "Mixed"), 0.5*AK88, 0)</f>
        <v>0</v>
      </c>
      <c r="AK88" s="5">
        <f>IF('Athletes - Gold'!AK88+'Athletes - Silver'!AK88+'Athletes - Bronze'!AK88 &gt; 0, 'Athletes - Gold'!AK88*'Medal values'!$B$1+'Athletes - Silver'!AK88*'Medal values'!$B$2+'Athletes - Bronze'!AK88*'Medal values'!$B$3, "") + IF(AND(AK$1 = AJ$1, AJ$2 = "Mixed"), 0.5*AJ88, 0) + IF(AND(AK$1 = AL$1, AL$2 = "Mixed"), 0.5*AL88, 0)</f>
        <v>0</v>
      </c>
      <c r="AL88" s="5">
        <f>IF('Athletes - Gold'!AL88+'Athletes - Silver'!AL88+'Athletes - Bronze'!AL88 &gt; 0, 'Athletes - Gold'!AL88*'Medal values'!$B$1+'Athletes - Silver'!AL88*'Medal values'!$B$2+'Athletes - Bronze'!AL88*'Medal values'!$B$3, "") + IF(AND(AL$1 = AK$1, AK$2 = "Mixed"), 0.5*AK88, 0) + IF(AND(AL$1 = AM$1, AM$2 = "Mixed"), 0.5*AM88, 0)</f>
        <v>0</v>
      </c>
      <c r="AM88" s="5">
        <f>IF('Athletes - Gold'!AM88+'Athletes - Silver'!AM88+'Athletes - Bronze'!AM88 &gt; 0, 'Athletes - Gold'!AM88*'Medal values'!$B$1+'Athletes - Silver'!AM88*'Medal values'!$B$2+'Athletes - Bronze'!AM88*'Medal values'!$B$3, "") + IF(AND(AM$1 = AL$1, AL$2 = "Mixed"), 0.5*AL88, 0) + IF(AND(AM$1 = AN$1, AN$2 = "Mixed"), 0.5*AN88, 0)</f>
        <v>0</v>
      </c>
      <c r="AN88" s="5">
        <f>IF('Athletes - Gold'!AN88+'Athletes - Silver'!AN88+'Athletes - Bronze'!AN88 &gt; 0, 'Athletes - Gold'!AN88*'Medal values'!$B$1+'Athletes - Silver'!AN88*'Medal values'!$B$2+'Athletes - Bronze'!AN88*'Medal values'!$B$3, "") + IF(AND(AN$1 = AM$1, AM$2 = "Mixed"), 0.5*AM88, 0) + IF(AND(AN$1 = AO$1, AO$2 = "Mixed"), 0.5*AO88, 0)</f>
        <v>0</v>
      </c>
      <c r="AO88" s="5">
        <f>IF('Athletes - Gold'!AO88+'Athletes - Silver'!AO88+'Athletes - Bronze'!AO88 &gt; 0, 'Athletes - Gold'!AO88*'Medal values'!$B$1+'Athletes - Silver'!AO88*'Medal values'!$B$2+'Athletes - Bronze'!AO88*'Medal values'!$B$3, "") + IF(AND(AO$1 = AN$1, AN$2 = "Mixed"), 0.5*AN88, 0) + IF(AND(AO$1 = AP$1, AP$2 = "Mixed"), 0.5*AP88, 0)</f>
        <v>0</v>
      </c>
      <c r="AP88" s="5">
        <f>IF('Athletes - Gold'!AP88+'Athletes - Silver'!AP88+'Athletes - Bronze'!AP88 &gt; 0, 'Athletes - Gold'!AP88*'Medal values'!$B$1+'Athletes - Silver'!AP88*'Medal values'!$B$2+'Athletes - Bronze'!AP88*'Medal values'!$B$3, "") + IF(AND(AP$1 = AO$1, AO$2 = "Mixed"), 0.5*AO88, 0) + IF(AND(AP$1 = AQ$1, AQ$2 = "Mixed"), 0.5*AQ88, 0)</f>
        <v>0</v>
      </c>
      <c r="AQ88" s="5">
        <f>IF('Athletes - Gold'!AQ88+'Athletes - Silver'!AQ88+'Athletes - Bronze'!AQ88 &gt; 0, 'Athletes - Gold'!AQ88*'Medal values'!$B$1+'Athletes - Silver'!AQ88*'Medal values'!$B$2+'Athletes - Bronze'!AQ88*'Medal values'!$B$3, "") + IF(AND(AQ$1 = AP$1, AP$2 = "Mixed"), 0.5*AP88, 0) + IF(AND(AQ$1 = AR$1, AR$2 = "Mixed"), 0.5*AR88, 0)</f>
        <v>0</v>
      </c>
      <c r="AR88" s="5">
        <f>IF('Athletes - Gold'!AR88+'Athletes - Silver'!AR88+'Athletes - Bronze'!AR88 &gt; 0, 'Athletes - Gold'!AR88*'Medal values'!$B$1+'Athletes - Silver'!AR88*'Medal values'!$B$2+'Athletes - Bronze'!AR88*'Medal values'!$B$3, "") + IF(AND(AR$1 = AQ$1, AQ$2 = "Mixed"), 0.5*AQ88, 0) + IF(AND(AR$1 = AS$1, AS$2 = "Mixed"), 0.5*AS88, 0)</f>
        <v>0</v>
      </c>
      <c r="AS88" s="5">
        <f>IF('Athletes - Gold'!AS88+'Athletes - Silver'!AS88+'Athletes - Bronze'!AS88 &gt; 0, 'Athletes - Gold'!AS88*'Medal values'!$B$1+'Athletes - Silver'!AS88*'Medal values'!$B$2+'Athletes - Bronze'!AS88*'Medal values'!$B$3, "") + IF(AND(AS$1 = AR$1, AR$2 = "Mixed"), 0.5*AR88, 0) + IF(AND(AS$1 = AT$1, AT$2 = "Mixed"), 0.5*AT88, 0)</f>
        <v>0</v>
      </c>
      <c r="AT88" s="5">
        <f>IF('Athletes - Gold'!AT88+'Athletes - Silver'!AT88+'Athletes - Bronze'!AT88 &gt; 0, 'Athletes - Gold'!AT88*'Medal values'!$B$1+'Athletes - Silver'!AT88*'Medal values'!$B$2+'Athletes - Bronze'!AT88*'Medal values'!$B$3, "") + IF(AND(AT$1 = AS$1, AS$2 = "Mixed"), 0.5*AS88, 0) + IF(AND(AT$1 = AU$1, AU$2 = "Mixed"), 0.5*AU88, 0)</f>
        <v>0</v>
      </c>
      <c r="AU88" s="5">
        <f>IF('Athletes - Gold'!AU88+'Athletes - Silver'!AU88+'Athletes - Bronze'!AU88 &gt; 0, 'Athletes - Gold'!AU88*'Medal values'!$B$1+'Athletes - Silver'!AU88*'Medal values'!$B$2+'Athletes - Bronze'!AU88*'Medal values'!$B$3, "") + IF(AND(AU$1 = AT$1, AT$2 = "Mixed"), 0.5*AT88, 0) + IF(AND(AU$1 = AV$1, AV$2 = "Mixed"), 0.5*AV88, 0)</f>
        <v>0</v>
      </c>
      <c r="AV88" s="5">
        <f>IF('Athletes - Gold'!AV88+'Athletes - Silver'!AV88+'Athletes - Bronze'!AV88 &gt; 0, 'Athletes - Gold'!AV88*'Medal values'!$B$1+'Athletes - Silver'!AV88*'Medal values'!$B$2+'Athletes - Bronze'!AV88*'Medal values'!$B$3, "") + IF(AND(AV$1 = AU$1, AU$2 = "Mixed"), 0.5*AU88, 0) + IF(AND(AV$1 = AW$1, AW$2 = "Mixed"), 0.5*AW88, 0)</f>
        <v>0</v>
      </c>
      <c r="AW88" s="5">
        <f>IF('Athletes - Gold'!AW88+'Athletes - Silver'!AW88+'Athletes - Bronze'!AW88 &gt; 0, 'Athletes - Gold'!AW88*'Medal values'!$B$1+'Athletes - Silver'!AW88*'Medal values'!$B$2+'Athletes - Bronze'!AW88*'Medal values'!$B$3, "") + IF(AND(AW$1 = AV$1, AV$2 = "Mixed"), 0.5*AV88, 0) + IF(AND(AW$1 = AX$1, AX$2 = "Mixed"), 0.5*AX88, 0)</f>
        <v>0</v>
      </c>
      <c r="AX88" s="5">
        <f>IF('Athletes - Gold'!AX88+'Athletes - Silver'!AX88+'Athletes - Bronze'!AX88 &gt; 0, 'Athletes - Gold'!AX88*'Medal values'!$B$1+'Athletes - Silver'!AX88*'Medal values'!$B$2+'Athletes - Bronze'!AX88*'Medal values'!$B$3, "") + IF(AND(AX$1 = AW$1, AW$2 = "Mixed"), 0.5*AW88, 0) + IF(AND(AX$1 = AY$1, AY$2 = "Mixed"), 0.5*AY88, 0)</f>
        <v>0</v>
      </c>
      <c r="AY88" s="5">
        <f>IF('Athletes - Gold'!AY88+'Athletes - Silver'!AY88+'Athletes - Bronze'!AY88 &gt; 0, 'Athletes - Gold'!AY88*'Medal values'!$B$1+'Athletes - Silver'!AY88*'Medal values'!$B$2+'Athletes - Bronze'!AY88*'Medal values'!$B$3, "") + IF(AND(AY$1 = AX$1, AX$2 = "Mixed"), 0.5*AX88, 0) + IF(AND(AY$1 = AZ$1, AZ$2 = "Mixed"), 0.5*AZ88, 0)</f>
        <v>0</v>
      </c>
      <c r="AZ88" s="5">
        <f>IF('Athletes - Gold'!AZ88+'Athletes - Silver'!AZ88+'Athletes - Bronze'!AZ88 &gt; 0, 'Athletes - Gold'!AZ88*'Medal values'!$B$1+'Athletes - Silver'!AZ88*'Medal values'!$B$2+'Athletes - Bronze'!AZ88*'Medal values'!$B$3, "") + IF(AND(AZ$1 = AY$1, AY$2 = "Mixed"), 0.5*AY88, 0) + IF(AND(AZ$1 = BA$1, BA$2 = "Mixed"), 0.5*BA88, 0)</f>
        <v>0</v>
      </c>
      <c r="BA88" s="5">
        <f>IF('Athletes - Gold'!BA88+'Athletes - Silver'!BA88+'Athletes - Bronze'!BA88 &gt; 0, 'Athletes - Gold'!BA88*'Medal values'!$B$1+'Athletes - Silver'!BA88*'Medal values'!$B$2+'Athletes - Bronze'!BA88*'Medal values'!$B$3, "") + IF(AND(BA$1 = AZ$1, AZ$2 = "Mixed"), 0.5*AZ88, 0) + IF(AND(BA$1 = BB$1, BB$2 = "Mixed"), 0.5*BB88, 0)</f>
        <v>0</v>
      </c>
      <c r="BB88" s="5">
        <f>IF('Athletes - Gold'!BB88+'Athletes - Silver'!BB88+'Athletes - Bronze'!BB88 &gt; 0, 'Athletes - Gold'!BB88*'Medal values'!$B$1+'Athletes - Silver'!BB88*'Medal values'!$B$2+'Athletes - Bronze'!BB88*'Medal values'!$B$3, "") + IF(AND(BB$1 = BA$1, BA$2 = "Mixed"), 0.5*BA88, 0) + IF(AND(BB$1 = BC$1, BC$2 = "Mixed"), 0.5*BC88, 0)</f>
        <v>0</v>
      </c>
      <c r="BC88" s="5">
        <f>IF('Athletes - Gold'!BC88+'Athletes - Silver'!BC88+'Athletes - Bronze'!BC88 &gt; 0, 'Athletes - Gold'!BC88*'Medal values'!$B$1+'Athletes - Silver'!BC88*'Medal values'!$B$2+'Athletes - Bronze'!BC88*'Medal values'!$B$3, "") + IF(AND(BC$1 = BB$1, BB$2 = "Mixed"), 0.5*BB88, 0) + IF(AND(BC$1 = BD$1, BD$2 = "Mixed"), 0.5*BD88, 0)</f>
        <v>0</v>
      </c>
      <c r="BD88" s="5">
        <f>IF('Athletes - Gold'!BD88+'Athletes - Silver'!BD88+'Athletes - Bronze'!BD88 &gt; 0, 'Athletes - Gold'!BD88*'Medal values'!$B$1+'Athletes - Silver'!BD88*'Medal values'!$B$2+'Athletes - Bronze'!BD88*'Medal values'!$B$3, "") + IF(AND(BD$1 = BC$1, BC$2 = "Mixed"), 0.5*BC88, 0) + IF(AND(BD$1 = BE$1, BE$2 = "Mixed"), 0.5*BE88, 0)</f>
        <v>0</v>
      </c>
      <c r="BE88" s="5">
        <f>IF('Athletes - Gold'!BE88+'Athletes - Silver'!BE88+'Athletes - Bronze'!BE88 &gt; 0, 'Athletes - Gold'!BE88*'Medal values'!$B$1+'Athletes - Silver'!BE88*'Medal values'!$B$2+'Athletes - Bronze'!BE88*'Medal values'!$B$3, "") + IF(AND(BE$1 = BD$1, BD$2 = "Mixed"), 0.5*BD88, 0) + IF(AND(BE$1 = BF$1, BF$2 = "Mixed"), 0.5*BF88, 0)</f>
        <v>0</v>
      </c>
      <c r="BF88" s="5">
        <f>IF('Athletes - Gold'!BF88+'Athletes - Silver'!BF88+'Athletes - Bronze'!BF88 &gt; 0, 'Athletes - Gold'!BF88*'Medal values'!$B$1+'Athletes - Silver'!BF88*'Medal values'!$B$2+'Athletes - Bronze'!BF88*'Medal values'!$B$3, "") + IF(AND(BF$1 = BE$1, BE$2 = "Mixed"), 0.5*BE88, 0) + IF(AND(BF$1 = BG$1, BG$2 = "Mixed"), 0.5*BG88, 0)</f>
        <v>0</v>
      </c>
      <c r="BG88" s="5">
        <f>IF('Athletes - Gold'!BG88+'Athletes - Silver'!BG88+'Athletes - Bronze'!BG88 &gt; 0, 'Athletes - Gold'!BG88*'Medal values'!$B$1+'Athletes - Silver'!BG88*'Medal values'!$B$2+'Athletes - Bronze'!BG88*'Medal values'!$B$3, "") + IF(AND(BG$1 = BF$1, BF$2 = "Mixed"), 0.5*BF88, 0) + IF(AND(BG$1 = BH$1, BH$2 = "Mixed"), 0.5*BH88, 0)</f>
        <v>0</v>
      </c>
      <c r="BH88" s="5">
        <f>IF('Athletes - Gold'!BH88+'Athletes - Silver'!BH88+'Athletes - Bronze'!BH88 &gt; 0, 'Athletes - Gold'!BH88*'Medal values'!$B$1+'Athletes - Silver'!BH88*'Medal values'!$B$2+'Athletes - Bronze'!BH88*'Medal values'!$B$3, "") + IF(AND(BH$1 = BG$1, BG$2 = "Mixed"), 0.5*BG88, 0) + IF(AND(BH$1 = BI$1, BI$2 = "Mixed"), 0.5*BI88, 0)</f>
        <v>0</v>
      </c>
      <c r="BI88" s="5">
        <f>IF('Athletes - Gold'!BI88+'Athletes - Silver'!BI88+'Athletes - Bronze'!BI88 &gt; 0, 'Athletes - Gold'!BI88*'Medal values'!$B$1+'Athletes - Silver'!BI88*'Medal values'!$B$2+'Athletes - Bronze'!BI88*'Medal values'!$B$3, "") + IF(AND(BI$1 = BH$1, BH$2 = "Mixed"), 0.5*BH88, 0) + IF(AND(BI$1 = BJ$1, BJ$2 = "Mixed"), 0.5*BJ88, 0)</f>
        <v>0</v>
      </c>
      <c r="BJ88" s="5">
        <f>IF('Athletes - Gold'!BJ88+'Athletes - Silver'!BJ88+'Athletes - Bronze'!BJ88 &gt; 0, 'Athletes - Gold'!BJ88*'Medal values'!$B$1+'Athletes - Silver'!BJ88*'Medal values'!$B$2+'Athletes - Bronze'!BJ88*'Medal values'!$B$3, "") + IF(AND(BJ$1 = BI$1, BI$2 = "Mixed"), 0.5*BI88, 0) + IF(AND(BJ$1 = BK$1, BK$2 = "Mixed"), 0.5*BK88, 0)</f>
        <v>0</v>
      </c>
      <c r="BK88" s="5">
        <f>IF('Athletes - Gold'!BK88+'Athletes - Silver'!BK88+'Athletes - Bronze'!BK88 &gt; 0, 'Athletes - Gold'!BK88*'Medal values'!$B$1+'Athletes - Silver'!BK88*'Medal values'!$B$2+'Athletes - Bronze'!BK88*'Medal values'!$B$3, "") + IF(AND(BK$1 = BJ$1, BJ$2 = "Mixed"), 0.5*BJ88, 0) + IF(AND(BK$1 = BL$1, BL$2 = "Mixed"), 0.5*BL88, 0)</f>
        <v>0</v>
      </c>
      <c r="BL88" s="5">
        <f>IF('Athletes - Gold'!BL88+'Athletes - Silver'!BL88+'Athletes - Bronze'!BL88 &gt; 0, 'Athletes - Gold'!BL88*'Medal values'!$B$1+'Athletes - Silver'!BL88*'Medal values'!$B$2+'Athletes - Bronze'!BL88*'Medal values'!$B$3, "") + IF(AND(BL$1 = BK$1, BK$2 = "Mixed"), 0.5*BK88, 0) + IF(AND(BL$1 = BM$1, BM$2 = "Mixed"), 0.5*BM88, 0)</f>
        <v>0</v>
      </c>
      <c r="BM88" s="5">
        <f>IF('Athletes - Gold'!BM88+'Athletes - Silver'!BM88+'Athletes - Bronze'!BM88 &gt; 0, 'Athletes - Gold'!BM88*'Medal values'!$B$1+'Athletes - Silver'!BM88*'Medal values'!$B$2+'Athletes - Bronze'!BM88*'Medal values'!$B$3, "") + IF(AND(BM$1 = BL$1, BL$2 = "Mixed"), 0.5*BL88, 0) + IF(AND(BM$1 = BN$1, BN$2 = "Mixed"), 0.5*BN88, 0)</f>
        <v>0</v>
      </c>
      <c r="BN88" s="5">
        <f>IF('Athletes - Gold'!BN88+'Athletes - Silver'!BN88+'Athletes - Bronze'!BN88 &gt; 0, 'Athletes - Gold'!BN88*'Medal values'!$B$1+'Athletes - Silver'!BN88*'Medal values'!$B$2+'Athletes - Bronze'!BN88*'Medal values'!$B$3, "") + IF(AND(BN$1 = BM$1, BM$2 = "Mixed"), 0.5*BM88, 0) + IF(AND(BN$1 = BO$1, BO$2 = "Mixed"), 0.5*BO88, 0)</f>
        <v>0</v>
      </c>
      <c r="BO88" s="5">
        <f>IF('Athletes - Gold'!BO88+'Athletes - Silver'!BO88+'Athletes - Bronze'!BO88 &gt; 0, 'Athletes - Gold'!BO88*'Medal values'!$B$1+'Athletes - Silver'!BO88*'Medal values'!$B$2+'Athletes - Bronze'!BO88*'Medal values'!$B$3, "") + IF(AND(BO$1 = BN$1, BN$2 = "Mixed"), 0.5*BN88, 0) + IF(AND(BO$1 = BP$1, BP$2 = "Mixed"), 0.5*BP88, 0)</f>
        <v>0</v>
      </c>
      <c r="BP88" s="5">
        <f>IF('Athletes - Gold'!BP88+'Athletes - Silver'!BP88+'Athletes - Bronze'!BP88 &gt; 0, 'Athletes - Gold'!BP88*'Medal values'!$B$1+'Athletes - Silver'!BP88*'Medal values'!$B$2+'Athletes - Bronze'!BP88*'Medal values'!$B$3, "") + IF(AND(BP$1 = BO$1, BO$2 = "Mixed"), 0.5*BO88, 0) + IF(AND(BP$1 = BQ$1, BQ$2 = "Mixed"), 0.5*BQ88, 0)</f>
        <v>0</v>
      </c>
      <c r="BQ88" s="5">
        <f>IF('Athletes - Gold'!BQ88+'Athletes - Silver'!BQ88+'Athletes - Bronze'!BQ88 &gt; 0, 'Athletes - Gold'!BQ88*'Medal values'!$B$1+'Athletes - Silver'!BQ88*'Medal values'!$B$2+'Athletes - Bronze'!BQ88*'Medal values'!$B$3, "") + IF(AND(BQ$1 = BP$1, BP$2 = "Mixed"), 0.5*BP88, 0) + IF(AND(BQ$1 = BR$1, BR$2 = "Mixed"), 0.5*BR88, 0)</f>
        <v>0</v>
      </c>
      <c r="BR88" s="5">
        <f>IF('Athletes - Gold'!BR88+'Athletes - Silver'!BR88+'Athletes - Bronze'!BR88 &gt; 0, 'Athletes - Gold'!BR88*'Medal values'!$B$1+'Athletes - Silver'!BR88*'Medal values'!$B$2+'Athletes - Bronze'!BR88*'Medal values'!$B$3, "") + IF(AND(BR$1 = BQ$1, BQ$2 = "Mixed"), 0.5*BQ88, 0) + IF(AND(BR$1 = BS$1, BS$2 = "Mixed"), 0.5*BS88, 0)</f>
        <v>0</v>
      </c>
      <c r="BS88" s="5">
        <f>IF('Athletes - Gold'!BS88+'Athletes - Silver'!BS88+'Athletes - Bronze'!BS88 &gt; 0, 'Athletes - Gold'!BS88*'Medal values'!$B$1+'Athletes - Silver'!BS88*'Medal values'!$B$2+'Athletes - Bronze'!BS88*'Medal values'!$B$3, "") + IF(AND(BS$1 = BR$1, BR$2 = "Mixed"), 0.5*BR88, 0) + IF(AND(BS$1 = BT$1, BT$2 = "Mixed"), 0.5*BT88, 0)</f>
        <v>0</v>
      </c>
      <c r="BT88" s="5">
        <f>IF('Athletes - Gold'!BT88+'Athletes - Silver'!BT88+'Athletes - Bronze'!BT88 &gt; 0, 'Athletes - Gold'!BT88*'Medal values'!$B$1+'Athletes - Silver'!BT88*'Medal values'!$B$2+'Athletes - Bronze'!BT88*'Medal values'!$B$3, "") + IF(AND(BT$1 = BS$1, BS$2 = "Mixed"), 0.5*BS88, 0) + IF(AND(BT$1 = BU$1, BU$2 = "Mixed"), 0.5*BU88, 0)</f>
        <v>0</v>
      </c>
      <c r="BU88" s="5">
        <f>IF('Athletes - Gold'!BU88+'Athletes - Silver'!BU88+'Athletes - Bronze'!BU88 &gt; 0, 'Athletes - Gold'!BU88*'Medal values'!$B$1+'Athletes - Silver'!BU88*'Medal values'!$B$2+'Athletes - Bronze'!BU88*'Medal values'!$B$3, "") + IF(AND(BU$1 = BT$1, BT$2 = "Mixed"), 0.5*BT88, 0) + IF(AND(BU$1 = BV$1, BV$2 = "Mixed"), 0.5*BV88, 0)</f>
        <v>0</v>
      </c>
      <c r="BV88" s="5">
        <f>IF('Athletes - Gold'!BV88+'Athletes - Silver'!BV88+'Athletes - Bronze'!BV88 &gt; 0, 'Athletes - Gold'!BV88*'Medal values'!$B$1+'Athletes - Silver'!BV88*'Medal values'!$B$2+'Athletes - Bronze'!BV88*'Medal values'!$B$3, "") + IF(AND(BV$1 = BU$1, BU$2 = "Mixed"), 0.5*BU88, 0) + IF(AND(BV$1 = BW$1, BW$2 = "Mixed"), 0.5*BW88, 0)</f>
        <v>0</v>
      </c>
      <c r="BW88" s="5">
        <f>IF('Athletes - Gold'!BW88+'Athletes - Silver'!BW88+'Athletes - Bronze'!BW88 &gt; 0, 'Athletes - Gold'!BW88*'Medal values'!$B$1+'Athletes - Silver'!BW88*'Medal values'!$B$2+'Athletes - Bronze'!BW88*'Medal values'!$B$3, "") + IF(AND(BW$1 = BV$1, BV$2 = "Mixed"), 0.5*BV88, 0) + IF(AND(BW$1 = BX$1, BX$2 = "Mixed"), 0.5*BX88, 0)</f>
        <v>0</v>
      </c>
      <c r="BX88" s="5">
        <f>IF('Athletes - Gold'!BX88+'Athletes - Silver'!BX88+'Athletes - Bronze'!BX88 &gt; 0, 'Athletes - Gold'!BX88*'Medal values'!$B$1+'Athletes - Silver'!BX88*'Medal values'!$B$2+'Athletes - Bronze'!BX88*'Medal values'!$B$3, "") + IF(AND(BX$1 = BW$1, BW$2 = "Mixed"), 0.5*BW88, 0) + IF(AND(BX$1 = BY$1, BY$2 = "Mixed"), 0.5*BY88, 0)</f>
        <v>0</v>
      </c>
      <c r="BY88" s="5">
        <f>IF('Athletes - Gold'!BY88+'Athletes - Silver'!BY88+'Athletes - Bronze'!BY88 &gt; 0, 'Athletes - Gold'!BY88*'Medal values'!$B$1+'Athletes - Silver'!BY88*'Medal values'!$B$2+'Athletes - Bronze'!BY88*'Medal values'!$B$3, "") + IF(AND(BY$1 = BX$1, BX$2 = "Mixed"), 0.5*BX88, 0) + IF(AND(BY$1 = BZ$1, BZ$2 = "Mixed"), 0.5*BZ88, 0)</f>
        <v>0</v>
      </c>
      <c r="BZ88" s="5">
        <f>IF('Athletes - Gold'!BZ88+'Athletes - Silver'!BZ88+'Athletes - Bronze'!BZ88 &gt; 0, 'Athletes - Gold'!BZ88*'Medal values'!$B$1+'Athletes - Silver'!BZ88*'Medal values'!$B$2+'Athletes - Bronze'!BZ88*'Medal values'!$B$3, "") + IF(AND(BZ$1 = BY$1, BY$2 = "Mixed"), 0.5*BY88, 0) + IF(AND(BZ$1 = CA$1, CA$2 = "Mixed"), 0.5*CA88, 0)</f>
        <v>0</v>
      </c>
      <c r="CA88" s="5">
        <f>IF('Athletes - Gold'!CA88+'Athletes - Silver'!CA88+'Athletes - Bronze'!CA88 &gt; 0, 'Athletes - Gold'!CA88*'Medal values'!$B$1+'Athletes - Silver'!CA88*'Medal values'!$B$2+'Athletes - Bronze'!CA88*'Medal values'!$B$3, "") + IF(AND(CA$1 = BZ$1, BZ$2 = "Mixed"), 0.5*BZ88, 0) + IF(AND(CA$1 = CB$1, CB$2 = "Mixed"), 0.5*CB88, 0)</f>
        <v>0</v>
      </c>
      <c r="CB88" s="5">
        <f>IF('Athletes - Gold'!CB88+'Athletes - Silver'!CB88+'Athletes - Bronze'!CB88 &gt; 0, 'Athletes - Gold'!CB88*'Medal values'!$B$1+'Athletes - Silver'!CB88*'Medal values'!$B$2+'Athletes - Bronze'!CB88*'Medal values'!$B$3, "") + IF(AND(CB$1 = CA$1, CA$2 = "Mixed"), 0.5*CA88, 0) + IF(AND(CB$1 = CC$1, CC$2 = "Mixed"), 0.5*CC88, 0)</f>
        <v>0</v>
      </c>
      <c r="CC88" s="5">
        <f>IF('Athletes - Gold'!CC88+'Athletes - Silver'!CC88+'Athletes - Bronze'!CC88 &gt; 0, 'Athletes - Gold'!CC88*'Medal values'!$B$1+'Athletes - Silver'!CC88*'Medal values'!$B$2+'Athletes - Bronze'!CC88*'Medal values'!$B$3, "") + IF(AND(CC$1 = CB$1, CB$2 = "Mixed"), 0.5*CB88, 0) + IF(AND(CC$1 = CD$1, CD$2 = "Mixed"), 0.5*CD88, 0)</f>
        <v>0</v>
      </c>
      <c r="CD88" s="5">
        <f>IF('Athletes - Gold'!CD88+'Athletes - Silver'!CD88+'Athletes - Bronze'!CD88 &gt; 0, 'Athletes - Gold'!CD88*'Medal values'!$B$1+'Athletes - Silver'!CD88*'Medal values'!$B$2+'Athletes - Bronze'!CD88*'Medal values'!$B$3, "") + IF(AND(CD$1 = CC$1, CC$2 = "Mixed"), 0.5*CC88, 0) + IF(AND(CD$1 = CE$1, CE$2 = "Mixed"), 0.5*CE88, 0)</f>
        <v>0</v>
      </c>
      <c r="CE88" s="5">
        <f>IF('Athletes - Gold'!CE88+'Athletes - Silver'!CE88+'Athletes - Bronze'!CE88 &gt; 0, 'Athletes - Gold'!CE88*'Medal values'!$B$1+'Athletes - Silver'!CE88*'Medal values'!$B$2+'Athletes - Bronze'!CE88*'Medal values'!$B$3, "") + IF(AND(CE$1 = CD$1, CD$2 = "Mixed"), 0.5*CD88, 0) + IF(AND(CE$1 = CF$1, CF$2 = "Mixed"), 0.5*CF88, 0)</f>
        <v>0</v>
      </c>
      <c r="CF88" s="5">
        <f>IF('Athletes - Gold'!CF88+'Athletes - Silver'!CF88+'Athletes - Bronze'!CF88 &gt; 0, 'Athletes - Gold'!CF88*'Medal values'!$B$1+'Athletes - Silver'!CF88*'Medal values'!$B$2+'Athletes - Bronze'!CF88*'Medal values'!$B$3, "") + IF(AND(CF$1 = CE$1, CE$2 = "Mixed"), 0.5*CE88, 0) + IF(AND(CF$1 = CG$1, CG$2 = "Mixed"), 0.5*CG88, 0)</f>
        <v>0</v>
      </c>
      <c r="CG88" s="5">
        <f>IF('Athletes - Gold'!CG88+'Athletes - Silver'!CG88+'Athletes - Bronze'!CG88 &gt; 0, 'Athletes - Gold'!CG88*'Medal values'!$B$1+'Athletes - Silver'!CG88*'Medal values'!$B$2+'Athletes - Bronze'!CG88*'Medal values'!$B$3, "") + IF(AND(CG$1 = CF$1, CF$2 = "Mixed"), 0.5*CF88, 0) + IF(AND(CG$1 = CH$1, CH$2 = "Mixed"), 0.5*CH88, 0)</f>
        <v>0</v>
      </c>
      <c r="CH88" s="5">
        <f>IF('Athletes - Gold'!CH88+'Athletes - Silver'!CH88+'Athletes - Bronze'!CH88 &gt; 0, 'Athletes - Gold'!CH88*'Medal values'!$B$1+'Athletes - Silver'!CH88*'Medal values'!$B$2+'Athletes - Bronze'!CH88*'Medal values'!$B$3, "") + IF(AND(CH$1 = CG$1, CG$2 = "Mixed"), 0.5*CG88, 0) + IF(AND(CH$1 = CI$1, CI$2 = "Mixed"), 0.5*CI88, 0)</f>
        <v>0</v>
      </c>
      <c r="CI88" s="5">
        <f>IF('Athletes - Gold'!CI88+'Athletes - Silver'!CI88+'Athletes - Bronze'!CI88 &gt; 0, 'Athletes - Gold'!CI88*'Medal values'!$B$1+'Athletes - Silver'!CI88*'Medal values'!$B$2+'Athletes - Bronze'!CI88*'Medal values'!$B$3, "") + IF(AND(CI$1 = CH$1, CH$2 = "Mixed"), 0.5*CH88, 0) + IF(AND(CI$1 = CJ$1, CJ$2 = "Mixed"), 0.5*CJ88, 0)</f>
        <v>0</v>
      </c>
      <c r="CJ88" s="5">
        <f>IF('Athletes - Gold'!CJ88+'Athletes - Silver'!CJ88+'Athletes - Bronze'!CJ88 &gt; 0, 'Athletes - Gold'!CJ88*'Medal values'!$B$1+'Athletes - Silver'!CJ88*'Medal values'!$B$2+'Athletes - Bronze'!CJ88*'Medal values'!$B$3, "") + IF(AND(CJ$1 = CI$1, CI$2 = "Mixed"), 0.5*CI88, 0) + IF(AND(CJ$1 = CK$1, CK$2 = "Mixed"), 0.5*CK88, 0)</f>
        <v>0</v>
      </c>
      <c r="CK88" s="5">
        <f>IF('Athletes - Gold'!CK88+'Athletes - Silver'!CK88+'Athletes - Bronze'!CK88 &gt; 0, 'Athletes - Gold'!CK88*'Medal values'!$B$1+'Athletes - Silver'!CK88*'Medal values'!$B$2+'Athletes - Bronze'!CK88*'Medal values'!$B$3, "") + IF(AND(CK$1 = CJ$1, CJ$2 = "Mixed"), 0.5*CJ88, 0) + IF(AND(CK$1 = CL$1, CL$2 = "Mixed"), 0.5*CL88, 0)</f>
        <v>0</v>
      </c>
      <c r="CL88" s="5">
        <f>IF('Athletes - Gold'!CL88+'Athletes - Silver'!CL88+'Athletes - Bronze'!CL88 &gt; 0, 'Athletes - Gold'!CL88*'Medal values'!$B$1+'Athletes - Silver'!CL88*'Medal values'!$B$2+'Athletes - Bronze'!CL88*'Medal values'!$B$3, "") + IF(AND(CL$1 = CK$1, CK$2 = "Mixed"), 0.5*CK88, 0) + IF(AND(CL$1 = CM$1, CM$2 = "Mixed"), 0.5*CM88, 0)</f>
        <v>0</v>
      </c>
      <c r="CM88" s="5">
        <f>IF('Athletes - Gold'!CM88+'Athletes - Silver'!CM88+'Athletes - Bronze'!CM88 &gt; 0, 'Athletes - Gold'!CM88*'Medal values'!$B$1+'Athletes - Silver'!CM88*'Medal values'!$B$2+'Athletes - Bronze'!CM88*'Medal values'!$B$3, "") + IF(AND(CM$1 = CL$1, CL$2 = "Mixed"), 0.5*CL88, 0) + IF(AND(CM$1 = CN$1, CN$2 = "Mixed"), 0.5*CN88, 0)</f>
        <v>0</v>
      </c>
      <c r="CN88" s="5">
        <f>IF('Athletes - Gold'!CN88+'Athletes - Silver'!CN88+'Athletes - Bronze'!CN88 &gt; 0, 'Athletes - Gold'!CN88*'Medal values'!$B$1+'Athletes - Silver'!CN88*'Medal values'!$B$2+'Athletes - Bronze'!CN88*'Medal values'!$B$3, "") + IF(AND(CN$1 = CM$1, CM$2 = "Mixed"), 0.5*CM88, 0) + IF(AND(CN$1 = CO$1, CO$2 = "Mixed"), 0.5*CO88, 0)</f>
        <v>0</v>
      </c>
      <c r="CO88" s="5">
        <f>IF('Athletes - Gold'!CO88+'Athletes - Silver'!CO88+'Athletes - Bronze'!CO88 &gt; 0, 'Athletes - Gold'!CO88*'Medal values'!$B$1+'Athletes - Silver'!CO88*'Medal values'!$B$2+'Athletes - Bronze'!CO88*'Medal values'!$B$3, "") + IF(AND(CO$1 = CN$1, CN$2 = "Mixed"), 0.5*CN88, 0) + IF(AND(CO$1 = CP$1, CP$2 = "Mixed"), 0.5*CP88, 0)</f>
        <v>0</v>
      </c>
      <c r="CP88" s="5">
        <f>IF('Athletes - Gold'!CP88+'Athletes - Silver'!CP88+'Athletes - Bronze'!CP88 &gt; 0, 'Athletes - Gold'!CP88*'Medal values'!$B$1+'Athletes - Silver'!CP88*'Medal values'!$B$2+'Athletes - Bronze'!CP88*'Medal values'!$B$3, "") + IF(AND(CP$1 = CO$1, CO$2 = "Mixed"), 0.5*CO88, 0) + IF(AND(CP$1 = CQ$1, CQ$2 = "Mixed"), 0.5*CQ88, 0)</f>
        <v>0</v>
      </c>
      <c r="CQ88" s="5">
        <f>IF('Athletes - Gold'!CQ88+'Athletes - Silver'!CQ88+'Athletes - Bronze'!CQ88 &gt; 0, 'Athletes - Gold'!CQ88*'Medal values'!$B$1+'Athletes - Silver'!CQ88*'Medal values'!$B$2+'Athletes - Bronze'!CQ88*'Medal values'!$B$3, "") + IF(AND(CQ$1 = CP$1, CP$2 = "Mixed"), 0.5*CP88, 0) + IF(AND(CQ$1 = CR$1, CR$2 = "Mixed"), 0.5*CR88, 0)</f>
        <v>0</v>
      </c>
      <c r="CR88" s="5">
        <f>IF('Athletes - Gold'!CR88+'Athletes - Silver'!CR88+'Athletes - Bronze'!CR88 &gt; 0, 'Athletes - Gold'!CR88*'Medal values'!$B$1+'Athletes - Silver'!CR88*'Medal values'!$B$2+'Athletes - Bronze'!CR88*'Medal values'!$B$3, "") + IF(AND(CR$1 = CQ$1, CQ$2 = "Mixed"), 0.5*CQ88, 0) + IF(AND(CR$1 = CS$1, CS$2 = "Mixed"), 0.5*CS88, 0)</f>
        <v>0</v>
      </c>
      <c r="CS88" s="5">
        <f>IF('Athletes - Gold'!CS88+'Athletes - Silver'!CS88+'Athletes - Bronze'!CS88 &gt; 0, 'Athletes - Gold'!CS88*'Medal values'!$B$1+'Athletes - Silver'!CS88*'Medal values'!$B$2+'Athletes - Bronze'!CS88*'Medal values'!$B$3, "") + IF(AND(CS$1 = CR$1, CR$2 = "Mixed"), 0.5*CR88, 0) + IF(AND(CS$1 = CT$1, CT$2 = "Mixed"), 0.5*CT88, 0)</f>
        <v>0</v>
      </c>
      <c r="CT88" s="5">
        <f>IF('Athletes - Gold'!CT88+'Athletes - Silver'!CT88+'Athletes - Bronze'!CT88 &gt; 0, 'Athletes - Gold'!CT88*'Medal values'!$B$1+'Athletes - Silver'!CT88*'Medal values'!$B$2+'Athletes - Bronze'!CT88*'Medal values'!$B$3, "") + IF(AND(CT$1 = CS$1, CS$2 = "Mixed"), 0.5*CS88, 0) + IF(AND(CT$1 = CU$1, CU$2 = "Mixed"), 0.5*CU88, 0)</f>
        <v>2.000001</v>
      </c>
      <c r="CU88" s="5">
        <f>IF('Athletes - Gold'!CU88+'Athletes - Silver'!CU88+'Athletes - Bronze'!CU88 &gt; 0, 'Athletes - Gold'!CU88*'Medal values'!$B$1+'Athletes - Silver'!CU88*'Medal values'!$B$2+'Athletes - Bronze'!CU88*'Medal values'!$B$3, "") + IF(AND(CU$1 = CT$1, CT$2 = "Mixed"), 0.5*CT88, 0) + IF(AND(CU$1 = CV$1, CV$2 = "Mixed"), 0.5*CV88, 0)</f>
        <v>0</v>
      </c>
      <c r="CV88" s="5">
        <f>IF('Athletes - Gold'!CV88+'Athletes - Silver'!CV88+'Athletes - Bronze'!CV88 &gt; 0, 'Athletes - Gold'!CV88*'Medal values'!$B$1+'Athletes - Silver'!CV88*'Medal values'!$B$2+'Athletes - Bronze'!CV88*'Medal values'!$B$3, "") + IF(AND(CV$1 = CU$1, CU$2 = "Mixed"), 0.5*CU88, 0) + IF(AND(CV$1 = CW$1, CW$2 = "Mixed"), 0.5*CW88, 0)</f>
        <v>0</v>
      </c>
      <c r="CW88" s="5">
        <f t="shared" ref="CW88:CX88" si="87">SUMIF($B$2:$CV$2,CW$2, $B88:$CV88)</f>
        <v>0</v>
      </c>
      <c r="CX88" s="5">
        <f t="shared" si="87"/>
        <v>2.000001</v>
      </c>
      <c r="CY88" s="5">
        <f t="shared" si="3"/>
        <v>2.000001</v>
      </c>
    </row>
    <row r="89">
      <c r="A89" s="5" t="str">
        <f>Countries!A87</f>
        <v>TPE</v>
      </c>
      <c r="B89" s="5">
        <f>IF('Athletes - Gold'!B89+'Athletes - Silver'!B89+'Athletes - Bronze'!B89 &gt; 0, 'Athletes - Gold'!B89*'Medal values'!$B$1+'Athletes - Silver'!B89*'Medal values'!$B$2+'Athletes - Bronze'!B89*'Medal values'!$B$3, "") + IF(AND(B$1 = A$1, A$2 = "Mixed"), 0.5*A89, 0) + IF(AND(B$1 = C$1, C$2 = "Mixed"), 0.5*C89, 0)</f>
        <v>0</v>
      </c>
      <c r="C89" s="5">
        <f>IF('Athletes - Gold'!C89+'Athletes - Silver'!C89+'Athletes - Bronze'!C89 &gt; 0, 'Athletes - Gold'!C89*'Medal values'!$B$1+'Athletes - Silver'!C89*'Medal values'!$B$2+'Athletes - Bronze'!C89*'Medal values'!$B$3, "") + IF(AND(C$1 = B$1, B$2 = "Mixed"), 0.5*B89, 0) + IF(AND(C$1 = D$1, D$2 = "Mixed"), 0.5*D89, 0)</f>
        <v>0</v>
      </c>
      <c r="D89" s="5">
        <f>IF('Athletes - Gold'!D89+'Athletes - Silver'!D89+'Athletes - Bronze'!D89 &gt; 0, 'Athletes - Gold'!D89*'Medal values'!$B$1+'Athletes - Silver'!D89*'Medal values'!$B$2+'Athletes - Bronze'!D89*'Medal values'!$B$3, "") + IF(AND(D$1 = C$1, C$2 = "Mixed"), 0.5*C89, 0) + IF(AND(D$1 = E$1, E$2 = "Mixed"), 0.5*E89, 0)</f>
        <v>6.000003</v>
      </c>
      <c r="E89" s="5">
        <f>IF('Athletes - Gold'!E89+'Athletes - Silver'!E89+'Athletes - Bronze'!E89 &gt; 0, 'Athletes - Gold'!E89*'Medal values'!$B$1+'Athletes - Silver'!E89*'Medal values'!$B$2+'Athletes - Bronze'!E89*'Medal values'!$B$3, "") + IF(AND(E$1 = D$1, D$2 = "Mixed"), 0.5*D89, 0) + IF(AND(E$1 = F$1, F$2 = "Mixed"), 0.5*F89, 0)</f>
        <v>0</v>
      </c>
      <c r="F89" s="5">
        <f>IF('Athletes - Gold'!F89+'Athletes - Silver'!F89+'Athletes - Bronze'!F89 &gt; 0, 'Athletes - Gold'!F89*'Medal values'!$B$1+'Athletes - Silver'!F89*'Medal values'!$B$2+'Athletes - Bronze'!F89*'Medal values'!$B$3, "") + IF(AND(F$1 = E$1, E$2 = "Mixed"), 0.5*E89, 0) + IF(AND(F$1 = G$1, G$2 = "Mixed"), 0.5*G89, 0)</f>
        <v>0</v>
      </c>
      <c r="G89" s="5">
        <f>IF('Athletes - Gold'!G89+'Athletes - Silver'!G89+'Athletes - Bronze'!G89 &gt; 0, 'Athletes - Gold'!G89*'Medal values'!$B$1+'Athletes - Silver'!G89*'Medal values'!$B$2+'Athletes - Bronze'!G89*'Medal values'!$B$3, "") + IF(AND(G$1 = F$1, F$2 = "Mixed"), 0.5*F89, 0) + IF(AND(G$1 = H$1, H$2 = "Mixed"), 0.5*H89, 0)</f>
        <v>2.000001</v>
      </c>
      <c r="H89" s="5">
        <f>IF('Athletes - Gold'!H89+'Athletes - Silver'!H89+'Athletes - Bronze'!H89 &gt; 0, 'Athletes - Gold'!H89*'Medal values'!$B$1+'Athletes - Silver'!H89*'Medal values'!$B$2+'Athletes - Bronze'!H89*'Medal values'!$B$3, "") + IF(AND(H$1 = G$1, G$2 = "Mixed"), 0.5*G89, 0) + IF(AND(H$1 = I$1, I$2 = "Mixed"), 0.5*I89, 0)</f>
        <v>0</v>
      </c>
      <c r="I89" s="5">
        <f>IF('Athletes - Gold'!I89+'Athletes - Silver'!I89+'Athletes - Bronze'!I89 &gt; 0, 'Athletes - Gold'!I89*'Medal values'!$B$1+'Athletes - Silver'!I89*'Medal values'!$B$2+'Athletes - Bronze'!I89*'Medal values'!$B$3, "") + IF(AND(I$1 = H$1, H$2 = "Mixed"), 0.5*H89, 0) + IF(AND(I$1 = J$1, J$2 = "Mixed"), 0.5*J89, 0)</f>
        <v>0</v>
      </c>
      <c r="J89" s="5">
        <f>IF('Athletes - Gold'!J89+'Athletes - Silver'!J89+'Athletes - Bronze'!J89 &gt; 0, 'Athletes - Gold'!J89*'Medal values'!$B$1+'Athletes - Silver'!J89*'Medal values'!$B$2+'Athletes - Bronze'!J89*'Medal values'!$B$3, "") + IF(AND(J$1 = I$1, I$2 = "Mixed"), 0.5*I89, 0) + IF(AND(J$1 = K$1, K$2 = "Mixed"), 0.5*K89, 0)</f>
        <v>0</v>
      </c>
      <c r="K89" s="5">
        <f>IF('Athletes - Gold'!K89+'Athletes - Silver'!K89+'Athletes - Bronze'!K89 &gt; 0, 'Athletes - Gold'!K89*'Medal values'!$B$1+'Athletes - Silver'!K89*'Medal values'!$B$2+'Athletes - Bronze'!K89*'Medal values'!$B$3, "") + IF(AND(K$1 = J$1, J$2 = "Mixed"), 0.5*J89, 0) + IF(AND(K$1 = L$1, L$2 = "Mixed"), 0.5*L89, 0)</f>
        <v>0</v>
      </c>
      <c r="L89" s="5">
        <f>IF('Athletes - Gold'!L89+'Athletes - Silver'!L89+'Athletes - Bronze'!L89 &gt; 0, 'Athletes - Gold'!L89*'Medal values'!$B$1+'Athletes - Silver'!L89*'Medal values'!$B$2+'Athletes - Bronze'!L89*'Medal values'!$B$3, "") + IF(AND(L$1 = K$1, K$2 = "Mixed"), 0.5*K89, 0) + IF(AND(L$1 = M$1, M$2 = "Mixed"), 0.5*M89, 0)</f>
        <v>0</v>
      </c>
      <c r="M89" s="5">
        <f>IF('Athletes - Gold'!M89+'Athletes - Silver'!M89+'Athletes - Bronze'!M89 &gt; 0, 'Athletes - Gold'!M89*'Medal values'!$B$1+'Athletes - Silver'!M89*'Medal values'!$B$2+'Athletes - Bronze'!M89*'Medal values'!$B$3, "") + IF(AND(M$1 = L$1, L$2 = "Mixed"), 0.5*L89, 0) + IF(AND(M$1 = N$1, N$2 = "Mixed"), 0.5*N89, 0)</f>
        <v>6.002</v>
      </c>
      <c r="N89" s="5">
        <f>IF('Athletes - Gold'!N89+'Athletes - Silver'!N89+'Athletes - Bronze'!N89 &gt; 0, 'Athletes - Gold'!N89*'Medal values'!$B$1+'Athletes - Silver'!N89*'Medal values'!$B$2+'Athletes - Bronze'!N89*'Medal values'!$B$3, "") + IF(AND(N$1 = M$1, M$2 = "Mixed"), 0.5*M89, 0) + IF(AND(N$1 = O$1, O$2 = "Mixed"), 0.5*O89, 0)</f>
        <v>0</v>
      </c>
      <c r="O89" s="5">
        <f>IF('Athletes - Gold'!O89+'Athletes - Silver'!O89+'Athletes - Bronze'!O89 &gt; 0, 'Athletes - Gold'!O89*'Medal values'!$B$1+'Athletes - Silver'!O89*'Medal values'!$B$2+'Athletes - Bronze'!O89*'Medal values'!$B$3, "") + IF(AND(O$1 = N$1, N$2 = "Mixed"), 0.5*N89, 0) + IF(AND(O$1 = P$1, P$2 = "Mixed"), 0.5*P89, 0)</f>
        <v>2.000001</v>
      </c>
      <c r="P89" s="5">
        <f>IF('Athletes - Gold'!P89+'Athletes - Silver'!P89+'Athletes - Bronze'!P89 &gt; 0, 'Athletes - Gold'!P89*'Medal values'!$B$1+'Athletes - Silver'!P89*'Medal values'!$B$2+'Athletes - Bronze'!P89*'Medal values'!$B$3, "") + IF(AND(P$1 = O$1, O$2 = "Mixed"), 0.5*O89, 0) + IF(AND(P$1 = Q$1, Q$2 = "Mixed"), 0.5*Q89, 0)</f>
        <v>0</v>
      </c>
      <c r="Q89" s="5">
        <f>IF('Athletes - Gold'!Q89+'Athletes - Silver'!Q89+'Athletes - Bronze'!Q89 &gt; 0, 'Athletes - Gold'!Q89*'Medal values'!$B$1+'Athletes - Silver'!Q89*'Medal values'!$B$2+'Athletes - Bronze'!Q89*'Medal values'!$B$3, "") + IF(AND(Q$1 = P$1, P$2 = "Mixed"), 0.5*P89, 0) + IF(AND(Q$1 = R$1, R$2 = "Mixed"), 0.5*R89, 0)</f>
        <v>0</v>
      </c>
      <c r="R89" s="5">
        <f>IF('Athletes - Gold'!R89+'Athletes - Silver'!R89+'Athletes - Bronze'!R89 &gt; 0, 'Athletes - Gold'!R89*'Medal values'!$B$1+'Athletes - Silver'!R89*'Medal values'!$B$2+'Athletes - Bronze'!R89*'Medal values'!$B$3, "") + IF(AND(R$1 = Q$1, Q$2 = "Mixed"), 0.5*Q89, 0) + IF(AND(R$1 = S$1, S$2 = "Mixed"), 0.5*S89, 0)</f>
        <v>0</v>
      </c>
      <c r="S89" s="5">
        <f>IF('Athletes - Gold'!S89+'Athletes - Silver'!S89+'Athletes - Bronze'!S89 &gt; 0, 'Athletes - Gold'!S89*'Medal values'!$B$1+'Athletes - Silver'!S89*'Medal values'!$B$2+'Athletes - Bronze'!S89*'Medal values'!$B$3, "") + IF(AND(S$1 = R$1, R$2 = "Mixed"), 0.5*R89, 0) + IF(AND(S$1 = T$1, T$2 = "Mixed"), 0.5*T89, 0)</f>
        <v>0</v>
      </c>
      <c r="T89" s="5">
        <f>IF('Athletes - Gold'!T89+'Athletes - Silver'!T89+'Athletes - Bronze'!T89 &gt; 0, 'Athletes - Gold'!T89*'Medal values'!$B$1+'Athletes - Silver'!T89*'Medal values'!$B$2+'Athletes - Bronze'!T89*'Medal values'!$B$3, "") + IF(AND(T$1 = S$1, S$2 = "Mixed"), 0.5*S89, 0) + IF(AND(T$1 = U$1, U$2 = "Mixed"), 0.5*U89, 0)</f>
        <v>0</v>
      </c>
      <c r="U89" s="5">
        <f>IF('Athletes - Gold'!U89+'Athletes - Silver'!U89+'Athletes - Bronze'!U89 &gt; 0, 'Athletes - Gold'!U89*'Medal values'!$B$1+'Athletes - Silver'!U89*'Medal values'!$B$2+'Athletes - Bronze'!U89*'Medal values'!$B$3, "") + IF(AND(U$1 = T$1, T$2 = "Mixed"), 0.5*T89, 0) + IF(AND(U$1 = V$1, V$2 = "Mixed"), 0.5*V89, 0)</f>
        <v>0</v>
      </c>
      <c r="V89" s="5">
        <f>IF('Athletes - Gold'!V89+'Athletes - Silver'!V89+'Athletes - Bronze'!V89 &gt; 0, 'Athletes - Gold'!V89*'Medal values'!$B$1+'Athletes - Silver'!V89*'Medal values'!$B$2+'Athletes - Bronze'!V89*'Medal values'!$B$3, "") + IF(AND(V$1 = U$1, U$2 = "Mixed"), 0.5*U89, 0) + IF(AND(V$1 = W$1, W$2 = "Mixed"), 0.5*W89, 0)</f>
        <v>0</v>
      </c>
      <c r="W89" s="5">
        <f>IF('Athletes - Gold'!W89+'Athletes - Silver'!W89+'Athletes - Bronze'!W89 &gt; 0, 'Athletes - Gold'!W89*'Medal values'!$B$1+'Athletes - Silver'!W89*'Medal values'!$B$2+'Athletes - Bronze'!W89*'Medal values'!$B$3, "") + IF(AND(W$1 = V$1, V$2 = "Mixed"), 0.5*V89, 0) + IF(AND(W$1 = X$1, X$2 = "Mixed"), 0.5*X89, 0)</f>
        <v>1</v>
      </c>
      <c r="X89" s="5">
        <f>IF('Athletes - Gold'!X89+'Athletes - Silver'!X89+'Athletes - Bronze'!X89 &gt; 0, 'Athletes - Gold'!X89*'Medal values'!$B$1+'Athletes - Silver'!X89*'Medal values'!$B$2+'Athletes - Bronze'!X89*'Medal values'!$B$3, "") + IF(AND(X$1 = W$1, W$2 = "Mixed"), 0.5*W89, 0) + IF(AND(X$1 = Y$1, Y$2 = "Mixed"), 0.5*Y89, 0)</f>
        <v>0</v>
      </c>
      <c r="Y89" s="5">
        <f>IF('Athletes - Gold'!Y89+'Athletes - Silver'!Y89+'Athletes - Bronze'!Y89 &gt; 0, 'Athletes - Gold'!Y89*'Medal values'!$B$1+'Athletes - Silver'!Y89*'Medal values'!$B$2+'Athletes - Bronze'!Y89*'Medal values'!$B$3, "") + IF(AND(Y$1 = X$1, X$2 = "Mixed"), 0.5*X89, 0) + IF(AND(Y$1 = Z$1, Z$2 = "Mixed"), 0.5*Z89, 0)</f>
        <v>0</v>
      </c>
      <c r="Z89" s="5">
        <f>IF('Athletes - Gold'!Z89+'Athletes - Silver'!Z89+'Athletes - Bronze'!Z89 &gt; 0, 'Athletes - Gold'!Z89*'Medal values'!$B$1+'Athletes - Silver'!Z89*'Medal values'!$B$2+'Athletes - Bronze'!Z89*'Medal values'!$B$3, "") + IF(AND(Z$1 = Y$1, Y$2 = "Mixed"), 0.5*Y89, 0) + IF(AND(Z$1 = AA$1, AA$2 = "Mixed"), 0.5*AA89, 0)</f>
        <v>0</v>
      </c>
      <c r="AA89" s="5">
        <f>IF('Athletes - Gold'!AA89+'Athletes - Silver'!AA89+'Athletes - Bronze'!AA89 &gt; 0, 'Athletes - Gold'!AA89*'Medal values'!$B$1+'Athletes - Silver'!AA89*'Medal values'!$B$2+'Athletes - Bronze'!AA89*'Medal values'!$B$3, "") + IF(AND(AA$1 = Z$1, Z$2 = "Mixed"), 0.5*Z89, 0) + IF(AND(AA$1 = AB$1, AB$2 = "Mixed"), 0.5*AB89, 0)</f>
        <v>0</v>
      </c>
      <c r="AB89" s="5">
        <f>IF('Athletes - Gold'!AB89+'Athletes - Silver'!AB89+'Athletes - Bronze'!AB89 &gt; 0, 'Athletes - Gold'!AB89*'Medal values'!$B$1+'Athletes - Silver'!AB89*'Medal values'!$B$2+'Athletes - Bronze'!AB89*'Medal values'!$B$3, "") + IF(AND(AB$1 = AA$1, AA$2 = "Mixed"), 0.5*AA89, 0) + IF(AND(AB$1 = AC$1, AC$2 = "Mixed"), 0.5*AC89, 0)</f>
        <v>0</v>
      </c>
      <c r="AC89" s="5">
        <f>IF('Athletes - Gold'!AC89+'Athletes - Silver'!AC89+'Athletes - Bronze'!AC89 &gt; 0, 'Athletes - Gold'!AC89*'Medal values'!$B$1+'Athletes - Silver'!AC89*'Medal values'!$B$2+'Athletes - Bronze'!AC89*'Medal values'!$B$3, "") + IF(AND(AC$1 = AB$1, AB$2 = "Mixed"), 0.5*AB89, 0) + IF(AND(AC$1 = AD$1, AD$2 = "Mixed"), 0.5*AD89, 0)</f>
        <v>0</v>
      </c>
      <c r="AD89" s="5">
        <f>IF('Athletes - Gold'!AD89+'Athletes - Silver'!AD89+'Athletes - Bronze'!AD89 &gt; 0, 'Athletes - Gold'!AD89*'Medal values'!$B$1+'Athletes - Silver'!AD89*'Medal values'!$B$2+'Athletes - Bronze'!AD89*'Medal values'!$B$3, "") + IF(AND(AD$1 = AC$1, AC$2 = "Mixed"), 0.5*AC89, 0) + IF(AND(AD$1 = AE$1, AE$2 = "Mixed"), 0.5*AE89, 0)</f>
        <v>0</v>
      </c>
      <c r="AE89" s="5">
        <f>IF('Athletes - Gold'!AE89+'Athletes - Silver'!AE89+'Athletes - Bronze'!AE89 &gt; 0, 'Athletes - Gold'!AE89*'Medal values'!$B$1+'Athletes - Silver'!AE89*'Medal values'!$B$2+'Athletes - Bronze'!AE89*'Medal values'!$B$3, "") + IF(AND(AE$1 = AD$1, AD$2 = "Mixed"), 0.5*AD89, 0) + IF(AND(AE$1 = AF$1, AF$2 = "Mixed"), 0.5*AF89, 0)</f>
        <v>0</v>
      </c>
      <c r="AF89" s="5">
        <f>IF('Athletes - Gold'!AF89+'Athletes - Silver'!AF89+'Athletes - Bronze'!AF89 &gt; 0, 'Athletes - Gold'!AF89*'Medal values'!$B$1+'Athletes - Silver'!AF89*'Medal values'!$B$2+'Athletes - Bronze'!AF89*'Medal values'!$B$3, "") + IF(AND(AF$1 = AE$1, AE$2 = "Mixed"), 0.5*AE89, 0) + IF(AND(AF$1 = AG$1, AG$2 = "Mixed"), 0.5*AG89, 0)</f>
        <v>0</v>
      </c>
      <c r="AG89" s="5">
        <f>IF('Athletes - Gold'!AG89+'Athletes - Silver'!AG89+'Athletes - Bronze'!AG89 &gt; 0, 'Athletes - Gold'!AG89*'Medal values'!$B$1+'Athletes - Silver'!AG89*'Medal values'!$B$2+'Athletes - Bronze'!AG89*'Medal values'!$B$3, "") + IF(AND(AG$1 = AF$1, AF$2 = "Mixed"), 0.5*AF89, 0) + IF(AND(AG$1 = AH$1, AH$2 = "Mixed"), 0.5*AH89, 0)</f>
        <v>0</v>
      </c>
      <c r="AH89" s="5">
        <f>IF('Athletes - Gold'!AH89+'Athletes - Silver'!AH89+'Athletes - Bronze'!AH89 &gt; 0, 'Athletes - Gold'!AH89*'Medal values'!$B$1+'Athletes - Silver'!AH89*'Medal values'!$B$2+'Athletes - Bronze'!AH89*'Medal values'!$B$3, "") + IF(AND(AH$1 = AG$1, AG$2 = "Mixed"), 0.5*AG89, 0) + IF(AND(AH$1 = AI$1, AI$2 = "Mixed"), 0.5*AI89, 0)</f>
        <v>0</v>
      </c>
      <c r="AI89" s="5">
        <f>IF('Athletes - Gold'!AI89+'Athletes - Silver'!AI89+'Athletes - Bronze'!AI89 &gt; 0, 'Athletes - Gold'!AI89*'Medal values'!$B$1+'Athletes - Silver'!AI89*'Medal values'!$B$2+'Athletes - Bronze'!AI89*'Medal values'!$B$3, "") + IF(AND(AI$1 = AH$1, AH$2 = "Mixed"), 0.5*AH89, 0) + IF(AND(AI$1 = AJ$1, AJ$2 = "Mixed"), 0.5*AJ89, 0)</f>
        <v>0</v>
      </c>
      <c r="AJ89" s="5">
        <f>IF('Athletes - Gold'!AJ89+'Athletes - Silver'!AJ89+'Athletes - Bronze'!AJ89 &gt; 0, 'Athletes - Gold'!AJ89*'Medal values'!$B$1+'Athletes - Silver'!AJ89*'Medal values'!$B$2+'Athletes - Bronze'!AJ89*'Medal values'!$B$3, "") + IF(AND(AJ$1 = AI$1, AI$2 = "Mixed"), 0.5*AI89, 0) + IF(AND(AJ$1 = AK$1, AK$2 = "Mixed"), 0.5*AK89, 0)</f>
        <v>0</v>
      </c>
      <c r="AK89" s="5">
        <f>IF('Athletes - Gold'!AK89+'Athletes - Silver'!AK89+'Athletes - Bronze'!AK89 &gt; 0, 'Athletes - Gold'!AK89*'Medal values'!$B$1+'Athletes - Silver'!AK89*'Medal values'!$B$2+'Athletes - Bronze'!AK89*'Medal values'!$B$3, "") + IF(AND(AK$1 = AJ$1, AJ$2 = "Mixed"), 0.5*AJ89, 0) + IF(AND(AK$1 = AL$1, AL$2 = "Mixed"), 0.5*AL89, 0)</f>
        <v>0</v>
      </c>
      <c r="AL89" s="5">
        <f>IF('Athletes - Gold'!AL89+'Athletes - Silver'!AL89+'Athletes - Bronze'!AL89 &gt; 0, 'Athletes - Gold'!AL89*'Medal values'!$B$1+'Athletes - Silver'!AL89*'Medal values'!$B$2+'Athletes - Bronze'!AL89*'Medal values'!$B$3, "") + IF(AND(AL$1 = AK$1, AK$2 = "Mixed"), 0.5*AK89, 0) + IF(AND(AL$1 = AM$1, AM$2 = "Mixed"), 0.5*AM89, 0)</f>
        <v>0</v>
      </c>
      <c r="AM89" s="5">
        <f>IF('Athletes - Gold'!AM89+'Athletes - Silver'!AM89+'Athletes - Bronze'!AM89 &gt; 0, 'Athletes - Gold'!AM89*'Medal values'!$B$1+'Athletes - Silver'!AM89*'Medal values'!$B$2+'Athletes - Bronze'!AM89*'Medal values'!$B$3, "") + IF(AND(AM$1 = AL$1, AL$2 = "Mixed"), 0.5*AL89, 0) + IF(AND(AM$1 = AN$1, AN$2 = "Mixed"), 0.5*AN89, 0)</f>
        <v>0</v>
      </c>
      <c r="AN89" s="5">
        <f>IF('Athletes - Gold'!AN89+'Athletes - Silver'!AN89+'Athletes - Bronze'!AN89 &gt; 0, 'Athletes - Gold'!AN89*'Medal values'!$B$1+'Athletes - Silver'!AN89*'Medal values'!$B$2+'Athletes - Bronze'!AN89*'Medal values'!$B$3, "") + IF(AND(AN$1 = AM$1, AM$2 = "Mixed"), 0.5*AM89, 0) + IF(AND(AN$1 = AO$1, AO$2 = "Mixed"), 0.5*AO89, 0)</f>
        <v>0</v>
      </c>
      <c r="AO89" s="5">
        <f>IF('Athletes - Gold'!AO89+'Athletes - Silver'!AO89+'Athletes - Bronze'!AO89 &gt; 0, 'Athletes - Gold'!AO89*'Medal values'!$B$1+'Athletes - Silver'!AO89*'Medal values'!$B$2+'Athletes - Bronze'!AO89*'Medal values'!$B$3, "") + IF(AND(AO$1 = AN$1, AN$2 = "Mixed"), 0.5*AN89, 0) + IF(AND(AO$1 = AP$1, AP$2 = "Mixed"), 0.5*AP89, 0)</f>
        <v>0</v>
      </c>
      <c r="AP89" s="5">
        <f>IF('Athletes - Gold'!AP89+'Athletes - Silver'!AP89+'Athletes - Bronze'!AP89 &gt; 0, 'Athletes - Gold'!AP89*'Medal values'!$B$1+'Athletes - Silver'!AP89*'Medal values'!$B$2+'Athletes - Bronze'!AP89*'Medal values'!$B$3, "") + IF(AND(AP$1 = AO$1, AO$2 = "Mixed"), 0.5*AO89, 0) + IF(AND(AP$1 = AQ$1, AQ$2 = "Mixed"), 0.5*AQ89, 0)</f>
        <v>0</v>
      </c>
      <c r="AQ89" s="5">
        <f>IF('Athletes - Gold'!AQ89+'Athletes - Silver'!AQ89+'Athletes - Bronze'!AQ89 &gt; 0, 'Athletes - Gold'!AQ89*'Medal values'!$B$1+'Athletes - Silver'!AQ89*'Medal values'!$B$2+'Athletes - Bronze'!AQ89*'Medal values'!$B$3, "") + IF(AND(AQ$1 = AP$1, AP$2 = "Mixed"), 0.5*AP89, 0) + IF(AND(AQ$1 = AR$1, AR$2 = "Mixed"), 0.5*AR89, 0)</f>
        <v>0</v>
      </c>
      <c r="AR89" s="5">
        <f>IF('Athletes - Gold'!AR89+'Athletes - Silver'!AR89+'Athletes - Bronze'!AR89 &gt; 0, 'Athletes - Gold'!AR89*'Medal values'!$B$1+'Athletes - Silver'!AR89*'Medal values'!$B$2+'Athletes - Bronze'!AR89*'Medal values'!$B$3, "") + IF(AND(AR$1 = AQ$1, AQ$2 = "Mixed"), 0.5*AQ89, 0) + IF(AND(AR$1 = AS$1, AS$2 = "Mixed"), 0.5*AS89, 0)</f>
        <v>0</v>
      </c>
      <c r="AS89" s="5">
        <f>IF('Athletes - Gold'!AS89+'Athletes - Silver'!AS89+'Athletes - Bronze'!AS89 &gt; 0, 'Athletes - Gold'!AS89*'Medal values'!$B$1+'Athletes - Silver'!AS89*'Medal values'!$B$2+'Athletes - Bronze'!AS89*'Medal values'!$B$3, "") + IF(AND(AS$1 = AR$1, AR$2 = "Mixed"), 0.5*AR89, 0) + IF(AND(AS$1 = AT$1, AT$2 = "Mixed"), 0.5*AT89, 0)</f>
        <v>1</v>
      </c>
      <c r="AT89" s="5">
        <f>IF('Athletes - Gold'!AT89+'Athletes - Silver'!AT89+'Athletes - Bronze'!AT89 &gt; 0, 'Athletes - Gold'!AT89*'Medal values'!$B$1+'Athletes - Silver'!AT89*'Medal values'!$B$2+'Athletes - Bronze'!AT89*'Medal values'!$B$3, "") + IF(AND(AT$1 = AS$1, AS$2 = "Mixed"), 0.5*AS89, 0) + IF(AND(AT$1 = AU$1, AU$2 = "Mixed"), 0.5*AU89, 0)</f>
        <v>0</v>
      </c>
      <c r="AU89" s="5">
        <f>IF('Athletes - Gold'!AU89+'Athletes - Silver'!AU89+'Athletes - Bronze'!AU89 &gt; 0, 'Athletes - Gold'!AU89*'Medal values'!$B$1+'Athletes - Silver'!AU89*'Medal values'!$B$2+'Athletes - Bronze'!AU89*'Medal values'!$B$3, "") + IF(AND(AU$1 = AT$1, AT$2 = "Mixed"), 0.5*AT89, 0) + IF(AND(AU$1 = AV$1, AV$2 = "Mixed"), 0.5*AV89, 0)</f>
        <v>0</v>
      </c>
      <c r="AV89" s="5">
        <f>IF('Athletes - Gold'!AV89+'Athletes - Silver'!AV89+'Athletes - Bronze'!AV89 &gt; 0, 'Athletes - Gold'!AV89*'Medal values'!$B$1+'Athletes - Silver'!AV89*'Medal values'!$B$2+'Athletes - Bronze'!AV89*'Medal values'!$B$3, "") + IF(AND(AV$1 = AU$1, AU$2 = "Mixed"), 0.5*AU89, 0) + IF(AND(AV$1 = AW$1, AW$2 = "Mixed"), 0.5*AW89, 0)</f>
        <v>0</v>
      </c>
      <c r="AW89" s="5">
        <f>IF('Athletes - Gold'!AW89+'Athletes - Silver'!AW89+'Athletes - Bronze'!AW89 &gt; 0, 'Athletes - Gold'!AW89*'Medal values'!$B$1+'Athletes - Silver'!AW89*'Medal values'!$B$2+'Athletes - Bronze'!AW89*'Medal values'!$B$3, "") + IF(AND(AW$1 = AV$1, AV$2 = "Mixed"), 0.5*AV89, 0) + IF(AND(AW$1 = AX$1, AX$2 = "Mixed"), 0.5*AX89, 0)</f>
        <v>0</v>
      </c>
      <c r="AX89" s="5">
        <f>IF('Athletes - Gold'!AX89+'Athletes - Silver'!AX89+'Athletes - Bronze'!AX89 &gt; 0, 'Athletes - Gold'!AX89*'Medal values'!$B$1+'Athletes - Silver'!AX89*'Medal values'!$B$2+'Athletes - Bronze'!AX89*'Medal values'!$B$3, "") + IF(AND(AX$1 = AW$1, AW$2 = "Mixed"), 0.5*AW89, 0) + IF(AND(AX$1 = AY$1, AY$2 = "Mixed"), 0.5*AY89, 0)</f>
        <v>0</v>
      </c>
      <c r="AY89" s="5">
        <f>IF('Athletes - Gold'!AY89+'Athletes - Silver'!AY89+'Athletes - Bronze'!AY89 &gt; 0, 'Athletes - Gold'!AY89*'Medal values'!$B$1+'Athletes - Silver'!AY89*'Medal values'!$B$2+'Athletes - Bronze'!AY89*'Medal values'!$B$3, "") + IF(AND(AY$1 = AX$1, AX$2 = "Mixed"), 0.5*AX89, 0) + IF(AND(AY$1 = AZ$1, AZ$2 = "Mixed"), 0.5*AZ89, 0)</f>
        <v>2.000001</v>
      </c>
      <c r="AZ89" s="5">
        <f>IF('Athletes - Gold'!AZ89+'Athletes - Silver'!AZ89+'Athletes - Bronze'!AZ89 &gt; 0, 'Athletes - Gold'!AZ89*'Medal values'!$B$1+'Athletes - Silver'!AZ89*'Medal values'!$B$2+'Athletes - Bronze'!AZ89*'Medal values'!$B$3, "") + IF(AND(AZ$1 = AY$1, AY$2 = "Mixed"), 0.5*AY89, 0) + IF(AND(AZ$1 = BA$1, BA$2 = "Mixed"), 0.5*BA89, 0)</f>
        <v>0</v>
      </c>
      <c r="BA89" s="5">
        <f>IF('Athletes - Gold'!BA89+'Athletes - Silver'!BA89+'Athletes - Bronze'!BA89 &gt; 0, 'Athletes - Gold'!BA89*'Medal values'!$B$1+'Athletes - Silver'!BA89*'Medal values'!$B$2+'Athletes - Bronze'!BA89*'Medal values'!$B$3, "") + IF(AND(BA$1 = AZ$1, AZ$2 = "Mixed"), 0.5*AZ89, 0) + IF(AND(BA$1 = BB$1, BB$2 = "Mixed"), 0.5*BB89, 0)</f>
        <v>0</v>
      </c>
      <c r="BB89" s="5">
        <f>IF('Athletes - Gold'!BB89+'Athletes - Silver'!BB89+'Athletes - Bronze'!BB89 &gt; 0, 'Athletes - Gold'!BB89*'Medal values'!$B$1+'Athletes - Silver'!BB89*'Medal values'!$B$2+'Athletes - Bronze'!BB89*'Medal values'!$B$3, "") + IF(AND(BB$1 = BA$1, BA$2 = "Mixed"), 0.5*BA89, 0) + IF(AND(BB$1 = BC$1, BC$2 = "Mixed"), 0.5*BC89, 0)</f>
        <v>0</v>
      </c>
      <c r="BC89" s="5">
        <f>IF('Athletes - Gold'!BC89+'Athletes - Silver'!BC89+'Athletes - Bronze'!BC89 &gt; 0, 'Athletes - Gold'!BC89*'Medal values'!$B$1+'Athletes - Silver'!BC89*'Medal values'!$B$2+'Athletes - Bronze'!BC89*'Medal values'!$B$3, "") + IF(AND(BC$1 = BB$1, BB$2 = "Mixed"), 0.5*BB89, 0) + IF(AND(BC$1 = BD$1, BD$2 = "Mixed"), 0.5*BD89, 0)</f>
        <v>1</v>
      </c>
      <c r="BD89" s="5">
        <f>IF('Athletes - Gold'!BD89+'Athletes - Silver'!BD89+'Athletes - Bronze'!BD89 &gt; 0, 'Athletes - Gold'!BD89*'Medal values'!$B$1+'Athletes - Silver'!BD89*'Medal values'!$B$2+'Athletes - Bronze'!BD89*'Medal values'!$B$3, "") + IF(AND(BD$1 = BC$1, BC$2 = "Mixed"), 0.5*BC89, 0) + IF(AND(BD$1 = BE$1, BE$2 = "Mixed"), 0.5*BE89, 0)</f>
        <v>0</v>
      </c>
      <c r="BE89" s="5">
        <f>IF('Athletes - Gold'!BE89+'Athletes - Silver'!BE89+'Athletes - Bronze'!BE89 &gt; 0, 'Athletes - Gold'!BE89*'Medal values'!$B$1+'Athletes - Silver'!BE89*'Medal values'!$B$2+'Athletes - Bronze'!BE89*'Medal values'!$B$3, "") + IF(AND(BE$1 = BD$1, BD$2 = "Mixed"), 0.5*BD89, 0) + IF(AND(BE$1 = BF$1, BF$2 = "Mixed"), 0.5*BF89, 0)</f>
        <v>0</v>
      </c>
      <c r="BF89" s="5">
        <f>IF('Athletes - Gold'!BF89+'Athletes - Silver'!BF89+'Athletes - Bronze'!BF89 &gt; 0, 'Athletes - Gold'!BF89*'Medal values'!$B$1+'Athletes - Silver'!BF89*'Medal values'!$B$2+'Athletes - Bronze'!BF89*'Medal values'!$B$3, "") + IF(AND(BF$1 = BE$1, BE$2 = "Mixed"), 0.5*BE89, 0) + IF(AND(BF$1 = BG$1, BG$2 = "Mixed"), 0.5*BG89, 0)</f>
        <v>0</v>
      </c>
      <c r="BG89" s="5">
        <f>IF('Athletes - Gold'!BG89+'Athletes - Silver'!BG89+'Athletes - Bronze'!BG89 &gt; 0, 'Athletes - Gold'!BG89*'Medal values'!$B$1+'Athletes - Silver'!BG89*'Medal values'!$B$2+'Athletes - Bronze'!BG89*'Medal values'!$B$3, "") + IF(AND(BG$1 = BF$1, BF$2 = "Mixed"), 0.5*BF89, 0) + IF(AND(BG$1 = BH$1, BH$2 = "Mixed"), 0.5*BH89, 0)</f>
        <v>0</v>
      </c>
      <c r="BH89" s="5">
        <f>IF('Athletes - Gold'!BH89+'Athletes - Silver'!BH89+'Athletes - Bronze'!BH89 &gt; 0, 'Athletes - Gold'!BH89*'Medal values'!$B$1+'Athletes - Silver'!BH89*'Medal values'!$B$2+'Athletes - Bronze'!BH89*'Medal values'!$B$3, "") + IF(AND(BH$1 = BG$1, BG$2 = "Mixed"), 0.5*BG89, 0) + IF(AND(BH$1 = BI$1, BI$2 = "Mixed"), 0.5*BI89, 0)</f>
        <v>0</v>
      </c>
      <c r="BI89" s="5">
        <f>IF('Athletes - Gold'!BI89+'Athletes - Silver'!BI89+'Athletes - Bronze'!BI89 &gt; 0, 'Athletes - Gold'!BI89*'Medal values'!$B$1+'Athletes - Silver'!BI89*'Medal values'!$B$2+'Athletes - Bronze'!BI89*'Medal values'!$B$3, "") + IF(AND(BI$1 = BH$1, BH$2 = "Mixed"), 0.5*BH89, 0) + IF(AND(BI$1 = BJ$1, BJ$2 = "Mixed"), 0.5*BJ89, 0)</f>
        <v>0</v>
      </c>
      <c r="BJ89" s="5">
        <f>IF('Athletes - Gold'!BJ89+'Athletes - Silver'!BJ89+'Athletes - Bronze'!BJ89 &gt; 0, 'Athletes - Gold'!BJ89*'Medal values'!$B$1+'Athletes - Silver'!BJ89*'Medal values'!$B$2+'Athletes - Bronze'!BJ89*'Medal values'!$B$3, "") + IF(AND(BJ$1 = BI$1, BI$2 = "Mixed"), 0.5*BI89, 0) + IF(AND(BJ$1 = BK$1, BK$2 = "Mixed"), 0.5*BK89, 0)</f>
        <v>0</v>
      </c>
      <c r="BK89" s="5">
        <f>IF('Athletes - Gold'!BK89+'Athletes - Silver'!BK89+'Athletes - Bronze'!BK89 &gt; 0, 'Athletes - Gold'!BK89*'Medal values'!$B$1+'Athletes - Silver'!BK89*'Medal values'!$B$2+'Athletes - Bronze'!BK89*'Medal values'!$B$3, "") + IF(AND(BK$1 = BJ$1, BJ$2 = "Mixed"), 0.5*BJ89, 0) + IF(AND(BK$1 = BL$1, BL$2 = "Mixed"), 0.5*BL89, 0)</f>
        <v>0</v>
      </c>
      <c r="BL89" s="5">
        <f>IF('Athletes - Gold'!BL89+'Athletes - Silver'!BL89+'Athletes - Bronze'!BL89 &gt; 0, 'Athletes - Gold'!BL89*'Medal values'!$B$1+'Athletes - Silver'!BL89*'Medal values'!$B$2+'Athletes - Bronze'!BL89*'Medal values'!$B$3, "") + IF(AND(BL$1 = BK$1, BK$2 = "Mixed"), 0.5*BK89, 0) + IF(AND(BL$1 = BM$1, BM$2 = "Mixed"), 0.5*BM89, 0)</f>
        <v>0</v>
      </c>
      <c r="BM89" s="5">
        <f>IF('Athletes - Gold'!BM89+'Athletes - Silver'!BM89+'Athletes - Bronze'!BM89 &gt; 0, 'Athletes - Gold'!BM89*'Medal values'!$B$1+'Athletes - Silver'!BM89*'Medal values'!$B$2+'Athletes - Bronze'!BM89*'Medal values'!$B$3, "") + IF(AND(BM$1 = BL$1, BL$2 = "Mixed"), 0.5*BL89, 0) + IF(AND(BM$1 = BN$1, BN$2 = "Mixed"), 0.5*BN89, 0)</f>
        <v>0</v>
      </c>
      <c r="BN89" s="5">
        <f>IF('Athletes - Gold'!BN89+'Athletes - Silver'!BN89+'Athletes - Bronze'!BN89 &gt; 0, 'Athletes - Gold'!BN89*'Medal values'!$B$1+'Athletes - Silver'!BN89*'Medal values'!$B$2+'Athletes - Bronze'!BN89*'Medal values'!$B$3, "") + IF(AND(BN$1 = BM$1, BM$2 = "Mixed"), 0.5*BM89, 0) + IF(AND(BN$1 = BO$1, BO$2 = "Mixed"), 0.5*BO89, 0)</f>
        <v>0</v>
      </c>
      <c r="BO89" s="5">
        <f>IF('Athletes - Gold'!BO89+'Athletes - Silver'!BO89+'Athletes - Bronze'!BO89 &gt; 0, 'Athletes - Gold'!BO89*'Medal values'!$B$1+'Athletes - Silver'!BO89*'Medal values'!$B$2+'Athletes - Bronze'!BO89*'Medal values'!$B$3, "") + IF(AND(BO$1 = BN$1, BN$2 = "Mixed"), 0.5*BN89, 0) + IF(AND(BO$1 = BP$1, BP$2 = "Mixed"), 0.5*BP89, 0)</f>
        <v>0</v>
      </c>
      <c r="BP89" s="5">
        <f>IF('Athletes - Gold'!BP89+'Athletes - Silver'!BP89+'Athletes - Bronze'!BP89 &gt; 0, 'Athletes - Gold'!BP89*'Medal values'!$B$1+'Athletes - Silver'!BP89*'Medal values'!$B$2+'Athletes - Bronze'!BP89*'Medal values'!$B$3, "") + IF(AND(BP$1 = BO$1, BO$2 = "Mixed"), 0.5*BO89, 0) + IF(AND(BP$1 = BQ$1, BQ$2 = "Mixed"), 0.5*BQ89, 0)</f>
        <v>0</v>
      </c>
      <c r="BQ89" s="5">
        <f>IF('Athletes - Gold'!BQ89+'Athletes - Silver'!BQ89+'Athletes - Bronze'!BQ89 &gt; 0, 'Athletes - Gold'!BQ89*'Medal values'!$B$1+'Athletes - Silver'!BQ89*'Medal values'!$B$2+'Athletes - Bronze'!BQ89*'Medal values'!$B$3, "") + IF(AND(BQ$1 = BP$1, BP$2 = "Mixed"), 0.5*BP89, 0) + IF(AND(BQ$1 = BR$1, BR$2 = "Mixed"), 0.5*BR89, 0)</f>
        <v>0</v>
      </c>
      <c r="BR89" s="5">
        <f>IF('Athletes - Gold'!BR89+'Athletes - Silver'!BR89+'Athletes - Bronze'!BR89 &gt; 0, 'Athletes - Gold'!BR89*'Medal values'!$B$1+'Athletes - Silver'!BR89*'Medal values'!$B$2+'Athletes - Bronze'!BR89*'Medal values'!$B$3, "") + IF(AND(BR$1 = BQ$1, BQ$2 = "Mixed"), 0.5*BQ89, 0) + IF(AND(BR$1 = BS$1, BS$2 = "Mixed"), 0.5*BS89, 0)</f>
        <v>0</v>
      </c>
      <c r="BS89" s="5">
        <f>IF('Athletes - Gold'!BS89+'Athletes - Silver'!BS89+'Athletes - Bronze'!BS89 &gt; 0, 'Athletes - Gold'!BS89*'Medal values'!$B$1+'Athletes - Silver'!BS89*'Medal values'!$B$2+'Athletes - Bronze'!BS89*'Medal values'!$B$3, "") + IF(AND(BS$1 = BR$1, BR$2 = "Mixed"), 0.5*BR89, 0) + IF(AND(BS$1 = BT$1, BT$2 = "Mixed"), 0.5*BT89, 0)</f>
        <v>0</v>
      </c>
      <c r="BT89" s="5">
        <f>IF('Athletes - Gold'!BT89+'Athletes - Silver'!BT89+'Athletes - Bronze'!BT89 &gt; 0, 'Athletes - Gold'!BT89*'Medal values'!$B$1+'Athletes - Silver'!BT89*'Medal values'!$B$2+'Athletes - Bronze'!BT89*'Medal values'!$B$3, "") + IF(AND(BT$1 = BS$1, BS$2 = "Mixed"), 0.5*BS89, 0) + IF(AND(BT$1 = BU$1, BU$2 = "Mixed"), 0.5*BU89, 0)</f>
        <v>0</v>
      </c>
      <c r="BU89" s="5">
        <f>IF('Athletes - Gold'!BU89+'Athletes - Silver'!BU89+'Athletes - Bronze'!BU89 &gt; 0, 'Athletes - Gold'!BU89*'Medal values'!$B$1+'Athletes - Silver'!BU89*'Medal values'!$B$2+'Athletes - Bronze'!BU89*'Medal values'!$B$3, "") + IF(AND(BU$1 = BT$1, BT$2 = "Mixed"), 0.5*BT89, 0) + IF(AND(BU$1 = BV$1, BV$2 = "Mixed"), 0.5*BV89, 0)</f>
        <v>0</v>
      </c>
      <c r="BV89" s="5">
        <f>IF('Athletes - Gold'!BV89+'Athletes - Silver'!BV89+'Athletes - Bronze'!BV89 &gt; 0, 'Athletes - Gold'!BV89*'Medal values'!$B$1+'Athletes - Silver'!BV89*'Medal values'!$B$2+'Athletes - Bronze'!BV89*'Medal values'!$B$3, "") + IF(AND(BV$1 = BU$1, BU$2 = "Mixed"), 0.5*BU89, 0) + IF(AND(BV$1 = BW$1, BW$2 = "Mixed"), 0.5*BW89, 0)</f>
        <v>0</v>
      </c>
      <c r="BW89" s="5">
        <f>IF('Athletes - Gold'!BW89+'Athletes - Silver'!BW89+'Athletes - Bronze'!BW89 &gt; 0, 'Athletes - Gold'!BW89*'Medal values'!$B$1+'Athletes - Silver'!BW89*'Medal values'!$B$2+'Athletes - Bronze'!BW89*'Medal values'!$B$3, "") + IF(AND(BW$1 = BV$1, BV$2 = "Mixed"), 0.5*BV89, 0) + IF(AND(BW$1 = BX$1, BX$2 = "Mixed"), 0.5*BX89, 0)</f>
        <v>0</v>
      </c>
      <c r="BX89" s="5">
        <f>IF('Athletes - Gold'!BX89+'Athletes - Silver'!BX89+'Athletes - Bronze'!BX89 &gt; 0, 'Athletes - Gold'!BX89*'Medal values'!$B$1+'Athletes - Silver'!BX89*'Medal values'!$B$2+'Athletes - Bronze'!BX89*'Medal values'!$B$3, "") + IF(AND(BX$1 = BW$1, BW$2 = "Mixed"), 0.5*BW89, 0) + IF(AND(BX$1 = BY$1, BY$2 = "Mixed"), 0.5*BY89, 0)</f>
        <v>0</v>
      </c>
      <c r="BY89" s="5">
        <f>IF('Athletes - Gold'!BY89+'Athletes - Silver'!BY89+'Athletes - Bronze'!BY89 &gt; 0, 'Athletes - Gold'!BY89*'Medal values'!$B$1+'Athletes - Silver'!BY89*'Medal values'!$B$2+'Athletes - Bronze'!BY89*'Medal values'!$B$3, "") + IF(AND(BY$1 = BX$1, BX$2 = "Mixed"), 0.5*BX89, 0) + IF(AND(BY$1 = BZ$1, BZ$2 = "Mixed"), 0.5*BZ89, 0)</f>
        <v>0</v>
      </c>
      <c r="BZ89" s="5">
        <f>IF('Athletes - Gold'!BZ89+'Athletes - Silver'!BZ89+'Athletes - Bronze'!BZ89 &gt; 0, 'Athletes - Gold'!BZ89*'Medal values'!$B$1+'Athletes - Silver'!BZ89*'Medal values'!$B$2+'Athletes - Bronze'!BZ89*'Medal values'!$B$3, "") + IF(AND(BZ$1 = BY$1, BY$2 = "Mixed"), 0.5*BY89, 0) + IF(AND(BZ$1 = CA$1, CA$2 = "Mixed"), 0.5*CA89, 0)</f>
        <v>0</v>
      </c>
      <c r="CA89" s="5">
        <f>IF('Athletes - Gold'!CA89+'Athletes - Silver'!CA89+'Athletes - Bronze'!CA89 &gt; 0, 'Athletes - Gold'!CA89*'Medal values'!$B$1+'Athletes - Silver'!CA89*'Medal values'!$B$2+'Athletes - Bronze'!CA89*'Medal values'!$B$3, "") + IF(AND(CA$1 = BZ$1, BZ$2 = "Mixed"), 0.5*BZ89, 0) + IF(AND(CA$1 = CB$1, CB$2 = "Mixed"), 0.5*CB89, 0)</f>
        <v>0</v>
      </c>
      <c r="CB89" s="5">
        <f>IF('Athletes - Gold'!CB89+'Athletes - Silver'!CB89+'Athletes - Bronze'!CB89 &gt; 0, 'Athletes - Gold'!CB89*'Medal values'!$B$1+'Athletes - Silver'!CB89*'Medal values'!$B$2+'Athletes - Bronze'!CB89*'Medal values'!$B$3, "") + IF(AND(CB$1 = CA$1, CA$2 = "Mixed"), 0.5*CA89, 0) + IF(AND(CB$1 = CC$1, CC$2 = "Mixed"), 0.5*CC89, 0)</f>
        <v>1</v>
      </c>
      <c r="CC89" s="5">
        <f>IF('Athletes - Gold'!CC89+'Athletes - Silver'!CC89+'Athletes - Bronze'!CC89 &gt; 0, 'Athletes - Gold'!CC89*'Medal values'!$B$1+'Athletes - Silver'!CC89*'Medal values'!$B$2+'Athletes - Bronze'!CC89*'Medal values'!$B$3, "") + IF(AND(CC$1 = CB$1, CB$2 = "Mixed"), 0.5*CB89, 0) + IF(AND(CC$1 = CD$1, CD$2 = "Mixed"), 0.5*CD89, 0)</f>
        <v>2</v>
      </c>
      <c r="CD89" s="5">
        <f>IF('Athletes - Gold'!CD89+'Athletes - Silver'!CD89+'Athletes - Bronze'!CD89 &gt; 0, 'Athletes - Gold'!CD89*'Medal values'!$B$1+'Athletes - Silver'!CD89*'Medal values'!$B$2+'Athletes - Bronze'!CD89*'Medal values'!$B$3, "") + IF(AND(CD$1 = CC$1, CC$2 = "Mixed"), 0.5*CC89, 0) + IF(AND(CD$1 = CE$1, CE$2 = "Mixed"), 0.5*CE89, 0)</f>
        <v>1</v>
      </c>
      <c r="CE89" s="5">
        <f>IF('Athletes - Gold'!CE89+'Athletes - Silver'!CE89+'Athletes - Bronze'!CE89 &gt; 0, 'Athletes - Gold'!CE89*'Medal values'!$B$1+'Athletes - Silver'!CE89*'Medal values'!$B$2+'Athletes - Bronze'!CE89*'Medal values'!$B$3, "") + IF(AND(CE$1 = CD$1, CD$2 = "Mixed"), 0.5*CD89, 0) + IF(AND(CE$1 = CF$1, CF$2 = "Mixed"), 0.5*CF89, 0)</f>
        <v>0</v>
      </c>
      <c r="CF89" s="5">
        <f>IF('Athletes - Gold'!CF89+'Athletes - Silver'!CF89+'Athletes - Bronze'!CF89 &gt; 0, 'Athletes - Gold'!CF89*'Medal values'!$B$1+'Athletes - Silver'!CF89*'Medal values'!$B$2+'Athletes - Bronze'!CF89*'Medal values'!$B$3, "") + IF(AND(CF$1 = CE$1, CE$2 = "Mixed"), 0.5*CE89, 0) + IF(AND(CF$1 = CG$1, CG$2 = "Mixed"), 0.5*CG89, 0)</f>
        <v>1</v>
      </c>
      <c r="CG89" s="5">
        <f>IF('Athletes - Gold'!CG89+'Athletes - Silver'!CG89+'Athletes - Bronze'!CG89 &gt; 0, 'Athletes - Gold'!CG89*'Medal values'!$B$1+'Athletes - Silver'!CG89*'Medal values'!$B$2+'Athletes - Bronze'!CG89*'Medal values'!$B$3, "") + IF(AND(CG$1 = CF$1, CF$2 = "Mixed"), 0.5*CF89, 0) + IF(AND(CG$1 = CH$1, CH$2 = "Mixed"), 0.5*CH89, 0)</f>
        <v>0</v>
      </c>
      <c r="CH89" s="5">
        <f>IF('Athletes - Gold'!CH89+'Athletes - Silver'!CH89+'Athletes - Bronze'!CH89 &gt; 0, 'Athletes - Gold'!CH89*'Medal values'!$B$1+'Athletes - Silver'!CH89*'Medal values'!$B$2+'Athletes - Bronze'!CH89*'Medal values'!$B$3, "") + IF(AND(CH$1 = CG$1, CG$2 = "Mixed"), 0.5*CG89, 0) + IF(AND(CH$1 = CI$1, CI$2 = "Mixed"), 0.5*CI89, 0)</f>
        <v>0</v>
      </c>
      <c r="CI89" s="5">
        <f>IF('Athletes - Gold'!CI89+'Athletes - Silver'!CI89+'Athletes - Bronze'!CI89 &gt; 0, 'Athletes - Gold'!CI89*'Medal values'!$B$1+'Athletes - Silver'!CI89*'Medal values'!$B$2+'Athletes - Bronze'!CI89*'Medal values'!$B$3, "") + IF(AND(CI$1 = CH$1, CH$2 = "Mixed"), 0.5*CH89, 0) + IF(AND(CI$1 = CJ$1, CJ$2 = "Mixed"), 0.5*CJ89, 0)</f>
        <v>0</v>
      </c>
      <c r="CJ89" s="5">
        <f>IF('Athletes - Gold'!CJ89+'Athletes - Silver'!CJ89+'Athletes - Bronze'!CJ89 &gt; 0, 'Athletes - Gold'!CJ89*'Medal values'!$B$1+'Athletes - Silver'!CJ89*'Medal values'!$B$2+'Athletes - Bronze'!CJ89*'Medal values'!$B$3, "") + IF(AND(CJ$1 = CI$1, CI$2 = "Mixed"), 0.5*CI89, 0) + IF(AND(CJ$1 = CK$1, CK$2 = "Mixed"), 0.5*CK89, 0)</f>
        <v>0</v>
      </c>
      <c r="CK89" s="5">
        <f>IF('Athletes - Gold'!CK89+'Athletes - Silver'!CK89+'Athletes - Bronze'!CK89 &gt; 0, 'Athletes - Gold'!CK89*'Medal values'!$B$1+'Athletes - Silver'!CK89*'Medal values'!$B$2+'Athletes - Bronze'!CK89*'Medal values'!$B$3, "") + IF(AND(CK$1 = CJ$1, CJ$2 = "Mixed"), 0.5*CJ89, 0) + IF(AND(CK$1 = CL$1, CL$2 = "Mixed"), 0.5*CL89, 0)</f>
        <v>0</v>
      </c>
      <c r="CL89" s="5">
        <f>IF('Athletes - Gold'!CL89+'Athletes - Silver'!CL89+'Athletes - Bronze'!CL89 &gt; 0, 'Athletes - Gold'!CL89*'Medal values'!$B$1+'Athletes - Silver'!CL89*'Medal values'!$B$2+'Athletes - Bronze'!CL89*'Medal values'!$B$3, "") + IF(AND(CL$1 = CK$1, CK$2 = "Mixed"), 0.5*CK89, 0) + IF(AND(CL$1 = CM$1, CM$2 = "Mixed"), 0.5*CM89, 0)</f>
        <v>0</v>
      </c>
      <c r="CM89" s="5">
        <f>IF('Athletes - Gold'!CM89+'Athletes - Silver'!CM89+'Athletes - Bronze'!CM89 &gt; 0, 'Athletes - Gold'!CM89*'Medal values'!$B$1+'Athletes - Silver'!CM89*'Medal values'!$B$2+'Athletes - Bronze'!CM89*'Medal values'!$B$3, "") + IF(AND(CM$1 = CL$1, CL$2 = "Mixed"), 0.5*CL89, 0) + IF(AND(CM$1 = CN$1, CN$2 = "Mixed"), 0.5*CN89, 0)</f>
        <v>0</v>
      </c>
      <c r="CN89" s="5">
        <f>IF('Athletes - Gold'!CN89+'Athletes - Silver'!CN89+'Athletes - Bronze'!CN89 &gt; 0, 'Athletes - Gold'!CN89*'Medal values'!$B$1+'Athletes - Silver'!CN89*'Medal values'!$B$2+'Athletes - Bronze'!CN89*'Medal values'!$B$3, "") + IF(AND(CN$1 = CM$1, CM$2 = "Mixed"), 0.5*CM89, 0) + IF(AND(CN$1 = CO$1, CO$2 = "Mixed"), 0.5*CO89, 0)</f>
        <v>0</v>
      </c>
      <c r="CO89" s="5">
        <f>IF('Athletes - Gold'!CO89+'Athletes - Silver'!CO89+'Athletes - Bronze'!CO89 &gt; 0, 'Athletes - Gold'!CO89*'Medal values'!$B$1+'Athletes - Silver'!CO89*'Medal values'!$B$2+'Athletes - Bronze'!CO89*'Medal values'!$B$3, "") + IF(AND(CO$1 = CN$1, CN$2 = "Mixed"), 0.5*CN89, 0) + IF(AND(CO$1 = CP$1, CP$2 = "Mixed"), 0.5*CP89, 0)</f>
        <v>0</v>
      </c>
      <c r="CP89" s="5">
        <f>IF('Athletes - Gold'!CP89+'Athletes - Silver'!CP89+'Athletes - Bronze'!CP89 &gt; 0, 'Athletes - Gold'!CP89*'Medal values'!$B$1+'Athletes - Silver'!CP89*'Medal values'!$B$2+'Athletes - Bronze'!CP89*'Medal values'!$B$3, "") + IF(AND(CP$1 = CO$1, CO$2 = "Mixed"), 0.5*CO89, 0) + IF(AND(CP$1 = CQ$1, CQ$2 = "Mixed"), 0.5*CQ89, 0)</f>
        <v>0</v>
      </c>
      <c r="CQ89" s="5">
        <f>IF('Athletes - Gold'!CQ89+'Athletes - Silver'!CQ89+'Athletes - Bronze'!CQ89 &gt; 0, 'Athletes - Gold'!CQ89*'Medal values'!$B$1+'Athletes - Silver'!CQ89*'Medal values'!$B$2+'Athletes - Bronze'!CQ89*'Medal values'!$B$3, "") + IF(AND(CQ$1 = CP$1, CP$2 = "Mixed"), 0.5*CP89, 0) + IF(AND(CQ$1 = CR$1, CR$2 = "Mixed"), 0.5*CR89, 0)</f>
        <v>0</v>
      </c>
      <c r="CR89" s="5">
        <f>IF('Athletes - Gold'!CR89+'Athletes - Silver'!CR89+'Athletes - Bronze'!CR89 &gt; 0, 'Athletes - Gold'!CR89*'Medal values'!$B$1+'Athletes - Silver'!CR89*'Medal values'!$B$2+'Athletes - Bronze'!CR89*'Medal values'!$B$3, "") + IF(AND(CR$1 = CQ$1, CQ$2 = "Mixed"), 0.5*CQ89, 0) + IF(AND(CR$1 = CS$1, CS$2 = "Mixed"), 0.5*CS89, 0)</f>
        <v>0</v>
      </c>
      <c r="CS89" s="5">
        <f>IF('Athletes - Gold'!CS89+'Athletes - Silver'!CS89+'Athletes - Bronze'!CS89 &gt; 0, 'Athletes - Gold'!CS89*'Medal values'!$B$1+'Athletes - Silver'!CS89*'Medal values'!$B$2+'Athletes - Bronze'!CS89*'Medal values'!$B$3, "") + IF(AND(CS$1 = CR$1, CR$2 = "Mixed"), 0.5*CR89, 0) + IF(AND(CS$1 = CT$1, CT$2 = "Mixed"), 0.5*CT89, 0)</f>
        <v>0</v>
      </c>
      <c r="CT89" s="5">
        <f>IF('Athletes - Gold'!CT89+'Athletes - Silver'!CT89+'Athletes - Bronze'!CT89 &gt; 0, 'Athletes - Gold'!CT89*'Medal values'!$B$1+'Athletes - Silver'!CT89*'Medal values'!$B$2+'Athletes - Bronze'!CT89*'Medal values'!$B$3, "") + IF(AND(CT$1 = CS$1, CS$2 = "Mixed"), 0.5*CS89, 0) + IF(AND(CT$1 = CU$1, CU$2 = "Mixed"), 0.5*CU89, 0)</f>
        <v>4.001</v>
      </c>
      <c r="CU89" s="5">
        <f>IF('Athletes - Gold'!CU89+'Athletes - Silver'!CU89+'Athletes - Bronze'!CU89 &gt; 0, 'Athletes - Gold'!CU89*'Medal values'!$B$1+'Athletes - Silver'!CU89*'Medal values'!$B$2+'Athletes - Bronze'!CU89*'Medal values'!$B$3, "") + IF(AND(CU$1 = CT$1, CT$2 = "Mixed"), 0.5*CT89, 0) + IF(AND(CU$1 = CV$1, CV$2 = "Mixed"), 0.5*CV89, 0)</f>
        <v>0</v>
      </c>
      <c r="CV89" s="5">
        <f>IF('Athletes - Gold'!CV89+'Athletes - Silver'!CV89+'Athletes - Bronze'!CV89 &gt; 0, 'Athletes - Gold'!CV89*'Medal values'!$B$1+'Athletes - Silver'!CV89*'Medal values'!$B$2+'Athletes - Bronze'!CV89*'Medal values'!$B$3, "") + IF(AND(CV$1 = CU$1, CU$2 = "Mixed"), 0.5*CU89, 0) + IF(AND(CV$1 = CW$1, CW$2 = "Mixed"), 0.5*CW89, 0)</f>
        <v>0</v>
      </c>
      <c r="CW89" s="5">
        <f t="shared" ref="CW89:CX89" si="88">SUMIF($B$2:$CV$2,CW$2, $B89:$CV89)</f>
        <v>18.002005</v>
      </c>
      <c r="CX89" s="5">
        <f t="shared" si="88"/>
        <v>10.001001</v>
      </c>
      <c r="CY89" s="5">
        <f t="shared" si="3"/>
        <v>28.003006</v>
      </c>
    </row>
    <row r="90">
      <c r="A90" s="5" t="str">
        <f>Countries!A88</f>
        <v>TUN</v>
      </c>
      <c r="B90" s="5">
        <f>IF('Athletes - Gold'!B90+'Athletes - Silver'!B90+'Athletes - Bronze'!B90 &gt; 0, 'Athletes - Gold'!B90*'Medal values'!$B$1+'Athletes - Silver'!B90*'Medal values'!$B$2+'Athletes - Bronze'!B90*'Medal values'!$B$3, "") + IF(AND(B$1 = A$1, A$2 = "Mixed"), 0.5*A90, 0) + IF(AND(B$1 = C$1, C$2 = "Mixed"), 0.5*C90, 0)</f>
        <v>0</v>
      </c>
      <c r="C90" s="5">
        <f>IF('Athletes - Gold'!C90+'Athletes - Silver'!C90+'Athletes - Bronze'!C90 &gt; 0, 'Athletes - Gold'!C90*'Medal values'!$B$1+'Athletes - Silver'!C90*'Medal values'!$B$2+'Athletes - Bronze'!C90*'Medal values'!$B$3, "") + IF(AND(C$1 = B$1, B$2 = "Mixed"), 0.5*B90, 0) + IF(AND(C$1 = D$1, D$2 = "Mixed"), 0.5*D90, 0)</f>
        <v>0</v>
      </c>
      <c r="D90" s="5">
        <f>IF('Athletes - Gold'!D90+'Athletes - Silver'!D90+'Athletes - Bronze'!D90 &gt; 0, 'Athletes - Gold'!D90*'Medal values'!$B$1+'Athletes - Silver'!D90*'Medal values'!$B$2+'Athletes - Bronze'!D90*'Medal values'!$B$3, "") + IF(AND(D$1 = C$1, C$2 = "Mixed"), 0.5*C90, 0) + IF(AND(D$1 = E$1, E$2 = "Mixed"), 0.5*E90, 0)</f>
        <v>0</v>
      </c>
      <c r="E90" s="5">
        <f>IF('Athletes - Gold'!E90+'Athletes - Silver'!E90+'Athletes - Bronze'!E90 &gt; 0, 'Athletes - Gold'!E90*'Medal values'!$B$1+'Athletes - Silver'!E90*'Medal values'!$B$2+'Athletes - Bronze'!E90*'Medal values'!$B$3, "") + IF(AND(E$1 = D$1, D$2 = "Mixed"), 0.5*D90, 0) + IF(AND(E$1 = F$1, F$2 = "Mixed"), 0.5*F90, 0)</f>
        <v>0</v>
      </c>
      <c r="F90" s="5">
        <f>IF('Athletes - Gold'!F90+'Athletes - Silver'!F90+'Athletes - Bronze'!F90 &gt; 0, 'Athletes - Gold'!F90*'Medal values'!$B$1+'Athletes - Silver'!F90*'Medal values'!$B$2+'Athletes - Bronze'!F90*'Medal values'!$B$3, "") + IF(AND(F$1 = E$1, E$2 = "Mixed"), 0.5*E90, 0) + IF(AND(F$1 = G$1, G$2 = "Mixed"), 0.5*G90, 0)</f>
        <v>0</v>
      </c>
      <c r="G90" s="5">
        <f>IF('Athletes - Gold'!G90+'Athletes - Silver'!G90+'Athletes - Bronze'!G90 &gt; 0, 'Athletes - Gold'!G90*'Medal values'!$B$1+'Athletes - Silver'!G90*'Medal values'!$B$2+'Athletes - Bronze'!G90*'Medal values'!$B$3, "") + IF(AND(G$1 = F$1, F$2 = "Mixed"), 0.5*F90, 0) + IF(AND(G$1 = H$1, H$2 = "Mixed"), 0.5*H90, 0)</f>
        <v>0</v>
      </c>
      <c r="H90" s="5">
        <f>IF('Athletes - Gold'!H90+'Athletes - Silver'!H90+'Athletes - Bronze'!H90 &gt; 0, 'Athletes - Gold'!H90*'Medal values'!$B$1+'Athletes - Silver'!H90*'Medal values'!$B$2+'Athletes - Bronze'!H90*'Medal values'!$B$3, "") + IF(AND(H$1 = G$1, G$2 = "Mixed"), 0.5*G90, 0) + IF(AND(H$1 = I$1, I$2 = "Mixed"), 0.5*I90, 0)</f>
        <v>0</v>
      </c>
      <c r="I90" s="5">
        <f>IF('Athletes - Gold'!I90+'Athletes - Silver'!I90+'Athletes - Bronze'!I90 &gt; 0, 'Athletes - Gold'!I90*'Medal values'!$B$1+'Athletes - Silver'!I90*'Medal values'!$B$2+'Athletes - Bronze'!I90*'Medal values'!$B$3, "") + IF(AND(I$1 = H$1, H$2 = "Mixed"), 0.5*H90, 0) + IF(AND(I$1 = J$1, J$2 = "Mixed"), 0.5*J90, 0)</f>
        <v>0</v>
      </c>
      <c r="J90" s="5">
        <f>IF('Athletes - Gold'!J90+'Athletes - Silver'!J90+'Athletes - Bronze'!J90 &gt; 0, 'Athletes - Gold'!J90*'Medal values'!$B$1+'Athletes - Silver'!J90*'Medal values'!$B$2+'Athletes - Bronze'!J90*'Medal values'!$B$3, "") + IF(AND(J$1 = I$1, I$2 = "Mixed"), 0.5*I90, 0) + IF(AND(J$1 = K$1, K$2 = "Mixed"), 0.5*K90, 0)</f>
        <v>0</v>
      </c>
      <c r="K90" s="5">
        <f>IF('Athletes - Gold'!K90+'Athletes - Silver'!K90+'Athletes - Bronze'!K90 &gt; 0, 'Athletes - Gold'!K90*'Medal values'!$B$1+'Athletes - Silver'!K90*'Medal values'!$B$2+'Athletes - Bronze'!K90*'Medal values'!$B$3, "") + IF(AND(K$1 = J$1, J$2 = "Mixed"), 0.5*J90, 0) + IF(AND(K$1 = L$1, L$2 = "Mixed"), 0.5*L90, 0)</f>
        <v>0</v>
      </c>
      <c r="L90" s="5">
        <f>IF('Athletes - Gold'!L90+'Athletes - Silver'!L90+'Athletes - Bronze'!L90 &gt; 0, 'Athletes - Gold'!L90*'Medal values'!$B$1+'Athletes - Silver'!L90*'Medal values'!$B$2+'Athletes - Bronze'!L90*'Medal values'!$B$3, "") + IF(AND(L$1 = K$1, K$2 = "Mixed"), 0.5*K90, 0) + IF(AND(L$1 = M$1, M$2 = "Mixed"), 0.5*M90, 0)</f>
        <v>0</v>
      </c>
      <c r="M90" s="5">
        <f>IF('Athletes - Gold'!M90+'Athletes - Silver'!M90+'Athletes - Bronze'!M90 &gt; 0, 'Athletes - Gold'!M90*'Medal values'!$B$1+'Athletes - Silver'!M90*'Medal values'!$B$2+'Athletes - Bronze'!M90*'Medal values'!$B$3, "") + IF(AND(M$1 = L$1, L$2 = "Mixed"), 0.5*L90, 0) + IF(AND(M$1 = N$1, N$2 = "Mixed"), 0.5*N90, 0)</f>
        <v>0</v>
      </c>
      <c r="N90" s="5">
        <f>IF('Athletes - Gold'!N90+'Athletes - Silver'!N90+'Athletes - Bronze'!N90 &gt; 0, 'Athletes - Gold'!N90*'Medal values'!$B$1+'Athletes - Silver'!N90*'Medal values'!$B$2+'Athletes - Bronze'!N90*'Medal values'!$B$3, "") + IF(AND(N$1 = M$1, M$2 = "Mixed"), 0.5*M90, 0) + IF(AND(N$1 = O$1, O$2 = "Mixed"), 0.5*O90, 0)</f>
        <v>0</v>
      </c>
      <c r="O90" s="5">
        <f>IF('Athletes - Gold'!O90+'Athletes - Silver'!O90+'Athletes - Bronze'!O90 &gt; 0, 'Athletes - Gold'!O90*'Medal values'!$B$1+'Athletes - Silver'!O90*'Medal values'!$B$2+'Athletes - Bronze'!O90*'Medal values'!$B$3, "") + IF(AND(O$1 = N$1, N$2 = "Mixed"), 0.5*N90, 0) + IF(AND(O$1 = P$1, P$2 = "Mixed"), 0.5*P90, 0)</f>
        <v>0</v>
      </c>
      <c r="P90" s="5">
        <f>IF('Athletes - Gold'!P90+'Athletes - Silver'!P90+'Athletes - Bronze'!P90 &gt; 0, 'Athletes - Gold'!P90*'Medal values'!$B$1+'Athletes - Silver'!P90*'Medal values'!$B$2+'Athletes - Bronze'!P90*'Medal values'!$B$3, "") + IF(AND(P$1 = O$1, O$2 = "Mixed"), 0.5*O90, 0) + IF(AND(P$1 = Q$1, Q$2 = "Mixed"), 0.5*Q90, 0)</f>
        <v>0</v>
      </c>
      <c r="Q90" s="5">
        <f>IF('Athletes - Gold'!Q90+'Athletes - Silver'!Q90+'Athletes - Bronze'!Q90 &gt; 0, 'Athletes - Gold'!Q90*'Medal values'!$B$1+'Athletes - Silver'!Q90*'Medal values'!$B$2+'Athletes - Bronze'!Q90*'Medal values'!$B$3, "") + IF(AND(Q$1 = P$1, P$2 = "Mixed"), 0.5*P90, 0) + IF(AND(Q$1 = R$1, R$2 = "Mixed"), 0.5*R90, 0)</f>
        <v>0</v>
      </c>
      <c r="R90" s="5">
        <f>IF('Athletes - Gold'!R90+'Athletes - Silver'!R90+'Athletes - Bronze'!R90 &gt; 0, 'Athletes - Gold'!R90*'Medal values'!$B$1+'Athletes - Silver'!R90*'Medal values'!$B$2+'Athletes - Bronze'!R90*'Medal values'!$B$3, "") + IF(AND(R$1 = Q$1, Q$2 = "Mixed"), 0.5*Q90, 0) + IF(AND(R$1 = S$1, S$2 = "Mixed"), 0.5*S90, 0)</f>
        <v>0</v>
      </c>
      <c r="S90" s="5">
        <f>IF('Athletes - Gold'!S90+'Athletes - Silver'!S90+'Athletes - Bronze'!S90 &gt; 0, 'Athletes - Gold'!S90*'Medal values'!$B$1+'Athletes - Silver'!S90*'Medal values'!$B$2+'Athletes - Bronze'!S90*'Medal values'!$B$3, "") + IF(AND(S$1 = R$1, R$2 = "Mixed"), 0.5*R90, 0) + IF(AND(S$1 = T$1, T$2 = "Mixed"), 0.5*T90, 0)</f>
        <v>0</v>
      </c>
      <c r="T90" s="5">
        <f>IF('Athletes - Gold'!T90+'Athletes - Silver'!T90+'Athletes - Bronze'!T90 &gt; 0, 'Athletes - Gold'!T90*'Medal values'!$B$1+'Athletes - Silver'!T90*'Medal values'!$B$2+'Athletes - Bronze'!T90*'Medal values'!$B$3, "") + IF(AND(T$1 = S$1, S$2 = "Mixed"), 0.5*S90, 0) + IF(AND(T$1 = U$1, U$2 = "Mixed"), 0.5*U90, 0)</f>
        <v>0</v>
      </c>
      <c r="U90" s="5">
        <f>IF('Athletes - Gold'!U90+'Athletes - Silver'!U90+'Athletes - Bronze'!U90 &gt; 0, 'Athletes - Gold'!U90*'Medal values'!$B$1+'Athletes - Silver'!U90*'Medal values'!$B$2+'Athletes - Bronze'!U90*'Medal values'!$B$3, "") + IF(AND(U$1 = T$1, T$2 = "Mixed"), 0.5*T90, 0) + IF(AND(U$1 = V$1, V$2 = "Mixed"), 0.5*V90, 0)</f>
        <v>0</v>
      </c>
      <c r="V90" s="5">
        <f>IF('Athletes - Gold'!V90+'Athletes - Silver'!V90+'Athletes - Bronze'!V90 &gt; 0, 'Athletes - Gold'!V90*'Medal values'!$B$1+'Athletes - Silver'!V90*'Medal values'!$B$2+'Athletes - Bronze'!V90*'Medal values'!$B$3, "") + IF(AND(V$1 = U$1, U$2 = "Mixed"), 0.5*U90, 0) + IF(AND(V$1 = W$1, W$2 = "Mixed"), 0.5*W90, 0)</f>
        <v>0</v>
      </c>
      <c r="W90" s="5">
        <f>IF('Athletes - Gold'!W90+'Athletes - Silver'!W90+'Athletes - Bronze'!W90 &gt; 0, 'Athletes - Gold'!W90*'Medal values'!$B$1+'Athletes - Silver'!W90*'Medal values'!$B$2+'Athletes - Bronze'!W90*'Medal values'!$B$3, "") + IF(AND(W$1 = V$1, V$2 = "Mixed"), 0.5*V90, 0) + IF(AND(W$1 = X$1, X$2 = "Mixed"), 0.5*X90, 0)</f>
        <v>0</v>
      </c>
      <c r="X90" s="5">
        <f>IF('Athletes - Gold'!X90+'Athletes - Silver'!X90+'Athletes - Bronze'!X90 &gt; 0, 'Athletes - Gold'!X90*'Medal values'!$B$1+'Athletes - Silver'!X90*'Medal values'!$B$2+'Athletes - Bronze'!X90*'Medal values'!$B$3, "") + IF(AND(X$1 = W$1, W$2 = "Mixed"), 0.5*W90, 0) + IF(AND(X$1 = Y$1, Y$2 = "Mixed"), 0.5*Y90, 0)</f>
        <v>0</v>
      </c>
      <c r="Y90" s="5">
        <f>IF('Athletes - Gold'!Y90+'Athletes - Silver'!Y90+'Athletes - Bronze'!Y90 &gt; 0, 'Athletes - Gold'!Y90*'Medal values'!$B$1+'Athletes - Silver'!Y90*'Medal values'!$B$2+'Athletes - Bronze'!Y90*'Medal values'!$B$3, "") + IF(AND(Y$1 = X$1, X$2 = "Mixed"), 0.5*X90, 0) + IF(AND(Y$1 = Z$1, Z$2 = "Mixed"), 0.5*Z90, 0)</f>
        <v>0</v>
      </c>
      <c r="Z90" s="5">
        <f>IF('Athletes - Gold'!Z90+'Athletes - Silver'!Z90+'Athletes - Bronze'!Z90 &gt; 0, 'Athletes - Gold'!Z90*'Medal values'!$B$1+'Athletes - Silver'!Z90*'Medal values'!$B$2+'Athletes - Bronze'!Z90*'Medal values'!$B$3, "") + IF(AND(Z$1 = Y$1, Y$2 = "Mixed"), 0.5*Y90, 0) + IF(AND(Z$1 = AA$1, AA$2 = "Mixed"), 0.5*AA90, 0)</f>
        <v>0</v>
      </c>
      <c r="AA90" s="5">
        <f>IF('Athletes - Gold'!AA90+'Athletes - Silver'!AA90+'Athletes - Bronze'!AA90 &gt; 0, 'Athletes - Gold'!AA90*'Medal values'!$B$1+'Athletes - Silver'!AA90*'Medal values'!$B$2+'Athletes - Bronze'!AA90*'Medal values'!$B$3, "") + IF(AND(AA$1 = Z$1, Z$2 = "Mixed"), 0.5*Z90, 0) + IF(AND(AA$1 = AB$1, AB$2 = "Mixed"), 0.5*AB90, 0)</f>
        <v>0</v>
      </c>
      <c r="AB90" s="5">
        <f>IF('Athletes - Gold'!AB90+'Athletes - Silver'!AB90+'Athletes - Bronze'!AB90 &gt; 0, 'Athletes - Gold'!AB90*'Medal values'!$B$1+'Athletes - Silver'!AB90*'Medal values'!$B$2+'Athletes - Bronze'!AB90*'Medal values'!$B$3, "") + IF(AND(AB$1 = AA$1, AA$2 = "Mixed"), 0.5*AA90, 0) + IF(AND(AB$1 = AC$1, AC$2 = "Mixed"), 0.5*AC90, 0)</f>
        <v>0</v>
      </c>
      <c r="AC90" s="5">
        <f>IF('Athletes - Gold'!AC90+'Athletes - Silver'!AC90+'Athletes - Bronze'!AC90 &gt; 0, 'Athletes - Gold'!AC90*'Medal values'!$B$1+'Athletes - Silver'!AC90*'Medal values'!$B$2+'Athletes - Bronze'!AC90*'Medal values'!$B$3, "") + IF(AND(AC$1 = AB$1, AB$2 = "Mixed"), 0.5*AB90, 0) + IF(AND(AC$1 = AD$1, AD$2 = "Mixed"), 0.5*AD90, 0)</f>
        <v>0</v>
      </c>
      <c r="AD90" s="5">
        <f>IF('Athletes - Gold'!AD90+'Athletes - Silver'!AD90+'Athletes - Bronze'!AD90 &gt; 0, 'Athletes - Gold'!AD90*'Medal values'!$B$1+'Athletes - Silver'!AD90*'Medal values'!$B$2+'Athletes - Bronze'!AD90*'Medal values'!$B$3, "") + IF(AND(AD$1 = AC$1, AC$2 = "Mixed"), 0.5*AC90, 0) + IF(AND(AD$1 = AE$1, AE$2 = "Mixed"), 0.5*AE90, 0)</f>
        <v>0</v>
      </c>
      <c r="AE90" s="5">
        <f>IF('Athletes - Gold'!AE90+'Athletes - Silver'!AE90+'Athletes - Bronze'!AE90 &gt; 0, 'Athletes - Gold'!AE90*'Medal values'!$B$1+'Athletes - Silver'!AE90*'Medal values'!$B$2+'Athletes - Bronze'!AE90*'Medal values'!$B$3, "") + IF(AND(AE$1 = AD$1, AD$2 = "Mixed"), 0.5*AD90, 0) + IF(AND(AE$1 = AF$1, AF$2 = "Mixed"), 0.5*AF90, 0)</f>
        <v>0</v>
      </c>
      <c r="AF90" s="5">
        <f>IF('Athletes - Gold'!AF90+'Athletes - Silver'!AF90+'Athletes - Bronze'!AF90 &gt; 0, 'Athletes - Gold'!AF90*'Medal values'!$B$1+'Athletes - Silver'!AF90*'Medal values'!$B$2+'Athletes - Bronze'!AF90*'Medal values'!$B$3, "") + IF(AND(AF$1 = AE$1, AE$2 = "Mixed"), 0.5*AE90, 0) + IF(AND(AF$1 = AG$1, AG$2 = "Mixed"), 0.5*AG90, 0)</f>
        <v>0</v>
      </c>
      <c r="AG90" s="5">
        <f>IF('Athletes - Gold'!AG90+'Athletes - Silver'!AG90+'Athletes - Bronze'!AG90 &gt; 0, 'Athletes - Gold'!AG90*'Medal values'!$B$1+'Athletes - Silver'!AG90*'Medal values'!$B$2+'Athletes - Bronze'!AG90*'Medal values'!$B$3, "") + IF(AND(AG$1 = AF$1, AF$2 = "Mixed"), 0.5*AF90, 0) + IF(AND(AG$1 = AH$1, AH$2 = "Mixed"), 0.5*AH90, 0)</f>
        <v>0</v>
      </c>
      <c r="AH90" s="5">
        <f>IF('Athletes - Gold'!AH90+'Athletes - Silver'!AH90+'Athletes - Bronze'!AH90 &gt; 0, 'Athletes - Gold'!AH90*'Medal values'!$B$1+'Athletes - Silver'!AH90*'Medal values'!$B$2+'Athletes - Bronze'!AH90*'Medal values'!$B$3, "") + IF(AND(AH$1 = AG$1, AG$2 = "Mixed"), 0.5*AG90, 0) + IF(AND(AH$1 = AI$1, AI$2 = "Mixed"), 0.5*AI90, 0)</f>
        <v>0</v>
      </c>
      <c r="AI90" s="5">
        <f>IF('Athletes - Gold'!AI90+'Athletes - Silver'!AI90+'Athletes - Bronze'!AI90 &gt; 0, 'Athletes - Gold'!AI90*'Medal values'!$B$1+'Athletes - Silver'!AI90*'Medal values'!$B$2+'Athletes - Bronze'!AI90*'Medal values'!$B$3, "") + IF(AND(AI$1 = AH$1, AH$2 = "Mixed"), 0.5*AH90, 0) + IF(AND(AI$1 = AJ$1, AJ$2 = "Mixed"), 0.5*AJ90, 0)</f>
        <v>0</v>
      </c>
      <c r="AJ90" s="5">
        <f>IF('Athletes - Gold'!AJ90+'Athletes - Silver'!AJ90+'Athletes - Bronze'!AJ90 &gt; 0, 'Athletes - Gold'!AJ90*'Medal values'!$B$1+'Athletes - Silver'!AJ90*'Medal values'!$B$2+'Athletes - Bronze'!AJ90*'Medal values'!$B$3, "") + IF(AND(AJ$1 = AI$1, AI$2 = "Mixed"), 0.5*AI90, 0) + IF(AND(AJ$1 = AK$1, AK$2 = "Mixed"), 0.5*AK90, 0)</f>
        <v>0</v>
      </c>
      <c r="AK90" s="5">
        <f>IF('Athletes - Gold'!AK90+'Athletes - Silver'!AK90+'Athletes - Bronze'!AK90 &gt; 0, 'Athletes - Gold'!AK90*'Medal values'!$B$1+'Athletes - Silver'!AK90*'Medal values'!$B$2+'Athletes - Bronze'!AK90*'Medal values'!$B$3, "") + IF(AND(AK$1 = AJ$1, AJ$2 = "Mixed"), 0.5*AJ90, 0) + IF(AND(AK$1 = AL$1, AL$2 = "Mixed"), 0.5*AL90, 0)</f>
        <v>0</v>
      </c>
      <c r="AL90" s="5">
        <f>IF('Athletes - Gold'!AL90+'Athletes - Silver'!AL90+'Athletes - Bronze'!AL90 &gt; 0, 'Athletes - Gold'!AL90*'Medal values'!$B$1+'Athletes - Silver'!AL90*'Medal values'!$B$2+'Athletes - Bronze'!AL90*'Medal values'!$B$3, "") + IF(AND(AL$1 = AK$1, AK$2 = "Mixed"), 0.5*AK90, 0) + IF(AND(AL$1 = AM$1, AM$2 = "Mixed"), 0.5*AM90, 0)</f>
        <v>0</v>
      </c>
      <c r="AM90" s="5">
        <f>IF('Athletes - Gold'!AM90+'Athletes - Silver'!AM90+'Athletes - Bronze'!AM90 &gt; 0, 'Athletes - Gold'!AM90*'Medal values'!$B$1+'Athletes - Silver'!AM90*'Medal values'!$B$2+'Athletes - Bronze'!AM90*'Medal values'!$B$3, "") + IF(AND(AM$1 = AL$1, AL$2 = "Mixed"), 0.5*AL90, 0) + IF(AND(AM$1 = AN$1, AN$2 = "Mixed"), 0.5*AN90, 0)</f>
        <v>0</v>
      </c>
      <c r="AN90" s="5">
        <f>IF('Athletes - Gold'!AN90+'Athletes - Silver'!AN90+'Athletes - Bronze'!AN90 &gt; 0, 'Athletes - Gold'!AN90*'Medal values'!$B$1+'Athletes - Silver'!AN90*'Medal values'!$B$2+'Athletes - Bronze'!AN90*'Medal values'!$B$3, "") + IF(AND(AN$1 = AM$1, AM$2 = "Mixed"), 0.5*AM90, 0) + IF(AND(AN$1 = AO$1, AO$2 = "Mixed"), 0.5*AO90, 0)</f>
        <v>0</v>
      </c>
      <c r="AO90" s="5">
        <f>IF('Athletes - Gold'!AO90+'Athletes - Silver'!AO90+'Athletes - Bronze'!AO90 &gt; 0, 'Athletes - Gold'!AO90*'Medal values'!$B$1+'Athletes - Silver'!AO90*'Medal values'!$B$2+'Athletes - Bronze'!AO90*'Medal values'!$B$3, "") + IF(AND(AO$1 = AN$1, AN$2 = "Mixed"), 0.5*AN90, 0) + IF(AND(AO$1 = AP$1, AP$2 = "Mixed"), 0.5*AP90, 0)</f>
        <v>0</v>
      </c>
      <c r="AP90" s="5">
        <f>IF('Athletes - Gold'!AP90+'Athletes - Silver'!AP90+'Athletes - Bronze'!AP90 &gt; 0, 'Athletes - Gold'!AP90*'Medal values'!$B$1+'Athletes - Silver'!AP90*'Medal values'!$B$2+'Athletes - Bronze'!AP90*'Medal values'!$B$3, "") + IF(AND(AP$1 = AO$1, AO$2 = "Mixed"), 0.5*AO90, 0) + IF(AND(AP$1 = AQ$1, AQ$2 = "Mixed"), 0.5*AQ90, 0)</f>
        <v>0</v>
      </c>
      <c r="AQ90" s="5">
        <f>IF('Athletes - Gold'!AQ90+'Athletes - Silver'!AQ90+'Athletes - Bronze'!AQ90 &gt; 0, 'Athletes - Gold'!AQ90*'Medal values'!$B$1+'Athletes - Silver'!AQ90*'Medal values'!$B$2+'Athletes - Bronze'!AQ90*'Medal values'!$B$3, "") + IF(AND(AQ$1 = AP$1, AP$2 = "Mixed"), 0.5*AP90, 0) + IF(AND(AQ$1 = AR$1, AR$2 = "Mixed"), 0.5*AR90, 0)</f>
        <v>0</v>
      </c>
      <c r="AR90" s="5">
        <f>IF('Athletes - Gold'!AR90+'Athletes - Silver'!AR90+'Athletes - Bronze'!AR90 &gt; 0, 'Athletes - Gold'!AR90*'Medal values'!$B$1+'Athletes - Silver'!AR90*'Medal values'!$B$2+'Athletes - Bronze'!AR90*'Medal values'!$B$3, "") + IF(AND(AR$1 = AQ$1, AQ$2 = "Mixed"), 0.5*AQ90, 0) + IF(AND(AR$1 = AS$1, AS$2 = "Mixed"), 0.5*AS90, 0)</f>
        <v>0</v>
      </c>
      <c r="AS90" s="5">
        <f>IF('Athletes - Gold'!AS90+'Athletes - Silver'!AS90+'Athletes - Bronze'!AS90 &gt; 0, 'Athletes - Gold'!AS90*'Medal values'!$B$1+'Athletes - Silver'!AS90*'Medal values'!$B$2+'Athletes - Bronze'!AS90*'Medal values'!$B$3, "") + IF(AND(AS$1 = AR$1, AR$2 = "Mixed"), 0.5*AR90, 0) + IF(AND(AS$1 = AT$1, AT$2 = "Mixed"), 0.5*AT90, 0)</f>
        <v>0</v>
      </c>
      <c r="AT90" s="5">
        <f>IF('Athletes - Gold'!AT90+'Athletes - Silver'!AT90+'Athletes - Bronze'!AT90 &gt; 0, 'Athletes - Gold'!AT90*'Medal values'!$B$1+'Athletes - Silver'!AT90*'Medal values'!$B$2+'Athletes - Bronze'!AT90*'Medal values'!$B$3, "") + IF(AND(AT$1 = AS$1, AS$2 = "Mixed"), 0.5*AS90, 0) + IF(AND(AT$1 = AU$1, AU$2 = "Mixed"), 0.5*AU90, 0)</f>
        <v>0</v>
      </c>
      <c r="AU90" s="5">
        <f>IF('Athletes - Gold'!AU90+'Athletes - Silver'!AU90+'Athletes - Bronze'!AU90 &gt; 0, 'Athletes - Gold'!AU90*'Medal values'!$B$1+'Athletes - Silver'!AU90*'Medal values'!$B$2+'Athletes - Bronze'!AU90*'Medal values'!$B$3, "") + IF(AND(AU$1 = AT$1, AT$2 = "Mixed"), 0.5*AT90, 0) + IF(AND(AU$1 = AV$1, AV$2 = "Mixed"), 0.5*AV90, 0)</f>
        <v>0</v>
      </c>
      <c r="AV90" s="5">
        <f>IF('Athletes - Gold'!AV90+'Athletes - Silver'!AV90+'Athletes - Bronze'!AV90 &gt; 0, 'Athletes - Gold'!AV90*'Medal values'!$B$1+'Athletes - Silver'!AV90*'Medal values'!$B$2+'Athletes - Bronze'!AV90*'Medal values'!$B$3, "") + IF(AND(AV$1 = AU$1, AU$2 = "Mixed"), 0.5*AU90, 0) + IF(AND(AV$1 = AW$1, AW$2 = "Mixed"), 0.5*AW90, 0)</f>
        <v>0</v>
      </c>
      <c r="AW90" s="5">
        <f>IF('Athletes - Gold'!AW90+'Athletes - Silver'!AW90+'Athletes - Bronze'!AW90 &gt; 0, 'Athletes - Gold'!AW90*'Medal values'!$B$1+'Athletes - Silver'!AW90*'Medal values'!$B$2+'Athletes - Bronze'!AW90*'Medal values'!$B$3, "") + IF(AND(AW$1 = AV$1, AV$2 = "Mixed"), 0.5*AV90, 0) + IF(AND(AW$1 = AX$1, AX$2 = "Mixed"), 0.5*AX90, 0)</f>
        <v>0</v>
      </c>
      <c r="AX90" s="5">
        <f>IF('Athletes - Gold'!AX90+'Athletes - Silver'!AX90+'Athletes - Bronze'!AX90 &gt; 0, 'Athletes - Gold'!AX90*'Medal values'!$B$1+'Athletes - Silver'!AX90*'Medal values'!$B$2+'Athletes - Bronze'!AX90*'Medal values'!$B$3, "") + IF(AND(AX$1 = AW$1, AW$2 = "Mixed"), 0.5*AW90, 0) + IF(AND(AX$1 = AY$1, AY$2 = "Mixed"), 0.5*AY90, 0)</f>
        <v>0</v>
      </c>
      <c r="AY90" s="5">
        <f>IF('Athletes - Gold'!AY90+'Athletes - Silver'!AY90+'Athletes - Bronze'!AY90 &gt; 0, 'Athletes - Gold'!AY90*'Medal values'!$B$1+'Athletes - Silver'!AY90*'Medal values'!$B$2+'Athletes - Bronze'!AY90*'Medal values'!$B$3, "") + IF(AND(AY$1 = AX$1, AX$2 = "Mixed"), 0.5*AX90, 0) + IF(AND(AY$1 = AZ$1, AZ$2 = "Mixed"), 0.5*AZ90, 0)</f>
        <v>0</v>
      </c>
      <c r="AZ90" s="5">
        <f>IF('Athletes - Gold'!AZ90+'Athletes - Silver'!AZ90+'Athletes - Bronze'!AZ90 &gt; 0, 'Athletes - Gold'!AZ90*'Medal values'!$B$1+'Athletes - Silver'!AZ90*'Medal values'!$B$2+'Athletes - Bronze'!AZ90*'Medal values'!$B$3, "") + IF(AND(AZ$1 = AY$1, AY$2 = "Mixed"), 0.5*AY90, 0) + IF(AND(AZ$1 = BA$1, BA$2 = "Mixed"), 0.5*BA90, 0)</f>
        <v>0</v>
      </c>
      <c r="BA90" s="5">
        <f>IF('Athletes - Gold'!BA90+'Athletes - Silver'!BA90+'Athletes - Bronze'!BA90 &gt; 0, 'Athletes - Gold'!BA90*'Medal values'!$B$1+'Athletes - Silver'!BA90*'Medal values'!$B$2+'Athletes - Bronze'!BA90*'Medal values'!$B$3, "") + IF(AND(BA$1 = AZ$1, AZ$2 = "Mixed"), 0.5*AZ90, 0) + IF(AND(BA$1 = BB$1, BB$2 = "Mixed"), 0.5*BB90, 0)</f>
        <v>0</v>
      </c>
      <c r="BB90" s="5">
        <f>IF('Athletes - Gold'!BB90+'Athletes - Silver'!BB90+'Athletes - Bronze'!BB90 &gt; 0, 'Athletes - Gold'!BB90*'Medal values'!$B$1+'Athletes - Silver'!BB90*'Medal values'!$B$2+'Athletes - Bronze'!BB90*'Medal values'!$B$3, "") + IF(AND(BB$1 = BA$1, BA$2 = "Mixed"), 0.5*BA90, 0) + IF(AND(BB$1 = BC$1, BC$2 = "Mixed"), 0.5*BC90, 0)</f>
        <v>0</v>
      </c>
      <c r="BC90" s="5">
        <f>IF('Athletes - Gold'!BC90+'Athletes - Silver'!BC90+'Athletes - Bronze'!BC90 &gt; 0, 'Athletes - Gold'!BC90*'Medal values'!$B$1+'Athletes - Silver'!BC90*'Medal values'!$B$2+'Athletes - Bronze'!BC90*'Medal values'!$B$3, "") + IF(AND(BC$1 = BB$1, BB$2 = "Mixed"), 0.5*BB90, 0) + IF(AND(BC$1 = BD$1, BD$2 = "Mixed"), 0.5*BD90, 0)</f>
        <v>0</v>
      </c>
      <c r="BD90" s="5">
        <f>IF('Athletes - Gold'!BD90+'Athletes - Silver'!BD90+'Athletes - Bronze'!BD90 &gt; 0, 'Athletes - Gold'!BD90*'Medal values'!$B$1+'Athletes - Silver'!BD90*'Medal values'!$B$2+'Athletes - Bronze'!BD90*'Medal values'!$B$3, "") + IF(AND(BD$1 = BC$1, BC$2 = "Mixed"), 0.5*BC90, 0) + IF(AND(BD$1 = BE$1, BE$2 = "Mixed"), 0.5*BE90, 0)</f>
        <v>0</v>
      </c>
      <c r="BE90" s="5">
        <f>IF('Athletes - Gold'!BE90+'Athletes - Silver'!BE90+'Athletes - Bronze'!BE90 &gt; 0, 'Athletes - Gold'!BE90*'Medal values'!$B$1+'Athletes - Silver'!BE90*'Medal values'!$B$2+'Athletes - Bronze'!BE90*'Medal values'!$B$3, "") + IF(AND(BE$1 = BD$1, BD$2 = "Mixed"), 0.5*BD90, 0) + IF(AND(BE$1 = BF$1, BF$2 = "Mixed"), 0.5*BF90, 0)</f>
        <v>0</v>
      </c>
      <c r="BF90" s="5">
        <f>IF('Athletes - Gold'!BF90+'Athletes - Silver'!BF90+'Athletes - Bronze'!BF90 &gt; 0, 'Athletes - Gold'!BF90*'Medal values'!$B$1+'Athletes - Silver'!BF90*'Medal values'!$B$2+'Athletes - Bronze'!BF90*'Medal values'!$B$3, "") + IF(AND(BF$1 = BE$1, BE$2 = "Mixed"), 0.5*BE90, 0) + IF(AND(BF$1 = BG$1, BG$2 = "Mixed"), 0.5*BG90, 0)</f>
        <v>0</v>
      </c>
      <c r="BG90" s="5">
        <f>IF('Athletes - Gold'!BG90+'Athletes - Silver'!BG90+'Athletes - Bronze'!BG90 &gt; 0, 'Athletes - Gold'!BG90*'Medal values'!$B$1+'Athletes - Silver'!BG90*'Medal values'!$B$2+'Athletes - Bronze'!BG90*'Medal values'!$B$3, "") + IF(AND(BG$1 = BF$1, BF$2 = "Mixed"), 0.5*BF90, 0) + IF(AND(BG$1 = BH$1, BH$2 = "Mixed"), 0.5*BH90, 0)</f>
        <v>0</v>
      </c>
      <c r="BH90" s="5">
        <f>IF('Athletes - Gold'!BH90+'Athletes - Silver'!BH90+'Athletes - Bronze'!BH90 &gt; 0, 'Athletes - Gold'!BH90*'Medal values'!$B$1+'Athletes - Silver'!BH90*'Medal values'!$B$2+'Athletes - Bronze'!BH90*'Medal values'!$B$3, "") + IF(AND(BH$1 = BG$1, BG$2 = "Mixed"), 0.5*BG90, 0) + IF(AND(BH$1 = BI$1, BI$2 = "Mixed"), 0.5*BI90, 0)</f>
        <v>0</v>
      </c>
      <c r="BI90" s="5">
        <f>IF('Athletes - Gold'!BI90+'Athletes - Silver'!BI90+'Athletes - Bronze'!BI90 &gt; 0, 'Athletes - Gold'!BI90*'Medal values'!$B$1+'Athletes - Silver'!BI90*'Medal values'!$B$2+'Athletes - Bronze'!BI90*'Medal values'!$B$3, "") + IF(AND(BI$1 = BH$1, BH$2 = "Mixed"), 0.5*BH90, 0) + IF(AND(BI$1 = BJ$1, BJ$2 = "Mixed"), 0.5*BJ90, 0)</f>
        <v>0</v>
      </c>
      <c r="BJ90" s="5">
        <f>IF('Athletes - Gold'!BJ90+'Athletes - Silver'!BJ90+'Athletes - Bronze'!BJ90 &gt; 0, 'Athletes - Gold'!BJ90*'Medal values'!$B$1+'Athletes - Silver'!BJ90*'Medal values'!$B$2+'Athletes - Bronze'!BJ90*'Medal values'!$B$3, "") + IF(AND(BJ$1 = BI$1, BI$2 = "Mixed"), 0.5*BI90, 0) + IF(AND(BJ$1 = BK$1, BK$2 = "Mixed"), 0.5*BK90, 0)</f>
        <v>0</v>
      </c>
      <c r="BK90" s="5">
        <f>IF('Athletes - Gold'!BK90+'Athletes - Silver'!BK90+'Athletes - Bronze'!BK90 &gt; 0, 'Athletes - Gold'!BK90*'Medal values'!$B$1+'Athletes - Silver'!BK90*'Medal values'!$B$2+'Athletes - Bronze'!BK90*'Medal values'!$B$3, "") + IF(AND(BK$1 = BJ$1, BJ$2 = "Mixed"), 0.5*BJ90, 0) + IF(AND(BK$1 = BL$1, BL$2 = "Mixed"), 0.5*BL90, 0)</f>
        <v>0</v>
      </c>
      <c r="BL90" s="5">
        <f>IF('Athletes - Gold'!BL90+'Athletes - Silver'!BL90+'Athletes - Bronze'!BL90 &gt; 0, 'Athletes - Gold'!BL90*'Medal values'!$B$1+'Athletes - Silver'!BL90*'Medal values'!$B$2+'Athletes - Bronze'!BL90*'Medal values'!$B$3, "") + IF(AND(BL$1 = BK$1, BK$2 = "Mixed"), 0.5*BK90, 0) + IF(AND(BL$1 = BM$1, BM$2 = "Mixed"), 0.5*BM90, 0)</f>
        <v>0</v>
      </c>
      <c r="BM90" s="5">
        <f>IF('Athletes - Gold'!BM90+'Athletes - Silver'!BM90+'Athletes - Bronze'!BM90 &gt; 0, 'Athletes - Gold'!BM90*'Medal values'!$B$1+'Athletes - Silver'!BM90*'Medal values'!$B$2+'Athletes - Bronze'!BM90*'Medal values'!$B$3, "") + IF(AND(BM$1 = BL$1, BL$2 = "Mixed"), 0.5*BL90, 0) + IF(AND(BM$1 = BN$1, BN$2 = "Mixed"), 0.5*BN90, 0)</f>
        <v>0</v>
      </c>
      <c r="BN90" s="5">
        <f>IF('Athletes - Gold'!BN90+'Athletes - Silver'!BN90+'Athletes - Bronze'!BN90 &gt; 0, 'Athletes - Gold'!BN90*'Medal values'!$B$1+'Athletes - Silver'!BN90*'Medal values'!$B$2+'Athletes - Bronze'!BN90*'Medal values'!$B$3, "") + IF(AND(BN$1 = BM$1, BM$2 = "Mixed"), 0.5*BM90, 0) + IF(AND(BN$1 = BO$1, BO$2 = "Mixed"), 0.5*BO90, 0)</f>
        <v>0</v>
      </c>
      <c r="BO90" s="5">
        <f>IF('Athletes - Gold'!BO90+'Athletes - Silver'!BO90+'Athletes - Bronze'!BO90 &gt; 0, 'Athletes - Gold'!BO90*'Medal values'!$B$1+'Athletes - Silver'!BO90*'Medal values'!$B$2+'Athletes - Bronze'!BO90*'Medal values'!$B$3, "") + IF(AND(BO$1 = BN$1, BN$2 = "Mixed"), 0.5*BN90, 0) + IF(AND(BO$1 = BP$1, BP$2 = "Mixed"), 0.5*BP90, 0)</f>
        <v>0</v>
      </c>
      <c r="BP90" s="5">
        <f>IF('Athletes - Gold'!BP90+'Athletes - Silver'!BP90+'Athletes - Bronze'!BP90 &gt; 0, 'Athletes - Gold'!BP90*'Medal values'!$B$1+'Athletes - Silver'!BP90*'Medal values'!$B$2+'Athletes - Bronze'!BP90*'Medal values'!$B$3, "") + IF(AND(BP$1 = BO$1, BO$2 = "Mixed"), 0.5*BO90, 0) + IF(AND(BP$1 = BQ$1, BQ$2 = "Mixed"), 0.5*BQ90, 0)</f>
        <v>0</v>
      </c>
      <c r="BQ90" s="5">
        <f>IF('Athletes - Gold'!BQ90+'Athletes - Silver'!BQ90+'Athletes - Bronze'!BQ90 &gt; 0, 'Athletes - Gold'!BQ90*'Medal values'!$B$1+'Athletes - Silver'!BQ90*'Medal values'!$B$2+'Athletes - Bronze'!BQ90*'Medal values'!$B$3, "") + IF(AND(BQ$1 = BP$1, BP$2 = "Mixed"), 0.5*BP90, 0) + IF(AND(BQ$1 = BR$1, BR$2 = "Mixed"), 0.5*BR90, 0)</f>
        <v>0</v>
      </c>
      <c r="BR90" s="5">
        <f>IF('Athletes - Gold'!BR90+'Athletes - Silver'!BR90+'Athletes - Bronze'!BR90 &gt; 0, 'Athletes - Gold'!BR90*'Medal values'!$B$1+'Athletes - Silver'!BR90*'Medal values'!$B$2+'Athletes - Bronze'!BR90*'Medal values'!$B$3, "") + IF(AND(BR$1 = BQ$1, BQ$2 = "Mixed"), 0.5*BQ90, 0) + IF(AND(BR$1 = BS$1, BS$2 = "Mixed"), 0.5*BS90, 0)</f>
        <v>0</v>
      </c>
      <c r="BS90" s="5">
        <f>IF('Athletes - Gold'!BS90+'Athletes - Silver'!BS90+'Athletes - Bronze'!BS90 &gt; 0, 'Athletes - Gold'!BS90*'Medal values'!$B$1+'Athletes - Silver'!BS90*'Medal values'!$B$2+'Athletes - Bronze'!BS90*'Medal values'!$B$3, "") + IF(AND(BS$1 = BR$1, BR$2 = "Mixed"), 0.5*BR90, 0) + IF(AND(BS$1 = BT$1, BT$2 = "Mixed"), 0.5*BT90, 0)</f>
        <v>0</v>
      </c>
      <c r="BT90" s="5">
        <f>IF('Athletes - Gold'!BT90+'Athletes - Silver'!BT90+'Athletes - Bronze'!BT90 &gt; 0, 'Athletes - Gold'!BT90*'Medal values'!$B$1+'Athletes - Silver'!BT90*'Medal values'!$B$2+'Athletes - Bronze'!BT90*'Medal values'!$B$3, "") + IF(AND(BT$1 = BS$1, BS$2 = "Mixed"), 0.5*BS90, 0) + IF(AND(BT$1 = BU$1, BU$2 = "Mixed"), 0.5*BU90, 0)</f>
        <v>0</v>
      </c>
      <c r="BU90" s="5">
        <f>IF('Athletes - Gold'!BU90+'Athletes - Silver'!BU90+'Athletes - Bronze'!BU90 &gt; 0, 'Athletes - Gold'!BU90*'Medal values'!$B$1+'Athletes - Silver'!BU90*'Medal values'!$B$2+'Athletes - Bronze'!BU90*'Medal values'!$B$3, "") + IF(AND(BU$1 = BT$1, BT$2 = "Mixed"), 0.5*BT90, 0) + IF(AND(BU$1 = BV$1, BV$2 = "Mixed"), 0.5*BV90, 0)</f>
        <v>0</v>
      </c>
      <c r="BV90" s="5">
        <f>IF('Athletes - Gold'!BV90+'Athletes - Silver'!BV90+'Athletes - Bronze'!BV90 &gt; 0, 'Athletes - Gold'!BV90*'Medal values'!$B$1+'Athletes - Silver'!BV90*'Medal values'!$B$2+'Athletes - Bronze'!BV90*'Medal values'!$B$3, "") + IF(AND(BV$1 = BU$1, BU$2 = "Mixed"), 0.5*BU90, 0) + IF(AND(BV$1 = BW$1, BW$2 = "Mixed"), 0.5*BW90, 0)</f>
        <v>0</v>
      </c>
      <c r="BW90" s="5">
        <f>IF('Athletes - Gold'!BW90+'Athletes - Silver'!BW90+'Athletes - Bronze'!BW90 &gt; 0, 'Athletes - Gold'!BW90*'Medal values'!$B$1+'Athletes - Silver'!BW90*'Medal values'!$B$2+'Athletes - Bronze'!BW90*'Medal values'!$B$3, "") + IF(AND(BW$1 = BV$1, BV$2 = "Mixed"), 0.5*BV90, 0) + IF(AND(BW$1 = BX$1, BX$2 = "Mixed"), 0.5*BX90, 0)</f>
        <v>0</v>
      </c>
      <c r="BX90" s="5">
        <f>IF('Athletes - Gold'!BX90+'Athletes - Silver'!BX90+'Athletes - Bronze'!BX90 &gt; 0, 'Athletes - Gold'!BX90*'Medal values'!$B$1+'Athletes - Silver'!BX90*'Medal values'!$B$2+'Athletes - Bronze'!BX90*'Medal values'!$B$3, "") + IF(AND(BX$1 = BW$1, BW$2 = "Mixed"), 0.5*BW90, 0) + IF(AND(BX$1 = BY$1, BY$2 = "Mixed"), 0.5*BY90, 0)</f>
        <v>0</v>
      </c>
      <c r="BY90" s="5">
        <f>IF('Athletes - Gold'!BY90+'Athletes - Silver'!BY90+'Athletes - Bronze'!BY90 &gt; 0, 'Athletes - Gold'!BY90*'Medal values'!$B$1+'Athletes - Silver'!BY90*'Medal values'!$B$2+'Athletes - Bronze'!BY90*'Medal values'!$B$3, "") + IF(AND(BY$1 = BX$1, BX$2 = "Mixed"), 0.5*BX90, 0) + IF(AND(BY$1 = BZ$1, BZ$2 = "Mixed"), 0.5*BZ90, 0)</f>
        <v>3.001</v>
      </c>
      <c r="BZ90" s="5">
        <f>IF('Athletes - Gold'!BZ90+'Athletes - Silver'!BZ90+'Athletes - Bronze'!BZ90 &gt; 0, 'Athletes - Gold'!BZ90*'Medal values'!$B$1+'Athletes - Silver'!BZ90*'Medal values'!$B$2+'Athletes - Bronze'!BZ90*'Medal values'!$B$3, "") + IF(AND(BZ$1 = BY$1, BY$2 = "Mixed"), 0.5*BY90, 0) + IF(AND(BZ$1 = CA$1, CA$2 = "Mixed"), 0.5*CA90, 0)</f>
        <v>0</v>
      </c>
      <c r="CA90" s="5">
        <f>IF('Athletes - Gold'!CA90+'Athletes - Silver'!CA90+'Athletes - Bronze'!CA90 &gt; 0, 'Athletes - Gold'!CA90*'Medal values'!$B$1+'Athletes - Silver'!CA90*'Medal values'!$B$2+'Athletes - Bronze'!CA90*'Medal values'!$B$3, "") + IF(AND(CA$1 = BZ$1, BZ$2 = "Mixed"), 0.5*BZ90, 0) + IF(AND(CA$1 = CB$1, CB$2 = "Mixed"), 0.5*CB90, 0)</f>
        <v>0</v>
      </c>
      <c r="CB90" s="5">
        <f>IF('Athletes - Gold'!CB90+'Athletes - Silver'!CB90+'Athletes - Bronze'!CB90 &gt; 0, 'Athletes - Gold'!CB90*'Medal values'!$B$1+'Athletes - Silver'!CB90*'Medal values'!$B$2+'Athletes - Bronze'!CB90*'Medal values'!$B$3, "") + IF(AND(CB$1 = CA$1, CA$2 = "Mixed"), 0.5*CA90, 0) + IF(AND(CB$1 = CC$1, CC$2 = "Mixed"), 0.5*CC90, 0)</f>
        <v>0</v>
      </c>
      <c r="CC90" s="5">
        <f>IF('Athletes - Gold'!CC90+'Athletes - Silver'!CC90+'Athletes - Bronze'!CC90 &gt; 0, 'Athletes - Gold'!CC90*'Medal values'!$B$1+'Athletes - Silver'!CC90*'Medal values'!$B$2+'Athletes - Bronze'!CC90*'Medal values'!$B$3, "") + IF(AND(CC$1 = CB$1, CB$2 = "Mixed"), 0.5*CB90, 0) + IF(AND(CC$1 = CD$1, CD$2 = "Mixed"), 0.5*CD90, 0)</f>
        <v>0</v>
      </c>
      <c r="CD90" s="5">
        <f>IF('Athletes - Gold'!CD90+'Athletes - Silver'!CD90+'Athletes - Bronze'!CD90 &gt; 0, 'Athletes - Gold'!CD90*'Medal values'!$B$1+'Athletes - Silver'!CD90*'Medal values'!$B$2+'Athletes - Bronze'!CD90*'Medal values'!$B$3, "") + IF(AND(CD$1 = CC$1, CC$2 = "Mixed"), 0.5*CC90, 0) + IF(AND(CD$1 = CE$1, CE$2 = "Mixed"), 0.5*CE90, 0)</f>
        <v>0</v>
      </c>
      <c r="CE90" s="5">
        <f>IF('Athletes - Gold'!CE90+'Athletes - Silver'!CE90+'Athletes - Bronze'!CE90 &gt; 0, 'Athletes - Gold'!CE90*'Medal values'!$B$1+'Athletes - Silver'!CE90*'Medal values'!$B$2+'Athletes - Bronze'!CE90*'Medal values'!$B$3, "") + IF(AND(CE$1 = CD$1, CD$2 = "Mixed"), 0.5*CD90, 0) + IF(AND(CE$1 = CF$1, CF$2 = "Mixed"), 0.5*CF90, 0)</f>
        <v>2.000001</v>
      </c>
      <c r="CF90" s="5">
        <f>IF('Athletes - Gold'!CF90+'Athletes - Silver'!CF90+'Athletes - Bronze'!CF90 &gt; 0, 'Athletes - Gold'!CF90*'Medal values'!$B$1+'Athletes - Silver'!CF90*'Medal values'!$B$2+'Athletes - Bronze'!CF90*'Medal values'!$B$3, "") + IF(AND(CF$1 = CE$1, CE$2 = "Mixed"), 0.5*CE90, 0) + IF(AND(CF$1 = CG$1, CG$2 = "Mixed"), 0.5*CG90, 0)</f>
        <v>0</v>
      </c>
      <c r="CG90" s="5">
        <f>IF('Athletes - Gold'!CG90+'Athletes - Silver'!CG90+'Athletes - Bronze'!CG90 &gt; 0, 'Athletes - Gold'!CG90*'Medal values'!$B$1+'Athletes - Silver'!CG90*'Medal values'!$B$2+'Athletes - Bronze'!CG90*'Medal values'!$B$3, "") + IF(AND(CG$1 = CF$1, CF$2 = "Mixed"), 0.5*CF90, 0) + IF(AND(CG$1 = CH$1, CH$2 = "Mixed"), 0.5*CH90, 0)</f>
        <v>0</v>
      </c>
      <c r="CH90" s="5">
        <f>IF('Athletes - Gold'!CH90+'Athletes - Silver'!CH90+'Athletes - Bronze'!CH90 &gt; 0, 'Athletes - Gold'!CH90*'Medal values'!$B$1+'Athletes - Silver'!CH90*'Medal values'!$B$2+'Athletes - Bronze'!CH90*'Medal values'!$B$3, "") + IF(AND(CH$1 = CG$1, CG$2 = "Mixed"), 0.5*CG90, 0) + IF(AND(CH$1 = CI$1, CI$2 = "Mixed"), 0.5*CI90, 0)</f>
        <v>0</v>
      </c>
      <c r="CI90" s="5">
        <f>IF('Athletes - Gold'!CI90+'Athletes - Silver'!CI90+'Athletes - Bronze'!CI90 &gt; 0, 'Athletes - Gold'!CI90*'Medal values'!$B$1+'Athletes - Silver'!CI90*'Medal values'!$B$2+'Athletes - Bronze'!CI90*'Medal values'!$B$3, "") + IF(AND(CI$1 = CH$1, CH$2 = "Mixed"), 0.5*CH90, 0) + IF(AND(CI$1 = CJ$1, CJ$2 = "Mixed"), 0.5*CJ90, 0)</f>
        <v>0</v>
      </c>
      <c r="CJ90" s="5">
        <f>IF('Athletes - Gold'!CJ90+'Athletes - Silver'!CJ90+'Athletes - Bronze'!CJ90 &gt; 0, 'Athletes - Gold'!CJ90*'Medal values'!$B$1+'Athletes - Silver'!CJ90*'Medal values'!$B$2+'Athletes - Bronze'!CJ90*'Medal values'!$B$3, "") + IF(AND(CJ$1 = CI$1, CI$2 = "Mixed"), 0.5*CI90, 0) + IF(AND(CJ$1 = CK$1, CK$2 = "Mixed"), 0.5*CK90, 0)</f>
        <v>0</v>
      </c>
      <c r="CK90" s="5">
        <f>IF('Athletes - Gold'!CK90+'Athletes - Silver'!CK90+'Athletes - Bronze'!CK90 &gt; 0, 'Athletes - Gold'!CK90*'Medal values'!$B$1+'Athletes - Silver'!CK90*'Medal values'!$B$2+'Athletes - Bronze'!CK90*'Medal values'!$B$3, "") + IF(AND(CK$1 = CJ$1, CJ$2 = "Mixed"), 0.5*CJ90, 0) + IF(AND(CK$1 = CL$1, CL$2 = "Mixed"), 0.5*CL90, 0)</f>
        <v>0</v>
      </c>
      <c r="CL90" s="5">
        <f>IF('Athletes - Gold'!CL90+'Athletes - Silver'!CL90+'Athletes - Bronze'!CL90 &gt; 0, 'Athletes - Gold'!CL90*'Medal values'!$B$1+'Athletes - Silver'!CL90*'Medal values'!$B$2+'Athletes - Bronze'!CL90*'Medal values'!$B$3, "") + IF(AND(CL$1 = CK$1, CK$2 = "Mixed"), 0.5*CK90, 0) + IF(AND(CL$1 = CM$1, CM$2 = "Mixed"), 0.5*CM90, 0)</f>
        <v>0</v>
      </c>
      <c r="CM90" s="5">
        <f>IF('Athletes - Gold'!CM90+'Athletes - Silver'!CM90+'Athletes - Bronze'!CM90 &gt; 0, 'Athletes - Gold'!CM90*'Medal values'!$B$1+'Athletes - Silver'!CM90*'Medal values'!$B$2+'Athletes - Bronze'!CM90*'Medal values'!$B$3, "") + IF(AND(CM$1 = CL$1, CL$2 = "Mixed"), 0.5*CL90, 0) + IF(AND(CM$1 = CN$1, CN$2 = "Mixed"), 0.5*CN90, 0)</f>
        <v>0</v>
      </c>
      <c r="CN90" s="5">
        <f>IF('Athletes - Gold'!CN90+'Athletes - Silver'!CN90+'Athletes - Bronze'!CN90 &gt; 0, 'Athletes - Gold'!CN90*'Medal values'!$B$1+'Athletes - Silver'!CN90*'Medal values'!$B$2+'Athletes - Bronze'!CN90*'Medal values'!$B$3, "") + IF(AND(CN$1 = CM$1, CM$2 = "Mixed"), 0.5*CM90, 0) + IF(AND(CN$1 = CO$1, CO$2 = "Mixed"), 0.5*CO90, 0)</f>
        <v>0</v>
      </c>
      <c r="CO90" s="5">
        <f>IF('Athletes - Gold'!CO90+'Athletes - Silver'!CO90+'Athletes - Bronze'!CO90 &gt; 0, 'Athletes - Gold'!CO90*'Medal values'!$B$1+'Athletes - Silver'!CO90*'Medal values'!$B$2+'Athletes - Bronze'!CO90*'Medal values'!$B$3, "") + IF(AND(CO$1 = CN$1, CN$2 = "Mixed"), 0.5*CN90, 0) + IF(AND(CO$1 = CP$1, CP$2 = "Mixed"), 0.5*CP90, 0)</f>
        <v>0</v>
      </c>
      <c r="CP90" s="5">
        <f>IF('Athletes - Gold'!CP90+'Athletes - Silver'!CP90+'Athletes - Bronze'!CP90 &gt; 0, 'Athletes - Gold'!CP90*'Medal values'!$B$1+'Athletes - Silver'!CP90*'Medal values'!$B$2+'Athletes - Bronze'!CP90*'Medal values'!$B$3, "") + IF(AND(CP$1 = CO$1, CO$2 = "Mixed"), 0.5*CO90, 0) + IF(AND(CP$1 = CQ$1, CQ$2 = "Mixed"), 0.5*CQ90, 0)</f>
        <v>0</v>
      </c>
      <c r="CQ90" s="5">
        <f>IF('Athletes - Gold'!CQ90+'Athletes - Silver'!CQ90+'Athletes - Bronze'!CQ90 &gt; 0, 'Athletes - Gold'!CQ90*'Medal values'!$B$1+'Athletes - Silver'!CQ90*'Medal values'!$B$2+'Athletes - Bronze'!CQ90*'Medal values'!$B$3, "") + IF(AND(CQ$1 = CP$1, CP$2 = "Mixed"), 0.5*CP90, 0) + IF(AND(CQ$1 = CR$1, CR$2 = "Mixed"), 0.5*CR90, 0)</f>
        <v>0</v>
      </c>
      <c r="CR90" s="5">
        <f>IF('Athletes - Gold'!CR90+'Athletes - Silver'!CR90+'Athletes - Bronze'!CR90 &gt; 0, 'Athletes - Gold'!CR90*'Medal values'!$B$1+'Athletes - Silver'!CR90*'Medal values'!$B$2+'Athletes - Bronze'!CR90*'Medal values'!$B$3, "") + IF(AND(CR$1 = CQ$1, CQ$2 = "Mixed"), 0.5*CQ90, 0) + IF(AND(CR$1 = CS$1, CS$2 = "Mixed"), 0.5*CS90, 0)</f>
        <v>0</v>
      </c>
      <c r="CS90" s="5">
        <f>IF('Athletes - Gold'!CS90+'Athletes - Silver'!CS90+'Athletes - Bronze'!CS90 &gt; 0, 'Athletes - Gold'!CS90*'Medal values'!$B$1+'Athletes - Silver'!CS90*'Medal values'!$B$2+'Athletes - Bronze'!CS90*'Medal values'!$B$3, "") + IF(AND(CS$1 = CR$1, CR$2 = "Mixed"), 0.5*CR90, 0) + IF(AND(CS$1 = CT$1, CT$2 = "Mixed"), 0.5*CT90, 0)</f>
        <v>0</v>
      </c>
      <c r="CT90" s="5">
        <f>IF('Athletes - Gold'!CT90+'Athletes - Silver'!CT90+'Athletes - Bronze'!CT90 &gt; 0, 'Athletes - Gold'!CT90*'Medal values'!$B$1+'Athletes - Silver'!CT90*'Medal values'!$B$2+'Athletes - Bronze'!CT90*'Medal values'!$B$3, "") + IF(AND(CT$1 = CS$1, CS$2 = "Mixed"), 0.5*CS90, 0) + IF(AND(CT$1 = CU$1, CU$2 = "Mixed"), 0.5*CU90, 0)</f>
        <v>0</v>
      </c>
      <c r="CU90" s="5">
        <f>IF('Athletes - Gold'!CU90+'Athletes - Silver'!CU90+'Athletes - Bronze'!CU90 &gt; 0, 'Athletes - Gold'!CU90*'Medal values'!$B$1+'Athletes - Silver'!CU90*'Medal values'!$B$2+'Athletes - Bronze'!CU90*'Medal values'!$B$3, "") + IF(AND(CU$1 = CT$1, CT$2 = "Mixed"), 0.5*CT90, 0) + IF(AND(CU$1 = CV$1, CV$2 = "Mixed"), 0.5*CV90, 0)</f>
        <v>0</v>
      </c>
      <c r="CV90" s="5">
        <f>IF('Athletes - Gold'!CV90+'Athletes - Silver'!CV90+'Athletes - Bronze'!CV90 &gt; 0, 'Athletes - Gold'!CV90*'Medal values'!$B$1+'Athletes - Silver'!CV90*'Medal values'!$B$2+'Athletes - Bronze'!CV90*'Medal values'!$B$3, "") + IF(AND(CV$1 = CU$1, CU$2 = "Mixed"), 0.5*CU90, 0) + IF(AND(CV$1 = CW$1, CW$2 = "Mixed"), 0.5*CW90, 0)</f>
        <v>0</v>
      </c>
      <c r="CW90" s="5">
        <f t="shared" ref="CW90:CX90" si="89">SUMIF($B$2:$CV$2,CW$2, $B90:$CV90)</f>
        <v>5.001001</v>
      </c>
      <c r="CX90" s="5">
        <f t="shared" si="89"/>
        <v>0</v>
      </c>
      <c r="CY90" s="5">
        <f t="shared" si="3"/>
        <v>5.001001</v>
      </c>
    </row>
    <row r="91">
      <c r="A91" s="5" t="str">
        <f>Countries!A89</f>
        <v>TUR</v>
      </c>
      <c r="B91" s="5">
        <f>IF('Athletes - Gold'!B91+'Athletes - Silver'!B91+'Athletes - Bronze'!B91 &gt; 0, 'Athletes - Gold'!B91*'Medal values'!$B$1+'Athletes - Silver'!B91*'Medal values'!$B$2+'Athletes - Bronze'!B91*'Medal values'!$B$3, "") + IF(AND(B$1 = A$1, A$2 = "Mixed"), 0.5*A91, 0) + IF(AND(B$1 = C$1, C$2 = "Mixed"), 0.5*C91, 0)</f>
        <v>0</v>
      </c>
      <c r="C91" s="5">
        <f>IF('Athletes - Gold'!C91+'Athletes - Silver'!C91+'Athletes - Bronze'!C91 &gt; 0, 'Athletes - Gold'!C91*'Medal values'!$B$1+'Athletes - Silver'!C91*'Medal values'!$B$2+'Athletes - Bronze'!C91*'Medal values'!$B$3, "") + IF(AND(C$1 = B$1, B$2 = "Mixed"), 0.5*B91, 0) + IF(AND(C$1 = D$1, D$2 = "Mixed"), 0.5*D91, 0)</f>
        <v>0</v>
      </c>
      <c r="D91" s="5">
        <f>IF('Athletes - Gold'!D91+'Athletes - Silver'!D91+'Athletes - Bronze'!D91 &gt; 0, 'Athletes - Gold'!D91*'Medal values'!$B$1+'Athletes - Silver'!D91*'Medal values'!$B$2+'Athletes - Bronze'!D91*'Medal values'!$B$3, "") + IF(AND(D$1 = C$1, C$2 = "Mixed"), 0.5*C91, 0) + IF(AND(D$1 = E$1, E$2 = "Mixed"), 0.5*E91, 0)</f>
        <v>3.001</v>
      </c>
      <c r="E91" s="5">
        <f>IF('Athletes - Gold'!E91+'Athletes - Silver'!E91+'Athletes - Bronze'!E91 &gt; 0, 'Athletes - Gold'!E91*'Medal values'!$B$1+'Athletes - Silver'!E91*'Medal values'!$B$2+'Athletes - Bronze'!E91*'Medal values'!$B$3, "") + IF(AND(E$1 = D$1, D$2 = "Mixed"), 0.5*D91, 0) + IF(AND(E$1 = F$1, F$2 = "Mixed"), 0.5*F91, 0)</f>
        <v>0</v>
      </c>
      <c r="F91" s="5">
        <f>IF('Athletes - Gold'!F91+'Athletes - Silver'!F91+'Athletes - Bronze'!F91 &gt; 0, 'Athletes - Gold'!F91*'Medal values'!$B$1+'Athletes - Silver'!F91*'Medal values'!$B$2+'Athletes - Bronze'!F91*'Medal values'!$B$3, "") + IF(AND(F$1 = E$1, E$2 = "Mixed"), 0.5*E91, 0) + IF(AND(F$1 = G$1, G$2 = "Mixed"), 0.5*G91, 0)</f>
        <v>0</v>
      </c>
      <c r="G91" s="5">
        <f>IF('Athletes - Gold'!G91+'Athletes - Silver'!G91+'Athletes - Bronze'!G91 &gt; 0, 'Athletes - Gold'!G91*'Medal values'!$B$1+'Athletes - Silver'!G91*'Medal values'!$B$2+'Athletes - Bronze'!G91*'Medal values'!$B$3, "") + IF(AND(G$1 = F$1, F$2 = "Mixed"), 0.5*F91, 0) + IF(AND(G$1 = H$1, H$2 = "Mixed"), 0.5*H91, 0)</f>
        <v>1</v>
      </c>
      <c r="H91" s="5">
        <f>IF('Athletes - Gold'!H91+'Athletes - Silver'!H91+'Athletes - Bronze'!H91 &gt; 0, 'Athletes - Gold'!H91*'Medal values'!$B$1+'Athletes - Silver'!H91*'Medal values'!$B$2+'Athletes - Bronze'!H91*'Medal values'!$B$3, "") + IF(AND(H$1 = G$1, G$2 = "Mixed"), 0.5*G91, 0) + IF(AND(H$1 = I$1, I$2 = "Mixed"), 0.5*I91, 0)</f>
        <v>0</v>
      </c>
      <c r="I91" s="5">
        <f>IF('Athletes - Gold'!I91+'Athletes - Silver'!I91+'Athletes - Bronze'!I91 &gt; 0, 'Athletes - Gold'!I91*'Medal values'!$B$1+'Athletes - Silver'!I91*'Medal values'!$B$2+'Athletes - Bronze'!I91*'Medal values'!$B$3, "") + IF(AND(I$1 = H$1, H$2 = "Mixed"), 0.5*H91, 0) + IF(AND(I$1 = J$1, J$2 = "Mixed"), 0.5*J91, 0)</f>
        <v>0</v>
      </c>
      <c r="J91" s="5">
        <f>IF('Athletes - Gold'!J91+'Athletes - Silver'!J91+'Athletes - Bronze'!J91 &gt; 0, 'Athletes - Gold'!J91*'Medal values'!$B$1+'Athletes - Silver'!J91*'Medal values'!$B$2+'Athletes - Bronze'!J91*'Medal values'!$B$3, "") + IF(AND(J$1 = I$1, I$2 = "Mixed"), 0.5*I91, 0) + IF(AND(J$1 = K$1, K$2 = "Mixed"), 0.5*K91, 0)</f>
        <v>0</v>
      </c>
      <c r="K91" s="5">
        <f>IF('Athletes - Gold'!K91+'Athletes - Silver'!K91+'Athletes - Bronze'!K91 &gt; 0, 'Athletes - Gold'!K91*'Medal values'!$B$1+'Athletes - Silver'!K91*'Medal values'!$B$2+'Athletes - Bronze'!K91*'Medal values'!$B$3, "") + IF(AND(K$1 = J$1, J$2 = "Mixed"), 0.5*J91, 0) + IF(AND(K$1 = L$1, L$2 = "Mixed"), 0.5*L91, 0)</f>
        <v>0</v>
      </c>
      <c r="L91" s="5">
        <f>IF('Athletes - Gold'!L91+'Athletes - Silver'!L91+'Athletes - Bronze'!L91 &gt; 0, 'Athletes - Gold'!L91*'Medal values'!$B$1+'Athletes - Silver'!L91*'Medal values'!$B$2+'Athletes - Bronze'!L91*'Medal values'!$B$3, "") + IF(AND(L$1 = K$1, K$2 = "Mixed"), 0.5*K91, 0) + IF(AND(L$1 = M$1, M$2 = "Mixed"), 0.5*M91, 0)</f>
        <v>0</v>
      </c>
      <c r="M91" s="5">
        <f>IF('Athletes - Gold'!M91+'Athletes - Silver'!M91+'Athletes - Bronze'!M91 &gt; 0, 'Athletes - Gold'!M91*'Medal values'!$B$1+'Athletes - Silver'!M91*'Medal values'!$B$2+'Athletes - Bronze'!M91*'Medal values'!$B$3, "") + IF(AND(M$1 = L$1, L$2 = "Mixed"), 0.5*L91, 0) + IF(AND(M$1 = N$1, N$2 = "Mixed"), 0.5*N91, 0)</f>
        <v>0</v>
      </c>
      <c r="N91" s="5">
        <f>IF('Athletes - Gold'!N91+'Athletes - Silver'!N91+'Athletes - Bronze'!N91 &gt; 0, 'Athletes - Gold'!N91*'Medal values'!$B$1+'Athletes - Silver'!N91*'Medal values'!$B$2+'Athletes - Bronze'!N91*'Medal values'!$B$3, "") + IF(AND(N$1 = M$1, M$2 = "Mixed"), 0.5*M91, 0) + IF(AND(N$1 = O$1, O$2 = "Mixed"), 0.5*O91, 0)</f>
        <v>0</v>
      </c>
      <c r="O91" s="5">
        <f>IF('Athletes - Gold'!O91+'Athletes - Silver'!O91+'Athletes - Bronze'!O91 &gt; 0, 'Athletes - Gold'!O91*'Medal values'!$B$1+'Athletes - Silver'!O91*'Medal values'!$B$2+'Athletes - Bronze'!O91*'Medal values'!$B$3, "") + IF(AND(O$1 = N$1, N$2 = "Mixed"), 0.5*N91, 0) + IF(AND(O$1 = P$1, P$2 = "Mixed"), 0.5*P91, 0)</f>
        <v>0</v>
      </c>
      <c r="P91" s="5">
        <f>IF('Athletes - Gold'!P91+'Athletes - Silver'!P91+'Athletes - Bronze'!P91 &gt; 0, 'Athletes - Gold'!P91*'Medal values'!$B$1+'Athletes - Silver'!P91*'Medal values'!$B$2+'Athletes - Bronze'!P91*'Medal values'!$B$3, "") + IF(AND(P$1 = O$1, O$2 = "Mixed"), 0.5*O91, 0) + IF(AND(P$1 = Q$1, Q$2 = "Mixed"), 0.5*Q91, 0)</f>
        <v>0</v>
      </c>
      <c r="Q91" s="5">
        <f>IF('Athletes - Gold'!Q91+'Athletes - Silver'!Q91+'Athletes - Bronze'!Q91 &gt; 0, 'Athletes - Gold'!Q91*'Medal values'!$B$1+'Athletes - Silver'!Q91*'Medal values'!$B$2+'Athletes - Bronze'!Q91*'Medal values'!$B$3, "") + IF(AND(Q$1 = P$1, P$2 = "Mixed"), 0.5*P91, 0) + IF(AND(Q$1 = R$1, R$2 = "Mixed"), 0.5*R91, 0)</f>
        <v>0</v>
      </c>
      <c r="R91" s="5">
        <f>IF('Athletes - Gold'!R91+'Athletes - Silver'!R91+'Athletes - Bronze'!R91 &gt; 0, 'Athletes - Gold'!R91*'Medal values'!$B$1+'Athletes - Silver'!R91*'Medal values'!$B$2+'Athletes - Bronze'!R91*'Medal values'!$B$3, "") + IF(AND(R$1 = Q$1, Q$2 = "Mixed"), 0.5*Q91, 0) + IF(AND(R$1 = S$1, S$2 = "Mixed"), 0.5*S91, 0)</f>
        <v>0</v>
      </c>
      <c r="S91" s="5">
        <f>IF('Athletes - Gold'!S91+'Athletes - Silver'!S91+'Athletes - Bronze'!S91 &gt; 0, 'Athletes - Gold'!S91*'Medal values'!$B$1+'Athletes - Silver'!S91*'Medal values'!$B$2+'Athletes - Bronze'!S91*'Medal values'!$B$3, "") + IF(AND(S$1 = R$1, R$2 = "Mixed"), 0.5*R91, 0) + IF(AND(S$1 = T$1, T$2 = "Mixed"), 0.5*T91, 0)</f>
        <v>0</v>
      </c>
      <c r="T91" s="5">
        <f>IF('Athletes - Gold'!T91+'Athletes - Silver'!T91+'Athletes - Bronze'!T91 &gt; 0, 'Athletes - Gold'!T91*'Medal values'!$B$1+'Athletes - Silver'!T91*'Medal values'!$B$2+'Athletes - Bronze'!T91*'Medal values'!$B$3, "") + IF(AND(T$1 = S$1, S$2 = "Mixed"), 0.5*S91, 0) + IF(AND(T$1 = U$1, U$2 = "Mixed"), 0.5*U91, 0)</f>
        <v>0</v>
      </c>
      <c r="U91" s="5">
        <f>IF('Athletes - Gold'!U91+'Athletes - Silver'!U91+'Athletes - Bronze'!U91 &gt; 0, 'Athletes - Gold'!U91*'Medal values'!$B$1+'Athletes - Silver'!U91*'Medal values'!$B$2+'Athletes - Bronze'!U91*'Medal values'!$B$3, "") + IF(AND(U$1 = T$1, T$2 = "Mixed"), 0.5*T91, 0) + IF(AND(U$1 = V$1, V$2 = "Mixed"), 0.5*V91, 0)</f>
        <v>0</v>
      </c>
      <c r="V91" s="5">
        <f>IF('Athletes - Gold'!V91+'Athletes - Silver'!V91+'Athletes - Bronze'!V91 &gt; 0, 'Athletes - Gold'!V91*'Medal values'!$B$1+'Athletes - Silver'!V91*'Medal values'!$B$2+'Athletes - Bronze'!V91*'Medal values'!$B$3, "") + IF(AND(V$1 = U$1, U$2 = "Mixed"), 0.5*U91, 0) + IF(AND(V$1 = W$1, W$2 = "Mixed"), 0.5*W91, 0)</f>
        <v>0</v>
      </c>
      <c r="W91" s="5">
        <f>IF('Athletes - Gold'!W91+'Athletes - Silver'!W91+'Athletes - Bronze'!W91 &gt; 0, 'Athletes - Gold'!W91*'Medal values'!$B$1+'Athletes - Silver'!W91*'Medal values'!$B$2+'Athletes - Bronze'!W91*'Medal values'!$B$3, "") + IF(AND(W$1 = V$1, V$2 = "Mixed"), 0.5*V91, 0) + IF(AND(W$1 = X$1, X$2 = "Mixed"), 0.5*X91, 0)</f>
        <v>5.001001</v>
      </c>
      <c r="X91" s="5">
        <f>IF('Athletes - Gold'!X91+'Athletes - Silver'!X91+'Athletes - Bronze'!X91 &gt; 0, 'Athletes - Gold'!X91*'Medal values'!$B$1+'Athletes - Silver'!X91*'Medal values'!$B$2+'Athletes - Bronze'!X91*'Medal values'!$B$3, "") + IF(AND(X$1 = W$1, W$2 = "Mixed"), 0.5*W91, 0) + IF(AND(X$1 = Y$1, Y$2 = "Mixed"), 0.5*Y91, 0)</f>
        <v>0</v>
      </c>
      <c r="Y91" s="5">
        <f>IF('Athletes - Gold'!Y91+'Athletes - Silver'!Y91+'Athletes - Bronze'!Y91 &gt; 0, 'Athletes - Gold'!Y91*'Medal values'!$B$1+'Athletes - Silver'!Y91*'Medal values'!$B$2+'Athletes - Bronze'!Y91*'Medal values'!$B$3, "") + IF(AND(Y$1 = X$1, X$2 = "Mixed"), 0.5*X91, 0) + IF(AND(Y$1 = Z$1, Z$2 = "Mixed"), 0.5*Z91, 0)</f>
        <v>0</v>
      </c>
      <c r="Z91" s="5">
        <f>IF('Athletes - Gold'!Z91+'Athletes - Silver'!Z91+'Athletes - Bronze'!Z91 &gt; 0, 'Athletes - Gold'!Z91*'Medal values'!$B$1+'Athletes - Silver'!Z91*'Medal values'!$B$2+'Athletes - Bronze'!Z91*'Medal values'!$B$3, "") + IF(AND(Z$1 = Y$1, Y$2 = "Mixed"), 0.5*Y91, 0) + IF(AND(Z$1 = AA$1, AA$2 = "Mixed"), 0.5*AA91, 0)</f>
        <v>0</v>
      </c>
      <c r="AA91" s="5">
        <f>IF('Athletes - Gold'!AA91+'Athletes - Silver'!AA91+'Athletes - Bronze'!AA91 &gt; 0, 'Athletes - Gold'!AA91*'Medal values'!$B$1+'Athletes - Silver'!AA91*'Medal values'!$B$2+'Athletes - Bronze'!AA91*'Medal values'!$B$3, "") + IF(AND(AA$1 = Z$1, Z$2 = "Mixed"), 0.5*Z91, 0) + IF(AND(AA$1 = AB$1, AB$2 = "Mixed"), 0.5*AB91, 0)</f>
        <v>0</v>
      </c>
      <c r="AB91" s="5">
        <f>IF('Athletes - Gold'!AB91+'Athletes - Silver'!AB91+'Athletes - Bronze'!AB91 &gt; 0, 'Athletes - Gold'!AB91*'Medal values'!$B$1+'Athletes - Silver'!AB91*'Medal values'!$B$2+'Athletes - Bronze'!AB91*'Medal values'!$B$3, "") + IF(AND(AB$1 = AA$1, AA$2 = "Mixed"), 0.5*AA91, 0) + IF(AND(AB$1 = AC$1, AC$2 = "Mixed"), 0.5*AC91, 0)</f>
        <v>0</v>
      </c>
      <c r="AC91" s="5">
        <f>IF('Athletes - Gold'!AC91+'Athletes - Silver'!AC91+'Athletes - Bronze'!AC91 &gt; 0, 'Athletes - Gold'!AC91*'Medal values'!$B$1+'Athletes - Silver'!AC91*'Medal values'!$B$2+'Athletes - Bronze'!AC91*'Medal values'!$B$3, "") + IF(AND(AC$1 = AB$1, AB$2 = "Mixed"), 0.5*AB91, 0) + IF(AND(AC$1 = AD$1, AD$2 = "Mixed"), 0.5*AD91, 0)</f>
        <v>0</v>
      </c>
      <c r="AD91" s="5">
        <f>IF('Athletes - Gold'!AD91+'Athletes - Silver'!AD91+'Athletes - Bronze'!AD91 &gt; 0, 'Athletes - Gold'!AD91*'Medal values'!$B$1+'Athletes - Silver'!AD91*'Medal values'!$B$2+'Athletes - Bronze'!AD91*'Medal values'!$B$3, "") + IF(AND(AD$1 = AC$1, AC$2 = "Mixed"), 0.5*AC91, 0) + IF(AND(AD$1 = AE$1, AE$2 = "Mixed"), 0.5*AE91, 0)</f>
        <v>0</v>
      </c>
      <c r="AE91" s="5">
        <f>IF('Athletes - Gold'!AE91+'Athletes - Silver'!AE91+'Athletes - Bronze'!AE91 &gt; 0, 'Athletes - Gold'!AE91*'Medal values'!$B$1+'Athletes - Silver'!AE91*'Medal values'!$B$2+'Athletes - Bronze'!AE91*'Medal values'!$B$3, "") + IF(AND(AE$1 = AD$1, AD$2 = "Mixed"), 0.5*AD91, 0) + IF(AND(AE$1 = AF$1, AF$2 = "Mixed"), 0.5*AF91, 0)</f>
        <v>0</v>
      </c>
      <c r="AF91" s="5">
        <f>IF('Athletes - Gold'!AF91+'Athletes - Silver'!AF91+'Athletes - Bronze'!AF91 &gt; 0, 'Athletes - Gold'!AF91*'Medal values'!$B$1+'Athletes - Silver'!AF91*'Medal values'!$B$2+'Athletes - Bronze'!AF91*'Medal values'!$B$3, "") + IF(AND(AF$1 = AE$1, AE$2 = "Mixed"), 0.5*AE91, 0) + IF(AND(AF$1 = AG$1, AG$2 = "Mixed"), 0.5*AG91, 0)</f>
        <v>0</v>
      </c>
      <c r="AG91" s="5">
        <f>IF('Athletes - Gold'!AG91+'Athletes - Silver'!AG91+'Athletes - Bronze'!AG91 &gt; 0, 'Athletes - Gold'!AG91*'Medal values'!$B$1+'Athletes - Silver'!AG91*'Medal values'!$B$2+'Athletes - Bronze'!AG91*'Medal values'!$B$3, "") + IF(AND(AG$1 = AF$1, AF$2 = "Mixed"), 0.5*AF91, 0) + IF(AND(AG$1 = AH$1, AH$2 = "Mixed"), 0.5*AH91, 0)</f>
        <v>0</v>
      </c>
      <c r="AH91" s="5">
        <f>IF('Athletes - Gold'!AH91+'Athletes - Silver'!AH91+'Athletes - Bronze'!AH91 &gt; 0, 'Athletes - Gold'!AH91*'Medal values'!$B$1+'Athletes - Silver'!AH91*'Medal values'!$B$2+'Athletes - Bronze'!AH91*'Medal values'!$B$3, "") + IF(AND(AH$1 = AG$1, AG$2 = "Mixed"), 0.5*AG91, 0) + IF(AND(AH$1 = AI$1, AI$2 = "Mixed"), 0.5*AI91, 0)</f>
        <v>0</v>
      </c>
      <c r="AI91" s="5">
        <f>IF('Athletes - Gold'!AI91+'Athletes - Silver'!AI91+'Athletes - Bronze'!AI91 &gt; 0, 'Athletes - Gold'!AI91*'Medal values'!$B$1+'Athletes - Silver'!AI91*'Medal values'!$B$2+'Athletes - Bronze'!AI91*'Medal values'!$B$3, "") + IF(AND(AI$1 = AH$1, AH$2 = "Mixed"), 0.5*AH91, 0) + IF(AND(AI$1 = AJ$1, AJ$2 = "Mixed"), 0.5*AJ91, 0)</f>
        <v>0</v>
      </c>
      <c r="AJ91" s="5">
        <f>IF('Athletes - Gold'!AJ91+'Athletes - Silver'!AJ91+'Athletes - Bronze'!AJ91 &gt; 0, 'Athletes - Gold'!AJ91*'Medal values'!$B$1+'Athletes - Silver'!AJ91*'Medal values'!$B$2+'Athletes - Bronze'!AJ91*'Medal values'!$B$3, "") + IF(AND(AJ$1 = AI$1, AI$2 = "Mixed"), 0.5*AI91, 0) + IF(AND(AJ$1 = AK$1, AK$2 = "Mixed"), 0.5*AK91, 0)</f>
        <v>0</v>
      </c>
      <c r="AK91" s="5">
        <f>IF('Athletes - Gold'!AK91+'Athletes - Silver'!AK91+'Athletes - Bronze'!AK91 &gt; 0, 'Athletes - Gold'!AK91*'Medal values'!$B$1+'Athletes - Silver'!AK91*'Medal values'!$B$2+'Athletes - Bronze'!AK91*'Medal values'!$B$3, "") + IF(AND(AK$1 = AJ$1, AJ$2 = "Mixed"), 0.5*AJ91, 0) + IF(AND(AK$1 = AL$1, AL$2 = "Mixed"), 0.5*AL91, 0)</f>
        <v>0</v>
      </c>
      <c r="AL91" s="5">
        <f>IF('Athletes - Gold'!AL91+'Athletes - Silver'!AL91+'Athletes - Bronze'!AL91 &gt; 0, 'Athletes - Gold'!AL91*'Medal values'!$B$1+'Athletes - Silver'!AL91*'Medal values'!$B$2+'Athletes - Bronze'!AL91*'Medal values'!$B$3, "") + IF(AND(AL$1 = AK$1, AK$2 = "Mixed"), 0.5*AK91, 0) + IF(AND(AL$1 = AM$1, AM$2 = "Mixed"), 0.5*AM91, 0)</f>
        <v>0</v>
      </c>
      <c r="AM91" s="5">
        <f>IF('Athletes - Gold'!AM91+'Athletes - Silver'!AM91+'Athletes - Bronze'!AM91 &gt; 0, 'Athletes - Gold'!AM91*'Medal values'!$B$1+'Athletes - Silver'!AM91*'Medal values'!$B$2+'Athletes - Bronze'!AM91*'Medal values'!$B$3, "") + IF(AND(AM$1 = AL$1, AL$2 = "Mixed"), 0.5*AL91, 0) + IF(AND(AM$1 = AN$1, AN$2 = "Mixed"), 0.5*AN91, 0)</f>
        <v>0</v>
      </c>
      <c r="AN91" s="5">
        <f>IF('Athletes - Gold'!AN91+'Athletes - Silver'!AN91+'Athletes - Bronze'!AN91 &gt; 0, 'Athletes - Gold'!AN91*'Medal values'!$B$1+'Athletes - Silver'!AN91*'Medal values'!$B$2+'Athletes - Bronze'!AN91*'Medal values'!$B$3, "") + IF(AND(AN$1 = AM$1, AM$2 = "Mixed"), 0.5*AM91, 0) + IF(AND(AN$1 = AO$1, AO$2 = "Mixed"), 0.5*AO91, 0)</f>
        <v>0</v>
      </c>
      <c r="AO91" s="5">
        <f>IF('Athletes - Gold'!AO91+'Athletes - Silver'!AO91+'Athletes - Bronze'!AO91 &gt; 0, 'Athletes - Gold'!AO91*'Medal values'!$B$1+'Athletes - Silver'!AO91*'Medal values'!$B$2+'Athletes - Bronze'!AO91*'Medal values'!$B$3, "") + IF(AND(AO$1 = AN$1, AN$2 = "Mixed"), 0.5*AN91, 0) + IF(AND(AO$1 = AP$1, AP$2 = "Mixed"), 0.5*AP91, 0)</f>
        <v>0</v>
      </c>
      <c r="AP91" s="5">
        <f>IF('Athletes - Gold'!AP91+'Athletes - Silver'!AP91+'Athletes - Bronze'!AP91 &gt; 0, 'Athletes - Gold'!AP91*'Medal values'!$B$1+'Athletes - Silver'!AP91*'Medal values'!$B$2+'Athletes - Bronze'!AP91*'Medal values'!$B$3, "") + IF(AND(AP$1 = AO$1, AO$2 = "Mixed"), 0.5*AO91, 0) + IF(AND(AP$1 = AQ$1, AQ$2 = "Mixed"), 0.5*AQ91, 0)</f>
        <v>0</v>
      </c>
      <c r="AQ91" s="5">
        <f>IF('Athletes - Gold'!AQ91+'Athletes - Silver'!AQ91+'Athletes - Bronze'!AQ91 &gt; 0, 'Athletes - Gold'!AQ91*'Medal values'!$B$1+'Athletes - Silver'!AQ91*'Medal values'!$B$2+'Athletes - Bronze'!AQ91*'Medal values'!$B$3, "") + IF(AND(AQ$1 = AP$1, AP$2 = "Mixed"), 0.5*AP91, 0) + IF(AND(AQ$1 = AR$1, AR$2 = "Mixed"), 0.5*AR91, 0)</f>
        <v>0</v>
      </c>
      <c r="AR91" s="5">
        <f>IF('Athletes - Gold'!AR91+'Athletes - Silver'!AR91+'Athletes - Bronze'!AR91 &gt; 0, 'Athletes - Gold'!AR91*'Medal values'!$B$1+'Athletes - Silver'!AR91*'Medal values'!$B$2+'Athletes - Bronze'!AR91*'Medal values'!$B$3, "") + IF(AND(AR$1 = AQ$1, AQ$2 = "Mixed"), 0.5*AQ91, 0) + IF(AND(AR$1 = AS$1, AS$2 = "Mixed"), 0.5*AS91, 0)</f>
        <v>0</v>
      </c>
      <c r="AS91" s="5">
        <f>IF('Athletes - Gold'!AS91+'Athletes - Silver'!AS91+'Athletes - Bronze'!AS91 &gt; 0, 'Athletes - Gold'!AS91*'Medal values'!$B$1+'Athletes - Silver'!AS91*'Medal values'!$B$2+'Athletes - Bronze'!AS91*'Medal values'!$B$3, "") + IF(AND(AS$1 = AR$1, AR$2 = "Mixed"), 0.5*AR91, 0) + IF(AND(AS$1 = AT$1, AT$2 = "Mixed"), 0.5*AT91, 0)</f>
        <v>0</v>
      </c>
      <c r="AT91" s="5">
        <f>IF('Athletes - Gold'!AT91+'Athletes - Silver'!AT91+'Athletes - Bronze'!AT91 &gt; 0, 'Athletes - Gold'!AT91*'Medal values'!$B$1+'Athletes - Silver'!AT91*'Medal values'!$B$2+'Athletes - Bronze'!AT91*'Medal values'!$B$3, "") + IF(AND(AT$1 = AS$1, AS$2 = "Mixed"), 0.5*AS91, 0) + IF(AND(AT$1 = AU$1, AU$2 = "Mixed"), 0.5*AU91, 0)</f>
        <v>0</v>
      </c>
      <c r="AU91" s="5">
        <f>IF('Athletes - Gold'!AU91+'Athletes - Silver'!AU91+'Athletes - Bronze'!AU91 &gt; 0, 'Athletes - Gold'!AU91*'Medal values'!$B$1+'Athletes - Silver'!AU91*'Medal values'!$B$2+'Athletes - Bronze'!AU91*'Medal values'!$B$3, "") + IF(AND(AU$1 = AT$1, AT$2 = "Mixed"), 0.5*AT91, 0) + IF(AND(AU$1 = AV$1, AV$2 = "Mixed"), 0.5*AV91, 0)</f>
        <v>0</v>
      </c>
      <c r="AV91" s="5">
        <f>IF('Athletes - Gold'!AV91+'Athletes - Silver'!AV91+'Athletes - Bronze'!AV91 &gt; 0, 'Athletes - Gold'!AV91*'Medal values'!$B$1+'Athletes - Silver'!AV91*'Medal values'!$B$2+'Athletes - Bronze'!AV91*'Medal values'!$B$3, "") + IF(AND(AV$1 = AU$1, AU$2 = "Mixed"), 0.5*AU91, 0) + IF(AND(AV$1 = AW$1, AW$2 = "Mixed"), 0.5*AW91, 0)</f>
        <v>0</v>
      </c>
      <c r="AW91" s="5">
        <f>IF('Athletes - Gold'!AW91+'Athletes - Silver'!AW91+'Athletes - Bronze'!AW91 &gt; 0, 'Athletes - Gold'!AW91*'Medal values'!$B$1+'Athletes - Silver'!AW91*'Medal values'!$B$2+'Athletes - Bronze'!AW91*'Medal values'!$B$3, "") + IF(AND(AW$1 = AV$1, AV$2 = "Mixed"), 0.5*AV91, 0) + IF(AND(AW$1 = AX$1, AX$2 = "Mixed"), 0.5*AX91, 0)</f>
        <v>0</v>
      </c>
      <c r="AX91" s="5">
        <f>IF('Athletes - Gold'!AX91+'Athletes - Silver'!AX91+'Athletes - Bronze'!AX91 &gt; 0, 'Athletes - Gold'!AX91*'Medal values'!$B$1+'Athletes - Silver'!AX91*'Medal values'!$B$2+'Athletes - Bronze'!AX91*'Medal values'!$B$3, "") + IF(AND(AX$1 = AW$1, AW$2 = "Mixed"), 0.5*AW91, 0) + IF(AND(AX$1 = AY$1, AY$2 = "Mixed"), 0.5*AY91, 0)</f>
        <v>0</v>
      </c>
      <c r="AY91" s="5">
        <f>IF('Athletes - Gold'!AY91+'Athletes - Silver'!AY91+'Athletes - Bronze'!AY91 &gt; 0, 'Athletes - Gold'!AY91*'Medal values'!$B$1+'Athletes - Silver'!AY91*'Medal values'!$B$2+'Athletes - Bronze'!AY91*'Medal values'!$B$3, "") + IF(AND(AY$1 = AX$1, AX$2 = "Mixed"), 0.5*AX91, 0) + IF(AND(AY$1 = AZ$1, AZ$2 = "Mixed"), 0.5*AZ91, 0)</f>
        <v>0</v>
      </c>
      <c r="AZ91" s="5">
        <f>IF('Athletes - Gold'!AZ91+'Athletes - Silver'!AZ91+'Athletes - Bronze'!AZ91 &gt; 0, 'Athletes - Gold'!AZ91*'Medal values'!$B$1+'Athletes - Silver'!AZ91*'Medal values'!$B$2+'Athletes - Bronze'!AZ91*'Medal values'!$B$3, "") + IF(AND(AZ$1 = AY$1, AY$2 = "Mixed"), 0.5*AY91, 0) + IF(AND(AZ$1 = BA$1, BA$2 = "Mixed"), 0.5*BA91, 0)</f>
        <v>0</v>
      </c>
      <c r="BA91" s="5">
        <f>IF('Athletes - Gold'!BA91+'Athletes - Silver'!BA91+'Athletes - Bronze'!BA91 &gt; 0, 'Athletes - Gold'!BA91*'Medal values'!$B$1+'Athletes - Silver'!BA91*'Medal values'!$B$2+'Athletes - Bronze'!BA91*'Medal values'!$B$3, "") + IF(AND(BA$1 = AZ$1, AZ$2 = "Mixed"), 0.5*AZ91, 0) + IF(AND(BA$1 = BB$1, BB$2 = "Mixed"), 0.5*BB91, 0)</f>
        <v>0</v>
      </c>
      <c r="BB91" s="5">
        <f>IF('Athletes - Gold'!BB91+'Athletes - Silver'!BB91+'Athletes - Bronze'!BB91 &gt; 0, 'Athletes - Gold'!BB91*'Medal values'!$B$1+'Athletes - Silver'!BB91*'Medal values'!$B$2+'Athletes - Bronze'!BB91*'Medal values'!$B$3, "") + IF(AND(BB$1 = BA$1, BA$2 = "Mixed"), 0.5*BA91, 0) + IF(AND(BB$1 = BC$1, BC$2 = "Mixed"), 0.5*BC91, 0)</f>
        <v>4.000001</v>
      </c>
      <c r="BC91" s="5">
        <f>IF('Athletes - Gold'!BC91+'Athletes - Silver'!BC91+'Athletes - Bronze'!BC91 &gt; 0, 'Athletes - Gold'!BC91*'Medal values'!$B$1+'Athletes - Silver'!BC91*'Medal values'!$B$2+'Athletes - Bronze'!BC91*'Medal values'!$B$3, "") + IF(AND(BC$1 = BB$1, BB$2 = "Mixed"), 0.5*BB91, 0) + IF(AND(BC$1 = BD$1, BD$2 = "Mixed"), 0.5*BD91, 0)</f>
        <v>1</v>
      </c>
      <c r="BD91" s="5">
        <f>IF('Athletes - Gold'!BD91+'Athletes - Silver'!BD91+'Athletes - Bronze'!BD91 &gt; 0, 'Athletes - Gold'!BD91*'Medal values'!$B$1+'Athletes - Silver'!BD91*'Medal values'!$B$2+'Athletes - Bronze'!BD91*'Medal values'!$B$3, "") + IF(AND(BD$1 = BC$1, BC$2 = "Mixed"), 0.5*BC91, 0) + IF(AND(BD$1 = BE$1, BE$2 = "Mixed"), 0.5*BE91, 0)</f>
        <v>0</v>
      </c>
      <c r="BE91" s="5">
        <f>IF('Athletes - Gold'!BE91+'Athletes - Silver'!BE91+'Athletes - Bronze'!BE91 &gt; 0, 'Athletes - Gold'!BE91*'Medal values'!$B$1+'Athletes - Silver'!BE91*'Medal values'!$B$2+'Athletes - Bronze'!BE91*'Medal values'!$B$3, "") + IF(AND(BE$1 = BD$1, BD$2 = "Mixed"), 0.5*BD91, 0) + IF(AND(BE$1 = BF$1, BF$2 = "Mixed"), 0.5*BF91, 0)</f>
        <v>0</v>
      </c>
      <c r="BF91" s="5">
        <f>IF('Athletes - Gold'!BF91+'Athletes - Silver'!BF91+'Athletes - Bronze'!BF91 &gt; 0, 'Athletes - Gold'!BF91*'Medal values'!$B$1+'Athletes - Silver'!BF91*'Medal values'!$B$2+'Athletes - Bronze'!BF91*'Medal values'!$B$3, "") + IF(AND(BF$1 = BE$1, BE$2 = "Mixed"), 0.5*BE91, 0) + IF(AND(BF$1 = BG$1, BG$2 = "Mixed"), 0.5*BG91, 0)</f>
        <v>0</v>
      </c>
      <c r="BG91" s="5">
        <f>IF('Athletes - Gold'!BG91+'Athletes - Silver'!BG91+'Athletes - Bronze'!BG91 &gt; 0, 'Athletes - Gold'!BG91*'Medal values'!$B$1+'Athletes - Silver'!BG91*'Medal values'!$B$2+'Athletes - Bronze'!BG91*'Medal values'!$B$3, "") + IF(AND(BG$1 = BF$1, BF$2 = "Mixed"), 0.5*BF91, 0) + IF(AND(BG$1 = BH$1, BH$2 = "Mixed"), 0.5*BH91, 0)</f>
        <v>0</v>
      </c>
      <c r="BH91" s="5">
        <f>IF('Athletes - Gold'!BH91+'Athletes - Silver'!BH91+'Athletes - Bronze'!BH91 &gt; 0, 'Athletes - Gold'!BH91*'Medal values'!$B$1+'Athletes - Silver'!BH91*'Medal values'!$B$2+'Athletes - Bronze'!BH91*'Medal values'!$B$3, "") + IF(AND(BH$1 = BG$1, BG$2 = "Mixed"), 0.5*BG91, 0) + IF(AND(BH$1 = BI$1, BI$2 = "Mixed"), 0.5*BI91, 0)</f>
        <v>0</v>
      </c>
      <c r="BI91" s="5">
        <f>IF('Athletes - Gold'!BI91+'Athletes - Silver'!BI91+'Athletes - Bronze'!BI91 &gt; 0, 'Athletes - Gold'!BI91*'Medal values'!$B$1+'Athletes - Silver'!BI91*'Medal values'!$B$2+'Athletes - Bronze'!BI91*'Medal values'!$B$3, "") + IF(AND(BI$1 = BH$1, BH$2 = "Mixed"), 0.5*BH91, 0) + IF(AND(BI$1 = BJ$1, BJ$2 = "Mixed"), 0.5*BJ91, 0)</f>
        <v>0</v>
      </c>
      <c r="BJ91" s="5">
        <f>IF('Athletes - Gold'!BJ91+'Athletes - Silver'!BJ91+'Athletes - Bronze'!BJ91 &gt; 0, 'Athletes - Gold'!BJ91*'Medal values'!$B$1+'Athletes - Silver'!BJ91*'Medal values'!$B$2+'Athletes - Bronze'!BJ91*'Medal values'!$B$3, "") + IF(AND(BJ$1 = BI$1, BI$2 = "Mixed"), 0.5*BI91, 0) + IF(AND(BJ$1 = BK$1, BK$2 = "Mixed"), 0.5*BK91, 0)</f>
        <v>0</v>
      </c>
      <c r="BK91" s="5">
        <f>IF('Athletes - Gold'!BK91+'Athletes - Silver'!BK91+'Athletes - Bronze'!BK91 &gt; 0, 'Athletes - Gold'!BK91*'Medal values'!$B$1+'Athletes - Silver'!BK91*'Medal values'!$B$2+'Athletes - Bronze'!BK91*'Medal values'!$B$3, "") + IF(AND(BK$1 = BJ$1, BJ$2 = "Mixed"), 0.5*BJ91, 0) + IF(AND(BK$1 = BL$1, BL$2 = "Mixed"), 0.5*BL91, 0)</f>
        <v>0</v>
      </c>
      <c r="BL91" s="5">
        <f>IF('Athletes - Gold'!BL91+'Athletes - Silver'!BL91+'Athletes - Bronze'!BL91 &gt; 0, 'Athletes - Gold'!BL91*'Medal values'!$B$1+'Athletes - Silver'!BL91*'Medal values'!$B$2+'Athletes - Bronze'!BL91*'Medal values'!$B$3, "") + IF(AND(BL$1 = BK$1, BK$2 = "Mixed"), 0.5*BK91, 0) + IF(AND(BL$1 = BM$1, BM$2 = "Mixed"), 0.5*BM91, 0)</f>
        <v>0</v>
      </c>
      <c r="BM91" s="5">
        <f>IF('Athletes - Gold'!BM91+'Athletes - Silver'!BM91+'Athletes - Bronze'!BM91 &gt; 0, 'Athletes - Gold'!BM91*'Medal values'!$B$1+'Athletes - Silver'!BM91*'Medal values'!$B$2+'Athletes - Bronze'!BM91*'Medal values'!$B$3, "") + IF(AND(BM$1 = BL$1, BL$2 = "Mixed"), 0.5*BL91, 0) + IF(AND(BM$1 = BN$1, BN$2 = "Mixed"), 0.5*BN91, 0)</f>
        <v>0</v>
      </c>
      <c r="BN91" s="5">
        <f>IF('Athletes - Gold'!BN91+'Athletes - Silver'!BN91+'Athletes - Bronze'!BN91 &gt; 0, 'Athletes - Gold'!BN91*'Medal values'!$B$1+'Athletes - Silver'!BN91*'Medal values'!$B$2+'Athletes - Bronze'!BN91*'Medal values'!$B$3, "") + IF(AND(BN$1 = BM$1, BM$2 = "Mixed"), 0.5*BM91, 0) + IF(AND(BN$1 = BO$1, BO$2 = "Mixed"), 0.5*BO91, 0)</f>
        <v>0</v>
      </c>
      <c r="BO91" s="5">
        <f>IF('Athletes - Gold'!BO91+'Athletes - Silver'!BO91+'Athletes - Bronze'!BO91 &gt; 0, 'Athletes - Gold'!BO91*'Medal values'!$B$1+'Athletes - Silver'!BO91*'Medal values'!$B$2+'Athletes - Bronze'!BO91*'Medal values'!$B$3, "") + IF(AND(BO$1 = BN$1, BN$2 = "Mixed"), 0.5*BN91, 0) + IF(AND(BO$1 = BP$1, BP$2 = "Mixed"), 0.5*BP91, 0)</f>
        <v>0</v>
      </c>
      <c r="BP91" s="5">
        <f>IF('Athletes - Gold'!BP91+'Athletes - Silver'!BP91+'Athletes - Bronze'!BP91 &gt; 0, 'Athletes - Gold'!BP91*'Medal values'!$B$1+'Athletes - Silver'!BP91*'Medal values'!$B$2+'Athletes - Bronze'!BP91*'Medal values'!$B$3, "") + IF(AND(BP$1 = BO$1, BO$2 = "Mixed"), 0.5*BO91, 0) + IF(AND(BP$1 = BQ$1, BQ$2 = "Mixed"), 0.5*BQ91, 0)</f>
        <v>0</v>
      </c>
      <c r="BQ91" s="5">
        <f>IF('Athletes - Gold'!BQ91+'Athletes - Silver'!BQ91+'Athletes - Bronze'!BQ91 &gt; 0, 'Athletes - Gold'!BQ91*'Medal values'!$B$1+'Athletes - Silver'!BQ91*'Medal values'!$B$2+'Athletes - Bronze'!BQ91*'Medal values'!$B$3, "") + IF(AND(BQ$1 = BP$1, BP$2 = "Mixed"), 0.5*BP91, 0) + IF(AND(BQ$1 = BR$1, BR$2 = "Mixed"), 0.5*BR91, 0)</f>
        <v>0</v>
      </c>
      <c r="BR91" s="5">
        <f>IF('Athletes - Gold'!BR91+'Athletes - Silver'!BR91+'Athletes - Bronze'!BR91 &gt; 0, 'Athletes - Gold'!BR91*'Medal values'!$B$1+'Athletes - Silver'!BR91*'Medal values'!$B$2+'Athletes - Bronze'!BR91*'Medal values'!$B$3, "") + IF(AND(BR$1 = BQ$1, BQ$2 = "Mixed"), 0.5*BQ91, 0) + IF(AND(BR$1 = BS$1, BS$2 = "Mixed"), 0.5*BS91, 0)</f>
        <v>0</v>
      </c>
      <c r="BS91" s="5">
        <f>IF('Athletes - Gold'!BS91+'Athletes - Silver'!BS91+'Athletes - Bronze'!BS91 &gt; 0, 'Athletes - Gold'!BS91*'Medal values'!$B$1+'Athletes - Silver'!BS91*'Medal values'!$B$2+'Athletes - Bronze'!BS91*'Medal values'!$B$3, "") + IF(AND(BS$1 = BR$1, BR$2 = "Mixed"), 0.5*BR91, 0) + IF(AND(BS$1 = BT$1, BT$2 = "Mixed"), 0.5*BT91, 0)</f>
        <v>0</v>
      </c>
      <c r="BT91" s="5">
        <f>IF('Athletes - Gold'!BT91+'Athletes - Silver'!BT91+'Athletes - Bronze'!BT91 &gt; 0, 'Athletes - Gold'!BT91*'Medal values'!$B$1+'Athletes - Silver'!BT91*'Medal values'!$B$2+'Athletes - Bronze'!BT91*'Medal values'!$B$3, "") + IF(AND(BT$1 = BS$1, BS$2 = "Mixed"), 0.5*BS91, 0) + IF(AND(BT$1 = BU$1, BU$2 = "Mixed"), 0.5*BU91, 0)</f>
        <v>0</v>
      </c>
      <c r="BU91" s="5">
        <f>IF('Athletes - Gold'!BU91+'Athletes - Silver'!BU91+'Athletes - Bronze'!BU91 &gt; 0, 'Athletes - Gold'!BU91*'Medal values'!$B$1+'Athletes - Silver'!BU91*'Medal values'!$B$2+'Athletes - Bronze'!BU91*'Medal values'!$B$3, "") + IF(AND(BU$1 = BT$1, BT$2 = "Mixed"), 0.5*BT91, 0) + IF(AND(BU$1 = BV$1, BV$2 = "Mixed"), 0.5*BV91, 0)</f>
        <v>0</v>
      </c>
      <c r="BV91" s="5">
        <f>IF('Athletes - Gold'!BV91+'Athletes - Silver'!BV91+'Athletes - Bronze'!BV91 &gt; 0, 'Athletes - Gold'!BV91*'Medal values'!$B$1+'Athletes - Silver'!BV91*'Medal values'!$B$2+'Athletes - Bronze'!BV91*'Medal values'!$B$3, "") + IF(AND(BV$1 = BU$1, BU$2 = "Mixed"), 0.5*BU91, 0) + IF(AND(BV$1 = BW$1, BW$2 = "Mixed"), 0.5*BW91, 0)</f>
        <v>0</v>
      </c>
      <c r="BW91" s="5">
        <f>IF('Athletes - Gold'!BW91+'Athletes - Silver'!BW91+'Athletes - Bronze'!BW91 &gt; 0, 'Athletes - Gold'!BW91*'Medal values'!$B$1+'Athletes - Silver'!BW91*'Medal values'!$B$2+'Athletes - Bronze'!BW91*'Medal values'!$B$3, "") + IF(AND(BW$1 = BV$1, BV$2 = "Mixed"), 0.5*BV91, 0) + IF(AND(BW$1 = BX$1, BX$2 = "Mixed"), 0.5*BX91, 0)</f>
        <v>0</v>
      </c>
      <c r="BX91" s="5">
        <f>IF('Athletes - Gold'!BX91+'Athletes - Silver'!BX91+'Athletes - Bronze'!BX91 &gt; 0, 'Athletes - Gold'!BX91*'Medal values'!$B$1+'Athletes - Silver'!BX91*'Medal values'!$B$2+'Athletes - Bronze'!BX91*'Medal values'!$B$3, "") + IF(AND(BX$1 = BW$1, BW$2 = "Mixed"), 0.5*BW91, 0) + IF(AND(BX$1 = BY$1, BY$2 = "Mixed"), 0.5*BY91, 0)</f>
        <v>0</v>
      </c>
      <c r="BY91" s="5">
        <f>IF('Athletes - Gold'!BY91+'Athletes - Silver'!BY91+'Athletes - Bronze'!BY91 &gt; 0, 'Athletes - Gold'!BY91*'Medal values'!$B$1+'Athletes - Silver'!BY91*'Medal values'!$B$2+'Athletes - Bronze'!BY91*'Medal values'!$B$3, "") + IF(AND(BY$1 = BX$1, BX$2 = "Mixed"), 0.5*BX91, 0) + IF(AND(BY$1 = BZ$1, BZ$2 = "Mixed"), 0.5*BZ91, 0)</f>
        <v>0</v>
      </c>
      <c r="BZ91" s="5">
        <f>IF('Athletes - Gold'!BZ91+'Athletes - Silver'!BZ91+'Athletes - Bronze'!BZ91 &gt; 0, 'Athletes - Gold'!BZ91*'Medal values'!$B$1+'Athletes - Silver'!BZ91*'Medal values'!$B$2+'Athletes - Bronze'!BZ91*'Medal values'!$B$3, "") + IF(AND(BZ$1 = BY$1, BY$2 = "Mixed"), 0.5*BY91, 0) + IF(AND(BZ$1 = CA$1, CA$2 = "Mixed"), 0.5*CA91, 0)</f>
        <v>0</v>
      </c>
      <c r="CA91" s="5">
        <f>IF('Athletes - Gold'!CA91+'Athletes - Silver'!CA91+'Athletes - Bronze'!CA91 &gt; 0, 'Athletes - Gold'!CA91*'Medal values'!$B$1+'Athletes - Silver'!CA91*'Medal values'!$B$2+'Athletes - Bronze'!CA91*'Medal values'!$B$3, "") + IF(AND(CA$1 = BZ$1, BZ$2 = "Mixed"), 0.5*BZ91, 0) + IF(AND(CA$1 = CB$1, CB$2 = "Mixed"), 0.5*CB91, 0)</f>
        <v>0</v>
      </c>
      <c r="CB91" s="5">
        <f>IF('Athletes - Gold'!CB91+'Athletes - Silver'!CB91+'Athletes - Bronze'!CB91 &gt; 0, 'Athletes - Gold'!CB91*'Medal values'!$B$1+'Athletes - Silver'!CB91*'Medal values'!$B$2+'Athletes - Bronze'!CB91*'Medal values'!$B$3, "") + IF(AND(CB$1 = CA$1, CA$2 = "Mixed"), 0.5*CA91, 0) + IF(AND(CB$1 = CC$1, CC$2 = "Mixed"), 0.5*CC91, 0)</f>
        <v>0</v>
      </c>
      <c r="CC91" s="5">
        <f>IF('Athletes - Gold'!CC91+'Athletes - Silver'!CC91+'Athletes - Bronze'!CC91 &gt; 0, 'Athletes - Gold'!CC91*'Medal values'!$B$1+'Athletes - Silver'!CC91*'Medal values'!$B$2+'Athletes - Bronze'!CC91*'Medal values'!$B$3, "") + IF(AND(CC$1 = CB$1, CB$2 = "Mixed"), 0.5*CB91, 0) + IF(AND(CC$1 = CD$1, CD$2 = "Mixed"), 0.5*CD91, 0)</f>
        <v>0</v>
      </c>
      <c r="CD91" s="5">
        <f>IF('Athletes - Gold'!CD91+'Athletes - Silver'!CD91+'Athletes - Bronze'!CD91 &gt; 0, 'Athletes - Gold'!CD91*'Medal values'!$B$1+'Athletes - Silver'!CD91*'Medal values'!$B$2+'Athletes - Bronze'!CD91*'Medal values'!$B$3, "") + IF(AND(CD$1 = CC$1, CC$2 = "Mixed"), 0.5*CC91, 0) + IF(AND(CD$1 = CE$1, CE$2 = "Mixed"), 0.5*CE91, 0)</f>
        <v>0</v>
      </c>
      <c r="CE91" s="5">
        <f>IF('Athletes - Gold'!CE91+'Athletes - Silver'!CE91+'Athletes - Bronze'!CE91 &gt; 0, 'Athletes - Gold'!CE91*'Medal values'!$B$1+'Athletes - Silver'!CE91*'Medal values'!$B$2+'Athletes - Bronze'!CE91*'Medal values'!$B$3, "") + IF(AND(CE$1 = CD$1, CD$2 = "Mixed"), 0.5*CD91, 0) + IF(AND(CE$1 = CF$1, CF$2 = "Mixed"), 0.5*CF91, 0)</f>
        <v>1</v>
      </c>
      <c r="CF91" s="5">
        <f>IF('Athletes - Gold'!CF91+'Athletes - Silver'!CF91+'Athletes - Bronze'!CF91 &gt; 0, 'Athletes - Gold'!CF91*'Medal values'!$B$1+'Athletes - Silver'!CF91*'Medal values'!$B$2+'Athletes - Bronze'!CF91*'Medal values'!$B$3, "") + IF(AND(CF$1 = CE$1, CE$2 = "Mixed"), 0.5*CE91, 0) + IF(AND(CF$1 = CG$1, CG$2 = "Mixed"), 0.5*CG91, 0)</f>
        <v>1</v>
      </c>
      <c r="CG91" s="5">
        <f>IF('Athletes - Gold'!CG91+'Athletes - Silver'!CG91+'Athletes - Bronze'!CG91 &gt; 0, 'Athletes - Gold'!CG91*'Medal values'!$B$1+'Athletes - Silver'!CG91*'Medal values'!$B$2+'Athletes - Bronze'!CG91*'Medal values'!$B$3, "") + IF(AND(CG$1 = CF$1, CF$2 = "Mixed"), 0.5*CF91, 0) + IF(AND(CG$1 = CH$1, CH$2 = "Mixed"), 0.5*CH91, 0)</f>
        <v>0</v>
      </c>
      <c r="CH91" s="5">
        <f>IF('Athletes - Gold'!CH91+'Athletes - Silver'!CH91+'Athletes - Bronze'!CH91 &gt; 0, 'Athletes - Gold'!CH91*'Medal values'!$B$1+'Athletes - Silver'!CH91*'Medal values'!$B$2+'Athletes - Bronze'!CH91*'Medal values'!$B$3, "") + IF(AND(CH$1 = CG$1, CG$2 = "Mixed"), 0.5*CG91, 0) + IF(AND(CH$1 = CI$1, CI$2 = "Mixed"), 0.5*CI91, 0)</f>
        <v>0</v>
      </c>
      <c r="CI91" s="5">
        <f>IF('Athletes - Gold'!CI91+'Athletes - Silver'!CI91+'Athletes - Bronze'!CI91 &gt; 0, 'Athletes - Gold'!CI91*'Medal values'!$B$1+'Athletes - Silver'!CI91*'Medal values'!$B$2+'Athletes - Bronze'!CI91*'Medal values'!$B$3, "") + IF(AND(CI$1 = CH$1, CH$2 = "Mixed"), 0.5*CH91, 0) + IF(AND(CI$1 = CJ$1, CJ$2 = "Mixed"), 0.5*CJ91, 0)</f>
        <v>0</v>
      </c>
      <c r="CJ91" s="5">
        <f>IF('Athletes - Gold'!CJ91+'Athletes - Silver'!CJ91+'Athletes - Bronze'!CJ91 &gt; 0, 'Athletes - Gold'!CJ91*'Medal values'!$B$1+'Athletes - Silver'!CJ91*'Medal values'!$B$2+'Athletes - Bronze'!CJ91*'Medal values'!$B$3, "") + IF(AND(CJ$1 = CI$1, CI$2 = "Mixed"), 0.5*CI91, 0) + IF(AND(CJ$1 = CK$1, CK$2 = "Mixed"), 0.5*CK91, 0)</f>
        <v>0</v>
      </c>
      <c r="CK91" s="5">
        <f>IF('Athletes - Gold'!CK91+'Athletes - Silver'!CK91+'Athletes - Bronze'!CK91 &gt; 0, 'Athletes - Gold'!CK91*'Medal values'!$B$1+'Athletes - Silver'!CK91*'Medal values'!$B$2+'Athletes - Bronze'!CK91*'Medal values'!$B$3, "") + IF(AND(CK$1 = CJ$1, CJ$2 = "Mixed"), 0.5*CJ91, 0) + IF(AND(CK$1 = CL$1, CL$2 = "Mixed"), 0.5*CL91, 0)</f>
        <v>0</v>
      </c>
      <c r="CL91" s="5">
        <f>IF('Athletes - Gold'!CL91+'Athletes - Silver'!CL91+'Athletes - Bronze'!CL91 &gt; 0, 'Athletes - Gold'!CL91*'Medal values'!$B$1+'Athletes - Silver'!CL91*'Medal values'!$B$2+'Athletes - Bronze'!CL91*'Medal values'!$B$3, "") + IF(AND(CL$1 = CK$1, CK$2 = "Mixed"), 0.5*CK91, 0) + IF(AND(CL$1 = CM$1, CM$2 = "Mixed"), 0.5*CM91, 0)</f>
        <v>0</v>
      </c>
      <c r="CM91" s="5">
        <f>IF('Athletes - Gold'!CM91+'Athletes - Silver'!CM91+'Athletes - Bronze'!CM91 &gt; 0, 'Athletes - Gold'!CM91*'Medal values'!$B$1+'Athletes - Silver'!CM91*'Medal values'!$B$2+'Athletes - Bronze'!CM91*'Medal values'!$B$3, "") + IF(AND(CM$1 = CL$1, CL$2 = "Mixed"), 0.5*CL91, 0) + IF(AND(CM$1 = CN$1, CN$2 = "Mixed"), 0.5*CN91, 0)</f>
        <v>0</v>
      </c>
      <c r="CN91" s="5">
        <f>IF('Athletes - Gold'!CN91+'Athletes - Silver'!CN91+'Athletes - Bronze'!CN91 &gt; 0, 'Athletes - Gold'!CN91*'Medal values'!$B$1+'Athletes - Silver'!CN91*'Medal values'!$B$2+'Athletes - Bronze'!CN91*'Medal values'!$B$3, "") + IF(AND(CN$1 = CM$1, CM$2 = "Mixed"), 0.5*CM91, 0) + IF(AND(CN$1 = CO$1, CO$2 = "Mixed"), 0.5*CO91, 0)</f>
        <v>0</v>
      </c>
      <c r="CO91" s="5">
        <f>IF('Athletes - Gold'!CO91+'Athletes - Silver'!CO91+'Athletes - Bronze'!CO91 &gt; 0, 'Athletes - Gold'!CO91*'Medal values'!$B$1+'Athletes - Silver'!CO91*'Medal values'!$B$2+'Athletes - Bronze'!CO91*'Medal values'!$B$3, "") + IF(AND(CO$1 = CN$1, CN$2 = "Mixed"), 0.5*CN91, 0) + IF(AND(CO$1 = CP$1, CP$2 = "Mixed"), 0.5*CP91, 0)</f>
        <v>0</v>
      </c>
      <c r="CP91" s="5">
        <f>IF('Athletes - Gold'!CP91+'Athletes - Silver'!CP91+'Athletes - Bronze'!CP91 &gt; 0, 'Athletes - Gold'!CP91*'Medal values'!$B$1+'Athletes - Silver'!CP91*'Medal values'!$B$2+'Athletes - Bronze'!CP91*'Medal values'!$B$3, "") + IF(AND(CP$1 = CO$1, CO$2 = "Mixed"), 0.5*CO91, 0) + IF(AND(CP$1 = CQ$1, CQ$2 = "Mixed"), 0.5*CQ91, 0)</f>
        <v>0</v>
      </c>
      <c r="CQ91" s="5">
        <f>IF('Athletes - Gold'!CQ91+'Athletes - Silver'!CQ91+'Athletes - Bronze'!CQ91 &gt; 0, 'Athletes - Gold'!CQ91*'Medal values'!$B$1+'Athletes - Silver'!CQ91*'Medal values'!$B$2+'Athletes - Bronze'!CQ91*'Medal values'!$B$3, "") + IF(AND(CQ$1 = CP$1, CP$2 = "Mixed"), 0.5*CP91, 0) + IF(AND(CQ$1 = CR$1, CR$2 = "Mixed"), 0.5*CR91, 0)</f>
        <v>0</v>
      </c>
      <c r="CR91" s="5">
        <f>IF('Athletes - Gold'!CR91+'Athletes - Silver'!CR91+'Athletes - Bronze'!CR91 &gt; 0, 'Athletes - Gold'!CR91*'Medal values'!$B$1+'Athletes - Silver'!CR91*'Medal values'!$B$2+'Athletes - Bronze'!CR91*'Medal values'!$B$3, "") + IF(AND(CR$1 = CQ$1, CQ$2 = "Mixed"), 0.5*CQ91, 0) + IF(AND(CR$1 = CS$1, CS$2 = "Mixed"), 0.5*CS91, 0)</f>
        <v>0</v>
      </c>
      <c r="CS91" s="5">
        <f>IF('Athletes - Gold'!CS91+'Athletes - Silver'!CS91+'Athletes - Bronze'!CS91 &gt; 0, 'Athletes - Gold'!CS91*'Medal values'!$B$1+'Athletes - Silver'!CS91*'Medal values'!$B$2+'Athletes - Bronze'!CS91*'Medal values'!$B$3, "") + IF(AND(CS$1 = CR$1, CR$2 = "Mixed"), 0.5*CR91, 0) + IF(AND(CS$1 = CT$1, CT$2 = "Mixed"), 0.5*CT91, 0)</f>
        <v>0</v>
      </c>
      <c r="CT91" s="5">
        <f>IF('Athletes - Gold'!CT91+'Athletes - Silver'!CT91+'Athletes - Bronze'!CT91 &gt; 0, 'Athletes - Gold'!CT91*'Medal values'!$B$1+'Athletes - Silver'!CT91*'Medal values'!$B$2+'Athletes - Bronze'!CT91*'Medal values'!$B$3, "") + IF(AND(CT$1 = CS$1, CS$2 = "Mixed"), 0.5*CS91, 0) + IF(AND(CT$1 = CU$1, CU$2 = "Mixed"), 0.5*CU91, 0)</f>
        <v>0</v>
      </c>
      <c r="CU91" s="5">
        <f>IF('Athletes - Gold'!CU91+'Athletes - Silver'!CU91+'Athletes - Bronze'!CU91 &gt; 0, 'Athletes - Gold'!CU91*'Medal values'!$B$1+'Athletes - Silver'!CU91*'Medal values'!$B$2+'Athletes - Bronze'!CU91*'Medal values'!$B$3, "") + IF(AND(CU$1 = CT$1, CT$2 = "Mixed"), 0.5*CT91, 0) + IF(AND(CU$1 = CV$1, CV$2 = "Mixed"), 0.5*CV91, 0)</f>
        <v>1</v>
      </c>
      <c r="CV91" s="5">
        <f>IF('Athletes - Gold'!CV91+'Athletes - Silver'!CV91+'Athletes - Bronze'!CV91 &gt; 0, 'Athletes - Gold'!CV91*'Medal values'!$B$1+'Athletes - Silver'!CV91*'Medal values'!$B$2+'Athletes - Bronze'!CV91*'Medal values'!$B$3, "") + IF(AND(CV$1 = CU$1, CU$2 = "Mixed"), 0.5*CU91, 0) + IF(AND(CV$1 = CW$1, CW$2 = "Mixed"), 0.5*CW91, 0)</f>
        <v>0</v>
      </c>
      <c r="CW91" s="5">
        <f t="shared" ref="CW91:CX91" si="90">SUMIF($B$2:$CV$2,CW$2, $B91:$CV91)</f>
        <v>10.001001</v>
      </c>
      <c r="CX91" s="5">
        <f t="shared" si="90"/>
        <v>7.001001</v>
      </c>
      <c r="CY91" s="5">
        <f t="shared" si="3"/>
        <v>17.002002</v>
      </c>
    </row>
    <row r="92">
      <c r="A92" s="5" t="str">
        <f>Countries!A90</f>
        <v>UGA</v>
      </c>
      <c r="B92" s="5">
        <f>IF('Athletes - Gold'!B92+'Athletes - Silver'!B92+'Athletes - Bronze'!B92 &gt; 0, 'Athletes - Gold'!B92*'Medal values'!$B$1+'Athletes - Silver'!B92*'Medal values'!$B$2+'Athletes - Bronze'!B92*'Medal values'!$B$3, "") + IF(AND(B$1 = A$1, A$2 = "Mixed"), 0.5*A92, 0) + IF(AND(B$1 = C$1, C$2 = "Mixed"), 0.5*C92, 0)</f>
        <v>0</v>
      </c>
      <c r="C92" s="5">
        <f>IF('Athletes - Gold'!C92+'Athletes - Silver'!C92+'Athletes - Bronze'!C92 &gt; 0, 'Athletes - Gold'!C92*'Medal values'!$B$1+'Athletes - Silver'!C92*'Medal values'!$B$2+'Athletes - Bronze'!C92*'Medal values'!$B$3, "") + IF(AND(C$1 = B$1, B$2 = "Mixed"), 0.5*B92, 0) + IF(AND(C$1 = D$1, D$2 = "Mixed"), 0.5*D92, 0)</f>
        <v>0</v>
      </c>
      <c r="D92" s="5">
        <f>IF('Athletes - Gold'!D92+'Athletes - Silver'!D92+'Athletes - Bronze'!D92 &gt; 0, 'Athletes - Gold'!D92*'Medal values'!$B$1+'Athletes - Silver'!D92*'Medal values'!$B$2+'Athletes - Bronze'!D92*'Medal values'!$B$3, "") + IF(AND(D$1 = C$1, C$2 = "Mixed"), 0.5*C92, 0) + IF(AND(D$1 = E$1, E$2 = "Mixed"), 0.5*E92, 0)</f>
        <v>0</v>
      </c>
      <c r="E92" s="5">
        <f>IF('Athletes - Gold'!E92+'Athletes - Silver'!E92+'Athletes - Bronze'!E92 &gt; 0, 'Athletes - Gold'!E92*'Medal values'!$B$1+'Athletes - Silver'!E92*'Medal values'!$B$2+'Athletes - Bronze'!E92*'Medal values'!$B$3, "") + IF(AND(E$1 = D$1, D$2 = "Mixed"), 0.5*D92, 0) + IF(AND(E$1 = F$1, F$2 = "Mixed"), 0.5*F92, 0)</f>
        <v>0</v>
      </c>
      <c r="F92" s="5">
        <f>IF('Athletes - Gold'!F92+'Athletes - Silver'!F92+'Athletes - Bronze'!F92 &gt; 0, 'Athletes - Gold'!F92*'Medal values'!$B$1+'Athletes - Silver'!F92*'Medal values'!$B$2+'Athletes - Bronze'!F92*'Medal values'!$B$3, "") + IF(AND(F$1 = E$1, E$2 = "Mixed"), 0.5*E92, 0) + IF(AND(F$1 = G$1, G$2 = "Mixed"), 0.5*G92, 0)</f>
        <v>0</v>
      </c>
      <c r="G92" s="5">
        <f>IF('Athletes - Gold'!G92+'Athletes - Silver'!G92+'Athletes - Bronze'!G92 &gt; 0, 'Athletes - Gold'!G92*'Medal values'!$B$1+'Athletes - Silver'!G92*'Medal values'!$B$2+'Athletes - Bronze'!G92*'Medal values'!$B$3, "") + IF(AND(G$1 = F$1, F$2 = "Mixed"), 0.5*F92, 0) + IF(AND(G$1 = H$1, H$2 = "Mixed"), 0.5*H92, 0)</f>
        <v>0</v>
      </c>
      <c r="H92" s="5">
        <f>IF('Athletes - Gold'!H92+'Athletes - Silver'!H92+'Athletes - Bronze'!H92 &gt; 0, 'Athletes - Gold'!H92*'Medal values'!$B$1+'Athletes - Silver'!H92*'Medal values'!$B$2+'Athletes - Bronze'!H92*'Medal values'!$B$3, "") + IF(AND(H$1 = G$1, G$2 = "Mixed"), 0.5*G92, 0) + IF(AND(H$1 = I$1, I$2 = "Mixed"), 0.5*I92, 0)</f>
        <v>0</v>
      </c>
      <c r="I92" s="5">
        <f>IF('Athletes - Gold'!I92+'Athletes - Silver'!I92+'Athletes - Bronze'!I92 &gt; 0, 'Athletes - Gold'!I92*'Medal values'!$B$1+'Athletes - Silver'!I92*'Medal values'!$B$2+'Athletes - Bronze'!I92*'Medal values'!$B$3, "") + IF(AND(I$1 = H$1, H$2 = "Mixed"), 0.5*H92, 0) + IF(AND(I$1 = J$1, J$2 = "Mixed"), 0.5*J92, 0)</f>
        <v>0</v>
      </c>
      <c r="J92" s="5">
        <f>IF('Athletes - Gold'!J92+'Athletes - Silver'!J92+'Athletes - Bronze'!J92 &gt; 0, 'Athletes - Gold'!J92*'Medal values'!$B$1+'Athletes - Silver'!J92*'Medal values'!$B$2+'Athletes - Bronze'!J92*'Medal values'!$B$3, "") + IF(AND(J$1 = I$1, I$2 = "Mixed"), 0.5*I92, 0) + IF(AND(J$1 = K$1, K$2 = "Mixed"), 0.5*K92, 0)</f>
        <v>6.001001</v>
      </c>
      <c r="K92" s="5">
        <f>IF('Athletes - Gold'!K92+'Athletes - Silver'!K92+'Athletes - Bronze'!K92 &gt; 0, 'Athletes - Gold'!K92*'Medal values'!$B$1+'Athletes - Silver'!K92*'Medal values'!$B$2+'Athletes - Bronze'!K92*'Medal values'!$B$3, "") + IF(AND(K$1 = J$1, J$2 = "Mixed"), 0.5*J92, 0) + IF(AND(K$1 = L$1, L$2 = "Mixed"), 0.5*L92, 0)</f>
        <v>0</v>
      </c>
      <c r="L92" s="5">
        <f>IF('Athletes - Gold'!L92+'Athletes - Silver'!L92+'Athletes - Bronze'!L92 &gt; 0, 'Athletes - Gold'!L92*'Medal values'!$B$1+'Athletes - Silver'!L92*'Medal values'!$B$2+'Athletes - Bronze'!L92*'Medal values'!$B$3, "") + IF(AND(L$1 = K$1, K$2 = "Mixed"), 0.5*K92, 0) + IF(AND(L$1 = M$1, M$2 = "Mixed"), 0.5*M92, 0)</f>
        <v>3.001</v>
      </c>
      <c r="M92" s="5">
        <f>IF('Athletes - Gold'!M92+'Athletes - Silver'!M92+'Athletes - Bronze'!M92 &gt; 0, 'Athletes - Gold'!M92*'Medal values'!$B$1+'Athletes - Silver'!M92*'Medal values'!$B$2+'Athletes - Bronze'!M92*'Medal values'!$B$3, "") + IF(AND(M$1 = L$1, L$2 = "Mixed"), 0.5*L92, 0) + IF(AND(M$1 = N$1, N$2 = "Mixed"), 0.5*N92, 0)</f>
        <v>0</v>
      </c>
      <c r="N92" s="5">
        <f>IF('Athletes - Gold'!N92+'Athletes - Silver'!N92+'Athletes - Bronze'!N92 &gt; 0, 'Athletes - Gold'!N92*'Medal values'!$B$1+'Athletes - Silver'!N92*'Medal values'!$B$2+'Athletes - Bronze'!N92*'Medal values'!$B$3, "") + IF(AND(N$1 = M$1, M$2 = "Mixed"), 0.5*M92, 0) + IF(AND(N$1 = O$1, O$2 = "Mixed"), 0.5*O92, 0)</f>
        <v>0</v>
      </c>
      <c r="O92" s="5">
        <f>IF('Athletes - Gold'!O92+'Athletes - Silver'!O92+'Athletes - Bronze'!O92 &gt; 0, 'Athletes - Gold'!O92*'Medal values'!$B$1+'Athletes - Silver'!O92*'Medal values'!$B$2+'Athletes - Bronze'!O92*'Medal values'!$B$3, "") + IF(AND(O$1 = N$1, N$2 = "Mixed"), 0.5*N92, 0) + IF(AND(O$1 = P$1, P$2 = "Mixed"), 0.5*P92, 0)</f>
        <v>0</v>
      </c>
      <c r="P92" s="5">
        <f>IF('Athletes - Gold'!P92+'Athletes - Silver'!P92+'Athletes - Bronze'!P92 &gt; 0, 'Athletes - Gold'!P92*'Medal values'!$B$1+'Athletes - Silver'!P92*'Medal values'!$B$2+'Athletes - Bronze'!P92*'Medal values'!$B$3, "") + IF(AND(P$1 = O$1, O$2 = "Mixed"), 0.5*O92, 0) + IF(AND(P$1 = Q$1, Q$2 = "Mixed"), 0.5*Q92, 0)</f>
        <v>0</v>
      </c>
      <c r="Q92" s="5">
        <f>IF('Athletes - Gold'!Q92+'Athletes - Silver'!Q92+'Athletes - Bronze'!Q92 &gt; 0, 'Athletes - Gold'!Q92*'Medal values'!$B$1+'Athletes - Silver'!Q92*'Medal values'!$B$2+'Athletes - Bronze'!Q92*'Medal values'!$B$3, "") + IF(AND(Q$1 = P$1, P$2 = "Mixed"), 0.5*P92, 0) + IF(AND(Q$1 = R$1, R$2 = "Mixed"), 0.5*R92, 0)</f>
        <v>0</v>
      </c>
      <c r="R92" s="5">
        <f>IF('Athletes - Gold'!R92+'Athletes - Silver'!R92+'Athletes - Bronze'!R92 &gt; 0, 'Athletes - Gold'!R92*'Medal values'!$B$1+'Athletes - Silver'!R92*'Medal values'!$B$2+'Athletes - Bronze'!R92*'Medal values'!$B$3, "") + IF(AND(R$1 = Q$1, Q$2 = "Mixed"), 0.5*Q92, 0) + IF(AND(R$1 = S$1, S$2 = "Mixed"), 0.5*S92, 0)</f>
        <v>0</v>
      </c>
      <c r="S92" s="5">
        <f>IF('Athletes - Gold'!S92+'Athletes - Silver'!S92+'Athletes - Bronze'!S92 &gt; 0, 'Athletes - Gold'!S92*'Medal values'!$B$1+'Athletes - Silver'!S92*'Medal values'!$B$2+'Athletes - Bronze'!S92*'Medal values'!$B$3, "") + IF(AND(S$1 = R$1, R$2 = "Mixed"), 0.5*R92, 0) + IF(AND(S$1 = T$1, T$2 = "Mixed"), 0.5*T92, 0)</f>
        <v>0</v>
      </c>
      <c r="T92" s="5">
        <f>IF('Athletes - Gold'!T92+'Athletes - Silver'!T92+'Athletes - Bronze'!T92 &gt; 0, 'Athletes - Gold'!T92*'Medal values'!$B$1+'Athletes - Silver'!T92*'Medal values'!$B$2+'Athletes - Bronze'!T92*'Medal values'!$B$3, "") + IF(AND(T$1 = S$1, S$2 = "Mixed"), 0.5*S92, 0) + IF(AND(T$1 = U$1, U$2 = "Mixed"), 0.5*U92, 0)</f>
        <v>0</v>
      </c>
      <c r="U92" s="5">
        <f>IF('Athletes - Gold'!U92+'Athletes - Silver'!U92+'Athletes - Bronze'!U92 &gt; 0, 'Athletes - Gold'!U92*'Medal values'!$B$1+'Athletes - Silver'!U92*'Medal values'!$B$2+'Athletes - Bronze'!U92*'Medal values'!$B$3, "") + IF(AND(U$1 = T$1, T$2 = "Mixed"), 0.5*T92, 0) + IF(AND(U$1 = V$1, V$2 = "Mixed"), 0.5*V92, 0)</f>
        <v>0</v>
      </c>
      <c r="V92" s="5">
        <f>IF('Athletes - Gold'!V92+'Athletes - Silver'!V92+'Athletes - Bronze'!V92 &gt; 0, 'Athletes - Gold'!V92*'Medal values'!$B$1+'Athletes - Silver'!V92*'Medal values'!$B$2+'Athletes - Bronze'!V92*'Medal values'!$B$3, "") + IF(AND(V$1 = U$1, U$2 = "Mixed"), 0.5*U92, 0) + IF(AND(V$1 = W$1, W$2 = "Mixed"), 0.5*W92, 0)</f>
        <v>0</v>
      </c>
      <c r="W92" s="5">
        <f>IF('Athletes - Gold'!W92+'Athletes - Silver'!W92+'Athletes - Bronze'!W92 &gt; 0, 'Athletes - Gold'!W92*'Medal values'!$B$1+'Athletes - Silver'!W92*'Medal values'!$B$2+'Athletes - Bronze'!W92*'Medal values'!$B$3, "") + IF(AND(W$1 = V$1, V$2 = "Mixed"), 0.5*V92, 0) + IF(AND(W$1 = X$1, X$2 = "Mixed"), 0.5*X92, 0)</f>
        <v>0</v>
      </c>
      <c r="X92" s="5">
        <f>IF('Athletes - Gold'!X92+'Athletes - Silver'!X92+'Athletes - Bronze'!X92 &gt; 0, 'Athletes - Gold'!X92*'Medal values'!$B$1+'Athletes - Silver'!X92*'Medal values'!$B$2+'Athletes - Bronze'!X92*'Medal values'!$B$3, "") + IF(AND(X$1 = W$1, W$2 = "Mixed"), 0.5*W92, 0) + IF(AND(X$1 = Y$1, Y$2 = "Mixed"), 0.5*Y92, 0)</f>
        <v>0</v>
      </c>
      <c r="Y92" s="5">
        <f>IF('Athletes - Gold'!Y92+'Athletes - Silver'!Y92+'Athletes - Bronze'!Y92 &gt; 0, 'Athletes - Gold'!Y92*'Medal values'!$B$1+'Athletes - Silver'!Y92*'Medal values'!$B$2+'Athletes - Bronze'!Y92*'Medal values'!$B$3, "") + IF(AND(Y$1 = X$1, X$2 = "Mixed"), 0.5*X92, 0) + IF(AND(Y$1 = Z$1, Z$2 = "Mixed"), 0.5*Z92, 0)</f>
        <v>0</v>
      </c>
      <c r="Z92" s="5">
        <f>IF('Athletes - Gold'!Z92+'Athletes - Silver'!Z92+'Athletes - Bronze'!Z92 &gt; 0, 'Athletes - Gold'!Z92*'Medal values'!$B$1+'Athletes - Silver'!Z92*'Medal values'!$B$2+'Athletes - Bronze'!Z92*'Medal values'!$B$3, "") + IF(AND(Z$1 = Y$1, Y$2 = "Mixed"), 0.5*Y92, 0) + IF(AND(Z$1 = AA$1, AA$2 = "Mixed"), 0.5*AA92, 0)</f>
        <v>0</v>
      </c>
      <c r="AA92" s="5">
        <f>IF('Athletes - Gold'!AA92+'Athletes - Silver'!AA92+'Athletes - Bronze'!AA92 &gt; 0, 'Athletes - Gold'!AA92*'Medal values'!$B$1+'Athletes - Silver'!AA92*'Medal values'!$B$2+'Athletes - Bronze'!AA92*'Medal values'!$B$3, "") + IF(AND(AA$1 = Z$1, Z$2 = "Mixed"), 0.5*Z92, 0) + IF(AND(AA$1 = AB$1, AB$2 = "Mixed"), 0.5*AB92, 0)</f>
        <v>0</v>
      </c>
      <c r="AB92" s="5">
        <f>IF('Athletes - Gold'!AB92+'Athletes - Silver'!AB92+'Athletes - Bronze'!AB92 &gt; 0, 'Athletes - Gold'!AB92*'Medal values'!$B$1+'Athletes - Silver'!AB92*'Medal values'!$B$2+'Athletes - Bronze'!AB92*'Medal values'!$B$3, "") + IF(AND(AB$1 = AA$1, AA$2 = "Mixed"), 0.5*AA92, 0) + IF(AND(AB$1 = AC$1, AC$2 = "Mixed"), 0.5*AC92, 0)</f>
        <v>0</v>
      </c>
      <c r="AC92" s="5">
        <f>IF('Athletes - Gold'!AC92+'Athletes - Silver'!AC92+'Athletes - Bronze'!AC92 &gt; 0, 'Athletes - Gold'!AC92*'Medal values'!$B$1+'Athletes - Silver'!AC92*'Medal values'!$B$2+'Athletes - Bronze'!AC92*'Medal values'!$B$3, "") + IF(AND(AC$1 = AB$1, AB$2 = "Mixed"), 0.5*AB92, 0) + IF(AND(AC$1 = AD$1, AD$2 = "Mixed"), 0.5*AD92, 0)</f>
        <v>0</v>
      </c>
      <c r="AD92" s="5">
        <f>IF('Athletes - Gold'!AD92+'Athletes - Silver'!AD92+'Athletes - Bronze'!AD92 &gt; 0, 'Athletes - Gold'!AD92*'Medal values'!$B$1+'Athletes - Silver'!AD92*'Medal values'!$B$2+'Athletes - Bronze'!AD92*'Medal values'!$B$3, "") + IF(AND(AD$1 = AC$1, AC$2 = "Mixed"), 0.5*AC92, 0) + IF(AND(AD$1 = AE$1, AE$2 = "Mixed"), 0.5*AE92, 0)</f>
        <v>0</v>
      </c>
      <c r="AE92" s="5">
        <f>IF('Athletes - Gold'!AE92+'Athletes - Silver'!AE92+'Athletes - Bronze'!AE92 &gt; 0, 'Athletes - Gold'!AE92*'Medal values'!$B$1+'Athletes - Silver'!AE92*'Medal values'!$B$2+'Athletes - Bronze'!AE92*'Medal values'!$B$3, "") + IF(AND(AE$1 = AD$1, AD$2 = "Mixed"), 0.5*AD92, 0) + IF(AND(AE$1 = AF$1, AF$2 = "Mixed"), 0.5*AF92, 0)</f>
        <v>0</v>
      </c>
      <c r="AF92" s="5">
        <f>IF('Athletes - Gold'!AF92+'Athletes - Silver'!AF92+'Athletes - Bronze'!AF92 &gt; 0, 'Athletes - Gold'!AF92*'Medal values'!$B$1+'Athletes - Silver'!AF92*'Medal values'!$B$2+'Athletes - Bronze'!AF92*'Medal values'!$B$3, "") + IF(AND(AF$1 = AE$1, AE$2 = "Mixed"), 0.5*AE92, 0) + IF(AND(AF$1 = AG$1, AG$2 = "Mixed"), 0.5*AG92, 0)</f>
        <v>0</v>
      </c>
      <c r="AG92" s="5">
        <f>IF('Athletes - Gold'!AG92+'Athletes - Silver'!AG92+'Athletes - Bronze'!AG92 &gt; 0, 'Athletes - Gold'!AG92*'Medal values'!$B$1+'Athletes - Silver'!AG92*'Medal values'!$B$2+'Athletes - Bronze'!AG92*'Medal values'!$B$3, "") + IF(AND(AG$1 = AF$1, AF$2 = "Mixed"), 0.5*AF92, 0) + IF(AND(AG$1 = AH$1, AH$2 = "Mixed"), 0.5*AH92, 0)</f>
        <v>0</v>
      </c>
      <c r="AH92" s="5">
        <f>IF('Athletes - Gold'!AH92+'Athletes - Silver'!AH92+'Athletes - Bronze'!AH92 &gt; 0, 'Athletes - Gold'!AH92*'Medal values'!$B$1+'Athletes - Silver'!AH92*'Medal values'!$B$2+'Athletes - Bronze'!AH92*'Medal values'!$B$3, "") + IF(AND(AH$1 = AG$1, AG$2 = "Mixed"), 0.5*AG92, 0) + IF(AND(AH$1 = AI$1, AI$2 = "Mixed"), 0.5*AI92, 0)</f>
        <v>0</v>
      </c>
      <c r="AI92" s="5">
        <f>IF('Athletes - Gold'!AI92+'Athletes - Silver'!AI92+'Athletes - Bronze'!AI92 &gt; 0, 'Athletes - Gold'!AI92*'Medal values'!$B$1+'Athletes - Silver'!AI92*'Medal values'!$B$2+'Athletes - Bronze'!AI92*'Medal values'!$B$3, "") + IF(AND(AI$1 = AH$1, AH$2 = "Mixed"), 0.5*AH92, 0) + IF(AND(AI$1 = AJ$1, AJ$2 = "Mixed"), 0.5*AJ92, 0)</f>
        <v>0</v>
      </c>
      <c r="AJ92" s="5">
        <f>IF('Athletes - Gold'!AJ92+'Athletes - Silver'!AJ92+'Athletes - Bronze'!AJ92 &gt; 0, 'Athletes - Gold'!AJ92*'Medal values'!$B$1+'Athletes - Silver'!AJ92*'Medal values'!$B$2+'Athletes - Bronze'!AJ92*'Medal values'!$B$3, "") + IF(AND(AJ$1 = AI$1, AI$2 = "Mixed"), 0.5*AI92, 0) + IF(AND(AJ$1 = AK$1, AK$2 = "Mixed"), 0.5*AK92, 0)</f>
        <v>0</v>
      </c>
      <c r="AK92" s="5">
        <f>IF('Athletes - Gold'!AK92+'Athletes - Silver'!AK92+'Athletes - Bronze'!AK92 &gt; 0, 'Athletes - Gold'!AK92*'Medal values'!$B$1+'Athletes - Silver'!AK92*'Medal values'!$B$2+'Athletes - Bronze'!AK92*'Medal values'!$B$3, "") + IF(AND(AK$1 = AJ$1, AJ$2 = "Mixed"), 0.5*AJ92, 0) + IF(AND(AK$1 = AL$1, AL$2 = "Mixed"), 0.5*AL92, 0)</f>
        <v>0</v>
      </c>
      <c r="AL92" s="5">
        <f>IF('Athletes - Gold'!AL92+'Athletes - Silver'!AL92+'Athletes - Bronze'!AL92 &gt; 0, 'Athletes - Gold'!AL92*'Medal values'!$B$1+'Athletes - Silver'!AL92*'Medal values'!$B$2+'Athletes - Bronze'!AL92*'Medal values'!$B$3, "") + IF(AND(AL$1 = AK$1, AK$2 = "Mixed"), 0.5*AK92, 0) + IF(AND(AL$1 = AM$1, AM$2 = "Mixed"), 0.5*AM92, 0)</f>
        <v>0</v>
      </c>
      <c r="AM92" s="5">
        <f>IF('Athletes - Gold'!AM92+'Athletes - Silver'!AM92+'Athletes - Bronze'!AM92 &gt; 0, 'Athletes - Gold'!AM92*'Medal values'!$B$1+'Athletes - Silver'!AM92*'Medal values'!$B$2+'Athletes - Bronze'!AM92*'Medal values'!$B$3, "") + IF(AND(AM$1 = AL$1, AL$2 = "Mixed"), 0.5*AL92, 0) + IF(AND(AM$1 = AN$1, AN$2 = "Mixed"), 0.5*AN92, 0)</f>
        <v>0</v>
      </c>
      <c r="AN92" s="5">
        <f>IF('Athletes - Gold'!AN92+'Athletes - Silver'!AN92+'Athletes - Bronze'!AN92 &gt; 0, 'Athletes - Gold'!AN92*'Medal values'!$B$1+'Athletes - Silver'!AN92*'Medal values'!$B$2+'Athletes - Bronze'!AN92*'Medal values'!$B$3, "") + IF(AND(AN$1 = AM$1, AM$2 = "Mixed"), 0.5*AM92, 0) + IF(AND(AN$1 = AO$1, AO$2 = "Mixed"), 0.5*AO92, 0)</f>
        <v>0</v>
      </c>
      <c r="AO92" s="5">
        <f>IF('Athletes - Gold'!AO92+'Athletes - Silver'!AO92+'Athletes - Bronze'!AO92 &gt; 0, 'Athletes - Gold'!AO92*'Medal values'!$B$1+'Athletes - Silver'!AO92*'Medal values'!$B$2+'Athletes - Bronze'!AO92*'Medal values'!$B$3, "") + IF(AND(AO$1 = AN$1, AN$2 = "Mixed"), 0.5*AN92, 0) + IF(AND(AO$1 = AP$1, AP$2 = "Mixed"), 0.5*AP92, 0)</f>
        <v>0</v>
      </c>
      <c r="AP92" s="5">
        <f>IF('Athletes - Gold'!AP92+'Athletes - Silver'!AP92+'Athletes - Bronze'!AP92 &gt; 0, 'Athletes - Gold'!AP92*'Medal values'!$B$1+'Athletes - Silver'!AP92*'Medal values'!$B$2+'Athletes - Bronze'!AP92*'Medal values'!$B$3, "") + IF(AND(AP$1 = AO$1, AO$2 = "Mixed"), 0.5*AO92, 0) + IF(AND(AP$1 = AQ$1, AQ$2 = "Mixed"), 0.5*AQ92, 0)</f>
        <v>0</v>
      </c>
      <c r="AQ92" s="5">
        <f>IF('Athletes - Gold'!AQ92+'Athletes - Silver'!AQ92+'Athletes - Bronze'!AQ92 &gt; 0, 'Athletes - Gold'!AQ92*'Medal values'!$B$1+'Athletes - Silver'!AQ92*'Medal values'!$B$2+'Athletes - Bronze'!AQ92*'Medal values'!$B$3, "") + IF(AND(AQ$1 = AP$1, AP$2 = "Mixed"), 0.5*AP92, 0) + IF(AND(AQ$1 = AR$1, AR$2 = "Mixed"), 0.5*AR92, 0)</f>
        <v>0</v>
      </c>
      <c r="AR92" s="5">
        <f>IF('Athletes - Gold'!AR92+'Athletes - Silver'!AR92+'Athletes - Bronze'!AR92 &gt; 0, 'Athletes - Gold'!AR92*'Medal values'!$B$1+'Athletes - Silver'!AR92*'Medal values'!$B$2+'Athletes - Bronze'!AR92*'Medal values'!$B$3, "") + IF(AND(AR$1 = AQ$1, AQ$2 = "Mixed"), 0.5*AQ92, 0) + IF(AND(AR$1 = AS$1, AS$2 = "Mixed"), 0.5*AS92, 0)</f>
        <v>0</v>
      </c>
      <c r="AS92" s="5">
        <f>IF('Athletes - Gold'!AS92+'Athletes - Silver'!AS92+'Athletes - Bronze'!AS92 &gt; 0, 'Athletes - Gold'!AS92*'Medal values'!$B$1+'Athletes - Silver'!AS92*'Medal values'!$B$2+'Athletes - Bronze'!AS92*'Medal values'!$B$3, "") + IF(AND(AS$1 = AR$1, AR$2 = "Mixed"), 0.5*AR92, 0) + IF(AND(AS$1 = AT$1, AT$2 = "Mixed"), 0.5*AT92, 0)</f>
        <v>0</v>
      </c>
      <c r="AT92" s="5">
        <f>IF('Athletes - Gold'!AT92+'Athletes - Silver'!AT92+'Athletes - Bronze'!AT92 &gt; 0, 'Athletes - Gold'!AT92*'Medal values'!$B$1+'Athletes - Silver'!AT92*'Medal values'!$B$2+'Athletes - Bronze'!AT92*'Medal values'!$B$3, "") + IF(AND(AT$1 = AS$1, AS$2 = "Mixed"), 0.5*AS92, 0) + IF(AND(AT$1 = AU$1, AU$2 = "Mixed"), 0.5*AU92, 0)</f>
        <v>0</v>
      </c>
      <c r="AU92" s="5">
        <f>IF('Athletes - Gold'!AU92+'Athletes - Silver'!AU92+'Athletes - Bronze'!AU92 &gt; 0, 'Athletes - Gold'!AU92*'Medal values'!$B$1+'Athletes - Silver'!AU92*'Medal values'!$B$2+'Athletes - Bronze'!AU92*'Medal values'!$B$3, "") + IF(AND(AU$1 = AT$1, AT$2 = "Mixed"), 0.5*AT92, 0) + IF(AND(AU$1 = AV$1, AV$2 = "Mixed"), 0.5*AV92, 0)</f>
        <v>0</v>
      </c>
      <c r="AV92" s="5">
        <f>IF('Athletes - Gold'!AV92+'Athletes - Silver'!AV92+'Athletes - Bronze'!AV92 &gt; 0, 'Athletes - Gold'!AV92*'Medal values'!$B$1+'Athletes - Silver'!AV92*'Medal values'!$B$2+'Athletes - Bronze'!AV92*'Medal values'!$B$3, "") + IF(AND(AV$1 = AU$1, AU$2 = "Mixed"), 0.5*AU92, 0) + IF(AND(AV$1 = AW$1, AW$2 = "Mixed"), 0.5*AW92, 0)</f>
        <v>0</v>
      </c>
      <c r="AW92" s="5">
        <f>IF('Athletes - Gold'!AW92+'Athletes - Silver'!AW92+'Athletes - Bronze'!AW92 &gt; 0, 'Athletes - Gold'!AW92*'Medal values'!$B$1+'Athletes - Silver'!AW92*'Medal values'!$B$2+'Athletes - Bronze'!AW92*'Medal values'!$B$3, "") + IF(AND(AW$1 = AV$1, AV$2 = "Mixed"), 0.5*AV92, 0) + IF(AND(AW$1 = AX$1, AX$2 = "Mixed"), 0.5*AX92, 0)</f>
        <v>0</v>
      </c>
      <c r="AX92" s="5">
        <f>IF('Athletes - Gold'!AX92+'Athletes - Silver'!AX92+'Athletes - Bronze'!AX92 &gt; 0, 'Athletes - Gold'!AX92*'Medal values'!$B$1+'Athletes - Silver'!AX92*'Medal values'!$B$2+'Athletes - Bronze'!AX92*'Medal values'!$B$3, "") + IF(AND(AX$1 = AW$1, AW$2 = "Mixed"), 0.5*AW92, 0) + IF(AND(AX$1 = AY$1, AY$2 = "Mixed"), 0.5*AY92, 0)</f>
        <v>0</v>
      </c>
      <c r="AY92" s="5">
        <f>IF('Athletes - Gold'!AY92+'Athletes - Silver'!AY92+'Athletes - Bronze'!AY92 &gt; 0, 'Athletes - Gold'!AY92*'Medal values'!$B$1+'Athletes - Silver'!AY92*'Medal values'!$B$2+'Athletes - Bronze'!AY92*'Medal values'!$B$3, "") + IF(AND(AY$1 = AX$1, AX$2 = "Mixed"), 0.5*AX92, 0) + IF(AND(AY$1 = AZ$1, AZ$2 = "Mixed"), 0.5*AZ92, 0)</f>
        <v>0</v>
      </c>
      <c r="AZ92" s="5">
        <f>IF('Athletes - Gold'!AZ92+'Athletes - Silver'!AZ92+'Athletes - Bronze'!AZ92 &gt; 0, 'Athletes - Gold'!AZ92*'Medal values'!$B$1+'Athletes - Silver'!AZ92*'Medal values'!$B$2+'Athletes - Bronze'!AZ92*'Medal values'!$B$3, "") + IF(AND(AZ$1 = AY$1, AY$2 = "Mixed"), 0.5*AY92, 0) + IF(AND(AZ$1 = BA$1, BA$2 = "Mixed"), 0.5*BA92, 0)</f>
        <v>0</v>
      </c>
      <c r="BA92" s="5">
        <f>IF('Athletes - Gold'!BA92+'Athletes - Silver'!BA92+'Athletes - Bronze'!BA92 &gt; 0, 'Athletes - Gold'!BA92*'Medal values'!$B$1+'Athletes - Silver'!BA92*'Medal values'!$B$2+'Athletes - Bronze'!BA92*'Medal values'!$B$3, "") + IF(AND(BA$1 = AZ$1, AZ$2 = "Mixed"), 0.5*AZ92, 0) + IF(AND(BA$1 = BB$1, BB$2 = "Mixed"), 0.5*BB92, 0)</f>
        <v>0</v>
      </c>
      <c r="BB92" s="5">
        <f>IF('Athletes - Gold'!BB92+'Athletes - Silver'!BB92+'Athletes - Bronze'!BB92 &gt; 0, 'Athletes - Gold'!BB92*'Medal values'!$B$1+'Athletes - Silver'!BB92*'Medal values'!$B$2+'Athletes - Bronze'!BB92*'Medal values'!$B$3, "") + IF(AND(BB$1 = BA$1, BA$2 = "Mixed"), 0.5*BA92, 0) + IF(AND(BB$1 = BC$1, BC$2 = "Mixed"), 0.5*BC92, 0)</f>
        <v>0</v>
      </c>
      <c r="BC92" s="5">
        <f>IF('Athletes - Gold'!BC92+'Athletes - Silver'!BC92+'Athletes - Bronze'!BC92 &gt; 0, 'Athletes - Gold'!BC92*'Medal values'!$B$1+'Athletes - Silver'!BC92*'Medal values'!$B$2+'Athletes - Bronze'!BC92*'Medal values'!$B$3, "") + IF(AND(BC$1 = BB$1, BB$2 = "Mixed"), 0.5*BB92, 0) + IF(AND(BC$1 = BD$1, BD$2 = "Mixed"), 0.5*BD92, 0)</f>
        <v>0</v>
      </c>
      <c r="BD92" s="5">
        <f>IF('Athletes - Gold'!BD92+'Athletes - Silver'!BD92+'Athletes - Bronze'!BD92 &gt; 0, 'Athletes - Gold'!BD92*'Medal values'!$B$1+'Athletes - Silver'!BD92*'Medal values'!$B$2+'Athletes - Bronze'!BD92*'Medal values'!$B$3, "") + IF(AND(BD$1 = BC$1, BC$2 = "Mixed"), 0.5*BC92, 0) + IF(AND(BD$1 = BE$1, BE$2 = "Mixed"), 0.5*BE92, 0)</f>
        <v>0</v>
      </c>
      <c r="BE92" s="5">
        <f>IF('Athletes - Gold'!BE92+'Athletes - Silver'!BE92+'Athletes - Bronze'!BE92 &gt; 0, 'Athletes - Gold'!BE92*'Medal values'!$B$1+'Athletes - Silver'!BE92*'Medal values'!$B$2+'Athletes - Bronze'!BE92*'Medal values'!$B$3, "") + IF(AND(BE$1 = BD$1, BD$2 = "Mixed"), 0.5*BD92, 0) + IF(AND(BE$1 = BF$1, BF$2 = "Mixed"), 0.5*BF92, 0)</f>
        <v>0</v>
      </c>
      <c r="BF92" s="5">
        <f>IF('Athletes - Gold'!BF92+'Athletes - Silver'!BF92+'Athletes - Bronze'!BF92 &gt; 0, 'Athletes - Gold'!BF92*'Medal values'!$B$1+'Athletes - Silver'!BF92*'Medal values'!$B$2+'Athletes - Bronze'!BF92*'Medal values'!$B$3, "") + IF(AND(BF$1 = BE$1, BE$2 = "Mixed"), 0.5*BE92, 0) + IF(AND(BF$1 = BG$1, BG$2 = "Mixed"), 0.5*BG92, 0)</f>
        <v>0</v>
      </c>
      <c r="BG92" s="5">
        <f>IF('Athletes - Gold'!BG92+'Athletes - Silver'!BG92+'Athletes - Bronze'!BG92 &gt; 0, 'Athletes - Gold'!BG92*'Medal values'!$B$1+'Athletes - Silver'!BG92*'Medal values'!$B$2+'Athletes - Bronze'!BG92*'Medal values'!$B$3, "") + IF(AND(BG$1 = BF$1, BF$2 = "Mixed"), 0.5*BF92, 0) + IF(AND(BG$1 = BH$1, BH$2 = "Mixed"), 0.5*BH92, 0)</f>
        <v>0</v>
      </c>
      <c r="BH92" s="5">
        <f>IF('Athletes - Gold'!BH92+'Athletes - Silver'!BH92+'Athletes - Bronze'!BH92 &gt; 0, 'Athletes - Gold'!BH92*'Medal values'!$B$1+'Athletes - Silver'!BH92*'Medal values'!$B$2+'Athletes - Bronze'!BH92*'Medal values'!$B$3, "") + IF(AND(BH$1 = BG$1, BG$2 = "Mixed"), 0.5*BG92, 0) + IF(AND(BH$1 = BI$1, BI$2 = "Mixed"), 0.5*BI92, 0)</f>
        <v>0</v>
      </c>
      <c r="BI92" s="5">
        <f>IF('Athletes - Gold'!BI92+'Athletes - Silver'!BI92+'Athletes - Bronze'!BI92 &gt; 0, 'Athletes - Gold'!BI92*'Medal values'!$B$1+'Athletes - Silver'!BI92*'Medal values'!$B$2+'Athletes - Bronze'!BI92*'Medal values'!$B$3, "") + IF(AND(BI$1 = BH$1, BH$2 = "Mixed"), 0.5*BH92, 0) + IF(AND(BI$1 = BJ$1, BJ$2 = "Mixed"), 0.5*BJ92, 0)</f>
        <v>0</v>
      </c>
      <c r="BJ92" s="5">
        <f>IF('Athletes - Gold'!BJ92+'Athletes - Silver'!BJ92+'Athletes - Bronze'!BJ92 &gt; 0, 'Athletes - Gold'!BJ92*'Medal values'!$B$1+'Athletes - Silver'!BJ92*'Medal values'!$B$2+'Athletes - Bronze'!BJ92*'Medal values'!$B$3, "") + IF(AND(BJ$1 = BI$1, BI$2 = "Mixed"), 0.5*BI92, 0) + IF(AND(BJ$1 = BK$1, BK$2 = "Mixed"), 0.5*BK92, 0)</f>
        <v>0</v>
      </c>
      <c r="BK92" s="5">
        <f>IF('Athletes - Gold'!BK92+'Athletes - Silver'!BK92+'Athletes - Bronze'!BK92 &gt; 0, 'Athletes - Gold'!BK92*'Medal values'!$B$1+'Athletes - Silver'!BK92*'Medal values'!$B$2+'Athletes - Bronze'!BK92*'Medal values'!$B$3, "") + IF(AND(BK$1 = BJ$1, BJ$2 = "Mixed"), 0.5*BJ92, 0) + IF(AND(BK$1 = BL$1, BL$2 = "Mixed"), 0.5*BL92, 0)</f>
        <v>0</v>
      </c>
      <c r="BL92" s="5">
        <f>IF('Athletes - Gold'!BL92+'Athletes - Silver'!BL92+'Athletes - Bronze'!BL92 &gt; 0, 'Athletes - Gold'!BL92*'Medal values'!$B$1+'Athletes - Silver'!BL92*'Medal values'!$B$2+'Athletes - Bronze'!BL92*'Medal values'!$B$3, "") + IF(AND(BL$1 = BK$1, BK$2 = "Mixed"), 0.5*BK92, 0) + IF(AND(BL$1 = BM$1, BM$2 = "Mixed"), 0.5*BM92, 0)</f>
        <v>0</v>
      </c>
      <c r="BM92" s="5">
        <f>IF('Athletes - Gold'!BM92+'Athletes - Silver'!BM92+'Athletes - Bronze'!BM92 &gt; 0, 'Athletes - Gold'!BM92*'Medal values'!$B$1+'Athletes - Silver'!BM92*'Medal values'!$B$2+'Athletes - Bronze'!BM92*'Medal values'!$B$3, "") + IF(AND(BM$1 = BL$1, BL$2 = "Mixed"), 0.5*BL92, 0) + IF(AND(BM$1 = BN$1, BN$2 = "Mixed"), 0.5*BN92, 0)</f>
        <v>0</v>
      </c>
      <c r="BN92" s="5">
        <f>IF('Athletes - Gold'!BN92+'Athletes - Silver'!BN92+'Athletes - Bronze'!BN92 &gt; 0, 'Athletes - Gold'!BN92*'Medal values'!$B$1+'Athletes - Silver'!BN92*'Medal values'!$B$2+'Athletes - Bronze'!BN92*'Medal values'!$B$3, "") + IF(AND(BN$1 = BM$1, BM$2 = "Mixed"), 0.5*BM92, 0) + IF(AND(BN$1 = BO$1, BO$2 = "Mixed"), 0.5*BO92, 0)</f>
        <v>0</v>
      </c>
      <c r="BO92" s="5">
        <f>IF('Athletes - Gold'!BO92+'Athletes - Silver'!BO92+'Athletes - Bronze'!BO92 &gt; 0, 'Athletes - Gold'!BO92*'Medal values'!$B$1+'Athletes - Silver'!BO92*'Medal values'!$B$2+'Athletes - Bronze'!BO92*'Medal values'!$B$3, "") + IF(AND(BO$1 = BN$1, BN$2 = "Mixed"), 0.5*BN92, 0) + IF(AND(BO$1 = BP$1, BP$2 = "Mixed"), 0.5*BP92, 0)</f>
        <v>0</v>
      </c>
      <c r="BP92" s="5">
        <f>IF('Athletes - Gold'!BP92+'Athletes - Silver'!BP92+'Athletes - Bronze'!BP92 &gt; 0, 'Athletes - Gold'!BP92*'Medal values'!$B$1+'Athletes - Silver'!BP92*'Medal values'!$B$2+'Athletes - Bronze'!BP92*'Medal values'!$B$3, "") + IF(AND(BP$1 = BO$1, BO$2 = "Mixed"), 0.5*BO92, 0) + IF(AND(BP$1 = BQ$1, BQ$2 = "Mixed"), 0.5*BQ92, 0)</f>
        <v>0</v>
      </c>
      <c r="BQ92" s="5">
        <f>IF('Athletes - Gold'!BQ92+'Athletes - Silver'!BQ92+'Athletes - Bronze'!BQ92 &gt; 0, 'Athletes - Gold'!BQ92*'Medal values'!$B$1+'Athletes - Silver'!BQ92*'Medal values'!$B$2+'Athletes - Bronze'!BQ92*'Medal values'!$B$3, "") + IF(AND(BQ$1 = BP$1, BP$2 = "Mixed"), 0.5*BP92, 0) + IF(AND(BQ$1 = BR$1, BR$2 = "Mixed"), 0.5*BR92, 0)</f>
        <v>0</v>
      </c>
      <c r="BR92" s="5">
        <f>IF('Athletes - Gold'!BR92+'Athletes - Silver'!BR92+'Athletes - Bronze'!BR92 &gt; 0, 'Athletes - Gold'!BR92*'Medal values'!$B$1+'Athletes - Silver'!BR92*'Medal values'!$B$2+'Athletes - Bronze'!BR92*'Medal values'!$B$3, "") + IF(AND(BR$1 = BQ$1, BQ$2 = "Mixed"), 0.5*BQ92, 0) + IF(AND(BR$1 = BS$1, BS$2 = "Mixed"), 0.5*BS92, 0)</f>
        <v>0</v>
      </c>
      <c r="BS92" s="5">
        <f>IF('Athletes - Gold'!BS92+'Athletes - Silver'!BS92+'Athletes - Bronze'!BS92 &gt; 0, 'Athletes - Gold'!BS92*'Medal values'!$B$1+'Athletes - Silver'!BS92*'Medal values'!$B$2+'Athletes - Bronze'!BS92*'Medal values'!$B$3, "") + IF(AND(BS$1 = BR$1, BR$2 = "Mixed"), 0.5*BR92, 0) + IF(AND(BS$1 = BT$1, BT$2 = "Mixed"), 0.5*BT92, 0)</f>
        <v>0</v>
      </c>
      <c r="BT92" s="5">
        <f>IF('Athletes - Gold'!BT92+'Athletes - Silver'!BT92+'Athletes - Bronze'!BT92 &gt; 0, 'Athletes - Gold'!BT92*'Medal values'!$B$1+'Athletes - Silver'!BT92*'Medal values'!$B$2+'Athletes - Bronze'!BT92*'Medal values'!$B$3, "") + IF(AND(BT$1 = BS$1, BS$2 = "Mixed"), 0.5*BS92, 0) + IF(AND(BT$1 = BU$1, BU$2 = "Mixed"), 0.5*BU92, 0)</f>
        <v>0</v>
      </c>
      <c r="BU92" s="5">
        <f>IF('Athletes - Gold'!BU92+'Athletes - Silver'!BU92+'Athletes - Bronze'!BU92 &gt; 0, 'Athletes - Gold'!BU92*'Medal values'!$B$1+'Athletes - Silver'!BU92*'Medal values'!$B$2+'Athletes - Bronze'!BU92*'Medal values'!$B$3, "") + IF(AND(BU$1 = BT$1, BT$2 = "Mixed"), 0.5*BT92, 0) + IF(AND(BU$1 = BV$1, BV$2 = "Mixed"), 0.5*BV92, 0)</f>
        <v>0</v>
      </c>
      <c r="BV92" s="5">
        <f>IF('Athletes - Gold'!BV92+'Athletes - Silver'!BV92+'Athletes - Bronze'!BV92 &gt; 0, 'Athletes - Gold'!BV92*'Medal values'!$B$1+'Athletes - Silver'!BV92*'Medal values'!$B$2+'Athletes - Bronze'!BV92*'Medal values'!$B$3, "") + IF(AND(BV$1 = BU$1, BU$2 = "Mixed"), 0.5*BU92, 0) + IF(AND(BV$1 = BW$1, BW$2 = "Mixed"), 0.5*BW92, 0)</f>
        <v>0</v>
      </c>
      <c r="BW92" s="5">
        <f>IF('Athletes - Gold'!BW92+'Athletes - Silver'!BW92+'Athletes - Bronze'!BW92 &gt; 0, 'Athletes - Gold'!BW92*'Medal values'!$B$1+'Athletes - Silver'!BW92*'Medal values'!$B$2+'Athletes - Bronze'!BW92*'Medal values'!$B$3, "") + IF(AND(BW$1 = BV$1, BV$2 = "Mixed"), 0.5*BV92, 0) + IF(AND(BW$1 = BX$1, BX$2 = "Mixed"), 0.5*BX92, 0)</f>
        <v>0</v>
      </c>
      <c r="BX92" s="5">
        <f>IF('Athletes - Gold'!BX92+'Athletes - Silver'!BX92+'Athletes - Bronze'!BX92 &gt; 0, 'Athletes - Gold'!BX92*'Medal values'!$B$1+'Athletes - Silver'!BX92*'Medal values'!$B$2+'Athletes - Bronze'!BX92*'Medal values'!$B$3, "") + IF(AND(BX$1 = BW$1, BW$2 = "Mixed"), 0.5*BW92, 0) + IF(AND(BX$1 = BY$1, BY$2 = "Mixed"), 0.5*BY92, 0)</f>
        <v>0</v>
      </c>
      <c r="BY92" s="5">
        <f>IF('Athletes - Gold'!BY92+'Athletes - Silver'!BY92+'Athletes - Bronze'!BY92 &gt; 0, 'Athletes - Gold'!BY92*'Medal values'!$B$1+'Athletes - Silver'!BY92*'Medal values'!$B$2+'Athletes - Bronze'!BY92*'Medal values'!$B$3, "") + IF(AND(BY$1 = BX$1, BX$2 = "Mixed"), 0.5*BX92, 0) + IF(AND(BY$1 = BZ$1, BZ$2 = "Mixed"), 0.5*BZ92, 0)</f>
        <v>0</v>
      </c>
      <c r="BZ92" s="5">
        <f>IF('Athletes - Gold'!BZ92+'Athletes - Silver'!BZ92+'Athletes - Bronze'!BZ92 &gt; 0, 'Athletes - Gold'!BZ92*'Medal values'!$B$1+'Athletes - Silver'!BZ92*'Medal values'!$B$2+'Athletes - Bronze'!BZ92*'Medal values'!$B$3, "") + IF(AND(BZ$1 = BY$1, BY$2 = "Mixed"), 0.5*BY92, 0) + IF(AND(BZ$1 = CA$1, CA$2 = "Mixed"), 0.5*CA92, 0)</f>
        <v>0</v>
      </c>
      <c r="CA92" s="5">
        <f>IF('Athletes - Gold'!CA92+'Athletes - Silver'!CA92+'Athletes - Bronze'!CA92 &gt; 0, 'Athletes - Gold'!CA92*'Medal values'!$B$1+'Athletes - Silver'!CA92*'Medal values'!$B$2+'Athletes - Bronze'!CA92*'Medal values'!$B$3, "") + IF(AND(CA$1 = BZ$1, BZ$2 = "Mixed"), 0.5*BZ92, 0) + IF(AND(CA$1 = CB$1, CB$2 = "Mixed"), 0.5*CB92, 0)</f>
        <v>0</v>
      </c>
      <c r="CB92" s="5">
        <f>IF('Athletes - Gold'!CB92+'Athletes - Silver'!CB92+'Athletes - Bronze'!CB92 &gt; 0, 'Athletes - Gold'!CB92*'Medal values'!$B$1+'Athletes - Silver'!CB92*'Medal values'!$B$2+'Athletes - Bronze'!CB92*'Medal values'!$B$3, "") + IF(AND(CB$1 = CA$1, CA$2 = "Mixed"), 0.5*CA92, 0) + IF(AND(CB$1 = CC$1, CC$2 = "Mixed"), 0.5*CC92, 0)</f>
        <v>0</v>
      </c>
      <c r="CC92" s="5">
        <f>IF('Athletes - Gold'!CC92+'Athletes - Silver'!CC92+'Athletes - Bronze'!CC92 &gt; 0, 'Athletes - Gold'!CC92*'Medal values'!$B$1+'Athletes - Silver'!CC92*'Medal values'!$B$2+'Athletes - Bronze'!CC92*'Medal values'!$B$3, "") + IF(AND(CC$1 = CB$1, CB$2 = "Mixed"), 0.5*CB92, 0) + IF(AND(CC$1 = CD$1, CD$2 = "Mixed"), 0.5*CD92, 0)</f>
        <v>0</v>
      </c>
      <c r="CD92" s="5">
        <f>IF('Athletes - Gold'!CD92+'Athletes - Silver'!CD92+'Athletes - Bronze'!CD92 &gt; 0, 'Athletes - Gold'!CD92*'Medal values'!$B$1+'Athletes - Silver'!CD92*'Medal values'!$B$2+'Athletes - Bronze'!CD92*'Medal values'!$B$3, "") + IF(AND(CD$1 = CC$1, CC$2 = "Mixed"), 0.5*CC92, 0) + IF(AND(CD$1 = CE$1, CE$2 = "Mixed"), 0.5*CE92, 0)</f>
        <v>0</v>
      </c>
      <c r="CE92" s="5">
        <f>IF('Athletes - Gold'!CE92+'Athletes - Silver'!CE92+'Athletes - Bronze'!CE92 &gt; 0, 'Athletes - Gold'!CE92*'Medal values'!$B$1+'Athletes - Silver'!CE92*'Medal values'!$B$2+'Athletes - Bronze'!CE92*'Medal values'!$B$3, "") + IF(AND(CE$1 = CD$1, CD$2 = "Mixed"), 0.5*CD92, 0) + IF(AND(CE$1 = CF$1, CF$2 = "Mixed"), 0.5*CF92, 0)</f>
        <v>0</v>
      </c>
      <c r="CF92" s="5">
        <f>IF('Athletes - Gold'!CF92+'Athletes - Silver'!CF92+'Athletes - Bronze'!CF92 &gt; 0, 'Athletes - Gold'!CF92*'Medal values'!$B$1+'Athletes - Silver'!CF92*'Medal values'!$B$2+'Athletes - Bronze'!CF92*'Medal values'!$B$3, "") + IF(AND(CF$1 = CE$1, CE$2 = "Mixed"), 0.5*CE92, 0) + IF(AND(CF$1 = CG$1, CG$2 = "Mixed"), 0.5*CG92, 0)</f>
        <v>0</v>
      </c>
      <c r="CG92" s="5">
        <f>IF('Athletes - Gold'!CG92+'Athletes - Silver'!CG92+'Athletes - Bronze'!CG92 &gt; 0, 'Athletes - Gold'!CG92*'Medal values'!$B$1+'Athletes - Silver'!CG92*'Medal values'!$B$2+'Athletes - Bronze'!CG92*'Medal values'!$B$3, "") + IF(AND(CG$1 = CF$1, CF$2 = "Mixed"), 0.5*CF92, 0) + IF(AND(CG$1 = CH$1, CH$2 = "Mixed"), 0.5*CH92, 0)</f>
        <v>0</v>
      </c>
      <c r="CH92" s="5">
        <f>IF('Athletes - Gold'!CH92+'Athletes - Silver'!CH92+'Athletes - Bronze'!CH92 &gt; 0, 'Athletes - Gold'!CH92*'Medal values'!$B$1+'Athletes - Silver'!CH92*'Medal values'!$B$2+'Athletes - Bronze'!CH92*'Medal values'!$B$3, "") + IF(AND(CH$1 = CG$1, CG$2 = "Mixed"), 0.5*CG92, 0) + IF(AND(CH$1 = CI$1, CI$2 = "Mixed"), 0.5*CI92, 0)</f>
        <v>0</v>
      </c>
      <c r="CI92" s="5">
        <f>IF('Athletes - Gold'!CI92+'Athletes - Silver'!CI92+'Athletes - Bronze'!CI92 &gt; 0, 'Athletes - Gold'!CI92*'Medal values'!$B$1+'Athletes - Silver'!CI92*'Medal values'!$B$2+'Athletes - Bronze'!CI92*'Medal values'!$B$3, "") + IF(AND(CI$1 = CH$1, CH$2 = "Mixed"), 0.5*CH92, 0) + IF(AND(CI$1 = CJ$1, CJ$2 = "Mixed"), 0.5*CJ92, 0)</f>
        <v>0</v>
      </c>
      <c r="CJ92" s="5">
        <f>IF('Athletes - Gold'!CJ92+'Athletes - Silver'!CJ92+'Athletes - Bronze'!CJ92 &gt; 0, 'Athletes - Gold'!CJ92*'Medal values'!$B$1+'Athletes - Silver'!CJ92*'Medal values'!$B$2+'Athletes - Bronze'!CJ92*'Medal values'!$B$3, "") + IF(AND(CJ$1 = CI$1, CI$2 = "Mixed"), 0.5*CI92, 0) + IF(AND(CJ$1 = CK$1, CK$2 = "Mixed"), 0.5*CK92, 0)</f>
        <v>0</v>
      </c>
      <c r="CK92" s="5">
        <f>IF('Athletes - Gold'!CK92+'Athletes - Silver'!CK92+'Athletes - Bronze'!CK92 &gt; 0, 'Athletes - Gold'!CK92*'Medal values'!$B$1+'Athletes - Silver'!CK92*'Medal values'!$B$2+'Athletes - Bronze'!CK92*'Medal values'!$B$3, "") + IF(AND(CK$1 = CJ$1, CJ$2 = "Mixed"), 0.5*CJ92, 0) + IF(AND(CK$1 = CL$1, CL$2 = "Mixed"), 0.5*CL92, 0)</f>
        <v>0</v>
      </c>
      <c r="CL92" s="5">
        <f>IF('Athletes - Gold'!CL92+'Athletes - Silver'!CL92+'Athletes - Bronze'!CL92 &gt; 0, 'Athletes - Gold'!CL92*'Medal values'!$B$1+'Athletes - Silver'!CL92*'Medal values'!$B$2+'Athletes - Bronze'!CL92*'Medal values'!$B$3, "") + IF(AND(CL$1 = CK$1, CK$2 = "Mixed"), 0.5*CK92, 0) + IF(AND(CL$1 = CM$1, CM$2 = "Mixed"), 0.5*CM92, 0)</f>
        <v>0</v>
      </c>
      <c r="CM92" s="5">
        <f>IF('Athletes - Gold'!CM92+'Athletes - Silver'!CM92+'Athletes - Bronze'!CM92 &gt; 0, 'Athletes - Gold'!CM92*'Medal values'!$B$1+'Athletes - Silver'!CM92*'Medal values'!$B$2+'Athletes - Bronze'!CM92*'Medal values'!$B$3, "") + IF(AND(CM$1 = CL$1, CL$2 = "Mixed"), 0.5*CL92, 0) + IF(AND(CM$1 = CN$1, CN$2 = "Mixed"), 0.5*CN92, 0)</f>
        <v>0</v>
      </c>
      <c r="CN92" s="5">
        <f>IF('Athletes - Gold'!CN92+'Athletes - Silver'!CN92+'Athletes - Bronze'!CN92 &gt; 0, 'Athletes - Gold'!CN92*'Medal values'!$B$1+'Athletes - Silver'!CN92*'Medal values'!$B$2+'Athletes - Bronze'!CN92*'Medal values'!$B$3, "") + IF(AND(CN$1 = CM$1, CM$2 = "Mixed"), 0.5*CM92, 0) + IF(AND(CN$1 = CO$1, CO$2 = "Mixed"), 0.5*CO92, 0)</f>
        <v>0</v>
      </c>
      <c r="CO92" s="5">
        <f>IF('Athletes - Gold'!CO92+'Athletes - Silver'!CO92+'Athletes - Bronze'!CO92 &gt; 0, 'Athletes - Gold'!CO92*'Medal values'!$B$1+'Athletes - Silver'!CO92*'Medal values'!$B$2+'Athletes - Bronze'!CO92*'Medal values'!$B$3, "") + IF(AND(CO$1 = CN$1, CN$2 = "Mixed"), 0.5*CN92, 0) + IF(AND(CO$1 = CP$1, CP$2 = "Mixed"), 0.5*CP92, 0)</f>
        <v>0</v>
      </c>
      <c r="CP92" s="5">
        <f>IF('Athletes - Gold'!CP92+'Athletes - Silver'!CP92+'Athletes - Bronze'!CP92 &gt; 0, 'Athletes - Gold'!CP92*'Medal values'!$B$1+'Athletes - Silver'!CP92*'Medal values'!$B$2+'Athletes - Bronze'!CP92*'Medal values'!$B$3, "") + IF(AND(CP$1 = CO$1, CO$2 = "Mixed"), 0.5*CO92, 0) + IF(AND(CP$1 = CQ$1, CQ$2 = "Mixed"), 0.5*CQ92, 0)</f>
        <v>0</v>
      </c>
      <c r="CQ92" s="5">
        <f>IF('Athletes - Gold'!CQ92+'Athletes - Silver'!CQ92+'Athletes - Bronze'!CQ92 &gt; 0, 'Athletes - Gold'!CQ92*'Medal values'!$B$1+'Athletes - Silver'!CQ92*'Medal values'!$B$2+'Athletes - Bronze'!CQ92*'Medal values'!$B$3, "") + IF(AND(CQ$1 = CP$1, CP$2 = "Mixed"), 0.5*CP92, 0) + IF(AND(CQ$1 = CR$1, CR$2 = "Mixed"), 0.5*CR92, 0)</f>
        <v>0</v>
      </c>
      <c r="CR92" s="5">
        <f>IF('Athletes - Gold'!CR92+'Athletes - Silver'!CR92+'Athletes - Bronze'!CR92 &gt; 0, 'Athletes - Gold'!CR92*'Medal values'!$B$1+'Athletes - Silver'!CR92*'Medal values'!$B$2+'Athletes - Bronze'!CR92*'Medal values'!$B$3, "") + IF(AND(CR$1 = CQ$1, CQ$2 = "Mixed"), 0.5*CQ92, 0) + IF(AND(CR$1 = CS$1, CS$2 = "Mixed"), 0.5*CS92, 0)</f>
        <v>0</v>
      </c>
      <c r="CS92" s="5">
        <f>IF('Athletes - Gold'!CS92+'Athletes - Silver'!CS92+'Athletes - Bronze'!CS92 &gt; 0, 'Athletes - Gold'!CS92*'Medal values'!$B$1+'Athletes - Silver'!CS92*'Medal values'!$B$2+'Athletes - Bronze'!CS92*'Medal values'!$B$3, "") + IF(AND(CS$1 = CR$1, CR$2 = "Mixed"), 0.5*CR92, 0) + IF(AND(CS$1 = CT$1, CT$2 = "Mixed"), 0.5*CT92, 0)</f>
        <v>0</v>
      </c>
      <c r="CT92" s="5">
        <f>IF('Athletes - Gold'!CT92+'Athletes - Silver'!CT92+'Athletes - Bronze'!CT92 &gt; 0, 'Athletes - Gold'!CT92*'Medal values'!$B$1+'Athletes - Silver'!CT92*'Medal values'!$B$2+'Athletes - Bronze'!CT92*'Medal values'!$B$3, "") + IF(AND(CT$1 = CS$1, CS$2 = "Mixed"), 0.5*CS92, 0) + IF(AND(CT$1 = CU$1, CU$2 = "Mixed"), 0.5*CU92, 0)</f>
        <v>0</v>
      </c>
      <c r="CU92" s="5">
        <f>IF('Athletes - Gold'!CU92+'Athletes - Silver'!CU92+'Athletes - Bronze'!CU92 &gt; 0, 'Athletes - Gold'!CU92*'Medal values'!$B$1+'Athletes - Silver'!CU92*'Medal values'!$B$2+'Athletes - Bronze'!CU92*'Medal values'!$B$3, "") + IF(AND(CU$1 = CT$1, CT$2 = "Mixed"), 0.5*CT92, 0) + IF(AND(CU$1 = CV$1, CV$2 = "Mixed"), 0.5*CV92, 0)</f>
        <v>0</v>
      </c>
      <c r="CV92" s="5">
        <f>IF('Athletes - Gold'!CV92+'Athletes - Silver'!CV92+'Athletes - Bronze'!CV92 &gt; 0, 'Athletes - Gold'!CV92*'Medal values'!$B$1+'Athletes - Silver'!CV92*'Medal values'!$B$2+'Athletes - Bronze'!CV92*'Medal values'!$B$3, "") + IF(AND(CV$1 = CU$1, CU$2 = "Mixed"), 0.5*CU92, 0) + IF(AND(CV$1 = CW$1, CW$2 = "Mixed"), 0.5*CW92, 0)</f>
        <v>0</v>
      </c>
      <c r="CW92" s="5">
        <f t="shared" ref="CW92:CX92" si="91">SUMIF($B$2:$CV$2,CW$2, $B92:$CV92)</f>
        <v>6.001001</v>
      </c>
      <c r="CX92" s="5">
        <f t="shared" si="91"/>
        <v>3.001</v>
      </c>
      <c r="CY92" s="5">
        <f t="shared" si="3"/>
        <v>9.002001</v>
      </c>
    </row>
    <row r="93">
      <c r="A93" s="5" t="str">
        <f>Countries!A91</f>
        <v>UKR</v>
      </c>
      <c r="B93" s="5">
        <f>IF('Athletes - Gold'!B93+'Athletes - Silver'!B93+'Athletes - Bronze'!B93 &gt; 0, 'Athletes - Gold'!B93*'Medal values'!$B$1+'Athletes - Silver'!B93*'Medal values'!$B$2+'Athletes - Bronze'!B93*'Medal values'!$B$3, "") + IF(AND(B$1 = A$1, A$2 = "Mixed"), 0.5*A93, 0) + IF(AND(B$1 = C$1, C$2 = "Mixed"), 0.5*C93, 0)</f>
        <v>0</v>
      </c>
      <c r="C93" s="5">
        <f>IF('Athletes - Gold'!C93+'Athletes - Silver'!C93+'Athletes - Bronze'!C93 &gt; 0, 'Athletes - Gold'!C93*'Medal values'!$B$1+'Athletes - Silver'!C93*'Medal values'!$B$2+'Athletes - Bronze'!C93*'Medal values'!$B$3, "") + IF(AND(C$1 = B$1, B$2 = "Mixed"), 0.5*B93, 0) + IF(AND(C$1 = D$1, D$2 = "Mixed"), 0.5*D93, 0)</f>
        <v>0</v>
      </c>
      <c r="D93" s="5">
        <f>IF('Athletes - Gold'!D93+'Athletes - Silver'!D93+'Athletes - Bronze'!D93 &gt; 0, 'Athletes - Gold'!D93*'Medal values'!$B$1+'Athletes - Silver'!D93*'Medal values'!$B$2+'Athletes - Bronze'!D93*'Medal values'!$B$3, "") + IF(AND(D$1 = C$1, C$2 = "Mixed"), 0.5*C93, 0) + IF(AND(D$1 = E$1, E$2 = "Mixed"), 0.5*E93, 0)</f>
        <v>0</v>
      </c>
      <c r="E93" s="5">
        <f>IF('Athletes - Gold'!E93+'Athletes - Silver'!E93+'Athletes - Bronze'!E93 &gt; 0, 'Athletes - Gold'!E93*'Medal values'!$B$1+'Athletes - Silver'!E93*'Medal values'!$B$2+'Athletes - Bronze'!E93*'Medal values'!$B$3, "") + IF(AND(E$1 = D$1, D$2 = "Mixed"), 0.5*D93, 0) + IF(AND(E$1 = F$1, F$2 = "Mixed"), 0.5*F93, 0)</f>
        <v>0</v>
      </c>
      <c r="F93" s="5">
        <f>IF('Athletes - Gold'!F93+'Athletes - Silver'!F93+'Athletes - Bronze'!F93 &gt; 0, 'Athletes - Gold'!F93*'Medal values'!$B$1+'Athletes - Silver'!F93*'Medal values'!$B$2+'Athletes - Bronze'!F93*'Medal values'!$B$3, "") + IF(AND(F$1 = E$1, E$2 = "Mixed"), 0.5*E93, 0) + IF(AND(F$1 = G$1, G$2 = "Mixed"), 0.5*G93, 0)</f>
        <v>0</v>
      </c>
      <c r="G93" s="5">
        <f>IF('Athletes - Gold'!G93+'Athletes - Silver'!G93+'Athletes - Bronze'!G93 &gt; 0, 'Athletes - Gold'!G93*'Medal values'!$B$1+'Athletes - Silver'!G93*'Medal values'!$B$2+'Athletes - Bronze'!G93*'Medal values'!$B$3, "") + IF(AND(G$1 = F$1, F$2 = "Mixed"), 0.5*F93, 0) + IF(AND(G$1 = H$1, H$2 = "Mixed"), 0.5*H93, 0)</f>
        <v>0</v>
      </c>
      <c r="H93" s="5">
        <f>IF('Athletes - Gold'!H93+'Athletes - Silver'!H93+'Athletes - Bronze'!H93 &gt; 0, 'Athletes - Gold'!H93*'Medal values'!$B$1+'Athletes - Silver'!H93*'Medal values'!$B$2+'Athletes - Bronze'!H93*'Medal values'!$B$3, "") + IF(AND(H$1 = G$1, G$2 = "Mixed"), 0.5*G93, 0) + IF(AND(H$1 = I$1, I$2 = "Mixed"), 0.5*I93, 0)</f>
        <v>0</v>
      </c>
      <c r="I93" s="5">
        <f>IF('Athletes - Gold'!I93+'Athletes - Silver'!I93+'Athletes - Bronze'!I93 &gt; 0, 'Athletes - Gold'!I93*'Medal values'!$B$1+'Athletes - Silver'!I93*'Medal values'!$B$2+'Athletes - Bronze'!I93*'Medal values'!$B$3, "") + IF(AND(I$1 = H$1, H$2 = "Mixed"), 0.5*H93, 0) + IF(AND(I$1 = J$1, J$2 = "Mixed"), 0.5*J93, 0)</f>
        <v>10</v>
      </c>
      <c r="J93" s="5">
        <f>IF('Athletes - Gold'!J93+'Athletes - Silver'!J93+'Athletes - Bronze'!J93 &gt; 0, 'Athletes - Gold'!J93*'Medal values'!$B$1+'Athletes - Silver'!J93*'Medal values'!$B$2+'Athletes - Bronze'!J93*'Medal values'!$B$3, "") + IF(AND(J$1 = I$1, I$2 = "Mixed"), 0.5*I93, 0) + IF(AND(J$1 = K$1, K$2 = "Mixed"), 0.5*K93, 0)</f>
        <v>0</v>
      </c>
      <c r="K93" s="5">
        <f>IF('Athletes - Gold'!K93+'Athletes - Silver'!K93+'Athletes - Bronze'!K93 &gt; 0, 'Athletes - Gold'!K93*'Medal values'!$B$1+'Athletes - Silver'!K93*'Medal values'!$B$2+'Athletes - Bronze'!K93*'Medal values'!$B$3, "") + IF(AND(K$1 = J$1, J$2 = "Mixed"), 0.5*J93, 0) + IF(AND(K$1 = L$1, L$2 = "Mixed"), 0.5*L93, 0)</f>
        <v>0</v>
      </c>
      <c r="L93" s="5">
        <f>IF('Athletes - Gold'!L93+'Athletes - Silver'!L93+'Athletes - Bronze'!L93 &gt; 0, 'Athletes - Gold'!L93*'Medal values'!$B$1+'Athletes - Silver'!L93*'Medal values'!$B$2+'Athletes - Bronze'!L93*'Medal values'!$B$3, "") + IF(AND(L$1 = K$1, K$2 = "Mixed"), 0.5*K93, 0) + IF(AND(L$1 = M$1, M$2 = "Mixed"), 0.5*M93, 0)</f>
        <v>1</v>
      </c>
      <c r="M93" s="5">
        <f>IF('Athletes - Gold'!M93+'Athletes - Silver'!M93+'Athletes - Bronze'!M93 &gt; 0, 'Athletes - Gold'!M93*'Medal values'!$B$1+'Athletes - Silver'!M93*'Medal values'!$B$2+'Athletes - Bronze'!M93*'Medal values'!$B$3, "") + IF(AND(M$1 = L$1, L$2 = "Mixed"), 0.5*L93, 0) + IF(AND(M$1 = N$1, N$2 = "Mixed"), 0.5*N93, 0)</f>
        <v>0</v>
      </c>
      <c r="N93" s="5">
        <f>IF('Athletes - Gold'!N93+'Athletes - Silver'!N93+'Athletes - Bronze'!N93 &gt; 0, 'Athletes - Gold'!N93*'Medal values'!$B$1+'Athletes - Silver'!N93*'Medal values'!$B$2+'Athletes - Bronze'!N93*'Medal values'!$B$3, "") + IF(AND(N$1 = M$1, M$2 = "Mixed"), 0.5*M93, 0) + IF(AND(N$1 = O$1, O$2 = "Mixed"), 0.5*O93, 0)</f>
        <v>0</v>
      </c>
      <c r="O93" s="5">
        <f>IF('Athletes - Gold'!O93+'Athletes - Silver'!O93+'Athletes - Bronze'!O93 &gt; 0, 'Athletes - Gold'!O93*'Medal values'!$B$1+'Athletes - Silver'!O93*'Medal values'!$B$2+'Athletes - Bronze'!O93*'Medal values'!$B$3, "") + IF(AND(O$1 = N$1, N$2 = "Mixed"), 0.5*N93, 0) + IF(AND(O$1 = P$1, P$2 = "Mixed"), 0.5*P93, 0)</f>
        <v>0</v>
      </c>
      <c r="P93" s="5">
        <f>IF('Athletes - Gold'!P93+'Athletes - Silver'!P93+'Athletes - Bronze'!P93 &gt; 0, 'Athletes - Gold'!P93*'Medal values'!$B$1+'Athletes - Silver'!P93*'Medal values'!$B$2+'Athletes - Bronze'!P93*'Medal values'!$B$3, "") + IF(AND(P$1 = O$1, O$2 = "Mixed"), 0.5*O93, 0) + IF(AND(P$1 = Q$1, Q$2 = "Mixed"), 0.5*Q93, 0)</f>
        <v>0</v>
      </c>
      <c r="Q93" s="5">
        <f>IF('Athletes - Gold'!Q93+'Athletes - Silver'!Q93+'Athletes - Bronze'!Q93 &gt; 0, 'Athletes - Gold'!Q93*'Medal values'!$B$1+'Athletes - Silver'!Q93*'Medal values'!$B$2+'Athletes - Bronze'!Q93*'Medal values'!$B$3, "") + IF(AND(Q$1 = P$1, P$2 = "Mixed"), 0.5*P93, 0) + IF(AND(Q$1 = R$1, R$2 = "Mixed"), 0.5*R93, 0)</f>
        <v>0</v>
      </c>
      <c r="R93" s="5">
        <f>IF('Athletes - Gold'!R93+'Athletes - Silver'!R93+'Athletes - Bronze'!R93 &gt; 0, 'Athletes - Gold'!R93*'Medal values'!$B$1+'Athletes - Silver'!R93*'Medal values'!$B$2+'Athletes - Bronze'!R93*'Medal values'!$B$3, "") + IF(AND(R$1 = Q$1, Q$2 = "Mixed"), 0.5*Q93, 0) + IF(AND(R$1 = S$1, S$2 = "Mixed"), 0.5*S93, 0)</f>
        <v>0</v>
      </c>
      <c r="S93" s="5">
        <f>IF('Athletes - Gold'!S93+'Athletes - Silver'!S93+'Athletes - Bronze'!S93 &gt; 0, 'Athletes - Gold'!S93*'Medal values'!$B$1+'Athletes - Silver'!S93*'Medal values'!$B$2+'Athletes - Bronze'!S93*'Medal values'!$B$3, "") + IF(AND(S$1 = R$1, R$2 = "Mixed"), 0.5*R93, 0) + IF(AND(S$1 = T$1, T$2 = "Mixed"), 0.5*T93, 0)</f>
        <v>0</v>
      </c>
      <c r="T93" s="5">
        <f>IF('Athletes - Gold'!T93+'Athletes - Silver'!T93+'Athletes - Bronze'!T93 &gt; 0, 'Athletes - Gold'!T93*'Medal values'!$B$1+'Athletes - Silver'!T93*'Medal values'!$B$2+'Athletes - Bronze'!T93*'Medal values'!$B$3, "") + IF(AND(T$1 = S$1, S$2 = "Mixed"), 0.5*S93, 0) + IF(AND(T$1 = U$1, U$2 = "Mixed"), 0.5*U93, 0)</f>
        <v>0</v>
      </c>
      <c r="U93" s="5">
        <f>IF('Athletes - Gold'!U93+'Athletes - Silver'!U93+'Athletes - Bronze'!U93 &gt; 0, 'Athletes - Gold'!U93*'Medal values'!$B$1+'Athletes - Silver'!U93*'Medal values'!$B$2+'Athletes - Bronze'!U93*'Medal values'!$B$3, "") + IF(AND(U$1 = T$1, T$2 = "Mixed"), 0.5*T93, 0) + IF(AND(U$1 = V$1, V$2 = "Mixed"), 0.5*V93, 0)</f>
        <v>0</v>
      </c>
      <c r="V93" s="5">
        <f>IF('Athletes - Gold'!V93+'Athletes - Silver'!V93+'Athletes - Bronze'!V93 &gt; 0, 'Athletes - Gold'!V93*'Medal values'!$B$1+'Athletes - Silver'!V93*'Medal values'!$B$2+'Athletes - Bronze'!V93*'Medal values'!$B$3, "") + IF(AND(V$1 = U$1, U$2 = "Mixed"), 0.5*U93, 0) + IF(AND(V$1 = W$1, W$2 = "Mixed"), 0.5*W93, 0)</f>
        <v>2.000001</v>
      </c>
      <c r="W93" s="5">
        <f>IF('Athletes - Gold'!W93+'Athletes - Silver'!W93+'Athletes - Bronze'!W93 &gt; 0, 'Athletes - Gold'!W93*'Medal values'!$B$1+'Athletes - Silver'!W93*'Medal values'!$B$2+'Athletes - Bronze'!W93*'Medal values'!$B$3, "") + IF(AND(W$1 = V$1, V$2 = "Mixed"), 0.5*V93, 0) + IF(AND(W$1 = X$1, X$2 = "Mixed"), 0.5*X93, 0)</f>
        <v>0</v>
      </c>
      <c r="X93" s="5">
        <f>IF('Athletes - Gold'!X93+'Athletes - Silver'!X93+'Athletes - Bronze'!X93 &gt; 0, 'Athletes - Gold'!X93*'Medal values'!$B$1+'Athletes - Silver'!X93*'Medal values'!$B$2+'Athletes - Bronze'!X93*'Medal values'!$B$3, "") + IF(AND(X$1 = W$1, W$2 = "Mixed"), 0.5*W93, 0) + IF(AND(X$1 = Y$1, Y$2 = "Mixed"), 0.5*Y93, 0)</f>
        <v>0</v>
      </c>
      <c r="Y93" s="5">
        <f>IF('Athletes - Gold'!Y93+'Athletes - Silver'!Y93+'Athletes - Bronze'!Y93 &gt; 0, 'Athletes - Gold'!Y93*'Medal values'!$B$1+'Athletes - Silver'!Y93*'Medal values'!$B$2+'Athletes - Bronze'!Y93*'Medal values'!$B$3, "") + IF(AND(Y$1 = X$1, X$2 = "Mixed"), 0.5*X93, 0) + IF(AND(Y$1 = Z$1, Z$2 = "Mixed"), 0.5*Z93, 0)</f>
        <v>0</v>
      </c>
      <c r="Z93" s="5">
        <f>IF('Athletes - Gold'!Z93+'Athletes - Silver'!Z93+'Athletes - Bronze'!Z93 &gt; 0, 'Athletes - Gold'!Z93*'Medal values'!$B$1+'Athletes - Silver'!Z93*'Medal values'!$B$2+'Athletes - Bronze'!Z93*'Medal values'!$B$3, "") + IF(AND(Z$1 = Y$1, Y$2 = "Mixed"), 0.5*Y93, 0) + IF(AND(Z$1 = AA$1, AA$2 = "Mixed"), 0.5*AA93, 0)</f>
        <v>0</v>
      </c>
      <c r="AA93" s="5">
        <f>IF('Athletes - Gold'!AA93+'Athletes - Silver'!AA93+'Athletes - Bronze'!AA93 &gt; 0, 'Athletes - Gold'!AA93*'Medal values'!$B$1+'Athletes - Silver'!AA93*'Medal values'!$B$2+'Athletes - Bronze'!AA93*'Medal values'!$B$3, "") + IF(AND(AA$1 = Z$1, Z$2 = "Mixed"), 0.5*Z93, 0) + IF(AND(AA$1 = AB$1, AB$2 = "Mixed"), 0.5*AB93, 0)</f>
        <v>5.000002</v>
      </c>
      <c r="AB93" s="5">
        <f>IF('Athletes - Gold'!AB93+'Athletes - Silver'!AB93+'Athletes - Bronze'!AB93 &gt; 0, 'Athletes - Gold'!AB93*'Medal values'!$B$1+'Athletes - Silver'!AB93*'Medal values'!$B$2+'Athletes - Bronze'!AB93*'Medal values'!$B$3, "") + IF(AND(AB$1 = AA$1, AA$2 = "Mixed"), 0.5*AA93, 0) + IF(AND(AB$1 = AC$1, AC$2 = "Mixed"), 0.5*AC93, 0)</f>
        <v>0</v>
      </c>
      <c r="AC93" s="5">
        <f>IF('Athletes - Gold'!AC93+'Athletes - Silver'!AC93+'Athletes - Bronze'!AC93 &gt; 0, 'Athletes - Gold'!AC93*'Medal values'!$B$1+'Athletes - Silver'!AC93*'Medal values'!$B$2+'Athletes - Bronze'!AC93*'Medal values'!$B$3, "") + IF(AND(AC$1 = AB$1, AB$2 = "Mixed"), 0.5*AB93, 0) + IF(AND(AC$1 = AD$1, AD$2 = "Mixed"), 0.5*AD93, 0)</f>
        <v>0</v>
      </c>
      <c r="AD93" s="5">
        <f>IF('Athletes - Gold'!AD93+'Athletes - Silver'!AD93+'Athletes - Bronze'!AD93 &gt; 0, 'Athletes - Gold'!AD93*'Medal values'!$B$1+'Athletes - Silver'!AD93*'Medal values'!$B$2+'Athletes - Bronze'!AD93*'Medal values'!$B$3, "") + IF(AND(AD$1 = AC$1, AC$2 = "Mixed"), 0.5*AC93, 0) + IF(AND(AD$1 = AE$1, AE$2 = "Mixed"), 0.5*AE93, 0)</f>
        <v>0</v>
      </c>
      <c r="AE93" s="5">
        <f>IF('Athletes - Gold'!AE93+'Athletes - Silver'!AE93+'Athletes - Bronze'!AE93 &gt; 0, 'Athletes - Gold'!AE93*'Medal values'!$B$1+'Athletes - Silver'!AE93*'Medal values'!$B$2+'Athletes - Bronze'!AE93*'Medal values'!$B$3, "") + IF(AND(AE$1 = AD$1, AD$2 = "Mixed"), 0.5*AD93, 0) + IF(AND(AE$1 = AF$1, AF$2 = "Mixed"), 0.5*AF93, 0)</f>
        <v>0</v>
      </c>
      <c r="AF93" s="5">
        <f>IF('Athletes - Gold'!AF93+'Athletes - Silver'!AF93+'Athletes - Bronze'!AF93 &gt; 0, 'Athletes - Gold'!AF93*'Medal values'!$B$1+'Athletes - Silver'!AF93*'Medal values'!$B$2+'Athletes - Bronze'!AF93*'Medal values'!$B$3, "") + IF(AND(AF$1 = AE$1, AE$2 = "Mixed"), 0.5*AE93, 0) + IF(AND(AF$1 = AG$1, AG$2 = "Mixed"), 0.5*AG93, 0)</f>
        <v>0</v>
      </c>
      <c r="AG93" s="5">
        <f>IF('Athletes - Gold'!AG93+'Athletes - Silver'!AG93+'Athletes - Bronze'!AG93 &gt; 0, 'Athletes - Gold'!AG93*'Medal values'!$B$1+'Athletes - Silver'!AG93*'Medal values'!$B$2+'Athletes - Bronze'!AG93*'Medal values'!$B$3, "") + IF(AND(AG$1 = AF$1, AF$2 = "Mixed"), 0.5*AF93, 0) + IF(AND(AG$1 = AH$1, AH$2 = "Mixed"), 0.5*AH93, 0)</f>
        <v>0</v>
      </c>
      <c r="AH93" s="5">
        <f>IF('Athletes - Gold'!AH93+'Athletes - Silver'!AH93+'Athletes - Bronze'!AH93 &gt; 0, 'Athletes - Gold'!AH93*'Medal values'!$B$1+'Athletes - Silver'!AH93*'Medal values'!$B$2+'Athletes - Bronze'!AH93*'Medal values'!$B$3, "") + IF(AND(AH$1 = AG$1, AG$2 = "Mixed"), 0.5*AG93, 0) + IF(AND(AH$1 = AI$1, AI$2 = "Mixed"), 0.5*AI93, 0)</f>
        <v>0</v>
      </c>
      <c r="AI93" s="5">
        <f>IF('Athletes - Gold'!AI93+'Athletes - Silver'!AI93+'Athletes - Bronze'!AI93 &gt; 0, 'Athletes - Gold'!AI93*'Medal values'!$B$1+'Athletes - Silver'!AI93*'Medal values'!$B$2+'Athletes - Bronze'!AI93*'Medal values'!$B$3, "") + IF(AND(AI$1 = AH$1, AH$2 = "Mixed"), 0.5*AH93, 0) + IF(AND(AI$1 = AJ$1, AJ$2 = "Mixed"), 0.5*AJ93, 0)</f>
        <v>0</v>
      </c>
      <c r="AJ93" s="5">
        <f>IF('Athletes - Gold'!AJ93+'Athletes - Silver'!AJ93+'Athletes - Bronze'!AJ93 &gt; 0, 'Athletes - Gold'!AJ93*'Medal values'!$B$1+'Athletes - Silver'!AJ93*'Medal values'!$B$2+'Athletes - Bronze'!AJ93*'Medal values'!$B$3, "") + IF(AND(AJ$1 = AI$1, AI$2 = "Mixed"), 0.5*AI93, 0) + IF(AND(AJ$1 = AK$1, AK$2 = "Mixed"), 0.5*AK93, 0)</f>
        <v>0</v>
      </c>
      <c r="AK93" s="5">
        <f>IF('Athletes - Gold'!AK93+'Athletes - Silver'!AK93+'Athletes - Bronze'!AK93 &gt; 0, 'Athletes - Gold'!AK93*'Medal values'!$B$1+'Athletes - Silver'!AK93*'Medal values'!$B$2+'Athletes - Bronze'!AK93*'Medal values'!$B$3, "") + IF(AND(AK$1 = AJ$1, AJ$2 = "Mixed"), 0.5*AJ93, 0) + IF(AND(AK$1 = AL$1, AL$2 = "Mixed"), 0.5*AL93, 0)</f>
        <v>2.000001</v>
      </c>
      <c r="AL93" s="5">
        <f>IF('Athletes - Gold'!AL93+'Athletes - Silver'!AL93+'Athletes - Bronze'!AL93 &gt; 0, 'Athletes - Gold'!AL93*'Medal values'!$B$1+'Athletes - Silver'!AL93*'Medal values'!$B$2+'Athletes - Bronze'!AL93*'Medal values'!$B$3, "") + IF(AND(AL$1 = AK$1, AK$2 = "Mixed"), 0.5*AK93, 0) + IF(AND(AL$1 = AM$1, AM$2 = "Mixed"), 0.5*AM93, 0)</f>
        <v>0</v>
      </c>
      <c r="AM93" s="5">
        <f>IF('Athletes - Gold'!AM93+'Athletes - Silver'!AM93+'Athletes - Bronze'!AM93 &gt; 0, 'Athletes - Gold'!AM93*'Medal values'!$B$1+'Athletes - Silver'!AM93*'Medal values'!$B$2+'Athletes - Bronze'!AM93*'Medal values'!$B$3, "") + IF(AND(AM$1 = AL$1, AL$2 = "Mixed"), 0.5*AL93, 0) + IF(AND(AM$1 = AN$1, AN$2 = "Mixed"), 0.5*AN93, 0)</f>
        <v>0</v>
      </c>
      <c r="AN93" s="5">
        <f>IF('Athletes - Gold'!AN93+'Athletes - Silver'!AN93+'Athletes - Bronze'!AN93 &gt; 0, 'Athletes - Gold'!AN93*'Medal values'!$B$1+'Athletes - Silver'!AN93*'Medal values'!$B$2+'Athletes - Bronze'!AN93*'Medal values'!$B$3, "") + IF(AND(AN$1 = AM$1, AM$2 = "Mixed"), 0.5*AM93, 0) + IF(AND(AN$1 = AO$1, AO$2 = "Mixed"), 0.5*AO93, 0)</f>
        <v>0</v>
      </c>
      <c r="AO93" s="5">
        <f>IF('Athletes - Gold'!AO93+'Athletes - Silver'!AO93+'Athletes - Bronze'!AO93 &gt; 0, 'Athletes - Gold'!AO93*'Medal values'!$B$1+'Athletes - Silver'!AO93*'Medal values'!$B$2+'Athletes - Bronze'!AO93*'Medal values'!$B$3, "") + IF(AND(AO$1 = AN$1, AN$2 = "Mixed"), 0.5*AN93, 0) + IF(AND(AO$1 = AP$1, AP$2 = "Mixed"), 0.5*AP93, 0)</f>
        <v>1</v>
      </c>
      <c r="AP93" s="5">
        <f>IF('Athletes - Gold'!AP93+'Athletes - Silver'!AP93+'Athletes - Bronze'!AP93 &gt; 0, 'Athletes - Gold'!AP93*'Medal values'!$B$1+'Athletes - Silver'!AP93*'Medal values'!$B$2+'Athletes - Bronze'!AP93*'Medal values'!$B$3, "") + IF(AND(AP$1 = AO$1, AO$2 = "Mixed"), 0.5*AO93, 0) + IF(AND(AP$1 = AQ$1, AQ$2 = "Mixed"), 0.5*AQ93, 0)</f>
        <v>0</v>
      </c>
      <c r="AQ93" s="5">
        <f>IF('Athletes - Gold'!AQ93+'Athletes - Silver'!AQ93+'Athletes - Bronze'!AQ93 &gt; 0, 'Athletes - Gold'!AQ93*'Medal values'!$B$1+'Athletes - Silver'!AQ93*'Medal values'!$B$2+'Athletes - Bronze'!AQ93*'Medal values'!$B$3, "") + IF(AND(AQ$1 = AP$1, AP$2 = "Mixed"), 0.5*AP93, 0) + IF(AND(AQ$1 = AR$1, AR$2 = "Mixed"), 0.5*AR93, 0)</f>
        <v>0</v>
      </c>
      <c r="AR93" s="5">
        <f>IF('Athletes - Gold'!AR93+'Athletes - Silver'!AR93+'Athletes - Bronze'!AR93 &gt; 0, 'Athletes - Gold'!AR93*'Medal values'!$B$1+'Athletes - Silver'!AR93*'Medal values'!$B$2+'Athletes - Bronze'!AR93*'Medal values'!$B$3, "") + IF(AND(AR$1 = AQ$1, AQ$2 = "Mixed"), 0.5*AQ93, 0) + IF(AND(AR$1 = AS$1, AS$2 = "Mixed"), 0.5*AS93, 0)</f>
        <v>0</v>
      </c>
      <c r="AS93" s="5">
        <f>IF('Athletes - Gold'!AS93+'Athletes - Silver'!AS93+'Athletes - Bronze'!AS93 &gt; 0, 'Athletes - Gold'!AS93*'Medal values'!$B$1+'Athletes - Silver'!AS93*'Medal values'!$B$2+'Athletes - Bronze'!AS93*'Medal values'!$B$3, "") + IF(AND(AS$1 = AR$1, AR$2 = "Mixed"), 0.5*AR93, 0) + IF(AND(AS$1 = AT$1, AT$2 = "Mixed"), 0.5*AT93, 0)</f>
        <v>0</v>
      </c>
      <c r="AT93" s="5">
        <f>IF('Athletes - Gold'!AT93+'Athletes - Silver'!AT93+'Athletes - Bronze'!AT93 &gt; 0, 'Athletes - Gold'!AT93*'Medal values'!$B$1+'Athletes - Silver'!AT93*'Medal values'!$B$2+'Athletes - Bronze'!AT93*'Medal values'!$B$3, "") + IF(AND(AT$1 = AS$1, AS$2 = "Mixed"), 0.5*AS93, 0) + IF(AND(AT$1 = AU$1, AU$2 = "Mixed"), 0.5*AU93, 0)</f>
        <v>0</v>
      </c>
      <c r="AU93" s="5">
        <f>IF('Athletes - Gold'!AU93+'Athletes - Silver'!AU93+'Athletes - Bronze'!AU93 &gt; 0, 'Athletes - Gold'!AU93*'Medal values'!$B$1+'Athletes - Silver'!AU93*'Medal values'!$B$2+'Athletes - Bronze'!AU93*'Medal values'!$B$3, "") + IF(AND(AU$1 = AT$1, AT$2 = "Mixed"), 0.5*AT93, 0) + IF(AND(AU$1 = AV$1, AV$2 = "Mixed"), 0.5*AV93, 0)</f>
        <v>0</v>
      </c>
      <c r="AV93" s="5">
        <f>IF('Athletes - Gold'!AV93+'Athletes - Silver'!AV93+'Athletes - Bronze'!AV93 &gt; 0, 'Athletes - Gold'!AV93*'Medal values'!$B$1+'Athletes - Silver'!AV93*'Medal values'!$B$2+'Athletes - Bronze'!AV93*'Medal values'!$B$3, "") + IF(AND(AV$1 = AU$1, AU$2 = "Mixed"), 0.5*AU93, 0) + IF(AND(AV$1 = AW$1, AW$2 = "Mixed"), 0.5*AW93, 0)</f>
        <v>0</v>
      </c>
      <c r="AW93" s="5">
        <f>IF('Athletes - Gold'!AW93+'Athletes - Silver'!AW93+'Athletes - Bronze'!AW93 &gt; 0, 'Athletes - Gold'!AW93*'Medal values'!$B$1+'Athletes - Silver'!AW93*'Medal values'!$B$2+'Athletes - Bronze'!AW93*'Medal values'!$B$3, "") + IF(AND(AW$1 = AV$1, AV$2 = "Mixed"), 0.5*AV93, 0) + IF(AND(AW$1 = AX$1, AX$2 = "Mixed"), 0.5*AX93, 0)</f>
        <v>0</v>
      </c>
      <c r="AX93" s="5">
        <f>IF('Athletes - Gold'!AX93+'Athletes - Silver'!AX93+'Athletes - Bronze'!AX93 &gt; 0, 'Athletes - Gold'!AX93*'Medal values'!$B$1+'Athletes - Silver'!AX93*'Medal values'!$B$2+'Athletes - Bronze'!AX93*'Medal values'!$B$3, "") + IF(AND(AX$1 = AW$1, AW$2 = "Mixed"), 0.5*AW93, 0) + IF(AND(AX$1 = AY$1, AY$2 = "Mixed"), 0.5*AY93, 0)</f>
        <v>0</v>
      </c>
      <c r="AY93" s="5">
        <f>IF('Athletes - Gold'!AY93+'Athletes - Silver'!AY93+'Athletes - Bronze'!AY93 &gt; 0, 'Athletes - Gold'!AY93*'Medal values'!$B$1+'Athletes - Silver'!AY93*'Medal values'!$B$2+'Athletes - Bronze'!AY93*'Medal values'!$B$3, "") + IF(AND(AY$1 = AX$1, AX$2 = "Mixed"), 0.5*AX93, 0) + IF(AND(AY$1 = AZ$1, AZ$2 = "Mixed"), 0.5*AZ93, 0)</f>
        <v>0</v>
      </c>
      <c r="AZ93" s="5">
        <f>IF('Athletes - Gold'!AZ93+'Athletes - Silver'!AZ93+'Athletes - Bronze'!AZ93 &gt; 0, 'Athletes - Gold'!AZ93*'Medal values'!$B$1+'Athletes - Silver'!AZ93*'Medal values'!$B$2+'Athletes - Bronze'!AZ93*'Medal values'!$B$3, "") + IF(AND(AZ$1 = AY$1, AY$2 = "Mixed"), 0.5*AY93, 0) + IF(AND(AZ$1 = BA$1, BA$2 = "Mixed"), 0.5*BA93, 0)</f>
        <v>0</v>
      </c>
      <c r="BA93" s="5">
        <f>IF('Athletes - Gold'!BA93+'Athletes - Silver'!BA93+'Athletes - Bronze'!BA93 &gt; 0, 'Athletes - Gold'!BA93*'Medal values'!$B$1+'Athletes - Silver'!BA93*'Medal values'!$B$2+'Athletes - Bronze'!BA93*'Medal values'!$B$3, "") + IF(AND(BA$1 = AZ$1, AZ$2 = "Mixed"), 0.5*AZ93, 0) + IF(AND(BA$1 = BB$1, BB$2 = "Mixed"), 0.5*BB93, 0)</f>
        <v>1</v>
      </c>
      <c r="BB93" s="5">
        <f>IF('Athletes - Gold'!BB93+'Athletes - Silver'!BB93+'Athletes - Bronze'!BB93 &gt; 0, 'Athletes - Gold'!BB93*'Medal values'!$B$1+'Athletes - Silver'!BB93*'Medal values'!$B$2+'Athletes - Bronze'!BB93*'Medal values'!$B$3, "") + IF(AND(BB$1 = BA$1, BA$2 = "Mixed"), 0.5*BA93, 0) + IF(AND(BB$1 = BC$1, BC$2 = "Mixed"), 0.5*BC93, 0)</f>
        <v>1</v>
      </c>
      <c r="BC93" s="5">
        <f>IF('Athletes - Gold'!BC93+'Athletes - Silver'!BC93+'Athletes - Bronze'!BC93 &gt; 0, 'Athletes - Gold'!BC93*'Medal values'!$B$1+'Athletes - Silver'!BC93*'Medal values'!$B$2+'Athletes - Bronze'!BC93*'Medal values'!$B$3, "") + IF(AND(BC$1 = BB$1, BB$2 = "Mixed"), 0.5*BB93, 0) + IF(AND(BC$1 = BD$1, BD$2 = "Mixed"), 0.5*BD93, 0)</f>
        <v>2.000001</v>
      </c>
      <c r="BD93" s="5">
        <f>IF('Athletes - Gold'!BD93+'Athletes - Silver'!BD93+'Athletes - Bronze'!BD93 &gt; 0, 'Athletes - Gold'!BD93*'Medal values'!$B$1+'Athletes - Silver'!BD93*'Medal values'!$B$2+'Athletes - Bronze'!BD93*'Medal values'!$B$3, "") + IF(AND(BD$1 = BC$1, BC$2 = "Mixed"), 0.5*BC93, 0) + IF(AND(BD$1 = BE$1, BE$2 = "Mixed"), 0.5*BE93, 0)</f>
        <v>0</v>
      </c>
      <c r="BE93" s="5">
        <f>IF('Athletes - Gold'!BE93+'Athletes - Silver'!BE93+'Athletes - Bronze'!BE93 &gt; 0, 'Athletes - Gold'!BE93*'Medal values'!$B$1+'Athletes - Silver'!BE93*'Medal values'!$B$2+'Athletes - Bronze'!BE93*'Medal values'!$B$3, "") + IF(AND(BE$1 = BD$1, BD$2 = "Mixed"), 0.5*BD93, 0) + IF(AND(BE$1 = BF$1, BF$2 = "Mixed"), 0.5*BF93, 0)</f>
        <v>0</v>
      </c>
      <c r="BF93" s="5">
        <f>IF('Athletes - Gold'!BF93+'Athletes - Silver'!BF93+'Athletes - Bronze'!BF93 &gt; 0, 'Athletes - Gold'!BF93*'Medal values'!$B$1+'Athletes - Silver'!BF93*'Medal values'!$B$2+'Athletes - Bronze'!BF93*'Medal values'!$B$3, "") + IF(AND(BF$1 = BE$1, BE$2 = "Mixed"), 0.5*BE93, 0) + IF(AND(BF$1 = BG$1, BG$2 = "Mixed"), 0.5*BG93, 0)</f>
        <v>0</v>
      </c>
      <c r="BG93" s="5">
        <f>IF('Athletes - Gold'!BG93+'Athletes - Silver'!BG93+'Athletes - Bronze'!BG93 &gt; 0, 'Athletes - Gold'!BG93*'Medal values'!$B$1+'Athletes - Silver'!BG93*'Medal values'!$B$2+'Athletes - Bronze'!BG93*'Medal values'!$B$3, "") + IF(AND(BG$1 = BF$1, BF$2 = "Mixed"), 0.5*BF93, 0) + IF(AND(BG$1 = BH$1, BH$2 = "Mixed"), 0.5*BH93, 0)</f>
        <v>0</v>
      </c>
      <c r="BH93" s="5">
        <f>IF('Athletes - Gold'!BH93+'Athletes - Silver'!BH93+'Athletes - Bronze'!BH93 &gt; 0, 'Athletes - Gold'!BH93*'Medal values'!$B$1+'Athletes - Silver'!BH93*'Medal values'!$B$2+'Athletes - Bronze'!BH93*'Medal values'!$B$3, "") + IF(AND(BH$1 = BG$1, BG$2 = "Mixed"), 0.5*BG93, 0) + IF(AND(BH$1 = BI$1, BI$2 = "Mixed"), 0.5*BI93, 0)</f>
        <v>0</v>
      </c>
      <c r="BI93" s="5">
        <f>IF('Athletes - Gold'!BI93+'Athletes - Silver'!BI93+'Athletes - Bronze'!BI93 &gt; 0, 'Athletes - Gold'!BI93*'Medal values'!$B$1+'Athletes - Silver'!BI93*'Medal values'!$B$2+'Athletes - Bronze'!BI93*'Medal values'!$B$3, "") + IF(AND(BI$1 = BH$1, BH$2 = "Mixed"), 0.5*BH93, 0) + IF(AND(BI$1 = BJ$1, BJ$2 = "Mixed"), 0.5*BJ93, 0)</f>
        <v>0</v>
      </c>
      <c r="BJ93" s="5">
        <f>IF('Athletes - Gold'!BJ93+'Athletes - Silver'!BJ93+'Athletes - Bronze'!BJ93 &gt; 0, 'Athletes - Gold'!BJ93*'Medal values'!$B$1+'Athletes - Silver'!BJ93*'Medal values'!$B$2+'Athletes - Bronze'!BJ93*'Medal values'!$B$3, "") + IF(AND(BJ$1 = BI$1, BI$2 = "Mixed"), 0.5*BI93, 0) + IF(AND(BJ$1 = BK$1, BK$2 = "Mixed"), 0.5*BK93, 0)</f>
        <v>0</v>
      </c>
      <c r="BK93" s="5">
        <f>IF('Athletes - Gold'!BK93+'Athletes - Silver'!BK93+'Athletes - Bronze'!BK93 &gt; 0, 'Athletes - Gold'!BK93*'Medal values'!$B$1+'Athletes - Silver'!BK93*'Medal values'!$B$2+'Athletes - Bronze'!BK93*'Medal values'!$B$3, "") + IF(AND(BK$1 = BJ$1, BJ$2 = "Mixed"), 0.5*BJ93, 0) + IF(AND(BK$1 = BL$1, BL$2 = "Mixed"), 0.5*BL93, 0)</f>
        <v>0</v>
      </c>
      <c r="BL93" s="5">
        <f>IF('Athletes - Gold'!BL93+'Athletes - Silver'!BL93+'Athletes - Bronze'!BL93 &gt; 0, 'Athletes - Gold'!BL93*'Medal values'!$B$1+'Athletes - Silver'!BL93*'Medal values'!$B$2+'Athletes - Bronze'!BL93*'Medal values'!$B$3, "") + IF(AND(BL$1 = BK$1, BK$2 = "Mixed"), 0.5*BK93, 0) + IF(AND(BL$1 = BM$1, BM$2 = "Mixed"), 0.5*BM93, 0)</f>
        <v>0</v>
      </c>
      <c r="BM93" s="5">
        <f>IF('Athletes - Gold'!BM93+'Athletes - Silver'!BM93+'Athletes - Bronze'!BM93 &gt; 0, 'Athletes - Gold'!BM93*'Medal values'!$B$1+'Athletes - Silver'!BM93*'Medal values'!$B$2+'Athletes - Bronze'!BM93*'Medal values'!$B$3, "") + IF(AND(BM$1 = BL$1, BL$2 = "Mixed"), 0.5*BL93, 0) + IF(AND(BM$1 = BN$1, BN$2 = "Mixed"), 0.5*BN93, 0)</f>
        <v>0</v>
      </c>
      <c r="BN93" s="5">
        <f>IF('Athletes - Gold'!BN93+'Athletes - Silver'!BN93+'Athletes - Bronze'!BN93 &gt; 0, 'Athletes - Gold'!BN93*'Medal values'!$B$1+'Athletes - Silver'!BN93*'Medal values'!$B$2+'Athletes - Bronze'!BN93*'Medal values'!$B$3, "") + IF(AND(BN$1 = BM$1, BM$2 = "Mixed"), 0.5*BM93, 0) + IF(AND(BN$1 = BO$1, BO$2 = "Mixed"), 0.5*BO93, 0)</f>
        <v>0</v>
      </c>
      <c r="BO93" s="5">
        <f>IF('Athletes - Gold'!BO93+'Athletes - Silver'!BO93+'Athletes - Bronze'!BO93 &gt; 0, 'Athletes - Gold'!BO93*'Medal values'!$B$1+'Athletes - Silver'!BO93*'Medal values'!$B$2+'Athletes - Bronze'!BO93*'Medal values'!$B$3, "") + IF(AND(BO$1 = BN$1, BN$2 = "Mixed"), 0.5*BN93, 0) + IF(AND(BO$1 = BP$1, BP$2 = "Mixed"), 0.5*BP93, 0)</f>
        <v>0</v>
      </c>
      <c r="BP93" s="5">
        <f>IF('Athletes - Gold'!BP93+'Athletes - Silver'!BP93+'Athletes - Bronze'!BP93 &gt; 0, 'Athletes - Gold'!BP93*'Medal values'!$B$1+'Athletes - Silver'!BP93*'Medal values'!$B$2+'Athletes - Bronze'!BP93*'Medal values'!$B$3, "") + IF(AND(BP$1 = BO$1, BO$2 = "Mixed"), 0.5*BO93, 0) + IF(AND(BP$1 = BQ$1, BQ$2 = "Mixed"), 0.5*BQ93, 0)</f>
        <v>1</v>
      </c>
      <c r="BQ93" s="5">
        <f>IF('Athletes - Gold'!BQ93+'Athletes - Silver'!BQ93+'Athletes - Bronze'!BQ93 &gt; 0, 'Athletes - Gold'!BQ93*'Medal values'!$B$1+'Athletes - Silver'!BQ93*'Medal values'!$B$2+'Athletes - Bronze'!BQ93*'Medal values'!$B$3, "") + IF(AND(BQ$1 = BP$1, BP$2 = "Mixed"), 0.5*BP93, 0) + IF(AND(BQ$1 = BR$1, BR$2 = "Mixed"), 0.5*BR93, 0)</f>
        <v>2</v>
      </c>
      <c r="BR93" s="5">
        <f>IF('Athletes - Gold'!BR93+'Athletes - Silver'!BR93+'Athletes - Bronze'!BR93 &gt; 0, 'Athletes - Gold'!BR93*'Medal values'!$B$1+'Athletes - Silver'!BR93*'Medal values'!$B$2+'Athletes - Bronze'!BR93*'Medal values'!$B$3, "") + IF(AND(BR$1 = BQ$1, BQ$2 = "Mixed"), 0.5*BQ93, 0) + IF(AND(BR$1 = BS$1, BS$2 = "Mixed"), 0.5*BS93, 0)</f>
        <v>1</v>
      </c>
      <c r="BS93" s="5">
        <f>IF('Athletes - Gold'!BS93+'Athletes - Silver'!BS93+'Athletes - Bronze'!BS93 &gt; 0, 'Athletes - Gold'!BS93*'Medal values'!$B$1+'Athletes - Silver'!BS93*'Medal values'!$B$2+'Athletes - Bronze'!BS93*'Medal values'!$B$3, "") + IF(AND(BS$1 = BR$1, BR$2 = "Mixed"), 0.5*BR93, 0) + IF(AND(BS$1 = BT$1, BT$2 = "Mixed"), 0.5*BT93, 0)</f>
        <v>0</v>
      </c>
      <c r="BT93" s="5">
        <f>IF('Athletes - Gold'!BT93+'Athletes - Silver'!BT93+'Athletes - Bronze'!BT93 &gt; 0, 'Athletes - Gold'!BT93*'Medal values'!$B$1+'Athletes - Silver'!BT93*'Medal values'!$B$2+'Athletes - Bronze'!BT93*'Medal values'!$B$3, "") + IF(AND(BT$1 = BS$1, BS$2 = "Mixed"), 0.5*BS93, 0) + IF(AND(BT$1 = BU$1, BU$2 = "Mixed"), 0.5*BU93, 0)</f>
        <v>0</v>
      </c>
      <c r="BU93" s="5">
        <f>IF('Athletes - Gold'!BU93+'Athletes - Silver'!BU93+'Athletes - Bronze'!BU93 &gt; 0, 'Athletes - Gold'!BU93*'Medal values'!$B$1+'Athletes - Silver'!BU93*'Medal values'!$B$2+'Athletes - Bronze'!BU93*'Medal values'!$B$3, "") + IF(AND(BU$1 = BT$1, BT$2 = "Mixed"), 0.5*BT93, 0) + IF(AND(BU$1 = BV$1, BV$2 = "Mixed"), 0.5*BV93, 0)</f>
        <v>0</v>
      </c>
      <c r="BV93" s="5">
        <f>IF('Athletes - Gold'!BV93+'Athletes - Silver'!BV93+'Athletes - Bronze'!BV93 &gt; 0, 'Athletes - Gold'!BV93*'Medal values'!$B$1+'Athletes - Silver'!BV93*'Medal values'!$B$2+'Athletes - Bronze'!BV93*'Medal values'!$B$3, "") + IF(AND(BV$1 = BU$1, BU$2 = "Mixed"), 0.5*BU93, 0) + IF(AND(BV$1 = BW$1, BW$2 = "Mixed"), 0.5*BW93, 0)</f>
        <v>0</v>
      </c>
      <c r="BW93" s="5">
        <f>IF('Athletes - Gold'!BW93+'Athletes - Silver'!BW93+'Athletes - Bronze'!BW93 &gt; 0, 'Athletes - Gold'!BW93*'Medal values'!$B$1+'Athletes - Silver'!BW93*'Medal values'!$B$2+'Athletes - Bronze'!BW93*'Medal values'!$B$3, "") + IF(AND(BW$1 = BV$1, BV$2 = "Mixed"), 0.5*BV93, 0) + IF(AND(BW$1 = BX$1, BX$2 = "Mixed"), 0.5*BX93, 0)</f>
        <v>0</v>
      </c>
      <c r="BX93" s="5">
        <f>IF('Athletes - Gold'!BX93+'Athletes - Silver'!BX93+'Athletes - Bronze'!BX93 &gt; 0, 'Athletes - Gold'!BX93*'Medal values'!$B$1+'Athletes - Silver'!BX93*'Medal values'!$B$2+'Athletes - Bronze'!BX93*'Medal values'!$B$3, "") + IF(AND(BX$1 = BW$1, BW$2 = "Mixed"), 0.5*BW93, 0) + IF(AND(BX$1 = BY$1, BY$2 = "Mixed"), 0.5*BY93, 0)</f>
        <v>0</v>
      </c>
      <c r="BY93" s="5">
        <f>IF('Athletes - Gold'!BY93+'Athletes - Silver'!BY93+'Athletes - Bronze'!BY93 &gt; 0, 'Athletes - Gold'!BY93*'Medal values'!$B$1+'Athletes - Silver'!BY93*'Medal values'!$B$2+'Athletes - Bronze'!BY93*'Medal values'!$B$3, "") + IF(AND(BY$1 = BX$1, BX$2 = "Mixed"), 0.5*BX93, 0) + IF(AND(BY$1 = BZ$1, BZ$2 = "Mixed"), 0.5*BZ93, 0)</f>
        <v>3.000001</v>
      </c>
      <c r="BZ93" s="5">
        <f>IF('Athletes - Gold'!BZ93+'Athletes - Silver'!BZ93+'Athletes - Bronze'!BZ93 &gt; 0, 'Athletes - Gold'!BZ93*'Medal values'!$B$1+'Athletes - Silver'!BZ93*'Medal values'!$B$2+'Athletes - Bronze'!BZ93*'Medal values'!$B$3, "") + IF(AND(BZ$1 = BY$1, BY$2 = "Mixed"), 0.5*BY93, 0) + IF(AND(BZ$1 = CA$1, CA$2 = "Mixed"), 0.5*CA93, 0)</f>
        <v>0</v>
      </c>
      <c r="CA93" s="5">
        <f>IF('Athletes - Gold'!CA93+'Athletes - Silver'!CA93+'Athletes - Bronze'!CA93 &gt; 0, 'Athletes - Gold'!CA93*'Medal values'!$B$1+'Athletes - Silver'!CA93*'Medal values'!$B$2+'Athletes - Bronze'!CA93*'Medal values'!$B$3, "") + IF(AND(CA$1 = BZ$1, BZ$2 = "Mixed"), 0.5*BZ93, 0) + IF(AND(CA$1 = CB$1, CB$2 = "Mixed"), 0.5*CB93, 0)</f>
        <v>0</v>
      </c>
      <c r="CB93" s="5">
        <f>IF('Athletes - Gold'!CB93+'Athletes - Silver'!CB93+'Athletes - Bronze'!CB93 &gt; 0, 'Athletes - Gold'!CB93*'Medal values'!$B$1+'Athletes - Silver'!CB93*'Medal values'!$B$2+'Athletes - Bronze'!CB93*'Medal values'!$B$3, "") + IF(AND(CB$1 = CA$1, CA$2 = "Mixed"), 0.5*CA93, 0) + IF(AND(CB$1 = CC$1, CC$2 = "Mixed"), 0.5*CC93, 0)</f>
        <v>0</v>
      </c>
      <c r="CC93" s="5">
        <f>IF('Athletes - Gold'!CC93+'Athletes - Silver'!CC93+'Athletes - Bronze'!CC93 &gt; 0, 'Athletes - Gold'!CC93*'Medal values'!$B$1+'Athletes - Silver'!CC93*'Medal values'!$B$2+'Athletes - Bronze'!CC93*'Medal values'!$B$3, "") + IF(AND(CC$1 = CB$1, CB$2 = "Mixed"), 0.5*CB93, 0) + IF(AND(CC$1 = CD$1, CD$2 = "Mixed"), 0.5*CD93, 0)</f>
        <v>0</v>
      </c>
      <c r="CD93" s="5">
        <f>IF('Athletes - Gold'!CD93+'Athletes - Silver'!CD93+'Athletes - Bronze'!CD93 &gt; 0, 'Athletes - Gold'!CD93*'Medal values'!$B$1+'Athletes - Silver'!CD93*'Medal values'!$B$2+'Athletes - Bronze'!CD93*'Medal values'!$B$3, "") + IF(AND(CD$1 = CC$1, CC$2 = "Mixed"), 0.5*CC93, 0) + IF(AND(CD$1 = CE$1, CE$2 = "Mixed"), 0.5*CE93, 0)</f>
        <v>0</v>
      </c>
      <c r="CE93" s="5">
        <f>IF('Athletes - Gold'!CE93+'Athletes - Silver'!CE93+'Athletes - Bronze'!CE93 &gt; 0, 'Athletes - Gold'!CE93*'Medal values'!$B$1+'Athletes - Silver'!CE93*'Medal values'!$B$2+'Athletes - Bronze'!CE93*'Medal values'!$B$3, "") + IF(AND(CE$1 = CD$1, CD$2 = "Mixed"), 0.5*CD93, 0) + IF(AND(CE$1 = CF$1, CF$2 = "Mixed"), 0.5*CF93, 0)</f>
        <v>0</v>
      </c>
      <c r="CF93" s="5">
        <f>IF('Athletes - Gold'!CF93+'Athletes - Silver'!CF93+'Athletes - Bronze'!CF93 &gt; 0, 'Athletes - Gold'!CF93*'Medal values'!$B$1+'Athletes - Silver'!CF93*'Medal values'!$B$2+'Athletes - Bronze'!CF93*'Medal values'!$B$3, "") + IF(AND(CF$1 = CE$1, CE$2 = "Mixed"), 0.5*CE93, 0) + IF(AND(CF$1 = CG$1, CG$2 = "Mixed"), 0.5*CG93, 0)</f>
        <v>0</v>
      </c>
      <c r="CG93" s="5">
        <f>IF('Athletes - Gold'!CG93+'Athletes - Silver'!CG93+'Athletes - Bronze'!CG93 &gt; 0, 'Athletes - Gold'!CG93*'Medal values'!$B$1+'Athletes - Silver'!CG93*'Medal values'!$B$2+'Athletes - Bronze'!CG93*'Medal values'!$B$3, "") + IF(AND(CG$1 = CF$1, CF$2 = "Mixed"), 0.5*CF93, 0) + IF(AND(CG$1 = CH$1, CH$2 = "Mixed"), 0.5*CH93, 0)</f>
        <v>0</v>
      </c>
      <c r="CH93" s="5">
        <f>IF('Athletes - Gold'!CH93+'Athletes - Silver'!CH93+'Athletes - Bronze'!CH93 &gt; 0, 'Athletes - Gold'!CH93*'Medal values'!$B$1+'Athletes - Silver'!CH93*'Medal values'!$B$2+'Athletes - Bronze'!CH93*'Medal values'!$B$3, "") + IF(AND(CH$1 = CG$1, CG$2 = "Mixed"), 0.5*CG93, 0) + IF(AND(CH$1 = CI$1, CI$2 = "Mixed"), 0.5*CI93, 0)</f>
        <v>0</v>
      </c>
      <c r="CI93" s="5">
        <f>IF('Athletes - Gold'!CI93+'Athletes - Silver'!CI93+'Athletes - Bronze'!CI93 &gt; 0, 'Athletes - Gold'!CI93*'Medal values'!$B$1+'Athletes - Silver'!CI93*'Medal values'!$B$2+'Athletes - Bronze'!CI93*'Medal values'!$B$3, "") + IF(AND(CI$1 = CH$1, CH$2 = "Mixed"), 0.5*CH93, 0) + IF(AND(CI$1 = CJ$1, CJ$2 = "Mixed"), 0.5*CJ93, 0)</f>
        <v>1</v>
      </c>
      <c r="CJ93" s="5">
        <f>IF('Athletes - Gold'!CJ93+'Athletes - Silver'!CJ93+'Athletes - Bronze'!CJ93 &gt; 0, 'Athletes - Gold'!CJ93*'Medal values'!$B$1+'Athletes - Silver'!CJ93*'Medal values'!$B$2+'Athletes - Bronze'!CJ93*'Medal values'!$B$3, "") + IF(AND(CJ$1 = CI$1, CI$2 = "Mixed"), 0.5*CI93, 0) + IF(AND(CJ$1 = CK$1, CK$2 = "Mixed"), 0.5*CK93, 0)</f>
        <v>0</v>
      </c>
      <c r="CK93" s="5">
        <f>IF('Athletes - Gold'!CK93+'Athletes - Silver'!CK93+'Athletes - Bronze'!CK93 &gt; 0, 'Athletes - Gold'!CK93*'Medal values'!$B$1+'Athletes - Silver'!CK93*'Medal values'!$B$2+'Athletes - Bronze'!CK93*'Medal values'!$B$3, "") + IF(AND(CK$1 = CJ$1, CJ$2 = "Mixed"), 0.5*CJ93, 0) + IF(AND(CK$1 = CL$1, CL$2 = "Mixed"), 0.5*CL93, 0)</f>
        <v>0</v>
      </c>
      <c r="CL93" s="5">
        <f>IF('Athletes - Gold'!CL93+'Athletes - Silver'!CL93+'Athletes - Bronze'!CL93 &gt; 0, 'Athletes - Gold'!CL93*'Medal values'!$B$1+'Athletes - Silver'!CL93*'Medal values'!$B$2+'Athletes - Bronze'!CL93*'Medal values'!$B$3, "") + IF(AND(CL$1 = CK$1, CK$2 = "Mixed"), 0.5*CK93, 0) + IF(AND(CL$1 = CM$1, CM$2 = "Mixed"), 0.5*CM93, 0)</f>
        <v>0</v>
      </c>
      <c r="CM93" s="5">
        <f>IF('Athletes - Gold'!CM93+'Athletes - Silver'!CM93+'Athletes - Bronze'!CM93 &gt; 0, 'Athletes - Gold'!CM93*'Medal values'!$B$1+'Athletes - Silver'!CM93*'Medal values'!$B$2+'Athletes - Bronze'!CM93*'Medal values'!$B$3, "") + IF(AND(CM$1 = CL$1, CL$2 = "Mixed"), 0.5*CL93, 0) + IF(AND(CM$1 = CN$1, CN$2 = "Mixed"), 0.5*CN93, 0)</f>
        <v>0</v>
      </c>
      <c r="CN93" s="5">
        <f>IF('Athletes - Gold'!CN93+'Athletes - Silver'!CN93+'Athletes - Bronze'!CN93 &gt; 0, 'Athletes - Gold'!CN93*'Medal values'!$B$1+'Athletes - Silver'!CN93*'Medal values'!$B$2+'Athletes - Bronze'!CN93*'Medal values'!$B$3, "") + IF(AND(CN$1 = CM$1, CM$2 = "Mixed"), 0.5*CM93, 0) + IF(AND(CN$1 = CO$1, CO$2 = "Mixed"), 0.5*CO93, 0)</f>
        <v>0</v>
      </c>
      <c r="CO93" s="5">
        <f>IF('Athletes - Gold'!CO93+'Athletes - Silver'!CO93+'Athletes - Bronze'!CO93 &gt; 0, 'Athletes - Gold'!CO93*'Medal values'!$B$1+'Athletes - Silver'!CO93*'Medal values'!$B$2+'Athletes - Bronze'!CO93*'Medal values'!$B$3, "") + IF(AND(CO$1 = CN$1, CN$2 = "Mixed"), 0.5*CN93, 0) + IF(AND(CO$1 = CP$1, CP$2 = "Mixed"), 0.5*CP93, 0)</f>
        <v>0</v>
      </c>
      <c r="CP93" s="5">
        <f>IF('Athletes - Gold'!CP93+'Athletes - Silver'!CP93+'Athletes - Bronze'!CP93 &gt; 0, 'Athletes - Gold'!CP93*'Medal values'!$B$1+'Athletes - Silver'!CP93*'Medal values'!$B$2+'Athletes - Bronze'!CP93*'Medal values'!$B$3, "") + IF(AND(CP$1 = CO$1, CO$2 = "Mixed"), 0.5*CO93, 0) + IF(AND(CP$1 = CQ$1, CQ$2 = "Mixed"), 0.5*CQ93, 0)</f>
        <v>0</v>
      </c>
      <c r="CQ93" s="5">
        <f>IF('Athletes - Gold'!CQ93+'Athletes - Silver'!CQ93+'Athletes - Bronze'!CQ93 &gt; 0, 'Athletes - Gold'!CQ93*'Medal values'!$B$1+'Athletes - Silver'!CQ93*'Medal values'!$B$2+'Athletes - Bronze'!CQ93*'Medal values'!$B$3, "") + IF(AND(CQ$1 = CP$1, CP$2 = "Mixed"), 0.5*CP93, 0) + IF(AND(CQ$1 = CR$1, CR$2 = "Mixed"), 0.5*CR93, 0)</f>
        <v>0</v>
      </c>
      <c r="CR93" s="5">
        <f>IF('Athletes - Gold'!CR93+'Athletes - Silver'!CR93+'Athletes - Bronze'!CR93 &gt; 0, 'Athletes - Gold'!CR93*'Medal values'!$B$1+'Athletes - Silver'!CR93*'Medal values'!$B$2+'Athletes - Bronze'!CR93*'Medal values'!$B$3, "") + IF(AND(CR$1 = CQ$1, CQ$2 = "Mixed"), 0.5*CQ93, 0) + IF(AND(CR$1 = CS$1, CS$2 = "Mixed"), 0.5*CS93, 0)</f>
        <v>0</v>
      </c>
      <c r="CS93" s="5">
        <f>IF('Athletes - Gold'!CS93+'Athletes - Silver'!CS93+'Athletes - Bronze'!CS93 &gt; 0, 'Athletes - Gold'!CS93*'Medal values'!$B$1+'Athletes - Silver'!CS93*'Medal values'!$B$2+'Athletes - Bronze'!CS93*'Medal values'!$B$3, "") + IF(AND(CS$1 = CR$1, CR$2 = "Mixed"), 0.5*CR93, 0) + IF(AND(CS$1 = CT$1, CT$2 = "Mixed"), 0.5*CT93, 0)</f>
        <v>0</v>
      </c>
      <c r="CT93" s="5">
        <f>IF('Athletes - Gold'!CT93+'Athletes - Silver'!CT93+'Athletes - Bronze'!CT93 &gt; 0, 'Athletes - Gold'!CT93*'Medal values'!$B$1+'Athletes - Silver'!CT93*'Medal values'!$B$2+'Athletes - Bronze'!CT93*'Medal values'!$B$3, "") + IF(AND(CT$1 = CS$1, CS$2 = "Mixed"), 0.5*CS93, 0) + IF(AND(CT$1 = CU$1, CU$2 = "Mixed"), 0.5*CU93, 0)</f>
        <v>0</v>
      </c>
      <c r="CU93" s="5">
        <f>IF('Athletes - Gold'!CU93+'Athletes - Silver'!CU93+'Athletes - Bronze'!CU93 &gt; 0, 'Athletes - Gold'!CU93*'Medal values'!$B$1+'Athletes - Silver'!CU93*'Medal values'!$B$2+'Athletes - Bronze'!CU93*'Medal values'!$B$3, "") + IF(AND(CU$1 = CT$1, CT$2 = "Mixed"), 0.5*CT93, 0) + IF(AND(CU$1 = CV$1, CV$2 = "Mixed"), 0.5*CV93, 0)</f>
        <v>5.001001</v>
      </c>
      <c r="CV93" s="5">
        <f>IF('Athletes - Gold'!CV93+'Athletes - Silver'!CV93+'Athletes - Bronze'!CV93 &gt; 0, 'Athletes - Gold'!CV93*'Medal values'!$B$1+'Athletes - Silver'!CV93*'Medal values'!$B$2+'Athletes - Bronze'!CV93*'Medal values'!$B$3, "") + IF(AND(CV$1 = CU$1, CU$2 = "Mixed"), 0.5*CU93, 0) + IF(AND(CV$1 = CW$1, CW$2 = "Mixed"), 0.5*CW93, 0)</f>
        <v>2</v>
      </c>
      <c r="CW93" s="5">
        <f t="shared" ref="CW93:CX93" si="92">SUMIF($B$2:$CV$2,CW$2, $B93:$CV93)</f>
        <v>13.001003</v>
      </c>
      <c r="CX93" s="5">
        <f t="shared" si="92"/>
        <v>15.000004</v>
      </c>
      <c r="CY93" s="5">
        <f t="shared" si="3"/>
        <v>28.001007</v>
      </c>
    </row>
    <row r="94">
      <c r="A94" s="5" t="str">
        <f>Countries!A92</f>
        <v>USA</v>
      </c>
      <c r="B94" s="5">
        <f>IF('Athletes - Gold'!B94+'Athletes - Silver'!B94+'Athletes - Bronze'!B94 &gt; 0, 'Athletes - Gold'!B94*'Medal values'!$B$1+'Athletes - Silver'!B94*'Medal values'!$B$2+'Athletes - Bronze'!B94*'Medal values'!$B$3, "") + IF(AND(B$1 = A$1, A$2 = "Mixed"), 0.5*A94, 0) + IF(AND(B$1 = C$1, C$2 = "Mixed"), 0.5*C94, 0)</f>
        <v>0</v>
      </c>
      <c r="C94" s="5">
        <f>IF('Athletes - Gold'!C94+'Athletes - Silver'!C94+'Athletes - Bronze'!C94 &gt; 0, 'Athletes - Gold'!C94*'Medal values'!$B$1+'Athletes - Silver'!C94*'Medal values'!$B$2+'Athletes - Bronze'!C94*'Medal values'!$B$3, "") + IF(AND(C$1 = B$1, B$2 = "Mixed"), 0.5*B94, 0) + IF(AND(C$1 = D$1, D$2 = "Mixed"), 0.5*D94, 0)</f>
        <v>12.004</v>
      </c>
      <c r="D94" s="5">
        <f>IF('Athletes - Gold'!D94+'Athletes - Silver'!D94+'Athletes - Bronze'!D94 &gt; 0, 'Athletes - Gold'!D94*'Medal values'!$B$1+'Athletes - Silver'!D94*'Medal values'!$B$2+'Athletes - Bronze'!D94*'Medal values'!$B$3, "") + IF(AND(D$1 = C$1, C$2 = "Mixed"), 0.5*C94, 0) + IF(AND(D$1 = E$1, E$2 = "Mixed"), 0.5*E94, 0)</f>
        <v>0</v>
      </c>
      <c r="E94" s="5">
        <f>IF('Athletes - Gold'!E94+'Athletes - Silver'!E94+'Athletes - Bronze'!E94 &gt; 0, 'Athletes - Gold'!E94*'Medal values'!$B$1+'Athletes - Silver'!E94*'Medal values'!$B$2+'Athletes - Bronze'!E94*'Medal values'!$B$3, "") + IF(AND(E$1 = D$1, D$2 = "Mixed"), 0.5*D94, 0) + IF(AND(E$1 = F$1, F$2 = "Mixed"), 0.5*F94, 0)</f>
        <v>0</v>
      </c>
      <c r="F94" s="5">
        <f>IF('Athletes - Gold'!F94+'Athletes - Silver'!F94+'Athletes - Bronze'!F94 &gt; 0, 'Athletes - Gold'!F94*'Medal values'!$B$1+'Athletes - Silver'!F94*'Medal values'!$B$2+'Athletes - Bronze'!F94*'Medal values'!$B$3, "") + IF(AND(F$1 = E$1, E$2 = "Mixed"), 0.5*E94, 0) + IF(AND(F$1 = G$1, G$2 = "Mixed"), 0.5*G94, 0)</f>
        <v>0</v>
      </c>
      <c r="G94" s="5">
        <f>IF('Athletes - Gold'!G94+'Athletes - Silver'!G94+'Athletes - Bronze'!G94 &gt; 0, 'Athletes - Gold'!G94*'Medal values'!$B$1+'Athletes - Silver'!G94*'Medal values'!$B$2+'Athletes - Bronze'!G94*'Medal values'!$B$3, "") + IF(AND(G$1 = F$1, F$2 = "Mixed"), 0.5*F94, 0) + IF(AND(G$1 = H$1, H$2 = "Mixed"), 0.5*H94, 0)</f>
        <v>0</v>
      </c>
      <c r="H94" s="5">
        <f>IF('Athletes - Gold'!H94+'Athletes - Silver'!H94+'Athletes - Bronze'!H94 &gt; 0, 'Athletes - Gold'!H94*'Medal values'!$B$1+'Athletes - Silver'!H94*'Medal values'!$B$2+'Athletes - Bronze'!H94*'Medal values'!$B$3, "") + IF(AND(H$1 = G$1, G$2 = "Mixed"), 0.5*G94, 0) + IF(AND(H$1 = I$1, I$2 = "Mixed"), 0.5*I94, 0)</f>
        <v>18.002005</v>
      </c>
      <c r="I94" s="5">
        <f>IF('Athletes - Gold'!I94+'Athletes - Silver'!I94+'Athletes - Bronze'!I94 &gt; 0, 'Athletes - Gold'!I94*'Medal values'!$B$1+'Athletes - Silver'!I94*'Medal values'!$B$2+'Athletes - Bronze'!I94*'Medal values'!$B$3, "") + IF(AND(I$1 = H$1, H$2 = "Mixed"), 0.5*H94, 0) + IF(AND(I$1 = J$1, J$2 = "Mixed"), 0.5*J94, 0)</f>
        <v>0</v>
      </c>
      <c r="J94" s="5">
        <f>IF('Athletes - Gold'!J94+'Athletes - Silver'!J94+'Athletes - Bronze'!J94 &gt; 0, 'Athletes - Gold'!J94*'Medal values'!$B$1+'Athletes - Silver'!J94*'Medal values'!$B$2+'Athletes - Bronze'!J94*'Medal values'!$B$3, "") + IF(AND(J$1 = I$1, I$2 = "Mixed"), 0.5*I94, 0) + IF(AND(J$1 = K$1, K$2 = "Mixed"), 0.5*K94, 0)</f>
        <v>31.005006</v>
      </c>
      <c r="K94" s="5">
        <f>IF('Athletes - Gold'!K94+'Athletes - Silver'!K94+'Athletes - Bronze'!K94 &gt; 0, 'Athletes - Gold'!K94*'Medal values'!$B$1+'Athletes - Silver'!K94*'Medal values'!$B$2+'Athletes - Bronze'!K94*'Medal values'!$B$3, "") + IF(AND(K$1 = J$1, J$2 = "Mixed"), 0.5*J94, 0) + IF(AND(K$1 = L$1, L$2 = "Mixed"), 0.5*L94, 0)</f>
        <v>4</v>
      </c>
      <c r="L94" s="5">
        <f>IF('Athletes - Gold'!L94+'Athletes - Silver'!L94+'Athletes - Bronze'!L94 &gt; 0, 'Athletes - Gold'!L94*'Medal values'!$B$1+'Athletes - Silver'!L94*'Medal values'!$B$2+'Athletes - Bronze'!L94*'Medal values'!$B$3, "") + IF(AND(L$1 = K$1, K$2 = "Mixed"), 0.5*K94, 0) + IF(AND(L$1 = M$1, M$2 = "Mixed"), 0.5*M94, 0)</f>
        <v>47.008009</v>
      </c>
      <c r="M94" s="5">
        <f>IF('Athletes - Gold'!M94+'Athletes - Silver'!M94+'Athletes - Bronze'!M94 &gt; 0, 'Athletes - Gold'!M94*'Medal values'!$B$1+'Athletes - Silver'!M94*'Medal values'!$B$2+'Athletes - Bronze'!M94*'Medal values'!$B$3, "") + IF(AND(M$1 = L$1, L$2 = "Mixed"), 0.5*L94, 0) + IF(AND(M$1 = N$1, N$2 = "Mixed"), 0.5*N94, 0)</f>
        <v>0</v>
      </c>
      <c r="N94" s="5">
        <f>IF('Athletes - Gold'!N94+'Athletes - Silver'!N94+'Athletes - Bronze'!N94 &gt; 0, 'Athletes - Gold'!N94*'Medal values'!$B$1+'Athletes - Silver'!N94*'Medal values'!$B$2+'Athletes - Bronze'!N94*'Medal values'!$B$3, "") + IF(AND(N$1 = M$1, M$2 = "Mixed"), 0.5*M94, 0) + IF(AND(N$1 = O$1, O$2 = "Mixed"), 0.5*O94, 0)</f>
        <v>0</v>
      </c>
      <c r="O94" s="5">
        <f>IF('Athletes - Gold'!O94+'Athletes - Silver'!O94+'Athletes - Bronze'!O94 &gt; 0, 'Athletes - Gold'!O94*'Medal values'!$B$1+'Athletes - Silver'!O94*'Medal values'!$B$2+'Athletes - Bronze'!O94*'Medal values'!$B$3, "") + IF(AND(O$1 = N$1, N$2 = "Mixed"), 0.5*N94, 0) + IF(AND(O$1 = P$1, P$2 = "Mixed"), 0.5*P94, 0)</f>
        <v>0</v>
      </c>
      <c r="P94" s="5">
        <f>IF('Athletes - Gold'!P94+'Athletes - Silver'!P94+'Athletes - Bronze'!P94 &gt; 0, 'Athletes - Gold'!P94*'Medal values'!$B$1+'Athletes - Silver'!P94*'Medal values'!$B$2+'Athletes - Bronze'!P94*'Medal values'!$B$3, "") + IF(AND(P$1 = O$1, O$2 = "Mixed"), 0.5*O94, 0) + IF(AND(P$1 = Q$1, Q$2 = "Mixed"), 0.5*Q94, 0)</f>
        <v>18.000009</v>
      </c>
      <c r="Q94" s="5">
        <f>IF('Athletes - Gold'!Q94+'Athletes - Silver'!Q94+'Athletes - Bronze'!Q94 &gt; 0, 'Athletes - Gold'!Q94*'Medal values'!$B$1+'Athletes - Silver'!Q94*'Medal values'!$B$2+'Athletes - Bronze'!Q94*'Medal values'!$B$3, "") + IF(AND(Q$1 = P$1, P$2 = "Mixed"), 0.5*P94, 0) + IF(AND(Q$1 = R$1, R$2 = "Mixed"), 0.5*R94, 0)</f>
        <v>18.000009</v>
      </c>
      <c r="R94" s="5">
        <f>IF('Athletes - Gold'!R94+'Athletes - Silver'!R94+'Athletes - Bronze'!R94 &gt; 0, 'Athletes - Gold'!R94*'Medal values'!$B$1+'Athletes - Silver'!R94*'Medal values'!$B$2+'Athletes - Bronze'!R94*'Medal values'!$B$3, "") + IF(AND(R$1 = Q$1, Q$2 = "Mixed"), 0.5*Q94, 0) + IF(AND(R$1 = S$1, S$2 = "Mixed"), 0.5*S94, 0)</f>
        <v>15.005</v>
      </c>
      <c r="S94" s="5">
        <f>IF('Athletes - Gold'!S94+'Athletes - Silver'!S94+'Athletes - Bronze'!S94 &gt; 0, 'Athletes - Gold'!S94*'Medal values'!$B$1+'Athletes - Silver'!S94*'Medal values'!$B$2+'Athletes - Bronze'!S94*'Medal values'!$B$3, "") + IF(AND(S$1 = R$1, R$2 = "Mixed"), 0.5*R94, 0) + IF(AND(S$1 = T$1, T$2 = "Mixed"), 0.5*T94, 0)</f>
        <v>15.005</v>
      </c>
      <c r="T94" s="5">
        <f>IF('Athletes - Gold'!T94+'Athletes - Silver'!T94+'Athletes - Bronze'!T94 &gt; 0, 'Athletes - Gold'!T94*'Medal values'!$B$1+'Athletes - Silver'!T94*'Medal values'!$B$2+'Athletes - Bronze'!T94*'Medal values'!$B$3, "") + IF(AND(T$1 = S$1, S$2 = "Mixed"), 0.5*S94, 0) + IF(AND(T$1 = U$1, U$2 = "Mixed"), 0.5*U94, 0)</f>
        <v>0</v>
      </c>
      <c r="U94" s="5">
        <f>IF('Athletes - Gold'!U94+'Athletes - Silver'!U94+'Athletes - Bronze'!U94 &gt; 0, 'Athletes - Gold'!U94*'Medal values'!$B$1+'Athletes - Silver'!U94*'Medal values'!$B$2+'Athletes - Bronze'!U94*'Medal values'!$B$3, "") + IF(AND(U$1 = T$1, T$2 = "Mixed"), 0.5*T94, 0) + IF(AND(U$1 = V$1, V$2 = "Mixed"), 0.5*V94, 0)</f>
        <v>6.002</v>
      </c>
      <c r="V94" s="5">
        <f>IF('Athletes - Gold'!V94+'Athletes - Silver'!V94+'Athletes - Bronze'!V94 &gt; 0, 'Athletes - Gold'!V94*'Medal values'!$B$1+'Athletes - Silver'!V94*'Medal values'!$B$2+'Athletes - Bronze'!V94*'Medal values'!$B$3, "") + IF(AND(V$1 = U$1, U$2 = "Mixed"), 0.5*U94, 0) + IF(AND(V$1 = W$1, W$2 = "Mixed"), 0.5*W94, 0)</f>
        <v>6.000003</v>
      </c>
      <c r="W94" s="5">
        <f>IF('Athletes - Gold'!W94+'Athletes - Silver'!W94+'Athletes - Bronze'!W94 &gt; 0, 'Athletes - Gold'!W94*'Medal values'!$B$1+'Athletes - Silver'!W94*'Medal values'!$B$2+'Athletes - Bronze'!W94*'Medal values'!$B$3, "") + IF(AND(W$1 = V$1, V$2 = "Mixed"), 0.5*V94, 0) + IF(AND(W$1 = X$1, X$2 = "Mixed"), 0.5*X94, 0)</f>
        <v>1</v>
      </c>
      <c r="X94" s="5">
        <f>IF('Athletes - Gold'!X94+'Athletes - Silver'!X94+'Athletes - Bronze'!X94 &gt; 0, 'Athletes - Gold'!X94*'Medal values'!$B$1+'Athletes - Silver'!X94*'Medal values'!$B$2+'Athletes - Bronze'!X94*'Medal values'!$B$3, "") + IF(AND(X$1 = W$1, W$2 = "Mixed"), 0.5*W94, 0) + IF(AND(X$1 = Y$1, Y$2 = "Mixed"), 0.5*Y94, 0)</f>
        <v>0</v>
      </c>
      <c r="Y94" s="5">
        <f>IF('Athletes - Gold'!Y94+'Athletes - Silver'!Y94+'Athletes - Bronze'!Y94 &gt; 0, 'Athletes - Gold'!Y94*'Medal values'!$B$1+'Athletes - Silver'!Y94*'Medal values'!$B$2+'Athletes - Bronze'!Y94*'Medal values'!$B$3, "") + IF(AND(Y$1 = X$1, X$2 = "Mixed"), 0.5*X94, 0) + IF(AND(Y$1 = Z$1, Z$2 = "Mixed"), 0.5*Z94, 0)</f>
        <v>0</v>
      </c>
      <c r="Z94" s="5">
        <f>IF('Athletes - Gold'!Z94+'Athletes - Silver'!Z94+'Athletes - Bronze'!Z94 &gt; 0, 'Athletes - Gold'!Z94*'Medal values'!$B$1+'Athletes - Silver'!Z94*'Medal values'!$B$2+'Athletes - Bronze'!Z94*'Medal values'!$B$3, "") + IF(AND(Z$1 = Y$1, Y$2 = "Mixed"), 0.5*Y94, 0) + IF(AND(Z$1 = AA$1, AA$2 = "Mixed"), 0.5*AA94, 0)</f>
        <v>0</v>
      </c>
      <c r="AA94" s="5">
        <f>IF('Athletes - Gold'!AA94+'Athletes - Silver'!AA94+'Athletes - Bronze'!AA94 &gt; 0, 'Athletes - Gold'!AA94*'Medal values'!$B$1+'Athletes - Silver'!AA94*'Medal values'!$B$2+'Athletes - Bronze'!AA94*'Medal values'!$B$3, "") + IF(AND(AA$1 = Z$1, Z$2 = "Mixed"), 0.5*Z94, 0) + IF(AND(AA$1 = AB$1, AB$2 = "Mixed"), 0.5*AB94, 0)</f>
        <v>3.001</v>
      </c>
      <c r="AB94" s="5">
        <f>IF('Athletes - Gold'!AB94+'Athletes - Silver'!AB94+'Athletes - Bronze'!AB94 &gt; 0, 'Athletes - Gold'!AB94*'Medal values'!$B$1+'Athletes - Silver'!AB94*'Medal values'!$B$2+'Athletes - Bronze'!AB94*'Medal values'!$B$3, "") + IF(AND(AB$1 = AA$1, AA$2 = "Mixed"), 0.5*AA94, 0) + IF(AND(AB$1 = AC$1, AC$2 = "Mixed"), 0.5*AC94, 0)</f>
        <v>0</v>
      </c>
      <c r="AC94" s="5">
        <f>IF('Athletes - Gold'!AC94+'Athletes - Silver'!AC94+'Athletes - Bronze'!AC94 &gt; 0, 'Athletes - Gold'!AC94*'Medal values'!$B$1+'Athletes - Silver'!AC94*'Medal values'!$B$2+'Athletes - Bronze'!AC94*'Medal values'!$B$3, "") + IF(AND(AC$1 = AB$1, AB$2 = "Mixed"), 0.5*AB94, 0) + IF(AND(AC$1 = AD$1, AD$2 = "Mixed"), 0.5*AD94, 0)</f>
        <v>2.000001</v>
      </c>
      <c r="AD94" s="5">
        <f>IF('Athletes - Gold'!AD94+'Athletes - Silver'!AD94+'Athletes - Bronze'!AD94 &gt; 0, 'Athletes - Gold'!AD94*'Medal values'!$B$1+'Athletes - Silver'!AD94*'Medal values'!$B$2+'Athletes - Bronze'!AD94*'Medal values'!$B$3, "") + IF(AND(AD$1 = AC$1, AC$2 = "Mixed"), 0.5*AC94, 0) + IF(AND(AD$1 = AE$1, AE$2 = "Mixed"), 0.5*AE94, 0)</f>
        <v>0</v>
      </c>
      <c r="AE94" s="5">
        <f>IF('Athletes - Gold'!AE94+'Athletes - Silver'!AE94+'Athletes - Bronze'!AE94 &gt; 0, 'Athletes - Gold'!AE94*'Medal values'!$B$1+'Athletes - Silver'!AE94*'Medal values'!$B$2+'Athletes - Bronze'!AE94*'Medal values'!$B$3, "") + IF(AND(AE$1 = AD$1, AD$2 = "Mixed"), 0.5*AD94, 0) + IF(AND(AE$1 = AF$1, AF$2 = "Mixed"), 0.5*AF94, 0)</f>
        <v>0</v>
      </c>
      <c r="AF94" s="5">
        <f>IF('Athletes - Gold'!AF94+'Athletes - Silver'!AF94+'Athletes - Bronze'!AF94 &gt; 0, 'Athletes - Gold'!AF94*'Medal values'!$B$1+'Athletes - Silver'!AF94*'Medal values'!$B$2+'Athletes - Bronze'!AF94*'Medal values'!$B$3, "") + IF(AND(AF$1 = AE$1, AE$2 = "Mixed"), 0.5*AE94, 0) + IF(AND(AF$1 = AG$1, AG$2 = "Mixed"), 0.5*AG94, 0)</f>
        <v>0</v>
      </c>
      <c r="AG94" s="5">
        <f>IF('Athletes - Gold'!AG94+'Athletes - Silver'!AG94+'Athletes - Bronze'!AG94 &gt; 0, 'Athletes - Gold'!AG94*'Medal values'!$B$1+'Athletes - Silver'!AG94*'Medal values'!$B$2+'Athletes - Bronze'!AG94*'Medal values'!$B$3, "") + IF(AND(AG$1 = AF$1, AF$2 = "Mixed"), 0.5*AF94, 0) + IF(AND(AG$1 = AH$1, AH$2 = "Mixed"), 0.5*AH94, 0)</f>
        <v>0</v>
      </c>
      <c r="AH94" s="5">
        <f>IF('Athletes - Gold'!AH94+'Athletes - Silver'!AH94+'Athletes - Bronze'!AH94 &gt; 0, 'Athletes - Gold'!AH94*'Medal values'!$B$1+'Athletes - Silver'!AH94*'Medal values'!$B$2+'Athletes - Bronze'!AH94*'Medal values'!$B$3, "") + IF(AND(AH$1 = AG$1, AG$2 = "Mixed"), 0.5*AG94, 0) + IF(AND(AH$1 = AI$1, AI$2 = "Mixed"), 0.5*AI94, 0)</f>
        <v>0</v>
      </c>
      <c r="AI94" s="5">
        <f>IF('Athletes - Gold'!AI94+'Athletes - Silver'!AI94+'Athletes - Bronze'!AI94 &gt; 0, 'Athletes - Gold'!AI94*'Medal values'!$B$1+'Athletes - Silver'!AI94*'Medal values'!$B$2+'Athletes - Bronze'!AI94*'Medal values'!$B$3, "") + IF(AND(AI$1 = AH$1, AH$2 = "Mixed"), 0.5*AH94, 0) + IF(AND(AI$1 = AJ$1, AJ$2 = "Mixed"), 0.5*AJ94, 0)</f>
        <v>0</v>
      </c>
      <c r="AJ94" s="5">
        <f>IF('Athletes - Gold'!AJ94+'Athletes - Silver'!AJ94+'Athletes - Bronze'!AJ94 &gt; 0, 'Athletes - Gold'!AJ94*'Medal values'!$B$1+'Athletes - Silver'!AJ94*'Medal values'!$B$2+'Athletes - Bronze'!AJ94*'Medal values'!$B$3, "") + IF(AND(AJ$1 = AI$1, AI$2 = "Mixed"), 0.5*AI94, 0) + IF(AND(AJ$1 = AK$1, AK$2 = "Mixed"), 0.5*AK94, 0)</f>
        <v>0</v>
      </c>
      <c r="AK94" s="5">
        <f>IF('Athletes - Gold'!AK94+'Athletes - Silver'!AK94+'Athletes - Bronze'!AK94 &gt; 0, 'Athletes - Gold'!AK94*'Medal values'!$B$1+'Athletes - Silver'!AK94*'Medal values'!$B$2+'Athletes - Bronze'!AK94*'Medal values'!$B$3, "") + IF(AND(AK$1 = AJ$1, AJ$2 = "Mixed"), 0.5*AJ94, 0) + IF(AND(AK$1 = AL$1, AL$2 = "Mixed"), 0.5*AL94, 0)</f>
        <v>7.001</v>
      </c>
      <c r="AL94" s="5">
        <f>IF('Athletes - Gold'!AL94+'Athletes - Silver'!AL94+'Athletes - Bronze'!AL94 &gt; 0, 'Athletes - Gold'!AL94*'Medal values'!$B$1+'Athletes - Silver'!AL94*'Medal values'!$B$2+'Athletes - Bronze'!AL94*'Medal values'!$B$3, "") + IF(AND(AL$1 = AK$1, AK$2 = "Mixed"), 0.5*AK94, 0) + IF(AND(AL$1 = AM$1, AM$2 = "Mixed"), 0.5*AM94, 0)</f>
        <v>4.000002</v>
      </c>
      <c r="AM94" s="5">
        <f>IF('Athletes - Gold'!AM94+'Athletes - Silver'!AM94+'Athletes - Bronze'!AM94 &gt; 0, 'Athletes - Gold'!AM94*'Medal values'!$B$1+'Athletes - Silver'!AM94*'Medal values'!$B$2+'Athletes - Bronze'!AM94*'Medal values'!$B$3, "") + IF(AND(AM$1 = AL$1, AL$2 = "Mixed"), 0.5*AL94, 0) + IF(AND(AM$1 = AN$1, AN$2 = "Mixed"), 0.5*AN94, 0)</f>
        <v>5.000002</v>
      </c>
      <c r="AN94" s="5">
        <f>IF('Athletes - Gold'!AN94+'Athletes - Silver'!AN94+'Athletes - Bronze'!AN94 &gt; 0, 'Athletes - Gold'!AN94*'Medal values'!$B$1+'Athletes - Silver'!AN94*'Medal values'!$B$2+'Athletes - Bronze'!AN94*'Medal values'!$B$3, "") + IF(AND(AN$1 = AM$1, AM$2 = "Mixed"), 0.5*AM94, 0) + IF(AND(AN$1 = AO$1, AO$2 = "Mixed"), 0.5*AO94, 0)</f>
        <v>12.000006</v>
      </c>
      <c r="AO94" s="5">
        <f>IF('Athletes - Gold'!AO94+'Athletes - Silver'!AO94+'Athletes - Bronze'!AO94 &gt; 0, 'Athletes - Gold'!AO94*'Medal values'!$B$1+'Athletes - Silver'!AO94*'Medal values'!$B$2+'Athletes - Bronze'!AO94*'Medal values'!$B$3, "") + IF(AND(AO$1 = AN$1, AN$2 = "Mixed"), 0.5*AN94, 0) + IF(AND(AO$1 = AP$1, AP$2 = "Mixed"), 0.5*AP94, 0)</f>
        <v>3</v>
      </c>
      <c r="AP94" s="5">
        <f>IF('Athletes - Gold'!AP94+'Athletes - Silver'!AP94+'Athletes - Bronze'!AP94 &gt; 0, 'Athletes - Gold'!AP94*'Medal values'!$B$1+'Athletes - Silver'!AP94*'Medal values'!$B$2+'Athletes - Bronze'!AP94*'Medal values'!$B$3, "") + IF(AND(AP$1 = AO$1, AO$2 = "Mixed"), 0.5*AO94, 0) + IF(AND(AP$1 = AQ$1, AQ$2 = "Mixed"), 0.5*AQ94, 0)</f>
        <v>3.001</v>
      </c>
      <c r="AQ94" s="5">
        <f>IF('Athletes - Gold'!AQ94+'Athletes - Silver'!AQ94+'Athletes - Bronze'!AQ94 &gt; 0, 'Athletes - Gold'!AQ94*'Medal values'!$B$1+'Athletes - Silver'!AQ94*'Medal values'!$B$2+'Athletes - Bronze'!AQ94*'Medal values'!$B$3, "") + IF(AND(AQ$1 = AP$1, AP$2 = "Mixed"), 0.5*AP94, 0) + IF(AND(AQ$1 = AR$1, AR$2 = "Mixed"), 0.5*AR94, 0)</f>
        <v>0</v>
      </c>
      <c r="AR94" s="5">
        <f>IF('Athletes - Gold'!AR94+'Athletes - Silver'!AR94+'Athletes - Bronze'!AR94 &gt; 0, 'Athletes - Gold'!AR94*'Medal values'!$B$1+'Athletes - Silver'!AR94*'Medal values'!$B$2+'Athletes - Bronze'!AR94*'Medal values'!$B$3, "") + IF(AND(AR$1 = AQ$1, AQ$2 = "Mixed"), 0.5*AQ94, 0) + IF(AND(AR$1 = AS$1, AS$2 = "Mixed"), 0.5*AS94, 0)</f>
        <v>11</v>
      </c>
      <c r="AS94" s="5">
        <f>IF('Athletes - Gold'!AS94+'Athletes - Silver'!AS94+'Athletes - Bronze'!AS94 &gt; 0, 'Athletes - Gold'!AS94*'Medal values'!$B$1+'Athletes - Silver'!AS94*'Medal values'!$B$2+'Athletes - Bronze'!AS94*'Medal values'!$B$3, "") + IF(AND(AS$1 = AR$1, AR$2 = "Mixed"), 0.5*AR94, 0) + IF(AND(AS$1 = AT$1, AT$2 = "Mixed"), 0.5*AT94, 0)</f>
        <v>3.001</v>
      </c>
      <c r="AT94" s="5">
        <f>IF('Athletes - Gold'!AT94+'Athletes - Silver'!AT94+'Athletes - Bronze'!AT94 &gt; 0, 'Athletes - Gold'!AT94*'Medal values'!$B$1+'Athletes - Silver'!AT94*'Medal values'!$B$2+'Athletes - Bronze'!AT94*'Medal values'!$B$3, "") + IF(AND(AT$1 = AS$1, AS$2 = "Mixed"), 0.5*AS94, 0) + IF(AND(AT$1 = AU$1, AU$2 = "Mixed"), 0.5*AU94, 0)</f>
        <v>3.001</v>
      </c>
      <c r="AU94" s="5">
        <f>IF('Athletes - Gold'!AU94+'Athletes - Silver'!AU94+'Athletes - Bronze'!AU94 &gt; 0, 'Athletes - Gold'!AU94*'Medal values'!$B$1+'Athletes - Silver'!AU94*'Medal values'!$B$2+'Athletes - Bronze'!AU94*'Medal values'!$B$3, "") + IF(AND(AU$1 = AT$1, AT$2 = "Mixed"), 0.5*AT94, 0) + IF(AND(AU$1 = AV$1, AV$2 = "Mixed"), 0.5*AV94, 0)</f>
        <v>0</v>
      </c>
      <c r="AV94" s="5">
        <f>IF('Athletes - Gold'!AV94+'Athletes - Silver'!AV94+'Athletes - Bronze'!AV94 &gt; 0, 'Athletes - Gold'!AV94*'Medal values'!$B$1+'Athletes - Silver'!AV94*'Medal values'!$B$2+'Athletes - Bronze'!AV94*'Medal values'!$B$3, "") + IF(AND(AV$1 = AU$1, AU$2 = "Mixed"), 0.5*AU94, 0) + IF(AND(AV$1 = AW$1, AW$2 = "Mixed"), 0.5*AW94, 0)</f>
        <v>0</v>
      </c>
      <c r="AW94" s="5">
        <f>IF('Athletes - Gold'!AW94+'Athletes - Silver'!AW94+'Athletes - Bronze'!AW94 &gt; 0, 'Athletes - Gold'!AW94*'Medal values'!$B$1+'Athletes - Silver'!AW94*'Medal values'!$B$2+'Athletes - Bronze'!AW94*'Medal values'!$B$3, "") + IF(AND(AW$1 = AV$1, AV$2 = "Mixed"), 0.5*AV94, 0) + IF(AND(AW$1 = AX$1, AX$2 = "Mixed"), 0.5*AX94, 0)</f>
        <v>0</v>
      </c>
      <c r="AX94" s="5">
        <f>IF('Athletes - Gold'!AX94+'Athletes - Silver'!AX94+'Athletes - Bronze'!AX94 &gt; 0, 'Athletes - Gold'!AX94*'Medal values'!$B$1+'Athletes - Silver'!AX94*'Medal values'!$B$2+'Athletes - Bronze'!AX94*'Medal values'!$B$3, "") + IF(AND(AX$1 = AW$1, AW$2 = "Mixed"), 0.5*AW94, 0) + IF(AND(AX$1 = AY$1, AY$2 = "Mixed"), 0.5*AY94, 0)</f>
        <v>0</v>
      </c>
      <c r="AY94" s="5">
        <f>IF('Athletes - Gold'!AY94+'Athletes - Silver'!AY94+'Athletes - Bronze'!AY94 &gt; 0, 'Athletes - Gold'!AY94*'Medal values'!$B$1+'Athletes - Silver'!AY94*'Medal values'!$B$2+'Athletes - Bronze'!AY94*'Medal values'!$B$3, "") + IF(AND(AY$1 = AX$1, AX$2 = "Mixed"), 0.5*AX94, 0) + IF(AND(AY$1 = AZ$1, AZ$2 = "Mixed"), 0.5*AZ94, 0)</f>
        <v>0</v>
      </c>
      <c r="AZ94" s="5">
        <f>IF('Athletes - Gold'!AZ94+'Athletes - Silver'!AZ94+'Athletes - Bronze'!AZ94 &gt; 0, 'Athletes - Gold'!AZ94*'Medal values'!$B$1+'Athletes - Silver'!AZ94*'Medal values'!$B$2+'Athletes - Bronze'!AZ94*'Medal values'!$B$3, "") + IF(AND(AZ$1 = AY$1, AY$2 = "Mixed"), 0.5*AY94, 0) + IF(AND(AZ$1 = BA$1, BA$2 = "Mixed"), 0.5*BA94, 0)</f>
        <v>0</v>
      </c>
      <c r="BA94" s="5">
        <f>IF('Athletes - Gold'!BA94+'Athletes - Silver'!BA94+'Athletes - Bronze'!BA94 &gt; 0, 'Athletes - Gold'!BA94*'Medal values'!$B$1+'Athletes - Silver'!BA94*'Medal values'!$B$2+'Athletes - Bronze'!BA94*'Medal values'!$B$3, "") + IF(AND(BA$1 = AZ$1, AZ$2 = "Mixed"), 0.5*AZ94, 0) + IF(AND(BA$1 = BB$1, BB$2 = "Mixed"), 0.5*BB94, 0)</f>
        <v>0</v>
      </c>
      <c r="BB94" s="5">
        <f>IF('Athletes - Gold'!BB94+'Athletes - Silver'!BB94+'Athletes - Bronze'!BB94 &gt; 0, 'Athletes - Gold'!BB94*'Medal values'!$B$1+'Athletes - Silver'!BB94*'Medal values'!$B$2+'Athletes - Bronze'!BB94*'Medal values'!$B$3, "") + IF(AND(BB$1 = BA$1, BA$2 = "Mixed"), 0.5*BA94, 0) + IF(AND(BB$1 = BC$1, BC$2 = "Mixed"), 0.5*BC94, 0)</f>
        <v>1</v>
      </c>
      <c r="BC94" s="5">
        <f>IF('Athletes - Gold'!BC94+'Athletes - Silver'!BC94+'Athletes - Bronze'!BC94 &gt; 0, 'Athletes - Gold'!BC94*'Medal values'!$B$1+'Athletes - Silver'!BC94*'Medal values'!$B$2+'Athletes - Bronze'!BC94*'Medal values'!$B$3, "") + IF(AND(BC$1 = BB$1, BB$2 = "Mixed"), 0.5*BB94, 0) + IF(AND(BC$1 = BD$1, BD$2 = "Mixed"), 0.5*BD94, 0)</f>
        <v>0</v>
      </c>
      <c r="BD94" s="5">
        <f>IF('Athletes - Gold'!BD94+'Athletes - Silver'!BD94+'Athletes - Bronze'!BD94 &gt; 0, 'Athletes - Gold'!BD94*'Medal values'!$B$1+'Athletes - Silver'!BD94*'Medal values'!$B$2+'Athletes - Bronze'!BD94*'Medal values'!$B$3, "") + IF(AND(BD$1 = BC$1, BC$2 = "Mixed"), 0.5*BC94, 0) + IF(AND(BD$1 = BE$1, BE$2 = "Mixed"), 0.5*BE94, 0)</f>
        <v>0</v>
      </c>
      <c r="BE94" s="5">
        <f>IF('Athletes - Gold'!BE94+'Athletes - Silver'!BE94+'Athletes - Bronze'!BE94 &gt; 0, 'Athletes - Gold'!BE94*'Medal values'!$B$1+'Athletes - Silver'!BE94*'Medal values'!$B$2+'Athletes - Bronze'!BE94*'Medal values'!$B$3, "") + IF(AND(BE$1 = BD$1, BD$2 = "Mixed"), 0.5*BD94, 0) + IF(AND(BE$1 = BF$1, BF$2 = "Mixed"), 0.5*BF94, 0)</f>
        <v>0</v>
      </c>
      <c r="BF94" s="5">
        <f>IF('Athletes - Gold'!BF94+'Athletes - Silver'!BF94+'Athletes - Bronze'!BF94 &gt; 0, 'Athletes - Gold'!BF94*'Medal values'!$B$1+'Athletes - Silver'!BF94*'Medal values'!$B$2+'Athletes - Bronze'!BF94*'Medal values'!$B$3, "") + IF(AND(BF$1 = BE$1, BE$2 = "Mixed"), 0.5*BE94, 0) + IF(AND(BF$1 = BG$1, BG$2 = "Mixed"), 0.5*BG94, 0)</f>
        <v>0</v>
      </c>
      <c r="BG94" s="5">
        <f>IF('Athletes - Gold'!BG94+'Athletes - Silver'!BG94+'Athletes - Bronze'!BG94 &gt; 0, 'Athletes - Gold'!BG94*'Medal values'!$B$1+'Athletes - Silver'!BG94*'Medal values'!$B$2+'Athletes - Bronze'!BG94*'Medal values'!$B$3, "") + IF(AND(BG$1 = BF$1, BF$2 = "Mixed"), 0.5*BF94, 0) + IF(AND(BG$1 = BH$1, BH$2 = "Mixed"), 0.5*BH94, 0)</f>
        <v>0</v>
      </c>
      <c r="BH94" s="5">
        <f>IF('Athletes - Gold'!BH94+'Athletes - Silver'!BH94+'Athletes - Bronze'!BH94 &gt; 0, 'Athletes - Gold'!BH94*'Medal values'!$B$1+'Athletes - Silver'!BH94*'Medal values'!$B$2+'Athletes - Bronze'!BH94*'Medal values'!$B$3, "") + IF(AND(BH$1 = BG$1, BG$2 = "Mixed"), 0.5*BG94, 0) + IF(AND(BH$1 = BI$1, BI$2 = "Mixed"), 0.5*BI94, 0)</f>
        <v>0</v>
      </c>
      <c r="BI94" s="5">
        <f>IF('Athletes - Gold'!BI94+'Athletes - Silver'!BI94+'Athletes - Bronze'!BI94 &gt; 0, 'Athletes - Gold'!BI94*'Medal values'!$B$1+'Athletes - Silver'!BI94*'Medal values'!$B$2+'Athletes - Bronze'!BI94*'Medal values'!$B$3, "") + IF(AND(BI$1 = BH$1, BH$2 = "Mixed"), 0.5*BH94, 0) + IF(AND(BI$1 = BJ$1, BJ$2 = "Mixed"), 0.5*BJ94, 0)</f>
        <v>0</v>
      </c>
      <c r="BJ94" s="5">
        <f>IF('Athletes - Gold'!BJ94+'Athletes - Silver'!BJ94+'Athletes - Bronze'!BJ94 &gt; 0, 'Athletes - Gold'!BJ94*'Medal values'!$B$1+'Athletes - Silver'!BJ94*'Medal values'!$B$2+'Athletes - Bronze'!BJ94*'Medal values'!$B$3, "") + IF(AND(BJ$1 = BI$1, BI$2 = "Mixed"), 0.5*BI94, 0) + IF(AND(BJ$1 = BK$1, BK$2 = "Mixed"), 0.5*BK94, 0)</f>
        <v>0</v>
      </c>
      <c r="BK94" s="5">
        <f>IF('Athletes - Gold'!BK94+'Athletes - Silver'!BK94+'Athletes - Bronze'!BK94 &gt; 0, 'Athletes - Gold'!BK94*'Medal values'!$B$1+'Athletes - Silver'!BK94*'Medal values'!$B$2+'Athletes - Bronze'!BK94*'Medal values'!$B$3, "") + IF(AND(BK$1 = BJ$1, BJ$2 = "Mixed"), 0.5*BJ94, 0) + IF(AND(BK$1 = BL$1, BL$2 = "Mixed"), 0.5*BL94, 0)</f>
        <v>0</v>
      </c>
      <c r="BL94" s="5">
        <f>IF('Athletes - Gold'!BL94+'Athletes - Silver'!BL94+'Athletes - Bronze'!BL94 &gt; 0, 'Athletes - Gold'!BL94*'Medal values'!$B$1+'Athletes - Silver'!BL94*'Medal values'!$B$2+'Athletes - Bronze'!BL94*'Medal values'!$B$3, "") + IF(AND(BL$1 = BK$1, BK$2 = "Mixed"), 0.5*BK94, 0) + IF(AND(BL$1 = BM$1, BM$2 = "Mixed"), 0.5*BM94, 0)</f>
        <v>0</v>
      </c>
      <c r="BM94" s="5">
        <f>IF('Athletes - Gold'!BM94+'Athletes - Silver'!BM94+'Athletes - Bronze'!BM94 &gt; 0, 'Athletes - Gold'!BM94*'Medal values'!$B$1+'Athletes - Silver'!BM94*'Medal values'!$B$2+'Athletes - Bronze'!BM94*'Medal values'!$B$3, "") + IF(AND(BM$1 = BL$1, BL$2 = "Mixed"), 0.5*BL94, 0) + IF(AND(BM$1 = BN$1, BN$2 = "Mixed"), 0.5*BN94, 0)</f>
        <v>0</v>
      </c>
      <c r="BN94" s="5">
        <f>IF('Athletes - Gold'!BN94+'Athletes - Silver'!BN94+'Athletes - Bronze'!BN94 &gt; 0, 'Athletes - Gold'!BN94*'Medal values'!$B$1+'Athletes - Silver'!BN94*'Medal values'!$B$2+'Athletes - Bronze'!BN94*'Medal values'!$B$3, "") + IF(AND(BN$1 = BM$1, BM$2 = "Mixed"), 0.5*BM94, 0) + IF(AND(BN$1 = BO$1, BO$2 = "Mixed"), 0.5*BO94, 0)</f>
        <v>0</v>
      </c>
      <c r="BO94" s="5">
        <f>IF('Athletes - Gold'!BO94+'Athletes - Silver'!BO94+'Athletes - Bronze'!BO94 &gt; 0, 'Athletes - Gold'!BO94*'Medal values'!$B$1+'Athletes - Silver'!BO94*'Medal values'!$B$2+'Athletes - Bronze'!BO94*'Medal values'!$B$3, "") + IF(AND(BO$1 = BN$1, BN$2 = "Mixed"), 0.5*BN94, 0) + IF(AND(BO$1 = BP$1, BP$2 = "Mixed"), 0.5*BP94, 0)</f>
        <v>0</v>
      </c>
      <c r="BP94" s="5">
        <f>IF('Athletes - Gold'!BP94+'Athletes - Silver'!BP94+'Athletes - Bronze'!BP94 &gt; 0, 'Athletes - Gold'!BP94*'Medal values'!$B$1+'Athletes - Silver'!BP94*'Medal values'!$B$2+'Athletes - Bronze'!BP94*'Medal values'!$B$3, "") + IF(AND(BP$1 = BO$1, BO$2 = "Mixed"), 0.5*BO94, 0) + IF(AND(BP$1 = BQ$1, BQ$2 = "Mixed"), 0.5*BQ94, 0)</f>
        <v>9.002001</v>
      </c>
      <c r="BQ94" s="5">
        <f>IF('Athletes - Gold'!BQ94+'Athletes - Silver'!BQ94+'Athletes - Bronze'!BQ94 &gt; 0, 'Athletes - Gold'!BQ94*'Medal values'!$B$1+'Athletes - Silver'!BQ94*'Medal values'!$B$2+'Athletes - Bronze'!BQ94*'Medal values'!$B$3, "") + IF(AND(BQ$1 = BP$1, BP$2 = "Mixed"), 0.5*BP94, 0) + IF(AND(BQ$1 = BR$1, BR$2 = "Mixed"), 0.5*BR94, 0)</f>
        <v>6.000002</v>
      </c>
      <c r="BR94" s="5">
        <f>IF('Athletes - Gold'!BR94+'Athletes - Silver'!BR94+'Athletes - Bronze'!BR94 &gt; 0, 'Athletes - Gold'!BR94*'Medal values'!$B$1+'Athletes - Silver'!BR94*'Medal values'!$B$2+'Athletes - Bronze'!BR94*'Medal values'!$B$3, "") + IF(AND(BR$1 = BQ$1, BQ$2 = "Mixed"), 0.5*BQ94, 0) + IF(AND(BR$1 = BS$1, BS$2 = "Mixed"), 0.5*BS94, 0)</f>
        <v>8.001002</v>
      </c>
      <c r="BS94" s="5">
        <f>IF('Athletes - Gold'!BS94+'Athletes - Silver'!BS94+'Athletes - Bronze'!BS94 &gt; 0, 'Athletes - Gold'!BS94*'Medal values'!$B$1+'Athletes - Silver'!BS94*'Medal values'!$B$2+'Athletes - Bronze'!BS94*'Medal values'!$B$3, "") + IF(AND(BS$1 = BR$1, BR$2 = "Mixed"), 0.5*BR94, 0) + IF(AND(BS$1 = BT$1, BT$2 = "Mixed"), 0.5*BT94, 0)</f>
        <v>2</v>
      </c>
      <c r="BT94" s="5">
        <f>IF('Athletes - Gold'!BT94+'Athletes - Silver'!BT94+'Athletes - Bronze'!BT94 &gt; 0, 'Athletes - Gold'!BT94*'Medal values'!$B$1+'Athletes - Silver'!BT94*'Medal values'!$B$2+'Athletes - Bronze'!BT94*'Medal values'!$B$3, "") + IF(AND(BT$1 = BS$1, BS$2 = "Mixed"), 0.5*BS94, 0) + IF(AND(BT$1 = BU$1, BU$2 = "Mixed"), 0.5*BU94, 0)</f>
        <v>0</v>
      </c>
      <c r="BU94" s="5">
        <f>IF('Athletes - Gold'!BU94+'Athletes - Silver'!BU94+'Athletes - Bronze'!BU94 &gt; 0, 'Athletes - Gold'!BU94*'Medal values'!$B$1+'Athletes - Silver'!BU94*'Medal values'!$B$2+'Athletes - Bronze'!BU94*'Medal values'!$B$3, "") + IF(AND(BU$1 = BT$1, BT$2 = "Mixed"), 0.5*BT94, 0) + IF(AND(BU$1 = BV$1, BV$2 = "Mixed"), 0.5*BV94, 0)</f>
        <v>2.000001</v>
      </c>
      <c r="BV94" s="5">
        <f>IF('Athletes - Gold'!BV94+'Athletes - Silver'!BV94+'Athletes - Bronze'!BV94 &gt; 0, 'Athletes - Gold'!BV94*'Medal values'!$B$1+'Athletes - Silver'!BV94*'Medal values'!$B$2+'Athletes - Bronze'!BV94*'Medal values'!$B$3, "") + IF(AND(BV$1 = BU$1, BU$2 = "Mixed"), 0.5*BU94, 0) + IF(AND(BV$1 = BW$1, BW$2 = "Mixed"), 0.5*BW94, 0)</f>
        <v>0</v>
      </c>
      <c r="BW94" s="5">
        <f>IF('Athletes - Gold'!BW94+'Athletes - Silver'!BW94+'Athletes - Bronze'!BW94 &gt; 0, 'Athletes - Gold'!BW94*'Medal values'!$B$1+'Athletes - Silver'!BW94*'Medal values'!$B$2+'Athletes - Bronze'!BW94*'Medal values'!$B$3, "") + IF(AND(BW$1 = BV$1, BV$2 = "Mixed"), 0.5*BV94, 0) + IF(AND(BW$1 = BX$1, BX$2 = "Mixed"), 0.5*BX94, 0)</f>
        <v>0</v>
      </c>
      <c r="BX94" s="5">
        <f>IF('Athletes - Gold'!BX94+'Athletes - Silver'!BX94+'Athletes - Bronze'!BX94 &gt; 0, 'Athletes - Gold'!BX94*'Medal values'!$B$1+'Athletes - Silver'!BX94*'Medal values'!$B$2+'Athletes - Bronze'!BX94*'Medal values'!$B$3, "") + IF(AND(BX$1 = BW$1, BW$2 = "Mixed"), 0.5*BW94, 0) + IF(AND(BX$1 = BY$1, BY$2 = "Mixed"), 0.5*BY94, 0)</f>
        <v>3.001</v>
      </c>
      <c r="BY94" s="5">
        <f>IF('Athletes - Gold'!BY94+'Athletes - Silver'!BY94+'Athletes - Bronze'!BY94 &gt; 0, 'Athletes - Gold'!BY94*'Medal values'!$B$1+'Athletes - Silver'!BY94*'Medal values'!$B$2+'Athletes - Bronze'!BY94*'Medal values'!$B$3, "") + IF(AND(BY$1 = BX$1, BX$2 = "Mixed"), 0.5*BX94, 0) + IF(AND(BY$1 = BZ$1, BZ$2 = "Mixed"), 0.5*BZ94, 0)</f>
        <v>48.014002</v>
      </c>
      <c r="BZ94" s="5">
        <f>IF('Athletes - Gold'!BZ94+'Athletes - Silver'!BZ94+'Athletes - Bronze'!BZ94 &gt; 0, 'Athletes - Gold'!BZ94*'Medal values'!$B$1+'Athletes - Silver'!BZ94*'Medal values'!$B$2+'Athletes - Bronze'!BZ94*'Medal values'!$B$3, "") + IF(AND(BZ$1 = BY$1, BY$2 = "Mixed"), 0.5*BY94, 0) + IF(AND(BZ$1 = CA$1, CA$2 = "Mixed"), 0.5*CA94, 0)</f>
        <v>0</v>
      </c>
      <c r="CA94" s="5">
        <f>IF('Athletes - Gold'!CA94+'Athletes - Silver'!CA94+'Athletes - Bronze'!CA94 &gt; 0, 'Athletes - Gold'!CA94*'Medal values'!$B$1+'Athletes - Silver'!CA94*'Medal values'!$B$2+'Athletes - Bronze'!CA94*'Medal values'!$B$3, "") + IF(AND(CA$1 = BZ$1, BZ$2 = "Mixed"), 0.5*BZ94, 0) + IF(AND(CA$1 = CB$1, CB$2 = "Mixed"), 0.5*CB94, 0)</f>
        <v>47.003014</v>
      </c>
      <c r="CB94" s="5">
        <f>IF('Athletes - Gold'!CB94+'Athletes - Silver'!CB94+'Athletes - Bronze'!CB94 &gt; 0, 'Athletes - Gold'!CB94*'Medal values'!$B$1+'Athletes - Silver'!CB94*'Medal values'!$B$2+'Athletes - Bronze'!CB94*'Medal values'!$B$3, "") + IF(AND(CB$1 = CA$1, CA$2 = "Mixed"), 0.5*CA94, 0) + IF(AND(CB$1 = CC$1, CC$2 = "Mixed"), 0.5*CC94, 0)</f>
        <v>0</v>
      </c>
      <c r="CC94" s="5">
        <f>IF('Athletes - Gold'!CC94+'Athletes - Silver'!CC94+'Athletes - Bronze'!CC94 &gt; 0, 'Athletes - Gold'!CC94*'Medal values'!$B$1+'Athletes - Silver'!CC94*'Medal values'!$B$2+'Athletes - Bronze'!CC94*'Medal values'!$B$3, "") + IF(AND(CC$1 = CB$1, CB$2 = "Mixed"), 0.5*CB94, 0) + IF(AND(CC$1 = CD$1, CD$2 = "Mixed"), 0.5*CD94, 0)</f>
        <v>0</v>
      </c>
      <c r="CD94" s="5">
        <f>IF('Athletes - Gold'!CD94+'Athletes - Silver'!CD94+'Athletes - Bronze'!CD94 &gt; 0, 'Athletes - Gold'!CD94*'Medal values'!$B$1+'Athletes - Silver'!CD94*'Medal values'!$B$2+'Athletes - Bronze'!CD94*'Medal values'!$B$3, "") + IF(AND(CD$1 = CC$1, CC$2 = "Mixed"), 0.5*CC94, 0) + IF(AND(CD$1 = CE$1, CE$2 = "Mixed"), 0.5*CE94, 0)</f>
        <v>0</v>
      </c>
      <c r="CE94" s="5">
        <f>IF('Athletes - Gold'!CE94+'Athletes - Silver'!CE94+'Athletes - Bronze'!CE94 &gt; 0, 'Athletes - Gold'!CE94*'Medal values'!$B$1+'Athletes - Silver'!CE94*'Medal values'!$B$2+'Athletes - Bronze'!CE94*'Medal values'!$B$3, "") + IF(AND(CE$1 = CD$1, CD$2 = "Mixed"), 0.5*CD94, 0) + IF(AND(CE$1 = CF$1, CF$2 = "Mixed"), 0.5*CF94, 0)</f>
        <v>0</v>
      </c>
      <c r="CF94" s="5">
        <f>IF('Athletes - Gold'!CF94+'Athletes - Silver'!CF94+'Athletes - Bronze'!CF94 &gt; 0, 'Athletes - Gold'!CF94*'Medal values'!$B$1+'Athletes - Silver'!CF94*'Medal values'!$B$2+'Athletes - Bronze'!CF94*'Medal values'!$B$3, "") + IF(AND(CF$1 = CE$1, CE$2 = "Mixed"), 0.5*CE94, 0) + IF(AND(CF$1 = CG$1, CG$2 = "Mixed"), 0.5*CG94, 0)</f>
        <v>3.001</v>
      </c>
      <c r="CG94" s="5">
        <f>IF('Athletes - Gold'!CG94+'Athletes - Silver'!CG94+'Athletes - Bronze'!CG94 &gt; 0, 'Athletes - Gold'!CG94*'Medal values'!$B$1+'Athletes - Silver'!CG94*'Medal values'!$B$2+'Athletes - Bronze'!CG94*'Medal values'!$B$3, "") + IF(AND(CG$1 = CF$1, CF$2 = "Mixed"), 0.5*CF94, 0) + IF(AND(CG$1 = CH$1, CH$2 = "Mixed"), 0.5*CH94, 0)</f>
        <v>0</v>
      </c>
      <c r="CH94" s="5">
        <f>IF('Athletes - Gold'!CH94+'Athletes - Silver'!CH94+'Athletes - Bronze'!CH94 &gt; 0, 'Athletes - Gold'!CH94*'Medal values'!$B$1+'Athletes - Silver'!CH94*'Medal values'!$B$2+'Athletes - Bronze'!CH94*'Medal values'!$B$3, "") + IF(AND(CH$1 = CG$1, CG$2 = "Mixed"), 0.5*CG94, 0) + IF(AND(CH$1 = CI$1, CI$2 = "Mixed"), 0.5*CI94, 0)</f>
        <v>0</v>
      </c>
      <c r="CI94" s="5">
        <f>IF('Athletes - Gold'!CI94+'Athletes - Silver'!CI94+'Athletes - Bronze'!CI94 &gt; 0, 'Athletes - Gold'!CI94*'Medal values'!$B$1+'Athletes - Silver'!CI94*'Medal values'!$B$2+'Athletes - Bronze'!CI94*'Medal values'!$B$3, "") + IF(AND(CI$1 = CH$1, CH$2 = "Mixed"), 0.5*CH94, 0) + IF(AND(CI$1 = CJ$1, CJ$2 = "Mixed"), 0.5*CJ94, 0)</f>
        <v>0</v>
      </c>
      <c r="CJ94" s="5">
        <f>IF('Athletes - Gold'!CJ94+'Athletes - Silver'!CJ94+'Athletes - Bronze'!CJ94 &gt; 0, 'Athletes - Gold'!CJ94*'Medal values'!$B$1+'Athletes - Silver'!CJ94*'Medal values'!$B$2+'Athletes - Bronze'!CJ94*'Medal values'!$B$3, "") + IF(AND(CJ$1 = CI$1, CI$2 = "Mixed"), 0.5*CI94, 0) + IF(AND(CJ$1 = CK$1, CK$2 = "Mixed"), 0.5*CK94, 0)</f>
        <v>0</v>
      </c>
      <c r="CK94" s="5">
        <f>IF('Athletes - Gold'!CK94+'Athletes - Silver'!CK94+'Athletes - Bronze'!CK94 &gt; 0, 'Athletes - Gold'!CK94*'Medal values'!$B$1+'Athletes - Silver'!CK94*'Medal values'!$B$2+'Athletes - Bronze'!CK94*'Medal values'!$B$3, "") + IF(AND(CK$1 = CJ$1, CJ$2 = "Mixed"), 0.5*CJ94, 0) + IF(AND(CK$1 = CL$1, CL$2 = "Mixed"), 0.5*CL94, 0)</f>
        <v>0</v>
      </c>
      <c r="CL94" s="5">
        <f>IF('Athletes - Gold'!CL94+'Athletes - Silver'!CL94+'Athletes - Bronze'!CL94 &gt; 0, 'Athletes - Gold'!CL94*'Medal values'!$B$1+'Athletes - Silver'!CL94*'Medal values'!$B$2+'Athletes - Bronze'!CL94*'Medal values'!$B$3, "") + IF(AND(CL$1 = CK$1, CK$2 = "Mixed"), 0.5*CK94, 0) + IF(AND(CL$1 = CM$1, CM$2 = "Mixed"), 0.5*CM94, 0)</f>
        <v>4.000002</v>
      </c>
      <c r="CM94" s="5">
        <f>IF('Athletes - Gold'!CM94+'Athletes - Silver'!CM94+'Athletes - Bronze'!CM94 &gt; 0, 'Athletes - Gold'!CM94*'Medal values'!$B$1+'Athletes - Silver'!CM94*'Medal values'!$B$2+'Athletes - Bronze'!CM94*'Medal values'!$B$3, "") + IF(AND(CM$1 = CL$1, CL$2 = "Mixed"), 0.5*CL94, 0) + IF(AND(CM$1 = CN$1, CN$2 = "Mixed"), 0.5*CN94, 0)</f>
        <v>8.000004</v>
      </c>
      <c r="CN94" s="5">
        <f>IF('Athletes - Gold'!CN94+'Athletes - Silver'!CN94+'Athletes - Bronze'!CN94 &gt; 0, 'Athletes - Gold'!CN94*'Medal values'!$B$1+'Athletes - Silver'!CN94*'Medal values'!$B$2+'Athletes - Bronze'!CN94*'Medal values'!$B$3, "") + IF(AND(CN$1 = CM$1, CM$2 = "Mixed"), 0.5*CM94, 0) + IF(AND(CN$1 = CO$1, CO$2 = "Mixed"), 0.5*CO94, 0)</f>
        <v>5.000002</v>
      </c>
      <c r="CO94" s="5">
        <f>IF('Athletes - Gold'!CO94+'Athletes - Silver'!CO94+'Athletes - Bronze'!CO94 &gt; 0, 'Athletes - Gold'!CO94*'Medal values'!$B$1+'Athletes - Silver'!CO94*'Medal values'!$B$2+'Athletes - Bronze'!CO94*'Medal values'!$B$3, "") + IF(AND(CO$1 = CN$1, CN$2 = "Mixed"), 0.5*CN94, 0) + IF(AND(CO$1 = CP$1, CP$2 = "Mixed"), 0.5*CP94, 0)</f>
        <v>0</v>
      </c>
      <c r="CP94" s="5">
        <f>IF('Athletes - Gold'!CP94+'Athletes - Silver'!CP94+'Athletes - Bronze'!CP94 &gt; 0, 'Athletes - Gold'!CP94*'Medal values'!$B$1+'Athletes - Silver'!CP94*'Medal values'!$B$2+'Athletes - Bronze'!CP94*'Medal values'!$B$3, "") + IF(AND(CP$1 = CO$1, CO$2 = "Mixed"), 0.5*CO94, 0) + IF(AND(CP$1 = CQ$1, CQ$2 = "Mixed"), 0.5*CQ94, 0)</f>
        <v>18.006</v>
      </c>
      <c r="CQ94" s="5">
        <f>IF('Athletes - Gold'!CQ94+'Athletes - Silver'!CQ94+'Athletes - Bronze'!CQ94 &gt; 0, 'Athletes - Gold'!CQ94*'Medal values'!$B$1+'Athletes - Silver'!CQ94*'Medal values'!$B$2+'Athletes - Bronze'!CQ94*'Medal values'!$B$3, "") + IF(AND(CQ$1 = CP$1, CP$2 = "Mixed"), 0.5*CP94, 0) + IF(AND(CQ$1 = CR$1, CR$2 = "Mixed"), 0.5*CR94, 0)</f>
        <v>0</v>
      </c>
      <c r="CR94" s="5">
        <f>IF('Athletes - Gold'!CR94+'Athletes - Silver'!CR94+'Athletes - Bronze'!CR94 &gt; 0, 'Athletes - Gold'!CR94*'Medal values'!$B$1+'Athletes - Silver'!CR94*'Medal values'!$B$2+'Athletes - Bronze'!CR94*'Medal values'!$B$3, "") + IF(AND(CR$1 = CQ$1, CQ$2 = "Mixed"), 0.5*CQ94, 0) + IF(AND(CR$1 = CS$1, CS$2 = "Mixed"), 0.5*CS94, 0)</f>
        <v>21.007</v>
      </c>
      <c r="CS94" s="5">
        <f>IF('Athletes - Gold'!CS94+'Athletes - Silver'!CS94+'Athletes - Bronze'!CS94 &gt; 0, 'Athletes - Gold'!CS94*'Medal values'!$B$1+'Athletes - Silver'!CS94*'Medal values'!$B$2+'Athletes - Bronze'!CS94*'Medal values'!$B$3, "") + IF(AND(CS$1 = CR$1, CR$2 = "Mixed"), 0.5*CR94, 0) + IF(AND(CS$1 = CT$1, CT$2 = "Mixed"), 0.5*CT94, 0)</f>
        <v>0</v>
      </c>
      <c r="CT94" s="5">
        <f>IF('Athletes - Gold'!CT94+'Athletes - Silver'!CT94+'Athletes - Bronze'!CT94 &gt; 0, 'Athletes - Gold'!CT94*'Medal values'!$B$1+'Athletes - Silver'!CT94*'Medal values'!$B$2+'Athletes - Bronze'!CT94*'Medal values'!$B$3, "") + IF(AND(CT$1 = CS$1, CS$2 = "Mixed"), 0.5*CS94, 0) + IF(AND(CT$1 = CU$1, CU$2 = "Mixed"), 0.5*CU94, 0)</f>
        <v>3.000001</v>
      </c>
      <c r="CU94" s="5">
        <f>IF('Athletes - Gold'!CU94+'Athletes - Silver'!CU94+'Athletes - Bronze'!CU94 &gt; 0, 'Athletes - Gold'!CU94*'Medal values'!$B$1+'Athletes - Silver'!CU94*'Medal values'!$B$2+'Athletes - Bronze'!CU94*'Medal values'!$B$3, "") + IF(AND(CU$1 = CT$1, CT$2 = "Mixed"), 0.5*CT94, 0) + IF(AND(CU$1 = CV$1, CV$2 = "Mixed"), 0.5*CV94, 0)</f>
        <v>10.002001</v>
      </c>
      <c r="CV94" s="5">
        <f>IF('Athletes - Gold'!CV94+'Athletes - Silver'!CV94+'Athletes - Bronze'!CV94 &gt; 0, 'Athletes - Gold'!CV94*'Medal values'!$B$1+'Athletes - Silver'!CV94*'Medal values'!$B$2+'Athletes - Bronze'!CV94*'Medal values'!$B$3, "") + IF(AND(CV$1 = CU$1, CU$2 = "Mixed"), 0.5*CU94, 0) + IF(AND(CV$1 = CW$1, CW$2 = "Mixed"), 0.5*CW94, 0)</f>
        <v>5.001</v>
      </c>
      <c r="CW94" s="5">
        <f t="shared" ref="CW94:CX94" si="93">SUMIF($B$2:$CV$2,CW$2, $B94:$CV94)</f>
        <v>156.029027</v>
      </c>
      <c r="CX94" s="5">
        <f t="shared" si="93"/>
        <v>264.045045</v>
      </c>
      <c r="CY94" s="5">
        <f t="shared" si="3"/>
        <v>420.074072</v>
      </c>
    </row>
    <row r="95">
      <c r="A95" s="5" t="str">
        <f>Countries!A93</f>
        <v>UZB</v>
      </c>
      <c r="B95" s="5">
        <f>IF('Athletes - Gold'!B95+'Athletes - Silver'!B95+'Athletes - Bronze'!B95 &gt; 0, 'Athletes - Gold'!B95*'Medal values'!$B$1+'Athletes - Silver'!B95*'Medal values'!$B$2+'Athletes - Bronze'!B95*'Medal values'!$B$3, "") + IF(AND(B$1 = A$1, A$2 = "Mixed"), 0.5*A95, 0) + IF(AND(B$1 = C$1, C$2 = "Mixed"), 0.5*C95, 0)</f>
        <v>0</v>
      </c>
      <c r="C95" s="5">
        <f>IF('Athletes - Gold'!C95+'Athletes - Silver'!C95+'Athletes - Bronze'!C95 &gt; 0, 'Athletes - Gold'!C95*'Medal values'!$B$1+'Athletes - Silver'!C95*'Medal values'!$B$2+'Athletes - Bronze'!C95*'Medal values'!$B$3, "") + IF(AND(C$1 = B$1, B$2 = "Mixed"), 0.5*B95, 0) + IF(AND(C$1 = D$1, D$2 = "Mixed"), 0.5*D95, 0)</f>
        <v>0</v>
      </c>
      <c r="D95" s="5">
        <f>IF('Athletes - Gold'!D95+'Athletes - Silver'!D95+'Athletes - Bronze'!D95 &gt; 0, 'Athletes - Gold'!D95*'Medal values'!$B$1+'Athletes - Silver'!D95*'Medal values'!$B$2+'Athletes - Bronze'!D95*'Medal values'!$B$3, "") + IF(AND(D$1 = C$1, C$2 = "Mixed"), 0.5*C95, 0) + IF(AND(D$1 = E$1, E$2 = "Mixed"), 0.5*E95, 0)</f>
        <v>0</v>
      </c>
      <c r="E95" s="5">
        <f>IF('Athletes - Gold'!E95+'Athletes - Silver'!E95+'Athletes - Bronze'!E95 &gt; 0, 'Athletes - Gold'!E95*'Medal values'!$B$1+'Athletes - Silver'!E95*'Medal values'!$B$2+'Athletes - Bronze'!E95*'Medal values'!$B$3, "") + IF(AND(E$1 = D$1, D$2 = "Mixed"), 0.5*D95, 0) + IF(AND(E$1 = F$1, F$2 = "Mixed"), 0.5*F95, 0)</f>
        <v>0</v>
      </c>
      <c r="F95" s="5">
        <f>IF('Athletes - Gold'!F95+'Athletes - Silver'!F95+'Athletes - Bronze'!F95 &gt; 0, 'Athletes - Gold'!F95*'Medal values'!$B$1+'Athletes - Silver'!F95*'Medal values'!$B$2+'Athletes - Bronze'!F95*'Medal values'!$B$3, "") + IF(AND(F$1 = E$1, E$2 = "Mixed"), 0.5*E95, 0) + IF(AND(F$1 = G$1, G$2 = "Mixed"), 0.5*G95, 0)</f>
        <v>0</v>
      </c>
      <c r="G95" s="5">
        <f>IF('Athletes - Gold'!G95+'Athletes - Silver'!G95+'Athletes - Bronze'!G95 &gt; 0, 'Athletes - Gold'!G95*'Medal values'!$B$1+'Athletes - Silver'!G95*'Medal values'!$B$2+'Athletes - Bronze'!G95*'Medal values'!$B$3, "") + IF(AND(G$1 = F$1, F$2 = "Mixed"), 0.5*F95, 0) + IF(AND(G$1 = H$1, H$2 = "Mixed"), 0.5*H95, 0)</f>
        <v>0</v>
      </c>
      <c r="H95" s="5">
        <f>IF('Athletes - Gold'!H95+'Athletes - Silver'!H95+'Athletes - Bronze'!H95 &gt; 0, 'Athletes - Gold'!H95*'Medal values'!$B$1+'Athletes - Silver'!H95*'Medal values'!$B$2+'Athletes - Bronze'!H95*'Medal values'!$B$3, "") + IF(AND(H$1 = G$1, G$2 = "Mixed"), 0.5*G95, 0) + IF(AND(H$1 = I$1, I$2 = "Mixed"), 0.5*I95, 0)</f>
        <v>0</v>
      </c>
      <c r="I95" s="5">
        <f>IF('Athletes - Gold'!I95+'Athletes - Silver'!I95+'Athletes - Bronze'!I95 &gt; 0, 'Athletes - Gold'!I95*'Medal values'!$B$1+'Athletes - Silver'!I95*'Medal values'!$B$2+'Athletes - Bronze'!I95*'Medal values'!$B$3, "") + IF(AND(I$1 = H$1, H$2 = "Mixed"), 0.5*H95, 0) + IF(AND(I$1 = J$1, J$2 = "Mixed"), 0.5*J95, 0)</f>
        <v>0</v>
      </c>
      <c r="J95" s="5">
        <f>IF('Athletes - Gold'!J95+'Athletes - Silver'!J95+'Athletes - Bronze'!J95 &gt; 0, 'Athletes - Gold'!J95*'Medal values'!$B$1+'Athletes - Silver'!J95*'Medal values'!$B$2+'Athletes - Bronze'!J95*'Medal values'!$B$3, "") + IF(AND(J$1 = I$1, I$2 = "Mixed"), 0.5*I95, 0) + IF(AND(J$1 = K$1, K$2 = "Mixed"), 0.5*K95, 0)</f>
        <v>0</v>
      </c>
      <c r="K95" s="5">
        <f>IF('Athletes - Gold'!K95+'Athletes - Silver'!K95+'Athletes - Bronze'!K95 &gt; 0, 'Athletes - Gold'!K95*'Medal values'!$B$1+'Athletes - Silver'!K95*'Medal values'!$B$2+'Athletes - Bronze'!K95*'Medal values'!$B$3, "") + IF(AND(K$1 = J$1, J$2 = "Mixed"), 0.5*J95, 0) + IF(AND(K$1 = L$1, L$2 = "Mixed"), 0.5*L95, 0)</f>
        <v>0</v>
      </c>
      <c r="L95" s="5">
        <f>IF('Athletes - Gold'!L95+'Athletes - Silver'!L95+'Athletes - Bronze'!L95 &gt; 0, 'Athletes - Gold'!L95*'Medal values'!$B$1+'Athletes - Silver'!L95*'Medal values'!$B$2+'Athletes - Bronze'!L95*'Medal values'!$B$3, "") + IF(AND(L$1 = K$1, K$2 = "Mixed"), 0.5*K95, 0) + IF(AND(L$1 = M$1, M$2 = "Mixed"), 0.5*M95, 0)</f>
        <v>0</v>
      </c>
      <c r="M95" s="5">
        <f>IF('Athletes - Gold'!M95+'Athletes - Silver'!M95+'Athletes - Bronze'!M95 &gt; 0, 'Athletes - Gold'!M95*'Medal values'!$B$1+'Athletes - Silver'!M95*'Medal values'!$B$2+'Athletes - Bronze'!M95*'Medal values'!$B$3, "") + IF(AND(M$1 = L$1, L$2 = "Mixed"), 0.5*L95, 0) + IF(AND(M$1 = N$1, N$2 = "Mixed"), 0.5*N95, 0)</f>
        <v>0</v>
      </c>
      <c r="N95" s="5">
        <f>IF('Athletes - Gold'!N95+'Athletes - Silver'!N95+'Athletes - Bronze'!N95 &gt; 0, 'Athletes - Gold'!N95*'Medal values'!$B$1+'Athletes - Silver'!N95*'Medal values'!$B$2+'Athletes - Bronze'!N95*'Medal values'!$B$3, "") + IF(AND(N$1 = M$1, M$2 = "Mixed"), 0.5*M95, 0) + IF(AND(N$1 = O$1, O$2 = "Mixed"), 0.5*O95, 0)</f>
        <v>0</v>
      </c>
      <c r="O95" s="5">
        <f>IF('Athletes - Gold'!O95+'Athletes - Silver'!O95+'Athletes - Bronze'!O95 &gt; 0, 'Athletes - Gold'!O95*'Medal values'!$B$1+'Athletes - Silver'!O95*'Medal values'!$B$2+'Athletes - Bronze'!O95*'Medal values'!$B$3, "") + IF(AND(O$1 = N$1, N$2 = "Mixed"), 0.5*N95, 0) + IF(AND(O$1 = P$1, P$2 = "Mixed"), 0.5*P95, 0)</f>
        <v>0</v>
      </c>
      <c r="P95" s="5">
        <f>IF('Athletes - Gold'!P95+'Athletes - Silver'!P95+'Athletes - Bronze'!P95 &gt; 0, 'Athletes - Gold'!P95*'Medal values'!$B$1+'Athletes - Silver'!P95*'Medal values'!$B$2+'Athletes - Bronze'!P95*'Medal values'!$B$3, "") + IF(AND(P$1 = O$1, O$2 = "Mixed"), 0.5*O95, 0) + IF(AND(P$1 = Q$1, Q$2 = "Mixed"), 0.5*Q95, 0)</f>
        <v>0</v>
      </c>
      <c r="Q95" s="5">
        <f>IF('Athletes - Gold'!Q95+'Athletes - Silver'!Q95+'Athletes - Bronze'!Q95 &gt; 0, 'Athletes - Gold'!Q95*'Medal values'!$B$1+'Athletes - Silver'!Q95*'Medal values'!$B$2+'Athletes - Bronze'!Q95*'Medal values'!$B$3, "") + IF(AND(Q$1 = P$1, P$2 = "Mixed"), 0.5*P95, 0) + IF(AND(Q$1 = R$1, R$2 = "Mixed"), 0.5*R95, 0)</f>
        <v>0</v>
      </c>
      <c r="R95" s="5">
        <f>IF('Athletes - Gold'!R95+'Athletes - Silver'!R95+'Athletes - Bronze'!R95 &gt; 0, 'Athletes - Gold'!R95*'Medal values'!$B$1+'Athletes - Silver'!R95*'Medal values'!$B$2+'Athletes - Bronze'!R95*'Medal values'!$B$3, "") + IF(AND(R$1 = Q$1, Q$2 = "Mixed"), 0.5*Q95, 0) + IF(AND(R$1 = S$1, S$2 = "Mixed"), 0.5*S95, 0)</f>
        <v>0</v>
      </c>
      <c r="S95" s="5">
        <f>IF('Athletes - Gold'!S95+'Athletes - Silver'!S95+'Athletes - Bronze'!S95 &gt; 0, 'Athletes - Gold'!S95*'Medal values'!$B$1+'Athletes - Silver'!S95*'Medal values'!$B$2+'Athletes - Bronze'!S95*'Medal values'!$B$3, "") + IF(AND(S$1 = R$1, R$2 = "Mixed"), 0.5*R95, 0) + IF(AND(S$1 = T$1, T$2 = "Mixed"), 0.5*T95, 0)</f>
        <v>0</v>
      </c>
      <c r="T95" s="5">
        <f>IF('Athletes - Gold'!T95+'Athletes - Silver'!T95+'Athletes - Bronze'!T95 &gt; 0, 'Athletes - Gold'!T95*'Medal values'!$B$1+'Athletes - Silver'!T95*'Medal values'!$B$2+'Athletes - Bronze'!T95*'Medal values'!$B$3, "") + IF(AND(T$1 = S$1, S$2 = "Mixed"), 0.5*S95, 0) + IF(AND(T$1 = U$1, U$2 = "Mixed"), 0.5*U95, 0)</f>
        <v>0</v>
      </c>
      <c r="U95" s="5">
        <f>IF('Athletes - Gold'!U95+'Athletes - Silver'!U95+'Athletes - Bronze'!U95 &gt; 0, 'Athletes - Gold'!U95*'Medal values'!$B$1+'Athletes - Silver'!U95*'Medal values'!$B$2+'Athletes - Bronze'!U95*'Medal values'!$B$3, "") + IF(AND(U$1 = T$1, T$2 = "Mixed"), 0.5*T95, 0) + IF(AND(U$1 = V$1, V$2 = "Mixed"), 0.5*V95, 0)</f>
        <v>0</v>
      </c>
      <c r="V95" s="5">
        <f>IF('Athletes - Gold'!V95+'Athletes - Silver'!V95+'Athletes - Bronze'!V95 &gt; 0, 'Athletes - Gold'!V95*'Medal values'!$B$1+'Athletes - Silver'!V95*'Medal values'!$B$2+'Athletes - Bronze'!V95*'Medal values'!$B$3, "") + IF(AND(V$1 = U$1, U$2 = "Mixed"), 0.5*U95, 0) + IF(AND(V$1 = W$1, W$2 = "Mixed"), 0.5*W95, 0)</f>
        <v>3.001</v>
      </c>
      <c r="W95" s="5">
        <f>IF('Athletes - Gold'!W95+'Athletes - Silver'!W95+'Athletes - Bronze'!W95 &gt; 0, 'Athletes - Gold'!W95*'Medal values'!$B$1+'Athletes - Silver'!W95*'Medal values'!$B$2+'Athletes - Bronze'!W95*'Medal values'!$B$3, "") + IF(AND(W$1 = V$1, V$2 = "Mixed"), 0.5*V95, 0) + IF(AND(W$1 = X$1, X$2 = "Mixed"), 0.5*X95, 0)</f>
        <v>0</v>
      </c>
      <c r="X95" s="5">
        <f>IF('Athletes - Gold'!X95+'Athletes - Silver'!X95+'Athletes - Bronze'!X95 &gt; 0, 'Athletes - Gold'!X95*'Medal values'!$B$1+'Athletes - Silver'!X95*'Medal values'!$B$2+'Athletes - Bronze'!X95*'Medal values'!$B$3, "") + IF(AND(X$1 = W$1, W$2 = "Mixed"), 0.5*W95, 0) + IF(AND(X$1 = Y$1, Y$2 = "Mixed"), 0.5*Y95, 0)</f>
        <v>0</v>
      </c>
      <c r="Y95" s="5">
        <f>IF('Athletes - Gold'!Y95+'Athletes - Silver'!Y95+'Athletes - Bronze'!Y95 &gt; 0, 'Athletes - Gold'!Y95*'Medal values'!$B$1+'Athletes - Silver'!Y95*'Medal values'!$B$2+'Athletes - Bronze'!Y95*'Medal values'!$B$3, "") + IF(AND(Y$1 = X$1, X$2 = "Mixed"), 0.5*X95, 0) + IF(AND(Y$1 = Z$1, Z$2 = "Mixed"), 0.5*Z95, 0)</f>
        <v>0</v>
      </c>
      <c r="Z95" s="5">
        <f>IF('Athletes - Gold'!Z95+'Athletes - Silver'!Z95+'Athletes - Bronze'!Z95 &gt; 0, 'Athletes - Gold'!Z95*'Medal values'!$B$1+'Athletes - Silver'!Z95*'Medal values'!$B$2+'Athletes - Bronze'!Z95*'Medal values'!$B$3, "") + IF(AND(Z$1 = Y$1, Y$2 = "Mixed"), 0.5*Y95, 0) + IF(AND(Z$1 = AA$1, AA$2 = "Mixed"), 0.5*AA95, 0)</f>
        <v>0</v>
      </c>
      <c r="AA95" s="5">
        <f>IF('Athletes - Gold'!AA95+'Athletes - Silver'!AA95+'Athletes - Bronze'!AA95 &gt; 0, 'Athletes - Gold'!AA95*'Medal values'!$B$1+'Athletes - Silver'!AA95*'Medal values'!$B$2+'Athletes - Bronze'!AA95*'Medal values'!$B$3, "") + IF(AND(AA$1 = Z$1, Z$2 = "Mixed"), 0.5*Z95, 0) + IF(AND(AA$1 = AB$1, AB$2 = "Mixed"), 0.5*AB95, 0)</f>
        <v>0</v>
      </c>
      <c r="AB95" s="5">
        <f>IF('Athletes - Gold'!AB95+'Athletes - Silver'!AB95+'Athletes - Bronze'!AB95 &gt; 0, 'Athletes - Gold'!AB95*'Medal values'!$B$1+'Athletes - Silver'!AB95*'Medal values'!$B$2+'Athletes - Bronze'!AB95*'Medal values'!$B$3, "") + IF(AND(AB$1 = AA$1, AA$2 = "Mixed"), 0.5*AA95, 0) + IF(AND(AB$1 = AC$1, AC$2 = "Mixed"), 0.5*AC95, 0)</f>
        <v>0</v>
      </c>
      <c r="AC95" s="5">
        <f>IF('Athletes - Gold'!AC95+'Athletes - Silver'!AC95+'Athletes - Bronze'!AC95 &gt; 0, 'Athletes - Gold'!AC95*'Medal values'!$B$1+'Athletes - Silver'!AC95*'Medal values'!$B$2+'Athletes - Bronze'!AC95*'Medal values'!$B$3, "") + IF(AND(AC$1 = AB$1, AB$2 = "Mixed"), 0.5*AB95, 0) + IF(AND(AC$1 = AD$1, AD$2 = "Mixed"), 0.5*AD95, 0)</f>
        <v>0</v>
      </c>
      <c r="AD95" s="5">
        <f>IF('Athletes - Gold'!AD95+'Athletes - Silver'!AD95+'Athletes - Bronze'!AD95 &gt; 0, 'Athletes - Gold'!AD95*'Medal values'!$B$1+'Athletes - Silver'!AD95*'Medal values'!$B$2+'Athletes - Bronze'!AD95*'Medal values'!$B$3, "") + IF(AND(AD$1 = AC$1, AC$2 = "Mixed"), 0.5*AC95, 0) + IF(AND(AD$1 = AE$1, AE$2 = "Mixed"), 0.5*AE95, 0)</f>
        <v>0</v>
      </c>
      <c r="AE95" s="5">
        <f>IF('Athletes - Gold'!AE95+'Athletes - Silver'!AE95+'Athletes - Bronze'!AE95 &gt; 0, 'Athletes - Gold'!AE95*'Medal values'!$B$1+'Athletes - Silver'!AE95*'Medal values'!$B$2+'Athletes - Bronze'!AE95*'Medal values'!$B$3, "") + IF(AND(AE$1 = AD$1, AD$2 = "Mixed"), 0.5*AD95, 0) + IF(AND(AE$1 = AF$1, AF$2 = "Mixed"), 0.5*AF95, 0)</f>
        <v>0</v>
      </c>
      <c r="AF95" s="5">
        <f>IF('Athletes - Gold'!AF95+'Athletes - Silver'!AF95+'Athletes - Bronze'!AF95 &gt; 0, 'Athletes - Gold'!AF95*'Medal values'!$B$1+'Athletes - Silver'!AF95*'Medal values'!$B$2+'Athletes - Bronze'!AF95*'Medal values'!$B$3, "") + IF(AND(AF$1 = AE$1, AE$2 = "Mixed"), 0.5*AE95, 0) + IF(AND(AF$1 = AG$1, AG$2 = "Mixed"), 0.5*AG95, 0)</f>
        <v>0</v>
      </c>
      <c r="AG95" s="5">
        <f>IF('Athletes - Gold'!AG95+'Athletes - Silver'!AG95+'Athletes - Bronze'!AG95 &gt; 0, 'Athletes - Gold'!AG95*'Medal values'!$B$1+'Athletes - Silver'!AG95*'Medal values'!$B$2+'Athletes - Bronze'!AG95*'Medal values'!$B$3, "") + IF(AND(AG$1 = AF$1, AF$2 = "Mixed"), 0.5*AF95, 0) + IF(AND(AG$1 = AH$1, AH$2 = "Mixed"), 0.5*AH95, 0)</f>
        <v>0</v>
      </c>
      <c r="AH95" s="5">
        <f>IF('Athletes - Gold'!AH95+'Athletes - Silver'!AH95+'Athletes - Bronze'!AH95 &gt; 0, 'Athletes - Gold'!AH95*'Medal values'!$B$1+'Athletes - Silver'!AH95*'Medal values'!$B$2+'Athletes - Bronze'!AH95*'Medal values'!$B$3, "") + IF(AND(AH$1 = AG$1, AG$2 = "Mixed"), 0.5*AG95, 0) + IF(AND(AH$1 = AI$1, AI$2 = "Mixed"), 0.5*AI95, 0)</f>
        <v>0</v>
      </c>
      <c r="AI95" s="5">
        <f>IF('Athletes - Gold'!AI95+'Athletes - Silver'!AI95+'Athletes - Bronze'!AI95 &gt; 0, 'Athletes - Gold'!AI95*'Medal values'!$B$1+'Athletes - Silver'!AI95*'Medal values'!$B$2+'Athletes - Bronze'!AI95*'Medal values'!$B$3, "") + IF(AND(AI$1 = AH$1, AH$2 = "Mixed"), 0.5*AH95, 0) + IF(AND(AI$1 = AJ$1, AJ$2 = "Mixed"), 0.5*AJ95, 0)</f>
        <v>0</v>
      </c>
      <c r="AJ95" s="5">
        <f>IF('Athletes - Gold'!AJ95+'Athletes - Silver'!AJ95+'Athletes - Bronze'!AJ95 &gt; 0, 'Athletes - Gold'!AJ95*'Medal values'!$B$1+'Athletes - Silver'!AJ95*'Medal values'!$B$2+'Athletes - Bronze'!AJ95*'Medal values'!$B$3, "") + IF(AND(AJ$1 = AI$1, AI$2 = "Mixed"), 0.5*AI95, 0) + IF(AND(AJ$1 = AK$1, AK$2 = "Mixed"), 0.5*AK95, 0)</f>
        <v>0</v>
      </c>
      <c r="AK95" s="5">
        <f>IF('Athletes - Gold'!AK95+'Athletes - Silver'!AK95+'Athletes - Bronze'!AK95 &gt; 0, 'Athletes - Gold'!AK95*'Medal values'!$B$1+'Athletes - Silver'!AK95*'Medal values'!$B$2+'Athletes - Bronze'!AK95*'Medal values'!$B$3, "") + IF(AND(AK$1 = AJ$1, AJ$2 = "Mixed"), 0.5*AJ95, 0) + IF(AND(AK$1 = AL$1, AL$2 = "Mixed"), 0.5*AL95, 0)</f>
        <v>0</v>
      </c>
      <c r="AL95" s="5">
        <f>IF('Athletes - Gold'!AL95+'Athletes - Silver'!AL95+'Athletes - Bronze'!AL95 &gt; 0, 'Athletes - Gold'!AL95*'Medal values'!$B$1+'Athletes - Silver'!AL95*'Medal values'!$B$2+'Athletes - Bronze'!AL95*'Medal values'!$B$3, "") + IF(AND(AL$1 = AK$1, AK$2 = "Mixed"), 0.5*AK95, 0) + IF(AND(AL$1 = AM$1, AM$2 = "Mixed"), 0.5*AM95, 0)</f>
        <v>0</v>
      </c>
      <c r="AM95" s="5">
        <f>IF('Athletes - Gold'!AM95+'Athletes - Silver'!AM95+'Athletes - Bronze'!AM95 &gt; 0, 'Athletes - Gold'!AM95*'Medal values'!$B$1+'Athletes - Silver'!AM95*'Medal values'!$B$2+'Athletes - Bronze'!AM95*'Medal values'!$B$3, "") + IF(AND(AM$1 = AL$1, AL$2 = "Mixed"), 0.5*AL95, 0) + IF(AND(AM$1 = AN$1, AN$2 = "Mixed"), 0.5*AN95, 0)</f>
        <v>0</v>
      </c>
      <c r="AN95" s="5">
        <f>IF('Athletes - Gold'!AN95+'Athletes - Silver'!AN95+'Athletes - Bronze'!AN95 &gt; 0, 'Athletes - Gold'!AN95*'Medal values'!$B$1+'Athletes - Silver'!AN95*'Medal values'!$B$2+'Athletes - Bronze'!AN95*'Medal values'!$B$3, "") + IF(AND(AN$1 = AM$1, AM$2 = "Mixed"), 0.5*AM95, 0) + IF(AND(AN$1 = AO$1, AO$2 = "Mixed"), 0.5*AO95, 0)</f>
        <v>0</v>
      </c>
      <c r="AO95" s="5">
        <f>IF('Athletes - Gold'!AO95+'Athletes - Silver'!AO95+'Athletes - Bronze'!AO95 &gt; 0, 'Athletes - Gold'!AO95*'Medal values'!$B$1+'Athletes - Silver'!AO95*'Medal values'!$B$2+'Athletes - Bronze'!AO95*'Medal values'!$B$3, "") + IF(AND(AO$1 = AN$1, AN$2 = "Mixed"), 0.5*AN95, 0) + IF(AND(AO$1 = AP$1, AP$2 = "Mixed"), 0.5*AP95, 0)</f>
        <v>0</v>
      </c>
      <c r="AP95" s="5">
        <f>IF('Athletes - Gold'!AP95+'Athletes - Silver'!AP95+'Athletes - Bronze'!AP95 &gt; 0, 'Athletes - Gold'!AP95*'Medal values'!$B$1+'Athletes - Silver'!AP95*'Medal values'!$B$2+'Athletes - Bronze'!AP95*'Medal values'!$B$3, "") + IF(AND(AP$1 = AO$1, AO$2 = "Mixed"), 0.5*AO95, 0) + IF(AND(AP$1 = AQ$1, AQ$2 = "Mixed"), 0.5*AQ95, 0)</f>
        <v>0</v>
      </c>
      <c r="AQ95" s="5">
        <f>IF('Athletes - Gold'!AQ95+'Athletes - Silver'!AQ95+'Athletes - Bronze'!AQ95 &gt; 0, 'Athletes - Gold'!AQ95*'Medal values'!$B$1+'Athletes - Silver'!AQ95*'Medal values'!$B$2+'Athletes - Bronze'!AQ95*'Medal values'!$B$3, "") + IF(AND(AQ$1 = AP$1, AP$2 = "Mixed"), 0.5*AP95, 0) + IF(AND(AQ$1 = AR$1, AR$2 = "Mixed"), 0.5*AR95, 0)</f>
        <v>0</v>
      </c>
      <c r="AR95" s="5">
        <f>IF('Athletes - Gold'!AR95+'Athletes - Silver'!AR95+'Athletes - Bronze'!AR95 &gt; 0, 'Athletes - Gold'!AR95*'Medal values'!$B$1+'Athletes - Silver'!AR95*'Medal values'!$B$2+'Athletes - Bronze'!AR95*'Medal values'!$B$3, "") + IF(AND(AR$1 = AQ$1, AQ$2 = "Mixed"), 0.5*AQ95, 0) + IF(AND(AR$1 = AS$1, AS$2 = "Mixed"), 0.5*AS95, 0)</f>
        <v>0</v>
      </c>
      <c r="AS95" s="5">
        <f>IF('Athletes - Gold'!AS95+'Athletes - Silver'!AS95+'Athletes - Bronze'!AS95 &gt; 0, 'Athletes - Gold'!AS95*'Medal values'!$B$1+'Athletes - Silver'!AS95*'Medal values'!$B$2+'Athletes - Bronze'!AS95*'Medal values'!$B$3, "") + IF(AND(AS$1 = AR$1, AR$2 = "Mixed"), 0.5*AR95, 0) + IF(AND(AS$1 = AT$1, AT$2 = "Mixed"), 0.5*AT95, 0)</f>
        <v>0</v>
      </c>
      <c r="AT95" s="5">
        <f>IF('Athletes - Gold'!AT95+'Athletes - Silver'!AT95+'Athletes - Bronze'!AT95 &gt; 0, 'Athletes - Gold'!AT95*'Medal values'!$B$1+'Athletes - Silver'!AT95*'Medal values'!$B$2+'Athletes - Bronze'!AT95*'Medal values'!$B$3, "") + IF(AND(AT$1 = AS$1, AS$2 = "Mixed"), 0.5*AS95, 0) + IF(AND(AT$1 = AU$1, AU$2 = "Mixed"), 0.5*AU95, 0)</f>
        <v>0</v>
      </c>
      <c r="AU95" s="5">
        <f>IF('Athletes - Gold'!AU95+'Athletes - Silver'!AU95+'Athletes - Bronze'!AU95 &gt; 0, 'Athletes - Gold'!AU95*'Medal values'!$B$1+'Athletes - Silver'!AU95*'Medal values'!$B$2+'Athletes - Bronze'!AU95*'Medal values'!$B$3, "") + IF(AND(AU$1 = AT$1, AT$2 = "Mixed"), 0.5*AT95, 0) + IF(AND(AU$1 = AV$1, AV$2 = "Mixed"), 0.5*AV95, 0)</f>
        <v>0</v>
      </c>
      <c r="AV95" s="5">
        <f>IF('Athletes - Gold'!AV95+'Athletes - Silver'!AV95+'Athletes - Bronze'!AV95 &gt; 0, 'Athletes - Gold'!AV95*'Medal values'!$B$1+'Athletes - Silver'!AV95*'Medal values'!$B$2+'Athletes - Bronze'!AV95*'Medal values'!$B$3, "") + IF(AND(AV$1 = AU$1, AU$2 = "Mixed"), 0.5*AU95, 0) + IF(AND(AV$1 = AW$1, AW$2 = "Mixed"), 0.5*AW95, 0)</f>
        <v>0</v>
      </c>
      <c r="AW95" s="5">
        <f>IF('Athletes - Gold'!AW95+'Athletes - Silver'!AW95+'Athletes - Bronze'!AW95 &gt; 0, 'Athletes - Gold'!AW95*'Medal values'!$B$1+'Athletes - Silver'!AW95*'Medal values'!$B$2+'Athletes - Bronze'!AW95*'Medal values'!$B$3, "") + IF(AND(AW$1 = AV$1, AV$2 = "Mixed"), 0.5*AV95, 0) + IF(AND(AW$1 = AX$1, AX$2 = "Mixed"), 0.5*AX95, 0)</f>
        <v>0</v>
      </c>
      <c r="AX95" s="5">
        <f>IF('Athletes - Gold'!AX95+'Athletes - Silver'!AX95+'Athletes - Bronze'!AX95 &gt; 0, 'Athletes - Gold'!AX95*'Medal values'!$B$1+'Athletes - Silver'!AX95*'Medal values'!$B$2+'Athletes - Bronze'!AX95*'Medal values'!$B$3, "") + IF(AND(AX$1 = AW$1, AW$2 = "Mixed"), 0.5*AW95, 0) + IF(AND(AX$1 = AY$1, AY$2 = "Mixed"), 0.5*AY95, 0)</f>
        <v>0</v>
      </c>
      <c r="AY95" s="5">
        <f>IF('Athletes - Gold'!AY95+'Athletes - Silver'!AY95+'Athletes - Bronze'!AY95 &gt; 0, 'Athletes - Gold'!AY95*'Medal values'!$B$1+'Athletes - Silver'!AY95*'Medal values'!$B$2+'Athletes - Bronze'!AY95*'Medal values'!$B$3, "") + IF(AND(AY$1 = AX$1, AX$2 = "Mixed"), 0.5*AX95, 0) + IF(AND(AY$1 = AZ$1, AZ$2 = "Mixed"), 0.5*AZ95, 0)</f>
        <v>1</v>
      </c>
      <c r="AZ95" s="5">
        <f>IF('Athletes - Gold'!AZ95+'Athletes - Silver'!AZ95+'Athletes - Bronze'!AZ95 &gt; 0, 'Athletes - Gold'!AZ95*'Medal values'!$B$1+'Athletes - Silver'!AZ95*'Medal values'!$B$2+'Athletes - Bronze'!AZ95*'Medal values'!$B$3, "") + IF(AND(AZ$1 = AY$1, AY$2 = "Mixed"), 0.5*AY95, 0) + IF(AND(AZ$1 = BA$1, BA$2 = "Mixed"), 0.5*BA95, 0)</f>
        <v>0</v>
      </c>
      <c r="BA95" s="5">
        <f>IF('Athletes - Gold'!BA95+'Athletes - Silver'!BA95+'Athletes - Bronze'!BA95 &gt; 0, 'Athletes - Gold'!BA95*'Medal values'!$B$1+'Athletes - Silver'!BA95*'Medal values'!$B$2+'Athletes - Bronze'!BA95*'Medal values'!$B$3, "") + IF(AND(BA$1 = AZ$1, AZ$2 = "Mixed"), 0.5*AZ95, 0) + IF(AND(BA$1 = BB$1, BB$2 = "Mixed"), 0.5*BB95, 0)</f>
        <v>0</v>
      </c>
      <c r="BB95" s="5">
        <f>IF('Athletes - Gold'!BB95+'Athletes - Silver'!BB95+'Athletes - Bronze'!BB95 &gt; 0, 'Athletes - Gold'!BB95*'Medal values'!$B$1+'Athletes - Silver'!BB95*'Medal values'!$B$2+'Athletes - Bronze'!BB95*'Medal values'!$B$3, "") + IF(AND(BB$1 = BA$1, BA$2 = "Mixed"), 0.5*BA95, 0) + IF(AND(BB$1 = BC$1, BC$2 = "Mixed"), 0.5*BC95, 0)</f>
        <v>0</v>
      </c>
      <c r="BC95" s="5">
        <f>IF('Athletes - Gold'!BC95+'Athletes - Silver'!BC95+'Athletes - Bronze'!BC95 &gt; 0, 'Athletes - Gold'!BC95*'Medal values'!$B$1+'Athletes - Silver'!BC95*'Medal values'!$B$2+'Athletes - Bronze'!BC95*'Medal values'!$B$3, "") + IF(AND(BC$1 = BB$1, BB$2 = "Mixed"), 0.5*BB95, 0) + IF(AND(BC$1 = BD$1, BD$2 = "Mixed"), 0.5*BD95, 0)</f>
        <v>0</v>
      </c>
      <c r="BD95" s="5">
        <f>IF('Athletes - Gold'!BD95+'Athletes - Silver'!BD95+'Athletes - Bronze'!BD95 &gt; 0, 'Athletes - Gold'!BD95*'Medal values'!$B$1+'Athletes - Silver'!BD95*'Medal values'!$B$2+'Athletes - Bronze'!BD95*'Medal values'!$B$3, "") + IF(AND(BD$1 = BC$1, BC$2 = "Mixed"), 0.5*BC95, 0) + IF(AND(BD$1 = BE$1, BE$2 = "Mixed"), 0.5*BE95, 0)</f>
        <v>0</v>
      </c>
      <c r="BE95" s="5">
        <f>IF('Athletes - Gold'!BE95+'Athletes - Silver'!BE95+'Athletes - Bronze'!BE95 &gt; 0, 'Athletes - Gold'!BE95*'Medal values'!$B$1+'Athletes - Silver'!BE95*'Medal values'!$B$2+'Athletes - Bronze'!BE95*'Medal values'!$B$3, "") + IF(AND(BE$1 = BD$1, BD$2 = "Mixed"), 0.5*BD95, 0) + IF(AND(BE$1 = BF$1, BF$2 = "Mixed"), 0.5*BF95, 0)</f>
        <v>0</v>
      </c>
      <c r="BF95" s="5">
        <f>IF('Athletes - Gold'!BF95+'Athletes - Silver'!BF95+'Athletes - Bronze'!BF95 &gt; 0, 'Athletes - Gold'!BF95*'Medal values'!$B$1+'Athletes - Silver'!BF95*'Medal values'!$B$2+'Athletes - Bronze'!BF95*'Medal values'!$B$3, "") + IF(AND(BF$1 = BE$1, BE$2 = "Mixed"), 0.5*BE95, 0) + IF(AND(BF$1 = BG$1, BG$2 = "Mixed"), 0.5*BG95, 0)</f>
        <v>0</v>
      </c>
      <c r="BG95" s="5">
        <f>IF('Athletes - Gold'!BG95+'Athletes - Silver'!BG95+'Athletes - Bronze'!BG95 &gt; 0, 'Athletes - Gold'!BG95*'Medal values'!$B$1+'Athletes - Silver'!BG95*'Medal values'!$B$2+'Athletes - Bronze'!BG95*'Medal values'!$B$3, "") + IF(AND(BG$1 = BF$1, BF$2 = "Mixed"), 0.5*BF95, 0) + IF(AND(BG$1 = BH$1, BH$2 = "Mixed"), 0.5*BH95, 0)</f>
        <v>0</v>
      </c>
      <c r="BH95" s="5">
        <f>IF('Athletes - Gold'!BH95+'Athletes - Silver'!BH95+'Athletes - Bronze'!BH95 &gt; 0, 'Athletes - Gold'!BH95*'Medal values'!$B$1+'Athletes - Silver'!BH95*'Medal values'!$B$2+'Athletes - Bronze'!BH95*'Medal values'!$B$3, "") + IF(AND(BH$1 = BG$1, BG$2 = "Mixed"), 0.5*BG95, 0) + IF(AND(BH$1 = BI$1, BI$2 = "Mixed"), 0.5*BI95, 0)</f>
        <v>0</v>
      </c>
      <c r="BI95" s="5">
        <f>IF('Athletes - Gold'!BI95+'Athletes - Silver'!BI95+'Athletes - Bronze'!BI95 &gt; 0, 'Athletes - Gold'!BI95*'Medal values'!$B$1+'Athletes - Silver'!BI95*'Medal values'!$B$2+'Athletes - Bronze'!BI95*'Medal values'!$B$3, "") + IF(AND(BI$1 = BH$1, BH$2 = "Mixed"), 0.5*BH95, 0) + IF(AND(BI$1 = BJ$1, BJ$2 = "Mixed"), 0.5*BJ95, 0)</f>
        <v>0</v>
      </c>
      <c r="BJ95" s="5">
        <f>IF('Athletes - Gold'!BJ95+'Athletes - Silver'!BJ95+'Athletes - Bronze'!BJ95 &gt; 0, 'Athletes - Gold'!BJ95*'Medal values'!$B$1+'Athletes - Silver'!BJ95*'Medal values'!$B$2+'Athletes - Bronze'!BJ95*'Medal values'!$B$3, "") + IF(AND(BJ$1 = BI$1, BI$2 = "Mixed"), 0.5*BI95, 0) + IF(AND(BJ$1 = BK$1, BK$2 = "Mixed"), 0.5*BK95, 0)</f>
        <v>0</v>
      </c>
      <c r="BK95" s="5">
        <f>IF('Athletes - Gold'!BK95+'Athletes - Silver'!BK95+'Athletes - Bronze'!BK95 &gt; 0, 'Athletes - Gold'!BK95*'Medal values'!$B$1+'Athletes - Silver'!BK95*'Medal values'!$B$2+'Athletes - Bronze'!BK95*'Medal values'!$B$3, "") + IF(AND(BK$1 = BJ$1, BJ$2 = "Mixed"), 0.5*BJ95, 0) + IF(AND(BK$1 = BL$1, BL$2 = "Mixed"), 0.5*BL95, 0)</f>
        <v>0</v>
      </c>
      <c r="BL95" s="5">
        <f>IF('Athletes - Gold'!BL95+'Athletes - Silver'!BL95+'Athletes - Bronze'!BL95 &gt; 0, 'Athletes - Gold'!BL95*'Medal values'!$B$1+'Athletes - Silver'!BL95*'Medal values'!$B$2+'Athletes - Bronze'!BL95*'Medal values'!$B$3, "") + IF(AND(BL$1 = BK$1, BK$2 = "Mixed"), 0.5*BK95, 0) + IF(AND(BL$1 = BM$1, BM$2 = "Mixed"), 0.5*BM95, 0)</f>
        <v>0</v>
      </c>
      <c r="BM95" s="5">
        <f>IF('Athletes - Gold'!BM95+'Athletes - Silver'!BM95+'Athletes - Bronze'!BM95 &gt; 0, 'Athletes - Gold'!BM95*'Medal values'!$B$1+'Athletes - Silver'!BM95*'Medal values'!$B$2+'Athletes - Bronze'!BM95*'Medal values'!$B$3, "") + IF(AND(BM$1 = BL$1, BL$2 = "Mixed"), 0.5*BL95, 0) + IF(AND(BM$1 = BN$1, BN$2 = "Mixed"), 0.5*BN95, 0)</f>
        <v>0</v>
      </c>
      <c r="BN95" s="5">
        <f>IF('Athletes - Gold'!BN95+'Athletes - Silver'!BN95+'Athletes - Bronze'!BN95 &gt; 0, 'Athletes - Gold'!BN95*'Medal values'!$B$1+'Athletes - Silver'!BN95*'Medal values'!$B$2+'Athletes - Bronze'!BN95*'Medal values'!$B$3, "") + IF(AND(BN$1 = BM$1, BM$2 = "Mixed"), 0.5*BM95, 0) + IF(AND(BN$1 = BO$1, BO$2 = "Mixed"), 0.5*BO95, 0)</f>
        <v>0</v>
      </c>
      <c r="BO95" s="5">
        <f>IF('Athletes - Gold'!BO95+'Athletes - Silver'!BO95+'Athletes - Bronze'!BO95 &gt; 0, 'Athletes - Gold'!BO95*'Medal values'!$B$1+'Athletes - Silver'!BO95*'Medal values'!$B$2+'Athletes - Bronze'!BO95*'Medal values'!$B$3, "") + IF(AND(BO$1 = BN$1, BN$2 = "Mixed"), 0.5*BN95, 0) + IF(AND(BO$1 = BP$1, BP$2 = "Mixed"), 0.5*BP95, 0)</f>
        <v>0</v>
      </c>
      <c r="BP95" s="5">
        <f>IF('Athletes - Gold'!BP95+'Athletes - Silver'!BP95+'Athletes - Bronze'!BP95 &gt; 0, 'Athletes - Gold'!BP95*'Medal values'!$B$1+'Athletes - Silver'!BP95*'Medal values'!$B$2+'Athletes - Bronze'!BP95*'Medal values'!$B$3, "") + IF(AND(BP$1 = BO$1, BO$2 = "Mixed"), 0.5*BO95, 0) + IF(AND(BP$1 = BQ$1, BQ$2 = "Mixed"), 0.5*BQ95, 0)</f>
        <v>0</v>
      </c>
      <c r="BQ95" s="5">
        <f>IF('Athletes - Gold'!BQ95+'Athletes - Silver'!BQ95+'Athletes - Bronze'!BQ95 &gt; 0, 'Athletes - Gold'!BQ95*'Medal values'!$B$1+'Athletes - Silver'!BQ95*'Medal values'!$B$2+'Athletes - Bronze'!BQ95*'Medal values'!$B$3, "") + IF(AND(BQ$1 = BP$1, BP$2 = "Mixed"), 0.5*BP95, 0) + IF(AND(BQ$1 = BR$1, BR$2 = "Mixed"), 0.5*BR95, 0)</f>
        <v>0</v>
      </c>
      <c r="BR95" s="5">
        <f>IF('Athletes - Gold'!BR95+'Athletes - Silver'!BR95+'Athletes - Bronze'!BR95 &gt; 0, 'Athletes - Gold'!BR95*'Medal values'!$B$1+'Athletes - Silver'!BR95*'Medal values'!$B$2+'Athletes - Bronze'!BR95*'Medal values'!$B$3, "") + IF(AND(BR$1 = BQ$1, BQ$2 = "Mixed"), 0.5*BQ95, 0) + IF(AND(BR$1 = BS$1, BS$2 = "Mixed"), 0.5*BS95, 0)</f>
        <v>0</v>
      </c>
      <c r="BS95" s="5">
        <f>IF('Athletes - Gold'!BS95+'Athletes - Silver'!BS95+'Athletes - Bronze'!BS95 &gt; 0, 'Athletes - Gold'!BS95*'Medal values'!$B$1+'Athletes - Silver'!BS95*'Medal values'!$B$2+'Athletes - Bronze'!BS95*'Medal values'!$B$3, "") + IF(AND(BS$1 = BR$1, BR$2 = "Mixed"), 0.5*BR95, 0) + IF(AND(BS$1 = BT$1, BT$2 = "Mixed"), 0.5*BT95, 0)</f>
        <v>0</v>
      </c>
      <c r="BT95" s="5">
        <f>IF('Athletes - Gold'!BT95+'Athletes - Silver'!BT95+'Athletes - Bronze'!BT95 &gt; 0, 'Athletes - Gold'!BT95*'Medal values'!$B$1+'Athletes - Silver'!BT95*'Medal values'!$B$2+'Athletes - Bronze'!BT95*'Medal values'!$B$3, "") + IF(AND(BT$1 = BS$1, BS$2 = "Mixed"), 0.5*BS95, 0) + IF(AND(BT$1 = BU$1, BU$2 = "Mixed"), 0.5*BU95, 0)</f>
        <v>0</v>
      </c>
      <c r="BU95" s="5">
        <f>IF('Athletes - Gold'!BU95+'Athletes - Silver'!BU95+'Athletes - Bronze'!BU95 &gt; 0, 'Athletes - Gold'!BU95*'Medal values'!$B$1+'Athletes - Silver'!BU95*'Medal values'!$B$2+'Athletes - Bronze'!BU95*'Medal values'!$B$3, "") + IF(AND(BU$1 = BT$1, BT$2 = "Mixed"), 0.5*BT95, 0) + IF(AND(BU$1 = BV$1, BV$2 = "Mixed"), 0.5*BV95, 0)</f>
        <v>0</v>
      </c>
      <c r="BV95" s="5">
        <f>IF('Athletes - Gold'!BV95+'Athletes - Silver'!BV95+'Athletes - Bronze'!BV95 &gt; 0, 'Athletes - Gold'!BV95*'Medal values'!$B$1+'Athletes - Silver'!BV95*'Medal values'!$B$2+'Athletes - Bronze'!BV95*'Medal values'!$B$3, "") + IF(AND(BV$1 = BU$1, BU$2 = "Mixed"), 0.5*BU95, 0) + IF(AND(BV$1 = BW$1, BW$2 = "Mixed"), 0.5*BW95, 0)</f>
        <v>0</v>
      </c>
      <c r="BW95" s="5">
        <f>IF('Athletes - Gold'!BW95+'Athletes - Silver'!BW95+'Athletes - Bronze'!BW95 &gt; 0, 'Athletes - Gold'!BW95*'Medal values'!$B$1+'Athletes - Silver'!BW95*'Medal values'!$B$2+'Athletes - Bronze'!BW95*'Medal values'!$B$3, "") + IF(AND(BW$1 = BV$1, BV$2 = "Mixed"), 0.5*BV95, 0) + IF(AND(BW$1 = BX$1, BX$2 = "Mixed"), 0.5*BX95, 0)</f>
        <v>0</v>
      </c>
      <c r="BX95" s="5">
        <f>IF('Athletes - Gold'!BX95+'Athletes - Silver'!BX95+'Athletes - Bronze'!BX95 &gt; 0, 'Athletes - Gold'!BX95*'Medal values'!$B$1+'Athletes - Silver'!BX95*'Medal values'!$B$2+'Athletes - Bronze'!BX95*'Medal values'!$B$3, "") + IF(AND(BX$1 = BW$1, BW$2 = "Mixed"), 0.5*BW95, 0) + IF(AND(BX$1 = BY$1, BY$2 = "Mixed"), 0.5*BY95, 0)</f>
        <v>0</v>
      </c>
      <c r="BY95" s="5">
        <f>IF('Athletes - Gold'!BY95+'Athletes - Silver'!BY95+'Athletes - Bronze'!BY95 &gt; 0, 'Athletes - Gold'!BY95*'Medal values'!$B$1+'Athletes - Silver'!BY95*'Medal values'!$B$2+'Athletes - Bronze'!BY95*'Medal values'!$B$3, "") + IF(AND(BY$1 = BX$1, BX$2 = "Mixed"), 0.5*BX95, 0) + IF(AND(BY$1 = BZ$1, BZ$2 = "Mixed"), 0.5*BZ95, 0)</f>
        <v>0</v>
      </c>
      <c r="BZ95" s="5">
        <f>IF('Athletes - Gold'!BZ95+'Athletes - Silver'!BZ95+'Athletes - Bronze'!BZ95 &gt; 0, 'Athletes - Gold'!BZ95*'Medal values'!$B$1+'Athletes - Silver'!BZ95*'Medal values'!$B$2+'Athletes - Bronze'!BZ95*'Medal values'!$B$3, "") + IF(AND(BZ$1 = BY$1, BY$2 = "Mixed"), 0.5*BY95, 0) + IF(AND(BZ$1 = CA$1, CA$2 = "Mixed"), 0.5*CA95, 0)</f>
        <v>0</v>
      </c>
      <c r="CA95" s="5">
        <f>IF('Athletes - Gold'!CA95+'Athletes - Silver'!CA95+'Athletes - Bronze'!CA95 &gt; 0, 'Athletes - Gold'!CA95*'Medal values'!$B$1+'Athletes - Silver'!CA95*'Medal values'!$B$2+'Athletes - Bronze'!CA95*'Medal values'!$B$3, "") + IF(AND(CA$1 = BZ$1, BZ$2 = "Mixed"), 0.5*BZ95, 0) + IF(AND(CA$1 = CB$1, CB$2 = "Mixed"), 0.5*CB95, 0)</f>
        <v>0</v>
      </c>
      <c r="CB95" s="5">
        <f>IF('Athletes - Gold'!CB95+'Athletes - Silver'!CB95+'Athletes - Bronze'!CB95 &gt; 0, 'Athletes - Gold'!CB95*'Medal values'!$B$1+'Athletes - Silver'!CB95*'Medal values'!$B$2+'Athletes - Bronze'!CB95*'Medal values'!$B$3, "") + IF(AND(CB$1 = CA$1, CA$2 = "Mixed"), 0.5*CA95, 0) + IF(AND(CB$1 = CC$1, CC$2 = "Mixed"), 0.5*CC95, 0)</f>
        <v>0</v>
      </c>
      <c r="CC95" s="5">
        <f>IF('Athletes - Gold'!CC95+'Athletes - Silver'!CC95+'Athletes - Bronze'!CC95 &gt; 0, 'Athletes - Gold'!CC95*'Medal values'!$B$1+'Athletes - Silver'!CC95*'Medal values'!$B$2+'Athletes - Bronze'!CC95*'Medal values'!$B$3, "") + IF(AND(CC$1 = CB$1, CB$2 = "Mixed"), 0.5*CB95, 0) + IF(AND(CC$1 = CD$1, CD$2 = "Mixed"), 0.5*CD95, 0)</f>
        <v>0</v>
      </c>
      <c r="CD95" s="5">
        <f>IF('Athletes - Gold'!CD95+'Athletes - Silver'!CD95+'Athletes - Bronze'!CD95 &gt; 0, 'Athletes - Gold'!CD95*'Medal values'!$B$1+'Athletes - Silver'!CD95*'Medal values'!$B$2+'Athletes - Bronze'!CD95*'Medal values'!$B$3, "") + IF(AND(CD$1 = CC$1, CC$2 = "Mixed"), 0.5*CC95, 0) + IF(AND(CD$1 = CE$1, CE$2 = "Mixed"), 0.5*CE95, 0)</f>
        <v>0</v>
      </c>
      <c r="CE95" s="5">
        <f>IF('Athletes - Gold'!CE95+'Athletes - Silver'!CE95+'Athletes - Bronze'!CE95 &gt; 0, 'Athletes - Gold'!CE95*'Medal values'!$B$1+'Athletes - Silver'!CE95*'Medal values'!$B$2+'Athletes - Bronze'!CE95*'Medal values'!$B$3, "") + IF(AND(CE$1 = CD$1, CD$2 = "Mixed"), 0.5*CD95, 0) + IF(AND(CE$1 = CF$1, CF$2 = "Mixed"), 0.5*CF95, 0)</f>
        <v>3.001</v>
      </c>
      <c r="CF95" s="5">
        <f>IF('Athletes - Gold'!CF95+'Athletes - Silver'!CF95+'Athletes - Bronze'!CF95 &gt; 0, 'Athletes - Gold'!CF95*'Medal values'!$B$1+'Athletes - Silver'!CF95*'Medal values'!$B$2+'Athletes - Bronze'!CF95*'Medal values'!$B$3, "") + IF(AND(CF$1 = CE$1, CE$2 = "Mixed"), 0.5*CE95, 0) + IF(AND(CF$1 = CG$1, CG$2 = "Mixed"), 0.5*CG95, 0)</f>
        <v>0</v>
      </c>
      <c r="CG95" s="5">
        <f>IF('Athletes - Gold'!CG95+'Athletes - Silver'!CG95+'Athletes - Bronze'!CG95 &gt; 0, 'Athletes - Gold'!CG95*'Medal values'!$B$1+'Athletes - Silver'!CG95*'Medal values'!$B$2+'Athletes - Bronze'!CG95*'Medal values'!$B$3, "") + IF(AND(CG$1 = CF$1, CF$2 = "Mixed"), 0.5*CF95, 0) + IF(AND(CG$1 = CH$1, CH$2 = "Mixed"), 0.5*CH95, 0)</f>
        <v>0</v>
      </c>
      <c r="CH95" s="5">
        <f>IF('Athletes - Gold'!CH95+'Athletes - Silver'!CH95+'Athletes - Bronze'!CH95 &gt; 0, 'Athletes - Gold'!CH95*'Medal values'!$B$1+'Athletes - Silver'!CH95*'Medal values'!$B$2+'Athletes - Bronze'!CH95*'Medal values'!$B$3, "") + IF(AND(CH$1 = CG$1, CG$2 = "Mixed"), 0.5*CG95, 0) + IF(AND(CH$1 = CI$1, CI$2 = "Mixed"), 0.5*CI95, 0)</f>
        <v>0</v>
      </c>
      <c r="CI95" s="5">
        <f>IF('Athletes - Gold'!CI95+'Athletes - Silver'!CI95+'Athletes - Bronze'!CI95 &gt; 0, 'Athletes - Gold'!CI95*'Medal values'!$B$1+'Athletes - Silver'!CI95*'Medal values'!$B$2+'Athletes - Bronze'!CI95*'Medal values'!$B$3, "") + IF(AND(CI$1 = CH$1, CH$2 = "Mixed"), 0.5*CH95, 0) + IF(AND(CI$1 = CJ$1, CJ$2 = "Mixed"), 0.5*CJ95, 0)</f>
        <v>0</v>
      </c>
      <c r="CJ95" s="5">
        <f>IF('Athletes - Gold'!CJ95+'Athletes - Silver'!CJ95+'Athletes - Bronze'!CJ95 &gt; 0, 'Athletes - Gold'!CJ95*'Medal values'!$B$1+'Athletes - Silver'!CJ95*'Medal values'!$B$2+'Athletes - Bronze'!CJ95*'Medal values'!$B$3, "") + IF(AND(CJ$1 = CI$1, CI$2 = "Mixed"), 0.5*CI95, 0) + IF(AND(CJ$1 = CK$1, CK$2 = "Mixed"), 0.5*CK95, 0)</f>
        <v>0</v>
      </c>
      <c r="CK95" s="5">
        <f>IF('Athletes - Gold'!CK95+'Athletes - Silver'!CK95+'Athletes - Bronze'!CK95 &gt; 0, 'Athletes - Gold'!CK95*'Medal values'!$B$1+'Athletes - Silver'!CK95*'Medal values'!$B$2+'Athletes - Bronze'!CK95*'Medal values'!$B$3, "") + IF(AND(CK$1 = CJ$1, CJ$2 = "Mixed"), 0.5*CJ95, 0) + IF(AND(CK$1 = CL$1, CL$2 = "Mixed"), 0.5*CL95, 0)</f>
        <v>0</v>
      </c>
      <c r="CL95" s="5">
        <f>IF('Athletes - Gold'!CL95+'Athletes - Silver'!CL95+'Athletes - Bronze'!CL95 &gt; 0, 'Athletes - Gold'!CL95*'Medal values'!$B$1+'Athletes - Silver'!CL95*'Medal values'!$B$2+'Athletes - Bronze'!CL95*'Medal values'!$B$3, "") + IF(AND(CL$1 = CK$1, CK$2 = "Mixed"), 0.5*CK95, 0) + IF(AND(CL$1 = CM$1, CM$2 = "Mixed"), 0.5*CM95, 0)</f>
        <v>0</v>
      </c>
      <c r="CM95" s="5">
        <f>IF('Athletes - Gold'!CM95+'Athletes - Silver'!CM95+'Athletes - Bronze'!CM95 &gt; 0, 'Athletes - Gold'!CM95*'Medal values'!$B$1+'Athletes - Silver'!CM95*'Medal values'!$B$2+'Athletes - Bronze'!CM95*'Medal values'!$B$3, "") + IF(AND(CM$1 = CL$1, CL$2 = "Mixed"), 0.5*CL95, 0) + IF(AND(CM$1 = CN$1, CN$2 = "Mixed"), 0.5*CN95, 0)</f>
        <v>0</v>
      </c>
      <c r="CN95" s="5">
        <f>IF('Athletes - Gold'!CN95+'Athletes - Silver'!CN95+'Athletes - Bronze'!CN95 &gt; 0, 'Athletes - Gold'!CN95*'Medal values'!$B$1+'Athletes - Silver'!CN95*'Medal values'!$B$2+'Athletes - Bronze'!CN95*'Medal values'!$B$3, "") + IF(AND(CN$1 = CM$1, CM$2 = "Mixed"), 0.5*CM95, 0) + IF(AND(CN$1 = CO$1, CO$2 = "Mixed"), 0.5*CO95, 0)</f>
        <v>0</v>
      </c>
      <c r="CO95" s="5">
        <f>IF('Athletes - Gold'!CO95+'Athletes - Silver'!CO95+'Athletes - Bronze'!CO95 &gt; 0, 'Athletes - Gold'!CO95*'Medal values'!$B$1+'Athletes - Silver'!CO95*'Medal values'!$B$2+'Athletes - Bronze'!CO95*'Medal values'!$B$3, "") + IF(AND(CO$1 = CN$1, CN$2 = "Mixed"), 0.5*CN95, 0) + IF(AND(CO$1 = CP$1, CP$2 = "Mixed"), 0.5*CP95, 0)</f>
        <v>0</v>
      </c>
      <c r="CP95" s="5">
        <f>IF('Athletes - Gold'!CP95+'Athletes - Silver'!CP95+'Athletes - Bronze'!CP95 &gt; 0, 'Athletes - Gold'!CP95*'Medal values'!$B$1+'Athletes - Silver'!CP95*'Medal values'!$B$2+'Athletes - Bronze'!CP95*'Medal values'!$B$3, "") + IF(AND(CP$1 = CO$1, CO$2 = "Mixed"), 0.5*CO95, 0) + IF(AND(CP$1 = CQ$1, CQ$2 = "Mixed"), 0.5*CQ95, 0)</f>
        <v>0</v>
      </c>
      <c r="CQ95" s="5">
        <f>IF('Athletes - Gold'!CQ95+'Athletes - Silver'!CQ95+'Athletes - Bronze'!CQ95 &gt; 0, 'Athletes - Gold'!CQ95*'Medal values'!$B$1+'Athletes - Silver'!CQ95*'Medal values'!$B$2+'Athletes - Bronze'!CQ95*'Medal values'!$B$3, "") + IF(AND(CQ$1 = CP$1, CP$2 = "Mixed"), 0.5*CP95, 0) + IF(AND(CQ$1 = CR$1, CR$2 = "Mixed"), 0.5*CR95, 0)</f>
        <v>0</v>
      </c>
      <c r="CR95" s="5">
        <f>IF('Athletes - Gold'!CR95+'Athletes - Silver'!CR95+'Athletes - Bronze'!CR95 &gt; 0, 'Athletes - Gold'!CR95*'Medal values'!$B$1+'Athletes - Silver'!CR95*'Medal values'!$B$2+'Athletes - Bronze'!CR95*'Medal values'!$B$3, "") + IF(AND(CR$1 = CQ$1, CQ$2 = "Mixed"), 0.5*CQ95, 0) + IF(AND(CR$1 = CS$1, CS$2 = "Mixed"), 0.5*CS95, 0)</f>
        <v>0</v>
      </c>
      <c r="CS95" s="5">
        <f>IF('Athletes - Gold'!CS95+'Athletes - Silver'!CS95+'Athletes - Bronze'!CS95 &gt; 0, 'Athletes - Gold'!CS95*'Medal values'!$B$1+'Athletes - Silver'!CS95*'Medal values'!$B$2+'Athletes - Bronze'!CS95*'Medal values'!$B$3, "") + IF(AND(CS$1 = CR$1, CR$2 = "Mixed"), 0.5*CR95, 0) + IF(AND(CS$1 = CT$1, CT$2 = "Mixed"), 0.5*CT95, 0)</f>
        <v>3.001</v>
      </c>
      <c r="CT95" s="5">
        <f>IF('Athletes - Gold'!CT95+'Athletes - Silver'!CT95+'Athletes - Bronze'!CT95 &gt; 0, 'Athletes - Gold'!CT95*'Medal values'!$B$1+'Athletes - Silver'!CT95*'Medal values'!$B$2+'Athletes - Bronze'!CT95*'Medal values'!$B$3, "") + IF(AND(CT$1 = CS$1, CS$2 = "Mixed"), 0.5*CS95, 0) + IF(AND(CT$1 = CU$1, CU$2 = "Mixed"), 0.5*CU95, 0)</f>
        <v>0</v>
      </c>
      <c r="CU95" s="5">
        <f>IF('Athletes - Gold'!CU95+'Athletes - Silver'!CU95+'Athletes - Bronze'!CU95 &gt; 0, 'Athletes - Gold'!CU95*'Medal values'!$B$1+'Athletes - Silver'!CU95*'Medal values'!$B$2+'Athletes - Bronze'!CU95*'Medal values'!$B$3, "") + IF(AND(CU$1 = CT$1, CT$2 = "Mixed"), 0.5*CT95, 0) + IF(AND(CU$1 = CV$1, CV$2 = "Mixed"), 0.5*CV95, 0)</f>
        <v>1</v>
      </c>
      <c r="CV95" s="5">
        <f>IF('Athletes - Gold'!CV95+'Athletes - Silver'!CV95+'Athletes - Bronze'!CV95 &gt; 0, 'Athletes - Gold'!CV95*'Medal values'!$B$1+'Athletes - Silver'!CV95*'Medal values'!$B$2+'Athletes - Bronze'!CV95*'Medal values'!$B$3, "") + IF(AND(CV$1 = CU$1, CU$2 = "Mixed"), 0.5*CU95, 0) + IF(AND(CV$1 = CW$1, CW$2 = "Mixed"), 0.5*CW95, 0)</f>
        <v>0</v>
      </c>
      <c r="CW95" s="5">
        <f t="shared" ref="CW95:CX95" si="94">SUMIF($B$2:$CV$2,CW$2, $B95:$CV95)</f>
        <v>11.003</v>
      </c>
      <c r="CX95" s="5">
        <f t="shared" si="94"/>
        <v>0</v>
      </c>
      <c r="CY95" s="5">
        <f t="shared" si="3"/>
        <v>11.003</v>
      </c>
    </row>
    <row r="96">
      <c r="A96" s="5" t="str">
        <f>Countries!A94</f>
        <v>VEN</v>
      </c>
      <c r="B96" s="5">
        <f>IF('Athletes - Gold'!B96+'Athletes - Silver'!B96+'Athletes - Bronze'!B96 &gt; 0, 'Athletes - Gold'!B96*'Medal values'!$B$1+'Athletes - Silver'!B96*'Medal values'!$B$2+'Athletes - Bronze'!B96*'Medal values'!$B$3, "") + IF(AND(B$1 = A$1, A$2 = "Mixed"), 0.5*A96, 0) + IF(AND(B$1 = C$1, C$2 = "Mixed"), 0.5*C96, 0)</f>
        <v>0</v>
      </c>
      <c r="C96" s="5">
        <f>IF('Athletes - Gold'!C96+'Athletes - Silver'!C96+'Athletes - Bronze'!C96 &gt; 0, 'Athletes - Gold'!C96*'Medal values'!$B$1+'Athletes - Silver'!C96*'Medal values'!$B$2+'Athletes - Bronze'!C96*'Medal values'!$B$3, "") + IF(AND(C$1 = B$1, B$2 = "Mixed"), 0.5*B96, 0) + IF(AND(C$1 = D$1, D$2 = "Mixed"), 0.5*D96, 0)</f>
        <v>0</v>
      </c>
      <c r="D96" s="5">
        <f>IF('Athletes - Gold'!D96+'Athletes - Silver'!D96+'Athletes - Bronze'!D96 &gt; 0, 'Athletes - Gold'!D96*'Medal values'!$B$1+'Athletes - Silver'!D96*'Medal values'!$B$2+'Athletes - Bronze'!D96*'Medal values'!$B$3, "") + IF(AND(D$1 = C$1, C$2 = "Mixed"), 0.5*C96, 0) + IF(AND(D$1 = E$1, E$2 = "Mixed"), 0.5*E96, 0)</f>
        <v>0</v>
      </c>
      <c r="E96" s="5">
        <f>IF('Athletes - Gold'!E96+'Athletes - Silver'!E96+'Athletes - Bronze'!E96 &gt; 0, 'Athletes - Gold'!E96*'Medal values'!$B$1+'Athletes - Silver'!E96*'Medal values'!$B$2+'Athletes - Bronze'!E96*'Medal values'!$B$3, "") + IF(AND(E$1 = D$1, D$2 = "Mixed"), 0.5*D96, 0) + IF(AND(E$1 = F$1, F$2 = "Mixed"), 0.5*F96, 0)</f>
        <v>0</v>
      </c>
      <c r="F96" s="5">
        <f>IF('Athletes - Gold'!F96+'Athletes - Silver'!F96+'Athletes - Bronze'!F96 &gt; 0, 'Athletes - Gold'!F96*'Medal values'!$B$1+'Athletes - Silver'!F96*'Medal values'!$B$2+'Athletes - Bronze'!F96*'Medal values'!$B$3, "") + IF(AND(F$1 = E$1, E$2 = "Mixed"), 0.5*E96, 0) + IF(AND(F$1 = G$1, G$2 = "Mixed"), 0.5*G96, 0)</f>
        <v>0</v>
      </c>
      <c r="G96" s="5">
        <f>IF('Athletes - Gold'!G96+'Athletes - Silver'!G96+'Athletes - Bronze'!G96 &gt; 0, 'Athletes - Gold'!G96*'Medal values'!$B$1+'Athletes - Silver'!G96*'Medal values'!$B$2+'Athletes - Bronze'!G96*'Medal values'!$B$3, "") + IF(AND(G$1 = F$1, F$2 = "Mixed"), 0.5*F96, 0) + IF(AND(G$1 = H$1, H$2 = "Mixed"), 0.5*H96, 0)</f>
        <v>0</v>
      </c>
      <c r="H96" s="5">
        <f>IF('Athletes - Gold'!H96+'Athletes - Silver'!H96+'Athletes - Bronze'!H96 &gt; 0, 'Athletes - Gold'!H96*'Medal values'!$B$1+'Athletes - Silver'!H96*'Medal values'!$B$2+'Athletes - Bronze'!H96*'Medal values'!$B$3, "") + IF(AND(H$1 = G$1, G$2 = "Mixed"), 0.5*G96, 0) + IF(AND(H$1 = I$1, I$2 = "Mixed"), 0.5*I96, 0)</f>
        <v>0</v>
      </c>
      <c r="I96" s="5">
        <f>IF('Athletes - Gold'!I96+'Athletes - Silver'!I96+'Athletes - Bronze'!I96 &gt; 0, 'Athletes - Gold'!I96*'Medal values'!$B$1+'Athletes - Silver'!I96*'Medal values'!$B$2+'Athletes - Bronze'!I96*'Medal values'!$B$3, "") + IF(AND(I$1 = H$1, H$2 = "Mixed"), 0.5*H96, 0) + IF(AND(I$1 = J$1, J$2 = "Mixed"), 0.5*J96, 0)</f>
        <v>0</v>
      </c>
      <c r="J96" s="5">
        <f>IF('Athletes - Gold'!J96+'Athletes - Silver'!J96+'Athletes - Bronze'!J96 &gt; 0, 'Athletes - Gold'!J96*'Medal values'!$B$1+'Athletes - Silver'!J96*'Medal values'!$B$2+'Athletes - Bronze'!J96*'Medal values'!$B$3, "") + IF(AND(J$1 = I$1, I$2 = "Mixed"), 0.5*I96, 0) + IF(AND(J$1 = K$1, K$2 = "Mixed"), 0.5*K96, 0)</f>
        <v>0</v>
      </c>
      <c r="K96" s="5">
        <f>IF('Athletes - Gold'!K96+'Athletes - Silver'!K96+'Athletes - Bronze'!K96 &gt; 0, 'Athletes - Gold'!K96*'Medal values'!$B$1+'Athletes - Silver'!K96*'Medal values'!$B$2+'Athletes - Bronze'!K96*'Medal values'!$B$3, "") + IF(AND(K$1 = J$1, J$2 = "Mixed"), 0.5*J96, 0) + IF(AND(K$1 = L$1, L$2 = "Mixed"), 0.5*L96, 0)</f>
        <v>0</v>
      </c>
      <c r="L96" s="5">
        <f>IF('Athletes - Gold'!L96+'Athletes - Silver'!L96+'Athletes - Bronze'!L96 &gt; 0, 'Athletes - Gold'!L96*'Medal values'!$B$1+'Athletes - Silver'!L96*'Medal values'!$B$2+'Athletes - Bronze'!L96*'Medal values'!$B$3, "") + IF(AND(L$1 = K$1, K$2 = "Mixed"), 0.5*K96, 0) + IF(AND(L$1 = M$1, M$2 = "Mixed"), 0.5*M96, 0)</f>
        <v>3.001</v>
      </c>
      <c r="M96" s="5">
        <f>IF('Athletes - Gold'!M96+'Athletes - Silver'!M96+'Athletes - Bronze'!M96 &gt; 0, 'Athletes - Gold'!M96*'Medal values'!$B$1+'Athletes - Silver'!M96*'Medal values'!$B$2+'Athletes - Bronze'!M96*'Medal values'!$B$3, "") + IF(AND(M$1 = L$1, L$2 = "Mixed"), 0.5*L96, 0) + IF(AND(M$1 = N$1, N$2 = "Mixed"), 0.5*N96, 0)</f>
        <v>0</v>
      </c>
      <c r="N96" s="5">
        <f>IF('Athletes - Gold'!N96+'Athletes - Silver'!N96+'Athletes - Bronze'!N96 &gt; 0, 'Athletes - Gold'!N96*'Medal values'!$B$1+'Athletes - Silver'!N96*'Medal values'!$B$2+'Athletes - Bronze'!N96*'Medal values'!$B$3, "") + IF(AND(N$1 = M$1, M$2 = "Mixed"), 0.5*M96, 0) + IF(AND(N$1 = O$1, O$2 = "Mixed"), 0.5*O96, 0)</f>
        <v>0</v>
      </c>
      <c r="O96" s="5">
        <f>IF('Athletes - Gold'!O96+'Athletes - Silver'!O96+'Athletes - Bronze'!O96 &gt; 0, 'Athletes - Gold'!O96*'Medal values'!$B$1+'Athletes - Silver'!O96*'Medal values'!$B$2+'Athletes - Bronze'!O96*'Medal values'!$B$3, "") + IF(AND(O$1 = N$1, N$2 = "Mixed"), 0.5*N96, 0) + IF(AND(O$1 = P$1, P$2 = "Mixed"), 0.5*P96, 0)</f>
        <v>0</v>
      </c>
      <c r="P96" s="5">
        <f>IF('Athletes - Gold'!P96+'Athletes - Silver'!P96+'Athletes - Bronze'!P96 &gt; 0, 'Athletes - Gold'!P96*'Medal values'!$B$1+'Athletes - Silver'!P96*'Medal values'!$B$2+'Athletes - Bronze'!P96*'Medal values'!$B$3, "") + IF(AND(P$1 = O$1, O$2 = "Mixed"), 0.5*O96, 0) + IF(AND(P$1 = Q$1, Q$2 = "Mixed"), 0.5*Q96, 0)</f>
        <v>0</v>
      </c>
      <c r="Q96" s="5">
        <f>IF('Athletes - Gold'!Q96+'Athletes - Silver'!Q96+'Athletes - Bronze'!Q96 &gt; 0, 'Athletes - Gold'!Q96*'Medal values'!$B$1+'Athletes - Silver'!Q96*'Medal values'!$B$2+'Athletes - Bronze'!Q96*'Medal values'!$B$3, "") + IF(AND(Q$1 = P$1, P$2 = "Mixed"), 0.5*P96, 0) + IF(AND(Q$1 = R$1, R$2 = "Mixed"), 0.5*R96, 0)</f>
        <v>0</v>
      </c>
      <c r="R96" s="5">
        <f>IF('Athletes - Gold'!R96+'Athletes - Silver'!R96+'Athletes - Bronze'!R96 &gt; 0, 'Athletes - Gold'!R96*'Medal values'!$B$1+'Athletes - Silver'!R96*'Medal values'!$B$2+'Athletes - Bronze'!R96*'Medal values'!$B$3, "") + IF(AND(R$1 = Q$1, Q$2 = "Mixed"), 0.5*Q96, 0) + IF(AND(R$1 = S$1, S$2 = "Mixed"), 0.5*S96, 0)</f>
        <v>0</v>
      </c>
      <c r="S96" s="5">
        <f>IF('Athletes - Gold'!S96+'Athletes - Silver'!S96+'Athletes - Bronze'!S96 &gt; 0, 'Athletes - Gold'!S96*'Medal values'!$B$1+'Athletes - Silver'!S96*'Medal values'!$B$2+'Athletes - Bronze'!S96*'Medal values'!$B$3, "") + IF(AND(S$1 = R$1, R$2 = "Mixed"), 0.5*R96, 0) + IF(AND(S$1 = T$1, T$2 = "Mixed"), 0.5*T96, 0)</f>
        <v>0</v>
      </c>
      <c r="T96" s="5">
        <f>IF('Athletes - Gold'!T96+'Athletes - Silver'!T96+'Athletes - Bronze'!T96 &gt; 0, 'Athletes - Gold'!T96*'Medal values'!$B$1+'Athletes - Silver'!T96*'Medal values'!$B$2+'Athletes - Bronze'!T96*'Medal values'!$B$3, "") + IF(AND(T$1 = S$1, S$2 = "Mixed"), 0.5*S96, 0) + IF(AND(T$1 = U$1, U$2 = "Mixed"), 0.5*U96, 0)</f>
        <v>0</v>
      </c>
      <c r="U96" s="5">
        <f>IF('Athletes - Gold'!U96+'Athletes - Silver'!U96+'Athletes - Bronze'!U96 &gt; 0, 'Athletes - Gold'!U96*'Medal values'!$B$1+'Athletes - Silver'!U96*'Medal values'!$B$2+'Athletes - Bronze'!U96*'Medal values'!$B$3, "") + IF(AND(U$1 = T$1, T$2 = "Mixed"), 0.5*T96, 0) + IF(AND(U$1 = V$1, V$2 = "Mixed"), 0.5*V96, 0)</f>
        <v>0</v>
      </c>
      <c r="V96" s="5">
        <f>IF('Athletes - Gold'!V96+'Athletes - Silver'!V96+'Athletes - Bronze'!V96 &gt; 0, 'Athletes - Gold'!V96*'Medal values'!$B$1+'Athletes - Silver'!V96*'Medal values'!$B$2+'Athletes - Bronze'!V96*'Medal values'!$B$3, "") + IF(AND(V$1 = U$1, U$2 = "Mixed"), 0.5*U96, 0) + IF(AND(V$1 = W$1, W$2 = "Mixed"), 0.5*W96, 0)</f>
        <v>0</v>
      </c>
      <c r="W96" s="5">
        <f>IF('Athletes - Gold'!W96+'Athletes - Silver'!W96+'Athletes - Bronze'!W96 &gt; 0, 'Athletes - Gold'!W96*'Medal values'!$B$1+'Athletes - Silver'!W96*'Medal values'!$B$2+'Athletes - Bronze'!W96*'Medal values'!$B$3, "") + IF(AND(W$1 = V$1, V$2 = "Mixed"), 0.5*V96, 0) + IF(AND(W$1 = X$1, X$2 = "Mixed"), 0.5*X96, 0)</f>
        <v>0</v>
      </c>
      <c r="X96" s="5">
        <f>IF('Athletes - Gold'!X96+'Athletes - Silver'!X96+'Athletes - Bronze'!X96 &gt; 0, 'Athletes - Gold'!X96*'Medal values'!$B$1+'Athletes - Silver'!X96*'Medal values'!$B$2+'Athletes - Bronze'!X96*'Medal values'!$B$3, "") + IF(AND(X$1 = W$1, W$2 = "Mixed"), 0.5*W96, 0) + IF(AND(X$1 = Y$1, Y$2 = "Mixed"), 0.5*Y96, 0)</f>
        <v>0</v>
      </c>
      <c r="Y96" s="5">
        <f>IF('Athletes - Gold'!Y96+'Athletes - Silver'!Y96+'Athletes - Bronze'!Y96 &gt; 0, 'Athletes - Gold'!Y96*'Medal values'!$B$1+'Athletes - Silver'!Y96*'Medal values'!$B$2+'Athletes - Bronze'!Y96*'Medal values'!$B$3, "") + IF(AND(Y$1 = X$1, X$2 = "Mixed"), 0.5*X96, 0) + IF(AND(Y$1 = Z$1, Z$2 = "Mixed"), 0.5*Z96, 0)</f>
        <v>0</v>
      </c>
      <c r="Z96" s="5">
        <f>IF('Athletes - Gold'!Z96+'Athletes - Silver'!Z96+'Athletes - Bronze'!Z96 &gt; 0, 'Athletes - Gold'!Z96*'Medal values'!$B$1+'Athletes - Silver'!Z96*'Medal values'!$B$2+'Athletes - Bronze'!Z96*'Medal values'!$B$3, "") + IF(AND(Z$1 = Y$1, Y$2 = "Mixed"), 0.5*Y96, 0) + IF(AND(Z$1 = AA$1, AA$2 = "Mixed"), 0.5*AA96, 0)</f>
        <v>0</v>
      </c>
      <c r="AA96" s="5">
        <f>IF('Athletes - Gold'!AA96+'Athletes - Silver'!AA96+'Athletes - Bronze'!AA96 &gt; 0, 'Athletes - Gold'!AA96*'Medal values'!$B$1+'Athletes - Silver'!AA96*'Medal values'!$B$2+'Athletes - Bronze'!AA96*'Medal values'!$B$3, "") + IF(AND(AA$1 = Z$1, Z$2 = "Mixed"), 0.5*Z96, 0) + IF(AND(AA$1 = AB$1, AB$2 = "Mixed"), 0.5*AB96, 0)</f>
        <v>0</v>
      </c>
      <c r="AB96" s="5">
        <f>IF('Athletes - Gold'!AB96+'Athletes - Silver'!AB96+'Athletes - Bronze'!AB96 &gt; 0, 'Athletes - Gold'!AB96*'Medal values'!$B$1+'Athletes - Silver'!AB96*'Medal values'!$B$2+'Athletes - Bronze'!AB96*'Medal values'!$B$3, "") + IF(AND(AB$1 = AA$1, AA$2 = "Mixed"), 0.5*AA96, 0) + IF(AND(AB$1 = AC$1, AC$2 = "Mixed"), 0.5*AC96, 0)</f>
        <v>2.000001</v>
      </c>
      <c r="AC96" s="5">
        <f>IF('Athletes - Gold'!AC96+'Athletes - Silver'!AC96+'Athletes - Bronze'!AC96 &gt; 0, 'Athletes - Gold'!AC96*'Medal values'!$B$1+'Athletes - Silver'!AC96*'Medal values'!$B$2+'Athletes - Bronze'!AC96*'Medal values'!$B$3, "") + IF(AND(AC$1 = AB$1, AB$2 = "Mixed"), 0.5*AB96, 0) + IF(AND(AC$1 = AD$1, AD$2 = "Mixed"), 0.5*AD96, 0)</f>
        <v>0</v>
      </c>
      <c r="AD96" s="5">
        <f>IF('Athletes - Gold'!AD96+'Athletes - Silver'!AD96+'Athletes - Bronze'!AD96 &gt; 0, 'Athletes - Gold'!AD96*'Medal values'!$B$1+'Athletes - Silver'!AD96*'Medal values'!$B$2+'Athletes - Bronze'!AD96*'Medal values'!$B$3, "") + IF(AND(AD$1 = AC$1, AC$2 = "Mixed"), 0.5*AC96, 0) + IF(AND(AD$1 = AE$1, AE$2 = "Mixed"), 0.5*AE96, 0)</f>
        <v>0</v>
      </c>
      <c r="AE96" s="5">
        <f>IF('Athletes - Gold'!AE96+'Athletes - Silver'!AE96+'Athletes - Bronze'!AE96 &gt; 0, 'Athletes - Gold'!AE96*'Medal values'!$B$1+'Athletes - Silver'!AE96*'Medal values'!$B$2+'Athletes - Bronze'!AE96*'Medal values'!$B$3, "") + IF(AND(AE$1 = AD$1, AD$2 = "Mixed"), 0.5*AD96, 0) + IF(AND(AE$1 = AF$1, AF$2 = "Mixed"), 0.5*AF96, 0)</f>
        <v>0</v>
      </c>
      <c r="AF96" s="5">
        <f>IF('Athletes - Gold'!AF96+'Athletes - Silver'!AF96+'Athletes - Bronze'!AF96 &gt; 0, 'Athletes - Gold'!AF96*'Medal values'!$B$1+'Athletes - Silver'!AF96*'Medal values'!$B$2+'Athletes - Bronze'!AF96*'Medal values'!$B$3, "") + IF(AND(AF$1 = AE$1, AE$2 = "Mixed"), 0.5*AE96, 0) + IF(AND(AF$1 = AG$1, AG$2 = "Mixed"), 0.5*AG96, 0)</f>
        <v>0</v>
      </c>
      <c r="AG96" s="5">
        <f>IF('Athletes - Gold'!AG96+'Athletes - Silver'!AG96+'Athletes - Bronze'!AG96 &gt; 0, 'Athletes - Gold'!AG96*'Medal values'!$B$1+'Athletes - Silver'!AG96*'Medal values'!$B$2+'Athletes - Bronze'!AG96*'Medal values'!$B$3, "") + IF(AND(AG$1 = AF$1, AF$2 = "Mixed"), 0.5*AF96, 0) + IF(AND(AG$1 = AH$1, AH$2 = "Mixed"), 0.5*AH96, 0)</f>
        <v>0</v>
      </c>
      <c r="AH96" s="5">
        <f>IF('Athletes - Gold'!AH96+'Athletes - Silver'!AH96+'Athletes - Bronze'!AH96 &gt; 0, 'Athletes - Gold'!AH96*'Medal values'!$B$1+'Athletes - Silver'!AH96*'Medal values'!$B$2+'Athletes - Bronze'!AH96*'Medal values'!$B$3, "") + IF(AND(AH$1 = AG$1, AG$2 = "Mixed"), 0.5*AG96, 0) + IF(AND(AH$1 = AI$1, AI$2 = "Mixed"), 0.5*AI96, 0)</f>
        <v>0</v>
      </c>
      <c r="AI96" s="5">
        <f>IF('Athletes - Gold'!AI96+'Athletes - Silver'!AI96+'Athletes - Bronze'!AI96 &gt; 0, 'Athletes - Gold'!AI96*'Medal values'!$B$1+'Athletes - Silver'!AI96*'Medal values'!$B$2+'Athletes - Bronze'!AI96*'Medal values'!$B$3, "") + IF(AND(AI$1 = AH$1, AH$2 = "Mixed"), 0.5*AH96, 0) + IF(AND(AI$1 = AJ$1, AJ$2 = "Mixed"), 0.5*AJ96, 0)</f>
        <v>0</v>
      </c>
      <c r="AJ96" s="5">
        <f>IF('Athletes - Gold'!AJ96+'Athletes - Silver'!AJ96+'Athletes - Bronze'!AJ96 &gt; 0, 'Athletes - Gold'!AJ96*'Medal values'!$B$1+'Athletes - Silver'!AJ96*'Medal values'!$B$2+'Athletes - Bronze'!AJ96*'Medal values'!$B$3, "") + IF(AND(AJ$1 = AI$1, AI$2 = "Mixed"), 0.5*AI96, 0) + IF(AND(AJ$1 = AK$1, AK$2 = "Mixed"), 0.5*AK96, 0)</f>
        <v>0</v>
      </c>
      <c r="AK96" s="5">
        <f>IF('Athletes - Gold'!AK96+'Athletes - Silver'!AK96+'Athletes - Bronze'!AK96 &gt; 0, 'Athletes - Gold'!AK96*'Medal values'!$B$1+'Athletes - Silver'!AK96*'Medal values'!$B$2+'Athletes - Bronze'!AK96*'Medal values'!$B$3, "") + IF(AND(AK$1 = AJ$1, AJ$2 = "Mixed"), 0.5*AJ96, 0) + IF(AND(AK$1 = AL$1, AL$2 = "Mixed"), 0.5*AL96, 0)</f>
        <v>0</v>
      </c>
      <c r="AL96" s="5">
        <f>IF('Athletes - Gold'!AL96+'Athletes - Silver'!AL96+'Athletes - Bronze'!AL96 &gt; 0, 'Athletes - Gold'!AL96*'Medal values'!$B$1+'Athletes - Silver'!AL96*'Medal values'!$B$2+'Athletes - Bronze'!AL96*'Medal values'!$B$3, "") + IF(AND(AL$1 = AK$1, AK$2 = "Mixed"), 0.5*AK96, 0) + IF(AND(AL$1 = AM$1, AM$2 = "Mixed"), 0.5*AM96, 0)</f>
        <v>0</v>
      </c>
      <c r="AM96" s="5">
        <f>IF('Athletes - Gold'!AM96+'Athletes - Silver'!AM96+'Athletes - Bronze'!AM96 &gt; 0, 'Athletes - Gold'!AM96*'Medal values'!$B$1+'Athletes - Silver'!AM96*'Medal values'!$B$2+'Athletes - Bronze'!AM96*'Medal values'!$B$3, "") + IF(AND(AM$1 = AL$1, AL$2 = "Mixed"), 0.5*AL96, 0) + IF(AND(AM$1 = AN$1, AN$2 = "Mixed"), 0.5*AN96, 0)</f>
        <v>0</v>
      </c>
      <c r="AN96" s="5">
        <f>IF('Athletes - Gold'!AN96+'Athletes - Silver'!AN96+'Athletes - Bronze'!AN96 &gt; 0, 'Athletes - Gold'!AN96*'Medal values'!$B$1+'Athletes - Silver'!AN96*'Medal values'!$B$2+'Athletes - Bronze'!AN96*'Medal values'!$B$3, "") + IF(AND(AN$1 = AM$1, AM$2 = "Mixed"), 0.5*AM96, 0) + IF(AND(AN$1 = AO$1, AO$2 = "Mixed"), 0.5*AO96, 0)</f>
        <v>0</v>
      </c>
      <c r="AO96" s="5">
        <f>IF('Athletes - Gold'!AO96+'Athletes - Silver'!AO96+'Athletes - Bronze'!AO96 &gt; 0, 'Athletes - Gold'!AO96*'Medal values'!$B$1+'Athletes - Silver'!AO96*'Medal values'!$B$2+'Athletes - Bronze'!AO96*'Medal values'!$B$3, "") + IF(AND(AO$1 = AN$1, AN$2 = "Mixed"), 0.5*AN96, 0) + IF(AND(AO$1 = AP$1, AP$2 = "Mixed"), 0.5*AP96, 0)</f>
        <v>0</v>
      </c>
      <c r="AP96" s="5">
        <f>IF('Athletes - Gold'!AP96+'Athletes - Silver'!AP96+'Athletes - Bronze'!AP96 &gt; 0, 'Athletes - Gold'!AP96*'Medal values'!$B$1+'Athletes - Silver'!AP96*'Medal values'!$B$2+'Athletes - Bronze'!AP96*'Medal values'!$B$3, "") + IF(AND(AP$1 = AO$1, AO$2 = "Mixed"), 0.5*AO96, 0) + IF(AND(AP$1 = AQ$1, AQ$2 = "Mixed"), 0.5*AQ96, 0)</f>
        <v>0</v>
      </c>
      <c r="AQ96" s="5">
        <f>IF('Athletes - Gold'!AQ96+'Athletes - Silver'!AQ96+'Athletes - Bronze'!AQ96 &gt; 0, 'Athletes - Gold'!AQ96*'Medal values'!$B$1+'Athletes - Silver'!AQ96*'Medal values'!$B$2+'Athletes - Bronze'!AQ96*'Medal values'!$B$3, "") + IF(AND(AQ$1 = AP$1, AP$2 = "Mixed"), 0.5*AP96, 0) + IF(AND(AQ$1 = AR$1, AR$2 = "Mixed"), 0.5*AR96, 0)</f>
        <v>0</v>
      </c>
      <c r="AR96" s="5">
        <f>IF('Athletes - Gold'!AR96+'Athletes - Silver'!AR96+'Athletes - Bronze'!AR96 &gt; 0, 'Athletes - Gold'!AR96*'Medal values'!$B$1+'Athletes - Silver'!AR96*'Medal values'!$B$2+'Athletes - Bronze'!AR96*'Medal values'!$B$3, "") + IF(AND(AR$1 = AQ$1, AQ$2 = "Mixed"), 0.5*AQ96, 0) + IF(AND(AR$1 = AS$1, AS$2 = "Mixed"), 0.5*AS96, 0)</f>
        <v>0</v>
      </c>
      <c r="AS96" s="5">
        <f>IF('Athletes - Gold'!AS96+'Athletes - Silver'!AS96+'Athletes - Bronze'!AS96 &gt; 0, 'Athletes - Gold'!AS96*'Medal values'!$B$1+'Athletes - Silver'!AS96*'Medal values'!$B$2+'Athletes - Bronze'!AS96*'Medal values'!$B$3, "") + IF(AND(AS$1 = AR$1, AR$2 = "Mixed"), 0.5*AR96, 0) + IF(AND(AS$1 = AT$1, AT$2 = "Mixed"), 0.5*AT96, 0)</f>
        <v>0</v>
      </c>
      <c r="AT96" s="5">
        <f>IF('Athletes - Gold'!AT96+'Athletes - Silver'!AT96+'Athletes - Bronze'!AT96 &gt; 0, 'Athletes - Gold'!AT96*'Medal values'!$B$1+'Athletes - Silver'!AT96*'Medal values'!$B$2+'Athletes - Bronze'!AT96*'Medal values'!$B$3, "") + IF(AND(AT$1 = AS$1, AS$2 = "Mixed"), 0.5*AS96, 0) + IF(AND(AT$1 = AU$1, AU$2 = "Mixed"), 0.5*AU96, 0)</f>
        <v>0</v>
      </c>
      <c r="AU96" s="5">
        <f>IF('Athletes - Gold'!AU96+'Athletes - Silver'!AU96+'Athletes - Bronze'!AU96 &gt; 0, 'Athletes - Gold'!AU96*'Medal values'!$B$1+'Athletes - Silver'!AU96*'Medal values'!$B$2+'Athletes - Bronze'!AU96*'Medal values'!$B$3, "") + IF(AND(AU$1 = AT$1, AT$2 = "Mixed"), 0.5*AT96, 0) + IF(AND(AU$1 = AV$1, AV$2 = "Mixed"), 0.5*AV96, 0)</f>
        <v>0</v>
      </c>
      <c r="AV96" s="5">
        <f>IF('Athletes - Gold'!AV96+'Athletes - Silver'!AV96+'Athletes - Bronze'!AV96 &gt; 0, 'Athletes - Gold'!AV96*'Medal values'!$B$1+'Athletes - Silver'!AV96*'Medal values'!$B$2+'Athletes - Bronze'!AV96*'Medal values'!$B$3, "") + IF(AND(AV$1 = AU$1, AU$2 = "Mixed"), 0.5*AU96, 0) + IF(AND(AV$1 = AW$1, AW$2 = "Mixed"), 0.5*AW96, 0)</f>
        <v>0</v>
      </c>
      <c r="AW96" s="5">
        <f>IF('Athletes - Gold'!AW96+'Athletes - Silver'!AW96+'Athletes - Bronze'!AW96 &gt; 0, 'Athletes - Gold'!AW96*'Medal values'!$B$1+'Athletes - Silver'!AW96*'Medal values'!$B$2+'Athletes - Bronze'!AW96*'Medal values'!$B$3, "") + IF(AND(AW$1 = AV$1, AV$2 = "Mixed"), 0.5*AV96, 0) + IF(AND(AW$1 = AX$1, AX$2 = "Mixed"), 0.5*AX96, 0)</f>
        <v>0</v>
      </c>
      <c r="AX96" s="5">
        <f>IF('Athletes - Gold'!AX96+'Athletes - Silver'!AX96+'Athletes - Bronze'!AX96 &gt; 0, 'Athletes - Gold'!AX96*'Medal values'!$B$1+'Athletes - Silver'!AX96*'Medal values'!$B$2+'Athletes - Bronze'!AX96*'Medal values'!$B$3, "") + IF(AND(AX$1 = AW$1, AW$2 = "Mixed"), 0.5*AW96, 0) + IF(AND(AX$1 = AY$1, AY$2 = "Mixed"), 0.5*AY96, 0)</f>
        <v>0</v>
      </c>
      <c r="AY96" s="5">
        <f>IF('Athletes - Gold'!AY96+'Athletes - Silver'!AY96+'Athletes - Bronze'!AY96 &gt; 0, 'Athletes - Gold'!AY96*'Medal values'!$B$1+'Athletes - Silver'!AY96*'Medal values'!$B$2+'Athletes - Bronze'!AY96*'Medal values'!$B$3, "") + IF(AND(AY$1 = AX$1, AX$2 = "Mixed"), 0.5*AX96, 0) + IF(AND(AY$1 = AZ$1, AZ$2 = "Mixed"), 0.5*AZ96, 0)</f>
        <v>0</v>
      </c>
      <c r="AZ96" s="5">
        <f>IF('Athletes - Gold'!AZ96+'Athletes - Silver'!AZ96+'Athletes - Bronze'!AZ96 &gt; 0, 'Athletes - Gold'!AZ96*'Medal values'!$B$1+'Athletes - Silver'!AZ96*'Medal values'!$B$2+'Athletes - Bronze'!AZ96*'Medal values'!$B$3, "") + IF(AND(AZ$1 = AY$1, AY$2 = "Mixed"), 0.5*AY96, 0) + IF(AND(AZ$1 = BA$1, BA$2 = "Mixed"), 0.5*BA96, 0)</f>
        <v>0</v>
      </c>
      <c r="BA96" s="5">
        <f>IF('Athletes - Gold'!BA96+'Athletes - Silver'!BA96+'Athletes - Bronze'!BA96 &gt; 0, 'Athletes - Gold'!BA96*'Medal values'!$B$1+'Athletes - Silver'!BA96*'Medal values'!$B$2+'Athletes - Bronze'!BA96*'Medal values'!$B$3, "") + IF(AND(BA$1 = AZ$1, AZ$2 = "Mixed"), 0.5*AZ96, 0) + IF(AND(BA$1 = BB$1, BB$2 = "Mixed"), 0.5*BB96, 0)</f>
        <v>0</v>
      </c>
      <c r="BB96" s="5">
        <f>IF('Athletes - Gold'!BB96+'Athletes - Silver'!BB96+'Athletes - Bronze'!BB96 &gt; 0, 'Athletes - Gold'!BB96*'Medal values'!$B$1+'Athletes - Silver'!BB96*'Medal values'!$B$2+'Athletes - Bronze'!BB96*'Medal values'!$B$3, "") + IF(AND(BB$1 = BA$1, BA$2 = "Mixed"), 0.5*BA96, 0) + IF(AND(BB$1 = BC$1, BC$2 = "Mixed"), 0.5*BC96, 0)</f>
        <v>0</v>
      </c>
      <c r="BC96" s="5">
        <f>IF('Athletes - Gold'!BC96+'Athletes - Silver'!BC96+'Athletes - Bronze'!BC96 &gt; 0, 'Athletes - Gold'!BC96*'Medal values'!$B$1+'Athletes - Silver'!BC96*'Medal values'!$B$2+'Athletes - Bronze'!BC96*'Medal values'!$B$3, "") + IF(AND(BC$1 = BB$1, BB$2 = "Mixed"), 0.5*BB96, 0) + IF(AND(BC$1 = BD$1, BD$2 = "Mixed"), 0.5*BD96, 0)</f>
        <v>0</v>
      </c>
      <c r="BD96" s="5">
        <f>IF('Athletes - Gold'!BD96+'Athletes - Silver'!BD96+'Athletes - Bronze'!BD96 &gt; 0, 'Athletes - Gold'!BD96*'Medal values'!$B$1+'Athletes - Silver'!BD96*'Medal values'!$B$2+'Athletes - Bronze'!BD96*'Medal values'!$B$3, "") + IF(AND(BD$1 = BC$1, BC$2 = "Mixed"), 0.5*BC96, 0) + IF(AND(BD$1 = BE$1, BE$2 = "Mixed"), 0.5*BE96, 0)</f>
        <v>0</v>
      </c>
      <c r="BE96" s="5">
        <f>IF('Athletes - Gold'!BE96+'Athletes - Silver'!BE96+'Athletes - Bronze'!BE96 &gt; 0, 'Athletes - Gold'!BE96*'Medal values'!$B$1+'Athletes - Silver'!BE96*'Medal values'!$B$2+'Athletes - Bronze'!BE96*'Medal values'!$B$3, "") + IF(AND(BE$1 = BD$1, BD$2 = "Mixed"), 0.5*BD96, 0) + IF(AND(BE$1 = BF$1, BF$2 = "Mixed"), 0.5*BF96, 0)</f>
        <v>0</v>
      </c>
      <c r="BF96" s="5">
        <f>IF('Athletes - Gold'!BF96+'Athletes - Silver'!BF96+'Athletes - Bronze'!BF96 &gt; 0, 'Athletes - Gold'!BF96*'Medal values'!$B$1+'Athletes - Silver'!BF96*'Medal values'!$B$2+'Athletes - Bronze'!BF96*'Medal values'!$B$3, "") + IF(AND(BF$1 = BE$1, BE$2 = "Mixed"), 0.5*BE96, 0) + IF(AND(BF$1 = BG$1, BG$2 = "Mixed"), 0.5*BG96, 0)</f>
        <v>0</v>
      </c>
      <c r="BG96" s="5">
        <f>IF('Athletes - Gold'!BG96+'Athletes - Silver'!BG96+'Athletes - Bronze'!BG96 &gt; 0, 'Athletes - Gold'!BG96*'Medal values'!$B$1+'Athletes - Silver'!BG96*'Medal values'!$B$2+'Athletes - Bronze'!BG96*'Medal values'!$B$3, "") + IF(AND(BG$1 = BF$1, BF$2 = "Mixed"), 0.5*BF96, 0) + IF(AND(BG$1 = BH$1, BH$2 = "Mixed"), 0.5*BH96, 0)</f>
        <v>0</v>
      </c>
      <c r="BH96" s="5">
        <f>IF('Athletes - Gold'!BH96+'Athletes - Silver'!BH96+'Athletes - Bronze'!BH96 &gt; 0, 'Athletes - Gold'!BH96*'Medal values'!$B$1+'Athletes - Silver'!BH96*'Medal values'!$B$2+'Athletes - Bronze'!BH96*'Medal values'!$B$3, "") + IF(AND(BH$1 = BG$1, BG$2 = "Mixed"), 0.5*BG96, 0) + IF(AND(BH$1 = BI$1, BI$2 = "Mixed"), 0.5*BI96, 0)</f>
        <v>0</v>
      </c>
      <c r="BI96" s="5">
        <f>IF('Athletes - Gold'!BI96+'Athletes - Silver'!BI96+'Athletes - Bronze'!BI96 &gt; 0, 'Athletes - Gold'!BI96*'Medal values'!$B$1+'Athletes - Silver'!BI96*'Medal values'!$B$2+'Athletes - Bronze'!BI96*'Medal values'!$B$3, "") + IF(AND(BI$1 = BH$1, BH$2 = "Mixed"), 0.5*BH96, 0) + IF(AND(BI$1 = BJ$1, BJ$2 = "Mixed"), 0.5*BJ96, 0)</f>
        <v>0</v>
      </c>
      <c r="BJ96" s="5">
        <f>IF('Athletes - Gold'!BJ96+'Athletes - Silver'!BJ96+'Athletes - Bronze'!BJ96 &gt; 0, 'Athletes - Gold'!BJ96*'Medal values'!$B$1+'Athletes - Silver'!BJ96*'Medal values'!$B$2+'Athletes - Bronze'!BJ96*'Medal values'!$B$3, "") + IF(AND(BJ$1 = BI$1, BI$2 = "Mixed"), 0.5*BI96, 0) + IF(AND(BJ$1 = BK$1, BK$2 = "Mixed"), 0.5*BK96, 0)</f>
        <v>0</v>
      </c>
      <c r="BK96" s="5">
        <f>IF('Athletes - Gold'!BK96+'Athletes - Silver'!BK96+'Athletes - Bronze'!BK96 &gt; 0, 'Athletes - Gold'!BK96*'Medal values'!$B$1+'Athletes - Silver'!BK96*'Medal values'!$B$2+'Athletes - Bronze'!BK96*'Medal values'!$B$3, "") + IF(AND(BK$1 = BJ$1, BJ$2 = "Mixed"), 0.5*BJ96, 0) + IF(AND(BK$1 = BL$1, BL$2 = "Mixed"), 0.5*BL96, 0)</f>
        <v>0</v>
      </c>
      <c r="BL96" s="5">
        <f>IF('Athletes - Gold'!BL96+'Athletes - Silver'!BL96+'Athletes - Bronze'!BL96 &gt; 0, 'Athletes - Gold'!BL96*'Medal values'!$B$1+'Athletes - Silver'!BL96*'Medal values'!$B$2+'Athletes - Bronze'!BL96*'Medal values'!$B$3, "") + IF(AND(BL$1 = BK$1, BK$2 = "Mixed"), 0.5*BK96, 0) + IF(AND(BL$1 = BM$1, BM$2 = "Mixed"), 0.5*BM96, 0)</f>
        <v>0</v>
      </c>
      <c r="BM96" s="5">
        <f>IF('Athletes - Gold'!BM96+'Athletes - Silver'!BM96+'Athletes - Bronze'!BM96 &gt; 0, 'Athletes - Gold'!BM96*'Medal values'!$B$1+'Athletes - Silver'!BM96*'Medal values'!$B$2+'Athletes - Bronze'!BM96*'Medal values'!$B$3, "") + IF(AND(BM$1 = BL$1, BL$2 = "Mixed"), 0.5*BL96, 0) + IF(AND(BM$1 = BN$1, BN$2 = "Mixed"), 0.5*BN96, 0)</f>
        <v>0</v>
      </c>
      <c r="BN96" s="5">
        <f>IF('Athletes - Gold'!BN96+'Athletes - Silver'!BN96+'Athletes - Bronze'!BN96 &gt; 0, 'Athletes - Gold'!BN96*'Medal values'!$B$1+'Athletes - Silver'!BN96*'Medal values'!$B$2+'Athletes - Bronze'!BN96*'Medal values'!$B$3, "") + IF(AND(BN$1 = BM$1, BM$2 = "Mixed"), 0.5*BM96, 0) + IF(AND(BN$1 = BO$1, BO$2 = "Mixed"), 0.5*BO96, 0)</f>
        <v>0</v>
      </c>
      <c r="BO96" s="5">
        <f>IF('Athletes - Gold'!BO96+'Athletes - Silver'!BO96+'Athletes - Bronze'!BO96 &gt; 0, 'Athletes - Gold'!BO96*'Medal values'!$B$1+'Athletes - Silver'!BO96*'Medal values'!$B$2+'Athletes - Bronze'!BO96*'Medal values'!$B$3, "") + IF(AND(BO$1 = BN$1, BN$2 = "Mixed"), 0.5*BN96, 0) + IF(AND(BO$1 = BP$1, BP$2 = "Mixed"), 0.5*BP96, 0)</f>
        <v>0</v>
      </c>
      <c r="BP96" s="5">
        <f>IF('Athletes - Gold'!BP96+'Athletes - Silver'!BP96+'Athletes - Bronze'!BP96 &gt; 0, 'Athletes - Gold'!BP96*'Medal values'!$B$1+'Athletes - Silver'!BP96*'Medal values'!$B$2+'Athletes - Bronze'!BP96*'Medal values'!$B$3, "") + IF(AND(BP$1 = BO$1, BO$2 = "Mixed"), 0.5*BO96, 0) + IF(AND(BP$1 = BQ$1, BQ$2 = "Mixed"), 0.5*BQ96, 0)</f>
        <v>0</v>
      </c>
      <c r="BQ96" s="5">
        <f>IF('Athletes - Gold'!BQ96+'Athletes - Silver'!BQ96+'Athletes - Bronze'!BQ96 &gt; 0, 'Athletes - Gold'!BQ96*'Medal values'!$B$1+'Athletes - Silver'!BQ96*'Medal values'!$B$2+'Athletes - Bronze'!BQ96*'Medal values'!$B$3, "") + IF(AND(BQ$1 = BP$1, BP$2 = "Mixed"), 0.5*BP96, 0) + IF(AND(BQ$1 = BR$1, BR$2 = "Mixed"), 0.5*BR96, 0)</f>
        <v>0</v>
      </c>
      <c r="BR96" s="5">
        <f>IF('Athletes - Gold'!BR96+'Athletes - Silver'!BR96+'Athletes - Bronze'!BR96 &gt; 0, 'Athletes - Gold'!BR96*'Medal values'!$B$1+'Athletes - Silver'!BR96*'Medal values'!$B$2+'Athletes - Bronze'!BR96*'Medal values'!$B$3, "") + IF(AND(BR$1 = BQ$1, BQ$2 = "Mixed"), 0.5*BQ96, 0) + IF(AND(BR$1 = BS$1, BS$2 = "Mixed"), 0.5*BS96, 0)</f>
        <v>0</v>
      </c>
      <c r="BS96" s="5">
        <f>IF('Athletes - Gold'!BS96+'Athletes - Silver'!BS96+'Athletes - Bronze'!BS96 &gt; 0, 'Athletes - Gold'!BS96*'Medal values'!$B$1+'Athletes - Silver'!BS96*'Medal values'!$B$2+'Athletes - Bronze'!BS96*'Medal values'!$B$3, "") + IF(AND(BS$1 = BR$1, BR$2 = "Mixed"), 0.5*BR96, 0) + IF(AND(BS$1 = BT$1, BT$2 = "Mixed"), 0.5*BT96, 0)</f>
        <v>0</v>
      </c>
      <c r="BT96" s="5">
        <f>IF('Athletes - Gold'!BT96+'Athletes - Silver'!BT96+'Athletes - Bronze'!BT96 &gt; 0, 'Athletes - Gold'!BT96*'Medal values'!$B$1+'Athletes - Silver'!BT96*'Medal values'!$B$2+'Athletes - Bronze'!BT96*'Medal values'!$B$3, "") + IF(AND(BT$1 = BS$1, BS$2 = "Mixed"), 0.5*BS96, 0) + IF(AND(BT$1 = BU$1, BU$2 = "Mixed"), 0.5*BU96, 0)</f>
        <v>0</v>
      </c>
      <c r="BU96" s="5">
        <f>IF('Athletes - Gold'!BU96+'Athletes - Silver'!BU96+'Athletes - Bronze'!BU96 &gt; 0, 'Athletes - Gold'!BU96*'Medal values'!$B$1+'Athletes - Silver'!BU96*'Medal values'!$B$2+'Athletes - Bronze'!BU96*'Medal values'!$B$3, "") + IF(AND(BU$1 = BT$1, BT$2 = "Mixed"), 0.5*BT96, 0) + IF(AND(BU$1 = BV$1, BV$2 = "Mixed"), 0.5*BV96, 0)</f>
        <v>0</v>
      </c>
      <c r="BV96" s="5">
        <f>IF('Athletes - Gold'!BV96+'Athletes - Silver'!BV96+'Athletes - Bronze'!BV96 &gt; 0, 'Athletes - Gold'!BV96*'Medal values'!$B$1+'Athletes - Silver'!BV96*'Medal values'!$B$2+'Athletes - Bronze'!BV96*'Medal values'!$B$3, "") + IF(AND(BV$1 = BU$1, BU$2 = "Mixed"), 0.5*BU96, 0) + IF(AND(BV$1 = BW$1, BW$2 = "Mixed"), 0.5*BW96, 0)</f>
        <v>0</v>
      </c>
      <c r="BW96" s="5">
        <f>IF('Athletes - Gold'!BW96+'Athletes - Silver'!BW96+'Athletes - Bronze'!BW96 &gt; 0, 'Athletes - Gold'!BW96*'Medal values'!$B$1+'Athletes - Silver'!BW96*'Medal values'!$B$2+'Athletes - Bronze'!BW96*'Medal values'!$B$3, "") + IF(AND(BW$1 = BV$1, BV$2 = "Mixed"), 0.5*BV96, 0) + IF(AND(BW$1 = BX$1, BX$2 = "Mixed"), 0.5*BX96, 0)</f>
        <v>0</v>
      </c>
      <c r="BX96" s="5">
        <f>IF('Athletes - Gold'!BX96+'Athletes - Silver'!BX96+'Athletes - Bronze'!BX96 &gt; 0, 'Athletes - Gold'!BX96*'Medal values'!$B$1+'Athletes - Silver'!BX96*'Medal values'!$B$2+'Athletes - Bronze'!BX96*'Medal values'!$B$3, "") + IF(AND(BX$1 = BW$1, BW$2 = "Mixed"), 0.5*BW96, 0) + IF(AND(BX$1 = BY$1, BY$2 = "Mixed"), 0.5*BY96, 0)</f>
        <v>0</v>
      </c>
      <c r="BY96" s="5">
        <f>IF('Athletes - Gold'!BY96+'Athletes - Silver'!BY96+'Athletes - Bronze'!BY96 &gt; 0, 'Athletes - Gold'!BY96*'Medal values'!$B$1+'Athletes - Silver'!BY96*'Medal values'!$B$2+'Athletes - Bronze'!BY96*'Medal values'!$B$3, "") + IF(AND(BY$1 = BX$1, BX$2 = "Mixed"), 0.5*BX96, 0) + IF(AND(BY$1 = BZ$1, BZ$2 = "Mixed"), 0.5*BZ96, 0)</f>
        <v>0</v>
      </c>
      <c r="BZ96" s="5">
        <f>IF('Athletes - Gold'!BZ96+'Athletes - Silver'!BZ96+'Athletes - Bronze'!BZ96 &gt; 0, 'Athletes - Gold'!BZ96*'Medal values'!$B$1+'Athletes - Silver'!BZ96*'Medal values'!$B$2+'Athletes - Bronze'!BZ96*'Medal values'!$B$3, "") + IF(AND(BZ$1 = BY$1, BY$2 = "Mixed"), 0.5*BY96, 0) + IF(AND(BZ$1 = CA$1, CA$2 = "Mixed"), 0.5*CA96, 0)</f>
        <v>0</v>
      </c>
      <c r="CA96" s="5">
        <f>IF('Athletes - Gold'!CA96+'Athletes - Silver'!CA96+'Athletes - Bronze'!CA96 &gt; 0, 'Athletes - Gold'!CA96*'Medal values'!$B$1+'Athletes - Silver'!CA96*'Medal values'!$B$2+'Athletes - Bronze'!CA96*'Medal values'!$B$3, "") + IF(AND(CA$1 = BZ$1, BZ$2 = "Mixed"), 0.5*BZ96, 0) + IF(AND(CA$1 = CB$1, CB$2 = "Mixed"), 0.5*CB96, 0)</f>
        <v>0</v>
      </c>
      <c r="CB96" s="5">
        <f>IF('Athletes - Gold'!CB96+'Athletes - Silver'!CB96+'Athletes - Bronze'!CB96 &gt; 0, 'Athletes - Gold'!CB96*'Medal values'!$B$1+'Athletes - Silver'!CB96*'Medal values'!$B$2+'Athletes - Bronze'!CB96*'Medal values'!$B$3, "") + IF(AND(CB$1 = CA$1, CA$2 = "Mixed"), 0.5*CA96, 0) + IF(AND(CB$1 = CC$1, CC$2 = "Mixed"), 0.5*CC96, 0)</f>
        <v>0</v>
      </c>
      <c r="CC96" s="5">
        <f>IF('Athletes - Gold'!CC96+'Athletes - Silver'!CC96+'Athletes - Bronze'!CC96 &gt; 0, 'Athletes - Gold'!CC96*'Medal values'!$B$1+'Athletes - Silver'!CC96*'Medal values'!$B$2+'Athletes - Bronze'!CC96*'Medal values'!$B$3, "") + IF(AND(CC$1 = CB$1, CB$2 = "Mixed"), 0.5*CB96, 0) + IF(AND(CC$1 = CD$1, CD$2 = "Mixed"), 0.5*CD96, 0)</f>
        <v>0</v>
      </c>
      <c r="CD96" s="5">
        <f>IF('Athletes - Gold'!CD96+'Athletes - Silver'!CD96+'Athletes - Bronze'!CD96 &gt; 0, 'Athletes - Gold'!CD96*'Medal values'!$B$1+'Athletes - Silver'!CD96*'Medal values'!$B$2+'Athletes - Bronze'!CD96*'Medal values'!$B$3, "") + IF(AND(CD$1 = CC$1, CC$2 = "Mixed"), 0.5*CC96, 0) + IF(AND(CD$1 = CE$1, CE$2 = "Mixed"), 0.5*CE96, 0)</f>
        <v>0</v>
      </c>
      <c r="CE96" s="5">
        <f>IF('Athletes - Gold'!CE96+'Athletes - Silver'!CE96+'Athletes - Bronze'!CE96 &gt; 0, 'Athletes - Gold'!CE96*'Medal values'!$B$1+'Athletes - Silver'!CE96*'Medal values'!$B$2+'Athletes - Bronze'!CE96*'Medal values'!$B$3, "") + IF(AND(CE$1 = CD$1, CD$2 = "Mixed"), 0.5*CD96, 0) + IF(AND(CE$1 = CF$1, CF$2 = "Mixed"), 0.5*CF96, 0)</f>
        <v>0</v>
      </c>
      <c r="CF96" s="5">
        <f>IF('Athletes - Gold'!CF96+'Athletes - Silver'!CF96+'Athletes - Bronze'!CF96 &gt; 0, 'Athletes - Gold'!CF96*'Medal values'!$B$1+'Athletes - Silver'!CF96*'Medal values'!$B$2+'Athletes - Bronze'!CF96*'Medal values'!$B$3, "") + IF(AND(CF$1 = CE$1, CE$2 = "Mixed"), 0.5*CE96, 0) + IF(AND(CF$1 = CG$1, CG$2 = "Mixed"), 0.5*CG96, 0)</f>
        <v>0</v>
      </c>
      <c r="CG96" s="5">
        <f>IF('Athletes - Gold'!CG96+'Athletes - Silver'!CG96+'Athletes - Bronze'!CG96 &gt; 0, 'Athletes - Gold'!CG96*'Medal values'!$B$1+'Athletes - Silver'!CG96*'Medal values'!$B$2+'Athletes - Bronze'!CG96*'Medal values'!$B$3, "") + IF(AND(CG$1 = CF$1, CF$2 = "Mixed"), 0.5*CF96, 0) + IF(AND(CG$1 = CH$1, CH$2 = "Mixed"), 0.5*CH96, 0)</f>
        <v>0</v>
      </c>
      <c r="CH96" s="5">
        <f>IF('Athletes - Gold'!CH96+'Athletes - Silver'!CH96+'Athletes - Bronze'!CH96 &gt; 0, 'Athletes - Gold'!CH96*'Medal values'!$B$1+'Athletes - Silver'!CH96*'Medal values'!$B$2+'Athletes - Bronze'!CH96*'Medal values'!$B$3, "") + IF(AND(CH$1 = CG$1, CG$2 = "Mixed"), 0.5*CG96, 0) + IF(AND(CH$1 = CI$1, CI$2 = "Mixed"), 0.5*CI96, 0)</f>
        <v>0</v>
      </c>
      <c r="CI96" s="5">
        <f>IF('Athletes - Gold'!CI96+'Athletes - Silver'!CI96+'Athletes - Bronze'!CI96 &gt; 0, 'Athletes - Gold'!CI96*'Medal values'!$B$1+'Athletes - Silver'!CI96*'Medal values'!$B$2+'Athletes - Bronze'!CI96*'Medal values'!$B$3, "") + IF(AND(CI$1 = CH$1, CH$2 = "Mixed"), 0.5*CH96, 0) + IF(AND(CI$1 = CJ$1, CJ$2 = "Mixed"), 0.5*CJ96, 0)</f>
        <v>0</v>
      </c>
      <c r="CJ96" s="5">
        <f>IF('Athletes - Gold'!CJ96+'Athletes - Silver'!CJ96+'Athletes - Bronze'!CJ96 &gt; 0, 'Athletes - Gold'!CJ96*'Medal values'!$B$1+'Athletes - Silver'!CJ96*'Medal values'!$B$2+'Athletes - Bronze'!CJ96*'Medal values'!$B$3, "") + IF(AND(CJ$1 = CI$1, CI$2 = "Mixed"), 0.5*CI96, 0) + IF(AND(CJ$1 = CK$1, CK$2 = "Mixed"), 0.5*CK96, 0)</f>
        <v>0</v>
      </c>
      <c r="CK96" s="5">
        <f>IF('Athletes - Gold'!CK96+'Athletes - Silver'!CK96+'Athletes - Bronze'!CK96 &gt; 0, 'Athletes - Gold'!CK96*'Medal values'!$B$1+'Athletes - Silver'!CK96*'Medal values'!$B$2+'Athletes - Bronze'!CK96*'Medal values'!$B$3, "") + IF(AND(CK$1 = CJ$1, CJ$2 = "Mixed"), 0.5*CJ96, 0) + IF(AND(CK$1 = CL$1, CL$2 = "Mixed"), 0.5*CL96, 0)</f>
        <v>0</v>
      </c>
      <c r="CL96" s="5">
        <f>IF('Athletes - Gold'!CL96+'Athletes - Silver'!CL96+'Athletes - Bronze'!CL96 &gt; 0, 'Athletes - Gold'!CL96*'Medal values'!$B$1+'Athletes - Silver'!CL96*'Medal values'!$B$2+'Athletes - Bronze'!CL96*'Medal values'!$B$3, "") + IF(AND(CL$1 = CK$1, CK$2 = "Mixed"), 0.5*CK96, 0) + IF(AND(CL$1 = CM$1, CM$2 = "Mixed"), 0.5*CM96, 0)</f>
        <v>0</v>
      </c>
      <c r="CM96" s="5">
        <f>IF('Athletes - Gold'!CM96+'Athletes - Silver'!CM96+'Athletes - Bronze'!CM96 &gt; 0, 'Athletes - Gold'!CM96*'Medal values'!$B$1+'Athletes - Silver'!CM96*'Medal values'!$B$2+'Athletes - Bronze'!CM96*'Medal values'!$B$3, "") + IF(AND(CM$1 = CL$1, CL$2 = "Mixed"), 0.5*CL96, 0) + IF(AND(CM$1 = CN$1, CN$2 = "Mixed"), 0.5*CN96, 0)</f>
        <v>0</v>
      </c>
      <c r="CN96" s="5">
        <f>IF('Athletes - Gold'!CN96+'Athletes - Silver'!CN96+'Athletes - Bronze'!CN96 &gt; 0, 'Athletes - Gold'!CN96*'Medal values'!$B$1+'Athletes - Silver'!CN96*'Medal values'!$B$2+'Athletes - Bronze'!CN96*'Medal values'!$B$3, "") + IF(AND(CN$1 = CM$1, CM$2 = "Mixed"), 0.5*CM96, 0) + IF(AND(CN$1 = CO$1, CO$2 = "Mixed"), 0.5*CO96, 0)</f>
        <v>0</v>
      </c>
      <c r="CO96" s="5">
        <f>IF('Athletes - Gold'!CO96+'Athletes - Silver'!CO96+'Athletes - Bronze'!CO96 &gt; 0, 'Athletes - Gold'!CO96*'Medal values'!$B$1+'Athletes - Silver'!CO96*'Medal values'!$B$2+'Athletes - Bronze'!CO96*'Medal values'!$B$3, "") + IF(AND(CO$1 = CN$1, CN$2 = "Mixed"), 0.5*CN96, 0) + IF(AND(CO$1 = CP$1, CP$2 = "Mixed"), 0.5*CP96, 0)</f>
        <v>0</v>
      </c>
      <c r="CP96" s="5">
        <f>IF('Athletes - Gold'!CP96+'Athletes - Silver'!CP96+'Athletes - Bronze'!CP96 &gt; 0, 'Athletes - Gold'!CP96*'Medal values'!$B$1+'Athletes - Silver'!CP96*'Medal values'!$B$2+'Athletes - Bronze'!CP96*'Medal values'!$B$3, "") + IF(AND(CP$1 = CO$1, CO$2 = "Mixed"), 0.5*CO96, 0) + IF(AND(CP$1 = CQ$1, CQ$2 = "Mixed"), 0.5*CQ96, 0)</f>
        <v>0</v>
      </c>
      <c r="CQ96" s="5">
        <f>IF('Athletes - Gold'!CQ96+'Athletes - Silver'!CQ96+'Athletes - Bronze'!CQ96 &gt; 0, 'Athletes - Gold'!CQ96*'Medal values'!$B$1+'Athletes - Silver'!CQ96*'Medal values'!$B$2+'Athletes - Bronze'!CQ96*'Medal values'!$B$3, "") + IF(AND(CQ$1 = CP$1, CP$2 = "Mixed"), 0.5*CP96, 0) + IF(AND(CQ$1 = CR$1, CR$2 = "Mixed"), 0.5*CR96, 0)</f>
        <v>0</v>
      </c>
      <c r="CR96" s="5">
        <f>IF('Athletes - Gold'!CR96+'Athletes - Silver'!CR96+'Athletes - Bronze'!CR96 &gt; 0, 'Athletes - Gold'!CR96*'Medal values'!$B$1+'Athletes - Silver'!CR96*'Medal values'!$B$2+'Athletes - Bronze'!CR96*'Medal values'!$B$3, "") + IF(AND(CR$1 = CQ$1, CQ$2 = "Mixed"), 0.5*CQ96, 0) + IF(AND(CR$1 = CS$1, CS$2 = "Mixed"), 0.5*CS96, 0)</f>
        <v>0</v>
      </c>
      <c r="CS96" s="5">
        <f>IF('Athletes - Gold'!CS96+'Athletes - Silver'!CS96+'Athletes - Bronze'!CS96 &gt; 0, 'Athletes - Gold'!CS96*'Medal values'!$B$1+'Athletes - Silver'!CS96*'Medal values'!$B$2+'Athletes - Bronze'!CS96*'Medal values'!$B$3, "") + IF(AND(CS$1 = CR$1, CR$2 = "Mixed"), 0.5*CR96, 0) + IF(AND(CS$1 = CT$1, CT$2 = "Mixed"), 0.5*CT96, 0)</f>
        <v>4.000002</v>
      </c>
      <c r="CT96" s="5">
        <f>IF('Athletes - Gold'!CT96+'Athletes - Silver'!CT96+'Athletes - Bronze'!CT96 &gt; 0, 'Athletes - Gold'!CT96*'Medal values'!$B$1+'Athletes - Silver'!CT96*'Medal values'!$B$2+'Athletes - Bronze'!CT96*'Medal values'!$B$3, "") + IF(AND(CT$1 = CS$1, CS$2 = "Mixed"), 0.5*CS96, 0) + IF(AND(CT$1 = CU$1, CU$2 = "Mixed"), 0.5*CU96, 0)</f>
        <v>0</v>
      </c>
      <c r="CU96" s="5">
        <f>IF('Athletes - Gold'!CU96+'Athletes - Silver'!CU96+'Athletes - Bronze'!CU96 &gt; 0, 'Athletes - Gold'!CU96*'Medal values'!$B$1+'Athletes - Silver'!CU96*'Medal values'!$B$2+'Athletes - Bronze'!CU96*'Medal values'!$B$3, "") + IF(AND(CU$1 = CT$1, CT$2 = "Mixed"), 0.5*CT96, 0) + IF(AND(CU$1 = CV$1, CV$2 = "Mixed"), 0.5*CV96, 0)</f>
        <v>0</v>
      </c>
      <c r="CV96" s="5">
        <f>IF('Athletes - Gold'!CV96+'Athletes - Silver'!CV96+'Athletes - Bronze'!CV96 &gt; 0, 'Athletes - Gold'!CV96*'Medal values'!$B$1+'Athletes - Silver'!CV96*'Medal values'!$B$2+'Athletes - Bronze'!CV96*'Medal values'!$B$3, "") + IF(AND(CV$1 = CU$1, CU$2 = "Mixed"), 0.5*CU96, 0) + IF(AND(CV$1 = CW$1, CW$2 = "Mixed"), 0.5*CW96, 0)</f>
        <v>0</v>
      </c>
      <c r="CW96" s="5">
        <f t="shared" ref="CW96:CX96" si="95">SUMIF($B$2:$CV$2,CW$2, $B96:$CV96)</f>
        <v>6.000003</v>
      </c>
      <c r="CX96" s="5">
        <f t="shared" si="95"/>
        <v>3.001</v>
      </c>
      <c r="CY96" s="5">
        <f t="shared" si="3"/>
        <v>9.001003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0"/>
  </cols>
  <sheetData>
    <row r="1">
      <c r="B1" s="5" t="s">
        <v>86</v>
      </c>
      <c r="C1" s="5" t="s">
        <v>87</v>
      </c>
      <c r="D1" s="5" t="s">
        <v>88</v>
      </c>
      <c r="E1" s="5" t="s">
        <v>89</v>
      </c>
      <c r="F1" s="5" t="s">
        <v>90</v>
      </c>
      <c r="G1" s="5" t="s">
        <v>91</v>
      </c>
      <c r="H1" s="5" t="s">
        <v>92</v>
      </c>
      <c r="I1" s="5" t="s">
        <v>93</v>
      </c>
      <c r="J1" s="5" t="s">
        <v>94</v>
      </c>
      <c r="K1" s="5" t="s">
        <v>95</v>
      </c>
      <c r="L1" s="5" t="s">
        <v>96</v>
      </c>
      <c r="M1" s="5" t="s">
        <v>97</v>
      </c>
      <c r="N1" s="5" t="s">
        <v>98</v>
      </c>
      <c r="O1" s="5" t="s">
        <v>99</v>
      </c>
      <c r="P1" s="5" t="s">
        <v>100</v>
      </c>
      <c r="Q1" s="5" t="s">
        <v>101</v>
      </c>
      <c r="R1" s="5" t="s">
        <v>102</v>
      </c>
      <c r="S1" s="5" t="s">
        <v>103</v>
      </c>
      <c r="T1" s="5" t="s">
        <v>104</v>
      </c>
      <c r="U1" s="5" t="s">
        <v>105</v>
      </c>
      <c r="V1" s="5" t="s">
        <v>106</v>
      </c>
      <c r="W1" s="5" t="s">
        <v>107</v>
      </c>
      <c r="X1" s="5" t="s">
        <v>108</v>
      </c>
      <c r="Y1" s="5" t="s">
        <v>109</v>
      </c>
      <c r="Z1" s="5" t="s">
        <v>110</v>
      </c>
      <c r="AA1" s="5" t="s">
        <v>111</v>
      </c>
      <c r="AB1" s="5" t="s">
        <v>112</v>
      </c>
      <c r="AC1" s="5" t="s">
        <v>113</v>
      </c>
      <c r="AD1" s="5" t="s">
        <v>114</v>
      </c>
      <c r="AE1" s="5" t="s">
        <v>115</v>
      </c>
      <c r="AF1" s="5" t="s">
        <v>116</v>
      </c>
      <c r="AG1" s="5" t="s">
        <v>117</v>
      </c>
      <c r="AH1" s="5" t="s">
        <v>118</v>
      </c>
      <c r="AI1" s="5" t="s">
        <v>119</v>
      </c>
      <c r="AJ1" s="5" t="s">
        <v>120</v>
      </c>
      <c r="AK1" s="5" t="s">
        <v>121</v>
      </c>
      <c r="AL1" s="5" t="s">
        <v>122</v>
      </c>
      <c r="AM1" s="5" t="s">
        <v>123</v>
      </c>
      <c r="AN1" s="5" t="s">
        <v>124</v>
      </c>
      <c r="AO1" s="5" t="s">
        <v>125</v>
      </c>
      <c r="AP1" s="5" t="s">
        <v>126</v>
      </c>
      <c r="AQ1" s="5" t="s">
        <v>127</v>
      </c>
      <c r="AR1" s="5" t="s">
        <v>128</v>
      </c>
      <c r="AS1" s="5" t="s">
        <v>129</v>
      </c>
      <c r="AT1" s="5" t="s">
        <v>130</v>
      </c>
      <c r="AU1" s="5" t="s">
        <v>131</v>
      </c>
      <c r="AV1" s="1" t="s">
        <v>85</v>
      </c>
    </row>
    <row r="2">
      <c r="A2" s="5" t="str">
        <f>Countries!A1</f>
        <v>ARG</v>
      </c>
      <c r="B2" s="5">
        <f>COUNTIFS(Data!$G:$G,$A2,Data!$C:$C,B$1)</f>
        <v>0</v>
      </c>
      <c r="C2" s="5">
        <f>COUNTIFS(Data!$G:$G,$A2,Data!$C:$C,C$1)</f>
        <v>0</v>
      </c>
      <c r="D2" s="5">
        <f>COUNTIFS(Data!$G:$G,$A2,Data!$C:$C,D$1)</f>
        <v>0</v>
      </c>
      <c r="E2" s="5">
        <f>COUNTIFS(Data!$G:$G,$A2,Data!$C:$C,E$1)</f>
        <v>0</v>
      </c>
      <c r="F2" s="5">
        <f>COUNTIFS(Data!$G:$G,$A2,Data!$C:$C,F$1)</f>
        <v>0</v>
      </c>
      <c r="G2" s="5">
        <f>COUNTIFS(Data!$G:$G,$A2,Data!$C:$C,G$1)</f>
        <v>0</v>
      </c>
      <c r="H2" s="5">
        <f>COUNTIFS(Data!$G:$G,$A2,Data!$C:$C,H$1)</f>
        <v>0</v>
      </c>
      <c r="I2" s="5">
        <f>COUNTIFS(Data!$G:$G,$A2,Data!$C:$C,I$1)</f>
        <v>0</v>
      </c>
      <c r="J2" s="5">
        <f>COUNTIFS(Data!$G:$G,$A2,Data!$C:$C,J$1)</f>
        <v>0</v>
      </c>
      <c r="K2" s="5">
        <f>COUNTIFS(Data!$G:$G,$A2,Data!$C:$C,K$1)</f>
        <v>0</v>
      </c>
      <c r="L2" s="5">
        <f>COUNTIFS(Data!$G:$G,$A2,Data!$C:$C,L$1)</f>
        <v>0</v>
      </c>
      <c r="M2" s="5">
        <f>COUNTIFS(Data!$G:$G,$A2,Data!$C:$C,M$1)</f>
        <v>0</v>
      </c>
      <c r="N2" s="5">
        <f>COUNTIFS(Data!$G:$G,$A2,Data!$C:$C,N$1)</f>
        <v>0</v>
      </c>
      <c r="O2" s="5">
        <f>COUNTIFS(Data!$G:$G,$A2,Data!$C:$C,O$1)</f>
        <v>0</v>
      </c>
      <c r="P2" s="5">
        <f>COUNTIFS(Data!$G:$G,$A2,Data!$C:$C,P$1)</f>
        <v>0</v>
      </c>
      <c r="Q2" s="5">
        <f>COUNTIFS(Data!$G:$G,$A2,Data!$C:$C,Q$1)</f>
        <v>0</v>
      </c>
      <c r="R2" s="5">
        <f>COUNTIFS(Data!$G:$G,$A2,Data!$C:$C,R$1)</f>
        <v>0</v>
      </c>
      <c r="S2" s="5">
        <f>COUNTIFS(Data!$G:$G,$A2,Data!$C:$C,S$1)</f>
        <v>0</v>
      </c>
      <c r="T2" s="5">
        <f>COUNTIFS(Data!$G:$G,$A2,Data!$C:$C,T$1)</f>
        <v>0</v>
      </c>
      <c r="U2" s="5">
        <f>COUNTIFS(Data!$G:$G,$A2,Data!$C:$C,U$1)</f>
        <v>0</v>
      </c>
      <c r="V2" s="5">
        <f>COUNTIFS(Data!$G:$G,$A2,Data!$C:$C,V$1)</f>
        <v>0</v>
      </c>
      <c r="W2" s="5">
        <f>COUNTIFS(Data!$G:$G,$A2,Data!$C:$C,W$1)</f>
        <v>0</v>
      </c>
      <c r="X2" s="5">
        <f>COUNTIFS(Data!$G:$G,$A2,Data!$C:$C,X$1)</f>
        <v>0</v>
      </c>
      <c r="Y2" s="5">
        <f>COUNTIFS(Data!$G:$G,$A2,Data!$C:$C,Y$1)</f>
        <v>0</v>
      </c>
      <c r="Z2" s="5">
        <f>COUNTIFS(Data!$G:$G,$A2,Data!$C:$C,Z$1)</f>
        <v>0</v>
      </c>
      <c r="AA2" s="5">
        <f>COUNTIFS(Data!$G:$G,$A2,Data!$C:$C,AA$1)</f>
        <v>0</v>
      </c>
      <c r="AB2" s="5">
        <f>COUNTIFS(Data!$G:$G,$A2,Data!$C:$C,AB$1)</f>
        <v>0</v>
      </c>
      <c r="AC2" s="5">
        <f>COUNTIFS(Data!$G:$G,$A2,Data!$C:$C,AC$1)</f>
        <v>0</v>
      </c>
      <c r="AD2" s="5">
        <f>COUNTIFS(Data!$G:$G,$A2,Data!$C:$C,AD$1)</f>
        <v>0</v>
      </c>
      <c r="AE2" s="5">
        <f>COUNTIFS(Data!$G:$G,$A2,Data!$C:$C,AE$1)</f>
        <v>0</v>
      </c>
      <c r="AF2" s="5">
        <f>COUNTIFS(Data!$G:$G,$A2,Data!$C:$C,AF$1)</f>
        <v>0</v>
      </c>
      <c r="AG2" s="5">
        <f>COUNTIFS(Data!$G:$G,$A2,Data!$C:$C,AG$1)</f>
        <v>0</v>
      </c>
      <c r="AH2" s="5">
        <f>COUNTIFS(Data!$G:$G,$A2,Data!$C:$C,AH$1)</f>
        <v>0</v>
      </c>
      <c r="AI2" s="5">
        <f>COUNTIFS(Data!$G:$G,$A2,Data!$C:$C,AI$1)</f>
        <v>0</v>
      </c>
      <c r="AJ2" s="5">
        <f>COUNTIFS(Data!$G:$G,$A2,Data!$C:$C,AJ$1)</f>
        <v>0</v>
      </c>
      <c r="AK2" s="5">
        <f>COUNTIFS(Data!$G:$G,$A2,Data!$C:$C,AK$1)</f>
        <v>0</v>
      </c>
      <c r="AL2" s="5">
        <f>COUNTIFS(Data!$G:$G,$A2,Data!$C:$C,AL$1)</f>
        <v>0</v>
      </c>
      <c r="AM2" s="5">
        <f>COUNTIFS(Data!$G:$G,$A2,Data!$C:$C,AM$1)</f>
        <v>0</v>
      </c>
      <c r="AN2" s="5">
        <f>COUNTIFS(Data!$G:$G,$A2,Data!$C:$C,AN$1)</f>
        <v>0</v>
      </c>
      <c r="AO2" s="5">
        <f>COUNTIFS(Data!$G:$G,$A2,Data!$C:$C,AO$1)</f>
        <v>0</v>
      </c>
      <c r="AP2" s="5">
        <f>COUNTIFS(Data!$G:$G,$A2,Data!$C:$C,AP$1)</f>
        <v>0</v>
      </c>
      <c r="AQ2" s="5">
        <f>COUNTIFS(Data!$G:$G,$A2,Data!$C:$C,AQ$1)</f>
        <v>0</v>
      </c>
      <c r="AR2" s="5">
        <f>COUNTIFS(Data!$G:$G,$A2,Data!$C:$C,AR$1)</f>
        <v>0</v>
      </c>
      <c r="AS2" s="5">
        <f>COUNTIFS(Data!$G:$G,$A2,Data!$C:$C,AS$1)</f>
        <v>0</v>
      </c>
      <c r="AT2" s="5">
        <f>COUNTIFS(Data!$G:$G,$A2,Data!$C:$C,AT$1)</f>
        <v>0</v>
      </c>
      <c r="AU2" s="5">
        <f>COUNTIFS(Data!$G:$G,$A2,Data!$C:$C,AU$1)</f>
        <v>0</v>
      </c>
      <c r="AV2" s="5">
        <f t="shared" ref="AV2:AV95" si="1">SUM(B2:AU2)</f>
        <v>0</v>
      </c>
    </row>
    <row r="3">
      <c r="A3" s="5" t="str">
        <f>Countries!A2</f>
        <v>ARM</v>
      </c>
      <c r="B3" s="5">
        <f>COUNTIFS(Data!$G:$G,$A3,Data!$C:$C,B$1)</f>
        <v>0</v>
      </c>
      <c r="C3" s="5">
        <f>COUNTIFS(Data!$G:$G,$A3,Data!$C:$C,C$1)</f>
        <v>0</v>
      </c>
      <c r="D3" s="5">
        <f>COUNTIFS(Data!$G:$G,$A3,Data!$C:$C,D$1)</f>
        <v>0</v>
      </c>
      <c r="E3" s="5">
        <f>COUNTIFS(Data!$G:$G,$A3,Data!$C:$C,E$1)</f>
        <v>0</v>
      </c>
      <c r="F3" s="5">
        <f>COUNTIFS(Data!$G:$G,$A3,Data!$C:$C,F$1)</f>
        <v>0</v>
      </c>
      <c r="G3" s="5">
        <f>COUNTIFS(Data!$G:$G,$A3,Data!$C:$C,G$1)</f>
        <v>0</v>
      </c>
      <c r="H3" s="5">
        <f>COUNTIFS(Data!$G:$G,$A3,Data!$C:$C,H$1)</f>
        <v>0</v>
      </c>
      <c r="I3" s="5">
        <f>COUNTIFS(Data!$G:$G,$A3,Data!$C:$C,I$1)</f>
        <v>0</v>
      </c>
      <c r="J3" s="5">
        <f>COUNTIFS(Data!$G:$G,$A3,Data!$C:$C,J$1)</f>
        <v>0</v>
      </c>
      <c r="K3" s="5">
        <f>COUNTIFS(Data!$G:$G,$A3,Data!$C:$C,K$1)</f>
        <v>0</v>
      </c>
      <c r="L3" s="5">
        <f>COUNTIFS(Data!$G:$G,$A3,Data!$C:$C,L$1)</f>
        <v>0</v>
      </c>
      <c r="M3" s="5">
        <f>COUNTIFS(Data!$G:$G,$A3,Data!$C:$C,M$1)</f>
        <v>0</v>
      </c>
      <c r="N3" s="5">
        <f>COUNTIFS(Data!$G:$G,$A3,Data!$C:$C,N$1)</f>
        <v>0</v>
      </c>
      <c r="O3" s="5">
        <f>COUNTIFS(Data!$G:$G,$A3,Data!$C:$C,O$1)</f>
        <v>0</v>
      </c>
      <c r="P3" s="5">
        <f>COUNTIFS(Data!$G:$G,$A3,Data!$C:$C,P$1)</f>
        <v>0</v>
      </c>
      <c r="Q3" s="5">
        <f>COUNTIFS(Data!$G:$G,$A3,Data!$C:$C,Q$1)</f>
        <v>0</v>
      </c>
      <c r="R3" s="5">
        <f>COUNTIFS(Data!$G:$G,$A3,Data!$C:$C,R$1)</f>
        <v>0</v>
      </c>
      <c r="S3" s="5">
        <f>COUNTIFS(Data!$G:$G,$A3,Data!$C:$C,S$1)</f>
        <v>0</v>
      </c>
      <c r="T3" s="5">
        <f>COUNTIFS(Data!$G:$G,$A3,Data!$C:$C,T$1)</f>
        <v>0</v>
      </c>
      <c r="U3" s="5">
        <f>COUNTIFS(Data!$G:$G,$A3,Data!$C:$C,U$1)</f>
        <v>0</v>
      </c>
      <c r="V3" s="5">
        <f>COUNTIFS(Data!$G:$G,$A3,Data!$C:$C,V$1)</f>
        <v>0</v>
      </c>
      <c r="W3" s="5">
        <f>COUNTIFS(Data!$G:$G,$A3,Data!$C:$C,W$1)</f>
        <v>0</v>
      </c>
      <c r="X3" s="5">
        <f>COUNTIFS(Data!$G:$G,$A3,Data!$C:$C,X$1)</f>
        <v>0</v>
      </c>
      <c r="Y3" s="5">
        <f>COUNTIFS(Data!$G:$G,$A3,Data!$C:$C,Y$1)</f>
        <v>0</v>
      </c>
      <c r="Z3" s="5">
        <f>COUNTIFS(Data!$G:$G,$A3,Data!$C:$C,Z$1)</f>
        <v>0</v>
      </c>
      <c r="AA3" s="5">
        <f>COUNTIFS(Data!$G:$G,$A3,Data!$C:$C,AA$1)</f>
        <v>0</v>
      </c>
      <c r="AB3" s="5">
        <f>COUNTIFS(Data!$G:$G,$A3,Data!$C:$C,AB$1)</f>
        <v>0</v>
      </c>
      <c r="AC3" s="5">
        <f>COUNTIFS(Data!$G:$G,$A3,Data!$C:$C,AC$1)</f>
        <v>0</v>
      </c>
      <c r="AD3" s="5">
        <f>COUNTIFS(Data!$G:$G,$A3,Data!$C:$C,AD$1)</f>
        <v>0</v>
      </c>
      <c r="AE3" s="5">
        <f>COUNTIFS(Data!$G:$G,$A3,Data!$C:$C,AE$1)</f>
        <v>0</v>
      </c>
      <c r="AF3" s="5">
        <f>COUNTIFS(Data!$G:$G,$A3,Data!$C:$C,AF$1)</f>
        <v>0</v>
      </c>
      <c r="AG3" s="5">
        <f>COUNTIFS(Data!$G:$G,$A3,Data!$C:$C,AG$1)</f>
        <v>0</v>
      </c>
      <c r="AH3" s="5">
        <f>COUNTIFS(Data!$G:$G,$A3,Data!$C:$C,AH$1)</f>
        <v>0</v>
      </c>
      <c r="AI3" s="5">
        <f>COUNTIFS(Data!$G:$G,$A3,Data!$C:$C,AI$1)</f>
        <v>0</v>
      </c>
      <c r="AJ3" s="5">
        <f>COUNTIFS(Data!$G:$G,$A3,Data!$C:$C,AJ$1)</f>
        <v>0</v>
      </c>
      <c r="AK3" s="5">
        <f>COUNTIFS(Data!$G:$G,$A3,Data!$C:$C,AK$1)</f>
        <v>0</v>
      </c>
      <c r="AL3" s="5">
        <f>COUNTIFS(Data!$G:$G,$A3,Data!$C:$C,AL$1)</f>
        <v>0</v>
      </c>
      <c r="AM3" s="5">
        <f>COUNTIFS(Data!$G:$G,$A3,Data!$C:$C,AM$1)</f>
        <v>0</v>
      </c>
      <c r="AN3" s="5">
        <f>COUNTIFS(Data!$G:$G,$A3,Data!$C:$C,AN$1)</f>
        <v>0</v>
      </c>
      <c r="AO3" s="5">
        <f>COUNTIFS(Data!$G:$G,$A3,Data!$C:$C,AO$1)</f>
        <v>0</v>
      </c>
      <c r="AP3" s="5">
        <f>COUNTIFS(Data!$G:$G,$A3,Data!$C:$C,AP$1)</f>
        <v>0</v>
      </c>
      <c r="AQ3" s="5">
        <f>COUNTIFS(Data!$G:$G,$A3,Data!$C:$C,AQ$1)</f>
        <v>0</v>
      </c>
      <c r="AR3" s="5">
        <f>COUNTIFS(Data!$G:$G,$A3,Data!$C:$C,AR$1)</f>
        <v>0</v>
      </c>
      <c r="AS3" s="5">
        <f>COUNTIFS(Data!$G:$G,$A3,Data!$C:$C,AS$1)</f>
        <v>0</v>
      </c>
      <c r="AT3" s="5">
        <f>COUNTIFS(Data!$G:$G,$A3,Data!$C:$C,AT$1)</f>
        <v>0</v>
      </c>
      <c r="AU3" s="5">
        <f>COUNTIFS(Data!$G:$G,$A3,Data!$C:$C,AU$1)</f>
        <v>0</v>
      </c>
      <c r="AV3" s="5">
        <f t="shared" si="1"/>
        <v>0</v>
      </c>
    </row>
    <row r="4">
      <c r="A4" s="5" t="str">
        <f>Countries!A3</f>
        <v>AUS</v>
      </c>
      <c r="B4" s="5">
        <f>COUNTIFS(Data!$G:$G,$A4,Data!$C:$C,B$1)</f>
        <v>0</v>
      </c>
      <c r="C4" s="5">
        <f>COUNTIFS(Data!$G:$G,$A4,Data!$C:$C,C$1)</f>
        <v>0</v>
      </c>
      <c r="D4" s="5">
        <f>COUNTIFS(Data!$G:$G,$A4,Data!$C:$C,D$1)</f>
        <v>0</v>
      </c>
      <c r="E4" s="5">
        <f>COUNTIFS(Data!$G:$G,$A4,Data!$C:$C,E$1)</f>
        <v>0</v>
      </c>
      <c r="F4" s="5">
        <f>COUNTIFS(Data!$G:$G,$A4,Data!$C:$C,F$1)</f>
        <v>0</v>
      </c>
      <c r="G4" s="5">
        <f>COUNTIFS(Data!$G:$G,$A4,Data!$C:$C,G$1)</f>
        <v>0</v>
      </c>
      <c r="H4" s="5">
        <f>COUNTIFS(Data!$G:$G,$A4,Data!$C:$C,H$1)</f>
        <v>0</v>
      </c>
      <c r="I4" s="5">
        <f>COUNTIFS(Data!$G:$G,$A4,Data!$C:$C,I$1)</f>
        <v>0</v>
      </c>
      <c r="J4" s="5">
        <f>COUNTIFS(Data!$G:$G,$A4,Data!$C:$C,J$1)</f>
        <v>0</v>
      </c>
      <c r="K4" s="5">
        <f>COUNTIFS(Data!$G:$G,$A4,Data!$C:$C,K$1)</f>
        <v>0</v>
      </c>
      <c r="L4" s="5">
        <f>COUNTIFS(Data!$G:$G,$A4,Data!$C:$C,L$1)</f>
        <v>1</v>
      </c>
      <c r="M4" s="5">
        <f>COUNTIFS(Data!$G:$G,$A4,Data!$C:$C,M$1)</f>
        <v>1</v>
      </c>
      <c r="N4" s="5">
        <f>COUNTIFS(Data!$G:$G,$A4,Data!$C:$C,N$1)</f>
        <v>1</v>
      </c>
      <c r="O4" s="5">
        <f>COUNTIFS(Data!$G:$G,$A4,Data!$C:$C,O$1)</f>
        <v>0</v>
      </c>
      <c r="P4" s="5">
        <f>COUNTIFS(Data!$G:$G,$A4,Data!$C:$C,P$1)</f>
        <v>0</v>
      </c>
      <c r="Q4" s="5">
        <f>COUNTIFS(Data!$G:$G,$A4,Data!$C:$C,Q$1)</f>
        <v>0</v>
      </c>
      <c r="R4" s="5">
        <f>COUNTIFS(Data!$G:$G,$A4,Data!$C:$C,R$1)</f>
        <v>0</v>
      </c>
      <c r="S4" s="5">
        <f>COUNTIFS(Data!$G:$G,$A4,Data!$C:$C,S$1)</f>
        <v>0</v>
      </c>
      <c r="T4" s="5">
        <f>COUNTIFS(Data!$G:$G,$A4,Data!$C:$C,T$1)</f>
        <v>0</v>
      </c>
      <c r="U4" s="5">
        <f>COUNTIFS(Data!$G:$G,$A4,Data!$C:$C,U$1)</f>
        <v>0</v>
      </c>
      <c r="V4" s="5">
        <f>COUNTIFS(Data!$G:$G,$A4,Data!$C:$C,V$1)</f>
        <v>0</v>
      </c>
      <c r="W4" s="5">
        <f>COUNTIFS(Data!$G:$G,$A4,Data!$C:$C,W$1)</f>
        <v>0</v>
      </c>
      <c r="X4" s="5">
        <f>COUNTIFS(Data!$G:$G,$A4,Data!$C:$C,X$1)</f>
        <v>0</v>
      </c>
      <c r="Y4" s="5">
        <f>COUNTIFS(Data!$G:$G,$A4,Data!$C:$C,Y$1)</f>
        <v>0</v>
      </c>
      <c r="Z4" s="5">
        <f>COUNTIFS(Data!$G:$G,$A4,Data!$C:$C,Z$1)</f>
        <v>0</v>
      </c>
      <c r="AA4" s="5">
        <f>COUNTIFS(Data!$G:$G,$A4,Data!$C:$C,AA$1)</f>
        <v>0</v>
      </c>
      <c r="AB4" s="5">
        <f>COUNTIFS(Data!$G:$G,$A4,Data!$C:$C,AB$1)</f>
        <v>0</v>
      </c>
      <c r="AC4" s="5">
        <f>COUNTIFS(Data!$G:$G,$A4,Data!$C:$C,AC$1)</f>
        <v>0</v>
      </c>
      <c r="AD4" s="5">
        <f>COUNTIFS(Data!$G:$G,$A4,Data!$C:$C,AD$1)</f>
        <v>0</v>
      </c>
      <c r="AE4" s="5">
        <f>COUNTIFS(Data!$G:$G,$A4,Data!$C:$C,AE$1)</f>
        <v>2</v>
      </c>
      <c r="AF4" s="5">
        <f>COUNTIFS(Data!$G:$G,$A4,Data!$C:$C,AF$1)</f>
        <v>0</v>
      </c>
      <c r="AG4" s="5">
        <f>COUNTIFS(Data!$G:$G,$A4,Data!$C:$C,AG$1)</f>
        <v>2</v>
      </c>
      <c r="AH4" s="5">
        <f>COUNTIFS(Data!$G:$G,$A4,Data!$C:$C,AH$1)</f>
        <v>0</v>
      </c>
      <c r="AI4" s="5">
        <f>COUNTIFS(Data!$G:$G,$A4,Data!$C:$C,AI$1)</f>
        <v>1</v>
      </c>
      <c r="AJ4" s="5">
        <f>COUNTIFS(Data!$G:$G,$A4,Data!$C:$C,AJ$1)</f>
        <v>0</v>
      </c>
      <c r="AK4" s="5">
        <f>COUNTIFS(Data!$G:$G,$A4,Data!$C:$C,AK$1)</f>
        <v>0</v>
      </c>
      <c r="AL4" s="5">
        <f>COUNTIFS(Data!$G:$G,$A4,Data!$C:$C,AL$1)</f>
        <v>9</v>
      </c>
      <c r="AM4" s="5">
        <f>COUNTIFS(Data!$G:$G,$A4,Data!$C:$C,AM$1)</f>
        <v>0</v>
      </c>
      <c r="AN4" s="5">
        <f>COUNTIFS(Data!$G:$G,$A4,Data!$C:$C,AN$1)</f>
        <v>0</v>
      </c>
      <c r="AO4" s="5">
        <f>COUNTIFS(Data!$G:$G,$A4,Data!$C:$C,AO$1)</f>
        <v>0</v>
      </c>
      <c r="AP4" s="5">
        <f>COUNTIFS(Data!$G:$G,$A4,Data!$C:$C,AP$1)</f>
        <v>0</v>
      </c>
      <c r="AQ4" s="5">
        <f>COUNTIFS(Data!$G:$G,$A4,Data!$C:$C,AQ$1)</f>
        <v>0</v>
      </c>
      <c r="AR4" s="5">
        <f>COUNTIFS(Data!$G:$G,$A4,Data!$C:$C,AR$1)</f>
        <v>0</v>
      </c>
      <c r="AS4" s="5">
        <f>COUNTIFS(Data!$G:$G,$A4,Data!$C:$C,AS$1)</f>
        <v>0</v>
      </c>
      <c r="AT4" s="5">
        <f>COUNTIFS(Data!$G:$G,$A4,Data!$C:$C,AT$1)</f>
        <v>0</v>
      </c>
      <c r="AU4" s="5">
        <f>COUNTIFS(Data!$G:$G,$A4,Data!$C:$C,AU$1)</f>
        <v>0</v>
      </c>
      <c r="AV4" s="5">
        <f t="shared" si="1"/>
        <v>17</v>
      </c>
    </row>
    <row r="5">
      <c r="A5" s="5" t="str">
        <f>Countries!A4</f>
        <v>AUT</v>
      </c>
      <c r="B5" s="5">
        <f>COUNTIFS(Data!$G:$G,$A5,Data!$C:$C,B$1)</f>
        <v>0</v>
      </c>
      <c r="C5" s="5">
        <f>COUNTIFS(Data!$G:$G,$A5,Data!$C:$C,C$1)</f>
        <v>0</v>
      </c>
      <c r="D5" s="5">
        <f>COUNTIFS(Data!$G:$G,$A5,Data!$C:$C,D$1)</f>
        <v>0</v>
      </c>
      <c r="E5" s="5">
        <f>COUNTIFS(Data!$G:$G,$A5,Data!$C:$C,E$1)</f>
        <v>0</v>
      </c>
      <c r="F5" s="5">
        <f>COUNTIFS(Data!$G:$G,$A5,Data!$C:$C,F$1)</f>
        <v>0</v>
      </c>
      <c r="G5" s="5">
        <f>COUNTIFS(Data!$G:$G,$A5,Data!$C:$C,G$1)</f>
        <v>0</v>
      </c>
      <c r="H5" s="5">
        <f>COUNTIFS(Data!$G:$G,$A5,Data!$C:$C,H$1)</f>
        <v>0</v>
      </c>
      <c r="I5" s="5">
        <f>COUNTIFS(Data!$G:$G,$A5,Data!$C:$C,I$1)</f>
        <v>0</v>
      </c>
      <c r="J5" s="5">
        <f>COUNTIFS(Data!$G:$G,$A5,Data!$C:$C,J$1)</f>
        <v>0</v>
      </c>
      <c r="K5" s="5">
        <f>COUNTIFS(Data!$G:$G,$A5,Data!$C:$C,K$1)</f>
        <v>0</v>
      </c>
      <c r="L5" s="5">
        <f>COUNTIFS(Data!$G:$G,$A5,Data!$C:$C,L$1)</f>
        <v>0</v>
      </c>
      <c r="M5" s="5">
        <f>COUNTIFS(Data!$G:$G,$A5,Data!$C:$C,M$1)</f>
        <v>0</v>
      </c>
      <c r="N5" s="5">
        <f>COUNTIFS(Data!$G:$G,$A5,Data!$C:$C,N$1)</f>
        <v>0</v>
      </c>
      <c r="O5" s="5">
        <f>COUNTIFS(Data!$G:$G,$A5,Data!$C:$C,O$1)</f>
        <v>0</v>
      </c>
      <c r="P5" s="5">
        <f>COUNTIFS(Data!$G:$G,$A5,Data!$C:$C,P$1)</f>
        <v>0</v>
      </c>
      <c r="Q5" s="5">
        <f>COUNTIFS(Data!$G:$G,$A5,Data!$C:$C,Q$1)</f>
        <v>1</v>
      </c>
      <c r="R5" s="5">
        <f>COUNTIFS(Data!$G:$G,$A5,Data!$C:$C,R$1)</f>
        <v>0</v>
      </c>
      <c r="S5" s="5">
        <f>COUNTIFS(Data!$G:$G,$A5,Data!$C:$C,S$1)</f>
        <v>0</v>
      </c>
      <c r="T5" s="5">
        <f>COUNTIFS(Data!$G:$G,$A5,Data!$C:$C,T$1)</f>
        <v>0</v>
      </c>
      <c r="U5" s="5">
        <f>COUNTIFS(Data!$G:$G,$A5,Data!$C:$C,U$1)</f>
        <v>0</v>
      </c>
      <c r="V5" s="5">
        <f>COUNTIFS(Data!$G:$G,$A5,Data!$C:$C,V$1)</f>
        <v>0</v>
      </c>
      <c r="W5" s="5">
        <f>COUNTIFS(Data!$G:$G,$A5,Data!$C:$C,W$1)</f>
        <v>0</v>
      </c>
      <c r="X5" s="5">
        <f>COUNTIFS(Data!$G:$G,$A5,Data!$C:$C,X$1)</f>
        <v>0</v>
      </c>
      <c r="Y5" s="5">
        <f>COUNTIFS(Data!$G:$G,$A5,Data!$C:$C,Y$1)</f>
        <v>0</v>
      </c>
      <c r="Z5" s="5">
        <f>COUNTIFS(Data!$G:$G,$A5,Data!$C:$C,Z$1)</f>
        <v>0</v>
      </c>
      <c r="AA5" s="5">
        <f>COUNTIFS(Data!$G:$G,$A5,Data!$C:$C,AA$1)</f>
        <v>0</v>
      </c>
      <c r="AB5" s="5">
        <f>COUNTIFS(Data!$G:$G,$A5,Data!$C:$C,AB$1)</f>
        <v>0</v>
      </c>
      <c r="AC5" s="5">
        <f>COUNTIFS(Data!$G:$G,$A5,Data!$C:$C,AC$1)</f>
        <v>0</v>
      </c>
      <c r="AD5" s="5">
        <f>COUNTIFS(Data!$G:$G,$A5,Data!$C:$C,AD$1)</f>
        <v>0</v>
      </c>
      <c r="AE5" s="5">
        <f>COUNTIFS(Data!$G:$G,$A5,Data!$C:$C,AE$1)</f>
        <v>0</v>
      </c>
      <c r="AF5" s="5">
        <f>COUNTIFS(Data!$G:$G,$A5,Data!$C:$C,AF$1)</f>
        <v>0</v>
      </c>
      <c r="AG5" s="5">
        <f>COUNTIFS(Data!$G:$G,$A5,Data!$C:$C,AG$1)</f>
        <v>0</v>
      </c>
      <c r="AH5" s="5">
        <f>COUNTIFS(Data!$G:$G,$A5,Data!$C:$C,AH$1)</f>
        <v>0</v>
      </c>
      <c r="AI5" s="5">
        <f>COUNTIFS(Data!$G:$G,$A5,Data!$C:$C,AI$1)</f>
        <v>0</v>
      </c>
      <c r="AJ5" s="5">
        <f>COUNTIFS(Data!$G:$G,$A5,Data!$C:$C,AJ$1)</f>
        <v>0</v>
      </c>
      <c r="AK5" s="5">
        <f>COUNTIFS(Data!$G:$G,$A5,Data!$C:$C,AK$1)</f>
        <v>0</v>
      </c>
      <c r="AL5" s="5">
        <f>COUNTIFS(Data!$G:$G,$A5,Data!$C:$C,AL$1)</f>
        <v>0</v>
      </c>
      <c r="AM5" s="5">
        <f>COUNTIFS(Data!$G:$G,$A5,Data!$C:$C,AM$1)</f>
        <v>0</v>
      </c>
      <c r="AN5" s="5">
        <f>COUNTIFS(Data!$G:$G,$A5,Data!$C:$C,AN$1)</f>
        <v>0</v>
      </c>
      <c r="AO5" s="5">
        <f>COUNTIFS(Data!$G:$G,$A5,Data!$C:$C,AO$1)</f>
        <v>0</v>
      </c>
      <c r="AP5" s="5">
        <f>COUNTIFS(Data!$G:$G,$A5,Data!$C:$C,AP$1)</f>
        <v>0</v>
      </c>
      <c r="AQ5" s="5">
        <f>COUNTIFS(Data!$G:$G,$A5,Data!$C:$C,AQ$1)</f>
        <v>0</v>
      </c>
      <c r="AR5" s="5">
        <f>COUNTIFS(Data!$G:$G,$A5,Data!$C:$C,AR$1)</f>
        <v>0</v>
      </c>
      <c r="AS5" s="5">
        <f>COUNTIFS(Data!$G:$G,$A5,Data!$C:$C,AS$1)</f>
        <v>0</v>
      </c>
      <c r="AT5" s="5">
        <f>COUNTIFS(Data!$G:$G,$A5,Data!$C:$C,AT$1)</f>
        <v>0</v>
      </c>
      <c r="AU5" s="5">
        <f>COUNTIFS(Data!$G:$G,$A5,Data!$C:$C,AU$1)</f>
        <v>0</v>
      </c>
      <c r="AV5" s="5">
        <f t="shared" si="1"/>
        <v>1</v>
      </c>
    </row>
    <row r="6">
      <c r="A6" s="5" t="str">
        <f>Countries!A5</f>
        <v>AZE</v>
      </c>
      <c r="B6" s="5">
        <f>COUNTIFS(Data!$G:$G,$A6,Data!$C:$C,B$1)</f>
        <v>0</v>
      </c>
      <c r="C6" s="5">
        <f>COUNTIFS(Data!$G:$G,$A6,Data!$C:$C,C$1)</f>
        <v>0</v>
      </c>
      <c r="D6" s="5">
        <f>COUNTIFS(Data!$G:$G,$A6,Data!$C:$C,D$1)</f>
        <v>0</v>
      </c>
      <c r="E6" s="5">
        <f>COUNTIFS(Data!$G:$G,$A6,Data!$C:$C,E$1)</f>
        <v>0</v>
      </c>
      <c r="F6" s="5">
        <f>COUNTIFS(Data!$G:$G,$A6,Data!$C:$C,F$1)</f>
        <v>0</v>
      </c>
      <c r="G6" s="5">
        <f>COUNTIFS(Data!$G:$G,$A6,Data!$C:$C,G$1)</f>
        <v>0</v>
      </c>
      <c r="H6" s="5">
        <f>COUNTIFS(Data!$G:$G,$A6,Data!$C:$C,H$1)</f>
        <v>0</v>
      </c>
      <c r="I6" s="5">
        <f>COUNTIFS(Data!$G:$G,$A6,Data!$C:$C,I$1)</f>
        <v>0</v>
      </c>
      <c r="J6" s="5">
        <f>COUNTIFS(Data!$G:$G,$A6,Data!$C:$C,J$1)</f>
        <v>0</v>
      </c>
      <c r="K6" s="5">
        <f>COUNTIFS(Data!$G:$G,$A6,Data!$C:$C,K$1)</f>
        <v>0</v>
      </c>
      <c r="L6" s="5">
        <f>COUNTIFS(Data!$G:$G,$A6,Data!$C:$C,L$1)</f>
        <v>0</v>
      </c>
      <c r="M6" s="5">
        <f>COUNTIFS(Data!$G:$G,$A6,Data!$C:$C,M$1)</f>
        <v>0</v>
      </c>
      <c r="N6" s="5">
        <f>COUNTIFS(Data!$G:$G,$A6,Data!$C:$C,N$1)</f>
        <v>0</v>
      </c>
      <c r="O6" s="5">
        <f>COUNTIFS(Data!$G:$G,$A6,Data!$C:$C,O$1)</f>
        <v>0</v>
      </c>
      <c r="P6" s="5">
        <f>COUNTIFS(Data!$G:$G,$A6,Data!$C:$C,P$1)</f>
        <v>0</v>
      </c>
      <c r="Q6" s="5">
        <f>COUNTIFS(Data!$G:$G,$A6,Data!$C:$C,Q$1)</f>
        <v>0</v>
      </c>
      <c r="R6" s="5">
        <f>COUNTIFS(Data!$G:$G,$A6,Data!$C:$C,R$1)</f>
        <v>0</v>
      </c>
      <c r="S6" s="5">
        <f>COUNTIFS(Data!$G:$G,$A6,Data!$C:$C,S$1)</f>
        <v>0</v>
      </c>
      <c r="T6" s="5">
        <f>COUNTIFS(Data!$G:$G,$A6,Data!$C:$C,T$1)</f>
        <v>0</v>
      </c>
      <c r="U6" s="5">
        <f>COUNTIFS(Data!$G:$G,$A6,Data!$C:$C,U$1)</f>
        <v>0</v>
      </c>
      <c r="V6" s="5">
        <f>COUNTIFS(Data!$G:$G,$A6,Data!$C:$C,V$1)</f>
        <v>0</v>
      </c>
      <c r="W6" s="5">
        <f>COUNTIFS(Data!$G:$G,$A6,Data!$C:$C,W$1)</f>
        <v>0</v>
      </c>
      <c r="X6" s="5">
        <f>COUNTIFS(Data!$G:$G,$A6,Data!$C:$C,X$1)</f>
        <v>0</v>
      </c>
      <c r="Y6" s="5">
        <f>COUNTIFS(Data!$G:$G,$A6,Data!$C:$C,Y$1)</f>
        <v>0</v>
      </c>
      <c r="Z6" s="5">
        <f>COUNTIFS(Data!$G:$G,$A6,Data!$C:$C,Z$1)</f>
        <v>0</v>
      </c>
      <c r="AA6" s="5">
        <f>COUNTIFS(Data!$G:$G,$A6,Data!$C:$C,AA$1)</f>
        <v>0</v>
      </c>
      <c r="AB6" s="5">
        <f>COUNTIFS(Data!$G:$G,$A6,Data!$C:$C,AB$1)</f>
        <v>0</v>
      </c>
      <c r="AC6" s="5">
        <f>COUNTIFS(Data!$G:$G,$A6,Data!$C:$C,AC$1)</f>
        <v>0</v>
      </c>
      <c r="AD6" s="5">
        <f>COUNTIFS(Data!$G:$G,$A6,Data!$C:$C,AD$1)</f>
        <v>0</v>
      </c>
      <c r="AE6" s="5">
        <f>COUNTIFS(Data!$G:$G,$A6,Data!$C:$C,AE$1)</f>
        <v>0</v>
      </c>
      <c r="AF6" s="5">
        <f>COUNTIFS(Data!$G:$G,$A6,Data!$C:$C,AF$1)</f>
        <v>0</v>
      </c>
      <c r="AG6" s="5">
        <f>COUNTIFS(Data!$G:$G,$A6,Data!$C:$C,AG$1)</f>
        <v>0</v>
      </c>
      <c r="AH6" s="5">
        <f>COUNTIFS(Data!$G:$G,$A6,Data!$C:$C,AH$1)</f>
        <v>0</v>
      </c>
      <c r="AI6" s="5">
        <f>COUNTIFS(Data!$G:$G,$A6,Data!$C:$C,AI$1)</f>
        <v>0</v>
      </c>
      <c r="AJ6" s="5">
        <f>COUNTIFS(Data!$G:$G,$A6,Data!$C:$C,AJ$1)</f>
        <v>0</v>
      </c>
      <c r="AK6" s="5">
        <f>COUNTIFS(Data!$G:$G,$A6,Data!$C:$C,AK$1)</f>
        <v>0</v>
      </c>
      <c r="AL6" s="5">
        <f>COUNTIFS(Data!$G:$G,$A6,Data!$C:$C,AL$1)</f>
        <v>0</v>
      </c>
      <c r="AM6" s="5">
        <f>COUNTIFS(Data!$G:$G,$A6,Data!$C:$C,AM$1)</f>
        <v>0</v>
      </c>
      <c r="AN6" s="5">
        <f>COUNTIFS(Data!$G:$G,$A6,Data!$C:$C,AN$1)</f>
        <v>0</v>
      </c>
      <c r="AO6" s="5">
        <f>COUNTIFS(Data!$G:$G,$A6,Data!$C:$C,AO$1)</f>
        <v>0</v>
      </c>
      <c r="AP6" s="5">
        <f>COUNTIFS(Data!$G:$G,$A6,Data!$C:$C,AP$1)</f>
        <v>0</v>
      </c>
      <c r="AQ6" s="5">
        <f>COUNTIFS(Data!$G:$G,$A6,Data!$C:$C,AQ$1)</f>
        <v>0</v>
      </c>
      <c r="AR6" s="5">
        <f>COUNTIFS(Data!$G:$G,$A6,Data!$C:$C,AR$1)</f>
        <v>0</v>
      </c>
      <c r="AS6" s="5">
        <f>COUNTIFS(Data!$G:$G,$A6,Data!$C:$C,AS$1)</f>
        <v>0</v>
      </c>
      <c r="AT6" s="5">
        <f>COUNTIFS(Data!$G:$G,$A6,Data!$C:$C,AT$1)</f>
        <v>0</v>
      </c>
      <c r="AU6" s="5">
        <f>COUNTIFS(Data!$G:$G,$A6,Data!$C:$C,AU$1)</f>
        <v>0</v>
      </c>
      <c r="AV6" s="5">
        <f t="shared" si="1"/>
        <v>0</v>
      </c>
    </row>
    <row r="7">
      <c r="A7" s="5" t="str">
        <f>Countries!A6</f>
        <v>BAH</v>
      </c>
      <c r="B7" s="5">
        <f>COUNTIFS(Data!$G:$G,$A7,Data!$C:$C,B$1)</f>
        <v>0</v>
      </c>
      <c r="C7" s="5">
        <f>COUNTIFS(Data!$G:$G,$A7,Data!$C:$C,C$1)</f>
        <v>0</v>
      </c>
      <c r="D7" s="5">
        <f>COUNTIFS(Data!$G:$G,$A7,Data!$C:$C,D$1)</f>
        <v>0</v>
      </c>
      <c r="E7" s="5">
        <f>COUNTIFS(Data!$G:$G,$A7,Data!$C:$C,E$1)</f>
        <v>0</v>
      </c>
      <c r="F7" s="5">
        <f>COUNTIFS(Data!$G:$G,$A7,Data!$C:$C,F$1)</f>
        <v>1</v>
      </c>
      <c r="G7" s="5">
        <f>COUNTIFS(Data!$G:$G,$A7,Data!$C:$C,G$1)</f>
        <v>0</v>
      </c>
      <c r="H7" s="5">
        <f>COUNTIFS(Data!$G:$G,$A7,Data!$C:$C,H$1)</f>
        <v>0</v>
      </c>
      <c r="I7" s="5">
        <f>COUNTIFS(Data!$G:$G,$A7,Data!$C:$C,I$1)</f>
        <v>0</v>
      </c>
      <c r="J7" s="5">
        <f>COUNTIFS(Data!$G:$G,$A7,Data!$C:$C,J$1)</f>
        <v>0</v>
      </c>
      <c r="K7" s="5">
        <f>COUNTIFS(Data!$G:$G,$A7,Data!$C:$C,K$1)</f>
        <v>0</v>
      </c>
      <c r="L7" s="5">
        <f>COUNTIFS(Data!$G:$G,$A7,Data!$C:$C,L$1)</f>
        <v>0</v>
      </c>
      <c r="M7" s="5">
        <f>COUNTIFS(Data!$G:$G,$A7,Data!$C:$C,M$1)</f>
        <v>0</v>
      </c>
      <c r="N7" s="5">
        <f>COUNTIFS(Data!$G:$G,$A7,Data!$C:$C,N$1)</f>
        <v>0</v>
      </c>
      <c r="O7" s="5">
        <f>COUNTIFS(Data!$G:$G,$A7,Data!$C:$C,O$1)</f>
        <v>0</v>
      </c>
      <c r="P7" s="5">
        <f>COUNTIFS(Data!$G:$G,$A7,Data!$C:$C,P$1)</f>
        <v>0</v>
      </c>
      <c r="Q7" s="5">
        <f>COUNTIFS(Data!$G:$G,$A7,Data!$C:$C,Q$1)</f>
        <v>0</v>
      </c>
      <c r="R7" s="5">
        <f>COUNTIFS(Data!$G:$G,$A7,Data!$C:$C,R$1)</f>
        <v>0</v>
      </c>
      <c r="S7" s="5">
        <f>COUNTIFS(Data!$G:$G,$A7,Data!$C:$C,S$1)</f>
        <v>0</v>
      </c>
      <c r="T7" s="5">
        <f>COUNTIFS(Data!$G:$G,$A7,Data!$C:$C,T$1)</f>
        <v>0</v>
      </c>
      <c r="U7" s="5">
        <f>COUNTIFS(Data!$G:$G,$A7,Data!$C:$C,U$1)</f>
        <v>0</v>
      </c>
      <c r="V7" s="5">
        <f>COUNTIFS(Data!$G:$G,$A7,Data!$C:$C,V$1)</f>
        <v>0</v>
      </c>
      <c r="W7" s="5">
        <f>COUNTIFS(Data!$G:$G,$A7,Data!$C:$C,W$1)</f>
        <v>0</v>
      </c>
      <c r="X7" s="5">
        <f>COUNTIFS(Data!$G:$G,$A7,Data!$C:$C,X$1)</f>
        <v>0</v>
      </c>
      <c r="Y7" s="5">
        <f>COUNTIFS(Data!$G:$G,$A7,Data!$C:$C,Y$1)</f>
        <v>0</v>
      </c>
      <c r="Z7" s="5">
        <f>COUNTIFS(Data!$G:$G,$A7,Data!$C:$C,Z$1)</f>
        <v>0</v>
      </c>
      <c r="AA7" s="5">
        <f>COUNTIFS(Data!$G:$G,$A7,Data!$C:$C,AA$1)</f>
        <v>0</v>
      </c>
      <c r="AB7" s="5">
        <f>COUNTIFS(Data!$G:$G,$A7,Data!$C:$C,AB$1)</f>
        <v>0</v>
      </c>
      <c r="AC7" s="5">
        <f>COUNTIFS(Data!$G:$G,$A7,Data!$C:$C,AC$1)</f>
        <v>0</v>
      </c>
      <c r="AD7" s="5">
        <f>COUNTIFS(Data!$G:$G,$A7,Data!$C:$C,AD$1)</f>
        <v>0</v>
      </c>
      <c r="AE7" s="5">
        <f>COUNTIFS(Data!$G:$G,$A7,Data!$C:$C,AE$1)</f>
        <v>0</v>
      </c>
      <c r="AF7" s="5">
        <f>COUNTIFS(Data!$G:$G,$A7,Data!$C:$C,AF$1)</f>
        <v>0</v>
      </c>
      <c r="AG7" s="5">
        <f>COUNTIFS(Data!$G:$G,$A7,Data!$C:$C,AG$1)</f>
        <v>0</v>
      </c>
      <c r="AH7" s="5">
        <f>COUNTIFS(Data!$G:$G,$A7,Data!$C:$C,AH$1)</f>
        <v>0</v>
      </c>
      <c r="AI7" s="5">
        <f>COUNTIFS(Data!$G:$G,$A7,Data!$C:$C,AI$1)</f>
        <v>0</v>
      </c>
      <c r="AJ7" s="5">
        <f>COUNTIFS(Data!$G:$G,$A7,Data!$C:$C,AJ$1)</f>
        <v>0</v>
      </c>
      <c r="AK7" s="5">
        <f>COUNTIFS(Data!$G:$G,$A7,Data!$C:$C,AK$1)</f>
        <v>0</v>
      </c>
      <c r="AL7" s="5">
        <f>COUNTIFS(Data!$G:$G,$A7,Data!$C:$C,AL$1)</f>
        <v>0</v>
      </c>
      <c r="AM7" s="5">
        <f>COUNTIFS(Data!$G:$G,$A7,Data!$C:$C,AM$1)</f>
        <v>0</v>
      </c>
      <c r="AN7" s="5">
        <f>COUNTIFS(Data!$G:$G,$A7,Data!$C:$C,AN$1)</f>
        <v>0</v>
      </c>
      <c r="AO7" s="5">
        <f>COUNTIFS(Data!$G:$G,$A7,Data!$C:$C,AO$1)</f>
        <v>0</v>
      </c>
      <c r="AP7" s="5">
        <f>COUNTIFS(Data!$G:$G,$A7,Data!$C:$C,AP$1)</f>
        <v>0</v>
      </c>
      <c r="AQ7" s="5">
        <f>COUNTIFS(Data!$G:$G,$A7,Data!$C:$C,AQ$1)</f>
        <v>0</v>
      </c>
      <c r="AR7" s="5">
        <f>COUNTIFS(Data!$G:$G,$A7,Data!$C:$C,AR$1)</f>
        <v>0</v>
      </c>
      <c r="AS7" s="5">
        <f>COUNTIFS(Data!$G:$G,$A7,Data!$C:$C,AS$1)</f>
        <v>0</v>
      </c>
      <c r="AT7" s="5">
        <f>COUNTIFS(Data!$G:$G,$A7,Data!$C:$C,AT$1)</f>
        <v>0</v>
      </c>
      <c r="AU7" s="5">
        <f>COUNTIFS(Data!$G:$G,$A7,Data!$C:$C,AU$1)</f>
        <v>0</v>
      </c>
      <c r="AV7" s="5">
        <f t="shared" si="1"/>
        <v>1</v>
      </c>
    </row>
    <row r="8">
      <c r="A8" s="5" t="str">
        <f>Countries!A7</f>
        <v>BEL</v>
      </c>
      <c r="B8" s="5">
        <f>COUNTIFS(Data!$G:$G,$A8,Data!$C:$C,B$1)</f>
        <v>0</v>
      </c>
      <c r="C8" s="5">
        <f>COUNTIFS(Data!$G:$G,$A8,Data!$C:$C,C$1)</f>
        <v>0</v>
      </c>
      <c r="D8" s="5">
        <f>COUNTIFS(Data!$G:$G,$A8,Data!$C:$C,D$1)</f>
        <v>1</v>
      </c>
      <c r="E8" s="5">
        <f>COUNTIFS(Data!$G:$G,$A8,Data!$C:$C,E$1)</f>
        <v>0</v>
      </c>
      <c r="F8" s="5">
        <f>COUNTIFS(Data!$G:$G,$A8,Data!$C:$C,F$1)</f>
        <v>1</v>
      </c>
      <c r="G8" s="5">
        <f>COUNTIFS(Data!$G:$G,$A8,Data!$C:$C,G$1)</f>
        <v>0</v>
      </c>
      <c r="H8" s="5">
        <f>COUNTIFS(Data!$G:$G,$A8,Data!$C:$C,H$1)</f>
        <v>0</v>
      </c>
      <c r="I8" s="5">
        <f>COUNTIFS(Data!$G:$G,$A8,Data!$C:$C,I$1)</f>
        <v>0</v>
      </c>
      <c r="J8" s="5">
        <f>COUNTIFS(Data!$G:$G,$A8,Data!$C:$C,J$1)</f>
        <v>0</v>
      </c>
      <c r="K8" s="5">
        <f>COUNTIFS(Data!$G:$G,$A8,Data!$C:$C,K$1)</f>
        <v>0</v>
      </c>
      <c r="L8" s="5">
        <f>COUNTIFS(Data!$G:$G,$A8,Data!$C:$C,L$1)</f>
        <v>0</v>
      </c>
      <c r="M8" s="5">
        <f>COUNTIFS(Data!$G:$G,$A8,Data!$C:$C,M$1)</f>
        <v>0</v>
      </c>
      <c r="N8" s="5">
        <f>COUNTIFS(Data!$G:$G,$A8,Data!$C:$C,N$1)</f>
        <v>0</v>
      </c>
      <c r="O8" s="5">
        <f>COUNTIFS(Data!$G:$G,$A8,Data!$C:$C,O$1)</f>
        <v>0</v>
      </c>
      <c r="P8" s="5">
        <f>COUNTIFS(Data!$G:$G,$A8,Data!$C:$C,P$1)</f>
        <v>0</v>
      </c>
      <c r="Q8" s="5">
        <f>COUNTIFS(Data!$G:$G,$A8,Data!$C:$C,Q$1)</f>
        <v>0</v>
      </c>
      <c r="R8" s="5">
        <f>COUNTIFS(Data!$G:$G,$A8,Data!$C:$C,R$1)</f>
        <v>0</v>
      </c>
      <c r="S8" s="5">
        <f>COUNTIFS(Data!$G:$G,$A8,Data!$C:$C,S$1)</f>
        <v>0</v>
      </c>
      <c r="T8" s="5">
        <f>COUNTIFS(Data!$G:$G,$A8,Data!$C:$C,T$1)</f>
        <v>0</v>
      </c>
      <c r="U8" s="5">
        <f>COUNTIFS(Data!$G:$G,$A8,Data!$C:$C,U$1)</f>
        <v>0</v>
      </c>
      <c r="V8" s="5">
        <f>COUNTIFS(Data!$G:$G,$A8,Data!$C:$C,V$1)</f>
        <v>0</v>
      </c>
      <c r="W8" s="5">
        <f>COUNTIFS(Data!$G:$G,$A8,Data!$C:$C,W$1)</f>
        <v>0</v>
      </c>
      <c r="X8" s="5">
        <f>COUNTIFS(Data!$G:$G,$A8,Data!$C:$C,X$1)</f>
        <v>0</v>
      </c>
      <c r="Y8" s="5">
        <f>COUNTIFS(Data!$G:$G,$A8,Data!$C:$C,Y$1)</f>
        <v>1</v>
      </c>
      <c r="Z8" s="5">
        <f>COUNTIFS(Data!$G:$G,$A8,Data!$C:$C,Z$1)</f>
        <v>0</v>
      </c>
      <c r="AA8" s="5">
        <f>COUNTIFS(Data!$G:$G,$A8,Data!$C:$C,AA$1)</f>
        <v>0</v>
      </c>
      <c r="AB8" s="5">
        <f>COUNTIFS(Data!$G:$G,$A8,Data!$C:$C,AB$1)</f>
        <v>0</v>
      </c>
      <c r="AC8" s="5">
        <f>COUNTIFS(Data!$G:$G,$A8,Data!$C:$C,AC$1)</f>
        <v>0</v>
      </c>
      <c r="AD8" s="5">
        <f>COUNTIFS(Data!$G:$G,$A8,Data!$C:$C,AD$1)</f>
        <v>0</v>
      </c>
      <c r="AE8" s="5">
        <f>COUNTIFS(Data!$G:$G,$A8,Data!$C:$C,AE$1)</f>
        <v>0</v>
      </c>
      <c r="AF8" s="5">
        <f>COUNTIFS(Data!$G:$G,$A8,Data!$C:$C,AF$1)</f>
        <v>0</v>
      </c>
      <c r="AG8" s="5">
        <f>COUNTIFS(Data!$G:$G,$A8,Data!$C:$C,AG$1)</f>
        <v>0</v>
      </c>
      <c r="AH8" s="5">
        <f>COUNTIFS(Data!$G:$G,$A8,Data!$C:$C,AH$1)</f>
        <v>0</v>
      </c>
      <c r="AI8" s="5">
        <f>COUNTIFS(Data!$G:$G,$A8,Data!$C:$C,AI$1)</f>
        <v>0</v>
      </c>
      <c r="AJ8" s="5">
        <f>COUNTIFS(Data!$G:$G,$A8,Data!$C:$C,AJ$1)</f>
        <v>0</v>
      </c>
      <c r="AK8" s="5">
        <f>COUNTIFS(Data!$G:$G,$A8,Data!$C:$C,AK$1)</f>
        <v>0</v>
      </c>
      <c r="AL8" s="5">
        <f>COUNTIFS(Data!$G:$G,$A8,Data!$C:$C,AL$1)</f>
        <v>0</v>
      </c>
      <c r="AM8" s="5">
        <f>COUNTIFS(Data!$G:$G,$A8,Data!$C:$C,AM$1)</f>
        <v>0</v>
      </c>
      <c r="AN8" s="5">
        <f>COUNTIFS(Data!$G:$G,$A8,Data!$C:$C,AN$1)</f>
        <v>0</v>
      </c>
      <c r="AO8" s="5">
        <f>COUNTIFS(Data!$G:$G,$A8,Data!$C:$C,AO$1)</f>
        <v>0</v>
      </c>
      <c r="AP8" s="5">
        <f>COUNTIFS(Data!$G:$G,$A8,Data!$C:$C,AP$1)</f>
        <v>0</v>
      </c>
      <c r="AQ8" s="5">
        <f>COUNTIFS(Data!$G:$G,$A8,Data!$C:$C,AQ$1)</f>
        <v>0</v>
      </c>
      <c r="AR8" s="5">
        <f>COUNTIFS(Data!$G:$G,$A8,Data!$C:$C,AR$1)</f>
        <v>0</v>
      </c>
      <c r="AS8" s="5">
        <f>COUNTIFS(Data!$G:$G,$A8,Data!$C:$C,AS$1)</f>
        <v>0</v>
      </c>
      <c r="AT8" s="5">
        <f>COUNTIFS(Data!$G:$G,$A8,Data!$C:$C,AT$1)</f>
        <v>0</v>
      </c>
      <c r="AU8" s="5">
        <f>COUNTIFS(Data!$G:$G,$A8,Data!$C:$C,AU$1)</f>
        <v>0</v>
      </c>
      <c r="AV8" s="5">
        <f t="shared" si="1"/>
        <v>3</v>
      </c>
    </row>
    <row r="9">
      <c r="A9" s="5" t="str">
        <f>Countries!A8</f>
        <v>BER</v>
      </c>
      <c r="B9" s="5">
        <f>COUNTIFS(Data!$G:$G,$A9,Data!$C:$C,B$1)</f>
        <v>0</v>
      </c>
      <c r="C9" s="5">
        <f>COUNTIFS(Data!$G:$G,$A9,Data!$C:$C,C$1)</f>
        <v>0</v>
      </c>
      <c r="D9" s="5">
        <f>COUNTIFS(Data!$G:$G,$A9,Data!$C:$C,D$1)</f>
        <v>0</v>
      </c>
      <c r="E9" s="5">
        <f>COUNTIFS(Data!$G:$G,$A9,Data!$C:$C,E$1)</f>
        <v>0</v>
      </c>
      <c r="F9" s="5">
        <f>COUNTIFS(Data!$G:$G,$A9,Data!$C:$C,F$1)</f>
        <v>0</v>
      </c>
      <c r="G9" s="5">
        <f>COUNTIFS(Data!$G:$G,$A9,Data!$C:$C,G$1)</f>
        <v>0</v>
      </c>
      <c r="H9" s="5">
        <f>COUNTIFS(Data!$G:$G,$A9,Data!$C:$C,H$1)</f>
        <v>0</v>
      </c>
      <c r="I9" s="5">
        <f>COUNTIFS(Data!$G:$G,$A9,Data!$C:$C,I$1)</f>
        <v>0</v>
      </c>
      <c r="J9" s="5">
        <f>COUNTIFS(Data!$G:$G,$A9,Data!$C:$C,J$1)</f>
        <v>0</v>
      </c>
      <c r="K9" s="5">
        <f>COUNTIFS(Data!$G:$G,$A9,Data!$C:$C,K$1)</f>
        <v>0</v>
      </c>
      <c r="L9" s="5">
        <f>COUNTIFS(Data!$G:$G,$A9,Data!$C:$C,L$1)</f>
        <v>0</v>
      </c>
      <c r="M9" s="5">
        <f>COUNTIFS(Data!$G:$G,$A9,Data!$C:$C,M$1)</f>
        <v>0</v>
      </c>
      <c r="N9" s="5">
        <f>COUNTIFS(Data!$G:$G,$A9,Data!$C:$C,N$1)</f>
        <v>0</v>
      </c>
      <c r="O9" s="5">
        <f>COUNTIFS(Data!$G:$G,$A9,Data!$C:$C,O$1)</f>
        <v>0</v>
      </c>
      <c r="P9" s="5">
        <f>COUNTIFS(Data!$G:$G,$A9,Data!$C:$C,P$1)</f>
        <v>0</v>
      </c>
      <c r="Q9" s="5">
        <f>COUNTIFS(Data!$G:$G,$A9,Data!$C:$C,Q$1)</f>
        <v>0</v>
      </c>
      <c r="R9" s="5">
        <f>COUNTIFS(Data!$G:$G,$A9,Data!$C:$C,R$1)</f>
        <v>0</v>
      </c>
      <c r="S9" s="5">
        <f>COUNTIFS(Data!$G:$G,$A9,Data!$C:$C,S$1)</f>
        <v>0</v>
      </c>
      <c r="T9" s="5">
        <f>COUNTIFS(Data!$G:$G,$A9,Data!$C:$C,T$1)</f>
        <v>0</v>
      </c>
      <c r="U9" s="5">
        <f>COUNTIFS(Data!$G:$G,$A9,Data!$C:$C,U$1)</f>
        <v>0</v>
      </c>
      <c r="V9" s="5">
        <f>COUNTIFS(Data!$G:$G,$A9,Data!$C:$C,V$1)</f>
        <v>0</v>
      </c>
      <c r="W9" s="5">
        <f>COUNTIFS(Data!$G:$G,$A9,Data!$C:$C,W$1)</f>
        <v>0</v>
      </c>
      <c r="X9" s="5">
        <f>COUNTIFS(Data!$G:$G,$A9,Data!$C:$C,X$1)</f>
        <v>0</v>
      </c>
      <c r="Y9" s="5">
        <f>COUNTIFS(Data!$G:$G,$A9,Data!$C:$C,Y$1)</f>
        <v>0</v>
      </c>
      <c r="Z9" s="5">
        <f>COUNTIFS(Data!$G:$G,$A9,Data!$C:$C,Z$1)</f>
        <v>0</v>
      </c>
      <c r="AA9" s="5">
        <f>COUNTIFS(Data!$G:$G,$A9,Data!$C:$C,AA$1)</f>
        <v>0</v>
      </c>
      <c r="AB9" s="5">
        <f>COUNTIFS(Data!$G:$G,$A9,Data!$C:$C,AB$1)</f>
        <v>0</v>
      </c>
      <c r="AC9" s="5">
        <f>COUNTIFS(Data!$G:$G,$A9,Data!$C:$C,AC$1)</f>
        <v>0</v>
      </c>
      <c r="AD9" s="5">
        <f>COUNTIFS(Data!$G:$G,$A9,Data!$C:$C,AD$1)</f>
        <v>0</v>
      </c>
      <c r="AE9" s="5">
        <f>COUNTIFS(Data!$G:$G,$A9,Data!$C:$C,AE$1)</f>
        <v>0</v>
      </c>
      <c r="AF9" s="5">
        <f>COUNTIFS(Data!$G:$G,$A9,Data!$C:$C,AF$1)</f>
        <v>0</v>
      </c>
      <c r="AG9" s="5">
        <f>COUNTIFS(Data!$G:$G,$A9,Data!$C:$C,AG$1)</f>
        <v>0</v>
      </c>
      <c r="AH9" s="5">
        <f>COUNTIFS(Data!$G:$G,$A9,Data!$C:$C,AH$1)</f>
        <v>0</v>
      </c>
      <c r="AI9" s="5">
        <f>COUNTIFS(Data!$G:$G,$A9,Data!$C:$C,AI$1)</f>
        <v>0</v>
      </c>
      <c r="AJ9" s="5">
        <f>COUNTIFS(Data!$G:$G,$A9,Data!$C:$C,AJ$1)</f>
        <v>0</v>
      </c>
      <c r="AK9" s="5">
        <f>COUNTIFS(Data!$G:$G,$A9,Data!$C:$C,AK$1)</f>
        <v>0</v>
      </c>
      <c r="AL9" s="5">
        <f>COUNTIFS(Data!$G:$G,$A9,Data!$C:$C,AL$1)</f>
        <v>0</v>
      </c>
      <c r="AM9" s="5">
        <f>COUNTIFS(Data!$G:$G,$A9,Data!$C:$C,AM$1)</f>
        <v>0</v>
      </c>
      <c r="AN9" s="5">
        <f>COUNTIFS(Data!$G:$G,$A9,Data!$C:$C,AN$1)</f>
        <v>0</v>
      </c>
      <c r="AO9" s="5">
        <f>COUNTIFS(Data!$G:$G,$A9,Data!$C:$C,AO$1)</f>
        <v>0</v>
      </c>
      <c r="AP9" s="5">
        <f>COUNTIFS(Data!$G:$G,$A9,Data!$C:$C,AP$1)</f>
        <v>0</v>
      </c>
      <c r="AQ9" s="5">
        <f>COUNTIFS(Data!$G:$G,$A9,Data!$C:$C,AQ$1)</f>
        <v>1</v>
      </c>
      <c r="AR9" s="5">
        <f>COUNTIFS(Data!$G:$G,$A9,Data!$C:$C,AR$1)</f>
        <v>0</v>
      </c>
      <c r="AS9" s="5">
        <f>COUNTIFS(Data!$G:$G,$A9,Data!$C:$C,AS$1)</f>
        <v>0</v>
      </c>
      <c r="AT9" s="5">
        <f>COUNTIFS(Data!$G:$G,$A9,Data!$C:$C,AT$1)</f>
        <v>0</v>
      </c>
      <c r="AU9" s="5">
        <f>COUNTIFS(Data!$G:$G,$A9,Data!$C:$C,AU$1)</f>
        <v>0</v>
      </c>
      <c r="AV9" s="5">
        <f t="shared" si="1"/>
        <v>1</v>
      </c>
    </row>
    <row r="10">
      <c r="A10" s="5" t="str">
        <f>Countries!A9</f>
        <v>BLR</v>
      </c>
      <c r="B10" s="5">
        <f>COUNTIFS(Data!$G:$G,$A10,Data!$C:$C,B$1)</f>
        <v>0</v>
      </c>
      <c r="C10" s="5">
        <f>COUNTIFS(Data!$G:$G,$A10,Data!$C:$C,C$1)</f>
        <v>0</v>
      </c>
      <c r="D10" s="5">
        <f>COUNTIFS(Data!$G:$G,$A10,Data!$C:$C,D$1)</f>
        <v>0</v>
      </c>
      <c r="E10" s="5">
        <f>COUNTIFS(Data!$G:$G,$A10,Data!$C:$C,E$1)</f>
        <v>0</v>
      </c>
      <c r="F10" s="5">
        <f>COUNTIFS(Data!$G:$G,$A10,Data!$C:$C,F$1)</f>
        <v>0</v>
      </c>
      <c r="G10" s="5">
        <f>COUNTIFS(Data!$G:$G,$A10,Data!$C:$C,G$1)</f>
        <v>0</v>
      </c>
      <c r="H10" s="5">
        <f>COUNTIFS(Data!$G:$G,$A10,Data!$C:$C,H$1)</f>
        <v>0</v>
      </c>
      <c r="I10" s="5">
        <f>COUNTIFS(Data!$G:$G,$A10,Data!$C:$C,I$1)</f>
        <v>0</v>
      </c>
      <c r="J10" s="5">
        <f>COUNTIFS(Data!$G:$G,$A10,Data!$C:$C,J$1)</f>
        <v>0</v>
      </c>
      <c r="K10" s="5">
        <f>COUNTIFS(Data!$G:$G,$A10,Data!$C:$C,K$1)</f>
        <v>0</v>
      </c>
      <c r="L10" s="5">
        <f>COUNTIFS(Data!$G:$G,$A10,Data!$C:$C,L$1)</f>
        <v>0</v>
      </c>
      <c r="M10" s="5">
        <f>COUNTIFS(Data!$G:$G,$A10,Data!$C:$C,M$1)</f>
        <v>0</v>
      </c>
      <c r="N10" s="5">
        <f>COUNTIFS(Data!$G:$G,$A10,Data!$C:$C,N$1)</f>
        <v>0</v>
      </c>
      <c r="O10" s="5">
        <f>COUNTIFS(Data!$G:$G,$A10,Data!$C:$C,O$1)</f>
        <v>0</v>
      </c>
      <c r="P10" s="5">
        <f>COUNTIFS(Data!$G:$G,$A10,Data!$C:$C,P$1)</f>
        <v>0</v>
      </c>
      <c r="Q10" s="5">
        <f>COUNTIFS(Data!$G:$G,$A10,Data!$C:$C,Q$1)</f>
        <v>0</v>
      </c>
      <c r="R10" s="5">
        <f>COUNTIFS(Data!$G:$G,$A10,Data!$C:$C,R$1)</f>
        <v>0</v>
      </c>
      <c r="S10" s="5">
        <f>COUNTIFS(Data!$G:$G,$A10,Data!$C:$C,S$1)</f>
        <v>0</v>
      </c>
      <c r="T10" s="5">
        <f>COUNTIFS(Data!$G:$G,$A10,Data!$C:$C,T$1)</f>
        <v>0</v>
      </c>
      <c r="U10" s="5">
        <f>COUNTIFS(Data!$G:$G,$A10,Data!$C:$C,U$1)</f>
        <v>0</v>
      </c>
      <c r="V10" s="5">
        <f>COUNTIFS(Data!$G:$G,$A10,Data!$C:$C,V$1)</f>
        <v>0</v>
      </c>
      <c r="W10" s="5">
        <f>COUNTIFS(Data!$G:$G,$A10,Data!$C:$C,W$1)</f>
        <v>0</v>
      </c>
      <c r="X10" s="5">
        <f>COUNTIFS(Data!$G:$G,$A10,Data!$C:$C,X$1)</f>
        <v>0</v>
      </c>
      <c r="Y10" s="5">
        <f>COUNTIFS(Data!$G:$G,$A10,Data!$C:$C,Y$1)</f>
        <v>0</v>
      </c>
      <c r="Z10" s="5">
        <f>COUNTIFS(Data!$G:$G,$A10,Data!$C:$C,Z$1)</f>
        <v>0</v>
      </c>
      <c r="AA10" s="5">
        <f>COUNTIFS(Data!$G:$G,$A10,Data!$C:$C,AA$1)</f>
        <v>0</v>
      </c>
      <c r="AB10" s="5">
        <f>COUNTIFS(Data!$G:$G,$A10,Data!$C:$C,AB$1)</f>
        <v>0</v>
      </c>
      <c r="AC10" s="5">
        <f>COUNTIFS(Data!$G:$G,$A10,Data!$C:$C,AC$1)</f>
        <v>0</v>
      </c>
      <c r="AD10" s="5">
        <f>COUNTIFS(Data!$G:$G,$A10,Data!$C:$C,AD$1)</f>
        <v>0</v>
      </c>
      <c r="AE10" s="5">
        <f>COUNTIFS(Data!$G:$G,$A10,Data!$C:$C,AE$1)</f>
        <v>0</v>
      </c>
      <c r="AF10" s="5">
        <f>COUNTIFS(Data!$G:$G,$A10,Data!$C:$C,AF$1)</f>
        <v>0</v>
      </c>
      <c r="AG10" s="5">
        <f>COUNTIFS(Data!$G:$G,$A10,Data!$C:$C,AG$1)</f>
        <v>0</v>
      </c>
      <c r="AH10" s="5">
        <f>COUNTIFS(Data!$G:$G,$A10,Data!$C:$C,AH$1)</f>
        <v>0</v>
      </c>
      <c r="AI10" s="5">
        <f>COUNTIFS(Data!$G:$G,$A10,Data!$C:$C,AI$1)</f>
        <v>0</v>
      </c>
      <c r="AJ10" s="5">
        <f>COUNTIFS(Data!$G:$G,$A10,Data!$C:$C,AJ$1)</f>
        <v>0</v>
      </c>
      <c r="AK10" s="5">
        <f>COUNTIFS(Data!$G:$G,$A10,Data!$C:$C,AK$1)</f>
        <v>0</v>
      </c>
      <c r="AL10" s="5">
        <f>COUNTIFS(Data!$G:$G,$A10,Data!$C:$C,AL$1)</f>
        <v>0</v>
      </c>
      <c r="AM10" s="5">
        <f>COUNTIFS(Data!$G:$G,$A10,Data!$C:$C,AM$1)</f>
        <v>0</v>
      </c>
      <c r="AN10" s="5">
        <f>COUNTIFS(Data!$G:$G,$A10,Data!$C:$C,AN$1)</f>
        <v>0</v>
      </c>
      <c r="AO10" s="5">
        <f>COUNTIFS(Data!$G:$G,$A10,Data!$C:$C,AO$1)</f>
        <v>0</v>
      </c>
      <c r="AP10" s="5">
        <f>COUNTIFS(Data!$G:$G,$A10,Data!$C:$C,AP$1)</f>
        <v>1</v>
      </c>
      <c r="AQ10" s="5">
        <f>COUNTIFS(Data!$G:$G,$A10,Data!$C:$C,AQ$1)</f>
        <v>0</v>
      </c>
      <c r="AR10" s="5">
        <f>COUNTIFS(Data!$G:$G,$A10,Data!$C:$C,AR$1)</f>
        <v>0</v>
      </c>
      <c r="AS10" s="5">
        <f>COUNTIFS(Data!$G:$G,$A10,Data!$C:$C,AS$1)</f>
        <v>0</v>
      </c>
      <c r="AT10" s="5">
        <f>COUNTIFS(Data!$G:$G,$A10,Data!$C:$C,AT$1)</f>
        <v>0</v>
      </c>
      <c r="AU10" s="5">
        <f>COUNTIFS(Data!$G:$G,$A10,Data!$C:$C,AU$1)</f>
        <v>0</v>
      </c>
      <c r="AV10" s="5">
        <f t="shared" si="1"/>
        <v>1</v>
      </c>
    </row>
    <row r="11">
      <c r="A11" s="5" t="str">
        <f>Countries!A10</f>
        <v>BOT</v>
      </c>
      <c r="B11" s="5">
        <f>COUNTIFS(Data!$G:$G,$A11,Data!$C:$C,B$1)</f>
        <v>0</v>
      </c>
      <c r="C11" s="5">
        <f>COUNTIFS(Data!$G:$G,$A11,Data!$C:$C,C$1)</f>
        <v>0</v>
      </c>
      <c r="D11" s="5">
        <f>COUNTIFS(Data!$G:$G,$A11,Data!$C:$C,D$1)</f>
        <v>0</v>
      </c>
      <c r="E11" s="5">
        <f>COUNTIFS(Data!$G:$G,$A11,Data!$C:$C,E$1)</f>
        <v>0</v>
      </c>
      <c r="F11" s="5">
        <f>COUNTIFS(Data!$G:$G,$A11,Data!$C:$C,F$1)</f>
        <v>0</v>
      </c>
      <c r="G11" s="5">
        <f>COUNTIFS(Data!$G:$G,$A11,Data!$C:$C,G$1)</f>
        <v>0</v>
      </c>
      <c r="H11" s="5">
        <f>COUNTIFS(Data!$G:$G,$A11,Data!$C:$C,H$1)</f>
        <v>0</v>
      </c>
      <c r="I11" s="5">
        <f>COUNTIFS(Data!$G:$G,$A11,Data!$C:$C,I$1)</f>
        <v>0</v>
      </c>
      <c r="J11" s="5">
        <f>COUNTIFS(Data!$G:$G,$A11,Data!$C:$C,J$1)</f>
        <v>0</v>
      </c>
      <c r="K11" s="5">
        <f>COUNTIFS(Data!$G:$G,$A11,Data!$C:$C,K$1)</f>
        <v>0</v>
      </c>
      <c r="L11" s="5">
        <f>COUNTIFS(Data!$G:$G,$A11,Data!$C:$C,L$1)</f>
        <v>0</v>
      </c>
      <c r="M11" s="5">
        <f>COUNTIFS(Data!$G:$G,$A11,Data!$C:$C,M$1)</f>
        <v>0</v>
      </c>
      <c r="N11" s="5">
        <f>COUNTIFS(Data!$G:$G,$A11,Data!$C:$C,N$1)</f>
        <v>0</v>
      </c>
      <c r="O11" s="5">
        <f>COUNTIFS(Data!$G:$G,$A11,Data!$C:$C,O$1)</f>
        <v>0</v>
      </c>
      <c r="P11" s="5">
        <f>COUNTIFS(Data!$G:$G,$A11,Data!$C:$C,P$1)</f>
        <v>0</v>
      </c>
      <c r="Q11" s="5">
        <f>COUNTIFS(Data!$G:$G,$A11,Data!$C:$C,Q$1)</f>
        <v>0</v>
      </c>
      <c r="R11" s="5">
        <f>COUNTIFS(Data!$G:$G,$A11,Data!$C:$C,R$1)</f>
        <v>0</v>
      </c>
      <c r="S11" s="5">
        <f>COUNTIFS(Data!$G:$G,$A11,Data!$C:$C,S$1)</f>
        <v>0</v>
      </c>
      <c r="T11" s="5">
        <f>COUNTIFS(Data!$G:$G,$A11,Data!$C:$C,T$1)</f>
        <v>0</v>
      </c>
      <c r="U11" s="5">
        <f>COUNTIFS(Data!$G:$G,$A11,Data!$C:$C,U$1)</f>
        <v>0</v>
      </c>
      <c r="V11" s="5">
        <f>COUNTIFS(Data!$G:$G,$A11,Data!$C:$C,V$1)</f>
        <v>0</v>
      </c>
      <c r="W11" s="5">
        <f>COUNTIFS(Data!$G:$G,$A11,Data!$C:$C,W$1)</f>
        <v>0</v>
      </c>
      <c r="X11" s="5">
        <f>COUNTIFS(Data!$G:$G,$A11,Data!$C:$C,X$1)</f>
        <v>0</v>
      </c>
      <c r="Y11" s="5">
        <f>COUNTIFS(Data!$G:$G,$A11,Data!$C:$C,Y$1)</f>
        <v>0</v>
      </c>
      <c r="Z11" s="5">
        <f>COUNTIFS(Data!$G:$G,$A11,Data!$C:$C,Z$1)</f>
        <v>0</v>
      </c>
      <c r="AA11" s="5">
        <f>COUNTIFS(Data!$G:$G,$A11,Data!$C:$C,AA$1)</f>
        <v>0</v>
      </c>
      <c r="AB11" s="5">
        <f>COUNTIFS(Data!$G:$G,$A11,Data!$C:$C,AB$1)</f>
        <v>0</v>
      </c>
      <c r="AC11" s="5">
        <f>COUNTIFS(Data!$G:$G,$A11,Data!$C:$C,AC$1)</f>
        <v>0</v>
      </c>
      <c r="AD11" s="5">
        <f>COUNTIFS(Data!$G:$G,$A11,Data!$C:$C,AD$1)</f>
        <v>0</v>
      </c>
      <c r="AE11" s="5">
        <f>COUNTIFS(Data!$G:$G,$A11,Data!$C:$C,AE$1)</f>
        <v>0</v>
      </c>
      <c r="AF11" s="5">
        <f>COUNTIFS(Data!$G:$G,$A11,Data!$C:$C,AF$1)</f>
        <v>0</v>
      </c>
      <c r="AG11" s="5">
        <f>COUNTIFS(Data!$G:$G,$A11,Data!$C:$C,AG$1)</f>
        <v>0</v>
      </c>
      <c r="AH11" s="5">
        <f>COUNTIFS(Data!$G:$G,$A11,Data!$C:$C,AH$1)</f>
        <v>0</v>
      </c>
      <c r="AI11" s="5">
        <f>COUNTIFS(Data!$G:$G,$A11,Data!$C:$C,AI$1)</f>
        <v>0</v>
      </c>
      <c r="AJ11" s="5">
        <f>COUNTIFS(Data!$G:$G,$A11,Data!$C:$C,AJ$1)</f>
        <v>0</v>
      </c>
      <c r="AK11" s="5">
        <f>COUNTIFS(Data!$G:$G,$A11,Data!$C:$C,AK$1)</f>
        <v>0</v>
      </c>
      <c r="AL11" s="5">
        <f>COUNTIFS(Data!$G:$G,$A11,Data!$C:$C,AL$1)</f>
        <v>0</v>
      </c>
      <c r="AM11" s="5">
        <f>COUNTIFS(Data!$G:$G,$A11,Data!$C:$C,AM$1)</f>
        <v>0</v>
      </c>
      <c r="AN11" s="5">
        <f>COUNTIFS(Data!$G:$G,$A11,Data!$C:$C,AN$1)</f>
        <v>0</v>
      </c>
      <c r="AO11" s="5">
        <f>COUNTIFS(Data!$G:$G,$A11,Data!$C:$C,AO$1)</f>
        <v>0</v>
      </c>
      <c r="AP11" s="5">
        <f>COUNTIFS(Data!$G:$G,$A11,Data!$C:$C,AP$1)</f>
        <v>0</v>
      </c>
      <c r="AQ11" s="5">
        <f>COUNTIFS(Data!$G:$G,$A11,Data!$C:$C,AQ$1)</f>
        <v>0</v>
      </c>
      <c r="AR11" s="5">
        <f>COUNTIFS(Data!$G:$G,$A11,Data!$C:$C,AR$1)</f>
        <v>0</v>
      </c>
      <c r="AS11" s="5">
        <f>COUNTIFS(Data!$G:$G,$A11,Data!$C:$C,AS$1)</f>
        <v>0</v>
      </c>
      <c r="AT11" s="5">
        <f>COUNTIFS(Data!$G:$G,$A11,Data!$C:$C,AT$1)</f>
        <v>0</v>
      </c>
      <c r="AU11" s="5">
        <f>COUNTIFS(Data!$G:$G,$A11,Data!$C:$C,AU$1)</f>
        <v>0</v>
      </c>
      <c r="AV11" s="5">
        <f t="shared" si="1"/>
        <v>0</v>
      </c>
    </row>
    <row r="12">
      <c r="A12" s="5" t="str">
        <f>Countries!A11</f>
        <v>BRA</v>
      </c>
      <c r="B12" s="5">
        <f>COUNTIFS(Data!$G:$G,$A12,Data!$C:$C,B$1)</f>
        <v>0</v>
      </c>
      <c r="C12" s="5">
        <f>COUNTIFS(Data!$G:$G,$A12,Data!$C:$C,C$1)</f>
        <v>0</v>
      </c>
      <c r="D12" s="5">
        <f>COUNTIFS(Data!$G:$G,$A12,Data!$C:$C,D$1)</f>
        <v>1</v>
      </c>
      <c r="E12" s="5">
        <f>COUNTIFS(Data!$G:$G,$A12,Data!$C:$C,E$1)</f>
        <v>0</v>
      </c>
      <c r="F12" s="5">
        <f>COUNTIFS(Data!$G:$G,$A12,Data!$C:$C,F$1)</f>
        <v>0</v>
      </c>
      <c r="G12" s="5">
        <f>COUNTIFS(Data!$G:$G,$A12,Data!$C:$C,G$1)</f>
        <v>0</v>
      </c>
      <c r="H12" s="5">
        <f>COUNTIFS(Data!$G:$G,$A12,Data!$C:$C,H$1)</f>
        <v>0</v>
      </c>
      <c r="I12" s="5">
        <f>COUNTIFS(Data!$G:$G,$A12,Data!$C:$C,I$1)</f>
        <v>0</v>
      </c>
      <c r="J12" s="5">
        <f>COUNTIFS(Data!$G:$G,$A12,Data!$C:$C,J$1)</f>
        <v>0</v>
      </c>
      <c r="K12" s="5">
        <f>COUNTIFS(Data!$G:$G,$A12,Data!$C:$C,K$1)</f>
        <v>1</v>
      </c>
      <c r="L12" s="5">
        <f>COUNTIFS(Data!$G:$G,$A12,Data!$C:$C,L$1)</f>
        <v>0</v>
      </c>
      <c r="M12" s="5">
        <f>COUNTIFS(Data!$G:$G,$A12,Data!$C:$C,M$1)</f>
        <v>1</v>
      </c>
      <c r="N12" s="5">
        <f>COUNTIFS(Data!$G:$G,$A12,Data!$C:$C,N$1)</f>
        <v>0</v>
      </c>
      <c r="O12" s="5">
        <f>COUNTIFS(Data!$G:$G,$A12,Data!$C:$C,O$1)</f>
        <v>0</v>
      </c>
      <c r="P12" s="5">
        <f>COUNTIFS(Data!$G:$G,$A12,Data!$C:$C,P$1)</f>
        <v>0</v>
      </c>
      <c r="Q12" s="5">
        <f>COUNTIFS(Data!$G:$G,$A12,Data!$C:$C,Q$1)</f>
        <v>0</v>
      </c>
      <c r="R12" s="5">
        <f>COUNTIFS(Data!$G:$G,$A12,Data!$C:$C,R$1)</f>
        <v>0</v>
      </c>
      <c r="S12" s="5">
        <f>COUNTIFS(Data!$G:$G,$A12,Data!$C:$C,S$1)</f>
        <v>0</v>
      </c>
      <c r="T12" s="5">
        <f>COUNTIFS(Data!$G:$G,$A12,Data!$C:$C,T$1)</f>
        <v>0</v>
      </c>
      <c r="U12" s="5">
        <f>COUNTIFS(Data!$G:$G,$A12,Data!$C:$C,U$1)</f>
        <v>0</v>
      </c>
      <c r="V12" s="5">
        <f>COUNTIFS(Data!$G:$G,$A12,Data!$C:$C,V$1)</f>
        <v>1</v>
      </c>
      <c r="W12" s="5">
        <f>COUNTIFS(Data!$G:$G,$A12,Data!$C:$C,W$1)</f>
        <v>0</v>
      </c>
      <c r="X12" s="5">
        <f>COUNTIFS(Data!$G:$G,$A12,Data!$C:$C,X$1)</f>
        <v>0</v>
      </c>
      <c r="Y12" s="5">
        <f>COUNTIFS(Data!$G:$G,$A12,Data!$C:$C,Y$1)</f>
        <v>0</v>
      </c>
      <c r="Z12" s="5">
        <f>COUNTIFS(Data!$G:$G,$A12,Data!$C:$C,Z$1)</f>
        <v>0</v>
      </c>
      <c r="AA12" s="5">
        <f>COUNTIFS(Data!$G:$G,$A12,Data!$C:$C,AA$1)</f>
        <v>0</v>
      </c>
      <c r="AB12" s="5">
        <f>COUNTIFS(Data!$G:$G,$A12,Data!$C:$C,AB$1)</f>
        <v>1</v>
      </c>
      <c r="AC12" s="5">
        <f>COUNTIFS(Data!$G:$G,$A12,Data!$C:$C,AC$1)</f>
        <v>0</v>
      </c>
      <c r="AD12" s="5">
        <f>COUNTIFS(Data!$G:$G,$A12,Data!$C:$C,AD$1)</f>
        <v>0</v>
      </c>
      <c r="AE12" s="5">
        <f>COUNTIFS(Data!$G:$G,$A12,Data!$C:$C,AE$1)</f>
        <v>0</v>
      </c>
      <c r="AF12" s="5">
        <f>COUNTIFS(Data!$G:$G,$A12,Data!$C:$C,AF$1)</f>
        <v>0</v>
      </c>
      <c r="AG12" s="5">
        <f>COUNTIFS(Data!$G:$G,$A12,Data!$C:$C,AG$1)</f>
        <v>1</v>
      </c>
      <c r="AH12" s="5">
        <f>COUNTIFS(Data!$G:$G,$A12,Data!$C:$C,AH$1)</f>
        <v>0</v>
      </c>
      <c r="AI12" s="5">
        <f>COUNTIFS(Data!$G:$G,$A12,Data!$C:$C,AI$1)</f>
        <v>0</v>
      </c>
      <c r="AJ12" s="5">
        <f>COUNTIFS(Data!$G:$G,$A12,Data!$C:$C,AJ$1)</f>
        <v>0</v>
      </c>
      <c r="AK12" s="5">
        <f>COUNTIFS(Data!$G:$G,$A12,Data!$C:$C,AK$1)</f>
        <v>1</v>
      </c>
      <c r="AL12" s="5">
        <f>COUNTIFS(Data!$G:$G,$A12,Data!$C:$C,AL$1)</f>
        <v>0</v>
      </c>
      <c r="AM12" s="5">
        <f>COUNTIFS(Data!$G:$G,$A12,Data!$C:$C,AM$1)</f>
        <v>0</v>
      </c>
      <c r="AN12" s="5">
        <f>COUNTIFS(Data!$G:$G,$A12,Data!$C:$C,AN$1)</f>
        <v>0</v>
      </c>
      <c r="AO12" s="5">
        <f>COUNTIFS(Data!$G:$G,$A12,Data!$C:$C,AO$1)</f>
        <v>0</v>
      </c>
      <c r="AP12" s="5">
        <f>COUNTIFS(Data!$G:$G,$A12,Data!$C:$C,AP$1)</f>
        <v>0</v>
      </c>
      <c r="AQ12" s="5">
        <f>COUNTIFS(Data!$G:$G,$A12,Data!$C:$C,AQ$1)</f>
        <v>0</v>
      </c>
      <c r="AR12" s="5">
        <f>COUNTIFS(Data!$G:$G,$A12,Data!$C:$C,AR$1)</f>
        <v>0</v>
      </c>
      <c r="AS12" s="5">
        <f>COUNTIFS(Data!$G:$G,$A12,Data!$C:$C,AS$1)</f>
        <v>0</v>
      </c>
      <c r="AT12" s="5">
        <f>COUNTIFS(Data!$G:$G,$A12,Data!$C:$C,AT$1)</f>
        <v>0</v>
      </c>
      <c r="AU12" s="5">
        <f>COUNTIFS(Data!$G:$G,$A12,Data!$C:$C,AU$1)</f>
        <v>0</v>
      </c>
      <c r="AV12" s="5">
        <f t="shared" si="1"/>
        <v>7</v>
      </c>
    </row>
    <row r="13">
      <c r="A13" s="5" t="str">
        <f>Countries!A12</f>
        <v>BRN</v>
      </c>
      <c r="B13" s="5">
        <f>COUNTIFS(Data!$G:$G,$A13,Data!$C:$C,B$1)</f>
        <v>0</v>
      </c>
      <c r="C13" s="5">
        <f>COUNTIFS(Data!$G:$G,$A13,Data!$C:$C,C$1)</f>
        <v>0</v>
      </c>
      <c r="D13" s="5">
        <f>COUNTIFS(Data!$G:$G,$A13,Data!$C:$C,D$1)</f>
        <v>0</v>
      </c>
      <c r="E13" s="5">
        <f>COUNTIFS(Data!$G:$G,$A13,Data!$C:$C,E$1)</f>
        <v>0</v>
      </c>
      <c r="F13" s="5">
        <f>COUNTIFS(Data!$G:$G,$A13,Data!$C:$C,F$1)</f>
        <v>0</v>
      </c>
      <c r="G13" s="5">
        <f>COUNTIFS(Data!$G:$G,$A13,Data!$C:$C,G$1)</f>
        <v>0</v>
      </c>
      <c r="H13" s="5">
        <f>COUNTIFS(Data!$G:$G,$A13,Data!$C:$C,H$1)</f>
        <v>0</v>
      </c>
      <c r="I13" s="5">
        <f>COUNTIFS(Data!$G:$G,$A13,Data!$C:$C,I$1)</f>
        <v>0</v>
      </c>
      <c r="J13" s="5">
        <f>COUNTIFS(Data!$G:$G,$A13,Data!$C:$C,J$1)</f>
        <v>0</v>
      </c>
      <c r="K13" s="5">
        <f>COUNTIFS(Data!$G:$G,$A13,Data!$C:$C,K$1)</f>
        <v>0</v>
      </c>
      <c r="L13" s="5">
        <f>COUNTIFS(Data!$G:$G,$A13,Data!$C:$C,L$1)</f>
        <v>0</v>
      </c>
      <c r="M13" s="5">
        <f>COUNTIFS(Data!$G:$G,$A13,Data!$C:$C,M$1)</f>
        <v>0</v>
      </c>
      <c r="N13" s="5">
        <f>COUNTIFS(Data!$G:$G,$A13,Data!$C:$C,N$1)</f>
        <v>0</v>
      </c>
      <c r="O13" s="5">
        <f>COUNTIFS(Data!$G:$G,$A13,Data!$C:$C,O$1)</f>
        <v>0</v>
      </c>
      <c r="P13" s="5">
        <f>COUNTIFS(Data!$G:$G,$A13,Data!$C:$C,P$1)</f>
        <v>0</v>
      </c>
      <c r="Q13" s="5">
        <f>COUNTIFS(Data!$G:$G,$A13,Data!$C:$C,Q$1)</f>
        <v>0</v>
      </c>
      <c r="R13" s="5">
        <f>COUNTIFS(Data!$G:$G,$A13,Data!$C:$C,R$1)</f>
        <v>0</v>
      </c>
      <c r="S13" s="5">
        <f>COUNTIFS(Data!$G:$G,$A13,Data!$C:$C,S$1)</f>
        <v>0</v>
      </c>
      <c r="T13" s="5">
        <f>COUNTIFS(Data!$G:$G,$A13,Data!$C:$C,T$1)</f>
        <v>0</v>
      </c>
      <c r="U13" s="5">
        <f>COUNTIFS(Data!$G:$G,$A13,Data!$C:$C,U$1)</f>
        <v>0</v>
      </c>
      <c r="V13" s="5">
        <f>COUNTIFS(Data!$G:$G,$A13,Data!$C:$C,V$1)</f>
        <v>0</v>
      </c>
      <c r="W13" s="5">
        <f>COUNTIFS(Data!$G:$G,$A13,Data!$C:$C,W$1)</f>
        <v>0</v>
      </c>
      <c r="X13" s="5">
        <f>COUNTIFS(Data!$G:$G,$A13,Data!$C:$C,X$1)</f>
        <v>0</v>
      </c>
      <c r="Y13" s="5">
        <f>COUNTIFS(Data!$G:$G,$A13,Data!$C:$C,Y$1)</f>
        <v>0</v>
      </c>
      <c r="Z13" s="5">
        <f>COUNTIFS(Data!$G:$G,$A13,Data!$C:$C,Z$1)</f>
        <v>0</v>
      </c>
      <c r="AA13" s="5">
        <f>COUNTIFS(Data!$G:$G,$A13,Data!$C:$C,AA$1)</f>
        <v>0</v>
      </c>
      <c r="AB13" s="5">
        <f>COUNTIFS(Data!$G:$G,$A13,Data!$C:$C,AB$1)</f>
        <v>0</v>
      </c>
      <c r="AC13" s="5">
        <f>COUNTIFS(Data!$G:$G,$A13,Data!$C:$C,AC$1)</f>
        <v>0</v>
      </c>
      <c r="AD13" s="5">
        <f>COUNTIFS(Data!$G:$G,$A13,Data!$C:$C,AD$1)</f>
        <v>0</v>
      </c>
      <c r="AE13" s="5">
        <f>COUNTIFS(Data!$G:$G,$A13,Data!$C:$C,AE$1)</f>
        <v>0</v>
      </c>
      <c r="AF13" s="5">
        <f>COUNTIFS(Data!$G:$G,$A13,Data!$C:$C,AF$1)</f>
        <v>0</v>
      </c>
      <c r="AG13" s="5">
        <f>COUNTIFS(Data!$G:$G,$A13,Data!$C:$C,AG$1)</f>
        <v>0</v>
      </c>
      <c r="AH13" s="5">
        <f>COUNTIFS(Data!$G:$G,$A13,Data!$C:$C,AH$1)</f>
        <v>0</v>
      </c>
      <c r="AI13" s="5">
        <f>COUNTIFS(Data!$G:$G,$A13,Data!$C:$C,AI$1)</f>
        <v>0</v>
      </c>
      <c r="AJ13" s="5">
        <f>COUNTIFS(Data!$G:$G,$A13,Data!$C:$C,AJ$1)</f>
        <v>0</v>
      </c>
      <c r="AK13" s="5">
        <f>COUNTIFS(Data!$G:$G,$A13,Data!$C:$C,AK$1)</f>
        <v>0</v>
      </c>
      <c r="AL13" s="5">
        <f>COUNTIFS(Data!$G:$G,$A13,Data!$C:$C,AL$1)</f>
        <v>0</v>
      </c>
      <c r="AM13" s="5">
        <f>COUNTIFS(Data!$G:$G,$A13,Data!$C:$C,AM$1)</f>
        <v>0</v>
      </c>
      <c r="AN13" s="5">
        <f>COUNTIFS(Data!$G:$G,$A13,Data!$C:$C,AN$1)</f>
        <v>0</v>
      </c>
      <c r="AO13" s="5">
        <f>COUNTIFS(Data!$G:$G,$A13,Data!$C:$C,AO$1)</f>
        <v>0</v>
      </c>
      <c r="AP13" s="5">
        <f>COUNTIFS(Data!$G:$G,$A13,Data!$C:$C,AP$1)</f>
        <v>0</v>
      </c>
      <c r="AQ13" s="5">
        <f>COUNTIFS(Data!$G:$G,$A13,Data!$C:$C,AQ$1)</f>
        <v>0</v>
      </c>
      <c r="AR13" s="5">
        <f>COUNTIFS(Data!$G:$G,$A13,Data!$C:$C,AR$1)</f>
        <v>0</v>
      </c>
      <c r="AS13" s="5">
        <f>COUNTIFS(Data!$G:$G,$A13,Data!$C:$C,AS$1)</f>
        <v>0</v>
      </c>
      <c r="AT13" s="5">
        <f>COUNTIFS(Data!$G:$G,$A13,Data!$C:$C,AT$1)</f>
        <v>0</v>
      </c>
      <c r="AU13" s="5">
        <f>COUNTIFS(Data!$G:$G,$A13,Data!$C:$C,AU$1)</f>
        <v>0</v>
      </c>
      <c r="AV13" s="5">
        <f t="shared" si="1"/>
        <v>0</v>
      </c>
    </row>
    <row r="14">
      <c r="A14" s="5" t="str">
        <f>Countries!A13</f>
        <v>BUL</v>
      </c>
      <c r="B14" s="5">
        <f>COUNTIFS(Data!$G:$G,$A14,Data!$C:$C,B$1)</f>
        <v>0</v>
      </c>
      <c r="C14" s="5">
        <f>COUNTIFS(Data!$G:$G,$A14,Data!$C:$C,C$1)</f>
        <v>0</v>
      </c>
      <c r="D14" s="5">
        <f>COUNTIFS(Data!$G:$G,$A14,Data!$C:$C,D$1)</f>
        <v>0</v>
      </c>
      <c r="E14" s="5">
        <f>COUNTIFS(Data!$G:$G,$A14,Data!$C:$C,E$1)</f>
        <v>0</v>
      </c>
      <c r="F14" s="5">
        <f>COUNTIFS(Data!$G:$G,$A14,Data!$C:$C,F$1)</f>
        <v>0</v>
      </c>
      <c r="G14" s="5">
        <f>COUNTIFS(Data!$G:$G,$A14,Data!$C:$C,G$1)</f>
        <v>0</v>
      </c>
      <c r="H14" s="5">
        <f>COUNTIFS(Data!$G:$G,$A14,Data!$C:$C,H$1)</f>
        <v>0</v>
      </c>
      <c r="I14" s="5">
        <f>COUNTIFS(Data!$G:$G,$A14,Data!$C:$C,I$1)</f>
        <v>0</v>
      </c>
      <c r="J14" s="5">
        <f>COUNTIFS(Data!$G:$G,$A14,Data!$C:$C,J$1)</f>
        <v>0</v>
      </c>
      <c r="K14" s="5">
        <f>COUNTIFS(Data!$G:$G,$A14,Data!$C:$C,K$1)</f>
        <v>1</v>
      </c>
      <c r="L14" s="5">
        <f>COUNTIFS(Data!$G:$G,$A14,Data!$C:$C,L$1)</f>
        <v>0</v>
      </c>
      <c r="M14" s="5">
        <f>COUNTIFS(Data!$G:$G,$A14,Data!$C:$C,M$1)</f>
        <v>0</v>
      </c>
      <c r="N14" s="5">
        <f>COUNTIFS(Data!$G:$G,$A14,Data!$C:$C,N$1)</f>
        <v>0</v>
      </c>
      <c r="O14" s="5">
        <f>COUNTIFS(Data!$G:$G,$A14,Data!$C:$C,O$1)</f>
        <v>0</v>
      </c>
      <c r="P14" s="5">
        <f>COUNTIFS(Data!$G:$G,$A14,Data!$C:$C,P$1)</f>
        <v>0</v>
      </c>
      <c r="Q14" s="5">
        <f>COUNTIFS(Data!$G:$G,$A14,Data!$C:$C,Q$1)</f>
        <v>0</v>
      </c>
      <c r="R14" s="5">
        <f>COUNTIFS(Data!$G:$G,$A14,Data!$C:$C,R$1)</f>
        <v>0</v>
      </c>
      <c r="S14" s="5">
        <f>COUNTIFS(Data!$G:$G,$A14,Data!$C:$C,S$1)</f>
        <v>0</v>
      </c>
      <c r="T14" s="5">
        <f>COUNTIFS(Data!$G:$G,$A14,Data!$C:$C,T$1)</f>
        <v>0</v>
      </c>
      <c r="U14" s="5">
        <f>COUNTIFS(Data!$G:$G,$A14,Data!$C:$C,U$1)</f>
        <v>0</v>
      </c>
      <c r="V14" s="5">
        <f>COUNTIFS(Data!$G:$G,$A14,Data!$C:$C,V$1)</f>
        <v>0</v>
      </c>
      <c r="W14" s="5">
        <f>COUNTIFS(Data!$G:$G,$A14,Data!$C:$C,W$1)</f>
        <v>0</v>
      </c>
      <c r="X14" s="5">
        <f>COUNTIFS(Data!$G:$G,$A14,Data!$C:$C,X$1)</f>
        <v>0</v>
      </c>
      <c r="Y14" s="5">
        <f>COUNTIFS(Data!$G:$G,$A14,Data!$C:$C,Y$1)</f>
        <v>0</v>
      </c>
      <c r="Z14" s="5">
        <f>COUNTIFS(Data!$G:$G,$A14,Data!$C:$C,Z$1)</f>
        <v>0</v>
      </c>
      <c r="AA14" s="5">
        <f>COUNTIFS(Data!$G:$G,$A14,Data!$C:$C,AA$1)</f>
        <v>1</v>
      </c>
      <c r="AB14" s="5">
        <f>COUNTIFS(Data!$G:$G,$A14,Data!$C:$C,AB$1)</f>
        <v>0</v>
      </c>
      <c r="AC14" s="5">
        <f>COUNTIFS(Data!$G:$G,$A14,Data!$C:$C,AC$1)</f>
        <v>0</v>
      </c>
      <c r="AD14" s="5">
        <f>COUNTIFS(Data!$G:$G,$A14,Data!$C:$C,AD$1)</f>
        <v>1</v>
      </c>
      <c r="AE14" s="5">
        <f>COUNTIFS(Data!$G:$G,$A14,Data!$C:$C,AE$1)</f>
        <v>0</v>
      </c>
      <c r="AF14" s="5">
        <f>COUNTIFS(Data!$G:$G,$A14,Data!$C:$C,AF$1)</f>
        <v>0</v>
      </c>
      <c r="AG14" s="5">
        <f>COUNTIFS(Data!$G:$G,$A14,Data!$C:$C,AG$1)</f>
        <v>0</v>
      </c>
      <c r="AH14" s="5">
        <f>COUNTIFS(Data!$G:$G,$A14,Data!$C:$C,AH$1)</f>
        <v>0</v>
      </c>
      <c r="AI14" s="5">
        <f>COUNTIFS(Data!$G:$G,$A14,Data!$C:$C,AI$1)</f>
        <v>0</v>
      </c>
      <c r="AJ14" s="5">
        <f>COUNTIFS(Data!$G:$G,$A14,Data!$C:$C,AJ$1)</f>
        <v>0</v>
      </c>
      <c r="AK14" s="5">
        <f>COUNTIFS(Data!$G:$G,$A14,Data!$C:$C,AK$1)</f>
        <v>0</v>
      </c>
      <c r="AL14" s="5">
        <f>COUNTIFS(Data!$G:$G,$A14,Data!$C:$C,AL$1)</f>
        <v>0</v>
      </c>
      <c r="AM14" s="5">
        <f>COUNTIFS(Data!$G:$G,$A14,Data!$C:$C,AM$1)</f>
        <v>0</v>
      </c>
      <c r="AN14" s="5">
        <f>COUNTIFS(Data!$G:$G,$A14,Data!$C:$C,AN$1)</f>
        <v>0</v>
      </c>
      <c r="AO14" s="5">
        <f>COUNTIFS(Data!$G:$G,$A14,Data!$C:$C,AO$1)</f>
        <v>0</v>
      </c>
      <c r="AP14" s="5">
        <f>COUNTIFS(Data!$G:$G,$A14,Data!$C:$C,AP$1)</f>
        <v>0</v>
      </c>
      <c r="AQ14" s="5">
        <f>COUNTIFS(Data!$G:$G,$A14,Data!$C:$C,AQ$1)</f>
        <v>0</v>
      </c>
      <c r="AR14" s="5">
        <f>COUNTIFS(Data!$G:$G,$A14,Data!$C:$C,AR$1)</f>
        <v>0</v>
      </c>
      <c r="AS14" s="5">
        <f>COUNTIFS(Data!$G:$G,$A14,Data!$C:$C,AS$1)</f>
        <v>0</v>
      </c>
      <c r="AT14" s="5">
        <f>COUNTIFS(Data!$G:$G,$A14,Data!$C:$C,AT$1)</f>
        <v>0</v>
      </c>
      <c r="AU14" s="5">
        <f>COUNTIFS(Data!$G:$G,$A14,Data!$C:$C,AU$1)</f>
        <v>0</v>
      </c>
      <c r="AV14" s="5">
        <f t="shared" si="1"/>
        <v>3</v>
      </c>
    </row>
    <row r="15">
      <c r="A15" s="5" t="str">
        <f>Countries!A14</f>
        <v>BUR</v>
      </c>
      <c r="B15" s="5">
        <f>COUNTIFS(Data!$G:$G,$A15,Data!$C:$C,B$1)</f>
        <v>0</v>
      </c>
      <c r="C15" s="5">
        <f>COUNTIFS(Data!$G:$G,$A15,Data!$C:$C,C$1)</f>
        <v>0</v>
      </c>
      <c r="D15" s="5">
        <f>COUNTIFS(Data!$G:$G,$A15,Data!$C:$C,D$1)</f>
        <v>0</v>
      </c>
      <c r="E15" s="5">
        <f>COUNTIFS(Data!$G:$G,$A15,Data!$C:$C,E$1)</f>
        <v>0</v>
      </c>
      <c r="F15" s="5">
        <f>COUNTIFS(Data!$G:$G,$A15,Data!$C:$C,F$1)</f>
        <v>0</v>
      </c>
      <c r="G15" s="5">
        <f>COUNTIFS(Data!$G:$G,$A15,Data!$C:$C,G$1)</f>
        <v>0</v>
      </c>
      <c r="H15" s="5">
        <f>COUNTIFS(Data!$G:$G,$A15,Data!$C:$C,H$1)</f>
        <v>0</v>
      </c>
      <c r="I15" s="5">
        <f>COUNTIFS(Data!$G:$G,$A15,Data!$C:$C,I$1)</f>
        <v>0</v>
      </c>
      <c r="J15" s="5">
        <f>COUNTIFS(Data!$G:$G,$A15,Data!$C:$C,J$1)</f>
        <v>0</v>
      </c>
      <c r="K15" s="5">
        <f>COUNTIFS(Data!$G:$G,$A15,Data!$C:$C,K$1)</f>
        <v>0</v>
      </c>
      <c r="L15" s="5">
        <f>COUNTIFS(Data!$G:$G,$A15,Data!$C:$C,L$1)</f>
        <v>0</v>
      </c>
      <c r="M15" s="5">
        <f>COUNTIFS(Data!$G:$G,$A15,Data!$C:$C,M$1)</f>
        <v>0</v>
      </c>
      <c r="N15" s="5">
        <f>COUNTIFS(Data!$G:$G,$A15,Data!$C:$C,N$1)</f>
        <v>0</v>
      </c>
      <c r="O15" s="5">
        <f>COUNTIFS(Data!$G:$G,$A15,Data!$C:$C,O$1)</f>
        <v>0</v>
      </c>
      <c r="P15" s="5">
        <f>COUNTIFS(Data!$G:$G,$A15,Data!$C:$C,P$1)</f>
        <v>0</v>
      </c>
      <c r="Q15" s="5">
        <f>COUNTIFS(Data!$G:$G,$A15,Data!$C:$C,Q$1)</f>
        <v>0</v>
      </c>
      <c r="R15" s="5">
        <f>COUNTIFS(Data!$G:$G,$A15,Data!$C:$C,R$1)</f>
        <v>0</v>
      </c>
      <c r="S15" s="5">
        <f>COUNTIFS(Data!$G:$G,$A15,Data!$C:$C,S$1)</f>
        <v>0</v>
      </c>
      <c r="T15" s="5">
        <f>COUNTIFS(Data!$G:$G,$A15,Data!$C:$C,T$1)</f>
        <v>0</v>
      </c>
      <c r="U15" s="5">
        <f>COUNTIFS(Data!$G:$G,$A15,Data!$C:$C,U$1)</f>
        <v>0</v>
      </c>
      <c r="V15" s="5">
        <f>COUNTIFS(Data!$G:$G,$A15,Data!$C:$C,V$1)</f>
        <v>0</v>
      </c>
      <c r="W15" s="5">
        <f>COUNTIFS(Data!$G:$G,$A15,Data!$C:$C,W$1)</f>
        <v>0</v>
      </c>
      <c r="X15" s="5">
        <f>COUNTIFS(Data!$G:$G,$A15,Data!$C:$C,X$1)</f>
        <v>0</v>
      </c>
      <c r="Y15" s="5">
        <f>COUNTIFS(Data!$G:$G,$A15,Data!$C:$C,Y$1)</f>
        <v>0</v>
      </c>
      <c r="Z15" s="5">
        <f>COUNTIFS(Data!$G:$G,$A15,Data!$C:$C,Z$1)</f>
        <v>0</v>
      </c>
      <c r="AA15" s="5">
        <f>COUNTIFS(Data!$G:$G,$A15,Data!$C:$C,AA$1)</f>
        <v>0</v>
      </c>
      <c r="AB15" s="5">
        <f>COUNTIFS(Data!$G:$G,$A15,Data!$C:$C,AB$1)</f>
        <v>0</v>
      </c>
      <c r="AC15" s="5">
        <f>COUNTIFS(Data!$G:$G,$A15,Data!$C:$C,AC$1)</f>
        <v>0</v>
      </c>
      <c r="AD15" s="5">
        <f>COUNTIFS(Data!$G:$G,$A15,Data!$C:$C,AD$1)</f>
        <v>0</v>
      </c>
      <c r="AE15" s="5">
        <f>COUNTIFS(Data!$G:$G,$A15,Data!$C:$C,AE$1)</f>
        <v>0</v>
      </c>
      <c r="AF15" s="5">
        <f>COUNTIFS(Data!$G:$G,$A15,Data!$C:$C,AF$1)</f>
        <v>0</v>
      </c>
      <c r="AG15" s="5">
        <f>COUNTIFS(Data!$G:$G,$A15,Data!$C:$C,AG$1)</f>
        <v>0</v>
      </c>
      <c r="AH15" s="5">
        <f>COUNTIFS(Data!$G:$G,$A15,Data!$C:$C,AH$1)</f>
        <v>0</v>
      </c>
      <c r="AI15" s="5">
        <f>COUNTIFS(Data!$G:$G,$A15,Data!$C:$C,AI$1)</f>
        <v>0</v>
      </c>
      <c r="AJ15" s="5">
        <f>COUNTIFS(Data!$G:$G,$A15,Data!$C:$C,AJ$1)</f>
        <v>0</v>
      </c>
      <c r="AK15" s="5">
        <f>COUNTIFS(Data!$G:$G,$A15,Data!$C:$C,AK$1)</f>
        <v>0</v>
      </c>
      <c r="AL15" s="5">
        <f>COUNTIFS(Data!$G:$G,$A15,Data!$C:$C,AL$1)</f>
        <v>0</v>
      </c>
      <c r="AM15" s="5">
        <f>COUNTIFS(Data!$G:$G,$A15,Data!$C:$C,AM$1)</f>
        <v>0</v>
      </c>
      <c r="AN15" s="5">
        <f>COUNTIFS(Data!$G:$G,$A15,Data!$C:$C,AN$1)</f>
        <v>0</v>
      </c>
      <c r="AO15" s="5">
        <f>COUNTIFS(Data!$G:$G,$A15,Data!$C:$C,AO$1)</f>
        <v>0</v>
      </c>
      <c r="AP15" s="5">
        <f>COUNTIFS(Data!$G:$G,$A15,Data!$C:$C,AP$1)</f>
        <v>0</v>
      </c>
      <c r="AQ15" s="5">
        <f>COUNTIFS(Data!$G:$G,$A15,Data!$C:$C,AQ$1)</f>
        <v>0</v>
      </c>
      <c r="AR15" s="5">
        <f>COUNTIFS(Data!$G:$G,$A15,Data!$C:$C,AR$1)</f>
        <v>0</v>
      </c>
      <c r="AS15" s="5">
        <f>COUNTIFS(Data!$G:$G,$A15,Data!$C:$C,AS$1)</f>
        <v>0</v>
      </c>
      <c r="AT15" s="5">
        <f>COUNTIFS(Data!$G:$G,$A15,Data!$C:$C,AT$1)</f>
        <v>0</v>
      </c>
      <c r="AU15" s="5">
        <f>COUNTIFS(Data!$G:$G,$A15,Data!$C:$C,AU$1)</f>
        <v>0</v>
      </c>
      <c r="AV15" s="5">
        <f t="shared" si="1"/>
        <v>0</v>
      </c>
    </row>
    <row r="16">
      <c r="A16" s="5" t="str">
        <f>Countries!A15</f>
        <v>CAN</v>
      </c>
      <c r="B16" s="5">
        <f>COUNTIFS(Data!$G:$G,$A16,Data!$C:$C,B$1)</f>
        <v>0</v>
      </c>
      <c r="C16" s="5">
        <f>COUNTIFS(Data!$G:$G,$A16,Data!$C:$C,C$1)</f>
        <v>0</v>
      </c>
      <c r="D16" s="5">
        <f>COUNTIFS(Data!$G:$G,$A16,Data!$C:$C,D$1)</f>
        <v>0</v>
      </c>
      <c r="E16" s="5">
        <f>COUNTIFS(Data!$G:$G,$A16,Data!$C:$C,E$1)</f>
        <v>0</v>
      </c>
      <c r="F16" s="5">
        <f>COUNTIFS(Data!$G:$G,$A16,Data!$C:$C,F$1)</f>
        <v>2</v>
      </c>
      <c r="G16" s="5">
        <f>COUNTIFS(Data!$G:$G,$A16,Data!$C:$C,G$1)</f>
        <v>0</v>
      </c>
      <c r="H16" s="5">
        <f>COUNTIFS(Data!$G:$G,$A16,Data!$C:$C,H$1)</f>
        <v>0</v>
      </c>
      <c r="I16" s="5">
        <f>COUNTIFS(Data!$G:$G,$A16,Data!$C:$C,I$1)</f>
        <v>0</v>
      </c>
      <c r="J16" s="5">
        <f>COUNTIFS(Data!$G:$G,$A16,Data!$C:$C,J$1)</f>
        <v>0</v>
      </c>
      <c r="K16" s="5">
        <f>COUNTIFS(Data!$G:$G,$A16,Data!$C:$C,K$1)</f>
        <v>0</v>
      </c>
      <c r="L16" s="5">
        <f>COUNTIFS(Data!$G:$G,$A16,Data!$C:$C,L$1)</f>
        <v>0</v>
      </c>
      <c r="M16" s="5">
        <f>COUNTIFS(Data!$G:$G,$A16,Data!$C:$C,M$1)</f>
        <v>0</v>
      </c>
      <c r="N16" s="5">
        <f>COUNTIFS(Data!$G:$G,$A16,Data!$C:$C,N$1)</f>
        <v>0</v>
      </c>
      <c r="O16" s="5">
        <f>COUNTIFS(Data!$G:$G,$A16,Data!$C:$C,O$1)</f>
        <v>0</v>
      </c>
      <c r="P16" s="5">
        <f>COUNTIFS(Data!$G:$G,$A16,Data!$C:$C,P$1)</f>
        <v>0</v>
      </c>
      <c r="Q16" s="5">
        <f>COUNTIFS(Data!$G:$G,$A16,Data!$C:$C,Q$1)</f>
        <v>0</v>
      </c>
      <c r="R16" s="5">
        <f>COUNTIFS(Data!$G:$G,$A16,Data!$C:$C,R$1)</f>
        <v>1</v>
      </c>
      <c r="S16" s="5">
        <f>COUNTIFS(Data!$G:$G,$A16,Data!$C:$C,S$1)</f>
        <v>0</v>
      </c>
      <c r="T16" s="5">
        <f>COUNTIFS(Data!$G:$G,$A16,Data!$C:$C,T$1)</f>
        <v>0</v>
      </c>
      <c r="U16" s="5">
        <f>COUNTIFS(Data!$G:$G,$A16,Data!$C:$C,U$1)</f>
        <v>0</v>
      </c>
      <c r="V16" s="5">
        <f>COUNTIFS(Data!$G:$G,$A16,Data!$C:$C,V$1)</f>
        <v>1</v>
      </c>
      <c r="W16" s="5">
        <f>COUNTIFS(Data!$G:$G,$A16,Data!$C:$C,W$1)</f>
        <v>0</v>
      </c>
      <c r="X16" s="5">
        <f>COUNTIFS(Data!$G:$G,$A16,Data!$C:$C,X$1)</f>
        <v>0</v>
      </c>
      <c r="Y16" s="5">
        <f>COUNTIFS(Data!$G:$G,$A16,Data!$C:$C,Y$1)</f>
        <v>0</v>
      </c>
      <c r="Z16" s="5">
        <f>COUNTIFS(Data!$G:$G,$A16,Data!$C:$C,Z$1)</f>
        <v>0</v>
      </c>
      <c r="AA16" s="5">
        <f>COUNTIFS(Data!$G:$G,$A16,Data!$C:$C,AA$1)</f>
        <v>0</v>
      </c>
      <c r="AB16" s="5">
        <f>COUNTIFS(Data!$G:$G,$A16,Data!$C:$C,AB$1)</f>
        <v>0</v>
      </c>
      <c r="AC16" s="5">
        <f>COUNTIFS(Data!$G:$G,$A16,Data!$C:$C,AC$1)</f>
        <v>0</v>
      </c>
      <c r="AD16" s="5">
        <f>COUNTIFS(Data!$G:$G,$A16,Data!$C:$C,AD$1)</f>
        <v>0</v>
      </c>
      <c r="AE16" s="5">
        <f>COUNTIFS(Data!$G:$G,$A16,Data!$C:$C,AE$1)</f>
        <v>1</v>
      </c>
      <c r="AF16" s="5">
        <f>COUNTIFS(Data!$G:$G,$A16,Data!$C:$C,AF$1)</f>
        <v>0</v>
      </c>
      <c r="AG16" s="5">
        <f>COUNTIFS(Data!$G:$G,$A16,Data!$C:$C,AG$1)</f>
        <v>0</v>
      </c>
      <c r="AH16" s="5">
        <f>COUNTIFS(Data!$G:$G,$A16,Data!$C:$C,AH$1)</f>
        <v>0</v>
      </c>
      <c r="AI16" s="5">
        <f>COUNTIFS(Data!$G:$G,$A16,Data!$C:$C,AI$1)</f>
        <v>0</v>
      </c>
      <c r="AJ16" s="5">
        <f>COUNTIFS(Data!$G:$G,$A16,Data!$C:$C,AJ$1)</f>
        <v>0</v>
      </c>
      <c r="AK16" s="5">
        <f>COUNTIFS(Data!$G:$G,$A16,Data!$C:$C,AK$1)</f>
        <v>0</v>
      </c>
      <c r="AL16" s="5">
        <f>COUNTIFS(Data!$G:$G,$A16,Data!$C:$C,AL$1)</f>
        <v>1</v>
      </c>
      <c r="AM16" s="5">
        <f>COUNTIFS(Data!$G:$G,$A16,Data!$C:$C,AM$1)</f>
        <v>0</v>
      </c>
      <c r="AN16" s="5">
        <f>COUNTIFS(Data!$G:$G,$A16,Data!$C:$C,AN$1)</f>
        <v>0</v>
      </c>
      <c r="AO16" s="5">
        <f>COUNTIFS(Data!$G:$G,$A16,Data!$C:$C,AO$1)</f>
        <v>0</v>
      </c>
      <c r="AP16" s="5">
        <f>COUNTIFS(Data!$G:$G,$A16,Data!$C:$C,AP$1)</f>
        <v>0</v>
      </c>
      <c r="AQ16" s="5">
        <f>COUNTIFS(Data!$G:$G,$A16,Data!$C:$C,AQ$1)</f>
        <v>0</v>
      </c>
      <c r="AR16" s="5">
        <f>COUNTIFS(Data!$G:$G,$A16,Data!$C:$C,AR$1)</f>
        <v>0</v>
      </c>
      <c r="AS16" s="5">
        <f>COUNTIFS(Data!$G:$G,$A16,Data!$C:$C,AS$1)</f>
        <v>0</v>
      </c>
      <c r="AT16" s="5">
        <f>COUNTIFS(Data!$G:$G,$A16,Data!$C:$C,AT$1)</f>
        <v>1</v>
      </c>
      <c r="AU16" s="5">
        <f>COUNTIFS(Data!$G:$G,$A16,Data!$C:$C,AU$1)</f>
        <v>0</v>
      </c>
      <c r="AV16" s="5">
        <f t="shared" si="1"/>
        <v>7</v>
      </c>
    </row>
    <row r="17">
      <c r="A17" s="5" t="str">
        <f>Countries!A16</f>
        <v>CHN</v>
      </c>
      <c r="B17" s="5">
        <f>COUNTIFS(Data!$G:$G,$A17,Data!$C:$C,B$1)</f>
        <v>0</v>
      </c>
      <c r="C17" s="5">
        <f>COUNTIFS(Data!$G:$G,$A17,Data!$C:$C,C$1)</f>
        <v>0</v>
      </c>
      <c r="D17" s="5">
        <f>COUNTIFS(Data!$G:$G,$A17,Data!$C:$C,D$1)</f>
        <v>3</v>
      </c>
      <c r="E17" s="5">
        <f>COUNTIFS(Data!$G:$G,$A17,Data!$C:$C,E$1)</f>
        <v>0</v>
      </c>
      <c r="F17" s="5">
        <f>COUNTIFS(Data!$G:$G,$A17,Data!$C:$C,F$1)</f>
        <v>2</v>
      </c>
      <c r="G17" s="5">
        <f>COUNTIFS(Data!$G:$G,$A17,Data!$C:$C,G$1)</f>
        <v>2</v>
      </c>
      <c r="H17" s="5">
        <f>COUNTIFS(Data!$G:$G,$A17,Data!$C:$C,H$1)</f>
        <v>0</v>
      </c>
      <c r="I17" s="5">
        <f>COUNTIFS(Data!$G:$G,$A17,Data!$C:$C,I$1)</f>
        <v>0</v>
      </c>
      <c r="J17" s="5">
        <f>COUNTIFS(Data!$G:$G,$A17,Data!$C:$C,J$1)</f>
        <v>0</v>
      </c>
      <c r="K17" s="5">
        <f>COUNTIFS(Data!$G:$G,$A17,Data!$C:$C,K$1)</f>
        <v>0</v>
      </c>
      <c r="L17" s="5">
        <f>COUNTIFS(Data!$G:$G,$A17,Data!$C:$C,L$1)</f>
        <v>0</v>
      </c>
      <c r="M17" s="5">
        <f>COUNTIFS(Data!$G:$G,$A17,Data!$C:$C,M$1)</f>
        <v>1</v>
      </c>
      <c r="N17" s="5">
        <f>COUNTIFS(Data!$G:$G,$A17,Data!$C:$C,N$1)</f>
        <v>0</v>
      </c>
      <c r="O17" s="5">
        <f>COUNTIFS(Data!$G:$G,$A17,Data!$C:$C,O$1)</f>
        <v>0</v>
      </c>
      <c r="P17" s="5">
        <f>COUNTIFS(Data!$G:$G,$A17,Data!$C:$C,P$1)</f>
        <v>0</v>
      </c>
      <c r="Q17" s="5">
        <f>COUNTIFS(Data!$G:$G,$A17,Data!$C:$C,Q$1)</f>
        <v>0</v>
      </c>
      <c r="R17" s="5">
        <f>COUNTIFS(Data!$G:$G,$A17,Data!$C:$C,R$1)</f>
        <v>1</v>
      </c>
      <c r="S17" s="5">
        <f>COUNTIFS(Data!$G:$G,$A17,Data!$C:$C,S$1)</f>
        <v>7</v>
      </c>
      <c r="T17" s="5">
        <f>COUNTIFS(Data!$G:$G,$A17,Data!$C:$C,T$1)</f>
        <v>0</v>
      </c>
      <c r="U17" s="5">
        <f>COUNTIFS(Data!$G:$G,$A17,Data!$C:$C,U$1)</f>
        <v>1</v>
      </c>
      <c r="V17" s="5">
        <f>COUNTIFS(Data!$G:$G,$A17,Data!$C:$C,V$1)</f>
        <v>0</v>
      </c>
      <c r="W17" s="5">
        <f>COUNTIFS(Data!$G:$G,$A17,Data!$C:$C,W$1)</f>
        <v>0</v>
      </c>
      <c r="X17" s="5">
        <f>COUNTIFS(Data!$G:$G,$A17,Data!$C:$C,X$1)</f>
        <v>0</v>
      </c>
      <c r="Y17" s="5">
        <f>COUNTIFS(Data!$G:$G,$A17,Data!$C:$C,Y$1)</f>
        <v>0</v>
      </c>
      <c r="Z17" s="5">
        <f>COUNTIFS(Data!$G:$G,$A17,Data!$C:$C,Z$1)</f>
        <v>0</v>
      </c>
      <c r="AA17" s="5">
        <f>COUNTIFS(Data!$G:$G,$A17,Data!$C:$C,AA$1)</f>
        <v>0</v>
      </c>
      <c r="AB17" s="5">
        <f>COUNTIFS(Data!$G:$G,$A17,Data!$C:$C,AB$1)</f>
        <v>0</v>
      </c>
      <c r="AC17" s="5">
        <f>COUNTIFS(Data!$G:$G,$A17,Data!$C:$C,AC$1)</f>
        <v>0</v>
      </c>
      <c r="AD17" s="5">
        <f>COUNTIFS(Data!$G:$G,$A17,Data!$C:$C,AD$1)</f>
        <v>0</v>
      </c>
      <c r="AE17" s="5">
        <f>COUNTIFS(Data!$G:$G,$A17,Data!$C:$C,AE$1)</f>
        <v>1</v>
      </c>
      <c r="AF17" s="5">
        <f>COUNTIFS(Data!$G:$G,$A17,Data!$C:$C,AF$1)</f>
        <v>0</v>
      </c>
      <c r="AG17" s="5">
        <f>COUNTIFS(Data!$G:$G,$A17,Data!$C:$C,AG$1)</f>
        <v>1</v>
      </c>
      <c r="AH17" s="5">
        <f>COUNTIFS(Data!$G:$G,$A17,Data!$C:$C,AH$1)</f>
        <v>4</v>
      </c>
      <c r="AI17" s="5">
        <f>COUNTIFS(Data!$G:$G,$A17,Data!$C:$C,AI$1)</f>
        <v>0</v>
      </c>
      <c r="AJ17" s="5">
        <f>COUNTIFS(Data!$G:$G,$A17,Data!$C:$C,AJ$1)</f>
        <v>0</v>
      </c>
      <c r="AK17" s="5">
        <f>COUNTIFS(Data!$G:$G,$A17,Data!$C:$C,AK$1)</f>
        <v>0</v>
      </c>
      <c r="AL17" s="5">
        <f>COUNTIFS(Data!$G:$G,$A17,Data!$C:$C,AL$1)</f>
        <v>3</v>
      </c>
      <c r="AM17" s="5">
        <f>COUNTIFS(Data!$G:$G,$A17,Data!$C:$C,AM$1)</f>
        <v>4</v>
      </c>
      <c r="AN17" s="5">
        <f>COUNTIFS(Data!$G:$G,$A17,Data!$C:$C,AN$1)</f>
        <v>0</v>
      </c>
      <c r="AO17" s="5">
        <f>COUNTIFS(Data!$G:$G,$A17,Data!$C:$C,AO$1)</f>
        <v>0</v>
      </c>
      <c r="AP17" s="5">
        <f>COUNTIFS(Data!$G:$G,$A17,Data!$C:$C,AP$1)</f>
        <v>1</v>
      </c>
      <c r="AQ17" s="5">
        <f>COUNTIFS(Data!$G:$G,$A17,Data!$C:$C,AQ$1)</f>
        <v>0</v>
      </c>
      <c r="AR17" s="5">
        <f>COUNTIFS(Data!$G:$G,$A17,Data!$C:$C,AR$1)</f>
        <v>0</v>
      </c>
      <c r="AS17" s="5">
        <f>COUNTIFS(Data!$G:$G,$A17,Data!$C:$C,AS$1)</f>
        <v>0</v>
      </c>
      <c r="AT17" s="5">
        <f>COUNTIFS(Data!$G:$G,$A17,Data!$C:$C,AT$1)</f>
        <v>7</v>
      </c>
      <c r="AU17" s="5">
        <f>COUNTIFS(Data!$G:$G,$A17,Data!$C:$C,AU$1)</f>
        <v>0</v>
      </c>
      <c r="AV17" s="5">
        <f t="shared" si="1"/>
        <v>38</v>
      </c>
    </row>
    <row r="18">
      <c r="A18" s="5" t="str">
        <f>Countries!A17</f>
        <v>CIV</v>
      </c>
      <c r="B18" s="5">
        <f>COUNTIFS(Data!$G:$G,$A18,Data!$C:$C,B$1)</f>
        <v>0</v>
      </c>
      <c r="C18" s="5">
        <f>COUNTIFS(Data!$G:$G,$A18,Data!$C:$C,C$1)</f>
        <v>0</v>
      </c>
      <c r="D18" s="5">
        <f>COUNTIFS(Data!$G:$G,$A18,Data!$C:$C,D$1)</f>
        <v>0</v>
      </c>
      <c r="E18" s="5">
        <f>COUNTIFS(Data!$G:$G,$A18,Data!$C:$C,E$1)</f>
        <v>0</v>
      </c>
      <c r="F18" s="5">
        <f>COUNTIFS(Data!$G:$G,$A18,Data!$C:$C,F$1)</f>
        <v>0</v>
      </c>
      <c r="G18" s="5">
        <f>COUNTIFS(Data!$G:$G,$A18,Data!$C:$C,G$1)</f>
        <v>0</v>
      </c>
      <c r="H18" s="5">
        <f>COUNTIFS(Data!$G:$G,$A18,Data!$C:$C,H$1)</f>
        <v>0</v>
      </c>
      <c r="I18" s="5">
        <f>COUNTIFS(Data!$G:$G,$A18,Data!$C:$C,I$1)</f>
        <v>0</v>
      </c>
      <c r="J18" s="5">
        <f>COUNTIFS(Data!$G:$G,$A18,Data!$C:$C,J$1)</f>
        <v>0</v>
      </c>
      <c r="K18" s="5">
        <f>COUNTIFS(Data!$G:$G,$A18,Data!$C:$C,K$1)</f>
        <v>0</v>
      </c>
      <c r="L18" s="5">
        <f>COUNTIFS(Data!$G:$G,$A18,Data!$C:$C,L$1)</f>
        <v>0</v>
      </c>
      <c r="M18" s="5">
        <f>COUNTIFS(Data!$G:$G,$A18,Data!$C:$C,M$1)</f>
        <v>0</v>
      </c>
      <c r="N18" s="5">
        <f>COUNTIFS(Data!$G:$G,$A18,Data!$C:$C,N$1)</f>
        <v>0</v>
      </c>
      <c r="O18" s="5">
        <f>COUNTIFS(Data!$G:$G,$A18,Data!$C:$C,O$1)</f>
        <v>0</v>
      </c>
      <c r="P18" s="5">
        <f>COUNTIFS(Data!$G:$G,$A18,Data!$C:$C,P$1)</f>
        <v>0</v>
      </c>
      <c r="Q18" s="5">
        <f>COUNTIFS(Data!$G:$G,$A18,Data!$C:$C,Q$1)</f>
        <v>0</v>
      </c>
      <c r="R18" s="5">
        <f>COUNTIFS(Data!$G:$G,$A18,Data!$C:$C,R$1)</f>
        <v>0</v>
      </c>
      <c r="S18" s="5">
        <f>COUNTIFS(Data!$G:$G,$A18,Data!$C:$C,S$1)</f>
        <v>0</v>
      </c>
      <c r="T18" s="5">
        <f>COUNTIFS(Data!$G:$G,$A18,Data!$C:$C,T$1)</f>
        <v>0</v>
      </c>
      <c r="U18" s="5">
        <f>COUNTIFS(Data!$G:$G,$A18,Data!$C:$C,U$1)</f>
        <v>0</v>
      </c>
      <c r="V18" s="5">
        <f>COUNTIFS(Data!$G:$G,$A18,Data!$C:$C,V$1)</f>
        <v>0</v>
      </c>
      <c r="W18" s="5">
        <f>COUNTIFS(Data!$G:$G,$A18,Data!$C:$C,W$1)</f>
        <v>0</v>
      </c>
      <c r="X18" s="5">
        <f>COUNTIFS(Data!$G:$G,$A18,Data!$C:$C,X$1)</f>
        <v>0</v>
      </c>
      <c r="Y18" s="5">
        <f>COUNTIFS(Data!$G:$G,$A18,Data!$C:$C,Y$1)</f>
        <v>0</v>
      </c>
      <c r="Z18" s="5">
        <f>COUNTIFS(Data!$G:$G,$A18,Data!$C:$C,Z$1)</f>
        <v>0</v>
      </c>
      <c r="AA18" s="5">
        <f>COUNTIFS(Data!$G:$G,$A18,Data!$C:$C,AA$1)</f>
        <v>0</v>
      </c>
      <c r="AB18" s="5">
        <f>COUNTIFS(Data!$G:$G,$A18,Data!$C:$C,AB$1)</f>
        <v>0</v>
      </c>
      <c r="AC18" s="5">
        <f>COUNTIFS(Data!$G:$G,$A18,Data!$C:$C,AC$1)</f>
        <v>0</v>
      </c>
      <c r="AD18" s="5">
        <f>COUNTIFS(Data!$G:$G,$A18,Data!$C:$C,AD$1)</f>
        <v>0</v>
      </c>
      <c r="AE18" s="5">
        <f>COUNTIFS(Data!$G:$G,$A18,Data!$C:$C,AE$1)</f>
        <v>0</v>
      </c>
      <c r="AF18" s="5">
        <f>COUNTIFS(Data!$G:$G,$A18,Data!$C:$C,AF$1)</f>
        <v>0</v>
      </c>
      <c r="AG18" s="5">
        <f>COUNTIFS(Data!$G:$G,$A18,Data!$C:$C,AG$1)</f>
        <v>0</v>
      </c>
      <c r="AH18" s="5">
        <f>COUNTIFS(Data!$G:$G,$A18,Data!$C:$C,AH$1)</f>
        <v>0</v>
      </c>
      <c r="AI18" s="5">
        <f>COUNTIFS(Data!$G:$G,$A18,Data!$C:$C,AI$1)</f>
        <v>0</v>
      </c>
      <c r="AJ18" s="5">
        <f>COUNTIFS(Data!$G:$G,$A18,Data!$C:$C,AJ$1)</f>
        <v>0</v>
      </c>
      <c r="AK18" s="5">
        <f>COUNTIFS(Data!$G:$G,$A18,Data!$C:$C,AK$1)</f>
        <v>0</v>
      </c>
      <c r="AL18" s="5">
        <f>COUNTIFS(Data!$G:$G,$A18,Data!$C:$C,AL$1)</f>
        <v>0</v>
      </c>
      <c r="AM18" s="5">
        <f>COUNTIFS(Data!$G:$G,$A18,Data!$C:$C,AM$1)</f>
        <v>0</v>
      </c>
      <c r="AN18" s="5">
        <f>COUNTIFS(Data!$G:$G,$A18,Data!$C:$C,AN$1)</f>
        <v>0</v>
      </c>
      <c r="AO18" s="5">
        <f>COUNTIFS(Data!$G:$G,$A18,Data!$C:$C,AO$1)</f>
        <v>0</v>
      </c>
      <c r="AP18" s="5">
        <f>COUNTIFS(Data!$G:$G,$A18,Data!$C:$C,AP$1)</f>
        <v>0</v>
      </c>
      <c r="AQ18" s="5">
        <f>COUNTIFS(Data!$G:$G,$A18,Data!$C:$C,AQ$1)</f>
        <v>0</v>
      </c>
      <c r="AR18" s="5">
        <f>COUNTIFS(Data!$G:$G,$A18,Data!$C:$C,AR$1)</f>
        <v>0</v>
      </c>
      <c r="AS18" s="5">
        <f>COUNTIFS(Data!$G:$G,$A18,Data!$C:$C,AS$1)</f>
        <v>0</v>
      </c>
      <c r="AT18" s="5">
        <f>COUNTIFS(Data!$G:$G,$A18,Data!$C:$C,AT$1)</f>
        <v>0</v>
      </c>
      <c r="AU18" s="5">
        <f>COUNTIFS(Data!$G:$G,$A18,Data!$C:$C,AU$1)</f>
        <v>0</v>
      </c>
      <c r="AV18" s="5">
        <f t="shared" si="1"/>
        <v>0</v>
      </c>
    </row>
    <row r="19">
      <c r="A19" s="5" t="str">
        <f>Countries!A18</f>
        <v>COL</v>
      </c>
      <c r="B19" s="5">
        <f>COUNTIFS(Data!$G:$G,$A19,Data!$C:$C,B$1)</f>
        <v>0</v>
      </c>
      <c r="C19" s="5">
        <f>COUNTIFS(Data!$G:$G,$A19,Data!$C:$C,C$1)</f>
        <v>0</v>
      </c>
      <c r="D19" s="5">
        <f>COUNTIFS(Data!$G:$G,$A19,Data!$C:$C,D$1)</f>
        <v>0</v>
      </c>
      <c r="E19" s="5">
        <f>COUNTIFS(Data!$G:$G,$A19,Data!$C:$C,E$1)</f>
        <v>0</v>
      </c>
      <c r="F19" s="5">
        <f>COUNTIFS(Data!$G:$G,$A19,Data!$C:$C,F$1)</f>
        <v>0</v>
      </c>
      <c r="G19" s="5">
        <f>COUNTIFS(Data!$G:$G,$A19,Data!$C:$C,G$1)</f>
        <v>0</v>
      </c>
      <c r="H19" s="5">
        <f>COUNTIFS(Data!$G:$G,$A19,Data!$C:$C,H$1)</f>
        <v>0</v>
      </c>
      <c r="I19" s="5">
        <f>COUNTIFS(Data!$G:$G,$A19,Data!$C:$C,I$1)</f>
        <v>0</v>
      </c>
      <c r="J19" s="5">
        <f>COUNTIFS(Data!$G:$G,$A19,Data!$C:$C,J$1)</f>
        <v>0</v>
      </c>
      <c r="K19" s="5">
        <f>COUNTIFS(Data!$G:$G,$A19,Data!$C:$C,K$1)</f>
        <v>0</v>
      </c>
      <c r="L19" s="5">
        <f>COUNTIFS(Data!$G:$G,$A19,Data!$C:$C,L$1)</f>
        <v>0</v>
      </c>
      <c r="M19" s="5">
        <f>COUNTIFS(Data!$G:$G,$A19,Data!$C:$C,M$1)</f>
        <v>0</v>
      </c>
      <c r="N19" s="5">
        <f>COUNTIFS(Data!$G:$G,$A19,Data!$C:$C,N$1)</f>
        <v>0</v>
      </c>
      <c r="O19" s="5">
        <f>COUNTIFS(Data!$G:$G,$A19,Data!$C:$C,O$1)</f>
        <v>0</v>
      </c>
      <c r="P19" s="5">
        <f>COUNTIFS(Data!$G:$G,$A19,Data!$C:$C,P$1)</f>
        <v>0</v>
      </c>
      <c r="Q19" s="5">
        <f>COUNTIFS(Data!$G:$G,$A19,Data!$C:$C,Q$1)</f>
        <v>0</v>
      </c>
      <c r="R19" s="5">
        <f>COUNTIFS(Data!$G:$G,$A19,Data!$C:$C,R$1)</f>
        <v>0</v>
      </c>
      <c r="S19" s="5">
        <f>COUNTIFS(Data!$G:$G,$A19,Data!$C:$C,S$1)</f>
        <v>0</v>
      </c>
      <c r="T19" s="5">
        <f>COUNTIFS(Data!$G:$G,$A19,Data!$C:$C,T$1)</f>
        <v>0</v>
      </c>
      <c r="U19" s="5">
        <f>COUNTIFS(Data!$G:$G,$A19,Data!$C:$C,U$1)</f>
        <v>0</v>
      </c>
      <c r="V19" s="5">
        <f>COUNTIFS(Data!$G:$G,$A19,Data!$C:$C,V$1)</f>
        <v>0</v>
      </c>
      <c r="W19" s="5">
        <f>COUNTIFS(Data!$G:$G,$A19,Data!$C:$C,W$1)</f>
        <v>0</v>
      </c>
      <c r="X19" s="5">
        <f>COUNTIFS(Data!$G:$G,$A19,Data!$C:$C,X$1)</f>
        <v>0</v>
      </c>
      <c r="Y19" s="5">
        <f>COUNTIFS(Data!$G:$G,$A19,Data!$C:$C,Y$1)</f>
        <v>0</v>
      </c>
      <c r="Z19" s="5">
        <f>COUNTIFS(Data!$G:$G,$A19,Data!$C:$C,Z$1)</f>
        <v>0</v>
      </c>
      <c r="AA19" s="5">
        <f>COUNTIFS(Data!$G:$G,$A19,Data!$C:$C,AA$1)</f>
        <v>0</v>
      </c>
      <c r="AB19" s="5">
        <f>COUNTIFS(Data!$G:$G,$A19,Data!$C:$C,AB$1)</f>
        <v>0</v>
      </c>
      <c r="AC19" s="5">
        <f>COUNTIFS(Data!$G:$G,$A19,Data!$C:$C,AC$1)</f>
        <v>0</v>
      </c>
      <c r="AD19" s="5">
        <f>COUNTIFS(Data!$G:$G,$A19,Data!$C:$C,AD$1)</f>
        <v>0</v>
      </c>
      <c r="AE19" s="5">
        <f>COUNTIFS(Data!$G:$G,$A19,Data!$C:$C,AE$1)</f>
        <v>0</v>
      </c>
      <c r="AF19" s="5">
        <f>COUNTIFS(Data!$G:$G,$A19,Data!$C:$C,AF$1)</f>
        <v>0</v>
      </c>
      <c r="AG19" s="5">
        <f>COUNTIFS(Data!$G:$G,$A19,Data!$C:$C,AG$1)</f>
        <v>0</v>
      </c>
      <c r="AH19" s="5">
        <f>COUNTIFS(Data!$G:$G,$A19,Data!$C:$C,AH$1)</f>
        <v>0</v>
      </c>
      <c r="AI19" s="5">
        <f>COUNTIFS(Data!$G:$G,$A19,Data!$C:$C,AI$1)</f>
        <v>0</v>
      </c>
      <c r="AJ19" s="5">
        <f>COUNTIFS(Data!$G:$G,$A19,Data!$C:$C,AJ$1)</f>
        <v>0</v>
      </c>
      <c r="AK19" s="5">
        <f>COUNTIFS(Data!$G:$G,$A19,Data!$C:$C,AK$1)</f>
        <v>0</v>
      </c>
      <c r="AL19" s="5">
        <f>COUNTIFS(Data!$G:$G,$A19,Data!$C:$C,AL$1)</f>
        <v>0</v>
      </c>
      <c r="AM19" s="5">
        <f>COUNTIFS(Data!$G:$G,$A19,Data!$C:$C,AM$1)</f>
        <v>0</v>
      </c>
      <c r="AN19" s="5">
        <f>COUNTIFS(Data!$G:$G,$A19,Data!$C:$C,AN$1)</f>
        <v>0</v>
      </c>
      <c r="AO19" s="5">
        <f>COUNTIFS(Data!$G:$G,$A19,Data!$C:$C,AO$1)</f>
        <v>0</v>
      </c>
      <c r="AP19" s="5">
        <f>COUNTIFS(Data!$G:$G,$A19,Data!$C:$C,AP$1)</f>
        <v>0</v>
      </c>
      <c r="AQ19" s="5">
        <f>COUNTIFS(Data!$G:$G,$A19,Data!$C:$C,AQ$1)</f>
        <v>0</v>
      </c>
      <c r="AR19" s="5">
        <f>COUNTIFS(Data!$G:$G,$A19,Data!$C:$C,AR$1)</f>
        <v>0</v>
      </c>
      <c r="AS19" s="5">
        <f>COUNTIFS(Data!$G:$G,$A19,Data!$C:$C,AS$1)</f>
        <v>0</v>
      </c>
      <c r="AT19" s="5">
        <f>COUNTIFS(Data!$G:$G,$A19,Data!$C:$C,AT$1)</f>
        <v>0</v>
      </c>
      <c r="AU19" s="5">
        <f>COUNTIFS(Data!$G:$G,$A19,Data!$C:$C,AU$1)</f>
        <v>0</v>
      </c>
      <c r="AV19" s="5">
        <f t="shared" si="1"/>
        <v>0</v>
      </c>
    </row>
    <row r="20">
      <c r="A20" s="5" t="str">
        <f>Countries!A19</f>
        <v>COR</v>
      </c>
      <c r="B20" s="5">
        <f>COUNTIFS(Data!$G:$G,$A20,Data!$C:$C,B$1)</f>
        <v>0</v>
      </c>
      <c r="C20" s="5">
        <f>COUNTIFS(Data!$G:$G,$A20,Data!$C:$C,C$1)</f>
        <v>0</v>
      </c>
      <c r="D20" s="5">
        <f>COUNTIFS(Data!$G:$G,$A20,Data!$C:$C,D$1)</f>
        <v>0</v>
      </c>
      <c r="E20" s="5">
        <f>COUNTIFS(Data!$G:$G,$A20,Data!$C:$C,E$1)</f>
        <v>0</v>
      </c>
      <c r="F20" s="5">
        <f>COUNTIFS(Data!$G:$G,$A20,Data!$C:$C,F$1)</f>
        <v>0</v>
      </c>
      <c r="G20" s="5">
        <f>COUNTIFS(Data!$G:$G,$A20,Data!$C:$C,G$1)</f>
        <v>0</v>
      </c>
      <c r="H20" s="5">
        <f>COUNTIFS(Data!$G:$G,$A20,Data!$C:$C,H$1)</f>
        <v>0</v>
      </c>
      <c r="I20" s="5">
        <f>COUNTIFS(Data!$G:$G,$A20,Data!$C:$C,I$1)</f>
        <v>0</v>
      </c>
      <c r="J20" s="5">
        <f>COUNTIFS(Data!$G:$G,$A20,Data!$C:$C,J$1)</f>
        <v>0</v>
      </c>
      <c r="K20" s="5">
        <f>COUNTIFS(Data!$G:$G,$A20,Data!$C:$C,K$1)</f>
        <v>0</v>
      </c>
      <c r="L20" s="5">
        <f>COUNTIFS(Data!$G:$G,$A20,Data!$C:$C,L$1)</f>
        <v>0</v>
      </c>
      <c r="M20" s="5">
        <f>COUNTIFS(Data!$G:$G,$A20,Data!$C:$C,M$1)</f>
        <v>0</v>
      </c>
      <c r="N20" s="5">
        <f>COUNTIFS(Data!$G:$G,$A20,Data!$C:$C,N$1)</f>
        <v>0</v>
      </c>
      <c r="O20" s="5">
        <f>COUNTIFS(Data!$G:$G,$A20,Data!$C:$C,O$1)</f>
        <v>0</v>
      </c>
      <c r="P20" s="5">
        <f>COUNTIFS(Data!$G:$G,$A20,Data!$C:$C,P$1)</f>
        <v>0</v>
      </c>
      <c r="Q20" s="5">
        <f>COUNTIFS(Data!$G:$G,$A20,Data!$C:$C,Q$1)</f>
        <v>0</v>
      </c>
      <c r="R20" s="5">
        <f>COUNTIFS(Data!$G:$G,$A20,Data!$C:$C,R$1)</f>
        <v>0</v>
      </c>
      <c r="S20" s="5">
        <f>COUNTIFS(Data!$G:$G,$A20,Data!$C:$C,S$1)</f>
        <v>0</v>
      </c>
      <c r="T20" s="5">
        <f>COUNTIFS(Data!$G:$G,$A20,Data!$C:$C,T$1)</f>
        <v>0</v>
      </c>
      <c r="U20" s="5">
        <f>COUNTIFS(Data!$G:$G,$A20,Data!$C:$C,U$1)</f>
        <v>0</v>
      </c>
      <c r="V20" s="5">
        <f>COUNTIFS(Data!$G:$G,$A20,Data!$C:$C,V$1)</f>
        <v>0</v>
      </c>
      <c r="W20" s="5">
        <f>COUNTIFS(Data!$G:$G,$A20,Data!$C:$C,W$1)</f>
        <v>0</v>
      </c>
      <c r="X20" s="5">
        <f>COUNTIFS(Data!$G:$G,$A20,Data!$C:$C,X$1)</f>
        <v>0</v>
      </c>
      <c r="Y20" s="5">
        <f>COUNTIFS(Data!$G:$G,$A20,Data!$C:$C,Y$1)</f>
        <v>0</v>
      </c>
      <c r="Z20" s="5">
        <f>COUNTIFS(Data!$G:$G,$A20,Data!$C:$C,Z$1)</f>
        <v>0</v>
      </c>
      <c r="AA20" s="5">
        <f>COUNTIFS(Data!$G:$G,$A20,Data!$C:$C,AA$1)</f>
        <v>0</v>
      </c>
      <c r="AB20" s="5">
        <f>COUNTIFS(Data!$G:$G,$A20,Data!$C:$C,AB$1)</f>
        <v>0</v>
      </c>
      <c r="AC20" s="5">
        <f>COUNTIFS(Data!$G:$G,$A20,Data!$C:$C,AC$1)</f>
        <v>0</v>
      </c>
      <c r="AD20" s="5">
        <f>COUNTIFS(Data!$G:$G,$A20,Data!$C:$C,AD$1)</f>
        <v>0</v>
      </c>
      <c r="AE20" s="5">
        <f>COUNTIFS(Data!$G:$G,$A20,Data!$C:$C,AE$1)</f>
        <v>0</v>
      </c>
      <c r="AF20" s="5">
        <f>COUNTIFS(Data!$G:$G,$A20,Data!$C:$C,AF$1)</f>
        <v>0</v>
      </c>
      <c r="AG20" s="5">
        <f>COUNTIFS(Data!$G:$G,$A20,Data!$C:$C,AG$1)</f>
        <v>0</v>
      </c>
      <c r="AH20" s="5">
        <f>COUNTIFS(Data!$G:$G,$A20,Data!$C:$C,AH$1)</f>
        <v>0</v>
      </c>
      <c r="AI20" s="5">
        <f>COUNTIFS(Data!$G:$G,$A20,Data!$C:$C,AI$1)</f>
        <v>0</v>
      </c>
      <c r="AJ20" s="5">
        <f>COUNTIFS(Data!$G:$G,$A20,Data!$C:$C,AJ$1)</f>
        <v>0</v>
      </c>
      <c r="AK20" s="5">
        <f>COUNTIFS(Data!$G:$G,$A20,Data!$C:$C,AK$1)</f>
        <v>0</v>
      </c>
      <c r="AL20" s="5">
        <f>COUNTIFS(Data!$G:$G,$A20,Data!$C:$C,AL$1)</f>
        <v>0</v>
      </c>
      <c r="AM20" s="5">
        <f>COUNTIFS(Data!$G:$G,$A20,Data!$C:$C,AM$1)</f>
        <v>0</v>
      </c>
      <c r="AN20" s="5">
        <f>COUNTIFS(Data!$G:$G,$A20,Data!$C:$C,AN$1)</f>
        <v>0</v>
      </c>
      <c r="AO20" s="5">
        <f>COUNTIFS(Data!$G:$G,$A20,Data!$C:$C,AO$1)</f>
        <v>0</v>
      </c>
      <c r="AP20" s="5">
        <f>COUNTIFS(Data!$G:$G,$A20,Data!$C:$C,AP$1)</f>
        <v>0</v>
      </c>
      <c r="AQ20" s="5">
        <f>COUNTIFS(Data!$G:$G,$A20,Data!$C:$C,AQ$1)</f>
        <v>0</v>
      </c>
      <c r="AR20" s="5">
        <f>COUNTIFS(Data!$G:$G,$A20,Data!$C:$C,AR$1)</f>
        <v>0</v>
      </c>
      <c r="AS20" s="5">
        <f>COUNTIFS(Data!$G:$G,$A20,Data!$C:$C,AS$1)</f>
        <v>0</v>
      </c>
      <c r="AT20" s="5">
        <f>COUNTIFS(Data!$G:$G,$A20,Data!$C:$C,AT$1)</f>
        <v>0</v>
      </c>
      <c r="AU20" s="5">
        <f>COUNTIFS(Data!$G:$G,$A20,Data!$C:$C,AU$1)</f>
        <v>0</v>
      </c>
      <c r="AV20" s="5">
        <f t="shared" si="1"/>
        <v>0</v>
      </c>
    </row>
    <row r="21">
      <c r="A21" s="5" t="str">
        <f>Countries!A20</f>
        <v>CRO</v>
      </c>
      <c r="B21" s="5">
        <f>COUNTIFS(Data!$G:$G,$A21,Data!$C:$C,B$1)</f>
        <v>0</v>
      </c>
      <c r="C21" s="5">
        <f>COUNTIFS(Data!$G:$G,$A21,Data!$C:$C,C$1)</f>
        <v>0</v>
      </c>
      <c r="D21" s="5">
        <f>COUNTIFS(Data!$G:$G,$A21,Data!$C:$C,D$1)</f>
        <v>0</v>
      </c>
      <c r="E21" s="5">
        <f>COUNTIFS(Data!$G:$G,$A21,Data!$C:$C,E$1)</f>
        <v>0</v>
      </c>
      <c r="F21" s="5">
        <f>COUNTIFS(Data!$G:$G,$A21,Data!$C:$C,F$1)</f>
        <v>0</v>
      </c>
      <c r="G21" s="5">
        <f>COUNTIFS(Data!$G:$G,$A21,Data!$C:$C,G$1)</f>
        <v>0</v>
      </c>
      <c r="H21" s="5">
        <f>COUNTIFS(Data!$G:$G,$A21,Data!$C:$C,H$1)</f>
        <v>0</v>
      </c>
      <c r="I21" s="5">
        <f>COUNTIFS(Data!$G:$G,$A21,Data!$C:$C,I$1)</f>
        <v>0</v>
      </c>
      <c r="J21" s="5">
        <f>COUNTIFS(Data!$G:$G,$A21,Data!$C:$C,J$1)</f>
        <v>0</v>
      </c>
      <c r="K21" s="5">
        <f>COUNTIFS(Data!$G:$G,$A21,Data!$C:$C,K$1)</f>
        <v>0</v>
      </c>
      <c r="L21" s="5">
        <f>COUNTIFS(Data!$G:$G,$A21,Data!$C:$C,L$1)</f>
        <v>0</v>
      </c>
      <c r="M21" s="5">
        <f>COUNTIFS(Data!$G:$G,$A21,Data!$C:$C,M$1)</f>
        <v>0</v>
      </c>
      <c r="N21" s="5">
        <f>COUNTIFS(Data!$G:$G,$A21,Data!$C:$C,N$1)</f>
        <v>0</v>
      </c>
      <c r="O21" s="5">
        <f>COUNTIFS(Data!$G:$G,$A21,Data!$C:$C,O$1)</f>
        <v>0</v>
      </c>
      <c r="P21" s="5">
        <f>COUNTIFS(Data!$G:$G,$A21,Data!$C:$C,P$1)</f>
        <v>0</v>
      </c>
      <c r="Q21" s="5">
        <f>COUNTIFS(Data!$G:$G,$A21,Data!$C:$C,Q$1)</f>
        <v>0</v>
      </c>
      <c r="R21" s="5">
        <f>COUNTIFS(Data!$G:$G,$A21,Data!$C:$C,R$1)</f>
        <v>0</v>
      </c>
      <c r="S21" s="5">
        <f>COUNTIFS(Data!$G:$G,$A21,Data!$C:$C,S$1)</f>
        <v>0</v>
      </c>
      <c r="T21" s="5">
        <f>COUNTIFS(Data!$G:$G,$A21,Data!$C:$C,T$1)</f>
        <v>0</v>
      </c>
      <c r="U21" s="5">
        <f>COUNTIFS(Data!$G:$G,$A21,Data!$C:$C,U$1)</f>
        <v>0</v>
      </c>
      <c r="V21" s="5">
        <f>COUNTIFS(Data!$G:$G,$A21,Data!$C:$C,V$1)</f>
        <v>0</v>
      </c>
      <c r="W21" s="5">
        <f>COUNTIFS(Data!$G:$G,$A21,Data!$C:$C,W$1)</f>
        <v>0</v>
      </c>
      <c r="X21" s="5">
        <f>COUNTIFS(Data!$G:$G,$A21,Data!$C:$C,X$1)</f>
        <v>0</v>
      </c>
      <c r="Y21" s="5">
        <f>COUNTIFS(Data!$G:$G,$A21,Data!$C:$C,Y$1)</f>
        <v>0</v>
      </c>
      <c r="Z21" s="5">
        <f>COUNTIFS(Data!$G:$G,$A21,Data!$C:$C,Z$1)</f>
        <v>0</v>
      </c>
      <c r="AA21" s="5">
        <f>COUNTIFS(Data!$G:$G,$A21,Data!$C:$C,AA$1)</f>
        <v>0</v>
      </c>
      <c r="AB21" s="5">
        <f>COUNTIFS(Data!$G:$G,$A21,Data!$C:$C,AB$1)</f>
        <v>0</v>
      </c>
      <c r="AC21" s="5">
        <f>COUNTIFS(Data!$G:$G,$A21,Data!$C:$C,AC$1)</f>
        <v>0</v>
      </c>
      <c r="AD21" s="5">
        <f>COUNTIFS(Data!$G:$G,$A21,Data!$C:$C,AD$1)</f>
        <v>0</v>
      </c>
      <c r="AE21" s="5">
        <f>COUNTIFS(Data!$G:$G,$A21,Data!$C:$C,AE$1)</f>
        <v>1</v>
      </c>
      <c r="AF21" s="5">
        <f>COUNTIFS(Data!$G:$G,$A21,Data!$C:$C,AF$1)</f>
        <v>0</v>
      </c>
      <c r="AG21" s="5">
        <f>COUNTIFS(Data!$G:$G,$A21,Data!$C:$C,AG$1)</f>
        <v>0</v>
      </c>
      <c r="AH21" s="5">
        <f>COUNTIFS(Data!$G:$G,$A21,Data!$C:$C,AH$1)</f>
        <v>0</v>
      </c>
      <c r="AI21" s="5">
        <f>COUNTIFS(Data!$G:$G,$A21,Data!$C:$C,AI$1)</f>
        <v>0</v>
      </c>
      <c r="AJ21" s="5">
        <f>COUNTIFS(Data!$G:$G,$A21,Data!$C:$C,AJ$1)</f>
        <v>0</v>
      </c>
      <c r="AK21" s="5">
        <f>COUNTIFS(Data!$G:$G,$A21,Data!$C:$C,AK$1)</f>
        <v>0</v>
      </c>
      <c r="AL21" s="5">
        <f>COUNTIFS(Data!$G:$G,$A21,Data!$C:$C,AL$1)</f>
        <v>0</v>
      </c>
      <c r="AM21" s="5">
        <f>COUNTIFS(Data!$G:$G,$A21,Data!$C:$C,AM$1)</f>
        <v>0</v>
      </c>
      <c r="AN21" s="5">
        <f>COUNTIFS(Data!$G:$G,$A21,Data!$C:$C,AN$1)</f>
        <v>1</v>
      </c>
      <c r="AO21" s="5">
        <f>COUNTIFS(Data!$G:$G,$A21,Data!$C:$C,AO$1)</f>
        <v>1</v>
      </c>
      <c r="AP21" s="5">
        <f>COUNTIFS(Data!$G:$G,$A21,Data!$C:$C,AP$1)</f>
        <v>0</v>
      </c>
      <c r="AQ21" s="5">
        <f>COUNTIFS(Data!$G:$G,$A21,Data!$C:$C,AQ$1)</f>
        <v>0</v>
      </c>
      <c r="AR21" s="5">
        <f>COUNTIFS(Data!$G:$G,$A21,Data!$C:$C,AR$1)</f>
        <v>0</v>
      </c>
      <c r="AS21" s="5">
        <f>COUNTIFS(Data!$G:$G,$A21,Data!$C:$C,AS$1)</f>
        <v>0</v>
      </c>
      <c r="AT21" s="5">
        <f>COUNTIFS(Data!$G:$G,$A21,Data!$C:$C,AT$1)</f>
        <v>0</v>
      </c>
      <c r="AU21" s="5">
        <f>COUNTIFS(Data!$G:$G,$A21,Data!$C:$C,AU$1)</f>
        <v>0</v>
      </c>
      <c r="AV21" s="5">
        <f t="shared" si="1"/>
        <v>3</v>
      </c>
    </row>
    <row r="22">
      <c r="A22" s="5" t="str">
        <f>Countries!A21</f>
        <v>CUB</v>
      </c>
      <c r="B22" s="5">
        <f>COUNTIFS(Data!$G:$G,$A22,Data!$C:$C,B$1)</f>
        <v>0</v>
      </c>
      <c r="C22" s="5">
        <f>COUNTIFS(Data!$G:$G,$A22,Data!$C:$C,C$1)</f>
        <v>0</v>
      </c>
      <c r="D22" s="5">
        <f>COUNTIFS(Data!$G:$G,$A22,Data!$C:$C,D$1)</f>
        <v>0</v>
      </c>
      <c r="E22" s="5">
        <f>COUNTIFS(Data!$G:$G,$A22,Data!$C:$C,E$1)</f>
        <v>0</v>
      </c>
      <c r="F22" s="5">
        <f>COUNTIFS(Data!$G:$G,$A22,Data!$C:$C,F$1)</f>
        <v>0</v>
      </c>
      <c r="G22" s="5">
        <f>COUNTIFS(Data!$G:$G,$A22,Data!$C:$C,G$1)</f>
        <v>0</v>
      </c>
      <c r="H22" s="5">
        <f>COUNTIFS(Data!$G:$G,$A22,Data!$C:$C,H$1)</f>
        <v>0</v>
      </c>
      <c r="I22" s="5">
        <f>COUNTIFS(Data!$G:$G,$A22,Data!$C:$C,I$1)</f>
        <v>0</v>
      </c>
      <c r="J22" s="5">
        <f>COUNTIFS(Data!$G:$G,$A22,Data!$C:$C,J$1)</f>
        <v>0</v>
      </c>
      <c r="K22" s="5">
        <f>COUNTIFS(Data!$G:$G,$A22,Data!$C:$C,K$1)</f>
        <v>4</v>
      </c>
      <c r="L22" s="5">
        <f>COUNTIFS(Data!$G:$G,$A22,Data!$C:$C,L$1)</f>
        <v>0</v>
      </c>
      <c r="M22" s="5">
        <f>COUNTIFS(Data!$G:$G,$A22,Data!$C:$C,M$1)</f>
        <v>1</v>
      </c>
      <c r="N22" s="5">
        <f>COUNTIFS(Data!$G:$G,$A22,Data!$C:$C,N$1)</f>
        <v>0</v>
      </c>
      <c r="O22" s="5">
        <f>COUNTIFS(Data!$G:$G,$A22,Data!$C:$C,O$1)</f>
        <v>0</v>
      </c>
      <c r="P22" s="5">
        <f>COUNTIFS(Data!$G:$G,$A22,Data!$C:$C,P$1)</f>
        <v>0</v>
      </c>
      <c r="Q22" s="5">
        <f>COUNTIFS(Data!$G:$G,$A22,Data!$C:$C,Q$1)</f>
        <v>0</v>
      </c>
      <c r="R22" s="5">
        <f>COUNTIFS(Data!$G:$G,$A22,Data!$C:$C,R$1)</f>
        <v>0</v>
      </c>
      <c r="S22" s="5">
        <f>COUNTIFS(Data!$G:$G,$A22,Data!$C:$C,S$1)</f>
        <v>0</v>
      </c>
      <c r="T22" s="5">
        <f>COUNTIFS(Data!$G:$G,$A22,Data!$C:$C,T$1)</f>
        <v>0</v>
      </c>
      <c r="U22" s="5">
        <f>COUNTIFS(Data!$G:$G,$A22,Data!$C:$C,U$1)</f>
        <v>0</v>
      </c>
      <c r="V22" s="5">
        <f>COUNTIFS(Data!$G:$G,$A22,Data!$C:$C,V$1)</f>
        <v>0</v>
      </c>
      <c r="W22" s="5">
        <f>COUNTIFS(Data!$G:$G,$A22,Data!$C:$C,W$1)</f>
        <v>0</v>
      </c>
      <c r="X22" s="5">
        <f>COUNTIFS(Data!$G:$G,$A22,Data!$C:$C,X$1)</f>
        <v>0</v>
      </c>
      <c r="Y22" s="5">
        <f>COUNTIFS(Data!$G:$G,$A22,Data!$C:$C,Y$1)</f>
        <v>0</v>
      </c>
      <c r="Z22" s="5">
        <f>COUNTIFS(Data!$G:$G,$A22,Data!$C:$C,Z$1)</f>
        <v>0</v>
      </c>
      <c r="AA22" s="5">
        <f>COUNTIFS(Data!$G:$G,$A22,Data!$C:$C,AA$1)</f>
        <v>0</v>
      </c>
      <c r="AB22" s="5">
        <f>COUNTIFS(Data!$G:$G,$A22,Data!$C:$C,AB$1)</f>
        <v>0</v>
      </c>
      <c r="AC22" s="5">
        <f>COUNTIFS(Data!$G:$G,$A22,Data!$C:$C,AC$1)</f>
        <v>0</v>
      </c>
      <c r="AD22" s="5">
        <f>COUNTIFS(Data!$G:$G,$A22,Data!$C:$C,AD$1)</f>
        <v>0</v>
      </c>
      <c r="AE22" s="5">
        <f>COUNTIFS(Data!$G:$G,$A22,Data!$C:$C,AE$1)</f>
        <v>0</v>
      </c>
      <c r="AF22" s="5">
        <f>COUNTIFS(Data!$G:$G,$A22,Data!$C:$C,AF$1)</f>
        <v>0</v>
      </c>
      <c r="AG22" s="5">
        <f>COUNTIFS(Data!$G:$G,$A22,Data!$C:$C,AG$1)</f>
        <v>0</v>
      </c>
      <c r="AH22" s="5">
        <f>COUNTIFS(Data!$G:$G,$A22,Data!$C:$C,AH$1)</f>
        <v>0</v>
      </c>
      <c r="AI22" s="5">
        <f>COUNTIFS(Data!$G:$G,$A22,Data!$C:$C,AI$1)</f>
        <v>0</v>
      </c>
      <c r="AJ22" s="5">
        <f>COUNTIFS(Data!$G:$G,$A22,Data!$C:$C,AJ$1)</f>
        <v>0</v>
      </c>
      <c r="AK22" s="5">
        <f>COUNTIFS(Data!$G:$G,$A22,Data!$C:$C,AK$1)</f>
        <v>0</v>
      </c>
      <c r="AL22" s="5">
        <f>COUNTIFS(Data!$G:$G,$A22,Data!$C:$C,AL$1)</f>
        <v>0</v>
      </c>
      <c r="AM22" s="5">
        <f>COUNTIFS(Data!$G:$G,$A22,Data!$C:$C,AM$1)</f>
        <v>0</v>
      </c>
      <c r="AN22" s="5">
        <f>COUNTIFS(Data!$G:$G,$A22,Data!$C:$C,AN$1)</f>
        <v>0</v>
      </c>
      <c r="AO22" s="5">
        <f>COUNTIFS(Data!$G:$G,$A22,Data!$C:$C,AO$1)</f>
        <v>0</v>
      </c>
      <c r="AP22" s="5">
        <f>COUNTIFS(Data!$G:$G,$A22,Data!$C:$C,AP$1)</f>
        <v>0</v>
      </c>
      <c r="AQ22" s="5">
        <f>COUNTIFS(Data!$G:$G,$A22,Data!$C:$C,AQ$1)</f>
        <v>0</v>
      </c>
      <c r="AR22" s="5">
        <f>COUNTIFS(Data!$G:$G,$A22,Data!$C:$C,AR$1)</f>
        <v>0</v>
      </c>
      <c r="AS22" s="5">
        <f>COUNTIFS(Data!$G:$G,$A22,Data!$C:$C,AS$1)</f>
        <v>0</v>
      </c>
      <c r="AT22" s="5">
        <f>COUNTIFS(Data!$G:$G,$A22,Data!$C:$C,AT$1)</f>
        <v>0</v>
      </c>
      <c r="AU22" s="5">
        <f>COUNTIFS(Data!$G:$G,$A22,Data!$C:$C,AU$1)</f>
        <v>2</v>
      </c>
      <c r="AV22" s="5">
        <f t="shared" si="1"/>
        <v>7</v>
      </c>
    </row>
    <row r="23">
      <c r="A23" s="5" t="str">
        <f>Countries!A22</f>
        <v>CZE</v>
      </c>
      <c r="B23" s="5">
        <f>COUNTIFS(Data!$G:$G,$A23,Data!$C:$C,B$1)</f>
        <v>0</v>
      </c>
      <c r="C23" s="5">
        <f>COUNTIFS(Data!$G:$G,$A23,Data!$C:$C,C$1)</f>
        <v>0</v>
      </c>
      <c r="D23" s="5">
        <f>COUNTIFS(Data!$G:$G,$A23,Data!$C:$C,D$1)</f>
        <v>0</v>
      </c>
      <c r="E23" s="5">
        <f>COUNTIFS(Data!$G:$G,$A23,Data!$C:$C,E$1)</f>
        <v>0</v>
      </c>
      <c r="F23" s="5">
        <f>COUNTIFS(Data!$G:$G,$A23,Data!$C:$C,F$1)</f>
        <v>0</v>
      </c>
      <c r="G23" s="5">
        <f>COUNTIFS(Data!$G:$G,$A23,Data!$C:$C,G$1)</f>
        <v>0</v>
      </c>
      <c r="H23" s="5">
        <f>COUNTIFS(Data!$G:$G,$A23,Data!$C:$C,H$1)</f>
        <v>0</v>
      </c>
      <c r="I23" s="5">
        <f>COUNTIFS(Data!$G:$G,$A23,Data!$C:$C,I$1)</f>
        <v>0</v>
      </c>
      <c r="J23" s="5">
        <f>COUNTIFS(Data!$G:$G,$A23,Data!$C:$C,J$1)</f>
        <v>0</v>
      </c>
      <c r="K23" s="5">
        <f>COUNTIFS(Data!$G:$G,$A23,Data!$C:$C,K$1)</f>
        <v>0</v>
      </c>
      <c r="L23" s="5">
        <f>COUNTIFS(Data!$G:$G,$A23,Data!$C:$C,L$1)</f>
        <v>1</v>
      </c>
      <c r="M23" s="5">
        <f>COUNTIFS(Data!$G:$G,$A23,Data!$C:$C,M$1)</f>
        <v>0</v>
      </c>
      <c r="N23" s="5">
        <f>COUNTIFS(Data!$G:$G,$A23,Data!$C:$C,N$1)</f>
        <v>0</v>
      </c>
      <c r="O23" s="5">
        <f>COUNTIFS(Data!$G:$G,$A23,Data!$C:$C,O$1)</f>
        <v>0</v>
      </c>
      <c r="P23" s="5">
        <f>COUNTIFS(Data!$G:$G,$A23,Data!$C:$C,P$1)</f>
        <v>0</v>
      </c>
      <c r="Q23" s="5">
        <f>COUNTIFS(Data!$G:$G,$A23,Data!$C:$C,Q$1)</f>
        <v>0</v>
      </c>
      <c r="R23" s="5">
        <f>COUNTIFS(Data!$G:$G,$A23,Data!$C:$C,R$1)</f>
        <v>0</v>
      </c>
      <c r="S23" s="5">
        <f>COUNTIFS(Data!$G:$G,$A23,Data!$C:$C,S$1)</f>
        <v>0</v>
      </c>
      <c r="T23" s="5">
        <f>COUNTIFS(Data!$G:$G,$A23,Data!$C:$C,T$1)</f>
        <v>0</v>
      </c>
      <c r="U23" s="5">
        <f>COUNTIFS(Data!$G:$G,$A23,Data!$C:$C,U$1)</f>
        <v>0</v>
      </c>
      <c r="V23" s="5">
        <f>COUNTIFS(Data!$G:$G,$A23,Data!$C:$C,V$1)</f>
        <v>0</v>
      </c>
      <c r="W23" s="5">
        <f>COUNTIFS(Data!$G:$G,$A23,Data!$C:$C,W$1)</f>
        <v>0</v>
      </c>
      <c r="X23" s="5">
        <f>COUNTIFS(Data!$G:$G,$A23,Data!$C:$C,X$1)</f>
        <v>0</v>
      </c>
      <c r="Y23" s="5">
        <f>COUNTIFS(Data!$G:$G,$A23,Data!$C:$C,Y$1)</f>
        <v>0</v>
      </c>
      <c r="Z23" s="5">
        <f>COUNTIFS(Data!$G:$G,$A23,Data!$C:$C,Z$1)</f>
        <v>1</v>
      </c>
      <c r="AA23" s="5">
        <f>COUNTIFS(Data!$G:$G,$A23,Data!$C:$C,AA$1)</f>
        <v>0</v>
      </c>
      <c r="AB23" s="5">
        <f>COUNTIFS(Data!$G:$G,$A23,Data!$C:$C,AB$1)</f>
        <v>0</v>
      </c>
      <c r="AC23" s="5">
        <f>COUNTIFS(Data!$G:$G,$A23,Data!$C:$C,AC$1)</f>
        <v>0</v>
      </c>
      <c r="AD23" s="5">
        <f>COUNTIFS(Data!$G:$G,$A23,Data!$C:$C,AD$1)</f>
        <v>0</v>
      </c>
      <c r="AE23" s="5">
        <f>COUNTIFS(Data!$G:$G,$A23,Data!$C:$C,AE$1)</f>
        <v>0</v>
      </c>
      <c r="AF23" s="5">
        <f>COUNTIFS(Data!$G:$G,$A23,Data!$C:$C,AF$1)</f>
        <v>0</v>
      </c>
      <c r="AG23" s="5">
        <f>COUNTIFS(Data!$G:$G,$A23,Data!$C:$C,AG$1)</f>
        <v>0</v>
      </c>
      <c r="AH23" s="5">
        <f>COUNTIFS(Data!$G:$G,$A23,Data!$C:$C,AH$1)</f>
        <v>1</v>
      </c>
      <c r="AI23" s="5">
        <f>COUNTIFS(Data!$G:$G,$A23,Data!$C:$C,AI$1)</f>
        <v>0</v>
      </c>
      <c r="AJ23" s="5">
        <f>COUNTIFS(Data!$G:$G,$A23,Data!$C:$C,AJ$1)</f>
        <v>0</v>
      </c>
      <c r="AK23" s="5">
        <f>COUNTIFS(Data!$G:$G,$A23,Data!$C:$C,AK$1)</f>
        <v>0</v>
      </c>
      <c r="AL23" s="5">
        <f>COUNTIFS(Data!$G:$G,$A23,Data!$C:$C,AL$1)</f>
        <v>0</v>
      </c>
      <c r="AM23" s="5">
        <f>COUNTIFS(Data!$G:$G,$A23,Data!$C:$C,AM$1)</f>
        <v>0</v>
      </c>
      <c r="AN23" s="5">
        <f>COUNTIFS(Data!$G:$G,$A23,Data!$C:$C,AN$1)</f>
        <v>0</v>
      </c>
      <c r="AO23" s="5">
        <f>COUNTIFS(Data!$G:$G,$A23,Data!$C:$C,AO$1)</f>
        <v>1</v>
      </c>
      <c r="AP23" s="5">
        <f>COUNTIFS(Data!$G:$G,$A23,Data!$C:$C,AP$1)</f>
        <v>0</v>
      </c>
      <c r="AQ23" s="5">
        <f>COUNTIFS(Data!$G:$G,$A23,Data!$C:$C,AQ$1)</f>
        <v>0</v>
      </c>
      <c r="AR23" s="5">
        <f>COUNTIFS(Data!$G:$G,$A23,Data!$C:$C,AR$1)</f>
        <v>0</v>
      </c>
      <c r="AS23" s="5">
        <f>COUNTIFS(Data!$G:$G,$A23,Data!$C:$C,AS$1)</f>
        <v>0</v>
      </c>
      <c r="AT23" s="5">
        <f>COUNTIFS(Data!$G:$G,$A23,Data!$C:$C,AT$1)</f>
        <v>0</v>
      </c>
      <c r="AU23" s="5">
        <f>COUNTIFS(Data!$G:$G,$A23,Data!$C:$C,AU$1)</f>
        <v>0</v>
      </c>
      <c r="AV23" s="5">
        <f t="shared" si="1"/>
        <v>4</v>
      </c>
    </row>
    <row r="24">
      <c r="A24" s="5" t="str">
        <f>Countries!A23</f>
        <v>DEN</v>
      </c>
      <c r="B24" s="5">
        <f>COUNTIFS(Data!$G:$G,$A24,Data!$C:$C,B$1)</f>
        <v>0</v>
      </c>
      <c r="C24" s="5">
        <f>COUNTIFS(Data!$G:$G,$A24,Data!$C:$C,C$1)</f>
        <v>0</v>
      </c>
      <c r="D24" s="5">
        <f>COUNTIFS(Data!$G:$G,$A24,Data!$C:$C,D$1)</f>
        <v>0</v>
      </c>
      <c r="E24" s="5">
        <f>COUNTIFS(Data!$G:$G,$A24,Data!$C:$C,E$1)</f>
        <v>0</v>
      </c>
      <c r="F24" s="5">
        <f>COUNTIFS(Data!$G:$G,$A24,Data!$C:$C,F$1)</f>
        <v>0</v>
      </c>
      <c r="G24" s="5">
        <f>COUNTIFS(Data!$G:$G,$A24,Data!$C:$C,G$1)</f>
        <v>1</v>
      </c>
      <c r="H24" s="5">
        <f>COUNTIFS(Data!$G:$G,$A24,Data!$C:$C,H$1)</f>
        <v>0</v>
      </c>
      <c r="I24" s="5">
        <f>COUNTIFS(Data!$G:$G,$A24,Data!$C:$C,I$1)</f>
        <v>0</v>
      </c>
      <c r="J24" s="5">
        <f>COUNTIFS(Data!$G:$G,$A24,Data!$C:$C,J$1)</f>
        <v>0</v>
      </c>
      <c r="K24" s="5">
        <f>COUNTIFS(Data!$G:$G,$A24,Data!$C:$C,K$1)</f>
        <v>0</v>
      </c>
      <c r="L24" s="5">
        <f>COUNTIFS(Data!$G:$G,$A24,Data!$C:$C,L$1)</f>
        <v>0</v>
      </c>
      <c r="M24" s="5">
        <f>COUNTIFS(Data!$G:$G,$A24,Data!$C:$C,M$1)</f>
        <v>0</v>
      </c>
      <c r="N24" s="5">
        <f>COUNTIFS(Data!$G:$G,$A24,Data!$C:$C,N$1)</f>
        <v>0</v>
      </c>
      <c r="O24" s="5">
        <f>COUNTIFS(Data!$G:$G,$A24,Data!$C:$C,O$1)</f>
        <v>0</v>
      </c>
      <c r="P24" s="5">
        <f>COUNTIFS(Data!$G:$G,$A24,Data!$C:$C,P$1)</f>
        <v>0</v>
      </c>
      <c r="Q24" s="5">
        <f>COUNTIFS(Data!$G:$G,$A24,Data!$C:$C,Q$1)</f>
        <v>0</v>
      </c>
      <c r="R24" s="5">
        <f>COUNTIFS(Data!$G:$G,$A24,Data!$C:$C,R$1)</f>
        <v>1</v>
      </c>
      <c r="S24" s="5">
        <f>COUNTIFS(Data!$G:$G,$A24,Data!$C:$C,S$1)</f>
        <v>0</v>
      </c>
      <c r="T24" s="5">
        <f>COUNTIFS(Data!$G:$G,$A24,Data!$C:$C,T$1)</f>
        <v>0</v>
      </c>
      <c r="U24" s="5">
        <f>COUNTIFS(Data!$G:$G,$A24,Data!$C:$C,U$1)</f>
        <v>0</v>
      </c>
      <c r="V24" s="5">
        <f>COUNTIFS(Data!$G:$G,$A24,Data!$C:$C,V$1)</f>
        <v>0</v>
      </c>
      <c r="W24" s="5">
        <f>COUNTIFS(Data!$G:$G,$A24,Data!$C:$C,W$1)</f>
        <v>0</v>
      </c>
      <c r="X24" s="5">
        <f>COUNTIFS(Data!$G:$G,$A24,Data!$C:$C,X$1)</f>
        <v>0</v>
      </c>
      <c r="Y24" s="5">
        <f>COUNTIFS(Data!$G:$G,$A24,Data!$C:$C,Y$1)</f>
        <v>0</v>
      </c>
      <c r="Z24" s="5">
        <f>COUNTIFS(Data!$G:$G,$A24,Data!$C:$C,Z$1)</f>
        <v>0</v>
      </c>
      <c r="AA24" s="5">
        <f>COUNTIFS(Data!$G:$G,$A24,Data!$C:$C,AA$1)</f>
        <v>0</v>
      </c>
      <c r="AB24" s="5">
        <f>COUNTIFS(Data!$G:$G,$A24,Data!$C:$C,AB$1)</f>
        <v>0</v>
      </c>
      <c r="AC24" s="5">
        <f>COUNTIFS(Data!$G:$G,$A24,Data!$C:$C,AC$1)</f>
        <v>0</v>
      </c>
      <c r="AD24" s="5">
        <f>COUNTIFS(Data!$G:$G,$A24,Data!$C:$C,AD$1)</f>
        <v>0</v>
      </c>
      <c r="AE24" s="5">
        <f>COUNTIFS(Data!$G:$G,$A24,Data!$C:$C,AE$1)</f>
        <v>0</v>
      </c>
      <c r="AF24" s="5">
        <f>COUNTIFS(Data!$G:$G,$A24,Data!$C:$C,AF$1)</f>
        <v>0</v>
      </c>
      <c r="AG24" s="5">
        <f>COUNTIFS(Data!$G:$G,$A24,Data!$C:$C,AG$1)</f>
        <v>1</v>
      </c>
      <c r="AH24" s="5">
        <f>COUNTIFS(Data!$G:$G,$A24,Data!$C:$C,AH$1)</f>
        <v>0</v>
      </c>
      <c r="AI24" s="5">
        <f>COUNTIFS(Data!$G:$G,$A24,Data!$C:$C,AI$1)</f>
        <v>0</v>
      </c>
      <c r="AJ24" s="5">
        <f>COUNTIFS(Data!$G:$G,$A24,Data!$C:$C,AJ$1)</f>
        <v>0</v>
      </c>
      <c r="AK24" s="5">
        <f>COUNTIFS(Data!$G:$G,$A24,Data!$C:$C,AK$1)</f>
        <v>0</v>
      </c>
      <c r="AL24" s="5">
        <f>COUNTIFS(Data!$G:$G,$A24,Data!$C:$C,AL$1)</f>
        <v>0</v>
      </c>
      <c r="AM24" s="5">
        <f>COUNTIFS(Data!$G:$G,$A24,Data!$C:$C,AM$1)</f>
        <v>0</v>
      </c>
      <c r="AN24" s="5">
        <f>COUNTIFS(Data!$G:$G,$A24,Data!$C:$C,AN$1)</f>
        <v>0</v>
      </c>
      <c r="AO24" s="5">
        <f>COUNTIFS(Data!$G:$G,$A24,Data!$C:$C,AO$1)</f>
        <v>0</v>
      </c>
      <c r="AP24" s="5">
        <f>COUNTIFS(Data!$G:$G,$A24,Data!$C:$C,AP$1)</f>
        <v>0</v>
      </c>
      <c r="AQ24" s="5">
        <f>COUNTIFS(Data!$G:$G,$A24,Data!$C:$C,AQ$1)</f>
        <v>0</v>
      </c>
      <c r="AR24" s="5">
        <f>COUNTIFS(Data!$G:$G,$A24,Data!$C:$C,AR$1)</f>
        <v>0</v>
      </c>
      <c r="AS24" s="5">
        <f>COUNTIFS(Data!$G:$G,$A24,Data!$C:$C,AS$1)</f>
        <v>0</v>
      </c>
      <c r="AT24" s="5">
        <f>COUNTIFS(Data!$G:$G,$A24,Data!$C:$C,AT$1)</f>
        <v>0</v>
      </c>
      <c r="AU24" s="5">
        <f>COUNTIFS(Data!$G:$G,$A24,Data!$C:$C,AU$1)</f>
        <v>0</v>
      </c>
      <c r="AV24" s="5">
        <f t="shared" si="1"/>
        <v>3</v>
      </c>
    </row>
    <row r="25">
      <c r="A25" s="5" t="str">
        <f>Countries!A24</f>
        <v>DOM</v>
      </c>
      <c r="B25" s="5">
        <f>COUNTIFS(Data!$G:$G,$A25,Data!$C:$C,B$1)</f>
        <v>0</v>
      </c>
      <c r="C25" s="5">
        <f>COUNTIFS(Data!$G:$G,$A25,Data!$C:$C,C$1)</f>
        <v>0</v>
      </c>
      <c r="D25" s="5">
        <f>COUNTIFS(Data!$G:$G,$A25,Data!$C:$C,D$1)</f>
        <v>0</v>
      </c>
      <c r="E25" s="5">
        <f>COUNTIFS(Data!$G:$G,$A25,Data!$C:$C,E$1)</f>
        <v>0</v>
      </c>
      <c r="F25" s="5">
        <f>COUNTIFS(Data!$G:$G,$A25,Data!$C:$C,F$1)</f>
        <v>0</v>
      </c>
      <c r="G25" s="5">
        <f>COUNTIFS(Data!$G:$G,$A25,Data!$C:$C,G$1)</f>
        <v>0</v>
      </c>
      <c r="H25" s="5">
        <f>COUNTIFS(Data!$G:$G,$A25,Data!$C:$C,H$1)</f>
        <v>0</v>
      </c>
      <c r="I25" s="5">
        <f>COUNTIFS(Data!$G:$G,$A25,Data!$C:$C,I$1)</f>
        <v>0</v>
      </c>
      <c r="J25" s="5">
        <f>COUNTIFS(Data!$G:$G,$A25,Data!$C:$C,J$1)</f>
        <v>0</v>
      </c>
      <c r="K25" s="5">
        <f>COUNTIFS(Data!$G:$G,$A25,Data!$C:$C,K$1)</f>
        <v>0</v>
      </c>
      <c r="L25" s="5">
        <f>COUNTIFS(Data!$G:$G,$A25,Data!$C:$C,L$1)</f>
        <v>0</v>
      </c>
      <c r="M25" s="5">
        <f>COUNTIFS(Data!$G:$G,$A25,Data!$C:$C,M$1)</f>
        <v>0</v>
      </c>
      <c r="N25" s="5">
        <f>COUNTIFS(Data!$G:$G,$A25,Data!$C:$C,N$1)</f>
        <v>0</v>
      </c>
      <c r="O25" s="5">
        <f>COUNTIFS(Data!$G:$G,$A25,Data!$C:$C,O$1)</f>
        <v>0</v>
      </c>
      <c r="P25" s="5">
        <f>COUNTIFS(Data!$G:$G,$A25,Data!$C:$C,P$1)</f>
        <v>0</v>
      </c>
      <c r="Q25" s="5">
        <f>COUNTIFS(Data!$G:$G,$A25,Data!$C:$C,Q$1)</f>
        <v>0</v>
      </c>
      <c r="R25" s="5">
        <f>COUNTIFS(Data!$G:$G,$A25,Data!$C:$C,R$1)</f>
        <v>0</v>
      </c>
      <c r="S25" s="5">
        <f>COUNTIFS(Data!$G:$G,$A25,Data!$C:$C,S$1)</f>
        <v>0</v>
      </c>
      <c r="T25" s="5">
        <f>COUNTIFS(Data!$G:$G,$A25,Data!$C:$C,T$1)</f>
        <v>0</v>
      </c>
      <c r="U25" s="5">
        <f>COUNTIFS(Data!$G:$G,$A25,Data!$C:$C,U$1)</f>
        <v>0</v>
      </c>
      <c r="V25" s="5">
        <f>COUNTIFS(Data!$G:$G,$A25,Data!$C:$C,V$1)</f>
        <v>0</v>
      </c>
      <c r="W25" s="5">
        <f>COUNTIFS(Data!$G:$G,$A25,Data!$C:$C,W$1)</f>
        <v>0</v>
      </c>
      <c r="X25" s="5">
        <f>COUNTIFS(Data!$G:$G,$A25,Data!$C:$C,X$1)</f>
        <v>0</v>
      </c>
      <c r="Y25" s="5">
        <f>COUNTIFS(Data!$G:$G,$A25,Data!$C:$C,Y$1)</f>
        <v>0</v>
      </c>
      <c r="Z25" s="5">
        <f>COUNTIFS(Data!$G:$G,$A25,Data!$C:$C,Z$1)</f>
        <v>0</v>
      </c>
      <c r="AA25" s="5">
        <f>COUNTIFS(Data!$G:$G,$A25,Data!$C:$C,AA$1)</f>
        <v>0</v>
      </c>
      <c r="AB25" s="5">
        <f>COUNTIFS(Data!$G:$G,$A25,Data!$C:$C,AB$1)</f>
        <v>0</v>
      </c>
      <c r="AC25" s="5">
        <f>COUNTIFS(Data!$G:$G,$A25,Data!$C:$C,AC$1)</f>
        <v>0</v>
      </c>
      <c r="AD25" s="5">
        <f>COUNTIFS(Data!$G:$G,$A25,Data!$C:$C,AD$1)</f>
        <v>0</v>
      </c>
      <c r="AE25" s="5">
        <f>COUNTIFS(Data!$G:$G,$A25,Data!$C:$C,AE$1)</f>
        <v>0</v>
      </c>
      <c r="AF25" s="5">
        <f>COUNTIFS(Data!$G:$G,$A25,Data!$C:$C,AF$1)</f>
        <v>0</v>
      </c>
      <c r="AG25" s="5">
        <f>COUNTIFS(Data!$G:$G,$A25,Data!$C:$C,AG$1)</f>
        <v>0</v>
      </c>
      <c r="AH25" s="5">
        <f>COUNTIFS(Data!$G:$G,$A25,Data!$C:$C,AH$1)</f>
        <v>0</v>
      </c>
      <c r="AI25" s="5">
        <f>COUNTIFS(Data!$G:$G,$A25,Data!$C:$C,AI$1)</f>
        <v>0</v>
      </c>
      <c r="AJ25" s="5">
        <f>COUNTIFS(Data!$G:$G,$A25,Data!$C:$C,AJ$1)</f>
        <v>0</v>
      </c>
      <c r="AK25" s="5">
        <f>COUNTIFS(Data!$G:$G,$A25,Data!$C:$C,AK$1)</f>
        <v>0</v>
      </c>
      <c r="AL25" s="5">
        <f>COUNTIFS(Data!$G:$G,$A25,Data!$C:$C,AL$1)</f>
        <v>0</v>
      </c>
      <c r="AM25" s="5">
        <f>COUNTIFS(Data!$G:$G,$A25,Data!$C:$C,AM$1)</f>
        <v>0</v>
      </c>
      <c r="AN25" s="5">
        <f>COUNTIFS(Data!$G:$G,$A25,Data!$C:$C,AN$1)</f>
        <v>0</v>
      </c>
      <c r="AO25" s="5">
        <f>COUNTIFS(Data!$G:$G,$A25,Data!$C:$C,AO$1)</f>
        <v>0</v>
      </c>
      <c r="AP25" s="5">
        <f>COUNTIFS(Data!$G:$G,$A25,Data!$C:$C,AP$1)</f>
        <v>0</v>
      </c>
      <c r="AQ25" s="5">
        <f>COUNTIFS(Data!$G:$G,$A25,Data!$C:$C,AQ$1)</f>
        <v>0</v>
      </c>
      <c r="AR25" s="5">
        <f>COUNTIFS(Data!$G:$G,$A25,Data!$C:$C,AR$1)</f>
        <v>0</v>
      </c>
      <c r="AS25" s="5">
        <f>COUNTIFS(Data!$G:$G,$A25,Data!$C:$C,AS$1)</f>
        <v>0</v>
      </c>
      <c r="AT25" s="5">
        <f>COUNTIFS(Data!$G:$G,$A25,Data!$C:$C,AT$1)</f>
        <v>0</v>
      </c>
      <c r="AU25" s="5">
        <f>COUNTIFS(Data!$G:$G,$A25,Data!$C:$C,AU$1)</f>
        <v>0</v>
      </c>
      <c r="AV25" s="5">
        <f t="shared" si="1"/>
        <v>0</v>
      </c>
    </row>
    <row r="26">
      <c r="A26" s="5" t="str">
        <f>Countries!A25</f>
        <v>ECU</v>
      </c>
      <c r="B26" s="5">
        <f>COUNTIFS(Data!$G:$G,$A26,Data!$C:$C,B$1)</f>
        <v>0</v>
      </c>
      <c r="C26" s="5">
        <f>COUNTIFS(Data!$G:$G,$A26,Data!$C:$C,C$1)</f>
        <v>0</v>
      </c>
      <c r="D26" s="5">
        <f>COUNTIFS(Data!$G:$G,$A26,Data!$C:$C,D$1)</f>
        <v>0</v>
      </c>
      <c r="E26" s="5">
        <f>COUNTIFS(Data!$G:$G,$A26,Data!$C:$C,E$1)</f>
        <v>0</v>
      </c>
      <c r="F26" s="5">
        <f>COUNTIFS(Data!$G:$G,$A26,Data!$C:$C,F$1)</f>
        <v>0</v>
      </c>
      <c r="G26" s="5">
        <f>COUNTIFS(Data!$G:$G,$A26,Data!$C:$C,G$1)</f>
        <v>0</v>
      </c>
      <c r="H26" s="5">
        <f>COUNTIFS(Data!$G:$G,$A26,Data!$C:$C,H$1)</f>
        <v>0</v>
      </c>
      <c r="I26" s="5">
        <f>COUNTIFS(Data!$G:$G,$A26,Data!$C:$C,I$1)</f>
        <v>0</v>
      </c>
      <c r="J26" s="5">
        <f>COUNTIFS(Data!$G:$G,$A26,Data!$C:$C,J$1)</f>
        <v>0</v>
      </c>
      <c r="K26" s="5">
        <f>COUNTIFS(Data!$G:$G,$A26,Data!$C:$C,K$1)</f>
        <v>0</v>
      </c>
      <c r="L26" s="5">
        <f>COUNTIFS(Data!$G:$G,$A26,Data!$C:$C,L$1)</f>
        <v>0</v>
      </c>
      <c r="M26" s="5">
        <f>COUNTIFS(Data!$G:$G,$A26,Data!$C:$C,M$1)</f>
        <v>0</v>
      </c>
      <c r="N26" s="5">
        <f>COUNTIFS(Data!$G:$G,$A26,Data!$C:$C,N$1)</f>
        <v>0</v>
      </c>
      <c r="O26" s="5">
        <f>COUNTIFS(Data!$G:$G,$A26,Data!$C:$C,O$1)</f>
        <v>0</v>
      </c>
      <c r="P26" s="5">
        <f>COUNTIFS(Data!$G:$G,$A26,Data!$C:$C,P$1)</f>
        <v>0</v>
      </c>
      <c r="Q26" s="5">
        <f>COUNTIFS(Data!$G:$G,$A26,Data!$C:$C,Q$1)</f>
        <v>1</v>
      </c>
      <c r="R26" s="5">
        <f>COUNTIFS(Data!$G:$G,$A26,Data!$C:$C,R$1)</f>
        <v>0</v>
      </c>
      <c r="S26" s="5">
        <f>COUNTIFS(Data!$G:$G,$A26,Data!$C:$C,S$1)</f>
        <v>0</v>
      </c>
      <c r="T26" s="5">
        <f>COUNTIFS(Data!$G:$G,$A26,Data!$C:$C,T$1)</f>
        <v>0</v>
      </c>
      <c r="U26" s="5">
        <f>COUNTIFS(Data!$G:$G,$A26,Data!$C:$C,U$1)</f>
        <v>0</v>
      </c>
      <c r="V26" s="5">
        <f>COUNTIFS(Data!$G:$G,$A26,Data!$C:$C,V$1)</f>
        <v>0</v>
      </c>
      <c r="W26" s="5">
        <f>COUNTIFS(Data!$G:$G,$A26,Data!$C:$C,W$1)</f>
        <v>0</v>
      </c>
      <c r="X26" s="5">
        <f>COUNTIFS(Data!$G:$G,$A26,Data!$C:$C,X$1)</f>
        <v>0</v>
      </c>
      <c r="Y26" s="5">
        <f>COUNTIFS(Data!$G:$G,$A26,Data!$C:$C,Y$1)</f>
        <v>0</v>
      </c>
      <c r="Z26" s="5">
        <f>COUNTIFS(Data!$G:$G,$A26,Data!$C:$C,Z$1)</f>
        <v>0</v>
      </c>
      <c r="AA26" s="5">
        <f>COUNTIFS(Data!$G:$G,$A26,Data!$C:$C,AA$1)</f>
        <v>0</v>
      </c>
      <c r="AB26" s="5">
        <f>COUNTIFS(Data!$G:$G,$A26,Data!$C:$C,AB$1)</f>
        <v>0</v>
      </c>
      <c r="AC26" s="5">
        <f>COUNTIFS(Data!$G:$G,$A26,Data!$C:$C,AC$1)</f>
        <v>0</v>
      </c>
      <c r="AD26" s="5">
        <f>COUNTIFS(Data!$G:$G,$A26,Data!$C:$C,AD$1)</f>
        <v>0</v>
      </c>
      <c r="AE26" s="5">
        <f>COUNTIFS(Data!$G:$G,$A26,Data!$C:$C,AE$1)</f>
        <v>0</v>
      </c>
      <c r="AF26" s="5">
        <f>COUNTIFS(Data!$G:$G,$A26,Data!$C:$C,AF$1)</f>
        <v>0</v>
      </c>
      <c r="AG26" s="5">
        <f>COUNTIFS(Data!$G:$G,$A26,Data!$C:$C,AG$1)</f>
        <v>0</v>
      </c>
      <c r="AH26" s="5">
        <f>COUNTIFS(Data!$G:$G,$A26,Data!$C:$C,AH$1)</f>
        <v>0</v>
      </c>
      <c r="AI26" s="5">
        <f>COUNTIFS(Data!$G:$G,$A26,Data!$C:$C,AI$1)</f>
        <v>0</v>
      </c>
      <c r="AJ26" s="5">
        <f>COUNTIFS(Data!$G:$G,$A26,Data!$C:$C,AJ$1)</f>
        <v>0</v>
      </c>
      <c r="AK26" s="5">
        <f>COUNTIFS(Data!$G:$G,$A26,Data!$C:$C,AK$1)</f>
        <v>0</v>
      </c>
      <c r="AL26" s="5">
        <f>COUNTIFS(Data!$G:$G,$A26,Data!$C:$C,AL$1)</f>
        <v>0</v>
      </c>
      <c r="AM26" s="5">
        <f>COUNTIFS(Data!$G:$G,$A26,Data!$C:$C,AM$1)</f>
        <v>0</v>
      </c>
      <c r="AN26" s="5">
        <f>COUNTIFS(Data!$G:$G,$A26,Data!$C:$C,AN$1)</f>
        <v>0</v>
      </c>
      <c r="AO26" s="5">
        <f>COUNTIFS(Data!$G:$G,$A26,Data!$C:$C,AO$1)</f>
        <v>0</v>
      </c>
      <c r="AP26" s="5">
        <f>COUNTIFS(Data!$G:$G,$A26,Data!$C:$C,AP$1)</f>
        <v>0</v>
      </c>
      <c r="AQ26" s="5">
        <f>COUNTIFS(Data!$G:$G,$A26,Data!$C:$C,AQ$1)</f>
        <v>0</v>
      </c>
      <c r="AR26" s="5">
        <f>COUNTIFS(Data!$G:$G,$A26,Data!$C:$C,AR$1)</f>
        <v>0</v>
      </c>
      <c r="AS26" s="5">
        <f>COUNTIFS(Data!$G:$G,$A26,Data!$C:$C,AS$1)</f>
        <v>0</v>
      </c>
      <c r="AT26" s="5">
        <f>COUNTIFS(Data!$G:$G,$A26,Data!$C:$C,AT$1)</f>
        <v>1</v>
      </c>
      <c r="AU26" s="5">
        <f>COUNTIFS(Data!$G:$G,$A26,Data!$C:$C,AU$1)</f>
        <v>0</v>
      </c>
      <c r="AV26" s="5">
        <f t="shared" si="1"/>
        <v>2</v>
      </c>
    </row>
    <row r="27">
      <c r="A27" s="5" t="str">
        <f>Countries!A26</f>
        <v>EGY</v>
      </c>
      <c r="B27" s="5">
        <f>COUNTIFS(Data!$G:$G,$A27,Data!$C:$C,B$1)</f>
        <v>0</v>
      </c>
      <c r="C27" s="5">
        <f>COUNTIFS(Data!$G:$G,$A27,Data!$C:$C,C$1)</f>
        <v>0</v>
      </c>
      <c r="D27" s="5">
        <f>COUNTIFS(Data!$G:$G,$A27,Data!$C:$C,D$1)</f>
        <v>0</v>
      </c>
      <c r="E27" s="5">
        <f>COUNTIFS(Data!$G:$G,$A27,Data!$C:$C,E$1)</f>
        <v>0</v>
      </c>
      <c r="F27" s="5">
        <f>COUNTIFS(Data!$G:$G,$A27,Data!$C:$C,F$1)</f>
        <v>0</v>
      </c>
      <c r="G27" s="5">
        <f>COUNTIFS(Data!$G:$G,$A27,Data!$C:$C,G$1)</f>
        <v>0</v>
      </c>
      <c r="H27" s="5">
        <f>COUNTIFS(Data!$G:$G,$A27,Data!$C:$C,H$1)</f>
        <v>0</v>
      </c>
      <c r="I27" s="5">
        <f>COUNTIFS(Data!$G:$G,$A27,Data!$C:$C,I$1)</f>
        <v>0</v>
      </c>
      <c r="J27" s="5">
        <f>COUNTIFS(Data!$G:$G,$A27,Data!$C:$C,J$1)</f>
        <v>0</v>
      </c>
      <c r="K27" s="5">
        <f>COUNTIFS(Data!$G:$G,$A27,Data!$C:$C,K$1)</f>
        <v>0</v>
      </c>
      <c r="L27" s="5">
        <f>COUNTIFS(Data!$G:$G,$A27,Data!$C:$C,L$1)</f>
        <v>0</v>
      </c>
      <c r="M27" s="5">
        <f>COUNTIFS(Data!$G:$G,$A27,Data!$C:$C,M$1)</f>
        <v>0</v>
      </c>
      <c r="N27" s="5">
        <f>COUNTIFS(Data!$G:$G,$A27,Data!$C:$C,N$1)</f>
        <v>0</v>
      </c>
      <c r="O27" s="5">
        <f>COUNTIFS(Data!$G:$G,$A27,Data!$C:$C,O$1)</f>
        <v>0</v>
      </c>
      <c r="P27" s="5">
        <f>COUNTIFS(Data!$G:$G,$A27,Data!$C:$C,P$1)</f>
        <v>0</v>
      </c>
      <c r="Q27" s="5">
        <f>COUNTIFS(Data!$G:$G,$A27,Data!$C:$C,Q$1)</f>
        <v>0</v>
      </c>
      <c r="R27" s="5">
        <f>COUNTIFS(Data!$G:$G,$A27,Data!$C:$C,R$1)</f>
        <v>0</v>
      </c>
      <c r="S27" s="5">
        <f>COUNTIFS(Data!$G:$G,$A27,Data!$C:$C,S$1)</f>
        <v>0</v>
      </c>
      <c r="T27" s="5">
        <f>COUNTIFS(Data!$G:$G,$A27,Data!$C:$C,T$1)</f>
        <v>0</v>
      </c>
      <c r="U27" s="5">
        <f>COUNTIFS(Data!$G:$G,$A27,Data!$C:$C,U$1)</f>
        <v>0</v>
      </c>
      <c r="V27" s="5">
        <f>COUNTIFS(Data!$G:$G,$A27,Data!$C:$C,V$1)</f>
        <v>0</v>
      </c>
      <c r="W27" s="5">
        <f>COUNTIFS(Data!$G:$G,$A27,Data!$C:$C,W$1)</f>
        <v>0</v>
      </c>
      <c r="X27" s="5">
        <f>COUNTIFS(Data!$G:$G,$A27,Data!$C:$C,X$1)</f>
        <v>0</v>
      </c>
      <c r="Y27" s="5">
        <f>COUNTIFS(Data!$G:$G,$A27,Data!$C:$C,Y$1)</f>
        <v>0</v>
      </c>
      <c r="Z27" s="5">
        <f>COUNTIFS(Data!$G:$G,$A27,Data!$C:$C,Z$1)</f>
        <v>0</v>
      </c>
      <c r="AA27" s="5">
        <f>COUNTIFS(Data!$G:$G,$A27,Data!$C:$C,AA$1)</f>
        <v>1</v>
      </c>
      <c r="AB27" s="5">
        <f>COUNTIFS(Data!$G:$G,$A27,Data!$C:$C,AB$1)</f>
        <v>0</v>
      </c>
      <c r="AC27" s="5">
        <f>COUNTIFS(Data!$G:$G,$A27,Data!$C:$C,AC$1)</f>
        <v>0</v>
      </c>
      <c r="AD27" s="5">
        <f>COUNTIFS(Data!$G:$G,$A27,Data!$C:$C,AD$1)</f>
        <v>0</v>
      </c>
      <c r="AE27" s="5">
        <f>COUNTIFS(Data!$G:$G,$A27,Data!$C:$C,AE$1)</f>
        <v>0</v>
      </c>
      <c r="AF27" s="5">
        <f>COUNTIFS(Data!$G:$G,$A27,Data!$C:$C,AF$1)</f>
        <v>0</v>
      </c>
      <c r="AG27" s="5">
        <f>COUNTIFS(Data!$G:$G,$A27,Data!$C:$C,AG$1)</f>
        <v>0</v>
      </c>
      <c r="AH27" s="5">
        <f>COUNTIFS(Data!$G:$G,$A27,Data!$C:$C,AH$1)</f>
        <v>0</v>
      </c>
      <c r="AI27" s="5">
        <f>COUNTIFS(Data!$G:$G,$A27,Data!$C:$C,AI$1)</f>
        <v>0</v>
      </c>
      <c r="AJ27" s="5">
        <f>COUNTIFS(Data!$G:$G,$A27,Data!$C:$C,AJ$1)</f>
        <v>0</v>
      </c>
      <c r="AK27" s="5">
        <f>COUNTIFS(Data!$G:$G,$A27,Data!$C:$C,AK$1)</f>
        <v>0</v>
      </c>
      <c r="AL27" s="5">
        <f>COUNTIFS(Data!$G:$G,$A27,Data!$C:$C,AL$1)</f>
        <v>0</v>
      </c>
      <c r="AM27" s="5">
        <f>COUNTIFS(Data!$G:$G,$A27,Data!$C:$C,AM$1)</f>
        <v>0</v>
      </c>
      <c r="AN27" s="5">
        <f>COUNTIFS(Data!$G:$G,$A27,Data!$C:$C,AN$1)</f>
        <v>0</v>
      </c>
      <c r="AO27" s="5">
        <f>COUNTIFS(Data!$G:$G,$A27,Data!$C:$C,AO$1)</f>
        <v>0</v>
      </c>
      <c r="AP27" s="5">
        <f>COUNTIFS(Data!$G:$G,$A27,Data!$C:$C,AP$1)</f>
        <v>0</v>
      </c>
      <c r="AQ27" s="5">
        <f>COUNTIFS(Data!$G:$G,$A27,Data!$C:$C,AQ$1)</f>
        <v>0</v>
      </c>
      <c r="AR27" s="5">
        <f>COUNTIFS(Data!$G:$G,$A27,Data!$C:$C,AR$1)</f>
        <v>0</v>
      </c>
      <c r="AS27" s="5">
        <f>COUNTIFS(Data!$G:$G,$A27,Data!$C:$C,AS$1)</f>
        <v>0</v>
      </c>
      <c r="AT27" s="5">
        <f>COUNTIFS(Data!$G:$G,$A27,Data!$C:$C,AT$1)</f>
        <v>0</v>
      </c>
      <c r="AU27" s="5">
        <f>COUNTIFS(Data!$G:$G,$A27,Data!$C:$C,AU$1)</f>
        <v>0</v>
      </c>
      <c r="AV27" s="5">
        <f t="shared" si="1"/>
        <v>1</v>
      </c>
    </row>
    <row r="28">
      <c r="A28" s="5" t="str">
        <f>Countries!A27</f>
        <v>ESP</v>
      </c>
      <c r="B28" s="5">
        <f>COUNTIFS(Data!$G:$G,$A28,Data!$C:$C,B$1)</f>
        <v>0</v>
      </c>
      <c r="C28" s="5">
        <f>COUNTIFS(Data!$G:$G,$A28,Data!$C:$C,C$1)</f>
        <v>0</v>
      </c>
      <c r="D28" s="5">
        <f>COUNTIFS(Data!$G:$G,$A28,Data!$C:$C,D$1)</f>
        <v>0</v>
      </c>
      <c r="E28" s="5">
        <f>COUNTIFS(Data!$G:$G,$A28,Data!$C:$C,E$1)</f>
        <v>0</v>
      </c>
      <c r="F28" s="5">
        <f>COUNTIFS(Data!$G:$G,$A28,Data!$C:$C,F$1)</f>
        <v>0</v>
      </c>
      <c r="G28" s="5">
        <f>COUNTIFS(Data!$G:$G,$A28,Data!$C:$C,G$1)</f>
        <v>0</v>
      </c>
      <c r="H28" s="5">
        <f>COUNTIFS(Data!$G:$G,$A28,Data!$C:$C,H$1)</f>
        <v>0</v>
      </c>
      <c r="I28" s="5">
        <f>COUNTIFS(Data!$G:$G,$A28,Data!$C:$C,I$1)</f>
        <v>0</v>
      </c>
      <c r="J28" s="5">
        <f>COUNTIFS(Data!$G:$G,$A28,Data!$C:$C,J$1)</f>
        <v>0</v>
      </c>
      <c r="K28" s="5">
        <f>COUNTIFS(Data!$G:$G,$A28,Data!$C:$C,K$1)</f>
        <v>0</v>
      </c>
      <c r="L28" s="5">
        <f>COUNTIFS(Data!$G:$G,$A28,Data!$C:$C,L$1)</f>
        <v>0</v>
      </c>
      <c r="M28" s="5">
        <f>COUNTIFS(Data!$G:$G,$A28,Data!$C:$C,M$1)</f>
        <v>0</v>
      </c>
      <c r="N28" s="5">
        <f>COUNTIFS(Data!$G:$G,$A28,Data!$C:$C,N$1)</f>
        <v>0</v>
      </c>
      <c r="O28" s="5">
        <f>COUNTIFS(Data!$G:$G,$A28,Data!$C:$C,O$1)</f>
        <v>0</v>
      </c>
      <c r="P28" s="5">
        <f>COUNTIFS(Data!$G:$G,$A28,Data!$C:$C,P$1)</f>
        <v>0</v>
      </c>
      <c r="Q28" s="5">
        <f>COUNTIFS(Data!$G:$G,$A28,Data!$C:$C,Q$1)</f>
        <v>0</v>
      </c>
      <c r="R28" s="5">
        <f>COUNTIFS(Data!$G:$G,$A28,Data!$C:$C,R$1)</f>
        <v>0</v>
      </c>
      <c r="S28" s="5">
        <f>COUNTIFS(Data!$G:$G,$A28,Data!$C:$C,S$1)</f>
        <v>0</v>
      </c>
      <c r="T28" s="5">
        <f>COUNTIFS(Data!$G:$G,$A28,Data!$C:$C,T$1)</f>
        <v>0</v>
      </c>
      <c r="U28" s="5">
        <f>COUNTIFS(Data!$G:$G,$A28,Data!$C:$C,U$1)</f>
        <v>0</v>
      </c>
      <c r="V28" s="5">
        <f>COUNTIFS(Data!$G:$G,$A28,Data!$C:$C,V$1)</f>
        <v>0</v>
      </c>
      <c r="W28" s="5">
        <f>COUNTIFS(Data!$G:$G,$A28,Data!$C:$C,W$1)</f>
        <v>0</v>
      </c>
      <c r="X28" s="5">
        <f>COUNTIFS(Data!$G:$G,$A28,Data!$C:$C,X$1)</f>
        <v>0</v>
      </c>
      <c r="Y28" s="5">
        <f>COUNTIFS(Data!$G:$G,$A28,Data!$C:$C,Y$1)</f>
        <v>0</v>
      </c>
      <c r="Z28" s="5">
        <f>COUNTIFS(Data!$G:$G,$A28,Data!$C:$C,Z$1)</f>
        <v>0</v>
      </c>
      <c r="AA28" s="5">
        <f>COUNTIFS(Data!$G:$G,$A28,Data!$C:$C,AA$1)</f>
        <v>1</v>
      </c>
      <c r="AB28" s="5">
        <f>COUNTIFS(Data!$G:$G,$A28,Data!$C:$C,AB$1)</f>
        <v>0</v>
      </c>
      <c r="AC28" s="5">
        <f>COUNTIFS(Data!$G:$G,$A28,Data!$C:$C,AC$1)</f>
        <v>0</v>
      </c>
      <c r="AD28" s="5">
        <f>COUNTIFS(Data!$G:$G,$A28,Data!$C:$C,AD$1)</f>
        <v>0</v>
      </c>
      <c r="AE28" s="5">
        <f>COUNTIFS(Data!$G:$G,$A28,Data!$C:$C,AE$1)</f>
        <v>0</v>
      </c>
      <c r="AF28" s="5">
        <f>COUNTIFS(Data!$G:$G,$A28,Data!$C:$C,AF$1)</f>
        <v>0</v>
      </c>
      <c r="AG28" s="5">
        <f>COUNTIFS(Data!$G:$G,$A28,Data!$C:$C,AG$1)</f>
        <v>0</v>
      </c>
      <c r="AH28" s="5">
        <f>COUNTIFS(Data!$G:$G,$A28,Data!$C:$C,AH$1)</f>
        <v>1</v>
      </c>
      <c r="AI28" s="5">
        <f>COUNTIFS(Data!$G:$G,$A28,Data!$C:$C,AI$1)</f>
        <v>0</v>
      </c>
      <c r="AJ28" s="5">
        <f>COUNTIFS(Data!$G:$G,$A28,Data!$C:$C,AJ$1)</f>
        <v>1</v>
      </c>
      <c r="AK28" s="5">
        <f>COUNTIFS(Data!$G:$G,$A28,Data!$C:$C,AK$1)</f>
        <v>0</v>
      </c>
      <c r="AL28" s="5">
        <f>COUNTIFS(Data!$G:$G,$A28,Data!$C:$C,AL$1)</f>
        <v>0</v>
      </c>
      <c r="AM28" s="5">
        <f>COUNTIFS(Data!$G:$G,$A28,Data!$C:$C,AM$1)</f>
        <v>0</v>
      </c>
      <c r="AN28" s="5">
        <f>COUNTIFS(Data!$G:$G,$A28,Data!$C:$C,AN$1)</f>
        <v>0</v>
      </c>
      <c r="AO28" s="5">
        <f>COUNTIFS(Data!$G:$G,$A28,Data!$C:$C,AO$1)</f>
        <v>0</v>
      </c>
      <c r="AP28" s="5">
        <f>COUNTIFS(Data!$G:$G,$A28,Data!$C:$C,AP$1)</f>
        <v>0</v>
      </c>
      <c r="AQ28" s="5">
        <f>COUNTIFS(Data!$G:$G,$A28,Data!$C:$C,AQ$1)</f>
        <v>0</v>
      </c>
      <c r="AR28" s="5">
        <f>COUNTIFS(Data!$G:$G,$A28,Data!$C:$C,AR$1)</f>
        <v>0</v>
      </c>
      <c r="AS28" s="5">
        <f>COUNTIFS(Data!$G:$G,$A28,Data!$C:$C,AS$1)</f>
        <v>0</v>
      </c>
      <c r="AT28" s="5">
        <f>COUNTIFS(Data!$G:$G,$A28,Data!$C:$C,AT$1)</f>
        <v>0</v>
      </c>
      <c r="AU28" s="5">
        <f>COUNTIFS(Data!$G:$G,$A28,Data!$C:$C,AU$1)</f>
        <v>0</v>
      </c>
      <c r="AV28" s="5">
        <f t="shared" si="1"/>
        <v>3</v>
      </c>
    </row>
    <row r="29">
      <c r="A29" s="5" t="str">
        <f>Countries!A28</f>
        <v>EST</v>
      </c>
      <c r="B29" s="5">
        <f>COUNTIFS(Data!$G:$G,$A29,Data!$C:$C,B$1)</f>
        <v>0</v>
      </c>
      <c r="C29" s="5">
        <f>COUNTIFS(Data!$G:$G,$A29,Data!$C:$C,C$1)</f>
        <v>0</v>
      </c>
      <c r="D29" s="5">
        <f>COUNTIFS(Data!$G:$G,$A29,Data!$C:$C,D$1)</f>
        <v>0</v>
      </c>
      <c r="E29" s="5">
        <f>COUNTIFS(Data!$G:$G,$A29,Data!$C:$C,E$1)</f>
        <v>0</v>
      </c>
      <c r="F29" s="5">
        <f>COUNTIFS(Data!$G:$G,$A29,Data!$C:$C,F$1)</f>
        <v>0</v>
      </c>
      <c r="G29" s="5">
        <f>COUNTIFS(Data!$G:$G,$A29,Data!$C:$C,G$1)</f>
        <v>0</v>
      </c>
      <c r="H29" s="5">
        <f>COUNTIFS(Data!$G:$G,$A29,Data!$C:$C,H$1)</f>
        <v>0</v>
      </c>
      <c r="I29" s="5">
        <f>COUNTIFS(Data!$G:$G,$A29,Data!$C:$C,I$1)</f>
        <v>0</v>
      </c>
      <c r="J29" s="5">
        <f>COUNTIFS(Data!$G:$G,$A29,Data!$C:$C,J$1)</f>
        <v>0</v>
      </c>
      <c r="K29" s="5">
        <f>COUNTIFS(Data!$G:$G,$A29,Data!$C:$C,K$1)</f>
        <v>0</v>
      </c>
      <c r="L29" s="5">
        <f>COUNTIFS(Data!$G:$G,$A29,Data!$C:$C,L$1)</f>
        <v>0</v>
      </c>
      <c r="M29" s="5">
        <f>COUNTIFS(Data!$G:$G,$A29,Data!$C:$C,M$1)</f>
        <v>0</v>
      </c>
      <c r="N29" s="5">
        <f>COUNTIFS(Data!$G:$G,$A29,Data!$C:$C,N$1)</f>
        <v>0</v>
      </c>
      <c r="O29" s="5">
        <f>COUNTIFS(Data!$G:$G,$A29,Data!$C:$C,O$1)</f>
        <v>0</v>
      </c>
      <c r="P29" s="5">
        <f>COUNTIFS(Data!$G:$G,$A29,Data!$C:$C,P$1)</f>
        <v>0</v>
      </c>
      <c r="Q29" s="5">
        <f>COUNTIFS(Data!$G:$G,$A29,Data!$C:$C,Q$1)</f>
        <v>0</v>
      </c>
      <c r="R29" s="5">
        <f>COUNTIFS(Data!$G:$G,$A29,Data!$C:$C,R$1)</f>
        <v>0</v>
      </c>
      <c r="S29" s="5">
        <f>COUNTIFS(Data!$G:$G,$A29,Data!$C:$C,S$1)</f>
        <v>0</v>
      </c>
      <c r="T29" s="5">
        <f>COUNTIFS(Data!$G:$G,$A29,Data!$C:$C,T$1)</f>
        <v>0</v>
      </c>
      <c r="U29" s="5">
        <f>COUNTIFS(Data!$G:$G,$A29,Data!$C:$C,U$1)</f>
        <v>1</v>
      </c>
      <c r="V29" s="5">
        <f>COUNTIFS(Data!$G:$G,$A29,Data!$C:$C,V$1)</f>
        <v>0</v>
      </c>
      <c r="W29" s="5">
        <f>COUNTIFS(Data!$G:$G,$A29,Data!$C:$C,W$1)</f>
        <v>0</v>
      </c>
      <c r="X29" s="5">
        <f>COUNTIFS(Data!$G:$G,$A29,Data!$C:$C,X$1)</f>
        <v>0</v>
      </c>
      <c r="Y29" s="5">
        <f>COUNTIFS(Data!$G:$G,$A29,Data!$C:$C,Y$1)</f>
        <v>0</v>
      </c>
      <c r="Z29" s="5">
        <f>COUNTIFS(Data!$G:$G,$A29,Data!$C:$C,Z$1)</f>
        <v>0</v>
      </c>
      <c r="AA29" s="5">
        <f>COUNTIFS(Data!$G:$G,$A29,Data!$C:$C,AA$1)</f>
        <v>0</v>
      </c>
      <c r="AB29" s="5">
        <f>COUNTIFS(Data!$G:$G,$A29,Data!$C:$C,AB$1)</f>
        <v>0</v>
      </c>
      <c r="AC29" s="5">
        <f>COUNTIFS(Data!$G:$G,$A29,Data!$C:$C,AC$1)</f>
        <v>0</v>
      </c>
      <c r="AD29" s="5">
        <f>COUNTIFS(Data!$G:$G,$A29,Data!$C:$C,AD$1)</f>
        <v>0</v>
      </c>
      <c r="AE29" s="5">
        <f>COUNTIFS(Data!$G:$G,$A29,Data!$C:$C,AE$1)</f>
        <v>0</v>
      </c>
      <c r="AF29" s="5">
        <f>COUNTIFS(Data!$G:$G,$A29,Data!$C:$C,AF$1)</f>
        <v>0</v>
      </c>
      <c r="AG29" s="5">
        <f>COUNTIFS(Data!$G:$G,$A29,Data!$C:$C,AG$1)</f>
        <v>0</v>
      </c>
      <c r="AH29" s="5">
        <f>COUNTIFS(Data!$G:$G,$A29,Data!$C:$C,AH$1)</f>
        <v>0</v>
      </c>
      <c r="AI29" s="5">
        <f>COUNTIFS(Data!$G:$G,$A29,Data!$C:$C,AI$1)</f>
        <v>0</v>
      </c>
      <c r="AJ29" s="5">
        <f>COUNTIFS(Data!$G:$G,$A29,Data!$C:$C,AJ$1)</f>
        <v>0</v>
      </c>
      <c r="AK29" s="5">
        <f>COUNTIFS(Data!$G:$G,$A29,Data!$C:$C,AK$1)</f>
        <v>0</v>
      </c>
      <c r="AL29" s="5">
        <f>COUNTIFS(Data!$G:$G,$A29,Data!$C:$C,AL$1)</f>
        <v>0</v>
      </c>
      <c r="AM29" s="5">
        <f>COUNTIFS(Data!$G:$G,$A29,Data!$C:$C,AM$1)</f>
        <v>0</v>
      </c>
      <c r="AN29" s="5">
        <f>COUNTIFS(Data!$G:$G,$A29,Data!$C:$C,AN$1)</f>
        <v>0</v>
      </c>
      <c r="AO29" s="5">
        <f>COUNTIFS(Data!$G:$G,$A29,Data!$C:$C,AO$1)</f>
        <v>0</v>
      </c>
      <c r="AP29" s="5">
        <f>COUNTIFS(Data!$G:$G,$A29,Data!$C:$C,AP$1)</f>
        <v>0</v>
      </c>
      <c r="AQ29" s="5">
        <f>COUNTIFS(Data!$G:$G,$A29,Data!$C:$C,AQ$1)</f>
        <v>0</v>
      </c>
      <c r="AR29" s="5">
        <f>COUNTIFS(Data!$G:$G,$A29,Data!$C:$C,AR$1)</f>
        <v>0</v>
      </c>
      <c r="AS29" s="5">
        <f>COUNTIFS(Data!$G:$G,$A29,Data!$C:$C,AS$1)</f>
        <v>0</v>
      </c>
      <c r="AT29" s="5">
        <f>COUNTIFS(Data!$G:$G,$A29,Data!$C:$C,AT$1)</f>
        <v>0</v>
      </c>
      <c r="AU29" s="5">
        <f>COUNTIFS(Data!$G:$G,$A29,Data!$C:$C,AU$1)</f>
        <v>0</v>
      </c>
      <c r="AV29" s="5">
        <f t="shared" si="1"/>
        <v>1</v>
      </c>
    </row>
    <row r="30">
      <c r="A30" s="5" t="str">
        <f>Countries!A29</f>
        <v>ETH</v>
      </c>
      <c r="B30" s="5">
        <f>COUNTIFS(Data!$G:$G,$A30,Data!$C:$C,B$1)</f>
        <v>0</v>
      </c>
      <c r="C30" s="5">
        <f>COUNTIFS(Data!$G:$G,$A30,Data!$C:$C,C$1)</f>
        <v>0</v>
      </c>
      <c r="D30" s="5">
        <f>COUNTIFS(Data!$G:$G,$A30,Data!$C:$C,D$1)</f>
        <v>0</v>
      </c>
      <c r="E30" s="5">
        <f>COUNTIFS(Data!$G:$G,$A30,Data!$C:$C,E$1)</f>
        <v>0</v>
      </c>
      <c r="F30" s="5">
        <f>COUNTIFS(Data!$G:$G,$A30,Data!$C:$C,F$1)</f>
        <v>1</v>
      </c>
      <c r="G30" s="5">
        <f>COUNTIFS(Data!$G:$G,$A30,Data!$C:$C,G$1)</f>
        <v>0</v>
      </c>
      <c r="H30" s="5">
        <f>COUNTIFS(Data!$G:$G,$A30,Data!$C:$C,H$1)</f>
        <v>0</v>
      </c>
      <c r="I30" s="5">
        <f>COUNTIFS(Data!$G:$G,$A30,Data!$C:$C,I$1)</f>
        <v>0</v>
      </c>
      <c r="J30" s="5">
        <f>COUNTIFS(Data!$G:$G,$A30,Data!$C:$C,J$1)</f>
        <v>0</v>
      </c>
      <c r="K30" s="5">
        <f>COUNTIFS(Data!$G:$G,$A30,Data!$C:$C,K$1)</f>
        <v>0</v>
      </c>
      <c r="L30" s="5">
        <f>COUNTIFS(Data!$G:$G,$A30,Data!$C:$C,L$1)</f>
        <v>0</v>
      </c>
      <c r="M30" s="5">
        <f>COUNTIFS(Data!$G:$G,$A30,Data!$C:$C,M$1)</f>
        <v>0</v>
      </c>
      <c r="N30" s="5">
        <f>COUNTIFS(Data!$G:$G,$A30,Data!$C:$C,N$1)</f>
        <v>0</v>
      </c>
      <c r="O30" s="5">
        <f>COUNTIFS(Data!$G:$G,$A30,Data!$C:$C,O$1)</f>
        <v>0</v>
      </c>
      <c r="P30" s="5">
        <f>COUNTIFS(Data!$G:$G,$A30,Data!$C:$C,P$1)</f>
        <v>0</v>
      </c>
      <c r="Q30" s="5">
        <f>COUNTIFS(Data!$G:$G,$A30,Data!$C:$C,Q$1)</f>
        <v>0</v>
      </c>
      <c r="R30" s="5">
        <f>COUNTIFS(Data!$G:$G,$A30,Data!$C:$C,R$1)</f>
        <v>0</v>
      </c>
      <c r="S30" s="5">
        <f>COUNTIFS(Data!$G:$G,$A30,Data!$C:$C,S$1)</f>
        <v>0</v>
      </c>
      <c r="T30" s="5">
        <f>COUNTIFS(Data!$G:$G,$A30,Data!$C:$C,T$1)</f>
        <v>0</v>
      </c>
      <c r="U30" s="5">
        <f>COUNTIFS(Data!$G:$G,$A30,Data!$C:$C,U$1)</f>
        <v>0</v>
      </c>
      <c r="V30" s="5">
        <f>COUNTIFS(Data!$G:$G,$A30,Data!$C:$C,V$1)</f>
        <v>0</v>
      </c>
      <c r="W30" s="5">
        <f>COUNTIFS(Data!$G:$G,$A30,Data!$C:$C,W$1)</f>
        <v>0</v>
      </c>
      <c r="X30" s="5">
        <f>COUNTIFS(Data!$G:$G,$A30,Data!$C:$C,X$1)</f>
        <v>0</v>
      </c>
      <c r="Y30" s="5">
        <f>COUNTIFS(Data!$G:$G,$A30,Data!$C:$C,Y$1)</f>
        <v>0</v>
      </c>
      <c r="Z30" s="5">
        <f>COUNTIFS(Data!$G:$G,$A30,Data!$C:$C,Z$1)</f>
        <v>0</v>
      </c>
      <c r="AA30" s="5">
        <f>COUNTIFS(Data!$G:$G,$A30,Data!$C:$C,AA$1)</f>
        <v>0</v>
      </c>
      <c r="AB30" s="5">
        <f>COUNTIFS(Data!$G:$G,$A30,Data!$C:$C,AB$1)</f>
        <v>0</v>
      </c>
      <c r="AC30" s="5">
        <f>COUNTIFS(Data!$G:$G,$A30,Data!$C:$C,AC$1)</f>
        <v>0</v>
      </c>
      <c r="AD30" s="5">
        <f>COUNTIFS(Data!$G:$G,$A30,Data!$C:$C,AD$1)</f>
        <v>0</v>
      </c>
      <c r="AE30" s="5">
        <f>COUNTIFS(Data!$G:$G,$A30,Data!$C:$C,AE$1)</f>
        <v>0</v>
      </c>
      <c r="AF30" s="5">
        <f>COUNTIFS(Data!$G:$G,$A30,Data!$C:$C,AF$1)</f>
        <v>0</v>
      </c>
      <c r="AG30" s="5">
        <f>COUNTIFS(Data!$G:$G,$A30,Data!$C:$C,AG$1)</f>
        <v>0</v>
      </c>
      <c r="AH30" s="5">
        <f>COUNTIFS(Data!$G:$G,$A30,Data!$C:$C,AH$1)</f>
        <v>0</v>
      </c>
      <c r="AI30" s="5">
        <f>COUNTIFS(Data!$G:$G,$A30,Data!$C:$C,AI$1)</f>
        <v>0</v>
      </c>
      <c r="AJ30" s="5">
        <f>COUNTIFS(Data!$G:$G,$A30,Data!$C:$C,AJ$1)</f>
        <v>0</v>
      </c>
      <c r="AK30" s="5">
        <f>COUNTIFS(Data!$G:$G,$A30,Data!$C:$C,AK$1)</f>
        <v>0</v>
      </c>
      <c r="AL30" s="5">
        <f>COUNTIFS(Data!$G:$G,$A30,Data!$C:$C,AL$1)</f>
        <v>0</v>
      </c>
      <c r="AM30" s="5">
        <f>COUNTIFS(Data!$G:$G,$A30,Data!$C:$C,AM$1)</f>
        <v>0</v>
      </c>
      <c r="AN30" s="5">
        <f>COUNTIFS(Data!$G:$G,$A30,Data!$C:$C,AN$1)</f>
        <v>0</v>
      </c>
      <c r="AO30" s="5">
        <f>COUNTIFS(Data!$G:$G,$A30,Data!$C:$C,AO$1)</f>
        <v>0</v>
      </c>
      <c r="AP30" s="5">
        <f>COUNTIFS(Data!$G:$G,$A30,Data!$C:$C,AP$1)</f>
        <v>0</v>
      </c>
      <c r="AQ30" s="5">
        <f>COUNTIFS(Data!$G:$G,$A30,Data!$C:$C,AQ$1)</f>
        <v>0</v>
      </c>
      <c r="AR30" s="5">
        <f>COUNTIFS(Data!$G:$G,$A30,Data!$C:$C,AR$1)</f>
        <v>0</v>
      </c>
      <c r="AS30" s="5">
        <f>COUNTIFS(Data!$G:$G,$A30,Data!$C:$C,AS$1)</f>
        <v>0</v>
      </c>
      <c r="AT30" s="5">
        <f>COUNTIFS(Data!$G:$G,$A30,Data!$C:$C,AT$1)</f>
        <v>0</v>
      </c>
      <c r="AU30" s="5">
        <f>COUNTIFS(Data!$G:$G,$A30,Data!$C:$C,AU$1)</f>
        <v>0</v>
      </c>
      <c r="AV30" s="5">
        <f t="shared" si="1"/>
        <v>1</v>
      </c>
    </row>
    <row r="31">
      <c r="A31" s="5" t="str">
        <f>Countries!A30</f>
        <v>FIJ</v>
      </c>
      <c r="B31" s="5">
        <f>COUNTIFS(Data!$G:$G,$A31,Data!$C:$C,B$1)</f>
        <v>0</v>
      </c>
      <c r="C31" s="5">
        <f>COUNTIFS(Data!$G:$G,$A31,Data!$C:$C,C$1)</f>
        <v>0</v>
      </c>
      <c r="D31" s="5">
        <f>COUNTIFS(Data!$G:$G,$A31,Data!$C:$C,D$1)</f>
        <v>0</v>
      </c>
      <c r="E31" s="5">
        <f>COUNTIFS(Data!$G:$G,$A31,Data!$C:$C,E$1)</f>
        <v>0</v>
      </c>
      <c r="F31" s="5">
        <f>COUNTIFS(Data!$G:$G,$A31,Data!$C:$C,F$1)</f>
        <v>0</v>
      </c>
      <c r="G31" s="5">
        <f>COUNTIFS(Data!$G:$G,$A31,Data!$C:$C,G$1)</f>
        <v>0</v>
      </c>
      <c r="H31" s="5">
        <f>COUNTIFS(Data!$G:$G,$A31,Data!$C:$C,H$1)</f>
        <v>0</v>
      </c>
      <c r="I31" s="5">
        <f>COUNTIFS(Data!$G:$G,$A31,Data!$C:$C,I$1)</f>
        <v>0</v>
      </c>
      <c r="J31" s="5">
        <f>COUNTIFS(Data!$G:$G,$A31,Data!$C:$C,J$1)</f>
        <v>0</v>
      </c>
      <c r="K31" s="5">
        <f>COUNTIFS(Data!$G:$G,$A31,Data!$C:$C,K$1)</f>
        <v>0</v>
      </c>
      <c r="L31" s="5">
        <f>COUNTIFS(Data!$G:$G,$A31,Data!$C:$C,L$1)</f>
        <v>0</v>
      </c>
      <c r="M31" s="5">
        <f>COUNTIFS(Data!$G:$G,$A31,Data!$C:$C,M$1)</f>
        <v>0</v>
      </c>
      <c r="N31" s="5">
        <f>COUNTIFS(Data!$G:$G,$A31,Data!$C:$C,N$1)</f>
        <v>0</v>
      </c>
      <c r="O31" s="5">
        <f>COUNTIFS(Data!$G:$G,$A31,Data!$C:$C,O$1)</f>
        <v>0</v>
      </c>
      <c r="P31" s="5">
        <f>COUNTIFS(Data!$G:$G,$A31,Data!$C:$C,P$1)</f>
        <v>0</v>
      </c>
      <c r="Q31" s="5">
        <f>COUNTIFS(Data!$G:$G,$A31,Data!$C:$C,Q$1)</f>
        <v>0</v>
      </c>
      <c r="R31" s="5">
        <f>COUNTIFS(Data!$G:$G,$A31,Data!$C:$C,R$1)</f>
        <v>0</v>
      </c>
      <c r="S31" s="5">
        <f>COUNTIFS(Data!$G:$G,$A31,Data!$C:$C,S$1)</f>
        <v>0</v>
      </c>
      <c r="T31" s="5">
        <f>COUNTIFS(Data!$G:$G,$A31,Data!$C:$C,T$1)</f>
        <v>0</v>
      </c>
      <c r="U31" s="5">
        <f>COUNTIFS(Data!$G:$G,$A31,Data!$C:$C,U$1)</f>
        <v>0</v>
      </c>
      <c r="V31" s="5">
        <f>COUNTIFS(Data!$G:$G,$A31,Data!$C:$C,V$1)</f>
        <v>0</v>
      </c>
      <c r="W31" s="5">
        <f>COUNTIFS(Data!$G:$G,$A31,Data!$C:$C,W$1)</f>
        <v>0</v>
      </c>
      <c r="X31" s="5">
        <f>COUNTIFS(Data!$G:$G,$A31,Data!$C:$C,X$1)</f>
        <v>0</v>
      </c>
      <c r="Y31" s="5">
        <f>COUNTIFS(Data!$G:$G,$A31,Data!$C:$C,Y$1)</f>
        <v>0</v>
      </c>
      <c r="Z31" s="5">
        <f>COUNTIFS(Data!$G:$G,$A31,Data!$C:$C,Z$1)</f>
        <v>0</v>
      </c>
      <c r="AA31" s="5">
        <f>COUNTIFS(Data!$G:$G,$A31,Data!$C:$C,AA$1)</f>
        <v>0</v>
      </c>
      <c r="AB31" s="5">
        <f>COUNTIFS(Data!$G:$G,$A31,Data!$C:$C,AB$1)</f>
        <v>0</v>
      </c>
      <c r="AC31" s="5">
        <f>COUNTIFS(Data!$G:$G,$A31,Data!$C:$C,AC$1)</f>
        <v>0</v>
      </c>
      <c r="AD31" s="5">
        <f>COUNTIFS(Data!$G:$G,$A31,Data!$C:$C,AD$1)</f>
        <v>0</v>
      </c>
      <c r="AE31" s="5">
        <f>COUNTIFS(Data!$G:$G,$A31,Data!$C:$C,AE$1)</f>
        <v>0</v>
      </c>
      <c r="AF31" s="5">
        <f>COUNTIFS(Data!$G:$G,$A31,Data!$C:$C,AF$1)</f>
        <v>1</v>
      </c>
      <c r="AG31" s="5">
        <f>COUNTIFS(Data!$G:$G,$A31,Data!$C:$C,AG$1)</f>
        <v>0</v>
      </c>
      <c r="AH31" s="5">
        <f>COUNTIFS(Data!$G:$G,$A31,Data!$C:$C,AH$1)</f>
        <v>0</v>
      </c>
      <c r="AI31" s="5">
        <f>COUNTIFS(Data!$G:$G,$A31,Data!$C:$C,AI$1)</f>
        <v>0</v>
      </c>
      <c r="AJ31" s="5">
        <f>COUNTIFS(Data!$G:$G,$A31,Data!$C:$C,AJ$1)</f>
        <v>0</v>
      </c>
      <c r="AK31" s="5">
        <f>COUNTIFS(Data!$G:$G,$A31,Data!$C:$C,AK$1)</f>
        <v>0</v>
      </c>
      <c r="AL31" s="5">
        <f>COUNTIFS(Data!$G:$G,$A31,Data!$C:$C,AL$1)</f>
        <v>0</v>
      </c>
      <c r="AM31" s="5">
        <f>COUNTIFS(Data!$G:$G,$A31,Data!$C:$C,AM$1)</f>
        <v>0</v>
      </c>
      <c r="AN31" s="5">
        <f>COUNTIFS(Data!$G:$G,$A31,Data!$C:$C,AN$1)</f>
        <v>0</v>
      </c>
      <c r="AO31" s="5">
        <f>COUNTIFS(Data!$G:$G,$A31,Data!$C:$C,AO$1)</f>
        <v>0</v>
      </c>
      <c r="AP31" s="5">
        <f>COUNTIFS(Data!$G:$G,$A31,Data!$C:$C,AP$1)</f>
        <v>0</v>
      </c>
      <c r="AQ31" s="5">
        <f>COUNTIFS(Data!$G:$G,$A31,Data!$C:$C,AQ$1)</f>
        <v>0</v>
      </c>
      <c r="AR31" s="5">
        <f>COUNTIFS(Data!$G:$G,$A31,Data!$C:$C,AR$1)</f>
        <v>0</v>
      </c>
      <c r="AS31" s="5">
        <f>COUNTIFS(Data!$G:$G,$A31,Data!$C:$C,AS$1)</f>
        <v>0</v>
      </c>
      <c r="AT31" s="5">
        <f>COUNTIFS(Data!$G:$G,$A31,Data!$C:$C,AT$1)</f>
        <v>0</v>
      </c>
      <c r="AU31" s="5">
        <f>COUNTIFS(Data!$G:$G,$A31,Data!$C:$C,AU$1)</f>
        <v>0</v>
      </c>
      <c r="AV31" s="5">
        <f t="shared" si="1"/>
        <v>1</v>
      </c>
    </row>
    <row r="32">
      <c r="A32" s="5" t="str">
        <f>Countries!A31</f>
        <v>FIN</v>
      </c>
      <c r="B32" s="5">
        <f>COUNTIFS(Data!$G:$G,$A32,Data!$C:$C,B$1)</f>
        <v>0</v>
      </c>
      <c r="C32" s="5">
        <f>COUNTIFS(Data!$G:$G,$A32,Data!$C:$C,C$1)</f>
        <v>0</v>
      </c>
      <c r="D32" s="5">
        <f>COUNTIFS(Data!$G:$G,$A32,Data!$C:$C,D$1)</f>
        <v>0</v>
      </c>
      <c r="E32" s="5">
        <f>COUNTIFS(Data!$G:$G,$A32,Data!$C:$C,E$1)</f>
        <v>0</v>
      </c>
      <c r="F32" s="5">
        <f>COUNTIFS(Data!$G:$G,$A32,Data!$C:$C,F$1)</f>
        <v>0</v>
      </c>
      <c r="G32" s="5">
        <f>COUNTIFS(Data!$G:$G,$A32,Data!$C:$C,G$1)</f>
        <v>0</v>
      </c>
      <c r="H32" s="5">
        <f>COUNTIFS(Data!$G:$G,$A32,Data!$C:$C,H$1)</f>
        <v>0</v>
      </c>
      <c r="I32" s="5">
        <f>COUNTIFS(Data!$G:$G,$A32,Data!$C:$C,I$1)</f>
        <v>0</v>
      </c>
      <c r="J32" s="5">
        <f>COUNTIFS(Data!$G:$G,$A32,Data!$C:$C,J$1)</f>
        <v>0</v>
      </c>
      <c r="K32" s="5">
        <f>COUNTIFS(Data!$G:$G,$A32,Data!$C:$C,K$1)</f>
        <v>0</v>
      </c>
      <c r="L32" s="5">
        <f>COUNTIFS(Data!$G:$G,$A32,Data!$C:$C,L$1)</f>
        <v>0</v>
      </c>
      <c r="M32" s="5">
        <f>COUNTIFS(Data!$G:$G,$A32,Data!$C:$C,M$1)</f>
        <v>0</v>
      </c>
      <c r="N32" s="5">
        <f>COUNTIFS(Data!$G:$G,$A32,Data!$C:$C,N$1)</f>
        <v>0</v>
      </c>
      <c r="O32" s="5">
        <f>COUNTIFS(Data!$G:$G,$A32,Data!$C:$C,O$1)</f>
        <v>0</v>
      </c>
      <c r="P32" s="5">
        <f>COUNTIFS(Data!$G:$G,$A32,Data!$C:$C,P$1)</f>
        <v>0</v>
      </c>
      <c r="Q32" s="5">
        <f>COUNTIFS(Data!$G:$G,$A32,Data!$C:$C,Q$1)</f>
        <v>0</v>
      </c>
      <c r="R32" s="5">
        <f>COUNTIFS(Data!$G:$G,$A32,Data!$C:$C,R$1)</f>
        <v>0</v>
      </c>
      <c r="S32" s="5">
        <f>COUNTIFS(Data!$G:$G,$A32,Data!$C:$C,S$1)</f>
        <v>0</v>
      </c>
      <c r="T32" s="5">
        <f>COUNTIFS(Data!$G:$G,$A32,Data!$C:$C,T$1)</f>
        <v>0</v>
      </c>
      <c r="U32" s="5">
        <f>COUNTIFS(Data!$G:$G,$A32,Data!$C:$C,U$1)</f>
        <v>0</v>
      </c>
      <c r="V32" s="5">
        <f>COUNTIFS(Data!$G:$G,$A32,Data!$C:$C,V$1)</f>
        <v>0</v>
      </c>
      <c r="W32" s="5">
        <f>COUNTIFS(Data!$G:$G,$A32,Data!$C:$C,W$1)</f>
        <v>0</v>
      </c>
      <c r="X32" s="5">
        <f>COUNTIFS(Data!$G:$G,$A32,Data!$C:$C,X$1)</f>
        <v>0</v>
      </c>
      <c r="Y32" s="5">
        <f>COUNTIFS(Data!$G:$G,$A32,Data!$C:$C,Y$1)</f>
        <v>0</v>
      </c>
      <c r="Z32" s="5">
        <f>COUNTIFS(Data!$G:$G,$A32,Data!$C:$C,Z$1)</f>
        <v>0</v>
      </c>
      <c r="AA32" s="5">
        <f>COUNTIFS(Data!$G:$G,$A32,Data!$C:$C,AA$1)</f>
        <v>0</v>
      </c>
      <c r="AB32" s="5">
        <f>COUNTIFS(Data!$G:$G,$A32,Data!$C:$C,AB$1)</f>
        <v>0</v>
      </c>
      <c r="AC32" s="5">
        <f>COUNTIFS(Data!$G:$G,$A32,Data!$C:$C,AC$1)</f>
        <v>0</v>
      </c>
      <c r="AD32" s="5">
        <f>COUNTIFS(Data!$G:$G,$A32,Data!$C:$C,AD$1)</f>
        <v>0</v>
      </c>
      <c r="AE32" s="5">
        <f>COUNTIFS(Data!$G:$G,$A32,Data!$C:$C,AE$1)</f>
        <v>0</v>
      </c>
      <c r="AF32" s="5">
        <f>COUNTIFS(Data!$G:$G,$A32,Data!$C:$C,AF$1)</f>
        <v>0</v>
      </c>
      <c r="AG32" s="5">
        <f>COUNTIFS(Data!$G:$G,$A32,Data!$C:$C,AG$1)</f>
        <v>0</v>
      </c>
      <c r="AH32" s="5">
        <f>COUNTIFS(Data!$G:$G,$A32,Data!$C:$C,AH$1)</f>
        <v>0</v>
      </c>
      <c r="AI32" s="5">
        <f>COUNTIFS(Data!$G:$G,$A32,Data!$C:$C,AI$1)</f>
        <v>0</v>
      </c>
      <c r="AJ32" s="5">
        <f>COUNTIFS(Data!$G:$G,$A32,Data!$C:$C,AJ$1)</f>
        <v>0</v>
      </c>
      <c r="AK32" s="5">
        <f>COUNTIFS(Data!$G:$G,$A32,Data!$C:$C,AK$1)</f>
        <v>0</v>
      </c>
      <c r="AL32" s="5">
        <f>COUNTIFS(Data!$G:$G,$A32,Data!$C:$C,AL$1)</f>
        <v>0</v>
      </c>
      <c r="AM32" s="5">
        <f>COUNTIFS(Data!$G:$G,$A32,Data!$C:$C,AM$1)</f>
        <v>0</v>
      </c>
      <c r="AN32" s="5">
        <f>COUNTIFS(Data!$G:$G,$A32,Data!$C:$C,AN$1)</f>
        <v>0</v>
      </c>
      <c r="AO32" s="5">
        <f>COUNTIFS(Data!$G:$G,$A32,Data!$C:$C,AO$1)</f>
        <v>0</v>
      </c>
      <c r="AP32" s="5">
        <f>COUNTIFS(Data!$G:$G,$A32,Data!$C:$C,AP$1)</f>
        <v>0</v>
      </c>
      <c r="AQ32" s="5">
        <f>COUNTIFS(Data!$G:$G,$A32,Data!$C:$C,AQ$1)</f>
        <v>0</v>
      </c>
      <c r="AR32" s="5">
        <f>COUNTIFS(Data!$G:$G,$A32,Data!$C:$C,AR$1)</f>
        <v>0</v>
      </c>
      <c r="AS32" s="5">
        <f>COUNTIFS(Data!$G:$G,$A32,Data!$C:$C,AS$1)</f>
        <v>0</v>
      </c>
      <c r="AT32" s="5">
        <f>COUNTIFS(Data!$G:$G,$A32,Data!$C:$C,AT$1)</f>
        <v>0</v>
      </c>
      <c r="AU32" s="5">
        <f>COUNTIFS(Data!$G:$G,$A32,Data!$C:$C,AU$1)</f>
        <v>0</v>
      </c>
      <c r="AV32" s="5">
        <f t="shared" si="1"/>
        <v>0</v>
      </c>
    </row>
    <row r="33">
      <c r="A33" s="5" t="str">
        <f>Countries!A32</f>
        <v>FRA</v>
      </c>
      <c r="B33" s="5">
        <f>COUNTIFS(Data!$G:$G,$A33,Data!$C:$C,B$1)</f>
        <v>0</v>
      </c>
      <c r="C33" s="5">
        <f>COUNTIFS(Data!$G:$G,$A33,Data!$C:$C,C$1)</f>
        <v>0</v>
      </c>
      <c r="D33" s="5">
        <f>COUNTIFS(Data!$G:$G,$A33,Data!$C:$C,D$1)</f>
        <v>0</v>
      </c>
      <c r="E33" s="5">
        <f>COUNTIFS(Data!$G:$G,$A33,Data!$C:$C,E$1)</f>
        <v>0</v>
      </c>
      <c r="F33" s="5">
        <f>COUNTIFS(Data!$G:$G,$A33,Data!$C:$C,F$1)</f>
        <v>0</v>
      </c>
      <c r="G33" s="5">
        <f>COUNTIFS(Data!$G:$G,$A33,Data!$C:$C,G$1)</f>
        <v>0</v>
      </c>
      <c r="H33" s="5">
        <f>COUNTIFS(Data!$G:$G,$A33,Data!$C:$C,H$1)</f>
        <v>0</v>
      </c>
      <c r="I33" s="5">
        <f>COUNTIFS(Data!$G:$G,$A33,Data!$C:$C,I$1)</f>
        <v>0</v>
      </c>
      <c r="J33" s="5">
        <f>COUNTIFS(Data!$G:$G,$A33,Data!$C:$C,J$1)</f>
        <v>0</v>
      </c>
      <c r="K33" s="5">
        <f>COUNTIFS(Data!$G:$G,$A33,Data!$C:$C,K$1)</f>
        <v>0</v>
      </c>
      <c r="L33" s="5">
        <f>COUNTIFS(Data!$G:$G,$A33,Data!$C:$C,L$1)</f>
        <v>0</v>
      </c>
      <c r="M33" s="5">
        <f>COUNTIFS(Data!$G:$G,$A33,Data!$C:$C,M$1)</f>
        <v>0</v>
      </c>
      <c r="N33" s="5">
        <f>COUNTIFS(Data!$G:$G,$A33,Data!$C:$C,N$1)</f>
        <v>0</v>
      </c>
      <c r="O33" s="5">
        <f>COUNTIFS(Data!$G:$G,$A33,Data!$C:$C,O$1)</f>
        <v>0</v>
      </c>
      <c r="P33" s="5">
        <f>COUNTIFS(Data!$G:$G,$A33,Data!$C:$C,P$1)</f>
        <v>0</v>
      </c>
      <c r="Q33" s="5">
        <f>COUNTIFS(Data!$G:$G,$A33,Data!$C:$C,Q$1)</f>
        <v>0</v>
      </c>
      <c r="R33" s="5">
        <f>COUNTIFS(Data!$G:$G,$A33,Data!$C:$C,R$1)</f>
        <v>0</v>
      </c>
      <c r="S33" s="5">
        <f>COUNTIFS(Data!$G:$G,$A33,Data!$C:$C,S$1)</f>
        <v>0</v>
      </c>
      <c r="T33" s="5">
        <f>COUNTIFS(Data!$G:$G,$A33,Data!$C:$C,T$1)</f>
        <v>0</v>
      </c>
      <c r="U33" s="5">
        <f>COUNTIFS(Data!$G:$G,$A33,Data!$C:$C,U$1)</f>
        <v>2</v>
      </c>
      <c r="V33" s="5">
        <f>COUNTIFS(Data!$G:$G,$A33,Data!$C:$C,V$1)</f>
        <v>0</v>
      </c>
      <c r="W33" s="5">
        <f>COUNTIFS(Data!$G:$G,$A33,Data!$C:$C,W$1)</f>
        <v>0</v>
      </c>
      <c r="X33" s="5">
        <f>COUNTIFS(Data!$G:$G,$A33,Data!$C:$C,X$1)</f>
        <v>2</v>
      </c>
      <c r="Y33" s="5">
        <f>COUNTIFS(Data!$G:$G,$A33,Data!$C:$C,Y$1)</f>
        <v>0</v>
      </c>
      <c r="Z33" s="5">
        <f>COUNTIFS(Data!$G:$G,$A33,Data!$C:$C,Z$1)</f>
        <v>2</v>
      </c>
      <c r="AA33" s="5">
        <f>COUNTIFS(Data!$G:$G,$A33,Data!$C:$C,AA$1)</f>
        <v>1</v>
      </c>
      <c r="AB33" s="5">
        <f>COUNTIFS(Data!$G:$G,$A33,Data!$C:$C,AB$1)</f>
        <v>0</v>
      </c>
      <c r="AC33" s="5">
        <f>COUNTIFS(Data!$G:$G,$A33,Data!$C:$C,AC$1)</f>
        <v>0</v>
      </c>
      <c r="AD33" s="5">
        <f>COUNTIFS(Data!$G:$G,$A33,Data!$C:$C,AD$1)</f>
        <v>0</v>
      </c>
      <c r="AE33" s="5">
        <f>COUNTIFS(Data!$G:$G,$A33,Data!$C:$C,AE$1)</f>
        <v>1</v>
      </c>
      <c r="AF33" s="5">
        <f>COUNTIFS(Data!$G:$G,$A33,Data!$C:$C,AF$1)</f>
        <v>0</v>
      </c>
      <c r="AG33" s="5">
        <f>COUNTIFS(Data!$G:$G,$A33,Data!$C:$C,AG$1)</f>
        <v>0</v>
      </c>
      <c r="AH33" s="5">
        <f>COUNTIFS(Data!$G:$G,$A33,Data!$C:$C,AH$1)</f>
        <v>1</v>
      </c>
      <c r="AI33" s="5">
        <f>COUNTIFS(Data!$G:$G,$A33,Data!$C:$C,AI$1)</f>
        <v>0</v>
      </c>
      <c r="AJ33" s="5">
        <f>COUNTIFS(Data!$G:$G,$A33,Data!$C:$C,AJ$1)</f>
        <v>0</v>
      </c>
      <c r="AK33" s="5">
        <f>COUNTIFS(Data!$G:$G,$A33,Data!$C:$C,AK$1)</f>
        <v>0</v>
      </c>
      <c r="AL33" s="5">
        <f>COUNTIFS(Data!$G:$G,$A33,Data!$C:$C,AL$1)</f>
        <v>0</v>
      </c>
      <c r="AM33" s="5">
        <f>COUNTIFS(Data!$G:$G,$A33,Data!$C:$C,AM$1)</f>
        <v>0</v>
      </c>
      <c r="AN33" s="5">
        <f>COUNTIFS(Data!$G:$G,$A33,Data!$C:$C,AN$1)</f>
        <v>0</v>
      </c>
      <c r="AO33" s="5">
        <f>COUNTIFS(Data!$G:$G,$A33,Data!$C:$C,AO$1)</f>
        <v>0</v>
      </c>
      <c r="AP33" s="5">
        <f>COUNTIFS(Data!$G:$G,$A33,Data!$C:$C,AP$1)</f>
        <v>0</v>
      </c>
      <c r="AQ33" s="5">
        <f>COUNTIFS(Data!$G:$G,$A33,Data!$C:$C,AQ$1)</f>
        <v>0</v>
      </c>
      <c r="AR33" s="5">
        <f>COUNTIFS(Data!$G:$G,$A33,Data!$C:$C,AR$1)</f>
        <v>1</v>
      </c>
      <c r="AS33" s="5">
        <f>COUNTIFS(Data!$G:$G,$A33,Data!$C:$C,AS$1)</f>
        <v>0</v>
      </c>
      <c r="AT33" s="5">
        <f>COUNTIFS(Data!$G:$G,$A33,Data!$C:$C,AT$1)</f>
        <v>0</v>
      </c>
      <c r="AU33" s="5">
        <f>COUNTIFS(Data!$G:$G,$A33,Data!$C:$C,AU$1)</f>
        <v>0</v>
      </c>
      <c r="AV33" s="5">
        <f t="shared" si="1"/>
        <v>10</v>
      </c>
    </row>
    <row r="34">
      <c r="A34" s="5" t="str">
        <f>Countries!A33</f>
        <v>GBR</v>
      </c>
      <c r="B34" s="5">
        <f>COUNTIFS(Data!$G:$G,$A34,Data!$C:$C,B$1)</f>
        <v>0</v>
      </c>
      <c r="C34" s="5">
        <f>COUNTIFS(Data!$G:$G,$A34,Data!$C:$C,C$1)</f>
        <v>0</v>
      </c>
      <c r="D34" s="5">
        <f>COUNTIFS(Data!$G:$G,$A34,Data!$C:$C,D$1)</f>
        <v>1</v>
      </c>
      <c r="E34" s="5">
        <f>COUNTIFS(Data!$G:$G,$A34,Data!$C:$C,E$1)</f>
        <v>0</v>
      </c>
      <c r="F34" s="5">
        <f>COUNTIFS(Data!$G:$G,$A34,Data!$C:$C,F$1)</f>
        <v>0</v>
      </c>
      <c r="G34" s="5">
        <f>COUNTIFS(Data!$G:$G,$A34,Data!$C:$C,G$1)</f>
        <v>0</v>
      </c>
      <c r="H34" s="5">
        <f>COUNTIFS(Data!$G:$G,$A34,Data!$C:$C,H$1)</f>
        <v>0</v>
      </c>
      <c r="I34" s="5">
        <f>COUNTIFS(Data!$G:$G,$A34,Data!$C:$C,I$1)</f>
        <v>0</v>
      </c>
      <c r="J34" s="5">
        <f>COUNTIFS(Data!$G:$G,$A34,Data!$C:$C,J$1)</f>
        <v>0</v>
      </c>
      <c r="K34" s="5">
        <f>COUNTIFS(Data!$G:$G,$A34,Data!$C:$C,K$1)</f>
        <v>2</v>
      </c>
      <c r="L34" s="5">
        <f>COUNTIFS(Data!$G:$G,$A34,Data!$C:$C,L$1)</f>
        <v>0</v>
      </c>
      <c r="M34" s="5">
        <f>COUNTIFS(Data!$G:$G,$A34,Data!$C:$C,M$1)</f>
        <v>0</v>
      </c>
      <c r="N34" s="5">
        <f>COUNTIFS(Data!$G:$G,$A34,Data!$C:$C,N$1)</f>
        <v>1</v>
      </c>
      <c r="O34" s="5">
        <f>COUNTIFS(Data!$G:$G,$A34,Data!$C:$C,O$1)</f>
        <v>1</v>
      </c>
      <c r="P34" s="5">
        <f>COUNTIFS(Data!$G:$G,$A34,Data!$C:$C,P$1)</f>
        <v>1</v>
      </c>
      <c r="Q34" s="5">
        <f>COUNTIFS(Data!$G:$G,$A34,Data!$C:$C,Q$1)</f>
        <v>0</v>
      </c>
      <c r="R34" s="5">
        <f>COUNTIFS(Data!$G:$G,$A34,Data!$C:$C,R$1)</f>
        <v>3</v>
      </c>
      <c r="S34" s="5">
        <f>COUNTIFS(Data!$G:$G,$A34,Data!$C:$C,S$1)</f>
        <v>1</v>
      </c>
      <c r="T34" s="5">
        <f>COUNTIFS(Data!$G:$G,$A34,Data!$C:$C,T$1)</f>
        <v>2</v>
      </c>
      <c r="U34" s="5">
        <f>COUNTIFS(Data!$G:$G,$A34,Data!$C:$C,U$1)</f>
        <v>0</v>
      </c>
      <c r="V34" s="5">
        <f>COUNTIFS(Data!$G:$G,$A34,Data!$C:$C,V$1)</f>
        <v>0</v>
      </c>
      <c r="W34" s="5">
        <f>COUNTIFS(Data!$G:$G,$A34,Data!$C:$C,W$1)</f>
        <v>0</v>
      </c>
      <c r="X34" s="5">
        <f>COUNTIFS(Data!$G:$G,$A34,Data!$C:$C,X$1)</f>
        <v>0</v>
      </c>
      <c r="Y34" s="5">
        <f>COUNTIFS(Data!$G:$G,$A34,Data!$C:$C,Y$1)</f>
        <v>0</v>
      </c>
      <c r="Z34" s="5">
        <f>COUNTIFS(Data!$G:$G,$A34,Data!$C:$C,Z$1)</f>
        <v>0</v>
      </c>
      <c r="AA34" s="5">
        <f>COUNTIFS(Data!$G:$G,$A34,Data!$C:$C,AA$1)</f>
        <v>0</v>
      </c>
      <c r="AB34" s="5">
        <f>COUNTIFS(Data!$G:$G,$A34,Data!$C:$C,AB$1)</f>
        <v>0</v>
      </c>
      <c r="AC34" s="5">
        <f>COUNTIFS(Data!$G:$G,$A34,Data!$C:$C,AC$1)</f>
        <v>2</v>
      </c>
      <c r="AD34" s="5">
        <f>COUNTIFS(Data!$G:$G,$A34,Data!$C:$C,AD$1)</f>
        <v>0</v>
      </c>
      <c r="AE34" s="5">
        <f>COUNTIFS(Data!$G:$G,$A34,Data!$C:$C,AE$1)</f>
        <v>0</v>
      </c>
      <c r="AF34" s="5">
        <f>COUNTIFS(Data!$G:$G,$A34,Data!$C:$C,AF$1)</f>
        <v>0</v>
      </c>
      <c r="AG34" s="5">
        <f>COUNTIFS(Data!$G:$G,$A34,Data!$C:$C,AG$1)</f>
        <v>3</v>
      </c>
      <c r="AH34" s="5">
        <f>COUNTIFS(Data!$G:$G,$A34,Data!$C:$C,AH$1)</f>
        <v>0</v>
      </c>
      <c r="AI34" s="5">
        <f>COUNTIFS(Data!$G:$G,$A34,Data!$C:$C,AI$1)</f>
        <v>0</v>
      </c>
      <c r="AJ34" s="5">
        <f>COUNTIFS(Data!$G:$G,$A34,Data!$C:$C,AJ$1)</f>
        <v>0</v>
      </c>
      <c r="AK34" s="5">
        <f>COUNTIFS(Data!$G:$G,$A34,Data!$C:$C,AK$1)</f>
        <v>0</v>
      </c>
      <c r="AL34" s="5">
        <f>COUNTIFS(Data!$G:$G,$A34,Data!$C:$C,AL$1)</f>
        <v>4</v>
      </c>
      <c r="AM34" s="5">
        <f>COUNTIFS(Data!$G:$G,$A34,Data!$C:$C,AM$1)</f>
        <v>0</v>
      </c>
      <c r="AN34" s="5">
        <f>COUNTIFS(Data!$G:$G,$A34,Data!$C:$C,AN$1)</f>
        <v>0</v>
      </c>
      <c r="AO34" s="5">
        <f>COUNTIFS(Data!$G:$G,$A34,Data!$C:$C,AO$1)</f>
        <v>0</v>
      </c>
      <c r="AP34" s="5">
        <f>COUNTIFS(Data!$G:$G,$A34,Data!$C:$C,AP$1)</f>
        <v>0</v>
      </c>
      <c r="AQ34" s="5">
        <f>COUNTIFS(Data!$G:$G,$A34,Data!$C:$C,AQ$1)</f>
        <v>1</v>
      </c>
      <c r="AR34" s="5">
        <f>COUNTIFS(Data!$G:$G,$A34,Data!$C:$C,AR$1)</f>
        <v>0</v>
      </c>
      <c r="AS34" s="5">
        <f>COUNTIFS(Data!$G:$G,$A34,Data!$C:$C,AS$1)</f>
        <v>0</v>
      </c>
      <c r="AT34" s="5">
        <f>COUNTIFS(Data!$G:$G,$A34,Data!$C:$C,AT$1)</f>
        <v>0</v>
      </c>
      <c r="AU34" s="5">
        <f>COUNTIFS(Data!$G:$G,$A34,Data!$C:$C,AU$1)</f>
        <v>0</v>
      </c>
      <c r="AV34" s="5">
        <f t="shared" si="1"/>
        <v>22</v>
      </c>
    </row>
    <row r="35">
      <c r="A35" s="5" t="str">
        <f>Countries!A34</f>
        <v>GEO</v>
      </c>
      <c r="B35" s="5">
        <f>COUNTIFS(Data!$G:$G,$A35,Data!$C:$C,B$1)</f>
        <v>0</v>
      </c>
      <c r="C35" s="5">
        <f>COUNTIFS(Data!$G:$G,$A35,Data!$C:$C,C$1)</f>
        <v>0</v>
      </c>
      <c r="D35" s="5">
        <f>COUNTIFS(Data!$G:$G,$A35,Data!$C:$C,D$1)</f>
        <v>0</v>
      </c>
      <c r="E35" s="5">
        <f>COUNTIFS(Data!$G:$G,$A35,Data!$C:$C,E$1)</f>
        <v>0</v>
      </c>
      <c r="F35" s="5">
        <f>COUNTIFS(Data!$G:$G,$A35,Data!$C:$C,F$1)</f>
        <v>0</v>
      </c>
      <c r="G35" s="5">
        <f>COUNTIFS(Data!$G:$G,$A35,Data!$C:$C,G$1)</f>
        <v>0</v>
      </c>
      <c r="H35" s="5">
        <f>COUNTIFS(Data!$G:$G,$A35,Data!$C:$C,H$1)</f>
        <v>0</v>
      </c>
      <c r="I35" s="5">
        <f>COUNTIFS(Data!$G:$G,$A35,Data!$C:$C,I$1)</f>
        <v>0</v>
      </c>
      <c r="J35" s="5">
        <f>COUNTIFS(Data!$G:$G,$A35,Data!$C:$C,J$1)</f>
        <v>0</v>
      </c>
      <c r="K35" s="5">
        <f>COUNTIFS(Data!$G:$G,$A35,Data!$C:$C,K$1)</f>
        <v>0</v>
      </c>
      <c r="L35" s="5">
        <f>COUNTIFS(Data!$G:$G,$A35,Data!$C:$C,L$1)</f>
        <v>0</v>
      </c>
      <c r="M35" s="5">
        <f>COUNTIFS(Data!$G:$G,$A35,Data!$C:$C,M$1)</f>
        <v>0</v>
      </c>
      <c r="N35" s="5">
        <f>COUNTIFS(Data!$G:$G,$A35,Data!$C:$C,N$1)</f>
        <v>0</v>
      </c>
      <c r="O35" s="5">
        <f>COUNTIFS(Data!$G:$G,$A35,Data!$C:$C,O$1)</f>
        <v>0</v>
      </c>
      <c r="P35" s="5">
        <f>COUNTIFS(Data!$G:$G,$A35,Data!$C:$C,P$1)</f>
        <v>0</v>
      </c>
      <c r="Q35" s="5">
        <f>COUNTIFS(Data!$G:$G,$A35,Data!$C:$C,Q$1)</f>
        <v>0</v>
      </c>
      <c r="R35" s="5">
        <f>COUNTIFS(Data!$G:$G,$A35,Data!$C:$C,R$1)</f>
        <v>0</v>
      </c>
      <c r="S35" s="5">
        <f>COUNTIFS(Data!$G:$G,$A35,Data!$C:$C,S$1)</f>
        <v>0</v>
      </c>
      <c r="T35" s="5">
        <f>COUNTIFS(Data!$G:$G,$A35,Data!$C:$C,T$1)</f>
        <v>0</v>
      </c>
      <c r="U35" s="5">
        <f>COUNTIFS(Data!$G:$G,$A35,Data!$C:$C,U$1)</f>
        <v>0</v>
      </c>
      <c r="V35" s="5">
        <f>COUNTIFS(Data!$G:$G,$A35,Data!$C:$C,V$1)</f>
        <v>0</v>
      </c>
      <c r="W35" s="5">
        <f>COUNTIFS(Data!$G:$G,$A35,Data!$C:$C,W$1)</f>
        <v>0</v>
      </c>
      <c r="X35" s="5">
        <f>COUNTIFS(Data!$G:$G,$A35,Data!$C:$C,X$1)</f>
        <v>0</v>
      </c>
      <c r="Y35" s="5">
        <f>COUNTIFS(Data!$G:$G,$A35,Data!$C:$C,Y$1)</f>
        <v>0</v>
      </c>
      <c r="Z35" s="5">
        <f>COUNTIFS(Data!$G:$G,$A35,Data!$C:$C,Z$1)</f>
        <v>1</v>
      </c>
      <c r="AA35" s="5">
        <f>COUNTIFS(Data!$G:$G,$A35,Data!$C:$C,AA$1)</f>
        <v>0</v>
      </c>
      <c r="AB35" s="5">
        <f>COUNTIFS(Data!$G:$G,$A35,Data!$C:$C,AB$1)</f>
        <v>0</v>
      </c>
      <c r="AC35" s="5">
        <f>COUNTIFS(Data!$G:$G,$A35,Data!$C:$C,AC$1)</f>
        <v>0</v>
      </c>
      <c r="AD35" s="5">
        <f>COUNTIFS(Data!$G:$G,$A35,Data!$C:$C,AD$1)</f>
        <v>0</v>
      </c>
      <c r="AE35" s="5">
        <f>COUNTIFS(Data!$G:$G,$A35,Data!$C:$C,AE$1)</f>
        <v>0</v>
      </c>
      <c r="AF35" s="5">
        <f>COUNTIFS(Data!$G:$G,$A35,Data!$C:$C,AF$1)</f>
        <v>0</v>
      </c>
      <c r="AG35" s="5">
        <f>COUNTIFS(Data!$G:$G,$A35,Data!$C:$C,AG$1)</f>
        <v>0</v>
      </c>
      <c r="AH35" s="5">
        <f>COUNTIFS(Data!$G:$G,$A35,Data!$C:$C,AH$1)</f>
        <v>0</v>
      </c>
      <c r="AI35" s="5">
        <f>COUNTIFS(Data!$G:$G,$A35,Data!$C:$C,AI$1)</f>
        <v>0</v>
      </c>
      <c r="AJ35" s="5">
        <f>COUNTIFS(Data!$G:$G,$A35,Data!$C:$C,AJ$1)</f>
        <v>0</v>
      </c>
      <c r="AK35" s="5">
        <f>COUNTIFS(Data!$G:$G,$A35,Data!$C:$C,AK$1)</f>
        <v>0</v>
      </c>
      <c r="AL35" s="5">
        <f>COUNTIFS(Data!$G:$G,$A35,Data!$C:$C,AL$1)</f>
        <v>0</v>
      </c>
      <c r="AM35" s="5">
        <f>COUNTIFS(Data!$G:$G,$A35,Data!$C:$C,AM$1)</f>
        <v>0</v>
      </c>
      <c r="AN35" s="5">
        <f>COUNTIFS(Data!$G:$G,$A35,Data!$C:$C,AN$1)</f>
        <v>0</v>
      </c>
      <c r="AO35" s="5">
        <f>COUNTIFS(Data!$G:$G,$A35,Data!$C:$C,AO$1)</f>
        <v>0</v>
      </c>
      <c r="AP35" s="5">
        <f>COUNTIFS(Data!$G:$G,$A35,Data!$C:$C,AP$1)</f>
        <v>0</v>
      </c>
      <c r="AQ35" s="5">
        <f>COUNTIFS(Data!$G:$G,$A35,Data!$C:$C,AQ$1)</f>
        <v>0</v>
      </c>
      <c r="AR35" s="5">
        <f>COUNTIFS(Data!$G:$G,$A35,Data!$C:$C,AR$1)</f>
        <v>0</v>
      </c>
      <c r="AS35" s="5">
        <f>COUNTIFS(Data!$G:$G,$A35,Data!$C:$C,AS$1)</f>
        <v>0</v>
      </c>
      <c r="AT35" s="5">
        <f>COUNTIFS(Data!$G:$G,$A35,Data!$C:$C,AT$1)</f>
        <v>1</v>
      </c>
      <c r="AU35" s="5">
        <f>COUNTIFS(Data!$G:$G,$A35,Data!$C:$C,AU$1)</f>
        <v>0</v>
      </c>
      <c r="AV35" s="5">
        <f t="shared" si="1"/>
        <v>2</v>
      </c>
    </row>
    <row r="36">
      <c r="A36" s="5" t="str">
        <f>Countries!A35</f>
        <v>GER</v>
      </c>
      <c r="B36" s="5">
        <f>COUNTIFS(Data!$G:$G,$A36,Data!$C:$C,B$1)</f>
        <v>0</v>
      </c>
      <c r="C36" s="5">
        <f>COUNTIFS(Data!$G:$G,$A36,Data!$C:$C,C$1)</f>
        <v>0</v>
      </c>
      <c r="D36" s="5">
        <f>COUNTIFS(Data!$G:$G,$A36,Data!$C:$C,D$1)</f>
        <v>0</v>
      </c>
      <c r="E36" s="5">
        <f>COUNTIFS(Data!$G:$G,$A36,Data!$C:$C,E$1)</f>
        <v>0</v>
      </c>
      <c r="F36" s="5">
        <f>COUNTIFS(Data!$G:$G,$A36,Data!$C:$C,F$1)</f>
        <v>1</v>
      </c>
      <c r="G36" s="5">
        <f>COUNTIFS(Data!$G:$G,$A36,Data!$C:$C,G$1)</f>
        <v>0</v>
      </c>
      <c r="H36" s="5">
        <f>COUNTIFS(Data!$G:$G,$A36,Data!$C:$C,H$1)</f>
        <v>0</v>
      </c>
      <c r="I36" s="5">
        <f>COUNTIFS(Data!$G:$G,$A36,Data!$C:$C,I$1)</f>
        <v>0</v>
      </c>
      <c r="J36" s="5">
        <f>COUNTIFS(Data!$G:$G,$A36,Data!$C:$C,J$1)</f>
        <v>0</v>
      </c>
      <c r="K36" s="5">
        <f>COUNTIFS(Data!$G:$G,$A36,Data!$C:$C,K$1)</f>
        <v>0</v>
      </c>
      <c r="L36" s="5">
        <f>COUNTIFS(Data!$G:$G,$A36,Data!$C:$C,L$1)</f>
        <v>1</v>
      </c>
      <c r="M36" s="5">
        <f>COUNTIFS(Data!$G:$G,$A36,Data!$C:$C,M$1)</f>
        <v>1</v>
      </c>
      <c r="N36" s="5">
        <f>COUNTIFS(Data!$G:$G,$A36,Data!$C:$C,N$1)</f>
        <v>0</v>
      </c>
      <c r="O36" s="5">
        <f>COUNTIFS(Data!$G:$G,$A36,Data!$C:$C,O$1)</f>
        <v>0</v>
      </c>
      <c r="P36" s="5">
        <f>COUNTIFS(Data!$G:$G,$A36,Data!$C:$C,P$1)</f>
        <v>0</v>
      </c>
      <c r="Q36" s="5">
        <f>COUNTIFS(Data!$G:$G,$A36,Data!$C:$C,Q$1)</f>
        <v>0</v>
      </c>
      <c r="R36" s="5">
        <f>COUNTIFS(Data!$G:$G,$A36,Data!$C:$C,R$1)</f>
        <v>1</v>
      </c>
      <c r="S36" s="5">
        <f>COUNTIFS(Data!$G:$G,$A36,Data!$C:$C,S$1)</f>
        <v>0</v>
      </c>
      <c r="T36" s="5">
        <f>COUNTIFS(Data!$G:$G,$A36,Data!$C:$C,T$1)</f>
        <v>3</v>
      </c>
      <c r="U36" s="5">
        <f>COUNTIFS(Data!$G:$G,$A36,Data!$C:$C,U$1)</f>
        <v>0</v>
      </c>
      <c r="V36" s="5">
        <f>COUNTIFS(Data!$G:$G,$A36,Data!$C:$C,V$1)</f>
        <v>0</v>
      </c>
      <c r="W36" s="5">
        <f>COUNTIFS(Data!$G:$G,$A36,Data!$C:$C,W$1)</f>
        <v>0</v>
      </c>
      <c r="X36" s="5">
        <f>COUNTIFS(Data!$G:$G,$A36,Data!$C:$C,X$1)</f>
        <v>0</v>
      </c>
      <c r="Y36" s="5">
        <f>COUNTIFS(Data!$G:$G,$A36,Data!$C:$C,Y$1)</f>
        <v>0</v>
      </c>
      <c r="Z36" s="5">
        <f>COUNTIFS(Data!$G:$G,$A36,Data!$C:$C,Z$1)</f>
        <v>0</v>
      </c>
      <c r="AA36" s="5">
        <f>COUNTIFS(Data!$G:$G,$A36,Data!$C:$C,AA$1)</f>
        <v>0</v>
      </c>
      <c r="AB36" s="5">
        <f>COUNTIFS(Data!$G:$G,$A36,Data!$C:$C,AB$1)</f>
        <v>1</v>
      </c>
      <c r="AC36" s="5">
        <f>COUNTIFS(Data!$G:$G,$A36,Data!$C:$C,AC$1)</f>
        <v>0</v>
      </c>
      <c r="AD36" s="5">
        <f>COUNTIFS(Data!$G:$G,$A36,Data!$C:$C,AD$1)</f>
        <v>0</v>
      </c>
      <c r="AE36" s="5">
        <f>COUNTIFS(Data!$G:$G,$A36,Data!$C:$C,AE$1)</f>
        <v>0</v>
      </c>
      <c r="AF36" s="5">
        <f>COUNTIFS(Data!$G:$G,$A36,Data!$C:$C,AF$1)</f>
        <v>0</v>
      </c>
      <c r="AG36" s="5">
        <f>COUNTIFS(Data!$G:$G,$A36,Data!$C:$C,AG$1)</f>
        <v>0</v>
      </c>
      <c r="AH36" s="5">
        <f>COUNTIFS(Data!$G:$G,$A36,Data!$C:$C,AH$1)</f>
        <v>0</v>
      </c>
      <c r="AI36" s="5">
        <f>COUNTIFS(Data!$G:$G,$A36,Data!$C:$C,AI$1)</f>
        <v>0</v>
      </c>
      <c r="AJ36" s="5">
        <f>COUNTIFS(Data!$G:$G,$A36,Data!$C:$C,AJ$1)</f>
        <v>0</v>
      </c>
      <c r="AK36" s="5">
        <f>COUNTIFS(Data!$G:$G,$A36,Data!$C:$C,AK$1)</f>
        <v>0</v>
      </c>
      <c r="AL36" s="5">
        <f>COUNTIFS(Data!$G:$G,$A36,Data!$C:$C,AL$1)</f>
        <v>0</v>
      </c>
      <c r="AM36" s="5">
        <f>COUNTIFS(Data!$G:$G,$A36,Data!$C:$C,AM$1)</f>
        <v>0</v>
      </c>
      <c r="AN36" s="5">
        <f>COUNTIFS(Data!$G:$G,$A36,Data!$C:$C,AN$1)</f>
        <v>0</v>
      </c>
      <c r="AO36" s="5">
        <f>COUNTIFS(Data!$G:$G,$A36,Data!$C:$C,AO$1)</f>
        <v>1</v>
      </c>
      <c r="AP36" s="5">
        <f>COUNTIFS(Data!$G:$G,$A36,Data!$C:$C,AP$1)</f>
        <v>0</v>
      </c>
      <c r="AQ36" s="5">
        <f>COUNTIFS(Data!$G:$G,$A36,Data!$C:$C,AQ$1)</f>
        <v>0</v>
      </c>
      <c r="AR36" s="5">
        <f>COUNTIFS(Data!$G:$G,$A36,Data!$C:$C,AR$1)</f>
        <v>0</v>
      </c>
      <c r="AS36" s="5">
        <f>COUNTIFS(Data!$G:$G,$A36,Data!$C:$C,AS$1)</f>
        <v>0</v>
      </c>
      <c r="AT36" s="5">
        <f>COUNTIFS(Data!$G:$G,$A36,Data!$C:$C,AT$1)</f>
        <v>0</v>
      </c>
      <c r="AU36" s="5">
        <f>COUNTIFS(Data!$G:$G,$A36,Data!$C:$C,AU$1)</f>
        <v>0</v>
      </c>
      <c r="AV36" s="5">
        <f t="shared" si="1"/>
        <v>9</v>
      </c>
    </row>
    <row r="37">
      <c r="A37" s="5" t="str">
        <f>Countries!A36</f>
        <v>GHA</v>
      </c>
      <c r="B37" s="5">
        <f>COUNTIFS(Data!$G:$G,$A37,Data!$C:$C,B$1)</f>
        <v>0</v>
      </c>
      <c r="C37" s="5">
        <f>COUNTIFS(Data!$G:$G,$A37,Data!$C:$C,C$1)</f>
        <v>0</v>
      </c>
      <c r="D37" s="5">
        <f>COUNTIFS(Data!$G:$G,$A37,Data!$C:$C,D$1)</f>
        <v>0</v>
      </c>
      <c r="E37" s="5">
        <f>COUNTIFS(Data!$G:$G,$A37,Data!$C:$C,E$1)</f>
        <v>0</v>
      </c>
      <c r="F37" s="5">
        <f>COUNTIFS(Data!$G:$G,$A37,Data!$C:$C,F$1)</f>
        <v>0</v>
      </c>
      <c r="G37" s="5">
        <f>COUNTIFS(Data!$G:$G,$A37,Data!$C:$C,G$1)</f>
        <v>0</v>
      </c>
      <c r="H37" s="5">
        <f>COUNTIFS(Data!$G:$G,$A37,Data!$C:$C,H$1)</f>
        <v>0</v>
      </c>
      <c r="I37" s="5">
        <f>COUNTIFS(Data!$G:$G,$A37,Data!$C:$C,I$1)</f>
        <v>0</v>
      </c>
      <c r="J37" s="5">
        <f>COUNTIFS(Data!$G:$G,$A37,Data!$C:$C,J$1)</f>
        <v>0</v>
      </c>
      <c r="K37" s="5">
        <f>COUNTIFS(Data!$G:$G,$A37,Data!$C:$C,K$1)</f>
        <v>0</v>
      </c>
      <c r="L37" s="5">
        <f>COUNTIFS(Data!$G:$G,$A37,Data!$C:$C,L$1)</f>
        <v>0</v>
      </c>
      <c r="M37" s="5">
        <f>COUNTIFS(Data!$G:$G,$A37,Data!$C:$C,M$1)</f>
        <v>0</v>
      </c>
      <c r="N37" s="5">
        <f>COUNTIFS(Data!$G:$G,$A37,Data!$C:$C,N$1)</f>
        <v>0</v>
      </c>
      <c r="O37" s="5">
        <f>COUNTIFS(Data!$G:$G,$A37,Data!$C:$C,O$1)</f>
        <v>0</v>
      </c>
      <c r="P37" s="5">
        <f>COUNTIFS(Data!$G:$G,$A37,Data!$C:$C,P$1)</f>
        <v>0</v>
      </c>
      <c r="Q37" s="5">
        <f>COUNTIFS(Data!$G:$G,$A37,Data!$C:$C,Q$1)</f>
        <v>0</v>
      </c>
      <c r="R37" s="5">
        <f>COUNTIFS(Data!$G:$G,$A37,Data!$C:$C,R$1)</f>
        <v>0</v>
      </c>
      <c r="S37" s="5">
        <f>COUNTIFS(Data!$G:$G,$A37,Data!$C:$C,S$1)</f>
        <v>0</v>
      </c>
      <c r="T37" s="5">
        <f>COUNTIFS(Data!$G:$G,$A37,Data!$C:$C,T$1)</f>
        <v>0</v>
      </c>
      <c r="U37" s="5">
        <f>COUNTIFS(Data!$G:$G,$A37,Data!$C:$C,U$1)</f>
        <v>0</v>
      </c>
      <c r="V37" s="5">
        <f>COUNTIFS(Data!$G:$G,$A37,Data!$C:$C,V$1)</f>
        <v>0</v>
      </c>
      <c r="W37" s="5">
        <f>COUNTIFS(Data!$G:$G,$A37,Data!$C:$C,W$1)</f>
        <v>0</v>
      </c>
      <c r="X37" s="5">
        <f>COUNTIFS(Data!$G:$G,$A37,Data!$C:$C,X$1)</f>
        <v>0</v>
      </c>
      <c r="Y37" s="5">
        <f>COUNTIFS(Data!$G:$G,$A37,Data!$C:$C,Y$1)</f>
        <v>0</v>
      </c>
      <c r="Z37" s="5">
        <f>COUNTIFS(Data!$G:$G,$A37,Data!$C:$C,Z$1)</f>
        <v>0</v>
      </c>
      <c r="AA37" s="5">
        <f>COUNTIFS(Data!$G:$G,$A37,Data!$C:$C,AA$1)</f>
        <v>0</v>
      </c>
      <c r="AB37" s="5">
        <f>COUNTIFS(Data!$G:$G,$A37,Data!$C:$C,AB$1)</f>
        <v>0</v>
      </c>
      <c r="AC37" s="5">
        <f>COUNTIFS(Data!$G:$G,$A37,Data!$C:$C,AC$1)</f>
        <v>0</v>
      </c>
      <c r="AD37" s="5">
        <f>COUNTIFS(Data!$G:$G,$A37,Data!$C:$C,AD$1)</f>
        <v>0</v>
      </c>
      <c r="AE37" s="5">
        <f>COUNTIFS(Data!$G:$G,$A37,Data!$C:$C,AE$1)</f>
        <v>0</v>
      </c>
      <c r="AF37" s="5">
        <f>COUNTIFS(Data!$G:$G,$A37,Data!$C:$C,AF$1)</f>
        <v>0</v>
      </c>
      <c r="AG37" s="5">
        <f>COUNTIFS(Data!$G:$G,$A37,Data!$C:$C,AG$1)</f>
        <v>0</v>
      </c>
      <c r="AH37" s="5">
        <f>COUNTIFS(Data!$G:$G,$A37,Data!$C:$C,AH$1)</f>
        <v>0</v>
      </c>
      <c r="AI37" s="5">
        <f>COUNTIFS(Data!$G:$G,$A37,Data!$C:$C,AI$1)</f>
        <v>0</v>
      </c>
      <c r="AJ37" s="5">
        <f>COUNTIFS(Data!$G:$G,$A37,Data!$C:$C,AJ$1)</f>
        <v>0</v>
      </c>
      <c r="AK37" s="5">
        <f>COUNTIFS(Data!$G:$G,$A37,Data!$C:$C,AK$1)</f>
        <v>0</v>
      </c>
      <c r="AL37" s="5">
        <f>COUNTIFS(Data!$G:$G,$A37,Data!$C:$C,AL$1)</f>
        <v>0</v>
      </c>
      <c r="AM37" s="5">
        <f>COUNTIFS(Data!$G:$G,$A37,Data!$C:$C,AM$1)</f>
        <v>0</v>
      </c>
      <c r="AN37" s="5">
        <f>COUNTIFS(Data!$G:$G,$A37,Data!$C:$C,AN$1)</f>
        <v>0</v>
      </c>
      <c r="AO37" s="5">
        <f>COUNTIFS(Data!$G:$G,$A37,Data!$C:$C,AO$1)</f>
        <v>0</v>
      </c>
      <c r="AP37" s="5">
        <f>COUNTIFS(Data!$G:$G,$A37,Data!$C:$C,AP$1)</f>
        <v>0</v>
      </c>
      <c r="AQ37" s="5">
        <f>COUNTIFS(Data!$G:$G,$A37,Data!$C:$C,AQ$1)</f>
        <v>0</v>
      </c>
      <c r="AR37" s="5">
        <f>COUNTIFS(Data!$G:$G,$A37,Data!$C:$C,AR$1)</f>
        <v>0</v>
      </c>
      <c r="AS37" s="5">
        <f>COUNTIFS(Data!$G:$G,$A37,Data!$C:$C,AS$1)</f>
        <v>0</v>
      </c>
      <c r="AT37" s="5">
        <f>COUNTIFS(Data!$G:$G,$A37,Data!$C:$C,AT$1)</f>
        <v>0</v>
      </c>
      <c r="AU37" s="5">
        <f>COUNTIFS(Data!$G:$G,$A37,Data!$C:$C,AU$1)</f>
        <v>0</v>
      </c>
      <c r="AV37" s="5">
        <f t="shared" si="1"/>
        <v>0</v>
      </c>
    </row>
    <row r="38">
      <c r="A38" s="5" t="str">
        <f>Countries!A37</f>
        <v>GRE</v>
      </c>
      <c r="B38" s="5">
        <f>COUNTIFS(Data!$G:$G,$A38,Data!$C:$C,B$1)</f>
        <v>0</v>
      </c>
      <c r="C38" s="5">
        <f>COUNTIFS(Data!$G:$G,$A38,Data!$C:$C,C$1)</f>
        <v>0</v>
      </c>
      <c r="D38" s="5">
        <f>COUNTIFS(Data!$G:$G,$A38,Data!$C:$C,D$1)</f>
        <v>0</v>
      </c>
      <c r="E38" s="5">
        <f>COUNTIFS(Data!$G:$G,$A38,Data!$C:$C,E$1)</f>
        <v>0</v>
      </c>
      <c r="F38" s="5">
        <f>COUNTIFS(Data!$G:$G,$A38,Data!$C:$C,F$1)</f>
        <v>1</v>
      </c>
      <c r="G38" s="5">
        <f>COUNTIFS(Data!$G:$G,$A38,Data!$C:$C,G$1)</f>
        <v>0</v>
      </c>
      <c r="H38" s="5">
        <f>COUNTIFS(Data!$G:$G,$A38,Data!$C:$C,H$1)</f>
        <v>0</v>
      </c>
      <c r="I38" s="5">
        <f>COUNTIFS(Data!$G:$G,$A38,Data!$C:$C,I$1)</f>
        <v>0</v>
      </c>
      <c r="J38" s="5">
        <f>COUNTIFS(Data!$G:$G,$A38,Data!$C:$C,J$1)</f>
        <v>0</v>
      </c>
      <c r="K38" s="5">
        <f>COUNTIFS(Data!$G:$G,$A38,Data!$C:$C,K$1)</f>
        <v>0</v>
      </c>
      <c r="L38" s="5">
        <f>COUNTIFS(Data!$G:$G,$A38,Data!$C:$C,L$1)</f>
        <v>0</v>
      </c>
      <c r="M38" s="5">
        <f>COUNTIFS(Data!$G:$G,$A38,Data!$C:$C,M$1)</f>
        <v>0</v>
      </c>
      <c r="N38" s="5">
        <f>COUNTIFS(Data!$G:$G,$A38,Data!$C:$C,N$1)</f>
        <v>0</v>
      </c>
      <c r="O38" s="5">
        <f>COUNTIFS(Data!$G:$G,$A38,Data!$C:$C,O$1)</f>
        <v>0</v>
      </c>
      <c r="P38" s="5">
        <f>COUNTIFS(Data!$G:$G,$A38,Data!$C:$C,P$1)</f>
        <v>0</v>
      </c>
      <c r="Q38" s="5">
        <f>COUNTIFS(Data!$G:$G,$A38,Data!$C:$C,Q$1)</f>
        <v>0</v>
      </c>
      <c r="R38" s="5">
        <f>COUNTIFS(Data!$G:$G,$A38,Data!$C:$C,R$1)</f>
        <v>0</v>
      </c>
      <c r="S38" s="5">
        <f>COUNTIFS(Data!$G:$G,$A38,Data!$C:$C,S$1)</f>
        <v>0</v>
      </c>
      <c r="T38" s="5">
        <f>COUNTIFS(Data!$G:$G,$A38,Data!$C:$C,T$1)</f>
        <v>0</v>
      </c>
      <c r="U38" s="5">
        <f>COUNTIFS(Data!$G:$G,$A38,Data!$C:$C,U$1)</f>
        <v>0</v>
      </c>
      <c r="V38" s="5">
        <f>COUNTIFS(Data!$G:$G,$A38,Data!$C:$C,V$1)</f>
        <v>0</v>
      </c>
      <c r="W38" s="5">
        <f>COUNTIFS(Data!$G:$G,$A38,Data!$C:$C,W$1)</f>
        <v>0</v>
      </c>
      <c r="X38" s="5">
        <f>COUNTIFS(Data!$G:$G,$A38,Data!$C:$C,X$1)</f>
        <v>0</v>
      </c>
      <c r="Y38" s="5">
        <f>COUNTIFS(Data!$G:$G,$A38,Data!$C:$C,Y$1)</f>
        <v>0</v>
      </c>
      <c r="Z38" s="5">
        <f>COUNTIFS(Data!$G:$G,$A38,Data!$C:$C,Z$1)</f>
        <v>0</v>
      </c>
      <c r="AA38" s="5">
        <f>COUNTIFS(Data!$G:$G,$A38,Data!$C:$C,AA$1)</f>
        <v>0</v>
      </c>
      <c r="AB38" s="5">
        <f>COUNTIFS(Data!$G:$G,$A38,Data!$C:$C,AB$1)</f>
        <v>0</v>
      </c>
      <c r="AC38" s="5">
        <f>COUNTIFS(Data!$G:$G,$A38,Data!$C:$C,AC$1)</f>
        <v>0</v>
      </c>
      <c r="AD38" s="5">
        <f>COUNTIFS(Data!$G:$G,$A38,Data!$C:$C,AD$1)</f>
        <v>0</v>
      </c>
      <c r="AE38" s="5">
        <f>COUNTIFS(Data!$G:$G,$A38,Data!$C:$C,AE$1)</f>
        <v>1</v>
      </c>
      <c r="AF38" s="5">
        <f>COUNTIFS(Data!$G:$G,$A38,Data!$C:$C,AF$1)</f>
        <v>0</v>
      </c>
      <c r="AG38" s="5">
        <f>COUNTIFS(Data!$G:$G,$A38,Data!$C:$C,AG$1)</f>
        <v>0</v>
      </c>
      <c r="AH38" s="5">
        <f>COUNTIFS(Data!$G:$G,$A38,Data!$C:$C,AH$1)</f>
        <v>0</v>
      </c>
      <c r="AI38" s="5">
        <f>COUNTIFS(Data!$G:$G,$A38,Data!$C:$C,AI$1)</f>
        <v>0</v>
      </c>
      <c r="AJ38" s="5">
        <f>COUNTIFS(Data!$G:$G,$A38,Data!$C:$C,AJ$1)</f>
        <v>0</v>
      </c>
      <c r="AK38" s="5">
        <f>COUNTIFS(Data!$G:$G,$A38,Data!$C:$C,AK$1)</f>
        <v>0</v>
      </c>
      <c r="AL38" s="5">
        <f>COUNTIFS(Data!$G:$G,$A38,Data!$C:$C,AL$1)</f>
        <v>0</v>
      </c>
      <c r="AM38" s="5">
        <f>COUNTIFS(Data!$G:$G,$A38,Data!$C:$C,AM$1)</f>
        <v>0</v>
      </c>
      <c r="AN38" s="5">
        <f>COUNTIFS(Data!$G:$G,$A38,Data!$C:$C,AN$1)</f>
        <v>0</v>
      </c>
      <c r="AO38" s="5">
        <f>COUNTIFS(Data!$G:$G,$A38,Data!$C:$C,AO$1)</f>
        <v>0</v>
      </c>
      <c r="AP38" s="5">
        <f>COUNTIFS(Data!$G:$G,$A38,Data!$C:$C,AP$1)</f>
        <v>0</v>
      </c>
      <c r="AQ38" s="5">
        <f>COUNTIFS(Data!$G:$G,$A38,Data!$C:$C,AQ$1)</f>
        <v>0</v>
      </c>
      <c r="AR38" s="5">
        <f>COUNTIFS(Data!$G:$G,$A38,Data!$C:$C,AR$1)</f>
        <v>0</v>
      </c>
      <c r="AS38" s="5">
        <f>COUNTIFS(Data!$G:$G,$A38,Data!$C:$C,AS$1)</f>
        <v>0</v>
      </c>
      <c r="AT38" s="5">
        <f>COUNTIFS(Data!$G:$G,$A38,Data!$C:$C,AT$1)</f>
        <v>0</v>
      </c>
      <c r="AU38" s="5">
        <f>COUNTIFS(Data!$G:$G,$A38,Data!$C:$C,AU$1)</f>
        <v>0</v>
      </c>
      <c r="AV38" s="5">
        <f t="shared" si="1"/>
        <v>2</v>
      </c>
    </row>
    <row r="39">
      <c r="A39" s="5" t="str">
        <f>Countries!A38</f>
        <v>GRN</v>
      </c>
      <c r="B39" s="5">
        <f>COUNTIFS(Data!$G:$G,$A39,Data!$C:$C,B$1)</f>
        <v>0</v>
      </c>
      <c r="C39" s="5">
        <f>COUNTIFS(Data!$G:$G,$A39,Data!$C:$C,C$1)</f>
        <v>0</v>
      </c>
      <c r="D39" s="5">
        <f>COUNTIFS(Data!$G:$G,$A39,Data!$C:$C,D$1)</f>
        <v>0</v>
      </c>
      <c r="E39" s="5">
        <f>COUNTIFS(Data!$G:$G,$A39,Data!$C:$C,E$1)</f>
        <v>0</v>
      </c>
      <c r="F39" s="5">
        <f>COUNTIFS(Data!$G:$G,$A39,Data!$C:$C,F$1)</f>
        <v>0</v>
      </c>
      <c r="G39" s="5">
        <f>COUNTIFS(Data!$G:$G,$A39,Data!$C:$C,G$1)</f>
        <v>0</v>
      </c>
      <c r="H39" s="5">
        <f>COUNTIFS(Data!$G:$G,$A39,Data!$C:$C,H$1)</f>
        <v>0</v>
      </c>
      <c r="I39" s="5">
        <f>COUNTIFS(Data!$G:$G,$A39,Data!$C:$C,I$1)</f>
        <v>0</v>
      </c>
      <c r="J39" s="5">
        <f>COUNTIFS(Data!$G:$G,$A39,Data!$C:$C,J$1)</f>
        <v>0</v>
      </c>
      <c r="K39" s="5">
        <f>COUNTIFS(Data!$G:$G,$A39,Data!$C:$C,K$1)</f>
        <v>0</v>
      </c>
      <c r="L39" s="5">
        <f>COUNTIFS(Data!$G:$G,$A39,Data!$C:$C,L$1)</f>
        <v>0</v>
      </c>
      <c r="M39" s="5">
        <f>COUNTIFS(Data!$G:$G,$A39,Data!$C:$C,M$1)</f>
        <v>0</v>
      </c>
      <c r="N39" s="5">
        <f>COUNTIFS(Data!$G:$G,$A39,Data!$C:$C,N$1)</f>
        <v>0</v>
      </c>
      <c r="O39" s="5">
        <f>COUNTIFS(Data!$G:$G,$A39,Data!$C:$C,O$1)</f>
        <v>0</v>
      </c>
      <c r="P39" s="5">
        <f>COUNTIFS(Data!$G:$G,$A39,Data!$C:$C,P$1)</f>
        <v>0</v>
      </c>
      <c r="Q39" s="5">
        <f>COUNTIFS(Data!$G:$G,$A39,Data!$C:$C,Q$1)</f>
        <v>0</v>
      </c>
      <c r="R39" s="5">
        <f>COUNTIFS(Data!$G:$G,$A39,Data!$C:$C,R$1)</f>
        <v>0</v>
      </c>
      <c r="S39" s="5">
        <f>COUNTIFS(Data!$G:$G,$A39,Data!$C:$C,S$1)</f>
        <v>0</v>
      </c>
      <c r="T39" s="5">
        <f>COUNTIFS(Data!$G:$G,$A39,Data!$C:$C,T$1)</f>
        <v>0</v>
      </c>
      <c r="U39" s="5">
        <f>COUNTIFS(Data!$G:$G,$A39,Data!$C:$C,U$1)</f>
        <v>0</v>
      </c>
      <c r="V39" s="5">
        <f>COUNTIFS(Data!$G:$G,$A39,Data!$C:$C,V$1)</f>
        <v>0</v>
      </c>
      <c r="W39" s="5">
        <f>COUNTIFS(Data!$G:$G,$A39,Data!$C:$C,W$1)</f>
        <v>0</v>
      </c>
      <c r="X39" s="5">
        <f>COUNTIFS(Data!$G:$G,$A39,Data!$C:$C,X$1)</f>
        <v>0</v>
      </c>
      <c r="Y39" s="5">
        <f>COUNTIFS(Data!$G:$G,$A39,Data!$C:$C,Y$1)</f>
        <v>0</v>
      </c>
      <c r="Z39" s="5">
        <f>COUNTIFS(Data!$G:$G,$A39,Data!$C:$C,Z$1)</f>
        <v>0</v>
      </c>
      <c r="AA39" s="5">
        <f>COUNTIFS(Data!$G:$G,$A39,Data!$C:$C,AA$1)</f>
        <v>0</v>
      </c>
      <c r="AB39" s="5">
        <f>COUNTIFS(Data!$G:$G,$A39,Data!$C:$C,AB$1)</f>
        <v>0</v>
      </c>
      <c r="AC39" s="5">
        <f>COUNTIFS(Data!$G:$G,$A39,Data!$C:$C,AC$1)</f>
        <v>0</v>
      </c>
      <c r="AD39" s="5">
        <f>COUNTIFS(Data!$G:$G,$A39,Data!$C:$C,AD$1)</f>
        <v>0</v>
      </c>
      <c r="AE39" s="5">
        <f>COUNTIFS(Data!$G:$G,$A39,Data!$C:$C,AE$1)</f>
        <v>0</v>
      </c>
      <c r="AF39" s="5">
        <f>COUNTIFS(Data!$G:$G,$A39,Data!$C:$C,AF$1)</f>
        <v>0</v>
      </c>
      <c r="AG39" s="5">
        <f>COUNTIFS(Data!$G:$G,$A39,Data!$C:$C,AG$1)</f>
        <v>0</v>
      </c>
      <c r="AH39" s="5">
        <f>COUNTIFS(Data!$G:$G,$A39,Data!$C:$C,AH$1)</f>
        <v>0</v>
      </c>
      <c r="AI39" s="5">
        <f>COUNTIFS(Data!$G:$G,$A39,Data!$C:$C,AI$1)</f>
        <v>0</v>
      </c>
      <c r="AJ39" s="5">
        <f>COUNTIFS(Data!$G:$G,$A39,Data!$C:$C,AJ$1)</f>
        <v>0</v>
      </c>
      <c r="AK39" s="5">
        <f>COUNTIFS(Data!$G:$G,$A39,Data!$C:$C,AK$1)</f>
        <v>0</v>
      </c>
      <c r="AL39" s="5">
        <f>COUNTIFS(Data!$G:$G,$A39,Data!$C:$C,AL$1)</f>
        <v>0</v>
      </c>
      <c r="AM39" s="5">
        <f>COUNTIFS(Data!$G:$G,$A39,Data!$C:$C,AM$1)</f>
        <v>0</v>
      </c>
      <c r="AN39" s="5">
        <f>COUNTIFS(Data!$G:$G,$A39,Data!$C:$C,AN$1)</f>
        <v>0</v>
      </c>
      <c r="AO39" s="5">
        <f>COUNTIFS(Data!$G:$G,$A39,Data!$C:$C,AO$1)</f>
        <v>0</v>
      </c>
      <c r="AP39" s="5">
        <f>COUNTIFS(Data!$G:$G,$A39,Data!$C:$C,AP$1)</f>
        <v>0</v>
      </c>
      <c r="AQ39" s="5">
        <f>COUNTIFS(Data!$G:$G,$A39,Data!$C:$C,AQ$1)</f>
        <v>0</v>
      </c>
      <c r="AR39" s="5">
        <f>COUNTIFS(Data!$G:$G,$A39,Data!$C:$C,AR$1)</f>
        <v>0</v>
      </c>
      <c r="AS39" s="5">
        <f>COUNTIFS(Data!$G:$G,$A39,Data!$C:$C,AS$1)</f>
        <v>0</v>
      </c>
      <c r="AT39" s="5">
        <f>COUNTIFS(Data!$G:$G,$A39,Data!$C:$C,AT$1)</f>
        <v>0</v>
      </c>
      <c r="AU39" s="5">
        <f>COUNTIFS(Data!$G:$G,$A39,Data!$C:$C,AU$1)</f>
        <v>0</v>
      </c>
      <c r="AV39" s="5">
        <f t="shared" si="1"/>
        <v>0</v>
      </c>
    </row>
    <row r="40">
      <c r="A40" s="5" t="str">
        <f>Countries!A39</f>
        <v>HKG</v>
      </c>
      <c r="B40" s="5">
        <f>COUNTIFS(Data!$G:$G,$A40,Data!$C:$C,B$1)</f>
        <v>0</v>
      </c>
      <c r="C40" s="5">
        <f>COUNTIFS(Data!$G:$G,$A40,Data!$C:$C,C$1)</f>
        <v>0</v>
      </c>
      <c r="D40" s="5">
        <f>COUNTIFS(Data!$G:$G,$A40,Data!$C:$C,D$1)</f>
        <v>0</v>
      </c>
      <c r="E40" s="5">
        <f>COUNTIFS(Data!$G:$G,$A40,Data!$C:$C,E$1)</f>
        <v>0</v>
      </c>
      <c r="F40" s="5">
        <f>COUNTIFS(Data!$G:$G,$A40,Data!$C:$C,F$1)</f>
        <v>0</v>
      </c>
      <c r="G40" s="5">
        <f>COUNTIFS(Data!$G:$G,$A40,Data!$C:$C,G$1)</f>
        <v>0</v>
      </c>
      <c r="H40" s="5">
        <f>COUNTIFS(Data!$G:$G,$A40,Data!$C:$C,H$1)</f>
        <v>0</v>
      </c>
      <c r="I40" s="5">
        <f>COUNTIFS(Data!$G:$G,$A40,Data!$C:$C,I$1)</f>
        <v>0</v>
      </c>
      <c r="J40" s="5">
        <f>COUNTIFS(Data!$G:$G,$A40,Data!$C:$C,J$1)</f>
        <v>0</v>
      </c>
      <c r="K40" s="5">
        <f>COUNTIFS(Data!$G:$G,$A40,Data!$C:$C,K$1)</f>
        <v>0</v>
      </c>
      <c r="L40" s="5">
        <f>COUNTIFS(Data!$G:$G,$A40,Data!$C:$C,L$1)</f>
        <v>0</v>
      </c>
      <c r="M40" s="5">
        <f>COUNTIFS(Data!$G:$G,$A40,Data!$C:$C,M$1)</f>
        <v>0</v>
      </c>
      <c r="N40" s="5">
        <f>COUNTIFS(Data!$G:$G,$A40,Data!$C:$C,N$1)</f>
        <v>0</v>
      </c>
      <c r="O40" s="5">
        <f>COUNTIFS(Data!$G:$G,$A40,Data!$C:$C,O$1)</f>
        <v>0</v>
      </c>
      <c r="P40" s="5">
        <f>COUNTIFS(Data!$G:$G,$A40,Data!$C:$C,P$1)</f>
        <v>0</v>
      </c>
      <c r="Q40" s="5">
        <f>COUNTIFS(Data!$G:$G,$A40,Data!$C:$C,Q$1)</f>
        <v>0</v>
      </c>
      <c r="R40" s="5">
        <f>COUNTIFS(Data!$G:$G,$A40,Data!$C:$C,R$1)</f>
        <v>0</v>
      </c>
      <c r="S40" s="5">
        <f>COUNTIFS(Data!$G:$G,$A40,Data!$C:$C,S$1)</f>
        <v>0</v>
      </c>
      <c r="T40" s="5">
        <f>COUNTIFS(Data!$G:$G,$A40,Data!$C:$C,T$1)</f>
        <v>0</v>
      </c>
      <c r="U40" s="5">
        <f>COUNTIFS(Data!$G:$G,$A40,Data!$C:$C,U$1)</f>
        <v>1</v>
      </c>
      <c r="V40" s="5">
        <f>COUNTIFS(Data!$G:$G,$A40,Data!$C:$C,V$1)</f>
        <v>0</v>
      </c>
      <c r="W40" s="5">
        <f>COUNTIFS(Data!$G:$G,$A40,Data!$C:$C,W$1)</f>
        <v>0</v>
      </c>
      <c r="X40" s="5">
        <f>COUNTIFS(Data!$G:$G,$A40,Data!$C:$C,X$1)</f>
        <v>0</v>
      </c>
      <c r="Y40" s="5">
        <f>COUNTIFS(Data!$G:$G,$A40,Data!$C:$C,Y$1)</f>
        <v>0</v>
      </c>
      <c r="Z40" s="5">
        <f>COUNTIFS(Data!$G:$G,$A40,Data!$C:$C,Z$1)</f>
        <v>0</v>
      </c>
      <c r="AA40" s="5">
        <f>COUNTIFS(Data!$G:$G,$A40,Data!$C:$C,AA$1)</f>
        <v>0</v>
      </c>
      <c r="AB40" s="5">
        <f>COUNTIFS(Data!$G:$G,$A40,Data!$C:$C,AB$1)</f>
        <v>0</v>
      </c>
      <c r="AC40" s="5">
        <f>COUNTIFS(Data!$G:$G,$A40,Data!$C:$C,AC$1)</f>
        <v>0</v>
      </c>
      <c r="AD40" s="5">
        <f>COUNTIFS(Data!$G:$G,$A40,Data!$C:$C,AD$1)</f>
        <v>0</v>
      </c>
      <c r="AE40" s="5">
        <f>COUNTIFS(Data!$G:$G,$A40,Data!$C:$C,AE$1)</f>
        <v>0</v>
      </c>
      <c r="AF40" s="5">
        <f>COUNTIFS(Data!$G:$G,$A40,Data!$C:$C,AF$1)</f>
        <v>0</v>
      </c>
      <c r="AG40" s="5">
        <f>COUNTIFS(Data!$G:$G,$A40,Data!$C:$C,AG$1)</f>
        <v>0</v>
      </c>
      <c r="AH40" s="5">
        <f>COUNTIFS(Data!$G:$G,$A40,Data!$C:$C,AH$1)</f>
        <v>0</v>
      </c>
      <c r="AI40" s="5">
        <f>COUNTIFS(Data!$G:$G,$A40,Data!$C:$C,AI$1)</f>
        <v>0</v>
      </c>
      <c r="AJ40" s="5">
        <f>COUNTIFS(Data!$G:$G,$A40,Data!$C:$C,AJ$1)</f>
        <v>0</v>
      </c>
      <c r="AK40" s="5">
        <f>COUNTIFS(Data!$G:$G,$A40,Data!$C:$C,AK$1)</f>
        <v>0</v>
      </c>
      <c r="AL40" s="5">
        <f>COUNTIFS(Data!$G:$G,$A40,Data!$C:$C,AL$1)</f>
        <v>0</v>
      </c>
      <c r="AM40" s="5">
        <f>COUNTIFS(Data!$G:$G,$A40,Data!$C:$C,AM$1)</f>
        <v>0</v>
      </c>
      <c r="AN40" s="5">
        <f>COUNTIFS(Data!$G:$G,$A40,Data!$C:$C,AN$1)</f>
        <v>0</v>
      </c>
      <c r="AO40" s="5">
        <f>COUNTIFS(Data!$G:$G,$A40,Data!$C:$C,AO$1)</f>
        <v>0</v>
      </c>
      <c r="AP40" s="5">
        <f>COUNTIFS(Data!$G:$G,$A40,Data!$C:$C,AP$1)</f>
        <v>0</v>
      </c>
      <c r="AQ40" s="5">
        <f>COUNTIFS(Data!$G:$G,$A40,Data!$C:$C,AQ$1)</f>
        <v>0</v>
      </c>
      <c r="AR40" s="5">
        <f>COUNTIFS(Data!$G:$G,$A40,Data!$C:$C,AR$1)</f>
        <v>0</v>
      </c>
      <c r="AS40" s="5">
        <f>COUNTIFS(Data!$G:$G,$A40,Data!$C:$C,AS$1)</f>
        <v>0</v>
      </c>
      <c r="AT40" s="5">
        <f>COUNTIFS(Data!$G:$G,$A40,Data!$C:$C,AT$1)</f>
        <v>0</v>
      </c>
      <c r="AU40" s="5">
        <f>COUNTIFS(Data!$G:$G,$A40,Data!$C:$C,AU$1)</f>
        <v>0</v>
      </c>
      <c r="AV40" s="5">
        <f t="shared" si="1"/>
        <v>1</v>
      </c>
    </row>
    <row r="41">
      <c r="A41" s="5" t="str">
        <f>Countries!A40</f>
        <v>HUN</v>
      </c>
      <c r="B41" s="5">
        <f>COUNTIFS(Data!$G:$G,$A41,Data!$C:$C,B$1)</f>
        <v>0</v>
      </c>
      <c r="C41" s="5">
        <f>COUNTIFS(Data!$G:$G,$A41,Data!$C:$C,C$1)</f>
        <v>0</v>
      </c>
      <c r="D41" s="5">
        <f>COUNTIFS(Data!$G:$G,$A41,Data!$C:$C,D$1)</f>
        <v>0</v>
      </c>
      <c r="E41" s="5">
        <f>COUNTIFS(Data!$G:$G,$A41,Data!$C:$C,E$1)</f>
        <v>0</v>
      </c>
      <c r="F41" s="5">
        <f>COUNTIFS(Data!$G:$G,$A41,Data!$C:$C,F$1)</f>
        <v>0</v>
      </c>
      <c r="G41" s="5">
        <f>COUNTIFS(Data!$G:$G,$A41,Data!$C:$C,G$1)</f>
        <v>0</v>
      </c>
      <c r="H41" s="5">
        <f>COUNTIFS(Data!$G:$G,$A41,Data!$C:$C,H$1)</f>
        <v>0</v>
      </c>
      <c r="I41" s="5">
        <f>COUNTIFS(Data!$G:$G,$A41,Data!$C:$C,I$1)</f>
        <v>0</v>
      </c>
      <c r="J41" s="5">
        <f>COUNTIFS(Data!$G:$G,$A41,Data!$C:$C,J$1)</f>
        <v>0</v>
      </c>
      <c r="K41" s="5">
        <f>COUNTIFS(Data!$G:$G,$A41,Data!$C:$C,K$1)</f>
        <v>0</v>
      </c>
      <c r="L41" s="5">
        <f>COUNTIFS(Data!$G:$G,$A41,Data!$C:$C,L$1)</f>
        <v>0</v>
      </c>
      <c r="M41" s="5">
        <f>COUNTIFS(Data!$G:$G,$A41,Data!$C:$C,M$1)</f>
        <v>3</v>
      </c>
      <c r="N41" s="5">
        <f>COUNTIFS(Data!$G:$G,$A41,Data!$C:$C,N$1)</f>
        <v>0</v>
      </c>
      <c r="O41" s="5">
        <f>COUNTIFS(Data!$G:$G,$A41,Data!$C:$C,O$1)</f>
        <v>0</v>
      </c>
      <c r="P41" s="5">
        <f>COUNTIFS(Data!$G:$G,$A41,Data!$C:$C,P$1)</f>
        <v>0</v>
      </c>
      <c r="Q41" s="5">
        <f>COUNTIFS(Data!$G:$G,$A41,Data!$C:$C,Q$1)</f>
        <v>0</v>
      </c>
      <c r="R41" s="5">
        <f>COUNTIFS(Data!$G:$G,$A41,Data!$C:$C,R$1)</f>
        <v>0</v>
      </c>
      <c r="S41" s="5">
        <f>COUNTIFS(Data!$G:$G,$A41,Data!$C:$C,S$1)</f>
        <v>0</v>
      </c>
      <c r="T41" s="5">
        <f>COUNTIFS(Data!$G:$G,$A41,Data!$C:$C,T$1)</f>
        <v>0</v>
      </c>
      <c r="U41" s="5">
        <f>COUNTIFS(Data!$G:$G,$A41,Data!$C:$C,U$1)</f>
        <v>1</v>
      </c>
      <c r="V41" s="5">
        <f>COUNTIFS(Data!$G:$G,$A41,Data!$C:$C,V$1)</f>
        <v>0</v>
      </c>
      <c r="W41" s="5">
        <f>COUNTIFS(Data!$G:$G,$A41,Data!$C:$C,W$1)</f>
        <v>0</v>
      </c>
      <c r="X41" s="5">
        <f>COUNTIFS(Data!$G:$G,$A41,Data!$C:$C,X$1)</f>
        <v>0</v>
      </c>
      <c r="Y41" s="5">
        <f>COUNTIFS(Data!$G:$G,$A41,Data!$C:$C,Y$1)</f>
        <v>0</v>
      </c>
      <c r="Z41" s="5">
        <f>COUNTIFS(Data!$G:$G,$A41,Data!$C:$C,Z$1)</f>
        <v>0</v>
      </c>
      <c r="AA41" s="5">
        <f>COUNTIFS(Data!$G:$G,$A41,Data!$C:$C,AA$1)</f>
        <v>0</v>
      </c>
      <c r="AB41" s="5">
        <f>COUNTIFS(Data!$G:$G,$A41,Data!$C:$C,AB$1)</f>
        <v>0</v>
      </c>
      <c r="AC41" s="5">
        <f>COUNTIFS(Data!$G:$G,$A41,Data!$C:$C,AC$1)</f>
        <v>0</v>
      </c>
      <c r="AD41" s="5">
        <f>COUNTIFS(Data!$G:$G,$A41,Data!$C:$C,AD$1)</f>
        <v>0</v>
      </c>
      <c r="AE41" s="5">
        <f>COUNTIFS(Data!$G:$G,$A41,Data!$C:$C,AE$1)</f>
        <v>0</v>
      </c>
      <c r="AF41" s="5">
        <f>COUNTIFS(Data!$G:$G,$A41,Data!$C:$C,AF$1)</f>
        <v>0</v>
      </c>
      <c r="AG41" s="5">
        <f>COUNTIFS(Data!$G:$G,$A41,Data!$C:$C,AG$1)</f>
        <v>0</v>
      </c>
      <c r="AH41" s="5">
        <f>COUNTIFS(Data!$G:$G,$A41,Data!$C:$C,AH$1)</f>
        <v>0</v>
      </c>
      <c r="AI41" s="5">
        <f>COUNTIFS(Data!$G:$G,$A41,Data!$C:$C,AI$1)</f>
        <v>0</v>
      </c>
      <c r="AJ41" s="5">
        <f>COUNTIFS(Data!$G:$G,$A41,Data!$C:$C,AJ$1)</f>
        <v>0</v>
      </c>
      <c r="AK41" s="5">
        <f>COUNTIFS(Data!$G:$G,$A41,Data!$C:$C,AK$1)</f>
        <v>0</v>
      </c>
      <c r="AL41" s="5">
        <f>COUNTIFS(Data!$G:$G,$A41,Data!$C:$C,AL$1)</f>
        <v>1</v>
      </c>
      <c r="AM41" s="5">
        <f>COUNTIFS(Data!$G:$G,$A41,Data!$C:$C,AM$1)</f>
        <v>0</v>
      </c>
      <c r="AN41" s="5">
        <f>COUNTIFS(Data!$G:$G,$A41,Data!$C:$C,AN$1)</f>
        <v>0</v>
      </c>
      <c r="AO41" s="5">
        <f>COUNTIFS(Data!$G:$G,$A41,Data!$C:$C,AO$1)</f>
        <v>0</v>
      </c>
      <c r="AP41" s="5">
        <f>COUNTIFS(Data!$G:$G,$A41,Data!$C:$C,AP$1)</f>
        <v>0</v>
      </c>
      <c r="AQ41" s="5">
        <f>COUNTIFS(Data!$G:$G,$A41,Data!$C:$C,AQ$1)</f>
        <v>0</v>
      </c>
      <c r="AR41" s="5">
        <f>COUNTIFS(Data!$G:$G,$A41,Data!$C:$C,AR$1)</f>
        <v>0</v>
      </c>
      <c r="AS41" s="5">
        <f>COUNTIFS(Data!$G:$G,$A41,Data!$C:$C,AS$1)</f>
        <v>0</v>
      </c>
      <c r="AT41" s="5">
        <f>COUNTIFS(Data!$G:$G,$A41,Data!$C:$C,AT$1)</f>
        <v>0</v>
      </c>
      <c r="AU41" s="5">
        <f>COUNTIFS(Data!$G:$G,$A41,Data!$C:$C,AU$1)</f>
        <v>1</v>
      </c>
      <c r="AV41" s="5">
        <f t="shared" si="1"/>
        <v>6</v>
      </c>
    </row>
    <row r="42">
      <c r="A42" s="5" t="str">
        <f>Countries!A41</f>
        <v>INA</v>
      </c>
      <c r="B42" s="5">
        <f>COUNTIFS(Data!$G:$G,$A42,Data!$C:$C,B$1)</f>
        <v>0</v>
      </c>
      <c r="C42" s="5">
        <f>COUNTIFS(Data!$G:$G,$A42,Data!$C:$C,C$1)</f>
        <v>0</v>
      </c>
      <c r="D42" s="5">
        <f>COUNTIFS(Data!$G:$G,$A42,Data!$C:$C,D$1)</f>
        <v>0</v>
      </c>
      <c r="E42" s="5">
        <f>COUNTIFS(Data!$G:$G,$A42,Data!$C:$C,E$1)</f>
        <v>0</v>
      </c>
      <c r="F42" s="5">
        <f>COUNTIFS(Data!$G:$G,$A42,Data!$C:$C,F$1)</f>
        <v>0</v>
      </c>
      <c r="G42" s="5">
        <f>COUNTIFS(Data!$G:$G,$A42,Data!$C:$C,G$1)</f>
        <v>1</v>
      </c>
      <c r="H42" s="5">
        <f>COUNTIFS(Data!$G:$G,$A42,Data!$C:$C,H$1)</f>
        <v>0</v>
      </c>
      <c r="I42" s="5">
        <f>COUNTIFS(Data!$G:$G,$A42,Data!$C:$C,I$1)</f>
        <v>0</v>
      </c>
      <c r="J42" s="5">
        <f>COUNTIFS(Data!$G:$G,$A42,Data!$C:$C,J$1)</f>
        <v>0</v>
      </c>
      <c r="K42" s="5">
        <f>COUNTIFS(Data!$G:$G,$A42,Data!$C:$C,K$1)</f>
        <v>0</v>
      </c>
      <c r="L42" s="5">
        <f>COUNTIFS(Data!$G:$G,$A42,Data!$C:$C,L$1)</f>
        <v>0</v>
      </c>
      <c r="M42" s="5">
        <f>COUNTIFS(Data!$G:$G,$A42,Data!$C:$C,M$1)</f>
        <v>0</v>
      </c>
      <c r="N42" s="5">
        <f>COUNTIFS(Data!$G:$G,$A42,Data!$C:$C,N$1)</f>
        <v>0</v>
      </c>
      <c r="O42" s="5">
        <f>COUNTIFS(Data!$G:$G,$A42,Data!$C:$C,O$1)</f>
        <v>0</v>
      </c>
      <c r="P42" s="5">
        <f>COUNTIFS(Data!$G:$G,$A42,Data!$C:$C,P$1)</f>
        <v>0</v>
      </c>
      <c r="Q42" s="5">
        <f>COUNTIFS(Data!$G:$G,$A42,Data!$C:$C,Q$1)</f>
        <v>0</v>
      </c>
      <c r="R42" s="5">
        <f>COUNTIFS(Data!$G:$G,$A42,Data!$C:$C,R$1)</f>
        <v>0</v>
      </c>
      <c r="S42" s="5">
        <f>COUNTIFS(Data!$G:$G,$A42,Data!$C:$C,S$1)</f>
        <v>0</v>
      </c>
      <c r="T42" s="5">
        <f>COUNTIFS(Data!$G:$G,$A42,Data!$C:$C,T$1)</f>
        <v>0</v>
      </c>
      <c r="U42" s="5">
        <f>COUNTIFS(Data!$G:$G,$A42,Data!$C:$C,U$1)</f>
        <v>0</v>
      </c>
      <c r="V42" s="5">
        <f>COUNTIFS(Data!$G:$G,$A42,Data!$C:$C,V$1)</f>
        <v>0</v>
      </c>
      <c r="W42" s="5">
        <f>COUNTIFS(Data!$G:$G,$A42,Data!$C:$C,W$1)</f>
        <v>0</v>
      </c>
      <c r="X42" s="5">
        <f>COUNTIFS(Data!$G:$G,$A42,Data!$C:$C,X$1)</f>
        <v>0</v>
      </c>
      <c r="Y42" s="5">
        <f>COUNTIFS(Data!$G:$G,$A42,Data!$C:$C,Y$1)</f>
        <v>0</v>
      </c>
      <c r="Z42" s="5">
        <f>COUNTIFS(Data!$G:$G,$A42,Data!$C:$C,Z$1)</f>
        <v>0</v>
      </c>
      <c r="AA42" s="5">
        <f>COUNTIFS(Data!$G:$G,$A42,Data!$C:$C,AA$1)</f>
        <v>0</v>
      </c>
      <c r="AB42" s="5">
        <f>COUNTIFS(Data!$G:$G,$A42,Data!$C:$C,AB$1)</f>
        <v>0</v>
      </c>
      <c r="AC42" s="5">
        <f>COUNTIFS(Data!$G:$G,$A42,Data!$C:$C,AC$1)</f>
        <v>0</v>
      </c>
      <c r="AD42" s="5">
        <f>COUNTIFS(Data!$G:$G,$A42,Data!$C:$C,AD$1)</f>
        <v>0</v>
      </c>
      <c r="AE42" s="5">
        <f>COUNTIFS(Data!$G:$G,$A42,Data!$C:$C,AE$1)</f>
        <v>0</v>
      </c>
      <c r="AF42" s="5">
        <f>COUNTIFS(Data!$G:$G,$A42,Data!$C:$C,AF$1)</f>
        <v>0</v>
      </c>
      <c r="AG42" s="5">
        <f>COUNTIFS(Data!$G:$G,$A42,Data!$C:$C,AG$1)</f>
        <v>0</v>
      </c>
      <c r="AH42" s="5">
        <f>COUNTIFS(Data!$G:$G,$A42,Data!$C:$C,AH$1)</f>
        <v>0</v>
      </c>
      <c r="AI42" s="5">
        <f>COUNTIFS(Data!$G:$G,$A42,Data!$C:$C,AI$1)</f>
        <v>0</v>
      </c>
      <c r="AJ42" s="5">
        <f>COUNTIFS(Data!$G:$G,$A42,Data!$C:$C,AJ$1)</f>
        <v>0</v>
      </c>
      <c r="AK42" s="5">
        <f>COUNTIFS(Data!$G:$G,$A42,Data!$C:$C,AK$1)</f>
        <v>0</v>
      </c>
      <c r="AL42" s="5">
        <f>COUNTIFS(Data!$G:$G,$A42,Data!$C:$C,AL$1)</f>
        <v>0</v>
      </c>
      <c r="AM42" s="5">
        <f>COUNTIFS(Data!$G:$G,$A42,Data!$C:$C,AM$1)</f>
        <v>0</v>
      </c>
      <c r="AN42" s="5">
        <f>COUNTIFS(Data!$G:$G,$A42,Data!$C:$C,AN$1)</f>
        <v>0</v>
      </c>
      <c r="AO42" s="5">
        <f>COUNTIFS(Data!$G:$G,$A42,Data!$C:$C,AO$1)</f>
        <v>0</v>
      </c>
      <c r="AP42" s="5">
        <f>COUNTIFS(Data!$G:$G,$A42,Data!$C:$C,AP$1)</f>
        <v>0</v>
      </c>
      <c r="AQ42" s="5">
        <f>COUNTIFS(Data!$G:$G,$A42,Data!$C:$C,AQ$1)</f>
        <v>0</v>
      </c>
      <c r="AR42" s="5">
        <f>COUNTIFS(Data!$G:$G,$A42,Data!$C:$C,AR$1)</f>
        <v>0</v>
      </c>
      <c r="AS42" s="5">
        <f>COUNTIFS(Data!$G:$G,$A42,Data!$C:$C,AS$1)</f>
        <v>0</v>
      </c>
      <c r="AT42" s="5">
        <f>COUNTIFS(Data!$G:$G,$A42,Data!$C:$C,AT$1)</f>
        <v>0</v>
      </c>
      <c r="AU42" s="5">
        <f>COUNTIFS(Data!$G:$G,$A42,Data!$C:$C,AU$1)</f>
        <v>0</v>
      </c>
      <c r="AV42" s="5">
        <f t="shared" si="1"/>
        <v>1</v>
      </c>
    </row>
    <row r="43">
      <c r="A43" s="5" t="str">
        <f>Countries!A42</f>
        <v>IND</v>
      </c>
      <c r="B43" s="5">
        <f>COUNTIFS(Data!$G:$G,$A43,Data!$C:$C,B$1)</f>
        <v>0</v>
      </c>
      <c r="C43" s="5">
        <f>COUNTIFS(Data!$G:$G,$A43,Data!$C:$C,C$1)</f>
        <v>0</v>
      </c>
      <c r="D43" s="5">
        <f>COUNTIFS(Data!$G:$G,$A43,Data!$C:$C,D$1)</f>
        <v>0</v>
      </c>
      <c r="E43" s="5">
        <f>COUNTIFS(Data!$G:$G,$A43,Data!$C:$C,E$1)</f>
        <v>0</v>
      </c>
      <c r="F43" s="5">
        <f>COUNTIFS(Data!$G:$G,$A43,Data!$C:$C,F$1)</f>
        <v>1</v>
      </c>
      <c r="G43" s="5">
        <f>COUNTIFS(Data!$G:$G,$A43,Data!$C:$C,G$1)</f>
        <v>0</v>
      </c>
      <c r="H43" s="5">
        <f>COUNTIFS(Data!$G:$G,$A43,Data!$C:$C,H$1)</f>
        <v>0</v>
      </c>
      <c r="I43" s="5">
        <f>COUNTIFS(Data!$G:$G,$A43,Data!$C:$C,I$1)</f>
        <v>0</v>
      </c>
      <c r="J43" s="5">
        <f>COUNTIFS(Data!$G:$G,$A43,Data!$C:$C,J$1)</f>
        <v>0</v>
      </c>
      <c r="K43" s="5">
        <f>COUNTIFS(Data!$G:$G,$A43,Data!$C:$C,K$1)</f>
        <v>0</v>
      </c>
      <c r="L43" s="5">
        <f>COUNTIFS(Data!$G:$G,$A43,Data!$C:$C,L$1)</f>
        <v>0</v>
      </c>
      <c r="M43" s="5">
        <f>COUNTIFS(Data!$G:$G,$A43,Data!$C:$C,M$1)</f>
        <v>0</v>
      </c>
      <c r="N43" s="5">
        <f>COUNTIFS(Data!$G:$G,$A43,Data!$C:$C,N$1)</f>
        <v>0</v>
      </c>
      <c r="O43" s="5">
        <f>COUNTIFS(Data!$G:$G,$A43,Data!$C:$C,O$1)</f>
        <v>0</v>
      </c>
      <c r="P43" s="5">
        <f>COUNTIFS(Data!$G:$G,$A43,Data!$C:$C,P$1)</f>
        <v>0</v>
      </c>
      <c r="Q43" s="5">
        <f>COUNTIFS(Data!$G:$G,$A43,Data!$C:$C,Q$1)</f>
        <v>0</v>
      </c>
      <c r="R43" s="5">
        <f>COUNTIFS(Data!$G:$G,$A43,Data!$C:$C,R$1)</f>
        <v>0</v>
      </c>
      <c r="S43" s="5">
        <f>COUNTIFS(Data!$G:$G,$A43,Data!$C:$C,S$1)</f>
        <v>0</v>
      </c>
      <c r="T43" s="5">
        <f>COUNTIFS(Data!$G:$G,$A43,Data!$C:$C,T$1)</f>
        <v>0</v>
      </c>
      <c r="U43" s="5">
        <f>COUNTIFS(Data!$G:$G,$A43,Data!$C:$C,U$1)</f>
        <v>0</v>
      </c>
      <c r="V43" s="5">
        <f>COUNTIFS(Data!$G:$G,$A43,Data!$C:$C,V$1)</f>
        <v>0</v>
      </c>
      <c r="W43" s="5">
        <f>COUNTIFS(Data!$G:$G,$A43,Data!$C:$C,W$1)</f>
        <v>0</v>
      </c>
      <c r="X43" s="5">
        <f>COUNTIFS(Data!$G:$G,$A43,Data!$C:$C,X$1)</f>
        <v>0</v>
      </c>
      <c r="Y43" s="5">
        <f>COUNTIFS(Data!$G:$G,$A43,Data!$C:$C,Y$1)</f>
        <v>0</v>
      </c>
      <c r="Z43" s="5">
        <f>COUNTIFS(Data!$G:$G,$A43,Data!$C:$C,Z$1)</f>
        <v>0</v>
      </c>
      <c r="AA43" s="5">
        <f>COUNTIFS(Data!$G:$G,$A43,Data!$C:$C,AA$1)</f>
        <v>0</v>
      </c>
      <c r="AB43" s="5">
        <f>COUNTIFS(Data!$G:$G,$A43,Data!$C:$C,AB$1)</f>
        <v>0</v>
      </c>
      <c r="AC43" s="5">
        <f>COUNTIFS(Data!$G:$G,$A43,Data!$C:$C,AC$1)</f>
        <v>0</v>
      </c>
      <c r="AD43" s="5">
        <f>COUNTIFS(Data!$G:$G,$A43,Data!$C:$C,AD$1)</f>
        <v>0</v>
      </c>
      <c r="AE43" s="5">
        <f>COUNTIFS(Data!$G:$G,$A43,Data!$C:$C,AE$1)</f>
        <v>0</v>
      </c>
      <c r="AF43" s="5">
        <f>COUNTIFS(Data!$G:$G,$A43,Data!$C:$C,AF$1)</f>
        <v>0</v>
      </c>
      <c r="AG43" s="5">
        <f>COUNTIFS(Data!$G:$G,$A43,Data!$C:$C,AG$1)</f>
        <v>0</v>
      </c>
      <c r="AH43" s="5">
        <f>COUNTIFS(Data!$G:$G,$A43,Data!$C:$C,AH$1)</f>
        <v>0</v>
      </c>
      <c r="AI43" s="5">
        <f>COUNTIFS(Data!$G:$G,$A43,Data!$C:$C,AI$1)</f>
        <v>0</v>
      </c>
      <c r="AJ43" s="5">
        <f>COUNTIFS(Data!$G:$G,$A43,Data!$C:$C,AJ$1)</f>
        <v>0</v>
      </c>
      <c r="AK43" s="5">
        <f>COUNTIFS(Data!$G:$G,$A43,Data!$C:$C,AK$1)</f>
        <v>0</v>
      </c>
      <c r="AL43" s="5">
        <f>COUNTIFS(Data!$G:$G,$A43,Data!$C:$C,AL$1)</f>
        <v>0</v>
      </c>
      <c r="AM43" s="5">
        <f>COUNTIFS(Data!$G:$G,$A43,Data!$C:$C,AM$1)</f>
        <v>0</v>
      </c>
      <c r="AN43" s="5">
        <f>COUNTIFS(Data!$G:$G,$A43,Data!$C:$C,AN$1)</f>
        <v>0</v>
      </c>
      <c r="AO43" s="5">
        <f>COUNTIFS(Data!$G:$G,$A43,Data!$C:$C,AO$1)</f>
        <v>0</v>
      </c>
      <c r="AP43" s="5">
        <f>COUNTIFS(Data!$G:$G,$A43,Data!$C:$C,AP$1)</f>
        <v>0</v>
      </c>
      <c r="AQ43" s="5">
        <f>COUNTIFS(Data!$G:$G,$A43,Data!$C:$C,AQ$1)</f>
        <v>0</v>
      </c>
      <c r="AR43" s="5">
        <f>COUNTIFS(Data!$G:$G,$A43,Data!$C:$C,AR$1)</f>
        <v>0</v>
      </c>
      <c r="AS43" s="5">
        <f>COUNTIFS(Data!$G:$G,$A43,Data!$C:$C,AS$1)</f>
        <v>0</v>
      </c>
      <c r="AT43" s="5">
        <f>COUNTIFS(Data!$G:$G,$A43,Data!$C:$C,AT$1)</f>
        <v>0</v>
      </c>
      <c r="AU43" s="5">
        <f>COUNTIFS(Data!$G:$G,$A43,Data!$C:$C,AU$1)</f>
        <v>0</v>
      </c>
      <c r="AV43" s="5">
        <f t="shared" si="1"/>
        <v>1</v>
      </c>
    </row>
    <row r="44">
      <c r="A44" s="5" t="str">
        <f>Countries!A43</f>
        <v>IRI</v>
      </c>
      <c r="B44" s="5">
        <f>COUNTIFS(Data!$G:$G,$A44,Data!$C:$C,B$1)</f>
        <v>0</v>
      </c>
      <c r="C44" s="5">
        <f>COUNTIFS(Data!$G:$G,$A44,Data!$C:$C,C$1)</f>
        <v>0</v>
      </c>
      <c r="D44" s="5">
        <f>COUNTIFS(Data!$G:$G,$A44,Data!$C:$C,D$1)</f>
        <v>0</v>
      </c>
      <c r="E44" s="5">
        <f>COUNTIFS(Data!$G:$G,$A44,Data!$C:$C,E$1)</f>
        <v>0</v>
      </c>
      <c r="F44" s="5">
        <f>COUNTIFS(Data!$G:$G,$A44,Data!$C:$C,F$1)</f>
        <v>0</v>
      </c>
      <c r="G44" s="5">
        <f>COUNTIFS(Data!$G:$G,$A44,Data!$C:$C,G$1)</f>
        <v>0</v>
      </c>
      <c r="H44" s="5">
        <f>COUNTIFS(Data!$G:$G,$A44,Data!$C:$C,H$1)</f>
        <v>0</v>
      </c>
      <c r="I44" s="5">
        <f>COUNTIFS(Data!$G:$G,$A44,Data!$C:$C,I$1)</f>
        <v>0</v>
      </c>
      <c r="J44" s="5">
        <f>COUNTIFS(Data!$G:$G,$A44,Data!$C:$C,J$1)</f>
        <v>0</v>
      </c>
      <c r="K44" s="5">
        <f>COUNTIFS(Data!$G:$G,$A44,Data!$C:$C,K$1)</f>
        <v>0</v>
      </c>
      <c r="L44" s="5">
        <f>COUNTIFS(Data!$G:$G,$A44,Data!$C:$C,L$1)</f>
        <v>0</v>
      </c>
      <c r="M44" s="5">
        <f>COUNTIFS(Data!$G:$G,$A44,Data!$C:$C,M$1)</f>
        <v>0</v>
      </c>
      <c r="N44" s="5">
        <f>COUNTIFS(Data!$G:$G,$A44,Data!$C:$C,N$1)</f>
        <v>0</v>
      </c>
      <c r="O44" s="5">
        <f>COUNTIFS(Data!$G:$G,$A44,Data!$C:$C,O$1)</f>
        <v>0</v>
      </c>
      <c r="P44" s="5">
        <f>COUNTIFS(Data!$G:$G,$A44,Data!$C:$C,P$1)</f>
        <v>0</v>
      </c>
      <c r="Q44" s="5">
        <f>COUNTIFS(Data!$G:$G,$A44,Data!$C:$C,Q$1)</f>
        <v>0</v>
      </c>
      <c r="R44" s="5">
        <f>COUNTIFS(Data!$G:$G,$A44,Data!$C:$C,R$1)</f>
        <v>0</v>
      </c>
      <c r="S44" s="5">
        <f>COUNTIFS(Data!$G:$G,$A44,Data!$C:$C,S$1)</f>
        <v>0</v>
      </c>
      <c r="T44" s="5">
        <f>COUNTIFS(Data!$G:$G,$A44,Data!$C:$C,T$1)</f>
        <v>0</v>
      </c>
      <c r="U44" s="5">
        <f>COUNTIFS(Data!$G:$G,$A44,Data!$C:$C,U$1)</f>
        <v>0</v>
      </c>
      <c r="V44" s="5">
        <f>COUNTIFS(Data!$G:$G,$A44,Data!$C:$C,V$1)</f>
        <v>0</v>
      </c>
      <c r="W44" s="5">
        <f>COUNTIFS(Data!$G:$G,$A44,Data!$C:$C,W$1)</f>
        <v>0</v>
      </c>
      <c r="X44" s="5">
        <f>COUNTIFS(Data!$G:$G,$A44,Data!$C:$C,X$1)</f>
        <v>0</v>
      </c>
      <c r="Y44" s="5">
        <f>COUNTIFS(Data!$G:$G,$A44,Data!$C:$C,Y$1)</f>
        <v>0</v>
      </c>
      <c r="Z44" s="5">
        <f>COUNTIFS(Data!$G:$G,$A44,Data!$C:$C,Z$1)</f>
        <v>0</v>
      </c>
      <c r="AA44" s="5">
        <f>COUNTIFS(Data!$G:$G,$A44,Data!$C:$C,AA$1)</f>
        <v>1</v>
      </c>
      <c r="AB44" s="5">
        <f>COUNTIFS(Data!$G:$G,$A44,Data!$C:$C,AB$1)</f>
        <v>0</v>
      </c>
      <c r="AC44" s="5">
        <f>COUNTIFS(Data!$G:$G,$A44,Data!$C:$C,AC$1)</f>
        <v>0</v>
      </c>
      <c r="AD44" s="5">
        <f>COUNTIFS(Data!$G:$G,$A44,Data!$C:$C,AD$1)</f>
        <v>0</v>
      </c>
      <c r="AE44" s="5">
        <f>COUNTIFS(Data!$G:$G,$A44,Data!$C:$C,AE$1)</f>
        <v>0</v>
      </c>
      <c r="AF44" s="5">
        <f>COUNTIFS(Data!$G:$G,$A44,Data!$C:$C,AF$1)</f>
        <v>0</v>
      </c>
      <c r="AG44" s="5">
        <f>COUNTIFS(Data!$G:$G,$A44,Data!$C:$C,AG$1)</f>
        <v>0</v>
      </c>
      <c r="AH44" s="5">
        <f>COUNTIFS(Data!$G:$G,$A44,Data!$C:$C,AH$1)</f>
        <v>1</v>
      </c>
      <c r="AI44" s="5">
        <f>COUNTIFS(Data!$G:$G,$A44,Data!$C:$C,AI$1)</f>
        <v>0</v>
      </c>
      <c r="AJ44" s="5">
        <f>COUNTIFS(Data!$G:$G,$A44,Data!$C:$C,AJ$1)</f>
        <v>0</v>
      </c>
      <c r="AK44" s="5">
        <f>COUNTIFS(Data!$G:$G,$A44,Data!$C:$C,AK$1)</f>
        <v>0</v>
      </c>
      <c r="AL44" s="5">
        <f>COUNTIFS(Data!$G:$G,$A44,Data!$C:$C,AL$1)</f>
        <v>0</v>
      </c>
      <c r="AM44" s="5">
        <f>COUNTIFS(Data!$G:$G,$A44,Data!$C:$C,AM$1)</f>
        <v>0</v>
      </c>
      <c r="AN44" s="5">
        <f>COUNTIFS(Data!$G:$G,$A44,Data!$C:$C,AN$1)</f>
        <v>0</v>
      </c>
      <c r="AO44" s="5">
        <f>COUNTIFS(Data!$G:$G,$A44,Data!$C:$C,AO$1)</f>
        <v>0</v>
      </c>
      <c r="AP44" s="5">
        <f>COUNTIFS(Data!$G:$G,$A44,Data!$C:$C,AP$1)</f>
        <v>0</v>
      </c>
      <c r="AQ44" s="5">
        <f>COUNTIFS(Data!$G:$G,$A44,Data!$C:$C,AQ$1)</f>
        <v>0</v>
      </c>
      <c r="AR44" s="5">
        <f>COUNTIFS(Data!$G:$G,$A44,Data!$C:$C,AR$1)</f>
        <v>0</v>
      </c>
      <c r="AS44" s="5">
        <f>COUNTIFS(Data!$G:$G,$A44,Data!$C:$C,AS$1)</f>
        <v>0</v>
      </c>
      <c r="AT44" s="5">
        <f>COUNTIFS(Data!$G:$G,$A44,Data!$C:$C,AT$1)</f>
        <v>0</v>
      </c>
      <c r="AU44" s="5">
        <f>COUNTIFS(Data!$G:$G,$A44,Data!$C:$C,AU$1)</f>
        <v>1</v>
      </c>
      <c r="AV44" s="5">
        <f t="shared" si="1"/>
        <v>3</v>
      </c>
    </row>
    <row r="45">
      <c r="A45" s="5" t="str">
        <f>Countries!A44</f>
        <v>IRL</v>
      </c>
      <c r="B45" s="5">
        <f>COUNTIFS(Data!$G:$G,$A45,Data!$C:$C,B$1)</f>
        <v>0</v>
      </c>
      <c r="C45" s="5">
        <f>COUNTIFS(Data!$G:$G,$A45,Data!$C:$C,C$1)</f>
        <v>0</v>
      </c>
      <c r="D45" s="5">
        <f>COUNTIFS(Data!$G:$G,$A45,Data!$C:$C,D$1)</f>
        <v>0</v>
      </c>
      <c r="E45" s="5">
        <f>COUNTIFS(Data!$G:$G,$A45,Data!$C:$C,E$1)</f>
        <v>0</v>
      </c>
      <c r="F45" s="5">
        <f>COUNTIFS(Data!$G:$G,$A45,Data!$C:$C,F$1)</f>
        <v>0</v>
      </c>
      <c r="G45" s="5">
        <f>COUNTIFS(Data!$G:$G,$A45,Data!$C:$C,G$1)</f>
        <v>0</v>
      </c>
      <c r="H45" s="5">
        <f>COUNTIFS(Data!$G:$G,$A45,Data!$C:$C,H$1)</f>
        <v>0</v>
      </c>
      <c r="I45" s="5">
        <f>COUNTIFS(Data!$G:$G,$A45,Data!$C:$C,I$1)</f>
        <v>0</v>
      </c>
      <c r="J45" s="5">
        <f>COUNTIFS(Data!$G:$G,$A45,Data!$C:$C,J$1)</f>
        <v>0</v>
      </c>
      <c r="K45" s="5">
        <f>COUNTIFS(Data!$G:$G,$A45,Data!$C:$C,K$1)</f>
        <v>1</v>
      </c>
      <c r="L45" s="5">
        <f>COUNTIFS(Data!$G:$G,$A45,Data!$C:$C,L$1)</f>
        <v>0</v>
      </c>
      <c r="M45" s="5">
        <f>COUNTIFS(Data!$G:$G,$A45,Data!$C:$C,M$1)</f>
        <v>0</v>
      </c>
      <c r="N45" s="5">
        <f>COUNTIFS(Data!$G:$G,$A45,Data!$C:$C,N$1)</f>
        <v>0</v>
      </c>
      <c r="O45" s="5">
        <f>COUNTIFS(Data!$G:$G,$A45,Data!$C:$C,O$1)</f>
        <v>0</v>
      </c>
      <c r="P45" s="5">
        <f>COUNTIFS(Data!$G:$G,$A45,Data!$C:$C,P$1)</f>
        <v>0</v>
      </c>
      <c r="Q45" s="5">
        <f>COUNTIFS(Data!$G:$G,$A45,Data!$C:$C,Q$1)</f>
        <v>0</v>
      </c>
      <c r="R45" s="5">
        <f>COUNTIFS(Data!$G:$G,$A45,Data!$C:$C,R$1)</f>
        <v>0</v>
      </c>
      <c r="S45" s="5">
        <f>COUNTIFS(Data!$G:$G,$A45,Data!$C:$C,S$1)</f>
        <v>0</v>
      </c>
      <c r="T45" s="5">
        <f>COUNTIFS(Data!$G:$G,$A45,Data!$C:$C,T$1)</f>
        <v>0</v>
      </c>
      <c r="U45" s="5">
        <f>COUNTIFS(Data!$G:$G,$A45,Data!$C:$C,U$1)</f>
        <v>0</v>
      </c>
      <c r="V45" s="5">
        <f>COUNTIFS(Data!$G:$G,$A45,Data!$C:$C,V$1)</f>
        <v>0</v>
      </c>
      <c r="W45" s="5">
        <f>COUNTIFS(Data!$G:$G,$A45,Data!$C:$C,W$1)</f>
        <v>0</v>
      </c>
      <c r="X45" s="5">
        <f>COUNTIFS(Data!$G:$G,$A45,Data!$C:$C,X$1)</f>
        <v>0</v>
      </c>
      <c r="Y45" s="5">
        <f>COUNTIFS(Data!$G:$G,$A45,Data!$C:$C,Y$1)</f>
        <v>0</v>
      </c>
      <c r="Z45" s="5">
        <f>COUNTIFS(Data!$G:$G,$A45,Data!$C:$C,Z$1)</f>
        <v>0</v>
      </c>
      <c r="AA45" s="5">
        <f>COUNTIFS(Data!$G:$G,$A45,Data!$C:$C,AA$1)</f>
        <v>0</v>
      </c>
      <c r="AB45" s="5">
        <f>COUNTIFS(Data!$G:$G,$A45,Data!$C:$C,AB$1)</f>
        <v>0</v>
      </c>
      <c r="AC45" s="5">
        <f>COUNTIFS(Data!$G:$G,$A45,Data!$C:$C,AC$1)</f>
        <v>0</v>
      </c>
      <c r="AD45" s="5">
        <f>COUNTIFS(Data!$G:$G,$A45,Data!$C:$C,AD$1)</f>
        <v>0</v>
      </c>
      <c r="AE45" s="5">
        <f>COUNTIFS(Data!$G:$G,$A45,Data!$C:$C,AE$1)</f>
        <v>1</v>
      </c>
      <c r="AF45" s="5">
        <f>COUNTIFS(Data!$G:$G,$A45,Data!$C:$C,AF$1)</f>
        <v>0</v>
      </c>
      <c r="AG45" s="5">
        <f>COUNTIFS(Data!$G:$G,$A45,Data!$C:$C,AG$1)</f>
        <v>0</v>
      </c>
      <c r="AH45" s="5">
        <f>COUNTIFS(Data!$G:$G,$A45,Data!$C:$C,AH$1)</f>
        <v>0</v>
      </c>
      <c r="AI45" s="5">
        <f>COUNTIFS(Data!$G:$G,$A45,Data!$C:$C,AI$1)</f>
        <v>0</v>
      </c>
      <c r="AJ45" s="5">
        <f>COUNTIFS(Data!$G:$G,$A45,Data!$C:$C,AJ$1)</f>
        <v>0</v>
      </c>
      <c r="AK45" s="5">
        <f>COUNTIFS(Data!$G:$G,$A45,Data!$C:$C,AK$1)</f>
        <v>0</v>
      </c>
      <c r="AL45" s="5">
        <f>COUNTIFS(Data!$G:$G,$A45,Data!$C:$C,AL$1)</f>
        <v>0</v>
      </c>
      <c r="AM45" s="5">
        <f>COUNTIFS(Data!$G:$G,$A45,Data!$C:$C,AM$1)</f>
        <v>0</v>
      </c>
      <c r="AN45" s="5">
        <f>COUNTIFS(Data!$G:$G,$A45,Data!$C:$C,AN$1)</f>
        <v>0</v>
      </c>
      <c r="AO45" s="5">
        <f>COUNTIFS(Data!$G:$G,$A45,Data!$C:$C,AO$1)</f>
        <v>0</v>
      </c>
      <c r="AP45" s="5">
        <f>COUNTIFS(Data!$G:$G,$A45,Data!$C:$C,AP$1)</f>
        <v>0</v>
      </c>
      <c r="AQ45" s="5">
        <f>COUNTIFS(Data!$G:$G,$A45,Data!$C:$C,AQ$1)</f>
        <v>0</v>
      </c>
      <c r="AR45" s="5">
        <f>COUNTIFS(Data!$G:$G,$A45,Data!$C:$C,AR$1)</f>
        <v>0</v>
      </c>
      <c r="AS45" s="5">
        <f>COUNTIFS(Data!$G:$G,$A45,Data!$C:$C,AS$1)</f>
        <v>0</v>
      </c>
      <c r="AT45" s="5">
        <f>COUNTIFS(Data!$G:$G,$A45,Data!$C:$C,AT$1)</f>
        <v>0</v>
      </c>
      <c r="AU45" s="5">
        <f>COUNTIFS(Data!$G:$G,$A45,Data!$C:$C,AU$1)</f>
        <v>0</v>
      </c>
      <c r="AV45" s="5">
        <f t="shared" si="1"/>
        <v>2</v>
      </c>
    </row>
    <row r="46">
      <c r="A46" s="5" t="str">
        <f>Countries!A45</f>
        <v>ISR</v>
      </c>
      <c r="B46" s="5">
        <f>COUNTIFS(Data!$G:$G,$A46,Data!$C:$C,B$1)</f>
        <v>0</v>
      </c>
      <c r="C46" s="5">
        <f>COUNTIFS(Data!$G:$G,$A46,Data!$C:$C,C$1)</f>
        <v>0</v>
      </c>
      <c r="D46" s="5">
        <f>COUNTIFS(Data!$G:$G,$A46,Data!$C:$C,D$1)</f>
        <v>1</v>
      </c>
      <c r="E46" s="5">
        <f>COUNTIFS(Data!$G:$G,$A46,Data!$C:$C,E$1)</f>
        <v>0</v>
      </c>
      <c r="F46" s="5">
        <f>COUNTIFS(Data!$G:$G,$A46,Data!$C:$C,F$1)</f>
        <v>0</v>
      </c>
      <c r="G46" s="5">
        <f>COUNTIFS(Data!$G:$G,$A46,Data!$C:$C,G$1)</f>
        <v>0</v>
      </c>
      <c r="H46" s="5">
        <f>COUNTIFS(Data!$G:$G,$A46,Data!$C:$C,H$1)</f>
        <v>0</v>
      </c>
      <c r="I46" s="5">
        <f>COUNTIFS(Data!$G:$G,$A46,Data!$C:$C,I$1)</f>
        <v>0</v>
      </c>
      <c r="J46" s="5">
        <f>COUNTIFS(Data!$G:$G,$A46,Data!$C:$C,J$1)</f>
        <v>0</v>
      </c>
      <c r="K46" s="5">
        <f>COUNTIFS(Data!$G:$G,$A46,Data!$C:$C,K$1)</f>
        <v>0</v>
      </c>
      <c r="L46" s="5">
        <f>COUNTIFS(Data!$G:$G,$A46,Data!$C:$C,L$1)</f>
        <v>0</v>
      </c>
      <c r="M46" s="5">
        <f>COUNTIFS(Data!$G:$G,$A46,Data!$C:$C,M$1)</f>
        <v>0</v>
      </c>
      <c r="N46" s="5">
        <f>COUNTIFS(Data!$G:$G,$A46,Data!$C:$C,N$1)</f>
        <v>0</v>
      </c>
      <c r="O46" s="5">
        <f>COUNTIFS(Data!$G:$G,$A46,Data!$C:$C,O$1)</f>
        <v>0</v>
      </c>
      <c r="P46" s="5">
        <f>COUNTIFS(Data!$G:$G,$A46,Data!$C:$C,P$1)</f>
        <v>0</v>
      </c>
      <c r="Q46" s="5">
        <f>COUNTIFS(Data!$G:$G,$A46,Data!$C:$C,Q$1)</f>
        <v>0</v>
      </c>
      <c r="R46" s="5">
        <f>COUNTIFS(Data!$G:$G,$A46,Data!$C:$C,R$1)</f>
        <v>0</v>
      </c>
      <c r="S46" s="5">
        <f>COUNTIFS(Data!$G:$G,$A46,Data!$C:$C,S$1)</f>
        <v>0</v>
      </c>
      <c r="T46" s="5">
        <f>COUNTIFS(Data!$G:$G,$A46,Data!$C:$C,T$1)</f>
        <v>0</v>
      </c>
      <c r="U46" s="5">
        <f>COUNTIFS(Data!$G:$G,$A46,Data!$C:$C,U$1)</f>
        <v>0</v>
      </c>
      <c r="V46" s="5">
        <f>COUNTIFS(Data!$G:$G,$A46,Data!$C:$C,V$1)</f>
        <v>0</v>
      </c>
      <c r="W46" s="5">
        <f>COUNTIFS(Data!$G:$G,$A46,Data!$C:$C,W$1)</f>
        <v>0</v>
      </c>
      <c r="X46" s="5">
        <f>COUNTIFS(Data!$G:$G,$A46,Data!$C:$C,X$1)</f>
        <v>0</v>
      </c>
      <c r="Y46" s="5">
        <f>COUNTIFS(Data!$G:$G,$A46,Data!$C:$C,Y$1)</f>
        <v>0</v>
      </c>
      <c r="Z46" s="5">
        <f>COUNTIFS(Data!$G:$G,$A46,Data!$C:$C,Z$1)</f>
        <v>0</v>
      </c>
      <c r="AA46" s="5">
        <f>COUNTIFS(Data!$G:$G,$A46,Data!$C:$C,AA$1)</f>
        <v>0</v>
      </c>
      <c r="AB46" s="5">
        <f>COUNTIFS(Data!$G:$G,$A46,Data!$C:$C,AB$1)</f>
        <v>0</v>
      </c>
      <c r="AC46" s="5">
        <f>COUNTIFS(Data!$G:$G,$A46,Data!$C:$C,AC$1)</f>
        <v>0</v>
      </c>
      <c r="AD46" s="5">
        <f>COUNTIFS(Data!$G:$G,$A46,Data!$C:$C,AD$1)</f>
        <v>1</v>
      </c>
      <c r="AE46" s="5">
        <f>COUNTIFS(Data!$G:$G,$A46,Data!$C:$C,AE$1)</f>
        <v>0</v>
      </c>
      <c r="AF46" s="5">
        <f>COUNTIFS(Data!$G:$G,$A46,Data!$C:$C,AF$1)</f>
        <v>0</v>
      </c>
      <c r="AG46" s="5">
        <f>COUNTIFS(Data!$G:$G,$A46,Data!$C:$C,AG$1)</f>
        <v>0</v>
      </c>
      <c r="AH46" s="5">
        <f>COUNTIFS(Data!$G:$G,$A46,Data!$C:$C,AH$1)</f>
        <v>0</v>
      </c>
      <c r="AI46" s="5">
        <f>COUNTIFS(Data!$G:$G,$A46,Data!$C:$C,AI$1)</f>
        <v>0</v>
      </c>
      <c r="AJ46" s="5">
        <f>COUNTIFS(Data!$G:$G,$A46,Data!$C:$C,AJ$1)</f>
        <v>0</v>
      </c>
      <c r="AK46" s="5">
        <f>COUNTIFS(Data!$G:$G,$A46,Data!$C:$C,AK$1)</f>
        <v>0</v>
      </c>
      <c r="AL46" s="5">
        <f>COUNTIFS(Data!$G:$G,$A46,Data!$C:$C,AL$1)</f>
        <v>0</v>
      </c>
      <c r="AM46" s="5">
        <f>COUNTIFS(Data!$G:$G,$A46,Data!$C:$C,AM$1)</f>
        <v>0</v>
      </c>
      <c r="AN46" s="5">
        <f>COUNTIFS(Data!$G:$G,$A46,Data!$C:$C,AN$1)</f>
        <v>0</v>
      </c>
      <c r="AO46" s="5">
        <f>COUNTIFS(Data!$G:$G,$A46,Data!$C:$C,AO$1)</f>
        <v>0</v>
      </c>
      <c r="AP46" s="5">
        <f>COUNTIFS(Data!$G:$G,$A46,Data!$C:$C,AP$1)</f>
        <v>0</v>
      </c>
      <c r="AQ46" s="5">
        <f>COUNTIFS(Data!$G:$G,$A46,Data!$C:$C,AQ$1)</f>
        <v>0</v>
      </c>
      <c r="AR46" s="5">
        <f>COUNTIFS(Data!$G:$G,$A46,Data!$C:$C,AR$1)</f>
        <v>0</v>
      </c>
      <c r="AS46" s="5">
        <f>COUNTIFS(Data!$G:$G,$A46,Data!$C:$C,AS$1)</f>
        <v>0</v>
      </c>
      <c r="AT46" s="5">
        <f>COUNTIFS(Data!$G:$G,$A46,Data!$C:$C,AT$1)</f>
        <v>0</v>
      </c>
      <c r="AU46" s="5">
        <f>COUNTIFS(Data!$G:$G,$A46,Data!$C:$C,AU$1)</f>
        <v>0</v>
      </c>
      <c r="AV46" s="5">
        <f t="shared" si="1"/>
        <v>2</v>
      </c>
    </row>
    <row r="47">
      <c r="A47" s="5" t="str">
        <f>Countries!A46</f>
        <v>ITA</v>
      </c>
      <c r="B47" s="5">
        <f>COUNTIFS(Data!$G:$G,$A47,Data!$C:$C,B$1)</f>
        <v>0</v>
      </c>
      <c r="C47" s="5">
        <f>COUNTIFS(Data!$G:$G,$A47,Data!$C:$C,C$1)</f>
        <v>0</v>
      </c>
      <c r="D47" s="5">
        <f>COUNTIFS(Data!$G:$G,$A47,Data!$C:$C,D$1)</f>
        <v>0</v>
      </c>
      <c r="E47" s="5">
        <f>COUNTIFS(Data!$G:$G,$A47,Data!$C:$C,E$1)</f>
        <v>0</v>
      </c>
      <c r="F47" s="32">
        <f>0.5+COUNTIFS(Data!$G:$G,$A47,Data!$C:$C,F$1)</f>
        <v>4.5</v>
      </c>
      <c r="G47" s="5">
        <f>COUNTIFS(Data!$G:$G,$A47,Data!$C:$C,G$1)</f>
        <v>0</v>
      </c>
      <c r="H47" s="5">
        <f>COUNTIFS(Data!$G:$G,$A47,Data!$C:$C,H$1)</f>
        <v>0</v>
      </c>
      <c r="I47" s="5">
        <f>COUNTIFS(Data!$G:$G,$A47,Data!$C:$C,I$1)</f>
        <v>0</v>
      </c>
      <c r="J47" s="5">
        <f>COUNTIFS(Data!$G:$G,$A47,Data!$C:$C,J$1)</f>
        <v>0</v>
      </c>
      <c r="K47" s="5">
        <f>COUNTIFS(Data!$G:$G,$A47,Data!$C:$C,K$1)</f>
        <v>0</v>
      </c>
      <c r="L47" s="5">
        <f>COUNTIFS(Data!$G:$G,$A47,Data!$C:$C,L$1)</f>
        <v>0</v>
      </c>
      <c r="M47" s="5">
        <f>COUNTIFS(Data!$G:$G,$A47,Data!$C:$C,M$1)</f>
        <v>0</v>
      </c>
      <c r="N47" s="5">
        <f>COUNTIFS(Data!$G:$G,$A47,Data!$C:$C,N$1)</f>
        <v>0</v>
      </c>
      <c r="O47" s="5">
        <f>COUNTIFS(Data!$G:$G,$A47,Data!$C:$C,O$1)</f>
        <v>0</v>
      </c>
      <c r="P47" s="5">
        <f>COUNTIFS(Data!$G:$G,$A47,Data!$C:$C,P$1)</f>
        <v>0</v>
      </c>
      <c r="Q47" s="5">
        <f>COUNTIFS(Data!$G:$G,$A47,Data!$C:$C,Q$1)</f>
        <v>0</v>
      </c>
      <c r="R47" s="5">
        <f>COUNTIFS(Data!$G:$G,$A47,Data!$C:$C,R$1)</f>
        <v>1</v>
      </c>
      <c r="S47" s="5">
        <f>COUNTIFS(Data!$G:$G,$A47,Data!$C:$C,S$1)</f>
        <v>0</v>
      </c>
      <c r="T47" s="5">
        <f>COUNTIFS(Data!$G:$G,$A47,Data!$C:$C,T$1)</f>
        <v>0</v>
      </c>
      <c r="U47" s="5">
        <f>COUNTIFS(Data!$G:$G,$A47,Data!$C:$C,U$1)</f>
        <v>0</v>
      </c>
      <c r="V47" s="5">
        <f>COUNTIFS(Data!$G:$G,$A47,Data!$C:$C,V$1)</f>
        <v>0</v>
      </c>
      <c r="W47" s="5">
        <f>COUNTIFS(Data!$G:$G,$A47,Data!$C:$C,W$1)</f>
        <v>0</v>
      </c>
      <c r="X47" s="5">
        <f>COUNTIFS(Data!$G:$G,$A47,Data!$C:$C,X$1)</f>
        <v>0</v>
      </c>
      <c r="Y47" s="5">
        <f>COUNTIFS(Data!$G:$G,$A47,Data!$C:$C,Y$1)</f>
        <v>0</v>
      </c>
      <c r="Z47" s="5">
        <f>COUNTIFS(Data!$G:$G,$A47,Data!$C:$C,Z$1)</f>
        <v>0</v>
      </c>
      <c r="AA47" s="5">
        <f>COUNTIFS(Data!$G:$G,$A47,Data!$C:$C,AA$1)</f>
        <v>1</v>
      </c>
      <c r="AB47" s="5">
        <f>COUNTIFS(Data!$G:$G,$A47,Data!$C:$C,AB$1)</f>
        <v>0</v>
      </c>
      <c r="AC47" s="5">
        <f>COUNTIFS(Data!$G:$G,$A47,Data!$C:$C,AC$1)</f>
        <v>0</v>
      </c>
      <c r="AD47" s="5">
        <f>COUNTIFS(Data!$G:$G,$A47,Data!$C:$C,AD$1)</f>
        <v>0</v>
      </c>
      <c r="AE47" s="5">
        <f>COUNTIFS(Data!$G:$G,$A47,Data!$C:$C,AE$1)</f>
        <v>1</v>
      </c>
      <c r="AF47" s="5">
        <f>COUNTIFS(Data!$G:$G,$A47,Data!$C:$C,AF$1)</f>
        <v>0</v>
      </c>
      <c r="AG47" s="5">
        <f>COUNTIFS(Data!$G:$G,$A47,Data!$C:$C,AG$1)</f>
        <v>1</v>
      </c>
      <c r="AH47" s="5">
        <f>COUNTIFS(Data!$G:$G,$A47,Data!$C:$C,AH$1)</f>
        <v>0</v>
      </c>
      <c r="AI47" s="5">
        <f>COUNTIFS(Data!$G:$G,$A47,Data!$C:$C,AI$1)</f>
        <v>0</v>
      </c>
      <c r="AJ47" s="5">
        <f>COUNTIFS(Data!$G:$G,$A47,Data!$C:$C,AJ$1)</f>
        <v>0</v>
      </c>
      <c r="AK47" s="5">
        <f>COUNTIFS(Data!$G:$G,$A47,Data!$C:$C,AK$1)</f>
        <v>0</v>
      </c>
      <c r="AL47" s="5">
        <f>COUNTIFS(Data!$G:$G,$A47,Data!$C:$C,AL$1)</f>
        <v>0</v>
      </c>
      <c r="AM47" s="5">
        <f>COUNTIFS(Data!$G:$G,$A47,Data!$C:$C,AM$1)</f>
        <v>0</v>
      </c>
      <c r="AN47" s="5">
        <f>COUNTIFS(Data!$G:$G,$A47,Data!$C:$C,AN$1)</f>
        <v>1</v>
      </c>
      <c r="AO47" s="5">
        <f>COUNTIFS(Data!$G:$G,$A47,Data!$C:$C,AO$1)</f>
        <v>0</v>
      </c>
      <c r="AP47" s="5">
        <f>COUNTIFS(Data!$G:$G,$A47,Data!$C:$C,AP$1)</f>
        <v>0</v>
      </c>
      <c r="AQ47" s="5">
        <f>COUNTIFS(Data!$G:$G,$A47,Data!$C:$C,AQ$1)</f>
        <v>0</v>
      </c>
      <c r="AR47" s="5">
        <f>COUNTIFS(Data!$G:$G,$A47,Data!$C:$C,AR$1)</f>
        <v>0</v>
      </c>
      <c r="AS47" s="5">
        <f>COUNTIFS(Data!$G:$G,$A47,Data!$C:$C,AS$1)</f>
        <v>0</v>
      </c>
      <c r="AT47" s="5">
        <f>COUNTIFS(Data!$G:$G,$A47,Data!$C:$C,AT$1)</f>
        <v>0</v>
      </c>
      <c r="AU47" s="5">
        <f>COUNTIFS(Data!$G:$G,$A47,Data!$C:$C,AU$1)</f>
        <v>0</v>
      </c>
      <c r="AV47" s="5">
        <f t="shared" si="1"/>
        <v>9.5</v>
      </c>
    </row>
    <row r="48">
      <c r="A48" s="5" t="str">
        <f>Countries!A47</f>
        <v>JAM</v>
      </c>
      <c r="B48" s="5">
        <f>COUNTIFS(Data!$G:$G,$A48,Data!$C:$C,B$1)</f>
        <v>0</v>
      </c>
      <c r="C48" s="5">
        <f>COUNTIFS(Data!$G:$G,$A48,Data!$C:$C,C$1)</f>
        <v>0</v>
      </c>
      <c r="D48" s="5">
        <f>COUNTIFS(Data!$G:$G,$A48,Data!$C:$C,D$1)</f>
        <v>0</v>
      </c>
      <c r="E48" s="5">
        <f>COUNTIFS(Data!$G:$G,$A48,Data!$C:$C,E$1)</f>
        <v>0</v>
      </c>
      <c r="F48" s="5">
        <f>COUNTIFS(Data!$G:$G,$A48,Data!$C:$C,F$1)</f>
        <v>4</v>
      </c>
      <c r="G48" s="5">
        <f>COUNTIFS(Data!$G:$G,$A48,Data!$C:$C,G$1)</f>
        <v>0</v>
      </c>
      <c r="H48" s="5">
        <f>COUNTIFS(Data!$G:$G,$A48,Data!$C:$C,H$1)</f>
        <v>0</v>
      </c>
      <c r="I48" s="5">
        <f>COUNTIFS(Data!$G:$G,$A48,Data!$C:$C,I$1)</f>
        <v>0</v>
      </c>
      <c r="J48" s="5">
        <f>COUNTIFS(Data!$G:$G,$A48,Data!$C:$C,J$1)</f>
        <v>0</v>
      </c>
      <c r="K48" s="5">
        <f>COUNTIFS(Data!$G:$G,$A48,Data!$C:$C,K$1)</f>
        <v>0</v>
      </c>
      <c r="L48" s="5">
        <f>COUNTIFS(Data!$G:$G,$A48,Data!$C:$C,L$1)</f>
        <v>0</v>
      </c>
      <c r="M48" s="5">
        <f>COUNTIFS(Data!$G:$G,$A48,Data!$C:$C,M$1)</f>
        <v>0</v>
      </c>
      <c r="N48" s="5">
        <f>COUNTIFS(Data!$G:$G,$A48,Data!$C:$C,N$1)</f>
        <v>0</v>
      </c>
      <c r="O48" s="5">
        <f>COUNTIFS(Data!$G:$G,$A48,Data!$C:$C,O$1)</f>
        <v>0</v>
      </c>
      <c r="P48" s="5">
        <f>COUNTIFS(Data!$G:$G,$A48,Data!$C:$C,P$1)</f>
        <v>0</v>
      </c>
      <c r="Q48" s="5">
        <f>COUNTIFS(Data!$G:$G,$A48,Data!$C:$C,Q$1)</f>
        <v>0</v>
      </c>
      <c r="R48" s="5">
        <f>COUNTIFS(Data!$G:$G,$A48,Data!$C:$C,R$1)</f>
        <v>0</v>
      </c>
      <c r="S48" s="5">
        <f>COUNTIFS(Data!$G:$G,$A48,Data!$C:$C,S$1)</f>
        <v>0</v>
      </c>
      <c r="T48" s="5">
        <f>COUNTIFS(Data!$G:$G,$A48,Data!$C:$C,T$1)</f>
        <v>0</v>
      </c>
      <c r="U48" s="5">
        <f>COUNTIFS(Data!$G:$G,$A48,Data!$C:$C,U$1)</f>
        <v>0</v>
      </c>
      <c r="V48" s="5">
        <f>COUNTIFS(Data!$G:$G,$A48,Data!$C:$C,V$1)</f>
        <v>0</v>
      </c>
      <c r="W48" s="5">
        <f>COUNTIFS(Data!$G:$G,$A48,Data!$C:$C,W$1)</f>
        <v>0</v>
      </c>
      <c r="X48" s="5">
        <f>COUNTIFS(Data!$G:$G,$A48,Data!$C:$C,X$1)</f>
        <v>0</v>
      </c>
      <c r="Y48" s="5">
        <f>COUNTIFS(Data!$G:$G,$A48,Data!$C:$C,Y$1)</f>
        <v>0</v>
      </c>
      <c r="Z48" s="5">
        <f>COUNTIFS(Data!$G:$G,$A48,Data!$C:$C,Z$1)</f>
        <v>0</v>
      </c>
      <c r="AA48" s="5">
        <f>COUNTIFS(Data!$G:$G,$A48,Data!$C:$C,AA$1)</f>
        <v>0</v>
      </c>
      <c r="AB48" s="5">
        <f>COUNTIFS(Data!$G:$G,$A48,Data!$C:$C,AB$1)</f>
        <v>0</v>
      </c>
      <c r="AC48" s="5">
        <f>COUNTIFS(Data!$G:$G,$A48,Data!$C:$C,AC$1)</f>
        <v>0</v>
      </c>
      <c r="AD48" s="5">
        <f>COUNTIFS(Data!$G:$G,$A48,Data!$C:$C,AD$1)</f>
        <v>0</v>
      </c>
      <c r="AE48" s="5">
        <f>COUNTIFS(Data!$G:$G,$A48,Data!$C:$C,AE$1)</f>
        <v>0</v>
      </c>
      <c r="AF48" s="5">
        <f>COUNTIFS(Data!$G:$G,$A48,Data!$C:$C,AF$1)</f>
        <v>0</v>
      </c>
      <c r="AG48" s="5">
        <f>COUNTIFS(Data!$G:$G,$A48,Data!$C:$C,AG$1)</f>
        <v>0</v>
      </c>
      <c r="AH48" s="5">
        <f>COUNTIFS(Data!$G:$G,$A48,Data!$C:$C,AH$1)</f>
        <v>0</v>
      </c>
      <c r="AI48" s="5">
        <f>COUNTIFS(Data!$G:$G,$A48,Data!$C:$C,AI$1)</f>
        <v>0</v>
      </c>
      <c r="AJ48" s="5">
        <f>COUNTIFS(Data!$G:$G,$A48,Data!$C:$C,AJ$1)</f>
        <v>0</v>
      </c>
      <c r="AK48" s="5">
        <f>COUNTIFS(Data!$G:$G,$A48,Data!$C:$C,AK$1)</f>
        <v>0</v>
      </c>
      <c r="AL48" s="5">
        <f>COUNTIFS(Data!$G:$G,$A48,Data!$C:$C,AL$1)</f>
        <v>0</v>
      </c>
      <c r="AM48" s="5">
        <f>COUNTIFS(Data!$G:$G,$A48,Data!$C:$C,AM$1)</f>
        <v>0</v>
      </c>
      <c r="AN48" s="5">
        <f>COUNTIFS(Data!$G:$G,$A48,Data!$C:$C,AN$1)</f>
        <v>0</v>
      </c>
      <c r="AO48" s="5">
        <f>COUNTIFS(Data!$G:$G,$A48,Data!$C:$C,AO$1)</f>
        <v>0</v>
      </c>
      <c r="AP48" s="5">
        <f>COUNTIFS(Data!$G:$G,$A48,Data!$C:$C,AP$1)</f>
        <v>0</v>
      </c>
      <c r="AQ48" s="5">
        <f>COUNTIFS(Data!$G:$G,$A48,Data!$C:$C,AQ$1)</f>
        <v>0</v>
      </c>
      <c r="AR48" s="5">
        <f>COUNTIFS(Data!$G:$G,$A48,Data!$C:$C,AR$1)</f>
        <v>0</v>
      </c>
      <c r="AS48" s="5">
        <f>COUNTIFS(Data!$G:$G,$A48,Data!$C:$C,AS$1)</f>
        <v>0</v>
      </c>
      <c r="AT48" s="5">
        <f>COUNTIFS(Data!$G:$G,$A48,Data!$C:$C,AT$1)</f>
        <v>0</v>
      </c>
      <c r="AU48" s="5">
        <f>COUNTIFS(Data!$G:$G,$A48,Data!$C:$C,AU$1)</f>
        <v>0</v>
      </c>
      <c r="AV48" s="5">
        <f t="shared" si="1"/>
        <v>4</v>
      </c>
    </row>
    <row r="49">
      <c r="A49" s="5" t="str">
        <f>Countries!A48</f>
        <v>JOR</v>
      </c>
      <c r="B49" s="5">
        <f>COUNTIFS(Data!$G:$G,$A49,Data!$C:$C,B$1)</f>
        <v>0</v>
      </c>
      <c r="C49" s="5">
        <f>COUNTIFS(Data!$G:$G,$A49,Data!$C:$C,C$1)</f>
        <v>0</v>
      </c>
      <c r="D49" s="5">
        <f>COUNTIFS(Data!$G:$G,$A49,Data!$C:$C,D$1)</f>
        <v>0</v>
      </c>
      <c r="E49" s="5">
        <f>COUNTIFS(Data!$G:$G,$A49,Data!$C:$C,E$1)</f>
        <v>0</v>
      </c>
      <c r="F49" s="5">
        <f>COUNTIFS(Data!$G:$G,$A49,Data!$C:$C,F$1)</f>
        <v>0</v>
      </c>
      <c r="G49" s="5">
        <f>COUNTIFS(Data!$G:$G,$A49,Data!$C:$C,G$1)</f>
        <v>0</v>
      </c>
      <c r="H49" s="5">
        <f>COUNTIFS(Data!$G:$G,$A49,Data!$C:$C,H$1)</f>
        <v>0</v>
      </c>
      <c r="I49" s="5">
        <f>COUNTIFS(Data!$G:$G,$A49,Data!$C:$C,I$1)</f>
        <v>0</v>
      </c>
      <c r="J49" s="5">
        <f>COUNTIFS(Data!$G:$G,$A49,Data!$C:$C,J$1)</f>
        <v>0</v>
      </c>
      <c r="K49" s="5">
        <f>COUNTIFS(Data!$G:$G,$A49,Data!$C:$C,K$1)</f>
        <v>0</v>
      </c>
      <c r="L49" s="5">
        <f>COUNTIFS(Data!$G:$G,$A49,Data!$C:$C,L$1)</f>
        <v>0</v>
      </c>
      <c r="M49" s="5">
        <f>COUNTIFS(Data!$G:$G,$A49,Data!$C:$C,M$1)</f>
        <v>0</v>
      </c>
      <c r="N49" s="5">
        <f>COUNTIFS(Data!$G:$G,$A49,Data!$C:$C,N$1)</f>
        <v>0</v>
      </c>
      <c r="O49" s="5">
        <f>COUNTIFS(Data!$G:$G,$A49,Data!$C:$C,O$1)</f>
        <v>0</v>
      </c>
      <c r="P49" s="5">
        <f>COUNTIFS(Data!$G:$G,$A49,Data!$C:$C,P$1)</f>
        <v>0</v>
      </c>
      <c r="Q49" s="5">
        <f>COUNTIFS(Data!$G:$G,$A49,Data!$C:$C,Q$1)</f>
        <v>0</v>
      </c>
      <c r="R49" s="5">
        <f>COUNTIFS(Data!$G:$G,$A49,Data!$C:$C,R$1)</f>
        <v>0</v>
      </c>
      <c r="S49" s="5">
        <f>COUNTIFS(Data!$G:$G,$A49,Data!$C:$C,S$1)</f>
        <v>0</v>
      </c>
      <c r="T49" s="5">
        <f>COUNTIFS(Data!$G:$G,$A49,Data!$C:$C,T$1)</f>
        <v>0</v>
      </c>
      <c r="U49" s="5">
        <f>COUNTIFS(Data!$G:$G,$A49,Data!$C:$C,U$1)</f>
        <v>0</v>
      </c>
      <c r="V49" s="5">
        <f>COUNTIFS(Data!$G:$G,$A49,Data!$C:$C,V$1)</f>
        <v>0</v>
      </c>
      <c r="W49" s="5">
        <f>COUNTIFS(Data!$G:$G,$A49,Data!$C:$C,W$1)</f>
        <v>0</v>
      </c>
      <c r="X49" s="5">
        <f>COUNTIFS(Data!$G:$G,$A49,Data!$C:$C,X$1)</f>
        <v>0</v>
      </c>
      <c r="Y49" s="5">
        <f>COUNTIFS(Data!$G:$G,$A49,Data!$C:$C,Y$1)</f>
        <v>0</v>
      </c>
      <c r="Z49" s="5">
        <f>COUNTIFS(Data!$G:$G,$A49,Data!$C:$C,Z$1)</f>
        <v>0</v>
      </c>
      <c r="AA49" s="5">
        <f>COUNTIFS(Data!$G:$G,$A49,Data!$C:$C,AA$1)</f>
        <v>0</v>
      </c>
      <c r="AB49" s="5">
        <f>COUNTIFS(Data!$G:$G,$A49,Data!$C:$C,AB$1)</f>
        <v>0</v>
      </c>
      <c r="AC49" s="5">
        <f>COUNTIFS(Data!$G:$G,$A49,Data!$C:$C,AC$1)</f>
        <v>0</v>
      </c>
      <c r="AD49" s="5">
        <f>COUNTIFS(Data!$G:$G,$A49,Data!$C:$C,AD$1)</f>
        <v>0</v>
      </c>
      <c r="AE49" s="5">
        <f>COUNTIFS(Data!$G:$G,$A49,Data!$C:$C,AE$1)</f>
        <v>0</v>
      </c>
      <c r="AF49" s="5">
        <f>COUNTIFS(Data!$G:$G,$A49,Data!$C:$C,AF$1)</f>
        <v>0</v>
      </c>
      <c r="AG49" s="5">
        <f>COUNTIFS(Data!$G:$G,$A49,Data!$C:$C,AG$1)</f>
        <v>0</v>
      </c>
      <c r="AH49" s="5">
        <f>COUNTIFS(Data!$G:$G,$A49,Data!$C:$C,AH$1)</f>
        <v>0</v>
      </c>
      <c r="AI49" s="5">
        <f>COUNTIFS(Data!$G:$G,$A49,Data!$C:$C,AI$1)</f>
        <v>0</v>
      </c>
      <c r="AJ49" s="5">
        <f>COUNTIFS(Data!$G:$G,$A49,Data!$C:$C,AJ$1)</f>
        <v>0</v>
      </c>
      <c r="AK49" s="5">
        <f>COUNTIFS(Data!$G:$G,$A49,Data!$C:$C,AK$1)</f>
        <v>0</v>
      </c>
      <c r="AL49" s="5">
        <f>COUNTIFS(Data!$G:$G,$A49,Data!$C:$C,AL$1)</f>
        <v>0</v>
      </c>
      <c r="AM49" s="5">
        <f>COUNTIFS(Data!$G:$G,$A49,Data!$C:$C,AM$1)</f>
        <v>0</v>
      </c>
      <c r="AN49" s="5">
        <f>COUNTIFS(Data!$G:$G,$A49,Data!$C:$C,AN$1)</f>
        <v>0</v>
      </c>
      <c r="AO49" s="5">
        <f>COUNTIFS(Data!$G:$G,$A49,Data!$C:$C,AO$1)</f>
        <v>0</v>
      </c>
      <c r="AP49" s="5">
        <f>COUNTIFS(Data!$G:$G,$A49,Data!$C:$C,AP$1)</f>
        <v>0</v>
      </c>
      <c r="AQ49" s="5">
        <f>COUNTIFS(Data!$G:$G,$A49,Data!$C:$C,AQ$1)</f>
        <v>0</v>
      </c>
      <c r="AR49" s="5">
        <f>COUNTIFS(Data!$G:$G,$A49,Data!$C:$C,AR$1)</f>
        <v>0</v>
      </c>
      <c r="AS49" s="5">
        <f>COUNTIFS(Data!$G:$G,$A49,Data!$C:$C,AS$1)</f>
        <v>0</v>
      </c>
      <c r="AT49" s="5">
        <f>COUNTIFS(Data!$G:$G,$A49,Data!$C:$C,AT$1)</f>
        <v>0</v>
      </c>
      <c r="AU49" s="5">
        <f>COUNTIFS(Data!$G:$G,$A49,Data!$C:$C,AU$1)</f>
        <v>0</v>
      </c>
      <c r="AV49" s="5">
        <f t="shared" si="1"/>
        <v>0</v>
      </c>
    </row>
    <row r="50">
      <c r="A50" s="5" t="str">
        <f>Countries!A49</f>
        <v>JPN</v>
      </c>
      <c r="B50" s="5">
        <f>COUNTIFS(Data!$G:$G,$A50,Data!$C:$C,B$1)</f>
        <v>0</v>
      </c>
      <c r="C50" s="5">
        <f>COUNTIFS(Data!$G:$G,$A50,Data!$C:$C,C$1)</f>
        <v>0</v>
      </c>
      <c r="D50" s="5">
        <f>COUNTIFS(Data!$G:$G,$A50,Data!$C:$C,D$1)</f>
        <v>2</v>
      </c>
      <c r="E50" s="5">
        <f>COUNTIFS(Data!$G:$G,$A50,Data!$C:$C,E$1)</f>
        <v>0</v>
      </c>
      <c r="F50" s="5">
        <f>COUNTIFS(Data!$G:$G,$A50,Data!$C:$C,F$1)</f>
        <v>0</v>
      </c>
      <c r="G50" s="5">
        <f>COUNTIFS(Data!$G:$G,$A50,Data!$C:$C,G$1)</f>
        <v>0</v>
      </c>
      <c r="H50" s="5">
        <f>COUNTIFS(Data!$G:$G,$A50,Data!$C:$C,H$1)</f>
        <v>2</v>
      </c>
      <c r="I50" s="5">
        <f>COUNTIFS(Data!$G:$G,$A50,Data!$C:$C,I$1)</f>
        <v>0</v>
      </c>
      <c r="J50" s="5">
        <f>COUNTIFS(Data!$G:$G,$A50,Data!$C:$C,J$1)</f>
        <v>0</v>
      </c>
      <c r="K50" s="5">
        <f>COUNTIFS(Data!$G:$G,$A50,Data!$C:$C,K$1)</f>
        <v>1</v>
      </c>
      <c r="L50" s="5">
        <f>COUNTIFS(Data!$G:$G,$A50,Data!$C:$C,L$1)</f>
        <v>0</v>
      </c>
      <c r="M50" s="5">
        <f>COUNTIFS(Data!$G:$G,$A50,Data!$C:$C,M$1)</f>
        <v>0</v>
      </c>
      <c r="N50" s="5">
        <f>COUNTIFS(Data!$G:$G,$A50,Data!$C:$C,N$1)</f>
        <v>0</v>
      </c>
      <c r="O50" s="5">
        <f>COUNTIFS(Data!$G:$G,$A50,Data!$C:$C,O$1)</f>
        <v>0</v>
      </c>
      <c r="P50" s="5">
        <f>COUNTIFS(Data!$G:$G,$A50,Data!$C:$C,P$1)</f>
        <v>0</v>
      </c>
      <c r="Q50" s="5">
        <f>COUNTIFS(Data!$G:$G,$A50,Data!$C:$C,Q$1)</f>
        <v>0</v>
      </c>
      <c r="R50" s="5">
        <f>COUNTIFS(Data!$G:$G,$A50,Data!$C:$C,R$1)</f>
        <v>0</v>
      </c>
      <c r="S50" s="5">
        <f>COUNTIFS(Data!$G:$G,$A50,Data!$C:$C,S$1)</f>
        <v>0</v>
      </c>
      <c r="T50" s="5">
        <f>COUNTIFS(Data!$G:$G,$A50,Data!$C:$C,T$1)</f>
        <v>0</v>
      </c>
      <c r="U50" s="5">
        <f>COUNTIFS(Data!$G:$G,$A50,Data!$C:$C,U$1)</f>
        <v>1</v>
      </c>
      <c r="V50" s="5">
        <f>COUNTIFS(Data!$G:$G,$A50,Data!$C:$C,V$1)</f>
        <v>0</v>
      </c>
      <c r="W50" s="5">
        <f>COUNTIFS(Data!$G:$G,$A50,Data!$C:$C,W$1)</f>
        <v>0</v>
      </c>
      <c r="X50" s="5">
        <f>COUNTIFS(Data!$G:$G,$A50,Data!$C:$C,X$1)</f>
        <v>0</v>
      </c>
      <c r="Y50" s="5">
        <f>COUNTIFS(Data!$G:$G,$A50,Data!$C:$C,Y$1)</f>
        <v>0</v>
      </c>
      <c r="Z50" s="5">
        <f>COUNTIFS(Data!$G:$G,$A50,Data!$C:$C,Z$1)</f>
        <v>9</v>
      </c>
      <c r="AA50" s="5">
        <f>COUNTIFS(Data!$G:$G,$A50,Data!$C:$C,AA$1)</f>
        <v>1</v>
      </c>
      <c r="AB50" s="5">
        <f>COUNTIFS(Data!$G:$G,$A50,Data!$C:$C,AB$1)</f>
        <v>0</v>
      </c>
      <c r="AC50" s="5">
        <f>COUNTIFS(Data!$G:$G,$A50,Data!$C:$C,AC$1)</f>
        <v>0</v>
      </c>
      <c r="AD50" s="5">
        <f>COUNTIFS(Data!$G:$G,$A50,Data!$C:$C,AD$1)</f>
        <v>0</v>
      </c>
      <c r="AE50" s="5">
        <f>COUNTIFS(Data!$G:$G,$A50,Data!$C:$C,AE$1)</f>
        <v>0</v>
      </c>
      <c r="AF50" s="5">
        <f>COUNTIFS(Data!$G:$G,$A50,Data!$C:$C,AF$1)</f>
        <v>0</v>
      </c>
      <c r="AG50" s="5">
        <f>COUNTIFS(Data!$G:$G,$A50,Data!$C:$C,AG$1)</f>
        <v>0</v>
      </c>
      <c r="AH50" s="5">
        <f>COUNTIFS(Data!$G:$G,$A50,Data!$C:$C,AH$1)</f>
        <v>0</v>
      </c>
      <c r="AI50" s="5">
        <f>COUNTIFS(Data!$G:$G,$A50,Data!$C:$C,AI$1)</f>
        <v>3</v>
      </c>
      <c r="AJ50" s="5">
        <f>COUNTIFS(Data!$G:$G,$A50,Data!$C:$C,AJ$1)</f>
        <v>0</v>
      </c>
      <c r="AK50" s="5">
        <f>COUNTIFS(Data!$G:$G,$A50,Data!$C:$C,AK$1)</f>
        <v>0</v>
      </c>
      <c r="AL50" s="5">
        <f>COUNTIFS(Data!$G:$G,$A50,Data!$C:$C,AL$1)</f>
        <v>2</v>
      </c>
      <c r="AM50" s="5">
        <f>COUNTIFS(Data!$G:$G,$A50,Data!$C:$C,AM$1)</f>
        <v>1</v>
      </c>
      <c r="AN50" s="5">
        <f>COUNTIFS(Data!$G:$G,$A50,Data!$C:$C,AN$1)</f>
        <v>0</v>
      </c>
      <c r="AO50" s="5">
        <f>COUNTIFS(Data!$G:$G,$A50,Data!$C:$C,AO$1)</f>
        <v>0</v>
      </c>
      <c r="AP50" s="5">
        <f>COUNTIFS(Data!$G:$G,$A50,Data!$C:$C,AP$1)</f>
        <v>0</v>
      </c>
      <c r="AQ50" s="5">
        <f>COUNTIFS(Data!$G:$G,$A50,Data!$C:$C,AQ$1)</f>
        <v>0</v>
      </c>
      <c r="AR50" s="5">
        <f>COUNTIFS(Data!$G:$G,$A50,Data!$C:$C,AR$1)</f>
        <v>0</v>
      </c>
      <c r="AS50" s="5">
        <f>COUNTIFS(Data!$G:$G,$A50,Data!$C:$C,AS$1)</f>
        <v>0</v>
      </c>
      <c r="AT50" s="5">
        <f>COUNTIFS(Data!$G:$G,$A50,Data!$C:$C,AT$1)</f>
        <v>0</v>
      </c>
      <c r="AU50" s="5">
        <f>COUNTIFS(Data!$G:$G,$A50,Data!$C:$C,AU$1)</f>
        <v>5</v>
      </c>
      <c r="AV50" s="5">
        <f t="shared" si="1"/>
        <v>27</v>
      </c>
    </row>
    <row r="51">
      <c r="A51" s="5" t="str">
        <f>Countries!A50</f>
        <v>KAZ</v>
      </c>
      <c r="B51" s="5">
        <f>COUNTIFS(Data!$G:$G,$A51,Data!$C:$C,B$1)</f>
        <v>0</v>
      </c>
      <c r="C51" s="5">
        <f>COUNTIFS(Data!$G:$G,$A51,Data!$C:$C,C$1)</f>
        <v>0</v>
      </c>
      <c r="D51" s="5">
        <f>COUNTIFS(Data!$G:$G,$A51,Data!$C:$C,D$1)</f>
        <v>0</v>
      </c>
      <c r="E51" s="5">
        <f>COUNTIFS(Data!$G:$G,$A51,Data!$C:$C,E$1)</f>
        <v>0</v>
      </c>
      <c r="F51" s="5">
        <f>COUNTIFS(Data!$G:$G,$A51,Data!$C:$C,F$1)</f>
        <v>0</v>
      </c>
      <c r="G51" s="5">
        <f>COUNTIFS(Data!$G:$G,$A51,Data!$C:$C,G$1)</f>
        <v>0</v>
      </c>
      <c r="H51" s="5">
        <f>COUNTIFS(Data!$G:$G,$A51,Data!$C:$C,H$1)</f>
        <v>0</v>
      </c>
      <c r="I51" s="5">
        <f>COUNTIFS(Data!$G:$G,$A51,Data!$C:$C,I$1)</f>
        <v>0</v>
      </c>
      <c r="J51" s="5">
        <f>COUNTIFS(Data!$G:$G,$A51,Data!$C:$C,J$1)</f>
        <v>0</v>
      </c>
      <c r="K51" s="5">
        <f>COUNTIFS(Data!$G:$G,$A51,Data!$C:$C,K$1)</f>
        <v>0</v>
      </c>
      <c r="L51" s="5">
        <f>COUNTIFS(Data!$G:$G,$A51,Data!$C:$C,L$1)</f>
        <v>0</v>
      </c>
      <c r="M51" s="5">
        <f>COUNTIFS(Data!$G:$G,$A51,Data!$C:$C,M$1)</f>
        <v>0</v>
      </c>
      <c r="N51" s="5">
        <f>COUNTIFS(Data!$G:$G,$A51,Data!$C:$C,N$1)</f>
        <v>0</v>
      </c>
      <c r="O51" s="5">
        <f>COUNTIFS(Data!$G:$G,$A51,Data!$C:$C,O$1)</f>
        <v>0</v>
      </c>
      <c r="P51" s="5">
        <f>COUNTIFS(Data!$G:$G,$A51,Data!$C:$C,P$1)</f>
        <v>0</v>
      </c>
      <c r="Q51" s="5">
        <f>COUNTIFS(Data!$G:$G,$A51,Data!$C:$C,Q$1)</f>
        <v>0</v>
      </c>
      <c r="R51" s="5">
        <f>COUNTIFS(Data!$G:$G,$A51,Data!$C:$C,R$1)</f>
        <v>0</v>
      </c>
      <c r="S51" s="5">
        <f>COUNTIFS(Data!$G:$G,$A51,Data!$C:$C,S$1)</f>
        <v>0</v>
      </c>
      <c r="T51" s="5">
        <f>COUNTIFS(Data!$G:$G,$A51,Data!$C:$C,T$1)</f>
        <v>0</v>
      </c>
      <c r="U51" s="5">
        <f>COUNTIFS(Data!$G:$G,$A51,Data!$C:$C,U$1)</f>
        <v>0</v>
      </c>
      <c r="V51" s="5">
        <f>COUNTIFS(Data!$G:$G,$A51,Data!$C:$C,V$1)</f>
        <v>0</v>
      </c>
      <c r="W51" s="5">
        <f>COUNTIFS(Data!$G:$G,$A51,Data!$C:$C,W$1)</f>
        <v>0</v>
      </c>
      <c r="X51" s="5">
        <f>COUNTIFS(Data!$G:$G,$A51,Data!$C:$C,X$1)</f>
        <v>0</v>
      </c>
      <c r="Y51" s="5">
        <f>COUNTIFS(Data!$G:$G,$A51,Data!$C:$C,Y$1)</f>
        <v>0</v>
      </c>
      <c r="Z51" s="5">
        <f>COUNTIFS(Data!$G:$G,$A51,Data!$C:$C,Z$1)</f>
        <v>0</v>
      </c>
      <c r="AA51" s="5">
        <f>COUNTIFS(Data!$G:$G,$A51,Data!$C:$C,AA$1)</f>
        <v>0</v>
      </c>
      <c r="AB51" s="5">
        <f>COUNTIFS(Data!$G:$G,$A51,Data!$C:$C,AB$1)</f>
        <v>0</v>
      </c>
      <c r="AC51" s="5">
        <f>COUNTIFS(Data!$G:$G,$A51,Data!$C:$C,AC$1)</f>
        <v>0</v>
      </c>
      <c r="AD51" s="5">
        <f>COUNTIFS(Data!$G:$G,$A51,Data!$C:$C,AD$1)</f>
        <v>0</v>
      </c>
      <c r="AE51" s="5">
        <f>COUNTIFS(Data!$G:$G,$A51,Data!$C:$C,AE$1)</f>
        <v>0</v>
      </c>
      <c r="AF51" s="5">
        <f>COUNTIFS(Data!$G:$G,$A51,Data!$C:$C,AF$1)</f>
        <v>0</v>
      </c>
      <c r="AG51" s="5">
        <f>COUNTIFS(Data!$G:$G,$A51,Data!$C:$C,AG$1)</f>
        <v>0</v>
      </c>
      <c r="AH51" s="5">
        <f>COUNTIFS(Data!$G:$G,$A51,Data!$C:$C,AH$1)</f>
        <v>0</v>
      </c>
      <c r="AI51" s="5">
        <f>COUNTIFS(Data!$G:$G,$A51,Data!$C:$C,AI$1)</f>
        <v>0</v>
      </c>
      <c r="AJ51" s="5">
        <f>COUNTIFS(Data!$G:$G,$A51,Data!$C:$C,AJ$1)</f>
        <v>0</v>
      </c>
      <c r="AK51" s="5">
        <f>COUNTIFS(Data!$G:$G,$A51,Data!$C:$C,AK$1)</f>
        <v>0</v>
      </c>
      <c r="AL51" s="5">
        <f>COUNTIFS(Data!$G:$G,$A51,Data!$C:$C,AL$1)</f>
        <v>0</v>
      </c>
      <c r="AM51" s="5">
        <f>COUNTIFS(Data!$G:$G,$A51,Data!$C:$C,AM$1)</f>
        <v>0</v>
      </c>
      <c r="AN51" s="5">
        <f>COUNTIFS(Data!$G:$G,$A51,Data!$C:$C,AN$1)</f>
        <v>0</v>
      </c>
      <c r="AO51" s="5">
        <f>COUNTIFS(Data!$G:$G,$A51,Data!$C:$C,AO$1)</f>
        <v>0</v>
      </c>
      <c r="AP51" s="5">
        <f>COUNTIFS(Data!$G:$G,$A51,Data!$C:$C,AP$1)</f>
        <v>0</v>
      </c>
      <c r="AQ51" s="5">
        <f>COUNTIFS(Data!$G:$G,$A51,Data!$C:$C,AQ$1)</f>
        <v>0</v>
      </c>
      <c r="AR51" s="5">
        <f>COUNTIFS(Data!$G:$G,$A51,Data!$C:$C,AR$1)</f>
        <v>0</v>
      </c>
      <c r="AS51" s="5">
        <f>COUNTIFS(Data!$G:$G,$A51,Data!$C:$C,AS$1)</f>
        <v>0</v>
      </c>
      <c r="AT51" s="5">
        <f>COUNTIFS(Data!$G:$G,$A51,Data!$C:$C,AT$1)</f>
        <v>0</v>
      </c>
      <c r="AU51" s="5">
        <f>COUNTIFS(Data!$G:$G,$A51,Data!$C:$C,AU$1)</f>
        <v>0</v>
      </c>
      <c r="AV51" s="5">
        <f t="shared" si="1"/>
        <v>0</v>
      </c>
    </row>
    <row r="52">
      <c r="A52" s="5" t="str">
        <f>Countries!A51</f>
        <v>KEN</v>
      </c>
      <c r="B52" s="5">
        <f>COUNTIFS(Data!$G:$G,$A52,Data!$C:$C,B$1)</f>
        <v>0</v>
      </c>
      <c r="C52" s="5">
        <f>COUNTIFS(Data!$G:$G,$A52,Data!$C:$C,C$1)</f>
        <v>0</v>
      </c>
      <c r="D52" s="5">
        <f>COUNTIFS(Data!$G:$G,$A52,Data!$C:$C,D$1)</f>
        <v>0</v>
      </c>
      <c r="E52" s="5">
        <f>COUNTIFS(Data!$G:$G,$A52,Data!$C:$C,E$1)</f>
        <v>0</v>
      </c>
      <c r="F52" s="5">
        <f>COUNTIFS(Data!$G:$G,$A52,Data!$C:$C,F$1)</f>
        <v>4</v>
      </c>
      <c r="G52" s="5">
        <f>COUNTIFS(Data!$G:$G,$A52,Data!$C:$C,G$1)</f>
        <v>0</v>
      </c>
      <c r="H52" s="5">
        <f>COUNTIFS(Data!$G:$G,$A52,Data!$C:$C,H$1)</f>
        <v>0</v>
      </c>
      <c r="I52" s="5">
        <f>COUNTIFS(Data!$G:$G,$A52,Data!$C:$C,I$1)</f>
        <v>0</v>
      </c>
      <c r="J52" s="5">
        <f>COUNTIFS(Data!$G:$G,$A52,Data!$C:$C,J$1)</f>
        <v>0</v>
      </c>
      <c r="K52" s="5">
        <f>COUNTIFS(Data!$G:$G,$A52,Data!$C:$C,K$1)</f>
        <v>0</v>
      </c>
      <c r="L52" s="5">
        <f>COUNTIFS(Data!$G:$G,$A52,Data!$C:$C,L$1)</f>
        <v>0</v>
      </c>
      <c r="M52" s="5">
        <f>COUNTIFS(Data!$G:$G,$A52,Data!$C:$C,M$1)</f>
        <v>0</v>
      </c>
      <c r="N52" s="5">
        <f>COUNTIFS(Data!$G:$G,$A52,Data!$C:$C,N$1)</f>
        <v>0</v>
      </c>
      <c r="O52" s="5">
        <f>COUNTIFS(Data!$G:$G,$A52,Data!$C:$C,O$1)</f>
        <v>0</v>
      </c>
      <c r="P52" s="5">
        <f>COUNTIFS(Data!$G:$G,$A52,Data!$C:$C,P$1)</f>
        <v>0</v>
      </c>
      <c r="Q52" s="5">
        <f>COUNTIFS(Data!$G:$G,$A52,Data!$C:$C,Q$1)</f>
        <v>0</v>
      </c>
      <c r="R52" s="5">
        <f>COUNTIFS(Data!$G:$G,$A52,Data!$C:$C,R$1)</f>
        <v>0</v>
      </c>
      <c r="S52" s="5">
        <f>COUNTIFS(Data!$G:$G,$A52,Data!$C:$C,S$1)</f>
        <v>0</v>
      </c>
      <c r="T52" s="5">
        <f>COUNTIFS(Data!$G:$G,$A52,Data!$C:$C,T$1)</f>
        <v>0</v>
      </c>
      <c r="U52" s="5">
        <f>COUNTIFS(Data!$G:$G,$A52,Data!$C:$C,U$1)</f>
        <v>0</v>
      </c>
      <c r="V52" s="5">
        <f>COUNTIFS(Data!$G:$G,$A52,Data!$C:$C,V$1)</f>
        <v>0</v>
      </c>
      <c r="W52" s="5">
        <f>COUNTIFS(Data!$G:$G,$A52,Data!$C:$C,W$1)</f>
        <v>0</v>
      </c>
      <c r="X52" s="5">
        <f>COUNTIFS(Data!$G:$G,$A52,Data!$C:$C,X$1)</f>
        <v>0</v>
      </c>
      <c r="Y52" s="5">
        <f>COUNTIFS(Data!$G:$G,$A52,Data!$C:$C,Y$1)</f>
        <v>0</v>
      </c>
      <c r="Z52" s="5">
        <f>COUNTIFS(Data!$G:$G,$A52,Data!$C:$C,Z$1)</f>
        <v>0</v>
      </c>
      <c r="AA52" s="5">
        <f>COUNTIFS(Data!$G:$G,$A52,Data!$C:$C,AA$1)</f>
        <v>0</v>
      </c>
      <c r="AB52" s="5">
        <f>COUNTIFS(Data!$G:$G,$A52,Data!$C:$C,AB$1)</f>
        <v>0</v>
      </c>
      <c r="AC52" s="5">
        <f>COUNTIFS(Data!$G:$G,$A52,Data!$C:$C,AC$1)</f>
        <v>0</v>
      </c>
      <c r="AD52" s="5">
        <f>COUNTIFS(Data!$G:$G,$A52,Data!$C:$C,AD$1)</f>
        <v>0</v>
      </c>
      <c r="AE52" s="5">
        <f>COUNTIFS(Data!$G:$G,$A52,Data!$C:$C,AE$1)</f>
        <v>0</v>
      </c>
      <c r="AF52" s="5">
        <f>COUNTIFS(Data!$G:$G,$A52,Data!$C:$C,AF$1)</f>
        <v>0</v>
      </c>
      <c r="AG52" s="5">
        <f>COUNTIFS(Data!$G:$G,$A52,Data!$C:$C,AG$1)</f>
        <v>0</v>
      </c>
      <c r="AH52" s="5">
        <f>COUNTIFS(Data!$G:$G,$A52,Data!$C:$C,AH$1)</f>
        <v>0</v>
      </c>
      <c r="AI52" s="5">
        <f>COUNTIFS(Data!$G:$G,$A52,Data!$C:$C,AI$1)</f>
        <v>0</v>
      </c>
      <c r="AJ52" s="5">
        <f>COUNTIFS(Data!$G:$G,$A52,Data!$C:$C,AJ$1)</f>
        <v>0</v>
      </c>
      <c r="AK52" s="5">
        <f>COUNTIFS(Data!$G:$G,$A52,Data!$C:$C,AK$1)</f>
        <v>0</v>
      </c>
      <c r="AL52" s="5">
        <f>COUNTIFS(Data!$G:$G,$A52,Data!$C:$C,AL$1)</f>
        <v>0</v>
      </c>
      <c r="AM52" s="5">
        <f>COUNTIFS(Data!$G:$G,$A52,Data!$C:$C,AM$1)</f>
        <v>0</v>
      </c>
      <c r="AN52" s="5">
        <f>COUNTIFS(Data!$G:$G,$A52,Data!$C:$C,AN$1)</f>
        <v>0</v>
      </c>
      <c r="AO52" s="5">
        <f>COUNTIFS(Data!$G:$G,$A52,Data!$C:$C,AO$1)</f>
        <v>0</v>
      </c>
      <c r="AP52" s="5">
        <f>COUNTIFS(Data!$G:$G,$A52,Data!$C:$C,AP$1)</f>
        <v>0</v>
      </c>
      <c r="AQ52" s="5">
        <f>COUNTIFS(Data!$G:$G,$A52,Data!$C:$C,AQ$1)</f>
        <v>0</v>
      </c>
      <c r="AR52" s="5">
        <f>COUNTIFS(Data!$G:$G,$A52,Data!$C:$C,AR$1)</f>
        <v>0</v>
      </c>
      <c r="AS52" s="5">
        <f>COUNTIFS(Data!$G:$G,$A52,Data!$C:$C,AS$1)</f>
        <v>0</v>
      </c>
      <c r="AT52" s="5">
        <f>COUNTIFS(Data!$G:$G,$A52,Data!$C:$C,AT$1)</f>
        <v>0</v>
      </c>
      <c r="AU52" s="5">
        <f>COUNTIFS(Data!$G:$G,$A52,Data!$C:$C,AU$1)</f>
        <v>0</v>
      </c>
      <c r="AV52" s="5">
        <f t="shared" si="1"/>
        <v>4</v>
      </c>
    </row>
    <row r="53">
      <c r="A53" s="5" t="str">
        <f>Countries!A52</f>
        <v>KGZ</v>
      </c>
      <c r="B53" s="5">
        <f>COUNTIFS(Data!$G:$G,$A53,Data!$C:$C,B$1)</f>
        <v>0</v>
      </c>
      <c r="C53" s="5">
        <f>COUNTIFS(Data!$G:$G,$A53,Data!$C:$C,C$1)</f>
        <v>0</v>
      </c>
      <c r="D53" s="5">
        <f>COUNTIFS(Data!$G:$G,$A53,Data!$C:$C,D$1)</f>
        <v>0</v>
      </c>
      <c r="E53" s="5">
        <f>COUNTIFS(Data!$G:$G,$A53,Data!$C:$C,E$1)</f>
        <v>0</v>
      </c>
      <c r="F53" s="5">
        <f>COUNTIFS(Data!$G:$G,$A53,Data!$C:$C,F$1)</f>
        <v>0</v>
      </c>
      <c r="G53" s="5">
        <f>COUNTIFS(Data!$G:$G,$A53,Data!$C:$C,G$1)</f>
        <v>0</v>
      </c>
      <c r="H53" s="5">
        <f>COUNTIFS(Data!$G:$G,$A53,Data!$C:$C,H$1)</f>
        <v>0</v>
      </c>
      <c r="I53" s="5">
        <f>COUNTIFS(Data!$G:$G,$A53,Data!$C:$C,I$1)</f>
        <v>0</v>
      </c>
      <c r="J53" s="5">
        <f>COUNTIFS(Data!$G:$G,$A53,Data!$C:$C,J$1)</f>
        <v>0</v>
      </c>
      <c r="K53" s="5">
        <f>COUNTIFS(Data!$G:$G,$A53,Data!$C:$C,K$1)</f>
        <v>0</v>
      </c>
      <c r="L53" s="5">
        <f>COUNTIFS(Data!$G:$G,$A53,Data!$C:$C,L$1)</f>
        <v>0</v>
      </c>
      <c r="M53" s="5">
        <f>COUNTIFS(Data!$G:$G,$A53,Data!$C:$C,M$1)</f>
        <v>0</v>
      </c>
      <c r="N53" s="5">
        <f>COUNTIFS(Data!$G:$G,$A53,Data!$C:$C,N$1)</f>
        <v>0</v>
      </c>
      <c r="O53" s="5">
        <f>COUNTIFS(Data!$G:$G,$A53,Data!$C:$C,O$1)</f>
        <v>0</v>
      </c>
      <c r="P53" s="5">
        <f>COUNTIFS(Data!$G:$G,$A53,Data!$C:$C,P$1)</f>
        <v>0</v>
      </c>
      <c r="Q53" s="5">
        <f>COUNTIFS(Data!$G:$G,$A53,Data!$C:$C,Q$1)</f>
        <v>0</v>
      </c>
      <c r="R53" s="5">
        <f>COUNTIFS(Data!$G:$G,$A53,Data!$C:$C,R$1)</f>
        <v>0</v>
      </c>
      <c r="S53" s="5">
        <f>COUNTIFS(Data!$G:$G,$A53,Data!$C:$C,S$1)</f>
        <v>0</v>
      </c>
      <c r="T53" s="5">
        <f>COUNTIFS(Data!$G:$G,$A53,Data!$C:$C,T$1)</f>
        <v>0</v>
      </c>
      <c r="U53" s="5">
        <f>COUNTIFS(Data!$G:$G,$A53,Data!$C:$C,U$1)</f>
        <v>0</v>
      </c>
      <c r="V53" s="5">
        <f>COUNTIFS(Data!$G:$G,$A53,Data!$C:$C,V$1)</f>
        <v>0</v>
      </c>
      <c r="W53" s="5">
        <f>COUNTIFS(Data!$G:$G,$A53,Data!$C:$C,W$1)</f>
        <v>0</v>
      </c>
      <c r="X53" s="5">
        <f>COUNTIFS(Data!$G:$G,$A53,Data!$C:$C,X$1)</f>
        <v>0</v>
      </c>
      <c r="Y53" s="5">
        <f>COUNTIFS(Data!$G:$G,$A53,Data!$C:$C,Y$1)</f>
        <v>0</v>
      </c>
      <c r="Z53" s="5">
        <f>COUNTIFS(Data!$G:$G,$A53,Data!$C:$C,Z$1)</f>
        <v>0</v>
      </c>
      <c r="AA53" s="5">
        <f>COUNTIFS(Data!$G:$G,$A53,Data!$C:$C,AA$1)</f>
        <v>0</v>
      </c>
      <c r="AB53" s="5">
        <f>COUNTIFS(Data!$G:$G,$A53,Data!$C:$C,AB$1)</f>
        <v>0</v>
      </c>
      <c r="AC53" s="5">
        <f>COUNTIFS(Data!$G:$G,$A53,Data!$C:$C,AC$1)</f>
        <v>0</v>
      </c>
      <c r="AD53" s="5">
        <f>COUNTIFS(Data!$G:$G,$A53,Data!$C:$C,AD$1)</f>
        <v>0</v>
      </c>
      <c r="AE53" s="5">
        <f>COUNTIFS(Data!$G:$G,$A53,Data!$C:$C,AE$1)</f>
        <v>0</v>
      </c>
      <c r="AF53" s="5">
        <f>COUNTIFS(Data!$G:$G,$A53,Data!$C:$C,AF$1)</f>
        <v>0</v>
      </c>
      <c r="AG53" s="5">
        <f>COUNTIFS(Data!$G:$G,$A53,Data!$C:$C,AG$1)</f>
        <v>0</v>
      </c>
      <c r="AH53" s="5">
        <f>COUNTIFS(Data!$G:$G,$A53,Data!$C:$C,AH$1)</f>
        <v>0</v>
      </c>
      <c r="AI53" s="5">
        <f>COUNTIFS(Data!$G:$G,$A53,Data!$C:$C,AI$1)</f>
        <v>0</v>
      </c>
      <c r="AJ53" s="5">
        <f>COUNTIFS(Data!$G:$G,$A53,Data!$C:$C,AJ$1)</f>
        <v>0</v>
      </c>
      <c r="AK53" s="5">
        <f>COUNTIFS(Data!$G:$G,$A53,Data!$C:$C,AK$1)</f>
        <v>0</v>
      </c>
      <c r="AL53" s="5">
        <f>COUNTIFS(Data!$G:$G,$A53,Data!$C:$C,AL$1)</f>
        <v>0</v>
      </c>
      <c r="AM53" s="5">
        <f>COUNTIFS(Data!$G:$G,$A53,Data!$C:$C,AM$1)</f>
        <v>0</v>
      </c>
      <c r="AN53" s="5">
        <f>COUNTIFS(Data!$G:$G,$A53,Data!$C:$C,AN$1)</f>
        <v>0</v>
      </c>
      <c r="AO53" s="5">
        <f>COUNTIFS(Data!$G:$G,$A53,Data!$C:$C,AO$1)</f>
        <v>0</v>
      </c>
      <c r="AP53" s="5">
        <f>COUNTIFS(Data!$G:$G,$A53,Data!$C:$C,AP$1)</f>
        <v>0</v>
      </c>
      <c r="AQ53" s="5">
        <f>COUNTIFS(Data!$G:$G,$A53,Data!$C:$C,AQ$1)</f>
        <v>0</v>
      </c>
      <c r="AR53" s="5">
        <f>COUNTIFS(Data!$G:$G,$A53,Data!$C:$C,AR$1)</f>
        <v>0</v>
      </c>
      <c r="AS53" s="5">
        <f>COUNTIFS(Data!$G:$G,$A53,Data!$C:$C,AS$1)</f>
        <v>0</v>
      </c>
      <c r="AT53" s="5">
        <f>COUNTIFS(Data!$G:$G,$A53,Data!$C:$C,AT$1)</f>
        <v>0</v>
      </c>
      <c r="AU53" s="5">
        <f>COUNTIFS(Data!$G:$G,$A53,Data!$C:$C,AU$1)</f>
        <v>0</v>
      </c>
      <c r="AV53" s="5">
        <f t="shared" si="1"/>
        <v>0</v>
      </c>
    </row>
    <row r="54">
      <c r="A54" s="5" t="str">
        <f>Countries!A53</f>
        <v>KOR</v>
      </c>
      <c r="B54" s="5">
        <f>COUNTIFS(Data!$G:$G,$A54,Data!$C:$C,B$1)</f>
        <v>0</v>
      </c>
      <c r="C54" s="5">
        <f>COUNTIFS(Data!$G:$G,$A54,Data!$C:$C,C$1)</f>
        <v>4</v>
      </c>
      <c r="D54" s="5">
        <f>COUNTIFS(Data!$G:$G,$A54,Data!$C:$C,D$1)</f>
        <v>1</v>
      </c>
      <c r="E54" s="5">
        <f>COUNTIFS(Data!$G:$G,$A54,Data!$C:$C,E$1)</f>
        <v>0</v>
      </c>
      <c r="F54" s="5">
        <f>COUNTIFS(Data!$G:$G,$A54,Data!$C:$C,F$1)</f>
        <v>0</v>
      </c>
      <c r="G54" s="5">
        <f>COUNTIFS(Data!$G:$G,$A54,Data!$C:$C,G$1)</f>
        <v>0</v>
      </c>
      <c r="H54" s="5">
        <f>COUNTIFS(Data!$G:$G,$A54,Data!$C:$C,H$1)</f>
        <v>0</v>
      </c>
      <c r="I54" s="5">
        <f>COUNTIFS(Data!$G:$G,$A54,Data!$C:$C,I$1)</f>
        <v>0</v>
      </c>
      <c r="J54" s="5">
        <f>COUNTIFS(Data!$G:$G,$A54,Data!$C:$C,J$1)</f>
        <v>0</v>
      </c>
      <c r="K54" s="5">
        <f>COUNTIFS(Data!$G:$G,$A54,Data!$C:$C,K$1)</f>
        <v>0</v>
      </c>
      <c r="L54" s="5">
        <f>COUNTIFS(Data!$G:$G,$A54,Data!$C:$C,L$1)</f>
        <v>0</v>
      </c>
      <c r="M54" s="5">
        <f>COUNTIFS(Data!$G:$G,$A54,Data!$C:$C,M$1)</f>
        <v>0</v>
      </c>
      <c r="N54" s="5">
        <f>COUNTIFS(Data!$G:$G,$A54,Data!$C:$C,N$1)</f>
        <v>0</v>
      </c>
      <c r="O54" s="5">
        <f>COUNTIFS(Data!$G:$G,$A54,Data!$C:$C,O$1)</f>
        <v>0</v>
      </c>
      <c r="P54" s="5">
        <f>COUNTIFS(Data!$G:$G,$A54,Data!$C:$C,P$1)</f>
        <v>0</v>
      </c>
      <c r="Q54" s="5">
        <f>COUNTIFS(Data!$G:$G,$A54,Data!$C:$C,Q$1)</f>
        <v>0</v>
      </c>
      <c r="R54" s="5">
        <f>COUNTIFS(Data!$G:$G,$A54,Data!$C:$C,R$1)</f>
        <v>0</v>
      </c>
      <c r="S54" s="5">
        <f>COUNTIFS(Data!$G:$G,$A54,Data!$C:$C,S$1)</f>
        <v>0</v>
      </c>
      <c r="T54" s="5">
        <f>COUNTIFS(Data!$G:$G,$A54,Data!$C:$C,T$1)</f>
        <v>0</v>
      </c>
      <c r="U54" s="5">
        <f>COUNTIFS(Data!$G:$G,$A54,Data!$C:$C,U$1)</f>
        <v>1</v>
      </c>
      <c r="V54" s="5">
        <f>COUNTIFS(Data!$G:$G,$A54,Data!$C:$C,V$1)</f>
        <v>0</v>
      </c>
      <c r="W54" s="5">
        <f>COUNTIFS(Data!$G:$G,$A54,Data!$C:$C,W$1)</f>
        <v>0</v>
      </c>
      <c r="X54" s="5">
        <f>COUNTIFS(Data!$G:$G,$A54,Data!$C:$C,X$1)</f>
        <v>0</v>
      </c>
      <c r="Y54" s="5">
        <f>COUNTIFS(Data!$G:$G,$A54,Data!$C:$C,Y$1)</f>
        <v>0</v>
      </c>
      <c r="Z54" s="5">
        <f>COUNTIFS(Data!$G:$G,$A54,Data!$C:$C,Z$1)</f>
        <v>0</v>
      </c>
      <c r="AA54" s="5">
        <f>COUNTIFS(Data!$G:$G,$A54,Data!$C:$C,AA$1)</f>
        <v>0</v>
      </c>
      <c r="AB54" s="5">
        <f>COUNTIFS(Data!$G:$G,$A54,Data!$C:$C,AB$1)</f>
        <v>0</v>
      </c>
      <c r="AC54" s="5">
        <f>COUNTIFS(Data!$G:$G,$A54,Data!$C:$C,AC$1)</f>
        <v>0</v>
      </c>
      <c r="AD54" s="5">
        <f>COUNTIFS(Data!$G:$G,$A54,Data!$C:$C,AD$1)</f>
        <v>0</v>
      </c>
      <c r="AE54" s="5">
        <f>COUNTIFS(Data!$G:$G,$A54,Data!$C:$C,AE$1)</f>
        <v>0</v>
      </c>
      <c r="AF54" s="5">
        <f>COUNTIFS(Data!$G:$G,$A54,Data!$C:$C,AF$1)</f>
        <v>0</v>
      </c>
      <c r="AG54" s="5">
        <f>COUNTIFS(Data!$G:$G,$A54,Data!$C:$C,AG$1)</f>
        <v>0</v>
      </c>
      <c r="AH54" s="5">
        <f>COUNTIFS(Data!$G:$G,$A54,Data!$C:$C,AH$1)</f>
        <v>0</v>
      </c>
      <c r="AI54" s="5">
        <f>COUNTIFS(Data!$G:$G,$A54,Data!$C:$C,AI$1)</f>
        <v>0</v>
      </c>
      <c r="AJ54" s="5">
        <f>COUNTIFS(Data!$G:$G,$A54,Data!$C:$C,AJ$1)</f>
        <v>0</v>
      </c>
      <c r="AK54" s="5">
        <f>COUNTIFS(Data!$G:$G,$A54,Data!$C:$C,AK$1)</f>
        <v>0</v>
      </c>
      <c r="AL54" s="5">
        <f>COUNTIFS(Data!$G:$G,$A54,Data!$C:$C,AL$1)</f>
        <v>0</v>
      </c>
      <c r="AM54" s="5">
        <f>COUNTIFS(Data!$G:$G,$A54,Data!$C:$C,AM$1)</f>
        <v>0</v>
      </c>
      <c r="AN54" s="5">
        <f>COUNTIFS(Data!$G:$G,$A54,Data!$C:$C,AN$1)</f>
        <v>0</v>
      </c>
      <c r="AO54" s="5">
        <f>COUNTIFS(Data!$G:$G,$A54,Data!$C:$C,AO$1)</f>
        <v>0</v>
      </c>
      <c r="AP54" s="5">
        <f>COUNTIFS(Data!$G:$G,$A54,Data!$C:$C,AP$1)</f>
        <v>0</v>
      </c>
      <c r="AQ54" s="5">
        <f>COUNTIFS(Data!$G:$G,$A54,Data!$C:$C,AQ$1)</f>
        <v>0</v>
      </c>
      <c r="AR54" s="5">
        <f>COUNTIFS(Data!$G:$G,$A54,Data!$C:$C,AR$1)</f>
        <v>0</v>
      </c>
      <c r="AS54" s="5">
        <f>COUNTIFS(Data!$G:$G,$A54,Data!$C:$C,AS$1)</f>
        <v>0</v>
      </c>
      <c r="AT54" s="5">
        <f>COUNTIFS(Data!$G:$G,$A54,Data!$C:$C,AT$1)</f>
        <v>0</v>
      </c>
      <c r="AU54" s="5">
        <f>COUNTIFS(Data!$G:$G,$A54,Data!$C:$C,AU$1)</f>
        <v>0</v>
      </c>
      <c r="AV54" s="5">
        <f t="shared" si="1"/>
        <v>6</v>
      </c>
    </row>
    <row r="55">
      <c r="A55" s="5" t="str">
        <f>Countries!A54</f>
        <v>KOS</v>
      </c>
      <c r="B55" s="5">
        <f>COUNTIFS(Data!$G:$G,$A55,Data!$C:$C,B$1)</f>
        <v>0</v>
      </c>
      <c r="C55" s="5">
        <f>COUNTIFS(Data!$G:$G,$A55,Data!$C:$C,C$1)</f>
        <v>0</v>
      </c>
      <c r="D55" s="5">
        <f>COUNTIFS(Data!$G:$G,$A55,Data!$C:$C,D$1)</f>
        <v>0</v>
      </c>
      <c r="E55" s="5">
        <f>COUNTIFS(Data!$G:$G,$A55,Data!$C:$C,E$1)</f>
        <v>0</v>
      </c>
      <c r="F55" s="5">
        <f>COUNTIFS(Data!$G:$G,$A55,Data!$C:$C,F$1)</f>
        <v>0</v>
      </c>
      <c r="G55" s="5">
        <f>COUNTIFS(Data!$G:$G,$A55,Data!$C:$C,G$1)</f>
        <v>0</v>
      </c>
      <c r="H55" s="5">
        <f>COUNTIFS(Data!$G:$G,$A55,Data!$C:$C,H$1)</f>
        <v>0</v>
      </c>
      <c r="I55" s="5">
        <f>COUNTIFS(Data!$G:$G,$A55,Data!$C:$C,I$1)</f>
        <v>0</v>
      </c>
      <c r="J55" s="5">
        <f>COUNTIFS(Data!$G:$G,$A55,Data!$C:$C,J$1)</f>
        <v>0</v>
      </c>
      <c r="K55" s="5">
        <f>COUNTIFS(Data!$G:$G,$A55,Data!$C:$C,K$1)</f>
        <v>0</v>
      </c>
      <c r="L55" s="5">
        <f>COUNTIFS(Data!$G:$G,$A55,Data!$C:$C,L$1)</f>
        <v>0</v>
      </c>
      <c r="M55" s="5">
        <f>COUNTIFS(Data!$G:$G,$A55,Data!$C:$C,M$1)</f>
        <v>0</v>
      </c>
      <c r="N55" s="5">
        <f>COUNTIFS(Data!$G:$G,$A55,Data!$C:$C,N$1)</f>
        <v>0</v>
      </c>
      <c r="O55" s="5">
        <f>COUNTIFS(Data!$G:$G,$A55,Data!$C:$C,O$1)</f>
        <v>0</v>
      </c>
      <c r="P55" s="5">
        <f>COUNTIFS(Data!$G:$G,$A55,Data!$C:$C,P$1)</f>
        <v>0</v>
      </c>
      <c r="Q55" s="5">
        <f>COUNTIFS(Data!$G:$G,$A55,Data!$C:$C,Q$1)</f>
        <v>0</v>
      </c>
      <c r="R55" s="5">
        <f>COUNTIFS(Data!$G:$G,$A55,Data!$C:$C,R$1)</f>
        <v>0</v>
      </c>
      <c r="S55" s="5">
        <f>COUNTIFS(Data!$G:$G,$A55,Data!$C:$C,S$1)</f>
        <v>0</v>
      </c>
      <c r="T55" s="5">
        <f>COUNTIFS(Data!$G:$G,$A55,Data!$C:$C,T$1)</f>
        <v>0</v>
      </c>
      <c r="U55" s="5">
        <f>COUNTIFS(Data!$G:$G,$A55,Data!$C:$C,U$1)</f>
        <v>0</v>
      </c>
      <c r="V55" s="5">
        <f>COUNTIFS(Data!$G:$G,$A55,Data!$C:$C,V$1)</f>
        <v>0</v>
      </c>
      <c r="W55" s="5">
        <f>COUNTIFS(Data!$G:$G,$A55,Data!$C:$C,W$1)</f>
        <v>0</v>
      </c>
      <c r="X55" s="5">
        <f>COUNTIFS(Data!$G:$G,$A55,Data!$C:$C,X$1)</f>
        <v>0</v>
      </c>
      <c r="Y55" s="5">
        <f>COUNTIFS(Data!$G:$G,$A55,Data!$C:$C,Y$1)</f>
        <v>0</v>
      </c>
      <c r="Z55" s="5">
        <f>COUNTIFS(Data!$G:$G,$A55,Data!$C:$C,Z$1)</f>
        <v>2</v>
      </c>
      <c r="AA55" s="5">
        <f>COUNTIFS(Data!$G:$G,$A55,Data!$C:$C,AA$1)</f>
        <v>0</v>
      </c>
      <c r="AB55" s="5">
        <f>COUNTIFS(Data!$G:$G,$A55,Data!$C:$C,AB$1)</f>
        <v>0</v>
      </c>
      <c r="AC55" s="5">
        <f>COUNTIFS(Data!$G:$G,$A55,Data!$C:$C,AC$1)</f>
        <v>0</v>
      </c>
      <c r="AD55" s="5">
        <f>COUNTIFS(Data!$G:$G,$A55,Data!$C:$C,AD$1)</f>
        <v>0</v>
      </c>
      <c r="AE55" s="5">
        <f>COUNTIFS(Data!$G:$G,$A55,Data!$C:$C,AE$1)</f>
        <v>0</v>
      </c>
      <c r="AF55" s="5">
        <f>COUNTIFS(Data!$G:$G,$A55,Data!$C:$C,AF$1)</f>
        <v>0</v>
      </c>
      <c r="AG55" s="5">
        <f>COUNTIFS(Data!$G:$G,$A55,Data!$C:$C,AG$1)</f>
        <v>0</v>
      </c>
      <c r="AH55" s="5">
        <f>COUNTIFS(Data!$G:$G,$A55,Data!$C:$C,AH$1)</f>
        <v>0</v>
      </c>
      <c r="AI55" s="5">
        <f>COUNTIFS(Data!$G:$G,$A55,Data!$C:$C,AI$1)</f>
        <v>0</v>
      </c>
      <c r="AJ55" s="5">
        <f>COUNTIFS(Data!$G:$G,$A55,Data!$C:$C,AJ$1)</f>
        <v>0</v>
      </c>
      <c r="AK55" s="5">
        <f>COUNTIFS(Data!$G:$G,$A55,Data!$C:$C,AK$1)</f>
        <v>0</v>
      </c>
      <c r="AL55" s="5">
        <f>COUNTIFS(Data!$G:$G,$A55,Data!$C:$C,AL$1)</f>
        <v>0</v>
      </c>
      <c r="AM55" s="5">
        <f>COUNTIFS(Data!$G:$G,$A55,Data!$C:$C,AM$1)</f>
        <v>0</v>
      </c>
      <c r="AN55" s="5">
        <f>COUNTIFS(Data!$G:$G,$A55,Data!$C:$C,AN$1)</f>
        <v>0</v>
      </c>
      <c r="AO55" s="5">
        <f>COUNTIFS(Data!$G:$G,$A55,Data!$C:$C,AO$1)</f>
        <v>0</v>
      </c>
      <c r="AP55" s="5">
        <f>COUNTIFS(Data!$G:$G,$A55,Data!$C:$C,AP$1)</f>
        <v>0</v>
      </c>
      <c r="AQ55" s="5">
        <f>COUNTIFS(Data!$G:$G,$A55,Data!$C:$C,AQ$1)</f>
        <v>0</v>
      </c>
      <c r="AR55" s="5">
        <f>COUNTIFS(Data!$G:$G,$A55,Data!$C:$C,AR$1)</f>
        <v>0</v>
      </c>
      <c r="AS55" s="5">
        <f>COUNTIFS(Data!$G:$G,$A55,Data!$C:$C,AS$1)</f>
        <v>0</v>
      </c>
      <c r="AT55" s="5">
        <f>COUNTIFS(Data!$G:$G,$A55,Data!$C:$C,AT$1)</f>
        <v>0</v>
      </c>
      <c r="AU55" s="5">
        <f>COUNTIFS(Data!$G:$G,$A55,Data!$C:$C,AU$1)</f>
        <v>0</v>
      </c>
      <c r="AV55" s="5">
        <f t="shared" si="1"/>
        <v>2</v>
      </c>
    </row>
    <row r="56">
      <c r="A56" s="5" t="str">
        <f>Countries!A55</f>
        <v>KSA</v>
      </c>
      <c r="B56" s="5">
        <f>COUNTIFS(Data!$G:$G,$A56,Data!$C:$C,B$1)</f>
        <v>0</v>
      </c>
      <c r="C56" s="5">
        <f>COUNTIFS(Data!$G:$G,$A56,Data!$C:$C,C$1)</f>
        <v>0</v>
      </c>
      <c r="D56" s="5">
        <f>COUNTIFS(Data!$G:$G,$A56,Data!$C:$C,D$1)</f>
        <v>0</v>
      </c>
      <c r="E56" s="5">
        <f>COUNTIFS(Data!$G:$G,$A56,Data!$C:$C,E$1)</f>
        <v>0</v>
      </c>
      <c r="F56" s="5">
        <f>COUNTIFS(Data!$G:$G,$A56,Data!$C:$C,F$1)</f>
        <v>0</v>
      </c>
      <c r="G56" s="5">
        <f>COUNTIFS(Data!$G:$G,$A56,Data!$C:$C,G$1)</f>
        <v>0</v>
      </c>
      <c r="H56" s="5">
        <f>COUNTIFS(Data!$G:$G,$A56,Data!$C:$C,H$1)</f>
        <v>0</v>
      </c>
      <c r="I56" s="5">
        <f>COUNTIFS(Data!$G:$G,$A56,Data!$C:$C,I$1)</f>
        <v>0</v>
      </c>
      <c r="J56" s="5">
        <f>COUNTIFS(Data!$G:$G,$A56,Data!$C:$C,J$1)</f>
        <v>0</v>
      </c>
      <c r="K56" s="5">
        <f>COUNTIFS(Data!$G:$G,$A56,Data!$C:$C,K$1)</f>
        <v>0</v>
      </c>
      <c r="L56" s="5">
        <f>COUNTIFS(Data!$G:$G,$A56,Data!$C:$C,L$1)</f>
        <v>0</v>
      </c>
      <c r="M56" s="5">
        <f>COUNTIFS(Data!$G:$G,$A56,Data!$C:$C,M$1)</f>
        <v>0</v>
      </c>
      <c r="N56" s="5">
        <f>COUNTIFS(Data!$G:$G,$A56,Data!$C:$C,N$1)</f>
        <v>0</v>
      </c>
      <c r="O56" s="5">
        <f>COUNTIFS(Data!$G:$G,$A56,Data!$C:$C,O$1)</f>
        <v>0</v>
      </c>
      <c r="P56" s="5">
        <f>COUNTIFS(Data!$G:$G,$A56,Data!$C:$C,P$1)</f>
        <v>0</v>
      </c>
      <c r="Q56" s="5">
        <f>COUNTIFS(Data!$G:$G,$A56,Data!$C:$C,Q$1)</f>
        <v>0</v>
      </c>
      <c r="R56" s="5">
        <f>COUNTIFS(Data!$G:$G,$A56,Data!$C:$C,R$1)</f>
        <v>0</v>
      </c>
      <c r="S56" s="5">
        <f>COUNTIFS(Data!$G:$G,$A56,Data!$C:$C,S$1)</f>
        <v>0</v>
      </c>
      <c r="T56" s="5">
        <f>COUNTIFS(Data!$G:$G,$A56,Data!$C:$C,T$1)</f>
        <v>0</v>
      </c>
      <c r="U56" s="5">
        <f>COUNTIFS(Data!$G:$G,$A56,Data!$C:$C,U$1)</f>
        <v>0</v>
      </c>
      <c r="V56" s="5">
        <f>COUNTIFS(Data!$G:$G,$A56,Data!$C:$C,V$1)</f>
        <v>0</v>
      </c>
      <c r="W56" s="5">
        <f>COUNTIFS(Data!$G:$G,$A56,Data!$C:$C,W$1)</f>
        <v>0</v>
      </c>
      <c r="X56" s="5">
        <f>COUNTIFS(Data!$G:$G,$A56,Data!$C:$C,X$1)</f>
        <v>0</v>
      </c>
      <c r="Y56" s="5">
        <f>COUNTIFS(Data!$G:$G,$A56,Data!$C:$C,Y$1)</f>
        <v>0</v>
      </c>
      <c r="Z56" s="5">
        <f>COUNTIFS(Data!$G:$G,$A56,Data!$C:$C,Z$1)</f>
        <v>0</v>
      </c>
      <c r="AA56" s="5">
        <f>COUNTIFS(Data!$G:$G,$A56,Data!$C:$C,AA$1)</f>
        <v>0</v>
      </c>
      <c r="AB56" s="5">
        <f>COUNTIFS(Data!$G:$G,$A56,Data!$C:$C,AB$1)</f>
        <v>0</v>
      </c>
      <c r="AC56" s="5">
        <f>COUNTIFS(Data!$G:$G,$A56,Data!$C:$C,AC$1)</f>
        <v>0</v>
      </c>
      <c r="AD56" s="5">
        <f>COUNTIFS(Data!$G:$G,$A56,Data!$C:$C,AD$1)</f>
        <v>0</v>
      </c>
      <c r="AE56" s="5">
        <f>COUNTIFS(Data!$G:$G,$A56,Data!$C:$C,AE$1)</f>
        <v>0</v>
      </c>
      <c r="AF56" s="5">
        <f>COUNTIFS(Data!$G:$G,$A56,Data!$C:$C,AF$1)</f>
        <v>0</v>
      </c>
      <c r="AG56" s="5">
        <f>COUNTIFS(Data!$G:$G,$A56,Data!$C:$C,AG$1)</f>
        <v>0</v>
      </c>
      <c r="AH56" s="5">
        <f>COUNTIFS(Data!$G:$G,$A56,Data!$C:$C,AH$1)</f>
        <v>0</v>
      </c>
      <c r="AI56" s="5">
        <f>COUNTIFS(Data!$G:$G,$A56,Data!$C:$C,AI$1)</f>
        <v>0</v>
      </c>
      <c r="AJ56" s="5">
        <f>COUNTIFS(Data!$G:$G,$A56,Data!$C:$C,AJ$1)</f>
        <v>0</v>
      </c>
      <c r="AK56" s="5">
        <f>COUNTIFS(Data!$G:$G,$A56,Data!$C:$C,AK$1)</f>
        <v>0</v>
      </c>
      <c r="AL56" s="5">
        <f>COUNTIFS(Data!$G:$G,$A56,Data!$C:$C,AL$1)</f>
        <v>0</v>
      </c>
      <c r="AM56" s="5">
        <f>COUNTIFS(Data!$G:$G,$A56,Data!$C:$C,AM$1)</f>
        <v>0</v>
      </c>
      <c r="AN56" s="5">
        <f>COUNTIFS(Data!$G:$G,$A56,Data!$C:$C,AN$1)</f>
        <v>0</v>
      </c>
      <c r="AO56" s="5">
        <f>COUNTIFS(Data!$G:$G,$A56,Data!$C:$C,AO$1)</f>
        <v>0</v>
      </c>
      <c r="AP56" s="5">
        <f>COUNTIFS(Data!$G:$G,$A56,Data!$C:$C,AP$1)</f>
        <v>0</v>
      </c>
      <c r="AQ56" s="5">
        <f>COUNTIFS(Data!$G:$G,$A56,Data!$C:$C,AQ$1)</f>
        <v>0</v>
      </c>
      <c r="AR56" s="5">
        <f>COUNTIFS(Data!$G:$G,$A56,Data!$C:$C,AR$1)</f>
        <v>0</v>
      </c>
      <c r="AS56" s="5">
        <f>COUNTIFS(Data!$G:$G,$A56,Data!$C:$C,AS$1)</f>
        <v>0</v>
      </c>
      <c r="AT56" s="5">
        <f>COUNTIFS(Data!$G:$G,$A56,Data!$C:$C,AT$1)</f>
        <v>0</v>
      </c>
      <c r="AU56" s="5">
        <f>COUNTIFS(Data!$G:$G,$A56,Data!$C:$C,AU$1)</f>
        <v>0</v>
      </c>
      <c r="AV56" s="5">
        <f t="shared" si="1"/>
        <v>0</v>
      </c>
    </row>
    <row r="57">
      <c r="A57" s="5" t="str">
        <f>Countries!A56</f>
        <v>KUW</v>
      </c>
      <c r="B57" s="5">
        <f>COUNTIFS(Data!$G:$G,$A57,Data!$C:$C,B$1)</f>
        <v>0</v>
      </c>
      <c r="C57" s="5">
        <f>COUNTIFS(Data!$G:$G,$A57,Data!$C:$C,C$1)</f>
        <v>0</v>
      </c>
      <c r="D57" s="5">
        <f>COUNTIFS(Data!$G:$G,$A57,Data!$C:$C,D$1)</f>
        <v>0</v>
      </c>
      <c r="E57" s="5">
        <f>COUNTIFS(Data!$G:$G,$A57,Data!$C:$C,E$1)</f>
        <v>0</v>
      </c>
      <c r="F57" s="5">
        <f>COUNTIFS(Data!$G:$G,$A57,Data!$C:$C,F$1)</f>
        <v>0</v>
      </c>
      <c r="G57" s="5">
        <f>COUNTIFS(Data!$G:$G,$A57,Data!$C:$C,G$1)</f>
        <v>0</v>
      </c>
      <c r="H57" s="5">
        <f>COUNTIFS(Data!$G:$G,$A57,Data!$C:$C,H$1)</f>
        <v>0</v>
      </c>
      <c r="I57" s="5">
        <f>COUNTIFS(Data!$G:$G,$A57,Data!$C:$C,I$1)</f>
        <v>0</v>
      </c>
      <c r="J57" s="5">
        <f>COUNTIFS(Data!$G:$G,$A57,Data!$C:$C,J$1)</f>
        <v>0</v>
      </c>
      <c r="K57" s="5">
        <f>COUNTIFS(Data!$G:$G,$A57,Data!$C:$C,K$1)</f>
        <v>0</v>
      </c>
      <c r="L57" s="5">
        <f>COUNTIFS(Data!$G:$G,$A57,Data!$C:$C,L$1)</f>
        <v>0</v>
      </c>
      <c r="M57" s="5">
        <f>COUNTIFS(Data!$G:$G,$A57,Data!$C:$C,M$1)</f>
        <v>0</v>
      </c>
      <c r="N57" s="5">
        <f>COUNTIFS(Data!$G:$G,$A57,Data!$C:$C,N$1)</f>
        <v>0</v>
      </c>
      <c r="O57" s="5">
        <f>COUNTIFS(Data!$G:$G,$A57,Data!$C:$C,O$1)</f>
        <v>0</v>
      </c>
      <c r="P57" s="5">
        <f>COUNTIFS(Data!$G:$G,$A57,Data!$C:$C,P$1)</f>
        <v>0</v>
      </c>
      <c r="Q57" s="5">
        <f>COUNTIFS(Data!$G:$G,$A57,Data!$C:$C,Q$1)</f>
        <v>0</v>
      </c>
      <c r="R57" s="5">
        <f>COUNTIFS(Data!$G:$G,$A57,Data!$C:$C,R$1)</f>
        <v>0</v>
      </c>
      <c r="S57" s="5">
        <f>COUNTIFS(Data!$G:$G,$A57,Data!$C:$C,S$1)</f>
        <v>0</v>
      </c>
      <c r="T57" s="5">
        <f>COUNTIFS(Data!$G:$G,$A57,Data!$C:$C,T$1)</f>
        <v>0</v>
      </c>
      <c r="U57" s="5">
        <f>COUNTIFS(Data!$G:$G,$A57,Data!$C:$C,U$1)</f>
        <v>0</v>
      </c>
      <c r="V57" s="5">
        <f>COUNTIFS(Data!$G:$G,$A57,Data!$C:$C,V$1)</f>
        <v>0</v>
      </c>
      <c r="W57" s="5">
        <f>COUNTIFS(Data!$G:$G,$A57,Data!$C:$C,W$1)</f>
        <v>0</v>
      </c>
      <c r="X57" s="5">
        <f>COUNTIFS(Data!$G:$G,$A57,Data!$C:$C,X$1)</f>
        <v>0</v>
      </c>
      <c r="Y57" s="5">
        <f>COUNTIFS(Data!$G:$G,$A57,Data!$C:$C,Y$1)</f>
        <v>0</v>
      </c>
      <c r="Z57" s="5">
        <f>COUNTIFS(Data!$G:$G,$A57,Data!$C:$C,Z$1)</f>
        <v>0</v>
      </c>
      <c r="AA57" s="5">
        <f>COUNTIFS(Data!$G:$G,$A57,Data!$C:$C,AA$1)</f>
        <v>0</v>
      </c>
      <c r="AB57" s="5">
        <f>COUNTIFS(Data!$G:$G,$A57,Data!$C:$C,AB$1)</f>
        <v>0</v>
      </c>
      <c r="AC57" s="5">
        <f>COUNTIFS(Data!$G:$G,$A57,Data!$C:$C,AC$1)</f>
        <v>0</v>
      </c>
      <c r="AD57" s="5">
        <f>COUNTIFS(Data!$G:$G,$A57,Data!$C:$C,AD$1)</f>
        <v>0</v>
      </c>
      <c r="AE57" s="5">
        <f>COUNTIFS(Data!$G:$G,$A57,Data!$C:$C,AE$1)</f>
        <v>0</v>
      </c>
      <c r="AF57" s="5">
        <f>COUNTIFS(Data!$G:$G,$A57,Data!$C:$C,AF$1)</f>
        <v>0</v>
      </c>
      <c r="AG57" s="5">
        <f>COUNTIFS(Data!$G:$G,$A57,Data!$C:$C,AG$1)</f>
        <v>0</v>
      </c>
      <c r="AH57" s="5">
        <f>COUNTIFS(Data!$G:$G,$A57,Data!$C:$C,AH$1)</f>
        <v>0</v>
      </c>
      <c r="AI57" s="5">
        <f>COUNTIFS(Data!$G:$G,$A57,Data!$C:$C,AI$1)</f>
        <v>0</v>
      </c>
      <c r="AJ57" s="5">
        <f>COUNTIFS(Data!$G:$G,$A57,Data!$C:$C,AJ$1)</f>
        <v>0</v>
      </c>
      <c r="AK57" s="5">
        <f>COUNTIFS(Data!$G:$G,$A57,Data!$C:$C,AK$1)</f>
        <v>0</v>
      </c>
      <c r="AL57" s="5">
        <f>COUNTIFS(Data!$G:$G,$A57,Data!$C:$C,AL$1)</f>
        <v>0</v>
      </c>
      <c r="AM57" s="5">
        <f>COUNTIFS(Data!$G:$G,$A57,Data!$C:$C,AM$1)</f>
        <v>0</v>
      </c>
      <c r="AN57" s="5">
        <f>COUNTIFS(Data!$G:$G,$A57,Data!$C:$C,AN$1)</f>
        <v>0</v>
      </c>
      <c r="AO57" s="5">
        <f>COUNTIFS(Data!$G:$G,$A57,Data!$C:$C,AO$1)</f>
        <v>0</v>
      </c>
      <c r="AP57" s="5">
        <f>COUNTIFS(Data!$G:$G,$A57,Data!$C:$C,AP$1)</f>
        <v>0</v>
      </c>
      <c r="AQ57" s="5">
        <f>COUNTIFS(Data!$G:$G,$A57,Data!$C:$C,AQ$1)</f>
        <v>0</v>
      </c>
      <c r="AR57" s="5">
        <f>COUNTIFS(Data!$G:$G,$A57,Data!$C:$C,AR$1)</f>
        <v>0</v>
      </c>
      <c r="AS57" s="5">
        <f>COUNTIFS(Data!$G:$G,$A57,Data!$C:$C,AS$1)</f>
        <v>0</v>
      </c>
      <c r="AT57" s="5">
        <f>COUNTIFS(Data!$G:$G,$A57,Data!$C:$C,AT$1)</f>
        <v>0</v>
      </c>
      <c r="AU57" s="5">
        <f>COUNTIFS(Data!$G:$G,$A57,Data!$C:$C,AU$1)</f>
        <v>0</v>
      </c>
      <c r="AV57" s="5">
        <f t="shared" si="1"/>
        <v>0</v>
      </c>
    </row>
    <row r="58">
      <c r="A58" s="5" t="str">
        <f>Countries!A57</f>
        <v>LAT</v>
      </c>
      <c r="B58" s="5">
        <f>COUNTIFS(Data!$G:$G,$A58,Data!$C:$C,B$1)</f>
        <v>1</v>
      </c>
      <c r="C58" s="5">
        <f>COUNTIFS(Data!$G:$G,$A58,Data!$C:$C,C$1)</f>
        <v>0</v>
      </c>
      <c r="D58" s="5">
        <f>COUNTIFS(Data!$G:$G,$A58,Data!$C:$C,D$1)</f>
        <v>0</v>
      </c>
      <c r="E58" s="5">
        <f>COUNTIFS(Data!$G:$G,$A58,Data!$C:$C,E$1)</f>
        <v>0</v>
      </c>
      <c r="F58" s="5">
        <f>COUNTIFS(Data!$G:$G,$A58,Data!$C:$C,F$1)</f>
        <v>0</v>
      </c>
      <c r="G58" s="5">
        <f>COUNTIFS(Data!$G:$G,$A58,Data!$C:$C,G$1)</f>
        <v>0</v>
      </c>
      <c r="H58" s="5">
        <f>COUNTIFS(Data!$G:$G,$A58,Data!$C:$C,H$1)</f>
        <v>0</v>
      </c>
      <c r="I58" s="5">
        <f>COUNTIFS(Data!$G:$G,$A58,Data!$C:$C,I$1)</f>
        <v>0</v>
      </c>
      <c r="J58" s="5">
        <f>COUNTIFS(Data!$G:$G,$A58,Data!$C:$C,J$1)</f>
        <v>0</v>
      </c>
      <c r="K58" s="5">
        <f>COUNTIFS(Data!$G:$G,$A58,Data!$C:$C,K$1)</f>
        <v>0</v>
      </c>
      <c r="L58" s="5">
        <f>COUNTIFS(Data!$G:$G,$A58,Data!$C:$C,L$1)</f>
        <v>0</v>
      </c>
      <c r="M58" s="5">
        <f>COUNTIFS(Data!$G:$G,$A58,Data!$C:$C,M$1)</f>
        <v>0</v>
      </c>
      <c r="N58" s="5">
        <f>COUNTIFS(Data!$G:$G,$A58,Data!$C:$C,N$1)</f>
        <v>0</v>
      </c>
      <c r="O58" s="5">
        <f>COUNTIFS(Data!$G:$G,$A58,Data!$C:$C,O$1)</f>
        <v>0</v>
      </c>
      <c r="P58" s="5">
        <f>COUNTIFS(Data!$G:$G,$A58,Data!$C:$C,P$1)</f>
        <v>0</v>
      </c>
      <c r="Q58" s="5">
        <f>COUNTIFS(Data!$G:$G,$A58,Data!$C:$C,Q$1)</f>
        <v>0</v>
      </c>
      <c r="R58" s="5">
        <f>COUNTIFS(Data!$G:$G,$A58,Data!$C:$C,R$1)</f>
        <v>0</v>
      </c>
      <c r="S58" s="5">
        <f>COUNTIFS(Data!$G:$G,$A58,Data!$C:$C,S$1)</f>
        <v>0</v>
      </c>
      <c r="T58" s="5">
        <f>COUNTIFS(Data!$G:$G,$A58,Data!$C:$C,T$1)</f>
        <v>0</v>
      </c>
      <c r="U58" s="5">
        <f>COUNTIFS(Data!$G:$G,$A58,Data!$C:$C,U$1)</f>
        <v>0</v>
      </c>
      <c r="V58" s="5">
        <f>COUNTIFS(Data!$G:$G,$A58,Data!$C:$C,V$1)</f>
        <v>0</v>
      </c>
      <c r="W58" s="5">
        <f>COUNTIFS(Data!$G:$G,$A58,Data!$C:$C,W$1)</f>
        <v>0</v>
      </c>
      <c r="X58" s="5">
        <f>COUNTIFS(Data!$G:$G,$A58,Data!$C:$C,X$1)</f>
        <v>0</v>
      </c>
      <c r="Y58" s="5">
        <f>COUNTIFS(Data!$G:$G,$A58,Data!$C:$C,Y$1)</f>
        <v>0</v>
      </c>
      <c r="Z58" s="5">
        <f>COUNTIFS(Data!$G:$G,$A58,Data!$C:$C,Z$1)</f>
        <v>0</v>
      </c>
      <c r="AA58" s="5">
        <f>COUNTIFS(Data!$G:$G,$A58,Data!$C:$C,AA$1)</f>
        <v>0</v>
      </c>
      <c r="AB58" s="5">
        <f>COUNTIFS(Data!$G:$G,$A58,Data!$C:$C,AB$1)</f>
        <v>0</v>
      </c>
      <c r="AC58" s="5">
        <f>COUNTIFS(Data!$G:$G,$A58,Data!$C:$C,AC$1)</f>
        <v>0</v>
      </c>
      <c r="AD58" s="5">
        <f>COUNTIFS(Data!$G:$G,$A58,Data!$C:$C,AD$1)</f>
        <v>0</v>
      </c>
      <c r="AE58" s="5">
        <f>COUNTIFS(Data!$G:$G,$A58,Data!$C:$C,AE$1)</f>
        <v>0</v>
      </c>
      <c r="AF58" s="5">
        <f>COUNTIFS(Data!$G:$G,$A58,Data!$C:$C,AF$1)</f>
        <v>0</v>
      </c>
      <c r="AG58" s="5">
        <f>COUNTIFS(Data!$G:$G,$A58,Data!$C:$C,AG$1)</f>
        <v>0</v>
      </c>
      <c r="AH58" s="5">
        <f>COUNTIFS(Data!$G:$G,$A58,Data!$C:$C,AH$1)</f>
        <v>0</v>
      </c>
      <c r="AI58" s="5">
        <f>COUNTIFS(Data!$G:$G,$A58,Data!$C:$C,AI$1)</f>
        <v>0</v>
      </c>
      <c r="AJ58" s="5">
        <f>COUNTIFS(Data!$G:$G,$A58,Data!$C:$C,AJ$1)</f>
        <v>0</v>
      </c>
      <c r="AK58" s="5">
        <f>COUNTIFS(Data!$G:$G,$A58,Data!$C:$C,AK$1)</f>
        <v>0</v>
      </c>
      <c r="AL58" s="5">
        <f>COUNTIFS(Data!$G:$G,$A58,Data!$C:$C,AL$1)</f>
        <v>0</v>
      </c>
      <c r="AM58" s="5">
        <f>COUNTIFS(Data!$G:$G,$A58,Data!$C:$C,AM$1)</f>
        <v>0</v>
      </c>
      <c r="AN58" s="5">
        <f>COUNTIFS(Data!$G:$G,$A58,Data!$C:$C,AN$1)</f>
        <v>0</v>
      </c>
      <c r="AO58" s="5">
        <f>COUNTIFS(Data!$G:$G,$A58,Data!$C:$C,AO$1)</f>
        <v>0</v>
      </c>
      <c r="AP58" s="5">
        <f>COUNTIFS(Data!$G:$G,$A58,Data!$C:$C,AP$1)</f>
        <v>0</v>
      </c>
      <c r="AQ58" s="5">
        <f>COUNTIFS(Data!$G:$G,$A58,Data!$C:$C,AQ$1)</f>
        <v>0</v>
      </c>
      <c r="AR58" s="5">
        <f>COUNTIFS(Data!$G:$G,$A58,Data!$C:$C,AR$1)</f>
        <v>0</v>
      </c>
      <c r="AS58" s="5">
        <f>COUNTIFS(Data!$G:$G,$A58,Data!$C:$C,AS$1)</f>
        <v>0</v>
      </c>
      <c r="AT58" s="5">
        <f>COUNTIFS(Data!$G:$G,$A58,Data!$C:$C,AT$1)</f>
        <v>0</v>
      </c>
      <c r="AU58" s="5">
        <f>COUNTIFS(Data!$G:$G,$A58,Data!$C:$C,AU$1)</f>
        <v>0</v>
      </c>
      <c r="AV58" s="5">
        <f t="shared" si="1"/>
        <v>1</v>
      </c>
    </row>
    <row r="59">
      <c r="A59" s="5" t="str">
        <f>Countries!A58</f>
        <v>LTU</v>
      </c>
      <c r="B59" s="5">
        <f>COUNTIFS(Data!$G:$G,$A59,Data!$C:$C,B$1)</f>
        <v>0</v>
      </c>
      <c r="C59" s="5">
        <f>COUNTIFS(Data!$G:$G,$A59,Data!$C:$C,C$1)</f>
        <v>0</v>
      </c>
      <c r="D59" s="5">
        <f>COUNTIFS(Data!$G:$G,$A59,Data!$C:$C,D$1)</f>
        <v>0</v>
      </c>
      <c r="E59" s="5">
        <f>COUNTIFS(Data!$G:$G,$A59,Data!$C:$C,E$1)</f>
        <v>0</v>
      </c>
      <c r="F59" s="5">
        <f>COUNTIFS(Data!$G:$G,$A59,Data!$C:$C,F$1)</f>
        <v>0</v>
      </c>
      <c r="G59" s="5">
        <f>COUNTIFS(Data!$G:$G,$A59,Data!$C:$C,G$1)</f>
        <v>0</v>
      </c>
      <c r="H59" s="5">
        <f>COUNTIFS(Data!$G:$G,$A59,Data!$C:$C,H$1)</f>
        <v>0</v>
      </c>
      <c r="I59" s="5">
        <f>COUNTIFS(Data!$G:$G,$A59,Data!$C:$C,I$1)</f>
        <v>0</v>
      </c>
      <c r="J59" s="5">
        <f>COUNTIFS(Data!$G:$G,$A59,Data!$C:$C,J$1)</f>
        <v>0</v>
      </c>
      <c r="K59" s="5">
        <f>COUNTIFS(Data!$G:$G,$A59,Data!$C:$C,K$1)</f>
        <v>0</v>
      </c>
      <c r="L59" s="5">
        <f>COUNTIFS(Data!$G:$G,$A59,Data!$C:$C,L$1)</f>
        <v>0</v>
      </c>
      <c r="M59" s="5">
        <f>COUNTIFS(Data!$G:$G,$A59,Data!$C:$C,M$1)</f>
        <v>0</v>
      </c>
      <c r="N59" s="5">
        <f>COUNTIFS(Data!$G:$G,$A59,Data!$C:$C,N$1)</f>
        <v>0</v>
      </c>
      <c r="O59" s="5">
        <f>COUNTIFS(Data!$G:$G,$A59,Data!$C:$C,O$1)</f>
        <v>0</v>
      </c>
      <c r="P59" s="5">
        <f>COUNTIFS(Data!$G:$G,$A59,Data!$C:$C,P$1)</f>
        <v>0</v>
      </c>
      <c r="Q59" s="5">
        <f>COUNTIFS(Data!$G:$G,$A59,Data!$C:$C,Q$1)</f>
        <v>0</v>
      </c>
      <c r="R59" s="5">
        <f>COUNTIFS(Data!$G:$G,$A59,Data!$C:$C,R$1)</f>
        <v>0</v>
      </c>
      <c r="S59" s="5">
        <f>COUNTIFS(Data!$G:$G,$A59,Data!$C:$C,S$1)</f>
        <v>0</v>
      </c>
      <c r="T59" s="5">
        <f>COUNTIFS(Data!$G:$G,$A59,Data!$C:$C,T$1)</f>
        <v>0</v>
      </c>
      <c r="U59" s="5">
        <f>COUNTIFS(Data!$G:$G,$A59,Data!$C:$C,U$1)</f>
        <v>0</v>
      </c>
      <c r="V59" s="5">
        <f>COUNTIFS(Data!$G:$G,$A59,Data!$C:$C,V$1)</f>
        <v>0</v>
      </c>
      <c r="W59" s="5">
        <f>COUNTIFS(Data!$G:$G,$A59,Data!$C:$C,W$1)</f>
        <v>0</v>
      </c>
      <c r="X59" s="5">
        <f>COUNTIFS(Data!$G:$G,$A59,Data!$C:$C,X$1)</f>
        <v>0</v>
      </c>
      <c r="Y59" s="5">
        <f>COUNTIFS(Data!$G:$G,$A59,Data!$C:$C,Y$1)</f>
        <v>0</v>
      </c>
      <c r="Z59" s="5">
        <f>COUNTIFS(Data!$G:$G,$A59,Data!$C:$C,Z$1)</f>
        <v>0</v>
      </c>
      <c r="AA59" s="5">
        <f>COUNTIFS(Data!$G:$G,$A59,Data!$C:$C,AA$1)</f>
        <v>0</v>
      </c>
      <c r="AB59" s="5">
        <f>COUNTIFS(Data!$G:$G,$A59,Data!$C:$C,AB$1)</f>
        <v>0</v>
      </c>
      <c r="AC59" s="5">
        <f>COUNTIFS(Data!$G:$G,$A59,Data!$C:$C,AC$1)</f>
        <v>0</v>
      </c>
      <c r="AD59" s="5">
        <f>COUNTIFS(Data!$G:$G,$A59,Data!$C:$C,AD$1)</f>
        <v>0</v>
      </c>
      <c r="AE59" s="5">
        <f>COUNTIFS(Data!$G:$G,$A59,Data!$C:$C,AE$1)</f>
        <v>0</v>
      </c>
      <c r="AF59" s="5">
        <f>COUNTIFS(Data!$G:$G,$A59,Data!$C:$C,AF$1)</f>
        <v>0</v>
      </c>
      <c r="AG59" s="5">
        <f>COUNTIFS(Data!$G:$G,$A59,Data!$C:$C,AG$1)</f>
        <v>0</v>
      </c>
      <c r="AH59" s="5">
        <f>COUNTIFS(Data!$G:$G,$A59,Data!$C:$C,AH$1)</f>
        <v>0</v>
      </c>
      <c r="AI59" s="5">
        <f>COUNTIFS(Data!$G:$G,$A59,Data!$C:$C,AI$1)</f>
        <v>0</v>
      </c>
      <c r="AJ59" s="5">
        <f>COUNTIFS(Data!$G:$G,$A59,Data!$C:$C,AJ$1)</f>
        <v>0</v>
      </c>
      <c r="AK59" s="5">
        <f>COUNTIFS(Data!$G:$G,$A59,Data!$C:$C,AK$1)</f>
        <v>0</v>
      </c>
      <c r="AL59" s="5">
        <f>COUNTIFS(Data!$G:$G,$A59,Data!$C:$C,AL$1)</f>
        <v>0</v>
      </c>
      <c r="AM59" s="5">
        <f>COUNTIFS(Data!$G:$G,$A59,Data!$C:$C,AM$1)</f>
        <v>0</v>
      </c>
      <c r="AN59" s="5">
        <f>COUNTIFS(Data!$G:$G,$A59,Data!$C:$C,AN$1)</f>
        <v>0</v>
      </c>
      <c r="AO59" s="5">
        <f>COUNTIFS(Data!$G:$G,$A59,Data!$C:$C,AO$1)</f>
        <v>0</v>
      </c>
      <c r="AP59" s="5">
        <f>COUNTIFS(Data!$G:$G,$A59,Data!$C:$C,AP$1)</f>
        <v>0</v>
      </c>
      <c r="AQ59" s="5">
        <f>COUNTIFS(Data!$G:$G,$A59,Data!$C:$C,AQ$1)</f>
        <v>0</v>
      </c>
      <c r="AR59" s="5">
        <f>COUNTIFS(Data!$G:$G,$A59,Data!$C:$C,AR$1)</f>
        <v>0</v>
      </c>
      <c r="AS59" s="5">
        <f>COUNTIFS(Data!$G:$G,$A59,Data!$C:$C,AS$1)</f>
        <v>0</v>
      </c>
      <c r="AT59" s="5">
        <f>COUNTIFS(Data!$G:$G,$A59,Data!$C:$C,AT$1)</f>
        <v>0</v>
      </c>
      <c r="AU59" s="5">
        <f>COUNTIFS(Data!$G:$G,$A59,Data!$C:$C,AU$1)</f>
        <v>0</v>
      </c>
      <c r="AV59" s="5">
        <f t="shared" si="1"/>
        <v>0</v>
      </c>
    </row>
    <row r="60">
      <c r="A60" s="5" t="str">
        <f>Countries!A59</f>
        <v>MAR</v>
      </c>
      <c r="B60" s="5">
        <f>COUNTIFS(Data!$G:$G,$A60,Data!$C:$C,B$1)</f>
        <v>0</v>
      </c>
      <c r="C60" s="5">
        <f>COUNTIFS(Data!$G:$G,$A60,Data!$C:$C,C$1)</f>
        <v>0</v>
      </c>
      <c r="D60" s="5">
        <f>COUNTIFS(Data!$G:$G,$A60,Data!$C:$C,D$1)</f>
        <v>0</v>
      </c>
      <c r="E60" s="5">
        <f>COUNTIFS(Data!$G:$G,$A60,Data!$C:$C,E$1)</f>
        <v>0</v>
      </c>
      <c r="F60" s="5">
        <f>COUNTIFS(Data!$G:$G,$A60,Data!$C:$C,F$1)</f>
        <v>1</v>
      </c>
      <c r="G60" s="5">
        <f>COUNTIFS(Data!$G:$G,$A60,Data!$C:$C,G$1)</f>
        <v>0</v>
      </c>
      <c r="H60" s="5">
        <f>COUNTIFS(Data!$G:$G,$A60,Data!$C:$C,H$1)</f>
        <v>0</v>
      </c>
      <c r="I60" s="5">
        <f>COUNTIFS(Data!$G:$G,$A60,Data!$C:$C,I$1)</f>
        <v>0</v>
      </c>
      <c r="J60" s="5">
        <f>COUNTIFS(Data!$G:$G,$A60,Data!$C:$C,J$1)</f>
        <v>0</v>
      </c>
      <c r="K60" s="5">
        <f>COUNTIFS(Data!$G:$G,$A60,Data!$C:$C,K$1)</f>
        <v>0</v>
      </c>
      <c r="L60" s="5">
        <f>COUNTIFS(Data!$G:$G,$A60,Data!$C:$C,L$1)</f>
        <v>0</v>
      </c>
      <c r="M60" s="5">
        <f>COUNTIFS(Data!$G:$G,$A60,Data!$C:$C,M$1)</f>
        <v>0</v>
      </c>
      <c r="N60" s="5">
        <f>COUNTIFS(Data!$G:$G,$A60,Data!$C:$C,N$1)</f>
        <v>0</v>
      </c>
      <c r="O60" s="5">
        <f>COUNTIFS(Data!$G:$G,$A60,Data!$C:$C,O$1)</f>
        <v>0</v>
      </c>
      <c r="P60" s="5">
        <f>COUNTIFS(Data!$G:$G,$A60,Data!$C:$C,P$1)</f>
        <v>0</v>
      </c>
      <c r="Q60" s="5">
        <f>COUNTIFS(Data!$G:$G,$A60,Data!$C:$C,Q$1)</f>
        <v>0</v>
      </c>
      <c r="R60" s="5">
        <f>COUNTIFS(Data!$G:$G,$A60,Data!$C:$C,R$1)</f>
        <v>0</v>
      </c>
      <c r="S60" s="5">
        <f>COUNTIFS(Data!$G:$G,$A60,Data!$C:$C,S$1)</f>
        <v>0</v>
      </c>
      <c r="T60" s="5">
        <f>COUNTIFS(Data!$G:$G,$A60,Data!$C:$C,T$1)</f>
        <v>0</v>
      </c>
      <c r="U60" s="5">
        <f>COUNTIFS(Data!$G:$G,$A60,Data!$C:$C,U$1)</f>
        <v>0</v>
      </c>
      <c r="V60" s="5">
        <f>COUNTIFS(Data!$G:$G,$A60,Data!$C:$C,V$1)</f>
        <v>0</v>
      </c>
      <c r="W60" s="5">
        <f>COUNTIFS(Data!$G:$G,$A60,Data!$C:$C,W$1)</f>
        <v>0</v>
      </c>
      <c r="X60" s="5">
        <f>COUNTIFS(Data!$G:$G,$A60,Data!$C:$C,X$1)</f>
        <v>0</v>
      </c>
      <c r="Y60" s="5">
        <f>COUNTIFS(Data!$G:$G,$A60,Data!$C:$C,Y$1)</f>
        <v>0</v>
      </c>
      <c r="Z60" s="5">
        <f>COUNTIFS(Data!$G:$G,$A60,Data!$C:$C,Z$1)</f>
        <v>0</v>
      </c>
      <c r="AA60" s="5">
        <f>COUNTIFS(Data!$G:$G,$A60,Data!$C:$C,AA$1)</f>
        <v>0</v>
      </c>
      <c r="AB60" s="5">
        <f>COUNTIFS(Data!$G:$G,$A60,Data!$C:$C,AB$1)</f>
        <v>0</v>
      </c>
      <c r="AC60" s="5">
        <f>COUNTIFS(Data!$G:$G,$A60,Data!$C:$C,AC$1)</f>
        <v>0</v>
      </c>
      <c r="AD60" s="5">
        <f>COUNTIFS(Data!$G:$G,$A60,Data!$C:$C,AD$1)</f>
        <v>0</v>
      </c>
      <c r="AE60" s="5">
        <f>COUNTIFS(Data!$G:$G,$A60,Data!$C:$C,AE$1)</f>
        <v>0</v>
      </c>
      <c r="AF60" s="5">
        <f>COUNTIFS(Data!$G:$G,$A60,Data!$C:$C,AF$1)</f>
        <v>0</v>
      </c>
      <c r="AG60" s="5">
        <f>COUNTIFS(Data!$G:$G,$A60,Data!$C:$C,AG$1)</f>
        <v>0</v>
      </c>
      <c r="AH60" s="5">
        <f>COUNTIFS(Data!$G:$G,$A60,Data!$C:$C,AH$1)</f>
        <v>0</v>
      </c>
      <c r="AI60" s="5">
        <f>COUNTIFS(Data!$G:$G,$A60,Data!$C:$C,AI$1)</f>
        <v>0</v>
      </c>
      <c r="AJ60" s="5">
        <f>COUNTIFS(Data!$G:$G,$A60,Data!$C:$C,AJ$1)</f>
        <v>0</v>
      </c>
      <c r="AK60" s="5">
        <f>COUNTIFS(Data!$G:$G,$A60,Data!$C:$C,AK$1)</f>
        <v>0</v>
      </c>
      <c r="AL60" s="5">
        <f>COUNTIFS(Data!$G:$G,$A60,Data!$C:$C,AL$1)</f>
        <v>0</v>
      </c>
      <c r="AM60" s="5">
        <f>COUNTIFS(Data!$G:$G,$A60,Data!$C:$C,AM$1)</f>
        <v>0</v>
      </c>
      <c r="AN60" s="5">
        <f>COUNTIFS(Data!$G:$G,$A60,Data!$C:$C,AN$1)</f>
        <v>0</v>
      </c>
      <c r="AO60" s="5">
        <f>COUNTIFS(Data!$G:$G,$A60,Data!$C:$C,AO$1)</f>
        <v>0</v>
      </c>
      <c r="AP60" s="5">
        <f>COUNTIFS(Data!$G:$G,$A60,Data!$C:$C,AP$1)</f>
        <v>0</v>
      </c>
      <c r="AQ60" s="5">
        <f>COUNTIFS(Data!$G:$G,$A60,Data!$C:$C,AQ$1)</f>
        <v>0</v>
      </c>
      <c r="AR60" s="5">
        <f>COUNTIFS(Data!$G:$G,$A60,Data!$C:$C,AR$1)</f>
        <v>0</v>
      </c>
      <c r="AS60" s="5">
        <f>COUNTIFS(Data!$G:$G,$A60,Data!$C:$C,AS$1)</f>
        <v>0</v>
      </c>
      <c r="AT60" s="5">
        <f>COUNTIFS(Data!$G:$G,$A60,Data!$C:$C,AT$1)</f>
        <v>0</v>
      </c>
      <c r="AU60" s="5">
        <f>COUNTIFS(Data!$G:$G,$A60,Data!$C:$C,AU$1)</f>
        <v>0</v>
      </c>
      <c r="AV60" s="5">
        <f t="shared" si="1"/>
        <v>1</v>
      </c>
    </row>
    <row r="61">
      <c r="A61" s="5" t="str">
        <f>Countries!A60</f>
        <v>MAS</v>
      </c>
      <c r="B61" s="5">
        <f>COUNTIFS(Data!$G:$G,$A61,Data!$C:$C,B$1)</f>
        <v>0</v>
      </c>
      <c r="C61" s="5">
        <f>COUNTIFS(Data!$G:$G,$A61,Data!$C:$C,C$1)</f>
        <v>0</v>
      </c>
      <c r="D61" s="5">
        <f>COUNTIFS(Data!$G:$G,$A61,Data!$C:$C,D$1)</f>
        <v>0</v>
      </c>
      <c r="E61" s="5">
        <f>COUNTIFS(Data!$G:$G,$A61,Data!$C:$C,E$1)</f>
        <v>0</v>
      </c>
      <c r="F61" s="5">
        <f>COUNTIFS(Data!$G:$G,$A61,Data!$C:$C,F$1)</f>
        <v>0</v>
      </c>
      <c r="G61" s="5">
        <f>COUNTIFS(Data!$G:$G,$A61,Data!$C:$C,G$1)</f>
        <v>0</v>
      </c>
      <c r="H61" s="5">
        <f>COUNTIFS(Data!$G:$G,$A61,Data!$C:$C,H$1)</f>
        <v>0</v>
      </c>
      <c r="I61" s="5">
        <f>COUNTIFS(Data!$G:$G,$A61,Data!$C:$C,I$1)</f>
        <v>0</v>
      </c>
      <c r="J61" s="5">
        <f>COUNTIFS(Data!$G:$G,$A61,Data!$C:$C,J$1)</f>
        <v>0</v>
      </c>
      <c r="K61" s="5">
        <f>COUNTIFS(Data!$G:$G,$A61,Data!$C:$C,K$1)</f>
        <v>0</v>
      </c>
      <c r="L61" s="5">
        <f>COUNTIFS(Data!$G:$G,$A61,Data!$C:$C,L$1)</f>
        <v>0</v>
      </c>
      <c r="M61" s="5">
        <f>COUNTIFS(Data!$G:$G,$A61,Data!$C:$C,M$1)</f>
        <v>0</v>
      </c>
      <c r="N61" s="5">
        <f>COUNTIFS(Data!$G:$G,$A61,Data!$C:$C,N$1)</f>
        <v>0</v>
      </c>
      <c r="O61" s="5">
        <f>COUNTIFS(Data!$G:$G,$A61,Data!$C:$C,O$1)</f>
        <v>0</v>
      </c>
      <c r="P61" s="5">
        <f>COUNTIFS(Data!$G:$G,$A61,Data!$C:$C,P$1)</f>
        <v>0</v>
      </c>
      <c r="Q61" s="5">
        <f>COUNTIFS(Data!$G:$G,$A61,Data!$C:$C,Q$1)</f>
        <v>0</v>
      </c>
      <c r="R61" s="5">
        <f>COUNTIFS(Data!$G:$G,$A61,Data!$C:$C,R$1)</f>
        <v>0</v>
      </c>
      <c r="S61" s="5">
        <f>COUNTIFS(Data!$G:$G,$A61,Data!$C:$C,S$1)</f>
        <v>0</v>
      </c>
      <c r="T61" s="5">
        <f>COUNTIFS(Data!$G:$G,$A61,Data!$C:$C,T$1)</f>
        <v>0</v>
      </c>
      <c r="U61" s="5">
        <f>COUNTIFS(Data!$G:$G,$A61,Data!$C:$C,U$1)</f>
        <v>0</v>
      </c>
      <c r="V61" s="5">
        <f>COUNTIFS(Data!$G:$G,$A61,Data!$C:$C,V$1)</f>
        <v>0</v>
      </c>
      <c r="W61" s="5">
        <f>COUNTIFS(Data!$G:$G,$A61,Data!$C:$C,W$1)</f>
        <v>0</v>
      </c>
      <c r="X61" s="5">
        <f>COUNTIFS(Data!$G:$G,$A61,Data!$C:$C,X$1)</f>
        <v>0</v>
      </c>
      <c r="Y61" s="5">
        <f>COUNTIFS(Data!$G:$G,$A61,Data!$C:$C,Y$1)</f>
        <v>0</v>
      </c>
      <c r="Z61" s="5">
        <f>COUNTIFS(Data!$G:$G,$A61,Data!$C:$C,Z$1)</f>
        <v>0</v>
      </c>
      <c r="AA61" s="5">
        <f>COUNTIFS(Data!$G:$G,$A61,Data!$C:$C,AA$1)</f>
        <v>0</v>
      </c>
      <c r="AB61" s="5">
        <f>COUNTIFS(Data!$G:$G,$A61,Data!$C:$C,AB$1)</f>
        <v>0</v>
      </c>
      <c r="AC61" s="5">
        <f>COUNTIFS(Data!$G:$G,$A61,Data!$C:$C,AC$1)</f>
        <v>0</v>
      </c>
      <c r="AD61" s="5">
        <f>COUNTIFS(Data!$G:$G,$A61,Data!$C:$C,AD$1)</f>
        <v>0</v>
      </c>
      <c r="AE61" s="5">
        <f>COUNTIFS(Data!$G:$G,$A61,Data!$C:$C,AE$1)</f>
        <v>0</v>
      </c>
      <c r="AF61" s="5">
        <f>COUNTIFS(Data!$G:$G,$A61,Data!$C:$C,AF$1)</f>
        <v>0</v>
      </c>
      <c r="AG61" s="5">
        <f>COUNTIFS(Data!$G:$G,$A61,Data!$C:$C,AG$1)</f>
        <v>0</v>
      </c>
      <c r="AH61" s="5">
        <f>COUNTIFS(Data!$G:$G,$A61,Data!$C:$C,AH$1)</f>
        <v>0</v>
      </c>
      <c r="AI61" s="5">
        <f>COUNTIFS(Data!$G:$G,$A61,Data!$C:$C,AI$1)</f>
        <v>0</v>
      </c>
      <c r="AJ61" s="5">
        <f>COUNTIFS(Data!$G:$G,$A61,Data!$C:$C,AJ$1)</f>
        <v>0</v>
      </c>
      <c r="AK61" s="5">
        <f>COUNTIFS(Data!$G:$G,$A61,Data!$C:$C,AK$1)</f>
        <v>0</v>
      </c>
      <c r="AL61" s="5">
        <f>COUNTIFS(Data!$G:$G,$A61,Data!$C:$C,AL$1)</f>
        <v>0</v>
      </c>
      <c r="AM61" s="5">
        <f>COUNTIFS(Data!$G:$G,$A61,Data!$C:$C,AM$1)</f>
        <v>0</v>
      </c>
      <c r="AN61" s="5">
        <f>COUNTIFS(Data!$G:$G,$A61,Data!$C:$C,AN$1)</f>
        <v>0</v>
      </c>
      <c r="AO61" s="5">
        <f>COUNTIFS(Data!$G:$G,$A61,Data!$C:$C,AO$1)</f>
        <v>0</v>
      </c>
      <c r="AP61" s="5">
        <f>COUNTIFS(Data!$G:$G,$A61,Data!$C:$C,AP$1)</f>
        <v>0</v>
      </c>
      <c r="AQ61" s="5">
        <f>COUNTIFS(Data!$G:$G,$A61,Data!$C:$C,AQ$1)</f>
        <v>0</v>
      </c>
      <c r="AR61" s="5">
        <f>COUNTIFS(Data!$G:$G,$A61,Data!$C:$C,AR$1)</f>
        <v>0</v>
      </c>
      <c r="AS61" s="5">
        <f>COUNTIFS(Data!$G:$G,$A61,Data!$C:$C,AS$1)</f>
        <v>0</v>
      </c>
      <c r="AT61" s="5">
        <f>COUNTIFS(Data!$G:$G,$A61,Data!$C:$C,AT$1)</f>
        <v>0</v>
      </c>
      <c r="AU61" s="5">
        <f>COUNTIFS(Data!$G:$G,$A61,Data!$C:$C,AU$1)</f>
        <v>0</v>
      </c>
      <c r="AV61" s="5">
        <f t="shared" si="1"/>
        <v>0</v>
      </c>
    </row>
    <row r="62">
      <c r="A62" s="5" t="str">
        <f>Countries!A61</f>
        <v>MDA</v>
      </c>
      <c r="B62" s="5">
        <f>COUNTIFS(Data!$G:$G,$A62,Data!$C:$C,B$1)</f>
        <v>0</v>
      </c>
      <c r="C62" s="5">
        <f>COUNTIFS(Data!$G:$G,$A62,Data!$C:$C,C$1)</f>
        <v>0</v>
      </c>
      <c r="D62" s="5">
        <f>COUNTIFS(Data!$G:$G,$A62,Data!$C:$C,D$1)</f>
        <v>0</v>
      </c>
      <c r="E62" s="5">
        <f>COUNTIFS(Data!$G:$G,$A62,Data!$C:$C,E$1)</f>
        <v>0</v>
      </c>
      <c r="F62" s="5">
        <f>COUNTIFS(Data!$G:$G,$A62,Data!$C:$C,F$1)</f>
        <v>0</v>
      </c>
      <c r="G62" s="5">
        <f>COUNTIFS(Data!$G:$G,$A62,Data!$C:$C,G$1)</f>
        <v>0</v>
      </c>
      <c r="H62" s="5">
        <f>COUNTIFS(Data!$G:$G,$A62,Data!$C:$C,H$1)</f>
        <v>0</v>
      </c>
      <c r="I62" s="5">
        <f>COUNTIFS(Data!$G:$G,$A62,Data!$C:$C,I$1)</f>
        <v>0</v>
      </c>
      <c r="J62" s="5">
        <f>COUNTIFS(Data!$G:$G,$A62,Data!$C:$C,J$1)</f>
        <v>0</v>
      </c>
      <c r="K62" s="5">
        <f>COUNTIFS(Data!$G:$G,$A62,Data!$C:$C,K$1)</f>
        <v>0</v>
      </c>
      <c r="L62" s="5">
        <f>COUNTIFS(Data!$G:$G,$A62,Data!$C:$C,L$1)</f>
        <v>0</v>
      </c>
      <c r="M62" s="5">
        <f>COUNTIFS(Data!$G:$G,$A62,Data!$C:$C,M$1)</f>
        <v>0</v>
      </c>
      <c r="N62" s="5">
        <f>COUNTIFS(Data!$G:$G,$A62,Data!$C:$C,N$1)</f>
        <v>0</v>
      </c>
      <c r="O62" s="5">
        <f>COUNTIFS(Data!$G:$G,$A62,Data!$C:$C,O$1)</f>
        <v>0</v>
      </c>
      <c r="P62" s="5">
        <f>COUNTIFS(Data!$G:$G,$A62,Data!$C:$C,P$1)</f>
        <v>0</v>
      </c>
      <c r="Q62" s="5">
        <f>COUNTIFS(Data!$G:$G,$A62,Data!$C:$C,Q$1)</f>
        <v>0</v>
      </c>
      <c r="R62" s="5">
        <f>COUNTIFS(Data!$G:$G,$A62,Data!$C:$C,R$1)</f>
        <v>0</v>
      </c>
      <c r="S62" s="5">
        <f>COUNTIFS(Data!$G:$G,$A62,Data!$C:$C,S$1)</f>
        <v>0</v>
      </c>
      <c r="T62" s="5">
        <f>COUNTIFS(Data!$G:$G,$A62,Data!$C:$C,T$1)</f>
        <v>0</v>
      </c>
      <c r="U62" s="5">
        <f>COUNTIFS(Data!$G:$G,$A62,Data!$C:$C,U$1)</f>
        <v>0</v>
      </c>
      <c r="V62" s="5">
        <f>COUNTIFS(Data!$G:$G,$A62,Data!$C:$C,V$1)</f>
        <v>0</v>
      </c>
      <c r="W62" s="5">
        <f>COUNTIFS(Data!$G:$G,$A62,Data!$C:$C,W$1)</f>
        <v>0</v>
      </c>
      <c r="X62" s="5">
        <f>COUNTIFS(Data!$G:$G,$A62,Data!$C:$C,X$1)</f>
        <v>0</v>
      </c>
      <c r="Y62" s="5">
        <f>COUNTIFS(Data!$G:$G,$A62,Data!$C:$C,Y$1)</f>
        <v>0</v>
      </c>
      <c r="Z62" s="5">
        <f>COUNTIFS(Data!$G:$G,$A62,Data!$C:$C,Z$1)</f>
        <v>0</v>
      </c>
      <c r="AA62" s="5">
        <f>COUNTIFS(Data!$G:$G,$A62,Data!$C:$C,AA$1)</f>
        <v>0</v>
      </c>
      <c r="AB62" s="5">
        <f>COUNTIFS(Data!$G:$G,$A62,Data!$C:$C,AB$1)</f>
        <v>0</v>
      </c>
      <c r="AC62" s="5">
        <f>COUNTIFS(Data!$G:$G,$A62,Data!$C:$C,AC$1)</f>
        <v>0</v>
      </c>
      <c r="AD62" s="5">
        <f>COUNTIFS(Data!$G:$G,$A62,Data!$C:$C,AD$1)</f>
        <v>0</v>
      </c>
      <c r="AE62" s="5">
        <f>COUNTIFS(Data!$G:$G,$A62,Data!$C:$C,AE$1)</f>
        <v>0</v>
      </c>
      <c r="AF62" s="5">
        <f>COUNTIFS(Data!$G:$G,$A62,Data!$C:$C,AF$1)</f>
        <v>0</v>
      </c>
      <c r="AG62" s="5">
        <f>COUNTIFS(Data!$G:$G,$A62,Data!$C:$C,AG$1)</f>
        <v>0</v>
      </c>
      <c r="AH62" s="5">
        <f>COUNTIFS(Data!$G:$G,$A62,Data!$C:$C,AH$1)</f>
        <v>0</v>
      </c>
      <c r="AI62" s="5">
        <f>COUNTIFS(Data!$G:$G,$A62,Data!$C:$C,AI$1)</f>
        <v>0</v>
      </c>
      <c r="AJ62" s="5">
        <f>COUNTIFS(Data!$G:$G,$A62,Data!$C:$C,AJ$1)</f>
        <v>0</v>
      </c>
      <c r="AK62" s="5">
        <f>COUNTIFS(Data!$G:$G,$A62,Data!$C:$C,AK$1)</f>
        <v>0</v>
      </c>
      <c r="AL62" s="5">
        <f>COUNTIFS(Data!$G:$G,$A62,Data!$C:$C,AL$1)</f>
        <v>0</v>
      </c>
      <c r="AM62" s="5">
        <f>COUNTIFS(Data!$G:$G,$A62,Data!$C:$C,AM$1)</f>
        <v>0</v>
      </c>
      <c r="AN62" s="5">
        <f>COUNTIFS(Data!$G:$G,$A62,Data!$C:$C,AN$1)</f>
        <v>0</v>
      </c>
      <c r="AO62" s="5">
        <f>COUNTIFS(Data!$G:$G,$A62,Data!$C:$C,AO$1)</f>
        <v>0</v>
      </c>
      <c r="AP62" s="5">
        <f>COUNTIFS(Data!$G:$G,$A62,Data!$C:$C,AP$1)</f>
        <v>0</v>
      </c>
      <c r="AQ62" s="5">
        <f>COUNTIFS(Data!$G:$G,$A62,Data!$C:$C,AQ$1)</f>
        <v>0</v>
      </c>
      <c r="AR62" s="5">
        <f>COUNTIFS(Data!$G:$G,$A62,Data!$C:$C,AR$1)</f>
        <v>0</v>
      </c>
      <c r="AS62" s="5">
        <f>COUNTIFS(Data!$G:$G,$A62,Data!$C:$C,AS$1)</f>
        <v>0</v>
      </c>
      <c r="AT62" s="5">
        <f>COUNTIFS(Data!$G:$G,$A62,Data!$C:$C,AT$1)</f>
        <v>0</v>
      </c>
      <c r="AU62" s="5">
        <f>COUNTIFS(Data!$G:$G,$A62,Data!$C:$C,AU$1)</f>
        <v>0</v>
      </c>
      <c r="AV62" s="5">
        <f t="shared" si="1"/>
        <v>0</v>
      </c>
    </row>
    <row r="63">
      <c r="A63" s="5" t="str">
        <f>Countries!A62</f>
        <v>MEX</v>
      </c>
      <c r="B63" s="5">
        <f>COUNTIFS(Data!$G:$G,$A63,Data!$C:$C,B$1)</f>
        <v>0</v>
      </c>
      <c r="C63" s="5">
        <f>COUNTIFS(Data!$G:$G,$A63,Data!$C:$C,C$1)</f>
        <v>0</v>
      </c>
      <c r="D63" s="5">
        <f>COUNTIFS(Data!$G:$G,$A63,Data!$C:$C,D$1)</f>
        <v>0</v>
      </c>
      <c r="E63" s="5">
        <f>COUNTIFS(Data!$G:$G,$A63,Data!$C:$C,E$1)</f>
        <v>0</v>
      </c>
      <c r="F63" s="5">
        <f>COUNTIFS(Data!$G:$G,$A63,Data!$C:$C,F$1)</f>
        <v>0</v>
      </c>
      <c r="G63" s="5">
        <f>COUNTIFS(Data!$G:$G,$A63,Data!$C:$C,G$1)</f>
        <v>0</v>
      </c>
      <c r="H63" s="5">
        <f>COUNTIFS(Data!$G:$G,$A63,Data!$C:$C,H$1)</f>
        <v>0</v>
      </c>
      <c r="I63" s="5">
        <f>COUNTIFS(Data!$G:$G,$A63,Data!$C:$C,I$1)</f>
        <v>0</v>
      </c>
      <c r="J63" s="5">
        <f>COUNTIFS(Data!$G:$G,$A63,Data!$C:$C,J$1)</f>
        <v>0</v>
      </c>
      <c r="K63" s="5">
        <f>COUNTIFS(Data!$G:$G,$A63,Data!$C:$C,K$1)</f>
        <v>0</v>
      </c>
      <c r="L63" s="5">
        <f>COUNTIFS(Data!$G:$G,$A63,Data!$C:$C,L$1)</f>
        <v>0</v>
      </c>
      <c r="M63" s="5">
        <f>COUNTIFS(Data!$G:$G,$A63,Data!$C:$C,M$1)</f>
        <v>0</v>
      </c>
      <c r="N63" s="5">
        <f>COUNTIFS(Data!$G:$G,$A63,Data!$C:$C,N$1)</f>
        <v>0</v>
      </c>
      <c r="O63" s="5">
        <f>COUNTIFS(Data!$G:$G,$A63,Data!$C:$C,O$1)</f>
        <v>0</v>
      </c>
      <c r="P63" s="5">
        <f>COUNTIFS(Data!$G:$G,$A63,Data!$C:$C,P$1)</f>
        <v>0</v>
      </c>
      <c r="Q63" s="5">
        <f>COUNTIFS(Data!$G:$G,$A63,Data!$C:$C,Q$1)</f>
        <v>0</v>
      </c>
      <c r="R63" s="5">
        <f>COUNTIFS(Data!$G:$G,$A63,Data!$C:$C,R$1)</f>
        <v>0</v>
      </c>
      <c r="S63" s="5">
        <f>COUNTIFS(Data!$G:$G,$A63,Data!$C:$C,S$1)</f>
        <v>0</v>
      </c>
      <c r="T63" s="5">
        <f>COUNTIFS(Data!$G:$G,$A63,Data!$C:$C,T$1)</f>
        <v>0</v>
      </c>
      <c r="U63" s="5">
        <f>COUNTIFS(Data!$G:$G,$A63,Data!$C:$C,U$1)</f>
        <v>0</v>
      </c>
      <c r="V63" s="5">
        <f>COUNTIFS(Data!$G:$G,$A63,Data!$C:$C,V$1)</f>
        <v>0</v>
      </c>
      <c r="W63" s="5">
        <f>COUNTIFS(Data!$G:$G,$A63,Data!$C:$C,W$1)</f>
        <v>0</v>
      </c>
      <c r="X63" s="5">
        <f>COUNTIFS(Data!$G:$G,$A63,Data!$C:$C,X$1)</f>
        <v>0</v>
      </c>
      <c r="Y63" s="5">
        <f>COUNTIFS(Data!$G:$G,$A63,Data!$C:$C,Y$1)</f>
        <v>0</v>
      </c>
      <c r="Z63" s="5">
        <f>COUNTIFS(Data!$G:$G,$A63,Data!$C:$C,Z$1)</f>
        <v>0</v>
      </c>
      <c r="AA63" s="5">
        <f>COUNTIFS(Data!$G:$G,$A63,Data!$C:$C,AA$1)</f>
        <v>0</v>
      </c>
      <c r="AB63" s="5">
        <f>COUNTIFS(Data!$G:$G,$A63,Data!$C:$C,AB$1)</f>
        <v>0</v>
      </c>
      <c r="AC63" s="5">
        <f>COUNTIFS(Data!$G:$G,$A63,Data!$C:$C,AC$1)</f>
        <v>0</v>
      </c>
      <c r="AD63" s="5">
        <f>COUNTIFS(Data!$G:$G,$A63,Data!$C:$C,AD$1)</f>
        <v>0</v>
      </c>
      <c r="AE63" s="5">
        <f>COUNTIFS(Data!$G:$G,$A63,Data!$C:$C,AE$1)</f>
        <v>0</v>
      </c>
      <c r="AF63" s="5">
        <f>COUNTIFS(Data!$G:$G,$A63,Data!$C:$C,AF$1)</f>
        <v>0</v>
      </c>
      <c r="AG63" s="5">
        <f>COUNTIFS(Data!$G:$G,$A63,Data!$C:$C,AG$1)</f>
        <v>0</v>
      </c>
      <c r="AH63" s="5">
        <f>COUNTIFS(Data!$G:$G,$A63,Data!$C:$C,AH$1)</f>
        <v>0</v>
      </c>
      <c r="AI63" s="5">
        <f>COUNTIFS(Data!$G:$G,$A63,Data!$C:$C,AI$1)</f>
        <v>0</v>
      </c>
      <c r="AJ63" s="5">
        <f>COUNTIFS(Data!$G:$G,$A63,Data!$C:$C,AJ$1)</f>
        <v>0</v>
      </c>
      <c r="AK63" s="5">
        <f>COUNTIFS(Data!$G:$G,$A63,Data!$C:$C,AK$1)</f>
        <v>0</v>
      </c>
      <c r="AL63" s="5">
        <f>COUNTIFS(Data!$G:$G,$A63,Data!$C:$C,AL$1)</f>
        <v>0</v>
      </c>
      <c r="AM63" s="5">
        <f>COUNTIFS(Data!$G:$G,$A63,Data!$C:$C,AM$1)</f>
        <v>0</v>
      </c>
      <c r="AN63" s="5">
        <f>COUNTIFS(Data!$G:$G,$A63,Data!$C:$C,AN$1)</f>
        <v>0</v>
      </c>
      <c r="AO63" s="5">
        <f>COUNTIFS(Data!$G:$G,$A63,Data!$C:$C,AO$1)</f>
        <v>0</v>
      </c>
      <c r="AP63" s="5">
        <f>COUNTIFS(Data!$G:$G,$A63,Data!$C:$C,AP$1)</f>
        <v>0</v>
      </c>
      <c r="AQ63" s="5">
        <f>COUNTIFS(Data!$G:$G,$A63,Data!$C:$C,AQ$1)</f>
        <v>0</v>
      </c>
      <c r="AR63" s="5">
        <f>COUNTIFS(Data!$G:$G,$A63,Data!$C:$C,AR$1)</f>
        <v>0</v>
      </c>
      <c r="AS63" s="5">
        <f>COUNTIFS(Data!$G:$G,$A63,Data!$C:$C,AS$1)</f>
        <v>0</v>
      </c>
      <c r="AT63" s="5">
        <f>COUNTIFS(Data!$G:$G,$A63,Data!$C:$C,AT$1)</f>
        <v>0</v>
      </c>
      <c r="AU63" s="5">
        <f>COUNTIFS(Data!$G:$G,$A63,Data!$C:$C,AU$1)</f>
        <v>0</v>
      </c>
      <c r="AV63" s="5">
        <f t="shared" si="1"/>
        <v>0</v>
      </c>
    </row>
    <row r="64">
      <c r="A64" s="5" t="str">
        <f>Countries!A63</f>
        <v>MGL</v>
      </c>
      <c r="B64" s="5">
        <f>COUNTIFS(Data!$G:$G,$A64,Data!$C:$C,B$1)</f>
        <v>0</v>
      </c>
      <c r="C64" s="5">
        <f>COUNTIFS(Data!$G:$G,$A64,Data!$C:$C,C$1)</f>
        <v>0</v>
      </c>
      <c r="D64" s="5">
        <f>COUNTIFS(Data!$G:$G,$A64,Data!$C:$C,D$1)</f>
        <v>0</v>
      </c>
      <c r="E64" s="5">
        <f>COUNTIFS(Data!$G:$G,$A64,Data!$C:$C,E$1)</f>
        <v>0</v>
      </c>
      <c r="F64" s="5">
        <f>COUNTIFS(Data!$G:$G,$A64,Data!$C:$C,F$1)</f>
        <v>0</v>
      </c>
      <c r="G64" s="5">
        <f>COUNTIFS(Data!$G:$G,$A64,Data!$C:$C,G$1)</f>
        <v>0</v>
      </c>
      <c r="H64" s="5">
        <f>COUNTIFS(Data!$G:$G,$A64,Data!$C:$C,H$1)</f>
        <v>0</v>
      </c>
      <c r="I64" s="5">
        <f>COUNTIFS(Data!$G:$G,$A64,Data!$C:$C,I$1)</f>
        <v>0</v>
      </c>
      <c r="J64" s="5">
        <f>COUNTIFS(Data!$G:$G,$A64,Data!$C:$C,J$1)</f>
        <v>0</v>
      </c>
      <c r="K64" s="5">
        <f>COUNTIFS(Data!$G:$G,$A64,Data!$C:$C,K$1)</f>
        <v>0</v>
      </c>
      <c r="L64" s="5">
        <f>COUNTIFS(Data!$G:$G,$A64,Data!$C:$C,L$1)</f>
        <v>0</v>
      </c>
      <c r="M64" s="5">
        <f>COUNTIFS(Data!$G:$G,$A64,Data!$C:$C,M$1)</f>
        <v>0</v>
      </c>
      <c r="N64" s="5">
        <f>COUNTIFS(Data!$G:$G,$A64,Data!$C:$C,N$1)</f>
        <v>0</v>
      </c>
      <c r="O64" s="5">
        <f>COUNTIFS(Data!$G:$G,$A64,Data!$C:$C,O$1)</f>
        <v>0</v>
      </c>
      <c r="P64" s="5">
        <f>COUNTIFS(Data!$G:$G,$A64,Data!$C:$C,P$1)</f>
        <v>0</v>
      </c>
      <c r="Q64" s="5">
        <f>COUNTIFS(Data!$G:$G,$A64,Data!$C:$C,Q$1)</f>
        <v>0</v>
      </c>
      <c r="R64" s="5">
        <f>COUNTIFS(Data!$G:$G,$A64,Data!$C:$C,R$1)</f>
        <v>0</v>
      </c>
      <c r="S64" s="5">
        <f>COUNTIFS(Data!$G:$G,$A64,Data!$C:$C,S$1)</f>
        <v>0</v>
      </c>
      <c r="T64" s="5">
        <f>COUNTIFS(Data!$G:$G,$A64,Data!$C:$C,T$1)</f>
        <v>0</v>
      </c>
      <c r="U64" s="5">
        <f>COUNTIFS(Data!$G:$G,$A64,Data!$C:$C,U$1)</f>
        <v>0</v>
      </c>
      <c r="V64" s="5">
        <f>COUNTIFS(Data!$G:$G,$A64,Data!$C:$C,V$1)</f>
        <v>0</v>
      </c>
      <c r="W64" s="5">
        <f>COUNTIFS(Data!$G:$G,$A64,Data!$C:$C,W$1)</f>
        <v>0</v>
      </c>
      <c r="X64" s="5">
        <f>COUNTIFS(Data!$G:$G,$A64,Data!$C:$C,X$1)</f>
        <v>0</v>
      </c>
      <c r="Y64" s="5">
        <f>COUNTIFS(Data!$G:$G,$A64,Data!$C:$C,Y$1)</f>
        <v>0</v>
      </c>
      <c r="Z64" s="5">
        <f>COUNTIFS(Data!$G:$G,$A64,Data!$C:$C,Z$1)</f>
        <v>0</v>
      </c>
      <c r="AA64" s="5">
        <f>COUNTIFS(Data!$G:$G,$A64,Data!$C:$C,AA$1)</f>
        <v>0</v>
      </c>
      <c r="AB64" s="5">
        <f>COUNTIFS(Data!$G:$G,$A64,Data!$C:$C,AB$1)</f>
        <v>0</v>
      </c>
      <c r="AC64" s="5">
        <f>COUNTIFS(Data!$G:$G,$A64,Data!$C:$C,AC$1)</f>
        <v>0</v>
      </c>
      <c r="AD64" s="5">
        <f>COUNTIFS(Data!$G:$G,$A64,Data!$C:$C,AD$1)</f>
        <v>0</v>
      </c>
      <c r="AE64" s="5">
        <f>COUNTIFS(Data!$G:$G,$A64,Data!$C:$C,AE$1)</f>
        <v>0</v>
      </c>
      <c r="AF64" s="5">
        <f>COUNTIFS(Data!$G:$G,$A64,Data!$C:$C,AF$1)</f>
        <v>0</v>
      </c>
      <c r="AG64" s="5">
        <f>COUNTIFS(Data!$G:$G,$A64,Data!$C:$C,AG$1)</f>
        <v>0</v>
      </c>
      <c r="AH64" s="5">
        <f>COUNTIFS(Data!$G:$G,$A64,Data!$C:$C,AH$1)</f>
        <v>0</v>
      </c>
      <c r="AI64" s="5">
        <f>COUNTIFS(Data!$G:$G,$A64,Data!$C:$C,AI$1)</f>
        <v>0</v>
      </c>
      <c r="AJ64" s="5">
        <f>COUNTIFS(Data!$G:$G,$A64,Data!$C:$C,AJ$1)</f>
        <v>0</v>
      </c>
      <c r="AK64" s="5">
        <f>COUNTIFS(Data!$G:$G,$A64,Data!$C:$C,AK$1)</f>
        <v>0</v>
      </c>
      <c r="AL64" s="5">
        <f>COUNTIFS(Data!$G:$G,$A64,Data!$C:$C,AL$1)</f>
        <v>0</v>
      </c>
      <c r="AM64" s="5">
        <f>COUNTIFS(Data!$G:$G,$A64,Data!$C:$C,AM$1)</f>
        <v>0</v>
      </c>
      <c r="AN64" s="5">
        <f>COUNTIFS(Data!$G:$G,$A64,Data!$C:$C,AN$1)</f>
        <v>0</v>
      </c>
      <c r="AO64" s="5">
        <f>COUNTIFS(Data!$G:$G,$A64,Data!$C:$C,AO$1)</f>
        <v>0</v>
      </c>
      <c r="AP64" s="5">
        <f>COUNTIFS(Data!$G:$G,$A64,Data!$C:$C,AP$1)</f>
        <v>0</v>
      </c>
      <c r="AQ64" s="5">
        <f>COUNTIFS(Data!$G:$G,$A64,Data!$C:$C,AQ$1)</f>
        <v>0</v>
      </c>
      <c r="AR64" s="5">
        <f>COUNTIFS(Data!$G:$G,$A64,Data!$C:$C,AR$1)</f>
        <v>0</v>
      </c>
      <c r="AS64" s="5">
        <f>COUNTIFS(Data!$G:$G,$A64,Data!$C:$C,AS$1)</f>
        <v>0</v>
      </c>
      <c r="AT64" s="5">
        <f>COUNTIFS(Data!$G:$G,$A64,Data!$C:$C,AT$1)</f>
        <v>0</v>
      </c>
      <c r="AU64" s="5">
        <f>COUNTIFS(Data!$G:$G,$A64,Data!$C:$C,AU$1)</f>
        <v>0</v>
      </c>
      <c r="AV64" s="5">
        <f t="shared" si="1"/>
        <v>0</v>
      </c>
    </row>
    <row r="65">
      <c r="A65" s="5" t="str">
        <f>Countries!A64</f>
        <v>MKD</v>
      </c>
      <c r="B65" s="5">
        <f>COUNTIFS(Data!$G:$G,$A65,Data!$C:$C,B$1)</f>
        <v>0</v>
      </c>
      <c r="C65" s="5">
        <f>COUNTIFS(Data!$G:$G,$A65,Data!$C:$C,C$1)</f>
        <v>0</v>
      </c>
      <c r="D65" s="5">
        <f>COUNTIFS(Data!$G:$G,$A65,Data!$C:$C,D$1)</f>
        <v>0</v>
      </c>
      <c r="E65" s="5">
        <f>COUNTIFS(Data!$G:$G,$A65,Data!$C:$C,E$1)</f>
        <v>0</v>
      </c>
      <c r="F65" s="5">
        <f>COUNTIFS(Data!$G:$G,$A65,Data!$C:$C,F$1)</f>
        <v>0</v>
      </c>
      <c r="G65" s="5">
        <f>COUNTIFS(Data!$G:$G,$A65,Data!$C:$C,G$1)</f>
        <v>0</v>
      </c>
      <c r="H65" s="5">
        <f>COUNTIFS(Data!$G:$G,$A65,Data!$C:$C,H$1)</f>
        <v>0</v>
      </c>
      <c r="I65" s="5">
        <f>COUNTIFS(Data!$G:$G,$A65,Data!$C:$C,I$1)</f>
        <v>0</v>
      </c>
      <c r="J65" s="5">
        <f>COUNTIFS(Data!$G:$G,$A65,Data!$C:$C,J$1)</f>
        <v>0</v>
      </c>
      <c r="K65" s="5">
        <f>COUNTIFS(Data!$G:$G,$A65,Data!$C:$C,K$1)</f>
        <v>0</v>
      </c>
      <c r="L65" s="5">
        <f>COUNTIFS(Data!$G:$G,$A65,Data!$C:$C,L$1)</f>
        <v>0</v>
      </c>
      <c r="M65" s="5">
        <f>COUNTIFS(Data!$G:$G,$A65,Data!$C:$C,M$1)</f>
        <v>0</v>
      </c>
      <c r="N65" s="5">
        <f>COUNTIFS(Data!$G:$G,$A65,Data!$C:$C,N$1)</f>
        <v>0</v>
      </c>
      <c r="O65" s="5">
        <f>COUNTIFS(Data!$G:$G,$A65,Data!$C:$C,O$1)</f>
        <v>0</v>
      </c>
      <c r="P65" s="5">
        <f>COUNTIFS(Data!$G:$G,$A65,Data!$C:$C,P$1)</f>
        <v>0</v>
      </c>
      <c r="Q65" s="5">
        <f>COUNTIFS(Data!$G:$G,$A65,Data!$C:$C,Q$1)</f>
        <v>0</v>
      </c>
      <c r="R65" s="5">
        <f>COUNTIFS(Data!$G:$G,$A65,Data!$C:$C,R$1)</f>
        <v>0</v>
      </c>
      <c r="S65" s="5">
        <f>COUNTIFS(Data!$G:$G,$A65,Data!$C:$C,S$1)</f>
        <v>0</v>
      </c>
      <c r="T65" s="5">
        <f>COUNTIFS(Data!$G:$G,$A65,Data!$C:$C,T$1)</f>
        <v>0</v>
      </c>
      <c r="U65" s="5">
        <f>COUNTIFS(Data!$G:$G,$A65,Data!$C:$C,U$1)</f>
        <v>0</v>
      </c>
      <c r="V65" s="5">
        <f>COUNTIFS(Data!$G:$G,$A65,Data!$C:$C,V$1)</f>
        <v>0</v>
      </c>
      <c r="W65" s="5">
        <f>COUNTIFS(Data!$G:$G,$A65,Data!$C:$C,W$1)</f>
        <v>0</v>
      </c>
      <c r="X65" s="5">
        <f>COUNTIFS(Data!$G:$G,$A65,Data!$C:$C,X$1)</f>
        <v>0</v>
      </c>
      <c r="Y65" s="5">
        <f>COUNTIFS(Data!$G:$G,$A65,Data!$C:$C,Y$1)</f>
        <v>0</v>
      </c>
      <c r="Z65" s="5">
        <f>COUNTIFS(Data!$G:$G,$A65,Data!$C:$C,Z$1)</f>
        <v>0</v>
      </c>
      <c r="AA65" s="5">
        <f>COUNTIFS(Data!$G:$G,$A65,Data!$C:$C,AA$1)</f>
        <v>0</v>
      </c>
      <c r="AB65" s="5">
        <f>COUNTIFS(Data!$G:$G,$A65,Data!$C:$C,AB$1)</f>
        <v>0</v>
      </c>
      <c r="AC65" s="5">
        <f>COUNTIFS(Data!$G:$G,$A65,Data!$C:$C,AC$1)</f>
        <v>0</v>
      </c>
      <c r="AD65" s="5">
        <f>COUNTIFS(Data!$G:$G,$A65,Data!$C:$C,AD$1)</f>
        <v>0</v>
      </c>
      <c r="AE65" s="5">
        <f>COUNTIFS(Data!$G:$G,$A65,Data!$C:$C,AE$1)</f>
        <v>0</v>
      </c>
      <c r="AF65" s="5">
        <f>COUNTIFS(Data!$G:$G,$A65,Data!$C:$C,AF$1)</f>
        <v>0</v>
      </c>
      <c r="AG65" s="5">
        <f>COUNTIFS(Data!$G:$G,$A65,Data!$C:$C,AG$1)</f>
        <v>0</v>
      </c>
      <c r="AH65" s="5">
        <f>COUNTIFS(Data!$G:$G,$A65,Data!$C:$C,AH$1)</f>
        <v>0</v>
      </c>
      <c r="AI65" s="5">
        <f>COUNTIFS(Data!$G:$G,$A65,Data!$C:$C,AI$1)</f>
        <v>0</v>
      </c>
      <c r="AJ65" s="5">
        <f>COUNTIFS(Data!$G:$G,$A65,Data!$C:$C,AJ$1)</f>
        <v>0</v>
      </c>
      <c r="AK65" s="5">
        <f>COUNTIFS(Data!$G:$G,$A65,Data!$C:$C,AK$1)</f>
        <v>0</v>
      </c>
      <c r="AL65" s="5">
        <f>COUNTIFS(Data!$G:$G,$A65,Data!$C:$C,AL$1)</f>
        <v>0</v>
      </c>
      <c r="AM65" s="5">
        <f>COUNTIFS(Data!$G:$G,$A65,Data!$C:$C,AM$1)</f>
        <v>0</v>
      </c>
      <c r="AN65" s="5">
        <f>COUNTIFS(Data!$G:$G,$A65,Data!$C:$C,AN$1)</f>
        <v>0</v>
      </c>
      <c r="AO65" s="5">
        <f>COUNTIFS(Data!$G:$G,$A65,Data!$C:$C,AO$1)</f>
        <v>0</v>
      </c>
      <c r="AP65" s="5">
        <f>COUNTIFS(Data!$G:$G,$A65,Data!$C:$C,AP$1)</f>
        <v>0</v>
      </c>
      <c r="AQ65" s="5">
        <f>COUNTIFS(Data!$G:$G,$A65,Data!$C:$C,AQ$1)</f>
        <v>0</v>
      </c>
      <c r="AR65" s="5">
        <f>COUNTIFS(Data!$G:$G,$A65,Data!$C:$C,AR$1)</f>
        <v>0</v>
      </c>
      <c r="AS65" s="5">
        <f>COUNTIFS(Data!$G:$G,$A65,Data!$C:$C,AS$1)</f>
        <v>0</v>
      </c>
      <c r="AT65" s="5">
        <f>COUNTIFS(Data!$G:$G,$A65,Data!$C:$C,AT$1)</f>
        <v>0</v>
      </c>
      <c r="AU65" s="5">
        <f>COUNTIFS(Data!$G:$G,$A65,Data!$C:$C,AU$1)</f>
        <v>0</v>
      </c>
      <c r="AV65" s="5">
        <f t="shared" si="1"/>
        <v>0</v>
      </c>
    </row>
    <row r="66">
      <c r="A66" s="5" t="str">
        <f>Countries!A65</f>
        <v>NAM</v>
      </c>
      <c r="B66" s="5">
        <f>COUNTIFS(Data!$G:$G,$A66,Data!$C:$C,B$1)</f>
        <v>0</v>
      </c>
      <c r="C66" s="5">
        <f>COUNTIFS(Data!$G:$G,$A66,Data!$C:$C,C$1)</f>
        <v>0</v>
      </c>
      <c r="D66" s="5">
        <f>COUNTIFS(Data!$G:$G,$A66,Data!$C:$C,D$1)</f>
        <v>0</v>
      </c>
      <c r="E66" s="5">
        <f>COUNTIFS(Data!$G:$G,$A66,Data!$C:$C,E$1)</f>
        <v>0</v>
      </c>
      <c r="F66" s="5">
        <f>COUNTIFS(Data!$G:$G,$A66,Data!$C:$C,F$1)</f>
        <v>0</v>
      </c>
      <c r="G66" s="5">
        <f>COUNTIFS(Data!$G:$G,$A66,Data!$C:$C,G$1)</f>
        <v>0</v>
      </c>
      <c r="H66" s="5">
        <f>COUNTIFS(Data!$G:$G,$A66,Data!$C:$C,H$1)</f>
        <v>0</v>
      </c>
      <c r="I66" s="5">
        <f>COUNTIFS(Data!$G:$G,$A66,Data!$C:$C,I$1)</f>
        <v>0</v>
      </c>
      <c r="J66" s="5">
        <f>COUNTIFS(Data!$G:$G,$A66,Data!$C:$C,J$1)</f>
        <v>0</v>
      </c>
      <c r="K66" s="5">
        <f>COUNTIFS(Data!$G:$G,$A66,Data!$C:$C,K$1)</f>
        <v>0</v>
      </c>
      <c r="L66" s="5">
        <f>COUNTIFS(Data!$G:$G,$A66,Data!$C:$C,L$1)</f>
        <v>0</v>
      </c>
      <c r="M66" s="5">
        <f>COUNTIFS(Data!$G:$G,$A66,Data!$C:$C,M$1)</f>
        <v>0</v>
      </c>
      <c r="N66" s="5">
        <f>COUNTIFS(Data!$G:$G,$A66,Data!$C:$C,N$1)</f>
        <v>0</v>
      </c>
      <c r="O66" s="5">
        <f>COUNTIFS(Data!$G:$G,$A66,Data!$C:$C,O$1)</f>
        <v>0</v>
      </c>
      <c r="P66" s="5">
        <f>COUNTIFS(Data!$G:$G,$A66,Data!$C:$C,P$1)</f>
        <v>0</v>
      </c>
      <c r="Q66" s="5">
        <f>COUNTIFS(Data!$G:$G,$A66,Data!$C:$C,Q$1)</f>
        <v>0</v>
      </c>
      <c r="R66" s="5">
        <f>COUNTIFS(Data!$G:$G,$A66,Data!$C:$C,R$1)</f>
        <v>0</v>
      </c>
      <c r="S66" s="5">
        <f>COUNTIFS(Data!$G:$G,$A66,Data!$C:$C,S$1)</f>
        <v>0</v>
      </c>
      <c r="T66" s="5">
        <f>COUNTIFS(Data!$G:$G,$A66,Data!$C:$C,T$1)</f>
        <v>0</v>
      </c>
      <c r="U66" s="5">
        <f>COUNTIFS(Data!$G:$G,$A66,Data!$C:$C,U$1)</f>
        <v>0</v>
      </c>
      <c r="V66" s="5">
        <f>COUNTIFS(Data!$G:$G,$A66,Data!$C:$C,V$1)</f>
        <v>0</v>
      </c>
      <c r="W66" s="5">
        <f>COUNTIFS(Data!$G:$G,$A66,Data!$C:$C,W$1)</f>
        <v>0</v>
      </c>
      <c r="X66" s="5">
        <f>COUNTIFS(Data!$G:$G,$A66,Data!$C:$C,X$1)</f>
        <v>0</v>
      </c>
      <c r="Y66" s="5">
        <f>COUNTIFS(Data!$G:$G,$A66,Data!$C:$C,Y$1)</f>
        <v>0</v>
      </c>
      <c r="Z66" s="5">
        <f>COUNTIFS(Data!$G:$G,$A66,Data!$C:$C,Z$1)</f>
        <v>0</v>
      </c>
      <c r="AA66" s="5">
        <f>COUNTIFS(Data!$G:$G,$A66,Data!$C:$C,AA$1)</f>
        <v>0</v>
      </c>
      <c r="AB66" s="5">
        <f>COUNTIFS(Data!$G:$G,$A66,Data!$C:$C,AB$1)</f>
        <v>0</v>
      </c>
      <c r="AC66" s="5">
        <f>COUNTIFS(Data!$G:$G,$A66,Data!$C:$C,AC$1)</f>
        <v>0</v>
      </c>
      <c r="AD66" s="5">
        <f>COUNTIFS(Data!$G:$G,$A66,Data!$C:$C,AD$1)</f>
        <v>0</v>
      </c>
      <c r="AE66" s="5">
        <f>COUNTIFS(Data!$G:$G,$A66,Data!$C:$C,AE$1)</f>
        <v>0</v>
      </c>
      <c r="AF66" s="5">
        <f>COUNTIFS(Data!$G:$G,$A66,Data!$C:$C,AF$1)</f>
        <v>0</v>
      </c>
      <c r="AG66" s="5">
        <f>COUNTIFS(Data!$G:$G,$A66,Data!$C:$C,AG$1)</f>
        <v>0</v>
      </c>
      <c r="AH66" s="5">
        <f>COUNTIFS(Data!$G:$G,$A66,Data!$C:$C,AH$1)</f>
        <v>0</v>
      </c>
      <c r="AI66" s="5">
        <f>COUNTIFS(Data!$G:$G,$A66,Data!$C:$C,AI$1)</f>
        <v>0</v>
      </c>
      <c r="AJ66" s="5">
        <f>COUNTIFS(Data!$G:$G,$A66,Data!$C:$C,AJ$1)</f>
        <v>0</v>
      </c>
      <c r="AK66" s="5">
        <f>COUNTIFS(Data!$G:$G,$A66,Data!$C:$C,AK$1)</f>
        <v>0</v>
      </c>
      <c r="AL66" s="5">
        <f>COUNTIFS(Data!$G:$G,$A66,Data!$C:$C,AL$1)</f>
        <v>0</v>
      </c>
      <c r="AM66" s="5">
        <f>COUNTIFS(Data!$G:$G,$A66,Data!$C:$C,AM$1)</f>
        <v>0</v>
      </c>
      <c r="AN66" s="5">
        <f>COUNTIFS(Data!$G:$G,$A66,Data!$C:$C,AN$1)</f>
        <v>0</v>
      </c>
      <c r="AO66" s="5">
        <f>COUNTIFS(Data!$G:$G,$A66,Data!$C:$C,AO$1)</f>
        <v>0</v>
      </c>
      <c r="AP66" s="5">
        <f>COUNTIFS(Data!$G:$G,$A66,Data!$C:$C,AP$1)</f>
        <v>0</v>
      </c>
      <c r="AQ66" s="5">
        <f>COUNTIFS(Data!$G:$G,$A66,Data!$C:$C,AQ$1)</f>
        <v>0</v>
      </c>
      <c r="AR66" s="5">
        <f>COUNTIFS(Data!$G:$G,$A66,Data!$C:$C,AR$1)</f>
        <v>0</v>
      </c>
      <c r="AS66" s="5">
        <f>COUNTIFS(Data!$G:$G,$A66,Data!$C:$C,AS$1)</f>
        <v>0</v>
      </c>
      <c r="AT66" s="5">
        <f>COUNTIFS(Data!$G:$G,$A66,Data!$C:$C,AT$1)</f>
        <v>0</v>
      </c>
      <c r="AU66" s="5">
        <f>COUNTIFS(Data!$G:$G,$A66,Data!$C:$C,AU$1)</f>
        <v>0</v>
      </c>
      <c r="AV66" s="5">
        <f t="shared" si="1"/>
        <v>0</v>
      </c>
    </row>
    <row r="67">
      <c r="A67" s="5" t="str">
        <f>Countries!A66</f>
        <v>NED</v>
      </c>
      <c r="B67" s="5">
        <f>COUNTIFS(Data!$G:$G,$A67,Data!$C:$C,B$1)</f>
        <v>0</v>
      </c>
      <c r="C67" s="5">
        <f>COUNTIFS(Data!$G:$G,$A67,Data!$C:$C,C$1)</f>
        <v>0</v>
      </c>
      <c r="D67" s="5">
        <f>COUNTIFS(Data!$G:$G,$A67,Data!$C:$C,D$1)</f>
        <v>0</v>
      </c>
      <c r="E67" s="5">
        <f>COUNTIFS(Data!$G:$G,$A67,Data!$C:$C,E$1)</f>
        <v>0</v>
      </c>
      <c r="F67" s="5">
        <f>COUNTIFS(Data!$G:$G,$A67,Data!$C:$C,F$1)</f>
        <v>2</v>
      </c>
      <c r="G67" s="5">
        <f>COUNTIFS(Data!$G:$G,$A67,Data!$C:$C,G$1)</f>
        <v>0</v>
      </c>
      <c r="H67" s="5">
        <f>COUNTIFS(Data!$G:$G,$A67,Data!$C:$C,H$1)</f>
        <v>0</v>
      </c>
      <c r="I67" s="5">
        <f>COUNTIFS(Data!$G:$G,$A67,Data!$C:$C,I$1)</f>
        <v>0</v>
      </c>
      <c r="J67" s="5">
        <f>COUNTIFS(Data!$G:$G,$A67,Data!$C:$C,J$1)</f>
        <v>0</v>
      </c>
      <c r="K67" s="5">
        <f>COUNTIFS(Data!$G:$G,$A67,Data!$C:$C,K$1)</f>
        <v>0</v>
      </c>
      <c r="L67" s="5">
        <f>COUNTIFS(Data!$G:$G,$A67,Data!$C:$C,L$1)</f>
        <v>0</v>
      </c>
      <c r="M67" s="5">
        <f>COUNTIFS(Data!$G:$G,$A67,Data!$C:$C,M$1)</f>
        <v>0</v>
      </c>
      <c r="N67" s="5">
        <f>COUNTIFS(Data!$G:$G,$A67,Data!$C:$C,N$1)</f>
        <v>0</v>
      </c>
      <c r="O67" s="5">
        <f>COUNTIFS(Data!$G:$G,$A67,Data!$C:$C,O$1)</f>
        <v>1</v>
      </c>
      <c r="P67" s="5">
        <f>COUNTIFS(Data!$G:$G,$A67,Data!$C:$C,P$1)</f>
        <v>0</v>
      </c>
      <c r="Q67" s="5">
        <f>COUNTIFS(Data!$G:$G,$A67,Data!$C:$C,Q$1)</f>
        <v>1</v>
      </c>
      <c r="R67" s="5">
        <f>COUNTIFS(Data!$G:$G,$A67,Data!$C:$C,R$1)</f>
        <v>3</v>
      </c>
      <c r="S67" s="5">
        <f>COUNTIFS(Data!$G:$G,$A67,Data!$C:$C,S$1)</f>
        <v>0</v>
      </c>
      <c r="T67" s="5">
        <f>COUNTIFS(Data!$G:$G,$A67,Data!$C:$C,T$1)</f>
        <v>0</v>
      </c>
      <c r="U67" s="5">
        <f>COUNTIFS(Data!$G:$G,$A67,Data!$C:$C,U$1)</f>
        <v>0</v>
      </c>
      <c r="V67" s="5">
        <f>COUNTIFS(Data!$G:$G,$A67,Data!$C:$C,V$1)</f>
        <v>0</v>
      </c>
      <c r="W67" s="5">
        <f>COUNTIFS(Data!$G:$G,$A67,Data!$C:$C,W$1)</f>
        <v>0</v>
      </c>
      <c r="X67" s="5">
        <f>COUNTIFS(Data!$G:$G,$A67,Data!$C:$C,X$1)</f>
        <v>0</v>
      </c>
      <c r="Y67" s="5">
        <f>COUNTIFS(Data!$G:$G,$A67,Data!$C:$C,Y$1)</f>
        <v>1</v>
      </c>
      <c r="Z67" s="5">
        <f>COUNTIFS(Data!$G:$G,$A67,Data!$C:$C,Z$1)</f>
        <v>0</v>
      </c>
      <c r="AA67" s="5">
        <f>COUNTIFS(Data!$G:$G,$A67,Data!$C:$C,AA$1)</f>
        <v>0</v>
      </c>
      <c r="AB67" s="5">
        <f>COUNTIFS(Data!$G:$G,$A67,Data!$C:$C,AB$1)</f>
        <v>0</v>
      </c>
      <c r="AC67" s="5">
        <f>COUNTIFS(Data!$G:$G,$A67,Data!$C:$C,AC$1)</f>
        <v>0</v>
      </c>
      <c r="AD67" s="5">
        <f>COUNTIFS(Data!$G:$G,$A67,Data!$C:$C,AD$1)</f>
        <v>0</v>
      </c>
      <c r="AE67" s="5">
        <f>COUNTIFS(Data!$G:$G,$A67,Data!$C:$C,AE$1)</f>
        <v>1</v>
      </c>
      <c r="AF67" s="5">
        <f>COUNTIFS(Data!$G:$G,$A67,Data!$C:$C,AF$1)</f>
        <v>0</v>
      </c>
      <c r="AG67" s="5">
        <f>COUNTIFS(Data!$G:$G,$A67,Data!$C:$C,AG$1)</f>
        <v>1</v>
      </c>
      <c r="AH67" s="5">
        <f>COUNTIFS(Data!$G:$G,$A67,Data!$C:$C,AH$1)</f>
        <v>0</v>
      </c>
      <c r="AI67" s="5">
        <f>COUNTIFS(Data!$G:$G,$A67,Data!$C:$C,AI$1)</f>
        <v>0</v>
      </c>
      <c r="AJ67" s="5">
        <f>COUNTIFS(Data!$G:$G,$A67,Data!$C:$C,AJ$1)</f>
        <v>0</v>
      </c>
      <c r="AK67" s="5">
        <f>COUNTIFS(Data!$G:$G,$A67,Data!$C:$C,AK$1)</f>
        <v>0</v>
      </c>
      <c r="AL67" s="5">
        <f>COUNTIFS(Data!$G:$G,$A67,Data!$C:$C,AL$1)</f>
        <v>0</v>
      </c>
      <c r="AM67" s="5">
        <f>COUNTIFS(Data!$G:$G,$A67,Data!$C:$C,AM$1)</f>
        <v>0</v>
      </c>
      <c r="AN67" s="5">
        <f>COUNTIFS(Data!$G:$G,$A67,Data!$C:$C,AN$1)</f>
        <v>0</v>
      </c>
      <c r="AO67" s="5">
        <f>COUNTIFS(Data!$G:$G,$A67,Data!$C:$C,AO$1)</f>
        <v>0</v>
      </c>
      <c r="AP67" s="5">
        <f>COUNTIFS(Data!$G:$G,$A67,Data!$C:$C,AP$1)</f>
        <v>0</v>
      </c>
      <c r="AQ67" s="5">
        <f>COUNTIFS(Data!$G:$G,$A67,Data!$C:$C,AQ$1)</f>
        <v>0</v>
      </c>
      <c r="AR67" s="5">
        <f>COUNTIFS(Data!$G:$G,$A67,Data!$C:$C,AR$1)</f>
        <v>0</v>
      </c>
      <c r="AS67" s="5">
        <f>COUNTIFS(Data!$G:$G,$A67,Data!$C:$C,AS$1)</f>
        <v>0</v>
      </c>
      <c r="AT67" s="5">
        <f>COUNTIFS(Data!$G:$G,$A67,Data!$C:$C,AT$1)</f>
        <v>0</v>
      </c>
      <c r="AU67" s="5">
        <f>COUNTIFS(Data!$G:$G,$A67,Data!$C:$C,AU$1)</f>
        <v>0</v>
      </c>
      <c r="AV67" s="5">
        <f t="shared" si="1"/>
        <v>10</v>
      </c>
    </row>
    <row r="68">
      <c r="A68" s="5" t="str">
        <f>Countries!A67</f>
        <v>NGR</v>
      </c>
      <c r="B68" s="5">
        <f>COUNTIFS(Data!$G:$G,$A68,Data!$C:$C,B$1)</f>
        <v>0</v>
      </c>
      <c r="C68" s="5">
        <f>COUNTIFS(Data!$G:$G,$A68,Data!$C:$C,C$1)</f>
        <v>0</v>
      </c>
      <c r="D68" s="5">
        <f>COUNTIFS(Data!$G:$G,$A68,Data!$C:$C,D$1)</f>
        <v>0</v>
      </c>
      <c r="E68" s="5">
        <f>COUNTIFS(Data!$G:$G,$A68,Data!$C:$C,E$1)</f>
        <v>0</v>
      </c>
      <c r="F68" s="5">
        <f>COUNTIFS(Data!$G:$G,$A68,Data!$C:$C,F$1)</f>
        <v>0</v>
      </c>
      <c r="G68" s="5">
        <f>COUNTIFS(Data!$G:$G,$A68,Data!$C:$C,G$1)</f>
        <v>0</v>
      </c>
      <c r="H68" s="5">
        <f>COUNTIFS(Data!$G:$G,$A68,Data!$C:$C,H$1)</f>
        <v>0</v>
      </c>
      <c r="I68" s="5">
        <f>COUNTIFS(Data!$G:$G,$A68,Data!$C:$C,I$1)</f>
        <v>0</v>
      </c>
      <c r="J68" s="5">
        <f>COUNTIFS(Data!$G:$G,$A68,Data!$C:$C,J$1)</f>
        <v>0</v>
      </c>
      <c r="K68" s="5">
        <f>COUNTIFS(Data!$G:$G,$A68,Data!$C:$C,K$1)</f>
        <v>0</v>
      </c>
      <c r="L68" s="5">
        <f>COUNTIFS(Data!$G:$G,$A68,Data!$C:$C,L$1)</f>
        <v>0</v>
      </c>
      <c r="M68" s="5">
        <f>COUNTIFS(Data!$G:$G,$A68,Data!$C:$C,M$1)</f>
        <v>0</v>
      </c>
      <c r="N68" s="5">
        <f>COUNTIFS(Data!$G:$G,$A68,Data!$C:$C,N$1)</f>
        <v>0</v>
      </c>
      <c r="O68" s="5">
        <f>COUNTIFS(Data!$G:$G,$A68,Data!$C:$C,O$1)</f>
        <v>0</v>
      </c>
      <c r="P68" s="5">
        <f>COUNTIFS(Data!$G:$G,$A68,Data!$C:$C,P$1)</f>
        <v>0</v>
      </c>
      <c r="Q68" s="5">
        <f>COUNTIFS(Data!$G:$G,$A68,Data!$C:$C,Q$1)</f>
        <v>0</v>
      </c>
      <c r="R68" s="5">
        <f>COUNTIFS(Data!$G:$G,$A68,Data!$C:$C,R$1)</f>
        <v>0</v>
      </c>
      <c r="S68" s="5">
        <f>COUNTIFS(Data!$G:$G,$A68,Data!$C:$C,S$1)</f>
        <v>0</v>
      </c>
      <c r="T68" s="5">
        <f>COUNTIFS(Data!$G:$G,$A68,Data!$C:$C,T$1)</f>
        <v>0</v>
      </c>
      <c r="U68" s="5">
        <f>COUNTIFS(Data!$G:$G,$A68,Data!$C:$C,U$1)</f>
        <v>0</v>
      </c>
      <c r="V68" s="5">
        <f>COUNTIFS(Data!$G:$G,$A68,Data!$C:$C,V$1)</f>
        <v>0</v>
      </c>
      <c r="W68" s="5">
        <f>COUNTIFS(Data!$G:$G,$A68,Data!$C:$C,W$1)</f>
        <v>0</v>
      </c>
      <c r="X68" s="5">
        <f>COUNTIFS(Data!$G:$G,$A68,Data!$C:$C,X$1)</f>
        <v>0</v>
      </c>
      <c r="Y68" s="5">
        <f>COUNTIFS(Data!$G:$G,$A68,Data!$C:$C,Y$1)</f>
        <v>0</v>
      </c>
      <c r="Z68" s="5">
        <f>COUNTIFS(Data!$G:$G,$A68,Data!$C:$C,Z$1)</f>
        <v>0</v>
      </c>
      <c r="AA68" s="5">
        <f>COUNTIFS(Data!$G:$G,$A68,Data!$C:$C,AA$1)</f>
        <v>0</v>
      </c>
      <c r="AB68" s="5">
        <f>COUNTIFS(Data!$G:$G,$A68,Data!$C:$C,AB$1)</f>
        <v>0</v>
      </c>
      <c r="AC68" s="5">
        <f>COUNTIFS(Data!$G:$G,$A68,Data!$C:$C,AC$1)</f>
        <v>0</v>
      </c>
      <c r="AD68" s="5">
        <f>COUNTIFS(Data!$G:$G,$A68,Data!$C:$C,AD$1)</f>
        <v>0</v>
      </c>
      <c r="AE68" s="5">
        <f>COUNTIFS(Data!$G:$G,$A68,Data!$C:$C,AE$1)</f>
        <v>0</v>
      </c>
      <c r="AF68" s="5">
        <f>COUNTIFS(Data!$G:$G,$A68,Data!$C:$C,AF$1)</f>
        <v>0</v>
      </c>
      <c r="AG68" s="5">
        <f>COUNTIFS(Data!$G:$G,$A68,Data!$C:$C,AG$1)</f>
        <v>0</v>
      </c>
      <c r="AH68" s="5">
        <f>COUNTIFS(Data!$G:$G,$A68,Data!$C:$C,AH$1)</f>
        <v>0</v>
      </c>
      <c r="AI68" s="5">
        <f>COUNTIFS(Data!$G:$G,$A68,Data!$C:$C,AI$1)</f>
        <v>0</v>
      </c>
      <c r="AJ68" s="5">
        <f>COUNTIFS(Data!$G:$G,$A68,Data!$C:$C,AJ$1)</f>
        <v>0</v>
      </c>
      <c r="AK68" s="5">
        <f>COUNTIFS(Data!$G:$G,$A68,Data!$C:$C,AK$1)</f>
        <v>0</v>
      </c>
      <c r="AL68" s="5">
        <f>COUNTIFS(Data!$G:$G,$A68,Data!$C:$C,AL$1)</f>
        <v>0</v>
      </c>
      <c r="AM68" s="5">
        <f>COUNTIFS(Data!$G:$G,$A68,Data!$C:$C,AM$1)</f>
        <v>0</v>
      </c>
      <c r="AN68" s="5">
        <f>COUNTIFS(Data!$G:$G,$A68,Data!$C:$C,AN$1)</f>
        <v>0</v>
      </c>
      <c r="AO68" s="5">
        <f>COUNTIFS(Data!$G:$G,$A68,Data!$C:$C,AO$1)</f>
        <v>0</v>
      </c>
      <c r="AP68" s="5">
        <f>COUNTIFS(Data!$G:$G,$A68,Data!$C:$C,AP$1)</f>
        <v>0</v>
      </c>
      <c r="AQ68" s="5">
        <f>COUNTIFS(Data!$G:$G,$A68,Data!$C:$C,AQ$1)</f>
        <v>0</v>
      </c>
      <c r="AR68" s="5">
        <f>COUNTIFS(Data!$G:$G,$A68,Data!$C:$C,AR$1)</f>
        <v>0</v>
      </c>
      <c r="AS68" s="5">
        <f>COUNTIFS(Data!$G:$G,$A68,Data!$C:$C,AS$1)</f>
        <v>0</v>
      </c>
      <c r="AT68" s="5">
        <f>COUNTIFS(Data!$G:$G,$A68,Data!$C:$C,AT$1)</f>
        <v>0</v>
      </c>
      <c r="AU68" s="5">
        <f>COUNTIFS(Data!$G:$G,$A68,Data!$C:$C,AU$1)</f>
        <v>0</v>
      </c>
      <c r="AV68" s="5">
        <f t="shared" si="1"/>
        <v>0</v>
      </c>
    </row>
    <row r="69">
      <c r="A69" s="5" t="str">
        <f>Countries!A68</f>
        <v>NOR</v>
      </c>
      <c r="B69" s="5">
        <f>COUNTIFS(Data!$G:$G,$A69,Data!$C:$C,B$1)</f>
        <v>0</v>
      </c>
      <c r="C69" s="5">
        <f>COUNTIFS(Data!$G:$G,$A69,Data!$C:$C,C$1)</f>
        <v>0</v>
      </c>
      <c r="D69" s="5">
        <f>COUNTIFS(Data!$G:$G,$A69,Data!$C:$C,D$1)</f>
        <v>0</v>
      </c>
      <c r="E69" s="5">
        <f>COUNTIFS(Data!$G:$G,$A69,Data!$C:$C,E$1)</f>
        <v>0</v>
      </c>
      <c r="F69" s="5">
        <f>COUNTIFS(Data!$G:$G,$A69,Data!$C:$C,F$1)</f>
        <v>2</v>
      </c>
      <c r="G69" s="5">
        <f>COUNTIFS(Data!$G:$G,$A69,Data!$C:$C,G$1)</f>
        <v>0</v>
      </c>
      <c r="H69" s="5">
        <f>COUNTIFS(Data!$G:$G,$A69,Data!$C:$C,H$1)</f>
        <v>0</v>
      </c>
      <c r="I69" s="5">
        <f>COUNTIFS(Data!$G:$G,$A69,Data!$C:$C,I$1)</f>
        <v>0</v>
      </c>
      <c r="J69" s="5">
        <f>COUNTIFS(Data!$G:$G,$A69,Data!$C:$C,J$1)</f>
        <v>1</v>
      </c>
      <c r="K69" s="5">
        <f>COUNTIFS(Data!$G:$G,$A69,Data!$C:$C,K$1)</f>
        <v>0</v>
      </c>
      <c r="L69" s="5">
        <f>COUNTIFS(Data!$G:$G,$A69,Data!$C:$C,L$1)</f>
        <v>0</v>
      </c>
      <c r="M69" s="5">
        <f>COUNTIFS(Data!$G:$G,$A69,Data!$C:$C,M$1)</f>
        <v>0</v>
      </c>
      <c r="N69" s="5">
        <f>COUNTIFS(Data!$G:$G,$A69,Data!$C:$C,N$1)</f>
        <v>0</v>
      </c>
      <c r="O69" s="5">
        <f>COUNTIFS(Data!$G:$G,$A69,Data!$C:$C,O$1)</f>
        <v>0</v>
      </c>
      <c r="P69" s="5">
        <f>COUNTIFS(Data!$G:$G,$A69,Data!$C:$C,P$1)</f>
        <v>0</v>
      </c>
      <c r="Q69" s="5">
        <f>COUNTIFS(Data!$G:$G,$A69,Data!$C:$C,Q$1)</f>
        <v>0</v>
      </c>
      <c r="R69" s="5">
        <f>COUNTIFS(Data!$G:$G,$A69,Data!$C:$C,R$1)</f>
        <v>0</v>
      </c>
      <c r="S69" s="5">
        <f>COUNTIFS(Data!$G:$G,$A69,Data!$C:$C,S$1)</f>
        <v>0</v>
      </c>
      <c r="T69" s="5">
        <f>COUNTIFS(Data!$G:$G,$A69,Data!$C:$C,T$1)</f>
        <v>0</v>
      </c>
      <c r="U69" s="5">
        <f>COUNTIFS(Data!$G:$G,$A69,Data!$C:$C,U$1)</f>
        <v>0</v>
      </c>
      <c r="V69" s="5">
        <f>COUNTIFS(Data!$G:$G,$A69,Data!$C:$C,V$1)</f>
        <v>0</v>
      </c>
      <c r="W69" s="5">
        <f>COUNTIFS(Data!$G:$G,$A69,Data!$C:$C,W$1)</f>
        <v>0</v>
      </c>
      <c r="X69" s="5">
        <f>COUNTIFS(Data!$G:$G,$A69,Data!$C:$C,X$1)</f>
        <v>0</v>
      </c>
      <c r="Y69" s="5">
        <f>COUNTIFS(Data!$G:$G,$A69,Data!$C:$C,Y$1)</f>
        <v>0</v>
      </c>
      <c r="Z69" s="5">
        <f>COUNTIFS(Data!$G:$G,$A69,Data!$C:$C,Z$1)</f>
        <v>0</v>
      </c>
      <c r="AA69" s="5">
        <f>COUNTIFS(Data!$G:$G,$A69,Data!$C:$C,AA$1)</f>
        <v>0</v>
      </c>
      <c r="AB69" s="5">
        <f>COUNTIFS(Data!$G:$G,$A69,Data!$C:$C,AB$1)</f>
        <v>0</v>
      </c>
      <c r="AC69" s="5">
        <f>COUNTIFS(Data!$G:$G,$A69,Data!$C:$C,AC$1)</f>
        <v>0</v>
      </c>
      <c r="AD69" s="5">
        <f>COUNTIFS(Data!$G:$G,$A69,Data!$C:$C,AD$1)</f>
        <v>0</v>
      </c>
      <c r="AE69" s="5">
        <f>COUNTIFS(Data!$G:$G,$A69,Data!$C:$C,AE$1)</f>
        <v>0</v>
      </c>
      <c r="AF69" s="5">
        <f>COUNTIFS(Data!$G:$G,$A69,Data!$C:$C,AF$1)</f>
        <v>0</v>
      </c>
      <c r="AG69" s="5">
        <f>COUNTIFS(Data!$G:$G,$A69,Data!$C:$C,AG$1)</f>
        <v>0</v>
      </c>
      <c r="AH69" s="5">
        <f>COUNTIFS(Data!$G:$G,$A69,Data!$C:$C,AH$1)</f>
        <v>0</v>
      </c>
      <c r="AI69" s="5">
        <f>COUNTIFS(Data!$G:$G,$A69,Data!$C:$C,AI$1)</f>
        <v>0</v>
      </c>
      <c r="AJ69" s="5">
        <f>COUNTIFS(Data!$G:$G,$A69,Data!$C:$C,AJ$1)</f>
        <v>0</v>
      </c>
      <c r="AK69" s="5">
        <f>COUNTIFS(Data!$G:$G,$A69,Data!$C:$C,AK$1)</f>
        <v>0</v>
      </c>
      <c r="AL69" s="5">
        <f>COUNTIFS(Data!$G:$G,$A69,Data!$C:$C,AL$1)</f>
        <v>0</v>
      </c>
      <c r="AM69" s="5">
        <f>COUNTIFS(Data!$G:$G,$A69,Data!$C:$C,AM$1)</f>
        <v>0</v>
      </c>
      <c r="AN69" s="5">
        <f>COUNTIFS(Data!$G:$G,$A69,Data!$C:$C,AN$1)</f>
        <v>0</v>
      </c>
      <c r="AO69" s="5">
        <f>COUNTIFS(Data!$G:$G,$A69,Data!$C:$C,AO$1)</f>
        <v>0</v>
      </c>
      <c r="AP69" s="5">
        <f>COUNTIFS(Data!$G:$G,$A69,Data!$C:$C,AP$1)</f>
        <v>0</v>
      </c>
      <c r="AQ69" s="5">
        <f>COUNTIFS(Data!$G:$G,$A69,Data!$C:$C,AQ$1)</f>
        <v>1</v>
      </c>
      <c r="AR69" s="5">
        <f>COUNTIFS(Data!$G:$G,$A69,Data!$C:$C,AR$1)</f>
        <v>0</v>
      </c>
      <c r="AS69" s="5">
        <f>COUNTIFS(Data!$G:$G,$A69,Data!$C:$C,AS$1)</f>
        <v>0</v>
      </c>
      <c r="AT69" s="5">
        <f>COUNTIFS(Data!$G:$G,$A69,Data!$C:$C,AT$1)</f>
        <v>0</v>
      </c>
      <c r="AU69" s="5">
        <f>COUNTIFS(Data!$G:$G,$A69,Data!$C:$C,AU$1)</f>
        <v>0</v>
      </c>
      <c r="AV69" s="5">
        <f t="shared" si="1"/>
        <v>4</v>
      </c>
    </row>
    <row r="70">
      <c r="A70" s="5" t="str">
        <f>Countries!A69</f>
        <v>NZL</v>
      </c>
      <c r="B70" s="5">
        <f>COUNTIFS(Data!$G:$G,$A70,Data!$C:$C,B$1)</f>
        <v>0</v>
      </c>
      <c r="C70" s="5">
        <f>COUNTIFS(Data!$G:$G,$A70,Data!$C:$C,C$1)</f>
        <v>0</v>
      </c>
      <c r="D70" s="5">
        <f>COUNTIFS(Data!$G:$G,$A70,Data!$C:$C,D$1)</f>
        <v>0</v>
      </c>
      <c r="E70" s="5">
        <f>COUNTIFS(Data!$G:$G,$A70,Data!$C:$C,E$1)</f>
        <v>0</v>
      </c>
      <c r="F70" s="5">
        <f>COUNTIFS(Data!$G:$G,$A70,Data!$C:$C,F$1)</f>
        <v>0</v>
      </c>
      <c r="G70" s="5">
        <f>COUNTIFS(Data!$G:$G,$A70,Data!$C:$C,G$1)</f>
        <v>0</v>
      </c>
      <c r="H70" s="5">
        <f>COUNTIFS(Data!$G:$G,$A70,Data!$C:$C,H$1)</f>
        <v>0</v>
      </c>
      <c r="I70" s="5">
        <f>COUNTIFS(Data!$G:$G,$A70,Data!$C:$C,I$1)</f>
        <v>0</v>
      </c>
      <c r="J70" s="5">
        <f>COUNTIFS(Data!$G:$G,$A70,Data!$C:$C,J$1)</f>
        <v>0</v>
      </c>
      <c r="K70" s="5">
        <f>COUNTIFS(Data!$G:$G,$A70,Data!$C:$C,K$1)</f>
        <v>0</v>
      </c>
      <c r="L70" s="5">
        <f>COUNTIFS(Data!$G:$G,$A70,Data!$C:$C,L$1)</f>
        <v>0</v>
      </c>
      <c r="M70" s="5">
        <f>COUNTIFS(Data!$G:$G,$A70,Data!$C:$C,M$1)</f>
        <v>3</v>
      </c>
      <c r="N70" s="5">
        <f>COUNTIFS(Data!$G:$G,$A70,Data!$C:$C,N$1)</f>
        <v>0</v>
      </c>
      <c r="O70" s="5">
        <f>COUNTIFS(Data!$G:$G,$A70,Data!$C:$C,O$1)</f>
        <v>0</v>
      </c>
      <c r="P70" s="5">
        <f>COUNTIFS(Data!$G:$G,$A70,Data!$C:$C,P$1)</f>
        <v>0</v>
      </c>
      <c r="Q70" s="5">
        <f>COUNTIFS(Data!$G:$G,$A70,Data!$C:$C,Q$1)</f>
        <v>0</v>
      </c>
      <c r="R70" s="5">
        <f>COUNTIFS(Data!$G:$G,$A70,Data!$C:$C,R$1)</f>
        <v>0</v>
      </c>
      <c r="S70" s="5">
        <f>COUNTIFS(Data!$G:$G,$A70,Data!$C:$C,S$1)</f>
        <v>0</v>
      </c>
      <c r="T70" s="5">
        <f>COUNTIFS(Data!$G:$G,$A70,Data!$C:$C,T$1)</f>
        <v>0</v>
      </c>
      <c r="U70" s="5">
        <f>COUNTIFS(Data!$G:$G,$A70,Data!$C:$C,U$1)</f>
        <v>0</v>
      </c>
      <c r="V70" s="5">
        <f>COUNTIFS(Data!$G:$G,$A70,Data!$C:$C,V$1)</f>
        <v>0</v>
      </c>
      <c r="W70" s="5">
        <f>COUNTIFS(Data!$G:$G,$A70,Data!$C:$C,W$1)</f>
        <v>0</v>
      </c>
      <c r="X70" s="5">
        <f>COUNTIFS(Data!$G:$G,$A70,Data!$C:$C,X$1)</f>
        <v>0</v>
      </c>
      <c r="Y70" s="5">
        <f>COUNTIFS(Data!$G:$G,$A70,Data!$C:$C,Y$1)</f>
        <v>0</v>
      </c>
      <c r="Z70" s="5">
        <f>COUNTIFS(Data!$G:$G,$A70,Data!$C:$C,Z$1)</f>
        <v>0</v>
      </c>
      <c r="AA70" s="5">
        <f>COUNTIFS(Data!$G:$G,$A70,Data!$C:$C,AA$1)</f>
        <v>0</v>
      </c>
      <c r="AB70" s="5">
        <f>COUNTIFS(Data!$G:$G,$A70,Data!$C:$C,AB$1)</f>
        <v>0</v>
      </c>
      <c r="AC70" s="5">
        <f>COUNTIFS(Data!$G:$G,$A70,Data!$C:$C,AC$1)</f>
        <v>0</v>
      </c>
      <c r="AD70" s="5">
        <f>COUNTIFS(Data!$G:$G,$A70,Data!$C:$C,AD$1)</f>
        <v>0</v>
      </c>
      <c r="AE70" s="5">
        <f>COUNTIFS(Data!$G:$G,$A70,Data!$C:$C,AE$1)</f>
        <v>3</v>
      </c>
      <c r="AF70" s="5">
        <f>COUNTIFS(Data!$G:$G,$A70,Data!$C:$C,AF$1)</f>
        <v>1</v>
      </c>
      <c r="AG70" s="5">
        <f>COUNTIFS(Data!$G:$G,$A70,Data!$C:$C,AG$1)</f>
        <v>0</v>
      </c>
      <c r="AH70" s="5">
        <f>COUNTIFS(Data!$G:$G,$A70,Data!$C:$C,AH$1)</f>
        <v>0</v>
      </c>
      <c r="AI70" s="5">
        <f>COUNTIFS(Data!$G:$G,$A70,Data!$C:$C,AI$1)</f>
        <v>0</v>
      </c>
      <c r="AJ70" s="5">
        <f>COUNTIFS(Data!$G:$G,$A70,Data!$C:$C,AJ$1)</f>
        <v>0</v>
      </c>
      <c r="AK70" s="5">
        <f>COUNTIFS(Data!$G:$G,$A70,Data!$C:$C,AK$1)</f>
        <v>0</v>
      </c>
      <c r="AL70" s="5">
        <f>COUNTIFS(Data!$G:$G,$A70,Data!$C:$C,AL$1)</f>
        <v>0</v>
      </c>
      <c r="AM70" s="5">
        <f>COUNTIFS(Data!$G:$G,$A70,Data!$C:$C,AM$1)</f>
        <v>0</v>
      </c>
      <c r="AN70" s="5">
        <f>COUNTIFS(Data!$G:$G,$A70,Data!$C:$C,AN$1)</f>
        <v>0</v>
      </c>
      <c r="AO70" s="5">
        <f>COUNTIFS(Data!$G:$G,$A70,Data!$C:$C,AO$1)</f>
        <v>0</v>
      </c>
      <c r="AP70" s="5">
        <f>COUNTIFS(Data!$G:$G,$A70,Data!$C:$C,AP$1)</f>
        <v>0</v>
      </c>
      <c r="AQ70" s="5">
        <f>COUNTIFS(Data!$G:$G,$A70,Data!$C:$C,AQ$1)</f>
        <v>0</v>
      </c>
      <c r="AR70" s="5">
        <f>COUNTIFS(Data!$G:$G,$A70,Data!$C:$C,AR$1)</f>
        <v>0</v>
      </c>
      <c r="AS70" s="5">
        <f>COUNTIFS(Data!$G:$G,$A70,Data!$C:$C,AS$1)</f>
        <v>0</v>
      </c>
      <c r="AT70" s="5">
        <f>COUNTIFS(Data!$G:$G,$A70,Data!$C:$C,AT$1)</f>
        <v>0</v>
      </c>
      <c r="AU70" s="5">
        <f>COUNTIFS(Data!$G:$G,$A70,Data!$C:$C,AU$1)</f>
        <v>0</v>
      </c>
      <c r="AV70" s="5">
        <f t="shared" si="1"/>
        <v>7</v>
      </c>
    </row>
    <row r="71">
      <c r="A71" s="5" t="str">
        <f>Countries!A70</f>
        <v>PHI</v>
      </c>
      <c r="B71" s="5">
        <f>COUNTIFS(Data!$G:$G,$A71,Data!$C:$C,B$1)</f>
        <v>0</v>
      </c>
      <c r="C71" s="5">
        <f>COUNTIFS(Data!$G:$G,$A71,Data!$C:$C,C$1)</f>
        <v>0</v>
      </c>
      <c r="D71" s="5">
        <f>COUNTIFS(Data!$G:$G,$A71,Data!$C:$C,D$1)</f>
        <v>0</v>
      </c>
      <c r="E71" s="5">
        <f>COUNTIFS(Data!$G:$G,$A71,Data!$C:$C,E$1)</f>
        <v>0</v>
      </c>
      <c r="F71" s="5">
        <f>COUNTIFS(Data!$G:$G,$A71,Data!$C:$C,F$1)</f>
        <v>0</v>
      </c>
      <c r="G71" s="5">
        <f>COUNTIFS(Data!$G:$G,$A71,Data!$C:$C,G$1)</f>
        <v>0</v>
      </c>
      <c r="H71" s="5">
        <f>COUNTIFS(Data!$G:$G,$A71,Data!$C:$C,H$1)</f>
        <v>0</v>
      </c>
      <c r="I71" s="5">
        <f>COUNTIFS(Data!$G:$G,$A71,Data!$C:$C,I$1)</f>
        <v>0</v>
      </c>
      <c r="J71" s="5">
        <f>COUNTIFS(Data!$G:$G,$A71,Data!$C:$C,J$1)</f>
        <v>0</v>
      </c>
      <c r="K71" s="5">
        <f>COUNTIFS(Data!$G:$G,$A71,Data!$C:$C,K$1)</f>
        <v>0</v>
      </c>
      <c r="L71" s="5">
        <f>COUNTIFS(Data!$G:$G,$A71,Data!$C:$C,L$1)</f>
        <v>0</v>
      </c>
      <c r="M71" s="5">
        <f>COUNTIFS(Data!$G:$G,$A71,Data!$C:$C,M$1)</f>
        <v>0</v>
      </c>
      <c r="N71" s="5">
        <f>COUNTIFS(Data!$G:$G,$A71,Data!$C:$C,N$1)</f>
        <v>0</v>
      </c>
      <c r="O71" s="5">
        <f>COUNTIFS(Data!$G:$G,$A71,Data!$C:$C,O$1)</f>
        <v>0</v>
      </c>
      <c r="P71" s="5">
        <f>COUNTIFS(Data!$G:$G,$A71,Data!$C:$C,P$1)</f>
        <v>0</v>
      </c>
      <c r="Q71" s="5">
        <f>COUNTIFS(Data!$G:$G,$A71,Data!$C:$C,Q$1)</f>
        <v>0</v>
      </c>
      <c r="R71" s="5">
        <f>COUNTIFS(Data!$G:$G,$A71,Data!$C:$C,R$1)</f>
        <v>0</v>
      </c>
      <c r="S71" s="5">
        <f>COUNTIFS(Data!$G:$G,$A71,Data!$C:$C,S$1)</f>
        <v>0</v>
      </c>
      <c r="T71" s="5">
        <f>COUNTIFS(Data!$G:$G,$A71,Data!$C:$C,T$1)</f>
        <v>0</v>
      </c>
      <c r="U71" s="5">
        <f>COUNTIFS(Data!$G:$G,$A71,Data!$C:$C,U$1)</f>
        <v>0</v>
      </c>
      <c r="V71" s="5">
        <f>COUNTIFS(Data!$G:$G,$A71,Data!$C:$C,V$1)</f>
        <v>0</v>
      </c>
      <c r="W71" s="5">
        <f>COUNTIFS(Data!$G:$G,$A71,Data!$C:$C,W$1)</f>
        <v>0</v>
      </c>
      <c r="X71" s="5">
        <f>COUNTIFS(Data!$G:$G,$A71,Data!$C:$C,X$1)</f>
        <v>0</v>
      </c>
      <c r="Y71" s="5">
        <f>COUNTIFS(Data!$G:$G,$A71,Data!$C:$C,Y$1)</f>
        <v>0</v>
      </c>
      <c r="Z71" s="5">
        <f>COUNTIFS(Data!$G:$G,$A71,Data!$C:$C,Z$1)</f>
        <v>0</v>
      </c>
      <c r="AA71" s="5">
        <f>COUNTIFS(Data!$G:$G,$A71,Data!$C:$C,AA$1)</f>
        <v>0</v>
      </c>
      <c r="AB71" s="5">
        <f>COUNTIFS(Data!$G:$G,$A71,Data!$C:$C,AB$1)</f>
        <v>0</v>
      </c>
      <c r="AC71" s="5">
        <f>COUNTIFS(Data!$G:$G,$A71,Data!$C:$C,AC$1)</f>
        <v>0</v>
      </c>
      <c r="AD71" s="5">
        <f>COUNTIFS(Data!$G:$G,$A71,Data!$C:$C,AD$1)</f>
        <v>0</v>
      </c>
      <c r="AE71" s="5">
        <f>COUNTIFS(Data!$G:$G,$A71,Data!$C:$C,AE$1)</f>
        <v>0</v>
      </c>
      <c r="AF71" s="5">
        <f>COUNTIFS(Data!$G:$G,$A71,Data!$C:$C,AF$1)</f>
        <v>0</v>
      </c>
      <c r="AG71" s="5">
        <f>COUNTIFS(Data!$G:$G,$A71,Data!$C:$C,AG$1)</f>
        <v>0</v>
      </c>
      <c r="AH71" s="5">
        <f>COUNTIFS(Data!$G:$G,$A71,Data!$C:$C,AH$1)</f>
        <v>0</v>
      </c>
      <c r="AI71" s="5">
        <f>COUNTIFS(Data!$G:$G,$A71,Data!$C:$C,AI$1)</f>
        <v>0</v>
      </c>
      <c r="AJ71" s="5">
        <f>COUNTIFS(Data!$G:$G,$A71,Data!$C:$C,AJ$1)</f>
        <v>0</v>
      </c>
      <c r="AK71" s="5">
        <f>COUNTIFS(Data!$G:$G,$A71,Data!$C:$C,AK$1)</f>
        <v>0</v>
      </c>
      <c r="AL71" s="5">
        <f>COUNTIFS(Data!$G:$G,$A71,Data!$C:$C,AL$1)</f>
        <v>0</v>
      </c>
      <c r="AM71" s="5">
        <f>COUNTIFS(Data!$G:$G,$A71,Data!$C:$C,AM$1)</f>
        <v>0</v>
      </c>
      <c r="AN71" s="5">
        <f>COUNTIFS(Data!$G:$G,$A71,Data!$C:$C,AN$1)</f>
        <v>0</v>
      </c>
      <c r="AO71" s="5">
        <f>COUNTIFS(Data!$G:$G,$A71,Data!$C:$C,AO$1)</f>
        <v>0</v>
      </c>
      <c r="AP71" s="5">
        <f>COUNTIFS(Data!$G:$G,$A71,Data!$C:$C,AP$1)</f>
        <v>0</v>
      </c>
      <c r="AQ71" s="5">
        <f>COUNTIFS(Data!$G:$G,$A71,Data!$C:$C,AQ$1)</f>
        <v>0</v>
      </c>
      <c r="AR71" s="5">
        <f>COUNTIFS(Data!$G:$G,$A71,Data!$C:$C,AR$1)</f>
        <v>0</v>
      </c>
      <c r="AS71" s="5">
        <f>COUNTIFS(Data!$G:$G,$A71,Data!$C:$C,AS$1)</f>
        <v>0</v>
      </c>
      <c r="AT71" s="5">
        <f>COUNTIFS(Data!$G:$G,$A71,Data!$C:$C,AT$1)</f>
        <v>1</v>
      </c>
      <c r="AU71" s="5">
        <f>COUNTIFS(Data!$G:$G,$A71,Data!$C:$C,AU$1)</f>
        <v>0</v>
      </c>
      <c r="AV71" s="5">
        <f t="shared" si="1"/>
        <v>1</v>
      </c>
    </row>
    <row r="72">
      <c r="A72" s="5" t="str">
        <f>Countries!A71</f>
        <v>POL</v>
      </c>
      <c r="B72" s="5">
        <f>COUNTIFS(Data!$G:$G,$A72,Data!$C:$C,B$1)</f>
        <v>0</v>
      </c>
      <c r="C72" s="5">
        <f>COUNTIFS(Data!$G:$G,$A72,Data!$C:$C,C$1)</f>
        <v>0</v>
      </c>
      <c r="D72" s="5">
        <f>COUNTIFS(Data!$G:$G,$A72,Data!$C:$C,D$1)</f>
        <v>0</v>
      </c>
      <c r="E72" s="5">
        <f>COUNTIFS(Data!$G:$G,$A72,Data!$C:$C,E$1)</f>
        <v>0</v>
      </c>
      <c r="F72" s="5">
        <f>COUNTIFS(Data!$G:$G,$A72,Data!$C:$C,F$1)</f>
        <v>4</v>
      </c>
      <c r="G72" s="5">
        <f>COUNTIFS(Data!$G:$G,$A72,Data!$C:$C,G$1)</f>
        <v>0</v>
      </c>
      <c r="H72" s="5">
        <f>COUNTIFS(Data!$G:$G,$A72,Data!$C:$C,H$1)</f>
        <v>0</v>
      </c>
      <c r="I72" s="5">
        <f>COUNTIFS(Data!$G:$G,$A72,Data!$C:$C,I$1)</f>
        <v>0</v>
      </c>
      <c r="J72" s="5">
        <f>COUNTIFS(Data!$G:$G,$A72,Data!$C:$C,J$1)</f>
        <v>0</v>
      </c>
      <c r="K72" s="5">
        <f>COUNTIFS(Data!$G:$G,$A72,Data!$C:$C,K$1)</f>
        <v>0</v>
      </c>
      <c r="L72" s="5">
        <f>COUNTIFS(Data!$G:$G,$A72,Data!$C:$C,L$1)</f>
        <v>0</v>
      </c>
      <c r="M72" s="5">
        <f>COUNTIFS(Data!$G:$G,$A72,Data!$C:$C,M$1)</f>
        <v>0</v>
      </c>
      <c r="N72" s="5">
        <f>COUNTIFS(Data!$G:$G,$A72,Data!$C:$C,N$1)</f>
        <v>0</v>
      </c>
      <c r="O72" s="5">
        <f>COUNTIFS(Data!$G:$G,$A72,Data!$C:$C,O$1)</f>
        <v>0</v>
      </c>
      <c r="P72" s="5">
        <f>COUNTIFS(Data!$G:$G,$A72,Data!$C:$C,P$1)</f>
        <v>0</v>
      </c>
      <c r="Q72" s="5">
        <f>COUNTIFS(Data!$G:$G,$A72,Data!$C:$C,Q$1)</f>
        <v>0</v>
      </c>
      <c r="R72" s="5">
        <f>COUNTIFS(Data!$G:$G,$A72,Data!$C:$C,R$1)</f>
        <v>0</v>
      </c>
      <c r="S72" s="5">
        <f>COUNTIFS(Data!$G:$G,$A72,Data!$C:$C,S$1)</f>
        <v>0</v>
      </c>
      <c r="T72" s="5">
        <f>COUNTIFS(Data!$G:$G,$A72,Data!$C:$C,T$1)</f>
        <v>0</v>
      </c>
      <c r="U72" s="5">
        <f>COUNTIFS(Data!$G:$G,$A72,Data!$C:$C,U$1)</f>
        <v>0</v>
      </c>
      <c r="V72" s="5">
        <f>COUNTIFS(Data!$G:$G,$A72,Data!$C:$C,V$1)</f>
        <v>0</v>
      </c>
      <c r="W72" s="5">
        <f>COUNTIFS(Data!$G:$G,$A72,Data!$C:$C,W$1)</f>
        <v>0</v>
      </c>
      <c r="X72" s="5">
        <f>COUNTIFS(Data!$G:$G,$A72,Data!$C:$C,X$1)</f>
        <v>0</v>
      </c>
      <c r="Y72" s="5">
        <f>COUNTIFS(Data!$G:$G,$A72,Data!$C:$C,Y$1)</f>
        <v>0</v>
      </c>
      <c r="Z72" s="5">
        <f>COUNTIFS(Data!$G:$G,$A72,Data!$C:$C,Z$1)</f>
        <v>0</v>
      </c>
      <c r="AA72" s="5">
        <f>COUNTIFS(Data!$G:$G,$A72,Data!$C:$C,AA$1)</f>
        <v>0</v>
      </c>
      <c r="AB72" s="5">
        <f>COUNTIFS(Data!$G:$G,$A72,Data!$C:$C,AB$1)</f>
        <v>0</v>
      </c>
      <c r="AC72" s="5">
        <f>COUNTIFS(Data!$G:$G,$A72,Data!$C:$C,AC$1)</f>
        <v>0</v>
      </c>
      <c r="AD72" s="5">
        <f>COUNTIFS(Data!$G:$G,$A72,Data!$C:$C,AD$1)</f>
        <v>0</v>
      </c>
      <c r="AE72" s="5">
        <f>COUNTIFS(Data!$G:$G,$A72,Data!$C:$C,AE$1)</f>
        <v>0</v>
      </c>
      <c r="AF72" s="5">
        <f>COUNTIFS(Data!$G:$G,$A72,Data!$C:$C,AF$1)</f>
        <v>0</v>
      </c>
      <c r="AG72" s="5">
        <f>COUNTIFS(Data!$G:$G,$A72,Data!$C:$C,AG$1)</f>
        <v>0</v>
      </c>
      <c r="AH72" s="5">
        <f>COUNTIFS(Data!$G:$G,$A72,Data!$C:$C,AH$1)</f>
        <v>0</v>
      </c>
      <c r="AI72" s="5">
        <f>COUNTIFS(Data!$G:$G,$A72,Data!$C:$C,AI$1)</f>
        <v>0</v>
      </c>
      <c r="AJ72" s="5">
        <f>COUNTIFS(Data!$G:$G,$A72,Data!$C:$C,AJ$1)</f>
        <v>0</v>
      </c>
      <c r="AK72" s="5">
        <f>COUNTIFS(Data!$G:$G,$A72,Data!$C:$C,AK$1)</f>
        <v>0</v>
      </c>
      <c r="AL72" s="5">
        <f>COUNTIFS(Data!$G:$G,$A72,Data!$C:$C,AL$1)</f>
        <v>0</v>
      </c>
      <c r="AM72" s="5">
        <f>COUNTIFS(Data!$G:$G,$A72,Data!$C:$C,AM$1)</f>
        <v>0</v>
      </c>
      <c r="AN72" s="5">
        <f>COUNTIFS(Data!$G:$G,$A72,Data!$C:$C,AN$1)</f>
        <v>0</v>
      </c>
      <c r="AO72" s="5">
        <f>COUNTIFS(Data!$G:$G,$A72,Data!$C:$C,AO$1)</f>
        <v>0</v>
      </c>
      <c r="AP72" s="5">
        <f>COUNTIFS(Data!$G:$G,$A72,Data!$C:$C,AP$1)</f>
        <v>0</v>
      </c>
      <c r="AQ72" s="5">
        <f>COUNTIFS(Data!$G:$G,$A72,Data!$C:$C,AQ$1)</f>
        <v>0</v>
      </c>
      <c r="AR72" s="5">
        <f>COUNTIFS(Data!$G:$G,$A72,Data!$C:$C,AR$1)</f>
        <v>0</v>
      </c>
      <c r="AS72" s="5">
        <f>COUNTIFS(Data!$G:$G,$A72,Data!$C:$C,AS$1)</f>
        <v>0</v>
      </c>
      <c r="AT72" s="5">
        <f>COUNTIFS(Data!$G:$G,$A72,Data!$C:$C,AT$1)</f>
        <v>0</v>
      </c>
      <c r="AU72" s="5">
        <f>COUNTIFS(Data!$G:$G,$A72,Data!$C:$C,AU$1)</f>
        <v>0</v>
      </c>
      <c r="AV72" s="5">
        <f t="shared" si="1"/>
        <v>4</v>
      </c>
    </row>
    <row r="73">
      <c r="A73" s="5" t="str">
        <f>Countries!A72</f>
        <v>POR</v>
      </c>
      <c r="B73" s="5">
        <f>COUNTIFS(Data!$G:$G,$A73,Data!$C:$C,B$1)</f>
        <v>0</v>
      </c>
      <c r="C73" s="5">
        <f>COUNTIFS(Data!$G:$G,$A73,Data!$C:$C,C$1)</f>
        <v>0</v>
      </c>
      <c r="D73" s="5">
        <f>COUNTIFS(Data!$G:$G,$A73,Data!$C:$C,D$1)</f>
        <v>0</v>
      </c>
      <c r="E73" s="5">
        <f>COUNTIFS(Data!$G:$G,$A73,Data!$C:$C,E$1)</f>
        <v>0</v>
      </c>
      <c r="F73" s="5">
        <f>COUNTIFS(Data!$G:$G,$A73,Data!$C:$C,F$1)</f>
        <v>1</v>
      </c>
      <c r="G73" s="5">
        <f>COUNTIFS(Data!$G:$G,$A73,Data!$C:$C,G$1)</f>
        <v>0</v>
      </c>
      <c r="H73" s="5">
        <f>COUNTIFS(Data!$G:$G,$A73,Data!$C:$C,H$1)</f>
        <v>0</v>
      </c>
      <c r="I73" s="5">
        <f>COUNTIFS(Data!$G:$G,$A73,Data!$C:$C,I$1)</f>
        <v>0</v>
      </c>
      <c r="J73" s="5">
        <f>COUNTIFS(Data!$G:$G,$A73,Data!$C:$C,J$1)</f>
        <v>0</v>
      </c>
      <c r="K73" s="5">
        <f>COUNTIFS(Data!$G:$G,$A73,Data!$C:$C,K$1)</f>
        <v>0</v>
      </c>
      <c r="L73" s="5">
        <f>COUNTIFS(Data!$G:$G,$A73,Data!$C:$C,L$1)</f>
        <v>0</v>
      </c>
      <c r="M73" s="5">
        <f>COUNTIFS(Data!$G:$G,$A73,Data!$C:$C,M$1)</f>
        <v>0</v>
      </c>
      <c r="N73" s="5">
        <f>COUNTIFS(Data!$G:$G,$A73,Data!$C:$C,N$1)</f>
        <v>0</v>
      </c>
      <c r="O73" s="5">
        <f>COUNTIFS(Data!$G:$G,$A73,Data!$C:$C,O$1)</f>
        <v>0</v>
      </c>
      <c r="P73" s="5">
        <f>COUNTIFS(Data!$G:$G,$A73,Data!$C:$C,P$1)</f>
        <v>0</v>
      </c>
      <c r="Q73" s="5">
        <f>COUNTIFS(Data!$G:$G,$A73,Data!$C:$C,Q$1)</f>
        <v>0</v>
      </c>
      <c r="R73" s="5">
        <f>COUNTIFS(Data!$G:$G,$A73,Data!$C:$C,R$1)</f>
        <v>0</v>
      </c>
      <c r="S73" s="5">
        <f>COUNTIFS(Data!$G:$G,$A73,Data!$C:$C,S$1)</f>
        <v>0</v>
      </c>
      <c r="T73" s="5">
        <f>COUNTIFS(Data!$G:$G,$A73,Data!$C:$C,T$1)</f>
        <v>0</v>
      </c>
      <c r="U73" s="5">
        <f>COUNTIFS(Data!$G:$G,$A73,Data!$C:$C,U$1)</f>
        <v>0</v>
      </c>
      <c r="V73" s="5">
        <f>COUNTIFS(Data!$G:$G,$A73,Data!$C:$C,V$1)</f>
        <v>0</v>
      </c>
      <c r="W73" s="5">
        <f>COUNTIFS(Data!$G:$G,$A73,Data!$C:$C,W$1)</f>
        <v>0</v>
      </c>
      <c r="X73" s="5">
        <f>COUNTIFS(Data!$G:$G,$A73,Data!$C:$C,X$1)</f>
        <v>0</v>
      </c>
      <c r="Y73" s="5">
        <f>COUNTIFS(Data!$G:$G,$A73,Data!$C:$C,Y$1)</f>
        <v>0</v>
      </c>
      <c r="Z73" s="5">
        <f>COUNTIFS(Data!$G:$G,$A73,Data!$C:$C,Z$1)</f>
        <v>0</v>
      </c>
      <c r="AA73" s="5">
        <f>COUNTIFS(Data!$G:$G,$A73,Data!$C:$C,AA$1)</f>
        <v>0</v>
      </c>
      <c r="AB73" s="5">
        <f>COUNTIFS(Data!$G:$G,$A73,Data!$C:$C,AB$1)</f>
        <v>0</v>
      </c>
      <c r="AC73" s="5">
        <f>COUNTIFS(Data!$G:$G,$A73,Data!$C:$C,AC$1)</f>
        <v>0</v>
      </c>
      <c r="AD73" s="5">
        <f>COUNTIFS(Data!$G:$G,$A73,Data!$C:$C,AD$1)</f>
        <v>0</v>
      </c>
      <c r="AE73" s="5">
        <f>COUNTIFS(Data!$G:$G,$A73,Data!$C:$C,AE$1)</f>
        <v>0</v>
      </c>
      <c r="AF73" s="5">
        <f>COUNTIFS(Data!$G:$G,$A73,Data!$C:$C,AF$1)</f>
        <v>0</v>
      </c>
      <c r="AG73" s="5">
        <f>COUNTIFS(Data!$G:$G,$A73,Data!$C:$C,AG$1)</f>
        <v>0</v>
      </c>
      <c r="AH73" s="5">
        <f>COUNTIFS(Data!$G:$G,$A73,Data!$C:$C,AH$1)</f>
        <v>0</v>
      </c>
      <c r="AI73" s="5">
        <f>COUNTIFS(Data!$G:$G,$A73,Data!$C:$C,AI$1)</f>
        <v>0</v>
      </c>
      <c r="AJ73" s="5">
        <f>COUNTIFS(Data!$G:$G,$A73,Data!$C:$C,AJ$1)</f>
        <v>0</v>
      </c>
      <c r="AK73" s="5">
        <f>COUNTIFS(Data!$G:$G,$A73,Data!$C:$C,AK$1)</f>
        <v>0</v>
      </c>
      <c r="AL73" s="5">
        <f>COUNTIFS(Data!$G:$G,$A73,Data!$C:$C,AL$1)</f>
        <v>0</v>
      </c>
      <c r="AM73" s="5">
        <f>COUNTIFS(Data!$G:$G,$A73,Data!$C:$C,AM$1)</f>
        <v>0</v>
      </c>
      <c r="AN73" s="5">
        <f>COUNTIFS(Data!$G:$G,$A73,Data!$C:$C,AN$1)</f>
        <v>0</v>
      </c>
      <c r="AO73" s="5">
        <f>COUNTIFS(Data!$G:$G,$A73,Data!$C:$C,AO$1)</f>
        <v>0</v>
      </c>
      <c r="AP73" s="5">
        <f>COUNTIFS(Data!$G:$G,$A73,Data!$C:$C,AP$1)</f>
        <v>0</v>
      </c>
      <c r="AQ73" s="5">
        <f>COUNTIFS(Data!$G:$G,$A73,Data!$C:$C,AQ$1)</f>
        <v>0</v>
      </c>
      <c r="AR73" s="5">
        <f>COUNTIFS(Data!$G:$G,$A73,Data!$C:$C,AR$1)</f>
        <v>0</v>
      </c>
      <c r="AS73" s="5">
        <f>COUNTIFS(Data!$G:$G,$A73,Data!$C:$C,AS$1)</f>
        <v>0</v>
      </c>
      <c r="AT73" s="5">
        <f>COUNTIFS(Data!$G:$G,$A73,Data!$C:$C,AT$1)</f>
        <v>0</v>
      </c>
      <c r="AU73" s="5">
        <f>COUNTIFS(Data!$G:$G,$A73,Data!$C:$C,AU$1)</f>
        <v>0</v>
      </c>
      <c r="AV73" s="5">
        <f t="shared" si="1"/>
        <v>1</v>
      </c>
    </row>
    <row r="74">
      <c r="A74" s="5" t="str">
        <f>Countries!A73</f>
        <v>PUR</v>
      </c>
      <c r="B74" s="5">
        <f>COUNTIFS(Data!$G:$G,$A74,Data!$C:$C,B$1)</f>
        <v>0</v>
      </c>
      <c r="C74" s="5">
        <f>COUNTIFS(Data!$G:$G,$A74,Data!$C:$C,C$1)</f>
        <v>0</v>
      </c>
      <c r="D74" s="5">
        <f>COUNTIFS(Data!$G:$G,$A74,Data!$C:$C,D$1)</f>
        <v>0</v>
      </c>
      <c r="E74" s="5">
        <f>COUNTIFS(Data!$G:$G,$A74,Data!$C:$C,E$1)</f>
        <v>0</v>
      </c>
      <c r="F74" s="5">
        <f>COUNTIFS(Data!$G:$G,$A74,Data!$C:$C,F$1)</f>
        <v>1</v>
      </c>
      <c r="G74" s="5">
        <f>COUNTIFS(Data!$G:$G,$A74,Data!$C:$C,G$1)</f>
        <v>0</v>
      </c>
      <c r="H74" s="5">
        <f>COUNTIFS(Data!$G:$G,$A74,Data!$C:$C,H$1)</f>
        <v>0</v>
      </c>
      <c r="I74" s="5">
        <f>COUNTIFS(Data!$G:$G,$A74,Data!$C:$C,I$1)</f>
        <v>0</v>
      </c>
      <c r="J74" s="5">
        <f>COUNTIFS(Data!$G:$G,$A74,Data!$C:$C,J$1)</f>
        <v>0</v>
      </c>
      <c r="K74" s="5">
        <f>COUNTIFS(Data!$G:$G,$A74,Data!$C:$C,K$1)</f>
        <v>0</v>
      </c>
      <c r="L74" s="5">
        <f>COUNTIFS(Data!$G:$G,$A74,Data!$C:$C,L$1)</f>
        <v>0</v>
      </c>
      <c r="M74" s="5">
        <f>COUNTIFS(Data!$G:$G,$A74,Data!$C:$C,M$1)</f>
        <v>0</v>
      </c>
      <c r="N74" s="5">
        <f>COUNTIFS(Data!$G:$G,$A74,Data!$C:$C,N$1)</f>
        <v>0</v>
      </c>
      <c r="O74" s="5">
        <f>COUNTIFS(Data!$G:$G,$A74,Data!$C:$C,O$1)</f>
        <v>0</v>
      </c>
      <c r="P74" s="5">
        <f>COUNTIFS(Data!$G:$G,$A74,Data!$C:$C,P$1)</f>
        <v>0</v>
      </c>
      <c r="Q74" s="5">
        <f>COUNTIFS(Data!$G:$G,$A74,Data!$C:$C,Q$1)</f>
        <v>0</v>
      </c>
      <c r="R74" s="5">
        <f>COUNTIFS(Data!$G:$G,$A74,Data!$C:$C,R$1)</f>
        <v>0</v>
      </c>
      <c r="S74" s="5">
        <f>COUNTIFS(Data!$G:$G,$A74,Data!$C:$C,S$1)</f>
        <v>0</v>
      </c>
      <c r="T74" s="5">
        <f>COUNTIFS(Data!$G:$G,$A74,Data!$C:$C,T$1)</f>
        <v>0</v>
      </c>
      <c r="U74" s="5">
        <f>COUNTIFS(Data!$G:$G,$A74,Data!$C:$C,U$1)</f>
        <v>0</v>
      </c>
      <c r="V74" s="5">
        <f>COUNTIFS(Data!$G:$G,$A74,Data!$C:$C,V$1)</f>
        <v>0</v>
      </c>
      <c r="W74" s="5">
        <f>COUNTIFS(Data!$G:$G,$A74,Data!$C:$C,W$1)</f>
        <v>0</v>
      </c>
      <c r="X74" s="5">
        <f>COUNTIFS(Data!$G:$G,$A74,Data!$C:$C,X$1)</f>
        <v>0</v>
      </c>
      <c r="Y74" s="5">
        <f>COUNTIFS(Data!$G:$G,$A74,Data!$C:$C,Y$1)</f>
        <v>0</v>
      </c>
      <c r="Z74" s="5">
        <f>COUNTIFS(Data!$G:$G,$A74,Data!$C:$C,Z$1)</f>
        <v>0</v>
      </c>
      <c r="AA74" s="5">
        <f>COUNTIFS(Data!$G:$G,$A74,Data!$C:$C,AA$1)</f>
        <v>0</v>
      </c>
      <c r="AB74" s="5">
        <f>COUNTIFS(Data!$G:$G,$A74,Data!$C:$C,AB$1)</f>
        <v>0</v>
      </c>
      <c r="AC74" s="5">
        <f>COUNTIFS(Data!$G:$G,$A74,Data!$C:$C,AC$1)</f>
        <v>0</v>
      </c>
      <c r="AD74" s="5">
        <f>COUNTIFS(Data!$G:$G,$A74,Data!$C:$C,AD$1)</f>
        <v>0</v>
      </c>
      <c r="AE74" s="5">
        <f>COUNTIFS(Data!$G:$G,$A74,Data!$C:$C,AE$1)</f>
        <v>0</v>
      </c>
      <c r="AF74" s="5">
        <f>COUNTIFS(Data!$G:$G,$A74,Data!$C:$C,AF$1)</f>
        <v>0</v>
      </c>
      <c r="AG74" s="5">
        <f>COUNTIFS(Data!$G:$G,$A74,Data!$C:$C,AG$1)</f>
        <v>0</v>
      </c>
      <c r="AH74" s="5">
        <f>COUNTIFS(Data!$G:$G,$A74,Data!$C:$C,AH$1)</f>
        <v>0</v>
      </c>
      <c r="AI74" s="5">
        <f>COUNTIFS(Data!$G:$G,$A74,Data!$C:$C,AI$1)</f>
        <v>0</v>
      </c>
      <c r="AJ74" s="5">
        <f>COUNTIFS(Data!$G:$G,$A74,Data!$C:$C,AJ$1)</f>
        <v>0</v>
      </c>
      <c r="AK74" s="5">
        <f>COUNTIFS(Data!$G:$G,$A74,Data!$C:$C,AK$1)</f>
        <v>0</v>
      </c>
      <c r="AL74" s="5">
        <f>COUNTIFS(Data!$G:$G,$A74,Data!$C:$C,AL$1)</f>
        <v>0</v>
      </c>
      <c r="AM74" s="5">
        <f>COUNTIFS(Data!$G:$G,$A74,Data!$C:$C,AM$1)</f>
        <v>0</v>
      </c>
      <c r="AN74" s="5">
        <f>COUNTIFS(Data!$G:$G,$A74,Data!$C:$C,AN$1)</f>
        <v>0</v>
      </c>
      <c r="AO74" s="5">
        <f>COUNTIFS(Data!$G:$G,$A74,Data!$C:$C,AO$1)</f>
        <v>0</v>
      </c>
      <c r="AP74" s="5">
        <f>COUNTIFS(Data!$G:$G,$A74,Data!$C:$C,AP$1)</f>
        <v>0</v>
      </c>
      <c r="AQ74" s="5">
        <f>COUNTIFS(Data!$G:$G,$A74,Data!$C:$C,AQ$1)</f>
        <v>0</v>
      </c>
      <c r="AR74" s="5">
        <f>COUNTIFS(Data!$G:$G,$A74,Data!$C:$C,AR$1)</f>
        <v>0</v>
      </c>
      <c r="AS74" s="5">
        <f>COUNTIFS(Data!$G:$G,$A74,Data!$C:$C,AS$1)</f>
        <v>0</v>
      </c>
      <c r="AT74" s="5">
        <f>COUNTIFS(Data!$G:$G,$A74,Data!$C:$C,AT$1)</f>
        <v>0</v>
      </c>
      <c r="AU74" s="5">
        <f>COUNTIFS(Data!$G:$G,$A74,Data!$C:$C,AU$1)</f>
        <v>0</v>
      </c>
      <c r="AV74" s="5">
        <f t="shared" si="1"/>
        <v>1</v>
      </c>
    </row>
    <row r="75">
      <c r="A75" s="5" t="str">
        <f>Countries!A74</f>
        <v>QAT</v>
      </c>
      <c r="B75" s="5">
        <f>COUNTIFS(Data!$G:$G,$A75,Data!$C:$C,B$1)</f>
        <v>0</v>
      </c>
      <c r="C75" s="5">
        <f>COUNTIFS(Data!$G:$G,$A75,Data!$C:$C,C$1)</f>
        <v>0</v>
      </c>
      <c r="D75" s="5">
        <f>COUNTIFS(Data!$G:$G,$A75,Data!$C:$C,D$1)</f>
        <v>0</v>
      </c>
      <c r="E75" s="5">
        <f>COUNTIFS(Data!$G:$G,$A75,Data!$C:$C,E$1)</f>
        <v>0</v>
      </c>
      <c r="F75" s="32">
        <f>-0.5+COUNTIFS(Data!$G:$G,$A75,Data!$C:$C,F$1)</f>
        <v>0.5</v>
      </c>
      <c r="G75" s="5">
        <f>COUNTIFS(Data!$G:$G,$A75,Data!$C:$C,G$1)</f>
        <v>0</v>
      </c>
      <c r="H75" s="5">
        <f>COUNTIFS(Data!$G:$G,$A75,Data!$C:$C,H$1)</f>
        <v>0</v>
      </c>
      <c r="I75" s="5">
        <f>COUNTIFS(Data!$G:$G,$A75,Data!$C:$C,I$1)</f>
        <v>0</v>
      </c>
      <c r="J75" s="5">
        <f>COUNTIFS(Data!$G:$G,$A75,Data!$C:$C,J$1)</f>
        <v>0</v>
      </c>
      <c r="K75" s="5">
        <f>COUNTIFS(Data!$G:$G,$A75,Data!$C:$C,K$1)</f>
        <v>0</v>
      </c>
      <c r="L75" s="5">
        <f>COUNTIFS(Data!$G:$G,$A75,Data!$C:$C,L$1)</f>
        <v>0</v>
      </c>
      <c r="M75" s="5">
        <f>COUNTIFS(Data!$G:$G,$A75,Data!$C:$C,M$1)</f>
        <v>0</v>
      </c>
      <c r="N75" s="5">
        <f>COUNTIFS(Data!$G:$G,$A75,Data!$C:$C,N$1)</f>
        <v>0</v>
      </c>
      <c r="O75" s="5">
        <f>COUNTIFS(Data!$G:$G,$A75,Data!$C:$C,O$1)</f>
        <v>0</v>
      </c>
      <c r="P75" s="5">
        <f>COUNTIFS(Data!$G:$G,$A75,Data!$C:$C,P$1)</f>
        <v>0</v>
      </c>
      <c r="Q75" s="5">
        <f>COUNTIFS(Data!$G:$G,$A75,Data!$C:$C,Q$1)</f>
        <v>0</v>
      </c>
      <c r="R75" s="5">
        <f>COUNTIFS(Data!$G:$G,$A75,Data!$C:$C,R$1)</f>
        <v>0</v>
      </c>
      <c r="S75" s="5">
        <f>COUNTIFS(Data!$G:$G,$A75,Data!$C:$C,S$1)</f>
        <v>0</v>
      </c>
      <c r="T75" s="5">
        <f>COUNTIFS(Data!$G:$G,$A75,Data!$C:$C,T$1)</f>
        <v>0</v>
      </c>
      <c r="U75" s="5">
        <f>COUNTIFS(Data!$G:$G,$A75,Data!$C:$C,U$1)</f>
        <v>0</v>
      </c>
      <c r="V75" s="5">
        <f>COUNTIFS(Data!$G:$G,$A75,Data!$C:$C,V$1)</f>
        <v>0</v>
      </c>
      <c r="W75" s="5">
        <f>COUNTIFS(Data!$G:$G,$A75,Data!$C:$C,W$1)</f>
        <v>0</v>
      </c>
      <c r="X75" s="5">
        <f>COUNTIFS(Data!$G:$G,$A75,Data!$C:$C,X$1)</f>
        <v>0</v>
      </c>
      <c r="Y75" s="5">
        <f>COUNTIFS(Data!$G:$G,$A75,Data!$C:$C,Y$1)</f>
        <v>0</v>
      </c>
      <c r="Z75" s="5">
        <f>COUNTIFS(Data!$G:$G,$A75,Data!$C:$C,Z$1)</f>
        <v>0</v>
      </c>
      <c r="AA75" s="5">
        <f>COUNTIFS(Data!$G:$G,$A75,Data!$C:$C,AA$1)</f>
        <v>0</v>
      </c>
      <c r="AB75" s="5">
        <f>COUNTIFS(Data!$G:$G,$A75,Data!$C:$C,AB$1)</f>
        <v>0</v>
      </c>
      <c r="AC75" s="5">
        <f>COUNTIFS(Data!$G:$G,$A75,Data!$C:$C,AC$1)</f>
        <v>0</v>
      </c>
      <c r="AD75" s="5">
        <f>COUNTIFS(Data!$G:$G,$A75,Data!$C:$C,AD$1)</f>
        <v>0</v>
      </c>
      <c r="AE75" s="5">
        <f>COUNTIFS(Data!$G:$G,$A75,Data!$C:$C,AE$1)</f>
        <v>0</v>
      </c>
      <c r="AF75" s="5">
        <f>COUNTIFS(Data!$G:$G,$A75,Data!$C:$C,AF$1)</f>
        <v>0</v>
      </c>
      <c r="AG75" s="5">
        <f>COUNTIFS(Data!$G:$G,$A75,Data!$C:$C,AG$1)</f>
        <v>0</v>
      </c>
      <c r="AH75" s="5">
        <f>COUNTIFS(Data!$G:$G,$A75,Data!$C:$C,AH$1)</f>
        <v>0</v>
      </c>
      <c r="AI75" s="5">
        <f>COUNTIFS(Data!$G:$G,$A75,Data!$C:$C,AI$1)</f>
        <v>0</v>
      </c>
      <c r="AJ75" s="5">
        <f>COUNTIFS(Data!$G:$G,$A75,Data!$C:$C,AJ$1)</f>
        <v>0</v>
      </c>
      <c r="AK75" s="5">
        <f>COUNTIFS(Data!$G:$G,$A75,Data!$C:$C,AK$1)</f>
        <v>0</v>
      </c>
      <c r="AL75" s="5">
        <f>COUNTIFS(Data!$G:$G,$A75,Data!$C:$C,AL$1)</f>
        <v>0</v>
      </c>
      <c r="AM75" s="5">
        <f>COUNTIFS(Data!$G:$G,$A75,Data!$C:$C,AM$1)</f>
        <v>0</v>
      </c>
      <c r="AN75" s="5">
        <f>COUNTIFS(Data!$G:$G,$A75,Data!$C:$C,AN$1)</f>
        <v>0</v>
      </c>
      <c r="AO75" s="5">
        <f>COUNTIFS(Data!$G:$G,$A75,Data!$C:$C,AO$1)</f>
        <v>0</v>
      </c>
      <c r="AP75" s="5">
        <f>COUNTIFS(Data!$G:$G,$A75,Data!$C:$C,AP$1)</f>
        <v>0</v>
      </c>
      <c r="AQ75" s="5">
        <f>COUNTIFS(Data!$G:$G,$A75,Data!$C:$C,AQ$1)</f>
        <v>0</v>
      </c>
      <c r="AR75" s="5">
        <f>COUNTIFS(Data!$G:$G,$A75,Data!$C:$C,AR$1)</f>
        <v>0</v>
      </c>
      <c r="AS75" s="5">
        <f>COUNTIFS(Data!$G:$G,$A75,Data!$C:$C,AS$1)</f>
        <v>0</v>
      </c>
      <c r="AT75" s="5">
        <f>COUNTIFS(Data!$G:$G,$A75,Data!$C:$C,AT$1)</f>
        <v>1</v>
      </c>
      <c r="AU75" s="5">
        <f>COUNTIFS(Data!$G:$G,$A75,Data!$C:$C,AU$1)</f>
        <v>0</v>
      </c>
      <c r="AV75" s="5">
        <f t="shared" si="1"/>
        <v>1.5</v>
      </c>
    </row>
    <row r="76">
      <c r="A76" s="5" t="str">
        <f>Countries!A75</f>
        <v>ROC</v>
      </c>
      <c r="B76" s="5">
        <f>COUNTIFS(Data!$G:$G,$A76,Data!$C:$C,B$1)</f>
        <v>0</v>
      </c>
      <c r="C76" s="5">
        <f>COUNTIFS(Data!$G:$G,$A76,Data!$C:$C,C$1)</f>
        <v>0</v>
      </c>
      <c r="D76" s="5">
        <f>COUNTIFS(Data!$G:$G,$A76,Data!$C:$C,D$1)</f>
        <v>2</v>
      </c>
      <c r="E76" s="5">
        <f>COUNTIFS(Data!$G:$G,$A76,Data!$C:$C,E$1)</f>
        <v>2</v>
      </c>
      <c r="F76" s="5">
        <f>COUNTIFS(Data!$G:$G,$A76,Data!$C:$C,F$1)</f>
        <v>1</v>
      </c>
      <c r="G76" s="5">
        <f>COUNTIFS(Data!$G:$G,$A76,Data!$C:$C,G$1)</f>
        <v>0</v>
      </c>
      <c r="H76" s="5">
        <f>COUNTIFS(Data!$G:$G,$A76,Data!$C:$C,H$1)</f>
        <v>0</v>
      </c>
      <c r="I76" s="5">
        <f>COUNTIFS(Data!$G:$G,$A76,Data!$C:$C,I$1)</f>
        <v>0</v>
      </c>
      <c r="J76" s="5">
        <f>COUNTIFS(Data!$G:$G,$A76,Data!$C:$C,J$1)</f>
        <v>0</v>
      </c>
      <c r="K76" s="5">
        <f>COUNTIFS(Data!$G:$G,$A76,Data!$C:$C,K$1)</f>
        <v>1</v>
      </c>
      <c r="L76" s="5">
        <f>COUNTIFS(Data!$G:$G,$A76,Data!$C:$C,L$1)</f>
        <v>0</v>
      </c>
      <c r="M76" s="5">
        <f>COUNTIFS(Data!$G:$G,$A76,Data!$C:$C,M$1)</f>
        <v>0</v>
      </c>
      <c r="N76" s="5">
        <f>COUNTIFS(Data!$G:$G,$A76,Data!$C:$C,N$1)</f>
        <v>0</v>
      </c>
      <c r="O76" s="5">
        <f>COUNTIFS(Data!$G:$G,$A76,Data!$C:$C,O$1)</f>
        <v>0</v>
      </c>
      <c r="P76" s="5">
        <f>COUNTIFS(Data!$G:$G,$A76,Data!$C:$C,P$1)</f>
        <v>0</v>
      </c>
      <c r="Q76" s="5">
        <f>COUNTIFS(Data!$G:$G,$A76,Data!$C:$C,Q$1)</f>
        <v>0</v>
      </c>
      <c r="R76" s="5">
        <f>COUNTIFS(Data!$G:$G,$A76,Data!$C:$C,R$1)</f>
        <v>0</v>
      </c>
      <c r="S76" s="5">
        <f>COUNTIFS(Data!$G:$G,$A76,Data!$C:$C,S$1)</f>
        <v>0</v>
      </c>
      <c r="T76" s="5">
        <f>COUNTIFS(Data!$G:$G,$A76,Data!$C:$C,T$1)</f>
        <v>0</v>
      </c>
      <c r="U76" s="5">
        <f>COUNTIFS(Data!$G:$G,$A76,Data!$C:$C,U$1)</f>
        <v>3</v>
      </c>
      <c r="V76" s="5">
        <f>COUNTIFS(Data!$G:$G,$A76,Data!$C:$C,V$1)</f>
        <v>0</v>
      </c>
      <c r="W76" s="5">
        <f>COUNTIFS(Data!$G:$G,$A76,Data!$C:$C,W$1)</f>
        <v>0</v>
      </c>
      <c r="X76" s="5">
        <f>COUNTIFS(Data!$G:$G,$A76,Data!$C:$C,X$1)</f>
        <v>0</v>
      </c>
      <c r="Y76" s="5">
        <f>COUNTIFS(Data!$G:$G,$A76,Data!$C:$C,Y$1)</f>
        <v>0</v>
      </c>
      <c r="Z76" s="5">
        <f>COUNTIFS(Data!$G:$G,$A76,Data!$C:$C,Z$1)</f>
        <v>0</v>
      </c>
      <c r="AA76" s="5">
        <f>COUNTIFS(Data!$G:$G,$A76,Data!$C:$C,AA$1)</f>
        <v>0</v>
      </c>
      <c r="AB76" s="5">
        <f>COUNTIFS(Data!$G:$G,$A76,Data!$C:$C,AB$1)</f>
        <v>0</v>
      </c>
      <c r="AC76" s="5">
        <f>COUNTIFS(Data!$G:$G,$A76,Data!$C:$C,AC$1)</f>
        <v>0</v>
      </c>
      <c r="AD76" s="5">
        <f>COUNTIFS(Data!$G:$G,$A76,Data!$C:$C,AD$1)</f>
        <v>0</v>
      </c>
      <c r="AE76" s="5">
        <f>COUNTIFS(Data!$G:$G,$A76,Data!$C:$C,AE$1)</f>
        <v>0</v>
      </c>
      <c r="AF76" s="5">
        <f>COUNTIFS(Data!$G:$G,$A76,Data!$C:$C,AF$1)</f>
        <v>0</v>
      </c>
      <c r="AG76" s="5">
        <f>COUNTIFS(Data!$G:$G,$A76,Data!$C:$C,AG$1)</f>
        <v>0</v>
      </c>
      <c r="AH76" s="5">
        <f>COUNTIFS(Data!$G:$G,$A76,Data!$C:$C,AH$1)</f>
        <v>2</v>
      </c>
      <c r="AI76" s="5">
        <f>COUNTIFS(Data!$G:$G,$A76,Data!$C:$C,AI$1)</f>
        <v>0</v>
      </c>
      <c r="AJ76" s="5">
        <f>COUNTIFS(Data!$G:$G,$A76,Data!$C:$C,AJ$1)</f>
        <v>0</v>
      </c>
      <c r="AK76" s="5">
        <f>COUNTIFS(Data!$G:$G,$A76,Data!$C:$C,AK$1)</f>
        <v>0</v>
      </c>
      <c r="AL76" s="5">
        <f>COUNTIFS(Data!$G:$G,$A76,Data!$C:$C,AL$1)</f>
        <v>2</v>
      </c>
      <c r="AM76" s="5">
        <f>COUNTIFS(Data!$G:$G,$A76,Data!$C:$C,AM$1)</f>
        <v>0</v>
      </c>
      <c r="AN76" s="5">
        <f>COUNTIFS(Data!$G:$G,$A76,Data!$C:$C,AN$1)</f>
        <v>2</v>
      </c>
      <c r="AO76" s="5">
        <f>COUNTIFS(Data!$G:$G,$A76,Data!$C:$C,AO$1)</f>
        <v>1</v>
      </c>
      <c r="AP76" s="5">
        <f>COUNTIFS(Data!$G:$G,$A76,Data!$C:$C,AP$1)</f>
        <v>0</v>
      </c>
      <c r="AQ76" s="5">
        <f>COUNTIFS(Data!$G:$G,$A76,Data!$C:$C,AQ$1)</f>
        <v>0</v>
      </c>
      <c r="AR76" s="5">
        <f>COUNTIFS(Data!$G:$G,$A76,Data!$C:$C,AR$1)</f>
        <v>0</v>
      </c>
      <c r="AS76" s="5">
        <f>COUNTIFS(Data!$G:$G,$A76,Data!$C:$C,AS$1)</f>
        <v>0</v>
      </c>
      <c r="AT76" s="5">
        <f>COUNTIFS(Data!$G:$G,$A76,Data!$C:$C,AT$1)</f>
        <v>0</v>
      </c>
      <c r="AU76" s="5">
        <f>COUNTIFS(Data!$G:$G,$A76,Data!$C:$C,AU$1)</f>
        <v>4</v>
      </c>
      <c r="AV76" s="5">
        <f t="shared" si="1"/>
        <v>20</v>
      </c>
    </row>
    <row r="77">
      <c r="A77" s="5" t="str">
        <f>Countries!A76</f>
        <v>ROU</v>
      </c>
      <c r="B77" s="5">
        <f>COUNTIFS(Data!$G:$G,$A77,Data!$C:$C,B$1)</f>
        <v>0</v>
      </c>
      <c r="C77" s="5">
        <f>COUNTIFS(Data!$G:$G,$A77,Data!$C:$C,C$1)</f>
        <v>0</v>
      </c>
      <c r="D77" s="5">
        <f>COUNTIFS(Data!$G:$G,$A77,Data!$C:$C,D$1)</f>
        <v>0</v>
      </c>
      <c r="E77" s="5">
        <f>COUNTIFS(Data!$G:$G,$A77,Data!$C:$C,E$1)</f>
        <v>0</v>
      </c>
      <c r="F77" s="5">
        <f>COUNTIFS(Data!$G:$G,$A77,Data!$C:$C,F$1)</f>
        <v>0</v>
      </c>
      <c r="G77" s="5">
        <f>COUNTIFS(Data!$G:$G,$A77,Data!$C:$C,G$1)</f>
        <v>0</v>
      </c>
      <c r="H77" s="5">
        <f>COUNTIFS(Data!$G:$G,$A77,Data!$C:$C,H$1)</f>
        <v>0</v>
      </c>
      <c r="I77" s="5">
        <f>COUNTIFS(Data!$G:$G,$A77,Data!$C:$C,I$1)</f>
        <v>0</v>
      </c>
      <c r="J77" s="5">
        <f>COUNTIFS(Data!$G:$G,$A77,Data!$C:$C,J$1)</f>
        <v>0</v>
      </c>
      <c r="K77" s="5">
        <f>COUNTIFS(Data!$G:$G,$A77,Data!$C:$C,K$1)</f>
        <v>0</v>
      </c>
      <c r="L77" s="5">
        <f>COUNTIFS(Data!$G:$G,$A77,Data!$C:$C,L$1)</f>
        <v>0</v>
      </c>
      <c r="M77" s="5">
        <f>COUNTIFS(Data!$G:$G,$A77,Data!$C:$C,M$1)</f>
        <v>0</v>
      </c>
      <c r="N77" s="5">
        <f>COUNTIFS(Data!$G:$G,$A77,Data!$C:$C,N$1)</f>
        <v>0</v>
      </c>
      <c r="O77" s="5">
        <f>COUNTIFS(Data!$G:$G,$A77,Data!$C:$C,O$1)</f>
        <v>0</v>
      </c>
      <c r="P77" s="5">
        <f>COUNTIFS(Data!$G:$G,$A77,Data!$C:$C,P$1)</f>
        <v>0</v>
      </c>
      <c r="Q77" s="5">
        <f>COUNTIFS(Data!$G:$G,$A77,Data!$C:$C,Q$1)</f>
        <v>0</v>
      </c>
      <c r="R77" s="5">
        <f>COUNTIFS(Data!$G:$G,$A77,Data!$C:$C,R$1)</f>
        <v>0</v>
      </c>
      <c r="S77" s="5">
        <f>COUNTIFS(Data!$G:$G,$A77,Data!$C:$C,S$1)</f>
        <v>0</v>
      </c>
      <c r="T77" s="5">
        <f>COUNTIFS(Data!$G:$G,$A77,Data!$C:$C,T$1)</f>
        <v>0</v>
      </c>
      <c r="U77" s="5">
        <f>COUNTIFS(Data!$G:$G,$A77,Data!$C:$C,U$1)</f>
        <v>0</v>
      </c>
      <c r="V77" s="5">
        <f>COUNTIFS(Data!$G:$G,$A77,Data!$C:$C,V$1)</f>
        <v>0</v>
      </c>
      <c r="W77" s="5">
        <f>COUNTIFS(Data!$G:$G,$A77,Data!$C:$C,W$1)</f>
        <v>0</v>
      </c>
      <c r="X77" s="5">
        <f>COUNTIFS(Data!$G:$G,$A77,Data!$C:$C,X$1)</f>
        <v>0</v>
      </c>
      <c r="Y77" s="5">
        <f>COUNTIFS(Data!$G:$G,$A77,Data!$C:$C,Y$1)</f>
        <v>0</v>
      </c>
      <c r="Z77" s="5">
        <f>COUNTIFS(Data!$G:$G,$A77,Data!$C:$C,Z$1)</f>
        <v>0</v>
      </c>
      <c r="AA77" s="5">
        <f>COUNTIFS(Data!$G:$G,$A77,Data!$C:$C,AA$1)</f>
        <v>0</v>
      </c>
      <c r="AB77" s="5">
        <f>COUNTIFS(Data!$G:$G,$A77,Data!$C:$C,AB$1)</f>
        <v>0</v>
      </c>
      <c r="AC77" s="5">
        <f>COUNTIFS(Data!$G:$G,$A77,Data!$C:$C,AC$1)</f>
        <v>0</v>
      </c>
      <c r="AD77" s="5">
        <f>COUNTIFS(Data!$G:$G,$A77,Data!$C:$C,AD$1)</f>
        <v>0</v>
      </c>
      <c r="AE77" s="5">
        <f>COUNTIFS(Data!$G:$G,$A77,Data!$C:$C,AE$1)</f>
        <v>1</v>
      </c>
      <c r="AF77" s="5">
        <f>COUNTIFS(Data!$G:$G,$A77,Data!$C:$C,AF$1)</f>
        <v>0</v>
      </c>
      <c r="AG77" s="5">
        <f>COUNTIFS(Data!$G:$G,$A77,Data!$C:$C,AG$1)</f>
        <v>0</v>
      </c>
      <c r="AH77" s="5">
        <f>COUNTIFS(Data!$G:$G,$A77,Data!$C:$C,AH$1)</f>
        <v>0</v>
      </c>
      <c r="AI77" s="5">
        <f>COUNTIFS(Data!$G:$G,$A77,Data!$C:$C,AI$1)</f>
        <v>0</v>
      </c>
      <c r="AJ77" s="5">
        <f>COUNTIFS(Data!$G:$G,$A77,Data!$C:$C,AJ$1)</f>
        <v>0</v>
      </c>
      <c r="AK77" s="5">
        <f>COUNTIFS(Data!$G:$G,$A77,Data!$C:$C,AK$1)</f>
        <v>0</v>
      </c>
      <c r="AL77" s="5">
        <f>COUNTIFS(Data!$G:$G,$A77,Data!$C:$C,AL$1)</f>
        <v>0</v>
      </c>
      <c r="AM77" s="5">
        <f>COUNTIFS(Data!$G:$G,$A77,Data!$C:$C,AM$1)</f>
        <v>0</v>
      </c>
      <c r="AN77" s="5">
        <f>COUNTIFS(Data!$G:$G,$A77,Data!$C:$C,AN$1)</f>
        <v>0</v>
      </c>
      <c r="AO77" s="5">
        <f>COUNTIFS(Data!$G:$G,$A77,Data!$C:$C,AO$1)</f>
        <v>0</v>
      </c>
      <c r="AP77" s="5">
        <f>COUNTIFS(Data!$G:$G,$A77,Data!$C:$C,AP$1)</f>
        <v>0</v>
      </c>
      <c r="AQ77" s="5">
        <f>COUNTIFS(Data!$G:$G,$A77,Data!$C:$C,AQ$1)</f>
        <v>0</v>
      </c>
      <c r="AR77" s="5">
        <f>COUNTIFS(Data!$G:$G,$A77,Data!$C:$C,AR$1)</f>
        <v>0</v>
      </c>
      <c r="AS77" s="5">
        <f>COUNTIFS(Data!$G:$G,$A77,Data!$C:$C,AS$1)</f>
        <v>0</v>
      </c>
      <c r="AT77" s="5">
        <f>COUNTIFS(Data!$G:$G,$A77,Data!$C:$C,AT$1)</f>
        <v>0</v>
      </c>
      <c r="AU77" s="5">
        <f>COUNTIFS(Data!$G:$G,$A77,Data!$C:$C,AU$1)</f>
        <v>0</v>
      </c>
      <c r="AV77" s="5">
        <f t="shared" si="1"/>
        <v>1</v>
      </c>
    </row>
    <row r="78">
      <c r="A78" s="5" t="str">
        <f>Countries!A77</f>
        <v>RSA</v>
      </c>
      <c r="B78" s="5">
        <f>COUNTIFS(Data!$G:$G,$A78,Data!$C:$C,B$1)</f>
        <v>0</v>
      </c>
      <c r="C78" s="5">
        <f>COUNTIFS(Data!$G:$G,$A78,Data!$C:$C,C$1)</f>
        <v>0</v>
      </c>
      <c r="D78" s="5">
        <f>COUNTIFS(Data!$G:$G,$A78,Data!$C:$C,D$1)</f>
        <v>0</v>
      </c>
      <c r="E78" s="5">
        <f>COUNTIFS(Data!$G:$G,$A78,Data!$C:$C,E$1)</f>
        <v>0</v>
      </c>
      <c r="F78" s="5">
        <f>COUNTIFS(Data!$G:$G,$A78,Data!$C:$C,F$1)</f>
        <v>0</v>
      </c>
      <c r="G78" s="5">
        <f>COUNTIFS(Data!$G:$G,$A78,Data!$C:$C,G$1)</f>
        <v>0</v>
      </c>
      <c r="H78" s="5">
        <f>COUNTIFS(Data!$G:$G,$A78,Data!$C:$C,H$1)</f>
        <v>0</v>
      </c>
      <c r="I78" s="5">
        <f>COUNTIFS(Data!$G:$G,$A78,Data!$C:$C,I$1)</f>
        <v>0</v>
      </c>
      <c r="J78" s="5">
        <f>COUNTIFS(Data!$G:$G,$A78,Data!$C:$C,J$1)</f>
        <v>0</v>
      </c>
      <c r="K78" s="5">
        <f>COUNTIFS(Data!$G:$G,$A78,Data!$C:$C,K$1)</f>
        <v>0</v>
      </c>
      <c r="L78" s="5">
        <f>COUNTIFS(Data!$G:$G,$A78,Data!$C:$C,L$1)</f>
        <v>0</v>
      </c>
      <c r="M78" s="5">
        <f>COUNTIFS(Data!$G:$G,$A78,Data!$C:$C,M$1)</f>
        <v>0</v>
      </c>
      <c r="N78" s="5">
        <f>COUNTIFS(Data!$G:$G,$A78,Data!$C:$C,N$1)</f>
        <v>0</v>
      </c>
      <c r="O78" s="5">
        <f>COUNTIFS(Data!$G:$G,$A78,Data!$C:$C,O$1)</f>
        <v>0</v>
      </c>
      <c r="P78" s="5">
        <f>COUNTIFS(Data!$G:$G,$A78,Data!$C:$C,P$1)</f>
        <v>0</v>
      </c>
      <c r="Q78" s="5">
        <f>COUNTIFS(Data!$G:$G,$A78,Data!$C:$C,Q$1)</f>
        <v>0</v>
      </c>
      <c r="R78" s="5">
        <f>COUNTIFS(Data!$G:$G,$A78,Data!$C:$C,R$1)</f>
        <v>0</v>
      </c>
      <c r="S78" s="5">
        <f>COUNTIFS(Data!$G:$G,$A78,Data!$C:$C,S$1)</f>
        <v>0</v>
      </c>
      <c r="T78" s="5">
        <f>COUNTIFS(Data!$G:$G,$A78,Data!$C:$C,T$1)</f>
        <v>0</v>
      </c>
      <c r="U78" s="5">
        <f>COUNTIFS(Data!$G:$G,$A78,Data!$C:$C,U$1)</f>
        <v>0</v>
      </c>
      <c r="V78" s="5">
        <f>COUNTIFS(Data!$G:$G,$A78,Data!$C:$C,V$1)</f>
        <v>0</v>
      </c>
      <c r="W78" s="5">
        <f>COUNTIFS(Data!$G:$G,$A78,Data!$C:$C,W$1)</f>
        <v>0</v>
      </c>
      <c r="X78" s="5">
        <f>COUNTIFS(Data!$G:$G,$A78,Data!$C:$C,X$1)</f>
        <v>0</v>
      </c>
      <c r="Y78" s="5">
        <f>COUNTIFS(Data!$G:$G,$A78,Data!$C:$C,Y$1)</f>
        <v>0</v>
      </c>
      <c r="Z78" s="5">
        <f>COUNTIFS(Data!$G:$G,$A78,Data!$C:$C,Z$1)</f>
        <v>0</v>
      </c>
      <c r="AA78" s="5">
        <f>COUNTIFS(Data!$G:$G,$A78,Data!$C:$C,AA$1)</f>
        <v>0</v>
      </c>
      <c r="AB78" s="5">
        <f>COUNTIFS(Data!$G:$G,$A78,Data!$C:$C,AB$1)</f>
        <v>0</v>
      </c>
      <c r="AC78" s="5">
        <f>COUNTIFS(Data!$G:$G,$A78,Data!$C:$C,AC$1)</f>
        <v>0</v>
      </c>
      <c r="AD78" s="5">
        <f>COUNTIFS(Data!$G:$G,$A78,Data!$C:$C,AD$1)</f>
        <v>0</v>
      </c>
      <c r="AE78" s="5">
        <f>COUNTIFS(Data!$G:$G,$A78,Data!$C:$C,AE$1)</f>
        <v>0</v>
      </c>
      <c r="AF78" s="5">
        <f>COUNTIFS(Data!$G:$G,$A78,Data!$C:$C,AF$1)</f>
        <v>0</v>
      </c>
      <c r="AG78" s="5">
        <f>COUNTIFS(Data!$G:$G,$A78,Data!$C:$C,AG$1)</f>
        <v>0</v>
      </c>
      <c r="AH78" s="5">
        <f>COUNTIFS(Data!$G:$G,$A78,Data!$C:$C,AH$1)</f>
        <v>0</v>
      </c>
      <c r="AI78" s="5">
        <f>COUNTIFS(Data!$G:$G,$A78,Data!$C:$C,AI$1)</f>
        <v>0</v>
      </c>
      <c r="AJ78" s="5">
        <f>COUNTIFS(Data!$G:$G,$A78,Data!$C:$C,AJ$1)</f>
        <v>0</v>
      </c>
      <c r="AK78" s="5">
        <f>COUNTIFS(Data!$G:$G,$A78,Data!$C:$C,AK$1)</f>
        <v>0</v>
      </c>
      <c r="AL78" s="5">
        <f>COUNTIFS(Data!$G:$G,$A78,Data!$C:$C,AL$1)</f>
        <v>1</v>
      </c>
      <c r="AM78" s="5">
        <f>COUNTIFS(Data!$G:$G,$A78,Data!$C:$C,AM$1)</f>
        <v>0</v>
      </c>
      <c r="AN78" s="5">
        <f>COUNTIFS(Data!$G:$G,$A78,Data!$C:$C,AN$1)</f>
        <v>0</v>
      </c>
      <c r="AO78" s="5">
        <f>COUNTIFS(Data!$G:$G,$A78,Data!$C:$C,AO$1)</f>
        <v>0</v>
      </c>
      <c r="AP78" s="5">
        <f>COUNTIFS(Data!$G:$G,$A78,Data!$C:$C,AP$1)</f>
        <v>0</v>
      </c>
      <c r="AQ78" s="5">
        <f>COUNTIFS(Data!$G:$G,$A78,Data!$C:$C,AQ$1)</f>
        <v>0</v>
      </c>
      <c r="AR78" s="5">
        <f>COUNTIFS(Data!$G:$G,$A78,Data!$C:$C,AR$1)</f>
        <v>0</v>
      </c>
      <c r="AS78" s="5">
        <f>COUNTIFS(Data!$G:$G,$A78,Data!$C:$C,AS$1)</f>
        <v>0</v>
      </c>
      <c r="AT78" s="5">
        <f>COUNTIFS(Data!$G:$G,$A78,Data!$C:$C,AT$1)</f>
        <v>0</v>
      </c>
      <c r="AU78" s="5">
        <f>COUNTIFS(Data!$G:$G,$A78,Data!$C:$C,AU$1)</f>
        <v>0</v>
      </c>
      <c r="AV78" s="5">
        <f t="shared" si="1"/>
        <v>1</v>
      </c>
    </row>
    <row r="79">
      <c r="A79" s="5" t="str">
        <f>Countries!A78</f>
        <v>SLO</v>
      </c>
      <c r="B79" s="5">
        <f>COUNTIFS(Data!$G:$G,$A79,Data!$C:$C,B$1)</f>
        <v>0</v>
      </c>
      <c r="C79" s="5">
        <f>COUNTIFS(Data!$G:$G,$A79,Data!$C:$C,C$1)</f>
        <v>0</v>
      </c>
      <c r="D79" s="5">
        <f>COUNTIFS(Data!$G:$G,$A79,Data!$C:$C,D$1)</f>
        <v>0</v>
      </c>
      <c r="E79" s="5">
        <f>COUNTIFS(Data!$G:$G,$A79,Data!$C:$C,E$1)</f>
        <v>0</v>
      </c>
      <c r="F79" s="5">
        <f>COUNTIFS(Data!$G:$G,$A79,Data!$C:$C,F$1)</f>
        <v>0</v>
      </c>
      <c r="G79" s="5">
        <f>COUNTIFS(Data!$G:$G,$A79,Data!$C:$C,G$1)</f>
        <v>0</v>
      </c>
      <c r="H79" s="5">
        <f>COUNTIFS(Data!$G:$G,$A79,Data!$C:$C,H$1)</f>
        <v>0</v>
      </c>
      <c r="I79" s="5">
        <f>COUNTIFS(Data!$G:$G,$A79,Data!$C:$C,I$1)</f>
        <v>0</v>
      </c>
      <c r="J79" s="5">
        <f>COUNTIFS(Data!$G:$G,$A79,Data!$C:$C,J$1)</f>
        <v>0</v>
      </c>
      <c r="K79" s="5">
        <f>COUNTIFS(Data!$G:$G,$A79,Data!$C:$C,K$1)</f>
        <v>0</v>
      </c>
      <c r="L79" s="5">
        <f>COUNTIFS(Data!$G:$G,$A79,Data!$C:$C,L$1)</f>
        <v>1</v>
      </c>
      <c r="M79" s="5">
        <f>COUNTIFS(Data!$G:$G,$A79,Data!$C:$C,M$1)</f>
        <v>0</v>
      </c>
      <c r="N79" s="5">
        <f>COUNTIFS(Data!$G:$G,$A79,Data!$C:$C,N$1)</f>
        <v>0</v>
      </c>
      <c r="O79" s="5">
        <f>COUNTIFS(Data!$G:$G,$A79,Data!$C:$C,O$1)</f>
        <v>0</v>
      </c>
      <c r="P79" s="5">
        <f>COUNTIFS(Data!$G:$G,$A79,Data!$C:$C,P$1)</f>
        <v>0</v>
      </c>
      <c r="Q79" s="5">
        <f>COUNTIFS(Data!$G:$G,$A79,Data!$C:$C,Q$1)</f>
        <v>1</v>
      </c>
      <c r="R79" s="5">
        <f>COUNTIFS(Data!$G:$G,$A79,Data!$C:$C,R$1)</f>
        <v>0</v>
      </c>
      <c r="S79" s="5">
        <f>COUNTIFS(Data!$G:$G,$A79,Data!$C:$C,S$1)</f>
        <v>0</v>
      </c>
      <c r="T79" s="5">
        <f>COUNTIFS(Data!$G:$G,$A79,Data!$C:$C,T$1)</f>
        <v>0</v>
      </c>
      <c r="U79" s="5">
        <f>COUNTIFS(Data!$G:$G,$A79,Data!$C:$C,U$1)</f>
        <v>0</v>
      </c>
      <c r="V79" s="5">
        <f>COUNTIFS(Data!$G:$G,$A79,Data!$C:$C,V$1)</f>
        <v>0</v>
      </c>
      <c r="W79" s="5">
        <f>COUNTIFS(Data!$G:$G,$A79,Data!$C:$C,W$1)</f>
        <v>0</v>
      </c>
      <c r="X79" s="5">
        <f>COUNTIFS(Data!$G:$G,$A79,Data!$C:$C,X$1)</f>
        <v>0</v>
      </c>
      <c r="Y79" s="5">
        <f>COUNTIFS(Data!$G:$G,$A79,Data!$C:$C,Y$1)</f>
        <v>0</v>
      </c>
      <c r="Z79" s="5">
        <f>COUNTIFS(Data!$G:$G,$A79,Data!$C:$C,Z$1)</f>
        <v>0</v>
      </c>
      <c r="AA79" s="5">
        <f>COUNTIFS(Data!$G:$G,$A79,Data!$C:$C,AA$1)</f>
        <v>0</v>
      </c>
      <c r="AB79" s="5">
        <f>COUNTIFS(Data!$G:$G,$A79,Data!$C:$C,AB$1)</f>
        <v>0</v>
      </c>
      <c r="AC79" s="5">
        <f>COUNTIFS(Data!$G:$G,$A79,Data!$C:$C,AC$1)</f>
        <v>0</v>
      </c>
      <c r="AD79" s="5">
        <f>COUNTIFS(Data!$G:$G,$A79,Data!$C:$C,AD$1)</f>
        <v>0</v>
      </c>
      <c r="AE79" s="5">
        <f>COUNTIFS(Data!$G:$G,$A79,Data!$C:$C,AE$1)</f>
        <v>0</v>
      </c>
      <c r="AF79" s="5">
        <f>COUNTIFS(Data!$G:$G,$A79,Data!$C:$C,AF$1)</f>
        <v>0</v>
      </c>
      <c r="AG79" s="5">
        <f>COUNTIFS(Data!$G:$G,$A79,Data!$C:$C,AG$1)</f>
        <v>0</v>
      </c>
      <c r="AH79" s="5">
        <f>COUNTIFS(Data!$G:$G,$A79,Data!$C:$C,AH$1)</f>
        <v>0</v>
      </c>
      <c r="AI79" s="5">
        <f>COUNTIFS(Data!$G:$G,$A79,Data!$C:$C,AI$1)</f>
        <v>0</v>
      </c>
      <c r="AJ79" s="5">
        <f>COUNTIFS(Data!$G:$G,$A79,Data!$C:$C,AJ$1)</f>
        <v>1</v>
      </c>
      <c r="AK79" s="5">
        <f>COUNTIFS(Data!$G:$G,$A79,Data!$C:$C,AK$1)</f>
        <v>0</v>
      </c>
      <c r="AL79" s="5">
        <f>COUNTIFS(Data!$G:$G,$A79,Data!$C:$C,AL$1)</f>
        <v>0</v>
      </c>
      <c r="AM79" s="5">
        <f>COUNTIFS(Data!$G:$G,$A79,Data!$C:$C,AM$1)</f>
        <v>0</v>
      </c>
      <c r="AN79" s="5">
        <f>COUNTIFS(Data!$G:$G,$A79,Data!$C:$C,AN$1)</f>
        <v>0</v>
      </c>
      <c r="AO79" s="5">
        <f>COUNTIFS(Data!$G:$G,$A79,Data!$C:$C,AO$1)</f>
        <v>0</v>
      </c>
      <c r="AP79" s="5">
        <f>COUNTIFS(Data!$G:$G,$A79,Data!$C:$C,AP$1)</f>
        <v>0</v>
      </c>
      <c r="AQ79" s="5">
        <f>COUNTIFS(Data!$G:$G,$A79,Data!$C:$C,AQ$1)</f>
        <v>0</v>
      </c>
      <c r="AR79" s="5">
        <f>COUNTIFS(Data!$G:$G,$A79,Data!$C:$C,AR$1)</f>
        <v>0</v>
      </c>
      <c r="AS79" s="5">
        <f>COUNTIFS(Data!$G:$G,$A79,Data!$C:$C,AS$1)</f>
        <v>0</v>
      </c>
      <c r="AT79" s="5">
        <f>COUNTIFS(Data!$G:$G,$A79,Data!$C:$C,AT$1)</f>
        <v>0</v>
      </c>
      <c r="AU79" s="5">
        <f>COUNTIFS(Data!$G:$G,$A79,Data!$C:$C,AU$1)</f>
        <v>0</v>
      </c>
      <c r="AV79" s="5">
        <f t="shared" si="1"/>
        <v>3</v>
      </c>
    </row>
    <row r="80">
      <c r="A80" s="5" t="str">
        <f>Countries!A79</f>
        <v>SMR</v>
      </c>
      <c r="B80" s="5">
        <f>COUNTIFS(Data!$G:$G,$A80,Data!$C:$C,B$1)</f>
        <v>0</v>
      </c>
      <c r="C80" s="5">
        <f>COUNTIFS(Data!$G:$G,$A80,Data!$C:$C,C$1)</f>
        <v>0</v>
      </c>
      <c r="D80" s="5">
        <f>COUNTIFS(Data!$G:$G,$A80,Data!$C:$C,D$1)</f>
        <v>0</v>
      </c>
      <c r="E80" s="5">
        <f>COUNTIFS(Data!$G:$G,$A80,Data!$C:$C,E$1)</f>
        <v>0</v>
      </c>
      <c r="F80" s="5">
        <f>COUNTIFS(Data!$G:$G,$A80,Data!$C:$C,F$1)</f>
        <v>0</v>
      </c>
      <c r="G80" s="5">
        <f>COUNTIFS(Data!$G:$G,$A80,Data!$C:$C,G$1)</f>
        <v>0</v>
      </c>
      <c r="H80" s="5">
        <f>COUNTIFS(Data!$G:$G,$A80,Data!$C:$C,H$1)</f>
        <v>0</v>
      </c>
      <c r="I80" s="5">
        <f>COUNTIFS(Data!$G:$G,$A80,Data!$C:$C,I$1)</f>
        <v>0</v>
      </c>
      <c r="J80" s="5">
        <f>COUNTIFS(Data!$G:$G,$A80,Data!$C:$C,J$1)</f>
        <v>0</v>
      </c>
      <c r="K80" s="5">
        <f>COUNTIFS(Data!$G:$G,$A80,Data!$C:$C,K$1)</f>
        <v>0</v>
      </c>
      <c r="L80" s="5">
        <f>COUNTIFS(Data!$G:$G,$A80,Data!$C:$C,L$1)</f>
        <v>0</v>
      </c>
      <c r="M80" s="5">
        <f>COUNTIFS(Data!$G:$G,$A80,Data!$C:$C,M$1)</f>
        <v>0</v>
      </c>
      <c r="N80" s="5">
        <f>COUNTIFS(Data!$G:$G,$A80,Data!$C:$C,N$1)</f>
        <v>0</v>
      </c>
      <c r="O80" s="5">
        <f>COUNTIFS(Data!$G:$G,$A80,Data!$C:$C,O$1)</f>
        <v>0</v>
      </c>
      <c r="P80" s="5">
        <f>COUNTIFS(Data!$G:$G,$A80,Data!$C:$C,P$1)</f>
        <v>0</v>
      </c>
      <c r="Q80" s="5">
        <f>COUNTIFS(Data!$G:$G,$A80,Data!$C:$C,Q$1)</f>
        <v>0</v>
      </c>
      <c r="R80" s="5">
        <f>COUNTIFS(Data!$G:$G,$A80,Data!$C:$C,R$1)</f>
        <v>0</v>
      </c>
      <c r="S80" s="5">
        <f>COUNTIFS(Data!$G:$G,$A80,Data!$C:$C,S$1)</f>
        <v>0</v>
      </c>
      <c r="T80" s="5">
        <f>COUNTIFS(Data!$G:$G,$A80,Data!$C:$C,T$1)</f>
        <v>0</v>
      </c>
      <c r="U80" s="5">
        <f>COUNTIFS(Data!$G:$G,$A80,Data!$C:$C,U$1)</f>
        <v>0</v>
      </c>
      <c r="V80" s="5">
        <f>COUNTIFS(Data!$G:$G,$A80,Data!$C:$C,V$1)</f>
        <v>0</v>
      </c>
      <c r="W80" s="5">
        <f>COUNTIFS(Data!$G:$G,$A80,Data!$C:$C,W$1)</f>
        <v>0</v>
      </c>
      <c r="X80" s="5">
        <f>COUNTIFS(Data!$G:$G,$A80,Data!$C:$C,X$1)</f>
        <v>0</v>
      </c>
      <c r="Y80" s="5">
        <f>COUNTIFS(Data!$G:$G,$A80,Data!$C:$C,Y$1)</f>
        <v>0</v>
      </c>
      <c r="Z80" s="5">
        <f>COUNTIFS(Data!$G:$G,$A80,Data!$C:$C,Z$1)</f>
        <v>0</v>
      </c>
      <c r="AA80" s="5">
        <f>COUNTIFS(Data!$G:$G,$A80,Data!$C:$C,AA$1)</f>
        <v>0</v>
      </c>
      <c r="AB80" s="5">
        <f>COUNTIFS(Data!$G:$G,$A80,Data!$C:$C,AB$1)</f>
        <v>0</v>
      </c>
      <c r="AC80" s="5">
        <f>COUNTIFS(Data!$G:$G,$A80,Data!$C:$C,AC$1)</f>
        <v>0</v>
      </c>
      <c r="AD80" s="5">
        <f>COUNTIFS(Data!$G:$G,$A80,Data!$C:$C,AD$1)</f>
        <v>0</v>
      </c>
      <c r="AE80" s="5">
        <f>COUNTIFS(Data!$G:$G,$A80,Data!$C:$C,AE$1)</f>
        <v>0</v>
      </c>
      <c r="AF80" s="5">
        <f>COUNTIFS(Data!$G:$G,$A80,Data!$C:$C,AF$1)</f>
        <v>0</v>
      </c>
      <c r="AG80" s="5">
        <f>COUNTIFS(Data!$G:$G,$A80,Data!$C:$C,AG$1)</f>
        <v>0</v>
      </c>
      <c r="AH80" s="5">
        <f>COUNTIFS(Data!$G:$G,$A80,Data!$C:$C,AH$1)</f>
        <v>0</v>
      </c>
      <c r="AI80" s="5">
        <f>COUNTIFS(Data!$G:$G,$A80,Data!$C:$C,AI$1)</f>
        <v>0</v>
      </c>
      <c r="AJ80" s="5">
        <f>COUNTIFS(Data!$G:$G,$A80,Data!$C:$C,AJ$1)</f>
        <v>0</v>
      </c>
      <c r="AK80" s="5">
        <f>COUNTIFS(Data!$G:$G,$A80,Data!$C:$C,AK$1)</f>
        <v>0</v>
      </c>
      <c r="AL80" s="5">
        <f>COUNTIFS(Data!$G:$G,$A80,Data!$C:$C,AL$1)</f>
        <v>0</v>
      </c>
      <c r="AM80" s="5">
        <f>COUNTIFS(Data!$G:$G,$A80,Data!$C:$C,AM$1)</f>
        <v>0</v>
      </c>
      <c r="AN80" s="5">
        <f>COUNTIFS(Data!$G:$G,$A80,Data!$C:$C,AN$1)</f>
        <v>0</v>
      </c>
      <c r="AO80" s="5">
        <f>COUNTIFS(Data!$G:$G,$A80,Data!$C:$C,AO$1)</f>
        <v>0</v>
      </c>
      <c r="AP80" s="5">
        <f>COUNTIFS(Data!$G:$G,$A80,Data!$C:$C,AP$1)</f>
        <v>0</v>
      </c>
      <c r="AQ80" s="5">
        <f>COUNTIFS(Data!$G:$G,$A80,Data!$C:$C,AQ$1)</f>
        <v>0</v>
      </c>
      <c r="AR80" s="5">
        <f>COUNTIFS(Data!$G:$G,$A80,Data!$C:$C,AR$1)</f>
        <v>0</v>
      </c>
      <c r="AS80" s="5">
        <f>COUNTIFS(Data!$G:$G,$A80,Data!$C:$C,AS$1)</f>
        <v>0</v>
      </c>
      <c r="AT80" s="5">
        <f>COUNTIFS(Data!$G:$G,$A80,Data!$C:$C,AT$1)</f>
        <v>0</v>
      </c>
      <c r="AU80" s="5">
        <f>COUNTIFS(Data!$G:$G,$A80,Data!$C:$C,AU$1)</f>
        <v>0</v>
      </c>
      <c r="AV80" s="5">
        <f t="shared" si="1"/>
        <v>0</v>
      </c>
    </row>
    <row r="81">
      <c r="A81" s="5" t="str">
        <f>Countries!A80</f>
        <v>SRB</v>
      </c>
      <c r="B81" s="5">
        <f>COUNTIFS(Data!$G:$G,$A81,Data!$C:$C,B$1)</f>
        <v>0</v>
      </c>
      <c r="C81" s="5">
        <f>COUNTIFS(Data!$G:$G,$A81,Data!$C:$C,C$1)</f>
        <v>0</v>
      </c>
      <c r="D81" s="5">
        <f>COUNTIFS(Data!$G:$G,$A81,Data!$C:$C,D$1)</f>
        <v>0</v>
      </c>
      <c r="E81" s="5">
        <f>COUNTIFS(Data!$G:$G,$A81,Data!$C:$C,E$1)</f>
        <v>0</v>
      </c>
      <c r="F81" s="5">
        <f>COUNTIFS(Data!$G:$G,$A81,Data!$C:$C,F$1)</f>
        <v>0</v>
      </c>
      <c r="G81" s="5">
        <f>COUNTIFS(Data!$G:$G,$A81,Data!$C:$C,G$1)</f>
        <v>0</v>
      </c>
      <c r="H81" s="5">
        <f>COUNTIFS(Data!$G:$G,$A81,Data!$C:$C,H$1)</f>
        <v>0</v>
      </c>
      <c r="I81" s="5">
        <f>COUNTIFS(Data!$G:$G,$A81,Data!$C:$C,I$1)</f>
        <v>0</v>
      </c>
      <c r="J81" s="5">
        <f>COUNTIFS(Data!$G:$G,$A81,Data!$C:$C,J$1)</f>
        <v>0</v>
      </c>
      <c r="K81" s="5">
        <f>COUNTIFS(Data!$G:$G,$A81,Data!$C:$C,K$1)</f>
        <v>0</v>
      </c>
      <c r="L81" s="5">
        <f>COUNTIFS(Data!$G:$G,$A81,Data!$C:$C,L$1)</f>
        <v>0</v>
      </c>
      <c r="M81" s="5">
        <f>COUNTIFS(Data!$G:$G,$A81,Data!$C:$C,M$1)</f>
        <v>0</v>
      </c>
      <c r="N81" s="5">
        <f>COUNTIFS(Data!$G:$G,$A81,Data!$C:$C,N$1)</f>
        <v>0</v>
      </c>
      <c r="O81" s="5">
        <f>COUNTIFS(Data!$G:$G,$A81,Data!$C:$C,O$1)</f>
        <v>0</v>
      </c>
      <c r="P81" s="5">
        <f>COUNTIFS(Data!$G:$G,$A81,Data!$C:$C,P$1)</f>
        <v>0</v>
      </c>
      <c r="Q81" s="5">
        <f>COUNTIFS(Data!$G:$G,$A81,Data!$C:$C,Q$1)</f>
        <v>0</v>
      </c>
      <c r="R81" s="5">
        <f>COUNTIFS(Data!$G:$G,$A81,Data!$C:$C,R$1)</f>
        <v>0</v>
      </c>
      <c r="S81" s="5">
        <f>COUNTIFS(Data!$G:$G,$A81,Data!$C:$C,S$1)</f>
        <v>0</v>
      </c>
      <c r="T81" s="5">
        <f>COUNTIFS(Data!$G:$G,$A81,Data!$C:$C,T$1)</f>
        <v>0</v>
      </c>
      <c r="U81" s="5">
        <f>COUNTIFS(Data!$G:$G,$A81,Data!$C:$C,U$1)</f>
        <v>0</v>
      </c>
      <c r="V81" s="5">
        <f>COUNTIFS(Data!$G:$G,$A81,Data!$C:$C,V$1)</f>
        <v>0</v>
      </c>
      <c r="W81" s="5">
        <f>COUNTIFS(Data!$G:$G,$A81,Data!$C:$C,W$1)</f>
        <v>0</v>
      </c>
      <c r="X81" s="5">
        <f>COUNTIFS(Data!$G:$G,$A81,Data!$C:$C,X$1)</f>
        <v>0</v>
      </c>
      <c r="Y81" s="5">
        <f>COUNTIFS(Data!$G:$G,$A81,Data!$C:$C,Y$1)</f>
        <v>0</v>
      </c>
      <c r="Z81" s="5">
        <f>COUNTIFS(Data!$G:$G,$A81,Data!$C:$C,Z$1)</f>
        <v>0</v>
      </c>
      <c r="AA81" s="5">
        <f>COUNTIFS(Data!$G:$G,$A81,Data!$C:$C,AA$1)</f>
        <v>1</v>
      </c>
      <c r="AB81" s="5">
        <f>COUNTIFS(Data!$G:$G,$A81,Data!$C:$C,AB$1)</f>
        <v>0</v>
      </c>
      <c r="AC81" s="5">
        <f>COUNTIFS(Data!$G:$G,$A81,Data!$C:$C,AC$1)</f>
        <v>0</v>
      </c>
      <c r="AD81" s="5">
        <f>COUNTIFS(Data!$G:$G,$A81,Data!$C:$C,AD$1)</f>
        <v>0</v>
      </c>
      <c r="AE81" s="5">
        <f>COUNTIFS(Data!$G:$G,$A81,Data!$C:$C,AE$1)</f>
        <v>0</v>
      </c>
      <c r="AF81" s="5">
        <f>COUNTIFS(Data!$G:$G,$A81,Data!$C:$C,AF$1)</f>
        <v>0</v>
      </c>
      <c r="AG81" s="5">
        <f>COUNTIFS(Data!$G:$G,$A81,Data!$C:$C,AG$1)</f>
        <v>0</v>
      </c>
      <c r="AH81" s="5">
        <f>COUNTIFS(Data!$G:$G,$A81,Data!$C:$C,AH$1)</f>
        <v>0</v>
      </c>
      <c r="AI81" s="5">
        <f>COUNTIFS(Data!$G:$G,$A81,Data!$C:$C,AI$1)</f>
        <v>0</v>
      </c>
      <c r="AJ81" s="5">
        <f>COUNTIFS(Data!$G:$G,$A81,Data!$C:$C,AJ$1)</f>
        <v>0</v>
      </c>
      <c r="AK81" s="5">
        <f>COUNTIFS(Data!$G:$G,$A81,Data!$C:$C,AK$1)</f>
        <v>0</v>
      </c>
      <c r="AL81" s="5">
        <f>COUNTIFS(Data!$G:$G,$A81,Data!$C:$C,AL$1)</f>
        <v>0</v>
      </c>
      <c r="AM81" s="5">
        <f>COUNTIFS(Data!$G:$G,$A81,Data!$C:$C,AM$1)</f>
        <v>0</v>
      </c>
      <c r="AN81" s="5">
        <f>COUNTIFS(Data!$G:$G,$A81,Data!$C:$C,AN$1)</f>
        <v>1</v>
      </c>
      <c r="AO81" s="5">
        <f>COUNTIFS(Data!$G:$G,$A81,Data!$C:$C,AO$1)</f>
        <v>0</v>
      </c>
      <c r="AP81" s="5">
        <f>COUNTIFS(Data!$G:$G,$A81,Data!$C:$C,AP$1)</f>
        <v>0</v>
      </c>
      <c r="AQ81" s="5">
        <f>COUNTIFS(Data!$G:$G,$A81,Data!$C:$C,AQ$1)</f>
        <v>0</v>
      </c>
      <c r="AR81" s="5">
        <f>COUNTIFS(Data!$G:$G,$A81,Data!$C:$C,AR$1)</f>
        <v>0</v>
      </c>
      <c r="AS81" s="5">
        <f>COUNTIFS(Data!$G:$G,$A81,Data!$C:$C,AS$1)</f>
        <v>1</v>
      </c>
      <c r="AT81" s="5">
        <f>COUNTIFS(Data!$G:$G,$A81,Data!$C:$C,AT$1)</f>
        <v>0</v>
      </c>
      <c r="AU81" s="5">
        <f>COUNTIFS(Data!$G:$G,$A81,Data!$C:$C,AU$1)</f>
        <v>0</v>
      </c>
      <c r="AV81" s="5">
        <f t="shared" si="1"/>
        <v>3</v>
      </c>
    </row>
    <row r="82">
      <c r="A82" s="5" t="str">
        <f>Countries!A81</f>
        <v>SUI</v>
      </c>
      <c r="B82" s="5">
        <f>COUNTIFS(Data!$G:$G,$A82,Data!$C:$C,B$1)</f>
        <v>0</v>
      </c>
      <c r="C82" s="5">
        <f>COUNTIFS(Data!$G:$G,$A82,Data!$C:$C,C$1)</f>
        <v>0</v>
      </c>
      <c r="D82" s="5">
        <f>COUNTIFS(Data!$G:$G,$A82,Data!$C:$C,D$1)</f>
        <v>0</v>
      </c>
      <c r="E82" s="5">
        <f>COUNTIFS(Data!$G:$G,$A82,Data!$C:$C,E$1)</f>
        <v>0</v>
      </c>
      <c r="F82" s="5">
        <f>COUNTIFS(Data!$G:$G,$A82,Data!$C:$C,F$1)</f>
        <v>0</v>
      </c>
      <c r="G82" s="5">
        <f>COUNTIFS(Data!$G:$G,$A82,Data!$C:$C,G$1)</f>
        <v>0</v>
      </c>
      <c r="H82" s="5">
        <f>COUNTIFS(Data!$G:$G,$A82,Data!$C:$C,H$1)</f>
        <v>0</v>
      </c>
      <c r="I82" s="5">
        <f>COUNTIFS(Data!$G:$G,$A82,Data!$C:$C,I$1)</f>
        <v>0</v>
      </c>
      <c r="J82" s="5">
        <f>COUNTIFS(Data!$G:$G,$A82,Data!$C:$C,J$1)</f>
        <v>0</v>
      </c>
      <c r="K82" s="5">
        <f>COUNTIFS(Data!$G:$G,$A82,Data!$C:$C,K$1)</f>
        <v>0</v>
      </c>
      <c r="L82" s="5">
        <f>COUNTIFS(Data!$G:$G,$A82,Data!$C:$C,L$1)</f>
        <v>0</v>
      </c>
      <c r="M82" s="5">
        <f>COUNTIFS(Data!$G:$G,$A82,Data!$C:$C,M$1)</f>
        <v>0</v>
      </c>
      <c r="N82" s="5">
        <f>COUNTIFS(Data!$G:$G,$A82,Data!$C:$C,N$1)</f>
        <v>0</v>
      </c>
      <c r="O82" s="5">
        <f>COUNTIFS(Data!$G:$G,$A82,Data!$C:$C,O$1)</f>
        <v>0</v>
      </c>
      <c r="P82" s="5">
        <f>COUNTIFS(Data!$G:$G,$A82,Data!$C:$C,P$1)</f>
        <v>1</v>
      </c>
      <c r="Q82" s="5">
        <f>COUNTIFS(Data!$G:$G,$A82,Data!$C:$C,Q$1)</f>
        <v>0</v>
      </c>
      <c r="R82" s="5">
        <f>COUNTIFS(Data!$G:$G,$A82,Data!$C:$C,R$1)</f>
        <v>0</v>
      </c>
      <c r="S82" s="5">
        <f>COUNTIFS(Data!$G:$G,$A82,Data!$C:$C,S$1)</f>
        <v>0</v>
      </c>
      <c r="T82" s="5">
        <f>COUNTIFS(Data!$G:$G,$A82,Data!$C:$C,T$1)</f>
        <v>0</v>
      </c>
      <c r="U82" s="5">
        <f>COUNTIFS(Data!$G:$G,$A82,Data!$C:$C,U$1)</f>
        <v>0</v>
      </c>
      <c r="V82" s="5">
        <f>COUNTIFS(Data!$G:$G,$A82,Data!$C:$C,V$1)</f>
        <v>0</v>
      </c>
      <c r="W82" s="5">
        <f>COUNTIFS(Data!$G:$G,$A82,Data!$C:$C,W$1)</f>
        <v>0</v>
      </c>
      <c r="X82" s="5">
        <f>COUNTIFS(Data!$G:$G,$A82,Data!$C:$C,X$1)</f>
        <v>0</v>
      </c>
      <c r="Y82" s="5">
        <f>COUNTIFS(Data!$G:$G,$A82,Data!$C:$C,Y$1)</f>
        <v>0</v>
      </c>
      <c r="Z82" s="5">
        <f>COUNTIFS(Data!$G:$G,$A82,Data!$C:$C,Z$1)</f>
        <v>0</v>
      </c>
      <c r="AA82" s="5">
        <f>COUNTIFS(Data!$G:$G,$A82,Data!$C:$C,AA$1)</f>
        <v>0</v>
      </c>
      <c r="AB82" s="5">
        <f>COUNTIFS(Data!$G:$G,$A82,Data!$C:$C,AB$1)</f>
        <v>0</v>
      </c>
      <c r="AC82" s="5">
        <f>COUNTIFS(Data!$G:$G,$A82,Data!$C:$C,AC$1)</f>
        <v>0</v>
      </c>
      <c r="AD82" s="5">
        <f>COUNTIFS(Data!$G:$G,$A82,Data!$C:$C,AD$1)</f>
        <v>0</v>
      </c>
      <c r="AE82" s="5">
        <f>COUNTIFS(Data!$G:$G,$A82,Data!$C:$C,AE$1)</f>
        <v>0</v>
      </c>
      <c r="AF82" s="5">
        <f>COUNTIFS(Data!$G:$G,$A82,Data!$C:$C,AF$1)</f>
        <v>0</v>
      </c>
      <c r="AG82" s="5">
        <f>COUNTIFS(Data!$G:$G,$A82,Data!$C:$C,AG$1)</f>
        <v>0</v>
      </c>
      <c r="AH82" s="5">
        <f>COUNTIFS(Data!$G:$G,$A82,Data!$C:$C,AH$1)</f>
        <v>1</v>
      </c>
      <c r="AI82" s="5">
        <f>COUNTIFS(Data!$G:$G,$A82,Data!$C:$C,AI$1)</f>
        <v>0</v>
      </c>
      <c r="AJ82" s="5">
        <f>COUNTIFS(Data!$G:$G,$A82,Data!$C:$C,AJ$1)</f>
        <v>0</v>
      </c>
      <c r="AK82" s="5">
        <f>COUNTIFS(Data!$G:$G,$A82,Data!$C:$C,AK$1)</f>
        <v>0</v>
      </c>
      <c r="AL82" s="5">
        <f>COUNTIFS(Data!$G:$G,$A82,Data!$C:$C,AL$1)</f>
        <v>0</v>
      </c>
      <c r="AM82" s="5">
        <f>COUNTIFS(Data!$G:$G,$A82,Data!$C:$C,AM$1)</f>
        <v>0</v>
      </c>
      <c r="AN82" s="5">
        <f>COUNTIFS(Data!$G:$G,$A82,Data!$C:$C,AN$1)</f>
        <v>0</v>
      </c>
      <c r="AO82" s="5">
        <f>COUNTIFS(Data!$G:$G,$A82,Data!$C:$C,AO$1)</f>
        <v>1</v>
      </c>
      <c r="AP82" s="5">
        <f>COUNTIFS(Data!$G:$G,$A82,Data!$C:$C,AP$1)</f>
        <v>0</v>
      </c>
      <c r="AQ82" s="5">
        <f>COUNTIFS(Data!$G:$G,$A82,Data!$C:$C,AQ$1)</f>
        <v>0</v>
      </c>
      <c r="AR82" s="5">
        <f>COUNTIFS(Data!$G:$G,$A82,Data!$C:$C,AR$1)</f>
        <v>0</v>
      </c>
      <c r="AS82" s="5">
        <f>COUNTIFS(Data!$G:$G,$A82,Data!$C:$C,AS$1)</f>
        <v>0</v>
      </c>
      <c r="AT82" s="5">
        <f>COUNTIFS(Data!$G:$G,$A82,Data!$C:$C,AT$1)</f>
        <v>0</v>
      </c>
      <c r="AU82" s="5">
        <f>COUNTIFS(Data!$G:$G,$A82,Data!$C:$C,AU$1)</f>
        <v>0</v>
      </c>
      <c r="AV82" s="5">
        <f t="shared" si="1"/>
        <v>3</v>
      </c>
    </row>
    <row r="83">
      <c r="A83" s="5" t="str">
        <f>Countries!A82</f>
        <v>SVK</v>
      </c>
      <c r="B83" s="5">
        <f>COUNTIFS(Data!$G:$G,$A83,Data!$C:$C,B$1)</f>
        <v>0</v>
      </c>
      <c r="C83" s="5">
        <f>COUNTIFS(Data!$G:$G,$A83,Data!$C:$C,C$1)</f>
        <v>0</v>
      </c>
      <c r="D83" s="5">
        <f>COUNTIFS(Data!$G:$G,$A83,Data!$C:$C,D$1)</f>
        <v>0</v>
      </c>
      <c r="E83" s="5">
        <f>COUNTIFS(Data!$G:$G,$A83,Data!$C:$C,E$1)</f>
        <v>0</v>
      </c>
      <c r="F83" s="5">
        <f>COUNTIFS(Data!$G:$G,$A83,Data!$C:$C,F$1)</f>
        <v>0</v>
      </c>
      <c r="G83" s="5">
        <f>COUNTIFS(Data!$G:$G,$A83,Data!$C:$C,G$1)</f>
        <v>0</v>
      </c>
      <c r="H83" s="5">
        <f>COUNTIFS(Data!$G:$G,$A83,Data!$C:$C,H$1)</f>
        <v>0</v>
      </c>
      <c r="I83" s="5">
        <f>COUNTIFS(Data!$G:$G,$A83,Data!$C:$C,I$1)</f>
        <v>0</v>
      </c>
      <c r="J83" s="5">
        <f>COUNTIFS(Data!$G:$G,$A83,Data!$C:$C,J$1)</f>
        <v>0</v>
      </c>
      <c r="K83" s="5">
        <f>COUNTIFS(Data!$G:$G,$A83,Data!$C:$C,K$1)</f>
        <v>0</v>
      </c>
      <c r="L83" s="5">
        <f>COUNTIFS(Data!$G:$G,$A83,Data!$C:$C,L$1)</f>
        <v>0</v>
      </c>
      <c r="M83" s="5">
        <f>COUNTIFS(Data!$G:$G,$A83,Data!$C:$C,M$1)</f>
        <v>0</v>
      </c>
      <c r="N83" s="5">
        <f>COUNTIFS(Data!$G:$G,$A83,Data!$C:$C,N$1)</f>
        <v>0</v>
      </c>
      <c r="O83" s="5">
        <f>COUNTIFS(Data!$G:$G,$A83,Data!$C:$C,O$1)</f>
        <v>0</v>
      </c>
      <c r="P83" s="5">
        <f>COUNTIFS(Data!$G:$G,$A83,Data!$C:$C,P$1)</f>
        <v>0</v>
      </c>
      <c r="Q83" s="5">
        <f>COUNTIFS(Data!$G:$G,$A83,Data!$C:$C,Q$1)</f>
        <v>0</v>
      </c>
      <c r="R83" s="5">
        <f>COUNTIFS(Data!$G:$G,$A83,Data!$C:$C,R$1)</f>
        <v>0</v>
      </c>
      <c r="S83" s="5">
        <f>COUNTIFS(Data!$G:$G,$A83,Data!$C:$C,S$1)</f>
        <v>0</v>
      </c>
      <c r="T83" s="5">
        <f>COUNTIFS(Data!$G:$G,$A83,Data!$C:$C,T$1)</f>
        <v>0</v>
      </c>
      <c r="U83" s="5">
        <f>COUNTIFS(Data!$G:$G,$A83,Data!$C:$C,U$1)</f>
        <v>0</v>
      </c>
      <c r="V83" s="5">
        <f>COUNTIFS(Data!$G:$G,$A83,Data!$C:$C,V$1)</f>
        <v>0</v>
      </c>
      <c r="W83" s="5">
        <f>COUNTIFS(Data!$G:$G,$A83,Data!$C:$C,W$1)</f>
        <v>0</v>
      </c>
      <c r="X83" s="5">
        <f>COUNTIFS(Data!$G:$G,$A83,Data!$C:$C,X$1)</f>
        <v>0</v>
      </c>
      <c r="Y83" s="5">
        <f>COUNTIFS(Data!$G:$G,$A83,Data!$C:$C,Y$1)</f>
        <v>0</v>
      </c>
      <c r="Z83" s="5">
        <f>COUNTIFS(Data!$G:$G,$A83,Data!$C:$C,Z$1)</f>
        <v>0</v>
      </c>
      <c r="AA83" s="5">
        <f>COUNTIFS(Data!$G:$G,$A83,Data!$C:$C,AA$1)</f>
        <v>0</v>
      </c>
      <c r="AB83" s="5">
        <f>COUNTIFS(Data!$G:$G,$A83,Data!$C:$C,AB$1)</f>
        <v>0</v>
      </c>
      <c r="AC83" s="5">
        <f>COUNTIFS(Data!$G:$G,$A83,Data!$C:$C,AC$1)</f>
        <v>0</v>
      </c>
      <c r="AD83" s="5">
        <f>COUNTIFS(Data!$G:$G,$A83,Data!$C:$C,AD$1)</f>
        <v>0</v>
      </c>
      <c r="AE83" s="5">
        <f>COUNTIFS(Data!$G:$G,$A83,Data!$C:$C,AE$1)</f>
        <v>0</v>
      </c>
      <c r="AF83" s="5">
        <f>COUNTIFS(Data!$G:$G,$A83,Data!$C:$C,AF$1)</f>
        <v>0</v>
      </c>
      <c r="AG83" s="5">
        <f>COUNTIFS(Data!$G:$G,$A83,Data!$C:$C,AG$1)</f>
        <v>0</v>
      </c>
      <c r="AH83" s="5">
        <f>COUNTIFS(Data!$G:$G,$A83,Data!$C:$C,AH$1)</f>
        <v>1</v>
      </c>
      <c r="AI83" s="5">
        <f>COUNTIFS(Data!$G:$G,$A83,Data!$C:$C,AI$1)</f>
        <v>0</v>
      </c>
      <c r="AJ83" s="5">
        <f>COUNTIFS(Data!$G:$G,$A83,Data!$C:$C,AJ$1)</f>
        <v>0</v>
      </c>
      <c r="AK83" s="5">
        <f>COUNTIFS(Data!$G:$G,$A83,Data!$C:$C,AK$1)</f>
        <v>0</v>
      </c>
      <c r="AL83" s="5">
        <f>COUNTIFS(Data!$G:$G,$A83,Data!$C:$C,AL$1)</f>
        <v>0</v>
      </c>
      <c r="AM83" s="5">
        <f>COUNTIFS(Data!$G:$G,$A83,Data!$C:$C,AM$1)</f>
        <v>0</v>
      </c>
      <c r="AN83" s="5">
        <f>COUNTIFS(Data!$G:$G,$A83,Data!$C:$C,AN$1)</f>
        <v>0</v>
      </c>
      <c r="AO83" s="5">
        <f>COUNTIFS(Data!$G:$G,$A83,Data!$C:$C,AO$1)</f>
        <v>0</v>
      </c>
      <c r="AP83" s="5">
        <f>COUNTIFS(Data!$G:$G,$A83,Data!$C:$C,AP$1)</f>
        <v>0</v>
      </c>
      <c r="AQ83" s="5">
        <f>COUNTIFS(Data!$G:$G,$A83,Data!$C:$C,AQ$1)</f>
        <v>0</v>
      </c>
      <c r="AR83" s="5">
        <f>COUNTIFS(Data!$G:$G,$A83,Data!$C:$C,AR$1)</f>
        <v>0</v>
      </c>
      <c r="AS83" s="5">
        <f>COUNTIFS(Data!$G:$G,$A83,Data!$C:$C,AS$1)</f>
        <v>0</v>
      </c>
      <c r="AT83" s="5">
        <f>COUNTIFS(Data!$G:$G,$A83,Data!$C:$C,AT$1)</f>
        <v>0</v>
      </c>
      <c r="AU83" s="5">
        <f>COUNTIFS(Data!$G:$G,$A83,Data!$C:$C,AU$1)</f>
        <v>0</v>
      </c>
      <c r="AV83" s="5">
        <f t="shared" si="1"/>
        <v>1</v>
      </c>
    </row>
    <row r="84">
      <c r="A84" s="5" t="str">
        <f>Countries!A83</f>
        <v>SWE</v>
      </c>
      <c r="B84" s="5">
        <f>COUNTIFS(Data!$G:$G,$A84,Data!$C:$C,B$1)</f>
        <v>0</v>
      </c>
      <c r="C84" s="5">
        <f>COUNTIFS(Data!$G:$G,$A84,Data!$C:$C,C$1)</f>
        <v>0</v>
      </c>
      <c r="D84" s="5">
        <f>COUNTIFS(Data!$G:$G,$A84,Data!$C:$C,D$1)</f>
        <v>0</v>
      </c>
      <c r="E84" s="5">
        <f>COUNTIFS(Data!$G:$G,$A84,Data!$C:$C,E$1)</f>
        <v>0</v>
      </c>
      <c r="F84" s="5">
        <f>COUNTIFS(Data!$G:$G,$A84,Data!$C:$C,F$1)</f>
        <v>2</v>
      </c>
      <c r="G84" s="5">
        <f>COUNTIFS(Data!$G:$G,$A84,Data!$C:$C,G$1)</f>
        <v>0</v>
      </c>
      <c r="H84" s="5">
        <f>COUNTIFS(Data!$G:$G,$A84,Data!$C:$C,H$1)</f>
        <v>0</v>
      </c>
      <c r="I84" s="5">
        <f>COUNTIFS(Data!$G:$G,$A84,Data!$C:$C,I$1)</f>
        <v>0</v>
      </c>
      <c r="J84" s="5">
        <f>COUNTIFS(Data!$G:$G,$A84,Data!$C:$C,J$1)</f>
        <v>0</v>
      </c>
      <c r="K84" s="5">
        <f>COUNTIFS(Data!$G:$G,$A84,Data!$C:$C,K$1)</f>
        <v>0</v>
      </c>
      <c r="L84" s="5">
        <f>COUNTIFS(Data!$G:$G,$A84,Data!$C:$C,L$1)</f>
        <v>0</v>
      </c>
      <c r="M84" s="5">
        <f>COUNTIFS(Data!$G:$G,$A84,Data!$C:$C,M$1)</f>
        <v>0</v>
      </c>
      <c r="N84" s="5">
        <f>COUNTIFS(Data!$G:$G,$A84,Data!$C:$C,N$1)</f>
        <v>0</v>
      </c>
      <c r="O84" s="5">
        <f>COUNTIFS(Data!$G:$G,$A84,Data!$C:$C,O$1)</f>
        <v>0</v>
      </c>
      <c r="P84" s="5">
        <f>COUNTIFS(Data!$G:$G,$A84,Data!$C:$C,P$1)</f>
        <v>0</v>
      </c>
      <c r="Q84" s="5">
        <f>COUNTIFS(Data!$G:$G,$A84,Data!$C:$C,Q$1)</f>
        <v>0</v>
      </c>
      <c r="R84" s="5">
        <f>COUNTIFS(Data!$G:$G,$A84,Data!$C:$C,R$1)</f>
        <v>0</v>
      </c>
      <c r="S84" s="5">
        <f>COUNTIFS(Data!$G:$G,$A84,Data!$C:$C,S$1)</f>
        <v>0</v>
      </c>
      <c r="T84" s="5">
        <f>COUNTIFS(Data!$G:$G,$A84,Data!$C:$C,T$1)</f>
        <v>1</v>
      </c>
      <c r="U84" s="5">
        <f>COUNTIFS(Data!$G:$G,$A84,Data!$C:$C,U$1)</f>
        <v>0</v>
      </c>
      <c r="V84" s="5">
        <f>COUNTIFS(Data!$G:$G,$A84,Data!$C:$C,V$1)</f>
        <v>0</v>
      </c>
      <c r="W84" s="5">
        <f>COUNTIFS(Data!$G:$G,$A84,Data!$C:$C,W$1)</f>
        <v>0</v>
      </c>
      <c r="X84" s="5">
        <f>COUNTIFS(Data!$G:$G,$A84,Data!$C:$C,X$1)</f>
        <v>0</v>
      </c>
      <c r="Y84" s="5">
        <f>COUNTIFS(Data!$G:$G,$A84,Data!$C:$C,Y$1)</f>
        <v>0</v>
      </c>
      <c r="Z84" s="5">
        <f>COUNTIFS(Data!$G:$G,$A84,Data!$C:$C,Z$1)</f>
        <v>0</v>
      </c>
      <c r="AA84" s="5">
        <f>COUNTIFS(Data!$G:$G,$A84,Data!$C:$C,AA$1)</f>
        <v>0</v>
      </c>
      <c r="AB84" s="5">
        <f>COUNTIFS(Data!$G:$G,$A84,Data!$C:$C,AB$1)</f>
        <v>0</v>
      </c>
      <c r="AC84" s="5">
        <f>COUNTIFS(Data!$G:$G,$A84,Data!$C:$C,AC$1)</f>
        <v>0</v>
      </c>
      <c r="AD84" s="5">
        <f>COUNTIFS(Data!$G:$G,$A84,Data!$C:$C,AD$1)</f>
        <v>0</v>
      </c>
      <c r="AE84" s="5">
        <f>COUNTIFS(Data!$G:$G,$A84,Data!$C:$C,AE$1)</f>
        <v>0</v>
      </c>
      <c r="AF84" s="5">
        <f>COUNTIFS(Data!$G:$G,$A84,Data!$C:$C,AF$1)</f>
        <v>0</v>
      </c>
      <c r="AG84" s="5">
        <f>COUNTIFS(Data!$G:$G,$A84,Data!$C:$C,AG$1)</f>
        <v>0</v>
      </c>
      <c r="AH84" s="5">
        <f>COUNTIFS(Data!$G:$G,$A84,Data!$C:$C,AH$1)</f>
        <v>0</v>
      </c>
      <c r="AI84" s="5">
        <f>COUNTIFS(Data!$G:$G,$A84,Data!$C:$C,AI$1)</f>
        <v>0</v>
      </c>
      <c r="AJ84" s="5">
        <f>COUNTIFS(Data!$G:$G,$A84,Data!$C:$C,AJ$1)</f>
        <v>0</v>
      </c>
      <c r="AK84" s="5">
        <f>COUNTIFS(Data!$G:$G,$A84,Data!$C:$C,AK$1)</f>
        <v>0</v>
      </c>
      <c r="AL84" s="5">
        <f>COUNTIFS(Data!$G:$G,$A84,Data!$C:$C,AL$1)</f>
        <v>0</v>
      </c>
      <c r="AM84" s="5">
        <f>COUNTIFS(Data!$G:$G,$A84,Data!$C:$C,AM$1)</f>
        <v>0</v>
      </c>
      <c r="AN84" s="5">
        <f>COUNTIFS(Data!$G:$G,$A84,Data!$C:$C,AN$1)</f>
        <v>0</v>
      </c>
      <c r="AO84" s="5">
        <f>COUNTIFS(Data!$G:$G,$A84,Data!$C:$C,AO$1)</f>
        <v>0</v>
      </c>
      <c r="AP84" s="5">
        <f>COUNTIFS(Data!$G:$G,$A84,Data!$C:$C,AP$1)</f>
        <v>0</v>
      </c>
      <c r="AQ84" s="5">
        <f>COUNTIFS(Data!$G:$G,$A84,Data!$C:$C,AQ$1)</f>
        <v>0</v>
      </c>
      <c r="AR84" s="5">
        <f>COUNTIFS(Data!$G:$G,$A84,Data!$C:$C,AR$1)</f>
        <v>0</v>
      </c>
      <c r="AS84" s="5">
        <f>COUNTIFS(Data!$G:$G,$A84,Data!$C:$C,AS$1)</f>
        <v>0</v>
      </c>
      <c r="AT84" s="5">
        <f>COUNTIFS(Data!$G:$G,$A84,Data!$C:$C,AT$1)</f>
        <v>0</v>
      </c>
      <c r="AU84" s="5">
        <f>COUNTIFS(Data!$G:$G,$A84,Data!$C:$C,AU$1)</f>
        <v>0</v>
      </c>
      <c r="AV84" s="5">
        <f t="shared" si="1"/>
        <v>3</v>
      </c>
    </row>
    <row r="85">
      <c r="A85" s="5" t="str">
        <f>Countries!A84</f>
        <v>SYR</v>
      </c>
      <c r="B85" s="5">
        <f>COUNTIFS(Data!$G:$G,$A85,Data!$C:$C,B$1)</f>
        <v>0</v>
      </c>
      <c r="C85" s="5">
        <f>COUNTIFS(Data!$G:$G,$A85,Data!$C:$C,C$1)</f>
        <v>0</v>
      </c>
      <c r="D85" s="5">
        <f>COUNTIFS(Data!$G:$G,$A85,Data!$C:$C,D$1)</f>
        <v>0</v>
      </c>
      <c r="E85" s="5">
        <f>COUNTIFS(Data!$G:$G,$A85,Data!$C:$C,E$1)</f>
        <v>0</v>
      </c>
      <c r="F85" s="5">
        <f>COUNTIFS(Data!$G:$G,$A85,Data!$C:$C,F$1)</f>
        <v>0</v>
      </c>
      <c r="G85" s="5">
        <f>COUNTIFS(Data!$G:$G,$A85,Data!$C:$C,G$1)</f>
        <v>0</v>
      </c>
      <c r="H85" s="5">
        <f>COUNTIFS(Data!$G:$G,$A85,Data!$C:$C,H$1)</f>
        <v>0</v>
      </c>
      <c r="I85" s="5">
        <f>COUNTIFS(Data!$G:$G,$A85,Data!$C:$C,I$1)</f>
        <v>0</v>
      </c>
      <c r="J85" s="5">
        <f>COUNTIFS(Data!$G:$G,$A85,Data!$C:$C,J$1)</f>
        <v>0</v>
      </c>
      <c r="K85" s="5">
        <f>COUNTIFS(Data!$G:$G,$A85,Data!$C:$C,K$1)</f>
        <v>0</v>
      </c>
      <c r="L85" s="5">
        <f>COUNTIFS(Data!$G:$G,$A85,Data!$C:$C,L$1)</f>
        <v>0</v>
      </c>
      <c r="M85" s="5">
        <f>COUNTIFS(Data!$G:$G,$A85,Data!$C:$C,M$1)</f>
        <v>0</v>
      </c>
      <c r="N85" s="5">
        <f>COUNTIFS(Data!$G:$G,$A85,Data!$C:$C,N$1)</f>
        <v>0</v>
      </c>
      <c r="O85" s="5">
        <f>COUNTIFS(Data!$G:$G,$A85,Data!$C:$C,O$1)</f>
        <v>0</v>
      </c>
      <c r="P85" s="5">
        <f>COUNTIFS(Data!$G:$G,$A85,Data!$C:$C,P$1)</f>
        <v>0</v>
      </c>
      <c r="Q85" s="5">
        <f>COUNTIFS(Data!$G:$G,$A85,Data!$C:$C,Q$1)</f>
        <v>0</v>
      </c>
      <c r="R85" s="5">
        <f>COUNTIFS(Data!$G:$G,$A85,Data!$C:$C,R$1)</f>
        <v>0</v>
      </c>
      <c r="S85" s="5">
        <f>COUNTIFS(Data!$G:$G,$A85,Data!$C:$C,S$1)</f>
        <v>0</v>
      </c>
      <c r="T85" s="5">
        <f>COUNTIFS(Data!$G:$G,$A85,Data!$C:$C,T$1)</f>
        <v>0</v>
      </c>
      <c r="U85" s="5">
        <f>COUNTIFS(Data!$G:$G,$A85,Data!$C:$C,U$1)</f>
        <v>0</v>
      </c>
      <c r="V85" s="5">
        <f>COUNTIFS(Data!$G:$G,$A85,Data!$C:$C,V$1)</f>
        <v>0</v>
      </c>
      <c r="W85" s="5">
        <f>COUNTIFS(Data!$G:$G,$A85,Data!$C:$C,W$1)</f>
        <v>0</v>
      </c>
      <c r="X85" s="5">
        <f>COUNTIFS(Data!$G:$G,$A85,Data!$C:$C,X$1)</f>
        <v>0</v>
      </c>
      <c r="Y85" s="5">
        <f>COUNTIFS(Data!$G:$G,$A85,Data!$C:$C,Y$1)</f>
        <v>0</v>
      </c>
      <c r="Z85" s="5">
        <f>COUNTIFS(Data!$G:$G,$A85,Data!$C:$C,Z$1)</f>
        <v>0</v>
      </c>
      <c r="AA85" s="5">
        <f>COUNTIFS(Data!$G:$G,$A85,Data!$C:$C,AA$1)</f>
        <v>0</v>
      </c>
      <c r="AB85" s="5">
        <f>COUNTIFS(Data!$G:$G,$A85,Data!$C:$C,AB$1)</f>
        <v>0</v>
      </c>
      <c r="AC85" s="5">
        <f>COUNTIFS(Data!$G:$G,$A85,Data!$C:$C,AC$1)</f>
        <v>0</v>
      </c>
      <c r="AD85" s="5">
        <f>COUNTIFS(Data!$G:$G,$A85,Data!$C:$C,AD$1)</f>
        <v>0</v>
      </c>
      <c r="AE85" s="5">
        <f>COUNTIFS(Data!$G:$G,$A85,Data!$C:$C,AE$1)</f>
        <v>0</v>
      </c>
      <c r="AF85" s="5">
        <f>COUNTIFS(Data!$G:$G,$A85,Data!$C:$C,AF$1)</f>
        <v>0</v>
      </c>
      <c r="AG85" s="5">
        <f>COUNTIFS(Data!$G:$G,$A85,Data!$C:$C,AG$1)</f>
        <v>0</v>
      </c>
      <c r="AH85" s="5">
        <f>COUNTIFS(Data!$G:$G,$A85,Data!$C:$C,AH$1)</f>
        <v>0</v>
      </c>
      <c r="AI85" s="5">
        <f>COUNTIFS(Data!$G:$G,$A85,Data!$C:$C,AI$1)</f>
        <v>0</v>
      </c>
      <c r="AJ85" s="5">
        <f>COUNTIFS(Data!$G:$G,$A85,Data!$C:$C,AJ$1)</f>
        <v>0</v>
      </c>
      <c r="AK85" s="5">
        <f>COUNTIFS(Data!$G:$G,$A85,Data!$C:$C,AK$1)</f>
        <v>0</v>
      </c>
      <c r="AL85" s="5">
        <f>COUNTIFS(Data!$G:$G,$A85,Data!$C:$C,AL$1)</f>
        <v>0</v>
      </c>
      <c r="AM85" s="5">
        <f>COUNTIFS(Data!$G:$G,$A85,Data!$C:$C,AM$1)</f>
        <v>0</v>
      </c>
      <c r="AN85" s="5">
        <f>COUNTIFS(Data!$G:$G,$A85,Data!$C:$C,AN$1)</f>
        <v>0</v>
      </c>
      <c r="AO85" s="5">
        <f>COUNTIFS(Data!$G:$G,$A85,Data!$C:$C,AO$1)</f>
        <v>0</v>
      </c>
      <c r="AP85" s="5">
        <f>COUNTIFS(Data!$G:$G,$A85,Data!$C:$C,AP$1)</f>
        <v>0</v>
      </c>
      <c r="AQ85" s="5">
        <f>COUNTIFS(Data!$G:$G,$A85,Data!$C:$C,AQ$1)</f>
        <v>0</v>
      </c>
      <c r="AR85" s="5">
        <f>COUNTIFS(Data!$G:$G,$A85,Data!$C:$C,AR$1)</f>
        <v>0</v>
      </c>
      <c r="AS85" s="5">
        <f>COUNTIFS(Data!$G:$G,$A85,Data!$C:$C,AS$1)</f>
        <v>0</v>
      </c>
      <c r="AT85" s="5">
        <f>COUNTIFS(Data!$G:$G,$A85,Data!$C:$C,AT$1)</f>
        <v>0</v>
      </c>
      <c r="AU85" s="5">
        <f>COUNTIFS(Data!$G:$G,$A85,Data!$C:$C,AU$1)</f>
        <v>0</v>
      </c>
      <c r="AV85" s="5">
        <f t="shared" si="1"/>
        <v>0</v>
      </c>
    </row>
    <row r="86">
      <c r="A86" s="5" t="str">
        <f>Countries!A85</f>
        <v>THA</v>
      </c>
      <c r="B86" s="5">
        <f>COUNTIFS(Data!$G:$G,$A86,Data!$C:$C,B$1)</f>
        <v>0</v>
      </c>
      <c r="C86" s="5">
        <f>COUNTIFS(Data!$G:$G,$A86,Data!$C:$C,C$1)</f>
        <v>0</v>
      </c>
      <c r="D86" s="5">
        <f>COUNTIFS(Data!$G:$G,$A86,Data!$C:$C,D$1)</f>
        <v>0</v>
      </c>
      <c r="E86" s="5">
        <f>COUNTIFS(Data!$G:$G,$A86,Data!$C:$C,E$1)</f>
        <v>0</v>
      </c>
      <c r="F86" s="5">
        <f>COUNTIFS(Data!$G:$G,$A86,Data!$C:$C,F$1)</f>
        <v>0</v>
      </c>
      <c r="G86" s="5">
        <f>COUNTIFS(Data!$G:$G,$A86,Data!$C:$C,G$1)</f>
        <v>0</v>
      </c>
      <c r="H86" s="5">
        <f>COUNTIFS(Data!$G:$G,$A86,Data!$C:$C,H$1)</f>
        <v>0</v>
      </c>
      <c r="I86" s="5">
        <f>COUNTIFS(Data!$G:$G,$A86,Data!$C:$C,I$1)</f>
        <v>0</v>
      </c>
      <c r="J86" s="5">
        <f>COUNTIFS(Data!$G:$G,$A86,Data!$C:$C,J$1)</f>
        <v>0</v>
      </c>
      <c r="K86" s="5">
        <f>COUNTIFS(Data!$G:$G,$A86,Data!$C:$C,K$1)</f>
        <v>0</v>
      </c>
      <c r="L86" s="5">
        <f>COUNTIFS(Data!$G:$G,$A86,Data!$C:$C,L$1)</f>
        <v>0</v>
      </c>
      <c r="M86" s="5">
        <f>COUNTIFS(Data!$G:$G,$A86,Data!$C:$C,M$1)</f>
        <v>0</v>
      </c>
      <c r="N86" s="5">
        <f>COUNTIFS(Data!$G:$G,$A86,Data!$C:$C,N$1)</f>
        <v>0</v>
      </c>
      <c r="O86" s="5">
        <f>COUNTIFS(Data!$G:$G,$A86,Data!$C:$C,O$1)</f>
        <v>0</v>
      </c>
      <c r="P86" s="5">
        <f>COUNTIFS(Data!$G:$G,$A86,Data!$C:$C,P$1)</f>
        <v>0</v>
      </c>
      <c r="Q86" s="5">
        <f>COUNTIFS(Data!$G:$G,$A86,Data!$C:$C,Q$1)</f>
        <v>0</v>
      </c>
      <c r="R86" s="5">
        <f>COUNTIFS(Data!$G:$G,$A86,Data!$C:$C,R$1)</f>
        <v>0</v>
      </c>
      <c r="S86" s="5">
        <f>COUNTIFS(Data!$G:$G,$A86,Data!$C:$C,S$1)</f>
        <v>0</v>
      </c>
      <c r="T86" s="5">
        <f>COUNTIFS(Data!$G:$G,$A86,Data!$C:$C,T$1)</f>
        <v>0</v>
      </c>
      <c r="U86" s="5">
        <f>COUNTIFS(Data!$G:$G,$A86,Data!$C:$C,U$1)</f>
        <v>0</v>
      </c>
      <c r="V86" s="5">
        <f>COUNTIFS(Data!$G:$G,$A86,Data!$C:$C,V$1)</f>
        <v>0</v>
      </c>
      <c r="W86" s="5">
        <f>COUNTIFS(Data!$G:$G,$A86,Data!$C:$C,W$1)</f>
        <v>0</v>
      </c>
      <c r="X86" s="5">
        <f>COUNTIFS(Data!$G:$G,$A86,Data!$C:$C,X$1)</f>
        <v>0</v>
      </c>
      <c r="Y86" s="5">
        <f>COUNTIFS(Data!$G:$G,$A86,Data!$C:$C,Y$1)</f>
        <v>0</v>
      </c>
      <c r="Z86" s="5">
        <f>COUNTIFS(Data!$G:$G,$A86,Data!$C:$C,Z$1)</f>
        <v>0</v>
      </c>
      <c r="AA86" s="5">
        <f>COUNTIFS(Data!$G:$G,$A86,Data!$C:$C,AA$1)</f>
        <v>0</v>
      </c>
      <c r="AB86" s="5">
        <f>COUNTIFS(Data!$G:$G,$A86,Data!$C:$C,AB$1)</f>
        <v>0</v>
      </c>
      <c r="AC86" s="5">
        <f>COUNTIFS(Data!$G:$G,$A86,Data!$C:$C,AC$1)</f>
        <v>0</v>
      </c>
      <c r="AD86" s="5">
        <f>COUNTIFS(Data!$G:$G,$A86,Data!$C:$C,AD$1)</f>
        <v>0</v>
      </c>
      <c r="AE86" s="5">
        <f>COUNTIFS(Data!$G:$G,$A86,Data!$C:$C,AE$1)</f>
        <v>0</v>
      </c>
      <c r="AF86" s="5">
        <f>COUNTIFS(Data!$G:$G,$A86,Data!$C:$C,AF$1)</f>
        <v>0</v>
      </c>
      <c r="AG86" s="5">
        <f>COUNTIFS(Data!$G:$G,$A86,Data!$C:$C,AG$1)</f>
        <v>0</v>
      </c>
      <c r="AH86" s="5">
        <f>COUNTIFS(Data!$G:$G,$A86,Data!$C:$C,AH$1)</f>
        <v>0</v>
      </c>
      <c r="AI86" s="5">
        <f>COUNTIFS(Data!$G:$G,$A86,Data!$C:$C,AI$1)</f>
        <v>0</v>
      </c>
      <c r="AJ86" s="5">
        <f>COUNTIFS(Data!$G:$G,$A86,Data!$C:$C,AJ$1)</f>
        <v>0</v>
      </c>
      <c r="AK86" s="5">
        <f>COUNTIFS(Data!$G:$G,$A86,Data!$C:$C,AK$1)</f>
        <v>0</v>
      </c>
      <c r="AL86" s="5">
        <f>COUNTIFS(Data!$G:$G,$A86,Data!$C:$C,AL$1)</f>
        <v>0</v>
      </c>
      <c r="AM86" s="5">
        <f>COUNTIFS(Data!$G:$G,$A86,Data!$C:$C,AM$1)</f>
        <v>0</v>
      </c>
      <c r="AN86" s="5">
        <f>COUNTIFS(Data!$G:$G,$A86,Data!$C:$C,AN$1)</f>
        <v>1</v>
      </c>
      <c r="AO86" s="5">
        <f>COUNTIFS(Data!$G:$G,$A86,Data!$C:$C,AO$1)</f>
        <v>0</v>
      </c>
      <c r="AP86" s="5">
        <f>COUNTIFS(Data!$G:$G,$A86,Data!$C:$C,AP$1)</f>
        <v>0</v>
      </c>
      <c r="AQ86" s="5">
        <f>COUNTIFS(Data!$G:$G,$A86,Data!$C:$C,AQ$1)</f>
        <v>0</v>
      </c>
      <c r="AR86" s="5">
        <f>COUNTIFS(Data!$G:$G,$A86,Data!$C:$C,AR$1)</f>
        <v>0</v>
      </c>
      <c r="AS86" s="5">
        <f>COUNTIFS(Data!$G:$G,$A86,Data!$C:$C,AS$1)</f>
        <v>0</v>
      </c>
      <c r="AT86" s="5">
        <f>COUNTIFS(Data!$G:$G,$A86,Data!$C:$C,AT$1)</f>
        <v>0</v>
      </c>
      <c r="AU86" s="5">
        <f>COUNTIFS(Data!$G:$G,$A86,Data!$C:$C,AU$1)</f>
        <v>0</v>
      </c>
      <c r="AV86" s="5">
        <f t="shared" si="1"/>
        <v>1</v>
      </c>
    </row>
    <row r="87">
      <c r="A87" s="5" t="str">
        <f>Countries!A86</f>
        <v>TKM</v>
      </c>
      <c r="B87" s="5">
        <f>COUNTIFS(Data!$G:$G,$A87,Data!$C:$C,B$1)</f>
        <v>0</v>
      </c>
      <c r="C87" s="5">
        <f>COUNTIFS(Data!$G:$G,$A87,Data!$C:$C,C$1)</f>
        <v>0</v>
      </c>
      <c r="D87" s="5">
        <f>COUNTIFS(Data!$G:$G,$A87,Data!$C:$C,D$1)</f>
        <v>0</v>
      </c>
      <c r="E87" s="5">
        <f>COUNTIFS(Data!$G:$G,$A87,Data!$C:$C,E$1)</f>
        <v>0</v>
      </c>
      <c r="F87" s="5">
        <f>COUNTIFS(Data!$G:$G,$A87,Data!$C:$C,F$1)</f>
        <v>0</v>
      </c>
      <c r="G87" s="5">
        <f>COUNTIFS(Data!$G:$G,$A87,Data!$C:$C,G$1)</f>
        <v>0</v>
      </c>
      <c r="H87" s="5">
        <f>COUNTIFS(Data!$G:$G,$A87,Data!$C:$C,H$1)</f>
        <v>0</v>
      </c>
      <c r="I87" s="5">
        <f>COUNTIFS(Data!$G:$G,$A87,Data!$C:$C,I$1)</f>
        <v>0</v>
      </c>
      <c r="J87" s="5">
        <f>COUNTIFS(Data!$G:$G,$A87,Data!$C:$C,J$1)</f>
        <v>0</v>
      </c>
      <c r="K87" s="5">
        <f>COUNTIFS(Data!$G:$G,$A87,Data!$C:$C,K$1)</f>
        <v>0</v>
      </c>
      <c r="L87" s="5">
        <f>COUNTIFS(Data!$G:$G,$A87,Data!$C:$C,L$1)</f>
        <v>0</v>
      </c>
      <c r="M87" s="5">
        <f>COUNTIFS(Data!$G:$G,$A87,Data!$C:$C,M$1)</f>
        <v>0</v>
      </c>
      <c r="N87" s="5">
        <f>COUNTIFS(Data!$G:$G,$A87,Data!$C:$C,N$1)</f>
        <v>0</v>
      </c>
      <c r="O87" s="5">
        <f>COUNTIFS(Data!$G:$G,$A87,Data!$C:$C,O$1)</f>
        <v>0</v>
      </c>
      <c r="P87" s="5">
        <f>COUNTIFS(Data!$G:$G,$A87,Data!$C:$C,P$1)</f>
        <v>0</v>
      </c>
      <c r="Q87" s="5">
        <f>COUNTIFS(Data!$G:$G,$A87,Data!$C:$C,Q$1)</f>
        <v>0</v>
      </c>
      <c r="R87" s="5">
        <f>COUNTIFS(Data!$G:$G,$A87,Data!$C:$C,R$1)</f>
        <v>0</v>
      </c>
      <c r="S87" s="5">
        <f>COUNTIFS(Data!$G:$G,$A87,Data!$C:$C,S$1)</f>
        <v>0</v>
      </c>
      <c r="T87" s="5">
        <f>COUNTIFS(Data!$G:$G,$A87,Data!$C:$C,T$1)</f>
        <v>0</v>
      </c>
      <c r="U87" s="5">
        <f>COUNTIFS(Data!$G:$G,$A87,Data!$C:$C,U$1)</f>
        <v>0</v>
      </c>
      <c r="V87" s="5">
        <f>COUNTIFS(Data!$G:$G,$A87,Data!$C:$C,V$1)</f>
        <v>0</v>
      </c>
      <c r="W87" s="5">
        <f>COUNTIFS(Data!$G:$G,$A87,Data!$C:$C,W$1)</f>
        <v>0</v>
      </c>
      <c r="X87" s="5">
        <f>COUNTIFS(Data!$G:$G,$A87,Data!$C:$C,X$1)</f>
        <v>0</v>
      </c>
      <c r="Y87" s="5">
        <f>COUNTIFS(Data!$G:$G,$A87,Data!$C:$C,Y$1)</f>
        <v>0</v>
      </c>
      <c r="Z87" s="5">
        <f>COUNTIFS(Data!$G:$G,$A87,Data!$C:$C,Z$1)</f>
        <v>0</v>
      </c>
      <c r="AA87" s="5">
        <f>COUNTIFS(Data!$G:$G,$A87,Data!$C:$C,AA$1)</f>
        <v>0</v>
      </c>
      <c r="AB87" s="5">
        <f>COUNTIFS(Data!$G:$G,$A87,Data!$C:$C,AB$1)</f>
        <v>0</v>
      </c>
      <c r="AC87" s="5">
        <f>COUNTIFS(Data!$G:$G,$A87,Data!$C:$C,AC$1)</f>
        <v>0</v>
      </c>
      <c r="AD87" s="5">
        <f>COUNTIFS(Data!$G:$G,$A87,Data!$C:$C,AD$1)</f>
        <v>0</v>
      </c>
      <c r="AE87" s="5">
        <f>COUNTIFS(Data!$G:$G,$A87,Data!$C:$C,AE$1)</f>
        <v>0</v>
      </c>
      <c r="AF87" s="5">
        <f>COUNTIFS(Data!$G:$G,$A87,Data!$C:$C,AF$1)</f>
        <v>0</v>
      </c>
      <c r="AG87" s="5">
        <f>COUNTIFS(Data!$G:$G,$A87,Data!$C:$C,AG$1)</f>
        <v>0</v>
      </c>
      <c r="AH87" s="5">
        <f>COUNTIFS(Data!$G:$G,$A87,Data!$C:$C,AH$1)</f>
        <v>0</v>
      </c>
      <c r="AI87" s="5">
        <f>COUNTIFS(Data!$G:$G,$A87,Data!$C:$C,AI$1)</f>
        <v>0</v>
      </c>
      <c r="AJ87" s="5">
        <f>COUNTIFS(Data!$G:$G,$A87,Data!$C:$C,AJ$1)</f>
        <v>0</v>
      </c>
      <c r="AK87" s="5">
        <f>COUNTIFS(Data!$G:$G,$A87,Data!$C:$C,AK$1)</f>
        <v>0</v>
      </c>
      <c r="AL87" s="5">
        <f>COUNTIFS(Data!$G:$G,$A87,Data!$C:$C,AL$1)</f>
        <v>0</v>
      </c>
      <c r="AM87" s="5">
        <f>COUNTIFS(Data!$G:$G,$A87,Data!$C:$C,AM$1)</f>
        <v>0</v>
      </c>
      <c r="AN87" s="5">
        <f>COUNTIFS(Data!$G:$G,$A87,Data!$C:$C,AN$1)</f>
        <v>0</v>
      </c>
      <c r="AO87" s="5">
        <f>COUNTIFS(Data!$G:$G,$A87,Data!$C:$C,AO$1)</f>
        <v>0</v>
      </c>
      <c r="AP87" s="5">
        <f>COUNTIFS(Data!$G:$G,$A87,Data!$C:$C,AP$1)</f>
        <v>0</v>
      </c>
      <c r="AQ87" s="5">
        <f>COUNTIFS(Data!$G:$G,$A87,Data!$C:$C,AQ$1)</f>
        <v>0</v>
      </c>
      <c r="AR87" s="5">
        <f>COUNTIFS(Data!$G:$G,$A87,Data!$C:$C,AR$1)</f>
        <v>0</v>
      </c>
      <c r="AS87" s="5">
        <f>COUNTIFS(Data!$G:$G,$A87,Data!$C:$C,AS$1)</f>
        <v>0</v>
      </c>
      <c r="AT87" s="5">
        <f>COUNTIFS(Data!$G:$G,$A87,Data!$C:$C,AT$1)</f>
        <v>0</v>
      </c>
      <c r="AU87" s="5">
        <f>COUNTIFS(Data!$G:$G,$A87,Data!$C:$C,AU$1)</f>
        <v>0</v>
      </c>
      <c r="AV87" s="5">
        <f t="shared" si="1"/>
        <v>0</v>
      </c>
    </row>
    <row r="88">
      <c r="A88" s="5" t="str">
        <f>Countries!A87</f>
        <v>TPE</v>
      </c>
      <c r="B88" s="5">
        <f>COUNTIFS(Data!$G:$G,$A88,Data!$C:$C,B$1)</f>
        <v>0</v>
      </c>
      <c r="C88" s="5">
        <f>COUNTIFS(Data!$G:$G,$A88,Data!$C:$C,C$1)</f>
        <v>0</v>
      </c>
      <c r="D88" s="5">
        <f>COUNTIFS(Data!$G:$G,$A88,Data!$C:$C,D$1)</f>
        <v>0</v>
      </c>
      <c r="E88" s="5">
        <f>COUNTIFS(Data!$G:$G,$A88,Data!$C:$C,E$1)</f>
        <v>0</v>
      </c>
      <c r="F88" s="5">
        <f>COUNTIFS(Data!$G:$G,$A88,Data!$C:$C,F$1)</f>
        <v>0</v>
      </c>
      <c r="G88" s="5">
        <f>COUNTIFS(Data!$G:$G,$A88,Data!$C:$C,G$1)</f>
        <v>1</v>
      </c>
      <c r="H88" s="5">
        <f>COUNTIFS(Data!$G:$G,$A88,Data!$C:$C,H$1)</f>
        <v>0</v>
      </c>
      <c r="I88" s="5">
        <f>COUNTIFS(Data!$G:$G,$A88,Data!$C:$C,I$1)</f>
        <v>0</v>
      </c>
      <c r="J88" s="5">
        <f>COUNTIFS(Data!$G:$G,$A88,Data!$C:$C,J$1)</f>
        <v>0</v>
      </c>
      <c r="K88" s="5">
        <f>COUNTIFS(Data!$G:$G,$A88,Data!$C:$C,K$1)</f>
        <v>0</v>
      </c>
      <c r="L88" s="5">
        <f>COUNTIFS(Data!$G:$G,$A88,Data!$C:$C,L$1)</f>
        <v>0</v>
      </c>
      <c r="M88" s="5">
        <f>COUNTIFS(Data!$G:$G,$A88,Data!$C:$C,M$1)</f>
        <v>0</v>
      </c>
      <c r="N88" s="5">
        <f>COUNTIFS(Data!$G:$G,$A88,Data!$C:$C,N$1)</f>
        <v>0</v>
      </c>
      <c r="O88" s="5">
        <f>COUNTIFS(Data!$G:$G,$A88,Data!$C:$C,O$1)</f>
        <v>0</v>
      </c>
      <c r="P88" s="5">
        <f>COUNTIFS(Data!$G:$G,$A88,Data!$C:$C,P$1)</f>
        <v>0</v>
      </c>
      <c r="Q88" s="5">
        <f>COUNTIFS(Data!$G:$G,$A88,Data!$C:$C,Q$1)</f>
        <v>0</v>
      </c>
      <c r="R88" s="5">
        <f>COUNTIFS(Data!$G:$G,$A88,Data!$C:$C,R$1)</f>
        <v>0</v>
      </c>
      <c r="S88" s="5">
        <f>COUNTIFS(Data!$G:$G,$A88,Data!$C:$C,S$1)</f>
        <v>0</v>
      </c>
      <c r="T88" s="5">
        <f>COUNTIFS(Data!$G:$G,$A88,Data!$C:$C,T$1)</f>
        <v>0</v>
      </c>
      <c r="U88" s="5">
        <f>COUNTIFS(Data!$G:$G,$A88,Data!$C:$C,U$1)</f>
        <v>0</v>
      </c>
      <c r="V88" s="5">
        <f>COUNTIFS(Data!$G:$G,$A88,Data!$C:$C,V$1)</f>
        <v>0</v>
      </c>
      <c r="W88" s="5">
        <f>COUNTIFS(Data!$G:$G,$A88,Data!$C:$C,W$1)</f>
        <v>0</v>
      </c>
      <c r="X88" s="5">
        <f>COUNTIFS(Data!$G:$G,$A88,Data!$C:$C,X$1)</f>
        <v>0</v>
      </c>
      <c r="Y88" s="5">
        <f>COUNTIFS(Data!$G:$G,$A88,Data!$C:$C,Y$1)</f>
        <v>0</v>
      </c>
      <c r="Z88" s="5">
        <f>COUNTIFS(Data!$G:$G,$A88,Data!$C:$C,Z$1)</f>
        <v>0</v>
      </c>
      <c r="AA88" s="5">
        <f>COUNTIFS(Data!$G:$G,$A88,Data!$C:$C,AA$1)</f>
        <v>0</v>
      </c>
      <c r="AB88" s="5">
        <f>COUNTIFS(Data!$G:$G,$A88,Data!$C:$C,AB$1)</f>
        <v>0</v>
      </c>
      <c r="AC88" s="5">
        <f>COUNTIFS(Data!$G:$G,$A88,Data!$C:$C,AC$1)</f>
        <v>0</v>
      </c>
      <c r="AD88" s="5">
        <f>COUNTIFS(Data!$G:$G,$A88,Data!$C:$C,AD$1)</f>
        <v>0</v>
      </c>
      <c r="AE88" s="5">
        <f>COUNTIFS(Data!$G:$G,$A88,Data!$C:$C,AE$1)</f>
        <v>0</v>
      </c>
      <c r="AF88" s="5">
        <f>COUNTIFS(Data!$G:$G,$A88,Data!$C:$C,AF$1)</f>
        <v>0</v>
      </c>
      <c r="AG88" s="5">
        <f>COUNTIFS(Data!$G:$G,$A88,Data!$C:$C,AG$1)</f>
        <v>0</v>
      </c>
      <c r="AH88" s="5">
        <f>COUNTIFS(Data!$G:$G,$A88,Data!$C:$C,AH$1)</f>
        <v>0</v>
      </c>
      <c r="AI88" s="5">
        <f>COUNTIFS(Data!$G:$G,$A88,Data!$C:$C,AI$1)</f>
        <v>0</v>
      </c>
      <c r="AJ88" s="5">
        <f>COUNTIFS(Data!$G:$G,$A88,Data!$C:$C,AJ$1)</f>
        <v>0</v>
      </c>
      <c r="AK88" s="5">
        <f>COUNTIFS(Data!$G:$G,$A88,Data!$C:$C,AK$1)</f>
        <v>0</v>
      </c>
      <c r="AL88" s="5">
        <f>COUNTIFS(Data!$G:$G,$A88,Data!$C:$C,AL$1)</f>
        <v>0</v>
      </c>
      <c r="AM88" s="5">
        <f>COUNTIFS(Data!$G:$G,$A88,Data!$C:$C,AM$1)</f>
        <v>0</v>
      </c>
      <c r="AN88" s="5">
        <f>COUNTIFS(Data!$G:$G,$A88,Data!$C:$C,AN$1)</f>
        <v>0</v>
      </c>
      <c r="AO88" s="5">
        <f>COUNTIFS(Data!$G:$G,$A88,Data!$C:$C,AO$1)</f>
        <v>0</v>
      </c>
      <c r="AP88" s="5">
        <f>COUNTIFS(Data!$G:$G,$A88,Data!$C:$C,AP$1)</f>
        <v>0</v>
      </c>
      <c r="AQ88" s="5">
        <f>COUNTIFS(Data!$G:$G,$A88,Data!$C:$C,AQ$1)</f>
        <v>0</v>
      </c>
      <c r="AR88" s="5">
        <f>COUNTIFS(Data!$G:$G,$A88,Data!$C:$C,AR$1)</f>
        <v>0</v>
      </c>
      <c r="AS88" s="5">
        <f>COUNTIFS(Data!$G:$G,$A88,Data!$C:$C,AS$1)</f>
        <v>0</v>
      </c>
      <c r="AT88" s="5">
        <f>COUNTIFS(Data!$G:$G,$A88,Data!$C:$C,AT$1)</f>
        <v>1</v>
      </c>
      <c r="AU88" s="5">
        <f>COUNTIFS(Data!$G:$G,$A88,Data!$C:$C,AU$1)</f>
        <v>0</v>
      </c>
      <c r="AV88" s="5">
        <f t="shared" si="1"/>
        <v>2</v>
      </c>
    </row>
    <row r="89">
      <c r="A89" s="5" t="str">
        <f>Countries!A88</f>
        <v>TUN</v>
      </c>
      <c r="B89" s="5">
        <f>COUNTIFS(Data!$G:$G,$A89,Data!$C:$C,B$1)</f>
        <v>0</v>
      </c>
      <c r="C89" s="5">
        <f>COUNTIFS(Data!$G:$G,$A89,Data!$C:$C,C$1)</f>
        <v>0</v>
      </c>
      <c r="D89" s="5">
        <f>COUNTIFS(Data!$G:$G,$A89,Data!$C:$C,D$1)</f>
        <v>0</v>
      </c>
      <c r="E89" s="5">
        <f>COUNTIFS(Data!$G:$G,$A89,Data!$C:$C,E$1)</f>
        <v>0</v>
      </c>
      <c r="F89" s="5">
        <f>COUNTIFS(Data!$G:$G,$A89,Data!$C:$C,F$1)</f>
        <v>0</v>
      </c>
      <c r="G89" s="5">
        <f>COUNTIFS(Data!$G:$G,$A89,Data!$C:$C,G$1)</f>
        <v>0</v>
      </c>
      <c r="H89" s="5">
        <f>COUNTIFS(Data!$G:$G,$A89,Data!$C:$C,H$1)</f>
        <v>0</v>
      </c>
      <c r="I89" s="5">
        <f>COUNTIFS(Data!$G:$G,$A89,Data!$C:$C,I$1)</f>
        <v>0</v>
      </c>
      <c r="J89" s="5">
        <f>COUNTIFS(Data!$G:$G,$A89,Data!$C:$C,J$1)</f>
        <v>0</v>
      </c>
      <c r="K89" s="5">
        <f>COUNTIFS(Data!$G:$G,$A89,Data!$C:$C,K$1)</f>
        <v>0</v>
      </c>
      <c r="L89" s="5">
        <f>COUNTIFS(Data!$G:$G,$A89,Data!$C:$C,L$1)</f>
        <v>0</v>
      </c>
      <c r="M89" s="5">
        <f>COUNTIFS(Data!$G:$G,$A89,Data!$C:$C,M$1)</f>
        <v>0</v>
      </c>
      <c r="N89" s="5">
        <f>COUNTIFS(Data!$G:$G,$A89,Data!$C:$C,N$1)</f>
        <v>0</v>
      </c>
      <c r="O89" s="5">
        <f>COUNTIFS(Data!$G:$G,$A89,Data!$C:$C,O$1)</f>
        <v>0</v>
      </c>
      <c r="P89" s="5">
        <f>COUNTIFS(Data!$G:$G,$A89,Data!$C:$C,P$1)</f>
        <v>0</v>
      </c>
      <c r="Q89" s="5">
        <f>COUNTIFS(Data!$G:$G,$A89,Data!$C:$C,Q$1)</f>
        <v>0</v>
      </c>
      <c r="R89" s="5">
        <f>COUNTIFS(Data!$G:$G,$A89,Data!$C:$C,R$1)</f>
        <v>0</v>
      </c>
      <c r="S89" s="5">
        <f>COUNTIFS(Data!$G:$G,$A89,Data!$C:$C,S$1)</f>
        <v>0</v>
      </c>
      <c r="T89" s="5">
        <f>COUNTIFS(Data!$G:$G,$A89,Data!$C:$C,T$1)</f>
        <v>0</v>
      </c>
      <c r="U89" s="5">
        <f>COUNTIFS(Data!$G:$G,$A89,Data!$C:$C,U$1)</f>
        <v>0</v>
      </c>
      <c r="V89" s="5">
        <f>COUNTIFS(Data!$G:$G,$A89,Data!$C:$C,V$1)</f>
        <v>0</v>
      </c>
      <c r="W89" s="5">
        <f>COUNTIFS(Data!$G:$G,$A89,Data!$C:$C,W$1)</f>
        <v>0</v>
      </c>
      <c r="X89" s="5">
        <f>COUNTIFS(Data!$G:$G,$A89,Data!$C:$C,X$1)</f>
        <v>0</v>
      </c>
      <c r="Y89" s="5">
        <f>COUNTIFS(Data!$G:$G,$A89,Data!$C:$C,Y$1)</f>
        <v>0</v>
      </c>
      <c r="Z89" s="5">
        <f>COUNTIFS(Data!$G:$G,$A89,Data!$C:$C,Z$1)</f>
        <v>0</v>
      </c>
      <c r="AA89" s="5">
        <f>COUNTIFS(Data!$G:$G,$A89,Data!$C:$C,AA$1)</f>
        <v>0</v>
      </c>
      <c r="AB89" s="5">
        <f>COUNTIFS(Data!$G:$G,$A89,Data!$C:$C,AB$1)</f>
        <v>0</v>
      </c>
      <c r="AC89" s="5">
        <f>COUNTIFS(Data!$G:$G,$A89,Data!$C:$C,AC$1)</f>
        <v>0</v>
      </c>
      <c r="AD89" s="5">
        <f>COUNTIFS(Data!$G:$G,$A89,Data!$C:$C,AD$1)</f>
        <v>0</v>
      </c>
      <c r="AE89" s="5">
        <f>COUNTIFS(Data!$G:$G,$A89,Data!$C:$C,AE$1)</f>
        <v>0</v>
      </c>
      <c r="AF89" s="5">
        <f>COUNTIFS(Data!$G:$G,$A89,Data!$C:$C,AF$1)</f>
        <v>0</v>
      </c>
      <c r="AG89" s="5">
        <f>COUNTIFS(Data!$G:$G,$A89,Data!$C:$C,AG$1)</f>
        <v>0</v>
      </c>
      <c r="AH89" s="5">
        <f>COUNTIFS(Data!$G:$G,$A89,Data!$C:$C,AH$1)</f>
        <v>0</v>
      </c>
      <c r="AI89" s="5">
        <f>COUNTIFS(Data!$G:$G,$A89,Data!$C:$C,AI$1)</f>
        <v>0</v>
      </c>
      <c r="AJ89" s="5">
        <f>COUNTIFS(Data!$G:$G,$A89,Data!$C:$C,AJ$1)</f>
        <v>0</v>
      </c>
      <c r="AK89" s="5">
        <f>COUNTIFS(Data!$G:$G,$A89,Data!$C:$C,AK$1)</f>
        <v>0</v>
      </c>
      <c r="AL89" s="5">
        <f>COUNTIFS(Data!$G:$G,$A89,Data!$C:$C,AL$1)</f>
        <v>1</v>
      </c>
      <c r="AM89" s="5">
        <f>COUNTIFS(Data!$G:$G,$A89,Data!$C:$C,AM$1)</f>
        <v>0</v>
      </c>
      <c r="AN89" s="5">
        <f>COUNTIFS(Data!$G:$G,$A89,Data!$C:$C,AN$1)</f>
        <v>0</v>
      </c>
      <c r="AO89" s="5">
        <f>COUNTIFS(Data!$G:$G,$A89,Data!$C:$C,AO$1)</f>
        <v>0</v>
      </c>
      <c r="AP89" s="5">
        <f>COUNTIFS(Data!$G:$G,$A89,Data!$C:$C,AP$1)</f>
        <v>0</v>
      </c>
      <c r="AQ89" s="5">
        <f>COUNTIFS(Data!$G:$G,$A89,Data!$C:$C,AQ$1)</f>
        <v>0</v>
      </c>
      <c r="AR89" s="5">
        <f>COUNTIFS(Data!$G:$G,$A89,Data!$C:$C,AR$1)</f>
        <v>0</v>
      </c>
      <c r="AS89" s="5">
        <f>COUNTIFS(Data!$G:$G,$A89,Data!$C:$C,AS$1)</f>
        <v>0</v>
      </c>
      <c r="AT89" s="5">
        <f>COUNTIFS(Data!$G:$G,$A89,Data!$C:$C,AT$1)</f>
        <v>0</v>
      </c>
      <c r="AU89" s="5">
        <f>COUNTIFS(Data!$G:$G,$A89,Data!$C:$C,AU$1)</f>
        <v>0</v>
      </c>
      <c r="AV89" s="5">
        <f t="shared" si="1"/>
        <v>1</v>
      </c>
    </row>
    <row r="90">
      <c r="A90" s="5" t="str">
        <f>Countries!A89</f>
        <v>TUR</v>
      </c>
      <c r="B90" s="5">
        <f>COUNTIFS(Data!$G:$G,$A90,Data!$C:$C,B$1)</f>
        <v>0</v>
      </c>
      <c r="C90" s="5">
        <f>COUNTIFS(Data!$G:$G,$A90,Data!$C:$C,C$1)</f>
        <v>1</v>
      </c>
      <c r="D90" s="5">
        <f>COUNTIFS(Data!$G:$G,$A90,Data!$C:$C,D$1)</f>
        <v>0</v>
      </c>
      <c r="E90" s="5">
        <f>COUNTIFS(Data!$G:$G,$A90,Data!$C:$C,E$1)</f>
        <v>0</v>
      </c>
      <c r="F90" s="5">
        <f>COUNTIFS(Data!$G:$G,$A90,Data!$C:$C,F$1)</f>
        <v>0</v>
      </c>
      <c r="G90" s="5">
        <f>COUNTIFS(Data!$G:$G,$A90,Data!$C:$C,G$1)</f>
        <v>0</v>
      </c>
      <c r="H90" s="5">
        <f>COUNTIFS(Data!$G:$G,$A90,Data!$C:$C,H$1)</f>
        <v>0</v>
      </c>
      <c r="I90" s="5">
        <f>COUNTIFS(Data!$G:$G,$A90,Data!$C:$C,I$1)</f>
        <v>0</v>
      </c>
      <c r="J90" s="5">
        <f>COUNTIFS(Data!$G:$G,$A90,Data!$C:$C,J$1)</f>
        <v>0</v>
      </c>
      <c r="K90" s="5">
        <f>COUNTIFS(Data!$G:$G,$A90,Data!$C:$C,K$1)</f>
        <v>1</v>
      </c>
      <c r="L90" s="5">
        <f>COUNTIFS(Data!$G:$G,$A90,Data!$C:$C,L$1)</f>
        <v>0</v>
      </c>
      <c r="M90" s="5">
        <f>COUNTIFS(Data!$G:$G,$A90,Data!$C:$C,M$1)</f>
        <v>0</v>
      </c>
      <c r="N90" s="5">
        <f>COUNTIFS(Data!$G:$G,$A90,Data!$C:$C,N$1)</f>
        <v>0</v>
      </c>
      <c r="O90" s="5">
        <f>COUNTIFS(Data!$G:$G,$A90,Data!$C:$C,O$1)</f>
        <v>0</v>
      </c>
      <c r="P90" s="5">
        <f>COUNTIFS(Data!$G:$G,$A90,Data!$C:$C,P$1)</f>
        <v>0</v>
      </c>
      <c r="Q90" s="5">
        <f>COUNTIFS(Data!$G:$G,$A90,Data!$C:$C,Q$1)</f>
        <v>0</v>
      </c>
      <c r="R90" s="5">
        <f>COUNTIFS(Data!$G:$G,$A90,Data!$C:$C,R$1)</f>
        <v>0</v>
      </c>
      <c r="S90" s="5">
        <f>COUNTIFS(Data!$G:$G,$A90,Data!$C:$C,S$1)</f>
        <v>0</v>
      </c>
      <c r="T90" s="5">
        <f>COUNTIFS(Data!$G:$G,$A90,Data!$C:$C,T$1)</f>
        <v>0</v>
      </c>
      <c r="U90" s="5">
        <f>COUNTIFS(Data!$G:$G,$A90,Data!$C:$C,U$1)</f>
        <v>0</v>
      </c>
      <c r="V90" s="5">
        <f>COUNTIFS(Data!$G:$G,$A90,Data!$C:$C,V$1)</f>
        <v>0</v>
      </c>
      <c r="W90" s="5">
        <f>COUNTIFS(Data!$G:$G,$A90,Data!$C:$C,W$1)</f>
        <v>0</v>
      </c>
      <c r="X90" s="5">
        <f>COUNTIFS(Data!$G:$G,$A90,Data!$C:$C,X$1)</f>
        <v>0</v>
      </c>
      <c r="Y90" s="5">
        <f>COUNTIFS(Data!$G:$G,$A90,Data!$C:$C,Y$1)</f>
        <v>0</v>
      </c>
      <c r="Z90" s="5">
        <f>COUNTIFS(Data!$G:$G,$A90,Data!$C:$C,Z$1)</f>
        <v>0</v>
      </c>
      <c r="AA90" s="5">
        <f>COUNTIFS(Data!$G:$G,$A90,Data!$C:$C,AA$1)</f>
        <v>0</v>
      </c>
      <c r="AB90" s="5">
        <f>COUNTIFS(Data!$G:$G,$A90,Data!$C:$C,AB$1)</f>
        <v>0</v>
      </c>
      <c r="AC90" s="5">
        <f>COUNTIFS(Data!$G:$G,$A90,Data!$C:$C,AC$1)</f>
        <v>0</v>
      </c>
      <c r="AD90" s="5">
        <f>COUNTIFS(Data!$G:$G,$A90,Data!$C:$C,AD$1)</f>
        <v>0</v>
      </c>
      <c r="AE90" s="5">
        <f>COUNTIFS(Data!$G:$G,$A90,Data!$C:$C,AE$1)</f>
        <v>0</v>
      </c>
      <c r="AF90" s="5">
        <f>COUNTIFS(Data!$G:$G,$A90,Data!$C:$C,AF$1)</f>
        <v>0</v>
      </c>
      <c r="AG90" s="5">
        <f>COUNTIFS(Data!$G:$G,$A90,Data!$C:$C,AG$1)</f>
        <v>0</v>
      </c>
      <c r="AH90" s="5">
        <f>COUNTIFS(Data!$G:$G,$A90,Data!$C:$C,AH$1)</f>
        <v>0</v>
      </c>
      <c r="AI90" s="5">
        <f>COUNTIFS(Data!$G:$G,$A90,Data!$C:$C,AI$1)</f>
        <v>0</v>
      </c>
      <c r="AJ90" s="5">
        <f>COUNTIFS(Data!$G:$G,$A90,Data!$C:$C,AJ$1)</f>
        <v>0</v>
      </c>
      <c r="AK90" s="5">
        <f>COUNTIFS(Data!$G:$G,$A90,Data!$C:$C,AK$1)</f>
        <v>0</v>
      </c>
      <c r="AL90" s="5">
        <f>COUNTIFS(Data!$G:$G,$A90,Data!$C:$C,AL$1)</f>
        <v>0</v>
      </c>
      <c r="AM90" s="5">
        <f>COUNTIFS(Data!$G:$G,$A90,Data!$C:$C,AM$1)</f>
        <v>0</v>
      </c>
      <c r="AN90" s="5">
        <f>COUNTIFS(Data!$G:$G,$A90,Data!$C:$C,AN$1)</f>
        <v>0</v>
      </c>
      <c r="AO90" s="5">
        <f>COUNTIFS(Data!$G:$G,$A90,Data!$C:$C,AO$1)</f>
        <v>0</v>
      </c>
      <c r="AP90" s="5">
        <f>COUNTIFS(Data!$G:$G,$A90,Data!$C:$C,AP$1)</f>
        <v>0</v>
      </c>
      <c r="AQ90" s="5">
        <f>COUNTIFS(Data!$G:$G,$A90,Data!$C:$C,AQ$1)</f>
        <v>0</v>
      </c>
      <c r="AR90" s="5">
        <f>COUNTIFS(Data!$G:$G,$A90,Data!$C:$C,AR$1)</f>
        <v>0</v>
      </c>
      <c r="AS90" s="5">
        <f>COUNTIFS(Data!$G:$G,$A90,Data!$C:$C,AS$1)</f>
        <v>0</v>
      </c>
      <c r="AT90" s="5">
        <f>COUNTIFS(Data!$G:$G,$A90,Data!$C:$C,AT$1)</f>
        <v>0</v>
      </c>
      <c r="AU90" s="5">
        <f>COUNTIFS(Data!$G:$G,$A90,Data!$C:$C,AU$1)</f>
        <v>0</v>
      </c>
      <c r="AV90" s="5">
        <f t="shared" si="1"/>
        <v>2</v>
      </c>
    </row>
    <row r="91">
      <c r="A91" s="5" t="str">
        <f>Countries!A90</f>
        <v>UGA</v>
      </c>
      <c r="B91" s="5">
        <f>COUNTIFS(Data!$G:$G,$A91,Data!$C:$C,B$1)</f>
        <v>0</v>
      </c>
      <c r="C91" s="5">
        <f>COUNTIFS(Data!$G:$G,$A91,Data!$C:$C,C$1)</f>
        <v>0</v>
      </c>
      <c r="D91" s="5">
        <f>COUNTIFS(Data!$G:$G,$A91,Data!$C:$C,D$1)</f>
        <v>0</v>
      </c>
      <c r="E91" s="5">
        <f>COUNTIFS(Data!$G:$G,$A91,Data!$C:$C,E$1)</f>
        <v>0</v>
      </c>
      <c r="F91" s="5">
        <f>COUNTIFS(Data!$G:$G,$A91,Data!$C:$C,F$1)</f>
        <v>2</v>
      </c>
      <c r="G91" s="5">
        <f>COUNTIFS(Data!$G:$G,$A91,Data!$C:$C,G$1)</f>
        <v>0</v>
      </c>
      <c r="H91" s="5">
        <f>COUNTIFS(Data!$G:$G,$A91,Data!$C:$C,H$1)</f>
        <v>0</v>
      </c>
      <c r="I91" s="5">
        <f>COUNTIFS(Data!$G:$G,$A91,Data!$C:$C,I$1)</f>
        <v>0</v>
      </c>
      <c r="J91" s="5">
        <f>COUNTIFS(Data!$G:$G,$A91,Data!$C:$C,J$1)</f>
        <v>0</v>
      </c>
      <c r="K91" s="5">
        <f>COUNTIFS(Data!$G:$G,$A91,Data!$C:$C,K$1)</f>
        <v>0</v>
      </c>
      <c r="L91" s="5">
        <f>COUNTIFS(Data!$G:$G,$A91,Data!$C:$C,L$1)</f>
        <v>0</v>
      </c>
      <c r="M91" s="5">
        <f>COUNTIFS(Data!$G:$G,$A91,Data!$C:$C,M$1)</f>
        <v>0</v>
      </c>
      <c r="N91" s="5">
        <f>COUNTIFS(Data!$G:$G,$A91,Data!$C:$C,N$1)</f>
        <v>0</v>
      </c>
      <c r="O91" s="5">
        <f>COUNTIFS(Data!$G:$G,$A91,Data!$C:$C,O$1)</f>
        <v>0</v>
      </c>
      <c r="P91" s="5">
        <f>COUNTIFS(Data!$G:$G,$A91,Data!$C:$C,P$1)</f>
        <v>0</v>
      </c>
      <c r="Q91" s="5">
        <f>COUNTIFS(Data!$G:$G,$A91,Data!$C:$C,Q$1)</f>
        <v>0</v>
      </c>
      <c r="R91" s="5">
        <f>COUNTIFS(Data!$G:$G,$A91,Data!$C:$C,R$1)</f>
        <v>0</v>
      </c>
      <c r="S91" s="5">
        <f>COUNTIFS(Data!$G:$G,$A91,Data!$C:$C,S$1)</f>
        <v>0</v>
      </c>
      <c r="T91" s="5">
        <f>COUNTIFS(Data!$G:$G,$A91,Data!$C:$C,T$1)</f>
        <v>0</v>
      </c>
      <c r="U91" s="5">
        <f>COUNTIFS(Data!$G:$G,$A91,Data!$C:$C,U$1)</f>
        <v>0</v>
      </c>
      <c r="V91" s="5">
        <f>COUNTIFS(Data!$G:$G,$A91,Data!$C:$C,V$1)</f>
        <v>0</v>
      </c>
      <c r="W91" s="5">
        <f>COUNTIFS(Data!$G:$G,$A91,Data!$C:$C,W$1)</f>
        <v>0</v>
      </c>
      <c r="X91" s="5">
        <f>COUNTIFS(Data!$G:$G,$A91,Data!$C:$C,X$1)</f>
        <v>0</v>
      </c>
      <c r="Y91" s="5">
        <f>COUNTIFS(Data!$G:$G,$A91,Data!$C:$C,Y$1)</f>
        <v>0</v>
      </c>
      <c r="Z91" s="5">
        <f>COUNTIFS(Data!$G:$G,$A91,Data!$C:$C,Z$1)</f>
        <v>0</v>
      </c>
      <c r="AA91" s="5">
        <f>COUNTIFS(Data!$G:$G,$A91,Data!$C:$C,AA$1)</f>
        <v>0</v>
      </c>
      <c r="AB91" s="5">
        <f>COUNTIFS(Data!$G:$G,$A91,Data!$C:$C,AB$1)</f>
        <v>0</v>
      </c>
      <c r="AC91" s="5">
        <f>COUNTIFS(Data!$G:$G,$A91,Data!$C:$C,AC$1)</f>
        <v>0</v>
      </c>
      <c r="AD91" s="5">
        <f>COUNTIFS(Data!$G:$G,$A91,Data!$C:$C,AD$1)</f>
        <v>0</v>
      </c>
      <c r="AE91" s="5">
        <f>COUNTIFS(Data!$G:$G,$A91,Data!$C:$C,AE$1)</f>
        <v>0</v>
      </c>
      <c r="AF91" s="5">
        <f>COUNTIFS(Data!$G:$G,$A91,Data!$C:$C,AF$1)</f>
        <v>0</v>
      </c>
      <c r="AG91" s="5">
        <f>COUNTIFS(Data!$G:$G,$A91,Data!$C:$C,AG$1)</f>
        <v>0</v>
      </c>
      <c r="AH91" s="5">
        <f>COUNTIFS(Data!$G:$G,$A91,Data!$C:$C,AH$1)</f>
        <v>0</v>
      </c>
      <c r="AI91" s="5">
        <f>COUNTIFS(Data!$G:$G,$A91,Data!$C:$C,AI$1)</f>
        <v>0</v>
      </c>
      <c r="AJ91" s="5">
        <f>COUNTIFS(Data!$G:$G,$A91,Data!$C:$C,AJ$1)</f>
        <v>0</v>
      </c>
      <c r="AK91" s="5">
        <f>COUNTIFS(Data!$G:$G,$A91,Data!$C:$C,AK$1)</f>
        <v>0</v>
      </c>
      <c r="AL91" s="5">
        <f>COUNTIFS(Data!$G:$G,$A91,Data!$C:$C,AL$1)</f>
        <v>0</v>
      </c>
      <c r="AM91" s="5">
        <f>COUNTIFS(Data!$G:$G,$A91,Data!$C:$C,AM$1)</f>
        <v>0</v>
      </c>
      <c r="AN91" s="5">
        <f>COUNTIFS(Data!$G:$G,$A91,Data!$C:$C,AN$1)</f>
        <v>0</v>
      </c>
      <c r="AO91" s="5">
        <f>COUNTIFS(Data!$G:$G,$A91,Data!$C:$C,AO$1)</f>
        <v>0</v>
      </c>
      <c r="AP91" s="5">
        <f>COUNTIFS(Data!$G:$G,$A91,Data!$C:$C,AP$1)</f>
        <v>0</v>
      </c>
      <c r="AQ91" s="5">
        <f>COUNTIFS(Data!$G:$G,$A91,Data!$C:$C,AQ$1)</f>
        <v>0</v>
      </c>
      <c r="AR91" s="5">
        <f>COUNTIFS(Data!$G:$G,$A91,Data!$C:$C,AR$1)</f>
        <v>0</v>
      </c>
      <c r="AS91" s="5">
        <f>COUNTIFS(Data!$G:$G,$A91,Data!$C:$C,AS$1)</f>
        <v>0</v>
      </c>
      <c r="AT91" s="5">
        <f>COUNTIFS(Data!$G:$G,$A91,Data!$C:$C,AT$1)</f>
        <v>0</v>
      </c>
      <c r="AU91" s="5">
        <f>COUNTIFS(Data!$G:$G,$A91,Data!$C:$C,AU$1)</f>
        <v>0</v>
      </c>
      <c r="AV91" s="5">
        <f t="shared" si="1"/>
        <v>2</v>
      </c>
    </row>
    <row r="92">
      <c r="A92" s="5" t="str">
        <f>Countries!A91</f>
        <v>UKR</v>
      </c>
      <c r="B92" s="5">
        <f>COUNTIFS(Data!$G:$G,$A92,Data!$C:$C,B$1)</f>
        <v>0</v>
      </c>
      <c r="C92" s="5">
        <f>COUNTIFS(Data!$G:$G,$A92,Data!$C:$C,C$1)</f>
        <v>0</v>
      </c>
      <c r="D92" s="5">
        <f>COUNTIFS(Data!$G:$G,$A92,Data!$C:$C,D$1)</f>
        <v>0</v>
      </c>
      <c r="E92" s="5">
        <f>COUNTIFS(Data!$G:$G,$A92,Data!$C:$C,E$1)</f>
        <v>0</v>
      </c>
      <c r="F92" s="5">
        <f>COUNTIFS(Data!$G:$G,$A92,Data!$C:$C,F$1)</f>
        <v>0</v>
      </c>
      <c r="G92" s="5">
        <f>COUNTIFS(Data!$G:$G,$A92,Data!$C:$C,G$1)</f>
        <v>0</v>
      </c>
      <c r="H92" s="5">
        <f>COUNTIFS(Data!$G:$G,$A92,Data!$C:$C,H$1)</f>
        <v>0</v>
      </c>
      <c r="I92" s="5">
        <f>COUNTIFS(Data!$G:$G,$A92,Data!$C:$C,I$1)</f>
        <v>0</v>
      </c>
      <c r="J92" s="5">
        <f>COUNTIFS(Data!$G:$G,$A92,Data!$C:$C,J$1)</f>
        <v>0</v>
      </c>
      <c r="K92" s="5">
        <f>COUNTIFS(Data!$G:$G,$A92,Data!$C:$C,K$1)</f>
        <v>0</v>
      </c>
      <c r="L92" s="5">
        <f>COUNTIFS(Data!$G:$G,$A92,Data!$C:$C,L$1)</f>
        <v>0</v>
      </c>
      <c r="M92" s="5">
        <f>COUNTIFS(Data!$G:$G,$A92,Data!$C:$C,M$1)</f>
        <v>0</v>
      </c>
      <c r="N92" s="5">
        <f>COUNTIFS(Data!$G:$G,$A92,Data!$C:$C,N$1)</f>
        <v>0</v>
      </c>
      <c r="O92" s="5">
        <f>COUNTIFS(Data!$G:$G,$A92,Data!$C:$C,O$1)</f>
        <v>0</v>
      </c>
      <c r="P92" s="5">
        <f>COUNTIFS(Data!$G:$G,$A92,Data!$C:$C,P$1)</f>
        <v>0</v>
      </c>
      <c r="Q92" s="5">
        <f>COUNTIFS(Data!$G:$G,$A92,Data!$C:$C,Q$1)</f>
        <v>0</v>
      </c>
      <c r="R92" s="5">
        <f>COUNTIFS(Data!$G:$G,$A92,Data!$C:$C,R$1)</f>
        <v>0</v>
      </c>
      <c r="S92" s="5">
        <f>COUNTIFS(Data!$G:$G,$A92,Data!$C:$C,S$1)</f>
        <v>0</v>
      </c>
      <c r="T92" s="5">
        <f>COUNTIFS(Data!$G:$G,$A92,Data!$C:$C,T$1)</f>
        <v>0</v>
      </c>
      <c r="U92" s="5">
        <f>COUNTIFS(Data!$G:$G,$A92,Data!$C:$C,U$1)</f>
        <v>0</v>
      </c>
      <c r="V92" s="5">
        <f>COUNTIFS(Data!$G:$G,$A92,Data!$C:$C,V$1)</f>
        <v>0</v>
      </c>
      <c r="W92" s="5">
        <f>COUNTIFS(Data!$G:$G,$A92,Data!$C:$C,W$1)</f>
        <v>0</v>
      </c>
      <c r="X92" s="5">
        <f>COUNTIFS(Data!$G:$G,$A92,Data!$C:$C,X$1)</f>
        <v>0</v>
      </c>
      <c r="Y92" s="5">
        <f>COUNTIFS(Data!$G:$G,$A92,Data!$C:$C,Y$1)</f>
        <v>0</v>
      </c>
      <c r="Z92" s="5">
        <f>COUNTIFS(Data!$G:$G,$A92,Data!$C:$C,Z$1)</f>
        <v>0</v>
      </c>
      <c r="AA92" s="5">
        <f>COUNTIFS(Data!$G:$G,$A92,Data!$C:$C,AA$1)</f>
        <v>0</v>
      </c>
      <c r="AB92" s="5">
        <f>COUNTIFS(Data!$G:$G,$A92,Data!$C:$C,AB$1)</f>
        <v>0</v>
      </c>
      <c r="AC92" s="5">
        <f>COUNTIFS(Data!$G:$G,$A92,Data!$C:$C,AC$1)</f>
        <v>0</v>
      </c>
      <c r="AD92" s="5">
        <f>COUNTIFS(Data!$G:$G,$A92,Data!$C:$C,AD$1)</f>
        <v>0</v>
      </c>
      <c r="AE92" s="5">
        <f>COUNTIFS(Data!$G:$G,$A92,Data!$C:$C,AE$1)</f>
        <v>0</v>
      </c>
      <c r="AF92" s="5">
        <f>COUNTIFS(Data!$G:$G,$A92,Data!$C:$C,AF$1)</f>
        <v>0</v>
      </c>
      <c r="AG92" s="5">
        <f>COUNTIFS(Data!$G:$G,$A92,Data!$C:$C,AG$1)</f>
        <v>0</v>
      </c>
      <c r="AH92" s="5">
        <f>COUNTIFS(Data!$G:$G,$A92,Data!$C:$C,AH$1)</f>
        <v>0</v>
      </c>
      <c r="AI92" s="5">
        <f>COUNTIFS(Data!$G:$G,$A92,Data!$C:$C,AI$1)</f>
        <v>0</v>
      </c>
      <c r="AJ92" s="5">
        <f>COUNTIFS(Data!$G:$G,$A92,Data!$C:$C,AJ$1)</f>
        <v>0</v>
      </c>
      <c r="AK92" s="5">
        <f>COUNTIFS(Data!$G:$G,$A92,Data!$C:$C,AK$1)</f>
        <v>0</v>
      </c>
      <c r="AL92" s="5">
        <f>COUNTIFS(Data!$G:$G,$A92,Data!$C:$C,AL$1)</f>
        <v>0</v>
      </c>
      <c r="AM92" s="5">
        <f>COUNTIFS(Data!$G:$G,$A92,Data!$C:$C,AM$1)</f>
        <v>0</v>
      </c>
      <c r="AN92" s="5">
        <f>COUNTIFS(Data!$G:$G,$A92,Data!$C:$C,AN$1)</f>
        <v>0</v>
      </c>
      <c r="AO92" s="5">
        <f>COUNTIFS(Data!$G:$G,$A92,Data!$C:$C,AO$1)</f>
        <v>0</v>
      </c>
      <c r="AP92" s="5">
        <f>COUNTIFS(Data!$G:$G,$A92,Data!$C:$C,AP$1)</f>
        <v>0</v>
      </c>
      <c r="AQ92" s="5">
        <f>COUNTIFS(Data!$G:$G,$A92,Data!$C:$C,AQ$1)</f>
        <v>0</v>
      </c>
      <c r="AR92" s="5">
        <f>COUNTIFS(Data!$G:$G,$A92,Data!$C:$C,AR$1)</f>
        <v>0</v>
      </c>
      <c r="AS92" s="5">
        <f>COUNTIFS(Data!$G:$G,$A92,Data!$C:$C,AS$1)</f>
        <v>0</v>
      </c>
      <c r="AT92" s="5">
        <f>COUNTIFS(Data!$G:$G,$A92,Data!$C:$C,AT$1)</f>
        <v>0</v>
      </c>
      <c r="AU92" s="5">
        <f>COUNTIFS(Data!$G:$G,$A92,Data!$C:$C,AU$1)</f>
        <v>1</v>
      </c>
      <c r="AV92" s="5">
        <f t="shared" si="1"/>
        <v>1</v>
      </c>
    </row>
    <row r="93">
      <c r="A93" s="5" t="str">
        <f>Countries!A92</f>
        <v>USA</v>
      </c>
      <c r="B93" s="5">
        <f>COUNTIFS(Data!$G:$G,$A93,Data!$C:$C,B$1)</f>
        <v>1</v>
      </c>
      <c r="C93" s="5">
        <f>COUNTIFS(Data!$G:$G,$A93,Data!$C:$C,C$1)</f>
        <v>0</v>
      </c>
      <c r="D93" s="5">
        <f>COUNTIFS(Data!$G:$G,$A93,Data!$C:$C,D$1)</f>
        <v>2</v>
      </c>
      <c r="E93" s="5">
        <f>COUNTIFS(Data!$G:$G,$A93,Data!$C:$C,E$1)</f>
        <v>0</v>
      </c>
      <c r="F93" s="5">
        <f>COUNTIFS(Data!$G:$G,$A93,Data!$C:$C,F$1)</f>
        <v>7</v>
      </c>
      <c r="G93" s="5">
        <f>COUNTIFS(Data!$G:$G,$A93,Data!$C:$C,G$1)</f>
        <v>0</v>
      </c>
      <c r="H93" s="5">
        <f>COUNTIFS(Data!$G:$G,$A93,Data!$C:$C,H$1)</f>
        <v>0</v>
      </c>
      <c r="I93" s="5">
        <f>COUNTIFS(Data!$G:$G,$A93,Data!$C:$C,I$1)</f>
        <v>2</v>
      </c>
      <c r="J93" s="5">
        <f>COUNTIFS(Data!$G:$G,$A93,Data!$C:$C,J$1)</f>
        <v>1</v>
      </c>
      <c r="K93" s="5">
        <f>COUNTIFS(Data!$G:$G,$A93,Data!$C:$C,K$1)</f>
        <v>0</v>
      </c>
      <c r="L93" s="5">
        <f>COUNTIFS(Data!$G:$G,$A93,Data!$C:$C,L$1)</f>
        <v>0</v>
      </c>
      <c r="M93" s="5">
        <f>COUNTIFS(Data!$G:$G,$A93,Data!$C:$C,M$1)</f>
        <v>1</v>
      </c>
      <c r="N93" s="5">
        <f>COUNTIFS(Data!$G:$G,$A93,Data!$C:$C,N$1)</f>
        <v>0</v>
      </c>
      <c r="O93" s="5">
        <f>COUNTIFS(Data!$G:$G,$A93,Data!$C:$C,O$1)</f>
        <v>0</v>
      </c>
      <c r="P93" s="5">
        <f>COUNTIFS(Data!$G:$G,$A93,Data!$C:$C,P$1)</f>
        <v>0</v>
      </c>
      <c r="Q93" s="5">
        <f>COUNTIFS(Data!$G:$G,$A93,Data!$C:$C,Q$1)</f>
        <v>0</v>
      </c>
      <c r="R93" s="5">
        <f>COUNTIFS(Data!$G:$G,$A93,Data!$C:$C,R$1)</f>
        <v>1</v>
      </c>
      <c r="S93" s="5">
        <f>COUNTIFS(Data!$G:$G,$A93,Data!$C:$C,S$1)</f>
        <v>0</v>
      </c>
      <c r="T93" s="5">
        <f>COUNTIFS(Data!$G:$G,$A93,Data!$C:$C,T$1)</f>
        <v>0</v>
      </c>
      <c r="U93" s="5">
        <f>COUNTIFS(Data!$G:$G,$A93,Data!$C:$C,U$1)</f>
        <v>1</v>
      </c>
      <c r="V93" s="5">
        <f>COUNTIFS(Data!$G:$G,$A93,Data!$C:$C,V$1)</f>
        <v>0</v>
      </c>
      <c r="W93" s="5">
        <f>COUNTIFS(Data!$G:$G,$A93,Data!$C:$C,W$1)</f>
        <v>2</v>
      </c>
      <c r="X93" s="5">
        <f>COUNTIFS(Data!$G:$G,$A93,Data!$C:$C,X$1)</f>
        <v>0</v>
      </c>
      <c r="Y93" s="5">
        <f>COUNTIFS(Data!$G:$G,$A93,Data!$C:$C,Y$1)</f>
        <v>0</v>
      </c>
      <c r="Z93" s="5">
        <f>COUNTIFS(Data!$G:$G,$A93,Data!$C:$C,Z$1)</f>
        <v>0</v>
      </c>
      <c r="AA93" s="5">
        <f>COUNTIFS(Data!$G:$G,$A93,Data!$C:$C,AA$1)</f>
        <v>0</v>
      </c>
      <c r="AB93" s="5">
        <f>COUNTIFS(Data!$G:$G,$A93,Data!$C:$C,AB$1)</f>
        <v>0</v>
      </c>
      <c r="AC93" s="5">
        <f>COUNTIFS(Data!$G:$G,$A93,Data!$C:$C,AC$1)</f>
        <v>0</v>
      </c>
      <c r="AD93" s="5">
        <f>COUNTIFS(Data!$G:$G,$A93,Data!$C:$C,AD$1)</f>
        <v>0</v>
      </c>
      <c r="AE93" s="5">
        <f>COUNTIFS(Data!$G:$G,$A93,Data!$C:$C,AE$1)</f>
        <v>0</v>
      </c>
      <c r="AF93" s="5">
        <f>COUNTIFS(Data!$G:$G,$A93,Data!$C:$C,AF$1)</f>
        <v>0</v>
      </c>
      <c r="AG93" s="5">
        <f>COUNTIFS(Data!$G:$G,$A93,Data!$C:$C,AG$1)</f>
        <v>0</v>
      </c>
      <c r="AH93" s="5">
        <f>COUNTIFS(Data!$G:$G,$A93,Data!$C:$C,AH$1)</f>
        <v>3</v>
      </c>
      <c r="AI93" s="5">
        <f>COUNTIFS(Data!$G:$G,$A93,Data!$C:$C,AI$1)</f>
        <v>0</v>
      </c>
      <c r="AJ93" s="5">
        <f>COUNTIFS(Data!$G:$G,$A93,Data!$C:$C,AJ$1)</f>
        <v>0</v>
      </c>
      <c r="AK93" s="5">
        <f>COUNTIFS(Data!$G:$G,$A93,Data!$C:$C,AK$1)</f>
        <v>1</v>
      </c>
      <c r="AL93" s="5">
        <f>COUNTIFS(Data!$G:$G,$A93,Data!$C:$C,AL$1)</f>
        <v>11</v>
      </c>
      <c r="AM93" s="5">
        <f>COUNTIFS(Data!$G:$G,$A93,Data!$C:$C,AM$1)</f>
        <v>0</v>
      </c>
      <c r="AN93" s="5">
        <f>COUNTIFS(Data!$G:$G,$A93,Data!$C:$C,AN$1)</f>
        <v>1</v>
      </c>
      <c r="AO93" s="5">
        <f>COUNTIFS(Data!$G:$G,$A93,Data!$C:$C,AO$1)</f>
        <v>0</v>
      </c>
      <c r="AP93" s="5">
        <f>COUNTIFS(Data!$G:$G,$A93,Data!$C:$C,AP$1)</f>
        <v>0</v>
      </c>
      <c r="AQ93" s="5">
        <f>COUNTIFS(Data!$G:$G,$A93,Data!$C:$C,AQ$1)</f>
        <v>0</v>
      </c>
      <c r="AR93" s="5">
        <f>COUNTIFS(Data!$G:$G,$A93,Data!$C:$C,AR$1)</f>
        <v>1</v>
      </c>
      <c r="AS93" s="5">
        <f>COUNTIFS(Data!$G:$G,$A93,Data!$C:$C,AS$1)</f>
        <v>1</v>
      </c>
      <c r="AT93" s="5">
        <f>COUNTIFS(Data!$G:$G,$A93,Data!$C:$C,AT$1)</f>
        <v>0</v>
      </c>
      <c r="AU93" s="5">
        <f>COUNTIFS(Data!$G:$G,$A93,Data!$C:$C,AU$1)</f>
        <v>3</v>
      </c>
      <c r="AV93" s="5">
        <f t="shared" si="1"/>
        <v>39</v>
      </c>
    </row>
    <row r="94">
      <c r="A94" s="5" t="str">
        <f>Countries!A93</f>
        <v>UZB</v>
      </c>
      <c r="B94" s="5">
        <f>COUNTIFS(Data!$G:$G,$A94,Data!$C:$C,B$1)</f>
        <v>0</v>
      </c>
      <c r="C94" s="5">
        <f>COUNTIFS(Data!$G:$G,$A94,Data!$C:$C,C$1)</f>
        <v>0</v>
      </c>
      <c r="D94" s="5">
        <f>COUNTIFS(Data!$G:$G,$A94,Data!$C:$C,D$1)</f>
        <v>0</v>
      </c>
      <c r="E94" s="5">
        <f>COUNTIFS(Data!$G:$G,$A94,Data!$C:$C,E$1)</f>
        <v>0</v>
      </c>
      <c r="F94" s="5">
        <f>COUNTIFS(Data!$G:$G,$A94,Data!$C:$C,F$1)</f>
        <v>0</v>
      </c>
      <c r="G94" s="5">
        <f>COUNTIFS(Data!$G:$G,$A94,Data!$C:$C,G$1)</f>
        <v>0</v>
      </c>
      <c r="H94" s="5">
        <f>COUNTIFS(Data!$G:$G,$A94,Data!$C:$C,H$1)</f>
        <v>0</v>
      </c>
      <c r="I94" s="5">
        <f>COUNTIFS(Data!$G:$G,$A94,Data!$C:$C,I$1)</f>
        <v>0</v>
      </c>
      <c r="J94" s="5">
        <f>COUNTIFS(Data!$G:$G,$A94,Data!$C:$C,J$1)</f>
        <v>0</v>
      </c>
      <c r="K94" s="5">
        <f>COUNTIFS(Data!$G:$G,$A94,Data!$C:$C,K$1)</f>
        <v>1</v>
      </c>
      <c r="L94" s="5">
        <f>COUNTIFS(Data!$G:$G,$A94,Data!$C:$C,L$1)</f>
        <v>0</v>
      </c>
      <c r="M94" s="5">
        <f>COUNTIFS(Data!$G:$G,$A94,Data!$C:$C,M$1)</f>
        <v>0</v>
      </c>
      <c r="N94" s="5">
        <f>COUNTIFS(Data!$G:$G,$A94,Data!$C:$C,N$1)</f>
        <v>0</v>
      </c>
      <c r="O94" s="5">
        <f>COUNTIFS(Data!$G:$G,$A94,Data!$C:$C,O$1)</f>
        <v>0</v>
      </c>
      <c r="P94" s="5">
        <f>COUNTIFS(Data!$G:$G,$A94,Data!$C:$C,P$1)</f>
        <v>0</v>
      </c>
      <c r="Q94" s="5">
        <f>COUNTIFS(Data!$G:$G,$A94,Data!$C:$C,Q$1)</f>
        <v>0</v>
      </c>
      <c r="R94" s="5">
        <f>COUNTIFS(Data!$G:$G,$A94,Data!$C:$C,R$1)</f>
        <v>0</v>
      </c>
      <c r="S94" s="5">
        <f>COUNTIFS(Data!$G:$G,$A94,Data!$C:$C,S$1)</f>
        <v>0</v>
      </c>
      <c r="T94" s="5">
        <f>COUNTIFS(Data!$G:$G,$A94,Data!$C:$C,T$1)</f>
        <v>0</v>
      </c>
      <c r="U94" s="5">
        <f>COUNTIFS(Data!$G:$G,$A94,Data!$C:$C,U$1)</f>
        <v>0</v>
      </c>
      <c r="V94" s="5">
        <f>COUNTIFS(Data!$G:$G,$A94,Data!$C:$C,V$1)</f>
        <v>0</v>
      </c>
      <c r="W94" s="5">
        <f>COUNTIFS(Data!$G:$G,$A94,Data!$C:$C,W$1)</f>
        <v>0</v>
      </c>
      <c r="X94" s="5">
        <f>COUNTIFS(Data!$G:$G,$A94,Data!$C:$C,X$1)</f>
        <v>0</v>
      </c>
      <c r="Y94" s="5">
        <f>COUNTIFS(Data!$G:$G,$A94,Data!$C:$C,Y$1)</f>
        <v>0</v>
      </c>
      <c r="Z94" s="5">
        <f>COUNTIFS(Data!$G:$G,$A94,Data!$C:$C,Z$1)</f>
        <v>0</v>
      </c>
      <c r="AA94" s="5">
        <f>COUNTIFS(Data!$G:$G,$A94,Data!$C:$C,AA$1)</f>
        <v>0</v>
      </c>
      <c r="AB94" s="5">
        <f>COUNTIFS(Data!$G:$G,$A94,Data!$C:$C,AB$1)</f>
        <v>0</v>
      </c>
      <c r="AC94" s="5">
        <f>COUNTIFS(Data!$G:$G,$A94,Data!$C:$C,AC$1)</f>
        <v>0</v>
      </c>
      <c r="AD94" s="5">
        <f>COUNTIFS(Data!$G:$G,$A94,Data!$C:$C,AD$1)</f>
        <v>0</v>
      </c>
      <c r="AE94" s="5">
        <f>COUNTIFS(Data!$G:$G,$A94,Data!$C:$C,AE$1)</f>
        <v>0</v>
      </c>
      <c r="AF94" s="5">
        <f>COUNTIFS(Data!$G:$G,$A94,Data!$C:$C,AF$1)</f>
        <v>0</v>
      </c>
      <c r="AG94" s="5">
        <f>COUNTIFS(Data!$G:$G,$A94,Data!$C:$C,AG$1)</f>
        <v>0</v>
      </c>
      <c r="AH94" s="5">
        <f>COUNTIFS(Data!$G:$G,$A94,Data!$C:$C,AH$1)</f>
        <v>0</v>
      </c>
      <c r="AI94" s="5">
        <f>COUNTIFS(Data!$G:$G,$A94,Data!$C:$C,AI$1)</f>
        <v>0</v>
      </c>
      <c r="AJ94" s="5">
        <f>COUNTIFS(Data!$G:$G,$A94,Data!$C:$C,AJ$1)</f>
        <v>0</v>
      </c>
      <c r="AK94" s="5">
        <f>COUNTIFS(Data!$G:$G,$A94,Data!$C:$C,AK$1)</f>
        <v>0</v>
      </c>
      <c r="AL94" s="5">
        <f>COUNTIFS(Data!$G:$G,$A94,Data!$C:$C,AL$1)</f>
        <v>0</v>
      </c>
      <c r="AM94" s="5">
        <f>COUNTIFS(Data!$G:$G,$A94,Data!$C:$C,AM$1)</f>
        <v>0</v>
      </c>
      <c r="AN94" s="5">
        <f>COUNTIFS(Data!$G:$G,$A94,Data!$C:$C,AN$1)</f>
        <v>1</v>
      </c>
      <c r="AO94" s="5">
        <f>COUNTIFS(Data!$G:$G,$A94,Data!$C:$C,AO$1)</f>
        <v>0</v>
      </c>
      <c r="AP94" s="5">
        <f>COUNTIFS(Data!$G:$G,$A94,Data!$C:$C,AP$1)</f>
        <v>0</v>
      </c>
      <c r="AQ94" s="5">
        <f>COUNTIFS(Data!$G:$G,$A94,Data!$C:$C,AQ$1)</f>
        <v>0</v>
      </c>
      <c r="AR94" s="5">
        <f>COUNTIFS(Data!$G:$G,$A94,Data!$C:$C,AR$1)</f>
        <v>0</v>
      </c>
      <c r="AS94" s="5">
        <f>COUNTIFS(Data!$G:$G,$A94,Data!$C:$C,AS$1)</f>
        <v>0</v>
      </c>
      <c r="AT94" s="5">
        <f>COUNTIFS(Data!$G:$G,$A94,Data!$C:$C,AT$1)</f>
        <v>1</v>
      </c>
      <c r="AU94" s="5">
        <f>COUNTIFS(Data!$G:$G,$A94,Data!$C:$C,AU$1)</f>
        <v>0</v>
      </c>
      <c r="AV94" s="5">
        <f t="shared" si="1"/>
        <v>3</v>
      </c>
    </row>
    <row r="95">
      <c r="A95" s="5" t="str">
        <f>Countries!A94</f>
        <v>VEN</v>
      </c>
      <c r="B95" s="5">
        <f>COUNTIFS(Data!$G:$G,$A95,Data!$C:$C,B$1)</f>
        <v>0</v>
      </c>
      <c r="C95" s="5">
        <f>COUNTIFS(Data!$G:$G,$A95,Data!$C:$C,C$1)</f>
        <v>0</v>
      </c>
      <c r="D95" s="5">
        <f>COUNTIFS(Data!$G:$G,$A95,Data!$C:$C,D$1)</f>
        <v>0</v>
      </c>
      <c r="E95" s="5">
        <f>COUNTIFS(Data!$G:$G,$A95,Data!$C:$C,E$1)</f>
        <v>0</v>
      </c>
      <c r="F95" s="5">
        <f>COUNTIFS(Data!$G:$G,$A95,Data!$C:$C,F$1)</f>
        <v>1</v>
      </c>
      <c r="G95" s="5">
        <f>COUNTIFS(Data!$G:$G,$A95,Data!$C:$C,G$1)</f>
        <v>0</v>
      </c>
      <c r="H95" s="5">
        <f>COUNTIFS(Data!$G:$G,$A95,Data!$C:$C,H$1)</f>
        <v>0</v>
      </c>
      <c r="I95" s="5">
        <f>COUNTIFS(Data!$G:$G,$A95,Data!$C:$C,I$1)</f>
        <v>0</v>
      </c>
      <c r="J95" s="5">
        <f>COUNTIFS(Data!$G:$G,$A95,Data!$C:$C,J$1)</f>
        <v>0</v>
      </c>
      <c r="K95" s="5">
        <f>COUNTIFS(Data!$G:$G,$A95,Data!$C:$C,K$1)</f>
        <v>0</v>
      </c>
      <c r="L95" s="5">
        <f>COUNTIFS(Data!$G:$G,$A95,Data!$C:$C,L$1)</f>
        <v>0</v>
      </c>
      <c r="M95" s="5">
        <f>COUNTIFS(Data!$G:$G,$A95,Data!$C:$C,M$1)</f>
        <v>0</v>
      </c>
      <c r="N95" s="5">
        <f>COUNTIFS(Data!$G:$G,$A95,Data!$C:$C,N$1)</f>
        <v>0</v>
      </c>
      <c r="O95" s="5">
        <f>COUNTIFS(Data!$G:$G,$A95,Data!$C:$C,O$1)</f>
        <v>0</v>
      </c>
      <c r="P95" s="5">
        <f>COUNTIFS(Data!$G:$G,$A95,Data!$C:$C,P$1)</f>
        <v>0</v>
      </c>
      <c r="Q95" s="5">
        <f>COUNTIFS(Data!$G:$G,$A95,Data!$C:$C,Q$1)</f>
        <v>0</v>
      </c>
      <c r="R95" s="5">
        <f>COUNTIFS(Data!$G:$G,$A95,Data!$C:$C,R$1)</f>
        <v>0</v>
      </c>
      <c r="S95" s="5">
        <f>COUNTIFS(Data!$G:$G,$A95,Data!$C:$C,S$1)</f>
        <v>0</v>
      </c>
      <c r="T95" s="5">
        <f>COUNTIFS(Data!$G:$G,$A95,Data!$C:$C,T$1)</f>
        <v>0</v>
      </c>
      <c r="U95" s="5">
        <f>COUNTIFS(Data!$G:$G,$A95,Data!$C:$C,U$1)</f>
        <v>0</v>
      </c>
      <c r="V95" s="5">
        <f>COUNTIFS(Data!$G:$G,$A95,Data!$C:$C,V$1)</f>
        <v>0</v>
      </c>
      <c r="W95" s="5">
        <f>COUNTIFS(Data!$G:$G,$A95,Data!$C:$C,W$1)</f>
        <v>0</v>
      </c>
      <c r="X95" s="5">
        <f>COUNTIFS(Data!$G:$G,$A95,Data!$C:$C,X$1)</f>
        <v>0</v>
      </c>
      <c r="Y95" s="5">
        <f>COUNTIFS(Data!$G:$G,$A95,Data!$C:$C,Y$1)</f>
        <v>0</v>
      </c>
      <c r="Z95" s="5">
        <f>COUNTIFS(Data!$G:$G,$A95,Data!$C:$C,Z$1)</f>
        <v>0</v>
      </c>
      <c r="AA95" s="5">
        <f>COUNTIFS(Data!$G:$G,$A95,Data!$C:$C,AA$1)</f>
        <v>0</v>
      </c>
      <c r="AB95" s="5">
        <f>COUNTIFS(Data!$G:$G,$A95,Data!$C:$C,AB$1)</f>
        <v>0</v>
      </c>
      <c r="AC95" s="5">
        <f>COUNTIFS(Data!$G:$G,$A95,Data!$C:$C,AC$1)</f>
        <v>0</v>
      </c>
      <c r="AD95" s="5">
        <f>COUNTIFS(Data!$G:$G,$A95,Data!$C:$C,AD$1)</f>
        <v>0</v>
      </c>
      <c r="AE95" s="5">
        <f>COUNTIFS(Data!$G:$G,$A95,Data!$C:$C,AE$1)</f>
        <v>0</v>
      </c>
      <c r="AF95" s="5">
        <f>COUNTIFS(Data!$G:$G,$A95,Data!$C:$C,AF$1)</f>
        <v>0</v>
      </c>
      <c r="AG95" s="5">
        <f>COUNTIFS(Data!$G:$G,$A95,Data!$C:$C,AG$1)</f>
        <v>0</v>
      </c>
      <c r="AH95" s="5">
        <f>COUNTIFS(Data!$G:$G,$A95,Data!$C:$C,AH$1)</f>
        <v>0</v>
      </c>
      <c r="AI95" s="5">
        <f>COUNTIFS(Data!$G:$G,$A95,Data!$C:$C,AI$1)</f>
        <v>0</v>
      </c>
      <c r="AJ95" s="5">
        <f>COUNTIFS(Data!$G:$G,$A95,Data!$C:$C,AJ$1)</f>
        <v>0</v>
      </c>
      <c r="AK95" s="5">
        <f>COUNTIFS(Data!$G:$G,$A95,Data!$C:$C,AK$1)</f>
        <v>0</v>
      </c>
      <c r="AL95" s="5">
        <f>COUNTIFS(Data!$G:$G,$A95,Data!$C:$C,AL$1)</f>
        <v>0</v>
      </c>
      <c r="AM95" s="5">
        <f>COUNTIFS(Data!$G:$G,$A95,Data!$C:$C,AM$1)</f>
        <v>0</v>
      </c>
      <c r="AN95" s="5">
        <f>COUNTIFS(Data!$G:$G,$A95,Data!$C:$C,AN$1)</f>
        <v>0</v>
      </c>
      <c r="AO95" s="5">
        <f>COUNTIFS(Data!$G:$G,$A95,Data!$C:$C,AO$1)</f>
        <v>0</v>
      </c>
      <c r="AP95" s="5">
        <f>COUNTIFS(Data!$G:$G,$A95,Data!$C:$C,AP$1)</f>
        <v>0</v>
      </c>
      <c r="AQ95" s="5">
        <f>COUNTIFS(Data!$G:$G,$A95,Data!$C:$C,AQ$1)</f>
        <v>0</v>
      </c>
      <c r="AR95" s="5">
        <f>COUNTIFS(Data!$G:$G,$A95,Data!$C:$C,AR$1)</f>
        <v>0</v>
      </c>
      <c r="AS95" s="5">
        <f>COUNTIFS(Data!$G:$G,$A95,Data!$C:$C,AS$1)</f>
        <v>0</v>
      </c>
      <c r="AT95" s="5">
        <f>COUNTIFS(Data!$G:$G,$A95,Data!$C:$C,AT$1)</f>
        <v>0</v>
      </c>
      <c r="AU95" s="5">
        <f>COUNTIFS(Data!$G:$G,$A95,Data!$C:$C,AU$1)</f>
        <v>0</v>
      </c>
      <c r="AV95" s="5">
        <f t="shared" si="1"/>
        <v>1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0"/>
  </cols>
  <sheetData>
    <row r="1">
      <c r="B1" s="5" t="s">
        <v>86</v>
      </c>
      <c r="C1" s="5" t="s">
        <v>87</v>
      </c>
      <c r="D1" s="5" t="s">
        <v>88</v>
      </c>
      <c r="E1" s="5" t="s">
        <v>89</v>
      </c>
      <c r="F1" s="5" t="s">
        <v>90</v>
      </c>
      <c r="G1" s="5" t="s">
        <v>91</v>
      </c>
      <c r="H1" s="5" t="s">
        <v>92</v>
      </c>
      <c r="I1" s="5" t="s">
        <v>93</v>
      </c>
      <c r="J1" s="5" t="s">
        <v>94</v>
      </c>
      <c r="K1" s="5" t="s">
        <v>95</v>
      </c>
      <c r="L1" s="5" t="s">
        <v>96</v>
      </c>
      <c r="M1" s="5" t="s">
        <v>97</v>
      </c>
      <c r="N1" s="5" t="s">
        <v>98</v>
      </c>
      <c r="O1" s="5" t="s">
        <v>99</v>
      </c>
      <c r="P1" s="5" t="s">
        <v>100</v>
      </c>
      <c r="Q1" s="5" t="s">
        <v>101</v>
      </c>
      <c r="R1" s="5" t="s">
        <v>102</v>
      </c>
      <c r="S1" s="5" t="s">
        <v>103</v>
      </c>
      <c r="T1" s="5" t="s">
        <v>104</v>
      </c>
      <c r="U1" s="5" t="s">
        <v>105</v>
      </c>
      <c r="V1" s="5" t="s">
        <v>106</v>
      </c>
      <c r="W1" s="5" t="s">
        <v>107</v>
      </c>
      <c r="X1" s="5" t="s">
        <v>108</v>
      </c>
      <c r="Y1" s="5" t="s">
        <v>109</v>
      </c>
      <c r="Z1" s="5" t="s">
        <v>110</v>
      </c>
      <c r="AA1" s="5" t="s">
        <v>111</v>
      </c>
      <c r="AB1" s="5" t="s">
        <v>112</v>
      </c>
      <c r="AC1" s="5" t="s">
        <v>113</v>
      </c>
      <c r="AD1" s="5" t="s">
        <v>114</v>
      </c>
      <c r="AE1" s="5" t="s">
        <v>115</v>
      </c>
      <c r="AF1" s="5" t="s">
        <v>116</v>
      </c>
      <c r="AG1" s="5" t="s">
        <v>117</v>
      </c>
      <c r="AH1" s="5" t="s">
        <v>118</v>
      </c>
      <c r="AI1" s="5" t="s">
        <v>119</v>
      </c>
      <c r="AJ1" s="5" t="s">
        <v>120</v>
      </c>
      <c r="AK1" s="5" t="s">
        <v>121</v>
      </c>
      <c r="AL1" s="5" t="s">
        <v>122</v>
      </c>
      <c r="AM1" s="5" t="s">
        <v>123</v>
      </c>
      <c r="AN1" s="5" t="s">
        <v>124</v>
      </c>
      <c r="AO1" s="5" t="s">
        <v>125</v>
      </c>
      <c r="AP1" s="5" t="s">
        <v>126</v>
      </c>
      <c r="AQ1" s="5" t="s">
        <v>127</v>
      </c>
      <c r="AR1" s="5" t="s">
        <v>128</v>
      </c>
      <c r="AS1" s="5" t="s">
        <v>129</v>
      </c>
      <c r="AT1" s="5" t="s">
        <v>130</v>
      </c>
      <c r="AU1" s="5" t="s">
        <v>131</v>
      </c>
      <c r="AV1" s="1" t="s">
        <v>85</v>
      </c>
    </row>
    <row r="2">
      <c r="A2" s="5" t="str">
        <f>Countries!A1</f>
        <v>ARG</v>
      </c>
      <c r="B2" s="5">
        <f>COUNTIFS(Data!$H:$H,$A2,Data!$C:$C,B$1)</f>
        <v>0</v>
      </c>
      <c r="C2" s="5">
        <f>COUNTIFS(Data!$H:$H,$A2,Data!$C:$C,C$1)</f>
        <v>0</v>
      </c>
      <c r="D2" s="5">
        <f>COUNTIFS(Data!$H:$H,$A2,Data!$C:$C,D$1)</f>
        <v>0</v>
      </c>
      <c r="E2" s="5">
        <f>COUNTIFS(Data!$H:$H,$A2,Data!$C:$C,E$1)</f>
        <v>0</v>
      </c>
      <c r="F2" s="5">
        <f>COUNTIFS(Data!$H:$H,$A2,Data!$C:$C,F$1)</f>
        <v>0</v>
      </c>
      <c r="G2" s="5">
        <f>COUNTIFS(Data!$H:$H,$A2,Data!$C:$C,G$1)</f>
        <v>0</v>
      </c>
      <c r="H2" s="5">
        <f>COUNTIFS(Data!$H:$H,$A2,Data!$C:$C,H$1)</f>
        <v>0</v>
      </c>
      <c r="I2" s="5">
        <f>COUNTIFS(Data!$H:$H,$A2,Data!$C:$C,I$1)</f>
        <v>0</v>
      </c>
      <c r="J2" s="5">
        <f>COUNTIFS(Data!$H:$H,$A2,Data!$C:$C,J$1)</f>
        <v>0</v>
      </c>
      <c r="K2" s="5">
        <f>COUNTIFS(Data!$H:$H,$A2,Data!$C:$C,K$1)</f>
        <v>0</v>
      </c>
      <c r="L2" s="5">
        <f>COUNTIFS(Data!$H:$H,$A2,Data!$C:$C,L$1)</f>
        <v>0</v>
      </c>
      <c r="M2" s="5">
        <f>COUNTIFS(Data!$H:$H,$A2,Data!$C:$C,M$1)</f>
        <v>0</v>
      </c>
      <c r="N2" s="5">
        <f>COUNTIFS(Data!$H:$H,$A2,Data!$C:$C,N$1)</f>
        <v>0</v>
      </c>
      <c r="O2" s="5">
        <f>COUNTIFS(Data!$H:$H,$A2,Data!$C:$C,O$1)</f>
        <v>0</v>
      </c>
      <c r="P2" s="5">
        <f>COUNTIFS(Data!$H:$H,$A2,Data!$C:$C,P$1)</f>
        <v>0</v>
      </c>
      <c r="Q2" s="5">
        <f>COUNTIFS(Data!$H:$H,$A2,Data!$C:$C,Q$1)</f>
        <v>0</v>
      </c>
      <c r="R2" s="5">
        <f>COUNTIFS(Data!$H:$H,$A2,Data!$C:$C,R$1)</f>
        <v>0</v>
      </c>
      <c r="S2" s="5">
        <f>COUNTIFS(Data!$H:$H,$A2,Data!$C:$C,S$1)</f>
        <v>0</v>
      </c>
      <c r="T2" s="5">
        <f>COUNTIFS(Data!$H:$H,$A2,Data!$C:$C,T$1)</f>
        <v>0</v>
      </c>
      <c r="U2" s="5">
        <f>COUNTIFS(Data!$H:$H,$A2,Data!$C:$C,U$1)</f>
        <v>0</v>
      </c>
      <c r="V2" s="5">
        <f>COUNTIFS(Data!$H:$H,$A2,Data!$C:$C,V$1)</f>
        <v>0</v>
      </c>
      <c r="W2" s="5">
        <f>COUNTIFS(Data!$H:$H,$A2,Data!$C:$C,W$1)</f>
        <v>0</v>
      </c>
      <c r="X2" s="5">
        <f>COUNTIFS(Data!$H:$H,$A2,Data!$C:$C,X$1)</f>
        <v>0</v>
      </c>
      <c r="Y2" s="5">
        <f>COUNTIFS(Data!$H:$H,$A2,Data!$C:$C,Y$1)</f>
        <v>1</v>
      </c>
      <c r="Z2" s="5">
        <f>COUNTIFS(Data!$H:$H,$A2,Data!$C:$C,Z$1)</f>
        <v>0</v>
      </c>
      <c r="AA2" s="5">
        <f>COUNTIFS(Data!$H:$H,$A2,Data!$C:$C,AA$1)</f>
        <v>0</v>
      </c>
      <c r="AB2" s="5">
        <f>COUNTIFS(Data!$H:$H,$A2,Data!$C:$C,AB$1)</f>
        <v>0</v>
      </c>
      <c r="AC2" s="5">
        <f>COUNTIFS(Data!$H:$H,$A2,Data!$C:$C,AC$1)</f>
        <v>0</v>
      </c>
      <c r="AD2" s="5">
        <f>COUNTIFS(Data!$H:$H,$A2,Data!$C:$C,AD$1)</f>
        <v>0</v>
      </c>
      <c r="AE2" s="5">
        <f>COUNTIFS(Data!$H:$H,$A2,Data!$C:$C,AE$1)</f>
        <v>0</v>
      </c>
      <c r="AF2" s="5">
        <f>COUNTIFS(Data!$H:$H,$A2,Data!$C:$C,AF$1)</f>
        <v>0</v>
      </c>
      <c r="AG2" s="5">
        <f>COUNTIFS(Data!$H:$H,$A2,Data!$C:$C,AG$1)</f>
        <v>0</v>
      </c>
      <c r="AH2" s="5">
        <f>COUNTIFS(Data!$H:$H,$A2,Data!$C:$C,AH$1)</f>
        <v>0</v>
      </c>
      <c r="AI2" s="5">
        <f>COUNTIFS(Data!$H:$H,$A2,Data!$C:$C,AI$1)</f>
        <v>0</v>
      </c>
      <c r="AJ2" s="5">
        <f>COUNTIFS(Data!$H:$H,$A2,Data!$C:$C,AJ$1)</f>
        <v>0</v>
      </c>
      <c r="AK2" s="5">
        <f>COUNTIFS(Data!$H:$H,$A2,Data!$C:$C,AK$1)</f>
        <v>0</v>
      </c>
      <c r="AL2" s="5">
        <f>COUNTIFS(Data!$H:$H,$A2,Data!$C:$C,AL$1)</f>
        <v>0</v>
      </c>
      <c r="AM2" s="5">
        <f>COUNTIFS(Data!$H:$H,$A2,Data!$C:$C,AM$1)</f>
        <v>0</v>
      </c>
      <c r="AN2" s="5">
        <f>COUNTIFS(Data!$H:$H,$A2,Data!$C:$C,AN$1)</f>
        <v>0</v>
      </c>
      <c r="AO2" s="5">
        <f>COUNTIFS(Data!$H:$H,$A2,Data!$C:$C,AO$1)</f>
        <v>0</v>
      </c>
      <c r="AP2" s="5">
        <f>COUNTIFS(Data!$H:$H,$A2,Data!$C:$C,AP$1)</f>
        <v>0</v>
      </c>
      <c r="AQ2" s="5">
        <f>COUNTIFS(Data!$H:$H,$A2,Data!$C:$C,AQ$1)</f>
        <v>0</v>
      </c>
      <c r="AR2" s="5">
        <f>COUNTIFS(Data!$H:$H,$A2,Data!$C:$C,AR$1)</f>
        <v>0</v>
      </c>
      <c r="AS2" s="5">
        <f>COUNTIFS(Data!$H:$H,$A2,Data!$C:$C,AS$1)</f>
        <v>0</v>
      </c>
      <c r="AT2" s="5">
        <f>COUNTIFS(Data!$H:$H,$A2,Data!$C:$C,AT$1)</f>
        <v>0</v>
      </c>
      <c r="AU2" s="5">
        <f>COUNTIFS(Data!$H:$H,$A2,Data!$C:$C,AU$1)</f>
        <v>0</v>
      </c>
      <c r="AV2" s="5">
        <f t="shared" ref="AV2:AV95" si="1">SUM(B2:AU2)</f>
        <v>1</v>
      </c>
    </row>
    <row r="3">
      <c r="A3" s="5" t="str">
        <f>Countries!A2</f>
        <v>ARM</v>
      </c>
      <c r="B3" s="5">
        <f>COUNTIFS(Data!$H:$H,$A3,Data!$C:$C,B$1)</f>
        <v>0</v>
      </c>
      <c r="C3" s="5">
        <f>COUNTIFS(Data!$H:$H,$A3,Data!$C:$C,C$1)</f>
        <v>0</v>
      </c>
      <c r="D3" s="5">
        <f>COUNTIFS(Data!$H:$H,$A3,Data!$C:$C,D$1)</f>
        <v>0</v>
      </c>
      <c r="E3" s="5">
        <f>COUNTIFS(Data!$H:$H,$A3,Data!$C:$C,E$1)</f>
        <v>0</v>
      </c>
      <c r="F3" s="5">
        <f>COUNTIFS(Data!$H:$H,$A3,Data!$C:$C,F$1)</f>
        <v>0</v>
      </c>
      <c r="G3" s="5">
        <f>COUNTIFS(Data!$H:$H,$A3,Data!$C:$C,G$1)</f>
        <v>0</v>
      </c>
      <c r="H3" s="5">
        <f>COUNTIFS(Data!$H:$H,$A3,Data!$C:$C,H$1)</f>
        <v>0</v>
      </c>
      <c r="I3" s="5">
        <f>COUNTIFS(Data!$H:$H,$A3,Data!$C:$C,I$1)</f>
        <v>0</v>
      </c>
      <c r="J3" s="5">
        <f>COUNTIFS(Data!$H:$H,$A3,Data!$C:$C,J$1)</f>
        <v>0</v>
      </c>
      <c r="K3" s="5">
        <f>COUNTIFS(Data!$H:$H,$A3,Data!$C:$C,K$1)</f>
        <v>0</v>
      </c>
      <c r="L3" s="5">
        <f>COUNTIFS(Data!$H:$H,$A3,Data!$C:$C,L$1)</f>
        <v>0</v>
      </c>
      <c r="M3" s="5">
        <f>COUNTIFS(Data!$H:$H,$A3,Data!$C:$C,M$1)</f>
        <v>0</v>
      </c>
      <c r="N3" s="5">
        <f>COUNTIFS(Data!$H:$H,$A3,Data!$C:$C,N$1)</f>
        <v>0</v>
      </c>
      <c r="O3" s="5">
        <f>COUNTIFS(Data!$H:$H,$A3,Data!$C:$C,O$1)</f>
        <v>0</v>
      </c>
      <c r="P3" s="5">
        <f>COUNTIFS(Data!$H:$H,$A3,Data!$C:$C,P$1)</f>
        <v>0</v>
      </c>
      <c r="Q3" s="5">
        <f>COUNTIFS(Data!$H:$H,$A3,Data!$C:$C,Q$1)</f>
        <v>0</v>
      </c>
      <c r="R3" s="5">
        <f>COUNTIFS(Data!$H:$H,$A3,Data!$C:$C,R$1)</f>
        <v>0</v>
      </c>
      <c r="S3" s="5">
        <f>COUNTIFS(Data!$H:$H,$A3,Data!$C:$C,S$1)</f>
        <v>0</v>
      </c>
      <c r="T3" s="5">
        <f>COUNTIFS(Data!$H:$H,$A3,Data!$C:$C,T$1)</f>
        <v>0</v>
      </c>
      <c r="U3" s="5">
        <f>COUNTIFS(Data!$H:$H,$A3,Data!$C:$C,U$1)</f>
        <v>0</v>
      </c>
      <c r="V3" s="5">
        <f>COUNTIFS(Data!$H:$H,$A3,Data!$C:$C,V$1)</f>
        <v>0</v>
      </c>
      <c r="W3" s="5">
        <f>COUNTIFS(Data!$H:$H,$A3,Data!$C:$C,W$1)</f>
        <v>0</v>
      </c>
      <c r="X3" s="5">
        <f>COUNTIFS(Data!$H:$H,$A3,Data!$C:$C,X$1)</f>
        <v>0</v>
      </c>
      <c r="Y3" s="5">
        <f>COUNTIFS(Data!$H:$H,$A3,Data!$C:$C,Y$1)</f>
        <v>0</v>
      </c>
      <c r="Z3" s="5">
        <f>COUNTIFS(Data!$H:$H,$A3,Data!$C:$C,Z$1)</f>
        <v>0</v>
      </c>
      <c r="AA3" s="5">
        <f>COUNTIFS(Data!$H:$H,$A3,Data!$C:$C,AA$1)</f>
        <v>0</v>
      </c>
      <c r="AB3" s="5">
        <f>COUNTIFS(Data!$H:$H,$A3,Data!$C:$C,AB$1)</f>
        <v>0</v>
      </c>
      <c r="AC3" s="5">
        <f>COUNTIFS(Data!$H:$H,$A3,Data!$C:$C,AC$1)</f>
        <v>0</v>
      </c>
      <c r="AD3" s="5">
        <f>COUNTIFS(Data!$H:$H,$A3,Data!$C:$C,AD$1)</f>
        <v>0</v>
      </c>
      <c r="AE3" s="5">
        <f>COUNTIFS(Data!$H:$H,$A3,Data!$C:$C,AE$1)</f>
        <v>0</v>
      </c>
      <c r="AF3" s="5">
        <f>COUNTIFS(Data!$H:$H,$A3,Data!$C:$C,AF$1)</f>
        <v>0</v>
      </c>
      <c r="AG3" s="5">
        <f>COUNTIFS(Data!$H:$H,$A3,Data!$C:$C,AG$1)</f>
        <v>0</v>
      </c>
      <c r="AH3" s="5">
        <f>COUNTIFS(Data!$H:$H,$A3,Data!$C:$C,AH$1)</f>
        <v>0</v>
      </c>
      <c r="AI3" s="5">
        <f>COUNTIFS(Data!$H:$H,$A3,Data!$C:$C,AI$1)</f>
        <v>0</v>
      </c>
      <c r="AJ3" s="5">
        <f>COUNTIFS(Data!$H:$H,$A3,Data!$C:$C,AJ$1)</f>
        <v>0</v>
      </c>
      <c r="AK3" s="5">
        <f>COUNTIFS(Data!$H:$H,$A3,Data!$C:$C,AK$1)</f>
        <v>0</v>
      </c>
      <c r="AL3" s="5">
        <f>COUNTIFS(Data!$H:$H,$A3,Data!$C:$C,AL$1)</f>
        <v>0</v>
      </c>
      <c r="AM3" s="5">
        <f>COUNTIFS(Data!$H:$H,$A3,Data!$C:$C,AM$1)</f>
        <v>0</v>
      </c>
      <c r="AN3" s="5">
        <f>COUNTIFS(Data!$H:$H,$A3,Data!$C:$C,AN$1)</f>
        <v>0</v>
      </c>
      <c r="AO3" s="5">
        <f>COUNTIFS(Data!$H:$H,$A3,Data!$C:$C,AO$1)</f>
        <v>0</v>
      </c>
      <c r="AP3" s="5">
        <f>COUNTIFS(Data!$H:$H,$A3,Data!$C:$C,AP$1)</f>
        <v>0</v>
      </c>
      <c r="AQ3" s="5">
        <f>COUNTIFS(Data!$H:$H,$A3,Data!$C:$C,AQ$1)</f>
        <v>0</v>
      </c>
      <c r="AR3" s="5">
        <f>COUNTIFS(Data!$H:$H,$A3,Data!$C:$C,AR$1)</f>
        <v>0</v>
      </c>
      <c r="AS3" s="5">
        <f>COUNTIFS(Data!$H:$H,$A3,Data!$C:$C,AS$1)</f>
        <v>0</v>
      </c>
      <c r="AT3" s="5">
        <f>COUNTIFS(Data!$H:$H,$A3,Data!$C:$C,AT$1)</f>
        <v>1</v>
      </c>
      <c r="AU3" s="5">
        <f>COUNTIFS(Data!$H:$H,$A3,Data!$C:$C,AU$1)</f>
        <v>1</v>
      </c>
      <c r="AV3" s="5">
        <f t="shared" si="1"/>
        <v>2</v>
      </c>
    </row>
    <row r="4">
      <c r="A4" s="5" t="str">
        <f>Countries!A3</f>
        <v>AUS</v>
      </c>
      <c r="B4" s="5">
        <f>COUNTIFS(Data!$H:$H,$A4,Data!$C:$C,B$1)</f>
        <v>0</v>
      </c>
      <c r="C4" s="5">
        <f>COUNTIFS(Data!$H:$H,$A4,Data!$C:$C,C$1)</f>
        <v>0</v>
      </c>
      <c r="D4" s="5">
        <f>COUNTIFS(Data!$H:$H,$A4,Data!$C:$C,D$1)</f>
        <v>0</v>
      </c>
      <c r="E4" s="5">
        <f>COUNTIFS(Data!$H:$H,$A4,Data!$C:$C,E$1)</f>
        <v>0</v>
      </c>
      <c r="F4" s="5">
        <f>COUNTIFS(Data!$H:$H,$A4,Data!$C:$C,F$1)</f>
        <v>1</v>
      </c>
      <c r="G4" s="5">
        <f>COUNTIFS(Data!$H:$H,$A4,Data!$C:$C,G$1)</f>
        <v>0</v>
      </c>
      <c r="H4" s="5">
        <f>COUNTIFS(Data!$H:$H,$A4,Data!$C:$C,H$1)</f>
        <v>0</v>
      </c>
      <c r="I4" s="5">
        <f>COUNTIFS(Data!$H:$H,$A4,Data!$C:$C,I$1)</f>
        <v>0</v>
      </c>
      <c r="J4" s="5">
        <f>COUNTIFS(Data!$H:$H,$A4,Data!$C:$C,J$1)</f>
        <v>1</v>
      </c>
      <c r="K4" s="5">
        <f>COUNTIFS(Data!$H:$H,$A4,Data!$C:$C,K$1)</f>
        <v>0</v>
      </c>
      <c r="L4" s="5">
        <f>COUNTIFS(Data!$H:$H,$A4,Data!$C:$C,L$1)</f>
        <v>0</v>
      </c>
      <c r="M4" s="5">
        <f>COUNTIFS(Data!$H:$H,$A4,Data!$C:$C,M$1)</f>
        <v>0</v>
      </c>
      <c r="N4" s="5">
        <f>COUNTIFS(Data!$H:$H,$A4,Data!$C:$C,N$1)</f>
        <v>0</v>
      </c>
      <c r="O4" s="5">
        <f>COUNTIFS(Data!$H:$H,$A4,Data!$C:$C,O$1)</f>
        <v>0</v>
      </c>
      <c r="P4" s="5">
        <f>COUNTIFS(Data!$H:$H,$A4,Data!$C:$C,P$1)</f>
        <v>0</v>
      </c>
      <c r="Q4" s="5">
        <f>COUNTIFS(Data!$H:$H,$A4,Data!$C:$C,Q$1)</f>
        <v>0</v>
      </c>
      <c r="R4" s="5">
        <f>COUNTIFS(Data!$H:$H,$A4,Data!$C:$C,R$1)</f>
        <v>0</v>
      </c>
      <c r="S4" s="5">
        <f>COUNTIFS(Data!$H:$H,$A4,Data!$C:$C,S$1)</f>
        <v>0</v>
      </c>
      <c r="T4" s="5">
        <f>COUNTIFS(Data!$H:$H,$A4,Data!$C:$C,T$1)</f>
        <v>1</v>
      </c>
      <c r="U4" s="5">
        <f>COUNTIFS(Data!$H:$H,$A4,Data!$C:$C,U$1)</f>
        <v>0</v>
      </c>
      <c r="V4" s="5">
        <f>COUNTIFS(Data!$H:$H,$A4,Data!$C:$C,V$1)</f>
        <v>0</v>
      </c>
      <c r="W4" s="5">
        <f>COUNTIFS(Data!$H:$H,$A4,Data!$C:$C,W$1)</f>
        <v>0</v>
      </c>
      <c r="X4" s="5">
        <f>COUNTIFS(Data!$H:$H,$A4,Data!$C:$C,X$1)</f>
        <v>0</v>
      </c>
      <c r="Y4" s="5">
        <f>COUNTIFS(Data!$H:$H,$A4,Data!$C:$C,Y$1)</f>
        <v>1</v>
      </c>
      <c r="Z4" s="5">
        <f>COUNTIFS(Data!$H:$H,$A4,Data!$C:$C,Z$1)</f>
        <v>0</v>
      </c>
      <c r="AA4" s="5">
        <f>COUNTIFS(Data!$H:$H,$A4,Data!$C:$C,AA$1)</f>
        <v>0</v>
      </c>
      <c r="AB4" s="5">
        <f>COUNTIFS(Data!$H:$H,$A4,Data!$C:$C,AB$1)</f>
        <v>0</v>
      </c>
      <c r="AC4" s="5">
        <f>COUNTIFS(Data!$H:$H,$A4,Data!$C:$C,AC$1)</f>
        <v>0</v>
      </c>
      <c r="AD4" s="5">
        <f>COUNTIFS(Data!$H:$H,$A4,Data!$C:$C,AD$1)</f>
        <v>0</v>
      </c>
      <c r="AE4" s="5">
        <f>COUNTIFS(Data!$H:$H,$A4,Data!$C:$C,AE$1)</f>
        <v>0</v>
      </c>
      <c r="AF4" s="5">
        <f>COUNTIFS(Data!$H:$H,$A4,Data!$C:$C,AF$1)</f>
        <v>0</v>
      </c>
      <c r="AG4" s="5">
        <f>COUNTIFS(Data!$H:$H,$A4,Data!$C:$C,AG$1)</f>
        <v>0</v>
      </c>
      <c r="AH4" s="5">
        <f>COUNTIFS(Data!$H:$H,$A4,Data!$C:$C,AH$1)</f>
        <v>0</v>
      </c>
      <c r="AI4" s="5">
        <f>COUNTIFS(Data!$H:$H,$A4,Data!$C:$C,AI$1)</f>
        <v>0</v>
      </c>
      <c r="AJ4" s="5">
        <f>COUNTIFS(Data!$H:$H,$A4,Data!$C:$C,AJ$1)</f>
        <v>0</v>
      </c>
      <c r="AK4" s="5">
        <f>COUNTIFS(Data!$H:$H,$A4,Data!$C:$C,AK$1)</f>
        <v>0</v>
      </c>
      <c r="AL4" s="5">
        <f>COUNTIFS(Data!$H:$H,$A4,Data!$C:$C,AL$1)</f>
        <v>3</v>
      </c>
      <c r="AM4" s="5">
        <f>COUNTIFS(Data!$H:$H,$A4,Data!$C:$C,AM$1)</f>
        <v>0</v>
      </c>
      <c r="AN4" s="5">
        <f>COUNTIFS(Data!$H:$H,$A4,Data!$C:$C,AN$1)</f>
        <v>0</v>
      </c>
      <c r="AO4" s="5">
        <f>COUNTIFS(Data!$H:$H,$A4,Data!$C:$C,AO$1)</f>
        <v>0</v>
      </c>
      <c r="AP4" s="5">
        <f>COUNTIFS(Data!$H:$H,$A4,Data!$C:$C,AP$1)</f>
        <v>0</v>
      </c>
      <c r="AQ4" s="5">
        <f>COUNTIFS(Data!$H:$H,$A4,Data!$C:$C,AQ$1)</f>
        <v>0</v>
      </c>
      <c r="AR4" s="5">
        <f>COUNTIFS(Data!$H:$H,$A4,Data!$C:$C,AR$1)</f>
        <v>0</v>
      </c>
      <c r="AS4" s="5">
        <f>COUNTIFS(Data!$H:$H,$A4,Data!$C:$C,AS$1)</f>
        <v>0</v>
      </c>
      <c r="AT4" s="5">
        <f>COUNTIFS(Data!$H:$H,$A4,Data!$C:$C,AT$1)</f>
        <v>0</v>
      </c>
      <c r="AU4" s="5">
        <f>COUNTIFS(Data!$H:$H,$A4,Data!$C:$C,AU$1)</f>
        <v>0</v>
      </c>
      <c r="AV4" s="5">
        <f t="shared" si="1"/>
        <v>7</v>
      </c>
    </row>
    <row r="5">
      <c r="A5" s="5" t="str">
        <f>Countries!A4</f>
        <v>AUT</v>
      </c>
      <c r="B5" s="5">
        <f>COUNTIFS(Data!$H:$H,$A5,Data!$C:$C,B$1)</f>
        <v>0</v>
      </c>
      <c r="C5" s="5">
        <f>COUNTIFS(Data!$H:$H,$A5,Data!$C:$C,C$1)</f>
        <v>0</v>
      </c>
      <c r="D5" s="5">
        <f>COUNTIFS(Data!$H:$H,$A5,Data!$C:$C,D$1)</f>
        <v>0</v>
      </c>
      <c r="E5" s="5">
        <f>COUNTIFS(Data!$H:$H,$A5,Data!$C:$C,E$1)</f>
        <v>0</v>
      </c>
      <c r="F5" s="5">
        <f>COUNTIFS(Data!$H:$H,$A5,Data!$C:$C,F$1)</f>
        <v>0</v>
      </c>
      <c r="G5" s="5">
        <f>COUNTIFS(Data!$H:$H,$A5,Data!$C:$C,G$1)</f>
        <v>0</v>
      </c>
      <c r="H5" s="5">
        <f>COUNTIFS(Data!$H:$H,$A5,Data!$C:$C,H$1)</f>
        <v>0</v>
      </c>
      <c r="I5" s="5">
        <f>COUNTIFS(Data!$H:$H,$A5,Data!$C:$C,I$1)</f>
        <v>0</v>
      </c>
      <c r="J5" s="5">
        <f>COUNTIFS(Data!$H:$H,$A5,Data!$C:$C,J$1)</f>
        <v>0</v>
      </c>
      <c r="K5" s="5">
        <f>COUNTIFS(Data!$H:$H,$A5,Data!$C:$C,K$1)</f>
        <v>0</v>
      </c>
      <c r="L5" s="5">
        <f>COUNTIFS(Data!$H:$H,$A5,Data!$C:$C,L$1)</f>
        <v>0</v>
      </c>
      <c r="M5" s="5">
        <f>COUNTIFS(Data!$H:$H,$A5,Data!$C:$C,M$1)</f>
        <v>0</v>
      </c>
      <c r="N5" s="5">
        <f>COUNTIFS(Data!$H:$H,$A5,Data!$C:$C,N$1)</f>
        <v>0</v>
      </c>
      <c r="O5" s="5">
        <f>COUNTIFS(Data!$H:$H,$A5,Data!$C:$C,O$1)</f>
        <v>0</v>
      </c>
      <c r="P5" s="5">
        <f>COUNTIFS(Data!$H:$H,$A5,Data!$C:$C,P$1)</f>
        <v>0</v>
      </c>
      <c r="Q5" s="5">
        <f>COUNTIFS(Data!$H:$H,$A5,Data!$C:$C,Q$1)</f>
        <v>0</v>
      </c>
      <c r="R5" s="5">
        <f>COUNTIFS(Data!$H:$H,$A5,Data!$C:$C,R$1)</f>
        <v>0</v>
      </c>
      <c r="S5" s="5">
        <f>COUNTIFS(Data!$H:$H,$A5,Data!$C:$C,S$1)</f>
        <v>0</v>
      </c>
      <c r="T5" s="5">
        <f>COUNTIFS(Data!$H:$H,$A5,Data!$C:$C,T$1)</f>
        <v>0</v>
      </c>
      <c r="U5" s="5">
        <f>COUNTIFS(Data!$H:$H,$A5,Data!$C:$C,U$1)</f>
        <v>0</v>
      </c>
      <c r="V5" s="5">
        <f>COUNTIFS(Data!$H:$H,$A5,Data!$C:$C,V$1)</f>
        <v>0</v>
      </c>
      <c r="W5" s="5">
        <f>COUNTIFS(Data!$H:$H,$A5,Data!$C:$C,W$1)</f>
        <v>0</v>
      </c>
      <c r="X5" s="5">
        <f>COUNTIFS(Data!$H:$H,$A5,Data!$C:$C,X$1)</f>
        <v>0</v>
      </c>
      <c r="Y5" s="5">
        <f>COUNTIFS(Data!$H:$H,$A5,Data!$C:$C,Y$1)</f>
        <v>0</v>
      </c>
      <c r="Z5" s="5">
        <f>COUNTIFS(Data!$H:$H,$A5,Data!$C:$C,Z$1)</f>
        <v>1</v>
      </c>
      <c r="AA5" s="5">
        <f>COUNTIFS(Data!$H:$H,$A5,Data!$C:$C,AA$1)</f>
        <v>0</v>
      </c>
      <c r="AB5" s="5">
        <f>COUNTIFS(Data!$H:$H,$A5,Data!$C:$C,AB$1)</f>
        <v>0</v>
      </c>
      <c r="AC5" s="5">
        <f>COUNTIFS(Data!$H:$H,$A5,Data!$C:$C,AC$1)</f>
        <v>0</v>
      </c>
      <c r="AD5" s="5">
        <f>COUNTIFS(Data!$H:$H,$A5,Data!$C:$C,AD$1)</f>
        <v>0</v>
      </c>
      <c r="AE5" s="5">
        <f>COUNTIFS(Data!$H:$H,$A5,Data!$C:$C,AE$1)</f>
        <v>0</v>
      </c>
      <c r="AF5" s="5">
        <f>COUNTIFS(Data!$H:$H,$A5,Data!$C:$C,AF$1)</f>
        <v>0</v>
      </c>
      <c r="AG5" s="5">
        <f>COUNTIFS(Data!$H:$H,$A5,Data!$C:$C,AG$1)</f>
        <v>0</v>
      </c>
      <c r="AH5" s="5">
        <f>COUNTIFS(Data!$H:$H,$A5,Data!$C:$C,AH$1)</f>
        <v>0</v>
      </c>
      <c r="AI5" s="5">
        <f>COUNTIFS(Data!$H:$H,$A5,Data!$C:$C,AI$1)</f>
        <v>0</v>
      </c>
      <c r="AJ5" s="5">
        <f>COUNTIFS(Data!$H:$H,$A5,Data!$C:$C,AJ$1)</f>
        <v>0</v>
      </c>
      <c r="AK5" s="5">
        <f>COUNTIFS(Data!$H:$H,$A5,Data!$C:$C,AK$1)</f>
        <v>0</v>
      </c>
      <c r="AL5" s="5">
        <f>COUNTIFS(Data!$H:$H,$A5,Data!$C:$C,AL$1)</f>
        <v>0</v>
      </c>
      <c r="AM5" s="5">
        <f>COUNTIFS(Data!$H:$H,$A5,Data!$C:$C,AM$1)</f>
        <v>0</v>
      </c>
      <c r="AN5" s="5">
        <f>COUNTIFS(Data!$H:$H,$A5,Data!$C:$C,AN$1)</f>
        <v>0</v>
      </c>
      <c r="AO5" s="5">
        <f>COUNTIFS(Data!$H:$H,$A5,Data!$C:$C,AO$1)</f>
        <v>0</v>
      </c>
      <c r="AP5" s="5">
        <f>COUNTIFS(Data!$H:$H,$A5,Data!$C:$C,AP$1)</f>
        <v>0</v>
      </c>
      <c r="AQ5" s="5">
        <f>COUNTIFS(Data!$H:$H,$A5,Data!$C:$C,AQ$1)</f>
        <v>0</v>
      </c>
      <c r="AR5" s="5">
        <f>COUNTIFS(Data!$H:$H,$A5,Data!$C:$C,AR$1)</f>
        <v>0</v>
      </c>
      <c r="AS5" s="5">
        <f>COUNTIFS(Data!$H:$H,$A5,Data!$C:$C,AS$1)</f>
        <v>0</v>
      </c>
      <c r="AT5" s="5">
        <f>COUNTIFS(Data!$H:$H,$A5,Data!$C:$C,AT$1)</f>
        <v>0</v>
      </c>
      <c r="AU5" s="5">
        <f>COUNTIFS(Data!$H:$H,$A5,Data!$C:$C,AU$1)</f>
        <v>0</v>
      </c>
      <c r="AV5" s="5">
        <f t="shared" si="1"/>
        <v>1</v>
      </c>
    </row>
    <row r="6">
      <c r="A6" s="5" t="str">
        <f>Countries!A5</f>
        <v>AZE</v>
      </c>
      <c r="B6" s="5">
        <f>COUNTIFS(Data!$H:$H,$A6,Data!$C:$C,B$1)</f>
        <v>0</v>
      </c>
      <c r="C6" s="5">
        <f>COUNTIFS(Data!$H:$H,$A6,Data!$C:$C,C$1)</f>
        <v>0</v>
      </c>
      <c r="D6" s="5">
        <f>COUNTIFS(Data!$H:$H,$A6,Data!$C:$C,D$1)</f>
        <v>0</v>
      </c>
      <c r="E6" s="5">
        <f>COUNTIFS(Data!$H:$H,$A6,Data!$C:$C,E$1)</f>
        <v>0</v>
      </c>
      <c r="F6" s="5">
        <f>COUNTIFS(Data!$H:$H,$A6,Data!$C:$C,F$1)</f>
        <v>0</v>
      </c>
      <c r="G6" s="5">
        <f>COUNTIFS(Data!$H:$H,$A6,Data!$C:$C,G$1)</f>
        <v>0</v>
      </c>
      <c r="H6" s="5">
        <f>COUNTIFS(Data!$H:$H,$A6,Data!$C:$C,H$1)</f>
        <v>0</v>
      </c>
      <c r="I6" s="5">
        <f>COUNTIFS(Data!$H:$H,$A6,Data!$C:$C,I$1)</f>
        <v>0</v>
      </c>
      <c r="J6" s="5">
        <f>COUNTIFS(Data!$H:$H,$A6,Data!$C:$C,J$1)</f>
        <v>0</v>
      </c>
      <c r="K6" s="5">
        <f>COUNTIFS(Data!$H:$H,$A6,Data!$C:$C,K$1)</f>
        <v>0</v>
      </c>
      <c r="L6" s="5">
        <f>COUNTIFS(Data!$H:$H,$A6,Data!$C:$C,L$1)</f>
        <v>0</v>
      </c>
      <c r="M6" s="5">
        <f>COUNTIFS(Data!$H:$H,$A6,Data!$C:$C,M$1)</f>
        <v>0</v>
      </c>
      <c r="N6" s="5">
        <f>COUNTIFS(Data!$H:$H,$A6,Data!$C:$C,N$1)</f>
        <v>0</v>
      </c>
      <c r="O6" s="5">
        <f>COUNTIFS(Data!$H:$H,$A6,Data!$C:$C,O$1)</f>
        <v>0</v>
      </c>
      <c r="P6" s="5">
        <f>COUNTIFS(Data!$H:$H,$A6,Data!$C:$C,P$1)</f>
        <v>0</v>
      </c>
      <c r="Q6" s="5">
        <f>COUNTIFS(Data!$H:$H,$A6,Data!$C:$C,Q$1)</f>
        <v>0</v>
      </c>
      <c r="R6" s="5">
        <f>COUNTIFS(Data!$H:$H,$A6,Data!$C:$C,R$1)</f>
        <v>0</v>
      </c>
      <c r="S6" s="5">
        <f>COUNTIFS(Data!$H:$H,$A6,Data!$C:$C,S$1)</f>
        <v>0</v>
      </c>
      <c r="T6" s="5">
        <f>COUNTIFS(Data!$H:$H,$A6,Data!$C:$C,T$1)</f>
        <v>0</v>
      </c>
      <c r="U6" s="5">
        <f>COUNTIFS(Data!$H:$H,$A6,Data!$C:$C,U$1)</f>
        <v>0</v>
      </c>
      <c r="V6" s="5">
        <f>COUNTIFS(Data!$H:$H,$A6,Data!$C:$C,V$1)</f>
        <v>0</v>
      </c>
      <c r="W6" s="5">
        <f>COUNTIFS(Data!$H:$H,$A6,Data!$C:$C,W$1)</f>
        <v>0</v>
      </c>
      <c r="X6" s="5">
        <f>COUNTIFS(Data!$H:$H,$A6,Data!$C:$C,X$1)</f>
        <v>0</v>
      </c>
      <c r="Y6" s="5">
        <f>COUNTIFS(Data!$H:$H,$A6,Data!$C:$C,Y$1)</f>
        <v>0</v>
      </c>
      <c r="Z6" s="5">
        <f>COUNTIFS(Data!$H:$H,$A6,Data!$C:$C,Z$1)</f>
        <v>0</v>
      </c>
      <c r="AA6" s="5">
        <f>COUNTIFS(Data!$H:$H,$A6,Data!$C:$C,AA$1)</f>
        <v>2</v>
      </c>
      <c r="AB6" s="5">
        <f>COUNTIFS(Data!$H:$H,$A6,Data!$C:$C,AB$1)</f>
        <v>0</v>
      </c>
      <c r="AC6" s="5">
        <f>COUNTIFS(Data!$H:$H,$A6,Data!$C:$C,AC$1)</f>
        <v>0</v>
      </c>
      <c r="AD6" s="5">
        <f>COUNTIFS(Data!$H:$H,$A6,Data!$C:$C,AD$1)</f>
        <v>0</v>
      </c>
      <c r="AE6" s="5">
        <f>COUNTIFS(Data!$H:$H,$A6,Data!$C:$C,AE$1)</f>
        <v>0</v>
      </c>
      <c r="AF6" s="5">
        <f>COUNTIFS(Data!$H:$H,$A6,Data!$C:$C,AF$1)</f>
        <v>0</v>
      </c>
      <c r="AG6" s="5">
        <f>COUNTIFS(Data!$H:$H,$A6,Data!$C:$C,AG$1)</f>
        <v>0</v>
      </c>
      <c r="AH6" s="5">
        <f>COUNTIFS(Data!$H:$H,$A6,Data!$C:$C,AH$1)</f>
        <v>0</v>
      </c>
      <c r="AI6" s="5">
        <f>COUNTIFS(Data!$H:$H,$A6,Data!$C:$C,AI$1)</f>
        <v>0</v>
      </c>
      <c r="AJ6" s="5">
        <f>COUNTIFS(Data!$H:$H,$A6,Data!$C:$C,AJ$1)</f>
        <v>0</v>
      </c>
      <c r="AK6" s="5">
        <f>COUNTIFS(Data!$H:$H,$A6,Data!$C:$C,AK$1)</f>
        <v>0</v>
      </c>
      <c r="AL6" s="5">
        <f>COUNTIFS(Data!$H:$H,$A6,Data!$C:$C,AL$1)</f>
        <v>0</v>
      </c>
      <c r="AM6" s="5">
        <f>COUNTIFS(Data!$H:$H,$A6,Data!$C:$C,AM$1)</f>
        <v>0</v>
      </c>
      <c r="AN6" s="5">
        <f>COUNTIFS(Data!$H:$H,$A6,Data!$C:$C,AN$1)</f>
        <v>0</v>
      </c>
      <c r="AO6" s="5">
        <f>COUNTIFS(Data!$H:$H,$A6,Data!$C:$C,AO$1)</f>
        <v>0</v>
      </c>
      <c r="AP6" s="5">
        <f>COUNTIFS(Data!$H:$H,$A6,Data!$C:$C,AP$1)</f>
        <v>0</v>
      </c>
      <c r="AQ6" s="5">
        <f>COUNTIFS(Data!$H:$H,$A6,Data!$C:$C,AQ$1)</f>
        <v>0</v>
      </c>
      <c r="AR6" s="5">
        <f>COUNTIFS(Data!$H:$H,$A6,Data!$C:$C,AR$1)</f>
        <v>0</v>
      </c>
      <c r="AS6" s="5">
        <f>COUNTIFS(Data!$H:$H,$A6,Data!$C:$C,AS$1)</f>
        <v>0</v>
      </c>
      <c r="AT6" s="5">
        <f>COUNTIFS(Data!$H:$H,$A6,Data!$C:$C,AT$1)</f>
        <v>0</v>
      </c>
      <c r="AU6" s="5">
        <f>COUNTIFS(Data!$H:$H,$A6,Data!$C:$C,AU$1)</f>
        <v>1</v>
      </c>
      <c r="AV6" s="5">
        <f t="shared" si="1"/>
        <v>3</v>
      </c>
    </row>
    <row r="7">
      <c r="A7" s="5" t="str">
        <f>Countries!A6</f>
        <v>BAH</v>
      </c>
      <c r="B7" s="5">
        <f>COUNTIFS(Data!$H:$H,$A7,Data!$C:$C,B$1)</f>
        <v>0</v>
      </c>
      <c r="C7" s="5">
        <f>COUNTIFS(Data!$H:$H,$A7,Data!$C:$C,C$1)</f>
        <v>0</v>
      </c>
      <c r="D7" s="5">
        <f>COUNTIFS(Data!$H:$H,$A7,Data!$C:$C,D$1)</f>
        <v>0</v>
      </c>
      <c r="E7" s="5">
        <f>COUNTIFS(Data!$H:$H,$A7,Data!$C:$C,E$1)</f>
        <v>0</v>
      </c>
      <c r="F7" s="5">
        <f>COUNTIFS(Data!$H:$H,$A7,Data!$C:$C,F$1)</f>
        <v>0</v>
      </c>
      <c r="G7" s="5">
        <f>COUNTIFS(Data!$H:$H,$A7,Data!$C:$C,G$1)</f>
        <v>0</v>
      </c>
      <c r="H7" s="5">
        <f>COUNTIFS(Data!$H:$H,$A7,Data!$C:$C,H$1)</f>
        <v>0</v>
      </c>
      <c r="I7" s="5">
        <f>COUNTIFS(Data!$H:$H,$A7,Data!$C:$C,I$1)</f>
        <v>0</v>
      </c>
      <c r="J7" s="5">
        <f>COUNTIFS(Data!$H:$H,$A7,Data!$C:$C,J$1)</f>
        <v>0</v>
      </c>
      <c r="K7" s="5">
        <f>COUNTIFS(Data!$H:$H,$A7,Data!$C:$C,K$1)</f>
        <v>0</v>
      </c>
      <c r="L7" s="5">
        <f>COUNTIFS(Data!$H:$H,$A7,Data!$C:$C,L$1)</f>
        <v>0</v>
      </c>
      <c r="M7" s="5">
        <f>COUNTIFS(Data!$H:$H,$A7,Data!$C:$C,M$1)</f>
        <v>0</v>
      </c>
      <c r="N7" s="5">
        <f>COUNTIFS(Data!$H:$H,$A7,Data!$C:$C,N$1)</f>
        <v>0</v>
      </c>
      <c r="O7" s="5">
        <f>COUNTIFS(Data!$H:$H,$A7,Data!$C:$C,O$1)</f>
        <v>0</v>
      </c>
      <c r="P7" s="5">
        <f>COUNTIFS(Data!$H:$H,$A7,Data!$C:$C,P$1)</f>
        <v>0</v>
      </c>
      <c r="Q7" s="5">
        <f>COUNTIFS(Data!$H:$H,$A7,Data!$C:$C,Q$1)</f>
        <v>0</v>
      </c>
      <c r="R7" s="5">
        <f>COUNTIFS(Data!$H:$H,$A7,Data!$C:$C,R$1)</f>
        <v>0</v>
      </c>
      <c r="S7" s="5">
        <f>COUNTIFS(Data!$H:$H,$A7,Data!$C:$C,S$1)</f>
        <v>0</v>
      </c>
      <c r="T7" s="5">
        <f>COUNTIFS(Data!$H:$H,$A7,Data!$C:$C,T$1)</f>
        <v>0</v>
      </c>
      <c r="U7" s="5">
        <f>COUNTIFS(Data!$H:$H,$A7,Data!$C:$C,U$1)</f>
        <v>0</v>
      </c>
      <c r="V7" s="5">
        <f>COUNTIFS(Data!$H:$H,$A7,Data!$C:$C,V$1)</f>
        <v>0</v>
      </c>
      <c r="W7" s="5">
        <f>COUNTIFS(Data!$H:$H,$A7,Data!$C:$C,W$1)</f>
        <v>0</v>
      </c>
      <c r="X7" s="5">
        <f>COUNTIFS(Data!$H:$H,$A7,Data!$C:$C,X$1)</f>
        <v>0</v>
      </c>
      <c r="Y7" s="5">
        <f>COUNTIFS(Data!$H:$H,$A7,Data!$C:$C,Y$1)</f>
        <v>0</v>
      </c>
      <c r="Z7" s="5">
        <f>COUNTIFS(Data!$H:$H,$A7,Data!$C:$C,Z$1)</f>
        <v>0</v>
      </c>
      <c r="AA7" s="5">
        <f>COUNTIFS(Data!$H:$H,$A7,Data!$C:$C,AA$1)</f>
        <v>0</v>
      </c>
      <c r="AB7" s="5">
        <f>COUNTIFS(Data!$H:$H,$A7,Data!$C:$C,AB$1)</f>
        <v>0</v>
      </c>
      <c r="AC7" s="5">
        <f>COUNTIFS(Data!$H:$H,$A7,Data!$C:$C,AC$1)</f>
        <v>0</v>
      </c>
      <c r="AD7" s="5">
        <f>COUNTIFS(Data!$H:$H,$A7,Data!$C:$C,AD$1)</f>
        <v>0</v>
      </c>
      <c r="AE7" s="5">
        <f>COUNTIFS(Data!$H:$H,$A7,Data!$C:$C,AE$1)</f>
        <v>0</v>
      </c>
      <c r="AF7" s="5">
        <f>COUNTIFS(Data!$H:$H,$A7,Data!$C:$C,AF$1)</f>
        <v>0</v>
      </c>
      <c r="AG7" s="5">
        <f>COUNTIFS(Data!$H:$H,$A7,Data!$C:$C,AG$1)</f>
        <v>0</v>
      </c>
      <c r="AH7" s="5">
        <f>COUNTIFS(Data!$H:$H,$A7,Data!$C:$C,AH$1)</f>
        <v>0</v>
      </c>
      <c r="AI7" s="5">
        <f>COUNTIFS(Data!$H:$H,$A7,Data!$C:$C,AI$1)</f>
        <v>0</v>
      </c>
      <c r="AJ7" s="5">
        <f>COUNTIFS(Data!$H:$H,$A7,Data!$C:$C,AJ$1)</f>
        <v>0</v>
      </c>
      <c r="AK7" s="5">
        <f>COUNTIFS(Data!$H:$H,$A7,Data!$C:$C,AK$1)</f>
        <v>0</v>
      </c>
      <c r="AL7" s="5">
        <f>COUNTIFS(Data!$H:$H,$A7,Data!$C:$C,AL$1)</f>
        <v>0</v>
      </c>
      <c r="AM7" s="5">
        <f>COUNTIFS(Data!$H:$H,$A7,Data!$C:$C,AM$1)</f>
        <v>0</v>
      </c>
      <c r="AN7" s="5">
        <f>COUNTIFS(Data!$H:$H,$A7,Data!$C:$C,AN$1)</f>
        <v>0</v>
      </c>
      <c r="AO7" s="5">
        <f>COUNTIFS(Data!$H:$H,$A7,Data!$C:$C,AO$1)</f>
        <v>0</v>
      </c>
      <c r="AP7" s="5">
        <f>COUNTIFS(Data!$H:$H,$A7,Data!$C:$C,AP$1)</f>
        <v>0</v>
      </c>
      <c r="AQ7" s="5">
        <f>COUNTIFS(Data!$H:$H,$A7,Data!$C:$C,AQ$1)</f>
        <v>0</v>
      </c>
      <c r="AR7" s="5">
        <f>COUNTIFS(Data!$H:$H,$A7,Data!$C:$C,AR$1)</f>
        <v>0</v>
      </c>
      <c r="AS7" s="5">
        <f>COUNTIFS(Data!$H:$H,$A7,Data!$C:$C,AS$1)</f>
        <v>0</v>
      </c>
      <c r="AT7" s="5">
        <f>COUNTIFS(Data!$H:$H,$A7,Data!$C:$C,AT$1)</f>
        <v>0</v>
      </c>
      <c r="AU7" s="5">
        <f>COUNTIFS(Data!$H:$H,$A7,Data!$C:$C,AU$1)</f>
        <v>0</v>
      </c>
      <c r="AV7" s="5">
        <f t="shared" si="1"/>
        <v>0</v>
      </c>
    </row>
    <row r="8">
      <c r="A8" s="5" t="str">
        <f>Countries!A7</f>
        <v>BEL</v>
      </c>
      <c r="B8" s="5">
        <f>COUNTIFS(Data!$H:$H,$A8,Data!$C:$C,B$1)</f>
        <v>0</v>
      </c>
      <c r="C8" s="5">
        <f>COUNTIFS(Data!$H:$H,$A8,Data!$C:$C,C$1)</f>
        <v>0</v>
      </c>
      <c r="D8" s="5">
        <f>COUNTIFS(Data!$H:$H,$A8,Data!$C:$C,D$1)</f>
        <v>0</v>
      </c>
      <c r="E8" s="5">
        <f>COUNTIFS(Data!$H:$H,$A8,Data!$C:$C,E$1)</f>
        <v>0</v>
      </c>
      <c r="F8" s="5">
        <f>COUNTIFS(Data!$H:$H,$A8,Data!$C:$C,F$1)</f>
        <v>0</v>
      </c>
      <c r="G8" s="5">
        <f>COUNTIFS(Data!$H:$H,$A8,Data!$C:$C,G$1)</f>
        <v>0</v>
      </c>
      <c r="H8" s="5">
        <f>COUNTIFS(Data!$H:$H,$A8,Data!$C:$C,H$1)</f>
        <v>0</v>
      </c>
      <c r="I8" s="5">
        <f>COUNTIFS(Data!$H:$H,$A8,Data!$C:$C,I$1)</f>
        <v>0</v>
      </c>
      <c r="J8" s="5">
        <f>COUNTIFS(Data!$H:$H,$A8,Data!$C:$C,J$1)</f>
        <v>0</v>
      </c>
      <c r="K8" s="5">
        <f>COUNTIFS(Data!$H:$H,$A8,Data!$C:$C,K$1)</f>
        <v>0</v>
      </c>
      <c r="L8" s="5">
        <f>COUNTIFS(Data!$H:$H,$A8,Data!$C:$C,L$1)</f>
        <v>0</v>
      </c>
      <c r="M8" s="5">
        <f>COUNTIFS(Data!$H:$H,$A8,Data!$C:$C,M$1)</f>
        <v>0</v>
      </c>
      <c r="N8" s="5">
        <f>COUNTIFS(Data!$H:$H,$A8,Data!$C:$C,N$1)</f>
        <v>0</v>
      </c>
      <c r="O8" s="5">
        <f>COUNTIFS(Data!$H:$H,$A8,Data!$C:$C,O$1)</f>
        <v>0</v>
      </c>
      <c r="P8" s="5">
        <f>COUNTIFS(Data!$H:$H,$A8,Data!$C:$C,P$1)</f>
        <v>0</v>
      </c>
      <c r="Q8" s="5">
        <f>COUNTIFS(Data!$H:$H,$A8,Data!$C:$C,Q$1)</f>
        <v>1</v>
      </c>
      <c r="R8" s="5">
        <f>COUNTIFS(Data!$H:$H,$A8,Data!$C:$C,R$1)</f>
        <v>0</v>
      </c>
      <c r="S8" s="5">
        <f>COUNTIFS(Data!$H:$H,$A8,Data!$C:$C,S$1)</f>
        <v>0</v>
      </c>
      <c r="T8" s="5">
        <f>COUNTIFS(Data!$H:$H,$A8,Data!$C:$C,T$1)</f>
        <v>0</v>
      </c>
      <c r="U8" s="5">
        <f>COUNTIFS(Data!$H:$H,$A8,Data!$C:$C,U$1)</f>
        <v>0</v>
      </c>
      <c r="V8" s="5">
        <f>COUNTIFS(Data!$H:$H,$A8,Data!$C:$C,V$1)</f>
        <v>0</v>
      </c>
      <c r="W8" s="5">
        <f>COUNTIFS(Data!$H:$H,$A8,Data!$C:$C,W$1)</f>
        <v>0</v>
      </c>
      <c r="X8" s="5">
        <f>COUNTIFS(Data!$H:$H,$A8,Data!$C:$C,X$1)</f>
        <v>0</v>
      </c>
      <c r="Y8" s="5">
        <f>COUNTIFS(Data!$H:$H,$A8,Data!$C:$C,Y$1)</f>
        <v>0</v>
      </c>
      <c r="Z8" s="5">
        <f>COUNTIFS(Data!$H:$H,$A8,Data!$C:$C,Z$1)</f>
        <v>0</v>
      </c>
      <c r="AA8" s="5">
        <f>COUNTIFS(Data!$H:$H,$A8,Data!$C:$C,AA$1)</f>
        <v>0</v>
      </c>
      <c r="AB8" s="5">
        <f>COUNTIFS(Data!$H:$H,$A8,Data!$C:$C,AB$1)</f>
        <v>0</v>
      </c>
      <c r="AC8" s="5">
        <f>COUNTIFS(Data!$H:$H,$A8,Data!$C:$C,AC$1)</f>
        <v>0</v>
      </c>
      <c r="AD8" s="5">
        <f>COUNTIFS(Data!$H:$H,$A8,Data!$C:$C,AD$1)</f>
        <v>0</v>
      </c>
      <c r="AE8" s="5">
        <f>COUNTIFS(Data!$H:$H,$A8,Data!$C:$C,AE$1)</f>
        <v>0</v>
      </c>
      <c r="AF8" s="5">
        <f>COUNTIFS(Data!$H:$H,$A8,Data!$C:$C,AF$1)</f>
        <v>0</v>
      </c>
      <c r="AG8" s="5">
        <f>COUNTIFS(Data!$H:$H,$A8,Data!$C:$C,AG$1)</f>
        <v>0</v>
      </c>
      <c r="AH8" s="5">
        <f>COUNTIFS(Data!$H:$H,$A8,Data!$C:$C,AH$1)</f>
        <v>0</v>
      </c>
      <c r="AI8" s="5">
        <f>COUNTIFS(Data!$H:$H,$A8,Data!$C:$C,AI$1)</f>
        <v>0</v>
      </c>
      <c r="AJ8" s="5">
        <f>COUNTIFS(Data!$H:$H,$A8,Data!$C:$C,AJ$1)</f>
        <v>0</v>
      </c>
      <c r="AK8" s="5">
        <f>COUNTIFS(Data!$H:$H,$A8,Data!$C:$C,AK$1)</f>
        <v>0</v>
      </c>
      <c r="AL8" s="5">
        <f>COUNTIFS(Data!$H:$H,$A8,Data!$C:$C,AL$1)</f>
        <v>0</v>
      </c>
      <c r="AM8" s="5">
        <f>COUNTIFS(Data!$H:$H,$A8,Data!$C:$C,AM$1)</f>
        <v>0</v>
      </c>
      <c r="AN8" s="5">
        <f>COUNTIFS(Data!$H:$H,$A8,Data!$C:$C,AN$1)</f>
        <v>0</v>
      </c>
      <c r="AO8" s="5">
        <f>COUNTIFS(Data!$H:$H,$A8,Data!$C:$C,AO$1)</f>
        <v>0</v>
      </c>
      <c r="AP8" s="5">
        <f>COUNTIFS(Data!$H:$H,$A8,Data!$C:$C,AP$1)</f>
        <v>0</v>
      </c>
      <c r="AQ8" s="5">
        <f>COUNTIFS(Data!$H:$H,$A8,Data!$C:$C,AQ$1)</f>
        <v>0</v>
      </c>
      <c r="AR8" s="5">
        <f>COUNTIFS(Data!$H:$H,$A8,Data!$C:$C,AR$1)</f>
        <v>0</v>
      </c>
      <c r="AS8" s="5">
        <f>COUNTIFS(Data!$H:$H,$A8,Data!$C:$C,AS$1)</f>
        <v>0</v>
      </c>
      <c r="AT8" s="5">
        <f>COUNTIFS(Data!$H:$H,$A8,Data!$C:$C,AT$1)</f>
        <v>0</v>
      </c>
      <c r="AU8" s="5">
        <f>COUNTIFS(Data!$H:$H,$A8,Data!$C:$C,AU$1)</f>
        <v>0</v>
      </c>
      <c r="AV8" s="5">
        <f t="shared" si="1"/>
        <v>1</v>
      </c>
    </row>
    <row r="9">
      <c r="A9" s="5" t="str">
        <f>Countries!A8</f>
        <v>BER</v>
      </c>
      <c r="B9" s="5">
        <f>COUNTIFS(Data!$H:$H,$A9,Data!$C:$C,B$1)</f>
        <v>0</v>
      </c>
      <c r="C9" s="5">
        <f>COUNTIFS(Data!$H:$H,$A9,Data!$C:$C,C$1)</f>
        <v>0</v>
      </c>
      <c r="D9" s="5">
        <f>COUNTIFS(Data!$H:$H,$A9,Data!$C:$C,D$1)</f>
        <v>0</v>
      </c>
      <c r="E9" s="5">
        <f>COUNTIFS(Data!$H:$H,$A9,Data!$C:$C,E$1)</f>
        <v>0</v>
      </c>
      <c r="F9" s="5">
        <f>COUNTIFS(Data!$H:$H,$A9,Data!$C:$C,F$1)</f>
        <v>0</v>
      </c>
      <c r="G9" s="5">
        <f>COUNTIFS(Data!$H:$H,$A9,Data!$C:$C,G$1)</f>
        <v>0</v>
      </c>
      <c r="H9" s="5">
        <f>COUNTIFS(Data!$H:$H,$A9,Data!$C:$C,H$1)</f>
        <v>0</v>
      </c>
      <c r="I9" s="5">
        <f>COUNTIFS(Data!$H:$H,$A9,Data!$C:$C,I$1)</f>
        <v>0</v>
      </c>
      <c r="J9" s="5">
        <f>COUNTIFS(Data!$H:$H,$A9,Data!$C:$C,J$1)</f>
        <v>0</v>
      </c>
      <c r="K9" s="5">
        <f>COUNTIFS(Data!$H:$H,$A9,Data!$C:$C,K$1)</f>
        <v>0</v>
      </c>
      <c r="L9" s="5">
        <f>COUNTIFS(Data!$H:$H,$A9,Data!$C:$C,L$1)</f>
        <v>0</v>
      </c>
      <c r="M9" s="5">
        <f>COUNTIFS(Data!$H:$H,$A9,Data!$C:$C,M$1)</f>
        <v>0</v>
      </c>
      <c r="N9" s="5">
        <f>COUNTIFS(Data!$H:$H,$A9,Data!$C:$C,N$1)</f>
        <v>0</v>
      </c>
      <c r="O9" s="5">
        <f>COUNTIFS(Data!$H:$H,$A9,Data!$C:$C,O$1)</f>
        <v>0</v>
      </c>
      <c r="P9" s="5">
        <f>COUNTIFS(Data!$H:$H,$A9,Data!$C:$C,P$1)</f>
        <v>0</v>
      </c>
      <c r="Q9" s="5">
        <f>COUNTIFS(Data!$H:$H,$A9,Data!$C:$C,Q$1)</f>
        <v>0</v>
      </c>
      <c r="R9" s="5">
        <f>COUNTIFS(Data!$H:$H,$A9,Data!$C:$C,R$1)</f>
        <v>0</v>
      </c>
      <c r="S9" s="5">
        <f>COUNTIFS(Data!$H:$H,$A9,Data!$C:$C,S$1)</f>
        <v>0</v>
      </c>
      <c r="T9" s="5">
        <f>COUNTIFS(Data!$H:$H,$A9,Data!$C:$C,T$1)</f>
        <v>0</v>
      </c>
      <c r="U9" s="5">
        <f>COUNTIFS(Data!$H:$H,$A9,Data!$C:$C,U$1)</f>
        <v>0</v>
      </c>
      <c r="V9" s="5">
        <f>COUNTIFS(Data!$H:$H,$A9,Data!$C:$C,V$1)</f>
        <v>0</v>
      </c>
      <c r="W9" s="5">
        <f>COUNTIFS(Data!$H:$H,$A9,Data!$C:$C,W$1)</f>
        <v>0</v>
      </c>
      <c r="X9" s="5">
        <f>COUNTIFS(Data!$H:$H,$A9,Data!$C:$C,X$1)</f>
        <v>0</v>
      </c>
      <c r="Y9" s="5">
        <f>COUNTIFS(Data!$H:$H,$A9,Data!$C:$C,Y$1)</f>
        <v>0</v>
      </c>
      <c r="Z9" s="5">
        <f>COUNTIFS(Data!$H:$H,$A9,Data!$C:$C,Z$1)</f>
        <v>0</v>
      </c>
      <c r="AA9" s="5">
        <f>COUNTIFS(Data!$H:$H,$A9,Data!$C:$C,AA$1)</f>
        <v>0</v>
      </c>
      <c r="AB9" s="5">
        <f>COUNTIFS(Data!$H:$H,$A9,Data!$C:$C,AB$1)</f>
        <v>0</v>
      </c>
      <c r="AC9" s="5">
        <f>COUNTIFS(Data!$H:$H,$A9,Data!$C:$C,AC$1)</f>
        <v>0</v>
      </c>
      <c r="AD9" s="5">
        <f>COUNTIFS(Data!$H:$H,$A9,Data!$C:$C,AD$1)</f>
        <v>0</v>
      </c>
      <c r="AE9" s="5">
        <f>COUNTIFS(Data!$H:$H,$A9,Data!$C:$C,AE$1)</f>
        <v>0</v>
      </c>
      <c r="AF9" s="5">
        <f>COUNTIFS(Data!$H:$H,$A9,Data!$C:$C,AF$1)</f>
        <v>0</v>
      </c>
      <c r="AG9" s="5">
        <f>COUNTIFS(Data!$H:$H,$A9,Data!$C:$C,AG$1)</f>
        <v>0</v>
      </c>
      <c r="AH9" s="5">
        <f>COUNTIFS(Data!$H:$H,$A9,Data!$C:$C,AH$1)</f>
        <v>0</v>
      </c>
      <c r="AI9" s="5">
        <f>COUNTIFS(Data!$H:$H,$A9,Data!$C:$C,AI$1)</f>
        <v>0</v>
      </c>
      <c r="AJ9" s="5">
        <f>COUNTIFS(Data!$H:$H,$A9,Data!$C:$C,AJ$1)</f>
        <v>0</v>
      </c>
      <c r="AK9" s="5">
        <f>COUNTIFS(Data!$H:$H,$A9,Data!$C:$C,AK$1)</f>
        <v>0</v>
      </c>
      <c r="AL9" s="5">
        <f>COUNTIFS(Data!$H:$H,$A9,Data!$C:$C,AL$1)</f>
        <v>0</v>
      </c>
      <c r="AM9" s="5">
        <f>COUNTIFS(Data!$H:$H,$A9,Data!$C:$C,AM$1)</f>
        <v>0</v>
      </c>
      <c r="AN9" s="5">
        <f>COUNTIFS(Data!$H:$H,$A9,Data!$C:$C,AN$1)</f>
        <v>0</v>
      </c>
      <c r="AO9" s="5">
        <f>COUNTIFS(Data!$H:$H,$A9,Data!$C:$C,AO$1)</f>
        <v>0</v>
      </c>
      <c r="AP9" s="5">
        <f>COUNTIFS(Data!$H:$H,$A9,Data!$C:$C,AP$1)</f>
        <v>0</v>
      </c>
      <c r="AQ9" s="5">
        <f>COUNTIFS(Data!$H:$H,$A9,Data!$C:$C,AQ$1)</f>
        <v>0</v>
      </c>
      <c r="AR9" s="5">
        <f>COUNTIFS(Data!$H:$H,$A9,Data!$C:$C,AR$1)</f>
        <v>0</v>
      </c>
      <c r="AS9" s="5">
        <f>COUNTIFS(Data!$H:$H,$A9,Data!$C:$C,AS$1)</f>
        <v>0</v>
      </c>
      <c r="AT9" s="5">
        <f>COUNTIFS(Data!$H:$H,$A9,Data!$C:$C,AT$1)</f>
        <v>0</v>
      </c>
      <c r="AU9" s="5">
        <f>COUNTIFS(Data!$H:$H,$A9,Data!$C:$C,AU$1)</f>
        <v>0</v>
      </c>
      <c r="AV9" s="5">
        <f t="shared" si="1"/>
        <v>0</v>
      </c>
    </row>
    <row r="10">
      <c r="A10" s="5" t="str">
        <f>Countries!A9</f>
        <v>BLR</v>
      </c>
      <c r="B10" s="5">
        <f>COUNTIFS(Data!$H:$H,$A10,Data!$C:$C,B$1)</f>
        <v>0</v>
      </c>
      <c r="C10" s="5">
        <f>COUNTIFS(Data!$H:$H,$A10,Data!$C:$C,C$1)</f>
        <v>0</v>
      </c>
      <c r="D10" s="5">
        <f>COUNTIFS(Data!$H:$H,$A10,Data!$C:$C,D$1)</f>
        <v>0</v>
      </c>
      <c r="E10" s="5">
        <f>COUNTIFS(Data!$H:$H,$A10,Data!$C:$C,E$1)</f>
        <v>0</v>
      </c>
      <c r="F10" s="5">
        <f>COUNTIFS(Data!$H:$H,$A10,Data!$C:$C,F$1)</f>
        <v>0</v>
      </c>
      <c r="G10" s="5">
        <f>COUNTIFS(Data!$H:$H,$A10,Data!$C:$C,G$1)</f>
        <v>0</v>
      </c>
      <c r="H10" s="5">
        <f>COUNTIFS(Data!$H:$H,$A10,Data!$C:$C,H$1)</f>
        <v>0</v>
      </c>
      <c r="I10" s="5">
        <f>COUNTIFS(Data!$H:$H,$A10,Data!$C:$C,I$1)</f>
        <v>0</v>
      </c>
      <c r="J10" s="5">
        <f>COUNTIFS(Data!$H:$H,$A10,Data!$C:$C,J$1)</f>
        <v>0</v>
      </c>
      <c r="K10" s="5">
        <f>COUNTIFS(Data!$H:$H,$A10,Data!$C:$C,K$1)</f>
        <v>0</v>
      </c>
      <c r="L10" s="5">
        <f>COUNTIFS(Data!$H:$H,$A10,Data!$C:$C,L$1)</f>
        <v>0</v>
      </c>
      <c r="M10" s="5">
        <f>COUNTIFS(Data!$H:$H,$A10,Data!$C:$C,M$1)</f>
        <v>1</v>
      </c>
      <c r="N10" s="5">
        <f>COUNTIFS(Data!$H:$H,$A10,Data!$C:$C,N$1)</f>
        <v>0</v>
      </c>
      <c r="O10" s="5">
        <f>COUNTIFS(Data!$H:$H,$A10,Data!$C:$C,O$1)</f>
        <v>0</v>
      </c>
      <c r="P10" s="5">
        <f>COUNTIFS(Data!$H:$H,$A10,Data!$C:$C,P$1)</f>
        <v>0</v>
      </c>
      <c r="Q10" s="5">
        <f>COUNTIFS(Data!$H:$H,$A10,Data!$C:$C,Q$1)</f>
        <v>0</v>
      </c>
      <c r="R10" s="5">
        <f>COUNTIFS(Data!$H:$H,$A10,Data!$C:$C,R$1)</f>
        <v>0</v>
      </c>
      <c r="S10" s="5">
        <f>COUNTIFS(Data!$H:$H,$A10,Data!$C:$C,S$1)</f>
        <v>0</v>
      </c>
      <c r="T10" s="5">
        <f>COUNTIFS(Data!$H:$H,$A10,Data!$C:$C,T$1)</f>
        <v>0</v>
      </c>
      <c r="U10" s="5">
        <f>COUNTIFS(Data!$H:$H,$A10,Data!$C:$C,U$1)</f>
        <v>0</v>
      </c>
      <c r="V10" s="5">
        <f>COUNTIFS(Data!$H:$H,$A10,Data!$C:$C,V$1)</f>
        <v>0</v>
      </c>
      <c r="W10" s="5">
        <f>COUNTIFS(Data!$H:$H,$A10,Data!$C:$C,W$1)</f>
        <v>0</v>
      </c>
      <c r="X10" s="5">
        <f>COUNTIFS(Data!$H:$H,$A10,Data!$C:$C,X$1)</f>
        <v>0</v>
      </c>
      <c r="Y10" s="5">
        <f>COUNTIFS(Data!$H:$H,$A10,Data!$C:$C,Y$1)</f>
        <v>0</v>
      </c>
      <c r="Z10" s="5">
        <f>COUNTIFS(Data!$H:$H,$A10,Data!$C:$C,Z$1)</f>
        <v>0</v>
      </c>
      <c r="AA10" s="5">
        <f>COUNTIFS(Data!$H:$H,$A10,Data!$C:$C,AA$1)</f>
        <v>0</v>
      </c>
      <c r="AB10" s="5">
        <f>COUNTIFS(Data!$H:$H,$A10,Data!$C:$C,AB$1)</f>
        <v>0</v>
      </c>
      <c r="AC10" s="5">
        <f>COUNTIFS(Data!$H:$H,$A10,Data!$C:$C,AC$1)</f>
        <v>0</v>
      </c>
      <c r="AD10" s="5">
        <f>COUNTIFS(Data!$H:$H,$A10,Data!$C:$C,AD$1)</f>
        <v>0</v>
      </c>
      <c r="AE10" s="5">
        <f>COUNTIFS(Data!$H:$H,$A10,Data!$C:$C,AE$1)</f>
        <v>0</v>
      </c>
      <c r="AF10" s="5">
        <f>COUNTIFS(Data!$H:$H,$A10,Data!$C:$C,AF$1)</f>
        <v>0</v>
      </c>
      <c r="AG10" s="5">
        <f>COUNTIFS(Data!$H:$H,$A10,Data!$C:$C,AG$1)</f>
        <v>0</v>
      </c>
      <c r="AH10" s="5">
        <f>COUNTIFS(Data!$H:$H,$A10,Data!$C:$C,AH$1)</f>
        <v>0</v>
      </c>
      <c r="AI10" s="5">
        <f>COUNTIFS(Data!$H:$H,$A10,Data!$C:$C,AI$1)</f>
        <v>0</v>
      </c>
      <c r="AJ10" s="5">
        <f>COUNTIFS(Data!$H:$H,$A10,Data!$C:$C,AJ$1)</f>
        <v>0</v>
      </c>
      <c r="AK10" s="5">
        <f>COUNTIFS(Data!$H:$H,$A10,Data!$C:$C,AK$1)</f>
        <v>0</v>
      </c>
      <c r="AL10" s="5">
        <f>COUNTIFS(Data!$H:$H,$A10,Data!$C:$C,AL$1)</f>
        <v>0</v>
      </c>
      <c r="AM10" s="5">
        <f>COUNTIFS(Data!$H:$H,$A10,Data!$C:$C,AM$1)</f>
        <v>0</v>
      </c>
      <c r="AN10" s="5">
        <f>COUNTIFS(Data!$H:$H,$A10,Data!$C:$C,AN$1)</f>
        <v>0</v>
      </c>
      <c r="AO10" s="5">
        <f>COUNTIFS(Data!$H:$H,$A10,Data!$C:$C,AO$1)</f>
        <v>0</v>
      </c>
      <c r="AP10" s="5">
        <f>COUNTIFS(Data!$H:$H,$A10,Data!$C:$C,AP$1)</f>
        <v>0</v>
      </c>
      <c r="AQ10" s="5">
        <f>COUNTIFS(Data!$H:$H,$A10,Data!$C:$C,AQ$1)</f>
        <v>0</v>
      </c>
      <c r="AR10" s="5">
        <f>COUNTIFS(Data!$H:$H,$A10,Data!$C:$C,AR$1)</f>
        <v>0</v>
      </c>
      <c r="AS10" s="5">
        <f>COUNTIFS(Data!$H:$H,$A10,Data!$C:$C,AS$1)</f>
        <v>0</v>
      </c>
      <c r="AT10" s="5">
        <f>COUNTIFS(Data!$H:$H,$A10,Data!$C:$C,AT$1)</f>
        <v>0</v>
      </c>
      <c r="AU10" s="5">
        <f>COUNTIFS(Data!$H:$H,$A10,Data!$C:$C,AU$1)</f>
        <v>2</v>
      </c>
      <c r="AV10" s="5">
        <f t="shared" si="1"/>
        <v>3</v>
      </c>
    </row>
    <row r="11">
      <c r="A11" s="5" t="str">
        <f>Countries!A10</f>
        <v>BOT</v>
      </c>
      <c r="B11" s="5">
        <f>COUNTIFS(Data!$H:$H,$A11,Data!$C:$C,B$1)</f>
        <v>0</v>
      </c>
      <c r="C11" s="5">
        <f>COUNTIFS(Data!$H:$H,$A11,Data!$C:$C,C$1)</f>
        <v>0</v>
      </c>
      <c r="D11" s="5">
        <f>COUNTIFS(Data!$H:$H,$A11,Data!$C:$C,D$1)</f>
        <v>0</v>
      </c>
      <c r="E11" s="5">
        <f>COUNTIFS(Data!$H:$H,$A11,Data!$C:$C,E$1)</f>
        <v>0</v>
      </c>
      <c r="F11" s="5">
        <f>COUNTIFS(Data!$H:$H,$A11,Data!$C:$C,F$1)</f>
        <v>0</v>
      </c>
      <c r="G11" s="5">
        <f>COUNTIFS(Data!$H:$H,$A11,Data!$C:$C,G$1)</f>
        <v>0</v>
      </c>
      <c r="H11" s="5">
        <f>COUNTIFS(Data!$H:$H,$A11,Data!$C:$C,H$1)</f>
        <v>0</v>
      </c>
      <c r="I11" s="5">
        <f>COUNTIFS(Data!$H:$H,$A11,Data!$C:$C,I$1)</f>
        <v>0</v>
      </c>
      <c r="J11" s="5">
        <f>COUNTIFS(Data!$H:$H,$A11,Data!$C:$C,J$1)</f>
        <v>0</v>
      </c>
      <c r="K11" s="5">
        <f>COUNTIFS(Data!$H:$H,$A11,Data!$C:$C,K$1)</f>
        <v>0</v>
      </c>
      <c r="L11" s="5">
        <f>COUNTIFS(Data!$H:$H,$A11,Data!$C:$C,L$1)</f>
        <v>0</v>
      </c>
      <c r="M11" s="5">
        <f>COUNTIFS(Data!$H:$H,$A11,Data!$C:$C,M$1)</f>
        <v>0</v>
      </c>
      <c r="N11" s="5">
        <f>COUNTIFS(Data!$H:$H,$A11,Data!$C:$C,N$1)</f>
        <v>0</v>
      </c>
      <c r="O11" s="5">
        <f>COUNTIFS(Data!$H:$H,$A11,Data!$C:$C,O$1)</f>
        <v>0</v>
      </c>
      <c r="P11" s="5">
        <f>COUNTIFS(Data!$H:$H,$A11,Data!$C:$C,P$1)</f>
        <v>0</v>
      </c>
      <c r="Q11" s="5">
        <f>COUNTIFS(Data!$H:$H,$A11,Data!$C:$C,Q$1)</f>
        <v>0</v>
      </c>
      <c r="R11" s="5">
        <f>COUNTIFS(Data!$H:$H,$A11,Data!$C:$C,R$1)</f>
        <v>0</v>
      </c>
      <c r="S11" s="5">
        <f>COUNTIFS(Data!$H:$H,$A11,Data!$C:$C,S$1)</f>
        <v>0</v>
      </c>
      <c r="T11" s="5">
        <f>COUNTIFS(Data!$H:$H,$A11,Data!$C:$C,T$1)</f>
        <v>0</v>
      </c>
      <c r="U11" s="5">
        <f>COUNTIFS(Data!$H:$H,$A11,Data!$C:$C,U$1)</f>
        <v>0</v>
      </c>
      <c r="V11" s="5">
        <f>COUNTIFS(Data!$H:$H,$A11,Data!$C:$C,V$1)</f>
        <v>0</v>
      </c>
      <c r="W11" s="5">
        <f>COUNTIFS(Data!$H:$H,$A11,Data!$C:$C,W$1)</f>
        <v>0</v>
      </c>
      <c r="X11" s="5">
        <f>COUNTIFS(Data!$H:$H,$A11,Data!$C:$C,X$1)</f>
        <v>0</v>
      </c>
      <c r="Y11" s="5">
        <f>COUNTIFS(Data!$H:$H,$A11,Data!$C:$C,Y$1)</f>
        <v>0</v>
      </c>
      <c r="Z11" s="5">
        <f>COUNTIFS(Data!$H:$H,$A11,Data!$C:$C,Z$1)</f>
        <v>0</v>
      </c>
      <c r="AA11" s="5">
        <f>COUNTIFS(Data!$H:$H,$A11,Data!$C:$C,AA$1)</f>
        <v>0</v>
      </c>
      <c r="AB11" s="5">
        <f>COUNTIFS(Data!$H:$H,$A11,Data!$C:$C,AB$1)</f>
        <v>0</v>
      </c>
      <c r="AC11" s="5">
        <f>COUNTIFS(Data!$H:$H,$A11,Data!$C:$C,AC$1)</f>
        <v>0</v>
      </c>
      <c r="AD11" s="5">
        <f>COUNTIFS(Data!$H:$H,$A11,Data!$C:$C,AD$1)</f>
        <v>0</v>
      </c>
      <c r="AE11" s="5">
        <f>COUNTIFS(Data!$H:$H,$A11,Data!$C:$C,AE$1)</f>
        <v>0</v>
      </c>
      <c r="AF11" s="5">
        <f>COUNTIFS(Data!$H:$H,$A11,Data!$C:$C,AF$1)</f>
        <v>0</v>
      </c>
      <c r="AG11" s="5">
        <f>COUNTIFS(Data!$H:$H,$A11,Data!$C:$C,AG$1)</f>
        <v>0</v>
      </c>
      <c r="AH11" s="5">
        <f>COUNTIFS(Data!$H:$H,$A11,Data!$C:$C,AH$1)</f>
        <v>0</v>
      </c>
      <c r="AI11" s="5">
        <f>COUNTIFS(Data!$H:$H,$A11,Data!$C:$C,AI$1)</f>
        <v>0</v>
      </c>
      <c r="AJ11" s="5">
        <f>COUNTIFS(Data!$H:$H,$A11,Data!$C:$C,AJ$1)</f>
        <v>0</v>
      </c>
      <c r="AK11" s="5">
        <f>COUNTIFS(Data!$H:$H,$A11,Data!$C:$C,AK$1)</f>
        <v>0</v>
      </c>
      <c r="AL11" s="5">
        <f>COUNTIFS(Data!$H:$H,$A11,Data!$C:$C,AL$1)</f>
        <v>0</v>
      </c>
      <c r="AM11" s="5">
        <f>COUNTIFS(Data!$H:$H,$A11,Data!$C:$C,AM$1)</f>
        <v>0</v>
      </c>
      <c r="AN11" s="5">
        <f>COUNTIFS(Data!$H:$H,$A11,Data!$C:$C,AN$1)</f>
        <v>0</v>
      </c>
      <c r="AO11" s="5">
        <f>COUNTIFS(Data!$H:$H,$A11,Data!$C:$C,AO$1)</f>
        <v>0</v>
      </c>
      <c r="AP11" s="5">
        <f>COUNTIFS(Data!$H:$H,$A11,Data!$C:$C,AP$1)</f>
        <v>0</v>
      </c>
      <c r="AQ11" s="5">
        <f>COUNTIFS(Data!$H:$H,$A11,Data!$C:$C,AQ$1)</f>
        <v>0</v>
      </c>
      <c r="AR11" s="5">
        <f>COUNTIFS(Data!$H:$H,$A11,Data!$C:$C,AR$1)</f>
        <v>0</v>
      </c>
      <c r="AS11" s="5">
        <f>COUNTIFS(Data!$H:$H,$A11,Data!$C:$C,AS$1)</f>
        <v>0</v>
      </c>
      <c r="AT11" s="5">
        <f>COUNTIFS(Data!$H:$H,$A11,Data!$C:$C,AT$1)</f>
        <v>0</v>
      </c>
      <c r="AU11" s="5">
        <f>COUNTIFS(Data!$H:$H,$A11,Data!$C:$C,AU$1)</f>
        <v>0</v>
      </c>
      <c r="AV11" s="5">
        <f t="shared" si="1"/>
        <v>0</v>
      </c>
    </row>
    <row r="12">
      <c r="A12" s="5" t="str">
        <f>Countries!A11</f>
        <v>BRA</v>
      </c>
      <c r="B12" s="5">
        <f>COUNTIFS(Data!$H:$H,$A12,Data!$C:$C,B$1)</f>
        <v>0</v>
      </c>
      <c r="C12" s="5">
        <f>COUNTIFS(Data!$H:$H,$A12,Data!$C:$C,C$1)</f>
        <v>0</v>
      </c>
      <c r="D12" s="5">
        <f>COUNTIFS(Data!$H:$H,$A12,Data!$C:$C,D$1)</f>
        <v>1</v>
      </c>
      <c r="E12" s="5">
        <f>COUNTIFS(Data!$H:$H,$A12,Data!$C:$C,E$1)</f>
        <v>0</v>
      </c>
      <c r="F12" s="5">
        <f>COUNTIFS(Data!$H:$H,$A12,Data!$C:$C,F$1)</f>
        <v>0</v>
      </c>
      <c r="G12" s="5">
        <f>COUNTIFS(Data!$H:$H,$A12,Data!$C:$C,G$1)</f>
        <v>0</v>
      </c>
      <c r="H12" s="5">
        <f>COUNTIFS(Data!$H:$H,$A12,Data!$C:$C,H$1)</f>
        <v>0</v>
      </c>
      <c r="I12" s="5">
        <f>COUNTIFS(Data!$H:$H,$A12,Data!$C:$C,I$1)</f>
        <v>0</v>
      </c>
      <c r="J12" s="5">
        <f>COUNTIFS(Data!$H:$H,$A12,Data!$C:$C,J$1)</f>
        <v>0</v>
      </c>
      <c r="K12" s="5">
        <f>COUNTIFS(Data!$H:$H,$A12,Data!$C:$C,K$1)</f>
        <v>1</v>
      </c>
      <c r="L12" s="5">
        <f>COUNTIFS(Data!$H:$H,$A12,Data!$C:$C,L$1)</f>
        <v>0</v>
      </c>
      <c r="M12" s="5">
        <f>COUNTIFS(Data!$H:$H,$A12,Data!$C:$C,M$1)</f>
        <v>0</v>
      </c>
      <c r="N12" s="5">
        <f>COUNTIFS(Data!$H:$H,$A12,Data!$C:$C,N$1)</f>
        <v>0</v>
      </c>
      <c r="O12" s="5">
        <f>COUNTIFS(Data!$H:$H,$A12,Data!$C:$C,O$1)</f>
        <v>0</v>
      </c>
      <c r="P12" s="5">
        <f>COUNTIFS(Data!$H:$H,$A12,Data!$C:$C,P$1)</f>
        <v>0</v>
      </c>
      <c r="Q12" s="5">
        <f>COUNTIFS(Data!$H:$H,$A12,Data!$C:$C,Q$1)</f>
        <v>0</v>
      </c>
      <c r="R12" s="5">
        <f>COUNTIFS(Data!$H:$H,$A12,Data!$C:$C,R$1)</f>
        <v>0</v>
      </c>
      <c r="S12" s="5">
        <f>COUNTIFS(Data!$H:$H,$A12,Data!$C:$C,S$1)</f>
        <v>0</v>
      </c>
      <c r="T12" s="5">
        <f>COUNTIFS(Data!$H:$H,$A12,Data!$C:$C,T$1)</f>
        <v>0</v>
      </c>
      <c r="U12" s="5">
        <f>COUNTIFS(Data!$H:$H,$A12,Data!$C:$C,U$1)</f>
        <v>0</v>
      </c>
      <c r="V12" s="5">
        <f>COUNTIFS(Data!$H:$H,$A12,Data!$C:$C,V$1)</f>
        <v>0</v>
      </c>
      <c r="W12" s="5">
        <f>COUNTIFS(Data!$H:$H,$A12,Data!$C:$C,W$1)</f>
        <v>0</v>
      </c>
      <c r="X12" s="5">
        <f>COUNTIFS(Data!$H:$H,$A12,Data!$C:$C,X$1)</f>
        <v>0</v>
      </c>
      <c r="Y12" s="5">
        <f>COUNTIFS(Data!$H:$H,$A12,Data!$C:$C,Y$1)</f>
        <v>0</v>
      </c>
      <c r="Z12" s="5">
        <f>COUNTIFS(Data!$H:$H,$A12,Data!$C:$C,Z$1)</f>
        <v>0</v>
      </c>
      <c r="AA12" s="5">
        <f>COUNTIFS(Data!$H:$H,$A12,Data!$C:$C,AA$1)</f>
        <v>0</v>
      </c>
      <c r="AB12" s="5">
        <f>COUNTIFS(Data!$H:$H,$A12,Data!$C:$C,AB$1)</f>
        <v>0</v>
      </c>
      <c r="AC12" s="5">
        <f>COUNTIFS(Data!$H:$H,$A12,Data!$C:$C,AC$1)</f>
        <v>0</v>
      </c>
      <c r="AD12" s="5">
        <f>COUNTIFS(Data!$H:$H,$A12,Data!$C:$C,AD$1)</f>
        <v>0</v>
      </c>
      <c r="AE12" s="5">
        <f>COUNTIFS(Data!$H:$H,$A12,Data!$C:$C,AE$1)</f>
        <v>0</v>
      </c>
      <c r="AF12" s="5">
        <f>COUNTIFS(Data!$H:$H,$A12,Data!$C:$C,AF$1)</f>
        <v>0</v>
      </c>
      <c r="AG12" s="5">
        <f>COUNTIFS(Data!$H:$H,$A12,Data!$C:$C,AG$1)</f>
        <v>0</v>
      </c>
      <c r="AH12" s="5">
        <f>COUNTIFS(Data!$H:$H,$A12,Data!$C:$C,AH$1)</f>
        <v>0</v>
      </c>
      <c r="AI12" s="5">
        <f>COUNTIFS(Data!$H:$H,$A12,Data!$C:$C,AI$1)</f>
        <v>3</v>
      </c>
      <c r="AJ12" s="5">
        <f>COUNTIFS(Data!$H:$H,$A12,Data!$C:$C,AJ$1)</f>
        <v>0</v>
      </c>
      <c r="AK12" s="5">
        <f>COUNTIFS(Data!$H:$H,$A12,Data!$C:$C,AK$1)</f>
        <v>0</v>
      </c>
      <c r="AL12" s="5">
        <f>COUNTIFS(Data!$H:$H,$A12,Data!$C:$C,AL$1)</f>
        <v>0</v>
      </c>
      <c r="AM12" s="5">
        <f>COUNTIFS(Data!$H:$H,$A12,Data!$C:$C,AM$1)</f>
        <v>0</v>
      </c>
      <c r="AN12" s="5">
        <f>COUNTIFS(Data!$H:$H,$A12,Data!$C:$C,AN$1)</f>
        <v>0</v>
      </c>
      <c r="AO12" s="5">
        <f>COUNTIFS(Data!$H:$H,$A12,Data!$C:$C,AO$1)</f>
        <v>0</v>
      </c>
      <c r="AP12" s="5">
        <f>COUNTIFS(Data!$H:$H,$A12,Data!$C:$C,AP$1)</f>
        <v>0</v>
      </c>
      <c r="AQ12" s="5">
        <f>COUNTIFS(Data!$H:$H,$A12,Data!$C:$C,AQ$1)</f>
        <v>0</v>
      </c>
      <c r="AR12" s="5">
        <f>COUNTIFS(Data!$H:$H,$A12,Data!$C:$C,AR$1)</f>
        <v>1</v>
      </c>
      <c r="AS12" s="5">
        <f>COUNTIFS(Data!$H:$H,$A12,Data!$C:$C,AS$1)</f>
        <v>0</v>
      </c>
      <c r="AT12" s="5">
        <f>COUNTIFS(Data!$H:$H,$A12,Data!$C:$C,AT$1)</f>
        <v>0</v>
      </c>
      <c r="AU12" s="5">
        <f>COUNTIFS(Data!$H:$H,$A12,Data!$C:$C,AU$1)</f>
        <v>0</v>
      </c>
      <c r="AV12" s="5">
        <f t="shared" si="1"/>
        <v>6</v>
      </c>
    </row>
    <row r="13">
      <c r="A13" s="5" t="str">
        <f>Countries!A12</f>
        <v>BRN</v>
      </c>
      <c r="B13" s="5">
        <f>COUNTIFS(Data!$H:$H,$A13,Data!$C:$C,B$1)</f>
        <v>0</v>
      </c>
      <c r="C13" s="5">
        <f>COUNTIFS(Data!$H:$H,$A13,Data!$C:$C,C$1)</f>
        <v>0</v>
      </c>
      <c r="D13" s="5">
        <f>COUNTIFS(Data!$H:$H,$A13,Data!$C:$C,D$1)</f>
        <v>0</v>
      </c>
      <c r="E13" s="5">
        <f>COUNTIFS(Data!$H:$H,$A13,Data!$C:$C,E$1)</f>
        <v>0</v>
      </c>
      <c r="F13" s="5">
        <f>COUNTIFS(Data!$H:$H,$A13,Data!$C:$C,F$1)</f>
        <v>1</v>
      </c>
      <c r="G13" s="5">
        <f>COUNTIFS(Data!$H:$H,$A13,Data!$C:$C,G$1)</f>
        <v>0</v>
      </c>
      <c r="H13" s="5">
        <f>COUNTIFS(Data!$H:$H,$A13,Data!$C:$C,H$1)</f>
        <v>0</v>
      </c>
      <c r="I13" s="5">
        <f>COUNTIFS(Data!$H:$H,$A13,Data!$C:$C,I$1)</f>
        <v>0</v>
      </c>
      <c r="J13" s="5">
        <f>COUNTIFS(Data!$H:$H,$A13,Data!$C:$C,J$1)</f>
        <v>0</v>
      </c>
      <c r="K13" s="5">
        <f>COUNTIFS(Data!$H:$H,$A13,Data!$C:$C,K$1)</f>
        <v>0</v>
      </c>
      <c r="L13" s="5">
        <f>COUNTIFS(Data!$H:$H,$A13,Data!$C:$C,L$1)</f>
        <v>0</v>
      </c>
      <c r="M13" s="5">
        <f>COUNTIFS(Data!$H:$H,$A13,Data!$C:$C,M$1)</f>
        <v>0</v>
      </c>
      <c r="N13" s="5">
        <f>COUNTIFS(Data!$H:$H,$A13,Data!$C:$C,N$1)</f>
        <v>0</v>
      </c>
      <c r="O13" s="5">
        <f>COUNTIFS(Data!$H:$H,$A13,Data!$C:$C,O$1)</f>
        <v>0</v>
      </c>
      <c r="P13" s="5">
        <f>COUNTIFS(Data!$H:$H,$A13,Data!$C:$C,P$1)</f>
        <v>0</v>
      </c>
      <c r="Q13" s="5">
        <f>COUNTIFS(Data!$H:$H,$A13,Data!$C:$C,Q$1)</f>
        <v>0</v>
      </c>
      <c r="R13" s="5">
        <f>COUNTIFS(Data!$H:$H,$A13,Data!$C:$C,R$1)</f>
        <v>0</v>
      </c>
      <c r="S13" s="5">
        <f>COUNTIFS(Data!$H:$H,$A13,Data!$C:$C,S$1)</f>
        <v>0</v>
      </c>
      <c r="T13" s="5">
        <f>COUNTIFS(Data!$H:$H,$A13,Data!$C:$C,T$1)</f>
        <v>0</v>
      </c>
      <c r="U13" s="5">
        <f>COUNTIFS(Data!$H:$H,$A13,Data!$C:$C,U$1)</f>
        <v>0</v>
      </c>
      <c r="V13" s="5">
        <f>COUNTIFS(Data!$H:$H,$A13,Data!$C:$C,V$1)</f>
        <v>0</v>
      </c>
      <c r="W13" s="5">
        <f>COUNTIFS(Data!$H:$H,$A13,Data!$C:$C,W$1)</f>
        <v>0</v>
      </c>
      <c r="X13" s="5">
        <f>COUNTIFS(Data!$H:$H,$A13,Data!$C:$C,X$1)</f>
        <v>0</v>
      </c>
      <c r="Y13" s="5">
        <f>COUNTIFS(Data!$H:$H,$A13,Data!$C:$C,Y$1)</f>
        <v>0</v>
      </c>
      <c r="Z13" s="5">
        <f>COUNTIFS(Data!$H:$H,$A13,Data!$C:$C,Z$1)</f>
        <v>0</v>
      </c>
      <c r="AA13" s="5">
        <f>COUNTIFS(Data!$H:$H,$A13,Data!$C:$C,AA$1)</f>
        <v>0</v>
      </c>
      <c r="AB13" s="5">
        <f>COUNTIFS(Data!$H:$H,$A13,Data!$C:$C,AB$1)</f>
        <v>0</v>
      </c>
      <c r="AC13" s="5">
        <f>COUNTIFS(Data!$H:$H,$A13,Data!$C:$C,AC$1)</f>
        <v>0</v>
      </c>
      <c r="AD13" s="5">
        <f>COUNTIFS(Data!$H:$H,$A13,Data!$C:$C,AD$1)</f>
        <v>0</v>
      </c>
      <c r="AE13" s="5">
        <f>COUNTIFS(Data!$H:$H,$A13,Data!$C:$C,AE$1)</f>
        <v>0</v>
      </c>
      <c r="AF13" s="5">
        <f>COUNTIFS(Data!$H:$H,$A13,Data!$C:$C,AF$1)</f>
        <v>0</v>
      </c>
      <c r="AG13" s="5">
        <f>COUNTIFS(Data!$H:$H,$A13,Data!$C:$C,AG$1)</f>
        <v>0</v>
      </c>
      <c r="AH13" s="5">
        <f>COUNTIFS(Data!$H:$H,$A13,Data!$C:$C,AH$1)</f>
        <v>0</v>
      </c>
      <c r="AI13" s="5">
        <f>COUNTIFS(Data!$H:$H,$A13,Data!$C:$C,AI$1)</f>
        <v>0</v>
      </c>
      <c r="AJ13" s="5">
        <f>COUNTIFS(Data!$H:$H,$A13,Data!$C:$C,AJ$1)</f>
        <v>0</v>
      </c>
      <c r="AK13" s="5">
        <f>COUNTIFS(Data!$H:$H,$A13,Data!$C:$C,AK$1)</f>
        <v>0</v>
      </c>
      <c r="AL13" s="5">
        <f>COUNTIFS(Data!$H:$H,$A13,Data!$C:$C,AL$1)</f>
        <v>0</v>
      </c>
      <c r="AM13" s="5">
        <f>COUNTIFS(Data!$H:$H,$A13,Data!$C:$C,AM$1)</f>
        <v>0</v>
      </c>
      <c r="AN13" s="5">
        <f>COUNTIFS(Data!$H:$H,$A13,Data!$C:$C,AN$1)</f>
        <v>0</v>
      </c>
      <c r="AO13" s="5">
        <f>COUNTIFS(Data!$H:$H,$A13,Data!$C:$C,AO$1)</f>
        <v>0</v>
      </c>
      <c r="AP13" s="5">
        <f>COUNTIFS(Data!$H:$H,$A13,Data!$C:$C,AP$1)</f>
        <v>0</v>
      </c>
      <c r="AQ13" s="5">
        <f>COUNTIFS(Data!$H:$H,$A13,Data!$C:$C,AQ$1)</f>
        <v>0</v>
      </c>
      <c r="AR13" s="5">
        <f>COUNTIFS(Data!$H:$H,$A13,Data!$C:$C,AR$1)</f>
        <v>0</v>
      </c>
      <c r="AS13" s="5">
        <f>COUNTIFS(Data!$H:$H,$A13,Data!$C:$C,AS$1)</f>
        <v>0</v>
      </c>
      <c r="AT13" s="5">
        <f>COUNTIFS(Data!$H:$H,$A13,Data!$C:$C,AT$1)</f>
        <v>0</v>
      </c>
      <c r="AU13" s="5">
        <f>COUNTIFS(Data!$H:$H,$A13,Data!$C:$C,AU$1)</f>
        <v>0</v>
      </c>
      <c r="AV13" s="5">
        <f t="shared" si="1"/>
        <v>1</v>
      </c>
    </row>
    <row r="14">
      <c r="A14" s="5" t="str">
        <f>Countries!A13</f>
        <v>BUL</v>
      </c>
      <c r="B14" s="5">
        <f>COUNTIFS(Data!$H:$H,$A14,Data!$C:$C,B$1)</f>
        <v>0</v>
      </c>
      <c r="C14" s="5">
        <f>COUNTIFS(Data!$H:$H,$A14,Data!$C:$C,C$1)</f>
        <v>0</v>
      </c>
      <c r="D14" s="5">
        <f>COUNTIFS(Data!$H:$H,$A14,Data!$C:$C,D$1)</f>
        <v>0</v>
      </c>
      <c r="E14" s="5">
        <f>COUNTIFS(Data!$H:$H,$A14,Data!$C:$C,E$1)</f>
        <v>0</v>
      </c>
      <c r="F14" s="5">
        <f>COUNTIFS(Data!$H:$H,$A14,Data!$C:$C,F$1)</f>
        <v>0</v>
      </c>
      <c r="G14" s="5">
        <f>COUNTIFS(Data!$H:$H,$A14,Data!$C:$C,G$1)</f>
        <v>0</v>
      </c>
      <c r="H14" s="5">
        <f>COUNTIFS(Data!$H:$H,$A14,Data!$C:$C,H$1)</f>
        <v>0</v>
      </c>
      <c r="I14" s="5">
        <f>COUNTIFS(Data!$H:$H,$A14,Data!$C:$C,I$1)</f>
        <v>0</v>
      </c>
      <c r="J14" s="5">
        <f>COUNTIFS(Data!$H:$H,$A14,Data!$C:$C,J$1)</f>
        <v>0</v>
      </c>
      <c r="K14" s="5">
        <f>COUNTIFS(Data!$H:$H,$A14,Data!$C:$C,K$1)</f>
        <v>0</v>
      </c>
      <c r="L14" s="5">
        <f>COUNTIFS(Data!$H:$H,$A14,Data!$C:$C,L$1)</f>
        <v>0</v>
      </c>
      <c r="M14" s="5">
        <f>COUNTIFS(Data!$H:$H,$A14,Data!$C:$C,M$1)</f>
        <v>0</v>
      </c>
      <c r="N14" s="5">
        <f>COUNTIFS(Data!$H:$H,$A14,Data!$C:$C,N$1)</f>
        <v>0</v>
      </c>
      <c r="O14" s="5">
        <f>COUNTIFS(Data!$H:$H,$A14,Data!$C:$C,O$1)</f>
        <v>0</v>
      </c>
      <c r="P14" s="5">
        <f>COUNTIFS(Data!$H:$H,$A14,Data!$C:$C,P$1)</f>
        <v>0</v>
      </c>
      <c r="Q14" s="5">
        <f>COUNTIFS(Data!$H:$H,$A14,Data!$C:$C,Q$1)</f>
        <v>0</v>
      </c>
      <c r="R14" s="5">
        <f>COUNTIFS(Data!$H:$H,$A14,Data!$C:$C,R$1)</f>
        <v>0</v>
      </c>
      <c r="S14" s="5">
        <f>COUNTIFS(Data!$H:$H,$A14,Data!$C:$C,S$1)</f>
        <v>0</v>
      </c>
      <c r="T14" s="5">
        <f>COUNTIFS(Data!$H:$H,$A14,Data!$C:$C,T$1)</f>
        <v>0</v>
      </c>
      <c r="U14" s="5">
        <f>COUNTIFS(Data!$H:$H,$A14,Data!$C:$C,U$1)</f>
        <v>0</v>
      </c>
      <c r="V14" s="5">
        <f>COUNTIFS(Data!$H:$H,$A14,Data!$C:$C,V$1)</f>
        <v>0</v>
      </c>
      <c r="W14" s="5">
        <f>COUNTIFS(Data!$H:$H,$A14,Data!$C:$C,W$1)</f>
        <v>0</v>
      </c>
      <c r="X14" s="5">
        <f>COUNTIFS(Data!$H:$H,$A14,Data!$C:$C,X$1)</f>
        <v>0</v>
      </c>
      <c r="Y14" s="5">
        <f>COUNTIFS(Data!$H:$H,$A14,Data!$C:$C,Y$1)</f>
        <v>0</v>
      </c>
      <c r="Z14" s="5">
        <f>COUNTIFS(Data!$H:$H,$A14,Data!$C:$C,Z$1)</f>
        <v>0</v>
      </c>
      <c r="AA14" s="5">
        <f>COUNTIFS(Data!$H:$H,$A14,Data!$C:$C,AA$1)</f>
        <v>0</v>
      </c>
      <c r="AB14" s="5">
        <f>COUNTIFS(Data!$H:$H,$A14,Data!$C:$C,AB$1)</f>
        <v>0</v>
      </c>
      <c r="AC14" s="5">
        <f>COUNTIFS(Data!$H:$H,$A14,Data!$C:$C,AC$1)</f>
        <v>0</v>
      </c>
      <c r="AD14" s="5">
        <f>COUNTIFS(Data!$H:$H,$A14,Data!$C:$C,AD$1)</f>
        <v>0</v>
      </c>
      <c r="AE14" s="5">
        <f>COUNTIFS(Data!$H:$H,$A14,Data!$C:$C,AE$1)</f>
        <v>0</v>
      </c>
      <c r="AF14" s="5">
        <f>COUNTIFS(Data!$H:$H,$A14,Data!$C:$C,AF$1)</f>
        <v>0</v>
      </c>
      <c r="AG14" s="5">
        <f>COUNTIFS(Data!$H:$H,$A14,Data!$C:$C,AG$1)</f>
        <v>0</v>
      </c>
      <c r="AH14" s="5">
        <f>COUNTIFS(Data!$H:$H,$A14,Data!$C:$C,AH$1)</f>
        <v>1</v>
      </c>
      <c r="AI14" s="5">
        <f>COUNTIFS(Data!$H:$H,$A14,Data!$C:$C,AI$1)</f>
        <v>0</v>
      </c>
      <c r="AJ14" s="5">
        <f>COUNTIFS(Data!$H:$H,$A14,Data!$C:$C,AJ$1)</f>
        <v>0</v>
      </c>
      <c r="AK14" s="5">
        <f>COUNTIFS(Data!$H:$H,$A14,Data!$C:$C,AK$1)</f>
        <v>0</v>
      </c>
      <c r="AL14" s="5">
        <f>COUNTIFS(Data!$H:$H,$A14,Data!$C:$C,AL$1)</f>
        <v>0</v>
      </c>
      <c r="AM14" s="5">
        <f>COUNTIFS(Data!$H:$H,$A14,Data!$C:$C,AM$1)</f>
        <v>0</v>
      </c>
      <c r="AN14" s="5">
        <f>COUNTIFS(Data!$H:$H,$A14,Data!$C:$C,AN$1)</f>
        <v>0</v>
      </c>
      <c r="AO14" s="5">
        <f>COUNTIFS(Data!$H:$H,$A14,Data!$C:$C,AO$1)</f>
        <v>0</v>
      </c>
      <c r="AP14" s="5">
        <f>COUNTIFS(Data!$H:$H,$A14,Data!$C:$C,AP$1)</f>
        <v>0</v>
      </c>
      <c r="AQ14" s="5">
        <f>COUNTIFS(Data!$H:$H,$A14,Data!$C:$C,AQ$1)</f>
        <v>0</v>
      </c>
      <c r="AR14" s="5">
        <f>COUNTIFS(Data!$H:$H,$A14,Data!$C:$C,AR$1)</f>
        <v>0</v>
      </c>
      <c r="AS14" s="5">
        <f>COUNTIFS(Data!$H:$H,$A14,Data!$C:$C,AS$1)</f>
        <v>0</v>
      </c>
      <c r="AT14" s="5">
        <f>COUNTIFS(Data!$H:$H,$A14,Data!$C:$C,AT$1)</f>
        <v>0</v>
      </c>
      <c r="AU14" s="5">
        <f>COUNTIFS(Data!$H:$H,$A14,Data!$C:$C,AU$1)</f>
        <v>0</v>
      </c>
      <c r="AV14" s="5">
        <f t="shared" si="1"/>
        <v>1</v>
      </c>
    </row>
    <row r="15">
      <c r="A15" s="5" t="str">
        <f>Countries!A14</f>
        <v>BUR</v>
      </c>
      <c r="B15" s="5">
        <f>COUNTIFS(Data!$H:$H,$A15,Data!$C:$C,B$1)</f>
        <v>0</v>
      </c>
      <c r="C15" s="5">
        <f>COUNTIFS(Data!$H:$H,$A15,Data!$C:$C,C$1)</f>
        <v>0</v>
      </c>
      <c r="D15" s="5">
        <f>COUNTIFS(Data!$H:$H,$A15,Data!$C:$C,D$1)</f>
        <v>0</v>
      </c>
      <c r="E15" s="5">
        <f>COUNTIFS(Data!$H:$H,$A15,Data!$C:$C,E$1)</f>
        <v>0</v>
      </c>
      <c r="F15" s="5">
        <f>COUNTIFS(Data!$H:$H,$A15,Data!$C:$C,F$1)</f>
        <v>0</v>
      </c>
      <c r="G15" s="5">
        <f>COUNTIFS(Data!$H:$H,$A15,Data!$C:$C,G$1)</f>
        <v>0</v>
      </c>
      <c r="H15" s="5">
        <f>COUNTIFS(Data!$H:$H,$A15,Data!$C:$C,H$1)</f>
        <v>0</v>
      </c>
      <c r="I15" s="5">
        <f>COUNTIFS(Data!$H:$H,$A15,Data!$C:$C,I$1)</f>
        <v>0</v>
      </c>
      <c r="J15" s="5">
        <f>COUNTIFS(Data!$H:$H,$A15,Data!$C:$C,J$1)</f>
        <v>0</v>
      </c>
      <c r="K15" s="5">
        <f>COUNTIFS(Data!$H:$H,$A15,Data!$C:$C,K$1)</f>
        <v>0</v>
      </c>
      <c r="L15" s="5">
        <f>COUNTIFS(Data!$H:$H,$A15,Data!$C:$C,L$1)</f>
        <v>0</v>
      </c>
      <c r="M15" s="5">
        <f>COUNTIFS(Data!$H:$H,$A15,Data!$C:$C,M$1)</f>
        <v>0</v>
      </c>
      <c r="N15" s="5">
        <f>COUNTIFS(Data!$H:$H,$A15,Data!$C:$C,N$1)</f>
        <v>0</v>
      </c>
      <c r="O15" s="5">
        <f>COUNTIFS(Data!$H:$H,$A15,Data!$C:$C,O$1)</f>
        <v>0</v>
      </c>
      <c r="P15" s="5">
        <f>COUNTIFS(Data!$H:$H,$A15,Data!$C:$C,P$1)</f>
        <v>0</v>
      </c>
      <c r="Q15" s="5">
        <f>COUNTIFS(Data!$H:$H,$A15,Data!$C:$C,Q$1)</f>
        <v>0</v>
      </c>
      <c r="R15" s="5">
        <f>COUNTIFS(Data!$H:$H,$A15,Data!$C:$C,R$1)</f>
        <v>0</v>
      </c>
      <c r="S15" s="5">
        <f>COUNTIFS(Data!$H:$H,$A15,Data!$C:$C,S$1)</f>
        <v>0</v>
      </c>
      <c r="T15" s="5">
        <f>COUNTIFS(Data!$H:$H,$A15,Data!$C:$C,T$1)</f>
        <v>0</v>
      </c>
      <c r="U15" s="5">
        <f>COUNTIFS(Data!$H:$H,$A15,Data!$C:$C,U$1)</f>
        <v>0</v>
      </c>
      <c r="V15" s="5">
        <f>COUNTIFS(Data!$H:$H,$A15,Data!$C:$C,V$1)</f>
        <v>0</v>
      </c>
      <c r="W15" s="5">
        <f>COUNTIFS(Data!$H:$H,$A15,Data!$C:$C,W$1)</f>
        <v>0</v>
      </c>
      <c r="X15" s="5">
        <f>COUNTIFS(Data!$H:$H,$A15,Data!$C:$C,X$1)</f>
        <v>0</v>
      </c>
      <c r="Y15" s="5">
        <f>COUNTIFS(Data!$H:$H,$A15,Data!$C:$C,Y$1)</f>
        <v>0</v>
      </c>
      <c r="Z15" s="5">
        <f>COUNTIFS(Data!$H:$H,$A15,Data!$C:$C,Z$1)</f>
        <v>0</v>
      </c>
      <c r="AA15" s="5">
        <f>COUNTIFS(Data!$H:$H,$A15,Data!$C:$C,AA$1)</f>
        <v>0</v>
      </c>
      <c r="AB15" s="5">
        <f>COUNTIFS(Data!$H:$H,$A15,Data!$C:$C,AB$1)</f>
        <v>0</v>
      </c>
      <c r="AC15" s="5">
        <f>COUNTIFS(Data!$H:$H,$A15,Data!$C:$C,AC$1)</f>
        <v>0</v>
      </c>
      <c r="AD15" s="5">
        <f>COUNTIFS(Data!$H:$H,$A15,Data!$C:$C,AD$1)</f>
        <v>0</v>
      </c>
      <c r="AE15" s="5">
        <f>COUNTIFS(Data!$H:$H,$A15,Data!$C:$C,AE$1)</f>
        <v>0</v>
      </c>
      <c r="AF15" s="5">
        <f>COUNTIFS(Data!$H:$H,$A15,Data!$C:$C,AF$1)</f>
        <v>0</v>
      </c>
      <c r="AG15" s="5">
        <f>COUNTIFS(Data!$H:$H,$A15,Data!$C:$C,AG$1)</f>
        <v>0</v>
      </c>
      <c r="AH15" s="5">
        <f>COUNTIFS(Data!$H:$H,$A15,Data!$C:$C,AH$1)</f>
        <v>0</v>
      </c>
      <c r="AI15" s="5">
        <f>COUNTIFS(Data!$H:$H,$A15,Data!$C:$C,AI$1)</f>
        <v>0</v>
      </c>
      <c r="AJ15" s="5">
        <f>COUNTIFS(Data!$H:$H,$A15,Data!$C:$C,AJ$1)</f>
        <v>0</v>
      </c>
      <c r="AK15" s="5">
        <f>COUNTIFS(Data!$H:$H,$A15,Data!$C:$C,AK$1)</f>
        <v>0</v>
      </c>
      <c r="AL15" s="5">
        <f>COUNTIFS(Data!$H:$H,$A15,Data!$C:$C,AL$1)</f>
        <v>0</v>
      </c>
      <c r="AM15" s="5">
        <f>COUNTIFS(Data!$H:$H,$A15,Data!$C:$C,AM$1)</f>
        <v>0</v>
      </c>
      <c r="AN15" s="5">
        <f>COUNTIFS(Data!$H:$H,$A15,Data!$C:$C,AN$1)</f>
        <v>0</v>
      </c>
      <c r="AO15" s="5">
        <f>COUNTIFS(Data!$H:$H,$A15,Data!$C:$C,AO$1)</f>
        <v>0</v>
      </c>
      <c r="AP15" s="5">
        <f>COUNTIFS(Data!$H:$H,$A15,Data!$C:$C,AP$1)</f>
        <v>0</v>
      </c>
      <c r="AQ15" s="5">
        <f>COUNTIFS(Data!$H:$H,$A15,Data!$C:$C,AQ$1)</f>
        <v>0</v>
      </c>
      <c r="AR15" s="5">
        <f>COUNTIFS(Data!$H:$H,$A15,Data!$C:$C,AR$1)</f>
        <v>0</v>
      </c>
      <c r="AS15" s="5">
        <f>COUNTIFS(Data!$H:$H,$A15,Data!$C:$C,AS$1)</f>
        <v>0</v>
      </c>
      <c r="AT15" s="5">
        <f>COUNTIFS(Data!$H:$H,$A15,Data!$C:$C,AT$1)</f>
        <v>0</v>
      </c>
      <c r="AU15" s="5">
        <f>COUNTIFS(Data!$H:$H,$A15,Data!$C:$C,AU$1)</f>
        <v>0</v>
      </c>
      <c r="AV15" s="5">
        <f t="shared" si="1"/>
        <v>0</v>
      </c>
    </row>
    <row r="16">
      <c r="A16" s="5" t="str">
        <f>Countries!A15</f>
        <v>CAN</v>
      </c>
      <c r="B16" s="5">
        <f>COUNTIFS(Data!$H:$H,$A16,Data!$C:$C,B$1)</f>
        <v>0</v>
      </c>
      <c r="C16" s="5">
        <f>COUNTIFS(Data!$H:$H,$A16,Data!$C:$C,C$1)</f>
        <v>0</v>
      </c>
      <c r="D16" s="5">
        <f>COUNTIFS(Data!$H:$H,$A16,Data!$C:$C,D$1)</f>
        <v>0</v>
      </c>
      <c r="E16" s="5">
        <f>COUNTIFS(Data!$H:$H,$A16,Data!$C:$C,E$1)</f>
        <v>0</v>
      </c>
      <c r="F16" s="5">
        <f>COUNTIFS(Data!$H:$H,$A16,Data!$C:$C,F$1)</f>
        <v>1</v>
      </c>
      <c r="G16" s="5">
        <f>COUNTIFS(Data!$H:$H,$A16,Data!$C:$C,G$1)</f>
        <v>0</v>
      </c>
      <c r="H16" s="5">
        <f>COUNTIFS(Data!$H:$H,$A16,Data!$C:$C,H$1)</f>
        <v>0</v>
      </c>
      <c r="I16" s="5">
        <f>COUNTIFS(Data!$H:$H,$A16,Data!$C:$C,I$1)</f>
        <v>0</v>
      </c>
      <c r="J16" s="5">
        <f>COUNTIFS(Data!$H:$H,$A16,Data!$C:$C,J$1)</f>
        <v>0</v>
      </c>
      <c r="K16" s="5">
        <f>COUNTIFS(Data!$H:$H,$A16,Data!$C:$C,K$1)</f>
        <v>0</v>
      </c>
      <c r="L16" s="5">
        <f>COUNTIFS(Data!$H:$H,$A16,Data!$C:$C,L$1)</f>
        <v>0</v>
      </c>
      <c r="M16" s="5">
        <f>COUNTIFS(Data!$H:$H,$A16,Data!$C:$C,M$1)</f>
        <v>1</v>
      </c>
      <c r="N16" s="5">
        <f>COUNTIFS(Data!$H:$H,$A16,Data!$C:$C,N$1)</f>
        <v>0</v>
      </c>
      <c r="O16" s="5">
        <f>COUNTIFS(Data!$H:$H,$A16,Data!$C:$C,O$1)</f>
        <v>0</v>
      </c>
      <c r="P16" s="5">
        <f>COUNTIFS(Data!$H:$H,$A16,Data!$C:$C,P$1)</f>
        <v>0</v>
      </c>
      <c r="Q16" s="5">
        <f>COUNTIFS(Data!$H:$H,$A16,Data!$C:$C,Q$1)</f>
        <v>0</v>
      </c>
      <c r="R16" s="5">
        <f>COUNTIFS(Data!$H:$H,$A16,Data!$C:$C,R$1)</f>
        <v>0</v>
      </c>
      <c r="S16" s="5">
        <f>COUNTIFS(Data!$H:$H,$A16,Data!$C:$C,S$1)</f>
        <v>1</v>
      </c>
      <c r="T16" s="5">
        <f>COUNTIFS(Data!$H:$H,$A16,Data!$C:$C,T$1)</f>
        <v>0</v>
      </c>
      <c r="U16" s="5">
        <f>COUNTIFS(Data!$H:$H,$A16,Data!$C:$C,U$1)</f>
        <v>0</v>
      </c>
      <c r="V16" s="5">
        <f>COUNTIFS(Data!$H:$H,$A16,Data!$C:$C,V$1)</f>
        <v>0</v>
      </c>
      <c r="W16" s="5">
        <f>COUNTIFS(Data!$H:$H,$A16,Data!$C:$C,W$1)</f>
        <v>0</v>
      </c>
      <c r="X16" s="5">
        <f>COUNTIFS(Data!$H:$H,$A16,Data!$C:$C,X$1)</f>
        <v>0</v>
      </c>
      <c r="Y16" s="5">
        <f>COUNTIFS(Data!$H:$H,$A16,Data!$C:$C,Y$1)</f>
        <v>0</v>
      </c>
      <c r="Z16" s="5">
        <f>COUNTIFS(Data!$H:$H,$A16,Data!$C:$C,Z$1)</f>
        <v>0</v>
      </c>
      <c r="AA16" s="5">
        <f>COUNTIFS(Data!$H:$H,$A16,Data!$C:$C,AA$1)</f>
        <v>0</v>
      </c>
      <c r="AB16" s="5">
        <f>COUNTIFS(Data!$H:$H,$A16,Data!$C:$C,AB$1)</f>
        <v>0</v>
      </c>
      <c r="AC16" s="5">
        <f>COUNTIFS(Data!$H:$H,$A16,Data!$C:$C,AC$1)</f>
        <v>0</v>
      </c>
      <c r="AD16" s="5">
        <f>COUNTIFS(Data!$H:$H,$A16,Data!$C:$C,AD$1)</f>
        <v>0</v>
      </c>
      <c r="AE16" s="5">
        <f>COUNTIFS(Data!$H:$H,$A16,Data!$C:$C,AE$1)</f>
        <v>0</v>
      </c>
      <c r="AF16" s="5">
        <f>COUNTIFS(Data!$H:$H,$A16,Data!$C:$C,AF$1)</f>
        <v>0</v>
      </c>
      <c r="AG16" s="5">
        <f>COUNTIFS(Data!$H:$H,$A16,Data!$C:$C,AG$1)</f>
        <v>0</v>
      </c>
      <c r="AH16" s="5">
        <f>COUNTIFS(Data!$H:$H,$A16,Data!$C:$C,AH$1)</f>
        <v>0</v>
      </c>
      <c r="AI16" s="5">
        <f>COUNTIFS(Data!$H:$H,$A16,Data!$C:$C,AI$1)</f>
        <v>0</v>
      </c>
      <c r="AJ16" s="5">
        <f>COUNTIFS(Data!$H:$H,$A16,Data!$C:$C,AJ$1)</f>
        <v>0</v>
      </c>
      <c r="AK16" s="5">
        <f>COUNTIFS(Data!$H:$H,$A16,Data!$C:$C,AK$1)</f>
        <v>0</v>
      </c>
      <c r="AL16" s="5">
        <f>COUNTIFS(Data!$H:$H,$A16,Data!$C:$C,AL$1)</f>
        <v>3</v>
      </c>
      <c r="AM16" s="5">
        <f>COUNTIFS(Data!$H:$H,$A16,Data!$C:$C,AM$1)</f>
        <v>0</v>
      </c>
      <c r="AN16" s="5">
        <f>COUNTIFS(Data!$H:$H,$A16,Data!$C:$C,AN$1)</f>
        <v>0</v>
      </c>
      <c r="AO16" s="5">
        <f>COUNTIFS(Data!$H:$H,$A16,Data!$C:$C,AO$1)</f>
        <v>0</v>
      </c>
      <c r="AP16" s="5">
        <f>COUNTIFS(Data!$H:$H,$A16,Data!$C:$C,AP$1)</f>
        <v>0</v>
      </c>
      <c r="AQ16" s="5">
        <f>COUNTIFS(Data!$H:$H,$A16,Data!$C:$C,AQ$1)</f>
        <v>0</v>
      </c>
      <c r="AR16" s="5">
        <f>COUNTIFS(Data!$H:$H,$A16,Data!$C:$C,AR$1)</f>
        <v>0</v>
      </c>
      <c r="AS16" s="5">
        <f>COUNTIFS(Data!$H:$H,$A16,Data!$C:$C,AS$1)</f>
        <v>0</v>
      </c>
      <c r="AT16" s="5">
        <f>COUNTIFS(Data!$H:$H,$A16,Data!$C:$C,AT$1)</f>
        <v>0</v>
      </c>
      <c r="AU16" s="5">
        <f>COUNTIFS(Data!$H:$H,$A16,Data!$C:$C,AU$1)</f>
        <v>0</v>
      </c>
      <c r="AV16" s="5">
        <f t="shared" si="1"/>
        <v>6</v>
      </c>
    </row>
    <row r="17">
      <c r="A17" s="5" t="str">
        <f>Countries!A16</f>
        <v>CHN</v>
      </c>
      <c r="B17" s="5">
        <f>COUNTIFS(Data!$H:$H,$A17,Data!$C:$C,B$1)</f>
        <v>0</v>
      </c>
      <c r="C17" s="5">
        <f>COUNTIFS(Data!$H:$H,$A17,Data!$C:$C,C$1)</f>
        <v>0</v>
      </c>
      <c r="D17" s="5">
        <f>COUNTIFS(Data!$H:$H,$A17,Data!$C:$C,D$1)</f>
        <v>3</v>
      </c>
      <c r="E17" s="5">
        <f>COUNTIFS(Data!$H:$H,$A17,Data!$C:$C,E$1)</f>
        <v>2</v>
      </c>
      <c r="F17" s="5">
        <f>COUNTIFS(Data!$H:$H,$A17,Data!$C:$C,F$1)</f>
        <v>2</v>
      </c>
      <c r="G17" s="5">
        <f>COUNTIFS(Data!$H:$H,$A17,Data!$C:$C,G$1)</f>
        <v>4</v>
      </c>
      <c r="H17" s="5">
        <f>COUNTIFS(Data!$H:$H,$A17,Data!$C:$C,H$1)</f>
        <v>0</v>
      </c>
      <c r="I17" s="5">
        <f>COUNTIFS(Data!$H:$H,$A17,Data!$C:$C,I$1)</f>
        <v>0</v>
      </c>
      <c r="J17" s="5">
        <f>COUNTIFS(Data!$H:$H,$A17,Data!$C:$C,J$1)</f>
        <v>0</v>
      </c>
      <c r="K17" s="5">
        <f>COUNTIFS(Data!$H:$H,$A17,Data!$C:$C,K$1)</f>
        <v>2</v>
      </c>
      <c r="L17" s="5">
        <f>COUNTIFS(Data!$H:$H,$A17,Data!$C:$C,L$1)</f>
        <v>0</v>
      </c>
      <c r="M17" s="5">
        <f>COUNTIFS(Data!$H:$H,$A17,Data!$C:$C,M$1)</f>
        <v>2</v>
      </c>
      <c r="N17" s="5">
        <f>COUNTIFS(Data!$H:$H,$A17,Data!$C:$C,N$1)</f>
        <v>0</v>
      </c>
      <c r="O17" s="5">
        <f>COUNTIFS(Data!$H:$H,$A17,Data!$C:$C,O$1)</f>
        <v>0</v>
      </c>
      <c r="P17" s="5">
        <f>COUNTIFS(Data!$H:$H,$A17,Data!$C:$C,P$1)</f>
        <v>0</v>
      </c>
      <c r="Q17" s="5">
        <f>COUNTIFS(Data!$H:$H,$A17,Data!$C:$C,Q$1)</f>
        <v>0</v>
      </c>
      <c r="R17" s="5">
        <f>COUNTIFS(Data!$H:$H,$A17,Data!$C:$C,R$1)</f>
        <v>0</v>
      </c>
      <c r="S17" s="5">
        <f>COUNTIFS(Data!$H:$H,$A17,Data!$C:$C,S$1)</f>
        <v>5</v>
      </c>
      <c r="T17" s="5">
        <f>COUNTIFS(Data!$H:$H,$A17,Data!$C:$C,T$1)</f>
        <v>0</v>
      </c>
      <c r="U17" s="5">
        <f>COUNTIFS(Data!$H:$H,$A17,Data!$C:$C,U$1)</f>
        <v>0</v>
      </c>
      <c r="V17" s="5">
        <f>COUNTIFS(Data!$H:$H,$A17,Data!$C:$C,V$1)</f>
        <v>0</v>
      </c>
      <c r="W17" s="5">
        <f>COUNTIFS(Data!$H:$H,$A17,Data!$C:$C,W$1)</f>
        <v>0</v>
      </c>
      <c r="X17" s="5">
        <f>COUNTIFS(Data!$H:$H,$A17,Data!$C:$C,X$1)</f>
        <v>0</v>
      </c>
      <c r="Y17" s="5">
        <f>COUNTIFS(Data!$H:$H,$A17,Data!$C:$C,Y$1)</f>
        <v>0</v>
      </c>
      <c r="Z17" s="5">
        <f>COUNTIFS(Data!$H:$H,$A17,Data!$C:$C,Z$1)</f>
        <v>0</v>
      </c>
      <c r="AA17" s="5">
        <f>COUNTIFS(Data!$H:$H,$A17,Data!$C:$C,AA$1)</f>
        <v>1</v>
      </c>
      <c r="AB17" s="5">
        <f>COUNTIFS(Data!$H:$H,$A17,Data!$C:$C,AB$1)</f>
        <v>0</v>
      </c>
      <c r="AC17" s="5">
        <f>COUNTIFS(Data!$H:$H,$A17,Data!$C:$C,AC$1)</f>
        <v>0</v>
      </c>
      <c r="AD17" s="5">
        <f>COUNTIFS(Data!$H:$H,$A17,Data!$C:$C,AD$1)</f>
        <v>0</v>
      </c>
      <c r="AE17" s="5">
        <f>COUNTIFS(Data!$H:$H,$A17,Data!$C:$C,AE$1)</f>
        <v>0</v>
      </c>
      <c r="AF17" s="5">
        <f>COUNTIFS(Data!$H:$H,$A17,Data!$C:$C,AF$1)</f>
        <v>0</v>
      </c>
      <c r="AG17" s="5">
        <f>COUNTIFS(Data!$H:$H,$A17,Data!$C:$C,AG$1)</f>
        <v>0</v>
      </c>
      <c r="AH17" s="5">
        <f>COUNTIFS(Data!$H:$H,$A17,Data!$C:$C,AH$1)</f>
        <v>1</v>
      </c>
      <c r="AI17" s="5">
        <f>COUNTIFS(Data!$H:$H,$A17,Data!$C:$C,AI$1)</f>
        <v>0</v>
      </c>
      <c r="AJ17" s="5">
        <f>COUNTIFS(Data!$H:$H,$A17,Data!$C:$C,AJ$1)</f>
        <v>0</v>
      </c>
      <c r="AK17" s="5">
        <f>COUNTIFS(Data!$H:$H,$A17,Data!$C:$C,AK$1)</f>
        <v>0</v>
      </c>
      <c r="AL17" s="5">
        <f>COUNTIFS(Data!$H:$H,$A17,Data!$C:$C,AL$1)</f>
        <v>2</v>
      </c>
      <c r="AM17" s="5">
        <f>COUNTIFS(Data!$H:$H,$A17,Data!$C:$C,AM$1)</f>
        <v>3</v>
      </c>
      <c r="AN17" s="5">
        <f>COUNTIFS(Data!$H:$H,$A17,Data!$C:$C,AN$1)</f>
        <v>0</v>
      </c>
      <c r="AO17" s="5">
        <f>COUNTIFS(Data!$H:$H,$A17,Data!$C:$C,AO$1)</f>
        <v>0</v>
      </c>
      <c r="AP17" s="5">
        <f>COUNTIFS(Data!$H:$H,$A17,Data!$C:$C,AP$1)</f>
        <v>2</v>
      </c>
      <c r="AQ17" s="5">
        <f>COUNTIFS(Data!$H:$H,$A17,Data!$C:$C,AQ$1)</f>
        <v>0</v>
      </c>
      <c r="AR17" s="5">
        <f>COUNTIFS(Data!$H:$H,$A17,Data!$C:$C,AR$1)</f>
        <v>0</v>
      </c>
      <c r="AS17" s="5">
        <f>COUNTIFS(Data!$H:$H,$A17,Data!$C:$C,AS$1)</f>
        <v>0</v>
      </c>
      <c r="AT17" s="5">
        <f>COUNTIFS(Data!$H:$H,$A17,Data!$C:$C,AT$1)</f>
        <v>1</v>
      </c>
      <c r="AU17" s="5">
        <f>COUNTIFS(Data!$H:$H,$A17,Data!$C:$C,AU$1)</f>
        <v>2</v>
      </c>
      <c r="AV17" s="5">
        <f t="shared" si="1"/>
        <v>32</v>
      </c>
    </row>
    <row r="18">
      <c r="A18" s="5" t="str">
        <f>Countries!A17</f>
        <v>CIV</v>
      </c>
      <c r="B18" s="5">
        <f>COUNTIFS(Data!$H:$H,$A18,Data!$C:$C,B$1)</f>
        <v>0</v>
      </c>
      <c r="C18" s="5">
        <f>COUNTIFS(Data!$H:$H,$A18,Data!$C:$C,C$1)</f>
        <v>0</v>
      </c>
      <c r="D18" s="5">
        <f>COUNTIFS(Data!$H:$H,$A18,Data!$C:$C,D$1)</f>
        <v>0</v>
      </c>
      <c r="E18" s="5">
        <f>COUNTIFS(Data!$H:$H,$A18,Data!$C:$C,E$1)</f>
        <v>0</v>
      </c>
      <c r="F18" s="5">
        <f>COUNTIFS(Data!$H:$H,$A18,Data!$C:$C,F$1)</f>
        <v>0</v>
      </c>
      <c r="G18" s="5">
        <f>COUNTIFS(Data!$H:$H,$A18,Data!$C:$C,G$1)</f>
        <v>0</v>
      </c>
      <c r="H18" s="5">
        <f>COUNTIFS(Data!$H:$H,$A18,Data!$C:$C,H$1)</f>
        <v>0</v>
      </c>
      <c r="I18" s="5">
        <f>COUNTIFS(Data!$H:$H,$A18,Data!$C:$C,I$1)</f>
        <v>0</v>
      </c>
      <c r="J18" s="5">
        <f>COUNTIFS(Data!$H:$H,$A18,Data!$C:$C,J$1)</f>
        <v>0</v>
      </c>
      <c r="K18" s="5">
        <f>COUNTIFS(Data!$H:$H,$A18,Data!$C:$C,K$1)</f>
        <v>0</v>
      </c>
      <c r="L18" s="5">
        <f>COUNTIFS(Data!$H:$H,$A18,Data!$C:$C,L$1)</f>
        <v>0</v>
      </c>
      <c r="M18" s="5">
        <f>COUNTIFS(Data!$H:$H,$A18,Data!$C:$C,M$1)</f>
        <v>0</v>
      </c>
      <c r="N18" s="5">
        <f>COUNTIFS(Data!$H:$H,$A18,Data!$C:$C,N$1)</f>
        <v>0</v>
      </c>
      <c r="O18" s="5">
        <f>COUNTIFS(Data!$H:$H,$A18,Data!$C:$C,O$1)</f>
        <v>0</v>
      </c>
      <c r="P18" s="5">
        <f>COUNTIFS(Data!$H:$H,$A18,Data!$C:$C,P$1)</f>
        <v>0</v>
      </c>
      <c r="Q18" s="5">
        <f>COUNTIFS(Data!$H:$H,$A18,Data!$C:$C,Q$1)</f>
        <v>0</v>
      </c>
      <c r="R18" s="5">
        <f>COUNTIFS(Data!$H:$H,$A18,Data!$C:$C,R$1)</f>
        <v>0</v>
      </c>
      <c r="S18" s="5">
        <f>COUNTIFS(Data!$H:$H,$A18,Data!$C:$C,S$1)</f>
        <v>0</v>
      </c>
      <c r="T18" s="5">
        <f>COUNTIFS(Data!$H:$H,$A18,Data!$C:$C,T$1)</f>
        <v>0</v>
      </c>
      <c r="U18" s="5">
        <f>COUNTIFS(Data!$H:$H,$A18,Data!$C:$C,U$1)</f>
        <v>0</v>
      </c>
      <c r="V18" s="5">
        <f>COUNTIFS(Data!$H:$H,$A18,Data!$C:$C,V$1)</f>
        <v>0</v>
      </c>
      <c r="W18" s="5">
        <f>COUNTIFS(Data!$H:$H,$A18,Data!$C:$C,W$1)</f>
        <v>0</v>
      </c>
      <c r="X18" s="5">
        <f>COUNTIFS(Data!$H:$H,$A18,Data!$C:$C,X$1)</f>
        <v>0</v>
      </c>
      <c r="Y18" s="5">
        <f>COUNTIFS(Data!$H:$H,$A18,Data!$C:$C,Y$1)</f>
        <v>0</v>
      </c>
      <c r="Z18" s="5">
        <f>COUNTIFS(Data!$H:$H,$A18,Data!$C:$C,Z$1)</f>
        <v>0</v>
      </c>
      <c r="AA18" s="5">
        <f>COUNTIFS(Data!$H:$H,$A18,Data!$C:$C,AA$1)</f>
        <v>0</v>
      </c>
      <c r="AB18" s="5">
        <f>COUNTIFS(Data!$H:$H,$A18,Data!$C:$C,AB$1)</f>
        <v>0</v>
      </c>
      <c r="AC18" s="5">
        <f>COUNTIFS(Data!$H:$H,$A18,Data!$C:$C,AC$1)</f>
        <v>0</v>
      </c>
      <c r="AD18" s="5">
        <f>COUNTIFS(Data!$H:$H,$A18,Data!$C:$C,AD$1)</f>
        <v>0</v>
      </c>
      <c r="AE18" s="5">
        <f>COUNTIFS(Data!$H:$H,$A18,Data!$C:$C,AE$1)</f>
        <v>0</v>
      </c>
      <c r="AF18" s="5">
        <f>COUNTIFS(Data!$H:$H,$A18,Data!$C:$C,AF$1)</f>
        <v>0</v>
      </c>
      <c r="AG18" s="5">
        <f>COUNTIFS(Data!$H:$H,$A18,Data!$C:$C,AG$1)</f>
        <v>0</v>
      </c>
      <c r="AH18" s="5">
        <f>COUNTIFS(Data!$H:$H,$A18,Data!$C:$C,AH$1)</f>
        <v>0</v>
      </c>
      <c r="AI18" s="5">
        <f>COUNTIFS(Data!$H:$H,$A18,Data!$C:$C,AI$1)</f>
        <v>0</v>
      </c>
      <c r="AJ18" s="5">
        <f>COUNTIFS(Data!$H:$H,$A18,Data!$C:$C,AJ$1)</f>
        <v>0</v>
      </c>
      <c r="AK18" s="5">
        <f>COUNTIFS(Data!$H:$H,$A18,Data!$C:$C,AK$1)</f>
        <v>0</v>
      </c>
      <c r="AL18" s="5">
        <f>COUNTIFS(Data!$H:$H,$A18,Data!$C:$C,AL$1)</f>
        <v>0</v>
      </c>
      <c r="AM18" s="5">
        <f>COUNTIFS(Data!$H:$H,$A18,Data!$C:$C,AM$1)</f>
        <v>0</v>
      </c>
      <c r="AN18" s="5">
        <f>COUNTIFS(Data!$H:$H,$A18,Data!$C:$C,AN$1)</f>
        <v>0</v>
      </c>
      <c r="AO18" s="5">
        <f>COUNTIFS(Data!$H:$H,$A18,Data!$C:$C,AO$1)</f>
        <v>0</v>
      </c>
      <c r="AP18" s="5">
        <f>COUNTIFS(Data!$H:$H,$A18,Data!$C:$C,AP$1)</f>
        <v>0</v>
      </c>
      <c r="AQ18" s="5">
        <f>COUNTIFS(Data!$H:$H,$A18,Data!$C:$C,AQ$1)</f>
        <v>0</v>
      </c>
      <c r="AR18" s="5">
        <f>COUNTIFS(Data!$H:$H,$A18,Data!$C:$C,AR$1)</f>
        <v>0</v>
      </c>
      <c r="AS18" s="5">
        <f>COUNTIFS(Data!$H:$H,$A18,Data!$C:$C,AS$1)</f>
        <v>0</v>
      </c>
      <c r="AT18" s="5">
        <f>COUNTIFS(Data!$H:$H,$A18,Data!$C:$C,AT$1)</f>
        <v>0</v>
      </c>
      <c r="AU18" s="5">
        <f>COUNTIFS(Data!$H:$H,$A18,Data!$C:$C,AU$1)</f>
        <v>0</v>
      </c>
      <c r="AV18" s="5">
        <f t="shared" si="1"/>
        <v>0</v>
      </c>
    </row>
    <row r="19">
      <c r="A19" s="5" t="str">
        <f>Countries!A18</f>
        <v>COL</v>
      </c>
      <c r="B19" s="5">
        <f>COUNTIFS(Data!$H:$H,$A19,Data!$C:$C,B$1)</f>
        <v>0</v>
      </c>
      <c r="C19" s="5">
        <f>COUNTIFS(Data!$H:$H,$A19,Data!$C:$C,C$1)</f>
        <v>0</v>
      </c>
      <c r="D19" s="5">
        <f>COUNTIFS(Data!$H:$H,$A19,Data!$C:$C,D$1)</f>
        <v>0</v>
      </c>
      <c r="E19" s="5">
        <f>COUNTIFS(Data!$H:$H,$A19,Data!$C:$C,E$1)</f>
        <v>0</v>
      </c>
      <c r="F19" s="5">
        <f>COUNTIFS(Data!$H:$H,$A19,Data!$C:$C,F$1)</f>
        <v>2</v>
      </c>
      <c r="G19" s="5">
        <f>COUNTIFS(Data!$H:$H,$A19,Data!$C:$C,G$1)</f>
        <v>0</v>
      </c>
      <c r="H19" s="5">
        <f>COUNTIFS(Data!$H:$H,$A19,Data!$C:$C,H$1)</f>
        <v>0</v>
      </c>
      <c r="I19" s="5">
        <f>COUNTIFS(Data!$H:$H,$A19,Data!$C:$C,I$1)</f>
        <v>0</v>
      </c>
      <c r="J19" s="5">
        <f>COUNTIFS(Data!$H:$H,$A19,Data!$C:$C,J$1)</f>
        <v>0</v>
      </c>
      <c r="K19" s="5">
        <f>COUNTIFS(Data!$H:$H,$A19,Data!$C:$C,K$1)</f>
        <v>0</v>
      </c>
      <c r="L19" s="5">
        <f>COUNTIFS(Data!$H:$H,$A19,Data!$C:$C,L$1)</f>
        <v>0</v>
      </c>
      <c r="M19" s="5">
        <f>COUNTIFS(Data!$H:$H,$A19,Data!$C:$C,M$1)</f>
        <v>0</v>
      </c>
      <c r="N19" s="5">
        <f>COUNTIFS(Data!$H:$H,$A19,Data!$C:$C,N$1)</f>
        <v>0</v>
      </c>
      <c r="O19" s="5">
        <f>COUNTIFS(Data!$H:$H,$A19,Data!$C:$C,O$1)</f>
        <v>1</v>
      </c>
      <c r="P19" s="5">
        <f>COUNTIFS(Data!$H:$H,$A19,Data!$C:$C,P$1)</f>
        <v>0</v>
      </c>
      <c r="Q19" s="5">
        <f>COUNTIFS(Data!$H:$H,$A19,Data!$C:$C,Q$1)</f>
        <v>0</v>
      </c>
      <c r="R19" s="5">
        <f>COUNTIFS(Data!$H:$H,$A19,Data!$C:$C,R$1)</f>
        <v>0</v>
      </c>
      <c r="S19" s="5">
        <f>COUNTIFS(Data!$H:$H,$A19,Data!$C:$C,S$1)</f>
        <v>0</v>
      </c>
      <c r="T19" s="5">
        <f>COUNTIFS(Data!$H:$H,$A19,Data!$C:$C,T$1)</f>
        <v>0</v>
      </c>
      <c r="U19" s="5">
        <f>COUNTIFS(Data!$H:$H,$A19,Data!$C:$C,U$1)</f>
        <v>0</v>
      </c>
      <c r="V19" s="5">
        <f>COUNTIFS(Data!$H:$H,$A19,Data!$C:$C,V$1)</f>
        <v>0</v>
      </c>
      <c r="W19" s="5">
        <f>COUNTIFS(Data!$H:$H,$A19,Data!$C:$C,W$1)</f>
        <v>0</v>
      </c>
      <c r="X19" s="5">
        <f>COUNTIFS(Data!$H:$H,$A19,Data!$C:$C,X$1)</f>
        <v>0</v>
      </c>
      <c r="Y19" s="5">
        <f>COUNTIFS(Data!$H:$H,$A19,Data!$C:$C,Y$1)</f>
        <v>0</v>
      </c>
      <c r="Z19" s="5">
        <f>COUNTIFS(Data!$H:$H,$A19,Data!$C:$C,Z$1)</f>
        <v>0</v>
      </c>
      <c r="AA19" s="5">
        <f>COUNTIFS(Data!$H:$H,$A19,Data!$C:$C,AA$1)</f>
        <v>0</v>
      </c>
      <c r="AB19" s="5">
        <f>COUNTIFS(Data!$H:$H,$A19,Data!$C:$C,AB$1)</f>
        <v>0</v>
      </c>
      <c r="AC19" s="5">
        <f>COUNTIFS(Data!$H:$H,$A19,Data!$C:$C,AC$1)</f>
        <v>0</v>
      </c>
      <c r="AD19" s="5">
        <f>COUNTIFS(Data!$H:$H,$A19,Data!$C:$C,AD$1)</f>
        <v>0</v>
      </c>
      <c r="AE19" s="5">
        <f>COUNTIFS(Data!$H:$H,$A19,Data!$C:$C,AE$1)</f>
        <v>0</v>
      </c>
      <c r="AF19" s="5">
        <f>COUNTIFS(Data!$H:$H,$A19,Data!$C:$C,AF$1)</f>
        <v>0</v>
      </c>
      <c r="AG19" s="5">
        <f>COUNTIFS(Data!$H:$H,$A19,Data!$C:$C,AG$1)</f>
        <v>0</v>
      </c>
      <c r="AH19" s="5">
        <f>COUNTIFS(Data!$H:$H,$A19,Data!$C:$C,AH$1)</f>
        <v>0</v>
      </c>
      <c r="AI19" s="5">
        <f>COUNTIFS(Data!$H:$H,$A19,Data!$C:$C,AI$1)</f>
        <v>0</v>
      </c>
      <c r="AJ19" s="5">
        <f>COUNTIFS(Data!$H:$H,$A19,Data!$C:$C,AJ$1)</f>
        <v>0</v>
      </c>
      <c r="AK19" s="5">
        <f>COUNTIFS(Data!$H:$H,$A19,Data!$C:$C,AK$1)</f>
        <v>0</v>
      </c>
      <c r="AL19" s="5">
        <f>COUNTIFS(Data!$H:$H,$A19,Data!$C:$C,AL$1)</f>
        <v>0</v>
      </c>
      <c r="AM19" s="5">
        <f>COUNTIFS(Data!$H:$H,$A19,Data!$C:$C,AM$1)</f>
        <v>0</v>
      </c>
      <c r="AN19" s="5">
        <f>COUNTIFS(Data!$H:$H,$A19,Data!$C:$C,AN$1)</f>
        <v>0</v>
      </c>
      <c r="AO19" s="5">
        <f>COUNTIFS(Data!$H:$H,$A19,Data!$C:$C,AO$1)</f>
        <v>0</v>
      </c>
      <c r="AP19" s="5">
        <f>COUNTIFS(Data!$H:$H,$A19,Data!$C:$C,AP$1)</f>
        <v>0</v>
      </c>
      <c r="AQ19" s="5">
        <f>COUNTIFS(Data!$H:$H,$A19,Data!$C:$C,AQ$1)</f>
        <v>0</v>
      </c>
      <c r="AR19" s="5">
        <f>COUNTIFS(Data!$H:$H,$A19,Data!$C:$C,AR$1)</f>
        <v>0</v>
      </c>
      <c r="AS19" s="5">
        <f>COUNTIFS(Data!$H:$H,$A19,Data!$C:$C,AS$1)</f>
        <v>0</v>
      </c>
      <c r="AT19" s="5">
        <f>COUNTIFS(Data!$H:$H,$A19,Data!$C:$C,AT$1)</f>
        <v>1</v>
      </c>
      <c r="AU19" s="5">
        <f>COUNTIFS(Data!$H:$H,$A19,Data!$C:$C,AU$1)</f>
        <v>0</v>
      </c>
      <c r="AV19" s="5">
        <f t="shared" si="1"/>
        <v>4</v>
      </c>
    </row>
    <row r="20">
      <c r="A20" s="5" t="str">
        <f>Countries!A19</f>
        <v>COR</v>
      </c>
      <c r="B20" s="5">
        <f>COUNTIFS(Data!$H:$H,$A20,Data!$C:$C,B$1)</f>
        <v>0</v>
      </c>
      <c r="C20" s="5">
        <f>COUNTIFS(Data!$H:$H,$A20,Data!$C:$C,C$1)</f>
        <v>0</v>
      </c>
      <c r="D20" s="5">
        <f>COUNTIFS(Data!$H:$H,$A20,Data!$C:$C,D$1)</f>
        <v>0</v>
      </c>
      <c r="E20" s="5">
        <f>COUNTIFS(Data!$H:$H,$A20,Data!$C:$C,E$1)</f>
        <v>0</v>
      </c>
      <c r="F20" s="5">
        <f>COUNTIFS(Data!$H:$H,$A20,Data!$C:$C,F$1)</f>
        <v>0</v>
      </c>
      <c r="G20" s="5">
        <f>COUNTIFS(Data!$H:$H,$A20,Data!$C:$C,G$1)</f>
        <v>0</v>
      </c>
      <c r="H20" s="5">
        <f>COUNTIFS(Data!$H:$H,$A20,Data!$C:$C,H$1)</f>
        <v>0</v>
      </c>
      <c r="I20" s="5">
        <f>COUNTIFS(Data!$H:$H,$A20,Data!$C:$C,I$1)</f>
        <v>0</v>
      </c>
      <c r="J20" s="5">
        <f>COUNTIFS(Data!$H:$H,$A20,Data!$C:$C,J$1)</f>
        <v>0</v>
      </c>
      <c r="K20" s="5">
        <f>COUNTIFS(Data!$H:$H,$A20,Data!$C:$C,K$1)</f>
        <v>0</v>
      </c>
      <c r="L20" s="5">
        <f>COUNTIFS(Data!$H:$H,$A20,Data!$C:$C,L$1)</f>
        <v>0</v>
      </c>
      <c r="M20" s="5">
        <f>COUNTIFS(Data!$H:$H,$A20,Data!$C:$C,M$1)</f>
        <v>0</v>
      </c>
      <c r="N20" s="5">
        <f>COUNTIFS(Data!$H:$H,$A20,Data!$C:$C,N$1)</f>
        <v>0</v>
      </c>
      <c r="O20" s="5">
        <f>COUNTIFS(Data!$H:$H,$A20,Data!$C:$C,O$1)</f>
        <v>0</v>
      </c>
      <c r="P20" s="5">
        <f>COUNTIFS(Data!$H:$H,$A20,Data!$C:$C,P$1)</f>
        <v>0</v>
      </c>
      <c r="Q20" s="5">
        <f>COUNTIFS(Data!$H:$H,$A20,Data!$C:$C,Q$1)</f>
        <v>0</v>
      </c>
      <c r="R20" s="5">
        <f>COUNTIFS(Data!$H:$H,$A20,Data!$C:$C,R$1)</f>
        <v>0</v>
      </c>
      <c r="S20" s="5">
        <f>COUNTIFS(Data!$H:$H,$A20,Data!$C:$C,S$1)</f>
        <v>0</v>
      </c>
      <c r="T20" s="5">
        <f>COUNTIFS(Data!$H:$H,$A20,Data!$C:$C,T$1)</f>
        <v>0</v>
      </c>
      <c r="U20" s="5">
        <f>COUNTIFS(Data!$H:$H,$A20,Data!$C:$C,U$1)</f>
        <v>0</v>
      </c>
      <c r="V20" s="5">
        <f>COUNTIFS(Data!$H:$H,$A20,Data!$C:$C,V$1)</f>
        <v>0</v>
      </c>
      <c r="W20" s="5">
        <f>COUNTIFS(Data!$H:$H,$A20,Data!$C:$C,W$1)</f>
        <v>0</v>
      </c>
      <c r="X20" s="5">
        <f>COUNTIFS(Data!$H:$H,$A20,Data!$C:$C,X$1)</f>
        <v>0</v>
      </c>
      <c r="Y20" s="5">
        <f>COUNTIFS(Data!$H:$H,$A20,Data!$C:$C,Y$1)</f>
        <v>0</v>
      </c>
      <c r="Z20" s="5">
        <f>COUNTIFS(Data!$H:$H,$A20,Data!$C:$C,Z$1)</f>
        <v>0</v>
      </c>
      <c r="AA20" s="5">
        <f>COUNTIFS(Data!$H:$H,$A20,Data!$C:$C,AA$1)</f>
        <v>0</v>
      </c>
      <c r="AB20" s="5">
        <f>COUNTIFS(Data!$H:$H,$A20,Data!$C:$C,AB$1)</f>
        <v>0</v>
      </c>
      <c r="AC20" s="5">
        <f>COUNTIFS(Data!$H:$H,$A20,Data!$C:$C,AC$1)</f>
        <v>0</v>
      </c>
      <c r="AD20" s="5">
        <f>COUNTIFS(Data!$H:$H,$A20,Data!$C:$C,AD$1)</f>
        <v>0</v>
      </c>
      <c r="AE20" s="5">
        <f>COUNTIFS(Data!$H:$H,$A20,Data!$C:$C,AE$1)</f>
        <v>0</v>
      </c>
      <c r="AF20" s="5">
        <f>COUNTIFS(Data!$H:$H,$A20,Data!$C:$C,AF$1)</f>
        <v>0</v>
      </c>
      <c r="AG20" s="5">
        <f>COUNTIFS(Data!$H:$H,$A20,Data!$C:$C,AG$1)</f>
        <v>0</v>
      </c>
      <c r="AH20" s="5">
        <f>COUNTIFS(Data!$H:$H,$A20,Data!$C:$C,AH$1)</f>
        <v>0</v>
      </c>
      <c r="AI20" s="5">
        <f>COUNTIFS(Data!$H:$H,$A20,Data!$C:$C,AI$1)</f>
        <v>0</v>
      </c>
      <c r="AJ20" s="5">
        <f>COUNTIFS(Data!$H:$H,$A20,Data!$C:$C,AJ$1)</f>
        <v>0</v>
      </c>
      <c r="AK20" s="5">
        <f>COUNTIFS(Data!$H:$H,$A20,Data!$C:$C,AK$1)</f>
        <v>0</v>
      </c>
      <c r="AL20" s="5">
        <f>COUNTIFS(Data!$H:$H,$A20,Data!$C:$C,AL$1)</f>
        <v>0</v>
      </c>
      <c r="AM20" s="5">
        <f>COUNTIFS(Data!$H:$H,$A20,Data!$C:$C,AM$1)</f>
        <v>0</v>
      </c>
      <c r="AN20" s="5">
        <f>COUNTIFS(Data!$H:$H,$A20,Data!$C:$C,AN$1)</f>
        <v>0</v>
      </c>
      <c r="AO20" s="5">
        <f>COUNTIFS(Data!$H:$H,$A20,Data!$C:$C,AO$1)</f>
        <v>0</v>
      </c>
      <c r="AP20" s="5">
        <f>COUNTIFS(Data!$H:$H,$A20,Data!$C:$C,AP$1)</f>
        <v>0</v>
      </c>
      <c r="AQ20" s="5">
        <f>COUNTIFS(Data!$H:$H,$A20,Data!$C:$C,AQ$1)</f>
        <v>0</v>
      </c>
      <c r="AR20" s="5">
        <f>COUNTIFS(Data!$H:$H,$A20,Data!$C:$C,AR$1)</f>
        <v>0</v>
      </c>
      <c r="AS20" s="5">
        <f>COUNTIFS(Data!$H:$H,$A20,Data!$C:$C,AS$1)</f>
        <v>0</v>
      </c>
      <c r="AT20" s="5">
        <f>COUNTIFS(Data!$H:$H,$A20,Data!$C:$C,AT$1)</f>
        <v>0</v>
      </c>
      <c r="AU20" s="5">
        <f>COUNTIFS(Data!$H:$H,$A20,Data!$C:$C,AU$1)</f>
        <v>0</v>
      </c>
      <c r="AV20" s="5">
        <f t="shared" si="1"/>
        <v>0</v>
      </c>
    </row>
    <row r="21">
      <c r="A21" s="5" t="str">
        <f>Countries!A20</f>
        <v>CRO</v>
      </c>
      <c r="B21" s="5">
        <f>COUNTIFS(Data!$H:$H,$A21,Data!$C:$C,B$1)</f>
        <v>0</v>
      </c>
      <c r="C21" s="5">
        <f>COUNTIFS(Data!$H:$H,$A21,Data!$C:$C,C$1)</f>
        <v>0</v>
      </c>
      <c r="D21" s="5">
        <f>COUNTIFS(Data!$H:$H,$A21,Data!$C:$C,D$1)</f>
        <v>1</v>
      </c>
      <c r="E21" s="5">
        <f>COUNTIFS(Data!$H:$H,$A21,Data!$C:$C,E$1)</f>
        <v>0</v>
      </c>
      <c r="F21" s="5">
        <f>COUNTIFS(Data!$H:$H,$A21,Data!$C:$C,F$1)</f>
        <v>0</v>
      </c>
      <c r="G21" s="5">
        <f>COUNTIFS(Data!$H:$H,$A21,Data!$C:$C,G$1)</f>
        <v>0</v>
      </c>
      <c r="H21" s="5">
        <f>COUNTIFS(Data!$H:$H,$A21,Data!$C:$C,H$1)</f>
        <v>0</v>
      </c>
      <c r="I21" s="5">
        <f>COUNTIFS(Data!$H:$H,$A21,Data!$C:$C,I$1)</f>
        <v>0</v>
      </c>
      <c r="J21" s="5">
        <f>COUNTIFS(Data!$H:$H,$A21,Data!$C:$C,J$1)</f>
        <v>0</v>
      </c>
      <c r="K21" s="5">
        <f>COUNTIFS(Data!$H:$H,$A21,Data!$C:$C,K$1)</f>
        <v>0</v>
      </c>
      <c r="L21" s="5">
        <f>COUNTIFS(Data!$H:$H,$A21,Data!$C:$C,L$1)</f>
        <v>0</v>
      </c>
      <c r="M21" s="5">
        <f>COUNTIFS(Data!$H:$H,$A21,Data!$C:$C,M$1)</f>
        <v>0</v>
      </c>
      <c r="N21" s="5">
        <f>COUNTIFS(Data!$H:$H,$A21,Data!$C:$C,N$1)</f>
        <v>0</v>
      </c>
      <c r="O21" s="5">
        <f>COUNTIFS(Data!$H:$H,$A21,Data!$C:$C,O$1)</f>
        <v>0</v>
      </c>
      <c r="P21" s="5">
        <f>COUNTIFS(Data!$H:$H,$A21,Data!$C:$C,P$1)</f>
        <v>0</v>
      </c>
      <c r="Q21" s="5">
        <f>COUNTIFS(Data!$H:$H,$A21,Data!$C:$C,Q$1)</f>
        <v>0</v>
      </c>
      <c r="R21" s="5">
        <f>COUNTIFS(Data!$H:$H,$A21,Data!$C:$C,R$1)</f>
        <v>0</v>
      </c>
      <c r="S21" s="5">
        <f>COUNTIFS(Data!$H:$H,$A21,Data!$C:$C,S$1)</f>
        <v>0</v>
      </c>
      <c r="T21" s="5">
        <f>COUNTIFS(Data!$H:$H,$A21,Data!$C:$C,T$1)</f>
        <v>0</v>
      </c>
      <c r="U21" s="5">
        <f>COUNTIFS(Data!$H:$H,$A21,Data!$C:$C,U$1)</f>
        <v>0</v>
      </c>
      <c r="V21" s="5">
        <f>COUNTIFS(Data!$H:$H,$A21,Data!$C:$C,V$1)</f>
        <v>0</v>
      </c>
      <c r="W21" s="5">
        <f>COUNTIFS(Data!$H:$H,$A21,Data!$C:$C,W$1)</f>
        <v>0</v>
      </c>
      <c r="X21" s="5">
        <f>COUNTIFS(Data!$H:$H,$A21,Data!$C:$C,X$1)</f>
        <v>0</v>
      </c>
      <c r="Y21" s="5">
        <f>COUNTIFS(Data!$H:$H,$A21,Data!$C:$C,Y$1)</f>
        <v>0</v>
      </c>
      <c r="Z21" s="5">
        <f>COUNTIFS(Data!$H:$H,$A21,Data!$C:$C,Z$1)</f>
        <v>0</v>
      </c>
      <c r="AA21" s="5">
        <f>COUNTIFS(Data!$H:$H,$A21,Data!$C:$C,AA$1)</f>
        <v>0</v>
      </c>
      <c r="AB21" s="5">
        <f>COUNTIFS(Data!$H:$H,$A21,Data!$C:$C,AB$1)</f>
        <v>0</v>
      </c>
      <c r="AC21" s="5">
        <f>COUNTIFS(Data!$H:$H,$A21,Data!$C:$C,AC$1)</f>
        <v>0</v>
      </c>
      <c r="AD21" s="5">
        <f>COUNTIFS(Data!$H:$H,$A21,Data!$C:$C,AD$1)</f>
        <v>0</v>
      </c>
      <c r="AE21" s="5">
        <f>COUNTIFS(Data!$H:$H,$A21,Data!$C:$C,AE$1)</f>
        <v>0</v>
      </c>
      <c r="AF21" s="5">
        <f>COUNTIFS(Data!$H:$H,$A21,Data!$C:$C,AF$1)</f>
        <v>0</v>
      </c>
      <c r="AG21" s="5">
        <f>COUNTIFS(Data!$H:$H,$A21,Data!$C:$C,AG$1)</f>
        <v>1</v>
      </c>
      <c r="AH21" s="5">
        <f>COUNTIFS(Data!$H:$H,$A21,Data!$C:$C,AH$1)</f>
        <v>0</v>
      </c>
      <c r="AI21" s="5">
        <f>COUNTIFS(Data!$H:$H,$A21,Data!$C:$C,AI$1)</f>
        <v>0</v>
      </c>
      <c r="AJ21" s="5">
        <f>COUNTIFS(Data!$H:$H,$A21,Data!$C:$C,AJ$1)</f>
        <v>0</v>
      </c>
      <c r="AK21" s="5">
        <f>COUNTIFS(Data!$H:$H,$A21,Data!$C:$C,AK$1)</f>
        <v>0</v>
      </c>
      <c r="AL21" s="5">
        <f>COUNTIFS(Data!$H:$H,$A21,Data!$C:$C,AL$1)</f>
        <v>0</v>
      </c>
      <c r="AM21" s="5">
        <f>COUNTIFS(Data!$H:$H,$A21,Data!$C:$C,AM$1)</f>
        <v>0</v>
      </c>
      <c r="AN21" s="5">
        <f>COUNTIFS(Data!$H:$H,$A21,Data!$C:$C,AN$1)</f>
        <v>0</v>
      </c>
      <c r="AO21" s="5">
        <f>COUNTIFS(Data!$H:$H,$A21,Data!$C:$C,AO$1)</f>
        <v>1</v>
      </c>
      <c r="AP21" s="5">
        <f>COUNTIFS(Data!$H:$H,$A21,Data!$C:$C,AP$1)</f>
        <v>0</v>
      </c>
      <c r="AQ21" s="5">
        <f>COUNTIFS(Data!$H:$H,$A21,Data!$C:$C,AQ$1)</f>
        <v>0</v>
      </c>
      <c r="AR21" s="5">
        <f>COUNTIFS(Data!$H:$H,$A21,Data!$C:$C,AR$1)</f>
        <v>0</v>
      </c>
      <c r="AS21" s="5">
        <f>COUNTIFS(Data!$H:$H,$A21,Data!$C:$C,AS$1)</f>
        <v>0</v>
      </c>
      <c r="AT21" s="5">
        <f>COUNTIFS(Data!$H:$H,$A21,Data!$C:$C,AT$1)</f>
        <v>0</v>
      </c>
      <c r="AU21" s="5">
        <f>COUNTIFS(Data!$H:$H,$A21,Data!$C:$C,AU$1)</f>
        <v>0</v>
      </c>
      <c r="AV21" s="5">
        <f t="shared" si="1"/>
        <v>3</v>
      </c>
    </row>
    <row r="22">
      <c r="A22" s="5" t="str">
        <f>Countries!A21</f>
        <v>CUB</v>
      </c>
      <c r="B22" s="5">
        <f>COUNTIFS(Data!$H:$H,$A22,Data!$C:$C,B$1)</f>
        <v>0</v>
      </c>
      <c r="C22" s="5">
        <f>COUNTIFS(Data!$H:$H,$A22,Data!$C:$C,C$1)</f>
        <v>0</v>
      </c>
      <c r="D22" s="5">
        <f>COUNTIFS(Data!$H:$H,$A22,Data!$C:$C,D$1)</f>
        <v>0</v>
      </c>
      <c r="E22" s="5">
        <f>COUNTIFS(Data!$H:$H,$A22,Data!$C:$C,E$1)</f>
        <v>0</v>
      </c>
      <c r="F22" s="5">
        <f>COUNTIFS(Data!$H:$H,$A22,Data!$C:$C,F$1)</f>
        <v>1</v>
      </c>
      <c r="G22" s="5">
        <f>COUNTIFS(Data!$H:$H,$A22,Data!$C:$C,G$1)</f>
        <v>0</v>
      </c>
      <c r="H22" s="5">
        <f>COUNTIFS(Data!$H:$H,$A22,Data!$C:$C,H$1)</f>
        <v>0</v>
      </c>
      <c r="I22" s="5">
        <f>COUNTIFS(Data!$H:$H,$A22,Data!$C:$C,I$1)</f>
        <v>0</v>
      </c>
      <c r="J22" s="5">
        <f>COUNTIFS(Data!$H:$H,$A22,Data!$C:$C,J$1)</f>
        <v>0</v>
      </c>
      <c r="K22" s="5">
        <f>COUNTIFS(Data!$H:$H,$A22,Data!$C:$C,K$1)</f>
        <v>0</v>
      </c>
      <c r="L22" s="5">
        <f>COUNTIFS(Data!$H:$H,$A22,Data!$C:$C,L$1)</f>
        <v>0</v>
      </c>
      <c r="M22" s="5">
        <f>COUNTIFS(Data!$H:$H,$A22,Data!$C:$C,M$1)</f>
        <v>0</v>
      </c>
      <c r="N22" s="5">
        <f>COUNTIFS(Data!$H:$H,$A22,Data!$C:$C,N$1)</f>
        <v>0</v>
      </c>
      <c r="O22" s="5">
        <f>COUNTIFS(Data!$H:$H,$A22,Data!$C:$C,O$1)</f>
        <v>0</v>
      </c>
      <c r="P22" s="5">
        <f>COUNTIFS(Data!$H:$H,$A22,Data!$C:$C,P$1)</f>
        <v>0</v>
      </c>
      <c r="Q22" s="5">
        <f>COUNTIFS(Data!$H:$H,$A22,Data!$C:$C,Q$1)</f>
        <v>0</v>
      </c>
      <c r="R22" s="5">
        <f>COUNTIFS(Data!$H:$H,$A22,Data!$C:$C,R$1)</f>
        <v>0</v>
      </c>
      <c r="S22" s="5">
        <f>COUNTIFS(Data!$H:$H,$A22,Data!$C:$C,S$1)</f>
        <v>0</v>
      </c>
      <c r="T22" s="5">
        <f>COUNTIFS(Data!$H:$H,$A22,Data!$C:$C,T$1)</f>
        <v>0</v>
      </c>
      <c r="U22" s="5">
        <f>COUNTIFS(Data!$H:$H,$A22,Data!$C:$C,U$1)</f>
        <v>0</v>
      </c>
      <c r="V22" s="5">
        <f>COUNTIFS(Data!$H:$H,$A22,Data!$C:$C,V$1)</f>
        <v>0</v>
      </c>
      <c r="W22" s="5">
        <f>COUNTIFS(Data!$H:$H,$A22,Data!$C:$C,W$1)</f>
        <v>0</v>
      </c>
      <c r="X22" s="5">
        <f>COUNTIFS(Data!$H:$H,$A22,Data!$C:$C,X$1)</f>
        <v>0</v>
      </c>
      <c r="Y22" s="5">
        <f>COUNTIFS(Data!$H:$H,$A22,Data!$C:$C,Y$1)</f>
        <v>0</v>
      </c>
      <c r="Z22" s="5">
        <f>COUNTIFS(Data!$H:$H,$A22,Data!$C:$C,Z$1)</f>
        <v>1</v>
      </c>
      <c r="AA22" s="5">
        <f>COUNTIFS(Data!$H:$H,$A22,Data!$C:$C,AA$1)</f>
        <v>0</v>
      </c>
      <c r="AB22" s="5">
        <f>COUNTIFS(Data!$H:$H,$A22,Data!$C:$C,AB$1)</f>
        <v>0</v>
      </c>
      <c r="AC22" s="5">
        <f>COUNTIFS(Data!$H:$H,$A22,Data!$C:$C,AC$1)</f>
        <v>0</v>
      </c>
      <c r="AD22" s="5">
        <f>COUNTIFS(Data!$H:$H,$A22,Data!$C:$C,AD$1)</f>
        <v>0</v>
      </c>
      <c r="AE22" s="5">
        <f>COUNTIFS(Data!$H:$H,$A22,Data!$C:$C,AE$1)</f>
        <v>0</v>
      </c>
      <c r="AF22" s="5">
        <f>COUNTIFS(Data!$H:$H,$A22,Data!$C:$C,AF$1)</f>
        <v>0</v>
      </c>
      <c r="AG22" s="5">
        <f>COUNTIFS(Data!$H:$H,$A22,Data!$C:$C,AG$1)</f>
        <v>0</v>
      </c>
      <c r="AH22" s="5">
        <f>COUNTIFS(Data!$H:$H,$A22,Data!$C:$C,AH$1)</f>
        <v>1</v>
      </c>
      <c r="AI22" s="5">
        <f>COUNTIFS(Data!$H:$H,$A22,Data!$C:$C,AI$1)</f>
        <v>0</v>
      </c>
      <c r="AJ22" s="5">
        <f>COUNTIFS(Data!$H:$H,$A22,Data!$C:$C,AJ$1)</f>
        <v>0</v>
      </c>
      <c r="AK22" s="5">
        <f>COUNTIFS(Data!$H:$H,$A22,Data!$C:$C,AK$1)</f>
        <v>0</v>
      </c>
      <c r="AL22" s="5">
        <f>COUNTIFS(Data!$H:$H,$A22,Data!$C:$C,AL$1)</f>
        <v>0</v>
      </c>
      <c r="AM22" s="5">
        <f>COUNTIFS(Data!$H:$H,$A22,Data!$C:$C,AM$1)</f>
        <v>0</v>
      </c>
      <c r="AN22" s="5">
        <f>COUNTIFS(Data!$H:$H,$A22,Data!$C:$C,AN$1)</f>
        <v>0</v>
      </c>
      <c r="AO22" s="5">
        <f>COUNTIFS(Data!$H:$H,$A22,Data!$C:$C,AO$1)</f>
        <v>0</v>
      </c>
      <c r="AP22" s="5">
        <f>COUNTIFS(Data!$H:$H,$A22,Data!$C:$C,AP$1)</f>
        <v>0</v>
      </c>
      <c r="AQ22" s="5">
        <f>COUNTIFS(Data!$H:$H,$A22,Data!$C:$C,AQ$1)</f>
        <v>0</v>
      </c>
      <c r="AR22" s="5">
        <f>COUNTIFS(Data!$H:$H,$A22,Data!$C:$C,AR$1)</f>
        <v>0</v>
      </c>
      <c r="AS22" s="5">
        <f>COUNTIFS(Data!$H:$H,$A22,Data!$C:$C,AS$1)</f>
        <v>0</v>
      </c>
      <c r="AT22" s="5">
        <f>COUNTIFS(Data!$H:$H,$A22,Data!$C:$C,AT$1)</f>
        <v>0</v>
      </c>
      <c r="AU22" s="5">
        <f>COUNTIFS(Data!$H:$H,$A22,Data!$C:$C,AU$1)</f>
        <v>0</v>
      </c>
      <c r="AV22" s="5">
        <f t="shared" si="1"/>
        <v>3</v>
      </c>
    </row>
    <row r="23">
      <c r="A23" s="5" t="str">
        <f>Countries!A22</f>
        <v>CZE</v>
      </c>
      <c r="B23" s="5">
        <f>COUNTIFS(Data!$H:$H,$A23,Data!$C:$C,B$1)</f>
        <v>0</v>
      </c>
      <c r="C23" s="5">
        <f>COUNTIFS(Data!$H:$H,$A23,Data!$C:$C,C$1)</f>
        <v>0</v>
      </c>
      <c r="D23" s="5">
        <f>COUNTIFS(Data!$H:$H,$A23,Data!$C:$C,D$1)</f>
        <v>0</v>
      </c>
      <c r="E23" s="5">
        <f>COUNTIFS(Data!$H:$H,$A23,Data!$C:$C,E$1)</f>
        <v>0</v>
      </c>
      <c r="F23" s="5">
        <f>COUNTIFS(Data!$H:$H,$A23,Data!$C:$C,F$1)</f>
        <v>1</v>
      </c>
      <c r="G23" s="5">
        <f>COUNTIFS(Data!$H:$H,$A23,Data!$C:$C,G$1)</f>
        <v>0</v>
      </c>
      <c r="H23" s="5">
        <f>COUNTIFS(Data!$H:$H,$A23,Data!$C:$C,H$1)</f>
        <v>0</v>
      </c>
      <c r="I23" s="5">
        <f>COUNTIFS(Data!$H:$H,$A23,Data!$C:$C,I$1)</f>
        <v>0</v>
      </c>
      <c r="J23" s="5">
        <f>COUNTIFS(Data!$H:$H,$A23,Data!$C:$C,J$1)</f>
        <v>0</v>
      </c>
      <c r="K23" s="5">
        <f>COUNTIFS(Data!$H:$H,$A23,Data!$C:$C,K$1)</f>
        <v>0</v>
      </c>
      <c r="L23" s="5">
        <f>COUNTIFS(Data!$H:$H,$A23,Data!$C:$C,L$1)</f>
        <v>1</v>
      </c>
      <c r="M23" s="5">
        <f>COUNTIFS(Data!$H:$H,$A23,Data!$C:$C,M$1)</f>
        <v>0</v>
      </c>
      <c r="N23" s="5">
        <f>COUNTIFS(Data!$H:$H,$A23,Data!$C:$C,N$1)</f>
        <v>0</v>
      </c>
      <c r="O23" s="5">
        <f>COUNTIFS(Data!$H:$H,$A23,Data!$C:$C,O$1)</f>
        <v>0</v>
      </c>
      <c r="P23" s="5">
        <f>COUNTIFS(Data!$H:$H,$A23,Data!$C:$C,P$1)</f>
        <v>0</v>
      </c>
      <c r="Q23" s="5">
        <f>COUNTIFS(Data!$H:$H,$A23,Data!$C:$C,Q$1)</f>
        <v>0</v>
      </c>
      <c r="R23" s="5">
        <f>COUNTIFS(Data!$H:$H,$A23,Data!$C:$C,R$1)</f>
        <v>0</v>
      </c>
      <c r="S23" s="5">
        <f>COUNTIFS(Data!$H:$H,$A23,Data!$C:$C,S$1)</f>
        <v>0</v>
      </c>
      <c r="T23" s="5">
        <f>COUNTIFS(Data!$H:$H,$A23,Data!$C:$C,T$1)</f>
        <v>0</v>
      </c>
      <c r="U23" s="5">
        <f>COUNTIFS(Data!$H:$H,$A23,Data!$C:$C,U$1)</f>
        <v>0</v>
      </c>
      <c r="V23" s="5">
        <f>COUNTIFS(Data!$H:$H,$A23,Data!$C:$C,V$1)</f>
        <v>0</v>
      </c>
      <c r="W23" s="5">
        <f>COUNTIFS(Data!$H:$H,$A23,Data!$C:$C,W$1)</f>
        <v>0</v>
      </c>
      <c r="X23" s="5">
        <f>COUNTIFS(Data!$H:$H,$A23,Data!$C:$C,X$1)</f>
        <v>0</v>
      </c>
      <c r="Y23" s="5">
        <f>COUNTIFS(Data!$H:$H,$A23,Data!$C:$C,Y$1)</f>
        <v>0</v>
      </c>
      <c r="Z23" s="5">
        <f>COUNTIFS(Data!$H:$H,$A23,Data!$C:$C,Z$1)</f>
        <v>0</v>
      </c>
      <c r="AA23" s="5">
        <f>COUNTIFS(Data!$H:$H,$A23,Data!$C:$C,AA$1)</f>
        <v>0</v>
      </c>
      <c r="AB23" s="5">
        <f>COUNTIFS(Data!$H:$H,$A23,Data!$C:$C,AB$1)</f>
        <v>0</v>
      </c>
      <c r="AC23" s="5">
        <f>COUNTIFS(Data!$H:$H,$A23,Data!$C:$C,AC$1)</f>
        <v>0</v>
      </c>
      <c r="AD23" s="5">
        <f>COUNTIFS(Data!$H:$H,$A23,Data!$C:$C,AD$1)</f>
        <v>0</v>
      </c>
      <c r="AE23" s="5">
        <f>COUNTIFS(Data!$H:$H,$A23,Data!$C:$C,AE$1)</f>
        <v>0</v>
      </c>
      <c r="AF23" s="5">
        <f>COUNTIFS(Data!$H:$H,$A23,Data!$C:$C,AF$1)</f>
        <v>0</v>
      </c>
      <c r="AG23" s="5">
        <f>COUNTIFS(Data!$H:$H,$A23,Data!$C:$C,AG$1)</f>
        <v>0</v>
      </c>
      <c r="AH23" s="5">
        <f>COUNTIFS(Data!$H:$H,$A23,Data!$C:$C,AH$1)</f>
        <v>1</v>
      </c>
      <c r="AI23" s="5">
        <f>COUNTIFS(Data!$H:$H,$A23,Data!$C:$C,AI$1)</f>
        <v>0</v>
      </c>
      <c r="AJ23" s="5">
        <f>COUNTIFS(Data!$H:$H,$A23,Data!$C:$C,AJ$1)</f>
        <v>0</v>
      </c>
      <c r="AK23" s="5">
        <f>COUNTIFS(Data!$H:$H,$A23,Data!$C:$C,AK$1)</f>
        <v>0</v>
      </c>
      <c r="AL23" s="5">
        <f>COUNTIFS(Data!$H:$H,$A23,Data!$C:$C,AL$1)</f>
        <v>0</v>
      </c>
      <c r="AM23" s="5">
        <f>COUNTIFS(Data!$H:$H,$A23,Data!$C:$C,AM$1)</f>
        <v>0</v>
      </c>
      <c r="AN23" s="5">
        <f>COUNTIFS(Data!$H:$H,$A23,Data!$C:$C,AN$1)</f>
        <v>0</v>
      </c>
      <c r="AO23" s="5">
        <f>COUNTIFS(Data!$H:$H,$A23,Data!$C:$C,AO$1)</f>
        <v>1</v>
      </c>
      <c r="AP23" s="5">
        <f>COUNTIFS(Data!$H:$H,$A23,Data!$C:$C,AP$1)</f>
        <v>0</v>
      </c>
      <c r="AQ23" s="5">
        <f>COUNTIFS(Data!$H:$H,$A23,Data!$C:$C,AQ$1)</f>
        <v>0</v>
      </c>
      <c r="AR23" s="5">
        <f>COUNTIFS(Data!$H:$H,$A23,Data!$C:$C,AR$1)</f>
        <v>0</v>
      </c>
      <c r="AS23" s="5">
        <f>COUNTIFS(Data!$H:$H,$A23,Data!$C:$C,AS$1)</f>
        <v>0</v>
      </c>
      <c r="AT23" s="5">
        <f>COUNTIFS(Data!$H:$H,$A23,Data!$C:$C,AT$1)</f>
        <v>0</v>
      </c>
      <c r="AU23" s="5">
        <f>COUNTIFS(Data!$H:$H,$A23,Data!$C:$C,AU$1)</f>
        <v>0</v>
      </c>
      <c r="AV23" s="5">
        <f t="shared" si="1"/>
        <v>4</v>
      </c>
    </row>
    <row r="24">
      <c r="A24" s="5" t="str">
        <f>Countries!A23</f>
        <v>DEN</v>
      </c>
      <c r="B24" s="5">
        <f>COUNTIFS(Data!$H:$H,$A24,Data!$C:$C,B$1)</f>
        <v>0</v>
      </c>
      <c r="C24" s="5">
        <f>COUNTIFS(Data!$H:$H,$A24,Data!$C:$C,C$1)</f>
        <v>0</v>
      </c>
      <c r="D24" s="5">
        <f>COUNTIFS(Data!$H:$H,$A24,Data!$C:$C,D$1)</f>
        <v>0</v>
      </c>
      <c r="E24" s="5">
        <f>COUNTIFS(Data!$H:$H,$A24,Data!$C:$C,E$1)</f>
        <v>0</v>
      </c>
      <c r="F24" s="5">
        <f>COUNTIFS(Data!$H:$H,$A24,Data!$C:$C,F$1)</f>
        <v>0</v>
      </c>
      <c r="G24" s="5">
        <f>COUNTIFS(Data!$H:$H,$A24,Data!$C:$C,G$1)</f>
        <v>0</v>
      </c>
      <c r="H24" s="5">
        <f>COUNTIFS(Data!$H:$H,$A24,Data!$C:$C,H$1)</f>
        <v>0</v>
      </c>
      <c r="I24" s="5">
        <f>COUNTIFS(Data!$H:$H,$A24,Data!$C:$C,I$1)</f>
        <v>0</v>
      </c>
      <c r="J24" s="5">
        <f>COUNTIFS(Data!$H:$H,$A24,Data!$C:$C,J$1)</f>
        <v>0</v>
      </c>
      <c r="K24" s="5">
        <f>COUNTIFS(Data!$H:$H,$A24,Data!$C:$C,K$1)</f>
        <v>0</v>
      </c>
      <c r="L24" s="5">
        <f>COUNTIFS(Data!$H:$H,$A24,Data!$C:$C,L$1)</f>
        <v>0</v>
      </c>
      <c r="M24" s="5">
        <f>COUNTIFS(Data!$H:$H,$A24,Data!$C:$C,M$1)</f>
        <v>0</v>
      </c>
      <c r="N24" s="5">
        <f>COUNTIFS(Data!$H:$H,$A24,Data!$C:$C,N$1)</f>
        <v>0</v>
      </c>
      <c r="O24" s="5">
        <f>COUNTIFS(Data!$H:$H,$A24,Data!$C:$C,O$1)</f>
        <v>0</v>
      </c>
      <c r="P24" s="5">
        <f>COUNTIFS(Data!$H:$H,$A24,Data!$C:$C,P$1)</f>
        <v>0</v>
      </c>
      <c r="Q24" s="5">
        <f>COUNTIFS(Data!$H:$H,$A24,Data!$C:$C,Q$1)</f>
        <v>0</v>
      </c>
      <c r="R24" s="5">
        <f>COUNTIFS(Data!$H:$H,$A24,Data!$C:$C,R$1)</f>
        <v>2</v>
      </c>
      <c r="S24" s="5">
        <f>COUNTIFS(Data!$H:$H,$A24,Data!$C:$C,S$1)</f>
        <v>0</v>
      </c>
      <c r="T24" s="5">
        <f>COUNTIFS(Data!$H:$H,$A24,Data!$C:$C,T$1)</f>
        <v>0</v>
      </c>
      <c r="U24" s="5">
        <f>COUNTIFS(Data!$H:$H,$A24,Data!$C:$C,U$1)</f>
        <v>0</v>
      </c>
      <c r="V24" s="5">
        <f>COUNTIFS(Data!$H:$H,$A24,Data!$C:$C,V$1)</f>
        <v>0</v>
      </c>
      <c r="W24" s="5">
        <f>COUNTIFS(Data!$H:$H,$A24,Data!$C:$C,W$1)</f>
        <v>0</v>
      </c>
      <c r="X24" s="5">
        <f>COUNTIFS(Data!$H:$H,$A24,Data!$C:$C,X$1)</f>
        <v>1</v>
      </c>
      <c r="Y24" s="5">
        <f>COUNTIFS(Data!$H:$H,$A24,Data!$C:$C,Y$1)</f>
        <v>0</v>
      </c>
      <c r="Z24" s="5">
        <f>COUNTIFS(Data!$H:$H,$A24,Data!$C:$C,Z$1)</f>
        <v>0</v>
      </c>
      <c r="AA24" s="5">
        <f>COUNTIFS(Data!$H:$H,$A24,Data!$C:$C,AA$1)</f>
        <v>0</v>
      </c>
      <c r="AB24" s="5">
        <f>COUNTIFS(Data!$H:$H,$A24,Data!$C:$C,AB$1)</f>
        <v>0</v>
      </c>
      <c r="AC24" s="5">
        <f>COUNTIFS(Data!$H:$H,$A24,Data!$C:$C,AC$1)</f>
        <v>0</v>
      </c>
      <c r="AD24" s="5">
        <f>COUNTIFS(Data!$H:$H,$A24,Data!$C:$C,AD$1)</f>
        <v>0</v>
      </c>
      <c r="AE24" s="5">
        <f>COUNTIFS(Data!$H:$H,$A24,Data!$C:$C,AE$1)</f>
        <v>0</v>
      </c>
      <c r="AF24" s="5">
        <f>COUNTIFS(Data!$H:$H,$A24,Data!$C:$C,AF$1)</f>
        <v>0</v>
      </c>
      <c r="AG24" s="5">
        <f>COUNTIFS(Data!$H:$H,$A24,Data!$C:$C,AG$1)</f>
        <v>0</v>
      </c>
      <c r="AH24" s="5">
        <f>COUNTIFS(Data!$H:$H,$A24,Data!$C:$C,AH$1)</f>
        <v>1</v>
      </c>
      <c r="AI24" s="5">
        <f>COUNTIFS(Data!$H:$H,$A24,Data!$C:$C,AI$1)</f>
        <v>0</v>
      </c>
      <c r="AJ24" s="5">
        <f>COUNTIFS(Data!$H:$H,$A24,Data!$C:$C,AJ$1)</f>
        <v>0</v>
      </c>
      <c r="AK24" s="5">
        <f>COUNTIFS(Data!$H:$H,$A24,Data!$C:$C,AK$1)</f>
        <v>0</v>
      </c>
      <c r="AL24" s="5">
        <f>COUNTIFS(Data!$H:$H,$A24,Data!$C:$C,AL$1)</f>
        <v>0</v>
      </c>
      <c r="AM24" s="5">
        <f>COUNTIFS(Data!$H:$H,$A24,Data!$C:$C,AM$1)</f>
        <v>0</v>
      </c>
      <c r="AN24" s="5">
        <f>COUNTIFS(Data!$H:$H,$A24,Data!$C:$C,AN$1)</f>
        <v>0</v>
      </c>
      <c r="AO24" s="5">
        <f>COUNTIFS(Data!$H:$H,$A24,Data!$C:$C,AO$1)</f>
        <v>0</v>
      </c>
      <c r="AP24" s="5">
        <f>COUNTIFS(Data!$H:$H,$A24,Data!$C:$C,AP$1)</f>
        <v>0</v>
      </c>
      <c r="AQ24" s="5">
        <f>COUNTIFS(Data!$H:$H,$A24,Data!$C:$C,AQ$1)</f>
        <v>0</v>
      </c>
      <c r="AR24" s="5">
        <f>COUNTIFS(Data!$H:$H,$A24,Data!$C:$C,AR$1)</f>
        <v>0</v>
      </c>
      <c r="AS24" s="5">
        <f>COUNTIFS(Data!$H:$H,$A24,Data!$C:$C,AS$1)</f>
        <v>0</v>
      </c>
      <c r="AT24" s="5">
        <f>COUNTIFS(Data!$H:$H,$A24,Data!$C:$C,AT$1)</f>
        <v>0</v>
      </c>
      <c r="AU24" s="5">
        <f>COUNTIFS(Data!$H:$H,$A24,Data!$C:$C,AU$1)</f>
        <v>0</v>
      </c>
      <c r="AV24" s="5">
        <f t="shared" si="1"/>
        <v>4</v>
      </c>
    </row>
    <row r="25">
      <c r="A25" s="5" t="str">
        <f>Countries!A24</f>
        <v>DOM</v>
      </c>
      <c r="B25" s="5">
        <f>COUNTIFS(Data!$H:$H,$A25,Data!$C:$C,B$1)</f>
        <v>0</v>
      </c>
      <c r="C25" s="5">
        <f>COUNTIFS(Data!$H:$H,$A25,Data!$C:$C,C$1)</f>
        <v>0</v>
      </c>
      <c r="D25" s="5">
        <f>COUNTIFS(Data!$H:$H,$A25,Data!$C:$C,D$1)</f>
        <v>0</v>
      </c>
      <c r="E25" s="5">
        <f>COUNTIFS(Data!$H:$H,$A25,Data!$C:$C,E$1)</f>
        <v>0</v>
      </c>
      <c r="F25" s="5">
        <f>COUNTIFS(Data!$H:$H,$A25,Data!$C:$C,F$1)</f>
        <v>1</v>
      </c>
      <c r="G25" s="5">
        <f>COUNTIFS(Data!$H:$H,$A25,Data!$C:$C,G$1)</f>
        <v>0</v>
      </c>
      <c r="H25" s="5">
        <f>COUNTIFS(Data!$H:$H,$A25,Data!$C:$C,H$1)</f>
        <v>0</v>
      </c>
      <c r="I25" s="5">
        <f>COUNTIFS(Data!$H:$H,$A25,Data!$C:$C,I$1)</f>
        <v>0</v>
      </c>
      <c r="J25" s="5">
        <f>COUNTIFS(Data!$H:$H,$A25,Data!$C:$C,J$1)</f>
        <v>0</v>
      </c>
      <c r="K25" s="5">
        <f>COUNTIFS(Data!$H:$H,$A25,Data!$C:$C,K$1)</f>
        <v>0</v>
      </c>
      <c r="L25" s="5">
        <f>COUNTIFS(Data!$H:$H,$A25,Data!$C:$C,L$1)</f>
        <v>0</v>
      </c>
      <c r="M25" s="5">
        <f>COUNTIFS(Data!$H:$H,$A25,Data!$C:$C,M$1)</f>
        <v>0</v>
      </c>
      <c r="N25" s="5">
        <f>COUNTIFS(Data!$H:$H,$A25,Data!$C:$C,N$1)</f>
        <v>0</v>
      </c>
      <c r="O25" s="5">
        <f>COUNTIFS(Data!$H:$H,$A25,Data!$C:$C,O$1)</f>
        <v>0</v>
      </c>
      <c r="P25" s="5">
        <f>COUNTIFS(Data!$H:$H,$A25,Data!$C:$C,P$1)</f>
        <v>0</v>
      </c>
      <c r="Q25" s="5">
        <f>COUNTIFS(Data!$H:$H,$A25,Data!$C:$C,Q$1)</f>
        <v>0</v>
      </c>
      <c r="R25" s="5">
        <f>COUNTIFS(Data!$H:$H,$A25,Data!$C:$C,R$1)</f>
        <v>0</v>
      </c>
      <c r="S25" s="5">
        <f>COUNTIFS(Data!$H:$H,$A25,Data!$C:$C,S$1)</f>
        <v>0</v>
      </c>
      <c r="T25" s="5">
        <f>COUNTIFS(Data!$H:$H,$A25,Data!$C:$C,T$1)</f>
        <v>0</v>
      </c>
      <c r="U25" s="5">
        <f>COUNTIFS(Data!$H:$H,$A25,Data!$C:$C,U$1)</f>
        <v>0</v>
      </c>
      <c r="V25" s="5">
        <f>COUNTIFS(Data!$H:$H,$A25,Data!$C:$C,V$1)</f>
        <v>0</v>
      </c>
      <c r="W25" s="5">
        <f>COUNTIFS(Data!$H:$H,$A25,Data!$C:$C,W$1)</f>
        <v>0</v>
      </c>
      <c r="X25" s="5">
        <f>COUNTIFS(Data!$H:$H,$A25,Data!$C:$C,X$1)</f>
        <v>0</v>
      </c>
      <c r="Y25" s="5">
        <f>COUNTIFS(Data!$H:$H,$A25,Data!$C:$C,Y$1)</f>
        <v>0</v>
      </c>
      <c r="Z25" s="5">
        <f>COUNTIFS(Data!$H:$H,$A25,Data!$C:$C,Z$1)</f>
        <v>0</v>
      </c>
      <c r="AA25" s="5">
        <f>COUNTIFS(Data!$H:$H,$A25,Data!$C:$C,AA$1)</f>
        <v>0</v>
      </c>
      <c r="AB25" s="5">
        <f>COUNTIFS(Data!$H:$H,$A25,Data!$C:$C,AB$1)</f>
        <v>0</v>
      </c>
      <c r="AC25" s="5">
        <f>COUNTIFS(Data!$H:$H,$A25,Data!$C:$C,AC$1)</f>
        <v>0</v>
      </c>
      <c r="AD25" s="5">
        <f>COUNTIFS(Data!$H:$H,$A25,Data!$C:$C,AD$1)</f>
        <v>0</v>
      </c>
      <c r="AE25" s="5">
        <f>COUNTIFS(Data!$H:$H,$A25,Data!$C:$C,AE$1)</f>
        <v>0</v>
      </c>
      <c r="AF25" s="5">
        <f>COUNTIFS(Data!$H:$H,$A25,Data!$C:$C,AF$1)</f>
        <v>0</v>
      </c>
      <c r="AG25" s="5">
        <f>COUNTIFS(Data!$H:$H,$A25,Data!$C:$C,AG$1)</f>
        <v>0</v>
      </c>
      <c r="AH25" s="5">
        <f>COUNTIFS(Data!$H:$H,$A25,Data!$C:$C,AH$1)</f>
        <v>0</v>
      </c>
      <c r="AI25" s="5">
        <f>COUNTIFS(Data!$H:$H,$A25,Data!$C:$C,AI$1)</f>
        <v>0</v>
      </c>
      <c r="AJ25" s="5">
        <f>COUNTIFS(Data!$H:$H,$A25,Data!$C:$C,AJ$1)</f>
        <v>0</v>
      </c>
      <c r="AK25" s="5">
        <f>COUNTIFS(Data!$H:$H,$A25,Data!$C:$C,AK$1)</f>
        <v>0</v>
      </c>
      <c r="AL25" s="5">
        <f>COUNTIFS(Data!$H:$H,$A25,Data!$C:$C,AL$1)</f>
        <v>0</v>
      </c>
      <c r="AM25" s="5">
        <f>COUNTIFS(Data!$H:$H,$A25,Data!$C:$C,AM$1)</f>
        <v>0</v>
      </c>
      <c r="AN25" s="5">
        <f>COUNTIFS(Data!$H:$H,$A25,Data!$C:$C,AN$1)</f>
        <v>0</v>
      </c>
      <c r="AO25" s="5">
        <f>COUNTIFS(Data!$H:$H,$A25,Data!$C:$C,AO$1)</f>
        <v>0</v>
      </c>
      <c r="AP25" s="5">
        <f>COUNTIFS(Data!$H:$H,$A25,Data!$C:$C,AP$1)</f>
        <v>0</v>
      </c>
      <c r="AQ25" s="5">
        <f>COUNTIFS(Data!$H:$H,$A25,Data!$C:$C,AQ$1)</f>
        <v>0</v>
      </c>
      <c r="AR25" s="5">
        <f>COUNTIFS(Data!$H:$H,$A25,Data!$C:$C,AR$1)</f>
        <v>0</v>
      </c>
      <c r="AS25" s="5">
        <f>COUNTIFS(Data!$H:$H,$A25,Data!$C:$C,AS$1)</f>
        <v>0</v>
      </c>
      <c r="AT25" s="5">
        <f>COUNTIFS(Data!$H:$H,$A25,Data!$C:$C,AT$1)</f>
        <v>1</v>
      </c>
      <c r="AU25" s="5">
        <f>COUNTIFS(Data!$H:$H,$A25,Data!$C:$C,AU$1)</f>
        <v>0</v>
      </c>
      <c r="AV25" s="5">
        <f t="shared" si="1"/>
        <v>2</v>
      </c>
    </row>
    <row r="26">
      <c r="A26" s="5" t="str">
        <f>Countries!A25</f>
        <v>ECU</v>
      </c>
      <c r="B26" s="5">
        <f>COUNTIFS(Data!$H:$H,$A26,Data!$C:$C,B$1)</f>
        <v>0</v>
      </c>
      <c r="C26" s="5">
        <f>COUNTIFS(Data!$H:$H,$A26,Data!$C:$C,C$1)</f>
        <v>0</v>
      </c>
      <c r="D26" s="5">
        <f>COUNTIFS(Data!$H:$H,$A26,Data!$C:$C,D$1)</f>
        <v>0</v>
      </c>
      <c r="E26" s="5">
        <f>COUNTIFS(Data!$H:$H,$A26,Data!$C:$C,E$1)</f>
        <v>0</v>
      </c>
      <c r="F26" s="5">
        <f>COUNTIFS(Data!$H:$H,$A26,Data!$C:$C,F$1)</f>
        <v>0</v>
      </c>
      <c r="G26" s="5">
        <f>COUNTIFS(Data!$H:$H,$A26,Data!$C:$C,G$1)</f>
        <v>0</v>
      </c>
      <c r="H26" s="5">
        <f>COUNTIFS(Data!$H:$H,$A26,Data!$C:$C,H$1)</f>
        <v>0</v>
      </c>
      <c r="I26" s="5">
        <f>COUNTIFS(Data!$H:$H,$A26,Data!$C:$C,I$1)</f>
        <v>0</v>
      </c>
      <c r="J26" s="5">
        <f>COUNTIFS(Data!$H:$H,$A26,Data!$C:$C,J$1)</f>
        <v>0</v>
      </c>
      <c r="K26" s="5">
        <f>COUNTIFS(Data!$H:$H,$A26,Data!$C:$C,K$1)</f>
        <v>0</v>
      </c>
      <c r="L26" s="5">
        <f>COUNTIFS(Data!$H:$H,$A26,Data!$C:$C,L$1)</f>
        <v>0</v>
      </c>
      <c r="M26" s="5">
        <f>COUNTIFS(Data!$H:$H,$A26,Data!$C:$C,M$1)</f>
        <v>0</v>
      </c>
      <c r="N26" s="5">
        <f>COUNTIFS(Data!$H:$H,$A26,Data!$C:$C,N$1)</f>
        <v>0</v>
      </c>
      <c r="O26" s="5">
        <f>COUNTIFS(Data!$H:$H,$A26,Data!$C:$C,O$1)</f>
        <v>0</v>
      </c>
      <c r="P26" s="5">
        <f>COUNTIFS(Data!$H:$H,$A26,Data!$C:$C,P$1)</f>
        <v>0</v>
      </c>
      <c r="Q26" s="5">
        <f>COUNTIFS(Data!$H:$H,$A26,Data!$C:$C,Q$1)</f>
        <v>0</v>
      </c>
      <c r="R26" s="5">
        <f>COUNTIFS(Data!$H:$H,$A26,Data!$C:$C,R$1)</f>
        <v>0</v>
      </c>
      <c r="S26" s="5">
        <f>COUNTIFS(Data!$H:$H,$A26,Data!$C:$C,S$1)</f>
        <v>0</v>
      </c>
      <c r="T26" s="5">
        <f>COUNTIFS(Data!$H:$H,$A26,Data!$C:$C,T$1)</f>
        <v>0</v>
      </c>
      <c r="U26" s="5">
        <f>COUNTIFS(Data!$H:$H,$A26,Data!$C:$C,U$1)</f>
        <v>0</v>
      </c>
      <c r="V26" s="5">
        <f>COUNTIFS(Data!$H:$H,$A26,Data!$C:$C,V$1)</f>
        <v>0</v>
      </c>
      <c r="W26" s="5">
        <f>COUNTIFS(Data!$H:$H,$A26,Data!$C:$C,W$1)</f>
        <v>0</v>
      </c>
      <c r="X26" s="5">
        <f>COUNTIFS(Data!$H:$H,$A26,Data!$C:$C,X$1)</f>
        <v>0</v>
      </c>
      <c r="Y26" s="5">
        <f>COUNTIFS(Data!$H:$H,$A26,Data!$C:$C,Y$1)</f>
        <v>0</v>
      </c>
      <c r="Z26" s="5">
        <f>COUNTIFS(Data!$H:$H,$A26,Data!$C:$C,Z$1)</f>
        <v>0</v>
      </c>
      <c r="AA26" s="5">
        <f>COUNTIFS(Data!$H:$H,$A26,Data!$C:$C,AA$1)</f>
        <v>0</v>
      </c>
      <c r="AB26" s="5">
        <f>COUNTIFS(Data!$H:$H,$A26,Data!$C:$C,AB$1)</f>
        <v>0</v>
      </c>
      <c r="AC26" s="5">
        <f>COUNTIFS(Data!$H:$H,$A26,Data!$C:$C,AC$1)</f>
        <v>0</v>
      </c>
      <c r="AD26" s="5">
        <f>COUNTIFS(Data!$H:$H,$A26,Data!$C:$C,AD$1)</f>
        <v>0</v>
      </c>
      <c r="AE26" s="5">
        <f>COUNTIFS(Data!$H:$H,$A26,Data!$C:$C,AE$1)</f>
        <v>0</v>
      </c>
      <c r="AF26" s="5">
        <f>COUNTIFS(Data!$H:$H,$A26,Data!$C:$C,AF$1)</f>
        <v>0</v>
      </c>
      <c r="AG26" s="5">
        <f>COUNTIFS(Data!$H:$H,$A26,Data!$C:$C,AG$1)</f>
        <v>0</v>
      </c>
      <c r="AH26" s="5">
        <f>COUNTIFS(Data!$H:$H,$A26,Data!$C:$C,AH$1)</f>
        <v>0</v>
      </c>
      <c r="AI26" s="5">
        <f>COUNTIFS(Data!$H:$H,$A26,Data!$C:$C,AI$1)</f>
        <v>0</v>
      </c>
      <c r="AJ26" s="5">
        <f>COUNTIFS(Data!$H:$H,$A26,Data!$C:$C,AJ$1)</f>
        <v>0</v>
      </c>
      <c r="AK26" s="5">
        <f>COUNTIFS(Data!$H:$H,$A26,Data!$C:$C,AK$1)</f>
        <v>0</v>
      </c>
      <c r="AL26" s="5">
        <f>COUNTIFS(Data!$H:$H,$A26,Data!$C:$C,AL$1)</f>
        <v>0</v>
      </c>
      <c r="AM26" s="5">
        <f>COUNTIFS(Data!$H:$H,$A26,Data!$C:$C,AM$1)</f>
        <v>0</v>
      </c>
      <c r="AN26" s="5">
        <f>COUNTIFS(Data!$H:$H,$A26,Data!$C:$C,AN$1)</f>
        <v>0</v>
      </c>
      <c r="AO26" s="5">
        <f>COUNTIFS(Data!$H:$H,$A26,Data!$C:$C,AO$1)</f>
        <v>0</v>
      </c>
      <c r="AP26" s="5">
        <f>COUNTIFS(Data!$H:$H,$A26,Data!$C:$C,AP$1)</f>
        <v>0</v>
      </c>
      <c r="AQ26" s="5">
        <f>COUNTIFS(Data!$H:$H,$A26,Data!$C:$C,AQ$1)</f>
        <v>0</v>
      </c>
      <c r="AR26" s="5">
        <f>COUNTIFS(Data!$H:$H,$A26,Data!$C:$C,AR$1)</f>
        <v>0</v>
      </c>
      <c r="AS26" s="5">
        <f>COUNTIFS(Data!$H:$H,$A26,Data!$C:$C,AS$1)</f>
        <v>0</v>
      </c>
      <c r="AT26" s="5">
        <f>COUNTIFS(Data!$H:$H,$A26,Data!$C:$C,AT$1)</f>
        <v>1</v>
      </c>
      <c r="AU26" s="5">
        <f>COUNTIFS(Data!$H:$H,$A26,Data!$C:$C,AU$1)</f>
        <v>0</v>
      </c>
      <c r="AV26" s="5">
        <f t="shared" si="1"/>
        <v>1</v>
      </c>
    </row>
    <row r="27">
      <c r="A27" s="5" t="str">
        <f>Countries!A26</f>
        <v>EGY</v>
      </c>
      <c r="B27" s="5">
        <f>COUNTIFS(Data!$H:$H,$A27,Data!$C:$C,B$1)</f>
        <v>0</v>
      </c>
      <c r="C27" s="5">
        <f>COUNTIFS(Data!$H:$H,$A27,Data!$C:$C,C$1)</f>
        <v>0</v>
      </c>
      <c r="D27" s="5">
        <f>COUNTIFS(Data!$H:$H,$A27,Data!$C:$C,D$1)</f>
        <v>0</v>
      </c>
      <c r="E27" s="5">
        <f>COUNTIFS(Data!$H:$H,$A27,Data!$C:$C,E$1)</f>
        <v>0</v>
      </c>
      <c r="F27" s="5">
        <f>COUNTIFS(Data!$H:$H,$A27,Data!$C:$C,F$1)</f>
        <v>0</v>
      </c>
      <c r="G27" s="5">
        <f>COUNTIFS(Data!$H:$H,$A27,Data!$C:$C,G$1)</f>
        <v>0</v>
      </c>
      <c r="H27" s="5">
        <f>COUNTIFS(Data!$H:$H,$A27,Data!$C:$C,H$1)</f>
        <v>0</v>
      </c>
      <c r="I27" s="5">
        <f>COUNTIFS(Data!$H:$H,$A27,Data!$C:$C,I$1)</f>
        <v>0</v>
      </c>
      <c r="J27" s="5">
        <f>COUNTIFS(Data!$H:$H,$A27,Data!$C:$C,J$1)</f>
        <v>0</v>
      </c>
      <c r="K27" s="5">
        <f>COUNTIFS(Data!$H:$H,$A27,Data!$C:$C,K$1)</f>
        <v>0</v>
      </c>
      <c r="L27" s="5">
        <f>COUNTIFS(Data!$H:$H,$A27,Data!$C:$C,L$1)</f>
        <v>0</v>
      </c>
      <c r="M27" s="5">
        <f>COUNTIFS(Data!$H:$H,$A27,Data!$C:$C,M$1)</f>
        <v>0</v>
      </c>
      <c r="N27" s="5">
        <f>COUNTIFS(Data!$H:$H,$A27,Data!$C:$C,N$1)</f>
        <v>0</v>
      </c>
      <c r="O27" s="5">
        <f>COUNTIFS(Data!$H:$H,$A27,Data!$C:$C,O$1)</f>
        <v>0</v>
      </c>
      <c r="P27" s="5">
        <f>COUNTIFS(Data!$H:$H,$A27,Data!$C:$C,P$1)</f>
        <v>0</v>
      </c>
      <c r="Q27" s="5">
        <f>COUNTIFS(Data!$H:$H,$A27,Data!$C:$C,Q$1)</f>
        <v>0</v>
      </c>
      <c r="R27" s="5">
        <f>COUNTIFS(Data!$H:$H,$A27,Data!$C:$C,R$1)</f>
        <v>0</v>
      </c>
      <c r="S27" s="5">
        <f>COUNTIFS(Data!$H:$H,$A27,Data!$C:$C,S$1)</f>
        <v>0</v>
      </c>
      <c r="T27" s="5">
        <f>COUNTIFS(Data!$H:$H,$A27,Data!$C:$C,T$1)</f>
        <v>0</v>
      </c>
      <c r="U27" s="5">
        <f>COUNTIFS(Data!$H:$H,$A27,Data!$C:$C,U$1)</f>
        <v>0</v>
      </c>
      <c r="V27" s="5">
        <f>COUNTIFS(Data!$H:$H,$A27,Data!$C:$C,V$1)</f>
        <v>0</v>
      </c>
      <c r="W27" s="5">
        <f>COUNTIFS(Data!$H:$H,$A27,Data!$C:$C,W$1)</f>
        <v>0</v>
      </c>
      <c r="X27" s="5">
        <f>COUNTIFS(Data!$H:$H,$A27,Data!$C:$C,X$1)</f>
        <v>0</v>
      </c>
      <c r="Y27" s="5">
        <f>COUNTIFS(Data!$H:$H,$A27,Data!$C:$C,Y$1)</f>
        <v>0</v>
      </c>
      <c r="Z27" s="5">
        <f>COUNTIFS(Data!$H:$H,$A27,Data!$C:$C,Z$1)</f>
        <v>0</v>
      </c>
      <c r="AA27" s="5">
        <f>COUNTIFS(Data!$H:$H,$A27,Data!$C:$C,AA$1)</f>
        <v>0</v>
      </c>
      <c r="AB27" s="5">
        <f>COUNTIFS(Data!$H:$H,$A27,Data!$C:$C,AB$1)</f>
        <v>0</v>
      </c>
      <c r="AC27" s="5">
        <f>COUNTIFS(Data!$H:$H,$A27,Data!$C:$C,AC$1)</f>
        <v>1</v>
      </c>
      <c r="AD27" s="5">
        <f>COUNTIFS(Data!$H:$H,$A27,Data!$C:$C,AD$1)</f>
        <v>0</v>
      </c>
      <c r="AE27" s="5">
        <f>COUNTIFS(Data!$H:$H,$A27,Data!$C:$C,AE$1)</f>
        <v>0</v>
      </c>
      <c r="AF27" s="5">
        <f>COUNTIFS(Data!$H:$H,$A27,Data!$C:$C,AF$1)</f>
        <v>0</v>
      </c>
      <c r="AG27" s="5">
        <f>COUNTIFS(Data!$H:$H,$A27,Data!$C:$C,AG$1)</f>
        <v>0</v>
      </c>
      <c r="AH27" s="5">
        <f>COUNTIFS(Data!$H:$H,$A27,Data!$C:$C,AH$1)</f>
        <v>0</v>
      </c>
      <c r="AI27" s="5">
        <f>COUNTIFS(Data!$H:$H,$A27,Data!$C:$C,AI$1)</f>
        <v>0</v>
      </c>
      <c r="AJ27" s="5">
        <f>COUNTIFS(Data!$H:$H,$A27,Data!$C:$C,AJ$1)</f>
        <v>0</v>
      </c>
      <c r="AK27" s="5">
        <f>COUNTIFS(Data!$H:$H,$A27,Data!$C:$C,AK$1)</f>
        <v>0</v>
      </c>
      <c r="AL27" s="5">
        <f>COUNTIFS(Data!$H:$H,$A27,Data!$C:$C,AL$1)</f>
        <v>0</v>
      </c>
      <c r="AM27" s="5">
        <f>COUNTIFS(Data!$H:$H,$A27,Data!$C:$C,AM$1)</f>
        <v>0</v>
      </c>
      <c r="AN27" s="5">
        <f>COUNTIFS(Data!$H:$H,$A27,Data!$C:$C,AN$1)</f>
        <v>0</v>
      </c>
      <c r="AO27" s="5">
        <f>COUNTIFS(Data!$H:$H,$A27,Data!$C:$C,AO$1)</f>
        <v>0</v>
      </c>
      <c r="AP27" s="5">
        <f>COUNTIFS(Data!$H:$H,$A27,Data!$C:$C,AP$1)</f>
        <v>0</v>
      </c>
      <c r="AQ27" s="5">
        <f>COUNTIFS(Data!$H:$H,$A27,Data!$C:$C,AQ$1)</f>
        <v>0</v>
      </c>
      <c r="AR27" s="5">
        <f>COUNTIFS(Data!$H:$H,$A27,Data!$C:$C,AR$1)</f>
        <v>0</v>
      </c>
      <c r="AS27" s="5">
        <f>COUNTIFS(Data!$H:$H,$A27,Data!$C:$C,AS$1)</f>
        <v>0</v>
      </c>
      <c r="AT27" s="5">
        <f>COUNTIFS(Data!$H:$H,$A27,Data!$C:$C,AT$1)</f>
        <v>0</v>
      </c>
      <c r="AU27" s="5">
        <f>COUNTIFS(Data!$H:$H,$A27,Data!$C:$C,AU$1)</f>
        <v>0</v>
      </c>
      <c r="AV27" s="5">
        <f t="shared" si="1"/>
        <v>1</v>
      </c>
    </row>
    <row r="28">
      <c r="A28" s="5" t="str">
        <f>Countries!A27</f>
        <v>ESP</v>
      </c>
      <c r="B28" s="5">
        <f>COUNTIFS(Data!$H:$H,$A28,Data!$C:$C,B$1)</f>
        <v>0</v>
      </c>
      <c r="C28" s="5">
        <f>COUNTIFS(Data!$H:$H,$A28,Data!$C:$C,C$1)</f>
        <v>0</v>
      </c>
      <c r="D28" s="5">
        <f>COUNTIFS(Data!$H:$H,$A28,Data!$C:$C,D$1)</f>
        <v>1</v>
      </c>
      <c r="E28" s="5">
        <f>COUNTIFS(Data!$H:$H,$A28,Data!$C:$C,E$1)</f>
        <v>0</v>
      </c>
      <c r="F28" s="5">
        <f>COUNTIFS(Data!$H:$H,$A28,Data!$C:$C,F$1)</f>
        <v>0</v>
      </c>
      <c r="G28" s="5">
        <f>COUNTIFS(Data!$H:$H,$A28,Data!$C:$C,G$1)</f>
        <v>0</v>
      </c>
      <c r="H28" s="5">
        <f>COUNTIFS(Data!$H:$H,$A28,Data!$C:$C,H$1)</f>
        <v>0</v>
      </c>
      <c r="I28" s="5">
        <f>COUNTIFS(Data!$H:$H,$A28,Data!$C:$C,I$1)</f>
        <v>0</v>
      </c>
      <c r="J28" s="5">
        <f>COUNTIFS(Data!$H:$H,$A28,Data!$C:$C,J$1)</f>
        <v>0</v>
      </c>
      <c r="K28" s="5">
        <f>COUNTIFS(Data!$H:$H,$A28,Data!$C:$C,K$1)</f>
        <v>0</v>
      </c>
      <c r="L28" s="5">
        <f>COUNTIFS(Data!$H:$H,$A28,Data!$C:$C,L$1)</f>
        <v>1</v>
      </c>
      <c r="M28" s="5">
        <f>COUNTIFS(Data!$H:$H,$A28,Data!$C:$C,M$1)</f>
        <v>2</v>
      </c>
      <c r="N28" s="5">
        <f>COUNTIFS(Data!$H:$H,$A28,Data!$C:$C,N$1)</f>
        <v>0</v>
      </c>
      <c r="O28" s="5">
        <f>COUNTIFS(Data!$H:$H,$A28,Data!$C:$C,O$1)</f>
        <v>0</v>
      </c>
      <c r="P28" s="5">
        <f>COUNTIFS(Data!$H:$H,$A28,Data!$C:$C,P$1)</f>
        <v>0</v>
      </c>
      <c r="Q28" s="5">
        <f>COUNTIFS(Data!$H:$H,$A28,Data!$C:$C,Q$1)</f>
        <v>0</v>
      </c>
      <c r="R28" s="5">
        <f>COUNTIFS(Data!$H:$H,$A28,Data!$C:$C,R$1)</f>
        <v>0</v>
      </c>
      <c r="S28" s="5">
        <f>COUNTIFS(Data!$H:$H,$A28,Data!$C:$C,S$1)</f>
        <v>0</v>
      </c>
      <c r="T28" s="5">
        <f>COUNTIFS(Data!$H:$H,$A28,Data!$C:$C,T$1)</f>
        <v>0</v>
      </c>
      <c r="U28" s="5">
        <f>COUNTIFS(Data!$H:$H,$A28,Data!$C:$C,U$1)</f>
        <v>0</v>
      </c>
      <c r="V28" s="5">
        <f>COUNTIFS(Data!$H:$H,$A28,Data!$C:$C,V$1)</f>
        <v>1</v>
      </c>
      <c r="W28" s="5">
        <f>COUNTIFS(Data!$H:$H,$A28,Data!$C:$C,W$1)</f>
        <v>0</v>
      </c>
      <c r="X28" s="5">
        <f>COUNTIFS(Data!$H:$H,$A28,Data!$C:$C,X$1)</f>
        <v>0</v>
      </c>
      <c r="Y28" s="5">
        <f>COUNTIFS(Data!$H:$H,$A28,Data!$C:$C,Y$1)</f>
        <v>0</v>
      </c>
      <c r="Z28" s="5">
        <f>COUNTIFS(Data!$H:$H,$A28,Data!$C:$C,Z$1)</f>
        <v>0</v>
      </c>
      <c r="AA28" s="5">
        <f>COUNTIFS(Data!$H:$H,$A28,Data!$C:$C,AA$1)</f>
        <v>1</v>
      </c>
      <c r="AB28" s="5">
        <f>COUNTIFS(Data!$H:$H,$A28,Data!$C:$C,AB$1)</f>
        <v>0</v>
      </c>
      <c r="AC28" s="5">
        <f>COUNTIFS(Data!$H:$H,$A28,Data!$C:$C,AC$1)</f>
        <v>0</v>
      </c>
      <c r="AD28" s="5">
        <f>COUNTIFS(Data!$H:$H,$A28,Data!$C:$C,AD$1)</f>
        <v>0</v>
      </c>
      <c r="AE28" s="5">
        <f>COUNTIFS(Data!$H:$H,$A28,Data!$C:$C,AE$1)</f>
        <v>0</v>
      </c>
      <c r="AF28" s="5">
        <f>COUNTIFS(Data!$H:$H,$A28,Data!$C:$C,AF$1)</f>
        <v>0</v>
      </c>
      <c r="AG28" s="5">
        <f>COUNTIFS(Data!$H:$H,$A28,Data!$C:$C,AG$1)</f>
        <v>0</v>
      </c>
      <c r="AH28" s="5">
        <f>COUNTIFS(Data!$H:$H,$A28,Data!$C:$C,AH$1)</f>
        <v>0</v>
      </c>
      <c r="AI28" s="5">
        <f>COUNTIFS(Data!$H:$H,$A28,Data!$C:$C,AI$1)</f>
        <v>0</v>
      </c>
      <c r="AJ28" s="5">
        <f>COUNTIFS(Data!$H:$H,$A28,Data!$C:$C,AJ$1)</f>
        <v>0</v>
      </c>
      <c r="AK28" s="5">
        <f>COUNTIFS(Data!$H:$H,$A28,Data!$C:$C,AK$1)</f>
        <v>0</v>
      </c>
      <c r="AL28" s="5">
        <f>COUNTIFS(Data!$H:$H,$A28,Data!$C:$C,AL$1)</f>
        <v>0</v>
      </c>
      <c r="AM28" s="5">
        <f>COUNTIFS(Data!$H:$H,$A28,Data!$C:$C,AM$1)</f>
        <v>0</v>
      </c>
      <c r="AN28" s="5">
        <f>COUNTIFS(Data!$H:$H,$A28,Data!$C:$C,AN$1)</f>
        <v>1</v>
      </c>
      <c r="AO28" s="5">
        <f>COUNTIFS(Data!$H:$H,$A28,Data!$C:$C,AO$1)</f>
        <v>0</v>
      </c>
      <c r="AP28" s="5">
        <f>COUNTIFS(Data!$H:$H,$A28,Data!$C:$C,AP$1)</f>
        <v>0</v>
      </c>
      <c r="AQ28" s="5">
        <f>COUNTIFS(Data!$H:$H,$A28,Data!$C:$C,AQ$1)</f>
        <v>0</v>
      </c>
      <c r="AR28" s="5">
        <f>COUNTIFS(Data!$H:$H,$A28,Data!$C:$C,AR$1)</f>
        <v>0</v>
      </c>
      <c r="AS28" s="5">
        <f>COUNTIFS(Data!$H:$H,$A28,Data!$C:$C,AS$1)</f>
        <v>1</v>
      </c>
      <c r="AT28" s="5">
        <f>COUNTIFS(Data!$H:$H,$A28,Data!$C:$C,AT$1)</f>
        <v>0</v>
      </c>
      <c r="AU28" s="5">
        <f>COUNTIFS(Data!$H:$H,$A28,Data!$C:$C,AU$1)</f>
        <v>0</v>
      </c>
      <c r="AV28" s="5">
        <f t="shared" si="1"/>
        <v>8</v>
      </c>
    </row>
    <row r="29">
      <c r="A29" s="5" t="str">
        <f>Countries!A28</f>
        <v>EST</v>
      </c>
      <c r="B29" s="5">
        <f>COUNTIFS(Data!$H:$H,$A29,Data!$C:$C,B$1)</f>
        <v>0</v>
      </c>
      <c r="C29" s="5">
        <f>COUNTIFS(Data!$H:$H,$A29,Data!$C:$C,C$1)</f>
        <v>0</v>
      </c>
      <c r="D29" s="5">
        <f>COUNTIFS(Data!$H:$H,$A29,Data!$C:$C,D$1)</f>
        <v>0</v>
      </c>
      <c r="E29" s="5">
        <f>COUNTIFS(Data!$H:$H,$A29,Data!$C:$C,E$1)</f>
        <v>0</v>
      </c>
      <c r="F29" s="5">
        <f>COUNTIFS(Data!$H:$H,$A29,Data!$C:$C,F$1)</f>
        <v>0</v>
      </c>
      <c r="G29" s="5">
        <f>COUNTIFS(Data!$H:$H,$A29,Data!$C:$C,G$1)</f>
        <v>0</v>
      </c>
      <c r="H29" s="5">
        <f>COUNTIFS(Data!$H:$H,$A29,Data!$C:$C,H$1)</f>
        <v>0</v>
      </c>
      <c r="I29" s="5">
        <f>COUNTIFS(Data!$H:$H,$A29,Data!$C:$C,I$1)</f>
        <v>0</v>
      </c>
      <c r="J29" s="5">
        <f>COUNTIFS(Data!$H:$H,$A29,Data!$C:$C,J$1)</f>
        <v>0</v>
      </c>
      <c r="K29" s="5">
        <f>COUNTIFS(Data!$H:$H,$A29,Data!$C:$C,K$1)</f>
        <v>0</v>
      </c>
      <c r="L29" s="5">
        <f>COUNTIFS(Data!$H:$H,$A29,Data!$C:$C,L$1)</f>
        <v>0</v>
      </c>
      <c r="M29" s="5">
        <f>COUNTIFS(Data!$H:$H,$A29,Data!$C:$C,M$1)</f>
        <v>0</v>
      </c>
      <c r="N29" s="5">
        <f>COUNTIFS(Data!$H:$H,$A29,Data!$C:$C,N$1)</f>
        <v>0</v>
      </c>
      <c r="O29" s="5">
        <f>COUNTIFS(Data!$H:$H,$A29,Data!$C:$C,O$1)</f>
        <v>0</v>
      </c>
      <c r="P29" s="5">
        <f>COUNTIFS(Data!$H:$H,$A29,Data!$C:$C,P$1)</f>
        <v>0</v>
      </c>
      <c r="Q29" s="5">
        <f>COUNTIFS(Data!$H:$H,$A29,Data!$C:$C,Q$1)</f>
        <v>0</v>
      </c>
      <c r="R29" s="5">
        <f>COUNTIFS(Data!$H:$H,$A29,Data!$C:$C,R$1)</f>
        <v>0</v>
      </c>
      <c r="S29" s="5">
        <f>COUNTIFS(Data!$H:$H,$A29,Data!$C:$C,S$1)</f>
        <v>0</v>
      </c>
      <c r="T29" s="5">
        <f>COUNTIFS(Data!$H:$H,$A29,Data!$C:$C,T$1)</f>
        <v>0</v>
      </c>
      <c r="U29" s="5">
        <f>COUNTIFS(Data!$H:$H,$A29,Data!$C:$C,U$1)</f>
        <v>0</v>
      </c>
      <c r="V29" s="5">
        <f>COUNTIFS(Data!$H:$H,$A29,Data!$C:$C,V$1)</f>
        <v>0</v>
      </c>
      <c r="W29" s="5">
        <f>COUNTIFS(Data!$H:$H,$A29,Data!$C:$C,W$1)</f>
        <v>0</v>
      </c>
      <c r="X29" s="5">
        <f>COUNTIFS(Data!$H:$H,$A29,Data!$C:$C,X$1)</f>
        <v>0</v>
      </c>
      <c r="Y29" s="5">
        <f>COUNTIFS(Data!$H:$H,$A29,Data!$C:$C,Y$1)</f>
        <v>0</v>
      </c>
      <c r="Z29" s="5">
        <f>COUNTIFS(Data!$H:$H,$A29,Data!$C:$C,Z$1)</f>
        <v>0</v>
      </c>
      <c r="AA29" s="5">
        <f>COUNTIFS(Data!$H:$H,$A29,Data!$C:$C,AA$1)</f>
        <v>0</v>
      </c>
      <c r="AB29" s="5">
        <f>COUNTIFS(Data!$H:$H,$A29,Data!$C:$C,AB$1)</f>
        <v>0</v>
      </c>
      <c r="AC29" s="5">
        <f>COUNTIFS(Data!$H:$H,$A29,Data!$C:$C,AC$1)</f>
        <v>0</v>
      </c>
      <c r="AD29" s="5">
        <f>COUNTIFS(Data!$H:$H,$A29,Data!$C:$C,AD$1)</f>
        <v>0</v>
      </c>
      <c r="AE29" s="5">
        <f>COUNTIFS(Data!$H:$H,$A29,Data!$C:$C,AE$1)</f>
        <v>0</v>
      </c>
      <c r="AF29" s="5">
        <f>COUNTIFS(Data!$H:$H,$A29,Data!$C:$C,AF$1)</f>
        <v>0</v>
      </c>
      <c r="AG29" s="5">
        <f>COUNTIFS(Data!$H:$H,$A29,Data!$C:$C,AG$1)</f>
        <v>0</v>
      </c>
      <c r="AH29" s="5">
        <f>COUNTIFS(Data!$H:$H,$A29,Data!$C:$C,AH$1)</f>
        <v>0</v>
      </c>
      <c r="AI29" s="5">
        <f>COUNTIFS(Data!$H:$H,$A29,Data!$C:$C,AI$1)</f>
        <v>0</v>
      </c>
      <c r="AJ29" s="5">
        <f>COUNTIFS(Data!$H:$H,$A29,Data!$C:$C,AJ$1)</f>
        <v>0</v>
      </c>
      <c r="AK29" s="5">
        <f>COUNTIFS(Data!$H:$H,$A29,Data!$C:$C,AK$1)</f>
        <v>0</v>
      </c>
      <c r="AL29" s="5">
        <f>COUNTIFS(Data!$H:$H,$A29,Data!$C:$C,AL$1)</f>
        <v>0</v>
      </c>
      <c r="AM29" s="5">
        <f>COUNTIFS(Data!$H:$H,$A29,Data!$C:$C,AM$1)</f>
        <v>0</v>
      </c>
      <c r="AN29" s="5">
        <f>COUNTIFS(Data!$H:$H,$A29,Data!$C:$C,AN$1)</f>
        <v>0</v>
      </c>
      <c r="AO29" s="5">
        <f>COUNTIFS(Data!$H:$H,$A29,Data!$C:$C,AO$1)</f>
        <v>0</v>
      </c>
      <c r="AP29" s="5">
        <f>COUNTIFS(Data!$H:$H,$A29,Data!$C:$C,AP$1)</f>
        <v>0</v>
      </c>
      <c r="AQ29" s="5">
        <f>COUNTIFS(Data!$H:$H,$A29,Data!$C:$C,AQ$1)</f>
        <v>0</v>
      </c>
      <c r="AR29" s="5">
        <f>COUNTIFS(Data!$H:$H,$A29,Data!$C:$C,AR$1)</f>
        <v>0</v>
      </c>
      <c r="AS29" s="5">
        <f>COUNTIFS(Data!$H:$H,$A29,Data!$C:$C,AS$1)</f>
        <v>0</v>
      </c>
      <c r="AT29" s="5">
        <f>COUNTIFS(Data!$H:$H,$A29,Data!$C:$C,AT$1)</f>
        <v>0</v>
      </c>
      <c r="AU29" s="5">
        <f>COUNTIFS(Data!$H:$H,$A29,Data!$C:$C,AU$1)</f>
        <v>0</v>
      </c>
      <c r="AV29" s="5">
        <f t="shared" si="1"/>
        <v>0</v>
      </c>
    </row>
    <row r="30">
      <c r="A30" s="5" t="str">
        <f>Countries!A29</f>
        <v>ETH</v>
      </c>
      <c r="B30" s="5">
        <f>COUNTIFS(Data!$H:$H,$A30,Data!$C:$C,B$1)</f>
        <v>0</v>
      </c>
      <c r="C30" s="5">
        <f>COUNTIFS(Data!$H:$H,$A30,Data!$C:$C,C$1)</f>
        <v>0</v>
      </c>
      <c r="D30" s="5">
        <f>COUNTIFS(Data!$H:$H,$A30,Data!$C:$C,D$1)</f>
        <v>0</v>
      </c>
      <c r="E30" s="5">
        <f>COUNTIFS(Data!$H:$H,$A30,Data!$C:$C,E$1)</f>
        <v>0</v>
      </c>
      <c r="F30" s="5">
        <f>COUNTIFS(Data!$H:$H,$A30,Data!$C:$C,F$1)</f>
        <v>1</v>
      </c>
      <c r="G30" s="5">
        <f>COUNTIFS(Data!$H:$H,$A30,Data!$C:$C,G$1)</f>
        <v>0</v>
      </c>
      <c r="H30" s="5">
        <f>COUNTIFS(Data!$H:$H,$A30,Data!$C:$C,H$1)</f>
        <v>0</v>
      </c>
      <c r="I30" s="5">
        <f>COUNTIFS(Data!$H:$H,$A30,Data!$C:$C,I$1)</f>
        <v>0</v>
      </c>
      <c r="J30" s="5">
        <f>COUNTIFS(Data!$H:$H,$A30,Data!$C:$C,J$1)</f>
        <v>0</v>
      </c>
      <c r="K30" s="5">
        <f>COUNTIFS(Data!$H:$H,$A30,Data!$C:$C,K$1)</f>
        <v>0</v>
      </c>
      <c r="L30" s="5">
        <f>COUNTIFS(Data!$H:$H,$A30,Data!$C:$C,L$1)</f>
        <v>0</v>
      </c>
      <c r="M30" s="5">
        <f>COUNTIFS(Data!$H:$H,$A30,Data!$C:$C,M$1)</f>
        <v>0</v>
      </c>
      <c r="N30" s="5">
        <f>COUNTIFS(Data!$H:$H,$A30,Data!$C:$C,N$1)</f>
        <v>0</v>
      </c>
      <c r="O30" s="5">
        <f>COUNTIFS(Data!$H:$H,$A30,Data!$C:$C,O$1)</f>
        <v>0</v>
      </c>
      <c r="P30" s="5">
        <f>COUNTIFS(Data!$H:$H,$A30,Data!$C:$C,P$1)</f>
        <v>0</v>
      </c>
      <c r="Q30" s="5">
        <f>COUNTIFS(Data!$H:$H,$A30,Data!$C:$C,Q$1)</f>
        <v>0</v>
      </c>
      <c r="R30" s="5">
        <f>COUNTIFS(Data!$H:$H,$A30,Data!$C:$C,R$1)</f>
        <v>0</v>
      </c>
      <c r="S30" s="5">
        <f>COUNTIFS(Data!$H:$H,$A30,Data!$C:$C,S$1)</f>
        <v>0</v>
      </c>
      <c r="T30" s="5">
        <f>COUNTIFS(Data!$H:$H,$A30,Data!$C:$C,T$1)</f>
        <v>0</v>
      </c>
      <c r="U30" s="5">
        <f>COUNTIFS(Data!$H:$H,$A30,Data!$C:$C,U$1)</f>
        <v>0</v>
      </c>
      <c r="V30" s="5">
        <f>COUNTIFS(Data!$H:$H,$A30,Data!$C:$C,V$1)</f>
        <v>0</v>
      </c>
      <c r="W30" s="5">
        <f>COUNTIFS(Data!$H:$H,$A30,Data!$C:$C,W$1)</f>
        <v>0</v>
      </c>
      <c r="X30" s="5">
        <f>COUNTIFS(Data!$H:$H,$A30,Data!$C:$C,X$1)</f>
        <v>0</v>
      </c>
      <c r="Y30" s="5">
        <f>COUNTIFS(Data!$H:$H,$A30,Data!$C:$C,Y$1)</f>
        <v>0</v>
      </c>
      <c r="Z30" s="5">
        <f>COUNTIFS(Data!$H:$H,$A30,Data!$C:$C,Z$1)</f>
        <v>0</v>
      </c>
      <c r="AA30" s="5">
        <f>COUNTIFS(Data!$H:$H,$A30,Data!$C:$C,AA$1)</f>
        <v>0</v>
      </c>
      <c r="AB30" s="5">
        <f>COUNTIFS(Data!$H:$H,$A30,Data!$C:$C,AB$1)</f>
        <v>0</v>
      </c>
      <c r="AC30" s="5">
        <f>COUNTIFS(Data!$H:$H,$A30,Data!$C:$C,AC$1)</f>
        <v>0</v>
      </c>
      <c r="AD30" s="5">
        <f>COUNTIFS(Data!$H:$H,$A30,Data!$C:$C,AD$1)</f>
        <v>0</v>
      </c>
      <c r="AE30" s="5">
        <f>COUNTIFS(Data!$H:$H,$A30,Data!$C:$C,AE$1)</f>
        <v>0</v>
      </c>
      <c r="AF30" s="5">
        <f>COUNTIFS(Data!$H:$H,$A30,Data!$C:$C,AF$1)</f>
        <v>0</v>
      </c>
      <c r="AG30" s="5">
        <f>COUNTIFS(Data!$H:$H,$A30,Data!$C:$C,AG$1)</f>
        <v>0</v>
      </c>
      <c r="AH30" s="5">
        <f>COUNTIFS(Data!$H:$H,$A30,Data!$C:$C,AH$1)</f>
        <v>0</v>
      </c>
      <c r="AI30" s="5">
        <f>COUNTIFS(Data!$H:$H,$A30,Data!$C:$C,AI$1)</f>
        <v>0</v>
      </c>
      <c r="AJ30" s="5">
        <f>COUNTIFS(Data!$H:$H,$A30,Data!$C:$C,AJ$1)</f>
        <v>0</v>
      </c>
      <c r="AK30" s="5">
        <f>COUNTIFS(Data!$H:$H,$A30,Data!$C:$C,AK$1)</f>
        <v>0</v>
      </c>
      <c r="AL30" s="5">
        <f>COUNTIFS(Data!$H:$H,$A30,Data!$C:$C,AL$1)</f>
        <v>0</v>
      </c>
      <c r="AM30" s="5">
        <f>COUNTIFS(Data!$H:$H,$A30,Data!$C:$C,AM$1)</f>
        <v>0</v>
      </c>
      <c r="AN30" s="5">
        <f>COUNTIFS(Data!$H:$H,$A30,Data!$C:$C,AN$1)</f>
        <v>0</v>
      </c>
      <c r="AO30" s="5">
        <f>COUNTIFS(Data!$H:$H,$A30,Data!$C:$C,AO$1)</f>
        <v>0</v>
      </c>
      <c r="AP30" s="5">
        <f>COUNTIFS(Data!$H:$H,$A30,Data!$C:$C,AP$1)</f>
        <v>0</v>
      </c>
      <c r="AQ30" s="5">
        <f>COUNTIFS(Data!$H:$H,$A30,Data!$C:$C,AQ$1)</f>
        <v>0</v>
      </c>
      <c r="AR30" s="5">
        <f>COUNTIFS(Data!$H:$H,$A30,Data!$C:$C,AR$1)</f>
        <v>0</v>
      </c>
      <c r="AS30" s="5">
        <f>COUNTIFS(Data!$H:$H,$A30,Data!$C:$C,AS$1)</f>
        <v>0</v>
      </c>
      <c r="AT30" s="5">
        <f>COUNTIFS(Data!$H:$H,$A30,Data!$C:$C,AT$1)</f>
        <v>0</v>
      </c>
      <c r="AU30" s="5">
        <f>COUNTIFS(Data!$H:$H,$A30,Data!$C:$C,AU$1)</f>
        <v>0</v>
      </c>
      <c r="AV30" s="5">
        <f t="shared" si="1"/>
        <v>1</v>
      </c>
    </row>
    <row r="31">
      <c r="A31" s="5" t="str">
        <f>Countries!A30</f>
        <v>FIJ</v>
      </c>
      <c r="B31" s="5">
        <f>COUNTIFS(Data!$H:$H,$A31,Data!$C:$C,B$1)</f>
        <v>0</v>
      </c>
      <c r="C31" s="5">
        <f>COUNTIFS(Data!$H:$H,$A31,Data!$C:$C,C$1)</f>
        <v>0</v>
      </c>
      <c r="D31" s="5">
        <f>COUNTIFS(Data!$H:$H,$A31,Data!$C:$C,D$1)</f>
        <v>0</v>
      </c>
      <c r="E31" s="5">
        <f>COUNTIFS(Data!$H:$H,$A31,Data!$C:$C,E$1)</f>
        <v>0</v>
      </c>
      <c r="F31" s="5">
        <f>COUNTIFS(Data!$H:$H,$A31,Data!$C:$C,F$1)</f>
        <v>0</v>
      </c>
      <c r="G31" s="5">
        <f>COUNTIFS(Data!$H:$H,$A31,Data!$C:$C,G$1)</f>
        <v>0</v>
      </c>
      <c r="H31" s="5">
        <f>COUNTIFS(Data!$H:$H,$A31,Data!$C:$C,H$1)</f>
        <v>0</v>
      </c>
      <c r="I31" s="5">
        <f>COUNTIFS(Data!$H:$H,$A31,Data!$C:$C,I$1)</f>
        <v>0</v>
      </c>
      <c r="J31" s="5">
        <f>COUNTIFS(Data!$H:$H,$A31,Data!$C:$C,J$1)</f>
        <v>0</v>
      </c>
      <c r="K31" s="5">
        <f>COUNTIFS(Data!$H:$H,$A31,Data!$C:$C,K$1)</f>
        <v>0</v>
      </c>
      <c r="L31" s="5">
        <f>COUNTIFS(Data!$H:$H,$A31,Data!$C:$C,L$1)</f>
        <v>0</v>
      </c>
      <c r="M31" s="5">
        <f>COUNTIFS(Data!$H:$H,$A31,Data!$C:$C,M$1)</f>
        <v>0</v>
      </c>
      <c r="N31" s="5">
        <f>COUNTIFS(Data!$H:$H,$A31,Data!$C:$C,N$1)</f>
        <v>0</v>
      </c>
      <c r="O31" s="5">
        <f>COUNTIFS(Data!$H:$H,$A31,Data!$C:$C,O$1)</f>
        <v>0</v>
      </c>
      <c r="P31" s="5">
        <f>COUNTIFS(Data!$H:$H,$A31,Data!$C:$C,P$1)</f>
        <v>0</v>
      </c>
      <c r="Q31" s="5">
        <f>COUNTIFS(Data!$H:$H,$A31,Data!$C:$C,Q$1)</f>
        <v>0</v>
      </c>
      <c r="R31" s="5">
        <f>COUNTIFS(Data!$H:$H,$A31,Data!$C:$C,R$1)</f>
        <v>0</v>
      </c>
      <c r="S31" s="5">
        <f>COUNTIFS(Data!$H:$H,$A31,Data!$C:$C,S$1)</f>
        <v>0</v>
      </c>
      <c r="T31" s="5">
        <f>COUNTIFS(Data!$H:$H,$A31,Data!$C:$C,T$1)</f>
        <v>0</v>
      </c>
      <c r="U31" s="5">
        <f>COUNTIFS(Data!$H:$H,$A31,Data!$C:$C,U$1)</f>
        <v>0</v>
      </c>
      <c r="V31" s="5">
        <f>COUNTIFS(Data!$H:$H,$A31,Data!$C:$C,V$1)</f>
        <v>0</v>
      </c>
      <c r="W31" s="5">
        <f>COUNTIFS(Data!$H:$H,$A31,Data!$C:$C,W$1)</f>
        <v>0</v>
      </c>
      <c r="X31" s="5">
        <f>COUNTIFS(Data!$H:$H,$A31,Data!$C:$C,X$1)</f>
        <v>0</v>
      </c>
      <c r="Y31" s="5">
        <f>COUNTIFS(Data!$H:$H,$A31,Data!$C:$C,Y$1)</f>
        <v>0</v>
      </c>
      <c r="Z31" s="5">
        <f>COUNTIFS(Data!$H:$H,$A31,Data!$C:$C,Z$1)</f>
        <v>0</v>
      </c>
      <c r="AA31" s="5">
        <f>COUNTIFS(Data!$H:$H,$A31,Data!$C:$C,AA$1)</f>
        <v>0</v>
      </c>
      <c r="AB31" s="5">
        <f>COUNTIFS(Data!$H:$H,$A31,Data!$C:$C,AB$1)</f>
        <v>0</v>
      </c>
      <c r="AC31" s="5">
        <f>COUNTIFS(Data!$H:$H,$A31,Data!$C:$C,AC$1)</f>
        <v>0</v>
      </c>
      <c r="AD31" s="5">
        <f>COUNTIFS(Data!$H:$H,$A31,Data!$C:$C,AD$1)</f>
        <v>0</v>
      </c>
      <c r="AE31" s="5">
        <f>COUNTIFS(Data!$H:$H,$A31,Data!$C:$C,AE$1)</f>
        <v>0</v>
      </c>
      <c r="AF31" s="5">
        <f>COUNTIFS(Data!$H:$H,$A31,Data!$C:$C,AF$1)</f>
        <v>0</v>
      </c>
      <c r="AG31" s="5">
        <f>COUNTIFS(Data!$H:$H,$A31,Data!$C:$C,AG$1)</f>
        <v>0</v>
      </c>
      <c r="AH31" s="5">
        <f>COUNTIFS(Data!$H:$H,$A31,Data!$C:$C,AH$1)</f>
        <v>0</v>
      </c>
      <c r="AI31" s="5">
        <f>COUNTIFS(Data!$H:$H,$A31,Data!$C:$C,AI$1)</f>
        <v>0</v>
      </c>
      <c r="AJ31" s="5">
        <f>COUNTIFS(Data!$H:$H,$A31,Data!$C:$C,AJ$1)</f>
        <v>0</v>
      </c>
      <c r="AK31" s="5">
        <f>COUNTIFS(Data!$H:$H,$A31,Data!$C:$C,AK$1)</f>
        <v>0</v>
      </c>
      <c r="AL31" s="5">
        <f>COUNTIFS(Data!$H:$H,$A31,Data!$C:$C,AL$1)</f>
        <v>0</v>
      </c>
      <c r="AM31" s="5">
        <f>COUNTIFS(Data!$H:$H,$A31,Data!$C:$C,AM$1)</f>
        <v>0</v>
      </c>
      <c r="AN31" s="5">
        <f>COUNTIFS(Data!$H:$H,$A31,Data!$C:$C,AN$1)</f>
        <v>0</v>
      </c>
      <c r="AO31" s="5">
        <f>COUNTIFS(Data!$H:$H,$A31,Data!$C:$C,AO$1)</f>
        <v>0</v>
      </c>
      <c r="AP31" s="5">
        <f>COUNTIFS(Data!$H:$H,$A31,Data!$C:$C,AP$1)</f>
        <v>0</v>
      </c>
      <c r="AQ31" s="5">
        <f>COUNTIFS(Data!$H:$H,$A31,Data!$C:$C,AQ$1)</f>
        <v>0</v>
      </c>
      <c r="AR31" s="5">
        <f>COUNTIFS(Data!$H:$H,$A31,Data!$C:$C,AR$1)</f>
        <v>0</v>
      </c>
      <c r="AS31" s="5">
        <f>COUNTIFS(Data!$H:$H,$A31,Data!$C:$C,AS$1)</f>
        <v>0</v>
      </c>
      <c r="AT31" s="5">
        <f>COUNTIFS(Data!$H:$H,$A31,Data!$C:$C,AT$1)</f>
        <v>0</v>
      </c>
      <c r="AU31" s="5">
        <f>COUNTIFS(Data!$H:$H,$A31,Data!$C:$C,AU$1)</f>
        <v>0</v>
      </c>
      <c r="AV31" s="5">
        <f t="shared" si="1"/>
        <v>0</v>
      </c>
    </row>
    <row r="32">
      <c r="A32" s="5" t="str">
        <f>Countries!A31</f>
        <v>FIN</v>
      </c>
      <c r="B32" s="5">
        <f>COUNTIFS(Data!$H:$H,$A32,Data!$C:$C,B$1)</f>
        <v>0</v>
      </c>
      <c r="C32" s="5">
        <f>COUNTIFS(Data!$H:$H,$A32,Data!$C:$C,C$1)</f>
        <v>0</v>
      </c>
      <c r="D32" s="5">
        <f>COUNTIFS(Data!$H:$H,$A32,Data!$C:$C,D$1)</f>
        <v>0</v>
      </c>
      <c r="E32" s="5">
        <f>COUNTIFS(Data!$H:$H,$A32,Data!$C:$C,E$1)</f>
        <v>0</v>
      </c>
      <c r="F32" s="5">
        <f>COUNTIFS(Data!$H:$H,$A32,Data!$C:$C,F$1)</f>
        <v>0</v>
      </c>
      <c r="G32" s="5">
        <f>COUNTIFS(Data!$H:$H,$A32,Data!$C:$C,G$1)</f>
        <v>0</v>
      </c>
      <c r="H32" s="5">
        <f>COUNTIFS(Data!$H:$H,$A32,Data!$C:$C,H$1)</f>
        <v>0</v>
      </c>
      <c r="I32" s="5">
        <f>COUNTIFS(Data!$H:$H,$A32,Data!$C:$C,I$1)</f>
        <v>0</v>
      </c>
      <c r="J32" s="5">
        <f>COUNTIFS(Data!$H:$H,$A32,Data!$C:$C,J$1)</f>
        <v>0</v>
      </c>
      <c r="K32" s="5">
        <f>COUNTIFS(Data!$H:$H,$A32,Data!$C:$C,K$1)</f>
        <v>0</v>
      </c>
      <c r="L32" s="5">
        <f>COUNTIFS(Data!$H:$H,$A32,Data!$C:$C,L$1)</f>
        <v>0</v>
      </c>
      <c r="M32" s="5">
        <f>COUNTIFS(Data!$H:$H,$A32,Data!$C:$C,M$1)</f>
        <v>0</v>
      </c>
      <c r="N32" s="5">
        <f>COUNTIFS(Data!$H:$H,$A32,Data!$C:$C,N$1)</f>
        <v>0</v>
      </c>
      <c r="O32" s="5">
        <f>COUNTIFS(Data!$H:$H,$A32,Data!$C:$C,O$1)</f>
        <v>0</v>
      </c>
      <c r="P32" s="5">
        <f>COUNTIFS(Data!$H:$H,$A32,Data!$C:$C,P$1)</f>
        <v>0</v>
      </c>
      <c r="Q32" s="5">
        <f>COUNTIFS(Data!$H:$H,$A32,Data!$C:$C,Q$1)</f>
        <v>0</v>
      </c>
      <c r="R32" s="5">
        <f>COUNTIFS(Data!$H:$H,$A32,Data!$C:$C,R$1)</f>
        <v>0</v>
      </c>
      <c r="S32" s="5">
        <f>COUNTIFS(Data!$H:$H,$A32,Data!$C:$C,S$1)</f>
        <v>0</v>
      </c>
      <c r="T32" s="5">
        <f>COUNTIFS(Data!$H:$H,$A32,Data!$C:$C,T$1)</f>
        <v>0</v>
      </c>
      <c r="U32" s="5">
        <f>COUNTIFS(Data!$H:$H,$A32,Data!$C:$C,U$1)</f>
        <v>0</v>
      </c>
      <c r="V32" s="5">
        <f>COUNTIFS(Data!$H:$H,$A32,Data!$C:$C,V$1)</f>
        <v>0</v>
      </c>
      <c r="W32" s="5">
        <f>COUNTIFS(Data!$H:$H,$A32,Data!$C:$C,W$1)</f>
        <v>0</v>
      </c>
      <c r="X32" s="5">
        <f>COUNTIFS(Data!$H:$H,$A32,Data!$C:$C,X$1)</f>
        <v>0</v>
      </c>
      <c r="Y32" s="5">
        <f>COUNTIFS(Data!$H:$H,$A32,Data!$C:$C,Y$1)</f>
        <v>0</v>
      </c>
      <c r="Z32" s="5">
        <f>COUNTIFS(Data!$H:$H,$A32,Data!$C:$C,Z$1)</f>
        <v>0</v>
      </c>
      <c r="AA32" s="5">
        <f>COUNTIFS(Data!$H:$H,$A32,Data!$C:$C,AA$1)</f>
        <v>0</v>
      </c>
      <c r="AB32" s="5">
        <f>COUNTIFS(Data!$H:$H,$A32,Data!$C:$C,AB$1)</f>
        <v>0</v>
      </c>
      <c r="AC32" s="5">
        <f>COUNTIFS(Data!$H:$H,$A32,Data!$C:$C,AC$1)</f>
        <v>0</v>
      </c>
      <c r="AD32" s="5">
        <f>COUNTIFS(Data!$H:$H,$A32,Data!$C:$C,AD$1)</f>
        <v>0</v>
      </c>
      <c r="AE32" s="5">
        <f>COUNTIFS(Data!$H:$H,$A32,Data!$C:$C,AE$1)</f>
        <v>0</v>
      </c>
      <c r="AF32" s="5">
        <f>COUNTIFS(Data!$H:$H,$A32,Data!$C:$C,AF$1)</f>
        <v>0</v>
      </c>
      <c r="AG32" s="5">
        <f>COUNTIFS(Data!$H:$H,$A32,Data!$C:$C,AG$1)</f>
        <v>0</v>
      </c>
      <c r="AH32" s="5">
        <f>COUNTIFS(Data!$H:$H,$A32,Data!$C:$C,AH$1)</f>
        <v>0</v>
      </c>
      <c r="AI32" s="5">
        <f>COUNTIFS(Data!$H:$H,$A32,Data!$C:$C,AI$1)</f>
        <v>0</v>
      </c>
      <c r="AJ32" s="5">
        <f>COUNTIFS(Data!$H:$H,$A32,Data!$C:$C,AJ$1)</f>
        <v>0</v>
      </c>
      <c r="AK32" s="5">
        <f>COUNTIFS(Data!$H:$H,$A32,Data!$C:$C,AK$1)</f>
        <v>0</v>
      </c>
      <c r="AL32" s="5">
        <f>COUNTIFS(Data!$H:$H,$A32,Data!$C:$C,AL$1)</f>
        <v>0</v>
      </c>
      <c r="AM32" s="5">
        <f>COUNTIFS(Data!$H:$H,$A32,Data!$C:$C,AM$1)</f>
        <v>0</v>
      </c>
      <c r="AN32" s="5">
        <f>COUNTIFS(Data!$H:$H,$A32,Data!$C:$C,AN$1)</f>
        <v>0</v>
      </c>
      <c r="AO32" s="5">
        <f>COUNTIFS(Data!$H:$H,$A32,Data!$C:$C,AO$1)</f>
        <v>0</v>
      </c>
      <c r="AP32" s="5">
        <f>COUNTIFS(Data!$H:$H,$A32,Data!$C:$C,AP$1)</f>
        <v>0</v>
      </c>
      <c r="AQ32" s="5">
        <f>COUNTIFS(Data!$H:$H,$A32,Data!$C:$C,AQ$1)</f>
        <v>0</v>
      </c>
      <c r="AR32" s="5">
        <f>COUNTIFS(Data!$H:$H,$A32,Data!$C:$C,AR$1)</f>
        <v>0</v>
      </c>
      <c r="AS32" s="5">
        <f>COUNTIFS(Data!$H:$H,$A32,Data!$C:$C,AS$1)</f>
        <v>0</v>
      </c>
      <c r="AT32" s="5">
        <f>COUNTIFS(Data!$H:$H,$A32,Data!$C:$C,AT$1)</f>
        <v>0</v>
      </c>
      <c r="AU32" s="5">
        <f>COUNTIFS(Data!$H:$H,$A32,Data!$C:$C,AU$1)</f>
        <v>0</v>
      </c>
      <c r="AV32" s="5">
        <f t="shared" si="1"/>
        <v>0</v>
      </c>
    </row>
    <row r="33">
      <c r="A33" s="5" t="str">
        <f>Countries!A32</f>
        <v>FRA</v>
      </c>
      <c r="B33" s="5">
        <f>COUNTIFS(Data!$H:$H,$A33,Data!$C:$C,B$1)</f>
        <v>0</v>
      </c>
      <c r="C33" s="5">
        <f>COUNTIFS(Data!$H:$H,$A33,Data!$C:$C,C$1)</f>
        <v>0</v>
      </c>
      <c r="D33" s="5">
        <f>COUNTIFS(Data!$H:$H,$A33,Data!$C:$C,D$1)</f>
        <v>0</v>
      </c>
      <c r="E33" s="5">
        <f>COUNTIFS(Data!$H:$H,$A33,Data!$C:$C,E$1)</f>
        <v>0</v>
      </c>
      <c r="F33" s="5">
        <f>COUNTIFS(Data!$H:$H,$A33,Data!$C:$C,F$1)</f>
        <v>1</v>
      </c>
      <c r="G33" s="5">
        <f>COUNTIFS(Data!$H:$H,$A33,Data!$C:$C,G$1)</f>
        <v>0</v>
      </c>
      <c r="H33" s="5">
        <f>COUNTIFS(Data!$H:$H,$A33,Data!$C:$C,H$1)</f>
        <v>0</v>
      </c>
      <c r="I33" s="5">
        <f>COUNTIFS(Data!$H:$H,$A33,Data!$C:$C,I$1)</f>
        <v>1</v>
      </c>
      <c r="J33" s="5">
        <f>COUNTIFS(Data!$H:$H,$A33,Data!$C:$C,J$1)</f>
        <v>0</v>
      </c>
      <c r="K33" s="5">
        <f>COUNTIFS(Data!$H:$H,$A33,Data!$C:$C,K$1)</f>
        <v>0</v>
      </c>
      <c r="L33" s="5">
        <f>COUNTIFS(Data!$H:$H,$A33,Data!$C:$C,L$1)</f>
        <v>0</v>
      </c>
      <c r="M33" s="5">
        <f>COUNTIFS(Data!$H:$H,$A33,Data!$C:$C,M$1)</f>
        <v>0</v>
      </c>
      <c r="N33" s="5">
        <f>COUNTIFS(Data!$H:$H,$A33,Data!$C:$C,N$1)</f>
        <v>0</v>
      </c>
      <c r="O33" s="5">
        <f>COUNTIFS(Data!$H:$H,$A33,Data!$C:$C,O$1)</f>
        <v>0</v>
      </c>
      <c r="P33" s="5">
        <f>COUNTIFS(Data!$H:$H,$A33,Data!$C:$C,P$1)</f>
        <v>0</v>
      </c>
      <c r="Q33" s="5">
        <f>COUNTIFS(Data!$H:$H,$A33,Data!$C:$C,Q$1)</f>
        <v>0</v>
      </c>
      <c r="R33" s="5">
        <f>COUNTIFS(Data!$H:$H,$A33,Data!$C:$C,R$1)</f>
        <v>0</v>
      </c>
      <c r="S33" s="5">
        <f>COUNTIFS(Data!$H:$H,$A33,Data!$C:$C,S$1)</f>
        <v>0</v>
      </c>
      <c r="T33" s="5">
        <f>COUNTIFS(Data!$H:$H,$A33,Data!$C:$C,T$1)</f>
        <v>0</v>
      </c>
      <c r="U33" s="5">
        <f>COUNTIFS(Data!$H:$H,$A33,Data!$C:$C,U$1)</f>
        <v>2</v>
      </c>
      <c r="V33" s="5">
        <f>COUNTIFS(Data!$H:$H,$A33,Data!$C:$C,V$1)</f>
        <v>0</v>
      </c>
      <c r="W33" s="5">
        <f>COUNTIFS(Data!$H:$H,$A33,Data!$C:$C,W$1)</f>
        <v>0</v>
      </c>
      <c r="X33" s="5">
        <f>COUNTIFS(Data!$H:$H,$A33,Data!$C:$C,X$1)</f>
        <v>0</v>
      </c>
      <c r="Y33" s="5">
        <f>COUNTIFS(Data!$H:$H,$A33,Data!$C:$C,Y$1)</f>
        <v>0</v>
      </c>
      <c r="Z33" s="5">
        <f>COUNTIFS(Data!$H:$H,$A33,Data!$C:$C,Z$1)</f>
        <v>3</v>
      </c>
      <c r="AA33" s="5">
        <f>COUNTIFS(Data!$H:$H,$A33,Data!$C:$C,AA$1)</f>
        <v>0</v>
      </c>
      <c r="AB33" s="5">
        <f>COUNTIFS(Data!$H:$H,$A33,Data!$C:$C,AB$1)</f>
        <v>0</v>
      </c>
      <c r="AC33" s="5">
        <f>COUNTIFS(Data!$H:$H,$A33,Data!$C:$C,AC$1)</f>
        <v>0</v>
      </c>
      <c r="AD33" s="5">
        <f>COUNTIFS(Data!$H:$H,$A33,Data!$C:$C,AD$1)</f>
        <v>0</v>
      </c>
      <c r="AE33" s="5">
        <f>COUNTIFS(Data!$H:$H,$A33,Data!$C:$C,AE$1)</f>
        <v>1</v>
      </c>
      <c r="AF33" s="5">
        <f>COUNTIFS(Data!$H:$H,$A33,Data!$C:$C,AF$1)</f>
        <v>1</v>
      </c>
      <c r="AG33" s="5">
        <f>COUNTIFS(Data!$H:$H,$A33,Data!$C:$C,AG$1)</f>
        <v>2</v>
      </c>
      <c r="AH33" s="5">
        <f>COUNTIFS(Data!$H:$H,$A33,Data!$C:$C,AH$1)</f>
        <v>0</v>
      </c>
      <c r="AI33" s="5">
        <f>COUNTIFS(Data!$H:$H,$A33,Data!$C:$C,AI$1)</f>
        <v>0</v>
      </c>
      <c r="AJ33" s="5">
        <f>COUNTIFS(Data!$H:$H,$A33,Data!$C:$C,AJ$1)</f>
        <v>0</v>
      </c>
      <c r="AK33" s="5">
        <f>COUNTIFS(Data!$H:$H,$A33,Data!$C:$C,AK$1)</f>
        <v>0</v>
      </c>
      <c r="AL33" s="5">
        <f>COUNTIFS(Data!$H:$H,$A33,Data!$C:$C,AL$1)</f>
        <v>1</v>
      </c>
      <c r="AM33" s="5">
        <f>COUNTIFS(Data!$H:$H,$A33,Data!$C:$C,AM$1)</f>
        <v>0</v>
      </c>
      <c r="AN33" s="5">
        <f>COUNTIFS(Data!$H:$H,$A33,Data!$C:$C,AN$1)</f>
        <v>0</v>
      </c>
      <c r="AO33" s="5">
        <f>COUNTIFS(Data!$H:$H,$A33,Data!$C:$C,AO$1)</f>
        <v>0</v>
      </c>
      <c r="AP33" s="5">
        <f>COUNTIFS(Data!$H:$H,$A33,Data!$C:$C,AP$1)</f>
        <v>0</v>
      </c>
      <c r="AQ33" s="5">
        <f>COUNTIFS(Data!$H:$H,$A33,Data!$C:$C,AQ$1)</f>
        <v>0</v>
      </c>
      <c r="AR33" s="5">
        <f>COUNTIFS(Data!$H:$H,$A33,Data!$C:$C,AR$1)</f>
        <v>0</v>
      </c>
      <c r="AS33" s="5">
        <f>COUNTIFS(Data!$H:$H,$A33,Data!$C:$C,AS$1)</f>
        <v>0</v>
      </c>
      <c r="AT33" s="5">
        <f>COUNTIFS(Data!$H:$H,$A33,Data!$C:$C,AT$1)</f>
        <v>0</v>
      </c>
      <c r="AU33" s="5">
        <f>COUNTIFS(Data!$H:$H,$A33,Data!$C:$C,AU$1)</f>
        <v>0</v>
      </c>
      <c r="AV33" s="5">
        <f t="shared" si="1"/>
        <v>12</v>
      </c>
    </row>
    <row r="34">
      <c r="A34" s="5" t="str">
        <f>Countries!A33</f>
        <v>GBR</v>
      </c>
      <c r="B34" s="5">
        <f>COUNTIFS(Data!$H:$H,$A34,Data!$C:$C,B$1)</f>
        <v>0</v>
      </c>
      <c r="C34" s="5">
        <f>COUNTIFS(Data!$H:$H,$A34,Data!$C:$C,C$1)</f>
        <v>0</v>
      </c>
      <c r="D34" s="5">
        <f>COUNTIFS(Data!$H:$H,$A34,Data!$C:$C,D$1)</f>
        <v>0</v>
      </c>
      <c r="E34" s="5">
        <f>COUNTIFS(Data!$H:$H,$A34,Data!$C:$C,E$1)</f>
        <v>0</v>
      </c>
      <c r="F34" s="5">
        <f>COUNTIFS(Data!$H:$H,$A34,Data!$C:$C,F$1)</f>
        <v>3</v>
      </c>
      <c r="G34" s="5">
        <f>COUNTIFS(Data!$H:$H,$A34,Data!$C:$C,G$1)</f>
        <v>0</v>
      </c>
      <c r="H34" s="5">
        <f>COUNTIFS(Data!$H:$H,$A34,Data!$C:$C,H$1)</f>
        <v>0</v>
      </c>
      <c r="I34" s="5">
        <f>COUNTIFS(Data!$H:$H,$A34,Data!$C:$C,I$1)</f>
        <v>0</v>
      </c>
      <c r="J34" s="5">
        <f>COUNTIFS(Data!$H:$H,$A34,Data!$C:$C,J$1)</f>
        <v>0</v>
      </c>
      <c r="K34" s="5">
        <f>COUNTIFS(Data!$H:$H,$A34,Data!$C:$C,K$1)</f>
        <v>2</v>
      </c>
      <c r="L34" s="5">
        <f>COUNTIFS(Data!$H:$H,$A34,Data!$C:$C,L$1)</f>
        <v>1</v>
      </c>
      <c r="M34" s="5">
        <f>COUNTIFS(Data!$H:$H,$A34,Data!$C:$C,M$1)</f>
        <v>0</v>
      </c>
      <c r="N34" s="5">
        <f>COUNTIFS(Data!$H:$H,$A34,Data!$C:$C,N$1)</f>
        <v>0</v>
      </c>
      <c r="O34" s="5">
        <f>COUNTIFS(Data!$H:$H,$A34,Data!$C:$C,O$1)</f>
        <v>1</v>
      </c>
      <c r="P34" s="5">
        <f>COUNTIFS(Data!$H:$H,$A34,Data!$C:$C,P$1)</f>
        <v>0</v>
      </c>
      <c r="Q34" s="5">
        <f>COUNTIFS(Data!$H:$H,$A34,Data!$C:$C,Q$1)</f>
        <v>0</v>
      </c>
      <c r="R34" s="5">
        <f>COUNTIFS(Data!$H:$H,$A34,Data!$C:$C,R$1)</f>
        <v>3</v>
      </c>
      <c r="S34" s="5">
        <f>COUNTIFS(Data!$H:$H,$A34,Data!$C:$C,S$1)</f>
        <v>0</v>
      </c>
      <c r="T34" s="5">
        <f>COUNTIFS(Data!$H:$H,$A34,Data!$C:$C,T$1)</f>
        <v>1</v>
      </c>
      <c r="U34" s="5">
        <f>COUNTIFS(Data!$H:$H,$A34,Data!$C:$C,U$1)</f>
        <v>0</v>
      </c>
      <c r="V34" s="5">
        <f>COUNTIFS(Data!$H:$H,$A34,Data!$C:$C,V$1)</f>
        <v>0</v>
      </c>
      <c r="W34" s="5">
        <f>COUNTIFS(Data!$H:$H,$A34,Data!$C:$C,W$1)</f>
        <v>0</v>
      </c>
      <c r="X34" s="5">
        <f>COUNTIFS(Data!$H:$H,$A34,Data!$C:$C,X$1)</f>
        <v>0</v>
      </c>
      <c r="Y34" s="5">
        <f>COUNTIFS(Data!$H:$H,$A34,Data!$C:$C,Y$1)</f>
        <v>0</v>
      </c>
      <c r="Z34" s="5">
        <f>COUNTIFS(Data!$H:$H,$A34,Data!$C:$C,Z$1)</f>
        <v>0</v>
      </c>
      <c r="AA34" s="5">
        <f>COUNTIFS(Data!$H:$H,$A34,Data!$C:$C,AA$1)</f>
        <v>0</v>
      </c>
      <c r="AB34" s="5">
        <f>COUNTIFS(Data!$H:$H,$A34,Data!$C:$C,AB$1)</f>
        <v>0</v>
      </c>
      <c r="AC34" s="5">
        <f>COUNTIFS(Data!$H:$H,$A34,Data!$C:$C,AC$1)</f>
        <v>0</v>
      </c>
      <c r="AD34" s="5">
        <f>COUNTIFS(Data!$H:$H,$A34,Data!$C:$C,AD$1)</f>
        <v>0</v>
      </c>
      <c r="AE34" s="5">
        <f>COUNTIFS(Data!$H:$H,$A34,Data!$C:$C,AE$1)</f>
        <v>1</v>
      </c>
      <c r="AF34" s="5">
        <f>COUNTIFS(Data!$H:$H,$A34,Data!$C:$C,AF$1)</f>
        <v>0</v>
      </c>
      <c r="AG34" s="5">
        <f>COUNTIFS(Data!$H:$H,$A34,Data!$C:$C,AG$1)</f>
        <v>1</v>
      </c>
      <c r="AH34" s="5">
        <f>COUNTIFS(Data!$H:$H,$A34,Data!$C:$C,AH$1)</f>
        <v>0</v>
      </c>
      <c r="AI34" s="5">
        <f>COUNTIFS(Data!$H:$H,$A34,Data!$C:$C,AI$1)</f>
        <v>0</v>
      </c>
      <c r="AJ34" s="5">
        <f>COUNTIFS(Data!$H:$H,$A34,Data!$C:$C,AJ$1)</f>
        <v>0</v>
      </c>
      <c r="AK34" s="5">
        <f>COUNTIFS(Data!$H:$H,$A34,Data!$C:$C,AK$1)</f>
        <v>0</v>
      </c>
      <c r="AL34" s="5">
        <f>COUNTIFS(Data!$H:$H,$A34,Data!$C:$C,AL$1)</f>
        <v>3</v>
      </c>
      <c r="AM34" s="5">
        <f>COUNTIFS(Data!$H:$H,$A34,Data!$C:$C,AM$1)</f>
        <v>0</v>
      </c>
      <c r="AN34" s="5">
        <f>COUNTIFS(Data!$H:$H,$A34,Data!$C:$C,AN$1)</f>
        <v>2</v>
      </c>
      <c r="AO34" s="5">
        <f>COUNTIFS(Data!$H:$H,$A34,Data!$C:$C,AO$1)</f>
        <v>0</v>
      </c>
      <c r="AP34" s="5">
        <f>COUNTIFS(Data!$H:$H,$A34,Data!$C:$C,AP$1)</f>
        <v>0</v>
      </c>
      <c r="AQ34" s="5">
        <f>COUNTIFS(Data!$H:$H,$A34,Data!$C:$C,AQ$1)</f>
        <v>2</v>
      </c>
      <c r="AR34" s="5">
        <f>COUNTIFS(Data!$H:$H,$A34,Data!$C:$C,AR$1)</f>
        <v>0</v>
      </c>
      <c r="AS34" s="5">
        <f>COUNTIFS(Data!$H:$H,$A34,Data!$C:$C,AS$1)</f>
        <v>0</v>
      </c>
      <c r="AT34" s="5">
        <f>COUNTIFS(Data!$H:$H,$A34,Data!$C:$C,AT$1)</f>
        <v>1</v>
      </c>
      <c r="AU34" s="5">
        <f>COUNTIFS(Data!$H:$H,$A34,Data!$C:$C,AU$1)</f>
        <v>0</v>
      </c>
      <c r="AV34" s="5">
        <f t="shared" si="1"/>
        <v>21</v>
      </c>
    </row>
    <row r="35">
      <c r="A35" s="5" t="str">
        <f>Countries!A34</f>
        <v>GEO</v>
      </c>
      <c r="B35" s="5">
        <f>COUNTIFS(Data!$H:$H,$A35,Data!$C:$C,B$1)</f>
        <v>0</v>
      </c>
      <c r="C35" s="5">
        <f>COUNTIFS(Data!$H:$H,$A35,Data!$C:$C,C$1)</f>
        <v>0</v>
      </c>
      <c r="D35" s="5">
        <f>COUNTIFS(Data!$H:$H,$A35,Data!$C:$C,D$1)</f>
        <v>0</v>
      </c>
      <c r="E35" s="5">
        <f>COUNTIFS(Data!$H:$H,$A35,Data!$C:$C,E$1)</f>
        <v>0</v>
      </c>
      <c r="F35" s="5">
        <f>COUNTIFS(Data!$H:$H,$A35,Data!$C:$C,F$1)</f>
        <v>0</v>
      </c>
      <c r="G35" s="5">
        <f>COUNTIFS(Data!$H:$H,$A35,Data!$C:$C,G$1)</f>
        <v>0</v>
      </c>
      <c r="H35" s="5">
        <f>COUNTIFS(Data!$H:$H,$A35,Data!$C:$C,H$1)</f>
        <v>0</v>
      </c>
      <c r="I35" s="5">
        <f>COUNTIFS(Data!$H:$H,$A35,Data!$C:$C,I$1)</f>
        <v>0</v>
      </c>
      <c r="J35" s="5">
        <f>COUNTIFS(Data!$H:$H,$A35,Data!$C:$C,J$1)</f>
        <v>0</v>
      </c>
      <c r="K35" s="5">
        <f>COUNTIFS(Data!$H:$H,$A35,Data!$C:$C,K$1)</f>
        <v>0</v>
      </c>
      <c r="L35" s="5">
        <f>COUNTIFS(Data!$H:$H,$A35,Data!$C:$C,L$1)</f>
        <v>0</v>
      </c>
      <c r="M35" s="5">
        <f>COUNTIFS(Data!$H:$H,$A35,Data!$C:$C,M$1)</f>
        <v>0</v>
      </c>
      <c r="N35" s="5">
        <f>COUNTIFS(Data!$H:$H,$A35,Data!$C:$C,N$1)</f>
        <v>0</v>
      </c>
      <c r="O35" s="5">
        <f>COUNTIFS(Data!$H:$H,$A35,Data!$C:$C,O$1)</f>
        <v>0</v>
      </c>
      <c r="P35" s="5">
        <f>COUNTIFS(Data!$H:$H,$A35,Data!$C:$C,P$1)</f>
        <v>0</v>
      </c>
      <c r="Q35" s="5">
        <f>COUNTIFS(Data!$H:$H,$A35,Data!$C:$C,Q$1)</f>
        <v>0</v>
      </c>
      <c r="R35" s="5">
        <f>COUNTIFS(Data!$H:$H,$A35,Data!$C:$C,R$1)</f>
        <v>0</v>
      </c>
      <c r="S35" s="5">
        <f>COUNTIFS(Data!$H:$H,$A35,Data!$C:$C,S$1)</f>
        <v>0</v>
      </c>
      <c r="T35" s="5">
        <f>COUNTIFS(Data!$H:$H,$A35,Data!$C:$C,T$1)</f>
        <v>0</v>
      </c>
      <c r="U35" s="5">
        <f>COUNTIFS(Data!$H:$H,$A35,Data!$C:$C,U$1)</f>
        <v>0</v>
      </c>
      <c r="V35" s="5">
        <f>COUNTIFS(Data!$H:$H,$A35,Data!$C:$C,V$1)</f>
        <v>0</v>
      </c>
      <c r="W35" s="5">
        <f>COUNTIFS(Data!$H:$H,$A35,Data!$C:$C,W$1)</f>
        <v>0</v>
      </c>
      <c r="X35" s="5">
        <f>COUNTIFS(Data!$H:$H,$A35,Data!$C:$C,X$1)</f>
        <v>0</v>
      </c>
      <c r="Y35" s="5">
        <f>COUNTIFS(Data!$H:$H,$A35,Data!$C:$C,Y$1)</f>
        <v>0</v>
      </c>
      <c r="Z35" s="5">
        <f>COUNTIFS(Data!$H:$H,$A35,Data!$C:$C,Z$1)</f>
        <v>3</v>
      </c>
      <c r="AA35" s="5">
        <f>COUNTIFS(Data!$H:$H,$A35,Data!$C:$C,AA$1)</f>
        <v>0</v>
      </c>
      <c r="AB35" s="5">
        <f>COUNTIFS(Data!$H:$H,$A35,Data!$C:$C,AB$1)</f>
        <v>0</v>
      </c>
      <c r="AC35" s="5">
        <f>COUNTIFS(Data!$H:$H,$A35,Data!$C:$C,AC$1)</f>
        <v>0</v>
      </c>
      <c r="AD35" s="5">
        <f>COUNTIFS(Data!$H:$H,$A35,Data!$C:$C,AD$1)</f>
        <v>0</v>
      </c>
      <c r="AE35" s="5">
        <f>COUNTIFS(Data!$H:$H,$A35,Data!$C:$C,AE$1)</f>
        <v>0</v>
      </c>
      <c r="AF35" s="5">
        <f>COUNTIFS(Data!$H:$H,$A35,Data!$C:$C,AF$1)</f>
        <v>0</v>
      </c>
      <c r="AG35" s="5">
        <f>COUNTIFS(Data!$H:$H,$A35,Data!$C:$C,AG$1)</f>
        <v>0</v>
      </c>
      <c r="AH35" s="5">
        <f>COUNTIFS(Data!$H:$H,$A35,Data!$C:$C,AH$1)</f>
        <v>0</v>
      </c>
      <c r="AI35" s="5">
        <f>COUNTIFS(Data!$H:$H,$A35,Data!$C:$C,AI$1)</f>
        <v>0</v>
      </c>
      <c r="AJ35" s="5">
        <f>COUNTIFS(Data!$H:$H,$A35,Data!$C:$C,AJ$1)</f>
        <v>0</v>
      </c>
      <c r="AK35" s="5">
        <f>COUNTIFS(Data!$H:$H,$A35,Data!$C:$C,AK$1)</f>
        <v>0</v>
      </c>
      <c r="AL35" s="5">
        <f>COUNTIFS(Data!$H:$H,$A35,Data!$C:$C,AL$1)</f>
        <v>0</v>
      </c>
      <c r="AM35" s="5">
        <f>COUNTIFS(Data!$H:$H,$A35,Data!$C:$C,AM$1)</f>
        <v>0</v>
      </c>
      <c r="AN35" s="5">
        <f>COUNTIFS(Data!$H:$H,$A35,Data!$C:$C,AN$1)</f>
        <v>0</v>
      </c>
      <c r="AO35" s="5">
        <f>COUNTIFS(Data!$H:$H,$A35,Data!$C:$C,AO$1)</f>
        <v>0</v>
      </c>
      <c r="AP35" s="5">
        <f>COUNTIFS(Data!$H:$H,$A35,Data!$C:$C,AP$1)</f>
        <v>0</v>
      </c>
      <c r="AQ35" s="5">
        <f>COUNTIFS(Data!$H:$H,$A35,Data!$C:$C,AQ$1)</f>
        <v>0</v>
      </c>
      <c r="AR35" s="5">
        <f>COUNTIFS(Data!$H:$H,$A35,Data!$C:$C,AR$1)</f>
        <v>0</v>
      </c>
      <c r="AS35" s="5">
        <f>COUNTIFS(Data!$H:$H,$A35,Data!$C:$C,AS$1)</f>
        <v>0</v>
      </c>
      <c r="AT35" s="5">
        <f>COUNTIFS(Data!$H:$H,$A35,Data!$C:$C,AT$1)</f>
        <v>0</v>
      </c>
      <c r="AU35" s="5">
        <f>COUNTIFS(Data!$H:$H,$A35,Data!$C:$C,AU$1)</f>
        <v>2</v>
      </c>
      <c r="AV35" s="5">
        <f t="shared" si="1"/>
        <v>5</v>
      </c>
    </row>
    <row r="36">
      <c r="A36" s="5" t="str">
        <f>Countries!A35</f>
        <v>GER</v>
      </c>
      <c r="B36" s="5">
        <f>COUNTIFS(Data!$H:$H,$A36,Data!$C:$C,B$1)</f>
        <v>0</v>
      </c>
      <c r="C36" s="5">
        <f>COUNTIFS(Data!$H:$H,$A36,Data!$C:$C,C$1)</f>
        <v>0</v>
      </c>
      <c r="D36" s="5">
        <f>COUNTIFS(Data!$H:$H,$A36,Data!$C:$C,D$1)</f>
        <v>1</v>
      </c>
      <c r="E36" s="5">
        <f>COUNTIFS(Data!$H:$H,$A36,Data!$C:$C,E$1)</f>
        <v>0</v>
      </c>
      <c r="F36" s="5">
        <f>COUNTIFS(Data!$H:$H,$A36,Data!$C:$C,F$1)</f>
        <v>2</v>
      </c>
      <c r="G36" s="5">
        <f>COUNTIFS(Data!$H:$H,$A36,Data!$C:$C,G$1)</f>
        <v>0</v>
      </c>
      <c r="H36" s="5">
        <f>COUNTIFS(Data!$H:$H,$A36,Data!$C:$C,H$1)</f>
        <v>0</v>
      </c>
      <c r="I36" s="5">
        <f>COUNTIFS(Data!$H:$H,$A36,Data!$C:$C,I$1)</f>
        <v>0</v>
      </c>
      <c r="J36" s="5">
        <f>COUNTIFS(Data!$H:$H,$A36,Data!$C:$C,J$1)</f>
        <v>0</v>
      </c>
      <c r="K36" s="5">
        <f>COUNTIFS(Data!$H:$H,$A36,Data!$C:$C,K$1)</f>
        <v>0</v>
      </c>
      <c r="L36" s="5">
        <f>COUNTIFS(Data!$H:$H,$A36,Data!$C:$C,L$1)</f>
        <v>0</v>
      </c>
      <c r="M36" s="5">
        <f>COUNTIFS(Data!$H:$H,$A36,Data!$C:$C,M$1)</f>
        <v>1</v>
      </c>
      <c r="N36" s="5">
        <f>COUNTIFS(Data!$H:$H,$A36,Data!$C:$C,N$1)</f>
        <v>0</v>
      </c>
      <c r="O36" s="5">
        <f>COUNTIFS(Data!$H:$H,$A36,Data!$C:$C,O$1)</f>
        <v>0</v>
      </c>
      <c r="P36" s="5">
        <f>COUNTIFS(Data!$H:$H,$A36,Data!$C:$C,P$1)</f>
        <v>0</v>
      </c>
      <c r="Q36" s="5">
        <f>COUNTIFS(Data!$H:$H,$A36,Data!$C:$C,Q$1)</f>
        <v>0</v>
      </c>
      <c r="R36" s="5">
        <f>COUNTIFS(Data!$H:$H,$A36,Data!$C:$C,R$1)</f>
        <v>1</v>
      </c>
      <c r="S36" s="5">
        <f>COUNTIFS(Data!$H:$H,$A36,Data!$C:$C,S$1)</f>
        <v>0</v>
      </c>
      <c r="T36" s="5">
        <f>COUNTIFS(Data!$H:$H,$A36,Data!$C:$C,T$1)</f>
        <v>1</v>
      </c>
      <c r="U36" s="5">
        <f>COUNTIFS(Data!$H:$H,$A36,Data!$C:$C,U$1)</f>
        <v>0</v>
      </c>
      <c r="V36" s="5">
        <f>COUNTIFS(Data!$H:$H,$A36,Data!$C:$C,V$1)</f>
        <v>0</v>
      </c>
      <c r="W36" s="5">
        <f>COUNTIFS(Data!$H:$H,$A36,Data!$C:$C,W$1)</f>
        <v>0</v>
      </c>
      <c r="X36" s="5">
        <f>COUNTIFS(Data!$H:$H,$A36,Data!$C:$C,X$1)</f>
        <v>0</v>
      </c>
      <c r="Y36" s="5">
        <f>COUNTIFS(Data!$H:$H,$A36,Data!$C:$C,Y$1)</f>
        <v>0</v>
      </c>
      <c r="Z36" s="5">
        <f>COUNTIFS(Data!$H:$H,$A36,Data!$C:$C,Z$1)</f>
        <v>1</v>
      </c>
      <c r="AA36" s="5">
        <f>COUNTIFS(Data!$H:$H,$A36,Data!$C:$C,AA$1)</f>
        <v>0</v>
      </c>
      <c r="AB36" s="5">
        <f>COUNTIFS(Data!$H:$H,$A36,Data!$C:$C,AB$1)</f>
        <v>0</v>
      </c>
      <c r="AC36" s="5">
        <f>COUNTIFS(Data!$H:$H,$A36,Data!$C:$C,AC$1)</f>
        <v>0</v>
      </c>
      <c r="AD36" s="5">
        <f>COUNTIFS(Data!$H:$H,$A36,Data!$C:$C,AD$1)</f>
        <v>0</v>
      </c>
      <c r="AE36" s="5">
        <f>COUNTIFS(Data!$H:$H,$A36,Data!$C:$C,AE$1)</f>
        <v>2</v>
      </c>
      <c r="AF36" s="5">
        <f>COUNTIFS(Data!$H:$H,$A36,Data!$C:$C,AF$1)</f>
        <v>0</v>
      </c>
      <c r="AG36" s="5">
        <f>COUNTIFS(Data!$H:$H,$A36,Data!$C:$C,AG$1)</f>
        <v>1</v>
      </c>
      <c r="AH36" s="5">
        <f>COUNTIFS(Data!$H:$H,$A36,Data!$C:$C,AH$1)</f>
        <v>0</v>
      </c>
      <c r="AI36" s="5">
        <f>COUNTIFS(Data!$H:$H,$A36,Data!$C:$C,AI$1)</f>
        <v>0</v>
      </c>
      <c r="AJ36" s="5">
        <f>COUNTIFS(Data!$H:$H,$A36,Data!$C:$C,AJ$1)</f>
        <v>0</v>
      </c>
      <c r="AK36" s="5">
        <f>COUNTIFS(Data!$H:$H,$A36,Data!$C:$C,AK$1)</f>
        <v>0</v>
      </c>
      <c r="AL36" s="5">
        <f>COUNTIFS(Data!$H:$H,$A36,Data!$C:$C,AL$1)</f>
        <v>0</v>
      </c>
      <c r="AM36" s="5">
        <f>COUNTIFS(Data!$H:$H,$A36,Data!$C:$C,AM$1)</f>
        <v>1</v>
      </c>
      <c r="AN36" s="5">
        <f>COUNTIFS(Data!$H:$H,$A36,Data!$C:$C,AN$1)</f>
        <v>0</v>
      </c>
      <c r="AO36" s="5">
        <f>COUNTIFS(Data!$H:$H,$A36,Data!$C:$C,AO$1)</f>
        <v>0</v>
      </c>
      <c r="AP36" s="5">
        <f>COUNTIFS(Data!$H:$H,$A36,Data!$C:$C,AP$1)</f>
        <v>0</v>
      </c>
      <c r="AQ36" s="5">
        <f>COUNTIFS(Data!$H:$H,$A36,Data!$C:$C,AQ$1)</f>
        <v>0</v>
      </c>
      <c r="AR36" s="5">
        <f>COUNTIFS(Data!$H:$H,$A36,Data!$C:$C,AR$1)</f>
        <v>0</v>
      </c>
      <c r="AS36" s="5">
        <f>COUNTIFS(Data!$H:$H,$A36,Data!$C:$C,AS$1)</f>
        <v>0</v>
      </c>
      <c r="AT36" s="5">
        <f>COUNTIFS(Data!$H:$H,$A36,Data!$C:$C,AT$1)</f>
        <v>0</v>
      </c>
      <c r="AU36" s="5">
        <f>COUNTIFS(Data!$H:$H,$A36,Data!$C:$C,AU$1)</f>
        <v>0</v>
      </c>
      <c r="AV36" s="5">
        <f t="shared" si="1"/>
        <v>11</v>
      </c>
    </row>
    <row r="37">
      <c r="A37" s="5" t="str">
        <f>Countries!A36</f>
        <v>GHA</v>
      </c>
      <c r="B37" s="5">
        <f>COUNTIFS(Data!$H:$H,$A37,Data!$C:$C,B$1)</f>
        <v>0</v>
      </c>
      <c r="C37" s="5">
        <f>COUNTIFS(Data!$H:$H,$A37,Data!$C:$C,C$1)</f>
        <v>0</v>
      </c>
      <c r="D37" s="5">
        <f>COUNTIFS(Data!$H:$H,$A37,Data!$C:$C,D$1)</f>
        <v>0</v>
      </c>
      <c r="E37" s="5">
        <f>COUNTIFS(Data!$H:$H,$A37,Data!$C:$C,E$1)</f>
        <v>0</v>
      </c>
      <c r="F37" s="5">
        <f>COUNTIFS(Data!$H:$H,$A37,Data!$C:$C,F$1)</f>
        <v>0</v>
      </c>
      <c r="G37" s="5">
        <f>COUNTIFS(Data!$H:$H,$A37,Data!$C:$C,G$1)</f>
        <v>0</v>
      </c>
      <c r="H37" s="5">
        <f>COUNTIFS(Data!$H:$H,$A37,Data!$C:$C,H$1)</f>
        <v>0</v>
      </c>
      <c r="I37" s="5">
        <f>COUNTIFS(Data!$H:$H,$A37,Data!$C:$C,I$1)</f>
        <v>0</v>
      </c>
      <c r="J37" s="5">
        <f>COUNTIFS(Data!$H:$H,$A37,Data!$C:$C,J$1)</f>
        <v>0</v>
      </c>
      <c r="K37" s="5">
        <f>COUNTIFS(Data!$H:$H,$A37,Data!$C:$C,K$1)</f>
        <v>0</v>
      </c>
      <c r="L37" s="5">
        <f>COUNTIFS(Data!$H:$H,$A37,Data!$C:$C,L$1)</f>
        <v>0</v>
      </c>
      <c r="M37" s="5">
        <f>COUNTIFS(Data!$H:$H,$A37,Data!$C:$C,M$1)</f>
        <v>0</v>
      </c>
      <c r="N37" s="5">
        <f>COUNTIFS(Data!$H:$H,$A37,Data!$C:$C,N$1)</f>
        <v>0</v>
      </c>
      <c r="O37" s="5">
        <f>COUNTIFS(Data!$H:$H,$A37,Data!$C:$C,O$1)</f>
        <v>0</v>
      </c>
      <c r="P37" s="5">
        <f>COUNTIFS(Data!$H:$H,$A37,Data!$C:$C,P$1)</f>
        <v>0</v>
      </c>
      <c r="Q37" s="5">
        <f>COUNTIFS(Data!$H:$H,$A37,Data!$C:$C,Q$1)</f>
        <v>0</v>
      </c>
      <c r="R37" s="5">
        <f>COUNTIFS(Data!$H:$H,$A37,Data!$C:$C,R$1)</f>
        <v>0</v>
      </c>
      <c r="S37" s="5">
        <f>COUNTIFS(Data!$H:$H,$A37,Data!$C:$C,S$1)</f>
        <v>0</v>
      </c>
      <c r="T37" s="5">
        <f>COUNTIFS(Data!$H:$H,$A37,Data!$C:$C,T$1)</f>
        <v>0</v>
      </c>
      <c r="U37" s="5">
        <f>COUNTIFS(Data!$H:$H,$A37,Data!$C:$C,U$1)</f>
        <v>0</v>
      </c>
      <c r="V37" s="5">
        <f>COUNTIFS(Data!$H:$H,$A37,Data!$C:$C,V$1)</f>
        <v>0</v>
      </c>
      <c r="W37" s="5">
        <f>COUNTIFS(Data!$H:$H,$A37,Data!$C:$C,W$1)</f>
        <v>0</v>
      </c>
      <c r="X37" s="5">
        <f>COUNTIFS(Data!$H:$H,$A37,Data!$C:$C,X$1)</f>
        <v>0</v>
      </c>
      <c r="Y37" s="5">
        <f>COUNTIFS(Data!$H:$H,$A37,Data!$C:$C,Y$1)</f>
        <v>0</v>
      </c>
      <c r="Z37" s="5">
        <f>COUNTIFS(Data!$H:$H,$A37,Data!$C:$C,Z$1)</f>
        <v>0</v>
      </c>
      <c r="AA37" s="5">
        <f>COUNTIFS(Data!$H:$H,$A37,Data!$C:$C,AA$1)</f>
        <v>0</v>
      </c>
      <c r="AB37" s="5">
        <f>COUNTIFS(Data!$H:$H,$A37,Data!$C:$C,AB$1)</f>
        <v>0</v>
      </c>
      <c r="AC37" s="5">
        <f>COUNTIFS(Data!$H:$H,$A37,Data!$C:$C,AC$1)</f>
        <v>0</v>
      </c>
      <c r="AD37" s="5">
        <f>COUNTIFS(Data!$H:$H,$A37,Data!$C:$C,AD$1)</f>
        <v>0</v>
      </c>
      <c r="AE37" s="5">
        <f>COUNTIFS(Data!$H:$H,$A37,Data!$C:$C,AE$1)</f>
        <v>0</v>
      </c>
      <c r="AF37" s="5">
        <f>COUNTIFS(Data!$H:$H,$A37,Data!$C:$C,AF$1)</f>
        <v>0</v>
      </c>
      <c r="AG37" s="5">
        <f>COUNTIFS(Data!$H:$H,$A37,Data!$C:$C,AG$1)</f>
        <v>0</v>
      </c>
      <c r="AH37" s="5">
        <f>COUNTIFS(Data!$H:$H,$A37,Data!$C:$C,AH$1)</f>
        <v>0</v>
      </c>
      <c r="AI37" s="5">
        <f>COUNTIFS(Data!$H:$H,$A37,Data!$C:$C,AI$1)</f>
        <v>0</v>
      </c>
      <c r="AJ37" s="5">
        <f>COUNTIFS(Data!$H:$H,$A37,Data!$C:$C,AJ$1)</f>
        <v>0</v>
      </c>
      <c r="AK37" s="5">
        <f>COUNTIFS(Data!$H:$H,$A37,Data!$C:$C,AK$1)</f>
        <v>0</v>
      </c>
      <c r="AL37" s="5">
        <f>COUNTIFS(Data!$H:$H,$A37,Data!$C:$C,AL$1)</f>
        <v>0</v>
      </c>
      <c r="AM37" s="5">
        <f>COUNTIFS(Data!$H:$H,$A37,Data!$C:$C,AM$1)</f>
        <v>0</v>
      </c>
      <c r="AN37" s="5">
        <f>COUNTIFS(Data!$H:$H,$A37,Data!$C:$C,AN$1)</f>
        <v>0</v>
      </c>
      <c r="AO37" s="5">
        <f>COUNTIFS(Data!$H:$H,$A37,Data!$C:$C,AO$1)</f>
        <v>0</v>
      </c>
      <c r="AP37" s="5">
        <f>COUNTIFS(Data!$H:$H,$A37,Data!$C:$C,AP$1)</f>
        <v>0</v>
      </c>
      <c r="AQ37" s="5">
        <f>COUNTIFS(Data!$H:$H,$A37,Data!$C:$C,AQ$1)</f>
        <v>0</v>
      </c>
      <c r="AR37" s="5">
        <f>COUNTIFS(Data!$H:$H,$A37,Data!$C:$C,AR$1)</f>
        <v>0</v>
      </c>
      <c r="AS37" s="5">
        <f>COUNTIFS(Data!$H:$H,$A37,Data!$C:$C,AS$1)</f>
        <v>0</v>
      </c>
      <c r="AT37" s="5">
        <f>COUNTIFS(Data!$H:$H,$A37,Data!$C:$C,AT$1)</f>
        <v>0</v>
      </c>
      <c r="AU37" s="5">
        <f>COUNTIFS(Data!$H:$H,$A37,Data!$C:$C,AU$1)</f>
        <v>0</v>
      </c>
      <c r="AV37" s="5">
        <f t="shared" si="1"/>
        <v>0</v>
      </c>
    </row>
    <row r="38">
      <c r="A38" s="5" t="str">
        <f>Countries!A37</f>
        <v>GRE</v>
      </c>
      <c r="B38" s="5">
        <f>COUNTIFS(Data!$H:$H,$A38,Data!$C:$C,B$1)</f>
        <v>0</v>
      </c>
      <c r="C38" s="5">
        <f>COUNTIFS(Data!$H:$H,$A38,Data!$C:$C,C$1)</f>
        <v>0</v>
      </c>
      <c r="D38" s="5">
        <f>COUNTIFS(Data!$H:$H,$A38,Data!$C:$C,D$1)</f>
        <v>0</v>
      </c>
      <c r="E38" s="5">
        <f>COUNTIFS(Data!$H:$H,$A38,Data!$C:$C,E$1)</f>
        <v>0</v>
      </c>
      <c r="F38" s="5">
        <f>COUNTIFS(Data!$H:$H,$A38,Data!$C:$C,F$1)</f>
        <v>0</v>
      </c>
      <c r="G38" s="5">
        <f>COUNTIFS(Data!$H:$H,$A38,Data!$C:$C,G$1)</f>
        <v>0</v>
      </c>
      <c r="H38" s="5">
        <f>COUNTIFS(Data!$H:$H,$A38,Data!$C:$C,H$1)</f>
        <v>0</v>
      </c>
      <c r="I38" s="5">
        <f>COUNTIFS(Data!$H:$H,$A38,Data!$C:$C,I$1)</f>
        <v>0</v>
      </c>
      <c r="J38" s="5">
        <f>COUNTIFS(Data!$H:$H,$A38,Data!$C:$C,J$1)</f>
        <v>0</v>
      </c>
      <c r="K38" s="5">
        <f>COUNTIFS(Data!$H:$H,$A38,Data!$C:$C,K$1)</f>
        <v>0</v>
      </c>
      <c r="L38" s="5">
        <f>COUNTIFS(Data!$H:$H,$A38,Data!$C:$C,L$1)</f>
        <v>0</v>
      </c>
      <c r="M38" s="5">
        <f>COUNTIFS(Data!$H:$H,$A38,Data!$C:$C,M$1)</f>
        <v>0</v>
      </c>
      <c r="N38" s="5">
        <f>COUNTIFS(Data!$H:$H,$A38,Data!$C:$C,N$1)</f>
        <v>0</v>
      </c>
      <c r="O38" s="5">
        <f>COUNTIFS(Data!$H:$H,$A38,Data!$C:$C,O$1)</f>
        <v>0</v>
      </c>
      <c r="P38" s="5">
        <f>COUNTIFS(Data!$H:$H,$A38,Data!$C:$C,P$1)</f>
        <v>0</v>
      </c>
      <c r="Q38" s="5">
        <f>COUNTIFS(Data!$H:$H,$A38,Data!$C:$C,Q$1)</f>
        <v>0</v>
      </c>
      <c r="R38" s="5">
        <f>COUNTIFS(Data!$H:$H,$A38,Data!$C:$C,R$1)</f>
        <v>0</v>
      </c>
      <c r="S38" s="5">
        <f>COUNTIFS(Data!$H:$H,$A38,Data!$C:$C,S$1)</f>
        <v>0</v>
      </c>
      <c r="T38" s="5">
        <f>COUNTIFS(Data!$H:$H,$A38,Data!$C:$C,T$1)</f>
        <v>0</v>
      </c>
      <c r="U38" s="5">
        <f>COUNTIFS(Data!$H:$H,$A38,Data!$C:$C,U$1)</f>
        <v>0</v>
      </c>
      <c r="V38" s="5">
        <f>COUNTIFS(Data!$H:$H,$A38,Data!$C:$C,V$1)</f>
        <v>0</v>
      </c>
      <c r="W38" s="5">
        <f>COUNTIFS(Data!$H:$H,$A38,Data!$C:$C,W$1)</f>
        <v>0</v>
      </c>
      <c r="X38" s="5">
        <f>COUNTIFS(Data!$H:$H,$A38,Data!$C:$C,X$1)</f>
        <v>0</v>
      </c>
      <c r="Y38" s="5">
        <f>COUNTIFS(Data!$H:$H,$A38,Data!$C:$C,Y$1)</f>
        <v>0</v>
      </c>
      <c r="Z38" s="5">
        <f>COUNTIFS(Data!$H:$H,$A38,Data!$C:$C,Z$1)</f>
        <v>0</v>
      </c>
      <c r="AA38" s="5">
        <f>COUNTIFS(Data!$H:$H,$A38,Data!$C:$C,AA$1)</f>
        <v>0</v>
      </c>
      <c r="AB38" s="5">
        <f>COUNTIFS(Data!$H:$H,$A38,Data!$C:$C,AB$1)</f>
        <v>0</v>
      </c>
      <c r="AC38" s="5">
        <f>COUNTIFS(Data!$H:$H,$A38,Data!$C:$C,AC$1)</f>
        <v>0</v>
      </c>
      <c r="AD38" s="5">
        <f>COUNTIFS(Data!$H:$H,$A38,Data!$C:$C,AD$1)</f>
        <v>0</v>
      </c>
      <c r="AE38" s="5">
        <f>COUNTIFS(Data!$H:$H,$A38,Data!$C:$C,AE$1)</f>
        <v>0</v>
      </c>
      <c r="AF38" s="5">
        <f>COUNTIFS(Data!$H:$H,$A38,Data!$C:$C,AF$1)</f>
        <v>0</v>
      </c>
      <c r="AG38" s="5">
        <f>COUNTIFS(Data!$H:$H,$A38,Data!$C:$C,AG$1)</f>
        <v>0</v>
      </c>
      <c r="AH38" s="5">
        <f>COUNTIFS(Data!$H:$H,$A38,Data!$C:$C,AH$1)</f>
        <v>0</v>
      </c>
      <c r="AI38" s="5">
        <f>COUNTIFS(Data!$H:$H,$A38,Data!$C:$C,AI$1)</f>
        <v>0</v>
      </c>
      <c r="AJ38" s="5">
        <f>COUNTIFS(Data!$H:$H,$A38,Data!$C:$C,AJ$1)</f>
        <v>0</v>
      </c>
      <c r="AK38" s="5">
        <f>COUNTIFS(Data!$H:$H,$A38,Data!$C:$C,AK$1)</f>
        <v>0</v>
      </c>
      <c r="AL38" s="5">
        <f>COUNTIFS(Data!$H:$H,$A38,Data!$C:$C,AL$1)</f>
        <v>0</v>
      </c>
      <c r="AM38" s="5">
        <f>COUNTIFS(Data!$H:$H,$A38,Data!$C:$C,AM$1)</f>
        <v>0</v>
      </c>
      <c r="AN38" s="5">
        <f>COUNTIFS(Data!$H:$H,$A38,Data!$C:$C,AN$1)</f>
        <v>0</v>
      </c>
      <c r="AO38" s="5">
        <f>COUNTIFS(Data!$H:$H,$A38,Data!$C:$C,AO$1)</f>
        <v>0</v>
      </c>
      <c r="AP38" s="5">
        <f>COUNTIFS(Data!$H:$H,$A38,Data!$C:$C,AP$1)</f>
        <v>0</v>
      </c>
      <c r="AQ38" s="5">
        <f>COUNTIFS(Data!$H:$H,$A38,Data!$C:$C,AQ$1)</f>
        <v>0</v>
      </c>
      <c r="AR38" s="5">
        <f>COUNTIFS(Data!$H:$H,$A38,Data!$C:$C,AR$1)</f>
        <v>0</v>
      </c>
      <c r="AS38" s="5">
        <f>COUNTIFS(Data!$H:$H,$A38,Data!$C:$C,AS$1)</f>
        <v>1</v>
      </c>
      <c r="AT38" s="5">
        <f>COUNTIFS(Data!$H:$H,$A38,Data!$C:$C,AT$1)</f>
        <v>0</v>
      </c>
      <c r="AU38" s="5">
        <f>COUNTIFS(Data!$H:$H,$A38,Data!$C:$C,AU$1)</f>
        <v>0</v>
      </c>
      <c r="AV38" s="5">
        <f t="shared" si="1"/>
        <v>1</v>
      </c>
    </row>
    <row r="39">
      <c r="A39" s="5" t="str">
        <f>Countries!A38</f>
        <v>GRN</v>
      </c>
      <c r="B39" s="5">
        <f>COUNTIFS(Data!$H:$H,$A39,Data!$C:$C,B$1)</f>
        <v>0</v>
      </c>
      <c r="C39" s="5">
        <f>COUNTIFS(Data!$H:$H,$A39,Data!$C:$C,C$1)</f>
        <v>0</v>
      </c>
      <c r="D39" s="5">
        <f>COUNTIFS(Data!$H:$H,$A39,Data!$C:$C,D$1)</f>
        <v>0</v>
      </c>
      <c r="E39" s="5">
        <f>COUNTIFS(Data!$H:$H,$A39,Data!$C:$C,E$1)</f>
        <v>0</v>
      </c>
      <c r="F39" s="5">
        <f>COUNTIFS(Data!$H:$H,$A39,Data!$C:$C,F$1)</f>
        <v>0</v>
      </c>
      <c r="G39" s="5">
        <f>COUNTIFS(Data!$H:$H,$A39,Data!$C:$C,G$1)</f>
        <v>0</v>
      </c>
      <c r="H39" s="5">
        <f>COUNTIFS(Data!$H:$H,$A39,Data!$C:$C,H$1)</f>
        <v>0</v>
      </c>
      <c r="I39" s="5">
        <f>COUNTIFS(Data!$H:$H,$A39,Data!$C:$C,I$1)</f>
        <v>0</v>
      </c>
      <c r="J39" s="5">
        <f>COUNTIFS(Data!$H:$H,$A39,Data!$C:$C,J$1)</f>
        <v>0</v>
      </c>
      <c r="K39" s="5">
        <f>COUNTIFS(Data!$H:$H,$A39,Data!$C:$C,K$1)</f>
        <v>0</v>
      </c>
      <c r="L39" s="5">
        <f>COUNTIFS(Data!$H:$H,$A39,Data!$C:$C,L$1)</f>
        <v>0</v>
      </c>
      <c r="M39" s="5">
        <f>COUNTIFS(Data!$H:$H,$A39,Data!$C:$C,M$1)</f>
        <v>0</v>
      </c>
      <c r="N39" s="5">
        <f>COUNTIFS(Data!$H:$H,$A39,Data!$C:$C,N$1)</f>
        <v>0</v>
      </c>
      <c r="O39" s="5">
        <f>COUNTIFS(Data!$H:$H,$A39,Data!$C:$C,O$1)</f>
        <v>0</v>
      </c>
      <c r="P39" s="5">
        <f>COUNTIFS(Data!$H:$H,$A39,Data!$C:$C,P$1)</f>
        <v>0</v>
      </c>
      <c r="Q39" s="5">
        <f>COUNTIFS(Data!$H:$H,$A39,Data!$C:$C,Q$1)</f>
        <v>0</v>
      </c>
      <c r="R39" s="5">
        <f>COUNTIFS(Data!$H:$H,$A39,Data!$C:$C,R$1)</f>
        <v>0</v>
      </c>
      <c r="S39" s="5">
        <f>COUNTIFS(Data!$H:$H,$A39,Data!$C:$C,S$1)</f>
        <v>0</v>
      </c>
      <c r="T39" s="5">
        <f>COUNTIFS(Data!$H:$H,$A39,Data!$C:$C,T$1)</f>
        <v>0</v>
      </c>
      <c r="U39" s="5">
        <f>COUNTIFS(Data!$H:$H,$A39,Data!$C:$C,U$1)</f>
        <v>0</v>
      </c>
      <c r="V39" s="5">
        <f>COUNTIFS(Data!$H:$H,$A39,Data!$C:$C,V$1)</f>
        <v>0</v>
      </c>
      <c r="W39" s="5">
        <f>COUNTIFS(Data!$H:$H,$A39,Data!$C:$C,W$1)</f>
        <v>0</v>
      </c>
      <c r="X39" s="5">
        <f>COUNTIFS(Data!$H:$H,$A39,Data!$C:$C,X$1)</f>
        <v>0</v>
      </c>
      <c r="Y39" s="5">
        <f>COUNTIFS(Data!$H:$H,$A39,Data!$C:$C,Y$1)</f>
        <v>0</v>
      </c>
      <c r="Z39" s="5">
        <f>COUNTIFS(Data!$H:$H,$A39,Data!$C:$C,Z$1)</f>
        <v>0</v>
      </c>
      <c r="AA39" s="5">
        <f>COUNTIFS(Data!$H:$H,$A39,Data!$C:$C,AA$1)</f>
        <v>0</v>
      </c>
      <c r="AB39" s="5">
        <f>COUNTIFS(Data!$H:$H,$A39,Data!$C:$C,AB$1)</f>
        <v>0</v>
      </c>
      <c r="AC39" s="5">
        <f>COUNTIFS(Data!$H:$H,$A39,Data!$C:$C,AC$1)</f>
        <v>0</v>
      </c>
      <c r="AD39" s="5">
        <f>COUNTIFS(Data!$H:$H,$A39,Data!$C:$C,AD$1)</f>
        <v>0</v>
      </c>
      <c r="AE39" s="5">
        <f>COUNTIFS(Data!$H:$H,$A39,Data!$C:$C,AE$1)</f>
        <v>0</v>
      </c>
      <c r="AF39" s="5">
        <f>COUNTIFS(Data!$H:$H,$A39,Data!$C:$C,AF$1)</f>
        <v>0</v>
      </c>
      <c r="AG39" s="5">
        <f>COUNTIFS(Data!$H:$H,$A39,Data!$C:$C,AG$1)</f>
        <v>0</v>
      </c>
      <c r="AH39" s="5">
        <f>COUNTIFS(Data!$H:$H,$A39,Data!$C:$C,AH$1)</f>
        <v>0</v>
      </c>
      <c r="AI39" s="5">
        <f>COUNTIFS(Data!$H:$H,$A39,Data!$C:$C,AI$1)</f>
        <v>0</v>
      </c>
      <c r="AJ39" s="5">
        <f>COUNTIFS(Data!$H:$H,$A39,Data!$C:$C,AJ$1)</f>
        <v>0</v>
      </c>
      <c r="AK39" s="5">
        <f>COUNTIFS(Data!$H:$H,$A39,Data!$C:$C,AK$1)</f>
        <v>0</v>
      </c>
      <c r="AL39" s="5">
        <f>COUNTIFS(Data!$H:$H,$A39,Data!$C:$C,AL$1)</f>
        <v>0</v>
      </c>
      <c r="AM39" s="5">
        <f>COUNTIFS(Data!$H:$H,$A39,Data!$C:$C,AM$1)</f>
        <v>0</v>
      </c>
      <c r="AN39" s="5">
        <f>COUNTIFS(Data!$H:$H,$A39,Data!$C:$C,AN$1)</f>
        <v>0</v>
      </c>
      <c r="AO39" s="5">
        <f>COUNTIFS(Data!$H:$H,$A39,Data!$C:$C,AO$1)</f>
        <v>0</v>
      </c>
      <c r="AP39" s="5">
        <f>COUNTIFS(Data!$H:$H,$A39,Data!$C:$C,AP$1)</f>
        <v>0</v>
      </c>
      <c r="AQ39" s="5">
        <f>COUNTIFS(Data!$H:$H,$A39,Data!$C:$C,AQ$1)</f>
        <v>0</v>
      </c>
      <c r="AR39" s="5">
        <f>COUNTIFS(Data!$H:$H,$A39,Data!$C:$C,AR$1)</f>
        <v>0</v>
      </c>
      <c r="AS39" s="5">
        <f>COUNTIFS(Data!$H:$H,$A39,Data!$C:$C,AS$1)</f>
        <v>0</v>
      </c>
      <c r="AT39" s="5">
        <f>COUNTIFS(Data!$H:$H,$A39,Data!$C:$C,AT$1)</f>
        <v>0</v>
      </c>
      <c r="AU39" s="5">
        <f>COUNTIFS(Data!$H:$H,$A39,Data!$C:$C,AU$1)</f>
        <v>0</v>
      </c>
      <c r="AV39" s="5">
        <f t="shared" si="1"/>
        <v>0</v>
      </c>
    </row>
    <row r="40">
      <c r="A40" s="5" t="str">
        <f>Countries!A39</f>
        <v>HKG</v>
      </c>
      <c r="B40" s="5">
        <f>COUNTIFS(Data!$H:$H,$A40,Data!$C:$C,B$1)</f>
        <v>0</v>
      </c>
      <c r="C40" s="5">
        <f>COUNTIFS(Data!$H:$H,$A40,Data!$C:$C,C$1)</f>
        <v>0</v>
      </c>
      <c r="D40" s="5">
        <f>COUNTIFS(Data!$H:$H,$A40,Data!$C:$C,D$1)</f>
        <v>0</v>
      </c>
      <c r="E40" s="5">
        <f>COUNTIFS(Data!$H:$H,$A40,Data!$C:$C,E$1)</f>
        <v>0</v>
      </c>
      <c r="F40" s="5">
        <f>COUNTIFS(Data!$H:$H,$A40,Data!$C:$C,F$1)</f>
        <v>0</v>
      </c>
      <c r="G40" s="5">
        <f>COUNTIFS(Data!$H:$H,$A40,Data!$C:$C,G$1)</f>
        <v>0</v>
      </c>
      <c r="H40" s="5">
        <f>COUNTIFS(Data!$H:$H,$A40,Data!$C:$C,H$1)</f>
        <v>0</v>
      </c>
      <c r="I40" s="5">
        <f>COUNTIFS(Data!$H:$H,$A40,Data!$C:$C,I$1)</f>
        <v>0</v>
      </c>
      <c r="J40" s="5">
        <f>COUNTIFS(Data!$H:$H,$A40,Data!$C:$C,J$1)</f>
        <v>0</v>
      </c>
      <c r="K40" s="5">
        <f>COUNTIFS(Data!$H:$H,$A40,Data!$C:$C,K$1)</f>
        <v>0</v>
      </c>
      <c r="L40" s="5">
        <f>COUNTIFS(Data!$H:$H,$A40,Data!$C:$C,L$1)</f>
        <v>0</v>
      </c>
      <c r="M40" s="5">
        <f>COUNTIFS(Data!$H:$H,$A40,Data!$C:$C,M$1)</f>
        <v>0</v>
      </c>
      <c r="N40" s="5">
        <f>COUNTIFS(Data!$H:$H,$A40,Data!$C:$C,N$1)</f>
        <v>0</v>
      </c>
      <c r="O40" s="5">
        <f>COUNTIFS(Data!$H:$H,$A40,Data!$C:$C,O$1)</f>
        <v>0</v>
      </c>
      <c r="P40" s="5">
        <f>COUNTIFS(Data!$H:$H,$A40,Data!$C:$C,P$1)</f>
        <v>0</v>
      </c>
      <c r="Q40" s="5">
        <f>COUNTIFS(Data!$H:$H,$A40,Data!$C:$C,Q$1)</f>
        <v>0</v>
      </c>
      <c r="R40" s="5">
        <f>COUNTIFS(Data!$H:$H,$A40,Data!$C:$C,R$1)</f>
        <v>0</v>
      </c>
      <c r="S40" s="5">
        <f>COUNTIFS(Data!$H:$H,$A40,Data!$C:$C,S$1)</f>
        <v>0</v>
      </c>
      <c r="T40" s="5">
        <f>COUNTIFS(Data!$H:$H,$A40,Data!$C:$C,T$1)</f>
        <v>0</v>
      </c>
      <c r="U40" s="5">
        <f>COUNTIFS(Data!$H:$H,$A40,Data!$C:$C,U$1)</f>
        <v>0</v>
      </c>
      <c r="V40" s="5">
        <f>COUNTIFS(Data!$H:$H,$A40,Data!$C:$C,V$1)</f>
        <v>0</v>
      </c>
      <c r="W40" s="5">
        <f>COUNTIFS(Data!$H:$H,$A40,Data!$C:$C,W$1)</f>
        <v>0</v>
      </c>
      <c r="X40" s="5">
        <f>COUNTIFS(Data!$H:$H,$A40,Data!$C:$C,X$1)</f>
        <v>0</v>
      </c>
      <c r="Y40" s="5">
        <f>COUNTIFS(Data!$H:$H,$A40,Data!$C:$C,Y$1)</f>
        <v>0</v>
      </c>
      <c r="Z40" s="5">
        <f>COUNTIFS(Data!$H:$H,$A40,Data!$C:$C,Z$1)</f>
        <v>0</v>
      </c>
      <c r="AA40" s="5">
        <f>COUNTIFS(Data!$H:$H,$A40,Data!$C:$C,AA$1)</f>
        <v>0</v>
      </c>
      <c r="AB40" s="5">
        <f>COUNTIFS(Data!$H:$H,$A40,Data!$C:$C,AB$1)</f>
        <v>0</v>
      </c>
      <c r="AC40" s="5">
        <f>COUNTIFS(Data!$H:$H,$A40,Data!$C:$C,AC$1)</f>
        <v>0</v>
      </c>
      <c r="AD40" s="5">
        <f>COUNTIFS(Data!$H:$H,$A40,Data!$C:$C,AD$1)</f>
        <v>0</v>
      </c>
      <c r="AE40" s="5">
        <f>COUNTIFS(Data!$H:$H,$A40,Data!$C:$C,AE$1)</f>
        <v>0</v>
      </c>
      <c r="AF40" s="5">
        <f>COUNTIFS(Data!$H:$H,$A40,Data!$C:$C,AF$1)</f>
        <v>0</v>
      </c>
      <c r="AG40" s="5">
        <f>COUNTIFS(Data!$H:$H,$A40,Data!$C:$C,AG$1)</f>
        <v>0</v>
      </c>
      <c r="AH40" s="5">
        <f>COUNTIFS(Data!$H:$H,$A40,Data!$C:$C,AH$1)</f>
        <v>0</v>
      </c>
      <c r="AI40" s="5">
        <f>COUNTIFS(Data!$H:$H,$A40,Data!$C:$C,AI$1)</f>
        <v>0</v>
      </c>
      <c r="AJ40" s="5">
        <f>COUNTIFS(Data!$H:$H,$A40,Data!$C:$C,AJ$1)</f>
        <v>0</v>
      </c>
      <c r="AK40" s="5">
        <f>COUNTIFS(Data!$H:$H,$A40,Data!$C:$C,AK$1)</f>
        <v>0</v>
      </c>
      <c r="AL40" s="5">
        <f>COUNTIFS(Data!$H:$H,$A40,Data!$C:$C,AL$1)</f>
        <v>2</v>
      </c>
      <c r="AM40" s="5">
        <f>COUNTIFS(Data!$H:$H,$A40,Data!$C:$C,AM$1)</f>
        <v>0</v>
      </c>
      <c r="AN40" s="5">
        <f>COUNTIFS(Data!$H:$H,$A40,Data!$C:$C,AN$1)</f>
        <v>0</v>
      </c>
      <c r="AO40" s="5">
        <f>COUNTIFS(Data!$H:$H,$A40,Data!$C:$C,AO$1)</f>
        <v>0</v>
      </c>
      <c r="AP40" s="5">
        <f>COUNTIFS(Data!$H:$H,$A40,Data!$C:$C,AP$1)</f>
        <v>0</v>
      </c>
      <c r="AQ40" s="5">
        <f>COUNTIFS(Data!$H:$H,$A40,Data!$C:$C,AQ$1)</f>
        <v>0</v>
      </c>
      <c r="AR40" s="5">
        <f>COUNTIFS(Data!$H:$H,$A40,Data!$C:$C,AR$1)</f>
        <v>0</v>
      </c>
      <c r="AS40" s="5">
        <f>COUNTIFS(Data!$H:$H,$A40,Data!$C:$C,AS$1)</f>
        <v>0</v>
      </c>
      <c r="AT40" s="5">
        <f>COUNTIFS(Data!$H:$H,$A40,Data!$C:$C,AT$1)</f>
        <v>0</v>
      </c>
      <c r="AU40" s="5">
        <f>COUNTIFS(Data!$H:$H,$A40,Data!$C:$C,AU$1)</f>
        <v>0</v>
      </c>
      <c r="AV40" s="5">
        <f t="shared" si="1"/>
        <v>2</v>
      </c>
    </row>
    <row r="41">
      <c r="A41" s="5" t="str">
        <f>Countries!A40</f>
        <v>HUN</v>
      </c>
      <c r="B41" s="5">
        <f>COUNTIFS(Data!$H:$H,$A41,Data!$C:$C,B$1)</f>
        <v>0</v>
      </c>
      <c r="C41" s="5">
        <f>COUNTIFS(Data!$H:$H,$A41,Data!$C:$C,C$1)</f>
        <v>0</v>
      </c>
      <c r="D41" s="5">
        <f>COUNTIFS(Data!$H:$H,$A41,Data!$C:$C,D$1)</f>
        <v>0</v>
      </c>
      <c r="E41" s="5">
        <f>COUNTIFS(Data!$H:$H,$A41,Data!$C:$C,E$1)</f>
        <v>0</v>
      </c>
      <c r="F41" s="5">
        <f>COUNTIFS(Data!$H:$H,$A41,Data!$C:$C,F$1)</f>
        <v>0</v>
      </c>
      <c r="G41" s="5">
        <f>COUNTIFS(Data!$H:$H,$A41,Data!$C:$C,G$1)</f>
        <v>0</v>
      </c>
      <c r="H41" s="5">
        <f>COUNTIFS(Data!$H:$H,$A41,Data!$C:$C,H$1)</f>
        <v>0</v>
      </c>
      <c r="I41" s="5">
        <f>COUNTIFS(Data!$H:$H,$A41,Data!$C:$C,I$1)</f>
        <v>0</v>
      </c>
      <c r="J41" s="5">
        <f>COUNTIFS(Data!$H:$H,$A41,Data!$C:$C,J$1)</f>
        <v>0</v>
      </c>
      <c r="K41" s="5">
        <f>COUNTIFS(Data!$H:$H,$A41,Data!$C:$C,K$1)</f>
        <v>0</v>
      </c>
      <c r="L41" s="5">
        <f>COUNTIFS(Data!$H:$H,$A41,Data!$C:$C,L$1)</f>
        <v>0</v>
      </c>
      <c r="M41" s="5">
        <f>COUNTIFS(Data!$H:$H,$A41,Data!$C:$C,M$1)</f>
        <v>2</v>
      </c>
      <c r="N41" s="5">
        <f>COUNTIFS(Data!$H:$H,$A41,Data!$C:$C,N$1)</f>
        <v>0</v>
      </c>
      <c r="O41" s="5">
        <f>COUNTIFS(Data!$H:$H,$A41,Data!$C:$C,O$1)</f>
        <v>0</v>
      </c>
      <c r="P41" s="5">
        <f>COUNTIFS(Data!$H:$H,$A41,Data!$C:$C,P$1)</f>
        <v>0</v>
      </c>
      <c r="Q41" s="5">
        <f>COUNTIFS(Data!$H:$H,$A41,Data!$C:$C,Q$1)</f>
        <v>0</v>
      </c>
      <c r="R41" s="5">
        <f>COUNTIFS(Data!$H:$H,$A41,Data!$C:$C,R$1)</f>
        <v>0</v>
      </c>
      <c r="S41" s="5">
        <f>COUNTIFS(Data!$H:$H,$A41,Data!$C:$C,S$1)</f>
        <v>0</v>
      </c>
      <c r="T41" s="5">
        <f>COUNTIFS(Data!$H:$H,$A41,Data!$C:$C,T$1)</f>
        <v>0</v>
      </c>
      <c r="U41" s="5">
        <f>COUNTIFS(Data!$H:$H,$A41,Data!$C:$C,U$1)</f>
        <v>1</v>
      </c>
      <c r="V41" s="5">
        <f>COUNTIFS(Data!$H:$H,$A41,Data!$C:$C,V$1)</f>
        <v>0</v>
      </c>
      <c r="W41" s="5">
        <f>COUNTIFS(Data!$H:$H,$A41,Data!$C:$C,W$1)</f>
        <v>0</v>
      </c>
      <c r="X41" s="5">
        <f>COUNTIFS(Data!$H:$H,$A41,Data!$C:$C,X$1)</f>
        <v>0</v>
      </c>
      <c r="Y41" s="5">
        <f>COUNTIFS(Data!$H:$H,$A41,Data!$C:$C,Y$1)</f>
        <v>0</v>
      </c>
      <c r="Z41" s="5">
        <f>COUNTIFS(Data!$H:$H,$A41,Data!$C:$C,Z$1)</f>
        <v>0</v>
      </c>
      <c r="AA41" s="5">
        <f>COUNTIFS(Data!$H:$H,$A41,Data!$C:$C,AA$1)</f>
        <v>0</v>
      </c>
      <c r="AB41" s="5">
        <f>COUNTIFS(Data!$H:$H,$A41,Data!$C:$C,AB$1)</f>
        <v>1</v>
      </c>
      <c r="AC41" s="5">
        <f>COUNTIFS(Data!$H:$H,$A41,Data!$C:$C,AC$1)</f>
        <v>0</v>
      </c>
      <c r="AD41" s="5">
        <f>COUNTIFS(Data!$H:$H,$A41,Data!$C:$C,AD$1)</f>
        <v>0</v>
      </c>
      <c r="AE41" s="5">
        <f>COUNTIFS(Data!$H:$H,$A41,Data!$C:$C,AE$1)</f>
        <v>0</v>
      </c>
      <c r="AF41" s="5">
        <f>COUNTIFS(Data!$H:$H,$A41,Data!$C:$C,AF$1)</f>
        <v>0</v>
      </c>
      <c r="AG41" s="5">
        <f>COUNTIFS(Data!$H:$H,$A41,Data!$C:$C,AG$1)</f>
        <v>1</v>
      </c>
      <c r="AH41" s="5">
        <f>COUNTIFS(Data!$H:$H,$A41,Data!$C:$C,AH$1)</f>
        <v>0</v>
      </c>
      <c r="AI41" s="5">
        <f>COUNTIFS(Data!$H:$H,$A41,Data!$C:$C,AI$1)</f>
        <v>0</v>
      </c>
      <c r="AJ41" s="5">
        <f>COUNTIFS(Data!$H:$H,$A41,Data!$C:$C,AJ$1)</f>
        <v>0</v>
      </c>
      <c r="AK41" s="5">
        <f>COUNTIFS(Data!$H:$H,$A41,Data!$C:$C,AK$1)</f>
        <v>0</v>
      </c>
      <c r="AL41" s="5">
        <f>COUNTIFS(Data!$H:$H,$A41,Data!$C:$C,AL$1)</f>
        <v>1</v>
      </c>
      <c r="AM41" s="5">
        <f>COUNTIFS(Data!$H:$H,$A41,Data!$C:$C,AM$1)</f>
        <v>0</v>
      </c>
      <c r="AN41" s="5">
        <f>COUNTIFS(Data!$H:$H,$A41,Data!$C:$C,AN$1)</f>
        <v>0</v>
      </c>
      <c r="AO41" s="5">
        <f>COUNTIFS(Data!$H:$H,$A41,Data!$C:$C,AO$1)</f>
        <v>0</v>
      </c>
      <c r="AP41" s="5">
        <f>COUNTIFS(Data!$H:$H,$A41,Data!$C:$C,AP$1)</f>
        <v>0</v>
      </c>
      <c r="AQ41" s="5">
        <f>COUNTIFS(Data!$H:$H,$A41,Data!$C:$C,AQ$1)</f>
        <v>0</v>
      </c>
      <c r="AR41" s="5">
        <f>COUNTIFS(Data!$H:$H,$A41,Data!$C:$C,AR$1)</f>
        <v>0</v>
      </c>
      <c r="AS41" s="5">
        <f>COUNTIFS(Data!$H:$H,$A41,Data!$C:$C,AS$1)</f>
        <v>0</v>
      </c>
      <c r="AT41" s="5">
        <f>COUNTIFS(Data!$H:$H,$A41,Data!$C:$C,AT$1)</f>
        <v>0</v>
      </c>
      <c r="AU41" s="5">
        <f>COUNTIFS(Data!$H:$H,$A41,Data!$C:$C,AU$1)</f>
        <v>1</v>
      </c>
      <c r="AV41" s="5">
        <f t="shared" si="1"/>
        <v>7</v>
      </c>
    </row>
    <row r="42">
      <c r="A42" s="5" t="str">
        <f>Countries!A41</f>
        <v>INA</v>
      </c>
      <c r="B42" s="5">
        <f>COUNTIFS(Data!$H:$H,$A42,Data!$C:$C,B$1)</f>
        <v>0</v>
      </c>
      <c r="C42" s="5">
        <f>COUNTIFS(Data!$H:$H,$A42,Data!$C:$C,C$1)</f>
        <v>0</v>
      </c>
      <c r="D42" s="5">
        <f>COUNTIFS(Data!$H:$H,$A42,Data!$C:$C,D$1)</f>
        <v>0</v>
      </c>
      <c r="E42" s="5">
        <f>COUNTIFS(Data!$H:$H,$A42,Data!$C:$C,E$1)</f>
        <v>0</v>
      </c>
      <c r="F42" s="5">
        <f>COUNTIFS(Data!$H:$H,$A42,Data!$C:$C,F$1)</f>
        <v>0</v>
      </c>
      <c r="G42" s="5">
        <f>COUNTIFS(Data!$H:$H,$A42,Data!$C:$C,G$1)</f>
        <v>0</v>
      </c>
      <c r="H42" s="5">
        <f>COUNTIFS(Data!$H:$H,$A42,Data!$C:$C,H$1)</f>
        <v>0</v>
      </c>
      <c r="I42" s="5">
        <f>COUNTIFS(Data!$H:$H,$A42,Data!$C:$C,I$1)</f>
        <v>0</v>
      </c>
      <c r="J42" s="5">
        <f>COUNTIFS(Data!$H:$H,$A42,Data!$C:$C,J$1)</f>
        <v>0</v>
      </c>
      <c r="K42" s="5">
        <f>COUNTIFS(Data!$H:$H,$A42,Data!$C:$C,K$1)</f>
        <v>0</v>
      </c>
      <c r="L42" s="5">
        <f>COUNTIFS(Data!$H:$H,$A42,Data!$C:$C,L$1)</f>
        <v>0</v>
      </c>
      <c r="M42" s="5">
        <f>COUNTIFS(Data!$H:$H,$A42,Data!$C:$C,M$1)</f>
        <v>0</v>
      </c>
      <c r="N42" s="5">
        <f>COUNTIFS(Data!$H:$H,$A42,Data!$C:$C,N$1)</f>
        <v>0</v>
      </c>
      <c r="O42" s="5">
        <f>COUNTIFS(Data!$H:$H,$A42,Data!$C:$C,O$1)</f>
        <v>0</v>
      </c>
      <c r="P42" s="5">
        <f>COUNTIFS(Data!$H:$H,$A42,Data!$C:$C,P$1)</f>
        <v>0</v>
      </c>
      <c r="Q42" s="5">
        <f>COUNTIFS(Data!$H:$H,$A42,Data!$C:$C,Q$1)</f>
        <v>0</v>
      </c>
      <c r="R42" s="5">
        <f>COUNTIFS(Data!$H:$H,$A42,Data!$C:$C,R$1)</f>
        <v>0</v>
      </c>
      <c r="S42" s="5">
        <f>COUNTIFS(Data!$H:$H,$A42,Data!$C:$C,S$1)</f>
        <v>0</v>
      </c>
      <c r="T42" s="5">
        <f>COUNTIFS(Data!$H:$H,$A42,Data!$C:$C,T$1)</f>
        <v>0</v>
      </c>
      <c r="U42" s="5">
        <f>COUNTIFS(Data!$H:$H,$A42,Data!$C:$C,U$1)</f>
        <v>0</v>
      </c>
      <c r="V42" s="5">
        <f>COUNTIFS(Data!$H:$H,$A42,Data!$C:$C,V$1)</f>
        <v>0</v>
      </c>
      <c r="W42" s="5">
        <f>COUNTIFS(Data!$H:$H,$A42,Data!$C:$C,W$1)</f>
        <v>0</v>
      </c>
      <c r="X42" s="5">
        <f>COUNTIFS(Data!$H:$H,$A42,Data!$C:$C,X$1)</f>
        <v>0</v>
      </c>
      <c r="Y42" s="5">
        <f>COUNTIFS(Data!$H:$H,$A42,Data!$C:$C,Y$1)</f>
        <v>0</v>
      </c>
      <c r="Z42" s="5">
        <f>COUNTIFS(Data!$H:$H,$A42,Data!$C:$C,Z$1)</f>
        <v>0</v>
      </c>
      <c r="AA42" s="5">
        <f>COUNTIFS(Data!$H:$H,$A42,Data!$C:$C,AA$1)</f>
        <v>0</v>
      </c>
      <c r="AB42" s="5">
        <f>COUNTIFS(Data!$H:$H,$A42,Data!$C:$C,AB$1)</f>
        <v>0</v>
      </c>
      <c r="AC42" s="5">
        <f>COUNTIFS(Data!$H:$H,$A42,Data!$C:$C,AC$1)</f>
        <v>0</v>
      </c>
      <c r="AD42" s="5">
        <f>COUNTIFS(Data!$H:$H,$A42,Data!$C:$C,AD$1)</f>
        <v>0</v>
      </c>
      <c r="AE42" s="5">
        <f>COUNTIFS(Data!$H:$H,$A42,Data!$C:$C,AE$1)</f>
        <v>0</v>
      </c>
      <c r="AF42" s="5">
        <f>COUNTIFS(Data!$H:$H,$A42,Data!$C:$C,AF$1)</f>
        <v>0</v>
      </c>
      <c r="AG42" s="5">
        <f>COUNTIFS(Data!$H:$H,$A42,Data!$C:$C,AG$1)</f>
        <v>0</v>
      </c>
      <c r="AH42" s="5">
        <f>COUNTIFS(Data!$H:$H,$A42,Data!$C:$C,AH$1)</f>
        <v>0</v>
      </c>
      <c r="AI42" s="5">
        <f>COUNTIFS(Data!$H:$H,$A42,Data!$C:$C,AI$1)</f>
        <v>0</v>
      </c>
      <c r="AJ42" s="5">
        <f>COUNTIFS(Data!$H:$H,$A42,Data!$C:$C,AJ$1)</f>
        <v>0</v>
      </c>
      <c r="AK42" s="5">
        <f>COUNTIFS(Data!$H:$H,$A42,Data!$C:$C,AK$1)</f>
        <v>0</v>
      </c>
      <c r="AL42" s="5">
        <f>COUNTIFS(Data!$H:$H,$A42,Data!$C:$C,AL$1)</f>
        <v>0</v>
      </c>
      <c r="AM42" s="5">
        <f>COUNTIFS(Data!$H:$H,$A42,Data!$C:$C,AM$1)</f>
        <v>0</v>
      </c>
      <c r="AN42" s="5">
        <f>COUNTIFS(Data!$H:$H,$A42,Data!$C:$C,AN$1)</f>
        <v>0</v>
      </c>
      <c r="AO42" s="5">
        <f>COUNTIFS(Data!$H:$H,$A42,Data!$C:$C,AO$1)</f>
        <v>0</v>
      </c>
      <c r="AP42" s="5">
        <f>COUNTIFS(Data!$H:$H,$A42,Data!$C:$C,AP$1)</f>
        <v>0</v>
      </c>
      <c r="AQ42" s="5">
        <f>COUNTIFS(Data!$H:$H,$A42,Data!$C:$C,AQ$1)</f>
        <v>0</v>
      </c>
      <c r="AR42" s="5">
        <f>COUNTIFS(Data!$H:$H,$A42,Data!$C:$C,AR$1)</f>
        <v>0</v>
      </c>
      <c r="AS42" s="5">
        <f>COUNTIFS(Data!$H:$H,$A42,Data!$C:$C,AS$1)</f>
        <v>0</v>
      </c>
      <c r="AT42" s="5">
        <f>COUNTIFS(Data!$H:$H,$A42,Data!$C:$C,AT$1)</f>
        <v>1</v>
      </c>
      <c r="AU42" s="5">
        <f>COUNTIFS(Data!$H:$H,$A42,Data!$C:$C,AU$1)</f>
        <v>0</v>
      </c>
      <c r="AV42" s="5">
        <f t="shared" si="1"/>
        <v>1</v>
      </c>
    </row>
    <row r="43">
      <c r="A43" s="5" t="str">
        <f>Countries!A42</f>
        <v>IND</v>
      </c>
      <c r="B43" s="5">
        <f>COUNTIFS(Data!$H:$H,$A43,Data!$C:$C,B$1)</f>
        <v>0</v>
      </c>
      <c r="C43" s="5">
        <f>COUNTIFS(Data!$H:$H,$A43,Data!$C:$C,C$1)</f>
        <v>0</v>
      </c>
      <c r="D43" s="5">
        <f>COUNTIFS(Data!$H:$H,$A43,Data!$C:$C,D$1)</f>
        <v>0</v>
      </c>
      <c r="E43" s="5">
        <f>COUNTIFS(Data!$H:$H,$A43,Data!$C:$C,E$1)</f>
        <v>0</v>
      </c>
      <c r="F43" s="5">
        <f>COUNTIFS(Data!$H:$H,$A43,Data!$C:$C,F$1)</f>
        <v>0</v>
      </c>
      <c r="G43" s="5">
        <f>COUNTIFS(Data!$H:$H,$A43,Data!$C:$C,G$1)</f>
        <v>0</v>
      </c>
      <c r="H43" s="5">
        <f>COUNTIFS(Data!$H:$H,$A43,Data!$C:$C,H$1)</f>
        <v>0</v>
      </c>
      <c r="I43" s="5">
        <f>COUNTIFS(Data!$H:$H,$A43,Data!$C:$C,I$1)</f>
        <v>0</v>
      </c>
      <c r="J43" s="5">
        <f>COUNTIFS(Data!$H:$H,$A43,Data!$C:$C,J$1)</f>
        <v>0</v>
      </c>
      <c r="K43" s="5">
        <f>COUNTIFS(Data!$H:$H,$A43,Data!$C:$C,K$1)</f>
        <v>0</v>
      </c>
      <c r="L43" s="5">
        <f>COUNTIFS(Data!$H:$H,$A43,Data!$C:$C,L$1)</f>
        <v>0</v>
      </c>
      <c r="M43" s="5">
        <f>COUNTIFS(Data!$H:$H,$A43,Data!$C:$C,M$1)</f>
        <v>0</v>
      </c>
      <c r="N43" s="5">
        <f>COUNTIFS(Data!$H:$H,$A43,Data!$C:$C,N$1)</f>
        <v>0</v>
      </c>
      <c r="O43" s="5">
        <f>COUNTIFS(Data!$H:$H,$A43,Data!$C:$C,O$1)</f>
        <v>0</v>
      </c>
      <c r="P43" s="5">
        <f>COUNTIFS(Data!$H:$H,$A43,Data!$C:$C,P$1)</f>
        <v>0</v>
      </c>
      <c r="Q43" s="5">
        <f>COUNTIFS(Data!$H:$H,$A43,Data!$C:$C,Q$1)</f>
        <v>0</v>
      </c>
      <c r="R43" s="5">
        <f>COUNTIFS(Data!$H:$H,$A43,Data!$C:$C,R$1)</f>
        <v>0</v>
      </c>
      <c r="S43" s="5">
        <f>COUNTIFS(Data!$H:$H,$A43,Data!$C:$C,S$1)</f>
        <v>0</v>
      </c>
      <c r="T43" s="5">
        <f>COUNTIFS(Data!$H:$H,$A43,Data!$C:$C,T$1)</f>
        <v>0</v>
      </c>
      <c r="U43" s="5">
        <f>COUNTIFS(Data!$H:$H,$A43,Data!$C:$C,U$1)</f>
        <v>0</v>
      </c>
      <c r="V43" s="5">
        <f>COUNTIFS(Data!$H:$H,$A43,Data!$C:$C,V$1)</f>
        <v>0</v>
      </c>
      <c r="W43" s="5">
        <f>COUNTIFS(Data!$H:$H,$A43,Data!$C:$C,W$1)</f>
        <v>0</v>
      </c>
      <c r="X43" s="5">
        <f>COUNTIFS(Data!$H:$H,$A43,Data!$C:$C,X$1)</f>
        <v>0</v>
      </c>
      <c r="Y43" s="5">
        <f>COUNTIFS(Data!$H:$H,$A43,Data!$C:$C,Y$1)</f>
        <v>0</v>
      </c>
      <c r="Z43" s="5">
        <f>COUNTIFS(Data!$H:$H,$A43,Data!$C:$C,Z$1)</f>
        <v>0</v>
      </c>
      <c r="AA43" s="5">
        <f>COUNTIFS(Data!$H:$H,$A43,Data!$C:$C,AA$1)</f>
        <v>0</v>
      </c>
      <c r="AB43" s="5">
        <f>COUNTIFS(Data!$H:$H,$A43,Data!$C:$C,AB$1)</f>
        <v>0</v>
      </c>
      <c r="AC43" s="5">
        <f>COUNTIFS(Data!$H:$H,$A43,Data!$C:$C,AC$1)</f>
        <v>0</v>
      </c>
      <c r="AD43" s="5">
        <f>COUNTIFS(Data!$H:$H,$A43,Data!$C:$C,AD$1)</f>
        <v>0</v>
      </c>
      <c r="AE43" s="5">
        <f>COUNTIFS(Data!$H:$H,$A43,Data!$C:$C,AE$1)</f>
        <v>0</v>
      </c>
      <c r="AF43" s="5">
        <f>COUNTIFS(Data!$H:$H,$A43,Data!$C:$C,AF$1)</f>
        <v>0</v>
      </c>
      <c r="AG43" s="5">
        <f>COUNTIFS(Data!$H:$H,$A43,Data!$C:$C,AG$1)</f>
        <v>0</v>
      </c>
      <c r="AH43" s="5">
        <f>COUNTIFS(Data!$H:$H,$A43,Data!$C:$C,AH$1)</f>
        <v>0</v>
      </c>
      <c r="AI43" s="5">
        <f>COUNTIFS(Data!$H:$H,$A43,Data!$C:$C,AI$1)</f>
        <v>0</v>
      </c>
      <c r="AJ43" s="5">
        <f>COUNTIFS(Data!$H:$H,$A43,Data!$C:$C,AJ$1)</f>
        <v>0</v>
      </c>
      <c r="AK43" s="5">
        <f>COUNTIFS(Data!$H:$H,$A43,Data!$C:$C,AK$1)</f>
        <v>0</v>
      </c>
      <c r="AL43" s="5">
        <f>COUNTIFS(Data!$H:$H,$A43,Data!$C:$C,AL$1)</f>
        <v>0</v>
      </c>
      <c r="AM43" s="5">
        <f>COUNTIFS(Data!$H:$H,$A43,Data!$C:$C,AM$1)</f>
        <v>0</v>
      </c>
      <c r="AN43" s="5">
        <f>COUNTIFS(Data!$H:$H,$A43,Data!$C:$C,AN$1)</f>
        <v>0</v>
      </c>
      <c r="AO43" s="5">
        <f>COUNTIFS(Data!$H:$H,$A43,Data!$C:$C,AO$1)</f>
        <v>0</v>
      </c>
      <c r="AP43" s="5">
        <f>COUNTIFS(Data!$H:$H,$A43,Data!$C:$C,AP$1)</f>
        <v>0</v>
      </c>
      <c r="AQ43" s="5">
        <f>COUNTIFS(Data!$H:$H,$A43,Data!$C:$C,AQ$1)</f>
        <v>0</v>
      </c>
      <c r="AR43" s="5">
        <f>COUNTIFS(Data!$H:$H,$A43,Data!$C:$C,AR$1)</f>
        <v>0</v>
      </c>
      <c r="AS43" s="5">
        <f>COUNTIFS(Data!$H:$H,$A43,Data!$C:$C,AS$1)</f>
        <v>0</v>
      </c>
      <c r="AT43" s="5">
        <f>COUNTIFS(Data!$H:$H,$A43,Data!$C:$C,AT$1)</f>
        <v>1</v>
      </c>
      <c r="AU43" s="5">
        <f>COUNTIFS(Data!$H:$H,$A43,Data!$C:$C,AU$1)</f>
        <v>1</v>
      </c>
      <c r="AV43" s="5">
        <f t="shared" si="1"/>
        <v>2</v>
      </c>
    </row>
    <row r="44">
      <c r="A44" s="5" t="str">
        <f>Countries!A43</f>
        <v>IRI</v>
      </c>
      <c r="B44" s="5">
        <f>COUNTIFS(Data!$H:$H,$A44,Data!$C:$C,B$1)</f>
        <v>0</v>
      </c>
      <c r="C44" s="5">
        <f>COUNTIFS(Data!$H:$H,$A44,Data!$C:$C,C$1)</f>
        <v>0</v>
      </c>
      <c r="D44" s="5">
        <f>COUNTIFS(Data!$H:$H,$A44,Data!$C:$C,D$1)</f>
        <v>0</v>
      </c>
      <c r="E44" s="5">
        <f>COUNTIFS(Data!$H:$H,$A44,Data!$C:$C,E$1)</f>
        <v>0</v>
      </c>
      <c r="F44" s="5">
        <f>COUNTIFS(Data!$H:$H,$A44,Data!$C:$C,F$1)</f>
        <v>0</v>
      </c>
      <c r="G44" s="5">
        <f>COUNTIFS(Data!$H:$H,$A44,Data!$C:$C,G$1)</f>
        <v>0</v>
      </c>
      <c r="H44" s="5">
        <f>COUNTIFS(Data!$H:$H,$A44,Data!$C:$C,H$1)</f>
        <v>0</v>
      </c>
      <c r="I44" s="5">
        <f>COUNTIFS(Data!$H:$H,$A44,Data!$C:$C,I$1)</f>
        <v>0</v>
      </c>
      <c r="J44" s="5">
        <f>COUNTIFS(Data!$H:$H,$A44,Data!$C:$C,J$1)</f>
        <v>0</v>
      </c>
      <c r="K44" s="5">
        <f>COUNTIFS(Data!$H:$H,$A44,Data!$C:$C,K$1)</f>
        <v>0</v>
      </c>
      <c r="L44" s="5">
        <f>COUNTIFS(Data!$H:$H,$A44,Data!$C:$C,L$1)</f>
        <v>0</v>
      </c>
      <c r="M44" s="5">
        <f>COUNTIFS(Data!$H:$H,$A44,Data!$C:$C,M$1)</f>
        <v>0</v>
      </c>
      <c r="N44" s="5">
        <f>COUNTIFS(Data!$H:$H,$A44,Data!$C:$C,N$1)</f>
        <v>0</v>
      </c>
      <c r="O44" s="5">
        <f>COUNTIFS(Data!$H:$H,$A44,Data!$C:$C,O$1)</f>
        <v>0</v>
      </c>
      <c r="P44" s="5">
        <f>COUNTIFS(Data!$H:$H,$A44,Data!$C:$C,P$1)</f>
        <v>0</v>
      </c>
      <c r="Q44" s="5">
        <f>COUNTIFS(Data!$H:$H,$A44,Data!$C:$C,Q$1)</f>
        <v>0</v>
      </c>
      <c r="R44" s="5">
        <f>COUNTIFS(Data!$H:$H,$A44,Data!$C:$C,R$1)</f>
        <v>0</v>
      </c>
      <c r="S44" s="5">
        <f>COUNTIFS(Data!$H:$H,$A44,Data!$C:$C,S$1)</f>
        <v>0</v>
      </c>
      <c r="T44" s="5">
        <f>COUNTIFS(Data!$H:$H,$A44,Data!$C:$C,T$1)</f>
        <v>0</v>
      </c>
      <c r="U44" s="5">
        <f>COUNTIFS(Data!$H:$H,$A44,Data!$C:$C,U$1)</f>
        <v>0</v>
      </c>
      <c r="V44" s="5">
        <f>COUNTIFS(Data!$H:$H,$A44,Data!$C:$C,V$1)</f>
        <v>0</v>
      </c>
      <c r="W44" s="5">
        <f>COUNTIFS(Data!$H:$H,$A44,Data!$C:$C,W$1)</f>
        <v>0</v>
      </c>
      <c r="X44" s="5">
        <f>COUNTIFS(Data!$H:$H,$A44,Data!$C:$C,X$1)</f>
        <v>0</v>
      </c>
      <c r="Y44" s="5">
        <f>COUNTIFS(Data!$H:$H,$A44,Data!$C:$C,Y$1)</f>
        <v>0</v>
      </c>
      <c r="Z44" s="5">
        <f>COUNTIFS(Data!$H:$H,$A44,Data!$C:$C,Z$1)</f>
        <v>0</v>
      </c>
      <c r="AA44" s="5">
        <f>COUNTIFS(Data!$H:$H,$A44,Data!$C:$C,AA$1)</f>
        <v>0</v>
      </c>
      <c r="AB44" s="5">
        <f>COUNTIFS(Data!$H:$H,$A44,Data!$C:$C,AB$1)</f>
        <v>0</v>
      </c>
      <c r="AC44" s="5">
        <f>COUNTIFS(Data!$H:$H,$A44,Data!$C:$C,AC$1)</f>
        <v>0</v>
      </c>
      <c r="AD44" s="5">
        <f>COUNTIFS(Data!$H:$H,$A44,Data!$C:$C,AD$1)</f>
        <v>0</v>
      </c>
      <c r="AE44" s="5">
        <f>COUNTIFS(Data!$H:$H,$A44,Data!$C:$C,AE$1)</f>
        <v>0</v>
      </c>
      <c r="AF44" s="5">
        <f>COUNTIFS(Data!$H:$H,$A44,Data!$C:$C,AF$1)</f>
        <v>0</v>
      </c>
      <c r="AG44" s="5">
        <f>COUNTIFS(Data!$H:$H,$A44,Data!$C:$C,AG$1)</f>
        <v>0</v>
      </c>
      <c r="AH44" s="5">
        <f>COUNTIFS(Data!$H:$H,$A44,Data!$C:$C,AH$1)</f>
        <v>0</v>
      </c>
      <c r="AI44" s="5">
        <f>COUNTIFS(Data!$H:$H,$A44,Data!$C:$C,AI$1)</f>
        <v>0</v>
      </c>
      <c r="AJ44" s="5">
        <f>COUNTIFS(Data!$H:$H,$A44,Data!$C:$C,AJ$1)</f>
        <v>0</v>
      </c>
      <c r="AK44" s="5">
        <f>COUNTIFS(Data!$H:$H,$A44,Data!$C:$C,AK$1)</f>
        <v>0</v>
      </c>
      <c r="AL44" s="5">
        <f>COUNTIFS(Data!$H:$H,$A44,Data!$C:$C,AL$1)</f>
        <v>0</v>
      </c>
      <c r="AM44" s="5">
        <f>COUNTIFS(Data!$H:$H,$A44,Data!$C:$C,AM$1)</f>
        <v>0</v>
      </c>
      <c r="AN44" s="5">
        <f>COUNTIFS(Data!$H:$H,$A44,Data!$C:$C,AN$1)</f>
        <v>0</v>
      </c>
      <c r="AO44" s="5">
        <f>COUNTIFS(Data!$H:$H,$A44,Data!$C:$C,AO$1)</f>
        <v>0</v>
      </c>
      <c r="AP44" s="5">
        <f>COUNTIFS(Data!$H:$H,$A44,Data!$C:$C,AP$1)</f>
        <v>0</v>
      </c>
      <c r="AQ44" s="5">
        <f>COUNTIFS(Data!$H:$H,$A44,Data!$C:$C,AQ$1)</f>
        <v>0</v>
      </c>
      <c r="AR44" s="5">
        <f>COUNTIFS(Data!$H:$H,$A44,Data!$C:$C,AR$1)</f>
        <v>0</v>
      </c>
      <c r="AS44" s="5">
        <f>COUNTIFS(Data!$H:$H,$A44,Data!$C:$C,AS$1)</f>
        <v>0</v>
      </c>
      <c r="AT44" s="5">
        <f>COUNTIFS(Data!$H:$H,$A44,Data!$C:$C,AT$1)</f>
        <v>1</v>
      </c>
      <c r="AU44" s="5">
        <f>COUNTIFS(Data!$H:$H,$A44,Data!$C:$C,AU$1)</f>
        <v>1</v>
      </c>
      <c r="AV44" s="5">
        <f t="shared" si="1"/>
        <v>2</v>
      </c>
    </row>
    <row r="45">
      <c r="A45" s="5" t="str">
        <f>Countries!A44</f>
        <v>IRL</v>
      </c>
      <c r="B45" s="5">
        <f>COUNTIFS(Data!$H:$H,$A45,Data!$C:$C,B$1)</f>
        <v>0</v>
      </c>
      <c r="C45" s="5">
        <f>COUNTIFS(Data!$H:$H,$A45,Data!$C:$C,C$1)</f>
        <v>0</v>
      </c>
      <c r="D45" s="5">
        <f>COUNTIFS(Data!$H:$H,$A45,Data!$C:$C,D$1)</f>
        <v>0</v>
      </c>
      <c r="E45" s="5">
        <f>COUNTIFS(Data!$H:$H,$A45,Data!$C:$C,E$1)</f>
        <v>0</v>
      </c>
      <c r="F45" s="5">
        <f>COUNTIFS(Data!$H:$H,$A45,Data!$C:$C,F$1)</f>
        <v>0</v>
      </c>
      <c r="G45" s="5">
        <f>COUNTIFS(Data!$H:$H,$A45,Data!$C:$C,G$1)</f>
        <v>0</v>
      </c>
      <c r="H45" s="5">
        <f>COUNTIFS(Data!$H:$H,$A45,Data!$C:$C,H$1)</f>
        <v>0</v>
      </c>
      <c r="I45" s="5">
        <f>COUNTIFS(Data!$H:$H,$A45,Data!$C:$C,I$1)</f>
        <v>0</v>
      </c>
      <c r="J45" s="5">
        <f>COUNTIFS(Data!$H:$H,$A45,Data!$C:$C,J$1)</f>
        <v>0</v>
      </c>
      <c r="K45" s="5">
        <f>COUNTIFS(Data!$H:$H,$A45,Data!$C:$C,K$1)</f>
        <v>0</v>
      </c>
      <c r="L45" s="5">
        <f>COUNTIFS(Data!$H:$H,$A45,Data!$C:$C,L$1)</f>
        <v>0</v>
      </c>
      <c r="M45" s="5">
        <f>COUNTIFS(Data!$H:$H,$A45,Data!$C:$C,M$1)</f>
        <v>0</v>
      </c>
      <c r="N45" s="5">
        <f>COUNTIFS(Data!$H:$H,$A45,Data!$C:$C,N$1)</f>
        <v>0</v>
      </c>
      <c r="O45" s="5">
        <f>COUNTIFS(Data!$H:$H,$A45,Data!$C:$C,O$1)</f>
        <v>0</v>
      </c>
      <c r="P45" s="5">
        <f>COUNTIFS(Data!$H:$H,$A45,Data!$C:$C,P$1)</f>
        <v>0</v>
      </c>
      <c r="Q45" s="5">
        <f>COUNTIFS(Data!$H:$H,$A45,Data!$C:$C,Q$1)</f>
        <v>0</v>
      </c>
      <c r="R45" s="5">
        <f>COUNTIFS(Data!$H:$H,$A45,Data!$C:$C,R$1)</f>
        <v>0</v>
      </c>
      <c r="S45" s="5">
        <f>COUNTIFS(Data!$H:$H,$A45,Data!$C:$C,S$1)</f>
        <v>0</v>
      </c>
      <c r="T45" s="5">
        <f>COUNTIFS(Data!$H:$H,$A45,Data!$C:$C,T$1)</f>
        <v>0</v>
      </c>
      <c r="U45" s="5">
        <f>COUNTIFS(Data!$H:$H,$A45,Data!$C:$C,U$1)</f>
        <v>0</v>
      </c>
      <c r="V45" s="5">
        <f>COUNTIFS(Data!$H:$H,$A45,Data!$C:$C,V$1)</f>
        <v>0</v>
      </c>
      <c r="W45" s="5">
        <f>COUNTIFS(Data!$H:$H,$A45,Data!$C:$C,W$1)</f>
        <v>0</v>
      </c>
      <c r="X45" s="5">
        <f>COUNTIFS(Data!$H:$H,$A45,Data!$C:$C,X$1)</f>
        <v>0</v>
      </c>
      <c r="Y45" s="5">
        <f>COUNTIFS(Data!$H:$H,$A45,Data!$C:$C,Y$1)</f>
        <v>0</v>
      </c>
      <c r="Z45" s="5">
        <f>COUNTIFS(Data!$H:$H,$A45,Data!$C:$C,Z$1)</f>
        <v>0</v>
      </c>
      <c r="AA45" s="5">
        <f>COUNTIFS(Data!$H:$H,$A45,Data!$C:$C,AA$1)</f>
        <v>0</v>
      </c>
      <c r="AB45" s="5">
        <f>COUNTIFS(Data!$H:$H,$A45,Data!$C:$C,AB$1)</f>
        <v>0</v>
      </c>
      <c r="AC45" s="5">
        <f>COUNTIFS(Data!$H:$H,$A45,Data!$C:$C,AC$1)</f>
        <v>0</v>
      </c>
      <c r="AD45" s="5">
        <f>COUNTIFS(Data!$H:$H,$A45,Data!$C:$C,AD$1)</f>
        <v>0</v>
      </c>
      <c r="AE45" s="5">
        <f>COUNTIFS(Data!$H:$H,$A45,Data!$C:$C,AE$1)</f>
        <v>0</v>
      </c>
      <c r="AF45" s="5">
        <f>COUNTIFS(Data!$H:$H,$A45,Data!$C:$C,AF$1)</f>
        <v>0</v>
      </c>
      <c r="AG45" s="5">
        <f>COUNTIFS(Data!$H:$H,$A45,Data!$C:$C,AG$1)</f>
        <v>0</v>
      </c>
      <c r="AH45" s="5">
        <f>COUNTIFS(Data!$H:$H,$A45,Data!$C:$C,AH$1)</f>
        <v>0</v>
      </c>
      <c r="AI45" s="5">
        <f>COUNTIFS(Data!$H:$H,$A45,Data!$C:$C,AI$1)</f>
        <v>0</v>
      </c>
      <c r="AJ45" s="5">
        <f>COUNTIFS(Data!$H:$H,$A45,Data!$C:$C,AJ$1)</f>
        <v>0</v>
      </c>
      <c r="AK45" s="5">
        <f>COUNTIFS(Data!$H:$H,$A45,Data!$C:$C,AK$1)</f>
        <v>0</v>
      </c>
      <c r="AL45" s="5">
        <f>COUNTIFS(Data!$H:$H,$A45,Data!$C:$C,AL$1)</f>
        <v>0</v>
      </c>
      <c r="AM45" s="5">
        <f>COUNTIFS(Data!$H:$H,$A45,Data!$C:$C,AM$1)</f>
        <v>0</v>
      </c>
      <c r="AN45" s="5">
        <f>COUNTIFS(Data!$H:$H,$A45,Data!$C:$C,AN$1)</f>
        <v>0</v>
      </c>
      <c r="AO45" s="5">
        <f>COUNTIFS(Data!$H:$H,$A45,Data!$C:$C,AO$1)</f>
        <v>0</v>
      </c>
      <c r="AP45" s="5">
        <f>COUNTIFS(Data!$H:$H,$A45,Data!$C:$C,AP$1)</f>
        <v>0</v>
      </c>
      <c r="AQ45" s="5">
        <f>COUNTIFS(Data!$H:$H,$A45,Data!$C:$C,AQ$1)</f>
        <v>0</v>
      </c>
      <c r="AR45" s="5">
        <f>COUNTIFS(Data!$H:$H,$A45,Data!$C:$C,AR$1)</f>
        <v>0</v>
      </c>
      <c r="AS45" s="5">
        <f>COUNTIFS(Data!$H:$H,$A45,Data!$C:$C,AS$1)</f>
        <v>0</v>
      </c>
      <c r="AT45" s="5">
        <f>COUNTIFS(Data!$H:$H,$A45,Data!$C:$C,AT$1)</f>
        <v>0</v>
      </c>
      <c r="AU45" s="5">
        <f>COUNTIFS(Data!$H:$H,$A45,Data!$C:$C,AU$1)</f>
        <v>0</v>
      </c>
      <c r="AV45" s="5">
        <f t="shared" si="1"/>
        <v>0</v>
      </c>
    </row>
    <row r="46">
      <c r="A46" s="5" t="str">
        <f>Countries!A45</f>
        <v>ISR</v>
      </c>
      <c r="B46" s="5">
        <f>COUNTIFS(Data!$H:$H,$A46,Data!$C:$C,B$1)</f>
        <v>0</v>
      </c>
      <c r="C46" s="5">
        <f>COUNTIFS(Data!$H:$H,$A46,Data!$C:$C,C$1)</f>
        <v>0</v>
      </c>
      <c r="D46" s="5">
        <f>COUNTIFS(Data!$H:$H,$A46,Data!$C:$C,D$1)</f>
        <v>0</v>
      </c>
      <c r="E46" s="5">
        <f>COUNTIFS(Data!$H:$H,$A46,Data!$C:$C,E$1)</f>
        <v>0</v>
      </c>
      <c r="F46" s="5">
        <f>COUNTIFS(Data!$H:$H,$A46,Data!$C:$C,F$1)</f>
        <v>0</v>
      </c>
      <c r="G46" s="5">
        <f>COUNTIFS(Data!$H:$H,$A46,Data!$C:$C,G$1)</f>
        <v>0</v>
      </c>
      <c r="H46" s="5">
        <f>COUNTIFS(Data!$H:$H,$A46,Data!$C:$C,H$1)</f>
        <v>0</v>
      </c>
      <c r="I46" s="5">
        <f>COUNTIFS(Data!$H:$H,$A46,Data!$C:$C,I$1)</f>
        <v>0</v>
      </c>
      <c r="J46" s="5">
        <f>COUNTIFS(Data!$H:$H,$A46,Data!$C:$C,J$1)</f>
        <v>0</v>
      </c>
      <c r="K46" s="5">
        <f>COUNTIFS(Data!$H:$H,$A46,Data!$C:$C,K$1)</f>
        <v>0</v>
      </c>
      <c r="L46" s="5">
        <f>COUNTIFS(Data!$H:$H,$A46,Data!$C:$C,L$1)</f>
        <v>0</v>
      </c>
      <c r="M46" s="5">
        <f>COUNTIFS(Data!$H:$H,$A46,Data!$C:$C,M$1)</f>
        <v>0</v>
      </c>
      <c r="N46" s="5">
        <f>COUNTIFS(Data!$H:$H,$A46,Data!$C:$C,N$1)</f>
        <v>0</v>
      </c>
      <c r="O46" s="5">
        <f>COUNTIFS(Data!$H:$H,$A46,Data!$C:$C,O$1)</f>
        <v>0</v>
      </c>
      <c r="P46" s="5">
        <f>COUNTIFS(Data!$H:$H,$A46,Data!$C:$C,P$1)</f>
        <v>0</v>
      </c>
      <c r="Q46" s="5">
        <f>COUNTIFS(Data!$H:$H,$A46,Data!$C:$C,Q$1)</f>
        <v>0</v>
      </c>
      <c r="R46" s="5">
        <f>COUNTIFS(Data!$H:$H,$A46,Data!$C:$C,R$1)</f>
        <v>0</v>
      </c>
      <c r="S46" s="5">
        <f>COUNTIFS(Data!$H:$H,$A46,Data!$C:$C,S$1)</f>
        <v>0</v>
      </c>
      <c r="T46" s="5">
        <f>COUNTIFS(Data!$H:$H,$A46,Data!$C:$C,T$1)</f>
        <v>0</v>
      </c>
      <c r="U46" s="5">
        <f>COUNTIFS(Data!$H:$H,$A46,Data!$C:$C,U$1)</f>
        <v>0</v>
      </c>
      <c r="V46" s="5">
        <f>COUNTIFS(Data!$H:$H,$A46,Data!$C:$C,V$1)</f>
        <v>0</v>
      </c>
      <c r="W46" s="5">
        <f>COUNTIFS(Data!$H:$H,$A46,Data!$C:$C,W$1)</f>
        <v>0</v>
      </c>
      <c r="X46" s="5">
        <f>COUNTIFS(Data!$H:$H,$A46,Data!$C:$C,X$1)</f>
        <v>0</v>
      </c>
      <c r="Y46" s="5">
        <f>COUNTIFS(Data!$H:$H,$A46,Data!$C:$C,Y$1)</f>
        <v>0</v>
      </c>
      <c r="Z46" s="5">
        <f>COUNTIFS(Data!$H:$H,$A46,Data!$C:$C,Z$1)</f>
        <v>0</v>
      </c>
      <c r="AA46" s="5">
        <f>COUNTIFS(Data!$H:$H,$A46,Data!$C:$C,AA$1)</f>
        <v>0</v>
      </c>
      <c r="AB46" s="5">
        <f>COUNTIFS(Data!$H:$H,$A46,Data!$C:$C,AB$1)</f>
        <v>0</v>
      </c>
      <c r="AC46" s="5">
        <f>COUNTIFS(Data!$H:$H,$A46,Data!$C:$C,AC$1)</f>
        <v>0</v>
      </c>
      <c r="AD46" s="5">
        <f>COUNTIFS(Data!$H:$H,$A46,Data!$C:$C,AD$1)</f>
        <v>0</v>
      </c>
      <c r="AE46" s="5">
        <f>COUNTIFS(Data!$H:$H,$A46,Data!$C:$C,AE$1)</f>
        <v>0</v>
      </c>
      <c r="AF46" s="5">
        <f>COUNTIFS(Data!$H:$H,$A46,Data!$C:$C,AF$1)</f>
        <v>0</v>
      </c>
      <c r="AG46" s="5">
        <f>COUNTIFS(Data!$H:$H,$A46,Data!$C:$C,AG$1)</f>
        <v>0</v>
      </c>
      <c r="AH46" s="5">
        <f>COUNTIFS(Data!$H:$H,$A46,Data!$C:$C,AH$1)</f>
        <v>0</v>
      </c>
      <c r="AI46" s="5">
        <f>COUNTIFS(Data!$H:$H,$A46,Data!$C:$C,AI$1)</f>
        <v>0</v>
      </c>
      <c r="AJ46" s="5">
        <f>COUNTIFS(Data!$H:$H,$A46,Data!$C:$C,AJ$1)</f>
        <v>0</v>
      </c>
      <c r="AK46" s="5">
        <f>COUNTIFS(Data!$H:$H,$A46,Data!$C:$C,AK$1)</f>
        <v>0</v>
      </c>
      <c r="AL46" s="5">
        <f>COUNTIFS(Data!$H:$H,$A46,Data!$C:$C,AL$1)</f>
        <v>0</v>
      </c>
      <c r="AM46" s="5">
        <f>COUNTIFS(Data!$H:$H,$A46,Data!$C:$C,AM$1)</f>
        <v>0</v>
      </c>
      <c r="AN46" s="5">
        <f>COUNTIFS(Data!$H:$H,$A46,Data!$C:$C,AN$1)</f>
        <v>0</v>
      </c>
      <c r="AO46" s="5">
        <f>COUNTIFS(Data!$H:$H,$A46,Data!$C:$C,AO$1)</f>
        <v>0</v>
      </c>
      <c r="AP46" s="5">
        <f>COUNTIFS(Data!$H:$H,$A46,Data!$C:$C,AP$1)</f>
        <v>0</v>
      </c>
      <c r="AQ46" s="5">
        <f>COUNTIFS(Data!$H:$H,$A46,Data!$C:$C,AQ$1)</f>
        <v>0</v>
      </c>
      <c r="AR46" s="5">
        <f>COUNTIFS(Data!$H:$H,$A46,Data!$C:$C,AR$1)</f>
        <v>0</v>
      </c>
      <c r="AS46" s="5">
        <f>COUNTIFS(Data!$H:$H,$A46,Data!$C:$C,AS$1)</f>
        <v>0</v>
      </c>
      <c r="AT46" s="5">
        <f>COUNTIFS(Data!$H:$H,$A46,Data!$C:$C,AT$1)</f>
        <v>0</v>
      </c>
      <c r="AU46" s="5">
        <f>COUNTIFS(Data!$H:$H,$A46,Data!$C:$C,AU$1)</f>
        <v>0</v>
      </c>
      <c r="AV46" s="5">
        <f t="shared" si="1"/>
        <v>0</v>
      </c>
    </row>
    <row r="47">
      <c r="A47" s="5" t="str">
        <f>Countries!A46</f>
        <v>ITA</v>
      </c>
      <c r="B47" s="5">
        <f>COUNTIFS(Data!$H:$H,$A47,Data!$C:$C,B$1)</f>
        <v>0</v>
      </c>
      <c r="C47" s="5">
        <f>COUNTIFS(Data!$H:$H,$A47,Data!$C:$C,C$1)</f>
        <v>1</v>
      </c>
      <c r="D47" s="5">
        <f>COUNTIFS(Data!$H:$H,$A47,Data!$C:$C,D$1)</f>
        <v>1</v>
      </c>
      <c r="E47" s="5">
        <f>COUNTIFS(Data!$H:$H,$A47,Data!$C:$C,E$1)</f>
        <v>0</v>
      </c>
      <c r="F47" s="32">
        <f>-0.5+COUNTIFS(Data!$H:$H,$A47,Data!$C:$C,F$1)</f>
        <v>0.5</v>
      </c>
      <c r="G47" s="5">
        <f>COUNTIFS(Data!$H:$H,$A47,Data!$C:$C,G$1)</f>
        <v>0</v>
      </c>
      <c r="H47" s="5">
        <f>COUNTIFS(Data!$H:$H,$A47,Data!$C:$C,H$1)</f>
        <v>0</v>
      </c>
      <c r="I47" s="5">
        <f>COUNTIFS(Data!$H:$H,$A47,Data!$C:$C,I$1)</f>
        <v>0</v>
      </c>
      <c r="J47" s="5">
        <f>COUNTIFS(Data!$H:$H,$A47,Data!$C:$C,J$1)</f>
        <v>0</v>
      </c>
      <c r="K47" s="5">
        <f>COUNTIFS(Data!$H:$H,$A47,Data!$C:$C,K$1)</f>
        <v>0</v>
      </c>
      <c r="L47" s="5">
        <f>COUNTIFS(Data!$H:$H,$A47,Data!$C:$C,L$1)</f>
        <v>0</v>
      </c>
      <c r="M47" s="5">
        <f>COUNTIFS(Data!$H:$H,$A47,Data!$C:$C,M$1)</f>
        <v>1</v>
      </c>
      <c r="N47" s="5">
        <f>COUNTIFS(Data!$H:$H,$A47,Data!$C:$C,N$1)</f>
        <v>0</v>
      </c>
      <c r="O47" s="5">
        <f>COUNTIFS(Data!$H:$H,$A47,Data!$C:$C,O$1)</f>
        <v>0</v>
      </c>
      <c r="P47" s="5">
        <f>COUNTIFS(Data!$H:$H,$A47,Data!$C:$C,P$1)</f>
        <v>0</v>
      </c>
      <c r="Q47" s="5">
        <f>COUNTIFS(Data!$H:$H,$A47,Data!$C:$C,Q$1)</f>
        <v>0</v>
      </c>
      <c r="R47" s="5">
        <f>COUNTIFS(Data!$H:$H,$A47,Data!$C:$C,R$1)</f>
        <v>0</v>
      </c>
      <c r="S47" s="5">
        <f>COUNTIFS(Data!$H:$H,$A47,Data!$C:$C,S$1)</f>
        <v>0</v>
      </c>
      <c r="T47" s="5">
        <f>COUNTIFS(Data!$H:$H,$A47,Data!$C:$C,T$1)</f>
        <v>0</v>
      </c>
      <c r="U47" s="5">
        <f>COUNTIFS(Data!$H:$H,$A47,Data!$C:$C,U$1)</f>
        <v>3</v>
      </c>
      <c r="V47" s="5">
        <f>COUNTIFS(Data!$H:$H,$A47,Data!$C:$C,V$1)</f>
        <v>0</v>
      </c>
      <c r="W47" s="5">
        <f>COUNTIFS(Data!$H:$H,$A47,Data!$C:$C,W$1)</f>
        <v>0</v>
      </c>
      <c r="X47" s="5">
        <f>COUNTIFS(Data!$H:$H,$A47,Data!$C:$C,X$1)</f>
        <v>0</v>
      </c>
      <c r="Y47" s="5">
        <f>COUNTIFS(Data!$H:$H,$A47,Data!$C:$C,Y$1)</f>
        <v>0</v>
      </c>
      <c r="Z47" s="5">
        <f>COUNTIFS(Data!$H:$H,$A47,Data!$C:$C,Z$1)</f>
        <v>0</v>
      </c>
      <c r="AA47" s="5">
        <f>COUNTIFS(Data!$H:$H,$A47,Data!$C:$C,AA$1)</f>
        <v>0</v>
      </c>
      <c r="AB47" s="5">
        <f>COUNTIFS(Data!$H:$H,$A47,Data!$C:$C,AB$1)</f>
        <v>0</v>
      </c>
      <c r="AC47" s="5">
        <f>COUNTIFS(Data!$H:$H,$A47,Data!$C:$C,AC$1)</f>
        <v>0</v>
      </c>
      <c r="AD47" s="5">
        <f>COUNTIFS(Data!$H:$H,$A47,Data!$C:$C,AD$1)</f>
        <v>0</v>
      </c>
      <c r="AE47" s="5">
        <f>COUNTIFS(Data!$H:$H,$A47,Data!$C:$C,AE$1)</f>
        <v>0</v>
      </c>
      <c r="AF47" s="5">
        <f>COUNTIFS(Data!$H:$H,$A47,Data!$C:$C,AF$1)</f>
        <v>0</v>
      </c>
      <c r="AG47" s="5">
        <f>COUNTIFS(Data!$H:$H,$A47,Data!$C:$C,AG$1)</f>
        <v>0</v>
      </c>
      <c r="AH47" s="5">
        <f>COUNTIFS(Data!$H:$H,$A47,Data!$C:$C,AH$1)</f>
        <v>1</v>
      </c>
      <c r="AI47" s="5">
        <f>COUNTIFS(Data!$H:$H,$A47,Data!$C:$C,AI$1)</f>
        <v>0</v>
      </c>
      <c r="AJ47" s="5">
        <f>COUNTIFS(Data!$H:$H,$A47,Data!$C:$C,AJ$1)</f>
        <v>0</v>
      </c>
      <c r="AK47" s="5">
        <f>COUNTIFS(Data!$H:$H,$A47,Data!$C:$C,AK$1)</f>
        <v>0</v>
      </c>
      <c r="AL47" s="5">
        <f>COUNTIFS(Data!$H:$H,$A47,Data!$C:$C,AL$1)</f>
        <v>2</v>
      </c>
      <c r="AM47" s="5">
        <f>COUNTIFS(Data!$H:$H,$A47,Data!$C:$C,AM$1)</f>
        <v>0</v>
      </c>
      <c r="AN47" s="5">
        <f>COUNTIFS(Data!$H:$H,$A47,Data!$C:$C,AN$1)</f>
        <v>0</v>
      </c>
      <c r="AO47" s="5">
        <f>COUNTIFS(Data!$H:$H,$A47,Data!$C:$C,AO$1)</f>
        <v>0</v>
      </c>
      <c r="AP47" s="5">
        <f>COUNTIFS(Data!$H:$H,$A47,Data!$C:$C,AP$1)</f>
        <v>0</v>
      </c>
      <c r="AQ47" s="5">
        <f>COUNTIFS(Data!$H:$H,$A47,Data!$C:$C,AQ$1)</f>
        <v>0</v>
      </c>
      <c r="AR47" s="5">
        <f>COUNTIFS(Data!$H:$H,$A47,Data!$C:$C,AR$1)</f>
        <v>0</v>
      </c>
      <c r="AS47" s="5">
        <f>COUNTIFS(Data!$H:$H,$A47,Data!$C:$C,AS$1)</f>
        <v>0</v>
      </c>
      <c r="AT47" s="5">
        <f>COUNTIFS(Data!$H:$H,$A47,Data!$C:$C,AT$1)</f>
        <v>1</v>
      </c>
      <c r="AU47" s="5">
        <f>COUNTIFS(Data!$H:$H,$A47,Data!$C:$C,AU$1)</f>
        <v>0</v>
      </c>
      <c r="AV47" s="5">
        <f t="shared" si="1"/>
        <v>10.5</v>
      </c>
    </row>
    <row r="48">
      <c r="A48" s="5" t="str">
        <f>Countries!A47</f>
        <v>JAM</v>
      </c>
      <c r="B48" s="5">
        <f>COUNTIFS(Data!$H:$H,$A48,Data!$C:$C,B$1)</f>
        <v>0</v>
      </c>
      <c r="C48" s="5">
        <f>COUNTIFS(Data!$H:$H,$A48,Data!$C:$C,C$1)</f>
        <v>0</v>
      </c>
      <c r="D48" s="5">
        <f>COUNTIFS(Data!$H:$H,$A48,Data!$C:$C,D$1)</f>
        <v>0</v>
      </c>
      <c r="E48" s="5">
        <f>COUNTIFS(Data!$H:$H,$A48,Data!$C:$C,E$1)</f>
        <v>0</v>
      </c>
      <c r="F48" s="5">
        <f>COUNTIFS(Data!$H:$H,$A48,Data!$C:$C,F$1)</f>
        <v>1</v>
      </c>
      <c r="G48" s="5">
        <f>COUNTIFS(Data!$H:$H,$A48,Data!$C:$C,G$1)</f>
        <v>0</v>
      </c>
      <c r="H48" s="5">
        <f>COUNTIFS(Data!$H:$H,$A48,Data!$C:$C,H$1)</f>
        <v>0</v>
      </c>
      <c r="I48" s="5">
        <f>COUNTIFS(Data!$H:$H,$A48,Data!$C:$C,I$1)</f>
        <v>0</v>
      </c>
      <c r="J48" s="5">
        <f>COUNTIFS(Data!$H:$H,$A48,Data!$C:$C,J$1)</f>
        <v>0</v>
      </c>
      <c r="K48" s="5">
        <f>COUNTIFS(Data!$H:$H,$A48,Data!$C:$C,K$1)</f>
        <v>0</v>
      </c>
      <c r="L48" s="5">
        <f>COUNTIFS(Data!$H:$H,$A48,Data!$C:$C,L$1)</f>
        <v>0</v>
      </c>
      <c r="M48" s="5">
        <f>COUNTIFS(Data!$H:$H,$A48,Data!$C:$C,M$1)</f>
        <v>0</v>
      </c>
      <c r="N48" s="5">
        <f>COUNTIFS(Data!$H:$H,$A48,Data!$C:$C,N$1)</f>
        <v>0</v>
      </c>
      <c r="O48" s="5">
        <f>COUNTIFS(Data!$H:$H,$A48,Data!$C:$C,O$1)</f>
        <v>0</v>
      </c>
      <c r="P48" s="5">
        <f>COUNTIFS(Data!$H:$H,$A48,Data!$C:$C,P$1)</f>
        <v>0</v>
      </c>
      <c r="Q48" s="5">
        <f>COUNTIFS(Data!$H:$H,$A48,Data!$C:$C,Q$1)</f>
        <v>0</v>
      </c>
      <c r="R48" s="5">
        <f>COUNTIFS(Data!$H:$H,$A48,Data!$C:$C,R$1)</f>
        <v>0</v>
      </c>
      <c r="S48" s="5">
        <f>COUNTIFS(Data!$H:$H,$A48,Data!$C:$C,S$1)</f>
        <v>0</v>
      </c>
      <c r="T48" s="5">
        <f>COUNTIFS(Data!$H:$H,$A48,Data!$C:$C,T$1)</f>
        <v>0</v>
      </c>
      <c r="U48" s="5">
        <f>COUNTIFS(Data!$H:$H,$A48,Data!$C:$C,U$1)</f>
        <v>0</v>
      </c>
      <c r="V48" s="5">
        <f>COUNTIFS(Data!$H:$H,$A48,Data!$C:$C,V$1)</f>
        <v>0</v>
      </c>
      <c r="W48" s="5">
        <f>COUNTIFS(Data!$H:$H,$A48,Data!$C:$C,W$1)</f>
        <v>0</v>
      </c>
      <c r="X48" s="5">
        <f>COUNTIFS(Data!$H:$H,$A48,Data!$C:$C,X$1)</f>
        <v>0</v>
      </c>
      <c r="Y48" s="5">
        <f>COUNTIFS(Data!$H:$H,$A48,Data!$C:$C,Y$1)</f>
        <v>0</v>
      </c>
      <c r="Z48" s="5">
        <f>COUNTIFS(Data!$H:$H,$A48,Data!$C:$C,Z$1)</f>
        <v>0</v>
      </c>
      <c r="AA48" s="5">
        <f>COUNTIFS(Data!$H:$H,$A48,Data!$C:$C,AA$1)</f>
        <v>0</v>
      </c>
      <c r="AB48" s="5">
        <f>COUNTIFS(Data!$H:$H,$A48,Data!$C:$C,AB$1)</f>
        <v>0</v>
      </c>
      <c r="AC48" s="5">
        <f>COUNTIFS(Data!$H:$H,$A48,Data!$C:$C,AC$1)</f>
        <v>0</v>
      </c>
      <c r="AD48" s="5">
        <f>COUNTIFS(Data!$H:$H,$A48,Data!$C:$C,AD$1)</f>
        <v>0</v>
      </c>
      <c r="AE48" s="5">
        <f>COUNTIFS(Data!$H:$H,$A48,Data!$C:$C,AE$1)</f>
        <v>0</v>
      </c>
      <c r="AF48" s="5">
        <f>COUNTIFS(Data!$H:$H,$A48,Data!$C:$C,AF$1)</f>
        <v>0</v>
      </c>
      <c r="AG48" s="5">
        <f>COUNTIFS(Data!$H:$H,$A48,Data!$C:$C,AG$1)</f>
        <v>0</v>
      </c>
      <c r="AH48" s="5">
        <f>COUNTIFS(Data!$H:$H,$A48,Data!$C:$C,AH$1)</f>
        <v>0</v>
      </c>
      <c r="AI48" s="5">
        <f>COUNTIFS(Data!$H:$H,$A48,Data!$C:$C,AI$1)</f>
        <v>0</v>
      </c>
      <c r="AJ48" s="5">
        <f>COUNTIFS(Data!$H:$H,$A48,Data!$C:$C,AJ$1)</f>
        <v>0</v>
      </c>
      <c r="AK48" s="5">
        <f>COUNTIFS(Data!$H:$H,$A48,Data!$C:$C,AK$1)</f>
        <v>0</v>
      </c>
      <c r="AL48" s="5">
        <f>COUNTIFS(Data!$H:$H,$A48,Data!$C:$C,AL$1)</f>
        <v>0</v>
      </c>
      <c r="AM48" s="5">
        <f>COUNTIFS(Data!$H:$H,$A48,Data!$C:$C,AM$1)</f>
        <v>0</v>
      </c>
      <c r="AN48" s="5">
        <f>COUNTIFS(Data!$H:$H,$A48,Data!$C:$C,AN$1)</f>
        <v>0</v>
      </c>
      <c r="AO48" s="5">
        <f>COUNTIFS(Data!$H:$H,$A48,Data!$C:$C,AO$1)</f>
        <v>0</v>
      </c>
      <c r="AP48" s="5">
        <f>COUNTIFS(Data!$H:$H,$A48,Data!$C:$C,AP$1)</f>
        <v>0</v>
      </c>
      <c r="AQ48" s="5">
        <f>COUNTIFS(Data!$H:$H,$A48,Data!$C:$C,AQ$1)</f>
        <v>0</v>
      </c>
      <c r="AR48" s="5">
        <f>COUNTIFS(Data!$H:$H,$A48,Data!$C:$C,AR$1)</f>
        <v>0</v>
      </c>
      <c r="AS48" s="5">
        <f>COUNTIFS(Data!$H:$H,$A48,Data!$C:$C,AS$1)</f>
        <v>0</v>
      </c>
      <c r="AT48" s="5">
        <f>COUNTIFS(Data!$H:$H,$A48,Data!$C:$C,AT$1)</f>
        <v>0</v>
      </c>
      <c r="AU48" s="5">
        <f>COUNTIFS(Data!$H:$H,$A48,Data!$C:$C,AU$1)</f>
        <v>0</v>
      </c>
      <c r="AV48" s="5">
        <f t="shared" si="1"/>
        <v>1</v>
      </c>
    </row>
    <row r="49">
      <c r="A49" s="5" t="str">
        <f>Countries!A48</f>
        <v>JOR</v>
      </c>
      <c r="B49" s="5">
        <f>COUNTIFS(Data!$H:$H,$A49,Data!$C:$C,B$1)</f>
        <v>0</v>
      </c>
      <c r="C49" s="5">
        <f>COUNTIFS(Data!$H:$H,$A49,Data!$C:$C,C$1)</f>
        <v>0</v>
      </c>
      <c r="D49" s="5">
        <f>COUNTIFS(Data!$H:$H,$A49,Data!$C:$C,D$1)</f>
        <v>0</v>
      </c>
      <c r="E49" s="5">
        <f>COUNTIFS(Data!$H:$H,$A49,Data!$C:$C,E$1)</f>
        <v>0</v>
      </c>
      <c r="F49" s="5">
        <f>COUNTIFS(Data!$H:$H,$A49,Data!$C:$C,F$1)</f>
        <v>0</v>
      </c>
      <c r="G49" s="5">
        <f>COUNTIFS(Data!$H:$H,$A49,Data!$C:$C,G$1)</f>
        <v>0</v>
      </c>
      <c r="H49" s="5">
        <f>COUNTIFS(Data!$H:$H,$A49,Data!$C:$C,H$1)</f>
        <v>0</v>
      </c>
      <c r="I49" s="5">
        <f>COUNTIFS(Data!$H:$H,$A49,Data!$C:$C,I$1)</f>
        <v>0</v>
      </c>
      <c r="J49" s="5">
        <f>COUNTIFS(Data!$H:$H,$A49,Data!$C:$C,J$1)</f>
        <v>0</v>
      </c>
      <c r="K49" s="5">
        <f>COUNTIFS(Data!$H:$H,$A49,Data!$C:$C,K$1)</f>
        <v>0</v>
      </c>
      <c r="L49" s="5">
        <f>COUNTIFS(Data!$H:$H,$A49,Data!$C:$C,L$1)</f>
        <v>0</v>
      </c>
      <c r="M49" s="5">
        <f>COUNTIFS(Data!$H:$H,$A49,Data!$C:$C,M$1)</f>
        <v>0</v>
      </c>
      <c r="N49" s="5">
        <f>COUNTIFS(Data!$H:$H,$A49,Data!$C:$C,N$1)</f>
        <v>0</v>
      </c>
      <c r="O49" s="5">
        <f>COUNTIFS(Data!$H:$H,$A49,Data!$C:$C,O$1)</f>
        <v>0</v>
      </c>
      <c r="P49" s="5">
        <f>COUNTIFS(Data!$H:$H,$A49,Data!$C:$C,P$1)</f>
        <v>0</v>
      </c>
      <c r="Q49" s="5">
        <f>COUNTIFS(Data!$H:$H,$A49,Data!$C:$C,Q$1)</f>
        <v>0</v>
      </c>
      <c r="R49" s="5">
        <f>COUNTIFS(Data!$H:$H,$A49,Data!$C:$C,R$1)</f>
        <v>0</v>
      </c>
      <c r="S49" s="5">
        <f>COUNTIFS(Data!$H:$H,$A49,Data!$C:$C,S$1)</f>
        <v>0</v>
      </c>
      <c r="T49" s="5">
        <f>COUNTIFS(Data!$H:$H,$A49,Data!$C:$C,T$1)</f>
        <v>0</v>
      </c>
      <c r="U49" s="5">
        <f>COUNTIFS(Data!$H:$H,$A49,Data!$C:$C,U$1)</f>
        <v>0</v>
      </c>
      <c r="V49" s="5">
        <f>COUNTIFS(Data!$H:$H,$A49,Data!$C:$C,V$1)</f>
        <v>0</v>
      </c>
      <c r="W49" s="5">
        <f>COUNTIFS(Data!$H:$H,$A49,Data!$C:$C,W$1)</f>
        <v>0</v>
      </c>
      <c r="X49" s="5">
        <f>COUNTIFS(Data!$H:$H,$A49,Data!$C:$C,X$1)</f>
        <v>0</v>
      </c>
      <c r="Y49" s="5">
        <f>COUNTIFS(Data!$H:$H,$A49,Data!$C:$C,Y$1)</f>
        <v>0</v>
      </c>
      <c r="Z49" s="5">
        <f>COUNTIFS(Data!$H:$H,$A49,Data!$C:$C,Z$1)</f>
        <v>0</v>
      </c>
      <c r="AA49" s="5">
        <f>COUNTIFS(Data!$H:$H,$A49,Data!$C:$C,AA$1)</f>
        <v>0</v>
      </c>
      <c r="AB49" s="5">
        <f>COUNTIFS(Data!$H:$H,$A49,Data!$C:$C,AB$1)</f>
        <v>0</v>
      </c>
      <c r="AC49" s="5">
        <f>COUNTIFS(Data!$H:$H,$A49,Data!$C:$C,AC$1)</f>
        <v>0</v>
      </c>
      <c r="AD49" s="5">
        <f>COUNTIFS(Data!$H:$H,$A49,Data!$C:$C,AD$1)</f>
        <v>0</v>
      </c>
      <c r="AE49" s="5">
        <f>COUNTIFS(Data!$H:$H,$A49,Data!$C:$C,AE$1)</f>
        <v>0</v>
      </c>
      <c r="AF49" s="5">
        <f>COUNTIFS(Data!$H:$H,$A49,Data!$C:$C,AF$1)</f>
        <v>0</v>
      </c>
      <c r="AG49" s="5">
        <f>COUNTIFS(Data!$H:$H,$A49,Data!$C:$C,AG$1)</f>
        <v>0</v>
      </c>
      <c r="AH49" s="5">
        <f>COUNTIFS(Data!$H:$H,$A49,Data!$C:$C,AH$1)</f>
        <v>0</v>
      </c>
      <c r="AI49" s="5">
        <f>COUNTIFS(Data!$H:$H,$A49,Data!$C:$C,AI$1)</f>
        <v>0</v>
      </c>
      <c r="AJ49" s="5">
        <f>COUNTIFS(Data!$H:$H,$A49,Data!$C:$C,AJ$1)</f>
        <v>0</v>
      </c>
      <c r="AK49" s="5">
        <f>COUNTIFS(Data!$H:$H,$A49,Data!$C:$C,AK$1)</f>
        <v>0</v>
      </c>
      <c r="AL49" s="5">
        <f>COUNTIFS(Data!$H:$H,$A49,Data!$C:$C,AL$1)</f>
        <v>0</v>
      </c>
      <c r="AM49" s="5">
        <f>COUNTIFS(Data!$H:$H,$A49,Data!$C:$C,AM$1)</f>
        <v>0</v>
      </c>
      <c r="AN49" s="5">
        <f>COUNTIFS(Data!$H:$H,$A49,Data!$C:$C,AN$1)</f>
        <v>1</v>
      </c>
      <c r="AO49" s="5">
        <f>COUNTIFS(Data!$H:$H,$A49,Data!$C:$C,AO$1)</f>
        <v>0</v>
      </c>
      <c r="AP49" s="5">
        <f>COUNTIFS(Data!$H:$H,$A49,Data!$C:$C,AP$1)</f>
        <v>0</v>
      </c>
      <c r="AQ49" s="5">
        <f>COUNTIFS(Data!$H:$H,$A49,Data!$C:$C,AQ$1)</f>
        <v>0</v>
      </c>
      <c r="AR49" s="5">
        <f>COUNTIFS(Data!$H:$H,$A49,Data!$C:$C,AR$1)</f>
        <v>0</v>
      </c>
      <c r="AS49" s="5">
        <f>COUNTIFS(Data!$H:$H,$A49,Data!$C:$C,AS$1)</f>
        <v>0</v>
      </c>
      <c r="AT49" s="5">
        <f>COUNTIFS(Data!$H:$H,$A49,Data!$C:$C,AT$1)</f>
        <v>0</v>
      </c>
      <c r="AU49" s="5">
        <f>COUNTIFS(Data!$H:$H,$A49,Data!$C:$C,AU$1)</f>
        <v>0</v>
      </c>
      <c r="AV49" s="5">
        <f t="shared" si="1"/>
        <v>1</v>
      </c>
    </row>
    <row r="50">
      <c r="A50" s="5" t="str">
        <f>Countries!A49</f>
        <v>JPN</v>
      </c>
      <c r="B50" s="5">
        <f>COUNTIFS(Data!$H:$H,$A50,Data!$C:$C,B$1)</f>
        <v>0</v>
      </c>
      <c r="C50" s="5">
        <f>COUNTIFS(Data!$H:$H,$A50,Data!$C:$C,C$1)</f>
        <v>0</v>
      </c>
      <c r="D50" s="5">
        <f>COUNTIFS(Data!$H:$H,$A50,Data!$C:$C,D$1)</f>
        <v>1</v>
      </c>
      <c r="E50" s="5">
        <f>COUNTIFS(Data!$H:$H,$A50,Data!$C:$C,E$1)</f>
        <v>0</v>
      </c>
      <c r="F50" s="5">
        <f>COUNTIFS(Data!$H:$H,$A50,Data!$C:$C,F$1)</f>
        <v>1</v>
      </c>
      <c r="G50" s="5">
        <f>COUNTIFS(Data!$H:$H,$A50,Data!$C:$C,G$1)</f>
        <v>0</v>
      </c>
      <c r="H50" s="5">
        <f>COUNTIFS(Data!$H:$H,$A50,Data!$C:$C,H$1)</f>
        <v>0</v>
      </c>
      <c r="I50" s="5">
        <f>COUNTIFS(Data!$H:$H,$A50,Data!$C:$C,I$1)</f>
        <v>1</v>
      </c>
      <c r="J50" s="5">
        <f>COUNTIFS(Data!$H:$H,$A50,Data!$C:$C,J$1)</f>
        <v>0</v>
      </c>
      <c r="K50" s="5">
        <f>COUNTIFS(Data!$H:$H,$A50,Data!$C:$C,K$1)</f>
        <v>0</v>
      </c>
      <c r="L50" s="5">
        <f>COUNTIFS(Data!$H:$H,$A50,Data!$C:$C,L$1)</f>
        <v>0</v>
      </c>
      <c r="M50" s="5">
        <f>COUNTIFS(Data!$H:$H,$A50,Data!$C:$C,M$1)</f>
        <v>0</v>
      </c>
      <c r="N50" s="5">
        <f>COUNTIFS(Data!$H:$H,$A50,Data!$C:$C,N$1)</f>
        <v>0</v>
      </c>
      <c r="O50" s="5">
        <f>COUNTIFS(Data!$H:$H,$A50,Data!$C:$C,O$1)</f>
        <v>0</v>
      </c>
      <c r="P50" s="5">
        <f>COUNTIFS(Data!$H:$H,$A50,Data!$C:$C,P$1)</f>
        <v>0</v>
      </c>
      <c r="Q50" s="5">
        <f>COUNTIFS(Data!$H:$H,$A50,Data!$C:$C,Q$1)</f>
        <v>0</v>
      </c>
      <c r="R50" s="5">
        <f>COUNTIFS(Data!$H:$H,$A50,Data!$C:$C,R$1)</f>
        <v>1</v>
      </c>
      <c r="S50" s="5">
        <f>COUNTIFS(Data!$H:$H,$A50,Data!$C:$C,S$1)</f>
        <v>0</v>
      </c>
      <c r="T50" s="5">
        <f>COUNTIFS(Data!$H:$H,$A50,Data!$C:$C,T$1)</f>
        <v>0</v>
      </c>
      <c r="U50" s="5">
        <f>COUNTIFS(Data!$H:$H,$A50,Data!$C:$C,U$1)</f>
        <v>0</v>
      </c>
      <c r="V50" s="5">
        <f>COUNTIFS(Data!$H:$H,$A50,Data!$C:$C,V$1)</f>
        <v>0</v>
      </c>
      <c r="W50" s="5">
        <f>COUNTIFS(Data!$H:$H,$A50,Data!$C:$C,W$1)</f>
        <v>1</v>
      </c>
      <c r="X50" s="5">
        <f>COUNTIFS(Data!$H:$H,$A50,Data!$C:$C,X$1)</f>
        <v>0</v>
      </c>
      <c r="Y50" s="5">
        <f>COUNTIFS(Data!$H:$H,$A50,Data!$C:$C,Y$1)</f>
        <v>0</v>
      </c>
      <c r="Z50" s="5">
        <f>COUNTIFS(Data!$H:$H,$A50,Data!$C:$C,Z$1)</f>
        <v>2</v>
      </c>
      <c r="AA50" s="5">
        <f>COUNTIFS(Data!$H:$H,$A50,Data!$C:$C,AA$1)</f>
        <v>1</v>
      </c>
      <c r="AB50" s="5">
        <f>COUNTIFS(Data!$H:$H,$A50,Data!$C:$C,AB$1)</f>
        <v>0</v>
      </c>
      <c r="AC50" s="5">
        <f>COUNTIFS(Data!$H:$H,$A50,Data!$C:$C,AC$1)</f>
        <v>0</v>
      </c>
      <c r="AD50" s="5">
        <f>COUNTIFS(Data!$H:$H,$A50,Data!$C:$C,AD$1)</f>
        <v>0</v>
      </c>
      <c r="AE50" s="5">
        <f>COUNTIFS(Data!$H:$H,$A50,Data!$C:$C,AE$1)</f>
        <v>0</v>
      </c>
      <c r="AF50" s="5">
        <f>COUNTIFS(Data!$H:$H,$A50,Data!$C:$C,AF$1)</f>
        <v>0</v>
      </c>
      <c r="AG50" s="5">
        <f>COUNTIFS(Data!$H:$H,$A50,Data!$C:$C,AG$1)</f>
        <v>0</v>
      </c>
      <c r="AH50" s="5">
        <f>COUNTIFS(Data!$H:$H,$A50,Data!$C:$C,AH$1)</f>
        <v>0</v>
      </c>
      <c r="AI50" s="5">
        <f>COUNTIFS(Data!$H:$H,$A50,Data!$C:$C,AI$1)</f>
        <v>1</v>
      </c>
      <c r="AJ50" s="5">
        <f>COUNTIFS(Data!$H:$H,$A50,Data!$C:$C,AJ$1)</f>
        <v>1</v>
      </c>
      <c r="AK50" s="5">
        <f>COUNTIFS(Data!$H:$H,$A50,Data!$C:$C,AK$1)</f>
        <v>1</v>
      </c>
      <c r="AL50" s="5">
        <f>COUNTIFS(Data!$H:$H,$A50,Data!$C:$C,AL$1)</f>
        <v>1</v>
      </c>
      <c r="AM50" s="5">
        <f>COUNTIFS(Data!$H:$H,$A50,Data!$C:$C,AM$1)</f>
        <v>1</v>
      </c>
      <c r="AN50" s="5">
        <f>COUNTIFS(Data!$H:$H,$A50,Data!$C:$C,AN$1)</f>
        <v>0</v>
      </c>
      <c r="AO50" s="5">
        <f>COUNTIFS(Data!$H:$H,$A50,Data!$C:$C,AO$1)</f>
        <v>0</v>
      </c>
      <c r="AP50" s="5">
        <f>COUNTIFS(Data!$H:$H,$A50,Data!$C:$C,AP$1)</f>
        <v>0</v>
      </c>
      <c r="AQ50" s="5">
        <f>COUNTIFS(Data!$H:$H,$A50,Data!$C:$C,AQ$1)</f>
        <v>0</v>
      </c>
      <c r="AR50" s="5">
        <f>COUNTIFS(Data!$H:$H,$A50,Data!$C:$C,AR$1)</f>
        <v>0</v>
      </c>
      <c r="AS50" s="5">
        <f>COUNTIFS(Data!$H:$H,$A50,Data!$C:$C,AS$1)</f>
        <v>0</v>
      </c>
      <c r="AT50" s="5">
        <f>COUNTIFS(Data!$H:$H,$A50,Data!$C:$C,AT$1)</f>
        <v>0</v>
      </c>
      <c r="AU50" s="5">
        <f>COUNTIFS(Data!$H:$H,$A50,Data!$C:$C,AU$1)</f>
        <v>1</v>
      </c>
      <c r="AV50" s="5">
        <f t="shared" si="1"/>
        <v>14</v>
      </c>
    </row>
    <row r="51">
      <c r="A51" s="5" t="str">
        <f>Countries!A50</f>
        <v>KAZ</v>
      </c>
      <c r="B51" s="5">
        <f>COUNTIFS(Data!$H:$H,$A51,Data!$C:$C,B$1)</f>
        <v>0</v>
      </c>
      <c r="C51" s="5">
        <f>COUNTIFS(Data!$H:$H,$A51,Data!$C:$C,C$1)</f>
        <v>0</v>
      </c>
      <c r="D51" s="5">
        <f>COUNTIFS(Data!$H:$H,$A51,Data!$C:$C,D$1)</f>
        <v>0</v>
      </c>
      <c r="E51" s="5">
        <f>COUNTIFS(Data!$H:$H,$A51,Data!$C:$C,E$1)</f>
        <v>0</v>
      </c>
      <c r="F51" s="5">
        <f>COUNTIFS(Data!$H:$H,$A51,Data!$C:$C,F$1)</f>
        <v>0</v>
      </c>
      <c r="G51" s="5">
        <f>COUNTIFS(Data!$H:$H,$A51,Data!$C:$C,G$1)</f>
        <v>0</v>
      </c>
      <c r="H51" s="5">
        <f>COUNTIFS(Data!$H:$H,$A51,Data!$C:$C,H$1)</f>
        <v>0</v>
      </c>
      <c r="I51" s="5">
        <f>COUNTIFS(Data!$H:$H,$A51,Data!$C:$C,I$1)</f>
        <v>0</v>
      </c>
      <c r="J51" s="5">
        <f>COUNTIFS(Data!$H:$H,$A51,Data!$C:$C,J$1)</f>
        <v>0</v>
      </c>
      <c r="K51" s="5">
        <f>COUNTIFS(Data!$H:$H,$A51,Data!$C:$C,K$1)</f>
        <v>0</v>
      </c>
      <c r="L51" s="5">
        <f>COUNTIFS(Data!$H:$H,$A51,Data!$C:$C,L$1)</f>
        <v>0</v>
      </c>
      <c r="M51" s="5">
        <f>COUNTIFS(Data!$H:$H,$A51,Data!$C:$C,M$1)</f>
        <v>0</v>
      </c>
      <c r="N51" s="5">
        <f>COUNTIFS(Data!$H:$H,$A51,Data!$C:$C,N$1)</f>
        <v>0</v>
      </c>
      <c r="O51" s="5">
        <f>COUNTIFS(Data!$H:$H,$A51,Data!$C:$C,O$1)</f>
        <v>0</v>
      </c>
      <c r="P51" s="5">
        <f>COUNTIFS(Data!$H:$H,$A51,Data!$C:$C,P$1)</f>
        <v>0</v>
      </c>
      <c r="Q51" s="5">
        <f>COUNTIFS(Data!$H:$H,$A51,Data!$C:$C,Q$1)</f>
        <v>0</v>
      </c>
      <c r="R51" s="5">
        <f>COUNTIFS(Data!$H:$H,$A51,Data!$C:$C,R$1)</f>
        <v>0</v>
      </c>
      <c r="S51" s="5">
        <f>COUNTIFS(Data!$H:$H,$A51,Data!$C:$C,S$1)</f>
        <v>0</v>
      </c>
      <c r="T51" s="5">
        <f>COUNTIFS(Data!$H:$H,$A51,Data!$C:$C,T$1)</f>
        <v>0</v>
      </c>
      <c r="U51" s="5">
        <f>COUNTIFS(Data!$H:$H,$A51,Data!$C:$C,U$1)</f>
        <v>0</v>
      </c>
      <c r="V51" s="5">
        <f>COUNTIFS(Data!$H:$H,$A51,Data!$C:$C,V$1)</f>
        <v>0</v>
      </c>
      <c r="W51" s="5">
        <f>COUNTIFS(Data!$H:$H,$A51,Data!$C:$C,W$1)</f>
        <v>0</v>
      </c>
      <c r="X51" s="5">
        <f>COUNTIFS(Data!$H:$H,$A51,Data!$C:$C,X$1)</f>
        <v>0</v>
      </c>
      <c r="Y51" s="5">
        <f>COUNTIFS(Data!$H:$H,$A51,Data!$C:$C,Y$1)</f>
        <v>0</v>
      </c>
      <c r="Z51" s="5">
        <f>COUNTIFS(Data!$H:$H,$A51,Data!$C:$C,Z$1)</f>
        <v>0</v>
      </c>
      <c r="AA51" s="5">
        <f>COUNTIFS(Data!$H:$H,$A51,Data!$C:$C,AA$1)</f>
        <v>0</v>
      </c>
      <c r="AB51" s="5">
        <f>COUNTIFS(Data!$H:$H,$A51,Data!$C:$C,AB$1)</f>
        <v>0</v>
      </c>
      <c r="AC51" s="5">
        <f>COUNTIFS(Data!$H:$H,$A51,Data!$C:$C,AC$1)</f>
        <v>0</v>
      </c>
      <c r="AD51" s="5">
        <f>COUNTIFS(Data!$H:$H,$A51,Data!$C:$C,AD$1)</f>
        <v>0</v>
      </c>
      <c r="AE51" s="5">
        <f>COUNTIFS(Data!$H:$H,$A51,Data!$C:$C,AE$1)</f>
        <v>0</v>
      </c>
      <c r="AF51" s="5">
        <f>COUNTIFS(Data!$H:$H,$A51,Data!$C:$C,AF$1)</f>
        <v>0</v>
      </c>
      <c r="AG51" s="5">
        <f>COUNTIFS(Data!$H:$H,$A51,Data!$C:$C,AG$1)</f>
        <v>0</v>
      </c>
      <c r="AH51" s="5">
        <f>COUNTIFS(Data!$H:$H,$A51,Data!$C:$C,AH$1)</f>
        <v>0</v>
      </c>
      <c r="AI51" s="5">
        <f>COUNTIFS(Data!$H:$H,$A51,Data!$C:$C,AI$1)</f>
        <v>0</v>
      </c>
      <c r="AJ51" s="5">
        <f>COUNTIFS(Data!$H:$H,$A51,Data!$C:$C,AJ$1)</f>
        <v>0</v>
      </c>
      <c r="AK51" s="5">
        <f>COUNTIFS(Data!$H:$H,$A51,Data!$C:$C,AK$1)</f>
        <v>0</v>
      </c>
      <c r="AL51" s="5">
        <f>COUNTIFS(Data!$H:$H,$A51,Data!$C:$C,AL$1)</f>
        <v>0</v>
      </c>
      <c r="AM51" s="5">
        <f>COUNTIFS(Data!$H:$H,$A51,Data!$C:$C,AM$1)</f>
        <v>0</v>
      </c>
      <c r="AN51" s="5">
        <f>COUNTIFS(Data!$H:$H,$A51,Data!$C:$C,AN$1)</f>
        <v>0</v>
      </c>
      <c r="AO51" s="5">
        <f>COUNTIFS(Data!$H:$H,$A51,Data!$C:$C,AO$1)</f>
        <v>0</v>
      </c>
      <c r="AP51" s="5">
        <f>COUNTIFS(Data!$H:$H,$A51,Data!$C:$C,AP$1)</f>
        <v>0</v>
      </c>
      <c r="AQ51" s="5">
        <f>COUNTIFS(Data!$H:$H,$A51,Data!$C:$C,AQ$1)</f>
        <v>0</v>
      </c>
      <c r="AR51" s="5">
        <f>COUNTIFS(Data!$H:$H,$A51,Data!$C:$C,AR$1)</f>
        <v>0</v>
      </c>
      <c r="AS51" s="5">
        <f>COUNTIFS(Data!$H:$H,$A51,Data!$C:$C,AS$1)</f>
        <v>0</v>
      </c>
      <c r="AT51" s="5">
        <f>COUNTIFS(Data!$H:$H,$A51,Data!$C:$C,AT$1)</f>
        <v>0</v>
      </c>
      <c r="AU51" s="5">
        <f>COUNTIFS(Data!$H:$H,$A51,Data!$C:$C,AU$1)</f>
        <v>0</v>
      </c>
      <c r="AV51" s="5">
        <f t="shared" si="1"/>
        <v>0</v>
      </c>
    </row>
    <row r="52">
      <c r="A52" s="5" t="str">
        <f>Countries!A51</f>
        <v>KEN</v>
      </c>
      <c r="B52" s="5">
        <f>COUNTIFS(Data!$H:$H,$A52,Data!$C:$C,B$1)</f>
        <v>0</v>
      </c>
      <c r="C52" s="5">
        <f>COUNTIFS(Data!$H:$H,$A52,Data!$C:$C,C$1)</f>
        <v>0</v>
      </c>
      <c r="D52" s="5">
        <f>COUNTIFS(Data!$H:$H,$A52,Data!$C:$C,D$1)</f>
        <v>0</v>
      </c>
      <c r="E52" s="5">
        <f>COUNTIFS(Data!$H:$H,$A52,Data!$C:$C,E$1)</f>
        <v>0</v>
      </c>
      <c r="F52" s="5">
        <f>COUNTIFS(Data!$H:$H,$A52,Data!$C:$C,F$1)</f>
        <v>4</v>
      </c>
      <c r="G52" s="5">
        <f>COUNTIFS(Data!$H:$H,$A52,Data!$C:$C,G$1)</f>
        <v>0</v>
      </c>
      <c r="H52" s="5">
        <f>COUNTIFS(Data!$H:$H,$A52,Data!$C:$C,H$1)</f>
        <v>0</v>
      </c>
      <c r="I52" s="5">
        <f>COUNTIFS(Data!$H:$H,$A52,Data!$C:$C,I$1)</f>
        <v>0</v>
      </c>
      <c r="J52" s="5">
        <f>COUNTIFS(Data!$H:$H,$A52,Data!$C:$C,J$1)</f>
        <v>0</v>
      </c>
      <c r="K52" s="5">
        <f>COUNTIFS(Data!$H:$H,$A52,Data!$C:$C,K$1)</f>
        <v>0</v>
      </c>
      <c r="L52" s="5">
        <f>COUNTIFS(Data!$H:$H,$A52,Data!$C:$C,L$1)</f>
        <v>0</v>
      </c>
      <c r="M52" s="5">
        <f>COUNTIFS(Data!$H:$H,$A52,Data!$C:$C,M$1)</f>
        <v>0</v>
      </c>
      <c r="N52" s="5">
        <f>COUNTIFS(Data!$H:$H,$A52,Data!$C:$C,N$1)</f>
        <v>0</v>
      </c>
      <c r="O52" s="5">
        <f>COUNTIFS(Data!$H:$H,$A52,Data!$C:$C,O$1)</f>
        <v>0</v>
      </c>
      <c r="P52" s="5">
        <f>COUNTIFS(Data!$H:$H,$A52,Data!$C:$C,P$1)</f>
        <v>0</v>
      </c>
      <c r="Q52" s="5">
        <f>COUNTIFS(Data!$H:$H,$A52,Data!$C:$C,Q$1)</f>
        <v>0</v>
      </c>
      <c r="R52" s="5">
        <f>COUNTIFS(Data!$H:$H,$A52,Data!$C:$C,R$1)</f>
        <v>0</v>
      </c>
      <c r="S52" s="5">
        <f>COUNTIFS(Data!$H:$H,$A52,Data!$C:$C,S$1)</f>
        <v>0</v>
      </c>
      <c r="T52" s="5">
        <f>COUNTIFS(Data!$H:$H,$A52,Data!$C:$C,T$1)</f>
        <v>0</v>
      </c>
      <c r="U52" s="5">
        <f>COUNTIFS(Data!$H:$H,$A52,Data!$C:$C,U$1)</f>
        <v>0</v>
      </c>
      <c r="V52" s="5">
        <f>COUNTIFS(Data!$H:$H,$A52,Data!$C:$C,V$1)</f>
        <v>0</v>
      </c>
      <c r="W52" s="5">
        <f>COUNTIFS(Data!$H:$H,$A52,Data!$C:$C,W$1)</f>
        <v>0</v>
      </c>
      <c r="X52" s="5">
        <f>COUNTIFS(Data!$H:$H,$A52,Data!$C:$C,X$1)</f>
        <v>0</v>
      </c>
      <c r="Y52" s="5">
        <f>COUNTIFS(Data!$H:$H,$A52,Data!$C:$C,Y$1)</f>
        <v>0</v>
      </c>
      <c r="Z52" s="5">
        <f>COUNTIFS(Data!$H:$H,$A52,Data!$C:$C,Z$1)</f>
        <v>0</v>
      </c>
      <c r="AA52" s="5">
        <f>COUNTIFS(Data!$H:$H,$A52,Data!$C:$C,AA$1)</f>
        <v>0</v>
      </c>
      <c r="AB52" s="5">
        <f>COUNTIFS(Data!$H:$H,$A52,Data!$C:$C,AB$1)</f>
        <v>0</v>
      </c>
      <c r="AC52" s="5">
        <f>COUNTIFS(Data!$H:$H,$A52,Data!$C:$C,AC$1)</f>
        <v>0</v>
      </c>
      <c r="AD52" s="5">
        <f>COUNTIFS(Data!$H:$H,$A52,Data!$C:$C,AD$1)</f>
        <v>0</v>
      </c>
      <c r="AE52" s="5">
        <f>COUNTIFS(Data!$H:$H,$A52,Data!$C:$C,AE$1)</f>
        <v>0</v>
      </c>
      <c r="AF52" s="5">
        <f>COUNTIFS(Data!$H:$H,$A52,Data!$C:$C,AF$1)</f>
        <v>0</v>
      </c>
      <c r="AG52" s="5">
        <f>COUNTIFS(Data!$H:$H,$A52,Data!$C:$C,AG$1)</f>
        <v>0</v>
      </c>
      <c r="AH52" s="5">
        <f>COUNTIFS(Data!$H:$H,$A52,Data!$C:$C,AH$1)</f>
        <v>0</v>
      </c>
      <c r="AI52" s="5">
        <f>COUNTIFS(Data!$H:$H,$A52,Data!$C:$C,AI$1)</f>
        <v>0</v>
      </c>
      <c r="AJ52" s="5">
        <f>COUNTIFS(Data!$H:$H,$A52,Data!$C:$C,AJ$1)</f>
        <v>0</v>
      </c>
      <c r="AK52" s="5">
        <f>COUNTIFS(Data!$H:$H,$A52,Data!$C:$C,AK$1)</f>
        <v>0</v>
      </c>
      <c r="AL52" s="5">
        <f>COUNTIFS(Data!$H:$H,$A52,Data!$C:$C,AL$1)</f>
        <v>0</v>
      </c>
      <c r="AM52" s="5">
        <f>COUNTIFS(Data!$H:$H,$A52,Data!$C:$C,AM$1)</f>
        <v>0</v>
      </c>
      <c r="AN52" s="5">
        <f>COUNTIFS(Data!$H:$H,$A52,Data!$C:$C,AN$1)</f>
        <v>0</v>
      </c>
      <c r="AO52" s="5">
        <f>COUNTIFS(Data!$H:$H,$A52,Data!$C:$C,AO$1)</f>
        <v>0</v>
      </c>
      <c r="AP52" s="5">
        <f>COUNTIFS(Data!$H:$H,$A52,Data!$C:$C,AP$1)</f>
        <v>0</v>
      </c>
      <c r="AQ52" s="5">
        <f>COUNTIFS(Data!$H:$H,$A52,Data!$C:$C,AQ$1)</f>
        <v>0</v>
      </c>
      <c r="AR52" s="5">
        <f>COUNTIFS(Data!$H:$H,$A52,Data!$C:$C,AR$1)</f>
        <v>0</v>
      </c>
      <c r="AS52" s="5">
        <f>COUNTIFS(Data!$H:$H,$A52,Data!$C:$C,AS$1)</f>
        <v>0</v>
      </c>
      <c r="AT52" s="5">
        <f>COUNTIFS(Data!$H:$H,$A52,Data!$C:$C,AT$1)</f>
        <v>0</v>
      </c>
      <c r="AU52" s="5">
        <f>COUNTIFS(Data!$H:$H,$A52,Data!$C:$C,AU$1)</f>
        <v>0</v>
      </c>
      <c r="AV52" s="5">
        <f t="shared" si="1"/>
        <v>4</v>
      </c>
    </row>
    <row r="53">
      <c r="A53" s="5" t="str">
        <f>Countries!A52</f>
        <v>KGZ</v>
      </c>
      <c r="B53" s="5">
        <f>COUNTIFS(Data!$H:$H,$A53,Data!$C:$C,B$1)</f>
        <v>0</v>
      </c>
      <c r="C53" s="5">
        <f>COUNTIFS(Data!$H:$H,$A53,Data!$C:$C,C$1)</f>
        <v>0</v>
      </c>
      <c r="D53" s="5">
        <f>COUNTIFS(Data!$H:$H,$A53,Data!$C:$C,D$1)</f>
        <v>0</v>
      </c>
      <c r="E53" s="5">
        <f>COUNTIFS(Data!$H:$H,$A53,Data!$C:$C,E$1)</f>
        <v>0</v>
      </c>
      <c r="F53" s="5">
        <f>COUNTIFS(Data!$H:$H,$A53,Data!$C:$C,F$1)</f>
        <v>0</v>
      </c>
      <c r="G53" s="5">
        <f>COUNTIFS(Data!$H:$H,$A53,Data!$C:$C,G$1)</f>
        <v>0</v>
      </c>
      <c r="H53" s="5">
        <f>COUNTIFS(Data!$H:$H,$A53,Data!$C:$C,H$1)</f>
        <v>0</v>
      </c>
      <c r="I53" s="5">
        <f>COUNTIFS(Data!$H:$H,$A53,Data!$C:$C,I$1)</f>
        <v>0</v>
      </c>
      <c r="J53" s="5">
        <f>COUNTIFS(Data!$H:$H,$A53,Data!$C:$C,J$1)</f>
        <v>0</v>
      </c>
      <c r="K53" s="5">
        <f>COUNTIFS(Data!$H:$H,$A53,Data!$C:$C,K$1)</f>
        <v>0</v>
      </c>
      <c r="L53" s="5">
        <f>COUNTIFS(Data!$H:$H,$A53,Data!$C:$C,L$1)</f>
        <v>0</v>
      </c>
      <c r="M53" s="5">
        <f>COUNTIFS(Data!$H:$H,$A53,Data!$C:$C,M$1)</f>
        <v>0</v>
      </c>
      <c r="N53" s="5">
        <f>COUNTIFS(Data!$H:$H,$A53,Data!$C:$C,N$1)</f>
        <v>0</v>
      </c>
      <c r="O53" s="5">
        <f>COUNTIFS(Data!$H:$H,$A53,Data!$C:$C,O$1)</f>
        <v>0</v>
      </c>
      <c r="P53" s="5">
        <f>COUNTIFS(Data!$H:$H,$A53,Data!$C:$C,P$1)</f>
        <v>0</v>
      </c>
      <c r="Q53" s="5">
        <f>COUNTIFS(Data!$H:$H,$A53,Data!$C:$C,Q$1)</f>
        <v>0</v>
      </c>
      <c r="R53" s="5">
        <f>COUNTIFS(Data!$H:$H,$A53,Data!$C:$C,R$1)</f>
        <v>0</v>
      </c>
      <c r="S53" s="5">
        <f>COUNTIFS(Data!$H:$H,$A53,Data!$C:$C,S$1)</f>
        <v>0</v>
      </c>
      <c r="T53" s="5">
        <f>COUNTIFS(Data!$H:$H,$A53,Data!$C:$C,T$1)</f>
        <v>0</v>
      </c>
      <c r="U53" s="5">
        <f>COUNTIFS(Data!$H:$H,$A53,Data!$C:$C,U$1)</f>
        <v>0</v>
      </c>
      <c r="V53" s="5">
        <f>COUNTIFS(Data!$H:$H,$A53,Data!$C:$C,V$1)</f>
        <v>0</v>
      </c>
      <c r="W53" s="5">
        <f>COUNTIFS(Data!$H:$H,$A53,Data!$C:$C,W$1)</f>
        <v>0</v>
      </c>
      <c r="X53" s="5">
        <f>COUNTIFS(Data!$H:$H,$A53,Data!$C:$C,X$1)</f>
        <v>0</v>
      </c>
      <c r="Y53" s="5">
        <f>COUNTIFS(Data!$H:$H,$A53,Data!$C:$C,Y$1)</f>
        <v>0</v>
      </c>
      <c r="Z53" s="5">
        <f>COUNTIFS(Data!$H:$H,$A53,Data!$C:$C,Z$1)</f>
        <v>0</v>
      </c>
      <c r="AA53" s="5">
        <f>COUNTIFS(Data!$H:$H,$A53,Data!$C:$C,AA$1)</f>
        <v>0</v>
      </c>
      <c r="AB53" s="5">
        <f>COUNTIFS(Data!$H:$H,$A53,Data!$C:$C,AB$1)</f>
        <v>0</v>
      </c>
      <c r="AC53" s="5">
        <f>COUNTIFS(Data!$H:$H,$A53,Data!$C:$C,AC$1)</f>
        <v>0</v>
      </c>
      <c r="AD53" s="5">
        <f>COUNTIFS(Data!$H:$H,$A53,Data!$C:$C,AD$1)</f>
        <v>0</v>
      </c>
      <c r="AE53" s="5">
        <f>COUNTIFS(Data!$H:$H,$A53,Data!$C:$C,AE$1)</f>
        <v>0</v>
      </c>
      <c r="AF53" s="5">
        <f>COUNTIFS(Data!$H:$H,$A53,Data!$C:$C,AF$1)</f>
        <v>0</v>
      </c>
      <c r="AG53" s="5">
        <f>COUNTIFS(Data!$H:$H,$A53,Data!$C:$C,AG$1)</f>
        <v>0</v>
      </c>
      <c r="AH53" s="5">
        <f>COUNTIFS(Data!$H:$H,$A53,Data!$C:$C,AH$1)</f>
        <v>0</v>
      </c>
      <c r="AI53" s="5">
        <f>COUNTIFS(Data!$H:$H,$A53,Data!$C:$C,AI$1)</f>
        <v>0</v>
      </c>
      <c r="AJ53" s="5">
        <f>COUNTIFS(Data!$H:$H,$A53,Data!$C:$C,AJ$1)</f>
        <v>0</v>
      </c>
      <c r="AK53" s="5">
        <f>COUNTIFS(Data!$H:$H,$A53,Data!$C:$C,AK$1)</f>
        <v>0</v>
      </c>
      <c r="AL53" s="5">
        <f>COUNTIFS(Data!$H:$H,$A53,Data!$C:$C,AL$1)</f>
        <v>0</v>
      </c>
      <c r="AM53" s="5">
        <f>COUNTIFS(Data!$H:$H,$A53,Data!$C:$C,AM$1)</f>
        <v>0</v>
      </c>
      <c r="AN53" s="5">
        <f>COUNTIFS(Data!$H:$H,$A53,Data!$C:$C,AN$1)</f>
        <v>0</v>
      </c>
      <c r="AO53" s="5">
        <f>COUNTIFS(Data!$H:$H,$A53,Data!$C:$C,AO$1)</f>
        <v>0</v>
      </c>
      <c r="AP53" s="5">
        <f>COUNTIFS(Data!$H:$H,$A53,Data!$C:$C,AP$1)</f>
        <v>0</v>
      </c>
      <c r="AQ53" s="5">
        <f>COUNTIFS(Data!$H:$H,$A53,Data!$C:$C,AQ$1)</f>
        <v>0</v>
      </c>
      <c r="AR53" s="5">
        <f>COUNTIFS(Data!$H:$H,$A53,Data!$C:$C,AR$1)</f>
        <v>0</v>
      </c>
      <c r="AS53" s="5">
        <f>COUNTIFS(Data!$H:$H,$A53,Data!$C:$C,AS$1)</f>
        <v>0</v>
      </c>
      <c r="AT53" s="5">
        <f>COUNTIFS(Data!$H:$H,$A53,Data!$C:$C,AT$1)</f>
        <v>0</v>
      </c>
      <c r="AU53" s="5">
        <f>COUNTIFS(Data!$H:$H,$A53,Data!$C:$C,AU$1)</f>
        <v>2</v>
      </c>
      <c r="AV53" s="5">
        <f t="shared" si="1"/>
        <v>2</v>
      </c>
    </row>
    <row r="54">
      <c r="A54" s="5" t="str">
        <f>Countries!A53</f>
        <v>KOR</v>
      </c>
      <c r="B54" s="5">
        <f>COUNTIFS(Data!$H:$H,$A54,Data!$C:$C,B$1)</f>
        <v>0</v>
      </c>
      <c r="C54" s="5">
        <f>COUNTIFS(Data!$H:$H,$A54,Data!$C:$C,C$1)</f>
        <v>0</v>
      </c>
      <c r="D54" s="5">
        <f>COUNTIFS(Data!$H:$H,$A54,Data!$C:$C,D$1)</f>
        <v>0</v>
      </c>
      <c r="E54" s="5">
        <f>COUNTIFS(Data!$H:$H,$A54,Data!$C:$C,E$1)</f>
        <v>0</v>
      </c>
      <c r="F54" s="5">
        <f>COUNTIFS(Data!$H:$H,$A54,Data!$C:$C,F$1)</f>
        <v>0</v>
      </c>
      <c r="G54" s="5">
        <f>COUNTIFS(Data!$H:$H,$A54,Data!$C:$C,G$1)</f>
        <v>0</v>
      </c>
      <c r="H54" s="5">
        <f>COUNTIFS(Data!$H:$H,$A54,Data!$C:$C,H$1)</f>
        <v>0</v>
      </c>
      <c r="I54" s="5">
        <f>COUNTIFS(Data!$H:$H,$A54,Data!$C:$C,I$1)</f>
        <v>0</v>
      </c>
      <c r="J54" s="5">
        <f>COUNTIFS(Data!$H:$H,$A54,Data!$C:$C,J$1)</f>
        <v>0</v>
      </c>
      <c r="K54" s="5">
        <f>COUNTIFS(Data!$H:$H,$A54,Data!$C:$C,K$1)</f>
        <v>0</v>
      </c>
      <c r="L54" s="5">
        <f>COUNTIFS(Data!$H:$H,$A54,Data!$C:$C,L$1)</f>
        <v>0</v>
      </c>
      <c r="M54" s="5">
        <f>COUNTIFS(Data!$H:$H,$A54,Data!$C:$C,M$1)</f>
        <v>0</v>
      </c>
      <c r="N54" s="5">
        <f>COUNTIFS(Data!$H:$H,$A54,Data!$C:$C,N$1)</f>
        <v>0</v>
      </c>
      <c r="O54" s="5">
        <f>COUNTIFS(Data!$H:$H,$A54,Data!$C:$C,O$1)</f>
        <v>0</v>
      </c>
      <c r="P54" s="5">
        <f>COUNTIFS(Data!$H:$H,$A54,Data!$C:$C,P$1)</f>
        <v>0</v>
      </c>
      <c r="Q54" s="5">
        <f>COUNTIFS(Data!$H:$H,$A54,Data!$C:$C,Q$1)</f>
        <v>0</v>
      </c>
      <c r="R54" s="5">
        <f>COUNTIFS(Data!$H:$H,$A54,Data!$C:$C,R$1)</f>
        <v>0</v>
      </c>
      <c r="S54" s="5">
        <f>COUNTIFS(Data!$H:$H,$A54,Data!$C:$C,S$1)</f>
        <v>0</v>
      </c>
      <c r="T54" s="5">
        <f>COUNTIFS(Data!$H:$H,$A54,Data!$C:$C,T$1)</f>
        <v>0</v>
      </c>
      <c r="U54" s="5">
        <f>COUNTIFS(Data!$H:$H,$A54,Data!$C:$C,U$1)</f>
        <v>1</v>
      </c>
      <c r="V54" s="5">
        <f>COUNTIFS(Data!$H:$H,$A54,Data!$C:$C,V$1)</f>
        <v>0</v>
      </c>
      <c r="W54" s="5">
        <f>COUNTIFS(Data!$H:$H,$A54,Data!$C:$C,W$1)</f>
        <v>0</v>
      </c>
      <c r="X54" s="5">
        <f>COUNTIFS(Data!$H:$H,$A54,Data!$C:$C,X$1)</f>
        <v>0</v>
      </c>
      <c r="Y54" s="5">
        <f>COUNTIFS(Data!$H:$H,$A54,Data!$C:$C,Y$1)</f>
        <v>0</v>
      </c>
      <c r="Z54" s="5">
        <f>COUNTIFS(Data!$H:$H,$A54,Data!$C:$C,Z$1)</f>
        <v>1</v>
      </c>
      <c r="AA54" s="5">
        <f>COUNTIFS(Data!$H:$H,$A54,Data!$C:$C,AA$1)</f>
        <v>0</v>
      </c>
      <c r="AB54" s="5">
        <f>COUNTIFS(Data!$H:$H,$A54,Data!$C:$C,AB$1)</f>
        <v>0</v>
      </c>
      <c r="AC54" s="5">
        <f>COUNTIFS(Data!$H:$H,$A54,Data!$C:$C,AC$1)</f>
        <v>0</v>
      </c>
      <c r="AD54" s="5">
        <f>COUNTIFS(Data!$H:$H,$A54,Data!$C:$C,AD$1)</f>
        <v>0</v>
      </c>
      <c r="AE54" s="5">
        <f>COUNTIFS(Data!$H:$H,$A54,Data!$C:$C,AE$1)</f>
        <v>0</v>
      </c>
      <c r="AF54" s="5">
        <f>COUNTIFS(Data!$H:$H,$A54,Data!$C:$C,AF$1)</f>
        <v>0</v>
      </c>
      <c r="AG54" s="5">
        <f>COUNTIFS(Data!$H:$H,$A54,Data!$C:$C,AG$1)</f>
        <v>0</v>
      </c>
      <c r="AH54" s="5">
        <f>COUNTIFS(Data!$H:$H,$A54,Data!$C:$C,AH$1)</f>
        <v>1</v>
      </c>
      <c r="AI54" s="5">
        <f>COUNTIFS(Data!$H:$H,$A54,Data!$C:$C,AI$1)</f>
        <v>0</v>
      </c>
      <c r="AJ54" s="5">
        <f>COUNTIFS(Data!$H:$H,$A54,Data!$C:$C,AJ$1)</f>
        <v>0</v>
      </c>
      <c r="AK54" s="5">
        <f>COUNTIFS(Data!$H:$H,$A54,Data!$C:$C,AK$1)</f>
        <v>0</v>
      </c>
      <c r="AL54" s="5">
        <f>COUNTIFS(Data!$H:$H,$A54,Data!$C:$C,AL$1)</f>
        <v>0</v>
      </c>
      <c r="AM54" s="5">
        <f>COUNTIFS(Data!$H:$H,$A54,Data!$C:$C,AM$1)</f>
        <v>0</v>
      </c>
      <c r="AN54" s="5">
        <f>COUNTIFS(Data!$H:$H,$A54,Data!$C:$C,AN$1)</f>
        <v>1</v>
      </c>
      <c r="AO54" s="5">
        <f>COUNTIFS(Data!$H:$H,$A54,Data!$C:$C,AO$1)</f>
        <v>0</v>
      </c>
      <c r="AP54" s="5">
        <f>COUNTIFS(Data!$H:$H,$A54,Data!$C:$C,AP$1)</f>
        <v>0</v>
      </c>
      <c r="AQ54" s="5">
        <f>COUNTIFS(Data!$H:$H,$A54,Data!$C:$C,AQ$1)</f>
        <v>0</v>
      </c>
      <c r="AR54" s="5">
        <f>COUNTIFS(Data!$H:$H,$A54,Data!$C:$C,AR$1)</f>
        <v>0</v>
      </c>
      <c r="AS54" s="5">
        <f>COUNTIFS(Data!$H:$H,$A54,Data!$C:$C,AS$1)</f>
        <v>0</v>
      </c>
      <c r="AT54" s="5">
        <f>COUNTIFS(Data!$H:$H,$A54,Data!$C:$C,AT$1)</f>
        <v>0</v>
      </c>
      <c r="AU54" s="5">
        <f>COUNTIFS(Data!$H:$H,$A54,Data!$C:$C,AU$1)</f>
        <v>0</v>
      </c>
      <c r="AV54" s="5">
        <f t="shared" si="1"/>
        <v>4</v>
      </c>
    </row>
    <row r="55">
      <c r="A55" s="5" t="str">
        <f>Countries!A54</f>
        <v>KOS</v>
      </c>
      <c r="B55" s="5">
        <f>COUNTIFS(Data!$H:$H,$A55,Data!$C:$C,B$1)</f>
        <v>0</v>
      </c>
      <c r="C55" s="5">
        <f>COUNTIFS(Data!$H:$H,$A55,Data!$C:$C,C$1)</f>
        <v>0</v>
      </c>
      <c r="D55" s="5">
        <f>COUNTIFS(Data!$H:$H,$A55,Data!$C:$C,D$1)</f>
        <v>0</v>
      </c>
      <c r="E55" s="5">
        <f>COUNTIFS(Data!$H:$H,$A55,Data!$C:$C,E$1)</f>
        <v>0</v>
      </c>
      <c r="F55" s="5">
        <f>COUNTIFS(Data!$H:$H,$A55,Data!$C:$C,F$1)</f>
        <v>0</v>
      </c>
      <c r="G55" s="5">
        <f>COUNTIFS(Data!$H:$H,$A55,Data!$C:$C,G$1)</f>
        <v>0</v>
      </c>
      <c r="H55" s="5">
        <f>COUNTIFS(Data!$H:$H,$A55,Data!$C:$C,H$1)</f>
        <v>0</v>
      </c>
      <c r="I55" s="5">
        <f>COUNTIFS(Data!$H:$H,$A55,Data!$C:$C,I$1)</f>
        <v>0</v>
      </c>
      <c r="J55" s="5">
        <f>COUNTIFS(Data!$H:$H,$A55,Data!$C:$C,J$1)</f>
        <v>0</v>
      </c>
      <c r="K55" s="5">
        <f>COUNTIFS(Data!$H:$H,$A55,Data!$C:$C,K$1)</f>
        <v>0</v>
      </c>
      <c r="L55" s="5">
        <f>COUNTIFS(Data!$H:$H,$A55,Data!$C:$C,L$1)</f>
        <v>0</v>
      </c>
      <c r="M55" s="5">
        <f>COUNTIFS(Data!$H:$H,$A55,Data!$C:$C,M$1)</f>
        <v>0</v>
      </c>
      <c r="N55" s="5">
        <f>COUNTIFS(Data!$H:$H,$A55,Data!$C:$C,N$1)</f>
        <v>0</v>
      </c>
      <c r="O55" s="5">
        <f>COUNTIFS(Data!$H:$H,$A55,Data!$C:$C,O$1)</f>
        <v>0</v>
      </c>
      <c r="P55" s="5">
        <f>COUNTIFS(Data!$H:$H,$A55,Data!$C:$C,P$1)</f>
        <v>0</v>
      </c>
      <c r="Q55" s="5">
        <f>COUNTIFS(Data!$H:$H,$A55,Data!$C:$C,Q$1)</f>
        <v>0</v>
      </c>
      <c r="R55" s="5">
        <f>COUNTIFS(Data!$H:$H,$A55,Data!$C:$C,R$1)</f>
        <v>0</v>
      </c>
      <c r="S55" s="5">
        <f>COUNTIFS(Data!$H:$H,$A55,Data!$C:$C,S$1)</f>
        <v>0</v>
      </c>
      <c r="T55" s="5">
        <f>COUNTIFS(Data!$H:$H,$A55,Data!$C:$C,T$1)</f>
        <v>0</v>
      </c>
      <c r="U55" s="5">
        <f>COUNTIFS(Data!$H:$H,$A55,Data!$C:$C,U$1)</f>
        <v>0</v>
      </c>
      <c r="V55" s="5">
        <f>COUNTIFS(Data!$H:$H,$A55,Data!$C:$C,V$1)</f>
        <v>0</v>
      </c>
      <c r="W55" s="5">
        <f>COUNTIFS(Data!$H:$H,$A55,Data!$C:$C,W$1)</f>
        <v>0</v>
      </c>
      <c r="X55" s="5">
        <f>COUNTIFS(Data!$H:$H,$A55,Data!$C:$C,X$1)</f>
        <v>0</v>
      </c>
      <c r="Y55" s="5">
        <f>COUNTIFS(Data!$H:$H,$A55,Data!$C:$C,Y$1)</f>
        <v>0</v>
      </c>
      <c r="Z55" s="5">
        <f>COUNTIFS(Data!$H:$H,$A55,Data!$C:$C,Z$1)</f>
        <v>0</v>
      </c>
      <c r="AA55" s="5">
        <f>COUNTIFS(Data!$H:$H,$A55,Data!$C:$C,AA$1)</f>
        <v>0</v>
      </c>
      <c r="AB55" s="5">
        <f>COUNTIFS(Data!$H:$H,$A55,Data!$C:$C,AB$1)</f>
        <v>0</v>
      </c>
      <c r="AC55" s="5">
        <f>COUNTIFS(Data!$H:$H,$A55,Data!$C:$C,AC$1)</f>
        <v>0</v>
      </c>
      <c r="AD55" s="5">
        <f>COUNTIFS(Data!$H:$H,$A55,Data!$C:$C,AD$1)</f>
        <v>0</v>
      </c>
      <c r="AE55" s="5">
        <f>COUNTIFS(Data!$H:$H,$A55,Data!$C:$C,AE$1)</f>
        <v>0</v>
      </c>
      <c r="AF55" s="5">
        <f>COUNTIFS(Data!$H:$H,$A55,Data!$C:$C,AF$1)</f>
        <v>0</v>
      </c>
      <c r="AG55" s="5">
        <f>COUNTIFS(Data!$H:$H,$A55,Data!$C:$C,AG$1)</f>
        <v>0</v>
      </c>
      <c r="AH55" s="5">
        <f>COUNTIFS(Data!$H:$H,$A55,Data!$C:$C,AH$1)</f>
        <v>0</v>
      </c>
      <c r="AI55" s="5">
        <f>COUNTIFS(Data!$H:$H,$A55,Data!$C:$C,AI$1)</f>
        <v>0</v>
      </c>
      <c r="AJ55" s="5">
        <f>COUNTIFS(Data!$H:$H,$A55,Data!$C:$C,AJ$1)</f>
        <v>0</v>
      </c>
      <c r="AK55" s="5">
        <f>COUNTIFS(Data!$H:$H,$A55,Data!$C:$C,AK$1)</f>
        <v>0</v>
      </c>
      <c r="AL55" s="5">
        <f>COUNTIFS(Data!$H:$H,$A55,Data!$C:$C,AL$1)</f>
        <v>0</v>
      </c>
      <c r="AM55" s="5">
        <f>COUNTIFS(Data!$H:$H,$A55,Data!$C:$C,AM$1)</f>
        <v>0</v>
      </c>
      <c r="AN55" s="5">
        <f>COUNTIFS(Data!$H:$H,$A55,Data!$C:$C,AN$1)</f>
        <v>0</v>
      </c>
      <c r="AO55" s="5">
        <f>COUNTIFS(Data!$H:$H,$A55,Data!$C:$C,AO$1)</f>
        <v>0</v>
      </c>
      <c r="AP55" s="5">
        <f>COUNTIFS(Data!$H:$H,$A55,Data!$C:$C,AP$1)</f>
        <v>0</v>
      </c>
      <c r="AQ55" s="5">
        <f>COUNTIFS(Data!$H:$H,$A55,Data!$C:$C,AQ$1)</f>
        <v>0</v>
      </c>
      <c r="AR55" s="5">
        <f>COUNTIFS(Data!$H:$H,$A55,Data!$C:$C,AR$1)</f>
        <v>0</v>
      </c>
      <c r="AS55" s="5">
        <f>COUNTIFS(Data!$H:$H,$A55,Data!$C:$C,AS$1)</f>
        <v>0</v>
      </c>
      <c r="AT55" s="5">
        <f>COUNTIFS(Data!$H:$H,$A55,Data!$C:$C,AT$1)</f>
        <v>0</v>
      </c>
      <c r="AU55" s="5">
        <f>COUNTIFS(Data!$H:$H,$A55,Data!$C:$C,AU$1)</f>
        <v>0</v>
      </c>
      <c r="AV55" s="5">
        <f t="shared" si="1"/>
        <v>0</v>
      </c>
    </row>
    <row r="56">
      <c r="A56" s="5" t="str">
        <f>Countries!A55</f>
        <v>KSA</v>
      </c>
      <c r="B56" s="5">
        <f>COUNTIFS(Data!$H:$H,$A56,Data!$C:$C,B$1)</f>
        <v>0</v>
      </c>
      <c r="C56" s="5">
        <f>COUNTIFS(Data!$H:$H,$A56,Data!$C:$C,C$1)</f>
        <v>0</v>
      </c>
      <c r="D56" s="5">
        <f>COUNTIFS(Data!$H:$H,$A56,Data!$C:$C,D$1)</f>
        <v>0</v>
      </c>
      <c r="E56" s="5">
        <f>COUNTIFS(Data!$H:$H,$A56,Data!$C:$C,E$1)</f>
        <v>0</v>
      </c>
      <c r="F56" s="5">
        <f>COUNTIFS(Data!$H:$H,$A56,Data!$C:$C,F$1)</f>
        <v>0</v>
      </c>
      <c r="G56" s="5">
        <f>COUNTIFS(Data!$H:$H,$A56,Data!$C:$C,G$1)</f>
        <v>0</v>
      </c>
      <c r="H56" s="5">
        <f>COUNTIFS(Data!$H:$H,$A56,Data!$C:$C,H$1)</f>
        <v>0</v>
      </c>
      <c r="I56" s="5">
        <f>COUNTIFS(Data!$H:$H,$A56,Data!$C:$C,I$1)</f>
        <v>0</v>
      </c>
      <c r="J56" s="5">
        <f>COUNTIFS(Data!$H:$H,$A56,Data!$C:$C,J$1)</f>
        <v>0</v>
      </c>
      <c r="K56" s="5">
        <f>COUNTIFS(Data!$H:$H,$A56,Data!$C:$C,K$1)</f>
        <v>0</v>
      </c>
      <c r="L56" s="5">
        <f>COUNTIFS(Data!$H:$H,$A56,Data!$C:$C,L$1)</f>
        <v>0</v>
      </c>
      <c r="M56" s="5">
        <f>COUNTIFS(Data!$H:$H,$A56,Data!$C:$C,M$1)</f>
        <v>0</v>
      </c>
      <c r="N56" s="5">
        <f>COUNTIFS(Data!$H:$H,$A56,Data!$C:$C,N$1)</f>
        <v>0</v>
      </c>
      <c r="O56" s="5">
        <f>COUNTIFS(Data!$H:$H,$A56,Data!$C:$C,O$1)</f>
        <v>0</v>
      </c>
      <c r="P56" s="5">
        <f>COUNTIFS(Data!$H:$H,$A56,Data!$C:$C,P$1)</f>
        <v>0</v>
      </c>
      <c r="Q56" s="5">
        <f>COUNTIFS(Data!$H:$H,$A56,Data!$C:$C,Q$1)</f>
        <v>0</v>
      </c>
      <c r="R56" s="5">
        <f>COUNTIFS(Data!$H:$H,$A56,Data!$C:$C,R$1)</f>
        <v>0</v>
      </c>
      <c r="S56" s="5">
        <f>COUNTIFS(Data!$H:$H,$A56,Data!$C:$C,S$1)</f>
        <v>0</v>
      </c>
      <c r="T56" s="5">
        <f>COUNTIFS(Data!$H:$H,$A56,Data!$C:$C,T$1)</f>
        <v>0</v>
      </c>
      <c r="U56" s="5">
        <f>COUNTIFS(Data!$H:$H,$A56,Data!$C:$C,U$1)</f>
        <v>0</v>
      </c>
      <c r="V56" s="5">
        <f>COUNTIFS(Data!$H:$H,$A56,Data!$C:$C,V$1)</f>
        <v>0</v>
      </c>
      <c r="W56" s="5">
        <f>COUNTIFS(Data!$H:$H,$A56,Data!$C:$C,W$1)</f>
        <v>0</v>
      </c>
      <c r="X56" s="5">
        <f>COUNTIFS(Data!$H:$H,$A56,Data!$C:$C,X$1)</f>
        <v>0</v>
      </c>
      <c r="Y56" s="5">
        <f>COUNTIFS(Data!$H:$H,$A56,Data!$C:$C,Y$1)</f>
        <v>0</v>
      </c>
      <c r="Z56" s="5">
        <f>COUNTIFS(Data!$H:$H,$A56,Data!$C:$C,Z$1)</f>
        <v>0</v>
      </c>
      <c r="AA56" s="5">
        <f>COUNTIFS(Data!$H:$H,$A56,Data!$C:$C,AA$1)</f>
        <v>1</v>
      </c>
      <c r="AB56" s="5">
        <f>COUNTIFS(Data!$H:$H,$A56,Data!$C:$C,AB$1)</f>
        <v>0</v>
      </c>
      <c r="AC56" s="5">
        <f>COUNTIFS(Data!$H:$H,$A56,Data!$C:$C,AC$1)</f>
        <v>0</v>
      </c>
      <c r="AD56" s="5">
        <f>COUNTIFS(Data!$H:$H,$A56,Data!$C:$C,AD$1)</f>
        <v>0</v>
      </c>
      <c r="AE56" s="5">
        <f>COUNTIFS(Data!$H:$H,$A56,Data!$C:$C,AE$1)</f>
        <v>0</v>
      </c>
      <c r="AF56" s="5">
        <f>COUNTIFS(Data!$H:$H,$A56,Data!$C:$C,AF$1)</f>
        <v>0</v>
      </c>
      <c r="AG56" s="5">
        <f>COUNTIFS(Data!$H:$H,$A56,Data!$C:$C,AG$1)</f>
        <v>0</v>
      </c>
      <c r="AH56" s="5">
        <f>COUNTIFS(Data!$H:$H,$A56,Data!$C:$C,AH$1)</f>
        <v>0</v>
      </c>
      <c r="AI56" s="5">
        <f>COUNTIFS(Data!$H:$H,$A56,Data!$C:$C,AI$1)</f>
        <v>0</v>
      </c>
      <c r="AJ56" s="5">
        <f>COUNTIFS(Data!$H:$H,$A56,Data!$C:$C,AJ$1)</f>
        <v>0</v>
      </c>
      <c r="AK56" s="5">
        <f>COUNTIFS(Data!$H:$H,$A56,Data!$C:$C,AK$1)</f>
        <v>0</v>
      </c>
      <c r="AL56" s="5">
        <f>COUNTIFS(Data!$H:$H,$A56,Data!$C:$C,AL$1)</f>
        <v>0</v>
      </c>
      <c r="AM56" s="5">
        <f>COUNTIFS(Data!$H:$H,$A56,Data!$C:$C,AM$1)</f>
        <v>0</v>
      </c>
      <c r="AN56" s="5">
        <f>COUNTIFS(Data!$H:$H,$A56,Data!$C:$C,AN$1)</f>
        <v>0</v>
      </c>
      <c r="AO56" s="5">
        <f>COUNTIFS(Data!$H:$H,$A56,Data!$C:$C,AO$1)</f>
        <v>0</v>
      </c>
      <c r="AP56" s="5">
        <f>COUNTIFS(Data!$H:$H,$A56,Data!$C:$C,AP$1)</f>
        <v>0</v>
      </c>
      <c r="AQ56" s="5">
        <f>COUNTIFS(Data!$H:$H,$A56,Data!$C:$C,AQ$1)</f>
        <v>0</v>
      </c>
      <c r="AR56" s="5">
        <f>COUNTIFS(Data!$H:$H,$A56,Data!$C:$C,AR$1)</f>
        <v>0</v>
      </c>
      <c r="AS56" s="5">
        <f>COUNTIFS(Data!$H:$H,$A56,Data!$C:$C,AS$1)</f>
        <v>0</v>
      </c>
      <c r="AT56" s="5">
        <f>COUNTIFS(Data!$H:$H,$A56,Data!$C:$C,AT$1)</f>
        <v>0</v>
      </c>
      <c r="AU56" s="5">
        <f>COUNTIFS(Data!$H:$H,$A56,Data!$C:$C,AU$1)</f>
        <v>0</v>
      </c>
      <c r="AV56" s="5">
        <f t="shared" si="1"/>
        <v>1</v>
      </c>
    </row>
    <row r="57">
      <c r="A57" s="5" t="str">
        <f>Countries!A56</f>
        <v>KUW</v>
      </c>
      <c r="B57" s="5">
        <f>COUNTIFS(Data!$H:$H,$A57,Data!$C:$C,B$1)</f>
        <v>0</v>
      </c>
      <c r="C57" s="5">
        <f>COUNTIFS(Data!$H:$H,$A57,Data!$C:$C,C$1)</f>
        <v>0</v>
      </c>
      <c r="D57" s="5">
        <f>COUNTIFS(Data!$H:$H,$A57,Data!$C:$C,D$1)</f>
        <v>0</v>
      </c>
      <c r="E57" s="5">
        <f>COUNTIFS(Data!$H:$H,$A57,Data!$C:$C,E$1)</f>
        <v>0</v>
      </c>
      <c r="F57" s="5">
        <f>COUNTIFS(Data!$H:$H,$A57,Data!$C:$C,F$1)</f>
        <v>0</v>
      </c>
      <c r="G57" s="5">
        <f>COUNTIFS(Data!$H:$H,$A57,Data!$C:$C,G$1)</f>
        <v>0</v>
      </c>
      <c r="H57" s="5">
        <f>COUNTIFS(Data!$H:$H,$A57,Data!$C:$C,H$1)</f>
        <v>0</v>
      </c>
      <c r="I57" s="5">
        <f>COUNTIFS(Data!$H:$H,$A57,Data!$C:$C,I$1)</f>
        <v>0</v>
      </c>
      <c r="J57" s="5">
        <f>COUNTIFS(Data!$H:$H,$A57,Data!$C:$C,J$1)</f>
        <v>0</v>
      </c>
      <c r="K57" s="5">
        <f>COUNTIFS(Data!$H:$H,$A57,Data!$C:$C,K$1)</f>
        <v>0</v>
      </c>
      <c r="L57" s="5">
        <f>COUNTIFS(Data!$H:$H,$A57,Data!$C:$C,L$1)</f>
        <v>0</v>
      </c>
      <c r="M57" s="5">
        <f>COUNTIFS(Data!$H:$H,$A57,Data!$C:$C,M$1)</f>
        <v>0</v>
      </c>
      <c r="N57" s="5">
        <f>COUNTIFS(Data!$H:$H,$A57,Data!$C:$C,N$1)</f>
        <v>0</v>
      </c>
      <c r="O57" s="5">
        <f>COUNTIFS(Data!$H:$H,$A57,Data!$C:$C,O$1)</f>
        <v>0</v>
      </c>
      <c r="P57" s="5">
        <f>COUNTIFS(Data!$H:$H,$A57,Data!$C:$C,P$1)</f>
        <v>0</v>
      </c>
      <c r="Q57" s="5">
        <f>COUNTIFS(Data!$H:$H,$A57,Data!$C:$C,Q$1)</f>
        <v>0</v>
      </c>
      <c r="R57" s="5">
        <f>COUNTIFS(Data!$H:$H,$A57,Data!$C:$C,R$1)</f>
        <v>0</v>
      </c>
      <c r="S57" s="5">
        <f>COUNTIFS(Data!$H:$H,$A57,Data!$C:$C,S$1)</f>
        <v>0</v>
      </c>
      <c r="T57" s="5">
        <f>COUNTIFS(Data!$H:$H,$A57,Data!$C:$C,T$1)</f>
        <v>0</v>
      </c>
      <c r="U57" s="5">
        <f>COUNTIFS(Data!$H:$H,$A57,Data!$C:$C,U$1)</f>
        <v>0</v>
      </c>
      <c r="V57" s="5">
        <f>COUNTIFS(Data!$H:$H,$A57,Data!$C:$C,V$1)</f>
        <v>0</v>
      </c>
      <c r="W57" s="5">
        <f>COUNTIFS(Data!$H:$H,$A57,Data!$C:$C,W$1)</f>
        <v>0</v>
      </c>
      <c r="X57" s="5">
        <f>COUNTIFS(Data!$H:$H,$A57,Data!$C:$C,X$1)</f>
        <v>0</v>
      </c>
      <c r="Y57" s="5">
        <f>COUNTIFS(Data!$H:$H,$A57,Data!$C:$C,Y$1)</f>
        <v>0</v>
      </c>
      <c r="Z57" s="5">
        <f>COUNTIFS(Data!$H:$H,$A57,Data!$C:$C,Z$1)</f>
        <v>0</v>
      </c>
      <c r="AA57" s="5">
        <f>COUNTIFS(Data!$H:$H,$A57,Data!$C:$C,AA$1)</f>
        <v>0</v>
      </c>
      <c r="AB57" s="5">
        <f>COUNTIFS(Data!$H:$H,$A57,Data!$C:$C,AB$1)</f>
        <v>0</v>
      </c>
      <c r="AC57" s="5">
        <f>COUNTIFS(Data!$H:$H,$A57,Data!$C:$C,AC$1)</f>
        <v>0</v>
      </c>
      <c r="AD57" s="5">
        <f>COUNTIFS(Data!$H:$H,$A57,Data!$C:$C,AD$1)</f>
        <v>0</v>
      </c>
      <c r="AE57" s="5">
        <f>COUNTIFS(Data!$H:$H,$A57,Data!$C:$C,AE$1)</f>
        <v>0</v>
      </c>
      <c r="AF57" s="5">
        <f>COUNTIFS(Data!$H:$H,$A57,Data!$C:$C,AF$1)</f>
        <v>0</v>
      </c>
      <c r="AG57" s="5">
        <f>COUNTIFS(Data!$H:$H,$A57,Data!$C:$C,AG$1)</f>
        <v>0</v>
      </c>
      <c r="AH57" s="5">
        <f>COUNTIFS(Data!$H:$H,$A57,Data!$C:$C,AH$1)</f>
        <v>0</v>
      </c>
      <c r="AI57" s="5">
        <f>COUNTIFS(Data!$H:$H,$A57,Data!$C:$C,AI$1)</f>
        <v>0</v>
      </c>
      <c r="AJ57" s="5">
        <f>COUNTIFS(Data!$H:$H,$A57,Data!$C:$C,AJ$1)</f>
        <v>0</v>
      </c>
      <c r="AK57" s="5">
        <f>COUNTIFS(Data!$H:$H,$A57,Data!$C:$C,AK$1)</f>
        <v>0</v>
      </c>
      <c r="AL57" s="5">
        <f>COUNTIFS(Data!$H:$H,$A57,Data!$C:$C,AL$1)</f>
        <v>0</v>
      </c>
      <c r="AM57" s="5">
        <f>COUNTIFS(Data!$H:$H,$A57,Data!$C:$C,AM$1)</f>
        <v>0</v>
      </c>
      <c r="AN57" s="5">
        <f>COUNTIFS(Data!$H:$H,$A57,Data!$C:$C,AN$1)</f>
        <v>0</v>
      </c>
      <c r="AO57" s="5">
        <f>COUNTIFS(Data!$H:$H,$A57,Data!$C:$C,AO$1)</f>
        <v>0</v>
      </c>
      <c r="AP57" s="5">
        <f>COUNTIFS(Data!$H:$H,$A57,Data!$C:$C,AP$1)</f>
        <v>0</v>
      </c>
      <c r="AQ57" s="5">
        <f>COUNTIFS(Data!$H:$H,$A57,Data!$C:$C,AQ$1)</f>
        <v>0</v>
      </c>
      <c r="AR57" s="5">
        <f>COUNTIFS(Data!$H:$H,$A57,Data!$C:$C,AR$1)</f>
        <v>0</v>
      </c>
      <c r="AS57" s="5">
        <f>COUNTIFS(Data!$H:$H,$A57,Data!$C:$C,AS$1)</f>
        <v>0</v>
      </c>
      <c r="AT57" s="5">
        <f>COUNTIFS(Data!$H:$H,$A57,Data!$C:$C,AT$1)</f>
        <v>0</v>
      </c>
      <c r="AU57" s="5">
        <f>COUNTIFS(Data!$H:$H,$A57,Data!$C:$C,AU$1)</f>
        <v>0</v>
      </c>
      <c r="AV57" s="5">
        <f t="shared" si="1"/>
        <v>0</v>
      </c>
    </row>
    <row r="58">
      <c r="A58" s="5" t="str">
        <f>Countries!A57</f>
        <v>LAT</v>
      </c>
      <c r="B58" s="5">
        <f>COUNTIFS(Data!$H:$H,$A58,Data!$C:$C,B$1)</f>
        <v>0</v>
      </c>
      <c r="C58" s="5">
        <f>COUNTIFS(Data!$H:$H,$A58,Data!$C:$C,C$1)</f>
        <v>0</v>
      </c>
      <c r="D58" s="5">
        <f>COUNTIFS(Data!$H:$H,$A58,Data!$C:$C,D$1)</f>
        <v>0</v>
      </c>
      <c r="E58" s="5">
        <f>COUNTIFS(Data!$H:$H,$A58,Data!$C:$C,E$1)</f>
        <v>0</v>
      </c>
      <c r="F58" s="5">
        <f>COUNTIFS(Data!$H:$H,$A58,Data!$C:$C,F$1)</f>
        <v>0</v>
      </c>
      <c r="G58" s="5">
        <f>COUNTIFS(Data!$H:$H,$A58,Data!$C:$C,G$1)</f>
        <v>0</v>
      </c>
      <c r="H58" s="5">
        <f>COUNTIFS(Data!$H:$H,$A58,Data!$C:$C,H$1)</f>
        <v>0</v>
      </c>
      <c r="I58" s="5">
        <f>COUNTIFS(Data!$H:$H,$A58,Data!$C:$C,I$1)</f>
        <v>0</v>
      </c>
      <c r="J58" s="5">
        <f>COUNTIFS(Data!$H:$H,$A58,Data!$C:$C,J$1)</f>
        <v>0</v>
      </c>
      <c r="K58" s="5">
        <f>COUNTIFS(Data!$H:$H,$A58,Data!$C:$C,K$1)</f>
        <v>0</v>
      </c>
      <c r="L58" s="5">
        <f>COUNTIFS(Data!$H:$H,$A58,Data!$C:$C,L$1)</f>
        <v>0</v>
      </c>
      <c r="M58" s="5">
        <f>COUNTIFS(Data!$H:$H,$A58,Data!$C:$C,M$1)</f>
        <v>0</v>
      </c>
      <c r="N58" s="5">
        <f>COUNTIFS(Data!$H:$H,$A58,Data!$C:$C,N$1)</f>
        <v>0</v>
      </c>
      <c r="O58" s="5">
        <f>COUNTIFS(Data!$H:$H,$A58,Data!$C:$C,O$1)</f>
        <v>0</v>
      </c>
      <c r="P58" s="5">
        <f>COUNTIFS(Data!$H:$H,$A58,Data!$C:$C,P$1)</f>
        <v>0</v>
      </c>
      <c r="Q58" s="5">
        <f>COUNTIFS(Data!$H:$H,$A58,Data!$C:$C,Q$1)</f>
        <v>0</v>
      </c>
      <c r="R58" s="5">
        <f>COUNTIFS(Data!$H:$H,$A58,Data!$C:$C,R$1)</f>
        <v>0</v>
      </c>
      <c r="S58" s="5">
        <f>COUNTIFS(Data!$H:$H,$A58,Data!$C:$C,S$1)</f>
        <v>0</v>
      </c>
      <c r="T58" s="5">
        <f>COUNTIFS(Data!$H:$H,$A58,Data!$C:$C,T$1)</f>
        <v>0</v>
      </c>
      <c r="U58" s="5">
        <f>COUNTIFS(Data!$H:$H,$A58,Data!$C:$C,U$1)</f>
        <v>0</v>
      </c>
      <c r="V58" s="5">
        <f>COUNTIFS(Data!$H:$H,$A58,Data!$C:$C,V$1)</f>
        <v>0</v>
      </c>
      <c r="W58" s="5">
        <f>COUNTIFS(Data!$H:$H,$A58,Data!$C:$C,W$1)</f>
        <v>0</v>
      </c>
      <c r="X58" s="5">
        <f>COUNTIFS(Data!$H:$H,$A58,Data!$C:$C,X$1)</f>
        <v>0</v>
      </c>
      <c r="Y58" s="5">
        <f>COUNTIFS(Data!$H:$H,$A58,Data!$C:$C,Y$1)</f>
        <v>0</v>
      </c>
      <c r="Z58" s="5">
        <f>COUNTIFS(Data!$H:$H,$A58,Data!$C:$C,Z$1)</f>
        <v>0</v>
      </c>
      <c r="AA58" s="5">
        <f>COUNTIFS(Data!$H:$H,$A58,Data!$C:$C,AA$1)</f>
        <v>0</v>
      </c>
      <c r="AB58" s="5">
        <f>COUNTIFS(Data!$H:$H,$A58,Data!$C:$C,AB$1)</f>
        <v>0</v>
      </c>
      <c r="AC58" s="5">
        <f>COUNTIFS(Data!$H:$H,$A58,Data!$C:$C,AC$1)</f>
        <v>0</v>
      </c>
      <c r="AD58" s="5">
        <f>COUNTIFS(Data!$H:$H,$A58,Data!$C:$C,AD$1)</f>
        <v>0</v>
      </c>
      <c r="AE58" s="5">
        <f>COUNTIFS(Data!$H:$H,$A58,Data!$C:$C,AE$1)</f>
        <v>0</v>
      </c>
      <c r="AF58" s="5">
        <f>COUNTIFS(Data!$H:$H,$A58,Data!$C:$C,AF$1)</f>
        <v>0</v>
      </c>
      <c r="AG58" s="5">
        <f>COUNTIFS(Data!$H:$H,$A58,Data!$C:$C,AG$1)</f>
        <v>0</v>
      </c>
      <c r="AH58" s="5">
        <f>COUNTIFS(Data!$H:$H,$A58,Data!$C:$C,AH$1)</f>
        <v>0</v>
      </c>
      <c r="AI58" s="5">
        <f>COUNTIFS(Data!$H:$H,$A58,Data!$C:$C,AI$1)</f>
        <v>0</v>
      </c>
      <c r="AJ58" s="5">
        <f>COUNTIFS(Data!$H:$H,$A58,Data!$C:$C,AJ$1)</f>
        <v>0</v>
      </c>
      <c r="AK58" s="5">
        <f>COUNTIFS(Data!$H:$H,$A58,Data!$C:$C,AK$1)</f>
        <v>0</v>
      </c>
      <c r="AL58" s="5">
        <f>COUNTIFS(Data!$H:$H,$A58,Data!$C:$C,AL$1)</f>
        <v>0</v>
      </c>
      <c r="AM58" s="5">
        <f>COUNTIFS(Data!$H:$H,$A58,Data!$C:$C,AM$1)</f>
        <v>0</v>
      </c>
      <c r="AN58" s="5">
        <f>COUNTIFS(Data!$H:$H,$A58,Data!$C:$C,AN$1)</f>
        <v>0</v>
      </c>
      <c r="AO58" s="5">
        <f>COUNTIFS(Data!$H:$H,$A58,Data!$C:$C,AO$1)</f>
        <v>0</v>
      </c>
      <c r="AP58" s="5">
        <f>COUNTIFS(Data!$H:$H,$A58,Data!$C:$C,AP$1)</f>
        <v>0</v>
      </c>
      <c r="AQ58" s="5">
        <f>COUNTIFS(Data!$H:$H,$A58,Data!$C:$C,AQ$1)</f>
        <v>0</v>
      </c>
      <c r="AR58" s="5">
        <f>COUNTIFS(Data!$H:$H,$A58,Data!$C:$C,AR$1)</f>
        <v>0</v>
      </c>
      <c r="AS58" s="5">
        <f>COUNTIFS(Data!$H:$H,$A58,Data!$C:$C,AS$1)</f>
        <v>0</v>
      </c>
      <c r="AT58" s="5">
        <f>COUNTIFS(Data!$H:$H,$A58,Data!$C:$C,AT$1)</f>
        <v>0</v>
      </c>
      <c r="AU58" s="5">
        <f>COUNTIFS(Data!$H:$H,$A58,Data!$C:$C,AU$1)</f>
        <v>0</v>
      </c>
      <c r="AV58" s="5">
        <f t="shared" si="1"/>
        <v>0</v>
      </c>
    </row>
    <row r="59">
      <c r="A59" s="5" t="str">
        <f>Countries!A58</f>
        <v>LTU</v>
      </c>
      <c r="B59" s="5">
        <f>COUNTIFS(Data!$H:$H,$A59,Data!$C:$C,B$1)</f>
        <v>0</v>
      </c>
      <c r="C59" s="5">
        <f>COUNTIFS(Data!$H:$H,$A59,Data!$C:$C,C$1)</f>
        <v>0</v>
      </c>
      <c r="D59" s="5">
        <f>COUNTIFS(Data!$H:$H,$A59,Data!$C:$C,D$1)</f>
        <v>0</v>
      </c>
      <c r="E59" s="5">
        <f>COUNTIFS(Data!$H:$H,$A59,Data!$C:$C,E$1)</f>
        <v>0</v>
      </c>
      <c r="F59" s="5">
        <f>COUNTIFS(Data!$H:$H,$A59,Data!$C:$C,F$1)</f>
        <v>0</v>
      </c>
      <c r="G59" s="5">
        <f>COUNTIFS(Data!$H:$H,$A59,Data!$C:$C,G$1)</f>
        <v>0</v>
      </c>
      <c r="H59" s="5">
        <f>COUNTIFS(Data!$H:$H,$A59,Data!$C:$C,H$1)</f>
        <v>0</v>
      </c>
      <c r="I59" s="5">
        <f>COUNTIFS(Data!$H:$H,$A59,Data!$C:$C,I$1)</f>
        <v>0</v>
      </c>
      <c r="J59" s="5">
        <f>COUNTIFS(Data!$H:$H,$A59,Data!$C:$C,J$1)</f>
        <v>0</v>
      </c>
      <c r="K59" s="5">
        <f>COUNTIFS(Data!$H:$H,$A59,Data!$C:$C,K$1)</f>
        <v>0</v>
      </c>
      <c r="L59" s="5">
        <f>COUNTIFS(Data!$H:$H,$A59,Data!$C:$C,L$1)</f>
        <v>0</v>
      </c>
      <c r="M59" s="5">
        <f>COUNTIFS(Data!$H:$H,$A59,Data!$C:$C,M$1)</f>
        <v>0</v>
      </c>
      <c r="N59" s="5">
        <f>COUNTIFS(Data!$H:$H,$A59,Data!$C:$C,N$1)</f>
        <v>0</v>
      </c>
      <c r="O59" s="5">
        <f>COUNTIFS(Data!$H:$H,$A59,Data!$C:$C,O$1)</f>
        <v>0</v>
      </c>
      <c r="P59" s="5">
        <f>COUNTIFS(Data!$H:$H,$A59,Data!$C:$C,P$1)</f>
        <v>0</v>
      </c>
      <c r="Q59" s="5">
        <f>COUNTIFS(Data!$H:$H,$A59,Data!$C:$C,Q$1)</f>
        <v>0</v>
      </c>
      <c r="R59" s="5">
        <f>COUNTIFS(Data!$H:$H,$A59,Data!$C:$C,R$1)</f>
        <v>0</v>
      </c>
      <c r="S59" s="5">
        <f>COUNTIFS(Data!$H:$H,$A59,Data!$C:$C,S$1)</f>
        <v>0</v>
      </c>
      <c r="T59" s="5">
        <f>COUNTIFS(Data!$H:$H,$A59,Data!$C:$C,T$1)</f>
        <v>0</v>
      </c>
      <c r="U59" s="5">
        <f>COUNTIFS(Data!$H:$H,$A59,Data!$C:$C,U$1)</f>
        <v>0</v>
      </c>
      <c r="V59" s="5">
        <f>COUNTIFS(Data!$H:$H,$A59,Data!$C:$C,V$1)</f>
        <v>0</v>
      </c>
      <c r="W59" s="5">
        <f>COUNTIFS(Data!$H:$H,$A59,Data!$C:$C,W$1)</f>
        <v>0</v>
      </c>
      <c r="X59" s="5">
        <f>COUNTIFS(Data!$H:$H,$A59,Data!$C:$C,X$1)</f>
        <v>0</v>
      </c>
      <c r="Y59" s="5">
        <f>COUNTIFS(Data!$H:$H,$A59,Data!$C:$C,Y$1)</f>
        <v>0</v>
      </c>
      <c r="Z59" s="5">
        <f>COUNTIFS(Data!$H:$H,$A59,Data!$C:$C,Z$1)</f>
        <v>0</v>
      </c>
      <c r="AA59" s="5">
        <f>COUNTIFS(Data!$H:$H,$A59,Data!$C:$C,AA$1)</f>
        <v>0</v>
      </c>
      <c r="AB59" s="5">
        <f>COUNTIFS(Data!$H:$H,$A59,Data!$C:$C,AB$1)</f>
        <v>0</v>
      </c>
      <c r="AC59" s="5">
        <f>COUNTIFS(Data!$H:$H,$A59,Data!$C:$C,AC$1)</f>
        <v>1</v>
      </c>
      <c r="AD59" s="5">
        <f>COUNTIFS(Data!$H:$H,$A59,Data!$C:$C,AD$1)</f>
        <v>0</v>
      </c>
      <c r="AE59" s="5">
        <f>COUNTIFS(Data!$H:$H,$A59,Data!$C:$C,AE$1)</f>
        <v>0</v>
      </c>
      <c r="AF59" s="5">
        <f>COUNTIFS(Data!$H:$H,$A59,Data!$C:$C,AF$1)</f>
        <v>0</v>
      </c>
      <c r="AG59" s="5">
        <f>COUNTIFS(Data!$H:$H,$A59,Data!$C:$C,AG$1)</f>
        <v>0</v>
      </c>
      <c r="AH59" s="5">
        <f>COUNTIFS(Data!$H:$H,$A59,Data!$C:$C,AH$1)</f>
        <v>0</v>
      </c>
      <c r="AI59" s="5">
        <f>COUNTIFS(Data!$H:$H,$A59,Data!$C:$C,AI$1)</f>
        <v>0</v>
      </c>
      <c r="AJ59" s="5">
        <f>COUNTIFS(Data!$H:$H,$A59,Data!$C:$C,AJ$1)</f>
        <v>0</v>
      </c>
      <c r="AK59" s="5">
        <f>COUNTIFS(Data!$H:$H,$A59,Data!$C:$C,AK$1)</f>
        <v>0</v>
      </c>
      <c r="AL59" s="5">
        <f>COUNTIFS(Data!$H:$H,$A59,Data!$C:$C,AL$1)</f>
        <v>0</v>
      </c>
      <c r="AM59" s="5">
        <f>COUNTIFS(Data!$H:$H,$A59,Data!$C:$C,AM$1)</f>
        <v>0</v>
      </c>
      <c r="AN59" s="5">
        <f>COUNTIFS(Data!$H:$H,$A59,Data!$C:$C,AN$1)</f>
        <v>0</v>
      </c>
      <c r="AO59" s="5">
        <f>COUNTIFS(Data!$H:$H,$A59,Data!$C:$C,AO$1)</f>
        <v>0</v>
      </c>
      <c r="AP59" s="5">
        <f>COUNTIFS(Data!$H:$H,$A59,Data!$C:$C,AP$1)</f>
        <v>0</v>
      </c>
      <c r="AQ59" s="5">
        <f>COUNTIFS(Data!$H:$H,$A59,Data!$C:$C,AQ$1)</f>
        <v>0</v>
      </c>
      <c r="AR59" s="5">
        <f>COUNTIFS(Data!$H:$H,$A59,Data!$C:$C,AR$1)</f>
        <v>0</v>
      </c>
      <c r="AS59" s="5">
        <f>COUNTIFS(Data!$H:$H,$A59,Data!$C:$C,AS$1)</f>
        <v>0</v>
      </c>
      <c r="AT59" s="5">
        <f>COUNTIFS(Data!$H:$H,$A59,Data!$C:$C,AT$1)</f>
        <v>0</v>
      </c>
      <c r="AU59" s="5">
        <f>COUNTIFS(Data!$H:$H,$A59,Data!$C:$C,AU$1)</f>
        <v>0</v>
      </c>
      <c r="AV59" s="5">
        <f t="shared" si="1"/>
        <v>1</v>
      </c>
    </row>
    <row r="60">
      <c r="A60" s="5" t="str">
        <f>Countries!A59</f>
        <v>MAR</v>
      </c>
      <c r="B60" s="5">
        <f>COUNTIFS(Data!$H:$H,$A60,Data!$C:$C,B$1)</f>
        <v>0</v>
      </c>
      <c r="C60" s="5">
        <f>COUNTIFS(Data!$H:$H,$A60,Data!$C:$C,C$1)</f>
        <v>0</v>
      </c>
      <c r="D60" s="5">
        <f>COUNTIFS(Data!$H:$H,$A60,Data!$C:$C,D$1)</f>
        <v>0</v>
      </c>
      <c r="E60" s="5">
        <f>COUNTIFS(Data!$H:$H,$A60,Data!$C:$C,E$1)</f>
        <v>0</v>
      </c>
      <c r="F60" s="5">
        <f>COUNTIFS(Data!$H:$H,$A60,Data!$C:$C,F$1)</f>
        <v>0</v>
      </c>
      <c r="G60" s="5">
        <f>COUNTIFS(Data!$H:$H,$A60,Data!$C:$C,G$1)</f>
        <v>0</v>
      </c>
      <c r="H60" s="5">
        <f>COUNTIFS(Data!$H:$H,$A60,Data!$C:$C,H$1)</f>
        <v>0</v>
      </c>
      <c r="I60" s="5">
        <f>COUNTIFS(Data!$H:$H,$A60,Data!$C:$C,I$1)</f>
        <v>0</v>
      </c>
      <c r="J60" s="5">
        <f>COUNTIFS(Data!$H:$H,$A60,Data!$C:$C,J$1)</f>
        <v>0</v>
      </c>
      <c r="K60" s="5">
        <f>COUNTIFS(Data!$H:$H,$A60,Data!$C:$C,K$1)</f>
        <v>0</v>
      </c>
      <c r="L60" s="5">
        <f>COUNTIFS(Data!$H:$H,$A60,Data!$C:$C,L$1)</f>
        <v>0</v>
      </c>
      <c r="M60" s="5">
        <f>COUNTIFS(Data!$H:$H,$A60,Data!$C:$C,M$1)</f>
        <v>0</v>
      </c>
      <c r="N60" s="5">
        <f>COUNTIFS(Data!$H:$H,$A60,Data!$C:$C,N$1)</f>
        <v>0</v>
      </c>
      <c r="O60" s="5">
        <f>COUNTIFS(Data!$H:$H,$A60,Data!$C:$C,O$1)</f>
        <v>0</v>
      </c>
      <c r="P60" s="5">
        <f>COUNTIFS(Data!$H:$H,$A60,Data!$C:$C,P$1)</f>
        <v>0</v>
      </c>
      <c r="Q60" s="5">
        <f>COUNTIFS(Data!$H:$H,$A60,Data!$C:$C,Q$1)</f>
        <v>0</v>
      </c>
      <c r="R60" s="5">
        <f>COUNTIFS(Data!$H:$H,$A60,Data!$C:$C,R$1)</f>
        <v>0</v>
      </c>
      <c r="S60" s="5">
        <f>COUNTIFS(Data!$H:$H,$A60,Data!$C:$C,S$1)</f>
        <v>0</v>
      </c>
      <c r="T60" s="5">
        <f>COUNTIFS(Data!$H:$H,$A60,Data!$C:$C,T$1)</f>
        <v>0</v>
      </c>
      <c r="U60" s="5">
        <f>COUNTIFS(Data!$H:$H,$A60,Data!$C:$C,U$1)</f>
        <v>0</v>
      </c>
      <c r="V60" s="5">
        <f>COUNTIFS(Data!$H:$H,$A60,Data!$C:$C,V$1)</f>
        <v>0</v>
      </c>
      <c r="W60" s="5">
        <f>COUNTIFS(Data!$H:$H,$A60,Data!$C:$C,W$1)</f>
        <v>0</v>
      </c>
      <c r="X60" s="5">
        <f>COUNTIFS(Data!$H:$H,$A60,Data!$C:$C,X$1)</f>
        <v>0</v>
      </c>
      <c r="Y60" s="5">
        <f>COUNTIFS(Data!$H:$H,$A60,Data!$C:$C,Y$1)</f>
        <v>0</v>
      </c>
      <c r="Z60" s="5">
        <f>COUNTIFS(Data!$H:$H,$A60,Data!$C:$C,Z$1)</f>
        <v>0</v>
      </c>
      <c r="AA60" s="5">
        <f>COUNTIFS(Data!$H:$H,$A60,Data!$C:$C,AA$1)</f>
        <v>0</v>
      </c>
      <c r="AB60" s="5">
        <f>COUNTIFS(Data!$H:$H,$A60,Data!$C:$C,AB$1)</f>
        <v>0</v>
      </c>
      <c r="AC60" s="5">
        <f>COUNTIFS(Data!$H:$H,$A60,Data!$C:$C,AC$1)</f>
        <v>0</v>
      </c>
      <c r="AD60" s="5">
        <f>COUNTIFS(Data!$H:$H,$A60,Data!$C:$C,AD$1)</f>
        <v>0</v>
      </c>
      <c r="AE60" s="5">
        <f>COUNTIFS(Data!$H:$H,$A60,Data!$C:$C,AE$1)</f>
        <v>0</v>
      </c>
      <c r="AF60" s="5">
        <f>COUNTIFS(Data!$H:$H,$A60,Data!$C:$C,AF$1)</f>
        <v>0</v>
      </c>
      <c r="AG60" s="5">
        <f>COUNTIFS(Data!$H:$H,$A60,Data!$C:$C,AG$1)</f>
        <v>0</v>
      </c>
      <c r="AH60" s="5">
        <f>COUNTIFS(Data!$H:$H,$A60,Data!$C:$C,AH$1)</f>
        <v>0</v>
      </c>
      <c r="AI60" s="5">
        <f>COUNTIFS(Data!$H:$H,$A60,Data!$C:$C,AI$1)</f>
        <v>0</v>
      </c>
      <c r="AJ60" s="5">
        <f>COUNTIFS(Data!$H:$H,$A60,Data!$C:$C,AJ$1)</f>
        <v>0</v>
      </c>
      <c r="AK60" s="5">
        <f>COUNTIFS(Data!$H:$H,$A60,Data!$C:$C,AK$1)</f>
        <v>0</v>
      </c>
      <c r="AL60" s="5">
        <f>COUNTIFS(Data!$H:$H,$A60,Data!$C:$C,AL$1)</f>
        <v>0</v>
      </c>
      <c r="AM60" s="5">
        <f>COUNTIFS(Data!$H:$H,$A60,Data!$C:$C,AM$1)</f>
        <v>0</v>
      </c>
      <c r="AN60" s="5">
        <f>COUNTIFS(Data!$H:$H,$A60,Data!$C:$C,AN$1)</f>
        <v>0</v>
      </c>
      <c r="AO60" s="5">
        <f>COUNTIFS(Data!$H:$H,$A60,Data!$C:$C,AO$1)</f>
        <v>0</v>
      </c>
      <c r="AP60" s="5">
        <f>COUNTIFS(Data!$H:$H,$A60,Data!$C:$C,AP$1)</f>
        <v>0</v>
      </c>
      <c r="AQ60" s="5">
        <f>COUNTIFS(Data!$H:$H,$A60,Data!$C:$C,AQ$1)</f>
        <v>0</v>
      </c>
      <c r="AR60" s="5">
        <f>COUNTIFS(Data!$H:$H,$A60,Data!$C:$C,AR$1)</f>
        <v>0</v>
      </c>
      <c r="AS60" s="5">
        <f>COUNTIFS(Data!$H:$H,$A60,Data!$C:$C,AS$1)</f>
        <v>0</v>
      </c>
      <c r="AT60" s="5">
        <f>COUNTIFS(Data!$H:$H,$A60,Data!$C:$C,AT$1)</f>
        <v>0</v>
      </c>
      <c r="AU60" s="5">
        <f>COUNTIFS(Data!$H:$H,$A60,Data!$C:$C,AU$1)</f>
        <v>0</v>
      </c>
      <c r="AV60" s="5">
        <f t="shared" si="1"/>
        <v>0</v>
      </c>
    </row>
    <row r="61">
      <c r="A61" s="5" t="str">
        <f>Countries!A60</f>
        <v>MAS</v>
      </c>
      <c r="B61" s="5">
        <f>COUNTIFS(Data!$H:$H,$A61,Data!$C:$C,B$1)</f>
        <v>0</v>
      </c>
      <c r="C61" s="5">
        <f>COUNTIFS(Data!$H:$H,$A61,Data!$C:$C,C$1)</f>
        <v>0</v>
      </c>
      <c r="D61" s="5">
        <f>COUNTIFS(Data!$H:$H,$A61,Data!$C:$C,D$1)</f>
        <v>0</v>
      </c>
      <c r="E61" s="5">
        <f>COUNTIFS(Data!$H:$H,$A61,Data!$C:$C,E$1)</f>
        <v>0</v>
      </c>
      <c r="F61" s="5">
        <f>COUNTIFS(Data!$H:$H,$A61,Data!$C:$C,F$1)</f>
        <v>0</v>
      </c>
      <c r="G61" s="5">
        <f>COUNTIFS(Data!$H:$H,$A61,Data!$C:$C,G$1)</f>
        <v>0</v>
      </c>
      <c r="H61" s="5">
        <f>COUNTIFS(Data!$H:$H,$A61,Data!$C:$C,H$1)</f>
        <v>0</v>
      </c>
      <c r="I61" s="5">
        <f>COUNTIFS(Data!$H:$H,$A61,Data!$C:$C,I$1)</f>
        <v>0</v>
      </c>
      <c r="J61" s="5">
        <f>COUNTIFS(Data!$H:$H,$A61,Data!$C:$C,J$1)</f>
        <v>0</v>
      </c>
      <c r="K61" s="5">
        <f>COUNTIFS(Data!$H:$H,$A61,Data!$C:$C,K$1)</f>
        <v>0</v>
      </c>
      <c r="L61" s="5">
        <f>COUNTIFS(Data!$H:$H,$A61,Data!$C:$C,L$1)</f>
        <v>0</v>
      </c>
      <c r="M61" s="5">
        <f>COUNTIFS(Data!$H:$H,$A61,Data!$C:$C,M$1)</f>
        <v>0</v>
      </c>
      <c r="N61" s="5">
        <f>COUNTIFS(Data!$H:$H,$A61,Data!$C:$C,N$1)</f>
        <v>0</v>
      </c>
      <c r="O61" s="5">
        <f>COUNTIFS(Data!$H:$H,$A61,Data!$C:$C,O$1)</f>
        <v>0</v>
      </c>
      <c r="P61" s="5">
        <f>COUNTIFS(Data!$H:$H,$A61,Data!$C:$C,P$1)</f>
        <v>0</v>
      </c>
      <c r="Q61" s="5">
        <f>COUNTIFS(Data!$H:$H,$A61,Data!$C:$C,Q$1)</f>
        <v>0</v>
      </c>
      <c r="R61" s="5">
        <f>COUNTIFS(Data!$H:$H,$A61,Data!$C:$C,R$1)</f>
        <v>1</v>
      </c>
      <c r="S61" s="5">
        <f>COUNTIFS(Data!$H:$H,$A61,Data!$C:$C,S$1)</f>
        <v>0</v>
      </c>
      <c r="T61" s="5">
        <f>COUNTIFS(Data!$H:$H,$A61,Data!$C:$C,T$1)</f>
        <v>0</v>
      </c>
      <c r="U61" s="5">
        <f>COUNTIFS(Data!$H:$H,$A61,Data!$C:$C,U$1)</f>
        <v>0</v>
      </c>
      <c r="V61" s="5">
        <f>COUNTIFS(Data!$H:$H,$A61,Data!$C:$C,V$1)</f>
        <v>0</v>
      </c>
      <c r="W61" s="5">
        <f>COUNTIFS(Data!$H:$H,$A61,Data!$C:$C,W$1)</f>
        <v>0</v>
      </c>
      <c r="X61" s="5">
        <f>COUNTIFS(Data!$H:$H,$A61,Data!$C:$C,X$1)</f>
        <v>0</v>
      </c>
      <c r="Y61" s="5">
        <f>COUNTIFS(Data!$H:$H,$A61,Data!$C:$C,Y$1)</f>
        <v>0</v>
      </c>
      <c r="Z61" s="5">
        <f>COUNTIFS(Data!$H:$H,$A61,Data!$C:$C,Z$1)</f>
        <v>0</v>
      </c>
      <c r="AA61" s="5">
        <f>COUNTIFS(Data!$H:$H,$A61,Data!$C:$C,AA$1)</f>
        <v>0</v>
      </c>
      <c r="AB61" s="5">
        <f>COUNTIFS(Data!$H:$H,$A61,Data!$C:$C,AB$1)</f>
        <v>0</v>
      </c>
      <c r="AC61" s="5">
        <f>COUNTIFS(Data!$H:$H,$A61,Data!$C:$C,AC$1)</f>
        <v>0</v>
      </c>
      <c r="AD61" s="5">
        <f>COUNTIFS(Data!$H:$H,$A61,Data!$C:$C,AD$1)</f>
        <v>0</v>
      </c>
      <c r="AE61" s="5">
        <f>COUNTIFS(Data!$H:$H,$A61,Data!$C:$C,AE$1)</f>
        <v>0</v>
      </c>
      <c r="AF61" s="5">
        <f>COUNTIFS(Data!$H:$H,$A61,Data!$C:$C,AF$1)</f>
        <v>0</v>
      </c>
      <c r="AG61" s="5">
        <f>COUNTIFS(Data!$H:$H,$A61,Data!$C:$C,AG$1)</f>
        <v>0</v>
      </c>
      <c r="AH61" s="5">
        <f>COUNTIFS(Data!$H:$H,$A61,Data!$C:$C,AH$1)</f>
        <v>0</v>
      </c>
      <c r="AI61" s="5">
        <f>COUNTIFS(Data!$H:$H,$A61,Data!$C:$C,AI$1)</f>
        <v>0</v>
      </c>
      <c r="AJ61" s="5">
        <f>COUNTIFS(Data!$H:$H,$A61,Data!$C:$C,AJ$1)</f>
        <v>0</v>
      </c>
      <c r="AK61" s="5">
        <f>COUNTIFS(Data!$H:$H,$A61,Data!$C:$C,AK$1)</f>
        <v>0</v>
      </c>
      <c r="AL61" s="5">
        <f>COUNTIFS(Data!$H:$H,$A61,Data!$C:$C,AL$1)</f>
        <v>0</v>
      </c>
      <c r="AM61" s="5">
        <f>COUNTIFS(Data!$H:$H,$A61,Data!$C:$C,AM$1)</f>
        <v>0</v>
      </c>
      <c r="AN61" s="5">
        <f>COUNTIFS(Data!$H:$H,$A61,Data!$C:$C,AN$1)</f>
        <v>0</v>
      </c>
      <c r="AO61" s="5">
        <f>COUNTIFS(Data!$H:$H,$A61,Data!$C:$C,AO$1)</f>
        <v>0</v>
      </c>
      <c r="AP61" s="5">
        <f>COUNTIFS(Data!$H:$H,$A61,Data!$C:$C,AP$1)</f>
        <v>0</v>
      </c>
      <c r="AQ61" s="5">
        <f>COUNTIFS(Data!$H:$H,$A61,Data!$C:$C,AQ$1)</f>
        <v>0</v>
      </c>
      <c r="AR61" s="5">
        <f>COUNTIFS(Data!$H:$H,$A61,Data!$C:$C,AR$1)</f>
        <v>0</v>
      </c>
      <c r="AS61" s="5">
        <f>COUNTIFS(Data!$H:$H,$A61,Data!$C:$C,AS$1)</f>
        <v>0</v>
      </c>
      <c r="AT61" s="5">
        <f>COUNTIFS(Data!$H:$H,$A61,Data!$C:$C,AT$1)</f>
        <v>0</v>
      </c>
      <c r="AU61" s="5">
        <f>COUNTIFS(Data!$H:$H,$A61,Data!$C:$C,AU$1)</f>
        <v>0</v>
      </c>
      <c r="AV61" s="5">
        <f t="shared" si="1"/>
        <v>1</v>
      </c>
    </row>
    <row r="62">
      <c r="A62" s="5" t="str">
        <f>Countries!A61</f>
        <v>MDA</v>
      </c>
      <c r="B62" s="5">
        <f>COUNTIFS(Data!$H:$H,$A62,Data!$C:$C,B$1)</f>
        <v>0</v>
      </c>
      <c r="C62" s="5">
        <f>COUNTIFS(Data!$H:$H,$A62,Data!$C:$C,C$1)</f>
        <v>0</v>
      </c>
      <c r="D62" s="5">
        <f>COUNTIFS(Data!$H:$H,$A62,Data!$C:$C,D$1)</f>
        <v>0</v>
      </c>
      <c r="E62" s="5">
        <f>COUNTIFS(Data!$H:$H,$A62,Data!$C:$C,E$1)</f>
        <v>0</v>
      </c>
      <c r="F62" s="5">
        <f>COUNTIFS(Data!$H:$H,$A62,Data!$C:$C,F$1)</f>
        <v>0</v>
      </c>
      <c r="G62" s="5">
        <f>COUNTIFS(Data!$H:$H,$A62,Data!$C:$C,G$1)</f>
        <v>0</v>
      </c>
      <c r="H62" s="5">
        <f>COUNTIFS(Data!$H:$H,$A62,Data!$C:$C,H$1)</f>
        <v>0</v>
      </c>
      <c r="I62" s="5">
        <f>COUNTIFS(Data!$H:$H,$A62,Data!$C:$C,I$1)</f>
        <v>0</v>
      </c>
      <c r="J62" s="5">
        <f>COUNTIFS(Data!$H:$H,$A62,Data!$C:$C,J$1)</f>
        <v>0</v>
      </c>
      <c r="K62" s="5">
        <f>COUNTIFS(Data!$H:$H,$A62,Data!$C:$C,K$1)</f>
        <v>0</v>
      </c>
      <c r="L62" s="5">
        <f>COUNTIFS(Data!$H:$H,$A62,Data!$C:$C,L$1)</f>
        <v>0</v>
      </c>
      <c r="M62" s="5">
        <f>COUNTIFS(Data!$H:$H,$A62,Data!$C:$C,M$1)</f>
        <v>0</v>
      </c>
      <c r="N62" s="5">
        <f>COUNTIFS(Data!$H:$H,$A62,Data!$C:$C,N$1)</f>
        <v>0</v>
      </c>
      <c r="O62" s="5">
        <f>COUNTIFS(Data!$H:$H,$A62,Data!$C:$C,O$1)</f>
        <v>0</v>
      </c>
      <c r="P62" s="5">
        <f>COUNTIFS(Data!$H:$H,$A62,Data!$C:$C,P$1)</f>
        <v>0</v>
      </c>
      <c r="Q62" s="5">
        <f>COUNTIFS(Data!$H:$H,$A62,Data!$C:$C,Q$1)</f>
        <v>0</v>
      </c>
      <c r="R62" s="5">
        <f>COUNTIFS(Data!$H:$H,$A62,Data!$C:$C,R$1)</f>
        <v>0</v>
      </c>
      <c r="S62" s="5">
        <f>COUNTIFS(Data!$H:$H,$A62,Data!$C:$C,S$1)</f>
        <v>0</v>
      </c>
      <c r="T62" s="5">
        <f>COUNTIFS(Data!$H:$H,$A62,Data!$C:$C,T$1)</f>
        <v>0</v>
      </c>
      <c r="U62" s="5">
        <f>COUNTIFS(Data!$H:$H,$A62,Data!$C:$C,U$1)</f>
        <v>0</v>
      </c>
      <c r="V62" s="5">
        <f>COUNTIFS(Data!$H:$H,$A62,Data!$C:$C,V$1)</f>
        <v>0</v>
      </c>
      <c r="W62" s="5">
        <f>COUNTIFS(Data!$H:$H,$A62,Data!$C:$C,W$1)</f>
        <v>0</v>
      </c>
      <c r="X62" s="5">
        <f>COUNTIFS(Data!$H:$H,$A62,Data!$C:$C,X$1)</f>
        <v>0</v>
      </c>
      <c r="Y62" s="5">
        <f>COUNTIFS(Data!$H:$H,$A62,Data!$C:$C,Y$1)</f>
        <v>0</v>
      </c>
      <c r="Z62" s="5">
        <f>COUNTIFS(Data!$H:$H,$A62,Data!$C:$C,Z$1)</f>
        <v>0</v>
      </c>
      <c r="AA62" s="5">
        <f>COUNTIFS(Data!$H:$H,$A62,Data!$C:$C,AA$1)</f>
        <v>0</v>
      </c>
      <c r="AB62" s="5">
        <f>COUNTIFS(Data!$H:$H,$A62,Data!$C:$C,AB$1)</f>
        <v>0</v>
      </c>
      <c r="AC62" s="5">
        <f>COUNTIFS(Data!$H:$H,$A62,Data!$C:$C,AC$1)</f>
        <v>0</v>
      </c>
      <c r="AD62" s="5">
        <f>COUNTIFS(Data!$H:$H,$A62,Data!$C:$C,AD$1)</f>
        <v>0</v>
      </c>
      <c r="AE62" s="5">
        <f>COUNTIFS(Data!$H:$H,$A62,Data!$C:$C,AE$1)</f>
        <v>0</v>
      </c>
      <c r="AF62" s="5">
        <f>COUNTIFS(Data!$H:$H,$A62,Data!$C:$C,AF$1)</f>
        <v>0</v>
      </c>
      <c r="AG62" s="5">
        <f>COUNTIFS(Data!$H:$H,$A62,Data!$C:$C,AG$1)</f>
        <v>0</v>
      </c>
      <c r="AH62" s="5">
        <f>COUNTIFS(Data!$H:$H,$A62,Data!$C:$C,AH$1)</f>
        <v>0</v>
      </c>
      <c r="AI62" s="5">
        <f>COUNTIFS(Data!$H:$H,$A62,Data!$C:$C,AI$1)</f>
        <v>0</v>
      </c>
      <c r="AJ62" s="5">
        <f>COUNTIFS(Data!$H:$H,$A62,Data!$C:$C,AJ$1)</f>
        <v>0</v>
      </c>
      <c r="AK62" s="5">
        <f>COUNTIFS(Data!$H:$H,$A62,Data!$C:$C,AK$1)</f>
        <v>0</v>
      </c>
      <c r="AL62" s="5">
        <f>COUNTIFS(Data!$H:$H,$A62,Data!$C:$C,AL$1)</f>
        <v>0</v>
      </c>
      <c r="AM62" s="5">
        <f>COUNTIFS(Data!$H:$H,$A62,Data!$C:$C,AM$1)</f>
        <v>0</v>
      </c>
      <c r="AN62" s="5">
        <f>COUNTIFS(Data!$H:$H,$A62,Data!$C:$C,AN$1)</f>
        <v>0</v>
      </c>
      <c r="AO62" s="5">
        <f>COUNTIFS(Data!$H:$H,$A62,Data!$C:$C,AO$1)</f>
        <v>0</v>
      </c>
      <c r="AP62" s="5">
        <f>COUNTIFS(Data!$H:$H,$A62,Data!$C:$C,AP$1)</f>
        <v>0</v>
      </c>
      <c r="AQ62" s="5">
        <f>COUNTIFS(Data!$H:$H,$A62,Data!$C:$C,AQ$1)</f>
        <v>0</v>
      </c>
      <c r="AR62" s="5">
        <f>COUNTIFS(Data!$H:$H,$A62,Data!$C:$C,AR$1)</f>
        <v>0</v>
      </c>
      <c r="AS62" s="5">
        <f>COUNTIFS(Data!$H:$H,$A62,Data!$C:$C,AS$1)</f>
        <v>0</v>
      </c>
      <c r="AT62" s="5">
        <f>COUNTIFS(Data!$H:$H,$A62,Data!$C:$C,AT$1)</f>
        <v>0</v>
      </c>
      <c r="AU62" s="5">
        <f>COUNTIFS(Data!$H:$H,$A62,Data!$C:$C,AU$1)</f>
        <v>0</v>
      </c>
      <c r="AV62" s="5">
        <f t="shared" si="1"/>
        <v>0</v>
      </c>
    </row>
    <row r="63">
      <c r="A63" s="5" t="str">
        <f>Countries!A62</f>
        <v>MEX</v>
      </c>
      <c r="B63" s="5">
        <f>COUNTIFS(Data!$H:$H,$A63,Data!$C:$C,B$1)</f>
        <v>0</v>
      </c>
      <c r="C63" s="5">
        <f>COUNTIFS(Data!$H:$H,$A63,Data!$C:$C,C$1)</f>
        <v>0</v>
      </c>
      <c r="D63" s="5">
        <f>COUNTIFS(Data!$H:$H,$A63,Data!$C:$C,D$1)</f>
        <v>0</v>
      </c>
      <c r="E63" s="5">
        <f>COUNTIFS(Data!$H:$H,$A63,Data!$C:$C,E$1)</f>
        <v>0</v>
      </c>
      <c r="F63" s="5">
        <f>COUNTIFS(Data!$H:$H,$A63,Data!$C:$C,F$1)</f>
        <v>0</v>
      </c>
      <c r="G63" s="5">
        <f>COUNTIFS(Data!$H:$H,$A63,Data!$C:$C,G$1)</f>
        <v>0</v>
      </c>
      <c r="H63" s="5">
        <f>COUNTIFS(Data!$H:$H,$A63,Data!$C:$C,H$1)</f>
        <v>0</v>
      </c>
      <c r="I63" s="5">
        <f>COUNTIFS(Data!$H:$H,$A63,Data!$C:$C,I$1)</f>
        <v>0</v>
      </c>
      <c r="J63" s="5">
        <f>COUNTIFS(Data!$H:$H,$A63,Data!$C:$C,J$1)</f>
        <v>0</v>
      </c>
      <c r="K63" s="5">
        <f>COUNTIFS(Data!$H:$H,$A63,Data!$C:$C,K$1)</f>
        <v>0</v>
      </c>
      <c r="L63" s="5">
        <f>COUNTIFS(Data!$H:$H,$A63,Data!$C:$C,L$1)</f>
        <v>0</v>
      </c>
      <c r="M63" s="5">
        <f>COUNTIFS(Data!$H:$H,$A63,Data!$C:$C,M$1)</f>
        <v>0</v>
      </c>
      <c r="N63" s="5">
        <f>COUNTIFS(Data!$H:$H,$A63,Data!$C:$C,N$1)</f>
        <v>0</v>
      </c>
      <c r="O63" s="5">
        <f>COUNTIFS(Data!$H:$H,$A63,Data!$C:$C,O$1)</f>
        <v>0</v>
      </c>
      <c r="P63" s="5">
        <f>COUNTIFS(Data!$H:$H,$A63,Data!$C:$C,P$1)</f>
        <v>0</v>
      </c>
      <c r="Q63" s="5">
        <f>COUNTIFS(Data!$H:$H,$A63,Data!$C:$C,Q$1)</f>
        <v>0</v>
      </c>
      <c r="R63" s="5">
        <f>COUNTIFS(Data!$H:$H,$A63,Data!$C:$C,R$1)</f>
        <v>0</v>
      </c>
      <c r="S63" s="5">
        <f>COUNTIFS(Data!$H:$H,$A63,Data!$C:$C,S$1)</f>
        <v>0</v>
      </c>
      <c r="T63" s="5">
        <f>COUNTIFS(Data!$H:$H,$A63,Data!$C:$C,T$1)</f>
        <v>0</v>
      </c>
      <c r="U63" s="5">
        <f>COUNTIFS(Data!$H:$H,$A63,Data!$C:$C,U$1)</f>
        <v>0</v>
      </c>
      <c r="V63" s="5">
        <f>COUNTIFS(Data!$H:$H,$A63,Data!$C:$C,V$1)</f>
        <v>0</v>
      </c>
      <c r="W63" s="5">
        <f>COUNTIFS(Data!$H:$H,$A63,Data!$C:$C,W$1)</f>
        <v>0</v>
      </c>
      <c r="X63" s="5">
        <f>COUNTIFS(Data!$H:$H,$A63,Data!$C:$C,X$1)</f>
        <v>0</v>
      </c>
      <c r="Y63" s="5">
        <f>COUNTIFS(Data!$H:$H,$A63,Data!$C:$C,Y$1)</f>
        <v>0</v>
      </c>
      <c r="Z63" s="5">
        <f>COUNTIFS(Data!$H:$H,$A63,Data!$C:$C,Z$1)</f>
        <v>0</v>
      </c>
      <c r="AA63" s="5">
        <f>COUNTIFS(Data!$H:$H,$A63,Data!$C:$C,AA$1)</f>
        <v>0</v>
      </c>
      <c r="AB63" s="5">
        <f>COUNTIFS(Data!$H:$H,$A63,Data!$C:$C,AB$1)</f>
        <v>0</v>
      </c>
      <c r="AC63" s="5">
        <f>COUNTIFS(Data!$H:$H,$A63,Data!$C:$C,AC$1)</f>
        <v>0</v>
      </c>
      <c r="AD63" s="5">
        <f>COUNTIFS(Data!$H:$H,$A63,Data!$C:$C,AD$1)</f>
        <v>0</v>
      </c>
      <c r="AE63" s="5">
        <f>COUNTIFS(Data!$H:$H,$A63,Data!$C:$C,AE$1)</f>
        <v>0</v>
      </c>
      <c r="AF63" s="5">
        <f>COUNTIFS(Data!$H:$H,$A63,Data!$C:$C,AF$1)</f>
        <v>0</v>
      </c>
      <c r="AG63" s="5">
        <f>COUNTIFS(Data!$H:$H,$A63,Data!$C:$C,AG$1)</f>
        <v>0</v>
      </c>
      <c r="AH63" s="5">
        <f>COUNTIFS(Data!$H:$H,$A63,Data!$C:$C,AH$1)</f>
        <v>0</v>
      </c>
      <c r="AI63" s="5">
        <f>COUNTIFS(Data!$H:$H,$A63,Data!$C:$C,AI$1)</f>
        <v>0</v>
      </c>
      <c r="AJ63" s="5">
        <f>COUNTIFS(Data!$H:$H,$A63,Data!$C:$C,AJ$1)</f>
        <v>0</v>
      </c>
      <c r="AK63" s="5">
        <f>COUNTIFS(Data!$H:$H,$A63,Data!$C:$C,AK$1)</f>
        <v>0</v>
      </c>
      <c r="AL63" s="5">
        <f>COUNTIFS(Data!$H:$H,$A63,Data!$C:$C,AL$1)</f>
        <v>0</v>
      </c>
      <c r="AM63" s="5">
        <f>COUNTIFS(Data!$H:$H,$A63,Data!$C:$C,AM$1)</f>
        <v>0</v>
      </c>
      <c r="AN63" s="5">
        <f>COUNTIFS(Data!$H:$H,$A63,Data!$C:$C,AN$1)</f>
        <v>0</v>
      </c>
      <c r="AO63" s="5">
        <f>COUNTIFS(Data!$H:$H,$A63,Data!$C:$C,AO$1)</f>
        <v>0</v>
      </c>
      <c r="AP63" s="5">
        <f>COUNTIFS(Data!$H:$H,$A63,Data!$C:$C,AP$1)</f>
        <v>0</v>
      </c>
      <c r="AQ63" s="5">
        <f>COUNTIFS(Data!$H:$H,$A63,Data!$C:$C,AQ$1)</f>
        <v>0</v>
      </c>
      <c r="AR63" s="5">
        <f>COUNTIFS(Data!$H:$H,$A63,Data!$C:$C,AR$1)</f>
        <v>0</v>
      </c>
      <c r="AS63" s="5">
        <f>COUNTIFS(Data!$H:$H,$A63,Data!$C:$C,AS$1)</f>
        <v>0</v>
      </c>
      <c r="AT63" s="5">
        <f>COUNTIFS(Data!$H:$H,$A63,Data!$C:$C,AT$1)</f>
        <v>0</v>
      </c>
      <c r="AU63" s="5">
        <f>COUNTIFS(Data!$H:$H,$A63,Data!$C:$C,AU$1)</f>
        <v>0</v>
      </c>
      <c r="AV63" s="5">
        <f t="shared" si="1"/>
        <v>0</v>
      </c>
    </row>
    <row r="64">
      <c r="A64" s="5" t="str">
        <f>Countries!A63</f>
        <v>MGL</v>
      </c>
      <c r="B64" s="5">
        <f>COUNTIFS(Data!$H:$H,$A64,Data!$C:$C,B$1)</f>
        <v>0</v>
      </c>
      <c r="C64" s="5">
        <f>COUNTIFS(Data!$H:$H,$A64,Data!$C:$C,C$1)</f>
        <v>0</v>
      </c>
      <c r="D64" s="5">
        <f>COUNTIFS(Data!$H:$H,$A64,Data!$C:$C,D$1)</f>
        <v>0</v>
      </c>
      <c r="E64" s="5">
        <f>COUNTIFS(Data!$H:$H,$A64,Data!$C:$C,E$1)</f>
        <v>0</v>
      </c>
      <c r="F64" s="5">
        <f>COUNTIFS(Data!$H:$H,$A64,Data!$C:$C,F$1)</f>
        <v>0</v>
      </c>
      <c r="G64" s="5">
        <f>COUNTIFS(Data!$H:$H,$A64,Data!$C:$C,G$1)</f>
        <v>0</v>
      </c>
      <c r="H64" s="5">
        <f>COUNTIFS(Data!$H:$H,$A64,Data!$C:$C,H$1)</f>
        <v>0</v>
      </c>
      <c r="I64" s="5">
        <f>COUNTIFS(Data!$H:$H,$A64,Data!$C:$C,I$1)</f>
        <v>0</v>
      </c>
      <c r="J64" s="5">
        <f>COUNTIFS(Data!$H:$H,$A64,Data!$C:$C,J$1)</f>
        <v>0</v>
      </c>
      <c r="K64" s="5">
        <f>COUNTIFS(Data!$H:$H,$A64,Data!$C:$C,K$1)</f>
        <v>0</v>
      </c>
      <c r="L64" s="5">
        <f>COUNTIFS(Data!$H:$H,$A64,Data!$C:$C,L$1)</f>
        <v>0</v>
      </c>
      <c r="M64" s="5">
        <f>COUNTIFS(Data!$H:$H,$A64,Data!$C:$C,M$1)</f>
        <v>0</v>
      </c>
      <c r="N64" s="5">
        <f>COUNTIFS(Data!$H:$H,$A64,Data!$C:$C,N$1)</f>
        <v>0</v>
      </c>
      <c r="O64" s="5">
        <f>COUNTIFS(Data!$H:$H,$A64,Data!$C:$C,O$1)</f>
        <v>0</v>
      </c>
      <c r="P64" s="5">
        <f>COUNTIFS(Data!$H:$H,$A64,Data!$C:$C,P$1)</f>
        <v>0</v>
      </c>
      <c r="Q64" s="5">
        <f>COUNTIFS(Data!$H:$H,$A64,Data!$C:$C,Q$1)</f>
        <v>0</v>
      </c>
      <c r="R64" s="5">
        <f>COUNTIFS(Data!$H:$H,$A64,Data!$C:$C,R$1)</f>
        <v>0</v>
      </c>
      <c r="S64" s="5">
        <f>COUNTIFS(Data!$H:$H,$A64,Data!$C:$C,S$1)</f>
        <v>0</v>
      </c>
      <c r="T64" s="5">
        <f>COUNTIFS(Data!$H:$H,$A64,Data!$C:$C,T$1)</f>
        <v>0</v>
      </c>
      <c r="U64" s="5">
        <f>COUNTIFS(Data!$H:$H,$A64,Data!$C:$C,U$1)</f>
        <v>0</v>
      </c>
      <c r="V64" s="5">
        <f>COUNTIFS(Data!$H:$H,$A64,Data!$C:$C,V$1)</f>
        <v>0</v>
      </c>
      <c r="W64" s="5">
        <f>COUNTIFS(Data!$H:$H,$A64,Data!$C:$C,W$1)</f>
        <v>0</v>
      </c>
      <c r="X64" s="5">
        <f>COUNTIFS(Data!$H:$H,$A64,Data!$C:$C,X$1)</f>
        <v>0</v>
      </c>
      <c r="Y64" s="5">
        <f>COUNTIFS(Data!$H:$H,$A64,Data!$C:$C,Y$1)</f>
        <v>0</v>
      </c>
      <c r="Z64" s="5">
        <f>COUNTIFS(Data!$H:$H,$A64,Data!$C:$C,Z$1)</f>
        <v>1</v>
      </c>
      <c r="AA64" s="5">
        <f>COUNTIFS(Data!$H:$H,$A64,Data!$C:$C,AA$1)</f>
        <v>0</v>
      </c>
      <c r="AB64" s="5">
        <f>COUNTIFS(Data!$H:$H,$A64,Data!$C:$C,AB$1)</f>
        <v>0</v>
      </c>
      <c r="AC64" s="5">
        <f>COUNTIFS(Data!$H:$H,$A64,Data!$C:$C,AC$1)</f>
        <v>0</v>
      </c>
      <c r="AD64" s="5">
        <f>COUNTIFS(Data!$H:$H,$A64,Data!$C:$C,AD$1)</f>
        <v>0</v>
      </c>
      <c r="AE64" s="5">
        <f>COUNTIFS(Data!$H:$H,$A64,Data!$C:$C,AE$1)</f>
        <v>0</v>
      </c>
      <c r="AF64" s="5">
        <f>COUNTIFS(Data!$H:$H,$A64,Data!$C:$C,AF$1)</f>
        <v>0</v>
      </c>
      <c r="AG64" s="5">
        <f>COUNTIFS(Data!$H:$H,$A64,Data!$C:$C,AG$1)</f>
        <v>0</v>
      </c>
      <c r="AH64" s="5">
        <f>COUNTIFS(Data!$H:$H,$A64,Data!$C:$C,AH$1)</f>
        <v>0</v>
      </c>
      <c r="AI64" s="5">
        <f>COUNTIFS(Data!$H:$H,$A64,Data!$C:$C,AI$1)</f>
        <v>0</v>
      </c>
      <c r="AJ64" s="5">
        <f>COUNTIFS(Data!$H:$H,$A64,Data!$C:$C,AJ$1)</f>
        <v>0</v>
      </c>
      <c r="AK64" s="5">
        <f>COUNTIFS(Data!$H:$H,$A64,Data!$C:$C,AK$1)</f>
        <v>0</v>
      </c>
      <c r="AL64" s="5">
        <f>COUNTIFS(Data!$H:$H,$A64,Data!$C:$C,AL$1)</f>
        <v>0</v>
      </c>
      <c r="AM64" s="5">
        <f>COUNTIFS(Data!$H:$H,$A64,Data!$C:$C,AM$1)</f>
        <v>0</v>
      </c>
      <c r="AN64" s="5">
        <f>COUNTIFS(Data!$H:$H,$A64,Data!$C:$C,AN$1)</f>
        <v>0</v>
      </c>
      <c r="AO64" s="5">
        <f>COUNTIFS(Data!$H:$H,$A64,Data!$C:$C,AO$1)</f>
        <v>0</v>
      </c>
      <c r="AP64" s="5">
        <f>COUNTIFS(Data!$H:$H,$A64,Data!$C:$C,AP$1)</f>
        <v>0</v>
      </c>
      <c r="AQ64" s="5">
        <f>COUNTIFS(Data!$H:$H,$A64,Data!$C:$C,AQ$1)</f>
        <v>0</v>
      </c>
      <c r="AR64" s="5">
        <f>COUNTIFS(Data!$H:$H,$A64,Data!$C:$C,AR$1)</f>
        <v>0</v>
      </c>
      <c r="AS64" s="5">
        <f>COUNTIFS(Data!$H:$H,$A64,Data!$C:$C,AS$1)</f>
        <v>0</v>
      </c>
      <c r="AT64" s="5">
        <f>COUNTIFS(Data!$H:$H,$A64,Data!$C:$C,AT$1)</f>
        <v>0</v>
      </c>
      <c r="AU64" s="5">
        <f>COUNTIFS(Data!$H:$H,$A64,Data!$C:$C,AU$1)</f>
        <v>0</v>
      </c>
      <c r="AV64" s="5">
        <f t="shared" si="1"/>
        <v>1</v>
      </c>
    </row>
    <row r="65">
      <c r="A65" s="5" t="str">
        <f>Countries!A64</f>
        <v>MKD</v>
      </c>
      <c r="B65" s="5">
        <f>COUNTIFS(Data!$H:$H,$A65,Data!$C:$C,B$1)</f>
        <v>0</v>
      </c>
      <c r="C65" s="5">
        <f>COUNTIFS(Data!$H:$H,$A65,Data!$C:$C,C$1)</f>
        <v>0</v>
      </c>
      <c r="D65" s="5">
        <f>COUNTIFS(Data!$H:$H,$A65,Data!$C:$C,D$1)</f>
        <v>0</v>
      </c>
      <c r="E65" s="5">
        <f>COUNTIFS(Data!$H:$H,$A65,Data!$C:$C,E$1)</f>
        <v>0</v>
      </c>
      <c r="F65" s="5">
        <f>COUNTIFS(Data!$H:$H,$A65,Data!$C:$C,F$1)</f>
        <v>0</v>
      </c>
      <c r="G65" s="5">
        <f>COUNTIFS(Data!$H:$H,$A65,Data!$C:$C,G$1)</f>
        <v>0</v>
      </c>
      <c r="H65" s="5">
        <f>COUNTIFS(Data!$H:$H,$A65,Data!$C:$C,H$1)</f>
        <v>0</v>
      </c>
      <c r="I65" s="5">
        <f>COUNTIFS(Data!$H:$H,$A65,Data!$C:$C,I$1)</f>
        <v>0</v>
      </c>
      <c r="J65" s="5">
        <f>COUNTIFS(Data!$H:$H,$A65,Data!$C:$C,J$1)</f>
        <v>0</v>
      </c>
      <c r="K65" s="5">
        <f>COUNTIFS(Data!$H:$H,$A65,Data!$C:$C,K$1)</f>
        <v>0</v>
      </c>
      <c r="L65" s="5">
        <f>COUNTIFS(Data!$H:$H,$A65,Data!$C:$C,L$1)</f>
        <v>0</v>
      </c>
      <c r="M65" s="5">
        <f>COUNTIFS(Data!$H:$H,$A65,Data!$C:$C,M$1)</f>
        <v>0</v>
      </c>
      <c r="N65" s="5">
        <f>COUNTIFS(Data!$H:$H,$A65,Data!$C:$C,N$1)</f>
        <v>0</v>
      </c>
      <c r="O65" s="5">
        <f>COUNTIFS(Data!$H:$H,$A65,Data!$C:$C,O$1)</f>
        <v>0</v>
      </c>
      <c r="P65" s="5">
        <f>COUNTIFS(Data!$H:$H,$A65,Data!$C:$C,P$1)</f>
        <v>0</v>
      </c>
      <c r="Q65" s="5">
        <f>COUNTIFS(Data!$H:$H,$A65,Data!$C:$C,Q$1)</f>
        <v>0</v>
      </c>
      <c r="R65" s="5">
        <f>COUNTIFS(Data!$H:$H,$A65,Data!$C:$C,R$1)</f>
        <v>0</v>
      </c>
      <c r="S65" s="5">
        <f>COUNTIFS(Data!$H:$H,$A65,Data!$C:$C,S$1)</f>
        <v>0</v>
      </c>
      <c r="T65" s="5">
        <f>COUNTIFS(Data!$H:$H,$A65,Data!$C:$C,T$1)</f>
        <v>0</v>
      </c>
      <c r="U65" s="5">
        <f>COUNTIFS(Data!$H:$H,$A65,Data!$C:$C,U$1)</f>
        <v>0</v>
      </c>
      <c r="V65" s="5">
        <f>COUNTIFS(Data!$H:$H,$A65,Data!$C:$C,V$1)</f>
        <v>0</v>
      </c>
      <c r="W65" s="5">
        <f>COUNTIFS(Data!$H:$H,$A65,Data!$C:$C,W$1)</f>
        <v>0</v>
      </c>
      <c r="X65" s="5">
        <f>COUNTIFS(Data!$H:$H,$A65,Data!$C:$C,X$1)</f>
        <v>0</v>
      </c>
      <c r="Y65" s="5">
        <f>COUNTIFS(Data!$H:$H,$A65,Data!$C:$C,Y$1)</f>
        <v>0</v>
      </c>
      <c r="Z65" s="5">
        <f>COUNTIFS(Data!$H:$H,$A65,Data!$C:$C,Z$1)</f>
        <v>0</v>
      </c>
      <c r="AA65" s="5">
        <f>COUNTIFS(Data!$H:$H,$A65,Data!$C:$C,AA$1)</f>
        <v>0</v>
      </c>
      <c r="AB65" s="5">
        <f>COUNTIFS(Data!$H:$H,$A65,Data!$C:$C,AB$1)</f>
        <v>0</v>
      </c>
      <c r="AC65" s="5">
        <f>COUNTIFS(Data!$H:$H,$A65,Data!$C:$C,AC$1)</f>
        <v>0</v>
      </c>
      <c r="AD65" s="5">
        <f>COUNTIFS(Data!$H:$H,$A65,Data!$C:$C,AD$1)</f>
        <v>0</v>
      </c>
      <c r="AE65" s="5">
        <f>COUNTIFS(Data!$H:$H,$A65,Data!$C:$C,AE$1)</f>
        <v>0</v>
      </c>
      <c r="AF65" s="5">
        <f>COUNTIFS(Data!$H:$H,$A65,Data!$C:$C,AF$1)</f>
        <v>0</v>
      </c>
      <c r="AG65" s="5">
        <f>COUNTIFS(Data!$H:$H,$A65,Data!$C:$C,AG$1)</f>
        <v>0</v>
      </c>
      <c r="AH65" s="5">
        <f>COUNTIFS(Data!$H:$H,$A65,Data!$C:$C,AH$1)</f>
        <v>0</v>
      </c>
      <c r="AI65" s="5">
        <f>COUNTIFS(Data!$H:$H,$A65,Data!$C:$C,AI$1)</f>
        <v>0</v>
      </c>
      <c r="AJ65" s="5">
        <f>COUNTIFS(Data!$H:$H,$A65,Data!$C:$C,AJ$1)</f>
        <v>0</v>
      </c>
      <c r="AK65" s="5">
        <f>COUNTIFS(Data!$H:$H,$A65,Data!$C:$C,AK$1)</f>
        <v>0</v>
      </c>
      <c r="AL65" s="5">
        <f>COUNTIFS(Data!$H:$H,$A65,Data!$C:$C,AL$1)</f>
        <v>0</v>
      </c>
      <c r="AM65" s="5">
        <f>COUNTIFS(Data!$H:$H,$A65,Data!$C:$C,AM$1)</f>
        <v>0</v>
      </c>
      <c r="AN65" s="5">
        <f>COUNTIFS(Data!$H:$H,$A65,Data!$C:$C,AN$1)</f>
        <v>1</v>
      </c>
      <c r="AO65" s="5">
        <f>COUNTIFS(Data!$H:$H,$A65,Data!$C:$C,AO$1)</f>
        <v>0</v>
      </c>
      <c r="AP65" s="5">
        <f>COUNTIFS(Data!$H:$H,$A65,Data!$C:$C,AP$1)</f>
        <v>0</v>
      </c>
      <c r="AQ65" s="5">
        <f>COUNTIFS(Data!$H:$H,$A65,Data!$C:$C,AQ$1)</f>
        <v>0</v>
      </c>
      <c r="AR65" s="5">
        <f>COUNTIFS(Data!$H:$H,$A65,Data!$C:$C,AR$1)</f>
        <v>0</v>
      </c>
      <c r="AS65" s="5">
        <f>COUNTIFS(Data!$H:$H,$A65,Data!$C:$C,AS$1)</f>
        <v>0</v>
      </c>
      <c r="AT65" s="5">
        <f>COUNTIFS(Data!$H:$H,$A65,Data!$C:$C,AT$1)</f>
        <v>0</v>
      </c>
      <c r="AU65" s="5">
        <f>COUNTIFS(Data!$H:$H,$A65,Data!$C:$C,AU$1)</f>
        <v>0</v>
      </c>
      <c r="AV65" s="5">
        <f t="shared" si="1"/>
        <v>1</v>
      </c>
    </row>
    <row r="66">
      <c r="A66" s="5" t="str">
        <f>Countries!A65</f>
        <v>NAM</v>
      </c>
      <c r="B66" s="5">
        <f>COUNTIFS(Data!$H:$H,$A66,Data!$C:$C,B$1)</f>
        <v>0</v>
      </c>
      <c r="C66" s="5">
        <f>COUNTIFS(Data!$H:$H,$A66,Data!$C:$C,C$1)</f>
        <v>0</v>
      </c>
      <c r="D66" s="5">
        <f>COUNTIFS(Data!$H:$H,$A66,Data!$C:$C,D$1)</f>
        <v>0</v>
      </c>
      <c r="E66" s="5">
        <f>COUNTIFS(Data!$H:$H,$A66,Data!$C:$C,E$1)</f>
        <v>0</v>
      </c>
      <c r="F66" s="5">
        <f>COUNTIFS(Data!$H:$H,$A66,Data!$C:$C,F$1)</f>
        <v>1</v>
      </c>
      <c r="G66" s="5">
        <f>COUNTIFS(Data!$H:$H,$A66,Data!$C:$C,G$1)</f>
        <v>0</v>
      </c>
      <c r="H66" s="5">
        <f>COUNTIFS(Data!$H:$H,$A66,Data!$C:$C,H$1)</f>
        <v>0</v>
      </c>
      <c r="I66" s="5">
        <f>COUNTIFS(Data!$H:$H,$A66,Data!$C:$C,I$1)</f>
        <v>0</v>
      </c>
      <c r="J66" s="5">
        <f>COUNTIFS(Data!$H:$H,$A66,Data!$C:$C,J$1)</f>
        <v>0</v>
      </c>
      <c r="K66" s="5">
        <f>COUNTIFS(Data!$H:$H,$A66,Data!$C:$C,K$1)</f>
        <v>0</v>
      </c>
      <c r="L66" s="5">
        <f>COUNTIFS(Data!$H:$H,$A66,Data!$C:$C,L$1)</f>
        <v>0</v>
      </c>
      <c r="M66" s="5">
        <f>COUNTIFS(Data!$H:$H,$A66,Data!$C:$C,M$1)</f>
        <v>0</v>
      </c>
      <c r="N66" s="5">
        <f>COUNTIFS(Data!$H:$H,$A66,Data!$C:$C,N$1)</f>
        <v>0</v>
      </c>
      <c r="O66" s="5">
        <f>COUNTIFS(Data!$H:$H,$A66,Data!$C:$C,O$1)</f>
        <v>0</v>
      </c>
      <c r="P66" s="5">
        <f>COUNTIFS(Data!$H:$H,$A66,Data!$C:$C,P$1)</f>
        <v>0</v>
      </c>
      <c r="Q66" s="5">
        <f>COUNTIFS(Data!$H:$H,$A66,Data!$C:$C,Q$1)</f>
        <v>0</v>
      </c>
      <c r="R66" s="5">
        <f>COUNTIFS(Data!$H:$H,$A66,Data!$C:$C,R$1)</f>
        <v>0</v>
      </c>
      <c r="S66" s="5">
        <f>COUNTIFS(Data!$H:$H,$A66,Data!$C:$C,S$1)</f>
        <v>0</v>
      </c>
      <c r="T66" s="5">
        <f>COUNTIFS(Data!$H:$H,$A66,Data!$C:$C,T$1)</f>
        <v>0</v>
      </c>
      <c r="U66" s="5">
        <f>COUNTIFS(Data!$H:$H,$A66,Data!$C:$C,U$1)</f>
        <v>0</v>
      </c>
      <c r="V66" s="5">
        <f>COUNTIFS(Data!$H:$H,$A66,Data!$C:$C,V$1)</f>
        <v>0</v>
      </c>
      <c r="W66" s="5">
        <f>COUNTIFS(Data!$H:$H,$A66,Data!$C:$C,W$1)</f>
        <v>0</v>
      </c>
      <c r="X66" s="5">
        <f>COUNTIFS(Data!$H:$H,$A66,Data!$C:$C,X$1)</f>
        <v>0</v>
      </c>
      <c r="Y66" s="5">
        <f>COUNTIFS(Data!$H:$H,$A66,Data!$C:$C,Y$1)</f>
        <v>0</v>
      </c>
      <c r="Z66" s="5">
        <f>COUNTIFS(Data!$H:$H,$A66,Data!$C:$C,Z$1)</f>
        <v>0</v>
      </c>
      <c r="AA66" s="5">
        <f>COUNTIFS(Data!$H:$H,$A66,Data!$C:$C,AA$1)</f>
        <v>0</v>
      </c>
      <c r="AB66" s="5">
        <f>COUNTIFS(Data!$H:$H,$A66,Data!$C:$C,AB$1)</f>
        <v>0</v>
      </c>
      <c r="AC66" s="5">
        <f>COUNTIFS(Data!$H:$H,$A66,Data!$C:$C,AC$1)</f>
        <v>0</v>
      </c>
      <c r="AD66" s="5">
        <f>COUNTIFS(Data!$H:$H,$A66,Data!$C:$C,AD$1)</f>
        <v>0</v>
      </c>
      <c r="AE66" s="5">
        <f>COUNTIFS(Data!$H:$H,$A66,Data!$C:$C,AE$1)</f>
        <v>0</v>
      </c>
      <c r="AF66" s="5">
        <f>COUNTIFS(Data!$H:$H,$A66,Data!$C:$C,AF$1)</f>
        <v>0</v>
      </c>
      <c r="AG66" s="5">
        <f>COUNTIFS(Data!$H:$H,$A66,Data!$C:$C,AG$1)</f>
        <v>0</v>
      </c>
      <c r="AH66" s="5">
        <f>COUNTIFS(Data!$H:$H,$A66,Data!$C:$C,AH$1)</f>
        <v>0</v>
      </c>
      <c r="AI66" s="5">
        <f>COUNTIFS(Data!$H:$H,$A66,Data!$C:$C,AI$1)</f>
        <v>0</v>
      </c>
      <c r="AJ66" s="5">
        <f>COUNTIFS(Data!$H:$H,$A66,Data!$C:$C,AJ$1)</f>
        <v>0</v>
      </c>
      <c r="AK66" s="5">
        <f>COUNTIFS(Data!$H:$H,$A66,Data!$C:$C,AK$1)</f>
        <v>0</v>
      </c>
      <c r="AL66" s="5">
        <f>COUNTIFS(Data!$H:$H,$A66,Data!$C:$C,AL$1)</f>
        <v>0</v>
      </c>
      <c r="AM66" s="5">
        <f>COUNTIFS(Data!$H:$H,$A66,Data!$C:$C,AM$1)</f>
        <v>0</v>
      </c>
      <c r="AN66" s="5">
        <f>COUNTIFS(Data!$H:$H,$A66,Data!$C:$C,AN$1)</f>
        <v>0</v>
      </c>
      <c r="AO66" s="5">
        <f>COUNTIFS(Data!$H:$H,$A66,Data!$C:$C,AO$1)</f>
        <v>0</v>
      </c>
      <c r="AP66" s="5">
        <f>COUNTIFS(Data!$H:$H,$A66,Data!$C:$C,AP$1)</f>
        <v>0</v>
      </c>
      <c r="AQ66" s="5">
        <f>COUNTIFS(Data!$H:$H,$A66,Data!$C:$C,AQ$1)</f>
        <v>0</v>
      </c>
      <c r="AR66" s="5">
        <f>COUNTIFS(Data!$H:$H,$A66,Data!$C:$C,AR$1)</f>
        <v>0</v>
      </c>
      <c r="AS66" s="5">
        <f>COUNTIFS(Data!$H:$H,$A66,Data!$C:$C,AS$1)</f>
        <v>0</v>
      </c>
      <c r="AT66" s="5">
        <f>COUNTIFS(Data!$H:$H,$A66,Data!$C:$C,AT$1)</f>
        <v>0</v>
      </c>
      <c r="AU66" s="5">
        <f>COUNTIFS(Data!$H:$H,$A66,Data!$C:$C,AU$1)</f>
        <v>0</v>
      </c>
      <c r="AV66" s="5">
        <f t="shared" si="1"/>
        <v>1</v>
      </c>
    </row>
    <row r="67">
      <c r="A67" s="5" t="str">
        <f>Countries!A66</f>
        <v>NED</v>
      </c>
      <c r="B67" s="5">
        <f>COUNTIFS(Data!$H:$H,$A67,Data!$C:$C,B$1)</f>
        <v>0</v>
      </c>
      <c r="C67" s="5">
        <f>COUNTIFS(Data!$H:$H,$A67,Data!$C:$C,C$1)</f>
        <v>1</v>
      </c>
      <c r="D67" s="5">
        <f>COUNTIFS(Data!$H:$H,$A67,Data!$C:$C,D$1)</f>
        <v>0</v>
      </c>
      <c r="E67" s="5">
        <f>COUNTIFS(Data!$H:$H,$A67,Data!$C:$C,E$1)</f>
        <v>0</v>
      </c>
      <c r="F67" s="5">
        <f>COUNTIFS(Data!$H:$H,$A67,Data!$C:$C,F$1)</f>
        <v>3</v>
      </c>
      <c r="G67" s="5">
        <f>COUNTIFS(Data!$H:$H,$A67,Data!$C:$C,G$1)</f>
        <v>0</v>
      </c>
      <c r="H67" s="5">
        <f>COUNTIFS(Data!$H:$H,$A67,Data!$C:$C,H$1)</f>
        <v>0</v>
      </c>
      <c r="I67" s="5">
        <f>COUNTIFS(Data!$H:$H,$A67,Data!$C:$C,I$1)</f>
        <v>0</v>
      </c>
      <c r="J67" s="5">
        <f>COUNTIFS(Data!$H:$H,$A67,Data!$C:$C,J$1)</f>
        <v>0</v>
      </c>
      <c r="K67" s="5">
        <f>COUNTIFS(Data!$H:$H,$A67,Data!$C:$C,K$1)</f>
        <v>0</v>
      </c>
      <c r="L67" s="5">
        <f>COUNTIFS(Data!$H:$H,$A67,Data!$C:$C,L$1)</f>
        <v>0</v>
      </c>
      <c r="M67" s="5">
        <f>COUNTIFS(Data!$H:$H,$A67,Data!$C:$C,M$1)</f>
        <v>0</v>
      </c>
      <c r="N67" s="5">
        <f>COUNTIFS(Data!$H:$H,$A67,Data!$C:$C,N$1)</f>
        <v>0</v>
      </c>
      <c r="O67" s="5">
        <f>COUNTIFS(Data!$H:$H,$A67,Data!$C:$C,O$1)</f>
        <v>0</v>
      </c>
      <c r="P67" s="5">
        <f>COUNTIFS(Data!$H:$H,$A67,Data!$C:$C,P$1)</f>
        <v>0</v>
      </c>
      <c r="Q67" s="5">
        <f>COUNTIFS(Data!$H:$H,$A67,Data!$C:$C,Q$1)</f>
        <v>2</v>
      </c>
      <c r="R67" s="5">
        <f>COUNTIFS(Data!$H:$H,$A67,Data!$C:$C,R$1)</f>
        <v>1</v>
      </c>
      <c r="S67" s="5">
        <f>COUNTIFS(Data!$H:$H,$A67,Data!$C:$C,S$1)</f>
        <v>0</v>
      </c>
      <c r="T67" s="5">
        <f>COUNTIFS(Data!$H:$H,$A67,Data!$C:$C,T$1)</f>
        <v>0</v>
      </c>
      <c r="U67" s="5">
        <f>COUNTIFS(Data!$H:$H,$A67,Data!$C:$C,U$1)</f>
        <v>0</v>
      </c>
      <c r="V67" s="5">
        <f>COUNTIFS(Data!$H:$H,$A67,Data!$C:$C,V$1)</f>
        <v>0</v>
      </c>
      <c r="W67" s="5">
        <f>COUNTIFS(Data!$H:$H,$A67,Data!$C:$C,W$1)</f>
        <v>0</v>
      </c>
      <c r="X67" s="5">
        <f>COUNTIFS(Data!$H:$H,$A67,Data!$C:$C,X$1)</f>
        <v>0</v>
      </c>
      <c r="Y67" s="5">
        <f>COUNTIFS(Data!$H:$H,$A67,Data!$C:$C,Y$1)</f>
        <v>0</v>
      </c>
      <c r="Z67" s="5">
        <f>COUNTIFS(Data!$H:$H,$A67,Data!$C:$C,Z$1)</f>
        <v>0</v>
      </c>
      <c r="AA67" s="5">
        <f>COUNTIFS(Data!$H:$H,$A67,Data!$C:$C,AA$1)</f>
        <v>0</v>
      </c>
      <c r="AB67" s="5">
        <f>COUNTIFS(Data!$H:$H,$A67,Data!$C:$C,AB$1)</f>
        <v>1</v>
      </c>
      <c r="AC67" s="5">
        <f>COUNTIFS(Data!$H:$H,$A67,Data!$C:$C,AC$1)</f>
        <v>0</v>
      </c>
      <c r="AD67" s="5">
        <f>COUNTIFS(Data!$H:$H,$A67,Data!$C:$C,AD$1)</f>
        <v>0</v>
      </c>
      <c r="AE67" s="5">
        <f>COUNTIFS(Data!$H:$H,$A67,Data!$C:$C,AE$1)</f>
        <v>2</v>
      </c>
      <c r="AF67" s="5">
        <f>COUNTIFS(Data!$H:$H,$A67,Data!$C:$C,AF$1)</f>
        <v>0</v>
      </c>
      <c r="AG67" s="5">
        <f>COUNTIFS(Data!$H:$H,$A67,Data!$C:$C,AG$1)</f>
        <v>0</v>
      </c>
      <c r="AH67" s="5">
        <f>COUNTIFS(Data!$H:$H,$A67,Data!$C:$C,AH$1)</f>
        <v>0</v>
      </c>
      <c r="AI67" s="5">
        <f>COUNTIFS(Data!$H:$H,$A67,Data!$C:$C,AI$1)</f>
        <v>0</v>
      </c>
      <c r="AJ67" s="5">
        <f>COUNTIFS(Data!$H:$H,$A67,Data!$C:$C,AJ$1)</f>
        <v>0</v>
      </c>
      <c r="AK67" s="5">
        <f>COUNTIFS(Data!$H:$H,$A67,Data!$C:$C,AK$1)</f>
        <v>0</v>
      </c>
      <c r="AL67" s="5">
        <f>COUNTIFS(Data!$H:$H,$A67,Data!$C:$C,AL$1)</f>
        <v>2</v>
      </c>
      <c r="AM67" s="5">
        <f>COUNTIFS(Data!$H:$H,$A67,Data!$C:$C,AM$1)</f>
        <v>0</v>
      </c>
      <c r="AN67" s="5">
        <f>COUNTIFS(Data!$H:$H,$A67,Data!$C:$C,AN$1)</f>
        <v>0</v>
      </c>
      <c r="AO67" s="5">
        <f>COUNTIFS(Data!$H:$H,$A67,Data!$C:$C,AO$1)</f>
        <v>0</v>
      </c>
      <c r="AP67" s="5">
        <f>COUNTIFS(Data!$H:$H,$A67,Data!$C:$C,AP$1)</f>
        <v>0</v>
      </c>
      <c r="AQ67" s="5">
        <f>COUNTIFS(Data!$H:$H,$A67,Data!$C:$C,AQ$1)</f>
        <v>0</v>
      </c>
      <c r="AR67" s="5">
        <f>COUNTIFS(Data!$H:$H,$A67,Data!$C:$C,AR$1)</f>
        <v>0</v>
      </c>
      <c r="AS67" s="5">
        <f>COUNTIFS(Data!$H:$H,$A67,Data!$C:$C,AS$1)</f>
        <v>0</v>
      </c>
      <c r="AT67" s="5">
        <f>COUNTIFS(Data!$H:$H,$A67,Data!$C:$C,AT$1)</f>
        <v>0</v>
      </c>
      <c r="AU67" s="5">
        <f>COUNTIFS(Data!$H:$H,$A67,Data!$C:$C,AU$1)</f>
        <v>0</v>
      </c>
      <c r="AV67" s="5">
        <f t="shared" si="1"/>
        <v>12</v>
      </c>
    </row>
    <row r="68">
      <c r="A68" s="5" t="str">
        <f>Countries!A67</f>
        <v>NGR</v>
      </c>
      <c r="B68" s="5">
        <f>COUNTIFS(Data!$H:$H,$A68,Data!$C:$C,B$1)</f>
        <v>0</v>
      </c>
      <c r="C68" s="5">
        <f>COUNTIFS(Data!$H:$H,$A68,Data!$C:$C,C$1)</f>
        <v>0</v>
      </c>
      <c r="D68" s="5">
        <f>COUNTIFS(Data!$H:$H,$A68,Data!$C:$C,D$1)</f>
        <v>0</v>
      </c>
      <c r="E68" s="5">
        <f>COUNTIFS(Data!$H:$H,$A68,Data!$C:$C,E$1)</f>
        <v>0</v>
      </c>
      <c r="F68" s="5">
        <f>COUNTIFS(Data!$H:$H,$A68,Data!$C:$C,F$1)</f>
        <v>0</v>
      </c>
      <c r="G68" s="5">
        <f>COUNTIFS(Data!$H:$H,$A68,Data!$C:$C,G$1)</f>
        <v>0</v>
      </c>
      <c r="H68" s="5">
        <f>COUNTIFS(Data!$H:$H,$A68,Data!$C:$C,H$1)</f>
        <v>0</v>
      </c>
      <c r="I68" s="5">
        <f>COUNTIFS(Data!$H:$H,$A68,Data!$C:$C,I$1)</f>
        <v>0</v>
      </c>
      <c r="J68" s="5">
        <f>COUNTIFS(Data!$H:$H,$A68,Data!$C:$C,J$1)</f>
        <v>0</v>
      </c>
      <c r="K68" s="5">
        <f>COUNTIFS(Data!$H:$H,$A68,Data!$C:$C,K$1)</f>
        <v>0</v>
      </c>
      <c r="L68" s="5">
        <f>COUNTIFS(Data!$H:$H,$A68,Data!$C:$C,L$1)</f>
        <v>0</v>
      </c>
      <c r="M68" s="5">
        <f>COUNTIFS(Data!$H:$H,$A68,Data!$C:$C,M$1)</f>
        <v>0</v>
      </c>
      <c r="N68" s="5">
        <f>COUNTIFS(Data!$H:$H,$A68,Data!$C:$C,N$1)</f>
        <v>0</v>
      </c>
      <c r="O68" s="5">
        <f>COUNTIFS(Data!$H:$H,$A68,Data!$C:$C,O$1)</f>
        <v>0</v>
      </c>
      <c r="P68" s="5">
        <f>COUNTIFS(Data!$H:$H,$A68,Data!$C:$C,P$1)</f>
        <v>0</v>
      </c>
      <c r="Q68" s="5">
        <f>COUNTIFS(Data!$H:$H,$A68,Data!$C:$C,Q$1)</f>
        <v>0</v>
      </c>
      <c r="R68" s="5">
        <f>COUNTIFS(Data!$H:$H,$A68,Data!$C:$C,R$1)</f>
        <v>0</v>
      </c>
      <c r="S68" s="5">
        <f>COUNTIFS(Data!$H:$H,$A68,Data!$C:$C,S$1)</f>
        <v>0</v>
      </c>
      <c r="T68" s="5">
        <f>COUNTIFS(Data!$H:$H,$A68,Data!$C:$C,T$1)</f>
        <v>0</v>
      </c>
      <c r="U68" s="5">
        <f>COUNTIFS(Data!$H:$H,$A68,Data!$C:$C,U$1)</f>
        <v>0</v>
      </c>
      <c r="V68" s="5">
        <f>COUNTIFS(Data!$H:$H,$A68,Data!$C:$C,V$1)</f>
        <v>0</v>
      </c>
      <c r="W68" s="5">
        <f>COUNTIFS(Data!$H:$H,$A68,Data!$C:$C,W$1)</f>
        <v>0</v>
      </c>
      <c r="X68" s="5">
        <f>COUNTIFS(Data!$H:$H,$A68,Data!$C:$C,X$1)</f>
        <v>0</v>
      </c>
      <c r="Y68" s="5">
        <f>COUNTIFS(Data!$H:$H,$A68,Data!$C:$C,Y$1)</f>
        <v>0</v>
      </c>
      <c r="Z68" s="5">
        <f>COUNTIFS(Data!$H:$H,$A68,Data!$C:$C,Z$1)</f>
        <v>0</v>
      </c>
      <c r="AA68" s="5">
        <f>COUNTIFS(Data!$H:$H,$A68,Data!$C:$C,AA$1)</f>
        <v>0</v>
      </c>
      <c r="AB68" s="5">
        <f>COUNTIFS(Data!$H:$H,$A68,Data!$C:$C,AB$1)</f>
        <v>0</v>
      </c>
      <c r="AC68" s="5">
        <f>COUNTIFS(Data!$H:$H,$A68,Data!$C:$C,AC$1)</f>
        <v>0</v>
      </c>
      <c r="AD68" s="5">
        <f>COUNTIFS(Data!$H:$H,$A68,Data!$C:$C,AD$1)</f>
        <v>0</v>
      </c>
      <c r="AE68" s="5">
        <f>COUNTIFS(Data!$H:$H,$A68,Data!$C:$C,AE$1)</f>
        <v>0</v>
      </c>
      <c r="AF68" s="5">
        <f>COUNTIFS(Data!$H:$H,$A68,Data!$C:$C,AF$1)</f>
        <v>0</v>
      </c>
      <c r="AG68" s="5">
        <f>COUNTIFS(Data!$H:$H,$A68,Data!$C:$C,AG$1)</f>
        <v>0</v>
      </c>
      <c r="AH68" s="5">
        <f>COUNTIFS(Data!$H:$H,$A68,Data!$C:$C,AH$1)</f>
        <v>0</v>
      </c>
      <c r="AI68" s="5">
        <f>COUNTIFS(Data!$H:$H,$A68,Data!$C:$C,AI$1)</f>
        <v>0</v>
      </c>
      <c r="AJ68" s="5">
        <f>COUNTIFS(Data!$H:$H,$A68,Data!$C:$C,AJ$1)</f>
        <v>0</v>
      </c>
      <c r="AK68" s="5">
        <f>COUNTIFS(Data!$H:$H,$A68,Data!$C:$C,AK$1)</f>
        <v>0</v>
      </c>
      <c r="AL68" s="5">
        <f>COUNTIFS(Data!$H:$H,$A68,Data!$C:$C,AL$1)</f>
        <v>0</v>
      </c>
      <c r="AM68" s="5">
        <f>COUNTIFS(Data!$H:$H,$A68,Data!$C:$C,AM$1)</f>
        <v>0</v>
      </c>
      <c r="AN68" s="5">
        <f>COUNTIFS(Data!$H:$H,$A68,Data!$C:$C,AN$1)</f>
        <v>0</v>
      </c>
      <c r="AO68" s="5">
        <f>COUNTIFS(Data!$H:$H,$A68,Data!$C:$C,AO$1)</f>
        <v>0</v>
      </c>
      <c r="AP68" s="5">
        <f>COUNTIFS(Data!$H:$H,$A68,Data!$C:$C,AP$1)</f>
        <v>0</v>
      </c>
      <c r="AQ68" s="5">
        <f>COUNTIFS(Data!$H:$H,$A68,Data!$C:$C,AQ$1)</f>
        <v>0</v>
      </c>
      <c r="AR68" s="5">
        <f>COUNTIFS(Data!$H:$H,$A68,Data!$C:$C,AR$1)</f>
        <v>0</v>
      </c>
      <c r="AS68" s="5">
        <f>COUNTIFS(Data!$H:$H,$A68,Data!$C:$C,AS$1)</f>
        <v>0</v>
      </c>
      <c r="AT68" s="5">
        <f>COUNTIFS(Data!$H:$H,$A68,Data!$C:$C,AT$1)</f>
        <v>0</v>
      </c>
      <c r="AU68" s="5">
        <f>COUNTIFS(Data!$H:$H,$A68,Data!$C:$C,AU$1)</f>
        <v>1</v>
      </c>
      <c r="AV68" s="5">
        <f t="shared" si="1"/>
        <v>1</v>
      </c>
    </row>
    <row r="69">
      <c r="A69" s="5" t="str">
        <f>Countries!A68</f>
        <v>NOR</v>
      </c>
      <c r="B69" s="5">
        <f>COUNTIFS(Data!$H:$H,$A69,Data!$C:$C,B$1)</f>
        <v>0</v>
      </c>
      <c r="C69" s="5">
        <f>COUNTIFS(Data!$H:$H,$A69,Data!$C:$C,C$1)</f>
        <v>0</v>
      </c>
      <c r="D69" s="5">
        <f>COUNTIFS(Data!$H:$H,$A69,Data!$C:$C,D$1)</f>
        <v>0</v>
      </c>
      <c r="E69" s="5">
        <f>COUNTIFS(Data!$H:$H,$A69,Data!$C:$C,E$1)</f>
        <v>0</v>
      </c>
      <c r="F69" s="5">
        <f>COUNTIFS(Data!$H:$H,$A69,Data!$C:$C,F$1)</f>
        <v>1</v>
      </c>
      <c r="G69" s="5">
        <f>COUNTIFS(Data!$H:$H,$A69,Data!$C:$C,G$1)</f>
        <v>0</v>
      </c>
      <c r="H69" s="5">
        <f>COUNTIFS(Data!$H:$H,$A69,Data!$C:$C,H$1)</f>
        <v>0</v>
      </c>
      <c r="I69" s="5">
        <f>COUNTIFS(Data!$H:$H,$A69,Data!$C:$C,I$1)</f>
        <v>0</v>
      </c>
      <c r="J69" s="5">
        <f>COUNTIFS(Data!$H:$H,$A69,Data!$C:$C,J$1)</f>
        <v>0</v>
      </c>
      <c r="K69" s="5">
        <f>COUNTIFS(Data!$H:$H,$A69,Data!$C:$C,K$1)</f>
        <v>0</v>
      </c>
      <c r="L69" s="5">
        <f>COUNTIFS(Data!$H:$H,$A69,Data!$C:$C,L$1)</f>
        <v>0</v>
      </c>
      <c r="M69" s="5">
        <f>COUNTIFS(Data!$H:$H,$A69,Data!$C:$C,M$1)</f>
        <v>0</v>
      </c>
      <c r="N69" s="5">
        <f>COUNTIFS(Data!$H:$H,$A69,Data!$C:$C,N$1)</f>
        <v>0</v>
      </c>
      <c r="O69" s="5">
        <f>COUNTIFS(Data!$H:$H,$A69,Data!$C:$C,O$1)</f>
        <v>0</v>
      </c>
      <c r="P69" s="5">
        <f>COUNTIFS(Data!$H:$H,$A69,Data!$C:$C,P$1)</f>
        <v>0</v>
      </c>
      <c r="Q69" s="5">
        <f>COUNTIFS(Data!$H:$H,$A69,Data!$C:$C,Q$1)</f>
        <v>0</v>
      </c>
      <c r="R69" s="5">
        <f>COUNTIFS(Data!$H:$H,$A69,Data!$C:$C,R$1)</f>
        <v>0</v>
      </c>
      <c r="S69" s="5">
        <f>COUNTIFS(Data!$H:$H,$A69,Data!$C:$C,S$1)</f>
        <v>0</v>
      </c>
      <c r="T69" s="5">
        <f>COUNTIFS(Data!$H:$H,$A69,Data!$C:$C,T$1)</f>
        <v>0</v>
      </c>
      <c r="U69" s="5">
        <f>COUNTIFS(Data!$H:$H,$A69,Data!$C:$C,U$1)</f>
        <v>0</v>
      </c>
      <c r="V69" s="5">
        <f>COUNTIFS(Data!$H:$H,$A69,Data!$C:$C,V$1)</f>
        <v>0</v>
      </c>
      <c r="W69" s="5">
        <f>COUNTIFS(Data!$H:$H,$A69,Data!$C:$C,W$1)</f>
        <v>0</v>
      </c>
      <c r="X69" s="5">
        <f>COUNTIFS(Data!$H:$H,$A69,Data!$C:$C,X$1)</f>
        <v>0</v>
      </c>
      <c r="Y69" s="5">
        <f>COUNTIFS(Data!$H:$H,$A69,Data!$C:$C,Y$1)</f>
        <v>0</v>
      </c>
      <c r="Z69" s="5">
        <f>COUNTIFS(Data!$H:$H,$A69,Data!$C:$C,Z$1)</f>
        <v>0</v>
      </c>
      <c r="AA69" s="5">
        <f>COUNTIFS(Data!$H:$H,$A69,Data!$C:$C,AA$1)</f>
        <v>0</v>
      </c>
      <c r="AB69" s="5">
        <f>COUNTIFS(Data!$H:$H,$A69,Data!$C:$C,AB$1)</f>
        <v>0</v>
      </c>
      <c r="AC69" s="5">
        <f>COUNTIFS(Data!$H:$H,$A69,Data!$C:$C,AC$1)</f>
        <v>0</v>
      </c>
      <c r="AD69" s="5">
        <f>COUNTIFS(Data!$H:$H,$A69,Data!$C:$C,AD$1)</f>
        <v>0</v>
      </c>
      <c r="AE69" s="5">
        <f>COUNTIFS(Data!$H:$H,$A69,Data!$C:$C,AE$1)</f>
        <v>1</v>
      </c>
      <c r="AF69" s="5">
        <f>COUNTIFS(Data!$H:$H,$A69,Data!$C:$C,AF$1)</f>
        <v>0</v>
      </c>
      <c r="AG69" s="5">
        <f>COUNTIFS(Data!$H:$H,$A69,Data!$C:$C,AG$1)</f>
        <v>0</v>
      </c>
      <c r="AH69" s="5">
        <f>COUNTIFS(Data!$H:$H,$A69,Data!$C:$C,AH$1)</f>
        <v>0</v>
      </c>
      <c r="AI69" s="5">
        <f>COUNTIFS(Data!$H:$H,$A69,Data!$C:$C,AI$1)</f>
        <v>0</v>
      </c>
      <c r="AJ69" s="5">
        <f>COUNTIFS(Data!$H:$H,$A69,Data!$C:$C,AJ$1)</f>
        <v>0</v>
      </c>
      <c r="AK69" s="5">
        <f>COUNTIFS(Data!$H:$H,$A69,Data!$C:$C,AK$1)</f>
        <v>0</v>
      </c>
      <c r="AL69" s="5">
        <f>COUNTIFS(Data!$H:$H,$A69,Data!$C:$C,AL$1)</f>
        <v>0</v>
      </c>
      <c r="AM69" s="5">
        <f>COUNTIFS(Data!$H:$H,$A69,Data!$C:$C,AM$1)</f>
        <v>0</v>
      </c>
      <c r="AN69" s="5">
        <f>COUNTIFS(Data!$H:$H,$A69,Data!$C:$C,AN$1)</f>
        <v>0</v>
      </c>
      <c r="AO69" s="5">
        <f>COUNTIFS(Data!$H:$H,$A69,Data!$C:$C,AO$1)</f>
        <v>0</v>
      </c>
      <c r="AP69" s="5">
        <f>COUNTIFS(Data!$H:$H,$A69,Data!$C:$C,AP$1)</f>
        <v>0</v>
      </c>
      <c r="AQ69" s="5">
        <f>COUNTIFS(Data!$H:$H,$A69,Data!$C:$C,AQ$1)</f>
        <v>0</v>
      </c>
      <c r="AR69" s="5">
        <f>COUNTIFS(Data!$H:$H,$A69,Data!$C:$C,AR$1)</f>
        <v>0</v>
      </c>
      <c r="AS69" s="5">
        <f>COUNTIFS(Data!$H:$H,$A69,Data!$C:$C,AS$1)</f>
        <v>0</v>
      </c>
      <c r="AT69" s="5">
        <f>COUNTIFS(Data!$H:$H,$A69,Data!$C:$C,AT$1)</f>
        <v>0</v>
      </c>
      <c r="AU69" s="5">
        <f>COUNTIFS(Data!$H:$H,$A69,Data!$C:$C,AU$1)</f>
        <v>0</v>
      </c>
      <c r="AV69" s="5">
        <f t="shared" si="1"/>
        <v>2</v>
      </c>
    </row>
    <row r="70">
      <c r="A70" s="5" t="str">
        <f>Countries!A69</f>
        <v>NZL</v>
      </c>
      <c r="B70" s="5">
        <f>COUNTIFS(Data!$H:$H,$A70,Data!$C:$C,B$1)</f>
        <v>0</v>
      </c>
      <c r="C70" s="5">
        <f>COUNTIFS(Data!$H:$H,$A70,Data!$C:$C,C$1)</f>
        <v>0</v>
      </c>
      <c r="D70" s="5">
        <f>COUNTIFS(Data!$H:$H,$A70,Data!$C:$C,D$1)</f>
        <v>0</v>
      </c>
      <c r="E70" s="5">
        <f>COUNTIFS(Data!$H:$H,$A70,Data!$C:$C,E$1)</f>
        <v>0</v>
      </c>
      <c r="F70" s="5">
        <f>COUNTIFS(Data!$H:$H,$A70,Data!$C:$C,F$1)</f>
        <v>0</v>
      </c>
      <c r="G70" s="5">
        <f>COUNTIFS(Data!$H:$H,$A70,Data!$C:$C,G$1)</f>
        <v>0</v>
      </c>
      <c r="H70" s="5">
        <f>COUNTIFS(Data!$H:$H,$A70,Data!$C:$C,H$1)</f>
        <v>0</v>
      </c>
      <c r="I70" s="5">
        <f>COUNTIFS(Data!$H:$H,$A70,Data!$C:$C,I$1)</f>
        <v>0</v>
      </c>
      <c r="J70" s="5">
        <f>COUNTIFS(Data!$H:$H,$A70,Data!$C:$C,J$1)</f>
        <v>0</v>
      </c>
      <c r="K70" s="5">
        <f>COUNTIFS(Data!$H:$H,$A70,Data!$C:$C,K$1)</f>
        <v>0</v>
      </c>
      <c r="L70" s="5">
        <f>COUNTIFS(Data!$H:$H,$A70,Data!$C:$C,L$1)</f>
        <v>0</v>
      </c>
      <c r="M70" s="5">
        <f>COUNTIFS(Data!$H:$H,$A70,Data!$C:$C,M$1)</f>
        <v>0</v>
      </c>
      <c r="N70" s="5">
        <f>COUNTIFS(Data!$H:$H,$A70,Data!$C:$C,N$1)</f>
        <v>0</v>
      </c>
      <c r="O70" s="5">
        <f>COUNTIFS(Data!$H:$H,$A70,Data!$C:$C,O$1)</f>
        <v>0</v>
      </c>
      <c r="P70" s="5">
        <f>COUNTIFS(Data!$H:$H,$A70,Data!$C:$C,P$1)</f>
        <v>0</v>
      </c>
      <c r="Q70" s="5">
        <f>COUNTIFS(Data!$H:$H,$A70,Data!$C:$C,Q$1)</f>
        <v>0</v>
      </c>
      <c r="R70" s="5">
        <f>COUNTIFS(Data!$H:$H,$A70,Data!$C:$C,R$1)</f>
        <v>2</v>
      </c>
      <c r="S70" s="5">
        <f>COUNTIFS(Data!$H:$H,$A70,Data!$C:$C,S$1)</f>
        <v>0</v>
      </c>
      <c r="T70" s="5">
        <f>COUNTIFS(Data!$H:$H,$A70,Data!$C:$C,T$1)</f>
        <v>0</v>
      </c>
      <c r="U70" s="5">
        <f>COUNTIFS(Data!$H:$H,$A70,Data!$C:$C,U$1)</f>
        <v>0</v>
      </c>
      <c r="V70" s="5">
        <f>COUNTIFS(Data!$H:$H,$A70,Data!$C:$C,V$1)</f>
        <v>0</v>
      </c>
      <c r="W70" s="5">
        <f>COUNTIFS(Data!$H:$H,$A70,Data!$C:$C,W$1)</f>
        <v>0</v>
      </c>
      <c r="X70" s="5">
        <f>COUNTIFS(Data!$H:$H,$A70,Data!$C:$C,X$1)</f>
        <v>0</v>
      </c>
      <c r="Y70" s="5">
        <f>COUNTIFS(Data!$H:$H,$A70,Data!$C:$C,Y$1)</f>
        <v>0</v>
      </c>
      <c r="Z70" s="5">
        <f>COUNTIFS(Data!$H:$H,$A70,Data!$C:$C,Z$1)</f>
        <v>0</v>
      </c>
      <c r="AA70" s="5">
        <f>COUNTIFS(Data!$H:$H,$A70,Data!$C:$C,AA$1)</f>
        <v>0</v>
      </c>
      <c r="AB70" s="5">
        <f>COUNTIFS(Data!$H:$H,$A70,Data!$C:$C,AB$1)</f>
        <v>0</v>
      </c>
      <c r="AC70" s="5">
        <f>COUNTIFS(Data!$H:$H,$A70,Data!$C:$C,AC$1)</f>
        <v>0</v>
      </c>
      <c r="AD70" s="5">
        <f>COUNTIFS(Data!$H:$H,$A70,Data!$C:$C,AD$1)</f>
        <v>0</v>
      </c>
      <c r="AE70" s="5">
        <f>COUNTIFS(Data!$H:$H,$A70,Data!$C:$C,AE$1)</f>
        <v>2</v>
      </c>
      <c r="AF70" s="5">
        <f>COUNTIFS(Data!$H:$H,$A70,Data!$C:$C,AF$1)</f>
        <v>1</v>
      </c>
      <c r="AG70" s="5">
        <f>COUNTIFS(Data!$H:$H,$A70,Data!$C:$C,AG$1)</f>
        <v>1</v>
      </c>
      <c r="AH70" s="5">
        <f>COUNTIFS(Data!$H:$H,$A70,Data!$C:$C,AH$1)</f>
        <v>0</v>
      </c>
      <c r="AI70" s="5">
        <f>COUNTIFS(Data!$H:$H,$A70,Data!$C:$C,AI$1)</f>
        <v>0</v>
      </c>
      <c r="AJ70" s="5">
        <f>COUNTIFS(Data!$H:$H,$A70,Data!$C:$C,AJ$1)</f>
        <v>0</v>
      </c>
      <c r="AK70" s="5">
        <f>COUNTIFS(Data!$H:$H,$A70,Data!$C:$C,AK$1)</f>
        <v>0</v>
      </c>
      <c r="AL70" s="5">
        <f>COUNTIFS(Data!$H:$H,$A70,Data!$C:$C,AL$1)</f>
        <v>0</v>
      </c>
      <c r="AM70" s="5">
        <f>COUNTIFS(Data!$H:$H,$A70,Data!$C:$C,AM$1)</f>
        <v>0</v>
      </c>
      <c r="AN70" s="5">
        <f>COUNTIFS(Data!$H:$H,$A70,Data!$C:$C,AN$1)</f>
        <v>0</v>
      </c>
      <c r="AO70" s="5">
        <f>COUNTIFS(Data!$H:$H,$A70,Data!$C:$C,AO$1)</f>
        <v>0</v>
      </c>
      <c r="AP70" s="5">
        <f>COUNTIFS(Data!$H:$H,$A70,Data!$C:$C,AP$1)</f>
        <v>0</v>
      </c>
      <c r="AQ70" s="5">
        <f>COUNTIFS(Data!$H:$H,$A70,Data!$C:$C,AQ$1)</f>
        <v>0</v>
      </c>
      <c r="AR70" s="5">
        <f>COUNTIFS(Data!$H:$H,$A70,Data!$C:$C,AR$1)</f>
        <v>0</v>
      </c>
      <c r="AS70" s="5">
        <f>COUNTIFS(Data!$H:$H,$A70,Data!$C:$C,AS$1)</f>
        <v>0</v>
      </c>
      <c r="AT70" s="5">
        <f>COUNTIFS(Data!$H:$H,$A70,Data!$C:$C,AT$1)</f>
        <v>0</v>
      </c>
      <c r="AU70" s="5">
        <f>COUNTIFS(Data!$H:$H,$A70,Data!$C:$C,AU$1)</f>
        <v>0</v>
      </c>
      <c r="AV70" s="5">
        <f t="shared" si="1"/>
        <v>6</v>
      </c>
    </row>
    <row r="71">
      <c r="A71" s="5" t="str">
        <f>Countries!A70</f>
        <v>PHI</v>
      </c>
      <c r="B71" s="5">
        <f>COUNTIFS(Data!$H:$H,$A71,Data!$C:$C,B$1)</f>
        <v>0</v>
      </c>
      <c r="C71" s="5">
        <f>COUNTIFS(Data!$H:$H,$A71,Data!$C:$C,C$1)</f>
        <v>0</v>
      </c>
      <c r="D71" s="5">
        <f>COUNTIFS(Data!$H:$H,$A71,Data!$C:$C,D$1)</f>
        <v>0</v>
      </c>
      <c r="E71" s="5">
        <f>COUNTIFS(Data!$H:$H,$A71,Data!$C:$C,E$1)</f>
        <v>0</v>
      </c>
      <c r="F71" s="5">
        <f>COUNTIFS(Data!$H:$H,$A71,Data!$C:$C,F$1)</f>
        <v>0</v>
      </c>
      <c r="G71" s="5">
        <f>COUNTIFS(Data!$H:$H,$A71,Data!$C:$C,G$1)</f>
        <v>0</v>
      </c>
      <c r="H71" s="5">
        <f>COUNTIFS(Data!$H:$H,$A71,Data!$C:$C,H$1)</f>
        <v>0</v>
      </c>
      <c r="I71" s="5">
        <f>COUNTIFS(Data!$H:$H,$A71,Data!$C:$C,I$1)</f>
        <v>0</v>
      </c>
      <c r="J71" s="5">
        <f>COUNTIFS(Data!$H:$H,$A71,Data!$C:$C,J$1)</f>
        <v>0</v>
      </c>
      <c r="K71" s="5">
        <f>COUNTIFS(Data!$H:$H,$A71,Data!$C:$C,K$1)</f>
        <v>2</v>
      </c>
      <c r="L71" s="5">
        <f>COUNTIFS(Data!$H:$H,$A71,Data!$C:$C,L$1)</f>
        <v>0</v>
      </c>
      <c r="M71" s="5">
        <f>COUNTIFS(Data!$H:$H,$A71,Data!$C:$C,M$1)</f>
        <v>0</v>
      </c>
      <c r="N71" s="5">
        <f>COUNTIFS(Data!$H:$H,$A71,Data!$C:$C,N$1)</f>
        <v>0</v>
      </c>
      <c r="O71" s="5">
        <f>COUNTIFS(Data!$H:$H,$A71,Data!$C:$C,O$1)</f>
        <v>0</v>
      </c>
      <c r="P71" s="5">
        <f>COUNTIFS(Data!$H:$H,$A71,Data!$C:$C,P$1)</f>
        <v>0</v>
      </c>
      <c r="Q71" s="5">
        <f>COUNTIFS(Data!$H:$H,$A71,Data!$C:$C,Q$1)</f>
        <v>0</v>
      </c>
      <c r="R71" s="5">
        <f>COUNTIFS(Data!$H:$H,$A71,Data!$C:$C,R$1)</f>
        <v>0</v>
      </c>
      <c r="S71" s="5">
        <f>COUNTIFS(Data!$H:$H,$A71,Data!$C:$C,S$1)</f>
        <v>0</v>
      </c>
      <c r="T71" s="5">
        <f>COUNTIFS(Data!$H:$H,$A71,Data!$C:$C,T$1)</f>
        <v>0</v>
      </c>
      <c r="U71" s="5">
        <f>COUNTIFS(Data!$H:$H,$A71,Data!$C:$C,U$1)</f>
        <v>0</v>
      </c>
      <c r="V71" s="5">
        <f>COUNTIFS(Data!$H:$H,$A71,Data!$C:$C,V$1)</f>
        <v>0</v>
      </c>
      <c r="W71" s="5">
        <f>COUNTIFS(Data!$H:$H,$A71,Data!$C:$C,W$1)</f>
        <v>0</v>
      </c>
      <c r="X71" s="5">
        <f>COUNTIFS(Data!$H:$H,$A71,Data!$C:$C,X$1)</f>
        <v>0</v>
      </c>
      <c r="Y71" s="5">
        <f>COUNTIFS(Data!$H:$H,$A71,Data!$C:$C,Y$1)</f>
        <v>0</v>
      </c>
      <c r="Z71" s="5">
        <f>COUNTIFS(Data!$H:$H,$A71,Data!$C:$C,Z$1)</f>
        <v>0</v>
      </c>
      <c r="AA71" s="5">
        <f>COUNTIFS(Data!$H:$H,$A71,Data!$C:$C,AA$1)</f>
        <v>0</v>
      </c>
      <c r="AB71" s="5">
        <f>COUNTIFS(Data!$H:$H,$A71,Data!$C:$C,AB$1)</f>
        <v>0</v>
      </c>
      <c r="AC71" s="5">
        <f>COUNTIFS(Data!$H:$H,$A71,Data!$C:$C,AC$1)</f>
        <v>0</v>
      </c>
      <c r="AD71" s="5">
        <f>COUNTIFS(Data!$H:$H,$A71,Data!$C:$C,AD$1)</f>
        <v>0</v>
      </c>
      <c r="AE71" s="5">
        <f>COUNTIFS(Data!$H:$H,$A71,Data!$C:$C,AE$1)</f>
        <v>0</v>
      </c>
      <c r="AF71" s="5">
        <f>COUNTIFS(Data!$H:$H,$A71,Data!$C:$C,AF$1)</f>
        <v>0</v>
      </c>
      <c r="AG71" s="5">
        <f>COUNTIFS(Data!$H:$H,$A71,Data!$C:$C,AG$1)</f>
        <v>0</v>
      </c>
      <c r="AH71" s="5">
        <f>COUNTIFS(Data!$H:$H,$A71,Data!$C:$C,AH$1)</f>
        <v>0</v>
      </c>
      <c r="AI71" s="5">
        <f>COUNTIFS(Data!$H:$H,$A71,Data!$C:$C,AI$1)</f>
        <v>0</v>
      </c>
      <c r="AJ71" s="5">
        <f>COUNTIFS(Data!$H:$H,$A71,Data!$C:$C,AJ$1)</f>
        <v>0</v>
      </c>
      <c r="AK71" s="5">
        <f>COUNTIFS(Data!$H:$H,$A71,Data!$C:$C,AK$1)</f>
        <v>0</v>
      </c>
      <c r="AL71" s="5">
        <f>COUNTIFS(Data!$H:$H,$A71,Data!$C:$C,AL$1)</f>
        <v>0</v>
      </c>
      <c r="AM71" s="5">
        <f>COUNTIFS(Data!$H:$H,$A71,Data!$C:$C,AM$1)</f>
        <v>0</v>
      </c>
      <c r="AN71" s="5">
        <f>COUNTIFS(Data!$H:$H,$A71,Data!$C:$C,AN$1)</f>
        <v>0</v>
      </c>
      <c r="AO71" s="5">
        <f>COUNTIFS(Data!$H:$H,$A71,Data!$C:$C,AO$1)</f>
        <v>0</v>
      </c>
      <c r="AP71" s="5">
        <f>COUNTIFS(Data!$H:$H,$A71,Data!$C:$C,AP$1)</f>
        <v>0</v>
      </c>
      <c r="AQ71" s="5">
        <f>COUNTIFS(Data!$H:$H,$A71,Data!$C:$C,AQ$1)</f>
        <v>0</v>
      </c>
      <c r="AR71" s="5">
        <f>COUNTIFS(Data!$H:$H,$A71,Data!$C:$C,AR$1)</f>
        <v>0</v>
      </c>
      <c r="AS71" s="5">
        <f>COUNTIFS(Data!$H:$H,$A71,Data!$C:$C,AS$1)</f>
        <v>0</v>
      </c>
      <c r="AT71" s="5">
        <f>COUNTIFS(Data!$H:$H,$A71,Data!$C:$C,AT$1)</f>
        <v>0</v>
      </c>
      <c r="AU71" s="5">
        <f>COUNTIFS(Data!$H:$H,$A71,Data!$C:$C,AU$1)</f>
        <v>0</v>
      </c>
      <c r="AV71" s="5">
        <f t="shared" si="1"/>
        <v>2</v>
      </c>
    </row>
    <row r="72">
      <c r="A72" s="5" t="str">
        <f>Countries!A71</f>
        <v>POL</v>
      </c>
      <c r="B72" s="5">
        <f>COUNTIFS(Data!$H:$H,$A72,Data!$C:$C,B$1)</f>
        <v>0</v>
      </c>
      <c r="C72" s="5">
        <f>COUNTIFS(Data!$H:$H,$A72,Data!$C:$C,C$1)</f>
        <v>0</v>
      </c>
      <c r="D72" s="5">
        <f>COUNTIFS(Data!$H:$H,$A72,Data!$C:$C,D$1)</f>
        <v>0</v>
      </c>
      <c r="E72" s="5">
        <f>COUNTIFS(Data!$H:$H,$A72,Data!$C:$C,E$1)</f>
        <v>0</v>
      </c>
      <c r="F72" s="5">
        <f>COUNTIFS(Data!$H:$H,$A72,Data!$C:$C,F$1)</f>
        <v>2</v>
      </c>
      <c r="G72" s="5">
        <f>COUNTIFS(Data!$H:$H,$A72,Data!$C:$C,G$1)</f>
        <v>0</v>
      </c>
      <c r="H72" s="5">
        <f>COUNTIFS(Data!$H:$H,$A72,Data!$C:$C,H$1)</f>
        <v>0</v>
      </c>
      <c r="I72" s="5">
        <f>COUNTIFS(Data!$H:$H,$A72,Data!$C:$C,I$1)</f>
        <v>0</v>
      </c>
      <c r="J72" s="5">
        <f>COUNTIFS(Data!$H:$H,$A72,Data!$C:$C,J$1)</f>
        <v>0</v>
      </c>
      <c r="K72" s="5">
        <f>COUNTIFS(Data!$H:$H,$A72,Data!$C:$C,K$1)</f>
        <v>0</v>
      </c>
      <c r="L72" s="5">
        <f>COUNTIFS(Data!$H:$H,$A72,Data!$C:$C,L$1)</f>
        <v>0</v>
      </c>
      <c r="M72" s="5">
        <f>COUNTIFS(Data!$H:$H,$A72,Data!$C:$C,M$1)</f>
        <v>1</v>
      </c>
      <c r="N72" s="5">
        <f>COUNTIFS(Data!$H:$H,$A72,Data!$C:$C,N$1)</f>
        <v>0</v>
      </c>
      <c r="O72" s="5">
        <f>COUNTIFS(Data!$H:$H,$A72,Data!$C:$C,O$1)</f>
        <v>0</v>
      </c>
      <c r="P72" s="5">
        <f>COUNTIFS(Data!$H:$H,$A72,Data!$C:$C,P$1)</f>
        <v>0</v>
      </c>
      <c r="Q72" s="5">
        <f>COUNTIFS(Data!$H:$H,$A72,Data!$C:$C,Q$1)</f>
        <v>0</v>
      </c>
      <c r="R72" s="5">
        <f>COUNTIFS(Data!$H:$H,$A72,Data!$C:$C,R$1)</f>
        <v>0</v>
      </c>
      <c r="S72" s="5">
        <f>COUNTIFS(Data!$H:$H,$A72,Data!$C:$C,S$1)</f>
        <v>0</v>
      </c>
      <c r="T72" s="5">
        <f>COUNTIFS(Data!$H:$H,$A72,Data!$C:$C,T$1)</f>
        <v>0</v>
      </c>
      <c r="U72" s="5">
        <f>COUNTIFS(Data!$H:$H,$A72,Data!$C:$C,U$1)</f>
        <v>0</v>
      </c>
      <c r="V72" s="5">
        <f>COUNTIFS(Data!$H:$H,$A72,Data!$C:$C,V$1)</f>
        <v>0</v>
      </c>
      <c r="W72" s="5">
        <f>COUNTIFS(Data!$H:$H,$A72,Data!$C:$C,W$1)</f>
        <v>0</v>
      </c>
      <c r="X72" s="5">
        <f>COUNTIFS(Data!$H:$H,$A72,Data!$C:$C,X$1)</f>
        <v>0</v>
      </c>
      <c r="Y72" s="5">
        <f>COUNTIFS(Data!$H:$H,$A72,Data!$C:$C,Y$1)</f>
        <v>0</v>
      </c>
      <c r="Z72" s="5">
        <f>COUNTIFS(Data!$H:$H,$A72,Data!$C:$C,Z$1)</f>
        <v>0</v>
      </c>
      <c r="AA72" s="5">
        <f>COUNTIFS(Data!$H:$H,$A72,Data!$C:$C,AA$1)</f>
        <v>0</v>
      </c>
      <c r="AB72" s="5">
        <f>COUNTIFS(Data!$H:$H,$A72,Data!$C:$C,AB$1)</f>
        <v>0</v>
      </c>
      <c r="AC72" s="5">
        <f>COUNTIFS(Data!$H:$H,$A72,Data!$C:$C,AC$1)</f>
        <v>0</v>
      </c>
      <c r="AD72" s="5">
        <f>COUNTIFS(Data!$H:$H,$A72,Data!$C:$C,AD$1)</f>
        <v>0</v>
      </c>
      <c r="AE72" s="5">
        <f>COUNTIFS(Data!$H:$H,$A72,Data!$C:$C,AE$1)</f>
        <v>1</v>
      </c>
      <c r="AF72" s="5">
        <f>COUNTIFS(Data!$H:$H,$A72,Data!$C:$C,AF$1)</f>
        <v>0</v>
      </c>
      <c r="AG72" s="5">
        <f>COUNTIFS(Data!$H:$H,$A72,Data!$C:$C,AG$1)</f>
        <v>1</v>
      </c>
      <c r="AH72" s="5">
        <f>COUNTIFS(Data!$H:$H,$A72,Data!$C:$C,AH$1)</f>
        <v>0</v>
      </c>
      <c r="AI72" s="5">
        <f>COUNTIFS(Data!$H:$H,$A72,Data!$C:$C,AI$1)</f>
        <v>0</v>
      </c>
      <c r="AJ72" s="5">
        <f>COUNTIFS(Data!$H:$H,$A72,Data!$C:$C,AJ$1)</f>
        <v>0</v>
      </c>
      <c r="AK72" s="5">
        <f>COUNTIFS(Data!$H:$H,$A72,Data!$C:$C,AK$1)</f>
        <v>0</v>
      </c>
      <c r="AL72" s="5">
        <f>COUNTIFS(Data!$H:$H,$A72,Data!$C:$C,AL$1)</f>
        <v>0</v>
      </c>
      <c r="AM72" s="5">
        <f>COUNTIFS(Data!$H:$H,$A72,Data!$C:$C,AM$1)</f>
        <v>0</v>
      </c>
      <c r="AN72" s="5">
        <f>COUNTIFS(Data!$H:$H,$A72,Data!$C:$C,AN$1)</f>
        <v>0</v>
      </c>
      <c r="AO72" s="5">
        <f>COUNTIFS(Data!$H:$H,$A72,Data!$C:$C,AO$1)</f>
        <v>0</v>
      </c>
      <c r="AP72" s="5">
        <f>COUNTIFS(Data!$H:$H,$A72,Data!$C:$C,AP$1)</f>
        <v>0</v>
      </c>
      <c r="AQ72" s="5">
        <f>COUNTIFS(Data!$H:$H,$A72,Data!$C:$C,AQ$1)</f>
        <v>0</v>
      </c>
      <c r="AR72" s="5">
        <f>COUNTIFS(Data!$H:$H,$A72,Data!$C:$C,AR$1)</f>
        <v>0</v>
      </c>
      <c r="AS72" s="5">
        <f>COUNTIFS(Data!$H:$H,$A72,Data!$C:$C,AS$1)</f>
        <v>0</v>
      </c>
      <c r="AT72" s="5">
        <f>COUNTIFS(Data!$H:$H,$A72,Data!$C:$C,AT$1)</f>
        <v>0</v>
      </c>
      <c r="AU72" s="5">
        <f>COUNTIFS(Data!$H:$H,$A72,Data!$C:$C,AU$1)</f>
        <v>0</v>
      </c>
      <c r="AV72" s="5">
        <f t="shared" si="1"/>
        <v>5</v>
      </c>
    </row>
    <row r="73">
      <c r="A73" s="5" t="str">
        <f>Countries!A72</f>
        <v>POR</v>
      </c>
      <c r="B73" s="5">
        <f>COUNTIFS(Data!$H:$H,$A73,Data!$C:$C,B$1)</f>
        <v>0</v>
      </c>
      <c r="C73" s="5">
        <f>COUNTIFS(Data!$H:$H,$A73,Data!$C:$C,C$1)</f>
        <v>0</v>
      </c>
      <c r="D73" s="5">
        <f>COUNTIFS(Data!$H:$H,$A73,Data!$C:$C,D$1)</f>
        <v>0</v>
      </c>
      <c r="E73" s="5">
        <f>COUNTIFS(Data!$H:$H,$A73,Data!$C:$C,E$1)</f>
        <v>0</v>
      </c>
      <c r="F73" s="5">
        <f>COUNTIFS(Data!$H:$H,$A73,Data!$C:$C,F$1)</f>
        <v>1</v>
      </c>
      <c r="G73" s="5">
        <f>COUNTIFS(Data!$H:$H,$A73,Data!$C:$C,G$1)</f>
        <v>0</v>
      </c>
      <c r="H73" s="5">
        <f>COUNTIFS(Data!$H:$H,$A73,Data!$C:$C,H$1)</f>
        <v>0</v>
      </c>
      <c r="I73" s="5">
        <f>COUNTIFS(Data!$H:$H,$A73,Data!$C:$C,I$1)</f>
        <v>0</v>
      </c>
      <c r="J73" s="5">
        <f>COUNTIFS(Data!$H:$H,$A73,Data!$C:$C,J$1)</f>
        <v>0</v>
      </c>
      <c r="K73" s="5">
        <f>COUNTIFS(Data!$H:$H,$A73,Data!$C:$C,K$1)</f>
        <v>0</v>
      </c>
      <c r="L73" s="5">
        <f>COUNTIFS(Data!$H:$H,$A73,Data!$C:$C,L$1)</f>
        <v>0</v>
      </c>
      <c r="M73" s="5">
        <f>COUNTIFS(Data!$H:$H,$A73,Data!$C:$C,M$1)</f>
        <v>0</v>
      </c>
      <c r="N73" s="5">
        <f>COUNTIFS(Data!$H:$H,$A73,Data!$C:$C,N$1)</f>
        <v>0</v>
      </c>
      <c r="O73" s="5">
        <f>COUNTIFS(Data!$H:$H,$A73,Data!$C:$C,O$1)</f>
        <v>0</v>
      </c>
      <c r="P73" s="5">
        <f>COUNTIFS(Data!$H:$H,$A73,Data!$C:$C,P$1)</f>
        <v>0</v>
      </c>
      <c r="Q73" s="5">
        <f>COUNTIFS(Data!$H:$H,$A73,Data!$C:$C,Q$1)</f>
        <v>0</v>
      </c>
      <c r="R73" s="5">
        <f>COUNTIFS(Data!$H:$H,$A73,Data!$C:$C,R$1)</f>
        <v>0</v>
      </c>
      <c r="S73" s="5">
        <f>COUNTIFS(Data!$H:$H,$A73,Data!$C:$C,S$1)</f>
        <v>0</v>
      </c>
      <c r="T73" s="5">
        <f>COUNTIFS(Data!$H:$H,$A73,Data!$C:$C,T$1)</f>
        <v>0</v>
      </c>
      <c r="U73" s="5">
        <f>COUNTIFS(Data!$H:$H,$A73,Data!$C:$C,U$1)</f>
        <v>0</v>
      </c>
      <c r="V73" s="5">
        <f>COUNTIFS(Data!$H:$H,$A73,Data!$C:$C,V$1)</f>
        <v>0</v>
      </c>
      <c r="W73" s="5">
        <f>COUNTIFS(Data!$H:$H,$A73,Data!$C:$C,W$1)</f>
        <v>0</v>
      </c>
      <c r="X73" s="5">
        <f>COUNTIFS(Data!$H:$H,$A73,Data!$C:$C,X$1)</f>
        <v>0</v>
      </c>
      <c r="Y73" s="5">
        <f>COUNTIFS(Data!$H:$H,$A73,Data!$C:$C,Y$1)</f>
        <v>0</v>
      </c>
      <c r="Z73" s="5">
        <f>COUNTIFS(Data!$H:$H,$A73,Data!$C:$C,Z$1)</f>
        <v>0</v>
      </c>
      <c r="AA73" s="5">
        <f>COUNTIFS(Data!$H:$H,$A73,Data!$C:$C,AA$1)</f>
        <v>0</v>
      </c>
      <c r="AB73" s="5">
        <f>COUNTIFS(Data!$H:$H,$A73,Data!$C:$C,AB$1)</f>
        <v>0</v>
      </c>
      <c r="AC73" s="5">
        <f>COUNTIFS(Data!$H:$H,$A73,Data!$C:$C,AC$1)</f>
        <v>0</v>
      </c>
      <c r="AD73" s="5">
        <f>COUNTIFS(Data!$H:$H,$A73,Data!$C:$C,AD$1)</f>
        <v>0</v>
      </c>
      <c r="AE73" s="5">
        <f>COUNTIFS(Data!$H:$H,$A73,Data!$C:$C,AE$1)</f>
        <v>0</v>
      </c>
      <c r="AF73" s="5">
        <f>COUNTIFS(Data!$H:$H,$A73,Data!$C:$C,AF$1)</f>
        <v>0</v>
      </c>
      <c r="AG73" s="5">
        <f>COUNTIFS(Data!$H:$H,$A73,Data!$C:$C,AG$1)</f>
        <v>0</v>
      </c>
      <c r="AH73" s="5">
        <f>COUNTIFS(Data!$H:$H,$A73,Data!$C:$C,AH$1)</f>
        <v>0</v>
      </c>
      <c r="AI73" s="5">
        <f>COUNTIFS(Data!$H:$H,$A73,Data!$C:$C,AI$1)</f>
        <v>0</v>
      </c>
      <c r="AJ73" s="5">
        <f>COUNTIFS(Data!$H:$H,$A73,Data!$C:$C,AJ$1)</f>
        <v>0</v>
      </c>
      <c r="AK73" s="5">
        <f>COUNTIFS(Data!$H:$H,$A73,Data!$C:$C,AK$1)</f>
        <v>0</v>
      </c>
      <c r="AL73" s="5">
        <f>COUNTIFS(Data!$H:$H,$A73,Data!$C:$C,AL$1)</f>
        <v>0</v>
      </c>
      <c r="AM73" s="5">
        <f>COUNTIFS(Data!$H:$H,$A73,Data!$C:$C,AM$1)</f>
        <v>0</v>
      </c>
      <c r="AN73" s="5">
        <f>COUNTIFS(Data!$H:$H,$A73,Data!$C:$C,AN$1)</f>
        <v>0</v>
      </c>
      <c r="AO73" s="5">
        <f>COUNTIFS(Data!$H:$H,$A73,Data!$C:$C,AO$1)</f>
        <v>0</v>
      </c>
      <c r="AP73" s="5">
        <f>COUNTIFS(Data!$H:$H,$A73,Data!$C:$C,AP$1)</f>
        <v>0</v>
      </c>
      <c r="AQ73" s="5">
        <f>COUNTIFS(Data!$H:$H,$A73,Data!$C:$C,AQ$1)</f>
        <v>0</v>
      </c>
      <c r="AR73" s="5">
        <f>COUNTIFS(Data!$H:$H,$A73,Data!$C:$C,AR$1)</f>
        <v>0</v>
      </c>
      <c r="AS73" s="5">
        <f>COUNTIFS(Data!$H:$H,$A73,Data!$C:$C,AS$1)</f>
        <v>0</v>
      </c>
      <c r="AT73" s="5">
        <f>COUNTIFS(Data!$H:$H,$A73,Data!$C:$C,AT$1)</f>
        <v>0</v>
      </c>
      <c r="AU73" s="5">
        <f>COUNTIFS(Data!$H:$H,$A73,Data!$C:$C,AU$1)</f>
        <v>0</v>
      </c>
      <c r="AV73" s="5">
        <f t="shared" si="1"/>
        <v>1</v>
      </c>
    </row>
    <row r="74">
      <c r="A74" s="5" t="str">
        <f>Countries!A73</f>
        <v>PUR</v>
      </c>
      <c r="B74" s="5">
        <f>COUNTIFS(Data!$H:$H,$A74,Data!$C:$C,B$1)</f>
        <v>0</v>
      </c>
      <c r="C74" s="5">
        <f>COUNTIFS(Data!$H:$H,$A74,Data!$C:$C,C$1)</f>
        <v>0</v>
      </c>
      <c r="D74" s="5">
        <f>COUNTIFS(Data!$H:$H,$A74,Data!$C:$C,D$1)</f>
        <v>0</v>
      </c>
      <c r="E74" s="5">
        <f>COUNTIFS(Data!$H:$H,$A74,Data!$C:$C,E$1)</f>
        <v>0</v>
      </c>
      <c r="F74" s="5">
        <f>COUNTIFS(Data!$H:$H,$A74,Data!$C:$C,F$1)</f>
        <v>0</v>
      </c>
      <c r="G74" s="5">
        <f>COUNTIFS(Data!$H:$H,$A74,Data!$C:$C,G$1)</f>
        <v>0</v>
      </c>
      <c r="H74" s="5">
        <f>COUNTIFS(Data!$H:$H,$A74,Data!$C:$C,H$1)</f>
        <v>0</v>
      </c>
      <c r="I74" s="5">
        <f>COUNTIFS(Data!$H:$H,$A74,Data!$C:$C,I$1)</f>
        <v>0</v>
      </c>
      <c r="J74" s="5">
        <f>COUNTIFS(Data!$H:$H,$A74,Data!$C:$C,J$1)</f>
        <v>0</v>
      </c>
      <c r="K74" s="5">
        <f>COUNTIFS(Data!$H:$H,$A74,Data!$C:$C,K$1)</f>
        <v>0</v>
      </c>
      <c r="L74" s="5">
        <f>COUNTIFS(Data!$H:$H,$A74,Data!$C:$C,L$1)</f>
        <v>0</v>
      </c>
      <c r="M74" s="5">
        <f>COUNTIFS(Data!$H:$H,$A74,Data!$C:$C,M$1)</f>
        <v>0</v>
      </c>
      <c r="N74" s="5">
        <f>COUNTIFS(Data!$H:$H,$A74,Data!$C:$C,N$1)</f>
        <v>0</v>
      </c>
      <c r="O74" s="5">
        <f>COUNTIFS(Data!$H:$H,$A74,Data!$C:$C,O$1)</f>
        <v>0</v>
      </c>
      <c r="P74" s="5">
        <f>COUNTIFS(Data!$H:$H,$A74,Data!$C:$C,P$1)</f>
        <v>0</v>
      </c>
      <c r="Q74" s="5">
        <f>COUNTIFS(Data!$H:$H,$A74,Data!$C:$C,Q$1)</f>
        <v>0</v>
      </c>
      <c r="R74" s="5">
        <f>COUNTIFS(Data!$H:$H,$A74,Data!$C:$C,R$1)</f>
        <v>0</v>
      </c>
      <c r="S74" s="5">
        <f>COUNTIFS(Data!$H:$H,$A74,Data!$C:$C,S$1)</f>
        <v>0</v>
      </c>
      <c r="T74" s="5">
        <f>COUNTIFS(Data!$H:$H,$A74,Data!$C:$C,T$1)</f>
        <v>0</v>
      </c>
      <c r="U74" s="5">
        <f>COUNTIFS(Data!$H:$H,$A74,Data!$C:$C,U$1)</f>
        <v>0</v>
      </c>
      <c r="V74" s="5">
        <f>COUNTIFS(Data!$H:$H,$A74,Data!$C:$C,V$1)</f>
        <v>0</v>
      </c>
      <c r="W74" s="5">
        <f>COUNTIFS(Data!$H:$H,$A74,Data!$C:$C,W$1)</f>
        <v>0</v>
      </c>
      <c r="X74" s="5">
        <f>COUNTIFS(Data!$H:$H,$A74,Data!$C:$C,X$1)</f>
        <v>0</v>
      </c>
      <c r="Y74" s="5">
        <f>COUNTIFS(Data!$H:$H,$A74,Data!$C:$C,Y$1)</f>
        <v>0</v>
      </c>
      <c r="Z74" s="5">
        <f>COUNTIFS(Data!$H:$H,$A74,Data!$C:$C,Z$1)</f>
        <v>0</v>
      </c>
      <c r="AA74" s="5">
        <f>COUNTIFS(Data!$H:$H,$A74,Data!$C:$C,AA$1)</f>
        <v>0</v>
      </c>
      <c r="AB74" s="5">
        <f>COUNTIFS(Data!$H:$H,$A74,Data!$C:$C,AB$1)</f>
        <v>0</v>
      </c>
      <c r="AC74" s="5">
        <f>COUNTIFS(Data!$H:$H,$A74,Data!$C:$C,AC$1)</f>
        <v>0</v>
      </c>
      <c r="AD74" s="5">
        <f>COUNTIFS(Data!$H:$H,$A74,Data!$C:$C,AD$1)</f>
        <v>0</v>
      </c>
      <c r="AE74" s="5">
        <f>COUNTIFS(Data!$H:$H,$A74,Data!$C:$C,AE$1)</f>
        <v>0</v>
      </c>
      <c r="AF74" s="5">
        <f>COUNTIFS(Data!$H:$H,$A74,Data!$C:$C,AF$1)</f>
        <v>0</v>
      </c>
      <c r="AG74" s="5">
        <f>COUNTIFS(Data!$H:$H,$A74,Data!$C:$C,AG$1)</f>
        <v>0</v>
      </c>
      <c r="AH74" s="5">
        <f>COUNTIFS(Data!$H:$H,$A74,Data!$C:$C,AH$1)</f>
        <v>0</v>
      </c>
      <c r="AI74" s="5">
        <f>COUNTIFS(Data!$H:$H,$A74,Data!$C:$C,AI$1)</f>
        <v>0</v>
      </c>
      <c r="AJ74" s="5">
        <f>COUNTIFS(Data!$H:$H,$A74,Data!$C:$C,AJ$1)</f>
        <v>0</v>
      </c>
      <c r="AK74" s="5">
        <f>COUNTIFS(Data!$H:$H,$A74,Data!$C:$C,AK$1)</f>
        <v>0</v>
      </c>
      <c r="AL74" s="5">
        <f>COUNTIFS(Data!$H:$H,$A74,Data!$C:$C,AL$1)</f>
        <v>0</v>
      </c>
      <c r="AM74" s="5">
        <f>COUNTIFS(Data!$H:$H,$A74,Data!$C:$C,AM$1)</f>
        <v>0</v>
      </c>
      <c r="AN74" s="5">
        <f>COUNTIFS(Data!$H:$H,$A74,Data!$C:$C,AN$1)</f>
        <v>0</v>
      </c>
      <c r="AO74" s="5">
        <f>COUNTIFS(Data!$H:$H,$A74,Data!$C:$C,AO$1)</f>
        <v>0</v>
      </c>
      <c r="AP74" s="5">
        <f>COUNTIFS(Data!$H:$H,$A74,Data!$C:$C,AP$1)</f>
        <v>0</v>
      </c>
      <c r="AQ74" s="5">
        <f>COUNTIFS(Data!$H:$H,$A74,Data!$C:$C,AQ$1)</f>
        <v>0</v>
      </c>
      <c r="AR74" s="5">
        <f>COUNTIFS(Data!$H:$H,$A74,Data!$C:$C,AR$1)</f>
        <v>0</v>
      </c>
      <c r="AS74" s="5">
        <f>COUNTIFS(Data!$H:$H,$A74,Data!$C:$C,AS$1)</f>
        <v>0</v>
      </c>
      <c r="AT74" s="5">
        <f>COUNTIFS(Data!$H:$H,$A74,Data!$C:$C,AT$1)</f>
        <v>0</v>
      </c>
      <c r="AU74" s="5">
        <f>COUNTIFS(Data!$H:$H,$A74,Data!$C:$C,AU$1)</f>
        <v>0</v>
      </c>
      <c r="AV74" s="5">
        <f t="shared" si="1"/>
        <v>0</v>
      </c>
    </row>
    <row r="75">
      <c r="A75" s="5" t="str">
        <f>Countries!A74</f>
        <v>QAT</v>
      </c>
      <c r="B75" s="5">
        <f>COUNTIFS(Data!$H:$H,$A75,Data!$C:$C,B$1)</f>
        <v>0</v>
      </c>
      <c r="C75" s="5">
        <f>COUNTIFS(Data!$H:$H,$A75,Data!$C:$C,C$1)</f>
        <v>0</v>
      </c>
      <c r="D75" s="5">
        <f>COUNTIFS(Data!$H:$H,$A75,Data!$C:$C,D$1)</f>
        <v>0</v>
      </c>
      <c r="E75" s="5">
        <f>COUNTIFS(Data!$H:$H,$A75,Data!$C:$C,E$1)</f>
        <v>0</v>
      </c>
      <c r="F75" s="32">
        <f>0.5+COUNTIFS(Data!$H:$H,$A75,Data!$C:$C,F$1)</f>
        <v>0.5</v>
      </c>
      <c r="G75" s="5">
        <f>COUNTIFS(Data!$H:$H,$A75,Data!$C:$C,G$1)</f>
        <v>0</v>
      </c>
      <c r="H75" s="5">
        <f>COUNTIFS(Data!$H:$H,$A75,Data!$C:$C,H$1)</f>
        <v>0</v>
      </c>
      <c r="I75" s="5">
        <f>COUNTIFS(Data!$H:$H,$A75,Data!$C:$C,I$1)</f>
        <v>0</v>
      </c>
      <c r="J75" s="5">
        <f>COUNTIFS(Data!$H:$H,$A75,Data!$C:$C,J$1)</f>
        <v>0</v>
      </c>
      <c r="K75" s="5">
        <f>COUNTIFS(Data!$H:$H,$A75,Data!$C:$C,K$1)</f>
        <v>0</v>
      </c>
      <c r="L75" s="5">
        <f>COUNTIFS(Data!$H:$H,$A75,Data!$C:$C,L$1)</f>
        <v>0</v>
      </c>
      <c r="M75" s="5">
        <f>COUNTIFS(Data!$H:$H,$A75,Data!$C:$C,M$1)</f>
        <v>0</v>
      </c>
      <c r="N75" s="5">
        <f>COUNTIFS(Data!$H:$H,$A75,Data!$C:$C,N$1)</f>
        <v>0</v>
      </c>
      <c r="O75" s="5">
        <f>COUNTIFS(Data!$H:$H,$A75,Data!$C:$C,O$1)</f>
        <v>0</v>
      </c>
      <c r="P75" s="5">
        <f>COUNTIFS(Data!$H:$H,$A75,Data!$C:$C,P$1)</f>
        <v>0</v>
      </c>
      <c r="Q75" s="5">
        <f>COUNTIFS(Data!$H:$H,$A75,Data!$C:$C,Q$1)</f>
        <v>0</v>
      </c>
      <c r="R75" s="5">
        <f>COUNTIFS(Data!$H:$H,$A75,Data!$C:$C,R$1)</f>
        <v>0</v>
      </c>
      <c r="S75" s="5">
        <f>COUNTIFS(Data!$H:$H,$A75,Data!$C:$C,S$1)</f>
        <v>0</v>
      </c>
      <c r="T75" s="5">
        <f>COUNTIFS(Data!$H:$H,$A75,Data!$C:$C,T$1)</f>
        <v>0</v>
      </c>
      <c r="U75" s="5">
        <f>COUNTIFS(Data!$H:$H,$A75,Data!$C:$C,U$1)</f>
        <v>0</v>
      </c>
      <c r="V75" s="5">
        <f>COUNTIFS(Data!$H:$H,$A75,Data!$C:$C,V$1)</f>
        <v>0</v>
      </c>
      <c r="W75" s="5">
        <f>COUNTIFS(Data!$H:$H,$A75,Data!$C:$C,W$1)</f>
        <v>0</v>
      </c>
      <c r="X75" s="5">
        <f>COUNTIFS(Data!$H:$H,$A75,Data!$C:$C,X$1)</f>
        <v>0</v>
      </c>
      <c r="Y75" s="5">
        <f>COUNTIFS(Data!$H:$H,$A75,Data!$C:$C,Y$1)</f>
        <v>0</v>
      </c>
      <c r="Z75" s="5">
        <f>COUNTIFS(Data!$H:$H,$A75,Data!$C:$C,Z$1)</f>
        <v>0</v>
      </c>
      <c r="AA75" s="5">
        <f>COUNTIFS(Data!$H:$H,$A75,Data!$C:$C,AA$1)</f>
        <v>0</v>
      </c>
      <c r="AB75" s="5">
        <f>COUNTIFS(Data!$H:$H,$A75,Data!$C:$C,AB$1)</f>
        <v>0</v>
      </c>
      <c r="AC75" s="5">
        <f>COUNTIFS(Data!$H:$H,$A75,Data!$C:$C,AC$1)</f>
        <v>0</v>
      </c>
      <c r="AD75" s="5">
        <f>COUNTIFS(Data!$H:$H,$A75,Data!$C:$C,AD$1)</f>
        <v>0</v>
      </c>
      <c r="AE75" s="5">
        <f>COUNTIFS(Data!$H:$H,$A75,Data!$C:$C,AE$1)</f>
        <v>0</v>
      </c>
      <c r="AF75" s="5">
        <f>COUNTIFS(Data!$H:$H,$A75,Data!$C:$C,AF$1)</f>
        <v>0</v>
      </c>
      <c r="AG75" s="5">
        <f>COUNTIFS(Data!$H:$H,$A75,Data!$C:$C,AG$1)</f>
        <v>0</v>
      </c>
      <c r="AH75" s="5">
        <f>COUNTIFS(Data!$H:$H,$A75,Data!$C:$C,AH$1)</f>
        <v>0</v>
      </c>
      <c r="AI75" s="5">
        <f>COUNTIFS(Data!$H:$H,$A75,Data!$C:$C,AI$1)</f>
        <v>0</v>
      </c>
      <c r="AJ75" s="5">
        <f>COUNTIFS(Data!$H:$H,$A75,Data!$C:$C,AJ$1)</f>
        <v>0</v>
      </c>
      <c r="AK75" s="5">
        <f>COUNTIFS(Data!$H:$H,$A75,Data!$C:$C,AK$1)</f>
        <v>0</v>
      </c>
      <c r="AL75" s="5">
        <f>COUNTIFS(Data!$H:$H,$A75,Data!$C:$C,AL$1)</f>
        <v>0</v>
      </c>
      <c r="AM75" s="5">
        <f>COUNTIFS(Data!$H:$H,$A75,Data!$C:$C,AM$1)</f>
        <v>0</v>
      </c>
      <c r="AN75" s="5">
        <f>COUNTIFS(Data!$H:$H,$A75,Data!$C:$C,AN$1)</f>
        <v>0</v>
      </c>
      <c r="AO75" s="5">
        <f>COUNTIFS(Data!$H:$H,$A75,Data!$C:$C,AO$1)</f>
        <v>0</v>
      </c>
      <c r="AP75" s="5">
        <f>COUNTIFS(Data!$H:$H,$A75,Data!$C:$C,AP$1)</f>
        <v>0</v>
      </c>
      <c r="AQ75" s="5">
        <f>COUNTIFS(Data!$H:$H,$A75,Data!$C:$C,AQ$1)</f>
        <v>0</v>
      </c>
      <c r="AR75" s="5">
        <f>COUNTIFS(Data!$H:$H,$A75,Data!$C:$C,AR$1)</f>
        <v>0</v>
      </c>
      <c r="AS75" s="5">
        <f>COUNTIFS(Data!$H:$H,$A75,Data!$C:$C,AS$1)</f>
        <v>0</v>
      </c>
      <c r="AT75" s="5">
        <f>COUNTIFS(Data!$H:$H,$A75,Data!$C:$C,AT$1)</f>
        <v>0</v>
      </c>
      <c r="AU75" s="5">
        <f>COUNTIFS(Data!$H:$H,$A75,Data!$C:$C,AU$1)</f>
        <v>0</v>
      </c>
      <c r="AV75" s="5">
        <f t="shared" si="1"/>
        <v>0.5</v>
      </c>
    </row>
    <row r="76">
      <c r="A76" s="5" t="str">
        <f>Countries!A75</f>
        <v>ROC</v>
      </c>
      <c r="B76" s="5">
        <f>COUNTIFS(Data!$H:$H,$A76,Data!$C:$C,B$1)</f>
        <v>2</v>
      </c>
      <c r="C76" s="5">
        <f>COUNTIFS(Data!$H:$H,$A76,Data!$C:$C,C$1)</f>
        <v>2</v>
      </c>
      <c r="D76" s="5">
        <f>COUNTIFS(Data!$H:$H,$A76,Data!$C:$C,D$1)</f>
        <v>2</v>
      </c>
      <c r="E76" s="5">
        <f>COUNTIFS(Data!$H:$H,$A76,Data!$C:$C,E$1)</f>
        <v>0</v>
      </c>
      <c r="F76" s="5">
        <f>COUNTIFS(Data!$H:$H,$A76,Data!$C:$C,F$1)</f>
        <v>1</v>
      </c>
      <c r="G76" s="5">
        <f>COUNTIFS(Data!$H:$H,$A76,Data!$C:$C,G$1)</f>
        <v>0</v>
      </c>
      <c r="H76" s="5">
        <f>COUNTIFS(Data!$H:$H,$A76,Data!$C:$C,H$1)</f>
        <v>0</v>
      </c>
      <c r="I76" s="5">
        <f>COUNTIFS(Data!$H:$H,$A76,Data!$C:$C,I$1)</f>
        <v>0</v>
      </c>
      <c r="J76" s="5">
        <f>COUNTIFS(Data!$H:$H,$A76,Data!$C:$C,J$1)</f>
        <v>1</v>
      </c>
      <c r="K76" s="5">
        <f>COUNTIFS(Data!$H:$H,$A76,Data!$C:$C,K$1)</f>
        <v>1</v>
      </c>
      <c r="L76" s="5">
        <f>COUNTIFS(Data!$H:$H,$A76,Data!$C:$C,L$1)</f>
        <v>0</v>
      </c>
      <c r="M76" s="5">
        <f>COUNTIFS(Data!$H:$H,$A76,Data!$C:$C,M$1)</f>
        <v>0</v>
      </c>
      <c r="N76" s="5">
        <f>COUNTIFS(Data!$H:$H,$A76,Data!$C:$C,N$1)</f>
        <v>0</v>
      </c>
      <c r="O76" s="5">
        <f>COUNTIFS(Data!$H:$H,$A76,Data!$C:$C,O$1)</f>
        <v>0</v>
      </c>
      <c r="P76" s="5">
        <f>COUNTIFS(Data!$H:$H,$A76,Data!$C:$C,P$1)</f>
        <v>0</v>
      </c>
      <c r="Q76" s="5">
        <f>COUNTIFS(Data!$H:$H,$A76,Data!$C:$C,Q$1)</f>
        <v>0</v>
      </c>
      <c r="R76" s="5">
        <f>COUNTIFS(Data!$H:$H,$A76,Data!$C:$C,R$1)</f>
        <v>0</v>
      </c>
      <c r="S76" s="5">
        <f>COUNTIFS(Data!$H:$H,$A76,Data!$C:$C,S$1)</f>
        <v>0</v>
      </c>
      <c r="T76" s="5">
        <f>COUNTIFS(Data!$H:$H,$A76,Data!$C:$C,T$1)</f>
        <v>0</v>
      </c>
      <c r="U76" s="5">
        <f>COUNTIFS(Data!$H:$H,$A76,Data!$C:$C,U$1)</f>
        <v>4</v>
      </c>
      <c r="V76" s="5">
        <f>COUNTIFS(Data!$H:$H,$A76,Data!$C:$C,V$1)</f>
        <v>0</v>
      </c>
      <c r="W76" s="5">
        <f>COUNTIFS(Data!$H:$H,$A76,Data!$C:$C,W$1)</f>
        <v>0</v>
      </c>
      <c r="X76" s="5">
        <f>COUNTIFS(Data!$H:$H,$A76,Data!$C:$C,X$1)</f>
        <v>1</v>
      </c>
      <c r="Y76" s="5">
        <f>COUNTIFS(Data!$H:$H,$A76,Data!$C:$C,Y$1)</f>
        <v>0</v>
      </c>
      <c r="Z76" s="5">
        <f>COUNTIFS(Data!$H:$H,$A76,Data!$C:$C,Z$1)</f>
        <v>0</v>
      </c>
      <c r="AA76" s="5">
        <f>COUNTIFS(Data!$H:$H,$A76,Data!$C:$C,AA$1)</f>
        <v>0</v>
      </c>
      <c r="AB76" s="5">
        <f>COUNTIFS(Data!$H:$H,$A76,Data!$C:$C,AB$1)</f>
        <v>0</v>
      </c>
      <c r="AC76" s="5">
        <f>COUNTIFS(Data!$H:$H,$A76,Data!$C:$C,AC$1)</f>
        <v>0</v>
      </c>
      <c r="AD76" s="5">
        <f>COUNTIFS(Data!$H:$H,$A76,Data!$C:$C,AD$1)</f>
        <v>2</v>
      </c>
      <c r="AE76" s="5">
        <f>COUNTIFS(Data!$H:$H,$A76,Data!$C:$C,AE$1)</f>
        <v>2</v>
      </c>
      <c r="AF76" s="5">
        <f>COUNTIFS(Data!$H:$H,$A76,Data!$C:$C,AF$1)</f>
        <v>0</v>
      </c>
      <c r="AG76" s="5">
        <f>COUNTIFS(Data!$H:$H,$A76,Data!$C:$C,AG$1)</f>
        <v>0</v>
      </c>
      <c r="AH76" s="5">
        <f>COUNTIFS(Data!$H:$H,$A76,Data!$C:$C,AH$1)</f>
        <v>4</v>
      </c>
      <c r="AI76" s="5">
        <f>COUNTIFS(Data!$H:$H,$A76,Data!$C:$C,AI$1)</f>
        <v>0</v>
      </c>
      <c r="AJ76" s="5">
        <f>COUNTIFS(Data!$H:$H,$A76,Data!$C:$C,AJ$1)</f>
        <v>0</v>
      </c>
      <c r="AK76" s="5">
        <f>COUNTIFS(Data!$H:$H,$A76,Data!$C:$C,AK$1)</f>
        <v>0</v>
      </c>
      <c r="AL76" s="5">
        <f>COUNTIFS(Data!$H:$H,$A76,Data!$C:$C,AL$1)</f>
        <v>2</v>
      </c>
      <c r="AM76" s="5">
        <f>COUNTIFS(Data!$H:$H,$A76,Data!$C:$C,AM$1)</f>
        <v>0</v>
      </c>
      <c r="AN76" s="5">
        <f>COUNTIFS(Data!$H:$H,$A76,Data!$C:$C,AN$1)</f>
        <v>1</v>
      </c>
      <c r="AO76" s="5">
        <f>COUNTIFS(Data!$H:$H,$A76,Data!$C:$C,AO$1)</f>
        <v>2</v>
      </c>
      <c r="AP76" s="5">
        <f>COUNTIFS(Data!$H:$H,$A76,Data!$C:$C,AP$1)</f>
        <v>0</v>
      </c>
      <c r="AQ76" s="5">
        <f>COUNTIFS(Data!$H:$H,$A76,Data!$C:$C,AQ$1)</f>
        <v>0</v>
      </c>
      <c r="AR76" s="5">
        <f>COUNTIFS(Data!$H:$H,$A76,Data!$C:$C,AR$1)</f>
        <v>1</v>
      </c>
      <c r="AS76" s="5">
        <f>COUNTIFS(Data!$H:$H,$A76,Data!$C:$C,AS$1)</f>
        <v>0</v>
      </c>
      <c r="AT76" s="5">
        <f>COUNTIFS(Data!$H:$H,$A76,Data!$C:$C,AT$1)</f>
        <v>0</v>
      </c>
      <c r="AU76" s="5">
        <f>COUNTIFS(Data!$H:$H,$A76,Data!$C:$C,AU$1)</f>
        <v>0</v>
      </c>
      <c r="AV76" s="5">
        <f t="shared" si="1"/>
        <v>28</v>
      </c>
    </row>
    <row r="77">
      <c r="A77" s="5" t="str">
        <f>Countries!A76</f>
        <v>ROU</v>
      </c>
      <c r="B77" s="5">
        <f>COUNTIFS(Data!$H:$H,$A77,Data!$C:$C,B$1)</f>
        <v>0</v>
      </c>
      <c r="C77" s="5">
        <f>COUNTIFS(Data!$H:$H,$A77,Data!$C:$C,C$1)</f>
        <v>0</v>
      </c>
      <c r="D77" s="5">
        <f>COUNTIFS(Data!$H:$H,$A77,Data!$C:$C,D$1)</f>
        <v>0</v>
      </c>
      <c r="E77" s="5">
        <f>COUNTIFS(Data!$H:$H,$A77,Data!$C:$C,E$1)</f>
        <v>0</v>
      </c>
      <c r="F77" s="5">
        <f>COUNTIFS(Data!$H:$H,$A77,Data!$C:$C,F$1)</f>
        <v>0</v>
      </c>
      <c r="G77" s="5">
        <f>COUNTIFS(Data!$H:$H,$A77,Data!$C:$C,G$1)</f>
        <v>0</v>
      </c>
      <c r="H77" s="5">
        <f>COUNTIFS(Data!$H:$H,$A77,Data!$C:$C,H$1)</f>
        <v>0</v>
      </c>
      <c r="I77" s="5">
        <f>COUNTIFS(Data!$H:$H,$A77,Data!$C:$C,I$1)</f>
        <v>0</v>
      </c>
      <c r="J77" s="5">
        <f>COUNTIFS(Data!$H:$H,$A77,Data!$C:$C,J$1)</f>
        <v>0</v>
      </c>
      <c r="K77" s="5">
        <f>COUNTIFS(Data!$H:$H,$A77,Data!$C:$C,K$1)</f>
        <v>0</v>
      </c>
      <c r="L77" s="5">
        <f>COUNTIFS(Data!$H:$H,$A77,Data!$C:$C,L$1)</f>
        <v>0</v>
      </c>
      <c r="M77" s="5">
        <f>COUNTIFS(Data!$H:$H,$A77,Data!$C:$C,M$1)</f>
        <v>0</v>
      </c>
      <c r="N77" s="5">
        <f>COUNTIFS(Data!$H:$H,$A77,Data!$C:$C,N$1)</f>
        <v>0</v>
      </c>
      <c r="O77" s="5">
        <f>COUNTIFS(Data!$H:$H,$A77,Data!$C:$C,O$1)</f>
        <v>0</v>
      </c>
      <c r="P77" s="5">
        <f>COUNTIFS(Data!$H:$H,$A77,Data!$C:$C,P$1)</f>
        <v>0</v>
      </c>
      <c r="Q77" s="5">
        <f>COUNTIFS(Data!$H:$H,$A77,Data!$C:$C,Q$1)</f>
        <v>0</v>
      </c>
      <c r="R77" s="5">
        <f>COUNTIFS(Data!$H:$H,$A77,Data!$C:$C,R$1)</f>
        <v>0</v>
      </c>
      <c r="S77" s="5">
        <f>COUNTIFS(Data!$H:$H,$A77,Data!$C:$C,S$1)</f>
        <v>0</v>
      </c>
      <c r="T77" s="5">
        <f>COUNTIFS(Data!$H:$H,$A77,Data!$C:$C,T$1)</f>
        <v>0</v>
      </c>
      <c r="U77" s="5">
        <f>COUNTIFS(Data!$H:$H,$A77,Data!$C:$C,U$1)</f>
        <v>1</v>
      </c>
      <c r="V77" s="5">
        <f>COUNTIFS(Data!$H:$H,$A77,Data!$C:$C,V$1)</f>
        <v>0</v>
      </c>
      <c r="W77" s="5">
        <f>COUNTIFS(Data!$H:$H,$A77,Data!$C:$C,W$1)</f>
        <v>0</v>
      </c>
      <c r="X77" s="5">
        <f>COUNTIFS(Data!$H:$H,$A77,Data!$C:$C,X$1)</f>
        <v>0</v>
      </c>
      <c r="Y77" s="5">
        <f>COUNTIFS(Data!$H:$H,$A77,Data!$C:$C,Y$1)</f>
        <v>0</v>
      </c>
      <c r="Z77" s="5">
        <f>COUNTIFS(Data!$H:$H,$A77,Data!$C:$C,Z$1)</f>
        <v>0</v>
      </c>
      <c r="AA77" s="5">
        <f>COUNTIFS(Data!$H:$H,$A77,Data!$C:$C,AA$1)</f>
        <v>0</v>
      </c>
      <c r="AB77" s="5">
        <f>COUNTIFS(Data!$H:$H,$A77,Data!$C:$C,AB$1)</f>
        <v>0</v>
      </c>
      <c r="AC77" s="5">
        <f>COUNTIFS(Data!$H:$H,$A77,Data!$C:$C,AC$1)</f>
        <v>0</v>
      </c>
      <c r="AD77" s="5">
        <f>COUNTIFS(Data!$H:$H,$A77,Data!$C:$C,AD$1)</f>
        <v>0</v>
      </c>
      <c r="AE77" s="5">
        <f>COUNTIFS(Data!$H:$H,$A77,Data!$C:$C,AE$1)</f>
        <v>2</v>
      </c>
      <c r="AF77" s="5">
        <f>COUNTIFS(Data!$H:$H,$A77,Data!$C:$C,AF$1)</f>
        <v>0</v>
      </c>
      <c r="AG77" s="5">
        <f>COUNTIFS(Data!$H:$H,$A77,Data!$C:$C,AG$1)</f>
        <v>0</v>
      </c>
      <c r="AH77" s="5">
        <f>COUNTIFS(Data!$H:$H,$A77,Data!$C:$C,AH$1)</f>
        <v>0</v>
      </c>
      <c r="AI77" s="5">
        <f>COUNTIFS(Data!$H:$H,$A77,Data!$C:$C,AI$1)</f>
        <v>0</v>
      </c>
      <c r="AJ77" s="5">
        <f>COUNTIFS(Data!$H:$H,$A77,Data!$C:$C,AJ$1)</f>
        <v>0</v>
      </c>
      <c r="AK77" s="5">
        <f>COUNTIFS(Data!$H:$H,$A77,Data!$C:$C,AK$1)</f>
        <v>0</v>
      </c>
      <c r="AL77" s="5">
        <f>COUNTIFS(Data!$H:$H,$A77,Data!$C:$C,AL$1)</f>
        <v>0</v>
      </c>
      <c r="AM77" s="5">
        <f>COUNTIFS(Data!$H:$H,$A77,Data!$C:$C,AM$1)</f>
        <v>0</v>
      </c>
      <c r="AN77" s="5">
        <f>COUNTIFS(Data!$H:$H,$A77,Data!$C:$C,AN$1)</f>
        <v>0</v>
      </c>
      <c r="AO77" s="5">
        <f>COUNTIFS(Data!$H:$H,$A77,Data!$C:$C,AO$1)</f>
        <v>0</v>
      </c>
      <c r="AP77" s="5">
        <f>COUNTIFS(Data!$H:$H,$A77,Data!$C:$C,AP$1)</f>
        <v>0</v>
      </c>
      <c r="AQ77" s="5">
        <f>COUNTIFS(Data!$H:$H,$A77,Data!$C:$C,AQ$1)</f>
        <v>0</v>
      </c>
      <c r="AR77" s="5">
        <f>COUNTIFS(Data!$H:$H,$A77,Data!$C:$C,AR$1)</f>
        <v>0</v>
      </c>
      <c r="AS77" s="5">
        <f>COUNTIFS(Data!$H:$H,$A77,Data!$C:$C,AS$1)</f>
        <v>0</v>
      </c>
      <c r="AT77" s="5">
        <f>COUNTIFS(Data!$H:$H,$A77,Data!$C:$C,AT$1)</f>
        <v>0</v>
      </c>
      <c r="AU77" s="5">
        <f>COUNTIFS(Data!$H:$H,$A77,Data!$C:$C,AU$1)</f>
        <v>0</v>
      </c>
      <c r="AV77" s="5">
        <f t="shared" si="1"/>
        <v>3</v>
      </c>
    </row>
    <row r="78">
      <c r="A78" s="5" t="str">
        <f>Countries!A77</f>
        <v>RSA</v>
      </c>
      <c r="B78" s="5">
        <f>COUNTIFS(Data!$H:$H,$A78,Data!$C:$C,B$1)</f>
        <v>0</v>
      </c>
      <c r="C78" s="5">
        <f>COUNTIFS(Data!$H:$H,$A78,Data!$C:$C,C$1)</f>
        <v>0</v>
      </c>
      <c r="D78" s="5">
        <f>COUNTIFS(Data!$H:$H,$A78,Data!$C:$C,D$1)</f>
        <v>0</v>
      </c>
      <c r="E78" s="5">
        <f>COUNTIFS(Data!$H:$H,$A78,Data!$C:$C,E$1)</f>
        <v>0</v>
      </c>
      <c r="F78" s="5">
        <f>COUNTIFS(Data!$H:$H,$A78,Data!$C:$C,F$1)</f>
        <v>0</v>
      </c>
      <c r="G78" s="5">
        <f>COUNTIFS(Data!$H:$H,$A78,Data!$C:$C,G$1)</f>
        <v>0</v>
      </c>
      <c r="H78" s="5">
        <f>COUNTIFS(Data!$H:$H,$A78,Data!$C:$C,H$1)</f>
        <v>0</v>
      </c>
      <c r="I78" s="5">
        <f>COUNTIFS(Data!$H:$H,$A78,Data!$C:$C,I$1)</f>
        <v>0</v>
      </c>
      <c r="J78" s="5">
        <f>COUNTIFS(Data!$H:$H,$A78,Data!$C:$C,J$1)</f>
        <v>0</v>
      </c>
      <c r="K78" s="5">
        <f>COUNTIFS(Data!$H:$H,$A78,Data!$C:$C,K$1)</f>
        <v>0</v>
      </c>
      <c r="L78" s="5">
        <f>COUNTIFS(Data!$H:$H,$A78,Data!$C:$C,L$1)</f>
        <v>0</v>
      </c>
      <c r="M78" s="5">
        <f>COUNTIFS(Data!$H:$H,$A78,Data!$C:$C,M$1)</f>
        <v>0</v>
      </c>
      <c r="N78" s="5">
        <f>COUNTIFS(Data!$H:$H,$A78,Data!$C:$C,N$1)</f>
        <v>0</v>
      </c>
      <c r="O78" s="5">
        <f>COUNTIFS(Data!$H:$H,$A78,Data!$C:$C,O$1)</f>
        <v>0</v>
      </c>
      <c r="P78" s="5">
        <f>COUNTIFS(Data!$H:$H,$A78,Data!$C:$C,P$1)</f>
        <v>0</v>
      </c>
      <c r="Q78" s="5">
        <f>COUNTIFS(Data!$H:$H,$A78,Data!$C:$C,Q$1)</f>
        <v>0</v>
      </c>
      <c r="R78" s="5">
        <f>COUNTIFS(Data!$H:$H,$A78,Data!$C:$C,R$1)</f>
        <v>0</v>
      </c>
      <c r="S78" s="5">
        <f>COUNTIFS(Data!$H:$H,$A78,Data!$C:$C,S$1)</f>
        <v>0</v>
      </c>
      <c r="T78" s="5">
        <f>COUNTIFS(Data!$H:$H,$A78,Data!$C:$C,T$1)</f>
        <v>0</v>
      </c>
      <c r="U78" s="5">
        <f>COUNTIFS(Data!$H:$H,$A78,Data!$C:$C,U$1)</f>
        <v>0</v>
      </c>
      <c r="V78" s="5">
        <f>COUNTIFS(Data!$H:$H,$A78,Data!$C:$C,V$1)</f>
        <v>0</v>
      </c>
      <c r="W78" s="5">
        <f>COUNTIFS(Data!$H:$H,$A78,Data!$C:$C,W$1)</f>
        <v>0</v>
      </c>
      <c r="X78" s="5">
        <f>COUNTIFS(Data!$H:$H,$A78,Data!$C:$C,X$1)</f>
        <v>0</v>
      </c>
      <c r="Y78" s="5">
        <f>COUNTIFS(Data!$H:$H,$A78,Data!$C:$C,Y$1)</f>
        <v>0</v>
      </c>
      <c r="Z78" s="5">
        <f>COUNTIFS(Data!$H:$H,$A78,Data!$C:$C,Z$1)</f>
        <v>0</v>
      </c>
      <c r="AA78" s="5">
        <f>COUNTIFS(Data!$H:$H,$A78,Data!$C:$C,AA$1)</f>
        <v>0</v>
      </c>
      <c r="AB78" s="5">
        <f>COUNTIFS(Data!$H:$H,$A78,Data!$C:$C,AB$1)</f>
        <v>0</v>
      </c>
      <c r="AC78" s="5">
        <f>COUNTIFS(Data!$H:$H,$A78,Data!$C:$C,AC$1)</f>
        <v>0</v>
      </c>
      <c r="AD78" s="5">
        <f>COUNTIFS(Data!$H:$H,$A78,Data!$C:$C,AD$1)</f>
        <v>0</v>
      </c>
      <c r="AE78" s="5">
        <f>COUNTIFS(Data!$H:$H,$A78,Data!$C:$C,AE$1)</f>
        <v>0</v>
      </c>
      <c r="AF78" s="5">
        <f>COUNTIFS(Data!$H:$H,$A78,Data!$C:$C,AF$1)</f>
        <v>0</v>
      </c>
      <c r="AG78" s="5">
        <f>COUNTIFS(Data!$H:$H,$A78,Data!$C:$C,AG$1)</f>
        <v>0</v>
      </c>
      <c r="AH78" s="5">
        <f>COUNTIFS(Data!$H:$H,$A78,Data!$C:$C,AH$1)</f>
        <v>0</v>
      </c>
      <c r="AI78" s="5">
        <f>COUNTIFS(Data!$H:$H,$A78,Data!$C:$C,AI$1)</f>
        <v>0</v>
      </c>
      <c r="AJ78" s="5">
        <f>COUNTIFS(Data!$H:$H,$A78,Data!$C:$C,AJ$1)</f>
        <v>0</v>
      </c>
      <c r="AK78" s="5">
        <f>COUNTIFS(Data!$H:$H,$A78,Data!$C:$C,AK$1)</f>
        <v>1</v>
      </c>
      <c r="AL78" s="5">
        <f>COUNTIFS(Data!$H:$H,$A78,Data!$C:$C,AL$1)</f>
        <v>1</v>
      </c>
      <c r="AM78" s="5">
        <f>COUNTIFS(Data!$H:$H,$A78,Data!$C:$C,AM$1)</f>
        <v>0</v>
      </c>
      <c r="AN78" s="5">
        <f>COUNTIFS(Data!$H:$H,$A78,Data!$C:$C,AN$1)</f>
        <v>0</v>
      </c>
      <c r="AO78" s="5">
        <f>COUNTIFS(Data!$H:$H,$A78,Data!$C:$C,AO$1)</f>
        <v>0</v>
      </c>
      <c r="AP78" s="5">
        <f>COUNTIFS(Data!$H:$H,$A78,Data!$C:$C,AP$1)</f>
        <v>0</v>
      </c>
      <c r="AQ78" s="5">
        <f>COUNTIFS(Data!$H:$H,$A78,Data!$C:$C,AQ$1)</f>
        <v>0</v>
      </c>
      <c r="AR78" s="5">
        <f>COUNTIFS(Data!$H:$H,$A78,Data!$C:$C,AR$1)</f>
        <v>0</v>
      </c>
      <c r="AS78" s="5">
        <f>COUNTIFS(Data!$H:$H,$A78,Data!$C:$C,AS$1)</f>
        <v>0</v>
      </c>
      <c r="AT78" s="5">
        <f>COUNTIFS(Data!$H:$H,$A78,Data!$C:$C,AT$1)</f>
        <v>0</v>
      </c>
      <c r="AU78" s="5">
        <f>COUNTIFS(Data!$H:$H,$A78,Data!$C:$C,AU$1)</f>
        <v>0</v>
      </c>
      <c r="AV78" s="5">
        <f t="shared" si="1"/>
        <v>2</v>
      </c>
    </row>
    <row r="79">
      <c r="A79" s="5" t="str">
        <f>Countries!A78</f>
        <v>SLO</v>
      </c>
      <c r="B79" s="5">
        <f>COUNTIFS(Data!$H:$H,$A79,Data!$C:$C,B$1)</f>
        <v>0</v>
      </c>
      <c r="C79" s="5">
        <f>COUNTIFS(Data!$H:$H,$A79,Data!$C:$C,C$1)</f>
        <v>0</v>
      </c>
      <c r="D79" s="5">
        <f>COUNTIFS(Data!$H:$H,$A79,Data!$C:$C,D$1)</f>
        <v>0</v>
      </c>
      <c r="E79" s="5">
        <f>COUNTIFS(Data!$H:$H,$A79,Data!$C:$C,E$1)</f>
        <v>0</v>
      </c>
      <c r="F79" s="5">
        <f>COUNTIFS(Data!$H:$H,$A79,Data!$C:$C,F$1)</f>
        <v>0</v>
      </c>
      <c r="G79" s="5">
        <f>COUNTIFS(Data!$H:$H,$A79,Data!$C:$C,G$1)</f>
        <v>0</v>
      </c>
      <c r="H79" s="5">
        <f>COUNTIFS(Data!$H:$H,$A79,Data!$C:$C,H$1)</f>
        <v>0</v>
      </c>
      <c r="I79" s="5">
        <f>COUNTIFS(Data!$H:$H,$A79,Data!$C:$C,I$1)</f>
        <v>0</v>
      </c>
      <c r="J79" s="5">
        <f>COUNTIFS(Data!$H:$H,$A79,Data!$C:$C,J$1)</f>
        <v>0</v>
      </c>
      <c r="K79" s="5">
        <f>COUNTIFS(Data!$H:$H,$A79,Data!$C:$C,K$1)</f>
        <v>0</v>
      </c>
      <c r="L79" s="5">
        <f>COUNTIFS(Data!$H:$H,$A79,Data!$C:$C,L$1)</f>
        <v>0</v>
      </c>
      <c r="M79" s="5">
        <f>COUNTIFS(Data!$H:$H,$A79,Data!$C:$C,M$1)</f>
        <v>0</v>
      </c>
      <c r="N79" s="5">
        <f>COUNTIFS(Data!$H:$H,$A79,Data!$C:$C,N$1)</f>
        <v>0</v>
      </c>
      <c r="O79" s="5">
        <f>COUNTIFS(Data!$H:$H,$A79,Data!$C:$C,O$1)</f>
        <v>0</v>
      </c>
      <c r="P79" s="5">
        <f>COUNTIFS(Data!$H:$H,$A79,Data!$C:$C,P$1)</f>
        <v>0</v>
      </c>
      <c r="Q79" s="5">
        <f>COUNTIFS(Data!$H:$H,$A79,Data!$C:$C,Q$1)</f>
        <v>0</v>
      </c>
      <c r="R79" s="5">
        <f>COUNTIFS(Data!$H:$H,$A79,Data!$C:$C,R$1)</f>
        <v>0</v>
      </c>
      <c r="S79" s="5">
        <f>COUNTIFS(Data!$H:$H,$A79,Data!$C:$C,S$1)</f>
        <v>0</v>
      </c>
      <c r="T79" s="5">
        <f>COUNTIFS(Data!$H:$H,$A79,Data!$C:$C,T$1)</f>
        <v>0</v>
      </c>
      <c r="U79" s="5">
        <f>COUNTIFS(Data!$H:$H,$A79,Data!$C:$C,U$1)</f>
        <v>0</v>
      </c>
      <c r="V79" s="5">
        <f>COUNTIFS(Data!$H:$H,$A79,Data!$C:$C,V$1)</f>
        <v>0</v>
      </c>
      <c r="W79" s="5">
        <f>COUNTIFS(Data!$H:$H,$A79,Data!$C:$C,W$1)</f>
        <v>0</v>
      </c>
      <c r="X79" s="5">
        <f>COUNTIFS(Data!$H:$H,$A79,Data!$C:$C,X$1)</f>
        <v>0</v>
      </c>
      <c r="Y79" s="5">
        <f>COUNTIFS(Data!$H:$H,$A79,Data!$C:$C,Y$1)</f>
        <v>0</v>
      </c>
      <c r="Z79" s="5">
        <f>COUNTIFS(Data!$H:$H,$A79,Data!$C:$C,Z$1)</f>
        <v>1</v>
      </c>
      <c r="AA79" s="5">
        <f>COUNTIFS(Data!$H:$H,$A79,Data!$C:$C,AA$1)</f>
        <v>0</v>
      </c>
      <c r="AB79" s="5">
        <f>COUNTIFS(Data!$H:$H,$A79,Data!$C:$C,AB$1)</f>
        <v>0</v>
      </c>
      <c r="AC79" s="5">
        <f>COUNTIFS(Data!$H:$H,$A79,Data!$C:$C,AC$1)</f>
        <v>0</v>
      </c>
      <c r="AD79" s="5">
        <f>COUNTIFS(Data!$H:$H,$A79,Data!$C:$C,AD$1)</f>
        <v>0</v>
      </c>
      <c r="AE79" s="5">
        <f>COUNTIFS(Data!$H:$H,$A79,Data!$C:$C,AE$1)</f>
        <v>0</v>
      </c>
      <c r="AF79" s="5">
        <f>COUNTIFS(Data!$H:$H,$A79,Data!$C:$C,AF$1)</f>
        <v>0</v>
      </c>
      <c r="AG79" s="5">
        <f>COUNTIFS(Data!$H:$H,$A79,Data!$C:$C,AG$1)</f>
        <v>0</v>
      </c>
      <c r="AH79" s="5">
        <f>COUNTIFS(Data!$H:$H,$A79,Data!$C:$C,AH$1)</f>
        <v>0</v>
      </c>
      <c r="AI79" s="5">
        <f>COUNTIFS(Data!$H:$H,$A79,Data!$C:$C,AI$1)</f>
        <v>0</v>
      </c>
      <c r="AJ79" s="5">
        <f>COUNTIFS(Data!$H:$H,$A79,Data!$C:$C,AJ$1)</f>
        <v>0</v>
      </c>
      <c r="AK79" s="5">
        <f>COUNTIFS(Data!$H:$H,$A79,Data!$C:$C,AK$1)</f>
        <v>0</v>
      </c>
      <c r="AL79" s="5">
        <f>COUNTIFS(Data!$H:$H,$A79,Data!$C:$C,AL$1)</f>
        <v>0</v>
      </c>
      <c r="AM79" s="5">
        <f>COUNTIFS(Data!$H:$H,$A79,Data!$C:$C,AM$1)</f>
        <v>0</v>
      </c>
      <c r="AN79" s="5">
        <f>COUNTIFS(Data!$H:$H,$A79,Data!$C:$C,AN$1)</f>
        <v>0</v>
      </c>
      <c r="AO79" s="5">
        <f>COUNTIFS(Data!$H:$H,$A79,Data!$C:$C,AO$1)</f>
        <v>0</v>
      </c>
      <c r="AP79" s="5">
        <f>COUNTIFS(Data!$H:$H,$A79,Data!$C:$C,AP$1)</f>
        <v>0</v>
      </c>
      <c r="AQ79" s="5">
        <f>COUNTIFS(Data!$H:$H,$A79,Data!$C:$C,AQ$1)</f>
        <v>0</v>
      </c>
      <c r="AR79" s="5">
        <f>COUNTIFS(Data!$H:$H,$A79,Data!$C:$C,AR$1)</f>
        <v>0</v>
      </c>
      <c r="AS79" s="5">
        <f>COUNTIFS(Data!$H:$H,$A79,Data!$C:$C,AS$1)</f>
        <v>0</v>
      </c>
      <c r="AT79" s="5">
        <f>COUNTIFS(Data!$H:$H,$A79,Data!$C:$C,AT$1)</f>
        <v>0</v>
      </c>
      <c r="AU79" s="5">
        <f>COUNTIFS(Data!$H:$H,$A79,Data!$C:$C,AU$1)</f>
        <v>0</v>
      </c>
      <c r="AV79" s="5">
        <f t="shared" si="1"/>
        <v>1</v>
      </c>
    </row>
    <row r="80">
      <c r="A80" s="5" t="str">
        <f>Countries!A79</f>
        <v>SMR</v>
      </c>
      <c r="B80" s="5">
        <f>COUNTIFS(Data!$H:$H,$A80,Data!$C:$C,B$1)</f>
        <v>0</v>
      </c>
      <c r="C80" s="5">
        <f>COUNTIFS(Data!$H:$H,$A80,Data!$C:$C,C$1)</f>
        <v>0</v>
      </c>
      <c r="D80" s="5">
        <f>COUNTIFS(Data!$H:$H,$A80,Data!$C:$C,D$1)</f>
        <v>0</v>
      </c>
      <c r="E80" s="5">
        <f>COUNTIFS(Data!$H:$H,$A80,Data!$C:$C,E$1)</f>
        <v>0</v>
      </c>
      <c r="F80" s="5">
        <f>COUNTIFS(Data!$H:$H,$A80,Data!$C:$C,F$1)</f>
        <v>0</v>
      </c>
      <c r="G80" s="5">
        <f>COUNTIFS(Data!$H:$H,$A80,Data!$C:$C,G$1)</f>
        <v>0</v>
      </c>
      <c r="H80" s="5">
        <f>COUNTIFS(Data!$H:$H,$A80,Data!$C:$C,H$1)</f>
        <v>0</v>
      </c>
      <c r="I80" s="5">
        <f>COUNTIFS(Data!$H:$H,$A80,Data!$C:$C,I$1)</f>
        <v>0</v>
      </c>
      <c r="J80" s="5">
        <f>COUNTIFS(Data!$H:$H,$A80,Data!$C:$C,J$1)</f>
        <v>0</v>
      </c>
      <c r="K80" s="5">
        <f>COUNTIFS(Data!$H:$H,$A80,Data!$C:$C,K$1)</f>
        <v>0</v>
      </c>
      <c r="L80" s="5">
        <f>COUNTIFS(Data!$H:$H,$A80,Data!$C:$C,L$1)</f>
        <v>0</v>
      </c>
      <c r="M80" s="5">
        <f>COUNTIFS(Data!$H:$H,$A80,Data!$C:$C,M$1)</f>
        <v>0</v>
      </c>
      <c r="N80" s="5">
        <f>COUNTIFS(Data!$H:$H,$A80,Data!$C:$C,N$1)</f>
        <v>0</v>
      </c>
      <c r="O80" s="5">
        <f>COUNTIFS(Data!$H:$H,$A80,Data!$C:$C,O$1)</f>
        <v>0</v>
      </c>
      <c r="P80" s="5">
        <f>COUNTIFS(Data!$H:$H,$A80,Data!$C:$C,P$1)</f>
        <v>0</v>
      </c>
      <c r="Q80" s="5">
        <f>COUNTIFS(Data!$H:$H,$A80,Data!$C:$C,Q$1)</f>
        <v>0</v>
      </c>
      <c r="R80" s="5">
        <f>COUNTIFS(Data!$H:$H,$A80,Data!$C:$C,R$1)</f>
        <v>0</v>
      </c>
      <c r="S80" s="5">
        <f>COUNTIFS(Data!$H:$H,$A80,Data!$C:$C,S$1)</f>
        <v>0</v>
      </c>
      <c r="T80" s="5">
        <f>COUNTIFS(Data!$H:$H,$A80,Data!$C:$C,T$1)</f>
        <v>0</v>
      </c>
      <c r="U80" s="5">
        <f>COUNTIFS(Data!$H:$H,$A80,Data!$C:$C,U$1)</f>
        <v>0</v>
      </c>
      <c r="V80" s="5">
        <f>COUNTIFS(Data!$H:$H,$A80,Data!$C:$C,V$1)</f>
        <v>0</v>
      </c>
      <c r="W80" s="5">
        <f>COUNTIFS(Data!$H:$H,$A80,Data!$C:$C,W$1)</f>
        <v>0</v>
      </c>
      <c r="X80" s="5">
        <f>COUNTIFS(Data!$H:$H,$A80,Data!$C:$C,X$1)</f>
        <v>0</v>
      </c>
      <c r="Y80" s="5">
        <f>COUNTIFS(Data!$H:$H,$A80,Data!$C:$C,Y$1)</f>
        <v>0</v>
      </c>
      <c r="Z80" s="5">
        <f>COUNTIFS(Data!$H:$H,$A80,Data!$C:$C,Z$1)</f>
        <v>0</v>
      </c>
      <c r="AA80" s="5">
        <f>COUNTIFS(Data!$H:$H,$A80,Data!$C:$C,AA$1)</f>
        <v>0</v>
      </c>
      <c r="AB80" s="5">
        <f>COUNTIFS(Data!$H:$H,$A80,Data!$C:$C,AB$1)</f>
        <v>0</v>
      </c>
      <c r="AC80" s="5">
        <f>COUNTIFS(Data!$H:$H,$A80,Data!$C:$C,AC$1)</f>
        <v>0</v>
      </c>
      <c r="AD80" s="5">
        <f>COUNTIFS(Data!$H:$H,$A80,Data!$C:$C,AD$1)</f>
        <v>0</v>
      </c>
      <c r="AE80" s="5">
        <f>COUNTIFS(Data!$H:$H,$A80,Data!$C:$C,AE$1)</f>
        <v>0</v>
      </c>
      <c r="AF80" s="5">
        <f>COUNTIFS(Data!$H:$H,$A80,Data!$C:$C,AF$1)</f>
        <v>0</v>
      </c>
      <c r="AG80" s="5">
        <f>COUNTIFS(Data!$H:$H,$A80,Data!$C:$C,AG$1)</f>
        <v>0</v>
      </c>
      <c r="AH80" s="5">
        <f>COUNTIFS(Data!$H:$H,$A80,Data!$C:$C,AH$1)</f>
        <v>1</v>
      </c>
      <c r="AI80" s="5">
        <f>COUNTIFS(Data!$H:$H,$A80,Data!$C:$C,AI$1)</f>
        <v>0</v>
      </c>
      <c r="AJ80" s="5">
        <f>COUNTIFS(Data!$H:$H,$A80,Data!$C:$C,AJ$1)</f>
        <v>0</v>
      </c>
      <c r="AK80" s="5">
        <f>COUNTIFS(Data!$H:$H,$A80,Data!$C:$C,AK$1)</f>
        <v>0</v>
      </c>
      <c r="AL80" s="5">
        <f>COUNTIFS(Data!$H:$H,$A80,Data!$C:$C,AL$1)</f>
        <v>0</v>
      </c>
      <c r="AM80" s="5">
        <f>COUNTIFS(Data!$H:$H,$A80,Data!$C:$C,AM$1)</f>
        <v>0</v>
      </c>
      <c r="AN80" s="5">
        <f>COUNTIFS(Data!$H:$H,$A80,Data!$C:$C,AN$1)</f>
        <v>0</v>
      </c>
      <c r="AO80" s="5">
        <f>COUNTIFS(Data!$H:$H,$A80,Data!$C:$C,AO$1)</f>
        <v>0</v>
      </c>
      <c r="AP80" s="5">
        <f>COUNTIFS(Data!$H:$H,$A80,Data!$C:$C,AP$1)</f>
        <v>0</v>
      </c>
      <c r="AQ80" s="5">
        <f>COUNTIFS(Data!$H:$H,$A80,Data!$C:$C,AQ$1)</f>
        <v>0</v>
      </c>
      <c r="AR80" s="5">
        <f>COUNTIFS(Data!$H:$H,$A80,Data!$C:$C,AR$1)</f>
        <v>0</v>
      </c>
      <c r="AS80" s="5">
        <f>COUNTIFS(Data!$H:$H,$A80,Data!$C:$C,AS$1)</f>
        <v>0</v>
      </c>
      <c r="AT80" s="5">
        <f>COUNTIFS(Data!$H:$H,$A80,Data!$C:$C,AT$1)</f>
        <v>0</v>
      </c>
      <c r="AU80" s="5">
        <f>COUNTIFS(Data!$H:$H,$A80,Data!$C:$C,AU$1)</f>
        <v>0</v>
      </c>
      <c r="AV80" s="5">
        <f t="shared" si="1"/>
        <v>1</v>
      </c>
    </row>
    <row r="81">
      <c r="A81" s="5" t="str">
        <f>Countries!A80</f>
        <v>SRB</v>
      </c>
      <c r="B81" s="5">
        <f>COUNTIFS(Data!$H:$H,$A81,Data!$C:$C,B$1)</f>
        <v>0</v>
      </c>
      <c r="C81" s="5">
        <f>COUNTIFS(Data!$H:$H,$A81,Data!$C:$C,C$1)</f>
        <v>0</v>
      </c>
      <c r="D81" s="5">
        <f>COUNTIFS(Data!$H:$H,$A81,Data!$C:$C,D$1)</f>
        <v>0</v>
      </c>
      <c r="E81" s="5">
        <f>COUNTIFS(Data!$H:$H,$A81,Data!$C:$C,E$1)</f>
        <v>0</v>
      </c>
      <c r="F81" s="5">
        <f>COUNTIFS(Data!$H:$H,$A81,Data!$C:$C,F$1)</f>
        <v>0</v>
      </c>
      <c r="G81" s="5">
        <f>COUNTIFS(Data!$H:$H,$A81,Data!$C:$C,G$1)</f>
        <v>0</v>
      </c>
      <c r="H81" s="5">
        <f>COUNTIFS(Data!$H:$H,$A81,Data!$C:$C,H$1)</f>
        <v>0</v>
      </c>
      <c r="I81" s="5">
        <f>COUNTIFS(Data!$H:$H,$A81,Data!$C:$C,I$1)</f>
        <v>0</v>
      </c>
      <c r="J81" s="5">
        <f>COUNTIFS(Data!$H:$H,$A81,Data!$C:$C,J$1)</f>
        <v>0</v>
      </c>
      <c r="K81" s="5">
        <f>COUNTIFS(Data!$H:$H,$A81,Data!$C:$C,K$1)</f>
        <v>0</v>
      </c>
      <c r="L81" s="5">
        <f>COUNTIFS(Data!$H:$H,$A81,Data!$C:$C,L$1)</f>
        <v>0</v>
      </c>
      <c r="M81" s="5">
        <f>COUNTIFS(Data!$H:$H,$A81,Data!$C:$C,M$1)</f>
        <v>0</v>
      </c>
      <c r="N81" s="5">
        <f>COUNTIFS(Data!$H:$H,$A81,Data!$C:$C,N$1)</f>
        <v>0</v>
      </c>
      <c r="O81" s="5">
        <f>COUNTIFS(Data!$H:$H,$A81,Data!$C:$C,O$1)</f>
        <v>0</v>
      </c>
      <c r="P81" s="5">
        <f>COUNTIFS(Data!$H:$H,$A81,Data!$C:$C,P$1)</f>
        <v>0</v>
      </c>
      <c r="Q81" s="5">
        <f>COUNTIFS(Data!$H:$H,$A81,Data!$C:$C,Q$1)</f>
        <v>0</v>
      </c>
      <c r="R81" s="5">
        <f>COUNTIFS(Data!$H:$H,$A81,Data!$C:$C,R$1)</f>
        <v>0</v>
      </c>
      <c r="S81" s="5">
        <f>COUNTIFS(Data!$H:$H,$A81,Data!$C:$C,S$1)</f>
        <v>0</v>
      </c>
      <c r="T81" s="5">
        <f>COUNTIFS(Data!$H:$H,$A81,Data!$C:$C,T$1)</f>
        <v>0</v>
      </c>
      <c r="U81" s="5">
        <f>COUNTIFS(Data!$H:$H,$A81,Data!$C:$C,U$1)</f>
        <v>0</v>
      </c>
      <c r="V81" s="5">
        <f>COUNTIFS(Data!$H:$H,$A81,Data!$C:$C,V$1)</f>
        <v>0</v>
      </c>
      <c r="W81" s="5">
        <f>COUNTIFS(Data!$H:$H,$A81,Data!$C:$C,W$1)</f>
        <v>0</v>
      </c>
      <c r="X81" s="5">
        <f>COUNTIFS(Data!$H:$H,$A81,Data!$C:$C,X$1)</f>
        <v>0</v>
      </c>
      <c r="Y81" s="5">
        <f>COUNTIFS(Data!$H:$H,$A81,Data!$C:$C,Y$1)</f>
        <v>0</v>
      </c>
      <c r="Z81" s="5">
        <f>COUNTIFS(Data!$H:$H,$A81,Data!$C:$C,Z$1)</f>
        <v>0</v>
      </c>
      <c r="AA81" s="5">
        <f>COUNTIFS(Data!$H:$H,$A81,Data!$C:$C,AA$1)</f>
        <v>0</v>
      </c>
      <c r="AB81" s="5">
        <f>COUNTIFS(Data!$H:$H,$A81,Data!$C:$C,AB$1)</f>
        <v>0</v>
      </c>
      <c r="AC81" s="5">
        <f>COUNTIFS(Data!$H:$H,$A81,Data!$C:$C,AC$1)</f>
        <v>0</v>
      </c>
      <c r="AD81" s="5">
        <f>COUNTIFS(Data!$H:$H,$A81,Data!$C:$C,AD$1)</f>
        <v>0</v>
      </c>
      <c r="AE81" s="5">
        <f>COUNTIFS(Data!$H:$H,$A81,Data!$C:$C,AE$1)</f>
        <v>0</v>
      </c>
      <c r="AF81" s="5">
        <f>COUNTIFS(Data!$H:$H,$A81,Data!$C:$C,AF$1)</f>
        <v>0</v>
      </c>
      <c r="AG81" s="5">
        <f>COUNTIFS(Data!$H:$H,$A81,Data!$C:$C,AG$1)</f>
        <v>0</v>
      </c>
      <c r="AH81" s="5">
        <f>COUNTIFS(Data!$H:$H,$A81,Data!$C:$C,AH$1)</f>
        <v>1</v>
      </c>
      <c r="AI81" s="5">
        <f>COUNTIFS(Data!$H:$H,$A81,Data!$C:$C,AI$1)</f>
        <v>0</v>
      </c>
      <c r="AJ81" s="5">
        <f>COUNTIFS(Data!$H:$H,$A81,Data!$C:$C,AJ$1)</f>
        <v>0</v>
      </c>
      <c r="AK81" s="5">
        <f>COUNTIFS(Data!$H:$H,$A81,Data!$C:$C,AK$1)</f>
        <v>0</v>
      </c>
      <c r="AL81" s="5">
        <f>COUNTIFS(Data!$H:$H,$A81,Data!$C:$C,AL$1)</f>
        <v>0</v>
      </c>
      <c r="AM81" s="5">
        <f>COUNTIFS(Data!$H:$H,$A81,Data!$C:$C,AM$1)</f>
        <v>0</v>
      </c>
      <c r="AN81" s="5">
        <f>COUNTIFS(Data!$H:$H,$A81,Data!$C:$C,AN$1)</f>
        <v>0</v>
      </c>
      <c r="AO81" s="5">
        <f>COUNTIFS(Data!$H:$H,$A81,Data!$C:$C,AO$1)</f>
        <v>0</v>
      </c>
      <c r="AP81" s="5">
        <f>COUNTIFS(Data!$H:$H,$A81,Data!$C:$C,AP$1)</f>
        <v>0</v>
      </c>
      <c r="AQ81" s="5">
        <f>COUNTIFS(Data!$H:$H,$A81,Data!$C:$C,AQ$1)</f>
        <v>0</v>
      </c>
      <c r="AR81" s="5">
        <f>COUNTIFS(Data!$H:$H,$A81,Data!$C:$C,AR$1)</f>
        <v>0</v>
      </c>
      <c r="AS81" s="5">
        <f>COUNTIFS(Data!$H:$H,$A81,Data!$C:$C,AS$1)</f>
        <v>0</v>
      </c>
      <c r="AT81" s="5">
        <f>COUNTIFS(Data!$H:$H,$A81,Data!$C:$C,AT$1)</f>
        <v>0</v>
      </c>
      <c r="AU81" s="5">
        <f>COUNTIFS(Data!$H:$H,$A81,Data!$C:$C,AU$1)</f>
        <v>0</v>
      </c>
      <c r="AV81" s="5">
        <f t="shared" si="1"/>
        <v>1</v>
      </c>
    </row>
    <row r="82">
      <c r="A82" s="5" t="str">
        <f>Countries!A81</f>
        <v>SUI</v>
      </c>
      <c r="B82" s="5">
        <f>COUNTIFS(Data!$H:$H,$A82,Data!$C:$C,B$1)</f>
        <v>0</v>
      </c>
      <c r="C82" s="5">
        <f>COUNTIFS(Data!$H:$H,$A82,Data!$C:$C,C$1)</f>
        <v>0</v>
      </c>
      <c r="D82" s="5">
        <f>COUNTIFS(Data!$H:$H,$A82,Data!$C:$C,D$1)</f>
        <v>0</v>
      </c>
      <c r="E82" s="5">
        <f>COUNTIFS(Data!$H:$H,$A82,Data!$C:$C,E$1)</f>
        <v>0</v>
      </c>
      <c r="F82" s="5">
        <f>COUNTIFS(Data!$H:$H,$A82,Data!$C:$C,F$1)</f>
        <v>0</v>
      </c>
      <c r="G82" s="5">
        <f>COUNTIFS(Data!$H:$H,$A82,Data!$C:$C,G$1)</f>
        <v>0</v>
      </c>
      <c r="H82" s="5">
        <f>COUNTIFS(Data!$H:$H,$A82,Data!$C:$C,H$1)</f>
        <v>0</v>
      </c>
      <c r="I82" s="5">
        <f>COUNTIFS(Data!$H:$H,$A82,Data!$C:$C,I$1)</f>
        <v>0</v>
      </c>
      <c r="J82" s="5">
        <f>COUNTIFS(Data!$H:$H,$A82,Data!$C:$C,J$1)</f>
        <v>0</v>
      </c>
      <c r="K82" s="5">
        <f>COUNTIFS(Data!$H:$H,$A82,Data!$C:$C,K$1)</f>
        <v>0</v>
      </c>
      <c r="L82" s="5">
        <f>COUNTIFS(Data!$H:$H,$A82,Data!$C:$C,L$1)</f>
        <v>0</v>
      </c>
      <c r="M82" s="5">
        <f>COUNTIFS(Data!$H:$H,$A82,Data!$C:$C,M$1)</f>
        <v>0</v>
      </c>
      <c r="N82" s="5">
        <f>COUNTIFS(Data!$H:$H,$A82,Data!$C:$C,N$1)</f>
        <v>0</v>
      </c>
      <c r="O82" s="5">
        <f>COUNTIFS(Data!$H:$H,$A82,Data!$C:$C,O$1)</f>
        <v>0</v>
      </c>
      <c r="P82" s="5">
        <f>COUNTIFS(Data!$H:$H,$A82,Data!$C:$C,P$1)</f>
        <v>2</v>
      </c>
      <c r="Q82" s="5">
        <f>COUNTIFS(Data!$H:$H,$A82,Data!$C:$C,Q$1)</f>
        <v>1</v>
      </c>
      <c r="R82" s="5">
        <f>COUNTIFS(Data!$H:$H,$A82,Data!$C:$C,R$1)</f>
        <v>0</v>
      </c>
      <c r="S82" s="5">
        <f>COUNTIFS(Data!$H:$H,$A82,Data!$C:$C,S$1)</f>
        <v>0</v>
      </c>
      <c r="T82" s="5">
        <f>COUNTIFS(Data!$H:$H,$A82,Data!$C:$C,T$1)</f>
        <v>0</v>
      </c>
      <c r="U82" s="5">
        <f>COUNTIFS(Data!$H:$H,$A82,Data!$C:$C,U$1)</f>
        <v>0</v>
      </c>
      <c r="V82" s="5">
        <f>COUNTIFS(Data!$H:$H,$A82,Data!$C:$C,V$1)</f>
        <v>0</v>
      </c>
      <c r="W82" s="5">
        <f>COUNTIFS(Data!$H:$H,$A82,Data!$C:$C,W$1)</f>
        <v>0</v>
      </c>
      <c r="X82" s="5">
        <f>COUNTIFS(Data!$H:$H,$A82,Data!$C:$C,X$1)</f>
        <v>0</v>
      </c>
      <c r="Y82" s="5">
        <f>COUNTIFS(Data!$H:$H,$A82,Data!$C:$C,Y$1)</f>
        <v>0</v>
      </c>
      <c r="Z82" s="5">
        <f>COUNTIFS(Data!$H:$H,$A82,Data!$C:$C,Z$1)</f>
        <v>0</v>
      </c>
      <c r="AA82" s="5">
        <f>COUNTIFS(Data!$H:$H,$A82,Data!$C:$C,AA$1)</f>
        <v>0</v>
      </c>
      <c r="AB82" s="5">
        <f>COUNTIFS(Data!$H:$H,$A82,Data!$C:$C,AB$1)</f>
        <v>0</v>
      </c>
      <c r="AC82" s="5">
        <f>COUNTIFS(Data!$H:$H,$A82,Data!$C:$C,AC$1)</f>
        <v>0</v>
      </c>
      <c r="AD82" s="5">
        <f>COUNTIFS(Data!$H:$H,$A82,Data!$C:$C,AD$1)</f>
        <v>0</v>
      </c>
      <c r="AE82" s="5">
        <f>COUNTIFS(Data!$H:$H,$A82,Data!$C:$C,AE$1)</f>
        <v>0</v>
      </c>
      <c r="AF82" s="5">
        <f>COUNTIFS(Data!$H:$H,$A82,Data!$C:$C,AF$1)</f>
        <v>0</v>
      </c>
      <c r="AG82" s="5">
        <f>COUNTIFS(Data!$H:$H,$A82,Data!$C:$C,AG$1)</f>
        <v>0</v>
      </c>
      <c r="AH82" s="5">
        <f>COUNTIFS(Data!$H:$H,$A82,Data!$C:$C,AH$1)</f>
        <v>0</v>
      </c>
      <c r="AI82" s="5">
        <f>COUNTIFS(Data!$H:$H,$A82,Data!$C:$C,AI$1)</f>
        <v>0</v>
      </c>
      <c r="AJ82" s="5">
        <f>COUNTIFS(Data!$H:$H,$A82,Data!$C:$C,AJ$1)</f>
        <v>0</v>
      </c>
      <c r="AK82" s="5">
        <f>COUNTIFS(Data!$H:$H,$A82,Data!$C:$C,AK$1)</f>
        <v>0</v>
      </c>
      <c r="AL82" s="5">
        <f>COUNTIFS(Data!$H:$H,$A82,Data!$C:$C,AL$1)</f>
        <v>0</v>
      </c>
      <c r="AM82" s="5">
        <f>COUNTIFS(Data!$H:$H,$A82,Data!$C:$C,AM$1)</f>
        <v>0</v>
      </c>
      <c r="AN82" s="5">
        <f>COUNTIFS(Data!$H:$H,$A82,Data!$C:$C,AN$1)</f>
        <v>0</v>
      </c>
      <c r="AO82" s="5">
        <f>COUNTIFS(Data!$H:$H,$A82,Data!$C:$C,AO$1)</f>
        <v>1</v>
      </c>
      <c r="AP82" s="5">
        <f>COUNTIFS(Data!$H:$H,$A82,Data!$C:$C,AP$1)</f>
        <v>0</v>
      </c>
      <c r="AQ82" s="5">
        <f>COUNTIFS(Data!$H:$H,$A82,Data!$C:$C,AQ$1)</f>
        <v>0</v>
      </c>
      <c r="AR82" s="5">
        <f>COUNTIFS(Data!$H:$H,$A82,Data!$C:$C,AR$1)</f>
        <v>0</v>
      </c>
      <c r="AS82" s="5">
        <f>COUNTIFS(Data!$H:$H,$A82,Data!$C:$C,AS$1)</f>
        <v>0</v>
      </c>
      <c r="AT82" s="5">
        <f>COUNTIFS(Data!$H:$H,$A82,Data!$C:$C,AT$1)</f>
        <v>0</v>
      </c>
      <c r="AU82" s="5">
        <f>COUNTIFS(Data!$H:$H,$A82,Data!$C:$C,AU$1)</f>
        <v>0</v>
      </c>
      <c r="AV82" s="5">
        <f t="shared" si="1"/>
        <v>4</v>
      </c>
    </row>
    <row r="83">
      <c r="A83" s="5" t="str">
        <f>Countries!A82</f>
        <v>SVK</v>
      </c>
      <c r="B83" s="5">
        <f>COUNTIFS(Data!$H:$H,$A83,Data!$C:$C,B$1)</f>
        <v>0</v>
      </c>
      <c r="C83" s="5">
        <f>COUNTIFS(Data!$H:$H,$A83,Data!$C:$C,C$1)</f>
        <v>0</v>
      </c>
      <c r="D83" s="5">
        <f>COUNTIFS(Data!$H:$H,$A83,Data!$C:$C,D$1)</f>
        <v>0</v>
      </c>
      <c r="E83" s="5">
        <f>COUNTIFS(Data!$H:$H,$A83,Data!$C:$C,E$1)</f>
        <v>0</v>
      </c>
      <c r="F83" s="5">
        <f>COUNTIFS(Data!$H:$H,$A83,Data!$C:$C,F$1)</f>
        <v>0</v>
      </c>
      <c r="G83" s="5">
        <f>COUNTIFS(Data!$H:$H,$A83,Data!$C:$C,G$1)</f>
        <v>0</v>
      </c>
      <c r="H83" s="5">
        <f>COUNTIFS(Data!$H:$H,$A83,Data!$C:$C,H$1)</f>
        <v>0</v>
      </c>
      <c r="I83" s="5">
        <f>COUNTIFS(Data!$H:$H,$A83,Data!$C:$C,I$1)</f>
        <v>0</v>
      </c>
      <c r="J83" s="5">
        <f>COUNTIFS(Data!$H:$H,$A83,Data!$C:$C,J$1)</f>
        <v>0</v>
      </c>
      <c r="K83" s="5">
        <f>COUNTIFS(Data!$H:$H,$A83,Data!$C:$C,K$1)</f>
        <v>0</v>
      </c>
      <c r="L83" s="5">
        <f>COUNTIFS(Data!$H:$H,$A83,Data!$C:$C,L$1)</f>
        <v>1</v>
      </c>
      <c r="M83" s="5">
        <f>COUNTIFS(Data!$H:$H,$A83,Data!$C:$C,M$1)</f>
        <v>0</v>
      </c>
      <c r="N83" s="5">
        <f>COUNTIFS(Data!$H:$H,$A83,Data!$C:$C,N$1)</f>
        <v>0</v>
      </c>
      <c r="O83" s="5">
        <f>COUNTIFS(Data!$H:$H,$A83,Data!$C:$C,O$1)</f>
        <v>0</v>
      </c>
      <c r="P83" s="5">
        <f>COUNTIFS(Data!$H:$H,$A83,Data!$C:$C,P$1)</f>
        <v>0</v>
      </c>
      <c r="Q83" s="5">
        <f>COUNTIFS(Data!$H:$H,$A83,Data!$C:$C,Q$1)</f>
        <v>0</v>
      </c>
      <c r="R83" s="5">
        <f>COUNTIFS(Data!$H:$H,$A83,Data!$C:$C,R$1)</f>
        <v>0</v>
      </c>
      <c r="S83" s="5">
        <f>COUNTIFS(Data!$H:$H,$A83,Data!$C:$C,S$1)</f>
        <v>0</v>
      </c>
      <c r="T83" s="5">
        <f>COUNTIFS(Data!$H:$H,$A83,Data!$C:$C,T$1)</f>
        <v>0</v>
      </c>
      <c r="U83" s="5">
        <f>COUNTIFS(Data!$H:$H,$A83,Data!$C:$C,U$1)</f>
        <v>0</v>
      </c>
      <c r="V83" s="5">
        <f>COUNTIFS(Data!$H:$H,$A83,Data!$C:$C,V$1)</f>
        <v>0</v>
      </c>
      <c r="W83" s="5">
        <f>COUNTIFS(Data!$H:$H,$A83,Data!$C:$C,W$1)</f>
        <v>1</v>
      </c>
      <c r="X83" s="5">
        <f>COUNTIFS(Data!$H:$H,$A83,Data!$C:$C,X$1)</f>
        <v>0</v>
      </c>
      <c r="Y83" s="5">
        <f>COUNTIFS(Data!$H:$H,$A83,Data!$C:$C,Y$1)</f>
        <v>0</v>
      </c>
      <c r="Z83" s="5">
        <f>COUNTIFS(Data!$H:$H,$A83,Data!$C:$C,Z$1)</f>
        <v>0</v>
      </c>
      <c r="AA83" s="5">
        <f>COUNTIFS(Data!$H:$H,$A83,Data!$C:$C,AA$1)</f>
        <v>0</v>
      </c>
      <c r="AB83" s="5">
        <f>COUNTIFS(Data!$H:$H,$A83,Data!$C:$C,AB$1)</f>
        <v>0</v>
      </c>
      <c r="AC83" s="5">
        <f>COUNTIFS(Data!$H:$H,$A83,Data!$C:$C,AC$1)</f>
        <v>0</v>
      </c>
      <c r="AD83" s="5">
        <f>COUNTIFS(Data!$H:$H,$A83,Data!$C:$C,AD$1)</f>
        <v>0</v>
      </c>
      <c r="AE83" s="5">
        <f>COUNTIFS(Data!$H:$H,$A83,Data!$C:$C,AE$1)</f>
        <v>0</v>
      </c>
      <c r="AF83" s="5">
        <f>COUNTIFS(Data!$H:$H,$A83,Data!$C:$C,AF$1)</f>
        <v>0</v>
      </c>
      <c r="AG83" s="5">
        <f>COUNTIFS(Data!$H:$H,$A83,Data!$C:$C,AG$1)</f>
        <v>0</v>
      </c>
      <c r="AH83" s="5">
        <f>COUNTIFS(Data!$H:$H,$A83,Data!$C:$C,AH$1)</f>
        <v>0</v>
      </c>
      <c r="AI83" s="5">
        <f>COUNTIFS(Data!$H:$H,$A83,Data!$C:$C,AI$1)</f>
        <v>0</v>
      </c>
      <c r="AJ83" s="5">
        <f>COUNTIFS(Data!$H:$H,$A83,Data!$C:$C,AJ$1)</f>
        <v>0</v>
      </c>
      <c r="AK83" s="5">
        <f>COUNTIFS(Data!$H:$H,$A83,Data!$C:$C,AK$1)</f>
        <v>0</v>
      </c>
      <c r="AL83" s="5">
        <f>COUNTIFS(Data!$H:$H,$A83,Data!$C:$C,AL$1)</f>
        <v>0</v>
      </c>
      <c r="AM83" s="5">
        <f>COUNTIFS(Data!$H:$H,$A83,Data!$C:$C,AM$1)</f>
        <v>0</v>
      </c>
      <c r="AN83" s="5">
        <f>COUNTIFS(Data!$H:$H,$A83,Data!$C:$C,AN$1)</f>
        <v>0</v>
      </c>
      <c r="AO83" s="5">
        <f>COUNTIFS(Data!$H:$H,$A83,Data!$C:$C,AO$1)</f>
        <v>0</v>
      </c>
      <c r="AP83" s="5">
        <f>COUNTIFS(Data!$H:$H,$A83,Data!$C:$C,AP$1)</f>
        <v>0</v>
      </c>
      <c r="AQ83" s="5">
        <f>COUNTIFS(Data!$H:$H,$A83,Data!$C:$C,AQ$1)</f>
        <v>0</v>
      </c>
      <c r="AR83" s="5">
        <f>COUNTIFS(Data!$H:$H,$A83,Data!$C:$C,AR$1)</f>
        <v>0</v>
      </c>
      <c r="AS83" s="5">
        <f>COUNTIFS(Data!$H:$H,$A83,Data!$C:$C,AS$1)</f>
        <v>0</v>
      </c>
      <c r="AT83" s="5">
        <f>COUNTIFS(Data!$H:$H,$A83,Data!$C:$C,AT$1)</f>
        <v>0</v>
      </c>
      <c r="AU83" s="5">
        <f>COUNTIFS(Data!$H:$H,$A83,Data!$C:$C,AU$1)</f>
        <v>0</v>
      </c>
      <c r="AV83" s="5">
        <f t="shared" si="1"/>
        <v>2</v>
      </c>
    </row>
    <row r="84">
      <c r="A84" s="5" t="str">
        <f>Countries!A83</f>
        <v>SWE</v>
      </c>
      <c r="B84" s="5">
        <f>COUNTIFS(Data!$H:$H,$A84,Data!$C:$C,B$1)</f>
        <v>0</v>
      </c>
      <c r="C84" s="5">
        <f>COUNTIFS(Data!$H:$H,$A84,Data!$C:$C,C$1)</f>
        <v>0</v>
      </c>
      <c r="D84" s="5">
        <f>COUNTIFS(Data!$H:$H,$A84,Data!$C:$C,D$1)</f>
        <v>0</v>
      </c>
      <c r="E84" s="5">
        <f>COUNTIFS(Data!$H:$H,$A84,Data!$C:$C,E$1)</f>
        <v>0</v>
      </c>
      <c r="F84" s="5">
        <f>COUNTIFS(Data!$H:$H,$A84,Data!$C:$C,F$1)</f>
        <v>1</v>
      </c>
      <c r="G84" s="5">
        <f>COUNTIFS(Data!$H:$H,$A84,Data!$C:$C,G$1)</f>
        <v>0</v>
      </c>
      <c r="H84" s="5">
        <f>COUNTIFS(Data!$H:$H,$A84,Data!$C:$C,H$1)</f>
        <v>0</v>
      </c>
      <c r="I84" s="5">
        <f>COUNTIFS(Data!$H:$H,$A84,Data!$C:$C,I$1)</f>
        <v>0</v>
      </c>
      <c r="J84" s="5">
        <f>COUNTIFS(Data!$H:$H,$A84,Data!$C:$C,J$1)</f>
        <v>0</v>
      </c>
      <c r="K84" s="5">
        <f>COUNTIFS(Data!$H:$H,$A84,Data!$C:$C,K$1)</f>
        <v>0</v>
      </c>
      <c r="L84" s="5">
        <f>COUNTIFS(Data!$H:$H,$A84,Data!$C:$C,L$1)</f>
        <v>0</v>
      </c>
      <c r="M84" s="5">
        <f>COUNTIFS(Data!$H:$H,$A84,Data!$C:$C,M$1)</f>
        <v>0</v>
      </c>
      <c r="N84" s="5">
        <f>COUNTIFS(Data!$H:$H,$A84,Data!$C:$C,N$1)</f>
        <v>0</v>
      </c>
      <c r="O84" s="5">
        <f>COUNTIFS(Data!$H:$H,$A84,Data!$C:$C,O$1)</f>
        <v>0</v>
      </c>
      <c r="P84" s="5">
        <f>COUNTIFS(Data!$H:$H,$A84,Data!$C:$C,P$1)</f>
        <v>0</v>
      </c>
      <c r="Q84" s="5">
        <f>COUNTIFS(Data!$H:$H,$A84,Data!$C:$C,Q$1)</f>
        <v>0</v>
      </c>
      <c r="R84" s="5">
        <f>COUNTIFS(Data!$H:$H,$A84,Data!$C:$C,R$1)</f>
        <v>0</v>
      </c>
      <c r="S84" s="5">
        <f>COUNTIFS(Data!$H:$H,$A84,Data!$C:$C,S$1)</f>
        <v>0</v>
      </c>
      <c r="T84" s="5">
        <f>COUNTIFS(Data!$H:$H,$A84,Data!$C:$C,T$1)</f>
        <v>1</v>
      </c>
      <c r="U84" s="5">
        <f>COUNTIFS(Data!$H:$H,$A84,Data!$C:$C,U$1)</f>
        <v>0</v>
      </c>
      <c r="V84" s="5">
        <f>COUNTIFS(Data!$H:$H,$A84,Data!$C:$C,V$1)</f>
        <v>1</v>
      </c>
      <c r="W84" s="5">
        <f>COUNTIFS(Data!$H:$H,$A84,Data!$C:$C,W$1)</f>
        <v>0</v>
      </c>
      <c r="X84" s="5">
        <f>COUNTIFS(Data!$H:$H,$A84,Data!$C:$C,X$1)</f>
        <v>0</v>
      </c>
      <c r="Y84" s="5">
        <f>COUNTIFS(Data!$H:$H,$A84,Data!$C:$C,Y$1)</f>
        <v>0</v>
      </c>
      <c r="Z84" s="5">
        <f>COUNTIFS(Data!$H:$H,$A84,Data!$C:$C,Z$1)</f>
        <v>0</v>
      </c>
      <c r="AA84" s="5">
        <f>COUNTIFS(Data!$H:$H,$A84,Data!$C:$C,AA$1)</f>
        <v>0</v>
      </c>
      <c r="AB84" s="5">
        <f>COUNTIFS(Data!$H:$H,$A84,Data!$C:$C,AB$1)</f>
        <v>0</v>
      </c>
      <c r="AC84" s="5">
        <f>COUNTIFS(Data!$H:$H,$A84,Data!$C:$C,AC$1)</f>
        <v>0</v>
      </c>
      <c r="AD84" s="5">
        <f>COUNTIFS(Data!$H:$H,$A84,Data!$C:$C,AD$1)</f>
        <v>0</v>
      </c>
      <c r="AE84" s="5">
        <f>COUNTIFS(Data!$H:$H,$A84,Data!$C:$C,AE$1)</f>
        <v>0</v>
      </c>
      <c r="AF84" s="5">
        <f>COUNTIFS(Data!$H:$H,$A84,Data!$C:$C,AF$1)</f>
        <v>0</v>
      </c>
      <c r="AG84" s="5">
        <f>COUNTIFS(Data!$H:$H,$A84,Data!$C:$C,AG$1)</f>
        <v>2</v>
      </c>
      <c r="AH84" s="5">
        <f>COUNTIFS(Data!$H:$H,$A84,Data!$C:$C,AH$1)</f>
        <v>0</v>
      </c>
      <c r="AI84" s="5">
        <f>COUNTIFS(Data!$H:$H,$A84,Data!$C:$C,AI$1)</f>
        <v>0</v>
      </c>
      <c r="AJ84" s="5">
        <f>COUNTIFS(Data!$H:$H,$A84,Data!$C:$C,AJ$1)</f>
        <v>0</v>
      </c>
      <c r="AK84" s="5">
        <f>COUNTIFS(Data!$H:$H,$A84,Data!$C:$C,AK$1)</f>
        <v>0</v>
      </c>
      <c r="AL84" s="5">
        <f>COUNTIFS(Data!$H:$H,$A84,Data!$C:$C,AL$1)</f>
        <v>1</v>
      </c>
      <c r="AM84" s="5">
        <f>COUNTIFS(Data!$H:$H,$A84,Data!$C:$C,AM$1)</f>
        <v>0</v>
      </c>
      <c r="AN84" s="5">
        <f>COUNTIFS(Data!$H:$H,$A84,Data!$C:$C,AN$1)</f>
        <v>0</v>
      </c>
      <c r="AO84" s="5">
        <f>COUNTIFS(Data!$H:$H,$A84,Data!$C:$C,AO$1)</f>
        <v>0</v>
      </c>
      <c r="AP84" s="5">
        <f>COUNTIFS(Data!$H:$H,$A84,Data!$C:$C,AP$1)</f>
        <v>0</v>
      </c>
      <c r="AQ84" s="5">
        <f>COUNTIFS(Data!$H:$H,$A84,Data!$C:$C,AQ$1)</f>
        <v>0</v>
      </c>
      <c r="AR84" s="5">
        <f>COUNTIFS(Data!$H:$H,$A84,Data!$C:$C,AR$1)</f>
        <v>0</v>
      </c>
      <c r="AS84" s="5">
        <f>COUNTIFS(Data!$H:$H,$A84,Data!$C:$C,AS$1)</f>
        <v>0</v>
      </c>
      <c r="AT84" s="5">
        <f>COUNTIFS(Data!$H:$H,$A84,Data!$C:$C,AT$1)</f>
        <v>0</v>
      </c>
      <c r="AU84" s="5">
        <f>COUNTIFS(Data!$H:$H,$A84,Data!$C:$C,AU$1)</f>
        <v>0</v>
      </c>
      <c r="AV84" s="5">
        <f t="shared" si="1"/>
        <v>6</v>
      </c>
    </row>
    <row r="85">
      <c r="A85" s="5" t="str">
        <f>Countries!A84</f>
        <v>SYR</v>
      </c>
      <c r="B85" s="5">
        <f>COUNTIFS(Data!$H:$H,$A85,Data!$C:$C,B$1)</f>
        <v>0</v>
      </c>
      <c r="C85" s="5">
        <f>COUNTIFS(Data!$H:$H,$A85,Data!$C:$C,C$1)</f>
        <v>0</v>
      </c>
      <c r="D85" s="5">
        <f>COUNTIFS(Data!$H:$H,$A85,Data!$C:$C,D$1)</f>
        <v>0</v>
      </c>
      <c r="E85" s="5">
        <f>COUNTIFS(Data!$H:$H,$A85,Data!$C:$C,E$1)</f>
        <v>0</v>
      </c>
      <c r="F85" s="5">
        <f>COUNTIFS(Data!$H:$H,$A85,Data!$C:$C,F$1)</f>
        <v>0</v>
      </c>
      <c r="G85" s="5">
        <f>COUNTIFS(Data!$H:$H,$A85,Data!$C:$C,G$1)</f>
        <v>0</v>
      </c>
      <c r="H85" s="5">
        <f>COUNTIFS(Data!$H:$H,$A85,Data!$C:$C,H$1)</f>
        <v>0</v>
      </c>
      <c r="I85" s="5">
        <f>COUNTIFS(Data!$H:$H,$A85,Data!$C:$C,I$1)</f>
        <v>0</v>
      </c>
      <c r="J85" s="5">
        <f>COUNTIFS(Data!$H:$H,$A85,Data!$C:$C,J$1)</f>
        <v>0</v>
      </c>
      <c r="K85" s="5">
        <f>COUNTIFS(Data!$H:$H,$A85,Data!$C:$C,K$1)</f>
        <v>0</v>
      </c>
      <c r="L85" s="5">
        <f>COUNTIFS(Data!$H:$H,$A85,Data!$C:$C,L$1)</f>
        <v>0</v>
      </c>
      <c r="M85" s="5">
        <f>COUNTIFS(Data!$H:$H,$A85,Data!$C:$C,M$1)</f>
        <v>0</v>
      </c>
      <c r="N85" s="5">
        <f>COUNTIFS(Data!$H:$H,$A85,Data!$C:$C,N$1)</f>
        <v>0</v>
      </c>
      <c r="O85" s="5">
        <f>COUNTIFS(Data!$H:$H,$A85,Data!$C:$C,O$1)</f>
        <v>0</v>
      </c>
      <c r="P85" s="5">
        <f>COUNTIFS(Data!$H:$H,$A85,Data!$C:$C,P$1)</f>
        <v>0</v>
      </c>
      <c r="Q85" s="5">
        <f>COUNTIFS(Data!$H:$H,$A85,Data!$C:$C,Q$1)</f>
        <v>0</v>
      </c>
      <c r="R85" s="5">
        <f>COUNTIFS(Data!$H:$H,$A85,Data!$C:$C,R$1)</f>
        <v>0</v>
      </c>
      <c r="S85" s="5">
        <f>COUNTIFS(Data!$H:$H,$A85,Data!$C:$C,S$1)</f>
        <v>0</v>
      </c>
      <c r="T85" s="5">
        <f>COUNTIFS(Data!$H:$H,$A85,Data!$C:$C,T$1)</f>
        <v>0</v>
      </c>
      <c r="U85" s="5">
        <f>COUNTIFS(Data!$H:$H,$A85,Data!$C:$C,U$1)</f>
        <v>0</v>
      </c>
      <c r="V85" s="5">
        <f>COUNTIFS(Data!$H:$H,$A85,Data!$C:$C,V$1)</f>
        <v>0</v>
      </c>
      <c r="W85" s="5">
        <f>COUNTIFS(Data!$H:$H,$A85,Data!$C:$C,W$1)</f>
        <v>0</v>
      </c>
      <c r="X85" s="5">
        <f>COUNTIFS(Data!$H:$H,$A85,Data!$C:$C,X$1)</f>
        <v>0</v>
      </c>
      <c r="Y85" s="5">
        <f>COUNTIFS(Data!$H:$H,$A85,Data!$C:$C,Y$1)</f>
        <v>0</v>
      </c>
      <c r="Z85" s="5">
        <f>COUNTIFS(Data!$H:$H,$A85,Data!$C:$C,Z$1)</f>
        <v>0</v>
      </c>
      <c r="AA85" s="5">
        <f>COUNTIFS(Data!$H:$H,$A85,Data!$C:$C,AA$1)</f>
        <v>0</v>
      </c>
      <c r="AB85" s="5">
        <f>COUNTIFS(Data!$H:$H,$A85,Data!$C:$C,AB$1)</f>
        <v>0</v>
      </c>
      <c r="AC85" s="5">
        <f>COUNTIFS(Data!$H:$H,$A85,Data!$C:$C,AC$1)</f>
        <v>0</v>
      </c>
      <c r="AD85" s="5">
        <f>COUNTIFS(Data!$H:$H,$A85,Data!$C:$C,AD$1)</f>
        <v>0</v>
      </c>
      <c r="AE85" s="5">
        <f>COUNTIFS(Data!$H:$H,$A85,Data!$C:$C,AE$1)</f>
        <v>0</v>
      </c>
      <c r="AF85" s="5">
        <f>COUNTIFS(Data!$H:$H,$A85,Data!$C:$C,AF$1)</f>
        <v>0</v>
      </c>
      <c r="AG85" s="5">
        <f>COUNTIFS(Data!$H:$H,$A85,Data!$C:$C,AG$1)</f>
        <v>0</v>
      </c>
      <c r="AH85" s="5">
        <f>COUNTIFS(Data!$H:$H,$A85,Data!$C:$C,AH$1)</f>
        <v>0</v>
      </c>
      <c r="AI85" s="5">
        <f>COUNTIFS(Data!$H:$H,$A85,Data!$C:$C,AI$1)</f>
        <v>0</v>
      </c>
      <c r="AJ85" s="5">
        <f>COUNTIFS(Data!$H:$H,$A85,Data!$C:$C,AJ$1)</f>
        <v>0</v>
      </c>
      <c r="AK85" s="5">
        <f>COUNTIFS(Data!$H:$H,$A85,Data!$C:$C,AK$1)</f>
        <v>0</v>
      </c>
      <c r="AL85" s="5">
        <f>COUNTIFS(Data!$H:$H,$A85,Data!$C:$C,AL$1)</f>
        <v>0</v>
      </c>
      <c r="AM85" s="5">
        <f>COUNTIFS(Data!$H:$H,$A85,Data!$C:$C,AM$1)</f>
        <v>0</v>
      </c>
      <c r="AN85" s="5">
        <f>COUNTIFS(Data!$H:$H,$A85,Data!$C:$C,AN$1)</f>
        <v>0</v>
      </c>
      <c r="AO85" s="5">
        <f>COUNTIFS(Data!$H:$H,$A85,Data!$C:$C,AO$1)</f>
        <v>0</v>
      </c>
      <c r="AP85" s="5">
        <f>COUNTIFS(Data!$H:$H,$A85,Data!$C:$C,AP$1)</f>
        <v>0</v>
      </c>
      <c r="AQ85" s="5">
        <f>COUNTIFS(Data!$H:$H,$A85,Data!$C:$C,AQ$1)</f>
        <v>0</v>
      </c>
      <c r="AR85" s="5">
        <f>COUNTIFS(Data!$H:$H,$A85,Data!$C:$C,AR$1)</f>
        <v>0</v>
      </c>
      <c r="AS85" s="5">
        <f>COUNTIFS(Data!$H:$H,$A85,Data!$C:$C,AS$1)</f>
        <v>0</v>
      </c>
      <c r="AT85" s="5">
        <f>COUNTIFS(Data!$H:$H,$A85,Data!$C:$C,AT$1)</f>
        <v>0</v>
      </c>
      <c r="AU85" s="5">
        <f>COUNTIFS(Data!$H:$H,$A85,Data!$C:$C,AU$1)</f>
        <v>0</v>
      </c>
      <c r="AV85" s="5">
        <f t="shared" si="1"/>
        <v>0</v>
      </c>
    </row>
    <row r="86">
      <c r="A86" s="5" t="str">
        <f>Countries!A85</f>
        <v>THA</v>
      </c>
      <c r="B86" s="5">
        <f>COUNTIFS(Data!$H:$H,$A86,Data!$C:$C,B$1)</f>
        <v>0</v>
      </c>
      <c r="C86" s="5">
        <f>COUNTIFS(Data!$H:$H,$A86,Data!$C:$C,C$1)</f>
        <v>0</v>
      </c>
      <c r="D86" s="5">
        <f>COUNTIFS(Data!$H:$H,$A86,Data!$C:$C,D$1)</f>
        <v>0</v>
      </c>
      <c r="E86" s="5">
        <f>COUNTIFS(Data!$H:$H,$A86,Data!$C:$C,E$1)</f>
        <v>0</v>
      </c>
      <c r="F86" s="5">
        <f>COUNTIFS(Data!$H:$H,$A86,Data!$C:$C,F$1)</f>
        <v>0</v>
      </c>
      <c r="G86" s="5">
        <f>COUNTIFS(Data!$H:$H,$A86,Data!$C:$C,G$1)</f>
        <v>0</v>
      </c>
      <c r="H86" s="5">
        <f>COUNTIFS(Data!$H:$H,$A86,Data!$C:$C,H$1)</f>
        <v>0</v>
      </c>
      <c r="I86" s="5">
        <f>COUNTIFS(Data!$H:$H,$A86,Data!$C:$C,I$1)</f>
        <v>0</v>
      </c>
      <c r="J86" s="5">
        <f>COUNTIFS(Data!$H:$H,$A86,Data!$C:$C,J$1)</f>
        <v>0</v>
      </c>
      <c r="K86" s="5">
        <f>COUNTIFS(Data!$H:$H,$A86,Data!$C:$C,K$1)</f>
        <v>0</v>
      </c>
      <c r="L86" s="5">
        <f>COUNTIFS(Data!$H:$H,$A86,Data!$C:$C,L$1)</f>
        <v>0</v>
      </c>
      <c r="M86" s="5">
        <f>COUNTIFS(Data!$H:$H,$A86,Data!$C:$C,M$1)</f>
        <v>0</v>
      </c>
      <c r="N86" s="5">
        <f>COUNTIFS(Data!$H:$H,$A86,Data!$C:$C,N$1)</f>
        <v>0</v>
      </c>
      <c r="O86" s="5">
        <f>COUNTIFS(Data!$H:$H,$A86,Data!$C:$C,O$1)</f>
        <v>0</v>
      </c>
      <c r="P86" s="5">
        <f>COUNTIFS(Data!$H:$H,$A86,Data!$C:$C,P$1)</f>
        <v>0</v>
      </c>
      <c r="Q86" s="5">
        <f>COUNTIFS(Data!$H:$H,$A86,Data!$C:$C,Q$1)</f>
        <v>0</v>
      </c>
      <c r="R86" s="5">
        <f>COUNTIFS(Data!$H:$H,$A86,Data!$C:$C,R$1)</f>
        <v>0</v>
      </c>
      <c r="S86" s="5">
        <f>COUNTIFS(Data!$H:$H,$A86,Data!$C:$C,S$1)</f>
        <v>0</v>
      </c>
      <c r="T86" s="5">
        <f>COUNTIFS(Data!$H:$H,$A86,Data!$C:$C,T$1)</f>
        <v>0</v>
      </c>
      <c r="U86" s="5">
        <f>COUNTIFS(Data!$H:$H,$A86,Data!$C:$C,U$1)</f>
        <v>0</v>
      </c>
      <c r="V86" s="5">
        <f>COUNTIFS(Data!$H:$H,$A86,Data!$C:$C,V$1)</f>
        <v>0</v>
      </c>
      <c r="W86" s="5">
        <f>COUNTIFS(Data!$H:$H,$A86,Data!$C:$C,W$1)</f>
        <v>0</v>
      </c>
      <c r="X86" s="5">
        <f>COUNTIFS(Data!$H:$H,$A86,Data!$C:$C,X$1)</f>
        <v>0</v>
      </c>
      <c r="Y86" s="5">
        <f>COUNTIFS(Data!$H:$H,$A86,Data!$C:$C,Y$1)</f>
        <v>0</v>
      </c>
      <c r="Z86" s="5">
        <f>COUNTIFS(Data!$H:$H,$A86,Data!$C:$C,Z$1)</f>
        <v>0</v>
      </c>
      <c r="AA86" s="5">
        <f>COUNTIFS(Data!$H:$H,$A86,Data!$C:$C,AA$1)</f>
        <v>0</v>
      </c>
      <c r="AB86" s="5">
        <f>COUNTIFS(Data!$H:$H,$A86,Data!$C:$C,AB$1)</f>
        <v>0</v>
      </c>
      <c r="AC86" s="5">
        <f>COUNTIFS(Data!$H:$H,$A86,Data!$C:$C,AC$1)</f>
        <v>0</v>
      </c>
      <c r="AD86" s="5">
        <f>COUNTIFS(Data!$H:$H,$A86,Data!$C:$C,AD$1)</f>
        <v>0</v>
      </c>
      <c r="AE86" s="5">
        <f>COUNTIFS(Data!$H:$H,$A86,Data!$C:$C,AE$1)</f>
        <v>0</v>
      </c>
      <c r="AF86" s="5">
        <f>COUNTIFS(Data!$H:$H,$A86,Data!$C:$C,AF$1)</f>
        <v>0</v>
      </c>
      <c r="AG86" s="5">
        <f>COUNTIFS(Data!$H:$H,$A86,Data!$C:$C,AG$1)</f>
        <v>0</v>
      </c>
      <c r="AH86" s="5">
        <f>COUNTIFS(Data!$H:$H,$A86,Data!$C:$C,AH$1)</f>
        <v>0</v>
      </c>
      <c r="AI86" s="5">
        <f>COUNTIFS(Data!$H:$H,$A86,Data!$C:$C,AI$1)</f>
        <v>0</v>
      </c>
      <c r="AJ86" s="5">
        <f>COUNTIFS(Data!$H:$H,$A86,Data!$C:$C,AJ$1)</f>
        <v>0</v>
      </c>
      <c r="AK86" s="5">
        <f>COUNTIFS(Data!$H:$H,$A86,Data!$C:$C,AK$1)</f>
        <v>0</v>
      </c>
      <c r="AL86" s="5">
        <f>COUNTIFS(Data!$H:$H,$A86,Data!$C:$C,AL$1)</f>
        <v>0</v>
      </c>
      <c r="AM86" s="5">
        <f>COUNTIFS(Data!$H:$H,$A86,Data!$C:$C,AM$1)</f>
        <v>0</v>
      </c>
      <c r="AN86" s="5">
        <f>COUNTIFS(Data!$H:$H,$A86,Data!$C:$C,AN$1)</f>
        <v>0</v>
      </c>
      <c r="AO86" s="5">
        <f>COUNTIFS(Data!$H:$H,$A86,Data!$C:$C,AO$1)</f>
        <v>0</v>
      </c>
      <c r="AP86" s="5">
        <f>COUNTIFS(Data!$H:$H,$A86,Data!$C:$C,AP$1)</f>
        <v>0</v>
      </c>
      <c r="AQ86" s="5">
        <f>COUNTIFS(Data!$H:$H,$A86,Data!$C:$C,AQ$1)</f>
        <v>0</v>
      </c>
      <c r="AR86" s="5">
        <f>COUNTIFS(Data!$H:$H,$A86,Data!$C:$C,AR$1)</f>
        <v>0</v>
      </c>
      <c r="AS86" s="5">
        <f>COUNTIFS(Data!$H:$H,$A86,Data!$C:$C,AS$1)</f>
        <v>0</v>
      </c>
      <c r="AT86" s="5">
        <f>COUNTIFS(Data!$H:$H,$A86,Data!$C:$C,AT$1)</f>
        <v>0</v>
      </c>
      <c r="AU86" s="5">
        <f>COUNTIFS(Data!$H:$H,$A86,Data!$C:$C,AU$1)</f>
        <v>0</v>
      </c>
      <c r="AV86" s="5">
        <f t="shared" si="1"/>
        <v>0</v>
      </c>
    </row>
    <row r="87">
      <c r="A87" s="5" t="str">
        <f>Countries!A86</f>
        <v>TKM</v>
      </c>
      <c r="B87" s="5">
        <f>COUNTIFS(Data!$H:$H,$A87,Data!$C:$C,B$1)</f>
        <v>0</v>
      </c>
      <c r="C87" s="5">
        <f>COUNTIFS(Data!$H:$H,$A87,Data!$C:$C,C$1)</f>
        <v>0</v>
      </c>
      <c r="D87" s="5">
        <f>COUNTIFS(Data!$H:$H,$A87,Data!$C:$C,D$1)</f>
        <v>0</v>
      </c>
      <c r="E87" s="5">
        <f>COUNTIFS(Data!$H:$H,$A87,Data!$C:$C,E$1)</f>
        <v>0</v>
      </c>
      <c r="F87" s="5">
        <f>COUNTIFS(Data!$H:$H,$A87,Data!$C:$C,F$1)</f>
        <v>0</v>
      </c>
      <c r="G87" s="5">
        <f>COUNTIFS(Data!$H:$H,$A87,Data!$C:$C,G$1)</f>
        <v>0</v>
      </c>
      <c r="H87" s="5">
        <f>COUNTIFS(Data!$H:$H,$A87,Data!$C:$C,H$1)</f>
        <v>0</v>
      </c>
      <c r="I87" s="5">
        <f>COUNTIFS(Data!$H:$H,$A87,Data!$C:$C,I$1)</f>
        <v>0</v>
      </c>
      <c r="J87" s="5">
        <f>COUNTIFS(Data!$H:$H,$A87,Data!$C:$C,J$1)</f>
        <v>0</v>
      </c>
      <c r="K87" s="5">
        <f>COUNTIFS(Data!$H:$H,$A87,Data!$C:$C,K$1)</f>
        <v>0</v>
      </c>
      <c r="L87" s="5">
        <f>COUNTIFS(Data!$H:$H,$A87,Data!$C:$C,L$1)</f>
        <v>0</v>
      </c>
      <c r="M87" s="5">
        <f>COUNTIFS(Data!$H:$H,$A87,Data!$C:$C,M$1)</f>
        <v>0</v>
      </c>
      <c r="N87" s="5">
        <f>COUNTIFS(Data!$H:$H,$A87,Data!$C:$C,N$1)</f>
        <v>0</v>
      </c>
      <c r="O87" s="5">
        <f>COUNTIFS(Data!$H:$H,$A87,Data!$C:$C,O$1)</f>
        <v>0</v>
      </c>
      <c r="P87" s="5">
        <f>COUNTIFS(Data!$H:$H,$A87,Data!$C:$C,P$1)</f>
        <v>0</v>
      </c>
      <c r="Q87" s="5">
        <f>COUNTIFS(Data!$H:$H,$A87,Data!$C:$C,Q$1)</f>
        <v>0</v>
      </c>
      <c r="R87" s="5">
        <f>COUNTIFS(Data!$H:$H,$A87,Data!$C:$C,R$1)</f>
        <v>0</v>
      </c>
      <c r="S87" s="5">
        <f>COUNTIFS(Data!$H:$H,$A87,Data!$C:$C,S$1)</f>
        <v>0</v>
      </c>
      <c r="T87" s="5">
        <f>COUNTIFS(Data!$H:$H,$A87,Data!$C:$C,T$1)</f>
        <v>0</v>
      </c>
      <c r="U87" s="5">
        <f>COUNTIFS(Data!$H:$H,$A87,Data!$C:$C,U$1)</f>
        <v>0</v>
      </c>
      <c r="V87" s="5">
        <f>COUNTIFS(Data!$H:$H,$A87,Data!$C:$C,V$1)</f>
        <v>0</v>
      </c>
      <c r="W87" s="5">
        <f>COUNTIFS(Data!$H:$H,$A87,Data!$C:$C,W$1)</f>
        <v>0</v>
      </c>
      <c r="X87" s="5">
        <f>COUNTIFS(Data!$H:$H,$A87,Data!$C:$C,X$1)</f>
        <v>0</v>
      </c>
      <c r="Y87" s="5">
        <f>COUNTIFS(Data!$H:$H,$A87,Data!$C:$C,Y$1)</f>
        <v>0</v>
      </c>
      <c r="Z87" s="5">
        <f>COUNTIFS(Data!$H:$H,$A87,Data!$C:$C,Z$1)</f>
        <v>0</v>
      </c>
      <c r="AA87" s="5">
        <f>COUNTIFS(Data!$H:$H,$A87,Data!$C:$C,AA$1)</f>
        <v>0</v>
      </c>
      <c r="AB87" s="5">
        <f>COUNTIFS(Data!$H:$H,$A87,Data!$C:$C,AB$1)</f>
        <v>0</v>
      </c>
      <c r="AC87" s="5">
        <f>COUNTIFS(Data!$H:$H,$A87,Data!$C:$C,AC$1)</f>
        <v>0</v>
      </c>
      <c r="AD87" s="5">
        <f>COUNTIFS(Data!$H:$H,$A87,Data!$C:$C,AD$1)</f>
        <v>0</v>
      </c>
      <c r="AE87" s="5">
        <f>COUNTIFS(Data!$H:$H,$A87,Data!$C:$C,AE$1)</f>
        <v>0</v>
      </c>
      <c r="AF87" s="5">
        <f>COUNTIFS(Data!$H:$H,$A87,Data!$C:$C,AF$1)</f>
        <v>0</v>
      </c>
      <c r="AG87" s="5">
        <f>COUNTIFS(Data!$H:$H,$A87,Data!$C:$C,AG$1)</f>
        <v>0</v>
      </c>
      <c r="AH87" s="5">
        <f>COUNTIFS(Data!$H:$H,$A87,Data!$C:$C,AH$1)</f>
        <v>0</v>
      </c>
      <c r="AI87" s="5">
        <f>COUNTIFS(Data!$H:$H,$A87,Data!$C:$C,AI$1)</f>
        <v>0</v>
      </c>
      <c r="AJ87" s="5">
        <f>COUNTIFS(Data!$H:$H,$A87,Data!$C:$C,AJ$1)</f>
        <v>0</v>
      </c>
      <c r="AK87" s="5">
        <f>COUNTIFS(Data!$H:$H,$A87,Data!$C:$C,AK$1)</f>
        <v>0</v>
      </c>
      <c r="AL87" s="5">
        <f>COUNTIFS(Data!$H:$H,$A87,Data!$C:$C,AL$1)</f>
        <v>0</v>
      </c>
      <c r="AM87" s="5">
        <f>COUNTIFS(Data!$H:$H,$A87,Data!$C:$C,AM$1)</f>
        <v>0</v>
      </c>
      <c r="AN87" s="5">
        <f>COUNTIFS(Data!$H:$H,$A87,Data!$C:$C,AN$1)</f>
        <v>0</v>
      </c>
      <c r="AO87" s="5">
        <f>COUNTIFS(Data!$H:$H,$A87,Data!$C:$C,AO$1)</f>
        <v>0</v>
      </c>
      <c r="AP87" s="5">
        <f>COUNTIFS(Data!$H:$H,$A87,Data!$C:$C,AP$1)</f>
        <v>0</v>
      </c>
      <c r="AQ87" s="5">
        <f>COUNTIFS(Data!$H:$H,$A87,Data!$C:$C,AQ$1)</f>
        <v>0</v>
      </c>
      <c r="AR87" s="5">
        <f>COUNTIFS(Data!$H:$H,$A87,Data!$C:$C,AR$1)</f>
        <v>0</v>
      </c>
      <c r="AS87" s="5">
        <f>COUNTIFS(Data!$H:$H,$A87,Data!$C:$C,AS$1)</f>
        <v>0</v>
      </c>
      <c r="AT87" s="5">
        <f>COUNTIFS(Data!$H:$H,$A87,Data!$C:$C,AT$1)</f>
        <v>1</v>
      </c>
      <c r="AU87" s="5">
        <f>COUNTIFS(Data!$H:$H,$A87,Data!$C:$C,AU$1)</f>
        <v>0</v>
      </c>
      <c r="AV87" s="5">
        <f t="shared" si="1"/>
        <v>1</v>
      </c>
    </row>
    <row r="88">
      <c r="A88" s="5" t="str">
        <f>Countries!A87</f>
        <v>TPE</v>
      </c>
      <c r="B88" s="5">
        <f>COUNTIFS(Data!$H:$H,$A88,Data!$C:$C,B$1)</f>
        <v>0</v>
      </c>
      <c r="C88" s="5">
        <f>COUNTIFS(Data!$H:$H,$A88,Data!$C:$C,C$1)</f>
        <v>1</v>
      </c>
      <c r="D88" s="5">
        <f>COUNTIFS(Data!$H:$H,$A88,Data!$C:$C,D$1)</f>
        <v>1</v>
      </c>
      <c r="E88" s="5">
        <f>COUNTIFS(Data!$H:$H,$A88,Data!$C:$C,E$1)</f>
        <v>0</v>
      </c>
      <c r="F88" s="5">
        <f>COUNTIFS(Data!$H:$H,$A88,Data!$C:$C,F$1)</f>
        <v>0</v>
      </c>
      <c r="G88" s="5">
        <f>COUNTIFS(Data!$H:$H,$A88,Data!$C:$C,G$1)</f>
        <v>1</v>
      </c>
      <c r="H88" s="5">
        <f>COUNTIFS(Data!$H:$H,$A88,Data!$C:$C,H$1)</f>
        <v>0</v>
      </c>
      <c r="I88" s="5">
        <f>COUNTIFS(Data!$H:$H,$A88,Data!$C:$C,I$1)</f>
        <v>0</v>
      </c>
      <c r="J88" s="5">
        <f>COUNTIFS(Data!$H:$H,$A88,Data!$C:$C,J$1)</f>
        <v>0</v>
      </c>
      <c r="K88" s="5">
        <f>COUNTIFS(Data!$H:$H,$A88,Data!$C:$C,K$1)</f>
        <v>0</v>
      </c>
      <c r="L88" s="5">
        <f>COUNTIFS(Data!$H:$H,$A88,Data!$C:$C,L$1)</f>
        <v>0</v>
      </c>
      <c r="M88" s="5">
        <f>COUNTIFS(Data!$H:$H,$A88,Data!$C:$C,M$1)</f>
        <v>0</v>
      </c>
      <c r="N88" s="5">
        <f>COUNTIFS(Data!$H:$H,$A88,Data!$C:$C,N$1)</f>
        <v>0</v>
      </c>
      <c r="O88" s="5">
        <f>COUNTIFS(Data!$H:$H,$A88,Data!$C:$C,O$1)</f>
        <v>0</v>
      </c>
      <c r="P88" s="5">
        <f>COUNTIFS(Data!$H:$H,$A88,Data!$C:$C,P$1)</f>
        <v>0</v>
      </c>
      <c r="Q88" s="5">
        <f>COUNTIFS(Data!$H:$H,$A88,Data!$C:$C,Q$1)</f>
        <v>0</v>
      </c>
      <c r="R88" s="5">
        <f>COUNTIFS(Data!$H:$H,$A88,Data!$C:$C,R$1)</f>
        <v>0</v>
      </c>
      <c r="S88" s="5">
        <f>COUNTIFS(Data!$H:$H,$A88,Data!$C:$C,S$1)</f>
        <v>0</v>
      </c>
      <c r="T88" s="5">
        <f>COUNTIFS(Data!$H:$H,$A88,Data!$C:$C,T$1)</f>
        <v>0</v>
      </c>
      <c r="U88" s="5">
        <f>COUNTIFS(Data!$H:$H,$A88,Data!$C:$C,U$1)</f>
        <v>0</v>
      </c>
      <c r="V88" s="5">
        <f>COUNTIFS(Data!$H:$H,$A88,Data!$C:$C,V$1)</f>
        <v>0</v>
      </c>
      <c r="W88" s="5">
        <f>COUNTIFS(Data!$H:$H,$A88,Data!$C:$C,W$1)</f>
        <v>0</v>
      </c>
      <c r="X88" s="5">
        <f>COUNTIFS(Data!$H:$H,$A88,Data!$C:$C,X$1)</f>
        <v>0</v>
      </c>
      <c r="Y88" s="5">
        <f>COUNTIFS(Data!$H:$H,$A88,Data!$C:$C,Y$1)</f>
        <v>0</v>
      </c>
      <c r="Z88" s="5">
        <f>COUNTIFS(Data!$H:$H,$A88,Data!$C:$C,Z$1)</f>
        <v>1</v>
      </c>
      <c r="AA88" s="5">
        <f>COUNTIFS(Data!$H:$H,$A88,Data!$C:$C,AA$1)</f>
        <v>0</v>
      </c>
      <c r="AB88" s="5">
        <f>COUNTIFS(Data!$H:$H,$A88,Data!$C:$C,AB$1)</f>
        <v>0</v>
      </c>
      <c r="AC88" s="5">
        <f>COUNTIFS(Data!$H:$H,$A88,Data!$C:$C,AC$1)</f>
        <v>0</v>
      </c>
      <c r="AD88" s="5">
        <f>COUNTIFS(Data!$H:$H,$A88,Data!$C:$C,AD$1)</f>
        <v>0</v>
      </c>
      <c r="AE88" s="5">
        <f>COUNTIFS(Data!$H:$H,$A88,Data!$C:$C,AE$1)</f>
        <v>0</v>
      </c>
      <c r="AF88" s="5">
        <f>COUNTIFS(Data!$H:$H,$A88,Data!$C:$C,AF$1)</f>
        <v>0</v>
      </c>
      <c r="AG88" s="5">
        <f>COUNTIFS(Data!$H:$H,$A88,Data!$C:$C,AG$1)</f>
        <v>0</v>
      </c>
      <c r="AH88" s="5">
        <f>COUNTIFS(Data!$H:$H,$A88,Data!$C:$C,AH$1)</f>
        <v>0</v>
      </c>
      <c r="AI88" s="5">
        <f>COUNTIFS(Data!$H:$H,$A88,Data!$C:$C,AI$1)</f>
        <v>0</v>
      </c>
      <c r="AJ88" s="5">
        <f>COUNTIFS(Data!$H:$H,$A88,Data!$C:$C,AJ$1)</f>
        <v>0</v>
      </c>
      <c r="AK88" s="5">
        <f>COUNTIFS(Data!$H:$H,$A88,Data!$C:$C,AK$1)</f>
        <v>0</v>
      </c>
      <c r="AL88" s="5">
        <f>COUNTIFS(Data!$H:$H,$A88,Data!$C:$C,AL$1)</f>
        <v>0</v>
      </c>
      <c r="AM88" s="5">
        <f>COUNTIFS(Data!$H:$H,$A88,Data!$C:$C,AM$1)</f>
        <v>0</v>
      </c>
      <c r="AN88" s="5">
        <f>COUNTIFS(Data!$H:$H,$A88,Data!$C:$C,AN$1)</f>
        <v>0</v>
      </c>
      <c r="AO88" s="5">
        <f>COUNTIFS(Data!$H:$H,$A88,Data!$C:$C,AO$1)</f>
        <v>0</v>
      </c>
      <c r="AP88" s="5">
        <f>COUNTIFS(Data!$H:$H,$A88,Data!$C:$C,AP$1)</f>
        <v>0</v>
      </c>
      <c r="AQ88" s="5">
        <f>COUNTIFS(Data!$H:$H,$A88,Data!$C:$C,AQ$1)</f>
        <v>0</v>
      </c>
      <c r="AR88" s="5">
        <f>COUNTIFS(Data!$H:$H,$A88,Data!$C:$C,AR$1)</f>
        <v>0</v>
      </c>
      <c r="AS88" s="5">
        <f>COUNTIFS(Data!$H:$H,$A88,Data!$C:$C,AS$1)</f>
        <v>0</v>
      </c>
      <c r="AT88" s="5">
        <f>COUNTIFS(Data!$H:$H,$A88,Data!$C:$C,AT$1)</f>
        <v>0</v>
      </c>
      <c r="AU88" s="5">
        <f>COUNTIFS(Data!$H:$H,$A88,Data!$C:$C,AU$1)</f>
        <v>0</v>
      </c>
      <c r="AV88" s="5">
        <f t="shared" si="1"/>
        <v>4</v>
      </c>
    </row>
    <row r="89">
      <c r="A89" s="5" t="str">
        <f>Countries!A88</f>
        <v>TUN</v>
      </c>
      <c r="B89" s="5">
        <f>COUNTIFS(Data!$H:$H,$A89,Data!$C:$C,B$1)</f>
        <v>0</v>
      </c>
      <c r="C89" s="5">
        <f>COUNTIFS(Data!$H:$H,$A89,Data!$C:$C,C$1)</f>
        <v>0</v>
      </c>
      <c r="D89" s="5">
        <f>COUNTIFS(Data!$H:$H,$A89,Data!$C:$C,D$1)</f>
        <v>0</v>
      </c>
      <c r="E89" s="5">
        <f>COUNTIFS(Data!$H:$H,$A89,Data!$C:$C,E$1)</f>
        <v>0</v>
      </c>
      <c r="F89" s="5">
        <f>COUNTIFS(Data!$H:$H,$A89,Data!$C:$C,F$1)</f>
        <v>0</v>
      </c>
      <c r="G89" s="5">
        <f>COUNTIFS(Data!$H:$H,$A89,Data!$C:$C,G$1)</f>
        <v>0</v>
      </c>
      <c r="H89" s="5">
        <f>COUNTIFS(Data!$H:$H,$A89,Data!$C:$C,H$1)</f>
        <v>0</v>
      </c>
      <c r="I89" s="5">
        <f>COUNTIFS(Data!$H:$H,$A89,Data!$C:$C,I$1)</f>
        <v>0</v>
      </c>
      <c r="J89" s="5">
        <f>COUNTIFS(Data!$H:$H,$A89,Data!$C:$C,J$1)</f>
        <v>0</v>
      </c>
      <c r="K89" s="5">
        <f>COUNTIFS(Data!$H:$H,$A89,Data!$C:$C,K$1)</f>
        <v>0</v>
      </c>
      <c r="L89" s="5">
        <f>COUNTIFS(Data!$H:$H,$A89,Data!$C:$C,L$1)</f>
        <v>0</v>
      </c>
      <c r="M89" s="5">
        <f>COUNTIFS(Data!$H:$H,$A89,Data!$C:$C,M$1)</f>
        <v>0</v>
      </c>
      <c r="N89" s="5">
        <f>COUNTIFS(Data!$H:$H,$A89,Data!$C:$C,N$1)</f>
        <v>0</v>
      </c>
      <c r="O89" s="5">
        <f>COUNTIFS(Data!$H:$H,$A89,Data!$C:$C,O$1)</f>
        <v>0</v>
      </c>
      <c r="P89" s="5">
        <f>COUNTIFS(Data!$H:$H,$A89,Data!$C:$C,P$1)</f>
        <v>0</v>
      </c>
      <c r="Q89" s="5">
        <f>COUNTIFS(Data!$H:$H,$A89,Data!$C:$C,Q$1)</f>
        <v>0</v>
      </c>
      <c r="R89" s="5">
        <f>COUNTIFS(Data!$H:$H,$A89,Data!$C:$C,R$1)</f>
        <v>0</v>
      </c>
      <c r="S89" s="5">
        <f>COUNTIFS(Data!$H:$H,$A89,Data!$C:$C,S$1)</f>
        <v>0</v>
      </c>
      <c r="T89" s="5">
        <f>COUNTIFS(Data!$H:$H,$A89,Data!$C:$C,T$1)</f>
        <v>0</v>
      </c>
      <c r="U89" s="5">
        <f>COUNTIFS(Data!$H:$H,$A89,Data!$C:$C,U$1)</f>
        <v>0</v>
      </c>
      <c r="V89" s="5">
        <f>COUNTIFS(Data!$H:$H,$A89,Data!$C:$C,V$1)</f>
        <v>0</v>
      </c>
      <c r="W89" s="5">
        <f>COUNTIFS(Data!$H:$H,$A89,Data!$C:$C,W$1)</f>
        <v>0</v>
      </c>
      <c r="X89" s="5">
        <f>COUNTIFS(Data!$H:$H,$A89,Data!$C:$C,X$1)</f>
        <v>0</v>
      </c>
      <c r="Y89" s="5">
        <f>COUNTIFS(Data!$H:$H,$A89,Data!$C:$C,Y$1)</f>
        <v>0</v>
      </c>
      <c r="Z89" s="5">
        <f>COUNTIFS(Data!$H:$H,$A89,Data!$C:$C,Z$1)</f>
        <v>0</v>
      </c>
      <c r="AA89" s="5">
        <f>COUNTIFS(Data!$H:$H,$A89,Data!$C:$C,AA$1)</f>
        <v>0</v>
      </c>
      <c r="AB89" s="5">
        <f>COUNTIFS(Data!$H:$H,$A89,Data!$C:$C,AB$1)</f>
        <v>0</v>
      </c>
      <c r="AC89" s="5">
        <f>COUNTIFS(Data!$H:$H,$A89,Data!$C:$C,AC$1)</f>
        <v>0</v>
      </c>
      <c r="AD89" s="5">
        <f>COUNTIFS(Data!$H:$H,$A89,Data!$C:$C,AD$1)</f>
        <v>0</v>
      </c>
      <c r="AE89" s="5">
        <f>COUNTIFS(Data!$H:$H,$A89,Data!$C:$C,AE$1)</f>
        <v>0</v>
      </c>
      <c r="AF89" s="5">
        <f>COUNTIFS(Data!$H:$H,$A89,Data!$C:$C,AF$1)</f>
        <v>0</v>
      </c>
      <c r="AG89" s="5">
        <f>COUNTIFS(Data!$H:$H,$A89,Data!$C:$C,AG$1)</f>
        <v>0</v>
      </c>
      <c r="AH89" s="5">
        <f>COUNTIFS(Data!$H:$H,$A89,Data!$C:$C,AH$1)</f>
        <v>0</v>
      </c>
      <c r="AI89" s="5">
        <f>COUNTIFS(Data!$H:$H,$A89,Data!$C:$C,AI$1)</f>
        <v>0</v>
      </c>
      <c r="AJ89" s="5">
        <f>COUNTIFS(Data!$H:$H,$A89,Data!$C:$C,AJ$1)</f>
        <v>0</v>
      </c>
      <c r="AK89" s="5">
        <f>COUNTIFS(Data!$H:$H,$A89,Data!$C:$C,AK$1)</f>
        <v>0</v>
      </c>
      <c r="AL89" s="5">
        <f>COUNTIFS(Data!$H:$H,$A89,Data!$C:$C,AL$1)</f>
        <v>0</v>
      </c>
      <c r="AM89" s="5">
        <f>COUNTIFS(Data!$H:$H,$A89,Data!$C:$C,AM$1)</f>
        <v>0</v>
      </c>
      <c r="AN89" s="5">
        <f>COUNTIFS(Data!$H:$H,$A89,Data!$C:$C,AN$1)</f>
        <v>1</v>
      </c>
      <c r="AO89" s="5">
        <f>COUNTIFS(Data!$H:$H,$A89,Data!$C:$C,AO$1)</f>
        <v>0</v>
      </c>
      <c r="AP89" s="5">
        <f>COUNTIFS(Data!$H:$H,$A89,Data!$C:$C,AP$1)</f>
        <v>0</v>
      </c>
      <c r="AQ89" s="5">
        <f>COUNTIFS(Data!$H:$H,$A89,Data!$C:$C,AQ$1)</f>
        <v>0</v>
      </c>
      <c r="AR89" s="5">
        <f>COUNTIFS(Data!$H:$H,$A89,Data!$C:$C,AR$1)</f>
        <v>0</v>
      </c>
      <c r="AS89" s="5">
        <f>COUNTIFS(Data!$H:$H,$A89,Data!$C:$C,AS$1)</f>
        <v>0</v>
      </c>
      <c r="AT89" s="5">
        <f>COUNTIFS(Data!$H:$H,$A89,Data!$C:$C,AT$1)</f>
        <v>0</v>
      </c>
      <c r="AU89" s="5">
        <f>COUNTIFS(Data!$H:$H,$A89,Data!$C:$C,AU$1)</f>
        <v>0</v>
      </c>
      <c r="AV89" s="5">
        <f t="shared" si="1"/>
        <v>1</v>
      </c>
    </row>
    <row r="90">
      <c r="A90" s="5" t="str">
        <f>Countries!A89</f>
        <v>TUR</v>
      </c>
      <c r="B90" s="5">
        <f>COUNTIFS(Data!$H:$H,$A90,Data!$C:$C,B$1)</f>
        <v>0</v>
      </c>
      <c r="C90" s="5">
        <f>COUNTIFS(Data!$H:$H,$A90,Data!$C:$C,C$1)</f>
        <v>0</v>
      </c>
      <c r="D90" s="5">
        <f>COUNTIFS(Data!$H:$H,$A90,Data!$C:$C,D$1)</f>
        <v>0</v>
      </c>
      <c r="E90" s="5">
        <f>COUNTIFS(Data!$H:$H,$A90,Data!$C:$C,E$1)</f>
        <v>0</v>
      </c>
      <c r="F90" s="5">
        <f>COUNTIFS(Data!$H:$H,$A90,Data!$C:$C,F$1)</f>
        <v>0</v>
      </c>
      <c r="G90" s="5">
        <f>COUNTIFS(Data!$H:$H,$A90,Data!$C:$C,G$1)</f>
        <v>0</v>
      </c>
      <c r="H90" s="5">
        <f>COUNTIFS(Data!$H:$H,$A90,Data!$C:$C,H$1)</f>
        <v>0</v>
      </c>
      <c r="I90" s="5">
        <f>COUNTIFS(Data!$H:$H,$A90,Data!$C:$C,I$1)</f>
        <v>0</v>
      </c>
      <c r="J90" s="5">
        <f>COUNTIFS(Data!$H:$H,$A90,Data!$C:$C,J$1)</f>
        <v>0</v>
      </c>
      <c r="K90" s="5">
        <f>COUNTIFS(Data!$H:$H,$A90,Data!$C:$C,K$1)</f>
        <v>1</v>
      </c>
      <c r="L90" s="5">
        <f>COUNTIFS(Data!$H:$H,$A90,Data!$C:$C,L$1)</f>
        <v>0</v>
      </c>
      <c r="M90" s="5">
        <f>COUNTIFS(Data!$H:$H,$A90,Data!$C:$C,M$1)</f>
        <v>0</v>
      </c>
      <c r="N90" s="5">
        <f>COUNTIFS(Data!$H:$H,$A90,Data!$C:$C,N$1)</f>
        <v>0</v>
      </c>
      <c r="O90" s="5">
        <f>COUNTIFS(Data!$H:$H,$A90,Data!$C:$C,O$1)</f>
        <v>0</v>
      </c>
      <c r="P90" s="5">
        <f>COUNTIFS(Data!$H:$H,$A90,Data!$C:$C,P$1)</f>
        <v>0</v>
      </c>
      <c r="Q90" s="5">
        <f>COUNTIFS(Data!$H:$H,$A90,Data!$C:$C,Q$1)</f>
        <v>0</v>
      </c>
      <c r="R90" s="5">
        <f>COUNTIFS(Data!$H:$H,$A90,Data!$C:$C,R$1)</f>
        <v>0</v>
      </c>
      <c r="S90" s="5">
        <f>COUNTIFS(Data!$H:$H,$A90,Data!$C:$C,S$1)</f>
        <v>0</v>
      </c>
      <c r="T90" s="5">
        <f>COUNTIFS(Data!$H:$H,$A90,Data!$C:$C,T$1)</f>
        <v>0</v>
      </c>
      <c r="U90" s="5">
        <f>COUNTIFS(Data!$H:$H,$A90,Data!$C:$C,U$1)</f>
        <v>0</v>
      </c>
      <c r="V90" s="5">
        <f>COUNTIFS(Data!$H:$H,$A90,Data!$C:$C,V$1)</f>
        <v>0</v>
      </c>
      <c r="W90" s="5">
        <f>COUNTIFS(Data!$H:$H,$A90,Data!$C:$C,W$1)</f>
        <v>0</v>
      </c>
      <c r="X90" s="5">
        <f>COUNTIFS(Data!$H:$H,$A90,Data!$C:$C,X$1)</f>
        <v>0</v>
      </c>
      <c r="Y90" s="5">
        <f>COUNTIFS(Data!$H:$H,$A90,Data!$C:$C,Y$1)</f>
        <v>0</v>
      </c>
      <c r="Z90" s="5">
        <f>COUNTIFS(Data!$H:$H,$A90,Data!$C:$C,Z$1)</f>
        <v>0</v>
      </c>
      <c r="AA90" s="5">
        <f>COUNTIFS(Data!$H:$H,$A90,Data!$C:$C,AA$1)</f>
        <v>1</v>
      </c>
      <c r="AB90" s="5">
        <f>COUNTIFS(Data!$H:$H,$A90,Data!$C:$C,AB$1)</f>
        <v>0</v>
      </c>
      <c r="AC90" s="5">
        <f>COUNTIFS(Data!$H:$H,$A90,Data!$C:$C,AC$1)</f>
        <v>0</v>
      </c>
      <c r="AD90" s="5">
        <f>COUNTIFS(Data!$H:$H,$A90,Data!$C:$C,AD$1)</f>
        <v>0</v>
      </c>
      <c r="AE90" s="5">
        <f>COUNTIFS(Data!$H:$H,$A90,Data!$C:$C,AE$1)</f>
        <v>0</v>
      </c>
      <c r="AF90" s="5">
        <f>COUNTIFS(Data!$H:$H,$A90,Data!$C:$C,AF$1)</f>
        <v>0</v>
      </c>
      <c r="AG90" s="5">
        <f>COUNTIFS(Data!$H:$H,$A90,Data!$C:$C,AG$1)</f>
        <v>0</v>
      </c>
      <c r="AH90" s="5">
        <f>COUNTIFS(Data!$H:$H,$A90,Data!$C:$C,AH$1)</f>
        <v>0</v>
      </c>
      <c r="AI90" s="5">
        <f>COUNTIFS(Data!$H:$H,$A90,Data!$C:$C,AI$1)</f>
        <v>0</v>
      </c>
      <c r="AJ90" s="5">
        <f>COUNTIFS(Data!$H:$H,$A90,Data!$C:$C,AJ$1)</f>
        <v>0</v>
      </c>
      <c r="AK90" s="5">
        <f>COUNTIFS(Data!$H:$H,$A90,Data!$C:$C,AK$1)</f>
        <v>0</v>
      </c>
      <c r="AL90" s="5">
        <f>COUNTIFS(Data!$H:$H,$A90,Data!$C:$C,AL$1)</f>
        <v>0</v>
      </c>
      <c r="AM90" s="5">
        <f>COUNTIFS(Data!$H:$H,$A90,Data!$C:$C,AM$1)</f>
        <v>0</v>
      </c>
      <c r="AN90" s="5">
        <f>COUNTIFS(Data!$H:$H,$A90,Data!$C:$C,AN$1)</f>
        <v>0</v>
      </c>
      <c r="AO90" s="5">
        <f>COUNTIFS(Data!$H:$H,$A90,Data!$C:$C,AO$1)</f>
        <v>0</v>
      </c>
      <c r="AP90" s="5">
        <f>COUNTIFS(Data!$H:$H,$A90,Data!$C:$C,AP$1)</f>
        <v>0</v>
      </c>
      <c r="AQ90" s="5">
        <f>COUNTIFS(Data!$H:$H,$A90,Data!$C:$C,AQ$1)</f>
        <v>0</v>
      </c>
      <c r="AR90" s="5">
        <f>COUNTIFS(Data!$H:$H,$A90,Data!$C:$C,AR$1)</f>
        <v>0</v>
      </c>
      <c r="AS90" s="5">
        <f>COUNTIFS(Data!$H:$H,$A90,Data!$C:$C,AS$1)</f>
        <v>0</v>
      </c>
      <c r="AT90" s="5">
        <f>COUNTIFS(Data!$H:$H,$A90,Data!$C:$C,AT$1)</f>
        <v>0</v>
      </c>
      <c r="AU90" s="5">
        <f>COUNTIFS(Data!$H:$H,$A90,Data!$C:$C,AU$1)</f>
        <v>0</v>
      </c>
      <c r="AV90" s="5">
        <f t="shared" si="1"/>
        <v>2</v>
      </c>
    </row>
    <row r="91">
      <c r="A91" s="5" t="str">
        <f>Countries!A90</f>
        <v>UGA</v>
      </c>
      <c r="B91" s="5">
        <f>COUNTIFS(Data!$H:$H,$A91,Data!$C:$C,B$1)</f>
        <v>0</v>
      </c>
      <c r="C91" s="5">
        <f>COUNTIFS(Data!$H:$H,$A91,Data!$C:$C,C$1)</f>
        <v>0</v>
      </c>
      <c r="D91" s="5">
        <f>COUNTIFS(Data!$H:$H,$A91,Data!$C:$C,D$1)</f>
        <v>0</v>
      </c>
      <c r="E91" s="5">
        <f>COUNTIFS(Data!$H:$H,$A91,Data!$C:$C,E$1)</f>
        <v>0</v>
      </c>
      <c r="F91" s="5">
        <f>COUNTIFS(Data!$H:$H,$A91,Data!$C:$C,F$1)</f>
        <v>1</v>
      </c>
      <c r="G91" s="5">
        <f>COUNTIFS(Data!$H:$H,$A91,Data!$C:$C,G$1)</f>
        <v>0</v>
      </c>
      <c r="H91" s="5">
        <f>COUNTIFS(Data!$H:$H,$A91,Data!$C:$C,H$1)</f>
        <v>0</v>
      </c>
      <c r="I91" s="5">
        <f>COUNTIFS(Data!$H:$H,$A91,Data!$C:$C,I$1)</f>
        <v>0</v>
      </c>
      <c r="J91" s="5">
        <f>COUNTIFS(Data!$H:$H,$A91,Data!$C:$C,J$1)</f>
        <v>0</v>
      </c>
      <c r="K91" s="5">
        <f>COUNTIFS(Data!$H:$H,$A91,Data!$C:$C,K$1)</f>
        <v>0</v>
      </c>
      <c r="L91" s="5">
        <f>COUNTIFS(Data!$H:$H,$A91,Data!$C:$C,L$1)</f>
        <v>0</v>
      </c>
      <c r="M91" s="5">
        <f>COUNTIFS(Data!$H:$H,$A91,Data!$C:$C,M$1)</f>
        <v>0</v>
      </c>
      <c r="N91" s="5">
        <f>COUNTIFS(Data!$H:$H,$A91,Data!$C:$C,N$1)</f>
        <v>0</v>
      </c>
      <c r="O91" s="5">
        <f>COUNTIFS(Data!$H:$H,$A91,Data!$C:$C,O$1)</f>
        <v>0</v>
      </c>
      <c r="P91" s="5">
        <f>COUNTIFS(Data!$H:$H,$A91,Data!$C:$C,P$1)</f>
        <v>0</v>
      </c>
      <c r="Q91" s="5">
        <f>COUNTIFS(Data!$H:$H,$A91,Data!$C:$C,Q$1)</f>
        <v>0</v>
      </c>
      <c r="R91" s="5">
        <f>COUNTIFS(Data!$H:$H,$A91,Data!$C:$C,R$1)</f>
        <v>0</v>
      </c>
      <c r="S91" s="5">
        <f>COUNTIFS(Data!$H:$H,$A91,Data!$C:$C,S$1)</f>
        <v>0</v>
      </c>
      <c r="T91" s="5">
        <f>COUNTIFS(Data!$H:$H,$A91,Data!$C:$C,T$1)</f>
        <v>0</v>
      </c>
      <c r="U91" s="5">
        <f>COUNTIFS(Data!$H:$H,$A91,Data!$C:$C,U$1)</f>
        <v>0</v>
      </c>
      <c r="V91" s="5">
        <f>COUNTIFS(Data!$H:$H,$A91,Data!$C:$C,V$1)</f>
        <v>0</v>
      </c>
      <c r="W91" s="5">
        <f>COUNTIFS(Data!$H:$H,$A91,Data!$C:$C,W$1)</f>
        <v>0</v>
      </c>
      <c r="X91" s="5">
        <f>COUNTIFS(Data!$H:$H,$A91,Data!$C:$C,X$1)</f>
        <v>0</v>
      </c>
      <c r="Y91" s="5">
        <f>COUNTIFS(Data!$H:$H,$A91,Data!$C:$C,Y$1)</f>
        <v>0</v>
      </c>
      <c r="Z91" s="5">
        <f>COUNTIFS(Data!$H:$H,$A91,Data!$C:$C,Z$1)</f>
        <v>0</v>
      </c>
      <c r="AA91" s="5">
        <f>COUNTIFS(Data!$H:$H,$A91,Data!$C:$C,AA$1)</f>
        <v>0</v>
      </c>
      <c r="AB91" s="5">
        <f>COUNTIFS(Data!$H:$H,$A91,Data!$C:$C,AB$1)</f>
        <v>0</v>
      </c>
      <c r="AC91" s="5">
        <f>COUNTIFS(Data!$H:$H,$A91,Data!$C:$C,AC$1)</f>
        <v>0</v>
      </c>
      <c r="AD91" s="5">
        <f>COUNTIFS(Data!$H:$H,$A91,Data!$C:$C,AD$1)</f>
        <v>0</v>
      </c>
      <c r="AE91" s="5">
        <f>COUNTIFS(Data!$H:$H,$A91,Data!$C:$C,AE$1)</f>
        <v>0</v>
      </c>
      <c r="AF91" s="5">
        <f>COUNTIFS(Data!$H:$H,$A91,Data!$C:$C,AF$1)</f>
        <v>0</v>
      </c>
      <c r="AG91" s="5">
        <f>COUNTIFS(Data!$H:$H,$A91,Data!$C:$C,AG$1)</f>
        <v>0</v>
      </c>
      <c r="AH91" s="5">
        <f>COUNTIFS(Data!$H:$H,$A91,Data!$C:$C,AH$1)</f>
        <v>0</v>
      </c>
      <c r="AI91" s="5">
        <f>COUNTIFS(Data!$H:$H,$A91,Data!$C:$C,AI$1)</f>
        <v>0</v>
      </c>
      <c r="AJ91" s="5">
        <f>COUNTIFS(Data!$H:$H,$A91,Data!$C:$C,AJ$1)</f>
        <v>0</v>
      </c>
      <c r="AK91" s="5">
        <f>COUNTIFS(Data!$H:$H,$A91,Data!$C:$C,AK$1)</f>
        <v>0</v>
      </c>
      <c r="AL91" s="5">
        <f>COUNTIFS(Data!$H:$H,$A91,Data!$C:$C,AL$1)</f>
        <v>0</v>
      </c>
      <c r="AM91" s="5">
        <f>COUNTIFS(Data!$H:$H,$A91,Data!$C:$C,AM$1)</f>
        <v>0</v>
      </c>
      <c r="AN91" s="5">
        <f>COUNTIFS(Data!$H:$H,$A91,Data!$C:$C,AN$1)</f>
        <v>0</v>
      </c>
      <c r="AO91" s="5">
        <f>COUNTIFS(Data!$H:$H,$A91,Data!$C:$C,AO$1)</f>
        <v>0</v>
      </c>
      <c r="AP91" s="5">
        <f>COUNTIFS(Data!$H:$H,$A91,Data!$C:$C,AP$1)</f>
        <v>0</v>
      </c>
      <c r="AQ91" s="5">
        <f>COUNTIFS(Data!$H:$H,$A91,Data!$C:$C,AQ$1)</f>
        <v>0</v>
      </c>
      <c r="AR91" s="5">
        <f>COUNTIFS(Data!$H:$H,$A91,Data!$C:$C,AR$1)</f>
        <v>0</v>
      </c>
      <c r="AS91" s="5">
        <f>COUNTIFS(Data!$H:$H,$A91,Data!$C:$C,AS$1)</f>
        <v>0</v>
      </c>
      <c r="AT91" s="5">
        <f>COUNTIFS(Data!$H:$H,$A91,Data!$C:$C,AT$1)</f>
        <v>0</v>
      </c>
      <c r="AU91" s="5">
        <f>COUNTIFS(Data!$H:$H,$A91,Data!$C:$C,AU$1)</f>
        <v>0</v>
      </c>
      <c r="AV91" s="5">
        <f t="shared" si="1"/>
        <v>1</v>
      </c>
    </row>
    <row r="92">
      <c r="A92" s="5" t="str">
        <f>Countries!A91</f>
        <v>UKR</v>
      </c>
      <c r="B92" s="5">
        <f>COUNTIFS(Data!$H:$H,$A92,Data!$C:$C,B$1)</f>
        <v>0</v>
      </c>
      <c r="C92" s="5">
        <f>COUNTIFS(Data!$H:$H,$A92,Data!$C:$C,C$1)</f>
        <v>0</v>
      </c>
      <c r="D92" s="5">
        <f>COUNTIFS(Data!$H:$H,$A92,Data!$C:$C,D$1)</f>
        <v>0</v>
      </c>
      <c r="E92" s="5">
        <f>COUNTIFS(Data!$H:$H,$A92,Data!$C:$C,E$1)</f>
        <v>0</v>
      </c>
      <c r="F92" s="5">
        <f>COUNTIFS(Data!$H:$H,$A92,Data!$C:$C,F$1)</f>
        <v>0</v>
      </c>
      <c r="G92" s="5">
        <f>COUNTIFS(Data!$H:$H,$A92,Data!$C:$C,G$1)</f>
        <v>0</v>
      </c>
      <c r="H92" s="5">
        <f>COUNTIFS(Data!$H:$H,$A92,Data!$C:$C,H$1)</f>
        <v>0</v>
      </c>
      <c r="I92" s="5">
        <f>COUNTIFS(Data!$H:$H,$A92,Data!$C:$C,I$1)</f>
        <v>0</v>
      </c>
      <c r="J92" s="5">
        <f>COUNTIFS(Data!$H:$H,$A92,Data!$C:$C,J$1)</f>
        <v>0</v>
      </c>
      <c r="K92" s="5">
        <f>COUNTIFS(Data!$H:$H,$A92,Data!$C:$C,K$1)</f>
        <v>1</v>
      </c>
      <c r="L92" s="5">
        <f>COUNTIFS(Data!$H:$H,$A92,Data!$C:$C,L$1)</f>
        <v>0</v>
      </c>
      <c r="M92" s="5">
        <f>COUNTIFS(Data!$H:$H,$A92,Data!$C:$C,M$1)</f>
        <v>1</v>
      </c>
      <c r="N92" s="5">
        <f>COUNTIFS(Data!$H:$H,$A92,Data!$C:$C,N$1)</f>
        <v>0</v>
      </c>
      <c r="O92" s="5">
        <f>COUNTIFS(Data!$H:$H,$A92,Data!$C:$C,O$1)</f>
        <v>0</v>
      </c>
      <c r="P92" s="5">
        <f>COUNTIFS(Data!$H:$H,$A92,Data!$C:$C,P$1)</f>
        <v>0</v>
      </c>
      <c r="Q92" s="5">
        <f>COUNTIFS(Data!$H:$H,$A92,Data!$C:$C,Q$1)</f>
        <v>0</v>
      </c>
      <c r="R92" s="5">
        <f>COUNTIFS(Data!$H:$H,$A92,Data!$C:$C,R$1)</f>
        <v>1</v>
      </c>
      <c r="S92" s="5">
        <f>COUNTIFS(Data!$H:$H,$A92,Data!$C:$C,S$1)</f>
        <v>0</v>
      </c>
      <c r="T92" s="5">
        <f>COUNTIFS(Data!$H:$H,$A92,Data!$C:$C,T$1)</f>
        <v>0</v>
      </c>
      <c r="U92" s="5">
        <f>COUNTIFS(Data!$H:$H,$A92,Data!$C:$C,U$1)</f>
        <v>0</v>
      </c>
      <c r="V92" s="5">
        <f>COUNTIFS(Data!$H:$H,$A92,Data!$C:$C,V$1)</f>
        <v>0</v>
      </c>
      <c r="W92" s="5">
        <f>COUNTIFS(Data!$H:$H,$A92,Data!$C:$C,W$1)</f>
        <v>0</v>
      </c>
      <c r="X92" s="5">
        <f>COUNTIFS(Data!$H:$H,$A92,Data!$C:$C,X$1)</f>
        <v>0</v>
      </c>
      <c r="Y92" s="5">
        <f>COUNTIFS(Data!$H:$H,$A92,Data!$C:$C,Y$1)</f>
        <v>0</v>
      </c>
      <c r="Z92" s="5">
        <f>COUNTIFS(Data!$H:$H,$A92,Data!$C:$C,Z$1)</f>
        <v>0</v>
      </c>
      <c r="AA92" s="5">
        <f>COUNTIFS(Data!$H:$H,$A92,Data!$C:$C,AA$1)</f>
        <v>1</v>
      </c>
      <c r="AB92" s="5">
        <f>COUNTIFS(Data!$H:$H,$A92,Data!$C:$C,AB$1)</f>
        <v>0</v>
      </c>
      <c r="AC92" s="5">
        <f>COUNTIFS(Data!$H:$H,$A92,Data!$C:$C,AC$1)</f>
        <v>0</v>
      </c>
      <c r="AD92" s="5">
        <f>COUNTIFS(Data!$H:$H,$A92,Data!$C:$C,AD$1)</f>
        <v>0</v>
      </c>
      <c r="AE92" s="5">
        <f>COUNTIFS(Data!$H:$H,$A92,Data!$C:$C,AE$1)</f>
        <v>0</v>
      </c>
      <c r="AF92" s="5">
        <f>COUNTIFS(Data!$H:$H,$A92,Data!$C:$C,AF$1)</f>
        <v>0</v>
      </c>
      <c r="AG92" s="5">
        <f>COUNTIFS(Data!$H:$H,$A92,Data!$C:$C,AG$1)</f>
        <v>0</v>
      </c>
      <c r="AH92" s="5">
        <f>COUNTIFS(Data!$H:$H,$A92,Data!$C:$C,AH$1)</f>
        <v>0</v>
      </c>
      <c r="AI92" s="5">
        <f>COUNTIFS(Data!$H:$H,$A92,Data!$C:$C,AI$1)</f>
        <v>0</v>
      </c>
      <c r="AJ92" s="5">
        <f>COUNTIFS(Data!$H:$H,$A92,Data!$C:$C,AJ$1)</f>
        <v>0</v>
      </c>
      <c r="AK92" s="5">
        <f>COUNTIFS(Data!$H:$H,$A92,Data!$C:$C,AK$1)</f>
        <v>0</v>
      </c>
      <c r="AL92" s="5">
        <f>COUNTIFS(Data!$H:$H,$A92,Data!$C:$C,AL$1)</f>
        <v>1</v>
      </c>
      <c r="AM92" s="5">
        <f>COUNTIFS(Data!$H:$H,$A92,Data!$C:$C,AM$1)</f>
        <v>0</v>
      </c>
      <c r="AN92" s="5">
        <f>COUNTIFS(Data!$H:$H,$A92,Data!$C:$C,AN$1)</f>
        <v>0</v>
      </c>
      <c r="AO92" s="5">
        <f>COUNTIFS(Data!$H:$H,$A92,Data!$C:$C,AO$1)</f>
        <v>0</v>
      </c>
      <c r="AP92" s="5">
        <f>COUNTIFS(Data!$H:$H,$A92,Data!$C:$C,AP$1)</f>
        <v>0</v>
      </c>
      <c r="AQ92" s="5">
        <f>COUNTIFS(Data!$H:$H,$A92,Data!$C:$C,AQ$1)</f>
        <v>0</v>
      </c>
      <c r="AR92" s="5">
        <f>COUNTIFS(Data!$H:$H,$A92,Data!$C:$C,AR$1)</f>
        <v>0</v>
      </c>
      <c r="AS92" s="5">
        <f>COUNTIFS(Data!$H:$H,$A92,Data!$C:$C,AS$1)</f>
        <v>0</v>
      </c>
      <c r="AT92" s="5">
        <f>COUNTIFS(Data!$H:$H,$A92,Data!$C:$C,AT$1)</f>
        <v>0</v>
      </c>
      <c r="AU92" s="5">
        <f>COUNTIFS(Data!$H:$H,$A92,Data!$C:$C,AU$1)</f>
        <v>1</v>
      </c>
      <c r="AV92" s="5">
        <f t="shared" si="1"/>
        <v>6</v>
      </c>
    </row>
    <row r="93">
      <c r="A93" s="5" t="str">
        <f>Countries!A92</f>
        <v>USA</v>
      </c>
      <c r="B93" s="5">
        <f>COUNTIFS(Data!$H:$H,$A93,Data!$C:$C,B$1)</f>
        <v>0</v>
      </c>
      <c r="C93" s="5">
        <f>COUNTIFS(Data!$H:$H,$A93,Data!$C:$C,C$1)</f>
        <v>0</v>
      </c>
      <c r="D93" s="5">
        <f>COUNTIFS(Data!$H:$H,$A93,Data!$C:$C,D$1)</f>
        <v>2</v>
      </c>
      <c r="E93" s="5">
        <f>COUNTIFS(Data!$H:$H,$A93,Data!$C:$C,E$1)</f>
        <v>0</v>
      </c>
      <c r="F93" s="5">
        <f>COUNTIFS(Data!$H:$H,$A93,Data!$C:$C,F$1)</f>
        <v>12</v>
      </c>
      <c r="G93" s="5">
        <f>COUNTIFS(Data!$H:$H,$A93,Data!$C:$C,G$1)</f>
        <v>0</v>
      </c>
      <c r="H93" s="5">
        <f>COUNTIFS(Data!$H:$H,$A93,Data!$C:$C,H$1)</f>
        <v>2</v>
      </c>
      <c r="I93" s="5">
        <f>COUNTIFS(Data!$H:$H,$A93,Data!$C:$C,I$1)</f>
        <v>0</v>
      </c>
      <c r="J93" s="5">
        <f>COUNTIFS(Data!$H:$H,$A93,Data!$C:$C,J$1)</f>
        <v>0</v>
      </c>
      <c r="K93" s="5">
        <f>COUNTIFS(Data!$H:$H,$A93,Data!$C:$C,K$1)</f>
        <v>3</v>
      </c>
      <c r="L93" s="5">
        <f>COUNTIFS(Data!$H:$H,$A93,Data!$C:$C,L$1)</f>
        <v>0</v>
      </c>
      <c r="M93" s="5">
        <f>COUNTIFS(Data!$H:$H,$A93,Data!$C:$C,M$1)</f>
        <v>0</v>
      </c>
      <c r="N93" s="5">
        <f>COUNTIFS(Data!$H:$H,$A93,Data!$C:$C,N$1)</f>
        <v>1</v>
      </c>
      <c r="O93" s="5">
        <f>COUNTIFS(Data!$H:$H,$A93,Data!$C:$C,O$1)</f>
        <v>0</v>
      </c>
      <c r="P93" s="5">
        <f>COUNTIFS(Data!$H:$H,$A93,Data!$C:$C,P$1)</f>
        <v>0</v>
      </c>
      <c r="Q93" s="5">
        <f>COUNTIFS(Data!$H:$H,$A93,Data!$C:$C,Q$1)</f>
        <v>0</v>
      </c>
      <c r="R93" s="5">
        <f>COUNTIFS(Data!$H:$H,$A93,Data!$C:$C,R$1)</f>
        <v>0</v>
      </c>
      <c r="S93" s="5">
        <f>COUNTIFS(Data!$H:$H,$A93,Data!$C:$C,S$1)</f>
        <v>2</v>
      </c>
      <c r="T93" s="5">
        <f>COUNTIFS(Data!$H:$H,$A93,Data!$C:$C,T$1)</f>
        <v>2</v>
      </c>
      <c r="U93" s="5">
        <f>COUNTIFS(Data!$H:$H,$A93,Data!$C:$C,U$1)</f>
        <v>0</v>
      </c>
      <c r="V93" s="5">
        <f>COUNTIFS(Data!$H:$H,$A93,Data!$C:$C,V$1)</f>
        <v>0</v>
      </c>
      <c r="W93" s="5">
        <f>COUNTIFS(Data!$H:$H,$A93,Data!$C:$C,W$1)</f>
        <v>0</v>
      </c>
      <c r="X93" s="5">
        <f>COUNTIFS(Data!$H:$H,$A93,Data!$C:$C,X$1)</f>
        <v>0</v>
      </c>
      <c r="Y93" s="5">
        <f>COUNTIFS(Data!$H:$H,$A93,Data!$C:$C,Y$1)</f>
        <v>0</v>
      </c>
      <c r="Z93" s="5">
        <f>COUNTIFS(Data!$H:$H,$A93,Data!$C:$C,Z$1)</f>
        <v>0</v>
      </c>
      <c r="AA93" s="5">
        <f>COUNTIFS(Data!$H:$H,$A93,Data!$C:$C,AA$1)</f>
        <v>0</v>
      </c>
      <c r="AB93" s="5">
        <f>COUNTIFS(Data!$H:$H,$A93,Data!$C:$C,AB$1)</f>
        <v>0</v>
      </c>
      <c r="AC93" s="5">
        <f>COUNTIFS(Data!$H:$H,$A93,Data!$C:$C,AC$1)</f>
        <v>0</v>
      </c>
      <c r="AD93" s="5">
        <f>COUNTIFS(Data!$H:$H,$A93,Data!$C:$C,AD$1)</f>
        <v>0</v>
      </c>
      <c r="AE93" s="5">
        <f>COUNTIFS(Data!$H:$H,$A93,Data!$C:$C,AE$1)</f>
        <v>0</v>
      </c>
      <c r="AF93" s="5">
        <f>COUNTIFS(Data!$H:$H,$A93,Data!$C:$C,AF$1)</f>
        <v>0</v>
      </c>
      <c r="AG93" s="5">
        <f>COUNTIFS(Data!$H:$H,$A93,Data!$C:$C,AG$1)</f>
        <v>0</v>
      </c>
      <c r="AH93" s="5">
        <f>COUNTIFS(Data!$H:$H,$A93,Data!$C:$C,AH$1)</f>
        <v>2</v>
      </c>
      <c r="AI93" s="5">
        <f>COUNTIFS(Data!$H:$H,$A93,Data!$C:$C,AI$1)</f>
        <v>0</v>
      </c>
      <c r="AJ93" s="5">
        <f>COUNTIFS(Data!$H:$H,$A93,Data!$C:$C,AJ$1)</f>
        <v>1</v>
      </c>
      <c r="AK93" s="5">
        <f>COUNTIFS(Data!$H:$H,$A93,Data!$C:$C,AK$1)</f>
        <v>0</v>
      </c>
      <c r="AL93" s="5">
        <f>COUNTIFS(Data!$H:$H,$A93,Data!$C:$C,AL$1)</f>
        <v>10</v>
      </c>
      <c r="AM93" s="5">
        <f>COUNTIFS(Data!$H:$H,$A93,Data!$C:$C,AM$1)</f>
        <v>0</v>
      </c>
      <c r="AN93" s="5">
        <f>COUNTIFS(Data!$H:$H,$A93,Data!$C:$C,AN$1)</f>
        <v>0</v>
      </c>
      <c r="AO93" s="5">
        <f>COUNTIFS(Data!$H:$H,$A93,Data!$C:$C,AO$1)</f>
        <v>0</v>
      </c>
      <c r="AP93" s="5">
        <f>COUNTIFS(Data!$H:$H,$A93,Data!$C:$C,AP$1)</f>
        <v>0</v>
      </c>
      <c r="AQ93" s="5">
        <f>COUNTIFS(Data!$H:$H,$A93,Data!$C:$C,AQ$1)</f>
        <v>1</v>
      </c>
      <c r="AR93" s="5">
        <f>COUNTIFS(Data!$H:$H,$A93,Data!$C:$C,AR$1)</f>
        <v>0</v>
      </c>
      <c r="AS93" s="5">
        <f>COUNTIFS(Data!$H:$H,$A93,Data!$C:$C,AS$1)</f>
        <v>0</v>
      </c>
      <c r="AT93" s="5">
        <f>COUNTIFS(Data!$H:$H,$A93,Data!$C:$C,AT$1)</f>
        <v>1</v>
      </c>
      <c r="AU93" s="5">
        <f>COUNTIFS(Data!$H:$H,$A93,Data!$C:$C,AU$1)</f>
        <v>1</v>
      </c>
      <c r="AV93" s="5">
        <f t="shared" si="1"/>
        <v>40</v>
      </c>
    </row>
    <row r="94">
      <c r="A94" s="5" t="str">
        <f>Countries!A93</f>
        <v>UZB</v>
      </c>
      <c r="B94" s="5">
        <f>COUNTIFS(Data!$H:$H,$A94,Data!$C:$C,B$1)</f>
        <v>0</v>
      </c>
      <c r="C94" s="5">
        <f>COUNTIFS(Data!$H:$H,$A94,Data!$C:$C,C$1)</f>
        <v>0</v>
      </c>
      <c r="D94" s="5">
        <f>COUNTIFS(Data!$H:$H,$A94,Data!$C:$C,D$1)</f>
        <v>0</v>
      </c>
      <c r="E94" s="5">
        <f>COUNTIFS(Data!$H:$H,$A94,Data!$C:$C,E$1)</f>
        <v>0</v>
      </c>
      <c r="F94" s="5">
        <f>COUNTIFS(Data!$H:$H,$A94,Data!$C:$C,F$1)</f>
        <v>0</v>
      </c>
      <c r="G94" s="5">
        <f>COUNTIFS(Data!$H:$H,$A94,Data!$C:$C,G$1)</f>
        <v>0</v>
      </c>
      <c r="H94" s="5">
        <f>COUNTIFS(Data!$H:$H,$A94,Data!$C:$C,H$1)</f>
        <v>0</v>
      </c>
      <c r="I94" s="5">
        <f>COUNTIFS(Data!$H:$H,$A94,Data!$C:$C,I$1)</f>
        <v>0</v>
      </c>
      <c r="J94" s="5">
        <f>COUNTIFS(Data!$H:$H,$A94,Data!$C:$C,J$1)</f>
        <v>0</v>
      </c>
      <c r="K94" s="5">
        <f>COUNTIFS(Data!$H:$H,$A94,Data!$C:$C,K$1)</f>
        <v>0</v>
      </c>
      <c r="L94" s="5">
        <f>COUNTIFS(Data!$H:$H,$A94,Data!$C:$C,L$1)</f>
        <v>0</v>
      </c>
      <c r="M94" s="5">
        <f>COUNTIFS(Data!$H:$H,$A94,Data!$C:$C,M$1)</f>
        <v>0</v>
      </c>
      <c r="N94" s="5">
        <f>COUNTIFS(Data!$H:$H,$A94,Data!$C:$C,N$1)</f>
        <v>0</v>
      </c>
      <c r="O94" s="5">
        <f>COUNTIFS(Data!$H:$H,$A94,Data!$C:$C,O$1)</f>
        <v>0</v>
      </c>
      <c r="P94" s="5">
        <f>COUNTIFS(Data!$H:$H,$A94,Data!$C:$C,P$1)</f>
        <v>0</v>
      </c>
      <c r="Q94" s="5">
        <f>COUNTIFS(Data!$H:$H,$A94,Data!$C:$C,Q$1)</f>
        <v>0</v>
      </c>
      <c r="R94" s="5">
        <f>COUNTIFS(Data!$H:$H,$A94,Data!$C:$C,R$1)</f>
        <v>0</v>
      </c>
      <c r="S94" s="5">
        <f>COUNTIFS(Data!$H:$H,$A94,Data!$C:$C,S$1)</f>
        <v>0</v>
      </c>
      <c r="T94" s="5">
        <f>COUNTIFS(Data!$H:$H,$A94,Data!$C:$C,T$1)</f>
        <v>0</v>
      </c>
      <c r="U94" s="5">
        <f>COUNTIFS(Data!$H:$H,$A94,Data!$C:$C,U$1)</f>
        <v>0</v>
      </c>
      <c r="V94" s="5">
        <f>COUNTIFS(Data!$H:$H,$A94,Data!$C:$C,V$1)</f>
        <v>0</v>
      </c>
      <c r="W94" s="5">
        <f>COUNTIFS(Data!$H:$H,$A94,Data!$C:$C,W$1)</f>
        <v>0</v>
      </c>
      <c r="X94" s="5">
        <f>COUNTIFS(Data!$H:$H,$A94,Data!$C:$C,X$1)</f>
        <v>0</v>
      </c>
      <c r="Y94" s="5">
        <f>COUNTIFS(Data!$H:$H,$A94,Data!$C:$C,Y$1)</f>
        <v>0</v>
      </c>
      <c r="Z94" s="5">
        <f>COUNTIFS(Data!$H:$H,$A94,Data!$C:$C,Z$1)</f>
        <v>0</v>
      </c>
      <c r="AA94" s="5">
        <f>COUNTIFS(Data!$H:$H,$A94,Data!$C:$C,AA$1)</f>
        <v>0</v>
      </c>
      <c r="AB94" s="5">
        <f>COUNTIFS(Data!$H:$H,$A94,Data!$C:$C,AB$1)</f>
        <v>0</v>
      </c>
      <c r="AC94" s="5">
        <f>COUNTIFS(Data!$H:$H,$A94,Data!$C:$C,AC$1)</f>
        <v>0</v>
      </c>
      <c r="AD94" s="5">
        <f>COUNTIFS(Data!$H:$H,$A94,Data!$C:$C,AD$1)</f>
        <v>0</v>
      </c>
      <c r="AE94" s="5">
        <f>COUNTIFS(Data!$H:$H,$A94,Data!$C:$C,AE$1)</f>
        <v>0</v>
      </c>
      <c r="AF94" s="5">
        <f>COUNTIFS(Data!$H:$H,$A94,Data!$C:$C,AF$1)</f>
        <v>0</v>
      </c>
      <c r="AG94" s="5">
        <f>COUNTIFS(Data!$H:$H,$A94,Data!$C:$C,AG$1)</f>
        <v>0</v>
      </c>
      <c r="AH94" s="5">
        <f>COUNTIFS(Data!$H:$H,$A94,Data!$C:$C,AH$1)</f>
        <v>0</v>
      </c>
      <c r="AI94" s="5">
        <f>COUNTIFS(Data!$H:$H,$A94,Data!$C:$C,AI$1)</f>
        <v>0</v>
      </c>
      <c r="AJ94" s="5">
        <f>COUNTIFS(Data!$H:$H,$A94,Data!$C:$C,AJ$1)</f>
        <v>0</v>
      </c>
      <c r="AK94" s="5">
        <f>COUNTIFS(Data!$H:$H,$A94,Data!$C:$C,AK$1)</f>
        <v>0</v>
      </c>
      <c r="AL94" s="5">
        <f>COUNTIFS(Data!$H:$H,$A94,Data!$C:$C,AL$1)</f>
        <v>0</v>
      </c>
      <c r="AM94" s="5">
        <f>COUNTIFS(Data!$H:$H,$A94,Data!$C:$C,AM$1)</f>
        <v>0</v>
      </c>
      <c r="AN94" s="5">
        <f>COUNTIFS(Data!$H:$H,$A94,Data!$C:$C,AN$1)</f>
        <v>0</v>
      </c>
      <c r="AO94" s="5">
        <f>COUNTIFS(Data!$H:$H,$A94,Data!$C:$C,AO$1)</f>
        <v>0</v>
      </c>
      <c r="AP94" s="5">
        <f>COUNTIFS(Data!$H:$H,$A94,Data!$C:$C,AP$1)</f>
        <v>0</v>
      </c>
      <c r="AQ94" s="5">
        <f>COUNTIFS(Data!$H:$H,$A94,Data!$C:$C,AQ$1)</f>
        <v>0</v>
      </c>
      <c r="AR94" s="5">
        <f>COUNTIFS(Data!$H:$H,$A94,Data!$C:$C,AR$1)</f>
        <v>0</v>
      </c>
      <c r="AS94" s="5">
        <f>COUNTIFS(Data!$H:$H,$A94,Data!$C:$C,AS$1)</f>
        <v>0</v>
      </c>
      <c r="AT94" s="5">
        <f>COUNTIFS(Data!$H:$H,$A94,Data!$C:$C,AT$1)</f>
        <v>0</v>
      </c>
      <c r="AU94" s="5">
        <f>COUNTIFS(Data!$H:$H,$A94,Data!$C:$C,AU$1)</f>
        <v>0</v>
      </c>
      <c r="AV94" s="5">
        <f t="shared" si="1"/>
        <v>0</v>
      </c>
    </row>
    <row r="95">
      <c r="A95" s="5" t="str">
        <f>Countries!A94</f>
        <v>VEN</v>
      </c>
      <c r="B95" s="5">
        <f>COUNTIFS(Data!$H:$H,$A95,Data!$C:$C,B$1)</f>
        <v>0</v>
      </c>
      <c r="C95" s="5">
        <f>COUNTIFS(Data!$H:$H,$A95,Data!$C:$C,C$1)</f>
        <v>0</v>
      </c>
      <c r="D95" s="5">
        <f>COUNTIFS(Data!$H:$H,$A95,Data!$C:$C,D$1)</f>
        <v>0</v>
      </c>
      <c r="E95" s="5">
        <f>COUNTIFS(Data!$H:$H,$A95,Data!$C:$C,E$1)</f>
        <v>0</v>
      </c>
      <c r="F95" s="5">
        <f>COUNTIFS(Data!$H:$H,$A95,Data!$C:$C,F$1)</f>
        <v>0</v>
      </c>
      <c r="G95" s="5">
        <f>COUNTIFS(Data!$H:$H,$A95,Data!$C:$C,G$1)</f>
        <v>0</v>
      </c>
      <c r="H95" s="5">
        <f>COUNTIFS(Data!$H:$H,$A95,Data!$C:$C,H$1)</f>
        <v>0</v>
      </c>
      <c r="I95" s="5">
        <f>COUNTIFS(Data!$H:$H,$A95,Data!$C:$C,I$1)</f>
        <v>0</v>
      </c>
      <c r="J95" s="5">
        <f>COUNTIFS(Data!$H:$H,$A95,Data!$C:$C,J$1)</f>
        <v>0</v>
      </c>
      <c r="K95" s="5">
        <f>COUNTIFS(Data!$H:$H,$A95,Data!$C:$C,K$1)</f>
        <v>0</v>
      </c>
      <c r="L95" s="5">
        <f>COUNTIFS(Data!$H:$H,$A95,Data!$C:$C,L$1)</f>
        <v>0</v>
      </c>
      <c r="M95" s="5">
        <f>COUNTIFS(Data!$H:$H,$A95,Data!$C:$C,M$1)</f>
        <v>0</v>
      </c>
      <c r="N95" s="5">
        <f>COUNTIFS(Data!$H:$H,$A95,Data!$C:$C,N$1)</f>
        <v>1</v>
      </c>
      <c r="O95" s="5">
        <f>COUNTIFS(Data!$H:$H,$A95,Data!$C:$C,O$1)</f>
        <v>0</v>
      </c>
      <c r="P95" s="5">
        <f>COUNTIFS(Data!$H:$H,$A95,Data!$C:$C,P$1)</f>
        <v>0</v>
      </c>
      <c r="Q95" s="5">
        <f>COUNTIFS(Data!$H:$H,$A95,Data!$C:$C,Q$1)</f>
        <v>0</v>
      </c>
      <c r="R95" s="5">
        <f>COUNTIFS(Data!$H:$H,$A95,Data!$C:$C,R$1)</f>
        <v>0</v>
      </c>
      <c r="S95" s="5">
        <f>COUNTIFS(Data!$H:$H,$A95,Data!$C:$C,S$1)</f>
        <v>0</v>
      </c>
      <c r="T95" s="5">
        <f>COUNTIFS(Data!$H:$H,$A95,Data!$C:$C,T$1)</f>
        <v>0</v>
      </c>
      <c r="U95" s="5">
        <f>COUNTIFS(Data!$H:$H,$A95,Data!$C:$C,U$1)</f>
        <v>0</v>
      </c>
      <c r="V95" s="5">
        <f>COUNTIFS(Data!$H:$H,$A95,Data!$C:$C,V$1)</f>
        <v>0</v>
      </c>
      <c r="W95" s="5">
        <f>COUNTIFS(Data!$H:$H,$A95,Data!$C:$C,W$1)</f>
        <v>0</v>
      </c>
      <c r="X95" s="5">
        <f>COUNTIFS(Data!$H:$H,$A95,Data!$C:$C,X$1)</f>
        <v>0</v>
      </c>
      <c r="Y95" s="5">
        <f>COUNTIFS(Data!$H:$H,$A95,Data!$C:$C,Y$1)</f>
        <v>0</v>
      </c>
      <c r="Z95" s="5">
        <f>COUNTIFS(Data!$H:$H,$A95,Data!$C:$C,Z$1)</f>
        <v>0</v>
      </c>
      <c r="AA95" s="5">
        <f>COUNTIFS(Data!$H:$H,$A95,Data!$C:$C,AA$1)</f>
        <v>0</v>
      </c>
      <c r="AB95" s="5">
        <f>COUNTIFS(Data!$H:$H,$A95,Data!$C:$C,AB$1)</f>
        <v>0</v>
      </c>
      <c r="AC95" s="5">
        <f>COUNTIFS(Data!$H:$H,$A95,Data!$C:$C,AC$1)</f>
        <v>0</v>
      </c>
      <c r="AD95" s="5">
        <f>COUNTIFS(Data!$H:$H,$A95,Data!$C:$C,AD$1)</f>
        <v>0</v>
      </c>
      <c r="AE95" s="5">
        <f>COUNTIFS(Data!$H:$H,$A95,Data!$C:$C,AE$1)</f>
        <v>0</v>
      </c>
      <c r="AF95" s="5">
        <f>COUNTIFS(Data!$H:$H,$A95,Data!$C:$C,AF$1)</f>
        <v>0</v>
      </c>
      <c r="AG95" s="5">
        <f>COUNTIFS(Data!$H:$H,$A95,Data!$C:$C,AG$1)</f>
        <v>0</v>
      </c>
      <c r="AH95" s="5">
        <f>COUNTIFS(Data!$H:$H,$A95,Data!$C:$C,AH$1)</f>
        <v>0</v>
      </c>
      <c r="AI95" s="5">
        <f>COUNTIFS(Data!$H:$H,$A95,Data!$C:$C,AI$1)</f>
        <v>0</v>
      </c>
      <c r="AJ95" s="5">
        <f>COUNTIFS(Data!$H:$H,$A95,Data!$C:$C,AJ$1)</f>
        <v>0</v>
      </c>
      <c r="AK95" s="5">
        <f>COUNTIFS(Data!$H:$H,$A95,Data!$C:$C,AK$1)</f>
        <v>0</v>
      </c>
      <c r="AL95" s="5">
        <f>COUNTIFS(Data!$H:$H,$A95,Data!$C:$C,AL$1)</f>
        <v>0</v>
      </c>
      <c r="AM95" s="5">
        <f>COUNTIFS(Data!$H:$H,$A95,Data!$C:$C,AM$1)</f>
        <v>0</v>
      </c>
      <c r="AN95" s="5">
        <f>COUNTIFS(Data!$H:$H,$A95,Data!$C:$C,AN$1)</f>
        <v>0</v>
      </c>
      <c r="AO95" s="5">
        <f>COUNTIFS(Data!$H:$H,$A95,Data!$C:$C,AO$1)</f>
        <v>0</v>
      </c>
      <c r="AP95" s="5">
        <f>COUNTIFS(Data!$H:$H,$A95,Data!$C:$C,AP$1)</f>
        <v>0</v>
      </c>
      <c r="AQ95" s="5">
        <f>COUNTIFS(Data!$H:$H,$A95,Data!$C:$C,AQ$1)</f>
        <v>0</v>
      </c>
      <c r="AR95" s="5">
        <f>COUNTIFS(Data!$H:$H,$A95,Data!$C:$C,AR$1)</f>
        <v>0</v>
      </c>
      <c r="AS95" s="5">
        <f>COUNTIFS(Data!$H:$H,$A95,Data!$C:$C,AS$1)</f>
        <v>0</v>
      </c>
      <c r="AT95" s="5">
        <f>COUNTIFS(Data!$H:$H,$A95,Data!$C:$C,AT$1)</f>
        <v>2</v>
      </c>
      <c r="AU95" s="5">
        <f>COUNTIFS(Data!$H:$H,$A95,Data!$C:$C,AU$1)</f>
        <v>0</v>
      </c>
      <c r="AV95" s="5">
        <f t="shared" si="1"/>
        <v>3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0"/>
  </cols>
  <sheetData>
    <row r="1">
      <c r="B1" s="5" t="s">
        <v>86</v>
      </c>
      <c r="C1" s="5" t="s">
        <v>87</v>
      </c>
      <c r="D1" s="5" t="s">
        <v>88</v>
      </c>
      <c r="E1" s="5" t="s">
        <v>89</v>
      </c>
      <c r="F1" s="5" t="s">
        <v>90</v>
      </c>
      <c r="G1" s="5" t="s">
        <v>91</v>
      </c>
      <c r="H1" s="5" t="s">
        <v>92</v>
      </c>
      <c r="I1" s="5" t="s">
        <v>93</v>
      </c>
      <c r="J1" s="5" t="s">
        <v>94</v>
      </c>
      <c r="K1" s="5" t="s">
        <v>95</v>
      </c>
      <c r="L1" s="5" t="s">
        <v>96</v>
      </c>
      <c r="M1" s="5" t="s">
        <v>97</v>
      </c>
      <c r="N1" s="5" t="s">
        <v>98</v>
      </c>
      <c r="O1" s="5" t="s">
        <v>99</v>
      </c>
      <c r="P1" s="5" t="s">
        <v>100</v>
      </c>
      <c r="Q1" s="5" t="s">
        <v>101</v>
      </c>
      <c r="R1" s="5" t="s">
        <v>102</v>
      </c>
      <c r="S1" s="5" t="s">
        <v>103</v>
      </c>
      <c r="T1" s="5" t="s">
        <v>104</v>
      </c>
      <c r="U1" s="5" t="s">
        <v>105</v>
      </c>
      <c r="V1" s="5" t="s">
        <v>106</v>
      </c>
      <c r="W1" s="5" t="s">
        <v>107</v>
      </c>
      <c r="X1" s="5" t="s">
        <v>108</v>
      </c>
      <c r="Y1" s="5" t="s">
        <v>109</v>
      </c>
      <c r="Z1" s="5" t="s">
        <v>110</v>
      </c>
      <c r="AA1" s="5" t="s">
        <v>111</v>
      </c>
      <c r="AB1" s="5" t="s">
        <v>112</v>
      </c>
      <c r="AC1" s="5" t="s">
        <v>113</v>
      </c>
      <c r="AD1" s="5" t="s">
        <v>114</v>
      </c>
      <c r="AE1" s="5" t="s">
        <v>115</v>
      </c>
      <c r="AF1" s="5" t="s">
        <v>116</v>
      </c>
      <c r="AG1" s="5" t="s">
        <v>117</v>
      </c>
      <c r="AH1" s="5" t="s">
        <v>118</v>
      </c>
      <c r="AI1" s="5" t="s">
        <v>119</v>
      </c>
      <c r="AJ1" s="5" t="s">
        <v>120</v>
      </c>
      <c r="AK1" s="5" t="s">
        <v>121</v>
      </c>
      <c r="AL1" s="5" t="s">
        <v>122</v>
      </c>
      <c r="AM1" s="5" t="s">
        <v>123</v>
      </c>
      <c r="AN1" s="5" t="s">
        <v>124</v>
      </c>
      <c r="AO1" s="5" t="s">
        <v>125</v>
      </c>
      <c r="AP1" s="5" t="s">
        <v>126</v>
      </c>
      <c r="AQ1" s="5" t="s">
        <v>127</v>
      </c>
      <c r="AR1" s="5" t="s">
        <v>128</v>
      </c>
      <c r="AS1" s="5" t="s">
        <v>129</v>
      </c>
      <c r="AT1" s="5" t="s">
        <v>130</v>
      </c>
      <c r="AU1" s="5" t="s">
        <v>131</v>
      </c>
      <c r="AV1" s="1" t="s">
        <v>85</v>
      </c>
    </row>
    <row r="2">
      <c r="A2" s="5" t="str">
        <f>Countries!A1</f>
        <v>ARG</v>
      </c>
      <c r="B2" s="5">
        <f>COUNTIFS(Data!$I:$I,$A2,Data!$C:$C,B$1)+COUNTIFS(Data!$J:$J,$A2,Data!$C:$C,B$1)</f>
        <v>0</v>
      </c>
      <c r="C2" s="5">
        <f>COUNTIFS(Data!$I:$I,$A2,Data!$C:$C,C$1)+COUNTIFS(Data!$J:$J,$A2,Data!$C:$C,C$1)</f>
        <v>0</v>
      </c>
      <c r="D2" s="5">
        <f>COUNTIFS(Data!$I:$I,$A2,Data!$C:$C,D$1)+COUNTIFS(Data!$J:$J,$A2,Data!$C:$C,D$1)</f>
        <v>0</v>
      </c>
      <c r="E2" s="5">
        <f>COUNTIFS(Data!$I:$I,$A2,Data!$C:$C,E$1)+COUNTIFS(Data!$J:$J,$A2,Data!$C:$C,E$1)</f>
        <v>0</v>
      </c>
      <c r="F2" s="5">
        <f>COUNTIFS(Data!$I:$I,$A2,Data!$C:$C,F$1)+COUNTIFS(Data!$J:$J,$A2,Data!$C:$C,F$1)</f>
        <v>0</v>
      </c>
      <c r="G2" s="5">
        <f>COUNTIFS(Data!$I:$I,$A2,Data!$C:$C,G$1)+COUNTIFS(Data!$J:$J,$A2,Data!$C:$C,G$1)</f>
        <v>0</v>
      </c>
      <c r="H2" s="5">
        <f>COUNTIFS(Data!$I:$I,$A2,Data!$C:$C,H$1)+COUNTIFS(Data!$J:$J,$A2,Data!$C:$C,H$1)</f>
        <v>0</v>
      </c>
      <c r="I2" s="5">
        <f>COUNTIFS(Data!$I:$I,$A2,Data!$C:$C,I$1)+COUNTIFS(Data!$J:$J,$A2,Data!$C:$C,I$1)</f>
        <v>0</v>
      </c>
      <c r="J2" s="5">
        <f>COUNTIFS(Data!$I:$I,$A2,Data!$C:$C,J$1)+COUNTIFS(Data!$J:$J,$A2,Data!$C:$C,J$1)</f>
        <v>0</v>
      </c>
      <c r="K2" s="5">
        <f>COUNTIFS(Data!$I:$I,$A2,Data!$C:$C,K$1)+COUNTIFS(Data!$J:$J,$A2,Data!$C:$C,K$1)</f>
        <v>0</v>
      </c>
      <c r="L2" s="5">
        <f>COUNTIFS(Data!$I:$I,$A2,Data!$C:$C,L$1)+COUNTIFS(Data!$J:$J,$A2,Data!$C:$C,L$1)</f>
        <v>0</v>
      </c>
      <c r="M2" s="5">
        <f>COUNTIFS(Data!$I:$I,$A2,Data!$C:$C,M$1)+COUNTIFS(Data!$J:$J,$A2,Data!$C:$C,M$1)</f>
        <v>0</v>
      </c>
      <c r="N2" s="5">
        <f>COUNTIFS(Data!$I:$I,$A2,Data!$C:$C,N$1)+COUNTIFS(Data!$J:$J,$A2,Data!$C:$C,N$1)</f>
        <v>0</v>
      </c>
      <c r="O2" s="5">
        <f>COUNTIFS(Data!$I:$I,$A2,Data!$C:$C,O$1)+COUNTIFS(Data!$J:$J,$A2,Data!$C:$C,O$1)</f>
        <v>0</v>
      </c>
      <c r="P2" s="5">
        <f>COUNTIFS(Data!$I:$I,$A2,Data!$C:$C,P$1)+COUNTIFS(Data!$J:$J,$A2,Data!$C:$C,P$1)</f>
        <v>0</v>
      </c>
      <c r="Q2" s="5">
        <f>COUNTIFS(Data!$I:$I,$A2,Data!$C:$C,Q$1)+COUNTIFS(Data!$J:$J,$A2,Data!$C:$C,Q$1)</f>
        <v>0</v>
      </c>
      <c r="R2" s="5">
        <f>COUNTIFS(Data!$I:$I,$A2,Data!$C:$C,R$1)+COUNTIFS(Data!$J:$J,$A2,Data!$C:$C,R$1)</f>
        <v>0</v>
      </c>
      <c r="S2" s="5">
        <f>COUNTIFS(Data!$I:$I,$A2,Data!$C:$C,S$1)+COUNTIFS(Data!$J:$J,$A2,Data!$C:$C,S$1)</f>
        <v>0</v>
      </c>
      <c r="T2" s="5">
        <f>COUNTIFS(Data!$I:$I,$A2,Data!$C:$C,T$1)+COUNTIFS(Data!$J:$J,$A2,Data!$C:$C,T$1)</f>
        <v>0</v>
      </c>
      <c r="U2" s="5">
        <f>COUNTIFS(Data!$I:$I,$A2,Data!$C:$C,U$1)+COUNTIFS(Data!$J:$J,$A2,Data!$C:$C,U$1)</f>
        <v>0</v>
      </c>
      <c r="V2" s="5">
        <f>COUNTIFS(Data!$I:$I,$A2,Data!$C:$C,V$1)+COUNTIFS(Data!$J:$J,$A2,Data!$C:$C,V$1)</f>
        <v>0</v>
      </c>
      <c r="W2" s="5">
        <f>COUNTIFS(Data!$I:$I,$A2,Data!$C:$C,W$1)+COUNTIFS(Data!$J:$J,$A2,Data!$C:$C,W$1)</f>
        <v>0</v>
      </c>
      <c r="X2" s="5">
        <f>COUNTIFS(Data!$I:$I,$A2,Data!$C:$C,X$1)+COUNTIFS(Data!$J:$J,$A2,Data!$C:$C,X$1)</f>
        <v>0</v>
      </c>
      <c r="Y2" s="5">
        <f>COUNTIFS(Data!$I:$I,$A2,Data!$C:$C,Y$1)+COUNTIFS(Data!$J:$J,$A2,Data!$C:$C,Y$1)</f>
        <v>0</v>
      </c>
      <c r="Z2" s="5">
        <f>COUNTIFS(Data!$I:$I,$A2,Data!$C:$C,Z$1)+COUNTIFS(Data!$J:$J,$A2,Data!$C:$C,Z$1)</f>
        <v>0</v>
      </c>
      <c r="AA2" s="5">
        <f>COUNTIFS(Data!$I:$I,$A2,Data!$C:$C,AA$1)+COUNTIFS(Data!$J:$J,$A2,Data!$C:$C,AA$1)</f>
        <v>0</v>
      </c>
      <c r="AB2" s="5">
        <f>COUNTIFS(Data!$I:$I,$A2,Data!$C:$C,AB$1)+COUNTIFS(Data!$J:$J,$A2,Data!$C:$C,AB$1)</f>
        <v>0</v>
      </c>
      <c r="AC2" s="5">
        <f>COUNTIFS(Data!$I:$I,$A2,Data!$C:$C,AC$1)+COUNTIFS(Data!$J:$J,$A2,Data!$C:$C,AC$1)</f>
        <v>0</v>
      </c>
      <c r="AD2" s="5">
        <f>COUNTIFS(Data!$I:$I,$A2,Data!$C:$C,AD$1)+COUNTIFS(Data!$J:$J,$A2,Data!$C:$C,AD$1)</f>
        <v>0</v>
      </c>
      <c r="AE2" s="5">
        <f>COUNTIFS(Data!$I:$I,$A2,Data!$C:$C,AE$1)+COUNTIFS(Data!$J:$J,$A2,Data!$C:$C,AE$1)</f>
        <v>0</v>
      </c>
      <c r="AF2" s="5">
        <f>COUNTIFS(Data!$I:$I,$A2,Data!$C:$C,AF$1)+COUNTIFS(Data!$J:$J,$A2,Data!$C:$C,AF$1)</f>
        <v>1</v>
      </c>
      <c r="AG2" s="5">
        <f>COUNTIFS(Data!$I:$I,$A2,Data!$C:$C,AG$1)+COUNTIFS(Data!$J:$J,$A2,Data!$C:$C,AG$1)</f>
        <v>0</v>
      </c>
      <c r="AH2" s="5">
        <f>COUNTIFS(Data!$I:$I,$A2,Data!$C:$C,AH$1)+COUNTIFS(Data!$J:$J,$A2,Data!$C:$C,AH$1)</f>
        <v>0</v>
      </c>
      <c r="AI2" s="5">
        <f>COUNTIFS(Data!$I:$I,$A2,Data!$C:$C,AI$1)+COUNTIFS(Data!$J:$J,$A2,Data!$C:$C,AI$1)</f>
        <v>0</v>
      </c>
      <c r="AJ2" s="5">
        <f>COUNTIFS(Data!$I:$I,$A2,Data!$C:$C,AJ$1)+COUNTIFS(Data!$J:$J,$A2,Data!$C:$C,AJ$1)</f>
        <v>0</v>
      </c>
      <c r="AK2" s="5">
        <f>COUNTIFS(Data!$I:$I,$A2,Data!$C:$C,AK$1)+COUNTIFS(Data!$J:$J,$A2,Data!$C:$C,AK$1)</f>
        <v>0</v>
      </c>
      <c r="AL2" s="5">
        <f>COUNTIFS(Data!$I:$I,$A2,Data!$C:$C,AL$1)+COUNTIFS(Data!$J:$J,$A2,Data!$C:$C,AL$1)</f>
        <v>0</v>
      </c>
      <c r="AM2" s="5">
        <f>COUNTIFS(Data!$I:$I,$A2,Data!$C:$C,AM$1)+COUNTIFS(Data!$J:$J,$A2,Data!$C:$C,AM$1)</f>
        <v>0</v>
      </c>
      <c r="AN2" s="5">
        <f>COUNTIFS(Data!$I:$I,$A2,Data!$C:$C,AN$1)+COUNTIFS(Data!$J:$J,$A2,Data!$C:$C,AN$1)</f>
        <v>0</v>
      </c>
      <c r="AO2" s="5">
        <f>COUNTIFS(Data!$I:$I,$A2,Data!$C:$C,AO$1)+COUNTIFS(Data!$J:$J,$A2,Data!$C:$C,AO$1)</f>
        <v>0</v>
      </c>
      <c r="AP2" s="5">
        <f>COUNTIFS(Data!$I:$I,$A2,Data!$C:$C,AP$1)+COUNTIFS(Data!$J:$J,$A2,Data!$C:$C,AP$1)</f>
        <v>0</v>
      </c>
      <c r="AQ2" s="5">
        <f>COUNTIFS(Data!$I:$I,$A2,Data!$C:$C,AQ$1)+COUNTIFS(Data!$J:$J,$A2,Data!$C:$C,AQ$1)</f>
        <v>0</v>
      </c>
      <c r="AR2" s="5">
        <f>COUNTIFS(Data!$I:$I,$A2,Data!$C:$C,AR$1)+COUNTIFS(Data!$J:$J,$A2,Data!$C:$C,AR$1)</f>
        <v>1</v>
      </c>
      <c r="AS2" s="5">
        <f>COUNTIFS(Data!$I:$I,$A2,Data!$C:$C,AS$1)+COUNTIFS(Data!$J:$J,$A2,Data!$C:$C,AS$1)</f>
        <v>0</v>
      </c>
      <c r="AT2" s="5">
        <f>COUNTIFS(Data!$I:$I,$A2,Data!$C:$C,AT$1)+COUNTIFS(Data!$J:$J,$A2,Data!$C:$C,AT$1)</f>
        <v>0</v>
      </c>
      <c r="AU2" s="5">
        <f>COUNTIFS(Data!$I:$I,$A2,Data!$C:$C,AU$1)+COUNTIFS(Data!$J:$J,$A2,Data!$C:$C,AU$1)</f>
        <v>0</v>
      </c>
      <c r="AV2" s="5">
        <f t="shared" ref="AV2:AV95" si="1">SUM(B2:AU2)</f>
        <v>2</v>
      </c>
    </row>
    <row r="3">
      <c r="A3" s="5" t="str">
        <f>Countries!A2</f>
        <v>ARM</v>
      </c>
      <c r="B3" s="5">
        <f>COUNTIFS(Data!$I:$I,$A3,Data!$C:$C,B$1)+COUNTIFS(Data!$J:$J,$A3,Data!$C:$C,B$1)</f>
        <v>0</v>
      </c>
      <c r="C3" s="5">
        <f>COUNTIFS(Data!$I:$I,$A3,Data!$C:$C,C$1)+COUNTIFS(Data!$J:$J,$A3,Data!$C:$C,C$1)</f>
        <v>0</v>
      </c>
      <c r="D3" s="5">
        <f>COUNTIFS(Data!$I:$I,$A3,Data!$C:$C,D$1)+COUNTIFS(Data!$J:$J,$A3,Data!$C:$C,D$1)</f>
        <v>1</v>
      </c>
      <c r="E3" s="5">
        <f>COUNTIFS(Data!$I:$I,$A3,Data!$C:$C,E$1)+COUNTIFS(Data!$J:$J,$A3,Data!$C:$C,E$1)</f>
        <v>0</v>
      </c>
      <c r="F3" s="5">
        <f>COUNTIFS(Data!$I:$I,$A3,Data!$C:$C,F$1)+COUNTIFS(Data!$J:$J,$A3,Data!$C:$C,F$1)</f>
        <v>0</v>
      </c>
      <c r="G3" s="5">
        <f>COUNTIFS(Data!$I:$I,$A3,Data!$C:$C,G$1)+COUNTIFS(Data!$J:$J,$A3,Data!$C:$C,G$1)</f>
        <v>0</v>
      </c>
      <c r="H3" s="5">
        <f>COUNTIFS(Data!$I:$I,$A3,Data!$C:$C,H$1)+COUNTIFS(Data!$J:$J,$A3,Data!$C:$C,H$1)</f>
        <v>0</v>
      </c>
      <c r="I3" s="5">
        <f>COUNTIFS(Data!$I:$I,$A3,Data!$C:$C,I$1)+COUNTIFS(Data!$J:$J,$A3,Data!$C:$C,I$1)</f>
        <v>0</v>
      </c>
      <c r="J3" s="5">
        <f>COUNTIFS(Data!$I:$I,$A3,Data!$C:$C,J$1)+COUNTIFS(Data!$J:$J,$A3,Data!$C:$C,J$1)</f>
        <v>0</v>
      </c>
      <c r="K3" s="5">
        <f>COUNTIFS(Data!$I:$I,$A3,Data!$C:$C,K$1)+COUNTIFS(Data!$J:$J,$A3,Data!$C:$C,K$1)</f>
        <v>1</v>
      </c>
      <c r="L3" s="5">
        <f>COUNTIFS(Data!$I:$I,$A3,Data!$C:$C,L$1)+COUNTIFS(Data!$J:$J,$A3,Data!$C:$C,L$1)</f>
        <v>0</v>
      </c>
      <c r="M3" s="5">
        <f>COUNTIFS(Data!$I:$I,$A3,Data!$C:$C,M$1)+COUNTIFS(Data!$J:$J,$A3,Data!$C:$C,M$1)</f>
        <v>0</v>
      </c>
      <c r="N3" s="5">
        <f>COUNTIFS(Data!$I:$I,$A3,Data!$C:$C,N$1)+COUNTIFS(Data!$J:$J,$A3,Data!$C:$C,N$1)</f>
        <v>0</v>
      </c>
      <c r="O3" s="5">
        <f>COUNTIFS(Data!$I:$I,$A3,Data!$C:$C,O$1)+COUNTIFS(Data!$J:$J,$A3,Data!$C:$C,O$1)</f>
        <v>0</v>
      </c>
      <c r="P3" s="5">
        <f>COUNTIFS(Data!$I:$I,$A3,Data!$C:$C,P$1)+COUNTIFS(Data!$J:$J,$A3,Data!$C:$C,P$1)</f>
        <v>0</v>
      </c>
      <c r="Q3" s="5">
        <f>COUNTIFS(Data!$I:$I,$A3,Data!$C:$C,Q$1)+COUNTIFS(Data!$J:$J,$A3,Data!$C:$C,Q$1)</f>
        <v>0</v>
      </c>
      <c r="R3" s="5">
        <f>COUNTIFS(Data!$I:$I,$A3,Data!$C:$C,R$1)+COUNTIFS(Data!$J:$J,$A3,Data!$C:$C,R$1)</f>
        <v>0</v>
      </c>
      <c r="S3" s="5">
        <f>COUNTIFS(Data!$I:$I,$A3,Data!$C:$C,S$1)+COUNTIFS(Data!$J:$J,$A3,Data!$C:$C,S$1)</f>
        <v>0</v>
      </c>
      <c r="T3" s="5">
        <f>COUNTIFS(Data!$I:$I,$A3,Data!$C:$C,T$1)+COUNTIFS(Data!$J:$J,$A3,Data!$C:$C,T$1)</f>
        <v>0</v>
      </c>
      <c r="U3" s="5">
        <f>COUNTIFS(Data!$I:$I,$A3,Data!$C:$C,U$1)+COUNTIFS(Data!$J:$J,$A3,Data!$C:$C,U$1)</f>
        <v>0</v>
      </c>
      <c r="V3" s="5">
        <f>COUNTIFS(Data!$I:$I,$A3,Data!$C:$C,V$1)+COUNTIFS(Data!$J:$J,$A3,Data!$C:$C,V$1)</f>
        <v>0</v>
      </c>
      <c r="W3" s="5">
        <f>COUNTIFS(Data!$I:$I,$A3,Data!$C:$C,W$1)+COUNTIFS(Data!$J:$J,$A3,Data!$C:$C,W$1)</f>
        <v>0</v>
      </c>
      <c r="X3" s="5">
        <f>COUNTIFS(Data!$I:$I,$A3,Data!$C:$C,X$1)+COUNTIFS(Data!$J:$J,$A3,Data!$C:$C,X$1)</f>
        <v>0</v>
      </c>
      <c r="Y3" s="5">
        <f>COUNTIFS(Data!$I:$I,$A3,Data!$C:$C,Y$1)+COUNTIFS(Data!$J:$J,$A3,Data!$C:$C,Y$1)</f>
        <v>0</v>
      </c>
      <c r="Z3" s="5">
        <f>COUNTIFS(Data!$I:$I,$A3,Data!$C:$C,Z$1)+COUNTIFS(Data!$J:$J,$A3,Data!$C:$C,Z$1)</f>
        <v>0</v>
      </c>
      <c r="AA3" s="5">
        <f>COUNTIFS(Data!$I:$I,$A3,Data!$C:$C,AA$1)+COUNTIFS(Data!$J:$J,$A3,Data!$C:$C,AA$1)</f>
        <v>0</v>
      </c>
      <c r="AB3" s="5">
        <f>COUNTIFS(Data!$I:$I,$A3,Data!$C:$C,AB$1)+COUNTIFS(Data!$J:$J,$A3,Data!$C:$C,AB$1)</f>
        <v>0</v>
      </c>
      <c r="AC3" s="5">
        <f>COUNTIFS(Data!$I:$I,$A3,Data!$C:$C,AC$1)+COUNTIFS(Data!$J:$J,$A3,Data!$C:$C,AC$1)</f>
        <v>0</v>
      </c>
      <c r="AD3" s="5">
        <f>COUNTIFS(Data!$I:$I,$A3,Data!$C:$C,AD$1)+COUNTIFS(Data!$J:$J,$A3,Data!$C:$C,AD$1)</f>
        <v>0</v>
      </c>
      <c r="AE3" s="5">
        <f>COUNTIFS(Data!$I:$I,$A3,Data!$C:$C,AE$1)+COUNTIFS(Data!$J:$J,$A3,Data!$C:$C,AE$1)</f>
        <v>0</v>
      </c>
      <c r="AF3" s="5">
        <f>COUNTIFS(Data!$I:$I,$A3,Data!$C:$C,AF$1)+COUNTIFS(Data!$J:$J,$A3,Data!$C:$C,AF$1)</f>
        <v>0</v>
      </c>
      <c r="AG3" s="5">
        <f>COUNTIFS(Data!$I:$I,$A3,Data!$C:$C,AG$1)+COUNTIFS(Data!$J:$J,$A3,Data!$C:$C,AG$1)</f>
        <v>0</v>
      </c>
      <c r="AH3" s="5">
        <f>COUNTIFS(Data!$I:$I,$A3,Data!$C:$C,AH$1)+COUNTIFS(Data!$J:$J,$A3,Data!$C:$C,AH$1)</f>
        <v>0</v>
      </c>
      <c r="AI3" s="5">
        <f>COUNTIFS(Data!$I:$I,$A3,Data!$C:$C,AI$1)+COUNTIFS(Data!$J:$J,$A3,Data!$C:$C,AI$1)</f>
        <v>0</v>
      </c>
      <c r="AJ3" s="5">
        <f>COUNTIFS(Data!$I:$I,$A3,Data!$C:$C,AJ$1)+COUNTIFS(Data!$J:$J,$A3,Data!$C:$C,AJ$1)</f>
        <v>0</v>
      </c>
      <c r="AK3" s="5">
        <f>COUNTIFS(Data!$I:$I,$A3,Data!$C:$C,AK$1)+COUNTIFS(Data!$J:$J,$A3,Data!$C:$C,AK$1)</f>
        <v>0</v>
      </c>
      <c r="AL3" s="5">
        <f>COUNTIFS(Data!$I:$I,$A3,Data!$C:$C,AL$1)+COUNTIFS(Data!$J:$J,$A3,Data!$C:$C,AL$1)</f>
        <v>0</v>
      </c>
      <c r="AM3" s="5">
        <f>COUNTIFS(Data!$I:$I,$A3,Data!$C:$C,AM$1)+COUNTIFS(Data!$J:$J,$A3,Data!$C:$C,AM$1)</f>
        <v>0</v>
      </c>
      <c r="AN3" s="5">
        <f>COUNTIFS(Data!$I:$I,$A3,Data!$C:$C,AN$1)+COUNTIFS(Data!$J:$J,$A3,Data!$C:$C,AN$1)</f>
        <v>0</v>
      </c>
      <c r="AO3" s="5">
        <f>COUNTIFS(Data!$I:$I,$A3,Data!$C:$C,AO$1)+COUNTIFS(Data!$J:$J,$A3,Data!$C:$C,AO$1)</f>
        <v>0</v>
      </c>
      <c r="AP3" s="5">
        <f>COUNTIFS(Data!$I:$I,$A3,Data!$C:$C,AP$1)+COUNTIFS(Data!$J:$J,$A3,Data!$C:$C,AP$1)</f>
        <v>0</v>
      </c>
      <c r="AQ3" s="5">
        <f>COUNTIFS(Data!$I:$I,$A3,Data!$C:$C,AQ$1)+COUNTIFS(Data!$J:$J,$A3,Data!$C:$C,AQ$1)</f>
        <v>0</v>
      </c>
      <c r="AR3" s="5">
        <f>COUNTIFS(Data!$I:$I,$A3,Data!$C:$C,AR$1)+COUNTIFS(Data!$J:$J,$A3,Data!$C:$C,AR$1)</f>
        <v>0</v>
      </c>
      <c r="AS3" s="5">
        <f>COUNTIFS(Data!$I:$I,$A3,Data!$C:$C,AS$1)+COUNTIFS(Data!$J:$J,$A3,Data!$C:$C,AS$1)</f>
        <v>0</v>
      </c>
      <c r="AT3" s="5">
        <f>COUNTIFS(Data!$I:$I,$A3,Data!$C:$C,AT$1)+COUNTIFS(Data!$J:$J,$A3,Data!$C:$C,AT$1)</f>
        <v>0</v>
      </c>
      <c r="AU3" s="5">
        <f>COUNTIFS(Data!$I:$I,$A3,Data!$C:$C,AU$1)+COUNTIFS(Data!$J:$J,$A3,Data!$C:$C,AU$1)</f>
        <v>0</v>
      </c>
      <c r="AV3" s="5">
        <f t="shared" si="1"/>
        <v>2</v>
      </c>
    </row>
    <row r="4">
      <c r="A4" s="5" t="str">
        <f>Countries!A3</f>
        <v>AUS</v>
      </c>
      <c r="B4" s="5">
        <f>COUNTIFS(Data!$I:$I,$A4,Data!$C:$C,B$1)+COUNTIFS(Data!$J:$J,$A4,Data!$C:$C,B$1)</f>
        <v>0</v>
      </c>
      <c r="C4" s="5">
        <f>COUNTIFS(Data!$I:$I,$A4,Data!$C:$C,C$1)+COUNTIFS(Data!$J:$J,$A4,Data!$C:$C,C$1)</f>
        <v>0</v>
      </c>
      <c r="D4" s="5">
        <f>COUNTIFS(Data!$I:$I,$A4,Data!$C:$C,D$1)+COUNTIFS(Data!$J:$J,$A4,Data!$C:$C,D$1)</f>
        <v>0</v>
      </c>
      <c r="E4" s="5">
        <f>COUNTIFS(Data!$I:$I,$A4,Data!$C:$C,E$1)+COUNTIFS(Data!$J:$J,$A4,Data!$C:$C,E$1)</f>
        <v>0</v>
      </c>
      <c r="F4" s="5">
        <f>COUNTIFS(Data!$I:$I,$A4,Data!$C:$C,F$1)+COUNTIFS(Data!$J:$J,$A4,Data!$C:$C,F$1)</f>
        <v>2</v>
      </c>
      <c r="G4" s="5">
        <f>COUNTIFS(Data!$I:$I,$A4,Data!$C:$C,G$1)+COUNTIFS(Data!$J:$J,$A4,Data!$C:$C,G$1)</f>
        <v>0</v>
      </c>
      <c r="H4" s="5">
        <f>COUNTIFS(Data!$I:$I,$A4,Data!$C:$C,H$1)+COUNTIFS(Data!$J:$J,$A4,Data!$C:$C,H$1)</f>
        <v>0</v>
      </c>
      <c r="I4" s="5">
        <f>COUNTIFS(Data!$I:$I,$A4,Data!$C:$C,I$1)+COUNTIFS(Data!$J:$J,$A4,Data!$C:$C,I$1)</f>
        <v>1</v>
      </c>
      <c r="J4" s="5">
        <f>COUNTIFS(Data!$I:$I,$A4,Data!$C:$C,J$1)+COUNTIFS(Data!$J:$J,$A4,Data!$C:$C,J$1)</f>
        <v>0</v>
      </c>
      <c r="K4" s="5">
        <f>COUNTIFS(Data!$I:$I,$A4,Data!$C:$C,K$1)+COUNTIFS(Data!$J:$J,$A4,Data!$C:$C,K$1)</f>
        <v>1</v>
      </c>
      <c r="L4" s="5">
        <f>COUNTIFS(Data!$I:$I,$A4,Data!$C:$C,L$1)+COUNTIFS(Data!$J:$J,$A4,Data!$C:$C,L$1)</f>
        <v>1</v>
      </c>
      <c r="M4" s="5">
        <f>COUNTIFS(Data!$I:$I,$A4,Data!$C:$C,M$1)+COUNTIFS(Data!$J:$J,$A4,Data!$C:$C,M$1)</f>
        <v>0</v>
      </c>
      <c r="N4" s="5">
        <f>COUNTIFS(Data!$I:$I,$A4,Data!$C:$C,N$1)+COUNTIFS(Data!$J:$J,$A4,Data!$C:$C,N$1)</f>
        <v>0</v>
      </c>
      <c r="O4" s="5">
        <f>COUNTIFS(Data!$I:$I,$A4,Data!$C:$C,O$1)+COUNTIFS(Data!$J:$J,$A4,Data!$C:$C,O$1)</f>
        <v>0</v>
      </c>
      <c r="P4" s="5">
        <f>COUNTIFS(Data!$I:$I,$A4,Data!$C:$C,P$1)+COUNTIFS(Data!$J:$J,$A4,Data!$C:$C,P$1)</f>
        <v>0</v>
      </c>
      <c r="Q4" s="5">
        <f>COUNTIFS(Data!$I:$I,$A4,Data!$C:$C,Q$1)+COUNTIFS(Data!$J:$J,$A4,Data!$C:$C,Q$1)</f>
        <v>1</v>
      </c>
      <c r="R4" s="5">
        <f>COUNTIFS(Data!$I:$I,$A4,Data!$C:$C,R$1)+COUNTIFS(Data!$J:$J,$A4,Data!$C:$C,R$1)</f>
        <v>1</v>
      </c>
      <c r="S4" s="5">
        <f>COUNTIFS(Data!$I:$I,$A4,Data!$C:$C,S$1)+COUNTIFS(Data!$J:$J,$A4,Data!$C:$C,S$1)</f>
        <v>1</v>
      </c>
      <c r="T4" s="5">
        <f>COUNTIFS(Data!$I:$I,$A4,Data!$C:$C,T$1)+COUNTIFS(Data!$J:$J,$A4,Data!$C:$C,T$1)</f>
        <v>1</v>
      </c>
      <c r="U4" s="5">
        <f>COUNTIFS(Data!$I:$I,$A4,Data!$C:$C,U$1)+COUNTIFS(Data!$J:$J,$A4,Data!$C:$C,U$1)</f>
        <v>0</v>
      </c>
      <c r="V4" s="5">
        <f>COUNTIFS(Data!$I:$I,$A4,Data!$C:$C,V$1)+COUNTIFS(Data!$J:$J,$A4,Data!$C:$C,V$1)</f>
        <v>0</v>
      </c>
      <c r="W4" s="5">
        <f>COUNTIFS(Data!$I:$I,$A4,Data!$C:$C,W$1)+COUNTIFS(Data!$J:$J,$A4,Data!$C:$C,W$1)</f>
        <v>0</v>
      </c>
      <c r="X4" s="5">
        <f>COUNTIFS(Data!$I:$I,$A4,Data!$C:$C,X$1)+COUNTIFS(Data!$J:$J,$A4,Data!$C:$C,X$1)</f>
        <v>0</v>
      </c>
      <c r="Y4" s="5">
        <f>COUNTIFS(Data!$I:$I,$A4,Data!$C:$C,Y$1)+COUNTIFS(Data!$J:$J,$A4,Data!$C:$C,Y$1)</f>
        <v>0</v>
      </c>
      <c r="Z4" s="5">
        <f>COUNTIFS(Data!$I:$I,$A4,Data!$C:$C,Z$1)+COUNTIFS(Data!$J:$J,$A4,Data!$C:$C,Z$1)</f>
        <v>0</v>
      </c>
      <c r="AA4" s="5">
        <f>COUNTIFS(Data!$I:$I,$A4,Data!$C:$C,AA$1)+COUNTIFS(Data!$J:$J,$A4,Data!$C:$C,AA$1)</f>
        <v>0</v>
      </c>
      <c r="AB4" s="5">
        <f>COUNTIFS(Data!$I:$I,$A4,Data!$C:$C,AB$1)+COUNTIFS(Data!$J:$J,$A4,Data!$C:$C,AB$1)</f>
        <v>1</v>
      </c>
      <c r="AC4" s="5">
        <f>COUNTIFS(Data!$I:$I,$A4,Data!$C:$C,AC$1)+COUNTIFS(Data!$J:$J,$A4,Data!$C:$C,AC$1)</f>
        <v>0</v>
      </c>
      <c r="AD4" s="5">
        <f>COUNTIFS(Data!$I:$I,$A4,Data!$C:$C,AD$1)+COUNTIFS(Data!$J:$J,$A4,Data!$C:$C,AD$1)</f>
        <v>0</v>
      </c>
      <c r="AE4" s="5">
        <f>COUNTIFS(Data!$I:$I,$A4,Data!$C:$C,AE$1)+COUNTIFS(Data!$J:$J,$A4,Data!$C:$C,AE$1)</f>
        <v>2</v>
      </c>
      <c r="AF4" s="5">
        <f>COUNTIFS(Data!$I:$I,$A4,Data!$C:$C,AF$1)+COUNTIFS(Data!$J:$J,$A4,Data!$C:$C,AF$1)</f>
        <v>0</v>
      </c>
      <c r="AG4" s="5">
        <f>COUNTIFS(Data!$I:$I,$A4,Data!$C:$C,AG$1)+COUNTIFS(Data!$J:$J,$A4,Data!$C:$C,AG$1)</f>
        <v>0</v>
      </c>
      <c r="AH4" s="5">
        <f>COUNTIFS(Data!$I:$I,$A4,Data!$C:$C,AH$1)+COUNTIFS(Data!$J:$J,$A4,Data!$C:$C,AH$1)</f>
        <v>0</v>
      </c>
      <c r="AI4" s="5">
        <f>COUNTIFS(Data!$I:$I,$A4,Data!$C:$C,AI$1)+COUNTIFS(Data!$J:$J,$A4,Data!$C:$C,AI$1)</f>
        <v>0</v>
      </c>
      <c r="AJ4" s="5">
        <f>COUNTIFS(Data!$I:$I,$A4,Data!$C:$C,AJ$1)+COUNTIFS(Data!$J:$J,$A4,Data!$C:$C,AJ$1)</f>
        <v>0</v>
      </c>
      <c r="AK4" s="5">
        <f>COUNTIFS(Data!$I:$I,$A4,Data!$C:$C,AK$1)+COUNTIFS(Data!$J:$J,$A4,Data!$C:$C,AK$1)</f>
        <v>1</v>
      </c>
      <c r="AL4" s="5">
        <f>COUNTIFS(Data!$I:$I,$A4,Data!$C:$C,AL$1)+COUNTIFS(Data!$J:$J,$A4,Data!$C:$C,AL$1)</f>
        <v>8</v>
      </c>
      <c r="AM4" s="5">
        <f>COUNTIFS(Data!$I:$I,$A4,Data!$C:$C,AM$1)+COUNTIFS(Data!$J:$J,$A4,Data!$C:$C,AM$1)</f>
        <v>0</v>
      </c>
      <c r="AN4" s="5">
        <f>COUNTIFS(Data!$I:$I,$A4,Data!$C:$C,AN$1)+COUNTIFS(Data!$J:$J,$A4,Data!$C:$C,AN$1)</f>
        <v>0</v>
      </c>
      <c r="AO4" s="5">
        <f>COUNTIFS(Data!$I:$I,$A4,Data!$C:$C,AO$1)+COUNTIFS(Data!$J:$J,$A4,Data!$C:$C,AO$1)</f>
        <v>1</v>
      </c>
      <c r="AP4" s="5">
        <f>COUNTIFS(Data!$I:$I,$A4,Data!$C:$C,AP$1)+COUNTIFS(Data!$J:$J,$A4,Data!$C:$C,AP$1)</f>
        <v>0</v>
      </c>
      <c r="AQ4" s="5">
        <f>COUNTIFS(Data!$I:$I,$A4,Data!$C:$C,AQ$1)+COUNTIFS(Data!$J:$J,$A4,Data!$C:$C,AQ$1)</f>
        <v>0</v>
      </c>
      <c r="AR4" s="5">
        <f>COUNTIFS(Data!$I:$I,$A4,Data!$C:$C,AR$1)+COUNTIFS(Data!$J:$J,$A4,Data!$C:$C,AR$1)</f>
        <v>0</v>
      </c>
      <c r="AS4" s="5">
        <f>COUNTIFS(Data!$I:$I,$A4,Data!$C:$C,AS$1)+COUNTIFS(Data!$J:$J,$A4,Data!$C:$C,AS$1)</f>
        <v>0</v>
      </c>
      <c r="AT4" s="5">
        <f>COUNTIFS(Data!$I:$I,$A4,Data!$C:$C,AT$1)+COUNTIFS(Data!$J:$J,$A4,Data!$C:$C,AT$1)</f>
        <v>0</v>
      </c>
      <c r="AU4" s="5">
        <f>COUNTIFS(Data!$I:$I,$A4,Data!$C:$C,AU$1)+COUNTIFS(Data!$J:$J,$A4,Data!$C:$C,AU$1)</f>
        <v>0</v>
      </c>
      <c r="AV4" s="5">
        <f t="shared" si="1"/>
        <v>22</v>
      </c>
    </row>
    <row r="5">
      <c r="A5" s="5" t="str">
        <f>Countries!A4</f>
        <v>AUT</v>
      </c>
      <c r="B5" s="5">
        <f>COUNTIFS(Data!$I:$I,$A5,Data!$C:$C,B$1)+COUNTIFS(Data!$J:$J,$A5,Data!$C:$C,B$1)</f>
        <v>0</v>
      </c>
      <c r="C5" s="5">
        <f>COUNTIFS(Data!$I:$I,$A5,Data!$C:$C,C$1)+COUNTIFS(Data!$J:$J,$A5,Data!$C:$C,C$1)</f>
        <v>0</v>
      </c>
      <c r="D5" s="5">
        <f>COUNTIFS(Data!$I:$I,$A5,Data!$C:$C,D$1)+COUNTIFS(Data!$J:$J,$A5,Data!$C:$C,D$1)</f>
        <v>0</v>
      </c>
      <c r="E5" s="5">
        <f>COUNTIFS(Data!$I:$I,$A5,Data!$C:$C,E$1)+COUNTIFS(Data!$J:$J,$A5,Data!$C:$C,E$1)</f>
        <v>0</v>
      </c>
      <c r="F5" s="5">
        <f>COUNTIFS(Data!$I:$I,$A5,Data!$C:$C,F$1)+COUNTIFS(Data!$J:$J,$A5,Data!$C:$C,F$1)</f>
        <v>1</v>
      </c>
      <c r="G5" s="5">
        <f>COUNTIFS(Data!$I:$I,$A5,Data!$C:$C,G$1)+COUNTIFS(Data!$J:$J,$A5,Data!$C:$C,G$1)</f>
        <v>0</v>
      </c>
      <c r="H5" s="5">
        <f>COUNTIFS(Data!$I:$I,$A5,Data!$C:$C,H$1)+COUNTIFS(Data!$J:$J,$A5,Data!$C:$C,H$1)</f>
        <v>0</v>
      </c>
      <c r="I5" s="5">
        <f>COUNTIFS(Data!$I:$I,$A5,Data!$C:$C,I$1)+COUNTIFS(Data!$J:$J,$A5,Data!$C:$C,I$1)</f>
        <v>0</v>
      </c>
      <c r="J5" s="5">
        <f>COUNTIFS(Data!$I:$I,$A5,Data!$C:$C,J$1)+COUNTIFS(Data!$J:$J,$A5,Data!$C:$C,J$1)</f>
        <v>0</v>
      </c>
      <c r="K5" s="5">
        <f>COUNTIFS(Data!$I:$I,$A5,Data!$C:$C,K$1)+COUNTIFS(Data!$J:$J,$A5,Data!$C:$C,K$1)</f>
        <v>0</v>
      </c>
      <c r="L5" s="5">
        <f>COUNTIFS(Data!$I:$I,$A5,Data!$C:$C,L$1)+COUNTIFS(Data!$J:$J,$A5,Data!$C:$C,L$1)</f>
        <v>0</v>
      </c>
      <c r="M5" s="5">
        <f>COUNTIFS(Data!$I:$I,$A5,Data!$C:$C,M$1)+COUNTIFS(Data!$J:$J,$A5,Data!$C:$C,M$1)</f>
        <v>0</v>
      </c>
      <c r="N5" s="5">
        <f>COUNTIFS(Data!$I:$I,$A5,Data!$C:$C,N$1)+COUNTIFS(Data!$J:$J,$A5,Data!$C:$C,N$1)</f>
        <v>0</v>
      </c>
      <c r="O5" s="5">
        <f>COUNTIFS(Data!$I:$I,$A5,Data!$C:$C,O$1)+COUNTIFS(Data!$J:$J,$A5,Data!$C:$C,O$1)</f>
        <v>0</v>
      </c>
      <c r="P5" s="5">
        <f>COUNTIFS(Data!$I:$I,$A5,Data!$C:$C,P$1)+COUNTIFS(Data!$J:$J,$A5,Data!$C:$C,P$1)</f>
        <v>0</v>
      </c>
      <c r="Q5" s="5">
        <f>COUNTIFS(Data!$I:$I,$A5,Data!$C:$C,Q$1)+COUNTIFS(Data!$J:$J,$A5,Data!$C:$C,Q$1)</f>
        <v>0</v>
      </c>
      <c r="R5" s="5">
        <f>COUNTIFS(Data!$I:$I,$A5,Data!$C:$C,R$1)+COUNTIFS(Data!$J:$J,$A5,Data!$C:$C,R$1)</f>
        <v>0</v>
      </c>
      <c r="S5" s="5">
        <f>COUNTIFS(Data!$I:$I,$A5,Data!$C:$C,S$1)+COUNTIFS(Data!$J:$J,$A5,Data!$C:$C,S$1)</f>
        <v>0</v>
      </c>
      <c r="T5" s="5">
        <f>COUNTIFS(Data!$I:$I,$A5,Data!$C:$C,T$1)+COUNTIFS(Data!$J:$J,$A5,Data!$C:$C,T$1)</f>
        <v>0</v>
      </c>
      <c r="U5" s="5">
        <f>COUNTIFS(Data!$I:$I,$A5,Data!$C:$C,U$1)+COUNTIFS(Data!$J:$J,$A5,Data!$C:$C,U$1)</f>
        <v>0</v>
      </c>
      <c r="V5" s="5">
        <f>COUNTIFS(Data!$I:$I,$A5,Data!$C:$C,V$1)+COUNTIFS(Data!$J:$J,$A5,Data!$C:$C,V$1)</f>
        <v>0</v>
      </c>
      <c r="W5" s="5">
        <f>COUNTIFS(Data!$I:$I,$A5,Data!$C:$C,W$1)+COUNTIFS(Data!$J:$J,$A5,Data!$C:$C,W$1)</f>
        <v>0</v>
      </c>
      <c r="X5" s="5">
        <f>COUNTIFS(Data!$I:$I,$A5,Data!$C:$C,X$1)+COUNTIFS(Data!$J:$J,$A5,Data!$C:$C,X$1)</f>
        <v>0</v>
      </c>
      <c r="Y5" s="5">
        <f>COUNTIFS(Data!$I:$I,$A5,Data!$C:$C,Y$1)+COUNTIFS(Data!$J:$J,$A5,Data!$C:$C,Y$1)</f>
        <v>0</v>
      </c>
      <c r="Z5" s="5">
        <f>COUNTIFS(Data!$I:$I,$A5,Data!$C:$C,Z$1)+COUNTIFS(Data!$J:$J,$A5,Data!$C:$C,Z$1)</f>
        <v>1</v>
      </c>
      <c r="AA5" s="5">
        <f>COUNTIFS(Data!$I:$I,$A5,Data!$C:$C,AA$1)+COUNTIFS(Data!$J:$J,$A5,Data!$C:$C,AA$1)</f>
        <v>1</v>
      </c>
      <c r="AB5" s="5">
        <f>COUNTIFS(Data!$I:$I,$A5,Data!$C:$C,AB$1)+COUNTIFS(Data!$J:$J,$A5,Data!$C:$C,AB$1)</f>
        <v>0</v>
      </c>
      <c r="AC5" s="5">
        <f>COUNTIFS(Data!$I:$I,$A5,Data!$C:$C,AC$1)+COUNTIFS(Data!$J:$J,$A5,Data!$C:$C,AC$1)</f>
        <v>0</v>
      </c>
      <c r="AD5" s="5">
        <f>COUNTIFS(Data!$I:$I,$A5,Data!$C:$C,AD$1)+COUNTIFS(Data!$J:$J,$A5,Data!$C:$C,AD$1)</f>
        <v>0</v>
      </c>
      <c r="AE5" s="5">
        <f>COUNTIFS(Data!$I:$I,$A5,Data!$C:$C,AE$1)+COUNTIFS(Data!$J:$J,$A5,Data!$C:$C,AE$1)</f>
        <v>1</v>
      </c>
      <c r="AF5" s="5">
        <f>COUNTIFS(Data!$I:$I,$A5,Data!$C:$C,AF$1)+COUNTIFS(Data!$J:$J,$A5,Data!$C:$C,AF$1)</f>
        <v>0</v>
      </c>
      <c r="AG5" s="5">
        <f>COUNTIFS(Data!$I:$I,$A5,Data!$C:$C,AG$1)+COUNTIFS(Data!$J:$J,$A5,Data!$C:$C,AG$1)</f>
        <v>0</v>
      </c>
      <c r="AH5" s="5">
        <f>COUNTIFS(Data!$I:$I,$A5,Data!$C:$C,AH$1)+COUNTIFS(Data!$J:$J,$A5,Data!$C:$C,AH$1)</f>
        <v>0</v>
      </c>
      <c r="AI5" s="5">
        <f>COUNTIFS(Data!$I:$I,$A5,Data!$C:$C,AI$1)+COUNTIFS(Data!$J:$J,$A5,Data!$C:$C,AI$1)</f>
        <v>0</v>
      </c>
      <c r="AJ5" s="5">
        <f>COUNTIFS(Data!$I:$I,$A5,Data!$C:$C,AJ$1)+COUNTIFS(Data!$J:$J,$A5,Data!$C:$C,AJ$1)</f>
        <v>1</v>
      </c>
      <c r="AK5" s="5">
        <f>COUNTIFS(Data!$I:$I,$A5,Data!$C:$C,AK$1)+COUNTIFS(Data!$J:$J,$A5,Data!$C:$C,AK$1)</f>
        <v>0</v>
      </c>
      <c r="AL5" s="5">
        <f>COUNTIFS(Data!$I:$I,$A5,Data!$C:$C,AL$1)+COUNTIFS(Data!$J:$J,$A5,Data!$C:$C,AL$1)</f>
        <v>0</v>
      </c>
      <c r="AM5" s="5">
        <f>COUNTIFS(Data!$I:$I,$A5,Data!$C:$C,AM$1)+COUNTIFS(Data!$J:$J,$A5,Data!$C:$C,AM$1)</f>
        <v>0</v>
      </c>
      <c r="AN5" s="5">
        <f>COUNTIFS(Data!$I:$I,$A5,Data!$C:$C,AN$1)+COUNTIFS(Data!$J:$J,$A5,Data!$C:$C,AN$1)</f>
        <v>0</v>
      </c>
      <c r="AO5" s="5">
        <f>COUNTIFS(Data!$I:$I,$A5,Data!$C:$C,AO$1)+COUNTIFS(Data!$J:$J,$A5,Data!$C:$C,AO$1)</f>
        <v>0</v>
      </c>
      <c r="AP5" s="5">
        <f>COUNTIFS(Data!$I:$I,$A5,Data!$C:$C,AP$1)+COUNTIFS(Data!$J:$J,$A5,Data!$C:$C,AP$1)</f>
        <v>0</v>
      </c>
      <c r="AQ5" s="5">
        <f>COUNTIFS(Data!$I:$I,$A5,Data!$C:$C,AQ$1)+COUNTIFS(Data!$J:$J,$A5,Data!$C:$C,AQ$1)</f>
        <v>0</v>
      </c>
      <c r="AR5" s="5">
        <f>COUNTIFS(Data!$I:$I,$A5,Data!$C:$C,AR$1)+COUNTIFS(Data!$J:$J,$A5,Data!$C:$C,AR$1)</f>
        <v>0</v>
      </c>
      <c r="AS5" s="5">
        <f>COUNTIFS(Data!$I:$I,$A5,Data!$C:$C,AS$1)+COUNTIFS(Data!$J:$J,$A5,Data!$C:$C,AS$1)</f>
        <v>0</v>
      </c>
      <c r="AT5" s="5">
        <f>COUNTIFS(Data!$I:$I,$A5,Data!$C:$C,AT$1)+COUNTIFS(Data!$J:$J,$A5,Data!$C:$C,AT$1)</f>
        <v>0</v>
      </c>
      <c r="AU5" s="5">
        <f>COUNTIFS(Data!$I:$I,$A5,Data!$C:$C,AU$1)+COUNTIFS(Data!$J:$J,$A5,Data!$C:$C,AU$1)</f>
        <v>0</v>
      </c>
      <c r="AV5" s="5">
        <f t="shared" si="1"/>
        <v>5</v>
      </c>
    </row>
    <row r="6">
      <c r="A6" s="5" t="str">
        <f>Countries!A5</f>
        <v>AZE</v>
      </c>
      <c r="B6" s="5">
        <f>COUNTIFS(Data!$I:$I,$A6,Data!$C:$C,B$1)+COUNTIFS(Data!$J:$J,$A6,Data!$C:$C,B$1)</f>
        <v>0</v>
      </c>
      <c r="C6" s="5">
        <f>COUNTIFS(Data!$I:$I,$A6,Data!$C:$C,C$1)+COUNTIFS(Data!$J:$J,$A6,Data!$C:$C,C$1)</f>
        <v>0</v>
      </c>
      <c r="D6" s="5">
        <f>COUNTIFS(Data!$I:$I,$A6,Data!$C:$C,D$1)+COUNTIFS(Data!$J:$J,$A6,Data!$C:$C,D$1)</f>
        <v>0</v>
      </c>
      <c r="E6" s="5">
        <f>COUNTIFS(Data!$I:$I,$A6,Data!$C:$C,E$1)+COUNTIFS(Data!$J:$J,$A6,Data!$C:$C,E$1)</f>
        <v>0</v>
      </c>
      <c r="F6" s="5">
        <f>COUNTIFS(Data!$I:$I,$A6,Data!$C:$C,F$1)+COUNTIFS(Data!$J:$J,$A6,Data!$C:$C,F$1)</f>
        <v>0</v>
      </c>
      <c r="G6" s="5">
        <f>COUNTIFS(Data!$I:$I,$A6,Data!$C:$C,G$1)+COUNTIFS(Data!$J:$J,$A6,Data!$C:$C,G$1)</f>
        <v>0</v>
      </c>
      <c r="H6" s="5">
        <f>COUNTIFS(Data!$I:$I,$A6,Data!$C:$C,H$1)+COUNTIFS(Data!$J:$J,$A6,Data!$C:$C,H$1)</f>
        <v>0</v>
      </c>
      <c r="I6" s="5">
        <f>COUNTIFS(Data!$I:$I,$A6,Data!$C:$C,I$1)+COUNTIFS(Data!$J:$J,$A6,Data!$C:$C,I$1)</f>
        <v>0</v>
      </c>
      <c r="J6" s="5">
        <f>COUNTIFS(Data!$I:$I,$A6,Data!$C:$C,J$1)+COUNTIFS(Data!$J:$J,$A6,Data!$C:$C,J$1)</f>
        <v>0</v>
      </c>
      <c r="K6" s="5">
        <f>COUNTIFS(Data!$I:$I,$A6,Data!$C:$C,K$1)+COUNTIFS(Data!$J:$J,$A6,Data!$C:$C,K$1)</f>
        <v>1</v>
      </c>
      <c r="L6" s="5">
        <f>COUNTIFS(Data!$I:$I,$A6,Data!$C:$C,L$1)+COUNTIFS(Data!$J:$J,$A6,Data!$C:$C,L$1)</f>
        <v>0</v>
      </c>
      <c r="M6" s="5">
        <f>COUNTIFS(Data!$I:$I,$A6,Data!$C:$C,M$1)+COUNTIFS(Data!$J:$J,$A6,Data!$C:$C,M$1)</f>
        <v>0</v>
      </c>
      <c r="N6" s="5">
        <f>COUNTIFS(Data!$I:$I,$A6,Data!$C:$C,N$1)+COUNTIFS(Data!$J:$J,$A6,Data!$C:$C,N$1)</f>
        <v>0</v>
      </c>
      <c r="O6" s="5">
        <f>COUNTIFS(Data!$I:$I,$A6,Data!$C:$C,O$1)+COUNTIFS(Data!$J:$J,$A6,Data!$C:$C,O$1)</f>
        <v>0</v>
      </c>
      <c r="P6" s="5">
        <f>COUNTIFS(Data!$I:$I,$A6,Data!$C:$C,P$1)+COUNTIFS(Data!$J:$J,$A6,Data!$C:$C,P$1)</f>
        <v>0</v>
      </c>
      <c r="Q6" s="5">
        <f>COUNTIFS(Data!$I:$I,$A6,Data!$C:$C,Q$1)+COUNTIFS(Data!$J:$J,$A6,Data!$C:$C,Q$1)</f>
        <v>0</v>
      </c>
      <c r="R6" s="5">
        <f>COUNTIFS(Data!$I:$I,$A6,Data!$C:$C,R$1)+COUNTIFS(Data!$J:$J,$A6,Data!$C:$C,R$1)</f>
        <v>0</v>
      </c>
      <c r="S6" s="5">
        <f>COUNTIFS(Data!$I:$I,$A6,Data!$C:$C,S$1)+COUNTIFS(Data!$J:$J,$A6,Data!$C:$C,S$1)</f>
        <v>0</v>
      </c>
      <c r="T6" s="5">
        <f>COUNTIFS(Data!$I:$I,$A6,Data!$C:$C,T$1)+COUNTIFS(Data!$J:$J,$A6,Data!$C:$C,T$1)</f>
        <v>0</v>
      </c>
      <c r="U6" s="5">
        <f>COUNTIFS(Data!$I:$I,$A6,Data!$C:$C,U$1)+COUNTIFS(Data!$J:$J,$A6,Data!$C:$C,U$1)</f>
        <v>0</v>
      </c>
      <c r="V6" s="5">
        <f>COUNTIFS(Data!$I:$I,$A6,Data!$C:$C,V$1)+COUNTIFS(Data!$J:$J,$A6,Data!$C:$C,V$1)</f>
        <v>0</v>
      </c>
      <c r="W6" s="5">
        <f>COUNTIFS(Data!$I:$I,$A6,Data!$C:$C,W$1)+COUNTIFS(Data!$J:$J,$A6,Data!$C:$C,W$1)</f>
        <v>0</v>
      </c>
      <c r="X6" s="5">
        <f>COUNTIFS(Data!$I:$I,$A6,Data!$C:$C,X$1)+COUNTIFS(Data!$J:$J,$A6,Data!$C:$C,X$1)</f>
        <v>0</v>
      </c>
      <c r="Y6" s="5">
        <f>COUNTIFS(Data!$I:$I,$A6,Data!$C:$C,Y$1)+COUNTIFS(Data!$J:$J,$A6,Data!$C:$C,Y$1)</f>
        <v>0</v>
      </c>
      <c r="Z6" s="5">
        <f>COUNTIFS(Data!$I:$I,$A6,Data!$C:$C,Z$1)+COUNTIFS(Data!$J:$J,$A6,Data!$C:$C,Z$1)</f>
        <v>1</v>
      </c>
      <c r="AA6" s="5">
        <f>COUNTIFS(Data!$I:$I,$A6,Data!$C:$C,AA$1)+COUNTIFS(Data!$J:$J,$A6,Data!$C:$C,AA$1)</f>
        <v>0</v>
      </c>
      <c r="AB6" s="5">
        <f>COUNTIFS(Data!$I:$I,$A6,Data!$C:$C,AB$1)+COUNTIFS(Data!$J:$J,$A6,Data!$C:$C,AB$1)</f>
        <v>0</v>
      </c>
      <c r="AC6" s="5">
        <f>COUNTIFS(Data!$I:$I,$A6,Data!$C:$C,AC$1)+COUNTIFS(Data!$J:$J,$A6,Data!$C:$C,AC$1)</f>
        <v>0</v>
      </c>
      <c r="AD6" s="5">
        <f>COUNTIFS(Data!$I:$I,$A6,Data!$C:$C,AD$1)+COUNTIFS(Data!$J:$J,$A6,Data!$C:$C,AD$1)</f>
        <v>0</v>
      </c>
      <c r="AE6" s="5">
        <f>COUNTIFS(Data!$I:$I,$A6,Data!$C:$C,AE$1)+COUNTIFS(Data!$J:$J,$A6,Data!$C:$C,AE$1)</f>
        <v>0</v>
      </c>
      <c r="AF6" s="5">
        <f>COUNTIFS(Data!$I:$I,$A6,Data!$C:$C,AF$1)+COUNTIFS(Data!$J:$J,$A6,Data!$C:$C,AF$1)</f>
        <v>0</v>
      </c>
      <c r="AG6" s="5">
        <f>COUNTIFS(Data!$I:$I,$A6,Data!$C:$C,AG$1)+COUNTIFS(Data!$J:$J,$A6,Data!$C:$C,AG$1)</f>
        <v>0</v>
      </c>
      <c r="AH6" s="5">
        <f>COUNTIFS(Data!$I:$I,$A6,Data!$C:$C,AH$1)+COUNTIFS(Data!$J:$J,$A6,Data!$C:$C,AH$1)</f>
        <v>0</v>
      </c>
      <c r="AI6" s="5">
        <f>COUNTIFS(Data!$I:$I,$A6,Data!$C:$C,AI$1)+COUNTIFS(Data!$J:$J,$A6,Data!$C:$C,AI$1)</f>
        <v>0</v>
      </c>
      <c r="AJ6" s="5">
        <f>COUNTIFS(Data!$I:$I,$A6,Data!$C:$C,AJ$1)+COUNTIFS(Data!$J:$J,$A6,Data!$C:$C,AJ$1)</f>
        <v>0</v>
      </c>
      <c r="AK6" s="5">
        <f>COUNTIFS(Data!$I:$I,$A6,Data!$C:$C,AK$1)+COUNTIFS(Data!$J:$J,$A6,Data!$C:$C,AK$1)</f>
        <v>0</v>
      </c>
      <c r="AL6" s="5">
        <f>COUNTIFS(Data!$I:$I,$A6,Data!$C:$C,AL$1)+COUNTIFS(Data!$J:$J,$A6,Data!$C:$C,AL$1)</f>
        <v>0</v>
      </c>
      <c r="AM6" s="5">
        <f>COUNTIFS(Data!$I:$I,$A6,Data!$C:$C,AM$1)+COUNTIFS(Data!$J:$J,$A6,Data!$C:$C,AM$1)</f>
        <v>0</v>
      </c>
      <c r="AN6" s="5">
        <f>COUNTIFS(Data!$I:$I,$A6,Data!$C:$C,AN$1)+COUNTIFS(Data!$J:$J,$A6,Data!$C:$C,AN$1)</f>
        <v>0</v>
      </c>
      <c r="AO6" s="5">
        <f>COUNTIFS(Data!$I:$I,$A6,Data!$C:$C,AO$1)+COUNTIFS(Data!$J:$J,$A6,Data!$C:$C,AO$1)</f>
        <v>0</v>
      </c>
      <c r="AP6" s="5">
        <f>COUNTIFS(Data!$I:$I,$A6,Data!$C:$C,AP$1)+COUNTIFS(Data!$J:$J,$A6,Data!$C:$C,AP$1)</f>
        <v>0</v>
      </c>
      <c r="AQ6" s="5">
        <f>COUNTIFS(Data!$I:$I,$A6,Data!$C:$C,AQ$1)+COUNTIFS(Data!$J:$J,$A6,Data!$C:$C,AQ$1)</f>
        <v>0</v>
      </c>
      <c r="AR6" s="5">
        <f>COUNTIFS(Data!$I:$I,$A6,Data!$C:$C,AR$1)+COUNTIFS(Data!$J:$J,$A6,Data!$C:$C,AR$1)</f>
        <v>0</v>
      </c>
      <c r="AS6" s="5">
        <f>COUNTIFS(Data!$I:$I,$A6,Data!$C:$C,AS$1)+COUNTIFS(Data!$J:$J,$A6,Data!$C:$C,AS$1)</f>
        <v>0</v>
      </c>
      <c r="AT6" s="5">
        <f>COUNTIFS(Data!$I:$I,$A6,Data!$C:$C,AT$1)+COUNTIFS(Data!$J:$J,$A6,Data!$C:$C,AT$1)</f>
        <v>0</v>
      </c>
      <c r="AU6" s="5">
        <f>COUNTIFS(Data!$I:$I,$A6,Data!$C:$C,AU$1)+COUNTIFS(Data!$J:$J,$A6,Data!$C:$C,AU$1)</f>
        <v>2</v>
      </c>
      <c r="AV6" s="5">
        <f t="shared" si="1"/>
        <v>4</v>
      </c>
    </row>
    <row r="7">
      <c r="A7" s="5" t="str">
        <f>Countries!A6</f>
        <v>BAH</v>
      </c>
      <c r="B7" s="5">
        <f>COUNTIFS(Data!$I:$I,$A7,Data!$C:$C,B$1)+COUNTIFS(Data!$J:$J,$A7,Data!$C:$C,B$1)</f>
        <v>0</v>
      </c>
      <c r="C7" s="5">
        <f>COUNTIFS(Data!$I:$I,$A7,Data!$C:$C,C$1)+COUNTIFS(Data!$J:$J,$A7,Data!$C:$C,C$1)</f>
        <v>0</v>
      </c>
      <c r="D7" s="5">
        <f>COUNTIFS(Data!$I:$I,$A7,Data!$C:$C,D$1)+COUNTIFS(Data!$J:$J,$A7,Data!$C:$C,D$1)</f>
        <v>0</v>
      </c>
      <c r="E7" s="5">
        <f>COUNTIFS(Data!$I:$I,$A7,Data!$C:$C,E$1)+COUNTIFS(Data!$J:$J,$A7,Data!$C:$C,E$1)</f>
        <v>0</v>
      </c>
      <c r="F7" s="5">
        <f>COUNTIFS(Data!$I:$I,$A7,Data!$C:$C,F$1)+COUNTIFS(Data!$J:$J,$A7,Data!$C:$C,F$1)</f>
        <v>0</v>
      </c>
      <c r="G7" s="5">
        <f>COUNTIFS(Data!$I:$I,$A7,Data!$C:$C,G$1)+COUNTIFS(Data!$J:$J,$A7,Data!$C:$C,G$1)</f>
        <v>0</v>
      </c>
      <c r="H7" s="5">
        <f>COUNTIFS(Data!$I:$I,$A7,Data!$C:$C,H$1)+COUNTIFS(Data!$J:$J,$A7,Data!$C:$C,H$1)</f>
        <v>0</v>
      </c>
      <c r="I7" s="5">
        <f>COUNTIFS(Data!$I:$I,$A7,Data!$C:$C,I$1)+COUNTIFS(Data!$J:$J,$A7,Data!$C:$C,I$1)</f>
        <v>0</v>
      </c>
      <c r="J7" s="5">
        <f>COUNTIFS(Data!$I:$I,$A7,Data!$C:$C,J$1)+COUNTIFS(Data!$J:$J,$A7,Data!$C:$C,J$1)</f>
        <v>0</v>
      </c>
      <c r="K7" s="5">
        <f>COUNTIFS(Data!$I:$I,$A7,Data!$C:$C,K$1)+COUNTIFS(Data!$J:$J,$A7,Data!$C:$C,K$1)</f>
        <v>0</v>
      </c>
      <c r="L7" s="5">
        <f>COUNTIFS(Data!$I:$I,$A7,Data!$C:$C,L$1)+COUNTIFS(Data!$J:$J,$A7,Data!$C:$C,L$1)</f>
        <v>0</v>
      </c>
      <c r="M7" s="5">
        <f>COUNTIFS(Data!$I:$I,$A7,Data!$C:$C,M$1)+COUNTIFS(Data!$J:$J,$A7,Data!$C:$C,M$1)</f>
        <v>0</v>
      </c>
      <c r="N7" s="5">
        <f>COUNTIFS(Data!$I:$I,$A7,Data!$C:$C,N$1)+COUNTIFS(Data!$J:$J,$A7,Data!$C:$C,N$1)</f>
        <v>0</v>
      </c>
      <c r="O7" s="5">
        <f>COUNTIFS(Data!$I:$I,$A7,Data!$C:$C,O$1)+COUNTIFS(Data!$J:$J,$A7,Data!$C:$C,O$1)</f>
        <v>0</v>
      </c>
      <c r="P7" s="5">
        <f>COUNTIFS(Data!$I:$I,$A7,Data!$C:$C,P$1)+COUNTIFS(Data!$J:$J,$A7,Data!$C:$C,P$1)</f>
        <v>0</v>
      </c>
      <c r="Q7" s="5">
        <f>COUNTIFS(Data!$I:$I,$A7,Data!$C:$C,Q$1)+COUNTIFS(Data!$J:$J,$A7,Data!$C:$C,Q$1)</f>
        <v>0</v>
      </c>
      <c r="R7" s="5">
        <f>COUNTIFS(Data!$I:$I,$A7,Data!$C:$C,R$1)+COUNTIFS(Data!$J:$J,$A7,Data!$C:$C,R$1)</f>
        <v>0</v>
      </c>
      <c r="S7" s="5">
        <f>COUNTIFS(Data!$I:$I,$A7,Data!$C:$C,S$1)+COUNTIFS(Data!$J:$J,$A7,Data!$C:$C,S$1)</f>
        <v>0</v>
      </c>
      <c r="T7" s="5">
        <f>COUNTIFS(Data!$I:$I,$A7,Data!$C:$C,T$1)+COUNTIFS(Data!$J:$J,$A7,Data!$C:$C,T$1)</f>
        <v>0</v>
      </c>
      <c r="U7" s="5">
        <f>COUNTIFS(Data!$I:$I,$A7,Data!$C:$C,U$1)+COUNTIFS(Data!$J:$J,$A7,Data!$C:$C,U$1)</f>
        <v>0</v>
      </c>
      <c r="V7" s="5">
        <f>COUNTIFS(Data!$I:$I,$A7,Data!$C:$C,V$1)+COUNTIFS(Data!$J:$J,$A7,Data!$C:$C,V$1)</f>
        <v>0</v>
      </c>
      <c r="W7" s="5">
        <f>COUNTIFS(Data!$I:$I,$A7,Data!$C:$C,W$1)+COUNTIFS(Data!$J:$J,$A7,Data!$C:$C,W$1)</f>
        <v>0</v>
      </c>
      <c r="X7" s="5">
        <f>COUNTIFS(Data!$I:$I,$A7,Data!$C:$C,X$1)+COUNTIFS(Data!$J:$J,$A7,Data!$C:$C,X$1)</f>
        <v>0</v>
      </c>
      <c r="Y7" s="5">
        <f>COUNTIFS(Data!$I:$I,$A7,Data!$C:$C,Y$1)+COUNTIFS(Data!$J:$J,$A7,Data!$C:$C,Y$1)</f>
        <v>0</v>
      </c>
      <c r="Z7" s="5">
        <f>COUNTIFS(Data!$I:$I,$A7,Data!$C:$C,Z$1)+COUNTIFS(Data!$J:$J,$A7,Data!$C:$C,Z$1)</f>
        <v>0</v>
      </c>
      <c r="AA7" s="5">
        <f>COUNTIFS(Data!$I:$I,$A7,Data!$C:$C,AA$1)+COUNTIFS(Data!$J:$J,$A7,Data!$C:$C,AA$1)</f>
        <v>0</v>
      </c>
      <c r="AB7" s="5">
        <f>COUNTIFS(Data!$I:$I,$A7,Data!$C:$C,AB$1)+COUNTIFS(Data!$J:$J,$A7,Data!$C:$C,AB$1)</f>
        <v>0</v>
      </c>
      <c r="AC7" s="5">
        <f>COUNTIFS(Data!$I:$I,$A7,Data!$C:$C,AC$1)+COUNTIFS(Data!$J:$J,$A7,Data!$C:$C,AC$1)</f>
        <v>0</v>
      </c>
      <c r="AD7" s="5">
        <f>COUNTIFS(Data!$I:$I,$A7,Data!$C:$C,AD$1)+COUNTIFS(Data!$J:$J,$A7,Data!$C:$C,AD$1)</f>
        <v>0</v>
      </c>
      <c r="AE7" s="5">
        <f>COUNTIFS(Data!$I:$I,$A7,Data!$C:$C,AE$1)+COUNTIFS(Data!$J:$J,$A7,Data!$C:$C,AE$1)</f>
        <v>0</v>
      </c>
      <c r="AF7" s="5">
        <f>COUNTIFS(Data!$I:$I,$A7,Data!$C:$C,AF$1)+COUNTIFS(Data!$J:$J,$A7,Data!$C:$C,AF$1)</f>
        <v>0</v>
      </c>
      <c r="AG7" s="5">
        <f>COUNTIFS(Data!$I:$I,$A7,Data!$C:$C,AG$1)+COUNTIFS(Data!$J:$J,$A7,Data!$C:$C,AG$1)</f>
        <v>0</v>
      </c>
      <c r="AH7" s="5">
        <f>COUNTIFS(Data!$I:$I,$A7,Data!$C:$C,AH$1)+COUNTIFS(Data!$J:$J,$A7,Data!$C:$C,AH$1)</f>
        <v>0</v>
      </c>
      <c r="AI7" s="5">
        <f>COUNTIFS(Data!$I:$I,$A7,Data!$C:$C,AI$1)+COUNTIFS(Data!$J:$J,$A7,Data!$C:$C,AI$1)</f>
        <v>0</v>
      </c>
      <c r="AJ7" s="5">
        <f>COUNTIFS(Data!$I:$I,$A7,Data!$C:$C,AJ$1)+COUNTIFS(Data!$J:$J,$A7,Data!$C:$C,AJ$1)</f>
        <v>0</v>
      </c>
      <c r="AK7" s="5">
        <f>COUNTIFS(Data!$I:$I,$A7,Data!$C:$C,AK$1)+COUNTIFS(Data!$J:$J,$A7,Data!$C:$C,AK$1)</f>
        <v>0</v>
      </c>
      <c r="AL7" s="5">
        <f>COUNTIFS(Data!$I:$I,$A7,Data!$C:$C,AL$1)+COUNTIFS(Data!$J:$J,$A7,Data!$C:$C,AL$1)</f>
        <v>0</v>
      </c>
      <c r="AM7" s="5">
        <f>COUNTIFS(Data!$I:$I,$A7,Data!$C:$C,AM$1)+COUNTIFS(Data!$J:$J,$A7,Data!$C:$C,AM$1)</f>
        <v>0</v>
      </c>
      <c r="AN7" s="5">
        <f>COUNTIFS(Data!$I:$I,$A7,Data!$C:$C,AN$1)+COUNTIFS(Data!$J:$J,$A7,Data!$C:$C,AN$1)</f>
        <v>0</v>
      </c>
      <c r="AO7" s="5">
        <f>COUNTIFS(Data!$I:$I,$A7,Data!$C:$C,AO$1)+COUNTIFS(Data!$J:$J,$A7,Data!$C:$C,AO$1)</f>
        <v>0</v>
      </c>
      <c r="AP7" s="5">
        <f>COUNTIFS(Data!$I:$I,$A7,Data!$C:$C,AP$1)+COUNTIFS(Data!$J:$J,$A7,Data!$C:$C,AP$1)</f>
        <v>0</v>
      </c>
      <c r="AQ7" s="5">
        <f>COUNTIFS(Data!$I:$I,$A7,Data!$C:$C,AQ$1)+COUNTIFS(Data!$J:$J,$A7,Data!$C:$C,AQ$1)</f>
        <v>0</v>
      </c>
      <c r="AR7" s="5">
        <f>COUNTIFS(Data!$I:$I,$A7,Data!$C:$C,AR$1)+COUNTIFS(Data!$J:$J,$A7,Data!$C:$C,AR$1)</f>
        <v>0</v>
      </c>
      <c r="AS7" s="5">
        <f>COUNTIFS(Data!$I:$I,$A7,Data!$C:$C,AS$1)+COUNTIFS(Data!$J:$J,$A7,Data!$C:$C,AS$1)</f>
        <v>0</v>
      </c>
      <c r="AT7" s="5">
        <f>COUNTIFS(Data!$I:$I,$A7,Data!$C:$C,AT$1)+COUNTIFS(Data!$J:$J,$A7,Data!$C:$C,AT$1)</f>
        <v>0</v>
      </c>
      <c r="AU7" s="5">
        <f>COUNTIFS(Data!$I:$I,$A7,Data!$C:$C,AU$1)+COUNTIFS(Data!$J:$J,$A7,Data!$C:$C,AU$1)</f>
        <v>0</v>
      </c>
      <c r="AV7" s="5">
        <f t="shared" si="1"/>
        <v>0</v>
      </c>
    </row>
    <row r="8">
      <c r="A8" s="5" t="str">
        <f>Countries!A7</f>
        <v>BEL</v>
      </c>
      <c r="B8" s="5">
        <f>COUNTIFS(Data!$I:$I,$A8,Data!$C:$C,B$1)+COUNTIFS(Data!$J:$J,$A8,Data!$C:$C,B$1)</f>
        <v>0</v>
      </c>
      <c r="C8" s="5">
        <f>COUNTIFS(Data!$I:$I,$A8,Data!$C:$C,C$1)+COUNTIFS(Data!$J:$J,$A8,Data!$C:$C,C$1)</f>
        <v>0</v>
      </c>
      <c r="D8" s="5">
        <f>COUNTIFS(Data!$I:$I,$A8,Data!$C:$C,D$1)+COUNTIFS(Data!$J:$J,$A8,Data!$C:$C,D$1)</f>
        <v>0</v>
      </c>
      <c r="E8" s="5">
        <f>COUNTIFS(Data!$I:$I,$A8,Data!$C:$C,E$1)+COUNTIFS(Data!$J:$J,$A8,Data!$C:$C,E$1)</f>
        <v>0</v>
      </c>
      <c r="F8" s="5">
        <f>COUNTIFS(Data!$I:$I,$A8,Data!$C:$C,F$1)+COUNTIFS(Data!$J:$J,$A8,Data!$C:$C,F$1)</f>
        <v>1</v>
      </c>
      <c r="G8" s="5">
        <f>COUNTIFS(Data!$I:$I,$A8,Data!$C:$C,G$1)+COUNTIFS(Data!$J:$J,$A8,Data!$C:$C,G$1)</f>
        <v>0</v>
      </c>
      <c r="H8" s="5">
        <f>COUNTIFS(Data!$I:$I,$A8,Data!$C:$C,H$1)+COUNTIFS(Data!$J:$J,$A8,Data!$C:$C,H$1)</f>
        <v>0</v>
      </c>
      <c r="I8" s="5">
        <f>COUNTIFS(Data!$I:$I,$A8,Data!$C:$C,I$1)+COUNTIFS(Data!$J:$J,$A8,Data!$C:$C,I$1)</f>
        <v>0</v>
      </c>
      <c r="J8" s="5">
        <f>COUNTIFS(Data!$I:$I,$A8,Data!$C:$C,J$1)+COUNTIFS(Data!$J:$J,$A8,Data!$C:$C,J$1)</f>
        <v>0</v>
      </c>
      <c r="K8" s="5">
        <f>COUNTIFS(Data!$I:$I,$A8,Data!$C:$C,K$1)+COUNTIFS(Data!$J:$J,$A8,Data!$C:$C,K$1)</f>
        <v>0</v>
      </c>
      <c r="L8" s="5">
        <f>COUNTIFS(Data!$I:$I,$A8,Data!$C:$C,L$1)+COUNTIFS(Data!$J:$J,$A8,Data!$C:$C,L$1)</f>
        <v>0</v>
      </c>
      <c r="M8" s="5">
        <f>COUNTIFS(Data!$I:$I,$A8,Data!$C:$C,M$1)+COUNTIFS(Data!$J:$J,$A8,Data!$C:$C,M$1)</f>
        <v>0</v>
      </c>
      <c r="N8" s="5">
        <f>COUNTIFS(Data!$I:$I,$A8,Data!$C:$C,N$1)+COUNTIFS(Data!$J:$J,$A8,Data!$C:$C,N$1)</f>
        <v>0</v>
      </c>
      <c r="O8" s="5">
        <f>COUNTIFS(Data!$I:$I,$A8,Data!$C:$C,O$1)+COUNTIFS(Data!$J:$J,$A8,Data!$C:$C,O$1)</f>
        <v>0</v>
      </c>
      <c r="P8" s="5">
        <f>COUNTIFS(Data!$I:$I,$A8,Data!$C:$C,P$1)+COUNTIFS(Data!$J:$J,$A8,Data!$C:$C,P$1)</f>
        <v>0</v>
      </c>
      <c r="Q8" s="5">
        <f>COUNTIFS(Data!$I:$I,$A8,Data!$C:$C,Q$1)+COUNTIFS(Data!$J:$J,$A8,Data!$C:$C,Q$1)</f>
        <v>0</v>
      </c>
      <c r="R8" s="5">
        <f>COUNTIFS(Data!$I:$I,$A8,Data!$C:$C,R$1)+COUNTIFS(Data!$J:$J,$A8,Data!$C:$C,R$1)</f>
        <v>0</v>
      </c>
      <c r="S8" s="5">
        <f>COUNTIFS(Data!$I:$I,$A8,Data!$C:$C,S$1)+COUNTIFS(Data!$J:$J,$A8,Data!$C:$C,S$1)</f>
        <v>0</v>
      </c>
      <c r="T8" s="5">
        <f>COUNTIFS(Data!$I:$I,$A8,Data!$C:$C,T$1)+COUNTIFS(Data!$J:$J,$A8,Data!$C:$C,T$1)</f>
        <v>1</v>
      </c>
      <c r="U8" s="5">
        <f>COUNTIFS(Data!$I:$I,$A8,Data!$C:$C,U$1)+COUNTIFS(Data!$J:$J,$A8,Data!$C:$C,U$1)</f>
        <v>0</v>
      </c>
      <c r="V8" s="5">
        <f>COUNTIFS(Data!$I:$I,$A8,Data!$C:$C,V$1)+COUNTIFS(Data!$J:$J,$A8,Data!$C:$C,V$1)</f>
        <v>0</v>
      </c>
      <c r="W8" s="5">
        <f>COUNTIFS(Data!$I:$I,$A8,Data!$C:$C,W$1)+COUNTIFS(Data!$J:$J,$A8,Data!$C:$C,W$1)</f>
        <v>0</v>
      </c>
      <c r="X8" s="5">
        <f>COUNTIFS(Data!$I:$I,$A8,Data!$C:$C,X$1)+COUNTIFS(Data!$J:$J,$A8,Data!$C:$C,X$1)</f>
        <v>0</v>
      </c>
      <c r="Y8" s="5">
        <f>COUNTIFS(Data!$I:$I,$A8,Data!$C:$C,Y$1)+COUNTIFS(Data!$J:$J,$A8,Data!$C:$C,Y$1)</f>
        <v>0</v>
      </c>
      <c r="Z8" s="5">
        <f>COUNTIFS(Data!$I:$I,$A8,Data!$C:$C,Z$1)+COUNTIFS(Data!$J:$J,$A8,Data!$C:$C,Z$1)</f>
        <v>1</v>
      </c>
      <c r="AA8" s="5">
        <f>COUNTIFS(Data!$I:$I,$A8,Data!$C:$C,AA$1)+COUNTIFS(Data!$J:$J,$A8,Data!$C:$C,AA$1)</f>
        <v>0</v>
      </c>
      <c r="AB8" s="5">
        <f>COUNTIFS(Data!$I:$I,$A8,Data!$C:$C,AB$1)+COUNTIFS(Data!$J:$J,$A8,Data!$C:$C,AB$1)</f>
        <v>0</v>
      </c>
      <c r="AC8" s="5">
        <f>COUNTIFS(Data!$I:$I,$A8,Data!$C:$C,AC$1)+COUNTIFS(Data!$J:$J,$A8,Data!$C:$C,AC$1)</f>
        <v>0</v>
      </c>
      <c r="AD8" s="5">
        <f>COUNTIFS(Data!$I:$I,$A8,Data!$C:$C,AD$1)+COUNTIFS(Data!$J:$J,$A8,Data!$C:$C,AD$1)</f>
        <v>0</v>
      </c>
      <c r="AE8" s="5">
        <f>COUNTIFS(Data!$I:$I,$A8,Data!$C:$C,AE$1)+COUNTIFS(Data!$J:$J,$A8,Data!$C:$C,AE$1)</f>
        <v>0</v>
      </c>
      <c r="AF8" s="5">
        <f>COUNTIFS(Data!$I:$I,$A8,Data!$C:$C,AF$1)+COUNTIFS(Data!$J:$J,$A8,Data!$C:$C,AF$1)</f>
        <v>0</v>
      </c>
      <c r="AG8" s="5">
        <f>COUNTIFS(Data!$I:$I,$A8,Data!$C:$C,AG$1)+COUNTIFS(Data!$J:$J,$A8,Data!$C:$C,AG$1)</f>
        <v>0</v>
      </c>
      <c r="AH8" s="5">
        <f>COUNTIFS(Data!$I:$I,$A8,Data!$C:$C,AH$1)+COUNTIFS(Data!$J:$J,$A8,Data!$C:$C,AH$1)</f>
        <v>0</v>
      </c>
      <c r="AI8" s="5">
        <f>COUNTIFS(Data!$I:$I,$A8,Data!$C:$C,AI$1)+COUNTIFS(Data!$J:$J,$A8,Data!$C:$C,AI$1)</f>
        <v>0</v>
      </c>
      <c r="AJ8" s="5">
        <f>COUNTIFS(Data!$I:$I,$A8,Data!$C:$C,AJ$1)+COUNTIFS(Data!$J:$J,$A8,Data!$C:$C,AJ$1)</f>
        <v>0</v>
      </c>
      <c r="AK8" s="5">
        <f>COUNTIFS(Data!$I:$I,$A8,Data!$C:$C,AK$1)+COUNTIFS(Data!$J:$J,$A8,Data!$C:$C,AK$1)</f>
        <v>0</v>
      </c>
      <c r="AL8" s="5">
        <f>COUNTIFS(Data!$I:$I,$A8,Data!$C:$C,AL$1)+COUNTIFS(Data!$J:$J,$A8,Data!$C:$C,AL$1)</f>
        <v>0</v>
      </c>
      <c r="AM8" s="5">
        <f>COUNTIFS(Data!$I:$I,$A8,Data!$C:$C,AM$1)+COUNTIFS(Data!$J:$J,$A8,Data!$C:$C,AM$1)</f>
        <v>0</v>
      </c>
      <c r="AN8" s="5">
        <f>COUNTIFS(Data!$I:$I,$A8,Data!$C:$C,AN$1)+COUNTIFS(Data!$J:$J,$A8,Data!$C:$C,AN$1)</f>
        <v>0</v>
      </c>
      <c r="AO8" s="5">
        <f>COUNTIFS(Data!$I:$I,$A8,Data!$C:$C,AO$1)+COUNTIFS(Data!$J:$J,$A8,Data!$C:$C,AO$1)</f>
        <v>0</v>
      </c>
      <c r="AP8" s="5">
        <f>COUNTIFS(Data!$I:$I,$A8,Data!$C:$C,AP$1)+COUNTIFS(Data!$J:$J,$A8,Data!$C:$C,AP$1)</f>
        <v>0</v>
      </c>
      <c r="AQ8" s="5">
        <f>COUNTIFS(Data!$I:$I,$A8,Data!$C:$C,AQ$1)+COUNTIFS(Data!$J:$J,$A8,Data!$C:$C,AQ$1)</f>
        <v>0</v>
      </c>
      <c r="AR8" s="5">
        <f>COUNTIFS(Data!$I:$I,$A8,Data!$C:$C,AR$1)+COUNTIFS(Data!$J:$J,$A8,Data!$C:$C,AR$1)</f>
        <v>0</v>
      </c>
      <c r="AS8" s="5">
        <f>COUNTIFS(Data!$I:$I,$A8,Data!$C:$C,AS$1)+COUNTIFS(Data!$J:$J,$A8,Data!$C:$C,AS$1)</f>
        <v>0</v>
      </c>
      <c r="AT8" s="5">
        <f>COUNTIFS(Data!$I:$I,$A8,Data!$C:$C,AT$1)+COUNTIFS(Data!$J:$J,$A8,Data!$C:$C,AT$1)</f>
        <v>0</v>
      </c>
      <c r="AU8" s="5">
        <f>COUNTIFS(Data!$I:$I,$A8,Data!$C:$C,AU$1)+COUNTIFS(Data!$J:$J,$A8,Data!$C:$C,AU$1)</f>
        <v>0</v>
      </c>
      <c r="AV8" s="5">
        <f t="shared" si="1"/>
        <v>3</v>
      </c>
    </row>
    <row r="9">
      <c r="A9" s="5" t="str">
        <f>Countries!A8</f>
        <v>BER</v>
      </c>
      <c r="B9" s="5">
        <f>COUNTIFS(Data!$I:$I,$A9,Data!$C:$C,B$1)+COUNTIFS(Data!$J:$J,$A9,Data!$C:$C,B$1)</f>
        <v>0</v>
      </c>
      <c r="C9" s="5">
        <f>COUNTIFS(Data!$I:$I,$A9,Data!$C:$C,C$1)+COUNTIFS(Data!$J:$J,$A9,Data!$C:$C,C$1)</f>
        <v>0</v>
      </c>
      <c r="D9" s="5">
        <f>COUNTIFS(Data!$I:$I,$A9,Data!$C:$C,D$1)+COUNTIFS(Data!$J:$J,$A9,Data!$C:$C,D$1)</f>
        <v>0</v>
      </c>
      <c r="E9" s="5">
        <f>COUNTIFS(Data!$I:$I,$A9,Data!$C:$C,E$1)+COUNTIFS(Data!$J:$J,$A9,Data!$C:$C,E$1)</f>
        <v>0</v>
      </c>
      <c r="F9" s="5">
        <f>COUNTIFS(Data!$I:$I,$A9,Data!$C:$C,F$1)+COUNTIFS(Data!$J:$J,$A9,Data!$C:$C,F$1)</f>
        <v>0</v>
      </c>
      <c r="G9" s="5">
        <f>COUNTIFS(Data!$I:$I,$A9,Data!$C:$C,G$1)+COUNTIFS(Data!$J:$J,$A9,Data!$C:$C,G$1)</f>
        <v>0</v>
      </c>
      <c r="H9" s="5">
        <f>COUNTIFS(Data!$I:$I,$A9,Data!$C:$C,H$1)+COUNTIFS(Data!$J:$J,$A9,Data!$C:$C,H$1)</f>
        <v>0</v>
      </c>
      <c r="I9" s="5">
        <f>COUNTIFS(Data!$I:$I,$A9,Data!$C:$C,I$1)+COUNTIFS(Data!$J:$J,$A9,Data!$C:$C,I$1)</f>
        <v>0</v>
      </c>
      <c r="J9" s="5">
        <f>COUNTIFS(Data!$I:$I,$A9,Data!$C:$C,J$1)+COUNTIFS(Data!$J:$J,$A9,Data!$C:$C,J$1)</f>
        <v>0</v>
      </c>
      <c r="K9" s="5">
        <f>COUNTIFS(Data!$I:$I,$A9,Data!$C:$C,K$1)+COUNTIFS(Data!$J:$J,$A9,Data!$C:$C,K$1)</f>
        <v>0</v>
      </c>
      <c r="L9" s="5">
        <f>COUNTIFS(Data!$I:$I,$A9,Data!$C:$C,L$1)+COUNTIFS(Data!$J:$J,$A9,Data!$C:$C,L$1)</f>
        <v>0</v>
      </c>
      <c r="M9" s="5">
        <f>COUNTIFS(Data!$I:$I,$A9,Data!$C:$C,M$1)+COUNTIFS(Data!$J:$J,$A9,Data!$C:$C,M$1)</f>
        <v>0</v>
      </c>
      <c r="N9" s="5">
        <f>COUNTIFS(Data!$I:$I,$A9,Data!$C:$C,N$1)+COUNTIFS(Data!$J:$J,$A9,Data!$C:$C,N$1)</f>
        <v>0</v>
      </c>
      <c r="O9" s="5">
        <f>COUNTIFS(Data!$I:$I,$A9,Data!$C:$C,O$1)+COUNTIFS(Data!$J:$J,$A9,Data!$C:$C,O$1)</f>
        <v>0</v>
      </c>
      <c r="P9" s="5">
        <f>COUNTIFS(Data!$I:$I,$A9,Data!$C:$C,P$1)+COUNTIFS(Data!$J:$J,$A9,Data!$C:$C,P$1)</f>
        <v>0</v>
      </c>
      <c r="Q9" s="5">
        <f>COUNTIFS(Data!$I:$I,$A9,Data!$C:$C,Q$1)+COUNTIFS(Data!$J:$J,$A9,Data!$C:$C,Q$1)</f>
        <v>0</v>
      </c>
      <c r="R9" s="5">
        <f>COUNTIFS(Data!$I:$I,$A9,Data!$C:$C,R$1)+COUNTIFS(Data!$J:$J,$A9,Data!$C:$C,R$1)</f>
        <v>0</v>
      </c>
      <c r="S9" s="5">
        <f>COUNTIFS(Data!$I:$I,$A9,Data!$C:$C,S$1)+COUNTIFS(Data!$J:$J,$A9,Data!$C:$C,S$1)</f>
        <v>0</v>
      </c>
      <c r="T9" s="5">
        <f>COUNTIFS(Data!$I:$I,$A9,Data!$C:$C,T$1)+COUNTIFS(Data!$J:$J,$A9,Data!$C:$C,T$1)</f>
        <v>0</v>
      </c>
      <c r="U9" s="5">
        <f>COUNTIFS(Data!$I:$I,$A9,Data!$C:$C,U$1)+COUNTIFS(Data!$J:$J,$A9,Data!$C:$C,U$1)</f>
        <v>0</v>
      </c>
      <c r="V9" s="5">
        <f>COUNTIFS(Data!$I:$I,$A9,Data!$C:$C,V$1)+COUNTIFS(Data!$J:$J,$A9,Data!$C:$C,V$1)</f>
        <v>0</v>
      </c>
      <c r="W9" s="5">
        <f>COUNTIFS(Data!$I:$I,$A9,Data!$C:$C,W$1)+COUNTIFS(Data!$J:$J,$A9,Data!$C:$C,W$1)</f>
        <v>0</v>
      </c>
      <c r="X9" s="5">
        <f>COUNTIFS(Data!$I:$I,$A9,Data!$C:$C,X$1)+COUNTIFS(Data!$J:$J,$A9,Data!$C:$C,X$1)</f>
        <v>0</v>
      </c>
      <c r="Y9" s="5">
        <f>COUNTIFS(Data!$I:$I,$A9,Data!$C:$C,Y$1)+COUNTIFS(Data!$J:$J,$A9,Data!$C:$C,Y$1)</f>
        <v>0</v>
      </c>
      <c r="Z9" s="5">
        <f>COUNTIFS(Data!$I:$I,$A9,Data!$C:$C,Z$1)+COUNTIFS(Data!$J:$J,$A9,Data!$C:$C,Z$1)</f>
        <v>0</v>
      </c>
      <c r="AA9" s="5">
        <f>COUNTIFS(Data!$I:$I,$A9,Data!$C:$C,AA$1)+COUNTIFS(Data!$J:$J,$A9,Data!$C:$C,AA$1)</f>
        <v>0</v>
      </c>
      <c r="AB9" s="5">
        <f>COUNTIFS(Data!$I:$I,$A9,Data!$C:$C,AB$1)+COUNTIFS(Data!$J:$J,$A9,Data!$C:$C,AB$1)</f>
        <v>0</v>
      </c>
      <c r="AC9" s="5">
        <f>COUNTIFS(Data!$I:$I,$A9,Data!$C:$C,AC$1)+COUNTIFS(Data!$J:$J,$A9,Data!$C:$C,AC$1)</f>
        <v>0</v>
      </c>
      <c r="AD9" s="5">
        <f>COUNTIFS(Data!$I:$I,$A9,Data!$C:$C,AD$1)+COUNTIFS(Data!$J:$J,$A9,Data!$C:$C,AD$1)</f>
        <v>0</v>
      </c>
      <c r="AE9" s="5">
        <f>COUNTIFS(Data!$I:$I,$A9,Data!$C:$C,AE$1)+COUNTIFS(Data!$J:$J,$A9,Data!$C:$C,AE$1)</f>
        <v>0</v>
      </c>
      <c r="AF9" s="5">
        <f>COUNTIFS(Data!$I:$I,$A9,Data!$C:$C,AF$1)+COUNTIFS(Data!$J:$J,$A9,Data!$C:$C,AF$1)</f>
        <v>0</v>
      </c>
      <c r="AG9" s="5">
        <f>COUNTIFS(Data!$I:$I,$A9,Data!$C:$C,AG$1)+COUNTIFS(Data!$J:$J,$A9,Data!$C:$C,AG$1)</f>
        <v>0</v>
      </c>
      <c r="AH9" s="5">
        <f>COUNTIFS(Data!$I:$I,$A9,Data!$C:$C,AH$1)+COUNTIFS(Data!$J:$J,$A9,Data!$C:$C,AH$1)</f>
        <v>0</v>
      </c>
      <c r="AI9" s="5">
        <f>COUNTIFS(Data!$I:$I,$A9,Data!$C:$C,AI$1)+COUNTIFS(Data!$J:$J,$A9,Data!$C:$C,AI$1)</f>
        <v>0</v>
      </c>
      <c r="AJ9" s="5">
        <f>COUNTIFS(Data!$I:$I,$A9,Data!$C:$C,AJ$1)+COUNTIFS(Data!$J:$J,$A9,Data!$C:$C,AJ$1)</f>
        <v>0</v>
      </c>
      <c r="AK9" s="5">
        <f>COUNTIFS(Data!$I:$I,$A9,Data!$C:$C,AK$1)+COUNTIFS(Data!$J:$J,$A9,Data!$C:$C,AK$1)</f>
        <v>0</v>
      </c>
      <c r="AL9" s="5">
        <f>COUNTIFS(Data!$I:$I,$A9,Data!$C:$C,AL$1)+COUNTIFS(Data!$J:$J,$A9,Data!$C:$C,AL$1)</f>
        <v>0</v>
      </c>
      <c r="AM9" s="5">
        <f>COUNTIFS(Data!$I:$I,$A9,Data!$C:$C,AM$1)+COUNTIFS(Data!$J:$J,$A9,Data!$C:$C,AM$1)</f>
        <v>0</v>
      </c>
      <c r="AN9" s="5">
        <f>COUNTIFS(Data!$I:$I,$A9,Data!$C:$C,AN$1)+COUNTIFS(Data!$J:$J,$A9,Data!$C:$C,AN$1)</f>
        <v>0</v>
      </c>
      <c r="AO9" s="5">
        <f>COUNTIFS(Data!$I:$I,$A9,Data!$C:$C,AO$1)+COUNTIFS(Data!$J:$J,$A9,Data!$C:$C,AO$1)</f>
        <v>0</v>
      </c>
      <c r="AP9" s="5">
        <f>COUNTIFS(Data!$I:$I,$A9,Data!$C:$C,AP$1)+COUNTIFS(Data!$J:$J,$A9,Data!$C:$C,AP$1)</f>
        <v>0</v>
      </c>
      <c r="AQ9" s="5">
        <f>COUNTIFS(Data!$I:$I,$A9,Data!$C:$C,AQ$1)+COUNTIFS(Data!$J:$J,$A9,Data!$C:$C,AQ$1)</f>
        <v>0</v>
      </c>
      <c r="AR9" s="5">
        <f>COUNTIFS(Data!$I:$I,$A9,Data!$C:$C,AR$1)+COUNTIFS(Data!$J:$J,$A9,Data!$C:$C,AR$1)</f>
        <v>0</v>
      </c>
      <c r="AS9" s="5">
        <f>COUNTIFS(Data!$I:$I,$A9,Data!$C:$C,AS$1)+COUNTIFS(Data!$J:$J,$A9,Data!$C:$C,AS$1)</f>
        <v>0</v>
      </c>
      <c r="AT9" s="5">
        <f>COUNTIFS(Data!$I:$I,$A9,Data!$C:$C,AT$1)+COUNTIFS(Data!$J:$J,$A9,Data!$C:$C,AT$1)</f>
        <v>0</v>
      </c>
      <c r="AU9" s="5">
        <f>COUNTIFS(Data!$I:$I,$A9,Data!$C:$C,AU$1)+COUNTIFS(Data!$J:$J,$A9,Data!$C:$C,AU$1)</f>
        <v>0</v>
      </c>
      <c r="AV9" s="5">
        <f t="shared" si="1"/>
        <v>0</v>
      </c>
    </row>
    <row r="10">
      <c r="A10" s="5" t="str">
        <f>Countries!A9</f>
        <v>BLR</v>
      </c>
      <c r="B10" s="5">
        <f>COUNTIFS(Data!$I:$I,$A10,Data!$C:$C,B$1)+COUNTIFS(Data!$J:$J,$A10,Data!$C:$C,B$1)</f>
        <v>0</v>
      </c>
      <c r="C10" s="5">
        <f>COUNTIFS(Data!$I:$I,$A10,Data!$C:$C,C$1)+COUNTIFS(Data!$J:$J,$A10,Data!$C:$C,C$1)</f>
        <v>0</v>
      </c>
      <c r="D10" s="5">
        <f>COUNTIFS(Data!$I:$I,$A10,Data!$C:$C,D$1)+COUNTIFS(Data!$J:$J,$A10,Data!$C:$C,D$1)</f>
        <v>0</v>
      </c>
      <c r="E10" s="5">
        <f>COUNTIFS(Data!$I:$I,$A10,Data!$C:$C,E$1)+COUNTIFS(Data!$J:$J,$A10,Data!$C:$C,E$1)</f>
        <v>0</v>
      </c>
      <c r="F10" s="5">
        <f>COUNTIFS(Data!$I:$I,$A10,Data!$C:$C,F$1)+COUNTIFS(Data!$J:$J,$A10,Data!$C:$C,F$1)</f>
        <v>1</v>
      </c>
      <c r="G10" s="5">
        <f>COUNTIFS(Data!$I:$I,$A10,Data!$C:$C,G$1)+COUNTIFS(Data!$J:$J,$A10,Data!$C:$C,G$1)</f>
        <v>0</v>
      </c>
      <c r="H10" s="5">
        <f>COUNTIFS(Data!$I:$I,$A10,Data!$C:$C,H$1)+COUNTIFS(Data!$J:$J,$A10,Data!$C:$C,H$1)</f>
        <v>0</v>
      </c>
      <c r="I10" s="5">
        <f>COUNTIFS(Data!$I:$I,$A10,Data!$C:$C,I$1)+COUNTIFS(Data!$J:$J,$A10,Data!$C:$C,I$1)</f>
        <v>0</v>
      </c>
      <c r="J10" s="5">
        <f>COUNTIFS(Data!$I:$I,$A10,Data!$C:$C,J$1)+COUNTIFS(Data!$J:$J,$A10,Data!$C:$C,J$1)</f>
        <v>0</v>
      </c>
      <c r="K10" s="5">
        <f>COUNTIFS(Data!$I:$I,$A10,Data!$C:$C,K$1)+COUNTIFS(Data!$J:$J,$A10,Data!$C:$C,K$1)</f>
        <v>0</v>
      </c>
      <c r="L10" s="5">
        <f>COUNTIFS(Data!$I:$I,$A10,Data!$C:$C,L$1)+COUNTIFS(Data!$J:$J,$A10,Data!$C:$C,L$1)</f>
        <v>0</v>
      </c>
      <c r="M10" s="5">
        <f>COUNTIFS(Data!$I:$I,$A10,Data!$C:$C,M$1)+COUNTIFS(Data!$J:$J,$A10,Data!$C:$C,M$1)</f>
        <v>0</v>
      </c>
      <c r="N10" s="5">
        <f>COUNTIFS(Data!$I:$I,$A10,Data!$C:$C,N$1)+COUNTIFS(Data!$J:$J,$A10,Data!$C:$C,N$1)</f>
        <v>0</v>
      </c>
      <c r="O10" s="5">
        <f>COUNTIFS(Data!$I:$I,$A10,Data!$C:$C,O$1)+COUNTIFS(Data!$J:$J,$A10,Data!$C:$C,O$1)</f>
        <v>0</v>
      </c>
      <c r="P10" s="5">
        <f>COUNTIFS(Data!$I:$I,$A10,Data!$C:$C,P$1)+COUNTIFS(Data!$J:$J,$A10,Data!$C:$C,P$1)</f>
        <v>0</v>
      </c>
      <c r="Q10" s="5">
        <f>COUNTIFS(Data!$I:$I,$A10,Data!$C:$C,Q$1)+COUNTIFS(Data!$J:$J,$A10,Data!$C:$C,Q$1)</f>
        <v>0</v>
      </c>
      <c r="R10" s="5">
        <f>COUNTIFS(Data!$I:$I,$A10,Data!$C:$C,R$1)+COUNTIFS(Data!$J:$J,$A10,Data!$C:$C,R$1)</f>
        <v>0</v>
      </c>
      <c r="S10" s="5">
        <f>COUNTIFS(Data!$I:$I,$A10,Data!$C:$C,S$1)+COUNTIFS(Data!$J:$J,$A10,Data!$C:$C,S$1)</f>
        <v>0</v>
      </c>
      <c r="T10" s="5">
        <f>COUNTIFS(Data!$I:$I,$A10,Data!$C:$C,T$1)+COUNTIFS(Data!$J:$J,$A10,Data!$C:$C,T$1)</f>
        <v>0</v>
      </c>
      <c r="U10" s="5">
        <f>COUNTIFS(Data!$I:$I,$A10,Data!$C:$C,U$1)+COUNTIFS(Data!$J:$J,$A10,Data!$C:$C,U$1)</f>
        <v>0</v>
      </c>
      <c r="V10" s="5">
        <f>COUNTIFS(Data!$I:$I,$A10,Data!$C:$C,V$1)+COUNTIFS(Data!$J:$J,$A10,Data!$C:$C,V$1)</f>
        <v>0</v>
      </c>
      <c r="W10" s="5">
        <f>COUNTIFS(Data!$I:$I,$A10,Data!$C:$C,W$1)+COUNTIFS(Data!$J:$J,$A10,Data!$C:$C,W$1)</f>
        <v>0</v>
      </c>
      <c r="X10" s="5">
        <f>COUNTIFS(Data!$I:$I,$A10,Data!$C:$C,X$1)+COUNTIFS(Data!$J:$J,$A10,Data!$C:$C,X$1)</f>
        <v>0</v>
      </c>
      <c r="Y10" s="5">
        <f>COUNTIFS(Data!$I:$I,$A10,Data!$C:$C,Y$1)+COUNTIFS(Data!$J:$J,$A10,Data!$C:$C,Y$1)</f>
        <v>0</v>
      </c>
      <c r="Z10" s="5">
        <f>COUNTIFS(Data!$I:$I,$A10,Data!$C:$C,Z$1)+COUNTIFS(Data!$J:$J,$A10,Data!$C:$C,Z$1)</f>
        <v>0</v>
      </c>
      <c r="AA10" s="5">
        <f>COUNTIFS(Data!$I:$I,$A10,Data!$C:$C,AA$1)+COUNTIFS(Data!$J:$J,$A10,Data!$C:$C,AA$1)</f>
        <v>0</v>
      </c>
      <c r="AB10" s="5">
        <f>COUNTIFS(Data!$I:$I,$A10,Data!$C:$C,AB$1)+COUNTIFS(Data!$J:$J,$A10,Data!$C:$C,AB$1)</f>
        <v>0</v>
      </c>
      <c r="AC10" s="5">
        <f>COUNTIFS(Data!$I:$I,$A10,Data!$C:$C,AC$1)+COUNTIFS(Data!$J:$J,$A10,Data!$C:$C,AC$1)</f>
        <v>0</v>
      </c>
      <c r="AD10" s="5">
        <f>COUNTIFS(Data!$I:$I,$A10,Data!$C:$C,AD$1)+COUNTIFS(Data!$J:$J,$A10,Data!$C:$C,AD$1)</f>
        <v>1</v>
      </c>
      <c r="AE10" s="5">
        <f>COUNTIFS(Data!$I:$I,$A10,Data!$C:$C,AE$1)+COUNTIFS(Data!$J:$J,$A10,Data!$C:$C,AE$1)</f>
        <v>0</v>
      </c>
      <c r="AF10" s="5">
        <f>COUNTIFS(Data!$I:$I,$A10,Data!$C:$C,AF$1)+COUNTIFS(Data!$J:$J,$A10,Data!$C:$C,AF$1)</f>
        <v>0</v>
      </c>
      <c r="AG10" s="5">
        <f>COUNTIFS(Data!$I:$I,$A10,Data!$C:$C,AG$1)+COUNTIFS(Data!$J:$J,$A10,Data!$C:$C,AG$1)</f>
        <v>0</v>
      </c>
      <c r="AH10" s="5">
        <f>COUNTIFS(Data!$I:$I,$A10,Data!$C:$C,AH$1)+COUNTIFS(Data!$J:$J,$A10,Data!$C:$C,AH$1)</f>
        <v>0</v>
      </c>
      <c r="AI10" s="5">
        <f>COUNTIFS(Data!$I:$I,$A10,Data!$C:$C,AI$1)+COUNTIFS(Data!$J:$J,$A10,Data!$C:$C,AI$1)</f>
        <v>0</v>
      </c>
      <c r="AJ10" s="5">
        <f>COUNTIFS(Data!$I:$I,$A10,Data!$C:$C,AJ$1)+COUNTIFS(Data!$J:$J,$A10,Data!$C:$C,AJ$1)</f>
        <v>0</v>
      </c>
      <c r="AK10" s="5">
        <f>COUNTIFS(Data!$I:$I,$A10,Data!$C:$C,AK$1)+COUNTIFS(Data!$J:$J,$A10,Data!$C:$C,AK$1)</f>
        <v>0</v>
      </c>
      <c r="AL10" s="5">
        <f>COUNTIFS(Data!$I:$I,$A10,Data!$C:$C,AL$1)+COUNTIFS(Data!$J:$J,$A10,Data!$C:$C,AL$1)</f>
        <v>0</v>
      </c>
      <c r="AM10" s="5">
        <f>COUNTIFS(Data!$I:$I,$A10,Data!$C:$C,AM$1)+COUNTIFS(Data!$J:$J,$A10,Data!$C:$C,AM$1)</f>
        <v>0</v>
      </c>
      <c r="AN10" s="5">
        <f>COUNTIFS(Data!$I:$I,$A10,Data!$C:$C,AN$1)+COUNTIFS(Data!$J:$J,$A10,Data!$C:$C,AN$1)</f>
        <v>0</v>
      </c>
      <c r="AO10" s="5">
        <f>COUNTIFS(Data!$I:$I,$A10,Data!$C:$C,AO$1)+COUNTIFS(Data!$J:$J,$A10,Data!$C:$C,AO$1)</f>
        <v>0</v>
      </c>
      <c r="AP10" s="5">
        <f>COUNTIFS(Data!$I:$I,$A10,Data!$C:$C,AP$1)+COUNTIFS(Data!$J:$J,$A10,Data!$C:$C,AP$1)</f>
        <v>0</v>
      </c>
      <c r="AQ10" s="5">
        <f>COUNTIFS(Data!$I:$I,$A10,Data!$C:$C,AQ$1)+COUNTIFS(Data!$J:$J,$A10,Data!$C:$C,AQ$1)</f>
        <v>0</v>
      </c>
      <c r="AR10" s="5">
        <f>COUNTIFS(Data!$I:$I,$A10,Data!$C:$C,AR$1)+COUNTIFS(Data!$J:$J,$A10,Data!$C:$C,AR$1)</f>
        <v>0</v>
      </c>
      <c r="AS10" s="5">
        <f>COUNTIFS(Data!$I:$I,$A10,Data!$C:$C,AS$1)+COUNTIFS(Data!$J:$J,$A10,Data!$C:$C,AS$1)</f>
        <v>0</v>
      </c>
      <c r="AT10" s="5">
        <f>COUNTIFS(Data!$I:$I,$A10,Data!$C:$C,AT$1)+COUNTIFS(Data!$J:$J,$A10,Data!$C:$C,AT$1)</f>
        <v>0</v>
      </c>
      <c r="AU10" s="5">
        <f>COUNTIFS(Data!$I:$I,$A10,Data!$C:$C,AU$1)+COUNTIFS(Data!$J:$J,$A10,Data!$C:$C,AU$1)</f>
        <v>1</v>
      </c>
      <c r="AV10" s="5">
        <f t="shared" si="1"/>
        <v>3</v>
      </c>
    </row>
    <row r="11">
      <c r="A11" s="5" t="str">
        <f>Countries!A10</f>
        <v>BOT</v>
      </c>
      <c r="B11" s="5">
        <f>COUNTIFS(Data!$I:$I,$A11,Data!$C:$C,B$1)+COUNTIFS(Data!$J:$J,$A11,Data!$C:$C,B$1)</f>
        <v>0</v>
      </c>
      <c r="C11" s="5">
        <f>COUNTIFS(Data!$I:$I,$A11,Data!$C:$C,C$1)+COUNTIFS(Data!$J:$J,$A11,Data!$C:$C,C$1)</f>
        <v>0</v>
      </c>
      <c r="D11" s="5">
        <f>COUNTIFS(Data!$I:$I,$A11,Data!$C:$C,D$1)+COUNTIFS(Data!$J:$J,$A11,Data!$C:$C,D$1)</f>
        <v>0</v>
      </c>
      <c r="E11" s="5">
        <f>COUNTIFS(Data!$I:$I,$A11,Data!$C:$C,E$1)+COUNTIFS(Data!$J:$J,$A11,Data!$C:$C,E$1)</f>
        <v>0</v>
      </c>
      <c r="F11" s="5">
        <f>COUNTIFS(Data!$I:$I,$A11,Data!$C:$C,F$1)+COUNTIFS(Data!$J:$J,$A11,Data!$C:$C,F$1)</f>
        <v>1</v>
      </c>
      <c r="G11" s="5">
        <f>COUNTIFS(Data!$I:$I,$A11,Data!$C:$C,G$1)+COUNTIFS(Data!$J:$J,$A11,Data!$C:$C,G$1)</f>
        <v>0</v>
      </c>
      <c r="H11" s="5">
        <f>COUNTIFS(Data!$I:$I,$A11,Data!$C:$C,H$1)+COUNTIFS(Data!$J:$J,$A11,Data!$C:$C,H$1)</f>
        <v>0</v>
      </c>
      <c r="I11" s="5">
        <f>COUNTIFS(Data!$I:$I,$A11,Data!$C:$C,I$1)+COUNTIFS(Data!$J:$J,$A11,Data!$C:$C,I$1)</f>
        <v>0</v>
      </c>
      <c r="J11" s="5">
        <f>COUNTIFS(Data!$I:$I,$A11,Data!$C:$C,J$1)+COUNTIFS(Data!$J:$J,$A11,Data!$C:$C,J$1)</f>
        <v>0</v>
      </c>
      <c r="K11" s="5">
        <f>COUNTIFS(Data!$I:$I,$A11,Data!$C:$C,K$1)+COUNTIFS(Data!$J:$J,$A11,Data!$C:$C,K$1)</f>
        <v>0</v>
      </c>
      <c r="L11" s="5">
        <f>COUNTIFS(Data!$I:$I,$A11,Data!$C:$C,L$1)+COUNTIFS(Data!$J:$J,$A11,Data!$C:$C,L$1)</f>
        <v>0</v>
      </c>
      <c r="M11" s="5">
        <f>COUNTIFS(Data!$I:$I,$A11,Data!$C:$C,M$1)+COUNTIFS(Data!$J:$J,$A11,Data!$C:$C,M$1)</f>
        <v>0</v>
      </c>
      <c r="N11" s="5">
        <f>COUNTIFS(Data!$I:$I,$A11,Data!$C:$C,N$1)+COUNTIFS(Data!$J:$J,$A11,Data!$C:$C,N$1)</f>
        <v>0</v>
      </c>
      <c r="O11" s="5">
        <f>COUNTIFS(Data!$I:$I,$A11,Data!$C:$C,O$1)+COUNTIFS(Data!$J:$J,$A11,Data!$C:$C,O$1)</f>
        <v>0</v>
      </c>
      <c r="P11" s="5">
        <f>COUNTIFS(Data!$I:$I,$A11,Data!$C:$C,P$1)+COUNTIFS(Data!$J:$J,$A11,Data!$C:$C,P$1)</f>
        <v>0</v>
      </c>
      <c r="Q11" s="5">
        <f>COUNTIFS(Data!$I:$I,$A11,Data!$C:$C,Q$1)+COUNTIFS(Data!$J:$J,$A11,Data!$C:$C,Q$1)</f>
        <v>0</v>
      </c>
      <c r="R11" s="5">
        <f>COUNTIFS(Data!$I:$I,$A11,Data!$C:$C,R$1)+COUNTIFS(Data!$J:$J,$A11,Data!$C:$C,R$1)</f>
        <v>0</v>
      </c>
      <c r="S11" s="5">
        <f>COUNTIFS(Data!$I:$I,$A11,Data!$C:$C,S$1)+COUNTIFS(Data!$J:$J,$A11,Data!$C:$C,S$1)</f>
        <v>0</v>
      </c>
      <c r="T11" s="5">
        <f>COUNTIFS(Data!$I:$I,$A11,Data!$C:$C,T$1)+COUNTIFS(Data!$J:$J,$A11,Data!$C:$C,T$1)</f>
        <v>0</v>
      </c>
      <c r="U11" s="5">
        <f>COUNTIFS(Data!$I:$I,$A11,Data!$C:$C,U$1)+COUNTIFS(Data!$J:$J,$A11,Data!$C:$C,U$1)</f>
        <v>0</v>
      </c>
      <c r="V11" s="5">
        <f>COUNTIFS(Data!$I:$I,$A11,Data!$C:$C,V$1)+COUNTIFS(Data!$J:$J,$A11,Data!$C:$C,V$1)</f>
        <v>0</v>
      </c>
      <c r="W11" s="5">
        <f>COUNTIFS(Data!$I:$I,$A11,Data!$C:$C,W$1)+COUNTIFS(Data!$J:$J,$A11,Data!$C:$C,W$1)</f>
        <v>0</v>
      </c>
      <c r="X11" s="5">
        <f>COUNTIFS(Data!$I:$I,$A11,Data!$C:$C,X$1)+COUNTIFS(Data!$J:$J,$A11,Data!$C:$C,X$1)</f>
        <v>0</v>
      </c>
      <c r="Y11" s="5">
        <f>COUNTIFS(Data!$I:$I,$A11,Data!$C:$C,Y$1)+COUNTIFS(Data!$J:$J,$A11,Data!$C:$C,Y$1)</f>
        <v>0</v>
      </c>
      <c r="Z11" s="5">
        <f>COUNTIFS(Data!$I:$I,$A11,Data!$C:$C,Z$1)+COUNTIFS(Data!$J:$J,$A11,Data!$C:$C,Z$1)</f>
        <v>0</v>
      </c>
      <c r="AA11" s="5">
        <f>COUNTIFS(Data!$I:$I,$A11,Data!$C:$C,AA$1)+COUNTIFS(Data!$J:$J,$A11,Data!$C:$C,AA$1)</f>
        <v>0</v>
      </c>
      <c r="AB11" s="5">
        <f>COUNTIFS(Data!$I:$I,$A11,Data!$C:$C,AB$1)+COUNTIFS(Data!$J:$J,$A11,Data!$C:$C,AB$1)</f>
        <v>0</v>
      </c>
      <c r="AC11" s="5">
        <f>COUNTIFS(Data!$I:$I,$A11,Data!$C:$C,AC$1)+COUNTIFS(Data!$J:$J,$A11,Data!$C:$C,AC$1)</f>
        <v>0</v>
      </c>
      <c r="AD11" s="5">
        <f>COUNTIFS(Data!$I:$I,$A11,Data!$C:$C,AD$1)+COUNTIFS(Data!$J:$J,$A11,Data!$C:$C,AD$1)</f>
        <v>0</v>
      </c>
      <c r="AE11" s="5">
        <f>COUNTIFS(Data!$I:$I,$A11,Data!$C:$C,AE$1)+COUNTIFS(Data!$J:$J,$A11,Data!$C:$C,AE$1)</f>
        <v>0</v>
      </c>
      <c r="AF11" s="5">
        <f>COUNTIFS(Data!$I:$I,$A11,Data!$C:$C,AF$1)+COUNTIFS(Data!$J:$J,$A11,Data!$C:$C,AF$1)</f>
        <v>0</v>
      </c>
      <c r="AG11" s="5">
        <f>COUNTIFS(Data!$I:$I,$A11,Data!$C:$C,AG$1)+COUNTIFS(Data!$J:$J,$A11,Data!$C:$C,AG$1)</f>
        <v>0</v>
      </c>
      <c r="AH11" s="5">
        <f>COUNTIFS(Data!$I:$I,$A11,Data!$C:$C,AH$1)+COUNTIFS(Data!$J:$J,$A11,Data!$C:$C,AH$1)</f>
        <v>0</v>
      </c>
      <c r="AI11" s="5">
        <f>COUNTIFS(Data!$I:$I,$A11,Data!$C:$C,AI$1)+COUNTIFS(Data!$J:$J,$A11,Data!$C:$C,AI$1)</f>
        <v>0</v>
      </c>
      <c r="AJ11" s="5">
        <f>COUNTIFS(Data!$I:$I,$A11,Data!$C:$C,AJ$1)+COUNTIFS(Data!$J:$J,$A11,Data!$C:$C,AJ$1)</f>
        <v>0</v>
      </c>
      <c r="AK11" s="5">
        <f>COUNTIFS(Data!$I:$I,$A11,Data!$C:$C,AK$1)+COUNTIFS(Data!$J:$J,$A11,Data!$C:$C,AK$1)</f>
        <v>0</v>
      </c>
      <c r="AL11" s="5">
        <f>COUNTIFS(Data!$I:$I,$A11,Data!$C:$C,AL$1)+COUNTIFS(Data!$J:$J,$A11,Data!$C:$C,AL$1)</f>
        <v>0</v>
      </c>
      <c r="AM11" s="5">
        <f>COUNTIFS(Data!$I:$I,$A11,Data!$C:$C,AM$1)+COUNTIFS(Data!$J:$J,$A11,Data!$C:$C,AM$1)</f>
        <v>0</v>
      </c>
      <c r="AN11" s="5">
        <f>COUNTIFS(Data!$I:$I,$A11,Data!$C:$C,AN$1)+COUNTIFS(Data!$J:$J,$A11,Data!$C:$C,AN$1)</f>
        <v>0</v>
      </c>
      <c r="AO11" s="5">
        <f>COUNTIFS(Data!$I:$I,$A11,Data!$C:$C,AO$1)+COUNTIFS(Data!$J:$J,$A11,Data!$C:$C,AO$1)</f>
        <v>0</v>
      </c>
      <c r="AP11" s="5">
        <f>COUNTIFS(Data!$I:$I,$A11,Data!$C:$C,AP$1)+COUNTIFS(Data!$J:$J,$A11,Data!$C:$C,AP$1)</f>
        <v>0</v>
      </c>
      <c r="AQ11" s="5">
        <f>COUNTIFS(Data!$I:$I,$A11,Data!$C:$C,AQ$1)+COUNTIFS(Data!$J:$J,$A11,Data!$C:$C,AQ$1)</f>
        <v>0</v>
      </c>
      <c r="AR11" s="5">
        <f>COUNTIFS(Data!$I:$I,$A11,Data!$C:$C,AR$1)+COUNTIFS(Data!$J:$J,$A11,Data!$C:$C,AR$1)</f>
        <v>0</v>
      </c>
      <c r="AS11" s="5">
        <f>COUNTIFS(Data!$I:$I,$A11,Data!$C:$C,AS$1)+COUNTIFS(Data!$J:$J,$A11,Data!$C:$C,AS$1)</f>
        <v>0</v>
      </c>
      <c r="AT11" s="5">
        <f>COUNTIFS(Data!$I:$I,$A11,Data!$C:$C,AT$1)+COUNTIFS(Data!$J:$J,$A11,Data!$C:$C,AT$1)</f>
        <v>0</v>
      </c>
      <c r="AU11" s="5">
        <f>COUNTIFS(Data!$I:$I,$A11,Data!$C:$C,AU$1)+COUNTIFS(Data!$J:$J,$A11,Data!$C:$C,AU$1)</f>
        <v>0</v>
      </c>
      <c r="AV11" s="5">
        <f t="shared" si="1"/>
        <v>1</v>
      </c>
    </row>
    <row r="12">
      <c r="A12" s="5" t="str">
        <f>Countries!A11</f>
        <v>BRA</v>
      </c>
      <c r="B12" s="5">
        <f>COUNTIFS(Data!$I:$I,$A12,Data!$C:$C,B$1)+COUNTIFS(Data!$J:$J,$A12,Data!$C:$C,B$1)</f>
        <v>0</v>
      </c>
      <c r="C12" s="5">
        <f>COUNTIFS(Data!$I:$I,$A12,Data!$C:$C,C$1)+COUNTIFS(Data!$J:$J,$A12,Data!$C:$C,C$1)</f>
        <v>0</v>
      </c>
      <c r="D12" s="5">
        <f>COUNTIFS(Data!$I:$I,$A12,Data!$C:$C,D$1)+COUNTIFS(Data!$J:$J,$A12,Data!$C:$C,D$1)</f>
        <v>0</v>
      </c>
      <c r="E12" s="5">
        <f>COUNTIFS(Data!$I:$I,$A12,Data!$C:$C,E$1)+COUNTIFS(Data!$J:$J,$A12,Data!$C:$C,E$1)</f>
        <v>0</v>
      </c>
      <c r="F12" s="5">
        <f>COUNTIFS(Data!$I:$I,$A12,Data!$C:$C,F$1)+COUNTIFS(Data!$J:$J,$A12,Data!$C:$C,F$1)</f>
        <v>2</v>
      </c>
      <c r="G12" s="5">
        <f>COUNTIFS(Data!$I:$I,$A12,Data!$C:$C,G$1)+COUNTIFS(Data!$J:$J,$A12,Data!$C:$C,G$1)</f>
        <v>0</v>
      </c>
      <c r="H12" s="5">
        <f>COUNTIFS(Data!$I:$I,$A12,Data!$C:$C,H$1)+COUNTIFS(Data!$J:$J,$A12,Data!$C:$C,H$1)</f>
        <v>0</v>
      </c>
      <c r="I12" s="5">
        <f>COUNTIFS(Data!$I:$I,$A12,Data!$C:$C,I$1)+COUNTIFS(Data!$J:$J,$A12,Data!$C:$C,I$1)</f>
        <v>0</v>
      </c>
      <c r="J12" s="5">
        <f>COUNTIFS(Data!$I:$I,$A12,Data!$C:$C,J$1)+COUNTIFS(Data!$J:$J,$A12,Data!$C:$C,J$1)</f>
        <v>0</v>
      </c>
      <c r="K12" s="5">
        <f>COUNTIFS(Data!$I:$I,$A12,Data!$C:$C,K$1)+COUNTIFS(Data!$J:$J,$A12,Data!$C:$C,K$1)</f>
        <v>1</v>
      </c>
      <c r="L12" s="5">
        <f>COUNTIFS(Data!$I:$I,$A12,Data!$C:$C,L$1)+COUNTIFS(Data!$J:$J,$A12,Data!$C:$C,L$1)</f>
        <v>0</v>
      </c>
      <c r="M12" s="5">
        <f>COUNTIFS(Data!$I:$I,$A12,Data!$C:$C,M$1)+COUNTIFS(Data!$J:$J,$A12,Data!$C:$C,M$1)</f>
        <v>0</v>
      </c>
      <c r="N12" s="5">
        <f>COUNTIFS(Data!$I:$I,$A12,Data!$C:$C,N$1)+COUNTIFS(Data!$J:$J,$A12,Data!$C:$C,N$1)</f>
        <v>0</v>
      </c>
      <c r="O12" s="5">
        <f>COUNTIFS(Data!$I:$I,$A12,Data!$C:$C,O$1)+COUNTIFS(Data!$J:$J,$A12,Data!$C:$C,O$1)</f>
        <v>0</v>
      </c>
      <c r="P12" s="5">
        <f>COUNTIFS(Data!$I:$I,$A12,Data!$C:$C,P$1)+COUNTIFS(Data!$J:$J,$A12,Data!$C:$C,P$1)</f>
        <v>0</v>
      </c>
      <c r="Q12" s="5">
        <f>COUNTIFS(Data!$I:$I,$A12,Data!$C:$C,Q$1)+COUNTIFS(Data!$J:$J,$A12,Data!$C:$C,Q$1)</f>
        <v>0</v>
      </c>
      <c r="R12" s="5">
        <f>COUNTIFS(Data!$I:$I,$A12,Data!$C:$C,R$1)+COUNTIFS(Data!$J:$J,$A12,Data!$C:$C,R$1)</f>
        <v>0</v>
      </c>
      <c r="S12" s="5">
        <f>COUNTIFS(Data!$I:$I,$A12,Data!$C:$C,S$1)+COUNTIFS(Data!$J:$J,$A12,Data!$C:$C,S$1)</f>
        <v>0</v>
      </c>
      <c r="T12" s="5">
        <f>COUNTIFS(Data!$I:$I,$A12,Data!$C:$C,T$1)+COUNTIFS(Data!$J:$J,$A12,Data!$C:$C,T$1)</f>
        <v>0</v>
      </c>
      <c r="U12" s="5">
        <f>COUNTIFS(Data!$I:$I,$A12,Data!$C:$C,U$1)+COUNTIFS(Data!$J:$J,$A12,Data!$C:$C,U$1)</f>
        <v>0</v>
      </c>
      <c r="V12" s="5">
        <f>COUNTIFS(Data!$I:$I,$A12,Data!$C:$C,V$1)+COUNTIFS(Data!$J:$J,$A12,Data!$C:$C,V$1)</f>
        <v>0</v>
      </c>
      <c r="W12" s="5">
        <f>COUNTIFS(Data!$I:$I,$A12,Data!$C:$C,W$1)+COUNTIFS(Data!$J:$J,$A12,Data!$C:$C,W$1)</f>
        <v>0</v>
      </c>
      <c r="X12" s="5">
        <f>COUNTIFS(Data!$I:$I,$A12,Data!$C:$C,X$1)+COUNTIFS(Data!$J:$J,$A12,Data!$C:$C,X$1)</f>
        <v>0</v>
      </c>
      <c r="Y12" s="5">
        <f>COUNTIFS(Data!$I:$I,$A12,Data!$C:$C,Y$1)+COUNTIFS(Data!$J:$J,$A12,Data!$C:$C,Y$1)</f>
        <v>0</v>
      </c>
      <c r="Z12" s="5">
        <f>COUNTIFS(Data!$I:$I,$A12,Data!$C:$C,Z$1)+COUNTIFS(Data!$J:$J,$A12,Data!$C:$C,Z$1)</f>
        <v>2</v>
      </c>
      <c r="AA12" s="5">
        <f>COUNTIFS(Data!$I:$I,$A12,Data!$C:$C,AA$1)+COUNTIFS(Data!$J:$J,$A12,Data!$C:$C,AA$1)</f>
        <v>0</v>
      </c>
      <c r="AB12" s="5">
        <f>COUNTIFS(Data!$I:$I,$A12,Data!$C:$C,AB$1)+COUNTIFS(Data!$J:$J,$A12,Data!$C:$C,AB$1)</f>
        <v>0</v>
      </c>
      <c r="AC12" s="5">
        <f>COUNTIFS(Data!$I:$I,$A12,Data!$C:$C,AC$1)+COUNTIFS(Data!$J:$J,$A12,Data!$C:$C,AC$1)</f>
        <v>0</v>
      </c>
      <c r="AD12" s="5">
        <f>COUNTIFS(Data!$I:$I,$A12,Data!$C:$C,AD$1)+COUNTIFS(Data!$J:$J,$A12,Data!$C:$C,AD$1)</f>
        <v>0</v>
      </c>
      <c r="AE12" s="5">
        <f>COUNTIFS(Data!$I:$I,$A12,Data!$C:$C,AE$1)+COUNTIFS(Data!$J:$J,$A12,Data!$C:$C,AE$1)</f>
        <v>0</v>
      </c>
      <c r="AF12" s="5">
        <f>COUNTIFS(Data!$I:$I,$A12,Data!$C:$C,AF$1)+COUNTIFS(Data!$J:$J,$A12,Data!$C:$C,AF$1)</f>
        <v>0</v>
      </c>
      <c r="AG12" s="5">
        <f>COUNTIFS(Data!$I:$I,$A12,Data!$C:$C,AG$1)+COUNTIFS(Data!$J:$J,$A12,Data!$C:$C,AG$1)</f>
        <v>0</v>
      </c>
      <c r="AH12" s="5">
        <f>COUNTIFS(Data!$I:$I,$A12,Data!$C:$C,AH$1)+COUNTIFS(Data!$J:$J,$A12,Data!$C:$C,AH$1)</f>
        <v>0</v>
      </c>
      <c r="AI12" s="5">
        <f>COUNTIFS(Data!$I:$I,$A12,Data!$C:$C,AI$1)+COUNTIFS(Data!$J:$J,$A12,Data!$C:$C,AI$1)</f>
        <v>0</v>
      </c>
      <c r="AJ12" s="5">
        <f>COUNTIFS(Data!$I:$I,$A12,Data!$C:$C,AJ$1)+COUNTIFS(Data!$J:$J,$A12,Data!$C:$C,AJ$1)</f>
        <v>0</v>
      </c>
      <c r="AK12" s="5">
        <f>COUNTIFS(Data!$I:$I,$A12,Data!$C:$C,AK$1)+COUNTIFS(Data!$J:$J,$A12,Data!$C:$C,AK$1)</f>
        <v>0</v>
      </c>
      <c r="AL12" s="5">
        <f>COUNTIFS(Data!$I:$I,$A12,Data!$C:$C,AL$1)+COUNTIFS(Data!$J:$J,$A12,Data!$C:$C,AL$1)</f>
        <v>2</v>
      </c>
      <c r="AM12" s="5">
        <f>COUNTIFS(Data!$I:$I,$A12,Data!$C:$C,AM$1)+COUNTIFS(Data!$J:$J,$A12,Data!$C:$C,AM$1)</f>
        <v>0</v>
      </c>
      <c r="AN12" s="5">
        <f>COUNTIFS(Data!$I:$I,$A12,Data!$C:$C,AN$1)+COUNTIFS(Data!$J:$J,$A12,Data!$C:$C,AN$1)</f>
        <v>0</v>
      </c>
      <c r="AO12" s="5">
        <f>COUNTIFS(Data!$I:$I,$A12,Data!$C:$C,AO$1)+COUNTIFS(Data!$J:$J,$A12,Data!$C:$C,AO$1)</f>
        <v>1</v>
      </c>
      <c r="AP12" s="5">
        <f>COUNTIFS(Data!$I:$I,$A12,Data!$C:$C,AP$1)+COUNTIFS(Data!$J:$J,$A12,Data!$C:$C,AP$1)</f>
        <v>0</v>
      </c>
      <c r="AQ12" s="5">
        <f>COUNTIFS(Data!$I:$I,$A12,Data!$C:$C,AQ$1)+COUNTIFS(Data!$J:$J,$A12,Data!$C:$C,AQ$1)</f>
        <v>0</v>
      </c>
      <c r="AR12" s="5">
        <f>COUNTIFS(Data!$I:$I,$A12,Data!$C:$C,AR$1)+COUNTIFS(Data!$J:$J,$A12,Data!$C:$C,AR$1)</f>
        <v>0</v>
      </c>
      <c r="AS12" s="5">
        <f>COUNTIFS(Data!$I:$I,$A12,Data!$C:$C,AS$1)+COUNTIFS(Data!$J:$J,$A12,Data!$C:$C,AS$1)</f>
        <v>0</v>
      </c>
      <c r="AT12" s="5">
        <f>COUNTIFS(Data!$I:$I,$A12,Data!$C:$C,AT$1)+COUNTIFS(Data!$J:$J,$A12,Data!$C:$C,AT$1)</f>
        <v>0</v>
      </c>
      <c r="AU12" s="5">
        <f>COUNTIFS(Data!$I:$I,$A12,Data!$C:$C,AU$1)+COUNTIFS(Data!$J:$J,$A12,Data!$C:$C,AU$1)</f>
        <v>0</v>
      </c>
      <c r="AV12" s="5">
        <f t="shared" si="1"/>
        <v>8</v>
      </c>
    </row>
    <row r="13">
      <c r="A13" s="5" t="str">
        <f>Countries!A12</f>
        <v>BRN</v>
      </c>
      <c r="B13" s="5">
        <f>COUNTIFS(Data!$I:$I,$A13,Data!$C:$C,B$1)+COUNTIFS(Data!$J:$J,$A13,Data!$C:$C,B$1)</f>
        <v>0</v>
      </c>
      <c r="C13" s="5">
        <f>COUNTIFS(Data!$I:$I,$A13,Data!$C:$C,C$1)+COUNTIFS(Data!$J:$J,$A13,Data!$C:$C,C$1)</f>
        <v>0</v>
      </c>
      <c r="D13" s="5">
        <f>COUNTIFS(Data!$I:$I,$A13,Data!$C:$C,D$1)+COUNTIFS(Data!$J:$J,$A13,Data!$C:$C,D$1)</f>
        <v>0</v>
      </c>
      <c r="E13" s="5">
        <f>COUNTIFS(Data!$I:$I,$A13,Data!$C:$C,E$1)+COUNTIFS(Data!$J:$J,$A13,Data!$C:$C,E$1)</f>
        <v>0</v>
      </c>
      <c r="F13" s="5">
        <f>COUNTIFS(Data!$I:$I,$A13,Data!$C:$C,F$1)+COUNTIFS(Data!$J:$J,$A13,Data!$C:$C,F$1)</f>
        <v>0</v>
      </c>
      <c r="G13" s="5">
        <f>COUNTIFS(Data!$I:$I,$A13,Data!$C:$C,G$1)+COUNTIFS(Data!$J:$J,$A13,Data!$C:$C,G$1)</f>
        <v>0</v>
      </c>
      <c r="H13" s="5">
        <f>COUNTIFS(Data!$I:$I,$A13,Data!$C:$C,H$1)+COUNTIFS(Data!$J:$J,$A13,Data!$C:$C,H$1)</f>
        <v>0</v>
      </c>
      <c r="I13" s="5">
        <f>COUNTIFS(Data!$I:$I,$A13,Data!$C:$C,I$1)+COUNTIFS(Data!$J:$J,$A13,Data!$C:$C,I$1)</f>
        <v>0</v>
      </c>
      <c r="J13" s="5">
        <f>COUNTIFS(Data!$I:$I,$A13,Data!$C:$C,J$1)+COUNTIFS(Data!$J:$J,$A13,Data!$C:$C,J$1)</f>
        <v>0</v>
      </c>
      <c r="K13" s="5">
        <f>COUNTIFS(Data!$I:$I,$A13,Data!$C:$C,K$1)+COUNTIFS(Data!$J:$J,$A13,Data!$C:$C,K$1)</f>
        <v>0</v>
      </c>
      <c r="L13" s="5">
        <f>COUNTIFS(Data!$I:$I,$A13,Data!$C:$C,L$1)+COUNTIFS(Data!$J:$J,$A13,Data!$C:$C,L$1)</f>
        <v>0</v>
      </c>
      <c r="M13" s="5">
        <f>COUNTIFS(Data!$I:$I,$A13,Data!$C:$C,M$1)+COUNTIFS(Data!$J:$J,$A13,Data!$C:$C,M$1)</f>
        <v>0</v>
      </c>
      <c r="N13" s="5">
        <f>COUNTIFS(Data!$I:$I,$A13,Data!$C:$C,N$1)+COUNTIFS(Data!$J:$J,$A13,Data!$C:$C,N$1)</f>
        <v>0</v>
      </c>
      <c r="O13" s="5">
        <f>COUNTIFS(Data!$I:$I,$A13,Data!$C:$C,O$1)+COUNTIFS(Data!$J:$J,$A13,Data!$C:$C,O$1)</f>
        <v>0</v>
      </c>
      <c r="P13" s="5">
        <f>COUNTIFS(Data!$I:$I,$A13,Data!$C:$C,P$1)+COUNTIFS(Data!$J:$J,$A13,Data!$C:$C,P$1)</f>
        <v>0</v>
      </c>
      <c r="Q13" s="5">
        <f>COUNTIFS(Data!$I:$I,$A13,Data!$C:$C,Q$1)+COUNTIFS(Data!$J:$J,$A13,Data!$C:$C,Q$1)</f>
        <v>0</v>
      </c>
      <c r="R13" s="5">
        <f>COUNTIFS(Data!$I:$I,$A13,Data!$C:$C,R$1)+COUNTIFS(Data!$J:$J,$A13,Data!$C:$C,R$1)</f>
        <v>0</v>
      </c>
      <c r="S13" s="5">
        <f>COUNTIFS(Data!$I:$I,$A13,Data!$C:$C,S$1)+COUNTIFS(Data!$J:$J,$A13,Data!$C:$C,S$1)</f>
        <v>0</v>
      </c>
      <c r="T13" s="5">
        <f>COUNTIFS(Data!$I:$I,$A13,Data!$C:$C,T$1)+COUNTIFS(Data!$J:$J,$A13,Data!$C:$C,T$1)</f>
        <v>0</v>
      </c>
      <c r="U13" s="5">
        <f>COUNTIFS(Data!$I:$I,$A13,Data!$C:$C,U$1)+COUNTIFS(Data!$J:$J,$A13,Data!$C:$C,U$1)</f>
        <v>0</v>
      </c>
      <c r="V13" s="5">
        <f>COUNTIFS(Data!$I:$I,$A13,Data!$C:$C,V$1)+COUNTIFS(Data!$J:$J,$A13,Data!$C:$C,V$1)</f>
        <v>0</v>
      </c>
      <c r="W13" s="5">
        <f>COUNTIFS(Data!$I:$I,$A13,Data!$C:$C,W$1)+COUNTIFS(Data!$J:$J,$A13,Data!$C:$C,W$1)</f>
        <v>0</v>
      </c>
      <c r="X13" s="5">
        <f>COUNTIFS(Data!$I:$I,$A13,Data!$C:$C,X$1)+COUNTIFS(Data!$J:$J,$A13,Data!$C:$C,X$1)</f>
        <v>0</v>
      </c>
      <c r="Y13" s="5">
        <f>COUNTIFS(Data!$I:$I,$A13,Data!$C:$C,Y$1)+COUNTIFS(Data!$J:$J,$A13,Data!$C:$C,Y$1)</f>
        <v>0</v>
      </c>
      <c r="Z13" s="5">
        <f>COUNTIFS(Data!$I:$I,$A13,Data!$C:$C,Z$1)+COUNTIFS(Data!$J:$J,$A13,Data!$C:$C,Z$1)</f>
        <v>0</v>
      </c>
      <c r="AA13" s="5">
        <f>COUNTIFS(Data!$I:$I,$A13,Data!$C:$C,AA$1)+COUNTIFS(Data!$J:$J,$A13,Data!$C:$C,AA$1)</f>
        <v>0</v>
      </c>
      <c r="AB13" s="5">
        <f>COUNTIFS(Data!$I:$I,$A13,Data!$C:$C,AB$1)+COUNTIFS(Data!$J:$J,$A13,Data!$C:$C,AB$1)</f>
        <v>0</v>
      </c>
      <c r="AC13" s="5">
        <f>COUNTIFS(Data!$I:$I,$A13,Data!$C:$C,AC$1)+COUNTIFS(Data!$J:$J,$A13,Data!$C:$C,AC$1)</f>
        <v>0</v>
      </c>
      <c r="AD13" s="5">
        <f>COUNTIFS(Data!$I:$I,$A13,Data!$C:$C,AD$1)+COUNTIFS(Data!$J:$J,$A13,Data!$C:$C,AD$1)</f>
        <v>0</v>
      </c>
      <c r="AE13" s="5">
        <f>COUNTIFS(Data!$I:$I,$A13,Data!$C:$C,AE$1)+COUNTIFS(Data!$J:$J,$A13,Data!$C:$C,AE$1)</f>
        <v>0</v>
      </c>
      <c r="AF13" s="5">
        <f>COUNTIFS(Data!$I:$I,$A13,Data!$C:$C,AF$1)+COUNTIFS(Data!$J:$J,$A13,Data!$C:$C,AF$1)</f>
        <v>0</v>
      </c>
      <c r="AG13" s="5">
        <f>COUNTIFS(Data!$I:$I,$A13,Data!$C:$C,AG$1)+COUNTIFS(Data!$J:$J,$A13,Data!$C:$C,AG$1)</f>
        <v>0</v>
      </c>
      <c r="AH13" s="5">
        <f>COUNTIFS(Data!$I:$I,$A13,Data!$C:$C,AH$1)+COUNTIFS(Data!$J:$J,$A13,Data!$C:$C,AH$1)</f>
        <v>0</v>
      </c>
      <c r="AI13" s="5">
        <f>COUNTIFS(Data!$I:$I,$A13,Data!$C:$C,AI$1)+COUNTIFS(Data!$J:$J,$A13,Data!$C:$C,AI$1)</f>
        <v>0</v>
      </c>
      <c r="AJ13" s="5">
        <f>COUNTIFS(Data!$I:$I,$A13,Data!$C:$C,AJ$1)+COUNTIFS(Data!$J:$J,$A13,Data!$C:$C,AJ$1)</f>
        <v>0</v>
      </c>
      <c r="AK13" s="5">
        <f>COUNTIFS(Data!$I:$I,$A13,Data!$C:$C,AK$1)+COUNTIFS(Data!$J:$J,$A13,Data!$C:$C,AK$1)</f>
        <v>0</v>
      </c>
      <c r="AL13" s="5">
        <f>COUNTIFS(Data!$I:$I,$A13,Data!$C:$C,AL$1)+COUNTIFS(Data!$J:$J,$A13,Data!$C:$C,AL$1)</f>
        <v>0</v>
      </c>
      <c r="AM13" s="5">
        <f>COUNTIFS(Data!$I:$I,$A13,Data!$C:$C,AM$1)+COUNTIFS(Data!$J:$J,$A13,Data!$C:$C,AM$1)</f>
        <v>0</v>
      </c>
      <c r="AN13" s="5">
        <f>COUNTIFS(Data!$I:$I,$A13,Data!$C:$C,AN$1)+COUNTIFS(Data!$J:$J,$A13,Data!$C:$C,AN$1)</f>
        <v>0</v>
      </c>
      <c r="AO13" s="5">
        <f>COUNTIFS(Data!$I:$I,$A13,Data!$C:$C,AO$1)+COUNTIFS(Data!$J:$J,$A13,Data!$C:$C,AO$1)</f>
        <v>0</v>
      </c>
      <c r="AP13" s="5">
        <f>COUNTIFS(Data!$I:$I,$A13,Data!$C:$C,AP$1)+COUNTIFS(Data!$J:$J,$A13,Data!$C:$C,AP$1)</f>
        <v>0</v>
      </c>
      <c r="AQ13" s="5">
        <f>COUNTIFS(Data!$I:$I,$A13,Data!$C:$C,AQ$1)+COUNTIFS(Data!$J:$J,$A13,Data!$C:$C,AQ$1)</f>
        <v>0</v>
      </c>
      <c r="AR13" s="5">
        <f>COUNTIFS(Data!$I:$I,$A13,Data!$C:$C,AR$1)+COUNTIFS(Data!$J:$J,$A13,Data!$C:$C,AR$1)</f>
        <v>0</v>
      </c>
      <c r="AS13" s="5">
        <f>COUNTIFS(Data!$I:$I,$A13,Data!$C:$C,AS$1)+COUNTIFS(Data!$J:$J,$A13,Data!$C:$C,AS$1)</f>
        <v>0</v>
      </c>
      <c r="AT13" s="5">
        <f>COUNTIFS(Data!$I:$I,$A13,Data!$C:$C,AT$1)+COUNTIFS(Data!$J:$J,$A13,Data!$C:$C,AT$1)</f>
        <v>0</v>
      </c>
      <c r="AU13" s="5">
        <f>COUNTIFS(Data!$I:$I,$A13,Data!$C:$C,AU$1)+COUNTIFS(Data!$J:$J,$A13,Data!$C:$C,AU$1)</f>
        <v>0</v>
      </c>
      <c r="AV13" s="5">
        <f t="shared" si="1"/>
        <v>0</v>
      </c>
    </row>
    <row r="14">
      <c r="A14" s="5" t="str">
        <f>Countries!A13</f>
        <v>BUL</v>
      </c>
      <c r="B14" s="5">
        <f>COUNTIFS(Data!$I:$I,$A14,Data!$C:$C,B$1)+COUNTIFS(Data!$J:$J,$A14,Data!$C:$C,B$1)</f>
        <v>0</v>
      </c>
      <c r="C14" s="5">
        <f>COUNTIFS(Data!$I:$I,$A14,Data!$C:$C,C$1)+COUNTIFS(Data!$J:$J,$A14,Data!$C:$C,C$1)</f>
        <v>0</v>
      </c>
      <c r="D14" s="5">
        <f>COUNTIFS(Data!$I:$I,$A14,Data!$C:$C,D$1)+COUNTIFS(Data!$J:$J,$A14,Data!$C:$C,D$1)</f>
        <v>0</v>
      </c>
      <c r="E14" s="5">
        <f>COUNTIFS(Data!$I:$I,$A14,Data!$C:$C,E$1)+COUNTIFS(Data!$J:$J,$A14,Data!$C:$C,E$1)</f>
        <v>0</v>
      </c>
      <c r="F14" s="5">
        <f>COUNTIFS(Data!$I:$I,$A14,Data!$C:$C,F$1)+COUNTIFS(Data!$J:$J,$A14,Data!$C:$C,F$1)</f>
        <v>0</v>
      </c>
      <c r="G14" s="5">
        <f>COUNTIFS(Data!$I:$I,$A14,Data!$C:$C,G$1)+COUNTIFS(Data!$J:$J,$A14,Data!$C:$C,G$1)</f>
        <v>0</v>
      </c>
      <c r="H14" s="5">
        <f>COUNTIFS(Data!$I:$I,$A14,Data!$C:$C,H$1)+COUNTIFS(Data!$J:$J,$A14,Data!$C:$C,H$1)</f>
        <v>0</v>
      </c>
      <c r="I14" s="5">
        <f>COUNTIFS(Data!$I:$I,$A14,Data!$C:$C,I$1)+COUNTIFS(Data!$J:$J,$A14,Data!$C:$C,I$1)</f>
        <v>0</v>
      </c>
      <c r="J14" s="5">
        <f>COUNTIFS(Data!$I:$I,$A14,Data!$C:$C,J$1)+COUNTIFS(Data!$J:$J,$A14,Data!$C:$C,J$1)</f>
        <v>0</v>
      </c>
      <c r="K14" s="5">
        <f>COUNTIFS(Data!$I:$I,$A14,Data!$C:$C,K$1)+COUNTIFS(Data!$J:$J,$A14,Data!$C:$C,K$1)</f>
        <v>0</v>
      </c>
      <c r="L14" s="5">
        <f>COUNTIFS(Data!$I:$I,$A14,Data!$C:$C,L$1)+COUNTIFS(Data!$J:$J,$A14,Data!$C:$C,L$1)</f>
        <v>0</v>
      </c>
      <c r="M14" s="5">
        <f>COUNTIFS(Data!$I:$I,$A14,Data!$C:$C,M$1)+COUNTIFS(Data!$J:$J,$A14,Data!$C:$C,M$1)</f>
        <v>0</v>
      </c>
      <c r="N14" s="5">
        <f>COUNTIFS(Data!$I:$I,$A14,Data!$C:$C,N$1)+COUNTIFS(Data!$J:$J,$A14,Data!$C:$C,N$1)</f>
        <v>0</v>
      </c>
      <c r="O14" s="5">
        <f>COUNTIFS(Data!$I:$I,$A14,Data!$C:$C,O$1)+COUNTIFS(Data!$J:$J,$A14,Data!$C:$C,O$1)</f>
        <v>0</v>
      </c>
      <c r="P14" s="5">
        <f>COUNTIFS(Data!$I:$I,$A14,Data!$C:$C,P$1)+COUNTIFS(Data!$J:$J,$A14,Data!$C:$C,P$1)</f>
        <v>0</v>
      </c>
      <c r="Q14" s="5">
        <f>COUNTIFS(Data!$I:$I,$A14,Data!$C:$C,Q$1)+COUNTIFS(Data!$J:$J,$A14,Data!$C:$C,Q$1)</f>
        <v>0</v>
      </c>
      <c r="R14" s="5">
        <f>COUNTIFS(Data!$I:$I,$A14,Data!$C:$C,R$1)+COUNTIFS(Data!$J:$J,$A14,Data!$C:$C,R$1)</f>
        <v>0</v>
      </c>
      <c r="S14" s="5">
        <f>COUNTIFS(Data!$I:$I,$A14,Data!$C:$C,S$1)+COUNTIFS(Data!$J:$J,$A14,Data!$C:$C,S$1)</f>
        <v>0</v>
      </c>
      <c r="T14" s="5">
        <f>COUNTIFS(Data!$I:$I,$A14,Data!$C:$C,T$1)+COUNTIFS(Data!$J:$J,$A14,Data!$C:$C,T$1)</f>
        <v>0</v>
      </c>
      <c r="U14" s="5">
        <f>COUNTIFS(Data!$I:$I,$A14,Data!$C:$C,U$1)+COUNTIFS(Data!$J:$J,$A14,Data!$C:$C,U$1)</f>
        <v>0</v>
      </c>
      <c r="V14" s="5">
        <f>COUNTIFS(Data!$I:$I,$A14,Data!$C:$C,V$1)+COUNTIFS(Data!$J:$J,$A14,Data!$C:$C,V$1)</f>
        <v>0</v>
      </c>
      <c r="W14" s="5">
        <f>COUNTIFS(Data!$I:$I,$A14,Data!$C:$C,W$1)+COUNTIFS(Data!$J:$J,$A14,Data!$C:$C,W$1)</f>
        <v>0</v>
      </c>
      <c r="X14" s="5">
        <f>COUNTIFS(Data!$I:$I,$A14,Data!$C:$C,X$1)+COUNTIFS(Data!$J:$J,$A14,Data!$C:$C,X$1)</f>
        <v>0</v>
      </c>
      <c r="Y14" s="5">
        <f>COUNTIFS(Data!$I:$I,$A14,Data!$C:$C,Y$1)+COUNTIFS(Data!$J:$J,$A14,Data!$C:$C,Y$1)</f>
        <v>0</v>
      </c>
      <c r="Z14" s="5">
        <f>COUNTIFS(Data!$I:$I,$A14,Data!$C:$C,Z$1)+COUNTIFS(Data!$J:$J,$A14,Data!$C:$C,Z$1)</f>
        <v>0</v>
      </c>
      <c r="AA14" s="5">
        <f>COUNTIFS(Data!$I:$I,$A14,Data!$C:$C,AA$1)+COUNTIFS(Data!$J:$J,$A14,Data!$C:$C,AA$1)</f>
        <v>0</v>
      </c>
      <c r="AB14" s="5">
        <f>COUNTIFS(Data!$I:$I,$A14,Data!$C:$C,AB$1)+COUNTIFS(Data!$J:$J,$A14,Data!$C:$C,AB$1)</f>
        <v>0</v>
      </c>
      <c r="AC14" s="5">
        <f>COUNTIFS(Data!$I:$I,$A14,Data!$C:$C,AC$1)+COUNTIFS(Data!$J:$J,$A14,Data!$C:$C,AC$1)</f>
        <v>0</v>
      </c>
      <c r="AD14" s="5">
        <f>COUNTIFS(Data!$I:$I,$A14,Data!$C:$C,AD$1)+COUNTIFS(Data!$J:$J,$A14,Data!$C:$C,AD$1)</f>
        <v>0</v>
      </c>
      <c r="AE14" s="5">
        <f>COUNTIFS(Data!$I:$I,$A14,Data!$C:$C,AE$1)+COUNTIFS(Data!$J:$J,$A14,Data!$C:$C,AE$1)</f>
        <v>0</v>
      </c>
      <c r="AF14" s="5">
        <f>COUNTIFS(Data!$I:$I,$A14,Data!$C:$C,AF$1)+COUNTIFS(Data!$J:$J,$A14,Data!$C:$C,AF$1)</f>
        <v>0</v>
      </c>
      <c r="AG14" s="5">
        <f>COUNTIFS(Data!$I:$I,$A14,Data!$C:$C,AG$1)+COUNTIFS(Data!$J:$J,$A14,Data!$C:$C,AG$1)</f>
        <v>0</v>
      </c>
      <c r="AH14" s="5">
        <f>COUNTIFS(Data!$I:$I,$A14,Data!$C:$C,AH$1)+COUNTIFS(Data!$J:$J,$A14,Data!$C:$C,AH$1)</f>
        <v>0</v>
      </c>
      <c r="AI14" s="5">
        <f>COUNTIFS(Data!$I:$I,$A14,Data!$C:$C,AI$1)+COUNTIFS(Data!$J:$J,$A14,Data!$C:$C,AI$1)</f>
        <v>0</v>
      </c>
      <c r="AJ14" s="5">
        <f>COUNTIFS(Data!$I:$I,$A14,Data!$C:$C,AJ$1)+COUNTIFS(Data!$J:$J,$A14,Data!$C:$C,AJ$1)</f>
        <v>0</v>
      </c>
      <c r="AK14" s="5">
        <f>COUNTIFS(Data!$I:$I,$A14,Data!$C:$C,AK$1)+COUNTIFS(Data!$J:$J,$A14,Data!$C:$C,AK$1)</f>
        <v>0</v>
      </c>
      <c r="AL14" s="5">
        <f>COUNTIFS(Data!$I:$I,$A14,Data!$C:$C,AL$1)+COUNTIFS(Data!$J:$J,$A14,Data!$C:$C,AL$1)</f>
        <v>0</v>
      </c>
      <c r="AM14" s="5">
        <f>COUNTIFS(Data!$I:$I,$A14,Data!$C:$C,AM$1)+COUNTIFS(Data!$J:$J,$A14,Data!$C:$C,AM$1)</f>
        <v>0</v>
      </c>
      <c r="AN14" s="5">
        <f>COUNTIFS(Data!$I:$I,$A14,Data!$C:$C,AN$1)+COUNTIFS(Data!$J:$J,$A14,Data!$C:$C,AN$1)</f>
        <v>0</v>
      </c>
      <c r="AO14" s="5">
        <f>COUNTIFS(Data!$I:$I,$A14,Data!$C:$C,AO$1)+COUNTIFS(Data!$J:$J,$A14,Data!$C:$C,AO$1)</f>
        <v>0</v>
      </c>
      <c r="AP14" s="5">
        <f>COUNTIFS(Data!$I:$I,$A14,Data!$C:$C,AP$1)+COUNTIFS(Data!$J:$J,$A14,Data!$C:$C,AP$1)</f>
        <v>0</v>
      </c>
      <c r="AQ14" s="5">
        <f>COUNTIFS(Data!$I:$I,$A14,Data!$C:$C,AQ$1)+COUNTIFS(Data!$J:$J,$A14,Data!$C:$C,AQ$1)</f>
        <v>0</v>
      </c>
      <c r="AR14" s="5">
        <f>COUNTIFS(Data!$I:$I,$A14,Data!$C:$C,AR$1)+COUNTIFS(Data!$J:$J,$A14,Data!$C:$C,AR$1)</f>
        <v>0</v>
      </c>
      <c r="AS14" s="5">
        <f>COUNTIFS(Data!$I:$I,$A14,Data!$C:$C,AS$1)+COUNTIFS(Data!$J:$J,$A14,Data!$C:$C,AS$1)</f>
        <v>0</v>
      </c>
      <c r="AT14" s="5">
        <f>COUNTIFS(Data!$I:$I,$A14,Data!$C:$C,AT$1)+COUNTIFS(Data!$J:$J,$A14,Data!$C:$C,AT$1)</f>
        <v>0</v>
      </c>
      <c r="AU14" s="5">
        <f>COUNTIFS(Data!$I:$I,$A14,Data!$C:$C,AU$1)+COUNTIFS(Data!$J:$J,$A14,Data!$C:$C,AU$1)</f>
        <v>2</v>
      </c>
      <c r="AV14" s="5">
        <f t="shared" si="1"/>
        <v>2</v>
      </c>
    </row>
    <row r="15">
      <c r="A15" s="5" t="str">
        <f>Countries!A14</f>
        <v>BUR</v>
      </c>
      <c r="B15" s="5">
        <f>COUNTIFS(Data!$I:$I,$A15,Data!$C:$C,B$1)+COUNTIFS(Data!$J:$J,$A15,Data!$C:$C,B$1)</f>
        <v>0</v>
      </c>
      <c r="C15" s="5">
        <f>COUNTIFS(Data!$I:$I,$A15,Data!$C:$C,C$1)+COUNTIFS(Data!$J:$J,$A15,Data!$C:$C,C$1)</f>
        <v>0</v>
      </c>
      <c r="D15" s="5">
        <f>COUNTIFS(Data!$I:$I,$A15,Data!$C:$C,D$1)+COUNTIFS(Data!$J:$J,$A15,Data!$C:$C,D$1)</f>
        <v>0</v>
      </c>
      <c r="E15" s="5">
        <f>COUNTIFS(Data!$I:$I,$A15,Data!$C:$C,E$1)+COUNTIFS(Data!$J:$J,$A15,Data!$C:$C,E$1)</f>
        <v>0</v>
      </c>
      <c r="F15" s="5">
        <f>COUNTIFS(Data!$I:$I,$A15,Data!$C:$C,F$1)+COUNTIFS(Data!$J:$J,$A15,Data!$C:$C,F$1)</f>
        <v>1</v>
      </c>
      <c r="G15" s="5">
        <f>COUNTIFS(Data!$I:$I,$A15,Data!$C:$C,G$1)+COUNTIFS(Data!$J:$J,$A15,Data!$C:$C,G$1)</f>
        <v>0</v>
      </c>
      <c r="H15" s="5">
        <f>COUNTIFS(Data!$I:$I,$A15,Data!$C:$C,H$1)+COUNTIFS(Data!$J:$J,$A15,Data!$C:$C,H$1)</f>
        <v>0</v>
      </c>
      <c r="I15" s="5">
        <f>COUNTIFS(Data!$I:$I,$A15,Data!$C:$C,I$1)+COUNTIFS(Data!$J:$J,$A15,Data!$C:$C,I$1)</f>
        <v>0</v>
      </c>
      <c r="J15" s="5">
        <f>COUNTIFS(Data!$I:$I,$A15,Data!$C:$C,J$1)+COUNTIFS(Data!$J:$J,$A15,Data!$C:$C,J$1)</f>
        <v>0</v>
      </c>
      <c r="K15" s="5">
        <f>COUNTIFS(Data!$I:$I,$A15,Data!$C:$C,K$1)+COUNTIFS(Data!$J:$J,$A15,Data!$C:$C,K$1)</f>
        <v>0</v>
      </c>
      <c r="L15" s="5">
        <f>COUNTIFS(Data!$I:$I,$A15,Data!$C:$C,L$1)+COUNTIFS(Data!$J:$J,$A15,Data!$C:$C,L$1)</f>
        <v>0</v>
      </c>
      <c r="M15" s="5">
        <f>COUNTIFS(Data!$I:$I,$A15,Data!$C:$C,M$1)+COUNTIFS(Data!$J:$J,$A15,Data!$C:$C,M$1)</f>
        <v>0</v>
      </c>
      <c r="N15" s="5">
        <f>COUNTIFS(Data!$I:$I,$A15,Data!$C:$C,N$1)+COUNTIFS(Data!$J:$J,$A15,Data!$C:$C,N$1)</f>
        <v>0</v>
      </c>
      <c r="O15" s="5">
        <f>COUNTIFS(Data!$I:$I,$A15,Data!$C:$C,O$1)+COUNTIFS(Data!$J:$J,$A15,Data!$C:$C,O$1)</f>
        <v>0</v>
      </c>
      <c r="P15" s="5">
        <f>COUNTIFS(Data!$I:$I,$A15,Data!$C:$C,P$1)+COUNTIFS(Data!$J:$J,$A15,Data!$C:$C,P$1)</f>
        <v>0</v>
      </c>
      <c r="Q15" s="5">
        <f>COUNTIFS(Data!$I:$I,$A15,Data!$C:$C,Q$1)+COUNTIFS(Data!$J:$J,$A15,Data!$C:$C,Q$1)</f>
        <v>0</v>
      </c>
      <c r="R15" s="5">
        <f>COUNTIFS(Data!$I:$I,$A15,Data!$C:$C,R$1)+COUNTIFS(Data!$J:$J,$A15,Data!$C:$C,R$1)</f>
        <v>0</v>
      </c>
      <c r="S15" s="5">
        <f>COUNTIFS(Data!$I:$I,$A15,Data!$C:$C,S$1)+COUNTIFS(Data!$J:$J,$A15,Data!$C:$C,S$1)</f>
        <v>0</v>
      </c>
      <c r="T15" s="5">
        <f>COUNTIFS(Data!$I:$I,$A15,Data!$C:$C,T$1)+COUNTIFS(Data!$J:$J,$A15,Data!$C:$C,T$1)</f>
        <v>0</v>
      </c>
      <c r="U15" s="5">
        <f>COUNTIFS(Data!$I:$I,$A15,Data!$C:$C,U$1)+COUNTIFS(Data!$J:$J,$A15,Data!$C:$C,U$1)</f>
        <v>0</v>
      </c>
      <c r="V15" s="5">
        <f>COUNTIFS(Data!$I:$I,$A15,Data!$C:$C,V$1)+COUNTIFS(Data!$J:$J,$A15,Data!$C:$C,V$1)</f>
        <v>0</v>
      </c>
      <c r="W15" s="5">
        <f>COUNTIFS(Data!$I:$I,$A15,Data!$C:$C,W$1)+COUNTIFS(Data!$J:$J,$A15,Data!$C:$C,W$1)</f>
        <v>0</v>
      </c>
      <c r="X15" s="5">
        <f>COUNTIFS(Data!$I:$I,$A15,Data!$C:$C,X$1)+COUNTIFS(Data!$J:$J,$A15,Data!$C:$C,X$1)</f>
        <v>0</v>
      </c>
      <c r="Y15" s="5">
        <f>COUNTIFS(Data!$I:$I,$A15,Data!$C:$C,Y$1)+COUNTIFS(Data!$J:$J,$A15,Data!$C:$C,Y$1)</f>
        <v>0</v>
      </c>
      <c r="Z15" s="5">
        <f>COUNTIFS(Data!$I:$I,$A15,Data!$C:$C,Z$1)+COUNTIFS(Data!$J:$J,$A15,Data!$C:$C,Z$1)</f>
        <v>0</v>
      </c>
      <c r="AA15" s="5">
        <f>COUNTIFS(Data!$I:$I,$A15,Data!$C:$C,AA$1)+COUNTIFS(Data!$J:$J,$A15,Data!$C:$C,AA$1)</f>
        <v>0</v>
      </c>
      <c r="AB15" s="5">
        <f>COUNTIFS(Data!$I:$I,$A15,Data!$C:$C,AB$1)+COUNTIFS(Data!$J:$J,$A15,Data!$C:$C,AB$1)</f>
        <v>0</v>
      </c>
      <c r="AC15" s="5">
        <f>COUNTIFS(Data!$I:$I,$A15,Data!$C:$C,AC$1)+COUNTIFS(Data!$J:$J,$A15,Data!$C:$C,AC$1)</f>
        <v>0</v>
      </c>
      <c r="AD15" s="5">
        <f>COUNTIFS(Data!$I:$I,$A15,Data!$C:$C,AD$1)+COUNTIFS(Data!$J:$J,$A15,Data!$C:$C,AD$1)</f>
        <v>0</v>
      </c>
      <c r="AE15" s="5">
        <f>COUNTIFS(Data!$I:$I,$A15,Data!$C:$C,AE$1)+COUNTIFS(Data!$J:$J,$A15,Data!$C:$C,AE$1)</f>
        <v>0</v>
      </c>
      <c r="AF15" s="5">
        <f>COUNTIFS(Data!$I:$I,$A15,Data!$C:$C,AF$1)+COUNTIFS(Data!$J:$J,$A15,Data!$C:$C,AF$1)</f>
        <v>0</v>
      </c>
      <c r="AG15" s="5">
        <f>COUNTIFS(Data!$I:$I,$A15,Data!$C:$C,AG$1)+COUNTIFS(Data!$J:$J,$A15,Data!$C:$C,AG$1)</f>
        <v>0</v>
      </c>
      <c r="AH15" s="5">
        <f>COUNTIFS(Data!$I:$I,$A15,Data!$C:$C,AH$1)+COUNTIFS(Data!$J:$J,$A15,Data!$C:$C,AH$1)</f>
        <v>0</v>
      </c>
      <c r="AI15" s="5">
        <f>COUNTIFS(Data!$I:$I,$A15,Data!$C:$C,AI$1)+COUNTIFS(Data!$J:$J,$A15,Data!$C:$C,AI$1)</f>
        <v>0</v>
      </c>
      <c r="AJ15" s="5">
        <f>COUNTIFS(Data!$I:$I,$A15,Data!$C:$C,AJ$1)+COUNTIFS(Data!$J:$J,$A15,Data!$C:$C,AJ$1)</f>
        <v>0</v>
      </c>
      <c r="AK15" s="5">
        <f>COUNTIFS(Data!$I:$I,$A15,Data!$C:$C,AK$1)+COUNTIFS(Data!$J:$J,$A15,Data!$C:$C,AK$1)</f>
        <v>0</v>
      </c>
      <c r="AL15" s="5">
        <f>COUNTIFS(Data!$I:$I,$A15,Data!$C:$C,AL$1)+COUNTIFS(Data!$J:$J,$A15,Data!$C:$C,AL$1)</f>
        <v>0</v>
      </c>
      <c r="AM15" s="5">
        <f>COUNTIFS(Data!$I:$I,$A15,Data!$C:$C,AM$1)+COUNTIFS(Data!$J:$J,$A15,Data!$C:$C,AM$1)</f>
        <v>0</v>
      </c>
      <c r="AN15" s="5">
        <f>COUNTIFS(Data!$I:$I,$A15,Data!$C:$C,AN$1)+COUNTIFS(Data!$J:$J,$A15,Data!$C:$C,AN$1)</f>
        <v>0</v>
      </c>
      <c r="AO15" s="5">
        <f>COUNTIFS(Data!$I:$I,$A15,Data!$C:$C,AO$1)+COUNTIFS(Data!$J:$J,$A15,Data!$C:$C,AO$1)</f>
        <v>0</v>
      </c>
      <c r="AP15" s="5">
        <f>COUNTIFS(Data!$I:$I,$A15,Data!$C:$C,AP$1)+COUNTIFS(Data!$J:$J,$A15,Data!$C:$C,AP$1)</f>
        <v>0</v>
      </c>
      <c r="AQ15" s="5">
        <f>COUNTIFS(Data!$I:$I,$A15,Data!$C:$C,AQ$1)+COUNTIFS(Data!$J:$J,$A15,Data!$C:$C,AQ$1)</f>
        <v>0</v>
      </c>
      <c r="AR15" s="5">
        <f>COUNTIFS(Data!$I:$I,$A15,Data!$C:$C,AR$1)+COUNTIFS(Data!$J:$J,$A15,Data!$C:$C,AR$1)</f>
        <v>0</v>
      </c>
      <c r="AS15" s="5">
        <f>COUNTIFS(Data!$I:$I,$A15,Data!$C:$C,AS$1)+COUNTIFS(Data!$J:$J,$A15,Data!$C:$C,AS$1)</f>
        <v>0</v>
      </c>
      <c r="AT15" s="5">
        <f>COUNTIFS(Data!$I:$I,$A15,Data!$C:$C,AT$1)+COUNTIFS(Data!$J:$J,$A15,Data!$C:$C,AT$1)</f>
        <v>0</v>
      </c>
      <c r="AU15" s="5">
        <f>COUNTIFS(Data!$I:$I,$A15,Data!$C:$C,AU$1)+COUNTIFS(Data!$J:$J,$A15,Data!$C:$C,AU$1)</f>
        <v>0</v>
      </c>
      <c r="AV15" s="5">
        <f t="shared" si="1"/>
        <v>1</v>
      </c>
    </row>
    <row r="16">
      <c r="A16" s="5" t="str">
        <f>Countries!A15</f>
        <v>CAN</v>
      </c>
      <c r="B16" s="5">
        <f>COUNTIFS(Data!$I:$I,$A16,Data!$C:$C,B$1)+COUNTIFS(Data!$J:$J,$A16,Data!$C:$C,B$1)</f>
        <v>0</v>
      </c>
      <c r="C16" s="5">
        <f>COUNTIFS(Data!$I:$I,$A16,Data!$C:$C,C$1)+COUNTIFS(Data!$J:$J,$A16,Data!$C:$C,C$1)</f>
        <v>0</v>
      </c>
      <c r="D16" s="5">
        <f>COUNTIFS(Data!$I:$I,$A16,Data!$C:$C,D$1)+COUNTIFS(Data!$J:$J,$A16,Data!$C:$C,D$1)</f>
        <v>0</v>
      </c>
      <c r="E16" s="5">
        <f>COUNTIFS(Data!$I:$I,$A16,Data!$C:$C,E$1)+COUNTIFS(Data!$J:$J,$A16,Data!$C:$C,E$1)</f>
        <v>0</v>
      </c>
      <c r="F16" s="5">
        <f>COUNTIFS(Data!$I:$I,$A16,Data!$C:$C,F$1)+COUNTIFS(Data!$J:$J,$A16,Data!$C:$C,F$1)</f>
        <v>3</v>
      </c>
      <c r="G16" s="5">
        <f>COUNTIFS(Data!$I:$I,$A16,Data!$C:$C,G$1)+COUNTIFS(Data!$J:$J,$A16,Data!$C:$C,G$1)</f>
        <v>0</v>
      </c>
      <c r="H16" s="5">
        <f>COUNTIFS(Data!$I:$I,$A16,Data!$C:$C,H$1)+COUNTIFS(Data!$J:$J,$A16,Data!$C:$C,H$1)</f>
        <v>1</v>
      </c>
      <c r="I16" s="5">
        <f>COUNTIFS(Data!$I:$I,$A16,Data!$C:$C,I$1)+COUNTIFS(Data!$J:$J,$A16,Data!$C:$C,I$1)</f>
        <v>0</v>
      </c>
      <c r="J16" s="5">
        <f>COUNTIFS(Data!$I:$I,$A16,Data!$C:$C,J$1)+COUNTIFS(Data!$J:$J,$A16,Data!$C:$C,J$1)</f>
        <v>0</v>
      </c>
      <c r="K16" s="5">
        <f>COUNTIFS(Data!$I:$I,$A16,Data!$C:$C,K$1)+COUNTIFS(Data!$J:$J,$A16,Data!$C:$C,K$1)</f>
        <v>0</v>
      </c>
      <c r="L16" s="5">
        <f>COUNTIFS(Data!$I:$I,$A16,Data!$C:$C,L$1)+COUNTIFS(Data!$J:$J,$A16,Data!$C:$C,L$1)</f>
        <v>0</v>
      </c>
      <c r="M16" s="5">
        <f>COUNTIFS(Data!$I:$I,$A16,Data!$C:$C,M$1)+COUNTIFS(Data!$J:$J,$A16,Data!$C:$C,M$1)</f>
        <v>1</v>
      </c>
      <c r="N16" s="5">
        <f>COUNTIFS(Data!$I:$I,$A16,Data!$C:$C,N$1)+COUNTIFS(Data!$J:$J,$A16,Data!$C:$C,N$1)</f>
        <v>0</v>
      </c>
      <c r="O16" s="5">
        <f>COUNTIFS(Data!$I:$I,$A16,Data!$C:$C,O$1)+COUNTIFS(Data!$J:$J,$A16,Data!$C:$C,O$1)</f>
        <v>0</v>
      </c>
      <c r="P16" s="5">
        <f>COUNTIFS(Data!$I:$I,$A16,Data!$C:$C,P$1)+COUNTIFS(Data!$J:$J,$A16,Data!$C:$C,P$1)</f>
        <v>0</v>
      </c>
      <c r="Q16" s="5">
        <f>COUNTIFS(Data!$I:$I,$A16,Data!$C:$C,Q$1)+COUNTIFS(Data!$J:$J,$A16,Data!$C:$C,Q$1)</f>
        <v>0</v>
      </c>
      <c r="R16" s="5">
        <f>COUNTIFS(Data!$I:$I,$A16,Data!$C:$C,R$1)+COUNTIFS(Data!$J:$J,$A16,Data!$C:$C,R$1)</f>
        <v>1</v>
      </c>
      <c r="S16" s="5">
        <f>COUNTIFS(Data!$I:$I,$A16,Data!$C:$C,S$1)+COUNTIFS(Data!$J:$J,$A16,Data!$C:$C,S$1)</f>
        <v>0</v>
      </c>
      <c r="T16" s="5">
        <f>COUNTIFS(Data!$I:$I,$A16,Data!$C:$C,T$1)+COUNTIFS(Data!$J:$J,$A16,Data!$C:$C,T$1)</f>
        <v>0</v>
      </c>
      <c r="U16" s="5">
        <f>COUNTIFS(Data!$I:$I,$A16,Data!$C:$C,U$1)+COUNTIFS(Data!$J:$J,$A16,Data!$C:$C,U$1)</f>
        <v>0</v>
      </c>
      <c r="V16" s="5">
        <f>COUNTIFS(Data!$I:$I,$A16,Data!$C:$C,V$1)+COUNTIFS(Data!$J:$J,$A16,Data!$C:$C,V$1)</f>
        <v>0</v>
      </c>
      <c r="W16" s="5">
        <f>COUNTIFS(Data!$I:$I,$A16,Data!$C:$C,W$1)+COUNTIFS(Data!$J:$J,$A16,Data!$C:$C,W$1)</f>
        <v>0</v>
      </c>
      <c r="X16" s="5">
        <f>COUNTIFS(Data!$I:$I,$A16,Data!$C:$C,X$1)+COUNTIFS(Data!$J:$J,$A16,Data!$C:$C,X$1)</f>
        <v>0</v>
      </c>
      <c r="Y16" s="5">
        <f>COUNTIFS(Data!$I:$I,$A16,Data!$C:$C,Y$1)+COUNTIFS(Data!$J:$J,$A16,Data!$C:$C,Y$1)</f>
        <v>0</v>
      </c>
      <c r="Z16" s="5">
        <f>COUNTIFS(Data!$I:$I,$A16,Data!$C:$C,Z$1)+COUNTIFS(Data!$J:$J,$A16,Data!$C:$C,Z$1)</f>
        <v>2</v>
      </c>
      <c r="AA16" s="5">
        <f>COUNTIFS(Data!$I:$I,$A16,Data!$C:$C,AA$1)+COUNTIFS(Data!$J:$J,$A16,Data!$C:$C,AA$1)</f>
        <v>0</v>
      </c>
      <c r="AB16" s="5">
        <f>COUNTIFS(Data!$I:$I,$A16,Data!$C:$C,AB$1)+COUNTIFS(Data!$J:$J,$A16,Data!$C:$C,AB$1)</f>
        <v>0</v>
      </c>
      <c r="AC16" s="5">
        <f>COUNTIFS(Data!$I:$I,$A16,Data!$C:$C,AC$1)+COUNTIFS(Data!$J:$J,$A16,Data!$C:$C,AC$1)</f>
        <v>0</v>
      </c>
      <c r="AD16" s="5">
        <f>COUNTIFS(Data!$I:$I,$A16,Data!$C:$C,AD$1)+COUNTIFS(Data!$J:$J,$A16,Data!$C:$C,AD$1)</f>
        <v>0</v>
      </c>
      <c r="AE16" s="5">
        <f>COUNTIFS(Data!$I:$I,$A16,Data!$C:$C,AE$1)+COUNTIFS(Data!$J:$J,$A16,Data!$C:$C,AE$1)</f>
        <v>1</v>
      </c>
      <c r="AF16" s="5">
        <f>COUNTIFS(Data!$I:$I,$A16,Data!$C:$C,AF$1)+COUNTIFS(Data!$J:$J,$A16,Data!$C:$C,AF$1)</f>
        <v>0</v>
      </c>
      <c r="AG16" s="5">
        <f>COUNTIFS(Data!$I:$I,$A16,Data!$C:$C,AG$1)+COUNTIFS(Data!$J:$J,$A16,Data!$C:$C,AG$1)</f>
        <v>0</v>
      </c>
      <c r="AH16" s="5">
        <f>COUNTIFS(Data!$I:$I,$A16,Data!$C:$C,AH$1)+COUNTIFS(Data!$J:$J,$A16,Data!$C:$C,AH$1)</f>
        <v>0</v>
      </c>
      <c r="AI16" s="5">
        <f>COUNTIFS(Data!$I:$I,$A16,Data!$C:$C,AI$1)+COUNTIFS(Data!$J:$J,$A16,Data!$C:$C,AI$1)</f>
        <v>0</v>
      </c>
      <c r="AJ16" s="5">
        <f>COUNTIFS(Data!$I:$I,$A16,Data!$C:$C,AJ$1)+COUNTIFS(Data!$J:$J,$A16,Data!$C:$C,AJ$1)</f>
        <v>0</v>
      </c>
      <c r="AK16" s="5">
        <f>COUNTIFS(Data!$I:$I,$A16,Data!$C:$C,AK$1)+COUNTIFS(Data!$J:$J,$A16,Data!$C:$C,AK$1)</f>
        <v>0</v>
      </c>
      <c r="AL16" s="5">
        <f>COUNTIFS(Data!$I:$I,$A16,Data!$C:$C,AL$1)+COUNTIFS(Data!$J:$J,$A16,Data!$C:$C,AL$1)</f>
        <v>2</v>
      </c>
      <c r="AM16" s="5">
        <f>COUNTIFS(Data!$I:$I,$A16,Data!$C:$C,AM$1)+COUNTIFS(Data!$J:$J,$A16,Data!$C:$C,AM$1)</f>
        <v>0</v>
      </c>
      <c r="AN16" s="5">
        <f>COUNTIFS(Data!$I:$I,$A16,Data!$C:$C,AN$1)+COUNTIFS(Data!$J:$J,$A16,Data!$C:$C,AN$1)</f>
        <v>0</v>
      </c>
      <c r="AO16" s="5">
        <f>COUNTIFS(Data!$I:$I,$A16,Data!$C:$C,AO$1)+COUNTIFS(Data!$J:$J,$A16,Data!$C:$C,AO$1)</f>
        <v>0</v>
      </c>
      <c r="AP16" s="5">
        <f>COUNTIFS(Data!$I:$I,$A16,Data!$C:$C,AP$1)+COUNTIFS(Data!$J:$J,$A16,Data!$C:$C,AP$1)</f>
        <v>0</v>
      </c>
      <c r="AQ16" s="5">
        <f>COUNTIFS(Data!$I:$I,$A16,Data!$C:$C,AQ$1)+COUNTIFS(Data!$J:$J,$A16,Data!$C:$C,AQ$1)</f>
        <v>0</v>
      </c>
      <c r="AR16" s="5">
        <f>COUNTIFS(Data!$I:$I,$A16,Data!$C:$C,AR$1)+COUNTIFS(Data!$J:$J,$A16,Data!$C:$C,AR$1)</f>
        <v>0</v>
      </c>
      <c r="AS16" s="5">
        <f>COUNTIFS(Data!$I:$I,$A16,Data!$C:$C,AS$1)+COUNTIFS(Data!$J:$J,$A16,Data!$C:$C,AS$1)</f>
        <v>0</v>
      </c>
      <c r="AT16" s="5">
        <f>COUNTIFS(Data!$I:$I,$A16,Data!$C:$C,AT$1)+COUNTIFS(Data!$J:$J,$A16,Data!$C:$C,AT$1)</f>
        <v>0</v>
      </c>
      <c r="AU16" s="5">
        <f>COUNTIFS(Data!$I:$I,$A16,Data!$C:$C,AU$1)+COUNTIFS(Data!$J:$J,$A16,Data!$C:$C,AU$1)</f>
        <v>0</v>
      </c>
      <c r="AV16" s="5">
        <f t="shared" si="1"/>
        <v>11</v>
      </c>
    </row>
    <row r="17">
      <c r="A17" s="5" t="str">
        <f>Countries!A16</f>
        <v>CHN</v>
      </c>
      <c r="B17" s="5">
        <f>COUNTIFS(Data!$I:$I,$A17,Data!$C:$C,B$1)+COUNTIFS(Data!$J:$J,$A17,Data!$C:$C,B$1)</f>
        <v>1</v>
      </c>
      <c r="C17" s="5">
        <f>COUNTIFS(Data!$I:$I,$A17,Data!$C:$C,C$1)+COUNTIFS(Data!$J:$J,$A17,Data!$C:$C,C$1)</f>
        <v>0</v>
      </c>
      <c r="D17" s="5">
        <f>COUNTIFS(Data!$I:$I,$A17,Data!$C:$C,D$1)+COUNTIFS(Data!$J:$J,$A17,Data!$C:$C,D$1)</f>
        <v>2</v>
      </c>
      <c r="E17" s="5">
        <f>COUNTIFS(Data!$I:$I,$A17,Data!$C:$C,E$1)+COUNTIFS(Data!$J:$J,$A17,Data!$C:$C,E$1)</f>
        <v>0</v>
      </c>
      <c r="F17" s="5">
        <f>COUNTIFS(Data!$I:$I,$A17,Data!$C:$C,F$1)+COUNTIFS(Data!$J:$J,$A17,Data!$C:$C,F$1)</f>
        <v>1</v>
      </c>
      <c r="G17" s="5">
        <f>COUNTIFS(Data!$I:$I,$A17,Data!$C:$C,G$1)+COUNTIFS(Data!$J:$J,$A17,Data!$C:$C,G$1)</f>
        <v>0</v>
      </c>
      <c r="H17" s="5">
        <f>COUNTIFS(Data!$I:$I,$A17,Data!$C:$C,H$1)+COUNTIFS(Data!$J:$J,$A17,Data!$C:$C,H$1)</f>
        <v>0</v>
      </c>
      <c r="I17" s="5">
        <f>COUNTIFS(Data!$I:$I,$A17,Data!$C:$C,I$1)+COUNTIFS(Data!$J:$J,$A17,Data!$C:$C,I$1)</f>
        <v>0</v>
      </c>
      <c r="J17" s="5">
        <f>COUNTIFS(Data!$I:$I,$A17,Data!$C:$C,J$1)+COUNTIFS(Data!$J:$J,$A17,Data!$C:$C,J$1)</f>
        <v>0</v>
      </c>
      <c r="K17" s="5">
        <f>COUNTIFS(Data!$I:$I,$A17,Data!$C:$C,K$1)+COUNTIFS(Data!$J:$J,$A17,Data!$C:$C,K$1)</f>
        <v>0</v>
      </c>
      <c r="L17" s="5">
        <f>COUNTIFS(Data!$I:$I,$A17,Data!$C:$C,L$1)+COUNTIFS(Data!$J:$J,$A17,Data!$C:$C,L$1)</f>
        <v>0</v>
      </c>
      <c r="M17" s="5">
        <f>COUNTIFS(Data!$I:$I,$A17,Data!$C:$C,M$1)+COUNTIFS(Data!$J:$J,$A17,Data!$C:$C,M$1)</f>
        <v>0</v>
      </c>
      <c r="N17" s="5">
        <f>COUNTIFS(Data!$I:$I,$A17,Data!$C:$C,N$1)+COUNTIFS(Data!$J:$J,$A17,Data!$C:$C,N$1)</f>
        <v>0</v>
      </c>
      <c r="O17" s="5">
        <f>COUNTIFS(Data!$I:$I,$A17,Data!$C:$C,O$1)+COUNTIFS(Data!$J:$J,$A17,Data!$C:$C,O$1)</f>
        <v>0</v>
      </c>
      <c r="P17" s="5">
        <f>COUNTIFS(Data!$I:$I,$A17,Data!$C:$C,P$1)+COUNTIFS(Data!$J:$J,$A17,Data!$C:$C,P$1)</f>
        <v>0</v>
      </c>
      <c r="Q17" s="5">
        <f>COUNTIFS(Data!$I:$I,$A17,Data!$C:$C,Q$1)+COUNTIFS(Data!$J:$J,$A17,Data!$C:$C,Q$1)</f>
        <v>0</v>
      </c>
      <c r="R17" s="5">
        <f>COUNTIFS(Data!$I:$I,$A17,Data!$C:$C,R$1)+COUNTIFS(Data!$J:$J,$A17,Data!$C:$C,R$1)</f>
        <v>0</v>
      </c>
      <c r="S17" s="5">
        <f>COUNTIFS(Data!$I:$I,$A17,Data!$C:$C,S$1)+COUNTIFS(Data!$J:$J,$A17,Data!$C:$C,S$1)</f>
        <v>0</v>
      </c>
      <c r="T17" s="5">
        <f>COUNTIFS(Data!$I:$I,$A17,Data!$C:$C,T$1)+COUNTIFS(Data!$J:$J,$A17,Data!$C:$C,T$1)</f>
        <v>0</v>
      </c>
      <c r="U17" s="5">
        <f>COUNTIFS(Data!$I:$I,$A17,Data!$C:$C,U$1)+COUNTIFS(Data!$J:$J,$A17,Data!$C:$C,U$1)</f>
        <v>0</v>
      </c>
      <c r="V17" s="5">
        <f>COUNTIFS(Data!$I:$I,$A17,Data!$C:$C,V$1)+COUNTIFS(Data!$J:$J,$A17,Data!$C:$C,V$1)</f>
        <v>0</v>
      </c>
      <c r="W17" s="5">
        <f>COUNTIFS(Data!$I:$I,$A17,Data!$C:$C,W$1)+COUNTIFS(Data!$J:$J,$A17,Data!$C:$C,W$1)</f>
        <v>0</v>
      </c>
      <c r="X17" s="5">
        <f>COUNTIFS(Data!$I:$I,$A17,Data!$C:$C,X$1)+COUNTIFS(Data!$J:$J,$A17,Data!$C:$C,X$1)</f>
        <v>0</v>
      </c>
      <c r="Y17" s="5">
        <f>COUNTIFS(Data!$I:$I,$A17,Data!$C:$C,Y$1)+COUNTIFS(Data!$J:$J,$A17,Data!$C:$C,Y$1)</f>
        <v>0</v>
      </c>
      <c r="Z17" s="5">
        <f>COUNTIFS(Data!$I:$I,$A17,Data!$C:$C,Z$1)+COUNTIFS(Data!$J:$J,$A17,Data!$C:$C,Z$1)</f>
        <v>0</v>
      </c>
      <c r="AA17" s="5">
        <f>COUNTIFS(Data!$I:$I,$A17,Data!$C:$C,AA$1)+COUNTIFS(Data!$J:$J,$A17,Data!$C:$C,AA$1)</f>
        <v>1</v>
      </c>
      <c r="AB17" s="5">
        <f>COUNTIFS(Data!$I:$I,$A17,Data!$C:$C,AB$1)+COUNTIFS(Data!$J:$J,$A17,Data!$C:$C,AB$1)</f>
        <v>0</v>
      </c>
      <c r="AC17" s="5">
        <f>COUNTIFS(Data!$I:$I,$A17,Data!$C:$C,AC$1)+COUNTIFS(Data!$J:$J,$A17,Data!$C:$C,AC$1)</f>
        <v>0</v>
      </c>
      <c r="AD17" s="5">
        <f>COUNTIFS(Data!$I:$I,$A17,Data!$C:$C,AD$1)+COUNTIFS(Data!$J:$J,$A17,Data!$C:$C,AD$1)</f>
        <v>0</v>
      </c>
      <c r="AE17" s="5">
        <f>COUNTIFS(Data!$I:$I,$A17,Data!$C:$C,AE$1)+COUNTIFS(Data!$J:$J,$A17,Data!$C:$C,AE$1)</f>
        <v>2</v>
      </c>
      <c r="AF17" s="5">
        <f>COUNTIFS(Data!$I:$I,$A17,Data!$C:$C,AF$1)+COUNTIFS(Data!$J:$J,$A17,Data!$C:$C,AF$1)</f>
        <v>0</v>
      </c>
      <c r="AG17" s="5">
        <f>COUNTIFS(Data!$I:$I,$A17,Data!$C:$C,AG$1)+COUNTIFS(Data!$J:$J,$A17,Data!$C:$C,AG$1)</f>
        <v>1</v>
      </c>
      <c r="AH17" s="5">
        <f>COUNTIFS(Data!$I:$I,$A17,Data!$C:$C,AH$1)+COUNTIFS(Data!$J:$J,$A17,Data!$C:$C,AH$1)</f>
        <v>6</v>
      </c>
      <c r="AI17" s="5">
        <f>COUNTIFS(Data!$I:$I,$A17,Data!$C:$C,AI$1)+COUNTIFS(Data!$J:$J,$A17,Data!$C:$C,AI$1)</f>
        <v>0</v>
      </c>
      <c r="AJ17" s="5">
        <f>COUNTIFS(Data!$I:$I,$A17,Data!$C:$C,AJ$1)+COUNTIFS(Data!$J:$J,$A17,Data!$C:$C,AJ$1)</f>
        <v>0</v>
      </c>
      <c r="AK17" s="5">
        <f>COUNTIFS(Data!$I:$I,$A17,Data!$C:$C,AK$1)+COUNTIFS(Data!$J:$J,$A17,Data!$C:$C,AK$1)</f>
        <v>0</v>
      </c>
      <c r="AL17" s="5">
        <f>COUNTIFS(Data!$I:$I,$A17,Data!$C:$C,AL$1)+COUNTIFS(Data!$J:$J,$A17,Data!$C:$C,AL$1)</f>
        <v>1</v>
      </c>
      <c r="AM17" s="5">
        <f>COUNTIFS(Data!$I:$I,$A17,Data!$C:$C,AM$1)+COUNTIFS(Data!$J:$J,$A17,Data!$C:$C,AM$1)</f>
        <v>0</v>
      </c>
      <c r="AN17" s="5">
        <f>COUNTIFS(Data!$I:$I,$A17,Data!$C:$C,AN$1)+COUNTIFS(Data!$J:$J,$A17,Data!$C:$C,AN$1)</f>
        <v>1</v>
      </c>
      <c r="AO17" s="5">
        <f>COUNTIFS(Data!$I:$I,$A17,Data!$C:$C,AO$1)+COUNTIFS(Data!$J:$J,$A17,Data!$C:$C,AO$1)</f>
        <v>0</v>
      </c>
      <c r="AP17" s="5">
        <f>COUNTIFS(Data!$I:$I,$A17,Data!$C:$C,AP$1)+COUNTIFS(Data!$J:$J,$A17,Data!$C:$C,AP$1)</f>
        <v>0</v>
      </c>
      <c r="AQ17" s="5">
        <f>COUNTIFS(Data!$I:$I,$A17,Data!$C:$C,AQ$1)+COUNTIFS(Data!$J:$J,$A17,Data!$C:$C,AQ$1)</f>
        <v>0</v>
      </c>
      <c r="AR17" s="5">
        <f>COUNTIFS(Data!$I:$I,$A17,Data!$C:$C,AR$1)+COUNTIFS(Data!$J:$J,$A17,Data!$C:$C,AR$1)</f>
        <v>0</v>
      </c>
      <c r="AS17" s="5">
        <f>COUNTIFS(Data!$I:$I,$A17,Data!$C:$C,AS$1)+COUNTIFS(Data!$J:$J,$A17,Data!$C:$C,AS$1)</f>
        <v>0</v>
      </c>
      <c r="AT17" s="5">
        <f>COUNTIFS(Data!$I:$I,$A17,Data!$C:$C,AT$1)+COUNTIFS(Data!$J:$J,$A17,Data!$C:$C,AT$1)</f>
        <v>0</v>
      </c>
      <c r="AU17" s="5">
        <f>COUNTIFS(Data!$I:$I,$A17,Data!$C:$C,AU$1)+COUNTIFS(Data!$J:$J,$A17,Data!$C:$C,AU$1)</f>
        <v>1</v>
      </c>
      <c r="AV17" s="5">
        <f t="shared" si="1"/>
        <v>17</v>
      </c>
    </row>
    <row r="18">
      <c r="A18" s="5" t="str">
        <f>Countries!A17</f>
        <v>CIV</v>
      </c>
      <c r="B18" s="5">
        <f>COUNTIFS(Data!$I:$I,$A18,Data!$C:$C,B$1)+COUNTIFS(Data!$J:$J,$A18,Data!$C:$C,B$1)</f>
        <v>0</v>
      </c>
      <c r="C18" s="5">
        <f>COUNTIFS(Data!$I:$I,$A18,Data!$C:$C,C$1)+COUNTIFS(Data!$J:$J,$A18,Data!$C:$C,C$1)</f>
        <v>0</v>
      </c>
      <c r="D18" s="5">
        <f>COUNTIFS(Data!$I:$I,$A18,Data!$C:$C,D$1)+COUNTIFS(Data!$J:$J,$A18,Data!$C:$C,D$1)</f>
        <v>0</v>
      </c>
      <c r="E18" s="5">
        <f>COUNTIFS(Data!$I:$I,$A18,Data!$C:$C,E$1)+COUNTIFS(Data!$J:$J,$A18,Data!$C:$C,E$1)</f>
        <v>0</v>
      </c>
      <c r="F18" s="5">
        <f>COUNTIFS(Data!$I:$I,$A18,Data!$C:$C,F$1)+COUNTIFS(Data!$J:$J,$A18,Data!$C:$C,F$1)</f>
        <v>0</v>
      </c>
      <c r="G18" s="5">
        <f>COUNTIFS(Data!$I:$I,$A18,Data!$C:$C,G$1)+COUNTIFS(Data!$J:$J,$A18,Data!$C:$C,G$1)</f>
        <v>0</v>
      </c>
      <c r="H18" s="5">
        <f>COUNTIFS(Data!$I:$I,$A18,Data!$C:$C,H$1)+COUNTIFS(Data!$J:$J,$A18,Data!$C:$C,H$1)</f>
        <v>0</v>
      </c>
      <c r="I18" s="5">
        <f>COUNTIFS(Data!$I:$I,$A18,Data!$C:$C,I$1)+COUNTIFS(Data!$J:$J,$A18,Data!$C:$C,I$1)</f>
        <v>0</v>
      </c>
      <c r="J18" s="5">
        <f>COUNTIFS(Data!$I:$I,$A18,Data!$C:$C,J$1)+COUNTIFS(Data!$J:$J,$A18,Data!$C:$C,J$1)</f>
        <v>0</v>
      </c>
      <c r="K18" s="5">
        <f>COUNTIFS(Data!$I:$I,$A18,Data!$C:$C,K$1)+COUNTIFS(Data!$J:$J,$A18,Data!$C:$C,K$1)</f>
        <v>0</v>
      </c>
      <c r="L18" s="5">
        <f>COUNTIFS(Data!$I:$I,$A18,Data!$C:$C,L$1)+COUNTIFS(Data!$J:$J,$A18,Data!$C:$C,L$1)</f>
        <v>0</v>
      </c>
      <c r="M18" s="5">
        <f>COUNTIFS(Data!$I:$I,$A18,Data!$C:$C,M$1)+COUNTIFS(Data!$J:$J,$A18,Data!$C:$C,M$1)</f>
        <v>0</v>
      </c>
      <c r="N18" s="5">
        <f>COUNTIFS(Data!$I:$I,$A18,Data!$C:$C,N$1)+COUNTIFS(Data!$J:$J,$A18,Data!$C:$C,N$1)</f>
        <v>0</v>
      </c>
      <c r="O18" s="5">
        <f>COUNTIFS(Data!$I:$I,$A18,Data!$C:$C,O$1)+COUNTIFS(Data!$J:$J,$A18,Data!$C:$C,O$1)</f>
        <v>0</v>
      </c>
      <c r="P18" s="5">
        <f>COUNTIFS(Data!$I:$I,$A18,Data!$C:$C,P$1)+COUNTIFS(Data!$J:$J,$A18,Data!$C:$C,P$1)</f>
        <v>0</v>
      </c>
      <c r="Q18" s="5">
        <f>COUNTIFS(Data!$I:$I,$A18,Data!$C:$C,Q$1)+COUNTIFS(Data!$J:$J,$A18,Data!$C:$C,Q$1)</f>
        <v>0</v>
      </c>
      <c r="R18" s="5">
        <f>COUNTIFS(Data!$I:$I,$A18,Data!$C:$C,R$1)+COUNTIFS(Data!$J:$J,$A18,Data!$C:$C,R$1)</f>
        <v>0</v>
      </c>
      <c r="S18" s="5">
        <f>COUNTIFS(Data!$I:$I,$A18,Data!$C:$C,S$1)+COUNTIFS(Data!$J:$J,$A18,Data!$C:$C,S$1)</f>
        <v>0</v>
      </c>
      <c r="T18" s="5">
        <f>COUNTIFS(Data!$I:$I,$A18,Data!$C:$C,T$1)+COUNTIFS(Data!$J:$J,$A18,Data!$C:$C,T$1)</f>
        <v>0</v>
      </c>
      <c r="U18" s="5">
        <f>COUNTIFS(Data!$I:$I,$A18,Data!$C:$C,U$1)+COUNTIFS(Data!$J:$J,$A18,Data!$C:$C,U$1)</f>
        <v>0</v>
      </c>
      <c r="V18" s="5">
        <f>COUNTIFS(Data!$I:$I,$A18,Data!$C:$C,V$1)+COUNTIFS(Data!$J:$J,$A18,Data!$C:$C,V$1)</f>
        <v>0</v>
      </c>
      <c r="W18" s="5">
        <f>COUNTIFS(Data!$I:$I,$A18,Data!$C:$C,W$1)+COUNTIFS(Data!$J:$J,$A18,Data!$C:$C,W$1)</f>
        <v>0</v>
      </c>
      <c r="X18" s="5">
        <f>COUNTIFS(Data!$I:$I,$A18,Data!$C:$C,X$1)+COUNTIFS(Data!$J:$J,$A18,Data!$C:$C,X$1)</f>
        <v>0</v>
      </c>
      <c r="Y18" s="5">
        <f>COUNTIFS(Data!$I:$I,$A18,Data!$C:$C,Y$1)+COUNTIFS(Data!$J:$J,$A18,Data!$C:$C,Y$1)</f>
        <v>0</v>
      </c>
      <c r="Z18" s="5">
        <f>COUNTIFS(Data!$I:$I,$A18,Data!$C:$C,Z$1)+COUNTIFS(Data!$J:$J,$A18,Data!$C:$C,Z$1)</f>
        <v>0</v>
      </c>
      <c r="AA18" s="5">
        <f>COUNTIFS(Data!$I:$I,$A18,Data!$C:$C,AA$1)+COUNTIFS(Data!$J:$J,$A18,Data!$C:$C,AA$1)</f>
        <v>0</v>
      </c>
      <c r="AB18" s="5">
        <f>COUNTIFS(Data!$I:$I,$A18,Data!$C:$C,AB$1)+COUNTIFS(Data!$J:$J,$A18,Data!$C:$C,AB$1)</f>
        <v>0</v>
      </c>
      <c r="AC18" s="5">
        <f>COUNTIFS(Data!$I:$I,$A18,Data!$C:$C,AC$1)+COUNTIFS(Data!$J:$J,$A18,Data!$C:$C,AC$1)</f>
        <v>0</v>
      </c>
      <c r="AD18" s="5">
        <f>COUNTIFS(Data!$I:$I,$A18,Data!$C:$C,AD$1)+COUNTIFS(Data!$J:$J,$A18,Data!$C:$C,AD$1)</f>
        <v>0</v>
      </c>
      <c r="AE18" s="5">
        <f>COUNTIFS(Data!$I:$I,$A18,Data!$C:$C,AE$1)+COUNTIFS(Data!$J:$J,$A18,Data!$C:$C,AE$1)</f>
        <v>0</v>
      </c>
      <c r="AF18" s="5">
        <f>COUNTIFS(Data!$I:$I,$A18,Data!$C:$C,AF$1)+COUNTIFS(Data!$J:$J,$A18,Data!$C:$C,AF$1)</f>
        <v>0</v>
      </c>
      <c r="AG18" s="5">
        <f>COUNTIFS(Data!$I:$I,$A18,Data!$C:$C,AG$1)+COUNTIFS(Data!$J:$J,$A18,Data!$C:$C,AG$1)</f>
        <v>0</v>
      </c>
      <c r="AH18" s="5">
        <f>COUNTIFS(Data!$I:$I,$A18,Data!$C:$C,AH$1)+COUNTIFS(Data!$J:$J,$A18,Data!$C:$C,AH$1)</f>
        <v>0</v>
      </c>
      <c r="AI18" s="5">
        <f>COUNTIFS(Data!$I:$I,$A18,Data!$C:$C,AI$1)+COUNTIFS(Data!$J:$J,$A18,Data!$C:$C,AI$1)</f>
        <v>0</v>
      </c>
      <c r="AJ18" s="5">
        <f>COUNTIFS(Data!$I:$I,$A18,Data!$C:$C,AJ$1)+COUNTIFS(Data!$J:$J,$A18,Data!$C:$C,AJ$1)</f>
        <v>0</v>
      </c>
      <c r="AK18" s="5">
        <f>COUNTIFS(Data!$I:$I,$A18,Data!$C:$C,AK$1)+COUNTIFS(Data!$J:$J,$A18,Data!$C:$C,AK$1)</f>
        <v>0</v>
      </c>
      <c r="AL18" s="5">
        <f>COUNTIFS(Data!$I:$I,$A18,Data!$C:$C,AL$1)+COUNTIFS(Data!$J:$J,$A18,Data!$C:$C,AL$1)</f>
        <v>0</v>
      </c>
      <c r="AM18" s="5">
        <f>COUNTIFS(Data!$I:$I,$A18,Data!$C:$C,AM$1)+COUNTIFS(Data!$J:$J,$A18,Data!$C:$C,AM$1)</f>
        <v>0</v>
      </c>
      <c r="AN18" s="5">
        <f>COUNTIFS(Data!$I:$I,$A18,Data!$C:$C,AN$1)+COUNTIFS(Data!$J:$J,$A18,Data!$C:$C,AN$1)</f>
        <v>1</v>
      </c>
      <c r="AO18" s="5">
        <f>COUNTIFS(Data!$I:$I,$A18,Data!$C:$C,AO$1)+COUNTIFS(Data!$J:$J,$A18,Data!$C:$C,AO$1)</f>
        <v>0</v>
      </c>
      <c r="AP18" s="5">
        <f>COUNTIFS(Data!$I:$I,$A18,Data!$C:$C,AP$1)+COUNTIFS(Data!$J:$J,$A18,Data!$C:$C,AP$1)</f>
        <v>0</v>
      </c>
      <c r="AQ18" s="5">
        <f>COUNTIFS(Data!$I:$I,$A18,Data!$C:$C,AQ$1)+COUNTIFS(Data!$J:$J,$A18,Data!$C:$C,AQ$1)</f>
        <v>0</v>
      </c>
      <c r="AR18" s="5">
        <f>COUNTIFS(Data!$I:$I,$A18,Data!$C:$C,AR$1)+COUNTIFS(Data!$J:$J,$A18,Data!$C:$C,AR$1)</f>
        <v>0</v>
      </c>
      <c r="AS18" s="5">
        <f>COUNTIFS(Data!$I:$I,$A18,Data!$C:$C,AS$1)+COUNTIFS(Data!$J:$J,$A18,Data!$C:$C,AS$1)</f>
        <v>0</v>
      </c>
      <c r="AT18" s="5">
        <f>COUNTIFS(Data!$I:$I,$A18,Data!$C:$C,AT$1)+COUNTIFS(Data!$J:$J,$A18,Data!$C:$C,AT$1)</f>
        <v>0</v>
      </c>
      <c r="AU18" s="5">
        <f>COUNTIFS(Data!$I:$I,$A18,Data!$C:$C,AU$1)+COUNTIFS(Data!$J:$J,$A18,Data!$C:$C,AU$1)</f>
        <v>0</v>
      </c>
      <c r="AV18" s="5">
        <f t="shared" si="1"/>
        <v>1</v>
      </c>
    </row>
    <row r="19">
      <c r="A19" s="5" t="str">
        <f>Countries!A18</f>
        <v>COL</v>
      </c>
      <c r="B19" s="5">
        <f>COUNTIFS(Data!$I:$I,$A19,Data!$C:$C,B$1)+COUNTIFS(Data!$J:$J,$A19,Data!$C:$C,B$1)</f>
        <v>0</v>
      </c>
      <c r="C19" s="5">
        <f>COUNTIFS(Data!$I:$I,$A19,Data!$C:$C,C$1)+COUNTIFS(Data!$J:$J,$A19,Data!$C:$C,C$1)</f>
        <v>0</v>
      </c>
      <c r="D19" s="5">
        <f>COUNTIFS(Data!$I:$I,$A19,Data!$C:$C,D$1)+COUNTIFS(Data!$J:$J,$A19,Data!$C:$C,D$1)</f>
        <v>0</v>
      </c>
      <c r="E19" s="5">
        <f>COUNTIFS(Data!$I:$I,$A19,Data!$C:$C,E$1)+COUNTIFS(Data!$J:$J,$A19,Data!$C:$C,E$1)</f>
        <v>0</v>
      </c>
      <c r="F19" s="5">
        <f>COUNTIFS(Data!$I:$I,$A19,Data!$C:$C,F$1)+COUNTIFS(Data!$J:$J,$A19,Data!$C:$C,F$1)</f>
        <v>0</v>
      </c>
      <c r="G19" s="5">
        <f>COUNTIFS(Data!$I:$I,$A19,Data!$C:$C,G$1)+COUNTIFS(Data!$J:$J,$A19,Data!$C:$C,G$1)</f>
        <v>0</v>
      </c>
      <c r="H19" s="5">
        <f>COUNTIFS(Data!$I:$I,$A19,Data!$C:$C,H$1)+COUNTIFS(Data!$J:$J,$A19,Data!$C:$C,H$1)</f>
        <v>0</v>
      </c>
      <c r="I19" s="5">
        <f>COUNTIFS(Data!$I:$I,$A19,Data!$C:$C,I$1)+COUNTIFS(Data!$J:$J,$A19,Data!$C:$C,I$1)</f>
        <v>0</v>
      </c>
      <c r="J19" s="5">
        <f>COUNTIFS(Data!$I:$I,$A19,Data!$C:$C,J$1)+COUNTIFS(Data!$J:$J,$A19,Data!$C:$C,J$1)</f>
        <v>0</v>
      </c>
      <c r="K19" s="5">
        <f>COUNTIFS(Data!$I:$I,$A19,Data!$C:$C,K$1)+COUNTIFS(Data!$J:$J,$A19,Data!$C:$C,K$1)</f>
        <v>0</v>
      </c>
      <c r="L19" s="5">
        <f>COUNTIFS(Data!$I:$I,$A19,Data!$C:$C,L$1)+COUNTIFS(Data!$J:$J,$A19,Data!$C:$C,L$1)</f>
        <v>0</v>
      </c>
      <c r="M19" s="5">
        <f>COUNTIFS(Data!$I:$I,$A19,Data!$C:$C,M$1)+COUNTIFS(Data!$J:$J,$A19,Data!$C:$C,M$1)</f>
        <v>0</v>
      </c>
      <c r="N19" s="5">
        <f>COUNTIFS(Data!$I:$I,$A19,Data!$C:$C,N$1)+COUNTIFS(Data!$J:$J,$A19,Data!$C:$C,N$1)</f>
        <v>0</v>
      </c>
      <c r="O19" s="5">
        <f>COUNTIFS(Data!$I:$I,$A19,Data!$C:$C,O$1)+COUNTIFS(Data!$J:$J,$A19,Data!$C:$C,O$1)</f>
        <v>1</v>
      </c>
      <c r="P19" s="5">
        <f>COUNTIFS(Data!$I:$I,$A19,Data!$C:$C,P$1)+COUNTIFS(Data!$J:$J,$A19,Data!$C:$C,P$1)</f>
        <v>0</v>
      </c>
      <c r="Q19" s="5">
        <f>COUNTIFS(Data!$I:$I,$A19,Data!$C:$C,Q$1)+COUNTIFS(Data!$J:$J,$A19,Data!$C:$C,Q$1)</f>
        <v>0</v>
      </c>
      <c r="R19" s="5">
        <f>COUNTIFS(Data!$I:$I,$A19,Data!$C:$C,R$1)+COUNTIFS(Data!$J:$J,$A19,Data!$C:$C,R$1)</f>
        <v>0</v>
      </c>
      <c r="S19" s="5">
        <f>COUNTIFS(Data!$I:$I,$A19,Data!$C:$C,S$1)+COUNTIFS(Data!$J:$J,$A19,Data!$C:$C,S$1)</f>
        <v>0</v>
      </c>
      <c r="T19" s="5">
        <f>COUNTIFS(Data!$I:$I,$A19,Data!$C:$C,T$1)+COUNTIFS(Data!$J:$J,$A19,Data!$C:$C,T$1)</f>
        <v>0</v>
      </c>
      <c r="U19" s="5">
        <f>COUNTIFS(Data!$I:$I,$A19,Data!$C:$C,U$1)+COUNTIFS(Data!$J:$J,$A19,Data!$C:$C,U$1)</f>
        <v>0</v>
      </c>
      <c r="V19" s="5">
        <f>COUNTIFS(Data!$I:$I,$A19,Data!$C:$C,V$1)+COUNTIFS(Data!$J:$J,$A19,Data!$C:$C,V$1)</f>
        <v>0</v>
      </c>
      <c r="W19" s="5">
        <f>COUNTIFS(Data!$I:$I,$A19,Data!$C:$C,W$1)+COUNTIFS(Data!$J:$J,$A19,Data!$C:$C,W$1)</f>
        <v>0</v>
      </c>
      <c r="X19" s="5">
        <f>COUNTIFS(Data!$I:$I,$A19,Data!$C:$C,X$1)+COUNTIFS(Data!$J:$J,$A19,Data!$C:$C,X$1)</f>
        <v>0</v>
      </c>
      <c r="Y19" s="5">
        <f>COUNTIFS(Data!$I:$I,$A19,Data!$C:$C,Y$1)+COUNTIFS(Data!$J:$J,$A19,Data!$C:$C,Y$1)</f>
        <v>0</v>
      </c>
      <c r="Z19" s="5">
        <f>COUNTIFS(Data!$I:$I,$A19,Data!$C:$C,Z$1)+COUNTIFS(Data!$J:$J,$A19,Data!$C:$C,Z$1)</f>
        <v>0</v>
      </c>
      <c r="AA19" s="5">
        <f>COUNTIFS(Data!$I:$I,$A19,Data!$C:$C,AA$1)+COUNTIFS(Data!$J:$J,$A19,Data!$C:$C,AA$1)</f>
        <v>0</v>
      </c>
      <c r="AB19" s="5">
        <f>COUNTIFS(Data!$I:$I,$A19,Data!$C:$C,AB$1)+COUNTIFS(Data!$J:$J,$A19,Data!$C:$C,AB$1)</f>
        <v>0</v>
      </c>
      <c r="AC19" s="5">
        <f>COUNTIFS(Data!$I:$I,$A19,Data!$C:$C,AC$1)+COUNTIFS(Data!$J:$J,$A19,Data!$C:$C,AC$1)</f>
        <v>0</v>
      </c>
      <c r="AD19" s="5">
        <f>COUNTIFS(Data!$I:$I,$A19,Data!$C:$C,AD$1)+COUNTIFS(Data!$J:$J,$A19,Data!$C:$C,AD$1)</f>
        <v>0</v>
      </c>
      <c r="AE19" s="5">
        <f>COUNTIFS(Data!$I:$I,$A19,Data!$C:$C,AE$1)+COUNTIFS(Data!$J:$J,$A19,Data!$C:$C,AE$1)</f>
        <v>0</v>
      </c>
      <c r="AF19" s="5">
        <f>COUNTIFS(Data!$I:$I,$A19,Data!$C:$C,AF$1)+COUNTIFS(Data!$J:$J,$A19,Data!$C:$C,AF$1)</f>
        <v>0</v>
      </c>
      <c r="AG19" s="5">
        <f>COUNTIFS(Data!$I:$I,$A19,Data!$C:$C,AG$1)+COUNTIFS(Data!$J:$J,$A19,Data!$C:$C,AG$1)</f>
        <v>0</v>
      </c>
      <c r="AH19" s="5">
        <f>COUNTIFS(Data!$I:$I,$A19,Data!$C:$C,AH$1)+COUNTIFS(Data!$J:$J,$A19,Data!$C:$C,AH$1)</f>
        <v>0</v>
      </c>
      <c r="AI19" s="5">
        <f>COUNTIFS(Data!$I:$I,$A19,Data!$C:$C,AI$1)+COUNTIFS(Data!$J:$J,$A19,Data!$C:$C,AI$1)</f>
        <v>0</v>
      </c>
      <c r="AJ19" s="5">
        <f>COUNTIFS(Data!$I:$I,$A19,Data!$C:$C,AJ$1)+COUNTIFS(Data!$J:$J,$A19,Data!$C:$C,AJ$1)</f>
        <v>0</v>
      </c>
      <c r="AK19" s="5">
        <f>COUNTIFS(Data!$I:$I,$A19,Data!$C:$C,AK$1)+COUNTIFS(Data!$J:$J,$A19,Data!$C:$C,AK$1)</f>
        <v>0</v>
      </c>
      <c r="AL19" s="5">
        <f>COUNTIFS(Data!$I:$I,$A19,Data!$C:$C,AL$1)+COUNTIFS(Data!$J:$J,$A19,Data!$C:$C,AL$1)</f>
        <v>0</v>
      </c>
      <c r="AM19" s="5">
        <f>COUNTIFS(Data!$I:$I,$A19,Data!$C:$C,AM$1)+COUNTIFS(Data!$J:$J,$A19,Data!$C:$C,AM$1)</f>
        <v>0</v>
      </c>
      <c r="AN19" s="5">
        <f>COUNTIFS(Data!$I:$I,$A19,Data!$C:$C,AN$1)+COUNTIFS(Data!$J:$J,$A19,Data!$C:$C,AN$1)</f>
        <v>0</v>
      </c>
      <c r="AO19" s="5">
        <f>COUNTIFS(Data!$I:$I,$A19,Data!$C:$C,AO$1)+COUNTIFS(Data!$J:$J,$A19,Data!$C:$C,AO$1)</f>
        <v>0</v>
      </c>
      <c r="AP19" s="5">
        <f>COUNTIFS(Data!$I:$I,$A19,Data!$C:$C,AP$1)+COUNTIFS(Data!$J:$J,$A19,Data!$C:$C,AP$1)</f>
        <v>0</v>
      </c>
      <c r="AQ19" s="5">
        <f>COUNTIFS(Data!$I:$I,$A19,Data!$C:$C,AQ$1)+COUNTIFS(Data!$J:$J,$A19,Data!$C:$C,AQ$1)</f>
        <v>0</v>
      </c>
      <c r="AR19" s="5">
        <f>COUNTIFS(Data!$I:$I,$A19,Data!$C:$C,AR$1)+COUNTIFS(Data!$J:$J,$A19,Data!$C:$C,AR$1)</f>
        <v>0</v>
      </c>
      <c r="AS19" s="5">
        <f>COUNTIFS(Data!$I:$I,$A19,Data!$C:$C,AS$1)+COUNTIFS(Data!$J:$J,$A19,Data!$C:$C,AS$1)</f>
        <v>0</v>
      </c>
      <c r="AT19" s="5">
        <f>COUNTIFS(Data!$I:$I,$A19,Data!$C:$C,AT$1)+COUNTIFS(Data!$J:$J,$A19,Data!$C:$C,AT$1)</f>
        <v>0</v>
      </c>
      <c r="AU19" s="5">
        <f>COUNTIFS(Data!$I:$I,$A19,Data!$C:$C,AU$1)+COUNTIFS(Data!$J:$J,$A19,Data!$C:$C,AU$1)</f>
        <v>0</v>
      </c>
      <c r="AV19" s="5">
        <f t="shared" si="1"/>
        <v>1</v>
      </c>
    </row>
    <row r="20">
      <c r="A20" s="5" t="str">
        <f>Countries!A19</f>
        <v>COR</v>
      </c>
      <c r="B20" s="5">
        <f>COUNTIFS(Data!$I:$I,$A20,Data!$C:$C,B$1)+COUNTIFS(Data!$J:$J,$A20,Data!$C:$C,B$1)</f>
        <v>0</v>
      </c>
      <c r="C20" s="5">
        <f>COUNTIFS(Data!$I:$I,$A20,Data!$C:$C,C$1)+COUNTIFS(Data!$J:$J,$A20,Data!$C:$C,C$1)</f>
        <v>0</v>
      </c>
      <c r="D20" s="5">
        <f>COUNTIFS(Data!$I:$I,$A20,Data!$C:$C,D$1)+COUNTIFS(Data!$J:$J,$A20,Data!$C:$C,D$1)</f>
        <v>0</v>
      </c>
      <c r="E20" s="5">
        <f>COUNTIFS(Data!$I:$I,$A20,Data!$C:$C,E$1)+COUNTIFS(Data!$J:$J,$A20,Data!$C:$C,E$1)</f>
        <v>0</v>
      </c>
      <c r="F20" s="5">
        <f>COUNTIFS(Data!$I:$I,$A20,Data!$C:$C,F$1)+COUNTIFS(Data!$J:$J,$A20,Data!$C:$C,F$1)</f>
        <v>0</v>
      </c>
      <c r="G20" s="5">
        <f>COUNTIFS(Data!$I:$I,$A20,Data!$C:$C,G$1)+COUNTIFS(Data!$J:$J,$A20,Data!$C:$C,G$1)</f>
        <v>0</v>
      </c>
      <c r="H20" s="5">
        <f>COUNTIFS(Data!$I:$I,$A20,Data!$C:$C,H$1)+COUNTIFS(Data!$J:$J,$A20,Data!$C:$C,H$1)</f>
        <v>0</v>
      </c>
      <c r="I20" s="5">
        <f>COUNTIFS(Data!$I:$I,$A20,Data!$C:$C,I$1)+COUNTIFS(Data!$J:$J,$A20,Data!$C:$C,I$1)</f>
        <v>0</v>
      </c>
      <c r="J20" s="5">
        <f>COUNTIFS(Data!$I:$I,$A20,Data!$C:$C,J$1)+COUNTIFS(Data!$J:$J,$A20,Data!$C:$C,J$1)</f>
        <v>0</v>
      </c>
      <c r="K20" s="5">
        <f>COUNTIFS(Data!$I:$I,$A20,Data!$C:$C,K$1)+COUNTIFS(Data!$J:$J,$A20,Data!$C:$C,K$1)</f>
        <v>0</v>
      </c>
      <c r="L20" s="5">
        <f>COUNTIFS(Data!$I:$I,$A20,Data!$C:$C,L$1)+COUNTIFS(Data!$J:$J,$A20,Data!$C:$C,L$1)</f>
        <v>0</v>
      </c>
      <c r="M20" s="5">
        <f>COUNTIFS(Data!$I:$I,$A20,Data!$C:$C,M$1)+COUNTIFS(Data!$J:$J,$A20,Data!$C:$C,M$1)</f>
        <v>0</v>
      </c>
      <c r="N20" s="5">
        <f>COUNTIFS(Data!$I:$I,$A20,Data!$C:$C,N$1)+COUNTIFS(Data!$J:$J,$A20,Data!$C:$C,N$1)</f>
        <v>0</v>
      </c>
      <c r="O20" s="5">
        <f>COUNTIFS(Data!$I:$I,$A20,Data!$C:$C,O$1)+COUNTIFS(Data!$J:$J,$A20,Data!$C:$C,O$1)</f>
        <v>0</v>
      </c>
      <c r="P20" s="5">
        <f>COUNTIFS(Data!$I:$I,$A20,Data!$C:$C,P$1)+COUNTIFS(Data!$J:$J,$A20,Data!$C:$C,P$1)</f>
        <v>0</v>
      </c>
      <c r="Q20" s="5">
        <f>COUNTIFS(Data!$I:$I,$A20,Data!$C:$C,Q$1)+COUNTIFS(Data!$J:$J,$A20,Data!$C:$C,Q$1)</f>
        <v>0</v>
      </c>
      <c r="R20" s="5">
        <f>COUNTIFS(Data!$I:$I,$A20,Data!$C:$C,R$1)+COUNTIFS(Data!$J:$J,$A20,Data!$C:$C,R$1)</f>
        <v>0</v>
      </c>
      <c r="S20" s="5">
        <f>COUNTIFS(Data!$I:$I,$A20,Data!$C:$C,S$1)+COUNTIFS(Data!$J:$J,$A20,Data!$C:$C,S$1)</f>
        <v>0</v>
      </c>
      <c r="T20" s="5">
        <f>COUNTIFS(Data!$I:$I,$A20,Data!$C:$C,T$1)+COUNTIFS(Data!$J:$J,$A20,Data!$C:$C,T$1)</f>
        <v>0</v>
      </c>
      <c r="U20" s="5">
        <f>COUNTIFS(Data!$I:$I,$A20,Data!$C:$C,U$1)+COUNTIFS(Data!$J:$J,$A20,Data!$C:$C,U$1)</f>
        <v>0</v>
      </c>
      <c r="V20" s="5">
        <f>COUNTIFS(Data!$I:$I,$A20,Data!$C:$C,V$1)+COUNTIFS(Data!$J:$J,$A20,Data!$C:$C,V$1)</f>
        <v>0</v>
      </c>
      <c r="W20" s="5">
        <f>COUNTIFS(Data!$I:$I,$A20,Data!$C:$C,W$1)+COUNTIFS(Data!$J:$J,$A20,Data!$C:$C,W$1)</f>
        <v>0</v>
      </c>
      <c r="X20" s="5">
        <f>COUNTIFS(Data!$I:$I,$A20,Data!$C:$C,X$1)+COUNTIFS(Data!$J:$J,$A20,Data!$C:$C,X$1)</f>
        <v>0</v>
      </c>
      <c r="Y20" s="5">
        <f>COUNTIFS(Data!$I:$I,$A20,Data!$C:$C,Y$1)+COUNTIFS(Data!$J:$J,$A20,Data!$C:$C,Y$1)</f>
        <v>0</v>
      </c>
      <c r="Z20" s="5">
        <f>COUNTIFS(Data!$I:$I,$A20,Data!$C:$C,Z$1)+COUNTIFS(Data!$J:$J,$A20,Data!$C:$C,Z$1)</f>
        <v>0</v>
      </c>
      <c r="AA20" s="5">
        <f>COUNTIFS(Data!$I:$I,$A20,Data!$C:$C,AA$1)+COUNTIFS(Data!$J:$J,$A20,Data!$C:$C,AA$1)</f>
        <v>0</v>
      </c>
      <c r="AB20" s="5">
        <f>COUNTIFS(Data!$I:$I,$A20,Data!$C:$C,AB$1)+COUNTIFS(Data!$J:$J,$A20,Data!$C:$C,AB$1)</f>
        <v>0</v>
      </c>
      <c r="AC20" s="5">
        <f>COUNTIFS(Data!$I:$I,$A20,Data!$C:$C,AC$1)+COUNTIFS(Data!$J:$J,$A20,Data!$C:$C,AC$1)</f>
        <v>0</v>
      </c>
      <c r="AD20" s="5">
        <f>COUNTIFS(Data!$I:$I,$A20,Data!$C:$C,AD$1)+COUNTIFS(Data!$J:$J,$A20,Data!$C:$C,AD$1)</f>
        <v>0</v>
      </c>
      <c r="AE20" s="5">
        <f>COUNTIFS(Data!$I:$I,$A20,Data!$C:$C,AE$1)+COUNTIFS(Data!$J:$J,$A20,Data!$C:$C,AE$1)</f>
        <v>0</v>
      </c>
      <c r="AF20" s="5">
        <f>COUNTIFS(Data!$I:$I,$A20,Data!$C:$C,AF$1)+COUNTIFS(Data!$J:$J,$A20,Data!$C:$C,AF$1)</f>
        <v>0</v>
      </c>
      <c r="AG20" s="5">
        <f>COUNTIFS(Data!$I:$I,$A20,Data!$C:$C,AG$1)+COUNTIFS(Data!$J:$J,$A20,Data!$C:$C,AG$1)</f>
        <v>0</v>
      </c>
      <c r="AH20" s="5">
        <f>COUNTIFS(Data!$I:$I,$A20,Data!$C:$C,AH$1)+COUNTIFS(Data!$J:$J,$A20,Data!$C:$C,AH$1)</f>
        <v>0</v>
      </c>
      <c r="AI20" s="5">
        <f>COUNTIFS(Data!$I:$I,$A20,Data!$C:$C,AI$1)+COUNTIFS(Data!$J:$J,$A20,Data!$C:$C,AI$1)</f>
        <v>0</v>
      </c>
      <c r="AJ20" s="5">
        <f>COUNTIFS(Data!$I:$I,$A20,Data!$C:$C,AJ$1)+COUNTIFS(Data!$J:$J,$A20,Data!$C:$C,AJ$1)</f>
        <v>0</v>
      </c>
      <c r="AK20" s="5">
        <f>COUNTIFS(Data!$I:$I,$A20,Data!$C:$C,AK$1)+COUNTIFS(Data!$J:$J,$A20,Data!$C:$C,AK$1)</f>
        <v>0</v>
      </c>
      <c r="AL20" s="5">
        <f>COUNTIFS(Data!$I:$I,$A20,Data!$C:$C,AL$1)+COUNTIFS(Data!$J:$J,$A20,Data!$C:$C,AL$1)</f>
        <v>0</v>
      </c>
      <c r="AM20" s="5">
        <f>COUNTIFS(Data!$I:$I,$A20,Data!$C:$C,AM$1)+COUNTIFS(Data!$J:$J,$A20,Data!$C:$C,AM$1)</f>
        <v>0</v>
      </c>
      <c r="AN20" s="5">
        <f>COUNTIFS(Data!$I:$I,$A20,Data!$C:$C,AN$1)+COUNTIFS(Data!$J:$J,$A20,Data!$C:$C,AN$1)</f>
        <v>0</v>
      </c>
      <c r="AO20" s="5">
        <f>COUNTIFS(Data!$I:$I,$A20,Data!$C:$C,AO$1)+COUNTIFS(Data!$J:$J,$A20,Data!$C:$C,AO$1)</f>
        <v>0</v>
      </c>
      <c r="AP20" s="5">
        <f>COUNTIFS(Data!$I:$I,$A20,Data!$C:$C,AP$1)+COUNTIFS(Data!$J:$J,$A20,Data!$C:$C,AP$1)</f>
        <v>0</v>
      </c>
      <c r="AQ20" s="5">
        <f>COUNTIFS(Data!$I:$I,$A20,Data!$C:$C,AQ$1)+COUNTIFS(Data!$J:$J,$A20,Data!$C:$C,AQ$1)</f>
        <v>0</v>
      </c>
      <c r="AR20" s="5">
        <f>COUNTIFS(Data!$I:$I,$A20,Data!$C:$C,AR$1)+COUNTIFS(Data!$J:$J,$A20,Data!$C:$C,AR$1)</f>
        <v>0</v>
      </c>
      <c r="AS20" s="5">
        <f>COUNTIFS(Data!$I:$I,$A20,Data!$C:$C,AS$1)+COUNTIFS(Data!$J:$J,$A20,Data!$C:$C,AS$1)</f>
        <v>0</v>
      </c>
      <c r="AT20" s="5">
        <f>COUNTIFS(Data!$I:$I,$A20,Data!$C:$C,AT$1)+COUNTIFS(Data!$J:$J,$A20,Data!$C:$C,AT$1)</f>
        <v>0</v>
      </c>
      <c r="AU20" s="5">
        <f>COUNTIFS(Data!$I:$I,$A20,Data!$C:$C,AU$1)+COUNTIFS(Data!$J:$J,$A20,Data!$C:$C,AU$1)</f>
        <v>0</v>
      </c>
      <c r="AV20" s="5">
        <f t="shared" si="1"/>
        <v>0</v>
      </c>
    </row>
    <row r="21">
      <c r="A21" s="5" t="str">
        <f>Countries!A20</f>
        <v>CRO</v>
      </c>
      <c r="B21" s="5">
        <f>COUNTIFS(Data!$I:$I,$A21,Data!$C:$C,B$1)+COUNTIFS(Data!$J:$J,$A21,Data!$C:$C,B$1)</f>
        <v>0</v>
      </c>
      <c r="C21" s="5">
        <f>COUNTIFS(Data!$I:$I,$A21,Data!$C:$C,C$1)+COUNTIFS(Data!$J:$J,$A21,Data!$C:$C,C$1)</f>
        <v>0</v>
      </c>
      <c r="D21" s="5">
        <f>COUNTIFS(Data!$I:$I,$A21,Data!$C:$C,D$1)+COUNTIFS(Data!$J:$J,$A21,Data!$C:$C,D$1)</f>
        <v>0</v>
      </c>
      <c r="E21" s="5">
        <f>COUNTIFS(Data!$I:$I,$A21,Data!$C:$C,E$1)+COUNTIFS(Data!$J:$J,$A21,Data!$C:$C,E$1)</f>
        <v>0</v>
      </c>
      <c r="F21" s="5">
        <f>COUNTIFS(Data!$I:$I,$A21,Data!$C:$C,F$1)+COUNTIFS(Data!$J:$J,$A21,Data!$C:$C,F$1)</f>
        <v>0</v>
      </c>
      <c r="G21" s="5">
        <f>COUNTIFS(Data!$I:$I,$A21,Data!$C:$C,G$1)+COUNTIFS(Data!$J:$J,$A21,Data!$C:$C,G$1)</f>
        <v>0</v>
      </c>
      <c r="H21" s="5">
        <f>COUNTIFS(Data!$I:$I,$A21,Data!$C:$C,H$1)+COUNTIFS(Data!$J:$J,$A21,Data!$C:$C,H$1)</f>
        <v>0</v>
      </c>
      <c r="I21" s="5">
        <f>COUNTIFS(Data!$I:$I,$A21,Data!$C:$C,I$1)+COUNTIFS(Data!$J:$J,$A21,Data!$C:$C,I$1)</f>
        <v>0</v>
      </c>
      <c r="J21" s="5">
        <f>COUNTIFS(Data!$I:$I,$A21,Data!$C:$C,J$1)+COUNTIFS(Data!$J:$J,$A21,Data!$C:$C,J$1)</f>
        <v>0</v>
      </c>
      <c r="K21" s="5">
        <f>COUNTIFS(Data!$I:$I,$A21,Data!$C:$C,K$1)+COUNTIFS(Data!$J:$J,$A21,Data!$C:$C,K$1)</f>
        <v>0</v>
      </c>
      <c r="L21" s="5">
        <f>COUNTIFS(Data!$I:$I,$A21,Data!$C:$C,L$1)+COUNTIFS(Data!$J:$J,$A21,Data!$C:$C,L$1)</f>
        <v>0</v>
      </c>
      <c r="M21" s="5">
        <f>COUNTIFS(Data!$I:$I,$A21,Data!$C:$C,M$1)+COUNTIFS(Data!$J:$J,$A21,Data!$C:$C,M$1)</f>
        <v>0</v>
      </c>
      <c r="N21" s="5">
        <f>COUNTIFS(Data!$I:$I,$A21,Data!$C:$C,N$1)+COUNTIFS(Data!$J:$J,$A21,Data!$C:$C,N$1)</f>
        <v>0</v>
      </c>
      <c r="O21" s="5">
        <f>COUNTIFS(Data!$I:$I,$A21,Data!$C:$C,O$1)+COUNTIFS(Data!$J:$J,$A21,Data!$C:$C,O$1)</f>
        <v>0</v>
      </c>
      <c r="P21" s="5">
        <f>COUNTIFS(Data!$I:$I,$A21,Data!$C:$C,P$1)+COUNTIFS(Data!$J:$J,$A21,Data!$C:$C,P$1)</f>
        <v>0</v>
      </c>
      <c r="Q21" s="5">
        <f>COUNTIFS(Data!$I:$I,$A21,Data!$C:$C,Q$1)+COUNTIFS(Data!$J:$J,$A21,Data!$C:$C,Q$1)</f>
        <v>0</v>
      </c>
      <c r="R21" s="5">
        <f>COUNTIFS(Data!$I:$I,$A21,Data!$C:$C,R$1)+COUNTIFS(Data!$J:$J,$A21,Data!$C:$C,R$1)</f>
        <v>0</v>
      </c>
      <c r="S21" s="5">
        <f>COUNTIFS(Data!$I:$I,$A21,Data!$C:$C,S$1)+COUNTIFS(Data!$J:$J,$A21,Data!$C:$C,S$1)</f>
        <v>0</v>
      </c>
      <c r="T21" s="5">
        <f>COUNTIFS(Data!$I:$I,$A21,Data!$C:$C,T$1)+COUNTIFS(Data!$J:$J,$A21,Data!$C:$C,T$1)</f>
        <v>0</v>
      </c>
      <c r="U21" s="5">
        <f>COUNTIFS(Data!$I:$I,$A21,Data!$C:$C,U$1)+COUNTIFS(Data!$J:$J,$A21,Data!$C:$C,U$1)</f>
        <v>0</v>
      </c>
      <c r="V21" s="5">
        <f>COUNTIFS(Data!$I:$I,$A21,Data!$C:$C,V$1)+COUNTIFS(Data!$J:$J,$A21,Data!$C:$C,V$1)</f>
        <v>0</v>
      </c>
      <c r="W21" s="5">
        <f>COUNTIFS(Data!$I:$I,$A21,Data!$C:$C,W$1)+COUNTIFS(Data!$J:$J,$A21,Data!$C:$C,W$1)</f>
        <v>0</v>
      </c>
      <c r="X21" s="5">
        <f>COUNTIFS(Data!$I:$I,$A21,Data!$C:$C,X$1)+COUNTIFS(Data!$J:$J,$A21,Data!$C:$C,X$1)</f>
        <v>0</v>
      </c>
      <c r="Y21" s="5">
        <f>COUNTIFS(Data!$I:$I,$A21,Data!$C:$C,Y$1)+COUNTIFS(Data!$J:$J,$A21,Data!$C:$C,Y$1)</f>
        <v>0</v>
      </c>
      <c r="Z21" s="5">
        <f>COUNTIFS(Data!$I:$I,$A21,Data!$C:$C,Z$1)+COUNTIFS(Data!$J:$J,$A21,Data!$C:$C,Z$1)</f>
        <v>0</v>
      </c>
      <c r="AA21" s="5">
        <f>COUNTIFS(Data!$I:$I,$A21,Data!$C:$C,AA$1)+COUNTIFS(Data!$J:$J,$A21,Data!$C:$C,AA$1)</f>
        <v>0</v>
      </c>
      <c r="AB21" s="5">
        <f>COUNTIFS(Data!$I:$I,$A21,Data!$C:$C,AB$1)+COUNTIFS(Data!$J:$J,$A21,Data!$C:$C,AB$1)</f>
        <v>0</v>
      </c>
      <c r="AC21" s="5">
        <f>COUNTIFS(Data!$I:$I,$A21,Data!$C:$C,AC$1)+COUNTIFS(Data!$J:$J,$A21,Data!$C:$C,AC$1)</f>
        <v>0</v>
      </c>
      <c r="AD21" s="5">
        <f>COUNTIFS(Data!$I:$I,$A21,Data!$C:$C,AD$1)+COUNTIFS(Data!$J:$J,$A21,Data!$C:$C,AD$1)</f>
        <v>0</v>
      </c>
      <c r="AE21" s="5">
        <f>COUNTIFS(Data!$I:$I,$A21,Data!$C:$C,AE$1)+COUNTIFS(Data!$J:$J,$A21,Data!$C:$C,AE$1)</f>
        <v>1</v>
      </c>
      <c r="AF21" s="5">
        <f>COUNTIFS(Data!$I:$I,$A21,Data!$C:$C,AF$1)+COUNTIFS(Data!$J:$J,$A21,Data!$C:$C,AF$1)</f>
        <v>0</v>
      </c>
      <c r="AG21" s="5">
        <f>COUNTIFS(Data!$I:$I,$A21,Data!$C:$C,AG$1)+COUNTIFS(Data!$J:$J,$A21,Data!$C:$C,AG$1)</f>
        <v>0</v>
      </c>
      <c r="AH21" s="5">
        <f>COUNTIFS(Data!$I:$I,$A21,Data!$C:$C,AH$1)+COUNTIFS(Data!$J:$J,$A21,Data!$C:$C,AH$1)</f>
        <v>0</v>
      </c>
      <c r="AI21" s="5">
        <f>COUNTIFS(Data!$I:$I,$A21,Data!$C:$C,AI$1)+COUNTIFS(Data!$J:$J,$A21,Data!$C:$C,AI$1)</f>
        <v>0</v>
      </c>
      <c r="AJ21" s="5">
        <f>COUNTIFS(Data!$I:$I,$A21,Data!$C:$C,AJ$1)+COUNTIFS(Data!$J:$J,$A21,Data!$C:$C,AJ$1)</f>
        <v>0</v>
      </c>
      <c r="AK21" s="5">
        <f>COUNTIFS(Data!$I:$I,$A21,Data!$C:$C,AK$1)+COUNTIFS(Data!$J:$J,$A21,Data!$C:$C,AK$1)</f>
        <v>0</v>
      </c>
      <c r="AL21" s="5">
        <f>COUNTIFS(Data!$I:$I,$A21,Data!$C:$C,AL$1)+COUNTIFS(Data!$J:$J,$A21,Data!$C:$C,AL$1)</f>
        <v>0</v>
      </c>
      <c r="AM21" s="5">
        <f>COUNTIFS(Data!$I:$I,$A21,Data!$C:$C,AM$1)+COUNTIFS(Data!$J:$J,$A21,Data!$C:$C,AM$1)</f>
        <v>0</v>
      </c>
      <c r="AN21" s="5">
        <f>COUNTIFS(Data!$I:$I,$A21,Data!$C:$C,AN$1)+COUNTIFS(Data!$J:$J,$A21,Data!$C:$C,AN$1)</f>
        <v>1</v>
      </c>
      <c r="AO21" s="5">
        <f>COUNTIFS(Data!$I:$I,$A21,Data!$C:$C,AO$1)+COUNTIFS(Data!$J:$J,$A21,Data!$C:$C,AO$1)</f>
        <v>0</v>
      </c>
      <c r="AP21" s="5">
        <f>COUNTIFS(Data!$I:$I,$A21,Data!$C:$C,AP$1)+COUNTIFS(Data!$J:$J,$A21,Data!$C:$C,AP$1)</f>
        <v>0</v>
      </c>
      <c r="AQ21" s="5">
        <f>COUNTIFS(Data!$I:$I,$A21,Data!$C:$C,AQ$1)+COUNTIFS(Data!$J:$J,$A21,Data!$C:$C,AQ$1)</f>
        <v>0</v>
      </c>
      <c r="AR21" s="5">
        <f>COUNTIFS(Data!$I:$I,$A21,Data!$C:$C,AR$1)+COUNTIFS(Data!$J:$J,$A21,Data!$C:$C,AR$1)</f>
        <v>0</v>
      </c>
      <c r="AS21" s="5">
        <f>COUNTIFS(Data!$I:$I,$A21,Data!$C:$C,AS$1)+COUNTIFS(Data!$J:$J,$A21,Data!$C:$C,AS$1)</f>
        <v>0</v>
      </c>
      <c r="AT21" s="5">
        <f>COUNTIFS(Data!$I:$I,$A21,Data!$C:$C,AT$1)+COUNTIFS(Data!$J:$J,$A21,Data!$C:$C,AT$1)</f>
        <v>0</v>
      </c>
      <c r="AU21" s="5">
        <f>COUNTIFS(Data!$I:$I,$A21,Data!$C:$C,AU$1)+COUNTIFS(Data!$J:$J,$A21,Data!$C:$C,AU$1)</f>
        <v>0</v>
      </c>
      <c r="AV21" s="5">
        <f t="shared" si="1"/>
        <v>2</v>
      </c>
    </row>
    <row r="22">
      <c r="A22" s="5" t="str">
        <f>Countries!A21</f>
        <v>CUB</v>
      </c>
      <c r="B22" s="5">
        <f>COUNTIFS(Data!$I:$I,$A22,Data!$C:$C,B$1)+COUNTIFS(Data!$J:$J,$A22,Data!$C:$C,B$1)</f>
        <v>0</v>
      </c>
      <c r="C22" s="5">
        <f>COUNTIFS(Data!$I:$I,$A22,Data!$C:$C,C$1)+COUNTIFS(Data!$J:$J,$A22,Data!$C:$C,C$1)</f>
        <v>0</v>
      </c>
      <c r="D22" s="5">
        <f>COUNTIFS(Data!$I:$I,$A22,Data!$C:$C,D$1)+COUNTIFS(Data!$J:$J,$A22,Data!$C:$C,D$1)</f>
        <v>0</v>
      </c>
      <c r="E22" s="5">
        <f>COUNTIFS(Data!$I:$I,$A22,Data!$C:$C,E$1)+COUNTIFS(Data!$J:$J,$A22,Data!$C:$C,E$1)</f>
        <v>0</v>
      </c>
      <c r="F22" s="5">
        <f>COUNTIFS(Data!$I:$I,$A22,Data!$C:$C,F$1)+COUNTIFS(Data!$J:$J,$A22,Data!$C:$C,F$1)</f>
        <v>2</v>
      </c>
      <c r="G22" s="5">
        <f>COUNTIFS(Data!$I:$I,$A22,Data!$C:$C,G$1)+COUNTIFS(Data!$J:$J,$A22,Data!$C:$C,G$1)</f>
        <v>0</v>
      </c>
      <c r="H22" s="5">
        <f>COUNTIFS(Data!$I:$I,$A22,Data!$C:$C,H$1)+COUNTIFS(Data!$J:$J,$A22,Data!$C:$C,H$1)</f>
        <v>0</v>
      </c>
      <c r="I22" s="5">
        <f>COUNTIFS(Data!$I:$I,$A22,Data!$C:$C,I$1)+COUNTIFS(Data!$J:$J,$A22,Data!$C:$C,I$1)</f>
        <v>0</v>
      </c>
      <c r="J22" s="5">
        <f>COUNTIFS(Data!$I:$I,$A22,Data!$C:$C,J$1)+COUNTIFS(Data!$J:$J,$A22,Data!$C:$C,J$1)</f>
        <v>0</v>
      </c>
      <c r="K22" s="5">
        <f>COUNTIFS(Data!$I:$I,$A22,Data!$C:$C,K$1)+COUNTIFS(Data!$J:$J,$A22,Data!$C:$C,K$1)</f>
        <v>1</v>
      </c>
      <c r="L22" s="5">
        <f>COUNTIFS(Data!$I:$I,$A22,Data!$C:$C,L$1)+COUNTIFS(Data!$J:$J,$A22,Data!$C:$C,L$1)</f>
        <v>0</v>
      </c>
      <c r="M22" s="5">
        <f>COUNTIFS(Data!$I:$I,$A22,Data!$C:$C,M$1)+COUNTIFS(Data!$J:$J,$A22,Data!$C:$C,M$1)</f>
        <v>0</v>
      </c>
      <c r="N22" s="5">
        <f>COUNTIFS(Data!$I:$I,$A22,Data!$C:$C,N$1)+COUNTIFS(Data!$J:$J,$A22,Data!$C:$C,N$1)</f>
        <v>0</v>
      </c>
      <c r="O22" s="5">
        <f>COUNTIFS(Data!$I:$I,$A22,Data!$C:$C,O$1)+COUNTIFS(Data!$J:$J,$A22,Data!$C:$C,O$1)</f>
        <v>0</v>
      </c>
      <c r="P22" s="5">
        <f>COUNTIFS(Data!$I:$I,$A22,Data!$C:$C,P$1)+COUNTIFS(Data!$J:$J,$A22,Data!$C:$C,P$1)</f>
        <v>0</v>
      </c>
      <c r="Q22" s="5">
        <f>COUNTIFS(Data!$I:$I,$A22,Data!$C:$C,Q$1)+COUNTIFS(Data!$J:$J,$A22,Data!$C:$C,Q$1)</f>
        <v>0</v>
      </c>
      <c r="R22" s="5">
        <f>COUNTIFS(Data!$I:$I,$A22,Data!$C:$C,R$1)+COUNTIFS(Data!$J:$J,$A22,Data!$C:$C,R$1)</f>
        <v>0</v>
      </c>
      <c r="S22" s="5">
        <f>COUNTIFS(Data!$I:$I,$A22,Data!$C:$C,S$1)+COUNTIFS(Data!$J:$J,$A22,Data!$C:$C,S$1)</f>
        <v>0</v>
      </c>
      <c r="T22" s="5">
        <f>COUNTIFS(Data!$I:$I,$A22,Data!$C:$C,T$1)+COUNTIFS(Data!$J:$J,$A22,Data!$C:$C,T$1)</f>
        <v>0</v>
      </c>
      <c r="U22" s="5">
        <f>COUNTIFS(Data!$I:$I,$A22,Data!$C:$C,U$1)+COUNTIFS(Data!$J:$J,$A22,Data!$C:$C,U$1)</f>
        <v>0</v>
      </c>
      <c r="V22" s="5">
        <f>COUNTIFS(Data!$I:$I,$A22,Data!$C:$C,V$1)+COUNTIFS(Data!$J:$J,$A22,Data!$C:$C,V$1)</f>
        <v>0</v>
      </c>
      <c r="W22" s="5">
        <f>COUNTIFS(Data!$I:$I,$A22,Data!$C:$C,W$1)+COUNTIFS(Data!$J:$J,$A22,Data!$C:$C,W$1)</f>
        <v>0</v>
      </c>
      <c r="X22" s="5">
        <f>COUNTIFS(Data!$I:$I,$A22,Data!$C:$C,X$1)+COUNTIFS(Data!$J:$J,$A22,Data!$C:$C,X$1)</f>
        <v>0</v>
      </c>
      <c r="Y22" s="5">
        <f>COUNTIFS(Data!$I:$I,$A22,Data!$C:$C,Y$1)+COUNTIFS(Data!$J:$J,$A22,Data!$C:$C,Y$1)</f>
        <v>0</v>
      </c>
      <c r="Z22" s="5">
        <f>COUNTIFS(Data!$I:$I,$A22,Data!$C:$C,Z$1)+COUNTIFS(Data!$J:$J,$A22,Data!$C:$C,Z$1)</f>
        <v>0</v>
      </c>
      <c r="AA22" s="5">
        <f>COUNTIFS(Data!$I:$I,$A22,Data!$C:$C,AA$1)+COUNTIFS(Data!$J:$J,$A22,Data!$C:$C,AA$1)</f>
        <v>0</v>
      </c>
      <c r="AB22" s="5">
        <f>COUNTIFS(Data!$I:$I,$A22,Data!$C:$C,AB$1)+COUNTIFS(Data!$J:$J,$A22,Data!$C:$C,AB$1)</f>
        <v>0</v>
      </c>
      <c r="AC22" s="5">
        <f>COUNTIFS(Data!$I:$I,$A22,Data!$C:$C,AC$1)+COUNTIFS(Data!$J:$J,$A22,Data!$C:$C,AC$1)</f>
        <v>0</v>
      </c>
      <c r="AD22" s="5">
        <f>COUNTIFS(Data!$I:$I,$A22,Data!$C:$C,AD$1)+COUNTIFS(Data!$J:$J,$A22,Data!$C:$C,AD$1)</f>
        <v>0</v>
      </c>
      <c r="AE22" s="5">
        <f>COUNTIFS(Data!$I:$I,$A22,Data!$C:$C,AE$1)+COUNTIFS(Data!$J:$J,$A22,Data!$C:$C,AE$1)</f>
        <v>0</v>
      </c>
      <c r="AF22" s="5">
        <f>COUNTIFS(Data!$I:$I,$A22,Data!$C:$C,AF$1)+COUNTIFS(Data!$J:$J,$A22,Data!$C:$C,AF$1)</f>
        <v>0</v>
      </c>
      <c r="AG22" s="5">
        <f>COUNTIFS(Data!$I:$I,$A22,Data!$C:$C,AG$1)+COUNTIFS(Data!$J:$J,$A22,Data!$C:$C,AG$1)</f>
        <v>0</v>
      </c>
      <c r="AH22" s="5">
        <f>COUNTIFS(Data!$I:$I,$A22,Data!$C:$C,AH$1)+COUNTIFS(Data!$J:$J,$A22,Data!$C:$C,AH$1)</f>
        <v>0</v>
      </c>
      <c r="AI22" s="5">
        <f>COUNTIFS(Data!$I:$I,$A22,Data!$C:$C,AI$1)+COUNTIFS(Data!$J:$J,$A22,Data!$C:$C,AI$1)</f>
        <v>0</v>
      </c>
      <c r="AJ22" s="5">
        <f>COUNTIFS(Data!$I:$I,$A22,Data!$C:$C,AJ$1)+COUNTIFS(Data!$J:$J,$A22,Data!$C:$C,AJ$1)</f>
        <v>0</v>
      </c>
      <c r="AK22" s="5">
        <f>COUNTIFS(Data!$I:$I,$A22,Data!$C:$C,AK$1)+COUNTIFS(Data!$J:$J,$A22,Data!$C:$C,AK$1)</f>
        <v>0</v>
      </c>
      <c r="AL22" s="5">
        <f>COUNTIFS(Data!$I:$I,$A22,Data!$C:$C,AL$1)+COUNTIFS(Data!$J:$J,$A22,Data!$C:$C,AL$1)</f>
        <v>0</v>
      </c>
      <c r="AM22" s="5">
        <f>COUNTIFS(Data!$I:$I,$A22,Data!$C:$C,AM$1)+COUNTIFS(Data!$J:$J,$A22,Data!$C:$C,AM$1)</f>
        <v>0</v>
      </c>
      <c r="AN22" s="5">
        <f>COUNTIFS(Data!$I:$I,$A22,Data!$C:$C,AN$1)+COUNTIFS(Data!$J:$J,$A22,Data!$C:$C,AN$1)</f>
        <v>1</v>
      </c>
      <c r="AO22" s="5">
        <f>COUNTIFS(Data!$I:$I,$A22,Data!$C:$C,AO$1)+COUNTIFS(Data!$J:$J,$A22,Data!$C:$C,AO$1)</f>
        <v>0</v>
      </c>
      <c r="AP22" s="5">
        <f>COUNTIFS(Data!$I:$I,$A22,Data!$C:$C,AP$1)+COUNTIFS(Data!$J:$J,$A22,Data!$C:$C,AP$1)</f>
        <v>0</v>
      </c>
      <c r="AQ22" s="5">
        <f>COUNTIFS(Data!$I:$I,$A22,Data!$C:$C,AQ$1)+COUNTIFS(Data!$J:$J,$A22,Data!$C:$C,AQ$1)</f>
        <v>0</v>
      </c>
      <c r="AR22" s="5">
        <f>COUNTIFS(Data!$I:$I,$A22,Data!$C:$C,AR$1)+COUNTIFS(Data!$J:$J,$A22,Data!$C:$C,AR$1)</f>
        <v>0</v>
      </c>
      <c r="AS22" s="5">
        <f>COUNTIFS(Data!$I:$I,$A22,Data!$C:$C,AS$1)+COUNTIFS(Data!$J:$J,$A22,Data!$C:$C,AS$1)</f>
        <v>0</v>
      </c>
      <c r="AT22" s="5">
        <f>COUNTIFS(Data!$I:$I,$A22,Data!$C:$C,AT$1)+COUNTIFS(Data!$J:$J,$A22,Data!$C:$C,AT$1)</f>
        <v>0</v>
      </c>
      <c r="AU22" s="5">
        <f>COUNTIFS(Data!$I:$I,$A22,Data!$C:$C,AU$1)+COUNTIFS(Data!$J:$J,$A22,Data!$C:$C,AU$1)</f>
        <v>1</v>
      </c>
      <c r="AV22" s="5">
        <f t="shared" si="1"/>
        <v>5</v>
      </c>
    </row>
    <row r="23">
      <c r="A23" s="5" t="str">
        <f>Countries!A22</f>
        <v>CZE</v>
      </c>
      <c r="B23" s="5">
        <f>COUNTIFS(Data!$I:$I,$A23,Data!$C:$C,B$1)+COUNTIFS(Data!$J:$J,$A23,Data!$C:$C,B$1)</f>
        <v>0</v>
      </c>
      <c r="C23" s="5">
        <f>COUNTIFS(Data!$I:$I,$A23,Data!$C:$C,C$1)+COUNTIFS(Data!$J:$J,$A23,Data!$C:$C,C$1)</f>
        <v>0</v>
      </c>
      <c r="D23" s="5">
        <f>COUNTIFS(Data!$I:$I,$A23,Data!$C:$C,D$1)+COUNTIFS(Data!$J:$J,$A23,Data!$C:$C,D$1)</f>
        <v>0</v>
      </c>
      <c r="E23" s="5">
        <f>COUNTIFS(Data!$I:$I,$A23,Data!$C:$C,E$1)+COUNTIFS(Data!$J:$J,$A23,Data!$C:$C,E$1)</f>
        <v>0</v>
      </c>
      <c r="F23" s="5">
        <f>COUNTIFS(Data!$I:$I,$A23,Data!$C:$C,F$1)+COUNTIFS(Data!$J:$J,$A23,Data!$C:$C,F$1)</f>
        <v>1</v>
      </c>
      <c r="G23" s="5">
        <f>COUNTIFS(Data!$I:$I,$A23,Data!$C:$C,G$1)+COUNTIFS(Data!$J:$J,$A23,Data!$C:$C,G$1)</f>
        <v>0</v>
      </c>
      <c r="H23" s="5">
        <f>COUNTIFS(Data!$I:$I,$A23,Data!$C:$C,H$1)+COUNTIFS(Data!$J:$J,$A23,Data!$C:$C,H$1)</f>
        <v>0</v>
      </c>
      <c r="I23" s="5">
        <f>COUNTIFS(Data!$I:$I,$A23,Data!$C:$C,I$1)+COUNTIFS(Data!$J:$J,$A23,Data!$C:$C,I$1)</f>
        <v>0</v>
      </c>
      <c r="J23" s="5">
        <f>COUNTIFS(Data!$I:$I,$A23,Data!$C:$C,J$1)+COUNTIFS(Data!$J:$J,$A23,Data!$C:$C,J$1)</f>
        <v>0</v>
      </c>
      <c r="K23" s="5">
        <f>COUNTIFS(Data!$I:$I,$A23,Data!$C:$C,K$1)+COUNTIFS(Data!$J:$J,$A23,Data!$C:$C,K$1)</f>
        <v>0</v>
      </c>
      <c r="L23" s="5">
        <f>COUNTIFS(Data!$I:$I,$A23,Data!$C:$C,L$1)+COUNTIFS(Data!$J:$J,$A23,Data!$C:$C,L$1)</f>
        <v>0</v>
      </c>
      <c r="M23" s="5">
        <f>COUNTIFS(Data!$I:$I,$A23,Data!$C:$C,M$1)+COUNTIFS(Data!$J:$J,$A23,Data!$C:$C,M$1)</f>
        <v>1</v>
      </c>
      <c r="N23" s="5">
        <f>COUNTIFS(Data!$I:$I,$A23,Data!$C:$C,N$1)+COUNTIFS(Data!$J:$J,$A23,Data!$C:$C,N$1)</f>
        <v>0</v>
      </c>
      <c r="O23" s="5">
        <f>COUNTIFS(Data!$I:$I,$A23,Data!$C:$C,O$1)+COUNTIFS(Data!$J:$J,$A23,Data!$C:$C,O$1)</f>
        <v>0</v>
      </c>
      <c r="P23" s="5">
        <f>COUNTIFS(Data!$I:$I,$A23,Data!$C:$C,P$1)+COUNTIFS(Data!$J:$J,$A23,Data!$C:$C,P$1)</f>
        <v>0</v>
      </c>
      <c r="Q23" s="5">
        <f>COUNTIFS(Data!$I:$I,$A23,Data!$C:$C,Q$1)+COUNTIFS(Data!$J:$J,$A23,Data!$C:$C,Q$1)</f>
        <v>0</v>
      </c>
      <c r="R23" s="5">
        <f>COUNTIFS(Data!$I:$I,$A23,Data!$C:$C,R$1)+COUNTIFS(Data!$J:$J,$A23,Data!$C:$C,R$1)</f>
        <v>0</v>
      </c>
      <c r="S23" s="5">
        <f>COUNTIFS(Data!$I:$I,$A23,Data!$C:$C,S$1)+COUNTIFS(Data!$J:$J,$A23,Data!$C:$C,S$1)</f>
        <v>0</v>
      </c>
      <c r="T23" s="5">
        <f>COUNTIFS(Data!$I:$I,$A23,Data!$C:$C,T$1)+COUNTIFS(Data!$J:$J,$A23,Data!$C:$C,T$1)</f>
        <v>0</v>
      </c>
      <c r="U23" s="5">
        <f>COUNTIFS(Data!$I:$I,$A23,Data!$C:$C,U$1)+COUNTIFS(Data!$J:$J,$A23,Data!$C:$C,U$1)</f>
        <v>1</v>
      </c>
      <c r="V23" s="5">
        <f>COUNTIFS(Data!$I:$I,$A23,Data!$C:$C,V$1)+COUNTIFS(Data!$J:$J,$A23,Data!$C:$C,V$1)</f>
        <v>0</v>
      </c>
      <c r="W23" s="5">
        <f>COUNTIFS(Data!$I:$I,$A23,Data!$C:$C,W$1)+COUNTIFS(Data!$J:$J,$A23,Data!$C:$C,W$1)</f>
        <v>0</v>
      </c>
      <c r="X23" s="5">
        <f>COUNTIFS(Data!$I:$I,$A23,Data!$C:$C,X$1)+COUNTIFS(Data!$J:$J,$A23,Data!$C:$C,X$1)</f>
        <v>0</v>
      </c>
      <c r="Y23" s="5">
        <f>COUNTIFS(Data!$I:$I,$A23,Data!$C:$C,Y$1)+COUNTIFS(Data!$J:$J,$A23,Data!$C:$C,Y$1)</f>
        <v>0</v>
      </c>
      <c r="Z23" s="5">
        <f>COUNTIFS(Data!$I:$I,$A23,Data!$C:$C,Z$1)+COUNTIFS(Data!$J:$J,$A23,Data!$C:$C,Z$1)</f>
        <v>0</v>
      </c>
      <c r="AA23" s="5">
        <f>COUNTIFS(Data!$I:$I,$A23,Data!$C:$C,AA$1)+COUNTIFS(Data!$J:$J,$A23,Data!$C:$C,AA$1)</f>
        <v>0</v>
      </c>
      <c r="AB23" s="5">
        <f>COUNTIFS(Data!$I:$I,$A23,Data!$C:$C,AB$1)+COUNTIFS(Data!$J:$J,$A23,Data!$C:$C,AB$1)</f>
        <v>0</v>
      </c>
      <c r="AC23" s="5">
        <f>COUNTIFS(Data!$I:$I,$A23,Data!$C:$C,AC$1)+COUNTIFS(Data!$J:$J,$A23,Data!$C:$C,AC$1)</f>
        <v>0</v>
      </c>
      <c r="AD23" s="5">
        <f>COUNTIFS(Data!$I:$I,$A23,Data!$C:$C,AD$1)+COUNTIFS(Data!$J:$J,$A23,Data!$C:$C,AD$1)</f>
        <v>0</v>
      </c>
      <c r="AE23" s="5">
        <f>COUNTIFS(Data!$I:$I,$A23,Data!$C:$C,AE$1)+COUNTIFS(Data!$J:$J,$A23,Data!$C:$C,AE$1)</f>
        <v>0</v>
      </c>
      <c r="AF23" s="5">
        <f>COUNTIFS(Data!$I:$I,$A23,Data!$C:$C,AF$1)+COUNTIFS(Data!$J:$J,$A23,Data!$C:$C,AF$1)</f>
        <v>0</v>
      </c>
      <c r="AG23" s="5">
        <f>COUNTIFS(Data!$I:$I,$A23,Data!$C:$C,AG$1)+COUNTIFS(Data!$J:$J,$A23,Data!$C:$C,AG$1)</f>
        <v>0</v>
      </c>
      <c r="AH23" s="5">
        <f>COUNTIFS(Data!$I:$I,$A23,Data!$C:$C,AH$1)+COUNTIFS(Data!$J:$J,$A23,Data!$C:$C,AH$1)</f>
        <v>0</v>
      </c>
      <c r="AI23" s="5">
        <f>COUNTIFS(Data!$I:$I,$A23,Data!$C:$C,AI$1)+COUNTIFS(Data!$J:$J,$A23,Data!$C:$C,AI$1)</f>
        <v>0</v>
      </c>
      <c r="AJ23" s="5">
        <f>COUNTIFS(Data!$I:$I,$A23,Data!$C:$C,AJ$1)+COUNTIFS(Data!$J:$J,$A23,Data!$C:$C,AJ$1)</f>
        <v>0</v>
      </c>
      <c r="AK23" s="5">
        <f>COUNTIFS(Data!$I:$I,$A23,Data!$C:$C,AK$1)+COUNTIFS(Data!$J:$J,$A23,Data!$C:$C,AK$1)</f>
        <v>0</v>
      </c>
      <c r="AL23" s="5">
        <f>COUNTIFS(Data!$I:$I,$A23,Data!$C:$C,AL$1)+COUNTIFS(Data!$J:$J,$A23,Data!$C:$C,AL$1)</f>
        <v>0</v>
      </c>
      <c r="AM23" s="5">
        <f>COUNTIFS(Data!$I:$I,$A23,Data!$C:$C,AM$1)+COUNTIFS(Data!$J:$J,$A23,Data!$C:$C,AM$1)</f>
        <v>0</v>
      </c>
      <c r="AN23" s="5">
        <f>COUNTIFS(Data!$I:$I,$A23,Data!$C:$C,AN$1)+COUNTIFS(Data!$J:$J,$A23,Data!$C:$C,AN$1)</f>
        <v>0</v>
      </c>
      <c r="AO23" s="5">
        <f>COUNTIFS(Data!$I:$I,$A23,Data!$C:$C,AO$1)+COUNTIFS(Data!$J:$J,$A23,Data!$C:$C,AO$1)</f>
        <v>0</v>
      </c>
      <c r="AP23" s="5">
        <f>COUNTIFS(Data!$I:$I,$A23,Data!$C:$C,AP$1)+COUNTIFS(Data!$J:$J,$A23,Data!$C:$C,AP$1)</f>
        <v>0</v>
      </c>
      <c r="AQ23" s="5">
        <f>COUNTIFS(Data!$I:$I,$A23,Data!$C:$C,AQ$1)+COUNTIFS(Data!$J:$J,$A23,Data!$C:$C,AQ$1)</f>
        <v>0</v>
      </c>
      <c r="AR23" s="5">
        <f>COUNTIFS(Data!$I:$I,$A23,Data!$C:$C,AR$1)+COUNTIFS(Data!$J:$J,$A23,Data!$C:$C,AR$1)</f>
        <v>0</v>
      </c>
      <c r="AS23" s="5">
        <f>COUNTIFS(Data!$I:$I,$A23,Data!$C:$C,AS$1)+COUNTIFS(Data!$J:$J,$A23,Data!$C:$C,AS$1)</f>
        <v>0</v>
      </c>
      <c r="AT23" s="5">
        <f>COUNTIFS(Data!$I:$I,$A23,Data!$C:$C,AT$1)+COUNTIFS(Data!$J:$J,$A23,Data!$C:$C,AT$1)</f>
        <v>0</v>
      </c>
      <c r="AU23" s="5">
        <f>COUNTIFS(Data!$I:$I,$A23,Data!$C:$C,AU$1)+COUNTIFS(Data!$J:$J,$A23,Data!$C:$C,AU$1)</f>
        <v>0</v>
      </c>
      <c r="AV23" s="5">
        <f t="shared" si="1"/>
        <v>3</v>
      </c>
    </row>
    <row r="24">
      <c r="A24" s="5" t="str">
        <f>Countries!A23</f>
        <v>DEN</v>
      </c>
      <c r="B24" s="5">
        <f>COUNTIFS(Data!$I:$I,$A24,Data!$C:$C,B$1)+COUNTIFS(Data!$J:$J,$A24,Data!$C:$C,B$1)</f>
        <v>0</v>
      </c>
      <c r="C24" s="5">
        <f>COUNTIFS(Data!$I:$I,$A24,Data!$C:$C,C$1)+COUNTIFS(Data!$J:$J,$A24,Data!$C:$C,C$1)</f>
        <v>0</v>
      </c>
      <c r="D24" s="5">
        <f>COUNTIFS(Data!$I:$I,$A24,Data!$C:$C,D$1)+COUNTIFS(Data!$J:$J,$A24,Data!$C:$C,D$1)</f>
        <v>0</v>
      </c>
      <c r="E24" s="5">
        <f>COUNTIFS(Data!$I:$I,$A24,Data!$C:$C,E$1)+COUNTIFS(Data!$J:$J,$A24,Data!$C:$C,E$1)</f>
        <v>0</v>
      </c>
      <c r="F24" s="5">
        <f>COUNTIFS(Data!$I:$I,$A24,Data!$C:$C,F$1)+COUNTIFS(Data!$J:$J,$A24,Data!$C:$C,F$1)</f>
        <v>0</v>
      </c>
      <c r="G24" s="5">
        <f>COUNTIFS(Data!$I:$I,$A24,Data!$C:$C,G$1)+COUNTIFS(Data!$J:$J,$A24,Data!$C:$C,G$1)</f>
        <v>0</v>
      </c>
      <c r="H24" s="5">
        <f>COUNTIFS(Data!$I:$I,$A24,Data!$C:$C,H$1)+COUNTIFS(Data!$J:$J,$A24,Data!$C:$C,H$1)</f>
        <v>0</v>
      </c>
      <c r="I24" s="5">
        <f>COUNTIFS(Data!$I:$I,$A24,Data!$C:$C,I$1)+COUNTIFS(Data!$J:$J,$A24,Data!$C:$C,I$1)</f>
        <v>0</v>
      </c>
      <c r="J24" s="5">
        <f>COUNTIFS(Data!$I:$I,$A24,Data!$C:$C,J$1)+COUNTIFS(Data!$J:$J,$A24,Data!$C:$C,J$1)</f>
        <v>0</v>
      </c>
      <c r="K24" s="5">
        <f>COUNTIFS(Data!$I:$I,$A24,Data!$C:$C,K$1)+COUNTIFS(Data!$J:$J,$A24,Data!$C:$C,K$1)</f>
        <v>0</v>
      </c>
      <c r="L24" s="5">
        <f>COUNTIFS(Data!$I:$I,$A24,Data!$C:$C,L$1)+COUNTIFS(Data!$J:$J,$A24,Data!$C:$C,L$1)</f>
        <v>0</v>
      </c>
      <c r="M24" s="5">
        <f>COUNTIFS(Data!$I:$I,$A24,Data!$C:$C,M$1)+COUNTIFS(Data!$J:$J,$A24,Data!$C:$C,M$1)</f>
        <v>2</v>
      </c>
      <c r="N24" s="5">
        <f>COUNTIFS(Data!$I:$I,$A24,Data!$C:$C,N$1)+COUNTIFS(Data!$J:$J,$A24,Data!$C:$C,N$1)</f>
        <v>0</v>
      </c>
      <c r="O24" s="5">
        <f>COUNTIFS(Data!$I:$I,$A24,Data!$C:$C,O$1)+COUNTIFS(Data!$J:$J,$A24,Data!$C:$C,O$1)</f>
        <v>0</v>
      </c>
      <c r="P24" s="5">
        <f>COUNTIFS(Data!$I:$I,$A24,Data!$C:$C,P$1)+COUNTIFS(Data!$J:$J,$A24,Data!$C:$C,P$1)</f>
        <v>0</v>
      </c>
      <c r="Q24" s="5">
        <f>COUNTIFS(Data!$I:$I,$A24,Data!$C:$C,Q$1)+COUNTIFS(Data!$J:$J,$A24,Data!$C:$C,Q$1)</f>
        <v>0</v>
      </c>
      <c r="R24" s="5">
        <f>COUNTIFS(Data!$I:$I,$A24,Data!$C:$C,R$1)+COUNTIFS(Data!$J:$J,$A24,Data!$C:$C,R$1)</f>
        <v>0</v>
      </c>
      <c r="S24" s="5">
        <f>COUNTIFS(Data!$I:$I,$A24,Data!$C:$C,S$1)+COUNTIFS(Data!$J:$J,$A24,Data!$C:$C,S$1)</f>
        <v>0</v>
      </c>
      <c r="T24" s="5">
        <f>COUNTIFS(Data!$I:$I,$A24,Data!$C:$C,T$1)+COUNTIFS(Data!$J:$J,$A24,Data!$C:$C,T$1)</f>
        <v>0</v>
      </c>
      <c r="U24" s="5">
        <f>COUNTIFS(Data!$I:$I,$A24,Data!$C:$C,U$1)+COUNTIFS(Data!$J:$J,$A24,Data!$C:$C,U$1)</f>
        <v>0</v>
      </c>
      <c r="V24" s="5">
        <f>COUNTIFS(Data!$I:$I,$A24,Data!$C:$C,V$1)+COUNTIFS(Data!$J:$J,$A24,Data!$C:$C,V$1)</f>
        <v>0</v>
      </c>
      <c r="W24" s="5">
        <f>COUNTIFS(Data!$I:$I,$A24,Data!$C:$C,W$1)+COUNTIFS(Data!$J:$J,$A24,Data!$C:$C,W$1)</f>
        <v>0</v>
      </c>
      <c r="X24" s="5">
        <f>COUNTIFS(Data!$I:$I,$A24,Data!$C:$C,X$1)+COUNTIFS(Data!$J:$J,$A24,Data!$C:$C,X$1)</f>
        <v>0</v>
      </c>
      <c r="Y24" s="5">
        <f>COUNTIFS(Data!$I:$I,$A24,Data!$C:$C,Y$1)+COUNTIFS(Data!$J:$J,$A24,Data!$C:$C,Y$1)</f>
        <v>0</v>
      </c>
      <c r="Z24" s="5">
        <f>COUNTIFS(Data!$I:$I,$A24,Data!$C:$C,Z$1)+COUNTIFS(Data!$J:$J,$A24,Data!$C:$C,Z$1)</f>
        <v>0</v>
      </c>
      <c r="AA24" s="5">
        <f>COUNTIFS(Data!$I:$I,$A24,Data!$C:$C,AA$1)+COUNTIFS(Data!$J:$J,$A24,Data!$C:$C,AA$1)</f>
        <v>0</v>
      </c>
      <c r="AB24" s="5">
        <f>COUNTIFS(Data!$I:$I,$A24,Data!$C:$C,AB$1)+COUNTIFS(Data!$J:$J,$A24,Data!$C:$C,AB$1)</f>
        <v>0</v>
      </c>
      <c r="AC24" s="5">
        <f>COUNTIFS(Data!$I:$I,$A24,Data!$C:$C,AC$1)+COUNTIFS(Data!$J:$J,$A24,Data!$C:$C,AC$1)</f>
        <v>0</v>
      </c>
      <c r="AD24" s="5">
        <f>COUNTIFS(Data!$I:$I,$A24,Data!$C:$C,AD$1)+COUNTIFS(Data!$J:$J,$A24,Data!$C:$C,AD$1)</f>
        <v>0</v>
      </c>
      <c r="AE24" s="5">
        <f>COUNTIFS(Data!$I:$I,$A24,Data!$C:$C,AE$1)+COUNTIFS(Data!$J:$J,$A24,Data!$C:$C,AE$1)</f>
        <v>1</v>
      </c>
      <c r="AF24" s="5">
        <f>COUNTIFS(Data!$I:$I,$A24,Data!$C:$C,AF$1)+COUNTIFS(Data!$J:$J,$A24,Data!$C:$C,AF$1)</f>
        <v>0</v>
      </c>
      <c r="AG24" s="5">
        <f>COUNTIFS(Data!$I:$I,$A24,Data!$C:$C,AG$1)+COUNTIFS(Data!$J:$J,$A24,Data!$C:$C,AG$1)</f>
        <v>0</v>
      </c>
      <c r="AH24" s="5">
        <f>COUNTIFS(Data!$I:$I,$A24,Data!$C:$C,AH$1)+COUNTIFS(Data!$J:$J,$A24,Data!$C:$C,AH$1)</f>
        <v>0</v>
      </c>
      <c r="AI24" s="5">
        <f>COUNTIFS(Data!$I:$I,$A24,Data!$C:$C,AI$1)+COUNTIFS(Data!$J:$J,$A24,Data!$C:$C,AI$1)</f>
        <v>0</v>
      </c>
      <c r="AJ24" s="5">
        <f>COUNTIFS(Data!$I:$I,$A24,Data!$C:$C,AJ$1)+COUNTIFS(Data!$J:$J,$A24,Data!$C:$C,AJ$1)</f>
        <v>0</v>
      </c>
      <c r="AK24" s="5">
        <f>COUNTIFS(Data!$I:$I,$A24,Data!$C:$C,AK$1)+COUNTIFS(Data!$J:$J,$A24,Data!$C:$C,AK$1)</f>
        <v>0</v>
      </c>
      <c r="AL24" s="5">
        <f>COUNTIFS(Data!$I:$I,$A24,Data!$C:$C,AL$1)+COUNTIFS(Data!$J:$J,$A24,Data!$C:$C,AL$1)</f>
        <v>1</v>
      </c>
      <c r="AM24" s="5">
        <f>COUNTIFS(Data!$I:$I,$A24,Data!$C:$C,AM$1)+COUNTIFS(Data!$J:$J,$A24,Data!$C:$C,AM$1)</f>
        <v>0</v>
      </c>
      <c r="AN24" s="5">
        <f>COUNTIFS(Data!$I:$I,$A24,Data!$C:$C,AN$1)+COUNTIFS(Data!$J:$J,$A24,Data!$C:$C,AN$1)</f>
        <v>0</v>
      </c>
      <c r="AO24" s="5">
        <f>COUNTIFS(Data!$I:$I,$A24,Data!$C:$C,AO$1)+COUNTIFS(Data!$J:$J,$A24,Data!$C:$C,AO$1)</f>
        <v>0</v>
      </c>
      <c r="AP24" s="5">
        <f>COUNTIFS(Data!$I:$I,$A24,Data!$C:$C,AP$1)+COUNTIFS(Data!$J:$J,$A24,Data!$C:$C,AP$1)</f>
        <v>0</v>
      </c>
      <c r="AQ24" s="5">
        <f>COUNTIFS(Data!$I:$I,$A24,Data!$C:$C,AQ$1)+COUNTIFS(Data!$J:$J,$A24,Data!$C:$C,AQ$1)</f>
        <v>0</v>
      </c>
      <c r="AR24" s="5">
        <f>COUNTIFS(Data!$I:$I,$A24,Data!$C:$C,AR$1)+COUNTIFS(Data!$J:$J,$A24,Data!$C:$C,AR$1)</f>
        <v>0</v>
      </c>
      <c r="AS24" s="5">
        <f>COUNTIFS(Data!$I:$I,$A24,Data!$C:$C,AS$1)+COUNTIFS(Data!$J:$J,$A24,Data!$C:$C,AS$1)</f>
        <v>0</v>
      </c>
      <c r="AT24" s="5">
        <f>COUNTIFS(Data!$I:$I,$A24,Data!$C:$C,AT$1)+COUNTIFS(Data!$J:$J,$A24,Data!$C:$C,AT$1)</f>
        <v>0</v>
      </c>
      <c r="AU24" s="5">
        <f>COUNTIFS(Data!$I:$I,$A24,Data!$C:$C,AU$1)+COUNTIFS(Data!$J:$J,$A24,Data!$C:$C,AU$1)</f>
        <v>0</v>
      </c>
      <c r="AV24" s="5">
        <f t="shared" si="1"/>
        <v>4</v>
      </c>
    </row>
    <row r="25">
      <c r="A25" s="5" t="str">
        <f>Countries!A24</f>
        <v>DOM</v>
      </c>
      <c r="B25" s="5">
        <f>COUNTIFS(Data!$I:$I,$A25,Data!$C:$C,B$1)+COUNTIFS(Data!$J:$J,$A25,Data!$C:$C,B$1)</f>
        <v>0</v>
      </c>
      <c r="C25" s="5">
        <f>COUNTIFS(Data!$I:$I,$A25,Data!$C:$C,C$1)+COUNTIFS(Data!$J:$J,$A25,Data!$C:$C,C$1)</f>
        <v>0</v>
      </c>
      <c r="D25" s="5">
        <f>COUNTIFS(Data!$I:$I,$A25,Data!$C:$C,D$1)+COUNTIFS(Data!$J:$J,$A25,Data!$C:$C,D$1)</f>
        <v>0</v>
      </c>
      <c r="E25" s="5">
        <f>COUNTIFS(Data!$I:$I,$A25,Data!$C:$C,E$1)+COUNTIFS(Data!$J:$J,$A25,Data!$C:$C,E$1)</f>
        <v>0</v>
      </c>
      <c r="F25" s="5">
        <f>COUNTIFS(Data!$I:$I,$A25,Data!$C:$C,F$1)+COUNTIFS(Data!$J:$J,$A25,Data!$C:$C,F$1)</f>
        <v>0</v>
      </c>
      <c r="G25" s="5">
        <f>COUNTIFS(Data!$I:$I,$A25,Data!$C:$C,G$1)+COUNTIFS(Data!$J:$J,$A25,Data!$C:$C,G$1)</f>
        <v>0</v>
      </c>
      <c r="H25" s="5">
        <f>COUNTIFS(Data!$I:$I,$A25,Data!$C:$C,H$1)+COUNTIFS(Data!$J:$J,$A25,Data!$C:$C,H$1)</f>
        <v>1</v>
      </c>
      <c r="I25" s="5">
        <f>COUNTIFS(Data!$I:$I,$A25,Data!$C:$C,I$1)+COUNTIFS(Data!$J:$J,$A25,Data!$C:$C,I$1)</f>
        <v>0</v>
      </c>
      <c r="J25" s="5">
        <f>COUNTIFS(Data!$I:$I,$A25,Data!$C:$C,J$1)+COUNTIFS(Data!$J:$J,$A25,Data!$C:$C,J$1)</f>
        <v>0</v>
      </c>
      <c r="K25" s="5">
        <f>COUNTIFS(Data!$I:$I,$A25,Data!$C:$C,K$1)+COUNTIFS(Data!$J:$J,$A25,Data!$C:$C,K$1)</f>
        <v>0</v>
      </c>
      <c r="L25" s="5">
        <f>COUNTIFS(Data!$I:$I,$A25,Data!$C:$C,L$1)+COUNTIFS(Data!$J:$J,$A25,Data!$C:$C,L$1)</f>
        <v>0</v>
      </c>
      <c r="M25" s="5">
        <f>COUNTIFS(Data!$I:$I,$A25,Data!$C:$C,M$1)+COUNTIFS(Data!$J:$J,$A25,Data!$C:$C,M$1)</f>
        <v>0</v>
      </c>
      <c r="N25" s="5">
        <f>COUNTIFS(Data!$I:$I,$A25,Data!$C:$C,N$1)+COUNTIFS(Data!$J:$J,$A25,Data!$C:$C,N$1)</f>
        <v>0</v>
      </c>
      <c r="O25" s="5">
        <f>COUNTIFS(Data!$I:$I,$A25,Data!$C:$C,O$1)+COUNTIFS(Data!$J:$J,$A25,Data!$C:$C,O$1)</f>
        <v>0</v>
      </c>
      <c r="P25" s="5">
        <f>COUNTIFS(Data!$I:$I,$A25,Data!$C:$C,P$1)+COUNTIFS(Data!$J:$J,$A25,Data!$C:$C,P$1)</f>
        <v>0</v>
      </c>
      <c r="Q25" s="5">
        <f>COUNTIFS(Data!$I:$I,$A25,Data!$C:$C,Q$1)+COUNTIFS(Data!$J:$J,$A25,Data!$C:$C,Q$1)</f>
        <v>0</v>
      </c>
      <c r="R25" s="5">
        <f>COUNTIFS(Data!$I:$I,$A25,Data!$C:$C,R$1)+COUNTIFS(Data!$J:$J,$A25,Data!$C:$C,R$1)</f>
        <v>0</v>
      </c>
      <c r="S25" s="5">
        <f>COUNTIFS(Data!$I:$I,$A25,Data!$C:$C,S$1)+COUNTIFS(Data!$J:$J,$A25,Data!$C:$C,S$1)</f>
        <v>0</v>
      </c>
      <c r="T25" s="5">
        <f>COUNTIFS(Data!$I:$I,$A25,Data!$C:$C,T$1)+COUNTIFS(Data!$J:$J,$A25,Data!$C:$C,T$1)</f>
        <v>0</v>
      </c>
      <c r="U25" s="5">
        <f>COUNTIFS(Data!$I:$I,$A25,Data!$C:$C,U$1)+COUNTIFS(Data!$J:$J,$A25,Data!$C:$C,U$1)</f>
        <v>0</v>
      </c>
      <c r="V25" s="5">
        <f>COUNTIFS(Data!$I:$I,$A25,Data!$C:$C,V$1)+COUNTIFS(Data!$J:$J,$A25,Data!$C:$C,V$1)</f>
        <v>0</v>
      </c>
      <c r="W25" s="5">
        <f>COUNTIFS(Data!$I:$I,$A25,Data!$C:$C,W$1)+COUNTIFS(Data!$J:$J,$A25,Data!$C:$C,W$1)</f>
        <v>0</v>
      </c>
      <c r="X25" s="5">
        <f>COUNTIFS(Data!$I:$I,$A25,Data!$C:$C,X$1)+COUNTIFS(Data!$J:$J,$A25,Data!$C:$C,X$1)</f>
        <v>0</v>
      </c>
      <c r="Y25" s="5">
        <f>COUNTIFS(Data!$I:$I,$A25,Data!$C:$C,Y$1)+COUNTIFS(Data!$J:$J,$A25,Data!$C:$C,Y$1)</f>
        <v>0</v>
      </c>
      <c r="Z25" s="5">
        <f>COUNTIFS(Data!$I:$I,$A25,Data!$C:$C,Z$1)+COUNTIFS(Data!$J:$J,$A25,Data!$C:$C,Z$1)</f>
        <v>0</v>
      </c>
      <c r="AA25" s="5">
        <f>COUNTIFS(Data!$I:$I,$A25,Data!$C:$C,AA$1)+COUNTIFS(Data!$J:$J,$A25,Data!$C:$C,AA$1)</f>
        <v>0</v>
      </c>
      <c r="AB25" s="5">
        <f>COUNTIFS(Data!$I:$I,$A25,Data!$C:$C,AB$1)+COUNTIFS(Data!$J:$J,$A25,Data!$C:$C,AB$1)</f>
        <v>0</v>
      </c>
      <c r="AC25" s="5">
        <f>COUNTIFS(Data!$I:$I,$A25,Data!$C:$C,AC$1)+COUNTIFS(Data!$J:$J,$A25,Data!$C:$C,AC$1)</f>
        <v>0</v>
      </c>
      <c r="AD25" s="5">
        <f>COUNTIFS(Data!$I:$I,$A25,Data!$C:$C,AD$1)+COUNTIFS(Data!$J:$J,$A25,Data!$C:$C,AD$1)</f>
        <v>0</v>
      </c>
      <c r="AE25" s="5">
        <f>COUNTIFS(Data!$I:$I,$A25,Data!$C:$C,AE$1)+COUNTIFS(Data!$J:$J,$A25,Data!$C:$C,AE$1)</f>
        <v>0</v>
      </c>
      <c r="AF25" s="5">
        <f>COUNTIFS(Data!$I:$I,$A25,Data!$C:$C,AF$1)+COUNTIFS(Data!$J:$J,$A25,Data!$C:$C,AF$1)</f>
        <v>0</v>
      </c>
      <c r="AG25" s="5">
        <f>COUNTIFS(Data!$I:$I,$A25,Data!$C:$C,AG$1)+COUNTIFS(Data!$J:$J,$A25,Data!$C:$C,AG$1)</f>
        <v>0</v>
      </c>
      <c r="AH25" s="5">
        <f>COUNTIFS(Data!$I:$I,$A25,Data!$C:$C,AH$1)+COUNTIFS(Data!$J:$J,$A25,Data!$C:$C,AH$1)</f>
        <v>0</v>
      </c>
      <c r="AI25" s="5">
        <f>COUNTIFS(Data!$I:$I,$A25,Data!$C:$C,AI$1)+COUNTIFS(Data!$J:$J,$A25,Data!$C:$C,AI$1)</f>
        <v>0</v>
      </c>
      <c r="AJ25" s="5">
        <f>COUNTIFS(Data!$I:$I,$A25,Data!$C:$C,AJ$1)+COUNTIFS(Data!$J:$J,$A25,Data!$C:$C,AJ$1)</f>
        <v>0</v>
      </c>
      <c r="AK25" s="5">
        <f>COUNTIFS(Data!$I:$I,$A25,Data!$C:$C,AK$1)+COUNTIFS(Data!$J:$J,$A25,Data!$C:$C,AK$1)</f>
        <v>0</v>
      </c>
      <c r="AL25" s="5">
        <f>COUNTIFS(Data!$I:$I,$A25,Data!$C:$C,AL$1)+COUNTIFS(Data!$J:$J,$A25,Data!$C:$C,AL$1)</f>
        <v>0</v>
      </c>
      <c r="AM25" s="5">
        <f>COUNTIFS(Data!$I:$I,$A25,Data!$C:$C,AM$1)+COUNTIFS(Data!$J:$J,$A25,Data!$C:$C,AM$1)</f>
        <v>0</v>
      </c>
      <c r="AN25" s="5">
        <f>COUNTIFS(Data!$I:$I,$A25,Data!$C:$C,AN$1)+COUNTIFS(Data!$J:$J,$A25,Data!$C:$C,AN$1)</f>
        <v>0</v>
      </c>
      <c r="AO25" s="5">
        <f>COUNTIFS(Data!$I:$I,$A25,Data!$C:$C,AO$1)+COUNTIFS(Data!$J:$J,$A25,Data!$C:$C,AO$1)</f>
        <v>0</v>
      </c>
      <c r="AP25" s="5">
        <f>COUNTIFS(Data!$I:$I,$A25,Data!$C:$C,AP$1)+COUNTIFS(Data!$J:$J,$A25,Data!$C:$C,AP$1)</f>
        <v>0</v>
      </c>
      <c r="AQ25" s="5">
        <f>COUNTIFS(Data!$I:$I,$A25,Data!$C:$C,AQ$1)+COUNTIFS(Data!$J:$J,$A25,Data!$C:$C,AQ$1)</f>
        <v>0</v>
      </c>
      <c r="AR25" s="5">
        <f>COUNTIFS(Data!$I:$I,$A25,Data!$C:$C,AR$1)+COUNTIFS(Data!$J:$J,$A25,Data!$C:$C,AR$1)</f>
        <v>0</v>
      </c>
      <c r="AS25" s="5">
        <f>COUNTIFS(Data!$I:$I,$A25,Data!$C:$C,AS$1)+COUNTIFS(Data!$J:$J,$A25,Data!$C:$C,AS$1)</f>
        <v>0</v>
      </c>
      <c r="AT25" s="5">
        <f>COUNTIFS(Data!$I:$I,$A25,Data!$C:$C,AT$1)+COUNTIFS(Data!$J:$J,$A25,Data!$C:$C,AT$1)</f>
        <v>1</v>
      </c>
      <c r="AU25" s="5">
        <f>COUNTIFS(Data!$I:$I,$A25,Data!$C:$C,AU$1)+COUNTIFS(Data!$J:$J,$A25,Data!$C:$C,AU$1)</f>
        <v>0</v>
      </c>
      <c r="AV25" s="5">
        <f t="shared" si="1"/>
        <v>2</v>
      </c>
    </row>
    <row r="26">
      <c r="A26" s="5" t="str">
        <f>Countries!A25</f>
        <v>ECU</v>
      </c>
      <c r="B26" s="5">
        <f>COUNTIFS(Data!$I:$I,$A26,Data!$C:$C,B$1)+COUNTIFS(Data!$J:$J,$A26,Data!$C:$C,B$1)</f>
        <v>0</v>
      </c>
      <c r="C26" s="5">
        <f>COUNTIFS(Data!$I:$I,$A26,Data!$C:$C,C$1)+COUNTIFS(Data!$J:$J,$A26,Data!$C:$C,C$1)</f>
        <v>0</v>
      </c>
      <c r="D26" s="5">
        <f>COUNTIFS(Data!$I:$I,$A26,Data!$C:$C,D$1)+COUNTIFS(Data!$J:$J,$A26,Data!$C:$C,D$1)</f>
        <v>0</v>
      </c>
      <c r="E26" s="5">
        <f>COUNTIFS(Data!$I:$I,$A26,Data!$C:$C,E$1)+COUNTIFS(Data!$J:$J,$A26,Data!$C:$C,E$1)</f>
        <v>0</v>
      </c>
      <c r="F26" s="5">
        <f>COUNTIFS(Data!$I:$I,$A26,Data!$C:$C,F$1)+COUNTIFS(Data!$J:$J,$A26,Data!$C:$C,F$1)</f>
        <v>0</v>
      </c>
      <c r="G26" s="5">
        <f>COUNTIFS(Data!$I:$I,$A26,Data!$C:$C,G$1)+COUNTIFS(Data!$J:$J,$A26,Data!$C:$C,G$1)</f>
        <v>0</v>
      </c>
      <c r="H26" s="5">
        <f>COUNTIFS(Data!$I:$I,$A26,Data!$C:$C,H$1)+COUNTIFS(Data!$J:$J,$A26,Data!$C:$C,H$1)</f>
        <v>0</v>
      </c>
      <c r="I26" s="5">
        <f>COUNTIFS(Data!$I:$I,$A26,Data!$C:$C,I$1)+COUNTIFS(Data!$J:$J,$A26,Data!$C:$C,I$1)</f>
        <v>0</v>
      </c>
      <c r="J26" s="5">
        <f>COUNTIFS(Data!$I:$I,$A26,Data!$C:$C,J$1)+COUNTIFS(Data!$J:$J,$A26,Data!$C:$C,J$1)</f>
        <v>0</v>
      </c>
      <c r="K26" s="5">
        <f>COUNTIFS(Data!$I:$I,$A26,Data!$C:$C,K$1)+COUNTIFS(Data!$J:$J,$A26,Data!$C:$C,K$1)</f>
        <v>0</v>
      </c>
      <c r="L26" s="5">
        <f>COUNTIFS(Data!$I:$I,$A26,Data!$C:$C,L$1)+COUNTIFS(Data!$J:$J,$A26,Data!$C:$C,L$1)</f>
        <v>0</v>
      </c>
      <c r="M26" s="5">
        <f>COUNTIFS(Data!$I:$I,$A26,Data!$C:$C,M$1)+COUNTIFS(Data!$J:$J,$A26,Data!$C:$C,M$1)</f>
        <v>0</v>
      </c>
      <c r="N26" s="5">
        <f>COUNTIFS(Data!$I:$I,$A26,Data!$C:$C,N$1)+COUNTIFS(Data!$J:$J,$A26,Data!$C:$C,N$1)</f>
        <v>0</v>
      </c>
      <c r="O26" s="5">
        <f>COUNTIFS(Data!$I:$I,$A26,Data!$C:$C,O$1)+COUNTIFS(Data!$J:$J,$A26,Data!$C:$C,O$1)</f>
        <v>0</v>
      </c>
      <c r="P26" s="5">
        <f>COUNTIFS(Data!$I:$I,$A26,Data!$C:$C,P$1)+COUNTIFS(Data!$J:$J,$A26,Data!$C:$C,P$1)</f>
        <v>0</v>
      </c>
      <c r="Q26" s="5">
        <f>COUNTIFS(Data!$I:$I,$A26,Data!$C:$C,Q$1)+COUNTIFS(Data!$J:$J,$A26,Data!$C:$C,Q$1)</f>
        <v>0</v>
      </c>
      <c r="R26" s="5">
        <f>COUNTIFS(Data!$I:$I,$A26,Data!$C:$C,R$1)+COUNTIFS(Data!$J:$J,$A26,Data!$C:$C,R$1)</f>
        <v>0</v>
      </c>
      <c r="S26" s="5">
        <f>COUNTIFS(Data!$I:$I,$A26,Data!$C:$C,S$1)+COUNTIFS(Data!$J:$J,$A26,Data!$C:$C,S$1)</f>
        <v>0</v>
      </c>
      <c r="T26" s="5">
        <f>COUNTIFS(Data!$I:$I,$A26,Data!$C:$C,T$1)+COUNTIFS(Data!$J:$J,$A26,Data!$C:$C,T$1)</f>
        <v>0</v>
      </c>
      <c r="U26" s="5">
        <f>COUNTIFS(Data!$I:$I,$A26,Data!$C:$C,U$1)+COUNTIFS(Data!$J:$J,$A26,Data!$C:$C,U$1)</f>
        <v>0</v>
      </c>
      <c r="V26" s="5">
        <f>COUNTIFS(Data!$I:$I,$A26,Data!$C:$C,V$1)+COUNTIFS(Data!$J:$J,$A26,Data!$C:$C,V$1)</f>
        <v>0</v>
      </c>
      <c r="W26" s="5">
        <f>COUNTIFS(Data!$I:$I,$A26,Data!$C:$C,W$1)+COUNTIFS(Data!$J:$J,$A26,Data!$C:$C,W$1)</f>
        <v>0</v>
      </c>
      <c r="X26" s="5">
        <f>COUNTIFS(Data!$I:$I,$A26,Data!$C:$C,X$1)+COUNTIFS(Data!$J:$J,$A26,Data!$C:$C,X$1)</f>
        <v>0</v>
      </c>
      <c r="Y26" s="5">
        <f>COUNTIFS(Data!$I:$I,$A26,Data!$C:$C,Y$1)+COUNTIFS(Data!$J:$J,$A26,Data!$C:$C,Y$1)</f>
        <v>0</v>
      </c>
      <c r="Z26" s="5">
        <f>COUNTIFS(Data!$I:$I,$A26,Data!$C:$C,Z$1)+COUNTIFS(Data!$J:$J,$A26,Data!$C:$C,Z$1)</f>
        <v>0</v>
      </c>
      <c r="AA26" s="5">
        <f>COUNTIFS(Data!$I:$I,$A26,Data!$C:$C,AA$1)+COUNTIFS(Data!$J:$J,$A26,Data!$C:$C,AA$1)</f>
        <v>0</v>
      </c>
      <c r="AB26" s="5">
        <f>COUNTIFS(Data!$I:$I,$A26,Data!$C:$C,AB$1)+COUNTIFS(Data!$J:$J,$A26,Data!$C:$C,AB$1)</f>
        <v>0</v>
      </c>
      <c r="AC26" s="5">
        <f>COUNTIFS(Data!$I:$I,$A26,Data!$C:$C,AC$1)+COUNTIFS(Data!$J:$J,$A26,Data!$C:$C,AC$1)</f>
        <v>0</v>
      </c>
      <c r="AD26" s="5">
        <f>COUNTIFS(Data!$I:$I,$A26,Data!$C:$C,AD$1)+COUNTIFS(Data!$J:$J,$A26,Data!$C:$C,AD$1)</f>
        <v>0</v>
      </c>
      <c r="AE26" s="5">
        <f>COUNTIFS(Data!$I:$I,$A26,Data!$C:$C,AE$1)+COUNTIFS(Data!$J:$J,$A26,Data!$C:$C,AE$1)</f>
        <v>0</v>
      </c>
      <c r="AF26" s="5">
        <f>COUNTIFS(Data!$I:$I,$A26,Data!$C:$C,AF$1)+COUNTIFS(Data!$J:$J,$A26,Data!$C:$C,AF$1)</f>
        <v>0</v>
      </c>
      <c r="AG26" s="5">
        <f>COUNTIFS(Data!$I:$I,$A26,Data!$C:$C,AG$1)+COUNTIFS(Data!$J:$J,$A26,Data!$C:$C,AG$1)</f>
        <v>0</v>
      </c>
      <c r="AH26" s="5">
        <f>COUNTIFS(Data!$I:$I,$A26,Data!$C:$C,AH$1)+COUNTIFS(Data!$J:$J,$A26,Data!$C:$C,AH$1)</f>
        <v>0</v>
      </c>
      <c r="AI26" s="5">
        <f>COUNTIFS(Data!$I:$I,$A26,Data!$C:$C,AI$1)+COUNTIFS(Data!$J:$J,$A26,Data!$C:$C,AI$1)</f>
        <v>0</v>
      </c>
      <c r="AJ26" s="5">
        <f>COUNTIFS(Data!$I:$I,$A26,Data!$C:$C,AJ$1)+COUNTIFS(Data!$J:$J,$A26,Data!$C:$C,AJ$1)</f>
        <v>0</v>
      </c>
      <c r="AK26" s="5">
        <f>COUNTIFS(Data!$I:$I,$A26,Data!$C:$C,AK$1)+COUNTIFS(Data!$J:$J,$A26,Data!$C:$C,AK$1)</f>
        <v>0</v>
      </c>
      <c r="AL26" s="5">
        <f>COUNTIFS(Data!$I:$I,$A26,Data!$C:$C,AL$1)+COUNTIFS(Data!$J:$J,$A26,Data!$C:$C,AL$1)</f>
        <v>0</v>
      </c>
      <c r="AM26" s="5">
        <f>COUNTIFS(Data!$I:$I,$A26,Data!$C:$C,AM$1)+COUNTIFS(Data!$J:$J,$A26,Data!$C:$C,AM$1)</f>
        <v>0</v>
      </c>
      <c r="AN26" s="5">
        <f>COUNTIFS(Data!$I:$I,$A26,Data!$C:$C,AN$1)+COUNTIFS(Data!$J:$J,$A26,Data!$C:$C,AN$1)</f>
        <v>0</v>
      </c>
      <c r="AO26" s="5">
        <f>COUNTIFS(Data!$I:$I,$A26,Data!$C:$C,AO$1)+COUNTIFS(Data!$J:$J,$A26,Data!$C:$C,AO$1)</f>
        <v>0</v>
      </c>
      <c r="AP26" s="5">
        <f>COUNTIFS(Data!$I:$I,$A26,Data!$C:$C,AP$1)+COUNTIFS(Data!$J:$J,$A26,Data!$C:$C,AP$1)</f>
        <v>0</v>
      </c>
      <c r="AQ26" s="5">
        <f>COUNTIFS(Data!$I:$I,$A26,Data!$C:$C,AQ$1)+COUNTIFS(Data!$J:$J,$A26,Data!$C:$C,AQ$1)</f>
        <v>0</v>
      </c>
      <c r="AR26" s="5">
        <f>COUNTIFS(Data!$I:$I,$A26,Data!$C:$C,AR$1)+COUNTIFS(Data!$J:$J,$A26,Data!$C:$C,AR$1)</f>
        <v>0</v>
      </c>
      <c r="AS26" s="5">
        <f>COUNTIFS(Data!$I:$I,$A26,Data!$C:$C,AS$1)+COUNTIFS(Data!$J:$J,$A26,Data!$C:$C,AS$1)</f>
        <v>0</v>
      </c>
      <c r="AT26" s="5">
        <f>COUNTIFS(Data!$I:$I,$A26,Data!$C:$C,AT$1)+COUNTIFS(Data!$J:$J,$A26,Data!$C:$C,AT$1)</f>
        <v>0</v>
      </c>
      <c r="AU26" s="5">
        <f>COUNTIFS(Data!$I:$I,$A26,Data!$C:$C,AU$1)+COUNTIFS(Data!$J:$J,$A26,Data!$C:$C,AU$1)</f>
        <v>0</v>
      </c>
      <c r="AV26" s="5">
        <f t="shared" si="1"/>
        <v>0</v>
      </c>
    </row>
    <row r="27">
      <c r="A27" s="5" t="str">
        <f>Countries!A26</f>
        <v>EGY</v>
      </c>
      <c r="B27" s="5">
        <f>COUNTIFS(Data!$I:$I,$A27,Data!$C:$C,B$1)+COUNTIFS(Data!$J:$J,$A27,Data!$C:$C,B$1)</f>
        <v>0</v>
      </c>
      <c r="C27" s="5">
        <f>COUNTIFS(Data!$I:$I,$A27,Data!$C:$C,C$1)+COUNTIFS(Data!$J:$J,$A27,Data!$C:$C,C$1)</f>
        <v>0</v>
      </c>
      <c r="D27" s="5">
        <f>COUNTIFS(Data!$I:$I,$A27,Data!$C:$C,D$1)+COUNTIFS(Data!$J:$J,$A27,Data!$C:$C,D$1)</f>
        <v>0</v>
      </c>
      <c r="E27" s="5">
        <f>COUNTIFS(Data!$I:$I,$A27,Data!$C:$C,E$1)+COUNTIFS(Data!$J:$J,$A27,Data!$C:$C,E$1)</f>
        <v>0</v>
      </c>
      <c r="F27" s="5">
        <f>COUNTIFS(Data!$I:$I,$A27,Data!$C:$C,F$1)+COUNTIFS(Data!$J:$J,$A27,Data!$C:$C,F$1)</f>
        <v>0</v>
      </c>
      <c r="G27" s="5">
        <f>COUNTIFS(Data!$I:$I,$A27,Data!$C:$C,G$1)+COUNTIFS(Data!$J:$J,$A27,Data!$C:$C,G$1)</f>
        <v>0</v>
      </c>
      <c r="H27" s="5">
        <f>COUNTIFS(Data!$I:$I,$A27,Data!$C:$C,H$1)+COUNTIFS(Data!$J:$J,$A27,Data!$C:$C,H$1)</f>
        <v>0</v>
      </c>
      <c r="I27" s="5">
        <f>COUNTIFS(Data!$I:$I,$A27,Data!$C:$C,I$1)+COUNTIFS(Data!$J:$J,$A27,Data!$C:$C,I$1)</f>
        <v>0</v>
      </c>
      <c r="J27" s="5">
        <f>COUNTIFS(Data!$I:$I,$A27,Data!$C:$C,J$1)+COUNTIFS(Data!$J:$J,$A27,Data!$C:$C,J$1)</f>
        <v>0</v>
      </c>
      <c r="K27" s="5">
        <f>COUNTIFS(Data!$I:$I,$A27,Data!$C:$C,K$1)+COUNTIFS(Data!$J:$J,$A27,Data!$C:$C,K$1)</f>
        <v>0</v>
      </c>
      <c r="L27" s="5">
        <f>COUNTIFS(Data!$I:$I,$A27,Data!$C:$C,L$1)+COUNTIFS(Data!$J:$J,$A27,Data!$C:$C,L$1)</f>
        <v>0</v>
      </c>
      <c r="M27" s="5">
        <f>COUNTIFS(Data!$I:$I,$A27,Data!$C:$C,M$1)+COUNTIFS(Data!$J:$J,$A27,Data!$C:$C,M$1)</f>
        <v>0</v>
      </c>
      <c r="N27" s="5">
        <f>COUNTIFS(Data!$I:$I,$A27,Data!$C:$C,N$1)+COUNTIFS(Data!$J:$J,$A27,Data!$C:$C,N$1)</f>
        <v>0</v>
      </c>
      <c r="O27" s="5">
        <f>COUNTIFS(Data!$I:$I,$A27,Data!$C:$C,O$1)+COUNTIFS(Data!$J:$J,$A27,Data!$C:$C,O$1)</f>
        <v>0</v>
      </c>
      <c r="P27" s="5">
        <f>COUNTIFS(Data!$I:$I,$A27,Data!$C:$C,P$1)+COUNTIFS(Data!$J:$J,$A27,Data!$C:$C,P$1)</f>
        <v>0</v>
      </c>
      <c r="Q27" s="5">
        <f>COUNTIFS(Data!$I:$I,$A27,Data!$C:$C,Q$1)+COUNTIFS(Data!$J:$J,$A27,Data!$C:$C,Q$1)</f>
        <v>0</v>
      </c>
      <c r="R27" s="5">
        <f>COUNTIFS(Data!$I:$I,$A27,Data!$C:$C,R$1)+COUNTIFS(Data!$J:$J,$A27,Data!$C:$C,R$1)</f>
        <v>0</v>
      </c>
      <c r="S27" s="5">
        <f>COUNTIFS(Data!$I:$I,$A27,Data!$C:$C,S$1)+COUNTIFS(Data!$J:$J,$A27,Data!$C:$C,S$1)</f>
        <v>0</v>
      </c>
      <c r="T27" s="5">
        <f>COUNTIFS(Data!$I:$I,$A27,Data!$C:$C,T$1)+COUNTIFS(Data!$J:$J,$A27,Data!$C:$C,T$1)</f>
        <v>0</v>
      </c>
      <c r="U27" s="5">
        <f>COUNTIFS(Data!$I:$I,$A27,Data!$C:$C,U$1)+COUNTIFS(Data!$J:$J,$A27,Data!$C:$C,U$1)</f>
        <v>0</v>
      </c>
      <c r="V27" s="5">
        <f>COUNTIFS(Data!$I:$I,$A27,Data!$C:$C,V$1)+COUNTIFS(Data!$J:$J,$A27,Data!$C:$C,V$1)</f>
        <v>0</v>
      </c>
      <c r="W27" s="5">
        <f>COUNTIFS(Data!$I:$I,$A27,Data!$C:$C,W$1)+COUNTIFS(Data!$J:$J,$A27,Data!$C:$C,W$1)</f>
        <v>0</v>
      </c>
      <c r="X27" s="5">
        <f>COUNTIFS(Data!$I:$I,$A27,Data!$C:$C,X$1)+COUNTIFS(Data!$J:$J,$A27,Data!$C:$C,X$1)</f>
        <v>0</v>
      </c>
      <c r="Y27" s="5">
        <f>COUNTIFS(Data!$I:$I,$A27,Data!$C:$C,Y$1)+COUNTIFS(Data!$J:$J,$A27,Data!$C:$C,Y$1)</f>
        <v>0</v>
      </c>
      <c r="Z27" s="5">
        <f>COUNTIFS(Data!$I:$I,$A27,Data!$C:$C,Z$1)+COUNTIFS(Data!$J:$J,$A27,Data!$C:$C,Z$1)</f>
        <v>0</v>
      </c>
      <c r="AA27" s="5">
        <f>COUNTIFS(Data!$I:$I,$A27,Data!$C:$C,AA$1)+COUNTIFS(Data!$J:$J,$A27,Data!$C:$C,AA$1)</f>
        <v>1</v>
      </c>
      <c r="AB27" s="5">
        <f>COUNTIFS(Data!$I:$I,$A27,Data!$C:$C,AB$1)+COUNTIFS(Data!$J:$J,$A27,Data!$C:$C,AB$1)</f>
        <v>0</v>
      </c>
      <c r="AC27" s="5">
        <f>COUNTIFS(Data!$I:$I,$A27,Data!$C:$C,AC$1)+COUNTIFS(Data!$J:$J,$A27,Data!$C:$C,AC$1)</f>
        <v>0</v>
      </c>
      <c r="AD27" s="5">
        <f>COUNTIFS(Data!$I:$I,$A27,Data!$C:$C,AD$1)+COUNTIFS(Data!$J:$J,$A27,Data!$C:$C,AD$1)</f>
        <v>0</v>
      </c>
      <c r="AE27" s="5">
        <f>COUNTIFS(Data!$I:$I,$A27,Data!$C:$C,AE$1)+COUNTIFS(Data!$J:$J,$A27,Data!$C:$C,AE$1)</f>
        <v>0</v>
      </c>
      <c r="AF27" s="5">
        <f>COUNTIFS(Data!$I:$I,$A27,Data!$C:$C,AF$1)+COUNTIFS(Data!$J:$J,$A27,Data!$C:$C,AF$1)</f>
        <v>0</v>
      </c>
      <c r="AG27" s="5">
        <f>COUNTIFS(Data!$I:$I,$A27,Data!$C:$C,AG$1)+COUNTIFS(Data!$J:$J,$A27,Data!$C:$C,AG$1)</f>
        <v>0</v>
      </c>
      <c r="AH27" s="5">
        <f>COUNTIFS(Data!$I:$I,$A27,Data!$C:$C,AH$1)+COUNTIFS(Data!$J:$J,$A27,Data!$C:$C,AH$1)</f>
        <v>0</v>
      </c>
      <c r="AI27" s="5">
        <f>COUNTIFS(Data!$I:$I,$A27,Data!$C:$C,AI$1)+COUNTIFS(Data!$J:$J,$A27,Data!$C:$C,AI$1)</f>
        <v>0</v>
      </c>
      <c r="AJ27" s="5">
        <f>COUNTIFS(Data!$I:$I,$A27,Data!$C:$C,AJ$1)+COUNTIFS(Data!$J:$J,$A27,Data!$C:$C,AJ$1)</f>
        <v>0</v>
      </c>
      <c r="AK27" s="5">
        <f>COUNTIFS(Data!$I:$I,$A27,Data!$C:$C,AK$1)+COUNTIFS(Data!$J:$J,$A27,Data!$C:$C,AK$1)</f>
        <v>0</v>
      </c>
      <c r="AL27" s="5">
        <f>COUNTIFS(Data!$I:$I,$A27,Data!$C:$C,AL$1)+COUNTIFS(Data!$J:$J,$A27,Data!$C:$C,AL$1)</f>
        <v>0</v>
      </c>
      <c r="AM27" s="5">
        <f>COUNTIFS(Data!$I:$I,$A27,Data!$C:$C,AM$1)+COUNTIFS(Data!$J:$J,$A27,Data!$C:$C,AM$1)</f>
        <v>0</v>
      </c>
      <c r="AN27" s="5">
        <f>COUNTIFS(Data!$I:$I,$A27,Data!$C:$C,AN$1)+COUNTIFS(Data!$J:$J,$A27,Data!$C:$C,AN$1)</f>
        <v>2</v>
      </c>
      <c r="AO27" s="5">
        <f>COUNTIFS(Data!$I:$I,$A27,Data!$C:$C,AO$1)+COUNTIFS(Data!$J:$J,$A27,Data!$C:$C,AO$1)</f>
        <v>0</v>
      </c>
      <c r="AP27" s="5">
        <f>COUNTIFS(Data!$I:$I,$A27,Data!$C:$C,AP$1)+COUNTIFS(Data!$J:$J,$A27,Data!$C:$C,AP$1)</f>
        <v>0</v>
      </c>
      <c r="AQ27" s="5">
        <f>COUNTIFS(Data!$I:$I,$A27,Data!$C:$C,AQ$1)+COUNTIFS(Data!$J:$J,$A27,Data!$C:$C,AQ$1)</f>
        <v>0</v>
      </c>
      <c r="AR27" s="5">
        <f>COUNTIFS(Data!$I:$I,$A27,Data!$C:$C,AR$1)+COUNTIFS(Data!$J:$J,$A27,Data!$C:$C,AR$1)</f>
        <v>0</v>
      </c>
      <c r="AS27" s="5">
        <f>COUNTIFS(Data!$I:$I,$A27,Data!$C:$C,AS$1)+COUNTIFS(Data!$J:$J,$A27,Data!$C:$C,AS$1)</f>
        <v>0</v>
      </c>
      <c r="AT27" s="5">
        <f>COUNTIFS(Data!$I:$I,$A27,Data!$C:$C,AT$1)+COUNTIFS(Data!$J:$J,$A27,Data!$C:$C,AT$1)</f>
        <v>0</v>
      </c>
      <c r="AU27" s="5">
        <f>COUNTIFS(Data!$I:$I,$A27,Data!$C:$C,AU$1)+COUNTIFS(Data!$J:$J,$A27,Data!$C:$C,AU$1)</f>
        <v>1</v>
      </c>
      <c r="AV27" s="5">
        <f t="shared" si="1"/>
        <v>4</v>
      </c>
    </row>
    <row r="28">
      <c r="A28" s="5" t="str">
        <f>Countries!A27</f>
        <v>ESP</v>
      </c>
      <c r="B28" s="5">
        <f>COUNTIFS(Data!$I:$I,$A28,Data!$C:$C,B$1)+COUNTIFS(Data!$J:$J,$A28,Data!$C:$C,B$1)</f>
        <v>0</v>
      </c>
      <c r="C28" s="5">
        <f>COUNTIFS(Data!$I:$I,$A28,Data!$C:$C,C$1)+COUNTIFS(Data!$J:$J,$A28,Data!$C:$C,C$1)</f>
        <v>0</v>
      </c>
      <c r="D28" s="5">
        <f>COUNTIFS(Data!$I:$I,$A28,Data!$C:$C,D$1)+COUNTIFS(Data!$J:$J,$A28,Data!$C:$C,D$1)</f>
        <v>0</v>
      </c>
      <c r="E28" s="5">
        <f>COUNTIFS(Data!$I:$I,$A28,Data!$C:$C,E$1)+COUNTIFS(Data!$J:$J,$A28,Data!$C:$C,E$1)</f>
        <v>0</v>
      </c>
      <c r="F28" s="5">
        <f>COUNTIFS(Data!$I:$I,$A28,Data!$C:$C,F$1)+COUNTIFS(Data!$J:$J,$A28,Data!$C:$C,F$1)</f>
        <v>1</v>
      </c>
      <c r="G28" s="5">
        <f>COUNTIFS(Data!$I:$I,$A28,Data!$C:$C,G$1)+COUNTIFS(Data!$J:$J,$A28,Data!$C:$C,G$1)</f>
        <v>0</v>
      </c>
      <c r="H28" s="5">
        <f>COUNTIFS(Data!$I:$I,$A28,Data!$C:$C,H$1)+COUNTIFS(Data!$J:$J,$A28,Data!$C:$C,H$1)</f>
        <v>0</v>
      </c>
      <c r="I28" s="5">
        <f>COUNTIFS(Data!$I:$I,$A28,Data!$C:$C,I$1)+COUNTIFS(Data!$J:$J,$A28,Data!$C:$C,I$1)</f>
        <v>0</v>
      </c>
      <c r="J28" s="5">
        <f>COUNTIFS(Data!$I:$I,$A28,Data!$C:$C,J$1)+COUNTIFS(Data!$J:$J,$A28,Data!$C:$C,J$1)</f>
        <v>0</v>
      </c>
      <c r="K28" s="5">
        <f>COUNTIFS(Data!$I:$I,$A28,Data!$C:$C,K$1)+COUNTIFS(Data!$J:$J,$A28,Data!$C:$C,K$1)</f>
        <v>0</v>
      </c>
      <c r="L28" s="5">
        <f>COUNTIFS(Data!$I:$I,$A28,Data!$C:$C,L$1)+COUNTIFS(Data!$J:$J,$A28,Data!$C:$C,L$1)</f>
        <v>0</v>
      </c>
      <c r="M28" s="5">
        <f>COUNTIFS(Data!$I:$I,$A28,Data!$C:$C,M$1)+COUNTIFS(Data!$J:$J,$A28,Data!$C:$C,M$1)</f>
        <v>0</v>
      </c>
      <c r="N28" s="5">
        <f>COUNTIFS(Data!$I:$I,$A28,Data!$C:$C,N$1)+COUNTIFS(Data!$J:$J,$A28,Data!$C:$C,N$1)</f>
        <v>0</v>
      </c>
      <c r="O28" s="5">
        <f>COUNTIFS(Data!$I:$I,$A28,Data!$C:$C,O$1)+COUNTIFS(Data!$J:$J,$A28,Data!$C:$C,O$1)</f>
        <v>0</v>
      </c>
      <c r="P28" s="5">
        <f>COUNTIFS(Data!$I:$I,$A28,Data!$C:$C,P$1)+COUNTIFS(Data!$J:$J,$A28,Data!$C:$C,P$1)</f>
        <v>1</v>
      </c>
      <c r="Q28" s="5">
        <f>COUNTIFS(Data!$I:$I,$A28,Data!$C:$C,Q$1)+COUNTIFS(Data!$J:$J,$A28,Data!$C:$C,Q$1)</f>
        <v>0</v>
      </c>
      <c r="R28" s="5">
        <f>COUNTIFS(Data!$I:$I,$A28,Data!$C:$C,R$1)+COUNTIFS(Data!$J:$J,$A28,Data!$C:$C,R$1)</f>
        <v>0</v>
      </c>
      <c r="S28" s="5">
        <f>COUNTIFS(Data!$I:$I,$A28,Data!$C:$C,S$1)+COUNTIFS(Data!$J:$J,$A28,Data!$C:$C,S$1)</f>
        <v>0</v>
      </c>
      <c r="T28" s="5">
        <f>COUNTIFS(Data!$I:$I,$A28,Data!$C:$C,T$1)+COUNTIFS(Data!$J:$J,$A28,Data!$C:$C,T$1)</f>
        <v>0</v>
      </c>
      <c r="U28" s="5">
        <f>COUNTIFS(Data!$I:$I,$A28,Data!$C:$C,U$1)+COUNTIFS(Data!$J:$J,$A28,Data!$C:$C,U$1)</f>
        <v>0</v>
      </c>
      <c r="V28" s="5">
        <f>COUNTIFS(Data!$I:$I,$A28,Data!$C:$C,V$1)+COUNTIFS(Data!$J:$J,$A28,Data!$C:$C,V$1)</f>
        <v>0</v>
      </c>
      <c r="W28" s="5">
        <f>COUNTIFS(Data!$I:$I,$A28,Data!$C:$C,W$1)+COUNTIFS(Data!$J:$J,$A28,Data!$C:$C,W$1)</f>
        <v>0</v>
      </c>
      <c r="X28" s="5">
        <f>COUNTIFS(Data!$I:$I,$A28,Data!$C:$C,X$1)+COUNTIFS(Data!$J:$J,$A28,Data!$C:$C,X$1)</f>
        <v>1</v>
      </c>
      <c r="Y28" s="5">
        <f>COUNTIFS(Data!$I:$I,$A28,Data!$C:$C,Y$1)+COUNTIFS(Data!$J:$J,$A28,Data!$C:$C,Y$1)</f>
        <v>0</v>
      </c>
      <c r="Z28" s="5">
        <f>COUNTIFS(Data!$I:$I,$A28,Data!$C:$C,Z$1)+COUNTIFS(Data!$J:$J,$A28,Data!$C:$C,Z$1)</f>
        <v>0</v>
      </c>
      <c r="AA28" s="5">
        <f>COUNTIFS(Data!$I:$I,$A28,Data!$C:$C,AA$1)+COUNTIFS(Data!$J:$J,$A28,Data!$C:$C,AA$1)</f>
        <v>0</v>
      </c>
      <c r="AB28" s="5">
        <f>COUNTIFS(Data!$I:$I,$A28,Data!$C:$C,AB$1)+COUNTIFS(Data!$J:$J,$A28,Data!$C:$C,AB$1)</f>
        <v>0</v>
      </c>
      <c r="AC28" s="5">
        <f>COUNTIFS(Data!$I:$I,$A28,Data!$C:$C,AC$1)+COUNTIFS(Data!$J:$J,$A28,Data!$C:$C,AC$1)</f>
        <v>0</v>
      </c>
      <c r="AD28" s="5">
        <f>COUNTIFS(Data!$I:$I,$A28,Data!$C:$C,AD$1)+COUNTIFS(Data!$J:$J,$A28,Data!$C:$C,AD$1)</f>
        <v>0</v>
      </c>
      <c r="AE28" s="5">
        <f>COUNTIFS(Data!$I:$I,$A28,Data!$C:$C,AE$1)+COUNTIFS(Data!$J:$J,$A28,Data!$C:$C,AE$1)</f>
        <v>0</v>
      </c>
      <c r="AF28" s="5">
        <f>COUNTIFS(Data!$I:$I,$A28,Data!$C:$C,AF$1)+COUNTIFS(Data!$J:$J,$A28,Data!$C:$C,AF$1)</f>
        <v>0</v>
      </c>
      <c r="AG28" s="5">
        <f>COUNTIFS(Data!$I:$I,$A28,Data!$C:$C,AG$1)+COUNTIFS(Data!$J:$J,$A28,Data!$C:$C,AG$1)</f>
        <v>2</v>
      </c>
      <c r="AH28" s="5">
        <f>COUNTIFS(Data!$I:$I,$A28,Data!$C:$C,AH$1)+COUNTIFS(Data!$J:$J,$A28,Data!$C:$C,AH$1)</f>
        <v>0</v>
      </c>
      <c r="AI28" s="5">
        <f>COUNTIFS(Data!$I:$I,$A28,Data!$C:$C,AI$1)+COUNTIFS(Data!$J:$J,$A28,Data!$C:$C,AI$1)</f>
        <v>0</v>
      </c>
      <c r="AJ28" s="5">
        <f>COUNTIFS(Data!$I:$I,$A28,Data!$C:$C,AJ$1)+COUNTIFS(Data!$J:$J,$A28,Data!$C:$C,AJ$1)</f>
        <v>0</v>
      </c>
      <c r="AK28" s="5">
        <f>COUNTIFS(Data!$I:$I,$A28,Data!$C:$C,AK$1)+COUNTIFS(Data!$J:$J,$A28,Data!$C:$C,AK$1)</f>
        <v>0</v>
      </c>
      <c r="AL28" s="5">
        <f>COUNTIFS(Data!$I:$I,$A28,Data!$C:$C,AL$1)+COUNTIFS(Data!$J:$J,$A28,Data!$C:$C,AL$1)</f>
        <v>0</v>
      </c>
      <c r="AM28" s="5">
        <f>COUNTIFS(Data!$I:$I,$A28,Data!$C:$C,AM$1)+COUNTIFS(Data!$J:$J,$A28,Data!$C:$C,AM$1)</f>
        <v>0</v>
      </c>
      <c r="AN28" s="5">
        <f>COUNTIFS(Data!$I:$I,$A28,Data!$C:$C,AN$1)+COUNTIFS(Data!$J:$J,$A28,Data!$C:$C,AN$1)</f>
        <v>0</v>
      </c>
      <c r="AO28" s="5">
        <f>COUNTIFS(Data!$I:$I,$A28,Data!$C:$C,AO$1)+COUNTIFS(Data!$J:$J,$A28,Data!$C:$C,AO$1)</f>
        <v>1</v>
      </c>
      <c r="AP28" s="5">
        <f>COUNTIFS(Data!$I:$I,$A28,Data!$C:$C,AP$1)+COUNTIFS(Data!$J:$J,$A28,Data!$C:$C,AP$1)</f>
        <v>0</v>
      </c>
      <c r="AQ28" s="5">
        <f>COUNTIFS(Data!$I:$I,$A28,Data!$C:$C,AQ$1)+COUNTIFS(Data!$J:$J,$A28,Data!$C:$C,AQ$1)</f>
        <v>0</v>
      </c>
      <c r="AR28" s="5">
        <f>COUNTIFS(Data!$I:$I,$A28,Data!$C:$C,AR$1)+COUNTIFS(Data!$J:$J,$A28,Data!$C:$C,AR$1)</f>
        <v>0</v>
      </c>
      <c r="AS28" s="5">
        <f>COUNTIFS(Data!$I:$I,$A28,Data!$C:$C,AS$1)+COUNTIFS(Data!$J:$J,$A28,Data!$C:$C,AS$1)</f>
        <v>0</v>
      </c>
      <c r="AT28" s="5">
        <f>COUNTIFS(Data!$I:$I,$A28,Data!$C:$C,AT$1)+COUNTIFS(Data!$J:$J,$A28,Data!$C:$C,AT$1)</f>
        <v>0</v>
      </c>
      <c r="AU28" s="5">
        <f>COUNTIFS(Data!$I:$I,$A28,Data!$C:$C,AU$1)+COUNTIFS(Data!$J:$J,$A28,Data!$C:$C,AU$1)</f>
        <v>0</v>
      </c>
      <c r="AV28" s="5">
        <f t="shared" si="1"/>
        <v>6</v>
      </c>
    </row>
    <row r="29">
      <c r="A29" s="5" t="str">
        <f>Countries!A28</f>
        <v>EST</v>
      </c>
      <c r="B29" s="5">
        <f>COUNTIFS(Data!$I:$I,$A29,Data!$C:$C,B$1)+COUNTIFS(Data!$J:$J,$A29,Data!$C:$C,B$1)</f>
        <v>0</v>
      </c>
      <c r="C29" s="5">
        <f>COUNTIFS(Data!$I:$I,$A29,Data!$C:$C,C$1)+COUNTIFS(Data!$J:$J,$A29,Data!$C:$C,C$1)</f>
        <v>0</v>
      </c>
      <c r="D29" s="5">
        <f>COUNTIFS(Data!$I:$I,$A29,Data!$C:$C,D$1)+COUNTIFS(Data!$J:$J,$A29,Data!$C:$C,D$1)</f>
        <v>0</v>
      </c>
      <c r="E29" s="5">
        <f>COUNTIFS(Data!$I:$I,$A29,Data!$C:$C,E$1)+COUNTIFS(Data!$J:$J,$A29,Data!$C:$C,E$1)</f>
        <v>0</v>
      </c>
      <c r="F29" s="5">
        <f>COUNTIFS(Data!$I:$I,$A29,Data!$C:$C,F$1)+COUNTIFS(Data!$J:$J,$A29,Data!$C:$C,F$1)</f>
        <v>0</v>
      </c>
      <c r="G29" s="5">
        <f>COUNTIFS(Data!$I:$I,$A29,Data!$C:$C,G$1)+COUNTIFS(Data!$J:$J,$A29,Data!$C:$C,G$1)</f>
        <v>0</v>
      </c>
      <c r="H29" s="5">
        <f>COUNTIFS(Data!$I:$I,$A29,Data!$C:$C,H$1)+COUNTIFS(Data!$J:$J,$A29,Data!$C:$C,H$1)</f>
        <v>0</v>
      </c>
      <c r="I29" s="5">
        <f>COUNTIFS(Data!$I:$I,$A29,Data!$C:$C,I$1)+COUNTIFS(Data!$J:$J,$A29,Data!$C:$C,I$1)</f>
        <v>0</v>
      </c>
      <c r="J29" s="5">
        <f>COUNTIFS(Data!$I:$I,$A29,Data!$C:$C,J$1)+COUNTIFS(Data!$J:$J,$A29,Data!$C:$C,J$1)</f>
        <v>0</v>
      </c>
      <c r="K29" s="5">
        <f>COUNTIFS(Data!$I:$I,$A29,Data!$C:$C,K$1)+COUNTIFS(Data!$J:$J,$A29,Data!$C:$C,K$1)</f>
        <v>0</v>
      </c>
      <c r="L29" s="5">
        <f>COUNTIFS(Data!$I:$I,$A29,Data!$C:$C,L$1)+COUNTIFS(Data!$J:$J,$A29,Data!$C:$C,L$1)</f>
        <v>0</v>
      </c>
      <c r="M29" s="5">
        <f>COUNTIFS(Data!$I:$I,$A29,Data!$C:$C,M$1)+COUNTIFS(Data!$J:$J,$A29,Data!$C:$C,M$1)</f>
        <v>0</v>
      </c>
      <c r="N29" s="5">
        <f>COUNTIFS(Data!$I:$I,$A29,Data!$C:$C,N$1)+COUNTIFS(Data!$J:$J,$A29,Data!$C:$C,N$1)</f>
        <v>0</v>
      </c>
      <c r="O29" s="5">
        <f>COUNTIFS(Data!$I:$I,$A29,Data!$C:$C,O$1)+COUNTIFS(Data!$J:$J,$A29,Data!$C:$C,O$1)</f>
        <v>0</v>
      </c>
      <c r="P29" s="5">
        <f>COUNTIFS(Data!$I:$I,$A29,Data!$C:$C,P$1)+COUNTIFS(Data!$J:$J,$A29,Data!$C:$C,P$1)</f>
        <v>0</v>
      </c>
      <c r="Q29" s="5">
        <f>COUNTIFS(Data!$I:$I,$A29,Data!$C:$C,Q$1)+COUNTIFS(Data!$J:$J,$A29,Data!$C:$C,Q$1)</f>
        <v>0</v>
      </c>
      <c r="R29" s="5">
        <f>COUNTIFS(Data!$I:$I,$A29,Data!$C:$C,R$1)+COUNTIFS(Data!$J:$J,$A29,Data!$C:$C,R$1)</f>
        <v>0</v>
      </c>
      <c r="S29" s="5">
        <f>COUNTIFS(Data!$I:$I,$A29,Data!$C:$C,S$1)+COUNTIFS(Data!$J:$J,$A29,Data!$C:$C,S$1)</f>
        <v>0</v>
      </c>
      <c r="T29" s="5">
        <f>COUNTIFS(Data!$I:$I,$A29,Data!$C:$C,T$1)+COUNTIFS(Data!$J:$J,$A29,Data!$C:$C,T$1)</f>
        <v>0</v>
      </c>
      <c r="U29" s="5">
        <f>COUNTIFS(Data!$I:$I,$A29,Data!$C:$C,U$1)+COUNTIFS(Data!$J:$J,$A29,Data!$C:$C,U$1)</f>
        <v>1</v>
      </c>
      <c r="V29" s="5">
        <f>COUNTIFS(Data!$I:$I,$A29,Data!$C:$C,V$1)+COUNTIFS(Data!$J:$J,$A29,Data!$C:$C,V$1)</f>
        <v>0</v>
      </c>
      <c r="W29" s="5">
        <f>COUNTIFS(Data!$I:$I,$A29,Data!$C:$C,W$1)+COUNTIFS(Data!$J:$J,$A29,Data!$C:$C,W$1)</f>
        <v>0</v>
      </c>
      <c r="X29" s="5">
        <f>COUNTIFS(Data!$I:$I,$A29,Data!$C:$C,X$1)+COUNTIFS(Data!$J:$J,$A29,Data!$C:$C,X$1)</f>
        <v>0</v>
      </c>
      <c r="Y29" s="5">
        <f>COUNTIFS(Data!$I:$I,$A29,Data!$C:$C,Y$1)+COUNTIFS(Data!$J:$J,$A29,Data!$C:$C,Y$1)</f>
        <v>0</v>
      </c>
      <c r="Z29" s="5">
        <f>COUNTIFS(Data!$I:$I,$A29,Data!$C:$C,Z$1)+COUNTIFS(Data!$J:$J,$A29,Data!$C:$C,Z$1)</f>
        <v>0</v>
      </c>
      <c r="AA29" s="5">
        <f>COUNTIFS(Data!$I:$I,$A29,Data!$C:$C,AA$1)+COUNTIFS(Data!$J:$J,$A29,Data!$C:$C,AA$1)</f>
        <v>0</v>
      </c>
      <c r="AB29" s="5">
        <f>COUNTIFS(Data!$I:$I,$A29,Data!$C:$C,AB$1)+COUNTIFS(Data!$J:$J,$A29,Data!$C:$C,AB$1)</f>
        <v>0</v>
      </c>
      <c r="AC29" s="5">
        <f>COUNTIFS(Data!$I:$I,$A29,Data!$C:$C,AC$1)+COUNTIFS(Data!$J:$J,$A29,Data!$C:$C,AC$1)</f>
        <v>0</v>
      </c>
      <c r="AD29" s="5">
        <f>COUNTIFS(Data!$I:$I,$A29,Data!$C:$C,AD$1)+COUNTIFS(Data!$J:$J,$A29,Data!$C:$C,AD$1)</f>
        <v>0</v>
      </c>
      <c r="AE29" s="5">
        <f>COUNTIFS(Data!$I:$I,$A29,Data!$C:$C,AE$1)+COUNTIFS(Data!$J:$J,$A29,Data!$C:$C,AE$1)</f>
        <v>0</v>
      </c>
      <c r="AF29" s="5">
        <f>COUNTIFS(Data!$I:$I,$A29,Data!$C:$C,AF$1)+COUNTIFS(Data!$J:$J,$A29,Data!$C:$C,AF$1)</f>
        <v>0</v>
      </c>
      <c r="AG29" s="5">
        <f>COUNTIFS(Data!$I:$I,$A29,Data!$C:$C,AG$1)+COUNTIFS(Data!$J:$J,$A29,Data!$C:$C,AG$1)</f>
        <v>0</v>
      </c>
      <c r="AH29" s="5">
        <f>COUNTIFS(Data!$I:$I,$A29,Data!$C:$C,AH$1)+COUNTIFS(Data!$J:$J,$A29,Data!$C:$C,AH$1)</f>
        <v>0</v>
      </c>
      <c r="AI29" s="5">
        <f>COUNTIFS(Data!$I:$I,$A29,Data!$C:$C,AI$1)+COUNTIFS(Data!$J:$J,$A29,Data!$C:$C,AI$1)</f>
        <v>0</v>
      </c>
      <c r="AJ29" s="5">
        <f>COUNTIFS(Data!$I:$I,$A29,Data!$C:$C,AJ$1)+COUNTIFS(Data!$J:$J,$A29,Data!$C:$C,AJ$1)</f>
        <v>0</v>
      </c>
      <c r="AK29" s="5">
        <f>COUNTIFS(Data!$I:$I,$A29,Data!$C:$C,AK$1)+COUNTIFS(Data!$J:$J,$A29,Data!$C:$C,AK$1)</f>
        <v>0</v>
      </c>
      <c r="AL29" s="5">
        <f>COUNTIFS(Data!$I:$I,$A29,Data!$C:$C,AL$1)+COUNTIFS(Data!$J:$J,$A29,Data!$C:$C,AL$1)</f>
        <v>0</v>
      </c>
      <c r="AM29" s="5">
        <f>COUNTIFS(Data!$I:$I,$A29,Data!$C:$C,AM$1)+COUNTIFS(Data!$J:$J,$A29,Data!$C:$C,AM$1)</f>
        <v>0</v>
      </c>
      <c r="AN29" s="5">
        <f>COUNTIFS(Data!$I:$I,$A29,Data!$C:$C,AN$1)+COUNTIFS(Data!$J:$J,$A29,Data!$C:$C,AN$1)</f>
        <v>0</v>
      </c>
      <c r="AO29" s="5">
        <f>COUNTIFS(Data!$I:$I,$A29,Data!$C:$C,AO$1)+COUNTIFS(Data!$J:$J,$A29,Data!$C:$C,AO$1)</f>
        <v>0</v>
      </c>
      <c r="AP29" s="5">
        <f>COUNTIFS(Data!$I:$I,$A29,Data!$C:$C,AP$1)+COUNTIFS(Data!$J:$J,$A29,Data!$C:$C,AP$1)</f>
        <v>0</v>
      </c>
      <c r="AQ29" s="5">
        <f>COUNTIFS(Data!$I:$I,$A29,Data!$C:$C,AQ$1)+COUNTIFS(Data!$J:$J,$A29,Data!$C:$C,AQ$1)</f>
        <v>0</v>
      </c>
      <c r="AR29" s="5">
        <f>COUNTIFS(Data!$I:$I,$A29,Data!$C:$C,AR$1)+COUNTIFS(Data!$J:$J,$A29,Data!$C:$C,AR$1)</f>
        <v>0</v>
      </c>
      <c r="AS29" s="5">
        <f>COUNTIFS(Data!$I:$I,$A29,Data!$C:$C,AS$1)+COUNTIFS(Data!$J:$J,$A29,Data!$C:$C,AS$1)</f>
        <v>0</v>
      </c>
      <c r="AT29" s="5">
        <f>COUNTIFS(Data!$I:$I,$A29,Data!$C:$C,AT$1)+COUNTIFS(Data!$J:$J,$A29,Data!$C:$C,AT$1)</f>
        <v>0</v>
      </c>
      <c r="AU29" s="5">
        <f>COUNTIFS(Data!$I:$I,$A29,Data!$C:$C,AU$1)+COUNTIFS(Data!$J:$J,$A29,Data!$C:$C,AU$1)</f>
        <v>0</v>
      </c>
      <c r="AV29" s="5">
        <f t="shared" si="1"/>
        <v>1</v>
      </c>
    </row>
    <row r="30">
      <c r="A30" s="5" t="str">
        <f>Countries!A29</f>
        <v>ETH</v>
      </c>
      <c r="B30" s="5">
        <f>COUNTIFS(Data!$I:$I,$A30,Data!$C:$C,B$1)+COUNTIFS(Data!$J:$J,$A30,Data!$C:$C,B$1)</f>
        <v>0</v>
      </c>
      <c r="C30" s="5">
        <f>COUNTIFS(Data!$I:$I,$A30,Data!$C:$C,C$1)+COUNTIFS(Data!$J:$J,$A30,Data!$C:$C,C$1)</f>
        <v>0</v>
      </c>
      <c r="D30" s="5">
        <f>COUNTIFS(Data!$I:$I,$A30,Data!$C:$C,D$1)+COUNTIFS(Data!$J:$J,$A30,Data!$C:$C,D$1)</f>
        <v>0</v>
      </c>
      <c r="E30" s="5">
        <f>COUNTIFS(Data!$I:$I,$A30,Data!$C:$C,E$1)+COUNTIFS(Data!$J:$J,$A30,Data!$C:$C,E$1)</f>
        <v>0</v>
      </c>
      <c r="F30" s="5">
        <f>COUNTIFS(Data!$I:$I,$A30,Data!$C:$C,F$1)+COUNTIFS(Data!$J:$J,$A30,Data!$C:$C,F$1)</f>
        <v>2</v>
      </c>
      <c r="G30" s="5">
        <f>COUNTIFS(Data!$I:$I,$A30,Data!$C:$C,G$1)+COUNTIFS(Data!$J:$J,$A30,Data!$C:$C,G$1)</f>
        <v>0</v>
      </c>
      <c r="H30" s="5">
        <f>COUNTIFS(Data!$I:$I,$A30,Data!$C:$C,H$1)+COUNTIFS(Data!$J:$J,$A30,Data!$C:$C,H$1)</f>
        <v>0</v>
      </c>
      <c r="I30" s="5">
        <f>COUNTIFS(Data!$I:$I,$A30,Data!$C:$C,I$1)+COUNTIFS(Data!$J:$J,$A30,Data!$C:$C,I$1)</f>
        <v>0</v>
      </c>
      <c r="J30" s="5">
        <f>COUNTIFS(Data!$I:$I,$A30,Data!$C:$C,J$1)+COUNTIFS(Data!$J:$J,$A30,Data!$C:$C,J$1)</f>
        <v>0</v>
      </c>
      <c r="K30" s="5">
        <f>COUNTIFS(Data!$I:$I,$A30,Data!$C:$C,K$1)+COUNTIFS(Data!$J:$J,$A30,Data!$C:$C,K$1)</f>
        <v>0</v>
      </c>
      <c r="L30" s="5">
        <f>COUNTIFS(Data!$I:$I,$A30,Data!$C:$C,L$1)+COUNTIFS(Data!$J:$J,$A30,Data!$C:$C,L$1)</f>
        <v>0</v>
      </c>
      <c r="M30" s="5">
        <f>COUNTIFS(Data!$I:$I,$A30,Data!$C:$C,M$1)+COUNTIFS(Data!$J:$J,$A30,Data!$C:$C,M$1)</f>
        <v>0</v>
      </c>
      <c r="N30" s="5">
        <f>COUNTIFS(Data!$I:$I,$A30,Data!$C:$C,N$1)+COUNTIFS(Data!$J:$J,$A30,Data!$C:$C,N$1)</f>
        <v>0</v>
      </c>
      <c r="O30" s="5">
        <f>COUNTIFS(Data!$I:$I,$A30,Data!$C:$C,O$1)+COUNTIFS(Data!$J:$J,$A30,Data!$C:$C,O$1)</f>
        <v>0</v>
      </c>
      <c r="P30" s="5">
        <f>COUNTIFS(Data!$I:$I,$A30,Data!$C:$C,P$1)+COUNTIFS(Data!$J:$J,$A30,Data!$C:$C,P$1)</f>
        <v>0</v>
      </c>
      <c r="Q30" s="5">
        <f>COUNTIFS(Data!$I:$I,$A30,Data!$C:$C,Q$1)+COUNTIFS(Data!$J:$J,$A30,Data!$C:$C,Q$1)</f>
        <v>0</v>
      </c>
      <c r="R30" s="5">
        <f>COUNTIFS(Data!$I:$I,$A30,Data!$C:$C,R$1)+COUNTIFS(Data!$J:$J,$A30,Data!$C:$C,R$1)</f>
        <v>0</v>
      </c>
      <c r="S30" s="5">
        <f>COUNTIFS(Data!$I:$I,$A30,Data!$C:$C,S$1)+COUNTIFS(Data!$J:$J,$A30,Data!$C:$C,S$1)</f>
        <v>0</v>
      </c>
      <c r="T30" s="5">
        <f>COUNTIFS(Data!$I:$I,$A30,Data!$C:$C,T$1)+COUNTIFS(Data!$J:$J,$A30,Data!$C:$C,T$1)</f>
        <v>0</v>
      </c>
      <c r="U30" s="5">
        <f>COUNTIFS(Data!$I:$I,$A30,Data!$C:$C,U$1)+COUNTIFS(Data!$J:$J,$A30,Data!$C:$C,U$1)</f>
        <v>0</v>
      </c>
      <c r="V30" s="5">
        <f>COUNTIFS(Data!$I:$I,$A30,Data!$C:$C,V$1)+COUNTIFS(Data!$J:$J,$A30,Data!$C:$C,V$1)</f>
        <v>0</v>
      </c>
      <c r="W30" s="5">
        <f>COUNTIFS(Data!$I:$I,$A30,Data!$C:$C,W$1)+COUNTIFS(Data!$J:$J,$A30,Data!$C:$C,W$1)</f>
        <v>0</v>
      </c>
      <c r="X30" s="5">
        <f>COUNTIFS(Data!$I:$I,$A30,Data!$C:$C,X$1)+COUNTIFS(Data!$J:$J,$A30,Data!$C:$C,X$1)</f>
        <v>0</v>
      </c>
      <c r="Y30" s="5">
        <f>COUNTIFS(Data!$I:$I,$A30,Data!$C:$C,Y$1)+COUNTIFS(Data!$J:$J,$A30,Data!$C:$C,Y$1)</f>
        <v>0</v>
      </c>
      <c r="Z30" s="5">
        <f>COUNTIFS(Data!$I:$I,$A30,Data!$C:$C,Z$1)+COUNTIFS(Data!$J:$J,$A30,Data!$C:$C,Z$1)</f>
        <v>0</v>
      </c>
      <c r="AA30" s="5">
        <f>COUNTIFS(Data!$I:$I,$A30,Data!$C:$C,AA$1)+COUNTIFS(Data!$J:$J,$A30,Data!$C:$C,AA$1)</f>
        <v>0</v>
      </c>
      <c r="AB30" s="5">
        <f>COUNTIFS(Data!$I:$I,$A30,Data!$C:$C,AB$1)+COUNTIFS(Data!$J:$J,$A30,Data!$C:$C,AB$1)</f>
        <v>0</v>
      </c>
      <c r="AC30" s="5">
        <f>COUNTIFS(Data!$I:$I,$A30,Data!$C:$C,AC$1)+COUNTIFS(Data!$J:$J,$A30,Data!$C:$C,AC$1)</f>
        <v>0</v>
      </c>
      <c r="AD30" s="5">
        <f>COUNTIFS(Data!$I:$I,$A30,Data!$C:$C,AD$1)+COUNTIFS(Data!$J:$J,$A30,Data!$C:$C,AD$1)</f>
        <v>0</v>
      </c>
      <c r="AE30" s="5">
        <f>COUNTIFS(Data!$I:$I,$A30,Data!$C:$C,AE$1)+COUNTIFS(Data!$J:$J,$A30,Data!$C:$C,AE$1)</f>
        <v>0</v>
      </c>
      <c r="AF30" s="5">
        <f>COUNTIFS(Data!$I:$I,$A30,Data!$C:$C,AF$1)+COUNTIFS(Data!$J:$J,$A30,Data!$C:$C,AF$1)</f>
        <v>0</v>
      </c>
      <c r="AG30" s="5">
        <f>COUNTIFS(Data!$I:$I,$A30,Data!$C:$C,AG$1)+COUNTIFS(Data!$J:$J,$A30,Data!$C:$C,AG$1)</f>
        <v>0</v>
      </c>
      <c r="AH30" s="5">
        <f>COUNTIFS(Data!$I:$I,$A30,Data!$C:$C,AH$1)+COUNTIFS(Data!$J:$J,$A30,Data!$C:$C,AH$1)</f>
        <v>0</v>
      </c>
      <c r="AI30" s="5">
        <f>COUNTIFS(Data!$I:$I,$A30,Data!$C:$C,AI$1)+COUNTIFS(Data!$J:$J,$A30,Data!$C:$C,AI$1)</f>
        <v>0</v>
      </c>
      <c r="AJ30" s="5">
        <f>COUNTIFS(Data!$I:$I,$A30,Data!$C:$C,AJ$1)+COUNTIFS(Data!$J:$J,$A30,Data!$C:$C,AJ$1)</f>
        <v>0</v>
      </c>
      <c r="AK30" s="5">
        <f>COUNTIFS(Data!$I:$I,$A30,Data!$C:$C,AK$1)+COUNTIFS(Data!$J:$J,$A30,Data!$C:$C,AK$1)</f>
        <v>0</v>
      </c>
      <c r="AL30" s="5">
        <f>COUNTIFS(Data!$I:$I,$A30,Data!$C:$C,AL$1)+COUNTIFS(Data!$J:$J,$A30,Data!$C:$C,AL$1)</f>
        <v>0</v>
      </c>
      <c r="AM30" s="5">
        <f>COUNTIFS(Data!$I:$I,$A30,Data!$C:$C,AM$1)+COUNTIFS(Data!$J:$J,$A30,Data!$C:$C,AM$1)</f>
        <v>0</v>
      </c>
      <c r="AN30" s="5">
        <f>COUNTIFS(Data!$I:$I,$A30,Data!$C:$C,AN$1)+COUNTIFS(Data!$J:$J,$A30,Data!$C:$C,AN$1)</f>
        <v>0</v>
      </c>
      <c r="AO30" s="5">
        <f>COUNTIFS(Data!$I:$I,$A30,Data!$C:$C,AO$1)+COUNTIFS(Data!$J:$J,$A30,Data!$C:$C,AO$1)</f>
        <v>0</v>
      </c>
      <c r="AP30" s="5">
        <f>COUNTIFS(Data!$I:$I,$A30,Data!$C:$C,AP$1)+COUNTIFS(Data!$J:$J,$A30,Data!$C:$C,AP$1)</f>
        <v>0</v>
      </c>
      <c r="AQ30" s="5">
        <f>COUNTIFS(Data!$I:$I,$A30,Data!$C:$C,AQ$1)+COUNTIFS(Data!$J:$J,$A30,Data!$C:$C,AQ$1)</f>
        <v>0</v>
      </c>
      <c r="AR30" s="5">
        <f>COUNTIFS(Data!$I:$I,$A30,Data!$C:$C,AR$1)+COUNTIFS(Data!$J:$J,$A30,Data!$C:$C,AR$1)</f>
        <v>0</v>
      </c>
      <c r="AS30" s="5">
        <f>COUNTIFS(Data!$I:$I,$A30,Data!$C:$C,AS$1)+COUNTIFS(Data!$J:$J,$A30,Data!$C:$C,AS$1)</f>
        <v>0</v>
      </c>
      <c r="AT30" s="5">
        <f>COUNTIFS(Data!$I:$I,$A30,Data!$C:$C,AT$1)+COUNTIFS(Data!$J:$J,$A30,Data!$C:$C,AT$1)</f>
        <v>0</v>
      </c>
      <c r="AU30" s="5">
        <f>COUNTIFS(Data!$I:$I,$A30,Data!$C:$C,AU$1)+COUNTIFS(Data!$J:$J,$A30,Data!$C:$C,AU$1)</f>
        <v>0</v>
      </c>
      <c r="AV30" s="5">
        <f t="shared" si="1"/>
        <v>2</v>
      </c>
    </row>
    <row r="31">
      <c r="A31" s="5" t="str">
        <f>Countries!A30</f>
        <v>FIJ</v>
      </c>
      <c r="B31" s="5">
        <f>COUNTIFS(Data!$I:$I,$A31,Data!$C:$C,B$1)+COUNTIFS(Data!$J:$J,$A31,Data!$C:$C,B$1)</f>
        <v>0</v>
      </c>
      <c r="C31" s="5">
        <f>COUNTIFS(Data!$I:$I,$A31,Data!$C:$C,C$1)+COUNTIFS(Data!$J:$J,$A31,Data!$C:$C,C$1)</f>
        <v>0</v>
      </c>
      <c r="D31" s="5">
        <f>COUNTIFS(Data!$I:$I,$A31,Data!$C:$C,D$1)+COUNTIFS(Data!$J:$J,$A31,Data!$C:$C,D$1)</f>
        <v>0</v>
      </c>
      <c r="E31" s="5">
        <f>COUNTIFS(Data!$I:$I,$A31,Data!$C:$C,E$1)+COUNTIFS(Data!$J:$J,$A31,Data!$C:$C,E$1)</f>
        <v>0</v>
      </c>
      <c r="F31" s="5">
        <f>COUNTIFS(Data!$I:$I,$A31,Data!$C:$C,F$1)+COUNTIFS(Data!$J:$J,$A31,Data!$C:$C,F$1)</f>
        <v>0</v>
      </c>
      <c r="G31" s="5">
        <f>COUNTIFS(Data!$I:$I,$A31,Data!$C:$C,G$1)+COUNTIFS(Data!$J:$J,$A31,Data!$C:$C,G$1)</f>
        <v>0</v>
      </c>
      <c r="H31" s="5">
        <f>COUNTIFS(Data!$I:$I,$A31,Data!$C:$C,H$1)+COUNTIFS(Data!$J:$J,$A31,Data!$C:$C,H$1)</f>
        <v>0</v>
      </c>
      <c r="I31" s="5">
        <f>COUNTIFS(Data!$I:$I,$A31,Data!$C:$C,I$1)+COUNTIFS(Data!$J:$J,$A31,Data!$C:$C,I$1)</f>
        <v>0</v>
      </c>
      <c r="J31" s="5">
        <f>COUNTIFS(Data!$I:$I,$A31,Data!$C:$C,J$1)+COUNTIFS(Data!$J:$J,$A31,Data!$C:$C,J$1)</f>
        <v>0</v>
      </c>
      <c r="K31" s="5">
        <f>COUNTIFS(Data!$I:$I,$A31,Data!$C:$C,K$1)+COUNTIFS(Data!$J:$J,$A31,Data!$C:$C,K$1)</f>
        <v>0</v>
      </c>
      <c r="L31" s="5">
        <f>COUNTIFS(Data!$I:$I,$A31,Data!$C:$C,L$1)+COUNTIFS(Data!$J:$J,$A31,Data!$C:$C,L$1)</f>
        <v>0</v>
      </c>
      <c r="M31" s="5">
        <f>COUNTIFS(Data!$I:$I,$A31,Data!$C:$C,M$1)+COUNTIFS(Data!$J:$J,$A31,Data!$C:$C,M$1)</f>
        <v>0</v>
      </c>
      <c r="N31" s="5">
        <f>COUNTIFS(Data!$I:$I,$A31,Data!$C:$C,N$1)+COUNTIFS(Data!$J:$J,$A31,Data!$C:$C,N$1)</f>
        <v>0</v>
      </c>
      <c r="O31" s="5">
        <f>COUNTIFS(Data!$I:$I,$A31,Data!$C:$C,O$1)+COUNTIFS(Data!$J:$J,$A31,Data!$C:$C,O$1)</f>
        <v>0</v>
      </c>
      <c r="P31" s="5">
        <f>COUNTIFS(Data!$I:$I,$A31,Data!$C:$C,P$1)+COUNTIFS(Data!$J:$J,$A31,Data!$C:$C,P$1)</f>
        <v>0</v>
      </c>
      <c r="Q31" s="5">
        <f>COUNTIFS(Data!$I:$I,$A31,Data!$C:$C,Q$1)+COUNTIFS(Data!$J:$J,$A31,Data!$C:$C,Q$1)</f>
        <v>0</v>
      </c>
      <c r="R31" s="5">
        <f>COUNTIFS(Data!$I:$I,$A31,Data!$C:$C,R$1)+COUNTIFS(Data!$J:$J,$A31,Data!$C:$C,R$1)</f>
        <v>0</v>
      </c>
      <c r="S31" s="5">
        <f>COUNTIFS(Data!$I:$I,$A31,Data!$C:$C,S$1)+COUNTIFS(Data!$J:$J,$A31,Data!$C:$C,S$1)</f>
        <v>0</v>
      </c>
      <c r="T31" s="5">
        <f>COUNTIFS(Data!$I:$I,$A31,Data!$C:$C,T$1)+COUNTIFS(Data!$J:$J,$A31,Data!$C:$C,T$1)</f>
        <v>0</v>
      </c>
      <c r="U31" s="5">
        <f>COUNTIFS(Data!$I:$I,$A31,Data!$C:$C,U$1)+COUNTIFS(Data!$J:$J,$A31,Data!$C:$C,U$1)</f>
        <v>0</v>
      </c>
      <c r="V31" s="5">
        <f>COUNTIFS(Data!$I:$I,$A31,Data!$C:$C,V$1)+COUNTIFS(Data!$J:$J,$A31,Data!$C:$C,V$1)</f>
        <v>0</v>
      </c>
      <c r="W31" s="5">
        <f>COUNTIFS(Data!$I:$I,$A31,Data!$C:$C,W$1)+COUNTIFS(Data!$J:$J,$A31,Data!$C:$C,W$1)</f>
        <v>0</v>
      </c>
      <c r="X31" s="5">
        <f>COUNTIFS(Data!$I:$I,$A31,Data!$C:$C,X$1)+COUNTIFS(Data!$J:$J,$A31,Data!$C:$C,X$1)</f>
        <v>0</v>
      </c>
      <c r="Y31" s="5">
        <f>COUNTIFS(Data!$I:$I,$A31,Data!$C:$C,Y$1)+COUNTIFS(Data!$J:$J,$A31,Data!$C:$C,Y$1)</f>
        <v>0</v>
      </c>
      <c r="Z31" s="5">
        <f>COUNTIFS(Data!$I:$I,$A31,Data!$C:$C,Z$1)+COUNTIFS(Data!$J:$J,$A31,Data!$C:$C,Z$1)</f>
        <v>0</v>
      </c>
      <c r="AA31" s="5">
        <f>COUNTIFS(Data!$I:$I,$A31,Data!$C:$C,AA$1)+COUNTIFS(Data!$J:$J,$A31,Data!$C:$C,AA$1)</f>
        <v>0</v>
      </c>
      <c r="AB31" s="5">
        <f>COUNTIFS(Data!$I:$I,$A31,Data!$C:$C,AB$1)+COUNTIFS(Data!$J:$J,$A31,Data!$C:$C,AB$1)</f>
        <v>0</v>
      </c>
      <c r="AC31" s="5">
        <f>COUNTIFS(Data!$I:$I,$A31,Data!$C:$C,AC$1)+COUNTIFS(Data!$J:$J,$A31,Data!$C:$C,AC$1)</f>
        <v>0</v>
      </c>
      <c r="AD31" s="5">
        <f>COUNTIFS(Data!$I:$I,$A31,Data!$C:$C,AD$1)+COUNTIFS(Data!$J:$J,$A31,Data!$C:$C,AD$1)</f>
        <v>0</v>
      </c>
      <c r="AE31" s="5">
        <f>COUNTIFS(Data!$I:$I,$A31,Data!$C:$C,AE$1)+COUNTIFS(Data!$J:$J,$A31,Data!$C:$C,AE$1)</f>
        <v>0</v>
      </c>
      <c r="AF31" s="5">
        <f>COUNTIFS(Data!$I:$I,$A31,Data!$C:$C,AF$1)+COUNTIFS(Data!$J:$J,$A31,Data!$C:$C,AF$1)</f>
        <v>1</v>
      </c>
      <c r="AG31" s="5">
        <f>COUNTIFS(Data!$I:$I,$A31,Data!$C:$C,AG$1)+COUNTIFS(Data!$J:$J,$A31,Data!$C:$C,AG$1)</f>
        <v>0</v>
      </c>
      <c r="AH31" s="5">
        <f>COUNTIFS(Data!$I:$I,$A31,Data!$C:$C,AH$1)+COUNTIFS(Data!$J:$J,$A31,Data!$C:$C,AH$1)</f>
        <v>0</v>
      </c>
      <c r="AI31" s="5">
        <f>COUNTIFS(Data!$I:$I,$A31,Data!$C:$C,AI$1)+COUNTIFS(Data!$J:$J,$A31,Data!$C:$C,AI$1)</f>
        <v>0</v>
      </c>
      <c r="AJ31" s="5">
        <f>COUNTIFS(Data!$I:$I,$A31,Data!$C:$C,AJ$1)+COUNTIFS(Data!$J:$J,$A31,Data!$C:$C,AJ$1)</f>
        <v>0</v>
      </c>
      <c r="AK31" s="5">
        <f>COUNTIFS(Data!$I:$I,$A31,Data!$C:$C,AK$1)+COUNTIFS(Data!$J:$J,$A31,Data!$C:$C,AK$1)</f>
        <v>0</v>
      </c>
      <c r="AL31" s="5">
        <f>COUNTIFS(Data!$I:$I,$A31,Data!$C:$C,AL$1)+COUNTIFS(Data!$J:$J,$A31,Data!$C:$C,AL$1)</f>
        <v>0</v>
      </c>
      <c r="AM31" s="5">
        <f>COUNTIFS(Data!$I:$I,$A31,Data!$C:$C,AM$1)+COUNTIFS(Data!$J:$J,$A31,Data!$C:$C,AM$1)</f>
        <v>0</v>
      </c>
      <c r="AN31" s="5">
        <f>COUNTIFS(Data!$I:$I,$A31,Data!$C:$C,AN$1)+COUNTIFS(Data!$J:$J,$A31,Data!$C:$C,AN$1)</f>
        <v>0</v>
      </c>
      <c r="AO31" s="5">
        <f>COUNTIFS(Data!$I:$I,$A31,Data!$C:$C,AO$1)+COUNTIFS(Data!$J:$J,$A31,Data!$C:$C,AO$1)</f>
        <v>0</v>
      </c>
      <c r="AP31" s="5">
        <f>COUNTIFS(Data!$I:$I,$A31,Data!$C:$C,AP$1)+COUNTIFS(Data!$J:$J,$A31,Data!$C:$C,AP$1)</f>
        <v>0</v>
      </c>
      <c r="AQ31" s="5">
        <f>COUNTIFS(Data!$I:$I,$A31,Data!$C:$C,AQ$1)+COUNTIFS(Data!$J:$J,$A31,Data!$C:$C,AQ$1)</f>
        <v>0</v>
      </c>
      <c r="AR31" s="5">
        <f>COUNTIFS(Data!$I:$I,$A31,Data!$C:$C,AR$1)+COUNTIFS(Data!$J:$J,$A31,Data!$C:$C,AR$1)</f>
        <v>0</v>
      </c>
      <c r="AS31" s="5">
        <f>COUNTIFS(Data!$I:$I,$A31,Data!$C:$C,AS$1)+COUNTIFS(Data!$J:$J,$A31,Data!$C:$C,AS$1)</f>
        <v>0</v>
      </c>
      <c r="AT31" s="5">
        <f>COUNTIFS(Data!$I:$I,$A31,Data!$C:$C,AT$1)+COUNTIFS(Data!$J:$J,$A31,Data!$C:$C,AT$1)</f>
        <v>0</v>
      </c>
      <c r="AU31" s="5">
        <f>COUNTIFS(Data!$I:$I,$A31,Data!$C:$C,AU$1)+COUNTIFS(Data!$J:$J,$A31,Data!$C:$C,AU$1)</f>
        <v>0</v>
      </c>
      <c r="AV31" s="5">
        <f t="shared" si="1"/>
        <v>1</v>
      </c>
    </row>
    <row r="32">
      <c r="A32" s="5" t="str">
        <f>Countries!A31</f>
        <v>FIN</v>
      </c>
      <c r="B32" s="5">
        <f>COUNTIFS(Data!$I:$I,$A32,Data!$C:$C,B$1)+COUNTIFS(Data!$J:$J,$A32,Data!$C:$C,B$1)</f>
        <v>0</v>
      </c>
      <c r="C32" s="5">
        <f>COUNTIFS(Data!$I:$I,$A32,Data!$C:$C,C$1)+COUNTIFS(Data!$J:$J,$A32,Data!$C:$C,C$1)</f>
        <v>0</v>
      </c>
      <c r="D32" s="5">
        <f>COUNTIFS(Data!$I:$I,$A32,Data!$C:$C,D$1)+COUNTIFS(Data!$J:$J,$A32,Data!$C:$C,D$1)</f>
        <v>0</v>
      </c>
      <c r="E32" s="5">
        <f>COUNTIFS(Data!$I:$I,$A32,Data!$C:$C,E$1)+COUNTIFS(Data!$J:$J,$A32,Data!$C:$C,E$1)</f>
        <v>0</v>
      </c>
      <c r="F32" s="5">
        <f>COUNTIFS(Data!$I:$I,$A32,Data!$C:$C,F$1)+COUNTIFS(Data!$J:$J,$A32,Data!$C:$C,F$1)</f>
        <v>0</v>
      </c>
      <c r="G32" s="5">
        <f>COUNTIFS(Data!$I:$I,$A32,Data!$C:$C,G$1)+COUNTIFS(Data!$J:$J,$A32,Data!$C:$C,G$1)</f>
        <v>0</v>
      </c>
      <c r="H32" s="5">
        <f>COUNTIFS(Data!$I:$I,$A32,Data!$C:$C,H$1)+COUNTIFS(Data!$J:$J,$A32,Data!$C:$C,H$1)</f>
        <v>0</v>
      </c>
      <c r="I32" s="5">
        <f>COUNTIFS(Data!$I:$I,$A32,Data!$C:$C,I$1)+COUNTIFS(Data!$J:$J,$A32,Data!$C:$C,I$1)</f>
        <v>0</v>
      </c>
      <c r="J32" s="5">
        <f>COUNTIFS(Data!$I:$I,$A32,Data!$C:$C,J$1)+COUNTIFS(Data!$J:$J,$A32,Data!$C:$C,J$1)</f>
        <v>0</v>
      </c>
      <c r="K32" s="5">
        <f>COUNTIFS(Data!$I:$I,$A32,Data!$C:$C,K$1)+COUNTIFS(Data!$J:$J,$A32,Data!$C:$C,K$1)</f>
        <v>1</v>
      </c>
      <c r="L32" s="5">
        <f>COUNTIFS(Data!$I:$I,$A32,Data!$C:$C,L$1)+COUNTIFS(Data!$J:$J,$A32,Data!$C:$C,L$1)</f>
        <v>0</v>
      </c>
      <c r="M32" s="5">
        <f>COUNTIFS(Data!$I:$I,$A32,Data!$C:$C,M$1)+COUNTIFS(Data!$J:$J,$A32,Data!$C:$C,M$1)</f>
        <v>0</v>
      </c>
      <c r="N32" s="5">
        <f>COUNTIFS(Data!$I:$I,$A32,Data!$C:$C,N$1)+COUNTIFS(Data!$J:$J,$A32,Data!$C:$C,N$1)</f>
        <v>0</v>
      </c>
      <c r="O32" s="5">
        <f>COUNTIFS(Data!$I:$I,$A32,Data!$C:$C,O$1)+COUNTIFS(Data!$J:$J,$A32,Data!$C:$C,O$1)</f>
        <v>0</v>
      </c>
      <c r="P32" s="5">
        <f>COUNTIFS(Data!$I:$I,$A32,Data!$C:$C,P$1)+COUNTIFS(Data!$J:$J,$A32,Data!$C:$C,P$1)</f>
        <v>0</v>
      </c>
      <c r="Q32" s="5">
        <f>COUNTIFS(Data!$I:$I,$A32,Data!$C:$C,Q$1)+COUNTIFS(Data!$J:$J,$A32,Data!$C:$C,Q$1)</f>
        <v>0</v>
      </c>
      <c r="R32" s="5">
        <f>COUNTIFS(Data!$I:$I,$A32,Data!$C:$C,R$1)+COUNTIFS(Data!$J:$J,$A32,Data!$C:$C,R$1)</f>
        <v>0</v>
      </c>
      <c r="S32" s="5">
        <f>COUNTIFS(Data!$I:$I,$A32,Data!$C:$C,S$1)+COUNTIFS(Data!$J:$J,$A32,Data!$C:$C,S$1)</f>
        <v>0</v>
      </c>
      <c r="T32" s="5">
        <f>COUNTIFS(Data!$I:$I,$A32,Data!$C:$C,T$1)+COUNTIFS(Data!$J:$J,$A32,Data!$C:$C,T$1)</f>
        <v>0</v>
      </c>
      <c r="U32" s="5">
        <f>COUNTIFS(Data!$I:$I,$A32,Data!$C:$C,U$1)+COUNTIFS(Data!$J:$J,$A32,Data!$C:$C,U$1)</f>
        <v>0</v>
      </c>
      <c r="V32" s="5">
        <f>COUNTIFS(Data!$I:$I,$A32,Data!$C:$C,V$1)+COUNTIFS(Data!$J:$J,$A32,Data!$C:$C,V$1)</f>
        <v>0</v>
      </c>
      <c r="W32" s="5">
        <f>COUNTIFS(Data!$I:$I,$A32,Data!$C:$C,W$1)+COUNTIFS(Data!$J:$J,$A32,Data!$C:$C,W$1)</f>
        <v>0</v>
      </c>
      <c r="X32" s="5">
        <f>COUNTIFS(Data!$I:$I,$A32,Data!$C:$C,X$1)+COUNTIFS(Data!$J:$J,$A32,Data!$C:$C,X$1)</f>
        <v>0</v>
      </c>
      <c r="Y32" s="5">
        <f>COUNTIFS(Data!$I:$I,$A32,Data!$C:$C,Y$1)+COUNTIFS(Data!$J:$J,$A32,Data!$C:$C,Y$1)</f>
        <v>0</v>
      </c>
      <c r="Z32" s="5">
        <f>COUNTIFS(Data!$I:$I,$A32,Data!$C:$C,Z$1)+COUNTIFS(Data!$J:$J,$A32,Data!$C:$C,Z$1)</f>
        <v>0</v>
      </c>
      <c r="AA32" s="5">
        <f>COUNTIFS(Data!$I:$I,$A32,Data!$C:$C,AA$1)+COUNTIFS(Data!$J:$J,$A32,Data!$C:$C,AA$1)</f>
        <v>0</v>
      </c>
      <c r="AB32" s="5">
        <f>COUNTIFS(Data!$I:$I,$A32,Data!$C:$C,AB$1)+COUNTIFS(Data!$J:$J,$A32,Data!$C:$C,AB$1)</f>
        <v>0</v>
      </c>
      <c r="AC32" s="5">
        <f>COUNTIFS(Data!$I:$I,$A32,Data!$C:$C,AC$1)+COUNTIFS(Data!$J:$J,$A32,Data!$C:$C,AC$1)</f>
        <v>0</v>
      </c>
      <c r="AD32" s="5">
        <f>COUNTIFS(Data!$I:$I,$A32,Data!$C:$C,AD$1)+COUNTIFS(Data!$J:$J,$A32,Data!$C:$C,AD$1)</f>
        <v>0</v>
      </c>
      <c r="AE32" s="5">
        <f>COUNTIFS(Data!$I:$I,$A32,Data!$C:$C,AE$1)+COUNTIFS(Data!$J:$J,$A32,Data!$C:$C,AE$1)</f>
        <v>0</v>
      </c>
      <c r="AF32" s="5">
        <f>COUNTIFS(Data!$I:$I,$A32,Data!$C:$C,AF$1)+COUNTIFS(Data!$J:$J,$A32,Data!$C:$C,AF$1)</f>
        <v>0</v>
      </c>
      <c r="AG32" s="5">
        <f>COUNTIFS(Data!$I:$I,$A32,Data!$C:$C,AG$1)+COUNTIFS(Data!$J:$J,$A32,Data!$C:$C,AG$1)</f>
        <v>0</v>
      </c>
      <c r="AH32" s="5">
        <f>COUNTIFS(Data!$I:$I,$A32,Data!$C:$C,AH$1)+COUNTIFS(Data!$J:$J,$A32,Data!$C:$C,AH$1)</f>
        <v>0</v>
      </c>
      <c r="AI32" s="5">
        <f>COUNTIFS(Data!$I:$I,$A32,Data!$C:$C,AI$1)+COUNTIFS(Data!$J:$J,$A32,Data!$C:$C,AI$1)</f>
        <v>0</v>
      </c>
      <c r="AJ32" s="5">
        <f>COUNTIFS(Data!$I:$I,$A32,Data!$C:$C,AJ$1)+COUNTIFS(Data!$J:$J,$A32,Data!$C:$C,AJ$1)</f>
        <v>0</v>
      </c>
      <c r="AK32" s="5">
        <f>COUNTIFS(Data!$I:$I,$A32,Data!$C:$C,AK$1)+COUNTIFS(Data!$J:$J,$A32,Data!$C:$C,AK$1)</f>
        <v>0</v>
      </c>
      <c r="AL32" s="5">
        <f>COUNTIFS(Data!$I:$I,$A32,Data!$C:$C,AL$1)+COUNTIFS(Data!$J:$J,$A32,Data!$C:$C,AL$1)</f>
        <v>1</v>
      </c>
      <c r="AM32" s="5">
        <f>COUNTIFS(Data!$I:$I,$A32,Data!$C:$C,AM$1)+COUNTIFS(Data!$J:$J,$A32,Data!$C:$C,AM$1)</f>
        <v>0</v>
      </c>
      <c r="AN32" s="5">
        <f>COUNTIFS(Data!$I:$I,$A32,Data!$C:$C,AN$1)+COUNTIFS(Data!$J:$J,$A32,Data!$C:$C,AN$1)</f>
        <v>0</v>
      </c>
      <c r="AO32" s="5">
        <f>COUNTIFS(Data!$I:$I,$A32,Data!$C:$C,AO$1)+COUNTIFS(Data!$J:$J,$A32,Data!$C:$C,AO$1)</f>
        <v>0</v>
      </c>
      <c r="AP32" s="5">
        <f>COUNTIFS(Data!$I:$I,$A32,Data!$C:$C,AP$1)+COUNTIFS(Data!$J:$J,$A32,Data!$C:$C,AP$1)</f>
        <v>0</v>
      </c>
      <c r="AQ32" s="5">
        <f>COUNTIFS(Data!$I:$I,$A32,Data!$C:$C,AQ$1)+COUNTIFS(Data!$J:$J,$A32,Data!$C:$C,AQ$1)</f>
        <v>0</v>
      </c>
      <c r="AR32" s="5">
        <f>COUNTIFS(Data!$I:$I,$A32,Data!$C:$C,AR$1)+COUNTIFS(Data!$J:$J,$A32,Data!$C:$C,AR$1)</f>
        <v>0</v>
      </c>
      <c r="AS32" s="5">
        <f>COUNTIFS(Data!$I:$I,$A32,Data!$C:$C,AS$1)+COUNTIFS(Data!$J:$J,$A32,Data!$C:$C,AS$1)</f>
        <v>0</v>
      </c>
      <c r="AT32" s="5">
        <f>COUNTIFS(Data!$I:$I,$A32,Data!$C:$C,AT$1)+COUNTIFS(Data!$J:$J,$A32,Data!$C:$C,AT$1)</f>
        <v>0</v>
      </c>
      <c r="AU32" s="5">
        <f>COUNTIFS(Data!$I:$I,$A32,Data!$C:$C,AU$1)+COUNTIFS(Data!$J:$J,$A32,Data!$C:$C,AU$1)</f>
        <v>0</v>
      </c>
      <c r="AV32" s="5">
        <f t="shared" si="1"/>
        <v>2</v>
      </c>
    </row>
    <row r="33">
      <c r="A33" s="5" t="str">
        <f>Countries!A32</f>
        <v>FRA</v>
      </c>
      <c r="B33" s="5">
        <f>COUNTIFS(Data!$I:$I,$A33,Data!$C:$C,B$1)+COUNTIFS(Data!$J:$J,$A33,Data!$C:$C,B$1)</f>
        <v>0</v>
      </c>
      <c r="C33" s="5">
        <f>COUNTIFS(Data!$I:$I,$A33,Data!$C:$C,C$1)+COUNTIFS(Data!$J:$J,$A33,Data!$C:$C,C$1)</f>
        <v>0</v>
      </c>
      <c r="D33" s="5">
        <f>COUNTIFS(Data!$I:$I,$A33,Data!$C:$C,D$1)+COUNTIFS(Data!$J:$J,$A33,Data!$C:$C,D$1)</f>
        <v>0</v>
      </c>
      <c r="E33" s="5">
        <f>COUNTIFS(Data!$I:$I,$A33,Data!$C:$C,E$1)+COUNTIFS(Data!$J:$J,$A33,Data!$C:$C,E$1)</f>
        <v>0</v>
      </c>
      <c r="F33" s="5">
        <f>COUNTIFS(Data!$I:$I,$A33,Data!$C:$C,F$1)+COUNTIFS(Data!$J:$J,$A33,Data!$C:$C,F$1)</f>
        <v>0</v>
      </c>
      <c r="G33" s="5">
        <f>COUNTIFS(Data!$I:$I,$A33,Data!$C:$C,G$1)+COUNTIFS(Data!$J:$J,$A33,Data!$C:$C,G$1)</f>
        <v>0</v>
      </c>
      <c r="H33" s="5">
        <f>COUNTIFS(Data!$I:$I,$A33,Data!$C:$C,H$1)+COUNTIFS(Data!$J:$J,$A33,Data!$C:$C,H$1)</f>
        <v>0</v>
      </c>
      <c r="I33" s="5">
        <f>COUNTIFS(Data!$I:$I,$A33,Data!$C:$C,I$1)+COUNTIFS(Data!$J:$J,$A33,Data!$C:$C,I$1)</f>
        <v>1</v>
      </c>
      <c r="J33" s="5">
        <f>COUNTIFS(Data!$I:$I,$A33,Data!$C:$C,J$1)+COUNTIFS(Data!$J:$J,$A33,Data!$C:$C,J$1)</f>
        <v>0</v>
      </c>
      <c r="K33" s="5">
        <f>COUNTIFS(Data!$I:$I,$A33,Data!$C:$C,K$1)+COUNTIFS(Data!$J:$J,$A33,Data!$C:$C,K$1)</f>
        <v>0</v>
      </c>
      <c r="L33" s="5">
        <f>COUNTIFS(Data!$I:$I,$A33,Data!$C:$C,L$1)+COUNTIFS(Data!$J:$J,$A33,Data!$C:$C,L$1)</f>
        <v>0</v>
      </c>
      <c r="M33" s="5">
        <f>COUNTIFS(Data!$I:$I,$A33,Data!$C:$C,M$1)+COUNTIFS(Data!$J:$J,$A33,Data!$C:$C,M$1)</f>
        <v>0</v>
      </c>
      <c r="N33" s="5">
        <f>COUNTIFS(Data!$I:$I,$A33,Data!$C:$C,N$1)+COUNTIFS(Data!$J:$J,$A33,Data!$C:$C,N$1)</f>
        <v>0</v>
      </c>
      <c r="O33" s="5">
        <f>COUNTIFS(Data!$I:$I,$A33,Data!$C:$C,O$1)+COUNTIFS(Data!$J:$J,$A33,Data!$C:$C,O$1)</f>
        <v>0</v>
      </c>
      <c r="P33" s="5">
        <f>COUNTIFS(Data!$I:$I,$A33,Data!$C:$C,P$1)+COUNTIFS(Data!$J:$J,$A33,Data!$C:$C,P$1)</f>
        <v>0</v>
      </c>
      <c r="Q33" s="5">
        <f>COUNTIFS(Data!$I:$I,$A33,Data!$C:$C,Q$1)+COUNTIFS(Data!$J:$J,$A33,Data!$C:$C,Q$1)</f>
        <v>0</v>
      </c>
      <c r="R33" s="5">
        <f>COUNTIFS(Data!$I:$I,$A33,Data!$C:$C,R$1)+COUNTIFS(Data!$J:$J,$A33,Data!$C:$C,R$1)</f>
        <v>2</v>
      </c>
      <c r="S33" s="5">
        <f>COUNTIFS(Data!$I:$I,$A33,Data!$C:$C,S$1)+COUNTIFS(Data!$J:$J,$A33,Data!$C:$C,S$1)</f>
        <v>0</v>
      </c>
      <c r="T33" s="5">
        <f>COUNTIFS(Data!$I:$I,$A33,Data!$C:$C,T$1)+COUNTIFS(Data!$J:$J,$A33,Data!$C:$C,T$1)</f>
        <v>1</v>
      </c>
      <c r="U33" s="5">
        <f>COUNTIFS(Data!$I:$I,$A33,Data!$C:$C,U$1)+COUNTIFS(Data!$J:$J,$A33,Data!$C:$C,U$1)</f>
        <v>1</v>
      </c>
      <c r="V33" s="5">
        <f>COUNTIFS(Data!$I:$I,$A33,Data!$C:$C,V$1)+COUNTIFS(Data!$J:$J,$A33,Data!$C:$C,V$1)</f>
        <v>0</v>
      </c>
      <c r="W33" s="5">
        <f>COUNTIFS(Data!$I:$I,$A33,Data!$C:$C,W$1)+COUNTIFS(Data!$J:$J,$A33,Data!$C:$C,W$1)</f>
        <v>0</v>
      </c>
      <c r="X33" s="5">
        <f>COUNTIFS(Data!$I:$I,$A33,Data!$C:$C,X$1)+COUNTIFS(Data!$J:$J,$A33,Data!$C:$C,X$1)</f>
        <v>0</v>
      </c>
      <c r="Y33" s="5">
        <f>COUNTIFS(Data!$I:$I,$A33,Data!$C:$C,Y$1)+COUNTIFS(Data!$J:$J,$A33,Data!$C:$C,Y$1)</f>
        <v>0</v>
      </c>
      <c r="Z33" s="5">
        <f>COUNTIFS(Data!$I:$I,$A33,Data!$C:$C,Z$1)+COUNTIFS(Data!$J:$J,$A33,Data!$C:$C,Z$1)</f>
        <v>3</v>
      </c>
      <c r="AA33" s="5">
        <f>COUNTIFS(Data!$I:$I,$A33,Data!$C:$C,AA$1)+COUNTIFS(Data!$J:$J,$A33,Data!$C:$C,AA$1)</f>
        <v>0</v>
      </c>
      <c r="AB33" s="5">
        <f>COUNTIFS(Data!$I:$I,$A33,Data!$C:$C,AB$1)+COUNTIFS(Data!$J:$J,$A33,Data!$C:$C,AB$1)</f>
        <v>0</v>
      </c>
      <c r="AC33" s="5">
        <f>COUNTIFS(Data!$I:$I,$A33,Data!$C:$C,AC$1)+COUNTIFS(Data!$J:$J,$A33,Data!$C:$C,AC$1)</f>
        <v>0</v>
      </c>
      <c r="AD33" s="5">
        <f>COUNTIFS(Data!$I:$I,$A33,Data!$C:$C,AD$1)+COUNTIFS(Data!$J:$J,$A33,Data!$C:$C,AD$1)</f>
        <v>0</v>
      </c>
      <c r="AE33" s="5">
        <f>COUNTIFS(Data!$I:$I,$A33,Data!$C:$C,AE$1)+COUNTIFS(Data!$J:$J,$A33,Data!$C:$C,AE$1)</f>
        <v>0</v>
      </c>
      <c r="AF33" s="5">
        <f>COUNTIFS(Data!$I:$I,$A33,Data!$C:$C,AF$1)+COUNTIFS(Data!$J:$J,$A33,Data!$C:$C,AF$1)</f>
        <v>0</v>
      </c>
      <c r="AG33" s="5">
        <f>COUNTIFS(Data!$I:$I,$A33,Data!$C:$C,AG$1)+COUNTIFS(Data!$J:$J,$A33,Data!$C:$C,AG$1)</f>
        <v>1</v>
      </c>
      <c r="AH33" s="5">
        <f>COUNTIFS(Data!$I:$I,$A33,Data!$C:$C,AH$1)+COUNTIFS(Data!$J:$J,$A33,Data!$C:$C,AH$1)</f>
        <v>0</v>
      </c>
      <c r="AI33" s="5">
        <f>COUNTIFS(Data!$I:$I,$A33,Data!$C:$C,AI$1)+COUNTIFS(Data!$J:$J,$A33,Data!$C:$C,AI$1)</f>
        <v>0</v>
      </c>
      <c r="AJ33" s="5">
        <f>COUNTIFS(Data!$I:$I,$A33,Data!$C:$C,AJ$1)+COUNTIFS(Data!$J:$J,$A33,Data!$C:$C,AJ$1)</f>
        <v>0</v>
      </c>
      <c r="AK33" s="5">
        <f>COUNTIFS(Data!$I:$I,$A33,Data!$C:$C,AK$1)+COUNTIFS(Data!$J:$J,$A33,Data!$C:$C,AK$1)</f>
        <v>0</v>
      </c>
      <c r="AL33" s="5">
        <f>COUNTIFS(Data!$I:$I,$A33,Data!$C:$C,AL$1)+COUNTIFS(Data!$J:$J,$A33,Data!$C:$C,AL$1)</f>
        <v>0</v>
      </c>
      <c r="AM33" s="5">
        <f>COUNTIFS(Data!$I:$I,$A33,Data!$C:$C,AM$1)+COUNTIFS(Data!$J:$J,$A33,Data!$C:$C,AM$1)</f>
        <v>0</v>
      </c>
      <c r="AN33" s="5">
        <f>COUNTIFS(Data!$I:$I,$A33,Data!$C:$C,AN$1)+COUNTIFS(Data!$J:$J,$A33,Data!$C:$C,AN$1)</f>
        <v>1</v>
      </c>
      <c r="AO33" s="5">
        <f>COUNTIFS(Data!$I:$I,$A33,Data!$C:$C,AO$1)+COUNTIFS(Data!$J:$J,$A33,Data!$C:$C,AO$1)</f>
        <v>0</v>
      </c>
      <c r="AP33" s="5">
        <f>COUNTIFS(Data!$I:$I,$A33,Data!$C:$C,AP$1)+COUNTIFS(Data!$J:$J,$A33,Data!$C:$C,AP$1)</f>
        <v>0</v>
      </c>
      <c r="AQ33" s="5">
        <f>COUNTIFS(Data!$I:$I,$A33,Data!$C:$C,AQ$1)+COUNTIFS(Data!$J:$J,$A33,Data!$C:$C,AQ$1)</f>
        <v>1</v>
      </c>
      <c r="AR33" s="5">
        <f>COUNTIFS(Data!$I:$I,$A33,Data!$C:$C,AR$1)+COUNTIFS(Data!$J:$J,$A33,Data!$C:$C,AR$1)</f>
        <v>0</v>
      </c>
      <c r="AS33" s="5">
        <f>COUNTIFS(Data!$I:$I,$A33,Data!$C:$C,AS$1)+COUNTIFS(Data!$J:$J,$A33,Data!$C:$C,AS$1)</f>
        <v>0</v>
      </c>
      <c r="AT33" s="5">
        <f>COUNTIFS(Data!$I:$I,$A33,Data!$C:$C,AT$1)+COUNTIFS(Data!$J:$J,$A33,Data!$C:$C,AT$1)</f>
        <v>0</v>
      </c>
      <c r="AU33" s="5">
        <f>COUNTIFS(Data!$I:$I,$A33,Data!$C:$C,AU$1)+COUNTIFS(Data!$J:$J,$A33,Data!$C:$C,AU$1)</f>
        <v>0</v>
      </c>
      <c r="AV33" s="5">
        <f t="shared" si="1"/>
        <v>11</v>
      </c>
    </row>
    <row r="34">
      <c r="A34" s="5" t="str">
        <f>Countries!A33</f>
        <v>GBR</v>
      </c>
      <c r="B34" s="5">
        <f>COUNTIFS(Data!$I:$I,$A34,Data!$C:$C,B$1)+COUNTIFS(Data!$J:$J,$A34,Data!$C:$C,B$1)</f>
        <v>0</v>
      </c>
      <c r="C34" s="5">
        <f>COUNTIFS(Data!$I:$I,$A34,Data!$C:$C,C$1)+COUNTIFS(Data!$J:$J,$A34,Data!$C:$C,C$1)</f>
        <v>0</v>
      </c>
      <c r="D34" s="5">
        <f>COUNTIFS(Data!$I:$I,$A34,Data!$C:$C,D$1)+COUNTIFS(Data!$J:$J,$A34,Data!$C:$C,D$1)</f>
        <v>1</v>
      </c>
      <c r="E34" s="5">
        <f>COUNTIFS(Data!$I:$I,$A34,Data!$C:$C,E$1)+COUNTIFS(Data!$J:$J,$A34,Data!$C:$C,E$1)</f>
        <v>0</v>
      </c>
      <c r="F34" s="5">
        <f>COUNTIFS(Data!$I:$I,$A34,Data!$C:$C,F$1)+COUNTIFS(Data!$J:$J,$A34,Data!$C:$C,F$1)</f>
        <v>3</v>
      </c>
      <c r="G34" s="5">
        <f>COUNTIFS(Data!$I:$I,$A34,Data!$C:$C,G$1)+COUNTIFS(Data!$J:$J,$A34,Data!$C:$C,G$1)</f>
        <v>0</v>
      </c>
      <c r="H34" s="5">
        <f>COUNTIFS(Data!$I:$I,$A34,Data!$C:$C,H$1)+COUNTIFS(Data!$J:$J,$A34,Data!$C:$C,H$1)</f>
        <v>0</v>
      </c>
      <c r="I34" s="5">
        <f>COUNTIFS(Data!$I:$I,$A34,Data!$C:$C,I$1)+COUNTIFS(Data!$J:$J,$A34,Data!$C:$C,I$1)</f>
        <v>0</v>
      </c>
      <c r="J34" s="5">
        <f>COUNTIFS(Data!$I:$I,$A34,Data!$C:$C,J$1)+COUNTIFS(Data!$J:$J,$A34,Data!$C:$C,J$1)</f>
        <v>0</v>
      </c>
      <c r="K34" s="5">
        <f>COUNTIFS(Data!$I:$I,$A34,Data!$C:$C,K$1)+COUNTIFS(Data!$J:$J,$A34,Data!$C:$C,K$1)</f>
        <v>2</v>
      </c>
      <c r="L34" s="5">
        <f>COUNTIFS(Data!$I:$I,$A34,Data!$C:$C,L$1)+COUNTIFS(Data!$J:$J,$A34,Data!$C:$C,L$1)</f>
        <v>0</v>
      </c>
      <c r="M34" s="5">
        <f>COUNTIFS(Data!$I:$I,$A34,Data!$C:$C,M$1)+COUNTIFS(Data!$J:$J,$A34,Data!$C:$C,M$1)</f>
        <v>1</v>
      </c>
      <c r="N34" s="5">
        <f>COUNTIFS(Data!$I:$I,$A34,Data!$C:$C,N$1)+COUNTIFS(Data!$J:$J,$A34,Data!$C:$C,N$1)</f>
        <v>1</v>
      </c>
      <c r="O34" s="5">
        <f>COUNTIFS(Data!$I:$I,$A34,Data!$C:$C,O$1)+COUNTIFS(Data!$J:$J,$A34,Data!$C:$C,O$1)</f>
        <v>0</v>
      </c>
      <c r="P34" s="5">
        <f>COUNTIFS(Data!$I:$I,$A34,Data!$C:$C,P$1)+COUNTIFS(Data!$J:$J,$A34,Data!$C:$C,P$1)</f>
        <v>0</v>
      </c>
      <c r="Q34" s="5">
        <f>COUNTIFS(Data!$I:$I,$A34,Data!$C:$C,Q$1)+COUNTIFS(Data!$J:$J,$A34,Data!$C:$C,Q$1)</f>
        <v>0</v>
      </c>
      <c r="R34" s="5">
        <f>COUNTIFS(Data!$I:$I,$A34,Data!$C:$C,R$1)+COUNTIFS(Data!$J:$J,$A34,Data!$C:$C,R$1)</f>
        <v>1</v>
      </c>
      <c r="S34" s="5">
        <f>COUNTIFS(Data!$I:$I,$A34,Data!$C:$C,S$1)+COUNTIFS(Data!$J:$J,$A34,Data!$C:$C,S$1)</f>
        <v>2</v>
      </c>
      <c r="T34" s="5">
        <f>COUNTIFS(Data!$I:$I,$A34,Data!$C:$C,T$1)+COUNTIFS(Data!$J:$J,$A34,Data!$C:$C,T$1)</f>
        <v>2</v>
      </c>
      <c r="U34" s="5">
        <f>COUNTIFS(Data!$I:$I,$A34,Data!$C:$C,U$1)+COUNTIFS(Data!$J:$J,$A34,Data!$C:$C,U$1)</f>
        <v>0</v>
      </c>
      <c r="V34" s="5">
        <f>COUNTIFS(Data!$I:$I,$A34,Data!$C:$C,V$1)+COUNTIFS(Data!$J:$J,$A34,Data!$C:$C,V$1)</f>
        <v>0</v>
      </c>
      <c r="W34" s="5">
        <f>COUNTIFS(Data!$I:$I,$A34,Data!$C:$C,W$1)+COUNTIFS(Data!$J:$J,$A34,Data!$C:$C,W$1)</f>
        <v>0</v>
      </c>
      <c r="X34" s="5">
        <f>COUNTIFS(Data!$I:$I,$A34,Data!$C:$C,X$1)+COUNTIFS(Data!$J:$J,$A34,Data!$C:$C,X$1)</f>
        <v>0</v>
      </c>
      <c r="Y34" s="5">
        <f>COUNTIFS(Data!$I:$I,$A34,Data!$C:$C,Y$1)+COUNTIFS(Data!$J:$J,$A34,Data!$C:$C,Y$1)</f>
        <v>1</v>
      </c>
      <c r="Z34" s="5">
        <f>COUNTIFS(Data!$I:$I,$A34,Data!$C:$C,Z$1)+COUNTIFS(Data!$J:$J,$A34,Data!$C:$C,Z$1)</f>
        <v>1</v>
      </c>
      <c r="AA34" s="5">
        <f>COUNTIFS(Data!$I:$I,$A34,Data!$C:$C,AA$1)+COUNTIFS(Data!$J:$J,$A34,Data!$C:$C,AA$1)</f>
        <v>0</v>
      </c>
      <c r="AB34" s="5">
        <f>COUNTIFS(Data!$I:$I,$A34,Data!$C:$C,AB$1)+COUNTIFS(Data!$J:$J,$A34,Data!$C:$C,AB$1)</f>
        <v>0</v>
      </c>
      <c r="AC34" s="5">
        <f>COUNTIFS(Data!$I:$I,$A34,Data!$C:$C,AC$1)+COUNTIFS(Data!$J:$J,$A34,Data!$C:$C,AC$1)</f>
        <v>0</v>
      </c>
      <c r="AD34" s="5">
        <f>COUNTIFS(Data!$I:$I,$A34,Data!$C:$C,AD$1)+COUNTIFS(Data!$J:$J,$A34,Data!$C:$C,AD$1)</f>
        <v>0</v>
      </c>
      <c r="AE34" s="5">
        <f>COUNTIFS(Data!$I:$I,$A34,Data!$C:$C,AE$1)+COUNTIFS(Data!$J:$J,$A34,Data!$C:$C,AE$1)</f>
        <v>1</v>
      </c>
      <c r="AF34" s="5">
        <f>COUNTIFS(Data!$I:$I,$A34,Data!$C:$C,AF$1)+COUNTIFS(Data!$J:$J,$A34,Data!$C:$C,AF$1)</f>
        <v>0</v>
      </c>
      <c r="AG34" s="5">
        <f>COUNTIFS(Data!$I:$I,$A34,Data!$C:$C,AG$1)+COUNTIFS(Data!$J:$J,$A34,Data!$C:$C,AG$1)</f>
        <v>1</v>
      </c>
      <c r="AH34" s="5">
        <f>COUNTIFS(Data!$I:$I,$A34,Data!$C:$C,AH$1)+COUNTIFS(Data!$J:$J,$A34,Data!$C:$C,AH$1)</f>
        <v>1</v>
      </c>
      <c r="AI34" s="5">
        <f>COUNTIFS(Data!$I:$I,$A34,Data!$C:$C,AI$1)+COUNTIFS(Data!$J:$J,$A34,Data!$C:$C,AI$1)</f>
        <v>1</v>
      </c>
      <c r="AJ34" s="5">
        <f>COUNTIFS(Data!$I:$I,$A34,Data!$C:$C,AJ$1)+COUNTIFS(Data!$J:$J,$A34,Data!$C:$C,AJ$1)</f>
        <v>0</v>
      </c>
      <c r="AK34" s="5">
        <f>COUNTIFS(Data!$I:$I,$A34,Data!$C:$C,AK$1)+COUNTIFS(Data!$J:$J,$A34,Data!$C:$C,AK$1)</f>
        <v>0</v>
      </c>
      <c r="AL34" s="5">
        <f>COUNTIFS(Data!$I:$I,$A34,Data!$C:$C,AL$1)+COUNTIFS(Data!$J:$J,$A34,Data!$C:$C,AL$1)</f>
        <v>1</v>
      </c>
      <c r="AM34" s="5">
        <f>COUNTIFS(Data!$I:$I,$A34,Data!$C:$C,AM$1)+COUNTIFS(Data!$J:$J,$A34,Data!$C:$C,AM$1)</f>
        <v>0</v>
      </c>
      <c r="AN34" s="5">
        <f>COUNTIFS(Data!$I:$I,$A34,Data!$C:$C,AN$1)+COUNTIFS(Data!$J:$J,$A34,Data!$C:$C,AN$1)</f>
        <v>1</v>
      </c>
      <c r="AO34" s="5">
        <f>COUNTIFS(Data!$I:$I,$A34,Data!$C:$C,AO$1)+COUNTIFS(Data!$J:$J,$A34,Data!$C:$C,AO$1)</f>
        <v>0</v>
      </c>
      <c r="AP34" s="5">
        <f>COUNTIFS(Data!$I:$I,$A34,Data!$C:$C,AP$1)+COUNTIFS(Data!$J:$J,$A34,Data!$C:$C,AP$1)</f>
        <v>1</v>
      </c>
      <c r="AQ34" s="5">
        <f>COUNTIFS(Data!$I:$I,$A34,Data!$C:$C,AQ$1)+COUNTIFS(Data!$J:$J,$A34,Data!$C:$C,AQ$1)</f>
        <v>0</v>
      </c>
      <c r="AR34" s="5">
        <f>COUNTIFS(Data!$I:$I,$A34,Data!$C:$C,AR$1)+COUNTIFS(Data!$J:$J,$A34,Data!$C:$C,AR$1)</f>
        <v>0</v>
      </c>
      <c r="AS34" s="5">
        <f>COUNTIFS(Data!$I:$I,$A34,Data!$C:$C,AS$1)+COUNTIFS(Data!$J:$J,$A34,Data!$C:$C,AS$1)</f>
        <v>0</v>
      </c>
      <c r="AT34" s="5">
        <f>COUNTIFS(Data!$I:$I,$A34,Data!$C:$C,AT$1)+COUNTIFS(Data!$J:$J,$A34,Data!$C:$C,AT$1)</f>
        <v>0</v>
      </c>
      <c r="AU34" s="5">
        <f>COUNTIFS(Data!$I:$I,$A34,Data!$C:$C,AU$1)+COUNTIFS(Data!$J:$J,$A34,Data!$C:$C,AU$1)</f>
        <v>0</v>
      </c>
      <c r="AV34" s="5">
        <f t="shared" si="1"/>
        <v>22</v>
      </c>
    </row>
    <row r="35">
      <c r="A35" s="5" t="str">
        <f>Countries!A34</f>
        <v>GEO</v>
      </c>
      <c r="B35" s="5">
        <f>COUNTIFS(Data!$I:$I,$A35,Data!$C:$C,B$1)+COUNTIFS(Data!$J:$J,$A35,Data!$C:$C,B$1)</f>
        <v>0</v>
      </c>
      <c r="C35" s="5">
        <f>COUNTIFS(Data!$I:$I,$A35,Data!$C:$C,C$1)+COUNTIFS(Data!$J:$J,$A35,Data!$C:$C,C$1)</f>
        <v>0</v>
      </c>
      <c r="D35" s="5">
        <f>COUNTIFS(Data!$I:$I,$A35,Data!$C:$C,D$1)+COUNTIFS(Data!$J:$J,$A35,Data!$C:$C,D$1)</f>
        <v>0</v>
      </c>
      <c r="E35" s="5">
        <f>COUNTIFS(Data!$I:$I,$A35,Data!$C:$C,E$1)+COUNTIFS(Data!$J:$J,$A35,Data!$C:$C,E$1)</f>
        <v>0</v>
      </c>
      <c r="F35" s="5">
        <f>COUNTIFS(Data!$I:$I,$A35,Data!$C:$C,F$1)+COUNTIFS(Data!$J:$J,$A35,Data!$C:$C,F$1)</f>
        <v>0</v>
      </c>
      <c r="G35" s="5">
        <f>COUNTIFS(Data!$I:$I,$A35,Data!$C:$C,G$1)+COUNTIFS(Data!$J:$J,$A35,Data!$C:$C,G$1)</f>
        <v>0</v>
      </c>
      <c r="H35" s="5">
        <f>COUNTIFS(Data!$I:$I,$A35,Data!$C:$C,H$1)+COUNTIFS(Data!$J:$J,$A35,Data!$C:$C,H$1)</f>
        <v>0</v>
      </c>
      <c r="I35" s="5">
        <f>COUNTIFS(Data!$I:$I,$A35,Data!$C:$C,I$1)+COUNTIFS(Data!$J:$J,$A35,Data!$C:$C,I$1)</f>
        <v>0</v>
      </c>
      <c r="J35" s="5">
        <f>COUNTIFS(Data!$I:$I,$A35,Data!$C:$C,J$1)+COUNTIFS(Data!$J:$J,$A35,Data!$C:$C,J$1)</f>
        <v>0</v>
      </c>
      <c r="K35" s="5">
        <f>COUNTIFS(Data!$I:$I,$A35,Data!$C:$C,K$1)+COUNTIFS(Data!$J:$J,$A35,Data!$C:$C,K$1)</f>
        <v>0</v>
      </c>
      <c r="L35" s="5">
        <f>COUNTIFS(Data!$I:$I,$A35,Data!$C:$C,L$1)+COUNTIFS(Data!$J:$J,$A35,Data!$C:$C,L$1)</f>
        <v>0</v>
      </c>
      <c r="M35" s="5">
        <f>COUNTIFS(Data!$I:$I,$A35,Data!$C:$C,M$1)+COUNTIFS(Data!$J:$J,$A35,Data!$C:$C,M$1)</f>
        <v>0</v>
      </c>
      <c r="N35" s="5">
        <f>COUNTIFS(Data!$I:$I,$A35,Data!$C:$C,N$1)+COUNTIFS(Data!$J:$J,$A35,Data!$C:$C,N$1)</f>
        <v>0</v>
      </c>
      <c r="O35" s="5">
        <f>COUNTIFS(Data!$I:$I,$A35,Data!$C:$C,O$1)+COUNTIFS(Data!$J:$J,$A35,Data!$C:$C,O$1)</f>
        <v>0</v>
      </c>
      <c r="P35" s="5">
        <f>COUNTIFS(Data!$I:$I,$A35,Data!$C:$C,P$1)+COUNTIFS(Data!$J:$J,$A35,Data!$C:$C,P$1)</f>
        <v>0</v>
      </c>
      <c r="Q35" s="5">
        <f>COUNTIFS(Data!$I:$I,$A35,Data!$C:$C,Q$1)+COUNTIFS(Data!$J:$J,$A35,Data!$C:$C,Q$1)</f>
        <v>0</v>
      </c>
      <c r="R35" s="5">
        <f>COUNTIFS(Data!$I:$I,$A35,Data!$C:$C,R$1)+COUNTIFS(Data!$J:$J,$A35,Data!$C:$C,R$1)</f>
        <v>0</v>
      </c>
      <c r="S35" s="5">
        <f>COUNTIFS(Data!$I:$I,$A35,Data!$C:$C,S$1)+COUNTIFS(Data!$J:$J,$A35,Data!$C:$C,S$1)</f>
        <v>0</v>
      </c>
      <c r="T35" s="5">
        <f>COUNTIFS(Data!$I:$I,$A35,Data!$C:$C,T$1)+COUNTIFS(Data!$J:$J,$A35,Data!$C:$C,T$1)</f>
        <v>0</v>
      </c>
      <c r="U35" s="5">
        <f>COUNTIFS(Data!$I:$I,$A35,Data!$C:$C,U$1)+COUNTIFS(Data!$J:$J,$A35,Data!$C:$C,U$1)</f>
        <v>0</v>
      </c>
      <c r="V35" s="5">
        <f>COUNTIFS(Data!$I:$I,$A35,Data!$C:$C,V$1)+COUNTIFS(Data!$J:$J,$A35,Data!$C:$C,V$1)</f>
        <v>0</v>
      </c>
      <c r="W35" s="5">
        <f>COUNTIFS(Data!$I:$I,$A35,Data!$C:$C,W$1)+COUNTIFS(Data!$J:$J,$A35,Data!$C:$C,W$1)</f>
        <v>0</v>
      </c>
      <c r="X35" s="5">
        <f>COUNTIFS(Data!$I:$I,$A35,Data!$C:$C,X$1)+COUNTIFS(Data!$J:$J,$A35,Data!$C:$C,X$1)</f>
        <v>0</v>
      </c>
      <c r="Y35" s="5">
        <f>COUNTIFS(Data!$I:$I,$A35,Data!$C:$C,Y$1)+COUNTIFS(Data!$J:$J,$A35,Data!$C:$C,Y$1)</f>
        <v>0</v>
      </c>
      <c r="Z35" s="5">
        <f>COUNTIFS(Data!$I:$I,$A35,Data!$C:$C,Z$1)+COUNTIFS(Data!$J:$J,$A35,Data!$C:$C,Z$1)</f>
        <v>0</v>
      </c>
      <c r="AA35" s="5">
        <f>COUNTIFS(Data!$I:$I,$A35,Data!$C:$C,AA$1)+COUNTIFS(Data!$J:$J,$A35,Data!$C:$C,AA$1)</f>
        <v>0</v>
      </c>
      <c r="AB35" s="5">
        <f>COUNTIFS(Data!$I:$I,$A35,Data!$C:$C,AB$1)+COUNTIFS(Data!$J:$J,$A35,Data!$C:$C,AB$1)</f>
        <v>0</v>
      </c>
      <c r="AC35" s="5">
        <f>COUNTIFS(Data!$I:$I,$A35,Data!$C:$C,AC$1)+COUNTIFS(Data!$J:$J,$A35,Data!$C:$C,AC$1)</f>
        <v>0</v>
      </c>
      <c r="AD35" s="5">
        <f>COUNTIFS(Data!$I:$I,$A35,Data!$C:$C,AD$1)+COUNTIFS(Data!$J:$J,$A35,Data!$C:$C,AD$1)</f>
        <v>0</v>
      </c>
      <c r="AE35" s="5">
        <f>COUNTIFS(Data!$I:$I,$A35,Data!$C:$C,AE$1)+COUNTIFS(Data!$J:$J,$A35,Data!$C:$C,AE$1)</f>
        <v>0</v>
      </c>
      <c r="AF35" s="5">
        <f>COUNTIFS(Data!$I:$I,$A35,Data!$C:$C,AF$1)+COUNTIFS(Data!$J:$J,$A35,Data!$C:$C,AF$1)</f>
        <v>0</v>
      </c>
      <c r="AG35" s="5">
        <f>COUNTIFS(Data!$I:$I,$A35,Data!$C:$C,AG$1)+COUNTIFS(Data!$J:$J,$A35,Data!$C:$C,AG$1)</f>
        <v>0</v>
      </c>
      <c r="AH35" s="5">
        <f>COUNTIFS(Data!$I:$I,$A35,Data!$C:$C,AH$1)+COUNTIFS(Data!$J:$J,$A35,Data!$C:$C,AH$1)</f>
        <v>0</v>
      </c>
      <c r="AI35" s="5">
        <f>COUNTIFS(Data!$I:$I,$A35,Data!$C:$C,AI$1)+COUNTIFS(Data!$J:$J,$A35,Data!$C:$C,AI$1)</f>
        <v>0</v>
      </c>
      <c r="AJ35" s="5">
        <f>COUNTIFS(Data!$I:$I,$A35,Data!$C:$C,AJ$1)+COUNTIFS(Data!$J:$J,$A35,Data!$C:$C,AJ$1)</f>
        <v>0</v>
      </c>
      <c r="AK35" s="5">
        <f>COUNTIFS(Data!$I:$I,$A35,Data!$C:$C,AK$1)+COUNTIFS(Data!$J:$J,$A35,Data!$C:$C,AK$1)</f>
        <v>0</v>
      </c>
      <c r="AL35" s="5">
        <f>COUNTIFS(Data!$I:$I,$A35,Data!$C:$C,AL$1)+COUNTIFS(Data!$J:$J,$A35,Data!$C:$C,AL$1)</f>
        <v>0</v>
      </c>
      <c r="AM35" s="5">
        <f>COUNTIFS(Data!$I:$I,$A35,Data!$C:$C,AM$1)+COUNTIFS(Data!$J:$J,$A35,Data!$C:$C,AM$1)</f>
        <v>0</v>
      </c>
      <c r="AN35" s="5">
        <f>COUNTIFS(Data!$I:$I,$A35,Data!$C:$C,AN$1)+COUNTIFS(Data!$J:$J,$A35,Data!$C:$C,AN$1)</f>
        <v>0</v>
      </c>
      <c r="AO35" s="5">
        <f>COUNTIFS(Data!$I:$I,$A35,Data!$C:$C,AO$1)+COUNTIFS(Data!$J:$J,$A35,Data!$C:$C,AO$1)</f>
        <v>0</v>
      </c>
      <c r="AP35" s="5">
        <f>COUNTIFS(Data!$I:$I,$A35,Data!$C:$C,AP$1)+COUNTIFS(Data!$J:$J,$A35,Data!$C:$C,AP$1)</f>
        <v>0</v>
      </c>
      <c r="AQ35" s="5">
        <f>COUNTIFS(Data!$I:$I,$A35,Data!$C:$C,AQ$1)+COUNTIFS(Data!$J:$J,$A35,Data!$C:$C,AQ$1)</f>
        <v>0</v>
      </c>
      <c r="AR35" s="5">
        <f>COUNTIFS(Data!$I:$I,$A35,Data!$C:$C,AR$1)+COUNTIFS(Data!$J:$J,$A35,Data!$C:$C,AR$1)</f>
        <v>0</v>
      </c>
      <c r="AS35" s="5">
        <f>COUNTIFS(Data!$I:$I,$A35,Data!$C:$C,AS$1)+COUNTIFS(Data!$J:$J,$A35,Data!$C:$C,AS$1)</f>
        <v>0</v>
      </c>
      <c r="AT35" s="5">
        <f>COUNTIFS(Data!$I:$I,$A35,Data!$C:$C,AT$1)+COUNTIFS(Data!$J:$J,$A35,Data!$C:$C,AT$1)</f>
        <v>1</v>
      </c>
      <c r="AU35" s="5">
        <f>COUNTIFS(Data!$I:$I,$A35,Data!$C:$C,AU$1)+COUNTIFS(Data!$J:$J,$A35,Data!$C:$C,AU$1)</f>
        <v>0</v>
      </c>
      <c r="AV35" s="5">
        <f t="shared" si="1"/>
        <v>1</v>
      </c>
    </row>
    <row r="36">
      <c r="A36" s="5" t="str">
        <f>Countries!A35</f>
        <v>GER</v>
      </c>
      <c r="B36" s="5">
        <f>COUNTIFS(Data!$I:$I,$A36,Data!$C:$C,B$1)+COUNTIFS(Data!$J:$J,$A36,Data!$C:$C,B$1)</f>
        <v>0</v>
      </c>
      <c r="C36" s="5">
        <f>COUNTIFS(Data!$I:$I,$A36,Data!$C:$C,C$1)+COUNTIFS(Data!$J:$J,$A36,Data!$C:$C,C$1)</f>
        <v>1</v>
      </c>
      <c r="D36" s="5">
        <f>COUNTIFS(Data!$I:$I,$A36,Data!$C:$C,D$1)+COUNTIFS(Data!$J:$J,$A36,Data!$C:$C,D$1)</f>
        <v>0</v>
      </c>
      <c r="E36" s="5">
        <f>COUNTIFS(Data!$I:$I,$A36,Data!$C:$C,E$1)+COUNTIFS(Data!$J:$J,$A36,Data!$C:$C,E$1)</f>
        <v>0</v>
      </c>
      <c r="F36" s="5">
        <f>COUNTIFS(Data!$I:$I,$A36,Data!$C:$C,F$1)+COUNTIFS(Data!$J:$J,$A36,Data!$C:$C,F$1)</f>
        <v>0</v>
      </c>
      <c r="G36" s="5">
        <f>COUNTIFS(Data!$I:$I,$A36,Data!$C:$C,G$1)+COUNTIFS(Data!$J:$J,$A36,Data!$C:$C,G$1)</f>
        <v>0</v>
      </c>
      <c r="H36" s="5">
        <f>COUNTIFS(Data!$I:$I,$A36,Data!$C:$C,H$1)+COUNTIFS(Data!$J:$J,$A36,Data!$C:$C,H$1)</f>
        <v>0</v>
      </c>
      <c r="I36" s="5">
        <f>COUNTIFS(Data!$I:$I,$A36,Data!$C:$C,I$1)+COUNTIFS(Data!$J:$J,$A36,Data!$C:$C,I$1)</f>
        <v>0</v>
      </c>
      <c r="J36" s="5">
        <f>COUNTIFS(Data!$I:$I,$A36,Data!$C:$C,J$1)+COUNTIFS(Data!$J:$J,$A36,Data!$C:$C,J$1)</f>
        <v>0</v>
      </c>
      <c r="K36" s="5">
        <f>COUNTIFS(Data!$I:$I,$A36,Data!$C:$C,K$1)+COUNTIFS(Data!$J:$J,$A36,Data!$C:$C,K$1)</f>
        <v>0</v>
      </c>
      <c r="L36" s="5">
        <f>COUNTIFS(Data!$I:$I,$A36,Data!$C:$C,L$1)+COUNTIFS(Data!$J:$J,$A36,Data!$C:$C,L$1)</f>
        <v>3</v>
      </c>
      <c r="M36" s="5">
        <f>COUNTIFS(Data!$I:$I,$A36,Data!$C:$C,M$1)+COUNTIFS(Data!$J:$J,$A36,Data!$C:$C,M$1)</f>
        <v>1</v>
      </c>
      <c r="N36" s="5">
        <f>COUNTIFS(Data!$I:$I,$A36,Data!$C:$C,N$1)+COUNTIFS(Data!$J:$J,$A36,Data!$C:$C,N$1)</f>
        <v>0</v>
      </c>
      <c r="O36" s="5">
        <f>COUNTIFS(Data!$I:$I,$A36,Data!$C:$C,O$1)+COUNTIFS(Data!$J:$J,$A36,Data!$C:$C,O$1)</f>
        <v>0</v>
      </c>
      <c r="P36" s="5">
        <f>COUNTIFS(Data!$I:$I,$A36,Data!$C:$C,P$1)+COUNTIFS(Data!$J:$J,$A36,Data!$C:$C,P$1)</f>
        <v>0</v>
      </c>
      <c r="Q36" s="5">
        <f>COUNTIFS(Data!$I:$I,$A36,Data!$C:$C,Q$1)+COUNTIFS(Data!$J:$J,$A36,Data!$C:$C,Q$1)</f>
        <v>0</v>
      </c>
      <c r="R36" s="5">
        <f>COUNTIFS(Data!$I:$I,$A36,Data!$C:$C,R$1)+COUNTIFS(Data!$J:$J,$A36,Data!$C:$C,R$1)</f>
        <v>0</v>
      </c>
      <c r="S36" s="5">
        <f>COUNTIFS(Data!$I:$I,$A36,Data!$C:$C,S$1)+COUNTIFS(Data!$J:$J,$A36,Data!$C:$C,S$1)</f>
        <v>2</v>
      </c>
      <c r="T36" s="5">
        <f>COUNTIFS(Data!$I:$I,$A36,Data!$C:$C,T$1)+COUNTIFS(Data!$J:$J,$A36,Data!$C:$C,T$1)</f>
        <v>0</v>
      </c>
      <c r="U36" s="5">
        <f>COUNTIFS(Data!$I:$I,$A36,Data!$C:$C,U$1)+COUNTIFS(Data!$J:$J,$A36,Data!$C:$C,U$1)</f>
        <v>0</v>
      </c>
      <c r="V36" s="5">
        <f>COUNTIFS(Data!$I:$I,$A36,Data!$C:$C,V$1)+COUNTIFS(Data!$J:$J,$A36,Data!$C:$C,V$1)</f>
        <v>0</v>
      </c>
      <c r="W36" s="5">
        <f>COUNTIFS(Data!$I:$I,$A36,Data!$C:$C,W$1)+COUNTIFS(Data!$J:$J,$A36,Data!$C:$C,W$1)</f>
        <v>0</v>
      </c>
      <c r="X36" s="5">
        <f>COUNTIFS(Data!$I:$I,$A36,Data!$C:$C,X$1)+COUNTIFS(Data!$J:$J,$A36,Data!$C:$C,X$1)</f>
        <v>0</v>
      </c>
      <c r="Y36" s="5">
        <f>COUNTIFS(Data!$I:$I,$A36,Data!$C:$C,Y$1)+COUNTIFS(Data!$J:$J,$A36,Data!$C:$C,Y$1)</f>
        <v>0</v>
      </c>
      <c r="Z36" s="5">
        <f>COUNTIFS(Data!$I:$I,$A36,Data!$C:$C,Z$1)+COUNTIFS(Data!$J:$J,$A36,Data!$C:$C,Z$1)</f>
        <v>2</v>
      </c>
      <c r="AA36" s="5">
        <f>COUNTIFS(Data!$I:$I,$A36,Data!$C:$C,AA$1)+COUNTIFS(Data!$J:$J,$A36,Data!$C:$C,AA$1)</f>
        <v>0</v>
      </c>
      <c r="AB36" s="5">
        <f>COUNTIFS(Data!$I:$I,$A36,Data!$C:$C,AB$1)+COUNTIFS(Data!$J:$J,$A36,Data!$C:$C,AB$1)</f>
        <v>0</v>
      </c>
      <c r="AC36" s="5">
        <f>COUNTIFS(Data!$I:$I,$A36,Data!$C:$C,AC$1)+COUNTIFS(Data!$J:$J,$A36,Data!$C:$C,AC$1)</f>
        <v>0</v>
      </c>
      <c r="AD36" s="5">
        <f>COUNTIFS(Data!$I:$I,$A36,Data!$C:$C,AD$1)+COUNTIFS(Data!$J:$J,$A36,Data!$C:$C,AD$1)</f>
        <v>0</v>
      </c>
      <c r="AE36" s="5">
        <f>COUNTIFS(Data!$I:$I,$A36,Data!$C:$C,AE$1)+COUNTIFS(Data!$J:$J,$A36,Data!$C:$C,AE$1)</f>
        <v>0</v>
      </c>
      <c r="AF36" s="5">
        <f>COUNTIFS(Data!$I:$I,$A36,Data!$C:$C,AF$1)+COUNTIFS(Data!$J:$J,$A36,Data!$C:$C,AF$1)</f>
        <v>0</v>
      </c>
      <c r="AG36" s="5">
        <f>COUNTIFS(Data!$I:$I,$A36,Data!$C:$C,AG$1)+COUNTIFS(Data!$J:$J,$A36,Data!$C:$C,AG$1)</f>
        <v>2</v>
      </c>
      <c r="AH36" s="5">
        <f>COUNTIFS(Data!$I:$I,$A36,Data!$C:$C,AH$1)+COUNTIFS(Data!$J:$J,$A36,Data!$C:$C,AH$1)</f>
        <v>0</v>
      </c>
      <c r="AI36" s="5">
        <f>COUNTIFS(Data!$I:$I,$A36,Data!$C:$C,AI$1)+COUNTIFS(Data!$J:$J,$A36,Data!$C:$C,AI$1)</f>
        <v>0</v>
      </c>
      <c r="AJ36" s="5">
        <f>COUNTIFS(Data!$I:$I,$A36,Data!$C:$C,AJ$1)+COUNTIFS(Data!$J:$J,$A36,Data!$C:$C,AJ$1)</f>
        <v>0</v>
      </c>
      <c r="AK36" s="5">
        <f>COUNTIFS(Data!$I:$I,$A36,Data!$C:$C,AK$1)+COUNTIFS(Data!$J:$J,$A36,Data!$C:$C,AK$1)</f>
        <v>0</v>
      </c>
      <c r="AL36" s="5">
        <f>COUNTIFS(Data!$I:$I,$A36,Data!$C:$C,AL$1)+COUNTIFS(Data!$J:$J,$A36,Data!$C:$C,AL$1)</f>
        <v>2</v>
      </c>
      <c r="AM36" s="5">
        <f>COUNTIFS(Data!$I:$I,$A36,Data!$C:$C,AM$1)+COUNTIFS(Data!$J:$J,$A36,Data!$C:$C,AM$1)</f>
        <v>1</v>
      </c>
      <c r="AN36" s="5">
        <f>COUNTIFS(Data!$I:$I,$A36,Data!$C:$C,AN$1)+COUNTIFS(Data!$J:$J,$A36,Data!$C:$C,AN$1)</f>
        <v>0</v>
      </c>
      <c r="AO36" s="5">
        <f>COUNTIFS(Data!$I:$I,$A36,Data!$C:$C,AO$1)+COUNTIFS(Data!$J:$J,$A36,Data!$C:$C,AO$1)</f>
        <v>0</v>
      </c>
      <c r="AP36" s="5">
        <f>COUNTIFS(Data!$I:$I,$A36,Data!$C:$C,AP$1)+COUNTIFS(Data!$J:$J,$A36,Data!$C:$C,AP$1)</f>
        <v>0</v>
      </c>
      <c r="AQ36" s="5">
        <f>COUNTIFS(Data!$I:$I,$A36,Data!$C:$C,AQ$1)+COUNTIFS(Data!$J:$J,$A36,Data!$C:$C,AQ$1)</f>
        <v>0</v>
      </c>
      <c r="AR36" s="5">
        <f>COUNTIFS(Data!$I:$I,$A36,Data!$C:$C,AR$1)+COUNTIFS(Data!$J:$J,$A36,Data!$C:$C,AR$1)</f>
        <v>0</v>
      </c>
      <c r="AS36" s="5">
        <f>COUNTIFS(Data!$I:$I,$A36,Data!$C:$C,AS$1)+COUNTIFS(Data!$J:$J,$A36,Data!$C:$C,AS$1)</f>
        <v>0</v>
      </c>
      <c r="AT36" s="5">
        <f>COUNTIFS(Data!$I:$I,$A36,Data!$C:$C,AT$1)+COUNTIFS(Data!$J:$J,$A36,Data!$C:$C,AT$1)</f>
        <v>0</v>
      </c>
      <c r="AU36" s="5">
        <f>COUNTIFS(Data!$I:$I,$A36,Data!$C:$C,AU$1)+COUNTIFS(Data!$J:$J,$A36,Data!$C:$C,AU$1)</f>
        <v>2</v>
      </c>
      <c r="AV36" s="5">
        <f t="shared" si="1"/>
        <v>16</v>
      </c>
    </row>
    <row r="37">
      <c r="A37" s="5" t="str">
        <f>Countries!A36</f>
        <v>GHA</v>
      </c>
      <c r="B37" s="5">
        <f>COUNTIFS(Data!$I:$I,$A37,Data!$C:$C,B$1)+COUNTIFS(Data!$J:$J,$A37,Data!$C:$C,B$1)</f>
        <v>0</v>
      </c>
      <c r="C37" s="5">
        <f>COUNTIFS(Data!$I:$I,$A37,Data!$C:$C,C$1)+COUNTIFS(Data!$J:$J,$A37,Data!$C:$C,C$1)</f>
        <v>0</v>
      </c>
      <c r="D37" s="5">
        <f>COUNTIFS(Data!$I:$I,$A37,Data!$C:$C,D$1)+COUNTIFS(Data!$J:$J,$A37,Data!$C:$C,D$1)</f>
        <v>0</v>
      </c>
      <c r="E37" s="5">
        <f>COUNTIFS(Data!$I:$I,$A37,Data!$C:$C,E$1)+COUNTIFS(Data!$J:$J,$A37,Data!$C:$C,E$1)</f>
        <v>0</v>
      </c>
      <c r="F37" s="5">
        <f>COUNTIFS(Data!$I:$I,$A37,Data!$C:$C,F$1)+COUNTIFS(Data!$J:$J,$A37,Data!$C:$C,F$1)</f>
        <v>0</v>
      </c>
      <c r="G37" s="5">
        <f>COUNTIFS(Data!$I:$I,$A37,Data!$C:$C,G$1)+COUNTIFS(Data!$J:$J,$A37,Data!$C:$C,G$1)</f>
        <v>0</v>
      </c>
      <c r="H37" s="5">
        <f>COUNTIFS(Data!$I:$I,$A37,Data!$C:$C,H$1)+COUNTIFS(Data!$J:$J,$A37,Data!$C:$C,H$1)</f>
        <v>0</v>
      </c>
      <c r="I37" s="5">
        <f>COUNTIFS(Data!$I:$I,$A37,Data!$C:$C,I$1)+COUNTIFS(Data!$J:$J,$A37,Data!$C:$C,I$1)</f>
        <v>0</v>
      </c>
      <c r="J37" s="5">
        <f>COUNTIFS(Data!$I:$I,$A37,Data!$C:$C,J$1)+COUNTIFS(Data!$J:$J,$A37,Data!$C:$C,J$1)</f>
        <v>0</v>
      </c>
      <c r="K37" s="5">
        <f>COUNTIFS(Data!$I:$I,$A37,Data!$C:$C,K$1)+COUNTIFS(Data!$J:$J,$A37,Data!$C:$C,K$1)</f>
        <v>1</v>
      </c>
      <c r="L37" s="5">
        <f>COUNTIFS(Data!$I:$I,$A37,Data!$C:$C,L$1)+COUNTIFS(Data!$J:$J,$A37,Data!$C:$C,L$1)</f>
        <v>0</v>
      </c>
      <c r="M37" s="5">
        <f>COUNTIFS(Data!$I:$I,$A37,Data!$C:$C,M$1)+COUNTIFS(Data!$J:$J,$A37,Data!$C:$C,M$1)</f>
        <v>0</v>
      </c>
      <c r="N37" s="5">
        <f>COUNTIFS(Data!$I:$I,$A37,Data!$C:$C,N$1)+COUNTIFS(Data!$J:$J,$A37,Data!$C:$C,N$1)</f>
        <v>0</v>
      </c>
      <c r="O37" s="5">
        <f>COUNTIFS(Data!$I:$I,$A37,Data!$C:$C,O$1)+COUNTIFS(Data!$J:$J,$A37,Data!$C:$C,O$1)</f>
        <v>0</v>
      </c>
      <c r="P37" s="5">
        <f>COUNTIFS(Data!$I:$I,$A37,Data!$C:$C,P$1)+COUNTIFS(Data!$J:$J,$A37,Data!$C:$C,P$1)</f>
        <v>0</v>
      </c>
      <c r="Q37" s="5">
        <f>COUNTIFS(Data!$I:$I,$A37,Data!$C:$C,Q$1)+COUNTIFS(Data!$J:$J,$A37,Data!$C:$C,Q$1)</f>
        <v>0</v>
      </c>
      <c r="R37" s="5">
        <f>COUNTIFS(Data!$I:$I,$A37,Data!$C:$C,R$1)+COUNTIFS(Data!$J:$J,$A37,Data!$C:$C,R$1)</f>
        <v>0</v>
      </c>
      <c r="S37" s="5">
        <f>COUNTIFS(Data!$I:$I,$A37,Data!$C:$C,S$1)+COUNTIFS(Data!$J:$J,$A37,Data!$C:$C,S$1)</f>
        <v>0</v>
      </c>
      <c r="T37" s="5">
        <f>COUNTIFS(Data!$I:$I,$A37,Data!$C:$C,T$1)+COUNTIFS(Data!$J:$J,$A37,Data!$C:$C,T$1)</f>
        <v>0</v>
      </c>
      <c r="U37" s="5">
        <f>COUNTIFS(Data!$I:$I,$A37,Data!$C:$C,U$1)+COUNTIFS(Data!$J:$J,$A37,Data!$C:$C,U$1)</f>
        <v>0</v>
      </c>
      <c r="V37" s="5">
        <f>COUNTIFS(Data!$I:$I,$A37,Data!$C:$C,V$1)+COUNTIFS(Data!$J:$J,$A37,Data!$C:$C,V$1)</f>
        <v>0</v>
      </c>
      <c r="W37" s="5">
        <f>COUNTIFS(Data!$I:$I,$A37,Data!$C:$C,W$1)+COUNTIFS(Data!$J:$J,$A37,Data!$C:$C,W$1)</f>
        <v>0</v>
      </c>
      <c r="X37" s="5">
        <f>COUNTIFS(Data!$I:$I,$A37,Data!$C:$C,X$1)+COUNTIFS(Data!$J:$J,$A37,Data!$C:$C,X$1)</f>
        <v>0</v>
      </c>
      <c r="Y37" s="5">
        <f>COUNTIFS(Data!$I:$I,$A37,Data!$C:$C,Y$1)+COUNTIFS(Data!$J:$J,$A37,Data!$C:$C,Y$1)</f>
        <v>0</v>
      </c>
      <c r="Z37" s="5">
        <f>COUNTIFS(Data!$I:$I,$A37,Data!$C:$C,Z$1)+COUNTIFS(Data!$J:$J,$A37,Data!$C:$C,Z$1)</f>
        <v>0</v>
      </c>
      <c r="AA37" s="5">
        <f>COUNTIFS(Data!$I:$I,$A37,Data!$C:$C,AA$1)+COUNTIFS(Data!$J:$J,$A37,Data!$C:$C,AA$1)</f>
        <v>0</v>
      </c>
      <c r="AB37" s="5">
        <f>COUNTIFS(Data!$I:$I,$A37,Data!$C:$C,AB$1)+COUNTIFS(Data!$J:$J,$A37,Data!$C:$C,AB$1)</f>
        <v>0</v>
      </c>
      <c r="AC37" s="5">
        <f>COUNTIFS(Data!$I:$I,$A37,Data!$C:$C,AC$1)+COUNTIFS(Data!$J:$J,$A37,Data!$C:$C,AC$1)</f>
        <v>0</v>
      </c>
      <c r="AD37" s="5">
        <f>COUNTIFS(Data!$I:$I,$A37,Data!$C:$C,AD$1)+COUNTIFS(Data!$J:$J,$A37,Data!$C:$C,AD$1)</f>
        <v>0</v>
      </c>
      <c r="AE37" s="5">
        <f>COUNTIFS(Data!$I:$I,$A37,Data!$C:$C,AE$1)+COUNTIFS(Data!$J:$J,$A37,Data!$C:$C,AE$1)</f>
        <v>0</v>
      </c>
      <c r="AF37" s="5">
        <f>COUNTIFS(Data!$I:$I,$A37,Data!$C:$C,AF$1)+COUNTIFS(Data!$J:$J,$A37,Data!$C:$C,AF$1)</f>
        <v>0</v>
      </c>
      <c r="AG37" s="5">
        <f>COUNTIFS(Data!$I:$I,$A37,Data!$C:$C,AG$1)+COUNTIFS(Data!$J:$J,$A37,Data!$C:$C,AG$1)</f>
        <v>0</v>
      </c>
      <c r="AH37" s="5">
        <f>COUNTIFS(Data!$I:$I,$A37,Data!$C:$C,AH$1)+COUNTIFS(Data!$J:$J,$A37,Data!$C:$C,AH$1)</f>
        <v>0</v>
      </c>
      <c r="AI37" s="5">
        <f>COUNTIFS(Data!$I:$I,$A37,Data!$C:$C,AI$1)+COUNTIFS(Data!$J:$J,$A37,Data!$C:$C,AI$1)</f>
        <v>0</v>
      </c>
      <c r="AJ37" s="5">
        <f>COUNTIFS(Data!$I:$I,$A37,Data!$C:$C,AJ$1)+COUNTIFS(Data!$J:$J,$A37,Data!$C:$C,AJ$1)</f>
        <v>0</v>
      </c>
      <c r="AK37" s="5">
        <f>COUNTIFS(Data!$I:$I,$A37,Data!$C:$C,AK$1)+COUNTIFS(Data!$J:$J,$A37,Data!$C:$C,AK$1)</f>
        <v>0</v>
      </c>
      <c r="AL37" s="5">
        <f>COUNTIFS(Data!$I:$I,$A37,Data!$C:$C,AL$1)+COUNTIFS(Data!$J:$J,$A37,Data!$C:$C,AL$1)</f>
        <v>0</v>
      </c>
      <c r="AM37" s="5">
        <f>COUNTIFS(Data!$I:$I,$A37,Data!$C:$C,AM$1)+COUNTIFS(Data!$J:$J,$A37,Data!$C:$C,AM$1)</f>
        <v>0</v>
      </c>
      <c r="AN37" s="5">
        <f>COUNTIFS(Data!$I:$I,$A37,Data!$C:$C,AN$1)+COUNTIFS(Data!$J:$J,$A37,Data!$C:$C,AN$1)</f>
        <v>0</v>
      </c>
      <c r="AO37" s="5">
        <f>COUNTIFS(Data!$I:$I,$A37,Data!$C:$C,AO$1)+COUNTIFS(Data!$J:$J,$A37,Data!$C:$C,AO$1)</f>
        <v>0</v>
      </c>
      <c r="AP37" s="5">
        <f>COUNTIFS(Data!$I:$I,$A37,Data!$C:$C,AP$1)+COUNTIFS(Data!$J:$J,$A37,Data!$C:$C,AP$1)</f>
        <v>0</v>
      </c>
      <c r="AQ37" s="5">
        <f>COUNTIFS(Data!$I:$I,$A37,Data!$C:$C,AQ$1)+COUNTIFS(Data!$J:$J,$A37,Data!$C:$C,AQ$1)</f>
        <v>0</v>
      </c>
      <c r="AR37" s="5">
        <f>COUNTIFS(Data!$I:$I,$A37,Data!$C:$C,AR$1)+COUNTIFS(Data!$J:$J,$A37,Data!$C:$C,AR$1)</f>
        <v>0</v>
      </c>
      <c r="AS37" s="5">
        <f>COUNTIFS(Data!$I:$I,$A37,Data!$C:$C,AS$1)+COUNTIFS(Data!$J:$J,$A37,Data!$C:$C,AS$1)</f>
        <v>0</v>
      </c>
      <c r="AT37" s="5">
        <f>COUNTIFS(Data!$I:$I,$A37,Data!$C:$C,AT$1)+COUNTIFS(Data!$J:$J,$A37,Data!$C:$C,AT$1)</f>
        <v>0</v>
      </c>
      <c r="AU37" s="5">
        <f>COUNTIFS(Data!$I:$I,$A37,Data!$C:$C,AU$1)+COUNTIFS(Data!$J:$J,$A37,Data!$C:$C,AU$1)</f>
        <v>0</v>
      </c>
      <c r="AV37" s="5">
        <f t="shared" si="1"/>
        <v>1</v>
      </c>
    </row>
    <row r="38">
      <c r="A38" s="5" t="str">
        <f>Countries!A37</f>
        <v>GRE</v>
      </c>
      <c r="B38" s="5">
        <f>COUNTIFS(Data!$I:$I,$A38,Data!$C:$C,B$1)+COUNTIFS(Data!$J:$J,$A38,Data!$C:$C,B$1)</f>
        <v>0</v>
      </c>
      <c r="C38" s="5">
        <f>COUNTIFS(Data!$I:$I,$A38,Data!$C:$C,C$1)+COUNTIFS(Data!$J:$J,$A38,Data!$C:$C,C$1)</f>
        <v>0</v>
      </c>
      <c r="D38" s="5">
        <f>COUNTIFS(Data!$I:$I,$A38,Data!$C:$C,D$1)+COUNTIFS(Data!$J:$J,$A38,Data!$C:$C,D$1)</f>
        <v>1</v>
      </c>
      <c r="E38" s="5">
        <f>COUNTIFS(Data!$I:$I,$A38,Data!$C:$C,E$1)+COUNTIFS(Data!$J:$J,$A38,Data!$C:$C,E$1)</f>
        <v>0</v>
      </c>
      <c r="F38" s="5">
        <f>COUNTIFS(Data!$I:$I,$A38,Data!$C:$C,F$1)+COUNTIFS(Data!$J:$J,$A38,Data!$C:$C,F$1)</f>
        <v>0</v>
      </c>
      <c r="G38" s="5">
        <f>COUNTIFS(Data!$I:$I,$A38,Data!$C:$C,G$1)+COUNTIFS(Data!$J:$J,$A38,Data!$C:$C,G$1)</f>
        <v>0</v>
      </c>
      <c r="H38" s="5">
        <f>COUNTIFS(Data!$I:$I,$A38,Data!$C:$C,H$1)+COUNTIFS(Data!$J:$J,$A38,Data!$C:$C,H$1)</f>
        <v>0</v>
      </c>
      <c r="I38" s="5">
        <f>COUNTIFS(Data!$I:$I,$A38,Data!$C:$C,I$1)+COUNTIFS(Data!$J:$J,$A38,Data!$C:$C,I$1)</f>
        <v>0</v>
      </c>
      <c r="J38" s="5">
        <f>COUNTIFS(Data!$I:$I,$A38,Data!$C:$C,J$1)+COUNTIFS(Data!$J:$J,$A38,Data!$C:$C,J$1)</f>
        <v>0</v>
      </c>
      <c r="K38" s="5">
        <f>COUNTIFS(Data!$I:$I,$A38,Data!$C:$C,K$1)+COUNTIFS(Data!$J:$J,$A38,Data!$C:$C,K$1)</f>
        <v>0</v>
      </c>
      <c r="L38" s="5">
        <f>COUNTIFS(Data!$I:$I,$A38,Data!$C:$C,L$1)+COUNTIFS(Data!$J:$J,$A38,Data!$C:$C,L$1)</f>
        <v>0</v>
      </c>
      <c r="M38" s="5">
        <f>COUNTIFS(Data!$I:$I,$A38,Data!$C:$C,M$1)+COUNTIFS(Data!$J:$J,$A38,Data!$C:$C,M$1)</f>
        <v>0</v>
      </c>
      <c r="N38" s="5">
        <f>COUNTIFS(Data!$I:$I,$A38,Data!$C:$C,N$1)+COUNTIFS(Data!$J:$J,$A38,Data!$C:$C,N$1)</f>
        <v>0</v>
      </c>
      <c r="O38" s="5">
        <f>COUNTIFS(Data!$I:$I,$A38,Data!$C:$C,O$1)+COUNTIFS(Data!$J:$J,$A38,Data!$C:$C,O$1)</f>
        <v>0</v>
      </c>
      <c r="P38" s="5">
        <f>COUNTIFS(Data!$I:$I,$A38,Data!$C:$C,P$1)+COUNTIFS(Data!$J:$J,$A38,Data!$C:$C,P$1)</f>
        <v>0</v>
      </c>
      <c r="Q38" s="5">
        <f>COUNTIFS(Data!$I:$I,$A38,Data!$C:$C,Q$1)+COUNTIFS(Data!$J:$J,$A38,Data!$C:$C,Q$1)</f>
        <v>0</v>
      </c>
      <c r="R38" s="5">
        <f>COUNTIFS(Data!$I:$I,$A38,Data!$C:$C,R$1)+COUNTIFS(Data!$J:$J,$A38,Data!$C:$C,R$1)</f>
        <v>0</v>
      </c>
      <c r="S38" s="5">
        <f>COUNTIFS(Data!$I:$I,$A38,Data!$C:$C,S$1)+COUNTIFS(Data!$J:$J,$A38,Data!$C:$C,S$1)</f>
        <v>0</v>
      </c>
      <c r="T38" s="5">
        <f>COUNTIFS(Data!$I:$I,$A38,Data!$C:$C,T$1)+COUNTIFS(Data!$J:$J,$A38,Data!$C:$C,T$1)</f>
        <v>0</v>
      </c>
      <c r="U38" s="5">
        <f>COUNTIFS(Data!$I:$I,$A38,Data!$C:$C,U$1)+COUNTIFS(Data!$J:$J,$A38,Data!$C:$C,U$1)</f>
        <v>0</v>
      </c>
      <c r="V38" s="5">
        <f>COUNTIFS(Data!$I:$I,$A38,Data!$C:$C,V$1)+COUNTIFS(Data!$J:$J,$A38,Data!$C:$C,V$1)</f>
        <v>0</v>
      </c>
      <c r="W38" s="5">
        <f>COUNTIFS(Data!$I:$I,$A38,Data!$C:$C,W$1)+COUNTIFS(Data!$J:$J,$A38,Data!$C:$C,W$1)</f>
        <v>0</v>
      </c>
      <c r="X38" s="5">
        <f>COUNTIFS(Data!$I:$I,$A38,Data!$C:$C,X$1)+COUNTIFS(Data!$J:$J,$A38,Data!$C:$C,X$1)</f>
        <v>0</v>
      </c>
      <c r="Y38" s="5">
        <f>COUNTIFS(Data!$I:$I,$A38,Data!$C:$C,Y$1)+COUNTIFS(Data!$J:$J,$A38,Data!$C:$C,Y$1)</f>
        <v>0</v>
      </c>
      <c r="Z38" s="5">
        <f>COUNTIFS(Data!$I:$I,$A38,Data!$C:$C,Z$1)+COUNTIFS(Data!$J:$J,$A38,Data!$C:$C,Z$1)</f>
        <v>0</v>
      </c>
      <c r="AA38" s="5">
        <f>COUNTIFS(Data!$I:$I,$A38,Data!$C:$C,AA$1)+COUNTIFS(Data!$J:$J,$A38,Data!$C:$C,AA$1)</f>
        <v>0</v>
      </c>
      <c r="AB38" s="5">
        <f>COUNTIFS(Data!$I:$I,$A38,Data!$C:$C,AB$1)+COUNTIFS(Data!$J:$J,$A38,Data!$C:$C,AB$1)</f>
        <v>0</v>
      </c>
      <c r="AC38" s="5">
        <f>COUNTIFS(Data!$I:$I,$A38,Data!$C:$C,AC$1)+COUNTIFS(Data!$J:$J,$A38,Data!$C:$C,AC$1)</f>
        <v>0</v>
      </c>
      <c r="AD38" s="5">
        <f>COUNTIFS(Data!$I:$I,$A38,Data!$C:$C,AD$1)+COUNTIFS(Data!$J:$J,$A38,Data!$C:$C,AD$1)</f>
        <v>0</v>
      </c>
      <c r="AE38" s="5">
        <f>COUNTIFS(Data!$I:$I,$A38,Data!$C:$C,AE$1)+COUNTIFS(Data!$J:$J,$A38,Data!$C:$C,AE$1)</f>
        <v>0</v>
      </c>
      <c r="AF38" s="5">
        <f>COUNTIFS(Data!$I:$I,$A38,Data!$C:$C,AF$1)+COUNTIFS(Data!$J:$J,$A38,Data!$C:$C,AF$1)</f>
        <v>0</v>
      </c>
      <c r="AG38" s="5">
        <f>COUNTIFS(Data!$I:$I,$A38,Data!$C:$C,AG$1)+COUNTIFS(Data!$J:$J,$A38,Data!$C:$C,AG$1)</f>
        <v>0</v>
      </c>
      <c r="AH38" s="5">
        <f>COUNTIFS(Data!$I:$I,$A38,Data!$C:$C,AH$1)+COUNTIFS(Data!$J:$J,$A38,Data!$C:$C,AH$1)</f>
        <v>0</v>
      </c>
      <c r="AI38" s="5">
        <f>COUNTIFS(Data!$I:$I,$A38,Data!$C:$C,AI$1)+COUNTIFS(Data!$J:$J,$A38,Data!$C:$C,AI$1)</f>
        <v>0</v>
      </c>
      <c r="AJ38" s="5">
        <f>COUNTIFS(Data!$I:$I,$A38,Data!$C:$C,AJ$1)+COUNTIFS(Data!$J:$J,$A38,Data!$C:$C,AJ$1)</f>
        <v>0</v>
      </c>
      <c r="AK38" s="5">
        <f>COUNTIFS(Data!$I:$I,$A38,Data!$C:$C,AK$1)+COUNTIFS(Data!$J:$J,$A38,Data!$C:$C,AK$1)</f>
        <v>0</v>
      </c>
      <c r="AL38" s="5">
        <f>COUNTIFS(Data!$I:$I,$A38,Data!$C:$C,AL$1)+COUNTIFS(Data!$J:$J,$A38,Data!$C:$C,AL$1)</f>
        <v>0</v>
      </c>
      <c r="AM38" s="5">
        <f>COUNTIFS(Data!$I:$I,$A38,Data!$C:$C,AM$1)+COUNTIFS(Data!$J:$J,$A38,Data!$C:$C,AM$1)</f>
        <v>0</v>
      </c>
      <c r="AN38" s="5">
        <f>COUNTIFS(Data!$I:$I,$A38,Data!$C:$C,AN$1)+COUNTIFS(Data!$J:$J,$A38,Data!$C:$C,AN$1)</f>
        <v>0</v>
      </c>
      <c r="AO38" s="5">
        <f>COUNTIFS(Data!$I:$I,$A38,Data!$C:$C,AO$1)+COUNTIFS(Data!$J:$J,$A38,Data!$C:$C,AO$1)</f>
        <v>0</v>
      </c>
      <c r="AP38" s="5">
        <f>COUNTIFS(Data!$I:$I,$A38,Data!$C:$C,AP$1)+COUNTIFS(Data!$J:$J,$A38,Data!$C:$C,AP$1)</f>
        <v>0</v>
      </c>
      <c r="AQ38" s="5">
        <f>COUNTIFS(Data!$I:$I,$A38,Data!$C:$C,AQ$1)+COUNTIFS(Data!$J:$J,$A38,Data!$C:$C,AQ$1)</f>
        <v>0</v>
      </c>
      <c r="AR38" s="5">
        <f>COUNTIFS(Data!$I:$I,$A38,Data!$C:$C,AR$1)+COUNTIFS(Data!$J:$J,$A38,Data!$C:$C,AR$1)</f>
        <v>0</v>
      </c>
      <c r="AS38" s="5">
        <f>COUNTIFS(Data!$I:$I,$A38,Data!$C:$C,AS$1)+COUNTIFS(Data!$J:$J,$A38,Data!$C:$C,AS$1)</f>
        <v>0</v>
      </c>
      <c r="AT38" s="5">
        <f>COUNTIFS(Data!$I:$I,$A38,Data!$C:$C,AT$1)+COUNTIFS(Data!$J:$J,$A38,Data!$C:$C,AT$1)</f>
        <v>0</v>
      </c>
      <c r="AU38" s="5">
        <f>COUNTIFS(Data!$I:$I,$A38,Data!$C:$C,AU$1)+COUNTIFS(Data!$J:$J,$A38,Data!$C:$C,AU$1)</f>
        <v>0</v>
      </c>
      <c r="AV38" s="5">
        <f t="shared" si="1"/>
        <v>1</v>
      </c>
    </row>
    <row r="39">
      <c r="A39" s="5" t="str">
        <f>Countries!A38</f>
        <v>GRN</v>
      </c>
      <c r="B39" s="5">
        <f>COUNTIFS(Data!$I:$I,$A39,Data!$C:$C,B$1)+COUNTIFS(Data!$J:$J,$A39,Data!$C:$C,B$1)</f>
        <v>0</v>
      </c>
      <c r="C39" s="5">
        <f>COUNTIFS(Data!$I:$I,$A39,Data!$C:$C,C$1)+COUNTIFS(Data!$J:$J,$A39,Data!$C:$C,C$1)</f>
        <v>0</v>
      </c>
      <c r="D39" s="5">
        <f>COUNTIFS(Data!$I:$I,$A39,Data!$C:$C,D$1)+COUNTIFS(Data!$J:$J,$A39,Data!$C:$C,D$1)</f>
        <v>0</v>
      </c>
      <c r="E39" s="5">
        <f>COUNTIFS(Data!$I:$I,$A39,Data!$C:$C,E$1)+COUNTIFS(Data!$J:$J,$A39,Data!$C:$C,E$1)</f>
        <v>0</v>
      </c>
      <c r="F39" s="5">
        <f>COUNTIFS(Data!$I:$I,$A39,Data!$C:$C,F$1)+COUNTIFS(Data!$J:$J,$A39,Data!$C:$C,F$1)</f>
        <v>1</v>
      </c>
      <c r="G39" s="5">
        <f>COUNTIFS(Data!$I:$I,$A39,Data!$C:$C,G$1)+COUNTIFS(Data!$J:$J,$A39,Data!$C:$C,G$1)</f>
        <v>0</v>
      </c>
      <c r="H39" s="5">
        <f>COUNTIFS(Data!$I:$I,$A39,Data!$C:$C,H$1)+COUNTIFS(Data!$J:$J,$A39,Data!$C:$C,H$1)</f>
        <v>0</v>
      </c>
      <c r="I39" s="5">
        <f>COUNTIFS(Data!$I:$I,$A39,Data!$C:$C,I$1)+COUNTIFS(Data!$J:$J,$A39,Data!$C:$C,I$1)</f>
        <v>0</v>
      </c>
      <c r="J39" s="5">
        <f>COUNTIFS(Data!$I:$I,$A39,Data!$C:$C,J$1)+COUNTIFS(Data!$J:$J,$A39,Data!$C:$C,J$1)</f>
        <v>0</v>
      </c>
      <c r="K39" s="5">
        <f>COUNTIFS(Data!$I:$I,$A39,Data!$C:$C,K$1)+COUNTIFS(Data!$J:$J,$A39,Data!$C:$C,K$1)</f>
        <v>0</v>
      </c>
      <c r="L39" s="5">
        <f>COUNTIFS(Data!$I:$I,$A39,Data!$C:$C,L$1)+COUNTIFS(Data!$J:$J,$A39,Data!$C:$C,L$1)</f>
        <v>0</v>
      </c>
      <c r="M39" s="5">
        <f>COUNTIFS(Data!$I:$I,$A39,Data!$C:$C,M$1)+COUNTIFS(Data!$J:$J,$A39,Data!$C:$C,M$1)</f>
        <v>0</v>
      </c>
      <c r="N39" s="5">
        <f>COUNTIFS(Data!$I:$I,$A39,Data!$C:$C,N$1)+COUNTIFS(Data!$J:$J,$A39,Data!$C:$C,N$1)</f>
        <v>0</v>
      </c>
      <c r="O39" s="5">
        <f>COUNTIFS(Data!$I:$I,$A39,Data!$C:$C,O$1)+COUNTIFS(Data!$J:$J,$A39,Data!$C:$C,O$1)</f>
        <v>0</v>
      </c>
      <c r="P39" s="5">
        <f>COUNTIFS(Data!$I:$I,$A39,Data!$C:$C,P$1)+COUNTIFS(Data!$J:$J,$A39,Data!$C:$C,P$1)</f>
        <v>0</v>
      </c>
      <c r="Q39" s="5">
        <f>COUNTIFS(Data!$I:$I,$A39,Data!$C:$C,Q$1)+COUNTIFS(Data!$J:$J,$A39,Data!$C:$C,Q$1)</f>
        <v>0</v>
      </c>
      <c r="R39" s="5">
        <f>COUNTIFS(Data!$I:$I,$A39,Data!$C:$C,R$1)+COUNTIFS(Data!$J:$J,$A39,Data!$C:$C,R$1)</f>
        <v>0</v>
      </c>
      <c r="S39" s="5">
        <f>COUNTIFS(Data!$I:$I,$A39,Data!$C:$C,S$1)+COUNTIFS(Data!$J:$J,$A39,Data!$C:$C,S$1)</f>
        <v>0</v>
      </c>
      <c r="T39" s="5">
        <f>COUNTIFS(Data!$I:$I,$A39,Data!$C:$C,T$1)+COUNTIFS(Data!$J:$J,$A39,Data!$C:$C,T$1)</f>
        <v>0</v>
      </c>
      <c r="U39" s="5">
        <f>COUNTIFS(Data!$I:$I,$A39,Data!$C:$C,U$1)+COUNTIFS(Data!$J:$J,$A39,Data!$C:$C,U$1)</f>
        <v>0</v>
      </c>
      <c r="V39" s="5">
        <f>COUNTIFS(Data!$I:$I,$A39,Data!$C:$C,V$1)+COUNTIFS(Data!$J:$J,$A39,Data!$C:$C,V$1)</f>
        <v>0</v>
      </c>
      <c r="W39" s="5">
        <f>COUNTIFS(Data!$I:$I,$A39,Data!$C:$C,W$1)+COUNTIFS(Data!$J:$J,$A39,Data!$C:$C,W$1)</f>
        <v>0</v>
      </c>
      <c r="X39" s="5">
        <f>COUNTIFS(Data!$I:$I,$A39,Data!$C:$C,X$1)+COUNTIFS(Data!$J:$J,$A39,Data!$C:$C,X$1)</f>
        <v>0</v>
      </c>
      <c r="Y39" s="5">
        <f>COUNTIFS(Data!$I:$I,$A39,Data!$C:$C,Y$1)+COUNTIFS(Data!$J:$J,$A39,Data!$C:$C,Y$1)</f>
        <v>0</v>
      </c>
      <c r="Z39" s="5">
        <f>COUNTIFS(Data!$I:$I,$A39,Data!$C:$C,Z$1)+COUNTIFS(Data!$J:$J,$A39,Data!$C:$C,Z$1)</f>
        <v>0</v>
      </c>
      <c r="AA39" s="5">
        <f>COUNTIFS(Data!$I:$I,$A39,Data!$C:$C,AA$1)+COUNTIFS(Data!$J:$J,$A39,Data!$C:$C,AA$1)</f>
        <v>0</v>
      </c>
      <c r="AB39" s="5">
        <f>COUNTIFS(Data!$I:$I,$A39,Data!$C:$C,AB$1)+COUNTIFS(Data!$J:$J,$A39,Data!$C:$C,AB$1)</f>
        <v>0</v>
      </c>
      <c r="AC39" s="5">
        <f>COUNTIFS(Data!$I:$I,$A39,Data!$C:$C,AC$1)+COUNTIFS(Data!$J:$J,$A39,Data!$C:$C,AC$1)</f>
        <v>0</v>
      </c>
      <c r="AD39" s="5">
        <f>COUNTIFS(Data!$I:$I,$A39,Data!$C:$C,AD$1)+COUNTIFS(Data!$J:$J,$A39,Data!$C:$C,AD$1)</f>
        <v>0</v>
      </c>
      <c r="AE39" s="5">
        <f>COUNTIFS(Data!$I:$I,$A39,Data!$C:$C,AE$1)+COUNTIFS(Data!$J:$J,$A39,Data!$C:$C,AE$1)</f>
        <v>0</v>
      </c>
      <c r="AF39" s="5">
        <f>COUNTIFS(Data!$I:$I,$A39,Data!$C:$C,AF$1)+COUNTIFS(Data!$J:$J,$A39,Data!$C:$C,AF$1)</f>
        <v>0</v>
      </c>
      <c r="AG39" s="5">
        <f>COUNTIFS(Data!$I:$I,$A39,Data!$C:$C,AG$1)+COUNTIFS(Data!$J:$J,$A39,Data!$C:$C,AG$1)</f>
        <v>0</v>
      </c>
      <c r="AH39" s="5">
        <f>COUNTIFS(Data!$I:$I,$A39,Data!$C:$C,AH$1)+COUNTIFS(Data!$J:$J,$A39,Data!$C:$C,AH$1)</f>
        <v>0</v>
      </c>
      <c r="AI39" s="5">
        <f>COUNTIFS(Data!$I:$I,$A39,Data!$C:$C,AI$1)+COUNTIFS(Data!$J:$J,$A39,Data!$C:$C,AI$1)</f>
        <v>0</v>
      </c>
      <c r="AJ39" s="5">
        <f>COUNTIFS(Data!$I:$I,$A39,Data!$C:$C,AJ$1)+COUNTIFS(Data!$J:$J,$A39,Data!$C:$C,AJ$1)</f>
        <v>0</v>
      </c>
      <c r="AK39" s="5">
        <f>COUNTIFS(Data!$I:$I,$A39,Data!$C:$C,AK$1)+COUNTIFS(Data!$J:$J,$A39,Data!$C:$C,AK$1)</f>
        <v>0</v>
      </c>
      <c r="AL39" s="5">
        <f>COUNTIFS(Data!$I:$I,$A39,Data!$C:$C,AL$1)+COUNTIFS(Data!$J:$J,$A39,Data!$C:$C,AL$1)</f>
        <v>0</v>
      </c>
      <c r="AM39" s="5">
        <f>COUNTIFS(Data!$I:$I,$A39,Data!$C:$C,AM$1)+COUNTIFS(Data!$J:$J,$A39,Data!$C:$C,AM$1)</f>
        <v>0</v>
      </c>
      <c r="AN39" s="5">
        <f>COUNTIFS(Data!$I:$I,$A39,Data!$C:$C,AN$1)+COUNTIFS(Data!$J:$J,$A39,Data!$C:$C,AN$1)</f>
        <v>0</v>
      </c>
      <c r="AO39" s="5">
        <f>COUNTIFS(Data!$I:$I,$A39,Data!$C:$C,AO$1)+COUNTIFS(Data!$J:$J,$A39,Data!$C:$C,AO$1)</f>
        <v>0</v>
      </c>
      <c r="AP39" s="5">
        <f>COUNTIFS(Data!$I:$I,$A39,Data!$C:$C,AP$1)+COUNTIFS(Data!$J:$J,$A39,Data!$C:$C,AP$1)</f>
        <v>0</v>
      </c>
      <c r="AQ39" s="5">
        <f>COUNTIFS(Data!$I:$I,$A39,Data!$C:$C,AQ$1)+COUNTIFS(Data!$J:$J,$A39,Data!$C:$C,AQ$1)</f>
        <v>0</v>
      </c>
      <c r="AR39" s="5">
        <f>COUNTIFS(Data!$I:$I,$A39,Data!$C:$C,AR$1)+COUNTIFS(Data!$J:$J,$A39,Data!$C:$C,AR$1)</f>
        <v>0</v>
      </c>
      <c r="AS39" s="5">
        <f>COUNTIFS(Data!$I:$I,$A39,Data!$C:$C,AS$1)+COUNTIFS(Data!$J:$J,$A39,Data!$C:$C,AS$1)</f>
        <v>0</v>
      </c>
      <c r="AT39" s="5">
        <f>COUNTIFS(Data!$I:$I,$A39,Data!$C:$C,AT$1)+COUNTIFS(Data!$J:$J,$A39,Data!$C:$C,AT$1)</f>
        <v>0</v>
      </c>
      <c r="AU39" s="5">
        <f>COUNTIFS(Data!$I:$I,$A39,Data!$C:$C,AU$1)+COUNTIFS(Data!$J:$J,$A39,Data!$C:$C,AU$1)</f>
        <v>0</v>
      </c>
      <c r="AV39" s="5">
        <f t="shared" si="1"/>
        <v>1</v>
      </c>
    </row>
    <row r="40">
      <c r="A40" s="5" t="str">
        <f>Countries!A39</f>
        <v>HKG</v>
      </c>
      <c r="B40" s="5">
        <f>COUNTIFS(Data!$I:$I,$A40,Data!$C:$C,B$1)+COUNTIFS(Data!$J:$J,$A40,Data!$C:$C,B$1)</f>
        <v>0</v>
      </c>
      <c r="C40" s="5">
        <f>COUNTIFS(Data!$I:$I,$A40,Data!$C:$C,C$1)+COUNTIFS(Data!$J:$J,$A40,Data!$C:$C,C$1)</f>
        <v>0</v>
      </c>
      <c r="D40" s="5">
        <f>COUNTIFS(Data!$I:$I,$A40,Data!$C:$C,D$1)+COUNTIFS(Data!$J:$J,$A40,Data!$C:$C,D$1)</f>
        <v>0</v>
      </c>
      <c r="E40" s="5">
        <f>COUNTIFS(Data!$I:$I,$A40,Data!$C:$C,E$1)+COUNTIFS(Data!$J:$J,$A40,Data!$C:$C,E$1)</f>
        <v>0</v>
      </c>
      <c r="F40" s="5">
        <f>COUNTIFS(Data!$I:$I,$A40,Data!$C:$C,F$1)+COUNTIFS(Data!$J:$J,$A40,Data!$C:$C,F$1)</f>
        <v>0</v>
      </c>
      <c r="G40" s="5">
        <f>COUNTIFS(Data!$I:$I,$A40,Data!$C:$C,G$1)+COUNTIFS(Data!$J:$J,$A40,Data!$C:$C,G$1)</f>
        <v>0</v>
      </c>
      <c r="H40" s="5">
        <f>COUNTIFS(Data!$I:$I,$A40,Data!$C:$C,H$1)+COUNTIFS(Data!$J:$J,$A40,Data!$C:$C,H$1)</f>
        <v>0</v>
      </c>
      <c r="I40" s="5">
        <f>COUNTIFS(Data!$I:$I,$A40,Data!$C:$C,I$1)+COUNTIFS(Data!$J:$J,$A40,Data!$C:$C,I$1)</f>
        <v>0</v>
      </c>
      <c r="J40" s="5">
        <f>COUNTIFS(Data!$I:$I,$A40,Data!$C:$C,J$1)+COUNTIFS(Data!$J:$J,$A40,Data!$C:$C,J$1)</f>
        <v>0</v>
      </c>
      <c r="K40" s="5">
        <f>COUNTIFS(Data!$I:$I,$A40,Data!$C:$C,K$1)+COUNTIFS(Data!$J:$J,$A40,Data!$C:$C,K$1)</f>
        <v>0</v>
      </c>
      <c r="L40" s="5">
        <f>COUNTIFS(Data!$I:$I,$A40,Data!$C:$C,L$1)+COUNTIFS(Data!$J:$J,$A40,Data!$C:$C,L$1)</f>
        <v>0</v>
      </c>
      <c r="M40" s="5">
        <f>COUNTIFS(Data!$I:$I,$A40,Data!$C:$C,M$1)+COUNTIFS(Data!$J:$J,$A40,Data!$C:$C,M$1)</f>
        <v>0</v>
      </c>
      <c r="N40" s="5">
        <f>COUNTIFS(Data!$I:$I,$A40,Data!$C:$C,N$1)+COUNTIFS(Data!$J:$J,$A40,Data!$C:$C,N$1)</f>
        <v>0</v>
      </c>
      <c r="O40" s="5">
        <f>COUNTIFS(Data!$I:$I,$A40,Data!$C:$C,O$1)+COUNTIFS(Data!$J:$J,$A40,Data!$C:$C,O$1)</f>
        <v>0</v>
      </c>
      <c r="P40" s="5">
        <f>COUNTIFS(Data!$I:$I,$A40,Data!$C:$C,P$1)+COUNTIFS(Data!$J:$J,$A40,Data!$C:$C,P$1)</f>
        <v>0</v>
      </c>
      <c r="Q40" s="5">
        <f>COUNTIFS(Data!$I:$I,$A40,Data!$C:$C,Q$1)+COUNTIFS(Data!$J:$J,$A40,Data!$C:$C,Q$1)</f>
        <v>0</v>
      </c>
      <c r="R40" s="5">
        <f>COUNTIFS(Data!$I:$I,$A40,Data!$C:$C,R$1)+COUNTIFS(Data!$J:$J,$A40,Data!$C:$C,R$1)</f>
        <v>1</v>
      </c>
      <c r="S40" s="5">
        <f>COUNTIFS(Data!$I:$I,$A40,Data!$C:$C,S$1)+COUNTIFS(Data!$J:$J,$A40,Data!$C:$C,S$1)</f>
        <v>0</v>
      </c>
      <c r="T40" s="5">
        <f>COUNTIFS(Data!$I:$I,$A40,Data!$C:$C,T$1)+COUNTIFS(Data!$J:$J,$A40,Data!$C:$C,T$1)</f>
        <v>0</v>
      </c>
      <c r="U40" s="5">
        <f>COUNTIFS(Data!$I:$I,$A40,Data!$C:$C,U$1)+COUNTIFS(Data!$J:$J,$A40,Data!$C:$C,U$1)</f>
        <v>0</v>
      </c>
      <c r="V40" s="5">
        <f>COUNTIFS(Data!$I:$I,$A40,Data!$C:$C,V$1)+COUNTIFS(Data!$J:$J,$A40,Data!$C:$C,V$1)</f>
        <v>0</v>
      </c>
      <c r="W40" s="5">
        <f>COUNTIFS(Data!$I:$I,$A40,Data!$C:$C,W$1)+COUNTIFS(Data!$J:$J,$A40,Data!$C:$C,W$1)</f>
        <v>0</v>
      </c>
      <c r="X40" s="5">
        <f>COUNTIFS(Data!$I:$I,$A40,Data!$C:$C,X$1)+COUNTIFS(Data!$J:$J,$A40,Data!$C:$C,X$1)</f>
        <v>0</v>
      </c>
      <c r="Y40" s="5">
        <f>COUNTIFS(Data!$I:$I,$A40,Data!$C:$C,Y$1)+COUNTIFS(Data!$J:$J,$A40,Data!$C:$C,Y$1)</f>
        <v>0</v>
      </c>
      <c r="Z40" s="5">
        <f>COUNTIFS(Data!$I:$I,$A40,Data!$C:$C,Z$1)+COUNTIFS(Data!$J:$J,$A40,Data!$C:$C,Z$1)</f>
        <v>0</v>
      </c>
      <c r="AA40" s="5">
        <f>COUNTIFS(Data!$I:$I,$A40,Data!$C:$C,AA$1)+COUNTIFS(Data!$J:$J,$A40,Data!$C:$C,AA$1)</f>
        <v>1</v>
      </c>
      <c r="AB40" s="5">
        <f>COUNTIFS(Data!$I:$I,$A40,Data!$C:$C,AB$1)+COUNTIFS(Data!$J:$J,$A40,Data!$C:$C,AB$1)</f>
        <v>0</v>
      </c>
      <c r="AC40" s="5">
        <f>COUNTIFS(Data!$I:$I,$A40,Data!$C:$C,AC$1)+COUNTIFS(Data!$J:$J,$A40,Data!$C:$C,AC$1)</f>
        <v>0</v>
      </c>
      <c r="AD40" s="5">
        <f>COUNTIFS(Data!$I:$I,$A40,Data!$C:$C,AD$1)+COUNTIFS(Data!$J:$J,$A40,Data!$C:$C,AD$1)</f>
        <v>0</v>
      </c>
      <c r="AE40" s="5">
        <f>COUNTIFS(Data!$I:$I,$A40,Data!$C:$C,AE$1)+COUNTIFS(Data!$J:$J,$A40,Data!$C:$C,AE$1)</f>
        <v>0</v>
      </c>
      <c r="AF40" s="5">
        <f>COUNTIFS(Data!$I:$I,$A40,Data!$C:$C,AF$1)+COUNTIFS(Data!$J:$J,$A40,Data!$C:$C,AF$1)</f>
        <v>0</v>
      </c>
      <c r="AG40" s="5">
        <f>COUNTIFS(Data!$I:$I,$A40,Data!$C:$C,AG$1)+COUNTIFS(Data!$J:$J,$A40,Data!$C:$C,AG$1)</f>
        <v>0</v>
      </c>
      <c r="AH40" s="5">
        <f>COUNTIFS(Data!$I:$I,$A40,Data!$C:$C,AH$1)+COUNTIFS(Data!$J:$J,$A40,Data!$C:$C,AH$1)</f>
        <v>0</v>
      </c>
      <c r="AI40" s="5">
        <f>COUNTIFS(Data!$I:$I,$A40,Data!$C:$C,AI$1)+COUNTIFS(Data!$J:$J,$A40,Data!$C:$C,AI$1)</f>
        <v>0</v>
      </c>
      <c r="AJ40" s="5">
        <f>COUNTIFS(Data!$I:$I,$A40,Data!$C:$C,AJ$1)+COUNTIFS(Data!$J:$J,$A40,Data!$C:$C,AJ$1)</f>
        <v>0</v>
      </c>
      <c r="AK40" s="5">
        <f>COUNTIFS(Data!$I:$I,$A40,Data!$C:$C,AK$1)+COUNTIFS(Data!$J:$J,$A40,Data!$C:$C,AK$1)</f>
        <v>0</v>
      </c>
      <c r="AL40" s="5">
        <f>COUNTIFS(Data!$I:$I,$A40,Data!$C:$C,AL$1)+COUNTIFS(Data!$J:$J,$A40,Data!$C:$C,AL$1)</f>
        <v>0</v>
      </c>
      <c r="AM40" s="5">
        <f>COUNTIFS(Data!$I:$I,$A40,Data!$C:$C,AM$1)+COUNTIFS(Data!$J:$J,$A40,Data!$C:$C,AM$1)</f>
        <v>1</v>
      </c>
      <c r="AN40" s="5">
        <f>COUNTIFS(Data!$I:$I,$A40,Data!$C:$C,AN$1)+COUNTIFS(Data!$J:$J,$A40,Data!$C:$C,AN$1)</f>
        <v>0</v>
      </c>
      <c r="AO40" s="5">
        <f>COUNTIFS(Data!$I:$I,$A40,Data!$C:$C,AO$1)+COUNTIFS(Data!$J:$J,$A40,Data!$C:$C,AO$1)</f>
        <v>0</v>
      </c>
      <c r="AP40" s="5">
        <f>COUNTIFS(Data!$I:$I,$A40,Data!$C:$C,AP$1)+COUNTIFS(Data!$J:$J,$A40,Data!$C:$C,AP$1)</f>
        <v>0</v>
      </c>
      <c r="AQ40" s="5">
        <f>COUNTIFS(Data!$I:$I,$A40,Data!$C:$C,AQ$1)+COUNTIFS(Data!$J:$J,$A40,Data!$C:$C,AQ$1)</f>
        <v>0</v>
      </c>
      <c r="AR40" s="5">
        <f>COUNTIFS(Data!$I:$I,$A40,Data!$C:$C,AR$1)+COUNTIFS(Data!$J:$J,$A40,Data!$C:$C,AR$1)</f>
        <v>0</v>
      </c>
      <c r="AS40" s="5">
        <f>COUNTIFS(Data!$I:$I,$A40,Data!$C:$C,AS$1)+COUNTIFS(Data!$J:$J,$A40,Data!$C:$C,AS$1)</f>
        <v>0</v>
      </c>
      <c r="AT40" s="5">
        <f>COUNTIFS(Data!$I:$I,$A40,Data!$C:$C,AT$1)+COUNTIFS(Data!$J:$J,$A40,Data!$C:$C,AT$1)</f>
        <v>0</v>
      </c>
      <c r="AU40" s="5">
        <f>COUNTIFS(Data!$I:$I,$A40,Data!$C:$C,AU$1)+COUNTIFS(Data!$J:$J,$A40,Data!$C:$C,AU$1)</f>
        <v>0</v>
      </c>
      <c r="AV40" s="5">
        <f t="shared" si="1"/>
        <v>3</v>
      </c>
    </row>
    <row r="41">
      <c r="A41" s="5" t="str">
        <f>Countries!A40</f>
        <v>HUN</v>
      </c>
      <c r="B41" s="5">
        <f>COUNTIFS(Data!$I:$I,$A41,Data!$C:$C,B$1)+COUNTIFS(Data!$J:$J,$A41,Data!$C:$C,B$1)</f>
        <v>0</v>
      </c>
      <c r="C41" s="5">
        <f>COUNTIFS(Data!$I:$I,$A41,Data!$C:$C,C$1)+COUNTIFS(Data!$J:$J,$A41,Data!$C:$C,C$1)</f>
        <v>0</v>
      </c>
      <c r="D41" s="5">
        <f>COUNTIFS(Data!$I:$I,$A41,Data!$C:$C,D$1)+COUNTIFS(Data!$J:$J,$A41,Data!$C:$C,D$1)</f>
        <v>0</v>
      </c>
      <c r="E41" s="5">
        <f>COUNTIFS(Data!$I:$I,$A41,Data!$C:$C,E$1)+COUNTIFS(Data!$J:$J,$A41,Data!$C:$C,E$1)</f>
        <v>0</v>
      </c>
      <c r="F41" s="5">
        <f>COUNTIFS(Data!$I:$I,$A41,Data!$C:$C,F$1)+COUNTIFS(Data!$J:$J,$A41,Data!$C:$C,F$1)</f>
        <v>0</v>
      </c>
      <c r="G41" s="5">
        <f>COUNTIFS(Data!$I:$I,$A41,Data!$C:$C,G$1)+COUNTIFS(Data!$J:$J,$A41,Data!$C:$C,G$1)</f>
        <v>0</v>
      </c>
      <c r="H41" s="5">
        <f>COUNTIFS(Data!$I:$I,$A41,Data!$C:$C,H$1)+COUNTIFS(Data!$J:$J,$A41,Data!$C:$C,H$1)</f>
        <v>0</v>
      </c>
      <c r="I41" s="5">
        <f>COUNTIFS(Data!$I:$I,$A41,Data!$C:$C,I$1)+COUNTIFS(Data!$J:$J,$A41,Data!$C:$C,I$1)</f>
        <v>0</v>
      </c>
      <c r="J41" s="5">
        <f>COUNTIFS(Data!$I:$I,$A41,Data!$C:$C,J$1)+COUNTIFS(Data!$J:$J,$A41,Data!$C:$C,J$1)</f>
        <v>0</v>
      </c>
      <c r="K41" s="5">
        <f>COUNTIFS(Data!$I:$I,$A41,Data!$C:$C,K$1)+COUNTIFS(Data!$J:$J,$A41,Data!$C:$C,K$1)</f>
        <v>0</v>
      </c>
      <c r="L41" s="5">
        <f>COUNTIFS(Data!$I:$I,$A41,Data!$C:$C,L$1)+COUNTIFS(Data!$J:$J,$A41,Data!$C:$C,L$1)</f>
        <v>0</v>
      </c>
      <c r="M41" s="5">
        <f>COUNTIFS(Data!$I:$I,$A41,Data!$C:$C,M$1)+COUNTIFS(Data!$J:$J,$A41,Data!$C:$C,M$1)</f>
        <v>1</v>
      </c>
      <c r="N41" s="5">
        <f>COUNTIFS(Data!$I:$I,$A41,Data!$C:$C,N$1)+COUNTIFS(Data!$J:$J,$A41,Data!$C:$C,N$1)</f>
        <v>0</v>
      </c>
      <c r="O41" s="5">
        <f>COUNTIFS(Data!$I:$I,$A41,Data!$C:$C,O$1)+COUNTIFS(Data!$J:$J,$A41,Data!$C:$C,O$1)</f>
        <v>0</v>
      </c>
      <c r="P41" s="5">
        <f>COUNTIFS(Data!$I:$I,$A41,Data!$C:$C,P$1)+COUNTIFS(Data!$J:$J,$A41,Data!$C:$C,P$1)</f>
        <v>0</v>
      </c>
      <c r="Q41" s="5">
        <f>COUNTIFS(Data!$I:$I,$A41,Data!$C:$C,Q$1)+COUNTIFS(Data!$J:$J,$A41,Data!$C:$C,Q$1)</f>
        <v>0</v>
      </c>
      <c r="R41" s="5">
        <f>COUNTIFS(Data!$I:$I,$A41,Data!$C:$C,R$1)+COUNTIFS(Data!$J:$J,$A41,Data!$C:$C,R$1)</f>
        <v>0</v>
      </c>
      <c r="S41" s="5">
        <f>COUNTIFS(Data!$I:$I,$A41,Data!$C:$C,S$1)+COUNTIFS(Data!$J:$J,$A41,Data!$C:$C,S$1)</f>
        <v>0</v>
      </c>
      <c r="T41" s="5">
        <f>COUNTIFS(Data!$I:$I,$A41,Data!$C:$C,T$1)+COUNTIFS(Data!$J:$J,$A41,Data!$C:$C,T$1)</f>
        <v>0</v>
      </c>
      <c r="U41" s="5">
        <f>COUNTIFS(Data!$I:$I,$A41,Data!$C:$C,U$1)+COUNTIFS(Data!$J:$J,$A41,Data!$C:$C,U$1)</f>
        <v>1</v>
      </c>
      <c r="V41" s="5">
        <f>COUNTIFS(Data!$I:$I,$A41,Data!$C:$C,V$1)+COUNTIFS(Data!$J:$J,$A41,Data!$C:$C,V$1)</f>
        <v>0</v>
      </c>
      <c r="W41" s="5">
        <f>COUNTIFS(Data!$I:$I,$A41,Data!$C:$C,W$1)+COUNTIFS(Data!$J:$J,$A41,Data!$C:$C,W$1)</f>
        <v>0</v>
      </c>
      <c r="X41" s="5">
        <f>COUNTIFS(Data!$I:$I,$A41,Data!$C:$C,X$1)+COUNTIFS(Data!$J:$J,$A41,Data!$C:$C,X$1)</f>
        <v>0</v>
      </c>
      <c r="Y41" s="5">
        <f>COUNTIFS(Data!$I:$I,$A41,Data!$C:$C,Y$1)+COUNTIFS(Data!$J:$J,$A41,Data!$C:$C,Y$1)</f>
        <v>0</v>
      </c>
      <c r="Z41" s="5">
        <f>COUNTIFS(Data!$I:$I,$A41,Data!$C:$C,Z$1)+COUNTIFS(Data!$J:$J,$A41,Data!$C:$C,Z$1)</f>
        <v>1</v>
      </c>
      <c r="AA41" s="5">
        <f>COUNTIFS(Data!$I:$I,$A41,Data!$C:$C,AA$1)+COUNTIFS(Data!$J:$J,$A41,Data!$C:$C,AA$1)</f>
        <v>1</v>
      </c>
      <c r="AB41" s="5">
        <f>COUNTIFS(Data!$I:$I,$A41,Data!$C:$C,AB$1)+COUNTIFS(Data!$J:$J,$A41,Data!$C:$C,AB$1)</f>
        <v>0</v>
      </c>
      <c r="AC41" s="5">
        <f>COUNTIFS(Data!$I:$I,$A41,Data!$C:$C,AC$1)+COUNTIFS(Data!$J:$J,$A41,Data!$C:$C,AC$1)</f>
        <v>1</v>
      </c>
      <c r="AD41" s="5">
        <f>COUNTIFS(Data!$I:$I,$A41,Data!$C:$C,AD$1)+COUNTIFS(Data!$J:$J,$A41,Data!$C:$C,AD$1)</f>
        <v>0</v>
      </c>
      <c r="AE41" s="5">
        <f>COUNTIFS(Data!$I:$I,$A41,Data!$C:$C,AE$1)+COUNTIFS(Data!$J:$J,$A41,Data!$C:$C,AE$1)</f>
        <v>0</v>
      </c>
      <c r="AF41" s="5">
        <f>COUNTIFS(Data!$I:$I,$A41,Data!$C:$C,AF$1)+COUNTIFS(Data!$J:$J,$A41,Data!$C:$C,AF$1)</f>
        <v>0</v>
      </c>
      <c r="AG41" s="5">
        <f>COUNTIFS(Data!$I:$I,$A41,Data!$C:$C,AG$1)+COUNTIFS(Data!$J:$J,$A41,Data!$C:$C,AG$1)</f>
        <v>0</v>
      </c>
      <c r="AH41" s="5">
        <f>COUNTIFS(Data!$I:$I,$A41,Data!$C:$C,AH$1)+COUNTIFS(Data!$J:$J,$A41,Data!$C:$C,AH$1)</f>
        <v>0</v>
      </c>
      <c r="AI41" s="5">
        <f>COUNTIFS(Data!$I:$I,$A41,Data!$C:$C,AI$1)+COUNTIFS(Data!$J:$J,$A41,Data!$C:$C,AI$1)</f>
        <v>0</v>
      </c>
      <c r="AJ41" s="5">
        <f>COUNTIFS(Data!$I:$I,$A41,Data!$C:$C,AJ$1)+COUNTIFS(Data!$J:$J,$A41,Data!$C:$C,AJ$1)</f>
        <v>0</v>
      </c>
      <c r="AK41" s="5">
        <f>COUNTIFS(Data!$I:$I,$A41,Data!$C:$C,AK$1)+COUNTIFS(Data!$J:$J,$A41,Data!$C:$C,AK$1)</f>
        <v>0</v>
      </c>
      <c r="AL41" s="5">
        <f>COUNTIFS(Data!$I:$I,$A41,Data!$C:$C,AL$1)+COUNTIFS(Data!$J:$J,$A41,Data!$C:$C,AL$1)</f>
        <v>0</v>
      </c>
      <c r="AM41" s="5">
        <f>COUNTIFS(Data!$I:$I,$A41,Data!$C:$C,AM$1)+COUNTIFS(Data!$J:$J,$A41,Data!$C:$C,AM$1)</f>
        <v>0</v>
      </c>
      <c r="AN41" s="5">
        <f>COUNTIFS(Data!$I:$I,$A41,Data!$C:$C,AN$1)+COUNTIFS(Data!$J:$J,$A41,Data!$C:$C,AN$1)</f>
        <v>0</v>
      </c>
      <c r="AO41" s="5">
        <f>COUNTIFS(Data!$I:$I,$A41,Data!$C:$C,AO$1)+COUNTIFS(Data!$J:$J,$A41,Data!$C:$C,AO$1)</f>
        <v>0</v>
      </c>
      <c r="AP41" s="5">
        <f>COUNTIFS(Data!$I:$I,$A41,Data!$C:$C,AP$1)+COUNTIFS(Data!$J:$J,$A41,Data!$C:$C,AP$1)</f>
        <v>0</v>
      </c>
      <c r="AQ41" s="5">
        <f>COUNTIFS(Data!$I:$I,$A41,Data!$C:$C,AQ$1)+COUNTIFS(Data!$J:$J,$A41,Data!$C:$C,AQ$1)</f>
        <v>0</v>
      </c>
      <c r="AR41" s="5">
        <f>COUNTIFS(Data!$I:$I,$A41,Data!$C:$C,AR$1)+COUNTIFS(Data!$J:$J,$A41,Data!$C:$C,AR$1)</f>
        <v>0</v>
      </c>
      <c r="AS41" s="5">
        <f>COUNTIFS(Data!$I:$I,$A41,Data!$C:$C,AS$1)+COUNTIFS(Data!$J:$J,$A41,Data!$C:$C,AS$1)</f>
        <v>2</v>
      </c>
      <c r="AT41" s="5">
        <f>COUNTIFS(Data!$I:$I,$A41,Data!$C:$C,AT$1)+COUNTIFS(Data!$J:$J,$A41,Data!$C:$C,AT$1)</f>
        <v>0</v>
      </c>
      <c r="AU41" s="5">
        <f>COUNTIFS(Data!$I:$I,$A41,Data!$C:$C,AU$1)+COUNTIFS(Data!$J:$J,$A41,Data!$C:$C,AU$1)</f>
        <v>0</v>
      </c>
      <c r="AV41" s="5">
        <f t="shared" si="1"/>
        <v>7</v>
      </c>
    </row>
    <row r="42">
      <c r="A42" s="5" t="str">
        <f>Countries!A41</f>
        <v>INA</v>
      </c>
      <c r="B42" s="5">
        <f>COUNTIFS(Data!$I:$I,$A42,Data!$C:$C,B$1)+COUNTIFS(Data!$J:$J,$A42,Data!$C:$C,B$1)</f>
        <v>0</v>
      </c>
      <c r="C42" s="5">
        <f>COUNTIFS(Data!$I:$I,$A42,Data!$C:$C,C$1)+COUNTIFS(Data!$J:$J,$A42,Data!$C:$C,C$1)</f>
        <v>0</v>
      </c>
      <c r="D42" s="5">
        <f>COUNTIFS(Data!$I:$I,$A42,Data!$C:$C,D$1)+COUNTIFS(Data!$J:$J,$A42,Data!$C:$C,D$1)</f>
        <v>0</v>
      </c>
      <c r="E42" s="5">
        <f>COUNTIFS(Data!$I:$I,$A42,Data!$C:$C,E$1)+COUNTIFS(Data!$J:$J,$A42,Data!$C:$C,E$1)</f>
        <v>0</v>
      </c>
      <c r="F42" s="5">
        <f>COUNTIFS(Data!$I:$I,$A42,Data!$C:$C,F$1)+COUNTIFS(Data!$J:$J,$A42,Data!$C:$C,F$1)</f>
        <v>0</v>
      </c>
      <c r="G42" s="5">
        <f>COUNTIFS(Data!$I:$I,$A42,Data!$C:$C,G$1)+COUNTIFS(Data!$J:$J,$A42,Data!$C:$C,G$1)</f>
        <v>1</v>
      </c>
      <c r="H42" s="5">
        <f>COUNTIFS(Data!$I:$I,$A42,Data!$C:$C,H$1)+COUNTIFS(Data!$J:$J,$A42,Data!$C:$C,H$1)</f>
        <v>0</v>
      </c>
      <c r="I42" s="5">
        <f>COUNTIFS(Data!$I:$I,$A42,Data!$C:$C,I$1)+COUNTIFS(Data!$J:$J,$A42,Data!$C:$C,I$1)</f>
        <v>0</v>
      </c>
      <c r="J42" s="5">
        <f>COUNTIFS(Data!$I:$I,$A42,Data!$C:$C,J$1)+COUNTIFS(Data!$J:$J,$A42,Data!$C:$C,J$1)</f>
        <v>0</v>
      </c>
      <c r="K42" s="5">
        <f>COUNTIFS(Data!$I:$I,$A42,Data!$C:$C,K$1)+COUNTIFS(Data!$J:$J,$A42,Data!$C:$C,K$1)</f>
        <v>0</v>
      </c>
      <c r="L42" s="5">
        <f>COUNTIFS(Data!$I:$I,$A42,Data!$C:$C,L$1)+COUNTIFS(Data!$J:$J,$A42,Data!$C:$C,L$1)</f>
        <v>0</v>
      </c>
      <c r="M42" s="5">
        <f>COUNTIFS(Data!$I:$I,$A42,Data!$C:$C,M$1)+COUNTIFS(Data!$J:$J,$A42,Data!$C:$C,M$1)</f>
        <v>0</v>
      </c>
      <c r="N42" s="5">
        <f>COUNTIFS(Data!$I:$I,$A42,Data!$C:$C,N$1)+COUNTIFS(Data!$J:$J,$A42,Data!$C:$C,N$1)</f>
        <v>0</v>
      </c>
      <c r="O42" s="5">
        <f>COUNTIFS(Data!$I:$I,$A42,Data!$C:$C,O$1)+COUNTIFS(Data!$J:$J,$A42,Data!$C:$C,O$1)</f>
        <v>0</v>
      </c>
      <c r="P42" s="5">
        <f>COUNTIFS(Data!$I:$I,$A42,Data!$C:$C,P$1)+COUNTIFS(Data!$J:$J,$A42,Data!$C:$C,P$1)</f>
        <v>0</v>
      </c>
      <c r="Q42" s="5">
        <f>COUNTIFS(Data!$I:$I,$A42,Data!$C:$C,Q$1)+COUNTIFS(Data!$J:$J,$A42,Data!$C:$C,Q$1)</f>
        <v>0</v>
      </c>
      <c r="R42" s="5">
        <f>COUNTIFS(Data!$I:$I,$A42,Data!$C:$C,R$1)+COUNTIFS(Data!$J:$J,$A42,Data!$C:$C,R$1)</f>
        <v>0</v>
      </c>
      <c r="S42" s="5">
        <f>COUNTIFS(Data!$I:$I,$A42,Data!$C:$C,S$1)+COUNTIFS(Data!$J:$J,$A42,Data!$C:$C,S$1)</f>
        <v>0</v>
      </c>
      <c r="T42" s="5">
        <f>COUNTIFS(Data!$I:$I,$A42,Data!$C:$C,T$1)+COUNTIFS(Data!$J:$J,$A42,Data!$C:$C,T$1)</f>
        <v>0</v>
      </c>
      <c r="U42" s="5">
        <f>COUNTIFS(Data!$I:$I,$A42,Data!$C:$C,U$1)+COUNTIFS(Data!$J:$J,$A42,Data!$C:$C,U$1)</f>
        <v>0</v>
      </c>
      <c r="V42" s="5">
        <f>COUNTIFS(Data!$I:$I,$A42,Data!$C:$C,V$1)+COUNTIFS(Data!$J:$J,$A42,Data!$C:$C,V$1)</f>
        <v>0</v>
      </c>
      <c r="W42" s="5">
        <f>COUNTIFS(Data!$I:$I,$A42,Data!$C:$C,W$1)+COUNTIFS(Data!$J:$J,$A42,Data!$C:$C,W$1)</f>
        <v>0</v>
      </c>
      <c r="X42" s="5">
        <f>COUNTIFS(Data!$I:$I,$A42,Data!$C:$C,X$1)+COUNTIFS(Data!$J:$J,$A42,Data!$C:$C,X$1)</f>
        <v>0</v>
      </c>
      <c r="Y42" s="5">
        <f>COUNTIFS(Data!$I:$I,$A42,Data!$C:$C,Y$1)+COUNTIFS(Data!$J:$J,$A42,Data!$C:$C,Y$1)</f>
        <v>0</v>
      </c>
      <c r="Z42" s="5">
        <f>COUNTIFS(Data!$I:$I,$A42,Data!$C:$C,Z$1)+COUNTIFS(Data!$J:$J,$A42,Data!$C:$C,Z$1)</f>
        <v>0</v>
      </c>
      <c r="AA42" s="5">
        <f>COUNTIFS(Data!$I:$I,$A42,Data!$C:$C,AA$1)+COUNTIFS(Data!$J:$J,$A42,Data!$C:$C,AA$1)</f>
        <v>0</v>
      </c>
      <c r="AB42" s="5">
        <f>COUNTIFS(Data!$I:$I,$A42,Data!$C:$C,AB$1)+COUNTIFS(Data!$J:$J,$A42,Data!$C:$C,AB$1)</f>
        <v>0</v>
      </c>
      <c r="AC42" s="5">
        <f>COUNTIFS(Data!$I:$I,$A42,Data!$C:$C,AC$1)+COUNTIFS(Data!$J:$J,$A42,Data!$C:$C,AC$1)</f>
        <v>0</v>
      </c>
      <c r="AD42" s="5">
        <f>COUNTIFS(Data!$I:$I,$A42,Data!$C:$C,AD$1)+COUNTIFS(Data!$J:$J,$A42,Data!$C:$C,AD$1)</f>
        <v>0</v>
      </c>
      <c r="AE42" s="5">
        <f>COUNTIFS(Data!$I:$I,$A42,Data!$C:$C,AE$1)+COUNTIFS(Data!$J:$J,$A42,Data!$C:$C,AE$1)</f>
        <v>0</v>
      </c>
      <c r="AF42" s="5">
        <f>COUNTIFS(Data!$I:$I,$A42,Data!$C:$C,AF$1)+COUNTIFS(Data!$J:$J,$A42,Data!$C:$C,AF$1)</f>
        <v>0</v>
      </c>
      <c r="AG42" s="5">
        <f>COUNTIFS(Data!$I:$I,$A42,Data!$C:$C,AG$1)+COUNTIFS(Data!$J:$J,$A42,Data!$C:$C,AG$1)</f>
        <v>0</v>
      </c>
      <c r="AH42" s="5">
        <f>COUNTIFS(Data!$I:$I,$A42,Data!$C:$C,AH$1)+COUNTIFS(Data!$J:$J,$A42,Data!$C:$C,AH$1)</f>
        <v>0</v>
      </c>
      <c r="AI42" s="5">
        <f>COUNTIFS(Data!$I:$I,$A42,Data!$C:$C,AI$1)+COUNTIFS(Data!$J:$J,$A42,Data!$C:$C,AI$1)</f>
        <v>0</v>
      </c>
      <c r="AJ42" s="5">
        <f>COUNTIFS(Data!$I:$I,$A42,Data!$C:$C,AJ$1)+COUNTIFS(Data!$J:$J,$A42,Data!$C:$C,AJ$1)</f>
        <v>0</v>
      </c>
      <c r="AK42" s="5">
        <f>COUNTIFS(Data!$I:$I,$A42,Data!$C:$C,AK$1)+COUNTIFS(Data!$J:$J,$A42,Data!$C:$C,AK$1)</f>
        <v>0</v>
      </c>
      <c r="AL42" s="5">
        <f>COUNTIFS(Data!$I:$I,$A42,Data!$C:$C,AL$1)+COUNTIFS(Data!$J:$J,$A42,Data!$C:$C,AL$1)</f>
        <v>0</v>
      </c>
      <c r="AM42" s="5">
        <f>COUNTIFS(Data!$I:$I,$A42,Data!$C:$C,AM$1)+COUNTIFS(Data!$J:$J,$A42,Data!$C:$C,AM$1)</f>
        <v>0</v>
      </c>
      <c r="AN42" s="5">
        <f>COUNTIFS(Data!$I:$I,$A42,Data!$C:$C,AN$1)+COUNTIFS(Data!$J:$J,$A42,Data!$C:$C,AN$1)</f>
        <v>0</v>
      </c>
      <c r="AO42" s="5">
        <f>COUNTIFS(Data!$I:$I,$A42,Data!$C:$C,AO$1)+COUNTIFS(Data!$J:$J,$A42,Data!$C:$C,AO$1)</f>
        <v>0</v>
      </c>
      <c r="AP42" s="5">
        <f>COUNTIFS(Data!$I:$I,$A42,Data!$C:$C,AP$1)+COUNTIFS(Data!$J:$J,$A42,Data!$C:$C,AP$1)</f>
        <v>0</v>
      </c>
      <c r="AQ42" s="5">
        <f>COUNTIFS(Data!$I:$I,$A42,Data!$C:$C,AQ$1)+COUNTIFS(Data!$J:$J,$A42,Data!$C:$C,AQ$1)</f>
        <v>0</v>
      </c>
      <c r="AR42" s="5">
        <f>COUNTIFS(Data!$I:$I,$A42,Data!$C:$C,AR$1)+COUNTIFS(Data!$J:$J,$A42,Data!$C:$C,AR$1)</f>
        <v>0</v>
      </c>
      <c r="AS42" s="5">
        <f>COUNTIFS(Data!$I:$I,$A42,Data!$C:$C,AS$1)+COUNTIFS(Data!$J:$J,$A42,Data!$C:$C,AS$1)</f>
        <v>0</v>
      </c>
      <c r="AT42" s="5">
        <f>COUNTIFS(Data!$I:$I,$A42,Data!$C:$C,AT$1)+COUNTIFS(Data!$J:$J,$A42,Data!$C:$C,AT$1)</f>
        <v>2</v>
      </c>
      <c r="AU42" s="5">
        <f>COUNTIFS(Data!$I:$I,$A42,Data!$C:$C,AU$1)+COUNTIFS(Data!$J:$J,$A42,Data!$C:$C,AU$1)</f>
        <v>0</v>
      </c>
      <c r="AV42" s="5">
        <f t="shared" si="1"/>
        <v>3</v>
      </c>
    </row>
    <row r="43">
      <c r="A43" s="5" t="str">
        <f>Countries!A42</f>
        <v>IND</v>
      </c>
      <c r="B43" s="5">
        <f>COUNTIFS(Data!$I:$I,$A43,Data!$C:$C,B$1)+COUNTIFS(Data!$J:$J,$A43,Data!$C:$C,B$1)</f>
        <v>0</v>
      </c>
      <c r="C43" s="5">
        <f>COUNTIFS(Data!$I:$I,$A43,Data!$C:$C,C$1)+COUNTIFS(Data!$J:$J,$A43,Data!$C:$C,C$1)</f>
        <v>0</v>
      </c>
      <c r="D43" s="5">
        <f>COUNTIFS(Data!$I:$I,$A43,Data!$C:$C,D$1)+COUNTIFS(Data!$J:$J,$A43,Data!$C:$C,D$1)</f>
        <v>0</v>
      </c>
      <c r="E43" s="5">
        <f>COUNTIFS(Data!$I:$I,$A43,Data!$C:$C,E$1)+COUNTIFS(Data!$J:$J,$A43,Data!$C:$C,E$1)</f>
        <v>0</v>
      </c>
      <c r="F43" s="5">
        <f>COUNTIFS(Data!$I:$I,$A43,Data!$C:$C,F$1)+COUNTIFS(Data!$J:$J,$A43,Data!$C:$C,F$1)</f>
        <v>0</v>
      </c>
      <c r="G43" s="5">
        <f>COUNTIFS(Data!$I:$I,$A43,Data!$C:$C,G$1)+COUNTIFS(Data!$J:$J,$A43,Data!$C:$C,G$1)</f>
        <v>1</v>
      </c>
      <c r="H43" s="5">
        <f>COUNTIFS(Data!$I:$I,$A43,Data!$C:$C,H$1)+COUNTIFS(Data!$J:$J,$A43,Data!$C:$C,H$1)</f>
        <v>0</v>
      </c>
      <c r="I43" s="5">
        <f>COUNTIFS(Data!$I:$I,$A43,Data!$C:$C,I$1)+COUNTIFS(Data!$J:$J,$A43,Data!$C:$C,I$1)</f>
        <v>0</v>
      </c>
      <c r="J43" s="5">
        <f>COUNTIFS(Data!$I:$I,$A43,Data!$C:$C,J$1)+COUNTIFS(Data!$J:$J,$A43,Data!$C:$C,J$1)</f>
        <v>0</v>
      </c>
      <c r="K43" s="5">
        <f>COUNTIFS(Data!$I:$I,$A43,Data!$C:$C,K$1)+COUNTIFS(Data!$J:$J,$A43,Data!$C:$C,K$1)</f>
        <v>1</v>
      </c>
      <c r="L43" s="5">
        <f>COUNTIFS(Data!$I:$I,$A43,Data!$C:$C,L$1)+COUNTIFS(Data!$J:$J,$A43,Data!$C:$C,L$1)</f>
        <v>0</v>
      </c>
      <c r="M43" s="5">
        <f>COUNTIFS(Data!$I:$I,$A43,Data!$C:$C,M$1)+COUNTIFS(Data!$J:$J,$A43,Data!$C:$C,M$1)</f>
        <v>0</v>
      </c>
      <c r="N43" s="5">
        <f>COUNTIFS(Data!$I:$I,$A43,Data!$C:$C,N$1)+COUNTIFS(Data!$J:$J,$A43,Data!$C:$C,N$1)</f>
        <v>0</v>
      </c>
      <c r="O43" s="5">
        <f>COUNTIFS(Data!$I:$I,$A43,Data!$C:$C,O$1)+COUNTIFS(Data!$J:$J,$A43,Data!$C:$C,O$1)</f>
        <v>0</v>
      </c>
      <c r="P43" s="5">
        <f>COUNTIFS(Data!$I:$I,$A43,Data!$C:$C,P$1)+COUNTIFS(Data!$J:$J,$A43,Data!$C:$C,P$1)</f>
        <v>0</v>
      </c>
      <c r="Q43" s="5">
        <f>COUNTIFS(Data!$I:$I,$A43,Data!$C:$C,Q$1)+COUNTIFS(Data!$J:$J,$A43,Data!$C:$C,Q$1)</f>
        <v>0</v>
      </c>
      <c r="R43" s="5">
        <f>COUNTIFS(Data!$I:$I,$A43,Data!$C:$C,R$1)+COUNTIFS(Data!$J:$J,$A43,Data!$C:$C,R$1)</f>
        <v>0</v>
      </c>
      <c r="S43" s="5">
        <f>COUNTIFS(Data!$I:$I,$A43,Data!$C:$C,S$1)+COUNTIFS(Data!$J:$J,$A43,Data!$C:$C,S$1)</f>
        <v>0</v>
      </c>
      <c r="T43" s="5">
        <f>COUNTIFS(Data!$I:$I,$A43,Data!$C:$C,T$1)+COUNTIFS(Data!$J:$J,$A43,Data!$C:$C,T$1)</f>
        <v>0</v>
      </c>
      <c r="U43" s="5">
        <f>COUNTIFS(Data!$I:$I,$A43,Data!$C:$C,U$1)+COUNTIFS(Data!$J:$J,$A43,Data!$C:$C,U$1)</f>
        <v>0</v>
      </c>
      <c r="V43" s="5">
        <f>COUNTIFS(Data!$I:$I,$A43,Data!$C:$C,V$1)+COUNTIFS(Data!$J:$J,$A43,Data!$C:$C,V$1)</f>
        <v>0</v>
      </c>
      <c r="W43" s="5">
        <f>COUNTIFS(Data!$I:$I,$A43,Data!$C:$C,W$1)+COUNTIFS(Data!$J:$J,$A43,Data!$C:$C,W$1)</f>
        <v>0</v>
      </c>
      <c r="X43" s="5">
        <f>COUNTIFS(Data!$I:$I,$A43,Data!$C:$C,X$1)+COUNTIFS(Data!$J:$J,$A43,Data!$C:$C,X$1)</f>
        <v>0</v>
      </c>
      <c r="Y43" s="5">
        <f>COUNTIFS(Data!$I:$I,$A43,Data!$C:$C,Y$1)+COUNTIFS(Data!$J:$J,$A43,Data!$C:$C,Y$1)</f>
        <v>1</v>
      </c>
      <c r="Z43" s="5">
        <f>COUNTIFS(Data!$I:$I,$A43,Data!$C:$C,Z$1)+COUNTIFS(Data!$J:$J,$A43,Data!$C:$C,Z$1)</f>
        <v>0</v>
      </c>
      <c r="AA43" s="5">
        <f>COUNTIFS(Data!$I:$I,$A43,Data!$C:$C,AA$1)+COUNTIFS(Data!$J:$J,$A43,Data!$C:$C,AA$1)</f>
        <v>0</v>
      </c>
      <c r="AB43" s="5">
        <f>COUNTIFS(Data!$I:$I,$A43,Data!$C:$C,AB$1)+COUNTIFS(Data!$J:$J,$A43,Data!$C:$C,AB$1)</f>
        <v>0</v>
      </c>
      <c r="AC43" s="5">
        <f>COUNTIFS(Data!$I:$I,$A43,Data!$C:$C,AC$1)+COUNTIFS(Data!$J:$J,$A43,Data!$C:$C,AC$1)</f>
        <v>0</v>
      </c>
      <c r="AD43" s="5">
        <f>COUNTIFS(Data!$I:$I,$A43,Data!$C:$C,AD$1)+COUNTIFS(Data!$J:$J,$A43,Data!$C:$C,AD$1)</f>
        <v>0</v>
      </c>
      <c r="AE43" s="5">
        <f>COUNTIFS(Data!$I:$I,$A43,Data!$C:$C,AE$1)+COUNTIFS(Data!$J:$J,$A43,Data!$C:$C,AE$1)</f>
        <v>0</v>
      </c>
      <c r="AF43" s="5">
        <f>COUNTIFS(Data!$I:$I,$A43,Data!$C:$C,AF$1)+COUNTIFS(Data!$J:$J,$A43,Data!$C:$C,AF$1)</f>
        <v>0</v>
      </c>
      <c r="AG43" s="5">
        <f>COUNTIFS(Data!$I:$I,$A43,Data!$C:$C,AG$1)+COUNTIFS(Data!$J:$J,$A43,Data!$C:$C,AG$1)</f>
        <v>0</v>
      </c>
      <c r="AH43" s="5">
        <f>COUNTIFS(Data!$I:$I,$A43,Data!$C:$C,AH$1)+COUNTIFS(Data!$J:$J,$A43,Data!$C:$C,AH$1)</f>
        <v>0</v>
      </c>
      <c r="AI43" s="5">
        <f>COUNTIFS(Data!$I:$I,$A43,Data!$C:$C,AI$1)+COUNTIFS(Data!$J:$J,$A43,Data!$C:$C,AI$1)</f>
        <v>0</v>
      </c>
      <c r="AJ43" s="5">
        <f>COUNTIFS(Data!$I:$I,$A43,Data!$C:$C,AJ$1)+COUNTIFS(Data!$J:$J,$A43,Data!$C:$C,AJ$1)</f>
        <v>0</v>
      </c>
      <c r="AK43" s="5">
        <f>COUNTIFS(Data!$I:$I,$A43,Data!$C:$C,AK$1)+COUNTIFS(Data!$J:$J,$A43,Data!$C:$C,AK$1)</f>
        <v>0</v>
      </c>
      <c r="AL43" s="5">
        <f>COUNTIFS(Data!$I:$I,$A43,Data!$C:$C,AL$1)+COUNTIFS(Data!$J:$J,$A43,Data!$C:$C,AL$1)</f>
        <v>0</v>
      </c>
      <c r="AM43" s="5">
        <f>COUNTIFS(Data!$I:$I,$A43,Data!$C:$C,AM$1)+COUNTIFS(Data!$J:$J,$A43,Data!$C:$C,AM$1)</f>
        <v>0</v>
      </c>
      <c r="AN43" s="5">
        <f>COUNTIFS(Data!$I:$I,$A43,Data!$C:$C,AN$1)+COUNTIFS(Data!$J:$J,$A43,Data!$C:$C,AN$1)</f>
        <v>0</v>
      </c>
      <c r="AO43" s="5">
        <f>COUNTIFS(Data!$I:$I,$A43,Data!$C:$C,AO$1)+COUNTIFS(Data!$J:$J,$A43,Data!$C:$C,AO$1)</f>
        <v>0</v>
      </c>
      <c r="AP43" s="5">
        <f>COUNTIFS(Data!$I:$I,$A43,Data!$C:$C,AP$1)+COUNTIFS(Data!$J:$J,$A43,Data!$C:$C,AP$1)</f>
        <v>0</v>
      </c>
      <c r="AQ43" s="5">
        <f>COUNTIFS(Data!$I:$I,$A43,Data!$C:$C,AQ$1)+COUNTIFS(Data!$J:$J,$A43,Data!$C:$C,AQ$1)</f>
        <v>0</v>
      </c>
      <c r="AR43" s="5">
        <f>COUNTIFS(Data!$I:$I,$A43,Data!$C:$C,AR$1)+COUNTIFS(Data!$J:$J,$A43,Data!$C:$C,AR$1)</f>
        <v>0</v>
      </c>
      <c r="AS43" s="5">
        <f>COUNTIFS(Data!$I:$I,$A43,Data!$C:$C,AS$1)+COUNTIFS(Data!$J:$J,$A43,Data!$C:$C,AS$1)</f>
        <v>0</v>
      </c>
      <c r="AT43" s="5">
        <f>COUNTIFS(Data!$I:$I,$A43,Data!$C:$C,AT$1)+COUNTIFS(Data!$J:$J,$A43,Data!$C:$C,AT$1)</f>
        <v>0</v>
      </c>
      <c r="AU43" s="5">
        <f>COUNTIFS(Data!$I:$I,$A43,Data!$C:$C,AU$1)+COUNTIFS(Data!$J:$J,$A43,Data!$C:$C,AU$1)</f>
        <v>1</v>
      </c>
      <c r="AV43" s="5">
        <f t="shared" si="1"/>
        <v>4</v>
      </c>
    </row>
    <row r="44">
      <c r="A44" s="5" t="str">
        <f>Countries!A43</f>
        <v>IRI</v>
      </c>
      <c r="B44" s="5">
        <f>COUNTIFS(Data!$I:$I,$A44,Data!$C:$C,B$1)+COUNTIFS(Data!$J:$J,$A44,Data!$C:$C,B$1)</f>
        <v>0</v>
      </c>
      <c r="C44" s="5">
        <f>COUNTIFS(Data!$I:$I,$A44,Data!$C:$C,C$1)+COUNTIFS(Data!$J:$J,$A44,Data!$C:$C,C$1)</f>
        <v>0</v>
      </c>
      <c r="D44" s="5">
        <f>COUNTIFS(Data!$I:$I,$A44,Data!$C:$C,D$1)+COUNTIFS(Data!$J:$J,$A44,Data!$C:$C,D$1)</f>
        <v>0</v>
      </c>
      <c r="E44" s="5">
        <f>COUNTIFS(Data!$I:$I,$A44,Data!$C:$C,E$1)+COUNTIFS(Data!$J:$J,$A44,Data!$C:$C,E$1)</f>
        <v>0</v>
      </c>
      <c r="F44" s="5">
        <f>COUNTIFS(Data!$I:$I,$A44,Data!$C:$C,F$1)+COUNTIFS(Data!$J:$J,$A44,Data!$C:$C,F$1)</f>
        <v>0</v>
      </c>
      <c r="G44" s="5">
        <f>COUNTIFS(Data!$I:$I,$A44,Data!$C:$C,G$1)+COUNTIFS(Data!$J:$J,$A44,Data!$C:$C,G$1)</f>
        <v>0</v>
      </c>
      <c r="H44" s="5">
        <f>COUNTIFS(Data!$I:$I,$A44,Data!$C:$C,H$1)+COUNTIFS(Data!$J:$J,$A44,Data!$C:$C,H$1)</f>
        <v>0</v>
      </c>
      <c r="I44" s="5">
        <f>COUNTIFS(Data!$I:$I,$A44,Data!$C:$C,I$1)+COUNTIFS(Data!$J:$J,$A44,Data!$C:$C,I$1)</f>
        <v>0</v>
      </c>
      <c r="J44" s="5">
        <f>COUNTIFS(Data!$I:$I,$A44,Data!$C:$C,J$1)+COUNTIFS(Data!$J:$J,$A44,Data!$C:$C,J$1)</f>
        <v>0</v>
      </c>
      <c r="K44" s="5">
        <f>COUNTIFS(Data!$I:$I,$A44,Data!$C:$C,K$1)+COUNTIFS(Data!$J:$J,$A44,Data!$C:$C,K$1)</f>
        <v>0</v>
      </c>
      <c r="L44" s="5">
        <f>COUNTIFS(Data!$I:$I,$A44,Data!$C:$C,L$1)+COUNTIFS(Data!$J:$J,$A44,Data!$C:$C,L$1)</f>
        <v>0</v>
      </c>
      <c r="M44" s="5">
        <f>COUNTIFS(Data!$I:$I,$A44,Data!$C:$C,M$1)+COUNTIFS(Data!$J:$J,$A44,Data!$C:$C,M$1)</f>
        <v>0</v>
      </c>
      <c r="N44" s="5">
        <f>COUNTIFS(Data!$I:$I,$A44,Data!$C:$C,N$1)+COUNTIFS(Data!$J:$J,$A44,Data!$C:$C,N$1)</f>
        <v>0</v>
      </c>
      <c r="O44" s="5">
        <f>COUNTIFS(Data!$I:$I,$A44,Data!$C:$C,O$1)+COUNTIFS(Data!$J:$J,$A44,Data!$C:$C,O$1)</f>
        <v>0</v>
      </c>
      <c r="P44" s="5">
        <f>COUNTIFS(Data!$I:$I,$A44,Data!$C:$C,P$1)+COUNTIFS(Data!$J:$J,$A44,Data!$C:$C,P$1)</f>
        <v>0</v>
      </c>
      <c r="Q44" s="5">
        <f>COUNTIFS(Data!$I:$I,$A44,Data!$C:$C,Q$1)+COUNTIFS(Data!$J:$J,$A44,Data!$C:$C,Q$1)</f>
        <v>0</v>
      </c>
      <c r="R44" s="5">
        <f>COUNTIFS(Data!$I:$I,$A44,Data!$C:$C,R$1)+COUNTIFS(Data!$J:$J,$A44,Data!$C:$C,R$1)</f>
        <v>0</v>
      </c>
      <c r="S44" s="5">
        <f>COUNTIFS(Data!$I:$I,$A44,Data!$C:$C,S$1)+COUNTIFS(Data!$J:$J,$A44,Data!$C:$C,S$1)</f>
        <v>0</v>
      </c>
      <c r="T44" s="5">
        <f>COUNTIFS(Data!$I:$I,$A44,Data!$C:$C,T$1)+COUNTIFS(Data!$J:$J,$A44,Data!$C:$C,T$1)</f>
        <v>0</v>
      </c>
      <c r="U44" s="5">
        <f>COUNTIFS(Data!$I:$I,$A44,Data!$C:$C,U$1)+COUNTIFS(Data!$J:$J,$A44,Data!$C:$C,U$1)</f>
        <v>0</v>
      </c>
      <c r="V44" s="5">
        <f>COUNTIFS(Data!$I:$I,$A44,Data!$C:$C,V$1)+COUNTIFS(Data!$J:$J,$A44,Data!$C:$C,V$1)</f>
        <v>0</v>
      </c>
      <c r="W44" s="5">
        <f>COUNTIFS(Data!$I:$I,$A44,Data!$C:$C,W$1)+COUNTIFS(Data!$J:$J,$A44,Data!$C:$C,W$1)</f>
        <v>0</v>
      </c>
      <c r="X44" s="5">
        <f>COUNTIFS(Data!$I:$I,$A44,Data!$C:$C,X$1)+COUNTIFS(Data!$J:$J,$A44,Data!$C:$C,X$1)</f>
        <v>0</v>
      </c>
      <c r="Y44" s="5">
        <f>COUNTIFS(Data!$I:$I,$A44,Data!$C:$C,Y$1)+COUNTIFS(Data!$J:$J,$A44,Data!$C:$C,Y$1)</f>
        <v>0</v>
      </c>
      <c r="Z44" s="5">
        <f>COUNTIFS(Data!$I:$I,$A44,Data!$C:$C,Z$1)+COUNTIFS(Data!$J:$J,$A44,Data!$C:$C,Z$1)</f>
        <v>0</v>
      </c>
      <c r="AA44" s="5">
        <f>COUNTIFS(Data!$I:$I,$A44,Data!$C:$C,AA$1)+COUNTIFS(Data!$J:$J,$A44,Data!$C:$C,AA$1)</f>
        <v>0</v>
      </c>
      <c r="AB44" s="5">
        <f>COUNTIFS(Data!$I:$I,$A44,Data!$C:$C,AB$1)+COUNTIFS(Data!$J:$J,$A44,Data!$C:$C,AB$1)</f>
        <v>0</v>
      </c>
      <c r="AC44" s="5">
        <f>COUNTIFS(Data!$I:$I,$A44,Data!$C:$C,AC$1)+COUNTIFS(Data!$J:$J,$A44,Data!$C:$C,AC$1)</f>
        <v>0</v>
      </c>
      <c r="AD44" s="5">
        <f>COUNTIFS(Data!$I:$I,$A44,Data!$C:$C,AD$1)+COUNTIFS(Data!$J:$J,$A44,Data!$C:$C,AD$1)</f>
        <v>0</v>
      </c>
      <c r="AE44" s="5">
        <f>COUNTIFS(Data!$I:$I,$A44,Data!$C:$C,AE$1)+COUNTIFS(Data!$J:$J,$A44,Data!$C:$C,AE$1)</f>
        <v>0</v>
      </c>
      <c r="AF44" s="5">
        <f>COUNTIFS(Data!$I:$I,$A44,Data!$C:$C,AF$1)+COUNTIFS(Data!$J:$J,$A44,Data!$C:$C,AF$1)</f>
        <v>0</v>
      </c>
      <c r="AG44" s="5">
        <f>COUNTIFS(Data!$I:$I,$A44,Data!$C:$C,AG$1)+COUNTIFS(Data!$J:$J,$A44,Data!$C:$C,AG$1)</f>
        <v>0</v>
      </c>
      <c r="AH44" s="5">
        <f>COUNTIFS(Data!$I:$I,$A44,Data!$C:$C,AH$1)+COUNTIFS(Data!$J:$J,$A44,Data!$C:$C,AH$1)</f>
        <v>0</v>
      </c>
      <c r="AI44" s="5">
        <f>COUNTIFS(Data!$I:$I,$A44,Data!$C:$C,AI$1)+COUNTIFS(Data!$J:$J,$A44,Data!$C:$C,AI$1)</f>
        <v>0</v>
      </c>
      <c r="AJ44" s="5">
        <f>COUNTIFS(Data!$I:$I,$A44,Data!$C:$C,AJ$1)+COUNTIFS(Data!$J:$J,$A44,Data!$C:$C,AJ$1)</f>
        <v>0</v>
      </c>
      <c r="AK44" s="5">
        <f>COUNTIFS(Data!$I:$I,$A44,Data!$C:$C,AK$1)+COUNTIFS(Data!$J:$J,$A44,Data!$C:$C,AK$1)</f>
        <v>0</v>
      </c>
      <c r="AL44" s="5">
        <f>COUNTIFS(Data!$I:$I,$A44,Data!$C:$C,AL$1)+COUNTIFS(Data!$J:$J,$A44,Data!$C:$C,AL$1)</f>
        <v>0</v>
      </c>
      <c r="AM44" s="5">
        <f>COUNTIFS(Data!$I:$I,$A44,Data!$C:$C,AM$1)+COUNTIFS(Data!$J:$J,$A44,Data!$C:$C,AM$1)</f>
        <v>0</v>
      </c>
      <c r="AN44" s="5">
        <f>COUNTIFS(Data!$I:$I,$A44,Data!$C:$C,AN$1)+COUNTIFS(Data!$J:$J,$A44,Data!$C:$C,AN$1)</f>
        <v>0</v>
      </c>
      <c r="AO44" s="5">
        <f>COUNTIFS(Data!$I:$I,$A44,Data!$C:$C,AO$1)+COUNTIFS(Data!$J:$J,$A44,Data!$C:$C,AO$1)</f>
        <v>0</v>
      </c>
      <c r="AP44" s="5">
        <f>COUNTIFS(Data!$I:$I,$A44,Data!$C:$C,AP$1)+COUNTIFS(Data!$J:$J,$A44,Data!$C:$C,AP$1)</f>
        <v>0</v>
      </c>
      <c r="AQ44" s="5">
        <f>COUNTIFS(Data!$I:$I,$A44,Data!$C:$C,AQ$1)+COUNTIFS(Data!$J:$J,$A44,Data!$C:$C,AQ$1)</f>
        <v>0</v>
      </c>
      <c r="AR44" s="5">
        <f>COUNTIFS(Data!$I:$I,$A44,Data!$C:$C,AR$1)+COUNTIFS(Data!$J:$J,$A44,Data!$C:$C,AR$1)</f>
        <v>0</v>
      </c>
      <c r="AS44" s="5">
        <f>COUNTIFS(Data!$I:$I,$A44,Data!$C:$C,AS$1)+COUNTIFS(Data!$J:$J,$A44,Data!$C:$C,AS$1)</f>
        <v>0</v>
      </c>
      <c r="AT44" s="5">
        <f>COUNTIFS(Data!$I:$I,$A44,Data!$C:$C,AT$1)+COUNTIFS(Data!$J:$J,$A44,Data!$C:$C,AT$1)</f>
        <v>0</v>
      </c>
      <c r="AU44" s="5">
        <f>COUNTIFS(Data!$I:$I,$A44,Data!$C:$C,AU$1)+COUNTIFS(Data!$J:$J,$A44,Data!$C:$C,AU$1)</f>
        <v>2</v>
      </c>
      <c r="AV44" s="5">
        <f t="shared" si="1"/>
        <v>2</v>
      </c>
    </row>
    <row r="45">
      <c r="A45" s="5" t="str">
        <f>Countries!A44</f>
        <v>IRL</v>
      </c>
      <c r="B45" s="5">
        <f>COUNTIFS(Data!$I:$I,$A45,Data!$C:$C,B$1)+COUNTIFS(Data!$J:$J,$A45,Data!$C:$C,B$1)</f>
        <v>0</v>
      </c>
      <c r="C45" s="5">
        <f>COUNTIFS(Data!$I:$I,$A45,Data!$C:$C,C$1)+COUNTIFS(Data!$J:$J,$A45,Data!$C:$C,C$1)</f>
        <v>0</v>
      </c>
      <c r="D45" s="5">
        <f>COUNTIFS(Data!$I:$I,$A45,Data!$C:$C,D$1)+COUNTIFS(Data!$J:$J,$A45,Data!$C:$C,D$1)</f>
        <v>0</v>
      </c>
      <c r="E45" s="5">
        <f>COUNTIFS(Data!$I:$I,$A45,Data!$C:$C,E$1)+COUNTIFS(Data!$J:$J,$A45,Data!$C:$C,E$1)</f>
        <v>0</v>
      </c>
      <c r="F45" s="5">
        <f>COUNTIFS(Data!$I:$I,$A45,Data!$C:$C,F$1)+COUNTIFS(Data!$J:$J,$A45,Data!$C:$C,F$1)</f>
        <v>0</v>
      </c>
      <c r="G45" s="5">
        <f>COUNTIFS(Data!$I:$I,$A45,Data!$C:$C,G$1)+COUNTIFS(Data!$J:$J,$A45,Data!$C:$C,G$1)</f>
        <v>0</v>
      </c>
      <c r="H45" s="5">
        <f>COUNTIFS(Data!$I:$I,$A45,Data!$C:$C,H$1)+COUNTIFS(Data!$J:$J,$A45,Data!$C:$C,H$1)</f>
        <v>0</v>
      </c>
      <c r="I45" s="5">
        <f>COUNTIFS(Data!$I:$I,$A45,Data!$C:$C,I$1)+COUNTIFS(Data!$J:$J,$A45,Data!$C:$C,I$1)</f>
        <v>0</v>
      </c>
      <c r="J45" s="5">
        <f>COUNTIFS(Data!$I:$I,$A45,Data!$C:$C,J$1)+COUNTIFS(Data!$J:$J,$A45,Data!$C:$C,J$1)</f>
        <v>0</v>
      </c>
      <c r="K45" s="5">
        <f>COUNTIFS(Data!$I:$I,$A45,Data!$C:$C,K$1)+COUNTIFS(Data!$J:$J,$A45,Data!$C:$C,K$1)</f>
        <v>1</v>
      </c>
      <c r="L45" s="5">
        <f>COUNTIFS(Data!$I:$I,$A45,Data!$C:$C,L$1)+COUNTIFS(Data!$J:$J,$A45,Data!$C:$C,L$1)</f>
        <v>0</v>
      </c>
      <c r="M45" s="5">
        <f>COUNTIFS(Data!$I:$I,$A45,Data!$C:$C,M$1)+COUNTIFS(Data!$J:$J,$A45,Data!$C:$C,M$1)</f>
        <v>0</v>
      </c>
      <c r="N45" s="5">
        <f>COUNTIFS(Data!$I:$I,$A45,Data!$C:$C,N$1)+COUNTIFS(Data!$J:$J,$A45,Data!$C:$C,N$1)</f>
        <v>0</v>
      </c>
      <c r="O45" s="5">
        <f>COUNTIFS(Data!$I:$I,$A45,Data!$C:$C,O$1)+COUNTIFS(Data!$J:$J,$A45,Data!$C:$C,O$1)</f>
        <v>0</v>
      </c>
      <c r="P45" s="5">
        <f>COUNTIFS(Data!$I:$I,$A45,Data!$C:$C,P$1)+COUNTIFS(Data!$J:$J,$A45,Data!$C:$C,P$1)</f>
        <v>0</v>
      </c>
      <c r="Q45" s="5">
        <f>COUNTIFS(Data!$I:$I,$A45,Data!$C:$C,Q$1)+COUNTIFS(Data!$J:$J,$A45,Data!$C:$C,Q$1)</f>
        <v>0</v>
      </c>
      <c r="R45" s="5">
        <f>COUNTIFS(Data!$I:$I,$A45,Data!$C:$C,R$1)+COUNTIFS(Data!$J:$J,$A45,Data!$C:$C,R$1)</f>
        <v>0</v>
      </c>
      <c r="S45" s="5">
        <f>COUNTIFS(Data!$I:$I,$A45,Data!$C:$C,S$1)+COUNTIFS(Data!$J:$J,$A45,Data!$C:$C,S$1)</f>
        <v>0</v>
      </c>
      <c r="T45" s="5">
        <f>COUNTIFS(Data!$I:$I,$A45,Data!$C:$C,T$1)+COUNTIFS(Data!$J:$J,$A45,Data!$C:$C,T$1)</f>
        <v>0</v>
      </c>
      <c r="U45" s="5">
        <f>COUNTIFS(Data!$I:$I,$A45,Data!$C:$C,U$1)+COUNTIFS(Data!$J:$J,$A45,Data!$C:$C,U$1)</f>
        <v>0</v>
      </c>
      <c r="V45" s="5">
        <f>COUNTIFS(Data!$I:$I,$A45,Data!$C:$C,V$1)+COUNTIFS(Data!$J:$J,$A45,Data!$C:$C,V$1)</f>
        <v>0</v>
      </c>
      <c r="W45" s="5">
        <f>COUNTIFS(Data!$I:$I,$A45,Data!$C:$C,W$1)+COUNTIFS(Data!$J:$J,$A45,Data!$C:$C,W$1)</f>
        <v>0</v>
      </c>
      <c r="X45" s="5">
        <f>COUNTIFS(Data!$I:$I,$A45,Data!$C:$C,X$1)+COUNTIFS(Data!$J:$J,$A45,Data!$C:$C,X$1)</f>
        <v>0</v>
      </c>
      <c r="Y45" s="5">
        <f>COUNTIFS(Data!$I:$I,$A45,Data!$C:$C,Y$1)+COUNTIFS(Data!$J:$J,$A45,Data!$C:$C,Y$1)</f>
        <v>0</v>
      </c>
      <c r="Z45" s="5">
        <f>COUNTIFS(Data!$I:$I,$A45,Data!$C:$C,Z$1)+COUNTIFS(Data!$J:$J,$A45,Data!$C:$C,Z$1)</f>
        <v>0</v>
      </c>
      <c r="AA45" s="5">
        <f>COUNTIFS(Data!$I:$I,$A45,Data!$C:$C,AA$1)+COUNTIFS(Data!$J:$J,$A45,Data!$C:$C,AA$1)</f>
        <v>0</v>
      </c>
      <c r="AB45" s="5">
        <f>COUNTIFS(Data!$I:$I,$A45,Data!$C:$C,AB$1)+COUNTIFS(Data!$J:$J,$A45,Data!$C:$C,AB$1)</f>
        <v>0</v>
      </c>
      <c r="AC45" s="5">
        <f>COUNTIFS(Data!$I:$I,$A45,Data!$C:$C,AC$1)+COUNTIFS(Data!$J:$J,$A45,Data!$C:$C,AC$1)</f>
        <v>0</v>
      </c>
      <c r="AD45" s="5">
        <f>COUNTIFS(Data!$I:$I,$A45,Data!$C:$C,AD$1)+COUNTIFS(Data!$J:$J,$A45,Data!$C:$C,AD$1)</f>
        <v>0</v>
      </c>
      <c r="AE45" s="5">
        <f>COUNTIFS(Data!$I:$I,$A45,Data!$C:$C,AE$1)+COUNTIFS(Data!$J:$J,$A45,Data!$C:$C,AE$1)</f>
        <v>1</v>
      </c>
      <c r="AF45" s="5">
        <f>COUNTIFS(Data!$I:$I,$A45,Data!$C:$C,AF$1)+COUNTIFS(Data!$J:$J,$A45,Data!$C:$C,AF$1)</f>
        <v>0</v>
      </c>
      <c r="AG45" s="5">
        <f>COUNTIFS(Data!$I:$I,$A45,Data!$C:$C,AG$1)+COUNTIFS(Data!$J:$J,$A45,Data!$C:$C,AG$1)</f>
        <v>0</v>
      </c>
      <c r="AH45" s="5">
        <f>COUNTIFS(Data!$I:$I,$A45,Data!$C:$C,AH$1)+COUNTIFS(Data!$J:$J,$A45,Data!$C:$C,AH$1)</f>
        <v>0</v>
      </c>
      <c r="AI45" s="5">
        <f>COUNTIFS(Data!$I:$I,$A45,Data!$C:$C,AI$1)+COUNTIFS(Data!$J:$J,$A45,Data!$C:$C,AI$1)</f>
        <v>0</v>
      </c>
      <c r="AJ45" s="5">
        <f>COUNTIFS(Data!$I:$I,$A45,Data!$C:$C,AJ$1)+COUNTIFS(Data!$J:$J,$A45,Data!$C:$C,AJ$1)</f>
        <v>0</v>
      </c>
      <c r="AK45" s="5">
        <f>COUNTIFS(Data!$I:$I,$A45,Data!$C:$C,AK$1)+COUNTIFS(Data!$J:$J,$A45,Data!$C:$C,AK$1)</f>
        <v>0</v>
      </c>
      <c r="AL45" s="5">
        <f>COUNTIFS(Data!$I:$I,$A45,Data!$C:$C,AL$1)+COUNTIFS(Data!$J:$J,$A45,Data!$C:$C,AL$1)</f>
        <v>0</v>
      </c>
      <c r="AM45" s="5">
        <f>COUNTIFS(Data!$I:$I,$A45,Data!$C:$C,AM$1)+COUNTIFS(Data!$J:$J,$A45,Data!$C:$C,AM$1)</f>
        <v>0</v>
      </c>
      <c r="AN45" s="5">
        <f>COUNTIFS(Data!$I:$I,$A45,Data!$C:$C,AN$1)+COUNTIFS(Data!$J:$J,$A45,Data!$C:$C,AN$1)</f>
        <v>0</v>
      </c>
      <c r="AO45" s="5">
        <f>COUNTIFS(Data!$I:$I,$A45,Data!$C:$C,AO$1)+COUNTIFS(Data!$J:$J,$A45,Data!$C:$C,AO$1)</f>
        <v>0</v>
      </c>
      <c r="AP45" s="5">
        <f>COUNTIFS(Data!$I:$I,$A45,Data!$C:$C,AP$1)+COUNTIFS(Data!$J:$J,$A45,Data!$C:$C,AP$1)</f>
        <v>0</v>
      </c>
      <c r="AQ45" s="5">
        <f>COUNTIFS(Data!$I:$I,$A45,Data!$C:$C,AQ$1)+COUNTIFS(Data!$J:$J,$A45,Data!$C:$C,AQ$1)</f>
        <v>0</v>
      </c>
      <c r="AR45" s="5">
        <f>COUNTIFS(Data!$I:$I,$A45,Data!$C:$C,AR$1)+COUNTIFS(Data!$J:$J,$A45,Data!$C:$C,AR$1)</f>
        <v>0</v>
      </c>
      <c r="AS45" s="5">
        <f>COUNTIFS(Data!$I:$I,$A45,Data!$C:$C,AS$1)+COUNTIFS(Data!$J:$J,$A45,Data!$C:$C,AS$1)</f>
        <v>0</v>
      </c>
      <c r="AT45" s="5">
        <f>COUNTIFS(Data!$I:$I,$A45,Data!$C:$C,AT$1)+COUNTIFS(Data!$J:$J,$A45,Data!$C:$C,AT$1)</f>
        <v>0</v>
      </c>
      <c r="AU45" s="5">
        <f>COUNTIFS(Data!$I:$I,$A45,Data!$C:$C,AU$1)+COUNTIFS(Data!$J:$J,$A45,Data!$C:$C,AU$1)</f>
        <v>0</v>
      </c>
      <c r="AV45" s="5">
        <f t="shared" si="1"/>
        <v>2</v>
      </c>
    </row>
    <row r="46">
      <c r="A46" s="5" t="str">
        <f>Countries!A45</f>
        <v>ISR</v>
      </c>
      <c r="B46" s="5">
        <f>COUNTIFS(Data!$I:$I,$A46,Data!$C:$C,B$1)+COUNTIFS(Data!$J:$J,$A46,Data!$C:$C,B$1)</f>
        <v>0</v>
      </c>
      <c r="C46" s="5">
        <f>COUNTIFS(Data!$I:$I,$A46,Data!$C:$C,C$1)+COUNTIFS(Data!$J:$J,$A46,Data!$C:$C,C$1)</f>
        <v>0</v>
      </c>
      <c r="D46" s="5">
        <f>COUNTIFS(Data!$I:$I,$A46,Data!$C:$C,D$1)+COUNTIFS(Data!$J:$J,$A46,Data!$C:$C,D$1)</f>
        <v>0</v>
      </c>
      <c r="E46" s="5">
        <f>COUNTIFS(Data!$I:$I,$A46,Data!$C:$C,E$1)+COUNTIFS(Data!$J:$J,$A46,Data!$C:$C,E$1)</f>
        <v>0</v>
      </c>
      <c r="F46" s="5">
        <f>COUNTIFS(Data!$I:$I,$A46,Data!$C:$C,F$1)+COUNTIFS(Data!$J:$J,$A46,Data!$C:$C,F$1)</f>
        <v>0</v>
      </c>
      <c r="G46" s="5">
        <f>COUNTIFS(Data!$I:$I,$A46,Data!$C:$C,G$1)+COUNTIFS(Data!$J:$J,$A46,Data!$C:$C,G$1)</f>
        <v>0</v>
      </c>
      <c r="H46" s="5">
        <f>COUNTIFS(Data!$I:$I,$A46,Data!$C:$C,H$1)+COUNTIFS(Data!$J:$J,$A46,Data!$C:$C,H$1)</f>
        <v>0</v>
      </c>
      <c r="I46" s="5">
        <f>COUNTIFS(Data!$I:$I,$A46,Data!$C:$C,I$1)+COUNTIFS(Data!$J:$J,$A46,Data!$C:$C,I$1)</f>
        <v>0</v>
      </c>
      <c r="J46" s="5">
        <f>COUNTIFS(Data!$I:$I,$A46,Data!$C:$C,J$1)+COUNTIFS(Data!$J:$J,$A46,Data!$C:$C,J$1)</f>
        <v>0</v>
      </c>
      <c r="K46" s="5">
        <f>COUNTIFS(Data!$I:$I,$A46,Data!$C:$C,K$1)+COUNTIFS(Data!$J:$J,$A46,Data!$C:$C,K$1)</f>
        <v>0</v>
      </c>
      <c r="L46" s="5">
        <f>COUNTIFS(Data!$I:$I,$A46,Data!$C:$C,L$1)+COUNTIFS(Data!$J:$J,$A46,Data!$C:$C,L$1)</f>
        <v>0</v>
      </c>
      <c r="M46" s="5">
        <f>COUNTIFS(Data!$I:$I,$A46,Data!$C:$C,M$1)+COUNTIFS(Data!$J:$J,$A46,Data!$C:$C,M$1)</f>
        <v>0</v>
      </c>
      <c r="N46" s="5">
        <f>COUNTIFS(Data!$I:$I,$A46,Data!$C:$C,N$1)+COUNTIFS(Data!$J:$J,$A46,Data!$C:$C,N$1)</f>
        <v>0</v>
      </c>
      <c r="O46" s="5">
        <f>COUNTIFS(Data!$I:$I,$A46,Data!$C:$C,O$1)+COUNTIFS(Data!$J:$J,$A46,Data!$C:$C,O$1)</f>
        <v>0</v>
      </c>
      <c r="P46" s="5">
        <f>COUNTIFS(Data!$I:$I,$A46,Data!$C:$C,P$1)+COUNTIFS(Data!$J:$J,$A46,Data!$C:$C,P$1)</f>
        <v>0</v>
      </c>
      <c r="Q46" s="5">
        <f>COUNTIFS(Data!$I:$I,$A46,Data!$C:$C,Q$1)+COUNTIFS(Data!$J:$J,$A46,Data!$C:$C,Q$1)</f>
        <v>0</v>
      </c>
      <c r="R46" s="5">
        <f>COUNTIFS(Data!$I:$I,$A46,Data!$C:$C,R$1)+COUNTIFS(Data!$J:$J,$A46,Data!$C:$C,R$1)</f>
        <v>0</v>
      </c>
      <c r="S46" s="5">
        <f>COUNTIFS(Data!$I:$I,$A46,Data!$C:$C,S$1)+COUNTIFS(Data!$J:$J,$A46,Data!$C:$C,S$1)</f>
        <v>0</v>
      </c>
      <c r="T46" s="5">
        <f>COUNTIFS(Data!$I:$I,$A46,Data!$C:$C,T$1)+COUNTIFS(Data!$J:$J,$A46,Data!$C:$C,T$1)</f>
        <v>0</v>
      </c>
      <c r="U46" s="5">
        <f>COUNTIFS(Data!$I:$I,$A46,Data!$C:$C,U$1)+COUNTIFS(Data!$J:$J,$A46,Data!$C:$C,U$1)</f>
        <v>0</v>
      </c>
      <c r="V46" s="5">
        <f>COUNTIFS(Data!$I:$I,$A46,Data!$C:$C,V$1)+COUNTIFS(Data!$J:$J,$A46,Data!$C:$C,V$1)</f>
        <v>0</v>
      </c>
      <c r="W46" s="5">
        <f>COUNTIFS(Data!$I:$I,$A46,Data!$C:$C,W$1)+COUNTIFS(Data!$J:$J,$A46,Data!$C:$C,W$1)</f>
        <v>0</v>
      </c>
      <c r="X46" s="5">
        <f>COUNTIFS(Data!$I:$I,$A46,Data!$C:$C,X$1)+COUNTIFS(Data!$J:$J,$A46,Data!$C:$C,X$1)</f>
        <v>0</v>
      </c>
      <c r="Y46" s="5">
        <f>COUNTIFS(Data!$I:$I,$A46,Data!$C:$C,Y$1)+COUNTIFS(Data!$J:$J,$A46,Data!$C:$C,Y$1)</f>
        <v>0</v>
      </c>
      <c r="Z46" s="5">
        <f>COUNTIFS(Data!$I:$I,$A46,Data!$C:$C,Z$1)+COUNTIFS(Data!$J:$J,$A46,Data!$C:$C,Z$1)</f>
        <v>1</v>
      </c>
      <c r="AA46" s="5">
        <f>COUNTIFS(Data!$I:$I,$A46,Data!$C:$C,AA$1)+COUNTIFS(Data!$J:$J,$A46,Data!$C:$C,AA$1)</f>
        <v>0</v>
      </c>
      <c r="AB46" s="5">
        <f>COUNTIFS(Data!$I:$I,$A46,Data!$C:$C,AB$1)+COUNTIFS(Data!$J:$J,$A46,Data!$C:$C,AB$1)</f>
        <v>0</v>
      </c>
      <c r="AC46" s="5">
        <f>COUNTIFS(Data!$I:$I,$A46,Data!$C:$C,AC$1)+COUNTIFS(Data!$J:$J,$A46,Data!$C:$C,AC$1)</f>
        <v>0</v>
      </c>
      <c r="AD46" s="5">
        <f>COUNTIFS(Data!$I:$I,$A46,Data!$C:$C,AD$1)+COUNTIFS(Data!$J:$J,$A46,Data!$C:$C,AD$1)</f>
        <v>0</v>
      </c>
      <c r="AE46" s="5">
        <f>COUNTIFS(Data!$I:$I,$A46,Data!$C:$C,AE$1)+COUNTIFS(Data!$J:$J,$A46,Data!$C:$C,AE$1)</f>
        <v>0</v>
      </c>
      <c r="AF46" s="5">
        <f>COUNTIFS(Data!$I:$I,$A46,Data!$C:$C,AF$1)+COUNTIFS(Data!$J:$J,$A46,Data!$C:$C,AF$1)</f>
        <v>0</v>
      </c>
      <c r="AG46" s="5">
        <f>COUNTIFS(Data!$I:$I,$A46,Data!$C:$C,AG$1)+COUNTIFS(Data!$J:$J,$A46,Data!$C:$C,AG$1)</f>
        <v>0</v>
      </c>
      <c r="AH46" s="5">
        <f>COUNTIFS(Data!$I:$I,$A46,Data!$C:$C,AH$1)+COUNTIFS(Data!$J:$J,$A46,Data!$C:$C,AH$1)</f>
        <v>0</v>
      </c>
      <c r="AI46" s="5">
        <f>COUNTIFS(Data!$I:$I,$A46,Data!$C:$C,AI$1)+COUNTIFS(Data!$J:$J,$A46,Data!$C:$C,AI$1)</f>
        <v>0</v>
      </c>
      <c r="AJ46" s="5">
        <f>COUNTIFS(Data!$I:$I,$A46,Data!$C:$C,AJ$1)+COUNTIFS(Data!$J:$J,$A46,Data!$C:$C,AJ$1)</f>
        <v>0</v>
      </c>
      <c r="AK46" s="5">
        <f>COUNTIFS(Data!$I:$I,$A46,Data!$C:$C,AK$1)+COUNTIFS(Data!$J:$J,$A46,Data!$C:$C,AK$1)</f>
        <v>0</v>
      </c>
      <c r="AL46" s="5">
        <f>COUNTIFS(Data!$I:$I,$A46,Data!$C:$C,AL$1)+COUNTIFS(Data!$J:$J,$A46,Data!$C:$C,AL$1)</f>
        <v>0</v>
      </c>
      <c r="AM46" s="5">
        <f>COUNTIFS(Data!$I:$I,$A46,Data!$C:$C,AM$1)+COUNTIFS(Data!$J:$J,$A46,Data!$C:$C,AM$1)</f>
        <v>0</v>
      </c>
      <c r="AN46" s="5">
        <f>COUNTIFS(Data!$I:$I,$A46,Data!$C:$C,AN$1)+COUNTIFS(Data!$J:$J,$A46,Data!$C:$C,AN$1)</f>
        <v>1</v>
      </c>
      <c r="AO46" s="5">
        <f>COUNTIFS(Data!$I:$I,$A46,Data!$C:$C,AO$1)+COUNTIFS(Data!$J:$J,$A46,Data!$C:$C,AO$1)</f>
        <v>0</v>
      </c>
      <c r="AP46" s="5">
        <f>COUNTIFS(Data!$I:$I,$A46,Data!$C:$C,AP$1)+COUNTIFS(Data!$J:$J,$A46,Data!$C:$C,AP$1)</f>
        <v>0</v>
      </c>
      <c r="AQ46" s="5">
        <f>COUNTIFS(Data!$I:$I,$A46,Data!$C:$C,AQ$1)+COUNTIFS(Data!$J:$J,$A46,Data!$C:$C,AQ$1)</f>
        <v>0</v>
      </c>
      <c r="AR46" s="5">
        <f>COUNTIFS(Data!$I:$I,$A46,Data!$C:$C,AR$1)+COUNTIFS(Data!$J:$J,$A46,Data!$C:$C,AR$1)</f>
        <v>0</v>
      </c>
      <c r="AS46" s="5">
        <f>COUNTIFS(Data!$I:$I,$A46,Data!$C:$C,AS$1)+COUNTIFS(Data!$J:$J,$A46,Data!$C:$C,AS$1)</f>
        <v>0</v>
      </c>
      <c r="AT46" s="5">
        <f>COUNTIFS(Data!$I:$I,$A46,Data!$C:$C,AT$1)+COUNTIFS(Data!$J:$J,$A46,Data!$C:$C,AT$1)</f>
        <v>0</v>
      </c>
      <c r="AU46" s="5">
        <f>COUNTIFS(Data!$I:$I,$A46,Data!$C:$C,AU$1)+COUNTIFS(Data!$J:$J,$A46,Data!$C:$C,AU$1)</f>
        <v>0</v>
      </c>
      <c r="AV46" s="5">
        <f t="shared" si="1"/>
        <v>2</v>
      </c>
    </row>
    <row r="47">
      <c r="A47" s="5" t="str">
        <f>Countries!A46</f>
        <v>ITA</v>
      </c>
      <c r="B47" s="5">
        <f>COUNTIFS(Data!$I:$I,$A47,Data!$C:$C,B$1)+COUNTIFS(Data!$J:$J,$A47,Data!$C:$C,B$1)</f>
        <v>0</v>
      </c>
      <c r="C47" s="5">
        <f>COUNTIFS(Data!$I:$I,$A47,Data!$C:$C,C$1)+COUNTIFS(Data!$J:$J,$A47,Data!$C:$C,C$1)</f>
        <v>1</v>
      </c>
      <c r="D47" s="5">
        <f>COUNTIFS(Data!$I:$I,$A47,Data!$C:$C,D$1)+COUNTIFS(Data!$J:$J,$A47,Data!$C:$C,D$1)</f>
        <v>0</v>
      </c>
      <c r="E47" s="5">
        <f>COUNTIFS(Data!$I:$I,$A47,Data!$C:$C,E$1)+COUNTIFS(Data!$J:$J,$A47,Data!$C:$C,E$1)</f>
        <v>0</v>
      </c>
      <c r="F47" s="5">
        <f>COUNTIFS(Data!$I:$I,$A47,Data!$C:$C,F$1)+COUNTIFS(Data!$J:$J,$A47,Data!$C:$C,F$1)</f>
        <v>0</v>
      </c>
      <c r="G47" s="5">
        <f>COUNTIFS(Data!$I:$I,$A47,Data!$C:$C,G$1)+COUNTIFS(Data!$J:$J,$A47,Data!$C:$C,G$1)</f>
        <v>0</v>
      </c>
      <c r="H47" s="5">
        <f>COUNTIFS(Data!$I:$I,$A47,Data!$C:$C,H$1)+COUNTIFS(Data!$J:$J,$A47,Data!$C:$C,H$1)</f>
        <v>0</v>
      </c>
      <c r="I47" s="5">
        <f>COUNTIFS(Data!$I:$I,$A47,Data!$C:$C,I$1)+COUNTIFS(Data!$J:$J,$A47,Data!$C:$C,I$1)</f>
        <v>0</v>
      </c>
      <c r="J47" s="5">
        <f>COUNTIFS(Data!$I:$I,$A47,Data!$C:$C,J$1)+COUNTIFS(Data!$J:$J,$A47,Data!$C:$C,J$1)</f>
        <v>0</v>
      </c>
      <c r="K47" s="5">
        <f>COUNTIFS(Data!$I:$I,$A47,Data!$C:$C,K$1)+COUNTIFS(Data!$J:$J,$A47,Data!$C:$C,K$1)</f>
        <v>1</v>
      </c>
      <c r="L47" s="5">
        <f>COUNTIFS(Data!$I:$I,$A47,Data!$C:$C,L$1)+COUNTIFS(Data!$J:$J,$A47,Data!$C:$C,L$1)</f>
        <v>0</v>
      </c>
      <c r="M47" s="5">
        <f>COUNTIFS(Data!$I:$I,$A47,Data!$C:$C,M$1)+COUNTIFS(Data!$J:$J,$A47,Data!$C:$C,M$1)</f>
        <v>0</v>
      </c>
      <c r="N47" s="5">
        <f>COUNTIFS(Data!$I:$I,$A47,Data!$C:$C,N$1)+COUNTIFS(Data!$J:$J,$A47,Data!$C:$C,N$1)</f>
        <v>0</v>
      </c>
      <c r="O47" s="5">
        <f>COUNTIFS(Data!$I:$I,$A47,Data!$C:$C,O$1)+COUNTIFS(Data!$J:$J,$A47,Data!$C:$C,O$1)</f>
        <v>0</v>
      </c>
      <c r="P47" s="5">
        <f>COUNTIFS(Data!$I:$I,$A47,Data!$C:$C,P$1)+COUNTIFS(Data!$J:$J,$A47,Data!$C:$C,P$1)</f>
        <v>0</v>
      </c>
      <c r="Q47" s="5">
        <f>COUNTIFS(Data!$I:$I,$A47,Data!$C:$C,Q$1)+COUNTIFS(Data!$J:$J,$A47,Data!$C:$C,Q$1)</f>
        <v>1</v>
      </c>
      <c r="R47" s="5">
        <f>COUNTIFS(Data!$I:$I,$A47,Data!$C:$C,R$1)+COUNTIFS(Data!$J:$J,$A47,Data!$C:$C,R$1)</f>
        <v>1</v>
      </c>
      <c r="S47" s="5">
        <f>COUNTIFS(Data!$I:$I,$A47,Data!$C:$C,S$1)+COUNTIFS(Data!$J:$J,$A47,Data!$C:$C,S$1)</f>
        <v>0</v>
      </c>
      <c r="T47" s="5">
        <f>COUNTIFS(Data!$I:$I,$A47,Data!$C:$C,T$1)+COUNTIFS(Data!$J:$J,$A47,Data!$C:$C,T$1)</f>
        <v>0</v>
      </c>
      <c r="U47" s="5">
        <f>COUNTIFS(Data!$I:$I,$A47,Data!$C:$C,U$1)+COUNTIFS(Data!$J:$J,$A47,Data!$C:$C,U$1)</f>
        <v>2</v>
      </c>
      <c r="V47" s="5">
        <f>COUNTIFS(Data!$I:$I,$A47,Data!$C:$C,V$1)+COUNTIFS(Data!$J:$J,$A47,Data!$C:$C,V$1)</f>
        <v>0</v>
      </c>
      <c r="W47" s="5">
        <f>COUNTIFS(Data!$I:$I,$A47,Data!$C:$C,W$1)+COUNTIFS(Data!$J:$J,$A47,Data!$C:$C,W$1)</f>
        <v>0</v>
      </c>
      <c r="X47" s="5">
        <f>COUNTIFS(Data!$I:$I,$A47,Data!$C:$C,X$1)+COUNTIFS(Data!$J:$J,$A47,Data!$C:$C,X$1)</f>
        <v>0</v>
      </c>
      <c r="Y47" s="5">
        <f>COUNTIFS(Data!$I:$I,$A47,Data!$C:$C,Y$1)+COUNTIFS(Data!$J:$J,$A47,Data!$C:$C,Y$1)</f>
        <v>0</v>
      </c>
      <c r="Z47" s="5">
        <f>COUNTIFS(Data!$I:$I,$A47,Data!$C:$C,Z$1)+COUNTIFS(Data!$J:$J,$A47,Data!$C:$C,Z$1)</f>
        <v>2</v>
      </c>
      <c r="AA47" s="5">
        <f>COUNTIFS(Data!$I:$I,$A47,Data!$C:$C,AA$1)+COUNTIFS(Data!$J:$J,$A47,Data!$C:$C,AA$1)</f>
        <v>1</v>
      </c>
      <c r="AB47" s="5">
        <f>COUNTIFS(Data!$I:$I,$A47,Data!$C:$C,AB$1)+COUNTIFS(Data!$J:$J,$A47,Data!$C:$C,AB$1)</f>
        <v>1</v>
      </c>
      <c r="AC47" s="5">
        <f>COUNTIFS(Data!$I:$I,$A47,Data!$C:$C,AC$1)+COUNTIFS(Data!$J:$J,$A47,Data!$C:$C,AC$1)</f>
        <v>0</v>
      </c>
      <c r="AD47" s="5">
        <f>COUNTIFS(Data!$I:$I,$A47,Data!$C:$C,AD$1)+COUNTIFS(Data!$J:$J,$A47,Data!$C:$C,AD$1)</f>
        <v>1</v>
      </c>
      <c r="AE47" s="5">
        <f>COUNTIFS(Data!$I:$I,$A47,Data!$C:$C,AE$1)+COUNTIFS(Data!$J:$J,$A47,Data!$C:$C,AE$1)</f>
        <v>2</v>
      </c>
      <c r="AF47" s="5">
        <f>COUNTIFS(Data!$I:$I,$A47,Data!$C:$C,AF$1)+COUNTIFS(Data!$J:$J,$A47,Data!$C:$C,AF$1)</f>
        <v>0</v>
      </c>
      <c r="AG47" s="5">
        <f>COUNTIFS(Data!$I:$I,$A47,Data!$C:$C,AG$1)+COUNTIFS(Data!$J:$J,$A47,Data!$C:$C,AG$1)</f>
        <v>0</v>
      </c>
      <c r="AH47" s="5">
        <f>COUNTIFS(Data!$I:$I,$A47,Data!$C:$C,AH$1)+COUNTIFS(Data!$J:$J,$A47,Data!$C:$C,AH$1)</f>
        <v>0</v>
      </c>
      <c r="AI47" s="5">
        <f>COUNTIFS(Data!$I:$I,$A47,Data!$C:$C,AI$1)+COUNTIFS(Data!$J:$J,$A47,Data!$C:$C,AI$1)</f>
        <v>0</v>
      </c>
      <c r="AJ47" s="5">
        <f>COUNTIFS(Data!$I:$I,$A47,Data!$C:$C,AJ$1)+COUNTIFS(Data!$J:$J,$A47,Data!$C:$C,AJ$1)</f>
        <v>0</v>
      </c>
      <c r="AK47" s="5">
        <f>COUNTIFS(Data!$I:$I,$A47,Data!$C:$C,AK$1)+COUNTIFS(Data!$J:$J,$A47,Data!$C:$C,AK$1)</f>
        <v>0</v>
      </c>
      <c r="AL47" s="5">
        <f>COUNTIFS(Data!$I:$I,$A47,Data!$C:$C,AL$1)+COUNTIFS(Data!$J:$J,$A47,Data!$C:$C,AL$1)</f>
        <v>4</v>
      </c>
      <c r="AM47" s="5">
        <f>COUNTIFS(Data!$I:$I,$A47,Data!$C:$C,AM$1)+COUNTIFS(Data!$J:$J,$A47,Data!$C:$C,AM$1)</f>
        <v>0</v>
      </c>
      <c r="AN47" s="5">
        <f>COUNTIFS(Data!$I:$I,$A47,Data!$C:$C,AN$1)+COUNTIFS(Data!$J:$J,$A47,Data!$C:$C,AN$1)</f>
        <v>0</v>
      </c>
      <c r="AO47" s="5">
        <f>COUNTIFS(Data!$I:$I,$A47,Data!$C:$C,AO$1)+COUNTIFS(Data!$J:$J,$A47,Data!$C:$C,AO$1)</f>
        <v>0</v>
      </c>
      <c r="AP47" s="5">
        <f>COUNTIFS(Data!$I:$I,$A47,Data!$C:$C,AP$1)+COUNTIFS(Data!$J:$J,$A47,Data!$C:$C,AP$1)</f>
        <v>0</v>
      </c>
      <c r="AQ47" s="5">
        <f>COUNTIFS(Data!$I:$I,$A47,Data!$C:$C,AQ$1)+COUNTIFS(Data!$J:$J,$A47,Data!$C:$C,AQ$1)</f>
        <v>0</v>
      </c>
      <c r="AR47" s="5">
        <f>COUNTIFS(Data!$I:$I,$A47,Data!$C:$C,AR$1)+COUNTIFS(Data!$J:$J,$A47,Data!$C:$C,AR$1)</f>
        <v>0</v>
      </c>
      <c r="AS47" s="5">
        <f>COUNTIFS(Data!$I:$I,$A47,Data!$C:$C,AS$1)+COUNTIFS(Data!$J:$J,$A47,Data!$C:$C,AS$1)</f>
        <v>0</v>
      </c>
      <c r="AT47" s="5">
        <f>COUNTIFS(Data!$I:$I,$A47,Data!$C:$C,AT$1)+COUNTIFS(Data!$J:$J,$A47,Data!$C:$C,AT$1)</f>
        <v>2</v>
      </c>
      <c r="AU47" s="5">
        <f>COUNTIFS(Data!$I:$I,$A47,Data!$C:$C,AU$1)+COUNTIFS(Data!$J:$J,$A47,Data!$C:$C,AU$1)</f>
        <v>1</v>
      </c>
      <c r="AV47" s="5">
        <f t="shared" si="1"/>
        <v>20</v>
      </c>
    </row>
    <row r="48">
      <c r="A48" s="5" t="str">
        <f>Countries!A47</f>
        <v>JAM</v>
      </c>
      <c r="B48" s="5">
        <f>COUNTIFS(Data!$I:$I,$A48,Data!$C:$C,B$1)+COUNTIFS(Data!$J:$J,$A48,Data!$C:$C,B$1)</f>
        <v>0</v>
      </c>
      <c r="C48" s="5">
        <f>COUNTIFS(Data!$I:$I,$A48,Data!$C:$C,C$1)+COUNTIFS(Data!$J:$J,$A48,Data!$C:$C,C$1)</f>
        <v>0</v>
      </c>
      <c r="D48" s="5">
        <f>COUNTIFS(Data!$I:$I,$A48,Data!$C:$C,D$1)+COUNTIFS(Data!$J:$J,$A48,Data!$C:$C,D$1)</f>
        <v>0</v>
      </c>
      <c r="E48" s="5">
        <f>COUNTIFS(Data!$I:$I,$A48,Data!$C:$C,E$1)+COUNTIFS(Data!$J:$J,$A48,Data!$C:$C,E$1)</f>
        <v>0</v>
      </c>
      <c r="F48" s="5">
        <f>COUNTIFS(Data!$I:$I,$A48,Data!$C:$C,F$1)+COUNTIFS(Data!$J:$J,$A48,Data!$C:$C,F$1)</f>
        <v>4</v>
      </c>
      <c r="G48" s="5">
        <f>COUNTIFS(Data!$I:$I,$A48,Data!$C:$C,G$1)+COUNTIFS(Data!$J:$J,$A48,Data!$C:$C,G$1)</f>
        <v>0</v>
      </c>
      <c r="H48" s="5">
        <f>COUNTIFS(Data!$I:$I,$A48,Data!$C:$C,H$1)+COUNTIFS(Data!$J:$J,$A48,Data!$C:$C,H$1)</f>
        <v>0</v>
      </c>
      <c r="I48" s="5">
        <f>COUNTIFS(Data!$I:$I,$A48,Data!$C:$C,I$1)+COUNTIFS(Data!$J:$J,$A48,Data!$C:$C,I$1)</f>
        <v>0</v>
      </c>
      <c r="J48" s="5">
        <f>COUNTIFS(Data!$I:$I,$A48,Data!$C:$C,J$1)+COUNTIFS(Data!$J:$J,$A48,Data!$C:$C,J$1)</f>
        <v>0</v>
      </c>
      <c r="K48" s="5">
        <f>COUNTIFS(Data!$I:$I,$A48,Data!$C:$C,K$1)+COUNTIFS(Data!$J:$J,$A48,Data!$C:$C,K$1)</f>
        <v>0</v>
      </c>
      <c r="L48" s="5">
        <f>COUNTIFS(Data!$I:$I,$A48,Data!$C:$C,L$1)+COUNTIFS(Data!$J:$J,$A48,Data!$C:$C,L$1)</f>
        <v>0</v>
      </c>
      <c r="M48" s="5">
        <f>COUNTIFS(Data!$I:$I,$A48,Data!$C:$C,M$1)+COUNTIFS(Data!$J:$J,$A48,Data!$C:$C,M$1)</f>
        <v>0</v>
      </c>
      <c r="N48" s="5">
        <f>COUNTIFS(Data!$I:$I,$A48,Data!$C:$C,N$1)+COUNTIFS(Data!$J:$J,$A48,Data!$C:$C,N$1)</f>
        <v>0</v>
      </c>
      <c r="O48" s="5">
        <f>COUNTIFS(Data!$I:$I,$A48,Data!$C:$C,O$1)+COUNTIFS(Data!$J:$J,$A48,Data!$C:$C,O$1)</f>
        <v>0</v>
      </c>
      <c r="P48" s="5">
        <f>COUNTIFS(Data!$I:$I,$A48,Data!$C:$C,P$1)+COUNTIFS(Data!$J:$J,$A48,Data!$C:$C,P$1)</f>
        <v>0</v>
      </c>
      <c r="Q48" s="5">
        <f>COUNTIFS(Data!$I:$I,$A48,Data!$C:$C,Q$1)+COUNTIFS(Data!$J:$J,$A48,Data!$C:$C,Q$1)</f>
        <v>0</v>
      </c>
      <c r="R48" s="5">
        <f>COUNTIFS(Data!$I:$I,$A48,Data!$C:$C,R$1)+COUNTIFS(Data!$J:$J,$A48,Data!$C:$C,R$1)</f>
        <v>0</v>
      </c>
      <c r="S48" s="5">
        <f>COUNTIFS(Data!$I:$I,$A48,Data!$C:$C,S$1)+COUNTIFS(Data!$J:$J,$A48,Data!$C:$C,S$1)</f>
        <v>0</v>
      </c>
      <c r="T48" s="5">
        <f>COUNTIFS(Data!$I:$I,$A48,Data!$C:$C,T$1)+COUNTIFS(Data!$J:$J,$A48,Data!$C:$C,T$1)</f>
        <v>0</v>
      </c>
      <c r="U48" s="5">
        <f>COUNTIFS(Data!$I:$I,$A48,Data!$C:$C,U$1)+COUNTIFS(Data!$J:$J,$A48,Data!$C:$C,U$1)</f>
        <v>0</v>
      </c>
      <c r="V48" s="5">
        <f>COUNTIFS(Data!$I:$I,$A48,Data!$C:$C,V$1)+COUNTIFS(Data!$J:$J,$A48,Data!$C:$C,V$1)</f>
        <v>0</v>
      </c>
      <c r="W48" s="5">
        <f>COUNTIFS(Data!$I:$I,$A48,Data!$C:$C,W$1)+COUNTIFS(Data!$J:$J,$A48,Data!$C:$C,W$1)</f>
        <v>0</v>
      </c>
      <c r="X48" s="5">
        <f>COUNTIFS(Data!$I:$I,$A48,Data!$C:$C,X$1)+COUNTIFS(Data!$J:$J,$A48,Data!$C:$C,X$1)</f>
        <v>0</v>
      </c>
      <c r="Y48" s="5">
        <f>COUNTIFS(Data!$I:$I,$A48,Data!$C:$C,Y$1)+COUNTIFS(Data!$J:$J,$A48,Data!$C:$C,Y$1)</f>
        <v>0</v>
      </c>
      <c r="Z48" s="5">
        <f>COUNTIFS(Data!$I:$I,$A48,Data!$C:$C,Z$1)+COUNTIFS(Data!$J:$J,$A48,Data!$C:$C,Z$1)</f>
        <v>0</v>
      </c>
      <c r="AA48" s="5">
        <f>COUNTIFS(Data!$I:$I,$A48,Data!$C:$C,AA$1)+COUNTIFS(Data!$J:$J,$A48,Data!$C:$C,AA$1)</f>
        <v>0</v>
      </c>
      <c r="AB48" s="5">
        <f>COUNTIFS(Data!$I:$I,$A48,Data!$C:$C,AB$1)+COUNTIFS(Data!$J:$J,$A48,Data!$C:$C,AB$1)</f>
        <v>0</v>
      </c>
      <c r="AC48" s="5">
        <f>COUNTIFS(Data!$I:$I,$A48,Data!$C:$C,AC$1)+COUNTIFS(Data!$J:$J,$A48,Data!$C:$C,AC$1)</f>
        <v>0</v>
      </c>
      <c r="AD48" s="5">
        <f>COUNTIFS(Data!$I:$I,$A48,Data!$C:$C,AD$1)+COUNTIFS(Data!$J:$J,$A48,Data!$C:$C,AD$1)</f>
        <v>0</v>
      </c>
      <c r="AE48" s="5">
        <f>COUNTIFS(Data!$I:$I,$A48,Data!$C:$C,AE$1)+COUNTIFS(Data!$J:$J,$A48,Data!$C:$C,AE$1)</f>
        <v>0</v>
      </c>
      <c r="AF48" s="5">
        <f>COUNTIFS(Data!$I:$I,$A48,Data!$C:$C,AF$1)+COUNTIFS(Data!$J:$J,$A48,Data!$C:$C,AF$1)</f>
        <v>0</v>
      </c>
      <c r="AG48" s="5">
        <f>COUNTIFS(Data!$I:$I,$A48,Data!$C:$C,AG$1)+COUNTIFS(Data!$J:$J,$A48,Data!$C:$C,AG$1)</f>
        <v>0</v>
      </c>
      <c r="AH48" s="5">
        <f>COUNTIFS(Data!$I:$I,$A48,Data!$C:$C,AH$1)+COUNTIFS(Data!$J:$J,$A48,Data!$C:$C,AH$1)</f>
        <v>0</v>
      </c>
      <c r="AI48" s="5">
        <f>COUNTIFS(Data!$I:$I,$A48,Data!$C:$C,AI$1)+COUNTIFS(Data!$J:$J,$A48,Data!$C:$C,AI$1)</f>
        <v>0</v>
      </c>
      <c r="AJ48" s="5">
        <f>COUNTIFS(Data!$I:$I,$A48,Data!$C:$C,AJ$1)+COUNTIFS(Data!$J:$J,$A48,Data!$C:$C,AJ$1)</f>
        <v>0</v>
      </c>
      <c r="AK48" s="5">
        <f>COUNTIFS(Data!$I:$I,$A48,Data!$C:$C,AK$1)+COUNTIFS(Data!$J:$J,$A48,Data!$C:$C,AK$1)</f>
        <v>0</v>
      </c>
      <c r="AL48" s="5">
        <f>COUNTIFS(Data!$I:$I,$A48,Data!$C:$C,AL$1)+COUNTIFS(Data!$J:$J,$A48,Data!$C:$C,AL$1)</f>
        <v>0</v>
      </c>
      <c r="AM48" s="5">
        <f>COUNTIFS(Data!$I:$I,$A48,Data!$C:$C,AM$1)+COUNTIFS(Data!$J:$J,$A48,Data!$C:$C,AM$1)</f>
        <v>0</v>
      </c>
      <c r="AN48" s="5">
        <f>COUNTIFS(Data!$I:$I,$A48,Data!$C:$C,AN$1)+COUNTIFS(Data!$J:$J,$A48,Data!$C:$C,AN$1)</f>
        <v>0</v>
      </c>
      <c r="AO48" s="5">
        <f>COUNTIFS(Data!$I:$I,$A48,Data!$C:$C,AO$1)+COUNTIFS(Data!$J:$J,$A48,Data!$C:$C,AO$1)</f>
        <v>0</v>
      </c>
      <c r="AP48" s="5">
        <f>COUNTIFS(Data!$I:$I,$A48,Data!$C:$C,AP$1)+COUNTIFS(Data!$J:$J,$A48,Data!$C:$C,AP$1)</f>
        <v>0</v>
      </c>
      <c r="AQ48" s="5">
        <f>COUNTIFS(Data!$I:$I,$A48,Data!$C:$C,AQ$1)+COUNTIFS(Data!$J:$J,$A48,Data!$C:$C,AQ$1)</f>
        <v>0</v>
      </c>
      <c r="AR48" s="5">
        <f>COUNTIFS(Data!$I:$I,$A48,Data!$C:$C,AR$1)+COUNTIFS(Data!$J:$J,$A48,Data!$C:$C,AR$1)</f>
        <v>0</v>
      </c>
      <c r="AS48" s="5">
        <f>COUNTIFS(Data!$I:$I,$A48,Data!$C:$C,AS$1)+COUNTIFS(Data!$J:$J,$A48,Data!$C:$C,AS$1)</f>
        <v>0</v>
      </c>
      <c r="AT48" s="5">
        <f>COUNTIFS(Data!$I:$I,$A48,Data!$C:$C,AT$1)+COUNTIFS(Data!$J:$J,$A48,Data!$C:$C,AT$1)</f>
        <v>0</v>
      </c>
      <c r="AU48" s="5">
        <f>COUNTIFS(Data!$I:$I,$A48,Data!$C:$C,AU$1)+COUNTIFS(Data!$J:$J,$A48,Data!$C:$C,AU$1)</f>
        <v>0</v>
      </c>
      <c r="AV48" s="5">
        <f t="shared" si="1"/>
        <v>4</v>
      </c>
    </row>
    <row r="49">
      <c r="A49" s="5" t="str">
        <f>Countries!A48</f>
        <v>JOR</v>
      </c>
      <c r="B49" s="5">
        <f>COUNTIFS(Data!$I:$I,$A49,Data!$C:$C,B$1)+COUNTIFS(Data!$J:$J,$A49,Data!$C:$C,B$1)</f>
        <v>0</v>
      </c>
      <c r="C49" s="5">
        <f>COUNTIFS(Data!$I:$I,$A49,Data!$C:$C,C$1)+COUNTIFS(Data!$J:$J,$A49,Data!$C:$C,C$1)</f>
        <v>0</v>
      </c>
      <c r="D49" s="5">
        <f>COUNTIFS(Data!$I:$I,$A49,Data!$C:$C,D$1)+COUNTIFS(Data!$J:$J,$A49,Data!$C:$C,D$1)</f>
        <v>0</v>
      </c>
      <c r="E49" s="5">
        <f>COUNTIFS(Data!$I:$I,$A49,Data!$C:$C,E$1)+COUNTIFS(Data!$J:$J,$A49,Data!$C:$C,E$1)</f>
        <v>0</v>
      </c>
      <c r="F49" s="5">
        <f>COUNTIFS(Data!$I:$I,$A49,Data!$C:$C,F$1)+COUNTIFS(Data!$J:$J,$A49,Data!$C:$C,F$1)</f>
        <v>0</v>
      </c>
      <c r="G49" s="5">
        <f>COUNTIFS(Data!$I:$I,$A49,Data!$C:$C,G$1)+COUNTIFS(Data!$J:$J,$A49,Data!$C:$C,G$1)</f>
        <v>0</v>
      </c>
      <c r="H49" s="5">
        <f>COUNTIFS(Data!$I:$I,$A49,Data!$C:$C,H$1)+COUNTIFS(Data!$J:$J,$A49,Data!$C:$C,H$1)</f>
        <v>0</v>
      </c>
      <c r="I49" s="5">
        <f>COUNTIFS(Data!$I:$I,$A49,Data!$C:$C,I$1)+COUNTIFS(Data!$J:$J,$A49,Data!$C:$C,I$1)</f>
        <v>0</v>
      </c>
      <c r="J49" s="5">
        <f>COUNTIFS(Data!$I:$I,$A49,Data!$C:$C,J$1)+COUNTIFS(Data!$J:$J,$A49,Data!$C:$C,J$1)</f>
        <v>0</v>
      </c>
      <c r="K49" s="5">
        <f>COUNTIFS(Data!$I:$I,$A49,Data!$C:$C,K$1)+COUNTIFS(Data!$J:$J,$A49,Data!$C:$C,K$1)</f>
        <v>0</v>
      </c>
      <c r="L49" s="5">
        <f>COUNTIFS(Data!$I:$I,$A49,Data!$C:$C,L$1)+COUNTIFS(Data!$J:$J,$A49,Data!$C:$C,L$1)</f>
        <v>0</v>
      </c>
      <c r="M49" s="5">
        <f>COUNTIFS(Data!$I:$I,$A49,Data!$C:$C,M$1)+COUNTIFS(Data!$J:$J,$A49,Data!$C:$C,M$1)</f>
        <v>0</v>
      </c>
      <c r="N49" s="5">
        <f>COUNTIFS(Data!$I:$I,$A49,Data!$C:$C,N$1)+COUNTIFS(Data!$J:$J,$A49,Data!$C:$C,N$1)</f>
        <v>0</v>
      </c>
      <c r="O49" s="5">
        <f>COUNTIFS(Data!$I:$I,$A49,Data!$C:$C,O$1)+COUNTIFS(Data!$J:$J,$A49,Data!$C:$C,O$1)</f>
        <v>0</v>
      </c>
      <c r="P49" s="5">
        <f>COUNTIFS(Data!$I:$I,$A49,Data!$C:$C,P$1)+COUNTIFS(Data!$J:$J,$A49,Data!$C:$C,P$1)</f>
        <v>0</v>
      </c>
      <c r="Q49" s="5">
        <f>COUNTIFS(Data!$I:$I,$A49,Data!$C:$C,Q$1)+COUNTIFS(Data!$J:$J,$A49,Data!$C:$C,Q$1)</f>
        <v>0</v>
      </c>
      <c r="R49" s="5">
        <f>COUNTIFS(Data!$I:$I,$A49,Data!$C:$C,R$1)+COUNTIFS(Data!$J:$J,$A49,Data!$C:$C,R$1)</f>
        <v>0</v>
      </c>
      <c r="S49" s="5">
        <f>COUNTIFS(Data!$I:$I,$A49,Data!$C:$C,S$1)+COUNTIFS(Data!$J:$J,$A49,Data!$C:$C,S$1)</f>
        <v>0</v>
      </c>
      <c r="T49" s="5">
        <f>COUNTIFS(Data!$I:$I,$A49,Data!$C:$C,T$1)+COUNTIFS(Data!$J:$J,$A49,Data!$C:$C,T$1)</f>
        <v>0</v>
      </c>
      <c r="U49" s="5">
        <f>COUNTIFS(Data!$I:$I,$A49,Data!$C:$C,U$1)+COUNTIFS(Data!$J:$J,$A49,Data!$C:$C,U$1)</f>
        <v>0</v>
      </c>
      <c r="V49" s="5">
        <f>COUNTIFS(Data!$I:$I,$A49,Data!$C:$C,V$1)+COUNTIFS(Data!$J:$J,$A49,Data!$C:$C,V$1)</f>
        <v>0</v>
      </c>
      <c r="W49" s="5">
        <f>COUNTIFS(Data!$I:$I,$A49,Data!$C:$C,W$1)+COUNTIFS(Data!$J:$J,$A49,Data!$C:$C,W$1)</f>
        <v>0</v>
      </c>
      <c r="X49" s="5">
        <f>COUNTIFS(Data!$I:$I,$A49,Data!$C:$C,X$1)+COUNTIFS(Data!$J:$J,$A49,Data!$C:$C,X$1)</f>
        <v>0</v>
      </c>
      <c r="Y49" s="5">
        <f>COUNTIFS(Data!$I:$I,$A49,Data!$C:$C,Y$1)+COUNTIFS(Data!$J:$J,$A49,Data!$C:$C,Y$1)</f>
        <v>0</v>
      </c>
      <c r="Z49" s="5">
        <f>COUNTIFS(Data!$I:$I,$A49,Data!$C:$C,Z$1)+COUNTIFS(Data!$J:$J,$A49,Data!$C:$C,Z$1)</f>
        <v>0</v>
      </c>
      <c r="AA49" s="5">
        <f>COUNTIFS(Data!$I:$I,$A49,Data!$C:$C,AA$1)+COUNTIFS(Data!$J:$J,$A49,Data!$C:$C,AA$1)</f>
        <v>1</v>
      </c>
      <c r="AB49" s="5">
        <f>COUNTIFS(Data!$I:$I,$A49,Data!$C:$C,AB$1)+COUNTIFS(Data!$J:$J,$A49,Data!$C:$C,AB$1)</f>
        <v>0</v>
      </c>
      <c r="AC49" s="5">
        <f>COUNTIFS(Data!$I:$I,$A49,Data!$C:$C,AC$1)+COUNTIFS(Data!$J:$J,$A49,Data!$C:$C,AC$1)</f>
        <v>0</v>
      </c>
      <c r="AD49" s="5">
        <f>COUNTIFS(Data!$I:$I,$A49,Data!$C:$C,AD$1)+COUNTIFS(Data!$J:$J,$A49,Data!$C:$C,AD$1)</f>
        <v>0</v>
      </c>
      <c r="AE49" s="5">
        <f>COUNTIFS(Data!$I:$I,$A49,Data!$C:$C,AE$1)+COUNTIFS(Data!$J:$J,$A49,Data!$C:$C,AE$1)</f>
        <v>0</v>
      </c>
      <c r="AF49" s="5">
        <f>COUNTIFS(Data!$I:$I,$A49,Data!$C:$C,AF$1)+COUNTIFS(Data!$J:$J,$A49,Data!$C:$C,AF$1)</f>
        <v>0</v>
      </c>
      <c r="AG49" s="5">
        <f>COUNTIFS(Data!$I:$I,$A49,Data!$C:$C,AG$1)+COUNTIFS(Data!$J:$J,$A49,Data!$C:$C,AG$1)</f>
        <v>0</v>
      </c>
      <c r="AH49" s="5">
        <f>COUNTIFS(Data!$I:$I,$A49,Data!$C:$C,AH$1)+COUNTIFS(Data!$J:$J,$A49,Data!$C:$C,AH$1)</f>
        <v>0</v>
      </c>
      <c r="AI49" s="5">
        <f>COUNTIFS(Data!$I:$I,$A49,Data!$C:$C,AI$1)+COUNTIFS(Data!$J:$J,$A49,Data!$C:$C,AI$1)</f>
        <v>0</v>
      </c>
      <c r="AJ49" s="5">
        <f>COUNTIFS(Data!$I:$I,$A49,Data!$C:$C,AJ$1)+COUNTIFS(Data!$J:$J,$A49,Data!$C:$C,AJ$1)</f>
        <v>0</v>
      </c>
      <c r="AK49" s="5">
        <f>COUNTIFS(Data!$I:$I,$A49,Data!$C:$C,AK$1)+COUNTIFS(Data!$J:$J,$A49,Data!$C:$C,AK$1)</f>
        <v>0</v>
      </c>
      <c r="AL49" s="5">
        <f>COUNTIFS(Data!$I:$I,$A49,Data!$C:$C,AL$1)+COUNTIFS(Data!$J:$J,$A49,Data!$C:$C,AL$1)</f>
        <v>0</v>
      </c>
      <c r="AM49" s="5">
        <f>COUNTIFS(Data!$I:$I,$A49,Data!$C:$C,AM$1)+COUNTIFS(Data!$J:$J,$A49,Data!$C:$C,AM$1)</f>
        <v>0</v>
      </c>
      <c r="AN49" s="5">
        <f>COUNTIFS(Data!$I:$I,$A49,Data!$C:$C,AN$1)+COUNTIFS(Data!$J:$J,$A49,Data!$C:$C,AN$1)</f>
        <v>0</v>
      </c>
      <c r="AO49" s="5">
        <f>COUNTIFS(Data!$I:$I,$A49,Data!$C:$C,AO$1)+COUNTIFS(Data!$J:$J,$A49,Data!$C:$C,AO$1)</f>
        <v>0</v>
      </c>
      <c r="AP49" s="5">
        <f>COUNTIFS(Data!$I:$I,$A49,Data!$C:$C,AP$1)+COUNTIFS(Data!$J:$J,$A49,Data!$C:$C,AP$1)</f>
        <v>0</v>
      </c>
      <c r="AQ49" s="5">
        <f>COUNTIFS(Data!$I:$I,$A49,Data!$C:$C,AQ$1)+COUNTIFS(Data!$J:$J,$A49,Data!$C:$C,AQ$1)</f>
        <v>0</v>
      </c>
      <c r="AR49" s="5">
        <f>COUNTIFS(Data!$I:$I,$A49,Data!$C:$C,AR$1)+COUNTIFS(Data!$J:$J,$A49,Data!$C:$C,AR$1)</f>
        <v>0</v>
      </c>
      <c r="AS49" s="5">
        <f>COUNTIFS(Data!$I:$I,$A49,Data!$C:$C,AS$1)+COUNTIFS(Data!$J:$J,$A49,Data!$C:$C,AS$1)</f>
        <v>0</v>
      </c>
      <c r="AT49" s="5">
        <f>COUNTIFS(Data!$I:$I,$A49,Data!$C:$C,AT$1)+COUNTIFS(Data!$J:$J,$A49,Data!$C:$C,AT$1)</f>
        <v>0</v>
      </c>
      <c r="AU49" s="5">
        <f>COUNTIFS(Data!$I:$I,$A49,Data!$C:$C,AU$1)+COUNTIFS(Data!$J:$J,$A49,Data!$C:$C,AU$1)</f>
        <v>0</v>
      </c>
      <c r="AV49" s="5">
        <f t="shared" si="1"/>
        <v>1</v>
      </c>
    </row>
    <row r="50">
      <c r="A50" s="5" t="str">
        <f>Countries!A49</f>
        <v>JPN</v>
      </c>
      <c r="B50" s="5">
        <f>COUNTIFS(Data!$I:$I,$A50,Data!$C:$C,B$1)+COUNTIFS(Data!$J:$J,$A50,Data!$C:$C,B$1)</f>
        <v>0</v>
      </c>
      <c r="C50" s="5">
        <f>COUNTIFS(Data!$I:$I,$A50,Data!$C:$C,C$1)+COUNTIFS(Data!$J:$J,$A50,Data!$C:$C,C$1)</f>
        <v>2</v>
      </c>
      <c r="D50" s="5">
        <f>COUNTIFS(Data!$I:$I,$A50,Data!$C:$C,D$1)+COUNTIFS(Data!$J:$J,$A50,Data!$C:$C,D$1)</f>
        <v>2</v>
      </c>
      <c r="E50" s="5">
        <f>COUNTIFS(Data!$I:$I,$A50,Data!$C:$C,E$1)+COUNTIFS(Data!$J:$J,$A50,Data!$C:$C,E$1)</f>
        <v>0</v>
      </c>
      <c r="F50" s="5">
        <f>COUNTIFS(Data!$I:$I,$A50,Data!$C:$C,F$1)+COUNTIFS(Data!$J:$J,$A50,Data!$C:$C,F$1)</f>
        <v>1</v>
      </c>
      <c r="G50" s="5">
        <f>COUNTIFS(Data!$I:$I,$A50,Data!$C:$C,G$1)+COUNTIFS(Data!$J:$J,$A50,Data!$C:$C,G$1)</f>
        <v>1</v>
      </c>
      <c r="H50" s="5">
        <f>COUNTIFS(Data!$I:$I,$A50,Data!$C:$C,H$1)+COUNTIFS(Data!$J:$J,$A50,Data!$C:$C,H$1)</f>
        <v>0</v>
      </c>
      <c r="I50" s="5">
        <f>COUNTIFS(Data!$I:$I,$A50,Data!$C:$C,I$1)+COUNTIFS(Data!$J:$J,$A50,Data!$C:$C,I$1)</f>
        <v>0</v>
      </c>
      <c r="J50" s="5">
        <f>COUNTIFS(Data!$I:$I,$A50,Data!$C:$C,J$1)+COUNTIFS(Data!$J:$J,$A50,Data!$C:$C,J$1)</f>
        <v>0</v>
      </c>
      <c r="K50" s="5">
        <f>COUNTIFS(Data!$I:$I,$A50,Data!$C:$C,K$1)+COUNTIFS(Data!$J:$J,$A50,Data!$C:$C,K$1)</f>
        <v>2</v>
      </c>
      <c r="L50" s="5">
        <f>COUNTIFS(Data!$I:$I,$A50,Data!$C:$C,L$1)+COUNTIFS(Data!$J:$J,$A50,Data!$C:$C,L$1)</f>
        <v>0</v>
      </c>
      <c r="M50" s="5">
        <f>COUNTIFS(Data!$I:$I,$A50,Data!$C:$C,M$1)+COUNTIFS(Data!$J:$J,$A50,Data!$C:$C,M$1)</f>
        <v>0</v>
      </c>
      <c r="N50" s="5">
        <f>COUNTIFS(Data!$I:$I,$A50,Data!$C:$C,N$1)+COUNTIFS(Data!$J:$J,$A50,Data!$C:$C,N$1)</f>
        <v>0</v>
      </c>
      <c r="O50" s="5">
        <f>COUNTIFS(Data!$I:$I,$A50,Data!$C:$C,O$1)+COUNTIFS(Data!$J:$J,$A50,Data!$C:$C,O$1)</f>
        <v>0</v>
      </c>
      <c r="P50" s="5">
        <f>COUNTIFS(Data!$I:$I,$A50,Data!$C:$C,P$1)+COUNTIFS(Data!$J:$J,$A50,Data!$C:$C,P$1)</f>
        <v>0</v>
      </c>
      <c r="Q50" s="5">
        <f>COUNTIFS(Data!$I:$I,$A50,Data!$C:$C,Q$1)+COUNTIFS(Data!$J:$J,$A50,Data!$C:$C,Q$1)</f>
        <v>0</v>
      </c>
      <c r="R50" s="5">
        <f>COUNTIFS(Data!$I:$I,$A50,Data!$C:$C,R$1)+COUNTIFS(Data!$J:$J,$A50,Data!$C:$C,R$1)</f>
        <v>0</v>
      </c>
      <c r="S50" s="5">
        <f>COUNTIFS(Data!$I:$I,$A50,Data!$C:$C,S$1)+COUNTIFS(Data!$J:$J,$A50,Data!$C:$C,S$1)</f>
        <v>0</v>
      </c>
      <c r="T50" s="5">
        <f>COUNTIFS(Data!$I:$I,$A50,Data!$C:$C,T$1)+COUNTIFS(Data!$J:$J,$A50,Data!$C:$C,T$1)</f>
        <v>0</v>
      </c>
      <c r="U50" s="5">
        <f>COUNTIFS(Data!$I:$I,$A50,Data!$C:$C,U$1)+COUNTIFS(Data!$J:$J,$A50,Data!$C:$C,U$1)</f>
        <v>0</v>
      </c>
      <c r="V50" s="5">
        <f>COUNTIFS(Data!$I:$I,$A50,Data!$C:$C,V$1)+COUNTIFS(Data!$J:$J,$A50,Data!$C:$C,V$1)</f>
        <v>0</v>
      </c>
      <c r="W50" s="5">
        <f>COUNTIFS(Data!$I:$I,$A50,Data!$C:$C,W$1)+COUNTIFS(Data!$J:$J,$A50,Data!$C:$C,W$1)</f>
        <v>0</v>
      </c>
      <c r="X50" s="5">
        <f>COUNTIFS(Data!$I:$I,$A50,Data!$C:$C,X$1)+COUNTIFS(Data!$J:$J,$A50,Data!$C:$C,X$1)</f>
        <v>0</v>
      </c>
      <c r="Y50" s="5">
        <f>COUNTIFS(Data!$I:$I,$A50,Data!$C:$C,Y$1)+COUNTIFS(Data!$J:$J,$A50,Data!$C:$C,Y$1)</f>
        <v>0</v>
      </c>
      <c r="Z50" s="5">
        <f>COUNTIFS(Data!$I:$I,$A50,Data!$C:$C,Z$1)+COUNTIFS(Data!$J:$J,$A50,Data!$C:$C,Z$1)</f>
        <v>1</v>
      </c>
      <c r="AA50" s="5">
        <f>COUNTIFS(Data!$I:$I,$A50,Data!$C:$C,AA$1)+COUNTIFS(Data!$J:$J,$A50,Data!$C:$C,AA$1)</f>
        <v>1</v>
      </c>
      <c r="AB50" s="5">
        <f>COUNTIFS(Data!$I:$I,$A50,Data!$C:$C,AB$1)+COUNTIFS(Data!$J:$J,$A50,Data!$C:$C,AB$1)</f>
        <v>0</v>
      </c>
      <c r="AC50" s="5">
        <f>COUNTIFS(Data!$I:$I,$A50,Data!$C:$C,AC$1)+COUNTIFS(Data!$J:$J,$A50,Data!$C:$C,AC$1)</f>
        <v>0</v>
      </c>
      <c r="AD50" s="5">
        <f>COUNTIFS(Data!$I:$I,$A50,Data!$C:$C,AD$1)+COUNTIFS(Data!$J:$J,$A50,Data!$C:$C,AD$1)</f>
        <v>0</v>
      </c>
      <c r="AE50" s="5">
        <f>COUNTIFS(Data!$I:$I,$A50,Data!$C:$C,AE$1)+COUNTIFS(Data!$J:$J,$A50,Data!$C:$C,AE$1)</f>
        <v>0</v>
      </c>
      <c r="AF50" s="5">
        <f>COUNTIFS(Data!$I:$I,$A50,Data!$C:$C,AF$1)+COUNTIFS(Data!$J:$J,$A50,Data!$C:$C,AF$1)</f>
        <v>0</v>
      </c>
      <c r="AG50" s="5">
        <f>COUNTIFS(Data!$I:$I,$A50,Data!$C:$C,AG$1)+COUNTIFS(Data!$J:$J,$A50,Data!$C:$C,AG$1)</f>
        <v>0</v>
      </c>
      <c r="AH50" s="5">
        <f>COUNTIFS(Data!$I:$I,$A50,Data!$C:$C,AH$1)+COUNTIFS(Data!$J:$J,$A50,Data!$C:$C,AH$1)</f>
        <v>0</v>
      </c>
      <c r="AI50" s="5">
        <f>COUNTIFS(Data!$I:$I,$A50,Data!$C:$C,AI$1)+COUNTIFS(Data!$J:$J,$A50,Data!$C:$C,AI$1)</f>
        <v>1</v>
      </c>
      <c r="AJ50" s="5">
        <f>COUNTIFS(Data!$I:$I,$A50,Data!$C:$C,AJ$1)+COUNTIFS(Data!$J:$J,$A50,Data!$C:$C,AJ$1)</f>
        <v>1</v>
      </c>
      <c r="AK50" s="5">
        <f>COUNTIFS(Data!$I:$I,$A50,Data!$C:$C,AK$1)+COUNTIFS(Data!$J:$J,$A50,Data!$C:$C,AK$1)</f>
        <v>1</v>
      </c>
      <c r="AL50" s="5">
        <f>COUNTIFS(Data!$I:$I,$A50,Data!$C:$C,AL$1)+COUNTIFS(Data!$J:$J,$A50,Data!$C:$C,AL$1)</f>
        <v>0</v>
      </c>
      <c r="AM50" s="5">
        <f>COUNTIFS(Data!$I:$I,$A50,Data!$C:$C,AM$1)+COUNTIFS(Data!$J:$J,$A50,Data!$C:$C,AM$1)</f>
        <v>2</v>
      </c>
      <c r="AN50" s="5">
        <f>COUNTIFS(Data!$I:$I,$A50,Data!$C:$C,AN$1)+COUNTIFS(Data!$J:$J,$A50,Data!$C:$C,AN$1)</f>
        <v>0</v>
      </c>
      <c r="AO50" s="5">
        <f>COUNTIFS(Data!$I:$I,$A50,Data!$C:$C,AO$1)+COUNTIFS(Data!$J:$J,$A50,Data!$C:$C,AO$1)</f>
        <v>0</v>
      </c>
      <c r="AP50" s="5">
        <f>COUNTIFS(Data!$I:$I,$A50,Data!$C:$C,AP$1)+COUNTIFS(Data!$J:$J,$A50,Data!$C:$C,AP$1)</f>
        <v>0</v>
      </c>
      <c r="AQ50" s="5">
        <f>COUNTIFS(Data!$I:$I,$A50,Data!$C:$C,AQ$1)+COUNTIFS(Data!$J:$J,$A50,Data!$C:$C,AQ$1)</f>
        <v>0</v>
      </c>
      <c r="AR50" s="5">
        <f>COUNTIFS(Data!$I:$I,$A50,Data!$C:$C,AR$1)+COUNTIFS(Data!$J:$J,$A50,Data!$C:$C,AR$1)</f>
        <v>0</v>
      </c>
      <c r="AS50" s="5">
        <f>COUNTIFS(Data!$I:$I,$A50,Data!$C:$C,AS$1)+COUNTIFS(Data!$J:$J,$A50,Data!$C:$C,AS$1)</f>
        <v>0</v>
      </c>
      <c r="AT50" s="5">
        <f>COUNTIFS(Data!$I:$I,$A50,Data!$C:$C,AT$1)+COUNTIFS(Data!$J:$J,$A50,Data!$C:$C,AT$1)</f>
        <v>1</v>
      </c>
      <c r="AU50" s="5">
        <f>COUNTIFS(Data!$I:$I,$A50,Data!$C:$C,AU$1)+COUNTIFS(Data!$J:$J,$A50,Data!$C:$C,AU$1)</f>
        <v>1</v>
      </c>
      <c r="AV50" s="5">
        <f t="shared" si="1"/>
        <v>17</v>
      </c>
    </row>
    <row r="51">
      <c r="A51" s="5" t="str">
        <f>Countries!A50</f>
        <v>KAZ</v>
      </c>
      <c r="B51" s="5">
        <f>COUNTIFS(Data!$I:$I,$A51,Data!$C:$C,B$1)+COUNTIFS(Data!$J:$J,$A51,Data!$C:$C,B$1)</f>
        <v>0</v>
      </c>
      <c r="C51" s="5">
        <f>COUNTIFS(Data!$I:$I,$A51,Data!$C:$C,C$1)+COUNTIFS(Data!$J:$J,$A51,Data!$C:$C,C$1)</f>
        <v>0</v>
      </c>
      <c r="D51" s="5">
        <f>COUNTIFS(Data!$I:$I,$A51,Data!$C:$C,D$1)+COUNTIFS(Data!$J:$J,$A51,Data!$C:$C,D$1)</f>
        <v>0</v>
      </c>
      <c r="E51" s="5">
        <f>COUNTIFS(Data!$I:$I,$A51,Data!$C:$C,E$1)+COUNTIFS(Data!$J:$J,$A51,Data!$C:$C,E$1)</f>
        <v>0</v>
      </c>
      <c r="F51" s="5">
        <f>COUNTIFS(Data!$I:$I,$A51,Data!$C:$C,F$1)+COUNTIFS(Data!$J:$J,$A51,Data!$C:$C,F$1)</f>
        <v>0</v>
      </c>
      <c r="G51" s="5">
        <f>COUNTIFS(Data!$I:$I,$A51,Data!$C:$C,G$1)+COUNTIFS(Data!$J:$J,$A51,Data!$C:$C,G$1)</f>
        <v>0</v>
      </c>
      <c r="H51" s="5">
        <f>COUNTIFS(Data!$I:$I,$A51,Data!$C:$C,H$1)+COUNTIFS(Data!$J:$J,$A51,Data!$C:$C,H$1)</f>
        <v>0</v>
      </c>
      <c r="I51" s="5">
        <f>COUNTIFS(Data!$I:$I,$A51,Data!$C:$C,I$1)+COUNTIFS(Data!$J:$J,$A51,Data!$C:$C,I$1)</f>
        <v>0</v>
      </c>
      <c r="J51" s="5">
        <f>COUNTIFS(Data!$I:$I,$A51,Data!$C:$C,J$1)+COUNTIFS(Data!$J:$J,$A51,Data!$C:$C,J$1)</f>
        <v>0</v>
      </c>
      <c r="K51" s="5">
        <f>COUNTIFS(Data!$I:$I,$A51,Data!$C:$C,K$1)+COUNTIFS(Data!$J:$J,$A51,Data!$C:$C,K$1)</f>
        <v>2</v>
      </c>
      <c r="L51" s="5">
        <f>COUNTIFS(Data!$I:$I,$A51,Data!$C:$C,L$1)+COUNTIFS(Data!$J:$J,$A51,Data!$C:$C,L$1)</f>
        <v>0</v>
      </c>
      <c r="M51" s="5">
        <f>COUNTIFS(Data!$I:$I,$A51,Data!$C:$C,M$1)+COUNTIFS(Data!$J:$J,$A51,Data!$C:$C,M$1)</f>
        <v>0</v>
      </c>
      <c r="N51" s="5">
        <f>COUNTIFS(Data!$I:$I,$A51,Data!$C:$C,N$1)+COUNTIFS(Data!$J:$J,$A51,Data!$C:$C,N$1)</f>
        <v>0</v>
      </c>
      <c r="O51" s="5">
        <f>COUNTIFS(Data!$I:$I,$A51,Data!$C:$C,O$1)+COUNTIFS(Data!$J:$J,$A51,Data!$C:$C,O$1)</f>
        <v>0</v>
      </c>
      <c r="P51" s="5">
        <f>COUNTIFS(Data!$I:$I,$A51,Data!$C:$C,P$1)+COUNTIFS(Data!$J:$J,$A51,Data!$C:$C,P$1)</f>
        <v>0</v>
      </c>
      <c r="Q51" s="5">
        <f>COUNTIFS(Data!$I:$I,$A51,Data!$C:$C,Q$1)+COUNTIFS(Data!$J:$J,$A51,Data!$C:$C,Q$1)</f>
        <v>0</v>
      </c>
      <c r="R51" s="5">
        <f>COUNTIFS(Data!$I:$I,$A51,Data!$C:$C,R$1)+COUNTIFS(Data!$J:$J,$A51,Data!$C:$C,R$1)</f>
        <v>0</v>
      </c>
      <c r="S51" s="5">
        <f>COUNTIFS(Data!$I:$I,$A51,Data!$C:$C,S$1)+COUNTIFS(Data!$J:$J,$A51,Data!$C:$C,S$1)</f>
        <v>0</v>
      </c>
      <c r="T51" s="5">
        <f>COUNTIFS(Data!$I:$I,$A51,Data!$C:$C,T$1)+COUNTIFS(Data!$J:$J,$A51,Data!$C:$C,T$1)</f>
        <v>0</v>
      </c>
      <c r="U51" s="5">
        <f>COUNTIFS(Data!$I:$I,$A51,Data!$C:$C,U$1)+COUNTIFS(Data!$J:$J,$A51,Data!$C:$C,U$1)</f>
        <v>0</v>
      </c>
      <c r="V51" s="5">
        <f>COUNTIFS(Data!$I:$I,$A51,Data!$C:$C,V$1)+COUNTIFS(Data!$J:$J,$A51,Data!$C:$C,V$1)</f>
        <v>0</v>
      </c>
      <c r="W51" s="5">
        <f>COUNTIFS(Data!$I:$I,$A51,Data!$C:$C,W$1)+COUNTIFS(Data!$J:$J,$A51,Data!$C:$C,W$1)</f>
        <v>0</v>
      </c>
      <c r="X51" s="5">
        <f>COUNTIFS(Data!$I:$I,$A51,Data!$C:$C,X$1)+COUNTIFS(Data!$J:$J,$A51,Data!$C:$C,X$1)</f>
        <v>0</v>
      </c>
      <c r="Y51" s="5">
        <f>COUNTIFS(Data!$I:$I,$A51,Data!$C:$C,Y$1)+COUNTIFS(Data!$J:$J,$A51,Data!$C:$C,Y$1)</f>
        <v>0</v>
      </c>
      <c r="Z51" s="5">
        <f>COUNTIFS(Data!$I:$I,$A51,Data!$C:$C,Z$1)+COUNTIFS(Data!$J:$J,$A51,Data!$C:$C,Z$1)</f>
        <v>1</v>
      </c>
      <c r="AA51" s="5">
        <f>COUNTIFS(Data!$I:$I,$A51,Data!$C:$C,AA$1)+COUNTIFS(Data!$J:$J,$A51,Data!$C:$C,AA$1)</f>
        <v>2</v>
      </c>
      <c r="AB51" s="5">
        <f>COUNTIFS(Data!$I:$I,$A51,Data!$C:$C,AB$1)+COUNTIFS(Data!$J:$J,$A51,Data!$C:$C,AB$1)</f>
        <v>0</v>
      </c>
      <c r="AC51" s="5">
        <f>COUNTIFS(Data!$I:$I,$A51,Data!$C:$C,AC$1)+COUNTIFS(Data!$J:$J,$A51,Data!$C:$C,AC$1)</f>
        <v>0</v>
      </c>
      <c r="AD51" s="5">
        <f>COUNTIFS(Data!$I:$I,$A51,Data!$C:$C,AD$1)+COUNTIFS(Data!$J:$J,$A51,Data!$C:$C,AD$1)</f>
        <v>0</v>
      </c>
      <c r="AE51" s="5">
        <f>COUNTIFS(Data!$I:$I,$A51,Data!$C:$C,AE$1)+COUNTIFS(Data!$J:$J,$A51,Data!$C:$C,AE$1)</f>
        <v>0</v>
      </c>
      <c r="AF51" s="5">
        <f>COUNTIFS(Data!$I:$I,$A51,Data!$C:$C,AF$1)+COUNTIFS(Data!$J:$J,$A51,Data!$C:$C,AF$1)</f>
        <v>0</v>
      </c>
      <c r="AG51" s="5">
        <f>COUNTIFS(Data!$I:$I,$A51,Data!$C:$C,AG$1)+COUNTIFS(Data!$J:$J,$A51,Data!$C:$C,AG$1)</f>
        <v>0</v>
      </c>
      <c r="AH51" s="5">
        <f>COUNTIFS(Data!$I:$I,$A51,Data!$C:$C,AH$1)+COUNTIFS(Data!$J:$J,$A51,Data!$C:$C,AH$1)</f>
        <v>0</v>
      </c>
      <c r="AI51" s="5">
        <f>COUNTIFS(Data!$I:$I,$A51,Data!$C:$C,AI$1)+COUNTIFS(Data!$J:$J,$A51,Data!$C:$C,AI$1)</f>
        <v>0</v>
      </c>
      <c r="AJ51" s="5">
        <f>COUNTIFS(Data!$I:$I,$A51,Data!$C:$C,AJ$1)+COUNTIFS(Data!$J:$J,$A51,Data!$C:$C,AJ$1)</f>
        <v>0</v>
      </c>
      <c r="AK51" s="5">
        <f>COUNTIFS(Data!$I:$I,$A51,Data!$C:$C,AK$1)+COUNTIFS(Data!$J:$J,$A51,Data!$C:$C,AK$1)</f>
        <v>0</v>
      </c>
      <c r="AL51" s="5">
        <f>COUNTIFS(Data!$I:$I,$A51,Data!$C:$C,AL$1)+COUNTIFS(Data!$J:$J,$A51,Data!$C:$C,AL$1)</f>
        <v>0</v>
      </c>
      <c r="AM51" s="5">
        <f>COUNTIFS(Data!$I:$I,$A51,Data!$C:$C,AM$1)+COUNTIFS(Data!$J:$J,$A51,Data!$C:$C,AM$1)</f>
        <v>0</v>
      </c>
      <c r="AN51" s="5">
        <f>COUNTIFS(Data!$I:$I,$A51,Data!$C:$C,AN$1)+COUNTIFS(Data!$J:$J,$A51,Data!$C:$C,AN$1)</f>
        <v>0</v>
      </c>
      <c r="AO51" s="5">
        <f>COUNTIFS(Data!$I:$I,$A51,Data!$C:$C,AO$1)+COUNTIFS(Data!$J:$J,$A51,Data!$C:$C,AO$1)</f>
        <v>0</v>
      </c>
      <c r="AP51" s="5">
        <f>COUNTIFS(Data!$I:$I,$A51,Data!$C:$C,AP$1)+COUNTIFS(Data!$J:$J,$A51,Data!$C:$C,AP$1)</f>
        <v>0</v>
      </c>
      <c r="AQ51" s="5">
        <f>COUNTIFS(Data!$I:$I,$A51,Data!$C:$C,AQ$1)+COUNTIFS(Data!$J:$J,$A51,Data!$C:$C,AQ$1)</f>
        <v>0</v>
      </c>
      <c r="AR51" s="5">
        <f>COUNTIFS(Data!$I:$I,$A51,Data!$C:$C,AR$1)+COUNTIFS(Data!$J:$J,$A51,Data!$C:$C,AR$1)</f>
        <v>0</v>
      </c>
      <c r="AS51" s="5">
        <f>COUNTIFS(Data!$I:$I,$A51,Data!$C:$C,AS$1)+COUNTIFS(Data!$J:$J,$A51,Data!$C:$C,AS$1)</f>
        <v>0</v>
      </c>
      <c r="AT51" s="5">
        <f>COUNTIFS(Data!$I:$I,$A51,Data!$C:$C,AT$1)+COUNTIFS(Data!$J:$J,$A51,Data!$C:$C,AT$1)</f>
        <v>2</v>
      </c>
      <c r="AU51" s="5">
        <f>COUNTIFS(Data!$I:$I,$A51,Data!$C:$C,AU$1)+COUNTIFS(Data!$J:$J,$A51,Data!$C:$C,AU$1)</f>
        <v>1</v>
      </c>
      <c r="AV51" s="5">
        <f t="shared" si="1"/>
        <v>8</v>
      </c>
    </row>
    <row r="52">
      <c r="A52" s="5" t="str">
        <f>Countries!A51</f>
        <v>KEN</v>
      </c>
      <c r="B52" s="5">
        <f>COUNTIFS(Data!$I:$I,$A52,Data!$C:$C,B$1)+COUNTIFS(Data!$J:$J,$A52,Data!$C:$C,B$1)</f>
        <v>0</v>
      </c>
      <c r="C52" s="5">
        <f>COUNTIFS(Data!$I:$I,$A52,Data!$C:$C,C$1)+COUNTIFS(Data!$J:$J,$A52,Data!$C:$C,C$1)</f>
        <v>0</v>
      </c>
      <c r="D52" s="5">
        <f>COUNTIFS(Data!$I:$I,$A52,Data!$C:$C,D$1)+COUNTIFS(Data!$J:$J,$A52,Data!$C:$C,D$1)</f>
        <v>0</v>
      </c>
      <c r="E52" s="5">
        <f>COUNTIFS(Data!$I:$I,$A52,Data!$C:$C,E$1)+COUNTIFS(Data!$J:$J,$A52,Data!$C:$C,E$1)</f>
        <v>0</v>
      </c>
      <c r="F52" s="5">
        <f>COUNTIFS(Data!$I:$I,$A52,Data!$C:$C,F$1)+COUNTIFS(Data!$J:$J,$A52,Data!$C:$C,F$1)</f>
        <v>2</v>
      </c>
      <c r="G52" s="5">
        <f>COUNTIFS(Data!$I:$I,$A52,Data!$C:$C,G$1)+COUNTIFS(Data!$J:$J,$A52,Data!$C:$C,G$1)</f>
        <v>0</v>
      </c>
      <c r="H52" s="5">
        <f>COUNTIFS(Data!$I:$I,$A52,Data!$C:$C,H$1)+COUNTIFS(Data!$J:$J,$A52,Data!$C:$C,H$1)</f>
        <v>0</v>
      </c>
      <c r="I52" s="5">
        <f>COUNTIFS(Data!$I:$I,$A52,Data!$C:$C,I$1)+COUNTIFS(Data!$J:$J,$A52,Data!$C:$C,I$1)</f>
        <v>0</v>
      </c>
      <c r="J52" s="5">
        <f>COUNTIFS(Data!$I:$I,$A52,Data!$C:$C,J$1)+COUNTIFS(Data!$J:$J,$A52,Data!$C:$C,J$1)</f>
        <v>0</v>
      </c>
      <c r="K52" s="5">
        <f>COUNTIFS(Data!$I:$I,$A52,Data!$C:$C,K$1)+COUNTIFS(Data!$J:$J,$A52,Data!$C:$C,K$1)</f>
        <v>0</v>
      </c>
      <c r="L52" s="5">
        <f>COUNTIFS(Data!$I:$I,$A52,Data!$C:$C,L$1)+COUNTIFS(Data!$J:$J,$A52,Data!$C:$C,L$1)</f>
        <v>0</v>
      </c>
      <c r="M52" s="5">
        <f>COUNTIFS(Data!$I:$I,$A52,Data!$C:$C,M$1)+COUNTIFS(Data!$J:$J,$A52,Data!$C:$C,M$1)</f>
        <v>0</v>
      </c>
      <c r="N52" s="5">
        <f>COUNTIFS(Data!$I:$I,$A52,Data!$C:$C,N$1)+COUNTIFS(Data!$J:$J,$A52,Data!$C:$C,N$1)</f>
        <v>0</v>
      </c>
      <c r="O52" s="5">
        <f>COUNTIFS(Data!$I:$I,$A52,Data!$C:$C,O$1)+COUNTIFS(Data!$J:$J,$A52,Data!$C:$C,O$1)</f>
        <v>0</v>
      </c>
      <c r="P52" s="5">
        <f>COUNTIFS(Data!$I:$I,$A52,Data!$C:$C,P$1)+COUNTIFS(Data!$J:$J,$A52,Data!$C:$C,P$1)</f>
        <v>0</v>
      </c>
      <c r="Q52" s="5">
        <f>COUNTIFS(Data!$I:$I,$A52,Data!$C:$C,Q$1)+COUNTIFS(Data!$J:$J,$A52,Data!$C:$C,Q$1)</f>
        <v>0</v>
      </c>
      <c r="R52" s="5">
        <f>COUNTIFS(Data!$I:$I,$A52,Data!$C:$C,R$1)+COUNTIFS(Data!$J:$J,$A52,Data!$C:$C,R$1)</f>
        <v>0</v>
      </c>
      <c r="S52" s="5">
        <f>COUNTIFS(Data!$I:$I,$A52,Data!$C:$C,S$1)+COUNTIFS(Data!$J:$J,$A52,Data!$C:$C,S$1)</f>
        <v>0</v>
      </c>
      <c r="T52" s="5">
        <f>COUNTIFS(Data!$I:$I,$A52,Data!$C:$C,T$1)+COUNTIFS(Data!$J:$J,$A52,Data!$C:$C,T$1)</f>
        <v>0</v>
      </c>
      <c r="U52" s="5">
        <f>COUNTIFS(Data!$I:$I,$A52,Data!$C:$C,U$1)+COUNTIFS(Data!$J:$J,$A52,Data!$C:$C,U$1)</f>
        <v>0</v>
      </c>
      <c r="V52" s="5">
        <f>COUNTIFS(Data!$I:$I,$A52,Data!$C:$C,V$1)+COUNTIFS(Data!$J:$J,$A52,Data!$C:$C,V$1)</f>
        <v>0</v>
      </c>
      <c r="W52" s="5">
        <f>COUNTIFS(Data!$I:$I,$A52,Data!$C:$C,W$1)+COUNTIFS(Data!$J:$J,$A52,Data!$C:$C,W$1)</f>
        <v>0</v>
      </c>
      <c r="X52" s="5">
        <f>COUNTIFS(Data!$I:$I,$A52,Data!$C:$C,X$1)+COUNTIFS(Data!$J:$J,$A52,Data!$C:$C,X$1)</f>
        <v>0</v>
      </c>
      <c r="Y52" s="5">
        <f>COUNTIFS(Data!$I:$I,$A52,Data!$C:$C,Y$1)+COUNTIFS(Data!$J:$J,$A52,Data!$C:$C,Y$1)</f>
        <v>0</v>
      </c>
      <c r="Z52" s="5">
        <f>COUNTIFS(Data!$I:$I,$A52,Data!$C:$C,Z$1)+COUNTIFS(Data!$J:$J,$A52,Data!$C:$C,Z$1)</f>
        <v>0</v>
      </c>
      <c r="AA52" s="5">
        <f>COUNTIFS(Data!$I:$I,$A52,Data!$C:$C,AA$1)+COUNTIFS(Data!$J:$J,$A52,Data!$C:$C,AA$1)</f>
        <v>0</v>
      </c>
      <c r="AB52" s="5">
        <f>COUNTIFS(Data!$I:$I,$A52,Data!$C:$C,AB$1)+COUNTIFS(Data!$J:$J,$A52,Data!$C:$C,AB$1)</f>
        <v>0</v>
      </c>
      <c r="AC52" s="5">
        <f>COUNTIFS(Data!$I:$I,$A52,Data!$C:$C,AC$1)+COUNTIFS(Data!$J:$J,$A52,Data!$C:$C,AC$1)</f>
        <v>0</v>
      </c>
      <c r="AD52" s="5">
        <f>COUNTIFS(Data!$I:$I,$A52,Data!$C:$C,AD$1)+COUNTIFS(Data!$J:$J,$A52,Data!$C:$C,AD$1)</f>
        <v>0</v>
      </c>
      <c r="AE52" s="5">
        <f>COUNTIFS(Data!$I:$I,$A52,Data!$C:$C,AE$1)+COUNTIFS(Data!$J:$J,$A52,Data!$C:$C,AE$1)</f>
        <v>0</v>
      </c>
      <c r="AF52" s="5">
        <f>COUNTIFS(Data!$I:$I,$A52,Data!$C:$C,AF$1)+COUNTIFS(Data!$J:$J,$A52,Data!$C:$C,AF$1)</f>
        <v>0</v>
      </c>
      <c r="AG52" s="5">
        <f>COUNTIFS(Data!$I:$I,$A52,Data!$C:$C,AG$1)+COUNTIFS(Data!$J:$J,$A52,Data!$C:$C,AG$1)</f>
        <v>0</v>
      </c>
      <c r="AH52" s="5">
        <f>COUNTIFS(Data!$I:$I,$A52,Data!$C:$C,AH$1)+COUNTIFS(Data!$J:$J,$A52,Data!$C:$C,AH$1)</f>
        <v>0</v>
      </c>
      <c r="AI52" s="5">
        <f>COUNTIFS(Data!$I:$I,$A52,Data!$C:$C,AI$1)+COUNTIFS(Data!$J:$J,$A52,Data!$C:$C,AI$1)</f>
        <v>0</v>
      </c>
      <c r="AJ52" s="5">
        <f>COUNTIFS(Data!$I:$I,$A52,Data!$C:$C,AJ$1)+COUNTIFS(Data!$J:$J,$A52,Data!$C:$C,AJ$1)</f>
        <v>0</v>
      </c>
      <c r="AK52" s="5">
        <f>COUNTIFS(Data!$I:$I,$A52,Data!$C:$C,AK$1)+COUNTIFS(Data!$J:$J,$A52,Data!$C:$C,AK$1)</f>
        <v>0</v>
      </c>
      <c r="AL52" s="5">
        <f>COUNTIFS(Data!$I:$I,$A52,Data!$C:$C,AL$1)+COUNTIFS(Data!$J:$J,$A52,Data!$C:$C,AL$1)</f>
        <v>0</v>
      </c>
      <c r="AM52" s="5">
        <f>COUNTIFS(Data!$I:$I,$A52,Data!$C:$C,AM$1)+COUNTIFS(Data!$J:$J,$A52,Data!$C:$C,AM$1)</f>
        <v>0</v>
      </c>
      <c r="AN52" s="5">
        <f>COUNTIFS(Data!$I:$I,$A52,Data!$C:$C,AN$1)+COUNTIFS(Data!$J:$J,$A52,Data!$C:$C,AN$1)</f>
        <v>0</v>
      </c>
      <c r="AO52" s="5">
        <f>COUNTIFS(Data!$I:$I,$A52,Data!$C:$C,AO$1)+COUNTIFS(Data!$J:$J,$A52,Data!$C:$C,AO$1)</f>
        <v>0</v>
      </c>
      <c r="AP52" s="5">
        <f>COUNTIFS(Data!$I:$I,$A52,Data!$C:$C,AP$1)+COUNTIFS(Data!$J:$J,$A52,Data!$C:$C,AP$1)</f>
        <v>0</v>
      </c>
      <c r="AQ52" s="5">
        <f>COUNTIFS(Data!$I:$I,$A52,Data!$C:$C,AQ$1)+COUNTIFS(Data!$J:$J,$A52,Data!$C:$C,AQ$1)</f>
        <v>0</v>
      </c>
      <c r="AR52" s="5">
        <f>COUNTIFS(Data!$I:$I,$A52,Data!$C:$C,AR$1)+COUNTIFS(Data!$J:$J,$A52,Data!$C:$C,AR$1)</f>
        <v>0</v>
      </c>
      <c r="AS52" s="5">
        <f>COUNTIFS(Data!$I:$I,$A52,Data!$C:$C,AS$1)+COUNTIFS(Data!$J:$J,$A52,Data!$C:$C,AS$1)</f>
        <v>0</v>
      </c>
      <c r="AT52" s="5">
        <f>COUNTIFS(Data!$I:$I,$A52,Data!$C:$C,AT$1)+COUNTIFS(Data!$J:$J,$A52,Data!$C:$C,AT$1)</f>
        <v>0</v>
      </c>
      <c r="AU52" s="5">
        <f>COUNTIFS(Data!$I:$I,$A52,Data!$C:$C,AU$1)+COUNTIFS(Data!$J:$J,$A52,Data!$C:$C,AU$1)</f>
        <v>0</v>
      </c>
      <c r="AV52" s="5">
        <f t="shared" si="1"/>
        <v>2</v>
      </c>
    </row>
    <row r="53">
      <c r="A53" s="5" t="str">
        <f>Countries!A52</f>
        <v>KGZ</v>
      </c>
      <c r="B53" s="5">
        <f>COUNTIFS(Data!$I:$I,$A53,Data!$C:$C,B$1)+COUNTIFS(Data!$J:$J,$A53,Data!$C:$C,B$1)</f>
        <v>0</v>
      </c>
      <c r="C53" s="5">
        <f>COUNTIFS(Data!$I:$I,$A53,Data!$C:$C,C$1)+COUNTIFS(Data!$J:$J,$A53,Data!$C:$C,C$1)</f>
        <v>0</v>
      </c>
      <c r="D53" s="5">
        <f>COUNTIFS(Data!$I:$I,$A53,Data!$C:$C,D$1)+COUNTIFS(Data!$J:$J,$A53,Data!$C:$C,D$1)</f>
        <v>0</v>
      </c>
      <c r="E53" s="5">
        <f>COUNTIFS(Data!$I:$I,$A53,Data!$C:$C,E$1)+COUNTIFS(Data!$J:$J,$A53,Data!$C:$C,E$1)</f>
        <v>0</v>
      </c>
      <c r="F53" s="5">
        <f>COUNTIFS(Data!$I:$I,$A53,Data!$C:$C,F$1)+COUNTIFS(Data!$J:$J,$A53,Data!$C:$C,F$1)</f>
        <v>0</v>
      </c>
      <c r="G53" s="5">
        <f>COUNTIFS(Data!$I:$I,$A53,Data!$C:$C,G$1)+COUNTIFS(Data!$J:$J,$A53,Data!$C:$C,G$1)</f>
        <v>0</v>
      </c>
      <c r="H53" s="5">
        <f>COUNTIFS(Data!$I:$I,$A53,Data!$C:$C,H$1)+COUNTIFS(Data!$J:$J,$A53,Data!$C:$C,H$1)</f>
        <v>0</v>
      </c>
      <c r="I53" s="5">
        <f>COUNTIFS(Data!$I:$I,$A53,Data!$C:$C,I$1)+COUNTIFS(Data!$J:$J,$A53,Data!$C:$C,I$1)</f>
        <v>0</v>
      </c>
      <c r="J53" s="5">
        <f>COUNTIFS(Data!$I:$I,$A53,Data!$C:$C,J$1)+COUNTIFS(Data!$J:$J,$A53,Data!$C:$C,J$1)</f>
        <v>0</v>
      </c>
      <c r="K53" s="5">
        <f>COUNTIFS(Data!$I:$I,$A53,Data!$C:$C,K$1)+COUNTIFS(Data!$J:$J,$A53,Data!$C:$C,K$1)</f>
        <v>0</v>
      </c>
      <c r="L53" s="5">
        <f>COUNTIFS(Data!$I:$I,$A53,Data!$C:$C,L$1)+COUNTIFS(Data!$J:$J,$A53,Data!$C:$C,L$1)</f>
        <v>0</v>
      </c>
      <c r="M53" s="5">
        <f>COUNTIFS(Data!$I:$I,$A53,Data!$C:$C,M$1)+COUNTIFS(Data!$J:$J,$A53,Data!$C:$C,M$1)</f>
        <v>0</v>
      </c>
      <c r="N53" s="5">
        <f>COUNTIFS(Data!$I:$I,$A53,Data!$C:$C,N$1)+COUNTIFS(Data!$J:$J,$A53,Data!$C:$C,N$1)</f>
        <v>0</v>
      </c>
      <c r="O53" s="5">
        <f>COUNTIFS(Data!$I:$I,$A53,Data!$C:$C,O$1)+COUNTIFS(Data!$J:$J,$A53,Data!$C:$C,O$1)</f>
        <v>0</v>
      </c>
      <c r="P53" s="5">
        <f>COUNTIFS(Data!$I:$I,$A53,Data!$C:$C,P$1)+COUNTIFS(Data!$J:$J,$A53,Data!$C:$C,P$1)</f>
        <v>0</v>
      </c>
      <c r="Q53" s="5">
        <f>COUNTIFS(Data!$I:$I,$A53,Data!$C:$C,Q$1)+COUNTIFS(Data!$J:$J,$A53,Data!$C:$C,Q$1)</f>
        <v>0</v>
      </c>
      <c r="R53" s="5">
        <f>COUNTIFS(Data!$I:$I,$A53,Data!$C:$C,R$1)+COUNTIFS(Data!$J:$J,$A53,Data!$C:$C,R$1)</f>
        <v>0</v>
      </c>
      <c r="S53" s="5">
        <f>COUNTIFS(Data!$I:$I,$A53,Data!$C:$C,S$1)+COUNTIFS(Data!$J:$J,$A53,Data!$C:$C,S$1)</f>
        <v>0</v>
      </c>
      <c r="T53" s="5">
        <f>COUNTIFS(Data!$I:$I,$A53,Data!$C:$C,T$1)+COUNTIFS(Data!$J:$J,$A53,Data!$C:$C,T$1)</f>
        <v>0</v>
      </c>
      <c r="U53" s="5">
        <f>COUNTIFS(Data!$I:$I,$A53,Data!$C:$C,U$1)+COUNTIFS(Data!$J:$J,$A53,Data!$C:$C,U$1)</f>
        <v>0</v>
      </c>
      <c r="V53" s="5">
        <f>COUNTIFS(Data!$I:$I,$A53,Data!$C:$C,V$1)+COUNTIFS(Data!$J:$J,$A53,Data!$C:$C,V$1)</f>
        <v>0</v>
      </c>
      <c r="W53" s="5">
        <f>COUNTIFS(Data!$I:$I,$A53,Data!$C:$C,W$1)+COUNTIFS(Data!$J:$J,$A53,Data!$C:$C,W$1)</f>
        <v>0</v>
      </c>
      <c r="X53" s="5">
        <f>COUNTIFS(Data!$I:$I,$A53,Data!$C:$C,X$1)+COUNTIFS(Data!$J:$J,$A53,Data!$C:$C,X$1)</f>
        <v>0</v>
      </c>
      <c r="Y53" s="5">
        <f>COUNTIFS(Data!$I:$I,$A53,Data!$C:$C,Y$1)+COUNTIFS(Data!$J:$J,$A53,Data!$C:$C,Y$1)</f>
        <v>0</v>
      </c>
      <c r="Z53" s="5">
        <f>COUNTIFS(Data!$I:$I,$A53,Data!$C:$C,Z$1)+COUNTIFS(Data!$J:$J,$A53,Data!$C:$C,Z$1)</f>
        <v>0</v>
      </c>
      <c r="AA53" s="5">
        <f>COUNTIFS(Data!$I:$I,$A53,Data!$C:$C,AA$1)+COUNTIFS(Data!$J:$J,$A53,Data!$C:$C,AA$1)</f>
        <v>0</v>
      </c>
      <c r="AB53" s="5">
        <f>COUNTIFS(Data!$I:$I,$A53,Data!$C:$C,AB$1)+COUNTIFS(Data!$J:$J,$A53,Data!$C:$C,AB$1)</f>
        <v>0</v>
      </c>
      <c r="AC53" s="5">
        <f>COUNTIFS(Data!$I:$I,$A53,Data!$C:$C,AC$1)+COUNTIFS(Data!$J:$J,$A53,Data!$C:$C,AC$1)</f>
        <v>0</v>
      </c>
      <c r="AD53" s="5">
        <f>COUNTIFS(Data!$I:$I,$A53,Data!$C:$C,AD$1)+COUNTIFS(Data!$J:$J,$A53,Data!$C:$C,AD$1)</f>
        <v>0</v>
      </c>
      <c r="AE53" s="5">
        <f>COUNTIFS(Data!$I:$I,$A53,Data!$C:$C,AE$1)+COUNTIFS(Data!$J:$J,$A53,Data!$C:$C,AE$1)</f>
        <v>0</v>
      </c>
      <c r="AF53" s="5">
        <f>COUNTIFS(Data!$I:$I,$A53,Data!$C:$C,AF$1)+COUNTIFS(Data!$J:$J,$A53,Data!$C:$C,AF$1)</f>
        <v>0</v>
      </c>
      <c r="AG53" s="5">
        <f>COUNTIFS(Data!$I:$I,$A53,Data!$C:$C,AG$1)+COUNTIFS(Data!$J:$J,$A53,Data!$C:$C,AG$1)</f>
        <v>0</v>
      </c>
      <c r="AH53" s="5">
        <f>COUNTIFS(Data!$I:$I,$A53,Data!$C:$C,AH$1)+COUNTIFS(Data!$J:$J,$A53,Data!$C:$C,AH$1)</f>
        <v>0</v>
      </c>
      <c r="AI53" s="5">
        <f>COUNTIFS(Data!$I:$I,$A53,Data!$C:$C,AI$1)+COUNTIFS(Data!$J:$J,$A53,Data!$C:$C,AI$1)</f>
        <v>0</v>
      </c>
      <c r="AJ53" s="5">
        <f>COUNTIFS(Data!$I:$I,$A53,Data!$C:$C,AJ$1)+COUNTIFS(Data!$J:$J,$A53,Data!$C:$C,AJ$1)</f>
        <v>0</v>
      </c>
      <c r="AK53" s="5">
        <f>COUNTIFS(Data!$I:$I,$A53,Data!$C:$C,AK$1)+COUNTIFS(Data!$J:$J,$A53,Data!$C:$C,AK$1)</f>
        <v>0</v>
      </c>
      <c r="AL53" s="5">
        <f>COUNTIFS(Data!$I:$I,$A53,Data!$C:$C,AL$1)+COUNTIFS(Data!$J:$J,$A53,Data!$C:$C,AL$1)</f>
        <v>0</v>
      </c>
      <c r="AM53" s="5">
        <f>COUNTIFS(Data!$I:$I,$A53,Data!$C:$C,AM$1)+COUNTIFS(Data!$J:$J,$A53,Data!$C:$C,AM$1)</f>
        <v>0</v>
      </c>
      <c r="AN53" s="5">
        <f>COUNTIFS(Data!$I:$I,$A53,Data!$C:$C,AN$1)+COUNTIFS(Data!$J:$J,$A53,Data!$C:$C,AN$1)</f>
        <v>0</v>
      </c>
      <c r="AO53" s="5">
        <f>COUNTIFS(Data!$I:$I,$A53,Data!$C:$C,AO$1)+COUNTIFS(Data!$J:$J,$A53,Data!$C:$C,AO$1)</f>
        <v>0</v>
      </c>
      <c r="AP53" s="5">
        <f>COUNTIFS(Data!$I:$I,$A53,Data!$C:$C,AP$1)+COUNTIFS(Data!$J:$J,$A53,Data!$C:$C,AP$1)</f>
        <v>0</v>
      </c>
      <c r="AQ53" s="5">
        <f>COUNTIFS(Data!$I:$I,$A53,Data!$C:$C,AQ$1)+COUNTIFS(Data!$J:$J,$A53,Data!$C:$C,AQ$1)</f>
        <v>0</v>
      </c>
      <c r="AR53" s="5">
        <f>COUNTIFS(Data!$I:$I,$A53,Data!$C:$C,AR$1)+COUNTIFS(Data!$J:$J,$A53,Data!$C:$C,AR$1)</f>
        <v>0</v>
      </c>
      <c r="AS53" s="5">
        <f>COUNTIFS(Data!$I:$I,$A53,Data!$C:$C,AS$1)+COUNTIFS(Data!$J:$J,$A53,Data!$C:$C,AS$1)</f>
        <v>0</v>
      </c>
      <c r="AT53" s="5">
        <f>COUNTIFS(Data!$I:$I,$A53,Data!$C:$C,AT$1)+COUNTIFS(Data!$J:$J,$A53,Data!$C:$C,AT$1)</f>
        <v>0</v>
      </c>
      <c r="AU53" s="5">
        <f>COUNTIFS(Data!$I:$I,$A53,Data!$C:$C,AU$1)+COUNTIFS(Data!$J:$J,$A53,Data!$C:$C,AU$1)</f>
        <v>1</v>
      </c>
      <c r="AV53" s="5">
        <f t="shared" si="1"/>
        <v>1</v>
      </c>
    </row>
    <row r="54">
      <c r="A54" s="5" t="str">
        <f>Countries!A53</f>
        <v>KOR</v>
      </c>
      <c r="B54" s="5">
        <f>COUNTIFS(Data!$I:$I,$A54,Data!$C:$C,B$1)+COUNTIFS(Data!$J:$J,$A54,Data!$C:$C,B$1)</f>
        <v>0</v>
      </c>
      <c r="C54" s="5">
        <f>COUNTIFS(Data!$I:$I,$A54,Data!$C:$C,C$1)+COUNTIFS(Data!$J:$J,$A54,Data!$C:$C,C$1)</f>
        <v>0</v>
      </c>
      <c r="D54" s="5">
        <f>COUNTIFS(Data!$I:$I,$A54,Data!$C:$C,D$1)+COUNTIFS(Data!$J:$J,$A54,Data!$C:$C,D$1)</f>
        <v>1</v>
      </c>
      <c r="E54" s="5">
        <f>COUNTIFS(Data!$I:$I,$A54,Data!$C:$C,E$1)+COUNTIFS(Data!$J:$J,$A54,Data!$C:$C,E$1)</f>
        <v>0</v>
      </c>
      <c r="F54" s="5">
        <f>COUNTIFS(Data!$I:$I,$A54,Data!$C:$C,F$1)+COUNTIFS(Data!$J:$J,$A54,Data!$C:$C,F$1)</f>
        <v>0</v>
      </c>
      <c r="G54" s="5">
        <f>COUNTIFS(Data!$I:$I,$A54,Data!$C:$C,G$1)+COUNTIFS(Data!$J:$J,$A54,Data!$C:$C,G$1)</f>
        <v>1</v>
      </c>
      <c r="H54" s="5">
        <f>COUNTIFS(Data!$I:$I,$A54,Data!$C:$C,H$1)+COUNTIFS(Data!$J:$J,$A54,Data!$C:$C,H$1)</f>
        <v>0</v>
      </c>
      <c r="I54" s="5">
        <f>COUNTIFS(Data!$I:$I,$A54,Data!$C:$C,I$1)+COUNTIFS(Data!$J:$J,$A54,Data!$C:$C,I$1)</f>
        <v>0</v>
      </c>
      <c r="J54" s="5">
        <f>COUNTIFS(Data!$I:$I,$A54,Data!$C:$C,J$1)+COUNTIFS(Data!$J:$J,$A54,Data!$C:$C,J$1)</f>
        <v>0</v>
      </c>
      <c r="K54" s="5">
        <f>COUNTIFS(Data!$I:$I,$A54,Data!$C:$C,K$1)+COUNTIFS(Data!$J:$J,$A54,Data!$C:$C,K$1)</f>
        <v>0</v>
      </c>
      <c r="L54" s="5">
        <f>COUNTIFS(Data!$I:$I,$A54,Data!$C:$C,L$1)+COUNTIFS(Data!$J:$J,$A54,Data!$C:$C,L$1)</f>
        <v>0</v>
      </c>
      <c r="M54" s="5">
        <f>COUNTIFS(Data!$I:$I,$A54,Data!$C:$C,M$1)+COUNTIFS(Data!$J:$J,$A54,Data!$C:$C,M$1)</f>
        <v>0</v>
      </c>
      <c r="N54" s="5">
        <f>COUNTIFS(Data!$I:$I,$A54,Data!$C:$C,N$1)+COUNTIFS(Data!$J:$J,$A54,Data!$C:$C,N$1)</f>
        <v>0</v>
      </c>
      <c r="O54" s="5">
        <f>COUNTIFS(Data!$I:$I,$A54,Data!$C:$C,O$1)+COUNTIFS(Data!$J:$J,$A54,Data!$C:$C,O$1)</f>
        <v>0</v>
      </c>
      <c r="P54" s="5">
        <f>COUNTIFS(Data!$I:$I,$A54,Data!$C:$C,P$1)+COUNTIFS(Data!$J:$J,$A54,Data!$C:$C,P$1)</f>
        <v>0</v>
      </c>
      <c r="Q54" s="5">
        <f>COUNTIFS(Data!$I:$I,$A54,Data!$C:$C,Q$1)+COUNTIFS(Data!$J:$J,$A54,Data!$C:$C,Q$1)</f>
        <v>0</v>
      </c>
      <c r="R54" s="5">
        <f>COUNTIFS(Data!$I:$I,$A54,Data!$C:$C,R$1)+COUNTIFS(Data!$J:$J,$A54,Data!$C:$C,R$1)</f>
        <v>0</v>
      </c>
      <c r="S54" s="5">
        <f>COUNTIFS(Data!$I:$I,$A54,Data!$C:$C,S$1)+COUNTIFS(Data!$J:$J,$A54,Data!$C:$C,S$1)</f>
        <v>0</v>
      </c>
      <c r="T54" s="5">
        <f>COUNTIFS(Data!$I:$I,$A54,Data!$C:$C,T$1)+COUNTIFS(Data!$J:$J,$A54,Data!$C:$C,T$1)</f>
        <v>0</v>
      </c>
      <c r="U54" s="5">
        <f>COUNTIFS(Data!$I:$I,$A54,Data!$C:$C,U$1)+COUNTIFS(Data!$J:$J,$A54,Data!$C:$C,U$1)</f>
        <v>3</v>
      </c>
      <c r="V54" s="5">
        <f>COUNTIFS(Data!$I:$I,$A54,Data!$C:$C,V$1)+COUNTIFS(Data!$J:$J,$A54,Data!$C:$C,V$1)</f>
        <v>0</v>
      </c>
      <c r="W54" s="5">
        <f>COUNTIFS(Data!$I:$I,$A54,Data!$C:$C,W$1)+COUNTIFS(Data!$J:$J,$A54,Data!$C:$C,W$1)</f>
        <v>0</v>
      </c>
      <c r="X54" s="5">
        <f>COUNTIFS(Data!$I:$I,$A54,Data!$C:$C,X$1)+COUNTIFS(Data!$J:$J,$A54,Data!$C:$C,X$1)</f>
        <v>0</v>
      </c>
      <c r="Y54" s="5">
        <f>COUNTIFS(Data!$I:$I,$A54,Data!$C:$C,Y$1)+COUNTIFS(Data!$J:$J,$A54,Data!$C:$C,Y$1)</f>
        <v>0</v>
      </c>
      <c r="Z54" s="5">
        <f>COUNTIFS(Data!$I:$I,$A54,Data!$C:$C,Z$1)+COUNTIFS(Data!$J:$J,$A54,Data!$C:$C,Z$1)</f>
        <v>2</v>
      </c>
      <c r="AA54" s="5">
        <f>COUNTIFS(Data!$I:$I,$A54,Data!$C:$C,AA$1)+COUNTIFS(Data!$J:$J,$A54,Data!$C:$C,AA$1)</f>
        <v>0</v>
      </c>
      <c r="AB54" s="5">
        <f>COUNTIFS(Data!$I:$I,$A54,Data!$C:$C,AB$1)+COUNTIFS(Data!$J:$J,$A54,Data!$C:$C,AB$1)</f>
        <v>0</v>
      </c>
      <c r="AC54" s="5">
        <f>COUNTIFS(Data!$I:$I,$A54,Data!$C:$C,AC$1)+COUNTIFS(Data!$J:$J,$A54,Data!$C:$C,AC$1)</f>
        <v>1</v>
      </c>
      <c r="AD54" s="5">
        <f>COUNTIFS(Data!$I:$I,$A54,Data!$C:$C,AD$1)+COUNTIFS(Data!$J:$J,$A54,Data!$C:$C,AD$1)</f>
        <v>0</v>
      </c>
      <c r="AE54" s="5">
        <f>COUNTIFS(Data!$I:$I,$A54,Data!$C:$C,AE$1)+COUNTIFS(Data!$J:$J,$A54,Data!$C:$C,AE$1)</f>
        <v>0</v>
      </c>
      <c r="AF54" s="5">
        <f>COUNTIFS(Data!$I:$I,$A54,Data!$C:$C,AF$1)+COUNTIFS(Data!$J:$J,$A54,Data!$C:$C,AF$1)</f>
        <v>0</v>
      </c>
      <c r="AG54" s="5">
        <f>COUNTIFS(Data!$I:$I,$A54,Data!$C:$C,AG$1)+COUNTIFS(Data!$J:$J,$A54,Data!$C:$C,AG$1)</f>
        <v>0</v>
      </c>
      <c r="AH54" s="5">
        <f>COUNTIFS(Data!$I:$I,$A54,Data!$C:$C,AH$1)+COUNTIFS(Data!$J:$J,$A54,Data!$C:$C,AH$1)</f>
        <v>0</v>
      </c>
      <c r="AI54" s="5">
        <f>COUNTIFS(Data!$I:$I,$A54,Data!$C:$C,AI$1)+COUNTIFS(Data!$J:$J,$A54,Data!$C:$C,AI$1)</f>
        <v>0</v>
      </c>
      <c r="AJ54" s="5">
        <f>COUNTIFS(Data!$I:$I,$A54,Data!$C:$C,AJ$1)+COUNTIFS(Data!$J:$J,$A54,Data!$C:$C,AJ$1)</f>
        <v>0</v>
      </c>
      <c r="AK54" s="5">
        <f>COUNTIFS(Data!$I:$I,$A54,Data!$C:$C,AK$1)+COUNTIFS(Data!$J:$J,$A54,Data!$C:$C,AK$1)</f>
        <v>0</v>
      </c>
      <c r="AL54" s="5">
        <f>COUNTIFS(Data!$I:$I,$A54,Data!$C:$C,AL$1)+COUNTIFS(Data!$J:$J,$A54,Data!$C:$C,AL$1)</f>
        <v>0</v>
      </c>
      <c r="AM54" s="5">
        <f>COUNTIFS(Data!$I:$I,$A54,Data!$C:$C,AM$1)+COUNTIFS(Data!$J:$J,$A54,Data!$C:$C,AM$1)</f>
        <v>0</v>
      </c>
      <c r="AN54" s="5">
        <f>COUNTIFS(Data!$I:$I,$A54,Data!$C:$C,AN$1)+COUNTIFS(Data!$J:$J,$A54,Data!$C:$C,AN$1)</f>
        <v>2</v>
      </c>
      <c r="AO54" s="5">
        <f>COUNTIFS(Data!$I:$I,$A54,Data!$C:$C,AO$1)+COUNTIFS(Data!$J:$J,$A54,Data!$C:$C,AO$1)</f>
        <v>0</v>
      </c>
      <c r="AP54" s="5">
        <f>COUNTIFS(Data!$I:$I,$A54,Data!$C:$C,AP$1)+COUNTIFS(Data!$J:$J,$A54,Data!$C:$C,AP$1)</f>
        <v>0</v>
      </c>
      <c r="AQ54" s="5">
        <f>COUNTIFS(Data!$I:$I,$A54,Data!$C:$C,AQ$1)+COUNTIFS(Data!$J:$J,$A54,Data!$C:$C,AQ$1)</f>
        <v>0</v>
      </c>
      <c r="AR54" s="5">
        <f>COUNTIFS(Data!$I:$I,$A54,Data!$C:$C,AR$1)+COUNTIFS(Data!$J:$J,$A54,Data!$C:$C,AR$1)</f>
        <v>0</v>
      </c>
      <c r="AS54" s="5">
        <f>COUNTIFS(Data!$I:$I,$A54,Data!$C:$C,AS$1)+COUNTIFS(Data!$J:$J,$A54,Data!$C:$C,AS$1)</f>
        <v>0</v>
      </c>
      <c r="AT54" s="5">
        <f>COUNTIFS(Data!$I:$I,$A54,Data!$C:$C,AT$1)+COUNTIFS(Data!$J:$J,$A54,Data!$C:$C,AT$1)</f>
        <v>0</v>
      </c>
      <c r="AU54" s="5">
        <f>COUNTIFS(Data!$I:$I,$A54,Data!$C:$C,AU$1)+COUNTIFS(Data!$J:$J,$A54,Data!$C:$C,AU$1)</f>
        <v>0</v>
      </c>
      <c r="AV54" s="5">
        <f t="shared" si="1"/>
        <v>10</v>
      </c>
    </row>
    <row r="55">
      <c r="A55" s="5" t="str">
        <f>Countries!A54</f>
        <v>KOS</v>
      </c>
      <c r="B55" s="5">
        <f>COUNTIFS(Data!$I:$I,$A55,Data!$C:$C,B$1)+COUNTIFS(Data!$J:$J,$A55,Data!$C:$C,B$1)</f>
        <v>0</v>
      </c>
      <c r="C55" s="5">
        <f>COUNTIFS(Data!$I:$I,$A55,Data!$C:$C,C$1)+COUNTIFS(Data!$J:$J,$A55,Data!$C:$C,C$1)</f>
        <v>0</v>
      </c>
      <c r="D55" s="5">
        <f>COUNTIFS(Data!$I:$I,$A55,Data!$C:$C,D$1)+COUNTIFS(Data!$J:$J,$A55,Data!$C:$C,D$1)</f>
        <v>0</v>
      </c>
      <c r="E55" s="5">
        <f>COUNTIFS(Data!$I:$I,$A55,Data!$C:$C,E$1)+COUNTIFS(Data!$J:$J,$A55,Data!$C:$C,E$1)</f>
        <v>0</v>
      </c>
      <c r="F55" s="5">
        <f>COUNTIFS(Data!$I:$I,$A55,Data!$C:$C,F$1)+COUNTIFS(Data!$J:$J,$A55,Data!$C:$C,F$1)</f>
        <v>0</v>
      </c>
      <c r="G55" s="5">
        <f>COUNTIFS(Data!$I:$I,$A55,Data!$C:$C,G$1)+COUNTIFS(Data!$J:$J,$A55,Data!$C:$C,G$1)</f>
        <v>0</v>
      </c>
      <c r="H55" s="5">
        <f>COUNTIFS(Data!$I:$I,$A55,Data!$C:$C,H$1)+COUNTIFS(Data!$J:$J,$A55,Data!$C:$C,H$1)</f>
        <v>0</v>
      </c>
      <c r="I55" s="5">
        <f>COUNTIFS(Data!$I:$I,$A55,Data!$C:$C,I$1)+COUNTIFS(Data!$J:$J,$A55,Data!$C:$C,I$1)</f>
        <v>0</v>
      </c>
      <c r="J55" s="5">
        <f>COUNTIFS(Data!$I:$I,$A55,Data!$C:$C,J$1)+COUNTIFS(Data!$J:$J,$A55,Data!$C:$C,J$1)</f>
        <v>0</v>
      </c>
      <c r="K55" s="5">
        <f>COUNTIFS(Data!$I:$I,$A55,Data!$C:$C,K$1)+COUNTIFS(Data!$J:$J,$A55,Data!$C:$C,K$1)</f>
        <v>0</v>
      </c>
      <c r="L55" s="5">
        <f>COUNTIFS(Data!$I:$I,$A55,Data!$C:$C,L$1)+COUNTIFS(Data!$J:$J,$A55,Data!$C:$C,L$1)</f>
        <v>0</v>
      </c>
      <c r="M55" s="5">
        <f>COUNTIFS(Data!$I:$I,$A55,Data!$C:$C,M$1)+COUNTIFS(Data!$J:$J,$A55,Data!$C:$C,M$1)</f>
        <v>0</v>
      </c>
      <c r="N55" s="5">
        <f>COUNTIFS(Data!$I:$I,$A55,Data!$C:$C,N$1)+COUNTIFS(Data!$J:$J,$A55,Data!$C:$C,N$1)</f>
        <v>0</v>
      </c>
      <c r="O55" s="5">
        <f>COUNTIFS(Data!$I:$I,$A55,Data!$C:$C,O$1)+COUNTIFS(Data!$J:$J,$A55,Data!$C:$C,O$1)</f>
        <v>0</v>
      </c>
      <c r="P55" s="5">
        <f>COUNTIFS(Data!$I:$I,$A55,Data!$C:$C,P$1)+COUNTIFS(Data!$J:$J,$A55,Data!$C:$C,P$1)</f>
        <v>0</v>
      </c>
      <c r="Q55" s="5">
        <f>COUNTIFS(Data!$I:$I,$A55,Data!$C:$C,Q$1)+COUNTIFS(Data!$J:$J,$A55,Data!$C:$C,Q$1)</f>
        <v>0</v>
      </c>
      <c r="R55" s="5">
        <f>COUNTIFS(Data!$I:$I,$A55,Data!$C:$C,R$1)+COUNTIFS(Data!$J:$J,$A55,Data!$C:$C,R$1)</f>
        <v>0</v>
      </c>
      <c r="S55" s="5">
        <f>COUNTIFS(Data!$I:$I,$A55,Data!$C:$C,S$1)+COUNTIFS(Data!$J:$J,$A55,Data!$C:$C,S$1)</f>
        <v>0</v>
      </c>
      <c r="T55" s="5">
        <f>COUNTIFS(Data!$I:$I,$A55,Data!$C:$C,T$1)+COUNTIFS(Data!$J:$J,$A55,Data!$C:$C,T$1)</f>
        <v>0</v>
      </c>
      <c r="U55" s="5">
        <f>COUNTIFS(Data!$I:$I,$A55,Data!$C:$C,U$1)+COUNTIFS(Data!$J:$J,$A55,Data!$C:$C,U$1)</f>
        <v>0</v>
      </c>
      <c r="V55" s="5">
        <f>COUNTIFS(Data!$I:$I,$A55,Data!$C:$C,V$1)+COUNTIFS(Data!$J:$J,$A55,Data!$C:$C,V$1)</f>
        <v>0</v>
      </c>
      <c r="W55" s="5">
        <f>COUNTIFS(Data!$I:$I,$A55,Data!$C:$C,W$1)+COUNTIFS(Data!$J:$J,$A55,Data!$C:$C,W$1)</f>
        <v>0</v>
      </c>
      <c r="X55" s="5">
        <f>COUNTIFS(Data!$I:$I,$A55,Data!$C:$C,X$1)+COUNTIFS(Data!$J:$J,$A55,Data!$C:$C,X$1)</f>
        <v>0</v>
      </c>
      <c r="Y55" s="5">
        <f>COUNTIFS(Data!$I:$I,$A55,Data!$C:$C,Y$1)+COUNTIFS(Data!$J:$J,$A55,Data!$C:$C,Y$1)</f>
        <v>0</v>
      </c>
      <c r="Z55" s="5">
        <f>COUNTIFS(Data!$I:$I,$A55,Data!$C:$C,Z$1)+COUNTIFS(Data!$J:$J,$A55,Data!$C:$C,Z$1)</f>
        <v>0</v>
      </c>
      <c r="AA55" s="5">
        <f>COUNTIFS(Data!$I:$I,$A55,Data!$C:$C,AA$1)+COUNTIFS(Data!$J:$J,$A55,Data!$C:$C,AA$1)</f>
        <v>0</v>
      </c>
      <c r="AB55" s="5">
        <f>COUNTIFS(Data!$I:$I,$A55,Data!$C:$C,AB$1)+COUNTIFS(Data!$J:$J,$A55,Data!$C:$C,AB$1)</f>
        <v>0</v>
      </c>
      <c r="AC55" s="5">
        <f>COUNTIFS(Data!$I:$I,$A55,Data!$C:$C,AC$1)+COUNTIFS(Data!$J:$J,$A55,Data!$C:$C,AC$1)</f>
        <v>0</v>
      </c>
      <c r="AD55" s="5">
        <f>COUNTIFS(Data!$I:$I,$A55,Data!$C:$C,AD$1)+COUNTIFS(Data!$J:$J,$A55,Data!$C:$C,AD$1)</f>
        <v>0</v>
      </c>
      <c r="AE55" s="5">
        <f>COUNTIFS(Data!$I:$I,$A55,Data!$C:$C,AE$1)+COUNTIFS(Data!$J:$J,$A55,Data!$C:$C,AE$1)</f>
        <v>0</v>
      </c>
      <c r="AF55" s="5">
        <f>COUNTIFS(Data!$I:$I,$A55,Data!$C:$C,AF$1)+COUNTIFS(Data!$J:$J,$A55,Data!$C:$C,AF$1)</f>
        <v>0</v>
      </c>
      <c r="AG55" s="5">
        <f>COUNTIFS(Data!$I:$I,$A55,Data!$C:$C,AG$1)+COUNTIFS(Data!$J:$J,$A55,Data!$C:$C,AG$1)</f>
        <v>0</v>
      </c>
      <c r="AH55" s="5">
        <f>COUNTIFS(Data!$I:$I,$A55,Data!$C:$C,AH$1)+COUNTIFS(Data!$J:$J,$A55,Data!$C:$C,AH$1)</f>
        <v>0</v>
      </c>
      <c r="AI55" s="5">
        <f>COUNTIFS(Data!$I:$I,$A55,Data!$C:$C,AI$1)+COUNTIFS(Data!$J:$J,$A55,Data!$C:$C,AI$1)</f>
        <v>0</v>
      </c>
      <c r="AJ55" s="5">
        <f>COUNTIFS(Data!$I:$I,$A55,Data!$C:$C,AJ$1)+COUNTIFS(Data!$J:$J,$A55,Data!$C:$C,AJ$1)</f>
        <v>0</v>
      </c>
      <c r="AK55" s="5">
        <f>COUNTIFS(Data!$I:$I,$A55,Data!$C:$C,AK$1)+COUNTIFS(Data!$J:$J,$A55,Data!$C:$C,AK$1)</f>
        <v>0</v>
      </c>
      <c r="AL55" s="5">
        <f>COUNTIFS(Data!$I:$I,$A55,Data!$C:$C,AL$1)+COUNTIFS(Data!$J:$J,$A55,Data!$C:$C,AL$1)</f>
        <v>0</v>
      </c>
      <c r="AM55" s="5">
        <f>COUNTIFS(Data!$I:$I,$A55,Data!$C:$C,AM$1)+COUNTIFS(Data!$J:$J,$A55,Data!$C:$C,AM$1)</f>
        <v>0</v>
      </c>
      <c r="AN55" s="5">
        <f>COUNTIFS(Data!$I:$I,$A55,Data!$C:$C,AN$1)+COUNTIFS(Data!$J:$J,$A55,Data!$C:$C,AN$1)</f>
        <v>0</v>
      </c>
      <c r="AO55" s="5">
        <f>COUNTIFS(Data!$I:$I,$A55,Data!$C:$C,AO$1)+COUNTIFS(Data!$J:$J,$A55,Data!$C:$C,AO$1)</f>
        <v>0</v>
      </c>
      <c r="AP55" s="5">
        <f>COUNTIFS(Data!$I:$I,$A55,Data!$C:$C,AP$1)+COUNTIFS(Data!$J:$J,$A55,Data!$C:$C,AP$1)</f>
        <v>0</v>
      </c>
      <c r="AQ55" s="5">
        <f>COUNTIFS(Data!$I:$I,$A55,Data!$C:$C,AQ$1)+COUNTIFS(Data!$J:$J,$A55,Data!$C:$C,AQ$1)</f>
        <v>0</v>
      </c>
      <c r="AR55" s="5">
        <f>COUNTIFS(Data!$I:$I,$A55,Data!$C:$C,AR$1)+COUNTIFS(Data!$J:$J,$A55,Data!$C:$C,AR$1)</f>
        <v>0</v>
      </c>
      <c r="AS55" s="5">
        <f>COUNTIFS(Data!$I:$I,$A55,Data!$C:$C,AS$1)+COUNTIFS(Data!$J:$J,$A55,Data!$C:$C,AS$1)</f>
        <v>0</v>
      </c>
      <c r="AT55" s="5">
        <f>COUNTIFS(Data!$I:$I,$A55,Data!$C:$C,AT$1)+COUNTIFS(Data!$J:$J,$A55,Data!$C:$C,AT$1)</f>
        <v>0</v>
      </c>
      <c r="AU55" s="5">
        <f>COUNTIFS(Data!$I:$I,$A55,Data!$C:$C,AU$1)+COUNTIFS(Data!$J:$J,$A55,Data!$C:$C,AU$1)</f>
        <v>0</v>
      </c>
      <c r="AV55" s="5">
        <f t="shared" si="1"/>
        <v>0</v>
      </c>
    </row>
    <row r="56">
      <c r="A56" s="5" t="str">
        <f>Countries!A55</f>
        <v>KSA</v>
      </c>
      <c r="B56" s="5">
        <f>COUNTIFS(Data!$I:$I,$A56,Data!$C:$C,B$1)+COUNTIFS(Data!$J:$J,$A56,Data!$C:$C,B$1)</f>
        <v>0</v>
      </c>
      <c r="C56" s="5">
        <f>COUNTIFS(Data!$I:$I,$A56,Data!$C:$C,C$1)+COUNTIFS(Data!$J:$J,$A56,Data!$C:$C,C$1)</f>
        <v>0</v>
      </c>
      <c r="D56" s="5">
        <f>COUNTIFS(Data!$I:$I,$A56,Data!$C:$C,D$1)+COUNTIFS(Data!$J:$J,$A56,Data!$C:$C,D$1)</f>
        <v>0</v>
      </c>
      <c r="E56" s="5">
        <f>COUNTIFS(Data!$I:$I,$A56,Data!$C:$C,E$1)+COUNTIFS(Data!$J:$J,$A56,Data!$C:$C,E$1)</f>
        <v>0</v>
      </c>
      <c r="F56" s="5">
        <f>COUNTIFS(Data!$I:$I,$A56,Data!$C:$C,F$1)+COUNTIFS(Data!$J:$J,$A56,Data!$C:$C,F$1)</f>
        <v>0</v>
      </c>
      <c r="G56" s="5">
        <f>COUNTIFS(Data!$I:$I,$A56,Data!$C:$C,G$1)+COUNTIFS(Data!$J:$J,$A56,Data!$C:$C,G$1)</f>
        <v>0</v>
      </c>
      <c r="H56" s="5">
        <f>COUNTIFS(Data!$I:$I,$A56,Data!$C:$C,H$1)+COUNTIFS(Data!$J:$J,$A56,Data!$C:$C,H$1)</f>
        <v>0</v>
      </c>
      <c r="I56" s="5">
        <f>COUNTIFS(Data!$I:$I,$A56,Data!$C:$C,I$1)+COUNTIFS(Data!$J:$J,$A56,Data!$C:$C,I$1)</f>
        <v>0</v>
      </c>
      <c r="J56" s="5">
        <f>COUNTIFS(Data!$I:$I,$A56,Data!$C:$C,J$1)+COUNTIFS(Data!$J:$J,$A56,Data!$C:$C,J$1)</f>
        <v>0</v>
      </c>
      <c r="K56" s="5">
        <f>COUNTIFS(Data!$I:$I,$A56,Data!$C:$C,K$1)+COUNTIFS(Data!$J:$J,$A56,Data!$C:$C,K$1)</f>
        <v>0</v>
      </c>
      <c r="L56" s="5">
        <f>COUNTIFS(Data!$I:$I,$A56,Data!$C:$C,L$1)+COUNTIFS(Data!$J:$J,$A56,Data!$C:$C,L$1)</f>
        <v>0</v>
      </c>
      <c r="M56" s="5">
        <f>COUNTIFS(Data!$I:$I,$A56,Data!$C:$C,M$1)+COUNTIFS(Data!$J:$J,$A56,Data!$C:$C,M$1)</f>
        <v>0</v>
      </c>
      <c r="N56" s="5">
        <f>COUNTIFS(Data!$I:$I,$A56,Data!$C:$C,N$1)+COUNTIFS(Data!$J:$J,$A56,Data!$C:$C,N$1)</f>
        <v>0</v>
      </c>
      <c r="O56" s="5">
        <f>COUNTIFS(Data!$I:$I,$A56,Data!$C:$C,O$1)+COUNTIFS(Data!$J:$J,$A56,Data!$C:$C,O$1)</f>
        <v>0</v>
      </c>
      <c r="P56" s="5">
        <f>COUNTIFS(Data!$I:$I,$A56,Data!$C:$C,P$1)+COUNTIFS(Data!$J:$J,$A56,Data!$C:$C,P$1)</f>
        <v>0</v>
      </c>
      <c r="Q56" s="5">
        <f>COUNTIFS(Data!$I:$I,$A56,Data!$C:$C,Q$1)+COUNTIFS(Data!$J:$J,$A56,Data!$C:$C,Q$1)</f>
        <v>0</v>
      </c>
      <c r="R56" s="5">
        <f>COUNTIFS(Data!$I:$I,$A56,Data!$C:$C,R$1)+COUNTIFS(Data!$J:$J,$A56,Data!$C:$C,R$1)</f>
        <v>0</v>
      </c>
      <c r="S56" s="5">
        <f>COUNTIFS(Data!$I:$I,$A56,Data!$C:$C,S$1)+COUNTIFS(Data!$J:$J,$A56,Data!$C:$C,S$1)</f>
        <v>0</v>
      </c>
      <c r="T56" s="5">
        <f>COUNTIFS(Data!$I:$I,$A56,Data!$C:$C,T$1)+COUNTIFS(Data!$J:$J,$A56,Data!$C:$C,T$1)</f>
        <v>0</v>
      </c>
      <c r="U56" s="5">
        <f>COUNTIFS(Data!$I:$I,$A56,Data!$C:$C,U$1)+COUNTIFS(Data!$J:$J,$A56,Data!$C:$C,U$1)</f>
        <v>0</v>
      </c>
      <c r="V56" s="5">
        <f>COUNTIFS(Data!$I:$I,$A56,Data!$C:$C,V$1)+COUNTIFS(Data!$J:$J,$A56,Data!$C:$C,V$1)</f>
        <v>0</v>
      </c>
      <c r="W56" s="5">
        <f>COUNTIFS(Data!$I:$I,$A56,Data!$C:$C,W$1)+COUNTIFS(Data!$J:$J,$A56,Data!$C:$C,W$1)</f>
        <v>0</v>
      </c>
      <c r="X56" s="5">
        <f>COUNTIFS(Data!$I:$I,$A56,Data!$C:$C,X$1)+COUNTIFS(Data!$J:$J,$A56,Data!$C:$C,X$1)</f>
        <v>0</v>
      </c>
      <c r="Y56" s="5">
        <f>COUNTIFS(Data!$I:$I,$A56,Data!$C:$C,Y$1)+COUNTIFS(Data!$J:$J,$A56,Data!$C:$C,Y$1)</f>
        <v>0</v>
      </c>
      <c r="Z56" s="5">
        <f>COUNTIFS(Data!$I:$I,$A56,Data!$C:$C,Z$1)+COUNTIFS(Data!$J:$J,$A56,Data!$C:$C,Z$1)</f>
        <v>0</v>
      </c>
      <c r="AA56" s="5">
        <f>COUNTIFS(Data!$I:$I,$A56,Data!$C:$C,AA$1)+COUNTIFS(Data!$J:$J,$A56,Data!$C:$C,AA$1)</f>
        <v>0</v>
      </c>
      <c r="AB56" s="5">
        <f>COUNTIFS(Data!$I:$I,$A56,Data!$C:$C,AB$1)+COUNTIFS(Data!$J:$J,$A56,Data!$C:$C,AB$1)</f>
        <v>0</v>
      </c>
      <c r="AC56" s="5">
        <f>COUNTIFS(Data!$I:$I,$A56,Data!$C:$C,AC$1)+COUNTIFS(Data!$J:$J,$A56,Data!$C:$C,AC$1)</f>
        <v>0</v>
      </c>
      <c r="AD56" s="5">
        <f>COUNTIFS(Data!$I:$I,$A56,Data!$C:$C,AD$1)+COUNTIFS(Data!$J:$J,$A56,Data!$C:$C,AD$1)</f>
        <v>0</v>
      </c>
      <c r="AE56" s="5">
        <f>COUNTIFS(Data!$I:$I,$A56,Data!$C:$C,AE$1)+COUNTIFS(Data!$J:$J,$A56,Data!$C:$C,AE$1)</f>
        <v>0</v>
      </c>
      <c r="AF56" s="5">
        <f>COUNTIFS(Data!$I:$I,$A56,Data!$C:$C,AF$1)+COUNTIFS(Data!$J:$J,$A56,Data!$C:$C,AF$1)</f>
        <v>0</v>
      </c>
      <c r="AG56" s="5">
        <f>COUNTIFS(Data!$I:$I,$A56,Data!$C:$C,AG$1)+COUNTIFS(Data!$J:$J,$A56,Data!$C:$C,AG$1)</f>
        <v>0</v>
      </c>
      <c r="AH56" s="5">
        <f>COUNTIFS(Data!$I:$I,$A56,Data!$C:$C,AH$1)+COUNTIFS(Data!$J:$J,$A56,Data!$C:$C,AH$1)</f>
        <v>0</v>
      </c>
      <c r="AI56" s="5">
        <f>COUNTIFS(Data!$I:$I,$A56,Data!$C:$C,AI$1)+COUNTIFS(Data!$J:$J,$A56,Data!$C:$C,AI$1)</f>
        <v>0</v>
      </c>
      <c r="AJ56" s="5">
        <f>COUNTIFS(Data!$I:$I,$A56,Data!$C:$C,AJ$1)+COUNTIFS(Data!$J:$J,$A56,Data!$C:$C,AJ$1)</f>
        <v>0</v>
      </c>
      <c r="AK56" s="5">
        <f>COUNTIFS(Data!$I:$I,$A56,Data!$C:$C,AK$1)+COUNTIFS(Data!$J:$J,$A56,Data!$C:$C,AK$1)</f>
        <v>0</v>
      </c>
      <c r="AL56" s="5">
        <f>COUNTIFS(Data!$I:$I,$A56,Data!$C:$C,AL$1)+COUNTIFS(Data!$J:$J,$A56,Data!$C:$C,AL$1)</f>
        <v>0</v>
      </c>
      <c r="AM56" s="5">
        <f>COUNTIFS(Data!$I:$I,$A56,Data!$C:$C,AM$1)+COUNTIFS(Data!$J:$J,$A56,Data!$C:$C,AM$1)</f>
        <v>0</v>
      </c>
      <c r="AN56" s="5">
        <f>COUNTIFS(Data!$I:$I,$A56,Data!$C:$C,AN$1)+COUNTIFS(Data!$J:$J,$A56,Data!$C:$C,AN$1)</f>
        <v>0</v>
      </c>
      <c r="AO56" s="5">
        <f>COUNTIFS(Data!$I:$I,$A56,Data!$C:$C,AO$1)+COUNTIFS(Data!$J:$J,$A56,Data!$C:$C,AO$1)</f>
        <v>0</v>
      </c>
      <c r="AP56" s="5">
        <f>COUNTIFS(Data!$I:$I,$A56,Data!$C:$C,AP$1)+COUNTIFS(Data!$J:$J,$A56,Data!$C:$C,AP$1)</f>
        <v>0</v>
      </c>
      <c r="AQ56" s="5">
        <f>COUNTIFS(Data!$I:$I,$A56,Data!$C:$C,AQ$1)+COUNTIFS(Data!$J:$J,$A56,Data!$C:$C,AQ$1)</f>
        <v>0</v>
      </c>
      <c r="AR56" s="5">
        <f>COUNTIFS(Data!$I:$I,$A56,Data!$C:$C,AR$1)+COUNTIFS(Data!$J:$J,$A56,Data!$C:$C,AR$1)</f>
        <v>0</v>
      </c>
      <c r="AS56" s="5">
        <f>COUNTIFS(Data!$I:$I,$A56,Data!$C:$C,AS$1)+COUNTIFS(Data!$J:$J,$A56,Data!$C:$C,AS$1)</f>
        <v>0</v>
      </c>
      <c r="AT56" s="5">
        <f>COUNTIFS(Data!$I:$I,$A56,Data!$C:$C,AT$1)+COUNTIFS(Data!$J:$J,$A56,Data!$C:$C,AT$1)</f>
        <v>0</v>
      </c>
      <c r="AU56" s="5">
        <f>COUNTIFS(Data!$I:$I,$A56,Data!$C:$C,AU$1)+COUNTIFS(Data!$J:$J,$A56,Data!$C:$C,AU$1)</f>
        <v>0</v>
      </c>
      <c r="AV56" s="5">
        <f t="shared" si="1"/>
        <v>0</v>
      </c>
    </row>
    <row r="57">
      <c r="A57" s="5" t="str">
        <f>Countries!A56</f>
        <v>KUW</v>
      </c>
      <c r="B57" s="5">
        <f>COUNTIFS(Data!$I:$I,$A57,Data!$C:$C,B$1)+COUNTIFS(Data!$J:$J,$A57,Data!$C:$C,B$1)</f>
        <v>0</v>
      </c>
      <c r="C57" s="5">
        <f>COUNTIFS(Data!$I:$I,$A57,Data!$C:$C,C$1)+COUNTIFS(Data!$J:$J,$A57,Data!$C:$C,C$1)</f>
        <v>0</v>
      </c>
      <c r="D57" s="5">
        <f>COUNTIFS(Data!$I:$I,$A57,Data!$C:$C,D$1)+COUNTIFS(Data!$J:$J,$A57,Data!$C:$C,D$1)</f>
        <v>0</v>
      </c>
      <c r="E57" s="5">
        <f>COUNTIFS(Data!$I:$I,$A57,Data!$C:$C,E$1)+COUNTIFS(Data!$J:$J,$A57,Data!$C:$C,E$1)</f>
        <v>0</v>
      </c>
      <c r="F57" s="5">
        <f>COUNTIFS(Data!$I:$I,$A57,Data!$C:$C,F$1)+COUNTIFS(Data!$J:$J,$A57,Data!$C:$C,F$1)</f>
        <v>0</v>
      </c>
      <c r="G57" s="5">
        <f>COUNTIFS(Data!$I:$I,$A57,Data!$C:$C,G$1)+COUNTIFS(Data!$J:$J,$A57,Data!$C:$C,G$1)</f>
        <v>0</v>
      </c>
      <c r="H57" s="5">
        <f>COUNTIFS(Data!$I:$I,$A57,Data!$C:$C,H$1)+COUNTIFS(Data!$J:$J,$A57,Data!$C:$C,H$1)</f>
        <v>0</v>
      </c>
      <c r="I57" s="5">
        <f>COUNTIFS(Data!$I:$I,$A57,Data!$C:$C,I$1)+COUNTIFS(Data!$J:$J,$A57,Data!$C:$C,I$1)</f>
        <v>0</v>
      </c>
      <c r="J57" s="5">
        <f>COUNTIFS(Data!$I:$I,$A57,Data!$C:$C,J$1)+COUNTIFS(Data!$J:$J,$A57,Data!$C:$C,J$1)</f>
        <v>0</v>
      </c>
      <c r="K57" s="5">
        <f>COUNTIFS(Data!$I:$I,$A57,Data!$C:$C,K$1)+COUNTIFS(Data!$J:$J,$A57,Data!$C:$C,K$1)</f>
        <v>0</v>
      </c>
      <c r="L57" s="5">
        <f>COUNTIFS(Data!$I:$I,$A57,Data!$C:$C,L$1)+COUNTIFS(Data!$J:$J,$A57,Data!$C:$C,L$1)</f>
        <v>0</v>
      </c>
      <c r="M57" s="5">
        <f>COUNTIFS(Data!$I:$I,$A57,Data!$C:$C,M$1)+COUNTIFS(Data!$J:$J,$A57,Data!$C:$C,M$1)</f>
        <v>0</v>
      </c>
      <c r="N57" s="5">
        <f>COUNTIFS(Data!$I:$I,$A57,Data!$C:$C,N$1)+COUNTIFS(Data!$J:$J,$A57,Data!$C:$C,N$1)</f>
        <v>0</v>
      </c>
      <c r="O57" s="5">
        <f>COUNTIFS(Data!$I:$I,$A57,Data!$C:$C,O$1)+COUNTIFS(Data!$J:$J,$A57,Data!$C:$C,O$1)</f>
        <v>0</v>
      </c>
      <c r="P57" s="5">
        <f>COUNTIFS(Data!$I:$I,$A57,Data!$C:$C,P$1)+COUNTIFS(Data!$J:$J,$A57,Data!$C:$C,P$1)</f>
        <v>0</v>
      </c>
      <c r="Q57" s="5">
        <f>COUNTIFS(Data!$I:$I,$A57,Data!$C:$C,Q$1)+COUNTIFS(Data!$J:$J,$A57,Data!$C:$C,Q$1)</f>
        <v>0</v>
      </c>
      <c r="R57" s="5">
        <f>COUNTIFS(Data!$I:$I,$A57,Data!$C:$C,R$1)+COUNTIFS(Data!$J:$J,$A57,Data!$C:$C,R$1)</f>
        <v>0</v>
      </c>
      <c r="S57" s="5">
        <f>COUNTIFS(Data!$I:$I,$A57,Data!$C:$C,S$1)+COUNTIFS(Data!$J:$J,$A57,Data!$C:$C,S$1)</f>
        <v>0</v>
      </c>
      <c r="T57" s="5">
        <f>COUNTIFS(Data!$I:$I,$A57,Data!$C:$C,T$1)+COUNTIFS(Data!$J:$J,$A57,Data!$C:$C,T$1)</f>
        <v>0</v>
      </c>
      <c r="U57" s="5">
        <f>COUNTIFS(Data!$I:$I,$A57,Data!$C:$C,U$1)+COUNTIFS(Data!$J:$J,$A57,Data!$C:$C,U$1)</f>
        <v>0</v>
      </c>
      <c r="V57" s="5">
        <f>COUNTIFS(Data!$I:$I,$A57,Data!$C:$C,V$1)+COUNTIFS(Data!$J:$J,$A57,Data!$C:$C,V$1)</f>
        <v>0</v>
      </c>
      <c r="W57" s="5">
        <f>COUNTIFS(Data!$I:$I,$A57,Data!$C:$C,W$1)+COUNTIFS(Data!$J:$J,$A57,Data!$C:$C,W$1)</f>
        <v>0</v>
      </c>
      <c r="X57" s="5">
        <f>COUNTIFS(Data!$I:$I,$A57,Data!$C:$C,X$1)+COUNTIFS(Data!$J:$J,$A57,Data!$C:$C,X$1)</f>
        <v>0</v>
      </c>
      <c r="Y57" s="5">
        <f>COUNTIFS(Data!$I:$I,$A57,Data!$C:$C,Y$1)+COUNTIFS(Data!$J:$J,$A57,Data!$C:$C,Y$1)</f>
        <v>0</v>
      </c>
      <c r="Z57" s="5">
        <f>COUNTIFS(Data!$I:$I,$A57,Data!$C:$C,Z$1)+COUNTIFS(Data!$J:$J,$A57,Data!$C:$C,Z$1)</f>
        <v>0</v>
      </c>
      <c r="AA57" s="5">
        <f>COUNTIFS(Data!$I:$I,$A57,Data!$C:$C,AA$1)+COUNTIFS(Data!$J:$J,$A57,Data!$C:$C,AA$1)</f>
        <v>0</v>
      </c>
      <c r="AB57" s="5">
        <f>COUNTIFS(Data!$I:$I,$A57,Data!$C:$C,AB$1)+COUNTIFS(Data!$J:$J,$A57,Data!$C:$C,AB$1)</f>
        <v>0</v>
      </c>
      <c r="AC57" s="5">
        <f>COUNTIFS(Data!$I:$I,$A57,Data!$C:$C,AC$1)+COUNTIFS(Data!$J:$J,$A57,Data!$C:$C,AC$1)</f>
        <v>0</v>
      </c>
      <c r="AD57" s="5">
        <f>COUNTIFS(Data!$I:$I,$A57,Data!$C:$C,AD$1)+COUNTIFS(Data!$J:$J,$A57,Data!$C:$C,AD$1)</f>
        <v>0</v>
      </c>
      <c r="AE57" s="5">
        <f>COUNTIFS(Data!$I:$I,$A57,Data!$C:$C,AE$1)+COUNTIFS(Data!$J:$J,$A57,Data!$C:$C,AE$1)</f>
        <v>0</v>
      </c>
      <c r="AF57" s="5">
        <f>COUNTIFS(Data!$I:$I,$A57,Data!$C:$C,AF$1)+COUNTIFS(Data!$J:$J,$A57,Data!$C:$C,AF$1)</f>
        <v>0</v>
      </c>
      <c r="AG57" s="5">
        <f>COUNTIFS(Data!$I:$I,$A57,Data!$C:$C,AG$1)+COUNTIFS(Data!$J:$J,$A57,Data!$C:$C,AG$1)</f>
        <v>0</v>
      </c>
      <c r="AH57" s="5">
        <f>COUNTIFS(Data!$I:$I,$A57,Data!$C:$C,AH$1)+COUNTIFS(Data!$J:$J,$A57,Data!$C:$C,AH$1)</f>
        <v>1</v>
      </c>
      <c r="AI57" s="5">
        <f>COUNTIFS(Data!$I:$I,$A57,Data!$C:$C,AI$1)+COUNTIFS(Data!$J:$J,$A57,Data!$C:$C,AI$1)</f>
        <v>0</v>
      </c>
      <c r="AJ57" s="5">
        <f>COUNTIFS(Data!$I:$I,$A57,Data!$C:$C,AJ$1)+COUNTIFS(Data!$J:$J,$A57,Data!$C:$C,AJ$1)</f>
        <v>0</v>
      </c>
      <c r="AK57" s="5">
        <f>COUNTIFS(Data!$I:$I,$A57,Data!$C:$C,AK$1)+COUNTIFS(Data!$J:$J,$A57,Data!$C:$C,AK$1)</f>
        <v>0</v>
      </c>
      <c r="AL57" s="5">
        <f>COUNTIFS(Data!$I:$I,$A57,Data!$C:$C,AL$1)+COUNTIFS(Data!$J:$J,$A57,Data!$C:$C,AL$1)</f>
        <v>0</v>
      </c>
      <c r="AM57" s="5">
        <f>COUNTIFS(Data!$I:$I,$A57,Data!$C:$C,AM$1)+COUNTIFS(Data!$J:$J,$A57,Data!$C:$C,AM$1)</f>
        <v>0</v>
      </c>
      <c r="AN57" s="5">
        <f>COUNTIFS(Data!$I:$I,$A57,Data!$C:$C,AN$1)+COUNTIFS(Data!$J:$J,$A57,Data!$C:$C,AN$1)</f>
        <v>0</v>
      </c>
      <c r="AO57" s="5">
        <f>COUNTIFS(Data!$I:$I,$A57,Data!$C:$C,AO$1)+COUNTIFS(Data!$J:$J,$A57,Data!$C:$C,AO$1)</f>
        <v>0</v>
      </c>
      <c r="AP57" s="5">
        <f>COUNTIFS(Data!$I:$I,$A57,Data!$C:$C,AP$1)+COUNTIFS(Data!$J:$J,$A57,Data!$C:$C,AP$1)</f>
        <v>0</v>
      </c>
      <c r="AQ57" s="5">
        <f>COUNTIFS(Data!$I:$I,$A57,Data!$C:$C,AQ$1)+COUNTIFS(Data!$J:$J,$A57,Data!$C:$C,AQ$1)</f>
        <v>0</v>
      </c>
      <c r="AR57" s="5">
        <f>COUNTIFS(Data!$I:$I,$A57,Data!$C:$C,AR$1)+COUNTIFS(Data!$J:$J,$A57,Data!$C:$C,AR$1)</f>
        <v>0</v>
      </c>
      <c r="AS57" s="5">
        <f>COUNTIFS(Data!$I:$I,$A57,Data!$C:$C,AS$1)+COUNTIFS(Data!$J:$J,$A57,Data!$C:$C,AS$1)</f>
        <v>0</v>
      </c>
      <c r="AT57" s="5">
        <f>COUNTIFS(Data!$I:$I,$A57,Data!$C:$C,AT$1)+COUNTIFS(Data!$J:$J,$A57,Data!$C:$C,AT$1)</f>
        <v>0</v>
      </c>
      <c r="AU57" s="5">
        <f>COUNTIFS(Data!$I:$I,$A57,Data!$C:$C,AU$1)+COUNTIFS(Data!$J:$J,$A57,Data!$C:$C,AU$1)</f>
        <v>0</v>
      </c>
      <c r="AV57" s="5">
        <f t="shared" si="1"/>
        <v>1</v>
      </c>
    </row>
    <row r="58">
      <c r="A58" s="5" t="str">
        <f>Countries!A57</f>
        <v>LAT</v>
      </c>
      <c r="B58" s="5">
        <f>COUNTIFS(Data!$I:$I,$A58,Data!$C:$C,B$1)+COUNTIFS(Data!$J:$J,$A58,Data!$C:$C,B$1)</f>
        <v>0</v>
      </c>
      <c r="C58" s="5">
        <f>COUNTIFS(Data!$I:$I,$A58,Data!$C:$C,C$1)+COUNTIFS(Data!$J:$J,$A58,Data!$C:$C,C$1)</f>
        <v>0</v>
      </c>
      <c r="D58" s="5">
        <f>COUNTIFS(Data!$I:$I,$A58,Data!$C:$C,D$1)+COUNTIFS(Data!$J:$J,$A58,Data!$C:$C,D$1)</f>
        <v>0</v>
      </c>
      <c r="E58" s="5">
        <f>COUNTIFS(Data!$I:$I,$A58,Data!$C:$C,E$1)+COUNTIFS(Data!$J:$J,$A58,Data!$C:$C,E$1)</f>
        <v>0</v>
      </c>
      <c r="F58" s="5">
        <f>COUNTIFS(Data!$I:$I,$A58,Data!$C:$C,F$1)+COUNTIFS(Data!$J:$J,$A58,Data!$C:$C,F$1)</f>
        <v>0</v>
      </c>
      <c r="G58" s="5">
        <f>COUNTIFS(Data!$I:$I,$A58,Data!$C:$C,G$1)+COUNTIFS(Data!$J:$J,$A58,Data!$C:$C,G$1)</f>
        <v>0</v>
      </c>
      <c r="H58" s="5">
        <f>COUNTIFS(Data!$I:$I,$A58,Data!$C:$C,H$1)+COUNTIFS(Data!$J:$J,$A58,Data!$C:$C,H$1)</f>
        <v>0</v>
      </c>
      <c r="I58" s="5">
        <f>COUNTIFS(Data!$I:$I,$A58,Data!$C:$C,I$1)+COUNTIFS(Data!$J:$J,$A58,Data!$C:$C,I$1)</f>
        <v>0</v>
      </c>
      <c r="J58" s="5">
        <f>COUNTIFS(Data!$I:$I,$A58,Data!$C:$C,J$1)+COUNTIFS(Data!$J:$J,$A58,Data!$C:$C,J$1)</f>
        <v>0</v>
      </c>
      <c r="K58" s="5">
        <f>COUNTIFS(Data!$I:$I,$A58,Data!$C:$C,K$1)+COUNTIFS(Data!$J:$J,$A58,Data!$C:$C,K$1)</f>
        <v>0</v>
      </c>
      <c r="L58" s="5">
        <f>COUNTIFS(Data!$I:$I,$A58,Data!$C:$C,L$1)+COUNTIFS(Data!$J:$J,$A58,Data!$C:$C,L$1)</f>
        <v>0</v>
      </c>
      <c r="M58" s="5">
        <f>COUNTIFS(Data!$I:$I,$A58,Data!$C:$C,M$1)+COUNTIFS(Data!$J:$J,$A58,Data!$C:$C,M$1)</f>
        <v>0</v>
      </c>
      <c r="N58" s="5">
        <f>COUNTIFS(Data!$I:$I,$A58,Data!$C:$C,N$1)+COUNTIFS(Data!$J:$J,$A58,Data!$C:$C,N$1)</f>
        <v>0</v>
      </c>
      <c r="O58" s="5">
        <f>COUNTIFS(Data!$I:$I,$A58,Data!$C:$C,O$1)+COUNTIFS(Data!$J:$J,$A58,Data!$C:$C,O$1)</f>
        <v>0</v>
      </c>
      <c r="P58" s="5">
        <f>COUNTIFS(Data!$I:$I,$A58,Data!$C:$C,P$1)+COUNTIFS(Data!$J:$J,$A58,Data!$C:$C,P$1)</f>
        <v>0</v>
      </c>
      <c r="Q58" s="5">
        <f>COUNTIFS(Data!$I:$I,$A58,Data!$C:$C,Q$1)+COUNTIFS(Data!$J:$J,$A58,Data!$C:$C,Q$1)</f>
        <v>0</v>
      </c>
      <c r="R58" s="5">
        <f>COUNTIFS(Data!$I:$I,$A58,Data!$C:$C,R$1)+COUNTIFS(Data!$J:$J,$A58,Data!$C:$C,R$1)</f>
        <v>0</v>
      </c>
      <c r="S58" s="5">
        <f>COUNTIFS(Data!$I:$I,$A58,Data!$C:$C,S$1)+COUNTIFS(Data!$J:$J,$A58,Data!$C:$C,S$1)</f>
        <v>0</v>
      </c>
      <c r="T58" s="5">
        <f>COUNTIFS(Data!$I:$I,$A58,Data!$C:$C,T$1)+COUNTIFS(Data!$J:$J,$A58,Data!$C:$C,T$1)</f>
        <v>0</v>
      </c>
      <c r="U58" s="5">
        <f>COUNTIFS(Data!$I:$I,$A58,Data!$C:$C,U$1)+COUNTIFS(Data!$J:$J,$A58,Data!$C:$C,U$1)</f>
        <v>0</v>
      </c>
      <c r="V58" s="5">
        <f>COUNTIFS(Data!$I:$I,$A58,Data!$C:$C,V$1)+COUNTIFS(Data!$J:$J,$A58,Data!$C:$C,V$1)</f>
        <v>0</v>
      </c>
      <c r="W58" s="5">
        <f>COUNTIFS(Data!$I:$I,$A58,Data!$C:$C,W$1)+COUNTIFS(Data!$J:$J,$A58,Data!$C:$C,W$1)</f>
        <v>0</v>
      </c>
      <c r="X58" s="5">
        <f>COUNTIFS(Data!$I:$I,$A58,Data!$C:$C,X$1)+COUNTIFS(Data!$J:$J,$A58,Data!$C:$C,X$1)</f>
        <v>0</v>
      </c>
      <c r="Y58" s="5">
        <f>COUNTIFS(Data!$I:$I,$A58,Data!$C:$C,Y$1)+COUNTIFS(Data!$J:$J,$A58,Data!$C:$C,Y$1)</f>
        <v>0</v>
      </c>
      <c r="Z58" s="5">
        <f>COUNTIFS(Data!$I:$I,$A58,Data!$C:$C,Z$1)+COUNTIFS(Data!$J:$J,$A58,Data!$C:$C,Z$1)</f>
        <v>0</v>
      </c>
      <c r="AA58" s="5">
        <f>COUNTIFS(Data!$I:$I,$A58,Data!$C:$C,AA$1)+COUNTIFS(Data!$J:$J,$A58,Data!$C:$C,AA$1)</f>
        <v>0</v>
      </c>
      <c r="AB58" s="5">
        <f>COUNTIFS(Data!$I:$I,$A58,Data!$C:$C,AB$1)+COUNTIFS(Data!$J:$J,$A58,Data!$C:$C,AB$1)</f>
        <v>0</v>
      </c>
      <c r="AC58" s="5">
        <f>COUNTIFS(Data!$I:$I,$A58,Data!$C:$C,AC$1)+COUNTIFS(Data!$J:$J,$A58,Data!$C:$C,AC$1)</f>
        <v>0</v>
      </c>
      <c r="AD58" s="5">
        <f>COUNTIFS(Data!$I:$I,$A58,Data!$C:$C,AD$1)+COUNTIFS(Data!$J:$J,$A58,Data!$C:$C,AD$1)</f>
        <v>0</v>
      </c>
      <c r="AE58" s="5">
        <f>COUNTIFS(Data!$I:$I,$A58,Data!$C:$C,AE$1)+COUNTIFS(Data!$J:$J,$A58,Data!$C:$C,AE$1)</f>
        <v>0</v>
      </c>
      <c r="AF58" s="5">
        <f>COUNTIFS(Data!$I:$I,$A58,Data!$C:$C,AF$1)+COUNTIFS(Data!$J:$J,$A58,Data!$C:$C,AF$1)</f>
        <v>0</v>
      </c>
      <c r="AG58" s="5">
        <f>COUNTIFS(Data!$I:$I,$A58,Data!$C:$C,AG$1)+COUNTIFS(Data!$J:$J,$A58,Data!$C:$C,AG$1)</f>
        <v>0</v>
      </c>
      <c r="AH58" s="5">
        <f>COUNTIFS(Data!$I:$I,$A58,Data!$C:$C,AH$1)+COUNTIFS(Data!$J:$J,$A58,Data!$C:$C,AH$1)</f>
        <v>0</v>
      </c>
      <c r="AI58" s="5">
        <f>COUNTIFS(Data!$I:$I,$A58,Data!$C:$C,AI$1)+COUNTIFS(Data!$J:$J,$A58,Data!$C:$C,AI$1)</f>
        <v>0</v>
      </c>
      <c r="AJ58" s="5">
        <f>COUNTIFS(Data!$I:$I,$A58,Data!$C:$C,AJ$1)+COUNTIFS(Data!$J:$J,$A58,Data!$C:$C,AJ$1)</f>
        <v>0</v>
      </c>
      <c r="AK58" s="5">
        <f>COUNTIFS(Data!$I:$I,$A58,Data!$C:$C,AK$1)+COUNTIFS(Data!$J:$J,$A58,Data!$C:$C,AK$1)</f>
        <v>0</v>
      </c>
      <c r="AL58" s="5">
        <f>COUNTIFS(Data!$I:$I,$A58,Data!$C:$C,AL$1)+COUNTIFS(Data!$J:$J,$A58,Data!$C:$C,AL$1)</f>
        <v>0</v>
      </c>
      <c r="AM58" s="5">
        <f>COUNTIFS(Data!$I:$I,$A58,Data!$C:$C,AM$1)+COUNTIFS(Data!$J:$J,$A58,Data!$C:$C,AM$1)</f>
        <v>0</v>
      </c>
      <c r="AN58" s="5">
        <f>COUNTIFS(Data!$I:$I,$A58,Data!$C:$C,AN$1)+COUNTIFS(Data!$J:$J,$A58,Data!$C:$C,AN$1)</f>
        <v>0</v>
      </c>
      <c r="AO58" s="5">
        <f>COUNTIFS(Data!$I:$I,$A58,Data!$C:$C,AO$1)+COUNTIFS(Data!$J:$J,$A58,Data!$C:$C,AO$1)</f>
        <v>0</v>
      </c>
      <c r="AP58" s="5">
        <f>COUNTIFS(Data!$I:$I,$A58,Data!$C:$C,AP$1)+COUNTIFS(Data!$J:$J,$A58,Data!$C:$C,AP$1)</f>
        <v>0</v>
      </c>
      <c r="AQ58" s="5">
        <f>COUNTIFS(Data!$I:$I,$A58,Data!$C:$C,AQ$1)+COUNTIFS(Data!$J:$J,$A58,Data!$C:$C,AQ$1)</f>
        <v>0</v>
      </c>
      <c r="AR58" s="5">
        <f>COUNTIFS(Data!$I:$I,$A58,Data!$C:$C,AR$1)+COUNTIFS(Data!$J:$J,$A58,Data!$C:$C,AR$1)</f>
        <v>0</v>
      </c>
      <c r="AS58" s="5">
        <f>COUNTIFS(Data!$I:$I,$A58,Data!$C:$C,AS$1)+COUNTIFS(Data!$J:$J,$A58,Data!$C:$C,AS$1)</f>
        <v>0</v>
      </c>
      <c r="AT58" s="5">
        <f>COUNTIFS(Data!$I:$I,$A58,Data!$C:$C,AT$1)+COUNTIFS(Data!$J:$J,$A58,Data!$C:$C,AT$1)</f>
        <v>1</v>
      </c>
      <c r="AU58" s="5">
        <f>COUNTIFS(Data!$I:$I,$A58,Data!$C:$C,AU$1)+COUNTIFS(Data!$J:$J,$A58,Data!$C:$C,AU$1)</f>
        <v>0</v>
      </c>
      <c r="AV58" s="5">
        <f t="shared" si="1"/>
        <v>1</v>
      </c>
    </row>
    <row r="59">
      <c r="A59" s="5" t="str">
        <f>Countries!A58</f>
        <v>LTU</v>
      </c>
      <c r="B59" s="5">
        <f>COUNTIFS(Data!$I:$I,$A59,Data!$C:$C,B$1)+COUNTIFS(Data!$J:$J,$A59,Data!$C:$C,B$1)</f>
        <v>0</v>
      </c>
      <c r="C59" s="5">
        <f>COUNTIFS(Data!$I:$I,$A59,Data!$C:$C,C$1)+COUNTIFS(Data!$J:$J,$A59,Data!$C:$C,C$1)</f>
        <v>0</v>
      </c>
      <c r="D59" s="5">
        <f>COUNTIFS(Data!$I:$I,$A59,Data!$C:$C,D$1)+COUNTIFS(Data!$J:$J,$A59,Data!$C:$C,D$1)</f>
        <v>0</v>
      </c>
      <c r="E59" s="5">
        <f>COUNTIFS(Data!$I:$I,$A59,Data!$C:$C,E$1)+COUNTIFS(Data!$J:$J,$A59,Data!$C:$C,E$1)</f>
        <v>0</v>
      </c>
      <c r="F59" s="5">
        <f>COUNTIFS(Data!$I:$I,$A59,Data!$C:$C,F$1)+COUNTIFS(Data!$J:$J,$A59,Data!$C:$C,F$1)</f>
        <v>0</v>
      </c>
      <c r="G59" s="5">
        <f>COUNTIFS(Data!$I:$I,$A59,Data!$C:$C,G$1)+COUNTIFS(Data!$J:$J,$A59,Data!$C:$C,G$1)</f>
        <v>0</v>
      </c>
      <c r="H59" s="5">
        <f>COUNTIFS(Data!$I:$I,$A59,Data!$C:$C,H$1)+COUNTIFS(Data!$J:$J,$A59,Data!$C:$C,H$1)</f>
        <v>0</v>
      </c>
      <c r="I59" s="5">
        <f>COUNTIFS(Data!$I:$I,$A59,Data!$C:$C,I$1)+COUNTIFS(Data!$J:$J,$A59,Data!$C:$C,I$1)</f>
        <v>0</v>
      </c>
      <c r="J59" s="5">
        <f>COUNTIFS(Data!$I:$I,$A59,Data!$C:$C,J$1)+COUNTIFS(Data!$J:$J,$A59,Data!$C:$C,J$1)</f>
        <v>0</v>
      </c>
      <c r="K59" s="5">
        <f>COUNTIFS(Data!$I:$I,$A59,Data!$C:$C,K$1)+COUNTIFS(Data!$J:$J,$A59,Data!$C:$C,K$1)</f>
        <v>0</v>
      </c>
      <c r="L59" s="5">
        <f>COUNTIFS(Data!$I:$I,$A59,Data!$C:$C,L$1)+COUNTIFS(Data!$J:$J,$A59,Data!$C:$C,L$1)</f>
        <v>0</v>
      </c>
      <c r="M59" s="5">
        <f>COUNTIFS(Data!$I:$I,$A59,Data!$C:$C,M$1)+COUNTIFS(Data!$J:$J,$A59,Data!$C:$C,M$1)</f>
        <v>0</v>
      </c>
      <c r="N59" s="5">
        <f>COUNTIFS(Data!$I:$I,$A59,Data!$C:$C,N$1)+COUNTIFS(Data!$J:$J,$A59,Data!$C:$C,N$1)</f>
        <v>0</v>
      </c>
      <c r="O59" s="5">
        <f>COUNTIFS(Data!$I:$I,$A59,Data!$C:$C,O$1)+COUNTIFS(Data!$J:$J,$A59,Data!$C:$C,O$1)</f>
        <v>0</v>
      </c>
      <c r="P59" s="5">
        <f>COUNTIFS(Data!$I:$I,$A59,Data!$C:$C,P$1)+COUNTIFS(Data!$J:$J,$A59,Data!$C:$C,P$1)</f>
        <v>0</v>
      </c>
      <c r="Q59" s="5">
        <f>COUNTIFS(Data!$I:$I,$A59,Data!$C:$C,Q$1)+COUNTIFS(Data!$J:$J,$A59,Data!$C:$C,Q$1)</f>
        <v>0</v>
      </c>
      <c r="R59" s="5">
        <f>COUNTIFS(Data!$I:$I,$A59,Data!$C:$C,R$1)+COUNTIFS(Data!$J:$J,$A59,Data!$C:$C,R$1)</f>
        <v>0</v>
      </c>
      <c r="S59" s="5">
        <f>COUNTIFS(Data!$I:$I,$A59,Data!$C:$C,S$1)+COUNTIFS(Data!$J:$J,$A59,Data!$C:$C,S$1)</f>
        <v>0</v>
      </c>
      <c r="T59" s="5">
        <f>COUNTIFS(Data!$I:$I,$A59,Data!$C:$C,T$1)+COUNTIFS(Data!$J:$J,$A59,Data!$C:$C,T$1)</f>
        <v>0</v>
      </c>
      <c r="U59" s="5">
        <f>COUNTIFS(Data!$I:$I,$A59,Data!$C:$C,U$1)+COUNTIFS(Data!$J:$J,$A59,Data!$C:$C,U$1)</f>
        <v>0</v>
      </c>
      <c r="V59" s="5">
        <f>COUNTIFS(Data!$I:$I,$A59,Data!$C:$C,V$1)+COUNTIFS(Data!$J:$J,$A59,Data!$C:$C,V$1)</f>
        <v>0</v>
      </c>
      <c r="W59" s="5">
        <f>COUNTIFS(Data!$I:$I,$A59,Data!$C:$C,W$1)+COUNTIFS(Data!$J:$J,$A59,Data!$C:$C,W$1)</f>
        <v>0</v>
      </c>
      <c r="X59" s="5">
        <f>COUNTIFS(Data!$I:$I,$A59,Data!$C:$C,X$1)+COUNTIFS(Data!$J:$J,$A59,Data!$C:$C,X$1)</f>
        <v>0</v>
      </c>
      <c r="Y59" s="5">
        <f>COUNTIFS(Data!$I:$I,$A59,Data!$C:$C,Y$1)+COUNTIFS(Data!$J:$J,$A59,Data!$C:$C,Y$1)</f>
        <v>0</v>
      </c>
      <c r="Z59" s="5">
        <f>COUNTIFS(Data!$I:$I,$A59,Data!$C:$C,Z$1)+COUNTIFS(Data!$J:$J,$A59,Data!$C:$C,Z$1)</f>
        <v>0</v>
      </c>
      <c r="AA59" s="5">
        <f>COUNTIFS(Data!$I:$I,$A59,Data!$C:$C,AA$1)+COUNTIFS(Data!$J:$J,$A59,Data!$C:$C,AA$1)</f>
        <v>0</v>
      </c>
      <c r="AB59" s="5">
        <f>COUNTIFS(Data!$I:$I,$A59,Data!$C:$C,AB$1)+COUNTIFS(Data!$J:$J,$A59,Data!$C:$C,AB$1)</f>
        <v>0</v>
      </c>
      <c r="AC59" s="5">
        <f>COUNTIFS(Data!$I:$I,$A59,Data!$C:$C,AC$1)+COUNTIFS(Data!$J:$J,$A59,Data!$C:$C,AC$1)</f>
        <v>0</v>
      </c>
      <c r="AD59" s="5">
        <f>COUNTIFS(Data!$I:$I,$A59,Data!$C:$C,AD$1)+COUNTIFS(Data!$J:$J,$A59,Data!$C:$C,AD$1)</f>
        <v>0</v>
      </c>
      <c r="AE59" s="5">
        <f>COUNTIFS(Data!$I:$I,$A59,Data!$C:$C,AE$1)+COUNTIFS(Data!$J:$J,$A59,Data!$C:$C,AE$1)</f>
        <v>0</v>
      </c>
      <c r="AF59" s="5">
        <f>COUNTIFS(Data!$I:$I,$A59,Data!$C:$C,AF$1)+COUNTIFS(Data!$J:$J,$A59,Data!$C:$C,AF$1)</f>
        <v>0</v>
      </c>
      <c r="AG59" s="5">
        <f>COUNTIFS(Data!$I:$I,$A59,Data!$C:$C,AG$1)+COUNTIFS(Data!$J:$J,$A59,Data!$C:$C,AG$1)</f>
        <v>0</v>
      </c>
      <c r="AH59" s="5">
        <f>COUNTIFS(Data!$I:$I,$A59,Data!$C:$C,AH$1)+COUNTIFS(Data!$J:$J,$A59,Data!$C:$C,AH$1)</f>
        <v>0</v>
      </c>
      <c r="AI59" s="5">
        <f>COUNTIFS(Data!$I:$I,$A59,Data!$C:$C,AI$1)+COUNTIFS(Data!$J:$J,$A59,Data!$C:$C,AI$1)</f>
        <v>0</v>
      </c>
      <c r="AJ59" s="5">
        <f>COUNTIFS(Data!$I:$I,$A59,Data!$C:$C,AJ$1)+COUNTIFS(Data!$J:$J,$A59,Data!$C:$C,AJ$1)</f>
        <v>0</v>
      </c>
      <c r="AK59" s="5">
        <f>COUNTIFS(Data!$I:$I,$A59,Data!$C:$C,AK$1)+COUNTIFS(Data!$J:$J,$A59,Data!$C:$C,AK$1)</f>
        <v>0</v>
      </c>
      <c r="AL59" s="5">
        <f>COUNTIFS(Data!$I:$I,$A59,Data!$C:$C,AL$1)+COUNTIFS(Data!$J:$J,$A59,Data!$C:$C,AL$1)</f>
        <v>0</v>
      </c>
      <c r="AM59" s="5">
        <f>COUNTIFS(Data!$I:$I,$A59,Data!$C:$C,AM$1)+COUNTIFS(Data!$J:$J,$A59,Data!$C:$C,AM$1)</f>
        <v>0</v>
      </c>
      <c r="AN59" s="5">
        <f>COUNTIFS(Data!$I:$I,$A59,Data!$C:$C,AN$1)+COUNTIFS(Data!$J:$J,$A59,Data!$C:$C,AN$1)</f>
        <v>0</v>
      </c>
      <c r="AO59" s="5">
        <f>COUNTIFS(Data!$I:$I,$A59,Data!$C:$C,AO$1)+COUNTIFS(Data!$J:$J,$A59,Data!$C:$C,AO$1)</f>
        <v>0</v>
      </c>
      <c r="AP59" s="5">
        <f>COUNTIFS(Data!$I:$I,$A59,Data!$C:$C,AP$1)+COUNTIFS(Data!$J:$J,$A59,Data!$C:$C,AP$1)</f>
        <v>0</v>
      </c>
      <c r="AQ59" s="5">
        <f>COUNTIFS(Data!$I:$I,$A59,Data!$C:$C,AQ$1)+COUNTIFS(Data!$J:$J,$A59,Data!$C:$C,AQ$1)</f>
        <v>0</v>
      </c>
      <c r="AR59" s="5">
        <f>COUNTIFS(Data!$I:$I,$A59,Data!$C:$C,AR$1)+COUNTIFS(Data!$J:$J,$A59,Data!$C:$C,AR$1)</f>
        <v>0</v>
      </c>
      <c r="AS59" s="5">
        <f>COUNTIFS(Data!$I:$I,$A59,Data!$C:$C,AS$1)+COUNTIFS(Data!$J:$J,$A59,Data!$C:$C,AS$1)</f>
        <v>0</v>
      </c>
      <c r="AT59" s="5">
        <f>COUNTIFS(Data!$I:$I,$A59,Data!$C:$C,AT$1)+COUNTIFS(Data!$J:$J,$A59,Data!$C:$C,AT$1)</f>
        <v>0</v>
      </c>
      <c r="AU59" s="5">
        <f>COUNTIFS(Data!$I:$I,$A59,Data!$C:$C,AU$1)+COUNTIFS(Data!$J:$J,$A59,Data!$C:$C,AU$1)</f>
        <v>0</v>
      </c>
      <c r="AV59" s="5">
        <f t="shared" si="1"/>
        <v>0</v>
      </c>
    </row>
    <row r="60">
      <c r="A60" s="5" t="str">
        <f>Countries!A59</f>
        <v>MAR</v>
      </c>
      <c r="B60" s="5">
        <f>COUNTIFS(Data!$I:$I,$A60,Data!$C:$C,B$1)+COUNTIFS(Data!$J:$J,$A60,Data!$C:$C,B$1)</f>
        <v>0</v>
      </c>
      <c r="C60" s="5">
        <f>COUNTIFS(Data!$I:$I,$A60,Data!$C:$C,C$1)+COUNTIFS(Data!$J:$J,$A60,Data!$C:$C,C$1)</f>
        <v>0</v>
      </c>
      <c r="D60" s="5">
        <f>COUNTIFS(Data!$I:$I,$A60,Data!$C:$C,D$1)+COUNTIFS(Data!$J:$J,$A60,Data!$C:$C,D$1)</f>
        <v>0</v>
      </c>
      <c r="E60" s="5">
        <f>COUNTIFS(Data!$I:$I,$A60,Data!$C:$C,E$1)+COUNTIFS(Data!$J:$J,$A60,Data!$C:$C,E$1)</f>
        <v>0</v>
      </c>
      <c r="F60" s="5">
        <f>COUNTIFS(Data!$I:$I,$A60,Data!$C:$C,F$1)+COUNTIFS(Data!$J:$J,$A60,Data!$C:$C,F$1)</f>
        <v>0</v>
      </c>
      <c r="G60" s="5">
        <f>COUNTIFS(Data!$I:$I,$A60,Data!$C:$C,G$1)+COUNTIFS(Data!$J:$J,$A60,Data!$C:$C,G$1)</f>
        <v>0</v>
      </c>
      <c r="H60" s="5">
        <f>COUNTIFS(Data!$I:$I,$A60,Data!$C:$C,H$1)+COUNTIFS(Data!$J:$J,$A60,Data!$C:$C,H$1)</f>
        <v>0</v>
      </c>
      <c r="I60" s="5">
        <f>COUNTIFS(Data!$I:$I,$A60,Data!$C:$C,I$1)+COUNTIFS(Data!$J:$J,$A60,Data!$C:$C,I$1)</f>
        <v>0</v>
      </c>
      <c r="J60" s="5">
        <f>COUNTIFS(Data!$I:$I,$A60,Data!$C:$C,J$1)+COUNTIFS(Data!$J:$J,$A60,Data!$C:$C,J$1)</f>
        <v>0</v>
      </c>
      <c r="K60" s="5">
        <f>COUNTIFS(Data!$I:$I,$A60,Data!$C:$C,K$1)+COUNTIFS(Data!$J:$J,$A60,Data!$C:$C,K$1)</f>
        <v>0</v>
      </c>
      <c r="L60" s="5">
        <f>COUNTIFS(Data!$I:$I,$A60,Data!$C:$C,L$1)+COUNTIFS(Data!$J:$J,$A60,Data!$C:$C,L$1)</f>
        <v>0</v>
      </c>
      <c r="M60" s="5">
        <f>COUNTIFS(Data!$I:$I,$A60,Data!$C:$C,M$1)+COUNTIFS(Data!$J:$J,$A60,Data!$C:$C,M$1)</f>
        <v>0</v>
      </c>
      <c r="N60" s="5">
        <f>COUNTIFS(Data!$I:$I,$A60,Data!$C:$C,N$1)+COUNTIFS(Data!$J:$J,$A60,Data!$C:$C,N$1)</f>
        <v>0</v>
      </c>
      <c r="O60" s="5">
        <f>COUNTIFS(Data!$I:$I,$A60,Data!$C:$C,O$1)+COUNTIFS(Data!$J:$J,$A60,Data!$C:$C,O$1)</f>
        <v>0</v>
      </c>
      <c r="P60" s="5">
        <f>COUNTIFS(Data!$I:$I,$A60,Data!$C:$C,P$1)+COUNTIFS(Data!$J:$J,$A60,Data!$C:$C,P$1)</f>
        <v>0</v>
      </c>
      <c r="Q60" s="5">
        <f>COUNTIFS(Data!$I:$I,$A60,Data!$C:$C,Q$1)+COUNTIFS(Data!$J:$J,$A60,Data!$C:$C,Q$1)</f>
        <v>0</v>
      </c>
      <c r="R60" s="5">
        <f>COUNTIFS(Data!$I:$I,$A60,Data!$C:$C,R$1)+COUNTIFS(Data!$J:$J,$A60,Data!$C:$C,R$1)</f>
        <v>0</v>
      </c>
      <c r="S60" s="5">
        <f>COUNTIFS(Data!$I:$I,$A60,Data!$C:$C,S$1)+COUNTIFS(Data!$J:$J,$A60,Data!$C:$C,S$1)</f>
        <v>0</v>
      </c>
      <c r="T60" s="5">
        <f>COUNTIFS(Data!$I:$I,$A60,Data!$C:$C,T$1)+COUNTIFS(Data!$J:$J,$A60,Data!$C:$C,T$1)</f>
        <v>0</v>
      </c>
      <c r="U60" s="5">
        <f>COUNTIFS(Data!$I:$I,$A60,Data!$C:$C,U$1)+COUNTIFS(Data!$J:$J,$A60,Data!$C:$C,U$1)</f>
        <v>0</v>
      </c>
      <c r="V60" s="5">
        <f>COUNTIFS(Data!$I:$I,$A60,Data!$C:$C,V$1)+COUNTIFS(Data!$J:$J,$A60,Data!$C:$C,V$1)</f>
        <v>0</v>
      </c>
      <c r="W60" s="5">
        <f>COUNTIFS(Data!$I:$I,$A60,Data!$C:$C,W$1)+COUNTIFS(Data!$J:$J,$A60,Data!$C:$C,W$1)</f>
        <v>0</v>
      </c>
      <c r="X60" s="5">
        <f>COUNTIFS(Data!$I:$I,$A60,Data!$C:$C,X$1)+COUNTIFS(Data!$J:$J,$A60,Data!$C:$C,X$1)</f>
        <v>0</v>
      </c>
      <c r="Y60" s="5">
        <f>COUNTIFS(Data!$I:$I,$A60,Data!$C:$C,Y$1)+COUNTIFS(Data!$J:$J,$A60,Data!$C:$C,Y$1)</f>
        <v>0</v>
      </c>
      <c r="Z60" s="5">
        <f>COUNTIFS(Data!$I:$I,$A60,Data!$C:$C,Z$1)+COUNTIFS(Data!$J:$J,$A60,Data!$C:$C,Z$1)</f>
        <v>0</v>
      </c>
      <c r="AA60" s="5">
        <f>COUNTIFS(Data!$I:$I,$A60,Data!$C:$C,AA$1)+COUNTIFS(Data!$J:$J,$A60,Data!$C:$C,AA$1)</f>
        <v>0</v>
      </c>
      <c r="AB60" s="5">
        <f>COUNTIFS(Data!$I:$I,$A60,Data!$C:$C,AB$1)+COUNTIFS(Data!$J:$J,$A60,Data!$C:$C,AB$1)</f>
        <v>0</v>
      </c>
      <c r="AC60" s="5">
        <f>COUNTIFS(Data!$I:$I,$A60,Data!$C:$C,AC$1)+COUNTIFS(Data!$J:$J,$A60,Data!$C:$C,AC$1)</f>
        <v>0</v>
      </c>
      <c r="AD60" s="5">
        <f>COUNTIFS(Data!$I:$I,$A60,Data!$C:$C,AD$1)+COUNTIFS(Data!$J:$J,$A60,Data!$C:$C,AD$1)</f>
        <v>0</v>
      </c>
      <c r="AE60" s="5">
        <f>COUNTIFS(Data!$I:$I,$A60,Data!$C:$C,AE$1)+COUNTIFS(Data!$J:$J,$A60,Data!$C:$C,AE$1)</f>
        <v>0</v>
      </c>
      <c r="AF60" s="5">
        <f>COUNTIFS(Data!$I:$I,$A60,Data!$C:$C,AF$1)+COUNTIFS(Data!$J:$J,$A60,Data!$C:$C,AF$1)</f>
        <v>0</v>
      </c>
      <c r="AG60" s="5">
        <f>COUNTIFS(Data!$I:$I,$A60,Data!$C:$C,AG$1)+COUNTIFS(Data!$J:$J,$A60,Data!$C:$C,AG$1)</f>
        <v>0</v>
      </c>
      <c r="AH60" s="5">
        <f>COUNTIFS(Data!$I:$I,$A60,Data!$C:$C,AH$1)+COUNTIFS(Data!$J:$J,$A60,Data!$C:$C,AH$1)</f>
        <v>0</v>
      </c>
      <c r="AI60" s="5">
        <f>COUNTIFS(Data!$I:$I,$A60,Data!$C:$C,AI$1)+COUNTIFS(Data!$J:$J,$A60,Data!$C:$C,AI$1)</f>
        <v>0</v>
      </c>
      <c r="AJ60" s="5">
        <f>COUNTIFS(Data!$I:$I,$A60,Data!$C:$C,AJ$1)+COUNTIFS(Data!$J:$J,$A60,Data!$C:$C,AJ$1)</f>
        <v>0</v>
      </c>
      <c r="AK60" s="5">
        <f>COUNTIFS(Data!$I:$I,$A60,Data!$C:$C,AK$1)+COUNTIFS(Data!$J:$J,$A60,Data!$C:$C,AK$1)</f>
        <v>0</v>
      </c>
      <c r="AL60" s="5">
        <f>COUNTIFS(Data!$I:$I,$A60,Data!$C:$C,AL$1)+COUNTIFS(Data!$J:$J,$A60,Data!$C:$C,AL$1)</f>
        <v>0</v>
      </c>
      <c r="AM60" s="5">
        <f>COUNTIFS(Data!$I:$I,$A60,Data!$C:$C,AM$1)+COUNTIFS(Data!$J:$J,$A60,Data!$C:$C,AM$1)</f>
        <v>0</v>
      </c>
      <c r="AN60" s="5">
        <f>COUNTIFS(Data!$I:$I,$A60,Data!$C:$C,AN$1)+COUNTIFS(Data!$J:$J,$A60,Data!$C:$C,AN$1)</f>
        <v>0</v>
      </c>
      <c r="AO60" s="5">
        <f>COUNTIFS(Data!$I:$I,$A60,Data!$C:$C,AO$1)+COUNTIFS(Data!$J:$J,$A60,Data!$C:$C,AO$1)</f>
        <v>0</v>
      </c>
      <c r="AP60" s="5">
        <f>COUNTIFS(Data!$I:$I,$A60,Data!$C:$C,AP$1)+COUNTIFS(Data!$J:$J,$A60,Data!$C:$C,AP$1)</f>
        <v>0</v>
      </c>
      <c r="AQ60" s="5">
        <f>COUNTIFS(Data!$I:$I,$A60,Data!$C:$C,AQ$1)+COUNTIFS(Data!$J:$J,$A60,Data!$C:$C,AQ$1)</f>
        <v>0</v>
      </c>
      <c r="AR60" s="5">
        <f>COUNTIFS(Data!$I:$I,$A60,Data!$C:$C,AR$1)+COUNTIFS(Data!$J:$J,$A60,Data!$C:$C,AR$1)</f>
        <v>0</v>
      </c>
      <c r="AS60" s="5">
        <f>COUNTIFS(Data!$I:$I,$A60,Data!$C:$C,AS$1)+COUNTIFS(Data!$J:$J,$A60,Data!$C:$C,AS$1)</f>
        <v>0</v>
      </c>
      <c r="AT60" s="5">
        <f>COUNTIFS(Data!$I:$I,$A60,Data!$C:$C,AT$1)+COUNTIFS(Data!$J:$J,$A60,Data!$C:$C,AT$1)</f>
        <v>0</v>
      </c>
      <c r="AU60" s="5">
        <f>COUNTIFS(Data!$I:$I,$A60,Data!$C:$C,AU$1)+COUNTIFS(Data!$J:$J,$A60,Data!$C:$C,AU$1)</f>
        <v>0</v>
      </c>
      <c r="AV60" s="5">
        <f t="shared" si="1"/>
        <v>0</v>
      </c>
    </row>
    <row r="61">
      <c r="A61" s="5" t="str">
        <f>Countries!A60</f>
        <v>MAS</v>
      </c>
      <c r="B61" s="5">
        <f>COUNTIFS(Data!$I:$I,$A61,Data!$C:$C,B$1)+COUNTIFS(Data!$J:$J,$A61,Data!$C:$C,B$1)</f>
        <v>0</v>
      </c>
      <c r="C61" s="5">
        <f>COUNTIFS(Data!$I:$I,$A61,Data!$C:$C,C$1)+COUNTIFS(Data!$J:$J,$A61,Data!$C:$C,C$1)</f>
        <v>0</v>
      </c>
      <c r="D61" s="5">
        <f>COUNTIFS(Data!$I:$I,$A61,Data!$C:$C,D$1)+COUNTIFS(Data!$J:$J,$A61,Data!$C:$C,D$1)</f>
        <v>0</v>
      </c>
      <c r="E61" s="5">
        <f>COUNTIFS(Data!$I:$I,$A61,Data!$C:$C,E$1)+COUNTIFS(Data!$J:$J,$A61,Data!$C:$C,E$1)</f>
        <v>0</v>
      </c>
      <c r="F61" s="5">
        <f>COUNTIFS(Data!$I:$I,$A61,Data!$C:$C,F$1)+COUNTIFS(Data!$J:$J,$A61,Data!$C:$C,F$1)</f>
        <v>0</v>
      </c>
      <c r="G61" s="5">
        <f>COUNTIFS(Data!$I:$I,$A61,Data!$C:$C,G$1)+COUNTIFS(Data!$J:$J,$A61,Data!$C:$C,G$1)</f>
        <v>1</v>
      </c>
      <c r="H61" s="5">
        <f>COUNTIFS(Data!$I:$I,$A61,Data!$C:$C,H$1)+COUNTIFS(Data!$J:$J,$A61,Data!$C:$C,H$1)</f>
        <v>0</v>
      </c>
      <c r="I61" s="5">
        <f>COUNTIFS(Data!$I:$I,$A61,Data!$C:$C,I$1)+COUNTIFS(Data!$J:$J,$A61,Data!$C:$C,I$1)</f>
        <v>0</v>
      </c>
      <c r="J61" s="5">
        <f>COUNTIFS(Data!$I:$I,$A61,Data!$C:$C,J$1)+COUNTIFS(Data!$J:$J,$A61,Data!$C:$C,J$1)</f>
        <v>0</v>
      </c>
      <c r="K61" s="5">
        <f>COUNTIFS(Data!$I:$I,$A61,Data!$C:$C,K$1)+COUNTIFS(Data!$J:$J,$A61,Data!$C:$C,K$1)</f>
        <v>0</v>
      </c>
      <c r="L61" s="5">
        <f>COUNTIFS(Data!$I:$I,$A61,Data!$C:$C,L$1)+COUNTIFS(Data!$J:$J,$A61,Data!$C:$C,L$1)</f>
        <v>0</v>
      </c>
      <c r="M61" s="5">
        <f>COUNTIFS(Data!$I:$I,$A61,Data!$C:$C,M$1)+COUNTIFS(Data!$J:$J,$A61,Data!$C:$C,M$1)</f>
        <v>0</v>
      </c>
      <c r="N61" s="5">
        <f>COUNTIFS(Data!$I:$I,$A61,Data!$C:$C,N$1)+COUNTIFS(Data!$J:$J,$A61,Data!$C:$C,N$1)</f>
        <v>0</v>
      </c>
      <c r="O61" s="5">
        <f>COUNTIFS(Data!$I:$I,$A61,Data!$C:$C,O$1)+COUNTIFS(Data!$J:$J,$A61,Data!$C:$C,O$1)</f>
        <v>0</v>
      </c>
      <c r="P61" s="5">
        <f>COUNTIFS(Data!$I:$I,$A61,Data!$C:$C,P$1)+COUNTIFS(Data!$J:$J,$A61,Data!$C:$C,P$1)</f>
        <v>0</v>
      </c>
      <c r="Q61" s="5">
        <f>COUNTIFS(Data!$I:$I,$A61,Data!$C:$C,Q$1)+COUNTIFS(Data!$J:$J,$A61,Data!$C:$C,Q$1)</f>
        <v>0</v>
      </c>
      <c r="R61" s="5">
        <f>COUNTIFS(Data!$I:$I,$A61,Data!$C:$C,R$1)+COUNTIFS(Data!$J:$J,$A61,Data!$C:$C,R$1)</f>
        <v>0</v>
      </c>
      <c r="S61" s="5">
        <f>COUNTIFS(Data!$I:$I,$A61,Data!$C:$C,S$1)+COUNTIFS(Data!$J:$J,$A61,Data!$C:$C,S$1)</f>
        <v>0</v>
      </c>
      <c r="T61" s="5">
        <f>COUNTIFS(Data!$I:$I,$A61,Data!$C:$C,T$1)+COUNTIFS(Data!$J:$J,$A61,Data!$C:$C,T$1)</f>
        <v>0</v>
      </c>
      <c r="U61" s="5">
        <f>COUNTIFS(Data!$I:$I,$A61,Data!$C:$C,U$1)+COUNTIFS(Data!$J:$J,$A61,Data!$C:$C,U$1)</f>
        <v>0</v>
      </c>
      <c r="V61" s="5">
        <f>COUNTIFS(Data!$I:$I,$A61,Data!$C:$C,V$1)+COUNTIFS(Data!$J:$J,$A61,Data!$C:$C,V$1)</f>
        <v>0</v>
      </c>
      <c r="W61" s="5">
        <f>COUNTIFS(Data!$I:$I,$A61,Data!$C:$C,W$1)+COUNTIFS(Data!$J:$J,$A61,Data!$C:$C,W$1)</f>
        <v>0</v>
      </c>
      <c r="X61" s="5">
        <f>COUNTIFS(Data!$I:$I,$A61,Data!$C:$C,X$1)+COUNTIFS(Data!$J:$J,$A61,Data!$C:$C,X$1)</f>
        <v>0</v>
      </c>
      <c r="Y61" s="5">
        <f>COUNTIFS(Data!$I:$I,$A61,Data!$C:$C,Y$1)+COUNTIFS(Data!$J:$J,$A61,Data!$C:$C,Y$1)</f>
        <v>0</v>
      </c>
      <c r="Z61" s="5">
        <f>COUNTIFS(Data!$I:$I,$A61,Data!$C:$C,Z$1)+COUNTIFS(Data!$J:$J,$A61,Data!$C:$C,Z$1)</f>
        <v>0</v>
      </c>
      <c r="AA61" s="5">
        <f>COUNTIFS(Data!$I:$I,$A61,Data!$C:$C,AA$1)+COUNTIFS(Data!$J:$J,$A61,Data!$C:$C,AA$1)</f>
        <v>0</v>
      </c>
      <c r="AB61" s="5">
        <f>COUNTIFS(Data!$I:$I,$A61,Data!$C:$C,AB$1)+COUNTIFS(Data!$J:$J,$A61,Data!$C:$C,AB$1)</f>
        <v>0</v>
      </c>
      <c r="AC61" s="5">
        <f>COUNTIFS(Data!$I:$I,$A61,Data!$C:$C,AC$1)+COUNTIFS(Data!$J:$J,$A61,Data!$C:$C,AC$1)</f>
        <v>0</v>
      </c>
      <c r="AD61" s="5">
        <f>COUNTIFS(Data!$I:$I,$A61,Data!$C:$C,AD$1)+COUNTIFS(Data!$J:$J,$A61,Data!$C:$C,AD$1)</f>
        <v>0</v>
      </c>
      <c r="AE61" s="5">
        <f>COUNTIFS(Data!$I:$I,$A61,Data!$C:$C,AE$1)+COUNTIFS(Data!$J:$J,$A61,Data!$C:$C,AE$1)</f>
        <v>0</v>
      </c>
      <c r="AF61" s="5">
        <f>COUNTIFS(Data!$I:$I,$A61,Data!$C:$C,AF$1)+COUNTIFS(Data!$J:$J,$A61,Data!$C:$C,AF$1)</f>
        <v>0</v>
      </c>
      <c r="AG61" s="5">
        <f>COUNTIFS(Data!$I:$I,$A61,Data!$C:$C,AG$1)+COUNTIFS(Data!$J:$J,$A61,Data!$C:$C,AG$1)</f>
        <v>0</v>
      </c>
      <c r="AH61" s="5">
        <f>COUNTIFS(Data!$I:$I,$A61,Data!$C:$C,AH$1)+COUNTIFS(Data!$J:$J,$A61,Data!$C:$C,AH$1)</f>
        <v>0</v>
      </c>
      <c r="AI61" s="5">
        <f>COUNTIFS(Data!$I:$I,$A61,Data!$C:$C,AI$1)+COUNTIFS(Data!$J:$J,$A61,Data!$C:$C,AI$1)</f>
        <v>0</v>
      </c>
      <c r="AJ61" s="5">
        <f>COUNTIFS(Data!$I:$I,$A61,Data!$C:$C,AJ$1)+COUNTIFS(Data!$J:$J,$A61,Data!$C:$C,AJ$1)</f>
        <v>0</v>
      </c>
      <c r="AK61" s="5">
        <f>COUNTIFS(Data!$I:$I,$A61,Data!$C:$C,AK$1)+COUNTIFS(Data!$J:$J,$A61,Data!$C:$C,AK$1)</f>
        <v>0</v>
      </c>
      <c r="AL61" s="5">
        <f>COUNTIFS(Data!$I:$I,$A61,Data!$C:$C,AL$1)+COUNTIFS(Data!$J:$J,$A61,Data!$C:$C,AL$1)</f>
        <v>0</v>
      </c>
      <c r="AM61" s="5">
        <f>COUNTIFS(Data!$I:$I,$A61,Data!$C:$C,AM$1)+COUNTIFS(Data!$J:$J,$A61,Data!$C:$C,AM$1)</f>
        <v>0</v>
      </c>
      <c r="AN61" s="5">
        <f>COUNTIFS(Data!$I:$I,$A61,Data!$C:$C,AN$1)+COUNTIFS(Data!$J:$J,$A61,Data!$C:$C,AN$1)</f>
        <v>0</v>
      </c>
      <c r="AO61" s="5">
        <f>COUNTIFS(Data!$I:$I,$A61,Data!$C:$C,AO$1)+COUNTIFS(Data!$J:$J,$A61,Data!$C:$C,AO$1)</f>
        <v>0</v>
      </c>
      <c r="AP61" s="5">
        <f>COUNTIFS(Data!$I:$I,$A61,Data!$C:$C,AP$1)+COUNTIFS(Data!$J:$J,$A61,Data!$C:$C,AP$1)</f>
        <v>0</v>
      </c>
      <c r="AQ61" s="5">
        <f>COUNTIFS(Data!$I:$I,$A61,Data!$C:$C,AQ$1)+COUNTIFS(Data!$J:$J,$A61,Data!$C:$C,AQ$1)</f>
        <v>0</v>
      </c>
      <c r="AR61" s="5">
        <f>COUNTIFS(Data!$I:$I,$A61,Data!$C:$C,AR$1)+COUNTIFS(Data!$J:$J,$A61,Data!$C:$C,AR$1)</f>
        <v>0</v>
      </c>
      <c r="AS61" s="5">
        <f>COUNTIFS(Data!$I:$I,$A61,Data!$C:$C,AS$1)+COUNTIFS(Data!$J:$J,$A61,Data!$C:$C,AS$1)</f>
        <v>0</v>
      </c>
      <c r="AT61" s="5">
        <f>COUNTIFS(Data!$I:$I,$A61,Data!$C:$C,AT$1)+COUNTIFS(Data!$J:$J,$A61,Data!$C:$C,AT$1)</f>
        <v>0</v>
      </c>
      <c r="AU61" s="5">
        <f>COUNTIFS(Data!$I:$I,$A61,Data!$C:$C,AU$1)+COUNTIFS(Data!$J:$J,$A61,Data!$C:$C,AU$1)</f>
        <v>0</v>
      </c>
      <c r="AV61" s="5">
        <f t="shared" si="1"/>
        <v>1</v>
      </c>
    </row>
    <row r="62">
      <c r="A62" s="5" t="str">
        <f>Countries!A61</f>
        <v>MDA</v>
      </c>
      <c r="B62" s="5">
        <f>COUNTIFS(Data!$I:$I,$A62,Data!$C:$C,B$1)+COUNTIFS(Data!$J:$J,$A62,Data!$C:$C,B$1)</f>
        <v>0</v>
      </c>
      <c r="C62" s="5">
        <f>COUNTIFS(Data!$I:$I,$A62,Data!$C:$C,C$1)+COUNTIFS(Data!$J:$J,$A62,Data!$C:$C,C$1)</f>
        <v>0</v>
      </c>
      <c r="D62" s="5">
        <f>COUNTIFS(Data!$I:$I,$A62,Data!$C:$C,D$1)+COUNTIFS(Data!$J:$J,$A62,Data!$C:$C,D$1)</f>
        <v>0</v>
      </c>
      <c r="E62" s="5">
        <f>COUNTIFS(Data!$I:$I,$A62,Data!$C:$C,E$1)+COUNTIFS(Data!$J:$J,$A62,Data!$C:$C,E$1)</f>
        <v>0</v>
      </c>
      <c r="F62" s="5">
        <f>COUNTIFS(Data!$I:$I,$A62,Data!$C:$C,F$1)+COUNTIFS(Data!$J:$J,$A62,Data!$C:$C,F$1)</f>
        <v>0</v>
      </c>
      <c r="G62" s="5">
        <f>COUNTIFS(Data!$I:$I,$A62,Data!$C:$C,G$1)+COUNTIFS(Data!$J:$J,$A62,Data!$C:$C,G$1)</f>
        <v>0</v>
      </c>
      <c r="H62" s="5">
        <f>COUNTIFS(Data!$I:$I,$A62,Data!$C:$C,H$1)+COUNTIFS(Data!$J:$J,$A62,Data!$C:$C,H$1)</f>
        <v>0</v>
      </c>
      <c r="I62" s="5">
        <f>COUNTIFS(Data!$I:$I,$A62,Data!$C:$C,I$1)+COUNTIFS(Data!$J:$J,$A62,Data!$C:$C,I$1)</f>
        <v>0</v>
      </c>
      <c r="J62" s="5">
        <f>COUNTIFS(Data!$I:$I,$A62,Data!$C:$C,J$1)+COUNTIFS(Data!$J:$J,$A62,Data!$C:$C,J$1)</f>
        <v>0</v>
      </c>
      <c r="K62" s="5">
        <f>COUNTIFS(Data!$I:$I,$A62,Data!$C:$C,K$1)+COUNTIFS(Data!$J:$J,$A62,Data!$C:$C,K$1)</f>
        <v>0</v>
      </c>
      <c r="L62" s="5">
        <f>COUNTIFS(Data!$I:$I,$A62,Data!$C:$C,L$1)+COUNTIFS(Data!$J:$J,$A62,Data!$C:$C,L$1)</f>
        <v>0</v>
      </c>
      <c r="M62" s="5">
        <f>COUNTIFS(Data!$I:$I,$A62,Data!$C:$C,M$1)+COUNTIFS(Data!$J:$J,$A62,Data!$C:$C,M$1)</f>
        <v>1</v>
      </c>
      <c r="N62" s="5">
        <f>COUNTIFS(Data!$I:$I,$A62,Data!$C:$C,N$1)+COUNTIFS(Data!$J:$J,$A62,Data!$C:$C,N$1)</f>
        <v>0</v>
      </c>
      <c r="O62" s="5">
        <f>COUNTIFS(Data!$I:$I,$A62,Data!$C:$C,O$1)+COUNTIFS(Data!$J:$J,$A62,Data!$C:$C,O$1)</f>
        <v>0</v>
      </c>
      <c r="P62" s="5">
        <f>COUNTIFS(Data!$I:$I,$A62,Data!$C:$C,P$1)+COUNTIFS(Data!$J:$J,$A62,Data!$C:$C,P$1)</f>
        <v>0</v>
      </c>
      <c r="Q62" s="5">
        <f>COUNTIFS(Data!$I:$I,$A62,Data!$C:$C,Q$1)+COUNTIFS(Data!$J:$J,$A62,Data!$C:$C,Q$1)</f>
        <v>0</v>
      </c>
      <c r="R62" s="5">
        <f>COUNTIFS(Data!$I:$I,$A62,Data!$C:$C,R$1)+COUNTIFS(Data!$J:$J,$A62,Data!$C:$C,R$1)</f>
        <v>0</v>
      </c>
      <c r="S62" s="5">
        <f>COUNTIFS(Data!$I:$I,$A62,Data!$C:$C,S$1)+COUNTIFS(Data!$J:$J,$A62,Data!$C:$C,S$1)</f>
        <v>0</v>
      </c>
      <c r="T62" s="5">
        <f>COUNTIFS(Data!$I:$I,$A62,Data!$C:$C,T$1)+COUNTIFS(Data!$J:$J,$A62,Data!$C:$C,T$1)</f>
        <v>0</v>
      </c>
      <c r="U62" s="5">
        <f>COUNTIFS(Data!$I:$I,$A62,Data!$C:$C,U$1)+COUNTIFS(Data!$J:$J,$A62,Data!$C:$C,U$1)</f>
        <v>0</v>
      </c>
      <c r="V62" s="5">
        <f>COUNTIFS(Data!$I:$I,$A62,Data!$C:$C,V$1)+COUNTIFS(Data!$J:$J,$A62,Data!$C:$C,V$1)</f>
        <v>0</v>
      </c>
      <c r="W62" s="5">
        <f>COUNTIFS(Data!$I:$I,$A62,Data!$C:$C,W$1)+COUNTIFS(Data!$J:$J,$A62,Data!$C:$C,W$1)</f>
        <v>0</v>
      </c>
      <c r="X62" s="5">
        <f>COUNTIFS(Data!$I:$I,$A62,Data!$C:$C,X$1)+COUNTIFS(Data!$J:$J,$A62,Data!$C:$C,X$1)</f>
        <v>0</v>
      </c>
      <c r="Y62" s="5">
        <f>COUNTIFS(Data!$I:$I,$A62,Data!$C:$C,Y$1)+COUNTIFS(Data!$J:$J,$A62,Data!$C:$C,Y$1)</f>
        <v>0</v>
      </c>
      <c r="Z62" s="5">
        <f>COUNTIFS(Data!$I:$I,$A62,Data!$C:$C,Z$1)+COUNTIFS(Data!$J:$J,$A62,Data!$C:$C,Z$1)</f>
        <v>0</v>
      </c>
      <c r="AA62" s="5">
        <f>COUNTIFS(Data!$I:$I,$A62,Data!$C:$C,AA$1)+COUNTIFS(Data!$J:$J,$A62,Data!$C:$C,AA$1)</f>
        <v>0</v>
      </c>
      <c r="AB62" s="5">
        <f>COUNTIFS(Data!$I:$I,$A62,Data!$C:$C,AB$1)+COUNTIFS(Data!$J:$J,$A62,Data!$C:$C,AB$1)</f>
        <v>0</v>
      </c>
      <c r="AC62" s="5">
        <f>COUNTIFS(Data!$I:$I,$A62,Data!$C:$C,AC$1)+COUNTIFS(Data!$J:$J,$A62,Data!$C:$C,AC$1)</f>
        <v>0</v>
      </c>
      <c r="AD62" s="5">
        <f>COUNTIFS(Data!$I:$I,$A62,Data!$C:$C,AD$1)+COUNTIFS(Data!$J:$J,$A62,Data!$C:$C,AD$1)</f>
        <v>0</v>
      </c>
      <c r="AE62" s="5">
        <f>COUNTIFS(Data!$I:$I,$A62,Data!$C:$C,AE$1)+COUNTIFS(Data!$J:$J,$A62,Data!$C:$C,AE$1)</f>
        <v>0</v>
      </c>
      <c r="AF62" s="5">
        <f>COUNTIFS(Data!$I:$I,$A62,Data!$C:$C,AF$1)+COUNTIFS(Data!$J:$J,$A62,Data!$C:$C,AF$1)</f>
        <v>0</v>
      </c>
      <c r="AG62" s="5">
        <f>COUNTIFS(Data!$I:$I,$A62,Data!$C:$C,AG$1)+COUNTIFS(Data!$J:$J,$A62,Data!$C:$C,AG$1)</f>
        <v>0</v>
      </c>
      <c r="AH62" s="5">
        <f>COUNTIFS(Data!$I:$I,$A62,Data!$C:$C,AH$1)+COUNTIFS(Data!$J:$J,$A62,Data!$C:$C,AH$1)</f>
        <v>0</v>
      </c>
      <c r="AI62" s="5">
        <f>COUNTIFS(Data!$I:$I,$A62,Data!$C:$C,AI$1)+COUNTIFS(Data!$J:$J,$A62,Data!$C:$C,AI$1)</f>
        <v>0</v>
      </c>
      <c r="AJ62" s="5">
        <f>COUNTIFS(Data!$I:$I,$A62,Data!$C:$C,AJ$1)+COUNTIFS(Data!$J:$J,$A62,Data!$C:$C,AJ$1)</f>
        <v>0</v>
      </c>
      <c r="AK62" s="5">
        <f>COUNTIFS(Data!$I:$I,$A62,Data!$C:$C,AK$1)+COUNTIFS(Data!$J:$J,$A62,Data!$C:$C,AK$1)</f>
        <v>0</v>
      </c>
      <c r="AL62" s="5">
        <f>COUNTIFS(Data!$I:$I,$A62,Data!$C:$C,AL$1)+COUNTIFS(Data!$J:$J,$A62,Data!$C:$C,AL$1)</f>
        <v>0</v>
      </c>
      <c r="AM62" s="5">
        <f>COUNTIFS(Data!$I:$I,$A62,Data!$C:$C,AM$1)+COUNTIFS(Data!$J:$J,$A62,Data!$C:$C,AM$1)</f>
        <v>0</v>
      </c>
      <c r="AN62" s="5">
        <f>COUNTIFS(Data!$I:$I,$A62,Data!$C:$C,AN$1)+COUNTIFS(Data!$J:$J,$A62,Data!$C:$C,AN$1)</f>
        <v>0</v>
      </c>
      <c r="AO62" s="5">
        <f>COUNTIFS(Data!$I:$I,$A62,Data!$C:$C,AO$1)+COUNTIFS(Data!$J:$J,$A62,Data!$C:$C,AO$1)</f>
        <v>0</v>
      </c>
      <c r="AP62" s="5">
        <f>COUNTIFS(Data!$I:$I,$A62,Data!$C:$C,AP$1)+COUNTIFS(Data!$J:$J,$A62,Data!$C:$C,AP$1)</f>
        <v>0</v>
      </c>
      <c r="AQ62" s="5">
        <f>COUNTIFS(Data!$I:$I,$A62,Data!$C:$C,AQ$1)+COUNTIFS(Data!$J:$J,$A62,Data!$C:$C,AQ$1)</f>
        <v>0</v>
      </c>
      <c r="AR62" s="5">
        <f>COUNTIFS(Data!$I:$I,$A62,Data!$C:$C,AR$1)+COUNTIFS(Data!$J:$J,$A62,Data!$C:$C,AR$1)</f>
        <v>0</v>
      </c>
      <c r="AS62" s="5">
        <f>COUNTIFS(Data!$I:$I,$A62,Data!$C:$C,AS$1)+COUNTIFS(Data!$J:$J,$A62,Data!$C:$C,AS$1)</f>
        <v>0</v>
      </c>
      <c r="AT62" s="5">
        <f>COUNTIFS(Data!$I:$I,$A62,Data!$C:$C,AT$1)+COUNTIFS(Data!$J:$J,$A62,Data!$C:$C,AT$1)</f>
        <v>0</v>
      </c>
      <c r="AU62" s="5">
        <f>COUNTIFS(Data!$I:$I,$A62,Data!$C:$C,AU$1)+COUNTIFS(Data!$J:$J,$A62,Data!$C:$C,AU$1)</f>
        <v>0</v>
      </c>
      <c r="AV62" s="5">
        <f t="shared" si="1"/>
        <v>1</v>
      </c>
    </row>
    <row r="63">
      <c r="A63" s="5" t="str">
        <f>Countries!A62</f>
        <v>MEX</v>
      </c>
      <c r="B63" s="5">
        <f>COUNTIFS(Data!$I:$I,$A63,Data!$C:$C,B$1)+COUNTIFS(Data!$J:$J,$A63,Data!$C:$C,B$1)</f>
        <v>0</v>
      </c>
      <c r="C63" s="5">
        <f>COUNTIFS(Data!$I:$I,$A63,Data!$C:$C,C$1)+COUNTIFS(Data!$J:$J,$A63,Data!$C:$C,C$1)</f>
        <v>1</v>
      </c>
      <c r="D63" s="5">
        <f>COUNTIFS(Data!$I:$I,$A63,Data!$C:$C,D$1)+COUNTIFS(Data!$J:$J,$A63,Data!$C:$C,D$1)</f>
        <v>0</v>
      </c>
      <c r="E63" s="5">
        <f>COUNTIFS(Data!$I:$I,$A63,Data!$C:$C,E$1)+COUNTIFS(Data!$J:$J,$A63,Data!$C:$C,E$1)</f>
        <v>0</v>
      </c>
      <c r="F63" s="5">
        <f>COUNTIFS(Data!$I:$I,$A63,Data!$C:$C,F$1)+COUNTIFS(Data!$J:$J,$A63,Data!$C:$C,F$1)</f>
        <v>0</v>
      </c>
      <c r="G63" s="5">
        <f>COUNTIFS(Data!$I:$I,$A63,Data!$C:$C,G$1)+COUNTIFS(Data!$J:$J,$A63,Data!$C:$C,G$1)</f>
        <v>0</v>
      </c>
      <c r="H63" s="5">
        <f>COUNTIFS(Data!$I:$I,$A63,Data!$C:$C,H$1)+COUNTIFS(Data!$J:$J,$A63,Data!$C:$C,H$1)</f>
        <v>0</v>
      </c>
      <c r="I63" s="5">
        <f>COUNTIFS(Data!$I:$I,$A63,Data!$C:$C,I$1)+COUNTIFS(Data!$J:$J,$A63,Data!$C:$C,I$1)</f>
        <v>0</v>
      </c>
      <c r="J63" s="5">
        <f>COUNTIFS(Data!$I:$I,$A63,Data!$C:$C,J$1)+COUNTIFS(Data!$J:$J,$A63,Data!$C:$C,J$1)</f>
        <v>0</v>
      </c>
      <c r="K63" s="5">
        <f>COUNTIFS(Data!$I:$I,$A63,Data!$C:$C,K$1)+COUNTIFS(Data!$J:$J,$A63,Data!$C:$C,K$1)</f>
        <v>0</v>
      </c>
      <c r="L63" s="5">
        <f>COUNTIFS(Data!$I:$I,$A63,Data!$C:$C,L$1)+COUNTIFS(Data!$J:$J,$A63,Data!$C:$C,L$1)</f>
        <v>0</v>
      </c>
      <c r="M63" s="5">
        <f>COUNTIFS(Data!$I:$I,$A63,Data!$C:$C,M$1)+COUNTIFS(Data!$J:$J,$A63,Data!$C:$C,M$1)</f>
        <v>0</v>
      </c>
      <c r="N63" s="5">
        <f>COUNTIFS(Data!$I:$I,$A63,Data!$C:$C,N$1)+COUNTIFS(Data!$J:$J,$A63,Data!$C:$C,N$1)</f>
        <v>0</v>
      </c>
      <c r="O63" s="5">
        <f>COUNTIFS(Data!$I:$I,$A63,Data!$C:$C,O$1)+COUNTIFS(Data!$J:$J,$A63,Data!$C:$C,O$1)</f>
        <v>0</v>
      </c>
      <c r="P63" s="5">
        <f>COUNTIFS(Data!$I:$I,$A63,Data!$C:$C,P$1)+COUNTIFS(Data!$J:$J,$A63,Data!$C:$C,P$1)</f>
        <v>0</v>
      </c>
      <c r="Q63" s="5">
        <f>COUNTIFS(Data!$I:$I,$A63,Data!$C:$C,Q$1)+COUNTIFS(Data!$J:$J,$A63,Data!$C:$C,Q$1)</f>
        <v>0</v>
      </c>
      <c r="R63" s="5">
        <f>COUNTIFS(Data!$I:$I,$A63,Data!$C:$C,R$1)+COUNTIFS(Data!$J:$J,$A63,Data!$C:$C,R$1)</f>
        <v>0</v>
      </c>
      <c r="S63" s="5">
        <f>COUNTIFS(Data!$I:$I,$A63,Data!$C:$C,S$1)+COUNTIFS(Data!$J:$J,$A63,Data!$C:$C,S$1)</f>
        <v>1</v>
      </c>
      <c r="T63" s="5">
        <f>COUNTIFS(Data!$I:$I,$A63,Data!$C:$C,T$1)+COUNTIFS(Data!$J:$J,$A63,Data!$C:$C,T$1)</f>
        <v>0</v>
      </c>
      <c r="U63" s="5">
        <f>COUNTIFS(Data!$I:$I,$A63,Data!$C:$C,U$1)+COUNTIFS(Data!$J:$J,$A63,Data!$C:$C,U$1)</f>
        <v>0</v>
      </c>
      <c r="V63" s="5">
        <f>COUNTIFS(Data!$I:$I,$A63,Data!$C:$C,V$1)+COUNTIFS(Data!$J:$J,$A63,Data!$C:$C,V$1)</f>
        <v>1</v>
      </c>
      <c r="W63" s="5">
        <f>COUNTIFS(Data!$I:$I,$A63,Data!$C:$C,W$1)+COUNTIFS(Data!$J:$J,$A63,Data!$C:$C,W$1)</f>
        <v>0</v>
      </c>
      <c r="X63" s="5">
        <f>COUNTIFS(Data!$I:$I,$A63,Data!$C:$C,X$1)+COUNTIFS(Data!$J:$J,$A63,Data!$C:$C,X$1)</f>
        <v>0</v>
      </c>
      <c r="Y63" s="5">
        <f>COUNTIFS(Data!$I:$I,$A63,Data!$C:$C,Y$1)+COUNTIFS(Data!$J:$J,$A63,Data!$C:$C,Y$1)</f>
        <v>0</v>
      </c>
      <c r="Z63" s="5">
        <f>COUNTIFS(Data!$I:$I,$A63,Data!$C:$C,Z$1)+COUNTIFS(Data!$J:$J,$A63,Data!$C:$C,Z$1)</f>
        <v>0</v>
      </c>
      <c r="AA63" s="5">
        <f>COUNTIFS(Data!$I:$I,$A63,Data!$C:$C,AA$1)+COUNTIFS(Data!$J:$J,$A63,Data!$C:$C,AA$1)</f>
        <v>0</v>
      </c>
      <c r="AB63" s="5">
        <f>COUNTIFS(Data!$I:$I,$A63,Data!$C:$C,AB$1)+COUNTIFS(Data!$J:$J,$A63,Data!$C:$C,AB$1)</f>
        <v>0</v>
      </c>
      <c r="AC63" s="5">
        <f>COUNTIFS(Data!$I:$I,$A63,Data!$C:$C,AC$1)+COUNTIFS(Data!$J:$J,$A63,Data!$C:$C,AC$1)</f>
        <v>0</v>
      </c>
      <c r="AD63" s="5">
        <f>COUNTIFS(Data!$I:$I,$A63,Data!$C:$C,AD$1)+COUNTIFS(Data!$J:$J,$A63,Data!$C:$C,AD$1)</f>
        <v>0</v>
      </c>
      <c r="AE63" s="5">
        <f>COUNTIFS(Data!$I:$I,$A63,Data!$C:$C,AE$1)+COUNTIFS(Data!$J:$J,$A63,Data!$C:$C,AE$1)</f>
        <v>0</v>
      </c>
      <c r="AF63" s="5">
        <f>COUNTIFS(Data!$I:$I,$A63,Data!$C:$C,AF$1)+COUNTIFS(Data!$J:$J,$A63,Data!$C:$C,AF$1)</f>
        <v>0</v>
      </c>
      <c r="AG63" s="5">
        <f>COUNTIFS(Data!$I:$I,$A63,Data!$C:$C,AG$1)+COUNTIFS(Data!$J:$J,$A63,Data!$C:$C,AG$1)</f>
        <v>0</v>
      </c>
      <c r="AH63" s="5">
        <f>COUNTIFS(Data!$I:$I,$A63,Data!$C:$C,AH$1)+COUNTIFS(Data!$J:$J,$A63,Data!$C:$C,AH$1)</f>
        <v>0</v>
      </c>
      <c r="AI63" s="5">
        <f>COUNTIFS(Data!$I:$I,$A63,Data!$C:$C,AI$1)+COUNTIFS(Data!$J:$J,$A63,Data!$C:$C,AI$1)</f>
        <v>0</v>
      </c>
      <c r="AJ63" s="5">
        <f>COUNTIFS(Data!$I:$I,$A63,Data!$C:$C,AJ$1)+COUNTIFS(Data!$J:$J,$A63,Data!$C:$C,AJ$1)</f>
        <v>0</v>
      </c>
      <c r="AK63" s="5">
        <f>COUNTIFS(Data!$I:$I,$A63,Data!$C:$C,AK$1)+COUNTIFS(Data!$J:$J,$A63,Data!$C:$C,AK$1)</f>
        <v>0</v>
      </c>
      <c r="AL63" s="5">
        <f>COUNTIFS(Data!$I:$I,$A63,Data!$C:$C,AL$1)+COUNTIFS(Data!$J:$J,$A63,Data!$C:$C,AL$1)</f>
        <v>0</v>
      </c>
      <c r="AM63" s="5">
        <f>COUNTIFS(Data!$I:$I,$A63,Data!$C:$C,AM$1)+COUNTIFS(Data!$J:$J,$A63,Data!$C:$C,AM$1)</f>
        <v>0</v>
      </c>
      <c r="AN63" s="5">
        <f>COUNTIFS(Data!$I:$I,$A63,Data!$C:$C,AN$1)+COUNTIFS(Data!$J:$J,$A63,Data!$C:$C,AN$1)</f>
        <v>0</v>
      </c>
      <c r="AO63" s="5">
        <f>COUNTIFS(Data!$I:$I,$A63,Data!$C:$C,AO$1)+COUNTIFS(Data!$J:$J,$A63,Data!$C:$C,AO$1)</f>
        <v>0</v>
      </c>
      <c r="AP63" s="5">
        <f>COUNTIFS(Data!$I:$I,$A63,Data!$C:$C,AP$1)+COUNTIFS(Data!$J:$J,$A63,Data!$C:$C,AP$1)</f>
        <v>0</v>
      </c>
      <c r="AQ63" s="5">
        <f>COUNTIFS(Data!$I:$I,$A63,Data!$C:$C,AQ$1)+COUNTIFS(Data!$J:$J,$A63,Data!$C:$C,AQ$1)</f>
        <v>0</v>
      </c>
      <c r="AR63" s="5">
        <f>COUNTIFS(Data!$I:$I,$A63,Data!$C:$C,AR$1)+COUNTIFS(Data!$J:$J,$A63,Data!$C:$C,AR$1)</f>
        <v>0</v>
      </c>
      <c r="AS63" s="5">
        <f>COUNTIFS(Data!$I:$I,$A63,Data!$C:$C,AS$1)+COUNTIFS(Data!$J:$J,$A63,Data!$C:$C,AS$1)</f>
        <v>0</v>
      </c>
      <c r="AT63" s="5">
        <f>COUNTIFS(Data!$I:$I,$A63,Data!$C:$C,AT$1)+COUNTIFS(Data!$J:$J,$A63,Data!$C:$C,AT$1)</f>
        <v>1</v>
      </c>
      <c r="AU63" s="5">
        <f>COUNTIFS(Data!$I:$I,$A63,Data!$C:$C,AU$1)+COUNTIFS(Data!$J:$J,$A63,Data!$C:$C,AU$1)</f>
        <v>0</v>
      </c>
      <c r="AV63" s="5">
        <f t="shared" si="1"/>
        <v>4</v>
      </c>
    </row>
    <row r="64">
      <c r="A64" s="5" t="str">
        <f>Countries!A63</f>
        <v>MGL</v>
      </c>
      <c r="B64" s="5">
        <f>COUNTIFS(Data!$I:$I,$A64,Data!$C:$C,B$1)+COUNTIFS(Data!$J:$J,$A64,Data!$C:$C,B$1)</f>
        <v>0</v>
      </c>
      <c r="C64" s="5">
        <f>COUNTIFS(Data!$I:$I,$A64,Data!$C:$C,C$1)+COUNTIFS(Data!$J:$J,$A64,Data!$C:$C,C$1)</f>
        <v>0</v>
      </c>
      <c r="D64" s="5">
        <f>COUNTIFS(Data!$I:$I,$A64,Data!$C:$C,D$1)+COUNTIFS(Data!$J:$J,$A64,Data!$C:$C,D$1)</f>
        <v>0</v>
      </c>
      <c r="E64" s="5">
        <f>COUNTIFS(Data!$I:$I,$A64,Data!$C:$C,E$1)+COUNTIFS(Data!$J:$J,$A64,Data!$C:$C,E$1)</f>
        <v>0</v>
      </c>
      <c r="F64" s="5">
        <f>COUNTIFS(Data!$I:$I,$A64,Data!$C:$C,F$1)+COUNTIFS(Data!$J:$J,$A64,Data!$C:$C,F$1)</f>
        <v>0</v>
      </c>
      <c r="G64" s="5">
        <f>COUNTIFS(Data!$I:$I,$A64,Data!$C:$C,G$1)+COUNTIFS(Data!$J:$J,$A64,Data!$C:$C,G$1)</f>
        <v>0</v>
      </c>
      <c r="H64" s="5">
        <f>COUNTIFS(Data!$I:$I,$A64,Data!$C:$C,H$1)+COUNTIFS(Data!$J:$J,$A64,Data!$C:$C,H$1)</f>
        <v>0</v>
      </c>
      <c r="I64" s="5">
        <f>COUNTIFS(Data!$I:$I,$A64,Data!$C:$C,I$1)+COUNTIFS(Data!$J:$J,$A64,Data!$C:$C,I$1)</f>
        <v>0</v>
      </c>
      <c r="J64" s="5">
        <f>COUNTIFS(Data!$I:$I,$A64,Data!$C:$C,J$1)+COUNTIFS(Data!$J:$J,$A64,Data!$C:$C,J$1)</f>
        <v>0</v>
      </c>
      <c r="K64" s="5">
        <f>COUNTIFS(Data!$I:$I,$A64,Data!$C:$C,K$1)+COUNTIFS(Data!$J:$J,$A64,Data!$C:$C,K$1)</f>
        <v>0</v>
      </c>
      <c r="L64" s="5">
        <f>COUNTIFS(Data!$I:$I,$A64,Data!$C:$C,L$1)+COUNTIFS(Data!$J:$J,$A64,Data!$C:$C,L$1)</f>
        <v>0</v>
      </c>
      <c r="M64" s="5">
        <f>COUNTIFS(Data!$I:$I,$A64,Data!$C:$C,M$1)+COUNTIFS(Data!$J:$J,$A64,Data!$C:$C,M$1)</f>
        <v>0</v>
      </c>
      <c r="N64" s="5">
        <f>COUNTIFS(Data!$I:$I,$A64,Data!$C:$C,N$1)+COUNTIFS(Data!$J:$J,$A64,Data!$C:$C,N$1)</f>
        <v>0</v>
      </c>
      <c r="O64" s="5">
        <f>COUNTIFS(Data!$I:$I,$A64,Data!$C:$C,O$1)+COUNTIFS(Data!$J:$J,$A64,Data!$C:$C,O$1)</f>
        <v>0</v>
      </c>
      <c r="P64" s="5">
        <f>COUNTIFS(Data!$I:$I,$A64,Data!$C:$C,P$1)+COUNTIFS(Data!$J:$J,$A64,Data!$C:$C,P$1)</f>
        <v>0</v>
      </c>
      <c r="Q64" s="5">
        <f>COUNTIFS(Data!$I:$I,$A64,Data!$C:$C,Q$1)+COUNTIFS(Data!$J:$J,$A64,Data!$C:$C,Q$1)</f>
        <v>0</v>
      </c>
      <c r="R64" s="5">
        <f>COUNTIFS(Data!$I:$I,$A64,Data!$C:$C,R$1)+COUNTIFS(Data!$J:$J,$A64,Data!$C:$C,R$1)</f>
        <v>0</v>
      </c>
      <c r="S64" s="5">
        <f>COUNTIFS(Data!$I:$I,$A64,Data!$C:$C,S$1)+COUNTIFS(Data!$J:$J,$A64,Data!$C:$C,S$1)</f>
        <v>0</v>
      </c>
      <c r="T64" s="5">
        <f>COUNTIFS(Data!$I:$I,$A64,Data!$C:$C,T$1)+COUNTIFS(Data!$J:$J,$A64,Data!$C:$C,T$1)</f>
        <v>0</v>
      </c>
      <c r="U64" s="5">
        <f>COUNTIFS(Data!$I:$I,$A64,Data!$C:$C,U$1)+COUNTIFS(Data!$J:$J,$A64,Data!$C:$C,U$1)</f>
        <v>0</v>
      </c>
      <c r="V64" s="5">
        <f>COUNTIFS(Data!$I:$I,$A64,Data!$C:$C,V$1)+COUNTIFS(Data!$J:$J,$A64,Data!$C:$C,V$1)</f>
        <v>0</v>
      </c>
      <c r="W64" s="5">
        <f>COUNTIFS(Data!$I:$I,$A64,Data!$C:$C,W$1)+COUNTIFS(Data!$J:$J,$A64,Data!$C:$C,W$1)</f>
        <v>0</v>
      </c>
      <c r="X64" s="5">
        <f>COUNTIFS(Data!$I:$I,$A64,Data!$C:$C,X$1)+COUNTIFS(Data!$J:$J,$A64,Data!$C:$C,X$1)</f>
        <v>0</v>
      </c>
      <c r="Y64" s="5">
        <f>COUNTIFS(Data!$I:$I,$A64,Data!$C:$C,Y$1)+COUNTIFS(Data!$J:$J,$A64,Data!$C:$C,Y$1)</f>
        <v>0</v>
      </c>
      <c r="Z64" s="5">
        <f>COUNTIFS(Data!$I:$I,$A64,Data!$C:$C,Z$1)+COUNTIFS(Data!$J:$J,$A64,Data!$C:$C,Z$1)</f>
        <v>2</v>
      </c>
      <c r="AA64" s="5">
        <f>COUNTIFS(Data!$I:$I,$A64,Data!$C:$C,AA$1)+COUNTIFS(Data!$J:$J,$A64,Data!$C:$C,AA$1)</f>
        <v>0</v>
      </c>
      <c r="AB64" s="5">
        <f>COUNTIFS(Data!$I:$I,$A64,Data!$C:$C,AB$1)+COUNTIFS(Data!$J:$J,$A64,Data!$C:$C,AB$1)</f>
        <v>0</v>
      </c>
      <c r="AC64" s="5">
        <f>COUNTIFS(Data!$I:$I,$A64,Data!$C:$C,AC$1)+COUNTIFS(Data!$J:$J,$A64,Data!$C:$C,AC$1)</f>
        <v>0</v>
      </c>
      <c r="AD64" s="5">
        <f>COUNTIFS(Data!$I:$I,$A64,Data!$C:$C,AD$1)+COUNTIFS(Data!$J:$J,$A64,Data!$C:$C,AD$1)</f>
        <v>0</v>
      </c>
      <c r="AE64" s="5">
        <f>COUNTIFS(Data!$I:$I,$A64,Data!$C:$C,AE$1)+COUNTIFS(Data!$J:$J,$A64,Data!$C:$C,AE$1)</f>
        <v>0</v>
      </c>
      <c r="AF64" s="5">
        <f>COUNTIFS(Data!$I:$I,$A64,Data!$C:$C,AF$1)+COUNTIFS(Data!$J:$J,$A64,Data!$C:$C,AF$1)</f>
        <v>0</v>
      </c>
      <c r="AG64" s="5">
        <f>COUNTIFS(Data!$I:$I,$A64,Data!$C:$C,AG$1)+COUNTIFS(Data!$J:$J,$A64,Data!$C:$C,AG$1)</f>
        <v>0</v>
      </c>
      <c r="AH64" s="5">
        <f>COUNTIFS(Data!$I:$I,$A64,Data!$C:$C,AH$1)+COUNTIFS(Data!$J:$J,$A64,Data!$C:$C,AH$1)</f>
        <v>0</v>
      </c>
      <c r="AI64" s="5">
        <f>COUNTIFS(Data!$I:$I,$A64,Data!$C:$C,AI$1)+COUNTIFS(Data!$J:$J,$A64,Data!$C:$C,AI$1)</f>
        <v>0</v>
      </c>
      <c r="AJ64" s="5">
        <f>COUNTIFS(Data!$I:$I,$A64,Data!$C:$C,AJ$1)+COUNTIFS(Data!$J:$J,$A64,Data!$C:$C,AJ$1)</f>
        <v>0</v>
      </c>
      <c r="AK64" s="5">
        <f>COUNTIFS(Data!$I:$I,$A64,Data!$C:$C,AK$1)+COUNTIFS(Data!$J:$J,$A64,Data!$C:$C,AK$1)</f>
        <v>0</v>
      </c>
      <c r="AL64" s="5">
        <f>COUNTIFS(Data!$I:$I,$A64,Data!$C:$C,AL$1)+COUNTIFS(Data!$J:$J,$A64,Data!$C:$C,AL$1)</f>
        <v>0</v>
      </c>
      <c r="AM64" s="5">
        <f>COUNTIFS(Data!$I:$I,$A64,Data!$C:$C,AM$1)+COUNTIFS(Data!$J:$J,$A64,Data!$C:$C,AM$1)</f>
        <v>0</v>
      </c>
      <c r="AN64" s="5">
        <f>COUNTIFS(Data!$I:$I,$A64,Data!$C:$C,AN$1)+COUNTIFS(Data!$J:$J,$A64,Data!$C:$C,AN$1)</f>
        <v>0</v>
      </c>
      <c r="AO64" s="5">
        <f>COUNTIFS(Data!$I:$I,$A64,Data!$C:$C,AO$1)+COUNTIFS(Data!$J:$J,$A64,Data!$C:$C,AO$1)</f>
        <v>0</v>
      </c>
      <c r="AP64" s="5">
        <f>COUNTIFS(Data!$I:$I,$A64,Data!$C:$C,AP$1)+COUNTIFS(Data!$J:$J,$A64,Data!$C:$C,AP$1)</f>
        <v>0</v>
      </c>
      <c r="AQ64" s="5">
        <f>COUNTIFS(Data!$I:$I,$A64,Data!$C:$C,AQ$1)+COUNTIFS(Data!$J:$J,$A64,Data!$C:$C,AQ$1)</f>
        <v>0</v>
      </c>
      <c r="AR64" s="5">
        <f>COUNTIFS(Data!$I:$I,$A64,Data!$C:$C,AR$1)+COUNTIFS(Data!$J:$J,$A64,Data!$C:$C,AR$1)</f>
        <v>0</v>
      </c>
      <c r="AS64" s="5">
        <f>COUNTIFS(Data!$I:$I,$A64,Data!$C:$C,AS$1)+COUNTIFS(Data!$J:$J,$A64,Data!$C:$C,AS$1)</f>
        <v>0</v>
      </c>
      <c r="AT64" s="5">
        <f>COUNTIFS(Data!$I:$I,$A64,Data!$C:$C,AT$1)+COUNTIFS(Data!$J:$J,$A64,Data!$C:$C,AT$1)</f>
        <v>0</v>
      </c>
      <c r="AU64" s="5">
        <f>COUNTIFS(Data!$I:$I,$A64,Data!$C:$C,AU$1)+COUNTIFS(Data!$J:$J,$A64,Data!$C:$C,AU$1)</f>
        <v>2</v>
      </c>
      <c r="AV64" s="5">
        <f t="shared" si="1"/>
        <v>4</v>
      </c>
    </row>
    <row r="65">
      <c r="A65" s="5" t="str">
        <f>Countries!A64</f>
        <v>MKD</v>
      </c>
      <c r="B65" s="5">
        <f>COUNTIFS(Data!$I:$I,$A65,Data!$C:$C,B$1)+COUNTIFS(Data!$J:$J,$A65,Data!$C:$C,B$1)</f>
        <v>0</v>
      </c>
      <c r="C65" s="5">
        <f>COUNTIFS(Data!$I:$I,$A65,Data!$C:$C,C$1)+COUNTIFS(Data!$J:$J,$A65,Data!$C:$C,C$1)</f>
        <v>0</v>
      </c>
      <c r="D65" s="5">
        <f>COUNTIFS(Data!$I:$I,$A65,Data!$C:$C,D$1)+COUNTIFS(Data!$J:$J,$A65,Data!$C:$C,D$1)</f>
        <v>0</v>
      </c>
      <c r="E65" s="5">
        <f>COUNTIFS(Data!$I:$I,$A65,Data!$C:$C,E$1)+COUNTIFS(Data!$J:$J,$A65,Data!$C:$C,E$1)</f>
        <v>0</v>
      </c>
      <c r="F65" s="5">
        <f>COUNTIFS(Data!$I:$I,$A65,Data!$C:$C,F$1)+COUNTIFS(Data!$J:$J,$A65,Data!$C:$C,F$1)</f>
        <v>0</v>
      </c>
      <c r="G65" s="5">
        <f>COUNTIFS(Data!$I:$I,$A65,Data!$C:$C,G$1)+COUNTIFS(Data!$J:$J,$A65,Data!$C:$C,G$1)</f>
        <v>0</v>
      </c>
      <c r="H65" s="5">
        <f>COUNTIFS(Data!$I:$I,$A65,Data!$C:$C,H$1)+COUNTIFS(Data!$J:$J,$A65,Data!$C:$C,H$1)</f>
        <v>0</v>
      </c>
      <c r="I65" s="5">
        <f>COUNTIFS(Data!$I:$I,$A65,Data!$C:$C,I$1)+COUNTIFS(Data!$J:$J,$A65,Data!$C:$C,I$1)</f>
        <v>0</v>
      </c>
      <c r="J65" s="5">
        <f>COUNTIFS(Data!$I:$I,$A65,Data!$C:$C,J$1)+COUNTIFS(Data!$J:$J,$A65,Data!$C:$C,J$1)</f>
        <v>0</v>
      </c>
      <c r="K65" s="5">
        <f>COUNTIFS(Data!$I:$I,$A65,Data!$C:$C,K$1)+COUNTIFS(Data!$J:$J,$A65,Data!$C:$C,K$1)</f>
        <v>0</v>
      </c>
      <c r="L65" s="5">
        <f>COUNTIFS(Data!$I:$I,$A65,Data!$C:$C,L$1)+COUNTIFS(Data!$J:$J,$A65,Data!$C:$C,L$1)</f>
        <v>0</v>
      </c>
      <c r="M65" s="5">
        <f>COUNTIFS(Data!$I:$I,$A65,Data!$C:$C,M$1)+COUNTIFS(Data!$J:$J,$A65,Data!$C:$C,M$1)</f>
        <v>0</v>
      </c>
      <c r="N65" s="5">
        <f>COUNTIFS(Data!$I:$I,$A65,Data!$C:$C,N$1)+COUNTIFS(Data!$J:$J,$A65,Data!$C:$C,N$1)</f>
        <v>0</v>
      </c>
      <c r="O65" s="5">
        <f>COUNTIFS(Data!$I:$I,$A65,Data!$C:$C,O$1)+COUNTIFS(Data!$J:$J,$A65,Data!$C:$C,O$1)</f>
        <v>0</v>
      </c>
      <c r="P65" s="5">
        <f>COUNTIFS(Data!$I:$I,$A65,Data!$C:$C,P$1)+COUNTIFS(Data!$J:$J,$A65,Data!$C:$C,P$1)</f>
        <v>0</v>
      </c>
      <c r="Q65" s="5">
        <f>COUNTIFS(Data!$I:$I,$A65,Data!$C:$C,Q$1)+COUNTIFS(Data!$J:$J,$A65,Data!$C:$C,Q$1)</f>
        <v>0</v>
      </c>
      <c r="R65" s="5">
        <f>COUNTIFS(Data!$I:$I,$A65,Data!$C:$C,R$1)+COUNTIFS(Data!$J:$J,$A65,Data!$C:$C,R$1)</f>
        <v>0</v>
      </c>
      <c r="S65" s="5">
        <f>COUNTIFS(Data!$I:$I,$A65,Data!$C:$C,S$1)+COUNTIFS(Data!$J:$J,$A65,Data!$C:$C,S$1)</f>
        <v>0</v>
      </c>
      <c r="T65" s="5">
        <f>COUNTIFS(Data!$I:$I,$A65,Data!$C:$C,T$1)+COUNTIFS(Data!$J:$J,$A65,Data!$C:$C,T$1)</f>
        <v>0</v>
      </c>
      <c r="U65" s="5">
        <f>COUNTIFS(Data!$I:$I,$A65,Data!$C:$C,U$1)+COUNTIFS(Data!$J:$J,$A65,Data!$C:$C,U$1)</f>
        <v>0</v>
      </c>
      <c r="V65" s="5">
        <f>COUNTIFS(Data!$I:$I,$A65,Data!$C:$C,V$1)+COUNTIFS(Data!$J:$J,$A65,Data!$C:$C,V$1)</f>
        <v>0</v>
      </c>
      <c r="W65" s="5">
        <f>COUNTIFS(Data!$I:$I,$A65,Data!$C:$C,W$1)+COUNTIFS(Data!$J:$J,$A65,Data!$C:$C,W$1)</f>
        <v>0</v>
      </c>
      <c r="X65" s="5">
        <f>COUNTIFS(Data!$I:$I,$A65,Data!$C:$C,X$1)+COUNTIFS(Data!$J:$J,$A65,Data!$C:$C,X$1)</f>
        <v>0</v>
      </c>
      <c r="Y65" s="5">
        <f>COUNTIFS(Data!$I:$I,$A65,Data!$C:$C,Y$1)+COUNTIFS(Data!$J:$J,$A65,Data!$C:$C,Y$1)</f>
        <v>0</v>
      </c>
      <c r="Z65" s="5">
        <f>COUNTIFS(Data!$I:$I,$A65,Data!$C:$C,Z$1)+COUNTIFS(Data!$J:$J,$A65,Data!$C:$C,Z$1)</f>
        <v>0</v>
      </c>
      <c r="AA65" s="5">
        <f>COUNTIFS(Data!$I:$I,$A65,Data!$C:$C,AA$1)+COUNTIFS(Data!$J:$J,$A65,Data!$C:$C,AA$1)</f>
        <v>0</v>
      </c>
      <c r="AB65" s="5">
        <f>COUNTIFS(Data!$I:$I,$A65,Data!$C:$C,AB$1)+COUNTIFS(Data!$J:$J,$A65,Data!$C:$C,AB$1)</f>
        <v>0</v>
      </c>
      <c r="AC65" s="5">
        <f>COUNTIFS(Data!$I:$I,$A65,Data!$C:$C,AC$1)+COUNTIFS(Data!$J:$J,$A65,Data!$C:$C,AC$1)</f>
        <v>0</v>
      </c>
      <c r="AD65" s="5">
        <f>COUNTIFS(Data!$I:$I,$A65,Data!$C:$C,AD$1)+COUNTIFS(Data!$J:$J,$A65,Data!$C:$C,AD$1)</f>
        <v>0</v>
      </c>
      <c r="AE65" s="5">
        <f>COUNTIFS(Data!$I:$I,$A65,Data!$C:$C,AE$1)+COUNTIFS(Data!$J:$J,$A65,Data!$C:$C,AE$1)</f>
        <v>0</v>
      </c>
      <c r="AF65" s="5">
        <f>COUNTIFS(Data!$I:$I,$A65,Data!$C:$C,AF$1)+COUNTIFS(Data!$J:$J,$A65,Data!$C:$C,AF$1)</f>
        <v>0</v>
      </c>
      <c r="AG65" s="5">
        <f>COUNTIFS(Data!$I:$I,$A65,Data!$C:$C,AG$1)+COUNTIFS(Data!$J:$J,$A65,Data!$C:$C,AG$1)</f>
        <v>0</v>
      </c>
      <c r="AH65" s="5">
        <f>COUNTIFS(Data!$I:$I,$A65,Data!$C:$C,AH$1)+COUNTIFS(Data!$J:$J,$A65,Data!$C:$C,AH$1)</f>
        <v>0</v>
      </c>
      <c r="AI65" s="5">
        <f>COUNTIFS(Data!$I:$I,$A65,Data!$C:$C,AI$1)+COUNTIFS(Data!$J:$J,$A65,Data!$C:$C,AI$1)</f>
        <v>0</v>
      </c>
      <c r="AJ65" s="5">
        <f>COUNTIFS(Data!$I:$I,$A65,Data!$C:$C,AJ$1)+COUNTIFS(Data!$J:$J,$A65,Data!$C:$C,AJ$1)</f>
        <v>0</v>
      </c>
      <c r="AK65" s="5">
        <f>COUNTIFS(Data!$I:$I,$A65,Data!$C:$C,AK$1)+COUNTIFS(Data!$J:$J,$A65,Data!$C:$C,AK$1)</f>
        <v>0</v>
      </c>
      <c r="AL65" s="5">
        <f>COUNTIFS(Data!$I:$I,$A65,Data!$C:$C,AL$1)+COUNTIFS(Data!$J:$J,$A65,Data!$C:$C,AL$1)</f>
        <v>0</v>
      </c>
      <c r="AM65" s="5">
        <f>COUNTIFS(Data!$I:$I,$A65,Data!$C:$C,AM$1)+COUNTIFS(Data!$J:$J,$A65,Data!$C:$C,AM$1)</f>
        <v>0</v>
      </c>
      <c r="AN65" s="5">
        <f>COUNTIFS(Data!$I:$I,$A65,Data!$C:$C,AN$1)+COUNTIFS(Data!$J:$J,$A65,Data!$C:$C,AN$1)</f>
        <v>0</v>
      </c>
      <c r="AO65" s="5">
        <f>COUNTIFS(Data!$I:$I,$A65,Data!$C:$C,AO$1)+COUNTIFS(Data!$J:$J,$A65,Data!$C:$C,AO$1)</f>
        <v>0</v>
      </c>
      <c r="AP65" s="5">
        <f>COUNTIFS(Data!$I:$I,$A65,Data!$C:$C,AP$1)+COUNTIFS(Data!$J:$J,$A65,Data!$C:$C,AP$1)</f>
        <v>0</v>
      </c>
      <c r="AQ65" s="5">
        <f>COUNTIFS(Data!$I:$I,$A65,Data!$C:$C,AQ$1)+COUNTIFS(Data!$J:$J,$A65,Data!$C:$C,AQ$1)</f>
        <v>0</v>
      </c>
      <c r="AR65" s="5">
        <f>COUNTIFS(Data!$I:$I,$A65,Data!$C:$C,AR$1)+COUNTIFS(Data!$J:$J,$A65,Data!$C:$C,AR$1)</f>
        <v>0</v>
      </c>
      <c r="AS65" s="5">
        <f>COUNTIFS(Data!$I:$I,$A65,Data!$C:$C,AS$1)+COUNTIFS(Data!$J:$J,$A65,Data!$C:$C,AS$1)</f>
        <v>0</v>
      </c>
      <c r="AT65" s="5">
        <f>COUNTIFS(Data!$I:$I,$A65,Data!$C:$C,AT$1)+COUNTIFS(Data!$J:$J,$A65,Data!$C:$C,AT$1)</f>
        <v>0</v>
      </c>
      <c r="AU65" s="5">
        <f>COUNTIFS(Data!$I:$I,$A65,Data!$C:$C,AU$1)+COUNTIFS(Data!$J:$J,$A65,Data!$C:$C,AU$1)</f>
        <v>0</v>
      </c>
      <c r="AV65" s="5">
        <f t="shared" si="1"/>
        <v>0</v>
      </c>
    </row>
    <row r="66">
      <c r="A66" s="5" t="str">
        <f>Countries!A65</f>
        <v>NAM</v>
      </c>
      <c r="B66" s="5">
        <f>COUNTIFS(Data!$I:$I,$A66,Data!$C:$C,B$1)+COUNTIFS(Data!$J:$J,$A66,Data!$C:$C,B$1)</f>
        <v>0</v>
      </c>
      <c r="C66" s="5">
        <f>COUNTIFS(Data!$I:$I,$A66,Data!$C:$C,C$1)+COUNTIFS(Data!$J:$J,$A66,Data!$C:$C,C$1)</f>
        <v>0</v>
      </c>
      <c r="D66" s="5">
        <f>COUNTIFS(Data!$I:$I,$A66,Data!$C:$C,D$1)+COUNTIFS(Data!$J:$J,$A66,Data!$C:$C,D$1)</f>
        <v>0</v>
      </c>
      <c r="E66" s="5">
        <f>COUNTIFS(Data!$I:$I,$A66,Data!$C:$C,E$1)+COUNTIFS(Data!$J:$J,$A66,Data!$C:$C,E$1)</f>
        <v>0</v>
      </c>
      <c r="F66" s="5">
        <f>COUNTIFS(Data!$I:$I,$A66,Data!$C:$C,F$1)+COUNTIFS(Data!$J:$J,$A66,Data!$C:$C,F$1)</f>
        <v>0</v>
      </c>
      <c r="G66" s="5">
        <f>COUNTIFS(Data!$I:$I,$A66,Data!$C:$C,G$1)+COUNTIFS(Data!$J:$J,$A66,Data!$C:$C,G$1)</f>
        <v>0</v>
      </c>
      <c r="H66" s="5">
        <f>COUNTIFS(Data!$I:$I,$A66,Data!$C:$C,H$1)+COUNTIFS(Data!$J:$J,$A66,Data!$C:$C,H$1)</f>
        <v>0</v>
      </c>
      <c r="I66" s="5">
        <f>COUNTIFS(Data!$I:$I,$A66,Data!$C:$C,I$1)+COUNTIFS(Data!$J:$J,$A66,Data!$C:$C,I$1)</f>
        <v>0</v>
      </c>
      <c r="J66" s="5">
        <f>COUNTIFS(Data!$I:$I,$A66,Data!$C:$C,J$1)+COUNTIFS(Data!$J:$J,$A66,Data!$C:$C,J$1)</f>
        <v>0</v>
      </c>
      <c r="K66" s="5">
        <f>COUNTIFS(Data!$I:$I,$A66,Data!$C:$C,K$1)+COUNTIFS(Data!$J:$J,$A66,Data!$C:$C,K$1)</f>
        <v>0</v>
      </c>
      <c r="L66" s="5">
        <f>COUNTIFS(Data!$I:$I,$A66,Data!$C:$C,L$1)+COUNTIFS(Data!$J:$J,$A66,Data!$C:$C,L$1)</f>
        <v>0</v>
      </c>
      <c r="M66" s="5">
        <f>COUNTIFS(Data!$I:$I,$A66,Data!$C:$C,M$1)+COUNTIFS(Data!$J:$J,$A66,Data!$C:$C,M$1)</f>
        <v>0</v>
      </c>
      <c r="N66" s="5">
        <f>COUNTIFS(Data!$I:$I,$A66,Data!$C:$C,N$1)+COUNTIFS(Data!$J:$J,$A66,Data!$C:$C,N$1)</f>
        <v>0</v>
      </c>
      <c r="O66" s="5">
        <f>COUNTIFS(Data!$I:$I,$A66,Data!$C:$C,O$1)+COUNTIFS(Data!$J:$J,$A66,Data!$C:$C,O$1)</f>
        <v>0</v>
      </c>
      <c r="P66" s="5">
        <f>COUNTIFS(Data!$I:$I,$A66,Data!$C:$C,P$1)+COUNTIFS(Data!$J:$J,$A66,Data!$C:$C,P$1)</f>
        <v>0</v>
      </c>
      <c r="Q66" s="5">
        <f>COUNTIFS(Data!$I:$I,$A66,Data!$C:$C,Q$1)+COUNTIFS(Data!$J:$J,$A66,Data!$C:$C,Q$1)</f>
        <v>0</v>
      </c>
      <c r="R66" s="5">
        <f>COUNTIFS(Data!$I:$I,$A66,Data!$C:$C,R$1)+COUNTIFS(Data!$J:$J,$A66,Data!$C:$C,R$1)</f>
        <v>0</v>
      </c>
      <c r="S66" s="5">
        <f>COUNTIFS(Data!$I:$I,$A66,Data!$C:$C,S$1)+COUNTIFS(Data!$J:$J,$A66,Data!$C:$C,S$1)</f>
        <v>0</v>
      </c>
      <c r="T66" s="5">
        <f>COUNTIFS(Data!$I:$I,$A66,Data!$C:$C,T$1)+COUNTIFS(Data!$J:$J,$A66,Data!$C:$C,T$1)</f>
        <v>0</v>
      </c>
      <c r="U66" s="5">
        <f>COUNTIFS(Data!$I:$I,$A66,Data!$C:$C,U$1)+COUNTIFS(Data!$J:$J,$A66,Data!$C:$C,U$1)</f>
        <v>0</v>
      </c>
      <c r="V66" s="5">
        <f>COUNTIFS(Data!$I:$I,$A66,Data!$C:$C,V$1)+COUNTIFS(Data!$J:$J,$A66,Data!$C:$C,V$1)</f>
        <v>0</v>
      </c>
      <c r="W66" s="5">
        <f>COUNTIFS(Data!$I:$I,$A66,Data!$C:$C,W$1)+COUNTIFS(Data!$J:$J,$A66,Data!$C:$C,W$1)</f>
        <v>0</v>
      </c>
      <c r="X66" s="5">
        <f>COUNTIFS(Data!$I:$I,$A66,Data!$C:$C,X$1)+COUNTIFS(Data!$J:$J,$A66,Data!$C:$C,X$1)</f>
        <v>0</v>
      </c>
      <c r="Y66" s="5">
        <f>COUNTIFS(Data!$I:$I,$A66,Data!$C:$C,Y$1)+COUNTIFS(Data!$J:$J,$A66,Data!$C:$C,Y$1)</f>
        <v>0</v>
      </c>
      <c r="Z66" s="5">
        <f>COUNTIFS(Data!$I:$I,$A66,Data!$C:$C,Z$1)+COUNTIFS(Data!$J:$J,$A66,Data!$C:$C,Z$1)</f>
        <v>0</v>
      </c>
      <c r="AA66" s="5">
        <f>COUNTIFS(Data!$I:$I,$A66,Data!$C:$C,AA$1)+COUNTIFS(Data!$J:$J,$A66,Data!$C:$C,AA$1)</f>
        <v>0</v>
      </c>
      <c r="AB66" s="5">
        <f>COUNTIFS(Data!$I:$I,$A66,Data!$C:$C,AB$1)+COUNTIFS(Data!$J:$J,$A66,Data!$C:$C,AB$1)</f>
        <v>0</v>
      </c>
      <c r="AC66" s="5">
        <f>COUNTIFS(Data!$I:$I,$A66,Data!$C:$C,AC$1)+COUNTIFS(Data!$J:$J,$A66,Data!$C:$C,AC$1)</f>
        <v>0</v>
      </c>
      <c r="AD66" s="5">
        <f>COUNTIFS(Data!$I:$I,$A66,Data!$C:$C,AD$1)+COUNTIFS(Data!$J:$J,$A66,Data!$C:$C,AD$1)</f>
        <v>0</v>
      </c>
      <c r="AE66" s="5">
        <f>COUNTIFS(Data!$I:$I,$A66,Data!$C:$C,AE$1)+COUNTIFS(Data!$J:$J,$A66,Data!$C:$C,AE$1)</f>
        <v>0</v>
      </c>
      <c r="AF66" s="5">
        <f>COUNTIFS(Data!$I:$I,$A66,Data!$C:$C,AF$1)+COUNTIFS(Data!$J:$J,$A66,Data!$C:$C,AF$1)</f>
        <v>0</v>
      </c>
      <c r="AG66" s="5">
        <f>COUNTIFS(Data!$I:$I,$A66,Data!$C:$C,AG$1)+COUNTIFS(Data!$J:$J,$A66,Data!$C:$C,AG$1)</f>
        <v>0</v>
      </c>
      <c r="AH66" s="5">
        <f>COUNTIFS(Data!$I:$I,$A66,Data!$C:$C,AH$1)+COUNTIFS(Data!$J:$J,$A66,Data!$C:$C,AH$1)</f>
        <v>0</v>
      </c>
      <c r="AI66" s="5">
        <f>COUNTIFS(Data!$I:$I,$A66,Data!$C:$C,AI$1)+COUNTIFS(Data!$J:$J,$A66,Data!$C:$C,AI$1)</f>
        <v>0</v>
      </c>
      <c r="AJ66" s="5">
        <f>COUNTIFS(Data!$I:$I,$A66,Data!$C:$C,AJ$1)+COUNTIFS(Data!$J:$J,$A66,Data!$C:$C,AJ$1)</f>
        <v>0</v>
      </c>
      <c r="AK66" s="5">
        <f>COUNTIFS(Data!$I:$I,$A66,Data!$C:$C,AK$1)+COUNTIFS(Data!$J:$J,$A66,Data!$C:$C,AK$1)</f>
        <v>0</v>
      </c>
      <c r="AL66" s="5">
        <f>COUNTIFS(Data!$I:$I,$A66,Data!$C:$C,AL$1)+COUNTIFS(Data!$J:$J,$A66,Data!$C:$C,AL$1)</f>
        <v>0</v>
      </c>
      <c r="AM66" s="5">
        <f>COUNTIFS(Data!$I:$I,$A66,Data!$C:$C,AM$1)+COUNTIFS(Data!$J:$J,$A66,Data!$C:$C,AM$1)</f>
        <v>0</v>
      </c>
      <c r="AN66" s="5">
        <f>COUNTIFS(Data!$I:$I,$A66,Data!$C:$C,AN$1)+COUNTIFS(Data!$J:$J,$A66,Data!$C:$C,AN$1)</f>
        <v>0</v>
      </c>
      <c r="AO66" s="5">
        <f>COUNTIFS(Data!$I:$I,$A66,Data!$C:$C,AO$1)+COUNTIFS(Data!$J:$J,$A66,Data!$C:$C,AO$1)</f>
        <v>0</v>
      </c>
      <c r="AP66" s="5">
        <f>COUNTIFS(Data!$I:$I,$A66,Data!$C:$C,AP$1)+COUNTIFS(Data!$J:$J,$A66,Data!$C:$C,AP$1)</f>
        <v>0</v>
      </c>
      <c r="AQ66" s="5">
        <f>COUNTIFS(Data!$I:$I,$A66,Data!$C:$C,AQ$1)+COUNTIFS(Data!$J:$J,$A66,Data!$C:$C,AQ$1)</f>
        <v>0</v>
      </c>
      <c r="AR66" s="5">
        <f>COUNTIFS(Data!$I:$I,$A66,Data!$C:$C,AR$1)+COUNTIFS(Data!$J:$J,$A66,Data!$C:$C,AR$1)</f>
        <v>0</v>
      </c>
      <c r="AS66" s="5">
        <f>COUNTIFS(Data!$I:$I,$A66,Data!$C:$C,AS$1)+COUNTIFS(Data!$J:$J,$A66,Data!$C:$C,AS$1)</f>
        <v>0</v>
      </c>
      <c r="AT66" s="5">
        <f>COUNTIFS(Data!$I:$I,$A66,Data!$C:$C,AT$1)+COUNTIFS(Data!$J:$J,$A66,Data!$C:$C,AT$1)</f>
        <v>0</v>
      </c>
      <c r="AU66" s="5">
        <f>COUNTIFS(Data!$I:$I,$A66,Data!$C:$C,AU$1)+COUNTIFS(Data!$J:$J,$A66,Data!$C:$C,AU$1)</f>
        <v>0</v>
      </c>
      <c r="AV66" s="5">
        <f t="shared" si="1"/>
        <v>0</v>
      </c>
    </row>
    <row r="67">
      <c r="A67" s="5" t="str">
        <f>Countries!A66</f>
        <v>NED</v>
      </c>
      <c r="B67" s="5">
        <f>COUNTIFS(Data!$I:$I,$A67,Data!$C:$C,B$1)+COUNTIFS(Data!$J:$J,$A67,Data!$C:$C,B$1)</f>
        <v>0</v>
      </c>
      <c r="C67" s="5">
        <f>COUNTIFS(Data!$I:$I,$A67,Data!$C:$C,C$1)+COUNTIFS(Data!$J:$J,$A67,Data!$C:$C,C$1)</f>
        <v>0</v>
      </c>
      <c r="D67" s="5">
        <f>COUNTIFS(Data!$I:$I,$A67,Data!$C:$C,D$1)+COUNTIFS(Data!$J:$J,$A67,Data!$C:$C,D$1)</f>
        <v>0</v>
      </c>
      <c r="E67" s="5">
        <f>COUNTIFS(Data!$I:$I,$A67,Data!$C:$C,E$1)+COUNTIFS(Data!$J:$J,$A67,Data!$C:$C,E$1)</f>
        <v>0</v>
      </c>
      <c r="F67" s="5">
        <f>COUNTIFS(Data!$I:$I,$A67,Data!$C:$C,F$1)+COUNTIFS(Data!$J:$J,$A67,Data!$C:$C,F$1)</f>
        <v>3</v>
      </c>
      <c r="G67" s="5">
        <f>COUNTIFS(Data!$I:$I,$A67,Data!$C:$C,G$1)+COUNTIFS(Data!$J:$J,$A67,Data!$C:$C,G$1)</f>
        <v>0</v>
      </c>
      <c r="H67" s="5">
        <f>COUNTIFS(Data!$I:$I,$A67,Data!$C:$C,H$1)+COUNTIFS(Data!$J:$J,$A67,Data!$C:$C,H$1)</f>
        <v>0</v>
      </c>
      <c r="I67" s="5">
        <f>COUNTIFS(Data!$I:$I,$A67,Data!$C:$C,I$1)+COUNTIFS(Data!$J:$J,$A67,Data!$C:$C,I$1)</f>
        <v>0</v>
      </c>
      <c r="J67" s="5">
        <f>COUNTIFS(Data!$I:$I,$A67,Data!$C:$C,J$1)+COUNTIFS(Data!$J:$J,$A67,Data!$C:$C,J$1)</f>
        <v>0</v>
      </c>
      <c r="K67" s="5">
        <f>COUNTIFS(Data!$I:$I,$A67,Data!$C:$C,K$1)+COUNTIFS(Data!$J:$J,$A67,Data!$C:$C,K$1)</f>
        <v>1</v>
      </c>
      <c r="L67" s="5">
        <f>COUNTIFS(Data!$I:$I,$A67,Data!$C:$C,L$1)+COUNTIFS(Data!$J:$J,$A67,Data!$C:$C,L$1)</f>
        <v>0</v>
      </c>
      <c r="M67" s="5">
        <f>COUNTIFS(Data!$I:$I,$A67,Data!$C:$C,M$1)+COUNTIFS(Data!$J:$J,$A67,Data!$C:$C,M$1)</f>
        <v>0</v>
      </c>
      <c r="N67" s="5">
        <f>COUNTIFS(Data!$I:$I,$A67,Data!$C:$C,N$1)+COUNTIFS(Data!$J:$J,$A67,Data!$C:$C,N$1)</f>
        <v>0</v>
      </c>
      <c r="O67" s="5">
        <f>COUNTIFS(Data!$I:$I,$A67,Data!$C:$C,O$1)+COUNTIFS(Data!$J:$J,$A67,Data!$C:$C,O$1)</f>
        <v>1</v>
      </c>
      <c r="P67" s="5">
        <f>COUNTIFS(Data!$I:$I,$A67,Data!$C:$C,P$1)+COUNTIFS(Data!$J:$J,$A67,Data!$C:$C,P$1)</f>
        <v>0</v>
      </c>
      <c r="Q67" s="5">
        <f>COUNTIFS(Data!$I:$I,$A67,Data!$C:$C,Q$1)+COUNTIFS(Data!$J:$J,$A67,Data!$C:$C,Q$1)</f>
        <v>1</v>
      </c>
      <c r="R67" s="5">
        <f>COUNTIFS(Data!$I:$I,$A67,Data!$C:$C,R$1)+COUNTIFS(Data!$J:$J,$A67,Data!$C:$C,R$1)</f>
        <v>2</v>
      </c>
      <c r="S67" s="5">
        <f>COUNTIFS(Data!$I:$I,$A67,Data!$C:$C,S$1)+COUNTIFS(Data!$J:$J,$A67,Data!$C:$C,S$1)</f>
        <v>0</v>
      </c>
      <c r="T67" s="5">
        <f>COUNTIFS(Data!$I:$I,$A67,Data!$C:$C,T$1)+COUNTIFS(Data!$J:$J,$A67,Data!$C:$C,T$1)</f>
        <v>1</v>
      </c>
      <c r="U67" s="5">
        <f>COUNTIFS(Data!$I:$I,$A67,Data!$C:$C,U$1)+COUNTIFS(Data!$J:$J,$A67,Data!$C:$C,U$1)</f>
        <v>0</v>
      </c>
      <c r="V67" s="5">
        <f>COUNTIFS(Data!$I:$I,$A67,Data!$C:$C,V$1)+COUNTIFS(Data!$J:$J,$A67,Data!$C:$C,V$1)</f>
        <v>0</v>
      </c>
      <c r="W67" s="5">
        <f>COUNTIFS(Data!$I:$I,$A67,Data!$C:$C,W$1)+COUNTIFS(Data!$J:$J,$A67,Data!$C:$C,W$1)</f>
        <v>0</v>
      </c>
      <c r="X67" s="5">
        <f>COUNTIFS(Data!$I:$I,$A67,Data!$C:$C,X$1)+COUNTIFS(Data!$J:$J,$A67,Data!$C:$C,X$1)</f>
        <v>0</v>
      </c>
      <c r="Y67" s="5">
        <f>COUNTIFS(Data!$I:$I,$A67,Data!$C:$C,Y$1)+COUNTIFS(Data!$J:$J,$A67,Data!$C:$C,Y$1)</f>
        <v>0</v>
      </c>
      <c r="Z67" s="5">
        <f>COUNTIFS(Data!$I:$I,$A67,Data!$C:$C,Z$1)+COUNTIFS(Data!$J:$J,$A67,Data!$C:$C,Z$1)</f>
        <v>1</v>
      </c>
      <c r="AA67" s="5">
        <f>COUNTIFS(Data!$I:$I,$A67,Data!$C:$C,AA$1)+COUNTIFS(Data!$J:$J,$A67,Data!$C:$C,AA$1)</f>
        <v>0</v>
      </c>
      <c r="AB67" s="5">
        <f>COUNTIFS(Data!$I:$I,$A67,Data!$C:$C,AB$1)+COUNTIFS(Data!$J:$J,$A67,Data!$C:$C,AB$1)</f>
        <v>0</v>
      </c>
      <c r="AC67" s="5">
        <f>COUNTIFS(Data!$I:$I,$A67,Data!$C:$C,AC$1)+COUNTIFS(Data!$J:$J,$A67,Data!$C:$C,AC$1)</f>
        <v>0</v>
      </c>
      <c r="AD67" s="5">
        <f>COUNTIFS(Data!$I:$I,$A67,Data!$C:$C,AD$1)+COUNTIFS(Data!$J:$J,$A67,Data!$C:$C,AD$1)</f>
        <v>0</v>
      </c>
      <c r="AE67" s="5">
        <f>COUNTIFS(Data!$I:$I,$A67,Data!$C:$C,AE$1)+COUNTIFS(Data!$J:$J,$A67,Data!$C:$C,AE$1)</f>
        <v>2</v>
      </c>
      <c r="AF67" s="5">
        <f>COUNTIFS(Data!$I:$I,$A67,Data!$C:$C,AF$1)+COUNTIFS(Data!$J:$J,$A67,Data!$C:$C,AF$1)</f>
        <v>0</v>
      </c>
      <c r="AG67" s="5">
        <f>COUNTIFS(Data!$I:$I,$A67,Data!$C:$C,AG$1)+COUNTIFS(Data!$J:$J,$A67,Data!$C:$C,AG$1)</f>
        <v>2</v>
      </c>
      <c r="AH67" s="5">
        <f>COUNTIFS(Data!$I:$I,$A67,Data!$C:$C,AH$1)+COUNTIFS(Data!$J:$J,$A67,Data!$C:$C,AH$1)</f>
        <v>0</v>
      </c>
      <c r="AI67" s="5">
        <f>COUNTIFS(Data!$I:$I,$A67,Data!$C:$C,AI$1)+COUNTIFS(Data!$J:$J,$A67,Data!$C:$C,AI$1)</f>
        <v>0</v>
      </c>
      <c r="AJ67" s="5">
        <f>COUNTIFS(Data!$I:$I,$A67,Data!$C:$C,AJ$1)+COUNTIFS(Data!$J:$J,$A67,Data!$C:$C,AJ$1)</f>
        <v>0</v>
      </c>
      <c r="AK67" s="5">
        <f>COUNTIFS(Data!$I:$I,$A67,Data!$C:$C,AK$1)+COUNTIFS(Data!$J:$J,$A67,Data!$C:$C,AK$1)</f>
        <v>0</v>
      </c>
      <c r="AL67" s="5">
        <f>COUNTIFS(Data!$I:$I,$A67,Data!$C:$C,AL$1)+COUNTIFS(Data!$J:$J,$A67,Data!$C:$C,AL$1)</f>
        <v>0</v>
      </c>
      <c r="AM67" s="5">
        <f>COUNTIFS(Data!$I:$I,$A67,Data!$C:$C,AM$1)+COUNTIFS(Data!$J:$J,$A67,Data!$C:$C,AM$1)</f>
        <v>0</v>
      </c>
      <c r="AN67" s="5">
        <f>COUNTIFS(Data!$I:$I,$A67,Data!$C:$C,AN$1)+COUNTIFS(Data!$J:$J,$A67,Data!$C:$C,AN$1)</f>
        <v>0</v>
      </c>
      <c r="AO67" s="5">
        <f>COUNTIFS(Data!$I:$I,$A67,Data!$C:$C,AO$1)+COUNTIFS(Data!$J:$J,$A67,Data!$C:$C,AO$1)</f>
        <v>0</v>
      </c>
      <c r="AP67" s="5">
        <f>COUNTIFS(Data!$I:$I,$A67,Data!$C:$C,AP$1)+COUNTIFS(Data!$J:$J,$A67,Data!$C:$C,AP$1)</f>
        <v>0</v>
      </c>
      <c r="AQ67" s="5">
        <f>COUNTIFS(Data!$I:$I,$A67,Data!$C:$C,AQ$1)+COUNTIFS(Data!$J:$J,$A67,Data!$C:$C,AQ$1)</f>
        <v>0</v>
      </c>
      <c r="AR67" s="5">
        <f>COUNTIFS(Data!$I:$I,$A67,Data!$C:$C,AR$1)+COUNTIFS(Data!$J:$J,$A67,Data!$C:$C,AR$1)</f>
        <v>0</v>
      </c>
      <c r="AS67" s="5">
        <f>COUNTIFS(Data!$I:$I,$A67,Data!$C:$C,AS$1)+COUNTIFS(Data!$J:$J,$A67,Data!$C:$C,AS$1)</f>
        <v>0</v>
      </c>
      <c r="AT67" s="5">
        <f>COUNTIFS(Data!$I:$I,$A67,Data!$C:$C,AT$1)+COUNTIFS(Data!$J:$J,$A67,Data!$C:$C,AT$1)</f>
        <v>0</v>
      </c>
      <c r="AU67" s="5">
        <f>COUNTIFS(Data!$I:$I,$A67,Data!$C:$C,AU$1)+COUNTIFS(Data!$J:$J,$A67,Data!$C:$C,AU$1)</f>
        <v>0</v>
      </c>
      <c r="AV67" s="5">
        <f t="shared" si="1"/>
        <v>14</v>
      </c>
    </row>
    <row r="68">
      <c r="A68" s="5" t="str">
        <f>Countries!A67</f>
        <v>NGR</v>
      </c>
      <c r="B68" s="5">
        <f>COUNTIFS(Data!$I:$I,$A68,Data!$C:$C,B$1)+COUNTIFS(Data!$J:$J,$A68,Data!$C:$C,B$1)</f>
        <v>0</v>
      </c>
      <c r="C68" s="5">
        <f>COUNTIFS(Data!$I:$I,$A68,Data!$C:$C,C$1)+COUNTIFS(Data!$J:$J,$A68,Data!$C:$C,C$1)</f>
        <v>0</v>
      </c>
      <c r="D68" s="5">
        <f>COUNTIFS(Data!$I:$I,$A68,Data!$C:$C,D$1)+COUNTIFS(Data!$J:$J,$A68,Data!$C:$C,D$1)</f>
        <v>0</v>
      </c>
      <c r="E68" s="5">
        <f>COUNTIFS(Data!$I:$I,$A68,Data!$C:$C,E$1)+COUNTIFS(Data!$J:$J,$A68,Data!$C:$C,E$1)</f>
        <v>0</v>
      </c>
      <c r="F68" s="5">
        <f>COUNTIFS(Data!$I:$I,$A68,Data!$C:$C,F$1)+COUNTIFS(Data!$J:$J,$A68,Data!$C:$C,F$1)</f>
        <v>1</v>
      </c>
      <c r="G68" s="5">
        <f>COUNTIFS(Data!$I:$I,$A68,Data!$C:$C,G$1)+COUNTIFS(Data!$J:$J,$A68,Data!$C:$C,G$1)</f>
        <v>0</v>
      </c>
      <c r="H68" s="5">
        <f>COUNTIFS(Data!$I:$I,$A68,Data!$C:$C,H$1)+COUNTIFS(Data!$J:$J,$A68,Data!$C:$C,H$1)</f>
        <v>0</v>
      </c>
      <c r="I68" s="5">
        <f>COUNTIFS(Data!$I:$I,$A68,Data!$C:$C,I$1)+COUNTIFS(Data!$J:$J,$A68,Data!$C:$C,I$1)</f>
        <v>0</v>
      </c>
      <c r="J68" s="5">
        <f>COUNTIFS(Data!$I:$I,$A68,Data!$C:$C,J$1)+COUNTIFS(Data!$J:$J,$A68,Data!$C:$C,J$1)</f>
        <v>0</v>
      </c>
      <c r="K68" s="5">
        <f>COUNTIFS(Data!$I:$I,$A68,Data!$C:$C,K$1)+COUNTIFS(Data!$J:$J,$A68,Data!$C:$C,K$1)</f>
        <v>0</v>
      </c>
      <c r="L68" s="5">
        <f>COUNTIFS(Data!$I:$I,$A68,Data!$C:$C,L$1)+COUNTIFS(Data!$J:$J,$A68,Data!$C:$C,L$1)</f>
        <v>0</v>
      </c>
      <c r="M68" s="5">
        <f>COUNTIFS(Data!$I:$I,$A68,Data!$C:$C,M$1)+COUNTIFS(Data!$J:$J,$A68,Data!$C:$C,M$1)</f>
        <v>0</v>
      </c>
      <c r="N68" s="5">
        <f>COUNTIFS(Data!$I:$I,$A68,Data!$C:$C,N$1)+COUNTIFS(Data!$J:$J,$A68,Data!$C:$C,N$1)</f>
        <v>0</v>
      </c>
      <c r="O68" s="5">
        <f>COUNTIFS(Data!$I:$I,$A68,Data!$C:$C,O$1)+COUNTIFS(Data!$J:$J,$A68,Data!$C:$C,O$1)</f>
        <v>0</v>
      </c>
      <c r="P68" s="5">
        <f>COUNTIFS(Data!$I:$I,$A68,Data!$C:$C,P$1)+COUNTIFS(Data!$J:$J,$A68,Data!$C:$C,P$1)</f>
        <v>0</v>
      </c>
      <c r="Q68" s="5">
        <f>COUNTIFS(Data!$I:$I,$A68,Data!$C:$C,Q$1)+COUNTIFS(Data!$J:$J,$A68,Data!$C:$C,Q$1)</f>
        <v>0</v>
      </c>
      <c r="R68" s="5">
        <f>COUNTIFS(Data!$I:$I,$A68,Data!$C:$C,R$1)+COUNTIFS(Data!$J:$J,$A68,Data!$C:$C,R$1)</f>
        <v>0</v>
      </c>
      <c r="S68" s="5">
        <f>COUNTIFS(Data!$I:$I,$A68,Data!$C:$C,S$1)+COUNTIFS(Data!$J:$J,$A68,Data!$C:$C,S$1)</f>
        <v>0</v>
      </c>
      <c r="T68" s="5">
        <f>COUNTIFS(Data!$I:$I,$A68,Data!$C:$C,T$1)+COUNTIFS(Data!$J:$J,$A68,Data!$C:$C,T$1)</f>
        <v>0</v>
      </c>
      <c r="U68" s="5">
        <f>COUNTIFS(Data!$I:$I,$A68,Data!$C:$C,U$1)+COUNTIFS(Data!$J:$J,$A68,Data!$C:$C,U$1)</f>
        <v>0</v>
      </c>
      <c r="V68" s="5">
        <f>COUNTIFS(Data!$I:$I,$A68,Data!$C:$C,V$1)+COUNTIFS(Data!$J:$J,$A68,Data!$C:$C,V$1)</f>
        <v>0</v>
      </c>
      <c r="W68" s="5">
        <f>COUNTIFS(Data!$I:$I,$A68,Data!$C:$C,W$1)+COUNTIFS(Data!$J:$J,$A68,Data!$C:$C,W$1)</f>
        <v>0</v>
      </c>
      <c r="X68" s="5">
        <f>COUNTIFS(Data!$I:$I,$A68,Data!$C:$C,X$1)+COUNTIFS(Data!$J:$J,$A68,Data!$C:$C,X$1)</f>
        <v>0</v>
      </c>
      <c r="Y68" s="5">
        <f>COUNTIFS(Data!$I:$I,$A68,Data!$C:$C,Y$1)+COUNTIFS(Data!$J:$J,$A68,Data!$C:$C,Y$1)</f>
        <v>0</v>
      </c>
      <c r="Z68" s="5">
        <f>COUNTIFS(Data!$I:$I,$A68,Data!$C:$C,Z$1)+COUNTIFS(Data!$J:$J,$A68,Data!$C:$C,Z$1)</f>
        <v>0</v>
      </c>
      <c r="AA68" s="5">
        <f>COUNTIFS(Data!$I:$I,$A68,Data!$C:$C,AA$1)+COUNTIFS(Data!$J:$J,$A68,Data!$C:$C,AA$1)</f>
        <v>0</v>
      </c>
      <c r="AB68" s="5">
        <f>COUNTIFS(Data!$I:$I,$A68,Data!$C:$C,AB$1)+COUNTIFS(Data!$J:$J,$A68,Data!$C:$C,AB$1)</f>
        <v>0</v>
      </c>
      <c r="AC68" s="5">
        <f>COUNTIFS(Data!$I:$I,$A68,Data!$C:$C,AC$1)+COUNTIFS(Data!$J:$J,$A68,Data!$C:$C,AC$1)</f>
        <v>0</v>
      </c>
      <c r="AD68" s="5">
        <f>COUNTIFS(Data!$I:$I,$A68,Data!$C:$C,AD$1)+COUNTIFS(Data!$J:$J,$A68,Data!$C:$C,AD$1)</f>
        <v>0</v>
      </c>
      <c r="AE68" s="5">
        <f>COUNTIFS(Data!$I:$I,$A68,Data!$C:$C,AE$1)+COUNTIFS(Data!$J:$J,$A68,Data!$C:$C,AE$1)</f>
        <v>0</v>
      </c>
      <c r="AF68" s="5">
        <f>COUNTIFS(Data!$I:$I,$A68,Data!$C:$C,AF$1)+COUNTIFS(Data!$J:$J,$A68,Data!$C:$C,AF$1)</f>
        <v>0</v>
      </c>
      <c r="AG68" s="5">
        <f>COUNTIFS(Data!$I:$I,$A68,Data!$C:$C,AG$1)+COUNTIFS(Data!$J:$J,$A68,Data!$C:$C,AG$1)</f>
        <v>0</v>
      </c>
      <c r="AH68" s="5">
        <f>COUNTIFS(Data!$I:$I,$A68,Data!$C:$C,AH$1)+COUNTIFS(Data!$J:$J,$A68,Data!$C:$C,AH$1)</f>
        <v>0</v>
      </c>
      <c r="AI68" s="5">
        <f>COUNTIFS(Data!$I:$I,$A68,Data!$C:$C,AI$1)+COUNTIFS(Data!$J:$J,$A68,Data!$C:$C,AI$1)</f>
        <v>0</v>
      </c>
      <c r="AJ68" s="5">
        <f>COUNTIFS(Data!$I:$I,$A68,Data!$C:$C,AJ$1)+COUNTIFS(Data!$J:$J,$A68,Data!$C:$C,AJ$1)</f>
        <v>0</v>
      </c>
      <c r="AK68" s="5">
        <f>COUNTIFS(Data!$I:$I,$A68,Data!$C:$C,AK$1)+COUNTIFS(Data!$J:$J,$A68,Data!$C:$C,AK$1)</f>
        <v>0</v>
      </c>
      <c r="AL68" s="5">
        <f>COUNTIFS(Data!$I:$I,$A68,Data!$C:$C,AL$1)+COUNTIFS(Data!$J:$J,$A68,Data!$C:$C,AL$1)</f>
        <v>0</v>
      </c>
      <c r="AM68" s="5">
        <f>COUNTIFS(Data!$I:$I,$A68,Data!$C:$C,AM$1)+COUNTIFS(Data!$J:$J,$A68,Data!$C:$C,AM$1)</f>
        <v>0</v>
      </c>
      <c r="AN68" s="5">
        <f>COUNTIFS(Data!$I:$I,$A68,Data!$C:$C,AN$1)+COUNTIFS(Data!$J:$J,$A68,Data!$C:$C,AN$1)</f>
        <v>0</v>
      </c>
      <c r="AO68" s="5">
        <f>COUNTIFS(Data!$I:$I,$A68,Data!$C:$C,AO$1)+COUNTIFS(Data!$J:$J,$A68,Data!$C:$C,AO$1)</f>
        <v>0</v>
      </c>
      <c r="AP68" s="5">
        <f>COUNTIFS(Data!$I:$I,$A68,Data!$C:$C,AP$1)+COUNTIFS(Data!$J:$J,$A68,Data!$C:$C,AP$1)</f>
        <v>0</v>
      </c>
      <c r="AQ68" s="5">
        <f>COUNTIFS(Data!$I:$I,$A68,Data!$C:$C,AQ$1)+COUNTIFS(Data!$J:$J,$A68,Data!$C:$C,AQ$1)</f>
        <v>0</v>
      </c>
      <c r="AR68" s="5">
        <f>COUNTIFS(Data!$I:$I,$A68,Data!$C:$C,AR$1)+COUNTIFS(Data!$J:$J,$A68,Data!$C:$C,AR$1)</f>
        <v>0</v>
      </c>
      <c r="AS68" s="5">
        <f>COUNTIFS(Data!$I:$I,$A68,Data!$C:$C,AS$1)+COUNTIFS(Data!$J:$J,$A68,Data!$C:$C,AS$1)</f>
        <v>0</v>
      </c>
      <c r="AT68" s="5">
        <f>COUNTIFS(Data!$I:$I,$A68,Data!$C:$C,AT$1)+COUNTIFS(Data!$J:$J,$A68,Data!$C:$C,AT$1)</f>
        <v>0</v>
      </c>
      <c r="AU68" s="5">
        <f>COUNTIFS(Data!$I:$I,$A68,Data!$C:$C,AU$1)+COUNTIFS(Data!$J:$J,$A68,Data!$C:$C,AU$1)</f>
        <v>0</v>
      </c>
      <c r="AV68" s="5">
        <f t="shared" si="1"/>
        <v>1</v>
      </c>
    </row>
    <row r="69">
      <c r="A69" s="5" t="str">
        <f>Countries!A68</f>
        <v>NOR</v>
      </c>
      <c r="B69" s="5">
        <f>COUNTIFS(Data!$I:$I,$A69,Data!$C:$C,B$1)+COUNTIFS(Data!$J:$J,$A69,Data!$C:$C,B$1)</f>
        <v>0</v>
      </c>
      <c r="C69" s="5">
        <f>COUNTIFS(Data!$I:$I,$A69,Data!$C:$C,C$1)+COUNTIFS(Data!$J:$J,$A69,Data!$C:$C,C$1)</f>
        <v>0</v>
      </c>
      <c r="D69" s="5">
        <f>COUNTIFS(Data!$I:$I,$A69,Data!$C:$C,D$1)+COUNTIFS(Data!$J:$J,$A69,Data!$C:$C,D$1)</f>
        <v>0</v>
      </c>
      <c r="E69" s="5">
        <f>COUNTIFS(Data!$I:$I,$A69,Data!$C:$C,E$1)+COUNTIFS(Data!$J:$J,$A69,Data!$C:$C,E$1)</f>
        <v>0</v>
      </c>
      <c r="F69" s="5">
        <f>COUNTIFS(Data!$I:$I,$A69,Data!$C:$C,F$1)+COUNTIFS(Data!$J:$J,$A69,Data!$C:$C,F$1)</f>
        <v>0</v>
      </c>
      <c r="G69" s="5">
        <f>COUNTIFS(Data!$I:$I,$A69,Data!$C:$C,G$1)+COUNTIFS(Data!$J:$J,$A69,Data!$C:$C,G$1)</f>
        <v>0</v>
      </c>
      <c r="H69" s="5">
        <f>COUNTIFS(Data!$I:$I,$A69,Data!$C:$C,H$1)+COUNTIFS(Data!$J:$J,$A69,Data!$C:$C,H$1)</f>
        <v>0</v>
      </c>
      <c r="I69" s="5">
        <f>COUNTIFS(Data!$I:$I,$A69,Data!$C:$C,I$1)+COUNTIFS(Data!$J:$J,$A69,Data!$C:$C,I$1)</f>
        <v>0</v>
      </c>
      <c r="J69" s="5">
        <f>COUNTIFS(Data!$I:$I,$A69,Data!$C:$C,J$1)+COUNTIFS(Data!$J:$J,$A69,Data!$C:$C,J$1)</f>
        <v>0</v>
      </c>
      <c r="K69" s="5">
        <f>COUNTIFS(Data!$I:$I,$A69,Data!$C:$C,K$1)+COUNTIFS(Data!$J:$J,$A69,Data!$C:$C,K$1)</f>
        <v>0</v>
      </c>
      <c r="L69" s="5">
        <f>COUNTIFS(Data!$I:$I,$A69,Data!$C:$C,L$1)+COUNTIFS(Data!$J:$J,$A69,Data!$C:$C,L$1)</f>
        <v>0</v>
      </c>
      <c r="M69" s="5">
        <f>COUNTIFS(Data!$I:$I,$A69,Data!$C:$C,M$1)+COUNTIFS(Data!$J:$J,$A69,Data!$C:$C,M$1)</f>
        <v>0</v>
      </c>
      <c r="N69" s="5">
        <f>COUNTIFS(Data!$I:$I,$A69,Data!$C:$C,N$1)+COUNTIFS(Data!$J:$J,$A69,Data!$C:$C,N$1)</f>
        <v>0</v>
      </c>
      <c r="O69" s="5">
        <f>COUNTIFS(Data!$I:$I,$A69,Data!$C:$C,O$1)+COUNTIFS(Data!$J:$J,$A69,Data!$C:$C,O$1)</f>
        <v>0</v>
      </c>
      <c r="P69" s="5">
        <f>COUNTIFS(Data!$I:$I,$A69,Data!$C:$C,P$1)+COUNTIFS(Data!$J:$J,$A69,Data!$C:$C,P$1)</f>
        <v>0</v>
      </c>
      <c r="Q69" s="5">
        <f>COUNTIFS(Data!$I:$I,$A69,Data!$C:$C,Q$1)+COUNTIFS(Data!$J:$J,$A69,Data!$C:$C,Q$1)</f>
        <v>0</v>
      </c>
      <c r="R69" s="5">
        <f>COUNTIFS(Data!$I:$I,$A69,Data!$C:$C,R$1)+COUNTIFS(Data!$J:$J,$A69,Data!$C:$C,R$1)</f>
        <v>0</v>
      </c>
      <c r="S69" s="5">
        <f>COUNTIFS(Data!$I:$I,$A69,Data!$C:$C,S$1)+COUNTIFS(Data!$J:$J,$A69,Data!$C:$C,S$1)</f>
        <v>0</v>
      </c>
      <c r="T69" s="5">
        <f>COUNTIFS(Data!$I:$I,$A69,Data!$C:$C,T$1)+COUNTIFS(Data!$J:$J,$A69,Data!$C:$C,T$1)</f>
        <v>0</v>
      </c>
      <c r="U69" s="5">
        <f>COUNTIFS(Data!$I:$I,$A69,Data!$C:$C,U$1)+COUNTIFS(Data!$J:$J,$A69,Data!$C:$C,U$1)</f>
        <v>0</v>
      </c>
      <c r="V69" s="5">
        <f>COUNTIFS(Data!$I:$I,$A69,Data!$C:$C,V$1)+COUNTIFS(Data!$J:$J,$A69,Data!$C:$C,V$1)</f>
        <v>0</v>
      </c>
      <c r="W69" s="5">
        <f>COUNTIFS(Data!$I:$I,$A69,Data!$C:$C,W$1)+COUNTIFS(Data!$J:$J,$A69,Data!$C:$C,W$1)</f>
        <v>0</v>
      </c>
      <c r="X69" s="5">
        <f>COUNTIFS(Data!$I:$I,$A69,Data!$C:$C,X$1)+COUNTIFS(Data!$J:$J,$A69,Data!$C:$C,X$1)</f>
        <v>1</v>
      </c>
      <c r="Y69" s="5">
        <f>COUNTIFS(Data!$I:$I,$A69,Data!$C:$C,Y$1)+COUNTIFS(Data!$J:$J,$A69,Data!$C:$C,Y$1)</f>
        <v>0</v>
      </c>
      <c r="Z69" s="5">
        <f>COUNTIFS(Data!$I:$I,$A69,Data!$C:$C,Z$1)+COUNTIFS(Data!$J:$J,$A69,Data!$C:$C,Z$1)</f>
        <v>0</v>
      </c>
      <c r="AA69" s="5">
        <f>COUNTIFS(Data!$I:$I,$A69,Data!$C:$C,AA$1)+COUNTIFS(Data!$J:$J,$A69,Data!$C:$C,AA$1)</f>
        <v>0</v>
      </c>
      <c r="AB69" s="5">
        <f>COUNTIFS(Data!$I:$I,$A69,Data!$C:$C,AB$1)+COUNTIFS(Data!$J:$J,$A69,Data!$C:$C,AB$1)</f>
        <v>0</v>
      </c>
      <c r="AC69" s="5">
        <f>COUNTIFS(Data!$I:$I,$A69,Data!$C:$C,AC$1)+COUNTIFS(Data!$J:$J,$A69,Data!$C:$C,AC$1)</f>
        <v>0</v>
      </c>
      <c r="AD69" s="5">
        <f>COUNTIFS(Data!$I:$I,$A69,Data!$C:$C,AD$1)+COUNTIFS(Data!$J:$J,$A69,Data!$C:$C,AD$1)</f>
        <v>0</v>
      </c>
      <c r="AE69" s="5">
        <f>COUNTIFS(Data!$I:$I,$A69,Data!$C:$C,AE$1)+COUNTIFS(Data!$J:$J,$A69,Data!$C:$C,AE$1)</f>
        <v>0</v>
      </c>
      <c r="AF69" s="5">
        <f>COUNTIFS(Data!$I:$I,$A69,Data!$C:$C,AF$1)+COUNTIFS(Data!$J:$J,$A69,Data!$C:$C,AF$1)</f>
        <v>0</v>
      </c>
      <c r="AG69" s="5">
        <f>COUNTIFS(Data!$I:$I,$A69,Data!$C:$C,AG$1)+COUNTIFS(Data!$J:$J,$A69,Data!$C:$C,AG$1)</f>
        <v>1</v>
      </c>
      <c r="AH69" s="5">
        <f>COUNTIFS(Data!$I:$I,$A69,Data!$C:$C,AH$1)+COUNTIFS(Data!$J:$J,$A69,Data!$C:$C,AH$1)</f>
        <v>0</v>
      </c>
      <c r="AI69" s="5">
        <f>COUNTIFS(Data!$I:$I,$A69,Data!$C:$C,AI$1)+COUNTIFS(Data!$J:$J,$A69,Data!$C:$C,AI$1)</f>
        <v>0</v>
      </c>
      <c r="AJ69" s="5">
        <f>COUNTIFS(Data!$I:$I,$A69,Data!$C:$C,AJ$1)+COUNTIFS(Data!$J:$J,$A69,Data!$C:$C,AJ$1)</f>
        <v>0</v>
      </c>
      <c r="AK69" s="5">
        <f>COUNTIFS(Data!$I:$I,$A69,Data!$C:$C,AK$1)+COUNTIFS(Data!$J:$J,$A69,Data!$C:$C,AK$1)</f>
        <v>0</v>
      </c>
      <c r="AL69" s="5">
        <f>COUNTIFS(Data!$I:$I,$A69,Data!$C:$C,AL$1)+COUNTIFS(Data!$J:$J,$A69,Data!$C:$C,AL$1)</f>
        <v>0</v>
      </c>
      <c r="AM69" s="5">
        <f>COUNTIFS(Data!$I:$I,$A69,Data!$C:$C,AM$1)+COUNTIFS(Data!$J:$J,$A69,Data!$C:$C,AM$1)</f>
        <v>0</v>
      </c>
      <c r="AN69" s="5">
        <f>COUNTIFS(Data!$I:$I,$A69,Data!$C:$C,AN$1)+COUNTIFS(Data!$J:$J,$A69,Data!$C:$C,AN$1)</f>
        <v>0</v>
      </c>
      <c r="AO69" s="5">
        <f>COUNTIFS(Data!$I:$I,$A69,Data!$C:$C,AO$1)+COUNTIFS(Data!$J:$J,$A69,Data!$C:$C,AO$1)</f>
        <v>0</v>
      </c>
      <c r="AP69" s="5">
        <f>COUNTIFS(Data!$I:$I,$A69,Data!$C:$C,AP$1)+COUNTIFS(Data!$J:$J,$A69,Data!$C:$C,AP$1)</f>
        <v>0</v>
      </c>
      <c r="AQ69" s="5">
        <f>COUNTIFS(Data!$I:$I,$A69,Data!$C:$C,AQ$1)+COUNTIFS(Data!$J:$J,$A69,Data!$C:$C,AQ$1)</f>
        <v>0</v>
      </c>
      <c r="AR69" s="5">
        <f>COUNTIFS(Data!$I:$I,$A69,Data!$C:$C,AR$1)+COUNTIFS(Data!$J:$J,$A69,Data!$C:$C,AR$1)</f>
        <v>0</v>
      </c>
      <c r="AS69" s="5">
        <f>COUNTIFS(Data!$I:$I,$A69,Data!$C:$C,AS$1)+COUNTIFS(Data!$J:$J,$A69,Data!$C:$C,AS$1)</f>
        <v>0</v>
      </c>
      <c r="AT69" s="5">
        <f>COUNTIFS(Data!$I:$I,$A69,Data!$C:$C,AT$1)+COUNTIFS(Data!$J:$J,$A69,Data!$C:$C,AT$1)</f>
        <v>0</v>
      </c>
      <c r="AU69" s="5">
        <f>COUNTIFS(Data!$I:$I,$A69,Data!$C:$C,AU$1)+COUNTIFS(Data!$J:$J,$A69,Data!$C:$C,AU$1)</f>
        <v>0</v>
      </c>
      <c r="AV69" s="5">
        <f t="shared" si="1"/>
        <v>2</v>
      </c>
    </row>
    <row r="70">
      <c r="A70" s="5" t="str">
        <f>Countries!A69</f>
        <v>NZL</v>
      </c>
      <c r="B70" s="5">
        <f>COUNTIFS(Data!$I:$I,$A70,Data!$C:$C,B$1)+COUNTIFS(Data!$J:$J,$A70,Data!$C:$C,B$1)</f>
        <v>0</v>
      </c>
      <c r="C70" s="5">
        <f>COUNTIFS(Data!$I:$I,$A70,Data!$C:$C,C$1)+COUNTIFS(Data!$J:$J,$A70,Data!$C:$C,C$1)</f>
        <v>0</v>
      </c>
      <c r="D70" s="5">
        <f>COUNTIFS(Data!$I:$I,$A70,Data!$C:$C,D$1)+COUNTIFS(Data!$J:$J,$A70,Data!$C:$C,D$1)</f>
        <v>0</v>
      </c>
      <c r="E70" s="5">
        <f>COUNTIFS(Data!$I:$I,$A70,Data!$C:$C,E$1)+COUNTIFS(Data!$J:$J,$A70,Data!$C:$C,E$1)</f>
        <v>0</v>
      </c>
      <c r="F70" s="5">
        <f>COUNTIFS(Data!$I:$I,$A70,Data!$C:$C,F$1)+COUNTIFS(Data!$J:$J,$A70,Data!$C:$C,F$1)</f>
        <v>2</v>
      </c>
      <c r="G70" s="5">
        <f>COUNTIFS(Data!$I:$I,$A70,Data!$C:$C,G$1)+COUNTIFS(Data!$J:$J,$A70,Data!$C:$C,G$1)</f>
        <v>0</v>
      </c>
      <c r="H70" s="5">
        <f>COUNTIFS(Data!$I:$I,$A70,Data!$C:$C,H$1)+COUNTIFS(Data!$J:$J,$A70,Data!$C:$C,H$1)</f>
        <v>0</v>
      </c>
      <c r="I70" s="5">
        <f>COUNTIFS(Data!$I:$I,$A70,Data!$C:$C,I$1)+COUNTIFS(Data!$J:$J,$A70,Data!$C:$C,I$1)</f>
        <v>0</v>
      </c>
      <c r="J70" s="5">
        <f>COUNTIFS(Data!$I:$I,$A70,Data!$C:$C,J$1)+COUNTIFS(Data!$J:$J,$A70,Data!$C:$C,J$1)</f>
        <v>0</v>
      </c>
      <c r="K70" s="5">
        <f>COUNTIFS(Data!$I:$I,$A70,Data!$C:$C,K$1)+COUNTIFS(Data!$J:$J,$A70,Data!$C:$C,K$1)</f>
        <v>1</v>
      </c>
      <c r="L70" s="5">
        <f>COUNTIFS(Data!$I:$I,$A70,Data!$C:$C,L$1)+COUNTIFS(Data!$J:$J,$A70,Data!$C:$C,L$1)</f>
        <v>0</v>
      </c>
      <c r="M70" s="5">
        <f>COUNTIFS(Data!$I:$I,$A70,Data!$C:$C,M$1)+COUNTIFS(Data!$J:$J,$A70,Data!$C:$C,M$1)</f>
        <v>0</v>
      </c>
      <c r="N70" s="5">
        <f>COUNTIFS(Data!$I:$I,$A70,Data!$C:$C,N$1)+COUNTIFS(Data!$J:$J,$A70,Data!$C:$C,N$1)</f>
        <v>0</v>
      </c>
      <c r="O70" s="5">
        <f>COUNTIFS(Data!$I:$I,$A70,Data!$C:$C,O$1)+COUNTIFS(Data!$J:$J,$A70,Data!$C:$C,O$1)</f>
        <v>0</v>
      </c>
      <c r="P70" s="5">
        <f>COUNTIFS(Data!$I:$I,$A70,Data!$C:$C,P$1)+COUNTIFS(Data!$J:$J,$A70,Data!$C:$C,P$1)</f>
        <v>0</v>
      </c>
      <c r="Q70" s="5">
        <f>COUNTIFS(Data!$I:$I,$A70,Data!$C:$C,Q$1)+COUNTIFS(Data!$J:$J,$A70,Data!$C:$C,Q$1)</f>
        <v>0</v>
      </c>
      <c r="R70" s="5">
        <f>COUNTIFS(Data!$I:$I,$A70,Data!$C:$C,R$1)+COUNTIFS(Data!$J:$J,$A70,Data!$C:$C,R$1)</f>
        <v>0</v>
      </c>
      <c r="S70" s="5">
        <f>COUNTIFS(Data!$I:$I,$A70,Data!$C:$C,S$1)+COUNTIFS(Data!$J:$J,$A70,Data!$C:$C,S$1)</f>
        <v>0</v>
      </c>
      <c r="T70" s="5">
        <f>COUNTIFS(Data!$I:$I,$A70,Data!$C:$C,T$1)+COUNTIFS(Data!$J:$J,$A70,Data!$C:$C,T$1)</f>
        <v>0</v>
      </c>
      <c r="U70" s="5">
        <f>COUNTIFS(Data!$I:$I,$A70,Data!$C:$C,U$1)+COUNTIFS(Data!$J:$J,$A70,Data!$C:$C,U$1)</f>
        <v>0</v>
      </c>
      <c r="V70" s="5">
        <f>COUNTIFS(Data!$I:$I,$A70,Data!$C:$C,V$1)+COUNTIFS(Data!$J:$J,$A70,Data!$C:$C,V$1)</f>
        <v>0</v>
      </c>
      <c r="W70" s="5">
        <f>COUNTIFS(Data!$I:$I,$A70,Data!$C:$C,W$1)+COUNTIFS(Data!$J:$J,$A70,Data!$C:$C,W$1)</f>
        <v>1</v>
      </c>
      <c r="X70" s="5">
        <f>COUNTIFS(Data!$I:$I,$A70,Data!$C:$C,X$1)+COUNTIFS(Data!$J:$J,$A70,Data!$C:$C,X$1)</f>
        <v>0</v>
      </c>
      <c r="Y70" s="5">
        <f>COUNTIFS(Data!$I:$I,$A70,Data!$C:$C,Y$1)+COUNTIFS(Data!$J:$J,$A70,Data!$C:$C,Y$1)</f>
        <v>0</v>
      </c>
      <c r="Z70" s="5">
        <f>COUNTIFS(Data!$I:$I,$A70,Data!$C:$C,Z$1)+COUNTIFS(Data!$J:$J,$A70,Data!$C:$C,Z$1)</f>
        <v>0</v>
      </c>
      <c r="AA70" s="5">
        <f>COUNTIFS(Data!$I:$I,$A70,Data!$C:$C,AA$1)+COUNTIFS(Data!$J:$J,$A70,Data!$C:$C,AA$1)</f>
        <v>0</v>
      </c>
      <c r="AB70" s="5">
        <f>COUNTIFS(Data!$I:$I,$A70,Data!$C:$C,AB$1)+COUNTIFS(Data!$J:$J,$A70,Data!$C:$C,AB$1)</f>
        <v>0</v>
      </c>
      <c r="AC70" s="5">
        <f>COUNTIFS(Data!$I:$I,$A70,Data!$C:$C,AC$1)+COUNTIFS(Data!$J:$J,$A70,Data!$C:$C,AC$1)</f>
        <v>0</v>
      </c>
      <c r="AD70" s="5">
        <f>COUNTIFS(Data!$I:$I,$A70,Data!$C:$C,AD$1)+COUNTIFS(Data!$J:$J,$A70,Data!$C:$C,AD$1)</f>
        <v>0</v>
      </c>
      <c r="AE70" s="5">
        <f>COUNTIFS(Data!$I:$I,$A70,Data!$C:$C,AE$1)+COUNTIFS(Data!$J:$J,$A70,Data!$C:$C,AE$1)</f>
        <v>0</v>
      </c>
      <c r="AF70" s="5">
        <f>COUNTIFS(Data!$I:$I,$A70,Data!$C:$C,AF$1)+COUNTIFS(Data!$J:$J,$A70,Data!$C:$C,AF$1)</f>
        <v>0</v>
      </c>
      <c r="AG70" s="5">
        <f>COUNTIFS(Data!$I:$I,$A70,Data!$C:$C,AG$1)+COUNTIFS(Data!$J:$J,$A70,Data!$C:$C,AG$1)</f>
        <v>0</v>
      </c>
      <c r="AH70" s="5">
        <f>COUNTIFS(Data!$I:$I,$A70,Data!$C:$C,AH$1)+COUNTIFS(Data!$J:$J,$A70,Data!$C:$C,AH$1)</f>
        <v>0</v>
      </c>
      <c r="AI70" s="5">
        <f>COUNTIFS(Data!$I:$I,$A70,Data!$C:$C,AI$1)+COUNTIFS(Data!$J:$J,$A70,Data!$C:$C,AI$1)</f>
        <v>0</v>
      </c>
      <c r="AJ70" s="5">
        <f>COUNTIFS(Data!$I:$I,$A70,Data!$C:$C,AJ$1)+COUNTIFS(Data!$J:$J,$A70,Data!$C:$C,AJ$1)</f>
        <v>0</v>
      </c>
      <c r="AK70" s="5">
        <f>COUNTIFS(Data!$I:$I,$A70,Data!$C:$C,AK$1)+COUNTIFS(Data!$J:$J,$A70,Data!$C:$C,AK$1)</f>
        <v>0</v>
      </c>
      <c r="AL70" s="5">
        <f>COUNTIFS(Data!$I:$I,$A70,Data!$C:$C,AL$1)+COUNTIFS(Data!$J:$J,$A70,Data!$C:$C,AL$1)</f>
        <v>0</v>
      </c>
      <c r="AM70" s="5">
        <f>COUNTIFS(Data!$I:$I,$A70,Data!$C:$C,AM$1)+COUNTIFS(Data!$J:$J,$A70,Data!$C:$C,AM$1)</f>
        <v>0</v>
      </c>
      <c r="AN70" s="5">
        <f>COUNTIFS(Data!$I:$I,$A70,Data!$C:$C,AN$1)+COUNTIFS(Data!$J:$J,$A70,Data!$C:$C,AN$1)</f>
        <v>0</v>
      </c>
      <c r="AO70" s="5">
        <f>COUNTIFS(Data!$I:$I,$A70,Data!$C:$C,AO$1)+COUNTIFS(Data!$J:$J,$A70,Data!$C:$C,AO$1)</f>
        <v>1</v>
      </c>
      <c r="AP70" s="5">
        <f>COUNTIFS(Data!$I:$I,$A70,Data!$C:$C,AP$1)+COUNTIFS(Data!$J:$J,$A70,Data!$C:$C,AP$1)</f>
        <v>1</v>
      </c>
      <c r="AQ70" s="5">
        <f>COUNTIFS(Data!$I:$I,$A70,Data!$C:$C,AQ$1)+COUNTIFS(Data!$J:$J,$A70,Data!$C:$C,AQ$1)</f>
        <v>1</v>
      </c>
      <c r="AR70" s="5">
        <f>COUNTIFS(Data!$I:$I,$A70,Data!$C:$C,AR$1)+COUNTIFS(Data!$J:$J,$A70,Data!$C:$C,AR$1)</f>
        <v>0</v>
      </c>
      <c r="AS70" s="5">
        <f>COUNTIFS(Data!$I:$I,$A70,Data!$C:$C,AS$1)+COUNTIFS(Data!$J:$J,$A70,Data!$C:$C,AS$1)</f>
        <v>0</v>
      </c>
      <c r="AT70" s="5">
        <f>COUNTIFS(Data!$I:$I,$A70,Data!$C:$C,AT$1)+COUNTIFS(Data!$J:$J,$A70,Data!$C:$C,AT$1)</f>
        <v>0</v>
      </c>
      <c r="AU70" s="5">
        <f>COUNTIFS(Data!$I:$I,$A70,Data!$C:$C,AU$1)+COUNTIFS(Data!$J:$J,$A70,Data!$C:$C,AU$1)</f>
        <v>0</v>
      </c>
      <c r="AV70" s="5">
        <f t="shared" si="1"/>
        <v>7</v>
      </c>
    </row>
    <row r="71">
      <c r="A71" s="5" t="str">
        <f>Countries!A70</f>
        <v>PHI</v>
      </c>
      <c r="B71" s="5">
        <f>COUNTIFS(Data!$I:$I,$A71,Data!$C:$C,B$1)+COUNTIFS(Data!$J:$J,$A71,Data!$C:$C,B$1)</f>
        <v>0</v>
      </c>
      <c r="C71" s="5">
        <f>COUNTIFS(Data!$I:$I,$A71,Data!$C:$C,C$1)+COUNTIFS(Data!$J:$J,$A71,Data!$C:$C,C$1)</f>
        <v>0</v>
      </c>
      <c r="D71" s="5">
        <f>COUNTIFS(Data!$I:$I,$A71,Data!$C:$C,D$1)+COUNTIFS(Data!$J:$J,$A71,Data!$C:$C,D$1)</f>
        <v>0</v>
      </c>
      <c r="E71" s="5">
        <f>COUNTIFS(Data!$I:$I,$A71,Data!$C:$C,E$1)+COUNTIFS(Data!$J:$J,$A71,Data!$C:$C,E$1)</f>
        <v>0</v>
      </c>
      <c r="F71" s="5">
        <f>COUNTIFS(Data!$I:$I,$A71,Data!$C:$C,F$1)+COUNTIFS(Data!$J:$J,$A71,Data!$C:$C,F$1)</f>
        <v>0</v>
      </c>
      <c r="G71" s="5">
        <f>COUNTIFS(Data!$I:$I,$A71,Data!$C:$C,G$1)+COUNTIFS(Data!$J:$J,$A71,Data!$C:$C,G$1)</f>
        <v>0</v>
      </c>
      <c r="H71" s="5">
        <f>COUNTIFS(Data!$I:$I,$A71,Data!$C:$C,H$1)+COUNTIFS(Data!$J:$J,$A71,Data!$C:$C,H$1)</f>
        <v>0</v>
      </c>
      <c r="I71" s="5">
        <f>COUNTIFS(Data!$I:$I,$A71,Data!$C:$C,I$1)+COUNTIFS(Data!$J:$J,$A71,Data!$C:$C,I$1)</f>
        <v>0</v>
      </c>
      <c r="J71" s="5">
        <f>COUNTIFS(Data!$I:$I,$A71,Data!$C:$C,J$1)+COUNTIFS(Data!$J:$J,$A71,Data!$C:$C,J$1)</f>
        <v>0</v>
      </c>
      <c r="K71" s="5">
        <f>COUNTIFS(Data!$I:$I,$A71,Data!$C:$C,K$1)+COUNTIFS(Data!$J:$J,$A71,Data!$C:$C,K$1)</f>
        <v>1</v>
      </c>
      <c r="L71" s="5">
        <f>COUNTIFS(Data!$I:$I,$A71,Data!$C:$C,L$1)+COUNTIFS(Data!$J:$J,$A71,Data!$C:$C,L$1)</f>
        <v>0</v>
      </c>
      <c r="M71" s="5">
        <f>COUNTIFS(Data!$I:$I,$A71,Data!$C:$C,M$1)+COUNTIFS(Data!$J:$J,$A71,Data!$C:$C,M$1)</f>
        <v>0</v>
      </c>
      <c r="N71" s="5">
        <f>COUNTIFS(Data!$I:$I,$A71,Data!$C:$C,N$1)+COUNTIFS(Data!$J:$J,$A71,Data!$C:$C,N$1)</f>
        <v>0</v>
      </c>
      <c r="O71" s="5">
        <f>COUNTIFS(Data!$I:$I,$A71,Data!$C:$C,O$1)+COUNTIFS(Data!$J:$J,$A71,Data!$C:$C,O$1)</f>
        <v>0</v>
      </c>
      <c r="P71" s="5">
        <f>COUNTIFS(Data!$I:$I,$A71,Data!$C:$C,P$1)+COUNTIFS(Data!$J:$J,$A71,Data!$C:$C,P$1)</f>
        <v>0</v>
      </c>
      <c r="Q71" s="5">
        <f>COUNTIFS(Data!$I:$I,$A71,Data!$C:$C,Q$1)+COUNTIFS(Data!$J:$J,$A71,Data!$C:$C,Q$1)</f>
        <v>0</v>
      </c>
      <c r="R71" s="5">
        <f>COUNTIFS(Data!$I:$I,$A71,Data!$C:$C,R$1)+COUNTIFS(Data!$J:$J,$A71,Data!$C:$C,R$1)</f>
        <v>0</v>
      </c>
      <c r="S71" s="5">
        <f>COUNTIFS(Data!$I:$I,$A71,Data!$C:$C,S$1)+COUNTIFS(Data!$J:$J,$A71,Data!$C:$C,S$1)</f>
        <v>0</v>
      </c>
      <c r="T71" s="5">
        <f>COUNTIFS(Data!$I:$I,$A71,Data!$C:$C,T$1)+COUNTIFS(Data!$J:$J,$A71,Data!$C:$C,T$1)</f>
        <v>0</v>
      </c>
      <c r="U71" s="5">
        <f>COUNTIFS(Data!$I:$I,$A71,Data!$C:$C,U$1)+COUNTIFS(Data!$J:$J,$A71,Data!$C:$C,U$1)</f>
        <v>0</v>
      </c>
      <c r="V71" s="5">
        <f>COUNTIFS(Data!$I:$I,$A71,Data!$C:$C,V$1)+COUNTIFS(Data!$J:$J,$A71,Data!$C:$C,V$1)</f>
        <v>0</v>
      </c>
      <c r="W71" s="5">
        <f>COUNTIFS(Data!$I:$I,$A71,Data!$C:$C,W$1)+COUNTIFS(Data!$J:$J,$A71,Data!$C:$C,W$1)</f>
        <v>0</v>
      </c>
      <c r="X71" s="5">
        <f>COUNTIFS(Data!$I:$I,$A71,Data!$C:$C,X$1)+COUNTIFS(Data!$J:$J,$A71,Data!$C:$C,X$1)</f>
        <v>0</v>
      </c>
      <c r="Y71" s="5">
        <f>COUNTIFS(Data!$I:$I,$A71,Data!$C:$C,Y$1)+COUNTIFS(Data!$J:$J,$A71,Data!$C:$C,Y$1)</f>
        <v>0</v>
      </c>
      <c r="Z71" s="5">
        <f>COUNTIFS(Data!$I:$I,$A71,Data!$C:$C,Z$1)+COUNTIFS(Data!$J:$J,$A71,Data!$C:$C,Z$1)</f>
        <v>0</v>
      </c>
      <c r="AA71" s="5">
        <f>COUNTIFS(Data!$I:$I,$A71,Data!$C:$C,AA$1)+COUNTIFS(Data!$J:$J,$A71,Data!$C:$C,AA$1)</f>
        <v>0</v>
      </c>
      <c r="AB71" s="5">
        <f>COUNTIFS(Data!$I:$I,$A71,Data!$C:$C,AB$1)+COUNTIFS(Data!$J:$J,$A71,Data!$C:$C,AB$1)</f>
        <v>0</v>
      </c>
      <c r="AC71" s="5">
        <f>COUNTIFS(Data!$I:$I,$A71,Data!$C:$C,AC$1)+COUNTIFS(Data!$J:$J,$A71,Data!$C:$C,AC$1)</f>
        <v>0</v>
      </c>
      <c r="AD71" s="5">
        <f>COUNTIFS(Data!$I:$I,$A71,Data!$C:$C,AD$1)+COUNTIFS(Data!$J:$J,$A71,Data!$C:$C,AD$1)</f>
        <v>0</v>
      </c>
      <c r="AE71" s="5">
        <f>COUNTIFS(Data!$I:$I,$A71,Data!$C:$C,AE$1)+COUNTIFS(Data!$J:$J,$A71,Data!$C:$C,AE$1)</f>
        <v>0</v>
      </c>
      <c r="AF71" s="5">
        <f>COUNTIFS(Data!$I:$I,$A71,Data!$C:$C,AF$1)+COUNTIFS(Data!$J:$J,$A71,Data!$C:$C,AF$1)</f>
        <v>0</v>
      </c>
      <c r="AG71" s="5">
        <f>COUNTIFS(Data!$I:$I,$A71,Data!$C:$C,AG$1)+COUNTIFS(Data!$J:$J,$A71,Data!$C:$C,AG$1)</f>
        <v>0</v>
      </c>
      <c r="AH71" s="5">
        <f>COUNTIFS(Data!$I:$I,$A71,Data!$C:$C,AH$1)+COUNTIFS(Data!$J:$J,$A71,Data!$C:$C,AH$1)</f>
        <v>0</v>
      </c>
      <c r="AI71" s="5">
        <f>COUNTIFS(Data!$I:$I,$A71,Data!$C:$C,AI$1)+COUNTIFS(Data!$J:$J,$A71,Data!$C:$C,AI$1)</f>
        <v>0</v>
      </c>
      <c r="AJ71" s="5">
        <f>COUNTIFS(Data!$I:$I,$A71,Data!$C:$C,AJ$1)+COUNTIFS(Data!$J:$J,$A71,Data!$C:$C,AJ$1)</f>
        <v>0</v>
      </c>
      <c r="AK71" s="5">
        <f>COUNTIFS(Data!$I:$I,$A71,Data!$C:$C,AK$1)+COUNTIFS(Data!$J:$J,$A71,Data!$C:$C,AK$1)</f>
        <v>0</v>
      </c>
      <c r="AL71" s="5">
        <f>COUNTIFS(Data!$I:$I,$A71,Data!$C:$C,AL$1)+COUNTIFS(Data!$J:$J,$A71,Data!$C:$C,AL$1)</f>
        <v>0</v>
      </c>
      <c r="AM71" s="5">
        <f>COUNTIFS(Data!$I:$I,$A71,Data!$C:$C,AM$1)+COUNTIFS(Data!$J:$J,$A71,Data!$C:$C,AM$1)</f>
        <v>0</v>
      </c>
      <c r="AN71" s="5">
        <f>COUNTIFS(Data!$I:$I,$A71,Data!$C:$C,AN$1)+COUNTIFS(Data!$J:$J,$A71,Data!$C:$C,AN$1)</f>
        <v>0</v>
      </c>
      <c r="AO71" s="5">
        <f>COUNTIFS(Data!$I:$I,$A71,Data!$C:$C,AO$1)+COUNTIFS(Data!$J:$J,$A71,Data!$C:$C,AO$1)</f>
        <v>0</v>
      </c>
      <c r="AP71" s="5">
        <f>COUNTIFS(Data!$I:$I,$A71,Data!$C:$C,AP$1)+COUNTIFS(Data!$J:$J,$A71,Data!$C:$C,AP$1)</f>
        <v>0</v>
      </c>
      <c r="AQ71" s="5">
        <f>COUNTIFS(Data!$I:$I,$A71,Data!$C:$C,AQ$1)+COUNTIFS(Data!$J:$J,$A71,Data!$C:$C,AQ$1)</f>
        <v>0</v>
      </c>
      <c r="AR71" s="5">
        <f>COUNTIFS(Data!$I:$I,$A71,Data!$C:$C,AR$1)+COUNTIFS(Data!$J:$J,$A71,Data!$C:$C,AR$1)</f>
        <v>0</v>
      </c>
      <c r="AS71" s="5">
        <f>COUNTIFS(Data!$I:$I,$A71,Data!$C:$C,AS$1)+COUNTIFS(Data!$J:$J,$A71,Data!$C:$C,AS$1)</f>
        <v>0</v>
      </c>
      <c r="AT71" s="5">
        <f>COUNTIFS(Data!$I:$I,$A71,Data!$C:$C,AT$1)+COUNTIFS(Data!$J:$J,$A71,Data!$C:$C,AT$1)</f>
        <v>0</v>
      </c>
      <c r="AU71" s="5">
        <f>COUNTIFS(Data!$I:$I,$A71,Data!$C:$C,AU$1)+COUNTIFS(Data!$J:$J,$A71,Data!$C:$C,AU$1)</f>
        <v>0</v>
      </c>
      <c r="AV71" s="5">
        <f t="shared" si="1"/>
        <v>1</v>
      </c>
    </row>
    <row r="72">
      <c r="A72" s="5" t="str">
        <f>Countries!A71</f>
        <v>POL</v>
      </c>
      <c r="B72" s="5">
        <f>COUNTIFS(Data!$I:$I,$A72,Data!$C:$C,B$1)+COUNTIFS(Data!$J:$J,$A72,Data!$C:$C,B$1)</f>
        <v>0</v>
      </c>
      <c r="C72" s="5">
        <f>COUNTIFS(Data!$I:$I,$A72,Data!$C:$C,C$1)+COUNTIFS(Data!$J:$J,$A72,Data!$C:$C,C$1)</f>
        <v>0</v>
      </c>
      <c r="D72" s="5">
        <f>COUNTIFS(Data!$I:$I,$A72,Data!$C:$C,D$1)+COUNTIFS(Data!$J:$J,$A72,Data!$C:$C,D$1)</f>
        <v>0</v>
      </c>
      <c r="E72" s="5">
        <f>COUNTIFS(Data!$I:$I,$A72,Data!$C:$C,E$1)+COUNTIFS(Data!$J:$J,$A72,Data!$C:$C,E$1)</f>
        <v>0</v>
      </c>
      <c r="F72" s="5">
        <f>COUNTIFS(Data!$I:$I,$A72,Data!$C:$C,F$1)+COUNTIFS(Data!$J:$J,$A72,Data!$C:$C,F$1)</f>
        <v>3</v>
      </c>
      <c r="G72" s="5">
        <f>COUNTIFS(Data!$I:$I,$A72,Data!$C:$C,G$1)+COUNTIFS(Data!$J:$J,$A72,Data!$C:$C,G$1)</f>
        <v>0</v>
      </c>
      <c r="H72" s="5">
        <f>COUNTIFS(Data!$I:$I,$A72,Data!$C:$C,H$1)+COUNTIFS(Data!$J:$J,$A72,Data!$C:$C,H$1)</f>
        <v>0</v>
      </c>
      <c r="I72" s="5">
        <f>COUNTIFS(Data!$I:$I,$A72,Data!$C:$C,I$1)+COUNTIFS(Data!$J:$J,$A72,Data!$C:$C,I$1)</f>
        <v>0</v>
      </c>
      <c r="J72" s="5">
        <f>COUNTIFS(Data!$I:$I,$A72,Data!$C:$C,J$1)+COUNTIFS(Data!$J:$J,$A72,Data!$C:$C,J$1)</f>
        <v>0</v>
      </c>
      <c r="K72" s="5">
        <f>COUNTIFS(Data!$I:$I,$A72,Data!$C:$C,K$1)+COUNTIFS(Data!$J:$J,$A72,Data!$C:$C,K$1)</f>
        <v>0</v>
      </c>
      <c r="L72" s="5">
        <f>COUNTIFS(Data!$I:$I,$A72,Data!$C:$C,L$1)+COUNTIFS(Data!$J:$J,$A72,Data!$C:$C,L$1)</f>
        <v>0</v>
      </c>
      <c r="M72" s="5">
        <f>COUNTIFS(Data!$I:$I,$A72,Data!$C:$C,M$1)+COUNTIFS(Data!$J:$J,$A72,Data!$C:$C,M$1)</f>
        <v>1</v>
      </c>
      <c r="N72" s="5">
        <f>COUNTIFS(Data!$I:$I,$A72,Data!$C:$C,N$1)+COUNTIFS(Data!$J:$J,$A72,Data!$C:$C,N$1)</f>
        <v>0</v>
      </c>
      <c r="O72" s="5">
        <f>COUNTIFS(Data!$I:$I,$A72,Data!$C:$C,O$1)+COUNTIFS(Data!$J:$J,$A72,Data!$C:$C,O$1)</f>
        <v>0</v>
      </c>
      <c r="P72" s="5">
        <f>COUNTIFS(Data!$I:$I,$A72,Data!$C:$C,P$1)+COUNTIFS(Data!$J:$J,$A72,Data!$C:$C,P$1)</f>
        <v>0</v>
      </c>
      <c r="Q72" s="5">
        <f>COUNTIFS(Data!$I:$I,$A72,Data!$C:$C,Q$1)+COUNTIFS(Data!$J:$J,$A72,Data!$C:$C,Q$1)</f>
        <v>0</v>
      </c>
      <c r="R72" s="5">
        <f>COUNTIFS(Data!$I:$I,$A72,Data!$C:$C,R$1)+COUNTIFS(Data!$J:$J,$A72,Data!$C:$C,R$1)</f>
        <v>0</v>
      </c>
      <c r="S72" s="5">
        <f>COUNTIFS(Data!$I:$I,$A72,Data!$C:$C,S$1)+COUNTIFS(Data!$J:$J,$A72,Data!$C:$C,S$1)</f>
        <v>0</v>
      </c>
      <c r="T72" s="5">
        <f>COUNTIFS(Data!$I:$I,$A72,Data!$C:$C,T$1)+COUNTIFS(Data!$J:$J,$A72,Data!$C:$C,T$1)</f>
        <v>0</v>
      </c>
      <c r="U72" s="5">
        <f>COUNTIFS(Data!$I:$I,$A72,Data!$C:$C,U$1)+COUNTIFS(Data!$J:$J,$A72,Data!$C:$C,U$1)</f>
        <v>0</v>
      </c>
      <c r="V72" s="5">
        <f>COUNTIFS(Data!$I:$I,$A72,Data!$C:$C,V$1)+COUNTIFS(Data!$J:$J,$A72,Data!$C:$C,V$1)</f>
        <v>0</v>
      </c>
      <c r="W72" s="5">
        <f>COUNTIFS(Data!$I:$I,$A72,Data!$C:$C,W$1)+COUNTIFS(Data!$J:$J,$A72,Data!$C:$C,W$1)</f>
        <v>0</v>
      </c>
      <c r="X72" s="5">
        <f>COUNTIFS(Data!$I:$I,$A72,Data!$C:$C,X$1)+COUNTIFS(Data!$J:$J,$A72,Data!$C:$C,X$1)</f>
        <v>0</v>
      </c>
      <c r="Y72" s="5">
        <f>COUNTIFS(Data!$I:$I,$A72,Data!$C:$C,Y$1)+COUNTIFS(Data!$J:$J,$A72,Data!$C:$C,Y$1)</f>
        <v>0</v>
      </c>
      <c r="Z72" s="5">
        <f>COUNTIFS(Data!$I:$I,$A72,Data!$C:$C,Z$1)+COUNTIFS(Data!$J:$J,$A72,Data!$C:$C,Z$1)</f>
        <v>0</v>
      </c>
      <c r="AA72" s="5">
        <f>COUNTIFS(Data!$I:$I,$A72,Data!$C:$C,AA$1)+COUNTIFS(Data!$J:$J,$A72,Data!$C:$C,AA$1)</f>
        <v>0</v>
      </c>
      <c r="AB72" s="5">
        <f>COUNTIFS(Data!$I:$I,$A72,Data!$C:$C,AB$1)+COUNTIFS(Data!$J:$J,$A72,Data!$C:$C,AB$1)</f>
        <v>0</v>
      </c>
      <c r="AC72" s="5">
        <f>COUNTIFS(Data!$I:$I,$A72,Data!$C:$C,AC$1)+COUNTIFS(Data!$J:$J,$A72,Data!$C:$C,AC$1)</f>
        <v>0</v>
      </c>
      <c r="AD72" s="5">
        <f>COUNTIFS(Data!$I:$I,$A72,Data!$C:$C,AD$1)+COUNTIFS(Data!$J:$J,$A72,Data!$C:$C,AD$1)</f>
        <v>0</v>
      </c>
      <c r="AE72" s="5">
        <f>COUNTIFS(Data!$I:$I,$A72,Data!$C:$C,AE$1)+COUNTIFS(Data!$J:$J,$A72,Data!$C:$C,AE$1)</f>
        <v>0</v>
      </c>
      <c r="AF72" s="5">
        <f>COUNTIFS(Data!$I:$I,$A72,Data!$C:$C,AF$1)+COUNTIFS(Data!$J:$J,$A72,Data!$C:$C,AF$1)</f>
        <v>0</v>
      </c>
      <c r="AG72" s="5">
        <f>COUNTIFS(Data!$I:$I,$A72,Data!$C:$C,AG$1)+COUNTIFS(Data!$J:$J,$A72,Data!$C:$C,AG$1)</f>
        <v>0</v>
      </c>
      <c r="AH72" s="5">
        <f>COUNTIFS(Data!$I:$I,$A72,Data!$C:$C,AH$1)+COUNTIFS(Data!$J:$J,$A72,Data!$C:$C,AH$1)</f>
        <v>0</v>
      </c>
      <c r="AI72" s="5">
        <f>COUNTIFS(Data!$I:$I,$A72,Data!$C:$C,AI$1)+COUNTIFS(Data!$J:$J,$A72,Data!$C:$C,AI$1)</f>
        <v>0</v>
      </c>
      <c r="AJ72" s="5">
        <f>COUNTIFS(Data!$I:$I,$A72,Data!$C:$C,AJ$1)+COUNTIFS(Data!$J:$J,$A72,Data!$C:$C,AJ$1)</f>
        <v>0</v>
      </c>
      <c r="AK72" s="5">
        <f>COUNTIFS(Data!$I:$I,$A72,Data!$C:$C,AK$1)+COUNTIFS(Data!$J:$J,$A72,Data!$C:$C,AK$1)</f>
        <v>0</v>
      </c>
      <c r="AL72" s="5">
        <f>COUNTIFS(Data!$I:$I,$A72,Data!$C:$C,AL$1)+COUNTIFS(Data!$J:$J,$A72,Data!$C:$C,AL$1)</f>
        <v>0</v>
      </c>
      <c r="AM72" s="5">
        <f>COUNTIFS(Data!$I:$I,$A72,Data!$C:$C,AM$1)+COUNTIFS(Data!$J:$J,$A72,Data!$C:$C,AM$1)</f>
        <v>0</v>
      </c>
      <c r="AN72" s="5">
        <f>COUNTIFS(Data!$I:$I,$A72,Data!$C:$C,AN$1)+COUNTIFS(Data!$J:$J,$A72,Data!$C:$C,AN$1)</f>
        <v>0</v>
      </c>
      <c r="AO72" s="5">
        <f>COUNTIFS(Data!$I:$I,$A72,Data!$C:$C,AO$1)+COUNTIFS(Data!$J:$J,$A72,Data!$C:$C,AO$1)</f>
        <v>0</v>
      </c>
      <c r="AP72" s="5">
        <f>COUNTIFS(Data!$I:$I,$A72,Data!$C:$C,AP$1)+COUNTIFS(Data!$J:$J,$A72,Data!$C:$C,AP$1)</f>
        <v>0</v>
      </c>
      <c r="AQ72" s="5">
        <f>COUNTIFS(Data!$I:$I,$A72,Data!$C:$C,AQ$1)+COUNTIFS(Data!$J:$J,$A72,Data!$C:$C,AQ$1)</f>
        <v>0</v>
      </c>
      <c r="AR72" s="5">
        <f>COUNTIFS(Data!$I:$I,$A72,Data!$C:$C,AR$1)+COUNTIFS(Data!$J:$J,$A72,Data!$C:$C,AR$1)</f>
        <v>0</v>
      </c>
      <c r="AS72" s="5">
        <f>COUNTIFS(Data!$I:$I,$A72,Data!$C:$C,AS$1)+COUNTIFS(Data!$J:$J,$A72,Data!$C:$C,AS$1)</f>
        <v>0</v>
      </c>
      <c r="AT72" s="5">
        <f>COUNTIFS(Data!$I:$I,$A72,Data!$C:$C,AT$1)+COUNTIFS(Data!$J:$J,$A72,Data!$C:$C,AT$1)</f>
        <v>0</v>
      </c>
      <c r="AU72" s="5">
        <f>COUNTIFS(Data!$I:$I,$A72,Data!$C:$C,AU$1)+COUNTIFS(Data!$J:$J,$A72,Data!$C:$C,AU$1)</f>
        <v>1</v>
      </c>
      <c r="AV72" s="5">
        <f t="shared" si="1"/>
        <v>5</v>
      </c>
    </row>
    <row r="73">
      <c r="A73" s="5" t="str">
        <f>Countries!A72</f>
        <v>POR</v>
      </c>
      <c r="B73" s="5">
        <f>COUNTIFS(Data!$I:$I,$A73,Data!$C:$C,B$1)+COUNTIFS(Data!$J:$J,$A73,Data!$C:$C,B$1)</f>
        <v>0</v>
      </c>
      <c r="C73" s="5">
        <f>COUNTIFS(Data!$I:$I,$A73,Data!$C:$C,C$1)+COUNTIFS(Data!$J:$J,$A73,Data!$C:$C,C$1)</f>
        <v>0</v>
      </c>
      <c r="D73" s="5">
        <f>COUNTIFS(Data!$I:$I,$A73,Data!$C:$C,D$1)+COUNTIFS(Data!$J:$J,$A73,Data!$C:$C,D$1)</f>
        <v>0</v>
      </c>
      <c r="E73" s="5">
        <f>COUNTIFS(Data!$I:$I,$A73,Data!$C:$C,E$1)+COUNTIFS(Data!$J:$J,$A73,Data!$C:$C,E$1)</f>
        <v>0</v>
      </c>
      <c r="F73" s="5">
        <f>COUNTIFS(Data!$I:$I,$A73,Data!$C:$C,F$1)+COUNTIFS(Data!$J:$J,$A73,Data!$C:$C,F$1)</f>
        <v>0</v>
      </c>
      <c r="G73" s="5">
        <f>COUNTIFS(Data!$I:$I,$A73,Data!$C:$C,G$1)+COUNTIFS(Data!$J:$J,$A73,Data!$C:$C,G$1)</f>
        <v>0</v>
      </c>
      <c r="H73" s="5">
        <f>COUNTIFS(Data!$I:$I,$A73,Data!$C:$C,H$1)+COUNTIFS(Data!$J:$J,$A73,Data!$C:$C,H$1)</f>
        <v>0</v>
      </c>
      <c r="I73" s="5">
        <f>COUNTIFS(Data!$I:$I,$A73,Data!$C:$C,I$1)+COUNTIFS(Data!$J:$J,$A73,Data!$C:$C,I$1)</f>
        <v>0</v>
      </c>
      <c r="J73" s="5">
        <f>COUNTIFS(Data!$I:$I,$A73,Data!$C:$C,J$1)+COUNTIFS(Data!$J:$J,$A73,Data!$C:$C,J$1)</f>
        <v>0</v>
      </c>
      <c r="K73" s="5">
        <f>COUNTIFS(Data!$I:$I,$A73,Data!$C:$C,K$1)+COUNTIFS(Data!$J:$J,$A73,Data!$C:$C,K$1)</f>
        <v>0</v>
      </c>
      <c r="L73" s="5">
        <f>COUNTIFS(Data!$I:$I,$A73,Data!$C:$C,L$1)+COUNTIFS(Data!$J:$J,$A73,Data!$C:$C,L$1)</f>
        <v>0</v>
      </c>
      <c r="M73" s="5">
        <f>COUNTIFS(Data!$I:$I,$A73,Data!$C:$C,M$1)+COUNTIFS(Data!$J:$J,$A73,Data!$C:$C,M$1)</f>
        <v>1</v>
      </c>
      <c r="N73" s="5">
        <f>COUNTIFS(Data!$I:$I,$A73,Data!$C:$C,N$1)+COUNTIFS(Data!$J:$J,$A73,Data!$C:$C,N$1)</f>
        <v>0</v>
      </c>
      <c r="O73" s="5">
        <f>COUNTIFS(Data!$I:$I,$A73,Data!$C:$C,O$1)+COUNTIFS(Data!$J:$J,$A73,Data!$C:$C,O$1)</f>
        <v>0</v>
      </c>
      <c r="P73" s="5">
        <f>COUNTIFS(Data!$I:$I,$A73,Data!$C:$C,P$1)+COUNTIFS(Data!$J:$J,$A73,Data!$C:$C,P$1)</f>
        <v>0</v>
      </c>
      <c r="Q73" s="5">
        <f>COUNTIFS(Data!$I:$I,$A73,Data!$C:$C,Q$1)+COUNTIFS(Data!$J:$J,$A73,Data!$C:$C,Q$1)</f>
        <v>0</v>
      </c>
      <c r="R73" s="5">
        <f>COUNTIFS(Data!$I:$I,$A73,Data!$C:$C,R$1)+COUNTIFS(Data!$J:$J,$A73,Data!$C:$C,R$1)</f>
        <v>0</v>
      </c>
      <c r="S73" s="5">
        <f>COUNTIFS(Data!$I:$I,$A73,Data!$C:$C,S$1)+COUNTIFS(Data!$J:$J,$A73,Data!$C:$C,S$1)</f>
        <v>0</v>
      </c>
      <c r="T73" s="5">
        <f>COUNTIFS(Data!$I:$I,$A73,Data!$C:$C,T$1)+COUNTIFS(Data!$J:$J,$A73,Data!$C:$C,T$1)</f>
        <v>0</v>
      </c>
      <c r="U73" s="5">
        <f>COUNTIFS(Data!$I:$I,$A73,Data!$C:$C,U$1)+COUNTIFS(Data!$J:$J,$A73,Data!$C:$C,U$1)</f>
        <v>0</v>
      </c>
      <c r="V73" s="5">
        <f>COUNTIFS(Data!$I:$I,$A73,Data!$C:$C,V$1)+COUNTIFS(Data!$J:$J,$A73,Data!$C:$C,V$1)</f>
        <v>0</v>
      </c>
      <c r="W73" s="5">
        <f>COUNTIFS(Data!$I:$I,$A73,Data!$C:$C,W$1)+COUNTIFS(Data!$J:$J,$A73,Data!$C:$C,W$1)</f>
        <v>0</v>
      </c>
      <c r="X73" s="5">
        <f>COUNTIFS(Data!$I:$I,$A73,Data!$C:$C,X$1)+COUNTIFS(Data!$J:$J,$A73,Data!$C:$C,X$1)</f>
        <v>0</v>
      </c>
      <c r="Y73" s="5">
        <f>COUNTIFS(Data!$I:$I,$A73,Data!$C:$C,Y$1)+COUNTIFS(Data!$J:$J,$A73,Data!$C:$C,Y$1)</f>
        <v>0</v>
      </c>
      <c r="Z73" s="5">
        <f>COUNTIFS(Data!$I:$I,$A73,Data!$C:$C,Z$1)+COUNTIFS(Data!$J:$J,$A73,Data!$C:$C,Z$1)</f>
        <v>1</v>
      </c>
      <c r="AA73" s="5">
        <f>COUNTIFS(Data!$I:$I,$A73,Data!$C:$C,AA$1)+COUNTIFS(Data!$J:$J,$A73,Data!$C:$C,AA$1)</f>
        <v>0</v>
      </c>
      <c r="AB73" s="5">
        <f>COUNTIFS(Data!$I:$I,$A73,Data!$C:$C,AB$1)+COUNTIFS(Data!$J:$J,$A73,Data!$C:$C,AB$1)</f>
        <v>0</v>
      </c>
      <c r="AC73" s="5">
        <f>COUNTIFS(Data!$I:$I,$A73,Data!$C:$C,AC$1)+COUNTIFS(Data!$J:$J,$A73,Data!$C:$C,AC$1)</f>
        <v>0</v>
      </c>
      <c r="AD73" s="5">
        <f>COUNTIFS(Data!$I:$I,$A73,Data!$C:$C,AD$1)+COUNTIFS(Data!$J:$J,$A73,Data!$C:$C,AD$1)</f>
        <v>0</v>
      </c>
      <c r="AE73" s="5">
        <f>COUNTIFS(Data!$I:$I,$A73,Data!$C:$C,AE$1)+COUNTIFS(Data!$J:$J,$A73,Data!$C:$C,AE$1)</f>
        <v>0</v>
      </c>
      <c r="AF73" s="5">
        <f>COUNTIFS(Data!$I:$I,$A73,Data!$C:$C,AF$1)+COUNTIFS(Data!$J:$J,$A73,Data!$C:$C,AF$1)</f>
        <v>0</v>
      </c>
      <c r="AG73" s="5">
        <f>COUNTIFS(Data!$I:$I,$A73,Data!$C:$C,AG$1)+COUNTIFS(Data!$J:$J,$A73,Data!$C:$C,AG$1)</f>
        <v>0</v>
      </c>
      <c r="AH73" s="5">
        <f>COUNTIFS(Data!$I:$I,$A73,Data!$C:$C,AH$1)+COUNTIFS(Data!$J:$J,$A73,Data!$C:$C,AH$1)</f>
        <v>0</v>
      </c>
      <c r="AI73" s="5">
        <f>COUNTIFS(Data!$I:$I,$A73,Data!$C:$C,AI$1)+COUNTIFS(Data!$J:$J,$A73,Data!$C:$C,AI$1)</f>
        <v>0</v>
      </c>
      <c r="AJ73" s="5">
        <f>COUNTIFS(Data!$I:$I,$A73,Data!$C:$C,AJ$1)+COUNTIFS(Data!$J:$J,$A73,Data!$C:$C,AJ$1)</f>
        <v>0</v>
      </c>
      <c r="AK73" s="5">
        <f>COUNTIFS(Data!$I:$I,$A73,Data!$C:$C,AK$1)+COUNTIFS(Data!$J:$J,$A73,Data!$C:$C,AK$1)</f>
        <v>0</v>
      </c>
      <c r="AL73" s="5">
        <f>COUNTIFS(Data!$I:$I,$A73,Data!$C:$C,AL$1)+COUNTIFS(Data!$J:$J,$A73,Data!$C:$C,AL$1)</f>
        <v>0</v>
      </c>
      <c r="AM73" s="5">
        <f>COUNTIFS(Data!$I:$I,$A73,Data!$C:$C,AM$1)+COUNTIFS(Data!$J:$J,$A73,Data!$C:$C,AM$1)</f>
        <v>0</v>
      </c>
      <c r="AN73" s="5">
        <f>COUNTIFS(Data!$I:$I,$A73,Data!$C:$C,AN$1)+COUNTIFS(Data!$J:$J,$A73,Data!$C:$C,AN$1)</f>
        <v>0</v>
      </c>
      <c r="AO73" s="5">
        <f>COUNTIFS(Data!$I:$I,$A73,Data!$C:$C,AO$1)+COUNTIFS(Data!$J:$J,$A73,Data!$C:$C,AO$1)</f>
        <v>0</v>
      </c>
      <c r="AP73" s="5">
        <f>COUNTIFS(Data!$I:$I,$A73,Data!$C:$C,AP$1)+COUNTIFS(Data!$J:$J,$A73,Data!$C:$C,AP$1)</f>
        <v>0</v>
      </c>
      <c r="AQ73" s="5">
        <f>COUNTIFS(Data!$I:$I,$A73,Data!$C:$C,AQ$1)+COUNTIFS(Data!$J:$J,$A73,Data!$C:$C,AQ$1)</f>
        <v>0</v>
      </c>
      <c r="AR73" s="5">
        <f>COUNTIFS(Data!$I:$I,$A73,Data!$C:$C,AR$1)+COUNTIFS(Data!$J:$J,$A73,Data!$C:$C,AR$1)</f>
        <v>0</v>
      </c>
      <c r="AS73" s="5">
        <f>COUNTIFS(Data!$I:$I,$A73,Data!$C:$C,AS$1)+COUNTIFS(Data!$J:$J,$A73,Data!$C:$C,AS$1)</f>
        <v>0</v>
      </c>
      <c r="AT73" s="5">
        <f>COUNTIFS(Data!$I:$I,$A73,Data!$C:$C,AT$1)+COUNTIFS(Data!$J:$J,$A73,Data!$C:$C,AT$1)</f>
        <v>0</v>
      </c>
      <c r="AU73" s="5">
        <f>COUNTIFS(Data!$I:$I,$A73,Data!$C:$C,AU$1)+COUNTIFS(Data!$J:$J,$A73,Data!$C:$C,AU$1)</f>
        <v>0</v>
      </c>
      <c r="AV73" s="5">
        <f t="shared" si="1"/>
        <v>2</v>
      </c>
    </row>
    <row r="74">
      <c r="A74" s="5" t="str">
        <f>Countries!A73</f>
        <v>PUR</v>
      </c>
      <c r="B74" s="5">
        <f>COUNTIFS(Data!$I:$I,$A74,Data!$C:$C,B$1)+COUNTIFS(Data!$J:$J,$A74,Data!$C:$C,B$1)</f>
        <v>0</v>
      </c>
      <c r="C74" s="5">
        <f>COUNTIFS(Data!$I:$I,$A74,Data!$C:$C,C$1)+COUNTIFS(Data!$J:$J,$A74,Data!$C:$C,C$1)</f>
        <v>0</v>
      </c>
      <c r="D74" s="5">
        <f>COUNTIFS(Data!$I:$I,$A74,Data!$C:$C,D$1)+COUNTIFS(Data!$J:$J,$A74,Data!$C:$C,D$1)</f>
        <v>0</v>
      </c>
      <c r="E74" s="5">
        <f>COUNTIFS(Data!$I:$I,$A74,Data!$C:$C,E$1)+COUNTIFS(Data!$J:$J,$A74,Data!$C:$C,E$1)</f>
        <v>0</v>
      </c>
      <c r="F74" s="5">
        <f>COUNTIFS(Data!$I:$I,$A74,Data!$C:$C,F$1)+COUNTIFS(Data!$J:$J,$A74,Data!$C:$C,F$1)</f>
        <v>0</v>
      </c>
      <c r="G74" s="5">
        <f>COUNTIFS(Data!$I:$I,$A74,Data!$C:$C,G$1)+COUNTIFS(Data!$J:$J,$A74,Data!$C:$C,G$1)</f>
        <v>0</v>
      </c>
      <c r="H74" s="5">
        <f>COUNTIFS(Data!$I:$I,$A74,Data!$C:$C,H$1)+COUNTIFS(Data!$J:$J,$A74,Data!$C:$C,H$1)</f>
        <v>0</v>
      </c>
      <c r="I74" s="5">
        <f>COUNTIFS(Data!$I:$I,$A74,Data!$C:$C,I$1)+COUNTIFS(Data!$J:$J,$A74,Data!$C:$C,I$1)</f>
        <v>0</v>
      </c>
      <c r="J74" s="5">
        <f>COUNTIFS(Data!$I:$I,$A74,Data!$C:$C,J$1)+COUNTIFS(Data!$J:$J,$A74,Data!$C:$C,J$1)</f>
        <v>0</v>
      </c>
      <c r="K74" s="5">
        <f>COUNTIFS(Data!$I:$I,$A74,Data!$C:$C,K$1)+COUNTIFS(Data!$J:$J,$A74,Data!$C:$C,K$1)</f>
        <v>0</v>
      </c>
      <c r="L74" s="5">
        <f>COUNTIFS(Data!$I:$I,$A74,Data!$C:$C,L$1)+COUNTIFS(Data!$J:$J,$A74,Data!$C:$C,L$1)</f>
        <v>0</v>
      </c>
      <c r="M74" s="5">
        <f>COUNTIFS(Data!$I:$I,$A74,Data!$C:$C,M$1)+COUNTIFS(Data!$J:$J,$A74,Data!$C:$C,M$1)</f>
        <v>0</v>
      </c>
      <c r="N74" s="5">
        <f>COUNTIFS(Data!$I:$I,$A74,Data!$C:$C,N$1)+COUNTIFS(Data!$J:$J,$A74,Data!$C:$C,N$1)</f>
        <v>0</v>
      </c>
      <c r="O74" s="5">
        <f>COUNTIFS(Data!$I:$I,$A74,Data!$C:$C,O$1)+COUNTIFS(Data!$J:$J,$A74,Data!$C:$C,O$1)</f>
        <v>0</v>
      </c>
      <c r="P74" s="5">
        <f>COUNTIFS(Data!$I:$I,$A74,Data!$C:$C,P$1)+COUNTIFS(Data!$J:$J,$A74,Data!$C:$C,P$1)</f>
        <v>0</v>
      </c>
      <c r="Q74" s="5">
        <f>COUNTIFS(Data!$I:$I,$A74,Data!$C:$C,Q$1)+COUNTIFS(Data!$J:$J,$A74,Data!$C:$C,Q$1)</f>
        <v>0</v>
      </c>
      <c r="R74" s="5">
        <f>COUNTIFS(Data!$I:$I,$A74,Data!$C:$C,R$1)+COUNTIFS(Data!$J:$J,$A74,Data!$C:$C,R$1)</f>
        <v>0</v>
      </c>
      <c r="S74" s="5">
        <f>COUNTIFS(Data!$I:$I,$A74,Data!$C:$C,S$1)+COUNTIFS(Data!$J:$J,$A74,Data!$C:$C,S$1)</f>
        <v>0</v>
      </c>
      <c r="T74" s="5">
        <f>COUNTIFS(Data!$I:$I,$A74,Data!$C:$C,T$1)+COUNTIFS(Data!$J:$J,$A74,Data!$C:$C,T$1)</f>
        <v>0</v>
      </c>
      <c r="U74" s="5">
        <f>COUNTIFS(Data!$I:$I,$A74,Data!$C:$C,U$1)+COUNTIFS(Data!$J:$J,$A74,Data!$C:$C,U$1)</f>
        <v>0</v>
      </c>
      <c r="V74" s="5">
        <f>COUNTIFS(Data!$I:$I,$A74,Data!$C:$C,V$1)+COUNTIFS(Data!$J:$J,$A74,Data!$C:$C,V$1)</f>
        <v>0</v>
      </c>
      <c r="W74" s="5">
        <f>COUNTIFS(Data!$I:$I,$A74,Data!$C:$C,W$1)+COUNTIFS(Data!$J:$J,$A74,Data!$C:$C,W$1)</f>
        <v>0</v>
      </c>
      <c r="X74" s="5">
        <f>COUNTIFS(Data!$I:$I,$A74,Data!$C:$C,X$1)+COUNTIFS(Data!$J:$J,$A74,Data!$C:$C,X$1)</f>
        <v>0</v>
      </c>
      <c r="Y74" s="5">
        <f>COUNTIFS(Data!$I:$I,$A74,Data!$C:$C,Y$1)+COUNTIFS(Data!$J:$J,$A74,Data!$C:$C,Y$1)</f>
        <v>0</v>
      </c>
      <c r="Z74" s="5">
        <f>COUNTIFS(Data!$I:$I,$A74,Data!$C:$C,Z$1)+COUNTIFS(Data!$J:$J,$A74,Data!$C:$C,Z$1)</f>
        <v>0</v>
      </c>
      <c r="AA74" s="5">
        <f>COUNTIFS(Data!$I:$I,$A74,Data!$C:$C,AA$1)+COUNTIFS(Data!$J:$J,$A74,Data!$C:$C,AA$1)</f>
        <v>0</v>
      </c>
      <c r="AB74" s="5">
        <f>COUNTIFS(Data!$I:$I,$A74,Data!$C:$C,AB$1)+COUNTIFS(Data!$J:$J,$A74,Data!$C:$C,AB$1)</f>
        <v>0</v>
      </c>
      <c r="AC74" s="5">
        <f>COUNTIFS(Data!$I:$I,$A74,Data!$C:$C,AC$1)+COUNTIFS(Data!$J:$J,$A74,Data!$C:$C,AC$1)</f>
        <v>0</v>
      </c>
      <c r="AD74" s="5">
        <f>COUNTIFS(Data!$I:$I,$A74,Data!$C:$C,AD$1)+COUNTIFS(Data!$J:$J,$A74,Data!$C:$C,AD$1)</f>
        <v>0</v>
      </c>
      <c r="AE74" s="5">
        <f>COUNTIFS(Data!$I:$I,$A74,Data!$C:$C,AE$1)+COUNTIFS(Data!$J:$J,$A74,Data!$C:$C,AE$1)</f>
        <v>0</v>
      </c>
      <c r="AF74" s="5">
        <f>COUNTIFS(Data!$I:$I,$A74,Data!$C:$C,AF$1)+COUNTIFS(Data!$J:$J,$A74,Data!$C:$C,AF$1)</f>
        <v>0</v>
      </c>
      <c r="AG74" s="5">
        <f>COUNTIFS(Data!$I:$I,$A74,Data!$C:$C,AG$1)+COUNTIFS(Data!$J:$J,$A74,Data!$C:$C,AG$1)</f>
        <v>0</v>
      </c>
      <c r="AH74" s="5">
        <f>COUNTIFS(Data!$I:$I,$A74,Data!$C:$C,AH$1)+COUNTIFS(Data!$J:$J,$A74,Data!$C:$C,AH$1)</f>
        <v>0</v>
      </c>
      <c r="AI74" s="5">
        <f>COUNTIFS(Data!$I:$I,$A74,Data!$C:$C,AI$1)+COUNTIFS(Data!$J:$J,$A74,Data!$C:$C,AI$1)</f>
        <v>0</v>
      </c>
      <c r="AJ74" s="5">
        <f>COUNTIFS(Data!$I:$I,$A74,Data!$C:$C,AJ$1)+COUNTIFS(Data!$J:$J,$A74,Data!$C:$C,AJ$1)</f>
        <v>0</v>
      </c>
      <c r="AK74" s="5">
        <f>COUNTIFS(Data!$I:$I,$A74,Data!$C:$C,AK$1)+COUNTIFS(Data!$J:$J,$A74,Data!$C:$C,AK$1)</f>
        <v>0</v>
      </c>
      <c r="AL74" s="5">
        <f>COUNTIFS(Data!$I:$I,$A74,Data!$C:$C,AL$1)+COUNTIFS(Data!$J:$J,$A74,Data!$C:$C,AL$1)</f>
        <v>0</v>
      </c>
      <c r="AM74" s="5">
        <f>COUNTIFS(Data!$I:$I,$A74,Data!$C:$C,AM$1)+COUNTIFS(Data!$J:$J,$A74,Data!$C:$C,AM$1)</f>
        <v>0</v>
      </c>
      <c r="AN74" s="5">
        <f>COUNTIFS(Data!$I:$I,$A74,Data!$C:$C,AN$1)+COUNTIFS(Data!$J:$J,$A74,Data!$C:$C,AN$1)</f>
        <v>0</v>
      </c>
      <c r="AO74" s="5">
        <f>COUNTIFS(Data!$I:$I,$A74,Data!$C:$C,AO$1)+COUNTIFS(Data!$J:$J,$A74,Data!$C:$C,AO$1)</f>
        <v>0</v>
      </c>
      <c r="AP74" s="5">
        <f>COUNTIFS(Data!$I:$I,$A74,Data!$C:$C,AP$1)+COUNTIFS(Data!$J:$J,$A74,Data!$C:$C,AP$1)</f>
        <v>0</v>
      </c>
      <c r="AQ74" s="5">
        <f>COUNTIFS(Data!$I:$I,$A74,Data!$C:$C,AQ$1)+COUNTIFS(Data!$J:$J,$A74,Data!$C:$C,AQ$1)</f>
        <v>0</v>
      </c>
      <c r="AR74" s="5">
        <f>COUNTIFS(Data!$I:$I,$A74,Data!$C:$C,AR$1)+COUNTIFS(Data!$J:$J,$A74,Data!$C:$C,AR$1)</f>
        <v>0</v>
      </c>
      <c r="AS74" s="5">
        <f>COUNTIFS(Data!$I:$I,$A74,Data!$C:$C,AS$1)+COUNTIFS(Data!$J:$J,$A74,Data!$C:$C,AS$1)</f>
        <v>0</v>
      </c>
      <c r="AT74" s="5">
        <f>COUNTIFS(Data!$I:$I,$A74,Data!$C:$C,AT$1)+COUNTIFS(Data!$J:$J,$A74,Data!$C:$C,AT$1)</f>
        <v>0</v>
      </c>
      <c r="AU74" s="5">
        <f>COUNTIFS(Data!$I:$I,$A74,Data!$C:$C,AU$1)+COUNTIFS(Data!$J:$J,$A74,Data!$C:$C,AU$1)</f>
        <v>0</v>
      </c>
      <c r="AV74" s="5">
        <f t="shared" si="1"/>
        <v>0</v>
      </c>
    </row>
    <row r="75">
      <c r="A75" s="5" t="str">
        <f>Countries!A74</f>
        <v>QAT</v>
      </c>
      <c r="B75" s="5">
        <f>COUNTIFS(Data!$I:$I,$A75,Data!$C:$C,B$1)+COUNTIFS(Data!$J:$J,$A75,Data!$C:$C,B$1)</f>
        <v>0</v>
      </c>
      <c r="C75" s="5">
        <f>COUNTIFS(Data!$I:$I,$A75,Data!$C:$C,C$1)+COUNTIFS(Data!$J:$J,$A75,Data!$C:$C,C$1)</f>
        <v>0</v>
      </c>
      <c r="D75" s="5">
        <f>COUNTIFS(Data!$I:$I,$A75,Data!$C:$C,D$1)+COUNTIFS(Data!$J:$J,$A75,Data!$C:$C,D$1)</f>
        <v>0</v>
      </c>
      <c r="E75" s="5">
        <f>COUNTIFS(Data!$I:$I,$A75,Data!$C:$C,E$1)+COUNTIFS(Data!$J:$J,$A75,Data!$C:$C,E$1)</f>
        <v>0</v>
      </c>
      <c r="F75" s="5">
        <f>COUNTIFS(Data!$I:$I,$A75,Data!$C:$C,F$1)+COUNTIFS(Data!$J:$J,$A75,Data!$C:$C,F$1)</f>
        <v>0</v>
      </c>
      <c r="G75" s="5">
        <f>COUNTIFS(Data!$I:$I,$A75,Data!$C:$C,G$1)+COUNTIFS(Data!$J:$J,$A75,Data!$C:$C,G$1)</f>
        <v>0</v>
      </c>
      <c r="H75" s="5">
        <f>COUNTIFS(Data!$I:$I,$A75,Data!$C:$C,H$1)+COUNTIFS(Data!$J:$J,$A75,Data!$C:$C,H$1)</f>
        <v>0</v>
      </c>
      <c r="I75" s="5">
        <f>COUNTIFS(Data!$I:$I,$A75,Data!$C:$C,I$1)+COUNTIFS(Data!$J:$J,$A75,Data!$C:$C,I$1)</f>
        <v>0</v>
      </c>
      <c r="J75" s="5">
        <f>COUNTIFS(Data!$I:$I,$A75,Data!$C:$C,J$1)+COUNTIFS(Data!$J:$J,$A75,Data!$C:$C,J$1)</f>
        <v>1</v>
      </c>
      <c r="K75" s="5">
        <f>COUNTIFS(Data!$I:$I,$A75,Data!$C:$C,K$1)+COUNTIFS(Data!$J:$J,$A75,Data!$C:$C,K$1)</f>
        <v>0</v>
      </c>
      <c r="L75" s="5">
        <f>COUNTIFS(Data!$I:$I,$A75,Data!$C:$C,L$1)+COUNTIFS(Data!$J:$J,$A75,Data!$C:$C,L$1)</f>
        <v>0</v>
      </c>
      <c r="M75" s="5">
        <f>COUNTIFS(Data!$I:$I,$A75,Data!$C:$C,M$1)+COUNTIFS(Data!$J:$J,$A75,Data!$C:$C,M$1)</f>
        <v>0</v>
      </c>
      <c r="N75" s="5">
        <f>COUNTIFS(Data!$I:$I,$A75,Data!$C:$C,N$1)+COUNTIFS(Data!$J:$J,$A75,Data!$C:$C,N$1)</f>
        <v>0</v>
      </c>
      <c r="O75" s="5">
        <f>COUNTIFS(Data!$I:$I,$A75,Data!$C:$C,O$1)+COUNTIFS(Data!$J:$J,$A75,Data!$C:$C,O$1)</f>
        <v>0</v>
      </c>
      <c r="P75" s="5">
        <f>COUNTIFS(Data!$I:$I,$A75,Data!$C:$C,P$1)+COUNTIFS(Data!$J:$J,$A75,Data!$C:$C,P$1)</f>
        <v>0</v>
      </c>
      <c r="Q75" s="5">
        <f>COUNTIFS(Data!$I:$I,$A75,Data!$C:$C,Q$1)+COUNTIFS(Data!$J:$J,$A75,Data!$C:$C,Q$1)</f>
        <v>0</v>
      </c>
      <c r="R75" s="5">
        <f>COUNTIFS(Data!$I:$I,$A75,Data!$C:$C,R$1)+COUNTIFS(Data!$J:$J,$A75,Data!$C:$C,R$1)</f>
        <v>0</v>
      </c>
      <c r="S75" s="5">
        <f>COUNTIFS(Data!$I:$I,$A75,Data!$C:$C,S$1)+COUNTIFS(Data!$J:$J,$A75,Data!$C:$C,S$1)</f>
        <v>0</v>
      </c>
      <c r="T75" s="5">
        <f>COUNTIFS(Data!$I:$I,$A75,Data!$C:$C,T$1)+COUNTIFS(Data!$J:$J,$A75,Data!$C:$C,T$1)</f>
        <v>0</v>
      </c>
      <c r="U75" s="5">
        <f>COUNTIFS(Data!$I:$I,$A75,Data!$C:$C,U$1)+COUNTIFS(Data!$J:$J,$A75,Data!$C:$C,U$1)</f>
        <v>0</v>
      </c>
      <c r="V75" s="5">
        <f>COUNTIFS(Data!$I:$I,$A75,Data!$C:$C,V$1)+COUNTIFS(Data!$J:$J,$A75,Data!$C:$C,V$1)</f>
        <v>0</v>
      </c>
      <c r="W75" s="5">
        <f>COUNTIFS(Data!$I:$I,$A75,Data!$C:$C,W$1)+COUNTIFS(Data!$J:$J,$A75,Data!$C:$C,W$1)</f>
        <v>0</v>
      </c>
      <c r="X75" s="5">
        <f>COUNTIFS(Data!$I:$I,$A75,Data!$C:$C,X$1)+COUNTIFS(Data!$J:$J,$A75,Data!$C:$C,X$1)</f>
        <v>0</v>
      </c>
      <c r="Y75" s="5">
        <f>COUNTIFS(Data!$I:$I,$A75,Data!$C:$C,Y$1)+COUNTIFS(Data!$J:$J,$A75,Data!$C:$C,Y$1)</f>
        <v>0</v>
      </c>
      <c r="Z75" s="5">
        <f>COUNTIFS(Data!$I:$I,$A75,Data!$C:$C,Z$1)+COUNTIFS(Data!$J:$J,$A75,Data!$C:$C,Z$1)</f>
        <v>0</v>
      </c>
      <c r="AA75" s="5">
        <f>COUNTIFS(Data!$I:$I,$A75,Data!$C:$C,AA$1)+COUNTIFS(Data!$J:$J,$A75,Data!$C:$C,AA$1)</f>
        <v>0</v>
      </c>
      <c r="AB75" s="5">
        <f>COUNTIFS(Data!$I:$I,$A75,Data!$C:$C,AB$1)+COUNTIFS(Data!$J:$J,$A75,Data!$C:$C,AB$1)</f>
        <v>0</v>
      </c>
      <c r="AC75" s="5">
        <f>COUNTIFS(Data!$I:$I,$A75,Data!$C:$C,AC$1)+COUNTIFS(Data!$J:$J,$A75,Data!$C:$C,AC$1)</f>
        <v>0</v>
      </c>
      <c r="AD75" s="5">
        <f>COUNTIFS(Data!$I:$I,$A75,Data!$C:$C,AD$1)+COUNTIFS(Data!$J:$J,$A75,Data!$C:$C,AD$1)</f>
        <v>0</v>
      </c>
      <c r="AE75" s="5">
        <f>COUNTIFS(Data!$I:$I,$A75,Data!$C:$C,AE$1)+COUNTIFS(Data!$J:$J,$A75,Data!$C:$C,AE$1)</f>
        <v>0</v>
      </c>
      <c r="AF75" s="5">
        <f>COUNTIFS(Data!$I:$I,$A75,Data!$C:$C,AF$1)+COUNTIFS(Data!$J:$J,$A75,Data!$C:$C,AF$1)</f>
        <v>0</v>
      </c>
      <c r="AG75" s="5">
        <f>COUNTIFS(Data!$I:$I,$A75,Data!$C:$C,AG$1)+COUNTIFS(Data!$J:$J,$A75,Data!$C:$C,AG$1)</f>
        <v>0</v>
      </c>
      <c r="AH75" s="5">
        <f>COUNTIFS(Data!$I:$I,$A75,Data!$C:$C,AH$1)+COUNTIFS(Data!$J:$J,$A75,Data!$C:$C,AH$1)</f>
        <v>0</v>
      </c>
      <c r="AI75" s="5">
        <f>COUNTIFS(Data!$I:$I,$A75,Data!$C:$C,AI$1)+COUNTIFS(Data!$J:$J,$A75,Data!$C:$C,AI$1)</f>
        <v>0</v>
      </c>
      <c r="AJ75" s="5">
        <f>COUNTIFS(Data!$I:$I,$A75,Data!$C:$C,AJ$1)+COUNTIFS(Data!$J:$J,$A75,Data!$C:$C,AJ$1)</f>
        <v>0</v>
      </c>
      <c r="AK75" s="5">
        <f>COUNTIFS(Data!$I:$I,$A75,Data!$C:$C,AK$1)+COUNTIFS(Data!$J:$J,$A75,Data!$C:$C,AK$1)</f>
        <v>0</v>
      </c>
      <c r="AL75" s="5">
        <f>COUNTIFS(Data!$I:$I,$A75,Data!$C:$C,AL$1)+COUNTIFS(Data!$J:$J,$A75,Data!$C:$C,AL$1)</f>
        <v>0</v>
      </c>
      <c r="AM75" s="5">
        <f>COUNTIFS(Data!$I:$I,$A75,Data!$C:$C,AM$1)+COUNTIFS(Data!$J:$J,$A75,Data!$C:$C,AM$1)</f>
        <v>0</v>
      </c>
      <c r="AN75" s="5">
        <f>COUNTIFS(Data!$I:$I,$A75,Data!$C:$C,AN$1)+COUNTIFS(Data!$J:$J,$A75,Data!$C:$C,AN$1)</f>
        <v>0</v>
      </c>
      <c r="AO75" s="5">
        <f>COUNTIFS(Data!$I:$I,$A75,Data!$C:$C,AO$1)+COUNTIFS(Data!$J:$J,$A75,Data!$C:$C,AO$1)</f>
        <v>0</v>
      </c>
      <c r="AP75" s="5">
        <f>COUNTIFS(Data!$I:$I,$A75,Data!$C:$C,AP$1)+COUNTIFS(Data!$J:$J,$A75,Data!$C:$C,AP$1)</f>
        <v>0</v>
      </c>
      <c r="AQ75" s="5">
        <f>COUNTIFS(Data!$I:$I,$A75,Data!$C:$C,AQ$1)+COUNTIFS(Data!$J:$J,$A75,Data!$C:$C,AQ$1)</f>
        <v>0</v>
      </c>
      <c r="AR75" s="5">
        <f>COUNTIFS(Data!$I:$I,$A75,Data!$C:$C,AR$1)+COUNTIFS(Data!$J:$J,$A75,Data!$C:$C,AR$1)</f>
        <v>0</v>
      </c>
      <c r="AS75" s="5">
        <f>COUNTIFS(Data!$I:$I,$A75,Data!$C:$C,AS$1)+COUNTIFS(Data!$J:$J,$A75,Data!$C:$C,AS$1)</f>
        <v>0</v>
      </c>
      <c r="AT75" s="5">
        <f>COUNTIFS(Data!$I:$I,$A75,Data!$C:$C,AT$1)+COUNTIFS(Data!$J:$J,$A75,Data!$C:$C,AT$1)</f>
        <v>0</v>
      </c>
      <c r="AU75" s="5">
        <f>COUNTIFS(Data!$I:$I,$A75,Data!$C:$C,AU$1)+COUNTIFS(Data!$J:$J,$A75,Data!$C:$C,AU$1)</f>
        <v>0</v>
      </c>
      <c r="AV75" s="5">
        <f t="shared" si="1"/>
        <v>1</v>
      </c>
    </row>
    <row r="76">
      <c r="A76" s="5" t="str">
        <f>Countries!A75</f>
        <v>ROC</v>
      </c>
      <c r="B76" s="5">
        <f>COUNTIFS(Data!$I:$I,$A76,Data!$C:$C,B$1)+COUNTIFS(Data!$J:$J,$A76,Data!$C:$C,B$1)</f>
        <v>0</v>
      </c>
      <c r="C76" s="5">
        <f>COUNTIFS(Data!$I:$I,$A76,Data!$C:$C,C$1)+COUNTIFS(Data!$J:$J,$A76,Data!$C:$C,C$1)</f>
        <v>0</v>
      </c>
      <c r="D76" s="5">
        <f>COUNTIFS(Data!$I:$I,$A76,Data!$C:$C,D$1)+COUNTIFS(Data!$J:$J,$A76,Data!$C:$C,D$1)</f>
        <v>4</v>
      </c>
      <c r="E76" s="5">
        <f>COUNTIFS(Data!$I:$I,$A76,Data!$C:$C,E$1)+COUNTIFS(Data!$J:$J,$A76,Data!$C:$C,E$1)</f>
        <v>0</v>
      </c>
      <c r="F76" s="5">
        <f>COUNTIFS(Data!$I:$I,$A76,Data!$C:$C,F$1)+COUNTIFS(Data!$J:$J,$A76,Data!$C:$C,F$1)</f>
        <v>0</v>
      </c>
      <c r="G76" s="5">
        <f>COUNTIFS(Data!$I:$I,$A76,Data!$C:$C,G$1)+COUNTIFS(Data!$J:$J,$A76,Data!$C:$C,G$1)</f>
        <v>0</v>
      </c>
      <c r="H76" s="5">
        <f>COUNTIFS(Data!$I:$I,$A76,Data!$C:$C,H$1)+COUNTIFS(Data!$J:$J,$A76,Data!$C:$C,H$1)</f>
        <v>0</v>
      </c>
      <c r="I76" s="5">
        <f>COUNTIFS(Data!$I:$I,$A76,Data!$C:$C,I$1)+COUNTIFS(Data!$J:$J,$A76,Data!$C:$C,I$1)</f>
        <v>0</v>
      </c>
      <c r="J76" s="5">
        <f>COUNTIFS(Data!$I:$I,$A76,Data!$C:$C,J$1)+COUNTIFS(Data!$J:$J,$A76,Data!$C:$C,J$1)</f>
        <v>0</v>
      </c>
      <c r="K76" s="5">
        <f>COUNTIFS(Data!$I:$I,$A76,Data!$C:$C,K$1)+COUNTIFS(Data!$J:$J,$A76,Data!$C:$C,K$1)</f>
        <v>4</v>
      </c>
      <c r="L76" s="5">
        <f>COUNTIFS(Data!$I:$I,$A76,Data!$C:$C,L$1)+COUNTIFS(Data!$J:$J,$A76,Data!$C:$C,L$1)</f>
        <v>0</v>
      </c>
      <c r="M76" s="5">
        <f>COUNTIFS(Data!$I:$I,$A76,Data!$C:$C,M$1)+COUNTIFS(Data!$J:$J,$A76,Data!$C:$C,M$1)</f>
        <v>0</v>
      </c>
      <c r="N76" s="5">
        <f>COUNTIFS(Data!$I:$I,$A76,Data!$C:$C,N$1)+COUNTIFS(Data!$J:$J,$A76,Data!$C:$C,N$1)</f>
        <v>0</v>
      </c>
      <c r="O76" s="5">
        <f>COUNTIFS(Data!$I:$I,$A76,Data!$C:$C,O$1)+COUNTIFS(Data!$J:$J,$A76,Data!$C:$C,O$1)</f>
        <v>0</v>
      </c>
      <c r="P76" s="5">
        <f>COUNTIFS(Data!$I:$I,$A76,Data!$C:$C,P$1)+COUNTIFS(Data!$J:$J,$A76,Data!$C:$C,P$1)</f>
        <v>0</v>
      </c>
      <c r="Q76" s="5">
        <f>COUNTIFS(Data!$I:$I,$A76,Data!$C:$C,Q$1)+COUNTIFS(Data!$J:$J,$A76,Data!$C:$C,Q$1)</f>
        <v>0</v>
      </c>
      <c r="R76" s="5">
        <f>COUNTIFS(Data!$I:$I,$A76,Data!$C:$C,R$1)+COUNTIFS(Data!$J:$J,$A76,Data!$C:$C,R$1)</f>
        <v>2</v>
      </c>
      <c r="S76" s="5">
        <f>COUNTIFS(Data!$I:$I,$A76,Data!$C:$C,S$1)+COUNTIFS(Data!$J:$J,$A76,Data!$C:$C,S$1)</f>
        <v>1</v>
      </c>
      <c r="T76" s="5">
        <f>COUNTIFS(Data!$I:$I,$A76,Data!$C:$C,T$1)+COUNTIFS(Data!$J:$J,$A76,Data!$C:$C,T$1)</f>
        <v>0</v>
      </c>
      <c r="U76" s="5">
        <f>COUNTIFS(Data!$I:$I,$A76,Data!$C:$C,U$1)+COUNTIFS(Data!$J:$J,$A76,Data!$C:$C,U$1)</f>
        <v>1</v>
      </c>
      <c r="V76" s="5">
        <f>COUNTIFS(Data!$I:$I,$A76,Data!$C:$C,V$1)+COUNTIFS(Data!$J:$J,$A76,Data!$C:$C,V$1)</f>
        <v>0</v>
      </c>
      <c r="W76" s="5">
        <f>COUNTIFS(Data!$I:$I,$A76,Data!$C:$C,W$1)+COUNTIFS(Data!$J:$J,$A76,Data!$C:$C,W$1)</f>
        <v>0</v>
      </c>
      <c r="X76" s="5">
        <f>COUNTIFS(Data!$I:$I,$A76,Data!$C:$C,X$1)+COUNTIFS(Data!$J:$J,$A76,Data!$C:$C,X$1)</f>
        <v>0</v>
      </c>
      <c r="Y76" s="5">
        <f>COUNTIFS(Data!$I:$I,$A76,Data!$C:$C,Y$1)+COUNTIFS(Data!$J:$J,$A76,Data!$C:$C,Y$1)</f>
        <v>0</v>
      </c>
      <c r="Z76" s="5">
        <f>COUNTIFS(Data!$I:$I,$A76,Data!$C:$C,Z$1)+COUNTIFS(Data!$J:$J,$A76,Data!$C:$C,Z$1)</f>
        <v>3</v>
      </c>
      <c r="AA76" s="5">
        <f>COUNTIFS(Data!$I:$I,$A76,Data!$C:$C,AA$1)+COUNTIFS(Data!$J:$J,$A76,Data!$C:$C,AA$1)</f>
        <v>0</v>
      </c>
      <c r="AB76" s="5">
        <f>COUNTIFS(Data!$I:$I,$A76,Data!$C:$C,AB$1)+COUNTIFS(Data!$J:$J,$A76,Data!$C:$C,AB$1)</f>
        <v>0</v>
      </c>
      <c r="AC76" s="5">
        <f>COUNTIFS(Data!$I:$I,$A76,Data!$C:$C,AC$1)+COUNTIFS(Data!$J:$J,$A76,Data!$C:$C,AC$1)</f>
        <v>0</v>
      </c>
      <c r="AD76" s="5">
        <f>COUNTIFS(Data!$I:$I,$A76,Data!$C:$C,AD$1)+COUNTIFS(Data!$J:$J,$A76,Data!$C:$C,AD$1)</f>
        <v>0</v>
      </c>
      <c r="AE76" s="5">
        <f>COUNTIFS(Data!$I:$I,$A76,Data!$C:$C,AE$1)+COUNTIFS(Data!$J:$J,$A76,Data!$C:$C,AE$1)</f>
        <v>0</v>
      </c>
      <c r="AF76" s="5">
        <f>COUNTIFS(Data!$I:$I,$A76,Data!$C:$C,AF$1)+COUNTIFS(Data!$J:$J,$A76,Data!$C:$C,AF$1)</f>
        <v>0</v>
      </c>
      <c r="AG76" s="5">
        <f>COUNTIFS(Data!$I:$I,$A76,Data!$C:$C,AG$1)+COUNTIFS(Data!$J:$J,$A76,Data!$C:$C,AG$1)</f>
        <v>0</v>
      </c>
      <c r="AH76" s="5">
        <f>COUNTIFS(Data!$I:$I,$A76,Data!$C:$C,AH$1)+COUNTIFS(Data!$J:$J,$A76,Data!$C:$C,AH$1)</f>
        <v>2</v>
      </c>
      <c r="AI76" s="5">
        <f>COUNTIFS(Data!$I:$I,$A76,Data!$C:$C,AI$1)+COUNTIFS(Data!$J:$J,$A76,Data!$C:$C,AI$1)</f>
        <v>0</v>
      </c>
      <c r="AJ76" s="5">
        <f>COUNTIFS(Data!$I:$I,$A76,Data!$C:$C,AJ$1)+COUNTIFS(Data!$J:$J,$A76,Data!$C:$C,AJ$1)</f>
        <v>0</v>
      </c>
      <c r="AK76" s="5">
        <f>COUNTIFS(Data!$I:$I,$A76,Data!$C:$C,AK$1)+COUNTIFS(Data!$J:$J,$A76,Data!$C:$C,AK$1)</f>
        <v>0</v>
      </c>
      <c r="AL76" s="5">
        <f>COUNTIFS(Data!$I:$I,$A76,Data!$C:$C,AL$1)+COUNTIFS(Data!$J:$J,$A76,Data!$C:$C,AL$1)</f>
        <v>1</v>
      </c>
      <c r="AM76" s="5">
        <f>COUNTIFS(Data!$I:$I,$A76,Data!$C:$C,AM$1)+COUNTIFS(Data!$J:$J,$A76,Data!$C:$C,AM$1)</f>
        <v>0</v>
      </c>
      <c r="AN76" s="5">
        <f>COUNTIFS(Data!$I:$I,$A76,Data!$C:$C,AN$1)+COUNTIFS(Data!$J:$J,$A76,Data!$C:$C,AN$1)</f>
        <v>1</v>
      </c>
      <c r="AO76" s="5">
        <f>COUNTIFS(Data!$I:$I,$A76,Data!$C:$C,AO$1)+COUNTIFS(Data!$J:$J,$A76,Data!$C:$C,AO$1)</f>
        <v>0</v>
      </c>
      <c r="AP76" s="5">
        <f>COUNTIFS(Data!$I:$I,$A76,Data!$C:$C,AP$1)+COUNTIFS(Data!$J:$J,$A76,Data!$C:$C,AP$1)</f>
        <v>0</v>
      </c>
      <c r="AQ76" s="5">
        <f>COUNTIFS(Data!$I:$I,$A76,Data!$C:$C,AQ$1)+COUNTIFS(Data!$J:$J,$A76,Data!$C:$C,AQ$1)</f>
        <v>0</v>
      </c>
      <c r="AR76" s="5">
        <f>COUNTIFS(Data!$I:$I,$A76,Data!$C:$C,AR$1)+COUNTIFS(Data!$J:$J,$A76,Data!$C:$C,AR$1)</f>
        <v>0</v>
      </c>
      <c r="AS76" s="5">
        <f>COUNTIFS(Data!$I:$I,$A76,Data!$C:$C,AS$1)+COUNTIFS(Data!$J:$J,$A76,Data!$C:$C,AS$1)</f>
        <v>0</v>
      </c>
      <c r="AT76" s="5">
        <f>COUNTIFS(Data!$I:$I,$A76,Data!$C:$C,AT$1)+COUNTIFS(Data!$J:$J,$A76,Data!$C:$C,AT$1)</f>
        <v>0</v>
      </c>
      <c r="AU76" s="5">
        <f>COUNTIFS(Data!$I:$I,$A76,Data!$C:$C,AU$1)+COUNTIFS(Data!$J:$J,$A76,Data!$C:$C,AU$1)</f>
        <v>4</v>
      </c>
      <c r="AV76" s="5">
        <f t="shared" si="1"/>
        <v>23</v>
      </c>
    </row>
    <row r="77">
      <c r="A77" s="5" t="str">
        <f>Countries!A76</f>
        <v>ROU</v>
      </c>
      <c r="B77" s="5">
        <f>COUNTIFS(Data!$I:$I,$A77,Data!$C:$C,B$1)+COUNTIFS(Data!$J:$J,$A77,Data!$C:$C,B$1)</f>
        <v>0</v>
      </c>
      <c r="C77" s="5">
        <f>COUNTIFS(Data!$I:$I,$A77,Data!$C:$C,C$1)+COUNTIFS(Data!$J:$J,$A77,Data!$C:$C,C$1)</f>
        <v>0</v>
      </c>
      <c r="D77" s="5">
        <f>COUNTIFS(Data!$I:$I,$A77,Data!$C:$C,D$1)+COUNTIFS(Data!$J:$J,$A77,Data!$C:$C,D$1)</f>
        <v>0</v>
      </c>
      <c r="E77" s="5">
        <f>COUNTIFS(Data!$I:$I,$A77,Data!$C:$C,E$1)+COUNTIFS(Data!$J:$J,$A77,Data!$C:$C,E$1)</f>
        <v>0</v>
      </c>
      <c r="F77" s="5">
        <f>COUNTIFS(Data!$I:$I,$A77,Data!$C:$C,F$1)+COUNTIFS(Data!$J:$J,$A77,Data!$C:$C,F$1)</f>
        <v>0</v>
      </c>
      <c r="G77" s="5">
        <f>COUNTIFS(Data!$I:$I,$A77,Data!$C:$C,G$1)+COUNTIFS(Data!$J:$J,$A77,Data!$C:$C,G$1)</f>
        <v>0</v>
      </c>
      <c r="H77" s="5">
        <f>COUNTIFS(Data!$I:$I,$A77,Data!$C:$C,H$1)+COUNTIFS(Data!$J:$J,$A77,Data!$C:$C,H$1)</f>
        <v>0</v>
      </c>
      <c r="I77" s="5">
        <f>COUNTIFS(Data!$I:$I,$A77,Data!$C:$C,I$1)+COUNTIFS(Data!$J:$J,$A77,Data!$C:$C,I$1)</f>
        <v>0</v>
      </c>
      <c r="J77" s="5">
        <f>COUNTIFS(Data!$I:$I,$A77,Data!$C:$C,J$1)+COUNTIFS(Data!$J:$J,$A77,Data!$C:$C,J$1)</f>
        <v>0</v>
      </c>
      <c r="K77" s="5">
        <f>COUNTIFS(Data!$I:$I,$A77,Data!$C:$C,K$1)+COUNTIFS(Data!$J:$J,$A77,Data!$C:$C,K$1)</f>
        <v>0</v>
      </c>
      <c r="L77" s="5">
        <f>COUNTIFS(Data!$I:$I,$A77,Data!$C:$C,L$1)+COUNTIFS(Data!$J:$J,$A77,Data!$C:$C,L$1)</f>
        <v>0</v>
      </c>
      <c r="M77" s="5">
        <f>COUNTIFS(Data!$I:$I,$A77,Data!$C:$C,M$1)+COUNTIFS(Data!$J:$J,$A77,Data!$C:$C,M$1)</f>
        <v>0</v>
      </c>
      <c r="N77" s="5">
        <f>COUNTIFS(Data!$I:$I,$A77,Data!$C:$C,N$1)+COUNTIFS(Data!$J:$J,$A77,Data!$C:$C,N$1)</f>
        <v>0</v>
      </c>
      <c r="O77" s="5">
        <f>COUNTIFS(Data!$I:$I,$A77,Data!$C:$C,O$1)+COUNTIFS(Data!$J:$J,$A77,Data!$C:$C,O$1)</f>
        <v>0</v>
      </c>
      <c r="P77" s="5">
        <f>COUNTIFS(Data!$I:$I,$A77,Data!$C:$C,P$1)+COUNTIFS(Data!$J:$J,$A77,Data!$C:$C,P$1)</f>
        <v>0</v>
      </c>
      <c r="Q77" s="5">
        <f>COUNTIFS(Data!$I:$I,$A77,Data!$C:$C,Q$1)+COUNTIFS(Data!$J:$J,$A77,Data!$C:$C,Q$1)</f>
        <v>0</v>
      </c>
      <c r="R77" s="5">
        <f>COUNTIFS(Data!$I:$I,$A77,Data!$C:$C,R$1)+COUNTIFS(Data!$J:$J,$A77,Data!$C:$C,R$1)</f>
        <v>0</v>
      </c>
      <c r="S77" s="5">
        <f>COUNTIFS(Data!$I:$I,$A77,Data!$C:$C,S$1)+COUNTIFS(Data!$J:$J,$A77,Data!$C:$C,S$1)</f>
        <v>0</v>
      </c>
      <c r="T77" s="5">
        <f>COUNTIFS(Data!$I:$I,$A77,Data!$C:$C,T$1)+COUNTIFS(Data!$J:$J,$A77,Data!$C:$C,T$1)</f>
        <v>0</v>
      </c>
      <c r="U77" s="5">
        <f>COUNTIFS(Data!$I:$I,$A77,Data!$C:$C,U$1)+COUNTIFS(Data!$J:$J,$A77,Data!$C:$C,U$1)</f>
        <v>0</v>
      </c>
      <c r="V77" s="5">
        <f>COUNTIFS(Data!$I:$I,$A77,Data!$C:$C,V$1)+COUNTIFS(Data!$J:$J,$A77,Data!$C:$C,V$1)</f>
        <v>0</v>
      </c>
      <c r="W77" s="5">
        <f>COUNTIFS(Data!$I:$I,$A77,Data!$C:$C,W$1)+COUNTIFS(Data!$J:$J,$A77,Data!$C:$C,W$1)</f>
        <v>0</v>
      </c>
      <c r="X77" s="5">
        <f>COUNTIFS(Data!$I:$I,$A77,Data!$C:$C,X$1)+COUNTIFS(Data!$J:$J,$A77,Data!$C:$C,X$1)</f>
        <v>0</v>
      </c>
      <c r="Y77" s="5">
        <f>COUNTIFS(Data!$I:$I,$A77,Data!$C:$C,Y$1)+COUNTIFS(Data!$J:$J,$A77,Data!$C:$C,Y$1)</f>
        <v>0</v>
      </c>
      <c r="Z77" s="5">
        <f>COUNTIFS(Data!$I:$I,$A77,Data!$C:$C,Z$1)+COUNTIFS(Data!$J:$J,$A77,Data!$C:$C,Z$1)</f>
        <v>0</v>
      </c>
      <c r="AA77" s="5">
        <f>COUNTIFS(Data!$I:$I,$A77,Data!$C:$C,AA$1)+COUNTIFS(Data!$J:$J,$A77,Data!$C:$C,AA$1)</f>
        <v>0</v>
      </c>
      <c r="AB77" s="5">
        <f>COUNTIFS(Data!$I:$I,$A77,Data!$C:$C,AB$1)+COUNTIFS(Data!$J:$J,$A77,Data!$C:$C,AB$1)</f>
        <v>0</v>
      </c>
      <c r="AC77" s="5">
        <f>COUNTIFS(Data!$I:$I,$A77,Data!$C:$C,AC$1)+COUNTIFS(Data!$J:$J,$A77,Data!$C:$C,AC$1)</f>
        <v>0</v>
      </c>
      <c r="AD77" s="5">
        <f>COUNTIFS(Data!$I:$I,$A77,Data!$C:$C,AD$1)+COUNTIFS(Data!$J:$J,$A77,Data!$C:$C,AD$1)</f>
        <v>0</v>
      </c>
      <c r="AE77" s="5">
        <f>COUNTIFS(Data!$I:$I,$A77,Data!$C:$C,AE$1)+COUNTIFS(Data!$J:$J,$A77,Data!$C:$C,AE$1)</f>
        <v>0</v>
      </c>
      <c r="AF77" s="5">
        <f>COUNTIFS(Data!$I:$I,$A77,Data!$C:$C,AF$1)+COUNTIFS(Data!$J:$J,$A77,Data!$C:$C,AF$1)</f>
        <v>0</v>
      </c>
      <c r="AG77" s="5">
        <f>COUNTIFS(Data!$I:$I,$A77,Data!$C:$C,AG$1)+COUNTIFS(Data!$J:$J,$A77,Data!$C:$C,AG$1)</f>
        <v>0</v>
      </c>
      <c r="AH77" s="5">
        <f>COUNTIFS(Data!$I:$I,$A77,Data!$C:$C,AH$1)+COUNTIFS(Data!$J:$J,$A77,Data!$C:$C,AH$1)</f>
        <v>0</v>
      </c>
      <c r="AI77" s="5">
        <f>COUNTIFS(Data!$I:$I,$A77,Data!$C:$C,AI$1)+COUNTIFS(Data!$J:$J,$A77,Data!$C:$C,AI$1)</f>
        <v>0</v>
      </c>
      <c r="AJ77" s="5">
        <f>COUNTIFS(Data!$I:$I,$A77,Data!$C:$C,AJ$1)+COUNTIFS(Data!$J:$J,$A77,Data!$C:$C,AJ$1)</f>
        <v>0</v>
      </c>
      <c r="AK77" s="5">
        <f>COUNTIFS(Data!$I:$I,$A77,Data!$C:$C,AK$1)+COUNTIFS(Data!$J:$J,$A77,Data!$C:$C,AK$1)</f>
        <v>0</v>
      </c>
      <c r="AL77" s="5">
        <f>COUNTIFS(Data!$I:$I,$A77,Data!$C:$C,AL$1)+COUNTIFS(Data!$J:$J,$A77,Data!$C:$C,AL$1)</f>
        <v>0</v>
      </c>
      <c r="AM77" s="5">
        <f>COUNTIFS(Data!$I:$I,$A77,Data!$C:$C,AM$1)+COUNTIFS(Data!$J:$J,$A77,Data!$C:$C,AM$1)</f>
        <v>0</v>
      </c>
      <c r="AN77" s="5">
        <f>COUNTIFS(Data!$I:$I,$A77,Data!$C:$C,AN$1)+COUNTIFS(Data!$J:$J,$A77,Data!$C:$C,AN$1)</f>
        <v>0</v>
      </c>
      <c r="AO77" s="5">
        <f>COUNTIFS(Data!$I:$I,$A77,Data!$C:$C,AO$1)+COUNTIFS(Data!$J:$J,$A77,Data!$C:$C,AO$1)</f>
        <v>0</v>
      </c>
      <c r="AP77" s="5">
        <f>COUNTIFS(Data!$I:$I,$A77,Data!$C:$C,AP$1)+COUNTIFS(Data!$J:$J,$A77,Data!$C:$C,AP$1)</f>
        <v>0</v>
      </c>
      <c r="AQ77" s="5">
        <f>COUNTIFS(Data!$I:$I,$A77,Data!$C:$C,AQ$1)+COUNTIFS(Data!$J:$J,$A77,Data!$C:$C,AQ$1)</f>
        <v>0</v>
      </c>
      <c r="AR77" s="5">
        <f>COUNTIFS(Data!$I:$I,$A77,Data!$C:$C,AR$1)+COUNTIFS(Data!$J:$J,$A77,Data!$C:$C,AR$1)</f>
        <v>0</v>
      </c>
      <c r="AS77" s="5">
        <f>COUNTIFS(Data!$I:$I,$A77,Data!$C:$C,AS$1)+COUNTIFS(Data!$J:$J,$A77,Data!$C:$C,AS$1)</f>
        <v>0</v>
      </c>
      <c r="AT77" s="5">
        <f>COUNTIFS(Data!$I:$I,$A77,Data!$C:$C,AT$1)+COUNTIFS(Data!$J:$J,$A77,Data!$C:$C,AT$1)</f>
        <v>0</v>
      </c>
      <c r="AU77" s="5">
        <f>COUNTIFS(Data!$I:$I,$A77,Data!$C:$C,AU$1)+COUNTIFS(Data!$J:$J,$A77,Data!$C:$C,AU$1)</f>
        <v>0</v>
      </c>
      <c r="AV77" s="5">
        <f t="shared" si="1"/>
        <v>0</v>
      </c>
    </row>
    <row r="78">
      <c r="A78" s="5" t="str">
        <f>Countries!A77</f>
        <v>RSA</v>
      </c>
      <c r="B78" s="5">
        <f>COUNTIFS(Data!$I:$I,$A78,Data!$C:$C,B$1)+COUNTIFS(Data!$J:$J,$A78,Data!$C:$C,B$1)</f>
        <v>0</v>
      </c>
      <c r="C78" s="5">
        <f>COUNTIFS(Data!$I:$I,$A78,Data!$C:$C,C$1)+COUNTIFS(Data!$J:$J,$A78,Data!$C:$C,C$1)</f>
        <v>0</v>
      </c>
      <c r="D78" s="5">
        <f>COUNTIFS(Data!$I:$I,$A78,Data!$C:$C,D$1)+COUNTIFS(Data!$J:$J,$A78,Data!$C:$C,D$1)</f>
        <v>0</v>
      </c>
      <c r="E78" s="5">
        <f>COUNTIFS(Data!$I:$I,$A78,Data!$C:$C,E$1)+COUNTIFS(Data!$J:$J,$A78,Data!$C:$C,E$1)</f>
        <v>0</v>
      </c>
      <c r="F78" s="5">
        <f>COUNTIFS(Data!$I:$I,$A78,Data!$C:$C,F$1)+COUNTIFS(Data!$J:$J,$A78,Data!$C:$C,F$1)</f>
        <v>0</v>
      </c>
      <c r="G78" s="5">
        <f>COUNTIFS(Data!$I:$I,$A78,Data!$C:$C,G$1)+COUNTIFS(Data!$J:$J,$A78,Data!$C:$C,G$1)</f>
        <v>0</v>
      </c>
      <c r="H78" s="5">
        <f>COUNTIFS(Data!$I:$I,$A78,Data!$C:$C,H$1)+COUNTIFS(Data!$J:$J,$A78,Data!$C:$C,H$1)</f>
        <v>0</v>
      </c>
      <c r="I78" s="5">
        <f>COUNTIFS(Data!$I:$I,$A78,Data!$C:$C,I$1)+COUNTIFS(Data!$J:$J,$A78,Data!$C:$C,I$1)</f>
        <v>0</v>
      </c>
      <c r="J78" s="5">
        <f>COUNTIFS(Data!$I:$I,$A78,Data!$C:$C,J$1)+COUNTIFS(Data!$J:$J,$A78,Data!$C:$C,J$1)</f>
        <v>0</v>
      </c>
      <c r="K78" s="5">
        <f>COUNTIFS(Data!$I:$I,$A78,Data!$C:$C,K$1)+COUNTIFS(Data!$J:$J,$A78,Data!$C:$C,K$1)</f>
        <v>0</v>
      </c>
      <c r="L78" s="5">
        <f>COUNTIFS(Data!$I:$I,$A78,Data!$C:$C,L$1)+COUNTIFS(Data!$J:$J,$A78,Data!$C:$C,L$1)</f>
        <v>0</v>
      </c>
      <c r="M78" s="5">
        <f>COUNTIFS(Data!$I:$I,$A78,Data!$C:$C,M$1)+COUNTIFS(Data!$J:$J,$A78,Data!$C:$C,M$1)</f>
        <v>0</v>
      </c>
      <c r="N78" s="5">
        <f>COUNTIFS(Data!$I:$I,$A78,Data!$C:$C,N$1)+COUNTIFS(Data!$J:$J,$A78,Data!$C:$C,N$1)</f>
        <v>0</v>
      </c>
      <c r="O78" s="5">
        <f>COUNTIFS(Data!$I:$I,$A78,Data!$C:$C,O$1)+COUNTIFS(Data!$J:$J,$A78,Data!$C:$C,O$1)</f>
        <v>0</v>
      </c>
      <c r="P78" s="5">
        <f>COUNTIFS(Data!$I:$I,$A78,Data!$C:$C,P$1)+COUNTIFS(Data!$J:$J,$A78,Data!$C:$C,P$1)</f>
        <v>0</v>
      </c>
      <c r="Q78" s="5">
        <f>COUNTIFS(Data!$I:$I,$A78,Data!$C:$C,Q$1)+COUNTIFS(Data!$J:$J,$A78,Data!$C:$C,Q$1)</f>
        <v>0</v>
      </c>
      <c r="R78" s="5">
        <f>COUNTIFS(Data!$I:$I,$A78,Data!$C:$C,R$1)+COUNTIFS(Data!$J:$J,$A78,Data!$C:$C,R$1)</f>
        <v>0</v>
      </c>
      <c r="S78" s="5">
        <f>COUNTIFS(Data!$I:$I,$A78,Data!$C:$C,S$1)+COUNTIFS(Data!$J:$J,$A78,Data!$C:$C,S$1)</f>
        <v>0</v>
      </c>
      <c r="T78" s="5">
        <f>COUNTIFS(Data!$I:$I,$A78,Data!$C:$C,T$1)+COUNTIFS(Data!$J:$J,$A78,Data!$C:$C,T$1)</f>
        <v>0</v>
      </c>
      <c r="U78" s="5">
        <f>COUNTIFS(Data!$I:$I,$A78,Data!$C:$C,U$1)+COUNTIFS(Data!$J:$J,$A78,Data!$C:$C,U$1)</f>
        <v>0</v>
      </c>
      <c r="V78" s="5">
        <f>COUNTIFS(Data!$I:$I,$A78,Data!$C:$C,V$1)+COUNTIFS(Data!$J:$J,$A78,Data!$C:$C,V$1)</f>
        <v>0</v>
      </c>
      <c r="W78" s="5">
        <f>COUNTIFS(Data!$I:$I,$A78,Data!$C:$C,W$1)+COUNTIFS(Data!$J:$J,$A78,Data!$C:$C,W$1)</f>
        <v>0</v>
      </c>
      <c r="X78" s="5">
        <f>COUNTIFS(Data!$I:$I,$A78,Data!$C:$C,X$1)+COUNTIFS(Data!$J:$J,$A78,Data!$C:$C,X$1)</f>
        <v>0</v>
      </c>
      <c r="Y78" s="5">
        <f>COUNTIFS(Data!$I:$I,$A78,Data!$C:$C,Y$1)+COUNTIFS(Data!$J:$J,$A78,Data!$C:$C,Y$1)</f>
        <v>0</v>
      </c>
      <c r="Z78" s="5">
        <f>COUNTIFS(Data!$I:$I,$A78,Data!$C:$C,Z$1)+COUNTIFS(Data!$J:$J,$A78,Data!$C:$C,Z$1)</f>
        <v>0</v>
      </c>
      <c r="AA78" s="5">
        <f>COUNTIFS(Data!$I:$I,$A78,Data!$C:$C,AA$1)+COUNTIFS(Data!$J:$J,$A78,Data!$C:$C,AA$1)</f>
        <v>0</v>
      </c>
      <c r="AB78" s="5">
        <f>COUNTIFS(Data!$I:$I,$A78,Data!$C:$C,AB$1)+COUNTIFS(Data!$J:$J,$A78,Data!$C:$C,AB$1)</f>
        <v>0</v>
      </c>
      <c r="AC78" s="5">
        <f>COUNTIFS(Data!$I:$I,$A78,Data!$C:$C,AC$1)+COUNTIFS(Data!$J:$J,$A78,Data!$C:$C,AC$1)</f>
        <v>0</v>
      </c>
      <c r="AD78" s="5">
        <f>COUNTIFS(Data!$I:$I,$A78,Data!$C:$C,AD$1)+COUNTIFS(Data!$J:$J,$A78,Data!$C:$C,AD$1)</f>
        <v>0</v>
      </c>
      <c r="AE78" s="5">
        <f>COUNTIFS(Data!$I:$I,$A78,Data!$C:$C,AE$1)+COUNTIFS(Data!$J:$J,$A78,Data!$C:$C,AE$1)</f>
        <v>0</v>
      </c>
      <c r="AF78" s="5">
        <f>COUNTIFS(Data!$I:$I,$A78,Data!$C:$C,AF$1)+COUNTIFS(Data!$J:$J,$A78,Data!$C:$C,AF$1)</f>
        <v>0</v>
      </c>
      <c r="AG78" s="5">
        <f>COUNTIFS(Data!$I:$I,$A78,Data!$C:$C,AG$1)+COUNTIFS(Data!$J:$J,$A78,Data!$C:$C,AG$1)</f>
        <v>0</v>
      </c>
      <c r="AH78" s="5">
        <f>COUNTIFS(Data!$I:$I,$A78,Data!$C:$C,AH$1)+COUNTIFS(Data!$J:$J,$A78,Data!$C:$C,AH$1)</f>
        <v>0</v>
      </c>
      <c r="AI78" s="5">
        <f>COUNTIFS(Data!$I:$I,$A78,Data!$C:$C,AI$1)+COUNTIFS(Data!$J:$J,$A78,Data!$C:$C,AI$1)</f>
        <v>0</v>
      </c>
      <c r="AJ78" s="5">
        <f>COUNTIFS(Data!$I:$I,$A78,Data!$C:$C,AJ$1)+COUNTIFS(Data!$J:$J,$A78,Data!$C:$C,AJ$1)</f>
        <v>0</v>
      </c>
      <c r="AK78" s="5">
        <f>COUNTIFS(Data!$I:$I,$A78,Data!$C:$C,AK$1)+COUNTIFS(Data!$J:$J,$A78,Data!$C:$C,AK$1)</f>
        <v>0</v>
      </c>
      <c r="AL78" s="5">
        <f>COUNTIFS(Data!$I:$I,$A78,Data!$C:$C,AL$1)+COUNTIFS(Data!$J:$J,$A78,Data!$C:$C,AL$1)</f>
        <v>0</v>
      </c>
      <c r="AM78" s="5">
        <f>COUNTIFS(Data!$I:$I,$A78,Data!$C:$C,AM$1)+COUNTIFS(Data!$J:$J,$A78,Data!$C:$C,AM$1)</f>
        <v>0</v>
      </c>
      <c r="AN78" s="5">
        <f>COUNTIFS(Data!$I:$I,$A78,Data!$C:$C,AN$1)+COUNTIFS(Data!$J:$J,$A78,Data!$C:$C,AN$1)</f>
        <v>0</v>
      </c>
      <c r="AO78" s="5">
        <f>COUNTIFS(Data!$I:$I,$A78,Data!$C:$C,AO$1)+COUNTIFS(Data!$J:$J,$A78,Data!$C:$C,AO$1)</f>
        <v>0</v>
      </c>
      <c r="AP78" s="5">
        <f>COUNTIFS(Data!$I:$I,$A78,Data!$C:$C,AP$1)+COUNTIFS(Data!$J:$J,$A78,Data!$C:$C,AP$1)</f>
        <v>0</v>
      </c>
      <c r="AQ78" s="5">
        <f>COUNTIFS(Data!$I:$I,$A78,Data!$C:$C,AQ$1)+COUNTIFS(Data!$J:$J,$A78,Data!$C:$C,AQ$1)</f>
        <v>0</v>
      </c>
      <c r="AR78" s="5">
        <f>COUNTIFS(Data!$I:$I,$A78,Data!$C:$C,AR$1)+COUNTIFS(Data!$J:$J,$A78,Data!$C:$C,AR$1)</f>
        <v>0</v>
      </c>
      <c r="AS78" s="5">
        <f>COUNTIFS(Data!$I:$I,$A78,Data!$C:$C,AS$1)+COUNTIFS(Data!$J:$J,$A78,Data!$C:$C,AS$1)</f>
        <v>0</v>
      </c>
      <c r="AT78" s="5">
        <f>COUNTIFS(Data!$I:$I,$A78,Data!$C:$C,AT$1)+COUNTIFS(Data!$J:$J,$A78,Data!$C:$C,AT$1)</f>
        <v>0</v>
      </c>
      <c r="AU78" s="5">
        <f>COUNTIFS(Data!$I:$I,$A78,Data!$C:$C,AU$1)+COUNTIFS(Data!$J:$J,$A78,Data!$C:$C,AU$1)</f>
        <v>0</v>
      </c>
      <c r="AV78" s="5">
        <f t="shared" si="1"/>
        <v>0</v>
      </c>
    </row>
    <row r="79">
      <c r="A79" s="5" t="str">
        <f>Countries!A78</f>
        <v>SLO</v>
      </c>
      <c r="B79" s="5">
        <f>COUNTIFS(Data!$I:$I,$A79,Data!$C:$C,B$1)+COUNTIFS(Data!$J:$J,$A79,Data!$C:$C,B$1)</f>
        <v>0</v>
      </c>
      <c r="C79" s="5">
        <f>COUNTIFS(Data!$I:$I,$A79,Data!$C:$C,C$1)+COUNTIFS(Data!$J:$J,$A79,Data!$C:$C,C$1)</f>
        <v>0</v>
      </c>
      <c r="D79" s="5">
        <f>COUNTIFS(Data!$I:$I,$A79,Data!$C:$C,D$1)+COUNTIFS(Data!$J:$J,$A79,Data!$C:$C,D$1)</f>
        <v>0</v>
      </c>
      <c r="E79" s="5">
        <f>COUNTIFS(Data!$I:$I,$A79,Data!$C:$C,E$1)+COUNTIFS(Data!$J:$J,$A79,Data!$C:$C,E$1)</f>
        <v>0</v>
      </c>
      <c r="F79" s="5">
        <f>COUNTIFS(Data!$I:$I,$A79,Data!$C:$C,F$1)+COUNTIFS(Data!$J:$J,$A79,Data!$C:$C,F$1)</f>
        <v>0</v>
      </c>
      <c r="G79" s="5">
        <f>COUNTIFS(Data!$I:$I,$A79,Data!$C:$C,G$1)+COUNTIFS(Data!$J:$J,$A79,Data!$C:$C,G$1)</f>
        <v>0</v>
      </c>
      <c r="H79" s="5">
        <f>COUNTIFS(Data!$I:$I,$A79,Data!$C:$C,H$1)+COUNTIFS(Data!$J:$J,$A79,Data!$C:$C,H$1)</f>
        <v>0</v>
      </c>
      <c r="I79" s="5">
        <f>COUNTIFS(Data!$I:$I,$A79,Data!$C:$C,I$1)+COUNTIFS(Data!$J:$J,$A79,Data!$C:$C,I$1)</f>
        <v>0</v>
      </c>
      <c r="J79" s="5">
        <f>COUNTIFS(Data!$I:$I,$A79,Data!$C:$C,J$1)+COUNTIFS(Data!$J:$J,$A79,Data!$C:$C,J$1)</f>
        <v>0</v>
      </c>
      <c r="K79" s="5">
        <f>COUNTIFS(Data!$I:$I,$A79,Data!$C:$C,K$1)+COUNTIFS(Data!$J:$J,$A79,Data!$C:$C,K$1)</f>
        <v>0</v>
      </c>
      <c r="L79" s="5">
        <f>COUNTIFS(Data!$I:$I,$A79,Data!$C:$C,L$1)+COUNTIFS(Data!$J:$J,$A79,Data!$C:$C,L$1)</f>
        <v>0</v>
      </c>
      <c r="M79" s="5">
        <f>COUNTIFS(Data!$I:$I,$A79,Data!$C:$C,M$1)+COUNTIFS(Data!$J:$J,$A79,Data!$C:$C,M$1)</f>
        <v>0</v>
      </c>
      <c r="N79" s="5">
        <f>COUNTIFS(Data!$I:$I,$A79,Data!$C:$C,N$1)+COUNTIFS(Data!$J:$J,$A79,Data!$C:$C,N$1)</f>
        <v>0</v>
      </c>
      <c r="O79" s="5">
        <f>COUNTIFS(Data!$I:$I,$A79,Data!$C:$C,O$1)+COUNTIFS(Data!$J:$J,$A79,Data!$C:$C,O$1)</f>
        <v>0</v>
      </c>
      <c r="P79" s="5">
        <f>COUNTIFS(Data!$I:$I,$A79,Data!$C:$C,P$1)+COUNTIFS(Data!$J:$J,$A79,Data!$C:$C,P$1)</f>
        <v>0</v>
      </c>
      <c r="Q79" s="5">
        <f>COUNTIFS(Data!$I:$I,$A79,Data!$C:$C,Q$1)+COUNTIFS(Data!$J:$J,$A79,Data!$C:$C,Q$1)</f>
        <v>1</v>
      </c>
      <c r="R79" s="5">
        <f>COUNTIFS(Data!$I:$I,$A79,Data!$C:$C,R$1)+COUNTIFS(Data!$J:$J,$A79,Data!$C:$C,R$1)</f>
        <v>0</v>
      </c>
      <c r="S79" s="5">
        <f>COUNTIFS(Data!$I:$I,$A79,Data!$C:$C,S$1)+COUNTIFS(Data!$J:$J,$A79,Data!$C:$C,S$1)</f>
        <v>0</v>
      </c>
      <c r="T79" s="5">
        <f>COUNTIFS(Data!$I:$I,$A79,Data!$C:$C,T$1)+COUNTIFS(Data!$J:$J,$A79,Data!$C:$C,T$1)</f>
        <v>0</v>
      </c>
      <c r="U79" s="5">
        <f>COUNTIFS(Data!$I:$I,$A79,Data!$C:$C,U$1)+COUNTIFS(Data!$J:$J,$A79,Data!$C:$C,U$1)</f>
        <v>0</v>
      </c>
      <c r="V79" s="5">
        <f>COUNTIFS(Data!$I:$I,$A79,Data!$C:$C,V$1)+COUNTIFS(Data!$J:$J,$A79,Data!$C:$C,V$1)</f>
        <v>0</v>
      </c>
      <c r="W79" s="5">
        <f>COUNTIFS(Data!$I:$I,$A79,Data!$C:$C,W$1)+COUNTIFS(Data!$J:$J,$A79,Data!$C:$C,W$1)</f>
        <v>0</v>
      </c>
      <c r="X79" s="5">
        <f>COUNTIFS(Data!$I:$I,$A79,Data!$C:$C,X$1)+COUNTIFS(Data!$J:$J,$A79,Data!$C:$C,X$1)</f>
        <v>0</v>
      </c>
      <c r="Y79" s="5">
        <f>COUNTIFS(Data!$I:$I,$A79,Data!$C:$C,Y$1)+COUNTIFS(Data!$J:$J,$A79,Data!$C:$C,Y$1)</f>
        <v>0</v>
      </c>
      <c r="Z79" s="5">
        <f>COUNTIFS(Data!$I:$I,$A79,Data!$C:$C,Z$1)+COUNTIFS(Data!$J:$J,$A79,Data!$C:$C,Z$1)</f>
        <v>0</v>
      </c>
      <c r="AA79" s="5">
        <f>COUNTIFS(Data!$I:$I,$A79,Data!$C:$C,AA$1)+COUNTIFS(Data!$J:$J,$A79,Data!$C:$C,AA$1)</f>
        <v>0</v>
      </c>
      <c r="AB79" s="5">
        <f>COUNTIFS(Data!$I:$I,$A79,Data!$C:$C,AB$1)+COUNTIFS(Data!$J:$J,$A79,Data!$C:$C,AB$1)</f>
        <v>0</v>
      </c>
      <c r="AC79" s="5">
        <f>COUNTIFS(Data!$I:$I,$A79,Data!$C:$C,AC$1)+COUNTIFS(Data!$J:$J,$A79,Data!$C:$C,AC$1)</f>
        <v>0</v>
      </c>
      <c r="AD79" s="5">
        <f>COUNTIFS(Data!$I:$I,$A79,Data!$C:$C,AD$1)+COUNTIFS(Data!$J:$J,$A79,Data!$C:$C,AD$1)</f>
        <v>0</v>
      </c>
      <c r="AE79" s="5">
        <f>COUNTIFS(Data!$I:$I,$A79,Data!$C:$C,AE$1)+COUNTIFS(Data!$J:$J,$A79,Data!$C:$C,AE$1)</f>
        <v>0</v>
      </c>
      <c r="AF79" s="5">
        <f>COUNTIFS(Data!$I:$I,$A79,Data!$C:$C,AF$1)+COUNTIFS(Data!$J:$J,$A79,Data!$C:$C,AF$1)</f>
        <v>0</v>
      </c>
      <c r="AG79" s="5">
        <f>COUNTIFS(Data!$I:$I,$A79,Data!$C:$C,AG$1)+COUNTIFS(Data!$J:$J,$A79,Data!$C:$C,AG$1)</f>
        <v>0</v>
      </c>
      <c r="AH79" s="5">
        <f>COUNTIFS(Data!$I:$I,$A79,Data!$C:$C,AH$1)+COUNTIFS(Data!$J:$J,$A79,Data!$C:$C,AH$1)</f>
        <v>0</v>
      </c>
      <c r="AI79" s="5">
        <f>COUNTIFS(Data!$I:$I,$A79,Data!$C:$C,AI$1)+COUNTIFS(Data!$J:$J,$A79,Data!$C:$C,AI$1)</f>
        <v>0</v>
      </c>
      <c r="AJ79" s="5">
        <f>COUNTIFS(Data!$I:$I,$A79,Data!$C:$C,AJ$1)+COUNTIFS(Data!$J:$J,$A79,Data!$C:$C,AJ$1)</f>
        <v>0</v>
      </c>
      <c r="AK79" s="5">
        <f>COUNTIFS(Data!$I:$I,$A79,Data!$C:$C,AK$1)+COUNTIFS(Data!$J:$J,$A79,Data!$C:$C,AK$1)</f>
        <v>0</v>
      </c>
      <c r="AL79" s="5">
        <f>COUNTIFS(Data!$I:$I,$A79,Data!$C:$C,AL$1)+COUNTIFS(Data!$J:$J,$A79,Data!$C:$C,AL$1)</f>
        <v>0</v>
      </c>
      <c r="AM79" s="5">
        <f>COUNTIFS(Data!$I:$I,$A79,Data!$C:$C,AM$1)+COUNTIFS(Data!$J:$J,$A79,Data!$C:$C,AM$1)</f>
        <v>0</v>
      </c>
      <c r="AN79" s="5">
        <f>COUNTIFS(Data!$I:$I,$A79,Data!$C:$C,AN$1)+COUNTIFS(Data!$J:$J,$A79,Data!$C:$C,AN$1)</f>
        <v>0</v>
      </c>
      <c r="AO79" s="5">
        <f>COUNTIFS(Data!$I:$I,$A79,Data!$C:$C,AO$1)+COUNTIFS(Data!$J:$J,$A79,Data!$C:$C,AO$1)</f>
        <v>0</v>
      </c>
      <c r="AP79" s="5">
        <f>COUNTIFS(Data!$I:$I,$A79,Data!$C:$C,AP$1)+COUNTIFS(Data!$J:$J,$A79,Data!$C:$C,AP$1)</f>
        <v>0</v>
      </c>
      <c r="AQ79" s="5">
        <f>COUNTIFS(Data!$I:$I,$A79,Data!$C:$C,AQ$1)+COUNTIFS(Data!$J:$J,$A79,Data!$C:$C,AQ$1)</f>
        <v>0</v>
      </c>
      <c r="AR79" s="5">
        <f>COUNTIFS(Data!$I:$I,$A79,Data!$C:$C,AR$1)+COUNTIFS(Data!$J:$J,$A79,Data!$C:$C,AR$1)</f>
        <v>0</v>
      </c>
      <c r="AS79" s="5">
        <f>COUNTIFS(Data!$I:$I,$A79,Data!$C:$C,AS$1)+COUNTIFS(Data!$J:$J,$A79,Data!$C:$C,AS$1)</f>
        <v>0</v>
      </c>
      <c r="AT79" s="5">
        <f>COUNTIFS(Data!$I:$I,$A79,Data!$C:$C,AT$1)+COUNTIFS(Data!$J:$J,$A79,Data!$C:$C,AT$1)</f>
        <v>0</v>
      </c>
      <c r="AU79" s="5">
        <f>COUNTIFS(Data!$I:$I,$A79,Data!$C:$C,AU$1)+COUNTIFS(Data!$J:$J,$A79,Data!$C:$C,AU$1)</f>
        <v>0</v>
      </c>
      <c r="AV79" s="5">
        <f t="shared" si="1"/>
        <v>1</v>
      </c>
    </row>
    <row r="80">
      <c r="A80" s="5" t="str">
        <f>Countries!A79</f>
        <v>SMR</v>
      </c>
      <c r="B80" s="5">
        <f>COUNTIFS(Data!$I:$I,$A80,Data!$C:$C,B$1)+COUNTIFS(Data!$J:$J,$A80,Data!$C:$C,B$1)</f>
        <v>0</v>
      </c>
      <c r="C80" s="5">
        <f>COUNTIFS(Data!$I:$I,$A80,Data!$C:$C,C$1)+COUNTIFS(Data!$J:$J,$A80,Data!$C:$C,C$1)</f>
        <v>0</v>
      </c>
      <c r="D80" s="5">
        <f>COUNTIFS(Data!$I:$I,$A80,Data!$C:$C,D$1)+COUNTIFS(Data!$J:$J,$A80,Data!$C:$C,D$1)</f>
        <v>0</v>
      </c>
      <c r="E80" s="5">
        <f>COUNTIFS(Data!$I:$I,$A80,Data!$C:$C,E$1)+COUNTIFS(Data!$J:$J,$A80,Data!$C:$C,E$1)</f>
        <v>0</v>
      </c>
      <c r="F80" s="5">
        <f>COUNTIFS(Data!$I:$I,$A80,Data!$C:$C,F$1)+COUNTIFS(Data!$J:$J,$A80,Data!$C:$C,F$1)</f>
        <v>0</v>
      </c>
      <c r="G80" s="5">
        <f>COUNTIFS(Data!$I:$I,$A80,Data!$C:$C,G$1)+COUNTIFS(Data!$J:$J,$A80,Data!$C:$C,G$1)</f>
        <v>0</v>
      </c>
      <c r="H80" s="5">
        <f>COUNTIFS(Data!$I:$I,$A80,Data!$C:$C,H$1)+COUNTIFS(Data!$J:$J,$A80,Data!$C:$C,H$1)</f>
        <v>0</v>
      </c>
      <c r="I80" s="5">
        <f>COUNTIFS(Data!$I:$I,$A80,Data!$C:$C,I$1)+COUNTIFS(Data!$J:$J,$A80,Data!$C:$C,I$1)</f>
        <v>0</v>
      </c>
      <c r="J80" s="5">
        <f>COUNTIFS(Data!$I:$I,$A80,Data!$C:$C,J$1)+COUNTIFS(Data!$J:$J,$A80,Data!$C:$C,J$1)</f>
        <v>0</v>
      </c>
      <c r="K80" s="5">
        <f>COUNTIFS(Data!$I:$I,$A80,Data!$C:$C,K$1)+COUNTIFS(Data!$J:$J,$A80,Data!$C:$C,K$1)</f>
        <v>0</v>
      </c>
      <c r="L80" s="5">
        <f>COUNTIFS(Data!$I:$I,$A80,Data!$C:$C,L$1)+COUNTIFS(Data!$J:$J,$A80,Data!$C:$C,L$1)</f>
        <v>0</v>
      </c>
      <c r="M80" s="5">
        <f>COUNTIFS(Data!$I:$I,$A80,Data!$C:$C,M$1)+COUNTIFS(Data!$J:$J,$A80,Data!$C:$C,M$1)</f>
        <v>0</v>
      </c>
      <c r="N80" s="5">
        <f>COUNTIFS(Data!$I:$I,$A80,Data!$C:$C,N$1)+COUNTIFS(Data!$J:$J,$A80,Data!$C:$C,N$1)</f>
        <v>0</v>
      </c>
      <c r="O80" s="5">
        <f>COUNTIFS(Data!$I:$I,$A80,Data!$C:$C,O$1)+COUNTIFS(Data!$J:$J,$A80,Data!$C:$C,O$1)</f>
        <v>0</v>
      </c>
      <c r="P80" s="5">
        <f>COUNTIFS(Data!$I:$I,$A80,Data!$C:$C,P$1)+COUNTIFS(Data!$J:$J,$A80,Data!$C:$C,P$1)</f>
        <v>0</v>
      </c>
      <c r="Q80" s="5">
        <f>COUNTIFS(Data!$I:$I,$A80,Data!$C:$C,Q$1)+COUNTIFS(Data!$J:$J,$A80,Data!$C:$C,Q$1)</f>
        <v>0</v>
      </c>
      <c r="R80" s="5">
        <f>COUNTIFS(Data!$I:$I,$A80,Data!$C:$C,R$1)+COUNTIFS(Data!$J:$J,$A80,Data!$C:$C,R$1)</f>
        <v>0</v>
      </c>
      <c r="S80" s="5">
        <f>COUNTIFS(Data!$I:$I,$A80,Data!$C:$C,S$1)+COUNTIFS(Data!$J:$J,$A80,Data!$C:$C,S$1)</f>
        <v>0</v>
      </c>
      <c r="T80" s="5">
        <f>COUNTIFS(Data!$I:$I,$A80,Data!$C:$C,T$1)+COUNTIFS(Data!$J:$J,$A80,Data!$C:$C,T$1)</f>
        <v>0</v>
      </c>
      <c r="U80" s="5">
        <f>COUNTIFS(Data!$I:$I,$A80,Data!$C:$C,U$1)+COUNTIFS(Data!$J:$J,$A80,Data!$C:$C,U$1)</f>
        <v>0</v>
      </c>
      <c r="V80" s="5">
        <f>COUNTIFS(Data!$I:$I,$A80,Data!$C:$C,V$1)+COUNTIFS(Data!$J:$J,$A80,Data!$C:$C,V$1)</f>
        <v>0</v>
      </c>
      <c r="W80" s="5">
        <f>COUNTIFS(Data!$I:$I,$A80,Data!$C:$C,W$1)+COUNTIFS(Data!$J:$J,$A80,Data!$C:$C,W$1)</f>
        <v>0</v>
      </c>
      <c r="X80" s="5">
        <f>COUNTIFS(Data!$I:$I,$A80,Data!$C:$C,X$1)+COUNTIFS(Data!$J:$J,$A80,Data!$C:$C,X$1)</f>
        <v>0</v>
      </c>
      <c r="Y80" s="5">
        <f>COUNTIFS(Data!$I:$I,$A80,Data!$C:$C,Y$1)+COUNTIFS(Data!$J:$J,$A80,Data!$C:$C,Y$1)</f>
        <v>0</v>
      </c>
      <c r="Z80" s="5">
        <f>COUNTIFS(Data!$I:$I,$A80,Data!$C:$C,Z$1)+COUNTIFS(Data!$J:$J,$A80,Data!$C:$C,Z$1)</f>
        <v>0</v>
      </c>
      <c r="AA80" s="5">
        <f>COUNTIFS(Data!$I:$I,$A80,Data!$C:$C,AA$1)+COUNTIFS(Data!$J:$J,$A80,Data!$C:$C,AA$1)</f>
        <v>0</v>
      </c>
      <c r="AB80" s="5">
        <f>COUNTIFS(Data!$I:$I,$A80,Data!$C:$C,AB$1)+COUNTIFS(Data!$J:$J,$A80,Data!$C:$C,AB$1)</f>
        <v>0</v>
      </c>
      <c r="AC80" s="5">
        <f>COUNTIFS(Data!$I:$I,$A80,Data!$C:$C,AC$1)+COUNTIFS(Data!$J:$J,$A80,Data!$C:$C,AC$1)</f>
        <v>0</v>
      </c>
      <c r="AD80" s="5">
        <f>COUNTIFS(Data!$I:$I,$A80,Data!$C:$C,AD$1)+COUNTIFS(Data!$J:$J,$A80,Data!$C:$C,AD$1)</f>
        <v>0</v>
      </c>
      <c r="AE80" s="5">
        <f>COUNTIFS(Data!$I:$I,$A80,Data!$C:$C,AE$1)+COUNTIFS(Data!$J:$J,$A80,Data!$C:$C,AE$1)</f>
        <v>0</v>
      </c>
      <c r="AF80" s="5">
        <f>COUNTIFS(Data!$I:$I,$A80,Data!$C:$C,AF$1)+COUNTIFS(Data!$J:$J,$A80,Data!$C:$C,AF$1)</f>
        <v>0</v>
      </c>
      <c r="AG80" s="5">
        <f>COUNTIFS(Data!$I:$I,$A80,Data!$C:$C,AG$1)+COUNTIFS(Data!$J:$J,$A80,Data!$C:$C,AG$1)</f>
        <v>0</v>
      </c>
      <c r="AH80" s="5">
        <f>COUNTIFS(Data!$I:$I,$A80,Data!$C:$C,AH$1)+COUNTIFS(Data!$J:$J,$A80,Data!$C:$C,AH$1)</f>
        <v>1</v>
      </c>
      <c r="AI80" s="5">
        <f>COUNTIFS(Data!$I:$I,$A80,Data!$C:$C,AI$1)+COUNTIFS(Data!$J:$J,$A80,Data!$C:$C,AI$1)</f>
        <v>0</v>
      </c>
      <c r="AJ80" s="5">
        <f>COUNTIFS(Data!$I:$I,$A80,Data!$C:$C,AJ$1)+COUNTIFS(Data!$J:$J,$A80,Data!$C:$C,AJ$1)</f>
        <v>0</v>
      </c>
      <c r="AK80" s="5">
        <f>COUNTIFS(Data!$I:$I,$A80,Data!$C:$C,AK$1)+COUNTIFS(Data!$J:$J,$A80,Data!$C:$C,AK$1)</f>
        <v>0</v>
      </c>
      <c r="AL80" s="5">
        <f>COUNTIFS(Data!$I:$I,$A80,Data!$C:$C,AL$1)+COUNTIFS(Data!$J:$J,$A80,Data!$C:$C,AL$1)</f>
        <v>0</v>
      </c>
      <c r="AM80" s="5">
        <f>COUNTIFS(Data!$I:$I,$A80,Data!$C:$C,AM$1)+COUNTIFS(Data!$J:$J,$A80,Data!$C:$C,AM$1)</f>
        <v>0</v>
      </c>
      <c r="AN80" s="5">
        <f>COUNTIFS(Data!$I:$I,$A80,Data!$C:$C,AN$1)+COUNTIFS(Data!$J:$J,$A80,Data!$C:$C,AN$1)</f>
        <v>0</v>
      </c>
      <c r="AO80" s="5">
        <f>COUNTIFS(Data!$I:$I,$A80,Data!$C:$C,AO$1)+COUNTIFS(Data!$J:$J,$A80,Data!$C:$C,AO$1)</f>
        <v>0</v>
      </c>
      <c r="AP80" s="5">
        <f>COUNTIFS(Data!$I:$I,$A80,Data!$C:$C,AP$1)+COUNTIFS(Data!$J:$J,$A80,Data!$C:$C,AP$1)</f>
        <v>0</v>
      </c>
      <c r="AQ80" s="5">
        <f>COUNTIFS(Data!$I:$I,$A80,Data!$C:$C,AQ$1)+COUNTIFS(Data!$J:$J,$A80,Data!$C:$C,AQ$1)</f>
        <v>0</v>
      </c>
      <c r="AR80" s="5">
        <f>COUNTIFS(Data!$I:$I,$A80,Data!$C:$C,AR$1)+COUNTIFS(Data!$J:$J,$A80,Data!$C:$C,AR$1)</f>
        <v>0</v>
      </c>
      <c r="AS80" s="5">
        <f>COUNTIFS(Data!$I:$I,$A80,Data!$C:$C,AS$1)+COUNTIFS(Data!$J:$J,$A80,Data!$C:$C,AS$1)</f>
        <v>0</v>
      </c>
      <c r="AT80" s="5">
        <f>COUNTIFS(Data!$I:$I,$A80,Data!$C:$C,AT$1)+COUNTIFS(Data!$J:$J,$A80,Data!$C:$C,AT$1)</f>
        <v>0</v>
      </c>
      <c r="AU80" s="5">
        <f>COUNTIFS(Data!$I:$I,$A80,Data!$C:$C,AU$1)+COUNTIFS(Data!$J:$J,$A80,Data!$C:$C,AU$1)</f>
        <v>1</v>
      </c>
      <c r="AV80" s="5">
        <f t="shared" si="1"/>
        <v>2</v>
      </c>
    </row>
    <row r="81">
      <c r="A81" s="5" t="str">
        <f>Countries!A80</f>
        <v>SRB</v>
      </c>
      <c r="B81" s="5">
        <f>COUNTIFS(Data!$I:$I,$A81,Data!$C:$C,B$1)+COUNTIFS(Data!$J:$J,$A81,Data!$C:$C,B$1)</f>
        <v>1</v>
      </c>
      <c r="C81" s="5">
        <f>COUNTIFS(Data!$I:$I,$A81,Data!$C:$C,C$1)+COUNTIFS(Data!$J:$J,$A81,Data!$C:$C,C$1)</f>
        <v>0</v>
      </c>
      <c r="D81" s="5">
        <f>COUNTIFS(Data!$I:$I,$A81,Data!$C:$C,D$1)+COUNTIFS(Data!$J:$J,$A81,Data!$C:$C,D$1)</f>
        <v>0</v>
      </c>
      <c r="E81" s="5">
        <f>COUNTIFS(Data!$I:$I,$A81,Data!$C:$C,E$1)+COUNTIFS(Data!$J:$J,$A81,Data!$C:$C,E$1)</f>
        <v>0</v>
      </c>
      <c r="F81" s="5">
        <f>COUNTIFS(Data!$I:$I,$A81,Data!$C:$C,F$1)+COUNTIFS(Data!$J:$J,$A81,Data!$C:$C,F$1)</f>
        <v>0</v>
      </c>
      <c r="G81" s="5">
        <f>COUNTIFS(Data!$I:$I,$A81,Data!$C:$C,G$1)+COUNTIFS(Data!$J:$J,$A81,Data!$C:$C,G$1)</f>
        <v>0</v>
      </c>
      <c r="H81" s="5">
        <f>COUNTIFS(Data!$I:$I,$A81,Data!$C:$C,H$1)+COUNTIFS(Data!$J:$J,$A81,Data!$C:$C,H$1)</f>
        <v>0</v>
      </c>
      <c r="I81" s="5">
        <f>COUNTIFS(Data!$I:$I,$A81,Data!$C:$C,I$1)+COUNTIFS(Data!$J:$J,$A81,Data!$C:$C,I$1)</f>
        <v>0</v>
      </c>
      <c r="J81" s="5">
        <f>COUNTIFS(Data!$I:$I,$A81,Data!$C:$C,J$1)+COUNTIFS(Data!$J:$J,$A81,Data!$C:$C,J$1)</f>
        <v>0</v>
      </c>
      <c r="K81" s="5">
        <f>COUNTIFS(Data!$I:$I,$A81,Data!$C:$C,K$1)+COUNTIFS(Data!$J:$J,$A81,Data!$C:$C,K$1)</f>
        <v>0</v>
      </c>
      <c r="L81" s="5">
        <f>COUNTIFS(Data!$I:$I,$A81,Data!$C:$C,L$1)+COUNTIFS(Data!$J:$J,$A81,Data!$C:$C,L$1)</f>
        <v>0</v>
      </c>
      <c r="M81" s="5">
        <f>COUNTIFS(Data!$I:$I,$A81,Data!$C:$C,M$1)+COUNTIFS(Data!$J:$J,$A81,Data!$C:$C,M$1)</f>
        <v>0</v>
      </c>
      <c r="N81" s="5">
        <f>COUNTIFS(Data!$I:$I,$A81,Data!$C:$C,N$1)+COUNTIFS(Data!$J:$J,$A81,Data!$C:$C,N$1)</f>
        <v>0</v>
      </c>
      <c r="O81" s="5">
        <f>COUNTIFS(Data!$I:$I,$A81,Data!$C:$C,O$1)+COUNTIFS(Data!$J:$J,$A81,Data!$C:$C,O$1)</f>
        <v>0</v>
      </c>
      <c r="P81" s="5">
        <f>COUNTIFS(Data!$I:$I,$A81,Data!$C:$C,P$1)+COUNTIFS(Data!$J:$J,$A81,Data!$C:$C,P$1)</f>
        <v>0</v>
      </c>
      <c r="Q81" s="5">
        <f>COUNTIFS(Data!$I:$I,$A81,Data!$C:$C,Q$1)+COUNTIFS(Data!$J:$J,$A81,Data!$C:$C,Q$1)</f>
        <v>0</v>
      </c>
      <c r="R81" s="5">
        <f>COUNTIFS(Data!$I:$I,$A81,Data!$C:$C,R$1)+COUNTIFS(Data!$J:$J,$A81,Data!$C:$C,R$1)</f>
        <v>0</v>
      </c>
      <c r="S81" s="5">
        <f>COUNTIFS(Data!$I:$I,$A81,Data!$C:$C,S$1)+COUNTIFS(Data!$J:$J,$A81,Data!$C:$C,S$1)</f>
        <v>0</v>
      </c>
      <c r="T81" s="5">
        <f>COUNTIFS(Data!$I:$I,$A81,Data!$C:$C,T$1)+COUNTIFS(Data!$J:$J,$A81,Data!$C:$C,T$1)</f>
        <v>0</v>
      </c>
      <c r="U81" s="5">
        <f>COUNTIFS(Data!$I:$I,$A81,Data!$C:$C,U$1)+COUNTIFS(Data!$J:$J,$A81,Data!$C:$C,U$1)</f>
        <v>0</v>
      </c>
      <c r="V81" s="5">
        <f>COUNTIFS(Data!$I:$I,$A81,Data!$C:$C,V$1)+COUNTIFS(Data!$J:$J,$A81,Data!$C:$C,V$1)</f>
        <v>0</v>
      </c>
      <c r="W81" s="5">
        <f>COUNTIFS(Data!$I:$I,$A81,Data!$C:$C,W$1)+COUNTIFS(Data!$J:$J,$A81,Data!$C:$C,W$1)</f>
        <v>0</v>
      </c>
      <c r="X81" s="5">
        <f>COUNTIFS(Data!$I:$I,$A81,Data!$C:$C,X$1)+COUNTIFS(Data!$J:$J,$A81,Data!$C:$C,X$1)</f>
        <v>0</v>
      </c>
      <c r="Y81" s="5">
        <f>COUNTIFS(Data!$I:$I,$A81,Data!$C:$C,Y$1)+COUNTIFS(Data!$J:$J,$A81,Data!$C:$C,Y$1)</f>
        <v>0</v>
      </c>
      <c r="Z81" s="5">
        <f>COUNTIFS(Data!$I:$I,$A81,Data!$C:$C,Z$1)+COUNTIFS(Data!$J:$J,$A81,Data!$C:$C,Z$1)</f>
        <v>0</v>
      </c>
      <c r="AA81" s="5">
        <f>COUNTIFS(Data!$I:$I,$A81,Data!$C:$C,AA$1)+COUNTIFS(Data!$J:$J,$A81,Data!$C:$C,AA$1)</f>
        <v>0</v>
      </c>
      <c r="AB81" s="5">
        <f>COUNTIFS(Data!$I:$I,$A81,Data!$C:$C,AB$1)+COUNTIFS(Data!$J:$J,$A81,Data!$C:$C,AB$1)</f>
        <v>0</v>
      </c>
      <c r="AC81" s="5">
        <f>COUNTIFS(Data!$I:$I,$A81,Data!$C:$C,AC$1)+COUNTIFS(Data!$J:$J,$A81,Data!$C:$C,AC$1)</f>
        <v>0</v>
      </c>
      <c r="AD81" s="5">
        <f>COUNTIFS(Data!$I:$I,$A81,Data!$C:$C,AD$1)+COUNTIFS(Data!$J:$J,$A81,Data!$C:$C,AD$1)</f>
        <v>0</v>
      </c>
      <c r="AE81" s="5">
        <f>COUNTIFS(Data!$I:$I,$A81,Data!$C:$C,AE$1)+COUNTIFS(Data!$J:$J,$A81,Data!$C:$C,AE$1)</f>
        <v>0</v>
      </c>
      <c r="AF81" s="5">
        <f>COUNTIFS(Data!$I:$I,$A81,Data!$C:$C,AF$1)+COUNTIFS(Data!$J:$J,$A81,Data!$C:$C,AF$1)</f>
        <v>0</v>
      </c>
      <c r="AG81" s="5">
        <f>COUNTIFS(Data!$I:$I,$A81,Data!$C:$C,AG$1)+COUNTIFS(Data!$J:$J,$A81,Data!$C:$C,AG$1)</f>
        <v>0</v>
      </c>
      <c r="AH81" s="5">
        <f>COUNTIFS(Data!$I:$I,$A81,Data!$C:$C,AH$1)+COUNTIFS(Data!$J:$J,$A81,Data!$C:$C,AH$1)</f>
        <v>1</v>
      </c>
      <c r="AI81" s="5">
        <f>COUNTIFS(Data!$I:$I,$A81,Data!$C:$C,AI$1)+COUNTIFS(Data!$J:$J,$A81,Data!$C:$C,AI$1)</f>
        <v>0</v>
      </c>
      <c r="AJ81" s="5">
        <f>COUNTIFS(Data!$I:$I,$A81,Data!$C:$C,AJ$1)+COUNTIFS(Data!$J:$J,$A81,Data!$C:$C,AJ$1)</f>
        <v>0</v>
      </c>
      <c r="AK81" s="5">
        <f>COUNTIFS(Data!$I:$I,$A81,Data!$C:$C,AK$1)+COUNTIFS(Data!$J:$J,$A81,Data!$C:$C,AK$1)</f>
        <v>0</v>
      </c>
      <c r="AL81" s="5">
        <f>COUNTIFS(Data!$I:$I,$A81,Data!$C:$C,AL$1)+COUNTIFS(Data!$J:$J,$A81,Data!$C:$C,AL$1)</f>
        <v>0</v>
      </c>
      <c r="AM81" s="5">
        <f>COUNTIFS(Data!$I:$I,$A81,Data!$C:$C,AM$1)+COUNTIFS(Data!$J:$J,$A81,Data!$C:$C,AM$1)</f>
        <v>0</v>
      </c>
      <c r="AN81" s="5">
        <f>COUNTIFS(Data!$I:$I,$A81,Data!$C:$C,AN$1)+COUNTIFS(Data!$J:$J,$A81,Data!$C:$C,AN$1)</f>
        <v>1</v>
      </c>
      <c r="AO81" s="5">
        <f>COUNTIFS(Data!$I:$I,$A81,Data!$C:$C,AO$1)+COUNTIFS(Data!$J:$J,$A81,Data!$C:$C,AO$1)</f>
        <v>0</v>
      </c>
      <c r="AP81" s="5">
        <f>COUNTIFS(Data!$I:$I,$A81,Data!$C:$C,AP$1)+COUNTIFS(Data!$J:$J,$A81,Data!$C:$C,AP$1)</f>
        <v>0</v>
      </c>
      <c r="AQ81" s="5">
        <f>COUNTIFS(Data!$I:$I,$A81,Data!$C:$C,AQ$1)+COUNTIFS(Data!$J:$J,$A81,Data!$C:$C,AQ$1)</f>
        <v>0</v>
      </c>
      <c r="AR81" s="5">
        <f>COUNTIFS(Data!$I:$I,$A81,Data!$C:$C,AR$1)+COUNTIFS(Data!$J:$J,$A81,Data!$C:$C,AR$1)</f>
        <v>1</v>
      </c>
      <c r="AS81" s="5">
        <f>COUNTIFS(Data!$I:$I,$A81,Data!$C:$C,AS$1)+COUNTIFS(Data!$J:$J,$A81,Data!$C:$C,AS$1)</f>
        <v>0</v>
      </c>
      <c r="AT81" s="5">
        <f>COUNTIFS(Data!$I:$I,$A81,Data!$C:$C,AT$1)+COUNTIFS(Data!$J:$J,$A81,Data!$C:$C,AT$1)</f>
        <v>0</v>
      </c>
      <c r="AU81" s="5">
        <f>COUNTIFS(Data!$I:$I,$A81,Data!$C:$C,AU$1)+COUNTIFS(Data!$J:$J,$A81,Data!$C:$C,AU$1)</f>
        <v>1</v>
      </c>
      <c r="AV81" s="5">
        <f t="shared" si="1"/>
        <v>5</v>
      </c>
    </row>
    <row r="82">
      <c r="A82" s="5" t="str">
        <f>Countries!A81</f>
        <v>SUI</v>
      </c>
      <c r="B82" s="5">
        <f>COUNTIFS(Data!$I:$I,$A82,Data!$C:$C,B$1)+COUNTIFS(Data!$J:$J,$A82,Data!$C:$C,B$1)</f>
        <v>0</v>
      </c>
      <c r="C82" s="5">
        <f>COUNTIFS(Data!$I:$I,$A82,Data!$C:$C,C$1)+COUNTIFS(Data!$J:$J,$A82,Data!$C:$C,C$1)</f>
        <v>0</v>
      </c>
      <c r="D82" s="5">
        <f>COUNTIFS(Data!$I:$I,$A82,Data!$C:$C,D$1)+COUNTIFS(Data!$J:$J,$A82,Data!$C:$C,D$1)</f>
        <v>0</v>
      </c>
      <c r="E82" s="5">
        <f>COUNTIFS(Data!$I:$I,$A82,Data!$C:$C,E$1)+COUNTIFS(Data!$J:$J,$A82,Data!$C:$C,E$1)</f>
        <v>0</v>
      </c>
      <c r="F82" s="5">
        <f>COUNTIFS(Data!$I:$I,$A82,Data!$C:$C,F$1)+COUNTIFS(Data!$J:$J,$A82,Data!$C:$C,F$1)</f>
        <v>0</v>
      </c>
      <c r="G82" s="5">
        <f>COUNTIFS(Data!$I:$I,$A82,Data!$C:$C,G$1)+COUNTIFS(Data!$J:$J,$A82,Data!$C:$C,G$1)</f>
        <v>0</v>
      </c>
      <c r="H82" s="5">
        <f>COUNTIFS(Data!$I:$I,$A82,Data!$C:$C,H$1)+COUNTIFS(Data!$J:$J,$A82,Data!$C:$C,H$1)</f>
        <v>0</v>
      </c>
      <c r="I82" s="5">
        <f>COUNTIFS(Data!$I:$I,$A82,Data!$C:$C,I$1)+COUNTIFS(Data!$J:$J,$A82,Data!$C:$C,I$1)</f>
        <v>0</v>
      </c>
      <c r="J82" s="5">
        <f>COUNTIFS(Data!$I:$I,$A82,Data!$C:$C,J$1)+COUNTIFS(Data!$J:$J,$A82,Data!$C:$C,J$1)</f>
        <v>1</v>
      </c>
      <c r="K82" s="5">
        <f>COUNTIFS(Data!$I:$I,$A82,Data!$C:$C,K$1)+COUNTIFS(Data!$J:$J,$A82,Data!$C:$C,K$1)</f>
        <v>0</v>
      </c>
      <c r="L82" s="5">
        <f>COUNTIFS(Data!$I:$I,$A82,Data!$C:$C,L$1)+COUNTIFS(Data!$J:$J,$A82,Data!$C:$C,L$1)</f>
        <v>0</v>
      </c>
      <c r="M82" s="5">
        <f>COUNTIFS(Data!$I:$I,$A82,Data!$C:$C,M$1)+COUNTIFS(Data!$J:$J,$A82,Data!$C:$C,M$1)</f>
        <v>0</v>
      </c>
      <c r="N82" s="5">
        <f>COUNTIFS(Data!$I:$I,$A82,Data!$C:$C,N$1)+COUNTIFS(Data!$J:$J,$A82,Data!$C:$C,N$1)</f>
        <v>1</v>
      </c>
      <c r="O82" s="5">
        <f>COUNTIFS(Data!$I:$I,$A82,Data!$C:$C,O$1)+COUNTIFS(Data!$J:$J,$A82,Data!$C:$C,O$1)</f>
        <v>0</v>
      </c>
      <c r="P82" s="5">
        <f>COUNTIFS(Data!$I:$I,$A82,Data!$C:$C,P$1)+COUNTIFS(Data!$J:$J,$A82,Data!$C:$C,P$1)</f>
        <v>1</v>
      </c>
      <c r="Q82" s="5">
        <f>COUNTIFS(Data!$I:$I,$A82,Data!$C:$C,Q$1)+COUNTIFS(Data!$J:$J,$A82,Data!$C:$C,Q$1)</f>
        <v>0</v>
      </c>
      <c r="R82" s="5">
        <f>COUNTIFS(Data!$I:$I,$A82,Data!$C:$C,R$1)+COUNTIFS(Data!$J:$J,$A82,Data!$C:$C,R$1)</f>
        <v>0</v>
      </c>
      <c r="S82" s="5">
        <f>COUNTIFS(Data!$I:$I,$A82,Data!$C:$C,S$1)+COUNTIFS(Data!$J:$J,$A82,Data!$C:$C,S$1)</f>
        <v>0</v>
      </c>
      <c r="T82" s="5">
        <f>COUNTIFS(Data!$I:$I,$A82,Data!$C:$C,T$1)+COUNTIFS(Data!$J:$J,$A82,Data!$C:$C,T$1)</f>
        <v>0</v>
      </c>
      <c r="U82" s="5">
        <f>COUNTIFS(Data!$I:$I,$A82,Data!$C:$C,U$1)+COUNTIFS(Data!$J:$J,$A82,Data!$C:$C,U$1)</f>
        <v>0</v>
      </c>
      <c r="V82" s="5">
        <f>COUNTIFS(Data!$I:$I,$A82,Data!$C:$C,V$1)+COUNTIFS(Data!$J:$J,$A82,Data!$C:$C,V$1)</f>
        <v>0</v>
      </c>
      <c r="W82" s="5">
        <f>COUNTIFS(Data!$I:$I,$A82,Data!$C:$C,W$1)+COUNTIFS(Data!$J:$J,$A82,Data!$C:$C,W$1)</f>
        <v>0</v>
      </c>
      <c r="X82" s="5">
        <f>COUNTIFS(Data!$I:$I,$A82,Data!$C:$C,X$1)+COUNTIFS(Data!$J:$J,$A82,Data!$C:$C,X$1)</f>
        <v>0</v>
      </c>
      <c r="Y82" s="5">
        <f>COUNTIFS(Data!$I:$I,$A82,Data!$C:$C,Y$1)+COUNTIFS(Data!$J:$J,$A82,Data!$C:$C,Y$1)</f>
        <v>0</v>
      </c>
      <c r="Z82" s="5">
        <f>COUNTIFS(Data!$I:$I,$A82,Data!$C:$C,Z$1)+COUNTIFS(Data!$J:$J,$A82,Data!$C:$C,Z$1)</f>
        <v>0</v>
      </c>
      <c r="AA82" s="5">
        <f>COUNTIFS(Data!$I:$I,$A82,Data!$C:$C,AA$1)+COUNTIFS(Data!$J:$J,$A82,Data!$C:$C,AA$1)</f>
        <v>0</v>
      </c>
      <c r="AB82" s="5">
        <f>COUNTIFS(Data!$I:$I,$A82,Data!$C:$C,AB$1)+COUNTIFS(Data!$J:$J,$A82,Data!$C:$C,AB$1)</f>
        <v>0</v>
      </c>
      <c r="AC82" s="5">
        <f>COUNTIFS(Data!$I:$I,$A82,Data!$C:$C,AC$1)+COUNTIFS(Data!$J:$J,$A82,Data!$C:$C,AC$1)</f>
        <v>0</v>
      </c>
      <c r="AD82" s="5">
        <f>COUNTIFS(Data!$I:$I,$A82,Data!$C:$C,AD$1)+COUNTIFS(Data!$J:$J,$A82,Data!$C:$C,AD$1)</f>
        <v>0</v>
      </c>
      <c r="AE82" s="5">
        <f>COUNTIFS(Data!$I:$I,$A82,Data!$C:$C,AE$1)+COUNTIFS(Data!$J:$J,$A82,Data!$C:$C,AE$1)</f>
        <v>0</v>
      </c>
      <c r="AF82" s="5">
        <f>COUNTIFS(Data!$I:$I,$A82,Data!$C:$C,AF$1)+COUNTIFS(Data!$J:$J,$A82,Data!$C:$C,AF$1)</f>
        <v>0</v>
      </c>
      <c r="AG82" s="5">
        <f>COUNTIFS(Data!$I:$I,$A82,Data!$C:$C,AG$1)+COUNTIFS(Data!$J:$J,$A82,Data!$C:$C,AG$1)</f>
        <v>0</v>
      </c>
      <c r="AH82" s="5">
        <f>COUNTIFS(Data!$I:$I,$A82,Data!$C:$C,AH$1)+COUNTIFS(Data!$J:$J,$A82,Data!$C:$C,AH$1)</f>
        <v>1</v>
      </c>
      <c r="AI82" s="5">
        <f>COUNTIFS(Data!$I:$I,$A82,Data!$C:$C,AI$1)+COUNTIFS(Data!$J:$J,$A82,Data!$C:$C,AI$1)</f>
        <v>0</v>
      </c>
      <c r="AJ82" s="5">
        <f>COUNTIFS(Data!$I:$I,$A82,Data!$C:$C,AJ$1)+COUNTIFS(Data!$J:$J,$A82,Data!$C:$C,AJ$1)</f>
        <v>0</v>
      </c>
      <c r="AK82" s="5">
        <f>COUNTIFS(Data!$I:$I,$A82,Data!$C:$C,AK$1)+COUNTIFS(Data!$J:$J,$A82,Data!$C:$C,AK$1)</f>
        <v>0</v>
      </c>
      <c r="AL82" s="5">
        <f>COUNTIFS(Data!$I:$I,$A82,Data!$C:$C,AL$1)+COUNTIFS(Data!$J:$J,$A82,Data!$C:$C,AL$1)</f>
        <v>2</v>
      </c>
      <c r="AM82" s="5">
        <f>COUNTIFS(Data!$I:$I,$A82,Data!$C:$C,AM$1)+COUNTIFS(Data!$J:$J,$A82,Data!$C:$C,AM$1)</f>
        <v>0</v>
      </c>
      <c r="AN82" s="5">
        <f>COUNTIFS(Data!$I:$I,$A82,Data!$C:$C,AN$1)+COUNTIFS(Data!$J:$J,$A82,Data!$C:$C,AN$1)</f>
        <v>0</v>
      </c>
      <c r="AO82" s="5">
        <f>COUNTIFS(Data!$I:$I,$A82,Data!$C:$C,AO$1)+COUNTIFS(Data!$J:$J,$A82,Data!$C:$C,AO$1)</f>
        <v>0</v>
      </c>
      <c r="AP82" s="5">
        <f>COUNTIFS(Data!$I:$I,$A82,Data!$C:$C,AP$1)+COUNTIFS(Data!$J:$J,$A82,Data!$C:$C,AP$1)</f>
        <v>0</v>
      </c>
      <c r="AQ82" s="5">
        <f>COUNTIFS(Data!$I:$I,$A82,Data!$C:$C,AQ$1)+COUNTIFS(Data!$J:$J,$A82,Data!$C:$C,AQ$1)</f>
        <v>0</v>
      </c>
      <c r="AR82" s="5">
        <f>COUNTIFS(Data!$I:$I,$A82,Data!$C:$C,AR$1)+COUNTIFS(Data!$J:$J,$A82,Data!$C:$C,AR$1)</f>
        <v>0</v>
      </c>
      <c r="AS82" s="5">
        <f>COUNTIFS(Data!$I:$I,$A82,Data!$C:$C,AS$1)+COUNTIFS(Data!$J:$J,$A82,Data!$C:$C,AS$1)</f>
        <v>0</v>
      </c>
      <c r="AT82" s="5">
        <f>COUNTIFS(Data!$I:$I,$A82,Data!$C:$C,AT$1)+COUNTIFS(Data!$J:$J,$A82,Data!$C:$C,AT$1)</f>
        <v>0</v>
      </c>
      <c r="AU82" s="5">
        <f>COUNTIFS(Data!$I:$I,$A82,Data!$C:$C,AU$1)+COUNTIFS(Data!$J:$J,$A82,Data!$C:$C,AU$1)</f>
        <v>0</v>
      </c>
      <c r="AV82" s="5">
        <f t="shared" si="1"/>
        <v>6</v>
      </c>
    </row>
    <row r="83">
      <c r="A83" s="5" t="str">
        <f>Countries!A82</f>
        <v>SVK</v>
      </c>
      <c r="B83" s="5">
        <f>COUNTIFS(Data!$I:$I,$A83,Data!$C:$C,B$1)+COUNTIFS(Data!$J:$J,$A83,Data!$C:$C,B$1)</f>
        <v>0</v>
      </c>
      <c r="C83" s="5">
        <f>COUNTIFS(Data!$I:$I,$A83,Data!$C:$C,C$1)+COUNTIFS(Data!$J:$J,$A83,Data!$C:$C,C$1)</f>
        <v>0</v>
      </c>
      <c r="D83" s="5">
        <f>COUNTIFS(Data!$I:$I,$A83,Data!$C:$C,D$1)+COUNTIFS(Data!$J:$J,$A83,Data!$C:$C,D$1)</f>
        <v>0</v>
      </c>
      <c r="E83" s="5">
        <f>COUNTIFS(Data!$I:$I,$A83,Data!$C:$C,E$1)+COUNTIFS(Data!$J:$J,$A83,Data!$C:$C,E$1)</f>
        <v>0</v>
      </c>
      <c r="F83" s="5">
        <f>COUNTIFS(Data!$I:$I,$A83,Data!$C:$C,F$1)+COUNTIFS(Data!$J:$J,$A83,Data!$C:$C,F$1)</f>
        <v>0</v>
      </c>
      <c r="G83" s="5">
        <f>COUNTIFS(Data!$I:$I,$A83,Data!$C:$C,G$1)+COUNTIFS(Data!$J:$J,$A83,Data!$C:$C,G$1)</f>
        <v>0</v>
      </c>
      <c r="H83" s="5">
        <f>COUNTIFS(Data!$I:$I,$A83,Data!$C:$C,H$1)+COUNTIFS(Data!$J:$J,$A83,Data!$C:$C,H$1)</f>
        <v>0</v>
      </c>
      <c r="I83" s="5">
        <f>COUNTIFS(Data!$I:$I,$A83,Data!$C:$C,I$1)+COUNTIFS(Data!$J:$J,$A83,Data!$C:$C,I$1)</f>
        <v>0</v>
      </c>
      <c r="J83" s="5">
        <f>COUNTIFS(Data!$I:$I,$A83,Data!$C:$C,J$1)+COUNTIFS(Data!$J:$J,$A83,Data!$C:$C,J$1)</f>
        <v>0</v>
      </c>
      <c r="K83" s="5">
        <f>COUNTIFS(Data!$I:$I,$A83,Data!$C:$C,K$1)+COUNTIFS(Data!$J:$J,$A83,Data!$C:$C,K$1)</f>
        <v>0</v>
      </c>
      <c r="L83" s="5">
        <f>COUNTIFS(Data!$I:$I,$A83,Data!$C:$C,L$1)+COUNTIFS(Data!$J:$J,$A83,Data!$C:$C,L$1)</f>
        <v>0</v>
      </c>
      <c r="M83" s="5">
        <f>COUNTIFS(Data!$I:$I,$A83,Data!$C:$C,M$1)+COUNTIFS(Data!$J:$J,$A83,Data!$C:$C,M$1)</f>
        <v>1</v>
      </c>
      <c r="N83" s="5">
        <f>COUNTIFS(Data!$I:$I,$A83,Data!$C:$C,N$1)+COUNTIFS(Data!$J:$J,$A83,Data!$C:$C,N$1)</f>
        <v>0</v>
      </c>
      <c r="O83" s="5">
        <f>COUNTIFS(Data!$I:$I,$A83,Data!$C:$C,O$1)+COUNTIFS(Data!$J:$J,$A83,Data!$C:$C,O$1)</f>
        <v>0</v>
      </c>
      <c r="P83" s="5">
        <f>COUNTIFS(Data!$I:$I,$A83,Data!$C:$C,P$1)+COUNTIFS(Data!$J:$J,$A83,Data!$C:$C,P$1)</f>
        <v>0</v>
      </c>
      <c r="Q83" s="5">
        <f>COUNTIFS(Data!$I:$I,$A83,Data!$C:$C,Q$1)+COUNTIFS(Data!$J:$J,$A83,Data!$C:$C,Q$1)</f>
        <v>0</v>
      </c>
      <c r="R83" s="5">
        <f>COUNTIFS(Data!$I:$I,$A83,Data!$C:$C,R$1)+COUNTIFS(Data!$J:$J,$A83,Data!$C:$C,R$1)</f>
        <v>0</v>
      </c>
      <c r="S83" s="5">
        <f>COUNTIFS(Data!$I:$I,$A83,Data!$C:$C,S$1)+COUNTIFS(Data!$J:$J,$A83,Data!$C:$C,S$1)</f>
        <v>0</v>
      </c>
      <c r="T83" s="5">
        <f>COUNTIFS(Data!$I:$I,$A83,Data!$C:$C,T$1)+COUNTIFS(Data!$J:$J,$A83,Data!$C:$C,T$1)</f>
        <v>0</v>
      </c>
      <c r="U83" s="5">
        <f>COUNTIFS(Data!$I:$I,$A83,Data!$C:$C,U$1)+COUNTIFS(Data!$J:$J,$A83,Data!$C:$C,U$1)</f>
        <v>0</v>
      </c>
      <c r="V83" s="5">
        <f>COUNTIFS(Data!$I:$I,$A83,Data!$C:$C,V$1)+COUNTIFS(Data!$J:$J,$A83,Data!$C:$C,V$1)</f>
        <v>0</v>
      </c>
      <c r="W83" s="5">
        <f>COUNTIFS(Data!$I:$I,$A83,Data!$C:$C,W$1)+COUNTIFS(Data!$J:$J,$A83,Data!$C:$C,W$1)</f>
        <v>0</v>
      </c>
      <c r="X83" s="5">
        <f>COUNTIFS(Data!$I:$I,$A83,Data!$C:$C,X$1)+COUNTIFS(Data!$J:$J,$A83,Data!$C:$C,X$1)</f>
        <v>0</v>
      </c>
      <c r="Y83" s="5">
        <f>COUNTIFS(Data!$I:$I,$A83,Data!$C:$C,Y$1)+COUNTIFS(Data!$J:$J,$A83,Data!$C:$C,Y$1)</f>
        <v>0</v>
      </c>
      <c r="Z83" s="5">
        <f>COUNTIFS(Data!$I:$I,$A83,Data!$C:$C,Z$1)+COUNTIFS(Data!$J:$J,$A83,Data!$C:$C,Z$1)</f>
        <v>0</v>
      </c>
      <c r="AA83" s="5">
        <f>COUNTIFS(Data!$I:$I,$A83,Data!$C:$C,AA$1)+COUNTIFS(Data!$J:$J,$A83,Data!$C:$C,AA$1)</f>
        <v>0</v>
      </c>
      <c r="AB83" s="5">
        <f>COUNTIFS(Data!$I:$I,$A83,Data!$C:$C,AB$1)+COUNTIFS(Data!$J:$J,$A83,Data!$C:$C,AB$1)</f>
        <v>0</v>
      </c>
      <c r="AC83" s="5">
        <f>COUNTIFS(Data!$I:$I,$A83,Data!$C:$C,AC$1)+COUNTIFS(Data!$J:$J,$A83,Data!$C:$C,AC$1)</f>
        <v>0</v>
      </c>
      <c r="AD83" s="5">
        <f>COUNTIFS(Data!$I:$I,$A83,Data!$C:$C,AD$1)+COUNTIFS(Data!$J:$J,$A83,Data!$C:$C,AD$1)</f>
        <v>0</v>
      </c>
      <c r="AE83" s="5">
        <f>COUNTIFS(Data!$I:$I,$A83,Data!$C:$C,AE$1)+COUNTIFS(Data!$J:$J,$A83,Data!$C:$C,AE$1)</f>
        <v>0</v>
      </c>
      <c r="AF83" s="5">
        <f>COUNTIFS(Data!$I:$I,$A83,Data!$C:$C,AF$1)+COUNTIFS(Data!$J:$J,$A83,Data!$C:$C,AF$1)</f>
        <v>0</v>
      </c>
      <c r="AG83" s="5">
        <f>COUNTIFS(Data!$I:$I,$A83,Data!$C:$C,AG$1)+COUNTIFS(Data!$J:$J,$A83,Data!$C:$C,AG$1)</f>
        <v>0</v>
      </c>
      <c r="AH83" s="5">
        <f>COUNTIFS(Data!$I:$I,$A83,Data!$C:$C,AH$1)+COUNTIFS(Data!$J:$J,$A83,Data!$C:$C,AH$1)</f>
        <v>0</v>
      </c>
      <c r="AI83" s="5">
        <f>COUNTIFS(Data!$I:$I,$A83,Data!$C:$C,AI$1)+COUNTIFS(Data!$J:$J,$A83,Data!$C:$C,AI$1)</f>
        <v>0</v>
      </c>
      <c r="AJ83" s="5">
        <f>COUNTIFS(Data!$I:$I,$A83,Data!$C:$C,AJ$1)+COUNTIFS(Data!$J:$J,$A83,Data!$C:$C,AJ$1)</f>
        <v>0</v>
      </c>
      <c r="AK83" s="5">
        <f>COUNTIFS(Data!$I:$I,$A83,Data!$C:$C,AK$1)+COUNTIFS(Data!$J:$J,$A83,Data!$C:$C,AK$1)</f>
        <v>0</v>
      </c>
      <c r="AL83" s="5">
        <f>COUNTIFS(Data!$I:$I,$A83,Data!$C:$C,AL$1)+COUNTIFS(Data!$J:$J,$A83,Data!$C:$C,AL$1)</f>
        <v>0</v>
      </c>
      <c r="AM83" s="5">
        <f>COUNTIFS(Data!$I:$I,$A83,Data!$C:$C,AM$1)+COUNTIFS(Data!$J:$J,$A83,Data!$C:$C,AM$1)</f>
        <v>0</v>
      </c>
      <c r="AN83" s="5">
        <f>COUNTIFS(Data!$I:$I,$A83,Data!$C:$C,AN$1)+COUNTIFS(Data!$J:$J,$A83,Data!$C:$C,AN$1)</f>
        <v>0</v>
      </c>
      <c r="AO83" s="5">
        <f>COUNTIFS(Data!$I:$I,$A83,Data!$C:$C,AO$1)+COUNTIFS(Data!$J:$J,$A83,Data!$C:$C,AO$1)</f>
        <v>0</v>
      </c>
      <c r="AP83" s="5">
        <f>COUNTIFS(Data!$I:$I,$A83,Data!$C:$C,AP$1)+COUNTIFS(Data!$J:$J,$A83,Data!$C:$C,AP$1)</f>
        <v>0</v>
      </c>
      <c r="AQ83" s="5">
        <f>COUNTIFS(Data!$I:$I,$A83,Data!$C:$C,AQ$1)+COUNTIFS(Data!$J:$J,$A83,Data!$C:$C,AQ$1)</f>
        <v>0</v>
      </c>
      <c r="AR83" s="5">
        <f>COUNTIFS(Data!$I:$I,$A83,Data!$C:$C,AR$1)+COUNTIFS(Data!$J:$J,$A83,Data!$C:$C,AR$1)</f>
        <v>0</v>
      </c>
      <c r="AS83" s="5">
        <f>COUNTIFS(Data!$I:$I,$A83,Data!$C:$C,AS$1)+COUNTIFS(Data!$J:$J,$A83,Data!$C:$C,AS$1)</f>
        <v>0</v>
      </c>
      <c r="AT83" s="5">
        <f>COUNTIFS(Data!$I:$I,$A83,Data!$C:$C,AT$1)+COUNTIFS(Data!$J:$J,$A83,Data!$C:$C,AT$1)</f>
        <v>0</v>
      </c>
      <c r="AU83" s="5">
        <f>COUNTIFS(Data!$I:$I,$A83,Data!$C:$C,AU$1)+COUNTIFS(Data!$J:$J,$A83,Data!$C:$C,AU$1)</f>
        <v>0</v>
      </c>
      <c r="AV83" s="5">
        <f t="shared" si="1"/>
        <v>1</v>
      </c>
    </row>
    <row r="84">
      <c r="A84" s="5" t="str">
        <f>Countries!A83</f>
        <v>SWE</v>
      </c>
      <c r="B84" s="5">
        <f>COUNTIFS(Data!$I:$I,$A84,Data!$C:$C,B$1)+COUNTIFS(Data!$J:$J,$A84,Data!$C:$C,B$1)</f>
        <v>0</v>
      </c>
      <c r="C84" s="5">
        <f>COUNTIFS(Data!$I:$I,$A84,Data!$C:$C,C$1)+COUNTIFS(Data!$J:$J,$A84,Data!$C:$C,C$1)</f>
        <v>0</v>
      </c>
      <c r="D84" s="5">
        <f>COUNTIFS(Data!$I:$I,$A84,Data!$C:$C,D$1)+COUNTIFS(Data!$J:$J,$A84,Data!$C:$C,D$1)</f>
        <v>0</v>
      </c>
      <c r="E84" s="5">
        <f>COUNTIFS(Data!$I:$I,$A84,Data!$C:$C,E$1)+COUNTIFS(Data!$J:$J,$A84,Data!$C:$C,E$1)</f>
        <v>0</v>
      </c>
      <c r="F84" s="5">
        <f>COUNTIFS(Data!$I:$I,$A84,Data!$C:$C,F$1)+COUNTIFS(Data!$J:$J,$A84,Data!$C:$C,F$1)</f>
        <v>0</v>
      </c>
      <c r="G84" s="5">
        <f>COUNTIFS(Data!$I:$I,$A84,Data!$C:$C,G$1)+COUNTIFS(Data!$J:$J,$A84,Data!$C:$C,G$1)</f>
        <v>0</v>
      </c>
      <c r="H84" s="5">
        <f>COUNTIFS(Data!$I:$I,$A84,Data!$C:$C,H$1)+COUNTIFS(Data!$J:$J,$A84,Data!$C:$C,H$1)</f>
        <v>0</v>
      </c>
      <c r="I84" s="5">
        <f>COUNTIFS(Data!$I:$I,$A84,Data!$C:$C,I$1)+COUNTIFS(Data!$J:$J,$A84,Data!$C:$C,I$1)</f>
        <v>0</v>
      </c>
      <c r="J84" s="5">
        <f>COUNTIFS(Data!$I:$I,$A84,Data!$C:$C,J$1)+COUNTIFS(Data!$J:$J,$A84,Data!$C:$C,J$1)</f>
        <v>0</v>
      </c>
      <c r="K84" s="5">
        <f>COUNTIFS(Data!$I:$I,$A84,Data!$C:$C,K$1)+COUNTIFS(Data!$J:$J,$A84,Data!$C:$C,K$1)</f>
        <v>0</v>
      </c>
      <c r="L84" s="5">
        <f>COUNTIFS(Data!$I:$I,$A84,Data!$C:$C,L$1)+COUNTIFS(Data!$J:$J,$A84,Data!$C:$C,L$1)</f>
        <v>0</v>
      </c>
      <c r="M84" s="5">
        <f>COUNTIFS(Data!$I:$I,$A84,Data!$C:$C,M$1)+COUNTIFS(Data!$J:$J,$A84,Data!$C:$C,M$1)</f>
        <v>0</v>
      </c>
      <c r="N84" s="5">
        <f>COUNTIFS(Data!$I:$I,$A84,Data!$C:$C,N$1)+COUNTIFS(Data!$J:$J,$A84,Data!$C:$C,N$1)</f>
        <v>0</v>
      </c>
      <c r="O84" s="5">
        <f>COUNTIFS(Data!$I:$I,$A84,Data!$C:$C,O$1)+COUNTIFS(Data!$J:$J,$A84,Data!$C:$C,O$1)</f>
        <v>0</v>
      </c>
      <c r="P84" s="5">
        <f>COUNTIFS(Data!$I:$I,$A84,Data!$C:$C,P$1)+COUNTIFS(Data!$J:$J,$A84,Data!$C:$C,P$1)</f>
        <v>0</v>
      </c>
      <c r="Q84" s="5">
        <f>COUNTIFS(Data!$I:$I,$A84,Data!$C:$C,Q$1)+COUNTIFS(Data!$J:$J,$A84,Data!$C:$C,Q$1)</f>
        <v>0</v>
      </c>
      <c r="R84" s="5">
        <f>COUNTIFS(Data!$I:$I,$A84,Data!$C:$C,R$1)+COUNTIFS(Data!$J:$J,$A84,Data!$C:$C,R$1)</f>
        <v>0</v>
      </c>
      <c r="S84" s="5">
        <f>COUNTIFS(Data!$I:$I,$A84,Data!$C:$C,S$1)+COUNTIFS(Data!$J:$J,$A84,Data!$C:$C,S$1)</f>
        <v>0</v>
      </c>
      <c r="T84" s="5">
        <f>COUNTIFS(Data!$I:$I,$A84,Data!$C:$C,T$1)+COUNTIFS(Data!$J:$J,$A84,Data!$C:$C,T$1)</f>
        <v>0</v>
      </c>
      <c r="U84" s="5">
        <f>COUNTIFS(Data!$I:$I,$A84,Data!$C:$C,U$1)+COUNTIFS(Data!$J:$J,$A84,Data!$C:$C,U$1)</f>
        <v>0</v>
      </c>
      <c r="V84" s="5">
        <f>COUNTIFS(Data!$I:$I,$A84,Data!$C:$C,V$1)+COUNTIFS(Data!$J:$J,$A84,Data!$C:$C,V$1)</f>
        <v>0</v>
      </c>
      <c r="W84" s="5">
        <f>COUNTIFS(Data!$I:$I,$A84,Data!$C:$C,W$1)+COUNTIFS(Data!$J:$J,$A84,Data!$C:$C,W$1)</f>
        <v>0</v>
      </c>
      <c r="X84" s="5">
        <f>COUNTIFS(Data!$I:$I,$A84,Data!$C:$C,X$1)+COUNTIFS(Data!$J:$J,$A84,Data!$C:$C,X$1)</f>
        <v>0</v>
      </c>
      <c r="Y84" s="5">
        <f>COUNTIFS(Data!$I:$I,$A84,Data!$C:$C,Y$1)+COUNTIFS(Data!$J:$J,$A84,Data!$C:$C,Y$1)</f>
        <v>0</v>
      </c>
      <c r="Z84" s="5">
        <f>COUNTIFS(Data!$I:$I,$A84,Data!$C:$C,Z$1)+COUNTIFS(Data!$J:$J,$A84,Data!$C:$C,Z$1)</f>
        <v>0</v>
      </c>
      <c r="AA84" s="5">
        <f>COUNTIFS(Data!$I:$I,$A84,Data!$C:$C,AA$1)+COUNTIFS(Data!$J:$J,$A84,Data!$C:$C,AA$1)</f>
        <v>0</v>
      </c>
      <c r="AB84" s="5">
        <f>COUNTIFS(Data!$I:$I,$A84,Data!$C:$C,AB$1)+COUNTIFS(Data!$J:$J,$A84,Data!$C:$C,AB$1)</f>
        <v>0</v>
      </c>
      <c r="AC84" s="5">
        <f>COUNTIFS(Data!$I:$I,$A84,Data!$C:$C,AC$1)+COUNTIFS(Data!$J:$J,$A84,Data!$C:$C,AC$1)</f>
        <v>0</v>
      </c>
      <c r="AD84" s="5">
        <f>COUNTIFS(Data!$I:$I,$A84,Data!$C:$C,AD$1)+COUNTIFS(Data!$J:$J,$A84,Data!$C:$C,AD$1)</f>
        <v>0</v>
      </c>
      <c r="AE84" s="5">
        <f>COUNTIFS(Data!$I:$I,$A84,Data!$C:$C,AE$1)+COUNTIFS(Data!$J:$J,$A84,Data!$C:$C,AE$1)</f>
        <v>0</v>
      </c>
      <c r="AF84" s="5">
        <f>COUNTIFS(Data!$I:$I,$A84,Data!$C:$C,AF$1)+COUNTIFS(Data!$J:$J,$A84,Data!$C:$C,AF$1)</f>
        <v>0</v>
      </c>
      <c r="AG84" s="5">
        <f>COUNTIFS(Data!$I:$I,$A84,Data!$C:$C,AG$1)+COUNTIFS(Data!$J:$J,$A84,Data!$C:$C,AG$1)</f>
        <v>0</v>
      </c>
      <c r="AH84" s="5">
        <f>COUNTIFS(Data!$I:$I,$A84,Data!$C:$C,AH$1)+COUNTIFS(Data!$J:$J,$A84,Data!$C:$C,AH$1)</f>
        <v>0</v>
      </c>
      <c r="AI84" s="5">
        <f>COUNTIFS(Data!$I:$I,$A84,Data!$C:$C,AI$1)+COUNTIFS(Data!$J:$J,$A84,Data!$C:$C,AI$1)</f>
        <v>0</v>
      </c>
      <c r="AJ84" s="5">
        <f>COUNTIFS(Data!$I:$I,$A84,Data!$C:$C,AJ$1)+COUNTIFS(Data!$J:$J,$A84,Data!$C:$C,AJ$1)</f>
        <v>0</v>
      </c>
      <c r="AK84" s="5">
        <f>COUNTIFS(Data!$I:$I,$A84,Data!$C:$C,AK$1)+COUNTIFS(Data!$J:$J,$A84,Data!$C:$C,AK$1)</f>
        <v>0</v>
      </c>
      <c r="AL84" s="5">
        <f>COUNTIFS(Data!$I:$I,$A84,Data!$C:$C,AL$1)+COUNTIFS(Data!$J:$J,$A84,Data!$C:$C,AL$1)</f>
        <v>0</v>
      </c>
      <c r="AM84" s="5">
        <f>COUNTIFS(Data!$I:$I,$A84,Data!$C:$C,AM$1)+COUNTIFS(Data!$J:$J,$A84,Data!$C:$C,AM$1)</f>
        <v>0</v>
      </c>
      <c r="AN84" s="5">
        <f>COUNTIFS(Data!$I:$I,$A84,Data!$C:$C,AN$1)+COUNTIFS(Data!$J:$J,$A84,Data!$C:$C,AN$1)</f>
        <v>0</v>
      </c>
      <c r="AO84" s="5">
        <f>COUNTIFS(Data!$I:$I,$A84,Data!$C:$C,AO$1)+COUNTIFS(Data!$J:$J,$A84,Data!$C:$C,AO$1)</f>
        <v>0</v>
      </c>
      <c r="AP84" s="5">
        <f>COUNTIFS(Data!$I:$I,$A84,Data!$C:$C,AP$1)+COUNTIFS(Data!$J:$J,$A84,Data!$C:$C,AP$1)</f>
        <v>0</v>
      </c>
      <c r="AQ84" s="5">
        <f>COUNTIFS(Data!$I:$I,$A84,Data!$C:$C,AQ$1)+COUNTIFS(Data!$J:$J,$A84,Data!$C:$C,AQ$1)</f>
        <v>0</v>
      </c>
      <c r="AR84" s="5">
        <f>COUNTIFS(Data!$I:$I,$A84,Data!$C:$C,AR$1)+COUNTIFS(Data!$J:$J,$A84,Data!$C:$C,AR$1)</f>
        <v>0</v>
      </c>
      <c r="AS84" s="5">
        <f>COUNTIFS(Data!$I:$I,$A84,Data!$C:$C,AS$1)+COUNTIFS(Data!$J:$J,$A84,Data!$C:$C,AS$1)</f>
        <v>0</v>
      </c>
      <c r="AT84" s="5">
        <f>COUNTIFS(Data!$I:$I,$A84,Data!$C:$C,AT$1)+COUNTIFS(Data!$J:$J,$A84,Data!$C:$C,AT$1)</f>
        <v>0</v>
      </c>
      <c r="AU84" s="5">
        <f>COUNTIFS(Data!$I:$I,$A84,Data!$C:$C,AU$1)+COUNTIFS(Data!$J:$J,$A84,Data!$C:$C,AU$1)</f>
        <v>0</v>
      </c>
      <c r="AV84" s="5">
        <f t="shared" si="1"/>
        <v>0</v>
      </c>
    </row>
    <row r="85">
      <c r="A85" s="5" t="str">
        <f>Countries!A84</f>
        <v>SYR</v>
      </c>
      <c r="B85" s="5">
        <f>COUNTIFS(Data!$I:$I,$A85,Data!$C:$C,B$1)+COUNTIFS(Data!$J:$J,$A85,Data!$C:$C,B$1)</f>
        <v>0</v>
      </c>
      <c r="C85" s="5">
        <f>COUNTIFS(Data!$I:$I,$A85,Data!$C:$C,C$1)+COUNTIFS(Data!$J:$J,$A85,Data!$C:$C,C$1)</f>
        <v>0</v>
      </c>
      <c r="D85" s="5">
        <f>COUNTIFS(Data!$I:$I,$A85,Data!$C:$C,D$1)+COUNTIFS(Data!$J:$J,$A85,Data!$C:$C,D$1)</f>
        <v>0</v>
      </c>
      <c r="E85" s="5">
        <f>COUNTIFS(Data!$I:$I,$A85,Data!$C:$C,E$1)+COUNTIFS(Data!$J:$J,$A85,Data!$C:$C,E$1)</f>
        <v>0</v>
      </c>
      <c r="F85" s="5">
        <f>COUNTIFS(Data!$I:$I,$A85,Data!$C:$C,F$1)+COUNTIFS(Data!$J:$J,$A85,Data!$C:$C,F$1)</f>
        <v>0</v>
      </c>
      <c r="G85" s="5">
        <f>COUNTIFS(Data!$I:$I,$A85,Data!$C:$C,G$1)+COUNTIFS(Data!$J:$J,$A85,Data!$C:$C,G$1)</f>
        <v>0</v>
      </c>
      <c r="H85" s="5">
        <f>COUNTIFS(Data!$I:$I,$A85,Data!$C:$C,H$1)+COUNTIFS(Data!$J:$J,$A85,Data!$C:$C,H$1)</f>
        <v>0</v>
      </c>
      <c r="I85" s="5">
        <f>COUNTIFS(Data!$I:$I,$A85,Data!$C:$C,I$1)+COUNTIFS(Data!$J:$J,$A85,Data!$C:$C,I$1)</f>
        <v>0</v>
      </c>
      <c r="J85" s="5">
        <f>COUNTIFS(Data!$I:$I,$A85,Data!$C:$C,J$1)+COUNTIFS(Data!$J:$J,$A85,Data!$C:$C,J$1)</f>
        <v>0</v>
      </c>
      <c r="K85" s="5">
        <f>COUNTIFS(Data!$I:$I,$A85,Data!$C:$C,K$1)+COUNTIFS(Data!$J:$J,$A85,Data!$C:$C,K$1)</f>
        <v>0</v>
      </c>
      <c r="L85" s="5">
        <f>COUNTIFS(Data!$I:$I,$A85,Data!$C:$C,L$1)+COUNTIFS(Data!$J:$J,$A85,Data!$C:$C,L$1)</f>
        <v>0</v>
      </c>
      <c r="M85" s="5">
        <f>COUNTIFS(Data!$I:$I,$A85,Data!$C:$C,M$1)+COUNTIFS(Data!$J:$J,$A85,Data!$C:$C,M$1)</f>
        <v>0</v>
      </c>
      <c r="N85" s="5">
        <f>COUNTIFS(Data!$I:$I,$A85,Data!$C:$C,N$1)+COUNTIFS(Data!$J:$J,$A85,Data!$C:$C,N$1)</f>
        <v>0</v>
      </c>
      <c r="O85" s="5">
        <f>COUNTIFS(Data!$I:$I,$A85,Data!$C:$C,O$1)+COUNTIFS(Data!$J:$J,$A85,Data!$C:$C,O$1)</f>
        <v>0</v>
      </c>
      <c r="P85" s="5">
        <f>COUNTIFS(Data!$I:$I,$A85,Data!$C:$C,P$1)+COUNTIFS(Data!$J:$J,$A85,Data!$C:$C,P$1)</f>
        <v>0</v>
      </c>
      <c r="Q85" s="5">
        <f>COUNTIFS(Data!$I:$I,$A85,Data!$C:$C,Q$1)+COUNTIFS(Data!$J:$J,$A85,Data!$C:$C,Q$1)</f>
        <v>0</v>
      </c>
      <c r="R85" s="5">
        <f>COUNTIFS(Data!$I:$I,$A85,Data!$C:$C,R$1)+COUNTIFS(Data!$J:$J,$A85,Data!$C:$C,R$1)</f>
        <v>0</v>
      </c>
      <c r="S85" s="5">
        <f>COUNTIFS(Data!$I:$I,$A85,Data!$C:$C,S$1)+COUNTIFS(Data!$J:$J,$A85,Data!$C:$C,S$1)</f>
        <v>0</v>
      </c>
      <c r="T85" s="5">
        <f>COUNTIFS(Data!$I:$I,$A85,Data!$C:$C,T$1)+COUNTIFS(Data!$J:$J,$A85,Data!$C:$C,T$1)</f>
        <v>0</v>
      </c>
      <c r="U85" s="5">
        <f>COUNTIFS(Data!$I:$I,$A85,Data!$C:$C,U$1)+COUNTIFS(Data!$J:$J,$A85,Data!$C:$C,U$1)</f>
        <v>0</v>
      </c>
      <c r="V85" s="5">
        <f>COUNTIFS(Data!$I:$I,$A85,Data!$C:$C,V$1)+COUNTIFS(Data!$J:$J,$A85,Data!$C:$C,V$1)</f>
        <v>0</v>
      </c>
      <c r="W85" s="5">
        <f>COUNTIFS(Data!$I:$I,$A85,Data!$C:$C,W$1)+COUNTIFS(Data!$J:$J,$A85,Data!$C:$C,W$1)</f>
        <v>0</v>
      </c>
      <c r="X85" s="5">
        <f>COUNTIFS(Data!$I:$I,$A85,Data!$C:$C,X$1)+COUNTIFS(Data!$J:$J,$A85,Data!$C:$C,X$1)</f>
        <v>0</v>
      </c>
      <c r="Y85" s="5">
        <f>COUNTIFS(Data!$I:$I,$A85,Data!$C:$C,Y$1)+COUNTIFS(Data!$J:$J,$A85,Data!$C:$C,Y$1)</f>
        <v>0</v>
      </c>
      <c r="Z85" s="5">
        <f>COUNTIFS(Data!$I:$I,$A85,Data!$C:$C,Z$1)+COUNTIFS(Data!$J:$J,$A85,Data!$C:$C,Z$1)</f>
        <v>0</v>
      </c>
      <c r="AA85" s="5">
        <f>COUNTIFS(Data!$I:$I,$A85,Data!$C:$C,AA$1)+COUNTIFS(Data!$J:$J,$A85,Data!$C:$C,AA$1)</f>
        <v>0</v>
      </c>
      <c r="AB85" s="5">
        <f>COUNTIFS(Data!$I:$I,$A85,Data!$C:$C,AB$1)+COUNTIFS(Data!$J:$J,$A85,Data!$C:$C,AB$1)</f>
        <v>0</v>
      </c>
      <c r="AC85" s="5">
        <f>COUNTIFS(Data!$I:$I,$A85,Data!$C:$C,AC$1)+COUNTIFS(Data!$J:$J,$A85,Data!$C:$C,AC$1)</f>
        <v>0</v>
      </c>
      <c r="AD85" s="5">
        <f>COUNTIFS(Data!$I:$I,$A85,Data!$C:$C,AD$1)+COUNTIFS(Data!$J:$J,$A85,Data!$C:$C,AD$1)</f>
        <v>0</v>
      </c>
      <c r="AE85" s="5">
        <f>COUNTIFS(Data!$I:$I,$A85,Data!$C:$C,AE$1)+COUNTIFS(Data!$J:$J,$A85,Data!$C:$C,AE$1)</f>
        <v>0</v>
      </c>
      <c r="AF85" s="5">
        <f>COUNTIFS(Data!$I:$I,$A85,Data!$C:$C,AF$1)+COUNTIFS(Data!$J:$J,$A85,Data!$C:$C,AF$1)</f>
        <v>0</v>
      </c>
      <c r="AG85" s="5">
        <f>COUNTIFS(Data!$I:$I,$A85,Data!$C:$C,AG$1)+COUNTIFS(Data!$J:$J,$A85,Data!$C:$C,AG$1)</f>
        <v>0</v>
      </c>
      <c r="AH85" s="5">
        <f>COUNTIFS(Data!$I:$I,$A85,Data!$C:$C,AH$1)+COUNTIFS(Data!$J:$J,$A85,Data!$C:$C,AH$1)</f>
        <v>0</v>
      </c>
      <c r="AI85" s="5">
        <f>COUNTIFS(Data!$I:$I,$A85,Data!$C:$C,AI$1)+COUNTIFS(Data!$J:$J,$A85,Data!$C:$C,AI$1)</f>
        <v>0</v>
      </c>
      <c r="AJ85" s="5">
        <f>COUNTIFS(Data!$I:$I,$A85,Data!$C:$C,AJ$1)+COUNTIFS(Data!$J:$J,$A85,Data!$C:$C,AJ$1)</f>
        <v>0</v>
      </c>
      <c r="AK85" s="5">
        <f>COUNTIFS(Data!$I:$I,$A85,Data!$C:$C,AK$1)+COUNTIFS(Data!$J:$J,$A85,Data!$C:$C,AK$1)</f>
        <v>0</v>
      </c>
      <c r="AL85" s="5">
        <f>COUNTIFS(Data!$I:$I,$A85,Data!$C:$C,AL$1)+COUNTIFS(Data!$J:$J,$A85,Data!$C:$C,AL$1)</f>
        <v>0</v>
      </c>
      <c r="AM85" s="5">
        <f>COUNTIFS(Data!$I:$I,$A85,Data!$C:$C,AM$1)+COUNTIFS(Data!$J:$J,$A85,Data!$C:$C,AM$1)</f>
        <v>0</v>
      </c>
      <c r="AN85" s="5">
        <f>COUNTIFS(Data!$I:$I,$A85,Data!$C:$C,AN$1)+COUNTIFS(Data!$J:$J,$A85,Data!$C:$C,AN$1)</f>
        <v>0</v>
      </c>
      <c r="AO85" s="5">
        <f>COUNTIFS(Data!$I:$I,$A85,Data!$C:$C,AO$1)+COUNTIFS(Data!$J:$J,$A85,Data!$C:$C,AO$1)</f>
        <v>0</v>
      </c>
      <c r="AP85" s="5">
        <f>COUNTIFS(Data!$I:$I,$A85,Data!$C:$C,AP$1)+COUNTIFS(Data!$J:$J,$A85,Data!$C:$C,AP$1)</f>
        <v>0</v>
      </c>
      <c r="AQ85" s="5">
        <f>COUNTIFS(Data!$I:$I,$A85,Data!$C:$C,AQ$1)+COUNTIFS(Data!$J:$J,$A85,Data!$C:$C,AQ$1)</f>
        <v>0</v>
      </c>
      <c r="AR85" s="5">
        <f>COUNTIFS(Data!$I:$I,$A85,Data!$C:$C,AR$1)+COUNTIFS(Data!$J:$J,$A85,Data!$C:$C,AR$1)</f>
        <v>0</v>
      </c>
      <c r="AS85" s="5">
        <f>COUNTIFS(Data!$I:$I,$A85,Data!$C:$C,AS$1)+COUNTIFS(Data!$J:$J,$A85,Data!$C:$C,AS$1)</f>
        <v>0</v>
      </c>
      <c r="AT85" s="5">
        <f>COUNTIFS(Data!$I:$I,$A85,Data!$C:$C,AT$1)+COUNTIFS(Data!$J:$J,$A85,Data!$C:$C,AT$1)</f>
        <v>1</v>
      </c>
      <c r="AU85" s="5">
        <f>COUNTIFS(Data!$I:$I,$A85,Data!$C:$C,AU$1)+COUNTIFS(Data!$J:$J,$A85,Data!$C:$C,AU$1)</f>
        <v>0</v>
      </c>
      <c r="AV85" s="5">
        <f t="shared" si="1"/>
        <v>1</v>
      </c>
    </row>
    <row r="86">
      <c r="A86" s="5" t="str">
        <f>Countries!A85</f>
        <v>THA</v>
      </c>
      <c r="B86" s="5">
        <f>COUNTIFS(Data!$I:$I,$A86,Data!$C:$C,B$1)+COUNTIFS(Data!$J:$J,$A86,Data!$C:$C,B$1)</f>
        <v>0</v>
      </c>
      <c r="C86" s="5">
        <f>COUNTIFS(Data!$I:$I,$A86,Data!$C:$C,C$1)+COUNTIFS(Data!$J:$J,$A86,Data!$C:$C,C$1)</f>
        <v>0</v>
      </c>
      <c r="D86" s="5">
        <f>COUNTIFS(Data!$I:$I,$A86,Data!$C:$C,D$1)+COUNTIFS(Data!$J:$J,$A86,Data!$C:$C,D$1)</f>
        <v>0</v>
      </c>
      <c r="E86" s="5">
        <f>COUNTIFS(Data!$I:$I,$A86,Data!$C:$C,E$1)+COUNTIFS(Data!$J:$J,$A86,Data!$C:$C,E$1)</f>
        <v>0</v>
      </c>
      <c r="F86" s="5">
        <f>COUNTIFS(Data!$I:$I,$A86,Data!$C:$C,F$1)+COUNTIFS(Data!$J:$J,$A86,Data!$C:$C,F$1)</f>
        <v>0</v>
      </c>
      <c r="G86" s="5">
        <f>COUNTIFS(Data!$I:$I,$A86,Data!$C:$C,G$1)+COUNTIFS(Data!$J:$J,$A86,Data!$C:$C,G$1)</f>
        <v>0</v>
      </c>
      <c r="H86" s="5">
        <f>COUNTIFS(Data!$I:$I,$A86,Data!$C:$C,H$1)+COUNTIFS(Data!$J:$J,$A86,Data!$C:$C,H$1)</f>
        <v>0</v>
      </c>
      <c r="I86" s="5">
        <f>COUNTIFS(Data!$I:$I,$A86,Data!$C:$C,I$1)+COUNTIFS(Data!$J:$J,$A86,Data!$C:$C,I$1)</f>
        <v>0</v>
      </c>
      <c r="J86" s="5">
        <f>COUNTIFS(Data!$I:$I,$A86,Data!$C:$C,J$1)+COUNTIFS(Data!$J:$J,$A86,Data!$C:$C,J$1)</f>
        <v>0</v>
      </c>
      <c r="K86" s="5">
        <f>COUNTIFS(Data!$I:$I,$A86,Data!$C:$C,K$1)+COUNTIFS(Data!$J:$J,$A86,Data!$C:$C,K$1)</f>
        <v>1</v>
      </c>
      <c r="L86" s="5">
        <f>COUNTIFS(Data!$I:$I,$A86,Data!$C:$C,L$1)+COUNTIFS(Data!$J:$J,$A86,Data!$C:$C,L$1)</f>
        <v>0</v>
      </c>
      <c r="M86" s="5">
        <f>COUNTIFS(Data!$I:$I,$A86,Data!$C:$C,M$1)+COUNTIFS(Data!$J:$J,$A86,Data!$C:$C,M$1)</f>
        <v>0</v>
      </c>
      <c r="N86" s="5">
        <f>COUNTIFS(Data!$I:$I,$A86,Data!$C:$C,N$1)+COUNTIFS(Data!$J:$J,$A86,Data!$C:$C,N$1)</f>
        <v>0</v>
      </c>
      <c r="O86" s="5">
        <f>COUNTIFS(Data!$I:$I,$A86,Data!$C:$C,O$1)+COUNTIFS(Data!$J:$J,$A86,Data!$C:$C,O$1)</f>
        <v>0</v>
      </c>
      <c r="P86" s="5">
        <f>COUNTIFS(Data!$I:$I,$A86,Data!$C:$C,P$1)+COUNTIFS(Data!$J:$J,$A86,Data!$C:$C,P$1)</f>
        <v>0</v>
      </c>
      <c r="Q86" s="5">
        <f>COUNTIFS(Data!$I:$I,$A86,Data!$C:$C,Q$1)+COUNTIFS(Data!$J:$J,$A86,Data!$C:$C,Q$1)</f>
        <v>0</v>
      </c>
      <c r="R86" s="5">
        <f>COUNTIFS(Data!$I:$I,$A86,Data!$C:$C,R$1)+COUNTIFS(Data!$J:$J,$A86,Data!$C:$C,R$1)</f>
        <v>0</v>
      </c>
      <c r="S86" s="5">
        <f>COUNTIFS(Data!$I:$I,$A86,Data!$C:$C,S$1)+COUNTIFS(Data!$J:$J,$A86,Data!$C:$C,S$1)</f>
        <v>0</v>
      </c>
      <c r="T86" s="5">
        <f>COUNTIFS(Data!$I:$I,$A86,Data!$C:$C,T$1)+COUNTIFS(Data!$J:$J,$A86,Data!$C:$C,T$1)</f>
        <v>0</v>
      </c>
      <c r="U86" s="5">
        <f>COUNTIFS(Data!$I:$I,$A86,Data!$C:$C,U$1)+COUNTIFS(Data!$J:$J,$A86,Data!$C:$C,U$1)</f>
        <v>0</v>
      </c>
      <c r="V86" s="5">
        <f>COUNTIFS(Data!$I:$I,$A86,Data!$C:$C,V$1)+COUNTIFS(Data!$J:$J,$A86,Data!$C:$C,V$1)</f>
        <v>0</v>
      </c>
      <c r="W86" s="5">
        <f>COUNTIFS(Data!$I:$I,$A86,Data!$C:$C,W$1)+COUNTIFS(Data!$J:$J,$A86,Data!$C:$C,W$1)</f>
        <v>0</v>
      </c>
      <c r="X86" s="5">
        <f>COUNTIFS(Data!$I:$I,$A86,Data!$C:$C,X$1)+COUNTIFS(Data!$J:$J,$A86,Data!$C:$C,X$1)</f>
        <v>0</v>
      </c>
      <c r="Y86" s="5">
        <f>COUNTIFS(Data!$I:$I,$A86,Data!$C:$C,Y$1)+COUNTIFS(Data!$J:$J,$A86,Data!$C:$C,Y$1)</f>
        <v>0</v>
      </c>
      <c r="Z86" s="5">
        <f>COUNTIFS(Data!$I:$I,$A86,Data!$C:$C,Z$1)+COUNTIFS(Data!$J:$J,$A86,Data!$C:$C,Z$1)</f>
        <v>0</v>
      </c>
      <c r="AA86" s="5">
        <f>COUNTIFS(Data!$I:$I,$A86,Data!$C:$C,AA$1)+COUNTIFS(Data!$J:$J,$A86,Data!$C:$C,AA$1)</f>
        <v>0</v>
      </c>
      <c r="AB86" s="5">
        <f>COUNTIFS(Data!$I:$I,$A86,Data!$C:$C,AB$1)+COUNTIFS(Data!$J:$J,$A86,Data!$C:$C,AB$1)</f>
        <v>0</v>
      </c>
      <c r="AC86" s="5">
        <f>COUNTIFS(Data!$I:$I,$A86,Data!$C:$C,AC$1)+COUNTIFS(Data!$J:$J,$A86,Data!$C:$C,AC$1)</f>
        <v>0</v>
      </c>
      <c r="AD86" s="5">
        <f>COUNTIFS(Data!$I:$I,$A86,Data!$C:$C,AD$1)+COUNTIFS(Data!$J:$J,$A86,Data!$C:$C,AD$1)</f>
        <v>0</v>
      </c>
      <c r="AE86" s="5">
        <f>COUNTIFS(Data!$I:$I,$A86,Data!$C:$C,AE$1)+COUNTIFS(Data!$J:$J,$A86,Data!$C:$C,AE$1)</f>
        <v>0</v>
      </c>
      <c r="AF86" s="5">
        <f>COUNTIFS(Data!$I:$I,$A86,Data!$C:$C,AF$1)+COUNTIFS(Data!$J:$J,$A86,Data!$C:$C,AF$1)</f>
        <v>0</v>
      </c>
      <c r="AG86" s="5">
        <f>COUNTIFS(Data!$I:$I,$A86,Data!$C:$C,AG$1)+COUNTIFS(Data!$J:$J,$A86,Data!$C:$C,AG$1)</f>
        <v>0</v>
      </c>
      <c r="AH86" s="5">
        <f>COUNTIFS(Data!$I:$I,$A86,Data!$C:$C,AH$1)+COUNTIFS(Data!$J:$J,$A86,Data!$C:$C,AH$1)</f>
        <v>0</v>
      </c>
      <c r="AI86" s="5">
        <f>COUNTIFS(Data!$I:$I,$A86,Data!$C:$C,AI$1)+COUNTIFS(Data!$J:$J,$A86,Data!$C:$C,AI$1)</f>
        <v>0</v>
      </c>
      <c r="AJ86" s="5">
        <f>COUNTIFS(Data!$I:$I,$A86,Data!$C:$C,AJ$1)+COUNTIFS(Data!$J:$J,$A86,Data!$C:$C,AJ$1)</f>
        <v>0</v>
      </c>
      <c r="AK86" s="5">
        <f>COUNTIFS(Data!$I:$I,$A86,Data!$C:$C,AK$1)+COUNTIFS(Data!$J:$J,$A86,Data!$C:$C,AK$1)</f>
        <v>0</v>
      </c>
      <c r="AL86" s="5">
        <f>COUNTIFS(Data!$I:$I,$A86,Data!$C:$C,AL$1)+COUNTIFS(Data!$J:$J,$A86,Data!$C:$C,AL$1)</f>
        <v>0</v>
      </c>
      <c r="AM86" s="5">
        <f>COUNTIFS(Data!$I:$I,$A86,Data!$C:$C,AM$1)+COUNTIFS(Data!$J:$J,$A86,Data!$C:$C,AM$1)</f>
        <v>0</v>
      </c>
      <c r="AN86" s="5">
        <f>COUNTIFS(Data!$I:$I,$A86,Data!$C:$C,AN$1)+COUNTIFS(Data!$J:$J,$A86,Data!$C:$C,AN$1)</f>
        <v>0</v>
      </c>
      <c r="AO86" s="5">
        <f>COUNTIFS(Data!$I:$I,$A86,Data!$C:$C,AO$1)+COUNTIFS(Data!$J:$J,$A86,Data!$C:$C,AO$1)</f>
        <v>0</v>
      </c>
      <c r="AP86" s="5">
        <f>COUNTIFS(Data!$I:$I,$A86,Data!$C:$C,AP$1)+COUNTIFS(Data!$J:$J,$A86,Data!$C:$C,AP$1)</f>
        <v>0</v>
      </c>
      <c r="AQ86" s="5">
        <f>COUNTIFS(Data!$I:$I,$A86,Data!$C:$C,AQ$1)+COUNTIFS(Data!$J:$J,$A86,Data!$C:$C,AQ$1)</f>
        <v>0</v>
      </c>
      <c r="AR86" s="5">
        <f>COUNTIFS(Data!$I:$I,$A86,Data!$C:$C,AR$1)+COUNTIFS(Data!$J:$J,$A86,Data!$C:$C,AR$1)</f>
        <v>0</v>
      </c>
      <c r="AS86" s="5">
        <f>COUNTIFS(Data!$I:$I,$A86,Data!$C:$C,AS$1)+COUNTIFS(Data!$J:$J,$A86,Data!$C:$C,AS$1)</f>
        <v>0</v>
      </c>
      <c r="AT86" s="5">
        <f>COUNTIFS(Data!$I:$I,$A86,Data!$C:$C,AT$1)+COUNTIFS(Data!$J:$J,$A86,Data!$C:$C,AT$1)</f>
        <v>0</v>
      </c>
      <c r="AU86" s="5">
        <f>COUNTIFS(Data!$I:$I,$A86,Data!$C:$C,AU$1)+COUNTIFS(Data!$J:$J,$A86,Data!$C:$C,AU$1)</f>
        <v>0</v>
      </c>
      <c r="AV86" s="5">
        <f t="shared" si="1"/>
        <v>1</v>
      </c>
    </row>
    <row r="87">
      <c r="A87" s="5" t="str">
        <f>Countries!A86</f>
        <v>TKM</v>
      </c>
      <c r="B87" s="5">
        <f>COUNTIFS(Data!$I:$I,$A87,Data!$C:$C,B$1)+COUNTIFS(Data!$J:$J,$A87,Data!$C:$C,B$1)</f>
        <v>0</v>
      </c>
      <c r="C87" s="5">
        <f>COUNTIFS(Data!$I:$I,$A87,Data!$C:$C,C$1)+COUNTIFS(Data!$J:$J,$A87,Data!$C:$C,C$1)</f>
        <v>0</v>
      </c>
      <c r="D87" s="5">
        <f>COUNTIFS(Data!$I:$I,$A87,Data!$C:$C,D$1)+COUNTIFS(Data!$J:$J,$A87,Data!$C:$C,D$1)</f>
        <v>0</v>
      </c>
      <c r="E87" s="5">
        <f>COUNTIFS(Data!$I:$I,$A87,Data!$C:$C,E$1)+COUNTIFS(Data!$J:$J,$A87,Data!$C:$C,E$1)</f>
        <v>0</v>
      </c>
      <c r="F87" s="5">
        <f>COUNTIFS(Data!$I:$I,$A87,Data!$C:$C,F$1)+COUNTIFS(Data!$J:$J,$A87,Data!$C:$C,F$1)</f>
        <v>0</v>
      </c>
      <c r="G87" s="5">
        <f>COUNTIFS(Data!$I:$I,$A87,Data!$C:$C,G$1)+COUNTIFS(Data!$J:$J,$A87,Data!$C:$C,G$1)</f>
        <v>0</v>
      </c>
      <c r="H87" s="5">
        <f>COUNTIFS(Data!$I:$I,$A87,Data!$C:$C,H$1)+COUNTIFS(Data!$J:$J,$A87,Data!$C:$C,H$1)</f>
        <v>0</v>
      </c>
      <c r="I87" s="5">
        <f>COUNTIFS(Data!$I:$I,$A87,Data!$C:$C,I$1)+COUNTIFS(Data!$J:$J,$A87,Data!$C:$C,I$1)</f>
        <v>0</v>
      </c>
      <c r="J87" s="5">
        <f>COUNTIFS(Data!$I:$I,$A87,Data!$C:$C,J$1)+COUNTIFS(Data!$J:$J,$A87,Data!$C:$C,J$1)</f>
        <v>0</v>
      </c>
      <c r="K87" s="5">
        <f>COUNTIFS(Data!$I:$I,$A87,Data!$C:$C,K$1)+COUNTIFS(Data!$J:$J,$A87,Data!$C:$C,K$1)</f>
        <v>0</v>
      </c>
      <c r="L87" s="5">
        <f>COUNTIFS(Data!$I:$I,$A87,Data!$C:$C,L$1)+COUNTIFS(Data!$J:$J,$A87,Data!$C:$C,L$1)</f>
        <v>0</v>
      </c>
      <c r="M87" s="5">
        <f>COUNTIFS(Data!$I:$I,$A87,Data!$C:$C,M$1)+COUNTIFS(Data!$J:$J,$A87,Data!$C:$C,M$1)</f>
        <v>0</v>
      </c>
      <c r="N87" s="5">
        <f>COUNTIFS(Data!$I:$I,$A87,Data!$C:$C,N$1)+COUNTIFS(Data!$J:$J,$A87,Data!$C:$C,N$1)</f>
        <v>0</v>
      </c>
      <c r="O87" s="5">
        <f>COUNTIFS(Data!$I:$I,$A87,Data!$C:$C,O$1)+COUNTIFS(Data!$J:$J,$A87,Data!$C:$C,O$1)</f>
        <v>0</v>
      </c>
      <c r="P87" s="5">
        <f>COUNTIFS(Data!$I:$I,$A87,Data!$C:$C,P$1)+COUNTIFS(Data!$J:$J,$A87,Data!$C:$C,P$1)</f>
        <v>0</v>
      </c>
      <c r="Q87" s="5">
        <f>COUNTIFS(Data!$I:$I,$A87,Data!$C:$C,Q$1)+COUNTIFS(Data!$J:$J,$A87,Data!$C:$C,Q$1)</f>
        <v>0</v>
      </c>
      <c r="R87" s="5">
        <f>COUNTIFS(Data!$I:$I,$A87,Data!$C:$C,R$1)+COUNTIFS(Data!$J:$J,$A87,Data!$C:$C,R$1)</f>
        <v>0</v>
      </c>
      <c r="S87" s="5">
        <f>COUNTIFS(Data!$I:$I,$A87,Data!$C:$C,S$1)+COUNTIFS(Data!$J:$J,$A87,Data!$C:$C,S$1)</f>
        <v>0</v>
      </c>
      <c r="T87" s="5">
        <f>COUNTIFS(Data!$I:$I,$A87,Data!$C:$C,T$1)+COUNTIFS(Data!$J:$J,$A87,Data!$C:$C,T$1)</f>
        <v>0</v>
      </c>
      <c r="U87" s="5">
        <f>COUNTIFS(Data!$I:$I,$A87,Data!$C:$C,U$1)+COUNTIFS(Data!$J:$J,$A87,Data!$C:$C,U$1)</f>
        <v>0</v>
      </c>
      <c r="V87" s="5">
        <f>COUNTIFS(Data!$I:$I,$A87,Data!$C:$C,V$1)+COUNTIFS(Data!$J:$J,$A87,Data!$C:$C,V$1)</f>
        <v>0</v>
      </c>
      <c r="W87" s="5">
        <f>COUNTIFS(Data!$I:$I,$A87,Data!$C:$C,W$1)+COUNTIFS(Data!$J:$J,$A87,Data!$C:$C,W$1)</f>
        <v>0</v>
      </c>
      <c r="X87" s="5">
        <f>COUNTIFS(Data!$I:$I,$A87,Data!$C:$C,X$1)+COUNTIFS(Data!$J:$J,$A87,Data!$C:$C,X$1)</f>
        <v>0</v>
      </c>
      <c r="Y87" s="5">
        <f>COUNTIFS(Data!$I:$I,$A87,Data!$C:$C,Y$1)+COUNTIFS(Data!$J:$J,$A87,Data!$C:$C,Y$1)</f>
        <v>0</v>
      </c>
      <c r="Z87" s="5">
        <f>COUNTIFS(Data!$I:$I,$A87,Data!$C:$C,Z$1)+COUNTIFS(Data!$J:$J,$A87,Data!$C:$C,Z$1)</f>
        <v>0</v>
      </c>
      <c r="AA87" s="5">
        <f>COUNTIFS(Data!$I:$I,$A87,Data!$C:$C,AA$1)+COUNTIFS(Data!$J:$J,$A87,Data!$C:$C,AA$1)</f>
        <v>0</v>
      </c>
      <c r="AB87" s="5">
        <f>COUNTIFS(Data!$I:$I,$A87,Data!$C:$C,AB$1)+COUNTIFS(Data!$J:$J,$A87,Data!$C:$C,AB$1)</f>
        <v>0</v>
      </c>
      <c r="AC87" s="5">
        <f>COUNTIFS(Data!$I:$I,$A87,Data!$C:$C,AC$1)+COUNTIFS(Data!$J:$J,$A87,Data!$C:$C,AC$1)</f>
        <v>0</v>
      </c>
      <c r="AD87" s="5">
        <f>COUNTIFS(Data!$I:$I,$A87,Data!$C:$C,AD$1)+COUNTIFS(Data!$J:$J,$A87,Data!$C:$C,AD$1)</f>
        <v>0</v>
      </c>
      <c r="AE87" s="5">
        <f>COUNTIFS(Data!$I:$I,$A87,Data!$C:$C,AE$1)+COUNTIFS(Data!$J:$J,$A87,Data!$C:$C,AE$1)</f>
        <v>0</v>
      </c>
      <c r="AF87" s="5">
        <f>COUNTIFS(Data!$I:$I,$A87,Data!$C:$C,AF$1)+COUNTIFS(Data!$J:$J,$A87,Data!$C:$C,AF$1)</f>
        <v>0</v>
      </c>
      <c r="AG87" s="5">
        <f>COUNTIFS(Data!$I:$I,$A87,Data!$C:$C,AG$1)+COUNTIFS(Data!$J:$J,$A87,Data!$C:$C,AG$1)</f>
        <v>0</v>
      </c>
      <c r="AH87" s="5">
        <f>COUNTIFS(Data!$I:$I,$A87,Data!$C:$C,AH$1)+COUNTIFS(Data!$J:$J,$A87,Data!$C:$C,AH$1)</f>
        <v>0</v>
      </c>
      <c r="AI87" s="5">
        <f>COUNTIFS(Data!$I:$I,$A87,Data!$C:$C,AI$1)+COUNTIFS(Data!$J:$J,$A87,Data!$C:$C,AI$1)</f>
        <v>0</v>
      </c>
      <c r="AJ87" s="5">
        <f>COUNTIFS(Data!$I:$I,$A87,Data!$C:$C,AJ$1)+COUNTIFS(Data!$J:$J,$A87,Data!$C:$C,AJ$1)</f>
        <v>0</v>
      </c>
      <c r="AK87" s="5">
        <f>COUNTIFS(Data!$I:$I,$A87,Data!$C:$C,AK$1)+COUNTIFS(Data!$J:$J,$A87,Data!$C:$C,AK$1)</f>
        <v>0</v>
      </c>
      <c r="AL87" s="5">
        <f>COUNTIFS(Data!$I:$I,$A87,Data!$C:$C,AL$1)+COUNTIFS(Data!$J:$J,$A87,Data!$C:$C,AL$1)</f>
        <v>0</v>
      </c>
      <c r="AM87" s="5">
        <f>COUNTIFS(Data!$I:$I,$A87,Data!$C:$C,AM$1)+COUNTIFS(Data!$J:$J,$A87,Data!$C:$C,AM$1)</f>
        <v>0</v>
      </c>
      <c r="AN87" s="5">
        <f>COUNTIFS(Data!$I:$I,$A87,Data!$C:$C,AN$1)+COUNTIFS(Data!$J:$J,$A87,Data!$C:$C,AN$1)</f>
        <v>0</v>
      </c>
      <c r="AO87" s="5">
        <f>COUNTIFS(Data!$I:$I,$A87,Data!$C:$C,AO$1)+COUNTIFS(Data!$J:$J,$A87,Data!$C:$C,AO$1)</f>
        <v>0</v>
      </c>
      <c r="AP87" s="5">
        <f>COUNTIFS(Data!$I:$I,$A87,Data!$C:$C,AP$1)+COUNTIFS(Data!$J:$J,$A87,Data!$C:$C,AP$1)</f>
        <v>0</v>
      </c>
      <c r="AQ87" s="5">
        <f>COUNTIFS(Data!$I:$I,$A87,Data!$C:$C,AQ$1)+COUNTIFS(Data!$J:$J,$A87,Data!$C:$C,AQ$1)</f>
        <v>0</v>
      </c>
      <c r="AR87" s="5">
        <f>COUNTIFS(Data!$I:$I,$A87,Data!$C:$C,AR$1)+COUNTIFS(Data!$J:$J,$A87,Data!$C:$C,AR$1)</f>
        <v>0</v>
      </c>
      <c r="AS87" s="5">
        <f>COUNTIFS(Data!$I:$I,$A87,Data!$C:$C,AS$1)+COUNTIFS(Data!$J:$J,$A87,Data!$C:$C,AS$1)</f>
        <v>0</v>
      </c>
      <c r="AT87" s="5">
        <f>COUNTIFS(Data!$I:$I,$A87,Data!$C:$C,AT$1)+COUNTIFS(Data!$J:$J,$A87,Data!$C:$C,AT$1)</f>
        <v>0</v>
      </c>
      <c r="AU87" s="5">
        <f>COUNTIFS(Data!$I:$I,$A87,Data!$C:$C,AU$1)+COUNTIFS(Data!$J:$J,$A87,Data!$C:$C,AU$1)</f>
        <v>0</v>
      </c>
      <c r="AV87" s="5">
        <f t="shared" si="1"/>
        <v>0</v>
      </c>
    </row>
    <row r="88">
      <c r="A88" s="5" t="str">
        <f>Countries!A87</f>
        <v>TPE</v>
      </c>
      <c r="B88" s="5">
        <f>COUNTIFS(Data!$I:$I,$A88,Data!$C:$C,B$1)+COUNTIFS(Data!$J:$J,$A88,Data!$C:$C,B$1)</f>
        <v>0</v>
      </c>
      <c r="C88" s="5">
        <f>COUNTIFS(Data!$I:$I,$A88,Data!$C:$C,C$1)+COUNTIFS(Data!$J:$J,$A88,Data!$C:$C,C$1)</f>
        <v>0</v>
      </c>
      <c r="D88" s="5">
        <f>COUNTIFS(Data!$I:$I,$A88,Data!$C:$C,D$1)+COUNTIFS(Data!$J:$J,$A88,Data!$C:$C,D$1)</f>
        <v>0</v>
      </c>
      <c r="E88" s="5">
        <f>COUNTIFS(Data!$I:$I,$A88,Data!$C:$C,E$1)+COUNTIFS(Data!$J:$J,$A88,Data!$C:$C,E$1)</f>
        <v>0</v>
      </c>
      <c r="F88" s="5">
        <f>COUNTIFS(Data!$I:$I,$A88,Data!$C:$C,F$1)+COUNTIFS(Data!$J:$J,$A88,Data!$C:$C,F$1)</f>
        <v>0</v>
      </c>
      <c r="G88" s="5">
        <f>COUNTIFS(Data!$I:$I,$A88,Data!$C:$C,G$1)+COUNTIFS(Data!$J:$J,$A88,Data!$C:$C,G$1)</f>
        <v>0</v>
      </c>
      <c r="H88" s="5">
        <f>COUNTIFS(Data!$I:$I,$A88,Data!$C:$C,H$1)+COUNTIFS(Data!$J:$J,$A88,Data!$C:$C,H$1)</f>
        <v>0</v>
      </c>
      <c r="I88" s="5">
        <f>COUNTIFS(Data!$I:$I,$A88,Data!$C:$C,I$1)+COUNTIFS(Data!$J:$J,$A88,Data!$C:$C,I$1)</f>
        <v>0</v>
      </c>
      <c r="J88" s="5">
        <f>COUNTIFS(Data!$I:$I,$A88,Data!$C:$C,J$1)+COUNTIFS(Data!$J:$J,$A88,Data!$C:$C,J$1)</f>
        <v>0</v>
      </c>
      <c r="K88" s="5">
        <f>COUNTIFS(Data!$I:$I,$A88,Data!$C:$C,K$1)+COUNTIFS(Data!$J:$J,$A88,Data!$C:$C,K$1)</f>
        <v>1</v>
      </c>
      <c r="L88" s="5">
        <f>COUNTIFS(Data!$I:$I,$A88,Data!$C:$C,L$1)+COUNTIFS(Data!$J:$J,$A88,Data!$C:$C,L$1)</f>
        <v>0</v>
      </c>
      <c r="M88" s="5">
        <f>COUNTIFS(Data!$I:$I,$A88,Data!$C:$C,M$1)+COUNTIFS(Data!$J:$J,$A88,Data!$C:$C,M$1)</f>
        <v>0</v>
      </c>
      <c r="N88" s="5">
        <f>COUNTIFS(Data!$I:$I,$A88,Data!$C:$C,N$1)+COUNTIFS(Data!$J:$J,$A88,Data!$C:$C,N$1)</f>
        <v>0</v>
      </c>
      <c r="O88" s="5">
        <f>COUNTIFS(Data!$I:$I,$A88,Data!$C:$C,O$1)+COUNTIFS(Data!$J:$J,$A88,Data!$C:$C,O$1)</f>
        <v>0</v>
      </c>
      <c r="P88" s="5">
        <f>COUNTIFS(Data!$I:$I,$A88,Data!$C:$C,P$1)+COUNTIFS(Data!$J:$J,$A88,Data!$C:$C,P$1)</f>
        <v>0</v>
      </c>
      <c r="Q88" s="5">
        <f>COUNTIFS(Data!$I:$I,$A88,Data!$C:$C,Q$1)+COUNTIFS(Data!$J:$J,$A88,Data!$C:$C,Q$1)</f>
        <v>0</v>
      </c>
      <c r="R88" s="5">
        <f>COUNTIFS(Data!$I:$I,$A88,Data!$C:$C,R$1)+COUNTIFS(Data!$J:$J,$A88,Data!$C:$C,R$1)</f>
        <v>0</v>
      </c>
      <c r="S88" s="5">
        <f>COUNTIFS(Data!$I:$I,$A88,Data!$C:$C,S$1)+COUNTIFS(Data!$J:$J,$A88,Data!$C:$C,S$1)</f>
        <v>0</v>
      </c>
      <c r="T88" s="5">
        <f>COUNTIFS(Data!$I:$I,$A88,Data!$C:$C,T$1)+COUNTIFS(Data!$J:$J,$A88,Data!$C:$C,T$1)</f>
        <v>0</v>
      </c>
      <c r="U88" s="5">
        <f>COUNTIFS(Data!$I:$I,$A88,Data!$C:$C,U$1)+COUNTIFS(Data!$J:$J,$A88,Data!$C:$C,U$1)</f>
        <v>0</v>
      </c>
      <c r="V88" s="5">
        <f>COUNTIFS(Data!$I:$I,$A88,Data!$C:$C,V$1)+COUNTIFS(Data!$J:$J,$A88,Data!$C:$C,V$1)</f>
        <v>0</v>
      </c>
      <c r="W88" s="5">
        <f>COUNTIFS(Data!$I:$I,$A88,Data!$C:$C,W$1)+COUNTIFS(Data!$J:$J,$A88,Data!$C:$C,W$1)</f>
        <v>1</v>
      </c>
      <c r="X88" s="5">
        <f>COUNTIFS(Data!$I:$I,$A88,Data!$C:$C,X$1)+COUNTIFS(Data!$J:$J,$A88,Data!$C:$C,X$1)</f>
        <v>0</v>
      </c>
      <c r="Y88" s="5">
        <f>COUNTIFS(Data!$I:$I,$A88,Data!$C:$C,Y$1)+COUNTIFS(Data!$J:$J,$A88,Data!$C:$C,Y$1)</f>
        <v>0</v>
      </c>
      <c r="Z88" s="5">
        <f>COUNTIFS(Data!$I:$I,$A88,Data!$C:$C,Z$1)+COUNTIFS(Data!$J:$J,$A88,Data!$C:$C,Z$1)</f>
        <v>0</v>
      </c>
      <c r="AA88" s="5">
        <f>COUNTIFS(Data!$I:$I,$A88,Data!$C:$C,AA$1)+COUNTIFS(Data!$J:$J,$A88,Data!$C:$C,AA$1)</f>
        <v>1</v>
      </c>
      <c r="AB88" s="5">
        <f>COUNTIFS(Data!$I:$I,$A88,Data!$C:$C,AB$1)+COUNTIFS(Data!$J:$J,$A88,Data!$C:$C,AB$1)</f>
        <v>0</v>
      </c>
      <c r="AC88" s="5">
        <f>COUNTIFS(Data!$I:$I,$A88,Data!$C:$C,AC$1)+COUNTIFS(Data!$J:$J,$A88,Data!$C:$C,AC$1)</f>
        <v>0</v>
      </c>
      <c r="AD88" s="5">
        <f>COUNTIFS(Data!$I:$I,$A88,Data!$C:$C,AD$1)+COUNTIFS(Data!$J:$J,$A88,Data!$C:$C,AD$1)</f>
        <v>0</v>
      </c>
      <c r="AE88" s="5">
        <f>COUNTIFS(Data!$I:$I,$A88,Data!$C:$C,AE$1)+COUNTIFS(Data!$J:$J,$A88,Data!$C:$C,AE$1)</f>
        <v>0</v>
      </c>
      <c r="AF88" s="5">
        <f>COUNTIFS(Data!$I:$I,$A88,Data!$C:$C,AF$1)+COUNTIFS(Data!$J:$J,$A88,Data!$C:$C,AF$1)</f>
        <v>0</v>
      </c>
      <c r="AG88" s="5">
        <f>COUNTIFS(Data!$I:$I,$A88,Data!$C:$C,AG$1)+COUNTIFS(Data!$J:$J,$A88,Data!$C:$C,AG$1)</f>
        <v>0</v>
      </c>
      <c r="AH88" s="5">
        <f>COUNTIFS(Data!$I:$I,$A88,Data!$C:$C,AH$1)+COUNTIFS(Data!$J:$J,$A88,Data!$C:$C,AH$1)</f>
        <v>0</v>
      </c>
      <c r="AI88" s="5">
        <f>COUNTIFS(Data!$I:$I,$A88,Data!$C:$C,AI$1)+COUNTIFS(Data!$J:$J,$A88,Data!$C:$C,AI$1)</f>
        <v>0</v>
      </c>
      <c r="AJ88" s="5">
        <f>COUNTIFS(Data!$I:$I,$A88,Data!$C:$C,AJ$1)+COUNTIFS(Data!$J:$J,$A88,Data!$C:$C,AJ$1)</f>
        <v>0</v>
      </c>
      <c r="AK88" s="5">
        <f>COUNTIFS(Data!$I:$I,$A88,Data!$C:$C,AK$1)+COUNTIFS(Data!$J:$J,$A88,Data!$C:$C,AK$1)</f>
        <v>0</v>
      </c>
      <c r="AL88" s="5">
        <f>COUNTIFS(Data!$I:$I,$A88,Data!$C:$C,AL$1)+COUNTIFS(Data!$J:$J,$A88,Data!$C:$C,AL$1)</f>
        <v>0</v>
      </c>
      <c r="AM88" s="5">
        <f>COUNTIFS(Data!$I:$I,$A88,Data!$C:$C,AM$1)+COUNTIFS(Data!$J:$J,$A88,Data!$C:$C,AM$1)</f>
        <v>1</v>
      </c>
      <c r="AN88" s="5">
        <f>COUNTIFS(Data!$I:$I,$A88,Data!$C:$C,AN$1)+COUNTIFS(Data!$J:$J,$A88,Data!$C:$C,AN$1)</f>
        <v>1</v>
      </c>
      <c r="AO88" s="5">
        <f>COUNTIFS(Data!$I:$I,$A88,Data!$C:$C,AO$1)+COUNTIFS(Data!$J:$J,$A88,Data!$C:$C,AO$1)</f>
        <v>0</v>
      </c>
      <c r="AP88" s="5">
        <f>COUNTIFS(Data!$I:$I,$A88,Data!$C:$C,AP$1)+COUNTIFS(Data!$J:$J,$A88,Data!$C:$C,AP$1)</f>
        <v>0</v>
      </c>
      <c r="AQ88" s="5">
        <f>COUNTIFS(Data!$I:$I,$A88,Data!$C:$C,AQ$1)+COUNTIFS(Data!$J:$J,$A88,Data!$C:$C,AQ$1)</f>
        <v>0</v>
      </c>
      <c r="AR88" s="5">
        <f>COUNTIFS(Data!$I:$I,$A88,Data!$C:$C,AR$1)+COUNTIFS(Data!$J:$J,$A88,Data!$C:$C,AR$1)</f>
        <v>0</v>
      </c>
      <c r="AS88" s="5">
        <f>COUNTIFS(Data!$I:$I,$A88,Data!$C:$C,AS$1)+COUNTIFS(Data!$J:$J,$A88,Data!$C:$C,AS$1)</f>
        <v>0</v>
      </c>
      <c r="AT88" s="5">
        <f>COUNTIFS(Data!$I:$I,$A88,Data!$C:$C,AT$1)+COUNTIFS(Data!$J:$J,$A88,Data!$C:$C,AT$1)</f>
        <v>1</v>
      </c>
      <c r="AU88" s="5">
        <f>COUNTIFS(Data!$I:$I,$A88,Data!$C:$C,AU$1)+COUNTIFS(Data!$J:$J,$A88,Data!$C:$C,AU$1)</f>
        <v>0</v>
      </c>
      <c r="AV88" s="5">
        <f t="shared" si="1"/>
        <v>6</v>
      </c>
    </row>
    <row r="89">
      <c r="A89" s="5" t="str">
        <f>Countries!A88</f>
        <v>TUN</v>
      </c>
      <c r="B89" s="5">
        <f>COUNTIFS(Data!$I:$I,$A89,Data!$C:$C,B$1)+COUNTIFS(Data!$J:$J,$A89,Data!$C:$C,B$1)</f>
        <v>0</v>
      </c>
      <c r="C89" s="5">
        <f>COUNTIFS(Data!$I:$I,$A89,Data!$C:$C,C$1)+COUNTIFS(Data!$J:$J,$A89,Data!$C:$C,C$1)</f>
        <v>0</v>
      </c>
      <c r="D89" s="5">
        <f>COUNTIFS(Data!$I:$I,$A89,Data!$C:$C,D$1)+COUNTIFS(Data!$J:$J,$A89,Data!$C:$C,D$1)</f>
        <v>0</v>
      </c>
      <c r="E89" s="5">
        <f>COUNTIFS(Data!$I:$I,$A89,Data!$C:$C,E$1)+COUNTIFS(Data!$J:$J,$A89,Data!$C:$C,E$1)</f>
        <v>0</v>
      </c>
      <c r="F89" s="5">
        <f>COUNTIFS(Data!$I:$I,$A89,Data!$C:$C,F$1)+COUNTIFS(Data!$J:$J,$A89,Data!$C:$C,F$1)</f>
        <v>0</v>
      </c>
      <c r="G89" s="5">
        <f>COUNTIFS(Data!$I:$I,$A89,Data!$C:$C,G$1)+COUNTIFS(Data!$J:$J,$A89,Data!$C:$C,G$1)</f>
        <v>0</v>
      </c>
      <c r="H89" s="5">
        <f>COUNTIFS(Data!$I:$I,$A89,Data!$C:$C,H$1)+COUNTIFS(Data!$J:$J,$A89,Data!$C:$C,H$1)</f>
        <v>0</v>
      </c>
      <c r="I89" s="5">
        <f>COUNTIFS(Data!$I:$I,$A89,Data!$C:$C,I$1)+COUNTIFS(Data!$J:$J,$A89,Data!$C:$C,I$1)</f>
        <v>0</v>
      </c>
      <c r="J89" s="5">
        <f>COUNTIFS(Data!$I:$I,$A89,Data!$C:$C,J$1)+COUNTIFS(Data!$J:$J,$A89,Data!$C:$C,J$1)</f>
        <v>0</v>
      </c>
      <c r="K89" s="5">
        <f>COUNTIFS(Data!$I:$I,$A89,Data!$C:$C,K$1)+COUNTIFS(Data!$J:$J,$A89,Data!$C:$C,K$1)</f>
        <v>0</v>
      </c>
      <c r="L89" s="5">
        <f>COUNTIFS(Data!$I:$I,$A89,Data!$C:$C,L$1)+COUNTIFS(Data!$J:$J,$A89,Data!$C:$C,L$1)</f>
        <v>0</v>
      </c>
      <c r="M89" s="5">
        <f>COUNTIFS(Data!$I:$I,$A89,Data!$C:$C,M$1)+COUNTIFS(Data!$J:$J,$A89,Data!$C:$C,M$1)</f>
        <v>0</v>
      </c>
      <c r="N89" s="5">
        <f>COUNTIFS(Data!$I:$I,$A89,Data!$C:$C,N$1)+COUNTIFS(Data!$J:$J,$A89,Data!$C:$C,N$1)</f>
        <v>0</v>
      </c>
      <c r="O89" s="5">
        <f>COUNTIFS(Data!$I:$I,$A89,Data!$C:$C,O$1)+COUNTIFS(Data!$J:$J,$A89,Data!$C:$C,O$1)</f>
        <v>0</v>
      </c>
      <c r="P89" s="5">
        <f>COUNTIFS(Data!$I:$I,$A89,Data!$C:$C,P$1)+COUNTIFS(Data!$J:$J,$A89,Data!$C:$C,P$1)</f>
        <v>0</v>
      </c>
      <c r="Q89" s="5">
        <f>COUNTIFS(Data!$I:$I,$A89,Data!$C:$C,Q$1)+COUNTIFS(Data!$J:$J,$A89,Data!$C:$C,Q$1)</f>
        <v>0</v>
      </c>
      <c r="R89" s="5">
        <f>COUNTIFS(Data!$I:$I,$A89,Data!$C:$C,R$1)+COUNTIFS(Data!$J:$J,$A89,Data!$C:$C,R$1)</f>
        <v>0</v>
      </c>
      <c r="S89" s="5">
        <f>COUNTIFS(Data!$I:$I,$A89,Data!$C:$C,S$1)+COUNTIFS(Data!$J:$J,$A89,Data!$C:$C,S$1)</f>
        <v>0</v>
      </c>
      <c r="T89" s="5">
        <f>COUNTIFS(Data!$I:$I,$A89,Data!$C:$C,T$1)+COUNTIFS(Data!$J:$J,$A89,Data!$C:$C,T$1)</f>
        <v>0</v>
      </c>
      <c r="U89" s="5">
        <f>COUNTIFS(Data!$I:$I,$A89,Data!$C:$C,U$1)+COUNTIFS(Data!$J:$J,$A89,Data!$C:$C,U$1)</f>
        <v>0</v>
      </c>
      <c r="V89" s="5">
        <f>COUNTIFS(Data!$I:$I,$A89,Data!$C:$C,V$1)+COUNTIFS(Data!$J:$J,$A89,Data!$C:$C,V$1)</f>
        <v>0</v>
      </c>
      <c r="W89" s="5">
        <f>COUNTIFS(Data!$I:$I,$A89,Data!$C:$C,W$1)+COUNTIFS(Data!$J:$J,$A89,Data!$C:$C,W$1)</f>
        <v>0</v>
      </c>
      <c r="X89" s="5">
        <f>COUNTIFS(Data!$I:$I,$A89,Data!$C:$C,X$1)+COUNTIFS(Data!$J:$J,$A89,Data!$C:$C,X$1)</f>
        <v>0</v>
      </c>
      <c r="Y89" s="5">
        <f>COUNTIFS(Data!$I:$I,$A89,Data!$C:$C,Y$1)+COUNTIFS(Data!$J:$J,$A89,Data!$C:$C,Y$1)</f>
        <v>0</v>
      </c>
      <c r="Z89" s="5">
        <f>COUNTIFS(Data!$I:$I,$A89,Data!$C:$C,Z$1)+COUNTIFS(Data!$J:$J,$A89,Data!$C:$C,Z$1)</f>
        <v>0</v>
      </c>
      <c r="AA89" s="5">
        <f>COUNTIFS(Data!$I:$I,$A89,Data!$C:$C,AA$1)+COUNTIFS(Data!$J:$J,$A89,Data!$C:$C,AA$1)</f>
        <v>0</v>
      </c>
      <c r="AB89" s="5">
        <f>COUNTIFS(Data!$I:$I,$A89,Data!$C:$C,AB$1)+COUNTIFS(Data!$J:$J,$A89,Data!$C:$C,AB$1)</f>
        <v>0</v>
      </c>
      <c r="AC89" s="5">
        <f>COUNTIFS(Data!$I:$I,$A89,Data!$C:$C,AC$1)+COUNTIFS(Data!$J:$J,$A89,Data!$C:$C,AC$1)</f>
        <v>0</v>
      </c>
      <c r="AD89" s="5">
        <f>COUNTIFS(Data!$I:$I,$A89,Data!$C:$C,AD$1)+COUNTIFS(Data!$J:$J,$A89,Data!$C:$C,AD$1)</f>
        <v>0</v>
      </c>
      <c r="AE89" s="5">
        <f>COUNTIFS(Data!$I:$I,$A89,Data!$C:$C,AE$1)+COUNTIFS(Data!$J:$J,$A89,Data!$C:$C,AE$1)</f>
        <v>0</v>
      </c>
      <c r="AF89" s="5">
        <f>COUNTIFS(Data!$I:$I,$A89,Data!$C:$C,AF$1)+COUNTIFS(Data!$J:$J,$A89,Data!$C:$C,AF$1)</f>
        <v>0</v>
      </c>
      <c r="AG89" s="5">
        <f>COUNTIFS(Data!$I:$I,$A89,Data!$C:$C,AG$1)+COUNTIFS(Data!$J:$J,$A89,Data!$C:$C,AG$1)</f>
        <v>0</v>
      </c>
      <c r="AH89" s="5">
        <f>COUNTIFS(Data!$I:$I,$A89,Data!$C:$C,AH$1)+COUNTIFS(Data!$J:$J,$A89,Data!$C:$C,AH$1)</f>
        <v>0</v>
      </c>
      <c r="AI89" s="5">
        <f>COUNTIFS(Data!$I:$I,$A89,Data!$C:$C,AI$1)+COUNTIFS(Data!$J:$J,$A89,Data!$C:$C,AI$1)</f>
        <v>0</v>
      </c>
      <c r="AJ89" s="5">
        <f>COUNTIFS(Data!$I:$I,$A89,Data!$C:$C,AJ$1)+COUNTIFS(Data!$J:$J,$A89,Data!$C:$C,AJ$1)</f>
        <v>0</v>
      </c>
      <c r="AK89" s="5">
        <f>COUNTIFS(Data!$I:$I,$A89,Data!$C:$C,AK$1)+COUNTIFS(Data!$J:$J,$A89,Data!$C:$C,AK$1)</f>
        <v>0</v>
      </c>
      <c r="AL89" s="5">
        <f>COUNTIFS(Data!$I:$I,$A89,Data!$C:$C,AL$1)+COUNTIFS(Data!$J:$J,$A89,Data!$C:$C,AL$1)</f>
        <v>0</v>
      </c>
      <c r="AM89" s="5">
        <f>COUNTIFS(Data!$I:$I,$A89,Data!$C:$C,AM$1)+COUNTIFS(Data!$J:$J,$A89,Data!$C:$C,AM$1)</f>
        <v>0</v>
      </c>
      <c r="AN89" s="5">
        <f>COUNTIFS(Data!$I:$I,$A89,Data!$C:$C,AN$1)+COUNTIFS(Data!$J:$J,$A89,Data!$C:$C,AN$1)</f>
        <v>0</v>
      </c>
      <c r="AO89" s="5">
        <f>COUNTIFS(Data!$I:$I,$A89,Data!$C:$C,AO$1)+COUNTIFS(Data!$J:$J,$A89,Data!$C:$C,AO$1)</f>
        <v>0</v>
      </c>
      <c r="AP89" s="5">
        <f>COUNTIFS(Data!$I:$I,$A89,Data!$C:$C,AP$1)+COUNTIFS(Data!$J:$J,$A89,Data!$C:$C,AP$1)</f>
        <v>0</v>
      </c>
      <c r="AQ89" s="5">
        <f>COUNTIFS(Data!$I:$I,$A89,Data!$C:$C,AQ$1)+COUNTIFS(Data!$J:$J,$A89,Data!$C:$C,AQ$1)</f>
        <v>0</v>
      </c>
      <c r="AR89" s="5">
        <f>COUNTIFS(Data!$I:$I,$A89,Data!$C:$C,AR$1)+COUNTIFS(Data!$J:$J,$A89,Data!$C:$C,AR$1)</f>
        <v>0</v>
      </c>
      <c r="AS89" s="5">
        <f>COUNTIFS(Data!$I:$I,$A89,Data!$C:$C,AS$1)+COUNTIFS(Data!$J:$J,$A89,Data!$C:$C,AS$1)</f>
        <v>0</v>
      </c>
      <c r="AT89" s="5">
        <f>COUNTIFS(Data!$I:$I,$A89,Data!$C:$C,AT$1)+COUNTIFS(Data!$J:$J,$A89,Data!$C:$C,AT$1)</f>
        <v>0</v>
      </c>
      <c r="AU89" s="5">
        <f>COUNTIFS(Data!$I:$I,$A89,Data!$C:$C,AU$1)+COUNTIFS(Data!$J:$J,$A89,Data!$C:$C,AU$1)</f>
        <v>0</v>
      </c>
      <c r="AV89" s="5">
        <f t="shared" si="1"/>
        <v>0</v>
      </c>
    </row>
    <row r="90">
      <c r="A90" s="5" t="str">
        <f>Countries!A89</f>
        <v>TUR</v>
      </c>
      <c r="B90" s="5">
        <f>COUNTIFS(Data!$I:$I,$A90,Data!$C:$C,B$1)+COUNTIFS(Data!$J:$J,$A90,Data!$C:$C,B$1)</f>
        <v>0</v>
      </c>
      <c r="C90" s="5">
        <f>COUNTIFS(Data!$I:$I,$A90,Data!$C:$C,C$1)+COUNTIFS(Data!$J:$J,$A90,Data!$C:$C,C$1)</f>
        <v>0</v>
      </c>
      <c r="D90" s="5">
        <f>COUNTIFS(Data!$I:$I,$A90,Data!$C:$C,D$1)+COUNTIFS(Data!$J:$J,$A90,Data!$C:$C,D$1)</f>
        <v>1</v>
      </c>
      <c r="E90" s="5">
        <f>COUNTIFS(Data!$I:$I,$A90,Data!$C:$C,E$1)+COUNTIFS(Data!$J:$J,$A90,Data!$C:$C,E$1)</f>
        <v>0</v>
      </c>
      <c r="F90" s="5">
        <f>COUNTIFS(Data!$I:$I,$A90,Data!$C:$C,F$1)+COUNTIFS(Data!$J:$J,$A90,Data!$C:$C,F$1)</f>
        <v>0</v>
      </c>
      <c r="G90" s="5">
        <f>COUNTIFS(Data!$I:$I,$A90,Data!$C:$C,G$1)+COUNTIFS(Data!$J:$J,$A90,Data!$C:$C,G$1)</f>
        <v>0</v>
      </c>
      <c r="H90" s="5">
        <f>COUNTIFS(Data!$I:$I,$A90,Data!$C:$C,H$1)+COUNTIFS(Data!$J:$J,$A90,Data!$C:$C,H$1)</f>
        <v>0</v>
      </c>
      <c r="I90" s="5">
        <f>COUNTIFS(Data!$I:$I,$A90,Data!$C:$C,I$1)+COUNTIFS(Data!$J:$J,$A90,Data!$C:$C,I$1)</f>
        <v>0</v>
      </c>
      <c r="J90" s="5">
        <f>COUNTIFS(Data!$I:$I,$A90,Data!$C:$C,J$1)+COUNTIFS(Data!$J:$J,$A90,Data!$C:$C,J$1)</f>
        <v>0</v>
      </c>
      <c r="K90" s="5">
        <f>COUNTIFS(Data!$I:$I,$A90,Data!$C:$C,K$1)+COUNTIFS(Data!$J:$J,$A90,Data!$C:$C,K$1)</f>
        <v>0</v>
      </c>
      <c r="L90" s="5">
        <f>COUNTIFS(Data!$I:$I,$A90,Data!$C:$C,L$1)+COUNTIFS(Data!$J:$J,$A90,Data!$C:$C,L$1)</f>
        <v>0</v>
      </c>
      <c r="M90" s="5">
        <f>COUNTIFS(Data!$I:$I,$A90,Data!$C:$C,M$1)+COUNTIFS(Data!$J:$J,$A90,Data!$C:$C,M$1)</f>
        <v>0</v>
      </c>
      <c r="N90" s="5">
        <f>COUNTIFS(Data!$I:$I,$A90,Data!$C:$C,N$1)+COUNTIFS(Data!$J:$J,$A90,Data!$C:$C,N$1)</f>
        <v>0</v>
      </c>
      <c r="O90" s="5">
        <f>COUNTIFS(Data!$I:$I,$A90,Data!$C:$C,O$1)+COUNTIFS(Data!$J:$J,$A90,Data!$C:$C,O$1)</f>
        <v>0</v>
      </c>
      <c r="P90" s="5">
        <f>COUNTIFS(Data!$I:$I,$A90,Data!$C:$C,P$1)+COUNTIFS(Data!$J:$J,$A90,Data!$C:$C,P$1)</f>
        <v>0</v>
      </c>
      <c r="Q90" s="5">
        <f>COUNTIFS(Data!$I:$I,$A90,Data!$C:$C,Q$1)+COUNTIFS(Data!$J:$J,$A90,Data!$C:$C,Q$1)</f>
        <v>0</v>
      </c>
      <c r="R90" s="5">
        <f>COUNTIFS(Data!$I:$I,$A90,Data!$C:$C,R$1)+COUNTIFS(Data!$J:$J,$A90,Data!$C:$C,R$1)</f>
        <v>0</v>
      </c>
      <c r="S90" s="5">
        <f>COUNTIFS(Data!$I:$I,$A90,Data!$C:$C,S$1)+COUNTIFS(Data!$J:$J,$A90,Data!$C:$C,S$1)</f>
        <v>0</v>
      </c>
      <c r="T90" s="5">
        <f>COUNTIFS(Data!$I:$I,$A90,Data!$C:$C,T$1)+COUNTIFS(Data!$J:$J,$A90,Data!$C:$C,T$1)</f>
        <v>0</v>
      </c>
      <c r="U90" s="5">
        <f>COUNTIFS(Data!$I:$I,$A90,Data!$C:$C,U$1)+COUNTIFS(Data!$J:$J,$A90,Data!$C:$C,U$1)</f>
        <v>0</v>
      </c>
      <c r="V90" s="5">
        <f>COUNTIFS(Data!$I:$I,$A90,Data!$C:$C,V$1)+COUNTIFS(Data!$J:$J,$A90,Data!$C:$C,V$1)</f>
        <v>0</v>
      </c>
      <c r="W90" s="5">
        <f>COUNTIFS(Data!$I:$I,$A90,Data!$C:$C,W$1)+COUNTIFS(Data!$J:$J,$A90,Data!$C:$C,W$1)</f>
        <v>0</v>
      </c>
      <c r="X90" s="5">
        <f>COUNTIFS(Data!$I:$I,$A90,Data!$C:$C,X$1)+COUNTIFS(Data!$J:$J,$A90,Data!$C:$C,X$1)</f>
        <v>0</v>
      </c>
      <c r="Y90" s="5">
        <f>COUNTIFS(Data!$I:$I,$A90,Data!$C:$C,Y$1)+COUNTIFS(Data!$J:$J,$A90,Data!$C:$C,Y$1)</f>
        <v>0</v>
      </c>
      <c r="Z90" s="5">
        <f>COUNTIFS(Data!$I:$I,$A90,Data!$C:$C,Z$1)+COUNTIFS(Data!$J:$J,$A90,Data!$C:$C,Z$1)</f>
        <v>0</v>
      </c>
      <c r="AA90" s="5">
        <f>COUNTIFS(Data!$I:$I,$A90,Data!$C:$C,AA$1)+COUNTIFS(Data!$J:$J,$A90,Data!$C:$C,AA$1)</f>
        <v>3</v>
      </c>
      <c r="AB90" s="5">
        <f>COUNTIFS(Data!$I:$I,$A90,Data!$C:$C,AB$1)+COUNTIFS(Data!$J:$J,$A90,Data!$C:$C,AB$1)</f>
        <v>0</v>
      </c>
      <c r="AC90" s="5">
        <f>COUNTIFS(Data!$I:$I,$A90,Data!$C:$C,AC$1)+COUNTIFS(Data!$J:$J,$A90,Data!$C:$C,AC$1)</f>
        <v>0</v>
      </c>
      <c r="AD90" s="5">
        <f>COUNTIFS(Data!$I:$I,$A90,Data!$C:$C,AD$1)+COUNTIFS(Data!$J:$J,$A90,Data!$C:$C,AD$1)</f>
        <v>0</v>
      </c>
      <c r="AE90" s="5">
        <f>COUNTIFS(Data!$I:$I,$A90,Data!$C:$C,AE$1)+COUNTIFS(Data!$J:$J,$A90,Data!$C:$C,AE$1)</f>
        <v>0</v>
      </c>
      <c r="AF90" s="5">
        <f>COUNTIFS(Data!$I:$I,$A90,Data!$C:$C,AF$1)+COUNTIFS(Data!$J:$J,$A90,Data!$C:$C,AF$1)</f>
        <v>0</v>
      </c>
      <c r="AG90" s="5">
        <f>COUNTIFS(Data!$I:$I,$A90,Data!$C:$C,AG$1)+COUNTIFS(Data!$J:$J,$A90,Data!$C:$C,AG$1)</f>
        <v>0</v>
      </c>
      <c r="AH90" s="5">
        <f>COUNTIFS(Data!$I:$I,$A90,Data!$C:$C,AH$1)+COUNTIFS(Data!$J:$J,$A90,Data!$C:$C,AH$1)</f>
        <v>0</v>
      </c>
      <c r="AI90" s="5">
        <f>COUNTIFS(Data!$I:$I,$A90,Data!$C:$C,AI$1)+COUNTIFS(Data!$J:$J,$A90,Data!$C:$C,AI$1)</f>
        <v>0</v>
      </c>
      <c r="AJ90" s="5">
        <f>COUNTIFS(Data!$I:$I,$A90,Data!$C:$C,AJ$1)+COUNTIFS(Data!$J:$J,$A90,Data!$C:$C,AJ$1)</f>
        <v>0</v>
      </c>
      <c r="AK90" s="5">
        <f>COUNTIFS(Data!$I:$I,$A90,Data!$C:$C,AK$1)+COUNTIFS(Data!$J:$J,$A90,Data!$C:$C,AK$1)</f>
        <v>0</v>
      </c>
      <c r="AL90" s="5">
        <f>COUNTIFS(Data!$I:$I,$A90,Data!$C:$C,AL$1)+COUNTIFS(Data!$J:$J,$A90,Data!$C:$C,AL$1)</f>
        <v>0</v>
      </c>
      <c r="AM90" s="5">
        <f>COUNTIFS(Data!$I:$I,$A90,Data!$C:$C,AM$1)+COUNTIFS(Data!$J:$J,$A90,Data!$C:$C,AM$1)</f>
        <v>0</v>
      </c>
      <c r="AN90" s="5">
        <f>COUNTIFS(Data!$I:$I,$A90,Data!$C:$C,AN$1)+COUNTIFS(Data!$J:$J,$A90,Data!$C:$C,AN$1)</f>
        <v>2</v>
      </c>
      <c r="AO90" s="5">
        <f>COUNTIFS(Data!$I:$I,$A90,Data!$C:$C,AO$1)+COUNTIFS(Data!$J:$J,$A90,Data!$C:$C,AO$1)</f>
        <v>0</v>
      </c>
      <c r="AP90" s="5">
        <f>COUNTIFS(Data!$I:$I,$A90,Data!$C:$C,AP$1)+COUNTIFS(Data!$J:$J,$A90,Data!$C:$C,AP$1)</f>
        <v>0</v>
      </c>
      <c r="AQ90" s="5">
        <f>COUNTIFS(Data!$I:$I,$A90,Data!$C:$C,AQ$1)+COUNTIFS(Data!$J:$J,$A90,Data!$C:$C,AQ$1)</f>
        <v>0</v>
      </c>
      <c r="AR90" s="5">
        <f>COUNTIFS(Data!$I:$I,$A90,Data!$C:$C,AR$1)+COUNTIFS(Data!$J:$J,$A90,Data!$C:$C,AR$1)</f>
        <v>0</v>
      </c>
      <c r="AS90" s="5">
        <f>COUNTIFS(Data!$I:$I,$A90,Data!$C:$C,AS$1)+COUNTIFS(Data!$J:$J,$A90,Data!$C:$C,AS$1)</f>
        <v>0</v>
      </c>
      <c r="AT90" s="5">
        <f>COUNTIFS(Data!$I:$I,$A90,Data!$C:$C,AT$1)+COUNTIFS(Data!$J:$J,$A90,Data!$C:$C,AT$1)</f>
        <v>0</v>
      </c>
      <c r="AU90" s="5">
        <f>COUNTIFS(Data!$I:$I,$A90,Data!$C:$C,AU$1)+COUNTIFS(Data!$J:$J,$A90,Data!$C:$C,AU$1)</f>
        <v>1</v>
      </c>
      <c r="AV90" s="5">
        <f t="shared" si="1"/>
        <v>7</v>
      </c>
    </row>
    <row r="91">
      <c r="A91" s="5" t="str">
        <f>Countries!A90</f>
        <v>UGA</v>
      </c>
      <c r="B91" s="5">
        <f>COUNTIFS(Data!$I:$I,$A91,Data!$C:$C,B$1)+COUNTIFS(Data!$J:$J,$A91,Data!$C:$C,B$1)</f>
        <v>0</v>
      </c>
      <c r="C91" s="5">
        <f>COUNTIFS(Data!$I:$I,$A91,Data!$C:$C,C$1)+COUNTIFS(Data!$J:$J,$A91,Data!$C:$C,C$1)</f>
        <v>0</v>
      </c>
      <c r="D91" s="5">
        <f>COUNTIFS(Data!$I:$I,$A91,Data!$C:$C,D$1)+COUNTIFS(Data!$J:$J,$A91,Data!$C:$C,D$1)</f>
        <v>0</v>
      </c>
      <c r="E91" s="5">
        <f>COUNTIFS(Data!$I:$I,$A91,Data!$C:$C,E$1)+COUNTIFS(Data!$J:$J,$A91,Data!$C:$C,E$1)</f>
        <v>0</v>
      </c>
      <c r="F91" s="5">
        <f>COUNTIFS(Data!$I:$I,$A91,Data!$C:$C,F$1)+COUNTIFS(Data!$J:$J,$A91,Data!$C:$C,F$1)</f>
        <v>1</v>
      </c>
      <c r="G91" s="5">
        <f>COUNTIFS(Data!$I:$I,$A91,Data!$C:$C,G$1)+COUNTIFS(Data!$J:$J,$A91,Data!$C:$C,G$1)</f>
        <v>0</v>
      </c>
      <c r="H91" s="5">
        <f>COUNTIFS(Data!$I:$I,$A91,Data!$C:$C,H$1)+COUNTIFS(Data!$J:$J,$A91,Data!$C:$C,H$1)</f>
        <v>0</v>
      </c>
      <c r="I91" s="5">
        <f>COUNTIFS(Data!$I:$I,$A91,Data!$C:$C,I$1)+COUNTIFS(Data!$J:$J,$A91,Data!$C:$C,I$1)</f>
        <v>0</v>
      </c>
      <c r="J91" s="5">
        <f>COUNTIFS(Data!$I:$I,$A91,Data!$C:$C,J$1)+COUNTIFS(Data!$J:$J,$A91,Data!$C:$C,J$1)</f>
        <v>0</v>
      </c>
      <c r="K91" s="5">
        <f>COUNTIFS(Data!$I:$I,$A91,Data!$C:$C,K$1)+COUNTIFS(Data!$J:$J,$A91,Data!$C:$C,K$1)</f>
        <v>0</v>
      </c>
      <c r="L91" s="5">
        <f>COUNTIFS(Data!$I:$I,$A91,Data!$C:$C,L$1)+COUNTIFS(Data!$J:$J,$A91,Data!$C:$C,L$1)</f>
        <v>0</v>
      </c>
      <c r="M91" s="5">
        <f>COUNTIFS(Data!$I:$I,$A91,Data!$C:$C,M$1)+COUNTIFS(Data!$J:$J,$A91,Data!$C:$C,M$1)</f>
        <v>0</v>
      </c>
      <c r="N91" s="5">
        <f>COUNTIFS(Data!$I:$I,$A91,Data!$C:$C,N$1)+COUNTIFS(Data!$J:$J,$A91,Data!$C:$C,N$1)</f>
        <v>0</v>
      </c>
      <c r="O91" s="5">
        <f>COUNTIFS(Data!$I:$I,$A91,Data!$C:$C,O$1)+COUNTIFS(Data!$J:$J,$A91,Data!$C:$C,O$1)</f>
        <v>0</v>
      </c>
      <c r="P91" s="5">
        <f>COUNTIFS(Data!$I:$I,$A91,Data!$C:$C,P$1)+COUNTIFS(Data!$J:$J,$A91,Data!$C:$C,P$1)</f>
        <v>0</v>
      </c>
      <c r="Q91" s="5">
        <f>COUNTIFS(Data!$I:$I,$A91,Data!$C:$C,Q$1)+COUNTIFS(Data!$J:$J,$A91,Data!$C:$C,Q$1)</f>
        <v>0</v>
      </c>
      <c r="R91" s="5">
        <f>COUNTIFS(Data!$I:$I,$A91,Data!$C:$C,R$1)+COUNTIFS(Data!$J:$J,$A91,Data!$C:$C,R$1)</f>
        <v>0</v>
      </c>
      <c r="S91" s="5">
        <f>COUNTIFS(Data!$I:$I,$A91,Data!$C:$C,S$1)+COUNTIFS(Data!$J:$J,$A91,Data!$C:$C,S$1)</f>
        <v>0</v>
      </c>
      <c r="T91" s="5">
        <f>COUNTIFS(Data!$I:$I,$A91,Data!$C:$C,T$1)+COUNTIFS(Data!$J:$J,$A91,Data!$C:$C,T$1)</f>
        <v>0</v>
      </c>
      <c r="U91" s="5">
        <f>COUNTIFS(Data!$I:$I,$A91,Data!$C:$C,U$1)+COUNTIFS(Data!$J:$J,$A91,Data!$C:$C,U$1)</f>
        <v>0</v>
      </c>
      <c r="V91" s="5">
        <f>COUNTIFS(Data!$I:$I,$A91,Data!$C:$C,V$1)+COUNTIFS(Data!$J:$J,$A91,Data!$C:$C,V$1)</f>
        <v>0</v>
      </c>
      <c r="W91" s="5">
        <f>COUNTIFS(Data!$I:$I,$A91,Data!$C:$C,W$1)+COUNTIFS(Data!$J:$J,$A91,Data!$C:$C,W$1)</f>
        <v>0</v>
      </c>
      <c r="X91" s="5">
        <f>COUNTIFS(Data!$I:$I,$A91,Data!$C:$C,X$1)+COUNTIFS(Data!$J:$J,$A91,Data!$C:$C,X$1)</f>
        <v>0</v>
      </c>
      <c r="Y91" s="5">
        <f>COUNTIFS(Data!$I:$I,$A91,Data!$C:$C,Y$1)+COUNTIFS(Data!$J:$J,$A91,Data!$C:$C,Y$1)</f>
        <v>0</v>
      </c>
      <c r="Z91" s="5">
        <f>COUNTIFS(Data!$I:$I,$A91,Data!$C:$C,Z$1)+COUNTIFS(Data!$J:$J,$A91,Data!$C:$C,Z$1)</f>
        <v>0</v>
      </c>
      <c r="AA91" s="5">
        <f>COUNTIFS(Data!$I:$I,$A91,Data!$C:$C,AA$1)+COUNTIFS(Data!$J:$J,$A91,Data!$C:$C,AA$1)</f>
        <v>0</v>
      </c>
      <c r="AB91" s="5">
        <f>COUNTIFS(Data!$I:$I,$A91,Data!$C:$C,AB$1)+COUNTIFS(Data!$J:$J,$A91,Data!$C:$C,AB$1)</f>
        <v>0</v>
      </c>
      <c r="AC91" s="5">
        <f>COUNTIFS(Data!$I:$I,$A91,Data!$C:$C,AC$1)+COUNTIFS(Data!$J:$J,$A91,Data!$C:$C,AC$1)</f>
        <v>0</v>
      </c>
      <c r="AD91" s="5">
        <f>COUNTIFS(Data!$I:$I,$A91,Data!$C:$C,AD$1)+COUNTIFS(Data!$J:$J,$A91,Data!$C:$C,AD$1)</f>
        <v>0</v>
      </c>
      <c r="AE91" s="5">
        <f>COUNTIFS(Data!$I:$I,$A91,Data!$C:$C,AE$1)+COUNTIFS(Data!$J:$J,$A91,Data!$C:$C,AE$1)</f>
        <v>0</v>
      </c>
      <c r="AF91" s="5">
        <f>COUNTIFS(Data!$I:$I,$A91,Data!$C:$C,AF$1)+COUNTIFS(Data!$J:$J,$A91,Data!$C:$C,AF$1)</f>
        <v>0</v>
      </c>
      <c r="AG91" s="5">
        <f>COUNTIFS(Data!$I:$I,$A91,Data!$C:$C,AG$1)+COUNTIFS(Data!$J:$J,$A91,Data!$C:$C,AG$1)</f>
        <v>0</v>
      </c>
      <c r="AH91" s="5">
        <f>COUNTIFS(Data!$I:$I,$A91,Data!$C:$C,AH$1)+COUNTIFS(Data!$J:$J,$A91,Data!$C:$C,AH$1)</f>
        <v>0</v>
      </c>
      <c r="AI91" s="5">
        <f>COUNTIFS(Data!$I:$I,$A91,Data!$C:$C,AI$1)+COUNTIFS(Data!$J:$J,$A91,Data!$C:$C,AI$1)</f>
        <v>0</v>
      </c>
      <c r="AJ91" s="5">
        <f>COUNTIFS(Data!$I:$I,$A91,Data!$C:$C,AJ$1)+COUNTIFS(Data!$J:$J,$A91,Data!$C:$C,AJ$1)</f>
        <v>0</v>
      </c>
      <c r="AK91" s="5">
        <f>COUNTIFS(Data!$I:$I,$A91,Data!$C:$C,AK$1)+COUNTIFS(Data!$J:$J,$A91,Data!$C:$C,AK$1)</f>
        <v>0</v>
      </c>
      <c r="AL91" s="5">
        <f>COUNTIFS(Data!$I:$I,$A91,Data!$C:$C,AL$1)+COUNTIFS(Data!$J:$J,$A91,Data!$C:$C,AL$1)</f>
        <v>0</v>
      </c>
      <c r="AM91" s="5">
        <f>COUNTIFS(Data!$I:$I,$A91,Data!$C:$C,AM$1)+COUNTIFS(Data!$J:$J,$A91,Data!$C:$C,AM$1)</f>
        <v>0</v>
      </c>
      <c r="AN91" s="5">
        <f>COUNTIFS(Data!$I:$I,$A91,Data!$C:$C,AN$1)+COUNTIFS(Data!$J:$J,$A91,Data!$C:$C,AN$1)</f>
        <v>0</v>
      </c>
      <c r="AO91" s="5">
        <f>COUNTIFS(Data!$I:$I,$A91,Data!$C:$C,AO$1)+COUNTIFS(Data!$J:$J,$A91,Data!$C:$C,AO$1)</f>
        <v>0</v>
      </c>
      <c r="AP91" s="5">
        <f>COUNTIFS(Data!$I:$I,$A91,Data!$C:$C,AP$1)+COUNTIFS(Data!$J:$J,$A91,Data!$C:$C,AP$1)</f>
        <v>0</v>
      </c>
      <c r="AQ91" s="5">
        <f>COUNTIFS(Data!$I:$I,$A91,Data!$C:$C,AQ$1)+COUNTIFS(Data!$J:$J,$A91,Data!$C:$C,AQ$1)</f>
        <v>0</v>
      </c>
      <c r="AR91" s="5">
        <f>COUNTIFS(Data!$I:$I,$A91,Data!$C:$C,AR$1)+COUNTIFS(Data!$J:$J,$A91,Data!$C:$C,AR$1)</f>
        <v>0</v>
      </c>
      <c r="AS91" s="5">
        <f>COUNTIFS(Data!$I:$I,$A91,Data!$C:$C,AS$1)+COUNTIFS(Data!$J:$J,$A91,Data!$C:$C,AS$1)</f>
        <v>0</v>
      </c>
      <c r="AT91" s="5">
        <f>COUNTIFS(Data!$I:$I,$A91,Data!$C:$C,AT$1)+COUNTIFS(Data!$J:$J,$A91,Data!$C:$C,AT$1)</f>
        <v>0</v>
      </c>
      <c r="AU91" s="5">
        <f>COUNTIFS(Data!$I:$I,$A91,Data!$C:$C,AU$1)+COUNTIFS(Data!$J:$J,$A91,Data!$C:$C,AU$1)</f>
        <v>0</v>
      </c>
      <c r="AV91" s="5">
        <f t="shared" si="1"/>
        <v>1</v>
      </c>
    </row>
    <row r="92">
      <c r="A92" s="5" t="str">
        <f>Countries!A91</f>
        <v>UKR</v>
      </c>
      <c r="B92" s="5">
        <f>COUNTIFS(Data!$I:$I,$A92,Data!$C:$C,B$1)+COUNTIFS(Data!$J:$J,$A92,Data!$C:$C,B$1)</f>
        <v>0</v>
      </c>
      <c r="C92" s="5">
        <f>COUNTIFS(Data!$I:$I,$A92,Data!$C:$C,C$1)+COUNTIFS(Data!$J:$J,$A92,Data!$C:$C,C$1)</f>
        <v>0</v>
      </c>
      <c r="D92" s="5">
        <f>COUNTIFS(Data!$I:$I,$A92,Data!$C:$C,D$1)+COUNTIFS(Data!$J:$J,$A92,Data!$C:$C,D$1)</f>
        <v>0</v>
      </c>
      <c r="E92" s="5">
        <f>COUNTIFS(Data!$I:$I,$A92,Data!$C:$C,E$1)+COUNTIFS(Data!$J:$J,$A92,Data!$C:$C,E$1)</f>
        <v>2</v>
      </c>
      <c r="F92" s="5">
        <f>COUNTIFS(Data!$I:$I,$A92,Data!$C:$C,F$1)+COUNTIFS(Data!$J:$J,$A92,Data!$C:$C,F$1)</f>
        <v>1</v>
      </c>
      <c r="G92" s="5">
        <f>COUNTIFS(Data!$I:$I,$A92,Data!$C:$C,G$1)+COUNTIFS(Data!$J:$J,$A92,Data!$C:$C,G$1)</f>
        <v>0</v>
      </c>
      <c r="H92" s="5">
        <f>COUNTIFS(Data!$I:$I,$A92,Data!$C:$C,H$1)+COUNTIFS(Data!$J:$J,$A92,Data!$C:$C,H$1)</f>
        <v>0</v>
      </c>
      <c r="I92" s="5">
        <f>COUNTIFS(Data!$I:$I,$A92,Data!$C:$C,I$1)+COUNTIFS(Data!$J:$J,$A92,Data!$C:$C,I$1)</f>
        <v>0</v>
      </c>
      <c r="J92" s="5">
        <f>COUNTIFS(Data!$I:$I,$A92,Data!$C:$C,J$1)+COUNTIFS(Data!$J:$J,$A92,Data!$C:$C,J$1)</f>
        <v>0</v>
      </c>
      <c r="K92" s="5">
        <f>COUNTIFS(Data!$I:$I,$A92,Data!$C:$C,K$1)+COUNTIFS(Data!$J:$J,$A92,Data!$C:$C,K$1)</f>
        <v>0</v>
      </c>
      <c r="L92" s="5">
        <f>COUNTIFS(Data!$I:$I,$A92,Data!$C:$C,L$1)+COUNTIFS(Data!$J:$J,$A92,Data!$C:$C,L$1)</f>
        <v>0</v>
      </c>
      <c r="M92" s="5">
        <f>COUNTIFS(Data!$I:$I,$A92,Data!$C:$C,M$1)+COUNTIFS(Data!$J:$J,$A92,Data!$C:$C,M$1)</f>
        <v>1</v>
      </c>
      <c r="N92" s="5">
        <f>COUNTIFS(Data!$I:$I,$A92,Data!$C:$C,N$1)+COUNTIFS(Data!$J:$J,$A92,Data!$C:$C,N$1)</f>
        <v>0</v>
      </c>
      <c r="O92" s="5">
        <f>COUNTIFS(Data!$I:$I,$A92,Data!$C:$C,O$1)+COUNTIFS(Data!$J:$J,$A92,Data!$C:$C,O$1)</f>
        <v>0</v>
      </c>
      <c r="P92" s="5">
        <f>COUNTIFS(Data!$I:$I,$A92,Data!$C:$C,P$1)+COUNTIFS(Data!$J:$J,$A92,Data!$C:$C,P$1)</f>
        <v>0</v>
      </c>
      <c r="Q92" s="5">
        <f>COUNTIFS(Data!$I:$I,$A92,Data!$C:$C,Q$1)+COUNTIFS(Data!$J:$J,$A92,Data!$C:$C,Q$1)</f>
        <v>0</v>
      </c>
      <c r="R92" s="5">
        <f>COUNTIFS(Data!$I:$I,$A92,Data!$C:$C,R$1)+COUNTIFS(Data!$J:$J,$A92,Data!$C:$C,R$1)</f>
        <v>0</v>
      </c>
      <c r="S92" s="5">
        <f>COUNTIFS(Data!$I:$I,$A92,Data!$C:$C,S$1)+COUNTIFS(Data!$J:$J,$A92,Data!$C:$C,S$1)</f>
        <v>0</v>
      </c>
      <c r="T92" s="5">
        <f>COUNTIFS(Data!$I:$I,$A92,Data!$C:$C,T$1)+COUNTIFS(Data!$J:$J,$A92,Data!$C:$C,T$1)</f>
        <v>0</v>
      </c>
      <c r="U92" s="5">
        <f>COUNTIFS(Data!$I:$I,$A92,Data!$C:$C,U$1)+COUNTIFS(Data!$J:$J,$A92,Data!$C:$C,U$1)</f>
        <v>1</v>
      </c>
      <c r="V92" s="5">
        <f>COUNTIFS(Data!$I:$I,$A92,Data!$C:$C,V$1)+COUNTIFS(Data!$J:$J,$A92,Data!$C:$C,V$1)</f>
        <v>0</v>
      </c>
      <c r="W92" s="5">
        <f>COUNTIFS(Data!$I:$I,$A92,Data!$C:$C,W$1)+COUNTIFS(Data!$J:$J,$A92,Data!$C:$C,W$1)</f>
        <v>0</v>
      </c>
      <c r="X92" s="5">
        <f>COUNTIFS(Data!$I:$I,$A92,Data!$C:$C,X$1)+COUNTIFS(Data!$J:$J,$A92,Data!$C:$C,X$1)</f>
        <v>0</v>
      </c>
      <c r="Y92" s="5">
        <f>COUNTIFS(Data!$I:$I,$A92,Data!$C:$C,Y$1)+COUNTIFS(Data!$J:$J,$A92,Data!$C:$C,Y$1)</f>
        <v>0</v>
      </c>
      <c r="Z92" s="5">
        <f>COUNTIFS(Data!$I:$I,$A92,Data!$C:$C,Z$1)+COUNTIFS(Data!$J:$J,$A92,Data!$C:$C,Z$1)</f>
        <v>1</v>
      </c>
      <c r="AA92" s="5">
        <f>COUNTIFS(Data!$I:$I,$A92,Data!$C:$C,AA$1)+COUNTIFS(Data!$J:$J,$A92,Data!$C:$C,AA$1)</f>
        <v>1</v>
      </c>
      <c r="AB92" s="5">
        <f>COUNTIFS(Data!$I:$I,$A92,Data!$C:$C,AB$1)+COUNTIFS(Data!$J:$J,$A92,Data!$C:$C,AB$1)</f>
        <v>0</v>
      </c>
      <c r="AC92" s="5">
        <f>COUNTIFS(Data!$I:$I,$A92,Data!$C:$C,AC$1)+COUNTIFS(Data!$J:$J,$A92,Data!$C:$C,AC$1)</f>
        <v>0</v>
      </c>
      <c r="AD92" s="5">
        <f>COUNTIFS(Data!$I:$I,$A92,Data!$C:$C,AD$1)+COUNTIFS(Data!$J:$J,$A92,Data!$C:$C,AD$1)</f>
        <v>0</v>
      </c>
      <c r="AE92" s="5">
        <f>COUNTIFS(Data!$I:$I,$A92,Data!$C:$C,AE$1)+COUNTIFS(Data!$J:$J,$A92,Data!$C:$C,AE$1)</f>
        <v>0</v>
      </c>
      <c r="AF92" s="5">
        <f>COUNTIFS(Data!$I:$I,$A92,Data!$C:$C,AF$1)+COUNTIFS(Data!$J:$J,$A92,Data!$C:$C,AF$1)</f>
        <v>0</v>
      </c>
      <c r="AG92" s="5">
        <f>COUNTIFS(Data!$I:$I,$A92,Data!$C:$C,AG$1)+COUNTIFS(Data!$J:$J,$A92,Data!$C:$C,AG$1)</f>
        <v>0</v>
      </c>
      <c r="AH92" s="5">
        <f>COUNTIFS(Data!$I:$I,$A92,Data!$C:$C,AH$1)+COUNTIFS(Data!$J:$J,$A92,Data!$C:$C,AH$1)</f>
        <v>1</v>
      </c>
      <c r="AI92" s="5">
        <f>COUNTIFS(Data!$I:$I,$A92,Data!$C:$C,AI$1)+COUNTIFS(Data!$J:$J,$A92,Data!$C:$C,AI$1)</f>
        <v>0</v>
      </c>
      <c r="AJ92" s="5">
        <f>COUNTIFS(Data!$I:$I,$A92,Data!$C:$C,AJ$1)+COUNTIFS(Data!$J:$J,$A92,Data!$C:$C,AJ$1)</f>
        <v>0</v>
      </c>
      <c r="AK92" s="5">
        <f>COUNTIFS(Data!$I:$I,$A92,Data!$C:$C,AK$1)+COUNTIFS(Data!$J:$J,$A92,Data!$C:$C,AK$1)</f>
        <v>0</v>
      </c>
      <c r="AL92" s="5">
        <f>COUNTIFS(Data!$I:$I,$A92,Data!$C:$C,AL$1)+COUNTIFS(Data!$J:$J,$A92,Data!$C:$C,AL$1)</f>
        <v>1</v>
      </c>
      <c r="AM92" s="5">
        <f>COUNTIFS(Data!$I:$I,$A92,Data!$C:$C,AM$1)+COUNTIFS(Data!$J:$J,$A92,Data!$C:$C,AM$1)</f>
        <v>0</v>
      </c>
      <c r="AN92" s="5">
        <f>COUNTIFS(Data!$I:$I,$A92,Data!$C:$C,AN$1)+COUNTIFS(Data!$J:$J,$A92,Data!$C:$C,AN$1)</f>
        <v>0</v>
      </c>
      <c r="AO92" s="5">
        <f>COUNTIFS(Data!$I:$I,$A92,Data!$C:$C,AO$1)+COUNTIFS(Data!$J:$J,$A92,Data!$C:$C,AO$1)</f>
        <v>1</v>
      </c>
      <c r="AP92" s="5">
        <f>COUNTIFS(Data!$I:$I,$A92,Data!$C:$C,AP$1)+COUNTIFS(Data!$J:$J,$A92,Data!$C:$C,AP$1)</f>
        <v>0</v>
      </c>
      <c r="AQ92" s="5">
        <f>COUNTIFS(Data!$I:$I,$A92,Data!$C:$C,AQ$1)+COUNTIFS(Data!$J:$J,$A92,Data!$C:$C,AQ$1)</f>
        <v>0</v>
      </c>
      <c r="AR92" s="5">
        <f>COUNTIFS(Data!$I:$I,$A92,Data!$C:$C,AR$1)+COUNTIFS(Data!$J:$J,$A92,Data!$C:$C,AR$1)</f>
        <v>0</v>
      </c>
      <c r="AS92" s="5">
        <f>COUNTIFS(Data!$I:$I,$A92,Data!$C:$C,AS$1)+COUNTIFS(Data!$J:$J,$A92,Data!$C:$C,AS$1)</f>
        <v>0</v>
      </c>
      <c r="AT92" s="5">
        <f>COUNTIFS(Data!$I:$I,$A92,Data!$C:$C,AT$1)+COUNTIFS(Data!$J:$J,$A92,Data!$C:$C,AT$1)</f>
        <v>0</v>
      </c>
      <c r="AU92" s="5">
        <f>COUNTIFS(Data!$I:$I,$A92,Data!$C:$C,AU$1)+COUNTIFS(Data!$J:$J,$A92,Data!$C:$C,AU$1)</f>
        <v>2</v>
      </c>
      <c r="AV92" s="5">
        <f t="shared" si="1"/>
        <v>12</v>
      </c>
    </row>
    <row r="93">
      <c r="A93" s="5" t="str">
        <f>Countries!A92</f>
        <v>USA</v>
      </c>
      <c r="B93" s="5">
        <f>COUNTIFS(Data!$I:$I,$A93,Data!$C:$C,B$1)+COUNTIFS(Data!$J:$J,$A93,Data!$C:$C,B$1)</f>
        <v>0</v>
      </c>
      <c r="C93" s="5">
        <f>COUNTIFS(Data!$I:$I,$A93,Data!$C:$C,C$1)+COUNTIFS(Data!$J:$J,$A93,Data!$C:$C,C$1)</f>
        <v>0</v>
      </c>
      <c r="D93" s="5">
        <f>COUNTIFS(Data!$I:$I,$A93,Data!$C:$C,D$1)+COUNTIFS(Data!$J:$J,$A93,Data!$C:$C,D$1)</f>
        <v>2</v>
      </c>
      <c r="E93" s="5">
        <f>COUNTIFS(Data!$I:$I,$A93,Data!$C:$C,E$1)+COUNTIFS(Data!$J:$J,$A93,Data!$C:$C,E$1)</f>
        <v>0</v>
      </c>
      <c r="F93" s="5">
        <f>COUNTIFS(Data!$I:$I,$A93,Data!$C:$C,F$1)+COUNTIFS(Data!$J:$J,$A93,Data!$C:$C,F$1)</f>
        <v>6</v>
      </c>
      <c r="G93" s="5">
        <f>COUNTIFS(Data!$I:$I,$A93,Data!$C:$C,G$1)+COUNTIFS(Data!$J:$J,$A93,Data!$C:$C,G$1)</f>
        <v>0</v>
      </c>
      <c r="H93" s="5">
        <f>COUNTIFS(Data!$I:$I,$A93,Data!$C:$C,H$1)+COUNTIFS(Data!$J:$J,$A93,Data!$C:$C,H$1)</f>
        <v>0</v>
      </c>
      <c r="I93" s="5">
        <f>COUNTIFS(Data!$I:$I,$A93,Data!$C:$C,I$1)+COUNTIFS(Data!$J:$J,$A93,Data!$C:$C,I$1)</f>
        <v>0</v>
      </c>
      <c r="J93" s="5">
        <f>COUNTIFS(Data!$I:$I,$A93,Data!$C:$C,J$1)+COUNTIFS(Data!$J:$J,$A93,Data!$C:$C,J$1)</f>
        <v>0</v>
      </c>
      <c r="K93" s="5">
        <f>COUNTIFS(Data!$I:$I,$A93,Data!$C:$C,K$1)+COUNTIFS(Data!$J:$J,$A93,Data!$C:$C,K$1)</f>
        <v>1</v>
      </c>
      <c r="L93" s="5">
        <f>COUNTIFS(Data!$I:$I,$A93,Data!$C:$C,L$1)+COUNTIFS(Data!$J:$J,$A93,Data!$C:$C,L$1)</f>
        <v>0</v>
      </c>
      <c r="M93" s="5">
        <f>COUNTIFS(Data!$I:$I,$A93,Data!$C:$C,M$1)+COUNTIFS(Data!$J:$J,$A93,Data!$C:$C,M$1)</f>
        <v>0</v>
      </c>
      <c r="N93" s="5">
        <f>COUNTIFS(Data!$I:$I,$A93,Data!$C:$C,N$1)+COUNTIFS(Data!$J:$J,$A93,Data!$C:$C,N$1)</f>
        <v>0</v>
      </c>
      <c r="O93" s="5">
        <f>COUNTIFS(Data!$I:$I,$A93,Data!$C:$C,O$1)+COUNTIFS(Data!$J:$J,$A93,Data!$C:$C,O$1)</f>
        <v>0</v>
      </c>
      <c r="P93" s="5">
        <f>COUNTIFS(Data!$I:$I,$A93,Data!$C:$C,P$1)+COUNTIFS(Data!$J:$J,$A93,Data!$C:$C,P$1)</f>
        <v>0</v>
      </c>
      <c r="Q93" s="5">
        <f>COUNTIFS(Data!$I:$I,$A93,Data!$C:$C,Q$1)+COUNTIFS(Data!$J:$J,$A93,Data!$C:$C,Q$1)</f>
        <v>0</v>
      </c>
      <c r="R93" s="5">
        <f>COUNTIFS(Data!$I:$I,$A93,Data!$C:$C,R$1)+COUNTIFS(Data!$J:$J,$A93,Data!$C:$C,R$1)</f>
        <v>1</v>
      </c>
      <c r="S93" s="5">
        <f>COUNTIFS(Data!$I:$I,$A93,Data!$C:$C,S$1)+COUNTIFS(Data!$J:$J,$A93,Data!$C:$C,S$1)</f>
        <v>1</v>
      </c>
      <c r="T93" s="5">
        <f>COUNTIFS(Data!$I:$I,$A93,Data!$C:$C,T$1)+COUNTIFS(Data!$J:$J,$A93,Data!$C:$C,T$1)</f>
        <v>0</v>
      </c>
      <c r="U93" s="5">
        <f>COUNTIFS(Data!$I:$I,$A93,Data!$C:$C,U$1)+COUNTIFS(Data!$J:$J,$A93,Data!$C:$C,U$1)</f>
        <v>1</v>
      </c>
      <c r="V93" s="5">
        <f>COUNTIFS(Data!$I:$I,$A93,Data!$C:$C,V$1)+COUNTIFS(Data!$J:$J,$A93,Data!$C:$C,V$1)</f>
        <v>1</v>
      </c>
      <c r="W93" s="5">
        <f>COUNTIFS(Data!$I:$I,$A93,Data!$C:$C,W$1)+COUNTIFS(Data!$J:$J,$A93,Data!$C:$C,W$1)</f>
        <v>0</v>
      </c>
      <c r="X93" s="5">
        <f>COUNTIFS(Data!$I:$I,$A93,Data!$C:$C,X$1)+COUNTIFS(Data!$J:$J,$A93,Data!$C:$C,X$1)</f>
        <v>0</v>
      </c>
      <c r="Y93" s="5">
        <f>COUNTIFS(Data!$I:$I,$A93,Data!$C:$C,Y$1)+COUNTIFS(Data!$J:$J,$A93,Data!$C:$C,Y$1)</f>
        <v>0</v>
      </c>
      <c r="Z93" s="5">
        <f>COUNTIFS(Data!$I:$I,$A93,Data!$C:$C,Z$1)+COUNTIFS(Data!$J:$J,$A93,Data!$C:$C,Z$1)</f>
        <v>0</v>
      </c>
      <c r="AA93" s="5">
        <f>COUNTIFS(Data!$I:$I,$A93,Data!$C:$C,AA$1)+COUNTIFS(Data!$J:$J,$A93,Data!$C:$C,AA$1)</f>
        <v>1</v>
      </c>
      <c r="AB93" s="5">
        <f>COUNTIFS(Data!$I:$I,$A93,Data!$C:$C,AB$1)+COUNTIFS(Data!$J:$J,$A93,Data!$C:$C,AB$1)</f>
        <v>0</v>
      </c>
      <c r="AC93" s="5">
        <f>COUNTIFS(Data!$I:$I,$A93,Data!$C:$C,AC$1)+COUNTIFS(Data!$J:$J,$A93,Data!$C:$C,AC$1)</f>
        <v>0</v>
      </c>
      <c r="AD93" s="5">
        <f>COUNTIFS(Data!$I:$I,$A93,Data!$C:$C,AD$1)+COUNTIFS(Data!$J:$J,$A93,Data!$C:$C,AD$1)</f>
        <v>0</v>
      </c>
      <c r="AE93" s="5">
        <f>COUNTIFS(Data!$I:$I,$A93,Data!$C:$C,AE$1)+COUNTIFS(Data!$J:$J,$A93,Data!$C:$C,AE$1)</f>
        <v>0</v>
      </c>
      <c r="AF93" s="5">
        <f>COUNTIFS(Data!$I:$I,$A93,Data!$C:$C,AF$1)+COUNTIFS(Data!$J:$J,$A93,Data!$C:$C,AF$1)</f>
        <v>0</v>
      </c>
      <c r="AG93" s="5">
        <f>COUNTIFS(Data!$I:$I,$A93,Data!$C:$C,AG$1)+COUNTIFS(Data!$J:$J,$A93,Data!$C:$C,AG$1)</f>
        <v>0</v>
      </c>
      <c r="AH93" s="5">
        <f>COUNTIFS(Data!$I:$I,$A93,Data!$C:$C,AH$1)+COUNTIFS(Data!$J:$J,$A93,Data!$C:$C,AH$1)</f>
        <v>1</v>
      </c>
      <c r="AI93" s="5">
        <f>COUNTIFS(Data!$I:$I,$A93,Data!$C:$C,AI$1)+COUNTIFS(Data!$J:$J,$A93,Data!$C:$C,AI$1)</f>
        <v>2</v>
      </c>
      <c r="AJ93" s="5">
        <f>COUNTIFS(Data!$I:$I,$A93,Data!$C:$C,AJ$1)+COUNTIFS(Data!$J:$J,$A93,Data!$C:$C,AJ$1)</f>
        <v>0</v>
      </c>
      <c r="AK93" s="5">
        <f>COUNTIFS(Data!$I:$I,$A93,Data!$C:$C,AK$1)+COUNTIFS(Data!$J:$J,$A93,Data!$C:$C,AK$1)</f>
        <v>0</v>
      </c>
      <c r="AL93" s="5">
        <f>COUNTIFS(Data!$I:$I,$A93,Data!$C:$C,AL$1)+COUNTIFS(Data!$J:$J,$A93,Data!$C:$C,AL$1)</f>
        <v>9</v>
      </c>
      <c r="AM93" s="5">
        <f>COUNTIFS(Data!$I:$I,$A93,Data!$C:$C,AM$1)+COUNTIFS(Data!$J:$J,$A93,Data!$C:$C,AM$1)</f>
        <v>0</v>
      </c>
      <c r="AN93" s="5">
        <f>COUNTIFS(Data!$I:$I,$A93,Data!$C:$C,AN$1)+COUNTIFS(Data!$J:$J,$A93,Data!$C:$C,AN$1)</f>
        <v>0</v>
      </c>
      <c r="AO93" s="5">
        <f>COUNTIFS(Data!$I:$I,$A93,Data!$C:$C,AO$1)+COUNTIFS(Data!$J:$J,$A93,Data!$C:$C,AO$1)</f>
        <v>0</v>
      </c>
      <c r="AP93" s="5">
        <f>COUNTIFS(Data!$I:$I,$A93,Data!$C:$C,AP$1)+COUNTIFS(Data!$J:$J,$A93,Data!$C:$C,AP$1)</f>
        <v>0</v>
      </c>
      <c r="AQ93" s="5">
        <f>COUNTIFS(Data!$I:$I,$A93,Data!$C:$C,AQ$1)+COUNTIFS(Data!$J:$J,$A93,Data!$C:$C,AQ$1)</f>
        <v>1</v>
      </c>
      <c r="AR93" s="5">
        <f>COUNTIFS(Data!$I:$I,$A93,Data!$C:$C,AR$1)+COUNTIFS(Data!$J:$J,$A93,Data!$C:$C,AR$1)</f>
        <v>0</v>
      </c>
      <c r="AS93" s="5">
        <f>COUNTIFS(Data!$I:$I,$A93,Data!$C:$C,AS$1)+COUNTIFS(Data!$J:$J,$A93,Data!$C:$C,AS$1)</f>
        <v>0</v>
      </c>
      <c r="AT93" s="5">
        <f>COUNTIFS(Data!$I:$I,$A93,Data!$C:$C,AT$1)+COUNTIFS(Data!$J:$J,$A93,Data!$C:$C,AT$1)</f>
        <v>1</v>
      </c>
      <c r="AU93" s="5">
        <f>COUNTIFS(Data!$I:$I,$A93,Data!$C:$C,AU$1)+COUNTIFS(Data!$J:$J,$A93,Data!$C:$C,AU$1)</f>
        <v>4</v>
      </c>
      <c r="AV93" s="5">
        <f t="shared" si="1"/>
        <v>32</v>
      </c>
    </row>
    <row r="94">
      <c r="A94" s="5" t="str">
        <f>Countries!A93</f>
        <v>UZB</v>
      </c>
      <c r="B94" s="5">
        <f>COUNTIFS(Data!$I:$I,$A94,Data!$C:$C,B$1)+COUNTIFS(Data!$J:$J,$A94,Data!$C:$C,B$1)</f>
        <v>0</v>
      </c>
      <c r="C94" s="5">
        <f>COUNTIFS(Data!$I:$I,$A94,Data!$C:$C,C$1)+COUNTIFS(Data!$J:$J,$A94,Data!$C:$C,C$1)</f>
        <v>0</v>
      </c>
      <c r="D94" s="5">
        <f>COUNTIFS(Data!$I:$I,$A94,Data!$C:$C,D$1)+COUNTIFS(Data!$J:$J,$A94,Data!$C:$C,D$1)</f>
        <v>0</v>
      </c>
      <c r="E94" s="5">
        <f>COUNTIFS(Data!$I:$I,$A94,Data!$C:$C,E$1)+COUNTIFS(Data!$J:$J,$A94,Data!$C:$C,E$1)</f>
        <v>0</v>
      </c>
      <c r="F94" s="5">
        <f>COUNTIFS(Data!$I:$I,$A94,Data!$C:$C,F$1)+COUNTIFS(Data!$J:$J,$A94,Data!$C:$C,F$1)</f>
        <v>0</v>
      </c>
      <c r="G94" s="5">
        <f>COUNTIFS(Data!$I:$I,$A94,Data!$C:$C,G$1)+COUNTIFS(Data!$J:$J,$A94,Data!$C:$C,G$1)</f>
        <v>0</v>
      </c>
      <c r="H94" s="5">
        <f>COUNTIFS(Data!$I:$I,$A94,Data!$C:$C,H$1)+COUNTIFS(Data!$J:$J,$A94,Data!$C:$C,H$1)</f>
        <v>0</v>
      </c>
      <c r="I94" s="5">
        <f>COUNTIFS(Data!$I:$I,$A94,Data!$C:$C,I$1)+COUNTIFS(Data!$J:$J,$A94,Data!$C:$C,I$1)</f>
        <v>0</v>
      </c>
      <c r="J94" s="5">
        <f>COUNTIFS(Data!$I:$I,$A94,Data!$C:$C,J$1)+COUNTIFS(Data!$J:$J,$A94,Data!$C:$C,J$1)</f>
        <v>0</v>
      </c>
      <c r="K94" s="5">
        <f>COUNTIFS(Data!$I:$I,$A94,Data!$C:$C,K$1)+COUNTIFS(Data!$J:$J,$A94,Data!$C:$C,K$1)</f>
        <v>0</v>
      </c>
      <c r="L94" s="5">
        <f>COUNTIFS(Data!$I:$I,$A94,Data!$C:$C,L$1)+COUNTIFS(Data!$J:$J,$A94,Data!$C:$C,L$1)</f>
        <v>0</v>
      </c>
      <c r="M94" s="5">
        <f>COUNTIFS(Data!$I:$I,$A94,Data!$C:$C,M$1)+COUNTIFS(Data!$J:$J,$A94,Data!$C:$C,M$1)</f>
        <v>0</v>
      </c>
      <c r="N94" s="5">
        <f>COUNTIFS(Data!$I:$I,$A94,Data!$C:$C,N$1)+COUNTIFS(Data!$J:$J,$A94,Data!$C:$C,N$1)</f>
        <v>0</v>
      </c>
      <c r="O94" s="5">
        <f>COUNTIFS(Data!$I:$I,$A94,Data!$C:$C,O$1)+COUNTIFS(Data!$J:$J,$A94,Data!$C:$C,O$1)</f>
        <v>0</v>
      </c>
      <c r="P94" s="5">
        <f>COUNTIFS(Data!$I:$I,$A94,Data!$C:$C,P$1)+COUNTIFS(Data!$J:$J,$A94,Data!$C:$C,P$1)</f>
        <v>0</v>
      </c>
      <c r="Q94" s="5">
        <f>COUNTIFS(Data!$I:$I,$A94,Data!$C:$C,Q$1)+COUNTIFS(Data!$J:$J,$A94,Data!$C:$C,Q$1)</f>
        <v>0</v>
      </c>
      <c r="R94" s="5">
        <f>COUNTIFS(Data!$I:$I,$A94,Data!$C:$C,R$1)+COUNTIFS(Data!$J:$J,$A94,Data!$C:$C,R$1)</f>
        <v>0</v>
      </c>
      <c r="S94" s="5">
        <f>COUNTIFS(Data!$I:$I,$A94,Data!$C:$C,S$1)+COUNTIFS(Data!$J:$J,$A94,Data!$C:$C,S$1)</f>
        <v>0</v>
      </c>
      <c r="T94" s="5">
        <f>COUNTIFS(Data!$I:$I,$A94,Data!$C:$C,T$1)+COUNTIFS(Data!$J:$J,$A94,Data!$C:$C,T$1)</f>
        <v>0</v>
      </c>
      <c r="U94" s="5">
        <f>COUNTIFS(Data!$I:$I,$A94,Data!$C:$C,U$1)+COUNTIFS(Data!$J:$J,$A94,Data!$C:$C,U$1)</f>
        <v>0</v>
      </c>
      <c r="V94" s="5">
        <f>COUNTIFS(Data!$I:$I,$A94,Data!$C:$C,V$1)+COUNTIFS(Data!$J:$J,$A94,Data!$C:$C,V$1)</f>
        <v>0</v>
      </c>
      <c r="W94" s="5">
        <f>COUNTIFS(Data!$I:$I,$A94,Data!$C:$C,W$1)+COUNTIFS(Data!$J:$J,$A94,Data!$C:$C,W$1)</f>
        <v>0</v>
      </c>
      <c r="X94" s="5">
        <f>COUNTIFS(Data!$I:$I,$A94,Data!$C:$C,X$1)+COUNTIFS(Data!$J:$J,$A94,Data!$C:$C,X$1)</f>
        <v>0</v>
      </c>
      <c r="Y94" s="5">
        <f>COUNTIFS(Data!$I:$I,$A94,Data!$C:$C,Y$1)+COUNTIFS(Data!$J:$J,$A94,Data!$C:$C,Y$1)</f>
        <v>0</v>
      </c>
      <c r="Z94" s="5">
        <f>COUNTIFS(Data!$I:$I,$A94,Data!$C:$C,Z$1)+COUNTIFS(Data!$J:$J,$A94,Data!$C:$C,Z$1)</f>
        <v>1</v>
      </c>
      <c r="AA94" s="5">
        <f>COUNTIFS(Data!$I:$I,$A94,Data!$C:$C,AA$1)+COUNTIFS(Data!$J:$J,$A94,Data!$C:$C,AA$1)</f>
        <v>0</v>
      </c>
      <c r="AB94" s="5">
        <f>COUNTIFS(Data!$I:$I,$A94,Data!$C:$C,AB$1)+COUNTIFS(Data!$J:$J,$A94,Data!$C:$C,AB$1)</f>
        <v>0</v>
      </c>
      <c r="AC94" s="5">
        <f>COUNTIFS(Data!$I:$I,$A94,Data!$C:$C,AC$1)+COUNTIFS(Data!$J:$J,$A94,Data!$C:$C,AC$1)</f>
        <v>0</v>
      </c>
      <c r="AD94" s="5">
        <f>COUNTIFS(Data!$I:$I,$A94,Data!$C:$C,AD$1)+COUNTIFS(Data!$J:$J,$A94,Data!$C:$C,AD$1)</f>
        <v>0</v>
      </c>
      <c r="AE94" s="5">
        <f>COUNTIFS(Data!$I:$I,$A94,Data!$C:$C,AE$1)+COUNTIFS(Data!$J:$J,$A94,Data!$C:$C,AE$1)</f>
        <v>0</v>
      </c>
      <c r="AF94" s="5">
        <f>COUNTIFS(Data!$I:$I,$A94,Data!$C:$C,AF$1)+COUNTIFS(Data!$J:$J,$A94,Data!$C:$C,AF$1)</f>
        <v>0</v>
      </c>
      <c r="AG94" s="5">
        <f>COUNTIFS(Data!$I:$I,$A94,Data!$C:$C,AG$1)+COUNTIFS(Data!$J:$J,$A94,Data!$C:$C,AG$1)</f>
        <v>0</v>
      </c>
      <c r="AH94" s="5">
        <f>COUNTIFS(Data!$I:$I,$A94,Data!$C:$C,AH$1)+COUNTIFS(Data!$J:$J,$A94,Data!$C:$C,AH$1)</f>
        <v>0</v>
      </c>
      <c r="AI94" s="5">
        <f>COUNTIFS(Data!$I:$I,$A94,Data!$C:$C,AI$1)+COUNTIFS(Data!$J:$J,$A94,Data!$C:$C,AI$1)</f>
        <v>0</v>
      </c>
      <c r="AJ94" s="5">
        <f>COUNTIFS(Data!$I:$I,$A94,Data!$C:$C,AJ$1)+COUNTIFS(Data!$J:$J,$A94,Data!$C:$C,AJ$1)</f>
        <v>0</v>
      </c>
      <c r="AK94" s="5">
        <f>COUNTIFS(Data!$I:$I,$A94,Data!$C:$C,AK$1)+COUNTIFS(Data!$J:$J,$A94,Data!$C:$C,AK$1)</f>
        <v>0</v>
      </c>
      <c r="AL94" s="5">
        <f>COUNTIFS(Data!$I:$I,$A94,Data!$C:$C,AL$1)+COUNTIFS(Data!$J:$J,$A94,Data!$C:$C,AL$1)</f>
        <v>0</v>
      </c>
      <c r="AM94" s="5">
        <f>COUNTIFS(Data!$I:$I,$A94,Data!$C:$C,AM$1)+COUNTIFS(Data!$J:$J,$A94,Data!$C:$C,AM$1)</f>
        <v>0</v>
      </c>
      <c r="AN94" s="5">
        <f>COUNTIFS(Data!$I:$I,$A94,Data!$C:$C,AN$1)+COUNTIFS(Data!$J:$J,$A94,Data!$C:$C,AN$1)</f>
        <v>0</v>
      </c>
      <c r="AO94" s="5">
        <f>COUNTIFS(Data!$I:$I,$A94,Data!$C:$C,AO$1)+COUNTIFS(Data!$J:$J,$A94,Data!$C:$C,AO$1)</f>
        <v>0</v>
      </c>
      <c r="AP94" s="5">
        <f>COUNTIFS(Data!$I:$I,$A94,Data!$C:$C,AP$1)+COUNTIFS(Data!$J:$J,$A94,Data!$C:$C,AP$1)</f>
        <v>0</v>
      </c>
      <c r="AQ94" s="5">
        <f>COUNTIFS(Data!$I:$I,$A94,Data!$C:$C,AQ$1)+COUNTIFS(Data!$J:$J,$A94,Data!$C:$C,AQ$1)</f>
        <v>0</v>
      </c>
      <c r="AR94" s="5">
        <f>COUNTIFS(Data!$I:$I,$A94,Data!$C:$C,AR$1)+COUNTIFS(Data!$J:$J,$A94,Data!$C:$C,AR$1)</f>
        <v>0</v>
      </c>
      <c r="AS94" s="5">
        <f>COUNTIFS(Data!$I:$I,$A94,Data!$C:$C,AS$1)+COUNTIFS(Data!$J:$J,$A94,Data!$C:$C,AS$1)</f>
        <v>0</v>
      </c>
      <c r="AT94" s="5">
        <f>COUNTIFS(Data!$I:$I,$A94,Data!$C:$C,AT$1)+COUNTIFS(Data!$J:$J,$A94,Data!$C:$C,AT$1)</f>
        <v>0</v>
      </c>
      <c r="AU94" s="5">
        <f>COUNTIFS(Data!$I:$I,$A94,Data!$C:$C,AU$1)+COUNTIFS(Data!$J:$J,$A94,Data!$C:$C,AU$1)</f>
        <v>1</v>
      </c>
      <c r="AV94" s="5">
        <f t="shared" si="1"/>
        <v>2</v>
      </c>
    </row>
    <row r="95">
      <c r="A95" s="5" t="str">
        <f>Countries!A94</f>
        <v>VEN</v>
      </c>
      <c r="B95" s="5">
        <f>COUNTIFS(Data!$I:$I,$A95,Data!$C:$C,B$1)+COUNTIFS(Data!$J:$J,$A95,Data!$C:$C,B$1)</f>
        <v>0</v>
      </c>
      <c r="C95" s="5">
        <f>COUNTIFS(Data!$I:$I,$A95,Data!$C:$C,C$1)+COUNTIFS(Data!$J:$J,$A95,Data!$C:$C,C$1)</f>
        <v>0</v>
      </c>
      <c r="D95" s="5">
        <f>COUNTIFS(Data!$I:$I,$A95,Data!$C:$C,D$1)+COUNTIFS(Data!$J:$J,$A95,Data!$C:$C,D$1)</f>
        <v>0</v>
      </c>
      <c r="E95" s="5">
        <f>COUNTIFS(Data!$I:$I,$A95,Data!$C:$C,E$1)+COUNTIFS(Data!$J:$J,$A95,Data!$C:$C,E$1)</f>
        <v>0</v>
      </c>
      <c r="F95" s="5">
        <f>COUNTIFS(Data!$I:$I,$A95,Data!$C:$C,F$1)+COUNTIFS(Data!$J:$J,$A95,Data!$C:$C,F$1)</f>
        <v>0</v>
      </c>
      <c r="G95" s="5">
        <f>COUNTIFS(Data!$I:$I,$A95,Data!$C:$C,G$1)+COUNTIFS(Data!$J:$J,$A95,Data!$C:$C,G$1)</f>
        <v>0</v>
      </c>
      <c r="H95" s="5">
        <f>COUNTIFS(Data!$I:$I,$A95,Data!$C:$C,H$1)+COUNTIFS(Data!$J:$J,$A95,Data!$C:$C,H$1)</f>
        <v>0</v>
      </c>
      <c r="I95" s="5">
        <f>COUNTIFS(Data!$I:$I,$A95,Data!$C:$C,I$1)+COUNTIFS(Data!$J:$J,$A95,Data!$C:$C,I$1)</f>
        <v>0</v>
      </c>
      <c r="J95" s="5">
        <f>COUNTIFS(Data!$I:$I,$A95,Data!$C:$C,J$1)+COUNTIFS(Data!$J:$J,$A95,Data!$C:$C,J$1)</f>
        <v>0</v>
      </c>
      <c r="K95" s="5">
        <f>COUNTIFS(Data!$I:$I,$A95,Data!$C:$C,K$1)+COUNTIFS(Data!$J:$J,$A95,Data!$C:$C,K$1)</f>
        <v>0</v>
      </c>
      <c r="L95" s="5">
        <f>COUNTIFS(Data!$I:$I,$A95,Data!$C:$C,L$1)+COUNTIFS(Data!$J:$J,$A95,Data!$C:$C,L$1)</f>
        <v>0</v>
      </c>
      <c r="M95" s="5">
        <f>COUNTIFS(Data!$I:$I,$A95,Data!$C:$C,M$1)+COUNTIFS(Data!$J:$J,$A95,Data!$C:$C,M$1)</f>
        <v>0</v>
      </c>
      <c r="N95" s="5">
        <f>COUNTIFS(Data!$I:$I,$A95,Data!$C:$C,N$1)+COUNTIFS(Data!$J:$J,$A95,Data!$C:$C,N$1)</f>
        <v>0</v>
      </c>
      <c r="O95" s="5">
        <f>COUNTIFS(Data!$I:$I,$A95,Data!$C:$C,O$1)+COUNTIFS(Data!$J:$J,$A95,Data!$C:$C,O$1)</f>
        <v>0</v>
      </c>
      <c r="P95" s="5">
        <f>COUNTIFS(Data!$I:$I,$A95,Data!$C:$C,P$1)+COUNTIFS(Data!$J:$J,$A95,Data!$C:$C,P$1)</f>
        <v>0</v>
      </c>
      <c r="Q95" s="5">
        <f>COUNTIFS(Data!$I:$I,$A95,Data!$C:$C,Q$1)+COUNTIFS(Data!$J:$J,$A95,Data!$C:$C,Q$1)</f>
        <v>0</v>
      </c>
      <c r="R95" s="5">
        <f>COUNTIFS(Data!$I:$I,$A95,Data!$C:$C,R$1)+COUNTIFS(Data!$J:$J,$A95,Data!$C:$C,R$1)</f>
        <v>0</v>
      </c>
      <c r="S95" s="5">
        <f>COUNTIFS(Data!$I:$I,$A95,Data!$C:$C,S$1)+COUNTIFS(Data!$J:$J,$A95,Data!$C:$C,S$1)</f>
        <v>0</v>
      </c>
      <c r="T95" s="5">
        <f>COUNTIFS(Data!$I:$I,$A95,Data!$C:$C,T$1)+COUNTIFS(Data!$J:$J,$A95,Data!$C:$C,T$1)</f>
        <v>0</v>
      </c>
      <c r="U95" s="5">
        <f>COUNTIFS(Data!$I:$I,$A95,Data!$C:$C,U$1)+COUNTIFS(Data!$J:$J,$A95,Data!$C:$C,U$1)</f>
        <v>0</v>
      </c>
      <c r="V95" s="5">
        <f>COUNTIFS(Data!$I:$I,$A95,Data!$C:$C,V$1)+COUNTIFS(Data!$J:$J,$A95,Data!$C:$C,V$1)</f>
        <v>0</v>
      </c>
      <c r="W95" s="5">
        <f>COUNTIFS(Data!$I:$I,$A95,Data!$C:$C,W$1)+COUNTIFS(Data!$J:$J,$A95,Data!$C:$C,W$1)</f>
        <v>0</v>
      </c>
      <c r="X95" s="5">
        <f>COUNTIFS(Data!$I:$I,$A95,Data!$C:$C,X$1)+COUNTIFS(Data!$J:$J,$A95,Data!$C:$C,X$1)</f>
        <v>0</v>
      </c>
      <c r="Y95" s="5">
        <f>COUNTIFS(Data!$I:$I,$A95,Data!$C:$C,Y$1)+COUNTIFS(Data!$J:$J,$A95,Data!$C:$C,Y$1)</f>
        <v>0</v>
      </c>
      <c r="Z95" s="5">
        <f>COUNTIFS(Data!$I:$I,$A95,Data!$C:$C,Z$1)+COUNTIFS(Data!$J:$J,$A95,Data!$C:$C,Z$1)</f>
        <v>0</v>
      </c>
      <c r="AA95" s="5">
        <f>COUNTIFS(Data!$I:$I,$A95,Data!$C:$C,AA$1)+COUNTIFS(Data!$J:$J,$A95,Data!$C:$C,AA$1)</f>
        <v>0</v>
      </c>
      <c r="AB95" s="5">
        <f>COUNTIFS(Data!$I:$I,$A95,Data!$C:$C,AB$1)+COUNTIFS(Data!$J:$J,$A95,Data!$C:$C,AB$1)</f>
        <v>0</v>
      </c>
      <c r="AC95" s="5">
        <f>COUNTIFS(Data!$I:$I,$A95,Data!$C:$C,AC$1)+COUNTIFS(Data!$J:$J,$A95,Data!$C:$C,AC$1)</f>
        <v>0</v>
      </c>
      <c r="AD95" s="5">
        <f>COUNTIFS(Data!$I:$I,$A95,Data!$C:$C,AD$1)+COUNTIFS(Data!$J:$J,$A95,Data!$C:$C,AD$1)</f>
        <v>0</v>
      </c>
      <c r="AE95" s="5">
        <f>COUNTIFS(Data!$I:$I,$A95,Data!$C:$C,AE$1)+COUNTIFS(Data!$J:$J,$A95,Data!$C:$C,AE$1)</f>
        <v>0</v>
      </c>
      <c r="AF95" s="5">
        <f>COUNTIFS(Data!$I:$I,$A95,Data!$C:$C,AF$1)+COUNTIFS(Data!$J:$J,$A95,Data!$C:$C,AF$1)</f>
        <v>0</v>
      </c>
      <c r="AG95" s="5">
        <f>COUNTIFS(Data!$I:$I,$A95,Data!$C:$C,AG$1)+COUNTIFS(Data!$J:$J,$A95,Data!$C:$C,AG$1)</f>
        <v>0</v>
      </c>
      <c r="AH95" s="5">
        <f>COUNTIFS(Data!$I:$I,$A95,Data!$C:$C,AH$1)+COUNTIFS(Data!$J:$J,$A95,Data!$C:$C,AH$1)</f>
        <v>0</v>
      </c>
      <c r="AI95" s="5">
        <f>COUNTIFS(Data!$I:$I,$A95,Data!$C:$C,AI$1)+COUNTIFS(Data!$J:$J,$A95,Data!$C:$C,AI$1)</f>
        <v>0</v>
      </c>
      <c r="AJ95" s="5">
        <f>COUNTIFS(Data!$I:$I,$A95,Data!$C:$C,AJ$1)+COUNTIFS(Data!$J:$J,$A95,Data!$C:$C,AJ$1)</f>
        <v>0</v>
      </c>
      <c r="AK95" s="5">
        <f>COUNTIFS(Data!$I:$I,$A95,Data!$C:$C,AK$1)+COUNTIFS(Data!$J:$J,$A95,Data!$C:$C,AK$1)</f>
        <v>0</v>
      </c>
      <c r="AL95" s="5">
        <f>COUNTIFS(Data!$I:$I,$A95,Data!$C:$C,AL$1)+COUNTIFS(Data!$J:$J,$A95,Data!$C:$C,AL$1)</f>
        <v>0</v>
      </c>
      <c r="AM95" s="5">
        <f>COUNTIFS(Data!$I:$I,$A95,Data!$C:$C,AM$1)+COUNTIFS(Data!$J:$J,$A95,Data!$C:$C,AM$1)</f>
        <v>0</v>
      </c>
      <c r="AN95" s="5">
        <f>COUNTIFS(Data!$I:$I,$A95,Data!$C:$C,AN$1)+COUNTIFS(Data!$J:$J,$A95,Data!$C:$C,AN$1)</f>
        <v>0</v>
      </c>
      <c r="AO95" s="5">
        <f>COUNTIFS(Data!$I:$I,$A95,Data!$C:$C,AO$1)+COUNTIFS(Data!$J:$J,$A95,Data!$C:$C,AO$1)</f>
        <v>0</v>
      </c>
      <c r="AP95" s="5">
        <f>COUNTIFS(Data!$I:$I,$A95,Data!$C:$C,AP$1)+COUNTIFS(Data!$J:$J,$A95,Data!$C:$C,AP$1)</f>
        <v>0</v>
      </c>
      <c r="AQ95" s="5">
        <f>COUNTIFS(Data!$I:$I,$A95,Data!$C:$C,AQ$1)+COUNTIFS(Data!$J:$J,$A95,Data!$C:$C,AQ$1)</f>
        <v>0</v>
      </c>
      <c r="AR95" s="5">
        <f>COUNTIFS(Data!$I:$I,$A95,Data!$C:$C,AR$1)+COUNTIFS(Data!$J:$J,$A95,Data!$C:$C,AR$1)</f>
        <v>0</v>
      </c>
      <c r="AS95" s="5">
        <f>COUNTIFS(Data!$I:$I,$A95,Data!$C:$C,AS$1)+COUNTIFS(Data!$J:$J,$A95,Data!$C:$C,AS$1)</f>
        <v>0</v>
      </c>
      <c r="AT95" s="5">
        <f>COUNTIFS(Data!$I:$I,$A95,Data!$C:$C,AT$1)+COUNTIFS(Data!$J:$J,$A95,Data!$C:$C,AT$1)</f>
        <v>0</v>
      </c>
      <c r="AU95" s="5">
        <f>COUNTIFS(Data!$I:$I,$A95,Data!$C:$C,AU$1)+COUNTIFS(Data!$J:$J,$A95,Data!$C:$C,AU$1)</f>
        <v>0</v>
      </c>
      <c r="AV95" s="5">
        <f t="shared" si="1"/>
        <v>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20.0"/>
  </cols>
  <sheetData>
    <row r="1">
      <c r="B1" s="5" t="s">
        <v>86</v>
      </c>
      <c r="C1" s="5" t="s">
        <v>87</v>
      </c>
      <c r="D1" s="5" t="s">
        <v>88</v>
      </c>
      <c r="E1" s="5" t="s">
        <v>89</v>
      </c>
      <c r="F1" s="5" t="s">
        <v>90</v>
      </c>
      <c r="G1" s="5" t="s">
        <v>91</v>
      </c>
      <c r="H1" s="5" t="s">
        <v>92</v>
      </c>
      <c r="I1" s="5" t="s">
        <v>93</v>
      </c>
      <c r="J1" s="5" t="s">
        <v>94</v>
      </c>
      <c r="K1" s="5" t="s">
        <v>95</v>
      </c>
      <c r="L1" s="5" t="s">
        <v>96</v>
      </c>
      <c r="M1" s="5" t="s">
        <v>97</v>
      </c>
      <c r="N1" s="5" t="s">
        <v>98</v>
      </c>
      <c r="O1" s="5" t="s">
        <v>99</v>
      </c>
      <c r="P1" s="5" t="s">
        <v>100</v>
      </c>
      <c r="Q1" s="5" t="s">
        <v>101</v>
      </c>
      <c r="R1" s="5" t="s">
        <v>102</v>
      </c>
      <c r="S1" s="5" t="s">
        <v>103</v>
      </c>
      <c r="T1" s="5" t="s">
        <v>104</v>
      </c>
      <c r="U1" s="5" t="s">
        <v>105</v>
      </c>
      <c r="V1" s="5" t="s">
        <v>106</v>
      </c>
      <c r="W1" s="5" t="s">
        <v>107</v>
      </c>
      <c r="X1" s="5" t="s">
        <v>108</v>
      </c>
      <c r="Y1" s="5" t="s">
        <v>109</v>
      </c>
      <c r="Z1" s="5" t="s">
        <v>110</v>
      </c>
      <c r="AA1" s="5" t="s">
        <v>111</v>
      </c>
      <c r="AB1" s="5" t="s">
        <v>112</v>
      </c>
      <c r="AC1" s="5" t="s">
        <v>113</v>
      </c>
      <c r="AD1" s="5" t="s">
        <v>114</v>
      </c>
      <c r="AE1" s="5" t="s">
        <v>115</v>
      </c>
      <c r="AF1" s="5" t="s">
        <v>116</v>
      </c>
      <c r="AG1" s="5" t="s">
        <v>117</v>
      </c>
      <c r="AH1" s="5" t="s">
        <v>118</v>
      </c>
      <c r="AI1" s="5" t="s">
        <v>119</v>
      </c>
      <c r="AJ1" s="5" t="s">
        <v>120</v>
      </c>
      <c r="AK1" s="5" t="s">
        <v>121</v>
      </c>
      <c r="AL1" s="5" t="s">
        <v>122</v>
      </c>
      <c r="AM1" s="5" t="s">
        <v>123</v>
      </c>
      <c r="AN1" s="5" t="s">
        <v>124</v>
      </c>
      <c r="AO1" s="5" t="s">
        <v>125</v>
      </c>
      <c r="AP1" s="5" t="s">
        <v>126</v>
      </c>
      <c r="AQ1" s="5" t="s">
        <v>127</v>
      </c>
      <c r="AR1" s="5" t="s">
        <v>128</v>
      </c>
      <c r="AS1" s="5" t="s">
        <v>129</v>
      </c>
      <c r="AT1" s="5" t="s">
        <v>130</v>
      </c>
      <c r="AU1" s="5" t="s">
        <v>131</v>
      </c>
      <c r="AV1" s="1" t="s">
        <v>85</v>
      </c>
      <c r="AW1" s="1" t="s">
        <v>401</v>
      </c>
    </row>
    <row r="2">
      <c r="A2" s="5" t="str">
        <f>Countries!A1</f>
        <v>ARG</v>
      </c>
      <c r="B2" s="5" t="str">
        <f>IF('Unified Genders - Gold'!B2+'Unified Genders - Silver'!B2+'Unified Genders - Bronze'!B2 &gt; 0, 'Unified Genders - Gold'!B2*'Medal values'!$B$1+'Unified Genders - Silver'!B2*'Medal values'!$B$2+'Unified Genders - Bronze'!B2*'Medal values'!$B$3, "")</f>
        <v/>
      </c>
      <c r="C2" s="5" t="str">
        <f>IF('Unified Genders - Gold'!C2+'Unified Genders - Silver'!C2+'Unified Genders - Bronze'!C2 &gt; 0, 'Unified Genders - Gold'!C2*'Medal values'!$B$1+'Unified Genders - Silver'!C2*'Medal values'!$B$2+'Unified Genders - Bronze'!C2*'Medal values'!$B$3, "")</f>
        <v/>
      </c>
      <c r="D2" s="5" t="str">
        <f>IF('Unified Genders - Gold'!D2+'Unified Genders - Silver'!D2+'Unified Genders - Bronze'!D2 &gt; 0, 'Unified Genders - Gold'!D2*'Medal values'!$B$1+'Unified Genders - Silver'!D2*'Medal values'!$B$2+'Unified Genders - Bronze'!D2*'Medal values'!$B$3, "")</f>
        <v/>
      </c>
      <c r="E2" s="5" t="str">
        <f>IF('Unified Genders - Gold'!E2+'Unified Genders - Silver'!E2+'Unified Genders - Bronze'!E2 &gt; 0, 'Unified Genders - Gold'!E2*'Medal values'!$B$1+'Unified Genders - Silver'!E2*'Medal values'!$B$2+'Unified Genders - Bronze'!E2*'Medal values'!$B$3, "")</f>
        <v/>
      </c>
      <c r="F2" s="5" t="str">
        <f>IF('Unified Genders - Gold'!F2+'Unified Genders - Silver'!F2+'Unified Genders - Bronze'!F2 &gt; 0, 'Unified Genders - Gold'!F2*'Medal values'!$B$1+'Unified Genders - Silver'!F2*'Medal values'!$B$2+'Unified Genders - Bronze'!F2*'Medal values'!$B$3, "")</f>
        <v/>
      </c>
      <c r="G2" s="5" t="str">
        <f>IF('Unified Genders - Gold'!G2+'Unified Genders - Silver'!G2+'Unified Genders - Bronze'!G2 &gt; 0, 'Unified Genders - Gold'!G2*'Medal values'!$B$1+'Unified Genders - Silver'!G2*'Medal values'!$B$2+'Unified Genders - Bronze'!G2*'Medal values'!$B$3, "")</f>
        <v/>
      </c>
      <c r="H2" s="5" t="str">
        <f>IF('Unified Genders - Gold'!H2+'Unified Genders - Silver'!H2+'Unified Genders - Bronze'!H2 &gt; 0, 'Unified Genders - Gold'!H2*'Medal values'!$B$1+'Unified Genders - Silver'!H2*'Medal values'!$B$2+'Unified Genders - Bronze'!H2*'Medal values'!$B$3, "")</f>
        <v/>
      </c>
      <c r="I2" s="5" t="str">
        <f>IF('Unified Genders - Gold'!I2+'Unified Genders - Silver'!I2+'Unified Genders - Bronze'!I2 &gt; 0, 'Unified Genders - Gold'!I2*'Medal values'!$B$1+'Unified Genders - Silver'!I2*'Medal values'!$B$2+'Unified Genders - Bronze'!I2*'Medal values'!$B$3, "")</f>
        <v/>
      </c>
      <c r="J2" s="5" t="str">
        <f>IF('Unified Genders - Gold'!J2+'Unified Genders - Silver'!J2+'Unified Genders - Bronze'!J2 &gt; 0, 'Unified Genders - Gold'!J2*'Medal values'!$B$1+'Unified Genders - Silver'!J2*'Medal values'!$B$2+'Unified Genders - Bronze'!J2*'Medal values'!$B$3, "")</f>
        <v/>
      </c>
      <c r="K2" s="5" t="str">
        <f>IF('Unified Genders - Gold'!K2+'Unified Genders - Silver'!K2+'Unified Genders - Bronze'!K2 &gt; 0, 'Unified Genders - Gold'!K2*'Medal values'!$B$1+'Unified Genders - Silver'!K2*'Medal values'!$B$2+'Unified Genders - Bronze'!K2*'Medal values'!$B$3, "")</f>
        <v/>
      </c>
      <c r="L2" s="5" t="str">
        <f>IF('Unified Genders - Gold'!L2+'Unified Genders - Silver'!L2+'Unified Genders - Bronze'!L2 &gt; 0, 'Unified Genders - Gold'!L2*'Medal values'!$B$1+'Unified Genders - Silver'!L2*'Medal values'!$B$2+'Unified Genders - Bronze'!L2*'Medal values'!$B$3, "")</f>
        <v/>
      </c>
      <c r="M2" s="5" t="str">
        <f>IF('Unified Genders - Gold'!M2+'Unified Genders - Silver'!M2+'Unified Genders - Bronze'!M2 &gt; 0, 'Unified Genders - Gold'!M2*'Medal values'!$B$1+'Unified Genders - Silver'!M2*'Medal values'!$B$2+'Unified Genders - Bronze'!M2*'Medal values'!$B$3, "")</f>
        <v/>
      </c>
      <c r="N2" s="5" t="str">
        <f>IF('Unified Genders - Gold'!N2+'Unified Genders - Silver'!N2+'Unified Genders - Bronze'!N2 &gt; 0, 'Unified Genders - Gold'!N2*'Medal values'!$B$1+'Unified Genders - Silver'!N2*'Medal values'!$B$2+'Unified Genders - Bronze'!N2*'Medal values'!$B$3, "")</f>
        <v/>
      </c>
      <c r="O2" s="5" t="str">
        <f>IF('Unified Genders - Gold'!O2+'Unified Genders - Silver'!O2+'Unified Genders - Bronze'!O2 &gt; 0, 'Unified Genders - Gold'!O2*'Medal values'!$B$1+'Unified Genders - Silver'!O2*'Medal values'!$B$2+'Unified Genders - Bronze'!O2*'Medal values'!$B$3, "")</f>
        <v/>
      </c>
      <c r="P2" s="5" t="str">
        <f>IF('Unified Genders - Gold'!P2+'Unified Genders - Silver'!P2+'Unified Genders - Bronze'!P2 &gt; 0, 'Unified Genders - Gold'!P2*'Medal values'!$B$1+'Unified Genders - Silver'!P2*'Medal values'!$B$2+'Unified Genders - Bronze'!P2*'Medal values'!$B$3, "")</f>
        <v/>
      </c>
      <c r="Q2" s="5" t="str">
        <f>IF('Unified Genders - Gold'!Q2+'Unified Genders - Silver'!Q2+'Unified Genders - Bronze'!Q2 &gt; 0, 'Unified Genders - Gold'!Q2*'Medal values'!$B$1+'Unified Genders - Silver'!Q2*'Medal values'!$B$2+'Unified Genders - Bronze'!Q2*'Medal values'!$B$3, "")</f>
        <v/>
      </c>
      <c r="R2" s="5" t="str">
        <f>IF('Unified Genders - Gold'!R2+'Unified Genders - Silver'!R2+'Unified Genders - Bronze'!R2 &gt; 0, 'Unified Genders - Gold'!R2*'Medal values'!$B$1+'Unified Genders - Silver'!R2*'Medal values'!$B$2+'Unified Genders - Bronze'!R2*'Medal values'!$B$3, "")</f>
        <v/>
      </c>
      <c r="S2" s="5" t="str">
        <f>IF('Unified Genders - Gold'!S2+'Unified Genders - Silver'!S2+'Unified Genders - Bronze'!S2 &gt; 0, 'Unified Genders - Gold'!S2*'Medal values'!$B$1+'Unified Genders - Silver'!S2*'Medal values'!$B$2+'Unified Genders - Bronze'!S2*'Medal values'!$B$3, "")</f>
        <v/>
      </c>
      <c r="T2" s="5" t="str">
        <f>IF('Unified Genders - Gold'!T2+'Unified Genders - Silver'!T2+'Unified Genders - Bronze'!T2 &gt; 0, 'Unified Genders - Gold'!T2*'Medal values'!$B$1+'Unified Genders - Silver'!T2*'Medal values'!$B$2+'Unified Genders - Bronze'!T2*'Medal values'!$B$3, "")</f>
        <v/>
      </c>
      <c r="U2" s="5" t="str">
        <f>IF('Unified Genders - Gold'!U2+'Unified Genders - Silver'!U2+'Unified Genders - Bronze'!U2 &gt; 0, 'Unified Genders - Gold'!U2*'Medal values'!$B$1+'Unified Genders - Silver'!U2*'Medal values'!$B$2+'Unified Genders - Bronze'!U2*'Medal values'!$B$3, "")</f>
        <v/>
      </c>
      <c r="V2" s="5" t="str">
        <f>IF('Unified Genders - Gold'!V2+'Unified Genders - Silver'!V2+'Unified Genders - Bronze'!V2 &gt; 0, 'Unified Genders - Gold'!V2*'Medal values'!$B$1+'Unified Genders - Silver'!V2*'Medal values'!$B$2+'Unified Genders - Bronze'!V2*'Medal values'!$B$3, "")</f>
        <v/>
      </c>
      <c r="W2" s="5" t="str">
        <f>IF('Unified Genders - Gold'!W2+'Unified Genders - Silver'!W2+'Unified Genders - Bronze'!W2 &gt; 0, 'Unified Genders - Gold'!W2*'Medal values'!$B$1+'Unified Genders - Silver'!W2*'Medal values'!$B$2+'Unified Genders - Bronze'!W2*'Medal values'!$B$3, "")</f>
        <v/>
      </c>
      <c r="X2" s="5" t="str">
        <f>IF('Unified Genders - Gold'!X2+'Unified Genders - Silver'!X2+'Unified Genders - Bronze'!X2 &gt; 0, 'Unified Genders - Gold'!X2*'Medal values'!$B$1+'Unified Genders - Silver'!X2*'Medal values'!$B$2+'Unified Genders - Bronze'!X2*'Medal values'!$B$3, "")</f>
        <v/>
      </c>
      <c r="Y2" s="5">
        <f>IF('Unified Genders - Gold'!Y2+'Unified Genders - Silver'!Y2+'Unified Genders - Bronze'!Y2 &gt; 0, 'Unified Genders - Gold'!Y2*'Medal values'!$B$1+'Unified Genders - Silver'!Y2*'Medal values'!$B$2+'Unified Genders - Bronze'!Y2*'Medal values'!$B$3, "")</f>
        <v>2.000001</v>
      </c>
      <c r="Z2" s="5" t="str">
        <f>IF('Unified Genders - Gold'!Z2+'Unified Genders - Silver'!Z2+'Unified Genders - Bronze'!Z2 &gt; 0, 'Unified Genders - Gold'!Z2*'Medal values'!$B$1+'Unified Genders - Silver'!Z2*'Medal values'!$B$2+'Unified Genders - Bronze'!Z2*'Medal values'!$B$3, "")</f>
        <v/>
      </c>
      <c r="AA2" s="5" t="str">
        <f>IF('Unified Genders - Gold'!AA2+'Unified Genders - Silver'!AA2+'Unified Genders - Bronze'!AA2 &gt; 0, 'Unified Genders - Gold'!AA2*'Medal values'!$B$1+'Unified Genders - Silver'!AA2*'Medal values'!$B$2+'Unified Genders - Bronze'!AA2*'Medal values'!$B$3, "")</f>
        <v/>
      </c>
      <c r="AB2" s="5" t="str">
        <f>IF('Unified Genders - Gold'!AB2+'Unified Genders - Silver'!AB2+'Unified Genders - Bronze'!AB2 &gt; 0, 'Unified Genders - Gold'!AB2*'Medal values'!$B$1+'Unified Genders - Silver'!AB2*'Medal values'!$B$2+'Unified Genders - Bronze'!AB2*'Medal values'!$B$3, "")</f>
        <v/>
      </c>
      <c r="AC2" s="5" t="str">
        <f>IF('Unified Genders - Gold'!AC2+'Unified Genders - Silver'!AC2+'Unified Genders - Bronze'!AC2 &gt; 0, 'Unified Genders - Gold'!AC2*'Medal values'!$B$1+'Unified Genders - Silver'!AC2*'Medal values'!$B$2+'Unified Genders - Bronze'!AC2*'Medal values'!$B$3, "")</f>
        <v/>
      </c>
      <c r="AD2" s="5" t="str">
        <f>IF('Unified Genders - Gold'!AD2+'Unified Genders - Silver'!AD2+'Unified Genders - Bronze'!AD2 &gt; 0, 'Unified Genders - Gold'!AD2*'Medal values'!$B$1+'Unified Genders - Silver'!AD2*'Medal values'!$B$2+'Unified Genders - Bronze'!AD2*'Medal values'!$B$3, "")</f>
        <v/>
      </c>
      <c r="AE2" s="5" t="str">
        <f>IF('Unified Genders - Gold'!AE2+'Unified Genders - Silver'!AE2+'Unified Genders - Bronze'!AE2 &gt; 0, 'Unified Genders - Gold'!AE2*'Medal values'!$B$1+'Unified Genders - Silver'!AE2*'Medal values'!$B$2+'Unified Genders - Bronze'!AE2*'Medal values'!$B$3, "")</f>
        <v/>
      </c>
      <c r="AF2" s="5">
        <f>IF('Unified Genders - Gold'!AF2+'Unified Genders - Silver'!AF2+'Unified Genders - Bronze'!AF2 &gt; 0, 'Unified Genders - Gold'!AF2*'Medal values'!$B$1+'Unified Genders - Silver'!AF2*'Medal values'!$B$2+'Unified Genders - Bronze'!AF2*'Medal values'!$B$3, "")</f>
        <v>1</v>
      </c>
      <c r="AG2" s="5" t="str">
        <f>IF('Unified Genders - Gold'!AG2+'Unified Genders - Silver'!AG2+'Unified Genders - Bronze'!AG2 &gt; 0, 'Unified Genders - Gold'!AG2*'Medal values'!$B$1+'Unified Genders - Silver'!AG2*'Medal values'!$B$2+'Unified Genders - Bronze'!AG2*'Medal values'!$B$3, "")</f>
        <v/>
      </c>
      <c r="AH2" s="5" t="str">
        <f>IF('Unified Genders - Gold'!AH2+'Unified Genders - Silver'!AH2+'Unified Genders - Bronze'!AH2 &gt; 0, 'Unified Genders - Gold'!AH2*'Medal values'!$B$1+'Unified Genders - Silver'!AH2*'Medal values'!$B$2+'Unified Genders - Bronze'!AH2*'Medal values'!$B$3, "")</f>
        <v/>
      </c>
      <c r="AI2" s="5" t="str">
        <f>IF('Unified Genders - Gold'!AI2+'Unified Genders - Silver'!AI2+'Unified Genders - Bronze'!AI2 &gt; 0, 'Unified Genders - Gold'!AI2*'Medal values'!$B$1+'Unified Genders - Silver'!AI2*'Medal values'!$B$2+'Unified Genders - Bronze'!AI2*'Medal values'!$B$3, "")</f>
        <v/>
      </c>
      <c r="AJ2" s="5" t="str">
        <f>IF('Unified Genders - Gold'!AJ2+'Unified Genders - Silver'!AJ2+'Unified Genders - Bronze'!AJ2 &gt; 0, 'Unified Genders - Gold'!AJ2*'Medal values'!$B$1+'Unified Genders - Silver'!AJ2*'Medal values'!$B$2+'Unified Genders - Bronze'!AJ2*'Medal values'!$B$3, "")</f>
        <v/>
      </c>
      <c r="AK2" s="5" t="str">
        <f>IF('Unified Genders - Gold'!AK2+'Unified Genders - Silver'!AK2+'Unified Genders - Bronze'!AK2 &gt; 0, 'Unified Genders - Gold'!AK2*'Medal values'!$B$1+'Unified Genders - Silver'!AK2*'Medal values'!$B$2+'Unified Genders - Bronze'!AK2*'Medal values'!$B$3, "")</f>
        <v/>
      </c>
      <c r="AL2" s="5" t="str">
        <f>IF('Unified Genders - Gold'!AL2+'Unified Genders - Silver'!AL2+'Unified Genders - Bronze'!AL2 &gt; 0, 'Unified Genders - Gold'!AL2*'Medal values'!$B$1+'Unified Genders - Silver'!AL2*'Medal values'!$B$2+'Unified Genders - Bronze'!AL2*'Medal values'!$B$3, "")</f>
        <v/>
      </c>
      <c r="AM2" s="5" t="str">
        <f>IF('Unified Genders - Gold'!AM2+'Unified Genders - Silver'!AM2+'Unified Genders - Bronze'!AM2 &gt; 0, 'Unified Genders - Gold'!AM2*'Medal values'!$B$1+'Unified Genders - Silver'!AM2*'Medal values'!$B$2+'Unified Genders - Bronze'!AM2*'Medal values'!$B$3, "")</f>
        <v/>
      </c>
      <c r="AN2" s="5" t="str">
        <f>IF('Unified Genders - Gold'!AN2+'Unified Genders - Silver'!AN2+'Unified Genders - Bronze'!AN2 &gt; 0, 'Unified Genders - Gold'!AN2*'Medal values'!$B$1+'Unified Genders - Silver'!AN2*'Medal values'!$B$2+'Unified Genders - Bronze'!AN2*'Medal values'!$B$3, "")</f>
        <v/>
      </c>
      <c r="AO2" s="5" t="str">
        <f>IF('Unified Genders - Gold'!AO2+'Unified Genders - Silver'!AO2+'Unified Genders - Bronze'!AO2 &gt; 0, 'Unified Genders - Gold'!AO2*'Medal values'!$B$1+'Unified Genders - Silver'!AO2*'Medal values'!$B$2+'Unified Genders - Bronze'!AO2*'Medal values'!$B$3, "")</f>
        <v/>
      </c>
      <c r="AP2" s="5" t="str">
        <f>IF('Unified Genders - Gold'!AP2+'Unified Genders - Silver'!AP2+'Unified Genders - Bronze'!AP2 &gt; 0, 'Unified Genders - Gold'!AP2*'Medal values'!$B$1+'Unified Genders - Silver'!AP2*'Medal values'!$B$2+'Unified Genders - Bronze'!AP2*'Medal values'!$B$3, "")</f>
        <v/>
      </c>
      <c r="AQ2" s="5" t="str">
        <f>IF('Unified Genders - Gold'!AQ2+'Unified Genders - Silver'!AQ2+'Unified Genders - Bronze'!AQ2 &gt; 0, 'Unified Genders - Gold'!AQ2*'Medal values'!$B$1+'Unified Genders - Silver'!AQ2*'Medal values'!$B$2+'Unified Genders - Bronze'!AQ2*'Medal values'!$B$3, "")</f>
        <v/>
      </c>
      <c r="AR2" s="5">
        <f>IF('Unified Genders - Gold'!AR2+'Unified Genders - Silver'!AR2+'Unified Genders - Bronze'!AR2 &gt; 0, 'Unified Genders - Gold'!AR2*'Medal values'!$B$1+'Unified Genders - Silver'!AR2*'Medal values'!$B$2+'Unified Genders - Bronze'!AR2*'Medal values'!$B$3, "")</f>
        <v>1</v>
      </c>
      <c r="AS2" s="5" t="str">
        <f>IF('Unified Genders - Gold'!AS2+'Unified Genders - Silver'!AS2+'Unified Genders - Bronze'!AS2 &gt; 0, 'Unified Genders - Gold'!AS2*'Medal values'!$B$1+'Unified Genders - Silver'!AS2*'Medal values'!$B$2+'Unified Genders - Bronze'!AS2*'Medal values'!$B$3, "")</f>
        <v/>
      </c>
      <c r="AT2" s="5" t="str">
        <f>IF('Unified Genders - Gold'!AT2+'Unified Genders - Silver'!AT2+'Unified Genders - Bronze'!AT2 &gt; 0, 'Unified Genders - Gold'!AT2*'Medal values'!$B$1+'Unified Genders - Silver'!AT2*'Medal values'!$B$2+'Unified Genders - Bronze'!AT2*'Medal values'!$B$3, "")</f>
        <v/>
      </c>
      <c r="AU2" s="5" t="str">
        <f>IF('Unified Genders - Gold'!AU2+'Unified Genders - Silver'!AU2+'Unified Genders - Bronze'!AU2 &gt; 0, 'Unified Genders - Gold'!AU2*'Medal values'!$B$1+'Unified Genders - Silver'!AU2*'Medal values'!$B$2+'Unified Genders - Bronze'!AU2*'Medal values'!$B$3, "")</f>
        <v/>
      </c>
      <c r="AV2" s="5">
        <f t="shared" ref="AV2:AV95" si="1">SUM(B2:AU2)</f>
        <v>4.000001</v>
      </c>
      <c r="AW2" s="5">
        <f>SUM('Unified Genders - Gold'!AV2, 'Unified Genders - Silver'!AV2, 'Unified Genders - Bronze'!AV2)</f>
        <v>3</v>
      </c>
    </row>
    <row r="3">
      <c r="A3" s="5" t="str">
        <f>Countries!A2</f>
        <v>ARM</v>
      </c>
      <c r="B3" s="5" t="str">
        <f>IF('Unified Genders - Gold'!B3+'Unified Genders - Silver'!B3+'Unified Genders - Bronze'!B3 &gt; 0, 'Unified Genders - Gold'!B3*'Medal values'!$B$1+'Unified Genders - Silver'!B3*'Medal values'!$B$2+'Unified Genders - Bronze'!B3*'Medal values'!$B$3, "")</f>
        <v/>
      </c>
      <c r="C3" s="5" t="str">
        <f>IF('Unified Genders - Gold'!C3+'Unified Genders - Silver'!C3+'Unified Genders - Bronze'!C3 &gt; 0, 'Unified Genders - Gold'!C3*'Medal values'!$B$1+'Unified Genders - Silver'!C3*'Medal values'!$B$2+'Unified Genders - Bronze'!C3*'Medal values'!$B$3, "")</f>
        <v/>
      </c>
      <c r="D3" s="5">
        <f>IF('Unified Genders - Gold'!D3+'Unified Genders - Silver'!D3+'Unified Genders - Bronze'!D3 &gt; 0, 'Unified Genders - Gold'!D3*'Medal values'!$B$1+'Unified Genders - Silver'!D3*'Medal values'!$B$2+'Unified Genders - Bronze'!D3*'Medal values'!$B$3, "")</f>
        <v>1</v>
      </c>
      <c r="E3" s="5" t="str">
        <f>IF('Unified Genders - Gold'!E3+'Unified Genders - Silver'!E3+'Unified Genders - Bronze'!E3 &gt; 0, 'Unified Genders - Gold'!E3*'Medal values'!$B$1+'Unified Genders - Silver'!E3*'Medal values'!$B$2+'Unified Genders - Bronze'!E3*'Medal values'!$B$3, "")</f>
        <v/>
      </c>
      <c r="F3" s="5" t="str">
        <f>IF('Unified Genders - Gold'!F3+'Unified Genders - Silver'!F3+'Unified Genders - Bronze'!F3 &gt; 0, 'Unified Genders - Gold'!F3*'Medal values'!$B$1+'Unified Genders - Silver'!F3*'Medal values'!$B$2+'Unified Genders - Bronze'!F3*'Medal values'!$B$3, "")</f>
        <v/>
      </c>
      <c r="G3" s="5" t="str">
        <f>IF('Unified Genders - Gold'!G3+'Unified Genders - Silver'!G3+'Unified Genders - Bronze'!G3 &gt; 0, 'Unified Genders - Gold'!G3*'Medal values'!$B$1+'Unified Genders - Silver'!G3*'Medal values'!$B$2+'Unified Genders - Bronze'!G3*'Medal values'!$B$3, "")</f>
        <v/>
      </c>
      <c r="H3" s="5" t="str">
        <f>IF('Unified Genders - Gold'!H3+'Unified Genders - Silver'!H3+'Unified Genders - Bronze'!H3 &gt; 0, 'Unified Genders - Gold'!H3*'Medal values'!$B$1+'Unified Genders - Silver'!H3*'Medal values'!$B$2+'Unified Genders - Bronze'!H3*'Medal values'!$B$3, "")</f>
        <v/>
      </c>
      <c r="I3" s="5" t="str">
        <f>IF('Unified Genders - Gold'!I3+'Unified Genders - Silver'!I3+'Unified Genders - Bronze'!I3 &gt; 0, 'Unified Genders - Gold'!I3*'Medal values'!$B$1+'Unified Genders - Silver'!I3*'Medal values'!$B$2+'Unified Genders - Bronze'!I3*'Medal values'!$B$3, "")</f>
        <v/>
      </c>
      <c r="J3" s="5" t="str">
        <f>IF('Unified Genders - Gold'!J3+'Unified Genders - Silver'!J3+'Unified Genders - Bronze'!J3 &gt; 0, 'Unified Genders - Gold'!J3*'Medal values'!$B$1+'Unified Genders - Silver'!J3*'Medal values'!$B$2+'Unified Genders - Bronze'!J3*'Medal values'!$B$3, "")</f>
        <v/>
      </c>
      <c r="K3" s="5">
        <f>IF('Unified Genders - Gold'!K3+'Unified Genders - Silver'!K3+'Unified Genders - Bronze'!K3 &gt; 0, 'Unified Genders - Gold'!K3*'Medal values'!$B$1+'Unified Genders - Silver'!K3*'Medal values'!$B$2+'Unified Genders - Bronze'!K3*'Medal values'!$B$3, "")</f>
        <v>1</v>
      </c>
      <c r="L3" s="5" t="str">
        <f>IF('Unified Genders - Gold'!L3+'Unified Genders - Silver'!L3+'Unified Genders - Bronze'!L3 &gt; 0, 'Unified Genders - Gold'!L3*'Medal values'!$B$1+'Unified Genders - Silver'!L3*'Medal values'!$B$2+'Unified Genders - Bronze'!L3*'Medal values'!$B$3, "")</f>
        <v/>
      </c>
      <c r="M3" s="5" t="str">
        <f>IF('Unified Genders - Gold'!M3+'Unified Genders - Silver'!M3+'Unified Genders - Bronze'!M3 &gt; 0, 'Unified Genders - Gold'!M3*'Medal values'!$B$1+'Unified Genders - Silver'!M3*'Medal values'!$B$2+'Unified Genders - Bronze'!M3*'Medal values'!$B$3, "")</f>
        <v/>
      </c>
      <c r="N3" s="5" t="str">
        <f>IF('Unified Genders - Gold'!N3+'Unified Genders - Silver'!N3+'Unified Genders - Bronze'!N3 &gt; 0, 'Unified Genders - Gold'!N3*'Medal values'!$B$1+'Unified Genders - Silver'!N3*'Medal values'!$B$2+'Unified Genders - Bronze'!N3*'Medal values'!$B$3, "")</f>
        <v/>
      </c>
      <c r="O3" s="5" t="str">
        <f>IF('Unified Genders - Gold'!O3+'Unified Genders - Silver'!O3+'Unified Genders - Bronze'!O3 &gt; 0, 'Unified Genders - Gold'!O3*'Medal values'!$B$1+'Unified Genders - Silver'!O3*'Medal values'!$B$2+'Unified Genders - Bronze'!O3*'Medal values'!$B$3, "")</f>
        <v/>
      </c>
      <c r="P3" s="5" t="str">
        <f>IF('Unified Genders - Gold'!P3+'Unified Genders - Silver'!P3+'Unified Genders - Bronze'!P3 &gt; 0, 'Unified Genders - Gold'!P3*'Medal values'!$B$1+'Unified Genders - Silver'!P3*'Medal values'!$B$2+'Unified Genders - Bronze'!P3*'Medal values'!$B$3, "")</f>
        <v/>
      </c>
      <c r="Q3" s="5" t="str">
        <f>IF('Unified Genders - Gold'!Q3+'Unified Genders - Silver'!Q3+'Unified Genders - Bronze'!Q3 &gt; 0, 'Unified Genders - Gold'!Q3*'Medal values'!$B$1+'Unified Genders - Silver'!Q3*'Medal values'!$B$2+'Unified Genders - Bronze'!Q3*'Medal values'!$B$3, "")</f>
        <v/>
      </c>
      <c r="R3" s="5" t="str">
        <f>IF('Unified Genders - Gold'!R3+'Unified Genders - Silver'!R3+'Unified Genders - Bronze'!R3 &gt; 0, 'Unified Genders - Gold'!R3*'Medal values'!$B$1+'Unified Genders - Silver'!R3*'Medal values'!$B$2+'Unified Genders - Bronze'!R3*'Medal values'!$B$3, "")</f>
        <v/>
      </c>
      <c r="S3" s="5" t="str">
        <f>IF('Unified Genders - Gold'!S3+'Unified Genders - Silver'!S3+'Unified Genders - Bronze'!S3 &gt; 0, 'Unified Genders - Gold'!S3*'Medal values'!$B$1+'Unified Genders - Silver'!S3*'Medal values'!$B$2+'Unified Genders - Bronze'!S3*'Medal values'!$B$3, "")</f>
        <v/>
      </c>
      <c r="T3" s="5" t="str">
        <f>IF('Unified Genders - Gold'!T3+'Unified Genders - Silver'!T3+'Unified Genders - Bronze'!T3 &gt; 0, 'Unified Genders - Gold'!T3*'Medal values'!$B$1+'Unified Genders - Silver'!T3*'Medal values'!$B$2+'Unified Genders - Bronze'!T3*'Medal values'!$B$3, "")</f>
        <v/>
      </c>
      <c r="U3" s="5" t="str">
        <f>IF('Unified Genders - Gold'!U3+'Unified Genders - Silver'!U3+'Unified Genders - Bronze'!U3 &gt; 0, 'Unified Genders - Gold'!U3*'Medal values'!$B$1+'Unified Genders - Silver'!U3*'Medal values'!$B$2+'Unified Genders - Bronze'!U3*'Medal values'!$B$3, "")</f>
        <v/>
      </c>
      <c r="V3" s="5" t="str">
        <f>IF('Unified Genders - Gold'!V3+'Unified Genders - Silver'!V3+'Unified Genders - Bronze'!V3 &gt; 0, 'Unified Genders - Gold'!V3*'Medal values'!$B$1+'Unified Genders - Silver'!V3*'Medal values'!$B$2+'Unified Genders - Bronze'!V3*'Medal values'!$B$3, "")</f>
        <v/>
      </c>
      <c r="W3" s="5" t="str">
        <f>IF('Unified Genders - Gold'!W3+'Unified Genders - Silver'!W3+'Unified Genders - Bronze'!W3 &gt; 0, 'Unified Genders - Gold'!W3*'Medal values'!$B$1+'Unified Genders - Silver'!W3*'Medal values'!$B$2+'Unified Genders - Bronze'!W3*'Medal values'!$B$3, "")</f>
        <v/>
      </c>
      <c r="X3" s="5" t="str">
        <f>IF('Unified Genders - Gold'!X3+'Unified Genders - Silver'!X3+'Unified Genders - Bronze'!X3 &gt; 0, 'Unified Genders - Gold'!X3*'Medal values'!$B$1+'Unified Genders - Silver'!X3*'Medal values'!$B$2+'Unified Genders - Bronze'!X3*'Medal values'!$B$3, "")</f>
        <v/>
      </c>
      <c r="Y3" s="5" t="str">
        <f>IF('Unified Genders - Gold'!Y3+'Unified Genders - Silver'!Y3+'Unified Genders - Bronze'!Y3 &gt; 0, 'Unified Genders - Gold'!Y3*'Medal values'!$B$1+'Unified Genders - Silver'!Y3*'Medal values'!$B$2+'Unified Genders - Bronze'!Y3*'Medal values'!$B$3, "")</f>
        <v/>
      </c>
      <c r="Z3" s="5" t="str">
        <f>IF('Unified Genders - Gold'!Z3+'Unified Genders - Silver'!Z3+'Unified Genders - Bronze'!Z3 &gt; 0, 'Unified Genders - Gold'!Z3*'Medal values'!$B$1+'Unified Genders - Silver'!Z3*'Medal values'!$B$2+'Unified Genders - Bronze'!Z3*'Medal values'!$B$3, "")</f>
        <v/>
      </c>
      <c r="AA3" s="5" t="str">
        <f>IF('Unified Genders - Gold'!AA3+'Unified Genders - Silver'!AA3+'Unified Genders - Bronze'!AA3 &gt; 0, 'Unified Genders - Gold'!AA3*'Medal values'!$B$1+'Unified Genders - Silver'!AA3*'Medal values'!$B$2+'Unified Genders - Bronze'!AA3*'Medal values'!$B$3, "")</f>
        <v/>
      </c>
      <c r="AB3" s="5" t="str">
        <f>IF('Unified Genders - Gold'!AB3+'Unified Genders - Silver'!AB3+'Unified Genders - Bronze'!AB3 &gt; 0, 'Unified Genders - Gold'!AB3*'Medal values'!$B$1+'Unified Genders - Silver'!AB3*'Medal values'!$B$2+'Unified Genders - Bronze'!AB3*'Medal values'!$B$3, "")</f>
        <v/>
      </c>
      <c r="AC3" s="5" t="str">
        <f>IF('Unified Genders - Gold'!AC3+'Unified Genders - Silver'!AC3+'Unified Genders - Bronze'!AC3 &gt; 0, 'Unified Genders - Gold'!AC3*'Medal values'!$B$1+'Unified Genders - Silver'!AC3*'Medal values'!$B$2+'Unified Genders - Bronze'!AC3*'Medal values'!$B$3, "")</f>
        <v/>
      </c>
      <c r="AD3" s="5" t="str">
        <f>IF('Unified Genders - Gold'!AD3+'Unified Genders - Silver'!AD3+'Unified Genders - Bronze'!AD3 &gt; 0, 'Unified Genders - Gold'!AD3*'Medal values'!$B$1+'Unified Genders - Silver'!AD3*'Medal values'!$B$2+'Unified Genders - Bronze'!AD3*'Medal values'!$B$3, "")</f>
        <v/>
      </c>
      <c r="AE3" s="5" t="str">
        <f>IF('Unified Genders - Gold'!AE3+'Unified Genders - Silver'!AE3+'Unified Genders - Bronze'!AE3 &gt; 0, 'Unified Genders - Gold'!AE3*'Medal values'!$B$1+'Unified Genders - Silver'!AE3*'Medal values'!$B$2+'Unified Genders - Bronze'!AE3*'Medal values'!$B$3, "")</f>
        <v/>
      </c>
      <c r="AF3" s="5" t="str">
        <f>IF('Unified Genders - Gold'!AF3+'Unified Genders - Silver'!AF3+'Unified Genders - Bronze'!AF3 &gt; 0, 'Unified Genders - Gold'!AF3*'Medal values'!$B$1+'Unified Genders - Silver'!AF3*'Medal values'!$B$2+'Unified Genders - Bronze'!AF3*'Medal values'!$B$3, "")</f>
        <v/>
      </c>
      <c r="AG3" s="5" t="str">
        <f>IF('Unified Genders - Gold'!AG3+'Unified Genders - Silver'!AG3+'Unified Genders - Bronze'!AG3 &gt; 0, 'Unified Genders - Gold'!AG3*'Medal values'!$B$1+'Unified Genders - Silver'!AG3*'Medal values'!$B$2+'Unified Genders - Bronze'!AG3*'Medal values'!$B$3, "")</f>
        <v/>
      </c>
      <c r="AH3" s="5" t="str">
        <f>IF('Unified Genders - Gold'!AH3+'Unified Genders - Silver'!AH3+'Unified Genders - Bronze'!AH3 &gt; 0, 'Unified Genders - Gold'!AH3*'Medal values'!$B$1+'Unified Genders - Silver'!AH3*'Medal values'!$B$2+'Unified Genders - Bronze'!AH3*'Medal values'!$B$3, "")</f>
        <v/>
      </c>
      <c r="AI3" s="5" t="str">
        <f>IF('Unified Genders - Gold'!AI3+'Unified Genders - Silver'!AI3+'Unified Genders - Bronze'!AI3 &gt; 0, 'Unified Genders - Gold'!AI3*'Medal values'!$B$1+'Unified Genders - Silver'!AI3*'Medal values'!$B$2+'Unified Genders - Bronze'!AI3*'Medal values'!$B$3, "")</f>
        <v/>
      </c>
      <c r="AJ3" s="5" t="str">
        <f>IF('Unified Genders - Gold'!AJ3+'Unified Genders - Silver'!AJ3+'Unified Genders - Bronze'!AJ3 &gt; 0, 'Unified Genders - Gold'!AJ3*'Medal values'!$B$1+'Unified Genders - Silver'!AJ3*'Medal values'!$B$2+'Unified Genders - Bronze'!AJ3*'Medal values'!$B$3, "")</f>
        <v/>
      </c>
      <c r="AK3" s="5" t="str">
        <f>IF('Unified Genders - Gold'!AK3+'Unified Genders - Silver'!AK3+'Unified Genders - Bronze'!AK3 &gt; 0, 'Unified Genders - Gold'!AK3*'Medal values'!$B$1+'Unified Genders - Silver'!AK3*'Medal values'!$B$2+'Unified Genders - Bronze'!AK3*'Medal values'!$B$3, "")</f>
        <v/>
      </c>
      <c r="AL3" s="5" t="str">
        <f>IF('Unified Genders - Gold'!AL3+'Unified Genders - Silver'!AL3+'Unified Genders - Bronze'!AL3 &gt; 0, 'Unified Genders - Gold'!AL3*'Medal values'!$B$1+'Unified Genders - Silver'!AL3*'Medal values'!$B$2+'Unified Genders - Bronze'!AL3*'Medal values'!$B$3, "")</f>
        <v/>
      </c>
      <c r="AM3" s="5" t="str">
        <f>IF('Unified Genders - Gold'!AM3+'Unified Genders - Silver'!AM3+'Unified Genders - Bronze'!AM3 &gt; 0, 'Unified Genders - Gold'!AM3*'Medal values'!$B$1+'Unified Genders - Silver'!AM3*'Medal values'!$B$2+'Unified Genders - Bronze'!AM3*'Medal values'!$B$3, "")</f>
        <v/>
      </c>
      <c r="AN3" s="5" t="str">
        <f>IF('Unified Genders - Gold'!AN3+'Unified Genders - Silver'!AN3+'Unified Genders - Bronze'!AN3 &gt; 0, 'Unified Genders - Gold'!AN3*'Medal values'!$B$1+'Unified Genders - Silver'!AN3*'Medal values'!$B$2+'Unified Genders - Bronze'!AN3*'Medal values'!$B$3, "")</f>
        <v/>
      </c>
      <c r="AO3" s="5" t="str">
        <f>IF('Unified Genders - Gold'!AO3+'Unified Genders - Silver'!AO3+'Unified Genders - Bronze'!AO3 &gt; 0, 'Unified Genders - Gold'!AO3*'Medal values'!$B$1+'Unified Genders - Silver'!AO3*'Medal values'!$B$2+'Unified Genders - Bronze'!AO3*'Medal values'!$B$3, "")</f>
        <v/>
      </c>
      <c r="AP3" s="5" t="str">
        <f>IF('Unified Genders - Gold'!AP3+'Unified Genders - Silver'!AP3+'Unified Genders - Bronze'!AP3 &gt; 0, 'Unified Genders - Gold'!AP3*'Medal values'!$B$1+'Unified Genders - Silver'!AP3*'Medal values'!$B$2+'Unified Genders - Bronze'!AP3*'Medal values'!$B$3, "")</f>
        <v/>
      </c>
      <c r="AQ3" s="5" t="str">
        <f>IF('Unified Genders - Gold'!AQ3+'Unified Genders - Silver'!AQ3+'Unified Genders - Bronze'!AQ3 &gt; 0, 'Unified Genders - Gold'!AQ3*'Medal values'!$B$1+'Unified Genders - Silver'!AQ3*'Medal values'!$B$2+'Unified Genders - Bronze'!AQ3*'Medal values'!$B$3, "")</f>
        <v/>
      </c>
      <c r="AR3" s="5" t="str">
        <f>IF('Unified Genders - Gold'!AR3+'Unified Genders - Silver'!AR3+'Unified Genders - Bronze'!AR3 &gt; 0, 'Unified Genders - Gold'!AR3*'Medal values'!$B$1+'Unified Genders - Silver'!AR3*'Medal values'!$B$2+'Unified Genders - Bronze'!AR3*'Medal values'!$B$3, "")</f>
        <v/>
      </c>
      <c r="AS3" s="5" t="str">
        <f>IF('Unified Genders - Gold'!AS3+'Unified Genders - Silver'!AS3+'Unified Genders - Bronze'!AS3 &gt; 0, 'Unified Genders - Gold'!AS3*'Medal values'!$B$1+'Unified Genders - Silver'!AS3*'Medal values'!$B$2+'Unified Genders - Bronze'!AS3*'Medal values'!$B$3, "")</f>
        <v/>
      </c>
      <c r="AT3" s="5">
        <f>IF('Unified Genders - Gold'!AT3+'Unified Genders - Silver'!AT3+'Unified Genders - Bronze'!AT3 &gt; 0, 'Unified Genders - Gold'!AT3*'Medal values'!$B$1+'Unified Genders - Silver'!AT3*'Medal values'!$B$2+'Unified Genders - Bronze'!AT3*'Medal values'!$B$3, "")</f>
        <v>2.000001</v>
      </c>
      <c r="AU3" s="5">
        <f>IF('Unified Genders - Gold'!AU3+'Unified Genders - Silver'!AU3+'Unified Genders - Bronze'!AU3 &gt; 0, 'Unified Genders - Gold'!AU3*'Medal values'!$B$1+'Unified Genders - Silver'!AU3*'Medal values'!$B$2+'Unified Genders - Bronze'!AU3*'Medal values'!$B$3, "")</f>
        <v>2.000001</v>
      </c>
      <c r="AV3" s="5">
        <f t="shared" si="1"/>
        <v>6.000002</v>
      </c>
      <c r="AW3" s="5">
        <f>SUM('Unified Genders - Gold'!AV3, 'Unified Genders - Silver'!AV3, 'Unified Genders - Bronze'!AV3)</f>
        <v>4</v>
      </c>
    </row>
    <row r="4">
      <c r="A4" s="5" t="str">
        <f>Countries!A3</f>
        <v>AUS</v>
      </c>
      <c r="B4" s="5" t="str">
        <f>IF('Unified Genders - Gold'!B4+'Unified Genders - Silver'!B4+'Unified Genders - Bronze'!B4 &gt; 0, 'Unified Genders - Gold'!B4*'Medal values'!$B$1+'Unified Genders - Silver'!B4*'Medal values'!$B$2+'Unified Genders - Bronze'!B4*'Medal values'!$B$3, "")</f>
        <v/>
      </c>
      <c r="C4" s="5" t="str">
        <f>IF('Unified Genders - Gold'!C4+'Unified Genders - Silver'!C4+'Unified Genders - Bronze'!C4 &gt; 0, 'Unified Genders - Gold'!C4*'Medal values'!$B$1+'Unified Genders - Silver'!C4*'Medal values'!$B$2+'Unified Genders - Bronze'!C4*'Medal values'!$B$3, "")</f>
        <v/>
      </c>
      <c r="D4" s="5" t="str">
        <f>IF('Unified Genders - Gold'!D4+'Unified Genders - Silver'!D4+'Unified Genders - Bronze'!D4 &gt; 0, 'Unified Genders - Gold'!D4*'Medal values'!$B$1+'Unified Genders - Silver'!D4*'Medal values'!$B$2+'Unified Genders - Bronze'!D4*'Medal values'!$B$3, "")</f>
        <v/>
      </c>
      <c r="E4" s="5" t="str">
        <f>IF('Unified Genders - Gold'!E4+'Unified Genders - Silver'!E4+'Unified Genders - Bronze'!E4 &gt; 0, 'Unified Genders - Gold'!E4*'Medal values'!$B$1+'Unified Genders - Silver'!E4*'Medal values'!$B$2+'Unified Genders - Bronze'!E4*'Medal values'!$B$3, "")</f>
        <v/>
      </c>
      <c r="F4" s="5">
        <f>IF('Unified Genders - Gold'!F4+'Unified Genders - Silver'!F4+'Unified Genders - Bronze'!F4 &gt; 0, 'Unified Genders - Gold'!F4*'Medal values'!$B$1+'Unified Genders - Silver'!F4*'Medal values'!$B$2+'Unified Genders - Bronze'!F4*'Medal values'!$B$3, "")</f>
        <v>4.000001</v>
      </c>
      <c r="G4" s="5" t="str">
        <f>IF('Unified Genders - Gold'!G4+'Unified Genders - Silver'!G4+'Unified Genders - Bronze'!G4 &gt; 0, 'Unified Genders - Gold'!G4*'Medal values'!$B$1+'Unified Genders - Silver'!G4*'Medal values'!$B$2+'Unified Genders - Bronze'!G4*'Medal values'!$B$3, "")</f>
        <v/>
      </c>
      <c r="H4" s="5" t="str">
        <f>IF('Unified Genders - Gold'!H4+'Unified Genders - Silver'!H4+'Unified Genders - Bronze'!H4 &gt; 0, 'Unified Genders - Gold'!H4*'Medal values'!$B$1+'Unified Genders - Silver'!H4*'Medal values'!$B$2+'Unified Genders - Bronze'!H4*'Medal values'!$B$3, "")</f>
        <v/>
      </c>
      <c r="I4" s="5">
        <f>IF('Unified Genders - Gold'!I4+'Unified Genders - Silver'!I4+'Unified Genders - Bronze'!I4 &gt; 0, 'Unified Genders - Gold'!I4*'Medal values'!$B$1+'Unified Genders - Silver'!I4*'Medal values'!$B$2+'Unified Genders - Bronze'!I4*'Medal values'!$B$3, "")</f>
        <v>1</v>
      </c>
      <c r="J4" s="5">
        <f>IF('Unified Genders - Gold'!J4+'Unified Genders - Silver'!J4+'Unified Genders - Bronze'!J4 &gt; 0, 'Unified Genders - Gold'!J4*'Medal values'!$B$1+'Unified Genders - Silver'!J4*'Medal values'!$B$2+'Unified Genders - Bronze'!J4*'Medal values'!$B$3, "")</f>
        <v>2.000001</v>
      </c>
      <c r="K4" s="5">
        <f>IF('Unified Genders - Gold'!K4+'Unified Genders - Silver'!K4+'Unified Genders - Bronze'!K4 &gt; 0, 'Unified Genders - Gold'!K4*'Medal values'!$B$1+'Unified Genders - Silver'!K4*'Medal values'!$B$2+'Unified Genders - Bronze'!K4*'Medal values'!$B$3, "")</f>
        <v>1</v>
      </c>
      <c r="L4" s="5">
        <f>IF('Unified Genders - Gold'!L4+'Unified Genders - Silver'!L4+'Unified Genders - Bronze'!L4 &gt; 0, 'Unified Genders - Gold'!L4*'Medal values'!$B$1+'Unified Genders - Silver'!L4*'Medal values'!$B$2+'Unified Genders - Bronze'!L4*'Medal values'!$B$3, "")</f>
        <v>4.001</v>
      </c>
      <c r="M4" s="5">
        <f>IF('Unified Genders - Gold'!M4+'Unified Genders - Silver'!M4+'Unified Genders - Bronze'!M4 &gt; 0, 'Unified Genders - Gold'!M4*'Medal values'!$B$1+'Unified Genders - Silver'!M4*'Medal values'!$B$2+'Unified Genders - Bronze'!M4*'Medal values'!$B$3, "")</f>
        <v>3.001</v>
      </c>
      <c r="N4" s="5">
        <f>IF('Unified Genders - Gold'!N4+'Unified Genders - Silver'!N4+'Unified Genders - Bronze'!N4 &gt; 0, 'Unified Genders - Gold'!N4*'Medal values'!$B$1+'Unified Genders - Silver'!N4*'Medal values'!$B$2+'Unified Genders - Bronze'!N4*'Medal values'!$B$3, "")</f>
        <v>3.001</v>
      </c>
      <c r="O4" s="5" t="str">
        <f>IF('Unified Genders - Gold'!O4+'Unified Genders - Silver'!O4+'Unified Genders - Bronze'!O4 &gt; 0, 'Unified Genders - Gold'!O4*'Medal values'!$B$1+'Unified Genders - Silver'!O4*'Medal values'!$B$2+'Unified Genders - Bronze'!O4*'Medal values'!$B$3, "")</f>
        <v/>
      </c>
      <c r="P4" s="5" t="str">
        <f>IF('Unified Genders - Gold'!P4+'Unified Genders - Silver'!P4+'Unified Genders - Bronze'!P4 &gt; 0, 'Unified Genders - Gold'!P4*'Medal values'!$B$1+'Unified Genders - Silver'!P4*'Medal values'!$B$2+'Unified Genders - Bronze'!P4*'Medal values'!$B$3, "")</f>
        <v/>
      </c>
      <c r="Q4" s="5">
        <f>IF('Unified Genders - Gold'!Q4+'Unified Genders - Silver'!Q4+'Unified Genders - Bronze'!Q4 &gt; 0, 'Unified Genders - Gold'!Q4*'Medal values'!$B$1+'Unified Genders - Silver'!Q4*'Medal values'!$B$2+'Unified Genders - Bronze'!Q4*'Medal values'!$B$3, "")</f>
        <v>1</v>
      </c>
      <c r="R4" s="5">
        <f>IF('Unified Genders - Gold'!R4+'Unified Genders - Silver'!R4+'Unified Genders - Bronze'!R4 &gt; 0, 'Unified Genders - Gold'!R4*'Medal values'!$B$1+'Unified Genders - Silver'!R4*'Medal values'!$B$2+'Unified Genders - Bronze'!R4*'Medal values'!$B$3, "")</f>
        <v>1</v>
      </c>
      <c r="S4" s="5">
        <f>IF('Unified Genders - Gold'!S4+'Unified Genders - Silver'!S4+'Unified Genders - Bronze'!S4 &gt; 0, 'Unified Genders - Gold'!S4*'Medal values'!$B$1+'Unified Genders - Silver'!S4*'Medal values'!$B$2+'Unified Genders - Bronze'!S4*'Medal values'!$B$3, "")</f>
        <v>1</v>
      </c>
      <c r="T4" s="5">
        <f>IF('Unified Genders - Gold'!T4+'Unified Genders - Silver'!T4+'Unified Genders - Bronze'!T4 &gt; 0, 'Unified Genders - Gold'!T4*'Medal values'!$B$1+'Unified Genders - Silver'!T4*'Medal values'!$B$2+'Unified Genders - Bronze'!T4*'Medal values'!$B$3, "")</f>
        <v>3.000001</v>
      </c>
      <c r="U4" s="5" t="str">
        <f>IF('Unified Genders - Gold'!U4+'Unified Genders - Silver'!U4+'Unified Genders - Bronze'!U4 &gt; 0, 'Unified Genders - Gold'!U4*'Medal values'!$B$1+'Unified Genders - Silver'!U4*'Medal values'!$B$2+'Unified Genders - Bronze'!U4*'Medal values'!$B$3, "")</f>
        <v/>
      </c>
      <c r="V4" s="5" t="str">
        <f>IF('Unified Genders - Gold'!V4+'Unified Genders - Silver'!V4+'Unified Genders - Bronze'!V4 &gt; 0, 'Unified Genders - Gold'!V4*'Medal values'!$B$1+'Unified Genders - Silver'!V4*'Medal values'!$B$2+'Unified Genders - Bronze'!V4*'Medal values'!$B$3, "")</f>
        <v/>
      </c>
      <c r="W4" s="5" t="str">
        <f>IF('Unified Genders - Gold'!W4+'Unified Genders - Silver'!W4+'Unified Genders - Bronze'!W4 &gt; 0, 'Unified Genders - Gold'!W4*'Medal values'!$B$1+'Unified Genders - Silver'!W4*'Medal values'!$B$2+'Unified Genders - Bronze'!W4*'Medal values'!$B$3, "")</f>
        <v/>
      </c>
      <c r="X4" s="5" t="str">
        <f>IF('Unified Genders - Gold'!X4+'Unified Genders - Silver'!X4+'Unified Genders - Bronze'!X4 &gt; 0, 'Unified Genders - Gold'!X4*'Medal values'!$B$1+'Unified Genders - Silver'!X4*'Medal values'!$B$2+'Unified Genders - Bronze'!X4*'Medal values'!$B$3, "")</f>
        <v/>
      </c>
      <c r="Y4" s="5">
        <f>IF('Unified Genders - Gold'!Y4+'Unified Genders - Silver'!Y4+'Unified Genders - Bronze'!Y4 &gt; 0, 'Unified Genders - Gold'!Y4*'Medal values'!$B$1+'Unified Genders - Silver'!Y4*'Medal values'!$B$2+'Unified Genders - Bronze'!Y4*'Medal values'!$B$3, "")</f>
        <v>2.000001</v>
      </c>
      <c r="Z4" s="5" t="str">
        <f>IF('Unified Genders - Gold'!Z4+'Unified Genders - Silver'!Z4+'Unified Genders - Bronze'!Z4 &gt; 0, 'Unified Genders - Gold'!Z4*'Medal values'!$B$1+'Unified Genders - Silver'!Z4*'Medal values'!$B$2+'Unified Genders - Bronze'!Z4*'Medal values'!$B$3, "")</f>
        <v/>
      </c>
      <c r="AA4" s="5" t="str">
        <f>IF('Unified Genders - Gold'!AA4+'Unified Genders - Silver'!AA4+'Unified Genders - Bronze'!AA4 &gt; 0, 'Unified Genders - Gold'!AA4*'Medal values'!$B$1+'Unified Genders - Silver'!AA4*'Medal values'!$B$2+'Unified Genders - Bronze'!AA4*'Medal values'!$B$3, "")</f>
        <v/>
      </c>
      <c r="AB4" s="5">
        <f>IF('Unified Genders - Gold'!AB4+'Unified Genders - Silver'!AB4+'Unified Genders - Bronze'!AB4 &gt; 0, 'Unified Genders - Gold'!AB4*'Medal values'!$B$1+'Unified Genders - Silver'!AB4*'Medal values'!$B$2+'Unified Genders - Bronze'!AB4*'Medal values'!$B$3, "")</f>
        <v>1</v>
      </c>
      <c r="AC4" s="5" t="str">
        <f>IF('Unified Genders - Gold'!AC4+'Unified Genders - Silver'!AC4+'Unified Genders - Bronze'!AC4 &gt; 0, 'Unified Genders - Gold'!AC4*'Medal values'!$B$1+'Unified Genders - Silver'!AC4*'Medal values'!$B$2+'Unified Genders - Bronze'!AC4*'Medal values'!$B$3, "")</f>
        <v/>
      </c>
      <c r="AD4" s="5" t="str">
        <f>IF('Unified Genders - Gold'!AD4+'Unified Genders - Silver'!AD4+'Unified Genders - Bronze'!AD4 &gt; 0, 'Unified Genders - Gold'!AD4*'Medal values'!$B$1+'Unified Genders - Silver'!AD4*'Medal values'!$B$2+'Unified Genders - Bronze'!AD4*'Medal values'!$B$3, "")</f>
        <v/>
      </c>
      <c r="AE4" s="5">
        <f>IF('Unified Genders - Gold'!AE4+'Unified Genders - Silver'!AE4+'Unified Genders - Bronze'!AE4 &gt; 0, 'Unified Genders - Gold'!AE4*'Medal values'!$B$1+'Unified Genders - Silver'!AE4*'Medal values'!$B$2+'Unified Genders - Bronze'!AE4*'Medal values'!$B$3, "")</f>
        <v>8.002</v>
      </c>
      <c r="AF4" s="5" t="str">
        <f>IF('Unified Genders - Gold'!AF4+'Unified Genders - Silver'!AF4+'Unified Genders - Bronze'!AF4 &gt; 0, 'Unified Genders - Gold'!AF4*'Medal values'!$B$1+'Unified Genders - Silver'!AF4*'Medal values'!$B$2+'Unified Genders - Bronze'!AF4*'Medal values'!$B$3, "")</f>
        <v/>
      </c>
      <c r="AG4" s="5">
        <f>IF('Unified Genders - Gold'!AG4+'Unified Genders - Silver'!AG4+'Unified Genders - Bronze'!AG4 &gt; 0, 'Unified Genders - Gold'!AG4*'Medal values'!$B$1+'Unified Genders - Silver'!AG4*'Medal values'!$B$2+'Unified Genders - Bronze'!AG4*'Medal values'!$B$3, "")</f>
        <v>6.002</v>
      </c>
      <c r="AH4" s="5" t="str">
        <f>IF('Unified Genders - Gold'!AH4+'Unified Genders - Silver'!AH4+'Unified Genders - Bronze'!AH4 &gt; 0, 'Unified Genders - Gold'!AH4*'Medal values'!$B$1+'Unified Genders - Silver'!AH4*'Medal values'!$B$2+'Unified Genders - Bronze'!AH4*'Medal values'!$B$3, "")</f>
        <v/>
      </c>
      <c r="AI4" s="5">
        <f>IF('Unified Genders - Gold'!AI4+'Unified Genders - Silver'!AI4+'Unified Genders - Bronze'!AI4 &gt; 0, 'Unified Genders - Gold'!AI4*'Medal values'!$B$1+'Unified Genders - Silver'!AI4*'Medal values'!$B$2+'Unified Genders - Bronze'!AI4*'Medal values'!$B$3, "")</f>
        <v>3.001</v>
      </c>
      <c r="AJ4" s="5" t="str">
        <f>IF('Unified Genders - Gold'!AJ4+'Unified Genders - Silver'!AJ4+'Unified Genders - Bronze'!AJ4 &gt; 0, 'Unified Genders - Gold'!AJ4*'Medal values'!$B$1+'Unified Genders - Silver'!AJ4*'Medal values'!$B$2+'Unified Genders - Bronze'!AJ4*'Medal values'!$B$3, "")</f>
        <v/>
      </c>
      <c r="AK4" s="5">
        <f>IF('Unified Genders - Gold'!AK4+'Unified Genders - Silver'!AK4+'Unified Genders - Bronze'!AK4 &gt; 0, 'Unified Genders - Gold'!AK4*'Medal values'!$B$1+'Unified Genders - Silver'!AK4*'Medal values'!$B$2+'Unified Genders - Bronze'!AK4*'Medal values'!$B$3, "")</f>
        <v>1</v>
      </c>
      <c r="AL4" s="5">
        <f>IF('Unified Genders - Gold'!AL4+'Unified Genders - Silver'!AL4+'Unified Genders - Bronze'!AL4 &gt; 0, 'Unified Genders - Gold'!AL4*'Medal values'!$B$1+'Unified Genders - Silver'!AL4*'Medal values'!$B$2+'Unified Genders - Bronze'!AL4*'Medal values'!$B$3, "")</f>
        <v>41.009003</v>
      </c>
      <c r="AM4" s="5" t="str">
        <f>IF('Unified Genders - Gold'!AM4+'Unified Genders - Silver'!AM4+'Unified Genders - Bronze'!AM4 &gt; 0, 'Unified Genders - Gold'!AM4*'Medal values'!$B$1+'Unified Genders - Silver'!AM4*'Medal values'!$B$2+'Unified Genders - Bronze'!AM4*'Medal values'!$B$3, "")</f>
        <v/>
      </c>
      <c r="AN4" s="5" t="str">
        <f>IF('Unified Genders - Gold'!AN4+'Unified Genders - Silver'!AN4+'Unified Genders - Bronze'!AN4 &gt; 0, 'Unified Genders - Gold'!AN4*'Medal values'!$B$1+'Unified Genders - Silver'!AN4*'Medal values'!$B$2+'Unified Genders - Bronze'!AN4*'Medal values'!$B$3, "")</f>
        <v/>
      </c>
      <c r="AO4" s="5">
        <f>IF('Unified Genders - Gold'!AO4+'Unified Genders - Silver'!AO4+'Unified Genders - Bronze'!AO4 &gt; 0, 'Unified Genders - Gold'!AO4*'Medal values'!$B$1+'Unified Genders - Silver'!AO4*'Medal values'!$B$2+'Unified Genders - Bronze'!AO4*'Medal values'!$B$3, "")</f>
        <v>1</v>
      </c>
      <c r="AP4" s="5" t="str">
        <f>IF('Unified Genders - Gold'!AP4+'Unified Genders - Silver'!AP4+'Unified Genders - Bronze'!AP4 &gt; 0, 'Unified Genders - Gold'!AP4*'Medal values'!$B$1+'Unified Genders - Silver'!AP4*'Medal values'!$B$2+'Unified Genders - Bronze'!AP4*'Medal values'!$B$3, "")</f>
        <v/>
      </c>
      <c r="AQ4" s="5" t="str">
        <f>IF('Unified Genders - Gold'!AQ4+'Unified Genders - Silver'!AQ4+'Unified Genders - Bronze'!AQ4 &gt; 0, 'Unified Genders - Gold'!AQ4*'Medal values'!$B$1+'Unified Genders - Silver'!AQ4*'Medal values'!$B$2+'Unified Genders - Bronze'!AQ4*'Medal values'!$B$3, "")</f>
        <v/>
      </c>
      <c r="AR4" s="5" t="str">
        <f>IF('Unified Genders - Gold'!AR4+'Unified Genders - Silver'!AR4+'Unified Genders - Bronze'!AR4 &gt; 0, 'Unified Genders - Gold'!AR4*'Medal values'!$B$1+'Unified Genders - Silver'!AR4*'Medal values'!$B$2+'Unified Genders - Bronze'!AR4*'Medal values'!$B$3, "")</f>
        <v/>
      </c>
      <c r="AS4" s="5" t="str">
        <f>IF('Unified Genders - Gold'!AS4+'Unified Genders - Silver'!AS4+'Unified Genders - Bronze'!AS4 &gt; 0, 'Unified Genders - Gold'!AS4*'Medal values'!$B$1+'Unified Genders - Silver'!AS4*'Medal values'!$B$2+'Unified Genders - Bronze'!AS4*'Medal values'!$B$3, "")</f>
        <v/>
      </c>
      <c r="AT4" s="5" t="str">
        <f>IF('Unified Genders - Gold'!AT4+'Unified Genders - Silver'!AT4+'Unified Genders - Bronze'!AT4 &gt; 0, 'Unified Genders - Gold'!AT4*'Medal values'!$B$1+'Unified Genders - Silver'!AT4*'Medal values'!$B$2+'Unified Genders - Bronze'!AT4*'Medal values'!$B$3, "")</f>
        <v/>
      </c>
      <c r="AU4" s="5" t="str">
        <f>IF('Unified Genders - Gold'!AU4+'Unified Genders - Silver'!AU4+'Unified Genders - Bronze'!AU4 &gt; 0, 'Unified Genders - Gold'!AU4*'Medal values'!$B$1+'Unified Genders - Silver'!AU4*'Medal values'!$B$2+'Unified Genders - Bronze'!AU4*'Medal values'!$B$3, "")</f>
        <v/>
      </c>
      <c r="AV4" s="5">
        <f t="shared" si="1"/>
        <v>87.017007</v>
      </c>
      <c r="AW4" s="5">
        <f>SUM('Unified Genders - Gold'!AV4, 'Unified Genders - Silver'!AV4, 'Unified Genders - Bronze'!AV4)</f>
        <v>46</v>
      </c>
    </row>
    <row r="5">
      <c r="A5" s="5" t="str">
        <f>Countries!A4</f>
        <v>AUT</v>
      </c>
      <c r="B5" s="5" t="str">
        <f>IF('Unified Genders - Gold'!B5+'Unified Genders - Silver'!B5+'Unified Genders - Bronze'!B5 &gt; 0, 'Unified Genders - Gold'!B5*'Medal values'!$B$1+'Unified Genders - Silver'!B5*'Medal values'!$B$2+'Unified Genders - Bronze'!B5*'Medal values'!$B$3, "")</f>
        <v/>
      </c>
      <c r="C5" s="5" t="str">
        <f>IF('Unified Genders - Gold'!C5+'Unified Genders - Silver'!C5+'Unified Genders - Bronze'!C5 &gt; 0, 'Unified Genders - Gold'!C5*'Medal values'!$B$1+'Unified Genders - Silver'!C5*'Medal values'!$B$2+'Unified Genders - Bronze'!C5*'Medal values'!$B$3, "")</f>
        <v/>
      </c>
      <c r="D5" s="5" t="str">
        <f>IF('Unified Genders - Gold'!D5+'Unified Genders - Silver'!D5+'Unified Genders - Bronze'!D5 &gt; 0, 'Unified Genders - Gold'!D5*'Medal values'!$B$1+'Unified Genders - Silver'!D5*'Medal values'!$B$2+'Unified Genders - Bronze'!D5*'Medal values'!$B$3, "")</f>
        <v/>
      </c>
      <c r="E5" s="5" t="str">
        <f>IF('Unified Genders - Gold'!E5+'Unified Genders - Silver'!E5+'Unified Genders - Bronze'!E5 &gt; 0, 'Unified Genders - Gold'!E5*'Medal values'!$B$1+'Unified Genders - Silver'!E5*'Medal values'!$B$2+'Unified Genders - Bronze'!E5*'Medal values'!$B$3, "")</f>
        <v/>
      </c>
      <c r="F5" s="5">
        <f>IF('Unified Genders - Gold'!F5+'Unified Genders - Silver'!F5+'Unified Genders - Bronze'!F5 &gt; 0, 'Unified Genders - Gold'!F5*'Medal values'!$B$1+'Unified Genders - Silver'!F5*'Medal values'!$B$2+'Unified Genders - Bronze'!F5*'Medal values'!$B$3, "")</f>
        <v>1</v>
      </c>
      <c r="G5" s="5" t="str">
        <f>IF('Unified Genders - Gold'!G5+'Unified Genders - Silver'!G5+'Unified Genders - Bronze'!G5 &gt; 0, 'Unified Genders - Gold'!G5*'Medal values'!$B$1+'Unified Genders - Silver'!G5*'Medal values'!$B$2+'Unified Genders - Bronze'!G5*'Medal values'!$B$3, "")</f>
        <v/>
      </c>
      <c r="H5" s="5" t="str">
        <f>IF('Unified Genders - Gold'!H5+'Unified Genders - Silver'!H5+'Unified Genders - Bronze'!H5 &gt; 0, 'Unified Genders - Gold'!H5*'Medal values'!$B$1+'Unified Genders - Silver'!H5*'Medal values'!$B$2+'Unified Genders - Bronze'!H5*'Medal values'!$B$3, "")</f>
        <v/>
      </c>
      <c r="I5" s="5" t="str">
        <f>IF('Unified Genders - Gold'!I5+'Unified Genders - Silver'!I5+'Unified Genders - Bronze'!I5 &gt; 0, 'Unified Genders - Gold'!I5*'Medal values'!$B$1+'Unified Genders - Silver'!I5*'Medal values'!$B$2+'Unified Genders - Bronze'!I5*'Medal values'!$B$3, "")</f>
        <v/>
      </c>
      <c r="J5" s="5" t="str">
        <f>IF('Unified Genders - Gold'!J5+'Unified Genders - Silver'!J5+'Unified Genders - Bronze'!J5 &gt; 0, 'Unified Genders - Gold'!J5*'Medal values'!$B$1+'Unified Genders - Silver'!J5*'Medal values'!$B$2+'Unified Genders - Bronze'!J5*'Medal values'!$B$3, "")</f>
        <v/>
      </c>
      <c r="K5" s="5" t="str">
        <f>IF('Unified Genders - Gold'!K5+'Unified Genders - Silver'!K5+'Unified Genders - Bronze'!K5 &gt; 0, 'Unified Genders - Gold'!K5*'Medal values'!$B$1+'Unified Genders - Silver'!K5*'Medal values'!$B$2+'Unified Genders - Bronze'!K5*'Medal values'!$B$3, "")</f>
        <v/>
      </c>
      <c r="L5" s="5" t="str">
        <f>IF('Unified Genders - Gold'!L5+'Unified Genders - Silver'!L5+'Unified Genders - Bronze'!L5 &gt; 0, 'Unified Genders - Gold'!L5*'Medal values'!$B$1+'Unified Genders - Silver'!L5*'Medal values'!$B$2+'Unified Genders - Bronze'!L5*'Medal values'!$B$3, "")</f>
        <v/>
      </c>
      <c r="M5" s="5" t="str">
        <f>IF('Unified Genders - Gold'!M5+'Unified Genders - Silver'!M5+'Unified Genders - Bronze'!M5 &gt; 0, 'Unified Genders - Gold'!M5*'Medal values'!$B$1+'Unified Genders - Silver'!M5*'Medal values'!$B$2+'Unified Genders - Bronze'!M5*'Medal values'!$B$3, "")</f>
        <v/>
      </c>
      <c r="N5" s="5" t="str">
        <f>IF('Unified Genders - Gold'!N5+'Unified Genders - Silver'!N5+'Unified Genders - Bronze'!N5 &gt; 0, 'Unified Genders - Gold'!N5*'Medal values'!$B$1+'Unified Genders - Silver'!N5*'Medal values'!$B$2+'Unified Genders - Bronze'!N5*'Medal values'!$B$3, "")</f>
        <v/>
      </c>
      <c r="O5" s="5" t="str">
        <f>IF('Unified Genders - Gold'!O5+'Unified Genders - Silver'!O5+'Unified Genders - Bronze'!O5 &gt; 0, 'Unified Genders - Gold'!O5*'Medal values'!$B$1+'Unified Genders - Silver'!O5*'Medal values'!$B$2+'Unified Genders - Bronze'!O5*'Medal values'!$B$3, "")</f>
        <v/>
      </c>
      <c r="P5" s="5" t="str">
        <f>IF('Unified Genders - Gold'!P5+'Unified Genders - Silver'!P5+'Unified Genders - Bronze'!P5 &gt; 0, 'Unified Genders - Gold'!P5*'Medal values'!$B$1+'Unified Genders - Silver'!P5*'Medal values'!$B$2+'Unified Genders - Bronze'!P5*'Medal values'!$B$3, "")</f>
        <v/>
      </c>
      <c r="Q5" s="5">
        <f>IF('Unified Genders - Gold'!Q5+'Unified Genders - Silver'!Q5+'Unified Genders - Bronze'!Q5 &gt; 0, 'Unified Genders - Gold'!Q5*'Medal values'!$B$1+'Unified Genders - Silver'!Q5*'Medal values'!$B$2+'Unified Genders - Bronze'!Q5*'Medal values'!$B$3, "")</f>
        <v>3.001</v>
      </c>
      <c r="R5" s="5" t="str">
        <f>IF('Unified Genders - Gold'!R5+'Unified Genders - Silver'!R5+'Unified Genders - Bronze'!R5 &gt; 0, 'Unified Genders - Gold'!R5*'Medal values'!$B$1+'Unified Genders - Silver'!R5*'Medal values'!$B$2+'Unified Genders - Bronze'!R5*'Medal values'!$B$3, "")</f>
        <v/>
      </c>
      <c r="S5" s="5" t="str">
        <f>IF('Unified Genders - Gold'!S5+'Unified Genders - Silver'!S5+'Unified Genders - Bronze'!S5 &gt; 0, 'Unified Genders - Gold'!S5*'Medal values'!$B$1+'Unified Genders - Silver'!S5*'Medal values'!$B$2+'Unified Genders - Bronze'!S5*'Medal values'!$B$3, "")</f>
        <v/>
      </c>
      <c r="T5" s="5" t="str">
        <f>IF('Unified Genders - Gold'!T5+'Unified Genders - Silver'!T5+'Unified Genders - Bronze'!T5 &gt; 0, 'Unified Genders - Gold'!T5*'Medal values'!$B$1+'Unified Genders - Silver'!T5*'Medal values'!$B$2+'Unified Genders - Bronze'!T5*'Medal values'!$B$3, "")</f>
        <v/>
      </c>
      <c r="U5" s="5" t="str">
        <f>IF('Unified Genders - Gold'!U5+'Unified Genders - Silver'!U5+'Unified Genders - Bronze'!U5 &gt; 0, 'Unified Genders - Gold'!U5*'Medal values'!$B$1+'Unified Genders - Silver'!U5*'Medal values'!$B$2+'Unified Genders - Bronze'!U5*'Medal values'!$B$3, "")</f>
        <v/>
      </c>
      <c r="V5" s="5" t="str">
        <f>IF('Unified Genders - Gold'!V5+'Unified Genders - Silver'!V5+'Unified Genders - Bronze'!V5 &gt; 0, 'Unified Genders - Gold'!V5*'Medal values'!$B$1+'Unified Genders - Silver'!V5*'Medal values'!$B$2+'Unified Genders - Bronze'!V5*'Medal values'!$B$3, "")</f>
        <v/>
      </c>
      <c r="W5" s="5" t="str">
        <f>IF('Unified Genders - Gold'!W5+'Unified Genders - Silver'!W5+'Unified Genders - Bronze'!W5 &gt; 0, 'Unified Genders - Gold'!W5*'Medal values'!$B$1+'Unified Genders - Silver'!W5*'Medal values'!$B$2+'Unified Genders - Bronze'!W5*'Medal values'!$B$3, "")</f>
        <v/>
      </c>
      <c r="X5" s="5" t="str">
        <f>IF('Unified Genders - Gold'!X5+'Unified Genders - Silver'!X5+'Unified Genders - Bronze'!X5 &gt; 0, 'Unified Genders - Gold'!X5*'Medal values'!$B$1+'Unified Genders - Silver'!X5*'Medal values'!$B$2+'Unified Genders - Bronze'!X5*'Medal values'!$B$3, "")</f>
        <v/>
      </c>
      <c r="Y5" s="5" t="str">
        <f>IF('Unified Genders - Gold'!Y5+'Unified Genders - Silver'!Y5+'Unified Genders - Bronze'!Y5 &gt; 0, 'Unified Genders - Gold'!Y5*'Medal values'!$B$1+'Unified Genders - Silver'!Y5*'Medal values'!$B$2+'Unified Genders - Bronze'!Y5*'Medal values'!$B$3, "")</f>
        <v/>
      </c>
      <c r="Z5" s="5">
        <f>IF('Unified Genders - Gold'!Z5+'Unified Genders - Silver'!Z5+'Unified Genders - Bronze'!Z5 &gt; 0, 'Unified Genders - Gold'!Z5*'Medal values'!$B$1+'Unified Genders - Silver'!Z5*'Medal values'!$B$2+'Unified Genders - Bronze'!Z5*'Medal values'!$B$3, "")</f>
        <v>3.000001</v>
      </c>
      <c r="AA5" s="5">
        <f>IF('Unified Genders - Gold'!AA5+'Unified Genders - Silver'!AA5+'Unified Genders - Bronze'!AA5 &gt; 0, 'Unified Genders - Gold'!AA5*'Medal values'!$B$1+'Unified Genders - Silver'!AA5*'Medal values'!$B$2+'Unified Genders - Bronze'!AA5*'Medal values'!$B$3, "")</f>
        <v>1</v>
      </c>
      <c r="AB5" s="5" t="str">
        <f>IF('Unified Genders - Gold'!AB5+'Unified Genders - Silver'!AB5+'Unified Genders - Bronze'!AB5 &gt; 0, 'Unified Genders - Gold'!AB5*'Medal values'!$B$1+'Unified Genders - Silver'!AB5*'Medal values'!$B$2+'Unified Genders - Bronze'!AB5*'Medal values'!$B$3, "")</f>
        <v/>
      </c>
      <c r="AC5" s="5" t="str">
        <f>IF('Unified Genders - Gold'!AC5+'Unified Genders - Silver'!AC5+'Unified Genders - Bronze'!AC5 &gt; 0, 'Unified Genders - Gold'!AC5*'Medal values'!$B$1+'Unified Genders - Silver'!AC5*'Medal values'!$B$2+'Unified Genders - Bronze'!AC5*'Medal values'!$B$3, "")</f>
        <v/>
      </c>
      <c r="AD5" s="5" t="str">
        <f>IF('Unified Genders - Gold'!AD5+'Unified Genders - Silver'!AD5+'Unified Genders - Bronze'!AD5 &gt; 0, 'Unified Genders - Gold'!AD5*'Medal values'!$B$1+'Unified Genders - Silver'!AD5*'Medal values'!$B$2+'Unified Genders - Bronze'!AD5*'Medal values'!$B$3, "")</f>
        <v/>
      </c>
      <c r="AE5" s="5">
        <f>IF('Unified Genders - Gold'!AE5+'Unified Genders - Silver'!AE5+'Unified Genders - Bronze'!AE5 &gt; 0, 'Unified Genders - Gold'!AE5*'Medal values'!$B$1+'Unified Genders - Silver'!AE5*'Medal values'!$B$2+'Unified Genders - Bronze'!AE5*'Medal values'!$B$3, "")</f>
        <v>1</v>
      </c>
      <c r="AF5" s="5" t="str">
        <f>IF('Unified Genders - Gold'!AF5+'Unified Genders - Silver'!AF5+'Unified Genders - Bronze'!AF5 &gt; 0, 'Unified Genders - Gold'!AF5*'Medal values'!$B$1+'Unified Genders - Silver'!AF5*'Medal values'!$B$2+'Unified Genders - Bronze'!AF5*'Medal values'!$B$3, "")</f>
        <v/>
      </c>
      <c r="AG5" s="5" t="str">
        <f>IF('Unified Genders - Gold'!AG5+'Unified Genders - Silver'!AG5+'Unified Genders - Bronze'!AG5 &gt; 0, 'Unified Genders - Gold'!AG5*'Medal values'!$B$1+'Unified Genders - Silver'!AG5*'Medal values'!$B$2+'Unified Genders - Bronze'!AG5*'Medal values'!$B$3, "")</f>
        <v/>
      </c>
      <c r="AH5" s="5" t="str">
        <f>IF('Unified Genders - Gold'!AH5+'Unified Genders - Silver'!AH5+'Unified Genders - Bronze'!AH5 &gt; 0, 'Unified Genders - Gold'!AH5*'Medal values'!$B$1+'Unified Genders - Silver'!AH5*'Medal values'!$B$2+'Unified Genders - Bronze'!AH5*'Medal values'!$B$3, "")</f>
        <v/>
      </c>
      <c r="AI5" s="5" t="str">
        <f>IF('Unified Genders - Gold'!AI5+'Unified Genders - Silver'!AI5+'Unified Genders - Bronze'!AI5 &gt; 0, 'Unified Genders - Gold'!AI5*'Medal values'!$B$1+'Unified Genders - Silver'!AI5*'Medal values'!$B$2+'Unified Genders - Bronze'!AI5*'Medal values'!$B$3, "")</f>
        <v/>
      </c>
      <c r="AJ5" s="5">
        <f>IF('Unified Genders - Gold'!AJ5+'Unified Genders - Silver'!AJ5+'Unified Genders - Bronze'!AJ5 &gt; 0, 'Unified Genders - Gold'!AJ5*'Medal values'!$B$1+'Unified Genders - Silver'!AJ5*'Medal values'!$B$2+'Unified Genders - Bronze'!AJ5*'Medal values'!$B$3, "")</f>
        <v>1</v>
      </c>
      <c r="AK5" s="5" t="str">
        <f>IF('Unified Genders - Gold'!AK5+'Unified Genders - Silver'!AK5+'Unified Genders - Bronze'!AK5 &gt; 0, 'Unified Genders - Gold'!AK5*'Medal values'!$B$1+'Unified Genders - Silver'!AK5*'Medal values'!$B$2+'Unified Genders - Bronze'!AK5*'Medal values'!$B$3, "")</f>
        <v/>
      </c>
      <c r="AL5" s="5" t="str">
        <f>IF('Unified Genders - Gold'!AL5+'Unified Genders - Silver'!AL5+'Unified Genders - Bronze'!AL5 &gt; 0, 'Unified Genders - Gold'!AL5*'Medal values'!$B$1+'Unified Genders - Silver'!AL5*'Medal values'!$B$2+'Unified Genders - Bronze'!AL5*'Medal values'!$B$3, "")</f>
        <v/>
      </c>
      <c r="AM5" s="5" t="str">
        <f>IF('Unified Genders - Gold'!AM5+'Unified Genders - Silver'!AM5+'Unified Genders - Bronze'!AM5 &gt; 0, 'Unified Genders - Gold'!AM5*'Medal values'!$B$1+'Unified Genders - Silver'!AM5*'Medal values'!$B$2+'Unified Genders - Bronze'!AM5*'Medal values'!$B$3, "")</f>
        <v/>
      </c>
      <c r="AN5" s="5" t="str">
        <f>IF('Unified Genders - Gold'!AN5+'Unified Genders - Silver'!AN5+'Unified Genders - Bronze'!AN5 &gt; 0, 'Unified Genders - Gold'!AN5*'Medal values'!$B$1+'Unified Genders - Silver'!AN5*'Medal values'!$B$2+'Unified Genders - Bronze'!AN5*'Medal values'!$B$3, "")</f>
        <v/>
      </c>
      <c r="AO5" s="5" t="str">
        <f>IF('Unified Genders - Gold'!AO5+'Unified Genders - Silver'!AO5+'Unified Genders - Bronze'!AO5 &gt; 0, 'Unified Genders - Gold'!AO5*'Medal values'!$B$1+'Unified Genders - Silver'!AO5*'Medal values'!$B$2+'Unified Genders - Bronze'!AO5*'Medal values'!$B$3, "")</f>
        <v/>
      </c>
      <c r="AP5" s="5" t="str">
        <f>IF('Unified Genders - Gold'!AP5+'Unified Genders - Silver'!AP5+'Unified Genders - Bronze'!AP5 &gt; 0, 'Unified Genders - Gold'!AP5*'Medal values'!$B$1+'Unified Genders - Silver'!AP5*'Medal values'!$B$2+'Unified Genders - Bronze'!AP5*'Medal values'!$B$3, "")</f>
        <v/>
      </c>
      <c r="AQ5" s="5" t="str">
        <f>IF('Unified Genders - Gold'!AQ5+'Unified Genders - Silver'!AQ5+'Unified Genders - Bronze'!AQ5 &gt; 0, 'Unified Genders - Gold'!AQ5*'Medal values'!$B$1+'Unified Genders - Silver'!AQ5*'Medal values'!$B$2+'Unified Genders - Bronze'!AQ5*'Medal values'!$B$3, "")</f>
        <v/>
      </c>
      <c r="AR5" s="5" t="str">
        <f>IF('Unified Genders - Gold'!AR5+'Unified Genders - Silver'!AR5+'Unified Genders - Bronze'!AR5 &gt; 0, 'Unified Genders - Gold'!AR5*'Medal values'!$B$1+'Unified Genders - Silver'!AR5*'Medal values'!$B$2+'Unified Genders - Bronze'!AR5*'Medal values'!$B$3, "")</f>
        <v/>
      </c>
      <c r="AS5" s="5" t="str">
        <f>IF('Unified Genders - Gold'!AS5+'Unified Genders - Silver'!AS5+'Unified Genders - Bronze'!AS5 &gt; 0, 'Unified Genders - Gold'!AS5*'Medal values'!$B$1+'Unified Genders - Silver'!AS5*'Medal values'!$B$2+'Unified Genders - Bronze'!AS5*'Medal values'!$B$3, "")</f>
        <v/>
      </c>
      <c r="AT5" s="5" t="str">
        <f>IF('Unified Genders - Gold'!AT5+'Unified Genders - Silver'!AT5+'Unified Genders - Bronze'!AT5 &gt; 0, 'Unified Genders - Gold'!AT5*'Medal values'!$B$1+'Unified Genders - Silver'!AT5*'Medal values'!$B$2+'Unified Genders - Bronze'!AT5*'Medal values'!$B$3, "")</f>
        <v/>
      </c>
      <c r="AU5" s="5" t="str">
        <f>IF('Unified Genders - Gold'!AU5+'Unified Genders - Silver'!AU5+'Unified Genders - Bronze'!AU5 &gt; 0, 'Unified Genders - Gold'!AU5*'Medal values'!$B$1+'Unified Genders - Silver'!AU5*'Medal values'!$B$2+'Unified Genders - Bronze'!AU5*'Medal values'!$B$3, "")</f>
        <v/>
      </c>
      <c r="AV5" s="5">
        <f t="shared" si="1"/>
        <v>10.001001</v>
      </c>
      <c r="AW5" s="5">
        <f>SUM('Unified Genders - Gold'!AV5, 'Unified Genders - Silver'!AV5, 'Unified Genders - Bronze'!AV5)</f>
        <v>7</v>
      </c>
    </row>
    <row r="6">
      <c r="A6" s="5" t="str">
        <f>Countries!A5</f>
        <v>AZE</v>
      </c>
      <c r="B6" s="5" t="str">
        <f>IF('Unified Genders - Gold'!B6+'Unified Genders - Silver'!B6+'Unified Genders - Bronze'!B6 &gt; 0, 'Unified Genders - Gold'!B6*'Medal values'!$B$1+'Unified Genders - Silver'!B6*'Medal values'!$B$2+'Unified Genders - Bronze'!B6*'Medal values'!$B$3, "")</f>
        <v/>
      </c>
      <c r="C6" s="5" t="str">
        <f>IF('Unified Genders - Gold'!C6+'Unified Genders - Silver'!C6+'Unified Genders - Bronze'!C6 &gt; 0, 'Unified Genders - Gold'!C6*'Medal values'!$B$1+'Unified Genders - Silver'!C6*'Medal values'!$B$2+'Unified Genders - Bronze'!C6*'Medal values'!$B$3, "")</f>
        <v/>
      </c>
      <c r="D6" s="5" t="str">
        <f>IF('Unified Genders - Gold'!D6+'Unified Genders - Silver'!D6+'Unified Genders - Bronze'!D6 &gt; 0, 'Unified Genders - Gold'!D6*'Medal values'!$B$1+'Unified Genders - Silver'!D6*'Medal values'!$B$2+'Unified Genders - Bronze'!D6*'Medal values'!$B$3, "")</f>
        <v/>
      </c>
      <c r="E6" s="5" t="str">
        <f>IF('Unified Genders - Gold'!E6+'Unified Genders - Silver'!E6+'Unified Genders - Bronze'!E6 &gt; 0, 'Unified Genders - Gold'!E6*'Medal values'!$B$1+'Unified Genders - Silver'!E6*'Medal values'!$B$2+'Unified Genders - Bronze'!E6*'Medal values'!$B$3, "")</f>
        <v/>
      </c>
      <c r="F6" s="5" t="str">
        <f>IF('Unified Genders - Gold'!F6+'Unified Genders - Silver'!F6+'Unified Genders - Bronze'!F6 &gt; 0, 'Unified Genders - Gold'!F6*'Medal values'!$B$1+'Unified Genders - Silver'!F6*'Medal values'!$B$2+'Unified Genders - Bronze'!F6*'Medal values'!$B$3, "")</f>
        <v/>
      </c>
      <c r="G6" s="5" t="str">
        <f>IF('Unified Genders - Gold'!G6+'Unified Genders - Silver'!G6+'Unified Genders - Bronze'!G6 &gt; 0, 'Unified Genders - Gold'!G6*'Medal values'!$B$1+'Unified Genders - Silver'!G6*'Medal values'!$B$2+'Unified Genders - Bronze'!G6*'Medal values'!$B$3, "")</f>
        <v/>
      </c>
      <c r="H6" s="5" t="str">
        <f>IF('Unified Genders - Gold'!H6+'Unified Genders - Silver'!H6+'Unified Genders - Bronze'!H6 &gt; 0, 'Unified Genders - Gold'!H6*'Medal values'!$B$1+'Unified Genders - Silver'!H6*'Medal values'!$B$2+'Unified Genders - Bronze'!H6*'Medal values'!$B$3, "")</f>
        <v/>
      </c>
      <c r="I6" s="5" t="str">
        <f>IF('Unified Genders - Gold'!I6+'Unified Genders - Silver'!I6+'Unified Genders - Bronze'!I6 &gt; 0, 'Unified Genders - Gold'!I6*'Medal values'!$B$1+'Unified Genders - Silver'!I6*'Medal values'!$B$2+'Unified Genders - Bronze'!I6*'Medal values'!$B$3, "")</f>
        <v/>
      </c>
      <c r="J6" s="5" t="str">
        <f>IF('Unified Genders - Gold'!J6+'Unified Genders - Silver'!J6+'Unified Genders - Bronze'!J6 &gt; 0, 'Unified Genders - Gold'!J6*'Medal values'!$B$1+'Unified Genders - Silver'!J6*'Medal values'!$B$2+'Unified Genders - Bronze'!J6*'Medal values'!$B$3, "")</f>
        <v/>
      </c>
      <c r="K6" s="5">
        <f>IF('Unified Genders - Gold'!K6+'Unified Genders - Silver'!K6+'Unified Genders - Bronze'!K6 &gt; 0, 'Unified Genders - Gold'!K6*'Medal values'!$B$1+'Unified Genders - Silver'!K6*'Medal values'!$B$2+'Unified Genders - Bronze'!K6*'Medal values'!$B$3, "")</f>
        <v>1</v>
      </c>
      <c r="L6" s="5" t="str">
        <f>IF('Unified Genders - Gold'!L6+'Unified Genders - Silver'!L6+'Unified Genders - Bronze'!L6 &gt; 0, 'Unified Genders - Gold'!L6*'Medal values'!$B$1+'Unified Genders - Silver'!L6*'Medal values'!$B$2+'Unified Genders - Bronze'!L6*'Medal values'!$B$3, "")</f>
        <v/>
      </c>
      <c r="M6" s="5" t="str">
        <f>IF('Unified Genders - Gold'!M6+'Unified Genders - Silver'!M6+'Unified Genders - Bronze'!M6 &gt; 0, 'Unified Genders - Gold'!M6*'Medal values'!$B$1+'Unified Genders - Silver'!M6*'Medal values'!$B$2+'Unified Genders - Bronze'!M6*'Medal values'!$B$3, "")</f>
        <v/>
      </c>
      <c r="N6" s="5" t="str">
        <f>IF('Unified Genders - Gold'!N6+'Unified Genders - Silver'!N6+'Unified Genders - Bronze'!N6 &gt; 0, 'Unified Genders - Gold'!N6*'Medal values'!$B$1+'Unified Genders - Silver'!N6*'Medal values'!$B$2+'Unified Genders - Bronze'!N6*'Medal values'!$B$3, "")</f>
        <v/>
      </c>
      <c r="O6" s="5" t="str">
        <f>IF('Unified Genders - Gold'!O6+'Unified Genders - Silver'!O6+'Unified Genders - Bronze'!O6 &gt; 0, 'Unified Genders - Gold'!O6*'Medal values'!$B$1+'Unified Genders - Silver'!O6*'Medal values'!$B$2+'Unified Genders - Bronze'!O6*'Medal values'!$B$3, "")</f>
        <v/>
      </c>
      <c r="P6" s="5" t="str">
        <f>IF('Unified Genders - Gold'!P6+'Unified Genders - Silver'!P6+'Unified Genders - Bronze'!P6 &gt; 0, 'Unified Genders - Gold'!P6*'Medal values'!$B$1+'Unified Genders - Silver'!P6*'Medal values'!$B$2+'Unified Genders - Bronze'!P6*'Medal values'!$B$3, "")</f>
        <v/>
      </c>
      <c r="Q6" s="5" t="str">
        <f>IF('Unified Genders - Gold'!Q6+'Unified Genders - Silver'!Q6+'Unified Genders - Bronze'!Q6 &gt; 0, 'Unified Genders - Gold'!Q6*'Medal values'!$B$1+'Unified Genders - Silver'!Q6*'Medal values'!$B$2+'Unified Genders - Bronze'!Q6*'Medal values'!$B$3, "")</f>
        <v/>
      </c>
      <c r="R6" s="5" t="str">
        <f>IF('Unified Genders - Gold'!R6+'Unified Genders - Silver'!R6+'Unified Genders - Bronze'!R6 &gt; 0, 'Unified Genders - Gold'!R6*'Medal values'!$B$1+'Unified Genders - Silver'!R6*'Medal values'!$B$2+'Unified Genders - Bronze'!R6*'Medal values'!$B$3, "")</f>
        <v/>
      </c>
      <c r="S6" s="5" t="str">
        <f>IF('Unified Genders - Gold'!S6+'Unified Genders - Silver'!S6+'Unified Genders - Bronze'!S6 &gt; 0, 'Unified Genders - Gold'!S6*'Medal values'!$B$1+'Unified Genders - Silver'!S6*'Medal values'!$B$2+'Unified Genders - Bronze'!S6*'Medal values'!$B$3, "")</f>
        <v/>
      </c>
      <c r="T6" s="5" t="str">
        <f>IF('Unified Genders - Gold'!T6+'Unified Genders - Silver'!T6+'Unified Genders - Bronze'!T6 &gt; 0, 'Unified Genders - Gold'!T6*'Medal values'!$B$1+'Unified Genders - Silver'!T6*'Medal values'!$B$2+'Unified Genders - Bronze'!T6*'Medal values'!$B$3, "")</f>
        <v/>
      </c>
      <c r="U6" s="5" t="str">
        <f>IF('Unified Genders - Gold'!U6+'Unified Genders - Silver'!U6+'Unified Genders - Bronze'!U6 &gt; 0, 'Unified Genders - Gold'!U6*'Medal values'!$B$1+'Unified Genders - Silver'!U6*'Medal values'!$B$2+'Unified Genders - Bronze'!U6*'Medal values'!$B$3, "")</f>
        <v/>
      </c>
      <c r="V6" s="5" t="str">
        <f>IF('Unified Genders - Gold'!V6+'Unified Genders - Silver'!V6+'Unified Genders - Bronze'!V6 &gt; 0, 'Unified Genders - Gold'!V6*'Medal values'!$B$1+'Unified Genders - Silver'!V6*'Medal values'!$B$2+'Unified Genders - Bronze'!V6*'Medal values'!$B$3, "")</f>
        <v/>
      </c>
      <c r="W6" s="5" t="str">
        <f>IF('Unified Genders - Gold'!W6+'Unified Genders - Silver'!W6+'Unified Genders - Bronze'!W6 &gt; 0, 'Unified Genders - Gold'!W6*'Medal values'!$B$1+'Unified Genders - Silver'!W6*'Medal values'!$B$2+'Unified Genders - Bronze'!W6*'Medal values'!$B$3, "")</f>
        <v/>
      </c>
      <c r="X6" s="5" t="str">
        <f>IF('Unified Genders - Gold'!X6+'Unified Genders - Silver'!X6+'Unified Genders - Bronze'!X6 &gt; 0, 'Unified Genders - Gold'!X6*'Medal values'!$B$1+'Unified Genders - Silver'!X6*'Medal values'!$B$2+'Unified Genders - Bronze'!X6*'Medal values'!$B$3, "")</f>
        <v/>
      </c>
      <c r="Y6" s="5" t="str">
        <f>IF('Unified Genders - Gold'!Y6+'Unified Genders - Silver'!Y6+'Unified Genders - Bronze'!Y6 &gt; 0, 'Unified Genders - Gold'!Y6*'Medal values'!$B$1+'Unified Genders - Silver'!Y6*'Medal values'!$B$2+'Unified Genders - Bronze'!Y6*'Medal values'!$B$3, "")</f>
        <v/>
      </c>
      <c r="Z6" s="5">
        <f>IF('Unified Genders - Gold'!Z6+'Unified Genders - Silver'!Z6+'Unified Genders - Bronze'!Z6 &gt; 0, 'Unified Genders - Gold'!Z6*'Medal values'!$B$1+'Unified Genders - Silver'!Z6*'Medal values'!$B$2+'Unified Genders - Bronze'!Z6*'Medal values'!$B$3, "")</f>
        <v>1</v>
      </c>
      <c r="AA6" s="5">
        <f>IF('Unified Genders - Gold'!AA6+'Unified Genders - Silver'!AA6+'Unified Genders - Bronze'!AA6 &gt; 0, 'Unified Genders - Gold'!AA6*'Medal values'!$B$1+'Unified Genders - Silver'!AA6*'Medal values'!$B$2+'Unified Genders - Bronze'!AA6*'Medal values'!$B$3, "")</f>
        <v>4.000002</v>
      </c>
      <c r="AB6" s="5" t="str">
        <f>IF('Unified Genders - Gold'!AB6+'Unified Genders - Silver'!AB6+'Unified Genders - Bronze'!AB6 &gt; 0, 'Unified Genders - Gold'!AB6*'Medal values'!$B$1+'Unified Genders - Silver'!AB6*'Medal values'!$B$2+'Unified Genders - Bronze'!AB6*'Medal values'!$B$3, "")</f>
        <v/>
      </c>
      <c r="AC6" s="5" t="str">
        <f>IF('Unified Genders - Gold'!AC6+'Unified Genders - Silver'!AC6+'Unified Genders - Bronze'!AC6 &gt; 0, 'Unified Genders - Gold'!AC6*'Medal values'!$B$1+'Unified Genders - Silver'!AC6*'Medal values'!$B$2+'Unified Genders - Bronze'!AC6*'Medal values'!$B$3, "")</f>
        <v/>
      </c>
      <c r="AD6" s="5" t="str">
        <f>IF('Unified Genders - Gold'!AD6+'Unified Genders - Silver'!AD6+'Unified Genders - Bronze'!AD6 &gt; 0, 'Unified Genders - Gold'!AD6*'Medal values'!$B$1+'Unified Genders - Silver'!AD6*'Medal values'!$B$2+'Unified Genders - Bronze'!AD6*'Medal values'!$B$3, "")</f>
        <v/>
      </c>
      <c r="AE6" s="5" t="str">
        <f>IF('Unified Genders - Gold'!AE6+'Unified Genders - Silver'!AE6+'Unified Genders - Bronze'!AE6 &gt; 0, 'Unified Genders - Gold'!AE6*'Medal values'!$B$1+'Unified Genders - Silver'!AE6*'Medal values'!$B$2+'Unified Genders - Bronze'!AE6*'Medal values'!$B$3, "")</f>
        <v/>
      </c>
      <c r="AF6" s="5" t="str">
        <f>IF('Unified Genders - Gold'!AF6+'Unified Genders - Silver'!AF6+'Unified Genders - Bronze'!AF6 &gt; 0, 'Unified Genders - Gold'!AF6*'Medal values'!$B$1+'Unified Genders - Silver'!AF6*'Medal values'!$B$2+'Unified Genders - Bronze'!AF6*'Medal values'!$B$3, "")</f>
        <v/>
      </c>
      <c r="AG6" s="5" t="str">
        <f>IF('Unified Genders - Gold'!AG6+'Unified Genders - Silver'!AG6+'Unified Genders - Bronze'!AG6 &gt; 0, 'Unified Genders - Gold'!AG6*'Medal values'!$B$1+'Unified Genders - Silver'!AG6*'Medal values'!$B$2+'Unified Genders - Bronze'!AG6*'Medal values'!$B$3, "")</f>
        <v/>
      </c>
      <c r="AH6" s="5" t="str">
        <f>IF('Unified Genders - Gold'!AH6+'Unified Genders - Silver'!AH6+'Unified Genders - Bronze'!AH6 &gt; 0, 'Unified Genders - Gold'!AH6*'Medal values'!$B$1+'Unified Genders - Silver'!AH6*'Medal values'!$B$2+'Unified Genders - Bronze'!AH6*'Medal values'!$B$3, "")</f>
        <v/>
      </c>
      <c r="AI6" s="5" t="str">
        <f>IF('Unified Genders - Gold'!AI6+'Unified Genders - Silver'!AI6+'Unified Genders - Bronze'!AI6 &gt; 0, 'Unified Genders - Gold'!AI6*'Medal values'!$B$1+'Unified Genders - Silver'!AI6*'Medal values'!$B$2+'Unified Genders - Bronze'!AI6*'Medal values'!$B$3, "")</f>
        <v/>
      </c>
      <c r="AJ6" s="5" t="str">
        <f>IF('Unified Genders - Gold'!AJ6+'Unified Genders - Silver'!AJ6+'Unified Genders - Bronze'!AJ6 &gt; 0, 'Unified Genders - Gold'!AJ6*'Medal values'!$B$1+'Unified Genders - Silver'!AJ6*'Medal values'!$B$2+'Unified Genders - Bronze'!AJ6*'Medal values'!$B$3, "")</f>
        <v/>
      </c>
      <c r="AK6" s="5" t="str">
        <f>IF('Unified Genders - Gold'!AK6+'Unified Genders - Silver'!AK6+'Unified Genders - Bronze'!AK6 &gt; 0, 'Unified Genders - Gold'!AK6*'Medal values'!$B$1+'Unified Genders - Silver'!AK6*'Medal values'!$B$2+'Unified Genders - Bronze'!AK6*'Medal values'!$B$3, "")</f>
        <v/>
      </c>
      <c r="AL6" s="5" t="str">
        <f>IF('Unified Genders - Gold'!AL6+'Unified Genders - Silver'!AL6+'Unified Genders - Bronze'!AL6 &gt; 0, 'Unified Genders - Gold'!AL6*'Medal values'!$B$1+'Unified Genders - Silver'!AL6*'Medal values'!$B$2+'Unified Genders - Bronze'!AL6*'Medal values'!$B$3, "")</f>
        <v/>
      </c>
      <c r="AM6" s="5" t="str">
        <f>IF('Unified Genders - Gold'!AM6+'Unified Genders - Silver'!AM6+'Unified Genders - Bronze'!AM6 &gt; 0, 'Unified Genders - Gold'!AM6*'Medal values'!$B$1+'Unified Genders - Silver'!AM6*'Medal values'!$B$2+'Unified Genders - Bronze'!AM6*'Medal values'!$B$3, "")</f>
        <v/>
      </c>
      <c r="AN6" s="5" t="str">
        <f>IF('Unified Genders - Gold'!AN6+'Unified Genders - Silver'!AN6+'Unified Genders - Bronze'!AN6 &gt; 0, 'Unified Genders - Gold'!AN6*'Medal values'!$B$1+'Unified Genders - Silver'!AN6*'Medal values'!$B$2+'Unified Genders - Bronze'!AN6*'Medal values'!$B$3, "")</f>
        <v/>
      </c>
      <c r="AO6" s="5" t="str">
        <f>IF('Unified Genders - Gold'!AO6+'Unified Genders - Silver'!AO6+'Unified Genders - Bronze'!AO6 &gt; 0, 'Unified Genders - Gold'!AO6*'Medal values'!$B$1+'Unified Genders - Silver'!AO6*'Medal values'!$B$2+'Unified Genders - Bronze'!AO6*'Medal values'!$B$3, "")</f>
        <v/>
      </c>
      <c r="AP6" s="5" t="str">
        <f>IF('Unified Genders - Gold'!AP6+'Unified Genders - Silver'!AP6+'Unified Genders - Bronze'!AP6 &gt; 0, 'Unified Genders - Gold'!AP6*'Medal values'!$B$1+'Unified Genders - Silver'!AP6*'Medal values'!$B$2+'Unified Genders - Bronze'!AP6*'Medal values'!$B$3, "")</f>
        <v/>
      </c>
      <c r="AQ6" s="5" t="str">
        <f>IF('Unified Genders - Gold'!AQ6+'Unified Genders - Silver'!AQ6+'Unified Genders - Bronze'!AQ6 &gt; 0, 'Unified Genders - Gold'!AQ6*'Medal values'!$B$1+'Unified Genders - Silver'!AQ6*'Medal values'!$B$2+'Unified Genders - Bronze'!AQ6*'Medal values'!$B$3, "")</f>
        <v/>
      </c>
      <c r="AR6" s="5" t="str">
        <f>IF('Unified Genders - Gold'!AR6+'Unified Genders - Silver'!AR6+'Unified Genders - Bronze'!AR6 &gt; 0, 'Unified Genders - Gold'!AR6*'Medal values'!$B$1+'Unified Genders - Silver'!AR6*'Medal values'!$B$2+'Unified Genders - Bronze'!AR6*'Medal values'!$B$3, "")</f>
        <v/>
      </c>
      <c r="AS6" s="5" t="str">
        <f>IF('Unified Genders - Gold'!AS6+'Unified Genders - Silver'!AS6+'Unified Genders - Bronze'!AS6 &gt; 0, 'Unified Genders - Gold'!AS6*'Medal values'!$B$1+'Unified Genders - Silver'!AS6*'Medal values'!$B$2+'Unified Genders - Bronze'!AS6*'Medal values'!$B$3, "")</f>
        <v/>
      </c>
      <c r="AT6" s="5" t="str">
        <f>IF('Unified Genders - Gold'!AT6+'Unified Genders - Silver'!AT6+'Unified Genders - Bronze'!AT6 &gt; 0, 'Unified Genders - Gold'!AT6*'Medal values'!$B$1+'Unified Genders - Silver'!AT6*'Medal values'!$B$2+'Unified Genders - Bronze'!AT6*'Medal values'!$B$3, "")</f>
        <v/>
      </c>
      <c r="AU6" s="5">
        <f>IF('Unified Genders - Gold'!AU6+'Unified Genders - Silver'!AU6+'Unified Genders - Bronze'!AU6 &gt; 0, 'Unified Genders - Gold'!AU6*'Medal values'!$B$1+'Unified Genders - Silver'!AU6*'Medal values'!$B$2+'Unified Genders - Bronze'!AU6*'Medal values'!$B$3, "")</f>
        <v>4.000001</v>
      </c>
      <c r="AV6" s="5">
        <f t="shared" si="1"/>
        <v>10.000003</v>
      </c>
      <c r="AW6" s="5">
        <f>SUM('Unified Genders - Gold'!AV6, 'Unified Genders - Silver'!AV6, 'Unified Genders - Bronze'!AV6)</f>
        <v>7</v>
      </c>
    </row>
    <row r="7">
      <c r="A7" s="5" t="str">
        <f>Countries!A6</f>
        <v>BAH</v>
      </c>
      <c r="B7" s="5" t="str">
        <f>IF('Unified Genders - Gold'!B7+'Unified Genders - Silver'!B7+'Unified Genders - Bronze'!B7 &gt; 0, 'Unified Genders - Gold'!B7*'Medal values'!$B$1+'Unified Genders - Silver'!B7*'Medal values'!$B$2+'Unified Genders - Bronze'!B7*'Medal values'!$B$3, "")</f>
        <v/>
      </c>
      <c r="C7" s="5" t="str">
        <f>IF('Unified Genders - Gold'!C7+'Unified Genders - Silver'!C7+'Unified Genders - Bronze'!C7 &gt; 0, 'Unified Genders - Gold'!C7*'Medal values'!$B$1+'Unified Genders - Silver'!C7*'Medal values'!$B$2+'Unified Genders - Bronze'!C7*'Medal values'!$B$3, "")</f>
        <v/>
      </c>
      <c r="D7" s="5" t="str">
        <f>IF('Unified Genders - Gold'!D7+'Unified Genders - Silver'!D7+'Unified Genders - Bronze'!D7 &gt; 0, 'Unified Genders - Gold'!D7*'Medal values'!$B$1+'Unified Genders - Silver'!D7*'Medal values'!$B$2+'Unified Genders - Bronze'!D7*'Medal values'!$B$3, "")</f>
        <v/>
      </c>
      <c r="E7" s="5" t="str">
        <f>IF('Unified Genders - Gold'!E7+'Unified Genders - Silver'!E7+'Unified Genders - Bronze'!E7 &gt; 0, 'Unified Genders - Gold'!E7*'Medal values'!$B$1+'Unified Genders - Silver'!E7*'Medal values'!$B$2+'Unified Genders - Bronze'!E7*'Medal values'!$B$3, "")</f>
        <v/>
      </c>
      <c r="F7" s="5">
        <f>IF('Unified Genders - Gold'!F7+'Unified Genders - Silver'!F7+'Unified Genders - Bronze'!F7 &gt; 0, 'Unified Genders - Gold'!F7*'Medal values'!$B$1+'Unified Genders - Silver'!F7*'Medal values'!$B$2+'Unified Genders - Bronze'!F7*'Medal values'!$B$3, "")</f>
        <v>3.001</v>
      </c>
      <c r="G7" s="5" t="str">
        <f>IF('Unified Genders - Gold'!G7+'Unified Genders - Silver'!G7+'Unified Genders - Bronze'!G7 &gt; 0, 'Unified Genders - Gold'!G7*'Medal values'!$B$1+'Unified Genders - Silver'!G7*'Medal values'!$B$2+'Unified Genders - Bronze'!G7*'Medal values'!$B$3, "")</f>
        <v/>
      </c>
      <c r="H7" s="5" t="str">
        <f>IF('Unified Genders - Gold'!H7+'Unified Genders - Silver'!H7+'Unified Genders - Bronze'!H7 &gt; 0, 'Unified Genders - Gold'!H7*'Medal values'!$B$1+'Unified Genders - Silver'!H7*'Medal values'!$B$2+'Unified Genders - Bronze'!H7*'Medal values'!$B$3, "")</f>
        <v/>
      </c>
      <c r="I7" s="5" t="str">
        <f>IF('Unified Genders - Gold'!I7+'Unified Genders - Silver'!I7+'Unified Genders - Bronze'!I7 &gt; 0, 'Unified Genders - Gold'!I7*'Medal values'!$B$1+'Unified Genders - Silver'!I7*'Medal values'!$B$2+'Unified Genders - Bronze'!I7*'Medal values'!$B$3, "")</f>
        <v/>
      </c>
      <c r="J7" s="5" t="str">
        <f>IF('Unified Genders - Gold'!J7+'Unified Genders - Silver'!J7+'Unified Genders - Bronze'!J7 &gt; 0, 'Unified Genders - Gold'!J7*'Medal values'!$B$1+'Unified Genders - Silver'!J7*'Medal values'!$B$2+'Unified Genders - Bronze'!J7*'Medal values'!$B$3, "")</f>
        <v/>
      </c>
      <c r="K7" s="5" t="str">
        <f>IF('Unified Genders - Gold'!K7+'Unified Genders - Silver'!K7+'Unified Genders - Bronze'!K7 &gt; 0, 'Unified Genders - Gold'!K7*'Medal values'!$B$1+'Unified Genders - Silver'!K7*'Medal values'!$B$2+'Unified Genders - Bronze'!K7*'Medal values'!$B$3, "")</f>
        <v/>
      </c>
      <c r="L7" s="5" t="str">
        <f>IF('Unified Genders - Gold'!L7+'Unified Genders - Silver'!L7+'Unified Genders - Bronze'!L7 &gt; 0, 'Unified Genders - Gold'!L7*'Medal values'!$B$1+'Unified Genders - Silver'!L7*'Medal values'!$B$2+'Unified Genders - Bronze'!L7*'Medal values'!$B$3, "")</f>
        <v/>
      </c>
      <c r="M7" s="5" t="str">
        <f>IF('Unified Genders - Gold'!M7+'Unified Genders - Silver'!M7+'Unified Genders - Bronze'!M7 &gt; 0, 'Unified Genders - Gold'!M7*'Medal values'!$B$1+'Unified Genders - Silver'!M7*'Medal values'!$B$2+'Unified Genders - Bronze'!M7*'Medal values'!$B$3, "")</f>
        <v/>
      </c>
      <c r="N7" s="5" t="str">
        <f>IF('Unified Genders - Gold'!N7+'Unified Genders - Silver'!N7+'Unified Genders - Bronze'!N7 &gt; 0, 'Unified Genders - Gold'!N7*'Medal values'!$B$1+'Unified Genders - Silver'!N7*'Medal values'!$B$2+'Unified Genders - Bronze'!N7*'Medal values'!$B$3, "")</f>
        <v/>
      </c>
      <c r="O7" s="5" t="str">
        <f>IF('Unified Genders - Gold'!O7+'Unified Genders - Silver'!O7+'Unified Genders - Bronze'!O7 &gt; 0, 'Unified Genders - Gold'!O7*'Medal values'!$B$1+'Unified Genders - Silver'!O7*'Medal values'!$B$2+'Unified Genders - Bronze'!O7*'Medal values'!$B$3, "")</f>
        <v/>
      </c>
      <c r="P7" s="5" t="str">
        <f>IF('Unified Genders - Gold'!P7+'Unified Genders - Silver'!P7+'Unified Genders - Bronze'!P7 &gt; 0, 'Unified Genders - Gold'!P7*'Medal values'!$B$1+'Unified Genders - Silver'!P7*'Medal values'!$B$2+'Unified Genders - Bronze'!P7*'Medal values'!$B$3, "")</f>
        <v/>
      </c>
      <c r="Q7" s="5" t="str">
        <f>IF('Unified Genders - Gold'!Q7+'Unified Genders - Silver'!Q7+'Unified Genders - Bronze'!Q7 &gt; 0, 'Unified Genders - Gold'!Q7*'Medal values'!$B$1+'Unified Genders - Silver'!Q7*'Medal values'!$B$2+'Unified Genders - Bronze'!Q7*'Medal values'!$B$3, "")</f>
        <v/>
      </c>
      <c r="R7" s="5" t="str">
        <f>IF('Unified Genders - Gold'!R7+'Unified Genders - Silver'!R7+'Unified Genders - Bronze'!R7 &gt; 0, 'Unified Genders - Gold'!R7*'Medal values'!$B$1+'Unified Genders - Silver'!R7*'Medal values'!$B$2+'Unified Genders - Bronze'!R7*'Medal values'!$B$3, "")</f>
        <v/>
      </c>
      <c r="S7" s="5" t="str">
        <f>IF('Unified Genders - Gold'!S7+'Unified Genders - Silver'!S7+'Unified Genders - Bronze'!S7 &gt; 0, 'Unified Genders - Gold'!S7*'Medal values'!$B$1+'Unified Genders - Silver'!S7*'Medal values'!$B$2+'Unified Genders - Bronze'!S7*'Medal values'!$B$3, "")</f>
        <v/>
      </c>
      <c r="T7" s="5" t="str">
        <f>IF('Unified Genders - Gold'!T7+'Unified Genders - Silver'!T7+'Unified Genders - Bronze'!T7 &gt; 0, 'Unified Genders - Gold'!T7*'Medal values'!$B$1+'Unified Genders - Silver'!T7*'Medal values'!$B$2+'Unified Genders - Bronze'!T7*'Medal values'!$B$3, "")</f>
        <v/>
      </c>
      <c r="U7" s="5" t="str">
        <f>IF('Unified Genders - Gold'!U7+'Unified Genders - Silver'!U7+'Unified Genders - Bronze'!U7 &gt; 0, 'Unified Genders - Gold'!U7*'Medal values'!$B$1+'Unified Genders - Silver'!U7*'Medal values'!$B$2+'Unified Genders - Bronze'!U7*'Medal values'!$B$3, "")</f>
        <v/>
      </c>
      <c r="V7" s="5" t="str">
        <f>IF('Unified Genders - Gold'!V7+'Unified Genders - Silver'!V7+'Unified Genders - Bronze'!V7 &gt; 0, 'Unified Genders - Gold'!V7*'Medal values'!$B$1+'Unified Genders - Silver'!V7*'Medal values'!$B$2+'Unified Genders - Bronze'!V7*'Medal values'!$B$3, "")</f>
        <v/>
      </c>
      <c r="W7" s="5" t="str">
        <f>IF('Unified Genders - Gold'!W7+'Unified Genders - Silver'!W7+'Unified Genders - Bronze'!W7 &gt; 0, 'Unified Genders - Gold'!W7*'Medal values'!$B$1+'Unified Genders - Silver'!W7*'Medal values'!$B$2+'Unified Genders - Bronze'!W7*'Medal values'!$B$3, "")</f>
        <v/>
      </c>
      <c r="X7" s="5" t="str">
        <f>IF('Unified Genders - Gold'!X7+'Unified Genders - Silver'!X7+'Unified Genders - Bronze'!X7 &gt; 0, 'Unified Genders - Gold'!X7*'Medal values'!$B$1+'Unified Genders - Silver'!X7*'Medal values'!$B$2+'Unified Genders - Bronze'!X7*'Medal values'!$B$3, "")</f>
        <v/>
      </c>
      <c r="Y7" s="5" t="str">
        <f>IF('Unified Genders - Gold'!Y7+'Unified Genders - Silver'!Y7+'Unified Genders - Bronze'!Y7 &gt; 0, 'Unified Genders - Gold'!Y7*'Medal values'!$B$1+'Unified Genders - Silver'!Y7*'Medal values'!$B$2+'Unified Genders - Bronze'!Y7*'Medal values'!$B$3, "")</f>
        <v/>
      </c>
      <c r="Z7" s="5" t="str">
        <f>IF('Unified Genders - Gold'!Z7+'Unified Genders - Silver'!Z7+'Unified Genders - Bronze'!Z7 &gt; 0, 'Unified Genders - Gold'!Z7*'Medal values'!$B$1+'Unified Genders - Silver'!Z7*'Medal values'!$B$2+'Unified Genders - Bronze'!Z7*'Medal values'!$B$3, "")</f>
        <v/>
      </c>
      <c r="AA7" s="5" t="str">
        <f>IF('Unified Genders - Gold'!AA7+'Unified Genders - Silver'!AA7+'Unified Genders - Bronze'!AA7 &gt; 0, 'Unified Genders - Gold'!AA7*'Medal values'!$B$1+'Unified Genders - Silver'!AA7*'Medal values'!$B$2+'Unified Genders - Bronze'!AA7*'Medal values'!$B$3, "")</f>
        <v/>
      </c>
      <c r="AB7" s="5" t="str">
        <f>IF('Unified Genders - Gold'!AB7+'Unified Genders - Silver'!AB7+'Unified Genders - Bronze'!AB7 &gt; 0, 'Unified Genders - Gold'!AB7*'Medal values'!$B$1+'Unified Genders - Silver'!AB7*'Medal values'!$B$2+'Unified Genders - Bronze'!AB7*'Medal values'!$B$3, "")</f>
        <v/>
      </c>
      <c r="AC7" s="5" t="str">
        <f>IF('Unified Genders - Gold'!AC7+'Unified Genders - Silver'!AC7+'Unified Genders - Bronze'!AC7 &gt; 0, 'Unified Genders - Gold'!AC7*'Medal values'!$B$1+'Unified Genders - Silver'!AC7*'Medal values'!$B$2+'Unified Genders - Bronze'!AC7*'Medal values'!$B$3, "")</f>
        <v/>
      </c>
      <c r="AD7" s="5" t="str">
        <f>IF('Unified Genders - Gold'!AD7+'Unified Genders - Silver'!AD7+'Unified Genders - Bronze'!AD7 &gt; 0, 'Unified Genders - Gold'!AD7*'Medal values'!$B$1+'Unified Genders - Silver'!AD7*'Medal values'!$B$2+'Unified Genders - Bronze'!AD7*'Medal values'!$B$3, "")</f>
        <v/>
      </c>
      <c r="AE7" s="5" t="str">
        <f>IF('Unified Genders - Gold'!AE7+'Unified Genders - Silver'!AE7+'Unified Genders - Bronze'!AE7 &gt; 0, 'Unified Genders - Gold'!AE7*'Medal values'!$B$1+'Unified Genders - Silver'!AE7*'Medal values'!$B$2+'Unified Genders - Bronze'!AE7*'Medal values'!$B$3, "")</f>
        <v/>
      </c>
      <c r="AF7" s="5" t="str">
        <f>IF('Unified Genders - Gold'!AF7+'Unified Genders - Silver'!AF7+'Unified Genders - Bronze'!AF7 &gt; 0, 'Unified Genders - Gold'!AF7*'Medal values'!$B$1+'Unified Genders - Silver'!AF7*'Medal values'!$B$2+'Unified Genders - Bronze'!AF7*'Medal values'!$B$3, "")</f>
        <v/>
      </c>
      <c r="AG7" s="5" t="str">
        <f>IF('Unified Genders - Gold'!AG7+'Unified Genders - Silver'!AG7+'Unified Genders - Bronze'!AG7 &gt; 0, 'Unified Genders - Gold'!AG7*'Medal values'!$B$1+'Unified Genders - Silver'!AG7*'Medal values'!$B$2+'Unified Genders - Bronze'!AG7*'Medal values'!$B$3, "")</f>
        <v/>
      </c>
      <c r="AH7" s="5" t="str">
        <f>IF('Unified Genders - Gold'!AH7+'Unified Genders - Silver'!AH7+'Unified Genders - Bronze'!AH7 &gt; 0, 'Unified Genders - Gold'!AH7*'Medal values'!$B$1+'Unified Genders - Silver'!AH7*'Medal values'!$B$2+'Unified Genders - Bronze'!AH7*'Medal values'!$B$3, "")</f>
        <v/>
      </c>
      <c r="AI7" s="5" t="str">
        <f>IF('Unified Genders - Gold'!AI7+'Unified Genders - Silver'!AI7+'Unified Genders - Bronze'!AI7 &gt; 0, 'Unified Genders - Gold'!AI7*'Medal values'!$B$1+'Unified Genders - Silver'!AI7*'Medal values'!$B$2+'Unified Genders - Bronze'!AI7*'Medal values'!$B$3, "")</f>
        <v/>
      </c>
      <c r="AJ7" s="5" t="str">
        <f>IF('Unified Genders - Gold'!AJ7+'Unified Genders - Silver'!AJ7+'Unified Genders - Bronze'!AJ7 &gt; 0, 'Unified Genders - Gold'!AJ7*'Medal values'!$B$1+'Unified Genders - Silver'!AJ7*'Medal values'!$B$2+'Unified Genders - Bronze'!AJ7*'Medal values'!$B$3, "")</f>
        <v/>
      </c>
      <c r="AK7" s="5" t="str">
        <f>IF('Unified Genders - Gold'!AK7+'Unified Genders - Silver'!AK7+'Unified Genders - Bronze'!AK7 &gt; 0, 'Unified Genders - Gold'!AK7*'Medal values'!$B$1+'Unified Genders - Silver'!AK7*'Medal values'!$B$2+'Unified Genders - Bronze'!AK7*'Medal values'!$B$3, "")</f>
        <v/>
      </c>
      <c r="AL7" s="5" t="str">
        <f>IF('Unified Genders - Gold'!AL7+'Unified Genders - Silver'!AL7+'Unified Genders - Bronze'!AL7 &gt; 0, 'Unified Genders - Gold'!AL7*'Medal values'!$B$1+'Unified Genders - Silver'!AL7*'Medal values'!$B$2+'Unified Genders - Bronze'!AL7*'Medal values'!$B$3, "")</f>
        <v/>
      </c>
      <c r="AM7" s="5" t="str">
        <f>IF('Unified Genders - Gold'!AM7+'Unified Genders - Silver'!AM7+'Unified Genders - Bronze'!AM7 &gt; 0, 'Unified Genders - Gold'!AM7*'Medal values'!$B$1+'Unified Genders - Silver'!AM7*'Medal values'!$B$2+'Unified Genders - Bronze'!AM7*'Medal values'!$B$3, "")</f>
        <v/>
      </c>
      <c r="AN7" s="5" t="str">
        <f>IF('Unified Genders - Gold'!AN7+'Unified Genders - Silver'!AN7+'Unified Genders - Bronze'!AN7 &gt; 0, 'Unified Genders - Gold'!AN7*'Medal values'!$B$1+'Unified Genders - Silver'!AN7*'Medal values'!$B$2+'Unified Genders - Bronze'!AN7*'Medal values'!$B$3, "")</f>
        <v/>
      </c>
      <c r="AO7" s="5" t="str">
        <f>IF('Unified Genders - Gold'!AO7+'Unified Genders - Silver'!AO7+'Unified Genders - Bronze'!AO7 &gt; 0, 'Unified Genders - Gold'!AO7*'Medal values'!$B$1+'Unified Genders - Silver'!AO7*'Medal values'!$B$2+'Unified Genders - Bronze'!AO7*'Medal values'!$B$3, "")</f>
        <v/>
      </c>
      <c r="AP7" s="5" t="str">
        <f>IF('Unified Genders - Gold'!AP7+'Unified Genders - Silver'!AP7+'Unified Genders - Bronze'!AP7 &gt; 0, 'Unified Genders - Gold'!AP7*'Medal values'!$B$1+'Unified Genders - Silver'!AP7*'Medal values'!$B$2+'Unified Genders - Bronze'!AP7*'Medal values'!$B$3, "")</f>
        <v/>
      </c>
      <c r="AQ7" s="5" t="str">
        <f>IF('Unified Genders - Gold'!AQ7+'Unified Genders - Silver'!AQ7+'Unified Genders - Bronze'!AQ7 &gt; 0, 'Unified Genders - Gold'!AQ7*'Medal values'!$B$1+'Unified Genders - Silver'!AQ7*'Medal values'!$B$2+'Unified Genders - Bronze'!AQ7*'Medal values'!$B$3, "")</f>
        <v/>
      </c>
      <c r="AR7" s="5" t="str">
        <f>IF('Unified Genders - Gold'!AR7+'Unified Genders - Silver'!AR7+'Unified Genders - Bronze'!AR7 &gt; 0, 'Unified Genders - Gold'!AR7*'Medal values'!$B$1+'Unified Genders - Silver'!AR7*'Medal values'!$B$2+'Unified Genders - Bronze'!AR7*'Medal values'!$B$3, "")</f>
        <v/>
      </c>
      <c r="AS7" s="5" t="str">
        <f>IF('Unified Genders - Gold'!AS7+'Unified Genders - Silver'!AS7+'Unified Genders - Bronze'!AS7 &gt; 0, 'Unified Genders - Gold'!AS7*'Medal values'!$B$1+'Unified Genders - Silver'!AS7*'Medal values'!$B$2+'Unified Genders - Bronze'!AS7*'Medal values'!$B$3, "")</f>
        <v/>
      </c>
      <c r="AT7" s="5" t="str">
        <f>IF('Unified Genders - Gold'!AT7+'Unified Genders - Silver'!AT7+'Unified Genders - Bronze'!AT7 &gt; 0, 'Unified Genders - Gold'!AT7*'Medal values'!$B$1+'Unified Genders - Silver'!AT7*'Medal values'!$B$2+'Unified Genders - Bronze'!AT7*'Medal values'!$B$3, "")</f>
        <v/>
      </c>
      <c r="AU7" s="5" t="str">
        <f>IF('Unified Genders - Gold'!AU7+'Unified Genders - Silver'!AU7+'Unified Genders - Bronze'!AU7 &gt; 0, 'Unified Genders - Gold'!AU7*'Medal values'!$B$1+'Unified Genders - Silver'!AU7*'Medal values'!$B$2+'Unified Genders - Bronze'!AU7*'Medal values'!$B$3, "")</f>
        <v/>
      </c>
      <c r="AV7" s="5">
        <f t="shared" si="1"/>
        <v>3.001</v>
      </c>
      <c r="AW7" s="5">
        <f>SUM('Unified Genders - Gold'!AV7, 'Unified Genders - Silver'!AV7, 'Unified Genders - Bronze'!AV7)</f>
        <v>1</v>
      </c>
    </row>
    <row r="8">
      <c r="A8" s="5" t="str">
        <f>Countries!A7</f>
        <v>BEL</v>
      </c>
      <c r="B8" s="5" t="str">
        <f>IF('Unified Genders - Gold'!B8+'Unified Genders - Silver'!B8+'Unified Genders - Bronze'!B8 &gt; 0, 'Unified Genders - Gold'!B8*'Medal values'!$B$1+'Unified Genders - Silver'!B8*'Medal values'!$B$2+'Unified Genders - Bronze'!B8*'Medal values'!$B$3, "")</f>
        <v/>
      </c>
      <c r="C8" s="5" t="str">
        <f>IF('Unified Genders - Gold'!C8+'Unified Genders - Silver'!C8+'Unified Genders - Bronze'!C8 &gt; 0, 'Unified Genders - Gold'!C8*'Medal values'!$B$1+'Unified Genders - Silver'!C8*'Medal values'!$B$2+'Unified Genders - Bronze'!C8*'Medal values'!$B$3, "")</f>
        <v/>
      </c>
      <c r="D8" s="5">
        <f>IF('Unified Genders - Gold'!D8+'Unified Genders - Silver'!D8+'Unified Genders - Bronze'!D8 &gt; 0, 'Unified Genders - Gold'!D8*'Medal values'!$B$1+'Unified Genders - Silver'!D8*'Medal values'!$B$2+'Unified Genders - Bronze'!D8*'Medal values'!$B$3, "")</f>
        <v>3.001</v>
      </c>
      <c r="E8" s="5" t="str">
        <f>IF('Unified Genders - Gold'!E8+'Unified Genders - Silver'!E8+'Unified Genders - Bronze'!E8 &gt; 0, 'Unified Genders - Gold'!E8*'Medal values'!$B$1+'Unified Genders - Silver'!E8*'Medal values'!$B$2+'Unified Genders - Bronze'!E8*'Medal values'!$B$3, "")</f>
        <v/>
      </c>
      <c r="F8" s="5">
        <f>IF('Unified Genders - Gold'!F8+'Unified Genders - Silver'!F8+'Unified Genders - Bronze'!F8 &gt; 0, 'Unified Genders - Gold'!F8*'Medal values'!$B$1+'Unified Genders - Silver'!F8*'Medal values'!$B$2+'Unified Genders - Bronze'!F8*'Medal values'!$B$3, "")</f>
        <v>4.001</v>
      </c>
      <c r="G8" s="5" t="str">
        <f>IF('Unified Genders - Gold'!G8+'Unified Genders - Silver'!G8+'Unified Genders - Bronze'!G8 &gt; 0, 'Unified Genders - Gold'!G8*'Medal values'!$B$1+'Unified Genders - Silver'!G8*'Medal values'!$B$2+'Unified Genders - Bronze'!G8*'Medal values'!$B$3, "")</f>
        <v/>
      </c>
      <c r="H8" s="5" t="str">
        <f>IF('Unified Genders - Gold'!H8+'Unified Genders - Silver'!H8+'Unified Genders - Bronze'!H8 &gt; 0, 'Unified Genders - Gold'!H8*'Medal values'!$B$1+'Unified Genders - Silver'!H8*'Medal values'!$B$2+'Unified Genders - Bronze'!H8*'Medal values'!$B$3, "")</f>
        <v/>
      </c>
      <c r="I8" s="5" t="str">
        <f>IF('Unified Genders - Gold'!I8+'Unified Genders - Silver'!I8+'Unified Genders - Bronze'!I8 &gt; 0, 'Unified Genders - Gold'!I8*'Medal values'!$B$1+'Unified Genders - Silver'!I8*'Medal values'!$B$2+'Unified Genders - Bronze'!I8*'Medal values'!$B$3, "")</f>
        <v/>
      </c>
      <c r="J8" s="5" t="str">
        <f>IF('Unified Genders - Gold'!J8+'Unified Genders - Silver'!J8+'Unified Genders - Bronze'!J8 &gt; 0, 'Unified Genders - Gold'!J8*'Medal values'!$B$1+'Unified Genders - Silver'!J8*'Medal values'!$B$2+'Unified Genders - Bronze'!J8*'Medal values'!$B$3, "")</f>
        <v/>
      </c>
      <c r="K8" s="5" t="str">
        <f>IF('Unified Genders - Gold'!K8+'Unified Genders - Silver'!K8+'Unified Genders - Bronze'!K8 &gt; 0, 'Unified Genders - Gold'!K8*'Medal values'!$B$1+'Unified Genders - Silver'!K8*'Medal values'!$B$2+'Unified Genders - Bronze'!K8*'Medal values'!$B$3, "")</f>
        <v/>
      </c>
      <c r="L8" s="5" t="str">
        <f>IF('Unified Genders - Gold'!L8+'Unified Genders - Silver'!L8+'Unified Genders - Bronze'!L8 &gt; 0, 'Unified Genders - Gold'!L8*'Medal values'!$B$1+'Unified Genders - Silver'!L8*'Medal values'!$B$2+'Unified Genders - Bronze'!L8*'Medal values'!$B$3, "")</f>
        <v/>
      </c>
      <c r="M8" s="5" t="str">
        <f>IF('Unified Genders - Gold'!M8+'Unified Genders - Silver'!M8+'Unified Genders - Bronze'!M8 &gt; 0, 'Unified Genders - Gold'!M8*'Medal values'!$B$1+'Unified Genders - Silver'!M8*'Medal values'!$B$2+'Unified Genders - Bronze'!M8*'Medal values'!$B$3, "")</f>
        <v/>
      </c>
      <c r="N8" s="5" t="str">
        <f>IF('Unified Genders - Gold'!N8+'Unified Genders - Silver'!N8+'Unified Genders - Bronze'!N8 &gt; 0, 'Unified Genders - Gold'!N8*'Medal values'!$B$1+'Unified Genders - Silver'!N8*'Medal values'!$B$2+'Unified Genders - Bronze'!N8*'Medal values'!$B$3, "")</f>
        <v/>
      </c>
      <c r="O8" s="5" t="str">
        <f>IF('Unified Genders - Gold'!O8+'Unified Genders - Silver'!O8+'Unified Genders - Bronze'!O8 &gt; 0, 'Unified Genders - Gold'!O8*'Medal values'!$B$1+'Unified Genders - Silver'!O8*'Medal values'!$B$2+'Unified Genders - Bronze'!O8*'Medal values'!$B$3, "")</f>
        <v/>
      </c>
      <c r="P8" s="5" t="str">
        <f>IF('Unified Genders - Gold'!P8+'Unified Genders - Silver'!P8+'Unified Genders - Bronze'!P8 &gt; 0, 'Unified Genders - Gold'!P8*'Medal values'!$B$1+'Unified Genders - Silver'!P8*'Medal values'!$B$2+'Unified Genders - Bronze'!P8*'Medal values'!$B$3, "")</f>
        <v/>
      </c>
      <c r="Q8" s="5">
        <f>IF('Unified Genders - Gold'!Q8+'Unified Genders - Silver'!Q8+'Unified Genders - Bronze'!Q8 &gt; 0, 'Unified Genders - Gold'!Q8*'Medal values'!$B$1+'Unified Genders - Silver'!Q8*'Medal values'!$B$2+'Unified Genders - Bronze'!Q8*'Medal values'!$B$3, "")</f>
        <v>2.000001</v>
      </c>
      <c r="R8" s="5" t="str">
        <f>IF('Unified Genders - Gold'!R8+'Unified Genders - Silver'!R8+'Unified Genders - Bronze'!R8 &gt; 0, 'Unified Genders - Gold'!R8*'Medal values'!$B$1+'Unified Genders - Silver'!R8*'Medal values'!$B$2+'Unified Genders - Bronze'!R8*'Medal values'!$B$3, "")</f>
        <v/>
      </c>
      <c r="S8" s="5" t="str">
        <f>IF('Unified Genders - Gold'!S8+'Unified Genders - Silver'!S8+'Unified Genders - Bronze'!S8 &gt; 0, 'Unified Genders - Gold'!S8*'Medal values'!$B$1+'Unified Genders - Silver'!S8*'Medal values'!$B$2+'Unified Genders - Bronze'!S8*'Medal values'!$B$3, "")</f>
        <v/>
      </c>
      <c r="T8" s="5">
        <f>IF('Unified Genders - Gold'!T8+'Unified Genders - Silver'!T8+'Unified Genders - Bronze'!T8 &gt; 0, 'Unified Genders - Gold'!T8*'Medal values'!$B$1+'Unified Genders - Silver'!T8*'Medal values'!$B$2+'Unified Genders - Bronze'!T8*'Medal values'!$B$3, "")</f>
        <v>1</v>
      </c>
      <c r="U8" s="5" t="str">
        <f>IF('Unified Genders - Gold'!U8+'Unified Genders - Silver'!U8+'Unified Genders - Bronze'!U8 &gt; 0, 'Unified Genders - Gold'!U8*'Medal values'!$B$1+'Unified Genders - Silver'!U8*'Medal values'!$B$2+'Unified Genders - Bronze'!U8*'Medal values'!$B$3, "")</f>
        <v/>
      </c>
      <c r="V8" s="5" t="str">
        <f>IF('Unified Genders - Gold'!V8+'Unified Genders - Silver'!V8+'Unified Genders - Bronze'!V8 &gt; 0, 'Unified Genders - Gold'!V8*'Medal values'!$B$1+'Unified Genders - Silver'!V8*'Medal values'!$B$2+'Unified Genders - Bronze'!V8*'Medal values'!$B$3, "")</f>
        <v/>
      </c>
      <c r="W8" s="5" t="str">
        <f>IF('Unified Genders - Gold'!W8+'Unified Genders - Silver'!W8+'Unified Genders - Bronze'!W8 &gt; 0, 'Unified Genders - Gold'!W8*'Medal values'!$B$1+'Unified Genders - Silver'!W8*'Medal values'!$B$2+'Unified Genders - Bronze'!W8*'Medal values'!$B$3, "")</f>
        <v/>
      </c>
      <c r="X8" s="5" t="str">
        <f>IF('Unified Genders - Gold'!X8+'Unified Genders - Silver'!X8+'Unified Genders - Bronze'!X8 &gt; 0, 'Unified Genders - Gold'!X8*'Medal values'!$B$1+'Unified Genders - Silver'!X8*'Medal values'!$B$2+'Unified Genders - Bronze'!X8*'Medal values'!$B$3, "")</f>
        <v/>
      </c>
      <c r="Y8" s="5">
        <f>IF('Unified Genders - Gold'!Y8+'Unified Genders - Silver'!Y8+'Unified Genders - Bronze'!Y8 &gt; 0, 'Unified Genders - Gold'!Y8*'Medal values'!$B$1+'Unified Genders - Silver'!Y8*'Medal values'!$B$2+'Unified Genders - Bronze'!Y8*'Medal values'!$B$3, "")</f>
        <v>3.001</v>
      </c>
      <c r="Z8" s="5">
        <f>IF('Unified Genders - Gold'!Z8+'Unified Genders - Silver'!Z8+'Unified Genders - Bronze'!Z8 &gt; 0, 'Unified Genders - Gold'!Z8*'Medal values'!$B$1+'Unified Genders - Silver'!Z8*'Medal values'!$B$2+'Unified Genders - Bronze'!Z8*'Medal values'!$B$3, "")</f>
        <v>1</v>
      </c>
      <c r="AA8" s="5" t="str">
        <f>IF('Unified Genders - Gold'!AA8+'Unified Genders - Silver'!AA8+'Unified Genders - Bronze'!AA8 &gt; 0, 'Unified Genders - Gold'!AA8*'Medal values'!$B$1+'Unified Genders - Silver'!AA8*'Medal values'!$B$2+'Unified Genders - Bronze'!AA8*'Medal values'!$B$3, "")</f>
        <v/>
      </c>
      <c r="AB8" s="5" t="str">
        <f>IF('Unified Genders - Gold'!AB8+'Unified Genders - Silver'!AB8+'Unified Genders - Bronze'!AB8 &gt; 0, 'Unified Genders - Gold'!AB8*'Medal values'!$B$1+'Unified Genders - Silver'!AB8*'Medal values'!$B$2+'Unified Genders - Bronze'!AB8*'Medal values'!$B$3, "")</f>
        <v/>
      </c>
      <c r="AC8" s="5" t="str">
        <f>IF('Unified Genders - Gold'!AC8+'Unified Genders - Silver'!AC8+'Unified Genders - Bronze'!AC8 &gt; 0, 'Unified Genders - Gold'!AC8*'Medal values'!$B$1+'Unified Genders - Silver'!AC8*'Medal values'!$B$2+'Unified Genders - Bronze'!AC8*'Medal values'!$B$3, "")</f>
        <v/>
      </c>
      <c r="AD8" s="5" t="str">
        <f>IF('Unified Genders - Gold'!AD8+'Unified Genders - Silver'!AD8+'Unified Genders - Bronze'!AD8 &gt; 0, 'Unified Genders - Gold'!AD8*'Medal values'!$B$1+'Unified Genders - Silver'!AD8*'Medal values'!$B$2+'Unified Genders - Bronze'!AD8*'Medal values'!$B$3, "")</f>
        <v/>
      </c>
      <c r="AE8" s="5" t="str">
        <f>IF('Unified Genders - Gold'!AE8+'Unified Genders - Silver'!AE8+'Unified Genders - Bronze'!AE8 &gt; 0, 'Unified Genders - Gold'!AE8*'Medal values'!$B$1+'Unified Genders - Silver'!AE8*'Medal values'!$B$2+'Unified Genders - Bronze'!AE8*'Medal values'!$B$3, "")</f>
        <v/>
      </c>
      <c r="AF8" s="5" t="str">
        <f>IF('Unified Genders - Gold'!AF8+'Unified Genders - Silver'!AF8+'Unified Genders - Bronze'!AF8 &gt; 0, 'Unified Genders - Gold'!AF8*'Medal values'!$B$1+'Unified Genders - Silver'!AF8*'Medal values'!$B$2+'Unified Genders - Bronze'!AF8*'Medal values'!$B$3, "")</f>
        <v/>
      </c>
      <c r="AG8" s="5" t="str">
        <f>IF('Unified Genders - Gold'!AG8+'Unified Genders - Silver'!AG8+'Unified Genders - Bronze'!AG8 &gt; 0, 'Unified Genders - Gold'!AG8*'Medal values'!$B$1+'Unified Genders - Silver'!AG8*'Medal values'!$B$2+'Unified Genders - Bronze'!AG8*'Medal values'!$B$3, "")</f>
        <v/>
      </c>
      <c r="AH8" s="5" t="str">
        <f>IF('Unified Genders - Gold'!AH8+'Unified Genders - Silver'!AH8+'Unified Genders - Bronze'!AH8 &gt; 0, 'Unified Genders - Gold'!AH8*'Medal values'!$B$1+'Unified Genders - Silver'!AH8*'Medal values'!$B$2+'Unified Genders - Bronze'!AH8*'Medal values'!$B$3, "")</f>
        <v/>
      </c>
      <c r="AI8" s="5" t="str">
        <f>IF('Unified Genders - Gold'!AI8+'Unified Genders - Silver'!AI8+'Unified Genders - Bronze'!AI8 &gt; 0, 'Unified Genders - Gold'!AI8*'Medal values'!$B$1+'Unified Genders - Silver'!AI8*'Medal values'!$B$2+'Unified Genders - Bronze'!AI8*'Medal values'!$B$3, "")</f>
        <v/>
      </c>
      <c r="AJ8" s="5" t="str">
        <f>IF('Unified Genders - Gold'!AJ8+'Unified Genders - Silver'!AJ8+'Unified Genders - Bronze'!AJ8 &gt; 0, 'Unified Genders - Gold'!AJ8*'Medal values'!$B$1+'Unified Genders - Silver'!AJ8*'Medal values'!$B$2+'Unified Genders - Bronze'!AJ8*'Medal values'!$B$3, "")</f>
        <v/>
      </c>
      <c r="AK8" s="5" t="str">
        <f>IF('Unified Genders - Gold'!AK8+'Unified Genders - Silver'!AK8+'Unified Genders - Bronze'!AK8 &gt; 0, 'Unified Genders - Gold'!AK8*'Medal values'!$B$1+'Unified Genders - Silver'!AK8*'Medal values'!$B$2+'Unified Genders - Bronze'!AK8*'Medal values'!$B$3, "")</f>
        <v/>
      </c>
      <c r="AL8" s="5" t="str">
        <f>IF('Unified Genders - Gold'!AL8+'Unified Genders - Silver'!AL8+'Unified Genders - Bronze'!AL8 &gt; 0, 'Unified Genders - Gold'!AL8*'Medal values'!$B$1+'Unified Genders - Silver'!AL8*'Medal values'!$B$2+'Unified Genders - Bronze'!AL8*'Medal values'!$B$3, "")</f>
        <v/>
      </c>
      <c r="AM8" s="5" t="str">
        <f>IF('Unified Genders - Gold'!AM8+'Unified Genders - Silver'!AM8+'Unified Genders - Bronze'!AM8 &gt; 0, 'Unified Genders - Gold'!AM8*'Medal values'!$B$1+'Unified Genders - Silver'!AM8*'Medal values'!$B$2+'Unified Genders - Bronze'!AM8*'Medal values'!$B$3, "")</f>
        <v/>
      </c>
      <c r="AN8" s="5" t="str">
        <f>IF('Unified Genders - Gold'!AN8+'Unified Genders - Silver'!AN8+'Unified Genders - Bronze'!AN8 &gt; 0, 'Unified Genders - Gold'!AN8*'Medal values'!$B$1+'Unified Genders - Silver'!AN8*'Medal values'!$B$2+'Unified Genders - Bronze'!AN8*'Medal values'!$B$3, "")</f>
        <v/>
      </c>
      <c r="AO8" s="5" t="str">
        <f>IF('Unified Genders - Gold'!AO8+'Unified Genders - Silver'!AO8+'Unified Genders - Bronze'!AO8 &gt; 0, 'Unified Genders - Gold'!AO8*'Medal values'!$B$1+'Unified Genders - Silver'!AO8*'Medal values'!$B$2+'Unified Genders - Bronze'!AO8*'Medal values'!$B$3, "")</f>
        <v/>
      </c>
      <c r="AP8" s="5" t="str">
        <f>IF('Unified Genders - Gold'!AP8+'Unified Genders - Silver'!AP8+'Unified Genders - Bronze'!AP8 &gt; 0, 'Unified Genders - Gold'!AP8*'Medal values'!$B$1+'Unified Genders - Silver'!AP8*'Medal values'!$B$2+'Unified Genders - Bronze'!AP8*'Medal values'!$B$3, "")</f>
        <v/>
      </c>
      <c r="AQ8" s="5" t="str">
        <f>IF('Unified Genders - Gold'!AQ8+'Unified Genders - Silver'!AQ8+'Unified Genders - Bronze'!AQ8 &gt; 0, 'Unified Genders - Gold'!AQ8*'Medal values'!$B$1+'Unified Genders - Silver'!AQ8*'Medal values'!$B$2+'Unified Genders - Bronze'!AQ8*'Medal values'!$B$3, "")</f>
        <v/>
      </c>
      <c r="AR8" s="5" t="str">
        <f>IF('Unified Genders - Gold'!AR8+'Unified Genders - Silver'!AR8+'Unified Genders - Bronze'!AR8 &gt; 0, 'Unified Genders - Gold'!AR8*'Medal values'!$B$1+'Unified Genders - Silver'!AR8*'Medal values'!$B$2+'Unified Genders - Bronze'!AR8*'Medal values'!$B$3, "")</f>
        <v/>
      </c>
      <c r="AS8" s="5" t="str">
        <f>IF('Unified Genders - Gold'!AS8+'Unified Genders - Silver'!AS8+'Unified Genders - Bronze'!AS8 &gt; 0, 'Unified Genders - Gold'!AS8*'Medal values'!$B$1+'Unified Genders - Silver'!AS8*'Medal values'!$B$2+'Unified Genders - Bronze'!AS8*'Medal values'!$B$3, "")</f>
        <v/>
      </c>
      <c r="AT8" s="5" t="str">
        <f>IF('Unified Genders - Gold'!AT8+'Unified Genders - Silver'!AT8+'Unified Genders - Bronze'!AT8 &gt; 0, 'Unified Genders - Gold'!AT8*'Medal values'!$B$1+'Unified Genders - Silver'!AT8*'Medal values'!$B$2+'Unified Genders - Bronze'!AT8*'Medal values'!$B$3, "")</f>
        <v/>
      </c>
      <c r="AU8" s="5" t="str">
        <f>IF('Unified Genders - Gold'!AU8+'Unified Genders - Silver'!AU8+'Unified Genders - Bronze'!AU8 &gt; 0, 'Unified Genders - Gold'!AU8*'Medal values'!$B$1+'Unified Genders - Silver'!AU8*'Medal values'!$B$2+'Unified Genders - Bronze'!AU8*'Medal values'!$B$3, "")</f>
        <v/>
      </c>
      <c r="AV8" s="5">
        <f t="shared" si="1"/>
        <v>14.003001</v>
      </c>
      <c r="AW8" s="5">
        <f>SUM('Unified Genders - Gold'!AV8, 'Unified Genders - Silver'!AV8, 'Unified Genders - Bronze'!AV8)</f>
        <v>7</v>
      </c>
    </row>
    <row r="9">
      <c r="A9" s="5" t="str">
        <f>Countries!A8</f>
        <v>BER</v>
      </c>
      <c r="B9" s="5" t="str">
        <f>IF('Unified Genders - Gold'!B9+'Unified Genders - Silver'!B9+'Unified Genders - Bronze'!B9 &gt; 0, 'Unified Genders - Gold'!B9*'Medal values'!$B$1+'Unified Genders - Silver'!B9*'Medal values'!$B$2+'Unified Genders - Bronze'!B9*'Medal values'!$B$3, "")</f>
        <v/>
      </c>
      <c r="C9" s="5" t="str">
        <f>IF('Unified Genders - Gold'!C9+'Unified Genders - Silver'!C9+'Unified Genders - Bronze'!C9 &gt; 0, 'Unified Genders - Gold'!C9*'Medal values'!$B$1+'Unified Genders - Silver'!C9*'Medal values'!$B$2+'Unified Genders - Bronze'!C9*'Medal values'!$B$3, "")</f>
        <v/>
      </c>
      <c r="D9" s="5" t="str">
        <f>IF('Unified Genders - Gold'!D9+'Unified Genders - Silver'!D9+'Unified Genders - Bronze'!D9 &gt; 0, 'Unified Genders - Gold'!D9*'Medal values'!$B$1+'Unified Genders - Silver'!D9*'Medal values'!$B$2+'Unified Genders - Bronze'!D9*'Medal values'!$B$3, "")</f>
        <v/>
      </c>
      <c r="E9" s="5" t="str">
        <f>IF('Unified Genders - Gold'!E9+'Unified Genders - Silver'!E9+'Unified Genders - Bronze'!E9 &gt; 0, 'Unified Genders - Gold'!E9*'Medal values'!$B$1+'Unified Genders - Silver'!E9*'Medal values'!$B$2+'Unified Genders - Bronze'!E9*'Medal values'!$B$3, "")</f>
        <v/>
      </c>
      <c r="F9" s="5" t="str">
        <f>IF('Unified Genders - Gold'!F9+'Unified Genders - Silver'!F9+'Unified Genders - Bronze'!F9 &gt; 0, 'Unified Genders - Gold'!F9*'Medal values'!$B$1+'Unified Genders - Silver'!F9*'Medal values'!$B$2+'Unified Genders - Bronze'!F9*'Medal values'!$B$3, "")</f>
        <v/>
      </c>
      <c r="G9" s="5" t="str">
        <f>IF('Unified Genders - Gold'!G9+'Unified Genders - Silver'!G9+'Unified Genders - Bronze'!G9 &gt; 0, 'Unified Genders - Gold'!G9*'Medal values'!$B$1+'Unified Genders - Silver'!G9*'Medal values'!$B$2+'Unified Genders - Bronze'!G9*'Medal values'!$B$3, "")</f>
        <v/>
      </c>
      <c r="H9" s="5" t="str">
        <f>IF('Unified Genders - Gold'!H9+'Unified Genders - Silver'!H9+'Unified Genders - Bronze'!H9 &gt; 0, 'Unified Genders - Gold'!H9*'Medal values'!$B$1+'Unified Genders - Silver'!H9*'Medal values'!$B$2+'Unified Genders - Bronze'!H9*'Medal values'!$B$3, "")</f>
        <v/>
      </c>
      <c r="I9" s="5" t="str">
        <f>IF('Unified Genders - Gold'!I9+'Unified Genders - Silver'!I9+'Unified Genders - Bronze'!I9 &gt; 0, 'Unified Genders - Gold'!I9*'Medal values'!$B$1+'Unified Genders - Silver'!I9*'Medal values'!$B$2+'Unified Genders - Bronze'!I9*'Medal values'!$B$3, "")</f>
        <v/>
      </c>
      <c r="J9" s="5" t="str">
        <f>IF('Unified Genders - Gold'!J9+'Unified Genders - Silver'!J9+'Unified Genders - Bronze'!J9 &gt; 0, 'Unified Genders - Gold'!J9*'Medal values'!$B$1+'Unified Genders - Silver'!J9*'Medal values'!$B$2+'Unified Genders - Bronze'!J9*'Medal values'!$B$3, "")</f>
        <v/>
      </c>
      <c r="K9" s="5" t="str">
        <f>IF('Unified Genders - Gold'!K9+'Unified Genders - Silver'!K9+'Unified Genders - Bronze'!K9 &gt; 0, 'Unified Genders - Gold'!K9*'Medal values'!$B$1+'Unified Genders - Silver'!K9*'Medal values'!$B$2+'Unified Genders - Bronze'!K9*'Medal values'!$B$3, "")</f>
        <v/>
      </c>
      <c r="L9" s="5" t="str">
        <f>IF('Unified Genders - Gold'!L9+'Unified Genders - Silver'!L9+'Unified Genders - Bronze'!L9 &gt; 0, 'Unified Genders - Gold'!L9*'Medal values'!$B$1+'Unified Genders - Silver'!L9*'Medal values'!$B$2+'Unified Genders - Bronze'!L9*'Medal values'!$B$3, "")</f>
        <v/>
      </c>
      <c r="M9" s="5" t="str">
        <f>IF('Unified Genders - Gold'!M9+'Unified Genders - Silver'!M9+'Unified Genders - Bronze'!M9 &gt; 0, 'Unified Genders - Gold'!M9*'Medal values'!$B$1+'Unified Genders - Silver'!M9*'Medal values'!$B$2+'Unified Genders - Bronze'!M9*'Medal values'!$B$3, "")</f>
        <v/>
      </c>
      <c r="N9" s="5" t="str">
        <f>IF('Unified Genders - Gold'!N9+'Unified Genders - Silver'!N9+'Unified Genders - Bronze'!N9 &gt; 0, 'Unified Genders - Gold'!N9*'Medal values'!$B$1+'Unified Genders - Silver'!N9*'Medal values'!$B$2+'Unified Genders - Bronze'!N9*'Medal values'!$B$3, "")</f>
        <v/>
      </c>
      <c r="O9" s="5" t="str">
        <f>IF('Unified Genders - Gold'!O9+'Unified Genders - Silver'!O9+'Unified Genders - Bronze'!O9 &gt; 0, 'Unified Genders - Gold'!O9*'Medal values'!$B$1+'Unified Genders - Silver'!O9*'Medal values'!$B$2+'Unified Genders - Bronze'!O9*'Medal values'!$B$3, "")</f>
        <v/>
      </c>
      <c r="P9" s="5" t="str">
        <f>IF('Unified Genders - Gold'!P9+'Unified Genders - Silver'!P9+'Unified Genders - Bronze'!P9 &gt; 0, 'Unified Genders - Gold'!P9*'Medal values'!$B$1+'Unified Genders - Silver'!P9*'Medal values'!$B$2+'Unified Genders - Bronze'!P9*'Medal values'!$B$3, "")</f>
        <v/>
      </c>
      <c r="Q9" s="5" t="str">
        <f>IF('Unified Genders - Gold'!Q9+'Unified Genders - Silver'!Q9+'Unified Genders - Bronze'!Q9 &gt; 0, 'Unified Genders - Gold'!Q9*'Medal values'!$B$1+'Unified Genders - Silver'!Q9*'Medal values'!$B$2+'Unified Genders - Bronze'!Q9*'Medal values'!$B$3, "")</f>
        <v/>
      </c>
      <c r="R9" s="5" t="str">
        <f>IF('Unified Genders - Gold'!R9+'Unified Genders - Silver'!R9+'Unified Genders - Bronze'!R9 &gt; 0, 'Unified Genders - Gold'!R9*'Medal values'!$B$1+'Unified Genders - Silver'!R9*'Medal values'!$B$2+'Unified Genders - Bronze'!R9*'Medal values'!$B$3, "")</f>
        <v/>
      </c>
      <c r="S9" s="5" t="str">
        <f>IF('Unified Genders - Gold'!S9+'Unified Genders - Silver'!S9+'Unified Genders - Bronze'!S9 &gt; 0, 'Unified Genders - Gold'!S9*'Medal values'!$B$1+'Unified Genders - Silver'!S9*'Medal values'!$B$2+'Unified Genders - Bronze'!S9*'Medal values'!$B$3, "")</f>
        <v/>
      </c>
      <c r="T9" s="5" t="str">
        <f>IF('Unified Genders - Gold'!T9+'Unified Genders - Silver'!T9+'Unified Genders - Bronze'!T9 &gt; 0, 'Unified Genders - Gold'!T9*'Medal values'!$B$1+'Unified Genders - Silver'!T9*'Medal values'!$B$2+'Unified Genders - Bronze'!T9*'Medal values'!$B$3, "")</f>
        <v/>
      </c>
      <c r="U9" s="5" t="str">
        <f>IF('Unified Genders - Gold'!U9+'Unified Genders - Silver'!U9+'Unified Genders - Bronze'!U9 &gt; 0, 'Unified Genders - Gold'!U9*'Medal values'!$B$1+'Unified Genders - Silver'!U9*'Medal values'!$B$2+'Unified Genders - Bronze'!U9*'Medal values'!$B$3, "")</f>
        <v/>
      </c>
      <c r="V9" s="5" t="str">
        <f>IF('Unified Genders - Gold'!V9+'Unified Genders - Silver'!V9+'Unified Genders - Bronze'!V9 &gt; 0, 'Unified Genders - Gold'!V9*'Medal values'!$B$1+'Unified Genders - Silver'!V9*'Medal values'!$B$2+'Unified Genders - Bronze'!V9*'Medal values'!$B$3, "")</f>
        <v/>
      </c>
      <c r="W9" s="5" t="str">
        <f>IF('Unified Genders - Gold'!W9+'Unified Genders - Silver'!W9+'Unified Genders - Bronze'!W9 &gt; 0, 'Unified Genders - Gold'!W9*'Medal values'!$B$1+'Unified Genders - Silver'!W9*'Medal values'!$B$2+'Unified Genders - Bronze'!W9*'Medal values'!$B$3, "")</f>
        <v/>
      </c>
      <c r="X9" s="5" t="str">
        <f>IF('Unified Genders - Gold'!X9+'Unified Genders - Silver'!X9+'Unified Genders - Bronze'!X9 &gt; 0, 'Unified Genders - Gold'!X9*'Medal values'!$B$1+'Unified Genders - Silver'!X9*'Medal values'!$B$2+'Unified Genders - Bronze'!X9*'Medal values'!$B$3, "")</f>
        <v/>
      </c>
      <c r="Y9" s="5" t="str">
        <f>IF('Unified Genders - Gold'!Y9+'Unified Genders - Silver'!Y9+'Unified Genders - Bronze'!Y9 &gt; 0, 'Unified Genders - Gold'!Y9*'Medal values'!$B$1+'Unified Genders - Silver'!Y9*'Medal values'!$B$2+'Unified Genders - Bronze'!Y9*'Medal values'!$B$3, "")</f>
        <v/>
      </c>
      <c r="Z9" s="5" t="str">
        <f>IF('Unified Genders - Gold'!Z9+'Unified Genders - Silver'!Z9+'Unified Genders - Bronze'!Z9 &gt; 0, 'Unified Genders - Gold'!Z9*'Medal values'!$B$1+'Unified Genders - Silver'!Z9*'Medal values'!$B$2+'Unified Genders - Bronze'!Z9*'Medal values'!$B$3, "")</f>
        <v/>
      </c>
      <c r="AA9" s="5" t="str">
        <f>IF('Unified Genders - Gold'!AA9+'Unified Genders - Silver'!AA9+'Unified Genders - Bronze'!AA9 &gt; 0, 'Unified Genders - Gold'!AA9*'Medal values'!$B$1+'Unified Genders - Silver'!AA9*'Medal values'!$B$2+'Unified Genders - Bronze'!AA9*'Medal values'!$B$3, "")</f>
        <v/>
      </c>
      <c r="AB9" s="5" t="str">
        <f>IF('Unified Genders - Gold'!AB9+'Unified Genders - Silver'!AB9+'Unified Genders - Bronze'!AB9 &gt; 0, 'Unified Genders - Gold'!AB9*'Medal values'!$B$1+'Unified Genders - Silver'!AB9*'Medal values'!$B$2+'Unified Genders - Bronze'!AB9*'Medal values'!$B$3, "")</f>
        <v/>
      </c>
      <c r="AC9" s="5" t="str">
        <f>IF('Unified Genders - Gold'!AC9+'Unified Genders - Silver'!AC9+'Unified Genders - Bronze'!AC9 &gt; 0, 'Unified Genders - Gold'!AC9*'Medal values'!$B$1+'Unified Genders - Silver'!AC9*'Medal values'!$B$2+'Unified Genders - Bronze'!AC9*'Medal values'!$B$3, "")</f>
        <v/>
      </c>
      <c r="AD9" s="5" t="str">
        <f>IF('Unified Genders - Gold'!AD9+'Unified Genders - Silver'!AD9+'Unified Genders - Bronze'!AD9 &gt; 0, 'Unified Genders - Gold'!AD9*'Medal values'!$B$1+'Unified Genders - Silver'!AD9*'Medal values'!$B$2+'Unified Genders - Bronze'!AD9*'Medal values'!$B$3, "")</f>
        <v/>
      </c>
      <c r="AE9" s="5" t="str">
        <f>IF('Unified Genders - Gold'!AE9+'Unified Genders - Silver'!AE9+'Unified Genders - Bronze'!AE9 &gt; 0, 'Unified Genders - Gold'!AE9*'Medal values'!$B$1+'Unified Genders - Silver'!AE9*'Medal values'!$B$2+'Unified Genders - Bronze'!AE9*'Medal values'!$B$3, "")</f>
        <v/>
      </c>
      <c r="AF9" s="5" t="str">
        <f>IF('Unified Genders - Gold'!AF9+'Unified Genders - Silver'!AF9+'Unified Genders - Bronze'!AF9 &gt; 0, 'Unified Genders - Gold'!AF9*'Medal values'!$B$1+'Unified Genders - Silver'!AF9*'Medal values'!$B$2+'Unified Genders - Bronze'!AF9*'Medal values'!$B$3, "")</f>
        <v/>
      </c>
      <c r="AG9" s="5" t="str">
        <f>IF('Unified Genders - Gold'!AG9+'Unified Genders - Silver'!AG9+'Unified Genders - Bronze'!AG9 &gt; 0, 'Unified Genders - Gold'!AG9*'Medal values'!$B$1+'Unified Genders - Silver'!AG9*'Medal values'!$B$2+'Unified Genders - Bronze'!AG9*'Medal values'!$B$3, "")</f>
        <v/>
      </c>
      <c r="AH9" s="5" t="str">
        <f>IF('Unified Genders - Gold'!AH9+'Unified Genders - Silver'!AH9+'Unified Genders - Bronze'!AH9 &gt; 0, 'Unified Genders - Gold'!AH9*'Medal values'!$B$1+'Unified Genders - Silver'!AH9*'Medal values'!$B$2+'Unified Genders - Bronze'!AH9*'Medal values'!$B$3, "")</f>
        <v/>
      </c>
      <c r="AI9" s="5" t="str">
        <f>IF('Unified Genders - Gold'!AI9+'Unified Genders - Silver'!AI9+'Unified Genders - Bronze'!AI9 &gt; 0, 'Unified Genders - Gold'!AI9*'Medal values'!$B$1+'Unified Genders - Silver'!AI9*'Medal values'!$B$2+'Unified Genders - Bronze'!AI9*'Medal values'!$B$3, "")</f>
        <v/>
      </c>
      <c r="AJ9" s="5" t="str">
        <f>IF('Unified Genders - Gold'!AJ9+'Unified Genders - Silver'!AJ9+'Unified Genders - Bronze'!AJ9 &gt; 0, 'Unified Genders - Gold'!AJ9*'Medal values'!$B$1+'Unified Genders - Silver'!AJ9*'Medal values'!$B$2+'Unified Genders - Bronze'!AJ9*'Medal values'!$B$3, "")</f>
        <v/>
      </c>
      <c r="AK9" s="5" t="str">
        <f>IF('Unified Genders - Gold'!AK9+'Unified Genders - Silver'!AK9+'Unified Genders - Bronze'!AK9 &gt; 0, 'Unified Genders - Gold'!AK9*'Medal values'!$B$1+'Unified Genders - Silver'!AK9*'Medal values'!$B$2+'Unified Genders - Bronze'!AK9*'Medal values'!$B$3, "")</f>
        <v/>
      </c>
      <c r="AL9" s="5" t="str">
        <f>IF('Unified Genders - Gold'!AL9+'Unified Genders - Silver'!AL9+'Unified Genders - Bronze'!AL9 &gt; 0, 'Unified Genders - Gold'!AL9*'Medal values'!$B$1+'Unified Genders - Silver'!AL9*'Medal values'!$B$2+'Unified Genders - Bronze'!AL9*'Medal values'!$B$3, "")</f>
        <v/>
      </c>
      <c r="AM9" s="5" t="str">
        <f>IF('Unified Genders - Gold'!AM9+'Unified Genders - Silver'!AM9+'Unified Genders - Bronze'!AM9 &gt; 0, 'Unified Genders - Gold'!AM9*'Medal values'!$B$1+'Unified Genders - Silver'!AM9*'Medal values'!$B$2+'Unified Genders - Bronze'!AM9*'Medal values'!$B$3, "")</f>
        <v/>
      </c>
      <c r="AN9" s="5" t="str">
        <f>IF('Unified Genders - Gold'!AN9+'Unified Genders - Silver'!AN9+'Unified Genders - Bronze'!AN9 &gt; 0, 'Unified Genders - Gold'!AN9*'Medal values'!$B$1+'Unified Genders - Silver'!AN9*'Medal values'!$B$2+'Unified Genders - Bronze'!AN9*'Medal values'!$B$3, "")</f>
        <v/>
      </c>
      <c r="AO9" s="5" t="str">
        <f>IF('Unified Genders - Gold'!AO9+'Unified Genders - Silver'!AO9+'Unified Genders - Bronze'!AO9 &gt; 0, 'Unified Genders - Gold'!AO9*'Medal values'!$B$1+'Unified Genders - Silver'!AO9*'Medal values'!$B$2+'Unified Genders - Bronze'!AO9*'Medal values'!$B$3, "")</f>
        <v/>
      </c>
      <c r="AP9" s="5" t="str">
        <f>IF('Unified Genders - Gold'!AP9+'Unified Genders - Silver'!AP9+'Unified Genders - Bronze'!AP9 &gt; 0, 'Unified Genders - Gold'!AP9*'Medal values'!$B$1+'Unified Genders - Silver'!AP9*'Medal values'!$B$2+'Unified Genders - Bronze'!AP9*'Medal values'!$B$3, "")</f>
        <v/>
      </c>
      <c r="AQ9" s="5">
        <f>IF('Unified Genders - Gold'!AQ9+'Unified Genders - Silver'!AQ9+'Unified Genders - Bronze'!AQ9 &gt; 0, 'Unified Genders - Gold'!AQ9*'Medal values'!$B$1+'Unified Genders - Silver'!AQ9*'Medal values'!$B$2+'Unified Genders - Bronze'!AQ9*'Medal values'!$B$3, "")</f>
        <v>3.001</v>
      </c>
      <c r="AR9" s="5" t="str">
        <f>IF('Unified Genders - Gold'!AR9+'Unified Genders - Silver'!AR9+'Unified Genders - Bronze'!AR9 &gt; 0, 'Unified Genders - Gold'!AR9*'Medal values'!$B$1+'Unified Genders - Silver'!AR9*'Medal values'!$B$2+'Unified Genders - Bronze'!AR9*'Medal values'!$B$3, "")</f>
        <v/>
      </c>
      <c r="AS9" s="5" t="str">
        <f>IF('Unified Genders - Gold'!AS9+'Unified Genders - Silver'!AS9+'Unified Genders - Bronze'!AS9 &gt; 0, 'Unified Genders - Gold'!AS9*'Medal values'!$B$1+'Unified Genders - Silver'!AS9*'Medal values'!$B$2+'Unified Genders - Bronze'!AS9*'Medal values'!$B$3, "")</f>
        <v/>
      </c>
      <c r="AT9" s="5" t="str">
        <f>IF('Unified Genders - Gold'!AT9+'Unified Genders - Silver'!AT9+'Unified Genders - Bronze'!AT9 &gt; 0, 'Unified Genders - Gold'!AT9*'Medal values'!$B$1+'Unified Genders - Silver'!AT9*'Medal values'!$B$2+'Unified Genders - Bronze'!AT9*'Medal values'!$B$3, "")</f>
        <v/>
      </c>
      <c r="AU9" s="5" t="str">
        <f>IF('Unified Genders - Gold'!AU9+'Unified Genders - Silver'!AU9+'Unified Genders - Bronze'!AU9 &gt; 0, 'Unified Genders - Gold'!AU9*'Medal values'!$B$1+'Unified Genders - Silver'!AU9*'Medal values'!$B$2+'Unified Genders - Bronze'!AU9*'Medal values'!$B$3, "")</f>
        <v/>
      </c>
      <c r="AV9" s="5">
        <f t="shared" si="1"/>
        <v>3.001</v>
      </c>
      <c r="AW9" s="5">
        <f>SUM('Unified Genders - Gold'!AV9, 'Unified Genders - Silver'!AV9, 'Unified Genders - Bronze'!AV9)</f>
        <v>1</v>
      </c>
    </row>
    <row r="10">
      <c r="A10" s="5" t="str">
        <f>Countries!A9</f>
        <v>BLR</v>
      </c>
      <c r="B10" s="5" t="str">
        <f>IF('Unified Genders - Gold'!B10+'Unified Genders - Silver'!B10+'Unified Genders - Bronze'!B10 &gt; 0, 'Unified Genders - Gold'!B10*'Medal values'!$B$1+'Unified Genders - Silver'!B10*'Medal values'!$B$2+'Unified Genders - Bronze'!B10*'Medal values'!$B$3, "")</f>
        <v/>
      </c>
      <c r="C10" s="5" t="str">
        <f>IF('Unified Genders - Gold'!C10+'Unified Genders - Silver'!C10+'Unified Genders - Bronze'!C10 &gt; 0, 'Unified Genders - Gold'!C10*'Medal values'!$B$1+'Unified Genders - Silver'!C10*'Medal values'!$B$2+'Unified Genders - Bronze'!C10*'Medal values'!$B$3, "")</f>
        <v/>
      </c>
      <c r="D10" s="5" t="str">
        <f>IF('Unified Genders - Gold'!D10+'Unified Genders - Silver'!D10+'Unified Genders - Bronze'!D10 &gt; 0, 'Unified Genders - Gold'!D10*'Medal values'!$B$1+'Unified Genders - Silver'!D10*'Medal values'!$B$2+'Unified Genders - Bronze'!D10*'Medal values'!$B$3, "")</f>
        <v/>
      </c>
      <c r="E10" s="5" t="str">
        <f>IF('Unified Genders - Gold'!E10+'Unified Genders - Silver'!E10+'Unified Genders - Bronze'!E10 &gt; 0, 'Unified Genders - Gold'!E10*'Medal values'!$B$1+'Unified Genders - Silver'!E10*'Medal values'!$B$2+'Unified Genders - Bronze'!E10*'Medal values'!$B$3, "")</f>
        <v/>
      </c>
      <c r="F10" s="5">
        <f>IF('Unified Genders - Gold'!F10+'Unified Genders - Silver'!F10+'Unified Genders - Bronze'!F10 &gt; 0, 'Unified Genders - Gold'!F10*'Medal values'!$B$1+'Unified Genders - Silver'!F10*'Medal values'!$B$2+'Unified Genders - Bronze'!F10*'Medal values'!$B$3, "")</f>
        <v>1</v>
      </c>
      <c r="G10" s="5" t="str">
        <f>IF('Unified Genders - Gold'!G10+'Unified Genders - Silver'!G10+'Unified Genders - Bronze'!G10 &gt; 0, 'Unified Genders - Gold'!G10*'Medal values'!$B$1+'Unified Genders - Silver'!G10*'Medal values'!$B$2+'Unified Genders - Bronze'!G10*'Medal values'!$B$3, "")</f>
        <v/>
      </c>
      <c r="H10" s="5" t="str">
        <f>IF('Unified Genders - Gold'!H10+'Unified Genders - Silver'!H10+'Unified Genders - Bronze'!H10 &gt; 0, 'Unified Genders - Gold'!H10*'Medal values'!$B$1+'Unified Genders - Silver'!H10*'Medal values'!$B$2+'Unified Genders - Bronze'!H10*'Medal values'!$B$3, "")</f>
        <v/>
      </c>
      <c r="I10" s="5" t="str">
        <f>IF('Unified Genders - Gold'!I10+'Unified Genders - Silver'!I10+'Unified Genders - Bronze'!I10 &gt; 0, 'Unified Genders - Gold'!I10*'Medal values'!$B$1+'Unified Genders - Silver'!I10*'Medal values'!$B$2+'Unified Genders - Bronze'!I10*'Medal values'!$B$3, "")</f>
        <v/>
      </c>
      <c r="J10" s="5" t="str">
        <f>IF('Unified Genders - Gold'!J10+'Unified Genders - Silver'!J10+'Unified Genders - Bronze'!J10 &gt; 0, 'Unified Genders - Gold'!J10*'Medal values'!$B$1+'Unified Genders - Silver'!J10*'Medal values'!$B$2+'Unified Genders - Bronze'!J10*'Medal values'!$B$3, "")</f>
        <v/>
      </c>
      <c r="K10" s="5" t="str">
        <f>IF('Unified Genders - Gold'!K10+'Unified Genders - Silver'!K10+'Unified Genders - Bronze'!K10 &gt; 0, 'Unified Genders - Gold'!K10*'Medal values'!$B$1+'Unified Genders - Silver'!K10*'Medal values'!$B$2+'Unified Genders - Bronze'!K10*'Medal values'!$B$3, "")</f>
        <v/>
      </c>
      <c r="L10" s="5" t="str">
        <f>IF('Unified Genders - Gold'!L10+'Unified Genders - Silver'!L10+'Unified Genders - Bronze'!L10 &gt; 0, 'Unified Genders - Gold'!L10*'Medal values'!$B$1+'Unified Genders - Silver'!L10*'Medal values'!$B$2+'Unified Genders - Bronze'!L10*'Medal values'!$B$3, "")</f>
        <v/>
      </c>
      <c r="M10" s="5">
        <f>IF('Unified Genders - Gold'!M10+'Unified Genders - Silver'!M10+'Unified Genders - Bronze'!M10 &gt; 0, 'Unified Genders - Gold'!M10*'Medal values'!$B$1+'Unified Genders - Silver'!M10*'Medal values'!$B$2+'Unified Genders - Bronze'!M10*'Medal values'!$B$3, "")</f>
        <v>2.000001</v>
      </c>
      <c r="N10" s="5" t="str">
        <f>IF('Unified Genders - Gold'!N10+'Unified Genders - Silver'!N10+'Unified Genders - Bronze'!N10 &gt; 0, 'Unified Genders - Gold'!N10*'Medal values'!$B$1+'Unified Genders - Silver'!N10*'Medal values'!$B$2+'Unified Genders - Bronze'!N10*'Medal values'!$B$3, "")</f>
        <v/>
      </c>
      <c r="O10" s="5" t="str">
        <f>IF('Unified Genders - Gold'!O10+'Unified Genders - Silver'!O10+'Unified Genders - Bronze'!O10 &gt; 0, 'Unified Genders - Gold'!O10*'Medal values'!$B$1+'Unified Genders - Silver'!O10*'Medal values'!$B$2+'Unified Genders - Bronze'!O10*'Medal values'!$B$3, "")</f>
        <v/>
      </c>
      <c r="P10" s="5" t="str">
        <f>IF('Unified Genders - Gold'!P10+'Unified Genders - Silver'!P10+'Unified Genders - Bronze'!P10 &gt; 0, 'Unified Genders - Gold'!P10*'Medal values'!$B$1+'Unified Genders - Silver'!P10*'Medal values'!$B$2+'Unified Genders - Bronze'!P10*'Medal values'!$B$3, "")</f>
        <v/>
      </c>
      <c r="Q10" s="5" t="str">
        <f>IF('Unified Genders - Gold'!Q10+'Unified Genders - Silver'!Q10+'Unified Genders - Bronze'!Q10 &gt; 0, 'Unified Genders - Gold'!Q10*'Medal values'!$B$1+'Unified Genders - Silver'!Q10*'Medal values'!$B$2+'Unified Genders - Bronze'!Q10*'Medal values'!$B$3, "")</f>
        <v/>
      </c>
      <c r="R10" s="5" t="str">
        <f>IF('Unified Genders - Gold'!R10+'Unified Genders - Silver'!R10+'Unified Genders - Bronze'!R10 &gt; 0, 'Unified Genders - Gold'!R10*'Medal values'!$B$1+'Unified Genders - Silver'!R10*'Medal values'!$B$2+'Unified Genders - Bronze'!R10*'Medal values'!$B$3, "")</f>
        <v/>
      </c>
      <c r="S10" s="5" t="str">
        <f>IF('Unified Genders - Gold'!S10+'Unified Genders - Silver'!S10+'Unified Genders - Bronze'!S10 &gt; 0, 'Unified Genders - Gold'!S10*'Medal values'!$B$1+'Unified Genders - Silver'!S10*'Medal values'!$B$2+'Unified Genders - Bronze'!S10*'Medal values'!$B$3, "")</f>
        <v/>
      </c>
      <c r="T10" s="5" t="str">
        <f>IF('Unified Genders - Gold'!T10+'Unified Genders - Silver'!T10+'Unified Genders - Bronze'!T10 &gt; 0, 'Unified Genders - Gold'!T10*'Medal values'!$B$1+'Unified Genders - Silver'!T10*'Medal values'!$B$2+'Unified Genders - Bronze'!T10*'Medal values'!$B$3, "")</f>
        <v/>
      </c>
      <c r="U10" s="5" t="str">
        <f>IF('Unified Genders - Gold'!U10+'Unified Genders - Silver'!U10+'Unified Genders - Bronze'!U10 &gt; 0, 'Unified Genders - Gold'!U10*'Medal values'!$B$1+'Unified Genders - Silver'!U10*'Medal values'!$B$2+'Unified Genders - Bronze'!U10*'Medal values'!$B$3, "")</f>
        <v/>
      </c>
      <c r="V10" s="5" t="str">
        <f>IF('Unified Genders - Gold'!V10+'Unified Genders - Silver'!V10+'Unified Genders - Bronze'!V10 &gt; 0, 'Unified Genders - Gold'!V10*'Medal values'!$B$1+'Unified Genders - Silver'!V10*'Medal values'!$B$2+'Unified Genders - Bronze'!V10*'Medal values'!$B$3, "")</f>
        <v/>
      </c>
      <c r="W10" s="5" t="str">
        <f>IF('Unified Genders - Gold'!W10+'Unified Genders - Silver'!W10+'Unified Genders - Bronze'!W10 &gt; 0, 'Unified Genders - Gold'!W10*'Medal values'!$B$1+'Unified Genders - Silver'!W10*'Medal values'!$B$2+'Unified Genders - Bronze'!W10*'Medal values'!$B$3, "")</f>
        <v/>
      </c>
      <c r="X10" s="5" t="str">
        <f>IF('Unified Genders - Gold'!X10+'Unified Genders - Silver'!X10+'Unified Genders - Bronze'!X10 &gt; 0, 'Unified Genders - Gold'!X10*'Medal values'!$B$1+'Unified Genders - Silver'!X10*'Medal values'!$B$2+'Unified Genders - Bronze'!X10*'Medal values'!$B$3, "")</f>
        <v/>
      </c>
      <c r="Y10" s="5" t="str">
        <f>IF('Unified Genders - Gold'!Y10+'Unified Genders - Silver'!Y10+'Unified Genders - Bronze'!Y10 &gt; 0, 'Unified Genders - Gold'!Y10*'Medal values'!$B$1+'Unified Genders - Silver'!Y10*'Medal values'!$B$2+'Unified Genders - Bronze'!Y10*'Medal values'!$B$3, "")</f>
        <v/>
      </c>
      <c r="Z10" s="5" t="str">
        <f>IF('Unified Genders - Gold'!Z10+'Unified Genders - Silver'!Z10+'Unified Genders - Bronze'!Z10 &gt; 0, 'Unified Genders - Gold'!Z10*'Medal values'!$B$1+'Unified Genders - Silver'!Z10*'Medal values'!$B$2+'Unified Genders - Bronze'!Z10*'Medal values'!$B$3, "")</f>
        <v/>
      </c>
      <c r="AA10" s="5" t="str">
        <f>IF('Unified Genders - Gold'!AA10+'Unified Genders - Silver'!AA10+'Unified Genders - Bronze'!AA10 &gt; 0, 'Unified Genders - Gold'!AA10*'Medal values'!$B$1+'Unified Genders - Silver'!AA10*'Medal values'!$B$2+'Unified Genders - Bronze'!AA10*'Medal values'!$B$3, "")</f>
        <v/>
      </c>
      <c r="AB10" s="5" t="str">
        <f>IF('Unified Genders - Gold'!AB10+'Unified Genders - Silver'!AB10+'Unified Genders - Bronze'!AB10 &gt; 0, 'Unified Genders - Gold'!AB10*'Medal values'!$B$1+'Unified Genders - Silver'!AB10*'Medal values'!$B$2+'Unified Genders - Bronze'!AB10*'Medal values'!$B$3, "")</f>
        <v/>
      </c>
      <c r="AC10" s="5" t="str">
        <f>IF('Unified Genders - Gold'!AC10+'Unified Genders - Silver'!AC10+'Unified Genders - Bronze'!AC10 &gt; 0, 'Unified Genders - Gold'!AC10*'Medal values'!$B$1+'Unified Genders - Silver'!AC10*'Medal values'!$B$2+'Unified Genders - Bronze'!AC10*'Medal values'!$B$3, "")</f>
        <v/>
      </c>
      <c r="AD10" s="5">
        <f>IF('Unified Genders - Gold'!AD10+'Unified Genders - Silver'!AD10+'Unified Genders - Bronze'!AD10 &gt; 0, 'Unified Genders - Gold'!AD10*'Medal values'!$B$1+'Unified Genders - Silver'!AD10*'Medal values'!$B$2+'Unified Genders - Bronze'!AD10*'Medal values'!$B$3, "")</f>
        <v>1</v>
      </c>
      <c r="AE10" s="5" t="str">
        <f>IF('Unified Genders - Gold'!AE10+'Unified Genders - Silver'!AE10+'Unified Genders - Bronze'!AE10 &gt; 0, 'Unified Genders - Gold'!AE10*'Medal values'!$B$1+'Unified Genders - Silver'!AE10*'Medal values'!$B$2+'Unified Genders - Bronze'!AE10*'Medal values'!$B$3, "")</f>
        <v/>
      </c>
      <c r="AF10" s="5" t="str">
        <f>IF('Unified Genders - Gold'!AF10+'Unified Genders - Silver'!AF10+'Unified Genders - Bronze'!AF10 &gt; 0, 'Unified Genders - Gold'!AF10*'Medal values'!$B$1+'Unified Genders - Silver'!AF10*'Medal values'!$B$2+'Unified Genders - Bronze'!AF10*'Medal values'!$B$3, "")</f>
        <v/>
      </c>
      <c r="AG10" s="5" t="str">
        <f>IF('Unified Genders - Gold'!AG10+'Unified Genders - Silver'!AG10+'Unified Genders - Bronze'!AG10 &gt; 0, 'Unified Genders - Gold'!AG10*'Medal values'!$B$1+'Unified Genders - Silver'!AG10*'Medal values'!$B$2+'Unified Genders - Bronze'!AG10*'Medal values'!$B$3, "")</f>
        <v/>
      </c>
      <c r="AH10" s="5" t="str">
        <f>IF('Unified Genders - Gold'!AH10+'Unified Genders - Silver'!AH10+'Unified Genders - Bronze'!AH10 &gt; 0, 'Unified Genders - Gold'!AH10*'Medal values'!$B$1+'Unified Genders - Silver'!AH10*'Medal values'!$B$2+'Unified Genders - Bronze'!AH10*'Medal values'!$B$3, "")</f>
        <v/>
      </c>
      <c r="AI10" s="5" t="str">
        <f>IF('Unified Genders - Gold'!AI10+'Unified Genders - Silver'!AI10+'Unified Genders - Bronze'!AI10 &gt; 0, 'Unified Genders - Gold'!AI10*'Medal values'!$B$1+'Unified Genders - Silver'!AI10*'Medal values'!$B$2+'Unified Genders - Bronze'!AI10*'Medal values'!$B$3, "")</f>
        <v/>
      </c>
      <c r="AJ10" s="5" t="str">
        <f>IF('Unified Genders - Gold'!AJ10+'Unified Genders - Silver'!AJ10+'Unified Genders - Bronze'!AJ10 &gt; 0, 'Unified Genders - Gold'!AJ10*'Medal values'!$B$1+'Unified Genders - Silver'!AJ10*'Medal values'!$B$2+'Unified Genders - Bronze'!AJ10*'Medal values'!$B$3, "")</f>
        <v/>
      </c>
      <c r="AK10" s="5" t="str">
        <f>IF('Unified Genders - Gold'!AK10+'Unified Genders - Silver'!AK10+'Unified Genders - Bronze'!AK10 &gt; 0, 'Unified Genders - Gold'!AK10*'Medal values'!$B$1+'Unified Genders - Silver'!AK10*'Medal values'!$B$2+'Unified Genders - Bronze'!AK10*'Medal values'!$B$3, "")</f>
        <v/>
      </c>
      <c r="AL10" s="5" t="str">
        <f>IF('Unified Genders - Gold'!AL10+'Unified Genders - Silver'!AL10+'Unified Genders - Bronze'!AL10 &gt; 0, 'Unified Genders - Gold'!AL10*'Medal values'!$B$1+'Unified Genders - Silver'!AL10*'Medal values'!$B$2+'Unified Genders - Bronze'!AL10*'Medal values'!$B$3, "")</f>
        <v/>
      </c>
      <c r="AM10" s="5" t="str">
        <f>IF('Unified Genders - Gold'!AM10+'Unified Genders - Silver'!AM10+'Unified Genders - Bronze'!AM10 &gt; 0, 'Unified Genders - Gold'!AM10*'Medal values'!$B$1+'Unified Genders - Silver'!AM10*'Medal values'!$B$2+'Unified Genders - Bronze'!AM10*'Medal values'!$B$3, "")</f>
        <v/>
      </c>
      <c r="AN10" s="5" t="str">
        <f>IF('Unified Genders - Gold'!AN10+'Unified Genders - Silver'!AN10+'Unified Genders - Bronze'!AN10 &gt; 0, 'Unified Genders - Gold'!AN10*'Medal values'!$B$1+'Unified Genders - Silver'!AN10*'Medal values'!$B$2+'Unified Genders - Bronze'!AN10*'Medal values'!$B$3, "")</f>
        <v/>
      </c>
      <c r="AO10" s="5" t="str">
        <f>IF('Unified Genders - Gold'!AO10+'Unified Genders - Silver'!AO10+'Unified Genders - Bronze'!AO10 &gt; 0, 'Unified Genders - Gold'!AO10*'Medal values'!$B$1+'Unified Genders - Silver'!AO10*'Medal values'!$B$2+'Unified Genders - Bronze'!AO10*'Medal values'!$B$3, "")</f>
        <v/>
      </c>
      <c r="AP10" s="5">
        <f>IF('Unified Genders - Gold'!AP10+'Unified Genders - Silver'!AP10+'Unified Genders - Bronze'!AP10 &gt; 0, 'Unified Genders - Gold'!AP10*'Medal values'!$B$1+'Unified Genders - Silver'!AP10*'Medal values'!$B$2+'Unified Genders - Bronze'!AP10*'Medal values'!$B$3, "")</f>
        <v>3.001</v>
      </c>
      <c r="AQ10" s="5" t="str">
        <f>IF('Unified Genders - Gold'!AQ10+'Unified Genders - Silver'!AQ10+'Unified Genders - Bronze'!AQ10 &gt; 0, 'Unified Genders - Gold'!AQ10*'Medal values'!$B$1+'Unified Genders - Silver'!AQ10*'Medal values'!$B$2+'Unified Genders - Bronze'!AQ10*'Medal values'!$B$3, "")</f>
        <v/>
      </c>
      <c r="AR10" s="5" t="str">
        <f>IF('Unified Genders - Gold'!AR10+'Unified Genders - Silver'!AR10+'Unified Genders - Bronze'!AR10 &gt; 0, 'Unified Genders - Gold'!AR10*'Medal values'!$B$1+'Unified Genders - Silver'!AR10*'Medal values'!$B$2+'Unified Genders - Bronze'!AR10*'Medal values'!$B$3, "")</f>
        <v/>
      </c>
      <c r="AS10" s="5" t="str">
        <f>IF('Unified Genders - Gold'!AS10+'Unified Genders - Silver'!AS10+'Unified Genders - Bronze'!AS10 &gt; 0, 'Unified Genders - Gold'!AS10*'Medal values'!$B$1+'Unified Genders - Silver'!AS10*'Medal values'!$B$2+'Unified Genders - Bronze'!AS10*'Medal values'!$B$3, "")</f>
        <v/>
      </c>
      <c r="AT10" s="5" t="str">
        <f>IF('Unified Genders - Gold'!AT10+'Unified Genders - Silver'!AT10+'Unified Genders - Bronze'!AT10 &gt; 0, 'Unified Genders - Gold'!AT10*'Medal values'!$B$1+'Unified Genders - Silver'!AT10*'Medal values'!$B$2+'Unified Genders - Bronze'!AT10*'Medal values'!$B$3, "")</f>
        <v/>
      </c>
      <c r="AU10" s="5">
        <f>IF('Unified Genders - Gold'!AU10+'Unified Genders - Silver'!AU10+'Unified Genders - Bronze'!AU10 &gt; 0, 'Unified Genders - Gold'!AU10*'Medal values'!$B$1+'Unified Genders - Silver'!AU10*'Medal values'!$B$2+'Unified Genders - Bronze'!AU10*'Medal values'!$B$3, "")</f>
        <v>5.000002</v>
      </c>
      <c r="AV10" s="5">
        <f t="shared" si="1"/>
        <v>12.001003</v>
      </c>
      <c r="AW10" s="5">
        <f>SUM('Unified Genders - Gold'!AV10, 'Unified Genders - Silver'!AV10, 'Unified Genders - Bronze'!AV10)</f>
        <v>7</v>
      </c>
    </row>
    <row r="11">
      <c r="A11" s="5" t="str">
        <f>Countries!A10</f>
        <v>BOT</v>
      </c>
      <c r="B11" s="5" t="str">
        <f>IF('Unified Genders - Gold'!B11+'Unified Genders - Silver'!B11+'Unified Genders - Bronze'!B11 &gt; 0, 'Unified Genders - Gold'!B11*'Medal values'!$B$1+'Unified Genders - Silver'!B11*'Medal values'!$B$2+'Unified Genders - Bronze'!B11*'Medal values'!$B$3, "")</f>
        <v/>
      </c>
      <c r="C11" s="5" t="str">
        <f>IF('Unified Genders - Gold'!C11+'Unified Genders - Silver'!C11+'Unified Genders - Bronze'!C11 &gt; 0, 'Unified Genders - Gold'!C11*'Medal values'!$B$1+'Unified Genders - Silver'!C11*'Medal values'!$B$2+'Unified Genders - Bronze'!C11*'Medal values'!$B$3, "")</f>
        <v/>
      </c>
      <c r="D11" s="5" t="str">
        <f>IF('Unified Genders - Gold'!D11+'Unified Genders - Silver'!D11+'Unified Genders - Bronze'!D11 &gt; 0, 'Unified Genders - Gold'!D11*'Medal values'!$B$1+'Unified Genders - Silver'!D11*'Medal values'!$B$2+'Unified Genders - Bronze'!D11*'Medal values'!$B$3, "")</f>
        <v/>
      </c>
      <c r="E11" s="5" t="str">
        <f>IF('Unified Genders - Gold'!E11+'Unified Genders - Silver'!E11+'Unified Genders - Bronze'!E11 &gt; 0, 'Unified Genders - Gold'!E11*'Medal values'!$B$1+'Unified Genders - Silver'!E11*'Medal values'!$B$2+'Unified Genders - Bronze'!E11*'Medal values'!$B$3, "")</f>
        <v/>
      </c>
      <c r="F11" s="5">
        <f>IF('Unified Genders - Gold'!F11+'Unified Genders - Silver'!F11+'Unified Genders - Bronze'!F11 &gt; 0, 'Unified Genders - Gold'!F11*'Medal values'!$B$1+'Unified Genders - Silver'!F11*'Medal values'!$B$2+'Unified Genders - Bronze'!F11*'Medal values'!$B$3, "")</f>
        <v>1</v>
      </c>
      <c r="G11" s="5" t="str">
        <f>IF('Unified Genders - Gold'!G11+'Unified Genders - Silver'!G11+'Unified Genders - Bronze'!G11 &gt; 0, 'Unified Genders - Gold'!G11*'Medal values'!$B$1+'Unified Genders - Silver'!G11*'Medal values'!$B$2+'Unified Genders - Bronze'!G11*'Medal values'!$B$3, "")</f>
        <v/>
      </c>
      <c r="H11" s="5" t="str">
        <f>IF('Unified Genders - Gold'!H11+'Unified Genders - Silver'!H11+'Unified Genders - Bronze'!H11 &gt; 0, 'Unified Genders - Gold'!H11*'Medal values'!$B$1+'Unified Genders - Silver'!H11*'Medal values'!$B$2+'Unified Genders - Bronze'!H11*'Medal values'!$B$3, "")</f>
        <v/>
      </c>
      <c r="I11" s="5" t="str">
        <f>IF('Unified Genders - Gold'!I11+'Unified Genders - Silver'!I11+'Unified Genders - Bronze'!I11 &gt; 0, 'Unified Genders - Gold'!I11*'Medal values'!$B$1+'Unified Genders - Silver'!I11*'Medal values'!$B$2+'Unified Genders - Bronze'!I11*'Medal values'!$B$3, "")</f>
        <v/>
      </c>
      <c r="J11" s="5" t="str">
        <f>IF('Unified Genders - Gold'!J11+'Unified Genders - Silver'!J11+'Unified Genders - Bronze'!J11 &gt; 0, 'Unified Genders - Gold'!J11*'Medal values'!$B$1+'Unified Genders - Silver'!J11*'Medal values'!$B$2+'Unified Genders - Bronze'!J11*'Medal values'!$B$3, "")</f>
        <v/>
      </c>
      <c r="K11" s="5" t="str">
        <f>IF('Unified Genders - Gold'!K11+'Unified Genders - Silver'!K11+'Unified Genders - Bronze'!K11 &gt; 0, 'Unified Genders - Gold'!K11*'Medal values'!$B$1+'Unified Genders - Silver'!K11*'Medal values'!$B$2+'Unified Genders - Bronze'!K11*'Medal values'!$B$3, "")</f>
        <v/>
      </c>
      <c r="L11" s="5" t="str">
        <f>IF('Unified Genders - Gold'!L11+'Unified Genders - Silver'!L11+'Unified Genders - Bronze'!L11 &gt; 0, 'Unified Genders - Gold'!L11*'Medal values'!$B$1+'Unified Genders - Silver'!L11*'Medal values'!$B$2+'Unified Genders - Bronze'!L11*'Medal values'!$B$3, "")</f>
        <v/>
      </c>
      <c r="M11" s="5" t="str">
        <f>IF('Unified Genders - Gold'!M11+'Unified Genders - Silver'!M11+'Unified Genders - Bronze'!M11 &gt; 0, 'Unified Genders - Gold'!M11*'Medal values'!$B$1+'Unified Genders - Silver'!M11*'Medal values'!$B$2+'Unified Genders - Bronze'!M11*'Medal values'!$B$3, "")</f>
        <v/>
      </c>
      <c r="N11" s="5" t="str">
        <f>IF('Unified Genders - Gold'!N11+'Unified Genders - Silver'!N11+'Unified Genders - Bronze'!N11 &gt; 0, 'Unified Genders - Gold'!N11*'Medal values'!$B$1+'Unified Genders - Silver'!N11*'Medal values'!$B$2+'Unified Genders - Bronze'!N11*'Medal values'!$B$3, "")</f>
        <v/>
      </c>
      <c r="O11" s="5" t="str">
        <f>IF('Unified Genders - Gold'!O11+'Unified Genders - Silver'!O11+'Unified Genders - Bronze'!O11 &gt; 0, 'Unified Genders - Gold'!O11*'Medal values'!$B$1+'Unified Genders - Silver'!O11*'Medal values'!$B$2+'Unified Genders - Bronze'!O11*'Medal values'!$B$3, "")</f>
        <v/>
      </c>
      <c r="P11" s="5" t="str">
        <f>IF('Unified Genders - Gold'!P11+'Unified Genders - Silver'!P11+'Unified Genders - Bronze'!P11 &gt; 0, 'Unified Genders - Gold'!P11*'Medal values'!$B$1+'Unified Genders - Silver'!P11*'Medal values'!$B$2+'Unified Genders - Bronze'!P11*'Medal values'!$B$3, "")</f>
        <v/>
      </c>
      <c r="Q11" s="5" t="str">
        <f>IF('Unified Genders - Gold'!Q11+'Unified Genders - Silver'!Q11+'Unified Genders - Bronze'!Q11 &gt; 0, 'Unified Genders - Gold'!Q11*'Medal values'!$B$1+'Unified Genders - Silver'!Q11*'Medal values'!$B$2+'Unified Genders - Bronze'!Q11*'Medal values'!$B$3, "")</f>
        <v/>
      </c>
      <c r="R11" s="5" t="str">
        <f>IF('Unified Genders - Gold'!R11+'Unified Genders - Silver'!R11+'Unified Genders - Bronze'!R11 &gt; 0, 'Unified Genders - Gold'!R11*'Medal values'!$B$1+'Unified Genders - Silver'!R11*'Medal values'!$B$2+'Unified Genders - Bronze'!R11*'Medal values'!$B$3, "")</f>
        <v/>
      </c>
      <c r="S11" s="5" t="str">
        <f>IF('Unified Genders - Gold'!S11+'Unified Genders - Silver'!S11+'Unified Genders - Bronze'!S11 &gt; 0, 'Unified Genders - Gold'!S11*'Medal values'!$B$1+'Unified Genders - Silver'!S11*'Medal values'!$B$2+'Unified Genders - Bronze'!S11*'Medal values'!$B$3, "")</f>
        <v/>
      </c>
      <c r="T11" s="5" t="str">
        <f>IF('Unified Genders - Gold'!T11+'Unified Genders - Silver'!T11+'Unified Genders - Bronze'!T11 &gt; 0, 'Unified Genders - Gold'!T11*'Medal values'!$B$1+'Unified Genders - Silver'!T11*'Medal values'!$B$2+'Unified Genders - Bronze'!T11*'Medal values'!$B$3, "")</f>
        <v/>
      </c>
      <c r="U11" s="5" t="str">
        <f>IF('Unified Genders - Gold'!U11+'Unified Genders - Silver'!U11+'Unified Genders - Bronze'!U11 &gt; 0, 'Unified Genders - Gold'!U11*'Medal values'!$B$1+'Unified Genders - Silver'!U11*'Medal values'!$B$2+'Unified Genders - Bronze'!U11*'Medal values'!$B$3, "")</f>
        <v/>
      </c>
      <c r="V11" s="5" t="str">
        <f>IF('Unified Genders - Gold'!V11+'Unified Genders - Silver'!V11+'Unified Genders - Bronze'!V11 &gt; 0, 'Unified Genders - Gold'!V11*'Medal values'!$B$1+'Unified Genders - Silver'!V11*'Medal values'!$B$2+'Unified Genders - Bronze'!V11*'Medal values'!$B$3, "")</f>
        <v/>
      </c>
      <c r="W11" s="5" t="str">
        <f>IF('Unified Genders - Gold'!W11+'Unified Genders - Silver'!W11+'Unified Genders - Bronze'!W11 &gt; 0, 'Unified Genders - Gold'!W11*'Medal values'!$B$1+'Unified Genders - Silver'!W11*'Medal values'!$B$2+'Unified Genders - Bronze'!W11*'Medal values'!$B$3, "")</f>
        <v/>
      </c>
      <c r="X11" s="5" t="str">
        <f>IF('Unified Genders - Gold'!X11+'Unified Genders - Silver'!X11+'Unified Genders - Bronze'!X11 &gt; 0, 'Unified Genders - Gold'!X11*'Medal values'!$B$1+'Unified Genders - Silver'!X11*'Medal values'!$B$2+'Unified Genders - Bronze'!X11*'Medal values'!$B$3, "")</f>
        <v/>
      </c>
      <c r="Y11" s="5" t="str">
        <f>IF('Unified Genders - Gold'!Y11+'Unified Genders - Silver'!Y11+'Unified Genders - Bronze'!Y11 &gt; 0, 'Unified Genders - Gold'!Y11*'Medal values'!$B$1+'Unified Genders - Silver'!Y11*'Medal values'!$B$2+'Unified Genders - Bronze'!Y11*'Medal values'!$B$3, "")</f>
        <v/>
      </c>
      <c r="Z11" s="5" t="str">
        <f>IF('Unified Genders - Gold'!Z11+'Unified Genders - Silver'!Z11+'Unified Genders - Bronze'!Z11 &gt; 0, 'Unified Genders - Gold'!Z11*'Medal values'!$B$1+'Unified Genders - Silver'!Z11*'Medal values'!$B$2+'Unified Genders - Bronze'!Z11*'Medal values'!$B$3, "")</f>
        <v/>
      </c>
      <c r="AA11" s="5" t="str">
        <f>IF('Unified Genders - Gold'!AA11+'Unified Genders - Silver'!AA11+'Unified Genders - Bronze'!AA11 &gt; 0, 'Unified Genders - Gold'!AA11*'Medal values'!$B$1+'Unified Genders - Silver'!AA11*'Medal values'!$B$2+'Unified Genders - Bronze'!AA11*'Medal values'!$B$3, "")</f>
        <v/>
      </c>
      <c r="AB11" s="5" t="str">
        <f>IF('Unified Genders - Gold'!AB11+'Unified Genders - Silver'!AB11+'Unified Genders - Bronze'!AB11 &gt; 0, 'Unified Genders - Gold'!AB11*'Medal values'!$B$1+'Unified Genders - Silver'!AB11*'Medal values'!$B$2+'Unified Genders - Bronze'!AB11*'Medal values'!$B$3, "")</f>
        <v/>
      </c>
      <c r="AC11" s="5" t="str">
        <f>IF('Unified Genders - Gold'!AC11+'Unified Genders - Silver'!AC11+'Unified Genders - Bronze'!AC11 &gt; 0, 'Unified Genders - Gold'!AC11*'Medal values'!$B$1+'Unified Genders - Silver'!AC11*'Medal values'!$B$2+'Unified Genders - Bronze'!AC11*'Medal values'!$B$3, "")</f>
        <v/>
      </c>
      <c r="AD11" s="5" t="str">
        <f>IF('Unified Genders - Gold'!AD11+'Unified Genders - Silver'!AD11+'Unified Genders - Bronze'!AD11 &gt; 0, 'Unified Genders - Gold'!AD11*'Medal values'!$B$1+'Unified Genders - Silver'!AD11*'Medal values'!$B$2+'Unified Genders - Bronze'!AD11*'Medal values'!$B$3, "")</f>
        <v/>
      </c>
      <c r="AE11" s="5" t="str">
        <f>IF('Unified Genders - Gold'!AE11+'Unified Genders - Silver'!AE11+'Unified Genders - Bronze'!AE11 &gt; 0, 'Unified Genders - Gold'!AE11*'Medal values'!$B$1+'Unified Genders - Silver'!AE11*'Medal values'!$B$2+'Unified Genders - Bronze'!AE11*'Medal values'!$B$3, "")</f>
        <v/>
      </c>
      <c r="AF11" s="5" t="str">
        <f>IF('Unified Genders - Gold'!AF11+'Unified Genders - Silver'!AF11+'Unified Genders - Bronze'!AF11 &gt; 0, 'Unified Genders - Gold'!AF11*'Medal values'!$B$1+'Unified Genders - Silver'!AF11*'Medal values'!$B$2+'Unified Genders - Bronze'!AF11*'Medal values'!$B$3, "")</f>
        <v/>
      </c>
      <c r="AG11" s="5" t="str">
        <f>IF('Unified Genders - Gold'!AG11+'Unified Genders - Silver'!AG11+'Unified Genders - Bronze'!AG11 &gt; 0, 'Unified Genders - Gold'!AG11*'Medal values'!$B$1+'Unified Genders - Silver'!AG11*'Medal values'!$B$2+'Unified Genders - Bronze'!AG11*'Medal values'!$B$3, "")</f>
        <v/>
      </c>
      <c r="AH11" s="5" t="str">
        <f>IF('Unified Genders - Gold'!AH11+'Unified Genders - Silver'!AH11+'Unified Genders - Bronze'!AH11 &gt; 0, 'Unified Genders - Gold'!AH11*'Medal values'!$B$1+'Unified Genders - Silver'!AH11*'Medal values'!$B$2+'Unified Genders - Bronze'!AH11*'Medal values'!$B$3, "")</f>
        <v/>
      </c>
      <c r="AI11" s="5" t="str">
        <f>IF('Unified Genders - Gold'!AI11+'Unified Genders - Silver'!AI11+'Unified Genders - Bronze'!AI11 &gt; 0, 'Unified Genders - Gold'!AI11*'Medal values'!$B$1+'Unified Genders - Silver'!AI11*'Medal values'!$B$2+'Unified Genders - Bronze'!AI11*'Medal values'!$B$3, "")</f>
        <v/>
      </c>
      <c r="AJ11" s="5" t="str">
        <f>IF('Unified Genders - Gold'!AJ11+'Unified Genders - Silver'!AJ11+'Unified Genders - Bronze'!AJ11 &gt; 0, 'Unified Genders - Gold'!AJ11*'Medal values'!$B$1+'Unified Genders - Silver'!AJ11*'Medal values'!$B$2+'Unified Genders - Bronze'!AJ11*'Medal values'!$B$3, "")</f>
        <v/>
      </c>
      <c r="AK11" s="5" t="str">
        <f>IF('Unified Genders - Gold'!AK11+'Unified Genders - Silver'!AK11+'Unified Genders - Bronze'!AK11 &gt; 0, 'Unified Genders - Gold'!AK11*'Medal values'!$B$1+'Unified Genders - Silver'!AK11*'Medal values'!$B$2+'Unified Genders - Bronze'!AK11*'Medal values'!$B$3, "")</f>
        <v/>
      </c>
      <c r="AL11" s="5" t="str">
        <f>IF('Unified Genders - Gold'!AL11+'Unified Genders - Silver'!AL11+'Unified Genders - Bronze'!AL11 &gt; 0, 'Unified Genders - Gold'!AL11*'Medal values'!$B$1+'Unified Genders - Silver'!AL11*'Medal values'!$B$2+'Unified Genders - Bronze'!AL11*'Medal values'!$B$3, "")</f>
        <v/>
      </c>
      <c r="AM11" s="5" t="str">
        <f>IF('Unified Genders - Gold'!AM11+'Unified Genders - Silver'!AM11+'Unified Genders - Bronze'!AM11 &gt; 0, 'Unified Genders - Gold'!AM11*'Medal values'!$B$1+'Unified Genders - Silver'!AM11*'Medal values'!$B$2+'Unified Genders - Bronze'!AM11*'Medal values'!$B$3, "")</f>
        <v/>
      </c>
      <c r="AN11" s="5" t="str">
        <f>IF('Unified Genders - Gold'!AN11+'Unified Genders - Silver'!AN11+'Unified Genders - Bronze'!AN11 &gt; 0, 'Unified Genders - Gold'!AN11*'Medal values'!$B$1+'Unified Genders - Silver'!AN11*'Medal values'!$B$2+'Unified Genders - Bronze'!AN11*'Medal values'!$B$3, "")</f>
        <v/>
      </c>
      <c r="AO11" s="5" t="str">
        <f>IF('Unified Genders - Gold'!AO11+'Unified Genders - Silver'!AO11+'Unified Genders - Bronze'!AO11 &gt; 0, 'Unified Genders - Gold'!AO11*'Medal values'!$B$1+'Unified Genders - Silver'!AO11*'Medal values'!$B$2+'Unified Genders - Bronze'!AO11*'Medal values'!$B$3, "")</f>
        <v/>
      </c>
      <c r="AP11" s="5" t="str">
        <f>IF('Unified Genders - Gold'!AP11+'Unified Genders - Silver'!AP11+'Unified Genders - Bronze'!AP11 &gt; 0, 'Unified Genders - Gold'!AP11*'Medal values'!$B$1+'Unified Genders - Silver'!AP11*'Medal values'!$B$2+'Unified Genders - Bronze'!AP11*'Medal values'!$B$3, "")</f>
        <v/>
      </c>
      <c r="AQ11" s="5" t="str">
        <f>IF('Unified Genders - Gold'!AQ11+'Unified Genders - Silver'!AQ11+'Unified Genders - Bronze'!AQ11 &gt; 0, 'Unified Genders - Gold'!AQ11*'Medal values'!$B$1+'Unified Genders - Silver'!AQ11*'Medal values'!$B$2+'Unified Genders - Bronze'!AQ11*'Medal values'!$B$3, "")</f>
        <v/>
      </c>
      <c r="AR11" s="5" t="str">
        <f>IF('Unified Genders - Gold'!AR11+'Unified Genders - Silver'!AR11+'Unified Genders - Bronze'!AR11 &gt; 0, 'Unified Genders - Gold'!AR11*'Medal values'!$B$1+'Unified Genders - Silver'!AR11*'Medal values'!$B$2+'Unified Genders - Bronze'!AR11*'Medal values'!$B$3, "")</f>
        <v/>
      </c>
      <c r="AS11" s="5" t="str">
        <f>IF('Unified Genders - Gold'!AS11+'Unified Genders - Silver'!AS11+'Unified Genders - Bronze'!AS11 &gt; 0, 'Unified Genders - Gold'!AS11*'Medal values'!$B$1+'Unified Genders - Silver'!AS11*'Medal values'!$B$2+'Unified Genders - Bronze'!AS11*'Medal values'!$B$3, "")</f>
        <v/>
      </c>
      <c r="AT11" s="5" t="str">
        <f>IF('Unified Genders - Gold'!AT11+'Unified Genders - Silver'!AT11+'Unified Genders - Bronze'!AT11 &gt; 0, 'Unified Genders - Gold'!AT11*'Medal values'!$B$1+'Unified Genders - Silver'!AT11*'Medal values'!$B$2+'Unified Genders - Bronze'!AT11*'Medal values'!$B$3, "")</f>
        <v/>
      </c>
      <c r="AU11" s="5" t="str">
        <f>IF('Unified Genders - Gold'!AU11+'Unified Genders - Silver'!AU11+'Unified Genders - Bronze'!AU11 &gt; 0, 'Unified Genders - Gold'!AU11*'Medal values'!$B$1+'Unified Genders - Silver'!AU11*'Medal values'!$B$2+'Unified Genders - Bronze'!AU11*'Medal values'!$B$3, "")</f>
        <v/>
      </c>
      <c r="AV11" s="5">
        <f t="shared" si="1"/>
        <v>1</v>
      </c>
      <c r="AW11" s="5">
        <f>SUM('Unified Genders - Gold'!AV11, 'Unified Genders - Silver'!AV11, 'Unified Genders - Bronze'!AV11)</f>
        <v>1</v>
      </c>
    </row>
    <row r="12">
      <c r="A12" s="5" t="str">
        <f>Countries!A11</f>
        <v>BRA</v>
      </c>
      <c r="B12" s="5" t="str">
        <f>IF('Unified Genders - Gold'!B12+'Unified Genders - Silver'!B12+'Unified Genders - Bronze'!B12 &gt; 0, 'Unified Genders - Gold'!B12*'Medal values'!$B$1+'Unified Genders - Silver'!B12*'Medal values'!$B$2+'Unified Genders - Bronze'!B12*'Medal values'!$B$3, "")</f>
        <v/>
      </c>
      <c r="C12" s="5" t="str">
        <f>IF('Unified Genders - Gold'!C12+'Unified Genders - Silver'!C12+'Unified Genders - Bronze'!C12 &gt; 0, 'Unified Genders - Gold'!C12*'Medal values'!$B$1+'Unified Genders - Silver'!C12*'Medal values'!$B$2+'Unified Genders - Bronze'!C12*'Medal values'!$B$3, "")</f>
        <v/>
      </c>
      <c r="D12" s="5">
        <f>IF('Unified Genders - Gold'!D12+'Unified Genders - Silver'!D12+'Unified Genders - Bronze'!D12 &gt; 0, 'Unified Genders - Gold'!D12*'Medal values'!$B$1+'Unified Genders - Silver'!D12*'Medal values'!$B$2+'Unified Genders - Bronze'!D12*'Medal values'!$B$3, "")</f>
        <v>5.001001</v>
      </c>
      <c r="E12" s="5" t="str">
        <f>IF('Unified Genders - Gold'!E12+'Unified Genders - Silver'!E12+'Unified Genders - Bronze'!E12 &gt; 0, 'Unified Genders - Gold'!E12*'Medal values'!$B$1+'Unified Genders - Silver'!E12*'Medal values'!$B$2+'Unified Genders - Bronze'!E12*'Medal values'!$B$3, "")</f>
        <v/>
      </c>
      <c r="F12" s="5">
        <f>IF('Unified Genders - Gold'!F12+'Unified Genders - Silver'!F12+'Unified Genders - Bronze'!F12 &gt; 0, 'Unified Genders - Gold'!F12*'Medal values'!$B$1+'Unified Genders - Silver'!F12*'Medal values'!$B$2+'Unified Genders - Bronze'!F12*'Medal values'!$B$3, "")</f>
        <v>2</v>
      </c>
      <c r="G12" s="5" t="str">
        <f>IF('Unified Genders - Gold'!G12+'Unified Genders - Silver'!G12+'Unified Genders - Bronze'!G12 &gt; 0, 'Unified Genders - Gold'!G12*'Medal values'!$B$1+'Unified Genders - Silver'!G12*'Medal values'!$B$2+'Unified Genders - Bronze'!G12*'Medal values'!$B$3, "")</f>
        <v/>
      </c>
      <c r="H12" s="5" t="str">
        <f>IF('Unified Genders - Gold'!H12+'Unified Genders - Silver'!H12+'Unified Genders - Bronze'!H12 &gt; 0, 'Unified Genders - Gold'!H12*'Medal values'!$B$1+'Unified Genders - Silver'!H12*'Medal values'!$B$2+'Unified Genders - Bronze'!H12*'Medal values'!$B$3, "")</f>
        <v/>
      </c>
      <c r="I12" s="5" t="str">
        <f>IF('Unified Genders - Gold'!I12+'Unified Genders - Silver'!I12+'Unified Genders - Bronze'!I12 &gt; 0, 'Unified Genders - Gold'!I12*'Medal values'!$B$1+'Unified Genders - Silver'!I12*'Medal values'!$B$2+'Unified Genders - Bronze'!I12*'Medal values'!$B$3, "")</f>
        <v/>
      </c>
      <c r="J12" s="5" t="str">
        <f>IF('Unified Genders - Gold'!J12+'Unified Genders - Silver'!J12+'Unified Genders - Bronze'!J12 &gt; 0, 'Unified Genders - Gold'!J12*'Medal values'!$B$1+'Unified Genders - Silver'!J12*'Medal values'!$B$2+'Unified Genders - Bronze'!J12*'Medal values'!$B$3, "")</f>
        <v/>
      </c>
      <c r="K12" s="5">
        <f>IF('Unified Genders - Gold'!K12+'Unified Genders - Silver'!K12+'Unified Genders - Bronze'!K12 &gt; 0, 'Unified Genders - Gold'!K12*'Medal values'!$B$1+'Unified Genders - Silver'!K12*'Medal values'!$B$2+'Unified Genders - Bronze'!K12*'Medal values'!$B$3, "")</f>
        <v>6.001001</v>
      </c>
      <c r="L12" s="5" t="str">
        <f>IF('Unified Genders - Gold'!L12+'Unified Genders - Silver'!L12+'Unified Genders - Bronze'!L12 &gt; 0, 'Unified Genders - Gold'!L12*'Medal values'!$B$1+'Unified Genders - Silver'!L12*'Medal values'!$B$2+'Unified Genders - Bronze'!L12*'Medal values'!$B$3, "")</f>
        <v/>
      </c>
      <c r="M12" s="5">
        <f>IF('Unified Genders - Gold'!M12+'Unified Genders - Silver'!M12+'Unified Genders - Bronze'!M12 &gt; 0, 'Unified Genders - Gold'!M12*'Medal values'!$B$1+'Unified Genders - Silver'!M12*'Medal values'!$B$2+'Unified Genders - Bronze'!M12*'Medal values'!$B$3, "")</f>
        <v>3.001</v>
      </c>
      <c r="N12" s="5" t="str">
        <f>IF('Unified Genders - Gold'!N12+'Unified Genders - Silver'!N12+'Unified Genders - Bronze'!N12 &gt; 0, 'Unified Genders - Gold'!N12*'Medal values'!$B$1+'Unified Genders - Silver'!N12*'Medal values'!$B$2+'Unified Genders - Bronze'!N12*'Medal values'!$B$3, "")</f>
        <v/>
      </c>
      <c r="O12" s="5" t="str">
        <f>IF('Unified Genders - Gold'!O12+'Unified Genders - Silver'!O12+'Unified Genders - Bronze'!O12 &gt; 0, 'Unified Genders - Gold'!O12*'Medal values'!$B$1+'Unified Genders - Silver'!O12*'Medal values'!$B$2+'Unified Genders - Bronze'!O12*'Medal values'!$B$3, "")</f>
        <v/>
      </c>
      <c r="P12" s="5" t="str">
        <f>IF('Unified Genders - Gold'!P12+'Unified Genders - Silver'!P12+'Unified Genders - Bronze'!P12 &gt; 0, 'Unified Genders - Gold'!P12*'Medal values'!$B$1+'Unified Genders - Silver'!P12*'Medal values'!$B$2+'Unified Genders - Bronze'!P12*'Medal values'!$B$3, "")</f>
        <v/>
      </c>
      <c r="Q12" s="5" t="str">
        <f>IF('Unified Genders - Gold'!Q12+'Unified Genders - Silver'!Q12+'Unified Genders - Bronze'!Q12 &gt; 0, 'Unified Genders - Gold'!Q12*'Medal values'!$B$1+'Unified Genders - Silver'!Q12*'Medal values'!$B$2+'Unified Genders - Bronze'!Q12*'Medal values'!$B$3, "")</f>
        <v/>
      </c>
      <c r="R12" s="5" t="str">
        <f>IF('Unified Genders - Gold'!R12+'Unified Genders - Silver'!R12+'Unified Genders - Bronze'!R12 &gt; 0, 'Unified Genders - Gold'!R12*'Medal values'!$B$1+'Unified Genders - Silver'!R12*'Medal values'!$B$2+'Unified Genders - Bronze'!R12*'Medal values'!$B$3, "")</f>
        <v/>
      </c>
      <c r="S12" s="5" t="str">
        <f>IF('Unified Genders - Gold'!S12+'Unified Genders - Silver'!S12+'Unified Genders - Bronze'!S12 &gt; 0, 'Unified Genders - Gold'!S12*'Medal values'!$B$1+'Unified Genders - Silver'!S12*'Medal values'!$B$2+'Unified Genders - Bronze'!S12*'Medal values'!$B$3, "")</f>
        <v/>
      </c>
      <c r="T12" s="5" t="str">
        <f>IF('Unified Genders - Gold'!T12+'Unified Genders - Silver'!T12+'Unified Genders - Bronze'!T12 &gt; 0, 'Unified Genders - Gold'!T12*'Medal values'!$B$1+'Unified Genders - Silver'!T12*'Medal values'!$B$2+'Unified Genders - Bronze'!T12*'Medal values'!$B$3, "")</f>
        <v/>
      </c>
      <c r="U12" s="5" t="str">
        <f>IF('Unified Genders - Gold'!U12+'Unified Genders - Silver'!U12+'Unified Genders - Bronze'!U12 &gt; 0, 'Unified Genders - Gold'!U12*'Medal values'!$B$1+'Unified Genders - Silver'!U12*'Medal values'!$B$2+'Unified Genders - Bronze'!U12*'Medal values'!$B$3, "")</f>
        <v/>
      </c>
      <c r="V12" s="5">
        <f>IF('Unified Genders - Gold'!V12+'Unified Genders - Silver'!V12+'Unified Genders - Bronze'!V12 &gt; 0, 'Unified Genders - Gold'!V12*'Medal values'!$B$1+'Unified Genders - Silver'!V12*'Medal values'!$B$2+'Unified Genders - Bronze'!V12*'Medal values'!$B$3, "")</f>
        <v>3.001</v>
      </c>
      <c r="W12" s="5" t="str">
        <f>IF('Unified Genders - Gold'!W12+'Unified Genders - Silver'!W12+'Unified Genders - Bronze'!W12 &gt; 0, 'Unified Genders - Gold'!W12*'Medal values'!$B$1+'Unified Genders - Silver'!W12*'Medal values'!$B$2+'Unified Genders - Bronze'!W12*'Medal values'!$B$3, "")</f>
        <v/>
      </c>
      <c r="X12" s="5" t="str">
        <f>IF('Unified Genders - Gold'!X12+'Unified Genders - Silver'!X12+'Unified Genders - Bronze'!X12 &gt; 0, 'Unified Genders - Gold'!X12*'Medal values'!$B$1+'Unified Genders - Silver'!X12*'Medal values'!$B$2+'Unified Genders - Bronze'!X12*'Medal values'!$B$3, "")</f>
        <v/>
      </c>
      <c r="Y12" s="5" t="str">
        <f>IF('Unified Genders - Gold'!Y12+'Unified Genders - Silver'!Y12+'Unified Genders - Bronze'!Y12 &gt; 0, 'Unified Genders - Gold'!Y12*'Medal values'!$B$1+'Unified Genders - Silver'!Y12*'Medal values'!$B$2+'Unified Genders - Bronze'!Y12*'Medal values'!$B$3, "")</f>
        <v/>
      </c>
      <c r="Z12" s="5">
        <f>IF('Unified Genders - Gold'!Z12+'Unified Genders - Silver'!Z12+'Unified Genders - Bronze'!Z12 &gt; 0, 'Unified Genders - Gold'!Z12*'Medal values'!$B$1+'Unified Genders - Silver'!Z12*'Medal values'!$B$2+'Unified Genders - Bronze'!Z12*'Medal values'!$B$3, "")</f>
        <v>2</v>
      </c>
      <c r="AA12" s="5" t="str">
        <f>IF('Unified Genders - Gold'!AA12+'Unified Genders - Silver'!AA12+'Unified Genders - Bronze'!AA12 &gt; 0, 'Unified Genders - Gold'!AA12*'Medal values'!$B$1+'Unified Genders - Silver'!AA12*'Medal values'!$B$2+'Unified Genders - Bronze'!AA12*'Medal values'!$B$3, "")</f>
        <v/>
      </c>
      <c r="AB12" s="5">
        <f>IF('Unified Genders - Gold'!AB12+'Unified Genders - Silver'!AB12+'Unified Genders - Bronze'!AB12 &gt; 0, 'Unified Genders - Gold'!AB12*'Medal values'!$B$1+'Unified Genders - Silver'!AB12*'Medal values'!$B$2+'Unified Genders - Bronze'!AB12*'Medal values'!$B$3, "")</f>
        <v>3.001</v>
      </c>
      <c r="AC12" s="5" t="str">
        <f>IF('Unified Genders - Gold'!AC12+'Unified Genders - Silver'!AC12+'Unified Genders - Bronze'!AC12 &gt; 0, 'Unified Genders - Gold'!AC12*'Medal values'!$B$1+'Unified Genders - Silver'!AC12*'Medal values'!$B$2+'Unified Genders - Bronze'!AC12*'Medal values'!$B$3, "")</f>
        <v/>
      </c>
      <c r="AD12" s="5" t="str">
        <f>IF('Unified Genders - Gold'!AD12+'Unified Genders - Silver'!AD12+'Unified Genders - Bronze'!AD12 &gt; 0, 'Unified Genders - Gold'!AD12*'Medal values'!$B$1+'Unified Genders - Silver'!AD12*'Medal values'!$B$2+'Unified Genders - Bronze'!AD12*'Medal values'!$B$3, "")</f>
        <v/>
      </c>
      <c r="AE12" s="5" t="str">
        <f>IF('Unified Genders - Gold'!AE12+'Unified Genders - Silver'!AE12+'Unified Genders - Bronze'!AE12 &gt; 0, 'Unified Genders - Gold'!AE12*'Medal values'!$B$1+'Unified Genders - Silver'!AE12*'Medal values'!$B$2+'Unified Genders - Bronze'!AE12*'Medal values'!$B$3, "")</f>
        <v/>
      </c>
      <c r="AF12" s="5" t="str">
        <f>IF('Unified Genders - Gold'!AF12+'Unified Genders - Silver'!AF12+'Unified Genders - Bronze'!AF12 &gt; 0, 'Unified Genders - Gold'!AF12*'Medal values'!$B$1+'Unified Genders - Silver'!AF12*'Medal values'!$B$2+'Unified Genders - Bronze'!AF12*'Medal values'!$B$3, "")</f>
        <v/>
      </c>
      <c r="AG12" s="5">
        <f>IF('Unified Genders - Gold'!AG12+'Unified Genders - Silver'!AG12+'Unified Genders - Bronze'!AG12 &gt; 0, 'Unified Genders - Gold'!AG12*'Medal values'!$B$1+'Unified Genders - Silver'!AG12*'Medal values'!$B$2+'Unified Genders - Bronze'!AG12*'Medal values'!$B$3, "")</f>
        <v>3.001</v>
      </c>
      <c r="AH12" s="5" t="str">
        <f>IF('Unified Genders - Gold'!AH12+'Unified Genders - Silver'!AH12+'Unified Genders - Bronze'!AH12 &gt; 0, 'Unified Genders - Gold'!AH12*'Medal values'!$B$1+'Unified Genders - Silver'!AH12*'Medal values'!$B$2+'Unified Genders - Bronze'!AH12*'Medal values'!$B$3, "")</f>
        <v/>
      </c>
      <c r="AI12" s="5">
        <f>IF('Unified Genders - Gold'!AI12+'Unified Genders - Silver'!AI12+'Unified Genders - Bronze'!AI12 &gt; 0, 'Unified Genders - Gold'!AI12*'Medal values'!$B$1+'Unified Genders - Silver'!AI12*'Medal values'!$B$2+'Unified Genders - Bronze'!AI12*'Medal values'!$B$3, "")</f>
        <v>6.000003</v>
      </c>
      <c r="AJ12" s="5" t="str">
        <f>IF('Unified Genders - Gold'!AJ12+'Unified Genders - Silver'!AJ12+'Unified Genders - Bronze'!AJ12 &gt; 0, 'Unified Genders - Gold'!AJ12*'Medal values'!$B$1+'Unified Genders - Silver'!AJ12*'Medal values'!$B$2+'Unified Genders - Bronze'!AJ12*'Medal values'!$B$3, "")</f>
        <v/>
      </c>
      <c r="AK12" s="5">
        <f>IF('Unified Genders - Gold'!AK12+'Unified Genders - Silver'!AK12+'Unified Genders - Bronze'!AK12 &gt; 0, 'Unified Genders - Gold'!AK12*'Medal values'!$B$1+'Unified Genders - Silver'!AK12*'Medal values'!$B$2+'Unified Genders - Bronze'!AK12*'Medal values'!$B$3, "")</f>
        <v>3.001</v>
      </c>
      <c r="AL12" s="5">
        <f>IF('Unified Genders - Gold'!AL12+'Unified Genders - Silver'!AL12+'Unified Genders - Bronze'!AL12 &gt; 0, 'Unified Genders - Gold'!AL12*'Medal values'!$B$1+'Unified Genders - Silver'!AL12*'Medal values'!$B$2+'Unified Genders - Bronze'!AL12*'Medal values'!$B$3, "")</f>
        <v>2</v>
      </c>
      <c r="AM12" s="5" t="str">
        <f>IF('Unified Genders - Gold'!AM12+'Unified Genders - Silver'!AM12+'Unified Genders - Bronze'!AM12 &gt; 0, 'Unified Genders - Gold'!AM12*'Medal values'!$B$1+'Unified Genders - Silver'!AM12*'Medal values'!$B$2+'Unified Genders - Bronze'!AM12*'Medal values'!$B$3, "")</f>
        <v/>
      </c>
      <c r="AN12" s="5" t="str">
        <f>IF('Unified Genders - Gold'!AN12+'Unified Genders - Silver'!AN12+'Unified Genders - Bronze'!AN12 &gt; 0, 'Unified Genders - Gold'!AN12*'Medal values'!$B$1+'Unified Genders - Silver'!AN12*'Medal values'!$B$2+'Unified Genders - Bronze'!AN12*'Medal values'!$B$3, "")</f>
        <v/>
      </c>
      <c r="AO12" s="5">
        <f>IF('Unified Genders - Gold'!AO12+'Unified Genders - Silver'!AO12+'Unified Genders - Bronze'!AO12 &gt; 0, 'Unified Genders - Gold'!AO12*'Medal values'!$B$1+'Unified Genders - Silver'!AO12*'Medal values'!$B$2+'Unified Genders - Bronze'!AO12*'Medal values'!$B$3, "")</f>
        <v>1</v>
      </c>
      <c r="AP12" s="5" t="str">
        <f>IF('Unified Genders - Gold'!AP12+'Unified Genders - Silver'!AP12+'Unified Genders - Bronze'!AP12 &gt; 0, 'Unified Genders - Gold'!AP12*'Medal values'!$B$1+'Unified Genders - Silver'!AP12*'Medal values'!$B$2+'Unified Genders - Bronze'!AP12*'Medal values'!$B$3, "")</f>
        <v/>
      </c>
      <c r="AQ12" s="5" t="str">
        <f>IF('Unified Genders - Gold'!AQ12+'Unified Genders - Silver'!AQ12+'Unified Genders - Bronze'!AQ12 &gt; 0, 'Unified Genders - Gold'!AQ12*'Medal values'!$B$1+'Unified Genders - Silver'!AQ12*'Medal values'!$B$2+'Unified Genders - Bronze'!AQ12*'Medal values'!$B$3, "")</f>
        <v/>
      </c>
      <c r="AR12" s="5">
        <f>IF('Unified Genders - Gold'!AR12+'Unified Genders - Silver'!AR12+'Unified Genders - Bronze'!AR12 &gt; 0, 'Unified Genders - Gold'!AR12*'Medal values'!$B$1+'Unified Genders - Silver'!AR12*'Medal values'!$B$2+'Unified Genders - Bronze'!AR12*'Medal values'!$B$3, "")</f>
        <v>2.000001</v>
      </c>
      <c r="AS12" s="5" t="str">
        <f>IF('Unified Genders - Gold'!AS12+'Unified Genders - Silver'!AS12+'Unified Genders - Bronze'!AS12 &gt; 0, 'Unified Genders - Gold'!AS12*'Medal values'!$B$1+'Unified Genders - Silver'!AS12*'Medal values'!$B$2+'Unified Genders - Bronze'!AS12*'Medal values'!$B$3, "")</f>
        <v/>
      </c>
      <c r="AT12" s="5" t="str">
        <f>IF('Unified Genders - Gold'!AT12+'Unified Genders - Silver'!AT12+'Unified Genders - Bronze'!AT12 &gt; 0, 'Unified Genders - Gold'!AT12*'Medal values'!$B$1+'Unified Genders - Silver'!AT12*'Medal values'!$B$2+'Unified Genders - Bronze'!AT12*'Medal values'!$B$3, "")</f>
        <v/>
      </c>
      <c r="AU12" s="5" t="str">
        <f>IF('Unified Genders - Gold'!AU12+'Unified Genders - Silver'!AU12+'Unified Genders - Bronze'!AU12 &gt; 0, 'Unified Genders - Gold'!AU12*'Medal values'!$B$1+'Unified Genders - Silver'!AU12*'Medal values'!$B$2+'Unified Genders - Bronze'!AU12*'Medal values'!$B$3, "")</f>
        <v/>
      </c>
      <c r="AV12" s="5">
        <f t="shared" si="1"/>
        <v>41.007006</v>
      </c>
      <c r="AW12" s="5">
        <f>SUM('Unified Genders - Gold'!AV12, 'Unified Genders - Silver'!AV12, 'Unified Genders - Bronze'!AV12)</f>
        <v>21</v>
      </c>
    </row>
    <row r="13">
      <c r="A13" s="5" t="str">
        <f>Countries!A12</f>
        <v>BRN</v>
      </c>
      <c r="B13" s="5" t="str">
        <f>IF('Unified Genders - Gold'!B13+'Unified Genders - Silver'!B13+'Unified Genders - Bronze'!B13 &gt; 0, 'Unified Genders - Gold'!B13*'Medal values'!$B$1+'Unified Genders - Silver'!B13*'Medal values'!$B$2+'Unified Genders - Bronze'!B13*'Medal values'!$B$3, "")</f>
        <v/>
      </c>
      <c r="C13" s="5" t="str">
        <f>IF('Unified Genders - Gold'!C13+'Unified Genders - Silver'!C13+'Unified Genders - Bronze'!C13 &gt; 0, 'Unified Genders - Gold'!C13*'Medal values'!$B$1+'Unified Genders - Silver'!C13*'Medal values'!$B$2+'Unified Genders - Bronze'!C13*'Medal values'!$B$3, "")</f>
        <v/>
      </c>
      <c r="D13" s="5" t="str">
        <f>IF('Unified Genders - Gold'!D13+'Unified Genders - Silver'!D13+'Unified Genders - Bronze'!D13 &gt; 0, 'Unified Genders - Gold'!D13*'Medal values'!$B$1+'Unified Genders - Silver'!D13*'Medal values'!$B$2+'Unified Genders - Bronze'!D13*'Medal values'!$B$3, "")</f>
        <v/>
      </c>
      <c r="E13" s="5" t="str">
        <f>IF('Unified Genders - Gold'!E13+'Unified Genders - Silver'!E13+'Unified Genders - Bronze'!E13 &gt; 0, 'Unified Genders - Gold'!E13*'Medal values'!$B$1+'Unified Genders - Silver'!E13*'Medal values'!$B$2+'Unified Genders - Bronze'!E13*'Medal values'!$B$3, "")</f>
        <v/>
      </c>
      <c r="F13" s="5">
        <f>IF('Unified Genders - Gold'!F13+'Unified Genders - Silver'!F13+'Unified Genders - Bronze'!F13 &gt; 0, 'Unified Genders - Gold'!F13*'Medal values'!$B$1+'Unified Genders - Silver'!F13*'Medal values'!$B$2+'Unified Genders - Bronze'!F13*'Medal values'!$B$3, "")</f>
        <v>2.000001</v>
      </c>
      <c r="G13" s="5" t="str">
        <f>IF('Unified Genders - Gold'!G13+'Unified Genders - Silver'!G13+'Unified Genders - Bronze'!G13 &gt; 0, 'Unified Genders - Gold'!G13*'Medal values'!$B$1+'Unified Genders - Silver'!G13*'Medal values'!$B$2+'Unified Genders - Bronze'!G13*'Medal values'!$B$3, "")</f>
        <v/>
      </c>
      <c r="H13" s="5" t="str">
        <f>IF('Unified Genders - Gold'!H13+'Unified Genders - Silver'!H13+'Unified Genders - Bronze'!H13 &gt; 0, 'Unified Genders - Gold'!H13*'Medal values'!$B$1+'Unified Genders - Silver'!H13*'Medal values'!$B$2+'Unified Genders - Bronze'!H13*'Medal values'!$B$3, "")</f>
        <v/>
      </c>
      <c r="I13" s="5" t="str">
        <f>IF('Unified Genders - Gold'!I13+'Unified Genders - Silver'!I13+'Unified Genders - Bronze'!I13 &gt; 0, 'Unified Genders - Gold'!I13*'Medal values'!$B$1+'Unified Genders - Silver'!I13*'Medal values'!$B$2+'Unified Genders - Bronze'!I13*'Medal values'!$B$3, "")</f>
        <v/>
      </c>
      <c r="J13" s="5" t="str">
        <f>IF('Unified Genders - Gold'!J13+'Unified Genders - Silver'!J13+'Unified Genders - Bronze'!J13 &gt; 0, 'Unified Genders - Gold'!J13*'Medal values'!$B$1+'Unified Genders - Silver'!J13*'Medal values'!$B$2+'Unified Genders - Bronze'!J13*'Medal values'!$B$3, "")</f>
        <v/>
      </c>
      <c r="K13" s="5" t="str">
        <f>IF('Unified Genders - Gold'!K13+'Unified Genders - Silver'!K13+'Unified Genders - Bronze'!K13 &gt; 0, 'Unified Genders - Gold'!K13*'Medal values'!$B$1+'Unified Genders - Silver'!K13*'Medal values'!$B$2+'Unified Genders - Bronze'!K13*'Medal values'!$B$3, "")</f>
        <v/>
      </c>
      <c r="L13" s="5" t="str">
        <f>IF('Unified Genders - Gold'!L13+'Unified Genders - Silver'!L13+'Unified Genders - Bronze'!L13 &gt; 0, 'Unified Genders - Gold'!L13*'Medal values'!$B$1+'Unified Genders - Silver'!L13*'Medal values'!$B$2+'Unified Genders - Bronze'!L13*'Medal values'!$B$3, "")</f>
        <v/>
      </c>
      <c r="M13" s="5" t="str">
        <f>IF('Unified Genders - Gold'!M13+'Unified Genders - Silver'!M13+'Unified Genders - Bronze'!M13 &gt; 0, 'Unified Genders - Gold'!M13*'Medal values'!$B$1+'Unified Genders - Silver'!M13*'Medal values'!$B$2+'Unified Genders - Bronze'!M13*'Medal values'!$B$3, "")</f>
        <v/>
      </c>
      <c r="N13" s="5" t="str">
        <f>IF('Unified Genders - Gold'!N13+'Unified Genders - Silver'!N13+'Unified Genders - Bronze'!N13 &gt; 0, 'Unified Genders - Gold'!N13*'Medal values'!$B$1+'Unified Genders - Silver'!N13*'Medal values'!$B$2+'Unified Genders - Bronze'!N13*'Medal values'!$B$3, "")</f>
        <v/>
      </c>
      <c r="O13" s="5" t="str">
        <f>IF('Unified Genders - Gold'!O13+'Unified Genders - Silver'!O13+'Unified Genders - Bronze'!O13 &gt; 0, 'Unified Genders - Gold'!O13*'Medal values'!$B$1+'Unified Genders - Silver'!O13*'Medal values'!$B$2+'Unified Genders - Bronze'!O13*'Medal values'!$B$3, "")</f>
        <v/>
      </c>
      <c r="P13" s="5" t="str">
        <f>IF('Unified Genders - Gold'!P13+'Unified Genders - Silver'!P13+'Unified Genders - Bronze'!P13 &gt; 0, 'Unified Genders - Gold'!P13*'Medal values'!$B$1+'Unified Genders - Silver'!P13*'Medal values'!$B$2+'Unified Genders - Bronze'!P13*'Medal values'!$B$3, "")</f>
        <v/>
      </c>
      <c r="Q13" s="5" t="str">
        <f>IF('Unified Genders - Gold'!Q13+'Unified Genders - Silver'!Q13+'Unified Genders - Bronze'!Q13 &gt; 0, 'Unified Genders - Gold'!Q13*'Medal values'!$B$1+'Unified Genders - Silver'!Q13*'Medal values'!$B$2+'Unified Genders - Bronze'!Q13*'Medal values'!$B$3, "")</f>
        <v/>
      </c>
      <c r="R13" s="5" t="str">
        <f>IF('Unified Genders - Gold'!R13+'Unified Genders - Silver'!R13+'Unified Genders - Bronze'!R13 &gt; 0, 'Unified Genders - Gold'!R13*'Medal values'!$B$1+'Unified Genders - Silver'!R13*'Medal values'!$B$2+'Unified Genders - Bronze'!R13*'Medal values'!$B$3, "")</f>
        <v/>
      </c>
      <c r="S13" s="5" t="str">
        <f>IF('Unified Genders - Gold'!S13+'Unified Genders - Silver'!S13+'Unified Genders - Bronze'!S13 &gt; 0, 'Unified Genders - Gold'!S13*'Medal values'!$B$1+'Unified Genders - Silver'!S13*'Medal values'!$B$2+'Unified Genders - Bronze'!S13*'Medal values'!$B$3, "")</f>
        <v/>
      </c>
      <c r="T13" s="5" t="str">
        <f>IF('Unified Genders - Gold'!T13+'Unified Genders - Silver'!T13+'Unified Genders - Bronze'!T13 &gt; 0, 'Unified Genders - Gold'!T13*'Medal values'!$B$1+'Unified Genders - Silver'!T13*'Medal values'!$B$2+'Unified Genders - Bronze'!T13*'Medal values'!$B$3, "")</f>
        <v/>
      </c>
      <c r="U13" s="5" t="str">
        <f>IF('Unified Genders - Gold'!U13+'Unified Genders - Silver'!U13+'Unified Genders - Bronze'!U13 &gt; 0, 'Unified Genders - Gold'!U13*'Medal values'!$B$1+'Unified Genders - Silver'!U13*'Medal values'!$B$2+'Unified Genders - Bronze'!U13*'Medal values'!$B$3, "")</f>
        <v/>
      </c>
      <c r="V13" s="5" t="str">
        <f>IF('Unified Genders - Gold'!V13+'Unified Genders - Silver'!V13+'Unified Genders - Bronze'!V13 &gt; 0, 'Unified Genders - Gold'!V13*'Medal values'!$B$1+'Unified Genders - Silver'!V13*'Medal values'!$B$2+'Unified Genders - Bronze'!V13*'Medal values'!$B$3, "")</f>
        <v/>
      </c>
      <c r="W13" s="5" t="str">
        <f>IF('Unified Genders - Gold'!W13+'Unified Genders - Silver'!W13+'Unified Genders - Bronze'!W13 &gt; 0, 'Unified Genders - Gold'!W13*'Medal values'!$B$1+'Unified Genders - Silver'!W13*'Medal values'!$B$2+'Unified Genders - Bronze'!W13*'Medal values'!$B$3, "")</f>
        <v/>
      </c>
      <c r="X13" s="5" t="str">
        <f>IF('Unified Genders - Gold'!X13+'Unified Genders - Silver'!X13+'Unified Genders - Bronze'!X13 &gt; 0, 'Unified Genders - Gold'!X13*'Medal values'!$B$1+'Unified Genders - Silver'!X13*'Medal values'!$B$2+'Unified Genders - Bronze'!X13*'Medal values'!$B$3, "")</f>
        <v/>
      </c>
      <c r="Y13" s="5" t="str">
        <f>IF('Unified Genders - Gold'!Y13+'Unified Genders - Silver'!Y13+'Unified Genders - Bronze'!Y13 &gt; 0, 'Unified Genders - Gold'!Y13*'Medal values'!$B$1+'Unified Genders - Silver'!Y13*'Medal values'!$B$2+'Unified Genders - Bronze'!Y13*'Medal values'!$B$3, "")</f>
        <v/>
      </c>
      <c r="Z13" s="5" t="str">
        <f>IF('Unified Genders - Gold'!Z13+'Unified Genders - Silver'!Z13+'Unified Genders - Bronze'!Z13 &gt; 0, 'Unified Genders - Gold'!Z13*'Medal values'!$B$1+'Unified Genders - Silver'!Z13*'Medal values'!$B$2+'Unified Genders - Bronze'!Z13*'Medal values'!$B$3, "")</f>
        <v/>
      </c>
      <c r="AA13" s="5" t="str">
        <f>IF('Unified Genders - Gold'!AA13+'Unified Genders - Silver'!AA13+'Unified Genders - Bronze'!AA13 &gt; 0, 'Unified Genders - Gold'!AA13*'Medal values'!$B$1+'Unified Genders - Silver'!AA13*'Medal values'!$B$2+'Unified Genders - Bronze'!AA13*'Medal values'!$B$3, "")</f>
        <v/>
      </c>
      <c r="AB13" s="5" t="str">
        <f>IF('Unified Genders - Gold'!AB13+'Unified Genders - Silver'!AB13+'Unified Genders - Bronze'!AB13 &gt; 0, 'Unified Genders - Gold'!AB13*'Medal values'!$B$1+'Unified Genders - Silver'!AB13*'Medal values'!$B$2+'Unified Genders - Bronze'!AB13*'Medal values'!$B$3, "")</f>
        <v/>
      </c>
      <c r="AC13" s="5" t="str">
        <f>IF('Unified Genders - Gold'!AC13+'Unified Genders - Silver'!AC13+'Unified Genders - Bronze'!AC13 &gt; 0, 'Unified Genders - Gold'!AC13*'Medal values'!$B$1+'Unified Genders - Silver'!AC13*'Medal values'!$B$2+'Unified Genders - Bronze'!AC13*'Medal values'!$B$3, "")</f>
        <v/>
      </c>
      <c r="AD13" s="5" t="str">
        <f>IF('Unified Genders - Gold'!AD13+'Unified Genders - Silver'!AD13+'Unified Genders - Bronze'!AD13 &gt; 0, 'Unified Genders - Gold'!AD13*'Medal values'!$B$1+'Unified Genders - Silver'!AD13*'Medal values'!$B$2+'Unified Genders - Bronze'!AD13*'Medal values'!$B$3, "")</f>
        <v/>
      </c>
      <c r="AE13" s="5" t="str">
        <f>IF('Unified Genders - Gold'!AE13+'Unified Genders - Silver'!AE13+'Unified Genders - Bronze'!AE13 &gt; 0, 'Unified Genders - Gold'!AE13*'Medal values'!$B$1+'Unified Genders - Silver'!AE13*'Medal values'!$B$2+'Unified Genders - Bronze'!AE13*'Medal values'!$B$3, "")</f>
        <v/>
      </c>
      <c r="AF13" s="5" t="str">
        <f>IF('Unified Genders - Gold'!AF13+'Unified Genders - Silver'!AF13+'Unified Genders - Bronze'!AF13 &gt; 0, 'Unified Genders - Gold'!AF13*'Medal values'!$B$1+'Unified Genders - Silver'!AF13*'Medal values'!$B$2+'Unified Genders - Bronze'!AF13*'Medal values'!$B$3, "")</f>
        <v/>
      </c>
      <c r="AG13" s="5" t="str">
        <f>IF('Unified Genders - Gold'!AG13+'Unified Genders - Silver'!AG13+'Unified Genders - Bronze'!AG13 &gt; 0, 'Unified Genders - Gold'!AG13*'Medal values'!$B$1+'Unified Genders - Silver'!AG13*'Medal values'!$B$2+'Unified Genders - Bronze'!AG13*'Medal values'!$B$3, "")</f>
        <v/>
      </c>
      <c r="AH13" s="5" t="str">
        <f>IF('Unified Genders - Gold'!AH13+'Unified Genders - Silver'!AH13+'Unified Genders - Bronze'!AH13 &gt; 0, 'Unified Genders - Gold'!AH13*'Medal values'!$B$1+'Unified Genders - Silver'!AH13*'Medal values'!$B$2+'Unified Genders - Bronze'!AH13*'Medal values'!$B$3, "")</f>
        <v/>
      </c>
      <c r="AI13" s="5" t="str">
        <f>IF('Unified Genders - Gold'!AI13+'Unified Genders - Silver'!AI13+'Unified Genders - Bronze'!AI13 &gt; 0, 'Unified Genders - Gold'!AI13*'Medal values'!$B$1+'Unified Genders - Silver'!AI13*'Medal values'!$B$2+'Unified Genders - Bronze'!AI13*'Medal values'!$B$3, "")</f>
        <v/>
      </c>
      <c r="AJ13" s="5" t="str">
        <f>IF('Unified Genders - Gold'!AJ13+'Unified Genders - Silver'!AJ13+'Unified Genders - Bronze'!AJ13 &gt; 0, 'Unified Genders - Gold'!AJ13*'Medal values'!$B$1+'Unified Genders - Silver'!AJ13*'Medal values'!$B$2+'Unified Genders - Bronze'!AJ13*'Medal values'!$B$3, "")</f>
        <v/>
      </c>
      <c r="AK13" s="5" t="str">
        <f>IF('Unified Genders - Gold'!AK13+'Unified Genders - Silver'!AK13+'Unified Genders - Bronze'!AK13 &gt; 0, 'Unified Genders - Gold'!AK13*'Medal values'!$B$1+'Unified Genders - Silver'!AK13*'Medal values'!$B$2+'Unified Genders - Bronze'!AK13*'Medal values'!$B$3, "")</f>
        <v/>
      </c>
      <c r="AL13" s="5" t="str">
        <f>IF('Unified Genders - Gold'!AL13+'Unified Genders - Silver'!AL13+'Unified Genders - Bronze'!AL13 &gt; 0, 'Unified Genders - Gold'!AL13*'Medal values'!$B$1+'Unified Genders - Silver'!AL13*'Medal values'!$B$2+'Unified Genders - Bronze'!AL13*'Medal values'!$B$3, "")</f>
        <v/>
      </c>
      <c r="AM13" s="5" t="str">
        <f>IF('Unified Genders - Gold'!AM13+'Unified Genders - Silver'!AM13+'Unified Genders - Bronze'!AM13 &gt; 0, 'Unified Genders - Gold'!AM13*'Medal values'!$B$1+'Unified Genders - Silver'!AM13*'Medal values'!$B$2+'Unified Genders - Bronze'!AM13*'Medal values'!$B$3, "")</f>
        <v/>
      </c>
      <c r="AN13" s="5" t="str">
        <f>IF('Unified Genders - Gold'!AN13+'Unified Genders - Silver'!AN13+'Unified Genders - Bronze'!AN13 &gt; 0, 'Unified Genders - Gold'!AN13*'Medal values'!$B$1+'Unified Genders - Silver'!AN13*'Medal values'!$B$2+'Unified Genders - Bronze'!AN13*'Medal values'!$B$3, "")</f>
        <v/>
      </c>
      <c r="AO13" s="5" t="str">
        <f>IF('Unified Genders - Gold'!AO13+'Unified Genders - Silver'!AO13+'Unified Genders - Bronze'!AO13 &gt; 0, 'Unified Genders - Gold'!AO13*'Medal values'!$B$1+'Unified Genders - Silver'!AO13*'Medal values'!$B$2+'Unified Genders - Bronze'!AO13*'Medal values'!$B$3, "")</f>
        <v/>
      </c>
      <c r="AP13" s="5" t="str">
        <f>IF('Unified Genders - Gold'!AP13+'Unified Genders - Silver'!AP13+'Unified Genders - Bronze'!AP13 &gt; 0, 'Unified Genders - Gold'!AP13*'Medal values'!$B$1+'Unified Genders - Silver'!AP13*'Medal values'!$B$2+'Unified Genders - Bronze'!AP13*'Medal values'!$B$3, "")</f>
        <v/>
      </c>
      <c r="AQ13" s="5" t="str">
        <f>IF('Unified Genders - Gold'!AQ13+'Unified Genders - Silver'!AQ13+'Unified Genders - Bronze'!AQ13 &gt; 0, 'Unified Genders - Gold'!AQ13*'Medal values'!$B$1+'Unified Genders - Silver'!AQ13*'Medal values'!$B$2+'Unified Genders - Bronze'!AQ13*'Medal values'!$B$3, "")</f>
        <v/>
      </c>
      <c r="AR13" s="5" t="str">
        <f>IF('Unified Genders - Gold'!AR13+'Unified Genders - Silver'!AR13+'Unified Genders - Bronze'!AR13 &gt; 0, 'Unified Genders - Gold'!AR13*'Medal values'!$B$1+'Unified Genders - Silver'!AR13*'Medal values'!$B$2+'Unified Genders - Bronze'!AR13*'Medal values'!$B$3, "")</f>
        <v/>
      </c>
      <c r="AS13" s="5" t="str">
        <f>IF('Unified Genders - Gold'!AS13+'Unified Genders - Silver'!AS13+'Unified Genders - Bronze'!AS13 &gt; 0, 'Unified Genders - Gold'!AS13*'Medal values'!$B$1+'Unified Genders - Silver'!AS13*'Medal values'!$B$2+'Unified Genders - Bronze'!AS13*'Medal values'!$B$3, "")</f>
        <v/>
      </c>
      <c r="AT13" s="5" t="str">
        <f>IF('Unified Genders - Gold'!AT13+'Unified Genders - Silver'!AT13+'Unified Genders - Bronze'!AT13 &gt; 0, 'Unified Genders - Gold'!AT13*'Medal values'!$B$1+'Unified Genders - Silver'!AT13*'Medal values'!$B$2+'Unified Genders - Bronze'!AT13*'Medal values'!$B$3, "")</f>
        <v/>
      </c>
      <c r="AU13" s="5" t="str">
        <f>IF('Unified Genders - Gold'!AU13+'Unified Genders - Silver'!AU13+'Unified Genders - Bronze'!AU13 &gt; 0, 'Unified Genders - Gold'!AU13*'Medal values'!$B$1+'Unified Genders - Silver'!AU13*'Medal values'!$B$2+'Unified Genders - Bronze'!AU13*'Medal values'!$B$3, "")</f>
        <v/>
      </c>
      <c r="AV13" s="5">
        <f t="shared" si="1"/>
        <v>2.000001</v>
      </c>
      <c r="AW13" s="5">
        <f>SUM('Unified Genders - Gold'!AV13, 'Unified Genders - Silver'!AV13, 'Unified Genders - Bronze'!AV13)</f>
        <v>1</v>
      </c>
    </row>
    <row r="14">
      <c r="A14" s="5" t="str">
        <f>Countries!A13</f>
        <v>BUL</v>
      </c>
      <c r="B14" s="5" t="str">
        <f>IF('Unified Genders - Gold'!B14+'Unified Genders - Silver'!B14+'Unified Genders - Bronze'!B14 &gt; 0, 'Unified Genders - Gold'!B14*'Medal values'!$B$1+'Unified Genders - Silver'!B14*'Medal values'!$B$2+'Unified Genders - Bronze'!B14*'Medal values'!$B$3, "")</f>
        <v/>
      </c>
      <c r="C14" s="5" t="str">
        <f>IF('Unified Genders - Gold'!C14+'Unified Genders - Silver'!C14+'Unified Genders - Bronze'!C14 &gt; 0, 'Unified Genders - Gold'!C14*'Medal values'!$B$1+'Unified Genders - Silver'!C14*'Medal values'!$B$2+'Unified Genders - Bronze'!C14*'Medal values'!$B$3, "")</f>
        <v/>
      </c>
      <c r="D14" s="5" t="str">
        <f>IF('Unified Genders - Gold'!D14+'Unified Genders - Silver'!D14+'Unified Genders - Bronze'!D14 &gt; 0, 'Unified Genders - Gold'!D14*'Medal values'!$B$1+'Unified Genders - Silver'!D14*'Medal values'!$B$2+'Unified Genders - Bronze'!D14*'Medal values'!$B$3, "")</f>
        <v/>
      </c>
      <c r="E14" s="5" t="str">
        <f>IF('Unified Genders - Gold'!E14+'Unified Genders - Silver'!E14+'Unified Genders - Bronze'!E14 &gt; 0, 'Unified Genders - Gold'!E14*'Medal values'!$B$1+'Unified Genders - Silver'!E14*'Medal values'!$B$2+'Unified Genders - Bronze'!E14*'Medal values'!$B$3, "")</f>
        <v/>
      </c>
      <c r="F14" s="5" t="str">
        <f>IF('Unified Genders - Gold'!F14+'Unified Genders - Silver'!F14+'Unified Genders - Bronze'!F14 &gt; 0, 'Unified Genders - Gold'!F14*'Medal values'!$B$1+'Unified Genders - Silver'!F14*'Medal values'!$B$2+'Unified Genders - Bronze'!F14*'Medal values'!$B$3, "")</f>
        <v/>
      </c>
      <c r="G14" s="5" t="str">
        <f>IF('Unified Genders - Gold'!G14+'Unified Genders - Silver'!G14+'Unified Genders - Bronze'!G14 &gt; 0, 'Unified Genders - Gold'!G14*'Medal values'!$B$1+'Unified Genders - Silver'!G14*'Medal values'!$B$2+'Unified Genders - Bronze'!G14*'Medal values'!$B$3, "")</f>
        <v/>
      </c>
      <c r="H14" s="5" t="str">
        <f>IF('Unified Genders - Gold'!H14+'Unified Genders - Silver'!H14+'Unified Genders - Bronze'!H14 &gt; 0, 'Unified Genders - Gold'!H14*'Medal values'!$B$1+'Unified Genders - Silver'!H14*'Medal values'!$B$2+'Unified Genders - Bronze'!H14*'Medal values'!$B$3, "")</f>
        <v/>
      </c>
      <c r="I14" s="5" t="str">
        <f>IF('Unified Genders - Gold'!I14+'Unified Genders - Silver'!I14+'Unified Genders - Bronze'!I14 &gt; 0, 'Unified Genders - Gold'!I14*'Medal values'!$B$1+'Unified Genders - Silver'!I14*'Medal values'!$B$2+'Unified Genders - Bronze'!I14*'Medal values'!$B$3, "")</f>
        <v/>
      </c>
      <c r="J14" s="5" t="str">
        <f>IF('Unified Genders - Gold'!J14+'Unified Genders - Silver'!J14+'Unified Genders - Bronze'!J14 &gt; 0, 'Unified Genders - Gold'!J14*'Medal values'!$B$1+'Unified Genders - Silver'!J14*'Medal values'!$B$2+'Unified Genders - Bronze'!J14*'Medal values'!$B$3, "")</f>
        <v/>
      </c>
      <c r="K14" s="5">
        <f>IF('Unified Genders - Gold'!K14+'Unified Genders - Silver'!K14+'Unified Genders - Bronze'!K14 &gt; 0, 'Unified Genders - Gold'!K14*'Medal values'!$B$1+'Unified Genders - Silver'!K14*'Medal values'!$B$2+'Unified Genders - Bronze'!K14*'Medal values'!$B$3, "")</f>
        <v>3.001</v>
      </c>
      <c r="L14" s="5" t="str">
        <f>IF('Unified Genders - Gold'!L14+'Unified Genders - Silver'!L14+'Unified Genders - Bronze'!L14 &gt; 0, 'Unified Genders - Gold'!L14*'Medal values'!$B$1+'Unified Genders - Silver'!L14*'Medal values'!$B$2+'Unified Genders - Bronze'!L14*'Medal values'!$B$3, "")</f>
        <v/>
      </c>
      <c r="M14" s="5" t="str">
        <f>IF('Unified Genders - Gold'!M14+'Unified Genders - Silver'!M14+'Unified Genders - Bronze'!M14 &gt; 0, 'Unified Genders - Gold'!M14*'Medal values'!$B$1+'Unified Genders - Silver'!M14*'Medal values'!$B$2+'Unified Genders - Bronze'!M14*'Medal values'!$B$3, "")</f>
        <v/>
      </c>
      <c r="N14" s="5" t="str">
        <f>IF('Unified Genders - Gold'!N14+'Unified Genders - Silver'!N14+'Unified Genders - Bronze'!N14 &gt; 0, 'Unified Genders - Gold'!N14*'Medal values'!$B$1+'Unified Genders - Silver'!N14*'Medal values'!$B$2+'Unified Genders - Bronze'!N14*'Medal values'!$B$3, "")</f>
        <v/>
      </c>
      <c r="O14" s="5" t="str">
        <f>IF('Unified Genders - Gold'!O14+'Unified Genders - Silver'!O14+'Unified Genders - Bronze'!O14 &gt; 0, 'Unified Genders - Gold'!O14*'Medal values'!$B$1+'Unified Genders - Silver'!O14*'Medal values'!$B$2+'Unified Genders - Bronze'!O14*'Medal values'!$B$3, "")</f>
        <v/>
      </c>
      <c r="P14" s="5" t="str">
        <f>IF('Unified Genders - Gold'!P14+'Unified Genders - Silver'!P14+'Unified Genders - Bronze'!P14 &gt; 0, 'Unified Genders - Gold'!P14*'Medal values'!$B$1+'Unified Genders - Silver'!P14*'Medal values'!$B$2+'Unified Genders - Bronze'!P14*'Medal values'!$B$3, "")</f>
        <v/>
      </c>
      <c r="Q14" s="5" t="str">
        <f>IF('Unified Genders - Gold'!Q14+'Unified Genders - Silver'!Q14+'Unified Genders - Bronze'!Q14 &gt; 0, 'Unified Genders - Gold'!Q14*'Medal values'!$B$1+'Unified Genders - Silver'!Q14*'Medal values'!$B$2+'Unified Genders - Bronze'!Q14*'Medal values'!$B$3, "")</f>
        <v/>
      </c>
      <c r="R14" s="5" t="str">
        <f>IF('Unified Genders - Gold'!R14+'Unified Genders - Silver'!R14+'Unified Genders - Bronze'!R14 &gt; 0, 'Unified Genders - Gold'!R14*'Medal values'!$B$1+'Unified Genders - Silver'!R14*'Medal values'!$B$2+'Unified Genders - Bronze'!R14*'Medal values'!$B$3, "")</f>
        <v/>
      </c>
      <c r="S14" s="5" t="str">
        <f>IF('Unified Genders - Gold'!S14+'Unified Genders - Silver'!S14+'Unified Genders - Bronze'!S14 &gt; 0, 'Unified Genders - Gold'!S14*'Medal values'!$B$1+'Unified Genders - Silver'!S14*'Medal values'!$B$2+'Unified Genders - Bronze'!S14*'Medal values'!$B$3, "")</f>
        <v/>
      </c>
      <c r="T14" s="5" t="str">
        <f>IF('Unified Genders - Gold'!T14+'Unified Genders - Silver'!T14+'Unified Genders - Bronze'!T14 &gt; 0, 'Unified Genders - Gold'!T14*'Medal values'!$B$1+'Unified Genders - Silver'!T14*'Medal values'!$B$2+'Unified Genders - Bronze'!T14*'Medal values'!$B$3, "")</f>
        <v/>
      </c>
      <c r="U14" s="5" t="str">
        <f>IF('Unified Genders - Gold'!U14+'Unified Genders - Silver'!U14+'Unified Genders - Bronze'!U14 &gt; 0, 'Unified Genders - Gold'!U14*'Medal values'!$B$1+'Unified Genders - Silver'!U14*'Medal values'!$B$2+'Unified Genders - Bronze'!U14*'Medal values'!$B$3, "")</f>
        <v/>
      </c>
      <c r="V14" s="5" t="str">
        <f>IF('Unified Genders - Gold'!V14+'Unified Genders - Silver'!V14+'Unified Genders - Bronze'!V14 &gt; 0, 'Unified Genders - Gold'!V14*'Medal values'!$B$1+'Unified Genders - Silver'!V14*'Medal values'!$B$2+'Unified Genders - Bronze'!V14*'Medal values'!$B$3, "")</f>
        <v/>
      </c>
      <c r="W14" s="5" t="str">
        <f>IF('Unified Genders - Gold'!W14+'Unified Genders - Silver'!W14+'Unified Genders - Bronze'!W14 &gt; 0, 'Unified Genders - Gold'!W14*'Medal values'!$B$1+'Unified Genders - Silver'!W14*'Medal values'!$B$2+'Unified Genders - Bronze'!W14*'Medal values'!$B$3, "")</f>
        <v/>
      </c>
      <c r="X14" s="5" t="str">
        <f>IF('Unified Genders - Gold'!X14+'Unified Genders - Silver'!X14+'Unified Genders - Bronze'!X14 &gt; 0, 'Unified Genders - Gold'!X14*'Medal values'!$B$1+'Unified Genders - Silver'!X14*'Medal values'!$B$2+'Unified Genders - Bronze'!X14*'Medal values'!$B$3, "")</f>
        <v/>
      </c>
      <c r="Y14" s="5" t="str">
        <f>IF('Unified Genders - Gold'!Y14+'Unified Genders - Silver'!Y14+'Unified Genders - Bronze'!Y14 &gt; 0, 'Unified Genders - Gold'!Y14*'Medal values'!$B$1+'Unified Genders - Silver'!Y14*'Medal values'!$B$2+'Unified Genders - Bronze'!Y14*'Medal values'!$B$3, "")</f>
        <v/>
      </c>
      <c r="Z14" s="5" t="str">
        <f>IF('Unified Genders - Gold'!Z14+'Unified Genders - Silver'!Z14+'Unified Genders - Bronze'!Z14 &gt; 0, 'Unified Genders - Gold'!Z14*'Medal values'!$B$1+'Unified Genders - Silver'!Z14*'Medal values'!$B$2+'Unified Genders - Bronze'!Z14*'Medal values'!$B$3, "")</f>
        <v/>
      </c>
      <c r="AA14" s="5">
        <f>IF('Unified Genders - Gold'!AA14+'Unified Genders - Silver'!AA14+'Unified Genders - Bronze'!AA14 &gt; 0, 'Unified Genders - Gold'!AA14*'Medal values'!$B$1+'Unified Genders - Silver'!AA14*'Medal values'!$B$2+'Unified Genders - Bronze'!AA14*'Medal values'!$B$3, "")</f>
        <v>3.001</v>
      </c>
      <c r="AB14" s="5" t="str">
        <f>IF('Unified Genders - Gold'!AB14+'Unified Genders - Silver'!AB14+'Unified Genders - Bronze'!AB14 &gt; 0, 'Unified Genders - Gold'!AB14*'Medal values'!$B$1+'Unified Genders - Silver'!AB14*'Medal values'!$B$2+'Unified Genders - Bronze'!AB14*'Medal values'!$B$3, "")</f>
        <v/>
      </c>
      <c r="AC14" s="5" t="str">
        <f>IF('Unified Genders - Gold'!AC14+'Unified Genders - Silver'!AC14+'Unified Genders - Bronze'!AC14 &gt; 0, 'Unified Genders - Gold'!AC14*'Medal values'!$B$1+'Unified Genders - Silver'!AC14*'Medal values'!$B$2+'Unified Genders - Bronze'!AC14*'Medal values'!$B$3, "")</f>
        <v/>
      </c>
      <c r="AD14" s="5">
        <f>IF('Unified Genders - Gold'!AD14+'Unified Genders - Silver'!AD14+'Unified Genders - Bronze'!AD14 &gt; 0, 'Unified Genders - Gold'!AD14*'Medal values'!$B$1+'Unified Genders - Silver'!AD14*'Medal values'!$B$2+'Unified Genders - Bronze'!AD14*'Medal values'!$B$3, "")</f>
        <v>3.001</v>
      </c>
      <c r="AE14" s="5" t="str">
        <f>IF('Unified Genders - Gold'!AE14+'Unified Genders - Silver'!AE14+'Unified Genders - Bronze'!AE14 &gt; 0, 'Unified Genders - Gold'!AE14*'Medal values'!$B$1+'Unified Genders - Silver'!AE14*'Medal values'!$B$2+'Unified Genders - Bronze'!AE14*'Medal values'!$B$3, "")</f>
        <v/>
      </c>
      <c r="AF14" s="5" t="str">
        <f>IF('Unified Genders - Gold'!AF14+'Unified Genders - Silver'!AF14+'Unified Genders - Bronze'!AF14 &gt; 0, 'Unified Genders - Gold'!AF14*'Medal values'!$B$1+'Unified Genders - Silver'!AF14*'Medal values'!$B$2+'Unified Genders - Bronze'!AF14*'Medal values'!$B$3, "")</f>
        <v/>
      </c>
      <c r="AG14" s="5" t="str">
        <f>IF('Unified Genders - Gold'!AG14+'Unified Genders - Silver'!AG14+'Unified Genders - Bronze'!AG14 &gt; 0, 'Unified Genders - Gold'!AG14*'Medal values'!$B$1+'Unified Genders - Silver'!AG14*'Medal values'!$B$2+'Unified Genders - Bronze'!AG14*'Medal values'!$B$3, "")</f>
        <v/>
      </c>
      <c r="AH14" s="5">
        <f>IF('Unified Genders - Gold'!AH14+'Unified Genders - Silver'!AH14+'Unified Genders - Bronze'!AH14 &gt; 0, 'Unified Genders - Gold'!AH14*'Medal values'!$B$1+'Unified Genders - Silver'!AH14*'Medal values'!$B$2+'Unified Genders - Bronze'!AH14*'Medal values'!$B$3, "")</f>
        <v>2.000001</v>
      </c>
      <c r="AI14" s="5" t="str">
        <f>IF('Unified Genders - Gold'!AI14+'Unified Genders - Silver'!AI14+'Unified Genders - Bronze'!AI14 &gt; 0, 'Unified Genders - Gold'!AI14*'Medal values'!$B$1+'Unified Genders - Silver'!AI14*'Medal values'!$B$2+'Unified Genders - Bronze'!AI14*'Medal values'!$B$3, "")</f>
        <v/>
      </c>
      <c r="AJ14" s="5" t="str">
        <f>IF('Unified Genders - Gold'!AJ14+'Unified Genders - Silver'!AJ14+'Unified Genders - Bronze'!AJ14 &gt; 0, 'Unified Genders - Gold'!AJ14*'Medal values'!$B$1+'Unified Genders - Silver'!AJ14*'Medal values'!$B$2+'Unified Genders - Bronze'!AJ14*'Medal values'!$B$3, "")</f>
        <v/>
      </c>
      <c r="AK14" s="5" t="str">
        <f>IF('Unified Genders - Gold'!AK14+'Unified Genders - Silver'!AK14+'Unified Genders - Bronze'!AK14 &gt; 0, 'Unified Genders - Gold'!AK14*'Medal values'!$B$1+'Unified Genders - Silver'!AK14*'Medal values'!$B$2+'Unified Genders - Bronze'!AK14*'Medal values'!$B$3, "")</f>
        <v/>
      </c>
      <c r="AL14" s="5" t="str">
        <f>IF('Unified Genders - Gold'!AL14+'Unified Genders - Silver'!AL14+'Unified Genders - Bronze'!AL14 &gt; 0, 'Unified Genders - Gold'!AL14*'Medal values'!$B$1+'Unified Genders - Silver'!AL14*'Medal values'!$B$2+'Unified Genders - Bronze'!AL14*'Medal values'!$B$3, "")</f>
        <v/>
      </c>
      <c r="AM14" s="5" t="str">
        <f>IF('Unified Genders - Gold'!AM14+'Unified Genders - Silver'!AM14+'Unified Genders - Bronze'!AM14 &gt; 0, 'Unified Genders - Gold'!AM14*'Medal values'!$B$1+'Unified Genders - Silver'!AM14*'Medal values'!$B$2+'Unified Genders - Bronze'!AM14*'Medal values'!$B$3, "")</f>
        <v/>
      </c>
      <c r="AN14" s="5" t="str">
        <f>IF('Unified Genders - Gold'!AN14+'Unified Genders - Silver'!AN14+'Unified Genders - Bronze'!AN14 &gt; 0, 'Unified Genders - Gold'!AN14*'Medal values'!$B$1+'Unified Genders - Silver'!AN14*'Medal values'!$B$2+'Unified Genders - Bronze'!AN14*'Medal values'!$B$3, "")</f>
        <v/>
      </c>
      <c r="AO14" s="5" t="str">
        <f>IF('Unified Genders - Gold'!AO14+'Unified Genders - Silver'!AO14+'Unified Genders - Bronze'!AO14 &gt; 0, 'Unified Genders - Gold'!AO14*'Medal values'!$B$1+'Unified Genders - Silver'!AO14*'Medal values'!$B$2+'Unified Genders - Bronze'!AO14*'Medal values'!$B$3, "")</f>
        <v/>
      </c>
      <c r="AP14" s="5" t="str">
        <f>IF('Unified Genders - Gold'!AP14+'Unified Genders - Silver'!AP14+'Unified Genders - Bronze'!AP14 &gt; 0, 'Unified Genders - Gold'!AP14*'Medal values'!$B$1+'Unified Genders - Silver'!AP14*'Medal values'!$B$2+'Unified Genders - Bronze'!AP14*'Medal values'!$B$3, "")</f>
        <v/>
      </c>
      <c r="AQ14" s="5" t="str">
        <f>IF('Unified Genders - Gold'!AQ14+'Unified Genders - Silver'!AQ14+'Unified Genders - Bronze'!AQ14 &gt; 0, 'Unified Genders - Gold'!AQ14*'Medal values'!$B$1+'Unified Genders - Silver'!AQ14*'Medal values'!$B$2+'Unified Genders - Bronze'!AQ14*'Medal values'!$B$3, "")</f>
        <v/>
      </c>
      <c r="AR14" s="5" t="str">
        <f>IF('Unified Genders - Gold'!AR14+'Unified Genders - Silver'!AR14+'Unified Genders - Bronze'!AR14 &gt; 0, 'Unified Genders - Gold'!AR14*'Medal values'!$B$1+'Unified Genders - Silver'!AR14*'Medal values'!$B$2+'Unified Genders - Bronze'!AR14*'Medal values'!$B$3, "")</f>
        <v/>
      </c>
      <c r="AS14" s="5" t="str">
        <f>IF('Unified Genders - Gold'!AS14+'Unified Genders - Silver'!AS14+'Unified Genders - Bronze'!AS14 &gt; 0, 'Unified Genders - Gold'!AS14*'Medal values'!$B$1+'Unified Genders - Silver'!AS14*'Medal values'!$B$2+'Unified Genders - Bronze'!AS14*'Medal values'!$B$3, "")</f>
        <v/>
      </c>
      <c r="AT14" s="5" t="str">
        <f>IF('Unified Genders - Gold'!AT14+'Unified Genders - Silver'!AT14+'Unified Genders - Bronze'!AT14 &gt; 0, 'Unified Genders - Gold'!AT14*'Medal values'!$B$1+'Unified Genders - Silver'!AT14*'Medal values'!$B$2+'Unified Genders - Bronze'!AT14*'Medal values'!$B$3, "")</f>
        <v/>
      </c>
      <c r="AU14" s="5">
        <f>IF('Unified Genders - Gold'!AU14+'Unified Genders - Silver'!AU14+'Unified Genders - Bronze'!AU14 &gt; 0, 'Unified Genders - Gold'!AU14*'Medal values'!$B$1+'Unified Genders - Silver'!AU14*'Medal values'!$B$2+'Unified Genders - Bronze'!AU14*'Medal values'!$B$3, "")</f>
        <v>2</v>
      </c>
      <c r="AV14" s="5">
        <f t="shared" si="1"/>
        <v>13.003001</v>
      </c>
      <c r="AW14" s="5">
        <f>SUM('Unified Genders - Gold'!AV14, 'Unified Genders - Silver'!AV14, 'Unified Genders - Bronze'!AV14)</f>
        <v>6</v>
      </c>
    </row>
    <row r="15">
      <c r="A15" s="5" t="str">
        <f>Countries!A14</f>
        <v>BUR</v>
      </c>
      <c r="B15" s="5" t="str">
        <f>IF('Unified Genders - Gold'!B15+'Unified Genders - Silver'!B15+'Unified Genders - Bronze'!B15 &gt; 0, 'Unified Genders - Gold'!B15*'Medal values'!$B$1+'Unified Genders - Silver'!B15*'Medal values'!$B$2+'Unified Genders - Bronze'!B15*'Medal values'!$B$3, "")</f>
        <v/>
      </c>
      <c r="C15" s="5" t="str">
        <f>IF('Unified Genders - Gold'!C15+'Unified Genders - Silver'!C15+'Unified Genders - Bronze'!C15 &gt; 0, 'Unified Genders - Gold'!C15*'Medal values'!$B$1+'Unified Genders - Silver'!C15*'Medal values'!$B$2+'Unified Genders - Bronze'!C15*'Medal values'!$B$3, "")</f>
        <v/>
      </c>
      <c r="D15" s="5" t="str">
        <f>IF('Unified Genders - Gold'!D15+'Unified Genders - Silver'!D15+'Unified Genders - Bronze'!D15 &gt; 0, 'Unified Genders - Gold'!D15*'Medal values'!$B$1+'Unified Genders - Silver'!D15*'Medal values'!$B$2+'Unified Genders - Bronze'!D15*'Medal values'!$B$3, "")</f>
        <v/>
      </c>
      <c r="E15" s="5" t="str">
        <f>IF('Unified Genders - Gold'!E15+'Unified Genders - Silver'!E15+'Unified Genders - Bronze'!E15 &gt; 0, 'Unified Genders - Gold'!E15*'Medal values'!$B$1+'Unified Genders - Silver'!E15*'Medal values'!$B$2+'Unified Genders - Bronze'!E15*'Medal values'!$B$3, "")</f>
        <v/>
      </c>
      <c r="F15" s="5">
        <f>IF('Unified Genders - Gold'!F15+'Unified Genders - Silver'!F15+'Unified Genders - Bronze'!F15 &gt; 0, 'Unified Genders - Gold'!F15*'Medal values'!$B$1+'Unified Genders - Silver'!F15*'Medal values'!$B$2+'Unified Genders - Bronze'!F15*'Medal values'!$B$3, "")</f>
        <v>1</v>
      </c>
      <c r="G15" s="5" t="str">
        <f>IF('Unified Genders - Gold'!G15+'Unified Genders - Silver'!G15+'Unified Genders - Bronze'!G15 &gt; 0, 'Unified Genders - Gold'!G15*'Medal values'!$B$1+'Unified Genders - Silver'!G15*'Medal values'!$B$2+'Unified Genders - Bronze'!G15*'Medal values'!$B$3, "")</f>
        <v/>
      </c>
      <c r="H15" s="5" t="str">
        <f>IF('Unified Genders - Gold'!H15+'Unified Genders - Silver'!H15+'Unified Genders - Bronze'!H15 &gt; 0, 'Unified Genders - Gold'!H15*'Medal values'!$B$1+'Unified Genders - Silver'!H15*'Medal values'!$B$2+'Unified Genders - Bronze'!H15*'Medal values'!$B$3, "")</f>
        <v/>
      </c>
      <c r="I15" s="5" t="str">
        <f>IF('Unified Genders - Gold'!I15+'Unified Genders - Silver'!I15+'Unified Genders - Bronze'!I15 &gt; 0, 'Unified Genders - Gold'!I15*'Medal values'!$B$1+'Unified Genders - Silver'!I15*'Medal values'!$B$2+'Unified Genders - Bronze'!I15*'Medal values'!$B$3, "")</f>
        <v/>
      </c>
      <c r="J15" s="5" t="str">
        <f>IF('Unified Genders - Gold'!J15+'Unified Genders - Silver'!J15+'Unified Genders - Bronze'!J15 &gt; 0, 'Unified Genders - Gold'!J15*'Medal values'!$B$1+'Unified Genders - Silver'!J15*'Medal values'!$B$2+'Unified Genders - Bronze'!J15*'Medal values'!$B$3, "")</f>
        <v/>
      </c>
      <c r="K15" s="5" t="str">
        <f>IF('Unified Genders - Gold'!K15+'Unified Genders - Silver'!K15+'Unified Genders - Bronze'!K15 &gt; 0, 'Unified Genders - Gold'!K15*'Medal values'!$B$1+'Unified Genders - Silver'!K15*'Medal values'!$B$2+'Unified Genders - Bronze'!K15*'Medal values'!$B$3, "")</f>
        <v/>
      </c>
      <c r="L15" s="5" t="str">
        <f>IF('Unified Genders - Gold'!L15+'Unified Genders - Silver'!L15+'Unified Genders - Bronze'!L15 &gt; 0, 'Unified Genders - Gold'!L15*'Medal values'!$B$1+'Unified Genders - Silver'!L15*'Medal values'!$B$2+'Unified Genders - Bronze'!L15*'Medal values'!$B$3, "")</f>
        <v/>
      </c>
      <c r="M15" s="5" t="str">
        <f>IF('Unified Genders - Gold'!M15+'Unified Genders - Silver'!M15+'Unified Genders - Bronze'!M15 &gt; 0, 'Unified Genders - Gold'!M15*'Medal values'!$B$1+'Unified Genders - Silver'!M15*'Medal values'!$B$2+'Unified Genders - Bronze'!M15*'Medal values'!$B$3, "")</f>
        <v/>
      </c>
      <c r="N15" s="5" t="str">
        <f>IF('Unified Genders - Gold'!N15+'Unified Genders - Silver'!N15+'Unified Genders - Bronze'!N15 &gt; 0, 'Unified Genders - Gold'!N15*'Medal values'!$B$1+'Unified Genders - Silver'!N15*'Medal values'!$B$2+'Unified Genders - Bronze'!N15*'Medal values'!$B$3, "")</f>
        <v/>
      </c>
      <c r="O15" s="5" t="str">
        <f>IF('Unified Genders - Gold'!O15+'Unified Genders - Silver'!O15+'Unified Genders - Bronze'!O15 &gt; 0, 'Unified Genders - Gold'!O15*'Medal values'!$B$1+'Unified Genders - Silver'!O15*'Medal values'!$B$2+'Unified Genders - Bronze'!O15*'Medal values'!$B$3, "")</f>
        <v/>
      </c>
      <c r="P15" s="5" t="str">
        <f>IF('Unified Genders - Gold'!P15+'Unified Genders - Silver'!P15+'Unified Genders - Bronze'!P15 &gt; 0, 'Unified Genders - Gold'!P15*'Medal values'!$B$1+'Unified Genders - Silver'!P15*'Medal values'!$B$2+'Unified Genders - Bronze'!P15*'Medal values'!$B$3, "")</f>
        <v/>
      </c>
      <c r="Q15" s="5" t="str">
        <f>IF('Unified Genders - Gold'!Q15+'Unified Genders - Silver'!Q15+'Unified Genders - Bronze'!Q15 &gt; 0, 'Unified Genders - Gold'!Q15*'Medal values'!$B$1+'Unified Genders - Silver'!Q15*'Medal values'!$B$2+'Unified Genders - Bronze'!Q15*'Medal values'!$B$3, "")</f>
        <v/>
      </c>
      <c r="R15" s="5" t="str">
        <f>IF('Unified Genders - Gold'!R15+'Unified Genders - Silver'!R15+'Unified Genders - Bronze'!R15 &gt; 0, 'Unified Genders - Gold'!R15*'Medal values'!$B$1+'Unified Genders - Silver'!R15*'Medal values'!$B$2+'Unified Genders - Bronze'!R15*'Medal values'!$B$3, "")</f>
        <v/>
      </c>
      <c r="S15" s="5" t="str">
        <f>IF('Unified Genders - Gold'!S15+'Unified Genders - Silver'!S15+'Unified Genders - Bronze'!S15 &gt; 0, 'Unified Genders - Gold'!S15*'Medal values'!$B$1+'Unified Genders - Silver'!S15*'Medal values'!$B$2+'Unified Genders - Bronze'!S15*'Medal values'!$B$3, "")</f>
        <v/>
      </c>
      <c r="T15" s="5" t="str">
        <f>IF('Unified Genders - Gold'!T15+'Unified Genders - Silver'!T15+'Unified Genders - Bronze'!T15 &gt; 0, 'Unified Genders - Gold'!T15*'Medal values'!$B$1+'Unified Genders - Silver'!T15*'Medal values'!$B$2+'Unified Genders - Bronze'!T15*'Medal values'!$B$3, "")</f>
        <v/>
      </c>
      <c r="U15" s="5" t="str">
        <f>IF('Unified Genders - Gold'!U15+'Unified Genders - Silver'!U15+'Unified Genders - Bronze'!U15 &gt; 0, 'Unified Genders - Gold'!U15*'Medal values'!$B$1+'Unified Genders - Silver'!U15*'Medal values'!$B$2+'Unified Genders - Bronze'!U15*'Medal values'!$B$3, "")</f>
        <v/>
      </c>
      <c r="V15" s="5" t="str">
        <f>IF('Unified Genders - Gold'!V15+'Unified Genders - Silver'!V15+'Unified Genders - Bronze'!V15 &gt; 0, 'Unified Genders - Gold'!V15*'Medal values'!$B$1+'Unified Genders - Silver'!V15*'Medal values'!$B$2+'Unified Genders - Bronze'!V15*'Medal values'!$B$3, "")</f>
        <v/>
      </c>
      <c r="W15" s="5" t="str">
        <f>IF('Unified Genders - Gold'!W15+'Unified Genders - Silver'!W15+'Unified Genders - Bronze'!W15 &gt; 0, 'Unified Genders - Gold'!W15*'Medal values'!$B$1+'Unified Genders - Silver'!W15*'Medal values'!$B$2+'Unified Genders - Bronze'!W15*'Medal values'!$B$3, "")</f>
        <v/>
      </c>
      <c r="X15" s="5" t="str">
        <f>IF('Unified Genders - Gold'!X15+'Unified Genders - Silver'!X15+'Unified Genders - Bronze'!X15 &gt; 0, 'Unified Genders - Gold'!X15*'Medal values'!$B$1+'Unified Genders - Silver'!X15*'Medal values'!$B$2+'Unified Genders - Bronze'!X15*'Medal values'!$B$3, "")</f>
        <v/>
      </c>
      <c r="Y15" s="5" t="str">
        <f>IF('Unified Genders - Gold'!Y15+'Unified Genders - Silver'!Y15+'Unified Genders - Bronze'!Y15 &gt; 0, 'Unified Genders - Gold'!Y15*'Medal values'!$B$1+'Unified Genders - Silver'!Y15*'Medal values'!$B$2+'Unified Genders - Bronze'!Y15*'Medal values'!$B$3, "")</f>
        <v/>
      </c>
      <c r="Z15" s="5" t="str">
        <f>IF('Unified Genders - Gold'!Z15+'Unified Genders - Silver'!Z15+'Unified Genders - Bronze'!Z15 &gt; 0, 'Unified Genders - Gold'!Z15*'Medal values'!$B$1+'Unified Genders - Silver'!Z15*'Medal values'!$B$2+'Unified Genders - Bronze'!Z15*'Medal values'!$B$3, "")</f>
        <v/>
      </c>
      <c r="AA15" s="5" t="str">
        <f>IF('Unified Genders - Gold'!AA15+'Unified Genders - Silver'!AA15+'Unified Genders - Bronze'!AA15 &gt; 0, 'Unified Genders - Gold'!AA15*'Medal values'!$B$1+'Unified Genders - Silver'!AA15*'Medal values'!$B$2+'Unified Genders - Bronze'!AA15*'Medal values'!$B$3, "")</f>
        <v/>
      </c>
      <c r="AB15" s="5" t="str">
        <f>IF('Unified Genders - Gold'!AB15+'Unified Genders - Silver'!AB15+'Unified Genders - Bronze'!AB15 &gt; 0, 'Unified Genders - Gold'!AB15*'Medal values'!$B$1+'Unified Genders - Silver'!AB15*'Medal values'!$B$2+'Unified Genders - Bronze'!AB15*'Medal values'!$B$3, "")</f>
        <v/>
      </c>
      <c r="AC15" s="5" t="str">
        <f>IF('Unified Genders - Gold'!AC15+'Unified Genders - Silver'!AC15+'Unified Genders - Bronze'!AC15 &gt; 0, 'Unified Genders - Gold'!AC15*'Medal values'!$B$1+'Unified Genders - Silver'!AC15*'Medal values'!$B$2+'Unified Genders - Bronze'!AC15*'Medal values'!$B$3, "")</f>
        <v/>
      </c>
      <c r="AD15" s="5" t="str">
        <f>IF('Unified Genders - Gold'!AD15+'Unified Genders - Silver'!AD15+'Unified Genders - Bronze'!AD15 &gt; 0, 'Unified Genders - Gold'!AD15*'Medal values'!$B$1+'Unified Genders - Silver'!AD15*'Medal values'!$B$2+'Unified Genders - Bronze'!AD15*'Medal values'!$B$3, "")</f>
        <v/>
      </c>
      <c r="AE15" s="5" t="str">
        <f>IF('Unified Genders - Gold'!AE15+'Unified Genders - Silver'!AE15+'Unified Genders - Bronze'!AE15 &gt; 0, 'Unified Genders - Gold'!AE15*'Medal values'!$B$1+'Unified Genders - Silver'!AE15*'Medal values'!$B$2+'Unified Genders - Bronze'!AE15*'Medal values'!$B$3, "")</f>
        <v/>
      </c>
      <c r="AF15" s="5" t="str">
        <f>IF('Unified Genders - Gold'!AF15+'Unified Genders - Silver'!AF15+'Unified Genders - Bronze'!AF15 &gt; 0, 'Unified Genders - Gold'!AF15*'Medal values'!$B$1+'Unified Genders - Silver'!AF15*'Medal values'!$B$2+'Unified Genders - Bronze'!AF15*'Medal values'!$B$3, "")</f>
        <v/>
      </c>
      <c r="AG15" s="5" t="str">
        <f>IF('Unified Genders - Gold'!AG15+'Unified Genders - Silver'!AG15+'Unified Genders - Bronze'!AG15 &gt; 0, 'Unified Genders - Gold'!AG15*'Medal values'!$B$1+'Unified Genders - Silver'!AG15*'Medal values'!$B$2+'Unified Genders - Bronze'!AG15*'Medal values'!$B$3, "")</f>
        <v/>
      </c>
      <c r="AH15" s="5" t="str">
        <f>IF('Unified Genders - Gold'!AH15+'Unified Genders - Silver'!AH15+'Unified Genders - Bronze'!AH15 &gt; 0, 'Unified Genders - Gold'!AH15*'Medal values'!$B$1+'Unified Genders - Silver'!AH15*'Medal values'!$B$2+'Unified Genders - Bronze'!AH15*'Medal values'!$B$3, "")</f>
        <v/>
      </c>
      <c r="AI15" s="5" t="str">
        <f>IF('Unified Genders - Gold'!AI15+'Unified Genders - Silver'!AI15+'Unified Genders - Bronze'!AI15 &gt; 0, 'Unified Genders - Gold'!AI15*'Medal values'!$B$1+'Unified Genders - Silver'!AI15*'Medal values'!$B$2+'Unified Genders - Bronze'!AI15*'Medal values'!$B$3, "")</f>
        <v/>
      </c>
      <c r="AJ15" s="5" t="str">
        <f>IF('Unified Genders - Gold'!AJ15+'Unified Genders - Silver'!AJ15+'Unified Genders - Bronze'!AJ15 &gt; 0, 'Unified Genders - Gold'!AJ15*'Medal values'!$B$1+'Unified Genders - Silver'!AJ15*'Medal values'!$B$2+'Unified Genders - Bronze'!AJ15*'Medal values'!$B$3, "")</f>
        <v/>
      </c>
      <c r="AK15" s="5" t="str">
        <f>IF('Unified Genders - Gold'!AK15+'Unified Genders - Silver'!AK15+'Unified Genders - Bronze'!AK15 &gt; 0, 'Unified Genders - Gold'!AK15*'Medal values'!$B$1+'Unified Genders - Silver'!AK15*'Medal values'!$B$2+'Unified Genders - Bronze'!AK15*'Medal values'!$B$3, "")</f>
        <v/>
      </c>
      <c r="AL15" s="5" t="str">
        <f>IF('Unified Genders - Gold'!AL15+'Unified Genders - Silver'!AL15+'Unified Genders - Bronze'!AL15 &gt; 0, 'Unified Genders - Gold'!AL15*'Medal values'!$B$1+'Unified Genders - Silver'!AL15*'Medal values'!$B$2+'Unified Genders - Bronze'!AL15*'Medal values'!$B$3, "")</f>
        <v/>
      </c>
      <c r="AM15" s="5" t="str">
        <f>IF('Unified Genders - Gold'!AM15+'Unified Genders - Silver'!AM15+'Unified Genders - Bronze'!AM15 &gt; 0, 'Unified Genders - Gold'!AM15*'Medal values'!$B$1+'Unified Genders - Silver'!AM15*'Medal values'!$B$2+'Unified Genders - Bronze'!AM15*'Medal values'!$B$3, "")</f>
        <v/>
      </c>
      <c r="AN15" s="5" t="str">
        <f>IF('Unified Genders - Gold'!AN15+'Unified Genders - Silver'!AN15+'Unified Genders - Bronze'!AN15 &gt; 0, 'Unified Genders - Gold'!AN15*'Medal values'!$B$1+'Unified Genders - Silver'!AN15*'Medal values'!$B$2+'Unified Genders - Bronze'!AN15*'Medal values'!$B$3, "")</f>
        <v/>
      </c>
      <c r="AO15" s="5" t="str">
        <f>IF('Unified Genders - Gold'!AO15+'Unified Genders - Silver'!AO15+'Unified Genders - Bronze'!AO15 &gt; 0, 'Unified Genders - Gold'!AO15*'Medal values'!$B$1+'Unified Genders - Silver'!AO15*'Medal values'!$B$2+'Unified Genders - Bronze'!AO15*'Medal values'!$B$3, "")</f>
        <v/>
      </c>
      <c r="AP15" s="5" t="str">
        <f>IF('Unified Genders - Gold'!AP15+'Unified Genders - Silver'!AP15+'Unified Genders - Bronze'!AP15 &gt; 0, 'Unified Genders - Gold'!AP15*'Medal values'!$B$1+'Unified Genders - Silver'!AP15*'Medal values'!$B$2+'Unified Genders - Bronze'!AP15*'Medal values'!$B$3, "")</f>
        <v/>
      </c>
      <c r="AQ15" s="5" t="str">
        <f>IF('Unified Genders - Gold'!AQ15+'Unified Genders - Silver'!AQ15+'Unified Genders - Bronze'!AQ15 &gt; 0, 'Unified Genders - Gold'!AQ15*'Medal values'!$B$1+'Unified Genders - Silver'!AQ15*'Medal values'!$B$2+'Unified Genders - Bronze'!AQ15*'Medal values'!$B$3, "")</f>
        <v/>
      </c>
      <c r="AR15" s="5" t="str">
        <f>IF('Unified Genders - Gold'!AR15+'Unified Genders - Silver'!AR15+'Unified Genders - Bronze'!AR15 &gt; 0, 'Unified Genders - Gold'!AR15*'Medal values'!$B$1+'Unified Genders - Silver'!AR15*'Medal values'!$B$2+'Unified Genders - Bronze'!AR15*'Medal values'!$B$3, "")</f>
        <v/>
      </c>
      <c r="AS15" s="5" t="str">
        <f>IF('Unified Genders - Gold'!AS15+'Unified Genders - Silver'!AS15+'Unified Genders - Bronze'!AS15 &gt; 0, 'Unified Genders - Gold'!AS15*'Medal values'!$B$1+'Unified Genders - Silver'!AS15*'Medal values'!$B$2+'Unified Genders - Bronze'!AS15*'Medal values'!$B$3, "")</f>
        <v/>
      </c>
      <c r="AT15" s="5" t="str">
        <f>IF('Unified Genders - Gold'!AT15+'Unified Genders - Silver'!AT15+'Unified Genders - Bronze'!AT15 &gt; 0, 'Unified Genders - Gold'!AT15*'Medal values'!$B$1+'Unified Genders - Silver'!AT15*'Medal values'!$B$2+'Unified Genders - Bronze'!AT15*'Medal values'!$B$3, "")</f>
        <v/>
      </c>
      <c r="AU15" s="5" t="str">
        <f>IF('Unified Genders - Gold'!AU15+'Unified Genders - Silver'!AU15+'Unified Genders - Bronze'!AU15 &gt; 0, 'Unified Genders - Gold'!AU15*'Medal values'!$B$1+'Unified Genders - Silver'!AU15*'Medal values'!$B$2+'Unified Genders - Bronze'!AU15*'Medal values'!$B$3, "")</f>
        <v/>
      </c>
      <c r="AV15" s="5">
        <f t="shared" si="1"/>
        <v>1</v>
      </c>
      <c r="AW15" s="5">
        <f>SUM('Unified Genders - Gold'!AV15, 'Unified Genders - Silver'!AV15, 'Unified Genders - Bronze'!AV15)</f>
        <v>1</v>
      </c>
    </row>
    <row r="16">
      <c r="A16" s="5" t="str">
        <f>Countries!A15</f>
        <v>CAN</v>
      </c>
      <c r="B16" s="5" t="str">
        <f>IF('Unified Genders - Gold'!B16+'Unified Genders - Silver'!B16+'Unified Genders - Bronze'!B16 &gt; 0, 'Unified Genders - Gold'!B16*'Medal values'!$B$1+'Unified Genders - Silver'!B16*'Medal values'!$B$2+'Unified Genders - Bronze'!B16*'Medal values'!$B$3, "")</f>
        <v/>
      </c>
      <c r="C16" s="5" t="str">
        <f>IF('Unified Genders - Gold'!C16+'Unified Genders - Silver'!C16+'Unified Genders - Bronze'!C16 &gt; 0, 'Unified Genders - Gold'!C16*'Medal values'!$B$1+'Unified Genders - Silver'!C16*'Medal values'!$B$2+'Unified Genders - Bronze'!C16*'Medal values'!$B$3, "")</f>
        <v/>
      </c>
      <c r="D16" s="5" t="str">
        <f>IF('Unified Genders - Gold'!D16+'Unified Genders - Silver'!D16+'Unified Genders - Bronze'!D16 &gt; 0, 'Unified Genders - Gold'!D16*'Medal values'!$B$1+'Unified Genders - Silver'!D16*'Medal values'!$B$2+'Unified Genders - Bronze'!D16*'Medal values'!$B$3, "")</f>
        <v/>
      </c>
      <c r="E16" s="5" t="str">
        <f>IF('Unified Genders - Gold'!E16+'Unified Genders - Silver'!E16+'Unified Genders - Bronze'!E16 &gt; 0, 'Unified Genders - Gold'!E16*'Medal values'!$B$1+'Unified Genders - Silver'!E16*'Medal values'!$B$2+'Unified Genders - Bronze'!E16*'Medal values'!$B$3, "")</f>
        <v/>
      </c>
      <c r="F16" s="5">
        <f>IF('Unified Genders - Gold'!F16+'Unified Genders - Silver'!F16+'Unified Genders - Bronze'!F16 &gt; 0, 'Unified Genders - Gold'!F16*'Medal values'!$B$1+'Unified Genders - Silver'!F16*'Medal values'!$B$2+'Unified Genders - Bronze'!F16*'Medal values'!$B$3, "")</f>
        <v>11.002001</v>
      </c>
      <c r="G16" s="5" t="str">
        <f>IF('Unified Genders - Gold'!G16+'Unified Genders - Silver'!G16+'Unified Genders - Bronze'!G16 &gt; 0, 'Unified Genders - Gold'!G16*'Medal values'!$B$1+'Unified Genders - Silver'!G16*'Medal values'!$B$2+'Unified Genders - Bronze'!G16*'Medal values'!$B$3, "")</f>
        <v/>
      </c>
      <c r="H16" s="5">
        <f>IF('Unified Genders - Gold'!H16+'Unified Genders - Silver'!H16+'Unified Genders - Bronze'!H16 &gt; 0, 'Unified Genders - Gold'!H16*'Medal values'!$B$1+'Unified Genders - Silver'!H16*'Medal values'!$B$2+'Unified Genders - Bronze'!H16*'Medal values'!$B$3, "")</f>
        <v>1</v>
      </c>
      <c r="I16" s="5" t="str">
        <f>IF('Unified Genders - Gold'!I16+'Unified Genders - Silver'!I16+'Unified Genders - Bronze'!I16 &gt; 0, 'Unified Genders - Gold'!I16*'Medal values'!$B$1+'Unified Genders - Silver'!I16*'Medal values'!$B$2+'Unified Genders - Bronze'!I16*'Medal values'!$B$3, "")</f>
        <v/>
      </c>
      <c r="J16" s="5" t="str">
        <f>IF('Unified Genders - Gold'!J16+'Unified Genders - Silver'!J16+'Unified Genders - Bronze'!J16 &gt; 0, 'Unified Genders - Gold'!J16*'Medal values'!$B$1+'Unified Genders - Silver'!J16*'Medal values'!$B$2+'Unified Genders - Bronze'!J16*'Medal values'!$B$3, "")</f>
        <v/>
      </c>
      <c r="K16" s="5" t="str">
        <f>IF('Unified Genders - Gold'!K16+'Unified Genders - Silver'!K16+'Unified Genders - Bronze'!K16 &gt; 0, 'Unified Genders - Gold'!K16*'Medal values'!$B$1+'Unified Genders - Silver'!K16*'Medal values'!$B$2+'Unified Genders - Bronze'!K16*'Medal values'!$B$3, "")</f>
        <v/>
      </c>
      <c r="L16" s="5" t="str">
        <f>IF('Unified Genders - Gold'!L16+'Unified Genders - Silver'!L16+'Unified Genders - Bronze'!L16 &gt; 0, 'Unified Genders - Gold'!L16*'Medal values'!$B$1+'Unified Genders - Silver'!L16*'Medal values'!$B$2+'Unified Genders - Bronze'!L16*'Medal values'!$B$3, "")</f>
        <v/>
      </c>
      <c r="M16" s="5">
        <f>IF('Unified Genders - Gold'!M16+'Unified Genders - Silver'!M16+'Unified Genders - Bronze'!M16 &gt; 0, 'Unified Genders - Gold'!M16*'Medal values'!$B$1+'Unified Genders - Silver'!M16*'Medal values'!$B$2+'Unified Genders - Bronze'!M16*'Medal values'!$B$3, "")</f>
        <v>3.000001</v>
      </c>
      <c r="N16" s="5" t="str">
        <f>IF('Unified Genders - Gold'!N16+'Unified Genders - Silver'!N16+'Unified Genders - Bronze'!N16 &gt; 0, 'Unified Genders - Gold'!N16*'Medal values'!$B$1+'Unified Genders - Silver'!N16*'Medal values'!$B$2+'Unified Genders - Bronze'!N16*'Medal values'!$B$3, "")</f>
        <v/>
      </c>
      <c r="O16" s="5" t="str">
        <f>IF('Unified Genders - Gold'!O16+'Unified Genders - Silver'!O16+'Unified Genders - Bronze'!O16 &gt; 0, 'Unified Genders - Gold'!O16*'Medal values'!$B$1+'Unified Genders - Silver'!O16*'Medal values'!$B$2+'Unified Genders - Bronze'!O16*'Medal values'!$B$3, "")</f>
        <v/>
      </c>
      <c r="P16" s="5" t="str">
        <f>IF('Unified Genders - Gold'!P16+'Unified Genders - Silver'!P16+'Unified Genders - Bronze'!P16 &gt; 0, 'Unified Genders - Gold'!P16*'Medal values'!$B$1+'Unified Genders - Silver'!P16*'Medal values'!$B$2+'Unified Genders - Bronze'!P16*'Medal values'!$B$3, "")</f>
        <v/>
      </c>
      <c r="Q16" s="5" t="str">
        <f>IF('Unified Genders - Gold'!Q16+'Unified Genders - Silver'!Q16+'Unified Genders - Bronze'!Q16 &gt; 0, 'Unified Genders - Gold'!Q16*'Medal values'!$B$1+'Unified Genders - Silver'!Q16*'Medal values'!$B$2+'Unified Genders - Bronze'!Q16*'Medal values'!$B$3, "")</f>
        <v/>
      </c>
      <c r="R16" s="5">
        <f>IF('Unified Genders - Gold'!R16+'Unified Genders - Silver'!R16+'Unified Genders - Bronze'!R16 &gt; 0, 'Unified Genders - Gold'!R16*'Medal values'!$B$1+'Unified Genders - Silver'!R16*'Medal values'!$B$2+'Unified Genders - Bronze'!R16*'Medal values'!$B$3, "")</f>
        <v>4.001</v>
      </c>
      <c r="S16" s="5">
        <f>IF('Unified Genders - Gold'!S16+'Unified Genders - Silver'!S16+'Unified Genders - Bronze'!S16 &gt; 0, 'Unified Genders - Gold'!S16*'Medal values'!$B$1+'Unified Genders - Silver'!S16*'Medal values'!$B$2+'Unified Genders - Bronze'!S16*'Medal values'!$B$3, "")</f>
        <v>2.000001</v>
      </c>
      <c r="T16" s="5" t="str">
        <f>IF('Unified Genders - Gold'!T16+'Unified Genders - Silver'!T16+'Unified Genders - Bronze'!T16 &gt; 0, 'Unified Genders - Gold'!T16*'Medal values'!$B$1+'Unified Genders - Silver'!T16*'Medal values'!$B$2+'Unified Genders - Bronze'!T16*'Medal values'!$B$3, "")</f>
        <v/>
      </c>
      <c r="U16" s="5" t="str">
        <f>IF('Unified Genders - Gold'!U16+'Unified Genders - Silver'!U16+'Unified Genders - Bronze'!U16 &gt; 0, 'Unified Genders - Gold'!U16*'Medal values'!$B$1+'Unified Genders - Silver'!U16*'Medal values'!$B$2+'Unified Genders - Bronze'!U16*'Medal values'!$B$3, "")</f>
        <v/>
      </c>
      <c r="V16" s="5">
        <f>IF('Unified Genders - Gold'!V16+'Unified Genders - Silver'!V16+'Unified Genders - Bronze'!V16 &gt; 0, 'Unified Genders - Gold'!V16*'Medal values'!$B$1+'Unified Genders - Silver'!V16*'Medal values'!$B$2+'Unified Genders - Bronze'!V16*'Medal values'!$B$3, "")</f>
        <v>3.001</v>
      </c>
      <c r="W16" s="5" t="str">
        <f>IF('Unified Genders - Gold'!W16+'Unified Genders - Silver'!W16+'Unified Genders - Bronze'!W16 &gt; 0, 'Unified Genders - Gold'!W16*'Medal values'!$B$1+'Unified Genders - Silver'!W16*'Medal values'!$B$2+'Unified Genders - Bronze'!W16*'Medal values'!$B$3, "")</f>
        <v/>
      </c>
      <c r="X16" s="5" t="str">
        <f>IF('Unified Genders - Gold'!X16+'Unified Genders - Silver'!X16+'Unified Genders - Bronze'!X16 &gt; 0, 'Unified Genders - Gold'!X16*'Medal values'!$B$1+'Unified Genders - Silver'!X16*'Medal values'!$B$2+'Unified Genders - Bronze'!X16*'Medal values'!$B$3, "")</f>
        <v/>
      </c>
      <c r="Y16" s="5" t="str">
        <f>IF('Unified Genders - Gold'!Y16+'Unified Genders - Silver'!Y16+'Unified Genders - Bronze'!Y16 &gt; 0, 'Unified Genders - Gold'!Y16*'Medal values'!$B$1+'Unified Genders - Silver'!Y16*'Medal values'!$B$2+'Unified Genders - Bronze'!Y16*'Medal values'!$B$3, "")</f>
        <v/>
      </c>
      <c r="Z16" s="5">
        <f>IF('Unified Genders - Gold'!Z16+'Unified Genders - Silver'!Z16+'Unified Genders - Bronze'!Z16 &gt; 0, 'Unified Genders - Gold'!Z16*'Medal values'!$B$1+'Unified Genders - Silver'!Z16*'Medal values'!$B$2+'Unified Genders - Bronze'!Z16*'Medal values'!$B$3, "")</f>
        <v>2</v>
      </c>
      <c r="AA16" s="5" t="str">
        <f>IF('Unified Genders - Gold'!AA16+'Unified Genders - Silver'!AA16+'Unified Genders - Bronze'!AA16 &gt; 0, 'Unified Genders - Gold'!AA16*'Medal values'!$B$1+'Unified Genders - Silver'!AA16*'Medal values'!$B$2+'Unified Genders - Bronze'!AA16*'Medal values'!$B$3, "")</f>
        <v/>
      </c>
      <c r="AB16" s="5" t="str">
        <f>IF('Unified Genders - Gold'!AB16+'Unified Genders - Silver'!AB16+'Unified Genders - Bronze'!AB16 &gt; 0, 'Unified Genders - Gold'!AB16*'Medal values'!$B$1+'Unified Genders - Silver'!AB16*'Medal values'!$B$2+'Unified Genders - Bronze'!AB16*'Medal values'!$B$3, "")</f>
        <v/>
      </c>
      <c r="AC16" s="5" t="str">
        <f>IF('Unified Genders - Gold'!AC16+'Unified Genders - Silver'!AC16+'Unified Genders - Bronze'!AC16 &gt; 0, 'Unified Genders - Gold'!AC16*'Medal values'!$B$1+'Unified Genders - Silver'!AC16*'Medal values'!$B$2+'Unified Genders - Bronze'!AC16*'Medal values'!$B$3, "")</f>
        <v/>
      </c>
      <c r="AD16" s="5" t="str">
        <f>IF('Unified Genders - Gold'!AD16+'Unified Genders - Silver'!AD16+'Unified Genders - Bronze'!AD16 &gt; 0, 'Unified Genders - Gold'!AD16*'Medal values'!$B$1+'Unified Genders - Silver'!AD16*'Medal values'!$B$2+'Unified Genders - Bronze'!AD16*'Medal values'!$B$3, "")</f>
        <v/>
      </c>
      <c r="AE16" s="5">
        <f>IF('Unified Genders - Gold'!AE16+'Unified Genders - Silver'!AE16+'Unified Genders - Bronze'!AE16 &gt; 0, 'Unified Genders - Gold'!AE16*'Medal values'!$B$1+'Unified Genders - Silver'!AE16*'Medal values'!$B$2+'Unified Genders - Bronze'!AE16*'Medal values'!$B$3, "")</f>
        <v>4.001</v>
      </c>
      <c r="AF16" s="5" t="str">
        <f>IF('Unified Genders - Gold'!AF16+'Unified Genders - Silver'!AF16+'Unified Genders - Bronze'!AF16 &gt; 0, 'Unified Genders - Gold'!AF16*'Medal values'!$B$1+'Unified Genders - Silver'!AF16*'Medal values'!$B$2+'Unified Genders - Bronze'!AF16*'Medal values'!$B$3, "")</f>
        <v/>
      </c>
      <c r="AG16" s="5" t="str">
        <f>IF('Unified Genders - Gold'!AG16+'Unified Genders - Silver'!AG16+'Unified Genders - Bronze'!AG16 &gt; 0, 'Unified Genders - Gold'!AG16*'Medal values'!$B$1+'Unified Genders - Silver'!AG16*'Medal values'!$B$2+'Unified Genders - Bronze'!AG16*'Medal values'!$B$3, "")</f>
        <v/>
      </c>
      <c r="AH16" s="5" t="str">
        <f>IF('Unified Genders - Gold'!AH16+'Unified Genders - Silver'!AH16+'Unified Genders - Bronze'!AH16 &gt; 0, 'Unified Genders - Gold'!AH16*'Medal values'!$B$1+'Unified Genders - Silver'!AH16*'Medal values'!$B$2+'Unified Genders - Bronze'!AH16*'Medal values'!$B$3, "")</f>
        <v/>
      </c>
      <c r="AI16" s="5" t="str">
        <f>IF('Unified Genders - Gold'!AI16+'Unified Genders - Silver'!AI16+'Unified Genders - Bronze'!AI16 &gt; 0, 'Unified Genders - Gold'!AI16*'Medal values'!$B$1+'Unified Genders - Silver'!AI16*'Medal values'!$B$2+'Unified Genders - Bronze'!AI16*'Medal values'!$B$3, "")</f>
        <v/>
      </c>
      <c r="AJ16" s="5" t="str">
        <f>IF('Unified Genders - Gold'!AJ16+'Unified Genders - Silver'!AJ16+'Unified Genders - Bronze'!AJ16 &gt; 0, 'Unified Genders - Gold'!AJ16*'Medal values'!$B$1+'Unified Genders - Silver'!AJ16*'Medal values'!$B$2+'Unified Genders - Bronze'!AJ16*'Medal values'!$B$3, "")</f>
        <v/>
      </c>
      <c r="AK16" s="5" t="str">
        <f>IF('Unified Genders - Gold'!AK16+'Unified Genders - Silver'!AK16+'Unified Genders - Bronze'!AK16 &gt; 0, 'Unified Genders - Gold'!AK16*'Medal values'!$B$1+'Unified Genders - Silver'!AK16*'Medal values'!$B$2+'Unified Genders - Bronze'!AK16*'Medal values'!$B$3, "")</f>
        <v/>
      </c>
      <c r="AL16" s="5">
        <f>IF('Unified Genders - Gold'!AL16+'Unified Genders - Silver'!AL16+'Unified Genders - Bronze'!AL16 &gt; 0, 'Unified Genders - Gold'!AL16*'Medal values'!$B$1+'Unified Genders - Silver'!AL16*'Medal values'!$B$2+'Unified Genders - Bronze'!AL16*'Medal values'!$B$3, "")</f>
        <v>11.001003</v>
      </c>
      <c r="AM16" s="5" t="str">
        <f>IF('Unified Genders - Gold'!AM16+'Unified Genders - Silver'!AM16+'Unified Genders - Bronze'!AM16 &gt; 0, 'Unified Genders - Gold'!AM16*'Medal values'!$B$1+'Unified Genders - Silver'!AM16*'Medal values'!$B$2+'Unified Genders - Bronze'!AM16*'Medal values'!$B$3, "")</f>
        <v/>
      </c>
      <c r="AN16" s="5" t="str">
        <f>IF('Unified Genders - Gold'!AN16+'Unified Genders - Silver'!AN16+'Unified Genders - Bronze'!AN16 &gt; 0, 'Unified Genders - Gold'!AN16*'Medal values'!$B$1+'Unified Genders - Silver'!AN16*'Medal values'!$B$2+'Unified Genders - Bronze'!AN16*'Medal values'!$B$3, "")</f>
        <v/>
      </c>
      <c r="AO16" s="5" t="str">
        <f>IF('Unified Genders - Gold'!AO16+'Unified Genders - Silver'!AO16+'Unified Genders - Bronze'!AO16 &gt; 0, 'Unified Genders - Gold'!AO16*'Medal values'!$B$1+'Unified Genders - Silver'!AO16*'Medal values'!$B$2+'Unified Genders - Bronze'!AO16*'Medal values'!$B$3, "")</f>
        <v/>
      </c>
      <c r="AP16" s="5" t="str">
        <f>IF('Unified Genders - Gold'!AP16+'Unified Genders - Silver'!AP16+'Unified Genders - Bronze'!AP16 &gt; 0, 'Unified Genders - Gold'!AP16*'Medal values'!$B$1+'Unified Genders - Silver'!AP16*'Medal values'!$B$2+'Unified Genders - Bronze'!AP16*'Medal values'!$B$3, "")</f>
        <v/>
      </c>
      <c r="AQ16" s="5" t="str">
        <f>IF('Unified Genders - Gold'!AQ16+'Unified Genders - Silver'!AQ16+'Unified Genders - Bronze'!AQ16 &gt; 0, 'Unified Genders - Gold'!AQ16*'Medal values'!$B$1+'Unified Genders - Silver'!AQ16*'Medal values'!$B$2+'Unified Genders - Bronze'!AQ16*'Medal values'!$B$3, "")</f>
        <v/>
      </c>
      <c r="AR16" s="5" t="str">
        <f>IF('Unified Genders - Gold'!AR16+'Unified Genders - Silver'!AR16+'Unified Genders - Bronze'!AR16 &gt; 0, 'Unified Genders - Gold'!AR16*'Medal values'!$B$1+'Unified Genders - Silver'!AR16*'Medal values'!$B$2+'Unified Genders - Bronze'!AR16*'Medal values'!$B$3, "")</f>
        <v/>
      </c>
      <c r="AS16" s="5" t="str">
        <f>IF('Unified Genders - Gold'!AS16+'Unified Genders - Silver'!AS16+'Unified Genders - Bronze'!AS16 &gt; 0, 'Unified Genders - Gold'!AS16*'Medal values'!$B$1+'Unified Genders - Silver'!AS16*'Medal values'!$B$2+'Unified Genders - Bronze'!AS16*'Medal values'!$B$3, "")</f>
        <v/>
      </c>
      <c r="AT16" s="5">
        <f>IF('Unified Genders - Gold'!AT16+'Unified Genders - Silver'!AT16+'Unified Genders - Bronze'!AT16 &gt; 0, 'Unified Genders - Gold'!AT16*'Medal values'!$B$1+'Unified Genders - Silver'!AT16*'Medal values'!$B$2+'Unified Genders - Bronze'!AT16*'Medal values'!$B$3, "")</f>
        <v>3.001</v>
      </c>
      <c r="AU16" s="5" t="str">
        <f>IF('Unified Genders - Gold'!AU16+'Unified Genders - Silver'!AU16+'Unified Genders - Bronze'!AU16 &gt; 0, 'Unified Genders - Gold'!AU16*'Medal values'!$B$1+'Unified Genders - Silver'!AU16*'Medal values'!$B$2+'Unified Genders - Bronze'!AU16*'Medal values'!$B$3, "")</f>
        <v/>
      </c>
      <c r="AV16" s="5">
        <f t="shared" si="1"/>
        <v>44.007006</v>
      </c>
      <c r="AW16" s="5">
        <f>SUM('Unified Genders - Gold'!AV16, 'Unified Genders - Silver'!AV16, 'Unified Genders - Bronze'!AV16)</f>
        <v>24</v>
      </c>
    </row>
    <row r="17">
      <c r="A17" s="5" t="str">
        <f>Countries!A16</f>
        <v>CHN</v>
      </c>
      <c r="B17" s="5">
        <f>IF('Unified Genders - Gold'!B17+'Unified Genders - Silver'!B17+'Unified Genders - Bronze'!B17 &gt; 0, 'Unified Genders - Gold'!B17*'Medal values'!$B$1+'Unified Genders - Silver'!B17*'Medal values'!$B$2+'Unified Genders - Bronze'!B17*'Medal values'!$B$3, "")</f>
        <v>1</v>
      </c>
      <c r="C17" s="5" t="str">
        <f>IF('Unified Genders - Gold'!C17+'Unified Genders - Silver'!C17+'Unified Genders - Bronze'!C17 &gt; 0, 'Unified Genders - Gold'!C17*'Medal values'!$B$1+'Unified Genders - Silver'!C17*'Medal values'!$B$2+'Unified Genders - Bronze'!C17*'Medal values'!$B$3, "")</f>
        <v/>
      </c>
      <c r="D17" s="5">
        <f>IF('Unified Genders - Gold'!D17+'Unified Genders - Silver'!D17+'Unified Genders - Bronze'!D17 &gt; 0, 'Unified Genders - Gold'!D17*'Medal values'!$B$1+'Unified Genders - Silver'!D17*'Medal values'!$B$2+'Unified Genders - Bronze'!D17*'Medal values'!$B$3, "")</f>
        <v>17.003003</v>
      </c>
      <c r="E17" s="5">
        <f>IF('Unified Genders - Gold'!E17+'Unified Genders - Silver'!E17+'Unified Genders - Bronze'!E17 &gt; 0, 'Unified Genders - Gold'!E17*'Medal values'!$B$1+'Unified Genders - Silver'!E17*'Medal values'!$B$2+'Unified Genders - Bronze'!E17*'Medal values'!$B$3, "")</f>
        <v>4.000002</v>
      </c>
      <c r="F17" s="5">
        <f>IF('Unified Genders - Gold'!F17+'Unified Genders - Silver'!F17+'Unified Genders - Bronze'!F17 &gt; 0, 'Unified Genders - Gold'!F17*'Medal values'!$B$1+'Unified Genders - Silver'!F17*'Medal values'!$B$2+'Unified Genders - Bronze'!F17*'Medal values'!$B$3, "")</f>
        <v>11.002002</v>
      </c>
      <c r="G17" s="5">
        <f>IF('Unified Genders - Gold'!G17+'Unified Genders - Silver'!G17+'Unified Genders - Bronze'!G17 &gt; 0, 'Unified Genders - Gold'!G17*'Medal values'!$B$1+'Unified Genders - Silver'!G17*'Medal values'!$B$2+'Unified Genders - Bronze'!G17*'Medal values'!$B$3, "")</f>
        <v>14.002004</v>
      </c>
      <c r="H17" s="5" t="str">
        <f>IF('Unified Genders - Gold'!H17+'Unified Genders - Silver'!H17+'Unified Genders - Bronze'!H17 &gt; 0, 'Unified Genders - Gold'!H17*'Medal values'!$B$1+'Unified Genders - Silver'!H17*'Medal values'!$B$2+'Unified Genders - Bronze'!H17*'Medal values'!$B$3, "")</f>
        <v/>
      </c>
      <c r="I17" s="5" t="str">
        <f>IF('Unified Genders - Gold'!I17+'Unified Genders - Silver'!I17+'Unified Genders - Bronze'!I17 &gt; 0, 'Unified Genders - Gold'!I17*'Medal values'!$B$1+'Unified Genders - Silver'!I17*'Medal values'!$B$2+'Unified Genders - Bronze'!I17*'Medal values'!$B$3, "")</f>
        <v/>
      </c>
      <c r="J17" s="5" t="str">
        <f>IF('Unified Genders - Gold'!J17+'Unified Genders - Silver'!J17+'Unified Genders - Bronze'!J17 &gt; 0, 'Unified Genders - Gold'!J17*'Medal values'!$B$1+'Unified Genders - Silver'!J17*'Medal values'!$B$2+'Unified Genders - Bronze'!J17*'Medal values'!$B$3, "")</f>
        <v/>
      </c>
      <c r="K17" s="5">
        <f>IF('Unified Genders - Gold'!K17+'Unified Genders - Silver'!K17+'Unified Genders - Bronze'!K17 &gt; 0, 'Unified Genders - Gold'!K17*'Medal values'!$B$1+'Unified Genders - Silver'!K17*'Medal values'!$B$2+'Unified Genders - Bronze'!K17*'Medal values'!$B$3, "")</f>
        <v>4.000002</v>
      </c>
      <c r="L17" s="5" t="str">
        <f>IF('Unified Genders - Gold'!L17+'Unified Genders - Silver'!L17+'Unified Genders - Bronze'!L17 &gt; 0, 'Unified Genders - Gold'!L17*'Medal values'!$B$1+'Unified Genders - Silver'!L17*'Medal values'!$B$2+'Unified Genders - Bronze'!L17*'Medal values'!$B$3, "")</f>
        <v/>
      </c>
      <c r="M17" s="5">
        <f>IF('Unified Genders - Gold'!M17+'Unified Genders - Silver'!M17+'Unified Genders - Bronze'!M17 &gt; 0, 'Unified Genders - Gold'!M17*'Medal values'!$B$1+'Unified Genders - Silver'!M17*'Medal values'!$B$2+'Unified Genders - Bronze'!M17*'Medal values'!$B$3, "")</f>
        <v>7.001002</v>
      </c>
      <c r="N17" s="5" t="str">
        <f>IF('Unified Genders - Gold'!N17+'Unified Genders - Silver'!N17+'Unified Genders - Bronze'!N17 &gt; 0, 'Unified Genders - Gold'!N17*'Medal values'!$B$1+'Unified Genders - Silver'!N17*'Medal values'!$B$2+'Unified Genders - Bronze'!N17*'Medal values'!$B$3, "")</f>
        <v/>
      </c>
      <c r="O17" s="5" t="str">
        <f>IF('Unified Genders - Gold'!O17+'Unified Genders - Silver'!O17+'Unified Genders - Bronze'!O17 &gt; 0, 'Unified Genders - Gold'!O17*'Medal values'!$B$1+'Unified Genders - Silver'!O17*'Medal values'!$B$2+'Unified Genders - Bronze'!O17*'Medal values'!$B$3, "")</f>
        <v/>
      </c>
      <c r="P17" s="5" t="str">
        <f>IF('Unified Genders - Gold'!P17+'Unified Genders - Silver'!P17+'Unified Genders - Bronze'!P17 &gt; 0, 'Unified Genders - Gold'!P17*'Medal values'!$B$1+'Unified Genders - Silver'!P17*'Medal values'!$B$2+'Unified Genders - Bronze'!P17*'Medal values'!$B$3, "")</f>
        <v/>
      </c>
      <c r="Q17" s="5" t="str">
        <f>IF('Unified Genders - Gold'!Q17+'Unified Genders - Silver'!Q17+'Unified Genders - Bronze'!Q17 &gt; 0, 'Unified Genders - Gold'!Q17*'Medal values'!$B$1+'Unified Genders - Silver'!Q17*'Medal values'!$B$2+'Unified Genders - Bronze'!Q17*'Medal values'!$B$3, "")</f>
        <v/>
      </c>
      <c r="R17" s="5">
        <f>IF('Unified Genders - Gold'!R17+'Unified Genders - Silver'!R17+'Unified Genders - Bronze'!R17 &gt; 0, 'Unified Genders - Gold'!R17*'Medal values'!$B$1+'Unified Genders - Silver'!R17*'Medal values'!$B$2+'Unified Genders - Bronze'!R17*'Medal values'!$B$3, "")</f>
        <v>3.001</v>
      </c>
      <c r="S17" s="5">
        <f>IF('Unified Genders - Gold'!S17+'Unified Genders - Silver'!S17+'Unified Genders - Bronze'!S17 &gt; 0, 'Unified Genders - Gold'!S17*'Medal values'!$B$1+'Unified Genders - Silver'!S17*'Medal values'!$B$2+'Unified Genders - Bronze'!S17*'Medal values'!$B$3, "")</f>
        <v>31.007005</v>
      </c>
      <c r="T17" s="5" t="str">
        <f>IF('Unified Genders - Gold'!T17+'Unified Genders - Silver'!T17+'Unified Genders - Bronze'!T17 &gt; 0, 'Unified Genders - Gold'!T17*'Medal values'!$B$1+'Unified Genders - Silver'!T17*'Medal values'!$B$2+'Unified Genders - Bronze'!T17*'Medal values'!$B$3, "")</f>
        <v/>
      </c>
      <c r="U17" s="5">
        <f>IF('Unified Genders - Gold'!U17+'Unified Genders - Silver'!U17+'Unified Genders - Bronze'!U17 &gt; 0, 'Unified Genders - Gold'!U17*'Medal values'!$B$1+'Unified Genders - Silver'!U17*'Medal values'!$B$2+'Unified Genders - Bronze'!U17*'Medal values'!$B$3, "")</f>
        <v>3.001</v>
      </c>
      <c r="V17" s="5" t="str">
        <f>IF('Unified Genders - Gold'!V17+'Unified Genders - Silver'!V17+'Unified Genders - Bronze'!V17 &gt; 0, 'Unified Genders - Gold'!V17*'Medal values'!$B$1+'Unified Genders - Silver'!V17*'Medal values'!$B$2+'Unified Genders - Bronze'!V17*'Medal values'!$B$3, "")</f>
        <v/>
      </c>
      <c r="W17" s="5" t="str">
        <f>IF('Unified Genders - Gold'!W17+'Unified Genders - Silver'!W17+'Unified Genders - Bronze'!W17 &gt; 0, 'Unified Genders - Gold'!W17*'Medal values'!$B$1+'Unified Genders - Silver'!W17*'Medal values'!$B$2+'Unified Genders - Bronze'!W17*'Medal values'!$B$3, "")</f>
        <v/>
      </c>
      <c r="X17" s="5" t="str">
        <f>IF('Unified Genders - Gold'!X17+'Unified Genders - Silver'!X17+'Unified Genders - Bronze'!X17 &gt; 0, 'Unified Genders - Gold'!X17*'Medal values'!$B$1+'Unified Genders - Silver'!X17*'Medal values'!$B$2+'Unified Genders - Bronze'!X17*'Medal values'!$B$3, "")</f>
        <v/>
      </c>
      <c r="Y17" s="5" t="str">
        <f>IF('Unified Genders - Gold'!Y17+'Unified Genders - Silver'!Y17+'Unified Genders - Bronze'!Y17 &gt; 0, 'Unified Genders - Gold'!Y17*'Medal values'!$B$1+'Unified Genders - Silver'!Y17*'Medal values'!$B$2+'Unified Genders - Bronze'!Y17*'Medal values'!$B$3, "")</f>
        <v/>
      </c>
      <c r="Z17" s="5" t="str">
        <f>IF('Unified Genders - Gold'!Z17+'Unified Genders - Silver'!Z17+'Unified Genders - Bronze'!Z17 &gt; 0, 'Unified Genders - Gold'!Z17*'Medal values'!$B$1+'Unified Genders - Silver'!Z17*'Medal values'!$B$2+'Unified Genders - Bronze'!Z17*'Medal values'!$B$3, "")</f>
        <v/>
      </c>
      <c r="AA17" s="5">
        <f>IF('Unified Genders - Gold'!AA17+'Unified Genders - Silver'!AA17+'Unified Genders - Bronze'!AA17 &gt; 0, 'Unified Genders - Gold'!AA17*'Medal values'!$B$1+'Unified Genders - Silver'!AA17*'Medal values'!$B$2+'Unified Genders - Bronze'!AA17*'Medal values'!$B$3, "")</f>
        <v>3.000001</v>
      </c>
      <c r="AB17" s="5" t="str">
        <f>IF('Unified Genders - Gold'!AB17+'Unified Genders - Silver'!AB17+'Unified Genders - Bronze'!AB17 &gt; 0, 'Unified Genders - Gold'!AB17*'Medal values'!$B$1+'Unified Genders - Silver'!AB17*'Medal values'!$B$2+'Unified Genders - Bronze'!AB17*'Medal values'!$B$3, "")</f>
        <v/>
      </c>
      <c r="AC17" s="5" t="str">
        <f>IF('Unified Genders - Gold'!AC17+'Unified Genders - Silver'!AC17+'Unified Genders - Bronze'!AC17 &gt; 0, 'Unified Genders - Gold'!AC17*'Medal values'!$B$1+'Unified Genders - Silver'!AC17*'Medal values'!$B$2+'Unified Genders - Bronze'!AC17*'Medal values'!$B$3, "")</f>
        <v/>
      </c>
      <c r="AD17" s="5" t="str">
        <f>IF('Unified Genders - Gold'!AD17+'Unified Genders - Silver'!AD17+'Unified Genders - Bronze'!AD17 &gt; 0, 'Unified Genders - Gold'!AD17*'Medal values'!$B$1+'Unified Genders - Silver'!AD17*'Medal values'!$B$2+'Unified Genders - Bronze'!AD17*'Medal values'!$B$3, "")</f>
        <v/>
      </c>
      <c r="AE17" s="5">
        <f>IF('Unified Genders - Gold'!AE17+'Unified Genders - Silver'!AE17+'Unified Genders - Bronze'!AE17 &gt; 0, 'Unified Genders - Gold'!AE17*'Medal values'!$B$1+'Unified Genders - Silver'!AE17*'Medal values'!$B$2+'Unified Genders - Bronze'!AE17*'Medal values'!$B$3, "")</f>
        <v>5.001</v>
      </c>
      <c r="AF17" s="5" t="str">
        <f>IF('Unified Genders - Gold'!AF17+'Unified Genders - Silver'!AF17+'Unified Genders - Bronze'!AF17 &gt; 0, 'Unified Genders - Gold'!AF17*'Medal values'!$B$1+'Unified Genders - Silver'!AF17*'Medal values'!$B$2+'Unified Genders - Bronze'!AF17*'Medal values'!$B$3, "")</f>
        <v/>
      </c>
      <c r="AG17" s="5">
        <f>IF('Unified Genders - Gold'!AG17+'Unified Genders - Silver'!AG17+'Unified Genders - Bronze'!AG17 &gt; 0, 'Unified Genders - Gold'!AG17*'Medal values'!$B$1+'Unified Genders - Silver'!AG17*'Medal values'!$B$2+'Unified Genders - Bronze'!AG17*'Medal values'!$B$3, "")</f>
        <v>4.001</v>
      </c>
      <c r="AH17" s="5">
        <f>IF('Unified Genders - Gold'!AH17+'Unified Genders - Silver'!AH17+'Unified Genders - Bronze'!AH17 &gt; 0, 'Unified Genders - Gold'!AH17*'Medal values'!$B$1+'Unified Genders - Silver'!AH17*'Medal values'!$B$2+'Unified Genders - Bronze'!AH17*'Medal values'!$B$3, "")</f>
        <v>20.004001</v>
      </c>
      <c r="AI17" s="5" t="str">
        <f>IF('Unified Genders - Gold'!AI17+'Unified Genders - Silver'!AI17+'Unified Genders - Bronze'!AI17 &gt; 0, 'Unified Genders - Gold'!AI17*'Medal values'!$B$1+'Unified Genders - Silver'!AI17*'Medal values'!$B$2+'Unified Genders - Bronze'!AI17*'Medal values'!$B$3, "")</f>
        <v/>
      </c>
      <c r="AJ17" s="5" t="str">
        <f>IF('Unified Genders - Gold'!AJ17+'Unified Genders - Silver'!AJ17+'Unified Genders - Bronze'!AJ17 &gt; 0, 'Unified Genders - Gold'!AJ17*'Medal values'!$B$1+'Unified Genders - Silver'!AJ17*'Medal values'!$B$2+'Unified Genders - Bronze'!AJ17*'Medal values'!$B$3, "")</f>
        <v/>
      </c>
      <c r="AK17" s="5" t="str">
        <f>IF('Unified Genders - Gold'!AK17+'Unified Genders - Silver'!AK17+'Unified Genders - Bronze'!AK17 &gt; 0, 'Unified Genders - Gold'!AK17*'Medal values'!$B$1+'Unified Genders - Silver'!AK17*'Medal values'!$B$2+'Unified Genders - Bronze'!AK17*'Medal values'!$B$3, "")</f>
        <v/>
      </c>
      <c r="AL17" s="5">
        <f>IF('Unified Genders - Gold'!AL17+'Unified Genders - Silver'!AL17+'Unified Genders - Bronze'!AL17 &gt; 0, 'Unified Genders - Gold'!AL17*'Medal values'!$B$1+'Unified Genders - Silver'!AL17*'Medal values'!$B$2+'Unified Genders - Bronze'!AL17*'Medal values'!$B$3, "")</f>
        <v>14.003002</v>
      </c>
      <c r="AM17" s="5">
        <f>IF('Unified Genders - Gold'!AM17+'Unified Genders - Silver'!AM17+'Unified Genders - Bronze'!AM17 &gt; 0, 'Unified Genders - Gold'!AM17*'Medal values'!$B$1+'Unified Genders - Silver'!AM17*'Medal values'!$B$2+'Unified Genders - Bronze'!AM17*'Medal values'!$B$3, "")</f>
        <v>18.004003</v>
      </c>
      <c r="AN17" s="5">
        <f>IF('Unified Genders - Gold'!AN17+'Unified Genders - Silver'!AN17+'Unified Genders - Bronze'!AN17 &gt; 0, 'Unified Genders - Gold'!AN17*'Medal values'!$B$1+'Unified Genders - Silver'!AN17*'Medal values'!$B$2+'Unified Genders - Bronze'!AN17*'Medal values'!$B$3, "")</f>
        <v>1</v>
      </c>
      <c r="AO17" s="5" t="str">
        <f>IF('Unified Genders - Gold'!AO17+'Unified Genders - Silver'!AO17+'Unified Genders - Bronze'!AO17 &gt; 0, 'Unified Genders - Gold'!AO17*'Medal values'!$B$1+'Unified Genders - Silver'!AO17*'Medal values'!$B$2+'Unified Genders - Bronze'!AO17*'Medal values'!$B$3, "")</f>
        <v/>
      </c>
      <c r="AP17" s="5">
        <f>IF('Unified Genders - Gold'!AP17+'Unified Genders - Silver'!AP17+'Unified Genders - Bronze'!AP17 &gt; 0, 'Unified Genders - Gold'!AP17*'Medal values'!$B$1+'Unified Genders - Silver'!AP17*'Medal values'!$B$2+'Unified Genders - Bronze'!AP17*'Medal values'!$B$3, "")</f>
        <v>7.001002</v>
      </c>
      <c r="AQ17" s="5" t="str">
        <f>IF('Unified Genders - Gold'!AQ17+'Unified Genders - Silver'!AQ17+'Unified Genders - Bronze'!AQ17 &gt; 0, 'Unified Genders - Gold'!AQ17*'Medal values'!$B$1+'Unified Genders - Silver'!AQ17*'Medal values'!$B$2+'Unified Genders - Bronze'!AQ17*'Medal values'!$B$3, "")</f>
        <v/>
      </c>
      <c r="AR17" s="5" t="str">
        <f>IF('Unified Genders - Gold'!AR17+'Unified Genders - Silver'!AR17+'Unified Genders - Bronze'!AR17 &gt; 0, 'Unified Genders - Gold'!AR17*'Medal values'!$B$1+'Unified Genders - Silver'!AR17*'Medal values'!$B$2+'Unified Genders - Bronze'!AR17*'Medal values'!$B$3, "")</f>
        <v/>
      </c>
      <c r="AS17" s="5" t="str">
        <f>IF('Unified Genders - Gold'!AS17+'Unified Genders - Silver'!AS17+'Unified Genders - Bronze'!AS17 &gt; 0, 'Unified Genders - Gold'!AS17*'Medal values'!$B$1+'Unified Genders - Silver'!AS17*'Medal values'!$B$2+'Unified Genders - Bronze'!AS17*'Medal values'!$B$3, "")</f>
        <v/>
      </c>
      <c r="AT17" s="5">
        <f>IF('Unified Genders - Gold'!AT17+'Unified Genders - Silver'!AT17+'Unified Genders - Bronze'!AT17 &gt; 0, 'Unified Genders - Gold'!AT17*'Medal values'!$B$1+'Unified Genders - Silver'!AT17*'Medal values'!$B$2+'Unified Genders - Bronze'!AT17*'Medal values'!$B$3, "")</f>
        <v>23.007001</v>
      </c>
      <c r="AU17" s="5">
        <f>IF('Unified Genders - Gold'!AU17+'Unified Genders - Silver'!AU17+'Unified Genders - Bronze'!AU17 &gt; 0, 'Unified Genders - Gold'!AU17*'Medal values'!$B$1+'Unified Genders - Silver'!AU17*'Medal values'!$B$2+'Unified Genders - Bronze'!AU17*'Medal values'!$B$3, "")</f>
        <v>5.000002</v>
      </c>
      <c r="AV17" s="5">
        <f t="shared" si="1"/>
        <v>195.038032</v>
      </c>
      <c r="AW17" s="5">
        <f>SUM('Unified Genders - Gold'!AV17, 'Unified Genders - Silver'!AV17, 'Unified Genders - Bronze'!AV17)</f>
        <v>87</v>
      </c>
    </row>
    <row r="18">
      <c r="A18" s="5" t="str">
        <f>Countries!A17</f>
        <v>CIV</v>
      </c>
      <c r="B18" s="5" t="str">
        <f>IF('Unified Genders - Gold'!B18+'Unified Genders - Silver'!B18+'Unified Genders - Bronze'!B18 &gt; 0, 'Unified Genders - Gold'!B18*'Medal values'!$B$1+'Unified Genders - Silver'!B18*'Medal values'!$B$2+'Unified Genders - Bronze'!B18*'Medal values'!$B$3, "")</f>
        <v/>
      </c>
      <c r="C18" s="5" t="str">
        <f>IF('Unified Genders - Gold'!C18+'Unified Genders - Silver'!C18+'Unified Genders - Bronze'!C18 &gt; 0, 'Unified Genders - Gold'!C18*'Medal values'!$B$1+'Unified Genders - Silver'!C18*'Medal values'!$B$2+'Unified Genders - Bronze'!C18*'Medal values'!$B$3, "")</f>
        <v/>
      </c>
      <c r="D18" s="5" t="str">
        <f>IF('Unified Genders - Gold'!D18+'Unified Genders - Silver'!D18+'Unified Genders - Bronze'!D18 &gt; 0, 'Unified Genders - Gold'!D18*'Medal values'!$B$1+'Unified Genders - Silver'!D18*'Medal values'!$B$2+'Unified Genders - Bronze'!D18*'Medal values'!$B$3, "")</f>
        <v/>
      </c>
      <c r="E18" s="5" t="str">
        <f>IF('Unified Genders - Gold'!E18+'Unified Genders - Silver'!E18+'Unified Genders - Bronze'!E18 &gt; 0, 'Unified Genders - Gold'!E18*'Medal values'!$B$1+'Unified Genders - Silver'!E18*'Medal values'!$B$2+'Unified Genders - Bronze'!E18*'Medal values'!$B$3, "")</f>
        <v/>
      </c>
      <c r="F18" s="5" t="str">
        <f>IF('Unified Genders - Gold'!F18+'Unified Genders - Silver'!F18+'Unified Genders - Bronze'!F18 &gt; 0, 'Unified Genders - Gold'!F18*'Medal values'!$B$1+'Unified Genders - Silver'!F18*'Medal values'!$B$2+'Unified Genders - Bronze'!F18*'Medal values'!$B$3, "")</f>
        <v/>
      </c>
      <c r="G18" s="5" t="str">
        <f>IF('Unified Genders - Gold'!G18+'Unified Genders - Silver'!G18+'Unified Genders - Bronze'!G18 &gt; 0, 'Unified Genders - Gold'!G18*'Medal values'!$B$1+'Unified Genders - Silver'!G18*'Medal values'!$B$2+'Unified Genders - Bronze'!G18*'Medal values'!$B$3, "")</f>
        <v/>
      </c>
      <c r="H18" s="5" t="str">
        <f>IF('Unified Genders - Gold'!H18+'Unified Genders - Silver'!H18+'Unified Genders - Bronze'!H18 &gt; 0, 'Unified Genders - Gold'!H18*'Medal values'!$B$1+'Unified Genders - Silver'!H18*'Medal values'!$B$2+'Unified Genders - Bronze'!H18*'Medal values'!$B$3, "")</f>
        <v/>
      </c>
      <c r="I18" s="5" t="str">
        <f>IF('Unified Genders - Gold'!I18+'Unified Genders - Silver'!I18+'Unified Genders - Bronze'!I18 &gt; 0, 'Unified Genders - Gold'!I18*'Medal values'!$B$1+'Unified Genders - Silver'!I18*'Medal values'!$B$2+'Unified Genders - Bronze'!I18*'Medal values'!$B$3, "")</f>
        <v/>
      </c>
      <c r="J18" s="5" t="str">
        <f>IF('Unified Genders - Gold'!J18+'Unified Genders - Silver'!J18+'Unified Genders - Bronze'!J18 &gt; 0, 'Unified Genders - Gold'!J18*'Medal values'!$B$1+'Unified Genders - Silver'!J18*'Medal values'!$B$2+'Unified Genders - Bronze'!J18*'Medal values'!$B$3, "")</f>
        <v/>
      </c>
      <c r="K18" s="5" t="str">
        <f>IF('Unified Genders - Gold'!K18+'Unified Genders - Silver'!K18+'Unified Genders - Bronze'!K18 &gt; 0, 'Unified Genders - Gold'!K18*'Medal values'!$B$1+'Unified Genders - Silver'!K18*'Medal values'!$B$2+'Unified Genders - Bronze'!K18*'Medal values'!$B$3, "")</f>
        <v/>
      </c>
      <c r="L18" s="5" t="str">
        <f>IF('Unified Genders - Gold'!L18+'Unified Genders - Silver'!L18+'Unified Genders - Bronze'!L18 &gt; 0, 'Unified Genders - Gold'!L18*'Medal values'!$B$1+'Unified Genders - Silver'!L18*'Medal values'!$B$2+'Unified Genders - Bronze'!L18*'Medal values'!$B$3, "")</f>
        <v/>
      </c>
      <c r="M18" s="5" t="str">
        <f>IF('Unified Genders - Gold'!M18+'Unified Genders - Silver'!M18+'Unified Genders - Bronze'!M18 &gt; 0, 'Unified Genders - Gold'!M18*'Medal values'!$B$1+'Unified Genders - Silver'!M18*'Medal values'!$B$2+'Unified Genders - Bronze'!M18*'Medal values'!$B$3, "")</f>
        <v/>
      </c>
      <c r="N18" s="5" t="str">
        <f>IF('Unified Genders - Gold'!N18+'Unified Genders - Silver'!N18+'Unified Genders - Bronze'!N18 &gt; 0, 'Unified Genders - Gold'!N18*'Medal values'!$B$1+'Unified Genders - Silver'!N18*'Medal values'!$B$2+'Unified Genders - Bronze'!N18*'Medal values'!$B$3, "")</f>
        <v/>
      </c>
      <c r="O18" s="5" t="str">
        <f>IF('Unified Genders - Gold'!O18+'Unified Genders - Silver'!O18+'Unified Genders - Bronze'!O18 &gt; 0, 'Unified Genders - Gold'!O18*'Medal values'!$B$1+'Unified Genders - Silver'!O18*'Medal values'!$B$2+'Unified Genders - Bronze'!O18*'Medal values'!$B$3, "")</f>
        <v/>
      </c>
      <c r="P18" s="5" t="str">
        <f>IF('Unified Genders - Gold'!P18+'Unified Genders - Silver'!P18+'Unified Genders - Bronze'!P18 &gt; 0, 'Unified Genders - Gold'!P18*'Medal values'!$B$1+'Unified Genders - Silver'!P18*'Medal values'!$B$2+'Unified Genders - Bronze'!P18*'Medal values'!$B$3, "")</f>
        <v/>
      </c>
      <c r="Q18" s="5" t="str">
        <f>IF('Unified Genders - Gold'!Q18+'Unified Genders - Silver'!Q18+'Unified Genders - Bronze'!Q18 &gt; 0, 'Unified Genders - Gold'!Q18*'Medal values'!$B$1+'Unified Genders - Silver'!Q18*'Medal values'!$B$2+'Unified Genders - Bronze'!Q18*'Medal values'!$B$3, "")</f>
        <v/>
      </c>
      <c r="R18" s="5" t="str">
        <f>IF('Unified Genders - Gold'!R18+'Unified Genders - Silver'!R18+'Unified Genders - Bronze'!R18 &gt; 0, 'Unified Genders - Gold'!R18*'Medal values'!$B$1+'Unified Genders - Silver'!R18*'Medal values'!$B$2+'Unified Genders - Bronze'!R18*'Medal values'!$B$3, "")</f>
        <v/>
      </c>
      <c r="S18" s="5" t="str">
        <f>IF('Unified Genders - Gold'!S18+'Unified Genders - Silver'!S18+'Unified Genders - Bronze'!S18 &gt; 0, 'Unified Genders - Gold'!S18*'Medal values'!$B$1+'Unified Genders - Silver'!S18*'Medal values'!$B$2+'Unified Genders - Bronze'!S18*'Medal values'!$B$3, "")</f>
        <v/>
      </c>
      <c r="T18" s="5" t="str">
        <f>IF('Unified Genders - Gold'!T18+'Unified Genders - Silver'!T18+'Unified Genders - Bronze'!T18 &gt; 0, 'Unified Genders - Gold'!T18*'Medal values'!$B$1+'Unified Genders - Silver'!T18*'Medal values'!$B$2+'Unified Genders - Bronze'!T18*'Medal values'!$B$3, "")</f>
        <v/>
      </c>
      <c r="U18" s="5" t="str">
        <f>IF('Unified Genders - Gold'!U18+'Unified Genders - Silver'!U18+'Unified Genders - Bronze'!U18 &gt; 0, 'Unified Genders - Gold'!U18*'Medal values'!$B$1+'Unified Genders - Silver'!U18*'Medal values'!$B$2+'Unified Genders - Bronze'!U18*'Medal values'!$B$3, "")</f>
        <v/>
      </c>
      <c r="V18" s="5" t="str">
        <f>IF('Unified Genders - Gold'!V18+'Unified Genders - Silver'!V18+'Unified Genders - Bronze'!V18 &gt; 0, 'Unified Genders - Gold'!V18*'Medal values'!$B$1+'Unified Genders - Silver'!V18*'Medal values'!$B$2+'Unified Genders - Bronze'!V18*'Medal values'!$B$3, "")</f>
        <v/>
      </c>
      <c r="W18" s="5" t="str">
        <f>IF('Unified Genders - Gold'!W18+'Unified Genders - Silver'!W18+'Unified Genders - Bronze'!W18 &gt; 0, 'Unified Genders - Gold'!W18*'Medal values'!$B$1+'Unified Genders - Silver'!W18*'Medal values'!$B$2+'Unified Genders - Bronze'!W18*'Medal values'!$B$3, "")</f>
        <v/>
      </c>
      <c r="X18" s="5" t="str">
        <f>IF('Unified Genders - Gold'!X18+'Unified Genders - Silver'!X18+'Unified Genders - Bronze'!X18 &gt; 0, 'Unified Genders - Gold'!X18*'Medal values'!$B$1+'Unified Genders - Silver'!X18*'Medal values'!$B$2+'Unified Genders - Bronze'!X18*'Medal values'!$B$3, "")</f>
        <v/>
      </c>
      <c r="Y18" s="5" t="str">
        <f>IF('Unified Genders - Gold'!Y18+'Unified Genders - Silver'!Y18+'Unified Genders - Bronze'!Y18 &gt; 0, 'Unified Genders - Gold'!Y18*'Medal values'!$B$1+'Unified Genders - Silver'!Y18*'Medal values'!$B$2+'Unified Genders - Bronze'!Y18*'Medal values'!$B$3, "")</f>
        <v/>
      </c>
      <c r="Z18" s="5" t="str">
        <f>IF('Unified Genders - Gold'!Z18+'Unified Genders - Silver'!Z18+'Unified Genders - Bronze'!Z18 &gt; 0, 'Unified Genders - Gold'!Z18*'Medal values'!$B$1+'Unified Genders - Silver'!Z18*'Medal values'!$B$2+'Unified Genders - Bronze'!Z18*'Medal values'!$B$3, "")</f>
        <v/>
      </c>
      <c r="AA18" s="5" t="str">
        <f>IF('Unified Genders - Gold'!AA18+'Unified Genders - Silver'!AA18+'Unified Genders - Bronze'!AA18 &gt; 0, 'Unified Genders - Gold'!AA18*'Medal values'!$B$1+'Unified Genders - Silver'!AA18*'Medal values'!$B$2+'Unified Genders - Bronze'!AA18*'Medal values'!$B$3, "")</f>
        <v/>
      </c>
      <c r="AB18" s="5" t="str">
        <f>IF('Unified Genders - Gold'!AB18+'Unified Genders - Silver'!AB18+'Unified Genders - Bronze'!AB18 &gt; 0, 'Unified Genders - Gold'!AB18*'Medal values'!$B$1+'Unified Genders - Silver'!AB18*'Medal values'!$B$2+'Unified Genders - Bronze'!AB18*'Medal values'!$B$3, "")</f>
        <v/>
      </c>
      <c r="AC18" s="5" t="str">
        <f>IF('Unified Genders - Gold'!AC18+'Unified Genders - Silver'!AC18+'Unified Genders - Bronze'!AC18 &gt; 0, 'Unified Genders - Gold'!AC18*'Medal values'!$B$1+'Unified Genders - Silver'!AC18*'Medal values'!$B$2+'Unified Genders - Bronze'!AC18*'Medal values'!$B$3, "")</f>
        <v/>
      </c>
      <c r="AD18" s="5" t="str">
        <f>IF('Unified Genders - Gold'!AD18+'Unified Genders - Silver'!AD18+'Unified Genders - Bronze'!AD18 &gt; 0, 'Unified Genders - Gold'!AD18*'Medal values'!$B$1+'Unified Genders - Silver'!AD18*'Medal values'!$B$2+'Unified Genders - Bronze'!AD18*'Medal values'!$B$3, "")</f>
        <v/>
      </c>
      <c r="AE18" s="5" t="str">
        <f>IF('Unified Genders - Gold'!AE18+'Unified Genders - Silver'!AE18+'Unified Genders - Bronze'!AE18 &gt; 0, 'Unified Genders - Gold'!AE18*'Medal values'!$B$1+'Unified Genders - Silver'!AE18*'Medal values'!$B$2+'Unified Genders - Bronze'!AE18*'Medal values'!$B$3, "")</f>
        <v/>
      </c>
      <c r="AF18" s="5" t="str">
        <f>IF('Unified Genders - Gold'!AF18+'Unified Genders - Silver'!AF18+'Unified Genders - Bronze'!AF18 &gt; 0, 'Unified Genders - Gold'!AF18*'Medal values'!$B$1+'Unified Genders - Silver'!AF18*'Medal values'!$B$2+'Unified Genders - Bronze'!AF18*'Medal values'!$B$3, "")</f>
        <v/>
      </c>
      <c r="AG18" s="5" t="str">
        <f>IF('Unified Genders - Gold'!AG18+'Unified Genders - Silver'!AG18+'Unified Genders - Bronze'!AG18 &gt; 0, 'Unified Genders - Gold'!AG18*'Medal values'!$B$1+'Unified Genders - Silver'!AG18*'Medal values'!$B$2+'Unified Genders - Bronze'!AG18*'Medal values'!$B$3, "")</f>
        <v/>
      </c>
      <c r="AH18" s="5" t="str">
        <f>IF('Unified Genders - Gold'!AH18+'Unified Genders - Silver'!AH18+'Unified Genders - Bronze'!AH18 &gt; 0, 'Unified Genders - Gold'!AH18*'Medal values'!$B$1+'Unified Genders - Silver'!AH18*'Medal values'!$B$2+'Unified Genders - Bronze'!AH18*'Medal values'!$B$3, "")</f>
        <v/>
      </c>
      <c r="AI18" s="5" t="str">
        <f>IF('Unified Genders - Gold'!AI18+'Unified Genders - Silver'!AI18+'Unified Genders - Bronze'!AI18 &gt; 0, 'Unified Genders - Gold'!AI18*'Medal values'!$B$1+'Unified Genders - Silver'!AI18*'Medal values'!$B$2+'Unified Genders - Bronze'!AI18*'Medal values'!$B$3, "")</f>
        <v/>
      </c>
      <c r="AJ18" s="5" t="str">
        <f>IF('Unified Genders - Gold'!AJ18+'Unified Genders - Silver'!AJ18+'Unified Genders - Bronze'!AJ18 &gt; 0, 'Unified Genders - Gold'!AJ18*'Medal values'!$B$1+'Unified Genders - Silver'!AJ18*'Medal values'!$B$2+'Unified Genders - Bronze'!AJ18*'Medal values'!$B$3, "")</f>
        <v/>
      </c>
      <c r="AK18" s="5" t="str">
        <f>IF('Unified Genders - Gold'!AK18+'Unified Genders - Silver'!AK18+'Unified Genders - Bronze'!AK18 &gt; 0, 'Unified Genders - Gold'!AK18*'Medal values'!$B$1+'Unified Genders - Silver'!AK18*'Medal values'!$B$2+'Unified Genders - Bronze'!AK18*'Medal values'!$B$3, "")</f>
        <v/>
      </c>
      <c r="AL18" s="5" t="str">
        <f>IF('Unified Genders - Gold'!AL18+'Unified Genders - Silver'!AL18+'Unified Genders - Bronze'!AL18 &gt; 0, 'Unified Genders - Gold'!AL18*'Medal values'!$B$1+'Unified Genders - Silver'!AL18*'Medal values'!$B$2+'Unified Genders - Bronze'!AL18*'Medal values'!$B$3, "")</f>
        <v/>
      </c>
      <c r="AM18" s="5" t="str">
        <f>IF('Unified Genders - Gold'!AM18+'Unified Genders - Silver'!AM18+'Unified Genders - Bronze'!AM18 &gt; 0, 'Unified Genders - Gold'!AM18*'Medal values'!$B$1+'Unified Genders - Silver'!AM18*'Medal values'!$B$2+'Unified Genders - Bronze'!AM18*'Medal values'!$B$3, "")</f>
        <v/>
      </c>
      <c r="AN18" s="5">
        <f>IF('Unified Genders - Gold'!AN18+'Unified Genders - Silver'!AN18+'Unified Genders - Bronze'!AN18 &gt; 0, 'Unified Genders - Gold'!AN18*'Medal values'!$B$1+'Unified Genders - Silver'!AN18*'Medal values'!$B$2+'Unified Genders - Bronze'!AN18*'Medal values'!$B$3, "")</f>
        <v>1</v>
      </c>
      <c r="AO18" s="5" t="str">
        <f>IF('Unified Genders - Gold'!AO18+'Unified Genders - Silver'!AO18+'Unified Genders - Bronze'!AO18 &gt; 0, 'Unified Genders - Gold'!AO18*'Medal values'!$B$1+'Unified Genders - Silver'!AO18*'Medal values'!$B$2+'Unified Genders - Bronze'!AO18*'Medal values'!$B$3, "")</f>
        <v/>
      </c>
      <c r="AP18" s="5" t="str">
        <f>IF('Unified Genders - Gold'!AP18+'Unified Genders - Silver'!AP18+'Unified Genders - Bronze'!AP18 &gt; 0, 'Unified Genders - Gold'!AP18*'Medal values'!$B$1+'Unified Genders - Silver'!AP18*'Medal values'!$B$2+'Unified Genders - Bronze'!AP18*'Medal values'!$B$3, "")</f>
        <v/>
      </c>
      <c r="AQ18" s="5" t="str">
        <f>IF('Unified Genders - Gold'!AQ18+'Unified Genders - Silver'!AQ18+'Unified Genders - Bronze'!AQ18 &gt; 0, 'Unified Genders - Gold'!AQ18*'Medal values'!$B$1+'Unified Genders - Silver'!AQ18*'Medal values'!$B$2+'Unified Genders - Bronze'!AQ18*'Medal values'!$B$3, "")</f>
        <v/>
      </c>
      <c r="AR18" s="5" t="str">
        <f>IF('Unified Genders - Gold'!AR18+'Unified Genders - Silver'!AR18+'Unified Genders - Bronze'!AR18 &gt; 0, 'Unified Genders - Gold'!AR18*'Medal values'!$B$1+'Unified Genders - Silver'!AR18*'Medal values'!$B$2+'Unified Genders - Bronze'!AR18*'Medal values'!$B$3, "")</f>
        <v/>
      </c>
      <c r="AS18" s="5" t="str">
        <f>IF('Unified Genders - Gold'!AS18+'Unified Genders - Silver'!AS18+'Unified Genders - Bronze'!AS18 &gt; 0, 'Unified Genders - Gold'!AS18*'Medal values'!$B$1+'Unified Genders - Silver'!AS18*'Medal values'!$B$2+'Unified Genders - Bronze'!AS18*'Medal values'!$B$3, "")</f>
        <v/>
      </c>
      <c r="AT18" s="5" t="str">
        <f>IF('Unified Genders - Gold'!AT18+'Unified Genders - Silver'!AT18+'Unified Genders - Bronze'!AT18 &gt; 0, 'Unified Genders - Gold'!AT18*'Medal values'!$B$1+'Unified Genders - Silver'!AT18*'Medal values'!$B$2+'Unified Genders - Bronze'!AT18*'Medal values'!$B$3, "")</f>
        <v/>
      </c>
      <c r="AU18" s="5" t="str">
        <f>IF('Unified Genders - Gold'!AU18+'Unified Genders - Silver'!AU18+'Unified Genders - Bronze'!AU18 &gt; 0, 'Unified Genders - Gold'!AU18*'Medal values'!$B$1+'Unified Genders - Silver'!AU18*'Medal values'!$B$2+'Unified Genders - Bronze'!AU18*'Medal values'!$B$3, "")</f>
        <v/>
      </c>
      <c r="AV18" s="5">
        <f t="shared" si="1"/>
        <v>1</v>
      </c>
      <c r="AW18" s="5">
        <f>SUM('Unified Genders - Gold'!AV18, 'Unified Genders - Silver'!AV18, 'Unified Genders - Bronze'!AV18)</f>
        <v>1</v>
      </c>
    </row>
    <row r="19">
      <c r="A19" s="5" t="str">
        <f>Countries!A18</f>
        <v>COL</v>
      </c>
      <c r="B19" s="5" t="str">
        <f>IF('Unified Genders - Gold'!B19+'Unified Genders - Silver'!B19+'Unified Genders - Bronze'!B19 &gt; 0, 'Unified Genders - Gold'!B19*'Medal values'!$B$1+'Unified Genders - Silver'!B19*'Medal values'!$B$2+'Unified Genders - Bronze'!B19*'Medal values'!$B$3, "")</f>
        <v/>
      </c>
      <c r="C19" s="5" t="str">
        <f>IF('Unified Genders - Gold'!C19+'Unified Genders - Silver'!C19+'Unified Genders - Bronze'!C19 &gt; 0, 'Unified Genders - Gold'!C19*'Medal values'!$B$1+'Unified Genders - Silver'!C19*'Medal values'!$B$2+'Unified Genders - Bronze'!C19*'Medal values'!$B$3, "")</f>
        <v/>
      </c>
      <c r="D19" s="5" t="str">
        <f>IF('Unified Genders - Gold'!D19+'Unified Genders - Silver'!D19+'Unified Genders - Bronze'!D19 &gt; 0, 'Unified Genders - Gold'!D19*'Medal values'!$B$1+'Unified Genders - Silver'!D19*'Medal values'!$B$2+'Unified Genders - Bronze'!D19*'Medal values'!$B$3, "")</f>
        <v/>
      </c>
      <c r="E19" s="5" t="str">
        <f>IF('Unified Genders - Gold'!E19+'Unified Genders - Silver'!E19+'Unified Genders - Bronze'!E19 &gt; 0, 'Unified Genders - Gold'!E19*'Medal values'!$B$1+'Unified Genders - Silver'!E19*'Medal values'!$B$2+'Unified Genders - Bronze'!E19*'Medal values'!$B$3, "")</f>
        <v/>
      </c>
      <c r="F19" s="5">
        <f>IF('Unified Genders - Gold'!F19+'Unified Genders - Silver'!F19+'Unified Genders - Bronze'!F19 &gt; 0, 'Unified Genders - Gold'!F19*'Medal values'!$B$1+'Unified Genders - Silver'!F19*'Medal values'!$B$2+'Unified Genders - Bronze'!F19*'Medal values'!$B$3, "")</f>
        <v>4.000002</v>
      </c>
      <c r="G19" s="5" t="str">
        <f>IF('Unified Genders - Gold'!G19+'Unified Genders - Silver'!G19+'Unified Genders - Bronze'!G19 &gt; 0, 'Unified Genders - Gold'!G19*'Medal values'!$B$1+'Unified Genders - Silver'!G19*'Medal values'!$B$2+'Unified Genders - Bronze'!G19*'Medal values'!$B$3, "")</f>
        <v/>
      </c>
      <c r="H19" s="5" t="str">
        <f>IF('Unified Genders - Gold'!H19+'Unified Genders - Silver'!H19+'Unified Genders - Bronze'!H19 &gt; 0, 'Unified Genders - Gold'!H19*'Medal values'!$B$1+'Unified Genders - Silver'!H19*'Medal values'!$B$2+'Unified Genders - Bronze'!H19*'Medal values'!$B$3, "")</f>
        <v/>
      </c>
      <c r="I19" s="5" t="str">
        <f>IF('Unified Genders - Gold'!I19+'Unified Genders - Silver'!I19+'Unified Genders - Bronze'!I19 &gt; 0, 'Unified Genders - Gold'!I19*'Medal values'!$B$1+'Unified Genders - Silver'!I19*'Medal values'!$B$2+'Unified Genders - Bronze'!I19*'Medal values'!$B$3, "")</f>
        <v/>
      </c>
      <c r="J19" s="5" t="str">
        <f>IF('Unified Genders - Gold'!J19+'Unified Genders - Silver'!J19+'Unified Genders - Bronze'!J19 &gt; 0, 'Unified Genders - Gold'!J19*'Medal values'!$B$1+'Unified Genders - Silver'!J19*'Medal values'!$B$2+'Unified Genders - Bronze'!J19*'Medal values'!$B$3, "")</f>
        <v/>
      </c>
      <c r="K19" s="5" t="str">
        <f>IF('Unified Genders - Gold'!K19+'Unified Genders - Silver'!K19+'Unified Genders - Bronze'!K19 &gt; 0, 'Unified Genders - Gold'!K19*'Medal values'!$B$1+'Unified Genders - Silver'!K19*'Medal values'!$B$2+'Unified Genders - Bronze'!K19*'Medal values'!$B$3, "")</f>
        <v/>
      </c>
      <c r="L19" s="5" t="str">
        <f>IF('Unified Genders - Gold'!L19+'Unified Genders - Silver'!L19+'Unified Genders - Bronze'!L19 &gt; 0, 'Unified Genders - Gold'!L19*'Medal values'!$B$1+'Unified Genders - Silver'!L19*'Medal values'!$B$2+'Unified Genders - Bronze'!L19*'Medal values'!$B$3, "")</f>
        <v/>
      </c>
      <c r="M19" s="5" t="str">
        <f>IF('Unified Genders - Gold'!M19+'Unified Genders - Silver'!M19+'Unified Genders - Bronze'!M19 &gt; 0, 'Unified Genders - Gold'!M19*'Medal values'!$B$1+'Unified Genders - Silver'!M19*'Medal values'!$B$2+'Unified Genders - Bronze'!M19*'Medal values'!$B$3, "")</f>
        <v/>
      </c>
      <c r="N19" s="5" t="str">
        <f>IF('Unified Genders - Gold'!N19+'Unified Genders - Silver'!N19+'Unified Genders - Bronze'!N19 &gt; 0, 'Unified Genders - Gold'!N19*'Medal values'!$B$1+'Unified Genders - Silver'!N19*'Medal values'!$B$2+'Unified Genders - Bronze'!N19*'Medal values'!$B$3, "")</f>
        <v/>
      </c>
      <c r="O19" s="5">
        <f>IF('Unified Genders - Gold'!O19+'Unified Genders - Silver'!O19+'Unified Genders - Bronze'!O19 &gt; 0, 'Unified Genders - Gold'!O19*'Medal values'!$B$1+'Unified Genders - Silver'!O19*'Medal values'!$B$2+'Unified Genders - Bronze'!O19*'Medal values'!$B$3, "")</f>
        <v>3.000001</v>
      </c>
      <c r="P19" s="5" t="str">
        <f>IF('Unified Genders - Gold'!P19+'Unified Genders - Silver'!P19+'Unified Genders - Bronze'!P19 &gt; 0, 'Unified Genders - Gold'!P19*'Medal values'!$B$1+'Unified Genders - Silver'!P19*'Medal values'!$B$2+'Unified Genders - Bronze'!P19*'Medal values'!$B$3, "")</f>
        <v/>
      </c>
      <c r="Q19" s="5" t="str">
        <f>IF('Unified Genders - Gold'!Q19+'Unified Genders - Silver'!Q19+'Unified Genders - Bronze'!Q19 &gt; 0, 'Unified Genders - Gold'!Q19*'Medal values'!$B$1+'Unified Genders - Silver'!Q19*'Medal values'!$B$2+'Unified Genders - Bronze'!Q19*'Medal values'!$B$3, "")</f>
        <v/>
      </c>
      <c r="R19" s="5" t="str">
        <f>IF('Unified Genders - Gold'!R19+'Unified Genders - Silver'!R19+'Unified Genders - Bronze'!R19 &gt; 0, 'Unified Genders - Gold'!R19*'Medal values'!$B$1+'Unified Genders - Silver'!R19*'Medal values'!$B$2+'Unified Genders - Bronze'!R19*'Medal values'!$B$3, "")</f>
        <v/>
      </c>
      <c r="S19" s="5" t="str">
        <f>IF('Unified Genders - Gold'!S19+'Unified Genders - Silver'!S19+'Unified Genders - Bronze'!S19 &gt; 0, 'Unified Genders - Gold'!S19*'Medal values'!$B$1+'Unified Genders - Silver'!S19*'Medal values'!$B$2+'Unified Genders - Bronze'!S19*'Medal values'!$B$3, "")</f>
        <v/>
      </c>
      <c r="T19" s="5" t="str">
        <f>IF('Unified Genders - Gold'!T19+'Unified Genders - Silver'!T19+'Unified Genders - Bronze'!T19 &gt; 0, 'Unified Genders - Gold'!T19*'Medal values'!$B$1+'Unified Genders - Silver'!T19*'Medal values'!$B$2+'Unified Genders - Bronze'!T19*'Medal values'!$B$3, "")</f>
        <v/>
      </c>
      <c r="U19" s="5" t="str">
        <f>IF('Unified Genders - Gold'!U19+'Unified Genders - Silver'!U19+'Unified Genders - Bronze'!U19 &gt; 0, 'Unified Genders - Gold'!U19*'Medal values'!$B$1+'Unified Genders - Silver'!U19*'Medal values'!$B$2+'Unified Genders - Bronze'!U19*'Medal values'!$B$3, "")</f>
        <v/>
      </c>
      <c r="V19" s="5" t="str">
        <f>IF('Unified Genders - Gold'!V19+'Unified Genders - Silver'!V19+'Unified Genders - Bronze'!V19 &gt; 0, 'Unified Genders - Gold'!V19*'Medal values'!$B$1+'Unified Genders - Silver'!V19*'Medal values'!$B$2+'Unified Genders - Bronze'!V19*'Medal values'!$B$3, "")</f>
        <v/>
      </c>
      <c r="W19" s="5" t="str">
        <f>IF('Unified Genders - Gold'!W19+'Unified Genders - Silver'!W19+'Unified Genders - Bronze'!W19 &gt; 0, 'Unified Genders - Gold'!W19*'Medal values'!$B$1+'Unified Genders - Silver'!W19*'Medal values'!$B$2+'Unified Genders - Bronze'!W19*'Medal values'!$B$3, "")</f>
        <v/>
      </c>
      <c r="X19" s="5" t="str">
        <f>IF('Unified Genders - Gold'!X19+'Unified Genders - Silver'!X19+'Unified Genders - Bronze'!X19 &gt; 0, 'Unified Genders - Gold'!X19*'Medal values'!$B$1+'Unified Genders - Silver'!X19*'Medal values'!$B$2+'Unified Genders - Bronze'!X19*'Medal values'!$B$3, "")</f>
        <v/>
      </c>
      <c r="Y19" s="5" t="str">
        <f>IF('Unified Genders - Gold'!Y19+'Unified Genders - Silver'!Y19+'Unified Genders - Bronze'!Y19 &gt; 0, 'Unified Genders - Gold'!Y19*'Medal values'!$B$1+'Unified Genders - Silver'!Y19*'Medal values'!$B$2+'Unified Genders - Bronze'!Y19*'Medal values'!$B$3, "")</f>
        <v/>
      </c>
      <c r="Z19" s="5" t="str">
        <f>IF('Unified Genders - Gold'!Z19+'Unified Genders - Silver'!Z19+'Unified Genders - Bronze'!Z19 &gt; 0, 'Unified Genders - Gold'!Z19*'Medal values'!$B$1+'Unified Genders - Silver'!Z19*'Medal values'!$B$2+'Unified Genders - Bronze'!Z19*'Medal values'!$B$3, "")</f>
        <v/>
      </c>
      <c r="AA19" s="5" t="str">
        <f>IF('Unified Genders - Gold'!AA19+'Unified Genders - Silver'!AA19+'Unified Genders - Bronze'!AA19 &gt; 0, 'Unified Genders - Gold'!AA19*'Medal values'!$B$1+'Unified Genders - Silver'!AA19*'Medal values'!$B$2+'Unified Genders - Bronze'!AA19*'Medal values'!$B$3, "")</f>
        <v/>
      </c>
      <c r="AB19" s="5" t="str">
        <f>IF('Unified Genders - Gold'!AB19+'Unified Genders - Silver'!AB19+'Unified Genders - Bronze'!AB19 &gt; 0, 'Unified Genders - Gold'!AB19*'Medal values'!$B$1+'Unified Genders - Silver'!AB19*'Medal values'!$B$2+'Unified Genders - Bronze'!AB19*'Medal values'!$B$3, "")</f>
        <v/>
      </c>
      <c r="AC19" s="5" t="str">
        <f>IF('Unified Genders - Gold'!AC19+'Unified Genders - Silver'!AC19+'Unified Genders - Bronze'!AC19 &gt; 0, 'Unified Genders - Gold'!AC19*'Medal values'!$B$1+'Unified Genders - Silver'!AC19*'Medal values'!$B$2+'Unified Genders - Bronze'!AC19*'Medal values'!$B$3, "")</f>
        <v/>
      </c>
      <c r="AD19" s="5" t="str">
        <f>IF('Unified Genders - Gold'!AD19+'Unified Genders - Silver'!AD19+'Unified Genders - Bronze'!AD19 &gt; 0, 'Unified Genders - Gold'!AD19*'Medal values'!$B$1+'Unified Genders - Silver'!AD19*'Medal values'!$B$2+'Unified Genders - Bronze'!AD19*'Medal values'!$B$3, "")</f>
        <v/>
      </c>
      <c r="AE19" s="5" t="str">
        <f>IF('Unified Genders - Gold'!AE19+'Unified Genders - Silver'!AE19+'Unified Genders - Bronze'!AE19 &gt; 0, 'Unified Genders - Gold'!AE19*'Medal values'!$B$1+'Unified Genders - Silver'!AE19*'Medal values'!$B$2+'Unified Genders - Bronze'!AE19*'Medal values'!$B$3, "")</f>
        <v/>
      </c>
      <c r="AF19" s="5" t="str">
        <f>IF('Unified Genders - Gold'!AF19+'Unified Genders - Silver'!AF19+'Unified Genders - Bronze'!AF19 &gt; 0, 'Unified Genders - Gold'!AF19*'Medal values'!$B$1+'Unified Genders - Silver'!AF19*'Medal values'!$B$2+'Unified Genders - Bronze'!AF19*'Medal values'!$B$3, "")</f>
        <v/>
      </c>
      <c r="AG19" s="5" t="str">
        <f>IF('Unified Genders - Gold'!AG19+'Unified Genders - Silver'!AG19+'Unified Genders - Bronze'!AG19 &gt; 0, 'Unified Genders - Gold'!AG19*'Medal values'!$B$1+'Unified Genders - Silver'!AG19*'Medal values'!$B$2+'Unified Genders - Bronze'!AG19*'Medal values'!$B$3, "")</f>
        <v/>
      </c>
      <c r="AH19" s="5" t="str">
        <f>IF('Unified Genders - Gold'!AH19+'Unified Genders - Silver'!AH19+'Unified Genders - Bronze'!AH19 &gt; 0, 'Unified Genders - Gold'!AH19*'Medal values'!$B$1+'Unified Genders - Silver'!AH19*'Medal values'!$B$2+'Unified Genders - Bronze'!AH19*'Medal values'!$B$3, "")</f>
        <v/>
      </c>
      <c r="AI19" s="5" t="str">
        <f>IF('Unified Genders - Gold'!AI19+'Unified Genders - Silver'!AI19+'Unified Genders - Bronze'!AI19 &gt; 0, 'Unified Genders - Gold'!AI19*'Medal values'!$B$1+'Unified Genders - Silver'!AI19*'Medal values'!$B$2+'Unified Genders - Bronze'!AI19*'Medal values'!$B$3, "")</f>
        <v/>
      </c>
      <c r="AJ19" s="5" t="str">
        <f>IF('Unified Genders - Gold'!AJ19+'Unified Genders - Silver'!AJ19+'Unified Genders - Bronze'!AJ19 &gt; 0, 'Unified Genders - Gold'!AJ19*'Medal values'!$B$1+'Unified Genders - Silver'!AJ19*'Medal values'!$B$2+'Unified Genders - Bronze'!AJ19*'Medal values'!$B$3, "")</f>
        <v/>
      </c>
      <c r="AK19" s="5" t="str">
        <f>IF('Unified Genders - Gold'!AK19+'Unified Genders - Silver'!AK19+'Unified Genders - Bronze'!AK19 &gt; 0, 'Unified Genders - Gold'!AK19*'Medal values'!$B$1+'Unified Genders - Silver'!AK19*'Medal values'!$B$2+'Unified Genders - Bronze'!AK19*'Medal values'!$B$3, "")</f>
        <v/>
      </c>
      <c r="AL19" s="5" t="str">
        <f>IF('Unified Genders - Gold'!AL19+'Unified Genders - Silver'!AL19+'Unified Genders - Bronze'!AL19 &gt; 0, 'Unified Genders - Gold'!AL19*'Medal values'!$B$1+'Unified Genders - Silver'!AL19*'Medal values'!$B$2+'Unified Genders - Bronze'!AL19*'Medal values'!$B$3, "")</f>
        <v/>
      </c>
      <c r="AM19" s="5" t="str">
        <f>IF('Unified Genders - Gold'!AM19+'Unified Genders - Silver'!AM19+'Unified Genders - Bronze'!AM19 &gt; 0, 'Unified Genders - Gold'!AM19*'Medal values'!$B$1+'Unified Genders - Silver'!AM19*'Medal values'!$B$2+'Unified Genders - Bronze'!AM19*'Medal values'!$B$3, "")</f>
        <v/>
      </c>
      <c r="AN19" s="5" t="str">
        <f>IF('Unified Genders - Gold'!AN19+'Unified Genders - Silver'!AN19+'Unified Genders - Bronze'!AN19 &gt; 0, 'Unified Genders - Gold'!AN19*'Medal values'!$B$1+'Unified Genders - Silver'!AN19*'Medal values'!$B$2+'Unified Genders - Bronze'!AN19*'Medal values'!$B$3, "")</f>
        <v/>
      </c>
      <c r="AO19" s="5" t="str">
        <f>IF('Unified Genders - Gold'!AO19+'Unified Genders - Silver'!AO19+'Unified Genders - Bronze'!AO19 &gt; 0, 'Unified Genders - Gold'!AO19*'Medal values'!$B$1+'Unified Genders - Silver'!AO19*'Medal values'!$B$2+'Unified Genders - Bronze'!AO19*'Medal values'!$B$3, "")</f>
        <v/>
      </c>
      <c r="AP19" s="5" t="str">
        <f>IF('Unified Genders - Gold'!AP19+'Unified Genders - Silver'!AP19+'Unified Genders - Bronze'!AP19 &gt; 0, 'Unified Genders - Gold'!AP19*'Medal values'!$B$1+'Unified Genders - Silver'!AP19*'Medal values'!$B$2+'Unified Genders - Bronze'!AP19*'Medal values'!$B$3, "")</f>
        <v/>
      </c>
      <c r="AQ19" s="5" t="str">
        <f>IF('Unified Genders - Gold'!AQ19+'Unified Genders - Silver'!AQ19+'Unified Genders - Bronze'!AQ19 &gt; 0, 'Unified Genders - Gold'!AQ19*'Medal values'!$B$1+'Unified Genders - Silver'!AQ19*'Medal values'!$B$2+'Unified Genders - Bronze'!AQ19*'Medal values'!$B$3, "")</f>
        <v/>
      </c>
      <c r="AR19" s="5" t="str">
        <f>IF('Unified Genders - Gold'!AR19+'Unified Genders - Silver'!AR19+'Unified Genders - Bronze'!AR19 &gt; 0, 'Unified Genders - Gold'!AR19*'Medal values'!$B$1+'Unified Genders - Silver'!AR19*'Medal values'!$B$2+'Unified Genders - Bronze'!AR19*'Medal values'!$B$3, "")</f>
        <v/>
      </c>
      <c r="AS19" s="5" t="str">
        <f>IF('Unified Genders - Gold'!AS19+'Unified Genders - Silver'!AS19+'Unified Genders - Bronze'!AS19 &gt; 0, 'Unified Genders - Gold'!AS19*'Medal values'!$B$1+'Unified Genders - Silver'!AS19*'Medal values'!$B$2+'Unified Genders - Bronze'!AS19*'Medal values'!$B$3, "")</f>
        <v/>
      </c>
      <c r="AT19" s="5">
        <f>IF('Unified Genders - Gold'!AT19+'Unified Genders - Silver'!AT19+'Unified Genders - Bronze'!AT19 &gt; 0, 'Unified Genders - Gold'!AT19*'Medal values'!$B$1+'Unified Genders - Silver'!AT19*'Medal values'!$B$2+'Unified Genders - Bronze'!AT19*'Medal values'!$B$3, "")</f>
        <v>2.000001</v>
      </c>
      <c r="AU19" s="5" t="str">
        <f>IF('Unified Genders - Gold'!AU19+'Unified Genders - Silver'!AU19+'Unified Genders - Bronze'!AU19 &gt; 0, 'Unified Genders - Gold'!AU19*'Medal values'!$B$1+'Unified Genders - Silver'!AU19*'Medal values'!$B$2+'Unified Genders - Bronze'!AU19*'Medal values'!$B$3, "")</f>
        <v/>
      </c>
      <c r="AV19" s="5">
        <f t="shared" si="1"/>
        <v>9.000004</v>
      </c>
      <c r="AW19" s="5">
        <f>SUM('Unified Genders - Gold'!AV19, 'Unified Genders - Silver'!AV19, 'Unified Genders - Bronze'!AV19)</f>
        <v>5</v>
      </c>
    </row>
    <row r="20">
      <c r="A20" s="5" t="str">
        <f>Countries!A19</f>
        <v>COR</v>
      </c>
      <c r="B20" s="5" t="str">
        <f>IF('Unified Genders - Gold'!B20+'Unified Genders - Silver'!B20+'Unified Genders - Bronze'!B20 &gt; 0, 'Unified Genders - Gold'!B20*'Medal values'!$B$1+'Unified Genders - Silver'!B20*'Medal values'!$B$2+'Unified Genders - Bronze'!B20*'Medal values'!$B$3, "")</f>
        <v/>
      </c>
      <c r="C20" s="5" t="str">
        <f>IF('Unified Genders - Gold'!C20+'Unified Genders - Silver'!C20+'Unified Genders - Bronze'!C20 &gt; 0, 'Unified Genders - Gold'!C20*'Medal values'!$B$1+'Unified Genders - Silver'!C20*'Medal values'!$B$2+'Unified Genders - Bronze'!C20*'Medal values'!$B$3, "")</f>
        <v/>
      </c>
      <c r="D20" s="5" t="str">
        <f>IF('Unified Genders - Gold'!D20+'Unified Genders - Silver'!D20+'Unified Genders - Bronze'!D20 &gt; 0, 'Unified Genders - Gold'!D20*'Medal values'!$B$1+'Unified Genders - Silver'!D20*'Medal values'!$B$2+'Unified Genders - Bronze'!D20*'Medal values'!$B$3, "")</f>
        <v/>
      </c>
      <c r="E20" s="5" t="str">
        <f>IF('Unified Genders - Gold'!E20+'Unified Genders - Silver'!E20+'Unified Genders - Bronze'!E20 &gt; 0, 'Unified Genders - Gold'!E20*'Medal values'!$B$1+'Unified Genders - Silver'!E20*'Medal values'!$B$2+'Unified Genders - Bronze'!E20*'Medal values'!$B$3, "")</f>
        <v/>
      </c>
      <c r="F20" s="5" t="str">
        <f>IF('Unified Genders - Gold'!F20+'Unified Genders - Silver'!F20+'Unified Genders - Bronze'!F20 &gt; 0, 'Unified Genders - Gold'!F20*'Medal values'!$B$1+'Unified Genders - Silver'!F20*'Medal values'!$B$2+'Unified Genders - Bronze'!F20*'Medal values'!$B$3, "")</f>
        <v/>
      </c>
      <c r="G20" s="5" t="str">
        <f>IF('Unified Genders - Gold'!G20+'Unified Genders - Silver'!G20+'Unified Genders - Bronze'!G20 &gt; 0, 'Unified Genders - Gold'!G20*'Medal values'!$B$1+'Unified Genders - Silver'!G20*'Medal values'!$B$2+'Unified Genders - Bronze'!G20*'Medal values'!$B$3, "")</f>
        <v/>
      </c>
      <c r="H20" s="5" t="str">
        <f>IF('Unified Genders - Gold'!H20+'Unified Genders - Silver'!H20+'Unified Genders - Bronze'!H20 &gt; 0, 'Unified Genders - Gold'!H20*'Medal values'!$B$1+'Unified Genders - Silver'!H20*'Medal values'!$B$2+'Unified Genders - Bronze'!H20*'Medal values'!$B$3, "")</f>
        <v/>
      </c>
      <c r="I20" s="5" t="str">
        <f>IF('Unified Genders - Gold'!I20+'Unified Genders - Silver'!I20+'Unified Genders - Bronze'!I20 &gt; 0, 'Unified Genders - Gold'!I20*'Medal values'!$B$1+'Unified Genders - Silver'!I20*'Medal values'!$B$2+'Unified Genders - Bronze'!I20*'Medal values'!$B$3, "")</f>
        <v/>
      </c>
      <c r="J20" s="5" t="str">
        <f>IF('Unified Genders - Gold'!J20+'Unified Genders - Silver'!J20+'Unified Genders - Bronze'!J20 &gt; 0, 'Unified Genders - Gold'!J20*'Medal values'!$B$1+'Unified Genders - Silver'!J20*'Medal values'!$B$2+'Unified Genders - Bronze'!J20*'Medal values'!$B$3, "")</f>
        <v/>
      </c>
      <c r="K20" s="5" t="str">
        <f>IF('Unified Genders - Gold'!K20+'Unified Genders - Silver'!K20+'Unified Genders - Bronze'!K20 &gt; 0, 'Unified Genders - Gold'!K20*'Medal values'!$B$1+'Unified Genders - Silver'!K20*'Medal values'!$B$2+'Unified Genders - Bronze'!K20*'Medal values'!$B$3, "")</f>
        <v/>
      </c>
      <c r="L20" s="5" t="str">
        <f>IF('Unified Genders - Gold'!L20+'Unified Genders - Silver'!L20+'Unified Genders - Bronze'!L20 &gt; 0, 'Unified Genders - Gold'!L20*'Medal values'!$B$1+'Unified Genders - Silver'!L20*'Medal values'!$B$2+'Unified Genders - Bronze'!L20*'Medal values'!$B$3, "")</f>
        <v/>
      </c>
      <c r="M20" s="5" t="str">
        <f>IF('Unified Genders - Gold'!M20+'Unified Genders - Silver'!M20+'Unified Genders - Bronze'!M20 &gt; 0, 'Unified Genders - Gold'!M20*'Medal values'!$B$1+'Unified Genders - Silver'!M20*'Medal values'!$B$2+'Unified Genders - Bronze'!M20*'Medal values'!$B$3, "")</f>
        <v/>
      </c>
      <c r="N20" s="5" t="str">
        <f>IF('Unified Genders - Gold'!N20+'Unified Genders - Silver'!N20+'Unified Genders - Bronze'!N20 &gt; 0, 'Unified Genders - Gold'!N20*'Medal values'!$B$1+'Unified Genders - Silver'!N20*'Medal values'!$B$2+'Unified Genders - Bronze'!N20*'Medal values'!$B$3, "")</f>
        <v/>
      </c>
      <c r="O20" s="5" t="str">
        <f>IF('Unified Genders - Gold'!O20+'Unified Genders - Silver'!O20+'Unified Genders - Bronze'!O20 &gt; 0, 'Unified Genders - Gold'!O20*'Medal values'!$B$1+'Unified Genders - Silver'!O20*'Medal values'!$B$2+'Unified Genders - Bronze'!O20*'Medal values'!$B$3, "")</f>
        <v/>
      </c>
      <c r="P20" s="5" t="str">
        <f>IF('Unified Genders - Gold'!P20+'Unified Genders - Silver'!P20+'Unified Genders - Bronze'!P20 &gt; 0, 'Unified Genders - Gold'!P20*'Medal values'!$B$1+'Unified Genders - Silver'!P20*'Medal values'!$B$2+'Unified Genders - Bronze'!P20*'Medal values'!$B$3, "")</f>
        <v/>
      </c>
      <c r="Q20" s="5" t="str">
        <f>IF('Unified Genders - Gold'!Q20+'Unified Genders - Silver'!Q20+'Unified Genders - Bronze'!Q20 &gt; 0, 'Unified Genders - Gold'!Q20*'Medal values'!$B$1+'Unified Genders - Silver'!Q20*'Medal values'!$B$2+'Unified Genders - Bronze'!Q20*'Medal values'!$B$3, "")</f>
        <v/>
      </c>
      <c r="R20" s="5" t="str">
        <f>IF('Unified Genders - Gold'!R20+'Unified Genders - Silver'!R20+'Unified Genders - Bronze'!R20 &gt; 0, 'Unified Genders - Gold'!R20*'Medal values'!$B$1+'Unified Genders - Silver'!R20*'Medal values'!$B$2+'Unified Genders - Bronze'!R20*'Medal values'!$B$3, "")</f>
        <v/>
      </c>
      <c r="S20" s="5" t="str">
        <f>IF('Unified Genders - Gold'!S20+'Unified Genders - Silver'!S20+'Unified Genders - Bronze'!S20 &gt; 0, 'Unified Genders - Gold'!S20*'Medal values'!$B$1+'Unified Genders - Silver'!S20*'Medal values'!$B$2+'Unified Genders - Bronze'!S20*'Medal values'!$B$3, "")</f>
        <v/>
      </c>
      <c r="T20" s="5" t="str">
        <f>IF('Unified Genders - Gold'!T20+'Unified Genders - Silver'!T20+'Unified Genders - Bronze'!T20 &gt; 0, 'Unified Genders - Gold'!T20*'Medal values'!$B$1+'Unified Genders - Silver'!T20*'Medal values'!$B$2+'Unified Genders - Bronze'!T20*'Medal values'!$B$3, "")</f>
        <v/>
      </c>
      <c r="U20" s="5" t="str">
        <f>IF('Unified Genders - Gold'!U20+'Unified Genders - Silver'!U20+'Unified Genders - Bronze'!U20 &gt; 0, 'Unified Genders - Gold'!U20*'Medal values'!$B$1+'Unified Genders - Silver'!U20*'Medal values'!$B$2+'Unified Genders - Bronze'!U20*'Medal values'!$B$3, "")</f>
        <v/>
      </c>
      <c r="V20" s="5" t="str">
        <f>IF('Unified Genders - Gold'!V20+'Unified Genders - Silver'!V20+'Unified Genders - Bronze'!V20 &gt; 0, 'Unified Genders - Gold'!V20*'Medal values'!$B$1+'Unified Genders - Silver'!V20*'Medal values'!$B$2+'Unified Genders - Bronze'!V20*'Medal values'!$B$3, "")</f>
        <v/>
      </c>
      <c r="W20" s="5" t="str">
        <f>IF('Unified Genders - Gold'!W20+'Unified Genders - Silver'!W20+'Unified Genders - Bronze'!W20 &gt; 0, 'Unified Genders - Gold'!W20*'Medal values'!$B$1+'Unified Genders - Silver'!W20*'Medal values'!$B$2+'Unified Genders - Bronze'!W20*'Medal values'!$B$3, "")</f>
        <v/>
      </c>
      <c r="X20" s="5" t="str">
        <f>IF('Unified Genders - Gold'!X20+'Unified Genders - Silver'!X20+'Unified Genders - Bronze'!X20 &gt; 0, 'Unified Genders - Gold'!X20*'Medal values'!$B$1+'Unified Genders - Silver'!X20*'Medal values'!$B$2+'Unified Genders - Bronze'!X20*'Medal values'!$B$3, "")</f>
        <v/>
      </c>
      <c r="Y20" s="5" t="str">
        <f>IF('Unified Genders - Gold'!Y20+'Unified Genders - Silver'!Y20+'Unified Genders - Bronze'!Y20 &gt; 0, 'Unified Genders - Gold'!Y20*'Medal values'!$B$1+'Unified Genders - Silver'!Y20*'Medal values'!$B$2+'Unified Genders - Bronze'!Y20*'Medal values'!$B$3, "")</f>
        <v/>
      </c>
      <c r="Z20" s="5" t="str">
        <f>IF('Unified Genders - Gold'!Z20+'Unified Genders - Silver'!Z20+'Unified Genders - Bronze'!Z20 &gt; 0, 'Unified Genders - Gold'!Z20*'Medal values'!$B$1+'Unified Genders - Silver'!Z20*'Medal values'!$B$2+'Unified Genders - Bronze'!Z20*'Medal values'!$B$3, "")</f>
        <v/>
      </c>
      <c r="AA20" s="5" t="str">
        <f>IF('Unified Genders - Gold'!AA20+'Unified Genders - Silver'!AA20+'Unified Genders - Bronze'!AA20 &gt; 0, 'Unified Genders - Gold'!AA20*'Medal values'!$B$1+'Unified Genders - Silver'!AA20*'Medal values'!$B$2+'Unified Genders - Bronze'!AA20*'Medal values'!$B$3, "")</f>
        <v/>
      </c>
      <c r="AB20" s="5" t="str">
        <f>IF('Unified Genders - Gold'!AB20+'Unified Genders - Silver'!AB20+'Unified Genders - Bronze'!AB20 &gt; 0, 'Unified Genders - Gold'!AB20*'Medal values'!$B$1+'Unified Genders - Silver'!AB20*'Medal values'!$B$2+'Unified Genders - Bronze'!AB20*'Medal values'!$B$3, "")</f>
        <v/>
      </c>
      <c r="AC20" s="5" t="str">
        <f>IF('Unified Genders - Gold'!AC20+'Unified Genders - Silver'!AC20+'Unified Genders - Bronze'!AC20 &gt; 0, 'Unified Genders - Gold'!AC20*'Medal values'!$B$1+'Unified Genders - Silver'!AC20*'Medal values'!$B$2+'Unified Genders - Bronze'!AC20*'Medal values'!$B$3, "")</f>
        <v/>
      </c>
      <c r="AD20" s="5" t="str">
        <f>IF('Unified Genders - Gold'!AD20+'Unified Genders - Silver'!AD20+'Unified Genders - Bronze'!AD20 &gt; 0, 'Unified Genders - Gold'!AD20*'Medal values'!$B$1+'Unified Genders - Silver'!AD20*'Medal values'!$B$2+'Unified Genders - Bronze'!AD20*'Medal values'!$B$3, "")</f>
        <v/>
      </c>
      <c r="AE20" s="5" t="str">
        <f>IF('Unified Genders - Gold'!AE20+'Unified Genders - Silver'!AE20+'Unified Genders - Bronze'!AE20 &gt; 0, 'Unified Genders - Gold'!AE20*'Medal values'!$B$1+'Unified Genders - Silver'!AE20*'Medal values'!$B$2+'Unified Genders - Bronze'!AE20*'Medal values'!$B$3, "")</f>
        <v/>
      </c>
      <c r="AF20" s="5" t="str">
        <f>IF('Unified Genders - Gold'!AF20+'Unified Genders - Silver'!AF20+'Unified Genders - Bronze'!AF20 &gt; 0, 'Unified Genders - Gold'!AF20*'Medal values'!$B$1+'Unified Genders - Silver'!AF20*'Medal values'!$B$2+'Unified Genders - Bronze'!AF20*'Medal values'!$B$3, "")</f>
        <v/>
      </c>
      <c r="AG20" s="5" t="str">
        <f>IF('Unified Genders - Gold'!AG20+'Unified Genders - Silver'!AG20+'Unified Genders - Bronze'!AG20 &gt; 0, 'Unified Genders - Gold'!AG20*'Medal values'!$B$1+'Unified Genders - Silver'!AG20*'Medal values'!$B$2+'Unified Genders - Bronze'!AG20*'Medal values'!$B$3, "")</f>
        <v/>
      </c>
      <c r="AH20" s="5" t="str">
        <f>IF('Unified Genders - Gold'!AH20+'Unified Genders - Silver'!AH20+'Unified Genders - Bronze'!AH20 &gt; 0, 'Unified Genders - Gold'!AH20*'Medal values'!$B$1+'Unified Genders - Silver'!AH20*'Medal values'!$B$2+'Unified Genders - Bronze'!AH20*'Medal values'!$B$3, "")</f>
        <v/>
      </c>
      <c r="AI20" s="5" t="str">
        <f>IF('Unified Genders - Gold'!AI20+'Unified Genders - Silver'!AI20+'Unified Genders - Bronze'!AI20 &gt; 0, 'Unified Genders - Gold'!AI20*'Medal values'!$B$1+'Unified Genders - Silver'!AI20*'Medal values'!$B$2+'Unified Genders - Bronze'!AI20*'Medal values'!$B$3, "")</f>
        <v/>
      </c>
      <c r="AJ20" s="5" t="str">
        <f>IF('Unified Genders - Gold'!AJ20+'Unified Genders - Silver'!AJ20+'Unified Genders - Bronze'!AJ20 &gt; 0, 'Unified Genders - Gold'!AJ20*'Medal values'!$B$1+'Unified Genders - Silver'!AJ20*'Medal values'!$B$2+'Unified Genders - Bronze'!AJ20*'Medal values'!$B$3, "")</f>
        <v/>
      </c>
      <c r="AK20" s="5" t="str">
        <f>IF('Unified Genders - Gold'!AK20+'Unified Genders - Silver'!AK20+'Unified Genders - Bronze'!AK20 &gt; 0, 'Unified Genders - Gold'!AK20*'Medal values'!$B$1+'Unified Genders - Silver'!AK20*'Medal values'!$B$2+'Unified Genders - Bronze'!AK20*'Medal values'!$B$3, "")</f>
        <v/>
      </c>
      <c r="AL20" s="5" t="str">
        <f>IF('Unified Genders - Gold'!AL20+'Unified Genders - Silver'!AL20+'Unified Genders - Bronze'!AL20 &gt; 0, 'Unified Genders - Gold'!AL20*'Medal values'!$B$1+'Unified Genders - Silver'!AL20*'Medal values'!$B$2+'Unified Genders - Bronze'!AL20*'Medal values'!$B$3, "")</f>
        <v/>
      </c>
      <c r="AM20" s="5" t="str">
        <f>IF('Unified Genders - Gold'!AM20+'Unified Genders - Silver'!AM20+'Unified Genders - Bronze'!AM20 &gt; 0, 'Unified Genders - Gold'!AM20*'Medal values'!$B$1+'Unified Genders - Silver'!AM20*'Medal values'!$B$2+'Unified Genders - Bronze'!AM20*'Medal values'!$B$3, "")</f>
        <v/>
      </c>
      <c r="AN20" s="5" t="str">
        <f>IF('Unified Genders - Gold'!AN20+'Unified Genders - Silver'!AN20+'Unified Genders - Bronze'!AN20 &gt; 0, 'Unified Genders - Gold'!AN20*'Medal values'!$B$1+'Unified Genders - Silver'!AN20*'Medal values'!$B$2+'Unified Genders - Bronze'!AN20*'Medal values'!$B$3, "")</f>
        <v/>
      </c>
      <c r="AO20" s="5" t="str">
        <f>IF('Unified Genders - Gold'!AO20+'Unified Genders - Silver'!AO20+'Unified Genders - Bronze'!AO20 &gt; 0, 'Unified Genders - Gold'!AO20*'Medal values'!$B$1+'Unified Genders - Silver'!AO20*'Medal values'!$B$2+'Unified Genders - Bronze'!AO20*'Medal values'!$B$3, "")</f>
        <v/>
      </c>
      <c r="AP20" s="5" t="str">
        <f>IF('Unified Genders - Gold'!AP20+'Unified Genders - Silver'!AP20+'Unified Genders - Bronze'!AP20 &gt; 0, 'Unified Genders - Gold'!AP20*'Medal values'!$B$1+'Unified Genders - Silver'!AP20*'Medal values'!$B$2+'Unified Genders - Bronze'!AP20*'Medal values'!$B$3, "")</f>
        <v/>
      </c>
      <c r="AQ20" s="5" t="str">
        <f>IF('Unified Genders - Gold'!AQ20+'Unified Genders - Silver'!AQ20+'Unified Genders - Bronze'!AQ20 &gt; 0, 'Unified Genders - Gold'!AQ20*'Medal values'!$B$1+'Unified Genders - Silver'!AQ20*'Medal values'!$B$2+'Unified Genders - Bronze'!AQ20*'Medal values'!$B$3, "")</f>
        <v/>
      </c>
      <c r="AR20" s="5" t="str">
        <f>IF('Unified Genders - Gold'!AR20+'Unified Genders - Silver'!AR20+'Unified Genders - Bronze'!AR20 &gt; 0, 'Unified Genders - Gold'!AR20*'Medal values'!$B$1+'Unified Genders - Silver'!AR20*'Medal values'!$B$2+'Unified Genders - Bronze'!AR20*'Medal values'!$B$3, "")</f>
        <v/>
      </c>
      <c r="AS20" s="5" t="str">
        <f>IF('Unified Genders - Gold'!AS20+'Unified Genders - Silver'!AS20+'Unified Genders - Bronze'!AS20 &gt; 0, 'Unified Genders - Gold'!AS20*'Medal values'!$B$1+'Unified Genders - Silver'!AS20*'Medal values'!$B$2+'Unified Genders - Bronze'!AS20*'Medal values'!$B$3, "")</f>
        <v/>
      </c>
      <c r="AT20" s="5" t="str">
        <f>IF('Unified Genders - Gold'!AT20+'Unified Genders - Silver'!AT20+'Unified Genders - Bronze'!AT20 &gt; 0, 'Unified Genders - Gold'!AT20*'Medal values'!$B$1+'Unified Genders - Silver'!AT20*'Medal values'!$B$2+'Unified Genders - Bronze'!AT20*'Medal values'!$B$3, "")</f>
        <v/>
      </c>
      <c r="AU20" s="5" t="str">
        <f>IF('Unified Genders - Gold'!AU20+'Unified Genders - Silver'!AU20+'Unified Genders - Bronze'!AU20 &gt; 0, 'Unified Genders - Gold'!AU20*'Medal values'!$B$1+'Unified Genders - Silver'!AU20*'Medal values'!$B$2+'Unified Genders - Bronze'!AU20*'Medal values'!$B$3, "")</f>
        <v/>
      </c>
      <c r="AV20" s="5">
        <f t="shared" si="1"/>
        <v>0</v>
      </c>
      <c r="AW20" s="5">
        <f>SUM('Unified Genders - Gold'!AV20, 'Unified Genders - Silver'!AV20, 'Unified Genders - Bronze'!AV20)</f>
        <v>0</v>
      </c>
    </row>
    <row r="21">
      <c r="A21" s="5" t="str">
        <f>Countries!A20</f>
        <v>CRO</v>
      </c>
      <c r="B21" s="5" t="str">
        <f>IF('Unified Genders - Gold'!B21+'Unified Genders - Silver'!B21+'Unified Genders - Bronze'!B21 &gt; 0, 'Unified Genders - Gold'!B21*'Medal values'!$B$1+'Unified Genders - Silver'!B21*'Medal values'!$B$2+'Unified Genders - Bronze'!B21*'Medal values'!$B$3, "")</f>
        <v/>
      </c>
      <c r="C21" s="5" t="str">
        <f>IF('Unified Genders - Gold'!C21+'Unified Genders - Silver'!C21+'Unified Genders - Bronze'!C21 &gt; 0, 'Unified Genders - Gold'!C21*'Medal values'!$B$1+'Unified Genders - Silver'!C21*'Medal values'!$B$2+'Unified Genders - Bronze'!C21*'Medal values'!$B$3, "")</f>
        <v/>
      </c>
      <c r="D21" s="5">
        <f>IF('Unified Genders - Gold'!D21+'Unified Genders - Silver'!D21+'Unified Genders - Bronze'!D21 &gt; 0, 'Unified Genders - Gold'!D21*'Medal values'!$B$1+'Unified Genders - Silver'!D21*'Medal values'!$B$2+'Unified Genders - Bronze'!D21*'Medal values'!$B$3, "")</f>
        <v>2.000001</v>
      </c>
      <c r="E21" s="5" t="str">
        <f>IF('Unified Genders - Gold'!E21+'Unified Genders - Silver'!E21+'Unified Genders - Bronze'!E21 &gt; 0, 'Unified Genders - Gold'!E21*'Medal values'!$B$1+'Unified Genders - Silver'!E21*'Medal values'!$B$2+'Unified Genders - Bronze'!E21*'Medal values'!$B$3, "")</f>
        <v/>
      </c>
      <c r="F21" s="5" t="str">
        <f>IF('Unified Genders - Gold'!F21+'Unified Genders - Silver'!F21+'Unified Genders - Bronze'!F21 &gt; 0, 'Unified Genders - Gold'!F21*'Medal values'!$B$1+'Unified Genders - Silver'!F21*'Medal values'!$B$2+'Unified Genders - Bronze'!F21*'Medal values'!$B$3, "")</f>
        <v/>
      </c>
      <c r="G21" s="5" t="str">
        <f>IF('Unified Genders - Gold'!G21+'Unified Genders - Silver'!G21+'Unified Genders - Bronze'!G21 &gt; 0, 'Unified Genders - Gold'!G21*'Medal values'!$B$1+'Unified Genders - Silver'!G21*'Medal values'!$B$2+'Unified Genders - Bronze'!G21*'Medal values'!$B$3, "")</f>
        <v/>
      </c>
      <c r="H21" s="5" t="str">
        <f>IF('Unified Genders - Gold'!H21+'Unified Genders - Silver'!H21+'Unified Genders - Bronze'!H21 &gt; 0, 'Unified Genders - Gold'!H21*'Medal values'!$B$1+'Unified Genders - Silver'!H21*'Medal values'!$B$2+'Unified Genders - Bronze'!H21*'Medal values'!$B$3, "")</f>
        <v/>
      </c>
      <c r="I21" s="5" t="str">
        <f>IF('Unified Genders - Gold'!I21+'Unified Genders - Silver'!I21+'Unified Genders - Bronze'!I21 &gt; 0, 'Unified Genders - Gold'!I21*'Medal values'!$B$1+'Unified Genders - Silver'!I21*'Medal values'!$B$2+'Unified Genders - Bronze'!I21*'Medal values'!$B$3, "")</f>
        <v/>
      </c>
      <c r="J21" s="5" t="str">
        <f>IF('Unified Genders - Gold'!J21+'Unified Genders - Silver'!J21+'Unified Genders - Bronze'!J21 &gt; 0, 'Unified Genders - Gold'!J21*'Medal values'!$B$1+'Unified Genders - Silver'!J21*'Medal values'!$B$2+'Unified Genders - Bronze'!J21*'Medal values'!$B$3, "")</f>
        <v/>
      </c>
      <c r="K21" s="5" t="str">
        <f>IF('Unified Genders - Gold'!K21+'Unified Genders - Silver'!K21+'Unified Genders - Bronze'!K21 &gt; 0, 'Unified Genders - Gold'!K21*'Medal values'!$B$1+'Unified Genders - Silver'!K21*'Medal values'!$B$2+'Unified Genders - Bronze'!K21*'Medal values'!$B$3, "")</f>
        <v/>
      </c>
      <c r="L21" s="5" t="str">
        <f>IF('Unified Genders - Gold'!L21+'Unified Genders - Silver'!L21+'Unified Genders - Bronze'!L21 &gt; 0, 'Unified Genders - Gold'!L21*'Medal values'!$B$1+'Unified Genders - Silver'!L21*'Medal values'!$B$2+'Unified Genders - Bronze'!L21*'Medal values'!$B$3, "")</f>
        <v/>
      </c>
      <c r="M21" s="5" t="str">
        <f>IF('Unified Genders - Gold'!M21+'Unified Genders - Silver'!M21+'Unified Genders - Bronze'!M21 &gt; 0, 'Unified Genders - Gold'!M21*'Medal values'!$B$1+'Unified Genders - Silver'!M21*'Medal values'!$B$2+'Unified Genders - Bronze'!M21*'Medal values'!$B$3, "")</f>
        <v/>
      </c>
      <c r="N21" s="5" t="str">
        <f>IF('Unified Genders - Gold'!N21+'Unified Genders - Silver'!N21+'Unified Genders - Bronze'!N21 &gt; 0, 'Unified Genders - Gold'!N21*'Medal values'!$B$1+'Unified Genders - Silver'!N21*'Medal values'!$B$2+'Unified Genders - Bronze'!N21*'Medal values'!$B$3, "")</f>
        <v/>
      </c>
      <c r="O21" s="5" t="str">
        <f>IF('Unified Genders - Gold'!O21+'Unified Genders - Silver'!O21+'Unified Genders - Bronze'!O21 &gt; 0, 'Unified Genders - Gold'!O21*'Medal values'!$B$1+'Unified Genders - Silver'!O21*'Medal values'!$B$2+'Unified Genders - Bronze'!O21*'Medal values'!$B$3, "")</f>
        <v/>
      </c>
      <c r="P21" s="5" t="str">
        <f>IF('Unified Genders - Gold'!P21+'Unified Genders - Silver'!P21+'Unified Genders - Bronze'!P21 &gt; 0, 'Unified Genders - Gold'!P21*'Medal values'!$B$1+'Unified Genders - Silver'!P21*'Medal values'!$B$2+'Unified Genders - Bronze'!P21*'Medal values'!$B$3, "")</f>
        <v/>
      </c>
      <c r="Q21" s="5" t="str">
        <f>IF('Unified Genders - Gold'!Q21+'Unified Genders - Silver'!Q21+'Unified Genders - Bronze'!Q21 &gt; 0, 'Unified Genders - Gold'!Q21*'Medal values'!$B$1+'Unified Genders - Silver'!Q21*'Medal values'!$B$2+'Unified Genders - Bronze'!Q21*'Medal values'!$B$3, "")</f>
        <v/>
      </c>
      <c r="R21" s="5" t="str">
        <f>IF('Unified Genders - Gold'!R21+'Unified Genders - Silver'!R21+'Unified Genders - Bronze'!R21 &gt; 0, 'Unified Genders - Gold'!R21*'Medal values'!$B$1+'Unified Genders - Silver'!R21*'Medal values'!$B$2+'Unified Genders - Bronze'!R21*'Medal values'!$B$3, "")</f>
        <v/>
      </c>
      <c r="S21" s="5" t="str">
        <f>IF('Unified Genders - Gold'!S21+'Unified Genders - Silver'!S21+'Unified Genders - Bronze'!S21 &gt; 0, 'Unified Genders - Gold'!S21*'Medal values'!$B$1+'Unified Genders - Silver'!S21*'Medal values'!$B$2+'Unified Genders - Bronze'!S21*'Medal values'!$B$3, "")</f>
        <v/>
      </c>
      <c r="T21" s="5" t="str">
        <f>IF('Unified Genders - Gold'!T21+'Unified Genders - Silver'!T21+'Unified Genders - Bronze'!T21 &gt; 0, 'Unified Genders - Gold'!T21*'Medal values'!$B$1+'Unified Genders - Silver'!T21*'Medal values'!$B$2+'Unified Genders - Bronze'!T21*'Medal values'!$B$3, "")</f>
        <v/>
      </c>
      <c r="U21" s="5" t="str">
        <f>IF('Unified Genders - Gold'!U21+'Unified Genders - Silver'!U21+'Unified Genders - Bronze'!U21 &gt; 0, 'Unified Genders - Gold'!U21*'Medal values'!$B$1+'Unified Genders - Silver'!U21*'Medal values'!$B$2+'Unified Genders - Bronze'!U21*'Medal values'!$B$3, "")</f>
        <v/>
      </c>
      <c r="V21" s="5" t="str">
        <f>IF('Unified Genders - Gold'!V21+'Unified Genders - Silver'!V21+'Unified Genders - Bronze'!V21 &gt; 0, 'Unified Genders - Gold'!V21*'Medal values'!$B$1+'Unified Genders - Silver'!V21*'Medal values'!$B$2+'Unified Genders - Bronze'!V21*'Medal values'!$B$3, "")</f>
        <v/>
      </c>
      <c r="W21" s="5" t="str">
        <f>IF('Unified Genders - Gold'!W21+'Unified Genders - Silver'!W21+'Unified Genders - Bronze'!W21 &gt; 0, 'Unified Genders - Gold'!W21*'Medal values'!$B$1+'Unified Genders - Silver'!W21*'Medal values'!$B$2+'Unified Genders - Bronze'!W21*'Medal values'!$B$3, "")</f>
        <v/>
      </c>
      <c r="X21" s="5" t="str">
        <f>IF('Unified Genders - Gold'!X21+'Unified Genders - Silver'!X21+'Unified Genders - Bronze'!X21 &gt; 0, 'Unified Genders - Gold'!X21*'Medal values'!$B$1+'Unified Genders - Silver'!X21*'Medal values'!$B$2+'Unified Genders - Bronze'!X21*'Medal values'!$B$3, "")</f>
        <v/>
      </c>
      <c r="Y21" s="5" t="str">
        <f>IF('Unified Genders - Gold'!Y21+'Unified Genders - Silver'!Y21+'Unified Genders - Bronze'!Y21 &gt; 0, 'Unified Genders - Gold'!Y21*'Medal values'!$B$1+'Unified Genders - Silver'!Y21*'Medal values'!$B$2+'Unified Genders - Bronze'!Y21*'Medal values'!$B$3, "")</f>
        <v/>
      </c>
      <c r="Z21" s="5" t="str">
        <f>IF('Unified Genders - Gold'!Z21+'Unified Genders - Silver'!Z21+'Unified Genders - Bronze'!Z21 &gt; 0, 'Unified Genders - Gold'!Z21*'Medal values'!$B$1+'Unified Genders - Silver'!Z21*'Medal values'!$B$2+'Unified Genders - Bronze'!Z21*'Medal values'!$B$3, "")</f>
        <v/>
      </c>
      <c r="AA21" s="5" t="str">
        <f>IF('Unified Genders - Gold'!AA21+'Unified Genders - Silver'!AA21+'Unified Genders - Bronze'!AA21 &gt; 0, 'Unified Genders - Gold'!AA21*'Medal values'!$B$1+'Unified Genders - Silver'!AA21*'Medal values'!$B$2+'Unified Genders - Bronze'!AA21*'Medal values'!$B$3, "")</f>
        <v/>
      </c>
      <c r="AB21" s="5" t="str">
        <f>IF('Unified Genders - Gold'!AB21+'Unified Genders - Silver'!AB21+'Unified Genders - Bronze'!AB21 &gt; 0, 'Unified Genders - Gold'!AB21*'Medal values'!$B$1+'Unified Genders - Silver'!AB21*'Medal values'!$B$2+'Unified Genders - Bronze'!AB21*'Medal values'!$B$3, "")</f>
        <v/>
      </c>
      <c r="AC21" s="5" t="str">
        <f>IF('Unified Genders - Gold'!AC21+'Unified Genders - Silver'!AC21+'Unified Genders - Bronze'!AC21 &gt; 0, 'Unified Genders - Gold'!AC21*'Medal values'!$B$1+'Unified Genders - Silver'!AC21*'Medal values'!$B$2+'Unified Genders - Bronze'!AC21*'Medal values'!$B$3, "")</f>
        <v/>
      </c>
      <c r="AD21" s="5" t="str">
        <f>IF('Unified Genders - Gold'!AD21+'Unified Genders - Silver'!AD21+'Unified Genders - Bronze'!AD21 &gt; 0, 'Unified Genders - Gold'!AD21*'Medal values'!$B$1+'Unified Genders - Silver'!AD21*'Medal values'!$B$2+'Unified Genders - Bronze'!AD21*'Medal values'!$B$3, "")</f>
        <v/>
      </c>
      <c r="AE21" s="5">
        <f>IF('Unified Genders - Gold'!AE21+'Unified Genders - Silver'!AE21+'Unified Genders - Bronze'!AE21 &gt; 0, 'Unified Genders - Gold'!AE21*'Medal values'!$B$1+'Unified Genders - Silver'!AE21*'Medal values'!$B$2+'Unified Genders - Bronze'!AE21*'Medal values'!$B$3, "")</f>
        <v>4.001</v>
      </c>
      <c r="AF21" s="5" t="str">
        <f>IF('Unified Genders - Gold'!AF21+'Unified Genders - Silver'!AF21+'Unified Genders - Bronze'!AF21 &gt; 0, 'Unified Genders - Gold'!AF21*'Medal values'!$B$1+'Unified Genders - Silver'!AF21*'Medal values'!$B$2+'Unified Genders - Bronze'!AF21*'Medal values'!$B$3, "")</f>
        <v/>
      </c>
      <c r="AG21" s="5">
        <f>IF('Unified Genders - Gold'!AG21+'Unified Genders - Silver'!AG21+'Unified Genders - Bronze'!AG21 &gt; 0, 'Unified Genders - Gold'!AG21*'Medal values'!$B$1+'Unified Genders - Silver'!AG21*'Medal values'!$B$2+'Unified Genders - Bronze'!AG21*'Medal values'!$B$3, "")</f>
        <v>2.000001</v>
      </c>
      <c r="AH21" s="5" t="str">
        <f>IF('Unified Genders - Gold'!AH21+'Unified Genders - Silver'!AH21+'Unified Genders - Bronze'!AH21 &gt; 0, 'Unified Genders - Gold'!AH21*'Medal values'!$B$1+'Unified Genders - Silver'!AH21*'Medal values'!$B$2+'Unified Genders - Bronze'!AH21*'Medal values'!$B$3, "")</f>
        <v/>
      </c>
      <c r="AI21" s="5" t="str">
        <f>IF('Unified Genders - Gold'!AI21+'Unified Genders - Silver'!AI21+'Unified Genders - Bronze'!AI21 &gt; 0, 'Unified Genders - Gold'!AI21*'Medal values'!$B$1+'Unified Genders - Silver'!AI21*'Medal values'!$B$2+'Unified Genders - Bronze'!AI21*'Medal values'!$B$3, "")</f>
        <v/>
      </c>
      <c r="AJ21" s="5" t="str">
        <f>IF('Unified Genders - Gold'!AJ21+'Unified Genders - Silver'!AJ21+'Unified Genders - Bronze'!AJ21 &gt; 0, 'Unified Genders - Gold'!AJ21*'Medal values'!$B$1+'Unified Genders - Silver'!AJ21*'Medal values'!$B$2+'Unified Genders - Bronze'!AJ21*'Medal values'!$B$3, "")</f>
        <v/>
      </c>
      <c r="AK21" s="5" t="str">
        <f>IF('Unified Genders - Gold'!AK21+'Unified Genders - Silver'!AK21+'Unified Genders - Bronze'!AK21 &gt; 0, 'Unified Genders - Gold'!AK21*'Medal values'!$B$1+'Unified Genders - Silver'!AK21*'Medal values'!$B$2+'Unified Genders - Bronze'!AK21*'Medal values'!$B$3, "")</f>
        <v/>
      </c>
      <c r="AL21" s="5" t="str">
        <f>IF('Unified Genders - Gold'!AL21+'Unified Genders - Silver'!AL21+'Unified Genders - Bronze'!AL21 &gt; 0, 'Unified Genders - Gold'!AL21*'Medal values'!$B$1+'Unified Genders - Silver'!AL21*'Medal values'!$B$2+'Unified Genders - Bronze'!AL21*'Medal values'!$B$3, "")</f>
        <v/>
      </c>
      <c r="AM21" s="5" t="str">
        <f>IF('Unified Genders - Gold'!AM21+'Unified Genders - Silver'!AM21+'Unified Genders - Bronze'!AM21 &gt; 0, 'Unified Genders - Gold'!AM21*'Medal values'!$B$1+'Unified Genders - Silver'!AM21*'Medal values'!$B$2+'Unified Genders - Bronze'!AM21*'Medal values'!$B$3, "")</f>
        <v/>
      </c>
      <c r="AN21" s="5">
        <f>IF('Unified Genders - Gold'!AN21+'Unified Genders - Silver'!AN21+'Unified Genders - Bronze'!AN21 &gt; 0, 'Unified Genders - Gold'!AN21*'Medal values'!$B$1+'Unified Genders - Silver'!AN21*'Medal values'!$B$2+'Unified Genders - Bronze'!AN21*'Medal values'!$B$3, "")</f>
        <v>4.001</v>
      </c>
      <c r="AO21" s="5">
        <f>IF('Unified Genders - Gold'!AO21+'Unified Genders - Silver'!AO21+'Unified Genders - Bronze'!AO21 &gt; 0, 'Unified Genders - Gold'!AO21*'Medal values'!$B$1+'Unified Genders - Silver'!AO21*'Medal values'!$B$2+'Unified Genders - Bronze'!AO21*'Medal values'!$B$3, "")</f>
        <v>5.001001</v>
      </c>
      <c r="AP21" s="5" t="str">
        <f>IF('Unified Genders - Gold'!AP21+'Unified Genders - Silver'!AP21+'Unified Genders - Bronze'!AP21 &gt; 0, 'Unified Genders - Gold'!AP21*'Medal values'!$B$1+'Unified Genders - Silver'!AP21*'Medal values'!$B$2+'Unified Genders - Bronze'!AP21*'Medal values'!$B$3, "")</f>
        <v/>
      </c>
      <c r="AQ21" s="5" t="str">
        <f>IF('Unified Genders - Gold'!AQ21+'Unified Genders - Silver'!AQ21+'Unified Genders - Bronze'!AQ21 &gt; 0, 'Unified Genders - Gold'!AQ21*'Medal values'!$B$1+'Unified Genders - Silver'!AQ21*'Medal values'!$B$2+'Unified Genders - Bronze'!AQ21*'Medal values'!$B$3, "")</f>
        <v/>
      </c>
      <c r="AR21" s="5" t="str">
        <f>IF('Unified Genders - Gold'!AR21+'Unified Genders - Silver'!AR21+'Unified Genders - Bronze'!AR21 &gt; 0, 'Unified Genders - Gold'!AR21*'Medal values'!$B$1+'Unified Genders - Silver'!AR21*'Medal values'!$B$2+'Unified Genders - Bronze'!AR21*'Medal values'!$B$3, "")</f>
        <v/>
      </c>
      <c r="AS21" s="5" t="str">
        <f>IF('Unified Genders - Gold'!AS21+'Unified Genders - Silver'!AS21+'Unified Genders - Bronze'!AS21 &gt; 0, 'Unified Genders - Gold'!AS21*'Medal values'!$B$1+'Unified Genders - Silver'!AS21*'Medal values'!$B$2+'Unified Genders - Bronze'!AS21*'Medal values'!$B$3, "")</f>
        <v/>
      </c>
      <c r="AT21" s="5" t="str">
        <f>IF('Unified Genders - Gold'!AT21+'Unified Genders - Silver'!AT21+'Unified Genders - Bronze'!AT21 &gt; 0, 'Unified Genders - Gold'!AT21*'Medal values'!$B$1+'Unified Genders - Silver'!AT21*'Medal values'!$B$2+'Unified Genders - Bronze'!AT21*'Medal values'!$B$3, "")</f>
        <v/>
      </c>
      <c r="AU21" s="5" t="str">
        <f>IF('Unified Genders - Gold'!AU21+'Unified Genders - Silver'!AU21+'Unified Genders - Bronze'!AU21 &gt; 0, 'Unified Genders - Gold'!AU21*'Medal values'!$B$1+'Unified Genders - Silver'!AU21*'Medal values'!$B$2+'Unified Genders - Bronze'!AU21*'Medal values'!$B$3, "")</f>
        <v/>
      </c>
      <c r="AV21" s="5">
        <f t="shared" si="1"/>
        <v>17.003003</v>
      </c>
      <c r="AW21" s="5">
        <f>SUM('Unified Genders - Gold'!AV21, 'Unified Genders - Silver'!AV21, 'Unified Genders - Bronze'!AV21)</f>
        <v>8</v>
      </c>
    </row>
    <row r="22">
      <c r="A22" s="5" t="str">
        <f>Countries!A21</f>
        <v>CUB</v>
      </c>
      <c r="B22" s="5" t="str">
        <f>IF('Unified Genders - Gold'!B22+'Unified Genders - Silver'!B22+'Unified Genders - Bronze'!B22 &gt; 0, 'Unified Genders - Gold'!B22*'Medal values'!$B$1+'Unified Genders - Silver'!B22*'Medal values'!$B$2+'Unified Genders - Bronze'!B22*'Medal values'!$B$3, "")</f>
        <v/>
      </c>
      <c r="C22" s="5" t="str">
        <f>IF('Unified Genders - Gold'!C22+'Unified Genders - Silver'!C22+'Unified Genders - Bronze'!C22 &gt; 0, 'Unified Genders - Gold'!C22*'Medal values'!$B$1+'Unified Genders - Silver'!C22*'Medal values'!$B$2+'Unified Genders - Bronze'!C22*'Medal values'!$B$3, "")</f>
        <v/>
      </c>
      <c r="D22" s="5" t="str">
        <f>IF('Unified Genders - Gold'!D22+'Unified Genders - Silver'!D22+'Unified Genders - Bronze'!D22 &gt; 0, 'Unified Genders - Gold'!D22*'Medal values'!$B$1+'Unified Genders - Silver'!D22*'Medal values'!$B$2+'Unified Genders - Bronze'!D22*'Medal values'!$B$3, "")</f>
        <v/>
      </c>
      <c r="E22" s="5" t="str">
        <f>IF('Unified Genders - Gold'!E22+'Unified Genders - Silver'!E22+'Unified Genders - Bronze'!E22 &gt; 0, 'Unified Genders - Gold'!E22*'Medal values'!$B$1+'Unified Genders - Silver'!E22*'Medal values'!$B$2+'Unified Genders - Bronze'!E22*'Medal values'!$B$3, "")</f>
        <v/>
      </c>
      <c r="F22" s="5">
        <f>IF('Unified Genders - Gold'!F22+'Unified Genders - Silver'!F22+'Unified Genders - Bronze'!F22 &gt; 0, 'Unified Genders - Gold'!F22*'Medal values'!$B$1+'Unified Genders - Silver'!F22*'Medal values'!$B$2+'Unified Genders - Bronze'!F22*'Medal values'!$B$3, "")</f>
        <v>4.000001</v>
      </c>
      <c r="G22" s="5" t="str">
        <f>IF('Unified Genders - Gold'!G22+'Unified Genders - Silver'!G22+'Unified Genders - Bronze'!G22 &gt; 0, 'Unified Genders - Gold'!G22*'Medal values'!$B$1+'Unified Genders - Silver'!G22*'Medal values'!$B$2+'Unified Genders - Bronze'!G22*'Medal values'!$B$3, "")</f>
        <v/>
      </c>
      <c r="H22" s="5" t="str">
        <f>IF('Unified Genders - Gold'!H22+'Unified Genders - Silver'!H22+'Unified Genders - Bronze'!H22 &gt; 0, 'Unified Genders - Gold'!H22*'Medal values'!$B$1+'Unified Genders - Silver'!H22*'Medal values'!$B$2+'Unified Genders - Bronze'!H22*'Medal values'!$B$3, "")</f>
        <v/>
      </c>
      <c r="I22" s="5" t="str">
        <f>IF('Unified Genders - Gold'!I22+'Unified Genders - Silver'!I22+'Unified Genders - Bronze'!I22 &gt; 0, 'Unified Genders - Gold'!I22*'Medal values'!$B$1+'Unified Genders - Silver'!I22*'Medal values'!$B$2+'Unified Genders - Bronze'!I22*'Medal values'!$B$3, "")</f>
        <v/>
      </c>
      <c r="J22" s="5" t="str">
        <f>IF('Unified Genders - Gold'!J22+'Unified Genders - Silver'!J22+'Unified Genders - Bronze'!J22 &gt; 0, 'Unified Genders - Gold'!J22*'Medal values'!$B$1+'Unified Genders - Silver'!J22*'Medal values'!$B$2+'Unified Genders - Bronze'!J22*'Medal values'!$B$3, "")</f>
        <v/>
      </c>
      <c r="K22" s="5">
        <f>IF('Unified Genders - Gold'!K22+'Unified Genders - Silver'!K22+'Unified Genders - Bronze'!K22 &gt; 0, 'Unified Genders - Gold'!K22*'Medal values'!$B$1+'Unified Genders - Silver'!K22*'Medal values'!$B$2+'Unified Genders - Bronze'!K22*'Medal values'!$B$3, "")</f>
        <v>13.004</v>
      </c>
      <c r="L22" s="5" t="str">
        <f>IF('Unified Genders - Gold'!L22+'Unified Genders - Silver'!L22+'Unified Genders - Bronze'!L22 &gt; 0, 'Unified Genders - Gold'!L22*'Medal values'!$B$1+'Unified Genders - Silver'!L22*'Medal values'!$B$2+'Unified Genders - Bronze'!L22*'Medal values'!$B$3, "")</f>
        <v/>
      </c>
      <c r="M22" s="5">
        <f>IF('Unified Genders - Gold'!M22+'Unified Genders - Silver'!M22+'Unified Genders - Bronze'!M22 &gt; 0, 'Unified Genders - Gold'!M22*'Medal values'!$B$1+'Unified Genders - Silver'!M22*'Medal values'!$B$2+'Unified Genders - Bronze'!M22*'Medal values'!$B$3, "")</f>
        <v>3.001</v>
      </c>
      <c r="N22" s="5" t="str">
        <f>IF('Unified Genders - Gold'!N22+'Unified Genders - Silver'!N22+'Unified Genders - Bronze'!N22 &gt; 0, 'Unified Genders - Gold'!N22*'Medal values'!$B$1+'Unified Genders - Silver'!N22*'Medal values'!$B$2+'Unified Genders - Bronze'!N22*'Medal values'!$B$3, "")</f>
        <v/>
      </c>
      <c r="O22" s="5" t="str">
        <f>IF('Unified Genders - Gold'!O22+'Unified Genders - Silver'!O22+'Unified Genders - Bronze'!O22 &gt; 0, 'Unified Genders - Gold'!O22*'Medal values'!$B$1+'Unified Genders - Silver'!O22*'Medal values'!$B$2+'Unified Genders - Bronze'!O22*'Medal values'!$B$3, "")</f>
        <v/>
      </c>
      <c r="P22" s="5" t="str">
        <f>IF('Unified Genders - Gold'!P22+'Unified Genders - Silver'!P22+'Unified Genders - Bronze'!P22 &gt; 0, 'Unified Genders - Gold'!P22*'Medal values'!$B$1+'Unified Genders - Silver'!P22*'Medal values'!$B$2+'Unified Genders - Bronze'!P22*'Medal values'!$B$3, "")</f>
        <v/>
      </c>
      <c r="Q22" s="5" t="str">
        <f>IF('Unified Genders - Gold'!Q22+'Unified Genders - Silver'!Q22+'Unified Genders - Bronze'!Q22 &gt; 0, 'Unified Genders - Gold'!Q22*'Medal values'!$B$1+'Unified Genders - Silver'!Q22*'Medal values'!$B$2+'Unified Genders - Bronze'!Q22*'Medal values'!$B$3, "")</f>
        <v/>
      </c>
      <c r="R22" s="5" t="str">
        <f>IF('Unified Genders - Gold'!R22+'Unified Genders - Silver'!R22+'Unified Genders - Bronze'!R22 &gt; 0, 'Unified Genders - Gold'!R22*'Medal values'!$B$1+'Unified Genders - Silver'!R22*'Medal values'!$B$2+'Unified Genders - Bronze'!R22*'Medal values'!$B$3, "")</f>
        <v/>
      </c>
      <c r="S22" s="5" t="str">
        <f>IF('Unified Genders - Gold'!S22+'Unified Genders - Silver'!S22+'Unified Genders - Bronze'!S22 &gt; 0, 'Unified Genders - Gold'!S22*'Medal values'!$B$1+'Unified Genders - Silver'!S22*'Medal values'!$B$2+'Unified Genders - Bronze'!S22*'Medal values'!$B$3, "")</f>
        <v/>
      </c>
      <c r="T22" s="5" t="str">
        <f>IF('Unified Genders - Gold'!T22+'Unified Genders - Silver'!T22+'Unified Genders - Bronze'!T22 &gt; 0, 'Unified Genders - Gold'!T22*'Medal values'!$B$1+'Unified Genders - Silver'!T22*'Medal values'!$B$2+'Unified Genders - Bronze'!T22*'Medal values'!$B$3, "")</f>
        <v/>
      </c>
      <c r="U22" s="5" t="str">
        <f>IF('Unified Genders - Gold'!U22+'Unified Genders - Silver'!U22+'Unified Genders - Bronze'!U22 &gt; 0, 'Unified Genders - Gold'!U22*'Medal values'!$B$1+'Unified Genders - Silver'!U22*'Medal values'!$B$2+'Unified Genders - Bronze'!U22*'Medal values'!$B$3, "")</f>
        <v/>
      </c>
      <c r="V22" s="5" t="str">
        <f>IF('Unified Genders - Gold'!V22+'Unified Genders - Silver'!V22+'Unified Genders - Bronze'!V22 &gt; 0, 'Unified Genders - Gold'!V22*'Medal values'!$B$1+'Unified Genders - Silver'!V22*'Medal values'!$B$2+'Unified Genders - Bronze'!V22*'Medal values'!$B$3, "")</f>
        <v/>
      </c>
      <c r="W22" s="5" t="str">
        <f>IF('Unified Genders - Gold'!W22+'Unified Genders - Silver'!W22+'Unified Genders - Bronze'!W22 &gt; 0, 'Unified Genders - Gold'!W22*'Medal values'!$B$1+'Unified Genders - Silver'!W22*'Medal values'!$B$2+'Unified Genders - Bronze'!W22*'Medal values'!$B$3, "")</f>
        <v/>
      </c>
      <c r="X22" s="5" t="str">
        <f>IF('Unified Genders - Gold'!X22+'Unified Genders - Silver'!X22+'Unified Genders - Bronze'!X22 &gt; 0, 'Unified Genders - Gold'!X22*'Medal values'!$B$1+'Unified Genders - Silver'!X22*'Medal values'!$B$2+'Unified Genders - Bronze'!X22*'Medal values'!$B$3, "")</f>
        <v/>
      </c>
      <c r="Y22" s="5" t="str">
        <f>IF('Unified Genders - Gold'!Y22+'Unified Genders - Silver'!Y22+'Unified Genders - Bronze'!Y22 &gt; 0, 'Unified Genders - Gold'!Y22*'Medal values'!$B$1+'Unified Genders - Silver'!Y22*'Medal values'!$B$2+'Unified Genders - Bronze'!Y22*'Medal values'!$B$3, "")</f>
        <v/>
      </c>
      <c r="Z22" s="5">
        <f>IF('Unified Genders - Gold'!Z22+'Unified Genders - Silver'!Z22+'Unified Genders - Bronze'!Z22 &gt; 0, 'Unified Genders - Gold'!Z22*'Medal values'!$B$1+'Unified Genders - Silver'!Z22*'Medal values'!$B$2+'Unified Genders - Bronze'!Z22*'Medal values'!$B$3, "")</f>
        <v>2.000001</v>
      </c>
      <c r="AA22" s="5" t="str">
        <f>IF('Unified Genders - Gold'!AA22+'Unified Genders - Silver'!AA22+'Unified Genders - Bronze'!AA22 &gt; 0, 'Unified Genders - Gold'!AA22*'Medal values'!$B$1+'Unified Genders - Silver'!AA22*'Medal values'!$B$2+'Unified Genders - Bronze'!AA22*'Medal values'!$B$3, "")</f>
        <v/>
      </c>
      <c r="AB22" s="5" t="str">
        <f>IF('Unified Genders - Gold'!AB22+'Unified Genders - Silver'!AB22+'Unified Genders - Bronze'!AB22 &gt; 0, 'Unified Genders - Gold'!AB22*'Medal values'!$B$1+'Unified Genders - Silver'!AB22*'Medal values'!$B$2+'Unified Genders - Bronze'!AB22*'Medal values'!$B$3, "")</f>
        <v/>
      </c>
      <c r="AC22" s="5" t="str">
        <f>IF('Unified Genders - Gold'!AC22+'Unified Genders - Silver'!AC22+'Unified Genders - Bronze'!AC22 &gt; 0, 'Unified Genders - Gold'!AC22*'Medal values'!$B$1+'Unified Genders - Silver'!AC22*'Medal values'!$B$2+'Unified Genders - Bronze'!AC22*'Medal values'!$B$3, "")</f>
        <v/>
      </c>
      <c r="AD22" s="5" t="str">
        <f>IF('Unified Genders - Gold'!AD22+'Unified Genders - Silver'!AD22+'Unified Genders - Bronze'!AD22 &gt; 0, 'Unified Genders - Gold'!AD22*'Medal values'!$B$1+'Unified Genders - Silver'!AD22*'Medal values'!$B$2+'Unified Genders - Bronze'!AD22*'Medal values'!$B$3, "")</f>
        <v/>
      </c>
      <c r="AE22" s="5" t="str">
        <f>IF('Unified Genders - Gold'!AE22+'Unified Genders - Silver'!AE22+'Unified Genders - Bronze'!AE22 &gt; 0, 'Unified Genders - Gold'!AE22*'Medal values'!$B$1+'Unified Genders - Silver'!AE22*'Medal values'!$B$2+'Unified Genders - Bronze'!AE22*'Medal values'!$B$3, "")</f>
        <v/>
      </c>
      <c r="AF22" s="5" t="str">
        <f>IF('Unified Genders - Gold'!AF22+'Unified Genders - Silver'!AF22+'Unified Genders - Bronze'!AF22 &gt; 0, 'Unified Genders - Gold'!AF22*'Medal values'!$B$1+'Unified Genders - Silver'!AF22*'Medal values'!$B$2+'Unified Genders - Bronze'!AF22*'Medal values'!$B$3, "")</f>
        <v/>
      </c>
      <c r="AG22" s="5" t="str">
        <f>IF('Unified Genders - Gold'!AG22+'Unified Genders - Silver'!AG22+'Unified Genders - Bronze'!AG22 &gt; 0, 'Unified Genders - Gold'!AG22*'Medal values'!$B$1+'Unified Genders - Silver'!AG22*'Medal values'!$B$2+'Unified Genders - Bronze'!AG22*'Medal values'!$B$3, "")</f>
        <v/>
      </c>
      <c r="AH22" s="5">
        <f>IF('Unified Genders - Gold'!AH22+'Unified Genders - Silver'!AH22+'Unified Genders - Bronze'!AH22 &gt; 0, 'Unified Genders - Gold'!AH22*'Medal values'!$B$1+'Unified Genders - Silver'!AH22*'Medal values'!$B$2+'Unified Genders - Bronze'!AH22*'Medal values'!$B$3, "")</f>
        <v>2.000001</v>
      </c>
      <c r="AI22" s="5" t="str">
        <f>IF('Unified Genders - Gold'!AI22+'Unified Genders - Silver'!AI22+'Unified Genders - Bronze'!AI22 &gt; 0, 'Unified Genders - Gold'!AI22*'Medal values'!$B$1+'Unified Genders - Silver'!AI22*'Medal values'!$B$2+'Unified Genders - Bronze'!AI22*'Medal values'!$B$3, "")</f>
        <v/>
      </c>
      <c r="AJ22" s="5" t="str">
        <f>IF('Unified Genders - Gold'!AJ22+'Unified Genders - Silver'!AJ22+'Unified Genders - Bronze'!AJ22 &gt; 0, 'Unified Genders - Gold'!AJ22*'Medal values'!$B$1+'Unified Genders - Silver'!AJ22*'Medal values'!$B$2+'Unified Genders - Bronze'!AJ22*'Medal values'!$B$3, "")</f>
        <v/>
      </c>
      <c r="AK22" s="5" t="str">
        <f>IF('Unified Genders - Gold'!AK22+'Unified Genders - Silver'!AK22+'Unified Genders - Bronze'!AK22 &gt; 0, 'Unified Genders - Gold'!AK22*'Medal values'!$B$1+'Unified Genders - Silver'!AK22*'Medal values'!$B$2+'Unified Genders - Bronze'!AK22*'Medal values'!$B$3, "")</f>
        <v/>
      </c>
      <c r="AL22" s="5" t="str">
        <f>IF('Unified Genders - Gold'!AL22+'Unified Genders - Silver'!AL22+'Unified Genders - Bronze'!AL22 &gt; 0, 'Unified Genders - Gold'!AL22*'Medal values'!$B$1+'Unified Genders - Silver'!AL22*'Medal values'!$B$2+'Unified Genders - Bronze'!AL22*'Medal values'!$B$3, "")</f>
        <v/>
      </c>
      <c r="AM22" s="5" t="str">
        <f>IF('Unified Genders - Gold'!AM22+'Unified Genders - Silver'!AM22+'Unified Genders - Bronze'!AM22 &gt; 0, 'Unified Genders - Gold'!AM22*'Medal values'!$B$1+'Unified Genders - Silver'!AM22*'Medal values'!$B$2+'Unified Genders - Bronze'!AM22*'Medal values'!$B$3, "")</f>
        <v/>
      </c>
      <c r="AN22" s="5">
        <f>IF('Unified Genders - Gold'!AN22+'Unified Genders - Silver'!AN22+'Unified Genders - Bronze'!AN22 &gt; 0, 'Unified Genders - Gold'!AN22*'Medal values'!$B$1+'Unified Genders - Silver'!AN22*'Medal values'!$B$2+'Unified Genders - Bronze'!AN22*'Medal values'!$B$3, "")</f>
        <v>1</v>
      </c>
      <c r="AO22" s="5" t="str">
        <f>IF('Unified Genders - Gold'!AO22+'Unified Genders - Silver'!AO22+'Unified Genders - Bronze'!AO22 &gt; 0, 'Unified Genders - Gold'!AO22*'Medal values'!$B$1+'Unified Genders - Silver'!AO22*'Medal values'!$B$2+'Unified Genders - Bronze'!AO22*'Medal values'!$B$3, "")</f>
        <v/>
      </c>
      <c r="AP22" s="5" t="str">
        <f>IF('Unified Genders - Gold'!AP22+'Unified Genders - Silver'!AP22+'Unified Genders - Bronze'!AP22 &gt; 0, 'Unified Genders - Gold'!AP22*'Medal values'!$B$1+'Unified Genders - Silver'!AP22*'Medal values'!$B$2+'Unified Genders - Bronze'!AP22*'Medal values'!$B$3, "")</f>
        <v/>
      </c>
      <c r="AQ22" s="5" t="str">
        <f>IF('Unified Genders - Gold'!AQ22+'Unified Genders - Silver'!AQ22+'Unified Genders - Bronze'!AQ22 &gt; 0, 'Unified Genders - Gold'!AQ22*'Medal values'!$B$1+'Unified Genders - Silver'!AQ22*'Medal values'!$B$2+'Unified Genders - Bronze'!AQ22*'Medal values'!$B$3, "")</f>
        <v/>
      </c>
      <c r="AR22" s="5" t="str">
        <f>IF('Unified Genders - Gold'!AR22+'Unified Genders - Silver'!AR22+'Unified Genders - Bronze'!AR22 &gt; 0, 'Unified Genders - Gold'!AR22*'Medal values'!$B$1+'Unified Genders - Silver'!AR22*'Medal values'!$B$2+'Unified Genders - Bronze'!AR22*'Medal values'!$B$3, "")</f>
        <v/>
      </c>
      <c r="AS22" s="5" t="str">
        <f>IF('Unified Genders - Gold'!AS22+'Unified Genders - Silver'!AS22+'Unified Genders - Bronze'!AS22 &gt; 0, 'Unified Genders - Gold'!AS22*'Medal values'!$B$1+'Unified Genders - Silver'!AS22*'Medal values'!$B$2+'Unified Genders - Bronze'!AS22*'Medal values'!$B$3, "")</f>
        <v/>
      </c>
      <c r="AT22" s="5" t="str">
        <f>IF('Unified Genders - Gold'!AT22+'Unified Genders - Silver'!AT22+'Unified Genders - Bronze'!AT22 &gt; 0, 'Unified Genders - Gold'!AT22*'Medal values'!$B$1+'Unified Genders - Silver'!AT22*'Medal values'!$B$2+'Unified Genders - Bronze'!AT22*'Medal values'!$B$3, "")</f>
        <v/>
      </c>
      <c r="AU22" s="5">
        <f>IF('Unified Genders - Gold'!AU22+'Unified Genders - Silver'!AU22+'Unified Genders - Bronze'!AU22 &gt; 0, 'Unified Genders - Gold'!AU22*'Medal values'!$B$1+'Unified Genders - Silver'!AU22*'Medal values'!$B$2+'Unified Genders - Bronze'!AU22*'Medal values'!$B$3, "")</f>
        <v>7.002</v>
      </c>
      <c r="AV22" s="5">
        <f t="shared" si="1"/>
        <v>32.007003</v>
      </c>
      <c r="AW22" s="5">
        <f>SUM('Unified Genders - Gold'!AV22, 'Unified Genders - Silver'!AV22, 'Unified Genders - Bronze'!AV22)</f>
        <v>15</v>
      </c>
    </row>
    <row r="23">
      <c r="A23" s="5" t="str">
        <f>Countries!A22</f>
        <v>CZE</v>
      </c>
      <c r="B23" s="5" t="str">
        <f>IF('Unified Genders - Gold'!B23+'Unified Genders - Silver'!B23+'Unified Genders - Bronze'!B23 &gt; 0, 'Unified Genders - Gold'!B23*'Medal values'!$B$1+'Unified Genders - Silver'!B23*'Medal values'!$B$2+'Unified Genders - Bronze'!B23*'Medal values'!$B$3, "")</f>
        <v/>
      </c>
      <c r="C23" s="5" t="str">
        <f>IF('Unified Genders - Gold'!C23+'Unified Genders - Silver'!C23+'Unified Genders - Bronze'!C23 &gt; 0, 'Unified Genders - Gold'!C23*'Medal values'!$B$1+'Unified Genders - Silver'!C23*'Medal values'!$B$2+'Unified Genders - Bronze'!C23*'Medal values'!$B$3, "")</f>
        <v/>
      </c>
      <c r="D23" s="5" t="str">
        <f>IF('Unified Genders - Gold'!D23+'Unified Genders - Silver'!D23+'Unified Genders - Bronze'!D23 &gt; 0, 'Unified Genders - Gold'!D23*'Medal values'!$B$1+'Unified Genders - Silver'!D23*'Medal values'!$B$2+'Unified Genders - Bronze'!D23*'Medal values'!$B$3, "")</f>
        <v/>
      </c>
      <c r="E23" s="5" t="str">
        <f>IF('Unified Genders - Gold'!E23+'Unified Genders - Silver'!E23+'Unified Genders - Bronze'!E23 &gt; 0, 'Unified Genders - Gold'!E23*'Medal values'!$B$1+'Unified Genders - Silver'!E23*'Medal values'!$B$2+'Unified Genders - Bronze'!E23*'Medal values'!$B$3, "")</f>
        <v/>
      </c>
      <c r="F23" s="5">
        <f>IF('Unified Genders - Gold'!F23+'Unified Genders - Silver'!F23+'Unified Genders - Bronze'!F23 &gt; 0, 'Unified Genders - Gold'!F23*'Medal values'!$B$1+'Unified Genders - Silver'!F23*'Medal values'!$B$2+'Unified Genders - Bronze'!F23*'Medal values'!$B$3, "")</f>
        <v>3.000001</v>
      </c>
      <c r="G23" s="5" t="str">
        <f>IF('Unified Genders - Gold'!G23+'Unified Genders - Silver'!G23+'Unified Genders - Bronze'!G23 &gt; 0, 'Unified Genders - Gold'!G23*'Medal values'!$B$1+'Unified Genders - Silver'!G23*'Medal values'!$B$2+'Unified Genders - Bronze'!G23*'Medal values'!$B$3, "")</f>
        <v/>
      </c>
      <c r="H23" s="5" t="str">
        <f>IF('Unified Genders - Gold'!H23+'Unified Genders - Silver'!H23+'Unified Genders - Bronze'!H23 &gt; 0, 'Unified Genders - Gold'!H23*'Medal values'!$B$1+'Unified Genders - Silver'!H23*'Medal values'!$B$2+'Unified Genders - Bronze'!H23*'Medal values'!$B$3, "")</f>
        <v/>
      </c>
      <c r="I23" s="5" t="str">
        <f>IF('Unified Genders - Gold'!I23+'Unified Genders - Silver'!I23+'Unified Genders - Bronze'!I23 &gt; 0, 'Unified Genders - Gold'!I23*'Medal values'!$B$1+'Unified Genders - Silver'!I23*'Medal values'!$B$2+'Unified Genders - Bronze'!I23*'Medal values'!$B$3, "")</f>
        <v/>
      </c>
      <c r="J23" s="5" t="str">
        <f>IF('Unified Genders - Gold'!J23+'Unified Genders - Silver'!J23+'Unified Genders - Bronze'!J23 &gt; 0, 'Unified Genders - Gold'!J23*'Medal values'!$B$1+'Unified Genders - Silver'!J23*'Medal values'!$B$2+'Unified Genders - Bronze'!J23*'Medal values'!$B$3, "")</f>
        <v/>
      </c>
      <c r="K23" s="5" t="str">
        <f>IF('Unified Genders - Gold'!K23+'Unified Genders - Silver'!K23+'Unified Genders - Bronze'!K23 &gt; 0, 'Unified Genders - Gold'!K23*'Medal values'!$B$1+'Unified Genders - Silver'!K23*'Medal values'!$B$2+'Unified Genders - Bronze'!K23*'Medal values'!$B$3, "")</f>
        <v/>
      </c>
      <c r="L23" s="5">
        <f>IF('Unified Genders - Gold'!L23+'Unified Genders - Silver'!L23+'Unified Genders - Bronze'!L23 &gt; 0, 'Unified Genders - Gold'!L23*'Medal values'!$B$1+'Unified Genders - Silver'!L23*'Medal values'!$B$2+'Unified Genders - Bronze'!L23*'Medal values'!$B$3, "")</f>
        <v>5.001001</v>
      </c>
      <c r="M23" s="5">
        <f>IF('Unified Genders - Gold'!M23+'Unified Genders - Silver'!M23+'Unified Genders - Bronze'!M23 &gt; 0, 'Unified Genders - Gold'!M23*'Medal values'!$B$1+'Unified Genders - Silver'!M23*'Medal values'!$B$2+'Unified Genders - Bronze'!M23*'Medal values'!$B$3, "")</f>
        <v>1</v>
      </c>
      <c r="N23" s="5" t="str">
        <f>IF('Unified Genders - Gold'!N23+'Unified Genders - Silver'!N23+'Unified Genders - Bronze'!N23 &gt; 0, 'Unified Genders - Gold'!N23*'Medal values'!$B$1+'Unified Genders - Silver'!N23*'Medal values'!$B$2+'Unified Genders - Bronze'!N23*'Medal values'!$B$3, "")</f>
        <v/>
      </c>
      <c r="O23" s="5" t="str">
        <f>IF('Unified Genders - Gold'!O23+'Unified Genders - Silver'!O23+'Unified Genders - Bronze'!O23 &gt; 0, 'Unified Genders - Gold'!O23*'Medal values'!$B$1+'Unified Genders - Silver'!O23*'Medal values'!$B$2+'Unified Genders - Bronze'!O23*'Medal values'!$B$3, "")</f>
        <v/>
      </c>
      <c r="P23" s="5" t="str">
        <f>IF('Unified Genders - Gold'!P23+'Unified Genders - Silver'!P23+'Unified Genders - Bronze'!P23 &gt; 0, 'Unified Genders - Gold'!P23*'Medal values'!$B$1+'Unified Genders - Silver'!P23*'Medal values'!$B$2+'Unified Genders - Bronze'!P23*'Medal values'!$B$3, "")</f>
        <v/>
      </c>
      <c r="Q23" s="5" t="str">
        <f>IF('Unified Genders - Gold'!Q23+'Unified Genders - Silver'!Q23+'Unified Genders - Bronze'!Q23 &gt; 0, 'Unified Genders - Gold'!Q23*'Medal values'!$B$1+'Unified Genders - Silver'!Q23*'Medal values'!$B$2+'Unified Genders - Bronze'!Q23*'Medal values'!$B$3, "")</f>
        <v/>
      </c>
      <c r="R23" s="5" t="str">
        <f>IF('Unified Genders - Gold'!R23+'Unified Genders - Silver'!R23+'Unified Genders - Bronze'!R23 &gt; 0, 'Unified Genders - Gold'!R23*'Medal values'!$B$1+'Unified Genders - Silver'!R23*'Medal values'!$B$2+'Unified Genders - Bronze'!R23*'Medal values'!$B$3, "")</f>
        <v/>
      </c>
      <c r="S23" s="5" t="str">
        <f>IF('Unified Genders - Gold'!S23+'Unified Genders - Silver'!S23+'Unified Genders - Bronze'!S23 &gt; 0, 'Unified Genders - Gold'!S23*'Medal values'!$B$1+'Unified Genders - Silver'!S23*'Medal values'!$B$2+'Unified Genders - Bronze'!S23*'Medal values'!$B$3, "")</f>
        <v/>
      </c>
      <c r="T23" s="5" t="str">
        <f>IF('Unified Genders - Gold'!T23+'Unified Genders - Silver'!T23+'Unified Genders - Bronze'!T23 &gt; 0, 'Unified Genders - Gold'!T23*'Medal values'!$B$1+'Unified Genders - Silver'!T23*'Medal values'!$B$2+'Unified Genders - Bronze'!T23*'Medal values'!$B$3, "")</f>
        <v/>
      </c>
      <c r="U23" s="5">
        <f>IF('Unified Genders - Gold'!U23+'Unified Genders - Silver'!U23+'Unified Genders - Bronze'!U23 &gt; 0, 'Unified Genders - Gold'!U23*'Medal values'!$B$1+'Unified Genders - Silver'!U23*'Medal values'!$B$2+'Unified Genders - Bronze'!U23*'Medal values'!$B$3, "")</f>
        <v>1</v>
      </c>
      <c r="V23" s="5" t="str">
        <f>IF('Unified Genders - Gold'!V23+'Unified Genders - Silver'!V23+'Unified Genders - Bronze'!V23 &gt; 0, 'Unified Genders - Gold'!V23*'Medal values'!$B$1+'Unified Genders - Silver'!V23*'Medal values'!$B$2+'Unified Genders - Bronze'!V23*'Medal values'!$B$3, "")</f>
        <v/>
      </c>
      <c r="W23" s="5" t="str">
        <f>IF('Unified Genders - Gold'!W23+'Unified Genders - Silver'!W23+'Unified Genders - Bronze'!W23 &gt; 0, 'Unified Genders - Gold'!W23*'Medal values'!$B$1+'Unified Genders - Silver'!W23*'Medal values'!$B$2+'Unified Genders - Bronze'!W23*'Medal values'!$B$3, "")</f>
        <v/>
      </c>
      <c r="X23" s="5" t="str">
        <f>IF('Unified Genders - Gold'!X23+'Unified Genders - Silver'!X23+'Unified Genders - Bronze'!X23 &gt; 0, 'Unified Genders - Gold'!X23*'Medal values'!$B$1+'Unified Genders - Silver'!X23*'Medal values'!$B$2+'Unified Genders - Bronze'!X23*'Medal values'!$B$3, "")</f>
        <v/>
      </c>
      <c r="Y23" s="5" t="str">
        <f>IF('Unified Genders - Gold'!Y23+'Unified Genders - Silver'!Y23+'Unified Genders - Bronze'!Y23 &gt; 0, 'Unified Genders - Gold'!Y23*'Medal values'!$B$1+'Unified Genders - Silver'!Y23*'Medal values'!$B$2+'Unified Genders - Bronze'!Y23*'Medal values'!$B$3, "")</f>
        <v/>
      </c>
      <c r="Z23" s="5">
        <f>IF('Unified Genders - Gold'!Z23+'Unified Genders - Silver'!Z23+'Unified Genders - Bronze'!Z23 &gt; 0, 'Unified Genders - Gold'!Z23*'Medal values'!$B$1+'Unified Genders - Silver'!Z23*'Medal values'!$B$2+'Unified Genders - Bronze'!Z23*'Medal values'!$B$3, "")</f>
        <v>3.001</v>
      </c>
      <c r="AA23" s="5" t="str">
        <f>IF('Unified Genders - Gold'!AA23+'Unified Genders - Silver'!AA23+'Unified Genders - Bronze'!AA23 &gt; 0, 'Unified Genders - Gold'!AA23*'Medal values'!$B$1+'Unified Genders - Silver'!AA23*'Medal values'!$B$2+'Unified Genders - Bronze'!AA23*'Medal values'!$B$3, "")</f>
        <v/>
      </c>
      <c r="AB23" s="5" t="str">
        <f>IF('Unified Genders - Gold'!AB23+'Unified Genders - Silver'!AB23+'Unified Genders - Bronze'!AB23 &gt; 0, 'Unified Genders - Gold'!AB23*'Medal values'!$B$1+'Unified Genders - Silver'!AB23*'Medal values'!$B$2+'Unified Genders - Bronze'!AB23*'Medal values'!$B$3, "")</f>
        <v/>
      </c>
      <c r="AC23" s="5" t="str">
        <f>IF('Unified Genders - Gold'!AC23+'Unified Genders - Silver'!AC23+'Unified Genders - Bronze'!AC23 &gt; 0, 'Unified Genders - Gold'!AC23*'Medal values'!$B$1+'Unified Genders - Silver'!AC23*'Medal values'!$B$2+'Unified Genders - Bronze'!AC23*'Medal values'!$B$3, "")</f>
        <v/>
      </c>
      <c r="AD23" s="5" t="str">
        <f>IF('Unified Genders - Gold'!AD23+'Unified Genders - Silver'!AD23+'Unified Genders - Bronze'!AD23 &gt; 0, 'Unified Genders - Gold'!AD23*'Medal values'!$B$1+'Unified Genders - Silver'!AD23*'Medal values'!$B$2+'Unified Genders - Bronze'!AD23*'Medal values'!$B$3, "")</f>
        <v/>
      </c>
      <c r="AE23" s="5" t="str">
        <f>IF('Unified Genders - Gold'!AE23+'Unified Genders - Silver'!AE23+'Unified Genders - Bronze'!AE23 &gt; 0, 'Unified Genders - Gold'!AE23*'Medal values'!$B$1+'Unified Genders - Silver'!AE23*'Medal values'!$B$2+'Unified Genders - Bronze'!AE23*'Medal values'!$B$3, "")</f>
        <v/>
      </c>
      <c r="AF23" s="5" t="str">
        <f>IF('Unified Genders - Gold'!AF23+'Unified Genders - Silver'!AF23+'Unified Genders - Bronze'!AF23 &gt; 0, 'Unified Genders - Gold'!AF23*'Medal values'!$B$1+'Unified Genders - Silver'!AF23*'Medal values'!$B$2+'Unified Genders - Bronze'!AF23*'Medal values'!$B$3, "")</f>
        <v/>
      </c>
      <c r="AG23" s="5" t="str">
        <f>IF('Unified Genders - Gold'!AG23+'Unified Genders - Silver'!AG23+'Unified Genders - Bronze'!AG23 &gt; 0, 'Unified Genders - Gold'!AG23*'Medal values'!$B$1+'Unified Genders - Silver'!AG23*'Medal values'!$B$2+'Unified Genders - Bronze'!AG23*'Medal values'!$B$3, "")</f>
        <v/>
      </c>
      <c r="AH23" s="5">
        <f>IF('Unified Genders - Gold'!AH23+'Unified Genders - Silver'!AH23+'Unified Genders - Bronze'!AH23 &gt; 0, 'Unified Genders - Gold'!AH23*'Medal values'!$B$1+'Unified Genders - Silver'!AH23*'Medal values'!$B$2+'Unified Genders - Bronze'!AH23*'Medal values'!$B$3, "")</f>
        <v>5.001001</v>
      </c>
      <c r="AI23" s="5" t="str">
        <f>IF('Unified Genders - Gold'!AI23+'Unified Genders - Silver'!AI23+'Unified Genders - Bronze'!AI23 &gt; 0, 'Unified Genders - Gold'!AI23*'Medal values'!$B$1+'Unified Genders - Silver'!AI23*'Medal values'!$B$2+'Unified Genders - Bronze'!AI23*'Medal values'!$B$3, "")</f>
        <v/>
      </c>
      <c r="AJ23" s="5" t="str">
        <f>IF('Unified Genders - Gold'!AJ23+'Unified Genders - Silver'!AJ23+'Unified Genders - Bronze'!AJ23 &gt; 0, 'Unified Genders - Gold'!AJ23*'Medal values'!$B$1+'Unified Genders - Silver'!AJ23*'Medal values'!$B$2+'Unified Genders - Bronze'!AJ23*'Medal values'!$B$3, "")</f>
        <v/>
      </c>
      <c r="AK23" s="5" t="str">
        <f>IF('Unified Genders - Gold'!AK23+'Unified Genders - Silver'!AK23+'Unified Genders - Bronze'!AK23 &gt; 0, 'Unified Genders - Gold'!AK23*'Medal values'!$B$1+'Unified Genders - Silver'!AK23*'Medal values'!$B$2+'Unified Genders - Bronze'!AK23*'Medal values'!$B$3, "")</f>
        <v/>
      </c>
      <c r="AL23" s="5" t="str">
        <f>IF('Unified Genders - Gold'!AL23+'Unified Genders - Silver'!AL23+'Unified Genders - Bronze'!AL23 &gt; 0, 'Unified Genders - Gold'!AL23*'Medal values'!$B$1+'Unified Genders - Silver'!AL23*'Medal values'!$B$2+'Unified Genders - Bronze'!AL23*'Medal values'!$B$3, "")</f>
        <v/>
      </c>
      <c r="AM23" s="5" t="str">
        <f>IF('Unified Genders - Gold'!AM23+'Unified Genders - Silver'!AM23+'Unified Genders - Bronze'!AM23 &gt; 0, 'Unified Genders - Gold'!AM23*'Medal values'!$B$1+'Unified Genders - Silver'!AM23*'Medal values'!$B$2+'Unified Genders - Bronze'!AM23*'Medal values'!$B$3, "")</f>
        <v/>
      </c>
      <c r="AN23" s="5" t="str">
        <f>IF('Unified Genders - Gold'!AN23+'Unified Genders - Silver'!AN23+'Unified Genders - Bronze'!AN23 &gt; 0, 'Unified Genders - Gold'!AN23*'Medal values'!$B$1+'Unified Genders - Silver'!AN23*'Medal values'!$B$2+'Unified Genders - Bronze'!AN23*'Medal values'!$B$3, "")</f>
        <v/>
      </c>
      <c r="AO23" s="5">
        <f>IF('Unified Genders - Gold'!AO23+'Unified Genders - Silver'!AO23+'Unified Genders - Bronze'!AO23 &gt; 0, 'Unified Genders - Gold'!AO23*'Medal values'!$B$1+'Unified Genders - Silver'!AO23*'Medal values'!$B$2+'Unified Genders - Bronze'!AO23*'Medal values'!$B$3, "")</f>
        <v>5.001001</v>
      </c>
      <c r="AP23" s="5" t="str">
        <f>IF('Unified Genders - Gold'!AP23+'Unified Genders - Silver'!AP23+'Unified Genders - Bronze'!AP23 &gt; 0, 'Unified Genders - Gold'!AP23*'Medal values'!$B$1+'Unified Genders - Silver'!AP23*'Medal values'!$B$2+'Unified Genders - Bronze'!AP23*'Medal values'!$B$3, "")</f>
        <v/>
      </c>
      <c r="AQ23" s="5" t="str">
        <f>IF('Unified Genders - Gold'!AQ23+'Unified Genders - Silver'!AQ23+'Unified Genders - Bronze'!AQ23 &gt; 0, 'Unified Genders - Gold'!AQ23*'Medal values'!$B$1+'Unified Genders - Silver'!AQ23*'Medal values'!$B$2+'Unified Genders - Bronze'!AQ23*'Medal values'!$B$3, "")</f>
        <v/>
      </c>
      <c r="AR23" s="5" t="str">
        <f>IF('Unified Genders - Gold'!AR23+'Unified Genders - Silver'!AR23+'Unified Genders - Bronze'!AR23 &gt; 0, 'Unified Genders - Gold'!AR23*'Medal values'!$B$1+'Unified Genders - Silver'!AR23*'Medal values'!$B$2+'Unified Genders - Bronze'!AR23*'Medal values'!$B$3, "")</f>
        <v/>
      </c>
      <c r="AS23" s="5" t="str">
        <f>IF('Unified Genders - Gold'!AS23+'Unified Genders - Silver'!AS23+'Unified Genders - Bronze'!AS23 &gt; 0, 'Unified Genders - Gold'!AS23*'Medal values'!$B$1+'Unified Genders - Silver'!AS23*'Medal values'!$B$2+'Unified Genders - Bronze'!AS23*'Medal values'!$B$3, "")</f>
        <v/>
      </c>
      <c r="AT23" s="5" t="str">
        <f>IF('Unified Genders - Gold'!AT23+'Unified Genders - Silver'!AT23+'Unified Genders - Bronze'!AT23 &gt; 0, 'Unified Genders - Gold'!AT23*'Medal values'!$B$1+'Unified Genders - Silver'!AT23*'Medal values'!$B$2+'Unified Genders - Bronze'!AT23*'Medal values'!$B$3, "")</f>
        <v/>
      </c>
      <c r="AU23" s="5" t="str">
        <f>IF('Unified Genders - Gold'!AU23+'Unified Genders - Silver'!AU23+'Unified Genders - Bronze'!AU23 &gt; 0, 'Unified Genders - Gold'!AU23*'Medal values'!$B$1+'Unified Genders - Silver'!AU23*'Medal values'!$B$2+'Unified Genders - Bronze'!AU23*'Medal values'!$B$3, "")</f>
        <v/>
      </c>
      <c r="AV23" s="5">
        <f t="shared" si="1"/>
        <v>23.004004</v>
      </c>
      <c r="AW23" s="5">
        <f>SUM('Unified Genders - Gold'!AV23, 'Unified Genders - Silver'!AV23, 'Unified Genders - Bronze'!AV23)</f>
        <v>11</v>
      </c>
    </row>
    <row r="24">
      <c r="A24" s="5" t="str">
        <f>Countries!A23</f>
        <v>DEN</v>
      </c>
      <c r="B24" s="5" t="str">
        <f>IF('Unified Genders - Gold'!B24+'Unified Genders - Silver'!B24+'Unified Genders - Bronze'!B24 &gt; 0, 'Unified Genders - Gold'!B24*'Medal values'!$B$1+'Unified Genders - Silver'!B24*'Medal values'!$B$2+'Unified Genders - Bronze'!B24*'Medal values'!$B$3, "")</f>
        <v/>
      </c>
      <c r="C24" s="5" t="str">
        <f>IF('Unified Genders - Gold'!C24+'Unified Genders - Silver'!C24+'Unified Genders - Bronze'!C24 &gt; 0, 'Unified Genders - Gold'!C24*'Medal values'!$B$1+'Unified Genders - Silver'!C24*'Medal values'!$B$2+'Unified Genders - Bronze'!C24*'Medal values'!$B$3, "")</f>
        <v/>
      </c>
      <c r="D24" s="5" t="str">
        <f>IF('Unified Genders - Gold'!D24+'Unified Genders - Silver'!D24+'Unified Genders - Bronze'!D24 &gt; 0, 'Unified Genders - Gold'!D24*'Medal values'!$B$1+'Unified Genders - Silver'!D24*'Medal values'!$B$2+'Unified Genders - Bronze'!D24*'Medal values'!$B$3, "")</f>
        <v/>
      </c>
      <c r="E24" s="5" t="str">
        <f>IF('Unified Genders - Gold'!E24+'Unified Genders - Silver'!E24+'Unified Genders - Bronze'!E24 &gt; 0, 'Unified Genders - Gold'!E24*'Medal values'!$B$1+'Unified Genders - Silver'!E24*'Medal values'!$B$2+'Unified Genders - Bronze'!E24*'Medal values'!$B$3, "")</f>
        <v/>
      </c>
      <c r="F24" s="5" t="str">
        <f>IF('Unified Genders - Gold'!F24+'Unified Genders - Silver'!F24+'Unified Genders - Bronze'!F24 &gt; 0, 'Unified Genders - Gold'!F24*'Medal values'!$B$1+'Unified Genders - Silver'!F24*'Medal values'!$B$2+'Unified Genders - Bronze'!F24*'Medal values'!$B$3, "")</f>
        <v/>
      </c>
      <c r="G24" s="5">
        <f>IF('Unified Genders - Gold'!G24+'Unified Genders - Silver'!G24+'Unified Genders - Bronze'!G24 &gt; 0, 'Unified Genders - Gold'!G24*'Medal values'!$B$1+'Unified Genders - Silver'!G24*'Medal values'!$B$2+'Unified Genders - Bronze'!G24*'Medal values'!$B$3, "")</f>
        <v>3.001</v>
      </c>
      <c r="H24" s="5" t="str">
        <f>IF('Unified Genders - Gold'!H24+'Unified Genders - Silver'!H24+'Unified Genders - Bronze'!H24 &gt; 0, 'Unified Genders - Gold'!H24*'Medal values'!$B$1+'Unified Genders - Silver'!H24*'Medal values'!$B$2+'Unified Genders - Bronze'!H24*'Medal values'!$B$3, "")</f>
        <v/>
      </c>
      <c r="I24" s="5" t="str">
        <f>IF('Unified Genders - Gold'!I24+'Unified Genders - Silver'!I24+'Unified Genders - Bronze'!I24 &gt; 0, 'Unified Genders - Gold'!I24*'Medal values'!$B$1+'Unified Genders - Silver'!I24*'Medal values'!$B$2+'Unified Genders - Bronze'!I24*'Medal values'!$B$3, "")</f>
        <v/>
      </c>
      <c r="J24" s="5" t="str">
        <f>IF('Unified Genders - Gold'!J24+'Unified Genders - Silver'!J24+'Unified Genders - Bronze'!J24 &gt; 0, 'Unified Genders - Gold'!J24*'Medal values'!$B$1+'Unified Genders - Silver'!J24*'Medal values'!$B$2+'Unified Genders - Bronze'!J24*'Medal values'!$B$3, "")</f>
        <v/>
      </c>
      <c r="K24" s="5" t="str">
        <f>IF('Unified Genders - Gold'!K24+'Unified Genders - Silver'!K24+'Unified Genders - Bronze'!K24 &gt; 0, 'Unified Genders - Gold'!K24*'Medal values'!$B$1+'Unified Genders - Silver'!K24*'Medal values'!$B$2+'Unified Genders - Bronze'!K24*'Medal values'!$B$3, "")</f>
        <v/>
      </c>
      <c r="L24" s="5" t="str">
        <f>IF('Unified Genders - Gold'!L24+'Unified Genders - Silver'!L24+'Unified Genders - Bronze'!L24 &gt; 0, 'Unified Genders - Gold'!L24*'Medal values'!$B$1+'Unified Genders - Silver'!L24*'Medal values'!$B$2+'Unified Genders - Bronze'!L24*'Medal values'!$B$3, "")</f>
        <v/>
      </c>
      <c r="M24" s="5">
        <f>IF('Unified Genders - Gold'!M24+'Unified Genders - Silver'!M24+'Unified Genders - Bronze'!M24 &gt; 0, 'Unified Genders - Gold'!M24*'Medal values'!$B$1+'Unified Genders - Silver'!M24*'Medal values'!$B$2+'Unified Genders - Bronze'!M24*'Medal values'!$B$3, "")</f>
        <v>2</v>
      </c>
      <c r="N24" s="5" t="str">
        <f>IF('Unified Genders - Gold'!N24+'Unified Genders - Silver'!N24+'Unified Genders - Bronze'!N24 &gt; 0, 'Unified Genders - Gold'!N24*'Medal values'!$B$1+'Unified Genders - Silver'!N24*'Medal values'!$B$2+'Unified Genders - Bronze'!N24*'Medal values'!$B$3, "")</f>
        <v/>
      </c>
      <c r="O24" s="5" t="str">
        <f>IF('Unified Genders - Gold'!O24+'Unified Genders - Silver'!O24+'Unified Genders - Bronze'!O24 &gt; 0, 'Unified Genders - Gold'!O24*'Medal values'!$B$1+'Unified Genders - Silver'!O24*'Medal values'!$B$2+'Unified Genders - Bronze'!O24*'Medal values'!$B$3, "")</f>
        <v/>
      </c>
      <c r="P24" s="5" t="str">
        <f>IF('Unified Genders - Gold'!P24+'Unified Genders - Silver'!P24+'Unified Genders - Bronze'!P24 &gt; 0, 'Unified Genders - Gold'!P24*'Medal values'!$B$1+'Unified Genders - Silver'!P24*'Medal values'!$B$2+'Unified Genders - Bronze'!P24*'Medal values'!$B$3, "")</f>
        <v/>
      </c>
      <c r="Q24" s="5" t="str">
        <f>IF('Unified Genders - Gold'!Q24+'Unified Genders - Silver'!Q24+'Unified Genders - Bronze'!Q24 &gt; 0, 'Unified Genders - Gold'!Q24*'Medal values'!$B$1+'Unified Genders - Silver'!Q24*'Medal values'!$B$2+'Unified Genders - Bronze'!Q24*'Medal values'!$B$3, "")</f>
        <v/>
      </c>
      <c r="R24" s="5">
        <f>IF('Unified Genders - Gold'!R24+'Unified Genders - Silver'!R24+'Unified Genders - Bronze'!R24 &gt; 0, 'Unified Genders - Gold'!R24*'Medal values'!$B$1+'Unified Genders - Silver'!R24*'Medal values'!$B$2+'Unified Genders - Bronze'!R24*'Medal values'!$B$3, "")</f>
        <v>7.001002</v>
      </c>
      <c r="S24" s="5" t="str">
        <f>IF('Unified Genders - Gold'!S24+'Unified Genders - Silver'!S24+'Unified Genders - Bronze'!S24 &gt; 0, 'Unified Genders - Gold'!S24*'Medal values'!$B$1+'Unified Genders - Silver'!S24*'Medal values'!$B$2+'Unified Genders - Bronze'!S24*'Medal values'!$B$3, "")</f>
        <v/>
      </c>
      <c r="T24" s="5" t="str">
        <f>IF('Unified Genders - Gold'!T24+'Unified Genders - Silver'!T24+'Unified Genders - Bronze'!T24 &gt; 0, 'Unified Genders - Gold'!T24*'Medal values'!$B$1+'Unified Genders - Silver'!T24*'Medal values'!$B$2+'Unified Genders - Bronze'!T24*'Medal values'!$B$3, "")</f>
        <v/>
      </c>
      <c r="U24" s="5" t="str">
        <f>IF('Unified Genders - Gold'!U24+'Unified Genders - Silver'!U24+'Unified Genders - Bronze'!U24 &gt; 0, 'Unified Genders - Gold'!U24*'Medal values'!$B$1+'Unified Genders - Silver'!U24*'Medal values'!$B$2+'Unified Genders - Bronze'!U24*'Medal values'!$B$3, "")</f>
        <v/>
      </c>
      <c r="V24" s="5" t="str">
        <f>IF('Unified Genders - Gold'!V24+'Unified Genders - Silver'!V24+'Unified Genders - Bronze'!V24 &gt; 0, 'Unified Genders - Gold'!V24*'Medal values'!$B$1+'Unified Genders - Silver'!V24*'Medal values'!$B$2+'Unified Genders - Bronze'!V24*'Medal values'!$B$3, "")</f>
        <v/>
      </c>
      <c r="W24" s="5" t="str">
        <f>IF('Unified Genders - Gold'!W24+'Unified Genders - Silver'!W24+'Unified Genders - Bronze'!W24 &gt; 0, 'Unified Genders - Gold'!W24*'Medal values'!$B$1+'Unified Genders - Silver'!W24*'Medal values'!$B$2+'Unified Genders - Bronze'!W24*'Medal values'!$B$3, "")</f>
        <v/>
      </c>
      <c r="X24" s="5">
        <f>IF('Unified Genders - Gold'!X24+'Unified Genders - Silver'!X24+'Unified Genders - Bronze'!X24 &gt; 0, 'Unified Genders - Gold'!X24*'Medal values'!$B$1+'Unified Genders - Silver'!X24*'Medal values'!$B$2+'Unified Genders - Bronze'!X24*'Medal values'!$B$3, "")</f>
        <v>2.000001</v>
      </c>
      <c r="Y24" s="5" t="str">
        <f>IF('Unified Genders - Gold'!Y24+'Unified Genders - Silver'!Y24+'Unified Genders - Bronze'!Y24 &gt; 0, 'Unified Genders - Gold'!Y24*'Medal values'!$B$1+'Unified Genders - Silver'!Y24*'Medal values'!$B$2+'Unified Genders - Bronze'!Y24*'Medal values'!$B$3, "")</f>
        <v/>
      </c>
      <c r="Z24" s="5" t="str">
        <f>IF('Unified Genders - Gold'!Z24+'Unified Genders - Silver'!Z24+'Unified Genders - Bronze'!Z24 &gt; 0, 'Unified Genders - Gold'!Z24*'Medal values'!$B$1+'Unified Genders - Silver'!Z24*'Medal values'!$B$2+'Unified Genders - Bronze'!Z24*'Medal values'!$B$3, "")</f>
        <v/>
      </c>
      <c r="AA24" s="5" t="str">
        <f>IF('Unified Genders - Gold'!AA24+'Unified Genders - Silver'!AA24+'Unified Genders - Bronze'!AA24 &gt; 0, 'Unified Genders - Gold'!AA24*'Medal values'!$B$1+'Unified Genders - Silver'!AA24*'Medal values'!$B$2+'Unified Genders - Bronze'!AA24*'Medal values'!$B$3, "")</f>
        <v/>
      </c>
      <c r="AB24" s="5" t="str">
        <f>IF('Unified Genders - Gold'!AB24+'Unified Genders - Silver'!AB24+'Unified Genders - Bronze'!AB24 &gt; 0, 'Unified Genders - Gold'!AB24*'Medal values'!$B$1+'Unified Genders - Silver'!AB24*'Medal values'!$B$2+'Unified Genders - Bronze'!AB24*'Medal values'!$B$3, "")</f>
        <v/>
      </c>
      <c r="AC24" s="5" t="str">
        <f>IF('Unified Genders - Gold'!AC24+'Unified Genders - Silver'!AC24+'Unified Genders - Bronze'!AC24 &gt; 0, 'Unified Genders - Gold'!AC24*'Medal values'!$B$1+'Unified Genders - Silver'!AC24*'Medal values'!$B$2+'Unified Genders - Bronze'!AC24*'Medal values'!$B$3, "")</f>
        <v/>
      </c>
      <c r="AD24" s="5" t="str">
        <f>IF('Unified Genders - Gold'!AD24+'Unified Genders - Silver'!AD24+'Unified Genders - Bronze'!AD24 &gt; 0, 'Unified Genders - Gold'!AD24*'Medal values'!$B$1+'Unified Genders - Silver'!AD24*'Medal values'!$B$2+'Unified Genders - Bronze'!AD24*'Medal values'!$B$3, "")</f>
        <v/>
      </c>
      <c r="AE24" s="5">
        <f>IF('Unified Genders - Gold'!AE24+'Unified Genders - Silver'!AE24+'Unified Genders - Bronze'!AE24 &gt; 0, 'Unified Genders - Gold'!AE24*'Medal values'!$B$1+'Unified Genders - Silver'!AE24*'Medal values'!$B$2+'Unified Genders - Bronze'!AE24*'Medal values'!$B$3, "")</f>
        <v>1</v>
      </c>
      <c r="AF24" s="5" t="str">
        <f>IF('Unified Genders - Gold'!AF24+'Unified Genders - Silver'!AF24+'Unified Genders - Bronze'!AF24 &gt; 0, 'Unified Genders - Gold'!AF24*'Medal values'!$B$1+'Unified Genders - Silver'!AF24*'Medal values'!$B$2+'Unified Genders - Bronze'!AF24*'Medal values'!$B$3, "")</f>
        <v/>
      </c>
      <c r="AG24" s="5">
        <f>IF('Unified Genders - Gold'!AG24+'Unified Genders - Silver'!AG24+'Unified Genders - Bronze'!AG24 &gt; 0, 'Unified Genders - Gold'!AG24*'Medal values'!$B$1+'Unified Genders - Silver'!AG24*'Medal values'!$B$2+'Unified Genders - Bronze'!AG24*'Medal values'!$B$3, "")</f>
        <v>3.001</v>
      </c>
      <c r="AH24" s="5">
        <f>IF('Unified Genders - Gold'!AH24+'Unified Genders - Silver'!AH24+'Unified Genders - Bronze'!AH24 &gt; 0, 'Unified Genders - Gold'!AH24*'Medal values'!$B$1+'Unified Genders - Silver'!AH24*'Medal values'!$B$2+'Unified Genders - Bronze'!AH24*'Medal values'!$B$3, "")</f>
        <v>2.000001</v>
      </c>
      <c r="AI24" s="5" t="str">
        <f>IF('Unified Genders - Gold'!AI24+'Unified Genders - Silver'!AI24+'Unified Genders - Bronze'!AI24 &gt; 0, 'Unified Genders - Gold'!AI24*'Medal values'!$B$1+'Unified Genders - Silver'!AI24*'Medal values'!$B$2+'Unified Genders - Bronze'!AI24*'Medal values'!$B$3, "")</f>
        <v/>
      </c>
      <c r="AJ24" s="5" t="str">
        <f>IF('Unified Genders - Gold'!AJ24+'Unified Genders - Silver'!AJ24+'Unified Genders - Bronze'!AJ24 &gt; 0, 'Unified Genders - Gold'!AJ24*'Medal values'!$B$1+'Unified Genders - Silver'!AJ24*'Medal values'!$B$2+'Unified Genders - Bronze'!AJ24*'Medal values'!$B$3, "")</f>
        <v/>
      </c>
      <c r="AK24" s="5" t="str">
        <f>IF('Unified Genders - Gold'!AK24+'Unified Genders - Silver'!AK24+'Unified Genders - Bronze'!AK24 &gt; 0, 'Unified Genders - Gold'!AK24*'Medal values'!$B$1+'Unified Genders - Silver'!AK24*'Medal values'!$B$2+'Unified Genders - Bronze'!AK24*'Medal values'!$B$3, "")</f>
        <v/>
      </c>
      <c r="AL24" s="5">
        <f>IF('Unified Genders - Gold'!AL24+'Unified Genders - Silver'!AL24+'Unified Genders - Bronze'!AL24 &gt; 0, 'Unified Genders - Gold'!AL24*'Medal values'!$B$1+'Unified Genders - Silver'!AL24*'Medal values'!$B$2+'Unified Genders - Bronze'!AL24*'Medal values'!$B$3, "")</f>
        <v>1</v>
      </c>
      <c r="AM24" s="5" t="str">
        <f>IF('Unified Genders - Gold'!AM24+'Unified Genders - Silver'!AM24+'Unified Genders - Bronze'!AM24 &gt; 0, 'Unified Genders - Gold'!AM24*'Medal values'!$B$1+'Unified Genders - Silver'!AM24*'Medal values'!$B$2+'Unified Genders - Bronze'!AM24*'Medal values'!$B$3, "")</f>
        <v/>
      </c>
      <c r="AN24" s="5" t="str">
        <f>IF('Unified Genders - Gold'!AN24+'Unified Genders - Silver'!AN24+'Unified Genders - Bronze'!AN24 &gt; 0, 'Unified Genders - Gold'!AN24*'Medal values'!$B$1+'Unified Genders - Silver'!AN24*'Medal values'!$B$2+'Unified Genders - Bronze'!AN24*'Medal values'!$B$3, "")</f>
        <v/>
      </c>
      <c r="AO24" s="5" t="str">
        <f>IF('Unified Genders - Gold'!AO24+'Unified Genders - Silver'!AO24+'Unified Genders - Bronze'!AO24 &gt; 0, 'Unified Genders - Gold'!AO24*'Medal values'!$B$1+'Unified Genders - Silver'!AO24*'Medal values'!$B$2+'Unified Genders - Bronze'!AO24*'Medal values'!$B$3, "")</f>
        <v/>
      </c>
      <c r="AP24" s="5" t="str">
        <f>IF('Unified Genders - Gold'!AP24+'Unified Genders - Silver'!AP24+'Unified Genders - Bronze'!AP24 &gt; 0, 'Unified Genders - Gold'!AP24*'Medal values'!$B$1+'Unified Genders - Silver'!AP24*'Medal values'!$B$2+'Unified Genders - Bronze'!AP24*'Medal values'!$B$3, "")</f>
        <v/>
      </c>
      <c r="AQ24" s="5" t="str">
        <f>IF('Unified Genders - Gold'!AQ24+'Unified Genders - Silver'!AQ24+'Unified Genders - Bronze'!AQ24 &gt; 0, 'Unified Genders - Gold'!AQ24*'Medal values'!$B$1+'Unified Genders - Silver'!AQ24*'Medal values'!$B$2+'Unified Genders - Bronze'!AQ24*'Medal values'!$B$3, "")</f>
        <v/>
      </c>
      <c r="AR24" s="5" t="str">
        <f>IF('Unified Genders - Gold'!AR24+'Unified Genders - Silver'!AR24+'Unified Genders - Bronze'!AR24 &gt; 0, 'Unified Genders - Gold'!AR24*'Medal values'!$B$1+'Unified Genders - Silver'!AR24*'Medal values'!$B$2+'Unified Genders - Bronze'!AR24*'Medal values'!$B$3, "")</f>
        <v/>
      </c>
      <c r="AS24" s="5" t="str">
        <f>IF('Unified Genders - Gold'!AS24+'Unified Genders - Silver'!AS24+'Unified Genders - Bronze'!AS24 &gt; 0, 'Unified Genders - Gold'!AS24*'Medal values'!$B$1+'Unified Genders - Silver'!AS24*'Medal values'!$B$2+'Unified Genders - Bronze'!AS24*'Medal values'!$B$3, "")</f>
        <v/>
      </c>
      <c r="AT24" s="5" t="str">
        <f>IF('Unified Genders - Gold'!AT24+'Unified Genders - Silver'!AT24+'Unified Genders - Bronze'!AT24 &gt; 0, 'Unified Genders - Gold'!AT24*'Medal values'!$B$1+'Unified Genders - Silver'!AT24*'Medal values'!$B$2+'Unified Genders - Bronze'!AT24*'Medal values'!$B$3, "")</f>
        <v/>
      </c>
      <c r="AU24" s="5" t="str">
        <f>IF('Unified Genders - Gold'!AU24+'Unified Genders - Silver'!AU24+'Unified Genders - Bronze'!AU24 &gt; 0, 'Unified Genders - Gold'!AU24*'Medal values'!$B$1+'Unified Genders - Silver'!AU24*'Medal values'!$B$2+'Unified Genders - Bronze'!AU24*'Medal values'!$B$3, "")</f>
        <v/>
      </c>
      <c r="AV24" s="5">
        <f t="shared" si="1"/>
        <v>21.003004</v>
      </c>
      <c r="AW24" s="5">
        <f>SUM('Unified Genders - Gold'!AV24, 'Unified Genders - Silver'!AV24, 'Unified Genders - Bronze'!AV24)</f>
        <v>11</v>
      </c>
    </row>
    <row r="25">
      <c r="A25" s="5" t="str">
        <f>Countries!A24</f>
        <v>DOM</v>
      </c>
      <c r="B25" s="5" t="str">
        <f>IF('Unified Genders - Gold'!B25+'Unified Genders - Silver'!B25+'Unified Genders - Bronze'!B25 &gt; 0, 'Unified Genders - Gold'!B25*'Medal values'!$B$1+'Unified Genders - Silver'!B25*'Medal values'!$B$2+'Unified Genders - Bronze'!B25*'Medal values'!$B$3, "")</f>
        <v/>
      </c>
      <c r="C25" s="5" t="str">
        <f>IF('Unified Genders - Gold'!C25+'Unified Genders - Silver'!C25+'Unified Genders - Bronze'!C25 &gt; 0, 'Unified Genders - Gold'!C25*'Medal values'!$B$1+'Unified Genders - Silver'!C25*'Medal values'!$B$2+'Unified Genders - Bronze'!C25*'Medal values'!$B$3, "")</f>
        <v/>
      </c>
      <c r="D25" s="5" t="str">
        <f>IF('Unified Genders - Gold'!D25+'Unified Genders - Silver'!D25+'Unified Genders - Bronze'!D25 &gt; 0, 'Unified Genders - Gold'!D25*'Medal values'!$B$1+'Unified Genders - Silver'!D25*'Medal values'!$B$2+'Unified Genders - Bronze'!D25*'Medal values'!$B$3, "")</f>
        <v/>
      </c>
      <c r="E25" s="5" t="str">
        <f>IF('Unified Genders - Gold'!E25+'Unified Genders - Silver'!E25+'Unified Genders - Bronze'!E25 &gt; 0, 'Unified Genders - Gold'!E25*'Medal values'!$B$1+'Unified Genders - Silver'!E25*'Medal values'!$B$2+'Unified Genders - Bronze'!E25*'Medal values'!$B$3, "")</f>
        <v/>
      </c>
      <c r="F25" s="5">
        <f>IF('Unified Genders - Gold'!F25+'Unified Genders - Silver'!F25+'Unified Genders - Bronze'!F25 &gt; 0, 'Unified Genders - Gold'!F25*'Medal values'!$B$1+'Unified Genders - Silver'!F25*'Medal values'!$B$2+'Unified Genders - Bronze'!F25*'Medal values'!$B$3, "")</f>
        <v>2.000001</v>
      </c>
      <c r="G25" s="5" t="str">
        <f>IF('Unified Genders - Gold'!G25+'Unified Genders - Silver'!G25+'Unified Genders - Bronze'!G25 &gt; 0, 'Unified Genders - Gold'!G25*'Medal values'!$B$1+'Unified Genders - Silver'!G25*'Medal values'!$B$2+'Unified Genders - Bronze'!G25*'Medal values'!$B$3, "")</f>
        <v/>
      </c>
      <c r="H25" s="5">
        <f>IF('Unified Genders - Gold'!H25+'Unified Genders - Silver'!H25+'Unified Genders - Bronze'!H25 &gt; 0, 'Unified Genders - Gold'!H25*'Medal values'!$B$1+'Unified Genders - Silver'!H25*'Medal values'!$B$2+'Unified Genders - Bronze'!H25*'Medal values'!$B$3, "")</f>
        <v>1</v>
      </c>
      <c r="I25" s="5" t="str">
        <f>IF('Unified Genders - Gold'!I25+'Unified Genders - Silver'!I25+'Unified Genders - Bronze'!I25 &gt; 0, 'Unified Genders - Gold'!I25*'Medal values'!$B$1+'Unified Genders - Silver'!I25*'Medal values'!$B$2+'Unified Genders - Bronze'!I25*'Medal values'!$B$3, "")</f>
        <v/>
      </c>
      <c r="J25" s="5" t="str">
        <f>IF('Unified Genders - Gold'!J25+'Unified Genders - Silver'!J25+'Unified Genders - Bronze'!J25 &gt; 0, 'Unified Genders - Gold'!J25*'Medal values'!$B$1+'Unified Genders - Silver'!J25*'Medal values'!$B$2+'Unified Genders - Bronze'!J25*'Medal values'!$B$3, "")</f>
        <v/>
      </c>
      <c r="K25" s="5" t="str">
        <f>IF('Unified Genders - Gold'!K25+'Unified Genders - Silver'!K25+'Unified Genders - Bronze'!K25 &gt; 0, 'Unified Genders - Gold'!K25*'Medal values'!$B$1+'Unified Genders - Silver'!K25*'Medal values'!$B$2+'Unified Genders - Bronze'!K25*'Medal values'!$B$3, "")</f>
        <v/>
      </c>
      <c r="L25" s="5" t="str">
        <f>IF('Unified Genders - Gold'!L25+'Unified Genders - Silver'!L25+'Unified Genders - Bronze'!L25 &gt; 0, 'Unified Genders - Gold'!L25*'Medal values'!$B$1+'Unified Genders - Silver'!L25*'Medal values'!$B$2+'Unified Genders - Bronze'!L25*'Medal values'!$B$3, "")</f>
        <v/>
      </c>
      <c r="M25" s="5" t="str">
        <f>IF('Unified Genders - Gold'!M25+'Unified Genders - Silver'!M25+'Unified Genders - Bronze'!M25 &gt; 0, 'Unified Genders - Gold'!M25*'Medal values'!$B$1+'Unified Genders - Silver'!M25*'Medal values'!$B$2+'Unified Genders - Bronze'!M25*'Medal values'!$B$3, "")</f>
        <v/>
      </c>
      <c r="N25" s="5" t="str">
        <f>IF('Unified Genders - Gold'!N25+'Unified Genders - Silver'!N25+'Unified Genders - Bronze'!N25 &gt; 0, 'Unified Genders - Gold'!N25*'Medal values'!$B$1+'Unified Genders - Silver'!N25*'Medal values'!$B$2+'Unified Genders - Bronze'!N25*'Medal values'!$B$3, "")</f>
        <v/>
      </c>
      <c r="O25" s="5" t="str">
        <f>IF('Unified Genders - Gold'!O25+'Unified Genders - Silver'!O25+'Unified Genders - Bronze'!O25 &gt; 0, 'Unified Genders - Gold'!O25*'Medal values'!$B$1+'Unified Genders - Silver'!O25*'Medal values'!$B$2+'Unified Genders - Bronze'!O25*'Medal values'!$B$3, "")</f>
        <v/>
      </c>
      <c r="P25" s="5" t="str">
        <f>IF('Unified Genders - Gold'!P25+'Unified Genders - Silver'!P25+'Unified Genders - Bronze'!P25 &gt; 0, 'Unified Genders - Gold'!P25*'Medal values'!$B$1+'Unified Genders - Silver'!P25*'Medal values'!$B$2+'Unified Genders - Bronze'!P25*'Medal values'!$B$3, "")</f>
        <v/>
      </c>
      <c r="Q25" s="5" t="str">
        <f>IF('Unified Genders - Gold'!Q25+'Unified Genders - Silver'!Q25+'Unified Genders - Bronze'!Q25 &gt; 0, 'Unified Genders - Gold'!Q25*'Medal values'!$B$1+'Unified Genders - Silver'!Q25*'Medal values'!$B$2+'Unified Genders - Bronze'!Q25*'Medal values'!$B$3, "")</f>
        <v/>
      </c>
      <c r="R25" s="5" t="str">
        <f>IF('Unified Genders - Gold'!R25+'Unified Genders - Silver'!R25+'Unified Genders - Bronze'!R25 &gt; 0, 'Unified Genders - Gold'!R25*'Medal values'!$B$1+'Unified Genders - Silver'!R25*'Medal values'!$B$2+'Unified Genders - Bronze'!R25*'Medal values'!$B$3, "")</f>
        <v/>
      </c>
      <c r="S25" s="5" t="str">
        <f>IF('Unified Genders - Gold'!S25+'Unified Genders - Silver'!S25+'Unified Genders - Bronze'!S25 &gt; 0, 'Unified Genders - Gold'!S25*'Medal values'!$B$1+'Unified Genders - Silver'!S25*'Medal values'!$B$2+'Unified Genders - Bronze'!S25*'Medal values'!$B$3, "")</f>
        <v/>
      </c>
      <c r="T25" s="5" t="str">
        <f>IF('Unified Genders - Gold'!T25+'Unified Genders - Silver'!T25+'Unified Genders - Bronze'!T25 &gt; 0, 'Unified Genders - Gold'!T25*'Medal values'!$B$1+'Unified Genders - Silver'!T25*'Medal values'!$B$2+'Unified Genders - Bronze'!T25*'Medal values'!$B$3, "")</f>
        <v/>
      </c>
      <c r="U25" s="5" t="str">
        <f>IF('Unified Genders - Gold'!U25+'Unified Genders - Silver'!U25+'Unified Genders - Bronze'!U25 &gt; 0, 'Unified Genders - Gold'!U25*'Medal values'!$B$1+'Unified Genders - Silver'!U25*'Medal values'!$B$2+'Unified Genders - Bronze'!U25*'Medal values'!$B$3, "")</f>
        <v/>
      </c>
      <c r="V25" s="5" t="str">
        <f>IF('Unified Genders - Gold'!V25+'Unified Genders - Silver'!V25+'Unified Genders - Bronze'!V25 &gt; 0, 'Unified Genders - Gold'!V25*'Medal values'!$B$1+'Unified Genders - Silver'!V25*'Medal values'!$B$2+'Unified Genders - Bronze'!V25*'Medal values'!$B$3, "")</f>
        <v/>
      </c>
      <c r="W25" s="5" t="str">
        <f>IF('Unified Genders - Gold'!W25+'Unified Genders - Silver'!W25+'Unified Genders - Bronze'!W25 &gt; 0, 'Unified Genders - Gold'!W25*'Medal values'!$B$1+'Unified Genders - Silver'!W25*'Medal values'!$B$2+'Unified Genders - Bronze'!W25*'Medal values'!$B$3, "")</f>
        <v/>
      </c>
      <c r="X25" s="5" t="str">
        <f>IF('Unified Genders - Gold'!X25+'Unified Genders - Silver'!X25+'Unified Genders - Bronze'!X25 &gt; 0, 'Unified Genders - Gold'!X25*'Medal values'!$B$1+'Unified Genders - Silver'!X25*'Medal values'!$B$2+'Unified Genders - Bronze'!X25*'Medal values'!$B$3, "")</f>
        <v/>
      </c>
      <c r="Y25" s="5" t="str">
        <f>IF('Unified Genders - Gold'!Y25+'Unified Genders - Silver'!Y25+'Unified Genders - Bronze'!Y25 &gt; 0, 'Unified Genders - Gold'!Y25*'Medal values'!$B$1+'Unified Genders - Silver'!Y25*'Medal values'!$B$2+'Unified Genders - Bronze'!Y25*'Medal values'!$B$3, "")</f>
        <v/>
      </c>
      <c r="Z25" s="5" t="str">
        <f>IF('Unified Genders - Gold'!Z25+'Unified Genders - Silver'!Z25+'Unified Genders - Bronze'!Z25 &gt; 0, 'Unified Genders - Gold'!Z25*'Medal values'!$B$1+'Unified Genders - Silver'!Z25*'Medal values'!$B$2+'Unified Genders - Bronze'!Z25*'Medal values'!$B$3, "")</f>
        <v/>
      </c>
      <c r="AA25" s="5" t="str">
        <f>IF('Unified Genders - Gold'!AA25+'Unified Genders - Silver'!AA25+'Unified Genders - Bronze'!AA25 &gt; 0, 'Unified Genders - Gold'!AA25*'Medal values'!$B$1+'Unified Genders - Silver'!AA25*'Medal values'!$B$2+'Unified Genders - Bronze'!AA25*'Medal values'!$B$3, "")</f>
        <v/>
      </c>
      <c r="AB25" s="5" t="str">
        <f>IF('Unified Genders - Gold'!AB25+'Unified Genders - Silver'!AB25+'Unified Genders - Bronze'!AB25 &gt; 0, 'Unified Genders - Gold'!AB25*'Medal values'!$B$1+'Unified Genders - Silver'!AB25*'Medal values'!$B$2+'Unified Genders - Bronze'!AB25*'Medal values'!$B$3, "")</f>
        <v/>
      </c>
      <c r="AC25" s="5" t="str">
        <f>IF('Unified Genders - Gold'!AC25+'Unified Genders - Silver'!AC25+'Unified Genders - Bronze'!AC25 &gt; 0, 'Unified Genders - Gold'!AC25*'Medal values'!$B$1+'Unified Genders - Silver'!AC25*'Medal values'!$B$2+'Unified Genders - Bronze'!AC25*'Medal values'!$B$3, "")</f>
        <v/>
      </c>
      <c r="AD25" s="5" t="str">
        <f>IF('Unified Genders - Gold'!AD25+'Unified Genders - Silver'!AD25+'Unified Genders - Bronze'!AD25 &gt; 0, 'Unified Genders - Gold'!AD25*'Medal values'!$B$1+'Unified Genders - Silver'!AD25*'Medal values'!$B$2+'Unified Genders - Bronze'!AD25*'Medal values'!$B$3, "")</f>
        <v/>
      </c>
      <c r="AE25" s="5" t="str">
        <f>IF('Unified Genders - Gold'!AE25+'Unified Genders - Silver'!AE25+'Unified Genders - Bronze'!AE25 &gt; 0, 'Unified Genders - Gold'!AE25*'Medal values'!$B$1+'Unified Genders - Silver'!AE25*'Medal values'!$B$2+'Unified Genders - Bronze'!AE25*'Medal values'!$B$3, "")</f>
        <v/>
      </c>
      <c r="AF25" s="5" t="str">
        <f>IF('Unified Genders - Gold'!AF25+'Unified Genders - Silver'!AF25+'Unified Genders - Bronze'!AF25 &gt; 0, 'Unified Genders - Gold'!AF25*'Medal values'!$B$1+'Unified Genders - Silver'!AF25*'Medal values'!$B$2+'Unified Genders - Bronze'!AF25*'Medal values'!$B$3, "")</f>
        <v/>
      </c>
      <c r="AG25" s="5" t="str">
        <f>IF('Unified Genders - Gold'!AG25+'Unified Genders - Silver'!AG25+'Unified Genders - Bronze'!AG25 &gt; 0, 'Unified Genders - Gold'!AG25*'Medal values'!$B$1+'Unified Genders - Silver'!AG25*'Medal values'!$B$2+'Unified Genders - Bronze'!AG25*'Medal values'!$B$3, "")</f>
        <v/>
      </c>
      <c r="AH25" s="5" t="str">
        <f>IF('Unified Genders - Gold'!AH25+'Unified Genders - Silver'!AH25+'Unified Genders - Bronze'!AH25 &gt; 0, 'Unified Genders - Gold'!AH25*'Medal values'!$B$1+'Unified Genders - Silver'!AH25*'Medal values'!$B$2+'Unified Genders - Bronze'!AH25*'Medal values'!$B$3, "")</f>
        <v/>
      </c>
      <c r="AI25" s="5" t="str">
        <f>IF('Unified Genders - Gold'!AI25+'Unified Genders - Silver'!AI25+'Unified Genders - Bronze'!AI25 &gt; 0, 'Unified Genders - Gold'!AI25*'Medal values'!$B$1+'Unified Genders - Silver'!AI25*'Medal values'!$B$2+'Unified Genders - Bronze'!AI25*'Medal values'!$B$3, "")</f>
        <v/>
      </c>
      <c r="AJ25" s="5" t="str">
        <f>IF('Unified Genders - Gold'!AJ25+'Unified Genders - Silver'!AJ25+'Unified Genders - Bronze'!AJ25 &gt; 0, 'Unified Genders - Gold'!AJ25*'Medal values'!$B$1+'Unified Genders - Silver'!AJ25*'Medal values'!$B$2+'Unified Genders - Bronze'!AJ25*'Medal values'!$B$3, "")</f>
        <v/>
      </c>
      <c r="AK25" s="5" t="str">
        <f>IF('Unified Genders - Gold'!AK25+'Unified Genders - Silver'!AK25+'Unified Genders - Bronze'!AK25 &gt; 0, 'Unified Genders - Gold'!AK25*'Medal values'!$B$1+'Unified Genders - Silver'!AK25*'Medal values'!$B$2+'Unified Genders - Bronze'!AK25*'Medal values'!$B$3, "")</f>
        <v/>
      </c>
      <c r="AL25" s="5" t="str">
        <f>IF('Unified Genders - Gold'!AL25+'Unified Genders - Silver'!AL25+'Unified Genders - Bronze'!AL25 &gt; 0, 'Unified Genders - Gold'!AL25*'Medal values'!$B$1+'Unified Genders - Silver'!AL25*'Medal values'!$B$2+'Unified Genders - Bronze'!AL25*'Medal values'!$B$3, "")</f>
        <v/>
      </c>
      <c r="AM25" s="5" t="str">
        <f>IF('Unified Genders - Gold'!AM25+'Unified Genders - Silver'!AM25+'Unified Genders - Bronze'!AM25 &gt; 0, 'Unified Genders - Gold'!AM25*'Medal values'!$B$1+'Unified Genders - Silver'!AM25*'Medal values'!$B$2+'Unified Genders - Bronze'!AM25*'Medal values'!$B$3, "")</f>
        <v/>
      </c>
      <c r="AN25" s="5" t="str">
        <f>IF('Unified Genders - Gold'!AN25+'Unified Genders - Silver'!AN25+'Unified Genders - Bronze'!AN25 &gt; 0, 'Unified Genders - Gold'!AN25*'Medal values'!$B$1+'Unified Genders - Silver'!AN25*'Medal values'!$B$2+'Unified Genders - Bronze'!AN25*'Medal values'!$B$3, "")</f>
        <v/>
      </c>
      <c r="AO25" s="5" t="str">
        <f>IF('Unified Genders - Gold'!AO25+'Unified Genders - Silver'!AO25+'Unified Genders - Bronze'!AO25 &gt; 0, 'Unified Genders - Gold'!AO25*'Medal values'!$B$1+'Unified Genders - Silver'!AO25*'Medal values'!$B$2+'Unified Genders - Bronze'!AO25*'Medal values'!$B$3, "")</f>
        <v/>
      </c>
      <c r="AP25" s="5" t="str">
        <f>IF('Unified Genders - Gold'!AP25+'Unified Genders - Silver'!AP25+'Unified Genders - Bronze'!AP25 &gt; 0, 'Unified Genders - Gold'!AP25*'Medal values'!$B$1+'Unified Genders - Silver'!AP25*'Medal values'!$B$2+'Unified Genders - Bronze'!AP25*'Medal values'!$B$3, "")</f>
        <v/>
      </c>
      <c r="AQ25" s="5" t="str">
        <f>IF('Unified Genders - Gold'!AQ25+'Unified Genders - Silver'!AQ25+'Unified Genders - Bronze'!AQ25 &gt; 0, 'Unified Genders - Gold'!AQ25*'Medal values'!$B$1+'Unified Genders - Silver'!AQ25*'Medal values'!$B$2+'Unified Genders - Bronze'!AQ25*'Medal values'!$B$3, "")</f>
        <v/>
      </c>
      <c r="AR25" s="5" t="str">
        <f>IF('Unified Genders - Gold'!AR25+'Unified Genders - Silver'!AR25+'Unified Genders - Bronze'!AR25 &gt; 0, 'Unified Genders - Gold'!AR25*'Medal values'!$B$1+'Unified Genders - Silver'!AR25*'Medal values'!$B$2+'Unified Genders - Bronze'!AR25*'Medal values'!$B$3, "")</f>
        <v/>
      </c>
      <c r="AS25" s="5" t="str">
        <f>IF('Unified Genders - Gold'!AS25+'Unified Genders - Silver'!AS25+'Unified Genders - Bronze'!AS25 &gt; 0, 'Unified Genders - Gold'!AS25*'Medal values'!$B$1+'Unified Genders - Silver'!AS25*'Medal values'!$B$2+'Unified Genders - Bronze'!AS25*'Medal values'!$B$3, "")</f>
        <v/>
      </c>
      <c r="AT25" s="5">
        <f>IF('Unified Genders - Gold'!AT25+'Unified Genders - Silver'!AT25+'Unified Genders - Bronze'!AT25 &gt; 0, 'Unified Genders - Gold'!AT25*'Medal values'!$B$1+'Unified Genders - Silver'!AT25*'Medal values'!$B$2+'Unified Genders - Bronze'!AT25*'Medal values'!$B$3, "")</f>
        <v>3.000001</v>
      </c>
      <c r="AU25" s="5" t="str">
        <f>IF('Unified Genders - Gold'!AU25+'Unified Genders - Silver'!AU25+'Unified Genders - Bronze'!AU25 &gt; 0, 'Unified Genders - Gold'!AU25*'Medal values'!$B$1+'Unified Genders - Silver'!AU25*'Medal values'!$B$2+'Unified Genders - Bronze'!AU25*'Medal values'!$B$3, "")</f>
        <v/>
      </c>
      <c r="AV25" s="5">
        <f t="shared" si="1"/>
        <v>6.000002</v>
      </c>
      <c r="AW25" s="5">
        <f>SUM('Unified Genders - Gold'!AV25, 'Unified Genders - Silver'!AV25, 'Unified Genders - Bronze'!AV25)</f>
        <v>4</v>
      </c>
    </row>
    <row r="26">
      <c r="A26" s="5" t="str">
        <f>Countries!A25</f>
        <v>ECU</v>
      </c>
      <c r="B26" s="5" t="str">
        <f>IF('Unified Genders - Gold'!B26+'Unified Genders - Silver'!B26+'Unified Genders - Bronze'!B26 &gt; 0, 'Unified Genders - Gold'!B26*'Medal values'!$B$1+'Unified Genders - Silver'!B26*'Medal values'!$B$2+'Unified Genders - Bronze'!B26*'Medal values'!$B$3, "")</f>
        <v/>
      </c>
      <c r="C26" s="5" t="str">
        <f>IF('Unified Genders - Gold'!C26+'Unified Genders - Silver'!C26+'Unified Genders - Bronze'!C26 &gt; 0, 'Unified Genders - Gold'!C26*'Medal values'!$B$1+'Unified Genders - Silver'!C26*'Medal values'!$B$2+'Unified Genders - Bronze'!C26*'Medal values'!$B$3, "")</f>
        <v/>
      </c>
      <c r="D26" s="5" t="str">
        <f>IF('Unified Genders - Gold'!D26+'Unified Genders - Silver'!D26+'Unified Genders - Bronze'!D26 &gt; 0, 'Unified Genders - Gold'!D26*'Medal values'!$B$1+'Unified Genders - Silver'!D26*'Medal values'!$B$2+'Unified Genders - Bronze'!D26*'Medal values'!$B$3, "")</f>
        <v/>
      </c>
      <c r="E26" s="5" t="str">
        <f>IF('Unified Genders - Gold'!E26+'Unified Genders - Silver'!E26+'Unified Genders - Bronze'!E26 &gt; 0, 'Unified Genders - Gold'!E26*'Medal values'!$B$1+'Unified Genders - Silver'!E26*'Medal values'!$B$2+'Unified Genders - Bronze'!E26*'Medal values'!$B$3, "")</f>
        <v/>
      </c>
      <c r="F26" s="5" t="str">
        <f>IF('Unified Genders - Gold'!F26+'Unified Genders - Silver'!F26+'Unified Genders - Bronze'!F26 &gt; 0, 'Unified Genders - Gold'!F26*'Medal values'!$B$1+'Unified Genders - Silver'!F26*'Medal values'!$B$2+'Unified Genders - Bronze'!F26*'Medal values'!$B$3, "")</f>
        <v/>
      </c>
      <c r="G26" s="5" t="str">
        <f>IF('Unified Genders - Gold'!G26+'Unified Genders - Silver'!G26+'Unified Genders - Bronze'!G26 &gt; 0, 'Unified Genders - Gold'!G26*'Medal values'!$B$1+'Unified Genders - Silver'!G26*'Medal values'!$B$2+'Unified Genders - Bronze'!G26*'Medal values'!$B$3, "")</f>
        <v/>
      </c>
      <c r="H26" s="5" t="str">
        <f>IF('Unified Genders - Gold'!H26+'Unified Genders - Silver'!H26+'Unified Genders - Bronze'!H26 &gt; 0, 'Unified Genders - Gold'!H26*'Medal values'!$B$1+'Unified Genders - Silver'!H26*'Medal values'!$B$2+'Unified Genders - Bronze'!H26*'Medal values'!$B$3, "")</f>
        <v/>
      </c>
      <c r="I26" s="5" t="str">
        <f>IF('Unified Genders - Gold'!I26+'Unified Genders - Silver'!I26+'Unified Genders - Bronze'!I26 &gt; 0, 'Unified Genders - Gold'!I26*'Medal values'!$B$1+'Unified Genders - Silver'!I26*'Medal values'!$B$2+'Unified Genders - Bronze'!I26*'Medal values'!$B$3, "")</f>
        <v/>
      </c>
      <c r="J26" s="5" t="str">
        <f>IF('Unified Genders - Gold'!J26+'Unified Genders - Silver'!J26+'Unified Genders - Bronze'!J26 &gt; 0, 'Unified Genders - Gold'!J26*'Medal values'!$B$1+'Unified Genders - Silver'!J26*'Medal values'!$B$2+'Unified Genders - Bronze'!J26*'Medal values'!$B$3, "")</f>
        <v/>
      </c>
      <c r="K26" s="5" t="str">
        <f>IF('Unified Genders - Gold'!K26+'Unified Genders - Silver'!K26+'Unified Genders - Bronze'!K26 &gt; 0, 'Unified Genders - Gold'!K26*'Medal values'!$B$1+'Unified Genders - Silver'!K26*'Medal values'!$B$2+'Unified Genders - Bronze'!K26*'Medal values'!$B$3, "")</f>
        <v/>
      </c>
      <c r="L26" s="5" t="str">
        <f>IF('Unified Genders - Gold'!L26+'Unified Genders - Silver'!L26+'Unified Genders - Bronze'!L26 &gt; 0, 'Unified Genders - Gold'!L26*'Medal values'!$B$1+'Unified Genders - Silver'!L26*'Medal values'!$B$2+'Unified Genders - Bronze'!L26*'Medal values'!$B$3, "")</f>
        <v/>
      </c>
      <c r="M26" s="5" t="str">
        <f>IF('Unified Genders - Gold'!M26+'Unified Genders - Silver'!M26+'Unified Genders - Bronze'!M26 &gt; 0, 'Unified Genders - Gold'!M26*'Medal values'!$B$1+'Unified Genders - Silver'!M26*'Medal values'!$B$2+'Unified Genders - Bronze'!M26*'Medal values'!$B$3, "")</f>
        <v/>
      </c>
      <c r="N26" s="5" t="str">
        <f>IF('Unified Genders - Gold'!N26+'Unified Genders - Silver'!N26+'Unified Genders - Bronze'!N26 &gt; 0, 'Unified Genders - Gold'!N26*'Medal values'!$B$1+'Unified Genders - Silver'!N26*'Medal values'!$B$2+'Unified Genders - Bronze'!N26*'Medal values'!$B$3, "")</f>
        <v/>
      </c>
      <c r="O26" s="5" t="str">
        <f>IF('Unified Genders - Gold'!O26+'Unified Genders - Silver'!O26+'Unified Genders - Bronze'!O26 &gt; 0, 'Unified Genders - Gold'!O26*'Medal values'!$B$1+'Unified Genders - Silver'!O26*'Medal values'!$B$2+'Unified Genders - Bronze'!O26*'Medal values'!$B$3, "")</f>
        <v/>
      </c>
      <c r="P26" s="5" t="str">
        <f>IF('Unified Genders - Gold'!P26+'Unified Genders - Silver'!P26+'Unified Genders - Bronze'!P26 &gt; 0, 'Unified Genders - Gold'!P26*'Medal values'!$B$1+'Unified Genders - Silver'!P26*'Medal values'!$B$2+'Unified Genders - Bronze'!P26*'Medal values'!$B$3, "")</f>
        <v/>
      </c>
      <c r="Q26" s="5">
        <f>IF('Unified Genders - Gold'!Q26+'Unified Genders - Silver'!Q26+'Unified Genders - Bronze'!Q26 &gt; 0, 'Unified Genders - Gold'!Q26*'Medal values'!$B$1+'Unified Genders - Silver'!Q26*'Medal values'!$B$2+'Unified Genders - Bronze'!Q26*'Medal values'!$B$3, "")</f>
        <v>3.001</v>
      </c>
      <c r="R26" s="5" t="str">
        <f>IF('Unified Genders - Gold'!R26+'Unified Genders - Silver'!R26+'Unified Genders - Bronze'!R26 &gt; 0, 'Unified Genders - Gold'!R26*'Medal values'!$B$1+'Unified Genders - Silver'!R26*'Medal values'!$B$2+'Unified Genders - Bronze'!R26*'Medal values'!$B$3, "")</f>
        <v/>
      </c>
      <c r="S26" s="5" t="str">
        <f>IF('Unified Genders - Gold'!S26+'Unified Genders - Silver'!S26+'Unified Genders - Bronze'!S26 &gt; 0, 'Unified Genders - Gold'!S26*'Medal values'!$B$1+'Unified Genders - Silver'!S26*'Medal values'!$B$2+'Unified Genders - Bronze'!S26*'Medal values'!$B$3, "")</f>
        <v/>
      </c>
      <c r="T26" s="5" t="str">
        <f>IF('Unified Genders - Gold'!T26+'Unified Genders - Silver'!T26+'Unified Genders - Bronze'!T26 &gt; 0, 'Unified Genders - Gold'!T26*'Medal values'!$B$1+'Unified Genders - Silver'!T26*'Medal values'!$B$2+'Unified Genders - Bronze'!T26*'Medal values'!$B$3, "")</f>
        <v/>
      </c>
      <c r="U26" s="5" t="str">
        <f>IF('Unified Genders - Gold'!U26+'Unified Genders - Silver'!U26+'Unified Genders - Bronze'!U26 &gt; 0, 'Unified Genders - Gold'!U26*'Medal values'!$B$1+'Unified Genders - Silver'!U26*'Medal values'!$B$2+'Unified Genders - Bronze'!U26*'Medal values'!$B$3, "")</f>
        <v/>
      </c>
      <c r="V26" s="5" t="str">
        <f>IF('Unified Genders - Gold'!V26+'Unified Genders - Silver'!V26+'Unified Genders - Bronze'!V26 &gt; 0, 'Unified Genders - Gold'!V26*'Medal values'!$B$1+'Unified Genders - Silver'!V26*'Medal values'!$B$2+'Unified Genders - Bronze'!V26*'Medal values'!$B$3, "")</f>
        <v/>
      </c>
      <c r="W26" s="5" t="str">
        <f>IF('Unified Genders - Gold'!W26+'Unified Genders - Silver'!W26+'Unified Genders - Bronze'!W26 &gt; 0, 'Unified Genders - Gold'!W26*'Medal values'!$B$1+'Unified Genders - Silver'!W26*'Medal values'!$B$2+'Unified Genders - Bronze'!W26*'Medal values'!$B$3, "")</f>
        <v/>
      </c>
      <c r="X26" s="5" t="str">
        <f>IF('Unified Genders - Gold'!X26+'Unified Genders - Silver'!X26+'Unified Genders - Bronze'!X26 &gt; 0, 'Unified Genders - Gold'!X26*'Medal values'!$B$1+'Unified Genders - Silver'!X26*'Medal values'!$B$2+'Unified Genders - Bronze'!X26*'Medal values'!$B$3, "")</f>
        <v/>
      </c>
      <c r="Y26" s="5" t="str">
        <f>IF('Unified Genders - Gold'!Y26+'Unified Genders - Silver'!Y26+'Unified Genders - Bronze'!Y26 &gt; 0, 'Unified Genders - Gold'!Y26*'Medal values'!$B$1+'Unified Genders - Silver'!Y26*'Medal values'!$B$2+'Unified Genders - Bronze'!Y26*'Medal values'!$B$3, "")</f>
        <v/>
      </c>
      <c r="Z26" s="5" t="str">
        <f>IF('Unified Genders - Gold'!Z26+'Unified Genders - Silver'!Z26+'Unified Genders - Bronze'!Z26 &gt; 0, 'Unified Genders - Gold'!Z26*'Medal values'!$B$1+'Unified Genders - Silver'!Z26*'Medal values'!$B$2+'Unified Genders - Bronze'!Z26*'Medal values'!$B$3, "")</f>
        <v/>
      </c>
      <c r="AA26" s="5" t="str">
        <f>IF('Unified Genders - Gold'!AA26+'Unified Genders - Silver'!AA26+'Unified Genders - Bronze'!AA26 &gt; 0, 'Unified Genders - Gold'!AA26*'Medal values'!$B$1+'Unified Genders - Silver'!AA26*'Medal values'!$B$2+'Unified Genders - Bronze'!AA26*'Medal values'!$B$3, "")</f>
        <v/>
      </c>
      <c r="AB26" s="5" t="str">
        <f>IF('Unified Genders - Gold'!AB26+'Unified Genders - Silver'!AB26+'Unified Genders - Bronze'!AB26 &gt; 0, 'Unified Genders - Gold'!AB26*'Medal values'!$B$1+'Unified Genders - Silver'!AB26*'Medal values'!$B$2+'Unified Genders - Bronze'!AB26*'Medal values'!$B$3, "")</f>
        <v/>
      </c>
      <c r="AC26" s="5" t="str">
        <f>IF('Unified Genders - Gold'!AC26+'Unified Genders - Silver'!AC26+'Unified Genders - Bronze'!AC26 &gt; 0, 'Unified Genders - Gold'!AC26*'Medal values'!$B$1+'Unified Genders - Silver'!AC26*'Medal values'!$B$2+'Unified Genders - Bronze'!AC26*'Medal values'!$B$3, "")</f>
        <v/>
      </c>
      <c r="AD26" s="5" t="str">
        <f>IF('Unified Genders - Gold'!AD26+'Unified Genders - Silver'!AD26+'Unified Genders - Bronze'!AD26 &gt; 0, 'Unified Genders - Gold'!AD26*'Medal values'!$B$1+'Unified Genders - Silver'!AD26*'Medal values'!$B$2+'Unified Genders - Bronze'!AD26*'Medal values'!$B$3, "")</f>
        <v/>
      </c>
      <c r="AE26" s="5" t="str">
        <f>IF('Unified Genders - Gold'!AE26+'Unified Genders - Silver'!AE26+'Unified Genders - Bronze'!AE26 &gt; 0, 'Unified Genders - Gold'!AE26*'Medal values'!$B$1+'Unified Genders - Silver'!AE26*'Medal values'!$B$2+'Unified Genders - Bronze'!AE26*'Medal values'!$B$3, "")</f>
        <v/>
      </c>
      <c r="AF26" s="5" t="str">
        <f>IF('Unified Genders - Gold'!AF26+'Unified Genders - Silver'!AF26+'Unified Genders - Bronze'!AF26 &gt; 0, 'Unified Genders - Gold'!AF26*'Medal values'!$B$1+'Unified Genders - Silver'!AF26*'Medal values'!$B$2+'Unified Genders - Bronze'!AF26*'Medal values'!$B$3, "")</f>
        <v/>
      </c>
      <c r="AG26" s="5" t="str">
        <f>IF('Unified Genders - Gold'!AG26+'Unified Genders - Silver'!AG26+'Unified Genders - Bronze'!AG26 &gt; 0, 'Unified Genders - Gold'!AG26*'Medal values'!$B$1+'Unified Genders - Silver'!AG26*'Medal values'!$B$2+'Unified Genders - Bronze'!AG26*'Medal values'!$B$3, "")</f>
        <v/>
      </c>
      <c r="AH26" s="5" t="str">
        <f>IF('Unified Genders - Gold'!AH26+'Unified Genders - Silver'!AH26+'Unified Genders - Bronze'!AH26 &gt; 0, 'Unified Genders - Gold'!AH26*'Medal values'!$B$1+'Unified Genders - Silver'!AH26*'Medal values'!$B$2+'Unified Genders - Bronze'!AH26*'Medal values'!$B$3, "")</f>
        <v/>
      </c>
      <c r="AI26" s="5" t="str">
        <f>IF('Unified Genders - Gold'!AI26+'Unified Genders - Silver'!AI26+'Unified Genders - Bronze'!AI26 &gt; 0, 'Unified Genders - Gold'!AI26*'Medal values'!$B$1+'Unified Genders - Silver'!AI26*'Medal values'!$B$2+'Unified Genders - Bronze'!AI26*'Medal values'!$B$3, "")</f>
        <v/>
      </c>
      <c r="AJ26" s="5" t="str">
        <f>IF('Unified Genders - Gold'!AJ26+'Unified Genders - Silver'!AJ26+'Unified Genders - Bronze'!AJ26 &gt; 0, 'Unified Genders - Gold'!AJ26*'Medal values'!$B$1+'Unified Genders - Silver'!AJ26*'Medal values'!$B$2+'Unified Genders - Bronze'!AJ26*'Medal values'!$B$3, "")</f>
        <v/>
      </c>
      <c r="AK26" s="5" t="str">
        <f>IF('Unified Genders - Gold'!AK26+'Unified Genders - Silver'!AK26+'Unified Genders - Bronze'!AK26 &gt; 0, 'Unified Genders - Gold'!AK26*'Medal values'!$B$1+'Unified Genders - Silver'!AK26*'Medal values'!$B$2+'Unified Genders - Bronze'!AK26*'Medal values'!$B$3, "")</f>
        <v/>
      </c>
      <c r="AL26" s="5" t="str">
        <f>IF('Unified Genders - Gold'!AL26+'Unified Genders - Silver'!AL26+'Unified Genders - Bronze'!AL26 &gt; 0, 'Unified Genders - Gold'!AL26*'Medal values'!$B$1+'Unified Genders - Silver'!AL26*'Medal values'!$B$2+'Unified Genders - Bronze'!AL26*'Medal values'!$B$3, "")</f>
        <v/>
      </c>
      <c r="AM26" s="5" t="str">
        <f>IF('Unified Genders - Gold'!AM26+'Unified Genders - Silver'!AM26+'Unified Genders - Bronze'!AM26 &gt; 0, 'Unified Genders - Gold'!AM26*'Medal values'!$B$1+'Unified Genders - Silver'!AM26*'Medal values'!$B$2+'Unified Genders - Bronze'!AM26*'Medal values'!$B$3, "")</f>
        <v/>
      </c>
      <c r="AN26" s="5" t="str">
        <f>IF('Unified Genders - Gold'!AN26+'Unified Genders - Silver'!AN26+'Unified Genders - Bronze'!AN26 &gt; 0, 'Unified Genders - Gold'!AN26*'Medal values'!$B$1+'Unified Genders - Silver'!AN26*'Medal values'!$B$2+'Unified Genders - Bronze'!AN26*'Medal values'!$B$3, "")</f>
        <v/>
      </c>
      <c r="AO26" s="5" t="str">
        <f>IF('Unified Genders - Gold'!AO26+'Unified Genders - Silver'!AO26+'Unified Genders - Bronze'!AO26 &gt; 0, 'Unified Genders - Gold'!AO26*'Medal values'!$B$1+'Unified Genders - Silver'!AO26*'Medal values'!$B$2+'Unified Genders - Bronze'!AO26*'Medal values'!$B$3, "")</f>
        <v/>
      </c>
      <c r="AP26" s="5" t="str">
        <f>IF('Unified Genders - Gold'!AP26+'Unified Genders - Silver'!AP26+'Unified Genders - Bronze'!AP26 &gt; 0, 'Unified Genders - Gold'!AP26*'Medal values'!$B$1+'Unified Genders - Silver'!AP26*'Medal values'!$B$2+'Unified Genders - Bronze'!AP26*'Medal values'!$B$3, "")</f>
        <v/>
      </c>
      <c r="AQ26" s="5" t="str">
        <f>IF('Unified Genders - Gold'!AQ26+'Unified Genders - Silver'!AQ26+'Unified Genders - Bronze'!AQ26 &gt; 0, 'Unified Genders - Gold'!AQ26*'Medal values'!$B$1+'Unified Genders - Silver'!AQ26*'Medal values'!$B$2+'Unified Genders - Bronze'!AQ26*'Medal values'!$B$3, "")</f>
        <v/>
      </c>
      <c r="AR26" s="5" t="str">
        <f>IF('Unified Genders - Gold'!AR26+'Unified Genders - Silver'!AR26+'Unified Genders - Bronze'!AR26 &gt; 0, 'Unified Genders - Gold'!AR26*'Medal values'!$B$1+'Unified Genders - Silver'!AR26*'Medal values'!$B$2+'Unified Genders - Bronze'!AR26*'Medal values'!$B$3, "")</f>
        <v/>
      </c>
      <c r="AS26" s="5" t="str">
        <f>IF('Unified Genders - Gold'!AS26+'Unified Genders - Silver'!AS26+'Unified Genders - Bronze'!AS26 &gt; 0, 'Unified Genders - Gold'!AS26*'Medal values'!$B$1+'Unified Genders - Silver'!AS26*'Medal values'!$B$2+'Unified Genders - Bronze'!AS26*'Medal values'!$B$3, "")</f>
        <v/>
      </c>
      <c r="AT26" s="5">
        <f>IF('Unified Genders - Gold'!AT26+'Unified Genders - Silver'!AT26+'Unified Genders - Bronze'!AT26 &gt; 0, 'Unified Genders - Gold'!AT26*'Medal values'!$B$1+'Unified Genders - Silver'!AT26*'Medal values'!$B$2+'Unified Genders - Bronze'!AT26*'Medal values'!$B$3, "")</f>
        <v>5.001001</v>
      </c>
      <c r="AU26" s="5" t="str">
        <f>IF('Unified Genders - Gold'!AU26+'Unified Genders - Silver'!AU26+'Unified Genders - Bronze'!AU26 &gt; 0, 'Unified Genders - Gold'!AU26*'Medal values'!$B$1+'Unified Genders - Silver'!AU26*'Medal values'!$B$2+'Unified Genders - Bronze'!AU26*'Medal values'!$B$3, "")</f>
        <v/>
      </c>
      <c r="AV26" s="5">
        <f t="shared" si="1"/>
        <v>8.002001</v>
      </c>
      <c r="AW26" s="5">
        <f>SUM('Unified Genders - Gold'!AV26, 'Unified Genders - Silver'!AV26, 'Unified Genders - Bronze'!AV26)</f>
        <v>3</v>
      </c>
    </row>
    <row r="27">
      <c r="A27" s="5" t="str">
        <f>Countries!A26</f>
        <v>EGY</v>
      </c>
      <c r="B27" s="5" t="str">
        <f>IF('Unified Genders - Gold'!B27+'Unified Genders - Silver'!B27+'Unified Genders - Bronze'!B27 &gt; 0, 'Unified Genders - Gold'!B27*'Medal values'!$B$1+'Unified Genders - Silver'!B27*'Medal values'!$B$2+'Unified Genders - Bronze'!B27*'Medal values'!$B$3, "")</f>
        <v/>
      </c>
      <c r="C27" s="5" t="str">
        <f>IF('Unified Genders - Gold'!C27+'Unified Genders - Silver'!C27+'Unified Genders - Bronze'!C27 &gt; 0, 'Unified Genders - Gold'!C27*'Medal values'!$B$1+'Unified Genders - Silver'!C27*'Medal values'!$B$2+'Unified Genders - Bronze'!C27*'Medal values'!$B$3, "")</f>
        <v/>
      </c>
      <c r="D27" s="5" t="str">
        <f>IF('Unified Genders - Gold'!D27+'Unified Genders - Silver'!D27+'Unified Genders - Bronze'!D27 &gt; 0, 'Unified Genders - Gold'!D27*'Medal values'!$B$1+'Unified Genders - Silver'!D27*'Medal values'!$B$2+'Unified Genders - Bronze'!D27*'Medal values'!$B$3, "")</f>
        <v/>
      </c>
      <c r="E27" s="5" t="str">
        <f>IF('Unified Genders - Gold'!E27+'Unified Genders - Silver'!E27+'Unified Genders - Bronze'!E27 &gt; 0, 'Unified Genders - Gold'!E27*'Medal values'!$B$1+'Unified Genders - Silver'!E27*'Medal values'!$B$2+'Unified Genders - Bronze'!E27*'Medal values'!$B$3, "")</f>
        <v/>
      </c>
      <c r="F27" s="5" t="str">
        <f>IF('Unified Genders - Gold'!F27+'Unified Genders - Silver'!F27+'Unified Genders - Bronze'!F27 &gt; 0, 'Unified Genders - Gold'!F27*'Medal values'!$B$1+'Unified Genders - Silver'!F27*'Medal values'!$B$2+'Unified Genders - Bronze'!F27*'Medal values'!$B$3, "")</f>
        <v/>
      </c>
      <c r="G27" s="5" t="str">
        <f>IF('Unified Genders - Gold'!G27+'Unified Genders - Silver'!G27+'Unified Genders - Bronze'!G27 &gt; 0, 'Unified Genders - Gold'!G27*'Medal values'!$B$1+'Unified Genders - Silver'!G27*'Medal values'!$B$2+'Unified Genders - Bronze'!G27*'Medal values'!$B$3, "")</f>
        <v/>
      </c>
      <c r="H27" s="5" t="str">
        <f>IF('Unified Genders - Gold'!H27+'Unified Genders - Silver'!H27+'Unified Genders - Bronze'!H27 &gt; 0, 'Unified Genders - Gold'!H27*'Medal values'!$B$1+'Unified Genders - Silver'!H27*'Medal values'!$B$2+'Unified Genders - Bronze'!H27*'Medal values'!$B$3, "")</f>
        <v/>
      </c>
      <c r="I27" s="5" t="str">
        <f>IF('Unified Genders - Gold'!I27+'Unified Genders - Silver'!I27+'Unified Genders - Bronze'!I27 &gt; 0, 'Unified Genders - Gold'!I27*'Medal values'!$B$1+'Unified Genders - Silver'!I27*'Medal values'!$B$2+'Unified Genders - Bronze'!I27*'Medal values'!$B$3, "")</f>
        <v/>
      </c>
      <c r="J27" s="5" t="str">
        <f>IF('Unified Genders - Gold'!J27+'Unified Genders - Silver'!J27+'Unified Genders - Bronze'!J27 &gt; 0, 'Unified Genders - Gold'!J27*'Medal values'!$B$1+'Unified Genders - Silver'!J27*'Medal values'!$B$2+'Unified Genders - Bronze'!J27*'Medal values'!$B$3, "")</f>
        <v/>
      </c>
      <c r="K27" s="5" t="str">
        <f>IF('Unified Genders - Gold'!K27+'Unified Genders - Silver'!K27+'Unified Genders - Bronze'!K27 &gt; 0, 'Unified Genders - Gold'!K27*'Medal values'!$B$1+'Unified Genders - Silver'!K27*'Medal values'!$B$2+'Unified Genders - Bronze'!K27*'Medal values'!$B$3, "")</f>
        <v/>
      </c>
      <c r="L27" s="5" t="str">
        <f>IF('Unified Genders - Gold'!L27+'Unified Genders - Silver'!L27+'Unified Genders - Bronze'!L27 &gt; 0, 'Unified Genders - Gold'!L27*'Medal values'!$B$1+'Unified Genders - Silver'!L27*'Medal values'!$B$2+'Unified Genders - Bronze'!L27*'Medal values'!$B$3, "")</f>
        <v/>
      </c>
      <c r="M27" s="5" t="str">
        <f>IF('Unified Genders - Gold'!M27+'Unified Genders - Silver'!M27+'Unified Genders - Bronze'!M27 &gt; 0, 'Unified Genders - Gold'!M27*'Medal values'!$B$1+'Unified Genders - Silver'!M27*'Medal values'!$B$2+'Unified Genders - Bronze'!M27*'Medal values'!$B$3, "")</f>
        <v/>
      </c>
      <c r="N27" s="5" t="str">
        <f>IF('Unified Genders - Gold'!N27+'Unified Genders - Silver'!N27+'Unified Genders - Bronze'!N27 &gt; 0, 'Unified Genders - Gold'!N27*'Medal values'!$B$1+'Unified Genders - Silver'!N27*'Medal values'!$B$2+'Unified Genders - Bronze'!N27*'Medal values'!$B$3, "")</f>
        <v/>
      </c>
      <c r="O27" s="5" t="str">
        <f>IF('Unified Genders - Gold'!O27+'Unified Genders - Silver'!O27+'Unified Genders - Bronze'!O27 &gt; 0, 'Unified Genders - Gold'!O27*'Medal values'!$B$1+'Unified Genders - Silver'!O27*'Medal values'!$B$2+'Unified Genders - Bronze'!O27*'Medal values'!$B$3, "")</f>
        <v/>
      </c>
      <c r="P27" s="5" t="str">
        <f>IF('Unified Genders - Gold'!P27+'Unified Genders - Silver'!P27+'Unified Genders - Bronze'!P27 &gt; 0, 'Unified Genders - Gold'!P27*'Medal values'!$B$1+'Unified Genders - Silver'!P27*'Medal values'!$B$2+'Unified Genders - Bronze'!P27*'Medal values'!$B$3, "")</f>
        <v/>
      </c>
      <c r="Q27" s="5" t="str">
        <f>IF('Unified Genders - Gold'!Q27+'Unified Genders - Silver'!Q27+'Unified Genders - Bronze'!Q27 &gt; 0, 'Unified Genders - Gold'!Q27*'Medal values'!$B$1+'Unified Genders - Silver'!Q27*'Medal values'!$B$2+'Unified Genders - Bronze'!Q27*'Medal values'!$B$3, "")</f>
        <v/>
      </c>
      <c r="R27" s="5" t="str">
        <f>IF('Unified Genders - Gold'!R27+'Unified Genders - Silver'!R27+'Unified Genders - Bronze'!R27 &gt; 0, 'Unified Genders - Gold'!R27*'Medal values'!$B$1+'Unified Genders - Silver'!R27*'Medal values'!$B$2+'Unified Genders - Bronze'!R27*'Medal values'!$B$3, "")</f>
        <v/>
      </c>
      <c r="S27" s="5" t="str">
        <f>IF('Unified Genders - Gold'!S27+'Unified Genders - Silver'!S27+'Unified Genders - Bronze'!S27 &gt; 0, 'Unified Genders - Gold'!S27*'Medal values'!$B$1+'Unified Genders - Silver'!S27*'Medal values'!$B$2+'Unified Genders - Bronze'!S27*'Medal values'!$B$3, "")</f>
        <v/>
      </c>
      <c r="T27" s="5" t="str">
        <f>IF('Unified Genders - Gold'!T27+'Unified Genders - Silver'!T27+'Unified Genders - Bronze'!T27 &gt; 0, 'Unified Genders - Gold'!T27*'Medal values'!$B$1+'Unified Genders - Silver'!T27*'Medal values'!$B$2+'Unified Genders - Bronze'!T27*'Medal values'!$B$3, "")</f>
        <v/>
      </c>
      <c r="U27" s="5" t="str">
        <f>IF('Unified Genders - Gold'!U27+'Unified Genders - Silver'!U27+'Unified Genders - Bronze'!U27 &gt; 0, 'Unified Genders - Gold'!U27*'Medal values'!$B$1+'Unified Genders - Silver'!U27*'Medal values'!$B$2+'Unified Genders - Bronze'!U27*'Medal values'!$B$3, "")</f>
        <v/>
      </c>
      <c r="V27" s="5" t="str">
        <f>IF('Unified Genders - Gold'!V27+'Unified Genders - Silver'!V27+'Unified Genders - Bronze'!V27 &gt; 0, 'Unified Genders - Gold'!V27*'Medal values'!$B$1+'Unified Genders - Silver'!V27*'Medal values'!$B$2+'Unified Genders - Bronze'!V27*'Medal values'!$B$3, "")</f>
        <v/>
      </c>
      <c r="W27" s="5" t="str">
        <f>IF('Unified Genders - Gold'!W27+'Unified Genders - Silver'!W27+'Unified Genders - Bronze'!W27 &gt; 0, 'Unified Genders - Gold'!W27*'Medal values'!$B$1+'Unified Genders - Silver'!W27*'Medal values'!$B$2+'Unified Genders - Bronze'!W27*'Medal values'!$B$3, "")</f>
        <v/>
      </c>
      <c r="X27" s="5" t="str">
        <f>IF('Unified Genders - Gold'!X27+'Unified Genders - Silver'!X27+'Unified Genders - Bronze'!X27 &gt; 0, 'Unified Genders - Gold'!X27*'Medal values'!$B$1+'Unified Genders - Silver'!X27*'Medal values'!$B$2+'Unified Genders - Bronze'!X27*'Medal values'!$B$3, "")</f>
        <v/>
      </c>
      <c r="Y27" s="5" t="str">
        <f>IF('Unified Genders - Gold'!Y27+'Unified Genders - Silver'!Y27+'Unified Genders - Bronze'!Y27 &gt; 0, 'Unified Genders - Gold'!Y27*'Medal values'!$B$1+'Unified Genders - Silver'!Y27*'Medal values'!$B$2+'Unified Genders - Bronze'!Y27*'Medal values'!$B$3, "")</f>
        <v/>
      </c>
      <c r="Z27" s="5" t="str">
        <f>IF('Unified Genders - Gold'!Z27+'Unified Genders - Silver'!Z27+'Unified Genders - Bronze'!Z27 &gt; 0, 'Unified Genders - Gold'!Z27*'Medal values'!$B$1+'Unified Genders - Silver'!Z27*'Medal values'!$B$2+'Unified Genders - Bronze'!Z27*'Medal values'!$B$3, "")</f>
        <v/>
      </c>
      <c r="AA27" s="5">
        <f>IF('Unified Genders - Gold'!AA27+'Unified Genders - Silver'!AA27+'Unified Genders - Bronze'!AA27 &gt; 0, 'Unified Genders - Gold'!AA27*'Medal values'!$B$1+'Unified Genders - Silver'!AA27*'Medal values'!$B$2+'Unified Genders - Bronze'!AA27*'Medal values'!$B$3, "")</f>
        <v>4.001</v>
      </c>
      <c r="AB27" s="5" t="str">
        <f>IF('Unified Genders - Gold'!AB27+'Unified Genders - Silver'!AB27+'Unified Genders - Bronze'!AB27 &gt; 0, 'Unified Genders - Gold'!AB27*'Medal values'!$B$1+'Unified Genders - Silver'!AB27*'Medal values'!$B$2+'Unified Genders - Bronze'!AB27*'Medal values'!$B$3, "")</f>
        <v/>
      </c>
      <c r="AC27" s="5">
        <f>IF('Unified Genders - Gold'!AC27+'Unified Genders - Silver'!AC27+'Unified Genders - Bronze'!AC27 &gt; 0, 'Unified Genders - Gold'!AC27*'Medal values'!$B$1+'Unified Genders - Silver'!AC27*'Medal values'!$B$2+'Unified Genders - Bronze'!AC27*'Medal values'!$B$3, "")</f>
        <v>2.000001</v>
      </c>
      <c r="AD27" s="5" t="str">
        <f>IF('Unified Genders - Gold'!AD27+'Unified Genders - Silver'!AD27+'Unified Genders - Bronze'!AD27 &gt; 0, 'Unified Genders - Gold'!AD27*'Medal values'!$B$1+'Unified Genders - Silver'!AD27*'Medal values'!$B$2+'Unified Genders - Bronze'!AD27*'Medal values'!$B$3, "")</f>
        <v/>
      </c>
      <c r="AE27" s="5" t="str">
        <f>IF('Unified Genders - Gold'!AE27+'Unified Genders - Silver'!AE27+'Unified Genders - Bronze'!AE27 &gt; 0, 'Unified Genders - Gold'!AE27*'Medal values'!$B$1+'Unified Genders - Silver'!AE27*'Medal values'!$B$2+'Unified Genders - Bronze'!AE27*'Medal values'!$B$3, "")</f>
        <v/>
      </c>
      <c r="AF27" s="5" t="str">
        <f>IF('Unified Genders - Gold'!AF27+'Unified Genders - Silver'!AF27+'Unified Genders - Bronze'!AF27 &gt; 0, 'Unified Genders - Gold'!AF27*'Medal values'!$B$1+'Unified Genders - Silver'!AF27*'Medal values'!$B$2+'Unified Genders - Bronze'!AF27*'Medal values'!$B$3, "")</f>
        <v/>
      </c>
      <c r="AG27" s="5" t="str">
        <f>IF('Unified Genders - Gold'!AG27+'Unified Genders - Silver'!AG27+'Unified Genders - Bronze'!AG27 &gt; 0, 'Unified Genders - Gold'!AG27*'Medal values'!$B$1+'Unified Genders - Silver'!AG27*'Medal values'!$B$2+'Unified Genders - Bronze'!AG27*'Medal values'!$B$3, "")</f>
        <v/>
      </c>
      <c r="AH27" s="5" t="str">
        <f>IF('Unified Genders - Gold'!AH27+'Unified Genders - Silver'!AH27+'Unified Genders - Bronze'!AH27 &gt; 0, 'Unified Genders - Gold'!AH27*'Medal values'!$B$1+'Unified Genders - Silver'!AH27*'Medal values'!$B$2+'Unified Genders - Bronze'!AH27*'Medal values'!$B$3, "")</f>
        <v/>
      </c>
      <c r="AI27" s="5" t="str">
        <f>IF('Unified Genders - Gold'!AI27+'Unified Genders - Silver'!AI27+'Unified Genders - Bronze'!AI27 &gt; 0, 'Unified Genders - Gold'!AI27*'Medal values'!$B$1+'Unified Genders - Silver'!AI27*'Medal values'!$B$2+'Unified Genders - Bronze'!AI27*'Medal values'!$B$3, "")</f>
        <v/>
      </c>
      <c r="AJ27" s="5" t="str">
        <f>IF('Unified Genders - Gold'!AJ27+'Unified Genders - Silver'!AJ27+'Unified Genders - Bronze'!AJ27 &gt; 0, 'Unified Genders - Gold'!AJ27*'Medal values'!$B$1+'Unified Genders - Silver'!AJ27*'Medal values'!$B$2+'Unified Genders - Bronze'!AJ27*'Medal values'!$B$3, "")</f>
        <v/>
      </c>
      <c r="AK27" s="5" t="str">
        <f>IF('Unified Genders - Gold'!AK27+'Unified Genders - Silver'!AK27+'Unified Genders - Bronze'!AK27 &gt; 0, 'Unified Genders - Gold'!AK27*'Medal values'!$B$1+'Unified Genders - Silver'!AK27*'Medal values'!$B$2+'Unified Genders - Bronze'!AK27*'Medal values'!$B$3, "")</f>
        <v/>
      </c>
      <c r="AL27" s="5" t="str">
        <f>IF('Unified Genders - Gold'!AL27+'Unified Genders - Silver'!AL27+'Unified Genders - Bronze'!AL27 &gt; 0, 'Unified Genders - Gold'!AL27*'Medal values'!$B$1+'Unified Genders - Silver'!AL27*'Medal values'!$B$2+'Unified Genders - Bronze'!AL27*'Medal values'!$B$3, "")</f>
        <v/>
      </c>
      <c r="AM27" s="5" t="str">
        <f>IF('Unified Genders - Gold'!AM27+'Unified Genders - Silver'!AM27+'Unified Genders - Bronze'!AM27 &gt; 0, 'Unified Genders - Gold'!AM27*'Medal values'!$B$1+'Unified Genders - Silver'!AM27*'Medal values'!$B$2+'Unified Genders - Bronze'!AM27*'Medal values'!$B$3, "")</f>
        <v/>
      </c>
      <c r="AN27" s="5">
        <f>IF('Unified Genders - Gold'!AN27+'Unified Genders - Silver'!AN27+'Unified Genders - Bronze'!AN27 &gt; 0, 'Unified Genders - Gold'!AN27*'Medal values'!$B$1+'Unified Genders - Silver'!AN27*'Medal values'!$B$2+'Unified Genders - Bronze'!AN27*'Medal values'!$B$3, "")</f>
        <v>2</v>
      </c>
      <c r="AO27" s="5" t="str">
        <f>IF('Unified Genders - Gold'!AO27+'Unified Genders - Silver'!AO27+'Unified Genders - Bronze'!AO27 &gt; 0, 'Unified Genders - Gold'!AO27*'Medal values'!$B$1+'Unified Genders - Silver'!AO27*'Medal values'!$B$2+'Unified Genders - Bronze'!AO27*'Medal values'!$B$3, "")</f>
        <v/>
      </c>
      <c r="AP27" s="5" t="str">
        <f>IF('Unified Genders - Gold'!AP27+'Unified Genders - Silver'!AP27+'Unified Genders - Bronze'!AP27 &gt; 0, 'Unified Genders - Gold'!AP27*'Medal values'!$B$1+'Unified Genders - Silver'!AP27*'Medal values'!$B$2+'Unified Genders - Bronze'!AP27*'Medal values'!$B$3, "")</f>
        <v/>
      </c>
      <c r="AQ27" s="5" t="str">
        <f>IF('Unified Genders - Gold'!AQ27+'Unified Genders - Silver'!AQ27+'Unified Genders - Bronze'!AQ27 &gt; 0, 'Unified Genders - Gold'!AQ27*'Medal values'!$B$1+'Unified Genders - Silver'!AQ27*'Medal values'!$B$2+'Unified Genders - Bronze'!AQ27*'Medal values'!$B$3, "")</f>
        <v/>
      </c>
      <c r="AR27" s="5" t="str">
        <f>IF('Unified Genders - Gold'!AR27+'Unified Genders - Silver'!AR27+'Unified Genders - Bronze'!AR27 &gt; 0, 'Unified Genders - Gold'!AR27*'Medal values'!$B$1+'Unified Genders - Silver'!AR27*'Medal values'!$B$2+'Unified Genders - Bronze'!AR27*'Medal values'!$B$3, "")</f>
        <v/>
      </c>
      <c r="AS27" s="5" t="str">
        <f>IF('Unified Genders - Gold'!AS27+'Unified Genders - Silver'!AS27+'Unified Genders - Bronze'!AS27 &gt; 0, 'Unified Genders - Gold'!AS27*'Medal values'!$B$1+'Unified Genders - Silver'!AS27*'Medal values'!$B$2+'Unified Genders - Bronze'!AS27*'Medal values'!$B$3, "")</f>
        <v/>
      </c>
      <c r="AT27" s="5" t="str">
        <f>IF('Unified Genders - Gold'!AT27+'Unified Genders - Silver'!AT27+'Unified Genders - Bronze'!AT27 &gt; 0, 'Unified Genders - Gold'!AT27*'Medal values'!$B$1+'Unified Genders - Silver'!AT27*'Medal values'!$B$2+'Unified Genders - Bronze'!AT27*'Medal values'!$B$3, "")</f>
        <v/>
      </c>
      <c r="AU27" s="5">
        <f>IF('Unified Genders - Gold'!AU27+'Unified Genders - Silver'!AU27+'Unified Genders - Bronze'!AU27 &gt; 0, 'Unified Genders - Gold'!AU27*'Medal values'!$B$1+'Unified Genders - Silver'!AU27*'Medal values'!$B$2+'Unified Genders - Bronze'!AU27*'Medal values'!$B$3, "")</f>
        <v>1</v>
      </c>
      <c r="AV27" s="5">
        <f t="shared" si="1"/>
        <v>9.001001</v>
      </c>
      <c r="AW27" s="5">
        <f>SUM('Unified Genders - Gold'!AV27, 'Unified Genders - Silver'!AV27, 'Unified Genders - Bronze'!AV27)</f>
        <v>6</v>
      </c>
    </row>
    <row r="28">
      <c r="A28" s="5" t="str">
        <f>Countries!A27</f>
        <v>ESP</v>
      </c>
      <c r="B28" s="5" t="str">
        <f>IF('Unified Genders - Gold'!B28+'Unified Genders - Silver'!B28+'Unified Genders - Bronze'!B28 &gt; 0, 'Unified Genders - Gold'!B28*'Medal values'!$B$1+'Unified Genders - Silver'!B28*'Medal values'!$B$2+'Unified Genders - Bronze'!B28*'Medal values'!$B$3, "")</f>
        <v/>
      </c>
      <c r="C28" s="5" t="str">
        <f>IF('Unified Genders - Gold'!C28+'Unified Genders - Silver'!C28+'Unified Genders - Bronze'!C28 &gt; 0, 'Unified Genders - Gold'!C28*'Medal values'!$B$1+'Unified Genders - Silver'!C28*'Medal values'!$B$2+'Unified Genders - Bronze'!C28*'Medal values'!$B$3, "")</f>
        <v/>
      </c>
      <c r="D28" s="5">
        <f>IF('Unified Genders - Gold'!D28+'Unified Genders - Silver'!D28+'Unified Genders - Bronze'!D28 &gt; 0, 'Unified Genders - Gold'!D28*'Medal values'!$B$1+'Unified Genders - Silver'!D28*'Medal values'!$B$2+'Unified Genders - Bronze'!D28*'Medal values'!$B$3, "")</f>
        <v>2.000001</v>
      </c>
      <c r="E28" s="5" t="str">
        <f>IF('Unified Genders - Gold'!E28+'Unified Genders - Silver'!E28+'Unified Genders - Bronze'!E28 &gt; 0, 'Unified Genders - Gold'!E28*'Medal values'!$B$1+'Unified Genders - Silver'!E28*'Medal values'!$B$2+'Unified Genders - Bronze'!E28*'Medal values'!$B$3, "")</f>
        <v/>
      </c>
      <c r="F28" s="5">
        <f>IF('Unified Genders - Gold'!F28+'Unified Genders - Silver'!F28+'Unified Genders - Bronze'!F28 &gt; 0, 'Unified Genders - Gold'!F28*'Medal values'!$B$1+'Unified Genders - Silver'!F28*'Medal values'!$B$2+'Unified Genders - Bronze'!F28*'Medal values'!$B$3, "")</f>
        <v>1</v>
      </c>
      <c r="G28" s="5" t="str">
        <f>IF('Unified Genders - Gold'!G28+'Unified Genders - Silver'!G28+'Unified Genders - Bronze'!G28 &gt; 0, 'Unified Genders - Gold'!G28*'Medal values'!$B$1+'Unified Genders - Silver'!G28*'Medal values'!$B$2+'Unified Genders - Bronze'!G28*'Medal values'!$B$3, "")</f>
        <v/>
      </c>
      <c r="H28" s="5" t="str">
        <f>IF('Unified Genders - Gold'!H28+'Unified Genders - Silver'!H28+'Unified Genders - Bronze'!H28 &gt; 0, 'Unified Genders - Gold'!H28*'Medal values'!$B$1+'Unified Genders - Silver'!H28*'Medal values'!$B$2+'Unified Genders - Bronze'!H28*'Medal values'!$B$3, "")</f>
        <v/>
      </c>
      <c r="I28" s="5" t="str">
        <f>IF('Unified Genders - Gold'!I28+'Unified Genders - Silver'!I28+'Unified Genders - Bronze'!I28 &gt; 0, 'Unified Genders - Gold'!I28*'Medal values'!$B$1+'Unified Genders - Silver'!I28*'Medal values'!$B$2+'Unified Genders - Bronze'!I28*'Medal values'!$B$3, "")</f>
        <v/>
      </c>
      <c r="J28" s="5" t="str">
        <f>IF('Unified Genders - Gold'!J28+'Unified Genders - Silver'!J28+'Unified Genders - Bronze'!J28 &gt; 0, 'Unified Genders - Gold'!J28*'Medal values'!$B$1+'Unified Genders - Silver'!J28*'Medal values'!$B$2+'Unified Genders - Bronze'!J28*'Medal values'!$B$3, "")</f>
        <v/>
      </c>
      <c r="K28" s="5" t="str">
        <f>IF('Unified Genders - Gold'!K28+'Unified Genders - Silver'!K28+'Unified Genders - Bronze'!K28 &gt; 0, 'Unified Genders - Gold'!K28*'Medal values'!$B$1+'Unified Genders - Silver'!K28*'Medal values'!$B$2+'Unified Genders - Bronze'!K28*'Medal values'!$B$3, "")</f>
        <v/>
      </c>
      <c r="L28" s="5">
        <f>IF('Unified Genders - Gold'!L28+'Unified Genders - Silver'!L28+'Unified Genders - Bronze'!L28 &gt; 0, 'Unified Genders - Gold'!L28*'Medal values'!$B$1+'Unified Genders - Silver'!L28*'Medal values'!$B$2+'Unified Genders - Bronze'!L28*'Medal values'!$B$3, "")</f>
        <v>2.000001</v>
      </c>
      <c r="M28" s="5">
        <f>IF('Unified Genders - Gold'!M28+'Unified Genders - Silver'!M28+'Unified Genders - Bronze'!M28 &gt; 0, 'Unified Genders - Gold'!M28*'Medal values'!$B$1+'Unified Genders - Silver'!M28*'Medal values'!$B$2+'Unified Genders - Bronze'!M28*'Medal values'!$B$3, "")</f>
        <v>4.000002</v>
      </c>
      <c r="N28" s="5" t="str">
        <f>IF('Unified Genders - Gold'!N28+'Unified Genders - Silver'!N28+'Unified Genders - Bronze'!N28 &gt; 0, 'Unified Genders - Gold'!N28*'Medal values'!$B$1+'Unified Genders - Silver'!N28*'Medal values'!$B$2+'Unified Genders - Bronze'!N28*'Medal values'!$B$3, "")</f>
        <v/>
      </c>
      <c r="O28" s="5" t="str">
        <f>IF('Unified Genders - Gold'!O28+'Unified Genders - Silver'!O28+'Unified Genders - Bronze'!O28 &gt; 0, 'Unified Genders - Gold'!O28*'Medal values'!$B$1+'Unified Genders - Silver'!O28*'Medal values'!$B$2+'Unified Genders - Bronze'!O28*'Medal values'!$B$3, "")</f>
        <v/>
      </c>
      <c r="P28" s="5">
        <f>IF('Unified Genders - Gold'!P28+'Unified Genders - Silver'!P28+'Unified Genders - Bronze'!P28 &gt; 0, 'Unified Genders - Gold'!P28*'Medal values'!$B$1+'Unified Genders - Silver'!P28*'Medal values'!$B$2+'Unified Genders - Bronze'!P28*'Medal values'!$B$3, "")</f>
        <v>1</v>
      </c>
      <c r="Q28" s="5" t="str">
        <f>IF('Unified Genders - Gold'!Q28+'Unified Genders - Silver'!Q28+'Unified Genders - Bronze'!Q28 &gt; 0, 'Unified Genders - Gold'!Q28*'Medal values'!$B$1+'Unified Genders - Silver'!Q28*'Medal values'!$B$2+'Unified Genders - Bronze'!Q28*'Medal values'!$B$3, "")</f>
        <v/>
      </c>
      <c r="R28" s="5" t="str">
        <f>IF('Unified Genders - Gold'!R28+'Unified Genders - Silver'!R28+'Unified Genders - Bronze'!R28 &gt; 0, 'Unified Genders - Gold'!R28*'Medal values'!$B$1+'Unified Genders - Silver'!R28*'Medal values'!$B$2+'Unified Genders - Bronze'!R28*'Medal values'!$B$3, "")</f>
        <v/>
      </c>
      <c r="S28" s="5" t="str">
        <f>IF('Unified Genders - Gold'!S28+'Unified Genders - Silver'!S28+'Unified Genders - Bronze'!S28 &gt; 0, 'Unified Genders - Gold'!S28*'Medal values'!$B$1+'Unified Genders - Silver'!S28*'Medal values'!$B$2+'Unified Genders - Bronze'!S28*'Medal values'!$B$3, "")</f>
        <v/>
      </c>
      <c r="T28" s="5" t="str">
        <f>IF('Unified Genders - Gold'!T28+'Unified Genders - Silver'!T28+'Unified Genders - Bronze'!T28 &gt; 0, 'Unified Genders - Gold'!T28*'Medal values'!$B$1+'Unified Genders - Silver'!T28*'Medal values'!$B$2+'Unified Genders - Bronze'!T28*'Medal values'!$B$3, "")</f>
        <v/>
      </c>
      <c r="U28" s="5" t="str">
        <f>IF('Unified Genders - Gold'!U28+'Unified Genders - Silver'!U28+'Unified Genders - Bronze'!U28 &gt; 0, 'Unified Genders - Gold'!U28*'Medal values'!$B$1+'Unified Genders - Silver'!U28*'Medal values'!$B$2+'Unified Genders - Bronze'!U28*'Medal values'!$B$3, "")</f>
        <v/>
      </c>
      <c r="V28" s="5">
        <f>IF('Unified Genders - Gold'!V28+'Unified Genders - Silver'!V28+'Unified Genders - Bronze'!V28 &gt; 0, 'Unified Genders - Gold'!V28*'Medal values'!$B$1+'Unified Genders - Silver'!V28*'Medal values'!$B$2+'Unified Genders - Bronze'!V28*'Medal values'!$B$3, "")</f>
        <v>2.000001</v>
      </c>
      <c r="W28" s="5" t="str">
        <f>IF('Unified Genders - Gold'!W28+'Unified Genders - Silver'!W28+'Unified Genders - Bronze'!W28 &gt; 0, 'Unified Genders - Gold'!W28*'Medal values'!$B$1+'Unified Genders - Silver'!W28*'Medal values'!$B$2+'Unified Genders - Bronze'!W28*'Medal values'!$B$3, "")</f>
        <v/>
      </c>
      <c r="X28" s="5">
        <f>IF('Unified Genders - Gold'!X28+'Unified Genders - Silver'!X28+'Unified Genders - Bronze'!X28 &gt; 0, 'Unified Genders - Gold'!X28*'Medal values'!$B$1+'Unified Genders - Silver'!X28*'Medal values'!$B$2+'Unified Genders - Bronze'!X28*'Medal values'!$B$3, "")</f>
        <v>1</v>
      </c>
      <c r="Y28" s="5" t="str">
        <f>IF('Unified Genders - Gold'!Y28+'Unified Genders - Silver'!Y28+'Unified Genders - Bronze'!Y28 &gt; 0, 'Unified Genders - Gold'!Y28*'Medal values'!$B$1+'Unified Genders - Silver'!Y28*'Medal values'!$B$2+'Unified Genders - Bronze'!Y28*'Medal values'!$B$3, "")</f>
        <v/>
      </c>
      <c r="Z28" s="5" t="str">
        <f>IF('Unified Genders - Gold'!Z28+'Unified Genders - Silver'!Z28+'Unified Genders - Bronze'!Z28 &gt; 0, 'Unified Genders - Gold'!Z28*'Medal values'!$B$1+'Unified Genders - Silver'!Z28*'Medal values'!$B$2+'Unified Genders - Bronze'!Z28*'Medal values'!$B$3, "")</f>
        <v/>
      </c>
      <c r="AA28" s="5">
        <f>IF('Unified Genders - Gold'!AA28+'Unified Genders - Silver'!AA28+'Unified Genders - Bronze'!AA28 &gt; 0, 'Unified Genders - Gold'!AA28*'Medal values'!$B$1+'Unified Genders - Silver'!AA28*'Medal values'!$B$2+'Unified Genders - Bronze'!AA28*'Medal values'!$B$3, "")</f>
        <v>5.001001</v>
      </c>
      <c r="AB28" s="5" t="str">
        <f>IF('Unified Genders - Gold'!AB28+'Unified Genders - Silver'!AB28+'Unified Genders - Bronze'!AB28 &gt; 0, 'Unified Genders - Gold'!AB28*'Medal values'!$B$1+'Unified Genders - Silver'!AB28*'Medal values'!$B$2+'Unified Genders - Bronze'!AB28*'Medal values'!$B$3, "")</f>
        <v/>
      </c>
      <c r="AC28" s="5" t="str">
        <f>IF('Unified Genders - Gold'!AC28+'Unified Genders - Silver'!AC28+'Unified Genders - Bronze'!AC28 &gt; 0, 'Unified Genders - Gold'!AC28*'Medal values'!$B$1+'Unified Genders - Silver'!AC28*'Medal values'!$B$2+'Unified Genders - Bronze'!AC28*'Medal values'!$B$3, "")</f>
        <v/>
      </c>
      <c r="AD28" s="5" t="str">
        <f>IF('Unified Genders - Gold'!AD28+'Unified Genders - Silver'!AD28+'Unified Genders - Bronze'!AD28 &gt; 0, 'Unified Genders - Gold'!AD28*'Medal values'!$B$1+'Unified Genders - Silver'!AD28*'Medal values'!$B$2+'Unified Genders - Bronze'!AD28*'Medal values'!$B$3, "")</f>
        <v/>
      </c>
      <c r="AE28" s="5" t="str">
        <f>IF('Unified Genders - Gold'!AE28+'Unified Genders - Silver'!AE28+'Unified Genders - Bronze'!AE28 &gt; 0, 'Unified Genders - Gold'!AE28*'Medal values'!$B$1+'Unified Genders - Silver'!AE28*'Medal values'!$B$2+'Unified Genders - Bronze'!AE28*'Medal values'!$B$3, "")</f>
        <v/>
      </c>
      <c r="AF28" s="5" t="str">
        <f>IF('Unified Genders - Gold'!AF28+'Unified Genders - Silver'!AF28+'Unified Genders - Bronze'!AF28 &gt; 0, 'Unified Genders - Gold'!AF28*'Medal values'!$B$1+'Unified Genders - Silver'!AF28*'Medal values'!$B$2+'Unified Genders - Bronze'!AF28*'Medal values'!$B$3, "")</f>
        <v/>
      </c>
      <c r="AG28" s="5">
        <f>IF('Unified Genders - Gold'!AG28+'Unified Genders - Silver'!AG28+'Unified Genders - Bronze'!AG28 &gt; 0, 'Unified Genders - Gold'!AG28*'Medal values'!$B$1+'Unified Genders - Silver'!AG28*'Medal values'!$B$2+'Unified Genders - Bronze'!AG28*'Medal values'!$B$3, "")</f>
        <v>2</v>
      </c>
      <c r="AH28" s="5">
        <f>IF('Unified Genders - Gold'!AH28+'Unified Genders - Silver'!AH28+'Unified Genders - Bronze'!AH28 &gt; 0, 'Unified Genders - Gold'!AH28*'Medal values'!$B$1+'Unified Genders - Silver'!AH28*'Medal values'!$B$2+'Unified Genders - Bronze'!AH28*'Medal values'!$B$3, "")</f>
        <v>3.001</v>
      </c>
      <c r="AI28" s="5" t="str">
        <f>IF('Unified Genders - Gold'!AI28+'Unified Genders - Silver'!AI28+'Unified Genders - Bronze'!AI28 &gt; 0, 'Unified Genders - Gold'!AI28*'Medal values'!$B$1+'Unified Genders - Silver'!AI28*'Medal values'!$B$2+'Unified Genders - Bronze'!AI28*'Medal values'!$B$3, "")</f>
        <v/>
      </c>
      <c r="AJ28" s="5">
        <f>IF('Unified Genders - Gold'!AJ28+'Unified Genders - Silver'!AJ28+'Unified Genders - Bronze'!AJ28 &gt; 0, 'Unified Genders - Gold'!AJ28*'Medal values'!$B$1+'Unified Genders - Silver'!AJ28*'Medal values'!$B$2+'Unified Genders - Bronze'!AJ28*'Medal values'!$B$3, "")</f>
        <v>3.001</v>
      </c>
      <c r="AK28" s="5" t="str">
        <f>IF('Unified Genders - Gold'!AK28+'Unified Genders - Silver'!AK28+'Unified Genders - Bronze'!AK28 &gt; 0, 'Unified Genders - Gold'!AK28*'Medal values'!$B$1+'Unified Genders - Silver'!AK28*'Medal values'!$B$2+'Unified Genders - Bronze'!AK28*'Medal values'!$B$3, "")</f>
        <v/>
      </c>
      <c r="AL28" s="5" t="str">
        <f>IF('Unified Genders - Gold'!AL28+'Unified Genders - Silver'!AL28+'Unified Genders - Bronze'!AL28 &gt; 0, 'Unified Genders - Gold'!AL28*'Medal values'!$B$1+'Unified Genders - Silver'!AL28*'Medal values'!$B$2+'Unified Genders - Bronze'!AL28*'Medal values'!$B$3, "")</f>
        <v/>
      </c>
      <c r="AM28" s="5" t="str">
        <f>IF('Unified Genders - Gold'!AM28+'Unified Genders - Silver'!AM28+'Unified Genders - Bronze'!AM28 &gt; 0, 'Unified Genders - Gold'!AM28*'Medal values'!$B$1+'Unified Genders - Silver'!AM28*'Medal values'!$B$2+'Unified Genders - Bronze'!AM28*'Medal values'!$B$3, "")</f>
        <v/>
      </c>
      <c r="AN28" s="5">
        <f>IF('Unified Genders - Gold'!AN28+'Unified Genders - Silver'!AN28+'Unified Genders - Bronze'!AN28 &gt; 0, 'Unified Genders - Gold'!AN28*'Medal values'!$B$1+'Unified Genders - Silver'!AN28*'Medal values'!$B$2+'Unified Genders - Bronze'!AN28*'Medal values'!$B$3, "")</f>
        <v>2.000001</v>
      </c>
      <c r="AO28" s="5">
        <f>IF('Unified Genders - Gold'!AO28+'Unified Genders - Silver'!AO28+'Unified Genders - Bronze'!AO28 &gt; 0, 'Unified Genders - Gold'!AO28*'Medal values'!$B$1+'Unified Genders - Silver'!AO28*'Medal values'!$B$2+'Unified Genders - Bronze'!AO28*'Medal values'!$B$3, "")</f>
        <v>1</v>
      </c>
      <c r="AP28" s="5" t="str">
        <f>IF('Unified Genders - Gold'!AP28+'Unified Genders - Silver'!AP28+'Unified Genders - Bronze'!AP28 &gt; 0, 'Unified Genders - Gold'!AP28*'Medal values'!$B$1+'Unified Genders - Silver'!AP28*'Medal values'!$B$2+'Unified Genders - Bronze'!AP28*'Medal values'!$B$3, "")</f>
        <v/>
      </c>
      <c r="AQ28" s="5" t="str">
        <f>IF('Unified Genders - Gold'!AQ28+'Unified Genders - Silver'!AQ28+'Unified Genders - Bronze'!AQ28 &gt; 0, 'Unified Genders - Gold'!AQ28*'Medal values'!$B$1+'Unified Genders - Silver'!AQ28*'Medal values'!$B$2+'Unified Genders - Bronze'!AQ28*'Medal values'!$B$3, "")</f>
        <v/>
      </c>
      <c r="AR28" s="5" t="str">
        <f>IF('Unified Genders - Gold'!AR28+'Unified Genders - Silver'!AR28+'Unified Genders - Bronze'!AR28 &gt; 0, 'Unified Genders - Gold'!AR28*'Medal values'!$B$1+'Unified Genders - Silver'!AR28*'Medal values'!$B$2+'Unified Genders - Bronze'!AR28*'Medal values'!$B$3, "")</f>
        <v/>
      </c>
      <c r="AS28" s="5">
        <f>IF('Unified Genders - Gold'!AS28+'Unified Genders - Silver'!AS28+'Unified Genders - Bronze'!AS28 &gt; 0, 'Unified Genders - Gold'!AS28*'Medal values'!$B$1+'Unified Genders - Silver'!AS28*'Medal values'!$B$2+'Unified Genders - Bronze'!AS28*'Medal values'!$B$3, "")</f>
        <v>2.000001</v>
      </c>
      <c r="AT28" s="5" t="str">
        <f>IF('Unified Genders - Gold'!AT28+'Unified Genders - Silver'!AT28+'Unified Genders - Bronze'!AT28 &gt; 0, 'Unified Genders - Gold'!AT28*'Medal values'!$B$1+'Unified Genders - Silver'!AT28*'Medal values'!$B$2+'Unified Genders - Bronze'!AT28*'Medal values'!$B$3, "")</f>
        <v/>
      </c>
      <c r="AU28" s="5" t="str">
        <f>IF('Unified Genders - Gold'!AU28+'Unified Genders - Silver'!AU28+'Unified Genders - Bronze'!AU28 &gt; 0, 'Unified Genders - Gold'!AU28*'Medal values'!$B$1+'Unified Genders - Silver'!AU28*'Medal values'!$B$2+'Unified Genders - Bronze'!AU28*'Medal values'!$B$3, "")</f>
        <v/>
      </c>
      <c r="AV28" s="5">
        <f t="shared" si="1"/>
        <v>31.003008</v>
      </c>
      <c r="AW28" s="5">
        <f>SUM('Unified Genders - Gold'!AV28, 'Unified Genders - Silver'!AV28, 'Unified Genders - Bronze'!AV28)</f>
        <v>17</v>
      </c>
    </row>
    <row r="29">
      <c r="A29" s="5" t="str">
        <f>Countries!A28</f>
        <v>EST</v>
      </c>
      <c r="B29" s="5" t="str">
        <f>IF('Unified Genders - Gold'!B29+'Unified Genders - Silver'!B29+'Unified Genders - Bronze'!B29 &gt; 0, 'Unified Genders - Gold'!B29*'Medal values'!$B$1+'Unified Genders - Silver'!B29*'Medal values'!$B$2+'Unified Genders - Bronze'!B29*'Medal values'!$B$3, "")</f>
        <v/>
      </c>
      <c r="C29" s="5" t="str">
        <f>IF('Unified Genders - Gold'!C29+'Unified Genders - Silver'!C29+'Unified Genders - Bronze'!C29 &gt; 0, 'Unified Genders - Gold'!C29*'Medal values'!$B$1+'Unified Genders - Silver'!C29*'Medal values'!$B$2+'Unified Genders - Bronze'!C29*'Medal values'!$B$3, "")</f>
        <v/>
      </c>
      <c r="D29" s="5" t="str">
        <f>IF('Unified Genders - Gold'!D29+'Unified Genders - Silver'!D29+'Unified Genders - Bronze'!D29 &gt; 0, 'Unified Genders - Gold'!D29*'Medal values'!$B$1+'Unified Genders - Silver'!D29*'Medal values'!$B$2+'Unified Genders - Bronze'!D29*'Medal values'!$B$3, "")</f>
        <v/>
      </c>
      <c r="E29" s="5" t="str">
        <f>IF('Unified Genders - Gold'!E29+'Unified Genders - Silver'!E29+'Unified Genders - Bronze'!E29 &gt; 0, 'Unified Genders - Gold'!E29*'Medal values'!$B$1+'Unified Genders - Silver'!E29*'Medal values'!$B$2+'Unified Genders - Bronze'!E29*'Medal values'!$B$3, "")</f>
        <v/>
      </c>
      <c r="F29" s="5" t="str">
        <f>IF('Unified Genders - Gold'!F29+'Unified Genders - Silver'!F29+'Unified Genders - Bronze'!F29 &gt; 0, 'Unified Genders - Gold'!F29*'Medal values'!$B$1+'Unified Genders - Silver'!F29*'Medal values'!$B$2+'Unified Genders - Bronze'!F29*'Medal values'!$B$3, "")</f>
        <v/>
      </c>
      <c r="G29" s="5" t="str">
        <f>IF('Unified Genders - Gold'!G29+'Unified Genders - Silver'!G29+'Unified Genders - Bronze'!G29 &gt; 0, 'Unified Genders - Gold'!G29*'Medal values'!$B$1+'Unified Genders - Silver'!G29*'Medal values'!$B$2+'Unified Genders - Bronze'!G29*'Medal values'!$B$3, "")</f>
        <v/>
      </c>
      <c r="H29" s="5" t="str">
        <f>IF('Unified Genders - Gold'!H29+'Unified Genders - Silver'!H29+'Unified Genders - Bronze'!H29 &gt; 0, 'Unified Genders - Gold'!H29*'Medal values'!$B$1+'Unified Genders - Silver'!H29*'Medal values'!$B$2+'Unified Genders - Bronze'!H29*'Medal values'!$B$3, "")</f>
        <v/>
      </c>
      <c r="I29" s="5" t="str">
        <f>IF('Unified Genders - Gold'!I29+'Unified Genders - Silver'!I29+'Unified Genders - Bronze'!I29 &gt; 0, 'Unified Genders - Gold'!I29*'Medal values'!$B$1+'Unified Genders - Silver'!I29*'Medal values'!$B$2+'Unified Genders - Bronze'!I29*'Medal values'!$B$3, "")</f>
        <v/>
      </c>
      <c r="J29" s="5" t="str">
        <f>IF('Unified Genders - Gold'!J29+'Unified Genders - Silver'!J29+'Unified Genders - Bronze'!J29 &gt; 0, 'Unified Genders - Gold'!J29*'Medal values'!$B$1+'Unified Genders - Silver'!J29*'Medal values'!$B$2+'Unified Genders - Bronze'!J29*'Medal values'!$B$3, "")</f>
        <v/>
      </c>
      <c r="K29" s="5" t="str">
        <f>IF('Unified Genders - Gold'!K29+'Unified Genders - Silver'!K29+'Unified Genders - Bronze'!K29 &gt; 0, 'Unified Genders - Gold'!K29*'Medal values'!$B$1+'Unified Genders - Silver'!K29*'Medal values'!$B$2+'Unified Genders - Bronze'!K29*'Medal values'!$B$3, "")</f>
        <v/>
      </c>
      <c r="L29" s="5" t="str">
        <f>IF('Unified Genders - Gold'!L29+'Unified Genders - Silver'!L29+'Unified Genders - Bronze'!L29 &gt; 0, 'Unified Genders - Gold'!L29*'Medal values'!$B$1+'Unified Genders - Silver'!L29*'Medal values'!$B$2+'Unified Genders - Bronze'!L29*'Medal values'!$B$3, "")</f>
        <v/>
      </c>
      <c r="M29" s="5" t="str">
        <f>IF('Unified Genders - Gold'!M29+'Unified Genders - Silver'!M29+'Unified Genders - Bronze'!M29 &gt; 0, 'Unified Genders - Gold'!M29*'Medal values'!$B$1+'Unified Genders - Silver'!M29*'Medal values'!$B$2+'Unified Genders - Bronze'!M29*'Medal values'!$B$3, "")</f>
        <v/>
      </c>
      <c r="N29" s="5" t="str">
        <f>IF('Unified Genders - Gold'!N29+'Unified Genders - Silver'!N29+'Unified Genders - Bronze'!N29 &gt; 0, 'Unified Genders - Gold'!N29*'Medal values'!$B$1+'Unified Genders - Silver'!N29*'Medal values'!$B$2+'Unified Genders - Bronze'!N29*'Medal values'!$B$3, "")</f>
        <v/>
      </c>
      <c r="O29" s="5" t="str">
        <f>IF('Unified Genders - Gold'!O29+'Unified Genders - Silver'!O29+'Unified Genders - Bronze'!O29 &gt; 0, 'Unified Genders - Gold'!O29*'Medal values'!$B$1+'Unified Genders - Silver'!O29*'Medal values'!$B$2+'Unified Genders - Bronze'!O29*'Medal values'!$B$3, "")</f>
        <v/>
      </c>
      <c r="P29" s="5" t="str">
        <f>IF('Unified Genders - Gold'!P29+'Unified Genders - Silver'!P29+'Unified Genders - Bronze'!P29 &gt; 0, 'Unified Genders - Gold'!P29*'Medal values'!$B$1+'Unified Genders - Silver'!P29*'Medal values'!$B$2+'Unified Genders - Bronze'!P29*'Medal values'!$B$3, "")</f>
        <v/>
      </c>
      <c r="Q29" s="5" t="str">
        <f>IF('Unified Genders - Gold'!Q29+'Unified Genders - Silver'!Q29+'Unified Genders - Bronze'!Q29 &gt; 0, 'Unified Genders - Gold'!Q29*'Medal values'!$B$1+'Unified Genders - Silver'!Q29*'Medal values'!$B$2+'Unified Genders - Bronze'!Q29*'Medal values'!$B$3, "")</f>
        <v/>
      </c>
      <c r="R29" s="5" t="str">
        <f>IF('Unified Genders - Gold'!R29+'Unified Genders - Silver'!R29+'Unified Genders - Bronze'!R29 &gt; 0, 'Unified Genders - Gold'!R29*'Medal values'!$B$1+'Unified Genders - Silver'!R29*'Medal values'!$B$2+'Unified Genders - Bronze'!R29*'Medal values'!$B$3, "")</f>
        <v/>
      </c>
      <c r="S29" s="5" t="str">
        <f>IF('Unified Genders - Gold'!S29+'Unified Genders - Silver'!S29+'Unified Genders - Bronze'!S29 &gt; 0, 'Unified Genders - Gold'!S29*'Medal values'!$B$1+'Unified Genders - Silver'!S29*'Medal values'!$B$2+'Unified Genders - Bronze'!S29*'Medal values'!$B$3, "")</f>
        <v/>
      </c>
      <c r="T29" s="5" t="str">
        <f>IF('Unified Genders - Gold'!T29+'Unified Genders - Silver'!T29+'Unified Genders - Bronze'!T29 &gt; 0, 'Unified Genders - Gold'!T29*'Medal values'!$B$1+'Unified Genders - Silver'!T29*'Medal values'!$B$2+'Unified Genders - Bronze'!T29*'Medal values'!$B$3, "")</f>
        <v/>
      </c>
      <c r="U29" s="5">
        <f>IF('Unified Genders - Gold'!U29+'Unified Genders - Silver'!U29+'Unified Genders - Bronze'!U29 &gt; 0, 'Unified Genders - Gold'!U29*'Medal values'!$B$1+'Unified Genders - Silver'!U29*'Medal values'!$B$2+'Unified Genders - Bronze'!U29*'Medal values'!$B$3, "")</f>
        <v>4.001</v>
      </c>
      <c r="V29" s="5" t="str">
        <f>IF('Unified Genders - Gold'!V29+'Unified Genders - Silver'!V29+'Unified Genders - Bronze'!V29 &gt; 0, 'Unified Genders - Gold'!V29*'Medal values'!$B$1+'Unified Genders - Silver'!V29*'Medal values'!$B$2+'Unified Genders - Bronze'!V29*'Medal values'!$B$3, "")</f>
        <v/>
      </c>
      <c r="W29" s="5" t="str">
        <f>IF('Unified Genders - Gold'!W29+'Unified Genders - Silver'!W29+'Unified Genders - Bronze'!W29 &gt; 0, 'Unified Genders - Gold'!W29*'Medal values'!$B$1+'Unified Genders - Silver'!W29*'Medal values'!$B$2+'Unified Genders - Bronze'!W29*'Medal values'!$B$3, "")</f>
        <v/>
      </c>
      <c r="X29" s="5" t="str">
        <f>IF('Unified Genders - Gold'!X29+'Unified Genders - Silver'!X29+'Unified Genders - Bronze'!X29 &gt; 0, 'Unified Genders - Gold'!X29*'Medal values'!$B$1+'Unified Genders - Silver'!X29*'Medal values'!$B$2+'Unified Genders - Bronze'!X29*'Medal values'!$B$3, "")</f>
        <v/>
      </c>
      <c r="Y29" s="5" t="str">
        <f>IF('Unified Genders - Gold'!Y29+'Unified Genders - Silver'!Y29+'Unified Genders - Bronze'!Y29 &gt; 0, 'Unified Genders - Gold'!Y29*'Medal values'!$B$1+'Unified Genders - Silver'!Y29*'Medal values'!$B$2+'Unified Genders - Bronze'!Y29*'Medal values'!$B$3, "")</f>
        <v/>
      </c>
      <c r="Z29" s="5" t="str">
        <f>IF('Unified Genders - Gold'!Z29+'Unified Genders - Silver'!Z29+'Unified Genders - Bronze'!Z29 &gt; 0, 'Unified Genders - Gold'!Z29*'Medal values'!$B$1+'Unified Genders - Silver'!Z29*'Medal values'!$B$2+'Unified Genders - Bronze'!Z29*'Medal values'!$B$3, "")</f>
        <v/>
      </c>
      <c r="AA29" s="5" t="str">
        <f>IF('Unified Genders - Gold'!AA29+'Unified Genders - Silver'!AA29+'Unified Genders - Bronze'!AA29 &gt; 0, 'Unified Genders - Gold'!AA29*'Medal values'!$B$1+'Unified Genders - Silver'!AA29*'Medal values'!$B$2+'Unified Genders - Bronze'!AA29*'Medal values'!$B$3, "")</f>
        <v/>
      </c>
      <c r="AB29" s="5" t="str">
        <f>IF('Unified Genders - Gold'!AB29+'Unified Genders - Silver'!AB29+'Unified Genders - Bronze'!AB29 &gt; 0, 'Unified Genders - Gold'!AB29*'Medal values'!$B$1+'Unified Genders - Silver'!AB29*'Medal values'!$B$2+'Unified Genders - Bronze'!AB29*'Medal values'!$B$3, "")</f>
        <v/>
      </c>
      <c r="AC29" s="5" t="str">
        <f>IF('Unified Genders - Gold'!AC29+'Unified Genders - Silver'!AC29+'Unified Genders - Bronze'!AC29 &gt; 0, 'Unified Genders - Gold'!AC29*'Medal values'!$B$1+'Unified Genders - Silver'!AC29*'Medal values'!$B$2+'Unified Genders - Bronze'!AC29*'Medal values'!$B$3, "")</f>
        <v/>
      </c>
      <c r="AD29" s="5" t="str">
        <f>IF('Unified Genders - Gold'!AD29+'Unified Genders - Silver'!AD29+'Unified Genders - Bronze'!AD29 &gt; 0, 'Unified Genders - Gold'!AD29*'Medal values'!$B$1+'Unified Genders - Silver'!AD29*'Medal values'!$B$2+'Unified Genders - Bronze'!AD29*'Medal values'!$B$3, "")</f>
        <v/>
      </c>
      <c r="AE29" s="5" t="str">
        <f>IF('Unified Genders - Gold'!AE29+'Unified Genders - Silver'!AE29+'Unified Genders - Bronze'!AE29 &gt; 0, 'Unified Genders - Gold'!AE29*'Medal values'!$B$1+'Unified Genders - Silver'!AE29*'Medal values'!$B$2+'Unified Genders - Bronze'!AE29*'Medal values'!$B$3, "")</f>
        <v/>
      </c>
      <c r="AF29" s="5" t="str">
        <f>IF('Unified Genders - Gold'!AF29+'Unified Genders - Silver'!AF29+'Unified Genders - Bronze'!AF29 &gt; 0, 'Unified Genders - Gold'!AF29*'Medal values'!$B$1+'Unified Genders - Silver'!AF29*'Medal values'!$B$2+'Unified Genders - Bronze'!AF29*'Medal values'!$B$3, "")</f>
        <v/>
      </c>
      <c r="AG29" s="5" t="str">
        <f>IF('Unified Genders - Gold'!AG29+'Unified Genders - Silver'!AG29+'Unified Genders - Bronze'!AG29 &gt; 0, 'Unified Genders - Gold'!AG29*'Medal values'!$B$1+'Unified Genders - Silver'!AG29*'Medal values'!$B$2+'Unified Genders - Bronze'!AG29*'Medal values'!$B$3, "")</f>
        <v/>
      </c>
      <c r="AH29" s="5" t="str">
        <f>IF('Unified Genders - Gold'!AH29+'Unified Genders - Silver'!AH29+'Unified Genders - Bronze'!AH29 &gt; 0, 'Unified Genders - Gold'!AH29*'Medal values'!$B$1+'Unified Genders - Silver'!AH29*'Medal values'!$B$2+'Unified Genders - Bronze'!AH29*'Medal values'!$B$3, "")</f>
        <v/>
      </c>
      <c r="AI29" s="5" t="str">
        <f>IF('Unified Genders - Gold'!AI29+'Unified Genders - Silver'!AI29+'Unified Genders - Bronze'!AI29 &gt; 0, 'Unified Genders - Gold'!AI29*'Medal values'!$B$1+'Unified Genders - Silver'!AI29*'Medal values'!$B$2+'Unified Genders - Bronze'!AI29*'Medal values'!$B$3, "")</f>
        <v/>
      </c>
      <c r="AJ29" s="5" t="str">
        <f>IF('Unified Genders - Gold'!AJ29+'Unified Genders - Silver'!AJ29+'Unified Genders - Bronze'!AJ29 &gt; 0, 'Unified Genders - Gold'!AJ29*'Medal values'!$B$1+'Unified Genders - Silver'!AJ29*'Medal values'!$B$2+'Unified Genders - Bronze'!AJ29*'Medal values'!$B$3, "")</f>
        <v/>
      </c>
      <c r="AK29" s="5" t="str">
        <f>IF('Unified Genders - Gold'!AK29+'Unified Genders - Silver'!AK29+'Unified Genders - Bronze'!AK29 &gt; 0, 'Unified Genders - Gold'!AK29*'Medal values'!$B$1+'Unified Genders - Silver'!AK29*'Medal values'!$B$2+'Unified Genders - Bronze'!AK29*'Medal values'!$B$3, "")</f>
        <v/>
      </c>
      <c r="AL29" s="5" t="str">
        <f>IF('Unified Genders - Gold'!AL29+'Unified Genders - Silver'!AL29+'Unified Genders - Bronze'!AL29 &gt; 0, 'Unified Genders - Gold'!AL29*'Medal values'!$B$1+'Unified Genders - Silver'!AL29*'Medal values'!$B$2+'Unified Genders - Bronze'!AL29*'Medal values'!$B$3, "")</f>
        <v/>
      </c>
      <c r="AM29" s="5" t="str">
        <f>IF('Unified Genders - Gold'!AM29+'Unified Genders - Silver'!AM29+'Unified Genders - Bronze'!AM29 &gt; 0, 'Unified Genders - Gold'!AM29*'Medal values'!$B$1+'Unified Genders - Silver'!AM29*'Medal values'!$B$2+'Unified Genders - Bronze'!AM29*'Medal values'!$B$3, "")</f>
        <v/>
      </c>
      <c r="AN29" s="5" t="str">
        <f>IF('Unified Genders - Gold'!AN29+'Unified Genders - Silver'!AN29+'Unified Genders - Bronze'!AN29 &gt; 0, 'Unified Genders - Gold'!AN29*'Medal values'!$B$1+'Unified Genders - Silver'!AN29*'Medal values'!$B$2+'Unified Genders - Bronze'!AN29*'Medal values'!$B$3, "")</f>
        <v/>
      </c>
      <c r="AO29" s="5" t="str">
        <f>IF('Unified Genders - Gold'!AO29+'Unified Genders - Silver'!AO29+'Unified Genders - Bronze'!AO29 &gt; 0, 'Unified Genders - Gold'!AO29*'Medal values'!$B$1+'Unified Genders - Silver'!AO29*'Medal values'!$B$2+'Unified Genders - Bronze'!AO29*'Medal values'!$B$3, "")</f>
        <v/>
      </c>
      <c r="AP29" s="5" t="str">
        <f>IF('Unified Genders - Gold'!AP29+'Unified Genders - Silver'!AP29+'Unified Genders - Bronze'!AP29 &gt; 0, 'Unified Genders - Gold'!AP29*'Medal values'!$B$1+'Unified Genders - Silver'!AP29*'Medal values'!$B$2+'Unified Genders - Bronze'!AP29*'Medal values'!$B$3, "")</f>
        <v/>
      </c>
      <c r="AQ29" s="5" t="str">
        <f>IF('Unified Genders - Gold'!AQ29+'Unified Genders - Silver'!AQ29+'Unified Genders - Bronze'!AQ29 &gt; 0, 'Unified Genders - Gold'!AQ29*'Medal values'!$B$1+'Unified Genders - Silver'!AQ29*'Medal values'!$B$2+'Unified Genders - Bronze'!AQ29*'Medal values'!$B$3, "")</f>
        <v/>
      </c>
      <c r="AR29" s="5" t="str">
        <f>IF('Unified Genders - Gold'!AR29+'Unified Genders - Silver'!AR29+'Unified Genders - Bronze'!AR29 &gt; 0, 'Unified Genders - Gold'!AR29*'Medal values'!$B$1+'Unified Genders - Silver'!AR29*'Medal values'!$B$2+'Unified Genders - Bronze'!AR29*'Medal values'!$B$3, "")</f>
        <v/>
      </c>
      <c r="AS29" s="5" t="str">
        <f>IF('Unified Genders - Gold'!AS29+'Unified Genders - Silver'!AS29+'Unified Genders - Bronze'!AS29 &gt; 0, 'Unified Genders - Gold'!AS29*'Medal values'!$B$1+'Unified Genders - Silver'!AS29*'Medal values'!$B$2+'Unified Genders - Bronze'!AS29*'Medal values'!$B$3, "")</f>
        <v/>
      </c>
      <c r="AT29" s="5" t="str">
        <f>IF('Unified Genders - Gold'!AT29+'Unified Genders - Silver'!AT29+'Unified Genders - Bronze'!AT29 &gt; 0, 'Unified Genders - Gold'!AT29*'Medal values'!$B$1+'Unified Genders - Silver'!AT29*'Medal values'!$B$2+'Unified Genders - Bronze'!AT29*'Medal values'!$B$3, "")</f>
        <v/>
      </c>
      <c r="AU29" s="5" t="str">
        <f>IF('Unified Genders - Gold'!AU29+'Unified Genders - Silver'!AU29+'Unified Genders - Bronze'!AU29 &gt; 0, 'Unified Genders - Gold'!AU29*'Medal values'!$B$1+'Unified Genders - Silver'!AU29*'Medal values'!$B$2+'Unified Genders - Bronze'!AU29*'Medal values'!$B$3, "")</f>
        <v/>
      </c>
      <c r="AV29" s="5">
        <f t="shared" si="1"/>
        <v>4.001</v>
      </c>
      <c r="AW29" s="5">
        <f>SUM('Unified Genders - Gold'!AV29, 'Unified Genders - Silver'!AV29, 'Unified Genders - Bronze'!AV29)</f>
        <v>2</v>
      </c>
    </row>
    <row r="30">
      <c r="A30" s="5" t="str">
        <f>Countries!A29</f>
        <v>ETH</v>
      </c>
      <c r="B30" s="5" t="str">
        <f>IF('Unified Genders - Gold'!B30+'Unified Genders - Silver'!B30+'Unified Genders - Bronze'!B30 &gt; 0, 'Unified Genders - Gold'!B30*'Medal values'!$B$1+'Unified Genders - Silver'!B30*'Medal values'!$B$2+'Unified Genders - Bronze'!B30*'Medal values'!$B$3, "")</f>
        <v/>
      </c>
      <c r="C30" s="5" t="str">
        <f>IF('Unified Genders - Gold'!C30+'Unified Genders - Silver'!C30+'Unified Genders - Bronze'!C30 &gt; 0, 'Unified Genders - Gold'!C30*'Medal values'!$B$1+'Unified Genders - Silver'!C30*'Medal values'!$B$2+'Unified Genders - Bronze'!C30*'Medal values'!$B$3, "")</f>
        <v/>
      </c>
      <c r="D30" s="5" t="str">
        <f>IF('Unified Genders - Gold'!D30+'Unified Genders - Silver'!D30+'Unified Genders - Bronze'!D30 &gt; 0, 'Unified Genders - Gold'!D30*'Medal values'!$B$1+'Unified Genders - Silver'!D30*'Medal values'!$B$2+'Unified Genders - Bronze'!D30*'Medal values'!$B$3, "")</f>
        <v/>
      </c>
      <c r="E30" s="5" t="str">
        <f>IF('Unified Genders - Gold'!E30+'Unified Genders - Silver'!E30+'Unified Genders - Bronze'!E30 &gt; 0, 'Unified Genders - Gold'!E30*'Medal values'!$B$1+'Unified Genders - Silver'!E30*'Medal values'!$B$2+'Unified Genders - Bronze'!E30*'Medal values'!$B$3, "")</f>
        <v/>
      </c>
      <c r="F30" s="5">
        <f>IF('Unified Genders - Gold'!F30+'Unified Genders - Silver'!F30+'Unified Genders - Bronze'!F30 &gt; 0, 'Unified Genders - Gold'!F30*'Medal values'!$B$1+'Unified Genders - Silver'!F30*'Medal values'!$B$2+'Unified Genders - Bronze'!F30*'Medal values'!$B$3, "")</f>
        <v>7.001001</v>
      </c>
      <c r="G30" s="5" t="str">
        <f>IF('Unified Genders - Gold'!G30+'Unified Genders - Silver'!G30+'Unified Genders - Bronze'!G30 &gt; 0, 'Unified Genders - Gold'!G30*'Medal values'!$B$1+'Unified Genders - Silver'!G30*'Medal values'!$B$2+'Unified Genders - Bronze'!G30*'Medal values'!$B$3, "")</f>
        <v/>
      </c>
      <c r="H30" s="5" t="str">
        <f>IF('Unified Genders - Gold'!H30+'Unified Genders - Silver'!H30+'Unified Genders - Bronze'!H30 &gt; 0, 'Unified Genders - Gold'!H30*'Medal values'!$B$1+'Unified Genders - Silver'!H30*'Medal values'!$B$2+'Unified Genders - Bronze'!H30*'Medal values'!$B$3, "")</f>
        <v/>
      </c>
      <c r="I30" s="5" t="str">
        <f>IF('Unified Genders - Gold'!I30+'Unified Genders - Silver'!I30+'Unified Genders - Bronze'!I30 &gt; 0, 'Unified Genders - Gold'!I30*'Medal values'!$B$1+'Unified Genders - Silver'!I30*'Medal values'!$B$2+'Unified Genders - Bronze'!I30*'Medal values'!$B$3, "")</f>
        <v/>
      </c>
      <c r="J30" s="5" t="str">
        <f>IF('Unified Genders - Gold'!J30+'Unified Genders - Silver'!J30+'Unified Genders - Bronze'!J30 &gt; 0, 'Unified Genders - Gold'!J30*'Medal values'!$B$1+'Unified Genders - Silver'!J30*'Medal values'!$B$2+'Unified Genders - Bronze'!J30*'Medal values'!$B$3, "")</f>
        <v/>
      </c>
      <c r="K30" s="5" t="str">
        <f>IF('Unified Genders - Gold'!K30+'Unified Genders - Silver'!K30+'Unified Genders - Bronze'!K30 &gt; 0, 'Unified Genders - Gold'!K30*'Medal values'!$B$1+'Unified Genders - Silver'!K30*'Medal values'!$B$2+'Unified Genders - Bronze'!K30*'Medal values'!$B$3, "")</f>
        <v/>
      </c>
      <c r="L30" s="5" t="str">
        <f>IF('Unified Genders - Gold'!L30+'Unified Genders - Silver'!L30+'Unified Genders - Bronze'!L30 &gt; 0, 'Unified Genders - Gold'!L30*'Medal values'!$B$1+'Unified Genders - Silver'!L30*'Medal values'!$B$2+'Unified Genders - Bronze'!L30*'Medal values'!$B$3, "")</f>
        <v/>
      </c>
      <c r="M30" s="5" t="str">
        <f>IF('Unified Genders - Gold'!M30+'Unified Genders - Silver'!M30+'Unified Genders - Bronze'!M30 &gt; 0, 'Unified Genders - Gold'!M30*'Medal values'!$B$1+'Unified Genders - Silver'!M30*'Medal values'!$B$2+'Unified Genders - Bronze'!M30*'Medal values'!$B$3, "")</f>
        <v/>
      </c>
      <c r="N30" s="5" t="str">
        <f>IF('Unified Genders - Gold'!N30+'Unified Genders - Silver'!N30+'Unified Genders - Bronze'!N30 &gt; 0, 'Unified Genders - Gold'!N30*'Medal values'!$B$1+'Unified Genders - Silver'!N30*'Medal values'!$B$2+'Unified Genders - Bronze'!N30*'Medal values'!$B$3, "")</f>
        <v/>
      </c>
      <c r="O30" s="5" t="str">
        <f>IF('Unified Genders - Gold'!O30+'Unified Genders - Silver'!O30+'Unified Genders - Bronze'!O30 &gt; 0, 'Unified Genders - Gold'!O30*'Medal values'!$B$1+'Unified Genders - Silver'!O30*'Medal values'!$B$2+'Unified Genders - Bronze'!O30*'Medal values'!$B$3, "")</f>
        <v/>
      </c>
      <c r="P30" s="5" t="str">
        <f>IF('Unified Genders - Gold'!P30+'Unified Genders - Silver'!P30+'Unified Genders - Bronze'!P30 &gt; 0, 'Unified Genders - Gold'!P30*'Medal values'!$B$1+'Unified Genders - Silver'!P30*'Medal values'!$B$2+'Unified Genders - Bronze'!P30*'Medal values'!$B$3, "")</f>
        <v/>
      </c>
      <c r="Q30" s="5" t="str">
        <f>IF('Unified Genders - Gold'!Q30+'Unified Genders - Silver'!Q30+'Unified Genders - Bronze'!Q30 &gt; 0, 'Unified Genders - Gold'!Q30*'Medal values'!$B$1+'Unified Genders - Silver'!Q30*'Medal values'!$B$2+'Unified Genders - Bronze'!Q30*'Medal values'!$B$3, "")</f>
        <v/>
      </c>
      <c r="R30" s="5" t="str">
        <f>IF('Unified Genders - Gold'!R30+'Unified Genders - Silver'!R30+'Unified Genders - Bronze'!R30 &gt; 0, 'Unified Genders - Gold'!R30*'Medal values'!$B$1+'Unified Genders - Silver'!R30*'Medal values'!$B$2+'Unified Genders - Bronze'!R30*'Medal values'!$B$3, "")</f>
        <v/>
      </c>
      <c r="S30" s="5" t="str">
        <f>IF('Unified Genders - Gold'!S30+'Unified Genders - Silver'!S30+'Unified Genders - Bronze'!S30 &gt; 0, 'Unified Genders - Gold'!S30*'Medal values'!$B$1+'Unified Genders - Silver'!S30*'Medal values'!$B$2+'Unified Genders - Bronze'!S30*'Medal values'!$B$3, "")</f>
        <v/>
      </c>
      <c r="T30" s="5" t="str">
        <f>IF('Unified Genders - Gold'!T30+'Unified Genders - Silver'!T30+'Unified Genders - Bronze'!T30 &gt; 0, 'Unified Genders - Gold'!T30*'Medal values'!$B$1+'Unified Genders - Silver'!T30*'Medal values'!$B$2+'Unified Genders - Bronze'!T30*'Medal values'!$B$3, "")</f>
        <v/>
      </c>
      <c r="U30" s="5" t="str">
        <f>IF('Unified Genders - Gold'!U30+'Unified Genders - Silver'!U30+'Unified Genders - Bronze'!U30 &gt; 0, 'Unified Genders - Gold'!U30*'Medal values'!$B$1+'Unified Genders - Silver'!U30*'Medal values'!$B$2+'Unified Genders - Bronze'!U30*'Medal values'!$B$3, "")</f>
        <v/>
      </c>
      <c r="V30" s="5" t="str">
        <f>IF('Unified Genders - Gold'!V30+'Unified Genders - Silver'!V30+'Unified Genders - Bronze'!V30 &gt; 0, 'Unified Genders - Gold'!V30*'Medal values'!$B$1+'Unified Genders - Silver'!V30*'Medal values'!$B$2+'Unified Genders - Bronze'!V30*'Medal values'!$B$3, "")</f>
        <v/>
      </c>
      <c r="W30" s="5" t="str">
        <f>IF('Unified Genders - Gold'!W30+'Unified Genders - Silver'!W30+'Unified Genders - Bronze'!W30 &gt; 0, 'Unified Genders - Gold'!W30*'Medal values'!$B$1+'Unified Genders - Silver'!W30*'Medal values'!$B$2+'Unified Genders - Bronze'!W30*'Medal values'!$B$3, "")</f>
        <v/>
      </c>
      <c r="X30" s="5" t="str">
        <f>IF('Unified Genders - Gold'!X30+'Unified Genders - Silver'!X30+'Unified Genders - Bronze'!X30 &gt; 0, 'Unified Genders - Gold'!X30*'Medal values'!$B$1+'Unified Genders - Silver'!X30*'Medal values'!$B$2+'Unified Genders - Bronze'!X30*'Medal values'!$B$3, "")</f>
        <v/>
      </c>
      <c r="Y30" s="5" t="str">
        <f>IF('Unified Genders - Gold'!Y30+'Unified Genders - Silver'!Y30+'Unified Genders - Bronze'!Y30 &gt; 0, 'Unified Genders - Gold'!Y30*'Medal values'!$B$1+'Unified Genders - Silver'!Y30*'Medal values'!$B$2+'Unified Genders - Bronze'!Y30*'Medal values'!$B$3, "")</f>
        <v/>
      </c>
      <c r="Z30" s="5" t="str">
        <f>IF('Unified Genders - Gold'!Z30+'Unified Genders - Silver'!Z30+'Unified Genders - Bronze'!Z30 &gt; 0, 'Unified Genders - Gold'!Z30*'Medal values'!$B$1+'Unified Genders - Silver'!Z30*'Medal values'!$B$2+'Unified Genders - Bronze'!Z30*'Medal values'!$B$3, "")</f>
        <v/>
      </c>
      <c r="AA30" s="5" t="str">
        <f>IF('Unified Genders - Gold'!AA30+'Unified Genders - Silver'!AA30+'Unified Genders - Bronze'!AA30 &gt; 0, 'Unified Genders - Gold'!AA30*'Medal values'!$B$1+'Unified Genders - Silver'!AA30*'Medal values'!$B$2+'Unified Genders - Bronze'!AA30*'Medal values'!$B$3, "")</f>
        <v/>
      </c>
      <c r="AB30" s="5" t="str">
        <f>IF('Unified Genders - Gold'!AB30+'Unified Genders - Silver'!AB30+'Unified Genders - Bronze'!AB30 &gt; 0, 'Unified Genders - Gold'!AB30*'Medal values'!$B$1+'Unified Genders - Silver'!AB30*'Medal values'!$B$2+'Unified Genders - Bronze'!AB30*'Medal values'!$B$3, "")</f>
        <v/>
      </c>
      <c r="AC30" s="5" t="str">
        <f>IF('Unified Genders - Gold'!AC30+'Unified Genders - Silver'!AC30+'Unified Genders - Bronze'!AC30 &gt; 0, 'Unified Genders - Gold'!AC30*'Medal values'!$B$1+'Unified Genders - Silver'!AC30*'Medal values'!$B$2+'Unified Genders - Bronze'!AC30*'Medal values'!$B$3, "")</f>
        <v/>
      </c>
      <c r="AD30" s="5" t="str">
        <f>IF('Unified Genders - Gold'!AD30+'Unified Genders - Silver'!AD30+'Unified Genders - Bronze'!AD30 &gt; 0, 'Unified Genders - Gold'!AD30*'Medal values'!$B$1+'Unified Genders - Silver'!AD30*'Medal values'!$B$2+'Unified Genders - Bronze'!AD30*'Medal values'!$B$3, "")</f>
        <v/>
      </c>
      <c r="AE30" s="5" t="str">
        <f>IF('Unified Genders - Gold'!AE30+'Unified Genders - Silver'!AE30+'Unified Genders - Bronze'!AE30 &gt; 0, 'Unified Genders - Gold'!AE30*'Medal values'!$B$1+'Unified Genders - Silver'!AE30*'Medal values'!$B$2+'Unified Genders - Bronze'!AE30*'Medal values'!$B$3, "")</f>
        <v/>
      </c>
      <c r="AF30" s="5" t="str">
        <f>IF('Unified Genders - Gold'!AF30+'Unified Genders - Silver'!AF30+'Unified Genders - Bronze'!AF30 &gt; 0, 'Unified Genders - Gold'!AF30*'Medal values'!$B$1+'Unified Genders - Silver'!AF30*'Medal values'!$B$2+'Unified Genders - Bronze'!AF30*'Medal values'!$B$3, "")</f>
        <v/>
      </c>
      <c r="AG30" s="5" t="str">
        <f>IF('Unified Genders - Gold'!AG30+'Unified Genders - Silver'!AG30+'Unified Genders - Bronze'!AG30 &gt; 0, 'Unified Genders - Gold'!AG30*'Medal values'!$B$1+'Unified Genders - Silver'!AG30*'Medal values'!$B$2+'Unified Genders - Bronze'!AG30*'Medal values'!$B$3, "")</f>
        <v/>
      </c>
      <c r="AH30" s="5" t="str">
        <f>IF('Unified Genders - Gold'!AH30+'Unified Genders - Silver'!AH30+'Unified Genders - Bronze'!AH30 &gt; 0, 'Unified Genders - Gold'!AH30*'Medal values'!$B$1+'Unified Genders - Silver'!AH30*'Medal values'!$B$2+'Unified Genders - Bronze'!AH30*'Medal values'!$B$3, "")</f>
        <v/>
      </c>
      <c r="AI30" s="5" t="str">
        <f>IF('Unified Genders - Gold'!AI30+'Unified Genders - Silver'!AI30+'Unified Genders - Bronze'!AI30 &gt; 0, 'Unified Genders - Gold'!AI30*'Medal values'!$B$1+'Unified Genders - Silver'!AI30*'Medal values'!$B$2+'Unified Genders - Bronze'!AI30*'Medal values'!$B$3, "")</f>
        <v/>
      </c>
      <c r="AJ30" s="5" t="str">
        <f>IF('Unified Genders - Gold'!AJ30+'Unified Genders - Silver'!AJ30+'Unified Genders - Bronze'!AJ30 &gt; 0, 'Unified Genders - Gold'!AJ30*'Medal values'!$B$1+'Unified Genders - Silver'!AJ30*'Medal values'!$B$2+'Unified Genders - Bronze'!AJ30*'Medal values'!$B$3, "")</f>
        <v/>
      </c>
      <c r="AK30" s="5" t="str">
        <f>IF('Unified Genders - Gold'!AK30+'Unified Genders - Silver'!AK30+'Unified Genders - Bronze'!AK30 &gt; 0, 'Unified Genders - Gold'!AK30*'Medal values'!$B$1+'Unified Genders - Silver'!AK30*'Medal values'!$B$2+'Unified Genders - Bronze'!AK30*'Medal values'!$B$3, "")</f>
        <v/>
      </c>
      <c r="AL30" s="5" t="str">
        <f>IF('Unified Genders - Gold'!AL30+'Unified Genders - Silver'!AL30+'Unified Genders - Bronze'!AL30 &gt; 0, 'Unified Genders - Gold'!AL30*'Medal values'!$B$1+'Unified Genders - Silver'!AL30*'Medal values'!$B$2+'Unified Genders - Bronze'!AL30*'Medal values'!$B$3, "")</f>
        <v/>
      </c>
      <c r="AM30" s="5" t="str">
        <f>IF('Unified Genders - Gold'!AM30+'Unified Genders - Silver'!AM30+'Unified Genders - Bronze'!AM30 &gt; 0, 'Unified Genders - Gold'!AM30*'Medal values'!$B$1+'Unified Genders - Silver'!AM30*'Medal values'!$B$2+'Unified Genders - Bronze'!AM30*'Medal values'!$B$3, "")</f>
        <v/>
      </c>
      <c r="AN30" s="5" t="str">
        <f>IF('Unified Genders - Gold'!AN30+'Unified Genders - Silver'!AN30+'Unified Genders - Bronze'!AN30 &gt; 0, 'Unified Genders - Gold'!AN30*'Medal values'!$B$1+'Unified Genders - Silver'!AN30*'Medal values'!$B$2+'Unified Genders - Bronze'!AN30*'Medal values'!$B$3, "")</f>
        <v/>
      </c>
      <c r="AO30" s="5" t="str">
        <f>IF('Unified Genders - Gold'!AO30+'Unified Genders - Silver'!AO30+'Unified Genders - Bronze'!AO30 &gt; 0, 'Unified Genders - Gold'!AO30*'Medal values'!$B$1+'Unified Genders - Silver'!AO30*'Medal values'!$B$2+'Unified Genders - Bronze'!AO30*'Medal values'!$B$3, "")</f>
        <v/>
      </c>
      <c r="AP30" s="5" t="str">
        <f>IF('Unified Genders - Gold'!AP30+'Unified Genders - Silver'!AP30+'Unified Genders - Bronze'!AP30 &gt; 0, 'Unified Genders - Gold'!AP30*'Medal values'!$B$1+'Unified Genders - Silver'!AP30*'Medal values'!$B$2+'Unified Genders - Bronze'!AP30*'Medal values'!$B$3, "")</f>
        <v/>
      </c>
      <c r="AQ30" s="5" t="str">
        <f>IF('Unified Genders - Gold'!AQ30+'Unified Genders - Silver'!AQ30+'Unified Genders - Bronze'!AQ30 &gt; 0, 'Unified Genders - Gold'!AQ30*'Medal values'!$B$1+'Unified Genders - Silver'!AQ30*'Medal values'!$B$2+'Unified Genders - Bronze'!AQ30*'Medal values'!$B$3, "")</f>
        <v/>
      </c>
      <c r="AR30" s="5" t="str">
        <f>IF('Unified Genders - Gold'!AR30+'Unified Genders - Silver'!AR30+'Unified Genders - Bronze'!AR30 &gt; 0, 'Unified Genders - Gold'!AR30*'Medal values'!$B$1+'Unified Genders - Silver'!AR30*'Medal values'!$B$2+'Unified Genders - Bronze'!AR30*'Medal values'!$B$3, "")</f>
        <v/>
      </c>
      <c r="AS30" s="5" t="str">
        <f>IF('Unified Genders - Gold'!AS30+'Unified Genders - Silver'!AS30+'Unified Genders - Bronze'!AS30 &gt; 0, 'Unified Genders - Gold'!AS30*'Medal values'!$B$1+'Unified Genders - Silver'!AS30*'Medal values'!$B$2+'Unified Genders - Bronze'!AS30*'Medal values'!$B$3, "")</f>
        <v/>
      </c>
      <c r="AT30" s="5" t="str">
        <f>IF('Unified Genders - Gold'!AT30+'Unified Genders - Silver'!AT30+'Unified Genders - Bronze'!AT30 &gt; 0, 'Unified Genders - Gold'!AT30*'Medal values'!$B$1+'Unified Genders - Silver'!AT30*'Medal values'!$B$2+'Unified Genders - Bronze'!AT30*'Medal values'!$B$3, "")</f>
        <v/>
      </c>
      <c r="AU30" s="5" t="str">
        <f>IF('Unified Genders - Gold'!AU30+'Unified Genders - Silver'!AU30+'Unified Genders - Bronze'!AU30 &gt; 0, 'Unified Genders - Gold'!AU30*'Medal values'!$B$1+'Unified Genders - Silver'!AU30*'Medal values'!$B$2+'Unified Genders - Bronze'!AU30*'Medal values'!$B$3, "")</f>
        <v/>
      </c>
      <c r="AV30" s="5">
        <f t="shared" si="1"/>
        <v>7.001001</v>
      </c>
      <c r="AW30" s="5">
        <f>SUM('Unified Genders - Gold'!AV30, 'Unified Genders - Silver'!AV30, 'Unified Genders - Bronze'!AV30)</f>
        <v>4</v>
      </c>
    </row>
    <row r="31">
      <c r="A31" s="5" t="str">
        <f>Countries!A30</f>
        <v>FIJ</v>
      </c>
      <c r="B31" s="5" t="str">
        <f>IF('Unified Genders - Gold'!B31+'Unified Genders - Silver'!B31+'Unified Genders - Bronze'!B31 &gt; 0, 'Unified Genders - Gold'!B31*'Medal values'!$B$1+'Unified Genders - Silver'!B31*'Medal values'!$B$2+'Unified Genders - Bronze'!B31*'Medal values'!$B$3, "")</f>
        <v/>
      </c>
      <c r="C31" s="5" t="str">
        <f>IF('Unified Genders - Gold'!C31+'Unified Genders - Silver'!C31+'Unified Genders - Bronze'!C31 &gt; 0, 'Unified Genders - Gold'!C31*'Medal values'!$B$1+'Unified Genders - Silver'!C31*'Medal values'!$B$2+'Unified Genders - Bronze'!C31*'Medal values'!$B$3, "")</f>
        <v/>
      </c>
      <c r="D31" s="5" t="str">
        <f>IF('Unified Genders - Gold'!D31+'Unified Genders - Silver'!D31+'Unified Genders - Bronze'!D31 &gt; 0, 'Unified Genders - Gold'!D31*'Medal values'!$B$1+'Unified Genders - Silver'!D31*'Medal values'!$B$2+'Unified Genders - Bronze'!D31*'Medal values'!$B$3, "")</f>
        <v/>
      </c>
      <c r="E31" s="5" t="str">
        <f>IF('Unified Genders - Gold'!E31+'Unified Genders - Silver'!E31+'Unified Genders - Bronze'!E31 &gt; 0, 'Unified Genders - Gold'!E31*'Medal values'!$B$1+'Unified Genders - Silver'!E31*'Medal values'!$B$2+'Unified Genders - Bronze'!E31*'Medal values'!$B$3, "")</f>
        <v/>
      </c>
      <c r="F31" s="5" t="str">
        <f>IF('Unified Genders - Gold'!F31+'Unified Genders - Silver'!F31+'Unified Genders - Bronze'!F31 &gt; 0, 'Unified Genders - Gold'!F31*'Medal values'!$B$1+'Unified Genders - Silver'!F31*'Medal values'!$B$2+'Unified Genders - Bronze'!F31*'Medal values'!$B$3, "")</f>
        <v/>
      </c>
      <c r="G31" s="5" t="str">
        <f>IF('Unified Genders - Gold'!G31+'Unified Genders - Silver'!G31+'Unified Genders - Bronze'!G31 &gt; 0, 'Unified Genders - Gold'!G31*'Medal values'!$B$1+'Unified Genders - Silver'!G31*'Medal values'!$B$2+'Unified Genders - Bronze'!G31*'Medal values'!$B$3, "")</f>
        <v/>
      </c>
      <c r="H31" s="5" t="str">
        <f>IF('Unified Genders - Gold'!H31+'Unified Genders - Silver'!H31+'Unified Genders - Bronze'!H31 &gt; 0, 'Unified Genders - Gold'!H31*'Medal values'!$B$1+'Unified Genders - Silver'!H31*'Medal values'!$B$2+'Unified Genders - Bronze'!H31*'Medal values'!$B$3, "")</f>
        <v/>
      </c>
      <c r="I31" s="5" t="str">
        <f>IF('Unified Genders - Gold'!I31+'Unified Genders - Silver'!I31+'Unified Genders - Bronze'!I31 &gt; 0, 'Unified Genders - Gold'!I31*'Medal values'!$B$1+'Unified Genders - Silver'!I31*'Medal values'!$B$2+'Unified Genders - Bronze'!I31*'Medal values'!$B$3, "")</f>
        <v/>
      </c>
      <c r="J31" s="5" t="str">
        <f>IF('Unified Genders - Gold'!J31+'Unified Genders - Silver'!J31+'Unified Genders - Bronze'!J31 &gt; 0, 'Unified Genders - Gold'!J31*'Medal values'!$B$1+'Unified Genders - Silver'!J31*'Medal values'!$B$2+'Unified Genders - Bronze'!J31*'Medal values'!$B$3, "")</f>
        <v/>
      </c>
      <c r="K31" s="5" t="str">
        <f>IF('Unified Genders - Gold'!K31+'Unified Genders - Silver'!K31+'Unified Genders - Bronze'!K31 &gt; 0, 'Unified Genders - Gold'!K31*'Medal values'!$B$1+'Unified Genders - Silver'!K31*'Medal values'!$B$2+'Unified Genders - Bronze'!K31*'Medal values'!$B$3, "")</f>
        <v/>
      </c>
      <c r="L31" s="5" t="str">
        <f>IF('Unified Genders - Gold'!L31+'Unified Genders - Silver'!L31+'Unified Genders - Bronze'!L31 &gt; 0, 'Unified Genders - Gold'!L31*'Medal values'!$B$1+'Unified Genders - Silver'!L31*'Medal values'!$B$2+'Unified Genders - Bronze'!L31*'Medal values'!$B$3, "")</f>
        <v/>
      </c>
      <c r="M31" s="5" t="str">
        <f>IF('Unified Genders - Gold'!M31+'Unified Genders - Silver'!M31+'Unified Genders - Bronze'!M31 &gt; 0, 'Unified Genders - Gold'!M31*'Medal values'!$B$1+'Unified Genders - Silver'!M31*'Medal values'!$B$2+'Unified Genders - Bronze'!M31*'Medal values'!$B$3, "")</f>
        <v/>
      </c>
      <c r="N31" s="5" t="str">
        <f>IF('Unified Genders - Gold'!N31+'Unified Genders - Silver'!N31+'Unified Genders - Bronze'!N31 &gt; 0, 'Unified Genders - Gold'!N31*'Medal values'!$B$1+'Unified Genders - Silver'!N31*'Medal values'!$B$2+'Unified Genders - Bronze'!N31*'Medal values'!$B$3, "")</f>
        <v/>
      </c>
      <c r="O31" s="5" t="str">
        <f>IF('Unified Genders - Gold'!O31+'Unified Genders - Silver'!O31+'Unified Genders - Bronze'!O31 &gt; 0, 'Unified Genders - Gold'!O31*'Medal values'!$B$1+'Unified Genders - Silver'!O31*'Medal values'!$B$2+'Unified Genders - Bronze'!O31*'Medal values'!$B$3, "")</f>
        <v/>
      </c>
      <c r="P31" s="5" t="str">
        <f>IF('Unified Genders - Gold'!P31+'Unified Genders - Silver'!P31+'Unified Genders - Bronze'!P31 &gt; 0, 'Unified Genders - Gold'!P31*'Medal values'!$B$1+'Unified Genders - Silver'!P31*'Medal values'!$B$2+'Unified Genders - Bronze'!P31*'Medal values'!$B$3, "")</f>
        <v/>
      </c>
      <c r="Q31" s="5" t="str">
        <f>IF('Unified Genders - Gold'!Q31+'Unified Genders - Silver'!Q31+'Unified Genders - Bronze'!Q31 &gt; 0, 'Unified Genders - Gold'!Q31*'Medal values'!$B$1+'Unified Genders - Silver'!Q31*'Medal values'!$B$2+'Unified Genders - Bronze'!Q31*'Medal values'!$B$3, "")</f>
        <v/>
      </c>
      <c r="R31" s="5" t="str">
        <f>IF('Unified Genders - Gold'!R31+'Unified Genders - Silver'!R31+'Unified Genders - Bronze'!R31 &gt; 0, 'Unified Genders - Gold'!R31*'Medal values'!$B$1+'Unified Genders - Silver'!R31*'Medal values'!$B$2+'Unified Genders - Bronze'!R31*'Medal values'!$B$3, "")</f>
        <v/>
      </c>
      <c r="S31" s="5" t="str">
        <f>IF('Unified Genders - Gold'!S31+'Unified Genders - Silver'!S31+'Unified Genders - Bronze'!S31 &gt; 0, 'Unified Genders - Gold'!S31*'Medal values'!$B$1+'Unified Genders - Silver'!S31*'Medal values'!$B$2+'Unified Genders - Bronze'!S31*'Medal values'!$B$3, "")</f>
        <v/>
      </c>
      <c r="T31" s="5" t="str">
        <f>IF('Unified Genders - Gold'!T31+'Unified Genders - Silver'!T31+'Unified Genders - Bronze'!T31 &gt; 0, 'Unified Genders - Gold'!T31*'Medal values'!$B$1+'Unified Genders - Silver'!T31*'Medal values'!$B$2+'Unified Genders - Bronze'!T31*'Medal values'!$B$3, "")</f>
        <v/>
      </c>
      <c r="U31" s="5" t="str">
        <f>IF('Unified Genders - Gold'!U31+'Unified Genders - Silver'!U31+'Unified Genders - Bronze'!U31 &gt; 0, 'Unified Genders - Gold'!U31*'Medal values'!$B$1+'Unified Genders - Silver'!U31*'Medal values'!$B$2+'Unified Genders - Bronze'!U31*'Medal values'!$B$3, "")</f>
        <v/>
      </c>
      <c r="V31" s="5" t="str">
        <f>IF('Unified Genders - Gold'!V31+'Unified Genders - Silver'!V31+'Unified Genders - Bronze'!V31 &gt; 0, 'Unified Genders - Gold'!V31*'Medal values'!$B$1+'Unified Genders - Silver'!V31*'Medal values'!$B$2+'Unified Genders - Bronze'!V31*'Medal values'!$B$3, "")</f>
        <v/>
      </c>
      <c r="W31" s="5" t="str">
        <f>IF('Unified Genders - Gold'!W31+'Unified Genders - Silver'!W31+'Unified Genders - Bronze'!W31 &gt; 0, 'Unified Genders - Gold'!W31*'Medal values'!$B$1+'Unified Genders - Silver'!W31*'Medal values'!$B$2+'Unified Genders - Bronze'!W31*'Medal values'!$B$3, "")</f>
        <v/>
      </c>
      <c r="X31" s="5" t="str">
        <f>IF('Unified Genders - Gold'!X31+'Unified Genders - Silver'!X31+'Unified Genders - Bronze'!X31 &gt; 0, 'Unified Genders - Gold'!X31*'Medal values'!$B$1+'Unified Genders - Silver'!X31*'Medal values'!$B$2+'Unified Genders - Bronze'!X31*'Medal values'!$B$3, "")</f>
        <v/>
      </c>
      <c r="Y31" s="5" t="str">
        <f>IF('Unified Genders - Gold'!Y31+'Unified Genders - Silver'!Y31+'Unified Genders - Bronze'!Y31 &gt; 0, 'Unified Genders - Gold'!Y31*'Medal values'!$B$1+'Unified Genders - Silver'!Y31*'Medal values'!$B$2+'Unified Genders - Bronze'!Y31*'Medal values'!$B$3, "")</f>
        <v/>
      </c>
      <c r="Z31" s="5" t="str">
        <f>IF('Unified Genders - Gold'!Z31+'Unified Genders - Silver'!Z31+'Unified Genders - Bronze'!Z31 &gt; 0, 'Unified Genders - Gold'!Z31*'Medal values'!$B$1+'Unified Genders - Silver'!Z31*'Medal values'!$B$2+'Unified Genders - Bronze'!Z31*'Medal values'!$B$3, "")</f>
        <v/>
      </c>
      <c r="AA31" s="5" t="str">
        <f>IF('Unified Genders - Gold'!AA31+'Unified Genders - Silver'!AA31+'Unified Genders - Bronze'!AA31 &gt; 0, 'Unified Genders - Gold'!AA31*'Medal values'!$B$1+'Unified Genders - Silver'!AA31*'Medal values'!$B$2+'Unified Genders - Bronze'!AA31*'Medal values'!$B$3, "")</f>
        <v/>
      </c>
      <c r="AB31" s="5" t="str">
        <f>IF('Unified Genders - Gold'!AB31+'Unified Genders - Silver'!AB31+'Unified Genders - Bronze'!AB31 &gt; 0, 'Unified Genders - Gold'!AB31*'Medal values'!$B$1+'Unified Genders - Silver'!AB31*'Medal values'!$B$2+'Unified Genders - Bronze'!AB31*'Medal values'!$B$3, "")</f>
        <v/>
      </c>
      <c r="AC31" s="5" t="str">
        <f>IF('Unified Genders - Gold'!AC31+'Unified Genders - Silver'!AC31+'Unified Genders - Bronze'!AC31 &gt; 0, 'Unified Genders - Gold'!AC31*'Medal values'!$B$1+'Unified Genders - Silver'!AC31*'Medal values'!$B$2+'Unified Genders - Bronze'!AC31*'Medal values'!$B$3, "")</f>
        <v/>
      </c>
      <c r="AD31" s="5" t="str">
        <f>IF('Unified Genders - Gold'!AD31+'Unified Genders - Silver'!AD31+'Unified Genders - Bronze'!AD31 &gt; 0, 'Unified Genders - Gold'!AD31*'Medal values'!$B$1+'Unified Genders - Silver'!AD31*'Medal values'!$B$2+'Unified Genders - Bronze'!AD31*'Medal values'!$B$3, "")</f>
        <v/>
      </c>
      <c r="AE31" s="5" t="str">
        <f>IF('Unified Genders - Gold'!AE31+'Unified Genders - Silver'!AE31+'Unified Genders - Bronze'!AE31 &gt; 0, 'Unified Genders - Gold'!AE31*'Medal values'!$B$1+'Unified Genders - Silver'!AE31*'Medal values'!$B$2+'Unified Genders - Bronze'!AE31*'Medal values'!$B$3, "")</f>
        <v/>
      </c>
      <c r="AF31" s="5">
        <f>IF('Unified Genders - Gold'!AF31+'Unified Genders - Silver'!AF31+'Unified Genders - Bronze'!AF31 &gt; 0, 'Unified Genders - Gold'!AF31*'Medal values'!$B$1+'Unified Genders - Silver'!AF31*'Medal values'!$B$2+'Unified Genders - Bronze'!AF31*'Medal values'!$B$3, "")</f>
        <v>4.001</v>
      </c>
      <c r="AG31" s="5" t="str">
        <f>IF('Unified Genders - Gold'!AG31+'Unified Genders - Silver'!AG31+'Unified Genders - Bronze'!AG31 &gt; 0, 'Unified Genders - Gold'!AG31*'Medal values'!$B$1+'Unified Genders - Silver'!AG31*'Medal values'!$B$2+'Unified Genders - Bronze'!AG31*'Medal values'!$B$3, "")</f>
        <v/>
      </c>
      <c r="AH31" s="5" t="str">
        <f>IF('Unified Genders - Gold'!AH31+'Unified Genders - Silver'!AH31+'Unified Genders - Bronze'!AH31 &gt; 0, 'Unified Genders - Gold'!AH31*'Medal values'!$B$1+'Unified Genders - Silver'!AH31*'Medal values'!$B$2+'Unified Genders - Bronze'!AH31*'Medal values'!$B$3, "")</f>
        <v/>
      </c>
      <c r="AI31" s="5" t="str">
        <f>IF('Unified Genders - Gold'!AI31+'Unified Genders - Silver'!AI31+'Unified Genders - Bronze'!AI31 &gt; 0, 'Unified Genders - Gold'!AI31*'Medal values'!$B$1+'Unified Genders - Silver'!AI31*'Medal values'!$B$2+'Unified Genders - Bronze'!AI31*'Medal values'!$B$3, "")</f>
        <v/>
      </c>
      <c r="AJ31" s="5" t="str">
        <f>IF('Unified Genders - Gold'!AJ31+'Unified Genders - Silver'!AJ31+'Unified Genders - Bronze'!AJ31 &gt; 0, 'Unified Genders - Gold'!AJ31*'Medal values'!$B$1+'Unified Genders - Silver'!AJ31*'Medal values'!$B$2+'Unified Genders - Bronze'!AJ31*'Medal values'!$B$3, "")</f>
        <v/>
      </c>
      <c r="AK31" s="5" t="str">
        <f>IF('Unified Genders - Gold'!AK31+'Unified Genders - Silver'!AK31+'Unified Genders - Bronze'!AK31 &gt; 0, 'Unified Genders - Gold'!AK31*'Medal values'!$B$1+'Unified Genders - Silver'!AK31*'Medal values'!$B$2+'Unified Genders - Bronze'!AK31*'Medal values'!$B$3, "")</f>
        <v/>
      </c>
      <c r="AL31" s="5" t="str">
        <f>IF('Unified Genders - Gold'!AL31+'Unified Genders - Silver'!AL31+'Unified Genders - Bronze'!AL31 &gt; 0, 'Unified Genders - Gold'!AL31*'Medal values'!$B$1+'Unified Genders - Silver'!AL31*'Medal values'!$B$2+'Unified Genders - Bronze'!AL31*'Medal values'!$B$3, "")</f>
        <v/>
      </c>
      <c r="AM31" s="5" t="str">
        <f>IF('Unified Genders - Gold'!AM31+'Unified Genders - Silver'!AM31+'Unified Genders - Bronze'!AM31 &gt; 0, 'Unified Genders - Gold'!AM31*'Medal values'!$B$1+'Unified Genders - Silver'!AM31*'Medal values'!$B$2+'Unified Genders - Bronze'!AM31*'Medal values'!$B$3, "")</f>
        <v/>
      </c>
      <c r="AN31" s="5" t="str">
        <f>IF('Unified Genders - Gold'!AN31+'Unified Genders - Silver'!AN31+'Unified Genders - Bronze'!AN31 &gt; 0, 'Unified Genders - Gold'!AN31*'Medal values'!$B$1+'Unified Genders - Silver'!AN31*'Medal values'!$B$2+'Unified Genders - Bronze'!AN31*'Medal values'!$B$3, "")</f>
        <v/>
      </c>
      <c r="AO31" s="5" t="str">
        <f>IF('Unified Genders - Gold'!AO31+'Unified Genders - Silver'!AO31+'Unified Genders - Bronze'!AO31 &gt; 0, 'Unified Genders - Gold'!AO31*'Medal values'!$B$1+'Unified Genders - Silver'!AO31*'Medal values'!$B$2+'Unified Genders - Bronze'!AO31*'Medal values'!$B$3, "")</f>
        <v/>
      </c>
      <c r="AP31" s="5" t="str">
        <f>IF('Unified Genders - Gold'!AP31+'Unified Genders - Silver'!AP31+'Unified Genders - Bronze'!AP31 &gt; 0, 'Unified Genders - Gold'!AP31*'Medal values'!$B$1+'Unified Genders - Silver'!AP31*'Medal values'!$B$2+'Unified Genders - Bronze'!AP31*'Medal values'!$B$3, "")</f>
        <v/>
      </c>
      <c r="AQ31" s="5" t="str">
        <f>IF('Unified Genders - Gold'!AQ31+'Unified Genders - Silver'!AQ31+'Unified Genders - Bronze'!AQ31 &gt; 0, 'Unified Genders - Gold'!AQ31*'Medal values'!$B$1+'Unified Genders - Silver'!AQ31*'Medal values'!$B$2+'Unified Genders - Bronze'!AQ31*'Medal values'!$B$3, "")</f>
        <v/>
      </c>
      <c r="AR31" s="5" t="str">
        <f>IF('Unified Genders - Gold'!AR31+'Unified Genders - Silver'!AR31+'Unified Genders - Bronze'!AR31 &gt; 0, 'Unified Genders - Gold'!AR31*'Medal values'!$B$1+'Unified Genders - Silver'!AR31*'Medal values'!$B$2+'Unified Genders - Bronze'!AR31*'Medal values'!$B$3, "")</f>
        <v/>
      </c>
      <c r="AS31" s="5" t="str">
        <f>IF('Unified Genders - Gold'!AS31+'Unified Genders - Silver'!AS31+'Unified Genders - Bronze'!AS31 &gt; 0, 'Unified Genders - Gold'!AS31*'Medal values'!$B$1+'Unified Genders - Silver'!AS31*'Medal values'!$B$2+'Unified Genders - Bronze'!AS31*'Medal values'!$B$3, "")</f>
        <v/>
      </c>
      <c r="AT31" s="5" t="str">
        <f>IF('Unified Genders - Gold'!AT31+'Unified Genders - Silver'!AT31+'Unified Genders - Bronze'!AT31 &gt; 0, 'Unified Genders - Gold'!AT31*'Medal values'!$B$1+'Unified Genders - Silver'!AT31*'Medal values'!$B$2+'Unified Genders - Bronze'!AT31*'Medal values'!$B$3, "")</f>
        <v/>
      </c>
      <c r="AU31" s="5" t="str">
        <f>IF('Unified Genders - Gold'!AU31+'Unified Genders - Silver'!AU31+'Unified Genders - Bronze'!AU31 &gt; 0, 'Unified Genders - Gold'!AU31*'Medal values'!$B$1+'Unified Genders - Silver'!AU31*'Medal values'!$B$2+'Unified Genders - Bronze'!AU31*'Medal values'!$B$3, "")</f>
        <v/>
      </c>
      <c r="AV31" s="5">
        <f t="shared" si="1"/>
        <v>4.001</v>
      </c>
      <c r="AW31" s="5">
        <f>SUM('Unified Genders - Gold'!AV31, 'Unified Genders - Silver'!AV31, 'Unified Genders - Bronze'!AV31)</f>
        <v>2</v>
      </c>
    </row>
    <row r="32">
      <c r="A32" s="5" t="str">
        <f>Countries!A31</f>
        <v>FIN</v>
      </c>
      <c r="B32" s="5" t="str">
        <f>IF('Unified Genders - Gold'!B32+'Unified Genders - Silver'!B32+'Unified Genders - Bronze'!B32 &gt; 0, 'Unified Genders - Gold'!B32*'Medal values'!$B$1+'Unified Genders - Silver'!B32*'Medal values'!$B$2+'Unified Genders - Bronze'!B32*'Medal values'!$B$3, "")</f>
        <v/>
      </c>
      <c r="C32" s="5" t="str">
        <f>IF('Unified Genders - Gold'!C32+'Unified Genders - Silver'!C32+'Unified Genders - Bronze'!C32 &gt; 0, 'Unified Genders - Gold'!C32*'Medal values'!$B$1+'Unified Genders - Silver'!C32*'Medal values'!$B$2+'Unified Genders - Bronze'!C32*'Medal values'!$B$3, "")</f>
        <v/>
      </c>
      <c r="D32" s="5" t="str">
        <f>IF('Unified Genders - Gold'!D32+'Unified Genders - Silver'!D32+'Unified Genders - Bronze'!D32 &gt; 0, 'Unified Genders - Gold'!D32*'Medal values'!$B$1+'Unified Genders - Silver'!D32*'Medal values'!$B$2+'Unified Genders - Bronze'!D32*'Medal values'!$B$3, "")</f>
        <v/>
      </c>
      <c r="E32" s="5" t="str">
        <f>IF('Unified Genders - Gold'!E32+'Unified Genders - Silver'!E32+'Unified Genders - Bronze'!E32 &gt; 0, 'Unified Genders - Gold'!E32*'Medal values'!$B$1+'Unified Genders - Silver'!E32*'Medal values'!$B$2+'Unified Genders - Bronze'!E32*'Medal values'!$B$3, "")</f>
        <v/>
      </c>
      <c r="F32" s="5" t="str">
        <f>IF('Unified Genders - Gold'!F32+'Unified Genders - Silver'!F32+'Unified Genders - Bronze'!F32 &gt; 0, 'Unified Genders - Gold'!F32*'Medal values'!$B$1+'Unified Genders - Silver'!F32*'Medal values'!$B$2+'Unified Genders - Bronze'!F32*'Medal values'!$B$3, "")</f>
        <v/>
      </c>
      <c r="G32" s="5" t="str">
        <f>IF('Unified Genders - Gold'!G32+'Unified Genders - Silver'!G32+'Unified Genders - Bronze'!G32 &gt; 0, 'Unified Genders - Gold'!G32*'Medal values'!$B$1+'Unified Genders - Silver'!G32*'Medal values'!$B$2+'Unified Genders - Bronze'!G32*'Medal values'!$B$3, "")</f>
        <v/>
      </c>
      <c r="H32" s="5" t="str">
        <f>IF('Unified Genders - Gold'!H32+'Unified Genders - Silver'!H32+'Unified Genders - Bronze'!H32 &gt; 0, 'Unified Genders - Gold'!H32*'Medal values'!$B$1+'Unified Genders - Silver'!H32*'Medal values'!$B$2+'Unified Genders - Bronze'!H32*'Medal values'!$B$3, "")</f>
        <v/>
      </c>
      <c r="I32" s="5" t="str">
        <f>IF('Unified Genders - Gold'!I32+'Unified Genders - Silver'!I32+'Unified Genders - Bronze'!I32 &gt; 0, 'Unified Genders - Gold'!I32*'Medal values'!$B$1+'Unified Genders - Silver'!I32*'Medal values'!$B$2+'Unified Genders - Bronze'!I32*'Medal values'!$B$3, "")</f>
        <v/>
      </c>
      <c r="J32" s="5" t="str">
        <f>IF('Unified Genders - Gold'!J32+'Unified Genders - Silver'!J32+'Unified Genders - Bronze'!J32 &gt; 0, 'Unified Genders - Gold'!J32*'Medal values'!$B$1+'Unified Genders - Silver'!J32*'Medal values'!$B$2+'Unified Genders - Bronze'!J32*'Medal values'!$B$3, "")</f>
        <v/>
      </c>
      <c r="K32" s="5">
        <f>IF('Unified Genders - Gold'!K32+'Unified Genders - Silver'!K32+'Unified Genders - Bronze'!K32 &gt; 0, 'Unified Genders - Gold'!K32*'Medal values'!$B$1+'Unified Genders - Silver'!K32*'Medal values'!$B$2+'Unified Genders - Bronze'!K32*'Medal values'!$B$3, "")</f>
        <v>1</v>
      </c>
      <c r="L32" s="5" t="str">
        <f>IF('Unified Genders - Gold'!L32+'Unified Genders - Silver'!L32+'Unified Genders - Bronze'!L32 &gt; 0, 'Unified Genders - Gold'!L32*'Medal values'!$B$1+'Unified Genders - Silver'!L32*'Medal values'!$B$2+'Unified Genders - Bronze'!L32*'Medal values'!$B$3, "")</f>
        <v/>
      </c>
      <c r="M32" s="5" t="str">
        <f>IF('Unified Genders - Gold'!M32+'Unified Genders - Silver'!M32+'Unified Genders - Bronze'!M32 &gt; 0, 'Unified Genders - Gold'!M32*'Medal values'!$B$1+'Unified Genders - Silver'!M32*'Medal values'!$B$2+'Unified Genders - Bronze'!M32*'Medal values'!$B$3, "")</f>
        <v/>
      </c>
      <c r="N32" s="5" t="str">
        <f>IF('Unified Genders - Gold'!N32+'Unified Genders - Silver'!N32+'Unified Genders - Bronze'!N32 &gt; 0, 'Unified Genders - Gold'!N32*'Medal values'!$B$1+'Unified Genders - Silver'!N32*'Medal values'!$B$2+'Unified Genders - Bronze'!N32*'Medal values'!$B$3, "")</f>
        <v/>
      </c>
      <c r="O32" s="5" t="str">
        <f>IF('Unified Genders - Gold'!O32+'Unified Genders - Silver'!O32+'Unified Genders - Bronze'!O32 &gt; 0, 'Unified Genders - Gold'!O32*'Medal values'!$B$1+'Unified Genders - Silver'!O32*'Medal values'!$B$2+'Unified Genders - Bronze'!O32*'Medal values'!$B$3, "")</f>
        <v/>
      </c>
      <c r="P32" s="5" t="str">
        <f>IF('Unified Genders - Gold'!P32+'Unified Genders - Silver'!P32+'Unified Genders - Bronze'!P32 &gt; 0, 'Unified Genders - Gold'!P32*'Medal values'!$B$1+'Unified Genders - Silver'!P32*'Medal values'!$B$2+'Unified Genders - Bronze'!P32*'Medal values'!$B$3, "")</f>
        <v/>
      </c>
      <c r="Q32" s="5" t="str">
        <f>IF('Unified Genders - Gold'!Q32+'Unified Genders - Silver'!Q32+'Unified Genders - Bronze'!Q32 &gt; 0, 'Unified Genders - Gold'!Q32*'Medal values'!$B$1+'Unified Genders - Silver'!Q32*'Medal values'!$B$2+'Unified Genders - Bronze'!Q32*'Medal values'!$B$3, "")</f>
        <v/>
      </c>
      <c r="R32" s="5" t="str">
        <f>IF('Unified Genders - Gold'!R32+'Unified Genders - Silver'!R32+'Unified Genders - Bronze'!R32 &gt; 0, 'Unified Genders - Gold'!R32*'Medal values'!$B$1+'Unified Genders - Silver'!R32*'Medal values'!$B$2+'Unified Genders - Bronze'!R32*'Medal values'!$B$3, "")</f>
        <v/>
      </c>
      <c r="S32" s="5" t="str">
        <f>IF('Unified Genders - Gold'!S32+'Unified Genders - Silver'!S32+'Unified Genders - Bronze'!S32 &gt; 0, 'Unified Genders - Gold'!S32*'Medal values'!$B$1+'Unified Genders - Silver'!S32*'Medal values'!$B$2+'Unified Genders - Bronze'!S32*'Medal values'!$B$3, "")</f>
        <v/>
      </c>
      <c r="T32" s="5" t="str">
        <f>IF('Unified Genders - Gold'!T32+'Unified Genders - Silver'!T32+'Unified Genders - Bronze'!T32 &gt; 0, 'Unified Genders - Gold'!T32*'Medal values'!$B$1+'Unified Genders - Silver'!T32*'Medal values'!$B$2+'Unified Genders - Bronze'!T32*'Medal values'!$B$3, "")</f>
        <v/>
      </c>
      <c r="U32" s="5" t="str">
        <f>IF('Unified Genders - Gold'!U32+'Unified Genders - Silver'!U32+'Unified Genders - Bronze'!U32 &gt; 0, 'Unified Genders - Gold'!U32*'Medal values'!$B$1+'Unified Genders - Silver'!U32*'Medal values'!$B$2+'Unified Genders - Bronze'!U32*'Medal values'!$B$3, "")</f>
        <v/>
      </c>
      <c r="V32" s="5" t="str">
        <f>IF('Unified Genders - Gold'!V32+'Unified Genders - Silver'!V32+'Unified Genders - Bronze'!V32 &gt; 0, 'Unified Genders - Gold'!V32*'Medal values'!$B$1+'Unified Genders - Silver'!V32*'Medal values'!$B$2+'Unified Genders - Bronze'!V32*'Medal values'!$B$3, "")</f>
        <v/>
      </c>
      <c r="W32" s="5" t="str">
        <f>IF('Unified Genders - Gold'!W32+'Unified Genders - Silver'!W32+'Unified Genders - Bronze'!W32 &gt; 0, 'Unified Genders - Gold'!W32*'Medal values'!$B$1+'Unified Genders - Silver'!W32*'Medal values'!$B$2+'Unified Genders - Bronze'!W32*'Medal values'!$B$3, "")</f>
        <v/>
      </c>
      <c r="X32" s="5" t="str">
        <f>IF('Unified Genders - Gold'!X32+'Unified Genders - Silver'!X32+'Unified Genders - Bronze'!X32 &gt; 0, 'Unified Genders - Gold'!X32*'Medal values'!$B$1+'Unified Genders - Silver'!X32*'Medal values'!$B$2+'Unified Genders - Bronze'!X32*'Medal values'!$B$3, "")</f>
        <v/>
      </c>
      <c r="Y32" s="5" t="str">
        <f>IF('Unified Genders - Gold'!Y32+'Unified Genders - Silver'!Y32+'Unified Genders - Bronze'!Y32 &gt; 0, 'Unified Genders - Gold'!Y32*'Medal values'!$B$1+'Unified Genders - Silver'!Y32*'Medal values'!$B$2+'Unified Genders - Bronze'!Y32*'Medal values'!$B$3, "")</f>
        <v/>
      </c>
      <c r="Z32" s="5" t="str">
        <f>IF('Unified Genders - Gold'!Z32+'Unified Genders - Silver'!Z32+'Unified Genders - Bronze'!Z32 &gt; 0, 'Unified Genders - Gold'!Z32*'Medal values'!$B$1+'Unified Genders - Silver'!Z32*'Medal values'!$B$2+'Unified Genders - Bronze'!Z32*'Medal values'!$B$3, "")</f>
        <v/>
      </c>
      <c r="AA32" s="5" t="str">
        <f>IF('Unified Genders - Gold'!AA32+'Unified Genders - Silver'!AA32+'Unified Genders - Bronze'!AA32 &gt; 0, 'Unified Genders - Gold'!AA32*'Medal values'!$B$1+'Unified Genders - Silver'!AA32*'Medal values'!$B$2+'Unified Genders - Bronze'!AA32*'Medal values'!$B$3, "")</f>
        <v/>
      </c>
      <c r="AB32" s="5" t="str">
        <f>IF('Unified Genders - Gold'!AB32+'Unified Genders - Silver'!AB32+'Unified Genders - Bronze'!AB32 &gt; 0, 'Unified Genders - Gold'!AB32*'Medal values'!$B$1+'Unified Genders - Silver'!AB32*'Medal values'!$B$2+'Unified Genders - Bronze'!AB32*'Medal values'!$B$3, "")</f>
        <v/>
      </c>
      <c r="AC32" s="5" t="str">
        <f>IF('Unified Genders - Gold'!AC32+'Unified Genders - Silver'!AC32+'Unified Genders - Bronze'!AC32 &gt; 0, 'Unified Genders - Gold'!AC32*'Medal values'!$B$1+'Unified Genders - Silver'!AC32*'Medal values'!$B$2+'Unified Genders - Bronze'!AC32*'Medal values'!$B$3, "")</f>
        <v/>
      </c>
      <c r="AD32" s="5" t="str">
        <f>IF('Unified Genders - Gold'!AD32+'Unified Genders - Silver'!AD32+'Unified Genders - Bronze'!AD32 &gt; 0, 'Unified Genders - Gold'!AD32*'Medal values'!$B$1+'Unified Genders - Silver'!AD32*'Medal values'!$B$2+'Unified Genders - Bronze'!AD32*'Medal values'!$B$3, "")</f>
        <v/>
      </c>
      <c r="AE32" s="5" t="str">
        <f>IF('Unified Genders - Gold'!AE32+'Unified Genders - Silver'!AE32+'Unified Genders - Bronze'!AE32 &gt; 0, 'Unified Genders - Gold'!AE32*'Medal values'!$B$1+'Unified Genders - Silver'!AE32*'Medal values'!$B$2+'Unified Genders - Bronze'!AE32*'Medal values'!$B$3, "")</f>
        <v/>
      </c>
      <c r="AF32" s="5" t="str">
        <f>IF('Unified Genders - Gold'!AF32+'Unified Genders - Silver'!AF32+'Unified Genders - Bronze'!AF32 &gt; 0, 'Unified Genders - Gold'!AF32*'Medal values'!$B$1+'Unified Genders - Silver'!AF32*'Medal values'!$B$2+'Unified Genders - Bronze'!AF32*'Medal values'!$B$3, "")</f>
        <v/>
      </c>
      <c r="AG32" s="5" t="str">
        <f>IF('Unified Genders - Gold'!AG32+'Unified Genders - Silver'!AG32+'Unified Genders - Bronze'!AG32 &gt; 0, 'Unified Genders - Gold'!AG32*'Medal values'!$B$1+'Unified Genders - Silver'!AG32*'Medal values'!$B$2+'Unified Genders - Bronze'!AG32*'Medal values'!$B$3, "")</f>
        <v/>
      </c>
      <c r="AH32" s="5" t="str">
        <f>IF('Unified Genders - Gold'!AH32+'Unified Genders - Silver'!AH32+'Unified Genders - Bronze'!AH32 &gt; 0, 'Unified Genders - Gold'!AH32*'Medal values'!$B$1+'Unified Genders - Silver'!AH32*'Medal values'!$B$2+'Unified Genders - Bronze'!AH32*'Medal values'!$B$3, "")</f>
        <v/>
      </c>
      <c r="AI32" s="5" t="str">
        <f>IF('Unified Genders - Gold'!AI32+'Unified Genders - Silver'!AI32+'Unified Genders - Bronze'!AI32 &gt; 0, 'Unified Genders - Gold'!AI32*'Medal values'!$B$1+'Unified Genders - Silver'!AI32*'Medal values'!$B$2+'Unified Genders - Bronze'!AI32*'Medal values'!$B$3, "")</f>
        <v/>
      </c>
      <c r="AJ32" s="5" t="str">
        <f>IF('Unified Genders - Gold'!AJ32+'Unified Genders - Silver'!AJ32+'Unified Genders - Bronze'!AJ32 &gt; 0, 'Unified Genders - Gold'!AJ32*'Medal values'!$B$1+'Unified Genders - Silver'!AJ32*'Medal values'!$B$2+'Unified Genders - Bronze'!AJ32*'Medal values'!$B$3, "")</f>
        <v/>
      </c>
      <c r="AK32" s="5" t="str">
        <f>IF('Unified Genders - Gold'!AK32+'Unified Genders - Silver'!AK32+'Unified Genders - Bronze'!AK32 &gt; 0, 'Unified Genders - Gold'!AK32*'Medal values'!$B$1+'Unified Genders - Silver'!AK32*'Medal values'!$B$2+'Unified Genders - Bronze'!AK32*'Medal values'!$B$3, "")</f>
        <v/>
      </c>
      <c r="AL32" s="5">
        <f>IF('Unified Genders - Gold'!AL32+'Unified Genders - Silver'!AL32+'Unified Genders - Bronze'!AL32 &gt; 0, 'Unified Genders - Gold'!AL32*'Medal values'!$B$1+'Unified Genders - Silver'!AL32*'Medal values'!$B$2+'Unified Genders - Bronze'!AL32*'Medal values'!$B$3, "")</f>
        <v>1</v>
      </c>
      <c r="AM32" s="5" t="str">
        <f>IF('Unified Genders - Gold'!AM32+'Unified Genders - Silver'!AM32+'Unified Genders - Bronze'!AM32 &gt; 0, 'Unified Genders - Gold'!AM32*'Medal values'!$B$1+'Unified Genders - Silver'!AM32*'Medal values'!$B$2+'Unified Genders - Bronze'!AM32*'Medal values'!$B$3, "")</f>
        <v/>
      </c>
      <c r="AN32" s="5" t="str">
        <f>IF('Unified Genders - Gold'!AN32+'Unified Genders - Silver'!AN32+'Unified Genders - Bronze'!AN32 &gt; 0, 'Unified Genders - Gold'!AN32*'Medal values'!$B$1+'Unified Genders - Silver'!AN32*'Medal values'!$B$2+'Unified Genders - Bronze'!AN32*'Medal values'!$B$3, "")</f>
        <v/>
      </c>
      <c r="AO32" s="5" t="str">
        <f>IF('Unified Genders - Gold'!AO32+'Unified Genders - Silver'!AO32+'Unified Genders - Bronze'!AO32 &gt; 0, 'Unified Genders - Gold'!AO32*'Medal values'!$B$1+'Unified Genders - Silver'!AO32*'Medal values'!$B$2+'Unified Genders - Bronze'!AO32*'Medal values'!$B$3, "")</f>
        <v/>
      </c>
      <c r="AP32" s="5" t="str">
        <f>IF('Unified Genders - Gold'!AP32+'Unified Genders - Silver'!AP32+'Unified Genders - Bronze'!AP32 &gt; 0, 'Unified Genders - Gold'!AP32*'Medal values'!$B$1+'Unified Genders - Silver'!AP32*'Medal values'!$B$2+'Unified Genders - Bronze'!AP32*'Medal values'!$B$3, "")</f>
        <v/>
      </c>
      <c r="AQ32" s="5" t="str">
        <f>IF('Unified Genders - Gold'!AQ32+'Unified Genders - Silver'!AQ32+'Unified Genders - Bronze'!AQ32 &gt; 0, 'Unified Genders - Gold'!AQ32*'Medal values'!$B$1+'Unified Genders - Silver'!AQ32*'Medal values'!$B$2+'Unified Genders - Bronze'!AQ32*'Medal values'!$B$3, "")</f>
        <v/>
      </c>
      <c r="AR32" s="5" t="str">
        <f>IF('Unified Genders - Gold'!AR32+'Unified Genders - Silver'!AR32+'Unified Genders - Bronze'!AR32 &gt; 0, 'Unified Genders - Gold'!AR32*'Medal values'!$B$1+'Unified Genders - Silver'!AR32*'Medal values'!$B$2+'Unified Genders - Bronze'!AR32*'Medal values'!$B$3, "")</f>
        <v/>
      </c>
      <c r="AS32" s="5" t="str">
        <f>IF('Unified Genders - Gold'!AS32+'Unified Genders - Silver'!AS32+'Unified Genders - Bronze'!AS32 &gt; 0, 'Unified Genders - Gold'!AS32*'Medal values'!$B$1+'Unified Genders - Silver'!AS32*'Medal values'!$B$2+'Unified Genders - Bronze'!AS32*'Medal values'!$B$3, "")</f>
        <v/>
      </c>
      <c r="AT32" s="5" t="str">
        <f>IF('Unified Genders - Gold'!AT32+'Unified Genders - Silver'!AT32+'Unified Genders - Bronze'!AT32 &gt; 0, 'Unified Genders - Gold'!AT32*'Medal values'!$B$1+'Unified Genders - Silver'!AT32*'Medal values'!$B$2+'Unified Genders - Bronze'!AT32*'Medal values'!$B$3, "")</f>
        <v/>
      </c>
      <c r="AU32" s="5" t="str">
        <f>IF('Unified Genders - Gold'!AU32+'Unified Genders - Silver'!AU32+'Unified Genders - Bronze'!AU32 &gt; 0, 'Unified Genders - Gold'!AU32*'Medal values'!$B$1+'Unified Genders - Silver'!AU32*'Medal values'!$B$2+'Unified Genders - Bronze'!AU32*'Medal values'!$B$3, "")</f>
        <v/>
      </c>
      <c r="AV32" s="5">
        <f t="shared" si="1"/>
        <v>2</v>
      </c>
      <c r="AW32" s="5">
        <f>SUM('Unified Genders - Gold'!AV32, 'Unified Genders - Silver'!AV32, 'Unified Genders - Bronze'!AV32)</f>
        <v>2</v>
      </c>
    </row>
    <row r="33">
      <c r="A33" s="5" t="str">
        <f>Countries!A32</f>
        <v>FRA</v>
      </c>
      <c r="B33" s="5" t="str">
        <f>IF('Unified Genders - Gold'!B33+'Unified Genders - Silver'!B33+'Unified Genders - Bronze'!B33 &gt; 0, 'Unified Genders - Gold'!B33*'Medal values'!$B$1+'Unified Genders - Silver'!B33*'Medal values'!$B$2+'Unified Genders - Bronze'!B33*'Medal values'!$B$3, "")</f>
        <v/>
      </c>
      <c r="C33" s="5" t="str">
        <f>IF('Unified Genders - Gold'!C33+'Unified Genders - Silver'!C33+'Unified Genders - Bronze'!C33 &gt; 0, 'Unified Genders - Gold'!C33*'Medal values'!$B$1+'Unified Genders - Silver'!C33*'Medal values'!$B$2+'Unified Genders - Bronze'!C33*'Medal values'!$B$3, "")</f>
        <v/>
      </c>
      <c r="D33" s="5" t="str">
        <f>IF('Unified Genders - Gold'!D33+'Unified Genders - Silver'!D33+'Unified Genders - Bronze'!D33 &gt; 0, 'Unified Genders - Gold'!D33*'Medal values'!$B$1+'Unified Genders - Silver'!D33*'Medal values'!$B$2+'Unified Genders - Bronze'!D33*'Medal values'!$B$3, "")</f>
        <v/>
      </c>
      <c r="E33" s="5" t="str">
        <f>IF('Unified Genders - Gold'!E33+'Unified Genders - Silver'!E33+'Unified Genders - Bronze'!E33 &gt; 0, 'Unified Genders - Gold'!E33*'Medal values'!$B$1+'Unified Genders - Silver'!E33*'Medal values'!$B$2+'Unified Genders - Bronze'!E33*'Medal values'!$B$3, "")</f>
        <v/>
      </c>
      <c r="F33" s="5">
        <f>IF('Unified Genders - Gold'!F33+'Unified Genders - Silver'!F33+'Unified Genders - Bronze'!F33 &gt; 0, 'Unified Genders - Gold'!F33*'Medal values'!$B$1+'Unified Genders - Silver'!F33*'Medal values'!$B$2+'Unified Genders - Bronze'!F33*'Medal values'!$B$3, "")</f>
        <v>2.000001</v>
      </c>
      <c r="G33" s="5" t="str">
        <f>IF('Unified Genders - Gold'!G33+'Unified Genders - Silver'!G33+'Unified Genders - Bronze'!G33 &gt; 0, 'Unified Genders - Gold'!G33*'Medal values'!$B$1+'Unified Genders - Silver'!G33*'Medal values'!$B$2+'Unified Genders - Bronze'!G33*'Medal values'!$B$3, "")</f>
        <v/>
      </c>
      <c r="H33" s="5" t="str">
        <f>IF('Unified Genders - Gold'!H33+'Unified Genders - Silver'!H33+'Unified Genders - Bronze'!H33 &gt; 0, 'Unified Genders - Gold'!H33*'Medal values'!$B$1+'Unified Genders - Silver'!H33*'Medal values'!$B$2+'Unified Genders - Bronze'!H33*'Medal values'!$B$3, "")</f>
        <v/>
      </c>
      <c r="I33" s="5">
        <f>IF('Unified Genders - Gold'!I33+'Unified Genders - Silver'!I33+'Unified Genders - Bronze'!I33 &gt; 0, 'Unified Genders - Gold'!I33*'Medal values'!$B$1+'Unified Genders - Silver'!I33*'Medal values'!$B$2+'Unified Genders - Bronze'!I33*'Medal values'!$B$3, "")</f>
        <v>3.000001</v>
      </c>
      <c r="J33" s="5" t="str">
        <f>IF('Unified Genders - Gold'!J33+'Unified Genders - Silver'!J33+'Unified Genders - Bronze'!J33 &gt; 0, 'Unified Genders - Gold'!J33*'Medal values'!$B$1+'Unified Genders - Silver'!J33*'Medal values'!$B$2+'Unified Genders - Bronze'!J33*'Medal values'!$B$3, "")</f>
        <v/>
      </c>
      <c r="K33" s="5" t="str">
        <f>IF('Unified Genders - Gold'!K33+'Unified Genders - Silver'!K33+'Unified Genders - Bronze'!K33 &gt; 0, 'Unified Genders - Gold'!K33*'Medal values'!$B$1+'Unified Genders - Silver'!K33*'Medal values'!$B$2+'Unified Genders - Bronze'!K33*'Medal values'!$B$3, "")</f>
        <v/>
      </c>
      <c r="L33" s="5" t="str">
        <f>IF('Unified Genders - Gold'!L33+'Unified Genders - Silver'!L33+'Unified Genders - Bronze'!L33 &gt; 0, 'Unified Genders - Gold'!L33*'Medal values'!$B$1+'Unified Genders - Silver'!L33*'Medal values'!$B$2+'Unified Genders - Bronze'!L33*'Medal values'!$B$3, "")</f>
        <v/>
      </c>
      <c r="M33" s="5" t="str">
        <f>IF('Unified Genders - Gold'!M33+'Unified Genders - Silver'!M33+'Unified Genders - Bronze'!M33 &gt; 0, 'Unified Genders - Gold'!M33*'Medal values'!$B$1+'Unified Genders - Silver'!M33*'Medal values'!$B$2+'Unified Genders - Bronze'!M33*'Medal values'!$B$3, "")</f>
        <v/>
      </c>
      <c r="N33" s="5" t="str">
        <f>IF('Unified Genders - Gold'!N33+'Unified Genders - Silver'!N33+'Unified Genders - Bronze'!N33 &gt; 0, 'Unified Genders - Gold'!N33*'Medal values'!$B$1+'Unified Genders - Silver'!N33*'Medal values'!$B$2+'Unified Genders - Bronze'!N33*'Medal values'!$B$3, "")</f>
        <v/>
      </c>
      <c r="O33" s="5" t="str">
        <f>IF('Unified Genders - Gold'!O33+'Unified Genders - Silver'!O33+'Unified Genders - Bronze'!O33 &gt; 0, 'Unified Genders - Gold'!O33*'Medal values'!$B$1+'Unified Genders - Silver'!O33*'Medal values'!$B$2+'Unified Genders - Bronze'!O33*'Medal values'!$B$3, "")</f>
        <v/>
      </c>
      <c r="P33" s="5" t="str">
        <f>IF('Unified Genders - Gold'!P33+'Unified Genders - Silver'!P33+'Unified Genders - Bronze'!P33 &gt; 0, 'Unified Genders - Gold'!P33*'Medal values'!$B$1+'Unified Genders - Silver'!P33*'Medal values'!$B$2+'Unified Genders - Bronze'!P33*'Medal values'!$B$3, "")</f>
        <v/>
      </c>
      <c r="Q33" s="5" t="str">
        <f>IF('Unified Genders - Gold'!Q33+'Unified Genders - Silver'!Q33+'Unified Genders - Bronze'!Q33 &gt; 0, 'Unified Genders - Gold'!Q33*'Medal values'!$B$1+'Unified Genders - Silver'!Q33*'Medal values'!$B$2+'Unified Genders - Bronze'!Q33*'Medal values'!$B$3, "")</f>
        <v/>
      </c>
      <c r="R33" s="5">
        <f>IF('Unified Genders - Gold'!R33+'Unified Genders - Silver'!R33+'Unified Genders - Bronze'!R33 &gt; 0, 'Unified Genders - Gold'!R33*'Medal values'!$B$1+'Unified Genders - Silver'!R33*'Medal values'!$B$2+'Unified Genders - Bronze'!R33*'Medal values'!$B$3, "")</f>
        <v>2</v>
      </c>
      <c r="S33" s="5" t="str">
        <f>IF('Unified Genders - Gold'!S33+'Unified Genders - Silver'!S33+'Unified Genders - Bronze'!S33 &gt; 0, 'Unified Genders - Gold'!S33*'Medal values'!$B$1+'Unified Genders - Silver'!S33*'Medal values'!$B$2+'Unified Genders - Bronze'!S33*'Medal values'!$B$3, "")</f>
        <v/>
      </c>
      <c r="T33" s="5">
        <f>IF('Unified Genders - Gold'!T33+'Unified Genders - Silver'!T33+'Unified Genders - Bronze'!T33 &gt; 0, 'Unified Genders - Gold'!T33*'Medal values'!$B$1+'Unified Genders - Silver'!T33*'Medal values'!$B$2+'Unified Genders - Bronze'!T33*'Medal values'!$B$3, "")</f>
        <v>1</v>
      </c>
      <c r="U33" s="5">
        <f>IF('Unified Genders - Gold'!U33+'Unified Genders - Silver'!U33+'Unified Genders - Bronze'!U33 &gt; 0, 'Unified Genders - Gold'!U33*'Medal values'!$B$1+'Unified Genders - Silver'!U33*'Medal values'!$B$2+'Unified Genders - Bronze'!U33*'Medal values'!$B$3, "")</f>
        <v>11.002002</v>
      </c>
      <c r="V33" s="5" t="str">
        <f>IF('Unified Genders - Gold'!V33+'Unified Genders - Silver'!V33+'Unified Genders - Bronze'!V33 &gt; 0, 'Unified Genders - Gold'!V33*'Medal values'!$B$1+'Unified Genders - Silver'!V33*'Medal values'!$B$2+'Unified Genders - Bronze'!V33*'Medal values'!$B$3, "")</f>
        <v/>
      </c>
      <c r="W33" s="5" t="str">
        <f>IF('Unified Genders - Gold'!W33+'Unified Genders - Silver'!W33+'Unified Genders - Bronze'!W33 &gt; 0, 'Unified Genders - Gold'!W33*'Medal values'!$B$1+'Unified Genders - Silver'!W33*'Medal values'!$B$2+'Unified Genders - Bronze'!W33*'Medal values'!$B$3, "")</f>
        <v/>
      </c>
      <c r="X33" s="5">
        <f>IF('Unified Genders - Gold'!X33+'Unified Genders - Silver'!X33+'Unified Genders - Bronze'!X33 &gt; 0, 'Unified Genders - Gold'!X33*'Medal values'!$B$1+'Unified Genders - Silver'!X33*'Medal values'!$B$2+'Unified Genders - Bronze'!X33*'Medal values'!$B$3, "")</f>
        <v>6.002</v>
      </c>
      <c r="Y33" s="5" t="str">
        <f>IF('Unified Genders - Gold'!Y33+'Unified Genders - Silver'!Y33+'Unified Genders - Bronze'!Y33 &gt; 0, 'Unified Genders - Gold'!Y33*'Medal values'!$B$1+'Unified Genders - Silver'!Y33*'Medal values'!$B$2+'Unified Genders - Bronze'!Y33*'Medal values'!$B$3, "")</f>
        <v/>
      </c>
      <c r="Z33" s="5">
        <f>IF('Unified Genders - Gold'!Z33+'Unified Genders - Silver'!Z33+'Unified Genders - Bronze'!Z33 &gt; 0, 'Unified Genders - Gold'!Z33*'Medal values'!$B$1+'Unified Genders - Silver'!Z33*'Medal values'!$B$2+'Unified Genders - Bronze'!Z33*'Medal values'!$B$3, "")</f>
        <v>15.002003</v>
      </c>
      <c r="AA33" s="5">
        <f>IF('Unified Genders - Gold'!AA33+'Unified Genders - Silver'!AA33+'Unified Genders - Bronze'!AA33 &gt; 0, 'Unified Genders - Gold'!AA33*'Medal values'!$B$1+'Unified Genders - Silver'!AA33*'Medal values'!$B$2+'Unified Genders - Bronze'!AA33*'Medal values'!$B$3, "")</f>
        <v>3.001</v>
      </c>
      <c r="AB33" s="5" t="str">
        <f>IF('Unified Genders - Gold'!AB33+'Unified Genders - Silver'!AB33+'Unified Genders - Bronze'!AB33 &gt; 0, 'Unified Genders - Gold'!AB33*'Medal values'!$B$1+'Unified Genders - Silver'!AB33*'Medal values'!$B$2+'Unified Genders - Bronze'!AB33*'Medal values'!$B$3, "")</f>
        <v/>
      </c>
      <c r="AC33" s="5" t="str">
        <f>IF('Unified Genders - Gold'!AC33+'Unified Genders - Silver'!AC33+'Unified Genders - Bronze'!AC33 &gt; 0, 'Unified Genders - Gold'!AC33*'Medal values'!$B$1+'Unified Genders - Silver'!AC33*'Medal values'!$B$2+'Unified Genders - Bronze'!AC33*'Medal values'!$B$3, "")</f>
        <v/>
      </c>
      <c r="AD33" s="5" t="str">
        <f>IF('Unified Genders - Gold'!AD33+'Unified Genders - Silver'!AD33+'Unified Genders - Bronze'!AD33 &gt; 0, 'Unified Genders - Gold'!AD33*'Medal values'!$B$1+'Unified Genders - Silver'!AD33*'Medal values'!$B$2+'Unified Genders - Bronze'!AD33*'Medal values'!$B$3, "")</f>
        <v/>
      </c>
      <c r="AE33" s="5">
        <f>IF('Unified Genders - Gold'!AE33+'Unified Genders - Silver'!AE33+'Unified Genders - Bronze'!AE33 &gt; 0, 'Unified Genders - Gold'!AE33*'Medal values'!$B$1+'Unified Genders - Silver'!AE33*'Medal values'!$B$2+'Unified Genders - Bronze'!AE33*'Medal values'!$B$3, "")</f>
        <v>5.001001</v>
      </c>
      <c r="AF33" s="5">
        <f>IF('Unified Genders - Gold'!AF33+'Unified Genders - Silver'!AF33+'Unified Genders - Bronze'!AF33 &gt; 0, 'Unified Genders - Gold'!AF33*'Medal values'!$B$1+'Unified Genders - Silver'!AF33*'Medal values'!$B$2+'Unified Genders - Bronze'!AF33*'Medal values'!$B$3, "")</f>
        <v>2.000001</v>
      </c>
      <c r="AG33" s="5">
        <f>IF('Unified Genders - Gold'!AG33+'Unified Genders - Silver'!AG33+'Unified Genders - Bronze'!AG33 &gt; 0, 'Unified Genders - Gold'!AG33*'Medal values'!$B$1+'Unified Genders - Silver'!AG33*'Medal values'!$B$2+'Unified Genders - Bronze'!AG33*'Medal values'!$B$3, "")</f>
        <v>5.000002</v>
      </c>
      <c r="AH33" s="5">
        <f>IF('Unified Genders - Gold'!AH33+'Unified Genders - Silver'!AH33+'Unified Genders - Bronze'!AH33 &gt; 0, 'Unified Genders - Gold'!AH33*'Medal values'!$B$1+'Unified Genders - Silver'!AH33*'Medal values'!$B$2+'Unified Genders - Bronze'!AH33*'Medal values'!$B$3, "")</f>
        <v>3.001</v>
      </c>
      <c r="AI33" s="5" t="str">
        <f>IF('Unified Genders - Gold'!AI33+'Unified Genders - Silver'!AI33+'Unified Genders - Bronze'!AI33 &gt; 0, 'Unified Genders - Gold'!AI33*'Medal values'!$B$1+'Unified Genders - Silver'!AI33*'Medal values'!$B$2+'Unified Genders - Bronze'!AI33*'Medal values'!$B$3, "")</f>
        <v/>
      </c>
      <c r="AJ33" s="5" t="str">
        <f>IF('Unified Genders - Gold'!AJ33+'Unified Genders - Silver'!AJ33+'Unified Genders - Bronze'!AJ33 &gt; 0, 'Unified Genders - Gold'!AJ33*'Medal values'!$B$1+'Unified Genders - Silver'!AJ33*'Medal values'!$B$2+'Unified Genders - Bronze'!AJ33*'Medal values'!$B$3, "")</f>
        <v/>
      </c>
      <c r="AK33" s="5" t="str">
        <f>IF('Unified Genders - Gold'!AK33+'Unified Genders - Silver'!AK33+'Unified Genders - Bronze'!AK33 &gt; 0, 'Unified Genders - Gold'!AK33*'Medal values'!$B$1+'Unified Genders - Silver'!AK33*'Medal values'!$B$2+'Unified Genders - Bronze'!AK33*'Medal values'!$B$3, "")</f>
        <v/>
      </c>
      <c r="AL33" s="5">
        <f>IF('Unified Genders - Gold'!AL33+'Unified Genders - Silver'!AL33+'Unified Genders - Bronze'!AL33 &gt; 0, 'Unified Genders - Gold'!AL33*'Medal values'!$B$1+'Unified Genders - Silver'!AL33*'Medal values'!$B$2+'Unified Genders - Bronze'!AL33*'Medal values'!$B$3, "")</f>
        <v>2.000001</v>
      </c>
      <c r="AM33" s="5" t="str">
        <f>IF('Unified Genders - Gold'!AM33+'Unified Genders - Silver'!AM33+'Unified Genders - Bronze'!AM33 &gt; 0, 'Unified Genders - Gold'!AM33*'Medal values'!$B$1+'Unified Genders - Silver'!AM33*'Medal values'!$B$2+'Unified Genders - Bronze'!AM33*'Medal values'!$B$3, "")</f>
        <v/>
      </c>
      <c r="AN33" s="5">
        <f>IF('Unified Genders - Gold'!AN33+'Unified Genders - Silver'!AN33+'Unified Genders - Bronze'!AN33 &gt; 0, 'Unified Genders - Gold'!AN33*'Medal values'!$B$1+'Unified Genders - Silver'!AN33*'Medal values'!$B$2+'Unified Genders - Bronze'!AN33*'Medal values'!$B$3, "")</f>
        <v>1</v>
      </c>
      <c r="AO33" s="5" t="str">
        <f>IF('Unified Genders - Gold'!AO33+'Unified Genders - Silver'!AO33+'Unified Genders - Bronze'!AO33 &gt; 0, 'Unified Genders - Gold'!AO33*'Medal values'!$B$1+'Unified Genders - Silver'!AO33*'Medal values'!$B$2+'Unified Genders - Bronze'!AO33*'Medal values'!$B$3, "")</f>
        <v/>
      </c>
      <c r="AP33" s="5" t="str">
        <f>IF('Unified Genders - Gold'!AP33+'Unified Genders - Silver'!AP33+'Unified Genders - Bronze'!AP33 &gt; 0, 'Unified Genders - Gold'!AP33*'Medal values'!$B$1+'Unified Genders - Silver'!AP33*'Medal values'!$B$2+'Unified Genders - Bronze'!AP33*'Medal values'!$B$3, "")</f>
        <v/>
      </c>
      <c r="AQ33" s="5">
        <f>IF('Unified Genders - Gold'!AQ33+'Unified Genders - Silver'!AQ33+'Unified Genders - Bronze'!AQ33 &gt; 0, 'Unified Genders - Gold'!AQ33*'Medal values'!$B$1+'Unified Genders - Silver'!AQ33*'Medal values'!$B$2+'Unified Genders - Bronze'!AQ33*'Medal values'!$B$3, "")</f>
        <v>1</v>
      </c>
      <c r="AR33" s="5">
        <f>IF('Unified Genders - Gold'!AR33+'Unified Genders - Silver'!AR33+'Unified Genders - Bronze'!AR33 &gt; 0, 'Unified Genders - Gold'!AR33*'Medal values'!$B$1+'Unified Genders - Silver'!AR33*'Medal values'!$B$2+'Unified Genders - Bronze'!AR33*'Medal values'!$B$3, "")</f>
        <v>3.001</v>
      </c>
      <c r="AS33" s="5" t="str">
        <f>IF('Unified Genders - Gold'!AS33+'Unified Genders - Silver'!AS33+'Unified Genders - Bronze'!AS33 &gt; 0, 'Unified Genders - Gold'!AS33*'Medal values'!$B$1+'Unified Genders - Silver'!AS33*'Medal values'!$B$2+'Unified Genders - Bronze'!AS33*'Medal values'!$B$3, "")</f>
        <v/>
      </c>
      <c r="AT33" s="5" t="str">
        <f>IF('Unified Genders - Gold'!AT33+'Unified Genders - Silver'!AT33+'Unified Genders - Bronze'!AT33 &gt; 0, 'Unified Genders - Gold'!AT33*'Medal values'!$B$1+'Unified Genders - Silver'!AT33*'Medal values'!$B$2+'Unified Genders - Bronze'!AT33*'Medal values'!$B$3, "")</f>
        <v/>
      </c>
      <c r="AU33" s="5" t="str">
        <f>IF('Unified Genders - Gold'!AU33+'Unified Genders - Silver'!AU33+'Unified Genders - Bronze'!AU33 &gt; 0, 'Unified Genders - Gold'!AU33*'Medal values'!$B$1+'Unified Genders - Silver'!AU33*'Medal values'!$B$2+'Unified Genders - Bronze'!AU33*'Medal values'!$B$3, "")</f>
        <v/>
      </c>
      <c r="AV33" s="5">
        <f t="shared" si="1"/>
        <v>65.010012</v>
      </c>
      <c r="AW33" s="5">
        <f>SUM('Unified Genders - Gold'!AV33, 'Unified Genders - Silver'!AV33, 'Unified Genders - Bronze'!AV33)</f>
        <v>33</v>
      </c>
    </row>
    <row r="34">
      <c r="A34" s="5" t="str">
        <f>Countries!A33</f>
        <v>GBR</v>
      </c>
      <c r="B34" s="5" t="str">
        <f>IF('Unified Genders - Gold'!B34+'Unified Genders - Silver'!B34+'Unified Genders - Bronze'!B34 &gt; 0, 'Unified Genders - Gold'!B34*'Medal values'!$B$1+'Unified Genders - Silver'!B34*'Medal values'!$B$2+'Unified Genders - Bronze'!B34*'Medal values'!$B$3, "")</f>
        <v/>
      </c>
      <c r="C34" s="5" t="str">
        <f>IF('Unified Genders - Gold'!C34+'Unified Genders - Silver'!C34+'Unified Genders - Bronze'!C34 &gt; 0, 'Unified Genders - Gold'!C34*'Medal values'!$B$1+'Unified Genders - Silver'!C34*'Medal values'!$B$2+'Unified Genders - Bronze'!C34*'Medal values'!$B$3, "")</f>
        <v/>
      </c>
      <c r="D34" s="5">
        <f>IF('Unified Genders - Gold'!D34+'Unified Genders - Silver'!D34+'Unified Genders - Bronze'!D34 &gt; 0, 'Unified Genders - Gold'!D34*'Medal values'!$B$1+'Unified Genders - Silver'!D34*'Medal values'!$B$2+'Unified Genders - Bronze'!D34*'Medal values'!$B$3, "")</f>
        <v>4.001</v>
      </c>
      <c r="E34" s="5" t="str">
        <f>IF('Unified Genders - Gold'!E34+'Unified Genders - Silver'!E34+'Unified Genders - Bronze'!E34 &gt; 0, 'Unified Genders - Gold'!E34*'Medal values'!$B$1+'Unified Genders - Silver'!E34*'Medal values'!$B$2+'Unified Genders - Bronze'!E34*'Medal values'!$B$3, "")</f>
        <v/>
      </c>
      <c r="F34" s="5">
        <f>IF('Unified Genders - Gold'!F34+'Unified Genders - Silver'!F34+'Unified Genders - Bronze'!F34 &gt; 0, 'Unified Genders - Gold'!F34*'Medal values'!$B$1+'Unified Genders - Silver'!F34*'Medal values'!$B$2+'Unified Genders - Bronze'!F34*'Medal values'!$B$3, "")</f>
        <v>9.000003</v>
      </c>
      <c r="G34" s="5" t="str">
        <f>IF('Unified Genders - Gold'!G34+'Unified Genders - Silver'!G34+'Unified Genders - Bronze'!G34 &gt; 0, 'Unified Genders - Gold'!G34*'Medal values'!$B$1+'Unified Genders - Silver'!G34*'Medal values'!$B$2+'Unified Genders - Bronze'!G34*'Medal values'!$B$3, "")</f>
        <v/>
      </c>
      <c r="H34" s="5" t="str">
        <f>IF('Unified Genders - Gold'!H34+'Unified Genders - Silver'!H34+'Unified Genders - Bronze'!H34 &gt; 0, 'Unified Genders - Gold'!H34*'Medal values'!$B$1+'Unified Genders - Silver'!H34*'Medal values'!$B$2+'Unified Genders - Bronze'!H34*'Medal values'!$B$3, "")</f>
        <v/>
      </c>
      <c r="I34" s="5" t="str">
        <f>IF('Unified Genders - Gold'!I34+'Unified Genders - Silver'!I34+'Unified Genders - Bronze'!I34 &gt; 0, 'Unified Genders - Gold'!I34*'Medal values'!$B$1+'Unified Genders - Silver'!I34*'Medal values'!$B$2+'Unified Genders - Bronze'!I34*'Medal values'!$B$3, "")</f>
        <v/>
      </c>
      <c r="J34" s="5" t="str">
        <f>IF('Unified Genders - Gold'!J34+'Unified Genders - Silver'!J34+'Unified Genders - Bronze'!J34 &gt; 0, 'Unified Genders - Gold'!J34*'Medal values'!$B$1+'Unified Genders - Silver'!J34*'Medal values'!$B$2+'Unified Genders - Bronze'!J34*'Medal values'!$B$3, "")</f>
        <v/>
      </c>
      <c r="K34" s="5">
        <f>IF('Unified Genders - Gold'!K34+'Unified Genders - Silver'!K34+'Unified Genders - Bronze'!K34 &gt; 0, 'Unified Genders - Gold'!K34*'Medal values'!$B$1+'Unified Genders - Silver'!K34*'Medal values'!$B$2+'Unified Genders - Bronze'!K34*'Medal values'!$B$3, "")</f>
        <v>12.002002</v>
      </c>
      <c r="L34" s="5">
        <f>IF('Unified Genders - Gold'!L34+'Unified Genders - Silver'!L34+'Unified Genders - Bronze'!L34 &gt; 0, 'Unified Genders - Gold'!L34*'Medal values'!$B$1+'Unified Genders - Silver'!L34*'Medal values'!$B$2+'Unified Genders - Bronze'!L34*'Medal values'!$B$3, "")</f>
        <v>2.000001</v>
      </c>
      <c r="M34" s="5">
        <f>IF('Unified Genders - Gold'!M34+'Unified Genders - Silver'!M34+'Unified Genders - Bronze'!M34 &gt; 0, 'Unified Genders - Gold'!M34*'Medal values'!$B$1+'Unified Genders - Silver'!M34*'Medal values'!$B$2+'Unified Genders - Bronze'!M34*'Medal values'!$B$3, "")</f>
        <v>1</v>
      </c>
      <c r="N34" s="5">
        <f>IF('Unified Genders - Gold'!N34+'Unified Genders - Silver'!N34+'Unified Genders - Bronze'!N34 &gt; 0, 'Unified Genders - Gold'!N34*'Medal values'!$B$1+'Unified Genders - Silver'!N34*'Medal values'!$B$2+'Unified Genders - Bronze'!N34*'Medal values'!$B$3, "")</f>
        <v>4.001</v>
      </c>
      <c r="O34" s="5">
        <f>IF('Unified Genders - Gold'!O34+'Unified Genders - Silver'!O34+'Unified Genders - Bronze'!O34 &gt; 0, 'Unified Genders - Gold'!O34*'Medal values'!$B$1+'Unified Genders - Silver'!O34*'Medal values'!$B$2+'Unified Genders - Bronze'!O34*'Medal values'!$B$3, "")</f>
        <v>5.001001</v>
      </c>
      <c r="P34" s="5">
        <f>IF('Unified Genders - Gold'!P34+'Unified Genders - Silver'!P34+'Unified Genders - Bronze'!P34 &gt; 0, 'Unified Genders - Gold'!P34*'Medal values'!$B$1+'Unified Genders - Silver'!P34*'Medal values'!$B$2+'Unified Genders - Bronze'!P34*'Medal values'!$B$3, "")</f>
        <v>3.001</v>
      </c>
      <c r="Q34" s="5" t="str">
        <f>IF('Unified Genders - Gold'!Q34+'Unified Genders - Silver'!Q34+'Unified Genders - Bronze'!Q34 &gt; 0, 'Unified Genders - Gold'!Q34*'Medal values'!$B$1+'Unified Genders - Silver'!Q34*'Medal values'!$B$2+'Unified Genders - Bronze'!Q34*'Medal values'!$B$3, "")</f>
        <v/>
      </c>
      <c r="R34" s="5">
        <f>IF('Unified Genders - Gold'!R34+'Unified Genders - Silver'!R34+'Unified Genders - Bronze'!R34 &gt; 0, 'Unified Genders - Gold'!R34*'Medal values'!$B$1+'Unified Genders - Silver'!R34*'Medal values'!$B$2+'Unified Genders - Bronze'!R34*'Medal values'!$B$3, "")</f>
        <v>16.003003</v>
      </c>
      <c r="S34" s="5">
        <f>IF('Unified Genders - Gold'!S34+'Unified Genders - Silver'!S34+'Unified Genders - Bronze'!S34 &gt; 0, 'Unified Genders - Gold'!S34*'Medal values'!$B$1+'Unified Genders - Silver'!S34*'Medal values'!$B$2+'Unified Genders - Bronze'!S34*'Medal values'!$B$3, "")</f>
        <v>5.001</v>
      </c>
      <c r="T34" s="5">
        <f>IF('Unified Genders - Gold'!T34+'Unified Genders - Silver'!T34+'Unified Genders - Bronze'!T34 &gt; 0, 'Unified Genders - Gold'!T34*'Medal values'!$B$1+'Unified Genders - Silver'!T34*'Medal values'!$B$2+'Unified Genders - Bronze'!T34*'Medal values'!$B$3, "")</f>
        <v>10.002001</v>
      </c>
      <c r="U34" s="5" t="str">
        <f>IF('Unified Genders - Gold'!U34+'Unified Genders - Silver'!U34+'Unified Genders - Bronze'!U34 &gt; 0, 'Unified Genders - Gold'!U34*'Medal values'!$B$1+'Unified Genders - Silver'!U34*'Medal values'!$B$2+'Unified Genders - Bronze'!U34*'Medal values'!$B$3, "")</f>
        <v/>
      </c>
      <c r="V34" s="5" t="str">
        <f>IF('Unified Genders - Gold'!V34+'Unified Genders - Silver'!V34+'Unified Genders - Bronze'!V34 &gt; 0, 'Unified Genders - Gold'!V34*'Medal values'!$B$1+'Unified Genders - Silver'!V34*'Medal values'!$B$2+'Unified Genders - Bronze'!V34*'Medal values'!$B$3, "")</f>
        <v/>
      </c>
      <c r="W34" s="5" t="str">
        <f>IF('Unified Genders - Gold'!W34+'Unified Genders - Silver'!W34+'Unified Genders - Bronze'!W34 &gt; 0, 'Unified Genders - Gold'!W34*'Medal values'!$B$1+'Unified Genders - Silver'!W34*'Medal values'!$B$2+'Unified Genders - Bronze'!W34*'Medal values'!$B$3, "")</f>
        <v/>
      </c>
      <c r="X34" s="5" t="str">
        <f>IF('Unified Genders - Gold'!X34+'Unified Genders - Silver'!X34+'Unified Genders - Bronze'!X34 &gt; 0, 'Unified Genders - Gold'!X34*'Medal values'!$B$1+'Unified Genders - Silver'!X34*'Medal values'!$B$2+'Unified Genders - Bronze'!X34*'Medal values'!$B$3, "")</f>
        <v/>
      </c>
      <c r="Y34" s="5">
        <f>IF('Unified Genders - Gold'!Y34+'Unified Genders - Silver'!Y34+'Unified Genders - Bronze'!Y34 &gt; 0, 'Unified Genders - Gold'!Y34*'Medal values'!$B$1+'Unified Genders - Silver'!Y34*'Medal values'!$B$2+'Unified Genders - Bronze'!Y34*'Medal values'!$B$3, "")</f>
        <v>1</v>
      </c>
      <c r="Z34" s="5">
        <f>IF('Unified Genders - Gold'!Z34+'Unified Genders - Silver'!Z34+'Unified Genders - Bronze'!Z34 &gt; 0, 'Unified Genders - Gold'!Z34*'Medal values'!$B$1+'Unified Genders - Silver'!Z34*'Medal values'!$B$2+'Unified Genders - Bronze'!Z34*'Medal values'!$B$3, "")</f>
        <v>1</v>
      </c>
      <c r="AA34" s="5" t="str">
        <f>IF('Unified Genders - Gold'!AA34+'Unified Genders - Silver'!AA34+'Unified Genders - Bronze'!AA34 &gt; 0, 'Unified Genders - Gold'!AA34*'Medal values'!$B$1+'Unified Genders - Silver'!AA34*'Medal values'!$B$2+'Unified Genders - Bronze'!AA34*'Medal values'!$B$3, "")</f>
        <v/>
      </c>
      <c r="AB34" s="5" t="str">
        <f>IF('Unified Genders - Gold'!AB34+'Unified Genders - Silver'!AB34+'Unified Genders - Bronze'!AB34 &gt; 0, 'Unified Genders - Gold'!AB34*'Medal values'!$B$1+'Unified Genders - Silver'!AB34*'Medal values'!$B$2+'Unified Genders - Bronze'!AB34*'Medal values'!$B$3, "")</f>
        <v/>
      </c>
      <c r="AC34" s="5">
        <f>IF('Unified Genders - Gold'!AC34+'Unified Genders - Silver'!AC34+'Unified Genders - Bronze'!AC34 &gt; 0, 'Unified Genders - Gold'!AC34*'Medal values'!$B$1+'Unified Genders - Silver'!AC34*'Medal values'!$B$2+'Unified Genders - Bronze'!AC34*'Medal values'!$B$3, "")</f>
        <v>6.002</v>
      </c>
      <c r="AD34" s="5" t="str">
        <f>IF('Unified Genders - Gold'!AD34+'Unified Genders - Silver'!AD34+'Unified Genders - Bronze'!AD34 &gt; 0, 'Unified Genders - Gold'!AD34*'Medal values'!$B$1+'Unified Genders - Silver'!AD34*'Medal values'!$B$2+'Unified Genders - Bronze'!AD34*'Medal values'!$B$3, "")</f>
        <v/>
      </c>
      <c r="AE34" s="5">
        <f>IF('Unified Genders - Gold'!AE34+'Unified Genders - Silver'!AE34+'Unified Genders - Bronze'!AE34 &gt; 0, 'Unified Genders - Gold'!AE34*'Medal values'!$B$1+'Unified Genders - Silver'!AE34*'Medal values'!$B$2+'Unified Genders - Bronze'!AE34*'Medal values'!$B$3, "")</f>
        <v>3.000001</v>
      </c>
      <c r="AF34" s="5" t="str">
        <f>IF('Unified Genders - Gold'!AF34+'Unified Genders - Silver'!AF34+'Unified Genders - Bronze'!AF34 &gt; 0, 'Unified Genders - Gold'!AF34*'Medal values'!$B$1+'Unified Genders - Silver'!AF34*'Medal values'!$B$2+'Unified Genders - Bronze'!AF34*'Medal values'!$B$3, "")</f>
        <v/>
      </c>
      <c r="AG34" s="5">
        <f>IF('Unified Genders - Gold'!AG34+'Unified Genders - Silver'!AG34+'Unified Genders - Bronze'!AG34 &gt; 0, 'Unified Genders - Gold'!AG34*'Medal values'!$B$1+'Unified Genders - Silver'!AG34*'Medal values'!$B$2+'Unified Genders - Bronze'!AG34*'Medal values'!$B$3, "")</f>
        <v>12.003001</v>
      </c>
      <c r="AH34" s="5">
        <f>IF('Unified Genders - Gold'!AH34+'Unified Genders - Silver'!AH34+'Unified Genders - Bronze'!AH34 &gt; 0, 'Unified Genders - Gold'!AH34*'Medal values'!$B$1+'Unified Genders - Silver'!AH34*'Medal values'!$B$2+'Unified Genders - Bronze'!AH34*'Medal values'!$B$3, "")</f>
        <v>1</v>
      </c>
      <c r="AI34" s="5">
        <f>IF('Unified Genders - Gold'!AI34+'Unified Genders - Silver'!AI34+'Unified Genders - Bronze'!AI34 &gt; 0, 'Unified Genders - Gold'!AI34*'Medal values'!$B$1+'Unified Genders - Silver'!AI34*'Medal values'!$B$2+'Unified Genders - Bronze'!AI34*'Medal values'!$B$3, "")</f>
        <v>1</v>
      </c>
      <c r="AJ34" s="5" t="str">
        <f>IF('Unified Genders - Gold'!AJ34+'Unified Genders - Silver'!AJ34+'Unified Genders - Bronze'!AJ34 &gt; 0, 'Unified Genders - Gold'!AJ34*'Medal values'!$B$1+'Unified Genders - Silver'!AJ34*'Medal values'!$B$2+'Unified Genders - Bronze'!AJ34*'Medal values'!$B$3, "")</f>
        <v/>
      </c>
      <c r="AK34" s="5" t="str">
        <f>IF('Unified Genders - Gold'!AK34+'Unified Genders - Silver'!AK34+'Unified Genders - Bronze'!AK34 &gt; 0, 'Unified Genders - Gold'!AK34*'Medal values'!$B$1+'Unified Genders - Silver'!AK34*'Medal values'!$B$2+'Unified Genders - Bronze'!AK34*'Medal values'!$B$3, "")</f>
        <v/>
      </c>
      <c r="AL34" s="5">
        <f>IF('Unified Genders - Gold'!AL34+'Unified Genders - Silver'!AL34+'Unified Genders - Bronze'!AL34 &gt; 0, 'Unified Genders - Gold'!AL34*'Medal values'!$B$1+'Unified Genders - Silver'!AL34*'Medal values'!$B$2+'Unified Genders - Bronze'!AL34*'Medal values'!$B$3, "")</f>
        <v>19.004003</v>
      </c>
      <c r="AM34" s="5" t="str">
        <f>IF('Unified Genders - Gold'!AM34+'Unified Genders - Silver'!AM34+'Unified Genders - Bronze'!AM34 &gt; 0, 'Unified Genders - Gold'!AM34*'Medal values'!$B$1+'Unified Genders - Silver'!AM34*'Medal values'!$B$2+'Unified Genders - Bronze'!AM34*'Medal values'!$B$3, "")</f>
        <v/>
      </c>
      <c r="AN34" s="5">
        <f>IF('Unified Genders - Gold'!AN34+'Unified Genders - Silver'!AN34+'Unified Genders - Bronze'!AN34 &gt; 0, 'Unified Genders - Gold'!AN34*'Medal values'!$B$1+'Unified Genders - Silver'!AN34*'Medal values'!$B$2+'Unified Genders - Bronze'!AN34*'Medal values'!$B$3, "")</f>
        <v>5.000002</v>
      </c>
      <c r="AO34" s="5" t="str">
        <f>IF('Unified Genders - Gold'!AO34+'Unified Genders - Silver'!AO34+'Unified Genders - Bronze'!AO34 &gt; 0, 'Unified Genders - Gold'!AO34*'Medal values'!$B$1+'Unified Genders - Silver'!AO34*'Medal values'!$B$2+'Unified Genders - Bronze'!AO34*'Medal values'!$B$3, "")</f>
        <v/>
      </c>
      <c r="AP34" s="5">
        <f>IF('Unified Genders - Gold'!AP34+'Unified Genders - Silver'!AP34+'Unified Genders - Bronze'!AP34 &gt; 0, 'Unified Genders - Gold'!AP34*'Medal values'!$B$1+'Unified Genders - Silver'!AP34*'Medal values'!$B$2+'Unified Genders - Bronze'!AP34*'Medal values'!$B$3, "")</f>
        <v>1</v>
      </c>
      <c r="AQ34" s="5">
        <f>IF('Unified Genders - Gold'!AQ34+'Unified Genders - Silver'!AQ34+'Unified Genders - Bronze'!AQ34 &gt; 0, 'Unified Genders - Gold'!AQ34*'Medal values'!$B$1+'Unified Genders - Silver'!AQ34*'Medal values'!$B$2+'Unified Genders - Bronze'!AQ34*'Medal values'!$B$3, "")</f>
        <v>7.001002</v>
      </c>
      <c r="AR34" s="5" t="str">
        <f>IF('Unified Genders - Gold'!AR34+'Unified Genders - Silver'!AR34+'Unified Genders - Bronze'!AR34 &gt; 0, 'Unified Genders - Gold'!AR34*'Medal values'!$B$1+'Unified Genders - Silver'!AR34*'Medal values'!$B$2+'Unified Genders - Bronze'!AR34*'Medal values'!$B$3, "")</f>
        <v/>
      </c>
      <c r="AS34" s="5" t="str">
        <f>IF('Unified Genders - Gold'!AS34+'Unified Genders - Silver'!AS34+'Unified Genders - Bronze'!AS34 &gt; 0, 'Unified Genders - Gold'!AS34*'Medal values'!$B$1+'Unified Genders - Silver'!AS34*'Medal values'!$B$2+'Unified Genders - Bronze'!AS34*'Medal values'!$B$3, "")</f>
        <v/>
      </c>
      <c r="AT34" s="5">
        <f>IF('Unified Genders - Gold'!AT34+'Unified Genders - Silver'!AT34+'Unified Genders - Bronze'!AT34 &gt; 0, 'Unified Genders - Gold'!AT34*'Medal values'!$B$1+'Unified Genders - Silver'!AT34*'Medal values'!$B$2+'Unified Genders - Bronze'!AT34*'Medal values'!$B$3, "")</f>
        <v>2.000001</v>
      </c>
      <c r="AU34" s="5" t="str">
        <f>IF('Unified Genders - Gold'!AU34+'Unified Genders - Silver'!AU34+'Unified Genders - Bronze'!AU34 &gt; 0, 'Unified Genders - Gold'!AU34*'Medal values'!$B$1+'Unified Genders - Silver'!AU34*'Medal values'!$B$2+'Unified Genders - Bronze'!AU34*'Medal values'!$B$3, "")</f>
        <v/>
      </c>
      <c r="AV34" s="5">
        <f t="shared" si="1"/>
        <v>130.022021</v>
      </c>
      <c r="AW34" s="5">
        <f>SUM('Unified Genders - Gold'!AV34, 'Unified Genders - Silver'!AV34, 'Unified Genders - Bronze'!AV34)</f>
        <v>65</v>
      </c>
    </row>
    <row r="35">
      <c r="A35" s="5" t="str">
        <f>Countries!A34</f>
        <v>GEO</v>
      </c>
      <c r="B35" s="5" t="str">
        <f>IF('Unified Genders - Gold'!B35+'Unified Genders - Silver'!B35+'Unified Genders - Bronze'!B35 &gt; 0, 'Unified Genders - Gold'!B35*'Medal values'!$B$1+'Unified Genders - Silver'!B35*'Medal values'!$B$2+'Unified Genders - Bronze'!B35*'Medal values'!$B$3, "")</f>
        <v/>
      </c>
      <c r="C35" s="5" t="str">
        <f>IF('Unified Genders - Gold'!C35+'Unified Genders - Silver'!C35+'Unified Genders - Bronze'!C35 &gt; 0, 'Unified Genders - Gold'!C35*'Medal values'!$B$1+'Unified Genders - Silver'!C35*'Medal values'!$B$2+'Unified Genders - Bronze'!C35*'Medal values'!$B$3, "")</f>
        <v/>
      </c>
      <c r="D35" s="5" t="str">
        <f>IF('Unified Genders - Gold'!D35+'Unified Genders - Silver'!D35+'Unified Genders - Bronze'!D35 &gt; 0, 'Unified Genders - Gold'!D35*'Medal values'!$B$1+'Unified Genders - Silver'!D35*'Medal values'!$B$2+'Unified Genders - Bronze'!D35*'Medal values'!$B$3, "")</f>
        <v/>
      </c>
      <c r="E35" s="5" t="str">
        <f>IF('Unified Genders - Gold'!E35+'Unified Genders - Silver'!E35+'Unified Genders - Bronze'!E35 &gt; 0, 'Unified Genders - Gold'!E35*'Medal values'!$B$1+'Unified Genders - Silver'!E35*'Medal values'!$B$2+'Unified Genders - Bronze'!E35*'Medal values'!$B$3, "")</f>
        <v/>
      </c>
      <c r="F35" s="5" t="str">
        <f>IF('Unified Genders - Gold'!F35+'Unified Genders - Silver'!F35+'Unified Genders - Bronze'!F35 &gt; 0, 'Unified Genders - Gold'!F35*'Medal values'!$B$1+'Unified Genders - Silver'!F35*'Medal values'!$B$2+'Unified Genders - Bronze'!F35*'Medal values'!$B$3, "")</f>
        <v/>
      </c>
      <c r="G35" s="5" t="str">
        <f>IF('Unified Genders - Gold'!G35+'Unified Genders - Silver'!G35+'Unified Genders - Bronze'!G35 &gt; 0, 'Unified Genders - Gold'!G35*'Medal values'!$B$1+'Unified Genders - Silver'!G35*'Medal values'!$B$2+'Unified Genders - Bronze'!G35*'Medal values'!$B$3, "")</f>
        <v/>
      </c>
      <c r="H35" s="5" t="str">
        <f>IF('Unified Genders - Gold'!H35+'Unified Genders - Silver'!H35+'Unified Genders - Bronze'!H35 &gt; 0, 'Unified Genders - Gold'!H35*'Medal values'!$B$1+'Unified Genders - Silver'!H35*'Medal values'!$B$2+'Unified Genders - Bronze'!H35*'Medal values'!$B$3, "")</f>
        <v/>
      </c>
      <c r="I35" s="5" t="str">
        <f>IF('Unified Genders - Gold'!I35+'Unified Genders - Silver'!I35+'Unified Genders - Bronze'!I35 &gt; 0, 'Unified Genders - Gold'!I35*'Medal values'!$B$1+'Unified Genders - Silver'!I35*'Medal values'!$B$2+'Unified Genders - Bronze'!I35*'Medal values'!$B$3, "")</f>
        <v/>
      </c>
      <c r="J35" s="5" t="str">
        <f>IF('Unified Genders - Gold'!J35+'Unified Genders - Silver'!J35+'Unified Genders - Bronze'!J35 &gt; 0, 'Unified Genders - Gold'!J35*'Medal values'!$B$1+'Unified Genders - Silver'!J35*'Medal values'!$B$2+'Unified Genders - Bronze'!J35*'Medal values'!$B$3, "")</f>
        <v/>
      </c>
      <c r="K35" s="5" t="str">
        <f>IF('Unified Genders - Gold'!K35+'Unified Genders - Silver'!K35+'Unified Genders - Bronze'!K35 &gt; 0, 'Unified Genders - Gold'!K35*'Medal values'!$B$1+'Unified Genders - Silver'!K35*'Medal values'!$B$2+'Unified Genders - Bronze'!K35*'Medal values'!$B$3, "")</f>
        <v/>
      </c>
      <c r="L35" s="5" t="str">
        <f>IF('Unified Genders - Gold'!L35+'Unified Genders - Silver'!L35+'Unified Genders - Bronze'!L35 &gt; 0, 'Unified Genders - Gold'!L35*'Medal values'!$B$1+'Unified Genders - Silver'!L35*'Medal values'!$B$2+'Unified Genders - Bronze'!L35*'Medal values'!$B$3, "")</f>
        <v/>
      </c>
      <c r="M35" s="5" t="str">
        <f>IF('Unified Genders - Gold'!M35+'Unified Genders - Silver'!M35+'Unified Genders - Bronze'!M35 &gt; 0, 'Unified Genders - Gold'!M35*'Medal values'!$B$1+'Unified Genders - Silver'!M35*'Medal values'!$B$2+'Unified Genders - Bronze'!M35*'Medal values'!$B$3, "")</f>
        <v/>
      </c>
      <c r="N35" s="5" t="str">
        <f>IF('Unified Genders - Gold'!N35+'Unified Genders - Silver'!N35+'Unified Genders - Bronze'!N35 &gt; 0, 'Unified Genders - Gold'!N35*'Medal values'!$B$1+'Unified Genders - Silver'!N35*'Medal values'!$B$2+'Unified Genders - Bronze'!N35*'Medal values'!$B$3, "")</f>
        <v/>
      </c>
      <c r="O35" s="5" t="str">
        <f>IF('Unified Genders - Gold'!O35+'Unified Genders - Silver'!O35+'Unified Genders - Bronze'!O35 &gt; 0, 'Unified Genders - Gold'!O35*'Medal values'!$B$1+'Unified Genders - Silver'!O35*'Medal values'!$B$2+'Unified Genders - Bronze'!O35*'Medal values'!$B$3, "")</f>
        <v/>
      </c>
      <c r="P35" s="5" t="str">
        <f>IF('Unified Genders - Gold'!P35+'Unified Genders - Silver'!P35+'Unified Genders - Bronze'!P35 &gt; 0, 'Unified Genders - Gold'!P35*'Medal values'!$B$1+'Unified Genders - Silver'!P35*'Medal values'!$B$2+'Unified Genders - Bronze'!P35*'Medal values'!$B$3, "")</f>
        <v/>
      </c>
      <c r="Q35" s="5" t="str">
        <f>IF('Unified Genders - Gold'!Q35+'Unified Genders - Silver'!Q35+'Unified Genders - Bronze'!Q35 &gt; 0, 'Unified Genders - Gold'!Q35*'Medal values'!$B$1+'Unified Genders - Silver'!Q35*'Medal values'!$B$2+'Unified Genders - Bronze'!Q35*'Medal values'!$B$3, "")</f>
        <v/>
      </c>
      <c r="R35" s="5" t="str">
        <f>IF('Unified Genders - Gold'!R35+'Unified Genders - Silver'!R35+'Unified Genders - Bronze'!R35 &gt; 0, 'Unified Genders - Gold'!R35*'Medal values'!$B$1+'Unified Genders - Silver'!R35*'Medal values'!$B$2+'Unified Genders - Bronze'!R35*'Medal values'!$B$3, "")</f>
        <v/>
      </c>
      <c r="S35" s="5" t="str">
        <f>IF('Unified Genders - Gold'!S35+'Unified Genders - Silver'!S35+'Unified Genders - Bronze'!S35 &gt; 0, 'Unified Genders - Gold'!S35*'Medal values'!$B$1+'Unified Genders - Silver'!S35*'Medal values'!$B$2+'Unified Genders - Bronze'!S35*'Medal values'!$B$3, "")</f>
        <v/>
      </c>
      <c r="T35" s="5" t="str">
        <f>IF('Unified Genders - Gold'!T35+'Unified Genders - Silver'!T35+'Unified Genders - Bronze'!T35 &gt; 0, 'Unified Genders - Gold'!T35*'Medal values'!$B$1+'Unified Genders - Silver'!T35*'Medal values'!$B$2+'Unified Genders - Bronze'!T35*'Medal values'!$B$3, "")</f>
        <v/>
      </c>
      <c r="U35" s="5" t="str">
        <f>IF('Unified Genders - Gold'!U35+'Unified Genders - Silver'!U35+'Unified Genders - Bronze'!U35 &gt; 0, 'Unified Genders - Gold'!U35*'Medal values'!$B$1+'Unified Genders - Silver'!U35*'Medal values'!$B$2+'Unified Genders - Bronze'!U35*'Medal values'!$B$3, "")</f>
        <v/>
      </c>
      <c r="V35" s="5" t="str">
        <f>IF('Unified Genders - Gold'!V35+'Unified Genders - Silver'!V35+'Unified Genders - Bronze'!V35 &gt; 0, 'Unified Genders - Gold'!V35*'Medal values'!$B$1+'Unified Genders - Silver'!V35*'Medal values'!$B$2+'Unified Genders - Bronze'!V35*'Medal values'!$B$3, "")</f>
        <v/>
      </c>
      <c r="W35" s="5" t="str">
        <f>IF('Unified Genders - Gold'!W35+'Unified Genders - Silver'!W35+'Unified Genders - Bronze'!W35 &gt; 0, 'Unified Genders - Gold'!W35*'Medal values'!$B$1+'Unified Genders - Silver'!W35*'Medal values'!$B$2+'Unified Genders - Bronze'!W35*'Medal values'!$B$3, "")</f>
        <v/>
      </c>
      <c r="X35" s="5" t="str">
        <f>IF('Unified Genders - Gold'!X35+'Unified Genders - Silver'!X35+'Unified Genders - Bronze'!X35 &gt; 0, 'Unified Genders - Gold'!X35*'Medal values'!$B$1+'Unified Genders - Silver'!X35*'Medal values'!$B$2+'Unified Genders - Bronze'!X35*'Medal values'!$B$3, "")</f>
        <v/>
      </c>
      <c r="Y35" s="5" t="str">
        <f>IF('Unified Genders - Gold'!Y35+'Unified Genders - Silver'!Y35+'Unified Genders - Bronze'!Y35 &gt; 0, 'Unified Genders - Gold'!Y35*'Medal values'!$B$1+'Unified Genders - Silver'!Y35*'Medal values'!$B$2+'Unified Genders - Bronze'!Y35*'Medal values'!$B$3, "")</f>
        <v/>
      </c>
      <c r="Z35" s="5">
        <f>IF('Unified Genders - Gold'!Z35+'Unified Genders - Silver'!Z35+'Unified Genders - Bronze'!Z35 &gt; 0, 'Unified Genders - Gold'!Z35*'Medal values'!$B$1+'Unified Genders - Silver'!Z35*'Medal values'!$B$2+'Unified Genders - Bronze'!Z35*'Medal values'!$B$3, "")</f>
        <v>9.001003</v>
      </c>
      <c r="AA35" s="5" t="str">
        <f>IF('Unified Genders - Gold'!AA35+'Unified Genders - Silver'!AA35+'Unified Genders - Bronze'!AA35 &gt; 0, 'Unified Genders - Gold'!AA35*'Medal values'!$B$1+'Unified Genders - Silver'!AA35*'Medal values'!$B$2+'Unified Genders - Bronze'!AA35*'Medal values'!$B$3, "")</f>
        <v/>
      </c>
      <c r="AB35" s="5" t="str">
        <f>IF('Unified Genders - Gold'!AB35+'Unified Genders - Silver'!AB35+'Unified Genders - Bronze'!AB35 &gt; 0, 'Unified Genders - Gold'!AB35*'Medal values'!$B$1+'Unified Genders - Silver'!AB35*'Medal values'!$B$2+'Unified Genders - Bronze'!AB35*'Medal values'!$B$3, "")</f>
        <v/>
      </c>
      <c r="AC35" s="5" t="str">
        <f>IF('Unified Genders - Gold'!AC35+'Unified Genders - Silver'!AC35+'Unified Genders - Bronze'!AC35 &gt; 0, 'Unified Genders - Gold'!AC35*'Medal values'!$B$1+'Unified Genders - Silver'!AC35*'Medal values'!$B$2+'Unified Genders - Bronze'!AC35*'Medal values'!$B$3, "")</f>
        <v/>
      </c>
      <c r="AD35" s="5" t="str">
        <f>IF('Unified Genders - Gold'!AD35+'Unified Genders - Silver'!AD35+'Unified Genders - Bronze'!AD35 &gt; 0, 'Unified Genders - Gold'!AD35*'Medal values'!$B$1+'Unified Genders - Silver'!AD35*'Medal values'!$B$2+'Unified Genders - Bronze'!AD35*'Medal values'!$B$3, "")</f>
        <v/>
      </c>
      <c r="AE35" s="5" t="str">
        <f>IF('Unified Genders - Gold'!AE35+'Unified Genders - Silver'!AE35+'Unified Genders - Bronze'!AE35 &gt; 0, 'Unified Genders - Gold'!AE35*'Medal values'!$B$1+'Unified Genders - Silver'!AE35*'Medal values'!$B$2+'Unified Genders - Bronze'!AE35*'Medal values'!$B$3, "")</f>
        <v/>
      </c>
      <c r="AF35" s="5" t="str">
        <f>IF('Unified Genders - Gold'!AF35+'Unified Genders - Silver'!AF35+'Unified Genders - Bronze'!AF35 &gt; 0, 'Unified Genders - Gold'!AF35*'Medal values'!$B$1+'Unified Genders - Silver'!AF35*'Medal values'!$B$2+'Unified Genders - Bronze'!AF35*'Medal values'!$B$3, "")</f>
        <v/>
      </c>
      <c r="AG35" s="5" t="str">
        <f>IF('Unified Genders - Gold'!AG35+'Unified Genders - Silver'!AG35+'Unified Genders - Bronze'!AG35 &gt; 0, 'Unified Genders - Gold'!AG35*'Medal values'!$B$1+'Unified Genders - Silver'!AG35*'Medal values'!$B$2+'Unified Genders - Bronze'!AG35*'Medal values'!$B$3, "")</f>
        <v/>
      </c>
      <c r="AH35" s="5" t="str">
        <f>IF('Unified Genders - Gold'!AH35+'Unified Genders - Silver'!AH35+'Unified Genders - Bronze'!AH35 &gt; 0, 'Unified Genders - Gold'!AH35*'Medal values'!$B$1+'Unified Genders - Silver'!AH35*'Medal values'!$B$2+'Unified Genders - Bronze'!AH35*'Medal values'!$B$3, "")</f>
        <v/>
      </c>
      <c r="AI35" s="5" t="str">
        <f>IF('Unified Genders - Gold'!AI35+'Unified Genders - Silver'!AI35+'Unified Genders - Bronze'!AI35 &gt; 0, 'Unified Genders - Gold'!AI35*'Medal values'!$B$1+'Unified Genders - Silver'!AI35*'Medal values'!$B$2+'Unified Genders - Bronze'!AI35*'Medal values'!$B$3, "")</f>
        <v/>
      </c>
      <c r="AJ35" s="5" t="str">
        <f>IF('Unified Genders - Gold'!AJ35+'Unified Genders - Silver'!AJ35+'Unified Genders - Bronze'!AJ35 &gt; 0, 'Unified Genders - Gold'!AJ35*'Medal values'!$B$1+'Unified Genders - Silver'!AJ35*'Medal values'!$B$2+'Unified Genders - Bronze'!AJ35*'Medal values'!$B$3, "")</f>
        <v/>
      </c>
      <c r="AK35" s="5" t="str">
        <f>IF('Unified Genders - Gold'!AK35+'Unified Genders - Silver'!AK35+'Unified Genders - Bronze'!AK35 &gt; 0, 'Unified Genders - Gold'!AK35*'Medal values'!$B$1+'Unified Genders - Silver'!AK35*'Medal values'!$B$2+'Unified Genders - Bronze'!AK35*'Medal values'!$B$3, "")</f>
        <v/>
      </c>
      <c r="AL35" s="5" t="str">
        <f>IF('Unified Genders - Gold'!AL35+'Unified Genders - Silver'!AL35+'Unified Genders - Bronze'!AL35 &gt; 0, 'Unified Genders - Gold'!AL35*'Medal values'!$B$1+'Unified Genders - Silver'!AL35*'Medal values'!$B$2+'Unified Genders - Bronze'!AL35*'Medal values'!$B$3, "")</f>
        <v/>
      </c>
      <c r="AM35" s="5" t="str">
        <f>IF('Unified Genders - Gold'!AM35+'Unified Genders - Silver'!AM35+'Unified Genders - Bronze'!AM35 &gt; 0, 'Unified Genders - Gold'!AM35*'Medal values'!$B$1+'Unified Genders - Silver'!AM35*'Medal values'!$B$2+'Unified Genders - Bronze'!AM35*'Medal values'!$B$3, "")</f>
        <v/>
      </c>
      <c r="AN35" s="5" t="str">
        <f>IF('Unified Genders - Gold'!AN35+'Unified Genders - Silver'!AN35+'Unified Genders - Bronze'!AN35 &gt; 0, 'Unified Genders - Gold'!AN35*'Medal values'!$B$1+'Unified Genders - Silver'!AN35*'Medal values'!$B$2+'Unified Genders - Bronze'!AN35*'Medal values'!$B$3, "")</f>
        <v/>
      </c>
      <c r="AO35" s="5" t="str">
        <f>IF('Unified Genders - Gold'!AO35+'Unified Genders - Silver'!AO35+'Unified Genders - Bronze'!AO35 &gt; 0, 'Unified Genders - Gold'!AO35*'Medal values'!$B$1+'Unified Genders - Silver'!AO35*'Medal values'!$B$2+'Unified Genders - Bronze'!AO35*'Medal values'!$B$3, "")</f>
        <v/>
      </c>
      <c r="AP35" s="5" t="str">
        <f>IF('Unified Genders - Gold'!AP35+'Unified Genders - Silver'!AP35+'Unified Genders - Bronze'!AP35 &gt; 0, 'Unified Genders - Gold'!AP35*'Medal values'!$B$1+'Unified Genders - Silver'!AP35*'Medal values'!$B$2+'Unified Genders - Bronze'!AP35*'Medal values'!$B$3, "")</f>
        <v/>
      </c>
      <c r="AQ35" s="5" t="str">
        <f>IF('Unified Genders - Gold'!AQ35+'Unified Genders - Silver'!AQ35+'Unified Genders - Bronze'!AQ35 &gt; 0, 'Unified Genders - Gold'!AQ35*'Medal values'!$B$1+'Unified Genders - Silver'!AQ35*'Medal values'!$B$2+'Unified Genders - Bronze'!AQ35*'Medal values'!$B$3, "")</f>
        <v/>
      </c>
      <c r="AR35" s="5" t="str">
        <f>IF('Unified Genders - Gold'!AR35+'Unified Genders - Silver'!AR35+'Unified Genders - Bronze'!AR35 &gt; 0, 'Unified Genders - Gold'!AR35*'Medal values'!$B$1+'Unified Genders - Silver'!AR35*'Medal values'!$B$2+'Unified Genders - Bronze'!AR35*'Medal values'!$B$3, "")</f>
        <v/>
      </c>
      <c r="AS35" s="5" t="str">
        <f>IF('Unified Genders - Gold'!AS35+'Unified Genders - Silver'!AS35+'Unified Genders - Bronze'!AS35 &gt; 0, 'Unified Genders - Gold'!AS35*'Medal values'!$B$1+'Unified Genders - Silver'!AS35*'Medal values'!$B$2+'Unified Genders - Bronze'!AS35*'Medal values'!$B$3, "")</f>
        <v/>
      </c>
      <c r="AT35" s="5">
        <f>IF('Unified Genders - Gold'!AT35+'Unified Genders - Silver'!AT35+'Unified Genders - Bronze'!AT35 &gt; 0, 'Unified Genders - Gold'!AT35*'Medal values'!$B$1+'Unified Genders - Silver'!AT35*'Medal values'!$B$2+'Unified Genders - Bronze'!AT35*'Medal values'!$B$3, "")</f>
        <v>4.001</v>
      </c>
      <c r="AU35" s="5">
        <f>IF('Unified Genders - Gold'!AU35+'Unified Genders - Silver'!AU35+'Unified Genders - Bronze'!AU35 &gt; 0, 'Unified Genders - Gold'!AU35*'Medal values'!$B$1+'Unified Genders - Silver'!AU35*'Medal values'!$B$2+'Unified Genders - Bronze'!AU35*'Medal values'!$B$3, "")</f>
        <v>4.000002</v>
      </c>
      <c r="AV35" s="5">
        <f t="shared" si="1"/>
        <v>17.002005</v>
      </c>
      <c r="AW35" s="5">
        <f>SUM('Unified Genders - Gold'!AV35, 'Unified Genders - Silver'!AV35, 'Unified Genders - Bronze'!AV35)</f>
        <v>8</v>
      </c>
    </row>
    <row r="36">
      <c r="A36" s="5" t="str">
        <f>Countries!A35</f>
        <v>GER</v>
      </c>
      <c r="B36" s="5" t="str">
        <f>IF('Unified Genders - Gold'!B36+'Unified Genders - Silver'!B36+'Unified Genders - Bronze'!B36 &gt; 0, 'Unified Genders - Gold'!B36*'Medal values'!$B$1+'Unified Genders - Silver'!B36*'Medal values'!$B$2+'Unified Genders - Bronze'!B36*'Medal values'!$B$3, "")</f>
        <v/>
      </c>
      <c r="C36" s="5">
        <f>IF('Unified Genders - Gold'!C36+'Unified Genders - Silver'!C36+'Unified Genders - Bronze'!C36 &gt; 0, 'Unified Genders - Gold'!C36*'Medal values'!$B$1+'Unified Genders - Silver'!C36*'Medal values'!$B$2+'Unified Genders - Bronze'!C36*'Medal values'!$B$3, "")</f>
        <v>1</v>
      </c>
      <c r="D36" s="5">
        <f>IF('Unified Genders - Gold'!D36+'Unified Genders - Silver'!D36+'Unified Genders - Bronze'!D36 &gt; 0, 'Unified Genders - Gold'!D36*'Medal values'!$B$1+'Unified Genders - Silver'!D36*'Medal values'!$B$2+'Unified Genders - Bronze'!D36*'Medal values'!$B$3, "")</f>
        <v>2.000001</v>
      </c>
      <c r="E36" s="5" t="str">
        <f>IF('Unified Genders - Gold'!E36+'Unified Genders - Silver'!E36+'Unified Genders - Bronze'!E36 &gt; 0, 'Unified Genders - Gold'!E36*'Medal values'!$B$1+'Unified Genders - Silver'!E36*'Medal values'!$B$2+'Unified Genders - Bronze'!E36*'Medal values'!$B$3, "")</f>
        <v/>
      </c>
      <c r="F36" s="5">
        <f>IF('Unified Genders - Gold'!F36+'Unified Genders - Silver'!F36+'Unified Genders - Bronze'!F36 &gt; 0, 'Unified Genders - Gold'!F36*'Medal values'!$B$1+'Unified Genders - Silver'!F36*'Medal values'!$B$2+'Unified Genders - Bronze'!F36*'Medal values'!$B$3, "")</f>
        <v>7.001002</v>
      </c>
      <c r="G36" s="5" t="str">
        <f>IF('Unified Genders - Gold'!G36+'Unified Genders - Silver'!G36+'Unified Genders - Bronze'!G36 &gt; 0, 'Unified Genders - Gold'!G36*'Medal values'!$B$1+'Unified Genders - Silver'!G36*'Medal values'!$B$2+'Unified Genders - Bronze'!G36*'Medal values'!$B$3, "")</f>
        <v/>
      </c>
      <c r="H36" s="5" t="str">
        <f>IF('Unified Genders - Gold'!H36+'Unified Genders - Silver'!H36+'Unified Genders - Bronze'!H36 &gt; 0, 'Unified Genders - Gold'!H36*'Medal values'!$B$1+'Unified Genders - Silver'!H36*'Medal values'!$B$2+'Unified Genders - Bronze'!H36*'Medal values'!$B$3, "")</f>
        <v/>
      </c>
      <c r="I36" s="5" t="str">
        <f>IF('Unified Genders - Gold'!I36+'Unified Genders - Silver'!I36+'Unified Genders - Bronze'!I36 &gt; 0, 'Unified Genders - Gold'!I36*'Medal values'!$B$1+'Unified Genders - Silver'!I36*'Medal values'!$B$2+'Unified Genders - Bronze'!I36*'Medal values'!$B$3, "")</f>
        <v/>
      </c>
      <c r="J36" s="5" t="str">
        <f>IF('Unified Genders - Gold'!J36+'Unified Genders - Silver'!J36+'Unified Genders - Bronze'!J36 &gt; 0, 'Unified Genders - Gold'!J36*'Medal values'!$B$1+'Unified Genders - Silver'!J36*'Medal values'!$B$2+'Unified Genders - Bronze'!J36*'Medal values'!$B$3, "")</f>
        <v/>
      </c>
      <c r="K36" s="5" t="str">
        <f>IF('Unified Genders - Gold'!K36+'Unified Genders - Silver'!K36+'Unified Genders - Bronze'!K36 &gt; 0, 'Unified Genders - Gold'!K36*'Medal values'!$B$1+'Unified Genders - Silver'!K36*'Medal values'!$B$2+'Unified Genders - Bronze'!K36*'Medal values'!$B$3, "")</f>
        <v/>
      </c>
      <c r="L36" s="5">
        <f>IF('Unified Genders - Gold'!L36+'Unified Genders - Silver'!L36+'Unified Genders - Bronze'!L36 &gt; 0, 'Unified Genders - Gold'!L36*'Medal values'!$B$1+'Unified Genders - Silver'!L36*'Medal values'!$B$2+'Unified Genders - Bronze'!L36*'Medal values'!$B$3, "")</f>
        <v>6.001</v>
      </c>
      <c r="M36" s="5">
        <f>IF('Unified Genders - Gold'!M36+'Unified Genders - Silver'!M36+'Unified Genders - Bronze'!M36 &gt; 0, 'Unified Genders - Gold'!M36*'Medal values'!$B$1+'Unified Genders - Silver'!M36*'Medal values'!$B$2+'Unified Genders - Bronze'!M36*'Medal values'!$B$3, "")</f>
        <v>6.001001</v>
      </c>
      <c r="N36" s="5" t="str">
        <f>IF('Unified Genders - Gold'!N36+'Unified Genders - Silver'!N36+'Unified Genders - Bronze'!N36 &gt; 0, 'Unified Genders - Gold'!N36*'Medal values'!$B$1+'Unified Genders - Silver'!N36*'Medal values'!$B$2+'Unified Genders - Bronze'!N36*'Medal values'!$B$3, "")</f>
        <v/>
      </c>
      <c r="O36" s="5" t="str">
        <f>IF('Unified Genders - Gold'!O36+'Unified Genders - Silver'!O36+'Unified Genders - Bronze'!O36 &gt; 0, 'Unified Genders - Gold'!O36*'Medal values'!$B$1+'Unified Genders - Silver'!O36*'Medal values'!$B$2+'Unified Genders - Bronze'!O36*'Medal values'!$B$3, "")</f>
        <v/>
      </c>
      <c r="P36" s="5" t="str">
        <f>IF('Unified Genders - Gold'!P36+'Unified Genders - Silver'!P36+'Unified Genders - Bronze'!P36 &gt; 0, 'Unified Genders - Gold'!P36*'Medal values'!$B$1+'Unified Genders - Silver'!P36*'Medal values'!$B$2+'Unified Genders - Bronze'!P36*'Medal values'!$B$3, "")</f>
        <v/>
      </c>
      <c r="Q36" s="5" t="str">
        <f>IF('Unified Genders - Gold'!Q36+'Unified Genders - Silver'!Q36+'Unified Genders - Bronze'!Q36 &gt; 0, 'Unified Genders - Gold'!Q36*'Medal values'!$B$1+'Unified Genders - Silver'!Q36*'Medal values'!$B$2+'Unified Genders - Bronze'!Q36*'Medal values'!$B$3, "")</f>
        <v/>
      </c>
      <c r="R36" s="5">
        <f>IF('Unified Genders - Gold'!R36+'Unified Genders - Silver'!R36+'Unified Genders - Bronze'!R36 &gt; 0, 'Unified Genders - Gold'!R36*'Medal values'!$B$1+'Unified Genders - Silver'!R36*'Medal values'!$B$2+'Unified Genders - Bronze'!R36*'Medal values'!$B$3, "")</f>
        <v>5.001001</v>
      </c>
      <c r="S36" s="5">
        <f>IF('Unified Genders - Gold'!S36+'Unified Genders - Silver'!S36+'Unified Genders - Bronze'!S36 &gt; 0, 'Unified Genders - Gold'!S36*'Medal values'!$B$1+'Unified Genders - Silver'!S36*'Medal values'!$B$2+'Unified Genders - Bronze'!S36*'Medal values'!$B$3, "")</f>
        <v>2</v>
      </c>
      <c r="T36" s="5">
        <f>IF('Unified Genders - Gold'!T36+'Unified Genders - Silver'!T36+'Unified Genders - Bronze'!T36 &gt; 0, 'Unified Genders - Gold'!T36*'Medal values'!$B$1+'Unified Genders - Silver'!T36*'Medal values'!$B$2+'Unified Genders - Bronze'!T36*'Medal values'!$B$3, "")</f>
        <v>11.003001</v>
      </c>
      <c r="U36" s="5" t="str">
        <f>IF('Unified Genders - Gold'!U36+'Unified Genders - Silver'!U36+'Unified Genders - Bronze'!U36 &gt; 0, 'Unified Genders - Gold'!U36*'Medal values'!$B$1+'Unified Genders - Silver'!U36*'Medal values'!$B$2+'Unified Genders - Bronze'!U36*'Medal values'!$B$3, "")</f>
        <v/>
      </c>
      <c r="V36" s="5" t="str">
        <f>IF('Unified Genders - Gold'!V36+'Unified Genders - Silver'!V36+'Unified Genders - Bronze'!V36 &gt; 0, 'Unified Genders - Gold'!V36*'Medal values'!$B$1+'Unified Genders - Silver'!V36*'Medal values'!$B$2+'Unified Genders - Bronze'!V36*'Medal values'!$B$3, "")</f>
        <v/>
      </c>
      <c r="W36" s="5" t="str">
        <f>IF('Unified Genders - Gold'!W36+'Unified Genders - Silver'!W36+'Unified Genders - Bronze'!W36 &gt; 0, 'Unified Genders - Gold'!W36*'Medal values'!$B$1+'Unified Genders - Silver'!W36*'Medal values'!$B$2+'Unified Genders - Bronze'!W36*'Medal values'!$B$3, "")</f>
        <v/>
      </c>
      <c r="X36" s="5" t="str">
        <f>IF('Unified Genders - Gold'!X36+'Unified Genders - Silver'!X36+'Unified Genders - Bronze'!X36 &gt; 0, 'Unified Genders - Gold'!X36*'Medal values'!$B$1+'Unified Genders - Silver'!X36*'Medal values'!$B$2+'Unified Genders - Bronze'!X36*'Medal values'!$B$3, "")</f>
        <v/>
      </c>
      <c r="Y36" s="5" t="str">
        <f>IF('Unified Genders - Gold'!Y36+'Unified Genders - Silver'!Y36+'Unified Genders - Bronze'!Y36 &gt; 0, 'Unified Genders - Gold'!Y36*'Medal values'!$B$1+'Unified Genders - Silver'!Y36*'Medal values'!$B$2+'Unified Genders - Bronze'!Y36*'Medal values'!$B$3, "")</f>
        <v/>
      </c>
      <c r="Z36" s="5">
        <f>IF('Unified Genders - Gold'!Z36+'Unified Genders - Silver'!Z36+'Unified Genders - Bronze'!Z36 &gt; 0, 'Unified Genders - Gold'!Z36*'Medal values'!$B$1+'Unified Genders - Silver'!Z36*'Medal values'!$B$2+'Unified Genders - Bronze'!Z36*'Medal values'!$B$3, "")</f>
        <v>4.000001</v>
      </c>
      <c r="AA36" s="5" t="str">
        <f>IF('Unified Genders - Gold'!AA36+'Unified Genders - Silver'!AA36+'Unified Genders - Bronze'!AA36 &gt; 0, 'Unified Genders - Gold'!AA36*'Medal values'!$B$1+'Unified Genders - Silver'!AA36*'Medal values'!$B$2+'Unified Genders - Bronze'!AA36*'Medal values'!$B$3, "")</f>
        <v/>
      </c>
      <c r="AB36" s="5">
        <f>IF('Unified Genders - Gold'!AB36+'Unified Genders - Silver'!AB36+'Unified Genders - Bronze'!AB36 &gt; 0, 'Unified Genders - Gold'!AB36*'Medal values'!$B$1+'Unified Genders - Silver'!AB36*'Medal values'!$B$2+'Unified Genders - Bronze'!AB36*'Medal values'!$B$3, "")</f>
        <v>3.001</v>
      </c>
      <c r="AC36" s="5" t="str">
        <f>IF('Unified Genders - Gold'!AC36+'Unified Genders - Silver'!AC36+'Unified Genders - Bronze'!AC36 &gt; 0, 'Unified Genders - Gold'!AC36*'Medal values'!$B$1+'Unified Genders - Silver'!AC36*'Medal values'!$B$2+'Unified Genders - Bronze'!AC36*'Medal values'!$B$3, "")</f>
        <v/>
      </c>
      <c r="AD36" s="5" t="str">
        <f>IF('Unified Genders - Gold'!AD36+'Unified Genders - Silver'!AD36+'Unified Genders - Bronze'!AD36 &gt; 0, 'Unified Genders - Gold'!AD36*'Medal values'!$B$1+'Unified Genders - Silver'!AD36*'Medal values'!$B$2+'Unified Genders - Bronze'!AD36*'Medal values'!$B$3, "")</f>
        <v/>
      </c>
      <c r="AE36" s="5">
        <f>IF('Unified Genders - Gold'!AE36+'Unified Genders - Silver'!AE36+'Unified Genders - Bronze'!AE36 &gt; 0, 'Unified Genders - Gold'!AE36*'Medal values'!$B$1+'Unified Genders - Silver'!AE36*'Medal values'!$B$2+'Unified Genders - Bronze'!AE36*'Medal values'!$B$3, "")</f>
        <v>4.000002</v>
      </c>
      <c r="AF36" s="5" t="str">
        <f>IF('Unified Genders - Gold'!AF36+'Unified Genders - Silver'!AF36+'Unified Genders - Bronze'!AF36 &gt; 0, 'Unified Genders - Gold'!AF36*'Medal values'!$B$1+'Unified Genders - Silver'!AF36*'Medal values'!$B$2+'Unified Genders - Bronze'!AF36*'Medal values'!$B$3, "")</f>
        <v/>
      </c>
      <c r="AG36" s="5">
        <f>IF('Unified Genders - Gold'!AG36+'Unified Genders - Silver'!AG36+'Unified Genders - Bronze'!AG36 &gt; 0, 'Unified Genders - Gold'!AG36*'Medal values'!$B$1+'Unified Genders - Silver'!AG36*'Medal values'!$B$2+'Unified Genders - Bronze'!AG36*'Medal values'!$B$3, "")</f>
        <v>4.000001</v>
      </c>
      <c r="AH36" s="5" t="str">
        <f>IF('Unified Genders - Gold'!AH36+'Unified Genders - Silver'!AH36+'Unified Genders - Bronze'!AH36 &gt; 0, 'Unified Genders - Gold'!AH36*'Medal values'!$B$1+'Unified Genders - Silver'!AH36*'Medal values'!$B$2+'Unified Genders - Bronze'!AH36*'Medal values'!$B$3, "")</f>
        <v/>
      </c>
      <c r="AI36" s="5" t="str">
        <f>IF('Unified Genders - Gold'!AI36+'Unified Genders - Silver'!AI36+'Unified Genders - Bronze'!AI36 &gt; 0, 'Unified Genders - Gold'!AI36*'Medal values'!$B$1+'Unified Genders - Silver'!AI36*'Medal values'!$B$2+'Unified Genders - Bronze'!AI36*'Medal values'!$B$3, "")</f>
        <v/>
      </c>
      <c r="AJ36" s="5" t="str">
        <f>IF('Unified Genders - Gold'!AJ36+'Unified Genders - Silver'!AJ36+'Unified Genders - Bronze'!AJ36 &gt; 0, 'Unified Genders - Gold'!AJ36*'Medal values'!$B$1+'Unified Genders - Silver'!AJ36*'Medal values'!$B$2+'Unified Genders - Bronze'!AJ36*'Medal values'!$B$3, "")</f>
        <v/>
      </c>
      <c r="AK36" s="5" t="str">
        <f>IF('Unified Genders - Gold'!AK36+'Unified Genders - Silver'!AK36+'Unified Genders - Bronze'!AK36 &gt; 0, 'Unified Genders - Gold'!AK36*'Medal values'!$B$1+'Unified Genders - Silver'!AK36*'Medal values'!$B$2+'Unified Genders - Bronze'!AK36*'Medal values'!$B$3, "")</f>
        <v/>
      </c>
      <c r="AL36" s="5">
        <f>IF('Unified Genders - Gold'!AL36+'Unified Genders - Silver'!AL36+'Unified Genders - Bronze'!AL36 &gt; 0, 'Unified Genders - Gold'!AL36*'Medal values'!$B$1+'Unified Genders - Silver'!AL36*'Medal values'!$B$2+'Unified Genders - Bronze'!AL36*'Medal values'!$B$3, "")</f>
        <v>2</v>
      </c>
      <c r="AM36" s="5">
        <f>IF('Unified Genders - Gold'!AM36+'Unified Genders - Silver'!AM36+'Unified Genders - Bronze'!AM36 &gt; 0, 'Unified Genders - Gold'!AM36*'Medal values'!$B$1+'Unified Genders - Silver'!AM36*'Medal values'!$B$2+'Unified Genders - Bronze'!AM36*'Medal values'!$B$3, "")</f>
        <v>3.000001</v>
      </c>
      <c r="AN36" s="5" t="str">
        <f>IF('Unified Genders - Gold'!AN36+'Unified Genders - Silver'!AN36+'Unified Genders - Bronze'!AN36 &gt; 0, 'Unified Genders - Gold'!AN36*'Medal values'!$B$1+'Unified Genders - Silver'!AN36*'Medal values'!$B$2+'Unified Genders - Bronze'!AN36*'Medal values'!$B$3, "")</f>
        <v/>
      </c>
      <c r="AO36" s="5">
        <f>IF('Unified Genders - Gold'!AO36+'Unified Genders - Silver'!AO36+'Unified Genders - Bronze'!AO36 &gt; 0, 'Unified Genders - Gold'!AO36*'Medal values'!$B$1+'Unified Genders - Silver'!AO36*'Medal values'!$B$2+'Unified Genders - Bronze'!AO36*'Medal values'!$B$3, "")</f>
        <v>3.001</v>
      </c>
      <c r="AP36" s="5" t="str">
        <f>IF('Unified Genders - Gold'!AP36+'Unified Genders - Silver'!AP36+'Unified Genders - Bronze'!AP36 &gt; 0, 'Unified Genders - Gold'!AP36*'Medal values'!$B$1+'Unified Genders - Silver'!AP36*'Medal values'!$B$2+'Unified Genders - Bronze'!AP36*'Medal values'!$B$3, "")</f>
        <v/>
      </c>
      <c r="AQ36" s="5" t="str">
        <f>IF('Unified Genders - Gold'!AQ36+'Unified Genders - Silver'!AQ36+'Unified Genders - Bronze'!AQ36 &gt; 0, 'Unified Genders - Gold'!AQ36*'Medal values'!$B$1+'Unified Genders - Silver'!AQ36*'Medal values'!$B$2+'Unified Genders - Bronze'!AQ36*'Medal values'!$B$3, "")</f>
        <v/>
      </c>
      <c r="AR36" s="5" t="str">
        <f>IF('Unified Genders - Gold'!AR36+'Unified Genders - Silver'!AR36+'Unified Genders - Bronze'!AR36 &gt; 0, 'Unified Genders - Gold'!AR36*'Medal values'!$B$1+'Unified Genders - Silver'!AR36*'Medal values'!$B$2+'Unified Genders - Bronze'!AR36*'Medal values'!$B$3, "")</f>
        <v/>
      </c>
      <c r="AS36" s="5" t="str">
        <f>IF('Unified Genders - Gold'!AS36+'Unified Genders - Silver'!AS36+'Unified Genders - Bronze'!AS36 &gt; 0, 'Unified Genders - Gold'!AS36*'Medal values'!$B$1+'Unified Genders - Silver'!AS36*'Medal values'!$B$2+'Unified Genders - Bronze'!AS36*'Medal values'!$B$3, "")</f>
        <v/>
      </c>
      <c r="AT36" s="5" t="str">
        <f>IF('Unified Genders - Gold'!AT36+'Unified Genders - Silver'!AT36+'Unified Genders - Bronze'!AT36 &gt; 0, 'Unified Genders - Gold'!AT36*'Medal values'!$B$1+'Unified Genders - Silver'!AT36*'Medal values'!$B$2+'Unified Genders - Bronze'!AT36*'Medal values'!$B$3, "")</f>
        <v/>
      </c>
      <c r="AU36" s="5">
        <f>IF('Unified Genders - Gold'!AU36+'Unified Genders - Silver'!AU36+'Unified Genders - Bronze'!AU36 &gt; 0, 'Unified Genders - Gold'!AU36*'Medal values'!$B$1+'Unified Genders - Silver'!AU36*'Medal values'!$B$2+'Unified Genders - Bronze'!AU36*'Medal values'!$B$3, "")</f>
        <v>2</v>
      </c>
      <c r="AV36" s="5">
        <f t="shared" si="1"/>
        <v>65.009011</v>
      </c>
      <c r="AW36" s="5">
        <f>SUM('Unified Genders - Gold'!AV36, 'Unified Genders - Silver'!AV36, 'Unified Genders - Bronze'!AV36)</f>
        <v>36</v>
      </c>
    </row>
    <row r="37">
      <c r="A37" s="5" t="str">
        <f>Countries!A36</f>
        <v>GHA</v>
      </c>
      <c r="B37" s="5" t="str">
        <f>IF('Unified Genders - Gold'!B37+'Unified Genders - Silver'!B37+'Unified Genders - Bronze'!B37 &gt; 0, 'Unified Genders - Gold'!B37*'Medal values'!$B$1+'Unified Genders - Silver'!B37*'Medal values'!$B$2+'Unified Genders - Bronze'!B37*'Medal values'!$B$3, "")</f>
        <v/>
      </c>
      <c r="C37" s="5" t="str">
        <f>IF('Unified Genders - Gold'!C37+'Unified Genders - Silver'!C37+'Unified Genders - Bronze'!C37 &gt; 0, 'Unified Genders - Gold'!C37*'Medal values'!$B$1+'Unified Genders - Silver'!C37*'Medal values'!$B$2+'Unified Genders - Bronze'!C37*'Medal values'!$B$3, "")</f>
        <v/>
      </c>
      <c r="D37" s="5" t="str">
        <f>IF('Unified Genders - Gold'!D37+'Unified Genders - Silver'!D37+'Unified Genders - Bronze'!D37 &gt; 0, 'Unified Genders - Gold'!D37*'Medal values'!$B$1+'Unified Genders - Silver'!D37*'Medal values'!$B$2+'Unified Genders - Bronze'!D37*'Medal values'!$B$3, "")</f>
        <v/>
      </c>
      <c r="E37" s="5" t="str">
        <f>IF('Unified Genders - Gold'!E37+'Unified Genders - Silver'!E37+'Unified Genders - Bronze'!E37 &gt; 0, 'Unified Genders - Gold'!E37*'Medal values'!$B$1+'Unified Genders - Silver'!E37*'Medal values'!$B$2+'Unified Genders - Bronze'!E37*'Medal values'!$B$3, "")</f>
        <v/>
      </c>
      <c r="F37" s="5" t="str">
        <f>IF('Unified Genders - Gold'!F37+'Unified Genders - Silver'!F37+'Unified Genders - Bronze'!F37 &gt; 0, 'Unified Genders - Gold'!F37*'Medal values'!$B$1+'Unified Genders - Silver'!F37*'Medal values'!$B$2+'Unified Genders - Bronze'!F37*'Medal values'!$B$3, "")</f>
        <v/>
      </c>
      <c r="G37" s="5" t="str">
        <f>IF('Unified Genders - Gold'!G37+'Unified Genders - Silver'!G37+'Unified Genders - Bronze'!G37 &gt; 0, 'Unified Genders - Gold'!G37*'Medal values'!$B$1+'Unified Genders - Silver'!G37*'Medal values'!$B$2+'Unified Genders - Bronze'!G37*'Medal values'!$B$3, "")</f>
        <v/>
      </c>
      <c r="H37" s="5" t="str">
        <f>IF('Unified Genders - Gold'!H37+'Unified Genders - Silver'!H37+'Unified Genders - Bronze'!H37 &gt; 0, 'Unified Genders - Gold'!H37*'Medal values'!$B$1+'Unified Genders - Silver'!H37*'Medal values'!$B$2+'Unified Genders - Bronze'!H37*'Medal values'!$B$3, "")</f>
        <v/>
      </c>
      <c r="I37" s="5" t="str">
        <f>IF('Unified Genders - Gold'!I37+'Unified Genders - Silver'!I37+'Unified Genders - Bronze'!I37 &gt; 0, 'Unified Genders - Gold'!I37*'Medal values'!$B$1+'Unified Genders - Silver'!I37*'Medal values'!$B$2+'Unified Genders - Bronze'!I37*'Medal values'!$B$3, "")</f>
        <v/>
      </c>
      <c r="J37" s="5" t="str">
        <f>IF('Unified Genders - Gold'!J37+'Unified Genders - Silver'!J37+'Unified Genders - Bronze'!J37 &gt; 0, 'Unified Genders - Gold'!J37*'Medal values'!$B$1+'Unified Genders - Silver'!J37*'Medal values'!$B$2+'Unified Genders - Bronze'!J37*'Medal values'!$B$3, "")</f>
        <v/>
      </c>
      <c r="K37" s="5">
        <f>IF('Unified Genders - Gold'!K37+'Unified Genders - Silver'!K37+'Unified Genders - Bronze'!K37 &gt; 0, 'Unified Genders - Gold'!K37*'Medal values'!$B$1+'Unified Genders - Silver'!K37*'Medal values'!$B$2+'Unified Genders - Bronze'!K37*'Medal values'!$B$3, "")</f>
        <v>1</v>
      </c>
      <c r="L37" s="5" t="str">
        <f>IF('Unified Genders - Gold'!L37+'Unified Genders - Silver'!L37+'Unified Genders - Bronze'!L37 &gt; 0, 'Unified Genders - Gold'!L37*'Medal values'!$B$1+'Unified Genders - Silver'!L37*'Medal values'!$B$2+'Unified Genders - Bronze'!L37*'Medal values'!$B$3, "")</f>
        <v/>
      </c>
      <c r="M37" s="5" t="str">
        <f>IF('Unified Genders - Gold'!M37+'Unified Genders - Silver'!M37+'Unified Genders - Bronze'!M37 &gt; 0, 'Unified Genders - Gold'!M37*'Medal values'!$B$1+'Unified Genders - Silver'!M37*'Medal values'!$B$2+'Unified Genders - Bronze'!M37*'Medal values'!$B$3, "")</f>
        <v/>
      </c>
      <c r="N37" s="5" t="str">
        <f>IF('Unified Genders - Gold'!N37+'Unified Genders - Silver'!N37+'Unified Genders - Bronze'!N37 &gt; 0, 'Unified Genders - Gold'!N37*'Medal values'!$B$1+'Unified Genders - Silver'!N37*'Medal values'!$B$2+'Unified Genders - Bronze'!N37*'Medal values'!$B$3, "")</f>
        <v/>
      </c>
      <c r="O37" s="5" t="str">
        <f>IF('Unified Genders - Gold'!O37+'Unified Genders - Silver'!O37+'Unified Genders - Bronze'!O37 &gt; 0, 'Unified Genders - Gold'!O37*'Medal values'!$B$1+'Unified Genders - Silver'!O37*'Medal values'!$B$2+'Unified Genders - Bronze'!O37*'Medal values'!$B$3, "")</f>
        <v/>
      </c>
      <c r="P37" s="5" t="str">
        <f>IF('Unified Genders - Gold'!P37+'Unified Genders - Silver'!P37+'Unified Genders - Bronze'!P37 &gt; 0, 'Unified Genders - Gold'!P37*'Medal values'!$B$1+'Unified Genders - Silver'!P37*'Medal values'!$B$2+'Unified Genders - Bronze'!P37*'Medal values'!$B$3, "")</f>
        <v/>
      </c>
      <c r="Q37" s="5" t="str">
        <f>IF('Unified Genders - Gold'!Q37+'Unified Genders - Silver'!Q37+'Unified Genders - Bronze'!Q37 &gt; 0, 'Unified Genders - Gold'!Q37*'Medal values'!$B$1+'Unified Genders - Silver'!Q37*'Medal values'!$B$2+'Unified Genders - Bronze'!Q37*'Medal values'!$B$3, "")</f>
        <v/>
      </c>
      <c r="R37" s="5" t="str">
        <f>IF('Unified Genders - Gold'!R37+'Unified Genders - Silver'!R37+'Unified Genders - Bronze'!R37 &gt; 0, 'Unified Genders - Gold'!R37*'Medal values'!$B$1+'Unified Genders - Silver'!R37*'Medal values'!$B$2+'Unified Genders - Bronze'!R37*'Medal values'!$B$3, "")</f>
        <v/>
      </c>
      <c r="S37" s="5" t="str">
        <f>IF('Unified Genders - Gold'!S37+'Unified Genders - Silver'!S37+'Unified Genders - Bronze'!S37 &gt; 0, 'Unified Genders - Gold'!S37*'Medal values'!$B$1+'Unified Genders - Silver'!S37*'Medal values'!$B$2+'Unified Genders - Bronze'!S37*'Medal values'!$B$3, "")</f>
        <v/>
      </c>
      <c r="T37" s="5" t="str">
        <f>IF('Unified Genders - Gold'!T37+'Unified Genders - Silver'!T37+'Unified Genders - Bronze'!T37 &gt; 0, 'Unified Genders - Gold'!T37*'Medal values'!$B$1+'Unified Genders - Silver'!T37*'Medal values'!$B$2+'Unified Genders - Bronze'!T37*'Medal values'!$B$3, "")</f>
        <v/>
      </c>
      <c r="U37" s="5" t="str">
        <f>IF('Unified Genders - Gold'!U37+'Unified Genders - Silver'!U37+'Unified Genders - Bronze'!U37 &gt; 0, 'Unified Genders - Gold'!U37*'Medal values'!$B$1+'Unified Genders - Silver'!U37*'Medal values'!$B$2+'Unified Genders - Bronze'!U37*'Medal values'!$B$3, "")</f>
        <v/>
      </c>
      <c r="V37" s="5" t="str">
        <f>IF('Unified Genders - Gold'!V37+'Unified Genders - Silver'!V37+'Unified Genders - Bronze'!V37 &gt; 0, 'Unified Genders - Gold'!V37*'Medal values'!$B$1+'Unified Genders - Silver'!V37*'Medal values'!$B$2+'Unified Genders - Bronze'!V37*'Medal values'!$B$3, "")</f>
        <v/>
      </c>
      <c r="W37" s="5" t="str">
        <f>IF('Unified Genders - Gold'!W37+'Unified Genders - Silver'!W37+'Unified Genders - Bronze'!W37 &gt; 0, 'Unified Genders - Gold'!W37*'Medal values'!$B$1+'Unified Genders - Silver'!W37*'Medal values'!$B$2+'Unified Genders - Bronze'!W37*'Medal values'!$B$3, "")</f>
        <v/>
      </c>
      <c r="X37" s="5" t="str">
        <f>IF('Unified Genders - Gold'!X37+'Unified Genders - Silver'!X37+'Unified Genders - Bronze'!X37 &gt; 0, 'Unified Genders - Gold'!X37*'Medal values'!$B$1+'Unified Genders - Silver'!X37*'Medal values'!$B$2+'Unified Genders - Bronze'!X37*'Medal values'!$B$3, "")</f>
        <v/>
      </c>
      <c r="Y37" s="5" t="str">
        <f>IF('Unified Genders - Gold'!Y37+'Unified Genders - Silver'!Y37+'Unified Genders - Bronze'!Y37 &gt; 0, 'Unified Genders - Gold'!Y37*'Medal values'!$B$1+'Unified Genders - Silver'!Y37*'Medal values'!$B$2+'Unified Genders - Bronze'!Y37*'Medal values'!$B$3, "")</f>
        <v/>
      </c>
      <c r="Z37" s="5" t="str">
        <f>IF('Unified Genders - Gold'!Z37+'Unified Genders - Silver'!Z37+'Unified Genders - Bronze'!Z37 &gt; 0, 'Unified Genders - Gold'!Z37*'Medal values'!$B$1+'Unified Genders - Silver'!Z37*'Medal values'!$B$2+'Unified Genders - Bronze'!Z37*'Medal values'!$B$3, "")</f>
        <v/>
      </c>
      <c r="AA37" s="5" t="str">
        <f>IF('Unified Genders - Gold'!AA37+'Unified Genders - Silver'!AA37+'Unified Genders - Bronze'!AA37 &gt; 0, 'Unified Genders - Gold'!AA37*'Medal values'!$B$1+'Unified Genders - Silver'!AA37*'Medal values'!$B$2+'Unified Genders - Bronze'!AA37*'Medal values'!$B$3, "")</f>
        <v/>
      </c>
      <c r="AB37" s="5" t="str">
        <f>IF('Unified Genders - Gold'!AB37+'Unified Genders - Silver'!AB37+'Unified Genders - Bronze'!AB37 &gt; 0, 'Unified Genders - Gold'!AB37*'Medal values'!$B$1+'Unified Genders - Silver'!AB37*'Medal values'!$B$2+'Unified Genders - Bronze'!AB37*'Medal values'!$B$3, "")</f>
        <v/>
      </c>
      <c r="AC37" s="5" t="str">
        <f>IF('Unified Genders - Gold'!AC37+'Unified Genders - Silver'!AC37+'Unified Genders - Bronze'!AC37 &gt; 0, 'Unified Genders - Gold'!AC37*'Medal values'!$B$1+'Unified Genders - Silver'!AC37*'Medal values'!$B$2+'Unified Genders - Bronze'!AC37*'Medal values'!$B$3, "")</f>
        <v/>
      </c>
      <c r="AD37" s="5" t="str">
        <f>IF('Unified Genders - Gold'!AD37+'Unified Genders - Silver'!AD37+'Unified Genders - Bronze'!AD37 &gt; 0, 'Unified Genders - Gold'!AD37*'Medal values'!$B$1+'Unified Genders - Silver'!AD37*'Medal values'!$B$2+'Unified Genders - Bronze'!AD37*'Medal values'!$B$3, "")</f>
        <v/>
      </c>
      <c r="AE37" s="5" t="str">
        <f>IF('Unified Genders - Gold'!AE37+'Unified Genders - Silver'!AE37+'Unified Genders - Bronze'!AE37 &gt; 0, 'Unified Genders - Gold'!AE37*'Medal values'!$B$1+'Unified Genders - Silver'!AE37*'Medal values'!$B$2+'Unified Genders - Bronze'!AE37*'Medal values'!$B$3, "")</f>
        <v/>
      </c>
      <c r="AF37" s="5" t="str">
        <f>IF('Unified Genders - Gold'!AF37+'Unified Genders - Silver'!AF37+'Unified Genders - Bronze'!AF37 &gt; 0, 'Unified Genders - Gold'!AF37*'Medal values'!$B$1+'Unified Genders - Silver'!AF37*'Medal values'!$B$2+'Unified Genders - Bronze'!AF37*'Medal values'!$B$3, "")</f>
        <v/>
      </c>
      <c r="AG37" s="5" t="str">
        <f>IF('Unified Genders - Gold'!AG37+'Unified Genders - Silver'!AG37+'Unified Genders - Bronze'!AG37 &gt; 0, 'Unified Genders - Gold'!AG37*'Medal values'!$B$1+'Unified Genders - Silver'!AG37*'Medal values'!$B$2+'Unified Genders - Bronze'!AG37*'Medal values'!$B$3, "")</f>
        <v/>
      </c>
      <c r="AH37" s="5" t="str">
        <f>IF('Unified Genders - Gold'!AH37+'Unified Genders - Silver'!AH37+'Unified Genders - Bronze'!AH37 &gt; 0, 'Unified Genders - Gold'!AH37*'Medal values'!$B$1+'Unified Genders - Silver'!AH37*'Medal values'!$B$2+'Unified Genders - Bronze'!AH37*'Medal values'!$B$3, "")</f>
        <v/>
      </c>
      <c r="AI37" s="5" t="str">
        <f>IF('Unified Genders - Gold'!AI37+'Unified Genders - Silver'!AI37+'Unified Genders - Bronze'!AI37 &gt; 0, 'Unified Genders - Gold'!AI37*'Medal values'!$B$1+'Unified Genders - Silver'!AI37*'Medal values'!$B$2+'Unified Genders - Bronze'!AI37*'Medal values'!$B$3, "")</f>
        <v/>
      </c>
      <c r="AJ37" s="5" t="str">
        <f>IF('Unified Genders - Gold'!AJ37+'Unified Genders - Silver'!AJ37+'Unified Genders - Bronze'!AJ37 &gt; 0, 'Unified Genders - Gold'!AJ37*'Medal values'!$B$1+'Unified Genders - Silver'!AJ37*'Medal values'!$B$2+'Unified Genders - Bronze'!AJ37*'Medal values'!$B$3, "")</f>
        <v/>
      </c>
      <c r="AK37" s="5" t="str">
        <f>IF('Unified Genders - Gold'!AK37+'Unified Genders - Silver'!AK37+'Unified Genders - Bronze'!AK37 &gt; 0, 'Unified Genders - Gold'!AK37*'Medal values'!$B$1+'Unified Genders - Silver'!AK37*'Medal values'!$B$2+'Unified Genders - Bronze'!AK37*'Medal values'!$B$3, "")</f>
        <v/>
      </c>
      <c r="AL37" s="5" t="str">
        <f>IF('Unified Genders - Gold'!AL37+'Unified Genders - Silver'!AL37+'Unified Genders - Bronze'!AL37 &gt; 0, 'Unified Genders - Gold'!AL37*'Medal values'!$B$1+'Unified Genders - Silver'!AL37*'Medal values'!$B$2+'Unified Genders - Bronze'!AL37*'Medal values'!$B$3, "")</f>
        <v/>
      </c>
      <c r="AM37" s="5" t="str">
        <f>IF('Unified Genders - Gold'!AM37+'Unified Genders - Silver'!AM37+'Unified Genders - Bronze'!AM37 &gt; 0, 'Unified Genders - Gold'!AM37*'Medal values'!$B$1+'Unified Genders - Silver'!AM37*'Medal values'!$B$2+'Unified Genders - Bronze'!AM37*'Medal values'!$B$3, "")</f>
        <v/>
      </c>
      <c r="AN37" s="5" t="str">
        <f>IF('Unified Genders - Gold'!AN37+'Unified Genders - Silver'!AN37+'Unified Genders - Bronze'!AN37 &gt; 0, 'Unified Genders - Gold'!AN37*'Medal values'!$B$1+'Unified Genders - Silver'!AN37*'Medal values'!$B$2+'Unified Genders - Bronze'!AN37*'Medal values'!$B$3, "")</f>
        <v/>
      </c>
      <c r="AO37" s="5" t="str">
        <f>IF('Unified Genders - Gold'!AO37+'Unified Genders - Silver'!AO37+'Unified Genders - Bronze'!AO37 &gt; 0, 'Unified Genders - Gold'!AO37*'Medal values'!$B$1+'Unified Genders - Silver'!AO37*'Medal values'!$B$2+'Unified Genders - Bronze'!AO37*'Medal values'!$B$3, "")</f>
        <v/>
      </c>
      <c r="AP37" s="5" t="str">
        <f>IF('Unified Genders - Gold'!AP37+'Unified Genders - Silver'!AP37+'Unified Genders - Bronze'!AP37 &gt; 0, 'Unified Genders - Gold'!AP37*'Medal values'!$B$1+'Unified Genders - Silver'!AP37*'Medal values'!$B$2+'Unified Genders - Bronze'!AP37*'Medal values'!$B$3, "")</f>
        <v/>
      </c>
      <c r="AQ37" s="5" t="str">
        <f>IF('Unified Genders - Gold'!AQ37+'Unified Genders - Silver'!AQ37+'Unified Genders - Bronze'!AQ37 &gt; 0, 'Unified Genders - Gold'!AQ37*'Medal values'!$B$1+'Unified Genders - Silver'!AQ37*'Medal values'!$B$2+'Unified Genders - Bronze'!AQ37*'Medal values'!$B$3, "")</f>
        <v/>
      </c>
      <c r="AR37" s="5" t="str">
        <f>IF('Unified Genders - Gold'!AR37+'Unified Genders - Silver'!AR37+'Unified Genders - Bronze'!AR37 &gt; 0, 'Unified Genders - Gold'!AR37*'Medal values'!$B$1+'Unified Genders - Silver'!AR37*'Medal values'!$B$2+'Unified Genders - Bronze'!AR37*'Medal values'!$B$3, "")</f>
        <v/>
      </c>
      <c r="AS37" s="5" t="str">
        <f>IF('Unified Genders - Gold'!AS37+'Unified Genders - Silver'!AS37+'Unified Genders - Bronze'!AS37 &gt; 0, 'Unified Genders - Gold'!AS37*'Medal values'!$B$1+'Unified Genders - Silver'!AS37*'Medal values'!$B$2+'Unified Genders - Bronze'!AS37*'Medal values'!$B$3, "")</f>
        <v/>
      </c>
      <c r="AT37" s="5" t="str">
        <f>IF('Unified Genders - Gold'!AT37+'Unified Genders - Silver'!AT37+'Unified Genders - Bronze'!AT37 &gt; 0, 'Unified Genders - Gold'!AT37*'Medal values'!$B$1+'Unified Genders - Silver'!AT37*'Medal values'!$B$2+'Unified Genders - Bronze'!AT37*'Medal values'!$B$3, "")</f>
        <v/>
      </c>
      <c r="AU37" s="5" t="str">
        <f>IF('Unified Genders - Gold'!AU37+'Unified Genders - Silver'!AU37+'Unified Genders - Bronze'!AU37 &gt; 0, 'Unified Genders - Gold'!AU37*'Medal values'!$B$1+'Unified Genders - Silver'!AU37*'Medal values'!$B$2+'Unified Genders - Bronze'!AU37*'Medal values'!$B$3, "")</f>
        <v/>
      </c>
      <c r="AV37" s="5">
        <f t="shared" si="1"/>
        <v>1</v>
      </c>
      <c r="AW37" s="5">
        <f>SUM('Unified Genders - Gold'!AV37, 'Unified Genders - Silver'!AV37, 'Unified Genders - Bronze'!AV37)</f>
        <v>1</v>
      </c>
    </row>
    <row r="38">
      <c r="A38" s="5" t="str">
        <f>Countries!A37</f>
        <v>GRE</v>
      </c>
      <c r="B38" s="5" t="str">
        <f>IF('Unified Genders - Gold'!B38+'Unified Genders - Silver'!B38+'Unified Genders - Bronze'!B38 &gt; 0, 'Unified Genders - Gold'!B38*'Medal values'!$B$1+'Unified Genders - Silver'!B38*'Medal values'!$B$2+'Unified Genders - Bronze'!B38*'Medal values'!$B$3, "")</f>
        <v/>
      </c>
      <c r="C38" s="5" t="str">
        <f>IF('Unified Genders - Gold'!C38+'Unified Genders - Silver'!C38+'Unified Genders - Bronze'!C38 &gt; 0, 'Unified Genders - Gold'!C38*'Medal values'!$B$1+'Unified Genders - Silver'!C38*'Medal values'!$B$2+'Unified Genders - Bronze'!C38*'Medal values'!$B$3, "")</f>
        <v/>
      </c>
      <c r="D38" s="5">
        <f>IF('Unified Genders - Gold'!D38+'Unified Genders - Silver'!D38+'Unified Genders - Bronze'!D38 &gt; 0, 'Unified Genders - Gold'!D38*'Medal values'!$B$1+'Unified Genders - Silver'!D38*'Medal values'!$B$2+'Unified Genders - Bronze'!D38*'Medal values'!$B$3, "")</f>
        <v>1</v>
      </c>
      <c r="E38" s="5" t="str">
        <f>IF('Unified Genders - Gold'!E38+'Unified Genders - Silver'!E38+'Unified Genders - Bronze'!E38 &gt; 0, 'Unified Genders - Gold'!E38*'Medal values'!$B$1+'Unified Genders - Silver'!E38*'Medal values'!$B$2+'Unified Genders - Bronze'!E38*'Medal values'!$B$3, "")</f>
        <v/>
      </c>
      <c r="F38" s="5">
        <f>IF('Unified Genders - Gold'!F38+'Unified Genders - Silver'!F38+'Unified Genders - Bronze'!F38 &gt; 0, 'Unified Genders - Gold'!F38*'Medal values'!$B$1+'Unified Genders - Silver'!F38*'Medal values'!$B$2+'Unified Genders - Bronze'!F38*'Medal values'!$B$3, "")</f>
        <v>3.001</v>
      </c>
      <c r="G38" s="5" t="str">
        <f>IF('Unified Genders - Gold'!G38+'Unified Genders - Silver'!G38+'Unified Genders - Bronze'!G38 &gt; 0, 'Unified Genders - Gold'!G38*'Medal values'!$B$1+'Unified Genders - Silver'!G38*'Medal values'!$B$2+'Unified Genders - Bronze'!G38*'Medal values'!$B$3, "")</f>
        <v/>
      </c>
      <c r="H38" s="5" t="str">
        <f>IF('Unified Genders - Gold'!H38+'Unified Genders - Silver'!H38+'Unified Genders - Bronze'!H38 &gt; 0, 'Unified Genders - Gold'!H38*'Medal values'!$B$1+'Unified Genders - Silver'!H38*'Medal values'!$B$2+'Unified Genders - Bronze'!H38*'Medal values'!$B$3, "")</f>
        <v/>
      </c>
      <c r="I38" s="5" t="str">
        <f>IF('Unified Genders - Gold'!I38+'Unified Genders - Silver'!I38+'Unified Genders - Bronze'!I38 &gt; 0, 'Unified Genders - Gold'!I38*'Medal values'!$B$1+'Unified Genders - Silver'!I38*'Medal values'!$B$2+'Unified Genders - Bronze'!I38*'Medal values'!$B$3, "")</f>
        <v/>
      </c>
      <c r="J38" s="5" t="str">
        <f>IF('Unified Genders - Gold'!J38+'Unified Genders - Silver'!J38+'Unified Genders - Bronze'!J38 &gt; 0, 'Unified Genders - Gold'!J38*'Medal values'!$B$1+'Unified Genders - Silver'!J38*'Medal values'!$B$2+'Unified Genders - Bronze'!J38*'Medal values'!$B$3, "")</f>
        <v/>
      </c>
      <c r="K38" s="5" t="str">
        <f>IF('Unified Genders - Gold'!K38+'Unified Genders - Silver'!K38+'Unified Genders - Bronze'!K38 &gt; 0, 'Unified Genders - Gold'!K38*'Medal values'!$B$1+'Unified Genders - Silver'!K38*'Medal values'!$B$2+'Unified Genders - Bronze'!K38*'Medal values'!$B$3, "")</f>
        <v/>
      </c>
      <c r="L38" s="5" t="str">
        <f>IF('Unified Genders - Gold'!L38+'Unified Genders - Silver'!L38+'Unified Genders - Bronze'!L38 &gt; 0, 'Unified Genders - Gold'!L38*'Medal values'!$B$1+'Unified Genders - Silver'!L38*'Medal values'!$B$2+'Unified Genders - Bronze'!L38*'Medal values'!$B$3, "")</f>
        <v/>
      </c>
      <c r="M38" s="5" t="str">
        <f>IF('Unified Genders - Gold'!M38+'Unified Genders - Silver'!M38+'Unified Genders - Bronze'!M38 &gt; 0, 'Unified Genders - Gold'!M38*'Medal values'!$B$1+'Unified Genders - Silver'!M38*'Medal values'!$B$2+'Unified Genders - Bronze'!M38*'Medal values'!$B$3, "")</f>
        <v/>
      </c>
      <c r="N38" s="5" t="str">
        <f>IF('Unified Genders - Gold'!N38+'Unified Genders - Silver'!N38+'Unified Genders - Bronze'!N38 &gt; 0, 'Unified Genders - Gold'!N38*'Medal values'!$B$1+'Unified Genders - Silver'!N38*'Medal values'!$B$2+'Unified Genders - Bronze'!N38*'Medal values'!$B$3, "")</f>
        <v/>
      </c>
      <c r="O38" s="5" t="str">
        <f>IF('Unified Genders - Gold'!O38+'Unified Genders - Silver'!O38+'Unified Genders - Bronze'!O38 &gt; 0, 'Unified Genders - Gold'!O38*'Medal values'!$B$1+'Unified Genders - Silver'!O38*'Medal values'!$B$2+'Unified Genders - Bronze'!O38*'Medal values'!$B$3, "")</f>
        <v/>
      </c>
      <c r="P38" s="5" t="str">
        <f>IF('Unified Genders - Gold'!P38+'Unified Genders - Silver'!P38+'Unified Genders - Bronze'!P38 &gt; 0, 'Unified Genders - Gold'!P38*'Medal values'!$B$1+'Unified Genders - Silver'!P38*'Medal values'!$B$2+'Unified Genders - Bronze'!P38*'Medal values'!$B$3, "")</f>
        <v/>
      </c>
      <c r="Q38" s="5" t="str">
        <f>IF('Unified Genders - Gold'!Q38+'Unified Genders - Silver'!Q38+'Unified Genders - Bronze'!Q38 &gt; 0, 'Unified Genders - Gold'!Q38*'Medal values'!$B$1+'Unified Genders - Silver'!Q38*'Medal values'!$B$2+'Unified Genders - Bronze'!Q38*'Medal values'!$B$3, "")</f>
        <v/>
      </c>
      <c r="R38" s="5" t="str">
        <f>IF('Unified Genders - Gold'!R38+'Unified Genders - Silver'!R38+'Unified Genders - Bronze'!R38 &gt; 0, 'Unified Genders - Gold'!R38*'Medal values'!$B$1+'Unified Genders - Silver'!R38*'Medal values'!$B$2+'Unified Genders - Bronze'!R38*'Medal values'!$B$3, "")</f>
        <v/>
      </c>
      <c r="S38" s="5" t="str">
        <f>IF('Unified Genders - Gold'!S38+'Unified Genders - Silver'!S38+'Unified Genders - Bronze'!S38 &gt; 0, 'Unified Genders - Gold'!S38*'Medal values'!$B$1+'Unified Genders - Silver'!S38*'Medal values'!$B$2+'Unified Genders - Bronze'!S38*'Medal values'!$B$3, "")</f>
        <v/>
      </c>
      <c r="T38" s="5" t="str">
        <f>IF('Unified Genders - Gold'!T38+'Unified Genders - Silver'!T38+'Unified Genders - Bronze'!T38 &gt; 0, 'Unified Genders - Gold'!T38*'Medal values'!$B$1+'Unified Genders - Silver'!T38*'Medal values'!$B$2+'Unified Genders - Bronze'!T38*'Medal values'!$B$3, "")</f>
        <v/>
      </c>
      <c r="U38" s="5" t="str">
        <f>IF('Unified Genders - Gold'!U38+'Unified Genders - Silver'!U38+'Unified Genders - Bronze'!U38 &gt; 0, 'Unified Genders - Gold'!U38*'Medal values'!$B$1+'Unified Genders - Silver'!U38*'Medal values'!$B$2+'Unified Genders - Bronze'!U38*'Medal values'!$B$3, "")</f>
        <v/>
      </c>
      <c r="V38" s="5" t="str">
        <f>IF('Unified Genders - Gold'!V38+'Unified Genders - Silver'!V38+'Unified Genders - Bronze'!V38 &gt; 0, 'Unified Genders - Gold'!V38*'Medal values'!$B$1+'Unified Genders - Silver'!V38*'Medal values'!$B$2+'Unified Genders - Bronze'!V38*'Medal values'!$B$3, "")</f>
        <v/>
      </c>
      <c r="W38" s="5" t="str">
        <f>IF('Unified Genders - Gold'!W38+'Unified Genders - Silver'!W38+'Unified Genders - Bronze'!W38 &gt; 0, 'Unified Genders - Gold'!W38*'Medal values'!$B$1+'Unified Genders - Silver'!W38*'Medal values'!$B$2+'Unified Genders - Bronze'!W38*'Medal values'!$B$3, "")</f>
        <v/>
      </c>
      <c r="X38" s="5" t="str">
        <f>IF('Unified Genders - Gold'!X38+'Unified Genders - Silver'!X38+'Unified Genders - Bronze'!X38 &gt; 0, 'Unified Genders - Gold'!X38*'Medal values'!$B$1+'Unified Genders - Silver'!X38*'Medal values'!$B$2+'Unified Genders - Bronze'!X38*'Medal values'!$B$3, "")</f>
        <v/>
      </c>
      <c r="Y38" s="5" t="str">
        <f>IF('Unified Genders - Gold'!Y38+'Unified Genders - Silver'!Y38+'Unified Genders - Bronze'!Y38 &gt; 0, 'Unified Genders - Gold'!Y38*'Medal values'!$B$1+'Unified Genders - Silver'!Y38*'Medal values'!$B$2+'Unified Genders - Bronze'!Y38*'Medal values'!$B$3, "")</f>
        <v/>
      </c>
      <c r="Z38" s="5" t="str">
        <f>IF('Unified Genders - Gold'!Z38+'Unified Genders - Silver'!Z38+'Unified Genders - Bronze'!Z38 &gt; 0, 'Unified Genders - Gold'!Z38*'Medal values'!$B$1+'Unified Genders - Silver'!Z38*'Medal values'!$B$2+'Unified Genders - Bronze'!Z38*'Medal values'!$B$3, "")</f>
        <v/>
      </c>
      <c r="AA38" s="5" t="str">
        <f>IF('Unified Genders - Gold'!AA38+'Unified Genders - Silver'!AA38+'Unified Genders - Bronze'!AA38 &gt; 0, 'Unified Genders - Gold'!AA38*'Medal values'!$B$1+'Unified Genders - Silver'!AA38*'Medal values'!$B$2+'Unified Genders - Bronze'!AA38*'Medal values'!$B$3, "")</f>
        <v/>
      </c>
      <c r="AB38" s="5" t="str">
        <f>IF('Unified Genders - Gold'!AB38+'Unified Genders - Silver'!AB38+'Unified Genders - Bronze'!AB38 &gt; 0, 'Unified Genders - Gold'!AB38*'Medal values'!$B$1+'Unified Genders - Silver'!AB38*'Medal values'!$B$2+'Unified Genders - Bronze'!AB38*'Medal values'!$B$3, "")</f>
        <v/>
      </c>
      <c r="AC38" s="5" t="str">
        <f>IF('Unified Genders - Gold'!AC38+'Unified Genders - Silver'!AC38+'Unified Genders - Bronze'!AC38 &gt; 0, 'Unified Genders - Gold'!AC38*'Medal values'!$B$1+'Unified Genders - Silver'!AC38*'Medal values'!$B$2+'Unified Genders - Bronze'!AC38*'Medal values'!$B$3, "")</f>
        <v/>
      </c>
      <c r="AD38" s="5" t="str">
        <f>IF('Unified Genders - Gold'!AD38+'Unified Genders - Silver'!AD38+'Unified Genders - Bronze'!AD38 &gt; 0, 'Unified Genders - Gold'!AD38*'Medal values'!$B$1+'Unified Genders - Silver'!AD38*'Medal values'!$B$2+'Unified Genders - Bronze'!AD38*'Medal values'!$B$3, "")</f>
        <v/>
      </c>
      <c r="AE38" s="5">
        <f>IF('Unified Genders - Gold'!AE38+'Unified Genders - Silver'!AE38+'Unified Genders - Bronze'!AE38 &gt; 0, 'Unified Genders - Gold'!AE38*'Medal values'!$B$1+'Unified Genders - Silver'!AE38*'Medal values'!$B$2+'Unified Genders - Bronze'!AE38*'Medal values'!$B$3, "")</f>
        <v>3.001</v>
      </c>
      <c r="AF38" s="5" t="str">
        <f>IF('Unified Genders - Gold'!AF38+'Unified Genders - Silver'!AF38+'Unified Genders - Bronze'!AF38 &gt; 0, 'Unified Genders - Gold'!AF38*'Medal values'!$B$1+'Unified Genders - Silver'!AF38*'Medal values'!$B$2+'Unified Genders - Bronze'!AF38*'Medal values'!$B$3, "")</f>
        <v/>
      </c>
      <c r="AG38" s="5" t="str">
        <f>IF('Unified Genders - Gold'!AG38+'Unified Genders - Silver'!AG38+'Unified Genders - Bronze'!AG38 &gt; 0, 'Unified Genders - Gold'!AG38*'Medal values'!$B$1+'Unified Genders - Silver'!AG38*'Medal values'!$B$2+'Unified Genders - Bronze'!AG38*'Medal values'!$B$3, "")</f>
        <v/>
      </c>
      <c r="AH38" s="5" t="str">
        <f>IF('Unified Genders - Gold'!AH38+'Unified Genders - Silver'!AH38+'Unified Genders - Bronze'!AH38 &gt; 0, 'Unified Genders - Gold'!AH38*'Medal values'!$B$1+'Unified Genders - Silver'!AH38*'Medal values'!$B$2+'Unified Genders - Bronze'!AH38*'Medal values'!$B$3, "")</f>
        <v/>
      </c>
      <c r="AI38" s="5" t="str">
        <f>IF('Unified Genders - Gold'!AI38+'Unified Genders - Silver'!AI38+'Unified Genders - Bronze'!AI38 &gt; 0, 'Unified Genders - Gold'!AI38*'Medal values'!$B$1+'Unified Genders - Silver'!AI38*'Medal values'!$B$2+'Unified Genders - Bronze'!AI38*'Medal values'!$B$3, "")</f>
        <v/>
      </c>
      <c r="AJ38" s="5" t="str">
        <f>IF('Unified Genders - Gold'!AJ38+'Unified Genders - Silver'!AJ38+'Unified Genders - Bronze'!AJ38 &gt; 0, 'Unified Genders - Gold'!AJ38*'Medal values'!$B$1+'Unified Genders - Silver'!AJ38*'Medal values'!$B$2+'Unified Genders - Bronze'!AJ38*'Medal values'!$B$3, "")</f>
        <v/>
      </c>
      <c r="AK38" s="5" t="str">
        <f>IF('Unified Genders - Gold'!AK38+'Unified Genders - Silver'!AK38+'Unified Genders - Bronze'!AK38 &gt; 0, 'Unified Genders - Gold'!AK38*'Medal values'!$B$1+'Unified Genders - Silver'!AK38*'Medal values'!$B$2+'Unified Genders - Bronze'!AK38*'Medal values'!$B$3, "")</f>
        <v/>
      </c>
      <c r="AL38" s="5" t="str">
        <f>IF('Unified Genders - Gold'!AL38+'Unified Genders - Silver'!AL38+'Unified Genders - Bronze'!AL38 &gt; 0, 'Unified Genders - Gold'!AL38*'Medal values'!$B$1+'Unified Genders - Silver'!AL38*'Medal values'!$B$2+'Unified Genders - Bronze'!AL38*'Medal values'!$B$3, "")</f>
        <v/>
      </c>
      <c r="AM38" s="5" t="str">
        <f>IF('Unified Genders - Gold'!AM38+'Unified Genders - Silver'!AM38+'Unified Genders - Bronze'!AM38 &gt; 0, 'Unified Genders - Gold'!AM38*'Medal values'!$B$1+'Unified Genders - Silver'!AM38*'Medal values'!$B$2+'Unified Genders - Bronze'!AM38*'Medal values'!$B$3, "")</f>
        <v/>
      </c>
      <c r="AN38" s="5" t="str">
        <f>IF('Unified Genders - Gold'!AN38+'Unified Genders - Silver'!AN38+'Unified Genders - Bronze'!AN38 &gt; 0, 'Unified Genders - Gold'!AN38*'Medal values'!$B$1+'Unified Genders - Silver'!AN38*'Medal values'!$B$2+'Unified Genders - Bronze'!AN38*'Medal values'!$B$3, "")</f>
        <v/>
      </c>
      <c r="AO38" s="5" t="str">
        <f>IF('Unified Genders - Gold'!AO38+'Unified Genders - Silver'!AO38+'Unified Genders - Bronze'!AO38 &gt; 0, 'Unified Genders - Gold'!AO38*'Medal values'!$B$1+'Unified Genders - Silver'!AO38*'Medal values'!$B$2+'Unified Genders - Bronze'!AO38*'Medal values'!$B$3, "")</f>
        <v/>
      </c>
      <c r="AP38" s="5" t="str">
        <f>IF('Unified Genders - Gold'!AP38+'Unified Genders - Silver'!AP38+'Unified Genders - Bronze'!AP38 &gt; 0, 'Unified Genders - Gold'!AP38*'Medal values'!$B$1+'Unified Genders - Silver'!AP38*'Medal values'!$B$2+'Unified Genders - Bronze'!AP38*'Medal values'!$B$3, "")</f>
        <v/>
      </c>
      <c r="AQ38" s="5" t="str">
        <f>IF('Unified Genders - Gold'!AQ38+'Unified Genders - Silver'!AQ38+'Unified Genders - Bronze'!AQ38 &gt; 0, 'Unified Genders - Gold'!AQ38*'Medal values'!$B$1+'Unified Genders - Silver'!AQ38*'Medal values'!$B$2+'Unified Genders - Bronze'!AQ38*'Medal values'!$B$3, "")</f>
        <v/>
      </c>
      <c r="AR38" s="5" t="str">
        <f>IF('Unified Genders - Gold'!AR38+'Unified Genders - Silver'!AR38+'Unified Genders - Bronze'!AR38 &gt; 0, 'Unified Genders - Gold'!AR38*'Medal values'!$B$1+'Unified Genders - Silver'!AR38*'Medal values'!$B$2+'Unified Genders - Bronze'!AR38*'Medal values'!$B$3, "")</f>
        <v/>
      </c>
      <c r="AS38" s="5">
        <f>IF('Unified Genders - Gold'!AS38+'Unified Genders - Silver'!AS38+'Unified Genders - Bronze'!AS38 &gt; 0, 'Unified Genders - Gold'!AS38*'Medal values'!$B$1+'Unified Genders - Silver'!AS38*'Medal values'!$B$2+'Unified Genders - Bronze'!AS38*'Medal values'!$B$3, "")</f>
        <v>2.000001</v>
      </c>
      <c r="AT38" s="5" t="str">
        <f>IF('Unified Genders - Gold'!AT38+'Unified Genders - Silver'!AT38+'Unified Genders - Bronze'!AT38 &gt; 0, 'Unified Genders - Gold'!AT38*'Medal values'!$B$1+'Unified Genders - Silver'!AT38*'Medal values'!$B$2+'Unified Genders - Bronze'!AT38*'Medal values'!$B$3, "")</f>
        <v/>
      </c>
      <c r="AU38" s="5" t="str">
        <f>IF('Unified Genders - Gold'!AU38+'Unified Genders - Silver'!AU38+'Unified Genders - Bronze'!AU38 &gt; 0, 'Unified Genders - Gold'!AU38*'Medal values'!$B$1+'Unified Genders - Silver'!AU38*'Medal values'!$B$2+'Unified Genders - Bronze'!AU38*'Medal values'!$B$3, "")</f>
        <v/>
      </c>
      <c r="AV38" s="5">
        <f t="shared" si="1"/>
        <v>9.002001</v>
      </c>
      <c r="AW38" s="5">
        <f>SUM('Unified Genders - Gold'!AV38, 'Unified Genders - Silver'!AV38, 'Unified Genders - Bronze'!AV38)</f>
        <v>4</v>
      </c>
    </row>
    <row r="39">
      <c r="A39" s="5" t="str">
        <f>Countries!A38</f>
        <v>GRN</v>
      </c>
      <c r="B39" s="5" t="str">
        <f>IF('Unified Genders - Gold'!B39+'Unified Genders - Silver'!B39+'Unified Genders - Bronze'!B39 &gt; 0, 'Unified Genders - Gold'!B39*'Medal values'!$B$1+'Unified Genders - Silver'!B39*'Medal values'!$B$2+'Unified Genders - Bronze'!B39*'Medal values'!$B$3, "")</f>
        <v/>
      </c>
      <c r="C39" s="5" t="str">
        <f>IF('Unified Genders - Gold'!C39+'Unified Genders - Silver'!C39+'Unified Genders - Bronze'!C39 &gt; 0, 'Unified Genders - Gold'!C39*'Medal values'!$B$1+'Unified Genders - Silver'!C39*'Medal values'!$B$2+'Unified Genders - Bronze'!C39*'Medal values'!$B$3, "")</f>
        <v/>
      </c>
      <c r="D39" s="5" t="str">
        <f>IF('Unified Genders - Gold'!D39+'Unified Genders - Silver'!D39+'Unified Genders - Bronze'!D39 &gt; 0, 'Unified Genders - Gold'!D39*'Medal values'!$B$1+'Unified Genders - Silver'!D39*'Medal values'!$B$2+'Unified Genders - Bronze'!D39*'Medal values'!$B$3, "")</f>
        <v/>
      </c>
      <c r="E39" s="5" t="str">
        <f>IF('Unified Genders - Gold'!E39+'Unified Genders - Silver'!E39+'Unified Genders - Bronze'!E39 &gt; 0, 'Unified Genders - Gold'!E39*'Medal values'!$B$1+'Unified Genders - Silver'!E39*'Medal values'!$B$2+'Unified Genders - Bronze'!E39*'Medal values'!$B$3, "")</f>
        <v/>
      </c>
      <c r="F39" s="5">
        <f>IF('Unified Genders - Gold'!F39+'Unified Genders - Silver'!F39+'Unified Genders - Bronze'!F39 &gt; 0, 'Unified Genders - Gold'!F39*'Medal values'!$B$1+'Unified Genders - Silver'!F39*'Medal values'!$B$2+'Unified Genders - Bronze'!F39*'Medal values'!$B$3, "")</f>
        <v>1</v>
      </c>
      <c r="G39" s="5" t="str">
        <f>IF('Unified Genders - Gold'!G39+'Unified Genders - Silver'!G39+'Unified Genders - Bronze'!G39 &gt; 0, 'Unified Genders - Gold'!G39*'Medal values'!$B$1+'Unified Genders - Silver'!G39*'Medal values'!$B$2+'Unified Genders - Bronze'!G39*'Medal values'!$B$3, "")</f>
        <v/>
      </c>
      <c r="H39" s="5" t="str">
        <f>IF('Unified Genders - Gold'!H39+'Unified Genders - Silver'!H39+'Unified Genders - Bronze'!H39 &gt; 0, 'Unified Genders - Gold'!H39*'Medal values'!$B$1+'Unified Genders - Silver'!H39*'Medal values'!$B$2+'Unified Genders - Bronze'!H39*'Medal values'!$B$3, "")</f>
        <v/>
      </c>
      <c r="I39" s="5" t="str">
        <f>IF('Unified Genders - Gold'!I39+'Unified Genders - Silver'!I39+'Unified Genders - Bronze'!I39 &gt; 0, 'Unified Genders - Gold'!I39*'Medal values'!$B$1+'Unified Genders - Silver'!I39*'Medal values'!$B$2+'Unified Genders - Bronze'!I39*'Medal values'!$B$3, "")</f>
        <v/>
      </c>
      <c r="J39" s="5" t="str">
        <f>IF('Unified Genders - Gold'!J39+'Unified Genders - Silver'!J39+'Unified Genders - Bronze'!J39 &gt; 0, 'Unified Genders - Gold'!J39*'Medal values'!$B$1+'Unified Genders - Silver'!J39*'Medal values'!$B$2+'Unified Genders - Bronze'!J39*'Medal values'!$B$3, "")</f>
        <v/>
      </c>
      <c r="K39" s="5" t="str">
        <f>IF('Unified Genders - Gold'!K39+'Unified Genders - Silver'!K39+'Unified Genders - Bronze'!K39 &gt; 0, 'Unified Genders - Gold'!K39*'Medal values'!$B$1+'Unified Genders - Silver'!K39*'Medal values'!$B$2+'Unified Genders - Bronze'!K39*'Medal values'!$B$3, "")</f>
        <v/>
      </c>
      <c r="L39" s="5" t="str">
        <f>IF('Unified Genders - Gold'!L39+'Unified Genders - Silver'!L39+'Unified Genders - Bronze'!L39 &gt; 0, 'Unified Genders - Gold'!L39*'Medal values'!$B$1+'Unified Genders - Silver'!L39*'Medal values'!$B$2+'Unified Genders - Bronze'!L39*'Medal values'!$B$3, "")</f>
        <v/>
      </c>
      <c r="M39" s="5" t="str">
        <f>IF('Unified Genders - Gold'!M39+'Unified Genders - Silver'!M39+'Unified Genders - Bronze'!M39 &gt; 0, 'Unified Genders - Gold'!M39*'Medal values'!$B$1+'Unified Genders - Silver'!M39*'Medal values'!$B$2+'Unified Genders - Bronze'!M39*'Medal values'!$B$3, "")</f>
        <v/>
      </c>
      <c r="N39" s="5" t="str">
        <f>IF('Unified Genders - Gold'!N39+'Unified Genders - Silver'!N39+'Unified Genders - Bronze'!N39 &gt; 0, 'Unified Genders - Gold'!N39*'Medal values'!$B$1+'Unified Genders - Silver'!N39*'Medal values'!$B$2+'Unified Genders - Bronze'!N39*'Medal values'!$B$3, "")</f>
        <v/>
      </c>
      <c r="O39" s="5" t="str">
        <f>IF('Unified Genders - Gold'!O39+'Unified Genders - Silver'!O39+'Unified Genders - Bronze'!O39 &gt; 0, 'Unified Genders - Gold'!O39*'Medal values'!$B$1+'Unified Genders - Silver'!O39*'Medal values'!$B$2+'Unified Genders - Bronze'!O39*'Medal values'!$B$3, "")</f>
        <v/>
      </c>
      <c r="P39" s="5" t="str">
        <f>IF('Unified Genders - Gold'!P39+'Unified Genders - Silver'!P39+'Unified Genders - Bronze'!P39 &gt; 0, 'Unified Genders - Gold'!P39*'Medal values'!$B$1+'Unified Genders - Silver'!P39*'Medal values'!$B$2+'Unified Genders - Bronze'!P39*'Medal values'!$B$3, "")</f>
        <v/>
      </c>
      <c r="Q39" s="5" t="str">
        <f>IF('Unified Genders - Gold'!Q39+'Unified Genders - Silver'!Q39+'Unified Genders - Bronze'!Q39 &gt; 0, 'Unified Genders - Gold'!Q39*'Medal values'!$B$1+'Unified Genders - Silver'!Q39*'Medal values'!$B$2+'Unified Genders - Bronze'!Q39*'Medal values'!$B$3, "")</f>
        <v/>
      </c>
      <c r="R39" s="5" t="str">
        <f>IF('Unified Genders - Gold'!R39+'Unified Genders - Silver'!R39+'Unified Genders - Bronze'!R39 &gt; 0, 'Unified Genders - Gold'!R39*'Medal values'!$B$1+'Unified Genders - Silver'!R39*'Medal values'!$B$2+'Unified Genders - Bronze'!R39*'Medal values'!$B$3, "")</f>
        <v/>
      </c>
      <c r="S39" s="5" t="str">
        <f>IF('Unified Genders - Gold'!S39+'Unified Genders - Silver'!S39+'Unified Genders - Bronze'!S39 &gt; 0, 'Unified Genders - Gold'!S39*'Medal values'!$B$1+'Unified Genders - Silver'!S39*'Medal values'!$B$2+'Unified Genders - Bronze'!S39*'Medal values'!$B$3, "")</f>
        <v/>
      </c>
      <c r="T39" s="5" t="str">
        <f>IF('Unified Genders - Gold'!T39+'Unified Genders - Silver'!T39+'Unified Genders - Bronze'!T39 &gt; 0, 'Unified Genders - Gold'!T39*'Medal values'!$B$1+'Unified Genders - Silver'!T39*'Medal values'!$B$2+'Unified Genders - Bronze'!T39*'Medal values'!$B$3, "")</f>
        <v/>
      </c>
      <c r="U39" s="5" t="str">
        <f>IF('Unified Genders - Gold'!U39+'Unified Genders - Silver'!U39+'Unified Genders - Bronze'!U39 &gt; 0, 'Unified Genders - Gold'!U39*'Medal values'!$B$1+'Unified Genders - Silver'!U39*'Medal values'!$B$2+'Unified Genders - Bronze'!U39*'Medal values'!$B$3, "")</f>
        <v/>
      </c>
      <c r="V39" s="5" t="str">
        <f>IF('Unified Genders - Gold'!V39+'Unified Genders - Silver'!V39+'Unified Genders - Bronze'!V39 &gt; 0, 'Unified Genders - Gold'!V39*'Medal values'!$B$1+'Unified Genders - Silver'!V39*'Medal values'!$B$2+'Unified Genders - Bronze'!V39*'Medal values'!$B$3, "")</f>
        <v/>
      </c>
      <c r="W39" s="5" t="str">
        <f>IF('Unified Genders - Gold'!W39+'Unified Genders - Silver'!W39+'Unified Genders - Bronze'!W39 &gt; 0, 'Unified Genders - Gold'!W39*'Medal values'!$B$1+'Unified Genders - Silver'!W39*'Medal values'!$B$2+'Unified Genders - Bronze'!W39*'Medal values'!$B$3, "")</f>
        <v/>
      </c>
      <c r="X39" s="5" t="str">
        <f>IF('Unified Genders - Gold'!X39+'Unified Genders - Silver'!X39+'Unified Genders - Bronze'!X39 &gt; 0, 'Unified Genders - Gold'!X39*'Medal values'!$B$1+'Unified Genders - Silver'!X39*'Medal values'!$B$2+'Unified Genders - Bronze'!X39*'Medal values'!$B$3, "")</f>
        <v/>
      </c>
      <c r="Y39" s="5" t="str">
        <f>IF('Unified Genders - Gold'!Y39+'Unified Genders - Silver'!Y39+'Unified Genders - Bronze'!Y39 &gt; 0, 'Unified Genders - Gold'!Y39*'Medal values'!$B$1+'Unified Genders - Silver'!Y39*'Medal values'!$B$2+'Unified Genders - Bronze'!Y39*'Medal values'!$B$3, "")</f>
        <v/>
      </c>
      <c r="Z39" s="5" t="str">
        <f>IF('Unified Genders - Gold'!Z39+'Unified Genders - Silver'!Z39+'Unified Genders - Bronze'!Z39 &gt; 0, 'Unified Genders - Gold'!Z39*'Medal values'!$B$1+'Unified Genders - Silver'!Z39*'Medal values'!$B$2+'Unified Genders - Bronze'!Z39*'Medal values'!$B$3, "")</f>
        <v/>
      </c>
      <c r="AA39" s="5" t="str">
        <f>IF('Unified Genders - Gold'!AA39+'Unified Genders - Silver'!AA39+'Unified Genders - Bronze'!AA39 &gt; 0, 'Unified Genders - Gold'!AA39*'Medal values'!$B$1+'Unified Genders - Silver'!AA39*'Medal values'!$B$2+'Unified Genders - Bronze'!AA39*'Medal values'!$B$3, "")</f>
        <v/>
      </c>
      <c r="AB39" s="5" t="str">
        <f>IF('Unified Genders - Gold'!AB39+'Unified Genders - Silver'!AB39+'Unified Genders - Bronze'!AB39 &gt; 0, 'Unified Genders - Gold'!AB39*'Medal values'!$B$1+'Unified Genders - Silver'!AB39*'Medal values'!$B$2+'Unified Genders - Bronze'!AB39*'Medal values'!$B$3, "")</f>
        <v/>
      </c>
      <c r="AC39" s="5" t="str">
        <f>IF('Unified Genders - Gold'!AC39+'Unified Genders - Silver'!AC39+'Unified Genders - Bronze'!AC39 &gt; 0, 'Unified Genders - Gold'!AC39*'Medal values'!$B$1+'Unified Genders - Silver'!AC39*'Medal values'!$B$2+'Unified Genders - Bronze'!AC39*'Medal values'!$B$3, "")</f>
        <v/>
      </c>
      <c r="AD39" s="5" t="str">
        <f>IF('Unified Genders - Gold'!AD39+'Unified Genders - Silver'!AD39+'Unified Genders - Bronze'!AD39 &gt; 0, 'Unified Genders - Gold'!AD39*'Medal values'!$B$1+'Unified Genders - Silver'!AD39*'Medal values'!$B$2+'Unified Genders - Bronze'!AD39*'Medal values'!$B$3, "")</f>
        <v/>
      </c>
      <c r="AE39" s="5" t="str">
        <f>IF('Unified Genders - Gold'!AE39+'Unified Genders - Silver'!AE39+'Unified Genders - Bronze'!AE39 &gt; 0, 'Unified Genders - Gold'!AE39*'Medal values'!$B$1+'Unified Genders - Silver'!AE39*'Medal values'!$B$2+'Unified Genders - Bronze'!AE39*'Medal values'!$B$3, "")</f>
        <v/>
      </c>
      <c r="AF39" s="5" t="str">
        <f>IF('Unified Genders - Gold'!AF39+'Unified Genders - Silver'!AF39+'Unified Genders - Bronze'!AF39 &gt; 0, 'Unified Genders - Gold'!AF39*'Medal values'!$B$1+'Unified Genders - Silver'!AF39*'Medal values'!$B$2+'Unified Genders - Bronze'!AF39*'Medal values'!$B$3, "")</f>
        <v/>
      </c>
      <c r="AG39" s="5" t="str">
        <f>IF('Unified Genders - Gold'!AG39+'Unified Genders - Silver'!AG39+'Unified Genders - Bronze'!AG39 &gt; 0, 'Unified Genders - Gold'!AG39*'Medal values'!$B$1+'Unified Genders - Silver'!AG39*'Medal values'!$B$2+'Unified Genders - Bronze'!AG39*'Medal values'!$B$3, "")</f>
        <v/>
      </c>
      <c r="AH39" s="5" t="str">
        <f>IF('Unified Genders - Gold'!AH39+'Unified Genders - Silver'!AH39+'Unified Genders - Bronze'!AH39 &gt; 0, 'Unified Genders - Gold'!AH39*'Medal values'!$B$1+'Unified Genders - Silver'!AH39*'Medal values'!$B$2+'Unified Genders - Bronze'!AH39*'Medal values'!$B$3, "")</f>
        <v/>
      </c>
      <c r="AI39" s="5" t="str">
        <f>IF('Unified Genders - Gold'!AI39+'Unified Genders - Silver'!AI39+'Unified Genders - Bronze'!AI39 &gt; 0, 'Unified Genders - Gold'!AI39*'Medal values'!$B$1+'Unified Genders - Silver'!AI39*'Medal values'!$B$2+'Unified Genders - Bronze'!AI39*'Medal values'!$B$3, "")</f>
        <v/>
      </c>
      <c r="AJ39" s="5" t="str">
        <f>IF('Unified Genders - Gold'!AJ39+'Unified Genders - Silver'!AJ39+'Unified Genders - Bronze'!AJ39 &gt; 0, 'Unified Genders - Gold'!AJ39*'Medal values'!$B$1+'Unified Genders - Silver'!AJ39*'Medal values'!$B$2+'Unified Genders - Bronze'!AJ39*'Medal values'!$B$3, "")</f>
        <v/>
      </c>
      <c r="AK39" s="5" t="str">
        <f>IF('Unified Genders - Gold'!AK39+'Unified Genders - Silver'!AK39+'Unified Genders - Bronze'!AK39 &gt; 0, 'Unified Genders - Gold'!AK39*'Medal values'!$B$1+'Unified Genders - Silver'!AK39*'Medal values'!$B$2+'Unified Genders - Bronze'!AK39*'Medal values'!$B$3, "")</f>
        <v/>
      </c>
      <c r="AL39" s="5" t="str">
        <f>IF('Unified Genders - Gold'!AL39+'Unified Genders - Silver'!AL39+'Unified Genders - Bronze'!AL39 &gt; 0, 'Unified Genders - Gold'!AL39*'Medal values'!$B$1+'Unified Genders - Silver'!AL39*'Medal values'!$B$2+'Unified Genders - Bronze'!AL39*'Medal values'!$B$3, "")</f>
        <v/>
      </c>
      <c r="AM39" s="5" t="str">
        <f>IF('Unified Genders - Gold'!AM39+'Unified Genders - Silver'!AM39+'Unified Genders - Bronze'!AM39 &gt; 0, 'Unified Genders - Gold'!AM39*'Medal values'!$B$1+'Unified Genders - Silver'!AM39*'Medal values'!$B$2+'Unified Genders - Bronze'!AM39*'Medal values'!$B$3, "")</f>
        <v/>
      </c>
      <c r="AN39" s="5" t="str">
        <f>IF('Unified Genders - Gold'!AN39+'Unified Genders - Silver'!AN39+'Unified Genders - Bronze'!AN39 &gt; 0, 'Unified Genders - Gold'!AN39*'Medal values'!$B$1+'Unified Genders - Silver'!AN39*'Medal values'!$B$2+'Unified Genders - Bronze'!AN39*'Medal values'!$B$3, "")</f>
        <v/>
      </c>
      <c r="AO39" s="5" t="str">
        <f>IF('Unified Genders - Gold'!AO39+'Unified Genders - Silver'!AO39+'Unified Genders - Bronze'!AO39 &gt; 0, 'Unified Genders - Gold'!AO39*'Medal values'!$B$1+'Unified Genders - Silver'!AO39*'Medal values'!$B$2+'Unified Genders - Bronze'!AO39*'Medal values'!$B$3, "")</f>
        <v/>
      </c>
      <c r="AP39" s="5" t="str">
        <f>IF('Unified Genders - Gold'!AP39+'Unified Genders - Silver'!AP39+'Unified Genders - Bronze'!AP39 &gt; 0, 'Unified Genders - Gold'!AP39*'Medal values'!$B$1+'Unified Genders - Silver'!AP39*'Medal values'!$B$2+'Unified Genders - Bronze'!AP39*'Medal values'!$B$3, "")</f>
        <v/>
      </c>
      <c r="AQ39" s="5" t="str">
        <f>IF('Unified Genders - Gold'!AQ39+'Unified Genders - Silver'!AQ39+'Unified Genders - Bronze'!AQ39 &gt; 0, 'Unified Genders - Gold'!AQ39*'Medal values'!$B$1+'Unified Genders - Silver'!AQ39*'Medal values'!$B$2+'Unified Genders - Bronze'!AQ39*'Medal values'!$B$3, "")</f>
        <v/>
      </c>
      <c r="AR39" s="5" t="str">
        <f>IF('Unified Genders - Gold'!AR39+'Unified Genders - Silver'!AR39+'Unified Genders - Bronze'!AR39 &gt; 0, 'Unified Genders - Gold'!AR39*'Medal values'!$B$1+'Unified Genders - Silver'!AR39*'Medal values'!$B$2+'Unified Genders - Bronze'!AR39*'Medal values'!$B$3, "")</f>
        <v/>
      </c>
      <c r="AS39" s="5" t="str">
        <f>IF('Unified Genders - Gold'!AS39+'Unified Genders - Silver'!AS39+'Unified Genders - Bronze'!AS39 &gt; 0, 'Unified Genders - Gold'!AS39*'Medal values'!$B$1+'Unified Genders - Silver'!AS39*'Medal values'!$B$2+'Unified Genders - Bronze'!AS39*'Medal values'!$B$3, "")</f>
        <v/>
      </c>
      <c r="AT39" s="5" t="str">
        <f>IF('Unified Genders - Gold'!AT39+'Unified Genders - Silver'!AT39+'Unified Genders - Bronze'!AT39 &gt; 0, 'Unified Genders - Gold'!AT39*'Medal values'!$B$1+'Unified Genders - Silver'!AT39*'Medal values'!$B$2+'Unified Genders - Bronze'!AT39*'Medal values'!$B$3, "")</f>
        <v/>
      </c>
      <c r="AU39" s="5" t="str">
        <f>IF('Unified Genders - Gold'!AU39+'Unified Genders - Silver'!AU39+'Unified Genders - Bronze'!AU39 &gt; 0, 'Unified Genders - Gold'!AU39*'Medal values'!$B$1+'Unified Genders - Silver'!AU39*'Medal values'!$B$2+'Unified Genders - Bronze'!AU39*'Medal values'!$B$3, "")</f>
        <v/>
      </c>
      <c r="AV39" s="5">
        <f t="shared" si="1"/>
        <v>1</v>
      </c>
      <c r="AW39" s="5">
        <f>SUM('Unified Genders - Gold'!AV39, 'Unified Genders - Silver'!AV39, 'Unified Genders - Bronze'!AV39)</f>
        <v>1</v>
      </c>
    </row>
    <row r="40">
      <c r="A40" s="5" t="str">
        <f>Countries!A39</f>
        <v>HKG</v>
      </c>
      <c r="B40" s="5" t="str">
        <f>IF('Unified Genders - Gold'!B40+'Unified Genders - Silver'!B40+'Unified Genders - Bronze'!B40 &gt; 0, 'Unified Genders - Gold'!B40*'Medal values'!$B$1+'Unified Genders - Silver'!B40*'Medal values'!$B$2+'Unified Genders - Bronze'!B40*'Medal values'!$B$3, "")</f>
        <v/>
      </c>
      <c r="C40" s="5" t="str">
        <f>IF('Unified Genders - Gold'!C40+'Unified Genders - Silver'!C40+'Unified Genders - Bronze'!C40 &gt; 0, 'Unified Genders - Gold'!C40*'Medal values'!$B$1+'Unified Genders - Silver'!C40*'Medal values'!$B$2+'Unified Genders - Bronze'!C40*'Medal values'!$B$3, "")</f>
        <v/>
      </c>
      <c r="D40" s="5" t="str">
        <f>IF('Unified Genders - Gold'!D40+'Unified Genders - Silver'!D40+'Unified Genders - Bronze'!D40 &gt; 0, 'Unified Genders - Gold'!D40*'Medal values'!$B$1+'Unified Genders - Silver'!D40*'Medal values'!$B$2+'Unified Genders - Bronze'!D40*'Medal values'!$B$3, "")</f>
        <v/>
      </c>
      <c r="E40" s="5" t="str">
        <f>IF('Unified Genders - Gold'!E40+'Unified Genders - Silver'!E40+'Unified Genders - Bronze'!E40 &gt; 0, 'Unified Genders - Gold'!E40*'Medal values'!$B$1+'Unified Genders - Silver'!E40*'Medal values'!$B$2+'Unified Genders - Bronze'!E40*'Medal values'!$B$3, "")</f>
        <v/>
      </c>
      <c r="F40" s="5" t="str">
        <f>IF('Unified Genders - Gold'!F40+'Unified Genders - Silver'!F40+'Unified Genders - Bronze'!F40 &gt; 0, 'Unified Genders - Gold'!F40*'Medal values'!$B$1+'Unified Genders - Silver'!F40*'Medal values'!$B$2+'Unified Genders - Bronze'!F40*'Medal values'!$B$3, "")</f>
        <v/>
      </c>
      <c r="G40" s="5" t="str">
        <f>IF('Unified Genders - Gold'!G40+'Unified Genders - Silver'!G40+'Unified Genders - Bronze'!G40 &gt; 0, 'Unified Genders - Gold'!G40*'Medal values'!$B$1+'Unified Genders - Silver'!G40*'Medal values'!$B$2+'Unified Genders - Bronze'!G40*'Medal values'!$B$3, "")</f>
        <v/>
      </c>
      <c r="H40" s="5" t="str">
        <f>IF('Unified Genders - Gold'!H40+'Unified Genders - Silver'!H40+'Unified Genders - Bronze'!H40 &gt; 0, 'Unified Genders - Gold'!H40*'Medal values'!$B$1+'Unified Genders - Silver'!H40*'Medal values'!$B$2+'Unified Genders - Bronze'!H40*'Medal values'!$B$3, "")</f>
        <v/>
      </c>
      <c r="I40" s="5" t="str">
        <f>IF('Unified Genders - Gold'!I40+'Unified Genders - Silver'!I40+'Unified Genders - Bronze'!I40 &gt; 0, 'Unified Genders - Gold'!I40*'Medal values'!$B$1+'Unified Genders - Silver'!I40*'Medal values'!$B$2+'Unified Genders - Bronze'!I40*'Medal values'!$B$3, "")</f>
        <v/>
      </c>
      <c r="J40" s="5" t="str">
        <f>IF('Unified Genders - Gold'!J40+'Unified Genders - Silver'!J40+'Unified Genders - Bronze'!J40 &gt; 0, 'Unified Genders - Gold'!J40*'Medal values'!$B$1+'Unified Genders - Silver'!J40*'Medal values'!$B$2+'Unified Genders - Bronze'!J40*'Medal values'!$B$3, "")</f>
        <v/>
      </c>
      <c r="K40" s="5" t="str">
        <f>IF('Unified Genders - Gold'!K40+'Unified Genders - Silver'!K40+'Unified Genders - Bronze'!K40 &gt; 0, 'Unified Genders - Gold'!K40*'Medal values'!$B$1+'Unified Genders - Silver'!K40*'Medal values'!$B$2+'Unified Genders - Bronze'!K40*'Medal values'!$B$3, "")</f>
        <v/>
      </c>
      <c r="L40" s="5" t="str">
        <f>IF('Unified Genders - Gold'!L40+'Unified Genders - Silver'!L40+'Unified Genders - Bronze'!L40 &gt; 0, 'Unified Genders - Gold'!L40*'Medal values'!$B$1+'Unified Genders - Silver'!L40*'Medal values'!$B$2+'Unified Genders - Bronze'!L40*'Medal values'!$B$3, "")</f>
        <v/>
      </c>
      <c r="M40" s="5" t="str">
        <f>IF('Unified Genders - Gold'!M40+'Unified Genders - Silver'!M40+'Unified Genders - Bronze'!M40 &gt; 0, 'Unified Genders - Gold'!M40*'Medal values'!$B$1+'Unified Genders - Silver'!M40*'Medal values'!$B$2+'Unified Genders - Bronze'!M40*'Medal values'!$B$3, "")</f>
        <v/>
      </c>
      <c r="N40" s="5" t="str">
        <f>IF('Unified Genders - Gold'!N40+'Unified Genders - Silver'!N40+'Unified Genders - Bronze'!N40 &gt; 0, 'Unified Genders - Gold'!N40*'Medal values'!$B$1+'Unified Genders - Silver'!N40*'Medal values'!$B$2+'Unified Genders - Bronze'!N40*'Medal values'!$B$3, "")</f>
        <v/>
      </c>
      <c r="O40" s="5" t="str">
        <f>IF('Unified Genders - Gold'!O40+'Unified Genders - Silver'!O40+'Unified Genders - Bronze'!O40 &gt; 0, 'Unified Genders - Gold'!O40*'Medal values'!$B$1+'Unified Genders - Silver'!O40*'Medal values'!$B$2+'Unified Genders - Bronze'!O40*'Medal values'!$B$3, "")</f>
        <v/>
      </c>
      <c r="P40" s="5" t="str">
        <f>IF('Unified Genders - Gold'!P40+'Unified Genders - Silver'!P40+'Unified Genders - Bronze'!P40 &gt; 0, 'Unified Genders - Gold'!P40*'Medal values'!$B$1+'Unified Genders - Silver'!P40*'Medal values'!$B$2+'Unified Genders - Bronze'!P40*'Medal values'!$B$3, "")</f>
        <v/>
      </c>
      <c r="Q40" s="5" t="str">
        <f>IF('Unified Genders - Gold'!Q40+'Unified Genders - Silver'!Q40+'Unified Genders - Bronze'!Q40 &gt; 0, 'Unified Genders - Gold'!Q40*'Medal values'!$B$1+'Unified Genders - Silver'!Q40*'Medal values'!$B$2+'Unified Genders - Bronze'!Q40*'Medal values'!$B$3, "")</f>
        <v/>
      </c>
      <c r="R40" s="5">
        <f>IF('Unified Genders - Gold'!R40+'Unified Genders - Silver'!R40+'Unified Genders - Bronze'!R40 &gt; 0, 'Unified Genders - Gold'!R40*'Medal values'!$B$1+'Unified Genders - Silver'!R40*'Medal values'!$B$2+'Unified Genders - Bronze'!R40*'Medal values'!$B$3, "")</f>
        <v>1</v>
      </c>
      <c r="S40" s="5" t="str">
        <f>IF('Unified Genders - Gold'!S40+'Unified Genders - Silver'!S40+'Unified Genders - Bronze'!S40 &gt; 0, 'Unified Genders - Gold'!S40*'Medal values'!$B$1+'Unified Genders - Silver'!S40*'Medal values'!$B$2+'Unified Genders - Bronze'!S40*'Medal values'!$B$3, "")</f>
        <v/>
      </c>
      <c r="T40" s="5" t="str">
        <f>IF('Unified Genders - Gold'!T40+'Unified Genders - Silver'!T40+'Unified Genders - Bronze'!T40 &gt; 0, 'Unified Genders - Gold'!T40*'Medal values'!$B$1+'Unified Genders - Silver'!T40*'Medal values'!$B$2+'Unified Genders - Bronze'!T40*'Medal values'!$B$3, "")</f>
        <v/>
      </c>
      <c r="U40" s="5">
        <f>IF('Unified Genders - Gold'!U40+'Unified Genders - Silver'!U40+'Unified Genders - Bronze'!U40 &gt; 0, 'Unified Genders - Gold'!U40*'Medal values'!$B$1+'Unified Genders - Silver'!U40*'Medal values'!$B$2+'Unified Genders - Bronze'!U40*'Medal values'!$B$3, "")</f>
        <v>3.001</v>
      </c>
      <c r="V40" s="5" t="str">
        <f>IF('Unified Genders - Gold'!V40+'Unified Genders - Silver'!V40+'Unified Genders - Bronze'!V40 &gt; 0, 'Unified Genders - Gold'!V40*'Medal values'!$B$1+'Unified Genders - Silver'!V40*'Medal values'!$B$2+'Unified Genders - Bronze'!V40*'Medal values'!$B$3, "")</f>
        <v/>
      </c>
      <c r="W40" s="5" t="str">
        <f>IF('Unified Genders - Gold'!W40+'Unified Genders - Silver'!W40+'Unified Genders - Bronze'!W40 &gt; 0, 'Unified Genders - Gold'!W40*'Medal values'!$B$1+'Unified Genders - Silver'!W40*'Medal values'!$B$2+'Unified Genders - Bronze'!W40*'Medal values'!$B$3, "")</f>
        <v/>
      </c>
      <c r="X40" s="5" t="str">
        <f>IF('Unified Genders - Gold'!X40+'Unified Genders - Silver'!X40+'Unified Genders - Bronze'!X40 &gt; 0, 'Unified Genders - Gold'!X40*'Medal values'!$B$1+'Unified Genders - Silver'!X40*'Medal values'!$B$2+'Unified Genders - Bronze'!X40*'Medal values'!$B$3, "")</f>
        <v/>
      </c>
      <c r="Y40" s="5" t="str">
        <f>IF('Unified Genders - Gold'!Y40+'Unified Genders - Silver'!Y40+'Unified Genders - Bronze'!Y40 &gt; 0, 'Unified Genders - Gold'!Y40*'Medal values'!$B$1+'Unified Genders - Silver'!Y40*'Medal values'!$B$2+'Unified Genders - Bronze'!Y40*'Medal values'!$B$3, "")</f>
        <v/>
      </c>
      <c r="Z40" s="5" t="str">
        <f>IF('Unified Genders - Gold'!Z40+'Unified Genders - Silver'!Z40+'Unified Genders - Bronze'!Z40 &gt; 0, 'Unified Genders - Gold'!Z40*'Medal values'!$B$1+'Unified Genders - Silver'!Z40*'Medal values'!$B$2+'Unified Genders - Bronze'!Z40*'Medal values'!$B$3, "")</f>
        <v/>
      </c>
      <c r="AA40" s="5">
        <f>IF('Unified Genders - Gold'!AA40+'Unified Genders - Silver'!AA40+'Unified Genders - Bronze'!AA40 &gt; 0, 'Unified Genders - Gold'!AA40*'Medal values'!$B$1+'Unified Genders - Silver'!AA40*'Medal values'!$B$2+'Unified Genders - Bronze'!AA40*'Medal values'!$B$3, "")</f>
        <v>1</v>
      </c>
      <c r="AB40" s="5" t="str">
        <f>IF('Unified Genders - Gold'!AB40+'Unified Genders - Silver'!AB40+'Unified Genders - Bronze'!AB40 &gt; 0, 'Unified Genders - Gold'!AB40*'Medal values'!$B$1+'Unified Genders - Silver'!AB40*'Medal values'!$B$2+'Unified Genders - Bronze'!AB40*'Medal values'!$B$3, "")</f>
        <v/>
      </c>
      <c r="AC40" s="5" t="str">
        <f>IF('Unified Genders - Gold'!AC40+'Unified Genders - Silver'!AC40+'Unified Genders - Bronze'!AC40 &gt; 0, 'Unified Genders - Gold'!AC40*'Medal values'!$B$1+'Unified Genders - Silver'!AC40*'Medal values'!$B$2+'Unified Genders - Bronze'!AC40*'Medal values'!$B$3, "")</f>
        <v/>
      </c>
      <c r="AD40" s="5" t="str">
        <f>IF('Unified Genders - Gold'!AD40+'Unified Genders - Silver'!AD40+'Unified Genders - Bronze'!AD40 &gt; 0, 'Unified Genders - Gold'!AD40*'Medal values'!$B$1+'Unified Genders - Silver'!AD40*'Medal values'!$B$2+'Unified Genders - Bronze'!AD40*'Medal values'!$B$3, "")</f>
        <v/>
      </c>
      <c r="AE40" s="5" t="str">
        <f>IF('Unified Genders - Gold'!AE40+'Unified Genders - Silver'!AE40+'Unified Genders - Bronze'!AE40 &gt; 0, 'Unified Genders - Gold'!AE40*'Medal values'!$B$1+'Unified Genders - Silver'!AE40*'Medal values'!$B$2+'Unified Genders - Bronze'!AE40*'Medal values'!$B$3, "")</f>
        <v/>
      </c>
      <c r="AF40" s="5" t="str">
        <f>IF('Unified Genders - Gold'!AF40+'Unified Genders - Silver'!AF40+'Unified Genders - Bronze'!AF40 &gt; 0, 'Unified Genders - Gold'!AF40*'Medal values'!$B$1+'Unified Genders - Silver'!AF40*'Medal values'!$B$2+'Unified Genders - Bronze'!AF40*'Medal values'!$B$3, "")</f>
        <v/>
      </c>
      <c r="AG40" s="5" t="str">
        <f>IF('Unified Genders - Gold'!AG40+'Unified Genders - Silver'!AG40+'Unified Genders - Bronze'!AG40 &gt; 0, 'Unified Genders - Gold'!AG40*'Medal values'!$B$1+'Unified Genders - Silver'!AG40*'Medal values'!$B$2+'Unified Genders - Bronze'!AG40*'Medal values'!$B$3, "")</f>
        <v/>
      </c>
      <c r="AH40" s="5" t="str">
        <f>IF('Unified Genders - Gold'!AH40+'Unified Genders - Silver'!AH40+'Unified Genders - Bronze'!AH40 &gt; 0, 'Unified Genders - Gold'!AH40*'Medal values'!$B$1+'Unified Genders - Silver'!AH40*'Medal values'!$B$2+'Unified Genders - Bronze'!AH40*'Medal values'!$B$3, "")</f>
        <v/>
      </c>
      <c r="AI40" s="5" t="str">
        <f>IF('Unified Genders - Gold'!AI40+'Unified Genders - Silver'!AI40+'Unified Genders - Bronze'!AI40 &gt; 0, 'Unified Genders - Gold'!AI40*'Medal values'!$B$1+'Unified Genders - Silver'!AI40*'Medal values'!$B$2+'Unified Genders - Bronze'!AI40*'Medal values'!$B$3, "")</f>
        <v/>
      </c>
      <c r="AJ40" s="5" t="str">
        <f>IF('Unified Genders - Gold'!AJ40+'Unified Genders - Silver'!AJ40+'Unified Genders - Bronze'!AJ40 &gt; 0, 'Unified Genders - Gold'!AJ40*'Medal values'!$B$1+'Unified Genders - Silver'!AJ40*'Medal values'!$B$2+'Unified Genders - Bronze'!AJ40*'Medal values'!$B$3, "")</f>
        <v/>
      </c>
      <c r="AK40" s="5" t="str">
        <f>IF('Unified Genders - Gold'!AK40+'Unified Genders - Silver'!AK40+'Unified Genders - Bronze'!AK40 &gt; 0, 'Unified Genders - Gold'!AK40*'Medal values'!$B$1+'Unified Genders - Silver'!AK40*'Medal values'!$B$2+'Unified Genders - Bronze'!AK40*'Medal values'!$B$3, "")</f>
        <v/>
      </c>
      <c r="AL40" s="5">
        <f>IF('Unified Genders - Gold'!AL40+'Unified Genders - Silver'!AL40+'Unified Genders - Bronze'!AL40 &gt; 0, 'Unified Genders - Gold'!AL40*'Medal values'!$B$1+'Unified Genders - Silver'!AL40*'Medal values'!$B$2+'Unified Genders - Bronze'!AL40*'Medal values'!$B$3, "")</f>
        <v>4.000002</v>
      </c>
      <c r="AM40" s="5">
        <f>IF('Unified Genders - Gold'!AM40+'Unified Genders - Silver'!AM40+'Unified Genders - Bronze'!AM40 &gt; 0, 'Unified Genders - Gold'!AM40*'Medal values'!$B$1+'Unified Genders - Silver'!AM40*'Medal values'!$B$2+'Unified Genders - Bronze'!AM40*'Medal values'!$B$3, "")</f>
        <v>1</v>
      </c>
      <c r="AN40" s="5" t="str">
        <f>IF('Unified Genders - Gold'!AN40+'Unified Genders - Silver'!AN40+'Unified Genders - Bronze'!AN40 &gt; 0, 'Unified Genders - Gold'!AN40*'Medal values'!$B$1+'Unified Genders - Silver'!AN40*'Medal values'!$B$2+'Unified Genders - Bronze'!AN40*'Medal values'!$B$3, "")</f>
        <v/>
      </c>
      <c r="AO40" s="5" t="str">
        <f>IF('Unified Genders - Gold'!AO40+'Unified Genders - Silver'!AO40+'Unified Genders - Bronze'!AO40 &gt; 0, 'Unified Genders - Gold'!AO40*'Medal values'!$B$1+'Unified Genders - Silver'!AO40*'Medal values'!$B$2+'Unified Genders - Bronze'!AO40*'Medal values'!$B$3, "")</f>
        <v/>
      </c>
      <c r="AP40" s="5" t="str">
        <f>IF('Unified Genders - Gold'!AP40+'Unified Genders - Silver'!AP40+'Unified Genders - Bronze'!AP40 &gt; 0, 'Unified Genders - Gold'!AP40*'Medal values'!$B$1+'Unified Genders - Silver'!AP40*'Medal values'!$B$2+'Unified Genders - Bronze'!AP40*'Medal values'!$B$3, "")</f>
        <v/>
      </c>
      <c r="AQ40" s="5" t="str">
        <f>IF('Unified Genders - Gold'!AQ40+'Unified Genders - Silver'!AQ40+'Unified Genders - Bronze'!AQ40 &gt; 0, 'Unified Genders - Gold'!AQ40*'Medal values'!$B$1+'Unified Genders - Silver'!AQ40*'Medal values'!$B$2+'Unified Genders - Bronze'!AQ40*'Medal values'!$B$3, "")</f>
        <v/>
      </c>
      <c r="AR40" s="5" t="str">
        <f>IF('Unified Genders - Gold'!AR40+'Unified Genders - Silver'!AR40+'Unified Genders - Bronze'!AR40 &gt; 0, 'Unified Genders - Gold'!AR40*'Medal values'!$B$1+'Unified Genders - Silver'!AR40*'Medal values'!$B$2+'Unified Genders - Bronze'!AR40*'Medal values'!$B$3, "")</f>
        <v/>
      </c>
      <c r="AS40" s="5" t="str">
        <f>IF('Unified Genders - Gold'!AS40+'Unified Genders - Silver'!AS40+'Unified Genders - Bronze'!AS40 &gt; 0, 'Unified Genders - Gold'!AS40*'Medal values'!$B$1+'Unified Genders - Silver'!AS40*'Medal values'!$B$2+'Unified Genders - Bronze'!AS40*'Medal values'!$B$3, "")</f>
        <v/>
      </c>
      <c r="AT40" s="5" t="str">
        <f>IF('Unified Genders - Gold'!AT40+'Unified Genders - Silver'!AT40+'Unified Genders - Bronze'!AT40 &gt; 0, 'Unified Genders - Gold'!AT40*'Medal values'!$B$1+'Unified Genders - Silver'!AT40*'Medal values'!$B$2+'Unified Genders - Bronze'!AT40*'Medal values'!$B$3, "")</f>
        <v/>
      </c>
      <c r="AU40" s="5" t="str">
        <f>IF('Unified Genders - Gold'!AU40+'Unified Genders - Silver'!AU40+'Unified Genders - Bronze'!AU40 &gt; 0, 'Unified Genders - Gold'!AU40*'Medal values'!$B$1+'Unified Genders - Silver'!AU40*'Medal values'!$B$2+'Unified Genders - Bronze'!AU40*'Medal values'!$B$3, "")</f>
        <v/>
      </c>
      <c r="AV40" s="5">
        <f t="shared" si="1"/>
        <v>10.001002</v>
      </c>
      <c r="AW40" s="5">
        <f>SUM('Unified Genders - Gold'!AV40, 'Unified Genders - Silver'!AV40, 'Unified Genders - Bronze'!AV40)</f>
        <v>6</v>
      </c>
    </row>
    <row r="41">
      <c r="A41" s="5" t="str">
        <f>Countries!A40</f>
        <v>HUN</v>
      </c>
      <c r="B41" s="5" t="str">
        <f>IF('Unified Genders - Gold'!B41+'Unified Genders - Silver'!B41+'Unified Genders - Bronze'!B41 &gt; 0, 'Unified Genders - Gold'!B41*'Medal values'!$B$1+'Unified Genders - Silver'!B41*'Medal values'!$B$2+'Unified Genders - Bronze'!B41*'Medal values'!$B$3, "")</f>
        <v/>
      </c>
      <c r="C41" s="5" t="str">
        <f>IF('Unified Genders - Gold'!C41+'Unified Genders - Silver'!C41+'Unified Genders - Bronze'!C41 &gt; 0, 'Unified Genders - Gold'!C41*'Medal values'!$B$1+'Unified Genders - Silver'!C41*'Medal values'!$B$2+'Unified Genders - Bronze'!C41*'Medal values'!$B$3, "")</f>
        <v/>
      </c>
      <c r="D41" s="5" t="str">
        <f>IF('Unified Genders - Gold'!D41+'Unified Genders - Silver'!D41+'Unified Genders - Bronze'!D41 &gt; 0, 'Unified Genders - Gold'!D41*'Medal values'!$B$1+'Unified Genders - Silver'!D41*'Medal values'!$B$2+'Unified Genders - Bronze'!D41*'Medal values'!$B$3, "")</f>
        <v/>
      </c>
      <c r="E41" s="5" t="str">
        <f>IF('Unified Genders - Gold'!E41+'Unified Genders - Silver'!E41+'Unified Genders - Bronze'!E41 &gt; 0, 'Unified Genders - Gold'!E41*'Medal values'!$B$1+'Unified Genders - Silver'!E41*'Medal values'!$B$2+'Unified Genders - Bronze'!E41*'Medal values'!$B$3, "")</f>
        <v/>
      </c>
      <c r="F41" s="5" t="str">
        <f>IF('Unified Genders - Gold'!F41+'Unified Genders - Silver'!F41+'Unified Genders - Bronze'!F41 &gt; 0, 'Unified Genders - Gold'!F41*'Medal values'!$B$1+'Unified Genders - Silver'!F41*'Medal values'!$B$2+'Unified Genders - Bronze'!F41*'Medal values'!$B$3, "")</f>
        <v/>
      </c>
      <c r="G41" s="5" t="str">
        <f>IF('Unified Genders - Gold'!G41+'Unified Genders - Silver'!G41+'Unified Genders - Bronze'!G41 &gt; 0, 'Unified Genders - Gold'!G41*'Medal values'!$B$1+'Unified Genders - Silver'!G41*'Medal values'!$B$2+'Unified Genders - Bronze'!G41*'Medal values'!$B$3, "")</f>
        <v/>
      </c>
      <c r="H41" s="5" t="str">
        <f>IF('Unified Genders - Gold'!H41+'Unified Genders - Silver'!H41+'Unified Genders - Bronze'!H41 &gt; 0, 'Unified Genders - Gold'!H41*'Medal values'!$B$1+'Unified Genders - Silver'!H41*'Medal values'!$B$2+'Unified Genders - Bronze'!H41*'Medal values'!$B$3, "")</f>
        <v/>
      </c>
      <c r="I41" s="5" t="str">
        <f>IF('Unified Genders - Gold'!I41+'Unified Genders - Silver'!I41+'Unified Genders - Bronze'!I41 &gt; 0, 'Unified Genders - Gold'!I41*'Medal values'!$B$1+'Unified Genders - Silver'!I41*'Medal values'!$B$2+'Unified Genders - Bronze'!I41*'Medal values'!$B$3, "")</f>
        <v/>
      </c>
      <c r="J41" s="5" t="str">
        <f>IF('Unified Genders - Gold'!J41+'Unified Genders - Silver'!J41+'Unified Genders - Bronze'!J41 &gt; 0, 'Unified Genders - Gold'!J41*'Medal values'!$B$1+'Unified Genders - Silver'!J41*'Medal values'!$B$2+'Unified Genders - Bronze'!J41*'Medal values'!$B$3, "")</f>
        <v/>
      </c>
      <c r="K41" s="5" t="str">
        <f>IF('Unified Genders - Gold'!K41+'Unified Genders - Silver'!K41+'Unified Genders - Bronze'!K41 &gt; 0, 'Unified Genders - Gold'!K41*'Medal values'!$B$1+'Unified Genders - Silver'!K41*'Medal values'!$B$2+'Unified Genders - Bronze'!K41*'Medal values'!$B$3, "")</f>
        <v/>
      </c>
      <c r="L41" s="5" t="str">
        <f>IF('Unified Genders - Gold'!L41+'Unified Genders - Silver'!L41+'Unified Genders - Bronze'!L41 &gt; 0, 'Unified Genders - Gold'!L41*'Medal values'!$B$1+'Unified Genders - Silver'!L41*'Medal values'!$B$2+'Unified Genders - Bronze'!L41*'Medal values'!$B$3, "")</f>
        <v/>
      </c>
      <c r="M41" s="5">
        <f>IF('Unified Genders - Gold'!M41+'Unified Genders - Silver'!M41+'Unified Genders - Bronze'!M41 &gt; 0, 'Unified Genders - Gold'!M41*'Medal values'!$B$1+'Unified Genders - Silver'!M41*'Medal values'!$B$2+'Unified Genders - Bronze'!M41*'Medal values'!$B$3, "")</f>
        <v>14.003002</v>
      </c>
      <c r="N41" s="5" t="str">
        <f>IF('Unified Genders - Gold'!N41+'Unified Genders - Silver'!N41+'Unified Genders - Bronze'!N41 &gt; 0, 'Unified Genders - Gold'!N41*'Medal values'!$B$1+'Unified Genders - Silver'!N41*'Medal values'!$B$2+'Unified Genders - Bronze'!N41*'Medal values'!$B$3, "")</f>
        <v/>
      </c>
      <c r="O41" s="5" t="str">
        <f>IF('Unified Genders - Gold'!O41+'Unified Genders - Silver'!O41+'Unified Genders - Bronze'!O41 &gt; 0, 'Unified Genders - Gold'!O41*'Medal values'!$B$1+'Unified Genders - Silver'!O41*'Medal values'!$B$2+'Unified Genders - Bronze'!O41*'Medal values'!$B$3, "")</f>
        <v/>
      </c>
      <c r="P41" s="5" t="str">
        <f>IF('Unified Genders - Gold'!P41+'Unified Genders - Silver'!P41+'Unified Genders - Bronze'!P41 &gt; 0, 'Unified Genders - Gold'!P41*'Medal values'!$B$1+'Unified Genders - Silver'!P41*'Medal values'!$B$2+'Unified Genders - Bronze'!P41*'Medal values'!$B$3, "")</f>
        <v/>
      </c>
      <c r="Q41" s="5" t="str">
        <f>IF('Unified Genders - Gold'!Q41+'Unified Genders - Silver'!Q41+'Unified Genders - Bronze'!Q41 &gt; 0, 'Unified Genders - Gold'!Q41*'Medal values'!$B$1+'Unified Genders - Silver'!Q41*'Medal values'!$B$2+'Unified Genders - Bronze'!Q41*'Medal values'!$B$3, "")</f>
        <v/>
      </c>
      <c r="R41" s="5" t="str">
        <f>IF('Unified Genders - Gold'!R41+'Unified Genders - Silver'!R41+'Unified Genders - Bronze'!R41 &gt; 0, 'Unified Genders - Gold'!R41*'Medal values'!$B$1+'Unified Genders - Silver'!R41*'Medal values'!$B$2+'Unified Genders - Bronze'!R41*'Medal values'!$B$3, "")</f>
        <v/>
      </c>
      <c r="S41" s="5" t="str">
        <f>IF('Unified Genders - Gold'!S41+'Unified Genders - Silver'!S41+'Unified Genders - Bronze'!S41 &gt; 0, 'Unified Genders - Gold'!S41*'Medal values'!$B$1+'Unified Genders - Silver'!S41*'Medal values'!$B$2+'Unified Genders - Bronze'!S41*'Medal values'!$B$3, "")</f>
        <v/>
      </c>
      <c r="T41" s="5" t="str">
        <f>IF('Unified Genders - Gold'!T41+'Unified Genders - Silver'!T41+'Unified Genders - Bronze'!T41 &gt; 0, 'Unified Genders - Gold'!T41*'Medal values'!$B$1+'Unified Genders - Silver'!T41*'Medal values'!$B$2+'Unified Genders - Bronze'!T41*'Medal values'!$B$3, "")</f>
        <v/>
      </c>
      <c r="U41" s="5">
        <f>IF('Unified Genders - Gold'!U41+'Unified Genders - Silver'!U41+'Unified Genders - Bronze'!U41 &gt; 0, 'Unified Genders - Gold'!U41*'Medal values'!$B$1+'Unified Genders - Silver'!U41*'Medal values'!$B$2+'Unified Genders - Bronze'!U41*'Medal values'!$B$3, "")</f>
        <v>6.001001</v>
      </c>
      <c r="V41" s="5" t="str">
        <f>IF('Unified Genders - Gold'!V41+'Unified Genders - Silver'!V41+'Unified Genders - Bronze'!V41 &gt; 0, 'Unified Genders - Gold'!V41*'Medal values'!$B$1+'Unified Genders - Silver'!V41*'Medal values'!$B$2+'Unified Genders - Bronze'!V41*'Medal values'!$B$3, "")</f>
        <v/>
      </c>
      <c r="W41" s="5" t="str">
        <f>IF('Unified Genders - Gold'!W41+'Unified Genders - Silver'!W41+'Unified Genders - Bronze'!W41 &gt; 0, 'Unified Genders - Gold'!W41*'Medal values'!$B$1+'Unified Genders - Silver'!W41*'Medal values'!$B$2+'Unified Genders - Bronze'!W41*'Medal values'!$B$3, "")</f>
        <v/>
      </c>
      <c r="X41" s="5" t="str">
        <f>IF('Unified Genders - Gold'!X41+'Unified Genders - Silver'!X41+'Unified Genders - Bronze'!X41 &gt; 0, 'Unified Genders - Gold'!X41*'Medal values'!$B$1+'Unified Genders - Silver'!X41*'Medal values'!$B$2+'Unified Genders - Bronze'!X41*'Medal values'!$B$3, "")</f>
        <v/>
      </c>
      <c r="Y41" s="5" t="str">
        <f>IF('Unified Genders - Gold'!Y41+'Unified Genders - Silver'!Y41+'Unified Genders - Bronze'!Y41 &gt; 0, 'Unified Genders - Gold'!Y41*'Medal values'!$B$1+'Unified Genders - Silver'!Y41*'Medal values'!$B$2+'Unified Genders - Bronze'!Y41*'Medal values'!$B$3, "")</f>
        <v/>
      </c>
      <c r="Z41" s="5">
        <f>IF('Unified Genders - Gold'!Z41+'Unified Genders - Silver'!Z41+'Unified Genders - Bronze'!Z41 &gt; 0, 'Unified Genders - Gold'!Z41*'Medal values'!$B$1+'Unified Genders - Silver'!Z41*'Medal values'!$B$2+'Unified Genders - Bronze'!Z41*'Medal values'!$B$3, "")</f>
        <v>1</v>
      </c>
      <c r="AA41" s="5">
        <f>IF('Unified Genders - Gold'!AA41+'Unified Genders - Silver'!AA41+'Unified Genders - Bronze'!AA41 &gt; 0, 'Unified Genders - Gold'!AA41*'Medal values'!$B$1+'Unified Genders - Silver'!AA41*'Medal values'!$B$2+'Unified Genders - Bronze'!AA41*'Medal values'!$B$3, "")</f>
        <v>1</v>
      </c>
      <c r="AB41" s="5">
        <f>IF('Unified Genders - Gold'!AB41+'Unified Genders - Silver'!AB41+'Unified Genders - Bronze'!AB41 &gt; 0, 'Unified Genders - Gold'!AB41*'Medal values'!$B$1+'Unified Genders - Silver'!AB41*'Medal values'!$B$2+'Unified Genders - Bronze'!AB41*'Medal values'!$B$3, "")</f>
        <v>2.000001</v>
      </c>
      <c r="AC41" s="5">
        <f>IF('Unified Genders - Gold'!AC41+'Unified Genders - Silver'!AC41+'Unified Genders - Bronze'!AC41 &gt; 0, 'Unified Genders - Gold'!AC41*'Medal values'!$B$1+'Unified Genders - Silver'!AC41*'Medal values'!$B$2+'Unified Genders - Bronze'!AC41*'Medal values'!$B$3, "")</f>
        <v>1</v>
      </c>
      <c r="AD41" s="5" t="str">
        <f>IF('Unified Genders - Gold'!AD41+'Unified Genders - Silver'!AD41+'Unified Genders - Bronze'!AD41 &gt; 0, 'Unified Genders - Gold'!AD41*'Medal values'!$B$1+'Unified Genders - Silver'!AD41*'Medal values'!$B$2+'Unified Genders - Bronze'!AD41*'Medal values'!$B$3, "")</f>
        <v/>
      </c>
      <c r="AE41" s="5" t="str">
        <f>IF('Unified Genders - Gold'!AE41+'Unified Genders - Silver'!AE41+'Unified Genders - Bronze'!AE41 &gt; 0, 'Unified Genders - Gold'!AE41*'Medal values'!$B$1+'Unified Genders - Silver'!AE41*'Medal values'!$B$2+'Unified Genders - Bronze'!AE41*'Medal values'!$B$3, "")</f>
        <v/>
      </c>
      <c r="AF41" s="5" t="str">
        <f>IF('Unified Genders - Gold'!AF41+'Unified Genders - Silver'!AF41+'Unified Genders - Bronze'!AF41 &gt; 0, 'Unified Genders - Gold'!AF41*'Medal values'!$B$1+'Unified Genders - Silver'!AF41*'Medal values'!$B$2+'Unified Genders - Bronze'!AF41*'Medal values'!$B$3, "")</f>
        <v/>
      </c>
      <c r="AG41" s="5">
        <f>IF('Unified Genders - Gold'!AG41+'Unified Genders - Silver'!AG41+'Unified Genders - Bronze'!AG41 &gt; 0, 'Unified Genders - Gold'!AG41*'Medal values'!$B$1+'Unified Genders - Silver'!AG41*'Medal values'!$B$2+'Unified Genders - Bronze'!AG41*'Medal values'!$B$3, "")</f>
        <v>2.000001</v>
      </c>
      <c r="AH41" s="5" t="str">
        <f>IF('Unified Genders - Gold'!AH41+'Unified Genders - Silver'!AH41+'Unified Genders - Bronze'!AH41 &gt; 0, 'Unified Genders - Gold'!AH41*'Medal values'!$B$1+'Unified Genders - Silver'!AH41*'Medal values'!$B$2+'Unified Genders - Bronze'!AH41*'Medal values'!$B$3, "")</f>
        <v/>
      </c>
      <c r="AI41" s="5" t="str">
        <f>IF('Unified Genders - Gold'!AI41+'Unified Genders - Silver'!AI41+'Unified Genders - Bronze'!AI41 &gt; 0, 'Unified Genders - Gold'!AI41*'Medal values'!$B$1+'Unified Genders - Silver'!AI41*'Medal values'!$B$2+'Unified Genders - Bronze'!AI41*'Medal values'!$B$3, "")</f>
        <v/>
      </c>
      <c r="AJ41" s="5" t="str">
        <f>IF('Unified Genders - Gold'!AJ41+'Unified Genders - Silver'!AJ41+'Unified Genders - Bronze'!AJ41 &gt; 0, 'Unified Genders - Gold'!AJ41*'Medal values'!$B$1+'Unified Genders - Silver'!AJ41*'Medal values'!$B$2+'Unified Genders - Bronze'!AJ41*'Medal values'!$B$3, "")</f>
        <v/>
      </c>
      <c r="AK41" s="5" t="str">
        <f>IF('Unified Genders - Gold'!AK41+'Unified Genders - Silver'!AK41+'Unified Genders - Bronze'!AK41 &gt; 0, 'Unified Genders - Gold'!AK41*'Medal values'!$B$1+'Unified Genders - Silver'!AK41*'Medal values'!$B$2+'Unified Genders - Bronze'!AK41*'Medal values'!$B$3, "")</f>
        <v/>
      </c>
      <c r="AL41" s="5">
        <f>IF('Unified Genders - Gold'!AL41+'Unified Genders - Silver'!AL41+'Unified Genders - Bronze'!AL41 &gt; 0, 'Unified Genders - Gold'!AL41*'Medal values'!$B$1+'Unified Genders - Silver'!AL41*'Medal values'!$B$2+'Unified Genders - Bronze'!AL41*'Medal values'!$B$3, "")</f>
        <v>5.001001</v>
      </c>
      <c r="AM41" s="5" t="str">
        <f>IF('Unified Genders - Gold'!AM41+'Unified Genders - Silver'!AM41+'Unified Genders - Bronze'!AM41 &gt; 0, 'Unified Genders - Gold'!AM41*'Medal values'!$B$1+'Unified Genders - Silver'!AM41*'Medal values'!$B$2+'Unified Genders - Bronze'!AM41*'Medal values'!$B$3, "")</f>
        <v/>
      </c>
      <c r="AN41" s="5" t="str">
        <f>IF('Unified Genders - Gold'!AN41+'Unified Genders - Silver'!AN41+'Unified Genders - Bronze'!AN41 &gt; 0, 'Unified Genders - Gold'!AN41*'Medal values'!$B$1+'Unified Genders - Silver'!AN41*'Medal values'!$B$2+'Unified Genders - Bronze'!AN41*'Medal values'!$B$3, "")</f>
        <v/>
      </c>
      <c r="AO41" s="5" t="str">
        <f>IF('Unified Genders - Gold'!AO41+'Unified Genders - Silver'!AO41+'Unified Genders - Bronze'!AO41 &gt; 0, 'Unified Genders - Gold'!AO41*'Medal values'!$B$1+'Unified Genders - Silver'!AO41*'Medal values'!$B$2+'Unified Genders - Bronze'!AO41*'Medal values'!$B$3, "")</f>
        <v/>
      </c>
      <c r="AP41" s="5" t="str">
        <f>IF('Unified Genders - Gold'!AP41+'Unified Genders - Silver'!AP41+'Unified Genders - Bronze'!AP41 &gt; 0, 'Unified Genders - Gold'!AP41*'Medal values'!$B$1+'Unified Genders - Silver'!AP41*'Medal values'!$B$2+'Unified Genders - Bronze'!AP41*'Medal values'!$B$3, "")</f>
        <v/>
      </c>
      <c r="AQ41" s="5" t="str">
        <f>IF('Unified Genders - Gold'!AQ41+'Unified Genders - Silver'!AQ41+'Unified Genders - Bronze'!AQ41 &gt; 0, 'Unified Genders - Gold'!AQ41*'Medal values'!$B$1+'Unified Genders - Silver'!AQ41*'Medal values'!$B$2+'Unified Genders - Bronze'!AQ41*'Medal values'!$B$3, "")</f>
        <v/>
      </c>
      <c r="AR41" s="5" t="str">
        <f>IF('Unified Genders - Gold'!AR41+'Unified Genders - Silver'!AR41+'Unified Genders - Bronze'!AR41 &gt; 0, 'Unified Genders - Gold'!AR41*'Medal values'!$B$1+'Unified Genders - Silver'!AR41*'Medal values'!$B$2+'Unified Genders - Bronze'!AR41*'Medal values'!$B$3, "")</f>
        <v/>
      </c>
      <c r="AS41" s="5">
        <f>IF('Unified Genders - Gold'!AS41+'Unified Genders - Silver'!AS41+'Unified Genders - Bronze'!AS41 &gt; 0, 'Unified Genders - Gold'!AS41*'Medal values'!$B$1+'Unified Genders - Silver'!AS41*'Medal values'!$B$2+'Unified Genders - Bronze'!AS41*'Medal values'!$B$3, "")</f>
        <v>2</v>
      </c>
      <c r="AT41" s="5" t="str">
        <f>IF('Unified Genders - Gold'!AT41+'Unified Genders - Silver'!AT41+'Unified Genders - Bronze'!AT41 &gt; 0, 'Unified Genders - Gold'!AT41*'Medal values'!$B$1+'Unified Genders - Silver'!AT41*'Medal values'!$B$2+'Unified Genders - Bronze'!AT41*'Medal values'!$B$3, "")</f>
        <v/>
      </c>
      <c r="AU41" s="5">
        <f>IF('Unified Genders - Gold'!AU41+'Unified Genders - Silver'!AU41+'Unified Genders - Bronze'!AU41 &gt; 0, 'Unified Genders - Gold'!AU41*'Medal values'!$B$1+'Unified Genders - Silver'!AU41*'Medal values'!$B$2+'Unified Genders - Bronze'!AU41*'Medal values'!$B$3, "")</f>
        <v>5.001001</v>
      </c>
      <c r="AV41" s="5">
        <f t="shared" si="1"/>
        <v>39.006007</v>
      </c>
      <c r="AW41" s="5">
        <f>SUM('Unified Genders - Gold'!AV41, 'Unified Genders - Silver'!AV41, 'Unified Genders - Bronze'!AV41)</f>
        <v>20</v>
      </c>
    </row>
    <row r="42">
      <c r="A42" s="5" t="str">
        <f>Countries!A41</f>
        <v>INA</v>
      </c>
      <c r="B42" s="5" t="str">
        <f>IF('Unified Genders - Gold'!B42+'Unified Genders - Silver'!B42+'Unified Genders - Bronze'!B42 &gt; 0, 'Unified Genders - Gold'!B42*'Medal values'!$B$1+'Unified Genders - Silver'!B42*'Medal values'!$B$2+'Unified Genders - Bronze'!B42*'Medal values'!$B$3, "")</f>
        <v/>
      </c>
      <c r="C42" s="5" t="str">
        <f>IF('Unified Genders - Gold'!C42+'Unified Genders - Silver'!C42+'Unified Genders - Bronze'!C42 &gt; 0, 'Unified Genders - Gold'!C42*'Medal values'!$B$1+'Unified Genders - Silver'!C42*'Medal values'!$B$2+'Unified Genders - Bronze'!C42*'Medal values'!$B$3, "")</f>
        <v/>
      </c>
      <c r="D42" s="5" t="str">
        <f>IF('Unified Genders - Gold'!D42+'Unified Genders - Silver'!D42+'Unified Genders - Bronze'!D42 &gt; 0, 'Unified Genders - Gold'!D42*'Medal values'!$B$1+'Unified Genders - Silver'!D42*'Medal values'!$B$2+'Unified Genders - Bronze'!D42*'Medal values'!$B$3, "")</f>
        <v/>
      </c>
      <c r="E42" s="5" t="str">
        <f>IF('Unified Genders - Gold'!E42+'Unified Genders - Silver'!E42+'Unified Genders - Bronze'!E42 &gt; 0, 'Unified Genders - Gold'!E42*'Medal values'!$B$1+'Unified Genders - Silver'!E42*'Medal values'!$B$2+'Unified Genders - Bronze'!E42*'Medal values'!$B$3, "")</f>
        <v/>
      </c>
      <c r="F42" s="5" t="str">
        <f>IF('Unified Genders - Gold'!F42+'Unified Genders - Silver'!F42+'Unified Genders - Bronze'!F42 &gt; 0, 'Unified Genders - Gold'!F42*'Medal values'!$B$1+'Unified Genders - Silver'!F42*'Medal values'!$B$2+'Unified Genders - Bronze'!F42*'Medal values'!$B$3, "")</f>
        <v/>
      </c>
      <c r="G42" s="5">
        <f>IF('Unified Genders - Gold'!G42+'Unified Genders - Silver'!G42+'Unified Genders - Bronze'!G42 &gt; 0, 'Unified Genders - Gold'!G42*'Medal values'!$B$1+'Unified Genders - Silver'!G42*'Medal values'!$B$2+'Unified Genders - Bronze'!G42*'Medal values'!$B$3, "")</f>
        <v>4.001</v>
      </c>
      <c r="H42" s="5" t="str">
        <f>IF('Unified Genders - Gold'!H42+'Unified Genders - Silver'!H42+'Unified Genders - Bronze'!H42 &gt; 0, 'Unified Genders - Gold'!H42*'Medal values'!$B$1+'Unified Genders - Silver'!H42*'Medal values'!$B$2+'Unified Genders - Bronze'!H42*'Medal values'!$B$3, "")</f>
        <v/>
      </c>
      <c r="I42" s="5" t="str">
        <f>IF('Unified Genders - Gold'!I42+'Unified Genders - Silver'!I42+'Unified Genders - Bronze'!I42 &gt; 0, 'Unified Genders - Gold'!I42*'Medal values'!$B$1+'Unified Genders - Silver'!I42*'Medal values'!$B$2+'Unified Genders - Bronze'!I42*'Medal values'!$B$3, "")</f>
        <v/>
      </c>
      <c r="J42" s="5" t="str">
        <f>IF('Unified Genders - Gold'!J42+'Unified Genders - Silver'!J42+'Unified Genders - Bronze'!J42 &gt; 0, 'Unified Genders - Gold'!J42*'Medal values'!$B$1+'Unified Genders - Silver'!J42*'Medal values'!$B$2+'Unified Genders - Bronze'!J42*'Medal values'!$B$3, "")</f>
        <v/>
      </c>
      <c r="K42" s="5" t="str">
        <f>IF('Unified Genders - Gold'!K42+'Unified Genders - Silver'!K42+'Unified Genders - Bronze'!K42 &gt; 0, 'Unified Genders - Gold'!K42*'Medal values'!$B$1+'Unified Genders - Silver'!K42*'Medal values'!$B$2+'Unified Genders - Bronze'!K42*'Medal values'!$B$3, "")</f>
        <v/>
      </c>
      <c r="L42" s="5" t="str">
        <f>IF('Unified Genders - Gold'!L42+'Unified Genders - Silver'!L42+'Unified Genders - Bronze'!L42 &gt; 0, 'Unified Genders - Gold'!L42*'Medal values'!$B$1+'Unified Genders - Silver'!L42*'Medal values'!$B$2+'Unified Genders - Bronze'!L42*'Medal values'!$B$3, "")</f>
        <v/>
      </c>
      <c r="M42" s="5" t="str">
        <f>IF('Unified Genders - Gold'!M42+'Unified Genders - Silver'!M42+'Unified Genders - Bronze'!M42 &gt; 0, 'Unified Genders - Gold'!M42*'Medal values'!$B$1+'Unified Genders - Silver'!M42*'Medal values'!$B$2+'Unified Genders - Bronze'!M42*'Medal values'!$B$3, "")</f>
        <v/>
      </c>
      <c r="N42" s="5" t="str">
        <f>IF('Unified Genders - Gold'!N42+'Unified Genders - Silver'!N42+'Unified Genders - Bronze'!N42 &gt; 0, 'Unified Genders - Gold'!N42*'Medal values'!$B$1+'Unified Genders - Silver'!N42*'Medal values'!$B$2+'Unified Genders - Bronze'!N42*'Medal values'!$B$3, "")</f>
        <v/>
      </c>
      <c r="O42" s="5" t="str">
        <f>IF('Unified Genders - Gold'!O42+'Unified Genders - Silver'!O42+'Unified Genders - Bronze'!O42 &gt; 0, 'Unified Genders - Gold'!O42*'Medal values'!$B$1+'Unified Genders - Silver'!O42*'Medal values'!$B$2+'Unified Genders - Bronze'!O42*'Medal values'!$B$3, "")</f>
        <v/>
      </c>
      <c r="P42" s="5" t="str">
        <f>IF('Unified Genders - Gold'!P42+'Unified Genders - Silver'!P42+'Unified Genders - Bronze'!P42 &gt; 0, 'Unified Genders - Gold'!P42*'Medal values'!$B$1+'Unified Genders - Silver'!P42*'Medal values'!$B$2+'Unified Genders - Bronze'!P42*'Medal values'!$B$3, "")</f>
        <v/>
      </c>
      <c r="Q42" s="5" t="str">
        <f>IF('Unified Genders - Gold'!Q42+'Unified Genders - Silver'!Q42+'Unified Genders - Bronze'!Q42 &gt; 0, 'Unified Genders - Gold'!Q42*'Medal values'!$B$1+'Unified Genders - Silver'!Q42*'Medal values'!$B$2+'Unified Genders - Bronze'!Q42*'Medal values'!$B$3, "")</f>
        <v/>
      </c>
      <c r="R42" s="5" t="str">
        <f>IF('Unified Genders - Gold'!R42+'Unified Genders - Silver'!R42+'Unified Genders - Bronze'!R42 &gt; 0, 'Unified Genders - Gold'!R42*'Medal values'!$B$1+'Unified Genders - Silver'!R42*'Medal values'!$B$2+'Unified Genders - Bronze'!R42*'Medal values'!$B$3, "")</f>
        <v/>
      </c>
      <c r="S42" s="5" t="str">
        <f>IF('Unified Genders - Gold'!S42+'Unified Genders - Silver'!S42+'Unified Genders - Bronze'!S42 &gt; 0, 'Unified Genders - Gold'!S42*'Medal values'!$B$1+'Unified Genders - Silver'!S42*'Medal values'!$B$2+'Unified Genders - Bronze'!S42*'Medal values'!$B$3, "")</f>
        <v/>
      </c>
      <c r="T42" s="5" t="str">
        <f>IF('Unified Genders - Gold'!T42+'Unified Genders - Silver'!T42+'Unified Genders - Bronze'!T42 &gt; 0, 'Unified Genders - Gold'!T42*'Medal values'!$B$1+'Unified Genders - Silver'!T42*'Medal values'!$B$2+'Unified Genders - Bronze'!T42*'Medal values'!$B$3, "")</f>
        <v/>
      </c>
      <c r="U42" s="5" t="str">
        <f>IF('Unified Genders - Gold'!U42+'Unified Genders - Silver'!U42+'Unified Genders - Bronze'!U42 &gt; 0, 'Unified Genders - Gold'!U42*'Medal values'!$B$1+'Unified Genders - Silver'!U42*'Medal values'!$B$2+'Unified Genders - Bronze'!U42*'Medal values'!$B$3, "")</f>
        <v/>
      </c>
      <c r="V42" s="5" t="str">
        <f>IF('Unified Genders - Gold'!V42+'Unified Genders - Silver'!V42+'Unified Genders - Bronze'!V42 &gt; 0, 'Unified Genders - Gold'!V42*'Medal values'!$B$1+'Unified Genders - Silver'!V42*'Medal values'!$B$2+'Unified Genders - Bronze'!V42*'Medal values'!$B$3, "")</f>
        <v/>
      </c>
      <c r="W42" s="5" t="str">
        <f>IF('Unified Genders - Gold'!W42+'Unified Genders - Silver'!W42+'Unified Genders - Bronze'!W42 &gt; 0, 'Unified Genders - Gold'!W42*'Medal values'!$B$1+'Unified Genders - Silver'!W42*'Medal values'!$B$2+'Unified Genders - Bronze'!W42*'Medal values'!$B$3, "")</f>
        <v/>
      </c>
      <c r="X42" s="5" t="str">
        <f>IF('Unified Genders - Gold'!X42+'Unified Genders - Silver'!X42+'Unified Genders - Bronze'!X42 &gt; 0, 'Unified Genders - Gold'!X42*'Medal values'!$B$1+'Unified Genders - Silver'!X42*'Medal values'!$B$2+'Unified Genders - Bronze'!X42*'Medal values'!$B$3, "")</f>
        <v/>
      </c>
      <c r="Y42" s="5" t="str">
        <f>IF('Unified Genders - Gold'!Y42+'Unified Genders - Silver'!Y42+'Unified Genders - Bronze'!Y42 &gt; 0, 'Unified Genders - Gold'!Y42*'Medal values'!$B$1+'Unified Genders - Silver'!Y42*'Medal values'!$B$2+'Unified Genders - Bronze'!Y42*'Medal values'!$B$3, "")</f>
        <v/>
      </c>
      <c r="Z42" s="5" t="str">
        <f>IF('Unified Genders - Gold'!Z42+'Unified Genders - Silver'!Z42+'Unified Genders - Bronze'!Z42 &gt; 0, 'Unified Genders - Gold'!Z42*'Medal values'!$B$1+'Unified Genders - Silver'!Z42*'Medal values'!$B$2+'Unified Genders - Bronze'!Z42*'Medal values'!$B$3, "")</f>
        <v/>
      </c>
      <c r="AA42" s="5" t="str">
        <f>IF('Unified Genders - Gold'!AA42+'Unified Genders - Silver'!AA42+'Unified Genders - Bronze'!AA42 &gt; 0, 'Unified Genders - Gold'!AA42*'Medal values'!$B$1+'Unified Genders - Silver'!AA42*'Medal values'!$B$2+'Unified Genders - Bronze'!AA42*'Medal values'!$B$3, "")</f>
        <v/>
      </c>
      <c r="AB42" s="5" t="str">
        <f>IF('Unified Genders - Gold'!AB42+'Unified Genders - Silver'!AB42+'Unified Genders - Bronze'!AB42 &gt; 0, 'Unified Genders - Gold'!AB42*'Medal values'!$B$1+'Unified Genders - Silver'!AB42*'Medal values'!$B$2+'Unified Genders - Bronze'!AB42*'Medal values'!$B$3, "")</f>
        <v/>
      </c>
      <c r="AC42" s="5" t="str">
        <f>IF('Unified Genders - Gold'!AC42+'Unified Genders - Silver'!AC42+'Unified Genders - Bronze'!AC42 &gt; 0, 'Unified Genders - Gold'!AC42*'Medal values'!$B$1+'Unified Genders - Silver'!AC42*'Medal values'!$B$2+'Unified Genders - Bronze'!AC42*'Medal values'!$B$3, "")</f>
        <v/>
      </c>
      <c r="AD42" s="5" t="str">
        <f>IF('Unified Genders - Gold'!AD42+'Unified Genders - Silver'!AD42+'Unified Genders - Bronze'!AD42 &gt; 0, 'Unified Genders - Gold'!AD42*'Medal values'!$B$1+'Unified Genders - Silver'!AD42*'Medal values'!$B$2+'Unified Genders - Bronze'!AD42*'Medal values'!$B$3, "")</f>
        <v/>
      </c>
      <c r="AE42" s="5" t="str">
        <f>IF('Unified Genders - Gold'!AE42+'Unified Genders - Silver'!AE42+'Unified Genders - Bronze'!AE42 &gt; 0, 'Unified Genders - Gold'!AE42*'Medal values'!$B$1+'Unified Genders - Silver'!AE42*'Medal values'!$B$2+'Unified Genders - Bronze'!AE42*'Medal values'!$B$3, "")</f>
        <v/>
      </c>
      <c r="AF42" s="5" t="str">
        <f>IF('Unified Genders - Gold'!AF42+'Unified Genders - Silver'!AF42+'Unified Genders - Bronze'!AF42 &gt; 0, 'Unified Genders - Gold'!AF42*'Medal values'!$B$1+'Unified Genders - Silver'!AF42*'Medal values'!$B$2+'Unified Genders - Bronze'!AF42*'Medal values'!$B$3, "")</f>
        <v/>
      </c>
      <c r="AG42" s="5" t="str">
        <f>IF('Unified Genders - Gold'!AG42+'Unified Genders - Silver'!AG42+'Unified Genders - Bronze'!AG42 &gt; 0, 'Unified Genders - Gold'!AG42*'Medal values'!$B$1+'Unified Genders - Silver'!AG42*'Medal values'!$B$2+'Unified Genders - Bronze'!AG42*'Medal values'!$B$3, "")</f>
        <v/>
      </c>
      <c r="AH42" s="5" t="str">
        <f>IF('Unified Genders - Gold'!AH42+'Unified Genders - Silver'!AH42+'Unified Genders - Bronze'!AH42 &gt; 0, 'Unified Genders - Gold'!AH42*'Medal values'!$B$1+'Unified Genders - Silver'!AH42*'Medal values'!$B$2+'Unified Genders - Bronze'!AH42*'Medal values'!$B$3, "")</f>
        <v/>
      </c>
      <c r="AI42" s="5" t="str">
        <f>IF('Unified Genders - Gold'!AI42+'Unified Genders - Silver'!AI42+'Unified Genders - Bronze'!AI42 &gt; 0, 'Unified Genders - Gold'!AI42*'Medal values'!$B$1+'Unified Genders - Silver'!AI42*'Medal values'!$B$2+'Unified Genders - Bronze'!AI42*'Medal values'!$B$3, "")</f>
        <v/>
      </c>
      <c r="AJ42" s="5" t="str">
        <f>IF('Unified Genders - Gold'!AJ42+'Unified Genders - Silver'!AJ42+'Unified Genders - Bronze'!AJ42 &gt; 0, 'Unified Genders - Gold'!AJ42*'Medal values'!$B$1+'Unified Genders - Silver'!AJ42*'Medal values'!$B$2+'Unified Genders - Bronze'!AJ42*'Medal values'!$B$3, "")</f>
        <v/>
      </c>
      <c r="AK42" s="5" t="str">
        <f>IF('Unified Genders - Gold'!AK42+'Unified Genders - Silver'!AK42+'Unified Genders - Bronze'!AK42 &gt; 0, 'Unified Genders - Gold'!AK42*'Medal values'!$B$1+'Unified Genders - Silver'!AK42*'Medal values'!$B$2+'Unified Genders - Bronze'!AK42*'Medal values'!$B$3, "")</f>
        <v/>
      </c>
      <c r="AL42" s="5" t="str">
        <f>IF('Unified Genders - Gold'!AL42+'Unified Genders - Silver'!AL42+'Unified Genders - Bronze'!AL42 &gt; 0, 'Unified Genders - Gold'!AL42*'Medal values'!$B$1+'Unified Genders - Silver'!AL42*'Medal values'!$B$2+'Unified Genders - Bronze'!AL42*'Medal values'!$B$3, "")</f>
        <v/>
      </c>
      <c r="AM42" s="5" t="str">
        <f>IF('Unified Genders - Gold'!AM42+'Unified Genders - Silver'!AM42+'Unified Genders - Bronze'!AM42 &gt; 0, 'Unified Genders - Gold'!AM42*'Medal values'!$B$1+'Unified Genders - Silver'!AM42*'Medal values'!$B$2+'Unified Genders - Bronze'!AM42*'Medal values'!$B$3, "")</f>
        <v/>
      </c>
      <c r="AN42" s="5" t="str">
        <f>IF('Unified Genders - Gold'!AN42+'Unified Genders - Silver'!AN42+'Unified Genders - Bronze'!AN42 &gt; 0, 'Unified Genders - Gold'!AN42*'Medal values'!$B$1+'Unified Genders - Silver'!AN42*'Medal values'!$B$2+'Unified Genders - Bronze'!AN42*'Medal values'!$B$3, "")</f>
        <v/>
      </c>
      <c r="AO42" s="5" t="str">
        <f>IF('Unified Genders - Gold'!AO42+'Unified Genders - Silver'!AO42+'Unified Genders - Bronze'!AO42 &gt; 0, 'Unified Genders - Gold'!AO42*'Medal values'!$B$1+'Unified Genders - Silver'!AO42*'Medal values'!$B$2+'Unified Genders - Bronze'!AO42*'Medal values'!$B$3, "")</f>
        <v/>
      </c>
      <c r="AP42" s="5" t="str">
        <f>IF('Unified Genders - Gold'!AP42+'Unified Genders - Silver'!AP42+'Unified Genders - Bronze'!AP42 &gt; 0, 'Unified Genders - Gold'!AP42*'Medal values'!$B$1+'Unified Genders - Silver'!AP42*'Medal values'!$B$2+'Unified Genders - Bronze'!AP42*'Medal values'!$B$3, "")</f>
        <v/>
      </c>
      <c r="AQ42" s="5" t="str">
        <f>IF('Unified Genders - Gold'!AQ42+'Unified Genders - Silver'!AQ42+'Unified Genders - Bronze'!AQ42 &gt; 0, 'Unified Genders - Gold'!AQ42*'Medal values'!$B$1+'Unified Genders - Silver'!AQ42*'Medal values'!$B$2+'Unified Genders - Bronze'!AQ42*'Medal values'!$B$3, "")</f>
        <v/>
      </c>
      <c r="AR42" s="5" t="str">
        <f>IF('Unified Genders - Gold'!AR42+'Unified Genders - Silver'!AR42+'Unified Genders - Bronze'!AR42 &gt; 0, 'Unified Genders - Gold'!AR42*'Medal values'!$B$1+'Unified Genders - Silver'!AR42*'Medal values'!$B$2+'Unified Genders - Bronze'!AR42*'Medal values'!$B$3, "")</f>
        <v/>
      </c>
      <c r="AS42" s="5" t="str">
        <f>IF('Unified Genders - Gold'!AS42+'Unified Genders - Silver'!AS42+'Unified Genders - Bronze'!AS42 &gt; 0, 'Unified Genders - Gold'!AS42*'Medal values'!$B$1+'Unified Genders - Silver'!AS42*'Medal values'!$B$2+'Unified Genders - Bronze'!AS42*'Medal values'!$B$3, "")</f>
        <v/>
      </c>
      <c r="AT42" s="5">
        <f>IF('Unified Genders - Gold'!AT42+'Unified Genders - Silver'!AT42+'Unified Genders - Bronze'!AT42 &gt; 0, 'Unified Genders - Gold'!AT42*'Medal values'!$B$1+'Unified Genders - Silver'!AT42*'Medal values'!$B$2+'Unified Genders - Bronze'!AT42*'Medal values'!$B$3, "")</f>
        <v>4.000001</v>
      </c>
      <c r="AU42" s="5" t="str">
        <f>IF('Unified Genders - Gold'!AU42+'Unified Genders - Silver'!AU42+'Unified Genders - Bronze'!AU42 &gt; 0, 'Unified Genders - Gold'!AU42*'Medal values'!$B$1+'Unified Genders - Silver'!AU42*'Medal values'!$B$2+'Unified Genders - Bronze'!AU42*'Medal values'!$B$3, "")</f>
        <v/>
      </c>
      <c r="AV42" s="5">
        <f t="shared" si="1"/>
        <v>8.001001</v>
      </c>
      <c r="AW42" s="5">
        <f>SUM('Unified Genders - Gold'!AV42, 'Unified Genders - Silver'!AV42, 'Unified Genders - Bronze'!AV42)</f>
        <v>5</v>
      </c>
    </row>
    <row r="43">
      <c r="A43" s="5" t="str">
        <f>Countries!A42</f>
        <v>IND</v>
      </c>
      <c r="B43" s="5" t="str">
        <f>IF('Unified Genders - Gold'!B43+'Unified Genders - Silver'!B43+'Unified Genders - Bronze'!B43 &gt; 0, 'Unified Genders - Gold'!B43*'Medal values'!$B$1+'Unified Genders - Silver'!B43*'Medal values'!$B$2+'Unified Genders - Bronze'!B43*'Medal values'!$B$3, "")</f>
        <v/>
      </c>
      <c r="C43" s="5" t="str">
        <f>IF('Unified Genders - Gold'!C43+'Unified Genders - Silver'!C43+'Unified Genders - Bronze'!C43 &gt; 0, 'Unified Genders - Gold'!C43*'Medal values'!$B$1+'Unified Genders - Silver'!C43*'Medal values'!$B$2+'Unified Genders - Bronze'!C43*'Medal values'!$B$3, "")</f>
        <v/>
      </c>
      <c r="D43" s="5" t="str">
        <f>IF('Unified Genders - Gold'!D43+'Unified Genders - Silver'!D43+'Unified Genders - Bronze'!D43 &gt; 0, 'Unified Genders - Gold'!D43*'Medal values'!$B$1+'Unified Genders - Silver'!D43*'Medal values'!$B$2+'Unified Genders - Bronze'!D43*'Medal values'!$B$3, "")</f>
        <v/>
      </c>
      <c r="E43" s="5" t="str">
        <f>IF('Unified Genders - Gold'!E43+'Unified Genders - Silver'!E43+'Unified Genders - Bronze'!E43 &gt; 0, 'Unified Genders - Gold'!E43*'Medal values'!$B$1+'Unified Genders - Silver'!E43*'Medal values'!$B$2+'Unified Genders - Bronze'!E43*'Medal values'!$B$3, "")</f>
        <v/>
      </c>
      <c r="F43" s="5">
        <f>IF('Unified Genders - Gold'!F43+'Unified Genders - Silver'!F43+'Unified Genders - Bronze'!F43 &gt; 0, 'Unified Genders - Gold'!F43*'Medal values'!$B$1+'Unified Genders - Silver'!F43*'Medal values'!$B$2+'Unified Genders - Bronze'!F43*'Medal values'!$B$3, "")</f>
        <v>3.001</v>
      </c>
      <c r="G43" s="5">
        <f>IF('Unified Genders - Gold'!G43+'Unified Genders - Silver'!G43+'Unified Genders - Bronze'!G43 &gt; 0, 'Unified Genders - Gold'!G43*'Medal values'!$B$1+'Unified Genders - Silver'!G43*'Medal values'!$B$2+'Unified Genders - Bronze'!G43*'Medal values'!$B$3, "")</f>
        <v>1</v>
      </c>
      <c r="H43" s="5" t="str">
        <f>IF('Unified Genders - Gold'!H43+'Unified Genders - Silver'!H43+'Unified Genders - Bronze'!H43 &gt; 0, 'Unified Genders - Gold'!H43*'Medal values'!$B$1+'Unified Genders - Silver'!H43*'Medal values'!$B$2+'Unified Genders - Bronze'!H43*'Medal values'!$B$3, "")</f>
        <v/>
      </c>
      <c r="I43" s="5" t="str">
        <f>IF('Unified Genders - Gold'!I43+'Unified Genders - Silver'!I43+'Unified Genders - Bronze'!I43 &gt; 0, 'Unified Genders - Gold'!I43*'Medal values'!$B$1+'Unified Genders - Silver'!I43*'Medal values'!$B$2+'Unified Genders - Bronze'!I43*'Medal values'!$B$3, "")</f>
        <v/>
      </c>
      <c r="J43" s="5" t="str">
        <f>IF('Unified Genders - Gold'!J43+'Unified Genders - Silver'!J43+'Unified Genders - Bronze'!J43 &gt; 0, 'Unified Genders - Gold'!J43*'Medal values'!$B$1+'Unified Genders - Silver'!J43*'Medal values'!$B$2+'Unified Genders - Bronze'!J43*'Medal values'!$B$3, "")</f>
        <v/>
      </c>
      <c r="K43" s="5">
        <f>IF('Unified Genders - Gold'!K43+'Unified Genders - Silver'!K43+'Unified Genders - Bronze'!K43 &gt; 0, 'Unified Genders - Gold'!K43*'Medal values'!$B$1+'Unified Genders - Silver'!K43*'Medal values'!$B$2+'Unified Genders - Bronze'!K43*'Medal values'!$B$3, "")</f>
        <v>1</v>
      </c>
      <c r="L43" s="5" t="str">
        <f>IF('Unified Genders - Gold'!L43+'Unified Genders - Silver'!L43+'Unified Genders - Bronze'!L43 &gt; 0, 'Unified Genders - Gold'!L43*'Medal values'!$B$1+'Unified Genders - Silver'!L43*'Medal values'!$B$2+'Unified Genders - Bronze'!L43*'Medal values'!$B$3, "")</f>
        <v/>
      </c>
      <c r="M43" s="5" t="str">
        <f>IF('Unified Genders - Gold'!M43+'Unified Genders - Silver'!M43+'Unified Genders - Bronze'!M43 &gt; 0, 'Unified Genders - Gold'!M43*'Medal values'!$B$1+'Unified Genders - Silver'!M43*'Medal values'!$B$2+'Unified Genders - Bronze'!M43*'Medal values'!$B$3, "")</f>
        <v/>
      </c>
      <c r="N43" s="5" t="str">
        <f>IF('Unified Genders - Gold'!N43+'Unified Genders - Silver'!N43+'Unified Genders - Bronze'!N43 &gt; 0, 'Unified Genders - Gold'!N43*'Medal values'!$B$1+'Unified Genders - Silver'!N43*'Medal values'!$B$2+'Unified Genders - Bronze'!N43*'Medal values'!$B$3, "")</f>
        <v/>
      </c>
      <c r="O43" s="5" t="str">
        <f>IF('Unified Genders - Gold'!O43+'Unified Genders - Silver'!O43+'Unified Genders - Bronze'!O43 &gt; 0, 'Unified Genders - Gold'!O43*'Medal values'!$B$1+'Unified Genders - Silver'!O43*'Medal values'!$B$2+'Unified Genders - Bronze'!O43*'Medal values'!$B$3, "")</f>
        <v/>
      </c>
      <c r="P43" s="5" t="str">
        <f>IF('Unified Genders - Gold'!P43+'Unified Genders - Silver'!P43+'Unified Genders - Bronze'!P43 &gt; 0, 'Unified Genders - Gold'!P43*'Medal values'!$B$1+'Unified Genders - Silver'!P43*'Medal values'!$B$2+'Unified Genders - Bronze'!P43*'Medal values'!$B$3, "")</f>
        <v/>
      </c>
      <c r="Q43" s="5" t="str">
        <f>IF('Unified Genders - Gold'!Q43+'Unified Genders - Silver'!Q43+'Unified Genders - Bronze'!Q43 &gt; 0, 'Unified Genders - Gold'!Q43*'Medal values'!$B$1+'Unified Genders - Silver'!Q43*'Medal values'!$B$2+'Unified Genders - Bronze'!Q43*'Medal values'!$B$3, "")</f>
        <v/>
      </c>
      <c r="R43" s="5" t="str">
        <f>IF('Unified Genders - Gold'!R43+'Unified Genders - Silver'!R43+'Unified Genders - Bronze'!R43 &gt; 0, 'Unified Genders - Gold'!R43*'Medal values'!$B$1+'Unified Genders - Silver'!R43*'Medal values'!$B$2+'Unified Genders - Bronze'!R43*'Medal values'!$B$3, "")</f>
        <v/>
      </c>
      <c r="S43" s="5" t="str">
        <f>IF('Unified Genders - Gold'!S43+'Unified Genders - Silver'!S43+'Unified Genders - Bronze'!S43 &gt; 0, 'Unified Genders - Gold'!S43*'Medal values'!$B$1+'Unified Genders - Silver'!S43*'Medal values'!$B$2+'Unified Genders - Bronze'!S43*'Medal values'!$B$3, "")</f>
        <v/>
      </c>
      <c r="T43" s="5" t="str">
        <f>IF('Unified Genders - Gold'!T43+'Unified Genders - Silver'!T43+'Unified Genders - Bronze'!T43 &gt; 0, 'Unified Genders - Gold'!T43*'Medal values'!$B$1+'Unified Genders - Silver'!T43*'Medal values'!$B$2+'Unified Genders - Bronze'!T43*'Medal values'!$B$3, "")</f>
        <v/>
      </c>
      <c r="U43" s="5" t="str">
        <f>IF('Unified Genders - Gold'!U43+'Unified Genders - Silver'!U43+'Unified Genders - Bronze'!U43 &gt; 0, 'Unified Genders - Gold'!U43*'Medal values'!$B$1+'Unified Genders - Silver'!U43*'Medal values'!$B$2+'Unified Genders - Bronze'!U43*'Medal values'!$B$3, "")</f>
        <v/>
      </c>
      <c r="V43" s="5" t="str">
        <f>IF('Unified Genders - Gold'!V43+'Unified Genders - Silver'!V43+'Unified Genders - Bronze'!V43 &gt; 0, 'Unified Genders - Gold'!V43*'Medal values'!$B$1+'Unified Genders - Silver'!V43*'Medal values'!$B$2+'Unified Genders - Bronze'!V43*'Medal values'!$B$3, "")</f>
        <v/>
      </c>
      <c r="W43" s="5" t="str">
        <f>IF('Unified Genders - Gold'!W43+'Unified Genders - Silver'!W43+'Unified Genders - Bronze'!W43 &gt; 0, 'Unified Genders - Gold'!W43*'Medal values'!$B$1+'Unified Genders - Silver'!W43*'Medal values'!$B$2+'Unified Genders - Bronze'!W43*'Medal values'!$B$3, "")</f>
        <v/>
      </c>
      <c r="X43" s="5" t="str">
        <f>IF('Unified Genders - Gold'!X43+'Unified Genders - Silver'!X43+'Unified Genders - Bronze'!X43 &gt; 0, 'Unified Genders - Gold'!X43*'Medal values'!$B$1+'Unified Genders - Silver'!X43*'Medal values'!$B$2+'Unified Genders - Bronze'!X43*'Medal values'!$B$3, "")</f>
        <v/>
      </c>
      <c r="Y43" s="5">
        <f>IF('Unified Genders - Gold'!Y43+'Unified Genders - Silver'!Y43+'Unified Genders - Bronze'!Y43 &gt; 0, 'Unified Genders - Gold'!Y43*'Medal values'!$B$1+'Unified Genders - Silver'!Y43*'Medal values'!$B$2+'Unified Genders - Bronze'!Y43*'Medal values'!$B$3, "")</f>
        <v>1</v>
      </c>
      <c r="Z43" s="5" t="str">
        <f>IF('Unified Genders - Gold'!Z43+'Unified Genders - Silver'!Z43+'Unified Genders - Bronze'!Z43 &gt; 0, 'Unified Genders - Gold'!Z43*'Medal values'!$B$1+'Unified Genders - Silver'!Z43*'Medal values'!$B$2+'Unified Genders - Bronze'!Z43*'Medal values'!$B$3, "")</f>
        <v/>
      </c>
      <c r="AA43" s="5" t="str">
        <f>IF('Unified Genders - Gold'!AA43+'Unified Genders - Silver'!AA43+'Unified Genders - Bronze'!AA43 &gt; 0, 'Unified Genders - Gold'!AA43*'Medal values'!$B$1+'Unified Genders - Silver'!AA43*'Medal values'!$B$2+'Unified Genders - Bronze'!AA43*'Medal values'!$B$3, "")</f>
        <v/>
      </c>
      <c r="AB43" s="5" t="str">
        <f>IF('Unified Genders - Gold'!AB43+'Unified Genders - Silver'!AB43+'Unified Genders - Bronze'!AB43 &gt; 0, 'Unified Genders - Gold'!AB43*'Medal values'!$B$1+'Unified Genders - Silver'!AB43*'Medal values'!$B$2+'Unified Genders - Bronze'!AB43*'Medal values'!$B$3, "")</f>
        <v/>
      </c>
      <c r="AC43" s="5" t="str">
        <f>IF('Unified Genders - Gold'!AC43+'Unified Genders - Silver'!AC43+'Unified Genders - Bronze'!AC43 &gt; 0, 'Unified Genders - Gold'!AC43*'Medal values'!$B$1+'Unified Genders - Silver'!AC43*'Medal values'!$B$2+'Unified Genders - Bronze'!AC43*'Medal values'!$B$3, "")</f>
        <v/>
      </c>
      <c r="AD43" s="5" t="str">
        <f>IF('Unified Genders - Gold'!AD43+'Unified Genders - Silver'!AD43+'Unified Genders - Bronze'!AD43 &gt; 0, 'Unified Genders - Gold'!AD43*'Medal values'!$B$1+'Unified Genders - Silver'!AD43*'Medal values'!$B$2+'Unified Genders - Bronze'!AD43*'Medal values'!$B$3, "")</f>
        <v/>
      </c>
      <c r="AE43" s="5" t="str">
        <f>IF('Unified Genders - Gold'!AE43+'Unified Genders - Silver'!AE43+'Unified Genders - Bronze'!AE43 &gt; 0, 'Unified Genders - Gold'!AE43*'Medal values'!$B$1+'Unified Genders - Silver'!AE43*'Medal values'!$B$2+'Unified Genders - Bronze'!AE43*'Medal values'!$B$3, "")</f>
        <v/>
      </c>
      <c r="AF43" s="5" t="str">
        <f>IF('Unified Genders - Gold'!AF43+'Unified Genders - Silver'!AF43+'Unified Genders - Bronze'!AF43 &gt; 0, 'Unified Genders - Gold'!AF43*'Medal values'!$B$1+'Unified Genders - Silver'!AF43*'Medal values'!$B$2+'Unified Genders - Bronze'!AF43*'Medal values'!$B$3, "")</f>
        <v/>
      </c>
      <c r="AG43" s="5" t="str">
        <f>IF('Unified Genders - Gold'!AG43+'Unified Genders - Silver'!AG43+'Unified Genders - Bronze'!AG43 &gt; 0, 'Unified Genders - Gold'!AG43*'Medal values'!$B$1+'Unified Genders - Silver'!AG43*'Medal values'!$B$2+'Unified Genders - Bronze'!AG43*'Medal values'!$B$3, "")</f>
        <v/>
      </c>
      <c r="AH43" s="5" t="str">
        <f>IF('Unified Genders - Gold'!AH43+'Unified Genders - Silver'!AH43+'Unified Genders - Bronze'!AH43 &gt; 0, 'Unified Genders - Gold'!AH43*'Medal values'!$B$1+'Unified Genders - Silver'!AH43*'Medal values'!$B$2+'Unified Genders - Bronze'!AH43*'Medal values'!$B$3, "")</f>
        <v/>
      </c>
      <c r="AI43" s="5" t="str">
        <f>IF('Unified Genders - Gold'!AI43+'Unified Genders - Silver'!AI43+'Unified Genders - Bronze'!AI43 &gt; 0, 'Unified Genders - Gold'!AI43*'Medal values'!$B$1+'Unified Genders - Silver'!AI43*'Medal values'!$B$2+'Unified Genders - Bronze'!AI43*'Medal values'!$B$3, "")</f>
        <v/>
      </c>
      <c r="AJ43" s="5" t="str">
        <f>IF('Unified Genders - Gold'!AJ43+'Unified Genders - Silver'!AJ43+'Unified Genders - Bronze'!AJ43 &gt; 0, 'Unified Genders - Gold'!AJ43*'Medal values'!$B$1+'Unified Genders - Silver'!AJ43*'Medal values'!$B$2+'Unified Genders - Bronze'!AJ43*'Medal values'!$B$3, "")</f>
        <v/>
      </c>
      <c r="AK43" s="5" t="str">
        <f>IF('Unified Genders - Gold'!AK43+'Unified Genders - Silver'!AK43+'Unified Genders - Bronze'!AK43 &gt; 0, 'Unified Genders - Gold'!AK43*'Medal values'!$B$1+'Unified Genders - Silver'!AK43*'Medal values'!$B$2+'Unified Genders - Bronze'!AK43*'Medal values'!$B$3, "")</f>
        <v/>
      </c>
      <c r="AL43" s="5" t="str">
        <f>IF('Unified Genders - Gold'!AL43+'Unified Genders - Silver'!AL43+'Unified Genders - Bronze'!AL43 &gt; 0, 'Unified Genders - Gold'!AL43*'Medal values'!$B$1+'Unified Genders - Silver'!AL43*'Medal values'!$B$2+'Unified Genders - Bronze'!AL43*'Medal values'!$B$3, "")</f>
        <v/>
      </c>
      <c r="AM43" s="5" t="str">
        <f>IF('Unified Genders - Gold'!AM43+'Unified Genders - Silver'!AM43+'Unified Genders - Bronze'!AM43 &gt; 0, 'Unified Genders - Gold'!AM43*'Medal values'!$B$1+'Unified Genders - Silver'!AM43*'Medal values'!$B$2+'Unified Genders - Bronze'!AM43*'Medal values'!$B$3, "")</f>
        <v/>
      </c>
      <c r="AN43" s="5" t="str">
        <f>IF('Unified Genders - Gold'!AN43+'Unified Genders - Silver'!AN43+'Unified Genders - Bronze'!AN43 &gt; 0, 'Unified Genders - Gold'!AN43*'Medal values'!$B$1+'Unified Genders - Silver'!AN43*'Medal values'!$B$2+'Unified Genders - Bronze'!AN43*'Medal values'!$B$3, "")</f>
        <v/>
      </c>
      <c r="AO43" s="5" t="str">
        <f>IF('Unified Genders - Gold'!AO43+'Unified Genders - Silver'!AO43+'Unified Genders - Bronze'!AO43 &gt; 0, 'Unified Genders - Gold'!AO43*'Medal values'!$B$1+'Unified Genders - Silver'!AO43*'Medal values'!$B$2+'Unified Genders - Bronze'!AO43*'Medal values'!$B$3, "")</f>
        <v/>
      </c>
      <c r="AP43" s="5" t="str">
        <f>IF('Unified Genders - Gold'!AP43+'Unified Genders - Silver'!AP43+'Unified Genders - Bronze'!AP43 &gt; 0, 'Unified Genders - Gold'!AP43*'Medal values'!$B$1+'Unified Genders - Silver'!AP43*'Medal values'!$B$2+'Unified Genders - Bronze'!AP43*'Medal values'!$B$3, "")</f>
        <v/>
      </c>
      <c r="AQ43" s="5" t="str">
        <f>IF('Unified Genders - Gold'!AQ43+'Unified Genders - Silver'!AQ43+'Unified Genders - Bronze'!AQ43 &gt; 0, 'Unified Genders - Gold'!AQ43*'Medal values'!$B$1+'Unified Genders - Silver'!AQ43*'Medal values'!$B$2+'Unified Genders - Bronze'!AQ43*'Medal values'!$B$3, "")</f>
        <v/>
      </c>
      <c r="AR43" s="5" t="str">
        <f>IF('Unified Genders - Gold'!AR43+'Unified Genders - Silver'!AR43+'Unified Genders - Bronze'!AR43 &gt; 0, 'Unified Genders - Gold'!AR43*'Medal values'!$B$1+'Unified Genders - Silver'!AR43*'Medal values'!$B$2+'Unified Genders - Bronze'!AR43*'Medal values'!$B$3, "")</f>
        <v/>
      </c>
      <c r="AS43" s="5" t="str">
        <f>IF('Unified Genders - Gold'!AS43+'Unified Genders - Silver'!AS43+'Unified Genders - Bronze'!AS43 &gt; 0, 'Unified Genders - Gold'!AS43*'Medal values'!$B$1+'Unified Genders - Silver'!AS43*'Medal values'!$B$2+'Unified Genders - Bronze'!AS43*'Medal values'!$B$3, "")</f>
        <v/>
      </c>
      <c r="AT43" s="5">
        <f>IF('Unified Genders - Gold'!AT43+'Unified Genders - Silver'!AT43+'Unified Genders - Bronze'!AT43 &gt; 0, 'Unified Genders - Gold'!AT43*'Medal values'!$B$1+'Unified Genders - Silver'!AT43*'Medal values'!$B$2+'Unified Genders - Bronze'!AT43*'Medal values'!$B$3, "")</f>
        <v>2.000001</v>
      </c>
      <c r="AU43" s="5">
        <f>IF('Unified Genders - Gold'!AU43+'Unified Genders - Silver'!AU43+'Unified Genders - Bronze'!AU43 &gt; 0, 'Unified Genders - Gold'!AU43*'Medal values'!$B$1+'Unified Genders - Silver'!AU43*'Medal values'!$B$2+'Unified Genders - Bronze'!AU43*'Medal values'!$B$3, "")</f>
        <v>3.000001</v>
      </c>
      <c r="AV43" s="5">
        <f t="shared" si="1"/>
        <v>11.001002</v>
      </c>
      <c r="AW43" s="5">
        <f>SUM('Unified Genders - Gold'!AV43, 'Unified Genders - Silver'!AV43, 'Unified Genders - Bronze'!AV43)</f>
        <v>7</v>
      </c>
    </row>
    <row r="44">
      <c r="A44" s="5" t="str">
        <f>Countries!A43</f>
        <v>IRI</v>
      </c>
      <c r="B44" s="5" t="str">
        <f>IF('Unified Genders - Gold'!B44+'Unified Genders - Silver'!B44+'Unified Genders - Bronze'!B44 &gt; 0, 'Unified Genders - Gold'!B44*'Medal values'!$B$1+'Unified Genders - Silver'!B44*'Medal values'!$B$2+'Unified Genders - Bronze'!B44*'Medal values'!$B$3, "")</f>
        <v/>
      </c>
      <c r="C44" s="5" t="str">
        <f>IF('Unified Genders - Gold'!C44+'Unified Genders - Silver'!C44+'Unified Genders - Bronze'!C44 &gt; 0, 'Unified Genders - Gold'!C44*'Medal values'!$B$1+'Unified Genders - Silver'!C44*'Medal values'!$B$2+'Unified Genders - Bronze'!C44*'Medal values'!$B$3, "")</f>
        <v/>
      </c>
      <c r="D44" s="5" t="str">
        <f>IF('Unified Genders - Gold'!D44+'Unified Genders - Silver'!D44+'Unified Genders - Bronze'!D44 &gt; 0, 'Unified Genders - Gold'!D44*'Medal values'!$B$1+'Unified Genders - Silver'!D44*'Medal values'!$B$2+'Unified Genders - Bronze'!D44*'Medal values'!$B$3, "")</f>
        <v/>
      </c>
      <c r="E44" s="5" t="str">
        <f>IF('Unified Genders - Gold'!E44+'Unified Genders - Silver'!E44+'Unified Genders - Bronze'!E44 &gt; 0, 'Unified Genders - Gold'!E44*'Medal values'!$B$1+'Unified Genders - Silver'!E44*'Medal values'!$B$2+'Unified Genders - Bronze'!E44*'Medal values'!$B$3, "")</f>
        <v/>
      </c>
      <c r="F44" s="5" t="str">
        <f>IF('Unified Genders - Gold'!F44+'Unified Genders - Silver'!F44+'Unified Genders - Bronze'!F44 &gt; 0, 'Unified Genders - Gold'!F44*'Medal values'!$B$1+'Unified Genders - Silver'!F44*'Medal values'!$B$2+'Unified Genders - Bronze'!F44*'Medal values'!$B$3, "")</f>
        <v/>
      </c>
      <c r="G44" s="5" t="str">
        <f>IF('Unified Genders - Gold'!G44+'Unified Genders - Silver'!G44+'Unified Genders - Bronze'!G44 &gt; 0, 'Unified Genders - Gold'!G44*'Medal values'!$B$1+'Unified Genders - Silver'!G44*'Medal values'!$B$2+'Unified Genders - Bronze'!G44*'Medal values'!$B$3, "")</f>
        <v/>
      </c>
      <c r="H44" s="5" t="str">
        <f>IF('Unified Genders - Gold'!H44+'Unified Genders - Silver'!H44+'Unified Genders - Bronze'!H44 &gt; 0, 'Unified Genders - Gold'!H44*'Medal values'!$B$1+'Unified Genders - Silver'!H44*'Medal values'!$B$2+'Unified Genders - Bronze'!H44*'Medal values'!$B$3, "")</f>
        <v/>
      </c>
      <c r="I44" s="5" t="str">
        <f>IF('Unified Genders - Gold'!I44+'Unified Genders - Silver'!I44+'Unified Genders - Bronze'!I44 &gt; 0, 'Unified Genders - Gold'!I44*'Medal values'!$B$1+'Unified Genders - Silver'!I44*'Medal values'!$B$2+'Unified Genders - Bronze'!I44*'Medal values'!$B$3, "")</f>
        <v/>
      </c>
      <c r="J44" s="5" t="str">
        <f>IF('Unified Genders - Gold'!J44+'Unified Genders - Silver'!J44+'Unified Genders - Bronze'!J44 &gt; 0, 'Unified Genders - Gold'!J44*'Medal values'!$B$1+'Unified Genders - Silver'!J44*'Medal values'!$B$2+'Unified Genders - Bronze'!J44*'Medal values'!$B$3, "")</f>
        <v/>
      </c>
      <c r="K44" s="5" t="str">
        <f>IF('Unified Genders - Gold'!K44+'Unified Genders - Silver'!K44+'Unified Genders - Bronze'!K44 &gt; 0, 'Unified Genders - Gold'!K44*'Medal values'!$B$1+'Unified Genders - Silver'!K44*'Medal values'!$B$2+'Unified Genders - Bronze'!K44*'Medal values'!$B$3, "")</f>
        <v/>
      </c>
      <c r="L44" s="5" t="str">
        <f>IF('Unified Genders - Gold'!L44+'Unified Genders - Silver'!L44+'Unified Genders - Bronze'!L44 &gt; 0, 'Unified Genders - Gold'!L44*'Medal values'!$B$1+'Unified Genders - Silver'!L44*'Medal values'!$B$2+'Unified Genders - Bronze'!L44*'Medal values'!$B$3, "")</f>
        <v/>
      </c>
      <c r="M44" s="5" t="str">
        <f>IF('Unified Genders - Gold'!M44+'Unified Genders - Silver'!M44+'Unified Genders - Bronze'!M44 &gt; 0, 'Unified Genders - Gold'!M44*'Medal values'!$B$1+'Unified Genders - Silver'!M44*'Medal values'!$B$2+'Unified Genders - Bronze'!M44*'Medal values'!$B$3, "")</f>
        <v/>
      </c>
      <c r="N44" s="5" t="str">
        <f>IF('Unified Genders - Gold'!N44+'Unified Genders - Silver'!N44+'Unified Genders - Bronze'!N44 &gt; 0, 'Unified Genders - Gold'!N44*'Medal values'!$B$1+'Unified Genders - Silver'!N44*'Medal values'!$B$2+'Unified Genders - Bronze'!N44*'Medal values'!$B$3, "")</f>
        <v/>
      </c>
      <c r="O44" s="5" t="str">
        <f>IF('Unified Genders - Gold'!O44+'Unified Genders - Silver'!O44+'Unified Genders - Bronze'!O44 &gt; 0, 'Unified Genders - Gold'!O44*'Medal values'!$B$1+'Unified Genders - Silver'!O44*'Medal values'!$B$2+'Unified Genders - Bronze'!O44*'Medal values'!$B$3, "")</f>
        <v/>
      </c>
      <c r="P44" s="5" t="str">
        <f>IF('Unified Genders - Gold'!P44+'Unified Genders - Silver'!P44+'Unified Genders - Bronze'!P44 &gt; 0, 'Unified Genders - Gold'!P44*'Medal values'!$B$1+'Unified Genders - Silver'!P44*'Medal values'!$B$2+'Unified Genders - Bronze'!P44*'Medal values'!$B$3, "")</f>
        <v/>
      </c>
      <c r="Q44" s="5" t="str">
        <f>IF('Unified Genders - Gold'!Q44+'Unified Genders - Silver'!Q44+'Unified Genders - Bronze'!Q44 &gt; 0, 'Unified Genders - Gold'!Q44*'Medal values'!$B$1+'Unified Genders - Silver'!Q44*'Medal values'!$B$2+'Unified Genders - Bronze'!Q44*'Medal values'!$B$3, "")</f>
        <v/>
      </c>
      <c r="R44" s="5" t="str">
        <f>IF('Unified Genders - Gold'!R44+'Unified Genders - Silver'!R44+'Unified Genders - Bronze'!R44 &gt; 0, 'Unified Genders - Gold'!R44*'Medal values'!$B$1+'Unified Genders - Silver'!R44*'Medal values'!$B$2+'Unified Genders - Bronze'!R44*'Medal values'!$B$3, "")</f>
        <v/>
      </c>
      <c r="S44" s="5" t="str">
        <f>IF('Unified Genders - Gold'!S44+'Unified Genders - Silver'!S44+'Unified Genders - Bronze'!S44 &gt; 0, 'Unified Genders - Gold'!S44*'Medal values'!$B$1+'Unified Genders - Silver'!S44*'Medal values'!$B$2+'Unified Genders - Bronze'!S44*'Medal values'!$B$3, "")</f>
        <v/>
      </c>
      <c r="T44" s="5" t="str">
        <f>IF('Unified Genders - Gold'!T44+'Unified Genders - Silver'!T44+'Unified Genders - Bronze'!T44 &gt; 0, 'Unified Genders - Gold'!T44*'Medal values'!$B$1+'Unified Genders - Silver'!T44*'Medal values'!$B$2+'Unified Genders - Bronze'!T44*'Medal values'!$B$3, "")</f>
        <v/>
      </c>
      <c r="U44" s="5" t="str">
        <f>IF('Unified Genders - Gold'!U44+'Unified Genders - Silver'!U44+'Unified Genders - Bronze'!U44 &gt; 0, 'Unified Genders - Gold'!U44*'Medal values'!$B$1+'Unified Genders - Silver'!U44*'Medal values'!$B$2+'Unified Genders - Bronze'!U44*'Medal values'!$B$3, "")</f>
        <v/>
      </c>
      <c r="V44" s="5" t="str">
        <f>IF('Unified Genders - Gold'!V44+'Unified Genders - Silver'!V44+'Unified Genders - Bronze'!V44 &gt; 0, 'Unified Genders - Gold'!V44*'Medal values'!$B$1+'Unified Genders - Silver'!V44*'Medal values'!$B$2+'Unified Genders - Bronze'!V44*'Medal values'!$B$3, "")</f>
        <v/>
      </c>
      <c r="W44" s="5" t="str">
        <f>IF('Unified Genders - Gold'!W44+'Unified Genders - Silver'!W44+'Unified Genders - Bronze'!W44 &gt; 0, 'Unified Genders - Gold'!W44*'Medal values'!$B$1+'Unified Genders - Silver'!W44*'Medal values'!$B$2+'Unified Genders - Bronze'!W44*'Medal values'!$B$3, "")</f>
        <v/>
      </c>
      <c r="X44" s="5" t="str">
        <f>IF('Unified Genders - Gold'!X44+'Unified Genders - Silver'!X44+'Unified Genders - Bronze'!X44 &gt; 0, 'Unified Genders - Gold'!X44*'Medal values'!$B$1+'Unified Genders - Silver'!X44*'Medal values'!$B$2+'Unified Genders - Bronze'!X44*'Medal values'!$B$3, "")</f>
        <v/>
      </c>
      <c r="Y44" s="5" t="str">
        <f>IF('Unified Genders - Gold'!Y44+'Unified Genders - Silver'!Y44+'Unified Genders - Bronze'!Y44 &gt; 0, 'Unified Genders - Gold'!Y44*'Medal values'!$B$1+'Unified Genders - Silver'!Y44*'Medal values'!$B$2+'Unified Genders - Bronze'!Y44*'Medal values'!$B$3, "")</f>
        <v/>
      </c>
      <c r="Z44" s="5" t="str">
        <f>IF('Unified Genders - Gold'!Z44+'Unified Genders - Silver'!Z44+'Unified Genders - Bronze'!Z44 &gt; 0, 'Unified Genders - Gold'!Z44*'Medal values'!$B$1+'Unified Genders - Silver'!Z44*'Medal values'!$B$2+'Unified Genders - Bronze'!Z44*'Medal values'!$B$3, "")</f>
        <v/>
      </c>
      <c r="AA44" s="5">
        <f>IF('Unified Genders - Gold'!AA44+'Unified Genders - Silver'!AA44+'Unified Genders - Bronze'!AA44 &gt; 0, 'Unified Genders - Gold'!AA44*'Medal values'!$B$1+'Unified Genders - Silver'!AA44*'Medal values'!$B$2+'Unified Genders - Bronze'!AA44*'Medal values'!$B$3, "")</f>
        <v>3.001</v>
      </c>
      <c r="AB44" s="5" t="str">
        <f>IF('Unified Genders - Gold'!AB44+'Unified Genders - Silver'!AB44+'Unified Genders - Bronze'!AB44 &gt; 0, 'Unified Genders - Gold'!AB44*'Medal values'!$B$1+'Unified Genders - Silver'!AB44*'Medal values'!$B$2+'Unified Genders - Bronze'!AB44*'Medal values'!$B$3, "")</f>
        <v/>
      </c>
      <c r="AC44" s="5" t="str">
        <f>IF('Unified Genders - Gold'!AC44+'Unified Genders - Silver'!AC44+'Unified Genders - Bronze'!AC44 &gt; 0, 'Unified Genders - Gold'!AC44*'Medal values'!$B$1+'Unified Genders - Silver'!AC44*'Medal values'!$B$2+'Unified Genders - Bronze'!AC44*'Medal values'!$B$3, "")</f>
        <v/>
      </c>
      <c r="AD44" s="5" t="str">
        <f>IF('Unified Genders - Gold'!AD44+'Unified Genders - Silver'!AD44+'Unified Genders - Bronze'!AD44 &gt; 0, 'Unified Genders - Gold'!AD44*'Medal values'!$B$1+'Unified Genders - Silver'!AD44*'Medal values'!$B$2+'Unified Genders - Bronze'!AD44*'Medal values'!$B$3, "")</f>
        <v/>
      </c>
      <c r="AE44" s="5" t="str">
        <f>IF('Unified Genders - Gold'!AE44+'Unified Genders - Silver'!AE44+'Unified Genders - Bronze'!AE44 &gt; 0, 'Unified Genders - Gold'!AE44*'Medal values'!$B$1+'Unified Genders - Silver'!AE44*'Medal values'!$B$2+'Unified Genders - Bronze'!AE44*'Medal values'!$B$3, "")</f>
        <v/>
      </c>
      <c r="AF44" s="5" t="str">
        <f>IF('Unified Genders - Gold'!AF44+'Unified Genders - Silver'!AF44+'Unified Genders - Bronze'!AF44 &gt; 0, 'Unified Genders - Gold'!AF44*'Medal values'!$B$1+'Unified Genders - Silver'!AF44*'Medal values'!$B$2+'Unified Genders - Bronze'!AF44*'Medal values'!$B$3, "")</f>
        <v/>
      </c>
      <c r="AG44" s="5" t="str">
        <f>IF('Unified Genders - Gold'!AG44+'Unified Genders - Silver'!AG44+'Unified Genders - Bronze'!AG44 &gt; 0, 'Unified Genders - Gold'!AG44*'Medal values'!$B$1+'Unified Genders - Silver'!AG44*'Medal values'!$B$2+'Unified Genders - Bronze'!AG44*'Medal values'!$B$3, "")</f>
        <v/>
      </c>
      <c r="AH44" s="5">
        <f>IF('Unified Genders - Gold'!AH44+'Unified Genders - Silver'!AH44+'Unified Genders - Bronze'!AH44 &gt; 0, 'Unified Genders - Gold'!AH44*'Medal values'!$B$1+'Unified Genders - Silver'!AH44*'Medal values'!$B$2+'Unified Genders - Bronze'!AH44*'Medal values'!$B$3, "")</f>
        <v>3.001</v>
      </c>
      <c r="AI44" s="5" t="str">
        <f>IF('Unified Genders - Gold'!AI44+'Unified Genders - Silver'!AI44+'Unified Genders - Bronze'!AI44 &gt; 0, 'Unified Genders - Gold'!AI44*'Medal values'!$B$1+'Unified Genders - Silver'!AI44*'Medal values'!$B$2+'Unified Genders - Bronze'!AI44*'Medal values'!$B$3, "")</f>
        <v/>
      </c>
      <c r="AJ44" s="5" t="str">
        <f>IF('Unified Genders - Gold'!AJ44+'Unified Genders - Silver'!AJ44+'Unified Genders - Bronze'!AJ44 &gt; 0, 'Unified Genders - Gold'!AJ44*'Medal values'!$B$1+'Unified Genders - Silver'!AJ44*'Medal values'!$B$2+'Unified Genders - Bronze'!AJ44*'Medal values'!$B$3, "")</f>
        <v/>
      </c>
      <c r="AK44" s="5" t="str">
        <f>IF('Unified Genders - Gold'!AK44+'Unified Genders - Silver'!AK44+'Unified Genders - Bronze'!AK44 &gt; 0, 'Unified Genders - Gold'!AK44*'Medal values'!$B$1+'Unified Genders - Silver'!AK44*'Medal values'!$B$2+'Unified Genders - Bronze'!AK44*'Medal values'!$B$3, "")</f>
        <v/>
      </c>
      <c r="AL44" s="5" t="str">
        <f>IF('Unified Genders - Gold'!AL44+'Unified Genders - Silver'!AL44+'Unified Genders - Bronze'!AL44 &gt; 0, 'Unified Genders - Gold'!AL44*'Medal values'!$B$1+'Unified Genders - Silver'!AL44*'Medal values'!$B$2+'Unified Genders - Bronze'!AL44*'Medal values'!$B$3, "")</f>
        <v/>
      </c>
      <c r="AM44" s="5" t="str">
        <f>IF('Unified Genders - Gold'!AM44+'Unified Genders - Silver'!AM44+'Unified Genders - Bronze'!AM44 &gt; 0, 'Unified Genders - Gold'!AM44*'Medal values'!$B$1+'Unified Genders - Silver'!AM44*'Medal values'!$B$2+'Unified Genders - Bronze'!AM44*'Medal values'!$B$3, "")</f>
        <v/>
      </c>
      <c r="AN44" s="5" t="str">
        <f>IF('Unified Genders - Gold'!AN44+'Unified Genders - Silver'!AN44+'Unified Genders - Bronze'!AN44 &gt; 0, 'Unified Genders - Gold'!AN44*'Medal values'!$B$1+'Unified Genders - Silver'!AN44*'Medal values'!$B$2+'Unified Genders - Bronze'!AN44*'Medal values'!$B$3, "")</f>
        <v/>
      </c>
      <c r="AO44" s="5" t="str">
        <f>IF('Unified Genders - Gold'!AO44+'Unified Genders - Silver'!AO44+'Unified Genders - Bronze'!AO44 &gt; 0, 'Unified Genders - Gold'!AO44*'Medal values'!$B$1+'Unified Genders - Silver'!AO44*'Medal values'!$B$2+'Unified Genders - Bronze'!AO44*'Medal values'!$B$3, "")</f>
        <v/>
      </c>
      <c r="AP44" s="5" t="str">
        <f>IF('Unified Genders - Gold'!AP44+'Unified Genders - Silver'!AP44+'Unified Genders - Bronze'!AP44 &gt; 0, 'Unified Genders - Gold'!AP44*'Medal values'!$B$1+'Unified Genders - Silver'!AP44*'Medal values'!$B$2+'Unified Genders - Bronze'!AP44*'Medal values'!$B$3, "")</f>
        <v/>
      </c>
      <c r="AQ44" s="5" t="str">
        <f>IF('Unified Genders - Gold'!AQ44+'Unified Genders - Silver'!AQ44+'Unified Genders - Bronze'!AQ44 &gt; 0, 'Unified Genders - Gold'!AQ44*'Medal values'!$B$1+'Unified Genders - Silver'!AQ44*'Medal values'!$B$2+'Unified Genders - Bronze'!AQ44*'Medal values'!$B$3, "")</f>
        <v/>
      </c>
      <c r="AR44" s="5" t="str">
        <f>IF('Unified Genders - Gold'!AR44+'Unified Genders - Silver'!AR44+'Unified Genders - Bronze'!AR44 &gt; 0, 'Unified Genders - Gold'!AR44*'Medal values'!$B$1+'Unified Genders - Silver'!AR44*'Medal values'!$B$2+'Unified Genders - Bronze'!AR44*'Medal values'!$B$3, "")</f>
        <v/>
      </c>
      <c r="AS44" s="5" t="str">
        <f>IF('Unified Genders - Gold'!AS44+'Unified Genders - Silver'!AS44+'Unified Genders - Bronze'!AS44 &gt; 0, 'Unified Genders - Gold'!AS44*'Medal values'!$B$1+'Unified Genders - Silver'!AS44*'Medal values'!$B$2+'Unified Genders - Bronze'!AS44*'Medal values'!$B$3, "")</f>
        <v/>
      </c>
      <c r="AT44" s="5">
        <f>IF('Unified Genders - Gold'!AT44+'Unified Genders - Silver'!AT44+'Unified Genders - Bronze'!AT44 &gt; 0, 'Unified Genders - Gold'!AT44*'Medal values'!$B$1+'Unified Genders - Silver'!AT44*'Medal values'!$B$2+'Unified Genders - Bronze'!AT44*'Medal values'!$B$3, "")</f>
        <v>2.000001</v>
      </c>
      <c r="AU44" s="5">
        <f>IF('Unified Genders - Gold'!AU44+'Unified Genders - Silver'!AU44+'Unified Genders - Bronze'!AU44 &gt; 0, 'Unified Genders - Gold'!AU44*'Medal values'!$B$1+'Unified Genders - Silver'!AU44*'Medal values'!$B$2+'Unified Genders - Bronze'!AU44*'Medal values'!$B$3, "")</f>
        <v>7.001001</v>
      </c>
      <c r="AV44" s="5">
        <f t="shared" si="1"/>
        <v>15.003002</v>
      </c>
      <c r="AW44" s="5">
        <f>SUM('Unified Genders - Gold'!AV44, 'Unified Genders - Silver'!AV44, 'Unified Genders - Bronze'!AV44)</f>
        <v>7</v>
      </c>
    </row>
    <row r="45">
      <c r="A45" s="5" t="str">
        <f>Countries!A44</f>
        <v>IRL</v>
      </c>
      <c r="B45" s="5" t="str">
        <f>IF('Unified Genders - Gold'!B45+'Unified Genders - Silver'!B45+'Unified Genders - Bronze'!B45 &gt; 0, 'Unified Genders - Gold'!B45*'Medal values'!$B$1+'Unified Genders - Silver'!B45*'Medal values'!$B$2+'Unified Genders - Bronze'!B45*'Medal values'!$B$3, "")</f>
        <v/>
      </c>
      <c r="C45" s="5" t="str">
        <f>IF('Unified Genders - Gold'!C45+'Unified Genders - Silver'!C45+'Unified Genders - Bronze'!C45 &gt; 0, 'Unified Genders - Gold'!C45*'Medal values'!$B$1+'Unified Genders - Silver'!C45*'Medal values'!$B$2+'Unified Genders - Bronze'!C45*'Medal values'!$B$3, "")</f>
        <v/>
      </c>
      <c r="D45" s="5" t="str">
        <f>IF('Unified Genders - Gold'!D45+'Unified Genders - Silver'!D45+'Unified Genders - Bronze'!D45 &gt; 0, 'Unified Genders - Gold'!D45*'Medal values'!$B$1+'Unified Genders - Silver'!D45*'Medal values'!$B$2+'Unified Genders - Bronze'!D45*'Medal values'!$B$3, "")</f>
        <v/>
      </c>
      <c r="E45" s="5" t="str">
        <f>IF('Unified Genders - Gold'!E45+'Unified Genders - Silver'!E45+'Unified Genders - Bronze'!E45 &gt; 0, 'Unified Genders - Gold'!E45*'Medal values'!$B$1+'Unified Genders - Silver'!E45*'Medal values'!$B$2+'Unified Genders - Bronze'!E45*'Medal values'!$B$3, "")</f>
        <v/>
      </c>
      <c r="F45" s="5" t="str">
        <f>IF('Unified Genders - Gold'!F45+'Unified Genders - Silver'!F45+'Unified Genders - Bronze'!F45 &gt; 0, 'Unified Genders - Gold'!F45*'Medal values'!$B$1+'Unified Genders - Silver'!F45*'Medal values'!$B$2+'Unified Genders - Bronze'!F45*'Medal values'!$B$3, "")</f>
        <v/>
      </c>
      <c r="G45" s="5" t="str">
        <f>IF('Unified Genders - Gold'!G45+'Unified Genders - Silver'!G45+'Unified Genders - Bronze'!G45 &gt; 0, 'Unified Genders - Gold'!G45*'Medal values'!$B$1+'Unified Genders - Silver'!G45*'Medal values'!$B$2+'Unified Genders - Bronze'!G45*'Medal values'!$B$3, "")</f>
        <v/>
      </c>
      <c r="H45" s="5" t="str">
        <f>IF('Unified Genders - Gold'!H45+'Unified Genders - Silver'!H45+'Unified Genders - Bronze'!H45 &gt; 0, 'Unified Genders - Gold'!H45*'Medal values'!$B$1+'Unified Genders - Silver'!H45*'Medal values'!$B$2+'Unified Genders - Bronze'!H45*'Medal values'!$B$3, "")</f>
        <v/>
      </c>
      <c r="I45" s="5" t="str">
        <f>IF('Unified Genders - Gold'!I45+'Unified Genders - Silver'!I45+'Unified Genders - Bronze'!I45 &gt; 0, 'Unified Genders - Gold'!I45*'Medal values'!$B$1+'Unified Genders - Silver'!I45*'Medal values'!$B$2+'Unified Genders - Bronze'!I45*'Medal values'!$B$3, "")</f>
        <v/>
      </c>
      <c r="J45" s="5" t="str">
        <f>IF('Unified Genders - Gold'!J45+'Unified Genders - Silver'!J45+'Unified Genders - Bronze'!J45 &gt; 0, 'Unified Genders - Gold'!J45*'Medal values'!$B$1+'Unified Genders - Silver'!J45*'Medal values'!$B$2+'Unified Genders - Bronze'!J45*'Medal values'!$B$3, "")</f>
        <v/>
      </c>
      <c r="K45" s="5">
        <f>IF('Unified Genders - Gold'!K45+'Unified Genders - Silver'!K45+'Unified Genders - Bronze'!K45 &gt; 0, 'Unified Genders - Gold'!K45*'Medal values'!$B$1+'Unified Genders - Silver'!K45*'Medal values'!$B$2+'Unified Genders - Bronze'!K45*'Medal values'!$B$3, "")</f>
        <v>4.001</v>
      </c>
      <c r="L45" s="5" t="str">
        <f>IF('Unified Genders - Gold'!L45+'Unified Genders - Silver'!L45+'Unified Genders - Bronze'!L45 &gt; 0, 'Unified Genders - Gold'!L45*'Medal values'!$B$1+'Unified Genders - Silver'!L45*'Medal values'!$B$2+'Unified Genders - Bronze'!L45*'Medal values'!$B$3, "")</f>
        <v/>
      </c>
      <c r="M45" s="5" t="str">
        <f>IF('Unified Genders - Gold'!M45+'Unified Genders - Silver'!M45+'Unified Genders - Bronze'!M45 &gt; 0, 'Unified Genders - Gold'!M45*'Medal values'!$B$1+'Unified Genders - Silver'!M45*'Medal values'!$B$2+'Unified Genders - Bronze'!M45*'Medal values'!$B$3, "")</f>
        <v/>
      </c>
      <c r="N45" s="5" t="str">
        <f>IF('Unified Genders - Gold'!N45+'Unified Genders - Silver'!N45+'Unified Genders - Bronze'!N45 &gt; 0, 'Unified Genders - Gold'!N45*'Medal values'!$B$1+'Unified Genders - Silver'!N45*'Medal values'!$B$2+'Unified Genders - Bronze'!N45*'Medal values'!$B$3, "")</f>
        <v/>
      </c>
      <c r="O45" s="5" t="str">
        <f>IF('Unified Genders - Gold'!O45+'Unified Genders - Silver'!O45+'Unified Genders - Bronze'!O45 &gt; 0, 'Unified Genders - Gold'!O45*'Medal values'!$B$1+'Unified Genders - Silver'!O45*'Medal values'!$B$2+'Unified Genders - Bronze'!O45*'Medal values'!$B$3, "")</f>
        <v/>
      </c>
      <c r="P45" s="5" t="str">
        <f>IF('Unified Genders - Gold'!P45+'Unified Genders - Silver'!P45+'Unified Genders - Bronze'!P45 &gt; 0, 'Unified Genders - Gold'!P45*'Medal values'!$B$1+'Unified Genders - Silver'!P45*'Medal values'!$B$2+'Unified Genders - Bronze'!P45*'Medal values'!$B$3, "")</f>
        <v/>
      </c>
      <c r="Q45" s="5" t="str">
        <f>IF('Unified Genders - Gold'!Q45+'Unified Genders - Silver'!Q45+'Unified Genders - Bronze'!Q45 &gt; 0, 'Unified Genders - Gold'!Q45*'Medal values'!$B$1+'Unified Genders - Silver'!Q45*'Medal values'!$B$2+'Unified Genders - Bronze'!Q45*'Medal values'!$B$3, "")</f>
        <v/>
      </c>
      <c r="R45" s="5" t="str">
        <f>IF('Unified Genders - Gold'!R45+'Unified Genders - Silver'!R45+'Unified Genders - Bronze'!R45 &gt; 0, 'Unified Genders - Gold'!R45*'Medal values'!$B$1+'Unified Genders - Silver'!R45*'Medal values'!$B$2+'Unified Genders - Bronze'!R45*'Medal values'!$B$3, "")</f>
        <v/>
      </c>
      <c r="S45" s="5" t="str">
        <f>IF('Unified Genders - Gold'!S45+'Unified Genders - Silver'!S45+'Unified Genders - Bronze'!S45 &gt; 0, 'Unified Genders - Gold'!S45*'Medal values'!$B$1+'Unified Genders - Silver'!S45*'Medal values'!$B$2+'Unified Genders - Bronze'!S45*'Medal values'!$B$3, "")</f>
        <v/>
      </c>
      <c r="T45" s="5" t="str">
        <f>IF('Unified Genders - Gold'!T45+'Unified Genders - Silver'!T45+'Unified Genders - Bronze'!T45 &gt; 0, 'Unified Genders - Gold'!T45*'Medal values'!$B$1+'Unified Genders - Silver'!T45*'Medal values'!$B$2+'Unified Genders - Bronze'!T45*'Medal values'!$B$3, "")</f>
        <v/>
      </c>
      <c r="U45" s="5" t="str">
        <f>IF('Unified Genders - Gold'!U45+'Unified Genders - Silver'!U45+'Unified Genders - Bronze'!U45 &gt; 0, 'Unified Genders - Gold'!U45*'Medal values'!$B$1+'Unified Genders - Silver'!U45*'Medal values'!$B$2+'Unified Genders - Bronze'!U45*'Medal values'!$B$3, "")</f>
        <v/>
      </c>
      <c r="V45" s="5" t="str">
        <f>IF('Unified Genders - Gold'!V45+'Unified Genders - Silver'!V45+'Unified Genders - Bronze'!V45 &gt; 0, 'Unified Genders - Gold'!V45*'Medal values'!$B$1+'Unified Genders - Silver'!V45*'Medal values'!$B$2+'Unified Genders - Bronze'!V45*'Medal values'!$B$3, "")</f>
        <v/>
      </c>
      <c r="W45" s="5" t="str">
        <f>IF('Unified Genders - Gold'!W45+'Unified Genders - Silver'!W45+'Unified Genders - Bronze'!W45 &gt; 0, 'Unified Genders - Gold'!W45*'Medal values'!$B$1+'Unified Genders - Silver'!W45*'Medal values'!$B$2+'Unified Genders - Bronze'!W45*'Medal values'!$B$3, "")</f>
        <v/>
      </c>
      <c r="X45" s="5" t="str">
        <f>IF('Unified Genders - Gold'!X45+'Unified Genders - Silver'!X45+'Unified Genders - Bronze'!X45 &gt; 0, 'Unified Genders - Gold'!X45*'Medal values'!$B$1+'Unified Genders - Silver'!X45*'Medal values'!$B$2+'Unified Genders - Bronze'!X45*'Medal values'!$B$3, "")</f>
        <v/>
      </c>
      <c r="Y45" s="5" t="str">
        <f>IF('Unified Genders - Gold'!Y45+'Unified Genders - Silver'!Y45+'Unified Genders - Bronze'!Y45 &gt; 0, 'Unified Genders - Gold'!Y45*'Medal values'!$B$1+'Unified Genders - Silver'!Y45*'Medal values'!$B$2+'Unified Genders - Bronze'!Y45*'Medal values'!$B$3, "")</f>
        <v/>
      </c>
      <c r="Z45" s="5" t="str">
        <f>IF('Unified Genders - Gold'!Z45+'Unified Genders - Silver'!Z45+'Unified Genders - Bronze'!Z45 &gt; 0, 'Unified Genders - Gold'!Z45*'Medal values'!$B$1+'Unified Genders - Silver'!Z45*'Medal values'!$B$2+'Unified Genders - Bronze'!Z45*'Medal values'!$B$3, "")</f>
        <v/>
      </c>
      <c r="AA45" s="5" t="str">
        <f>IF('Unified Genders - Gold'!AA45+'Unified Genders - Silver'!AA45+'Unified Genders - Bronze'!AA45 &gt; 0, 'Unified Genders - Gold'!AA45*'Medal values'!$B$1+'Unified Genders - Silver'!AA45*'Medal values'!$B$2+'Unified Genders - Bronze'!AA45*'Medal values'!$B$3, "")</f>
        <v/>
      </c>
      <c r="AB45" s="5" t="str">
        <f>IF('Unified Genders - Gold'!AB45+'Unified Genders - Silver'!AB45+'Unified Genders - Bronze'!AB45 &gt; 0, 'Unified Genders - Gold'!AB45*'Medal values'!$B$1+'Unified Genders - Silver'!AB45*'Medal values'!$B$2+'Unified Genders - Bronze'!AB45*'Medal values'!$B$3, "")</f>
        <v/>
      </c>
      <c r="AC45" s="5" t="str">
        <f>IF('Unified Genders - Gold'!AC45+'Unified Genders - Silver'!AC45+'Unified Genders - Bronze'!AC45 &gt; 0, 'Unified Genders - Gold'!AC45*'Medal values'!$B$1+'Unified Genders - Silver'!AC45*'Medal values'!$B$2+'Unified Genders - Bronze'!AC45*'Medal values'!$B$3, "")</f>
        <v/>
      </c>
      <c r="AD45" s="5" t="str">
        <f>IF('Unified Genders - Gold'!AD45+'Unified Genders - Silver'!AD45+'Unified Genders - Bronze'!AD45 &gt; 0, 'Unified Genders - Gold'!AD45*'Medal values'!$B$1+'Unified Genders - Silver'!AD45*'Medal values'!$B$2+'Unified Genders - Bronze'!AD45*'Medal values'!$B$3, "")</f>
        <v/>
      </c>
      <c r="AE45" s="5">
        <f>IF('Unified Genders - Gold'!AE45+'Unified Genders - Silver'!AE45+'Unified Genders - Bronze'!AE45 &gt; 0, 'Unified Genders - Gold'!AE45*'Medal values'!$B$1+'Unified Genders - Silver'!AE45*'Medal values'!$B$2+'Unified Genders - Bronze'!AE45*'Medal values'!$B$3, "")</f>
        <v>4.001</v>
      </c>
      <c r="AF45" s="5" t="str">
        <f>IF('Unified Genders - Gold'!AF45+'Unified Genders - Silver'!AF45+'Unified Genders - Bronze'!AF45 &gt; 0, 'Unified Genders - Gold'!AF45*'Medal values'!$B$1+'Unified Genders - Silver'!AF45*'Medal values'!$B$2+'Unified Genders - Bronze'!AF45*'Medal values'!$B$3, "")</f>
        <v/>
      </c>
      <c r="AG45" s="5" t="str">
        <f>IF('Unified Genders - Gold'!AG45+'Unified Genders - Silver'!AG45+'Unified Genders - Bronze'!AG45 &gt; 0, 'Unified Genders - Gold'!AG45*'Medal values'!$B$1+'Unified Genders - Silver'!AG45*'Medal values'!$B$2+'Unified Genders - Bronze'!AG45*'Medal values'!$B$3, "")</f>
        <v/>
      </c>
      <c r="AH45" s="5" t="str">
        <f>IF('Unified Genders - Gold'!AH45+'Unified Genders - Silver'!AH45+'Unified Genders - Bronze'!AH45 &gt; 0, 'Unified Genders - Gold'!AH45*'Medal values'!$B$1+'Unified Genders - Silver'!AH45*'Medal values'!$B$2+'Unified Genders - Bronze'!AH45*'Medal values'!$B$3, "")</f>
        <v/>
      </c>
      <c r="AI45" s="5" t="str">
        <f>IF('Unified Genders - Gold'!AI45+'Unified Genders - Silver'!AI45+'Unified Genders - Bronze'!AI45 &gt; 0, 'Unified Genders - Gold'!AI45*'Medal values'!$B$1+'Unified Genders - Silver'!AI45*'Medal values'!$B$2+'Unified Genders - Bronze'!AI45*'Medal values'!$B$3, "")</f>
        <v/>
      </c>
      <c r="AJ45" s="5" t="str">
        <f>IF('Unified Genders - Gold'!AJ45+'Unified Genders - Silver'!AJ45+'Unified Genders - Bronze'!AJ45 &gt; 0, 'Unified Genders - Gold'!AJ45*'Medal values'!$B$1+'Unified Genders - Silver'!AJ45*'Medal values'!$B$2+'Unified Genders - Bronze'!AJ45*'Medal values'!$B$3, "")</f>
        <v/>
      </c>
      <c r="AK45" s="5" t="str">
        <f>IF('Unified Genders - Gold'!AK45+'Unified Genders - Silver'!AK45+'Unified Genders - Bronze'!AK45 &gt; 0, 'Unified Genders - Gold'!AK45*'Medal values'!$B$1+'Unified Genders - Silver'!AK45*'Medal values'!$B$2+'Unified Genders - Bronze'!AK45*'Medal values'!$B$3, "")</f>
        <v/>
      </c>
      <c r="AL45" s="5" t="str">
        <f>IF('Unified Genders - Gold'!AL45+'Unified Genders - Silver'!AL45+'Unified Genders - Bronze'!AL45 &gt; 0, 'Unified Genders - Gold'!AL45*'Medal values'!$B$1+'Unified Genders - Silver'!AL45*'Medal values'!$B$2+'Unified Genders - Bronze'!AL45*'Medal values'!$B$3, "")</f>
        <v/>
      </c>
      <c r="AM45" s="5" t="str">
        <f>IF('Unified Genders - Gold'!AM45+'Unified Genders - Silver'!AM45+'Unified Genders - Bronze'!AM45 &gt; 0, 'Unified Genders - Gold'!AM45*'Medal values'!$B$1+'Unified Genders - Silver'!AM45*'Medal values'!$B$2+'Unified Genders - Bronze'!AM45*'Medal values'!$B$3, "")</f>
        <v/>
      </c>
      <c r="AN45" s="5" t="str">
        <f>IF('Unified Genders - Gold'!AN45+'Unified Genders - Silver'!AN45+'Unified Genders - Bronze'!AN45 &gt; 0, 'Unified Genders - Gold'!AN45*'Medal values'!$B$1+'Unified Genders - Silver'!AN45*'Medal values'!$B$2+'Unified Genders - Bronze'!AN45*'Medal values'!$B$3, "")</f>
        <v/>
      </c>
      <c r="AO45" s="5" t="str">
        <f>IF('Unified Genders - Gold'!AO45+'Unified Genders - Silver'!AO45+'Unified Genders - Bronze'!AO45 &gt; 0, 'Unified Genders - Gold'!AO45*'Medal values'!$B$1+'Unified Genders - Silver'!AO45*'Medal values'!$B$2+'Unified Genders - Bronze'!AO45*'Medal values'!$B$3, "")</f>
        <v/>
      </c>
      <c r="AP45" s="5" t="str">
        <f>IF('Unified Genders - Gold'!AP45+'Unified Genders - Silver'!AP45+'Unified Genders - Bronze'!AP45 &gt; 0, 'Unified Genders - Gold'!AP45*'Medal values'!$B$1+'Unified Genders - Silver'!AP45*'Medal values'!$B$2+'Unified Genders - Bronze'!AP45*'Medal values'!$B$3, "")</f>
        <v/>
      </c>
      <c r="AQ45" s="5" t="str">
        <f>IF('Unified Genders - Gold'!AQ45+'Unified Genders - Silver'!AQ45+'Unified Genders - Bronze'!AQ45 &gt; 0, 'Unified Genders - Gold'!AQ45*'Medal values'!$B$1+'Unified Genders - Silver'!AQ45*'Medal values'!$B$2+'Unified Genders - Bronze'!AQ45*'Medal values'!$B$3, "")</f>
        <v/>
      </c>
      <c r="AR45" s="5" t="str">
        <f>IF('Unified Genders - Gold'!AR45+'Unified Genders - Silver'!AR45+'Unified Genders - Bronze'!AR45 &gt; 0, 'Unified Genders - Gold'!AR45*'Medal values'!$B$1+'Unified Genders - Silver'!AR45*'Medal values'!$B$2+'Unified Genders - Bronze'!AR45*'Medal values'!$B$3, "")</f>
        <v/>
      </c>
      <c r="AS45" s="5" t="str">
        <f>IF('Unified Genders - Gold'!AS45+'Unified Genders - Silver'!AS45+'Unified Genders - Bronze'!AS45 &gt; 0, 'Unified Genders - Gold'!AS45*'Medal values'!$B$1+'Unified Genders - Silver'!AS45*'Medal values'!$B$2+'Unified Genders - Bronze'!AS45*'Medal values'!$B$3, "")</f>
        <v/>
      </c>
      <c r="AT45" s="5" t="str">
        <f>IF('Unified Genders - Gold'!AT45+'Unified Genders - Silver'!AT45+'Unified Genders - Bronze'!AT45 &gt; 0, 'Unified Genders - Gold'!AT45*'Medal values'!$B$1+'Unified Genders - Silver'!AT45*'Medal values'!$B$2+'Unified Genders - Bronze'!AT45*'Medal values'!$B$3, "")</f>
        <v/>
      </c>
      <c r="AU45" s="5" t="str">
        <f>IF('Unified Genders - Gold'!AU45+'Unified Genders - Silver'!AU45+'Unified Genders - Bronze'!AU45 &gt; 0, 'Unified Genders - Gold'!AU45*'Medal values'!$B$1+'Unified Genders - Silver'!AU45*'Medal values'!$B$2+'Unified Genders - Bronze'!AU45*'Medal values'!$B$3, "")</f>
        <v/>
      </c>
      <c r="AV45" s="5">
        <f t="shared" si="1"/>
        <v>8.002</v>
      </c>
      <c r="AW45" s="5">
        <f>SUM('Unified Genders - Gold'!AV45, 'Unified Genders - Silver'!AV45, 'Unified Genders - Bronze'!AV45)</f>
        <v>4</v>
      </c>
    </row>
    <row r="46">
      <c r="A46" s="5" t="str">
        <f>Countries!A45</f>
        <v>ISR</v>
      </c>
      <c r="B46" s="5" t="str">
        <f>IF('Unified Genders - Gold'!B46+'Unified Genders - Silver'!B46+'Unified Genders - Bronze'!B46 &gt; 0, 'Unified Genders - Gold'!B46*'Medal values'!$B$1+'Unified Genders - Silver'!B46*'Medal values'!$B$2+'Unified Genders - Bronze'!B46*'Medal values'!$B$3, "")</f>
        <v/>
      </c>
      <c r="C46" s="5" t="str">
        <f>IF('Unified Genders - Gold'!C46+'Unified Genders - Silver'!C46+'Unified Genders - Bronze'!C46 &gt; 0, 'Unified Genders - Gold'!C46*'Medal values'!$B$1+'Unified Genders - Silver'!C46*'Medal values'!$B$2+'Unified Genders - Bronze'!C46*'Medal values'!$B$3, "")</f>
        <v/>
      </c>
      <c r="D46" s="5">
        <f>IF('Unified Genders - Gold'!D46+'Unified Genders - Silver'!D46+'Unified Genders - Bronze'!D46 &gt; 0, 'Unified Genders - Gold'!D46*'Medal values'!$B$1+'Unified Genders - Silver'!D46*'Medal values'!$B$2+'Unified Genders - Bronze'!D46*'Medal values'!$B$3, "")</f>
        <v>3.001</v>
      </c>
      <c r="E46" s="5" t="str">
        <f>IF('Unified Genders - Gold'!E46+'Unified Genders - Silver'!E46+'Unified Genders - Bronze'!E46 &gt; 0, 'Unified Genders - Gold'!E46*'Medal values'!$B$1+'Unified Genders - Silver'!E46*'Medal values'!$B$2+'Unified Genders - Bronze'!E46*'Medal values'!$B$3, "")</f>
        <v/>
      </c>
      <c r="F46" s="5" t="str">
        <f>IF('Unified Genders - Gold'!F46+'Unified Genders - Silver'!F46+'Unified Genders - Bronze'!F46 &gt; 0, 'Unified Genders - Gold'!F46*'Medal values'!$B$1+'Unified Genders - Silver'!F46*'Medal values'!$B$2+'Unified Genders - Bronze'!F46*'Medal values'!$B$3, "")</f>
        <v/>
      </c>
      <c r="G46" s="5" t="str">
        <f>IF('Unified Genders - Gold'!G46+'Unified Genders - Silver'!G46+'Unified Genders - Bronze'!G46 &gt; 0, 'Unified Genders - Gold'!G46*'Medal values'!$B$1+'Unified Genders - Silver'!G46*'Medal values'!$B$2+'Unified Genders - Bronze'!G46*'Medal values'!$B$3, "")</f>
        <v/>
      </c>
      <c r="H46" s="5" t="str">
        <f>IF('Unified Genders - Gold'!H46+'Unified Genders - Silver'!H46+'Unified Genders - Bronze'!H46 &gt; 0, 'Unified Genders - Gold'!H46*'Medal values'!$B$1+'Unified Genders - Silver'!H46*'Medal values'!$B$2+'Unified Genders - Bronze'!H46*'Medal values'!$B$3, "")</f>
        <v/>
      </c>
      <c r="I46" s="5" t="str">
        <f>IF('Unified Genders - Gold'!I46+'Unified Genders - Silver'!I46+'Unified Genders - Bronze'!I46 &gt; 0, 'Unified Genders - Gold'!I46*'Medal values'!$B$1+'Unified Genders - Silver'!I46*'Medal values'!$B$2+'Unified Genders - Bronze'!I46*'Medal values'!$B$3, "")</f>
        <v/>
      </c>
      <c r="J46" s="5" t="str">
        <f>IF('Unified Genders - Gold'!J46+'Unified Genders - Silver'!J46+'Unified Genders - Bronze'!J46 &gt; 0, 'Unified Genders - Gold'!J46*'Medal values'!$B$1+'Unified Genders - Silver'!J46*'Medal values'!$B$2+'Unified Genders - Bronze'!J46*'Medal values'!$B$3, "")</f>
        <v/>
      </c>
      <c r="K46" s="5" t="str">
        <f>IF('Unified Genders - Gold'!K46+'Unified Genders - Silver'!K46+'Unified Genders - Bronze'!K46 &gt; 0, 'Unified Genders - Gold'!K46*'Medal values'!$B$1+'Unified Genders - Silver'!K46*'Medal values'!$B$2+'Unified Genders - Bronze'!K46*'Medal values'!$B$3, "")</f>
        <v/>
      </c>
      <c r="L46" s="5" t="str">
        <f>IF('Unified Genders - Gold'!L46+'Unified Genders - Silver'!L46+'Unified Genders - Bronze'!L46 &gt; 0, 'Unified Genders - Gold'!L46*'Medal values'!$B$1+'Unified Genders - Silver'!L46*'Medal values'!$B$2+'Unified Genders - Bronze'!L46*'Medal values'!$B$3, "")</f>
        <v/>
      </c>
      <c r="M46" s="5" t="str">
        <f>IF('Unified Genders - Gold'!M46+'Unified Genders - Silver'!M46+'Unified Genders - Bronze'!M46 &gt; 0, 'Unified Genders - Gold'!M46*'Medal values'!$B$1+'Unified Genders - Silver'!M46*'Medal values'!$B$2+'Unified Genders - Bronze'!M46*'Medal values'!$B$3, "")</f>
        <v/>
      </c>
      <c r="N46" s="5" t="str">
        <f>IF('Unified Genders - Gold'!N46+'Unified Genders - Silver'!N46+'Unified Genders - Bronze'!N46 &gt; 0, 'Unified Genders - Gold'!N46*'Medal values'!$B$1+'Unified Genders - Silver'!N46*'Medal values'!$B$2+'Unified Genders - Bronze'!N46*'Medal values'!$B$3, "")</f>
        <v/>
      </c>
      <c r="O46" s="5" t="str">
        <f>IF('Unified Genders - Gold'!O46+'Unified Genders - Silver'!O46+'Unified Genders - Bronze'!O46 &gt; 0, 'Unified Genders - Gold'!O46*'Medal values'!$B$1+'Unified Genders - Silver'!O46*'Medal values'!$B$2+'Unified Genders - Bronze'!O46*'Medal values'!$B$3, "")</f>
        <v/>
      </c>
      <c r="P46" s="5" t="str">
        <f>IF('Unified Genders - Gold'!P46+'Unified Genders - Silver'!P46+'Unified Genders - Bronze'!P46 &gt; 0, 'Unified Genders - Gold'!P46*'Medal values'!$B$1+'Unified Genders - Silver'!P46*'Medal values'!$B$2+'Unified Genders - Bronze'!P46*'Medal values'!$B$3, "")</f>
        <v/>
      </c>
      <c r="Q46" s="5" t="str">
        <f>IF('Unified Genders - Gold'!Q46+'Unified Genders - Silver'!Q46+'Unified Genders - Bronze'!Q46 &gt; 0, 'Unified Genders - Gold'!Q46*'Medal values'!$B$1+'Unified Genders - Silver'!Q46*'Medal values'!$B$2+'Unified Genders - Bronze'!Q46*'Medal values'!$B$3, "")</f>
        <v/>
      </c>
      <c r="R46" s="5" t="str">
        <f>IF('Unified Genders - Gold'!R46+'Unified Genders - Silver'!R46+'Unified Genders - Bronze'!R46 &gt; 0, 'Unified Genders - Gold'!R46*'Medal values'!$B$1+'Unified Genders - Silver'!R46*'Medal values'!$B$2+'Unified Genders - Bronze'!R46*'Medal values'!$B$3, "")</f>
        <v/>
      </c>
      <c r="S46" s="5" t="str">
        <f>IF('Unified Genders - Gold'!S46+'Unified Genders - Silver'!S46+'Unified Genders - Bronze'!S46 &gt; 0, 'Unified Genders - Gold'!S46*'Medal values'!$B$1+'Unified Genders - Silver'!S46*'Medal values'!$B$2+'Unified Genders - Bronze'!S46*'Medal values'!$B$3, "")</f>
        <v/>
      </c>
      <c r="T46" s="5" t="str">
        <f>IF('Unified Genders - Gold'!T46+'Unified Genders - Silver'!T46+'Unified Genders - Bronze'!T46 &gt; 0, 'Unified Genders - Gold'!T46*'Medal values'!$B$1+'Unified Genders - Silver'!T46*'Medal values'!$B$2+'Unified Genders - Bronze'!T46*'Medal values'!$B$3, "")</f>
        <v/>
      </c>
      <c r="U46" s="5" t="str">
        <f>IF('Unified Genders - Gold'!U46+'Unified Genders - Silver'!U46+'Unified Genders - Bronze'!U46 &gt; 0, 'Unified Genders - Gold'!U46*'Medal values'!$B$1+'Unified Genders - Silver'!U46*'Medal values'!$B$2+'Unified Genders - Bronze'!U46*'Medal values'!$B$3, "")</f>
        <v/>
      </c>
      <c r="V46" s="5" t="str">
        <f>IF('Unified Genders - Gold'!V46+'Unified Genders - Silver'!V46+'Unified Genders - Bronze'!V46 &gt; 0, 'Unified Genders - Gold'!V46*'Medal values'!$B$1+'Unified Genders - Silver'!V46*'Medal values'!$B$2+'Unified Genders - Bronze'!V46*'Medal values'!$B$3, "")</f>
        <v/>
      </c>
      <c r="W46" s="5" t="str">
        <f>IF('Unified Genders - Gold'!W46+'Unified Genders - Silver'!W46+'Unified Genders - Bronze'!W46 &gt; 0, 'Unified Genders - Gold'!W46*'Medal values'!$B$1+'Unified Genders - Silver'!W46*'Medal values'!$B$2+'Unified Genders - Bronze'!W46*'Medal values'!$B$3, "")</f>
        <v/>
      </c>
      <c r="X46" s="5" t="str">
        <f>IF('Unified Genders - Gold'!X46+'Unified Genders - Silver'!X46+'Unified Genders - Bronze'!X46 &gt; 0, 'Unified Genders - Gold'!X46*'Medal values'!$B$1+'Unified Genders - Silver'!X46*'Medal values'!$B$2+'Unified Genders - Bronze'!X46*'Medal values'!$B$3, "")</f>
        <v/>
      </c>
      <c r="Y46" s="5" t="str">
        <f>IF('Unified Genders - Gold'!Y46+'Unified Genders - Silver'!Y46+'Unified Genders - Bronze'!Y46 &gt; 0, 'Unified Genders - Gold'!Y46*'Medal values'!$B$1+'Unified Genders - Silver'!Y46*'Medal values'!$B$2+'Unified Genders - Bronze'!Y46*'Medal values'!$B$3, "")</f>
        <v/>
      </c>
      <c r="Z46" s="5">
        <f>IF('Unified Genders - Gold'!Z46+'Unified Genders - Silver'!Z46+'Unified Genders - Bronze'!Z46 &gt; 0, 'Unified Genders - Gold'!Z46*'Medal values'!$B$1+'Unified Genders - Silver'!Z46*'Medal values'!$B$2+'Unified Genders - Bronze'!Z46*'Medal values'!$B$3, "")</f>
        <v>1</v>
      </c>
      <c r="AA46" s="5" t="str">
        <f>IF('Unified Genders - Gold'!AA46+'Unified Genders - Silver'!AA46+'Unified Genders - Bronze'!AA46 &gt; 0, 'Unified Genders - Gold'!AA46*'Medal values'!$B$1+'Unified Genders - Silver'!AA46*'Medal values'!$B$2+'Unified Genders - Bronze'!AA46*'Medal values'!$B$3, "")</f>
        <v/>
      </c>
      <c r="AB46" s="5" t="str">
        <f>IF('Unified Genders - Gold'!AB46+'Unified Genders - Silver'!AB46+'Unified Genders - Bronze'!AB46 &gt; 0, 'Unified Genders - Gold'!AB46*'Medal values'!$B$1+'Unified Genders - Silver'!AB46*'Medal values'!$B$2+'Unified Genders - Bronze'!AB46*'Medal values'!$B$3, "")</f>
        <v/>
      </c>
      <c r="AC46" s="5" t="str">
        <f>IF('Unified Genders - Gold'!AC46+'Unified Genders - Silver'!AC46+'Unified Genders - Bronze'!AC46 &gt; 0, 'Unified Genders - Gold'!AC46*'Medal values'!$B$1+'Unified Genders - Silver'!AC46*'Medal values'!$B$2+'Unified Genders - Bronze'!AC46*'Medal values'!$B$3, "")</f>
        <v/>
      </c>
      <c r="AD46" s="5">
        <f>IF('Unified Genders - Gold'!AD46+'Unified Genders - Silver'!AD46+'Unified Genders - Bronze'!AD46 &gt; 0, 'Unified Genders - Gold'!AD46*'Medal values'!$B$1+'Unified Genders - Silver'!AD46*'Medal values'!$B$2+'Unified Genders - Bronze'!AD46*'Medal values'!$B$3, "")</f>
        <v>3.001</v>
      </c>
      <c r="AE46" s="5" t="str">
        <f>IF('Unified Genders - Gold'!AE46+'Unified Genders - Silver'!AE46+'Unified Genders - Bronze'!AE46 &gt; 0, 'Unified Genders - Gold'!AE46*'Medal values'!$B$1+'Unified Genders - Silver'!AE46*'Medal values'!$B$2+'Unified Genders - Bronze'!AE46*'Medal values'!$B$3, "")</f>
        <v/>
      </c>
      <c r="AF46" s="5" t="str">
        <f>IF('Unified Genders - Gold'!AF46+'Unified Genders - Silver'!AF46+'Unified Genders - Bronze'!AF46 &gt; 0, 'Unified Genders - Gold'!AF46*'Medal values'!$B$1+'Unified Genders - Silver'!AF46*'Medal values'!$B$2+'Unified Genders - Bronze'!AF46*'Medal values'!$B$3, "")</f>
        <v/>
      </c>
      <c r="AG46" s="5" t="str">
        <f>IF('Unified Genders - Gold'!AG46+'Unified Genders - Silver'!AG46+'Unified Genders - Bronze'!AG46 &gt; 0, 'Unified Genders - Gold'!AG46*'Medal values'!$B$1+'Unified Genders - Silver'!AG46*'Medal values'!$B$2+'Unified Genders - Bronze'!AG46*'Medal values'!$B$3, "")</f>
        <v/>
      </c>
      <c r="AH46" s="5" t="str">
        <f>IF('Unified Genders - Gold'!AH46+'Unified Genders - Silver'!AH46+'Unified Genders - Bronze'!AH46 &gt; 0, 'Unified Genders - Gold'!AH46*'Medal values'!$B$1+'Unified Genders - Silver'!AH46*'Medal values'!$B$2+'Unified Genders - Bronze'!AH46*'Medal values'!$B$3, "")</f>
        <v/>
      </c>
      <c r="AI46" s="5" t="str">
        <f>IF('Unified Genders - Gold'!AI46+'Unified Genders - Silver'!AI46+'Unified Genders - Bronze'!AI46 &gt; 0, 'Unified Genders - Gold'!AI46*'Medal values'!$B$1+'Unified Genders - Silver'!AI46*'Medal values'!$B$2+'Unified Genders - Bronze'!AI46*'Medal values'!$B$3, "")</f>
        <v/>
      </c>
      <c r="AJ46" s="5" t="str">
        <f>IF('Unified Genders - Gold'!AJ46+'Unified Genders - Silver'!AJ46+'Unified Genders - Bronze'!AJ46 &gt; 0, 'Unified Genders - Gold'!AJ46*'Medal values'!$B$1+'Unified Genders - Silver'!AJ46*'Medal values'!$B$2+'Unified Genders - Bronze'!AJ46*'Medal values'!$B$3, "")</f>
        <v/>
      </c>
      <c r="AK46" s="5" t="str">
        <f>IF('Unified Genders - Gold'!AK46+'Unified Genders - Silver'!AK46+'Unified Genders - Bronze'!AK46 &gt; 0, 'Unified Genders - Gold'!AK46*'Medal values'!$B$1+'Unified Genders - Silver'!AK46*'Medal values'!$B$2+'Unified Genders - Bronze'!AK46*'Medal values'!$B$3, "")</f>
        <v/>
      </c>
      <c r="AL46" s="5" t="str">
        <f>IF('Unified Genders - Gold'!AL46+'Unified Genders - Silver'!AL46+'Unified Genders - Bronze'!AL46 &gt; 0, 'Unified Genders - Gold'!AL46*'Medal values'!$B$1+'Unified Genders - Silver'!AL46*'Medal values'!$B$2+'Unified Genders - Bronze'!AL46*'Medal values'!$B$3, "")</f>
        <v/>
      </c>
      <c r="AM46" s="5" t="str">
        <f>IF('Unified Genders - Gold'!AM46+'Unified Genders - Silver'!AM46+'Unified Genders - Bronze'!AM46 &gt; 0, 'Unified Genders - Gold'!AM46*'Medal values'!$B$1+'Unified Genders - Silver'!AM46*'Medal values'!$B$2+'Unified Genders - Bronze'!AM46*'Medal values'!$B$3, "")</f>
        <v/>
      </c>
      <c r="AN46" s="5">
        <f>IF('Unified Genders - Gold'!AN46+'Unified Genders - Silver'!AN46+'Unified Genders - Bronze'!AN46 &gt; 0, 'Unified Genders - Gold'!AN46*'Medal values'!$B$1+'Unified Genders - Silver'!AN46*'Medal values'!$B$2+'Unified Genders - Bronze'!AN46*'Medal values'!$B$3, "")</f>
        <v>1</v>
      </c>
      <c r="AO46" s="5" t="str">
        <f>IF('Unified Genders - Gold'!AO46+'Unified Genders - Silver'!AO46+'Unified Genders - Bronze'!AO46 &gt; 0, 'Unified Genders - Gold'!AO46*'Medal values'!$B$1+'Unified Genders - Silver'!AO46*'Medal values'!$B$2+'Unified Genders - Bronze'!AO46*'Medal values'!$B$3, "")</f>
        <v/>
      </c>
      <c r="AP46" s="5" t="str">
        <f>IF('Unified Genders - Gold'!AP46+'Unified Genders - Silver'!AP46+'Unified Genders - Bronze'!AP46 &gt; 0, 'Unified Genders - Gold'!AP46*'Medal values'!$B$1+'Unified Genders - Silver'!AP46*'Medal values'!$B$2+'Unified Genders - Bronze'!AP46*'Medal values'!$B$3, "")</f>
        <v/>
      </c>
      <c r="AQ46" s="5" t="str">
        <f>IF('Unified Genders - Gold'!AQ46+'Unified Genders - Silver'!AQ46+'Unified Genders - Bronze'!AQ46 &gt; 0, 'Unified Genders - Gold'!AQ46*'Medal values'!$B$1+'Unified Genders - Silver'!AQ46*'Medal values'!$B$2+'Unified Genders - Bronze'!AQ46*'Medal values'!$B$3, "")</f>
        <v/>
      </c>
      <c r="AR46" s="5" t="str">
        <f>IF('Unified Genders - Gold'!AR46+'Unified Genders - Silver'!AR46+'Unified Genders - Bronze'!AR46 &gt; 0, 'Unified Genders - Gold'!AR46*'Medal values'!$B$1+'Unified Genders - Silver'!AR46*'Medal values'!$B$2+'Unified Genders - Bronze'!AR46*'Medal values'!$B$3, "")</f>
        <v/>
      </c>
      <c r="AS46" s="5" t="str">
        <f>IF('Unified Genders - Gold'!AS46+'Unified Genders - Silver'!AS46+'Unified Genders - Bronze'!AS46 &gt; 0, 'Unified Genders - Gold'!AS46*'Medal values'!$B$1+'Unified Genders - Silver'!AS46*'Medal values'!$B$2+'Unified Genders - Bronze'!AS46*'Medal values'!$B$3, "")</f>
        <v/>
      </c>
      <c r="AT46" s="5" t="str">
        <f>IF('Unified Genders - Gold'!AT46+'Unified Genders - Silver'!AT46+'Unified Genders - Bronze'!AT46 &gt; 0, 'Unified Genders - Gold'!AT46*'Medal values'!$B$1+'Unified Genders - Silver'!AT46*'Medal values'!$B$2+'Unified Genders - Bronze'!AT46*'Medal values'!$B$3, "")</f>
        <v/>
      </c>
      <c r="AU46" s="5" t="str">
        <f>IF('Unified Genders - Gold'!AU46+'Unified Genders - Silver'!AU46+'Unified Genders - Bronze'!AU46 &gt; 0, 'Unified Genders - Gold'!AU46*'Medal values'!$B$1+'Unified Genders - Silver'!AU46*'Medal values'!$B$2+'Unified Genders - Bronze'!AU46*'Medal values'!$B$3, "")</f>
        <v/>
      </c>
      <c r="AV46" s="5">
        <f t="shared" si="1"/>
        <v>8.002</v>
      </c>
      <c r="AW46" s="5">
        <f>SUM('Unified Genders - Gold'!AV46, 'Unified Genders - Silver'!AV46, 'Unified Genders - Bronze'!AV46)</f>
        <v>4</v>
      </c>
    </row>
    <row r="47">
      <c r="A47" s="5" t="str">
        <f>Countries!A46</f>
        <v>ITA</v>
      </c>
      <c r="B47" s="5" t="str">
        <f>IF('Unified Genders - Gold'!B47+'Unified Genders - Silver'!B47+'Unified Genders - Bronze'!B47 &gt; 0, 'Unified Genders - Gold'!B47*'Medal values'!$B$1+'Unified Genders - Silver'!B47*'Medal values'!$B$2+'Unified Genders - Bronze'!B47*'Medal values'!$B$3, "")</f>
        <v/>
      </c>
      <c r="C47" s="5">
        <f>IF('Unified Genders - Gold'!C47+'Unified Genders - Silver'!C47+'Unified Genders - Bronze'!C47 &gt; 0, 'Unified Genders - Gold'!C47*'Medal values'!$B$1+'Unified Genders - Silver'!C47*'Medal values'!$B$2+'Unified Genders - Bronze'!C47*'Medal values'!$B$3, "")</f>
        <v>3.000001</v>
      </c>
      <c r="D47" s="5">
        <f>IF('Unified Genders - Gold'!D47+'Unified Genders - Silver'!D47+'Unified Genders - Bronze'!D47 &gt; 0, 'Unified Genders - Gold'!D47*'Medal values'!$B$1+'Unified Genders - Silver'!D47*'Medal values'!$B$2+'Unified Genders - Bronze'!D47*'Medal values'!$B$3, "")</f>
        <v>2.000001</v>
      </c>
      <c r="E47" s="5" t="str">
        <f>IF('Unified Genders - Gold'!E47+'Unified Genders - Silver'!E47+'Unified Genders - Bronze'!E47 &gt; 0, 'Unified Genders - Gold'!E47*'Medal values'!$B$1+'Unified Genders - Silver'!E47*'Medal values'!$B$2+'Unified Genders - Bronze'!E47*'Medal values'!$B$3, "")</f>
        <v/>
      </c>
      <c r="F47" s="5">
        <f>IF('Unified Genders - Gold'!F47+'Unified Genders - Silver'!F47+'Unified Genders - Bronze'!F47 &gt; 0, 'Unified Genders - Gold'!F47*'Medal values'!$B$1+'Unified Genders - Silver'!F47*'Medal values'!$B$2+'Unified Genders - Bronze'!F47*'Medal values'!$B$3, "")</f>
        <v>14.5045005</v>
      </c>
      <c r="G47" s="5" t="str">
        <f>IF('Unified Genders - Gold'!G47+'Unified Genders - Silver'!G47+'Unified Genders - Bronze'!G47 &gt; 0, 'Unified Genders - Gold'!G47*'Medal values'!$B$1+'Unified Genders - Silver'!G47*'Medal values'!$B$2+'Unified Genders - Bronze'!G47*'Medal values'!$B$3, "")</f>
        <v/>
      </c>
      <c r="H47" s="5" t="str">
        <f>IF('Unified Genders - Gold'!H47+'Unified Genders - Silver'!H47+'Unified Genders - Bronze'!H47 &gt; 0, 'Unified Genders - Gold'!H47*'Medal values'!$B$1+'Unified Genders - Silver'!H47*'Medal values'!$B$2+'Unified Genders - Bronze'!H47*'Medal values'!$B$3, "")</f>
        <v/>
      </c>
      <c r="I47" s="5" t="str">
        <f>IF('Unified Genders - Gold'!I47+'Unified Genders - Silver'!I47+'Unified Genders - Bronze'!I47 &gt; 0, 'Unified Genders - Gold'!I47*'Medal values'!$B$1+'Unified Genders - Silver'!I47*'Medal values'!$B$2+'Unified Genders - Bronze'!I47*'Medal values'!$B$3, "")</f>
        <v/>
      </c>
      <c r="J47" s="5" t="str">
        <f>IF('Unified Genders - Gold'!J47+'Unified Genders - Silver'!J47+'Unified Genders - Bronze'!J47 &gt; 0, 'Unified Genders - Gold'!J47*'Medal values'!$B$1+'Unified Genders - Silver'!J47*'Medal values'!$B$2+'Unified Genders - Bronze'!J47*'Medal values'!$B$3, "")</f>
        <v/>
      </c>
      <c r="K47" s="5">
        <f>IF('Unified Genders - Gold'!K47+'Unified Genders - Silver'!K47+'Unified Genders - Bronze'!K47 &gt; 0, 'Unified Genders - Gold'!K47*'Medal values'!$B$1+'Unified Genders - Silver'!K47*'Medal values'!$B$2+'Unified Genders - Bronze'!K47*'Medal values'!$B$3, "")</f>
        <v>1</v>
      </c>
      <c r="L47" s="5" t="str">
        <f>IF('Unified Genders - Gold'!L47+'Unified Genders - Silver'!L47+'Unified Genders - Bronze'!L47 &gt; 0, 'Unified Genders - Gold'!L47*'Medal values'!$B$1+'Unified Genders - Silver'!L47*'Medal values'!$B$2+'Unified Genders - Bronze'!L47*'Medal values'!$B$3, "")</f>
        <v/>
      </c>
      <c r="M47" s="5">
        <f>IF('Unified Genders - Gold'!M47+'Unified Genders - Silver'!M47+'Unified Genders - Bronze'!M47 &gt; 0, 'Unified Genders - Gold'!M47*'Medal values'!$B$1+'Unified Genders - Silver'!M47*'Medal values'!$B$2+'Unified Genders - Bronze'!M47*'Medal values'!$B$3, "")</f>
        <v>2.000001</v>
      </c>
      <c r="N47" s="5" t="str">
        <f>IF('Unified Genders - Gold'!N47+'Unified Genders - Silver'!N47+'Unified Genders - Bronze'!N47 &gt; 0, 'Unified Genders - Gold'!N47*'Medal values'!$B$1+'Unified Genders - Silver'!N47*'Medal values'!$B$2+'Unified Genders - Bronze'!N47*'Medal values'!$B$3, "")</f>
        <v/>
      </c>
      <c r="O47" s="5" t="str">
        <f>IF('Unified Genders - Gold'!O47+'Unified Genders - Silver'!O47+'Unified Genders - Bronze'!O47 &gt; 0, 'Unified Genders - Gold'!O47*'Medal values'!$B$1+'Unified Genders - Silver'!O47*'Medal values'!$B$2+'Unified Genders - Bronze'!O47*'Medal values'!$B$3, "")</f>
        <v/>
      </c>
      <c r="P47" s="5" t="str">
        <f>IF('Unified Genders - Gold'!P47+'Unified Genders - Silver'!P47+'Unified Genders - Bronze'!P47 &gt; 0, 'Unified Genders - Gold'!P47*'Medal values'!$B$1+'Unified Genders - Silver'!P47*'Medal values'!$B$2+'Unified Genders - Bronze'!P47*'Medal values'!$B$3, "")</f>
        <v/>
      </c>
      <c r="Q47" s="5">
        <f>IF('Unified Genders - Gold'!Q47+'Unified Genders - Silver'!Q47+'Unified Genders - Bronze'!Q47 &gt; 0, 'Unified Genders - Gold'!Q47*'Medal values'!$B$1+'Unified Genders - Silver'!Q47*'Medal values'!$B$2+'Unified Genders - Bronze'!Q47*'Medal values'!$B$3, "")</f>
        <v>1</v>
      </c>
      <c r="R47" s="5">
        <f>IF('Unified Genders - Gold'!R47+'Unified Genders - Silver'!R47+'Unified Genders - Bronze'!R47 &gt; 0, 'Unified Genders - Gold'!R47*'Medal values'!$B$1+'Unified Genders - Silver'!R47*'Medal values'!$B$2+'Unified Genders - Bronze'!R47*'Medal values'!$B$3, "")</f>
        <v>4.001</v>
      </c>
      <c r="S47" s="5" t="str">
        <f>IF('Unified Genders - Gold'!S47+'Unified Genders - Silver'!S47+'Unified Genders - Bronze'!S47 &gt; 0, 'Unified Genders - Gold'!S47*'Medal values'!$B$1+'Unified Genders - Silver'!S47*'Medal values'!$B$2+'Unified Genders - Bronze'!S47*'Medal values'!$B$3, "")</f>
        <v/>
      </c>
      <c r="T47" s="5" t="str">
        <f>IF('Unified Genders - Gold'!T47+'Unified Genders - Silver'!T47+'Unified Genders - Bronze'!T47 &gt; 0, 'Unified Genders - Gold'!T47*'Medal values'!$B$1+'Unified Genders - Silver'!T47*'Medal values'!$B$2+'Unified Genders - Bronze'!T47*'Medal values'!$B$3, "")</f>
        <v/>
      </c>
      <c r="U47" s="5">
        <f>IF('Unified Genders - Gold'!U47+'Unified Genders - Silver'!U47+'Unified Genders - Bronze'!U47 &gt; 0, 'Unified Genders - Gold'!U47*'Medal values'!$B$1+'Unified Genders - Silver'!U47*'Medal values'!$B$2+'Unified Genders - Bronze'!U47*'Medal values'!$B$3, "")</f>
        <v>8.000003</v>
      </c>
      <c r="V47" s="5" t="str">
        <f>IF('Unified Genders - Gold'!V47+'Unified Genders - Silver'!V47+'Unified Genders - Bronze'!V47 &gt; 0, 'Unified Genders - Gold'!V47*'Medal values'!$B$1+'Unified Genders - Silver'!V47*'Medal values'!$B$2+'Unified Genders - Bronze'!V47*'Medal values'!$B$3, "")</f>
        <v/>
      </c>
      <c r="W47" s="5" t="str">
        <f>IF('Unified Genders - Gold'!W47+'Unified Genders - Silver'!W47+'Unified Genders - Bronze'!W47 &gt; 0, 'Unified Genders - Gold'!W47*'Medal values'!$B$1+'Unified Genders - Silver'!W47*'Medal values'!$B$2+'Unified Genders - Bronze'!W47*'Medal values'!$B$3, "")</f>
        <v/>
      </c>
      <c r="X47" s="5" t="str">
        <f>IF('Unified Genders - Gold'!X47+'Unified Genders - Silver'!X47+'Unified Genders - Bronze'!X47 &gt; 0, 'Unified Genders - Gold'!X47*'Medal values'!$B$1+'Unified Genders - Silver'!X47*'Medal values'!$B$2+'Unified Genders - Bronze'!X47*'Medal values'!$B$3, "")</f>
        <v/>
      </c>
      <c r="Y47" s="5" t="str">
        <f>IF('Unified Genders - Gold'!Y47+'Unified Genders - Silver'!Y47+'Unified Genders - Bronze'!Y47 &gt; 0, 'Unified Genders - Gold'!Y47*'Medal values'!$B$1+'Unified Genders - Silver'!Y47*'Medal values'!$B$2+'Unified Genders - Bronze'!Y47*'Medal values'!$B$3, "")</f>
        <v/>
      </c>
      <c r="Z47" s="5">
        <f>IF('Unified Genders - Gold'!Z47+'Unified Genders - Silver'!Z47+'Unified Genders - Bronze'!Z47 &gt; 0, 'Unified Genders - Gold'!Z47*'Medal values'!$B$1+'Unified Genders - Silver'!Z47*'Medal values'!$B$2+'Unified Genders - Bronze'!Z47*'Medal values'!$B$3, "")</f>
        <v>2</v>
      </c>
      <c r="AA47" s="5">
        <f>IF('Unified Genders - Gold'!AA47+'Unified Genders - Silver'!AA47+'Unified Genders - Bronze'!AA47 &gt; 0, 'Unified Genders - Gold'!AA47*'Medal values'!$B$1+'Unified Genders - Silver'!AA47*'Medal values'!$B$2+'Unified Genders - Bronze'!AA47*'Medal values'!$B$3, "")</f>
        <v>4.001</v>
      </c>
      <c r="AB47" s="5">
        <f>IF('Unified Genders - Gold'!AB47+'Unified Genders - Silver'!AB47+'Unified Genders - Bronze'!AB47 &gt; 0, 'Unified Genders - Gold'!AB47*'Medal values'!$B$1+'Unified Genders - Silver'!AB47*'Medal values'!$B$2+'Unified Genders - Bronze'!AB47*'Medal values'!$B$3, "")</f>
        <v>1</v>
      </c>
      <c r="AC47" s="5" t="str">
        <f>IF('Unified Genders - Gold'!AC47+'Unified Genders - Silver'!AC47+'Unified Genders - Bronze'!AC47 &gt; 0, 'Unified Genders - Gold'!AC47*'Medal values'!$B$1+'Unified Genders - Silver'!AC47*'Medal values'!$B$2+'Unified Genders - Bronze'!AC47*'Medal values'!$B$3, "")</f>
        <v/>
      </c>
      <c r="AD47" s="5">
        <f>IF('Unified Genders - Gold'!AD47+'Unified Genders - Silver'!AD47+'Unified Genders - Bronze'!AD47 &gt; 0, 'Unified Genders - Gold'!AD47*'Medal values'!$B$1+'Unified Genders - Silver'!AD47*'Medal values'!$B$2+'Unified Genders - Bronze'!AD47*'Medal values'!$B$3, "")</f>
        <v>1</v>
      </c>
      <c r="AE47" s="5">
        <f>IF('Unified Genders - Gold'!AE47+'Unified Genders - Silver'!AE47+'Unified Genders - Bronze'!AE47 &gt; 0, 'Unified Genders - Gold'!AE47*'Medal values'!$B$1+'Unified Genders - Silver'!AE47*'Medal values'!$B$2+'Unified Genders - Bronze'!AE47*'Medal values'!$B$3, "")</f>
        <v>5.001</v>
      </c>
      <c r="AF47" s="5" t="str">
        <f>IF('Unified Genders - Gold'!AF47+'Unified Genders - Silver'!AF47+'Unified Genders - Bronze'!AF47 &gt; 0, 'Unified Genders - Gold'!AF47*'Medal values'!$B$1+'Unified Genders - Silver'!AF47*'Medal values'!$B$2+'Unified Genders - Bronze'!AF47*'Medal values'!$B$3, "")</f>
        <v/>
      </c>
      <c r="AG47" s="5">
        <f>IF('Unified Genders - Gold'!AG47+'Unified Genders - Silver'!AG47+'Unified Genders - Bronze'!AG47 &gt; 0, 'Unified Genders - Gold'!AG47*'Medal values'!$B$1+'Unified Genders - Silver'!AG47*'Medal values'!$B$2+'Unified Genders - Bronze'!AG47*'Medal values'!$B$3, "")</f>
        <v>3.001</v>
      </c>
      <c r="AH47" s="5">
        <f>IF('Unified Genders - Gold'!AH47+'Unified Genders - Silver'!AH47+'Unified Genders - Bronze'!AH47 &gt; 0, 'Unified Genders - Gold'!AH47*'Medal values'!$B$1+'Unified Genders - Silver'!AH47*'Medal values'!$B$2+'Unified Genders - Bronze'!AH47*'Medal values'!$B$3, "")</f>
        <v>2.000001</v>
      </c>
      <c r="AI47" s="5" t="str">
        <f>IF('Unified Genders - Gold'!AI47+'Unified Genders - Silver'!AI47+'Unified Genders - Bronze'!AI47 &gt; 0, 'Unified Genders - Gold'!AI47*'Medal values'!$B$1+'Unified Genders - Silver'!AI47*'Medal values'!$B$2+'Unified Genders - Bronze'!AI47*'Medal values'!$B$3, "")</f>
        <v/>
      </c>
      <c r="AJ47" s="5" t="str">
        <f>IF('Unified Genders - Gold'!AJ47+'Unified Genders - Silver'!AJ47+'Unified Genders - Bronze'!AJ47 &gt; 0, 'Unified Genders - Gold'!AJ47*'Medal values'!$B$1+'Unified Genders - Silver'!AJ47*'Medal values'!$B$2+'Unified Genders - Bronze'!AJ47*'Medal values'!$B$3, "")</f>
        <v/>
      </c>
      <c r="AK47" s="5" t="str">
        <f>IF('Unified Genders - Gold'!AK47+'Unified Genders - Silver'!AK47+'Unified Genders - Bronze'!AK47 &gt; 0, 'Unified Genders - Gold'!AK47*'Medal values'!$B$1+'Unified Genders - Silver'!AK47*'Medal values'!$B$2+'Unified Genders - Bronze'!AK47*'Medal values'!$B$3, "")</f>
        <v/>
      </c>
      <c r="AL47" s="5">
        <f>IF('Unified Genders - Gold'!AL47+'Unified Genders - Silver'!AL47+'Unified Genders - Bronze'!AL47 &gt; 0, 'Unified Genders - Gold'!AL47*'Medal values'!$B$1+'Unified Genders - Silver'!AL47*'Medal values'!$B$2+'Unified Genders - Bronze'!AL47*'Medal values'!$B$3, "")</f>
        <v>8.000002</v>
      </c>
      <c r="AM47" s="5" t="str">
        <f>IF('Unified Genders - Gold'!AM47+'Unified Genders - Silver'!AM47+'Unified Genders - Bronze'!AM47 &gt; 0, 'Unified Genders - Gold'!AM47*'Medal values'!$B$1+'Unified Genders - Silver'!AM47*'Medal values'!$B$2+'Unified Genders - Bronze'!AM47*'Medal values'!$B$3, "")</f>
        <v/>
      </c>
      <c r="AN47" s="5">
        <f>IF('Unified Genders - Gold'!AN47+'Unified Genders - Silver'!AN47+'Unified Genders - Bronze'!AN47 &gt; 0, 'Unified Genders - Gold'!AN47*'Medal values'!$B$1+'Unified Genders - Silver'!AN47*'Medal values'!$B$2+'Unified Genders - Bronze'!AN47*'Medal values'!$B$3, "")</f>
        <v>3.001</v>
      </c>
      <c r="AO47" s="5" t="str">
        <f>IF('Unified Genders - Gold'!AO47+'Unified Genders - Silver'!AO47+'Unified Genders - Bronze'!AO47 &gt; 0, 'Unified Genders - Gold'!AO47*'Medal values'!$B$1+'Unified Genders - Silver'!AO47*'Medal values'!$B$2+'Unified Genders - Bronze'!AO47*'Medal values'!$B$3, "")</f>
        <v/>
      </c>
      <c r="AP47" s="5" t="str">
        <f>IF('Unified Genders - Gold'!AP47+'Unified Genders - Silver'!AP47+'Unified Genders - Bronze'!AP47 &gt; 0, 'Unified Genders - Gold'!AP47*'Medal values'!$B$1+'Unified Genders - Silver'!AP47*'Medal values'!$B$2+'Unified Genders - Bronze'!AP47*'Medal values'!$B$3, "")</f>
        <v/>
      </c>
      <c r="AQ47" s="5" t="str">
        <f>IF('Unified Genders - Gold'!AQ47+'Unified Genders - Silver'!AQ47+'Unified Genders - Bronze'!AQ47 &gt; 0, 'Unified Genders - Gold'!AQ47*'Medal values'!$B$1+'Unified Genders - Silver'!AQ47*'Medal values'!$B$2+'Unified Genders - Bronze'!AQ47*'Medal values'!$B$3, "")</f>
        <v/>
      </c>
      <c r="AR47" s="5" t="str">
        <f>IF('Unified Genders - Gold'!AR47+'Unified Genders - Silver'!AR47+'Unified Genders - Bronze'!AR47 &gt; 0, 'Unified Genders - Gold'!AR47*'Medal values'!$B$1+'Unified Genders - Silver'!AR47*'Medal values'!$B$2+'Unified Genders - Bronze'!AR47*'Medal values'!$B$3, "")</f>
        <v/>
      </c>
      <c r="AS47" s="5" t="str">
        <f>IF('Unified Genders - Gold'!AS47+'Unified Genders - Silver'!AS47+'Unified Genders - Bronze'!AS47 &gt; 0, 'Unified Genders - Gold'!AS47*'Medal values'!$B$1+'Unified Genders - Silver'!AS47*'Medal values'!$B$2+'Unified Genders - Bronze'!AS47*'Medal values'!$B$3, "")</f>
        <v/>
      </c>
      <c r="AT47" s="5">
        <f>IF('Unified Genders - Gold'!AT47+'Unified Genders - Silver'!AT47+'Unified Genders - Bronze'!AT47 &gt; 0, 'Unified Genders - Gold'!AT47*'Medal values'!$B$1+'Unified Genders - Silver'!AT47*'Medal values'!$B$2+'Unified Genders - Bronze'!AT47*'Medal values'!$B$3, "")</f>
        <v>4.000001</v>
      </c>
      <c r="AU47" s="5">
        <f>IF('Unified Genders - Gold'!AU47+'Unified Genders - Silver'!AU47+'Unified Genders - Bronze'!AU47 &gt; 0, 'Unified Genders - Gold'!AU47*'Medal values'!$B$1+'Unified Genders - Silver'!AU47*'Medal values'!$B$2+'Unified Genders - Bronze'!AU47*'Medal values'!$B$3, "")</f>
        <v>1</v>
      </c>
      <c r="AV47" s="5">
        <f t="shared" si="1"/>
        <v>69.5095105</v>
      </c>
      <c r="AW47" s="5">
        <f>SUM('Unified Genders - Gold'!AV47, 'Unified Genders - Silver'!AV47, 'Unified Genders - Bronze'!AV47)</f>
        <v>40</v>
      </c>
    </row>
    <row r="48">
      <c r="A48" s="5" t="str">
        <f>Countries!A47</f>
        <v>JAM</v>
      </c>
      <c r="B48" s="5" t="str">
        <f>IF('Unified Genders - Gold'!B48+'Unified Genders - Silver'!B48+'Unified Genders - Bronze'!B48 &gt; 0, 'Unified Genders - Gold'!B48*'Medal values'!$B$1+'Unified Genders - Silver'!B48*'Medal values'!$B$2+'Unified Genders - Bronze'!B48*'Medal values'!$B$3, "")</f>
        <v/>
      </c>
      <c r="C48" s="5" t="str">
        <f>IF('Unified Genders - Gold'!C48+'Unified Genders - Silver'!C48+'Unified Genders - Bronze'!C48 &gt; 0, 'Unified Genders - Gold'!C48*'Medal values'!$B$1+'Unified Genders - Silver'!C48*'Medal values'!$B$2+'Unified Genders - Bronze'!C48*'Medal values'!$B$3, "")</f>
        <v/>
      </c>
      <c r="D48" s="5" t="str">
        <f>IF('Unified Genders - Gold'!D48+'Unified Genders - Silver'!D48+'Unified Genders - Bronze'!D48 &gt; 0, 'Unified Genders - Gold'!D48*'Medal values'!$B$1+'Unified Genders - Silver'!D48*'Medal values'!$B$2+'Unified Genders - Bronze'!D48*'Medal values'!$B$3, "")</f>
        <v/>
      </c>
      <c r="E48" s="5" t="str">
        <f>IF('Unified Genders - Gold'!E48+'Unified Genders - Silver'!E48+'Unified Genders - Bronze'!E48 &gt; 0, 'Unified Genders - Gold'!E48*'Medal values'!$B$1+'Unified Genders - Silver'!E48*'Medal values'!$B$2+'Unified Genders - Bronze'!E48*'Medal values'!$B$3, "")</f>
        <v/>
      </c>
      <c r="F48" s="5">
        <f>IF('Unified Genders - Gold'!F48+'Unified Genders - Silver'!F48+'Unified Genders - Bronze'!F48 &gt; 0, 'Unified Genders - Gold'!F48*'Medal values'!$B$1+'Unified Genders - Silver'!F48*'Medal values'!$B$2+'Unified Genders - Bronze'!F48*'Medal values'!$B$3, "")</f>
        <v>18.004001</v>
      </c>
      <c r="G48" s="5" t="str">
        <f>IF('Unified Genders - Gold'!G48+'Unified Genders - Silver'!G48+'Unified Genders - Bronze'!G48 &gt; 0, 'Unified Genders - Gold'!G48*'Medal values'!$B$1+'Unified Genders - Silver'!G48*'Medal values'!$B$2+'Unified Genders - Bronze'!G48*'Medal values'!$B$3, "")</f>
        <v/>
      </c>
      <c r="H48" s="5" t="str">
        <f>IF('Unified Genders - Gold'!H48+'Unified Genders - Silver'!H48+'Unified Genders - Bronze'!H48 &gt; 0, 'Unified Genders - Gold'!H48*'Medal values'!$B$1+'Unified Genders - Silver'!H48*'Medal values'!$B$2+'Unified Genders - Bronze'!H48*'Medal values'!$B$3, "")</f>
        <v/>
      </c>
      <c r="I48" s="5" t="str">
        <f>IF('Unified Genders - Gold'!I48+'Unified Genders - Silver'!I48+'Unified Genders - Bronze'!I48 &gt; 0, 'Unified Genders - Gold'!I48*'Medal values'!$B$1+'Unified Genders - Silver'!I48*'Medal values'!$B$2+'Unified Genders - Bronze'!I48*'Medal values'!$B$3, "")</f>
        <v/>
      </c>
      <c r="J48" s="5" t="str">
        <f>IF('Unified Genders - Gold'!J48+'Unified Genders - Silver'!J48+'Unified Genders - Bronze'!J48 &gt; 0, 'Unified Genders - Gold'!J48*'Medal values'!$B$1+'Unified Genders - Silver'!J48*'Medal values'!$B$2+'Unified Genders - Bronze'!J48*'Medal values'!$B$3, "")</f>
        <v/>
      </c>
      <c r="K48" s="5" t="str">
        <f>IF('Unified Genders - Gold'!K48+'Unified Genders - Silver'!K48+'Unified Genders - Bronze'!K48 &gt; 0, 'Unified Genders - Gold'!K48*'Medal values'!$B$1+'Unified Genders - Silver'!K48*'Medal values'!$B$2+'Unified Genders - Bronze'!K48*'Medal values'!$B$3, "")</f>
        <v/>
      </c>
      <c r="L48" s="5" t="str">
        <f>IF('Unified Genders - Gold'!L48+'Unified Genders - Silver'!L48+'Unified Genders - Bronze'!L48 &gt; 0, 'Unified Genders - Gold'!L48*'Medal values'!$B$1+'Unified Genders - Silver'!L48*'Medal values'!$B$2+'Unified Genders - Bronze'!L48*'Medal values'!$B$3, "")</f>
        <v/>
      </c>
      <c r="M48" s="5" t="str">
        <f>IF('Unified Genders - Gold'!M48+'Unified Genders - Silver'!M48+'Unified Genders - Bronze'!M48 &gt; 0, 'Unified Genders - Gold'!M48*'Medal values'!$B$1+'Unified Genders - Silver'!M48*'Medal values'!$B$2+'Unified Genders - Bronze'!M48*'Medal values'!$B$3, "")</f>
        <v/>
      </c>
      <c r="N48" s="5" t="str">
        <f>IF('Unified Genders - Gold'!N48+'Unified Genders - Silver'!N48+'Unified Genders - Bronze'!N48 &gt; 0, 'Unified Genders - Gold'!N48*'Medal values'!$B$1+'Unified Genders - Silver'!N48*'Medal values'!$B$2+'Unified Genders - Bronze'!N48*'Medal values'!$B$3, "")</f>
        <v/>
      </c>
      <c r="O48" s="5" t="str">
        <f>IF('Unified Genders - Gold'!O48+'Unified Genders - Silver'!O48+'Unified Genders - Bronze'!O48 &gt; 0, 'Unified Genders - Gold'!O48*'Medal values'!$B$1+'Unified Genders - Silver'!O48*'Medal values'!$B$2+'Unified Genders - Bronze'!O48*'Medal values'!$B$3, "")</f>
        <v/>
      </c>
      <c r="P48" s="5" t="str">
        <f>IF('Unified Genders - Gold'!P48+'Unified Genders - Silver'!P48+'Unified Genders - Bronze'!P48 &gt; 0, 'Unified Genders - Gold'!P48*'Medal values'!$B$1+'Unified Genders - Silver'!P48*'Medal values'!$B$2+'Unified Genders - Bronze'!P48*'Medal values'!$B$3, "")</f>
        <v/>
      </c>
      <c r="Q48" s="5" t="str">
        <f>IF('Unified Genders - Gold'!Q48+'Unified Genders - Silver'!Q48+'Unified Genders - Bronze'!Q48 &gt; 0, 'Unified Genders - Gold'!Q48*'Medal values'!$B$1+'Unified Genders - Silver'!Q48*'Medal values'!$B$2+'Unified Genders - Bronze'!Q48*'Medal values'!$B$3, "")</f>
        <v/>
      </c>
      <c r="R48" s="5" t="str">
        <f>IF('Unified Genders - Gold'!R48+'Unified Genders - Silver'!R48+'Unified Genders - Bronze'!R48 &gt; 0, 'Unified Genders - Gold'!R48*'Medal values'!$B$1+'Unified Genders - Silver'!R48*'Medal values'!$B$2+'Unified Genders - Bronze'!R48*'Medal values'!$B$3, "")</f>
        <v/>
      </c>
      <c r="S48" s="5" t="str">
        <f>IF('Unified Genders - Gold'!S48+'Unified Genders - Silver'!S48+'Unified Genders - Bronze'!S48 &gt; 0, 'Unified Genders - Gold'!S48*'Medal values'!$B$1+'Unified Genders - Silver'!S48*'Medal values'!$B$2+'Unified Genders - Bronze'!S48*'Medal values'!$B$3, "")</f>
        <v/>
      </c>
      <c r="T48" s="5" t="str">
        <f>IF('Unified Genders - Gold'!T48+'Unified Genders - Silver'!T48+'Unified Genders - Bronze'!T48 &gt; 0, 'Unified Genders - Gold'!T48*'Medal values'!$B$1+'Unified Genders - Silver'!T48*'Medal values'!$B$2+'Unified Genders - Bronze'!T48*'Medal values'!$B$3, "")</f>
        <v/>
      </c>
      <c r="U48" s="5" t="str">
        <f>IF('Unified Genders - Gold'!U48+'Unified Genders - Silver'!U48+'Unified Genders - Bronze'!U48 &gt; 0, 'Unified Genders - Gold'!U48*'Medal values'!$B$1+'Unified Genders - Silver'!U48*'Medal values'!$B$2+'Unified Genders - Bronze'!U48*'Medal values'!$B$3, "")</f>
        <v/>
      </c>
      <c r="V48" s="5" t="str">
        <f>IF('Unified Genders - Gold'!V48+'Unified Genders - Silver'!V48+'Unified Genders - Bronze'!V48 &gt; 0, 'Unified Genders - Gold'!V48*'Medal values'!$B$1+'Unified Genders - Silver'!V48*'Medal values'!$B$2+'Unified Genders - Bronze'!V48*'Medal values'!$B$3, "")</f>
        <v/>
      </c>
      <c r="W48" s="5" t="str">
        <f>IF('Unified Genders - Gold'!W48+'Unified Genders - Silver'!W48+'Unified Genders - Bronze'!W48 &gt; 0, 'Unified Genders - Gold'!W48*'Medal values'!$B$1+'Unified Genders - Silver'!W48*'Medal values'!$B$2+'Unified Genders - Bronze'!W48*'Medal values'!$B$3, "")</f>
        <v/>
      </c>
      <c r="X48" s="5" t="str">
        <f>IF('Unified Genders - Gold'!X48+'Unified Genders - Silver'!X48+'Unified Genders - Bronze'!X48 &gt; 0, 'Unified Genders - Gold'!X48*'Medal values'!$B$1+'Unified Genders - Silver'!X48*'Medal values'!$B$2+'Unified Genders - Bronze'!X48*'Medal values'!$B$3, "")</f>
        <v/>
      </c>
      <c r="Y48" s="5" t="str">
        <f>IF('Unified Genders - Gold'!Y48+'Unified Genders - Silver'!Y48+'Unified Genders - Bronze'!Y48 &gt; 0, 'Unified Genders - Gold'!Y48*'Medal values'!$B$1+'Unified Genders - Silver'!Y48*'Medal values'!$B$2+'Unified Genders - Bronze'!Y48*'Medal values'!$B$3, "")</f>
        <v/>
      </c>
      <c r="Z48" s="5" t="str">
        <f>IF('Unified Genders - Gold'!Z48+'Unified Genders - Silver'!Z48+'Unified Genders - Bronze'!Z48 &gt; 0, 'Unified Genders - Gold'!Z48*'Medal values'!$B$1+'Unified Genders - Silver'!Z48*'Medal values'!$B$2+'Unified Genders - Bronze'!Z48*'Medal values'!$B$3, "")</f>
        <v/>
      </c>
      <c r="AA48" s="5" t="str">
        <f>IF('Unified Genders - Gold'!AA48+'Unified Genders - Silver'!AA48+'Unified Genders - Bronze'!AA48 &gt; 0, 'Unified Genders - Gold'!AA48*'Medal values'!$B$1+'Unified Genders - Silver'!AA48*'Medal values'!$B$2+'Unified Genders - Bronze'!AA48*'Medal values'!$B$3, "")</f>
        <v/>
      </c>
      <c r="AB48" s="5" t="str">
        <f>IF('Unified Genders - Gold'!AB48+'Unified Genders - Silver'!AB48+'Unified Genders - Bronze'!AB48 &gt; 0, 'Unified Genders - Gold'!AB48*'Medal values'!$B$1+'Unified Genders - Silver'!AB48*'Medal values'!$B$2+'Unified Genders - Bronze'!AB48*'Medal values'!$B$3, "")</f>
        <v/>
      </c>
      <c r="AC48" s="5" t="str">
        <f>IF('Unified Genders - Gold'!AC48+'Unified Genders - Silver'!AC48+'Unified Genders - Bronze'!AC48 &gt; 0, 'Unified Genders - Gold'!AC48*'Medal values'!$B$1+'Unified Genders - Silver'!AC48*'Medal values'!$B$2+'Unified Genders - Bronze'!AC48*'Medal values'!$B$3, "")</f>
        <v/>
      </c>
      <c r="AD48" s="5" t="str">
        <f>IF('Unified Genders - Gold'!AD48+'Unified Genders - Silver'!AD48+'Unified Genders - Bronze'!AD48 &gt; 0, 'Unified Genders - Gold'!AD48*'Medal values'!$B$1+'Unified Genders - Silver'!AD48*'Medal values'!$B$2+'Unified Genders - Bronze'!AD48*'Medal values'!$B$3, "")</f>
        <v/>
      </c>
      <c r="AE48" s="5" t="str">
        <f>IF('Unified Genders - Gold'!AE48+'Unified Genders - Silver'!AE48+'Unified Genders - Bronze'!AE48 &gt; 0, 'Unified Genders - Gold'!AE48*'Medal values'!$B$1+'Unified Genders - Silver'!AE48*'Medal values'!$B$2+'Unified Genders - Bronze'!AE48*'Medal values'!$B$3, "")</f>
        <v/>
      </c>
      <c r="AF48" s="5" t="str">
        <f>IF('Unified Genders - Gold'!AF48+'Unified Genders - Silver'!AF48+'Unified Genders - Bronze'!AF48 &gt; 0, 'Unified Genders - Gold'!AF48*'Medal values'!$B$1+'Unified Genders - Silver'!AF48*'Medal values'!$B$2+'Unified Genders - Bronze'!AF48*'Medal values'!$B$3, "")</f>
        <v/>
      </c>
      <c r="AG48" s="5" t="str">
        <f>IF('Unified Genders - Gold'!AG48+'Unified Genders - Silver'!AG48+'Unified Genders - Bronze'!AG48 &gt; 0, 'Unified Genders - Gold'!AG48*'Medal values'!$B$1+'Unified Genders - Silver'!AG48*'Medal values'!$B$2+'Unified Genders - Bronze'!AG48*'Medal values'!$B$3, "")</f>
        <v/>
      </c>
      <c r="AH48" s="5" t="str">
        <f>IF('Unified Genders - Gold'!AH48+'Unified Genders - Silver'!AH48+'Unified Genders - Bronze'!AH48 &gt; 0, 'Unified Genders - Gold'!AH48*'Medal values'!$B$1+'Unified Genders - Silver'!AH48*'Medal values'!$B$2+'Unified Genders - Bronze'!AH48*'Medal values'!$B$3, "")</f>
        <v/>
      </c>
      <c r="AI48" s="5" t="str">
        <f>IF('Unified Genders - Gold'!AI48+'Unified Genders - Silver'!AI48+'Unified Genders - Bronze'!AI48 &gt; 0, 'Unified Genders - Gold'!AI48*'Medal values'!$B$1+'Unified Genders - Silver'!AI48*'Medal values'!$B$2+'Unified Genders - Bronze'!AI48*'Medal values'!$B$3, "")</f>
        <v/>
      </c>
      <c r="AJ48" s="5" t="str">
        <f>IF('Unified Genders - Gold'!AJ48+'Unified Genders - Silver'!AJ48+'Unified Genders - Bronze'!AJ48 &gt; 0, 'Unified Genders - Gold'!AJ48*'Medal values'!$B$1+'Unified Genders - Silver'!AJ48*'Medal values'!$B$2+'Unified Genders - Bronze'!AJ48*'Medal values'!$B$3, "")</f>
        <v/>
      </c>
      <c r="AK48" s="5" t="str">
        <f>IF('Unified Genders - Gold'!AK48+'Unified Genders - Silver'!AK48+'Unified Genders - Bronze'!AK48 &gt; 0, 'Unified Genders - Gold'!AK48*'Medal values'!$B$1+'Unified Genders - Silver'!AK48*'Medal values'!$B$2+'Unified Genders - Bronze'!AK48*'Medal values'!$B$3, "")</f>
        <v/>
      </c>
      <c r="AL48" s="5" t="str">
        <f>IF('Unified Genders - Gold'!AL48+'Unified Genders - Silver'!AL48+'Unified Genders - Bronze'!AL48 &gt; 0, 'Unified Genders - Gold'!AL48*'Medal values'!$B$1+'Unified Genders - Silver'!AL48*'Medal values'!$B$2+'Unified Genders - Bronze'!AL48*'Medal values'!$B$3, "")</f>
        <v/>
      </c>
      <c r="AM48" s="5" t="str">
        <f>IF('Unified Genders - Gold'!AM48+'Unified Genders - Silver'!AM48+'Unified Genders - Bronze'!AM48 &gt; 0, 'Unified Genders - Gold'!AM48*'Medal values'!$B$1+'Unified Genders - Silver'!AM48*'Medal values'!$B$2+'Unified Genders - Bronze'!AM48*'Medal values'!$B$3, "")</f>
        <v/>
      </c>
      <c r="AN48" s="5" t="str">
        <f>IF('Unified Genders - Gold'!AN48+'Unified Genders - Silver'!AN48+'Unified Genders - Bronze'!AN48 &gt; 0, 'Unified Genders - Gold'!AN48*'Medal values'!$B$1+'Unified Genders - Silver'!AN48*'Medal values'!$B$2+'Unified Genders - Bronze'!AN48*'Medal values'!$B$3, "")</f>
        <v/>
      </c>
      <c r="AO48" s="5" t="str">
        <f>IF('Unified Genders - Gold'!AO48+'Unified Genders - Silver'!AO48+'Unified Genders - Bronze'!AO48 &gt; 0, 'Unified Genders - Gold'!AO48*'Medal values'!$B$1+'Unified Genders - Silver'!AO48*'Medal values'!$B$2+'Unified Genders - Bronze'!AO48*'Medal values'!$B$3, "")</f>
        <v/>
      </c>
      <c r="AP48" s="5" t="str">
        <f>IF('Unified Genders - Gold'!AP48+'Unified Genders - Silver'!AP48+'Unified Genders - Bronze'!AP48 &gt; 0, 'Unified Genders - Gold'!AP48*'Medal values'!$B$1+'Unified Genders - Silver'!AP48*'Medal values'!$B$2+'Unified Genders - Bronze'!AP48*'Medal values'!$B$3, "")</f>
        <v/>
      </c>
      <c r="AQ48" s="5" t="str">
        <f>IF('Unified Genders - Gold'!AQ48+'Unified Genders - Silver'!AQ48+'Unified Genders - Bronze'!AQ48 &gt; 0, 'Unified Genders - Gold'!AQ48*'Medal values'!$B$1+'Unified Genders - Silver'!AQ48*'Medal values'!$B$2+'Unified Genders - Bronze'!AQ48*'Medal values'!$B$3, "")</f>
        <v/>
      </c>
      <c r="AR48" s="5" t="str">
        <f>IF('Unified Genders - Gold'!AR48+'Unified Genders - Silver'!AR48+'Unified Genders - Bronze'!AR48 &gt; 0, 'Unified Genders - Gold'!AR48*'Medal values'!$B$1+'Unified Genders - Silver'!AR48*'Medal values'!$B$2+'Unified Genders - Bronze'!AR48*'Medal values'!$B$3, "")</f>
        <v/>
      </c>
      <c r="AS48" s="5" t="str">
        <f>IF('Unified Genders - Gold'!AS48+'Unified Genders - Silver'!AS48+'Unified Genders - Bronze'!AS48 &gt; 0, 'Unified Genders - Gold'!AS48*'Medal values'!$B$1+'Unified Genders - Silver'!AS48*'Medal values'!$B$2+'Unified Genders - Bronze'!AS48*'Medal values'!$B$3, "")</f>
        <v/>
      </c>
      <c r="AT48" s="5" t="str">
        <f>IF('Unified Genders - Gold'!AT48+'Unified Genders - Silver'!AT48+'Unified Genders - Bronze'!AT48 &gt; 0, 'Unified Genders - Gold'!AT48*'Medal values'!$B$1+'Unified Genders - Silver'!AT48*'Medal values'!$B$2+'Unified Genders - Bronze'!AT48*'Medal values'!$B$3, "")</f>
        <v/>
      </c>
      <c r="AU48" s="5" t="str">
        <f>IF('Unified Genders - Gold'!AU48+'Unified Genders - Silver'!AU48+'Unified Genders - Bronze'!AU48 &gt; 0, 'Unified Genders - Gold'!AU48*'Medal values'!$B$1+'Unified Genders - Silver'!AU48*'Medal values'!$B$2+'Unified Genders - Bronze'!AU48*'Medal values'!$B$3, "")</f>
        <v/>
      </c>
      <c r="AV48" s="5">
        <f t="shared" si="1"/>
        <v>18.004001</v>
      </c>
      <c r="AW48" s="5">
        <f>SUM('Unified Genders - Gold'!AV48, 'Unified Genders - Silver'!AV48, 'Unified Genders - Bronze'!AV48)</f>
        <v>9</v>
      </c>
    </row>
    <row r="49">
      <c r="A49" s="5" t="str">
        <f>Countries!A48</f>
        <v>JOR</v>
      </c>
      <c r="B49" s="5" t="str">
        <f>IF('Unified Genders - Gold'!B49+'Unified Genders - Silver'!B49+'Unified Genders - Bronze'!B49 &gt; 0, 'Unified Genders - Gold'!B49*'Medal values'!$B$1+'Unified Genders - Silver'!B49*'Medal values'!$B$2+'Unified Genders - Bronze'!B49*'Medal values'!$B$3, "")</f>
        <v/>
      </c>
      <c r="C49" s="5" t="str">
        <f>IF('Unified Genders - Gold'!C49+'Unified Genders - Silver'!C49+'Unified Genders - Bronze'!C49 &gt; 0, 'Unified Genders - Gold'!C49*'Medal values'!$B$1+'Unified Genders - Silver'!C49*'Medal values'!$B$2+'Unified Genders - Bronze'!C49*'Medal values'!$B$3, "")</f>
        <v/>
      </c>
      <c r="D49" s="5" t="str">
        <f>IF('Unified Genders - Gold'!D49+'Unified Genders - Silver'!D49+'Unified Genders - Bronze'!D49 &gt; 0, 'Unified Genders - Gold'!D49*'Medal values'!$B$1+'Unified Genders - Silver'!D49*'Medal values'!$B$2+'Unified Genders - Bronze'!D49*'Medal values'!$B$3, "")</f>
        <v/>
      </c>
      <c r="E49" s="5" t="str">
        <f>IF('Unified Genders - Gold'!E49+'Unified Genders - Silver'!E49+'Unified Genders - Bronze'!E49 &gt; 0, 'Unified Genders - Gold'!E49*'Medal values'!$B$1+'Unified Genders - Silver'!E49*'Medal values'!$B$2+'Unified Genders - Bronze'!E49*'Medal values'!$B$3, "")</f>
        <v/>
      </c>
      <c r="F49" s="5" t="str">
        <f>IF('Unified Genders - Gold'!F49+'Unified Genders - Silver'!F49+'Unified Genders - Bronze'!F49 &gt; 0, 'Unified Genders - Gold'!F49*'Medal values'!$B$1+'Unified Genders - Silver'!F49*'Medal values'!$B$2+'Unified Genders - Bronze'!F49*'Medal values'!$B$3, "")</f>
        <v/>
      </c>
      <c r="G49" s="5" t="str">
        <f>IF('Unified Genders - Gold'!G49+'Unified Genders - Silver'!G49+'Unified Genders - Bronze'!G49 &gt; 0, 'Unified Genders - Gold'!G49*'Medal values'!$B$1+'Unified Genders - Silver'!G49*'Medal values'!$B$2+'Unified Genders - Bronze'!G49*'Medal values'!$B$3, "")</f>
        <v/>
      </c>
      <c r="H49" s="5" t="str">
        <f>IF('Unified Genders - Gold'!H49+'Unified Genders - Silver'!H49+'Unified Genders - Bronze'!H49 &gt; 0, 'Unified Genders - Gold'!H49*'Medal values'!$B$1+'Unified Genders - Silver'!H49*'Medal values'!$B$2+'Unified Genders - Bronze'!H49*'Medal values'!$B$3, "")</f>
        <v/>
      </c>
      <c r="I49" s="5" t="str">
        <f>IF('Unified Genders - Gold'!I49+'Unified Genders - Silver'!I49+'Unified Genders - Bronze'!I49 &gt; 0, 'Unified Genders - Gold'!I49*'Medal values'!$B$1+'Unified Genders - Silver'!I49*'Medal values'!$B$2+'Unified Genders - Bronze'!I49*'Medal values'!$B$3, "")</f>
        <v/>
      </c>
      <c r="J49" s="5" t="str">
        <f>IF('Unified Genders - Gold'!J49+'Unified Genders - Silver'!J49+'Unified Genders - Bronze'!J49 &gt; 0, 'Unified Genders - Gold'!J49*'Medal values'!$B$1+'Unified Genders - Silver'!J49*'Medal values'!$B$2+'Unified Genders - Bronze'!J49*'Medal values'!$B$3, "")</f>
        <v/>
      </c>
      <c r="K49" s="5" t="str">
        <f>IF('Unified Genders - Gold'!K49+'Unified Genders - Silver'!K49+'Unified Genders - Bronze'!K49 &gt; 0, 'Unified Genders - Gold'!K49*'Medal values'!$B$1+'Unified Genders - Silver'!K49*'Medal values'!$B$2+'Unified Genders - Bronze'!K49*'Medal values'!$B$3, "")</f>
        <v/>
      </c>
      <c r="L49" s="5" t="str">
        <f>IF('Unified Genders - Gold'!L49+'Unified Genders - Silver'!L49+'Unified Genders - Bronze'!L49 &gt; 0, 'Unified Genders - Gold'!L49*'Medal values'!$B$1+'Unified Genders - Silver'!L49*'Medal values'!$B$2+'Unified Genders - Bronze'!L49*'Medal values'!$B$3, "")</f>
        <v/>
      </c>
      <c r="M49" s="5" t="str">
        <f>IF('Unified Genders - Gold'!M49+'Unified Genders - Silver'!M49+'Unified Genders - Bronze'!M49 &gt; 0, 'Unified Genders - Gold'!M49*'Medal values'!$B$1+'Unified Genders - Silver'!M49*'Medal values'!$B$2+'Unified Genders - Bronze'!M49*'Medal values'!$B$3, "")</f>
        <v/>
      </c>
      <c r="N49" s="5" t="str">
        <f>IF('Unified Genders - Gold'!N49+'Unified Genders - Silver'!N49+'Unified Genders - Bronze'!N49 &gt; 0, 'Unified Genders - Gold'!N49*'Medal values'!$B$1+'Unified Genders - Silver'!N49*'Medal values'!$B$2+'Unified Genders - Bronze'!N49*'Medal values'!$B$3, "")</f>
        <v/>
      </c>
      <c r="O49" s="5" t="str">
        <f>IF('Unified Genders - Gold'!O49+'Unified Genders - Silver'!O49+'Unified Genders - Bronze'!O49 &gt; 0, 'Unified Genders - Gold'!O49*'Medal values'!$B$1+'Unified Genders - Silver'!O49*'Medal values'!$B$2+'Unified Genders - Bronze'!O49*'Medal values'!$B$3, "")</f>
        <v/>
      </c>
      <c r="P49" s="5" t="str">
        <f>IF('Unified Genders - Gold'!P49+'Unified Genders - Silver'!P49+'Unified Genders - Bronze'!P49 &gt; 0, 'Unified Genders - Gold'!P49*'Medal values'!$B$1+'Unified Genders - Silver'!P49*'Medal values'!$B$2+'Unified Genders - Bronze'!P49*'Medal values'!$B$3, "")</f>
        <v/>
      </c>
      <c r="Q49" s="5" t="str">
        <f>IF('Unified Genders - Gold'!Q49+'Unified Genders - Silver'!Q49+'Unified Genders - Bronze'!Q49 &gt; 0, 'Unified Genders - Gold'!Q49*'Medal values'!$B$1+'Unified Genders - Silver'!Q49*'Medal values'!$B$2+'Unified Genders - Bronze'!Q49*'Medal values'!$B$3, "")</f>
        <v/>
      </c>
      <c r="R49" s="5" t="str">
        <f>IF('Unified Genders - Gold'!R49+'Unified Genders - Silver'!R49+'Unified Genders - Bronze'!R49 &gt; 0, 'Unified Genders - Gold'!R49*'Medal values'!$B$1+'Unified Genders - Silver'!R49*'Medal values'!$B$2+'Unified Genders - Bronze'!R49*'Medal values'!$B$3, "")</f>
        <v/>
      </c>
      <c r="S49" s="5" t="str">
        <f>IF('Unified Genders - Gold'!S49+'Unified Genders - Silver'!S49+'Unified Genders - Bronze'!S49 &gt; 0, 'Unified Genders - Gold'!S49*'Medal values'!$B$1+'Unified Genders - Silver'!S49*'Medal values'!$B$2+'Unified Genders - Bronze'!S49*'Medal values'!$B$3, "")</f>
        <v/>
      </c>
      <c r="T49" s="5" t="str">
        <f>IF('Unified Genders - Gold'!T49+'Unified Genders - Silver'!T49+'Unified Genders - Bronze'!T49 &gt; 0, 'Unified Genders - Gold'!T49*'Medal values'!$B$1+'Unified Genders - Silver'!T49*'Medal values'!$B$2+'Unified Genders - Bronze'!T49*'Medal values'!$B$3, "")</f>
        <v/>
      </c>
      <c r="U49" s="5" t="str">
        <f>IF('Unified Genders - Gold'!U49+'Unified Genders - Silver'!U49+'Unified Genders - Bronze'!U49 &gt; 0, 'Unified Genders - Gold'!U49*'Medal values'!$B$1+'Unified Genders - Silver'!U49*'Medal values'!$B$2+'Unified Genders - Bronze'!U49*'Medal values'!$B$3, "")</f>
        <v/>
      </c>
      <c r="V49" s="5" t="str">
        <f>IF('Unified Genders - Gold'!V49+'Unified Genders - Silver'!V49+'Unified Genders - Bronze'!V49 &gt; 0, 'Unified Genders - Gold'!V49*'Medal values'!$B$1+'Unified Genders - Silver'!V49*'Medal values'!$B$2+'Unified Genders - Bronze'!V49*'Medal values'!$B$3, "")</f>
        <v/>
      </c>
      <c r="W49" s="5" t="str">
        <f>IF('Unified Genders - Gold'!W49+'Unified Genders - Silver'!W49+'Unified Genders - Bronze'!W49 &gt; 0, 'Unified Genders - Gold'!W49*'Medal values'!$B$1+'Unified Genders - Silver'!W49*'Medal values'!$B$2+'Unified Genders - Bronze'!W49*'Medal values'!$B$3, "")</f>
        <v/>
      </c>
      <c r="X49" s="5" t="str">
        <f>IF('Unified Genders - Gold'!X49+'Unified Genders - Silver'!X49+'Unified Genders - Bronze'!X49 &gt; 0, 'Unified Genders - Gold'!X49*'Medal values'!$B$1+'Unified Genders - Silver'!X49*'Medal values'!$B$2+'Unified Genders - Bronze'!X49*'Medal values'!$B$3, "")</f>
        <v/>
      </c>
      <c r="Y49" s="5" t="str">
        <f>IF('Unified Genders - Gold'!Y49+'Unified Genders - Silver'!Y49+'Unified Genders - Bronze'!Y49 &gt; 0, 'Unified Genders - Gold'!Y49*'Medal values'!$B$1+'Unified Genders - Silver'!Y49*'Medal values'!$B$2+'Unified Genders - Bronze'!Y49*'Medal values'!$B$3, "")</f>
        <v/>
      </c>
      <c r="Z49" s="5" t="str">
        <f>IF('Unified Genders - Gold'!Z49+'Unified Genders - Silver'!Z49+'Unified Genders - Bronze'!Z49 &gt; 0, 'Unified Genders - Gold'!Z49*'Medal values'!$B$1+'Unified Genders - Silver'!Z49*'Medal values'!$B$2+'Unified Genders - Bronze'!Z49*'Medal values'!$B$3, "")</f>
        <v/>
      </c>
      <c r="AA49" s="5">
        <f>IF('Unified Genders - Gold'!AA49+'Unified Genders - Silver'!AA49+'Unified Genders - Bronze'!AA49 &gt; 0, 'Unified Genders - Gold'!AA49*'Medal values'!$B$1+'Unified Genders - Silver'!AA49*'Medal values'!$B$2+'Unified Genders - Bronze'!AA49*'Medal values'!$B$3, "")</f>
        <v>1</v>
      </c>
      <c r="AB49" s="5" t="str">
        <f>IF('Unified Genders - Gold'!AB49+'Unified Genders - Silver'!AB49+'Unified Genders - Bronze'!AB49 &gt; 0, 'Unified Genders - Gold'!AB49*'Medal values'!$B$1+'Unified Genders - Silver'!AB49*'Medal values'!$B$2+'Unified Genders - Bronze'!AB49*'Medal values'!$B$3, "")</f>
        <v/>
      </c>
      <c r="AC49" s="5" t="str">
        <f>IF('Unified Genders - Gold'!AC49+'Unified Genders - Silver'!AC49+'Unified Genders - Bronze'!AC49 &gt; 0, 'Unified Genders - Gold'!AC49*'Medal values'!$B$1+'Unified Genders - Silver'!AC49*'Medal values'!$B$2+'Unified Genders - Bronze'!AC49*'Medal values'!$B$3, "")</f>
        <v/>
      </c>
      <c r="AD49" s="5" t="str">
        <f>IF('Unified Genders - Gold'!AD49+'Unified Genders - Silver'!AD49+'Unified Genders - Bronze'!AD49 &gt; 0, 'Unified Genders - Gold'!AD49*'Medal values'!$B$1+'Unified Genders - Silver'!AD49*'Medal values'!$B$2+'Unified Genders - Bronze'!AD49*'Medal values'!$B$3, "")</f>
        <v/>
      </c>
      <c r="AE49" s="5" t="str">
        <f>IF('Unified Genders - Gold'!AE49+'Unified Genders - Silver'!AE49+'Unified Genders - Bronze'!AE49 &gt; 0, 'Unified Genders - Gold'!AE49*'Medal values'!$B$1+'Unified Genders - Silver'!AE49*'Medal values'!$B$2+'Unified Genders - Bronze'!AE49*'Medal values'!$B$3, "")</f>
        <v/>
      </c>
      <c r="AF49" s="5" t="str">
        <f>IF('Unified Genders - Gold'!AF49+'Unified Genders - Silver'!AF49+'Unified Genders - Bronze'!AF49 &gt; 0, 'Unified Genders - Gold'!AF49*'Medal values'!$B$1+'Unified Genders - Silver'!AF49*'Medal values'!$B$2+'Unified Genders - Bronze'!AF49*'Medal values'!$B$3, "")</f>
        <v/>
      </c>
      <c r="AG49" s="5" t="str">
        <f>IF('Unified Genders - Gold'!AG49+'Unified Genders - Silver'!AG49+'Unified Genders - Bronze'!AG49 &gt; 0, 'Unified Genders - Gold'!AG49*'Medal values'!$B$1+'Unified Genders - Silver'!AG49*'Medal values'!$B$2+'Unified Genders - Bronze'!AG49*'Medal values'!$B$3, "")</f>
        <v/>
      </c>
      <c r="AH49" s="5" t="str">
        <f>IF('Unified Genders - Gold'!AH49+'Unified Genders - Silver'!AH49+'Unified Genders - Bronze'!AH49 &gt; 0, 'Unified Genders - Gold'!AH49*'Medal values'!$B$1+'Unified Genders - Silver'!AH49*'Medal values'!$B$2+'Unified Genders - Bronze'!AH49*'Medal values'!$B$3, "")</f>
        <v/>
      </c>
      <c r="AI49" s="5" t="str">
        <f>IF('Unified Genders - Gold'!AI49+'Unified Genders - Silver'!AI49+'Unified Genders - Bronze'!AI49 &gt; 0, 'Unified Genders - Gold'!AI49*'Medal values'!$B$1+'Unified Genders - Silver'!AI49*'Medal values'!$B$2+'Unified Genders - Bronze'!AI49*'Medal values'!$B$3, "")</f>
        <v/>
      </c>
      <c r="AJ49" s="5" t="str">
        <f>IF('Unified Genders - Gold'!AJ49+'Unified Genders - Silver'!AJ49+'Unified Genders - Bronze'!AJ49 &gt; 0, 'Unified Genders - Gold'!AJ49*'Medal values'!$B$1+'Unified Genders - Silver'!AJ49*'Medal values'!$B$2+'Unified Genders - Bronze'!AJ49*'Medal values'!$B$3, "")</f>
        <v/>
      </c>
      <c r="AK49" s="5" t="str">
        <f>IF('Unified Genders - Gold'!AK49+'Unified Genders - Silver'!AK49+'Unified Genders - Bronze'!AK49 &gt; 0, 'Unified Genders - Gold'!AK49*'Medal values'!$B$1+'Unified Genders - Silver'!AK49*'Medal values'!$B$2+'Unified Genders - Bronze'!AK49*'Medal values'!$B$3, "")</f>
        <v/>
      </c>
      <c r="AL49" s="5" t="str">
        <f>IF('Unified Genders - Gold'!AL49+'Unified Genders - Silver'!AL49+'Unified Genders - Bronze'!AL49 &gt; 0, 'Unified Genders - Gold'!AL49*'Medal values'!$B$1+'Unified Genders - Silver'!AL49*'Medal values'!$B$2+'Unified Genders - Bronze'!AL49*'Medal values'!$B$3, "")</f>
        <v/>
      </c>
      <c r="AM49" s="5" t="str">
        <f>IF('Unified Genders - Gold'!AM49+'Unified Genders - Silver'!AM49+'Unified Genders - Bronze'!AM49 &gt; 0, 'Unified Genders - Gold'!AM49*'Medal values'!$B$1+'Unified Genders - Silver'!AM49*'Medal values'!$B$2+'Unified Genders - Bronze'!AM49*'Medal values'!$B$3, "")</f>
        <v/>
      </c>
      <c r="AN49" s="5">
        <f>IF('Unified Genders - Gold'!AN49+'Unified Genders - Silver'!AN49+'Unified Genders - Bronze'!AN49 &gt; 0, 'Unified Genders - Gold'!AN49*'Medal values'!$B$1+'Unified Genders - Silver'!AN49*'Medal values'!$B$2+'Unified Genders - Bronze'!AN49*'Medal values'!$B$3, "")</f>
        <v>2.000001</v>
      </c>
      <c r="AO49" s="5" t="str">
        <f>IF('Unified Genders - Gold'!AO49+'Unified Genders - Silver'!AO49+'Unified Genders - Bronze'!AO49 &gt; 0, 'Unified Genders - Gold'!AO49*'Medal values'!$B$1+'Unified Genders - Silver'!AO49*'Medal values'!$B$2+'Unified Genders - Bronze'!AO49*'Medal values'!$B$3, "")</f>
        <v/>
      </c>
      <c r="AP49" s="5" t="str">
        <f>IF('Unified Genders - Gold'!AP49+'Unified Genders - Silver'!AP49+'Unified Genders - Bronze'!AP49 &gt; 0, 'Unified Genders - Gold'!AP49*'Medal values'!$B$1+'Unified Genders - Silver'!AP49*'Medal values'!$B$2+'Unified Genders - Bronze'!AP49*'Medal values'!$B$3, "")</f>
        <v/>
      </c>
      <c r="AQ49" s="5" t="str">
        <f>IF('Unified Genders - Gold'!AQ49+'Unified Genders - Silver'!AQ49+'Unified Genders - Bronze'!AQ49 &gt; 0, 'Unified Genders - Gold'!AQ49*'Medal values'!$B$1+'Unified Genders - Silver'!AQ49*'Medal values'!$B$2+'Unified Genders - Bronze'!AQ49*'Medal values'!$B$3, "")</f>
        <v/>
      </c>
      <c r="AR49" s="5" t="str">
        <f>IF('Unified Genders - Gold'!AR49+'Unified Genders - Silver'!AR49+'Unified Genders - Bronze'!AR49 &gt; 0, 'Unified Genders - Gold'!AR49*'Medal values'!$B$1+'Unified Genders - Silver'!AR49*'Medal values'!$B$2+'Unified Genders - Bronze'!AR49*'Medal values'!$B$3, "")</f>
        <v/>
      </c>
      <c r="AS49" s="5" t="str">
        <f>IF('Unified Genders - Gold'!AS49+'Unified Genders - Silver'!AS49+'Unified Genders - Bronze'!AS49 &gt; 0, 'Unified Genders - Gold'!AS49*'Medal values'!$B$1+'Unified Genders - Silver'!AS49*'Medal values'!$B$2+'Unified Genders - Bronze'!AS49*'Medal values'!$B$3, "")</f>
        <v/>
      </c>
      <c r="AT49" s="5" t="str">
        <f>IF('Unified Genders - Gold'!AT49+'Unified Genders - Silver'!AT49+'Unified Genders - Bronze'!AT49 &gt; 0, 'Unified Genders - Gold'!AT49*'Medal values'!$B$1+'Unified Genders - Silver'!AT49*'Medal values'!$B$2+'Unified Genders - Bronze'!AT49*'Medal values'!$B$3, "")</f>
        <v/>
      </c>
      <c r="AU49" s="5" t="str">
        <f>IF('Unified Genders - Gold'!AU49+'Unified Genders - Silver'!AU49+'Unified Genders - Bronze'!AU49 &gt; 0, 'Unified Genders - Gold'!AU49*'Medal values'!$B$1+'Unified Genders - Silver'!AU49*'Medal values'!$B$2+'Unified Genders - Bronze'!AU49*'Medal values'!$B$3, "")</f>
        <v/>
      </c>
      <c r="AV49" s="5">
        <f t="shared" si="1"/>
        <v>3.000001</v>
      </c>
      <c r="AW49" s="5">
        <f>SUM('Unified Genders - Gold'!AV49, 'Unified Genders - Silver'!AV49, 'Unified Genders - Bronze'!AV49)</f>
        <v>2</v>
      </c>
    </row>
    <row r="50">
      <c r="A50" s="5" t="str">
        <f>Countries!A49</f>
        <v>JPN</v>
      </c>
      <c r="B50" s="5" t="str">
        <f>IF('Unified Genders - Gold'!B50+'Unified Genders - Silver'!B50+'Unified Genders - Bronze'!B50 &gt; 0, 'Unified Genders - Gold'!B50*'Medal values'!$B$1+'Unified Genders - Silver'!B50*'Medal values'!$B$2+'Unified Genders - Bronze'!B50*'Medal values'!$B$3, "")</f>
        <v/>
      </c>
      <c r="C50" s="5">
        <f>IF('Unified Genders - Gold'!C50+'Unified Genders - Silver'!C50+'Unified Genders - Bronze'!C50 &gt; 0, 'Unified Genders - Gold'!C50*'Medal values'!$B$1+'Unified Genders - Silver'!C50*'Medal values'!$B$2+'Unified Genders - Bronze'!C50*'Medal values'!$B$3, "")</f>
        <v>2</v>
      </c>
      <c r="D50" s="5">
        <f>IF('Unified Genders - Gold'!D50+'Unified Genders - Silver'!D50+'Unified Genders - Bronze'!D50 &gt; 0, 'Unified Genders - Gold'!D50*'Medal values'!$B$1+'Unified Genders - Silver'!D50*'Medal values'!$B$2+'Unified Genders - Bronze'!D50*'Medal values'!$B$3, "")</f>
        <v>10.002001</v>
      </c>
      <c r="E50" s="5" t="str">
        <f>IF('Unified Genders - Gold'!E50+'Unified Genders - Silver'!E50+'Unified Genders - Bronze'!E50 &gt; 0, 'Unified Genders - Gold'!E50*'Medal values'!$B$1+'Unified Genders - Silver'!E50*'Medal values'!$B$2+'Unified Genders - Bronze'!E50*'Medal values'!$B$3, "")</f>
        <v/>
      </c>
      <c r="F50" s="5">
        <f>IF('Unified Genders - Gold'!F50+'Unified Genders - Silver'!F50+'Unified Genders - Bronze'!F50 &gt; 0, 'Unified Genders - Gold'!F50*'Medal values'!$B$1+'Unified Genders - Silver'!F50*'Medal values'!$B$2+'Unified Genders - Bronze'!F50*'Medal values'!$B$3, "")</f>
        <v>3.000001</v>
      </c>
      <c r="G50" s="5">
        <f>IF('Unified Genders - Gold'!G50+'Unified Genders - Silver'!G50+'Unified Genders - Bronze'!G50 &gt; 0, 'Unified Genders - Gold'!G50*'Medal values'!$B$1+'Unified Genders - Silver'!G50*'Medal values'!$B$2+'Unified Genders - Bronze'!G50*'Medal values'!$B$3, "")</f>
        <v>1</v>
      </c>
      <c r="H50" s="5">
        <f>IF('Unified Genders - Gold'!H50+'Unified Genders - Silver'!H50+'Unified Genders - Bronze'!H50 &gt; 0, 'Unified Genders - Gold'!H50*'Medal values'!$B$1+'Unified Genders - Silver'!H50*'Medal values'!$B$2+'Unified Genders - Bronze'!H50*'Medal values'!$B$3, "")</f>
        <v>6.002</v>
      </c>
      <c r="I50" s="5">
        <f>IF('Unified Genders - Gold'!I50+'Unified Genders - Silver'!I50+'Unified Genders - Bronze'!I50 &gt; 0, 'Unified Genders - Gold'!I50*'Medal values'!$B$1+'Unified Genders - Silver'!I50*'Medal values'!$B$2+'Unified Genders - Bronze'!I50*'Medal values'!$B$3, "")</f>
        <v>2.000001</v>
      </c>
      <c r="J50" s="5" t="str">
        <f>IF('Unified Genders - Gold'!J50+'Unified Genders - Silver'!J50+'Unified Genders - Bronze'!J50 &gt; 0, 'Unified Genders - Gold'!J50*'Medal values'!$B$1+'Unified Genders - Silver'!J50*'Medal values'!$B$2+'Unified Genders - Bronze'!J50*'Medal values'!$B$3, "")</f>
        <v/>
      </c>
      <c r="K50" s="5">
        <f>IF('Unified Genders - Gold'!K50+'Unified Genders - Silver'!K50+'Unified Genders - Bronze'!K50 &gt; 0, 'Unified Genders - Gold'!K50*'Medal values'!$B$1+'Unified Genders - Silver'!K50*'Medal values'!$B$2+'Unified Genders - Bronze'!K50*'Medal values'!$B$3, "")</f>
        <v>5.001</v>
      </c>
      <c r="L50" s="5" t="str">
        <f>IF('Unified Genders - Gold'!L50+'Unified Genders - Silver'!L50+'Unified Genders - Bronze'!L50 &gt; 0, 'Unified Genders - Gold'!L50*'Medal values'!$B$1+'Unified Genders - Silver'!L50*'Medal values'!$B$2+'Unified Genders - Bronze'!L50*'Medal values'!$B$3, "")</f>
        <v/>
      </c>
      <c r="M50" s="5" t="str">
        <f>IF('Unified Genders - Gold'!M50+'Unified Genders - Silver'!M50+'Unified Genders - Bronze'!M50 &gt; 0, 'Unified Genders - Gold'!M50*'Medal values'!$B$1+'Unified Genders - Silver'!M50*'Medal values'!$B$2+'Unified Genders - Bronze'!M50*'Medal values'!$B$3, "")</f>
        <v/>
      </c>
      <c r="N50" s="5" t="str">
        <f>IF('Unified Genders - Gold'!N50+'Unified Genders - Silver'!N50+'Unified Genders - Bronze'!N50 &gt; 0, 'Unified Genders - Gold'!N50*'Medal values'!$B$1+'Unified Genders - Silver'!N50*'Medal values'!$B$2+'Unified Genders - Bronze'!N50*'Medal values'!$B$3, "")</f>
        <v/>
      </c>
      <c r="O50" s="5" t="str">
        <f>IF('Unified Genders - Gold'!O50+'Unified Genders - Silver'!O50+'Unified Genders - Bronze'!O50 &gt; 0, 'Unified Genders - Gold'!O50*'Medal values'!$B$1+'Unified Genders - Silver'!O50*'Medal values'!$B$2+'Unified Genders - Bronze'!O50*'Medal values'!$B$3, "")</f>
        <v/>
      </c>
      <c r="P50" s="5" t="str">
        <f>IF('Unified Genders - Gold'!P50+'Unified Genders - Silver'!P50+'Unified Genders - Bronze'!P50 &gt; 0, 'Unified Genders - Gold'!P50*'Medal values'!$B$1+'Unified Genders - Silver'!P50*'Medal values'!$B$2+'Unified Genders - Bronze'!P50*'Medal values'!$B$3, "")</f>
        <v/>
      </c>
      <c r="Q50" s="5" t="str">
        <f>IF('Unified Genders - Gold'!Q50+'Unified Genders - Silver'!Q50+'Unified Genders - Bronze'!Q50 &gt; 0, 'Unified Genders - Gold'!Q50*'Medal values'!$B$1+'Unified Genders - Silver'!Q50*'Medal values'!$B$2+'Unified Genders - Bronze'!Q50*'Medal values'!$B$3, "")</f>
        <v/>
      </c>
      <c r="R50" s="5">
        <f>IF('Unified Genders - Gold'!R50+'Unified Genders - Silver'!R50+'Unified Genders - Bronze'!R50 &gt; 0, 'Unified Genders - Gold'!R50*'Medal values'!$B$1+'Unified Genders - Silver'!R50*'Medal values'!$B$2+'Unified Genders - Bronze'!R50*'Medal values'!$B$3, "")</f>
        <v>2.000001</v>
      </c>
      <c r="S50" s="5" t="str">
        <f>IF('Unified Genders - Gold'!S50+'Unified Genders - Silver'!S50+'Unified Genders - Bronze'!S50 &gt; 0, 'Unified Genders - Gold'!S50*'Medal values'!$B$1+'Unified Genders - Silver'!S50*'Medal values'!$B$2+'Unified Genders - Bronze'!S50*'Medal values'!$B$3, "")</f>
        <v/>
      </c>
      <c r="T50" s="5" t="str">
        <f>IF('Unified Genders - Gold'!T50+'Unified Genders - Silver'!T50+'Unified Genders - Bronze'!T50 &gt; 0, 'Unified Genders - Gold'!T50*'Medal values'!$B$1+'Unified Genders - Silver'!T50*'Medal values'!$B$2+'Unified Genders - Bronze'!T50*'Medal values'!$B$3, "")</f>
        <v/>
      </c>
      <c r="U50" s="5">
        <f>IF('Unified Genders - Gold'!U50+'Unified Genders - Silver'!U50+'Unified Genders - Bronze'!U50 &gt; 0, 'Unified Genders - Gold'!U50*'Medal values'!$B$1+'Unified Genders - Silver'!U50*'Medal values'!$B$2+'Unified Genders - Bronze'!U50*'Medal values'!$B$3, "")</f>
        <v>3.001</v>
      </c>
      <c r="V50" s="5" t="str">
        <f>IF('Unified Genders - Gold'!V50+'Unified Genders - Silver'!V50+'Unified Genders - Bronze'!V50 &gt; 0, 'Unified Genders - Gold'!V50*'Medal values'!$B$1+'Unified Genders - Silver'!V50*'Medal values'!$B$2+'Unified Genders - Bronze'!V50*'Medal values'!$B$3, "")</f>
        <v/>
      </c>
      <c r="W50" s="5">
        <f>IF('Unified Genders - Gold'!W50+'Unified Genders - Silver'!W50+'Unified Genders - Bronze'!W50 &gt; 0, 'Unified Genders - Gold'!W50*'Medal values'!$B$1+'Unified Genders - Silver'!W50*'Medal values'!$B$2+'Unified Genders - Bronze'!W50*'Medal values'!$B$3, "")</f>
        <v>2.000001</v>
      </c>
      <c r="X50" s="5" t="str">
        <f>IF('Unified Genders - Gold'!X50+'Unified Genders - Silver'!X50+'Unified Genders - Bronze'!X50 &gt; 0, 'Unified Genders - Gold'!X50*'Medal values'!$B$1+'Unified Genders - Silver'!X50*'Medal values'!$B$2+'Unified Genders - Bronze'!X50*'Medal values'!$B$3, "")</f>
        <v/>
      </c>
      <c r="Y50" s="5" t="str">
        <f>IF('Unified Genders - Gold'!Y50+'Unified Genders - Silver'!Y50+'Unified Genders - Bronze'!Y50 &gt; 0, 'Unified Genders - Gold'!Y50*'Medal values'!$B$1+'Unified Genders - Silver'!Y50*'Medal values'!$B$2+'Unified Genders - Bronze'!Y50*'Medal values'!$B$3, "")</f>
        <v/>
      </c>
      <c r="Z50" s="5">
        <f>IF('Unified Genders - Gold'!Z50+'Unified Genders - Silver'!Z50+'Unified Genders - Bronze'!Z50 &gt; 0, 'Unified Genders - Gold'!Z50*'Medal values'!$B$1+'Unified Genders - Silver'!Z50*'Medal values'!$B$2+'Unified Genders - Bronze'!Z50*'Medal values'!$B$3, "")</f>
        <v>32.009002</v>
      </c>
      <c r="AA50" s="5">
        <f>IF('Unified Genders - Gold'!AA50+'Unified Genders - Silver'!AA50+'Unified Genders - Bronze'!AA50 &gt; 0, 'Unified Genders - Gold'!AA50*'Medal values'!$B$1+'Unified Genders - Silver'!AA50*'Medal values'!$B$2+'Unified Genders - Bronze'!AA50*'Medal values'!$B$3, "")</f>
        <v>6.001001</v>
      </c>
      <c r="AB50" s="5" t="str">
        <f>IF('Unified Genders - Gold'!AB50+'Unified Genders - Silver'!AB50+'Unified Genders - Bronze'!AB50 &gt; 0, 'Unified Genders - Gold'!AB50*'Medal values'!$B$1+'Unified Genders - Silver'!AB50*'Medal values'!$B$2+'Unified Genders - Bronze'!AB50*'Medal values'!$B$3, "")</f>
        <v/>
      </c>
      <c r="AC50" s="5" t="str">
        <f>IF('Unified Genders - Gold'!AC50+'Unified Genders - Silver'!AC50+'Unified Genders - Bronze'!AC50 &gt; 0, 'Unified Genders - Gold'!AC50*'Medal values'!$B$1+'Unified Genders - Silver'!AC50*'Medal values'!$B$2+'Unified Genders - Bronze'!AC50*'Medal values'!$B$3, "")</f>
        <v/>
      </c>
      <c r="AD50" s="5" t="str">
        <f>IF('Unified Genders - Gold'!AD50+'Unified Genders - Silver'!AD50+'Unified Genders - Bronze'!AD50 &gt; 0, 'Unified Genders - Gold'!AD50*'Medal values'!$B$1+'Unified Genders - Silver'!AD50*'Medal values'!$B$2+'Unified Genders - Bronze'!AD50*'Medal values'!$B$3, "")</f>
        <v/>
      </c>
      <c r="AE50" s="5" t="str">
        <f>IF('Unified Genders - Gold'!AE50+'Unified Genders - Silver'!AE50+'Unified Genders - Bronze'!AE50 &gt; 0, 'Unified Genders - Gold'!AE50*'Medal values'!$B$1+'Unified Genders - Silver'!AE50*'Medal values'!$B$2+'Unified Genders - Bronze'!AE50*'Medal values'!$B$3, "")</f>
        <v/>
      </c>
      <c r="AF50" s="5" t="str">
        <f>IF('Unified Genders - Gold'!AF50+'Unified Genders - Silver'!AF50+'Unified Genders - Bronze'!AF50 &gt; 0, 'Unified Genders - Gold'!AF50*'Medal values'!$B$1+'Unified Genders - Silver'!AF50*'Medal values'!$B$2+'Unified Genders - Bronze'!AF50*'Medal values'!$B$3, "")</f>
        <v/>
      </c>
      <c r="AG50" s="5" t="str">
        <f>IF('Unified Genders - Gold'!AG50+'Unified Genders - Silver'!AG50+'Unified Genders - Bronze'!AG50 &gt; 0, 'Unified Genders - Gold'!AG50*'Medal values'!$B$1+'Unified Genders - Silver'!AG50*'Medal values'!$B$2+'Unified Genders - Bronze'!AG50*'Medal values'!$B$3, "")</f>
        <v/>
      </c>
      <c r="AH50" s="5" t="str">
        <f>IF('Unified Genders - Gold'!AH50+'Unified Genders - Silver'!AH50+'Unified Genders - Bronze'!AH50 &gt; 0, 'Unified Genders - Gold'!AH50*'Medal values'!$B$1+'Unified Genders - Silver'!AH50*'Medal values'!$B$2+'Unified Genders - Bronze'!AH50*'Medal values'!$B$3, "")</f>
        <v/>
      </c>
      <c r="AI50" s="5">
        <f>IF('Unified Genders - Gold'!AI50+'Unified Genders - Silver'!AI50+'Unified Genders - Bronze'!AI50 &gt; 0, 'Unified Genders - Gold'!AI50*'Medal values'!$B$1+'Unified Genders - Silver'!AI50*'Medal values'!$B$2+'Unified Genders - Bronze'!AI50*'Medal values'!$B$3, "")</f>
        <v>12.003001</v>
      </c>
      <c r="AJ50" s="5">
        <f>IF('Unified Genders - Gold'!AJ50+'Unified Genders - Silver'!AJ50+'Unified Genders - Bronze'!AJ50 &gt; 0, 'Unified Genders - Gold'!AJ50*'Medal values'!$B$1+'Unified Genders - Silver'!AJ50*'Medal values'!$B$2+'Unified Genders - Bronze'!AJ50*'Medal values'!$B$3, "")</f>
        <v>3.000001</v>
      </c>
      <c r="AK50" s="5">
        <f>IF('Unified Genders - Gold'!AK50+'Unified Genders - Silver'!AK50+'Unified Genders - Bronze'!AK50 &gt; 0, 'Unified Genders - Gold'!AK50*'Medal values'!$B$1+'Unified Genders - Silver'!AK50*'Medal values'!$B$2+'Unified Genders - Bronze'!AK50*'Medal values'!$B$3, "")</f>
        <v>3.000001</v>
      </c>
      <c r="AL50" s="5">
        <f>IF('Unified Genders - Gold'!AL50+'Unified Genders - Silver'!AL50+'Unified Genders - Bronze'!AL50 &gt; 0, 'Unified Genders - Gold'!AL50*'Medal values'!$B$1+'Unified Genders - Silver'!AL50*'Medal values'!$B$2+'Unified Genders - Bronze'!AL50*'Medal values'!$B$3, "")</f>
        <v>8.002001</v>
      </c>
      <c r="AM50" s="5">
        <f>IF('Unified Genders - Gold'!AM50+'Unified Genders - Silver'!AM50+'Unified Genders - Bronze'!AM50 &gt; 0, 'Unified Genders - Gold'!AM50*'Medal values'!$B$1+'Unified Genders - Silver'!AM50*'Medal values'!$B$2+'Unified Genders - Bronze'!AM50*'Medal values'!$B$3, "")</f>
        <v>7.001001</v>
      </c>
      <c r="AN50" s="5" t="str">
        <f>IF('Unified Genders - Gold'!AN50+'Unified Genders - Silver'!AN50+'Unified Genders - Bronze'!AN50 &gt; 0, 'Unified Genders - Gold'!AN50*'Medal values'!$B$1+'Unified Genders - Silver'!AN50*'Medal values'!$B$2+'Unified Genders - Bronze'!AN50*'Medal values'!$B$3, "")</f>
        <v/>
      </c>
      <c r="AO50" s="5" t="str">
        <f>IF('Unified Genders - Gold'!AO50+'Unified Genders - Silver'!AO50+'Unified Genders - Bronze'!AO50 &gt; 0, 'Unified Genders - Gold'!AO50*'Medal values'!$B$1+'Unified Genders - Silver'!AO50*'Medal values'!$B$2+'Unified Genders - Bronze'!AO50*'Medal values'!$B$3, "")</f>
        <v/>
      </c>
      <c r="AP50" s="5" t="str">
        <f>IF('Unified Genders - Gold'!AP50+'Unified Genders - Silver'!AP50+'Unified Genders - Bronze'!AP50 &gt; 0, 'Unified Genders - Gold'!AP50*'Medal values'!$B$1+'Unified Genders - Silver'!AP50*'Medal values'!$B$2+'Unified Genders - Bronze'!AP50*'Medal values'!$B$3, "")</f>
        <v/>
      </c>
      <c r="AQ50" s="5" t="str">
        <f>IF('Unified Genders - Gold'!AQ50+'Unified Genders - Silver'!AQ50+'Unified Genders - Bronze'!AQ50 &gt; 0, 'Unified Genders - Gold'!AQ50*'Medal values'!$B$1+'Unified Genders - Silver'!AQ50*'Medal values'!$B$2+'Unified Genders - Bronze'!AQ50*'Medal values'!$B$3, "")</f>
        <v/>
      </c>
      <c r="AR50" s="5" t="str">
        <f>IF('Unified Genders - Gold'!AR50+'Unified Genders - Silver'!AR50+'Unified Genders - Bronze'!AR50 &gt; 0, 'Unified Genders - Gold'!AR50*'Medal values'!$B$1+'Unified Genders - Silver'!AR50*'Medal values'!$B$2+'Unified Genders - Bronze'!AR50*'Medal values'!$B$3, "")</f>
        <v/>
      </c>
      <c r="AS50" s="5" t="str">
        <f>IF('Unified Genders - Gold'!AS50+'Unified Genders - Silver'!AS50+'Unified Genders - Bronze'!AS50 &gt; 0, 'Unified Genders - Gold'!AS50*'Medal values'!$B$1+'Unified Genders - Silver'!AS50*'Medal values'!$B$2+'Unified Genders - Bronze'!AS50*'Medal values'!$B$3, "")</f>
        <v/>
      </c>
      <c r="AT50" s="5">
        <f>IF('Unified Genders - Gold'!AT50+'Unified Genders - Silver'!AT50+'Unified Genders - Bronze'!AT50 &gt; 0, 'Unified Genders - Gold'!AT50*'Medal values'!$B$1+'Unified Genders - Silver'!AT50*'Medal values'!$B$2+'Unified Genders - Bronze'!AT50*'Medal values'!$B$3, "")</f>
        <v>1</v>
      </c>
      <c r="AU50" s="5">
        <f>IF('Unified Genders - Gold'!AU50+'Unified Genders - Silver'!AU50+'Unified Genders - Bronze'!AU50 &gt; 0, 'Unified Genders - Gold'!AU50*'Medal values'!$B$1+'Unified Genders - Silver'!AU50*'Medal values'!$B$2+'Unified Genders - Bronze'!AU50*'Medal values'!$B$3, "")</f>
        <v>18.005001</v>
      </c>
      <c r="AV50" s="5">
        <f t="shared" si="1"/>
        <v>126.027014</v>
      </c>
      <c r="AW50" s="5">
        <f>SUM('Unified Genders - Gold'!AV50, 'Unified Genders - Silver'!AV50, 'Unified Genders - Bronze'!AV50)</f>
        <v>58</v>
      </c>
    </row>
    <row r="51">
      <c r="A51" s="5" t="str">
        <f>Countries!A50</f>
        <v>KAZ</v>
      </c>
      <c r="B51" s="5" t="str">
        <f>IF('Unified Genders - Gold'!B51+'Unified Genders - Silver'!B51+'Unified Genders - Bronze'!B51 &gt; 0, 'Unified Genders - Gold'!B51*'Medal values'!$B$1+'Unified Genders - Silver'!B51*'Medal values'!$B$2+'Unified Genders - Bronze'!B51*'Medal values'!$B$3, "")</f>
        <v/>
      </c>
      <c r="C51" s="5" t="str">
        <f>IF('Unified Genders - Gold'!C51+'Unified Genders - Silver'!C51+'Unified Genders - Bronze'!C51 &gt; 0, 'Unified Genders - Gold'!C51*'Medal values'!$B$1+'Unified Genders - Silver'!C51*'Medal values'!$B$2+'Unified Genders - Bronze'!C51*'Medal values'!$B$3, "")</f>
        <v/>
      </c>
      <c r="D51" s="5" t="str">
        <f>IF('Unified Genders - Gold'!D51+'Unified Genders - Silver'!D51+'Unified Genders - Bronze'!D51 &gt; 0, 'Unified Genders - Gold'!D51*'Medal values'!$B$1+'Unified Genders - Silver'!D51*'Medal values'!$B$2+'Unified Genders - Bronze'!D51*'Medal values'!$B$3, "")</f>
        <v/>
      </c>
      <c r="E51" s="5" t="str">
        <f>IF('Unified Genders - Gold'!E51+'Unified Genders - Silver'!E51+'Unified Genders - Bronze'!E51 &gt; 0, 'Unified Genders - Gold'!E51*'Medal values'!$B$1+'Unified Genders - Silver'!E51*'Medal values'!$B$2+'Unified Genders - Bronze'!E51*'Medal values'!$B$3, "")</f>
        <v/>
      </c>
      <c r="F51" s="5" t="str">
        <f>IF('Unified Genders - Gold'!F51+'Unified Genders - Silver'!F51+'Unified Genders - Bronze'!F51 &gt; 0, 'Unified Genders - Gold'!F51*'Medal values'!$B$1+'Unified Genders - Silver'!F51*'Medal values'!$B$2+'Unified Genders - Bronze'!F51*'Medal values'!$B$3, "")</f>
        <v/>
      </c>
      <c r="G51" s="5" t="str">
        <f>IF('Unified Genders - Gold'!G51+'Unified Genders - Silver'!G51+'Unified Genders - Bronze'!G51 &gt; 0, 'Unified Genders - Gold'!G51*'Medal values'!$B$1+'Unified Genders - Silver'!G51*'Medal values'!$B$2+'Unified Genders - Bronze'!G51*'Medal values'!$B$3, "")</f>
        <v/>
      </c>
      <c r="H51" s="5" t="str">
        <f>IF('Unified Genders - Gold'!H51+'Unified Genders - Silver'!H51+'Unified Genders - Bronze'!H51 &gt; 0, 'Unified Genders - Gold'!H51*'Medal values'!$B$1+'Unified Genders - Silver'!H51*'Medal values'!$B$2+'Unified Genders - Bronze'!H51*'Medal values'!$B$3, "")</f>
        <v/>
      </c>
      <c r="I51" s="5" t="str">
        <f>IF('Unified Genders - Gold'!I51+'Unified Genders - Silver'!I51+'Unified Genders - Bronze'!I51 &gt; 0, 'Unified Genders - Gold'!I51*'Medal values'!$B$1+'Unified Genders - Silver'!I51*'Medal values'!$B$2+'Unified Genders - Bronze'!I51*'Medal values'!$B$3, "")</f>
        <v/>
      </c>
      <c r="J51" s="5" t="str">
        <f>IF('Unified Genders - Gold'!J51+'Unified Genders - Silver'!J51+'Unified Genders - Bronze'!J51 &gt; 0, 'Unified Genders - Gold'!J51*'Medal values'!$B$1+'Unified Genders - Silver'!J51*'Medal values'!$B$2+'Unified Genders - Bronze'!J51*'Medal values'!$B$3, "")</f>
        <v/>
      </c>
      <c r="K51" s="5">
        <f>IF('Unified Genders - Gold'!K51+'Unified Genders - Silver'!K51+'Unified Genders - Bronze'!K51 &gt; 0, 'Unified Genders - Gold'!K51*'Medal values'!$B$1+'Unified Genders - Silver'!K51*'Medal values'!$B$2+'Unified Genders - Bronze'!K51*'Medal values'!$B$3, "")</f>
        <v>2</v>
      </c>
      <c r="L51" s="5" t="str">
        <f>IF('Unified Genders - Gold'!L51+'Unified Genders - Silver'!L51+'Unified Genders - Bronze'!L51 &gt; 0, 'Unified Genders - Gold'!L51*'Medal values'!$B$1+'Unified Genders - Silver'!L51*'Medal values'!$B$2+'Unified Genders - Bronze'!L51*'Medal values'!$B$3, "")</f>
        <v/>
      </c>
      <c r="M51" s="5" t="str">
        <f>IF('Unified Genders - Gold'!M51+'Unified Genders - Silver'!M51+'Unified Genders - Bronze'!M51 &gt; 0, 'Unified Genders - Gold'!M51*'Medal values'!$B$1+'Unified Genders - Silver'!M51*'Medal values'!$B$2+'Unified Genders - Bronze'!M51*'Medal values'!$B$3, "")</f>
        <v/>
      </c>
      <c r="N51" s="5" t="str">
        <f>IF('Unified Genders - Gold'!N51+'Unified Genders - Silver'!N51+'Unified Genders - Bronze'!N51 &gt; 0, 'Unified Genders - Gold'!N51*'Medal values'!$B$1+'Unified Genders - Silver'!N51*'Medal values'!$B$2+'Unified Genders - Bronze'!N51*'Medal values'!$B$3, "")</f>
        <v/>
      </c>
      <c r="O51" s="5" t="str">
        <f>IF('Unified Genders - Gold'!O51+'Unified Genders - Silver'!O51+'Unified Genders - Bronze'!O51 &gt; 0, 'Unified Genders - Gold'!O51*'Medal values'!$B$1+'Unified Genders - Silver'!O51*'Medal values'!$B$2+'Unified Genders - Bronze'!O51*'Medal values'!$B$3, "")</f>
        <v/>
      </c>
      <c r="P51" s="5" t="str">
        <f>IF('Unified Genders - Gold'!P51+'Unified Genders - Silver'!P51+'Unified Genders - Bronze'!P51 &gt; 0, 'Unified Genders - Gold'!P51*'Medal values'!$B$1+'Unified Genders - Silver'!P51*'Medal values'!$B$2+'Unified Genders - Bronze'!P51*'Medal values'!$B$3, "")</f>
        <v/>
      </c>
      <c r="Q51" s="5" t="str">
        <f>IF('Unified Genders - Gold'!Q51+'Unified Genders - Silver'!Q51+'Unified Genders - Bronze'!Q51 &gt; 0, 'Unified Genders - Gold'!Q51*'Medal values'!$B$1+'Unified Genders - Silver'!Q51*'Medal values'!$B$2+'Unified Genders - Bronze'!Q51*'Medal values'!$B$3, "")</f>
        <v/>
      </c>
      <c r="R51" s="5" t="str">
        <f>IF('Unified Genders - Gold'!R51+'Unified Genders - Silver'!R51+'Unified Genders - Bronze'!R51 &gt; 0, 'Unified Genders - Gold'!R51*'Medal values'!$B$1+'Unified Genders - Silver'!R51*'Medal values'!$B$2+'Unified Genders - Bronze'!R51*'Medal values'!$B$3, "")</f>
        <v/>
      </c>
      <c r="S51" s="5" t="str">
        <f>IF('Unified Genders - Gold'!S51+'Unified Genders - Silver'!S51+'Unified Genders - Bronze'!S51 &gt; 0, 'Unified Genders - Gold'!S51*'Medal values'!$B$1+'Unified Genders - Silver'!S51*'Medal values'!$B$2+'Unified Genders - Bronze'!S51*'Medal values'!$B$3, "")</f>
        <v/>
      </c>
      <c r="T51" s="5" t="str">
        <f>IF('Unified Genders - Gold'!T51+'Unified Genders - Silver'!T51+'Unified Genders - Bronze'!T51 &gt; 0, 'Unified Genders - Gold'!T51*'Medal values'!$B$1+'Unified Genders - Silver'!T51*'Medal values'!$B$2+'Unified Genders - Bronze'!T51*'Medal values'!$B$3, "")</f>
        <v/>
      </c>
      <c r="U51" s="5" t="str">
        <f>IF('Unified Genders - Gold'!U51+'Unified Genders - Silver'!U51+'Unified Genders - Bronze'!U51 &gt; 0, 'Unified Genders - Gold'!U51*'Medal values'!$B$1+'Unified Genders - Silver'!U51*'Medal values'!$B$2+'Unified Genders - Bronze'!U51*'Medal values'!$B$3, "")</f>
        <v/>
      </c>
      <c r="V51" s="5" t="str">
        <f>IF('Unified Genders - Gold'!V51+'Unified Genders - Silver'!V51+'Unified Genders - Bronze'!V51 &gt; 0, 'Unified Genders - Gold'!V51*'Medal values'!$B$1+'Unified Genders - Silver'!V51*'Medal values'!$B$2+'Unified Genders - Bronze'!V51*'Medal values'!$B$3, "")</f>
        <v/>
      </c>
      <c r="W51" s="5" t="str">
        <f>IF('Unified Genders - Gold'!W51+'Unified Genders - Silver'!W51+'Unified Genders - Bronze'!W51 &gt; 0, 'Unified Genders - Gold'!W51*'Medal values'!$B$1+'Unified Genders - Silver'!W51*'Medal values'!$B$2+'Unified Genders - Bronze'!W51*'Medal values'!$B$3, "")</f>
        <v/>
      </c>
      <c r="X51" s="5" t="str">
        <f>IF('Unified Genders - Gold'!X51+'Unified Genders - Silver'!X51+'Unified Genders - Bronze'!X51 &gt; 0, 'Unified Genders - Gold'!X51*'Medal values'!$B$1+'Unified Genders - Silver'!X51*'Medal values'!$B$2+'Unified Genders - Bronze'!X51*'Medal values'!$B$3, "")</f>
        <v/>
      </c>
      <c r="Y51" s="5" t="str">
        <f>IF('Unified Genders - Gold'!Y51+'Unified Genders - Silver'!Y51+'Unified Genders - Bronze'!Y51 &gt; 0, 'Unified Genders - Gold'!Y51*'Medal values'!$B$1+'Unified Genders - Silver'!Y51*'Medal values'!$B$2+'Unified Genders - Bronze'!Y51*'Medal values'!$B$3, "")</f>
        <v/>
      </c>
      <c r="Z51" s="5">
        <f>IF('Unified Genders - Gold'!Z51+'Unified Genders - Silver'!Z51+'Unified Genders - Bronze'!Z51 &gt; 0, 'Unified Genders - Gold'!Z51*'Medal values'!$B$1+'Unified Genders - Silver'!Z51*'Medal values'!$B$2+'Unified Genders - Bronze'!Z51*'Medal values'!$B$3, "")</f>
        <v>1</v>
      </c>
      <c r="AA51" s="5">
        <f>IF('Unified Genders - Gold'!AA51+'Unified Genders - Silver'!AA51+'Unified Genders - Bronze'!AA51 &gt; 0, 'Unified Genders - Gold'!AA51*'Medal values'!$B$1+'Unified Genders - Silver'!AA51*'Medal values'!$B$2+'Unified Genders - Bronze'!AA51*'Medal values'!$B$3, "")</f>
        <v>2</v>
      </c>
      <c r="AB51" s="5" t="str">
        <f>IF('Unified Genders - Gold'!AB51+'Unified Genders - Silver'!AB51+'Unified Genders - Bronze'!AB51 &gt; 0, 'Unified Genders - Gold'!AB51*'Medal values'!$B$1+'Unified Genders - Silver'!AB51*'Medal values'!$B$2+'Unified Genders - Bronze'!AB51*'Medal values'!$B$3, "")</f>
        <v/>
      </c>
      <c r="AC51" s="5" t="str">
        <f>IF('Unified Genders - Gold'!AC51+'Unified Genders - Silver'!AC51+'Unified Genders - Bronze'!AC51 &gt; 0, 'Unified Genders - Gold'!AC51*'Medal values'!$B$1+'Unified Genders - Silver'!AC51*'Medal values'!$B$2+'Unified Genders - Bronze'!AC51*'Medal values'!$B$3, "")</f>
        <v/>
      </c>
      <c r="AD51" s="5" t="str">
        <f>IF('Unified Genders - Gold'!AD51+'Unified Genders - Silver'!AD51+'Unified Genders - Bronze'!AD51 &gt; 0, 'Unified Genders - Gold'!AD51*'Medal values'!$B$1+'Unified Genders - Silver'!AD51*'Medal values'!$B$2+'Unified Genders - Bronze'!AD51*'Medal values'!$B$3, "")</f>
        <v/>
      </c>
      <c r="AE51" s="5" t="str">
        <f>IF('Unified Genders - Gold'!AE51+'Unified Genders - Silver'!AE51+'Unified Genders - Bronze'!AE51 &gt; 0, 'Unified Genders - Gold'!AE51*'Medal values'!$B$1+'Unified Genders - Silver'!AE51*'Medal values'!$B$2+'Unified Genders - Bronze'!AE51*'Medal values'!$B$3, "")</f>
        <v/>
      </c>
      <c r="AF51" s="5" t="str">
        <f>IF('Unified Genders - Gold'!AF51+'Unified Genders - Silver'!AF51+'Unified Genders - Bronze'!AF51 &gt; 0, 'Unified Genders - Gold'!AF51*'Medal values'!$B$1+'Unified Genders - Silver'!AF51*'Medal values'!$B$2+'Unified Genders - Bronze'!AF51*'Medal values'!$B$3, "")</f>
        <v/>
      </c>
      <c r="AG51" s="5" t="str">
        <f>IF('Unified Genders - Gold'!AG51+'Unified Genders - Silver'!AG51+'Unified Genders - Bronze'!AG51 &gt; 0, 'Unified Genders - Gold'!AG51*'Medal values'!$B$1+'Unified Genders - Silver'!AG51*'Medal values'!$B$2+'Unified Genders - Bronze'!AG51*'Medal values'!$B$3, "")</f>
        <v/>
      </c>
      <c r="AH51" s="5" t="str">
        <f>IF('Unified Genders - Gold'!AH51+'Unified Genders - Silver'!AH51+'Unified Genders - Bronze'!AH51 &gt; 0, 'Unified Genders - Gold'!AH51*'Medal values'!$B$1+'Unified Genders - Silver'!AH51*'Medal values'!$B$2+'Unified Genders - Bronze'!AH51*'Medal values'!$B$3, "")</f>
        <v/>
      </c>
      <c r="AI51" s="5" t="str">
        <f>IF('Unified Genders - Gold'!AI51+'Unified Genders - Silver'!AI51+'Unified Genders - Bronze'!AI51 &gt; 0, 'Unified Genders - Gold'!AI51*'Medal values'!$B$1+'Unified Genders - Silver'!AI51*'Medal values'!$B$2+'Unified Genders - Bronze'!AI51*'Medal values'!$B$3, "")</f>
        <v/>
      </c>
      <c r="AJ51" s="5" t="str">
        <f>IF('Unified Genders - Gold'!AJ51+'Unified Genders - Silver'!AJ51+'Unified Genders - Bronze'!AJ51 &gt; 0, 'Unified Genders - Gold'!AJ51*'Medal values'!$B$1+'Unified Genders - Silver'!AJ51*'Medal values'!$B$2+'Unified Genders - Bronze'!AJ51*'Medal values'!$B$3, "")</f>
        <v/>
      </c>
      <c r="AK51" s="5" t="str">
        <f>IF('Unified Genders - Gold'!AK51+'Unified Genders - Silver'!AK51+'Unified Genders - Bronze'!AK51 &gt; 0, 'Unified Genders - Gold'!AK51*'Medal values'!$B$1+'Unified Genders - Silver'!AK51*'Medal values'!$B$2+'Unified Genders - Bronze'!AK51*'Medal values'!$B$3, "")</f>
        <v/>
      </c>
      <c r="AL51" s="5" t="str">
        <f>IF('Unified Genders - Gold'!AL51+'Unified Genders - Silver'!AL51+'Unified Genders - Bronze'!AL51 &gt; 0, 'Unified Genders - Gold'!AL51*'Medal values'!$B$1+'Unified Genders - Silver'!AL51*'Medal values'!$B$2+'Unified Genders - Bronze'!AL51*'Medal values'!$B$3, "")</f>
        <v/>
      </c>
      <c r="AM51" s="5" t="str">
        <f>IF('Unified Genders - Gold'!AM51+'Unified Genders - Silver'!AM51+'Unified Genders - Bronze'!AM51 &gt; 0, 'Unified Genders - Gold'!AM51*'Medal values'!$B$1+'Unified Genders - Silver'!AM51*'Medal values'!$B$2+'Unified Genders - Bronze'!AM51*'Medal values'!$B$3, "")</f>
        <v/>
      </c>
      <c r="AN51" s="5" t="str">
        <f>IF('Unified Genders - Gold'!AN51+'Unified Genders - Silver'!AN51+'Unified Genders - Bronze'!AN51 &gt; 0, 'Unified Genders - Gold'!AN51*'Medal values'!$B$1+'Unified Genders - Silver'!AN51*'Medal values'!$B$2+'Unified Genders - Bronze'!AN51*'Medal values'!$B$3, "")</f>
        <v/>
      </c>
      <c r="AO51" s="5" t="str">
        <f>IF('Unified Genders - Gold'!AO51+'Unified Genders - Silver'!AO51+'Unified Genders - Bronze'!AO51 &gt; 0, 'Unified Genders - Gold'!AO51*'Medal values'!$B$1+'Unified Genders - Silver'!AO51*'Medal values'!$B$2+'Unified Genders - Bronze'!AO51*'Medal values'!$B$3, "")</f>
        <v/>
      </c>
      <c r="AP51" s="5" t="str">
        <f>IF('Unified Genders - Gold'!AP51+'Unified Genders - Silver'!AP51+'Unified Genders - Bronze'!AP51 &gt; 0, 'Unified Genders - Gold'!AP51*'Medal values'!$B$1+'Unified Genders - Silver'!AP51*'Medal values'!$B$2+'Unified Genders - Bronze'!AP51*'Medal values'!$B$3, "")</f>
        <v/>
      </c>
      <c r="AQ51" s="5" t="str">
        <f>IF('Unified Genders - Gold'!AQ51+'Unified Genders - Silver'!AQ51+'Unified Genders - Bronze'!AQ51 &gt; 0, 'Unified Genders - Gold'!AQ51*'Medal values'!$B$1+'Unified Genders - Silver'!AQ51*'Medal values'!$B$2+'Unified Genders - Bronze'!AQ51*'Medal values'!$B$3, "")</f>
        <v/>
      </c>
      <c r="AR51" s="5" t="str">
        <f>IF('Unified Genders - Gold'!AR51+'Unified Genders - Silver'!AR51+'Unified Genders - Bronze'!AR51 &gt; 0, 'Unified Genders - Gold'!AR51*'Medal values'!$B$1+'Unified Genders - Silver'!AR51*'Medal values'!$B$2+'Unified Genders - Bronze'!AR51*'Medal values'!$B$3, "")</f>
        <v/>
      </c>
      <c r="AS51" s="5" t="str">
        <f>IF('Unified Genders - Gold'!AS51+'Unified Genders - Silver'!AS51+'Unified Genders - Bronze'!AS51 &gt; 0, 'Unified Genders - Gold'!AS51*'Medal values'!$B$1+'Unified Genders - Silver'!AS51*'Medal values'!$B$2+'Unified Genders - Bronze'!AS51*'Medal values'!$B$3, "")</f>
        <v/>
      </c>
      <c r="AT51" s="5">
        <f>IF('Unified Genders - Gold'!AT51+'Unified Genders - Silver'!AT51+'Unified Genders - Bronze'!AT51 &gt; 0, 'Unified Genders - Gold'!AT51*'Medal values'!$B$1+'Unified Genders - Silver'!AT51*'Medal values'!$B$2+'Unified Genders - Bronze'!AT51*'Medal values'!$B$3, "")</f>
        <v>2</v>
      </c>
      <c r="AU51" s="5">
        <f>IF('Unified Genders - Gold'!AU51+'Unified Genders - Silver'!AU51+'Unified Genders - Bronze'!AU51 &gt; 0, 'Unified Genders - Gold'!AU51*'Medal values'!$B$1+'Unified Genders - Silver'!AU51*'Medal values'!$B$2+'Unified Genders - Bronze'!AU51*'Medal values'!$B$3, "")</f>
        <v>1</v>
      </c>
      <c r="AV51" s="5">
        <f t="shared" si="1"/>
        <v>8</v>
      </c>
      <c r="AW51" s="5">
        <f>SUM('Unified Genders - Gold'!AV51, 'Unified Genders - Silver'!AV51, 'Unified Genders - Bronze'!AV51)</f>
        <v>8</v>
      </c>
    </row>
    <row r="52">
      <c r="A52" s="5" t="str">
        <f>Countries!A51</f>
        <v>KEN</v>
      </c>
      <c r="B52" s="5" t="str">
        <f>IF('Unified Genders - Gold'!B52+'Unified Genders - Silver'!B52+'Unified Genders - Bronze'!B52 &gt; 0, 'Unified Genders - Gold'!B52*'Medal values'!$B$1+'Unified Genders - Silver'!B52*'Medal values'!$B$2+'Unified Genders - Bronze'!B52*'Medal values'!$B$3, "")</f>
        <v/>
      </c>
      <c r="C52" s="5" t="str">
        <f>IF('Unified Genders - Gold'!C52+'Unified Genders - Silver'!C52+'Unified Genders - Bronze'!C52 &gt; 0, 'Unified Genders - Gold'!C52*'Medal values'!$B$1+'Unified Genders - Silver'!C52*'Medal values'!$B$2+'Unified Genders - Bronze'!C52*'Medal values'!$B$3, "")</f>
        <v/>
      </c>
      <c r="D52" s="5" t="str">
        <f>IF('Unified Genders - Gold'!D52+'Unified Genders - Silver'!D52+'Unified Genders - Bronze'!D52 &gt; 0, 'Unified Genders - Gold'!D52*'Medal values'!$B$1+'Unified Genders - Silver'!D52*'Medal values'!$B$2+'Unified Genders - Bronze'!D52*'Medal values'!$B$3, "")</f>
        <v/>
      </c>
      <c r="E52" s="5" t="str">
        <f>IF('Unified Genders - Gold'!E52+'Unified Genders - Silver'!E52+'Unified Genders - Bronze'!E52 &gt; 0, 'Unified Genders - Gold'!E52*'Medal values'!$B$1+'Unified Genders - Silver'!E52*'Medal values'!$B$2+'Unified Genders - Bronze'!E52*'Medal values'!$B$3, "")</f>
        <v/>
      </c>
      <c r="F52" s="5">
        <f>IF('Unified Genders - Gold'!F52+'Unified Genders - Silver'!F52+'Unified Genders - Bronze'!F52 &gt; 0, 'Unified Genders - Gold'!F52*'Medal values'!$B$1+'Unified Genders - Silver'!F52*'Medal values'!$B$2+'Unified Genders - Bronze'!F52*'Medal values'!$B$3, "")</f>
        <v>22.004004</v>
      </c>
      <c r="G52" s="5" t="str">
        <f>IF('Unified Genders - Gold'!G52+'Unified Genders - Silver'!G52+'Unified Genders - Bronze'!G52 &gt; 0, 'Unified Genders - Gold'!G52*'Medal values'!$B$1+'Unified Genders - Silver'!G52*'Medal values'!$B$2+'Unified Genders - Bronze'!G52*'Medal values'!$B$3, "")</f>
        <v/>
      </c>
      <c r="H52" s="5" t="str">
        <f>IF('Unified Genders - Gold'!H52+'Unified Genders - Silver'!H52+'Unified Genders - Bronze'!H52 &gt; 0, 'Unified Genders - Gold'!H52*'Medal values'!$B$1+'Unified Genders - Silver'!H52*'Medal values'!$B$2+'Unified Genders - Bronze'!H52*'Medal values'!$B$3, "")</f>
        <v/>
      </c>
      <c r="I52" s="5" t="str">
        <f>IF('Unified Genders - Gold'!I52+'Unified Genders - Silver'!I52+'Unified Genders - Bronze'!I52 &gt; 0, 'Unified Genders - Gold'!I52*'Medal values'!$B$1+'Unified Genders - Silver'!I52*'Medal values'!$B$2+'Unified Genders - Bronze'!I52*'Medal values'!$B$3, "")</f>
        <v/>
      </c>
      <c r="J52" s="5" t="str">
        <f>IF('Unified Genders - Gold'!J52+'Unified Genders - Silver'!J52+'Unified Genders - Bronze'!J52 &gt; 0, 'Unified Genders - Gold'!J52*'Medal values'!$B$1+'Unified Genders - Silver'!J52*'Medal values'!$B$2+'Unified Genders - Bronze'!J52*'Medal values'!$B$3, "")</f>
        <v/>
      </c>
      <c r="K52" s="5" t="str">
        <f>IF('Unified Genders - Gold'!K52+'Unified Genders - Silver'!K52+'Unified Genders - Bronze'!K52 &gt; 0, 'Unified Genders - Gold'!K52*'Medal values'!$B$1+'Unified Genders - Silver'!K52*'Medal values'!$B$2+'Unified Genders - Bronze'!K52*'Medal values'!$B$3, "")</f>
        <v/>
      </c>
      <c r="L52" s="5" t="str">
        <f>IF('Unified Genders - Gold'!L52+'Unified Genders - Silver'!L52+'Unified Genders - Bronze'!L52 &gt; 0, 'Unified Genders - Gold'!L52*'Medal values'!$B$1+'Unified Genders - Silver'!L52*'Medal values'!$B$2+'Unified Genders - Bronze'!L52*'Medal values'!$B$3, "")</f>
        <v/>
      </c>
      <c r="M52" s="5" t="str">
        <f>IF('Unified Genders - Gold'!M52+'Unified Genders - Silver'!M52+'Unified Genders - Bronze'!M52 &gt; 0, 'Unified Genders - Gold'!M52*'Medal values'!$B$1+'Unified Genders - Silver'!M52*'Medal values'!$B$2+'Unified Genders - Bronze'!M52*'Medal values'!$B$3, "")</f>
        <v/>
      </c>
      <c r="N52" s="5" t="str">
        <f>IF('Unified Genders - Gold'!N52+'Unified Genders - Silver'!N52+'Unified Genders - Bronze'!N52 &gt; 0, 'Unified Genders - Gold'!N52*'Medal values'!$B$1+'Unified Genders - Silver'!N52*'Medal values'!$B$2+'Unified Genders - Bronze'!N52*'Medal values'!$B$3, "")</f>
        <v/>
      </c>
      <c r="O52" s="5" t="str">
        <f>IF('Unified Genders - Gold'!O52+'Unified Genders - Silver'!O52+'Unified Genders - Bronze'!O52 &gt; 0, 'Unified Genders - Gold'!O52*'Medal values'!$B$1+'Unified Genders - Silver'!O52*'Medal values'!$B$2+'Unified Genders - Bronze'!O52*'Medal values'!$B$3, "")</f>
        <v/>
      </c>
      <c r="P52" s="5" t="str">
        <f>IF('Unified Genders - Gold'!P52+'Unified Genders - Silver'!P52+'Unified Genders - Bronze'!P52 &gt; 0, 'Unified Genders - Gold'!P52*'Medal values'!$B$1+'Unified Genders - Silver'!P52*'Medal values'!$B$2+'Unified Genders - Bronze'!P52*'Medal values'!$B$3, "")</f>
        <v/>
      </c>
      <c r="Q52" s="5" t="str">
        <f>IF('Unified Genders - Gold'!Q52+'Unified Genders - Silver'!Q52+'Unified Genders - Bronze'!Q52 &gt; 0, 'Unified Genders - Gold'!Q52*'Medal values'!$B$1+'Unified Genders - Silver'!Q52*'Medal values'!$B$2+'Unified Genders - Bronze'!Q52*'Medal values'!$B$3, "")</f>
        <v/>
      </c>
      <c r="R52" s="5" t="str">
        <f>IF('Unified Genders - Gold'!R52+'Unified Genders - Silver'!R52+'Unified Genders - Bronze'!R52 &gt; 0, 'Unified Genders - Gold'!R52*'Medal values'!$B$1+'Unified Genders - Silver'!R52*'Medal values'!$B$2+'Unified Genders - Bronze'!R52*'Medal values'!$B$3, "")</f>
        <v/>
      </c>
      <c r="S52" s="5" t="str">
        <f>IF('Unified Genders - Gold'!S52+'Unified Genders - Silver'!S52+'Unified Genders - Bronze'!S52 &gt; 0, 'Unified Genders - Gold'!S52*'Medal values'!$B$1+'Unified Genders - Silver'!S52*'Medal values'!$B$2+'Unified Genders - Bronze'!S52*'Medal values'!$B$3, "")</f>
        <v/>
      </c>
      <c r="T52" s="5" t="str">
        <f>IF('Unified Genders - Gold'!T52+'Unified Genders - Silver'!T52+'Unified Genders - Bronze'!T52 &gt; 0, 'Unified Genders - Gold'!T52*'Medal values'!$B$1+'Unified Genders - Silver'!T52*'Medal values'!$B$2+'Unified Genders - Bronze'!T52*'Medal values'!$B$3, "")</f>
        <v/>
      </c>
      <c r="U52" s="5" t="str">
        <f>IF('Unified Genders - Gold'!U52+'Unified Genders - Silver'!U52+'Unified Genders - Bronze'!U52 &gt; 0, 'Unified Genders - Gold'!U52*'Medal values'!$B$1+'Unified Genders - Silver'!U52*'Medal values'!$B$2+'Unified Genders - Bronze'!U52*'Medal values'!$B$3, "")</f>
        <v/>
      </c>
      <c r="V52" s="5" t="str">
        <f>IF('Unified Genders - Gold'!V52+'Unified Genders - Silver'!V52+'Unified Genders - Bronze'!V52 &gt; 0, 'Unified Genders - Gold'!V52*'Medal values'!$B$1+'Unified Genders - Silver'!V52*'Medal values'!$B$2+'Unified Genders - Bronze'!V52*'Medal values'!$B$3, "")</f>
        <v/>
      </c>
      <c r="W52" s="5" t="str">
        <f>IF('Unified Genders - Gold'!W52+'Unified Genders - Silver'!W52+'Unified Genders - Bronze'!W52 &gt; 0, 'Unified Genders - Gold'!W52*'Medal values'!$B$1+'Unified Genders - Silver'!W52*'Medal values'!$B$2+'Unified Genders - Bronze'!W52*'Medal values'!$B$3, "")</f>
        <v/>
      </c>
      <c r="X52" s="5" t="str">
        <f>IF('Unified Genders - Gold'!X52+'Unified Genders - Silver'!X52+'Unified Genders - Bronze'!X52 &gt; 0, 'Unified Genders - Gold'!X52*'Medal values'!$B$1+'Unified Genders - Silver'!X52*'Medal values'!$B$2+'Unified Genders - Bronze'!X52*'Medal values'!$B$3, "")</f>
        <v/>
      </c>
      <c r="Y52" s="5" t="str">
        <f>IF('Unified Genders - Gold'!Y52+'Unified Genders - Silver'!Y52+'Unified Genders - Bronze'!Y52 &gt; 0, 'Unified Genders - Gold'!Y52*'Medal values'!$B$1+'Unified Genders - Silver'!Y52*'Medal values'!$B$2+'Unified Genders - Bronze'!Y52*'Medal values'!$B$3, "")</f>
        <v/>
      </c>
      <c r="Z52" s="5" t="str">
        <f>IF('Unified Genders - Gold'!Z52+'Unified Genders - Silver'!Z52+'Unified Genders - Bronze'!Z52 &gt; 0, 'Unified Genders - Gold'!Z52*'Medal values'!$B$1+'Unified Genders - Silver'!Z52*'Medal values'!$B$2+'Unified Genders - Bronze'!Z52*'Medal values'!$B$3, "")</f>
        <v/>
      </c>
      <c r="AA52" s="5" t="str">
        <f>IF('Unified Genders - Gold'!AA52+'Unified Genders - Silver'!AA52+'Unified Genders - Bronze'!AA52 &gt; 0, 'Unified Genders - Gold'!AA52*'Medal values'!$B$1+'Unified Genders - Silver'!AA52*'Medal values'!$B$2+'Unified Genders - Bronze'!AA52*'Medal values'!$B$3, "")</f>
        <v/>
      </c>
      <c r="AB52" s="5" t="str">
        <f>IF('Unified Genders - Gold'!AB52+'Unified Genders - Silver'!AB52+'Unified Genders - Bronze'!AB52 &gt; 0, 'Unified Genders - Gold'!AB52*'Medal values'!$B$1+'Unified Genders - Silver'!AB52*'Medal values'!$B$2+'Unified Genders - Bronze'!AB52*'Medal values'!$B$3, "")</f>
        <v/>
      </c>
      <c r="AC52" s="5" t="str">
        <f>IF('Unified Genders - Gold'!AC52+'Unified Genders - Silver'!AC52+'Unified Genders - Bronze'!AC52 &gt; 0, 'Unified Genders - Gold'!AC52*'Medal values'!$B$1+'Unified Genders - Silver'!AC52*'Medal values'!$B$2+'Unified Genders - Bronze'!AC52*'Medal values'!$B$3, "")</f>
        <v/>
      </c>
      <c r="AD52" s="5" t="str">
        <f>IF('Unified Genders - Gold'!AD52+'Unified Genders - Silver'!AD52+'Unified Genders - Bronze'!AD52 &gt; 0, 'Unified Genders - Gold'!AD52*'Medal values'!$B$1+'Unified Genders - Silver'!AD52*'Medal values'!$B$2+'Unified Genders - Bronze'!AD52*'Medal values'!$B$3, "")</f>
        <v/>
      </c>
      <c r="AE52" s="5" t="str">
        <f>IF('Unified Genders - Gold'!AE52+'Unified Genders - Silver'!AE52+'Unified Genders - Bronze'!AE52 &gt; 0, 'Unified Genders - Gold'!AE52*'Medal values'!$B$1+'Unified Genders - Silver'!AE52*'Medal values'!$B$2+'Unified Genders - Bronze'!AE52*'Medal values'!$B$3, "")</f>
        <v/>
      </c>
      <c r="AF52" s="5" t="str">
        <f>IF('Unified Genders - Gold'!AF52+'Unified Genders - Silver'!AF52+'Unified Genders - Bronze'!AF52 &gt; 0, 'Unified Genders - Gold'!AF52*'Medal values'!$B$1+'Unified Genders - Silver'!AF52*'Medal values'!$B$2+'Unified Genders - Bronze'!AF52*'Medal values'!$B$3, "")</f>
        <v/>
      </c>
      <c r="AG52" s="5" t="str">
        <f>IF('Unified Genders - Gold'!AG52+'Unified Genders - Silver'!AG52+'Unified Genders - Bronze'!AG52 &gt; 0, 'Unified Genders - Gold'!AG52*'Medal values'!$B$1+'Unified Genders - Silver'!AG52*'Medal values'!$B$2+'Unified Genders - Bronze'!AG52*'Medal values'!$B$3, "")</f>
        <v/>
      </c>
      <c r="AH52" s="5" t="str">
        <f>IF('Unified Genders - Gold'!AH52+'Unified Genders - Silver'!AH52+'Unified Genders - Bronze'!AH52 &gt; 0, 'Unified Genders - Gold'!AH52*'Medal values'!$B$1+'Unified Genders - Silver'!AH52*'Medal values'!$B$2+'Unified Genders - Bronze'!AH52*'Medal values'!$B$3, "")</f>
        <v/>
      </c>
      <c r="AI52" s="5" t="str">
        <f>IF('Unified Genders - Gold'!AI52+'Unified Genders - Silver'!AI52+'Unified Genders - Bronze'!AI52 &gt; 0, 'Unified Genders - Gold'!AI52*'Medal values'!$B$1+'Unified Genders - Silver'!AI52*'Medal values'!$B$2+'Unified Genders - Bronze'!AI52*'Medal values'!$B$3, "")</f>
        <v/>
      </c>
      <c r="AJ52" s="5" t="str">
        <f>IF('Unified Genders - Gold'!AJ52+'Unified Genders - Silver'!AJ52+'Unified Genders - Bronze'!AJ52 &gt; 0, 'Unified Genders - Gold'!AJ52*'Medal values'!$B$1+'Unified Genders - Silver'!AJ52*'Medal values'!$B$2+'Unified Genders - Bronze'!AJ52*'Medal values'!$B$3, "")</f>
        <v/>
      </c>
      <c r="AK52" s="5" t="str">
        <f>IF('Unified Genders - Gold'!AK52+'Unified Genders - Silver'!AK52+'Unified Genders - Bronze'!AK52 &gt; 0, 'Unified Genders - Gold'!AK52*'Medal values'!$B$1+'Unified Genders - Silver'!AK52*'Medal values'!$B$2+'Unified Genders - Bronze'!AK52*'Medal values'!$B$3, "")</f>
        <v/>
      </c>
      <c r="AL52" s="5" t="str">
        <f>IF('Unified Genders - Gold'!AL52+'Unified Genders - Silver'!AL52+'Unified Genders - Bronze'!AL52 &gt; 0, 'Unified Genders - Gold'!AL52*'Medal values'!$B$1+'Unified Genders - Silver'!AL52*'Medal values'!$B$2+'Unified Genders - Bronze'!AL52*'Medal values'!$B$3, "")</f>
        <v/>
      </c>
      <c r="AM52" s="5" t="str">
        <f>IF('Unified Genders - Gold'!AM52+'Unified Genders - Silver'!AM52+'Unified Genders - Bronze'!AM52 &gt; 0, 'Unified Genders - Gold'!AM52*'Medal values'!$B$1+'Unified Genders - Silver'!AM52*'Medal values'!$B$2+'Unified Genders - Bronze'!AM52*'Medal values'!$B$3, "")</f>
        <v/>
      </c>
      <c r="AN52" s="5" t="str">
        <f>IF('Unified Genders - Gold'!AN52+'Unified Genders - Silver'!AN52+'Unified Genders - Bronze'!AN52 &gt; 0, 'Unified Genders - Gold'!AN52*'Medal values'!$B$1+'Unified Genders - Silver'!AN52*'Medal values'!$B$2+'Unified Genders - Bronze'!AN52*'Medal values'!$B$3, "")</f>
        <v/>
      </c>
      <c r="AO52" s="5" t="str">
        <f>IF('Unified Genders - Gold'!AO52+'Unified Genders - Silver'!AO52+'Unified Genders - Bronze'!AO52 &gt; 0, 'Unified Genders - Gold'!AO52*'Medal values'!$B$1+'Unified Genders - Silver'!AO52*'Medal values'!$B$2+'Unified Genders - Bronze'!AO52*'Medal values'!$B$3, "")</f>
        <v/>
      </c>
      <c r="AP52" s="5" t="str">
        <f>IF('Unified Genders - Gold'!AP52+'Unified Genders - Silver'!AP52+'Unified Genders - Bronze'!AP52 &gt; 0, 'Unified Genders - Gold'!AP52*'Medal values'!$B$1+'Unified Genders - Silver'!AP52*'Medal values'!$B$2+'Unified Genders - Bronze'!AP52*'Medal values'!$B$3, "")</f>
        <v/>
      </c>
      <c r="AQ52" s="5" t="str">
        <f>IF('Unified Genders - Gold'!AQ52+'Unified Genders - Silver'!AQ52+'Unified Genders - Bronze'!AQ52 &gt; 0, 'Unified Genders - Gold'!AQ52*'Medal values'!$B$1+'Unified Genders - Silver'!AQ52*'Medal values'!$B$2+'Unified Genders - Bronze'!AQ52*'Medal values'!$B$3, "")</f>
        <v/>
      </c>
      <c r="AR52" s="5" t="str">
        <f>IF('Unified Genders - Gold'!AR52+'Unified Genders - Silver'!AR52+'Unified Genders - Bronze'!AR52 &gt; 0, 'Unified Genders - Gold'!AR52*'Medal values'!$B$1+'Unified Genders - Silver'!AR52*'Medal values'!$B$2+'Unified Genders - Bronze'!AR52*'Medal values'!$B$3, "")</f>
        <v/>
      </c>
      <c r="AS52" s="5" t="str">
        <f>IF('Unified Genders - Gold'!AS52+'Unified Genders - Silver'!AS52+'Unified Genders - Bronze'!AS52 &gt; 0, 'Unified Genders - Gold'!AS52*'Medal values'!$B$1+'Unified Genders - Silver'!AS52*'Medal values'!$B$2+'Unified Genders - Bronze'!AS52*'Medal values'!$B$3, "")</f>
        <v/>
      </c>
      <c r="AT52" s="5" t="str">
        <f>IF('Unified Genders - Gold'!AT52+'Unified Genders - Silver'!AT52+'Unified Genders - Bronze'!AT52 &gt; 0, 'Unified Genders - Gold'!AT52*'Medal values'!$B$1+'Unified Genders - Silver'!AT52*'Medal values'!$B$2+'Unified Genders - Bronze'!AT52*'Medal values'!$B$3, "")</f>
        <v/>
      </c>
      <c r="AU52" s="5" t="str">
        <f>IF('Unified Genders - Gold'!AU52+'Unified Genders - Silver'!AU52+'Unified Genders - Bronze'!AU52 &gt; 0, 'Unified Genders - Gold'!AU52*'Medal values'!$B$1+'Unified Genders - Silver'!AU52*'Medal values'!$B$2+'Unified Genders - Bronze'!AU52*'Medal values'!$B$3, "")</f>
        <v/>
      </c>
      <c r="AV52" s="5">
        <f t="shared" si="1"/>
        <v>22.004004</v>
      </c>
      <c r="AW52" s="5">
        <f>SUM('Unified Genders - Gold'!AV52, 'Unified Genders - Silver'!AV52, 'Unified Genders - Bronze'!AV52)</f>
        <v>10</v>
      </c>
    </row>
    <row r="53">
      <c r="A53" s="5" t="str">
        <f>Countries!A52</f>
        <v>KGZ</v>
      </c>
      <c r="B53" s="5" t="str">
        <f>IF('Unified Genders - Gold'!B53+'Unified Genders - Silver'!B53+'Unified Genders - Bronze'!B53 &gt; 0, 'Unified Genders - Gold'!B53*'Medal values'!$B$1+'Unified Genders - Silver'!B53*'Medal values'!$B$2+'Unified Genders - Bronze'!B53*'Medal values'!$B$3, "")</f>
        <v/>
      </c>
      <c r="C53" s="5" t="str">
        <f>IF('Unified Genders - Gold'!C53+'Unified Genders - Silver'!C53+'Unified Genders - Bronze'!C53 &gt; 0, 'Unified Genders - Gold'!C53*'Medal values'!$B$1+'Unified Genders - Silver'!C53*'Medal values'!$B$2+'Unified Genders - Bronze'!C53*'Medal values'!$B$3, "")</f>
        <v/>
      </c>
      <c r="D53" s="5" t="str">
        <f>IF('Unified Genders - Gold'!D53+'Unified Genders - Silver'!D53+'Unified Genders - Bronze'!D53 &gt; 0, 'Unified Genders - Gold'!D53*'Medal values'!$B$1+'Unified Genders - Silver'!D53*'Medal values'!$B$2+'Unified Genders - Bronze'!D53*'Medal values'!$B$3, "")</f>
        <v/>
      </c>
      <c r="E53" s="5" t="str">
        <f>IF('Unified Genders - Gold'!E53+'Unified Genders - Silver'!E53+'Unified Genders - Bronze'!E53 &gt; 0, 'Unified Genders - Gold'!E53*'Medal values'!$B$1+'Unified Genders - Silver'!E53*'Medal values'!$B$2+'Unified Genders - Bronze'!E53*'Medal values'!$B$3, "")</f>
        <v/>
      </c>
      <c r="F53" s="5" t="str">
        <f>IF('Unified Genders - Gold'!F53+'Unified Genders - Silver'!F53+'Unified Genders - Bronze'!F53 &gt; 0, 'Unified Genders - Gold'!F53*'Medal values'!$B$1+'Unified Genders - Silver'!F53*'Medal values'!$B$2+'Unified Genders - Bronze'!F53*'Medal values'!$B$3, "")</f>
        <v/>
      </c>
      <c r="G53" s="5" t="str">
        <f>IF('Unified Genders - Gold'!G53+'Unified Genders - Silver'!G53+'Unified Genders - Bronze'!G53 &gt; 0, 'Unified Genders - Gold'!G53*'Medal values'!$B$1+'Unified Genders - Silver'!G53*'Medal values'!$B$2+'Unified Genders - Bronze'!G53*'Medal values'!$B$3, "")</f>
        <v/>
      </c>
      <c r="H53" s="5" t="str">
        <f>IF('Unified Genders - Gold'!H53+'Unified Genders - Silver'!H53+'Unified Genders - Bronze'!H53 &gt; 0, 'Unified Genders - Gold'!H53*'Medal values'!$B$1+'Unified Genders - Silver'!H53*'Medal values'!$B$2+'Unified Genders - Bronze'!H53*'Medal values'!$B$3, "")</f>
        <v/>
      </c>
      <c r="I53" s="5" t="str">
        <f>IF('Unified Genders - Gold'!I53+'Unified Genders - Silver'!I53+'Unified Genders - Bronze'!I53 &gt; 0, 'Unified Genders - Gold'!I53*'Medal values'!$B$1+'Unified Genders - Silver'!I53*'Medal values'!$B$2+'Unified Genders - Bronze'!I53*'Medal values'!$B$3, "")</f>
        <v/>
      </c>
      <c r="J53" s="5" t="str">
        <f>IF('Unified Genders - Gold'!J53+'Unified Genders - Silver'!J53+'Unified Genders - Bronze'!J53 &gt; 0, 'Unified Genders - Gold'!J53*'Medal values'!$B$1+'Unified Genders - Silver'!J53*'Medal values'!$B$2+'Unified Genders - Bronze'!J53*'Medal values'!$B$3, "")</f>
        <v/>
      </c>
      <c r="K53" s="5" t="str">
        <f>IF('Unified Genders - Gold'!K53+'Unified Genders - Silver'!K53+'Unified Genders - Bronze'!K53 &gt; 0, 'Unified Genders - Gold'!K53*'Medal values'!$B$1+'Unified Genders - Silver'!K53*'Medal values'!$B$2+'Unified Genders - Bronze'!K53*'Medal values'!$B$3, "")</f>
        <v/>
      </c>
      <c r="L53" s="5" t="str">
        <f>IF('Unified Genders - Gold'!L53+'Unified Genders - Silver'!L53+'Unified Genders - Bronze'!L53 &gt; 0, 'Unified Genders - Gold'!L53*'Medal values'!$B$1+'Unified Genders - Silver'!L53*'Medal values'!$B$2+'Unified Genders - Bronze'!L53*'Medal values'!$B$3, "")</f>
        <v/>
      </c>
      <c r="M53" s="5" t="str">
        <f>IF('Unified Genders - Gold'!M53+'Unified Genders - Silver'!M53+'Unified Genders - Bronze'!M53 &gt; 0, 'Unified Genders - Gold'!M53*'Medal values'!$B$1+'Unified Genders - Silver'!M53*'Medal values'!$B$2+'Unified Genders - Bronze'!M53*'Medal values'!$B$3, "")</f>
        <v/>
      </c>
      <c r="N53" s="5" t="str">
        <f>IF('Unified Genders - Gold'!N53+'Unified Genders - Silver'!N53+'Unified Genders - Bronze'!N53 &gt; 0, 'Unified Genders - Gold'!N53*'Medal values'!$B$1+'Unified Genders - Silver'!N53*'Medal values'!$B$2+'Unified Genders - Bronze'!N53*'Medal values'!$B$3, "")</f>
        <v/>
      </c>
      <c r="O53" s="5" t="str">
        <f>IF('Unified Genders - Gold'!O53+'Unified Genders - Silver'!O53+'Unified Genders - Bronze'!O53 &gt; 0, 'Unified Genders - Gold'!O53*'Medal values'!$B$1+'Unified Genders - Silver'!O53*'Medal values'!$B$2+'Unified Genders - Bronze'!O53*'Medal values'!$B$3, "")</f>
        <v/>
      </c>
      <c r="P53" s="5" t="str">
        <f>IF('Unified Genders - Gold'!P53+'Unified Genders - Silver'!P53+'Unified Genders - Bronze'!P53 &gt; 0, 'Unified Genders - Gold'!P53*'Medal values'!$B$1+'Unified Genders - Silver'!P53*'Medal values'!$B$2+'Unified Genders - Bronze'!P53*'Medal values'!$B$3, "")</f>
        <v/>
      </c>
      <c r="Q53" s="5" t="str">
        <f>IF('Unified Genders - Gold'!Q53+'Unified Genders - Silver'!Q53+'Unified Genders - Bronze'!Q53 &gt; 0, 'Unified Genders - Gold'!Q53*'Medal values'!$B$1+'Unified Genders - Silver'!Q53*'Medal values'!$B$2+'Unified Genders - Bronze'!Q53*'Medal values'!$B$3, "")</f>
        <v/>
      </c>
      <c r="R53" s="5" t="str">
        <f>IF('Unified Genders - Gold'!R53+'Unified Genders - Silver'!R53+'Unified Genders - Bronze'!R53 &gt; 0, 'Unified Genders - Gold'!R53*'Medal values'!$B$1+'Unified Genders - Silver'!R53*'Medal values'!$B$2+'Unified Genders - Bronze'!R53*'Medal values'!$B$3, "")</f>
        <v/>
      </c>
      <c r="S53" s="5" t="str">
        <f>IF('Unified Genders - Gold'!S53+'Unified Genders - Silver'!S53+'Unified Genders - Bronze'!S53 &gt; 0, 'Unified Genders - Gold'!S53*'Medal values'!$B$1+'Unified Genders - Silver'!S53*'Medal values'!$B$2+'Unified Genders - Bronze'!S53*'Medal values'!$B$3, "")</f>
        <v/>
      </c>
      <c r="T53" s="5" t="str">
        <f>IF('Unified Genders - Gold'!T53+'Unified Genders - Silver'!T53+'Unified Genders - Bronze'!T53 &gt; 0, 'Unified Genders - Gold'!T53*'Medal values'!$B$1+'Unified Genders - Silver'!T53*'Medal values'!$B$2+'Unified Genders - Bronze'!T53*'Medal values'!$B$3, "")</f>
        <v/>
      </c>
      <c r="U53" s="5" t="str">
        <f>IF('Unified Genders - Gold'!U53+'Unified Genders - Silver'!U53+'Unified Genders - Bronze'!U53 &gt; 0, 'Unified Genders - Gold'!U53*'Medal values'!$B$1+'Unified Genders - Silver'!U53*'Medal values'!$B$2+'Unified Genders - Bronze'!U53*'Medal values'!$B$3, "")</f>
        <v/>
      </c>
      <c r="V53" s="5" t="str">
        <f>IF('Unified Genders - Gold'!V53+'Unified Genders - Silver'!V53+'Unified Genders - Bronze'!V53 &gt; 0, 'Unified Genders - Gold'!V53*'Medal values'!$B$1+'Unified Genders - Silver'!V53*'Medal values'!$B$2+'Unified Genders - Bronze'!V53*'Medal values'!$B$3, "")</f>
        <v/>
      </c>
      <c r="W53" s="5" t="str">
        <f>IF('Unified Genders - Gold'!W53+'Unified Genders - Silver'!W53+'Unified Genders - Bronze'!W53 &gt; 0, 'Unified Genders - Gold'!W53*'Medal values'!$B$1+'Unified Genders - Silver'!W53*'Medal values'!$B$2+'Unified Genders - Bronze'!W53*'Medal values'!$B$3, "")</f>
        <v/>
      </c>
      <c r="X53" s="5" t="str">
        <f>IF('Unified Genders - Gold'!X53+'Unified Genders - Silver'!X53+'Unified Genders - Bronze'!X53 &gt; 0, 'Unified Genders - Gold'!X53*'Medal values'!$B$1+'Unified Genders - Silver'!X53*'Medal values'!$B$2+'Unified Genders - Bronze'!X53*'Medal values'!$B$3, "")</f>
        <v/>
      </c>
      <c r="Y53" s="5" t="str">
        <f>IF('Unified Genders - Gold'!Y53+'Unified Genders - Silver'!Y53+'Unified Genders - Bronze'!Y53 &gt; 0, 'Unified Genders - Gold'!Y53*'Medal values'!$B$1+'Unified Genders - Silver'!Y53*'Medal values'!$B$2+'Unified Genders - Bronze'!Y53*'Medal values'!$B$3, "")</f>
        <v/>
      </c>
      <c r="Z53" s="5" t="str">
        <f>IF('Unified Genders - Gold'!Z53+'Unified Genders - Silver'!Z53+'Unified Genders - Bronze'!Z53 &gt; 0, 'Unified Genders - Gold'!Z53*'Medal values'!$B$1+'Unified Genders - Silver'!Z53*'Medal values'!$B$2+'Unified Genders - Bronze'!Z53*'Medal values'!$B$3, "")</f>
        <v/>
      </c>
      <c r="AA53" s="5" t="str">
        <f>IF('Unified Genders - Gold'!AA53+'Unified Genders - Silver'!AA53+'Unified Genders - Bronze'!AA53 &gt; 0, 'Unified Genders - Gold'!AA53*'Medal values'!$B$1+'Unified Genders - Silver'!AA53*'Medal values'!$B$2+'Unified Genders - Bronze'!AA53*'Medal values'!$B$3, "")</f>
        <v/>
      </c>
      <c r="AB53" s="5" t="str">
        <f>IF('Unified Genders - Gold'!AB53+'Unified Genders - Silver'!AB53+'Unified Genders - Bronze'!AB53 &gt; 0, 'Unified Genders - Gold'!AB53*'Medal values'!$B$1+'Unified Genders - Silver'!AB53*'Medal values'!$B$2+'Unified Genders - Bronze'!AB53*'Medal values'!$B$3, "")</f>
        <v/>
      </c>
      <c r="AC53" s="5" t="str">
        <f>IF('Unified Genders - Gold'!AC53+'Unified Genders - Silver'!AC53+'Unified Genders - Bronze'!AC53 &gt; 0, 'Unified Genders - Gold'!AC53*'Medal values'!$B$1+'Unified Genders - Silver'!AC53*'Medal values'!$B$2+'Unified Genders - Bronze'!AC53*'Medal values'!$B$3, "")</f>
        <v/>
      </c>
      <c r="AD53" s="5" t="str">
        <f>IF('Unified Genders - Gold'!AD53+'Unified Genders - Silver'!AD53+'Unified Genders - Bronze'!AD53 &gt; 0, 'Unified Genders - Gold'!AD53*'Medal values'!$B$1+'Unified Genders - Silver'!AD53*'Medal values'!$B$2+'Unified Genders - Bronze'!AD53*'Medal values'!$B$3, "")</f>
        <v/>
      </c>
      <c r="AE53" s="5" t="str">
        <f>IF('Unified Genders - Gold'!AE53+'Unified Genders - Silver'!AE53+'Unified Genders - Bronze'!AE53 &gt; 0, 'Unified Genders - Gold'!AE53*'Medal values'!$B$1+'Unified Genders - Silver'!AE53*'Medal values'!$B$2+'Unified Genders - Bronze'!AE53*'Medal values'!$B$3, "")</f>
        <v/>
      </c>
      <c r="AF53" s="5" t="str">
        <f>IF('Unified Genders - Gold'!AF53+'Unified Genders - Silver'!AF53+'Unified Genders - Bronze'!AF53 &gt; 0, 'Unified Genders - Gold'!AF53*'Medal values'!$B$1+'Unified Genders - Silver'!AF53*'Medal values'!$B$2+'Unified Genders - Bronze'!AF53*'Medal values'!$B$3, "")</f>
        <v/>
      </c>
      <c r="AG53" s="5" t="str">
        <f>IF('Unified Genders - Gold'!AG53+'Unified Genders - Silver'!AG53+'Unified Genders - Bronze'!AG53 &gt; 0, 'Unified Genders - Gold'!AG53*'Medal values'!$B$1+'Unified Genders - Silver'!AG53*'Medal values'!$B$2+'Unified Genders - Bronze'!AG53*'Medal values'!$B$3, "")</f>
        <v/>
      </c>
      <c r="AH53" s="5" t="str">
        <f>IF('Unified Genders - Gold'!AH53+'Unified Genders - Silver'!AH53+'Unified Genders - Bronze'!AH53 &gt; 0, 'Unified Genders - Gold'!AH53*'Medal values'!$B$1+'Unified Genders - Silver'!AH53*'Medal values'!$B$2+'Unified Genders - Bronze'!AH53*'Medal values'!$B$3, "")</f>
        <v/>
      </c>
      <c r="AI53" s="5" t="str">
        <f>IF('Unified Genders - Gold'!AI53+'Unified Genders - Silver'!AI53+'Unified Genders - Bronze'!AI53 &gt; 0, 'Unified Genders - Gold'!AI53*'Medal values'!$B$1+'Unified Genders - Silver'!AI53*'Medal values'!$B$2+'Unified Genders - Bronze'!AI53*'Medal values'!$B$3, "")</f>
        <v/>
      </c>
      <c r="AJ53" s="5" t="str">
        <f>IF('Unified Genders - Gold'!AJ53+'Unified Genders - Silver'!AJ53+'Unified Genders - Bronze'!AJ53 &gt; 0, 'Unified Genders - Gold'!AJ53*'Medal values'!$B$1+'Unified Genders - Silver'!AJ53*'Medal values'!$B$2+'Unified Genders - Bronze'!AJ53*'Medal values'!$B$3, "")</f>
        <v/>
      </c>
      <c r="AK53" s="5" t="str">
        <f>IF('Unified Genders - Gold'!AK53+'Unified Genders - Silver'!AK53+'Unified Genders - Bronze'!AK53 &gt; 0, 'Unified Genders - Gold'!AK53*'Medal values'!$B$1+'Unified Genders - Silver'!AK53*'Medal values'!$B$2+'Unified Genders - Bronze'!AK53*'Medal values'!$B$3, "")</f>
        <v/>
      </c>
      <c r="AL53" s="5" t="str">
        <f>IF('Unified Genders - Gold'!AL53+'Unified Genders - Silver'!AL53+'Unified Genders - Bronze'!AL53 &gt; 0, 'Unified Genders - Gold'!AL53*'Medal values'!$B$1+'Unified Genders - Silver'!AL53*'Medal values'!$B$2+'Unified Genders - Bronze'!AL53*'Medal values'!$B$3, "")</f>
        <v/>
      </c>
      <c r="AM53" s="5" t="str">
        <f>IF('Unified Genders - Gold'!AM53+'Unified Genders - Silver'!AM53+'Unified Genders - Bronze'!AM53 &gt; 0, 'Unified Genders - Gold'!AM53*'Medal values'!$B$1+'Unified Genders - Silver'!AM53*'Medal values'!$B$2+'Unified Genders - Bronze'!AM53*'Medal values'!$B$3, "")</f>
        <v/>
      </c>
      <c r="AN53" s="5" t="str">
        <f>IF('Unified Genders - Gold'!AN53+'Unified Genders - Silver'!AN53+'Unified Genders - Bronze'!AN53 &gt; 0, 'Unified Genders - Gold'!AN53*'Medal values'!$B$1+'Unified Genders - Silver'!AN53*'Medal values'!$B$2+'Unified Genders - Bronze'!AN53*'Medal values'!$B$3, "")</f>
        <v/>
      </c>
      <c r="AO53" s="5" t="str">
        <f>IF('Unified Genders - Gold'!AO53+'Unified Genders - Silver'!AO53+'Unified Genders - Bronze'!AO53 &gt; 0, 'Unified Genders - Gold'!AO53*'Medal values'!$B$1+'Unified Genders - Silver'!AO53*'Medal values'!$B$2+'Unified Genders - Bronze'!AO53*'Medal values'!$B$3, "")</f>
        <v/>
      </c>
      <c r="AP53" s="5" t="str">
        <f>IF('Unified Genders - Gold'!AP53+'Unified Genders - Silver'!AP53+'Unified Genders - Bronze'!AP53 &gt; 0, 'Unified Genders - Gold'!AP53*'Medal values'!$B$1+'Unified Genders - Silver'!AP53*'Medal values'!$B$2+'Unified Genders - Bronze'!AP53*'Medal values'!$B$3, "")</f>
        <v/>
      </c>
      <c r="AQ53" s="5" t="str">
        <f>IF('Unified Genders - Gold'!AQ53+'Unified Genders - Silver'!AQ53+'Unified Genders - Bronze'!AQ53 &gt; 0, 'Unified Genders - Gold'!AQ53*'Medal values'!$B$1+'Unified Genders - Silver'!AQ53*'Medal values'!$B$2+'Unified Genders - Bronze'!AQ53*'Medal values'!$B$3, "")</f>
        <v/>
      </c>
      <c r="AR53" s="5" t="str">
        <f>IF('Unified Genders - Gold'!AR53+'Unified Genders - Silver'!AR53+'Unified Genders - Bronze'!AR53 &gt; 0, 'Unified Genders - Gold'!AR53*'Medal values'!$B$1+'Unified Genders - Silver'!AR53*'Medal values'!$B$2+'Unified Genders - Bronze'!AR53*'Medal values'!$B$3, "")</f>
        <v/>
      </c>
      <c r="AS53" s="5" t="str">
        <f>IF('Unified Genders - Gold'!AS53+'Unified Genders - Silver'!AS53+'Unified Genders - Bronze'!AS53 &gt; 0, 'Unified Genders - Gold'!AS53*'Medal values'!$B$1+'Unified Genders - Silver'!AS53*'Medal values'!$B$2+'Unified Genders - Bronze'!AS53*'Medal values'!$B$3, "")</f>
        <v/>
      </c>
      <c r="AT53" s="5" t="str">
        <f>IF('Unified Genders - Gold'!AT53+'Unified Genders - Silver'!AT53+'Unified Genders - Bronze'!AT53 &gt; 0, 'Unified Genders - Gold'!AT53*'Medal values'!$B$1+'Unified Genders - Silver'!AT53*'Medal values'!$B$2+'Unified Genders - Bronze'!AT53*'Medal values'!$B$3, "")</f>
        <v/>
      </c>
      <c r="AU53" s="5">
        <f>IF('Unified Genders - Gold'!AU53+'Unified Genders - Silver'!AU53+'Unified Genders - Bronze'!AU53 &gt; 0, 'Unified Genders - Gold'!AU53*'Medal values'!$B$1+'Unified Genders - Silver'!AU53*'Medal values'!$B$2+'Unified Genders - Bronze'!AU53*'Medal values'!$B$3, "")</f>
        <v>5.000002</v>
      </c>
      <c r="AV53" s="5">
        <f t="shared" si="1"/>
        <v>5.000002</v>
      </c>
      <c r="AW53" s="5">
        <f>SUM('Unified Genders - Gold'!AV53, 'Unified Genders - Silver'!AV53, 'Unified Genders - Bronze'!AV53)</f>
        <v>3</v>
      </c>
    </row>
    <row r="54">
      <c r="A54" s="5" t="str">
        <f>Countries!A53</f>
        <v>KOR</v>
      </c>
      <c r="B54" s="5" t="str">
        <f>IF('Unified Genders - Gold'!B54+'Unified Genders - Silver'!B54+'Unified Genders - Bronze'!B54 &gt; 0, 'Unified Genders - Gold'!B54*'Medal values'!$B$1+'Unified Genders - Silver'!B54*'Medal values'!$B$2+'Unified Genders - Bronze'!B54*'Medal values'!$B$3, "")</f>
        <v/>
      </c>
      <c r="C54" s="5">
        <f>IF('Unified Genders - Gold'!C54+'Unified Genders - Silver'!C54+'Unified Genders - Bronze'!C54 &gt; 0, 'Unified Genders - Gold'!C54*'Medal values'!$B$1+'Unified Genders - Silver'!C54*'Medal values'!$B$2+'Unified Genders - Bronze'!C54*'Medal values'!$B$3, "")</f>
        <v>12.004</v>
      </c>
      <c r="D54" s="5">
        <f>IF('Unified Genders - Gold'!D54+'Unified Genders - Silver'!D54+'Unified Genders - Bronze'!D54 &gt; 0, 'Unified Genders - Gold'!D54*'Medal values'!$B$1+'Unified Genders - Silver'!D54*'Medal values'!$B$2+'Unified Genders - Bronze'!D54*'Medal values'!$B$3, "")</f>
        <v>4.001</v>
      </c>
      <c r="E54" s="5" t="str">
        <f>IF('Unified Genders - Gold'!E54+'Unified Genders - Silver'!E54+'Unified Genders - Bronze'!E54 &gt; 0, 'Unified Genders - Gold'!E54*'Medal values'!$B$1+'Unified Genders - Silver'!E54*'Medal values'!$B$2+'Unified Genders - Bronze'!E54*'Medal values'!$B$3, "")</f>
        <v/>
      </c>
      <c r="F54" s="5" t="str">
        <f>IF('Unified Genders - Gold'!F54+'Unified Genders - Silver'!F54+'Unified Genders - Bronze'!F54 &gt; 0, 'Unified Genders - Gold'!F54*'Medal values'!$B$1+'Unified Genders - Silver'!F54*'Medal values'!$B$2+'Unified Genders - Bronze'!F54*'Medal values'!$B$3, "")</f>
        <v/>
      </c>
      <c r="G54" s="5">
        <f>IF('Unified Genders - Gold'!G54+'Unified Genders - Silver'!G54+'Unified Genders - Bronze'!G54 &gt; 0, 'Unified Genders - Gold'!G54*'Medal values'!$B$1+'Unified Genders - Silver'!G54*'Medal values'!$B$2+'Unified Genders - Bronze'!G54*'Medal values'!$B$3, "")</f>
        <v>1</v>
      </c>
      <c r="H54" s="5" t="str">
        <f>IF('Unified Genders - Gold'!H54+'Unified Genders - Silver'!H54+'Unified Genders - Bronze'!H54 &gt; 0, 'Unified Genders - Gold'!H54*'Medal values'!$B$1+'Unified Genders - Silver'!H54*'Medal values'!$B$2+'Unified Genders - Bronze'!H54*'Medal values'!$B$3, "")</f>
        <v/>
      </c>
      <c r="I54" s="5" t="str">
        <f>IF('Unified Genders - Gold'!I54+'Unified Genders - Silver'!I54+'Unified Genders - Bronze'!I54 &gt; 0, 'Unified Genders - Gold'!I54*'Medal values'!$B$1+'Unified Genders - Silver'!I54*'Medal values'!$B$2+'Unified Genders - Bronze'!I54*'Medal values'!$B$3, "")</f>
        <v/>
      </c>
      <c r="J54" s="5" t="str">
        <f>IF('Unified Genders - Gold'!J54+'Unified Genders - Silver'!J54+'Unified Genders - Bronze'!J54 &gt; 0, 'Unified Genders - Gold'!J54*'Medal values'!$B$1+'Unified Genders - Silver'!J54*'Medal values'!$B$2+'Unified Genders - Bronze'!J54*'Medal values'!$B$3, "")</f>
        <v/>
      </c>
      <c r="K54" s="5" t="str">
        <f>IF('Unified Genders - Gold'!K54+'Unified Genders - Silver'!K54+'Unified Genders - Bronze'!K54 &gt; 0, 'Unified Genders - Gold'!K54*'Medal values'!$B$1+'Unified Genders - Silver'!K54*'Medal values'!$B$2+'Unified Genders - Bronze'!K54*'Medal values'!$B$3, "")</f>
        <v/>
      </c>
      <c r="L54" s="5" t="str">
        <f>IF('Unified Genders - Gold'!L54+'Unified Genders - Silver'!L54+'Unified Genders - Bronze'!L54 &gt; 0, 'Unified Genders - Gold'!L54*'Medal values'!$B$1+'Unified Genders - Silver'!L54*'Medal values'!$B$2+'Unified Genders - Bronze'!L54*'Medal values'!$B$3, "")</f>
        <v/>
      </c>
      <c r="M54" s="5" t="str">
        <f>IF('Unified Genders - Gold'!M54+'Unified Genders - Silver'!M54+'Unified Genders - Bronze'!M54 &gt; 0, 'Unified Genders - Gold'!M54*'Medal values'!$B$1+'Unified Genders - Silver'!M54*'Medal values'!$B$2+'Unified Genders - Bronze'!M54*'Medal values'!$B$3, "")</f>
        <v/>
      </c>
      <c r="N54" s="5" t="str">
        <f>IF('Unified Genders - Gold'!N54+'Unified Genders - Silver'!N54+'Unified Genders - Bronze'!N54 &gt; 0, 'Unified Genders - Gold'!N54*'Medal values'!$B$1+'Unified Genders - Silver'!N54*'Medal values'!$B$2+'Unified Genders - Bronze'!N54*'Medal values'!$B$3, "")</f>
        <v/>
      </c>
      <c r="O54" s="5" t="str">
        <f>IF('Unified Genders - Gold'!O54+'Unified Genders - Silver'!O54+'Unified Genders - Bronze'!O54 &gt; 0, 'Unified Genders - Gold'!O54*'Medal values'!$B$1+'Unified Genders - Silver'!O54*'Medal values'!$B$2+'Unified Genders - Bronze'!O54*'Medal values'!$B$3, "")</f>
        <v/>
      </c>
      <c r="P54" s="5" t="str">
        <f>IF('Unified Genders - Gold'!P54+'Unified Genders - Silver'!P54+'Unified Genders - Bronze'!P54 &gt; 0, 'Unified Genders - Gold'!P54*'Medal values'!$B$1+'Unified Genders - Silver'!P54*'Medal values'!$B$2+'Unified Genders - Bronze'!P54*'Medal values'!$B$3, "")</f>
        <v/>
      </c>
      <c r="Q54" s="5" t="str">
        <f>IF('Unified Genders - Gold'!Q54+'Unified Genders - Silver'!Q54+'Unified Genders - Bronze'!Q54 &gt; 0, 'Unified Genders - Gold'!Q54*'Medal values'!$B$1+'Unified Genders - Silver'!Q54*'Medal values'!$B$2+'Unified Genders - Bronze'!Q54*'Medal values'!$B$3, "")</f>
        <v/>
      </c>
      <c r="R54" s="5" t="str">
        <f>IF('Unified Genders - Gold'!R54+'Unified Genders - Silver'!R54+'Unified Genders - Bronze'!R54 &gt; 0, 'Unified Genders - Gold'!R54*'Medal values'!$B$1+'Unified Genders - Silver'!R54*'Medal values'!$B$2+'Unified Genders - Bronze'!R54*'Medal values'!$B$3, "")</f>
        <v/>
      </c>
      <c r="S54" s="5" t="str">
        <f>IF('Unified Genders - Gold'!S54+'Unified Genders - Silver'!S54+'Unified Genders - Bronze'!S54 &gt; 0, 'Unified Genders - Gold'!S54*'Medal values'!$B$1+'Unified Genders - Silver'!S54*'Medal values'!$B$2+'Unified Genders - Bronze'!S54*'Medal values'!$B$3, "")</f>
        <v/>
      </c>
      <c r="T54" s="5" t="str">
        <f>IF('Unified Genders - Gold'!T54+'Unified Genders - Silver'!T54+'Unified Genders - Bronze'!T54 &gt; 0, 'Unified Genders - Gold'!T54*'Medal values'!$B$1+'Unified Genders - Silver'!T54*'Medal values'!$B$2+'Unified Genders - Bronze'!T54*'Medal values'!$B$3, "")</f>
        <v/>
      </c>
      <c r="U54" s="5">
        <f>IF('Unified Genders - Gold'!U54+'Unified Genders - Silver'!U54+'Unified Genders - Bronze'!U54 &gt; 0, 'Unified Genders - Gold'!U54*'Medal values'!$B$1+'Unified Genders - Silver'!U54*'Medal values'!$B$2+'Unified Genders - Bronze'!U54*'Medal values'!$B$3, "")</f>
        <v>8.001001</v>
      </c>
      <c r="V54" s="5" t="str">
        <f>IF('Unified Genders - Gold'!V54+'Unified Genders - Silver'!V54+'Unified Genders - Bronze'!V54 &gt; 0, 'Unified Genders - Gold'!V54*'Medal values'!$B$1+'Unified Genders - Silver'!V54*'Medal values'!$B$2+'Unified Genders - Bronze'!V54*'Medal values'!$B$3, "")</f>
        <v/>
      </c>
      <c r="W54" s="5" t="str">
        <f>IF('Unified Genders - Gold'!W54+'Unified Genders - Silver'!W54+'Unified Genders - Bronze'!W54 &gt; 0, 'Unified Genders - Gold'!W54*'Medal values'!$B$1+'Unified Genders - Silver'!W54*'Medal values'!$B$2+'Unified Genders - Bronze'!W54*'Medal values'!$B$3, "")</f>
        <v/>
      </c>
      <c r="X54" s="5" t="str">
        <f>IF('Unified Genders - Gold'!X54+'Unified Genders - Silver'!X54+'Unified Genders - Bronze'!X54 &gt; 0, 'Unified Genders - Gold'!X54*'Medal values'!$B$1+'Unified Genders - Silver'!X54*'Medal values'!$B$2+'Unified Genders - Bronze'!X54*'Medal values'!$B$3, "")</f>
        <v/>
      </c>
      <c r="Y54" s="5" t="str">
        <f>IF('Unified Genders - Gold'!Y54+'Unified Genders - Silver'!Y54+'Unified Genders - Bronze'!Y54 &gt; 0, 'Unified Genders - Gold'!Y54*'Medal values'!$B$1+'Unified Genders - Silver'!Y54*'Medal values'!$B$2+'Unified Genders - Bronze'!Y54*'Medal values'!$B$3, "")</f>
        <v/>
      </c>
      <c r="Z54" s="5">
        <f>IF('Unified Genders - Gold'!Z54+'Unified Genders - Silver'!Z54+'Unified Genders - Bronze'!Z54 &gt; 0, 'Unified Genders - Gold'!Z54*'Medal values'!$B$1+'Unified Genders - Silver'!Z54*'Medal values'!$B$2+'Unified Genders - Bronze'!Z54*'Medal values'!$B$3, "")</f>
        <v>4.000001</v>
      </c>
      <c r="AA54" s="5" t="str">
        <f>IF('Unified Genders - Gold'!AA54+'Unified Genders - Silver'!AA54+'Unified Genders - Bronze'!AA54 &gt; 0, 'Unified Genders - Gold'!AA54*'Medal values'!$B$1+'Unified Genders - Silver'!AA54*'Medal values'!$B$2+'Unified Genders - Bronze'!AA54*'Medal values'!$B$3, "")</f>
        <v/>
      </c>
      <c r="AB54" s="5" t="str">
        <f>IF('Unified Genders - Gold'!AB54+'Unified Genders - Silver'!AB54+'Unified Genders - Bronze'!AB54 &gt; 0, 'Unified Genders - Gold'!AB54*'Medal values'!$B$1+'Unified Genders - Silver'!AB54*'Medal values'!$B$2+'Unified Genders - Bronze'!AB54*'Medal values'!$B$3, "")</f>
        <v/>
      </c>
      <c r="AC54" s="5">
        <f>IF('Unified Genders - Gold'!AC54+'Unified Genders - Silver'!AC54+'Unified Genders - Bronze'!AC54 &gt; 0, 'Unified Genders - Gold'!AC54*'Medal values'!$B$1+'Unified Genders - Silver'!AC54*'Medal values'!$B$2+'Unified Genders - Bronze'!AC54*'Medal values'!$B$3, "")</f>
        <v>1</v>
      </c>
      <c r="AD54" s="5" t="str">
        <f>IF('Unified Genders - Gold'!AD54+'Unified Genders - Silver'!AD54+'Unified Genders - Bronze'!AD54 &gt; 0, 'Unified Genders - Gold'!AD54*'Medal values'!$B$1+'Unified Genders - Silver'!AD54*'Medal values'!$B$2+'Unified Genders - Bronze'!AD54*'Medal values'!$B$3, "")</f>
        <v/>
      </c>
      <c r="AE54" s="5" t="str">
        <f>IF('Unified Genders - Gold'!AE54+'Unified Genders - Silver'!AE54+'Unified Genders - Bronze'!AE54 &gt; 0, 'Unified Genders - Gold'!AE54*'Medal values'!$B$1+'Unified Genders - Silver'!AE54*'Medal values'!$B$2+'Unified Genders - Bronze'!AE54*'Medal values'!$B$3, "")</f>
        <v/>
      </c>
      <c r="AF54" s="5" t="str">
        <f>IF('Unified Genders - Gold'!AF54+'Unified Genders - Silver'!AF54+'Unified Genders - Bronze'!AF54 &gt; 0, 'Unified Genders - Gold'!AF54*'Medal values'!$B$1+'Unified Genders - Silver'!AF54*'Medal values'!$B$2+'Unified Genders - Bronze'!AF54*'Medal values'!$B$3, "")</f>
        <v/>
      </c>
      <c r="AG54" s="5" t="str">
        <f>IF('Unified Genders - Gold'!AG54+'Unified Genders - Silver'!AG54+'Unified Genders - Bronze'!AG54 &gt; 0, 'Unified Genders - Gold'!AG54*'Medal values'!$B$1+'Unified Genders - Silver'!AG54*'Medal values'!$B$2+'Unified Genders - Bronze'!AG54*'Medal values'!$B$3, "")</f>
        <v/>
      </c>
      <c r="AH54" s="5">
        <f>IF('Unified Genders - Gold'!AH54+'Unified Genders - Silver'!AH54+'Unified Genders - Bronze'!AH54 &gt; 0, 'Unified Genders - Gold'!AH54*'Medal values'!$B$1+'Unified Genders - Silver'!AH54*'Medal values'!$B$2+'Unified Genders - Bronze'!AH54*'Medal values'!$B$3, "")</f>
        <v>2.000001</v>
      </c>
      <c r="AI54" s="5" t="str">
        <f>IF('Unified Genders - Gold'!AI54+'Unified Genders - Silver'!AI54+'Unified Genders - Bronze'!AI54 &gt; 0, 'Unified Genders - Gold'!AI54*'Medal values'!$B$1+'Unified Genders - Silver'!AI54*'Medal values'!$B$2+'Unified Genders - Bronze'!AI54*'Medal values'!$B$3, "")</f>
        <v/>
      </c>
      <c r="AJ54" s="5" t="str">
        <f>IF('Unified Genders - Gold'!AJ54+'Unified Genders - Silver'!AJ54+'Unified Genders - Bronze'!AJ54 &gt; 0, 'Unified Genders - Gold'!AJ54*'Medal values'!$B$1+'Unified Genders - Silver'!AJ54*'Medal values'!$B$2+'Unified Genders - Bronze'!AJ54*'Medal values'!$B$3, "")</f>
        <v/>
      </c>
      <c r="AK54" s="5" t="str">
        <f>IF('Unified Genders - Gold'!AK54+'Unified Genders - Silver'!AK54+'Unified Genders - Bronze'!AK54 &gt; 0, 'Unified Genders - Gold'!AK54*'Medal values'!$B$1+'Unified Genders - Silver'!AK54*'Medal values'!$B$2+'Unified Genders - Bronze'!AK54*'Medal values'!$B$3, "")</f>
        <v/>
      </c>
      <c r="AL54" s="5" t="str">
        <f>IF('Unified Genders - Gold'!AL54+'Unified Genders - Silver'!AL54+'Unified Genders - Bronze'!AL54 &gt; 0, 'Unified Genders - Gold'!AL54*'Medal values'!$B$1+'Unified Genders - Silver'!AL54*'Medal values'!$B$2+'Unified Genders - Bronze'!AL54*'Medal values'!$B$3, "")</f>
        <v/>
      </c>
      <c r="AM54" s="5" t="str">
        <f>IF('Unified Genders - Gold'!AM54+'Unified Genders - Silver'!AM54+'Unified Genders - Bronze'!AM54 &gt; 0, 'Unified Genders - Gold'!AM54*'Medal values'!$B$1+'Unified Genders - Silver'!AM54*'Medal values'!$B$2+'Unified Genders - Bronze'!AM54*'Medal values'!$B$3, "")</f>
        <v/>
      </c>
      <c r="AN54" s="5">
        <f>IF('Unified Genders - Gold'!AN54+'Unified Genders - Silver'!AN54+'Unified Genders - Bronze'!AN54 &gt; 0, 'Unified Genders - Gold'!AN54*'Medal values'!$B$1+'Unified Genders - Silver'!AN54*'Medal values'!$B$2+'Unified Genders - Bronze'!AN54*'Medal values'!$B$3, "")</f>
        <v>4.000001</v>
      </c>
      <c r="AO54" s="5" t="str">
        <f>IF('Unified Genders - Gold'!AO54+'Unified Genders - Silver'!AO54+'Unified Genders - Bronze'!AO54 &gt; 0, 'Unified Genders - Gold'!AO54*'Medal values'!$B$1+'Unified Genders - Silver'!AO54*'Medal values'!$B$2+'Unified Genders - Bronze'!AO54*'Medal values'!$B$3, "")</f>
        <v/>
      </c>
      <c r="AP54" s="5" t="str">
        <f>IF('Unified Genders - Gold'!AP54+'Unified Genders - Silver'!AP54+'Unified Genders - Bronze'!AP54 &gt; 0, 'Unified Genders - Gold'!AP54*'Medal values'!$B$1+'Unified Genders - Silver'!AP54*'Medal values'!$B$2+'Unified Genders - Bronze'!AP54*'Medal values'!$B$3, "")</f>
        <v/>
      </c>
      <c r="AQ54" s="5" t="str">
        <f>IF('Unified Genders - Gold'!AQ54+'Unified Genders - Silver'!AQ54+'Unified Genders - Bronze'!AQ54 &gt; 0, 'Unified Genders - Gold'!AQ54*'Medal values'!$B$1+'Unified Genders - Silver'!AQ54*'Medal values'!$B$2+'Unified Genders - Bronze'!AQ54*'Medal values'!$B$3, "")</f>
        <v/>
      </c>
      <c r="AR54" s="5" t="str">
        <f>IF('Unified Genders - Gold'!AR54+'Unified Genders - Silver'!AR54+'Unified Genders - Bronze'!AR54 &gt; 0, 'Unified Genders - Gold'!AR54*'Medal values'!$B$1+'Unified Genders - Silver'!AR54*'Medal values'!$B$2+'Unified Genders - Bronze'!AR54*'Medal values'!$B$3, "")</f>
        <v/>
      </c>
      <c r="AS54" s="5" t="str">
        <f>IF('Unified Genders - Gold'!AS54+'Unified Genders - Silver'!AS54+'Unified Genders - Bronze'!AS54 &gt; 0, 'Unified Genders - Gold'!AS54*'Medal values'!$B$1+'Unified Genders - Silver'!AS54*'Medal values'!$B$2+'Unified Genders - Bronze'!AS54*'Medal values'!$B$3, "")</f>
        <v/>
      </c>
      <c r="AT54" s="5" t="str">
        <f>IF('Unified Genders - Gold'!AT54+'Unified Genders - Silver'!AT54+'Unified Genders - Bronze'!AT54 &gt; 0, 'Unified Genders - Gold'!AT54*'Medal values'!$B$1+'Unified Genders - Silver'!AT54*'Medal values'!$B$2+'Unified Genders - Bronze'!AT54*'Medal values'!$B$3, "")</f>
        <v/>
      </c>
      <c r="AU54" s="5" t="str">
        <f>IF('Unified Genders - Gold'!AU54+'Unified Genders - Silver'!AU54+'Unified Genders - Bronze'!AU54 &gt; 0, 'Unified Genders - Gold'!AU54*'Medal values'!$B$1+'Unified Genders - Silver'!AU54*'Medal values'!$B$2+'Unified Genders - Bronze'!AU54*'Medal values'!$B$3, "")</f>
        <v/>
      </c>
      <c r="AV54" s="5">
        <f t="shared" si="1"/>
        <v>36.006004</v>
      </c>
      <c r="AW54" s="5">
        <f>SUM('Unified Genders - Gold'!AV54, 'Unified Genders - Silver'!AV54, 'Unified Genders - Bronze'!AV54)</f>
        <v>20</v>
      </c>
    </row>
    <row r="55">
      <c r="A55" s="5" t="str">
        <f>Countries!A54</f>
        <v>KOS</v>
      </c>
      <c r="B55" s="5" t="str">
        <f>IF('Unified Genders - Gold'!B55+'Unified Genders - Silver'!B55+'Unified Genders - Bronze'!B55 &gt; 0, 'Unified Genders - Gold'!B55*'Medal values'!$B$1+'Unified Genders - Silver'!B55*'Medal values'!$B$2+'Unified Genders - Bronze'!B55*'Medal values'!$B$3, "")</f>
        <v/>
      </c>
      <c r="C55" s="5" t="str">
        <f>IF('Unified Genders - Gold'!C55+'Unified Genders - Silver'!C55+'Unified Genders - Bronze'!C55 &gt; 0, 'Unified Genders - Gold'!C55*'Medal values'!$B$1+'Unified Genders - Silver'!C55*'Medal values'!$B$2+'Unified Genders - Bronze'!C55*'Medal values'!$B$3, "")</f>
        <v/>
      </c>
      <c r="D55" s="5" t="str">
        <f>IF('Unified Genders - Gold'!D55+'Unified Genders - Silver'!D55+'Unified Genders - Bronze'!D55 &gt; 0, 'Unified Genders - Gold'!D55*'Medal values'!$B$1+'Unified Genders - Silver'!D55*'Medal values'!$B$2+'Unified Genders - Bronze'!D55*'Medal values'!$B$3, "")</f>
        <v/>
      </c>
      <c r="E55" s="5" t="str">
        <f>IF('Unified Genders - Gold'!E55+'Unified Genders - Silver'!E55+'Unified Genders - Bronze'!E55 &gt; 0, 'Unified Genders - Gold'!E55*'Medal values'!$B$1+'Unified Genders - Silver'!E55*'Medal values'!$B$2+'Unified Genders - Bronze'!E55*'Medal values'!$B$3, "")</f>
        <v/>
      </c>
      <c r="F55" s="5" t="str">
        <f>IF('Unified Genders - Gold'!F55+'Unified Genders - Silver'!F55+'Unified Genders - Bronze'!F55 &gt; 0, 'Unified Genders - Gold'!F55*'Medal values'!$B$1+'Unified Genders - Silver'!F55*'Medal values'!$B$2+'Unified Genders - Bronze'!F55*'Medal values'!$B$3, "")</f>
        <v/>
      </c>
      <c r="G55" s="5" t="str">
        <f>IF('Unified Genders - Gold'!G55+'Unified Genders - Silver'!G55+'Unified Genders - Bronze'!G55 &gt; 0, 'Unified Genders - Gold'!G55*'Medal values'!$B$1+'Unified Genders - Silver'!G55*'Medal values'!$B$2+'Unified Genders - Bronze'!G55*'Medal values'!$B$3, "")</f>
        <v/>
      </c>
      <c r="H55" s="5" t="str">
        <f>IF('Unified Genders - Gold'!H55+'Unified Genders - Silver'!H55+'Unified Genders - Bronze'!H55 &gt; 0, 'Unified Genders - Gold'!H55*'Medal values'!$B$1+'Unified Genders - Silver'!H55*'Medal values'!$B$2+'Unified Genders - Bronze'!H55*'Medal values'!$B$3, "")</f>
        <v/>
      </c>
      <c r="I55" s="5" t="str">
        <f>IF('Unified Genders - Gold'!I55+'Unified Genders - Silver'!I55+'Unified Genders - Bronze'!I55 &gt; 0, 'Unified Genders - Gold'!I55*'Medal values'!$B$1+'Unified Genders - Silver'!I55*'Medal values'!$B$2+'Unified Genders - Bronze'!I55*'Medal values'!$B$3, "")</f>
        <v/>
      </c>
      <c r="J55" s="5" t="str">
        <f>IF('Unified Genders - Gold'!J55+'Unified Genders - Silver'!J55+'Unified Genders - Bronze'!J55 &gt; 0, 'Unified Genders - Gold'!J55*'Medal values'!$B$1+'Unified Genders - Silver'!J55*'Medal values'!$B$2+'Unified Genders - Bronze'!J55*'Medal values'!$B$3, "")</f>
        <v/>
      </c>
      <c r="K55" s="5" t="str">
        <f>IF('Unified Genders - Gold'!K55+'Unified Genders - Silver'!K55+'Unified Genders - Bronze'!K55 &gt; 0, 'Unified Genders - Gold'!K55*'Medal values'!$B$1+'Unified Genders - Silver'!K55*'Medal values'!$B$2+'Unified Genders - Bronze'!K55*'Medal values'!$B$3, "")</f>
        <v/>
      </c>
      <c r="L55" s="5" t="str">
        <f>IF('Unified Genders - Gold'!L55+'Unified Genders - Silver'!L55+'Unified Genders - Bronze'!L55 &gt; 0, 'Unified Genders - Gold'!L55*'Medal values'!$B$1+'Unified Genders - Silver'!L55*'Medal values'!$B$2+'Unified Genders - Bronze'!L55*'Medal values'!$B$3, "")</f>
        <v/>
      </c>
      <c r="M55" s="5" t="str">
        <f>IF('Unified Genders - Gold'!M55+'Unified Genders - Silver'!M55+'Unified Genders - Bronze'!M55 &gt; 0, 'Unified Genders - Gold'!M55*'Medal values'!$B$1+'Unified Genders - Silver'!M55*'Medal values'!$B$2+'Unified Genders - Bronze'!M55*'Medal values'!$B$3, "")</f>
        <v/>
      </c>
      <c r="N55" s="5" t="str">
        <f>IF('Unified Genders - Gold'!N55+'Unified Genders - Silver'!N55+'Unified Genders - Bronze'!N55 &gt; 0, 'Unified Genders - Gold'!N55*'Medal values'!$B$1+'Unified Genders - Silver'!N55*'Medal values'!$B$2+'Unified Genders - Bronze'!N55*'Medal values'!$B$3, "")</f>
        <v/>
      </c>
      <c r="O55" s="5" t="str">
        <f>IF('Unified Genders - Gold'!O55+'Unified Genders - Silver'!O55+'Unified Genders - Bronze'!O55 &gt; 0, 'Unified Genders - Gold'!O55*'Medal values'!$B$1+'Unified Genders - Silver'!O55*'Medal values'!$B$2+'Unified Genders - Bronze'!O55*'Medal values'!$B$3, "")</f>
        <v/>
      </c>
      <c r="P55" s="5" t="str">
        <f>IF('Unified Genders - Gold'!P55+'Unified Genders - Silver'!P55+'Unified Genders - Bronze'!P55 &gt; 0, 'Unified Genders - Gold'!P55*'Medal values'!$B$1+'Unified Genders - Silver'!P55*'Medal values'!$B$2+'Unified Genders - Bronze'!P55*'Medal values'!$B$3, "")</f>
        <v/>
      </c>
      <c r="Q55" s="5" t="str">
        <f>IF('Unified Genders - Gold'!Q55+'Unified Genders - Silver'!Q55+'Unified Genders - Bronze'!Q55 &gt; 0, 'Unified Genders - Gold'!Q55*'Medal values'!$B$1+'Unified Genders - Silver'!Q55*'Medal values'!$B$2+'Unified Genders - Bronze'!Q55*'Medal values'!$B$3, "")</f>
        <v/>
      </c>
      <c r="R55" s="5" t="str">
        <f>IF('Unified Genders - Gold'!R55+'Unified Genders - Silver'!R55+'Unified Genders - Bronze'!R55 &gt; 0, 'Unified Genders - Gold'!R55*'Medal values'!$B$1+'Unified Genders - Silver'!R55*'Medal values'!$B$2+'Unified Genders - Bronze'!R55*'Medal values'!$B$3, "")</f>
        <v/>
      </c>
      <c r="S55" s="5" t="str">
        <f>IF('Unified Genders - Gold'!S55+'Unified Genders - Silver'!S55+'Unified Genders - Bronze'!S55 &gt; 0, 'Unified Genders - Gold'!S55*'Medal values'!$B$1+'Unified Genders - Silver'!S55*'Medal values'!$B$2+'Unified Genders - Bronze'!S55*'Medal values'!$B$3, "")</f>
        <v/>
      </c>
      <c r="T55" s="5" t="str">
        <f>IF('Unified Genders - Gold'!T55+'Unified Genders - Silver'!T55+'Unified Genders - Bronze'!T55 &gt; 0, 'Unified Genders - Gold'!T55*'Medal values'!$B$1+'Unified Genders - Silver'!T55*'Medal values'!$B$2+'Unified Genders - Bronze'!T55*'Medal values'!$B$3, "")</f>
        <v/>
      </c>
      <c r="U55" s="5" t="str">
        <f>IF('Unified Genders - Gold'!U55+'Unified Genders - Silver'!U55+'Unified Genders - Bronze'!U55 &gt; 0, 'Unified Genders - Gold'!U55*'Medal values'!$B$1+'Unified Genders - Silver'!U55*'Medal values'!$B$2+'Unified Genders - Bronze'!U55*'Medal values'!$B$3, "")</f>
        <v/>
      </c>
      <c r="V55" s="5" t="str">
        <f>IF('Unified Genders - Gold'!V55+'Unified Genders - Silver'!V55+'Unified Genders - Bronze'!V55 &gt; 0, 'Unified Genders - Gold'!V55*'Medal values'!$B$1+'Unified Genders - Silver'!V55*'Medal values'!$B$2+'Unified Genders - Bronze'!V55*'Medal values'!$B$3, "")</f>
        <v/>
      </c>
      <c r="W55" s="5" t="str">
        <f>IF('Unified Genders - Gold'!W55+'Unified Genders - Silver'!W55+'Unified Genders - Bronze'!W55 &gt; 0, 'Unified Genders - Gold'!W55*'Medal values'!$B$1+'Unified Genders - Silver'!W55*'Medal values'!$B$2+'Unified Genders - Bronze'!W55*'Medal values'!$B$3, "")</f>
        <v/>
      </c>
      <c r="X55" s="5" t="str">
        <f>IF('Unified Genders - Gold'!X55+'Unified Genders - Silver'!X55+'Unified Genders - Bronze'!X55 &gt; 0, 'Unified Genders - Gold'!X55*'Medal values'!$B$1+'Unified Genders - Silver'!X55*'Medal values'!$B$2+'Unified Genders - Bronze'!X55*'Medal values'!$B$3, "")</f>
        <v/>
      </c>
      <c r="Y55" s="5" t="str">
        <f>IF('Unified Genders - Gold'!Y55+'Unified Genders - Silver'!Y55+'Unified Genders - Bronze'!Y55 &gt; 0, 'Unified Genders - Gold'!Y55*'Medal values'!$B$1+'Unified Genders - Silver'!Y55*'Medal values'!$B$2+'Unified Genders - Bronze'!Y55*'Medal values'!$B$3, "")</f>
        <v/>
      </c>
      <c r="Z55" s="5">
        <f>IF('Unified Genders - Gold'!Z55+'Unified Genders - Silver'!Z55+'Unified Genders - Bronze'!Z55 &gt; 0, 'Unified Genders - Gold'!Z55*'Medal values'!$B$1+'Unified Genders - Silver'!Z55*'Medal values'!$B$2+'Unified Genders - Bronze'!Z55*'Medal values'!$B$3, "")</f>
        <v>6.002</v>
      </c>
      <c r="AA55" s="5" t="str">
        <f>IF('Unified Genders - Gold'!AA55+'Unified Genders - Silver'!AA55+'Unified Genders - Bronze'!AA55 &gt; 0, 'Unified Genders - Gold'!AA55*'Medal values'!$B$1+'Unified Genders - Silver'!AA55*'Medal values'!$B$2+'Unified Genders - Bronze'!AA55*'Medal values'!$B$3, "")</f>
        <v/>
      </c>
      <c r="AB55" s="5" t="str">
        <f>IF('Unified Genders - Gold'!AB55+'Unified Genders - Silver'!AB55+'Unified Genders - Bronze'!AB55 &gt; 0, 'Unified Genders - Gold'!AB55*'Medal values'!$B$1+'Unified Genders - Silver'!AB55*'Medal values'!$B$2+'Unified Genders - Bronze'!AB55*'Medal values'!$B$3, "")</f>
        <v/>
      </c>
      <c r="AC55" s="5" t="str">
        <f>IF('Unified Genders - Gold'!AC55+'Unified Genders - Silver'!AC55+'Unified Genders - Bronze'!AC55 &gt; 0, 'Unified Genders - Gold'!AC55*'Medal values'!$B$1+'Unified Genders - Silver'!AC55*'Medal values'!$B$2+'Unified Genders - Bronze'!AC55*'Medal values'!$B$3, "")</f>
        <v/>
      </c>
      <c r="AD55" s="5" t="str">
        <f>IF('Unified Genders - Gold'!AD55+'Unified Genders - Silver'!AD55+'Unified Genders - Bronze'!AD55 &gt; 0, 'Unified Genders - Gold'!AD55*'Medal values'!$B$1+'Unified Genders - Silver'!AD55*'Medal values'!$B$2+'Unified Genders - Bronze'!AD55*'Medal values'!$B$3, "")</f>
        <v/>
      </c>
      <c r="AE55" s="5" t="str">
        <f>IF('Unified Genders - Gold'!AE55+'Unified Genders - Silver'!AE55+'Unified Genders - Bronze'!AE55 &gt; 0, 'Unified Genders - Gold'!AE55*'Medal values'!$B$1+'Unified Genders - Silver'!AE55*'Medal values'!$B$2+'Unified Genders - Bronze'!AE55*'Medal values'!$B$3, "")</f>
        <v/>
      </c>
      <c r="AF55" s="5" t="str">
        <f>IF('Unified Genders - Gold'!AF55+'Unified Genders - Silver'!AF55+'Unified Genders - Bronze'!AF55 &gt; 0, 'Unified Genders - Gold'!AF55*'Medal values'!$B$1+'Unified Genders - Silver'!AF55*'Medal values'!$B$2+'Unified Genders - Bronze'!AF55*'Medal values'!$B$3, "")</f>
        <v/>
      </c>
      <c r="AG55" s="5" t="str">
        <f>IF('Unified Genders - Gold'!AG55+'Unified Genders - Silver'!AG55+'Unified Genders - Bronze'!AG55 &gt; 0, 'Unified Genders - Gold'!AG55*'Medal values'!$B$1+'Unified Genders - Silver'!AG55*'Medal values'!$B$2+'Unified Genders - Bronze'!AG55*'Medal values'!$B$3, "")</f>
        <v/>
      </c>
      <c r="AH55" s="5" t="str">
        <f>IF('Unified Genders - Gold'!AH55+'Unified Genders - Silver'!AH55+'Unified Genders - Bronze'!AH55 &gt; 0, 'Unified Genders - Gold'!AH55*'Medal values'!$B$1+'Unified Genders - Silver'!AH55*'Medal values'!$B$2+'Unified Genders - Bronze'!AH55*'Medal values'!$B$3, "")</f>
        <v/>
      </c>
      <c r="AI55" s="5" t="str">
        <f>IF('Unified Genders - Gold'!AI55+'Unified Genders - Silver'!AI55+'Unified Genders - Bronze'!AI55 &gt; 0, 'Unified Genders - Gold'!AI55*'Medal values'!$B$1+'Unified Genders - Silver'!AI55*'Medal values'!$B$2+'Unified Genders - Bronze'!AI55*'Medal values'!$B$3, "")</f>
        <v/>
      </c>
      <c r="AJ55" s="5" t="str">
        <f>IF('Unified Genders - Gold'!AJ55+'Unified Genders - Silver'!AJ55+'Unified Genders - Bronze'!AJ55 &gt; 0, 'Unified Genders - Gold'!AJ55*'Medal values'!$B$1+'Unified Genders - Silver'!AJ55*'Medal values'!$B$2+'Unified Genders - Bronze'!AJ55*'Medal values'!$B$3, "")</f>
        <v/>
      </c>
      <c r="AK55" s="5" t="str">
        <f>IF('Unified Genders - Gold'!AK55+'Unified Genders - Silver'!AK55+'Unified Genders - Bronze'!AK55 &gt; 0, 'Unified Genders - Gold'!AK55*'Medal values'!$B$1+'Unified Genders - Silver'!AK55*'Medal values'!$B$2+'Unified Genders - Bronze'!AK55*'Medal values'!$B$3, "")</f>
        <v/>
      </c>
      <c r="AL55" s="5" t="str">
        <f>IF('Unified Genders - Gold'!AL55+'Unified Genders - Silver'!AL55+'Unified Genders - Bronze'!AL55 &gt; 0, 'Unified Genders - Gold'!AL55*'Medal values'!$B$1+'Unified Genders - Silver'!AL55*'Medal values'!$B$2+'Unified Genders - Bronze'!AL55*'Medal values'!$B$3, "")</f>
        <v/>
      </c>
      <c r="AM55" s="5" t="str">
        <f>IF('Unified Genders - Gold'!AM55+'Unified Genders - Silver'!AM55+'Unified Genders - Bronze'!AM55 &gt; 0, 'Unified Genders - Gold'!AM55*'Medal values'!$B$1+'Unified Genders - Silver'!AM55*'Medal values'!$B$2+'Unified Genders - Bronze'!AM55*'Medal values'!$B$3, "")</f>
        <v/>
      </c>
      <c r="AN55" s="5" t="str">
        <f>IF('Unified Genders - Gold'!AN55+'Unified Genders - Silver'!AN55+'Unified Genders - Bronze'!AN55 &gt; 0, 'Unified Genders - Gold'!AN55*'Medal values'!$B$1+'Unified Genders - Silver'!AN55*'Medal values'!$B$2+'Unified Genders - Bronze'!AN55*'Medal values'!$B$3, "")</f>
        <v/>
      </c>
      <c r="AO55" s="5" t="str">
        <f>IF('Unified Genders - Gold'!AO55+'Unified Genders - Silver'!AO55+'Unified Genders - Bronze'!AO55 &gt; 0, 'Unified Genders - Gold'!AO55*'Medal values'!$B$1+'Unified Genders - Silver'!AO55*'Medal values'!$B$2+'Unified Genders - Bronze'!AO55*'Medal values'!$B$3, "")</f>
        <v/>
      </c>
      <c r="AP55" s="5" t="str">
        <f>IF('Unified Genders - Gold'!AP55+'Unified Genders - Silver'!AP55+'Unified Genders - Bronze'!AP55 &gt; 0, 'Unified Genders - Gold'!AP55*'Medal values'!$B$1+'Unified Genders - Silver'!AP55*'Medal values'!$B$2+'Unified Genders - Bronze'!AP55*'Medal values'!$B$3, "")</f>
        <v/>
      </c>
      <c r="AQ55" s="5" t="str">
        <f>IF('Unified Genders - Gold'!AQ55+'Unified Genders - Silver'!AQ55+'Unified Genders - Bronze'!AQ55 &gt; 0, 'Unified Genders - Gold'!AQ55*'Medal values'!$B$1+'Unified Genders - Silver'!AQ55*'Medal values'!$B$2+'Unified Genders - Bronze'!AQ55*'Medal values'!$B$3, "")</f>
        <v/>
      </c>
      <c r="AR55" s="5" t="str">
        <f>IF('Unified Genders - Gold'!AR55+'Unified Genders - Silver'!AR55+'Unified Genders - Bronze'!AR55 &gt; 0, 'Unified Genders - Gold'!AR55*'Medal values'!$B$1+'Unified Genders - Silver'!AR55*'Medal values'!$B$2+'Unified Genders - Bronze'!AR55*'Medal values'!$B$3, "")</f>
        <v/>
      </c>
      <c r="AS55" s="5" t="str">
        <f>IF('Unified Genders - Gold'!AS55+'Unified Genders - Silver'!AS55+'Unified Genders - Bronze'!AS55 &gt; 0, 'Unified Genders - Gold'!AS55*'Medal values'!$B$1+'Unified Genders - Silver'!AS55*'Medal values'!$B$2+'Unified Genders - Bronze'!AS55*'Medal values'!$B$3, "")</f>
        <v/>
      </c>
      <c r="AT55" s="5" t="str">
        <f>IF('Unified Genders - Gold'!AT55+'Unified Genders - Silver'!AT55+'Unified Genders - Bronze'!AT55 &gt; 0, 'Unified Genders - Gold'!AT55*'Medal values'!$B$1+'Unified Genders - Silver'!AT55*'Medal values'!$B$2+'Unified Genders - Bronze'!AT55*'Medal values'!$B$3, "")</f>
        <v/>
      </c>
      <c r="AU55" s="5" t="str">
        <f>IF('Unified Genders - Gold'!AU55+'Unified Genders - Silver'!AU55+'Unified Genders - Bronze'!AU55 &gt; 0, 'Unified Genders - Gold'!AU55*'Medal values'!$B$1+'Unified Genders - Silver'!AU55*'Medal values'!$B$2+'Unified Genders - Bronze'!AU55*'Medal values'!$B$3, "")</f>
        <v/>
      </c>
      <c r="AV55" s="5">
        <f t="shared" si="1"/>
        <v>6.002</v>
      </c>
      <c r="AW55" s="5">
        <f>SUM('Unified Genders - Gold'!AV55, 'Unified Genders - Silver'!AV55, 'Unified Genders - Bronze'!AV55)</f>
        <v>2</v>
      </c>
    </row>
    <row r="56">
      <c r="A56" s="5" t="str">
        <f>Countries!A55</f>
        <v>KSA</v>
      </c>
      <c r="B56" s="5" t="str">
        <f>IF('Unified Genders - Gold'!B56+'Unified Genders - Silver'!B56+'Unified Genders - Bronze'!B56 &gt; 0, 'Unified Genders - Gold'!B56*'Medal values'!$B$1+'Unified Genders - Silver'!B56*'Medal values'!$B$2+'Unified Genders - Bronze'!B56*'Medal values'!$B$3, "")</f>
        <v/>
      </c>
      <c r="C56" s="5" t="str">
        <f>IF('Unified Genders - Gold'!C56+'Unified Genders - Silver'!C56+'Unified Genders - Bronze'!C56 &gt; 0, 'Unified Genders - Gold'!C56*'Medal values'!$B$1+'Unified Genders - Silver'!C56*'Medal values'!$B$2+'Unified Genders - Bronze'!C56*'Medal values'!$B$3, "")</f>
        <v/>
      </c>
      <c r="D56" s="5" t="str">
        <f>IF('Unified Genders - Gold'!D56+'Unified Genders - Silver'!D56+'Unified Genders - Bronze'!D56 &gt; 0, 'Unified Genders - Gold'!D56*'Medal values'!$B$1+'Unified Genders - Silver'!D56*'Medal values'!$B$2+'Unified Genders - Bronze'!D56*'Medal values'!$B$3, "")</f>
        <v/>
      </c>
      <c r="E56" s="5" t="str">
        <f>IF('Unified Genders - Gold'!E56+'Unified Genders - Silver'!E56+'Unified Genders - Bronze'!E56 &gt; 0, 'Unified Genders - Gold'!E56*'Medal values'!$B$1+'Unified Genders - Silver'!E56*'Medal values'!$B$2+'Unified Genders - Bronze'!E56*'Medal values'!$B$3, "")</f>
        <v/>
      </c>
      <c r="F56" s="5" t="str">
        <f>IF('Unified Genders - Gold'!F56+'Unified Genders - Silver'!F56+'Unified Genders - Bronze'!F56 &gt; 0, 'Unified Genders - Gold'!F56*'Medal values'!$B$1+'Unified Genders - Silver'!F56*'Medal values'!$B$2+'Unified Genders - Bronze'!F56*'Medal values'!$B$3, "")</f>
        <v/>
      </c>
      <c r="G56" s="5" t="str">
        <f>IF('Unified Genders - Gold'!G56+'Unified Genders - Silver'!G56+'Unified Genders - Bronze'!G56 &gt; 0, 'Unified Genders - Gold'!G56*'Medal values'!$B$1+'Unified Genders - Silver'!G56*'Medal values'!$B$2+'Unified Genders - Bronze'!G56*'Medal values'!$B$3, "")</f>
        <v/>
      </c>
      <c r="H56" s="5" t="str">
        <f>IF('Unified Genders - Gold'!H56+'Unified Genders - Silver'!H56+'Unified Genders - Bronze'!H56 &gt; 0, 'Unified Genders - Gold'!H56*'Medal values'!$B$1+'Unified Genders - Silver'!H56*'Medal values'!$B$2+'Unified Genders - Bronze'!H56*'Medal values'!$B$3, "")</f>
        <v/>
      </c>
      <c r="I56" s="5" t="str">
        <f>IF('Unified Genders - Gold'!I56+'Unified Genders - Silver'!I56+'Unified Genders - Bronze'!I56 &gt; 0, 'Unified Genders - Gold'!I56*'Medal values'!$B$1+'Unified Genders - Silver'!I56*'Medal values'!$B$2+'Unified Genders - Bronze'!I56*'Medal values'!$B$3, "")</f>
        <v/>
      </c>
      <c r="J56" s="5" t="str">
        <f>IF('Unified Genders - Gold'!J56+'Unified Genders - Silver'!J56+'Unified Genders - Bronze'!J56 &gt; 0, 'Unified Genders - Gold'!J56*'Medal values'!$B$1+'Unified Genders - Silver'!J56*'Medal values'!$B$2+'Unified Genders - Bronze'!J56*'Medal values'!$B$3, "")</f>
        <v/>
      </c>
      <c r="K56" s="5" t="str">
        <f>IF('Unified Genders - Gold'!K56+'Unified Genders - Silver'!K56+'Unified Genders - Bronze'!K56 &gt; 0, 'Unified Genders - Gold'!K56*'Medal values'!$B$1+'Unified Genders - Silver'!K56*'Medal values'!$B$2+'Unified Genders - Bronze'!K56*'Medal values'!$B$3, "")</f>
        <v/>
      </c>
      <c r="L56" s="5" t="str">
        <f>IF('Unified Genders - Gold'!L56+'Unified Genders - Silver'!L56+'Unified Genders - Bronze'!L56 &gt; 0, 'Unified Genders - Gold'!L56*'Medal values'!$B$1+'Unified Genders - Silver'!L56*'Medal values'!$B$2+'Unified Genders - Bronze'!L56*'Medal values'!$B$3, "")</f>
        <v/>
      </c>
      <c r="M56" s="5" t="str">
        <f>IF('Unified Genders - Gold'!M56+'Unified Genders - Silver'!M56+'Unified Genders - Bronze'!M56 &gt; 0, 'Unified Genders - Gold'!M56*'Medal values'!$B$1+'Unified Genders - Silver'!M56*'Medal values'!$B$2+'Unified Genders - Bronze'!M56*'Medal values'!$B$3, "")</f>
        <v/>
      </c>
      <c r="N56" s="5" t="str">
        <f>IF('Unified Genders - Gold'!N56+'Unified Genders - Silver'!N56+'Unified Genders - Bronze'!N56 &gt; 0, 'Unified Genders - Gold'!N56*'Medal values'!$B$1+'Unified Genders - Silver'!N56*'Medal values'!$B$2+'Unified Genders - Bronze'!N56*'Medal values'!$B$3, "")</f>
        <v/>
      </c>
      <c r="O56" s="5" t="str">
        <f>IF('Unified Genders - Gold'!O56+'Unified Genders - Silver'!O56+'Unified Genders - Bronze'!O56 &gt; 0, 'Unified Genders - Gold'!O56*'Medal values'!$B$1+'Unified Genders - Silver'!O56*'Medal values'!$B$2+'Unified Genders - Bronze'!O56*'Medal values'!$B$3, "")</f>
        <v/>
      </c>
      <c r="P56" s="5" t="str">
        <f>IF('Unified Genders - Gold'!P56+'Unified Genders - Silver'!P56+'Unified Genders - Bronze'!P56 &gt; 0, 'Unified Genders - Gold'!P56*'Medal values'!$B$1+'Unified Genders - Silver'!P56*'Medal values'!$B$2+'Unified Genders - Bronze'!P56*'Medal values'!$B$3, "")</f>
        <v/>
      </c>
      <c r="Q56" s="5" t="str">
        <f>IF('Unified Genders - Gold'!Q56+'Unified Genders - Silver'!Q56+'Unified Genders - Bronze'!Q56 &gt; 0, 'Unified Genders - Gold'!Q56*'Medal values'!$B$1+'Unified Genders - Silver'!Q56*'Medal values'!$B$2+'Unified Genders - Bronze'!Q56*'Medal values'!$B$3, "")</f>
        <v/>
      </c>
      <c r="R56" s="5" t="str">
        <f>IF('Unified Genders - Gold'!R56+'Unified Genders - Silver'!R56+'Unified Genders - Bronze'!R56 &gt; 0, 'Unified Genders - Gold'!R56*'Medal values'!$B$1+'Unified Genders - Silver'!R56*'Medal values'!$B$2+'Unified Genders - Bronze'!R56*'Medal values'!$B$3, "")</f>
        <v/>
      </c>
      <c r="S56" s="5" t="str">
        <f>IF('Unified Genders - Gold'!S56+'Unified Genders - Silver'!S56+'Unified Genders - Bronze'!S56 &gt; 0, 'Unified Genders - Gold'!S56*'Medal values'!$B$1+'Unified Genders - Silver'!S56*'Medal values'!$B$2+'Unified Genders - Bronze'!S56*'Medal values'!$B$3, "")</f>
        <v/>
      </c>
      <c r="T56" s="5" t="str">
        <f>IF('Unified Genders - Gold'!T56+'Unified Genders - Silver'!T56+'Unified Genders - Bronze'!T56 &gt; 0, 'Unified Genders - Gold'!T56*'Medal values'!$B$1+'Unified Genders - Silver'!T56*'Medal values'!$B$2+'Unified Genders - Bronze'!T56*'Medal values'!$B$3, "")</f>
        <v/>
      </c>
      <c r="U56" s="5" t="str">
        <f>IF('Unified Genders - Gold'!U56+'Unified Genders - Silver'!U56+'Unified Genders - Bronze'!U56 &gt; 0, 'Unified Genders - Gold'!U56*'Medal values'!$B$1+'Unified Genders - Silver'!U56*'Medal values'!$B$2+'Unified Genders - Bronze'!U56*'Medal values'!$B$3, "")</f>
        <v/>
      </c>
      <c r="V56" s="5" t="str">
        <f>IF('Unified Genders - Gold'!V56+'Unified Genders - Silver'!V56+'Unified Genders - Bronze'!V56 &gt; 0, 'Unified Genders - Gold'!V56*'Medal values'!$B$1+'Unified Genders - Silver'!V56*'Medal values'!$B$2+'Unified Genders - Bronze'!V56*'Medal values'!$B$3, "")</f>
        <v/>
      </c>
      <c r="W56" s="5" t="str">
        <f>IF('Unified Genders - Gold'!W56+'Unified Genders - Silver'!W56+'Unified Genders - Bronze'!W56 &gt; 0, 'Unified Genders - Gold'!W56*'Medal values'!$B$1+'Unified Genders - Silver'!W56*'Medal values'!$B$2+'Unified Genders - Bronze'!W56*'Medal values'!$B$3, "")</f>
        <v/>
      </c>
      <c r="X56" s="5" t="str">
        <f>IF('Unified Genders - Gold'!X56+'Unified Genders - Silver'!X56+'Unified Genders - Bronze'!X56 &gt; 0, 'Unified Genders - Gold'!X56*'Medal values'!$B$1+'Unified Genders - Silver'!X56*'Medal values'!$B$2+'Unified Genders - Bronze'!X56*'Medal values'!$B$3, "")</f>
        <v/>
      </c>
      <c r="Y56" s="5" t="str">
        <f>IF('Unified Genders - Gold'!Y56+'Unified Genders - Silver'!Y56+'Unified Genders - Bronze'!Y56 &gt; 0, 'Unified Genders - Gold'!Y56*'Medal values'!$B$1+'Unified Genders - Silver'!Y56*'Medal values'!$B$2+'Unified Genders - Bronze'!Y56*'Medal values'!$B$3, "")</f>
        <v/>
      </c>
      <c r="Z56" s="5" t="str">
        <f>IF('Unified Genders - Gold'!Z56+'Unified Genders - Silver'!Z56+'Unified Genders - Bronze'!Z56 &gt; 0, 'Unified Genders - Gold'!Z56*'Medal values'!$B$1+'Unified Genders - Silver'!Z56*'Medal values'!$B$2+'Unified Genders - Bronze'!Z56*'Medal values'!$B$3, "")</f>
        <v/>
      </c>
      <c r="AA56" s="5">
        <f>IF('Unified Genders - Gold'!AA56+'Unified Genders - Silver'!AA56+'Unified Genders - Bronze'!AA56 &gt; 0, 'Unified Genders - Gold'!AA56*'Medal values'!$B$1+'Unified Genders - Silver'!AA56*'Medal values'!$B$2+'Unified Genders - Bronze'!AA56*'Medal values'!$B$3, "")</f>
        <v>2.000001</v>
      </c>
      <c r="AB56" s="5" t="str">
        <f>IF('Unified Genders - Gold'!AB56+'Unified Genders - Silver'!AB56+'Unified Genders - Bronze'!AB56 &gt; 0, 'Unified Genders - Gold'!AB56*'Medal values'!$B$1+'Unified Genders - Silver'!AB56*'Medal values'!$B$2+'Unified Genders - Bronze'!AB56*'Medal values'!$B$3, "")</f>
        <v/>
      </c>
      <c r="AC56" s="5" t="str">
        <f>IF('Unified Genders - Gold'!AC56+'Unified Genders - Silver'!AC56+'Unified Genders - Bronze'!AC56 &gt; 0, 'Unified Genders - Gold'!AC56*'Medal values'!$B$1+'Unified Genders - Silver'!AC56*'Medal values'!$B$2+'Unified Genders - Bronze'!AC56*'Medal values'!$B$3, "")</f>
        <v/>
      </c>
      <c r="AD56" s="5" t="str">
        <f>IF('Unified Genders - Gold'!AD56+'Unified Genders - Silver'!AD56+'Unified Genders - Bronze'!AD56 &gt; 0, 'Unified Genders - Gold'!AD56*'Medal values'!$B$1+'Unified Genders - Silver'!AD56*'Medal values'!$B$2+'Unified Genders - Bronze'!AD56*'Medal values'!$B$3, "")</f>
        <v/>
      </c>
      <c r="AE56" s="5" t="str">
        <f>IF('Unified Genders - Gold'!AE56+'Unified Genders - Silver'!AE56+'Unified Genders - Bronze'!AE56 &gt; 0, 'Unified Genders - Gold'!AE56*'Medal values'!$B$1+'Unified Genders - Silver'!AE56*'Medal values'!$B$2+'Unified Genders - Bronze'!AE56*'Medal values'!$B$3, "")</f>
        <v/>
      </c>
      <c r="AF56" s="5" t="str">
        <f>IF('Unified Genders - Gold'!AF56+'Unified Genders - Silver'!AF56+'Unified Genders - Bronze'!AF56 &gt; 0, 'Unified Genders - Gold'!AF56*'Medal values'!$B$1+'Unified Genders - Silver'!AF56*'Medal values'!$B$2+'Unified Genders - Bronze'!AF56*'Medal values'!$B$3, "")</f>
        <v/>
      </c>
      <c r="AG56" s="5" t="str">
        <f>IF('Unified Genders - Gold'!AG56+'Unified Genders - Silver'!AG56+'Unified Genders - Bronze'!AG56 &gt; 0, 'Unified Genders - Gold'!AG56*'Medal values'!$B$1+'Unified Genders - Silver'!AG56*'Medal values'!$B$2+'Unified Genders - Bronze'!AG56*'Medal values'!$B$3, "")</f>
        <v/>
      </c>
      <c r="AH56" s="5" t="str">
        <f>IF('Unified Genders - Gold'!AH56+'Unified Genders - Silver'!AH56+'Unified Genders - Bronze'!AH56 &gt; 0, 'Unified Genders - Gold'!AH56*'Medal values'!$B$1+'Unified Genders - Silver'!AH56*'Medal values'!$B$2+'Unified Genders - Bronze'!AH56*'Medal values'!$B$3, "")</f>
        <v/>
      </c>
      <c r="AI56" s="5" t="str">
        <f>IF('Unified Genders - Gold'!AI56+'Unified Genders - Silver'!AI56+'Unified Genders - Bronze'!AI56 &gt; 0, 'Unified Genders - Gold'!AI56*'Medal values'!$B$1+'Unified Genders - Silver'!AI56*'Medal values'!$B$2+'Unified Genders - Bronze'!AI56*'Medal values'!$B$3, "")</f>
        <v/>
      </c>
      <c r="AJ56" s="5" t="str">
        <f>IF('Unified Genders - Gold'!AJ56+'Unified Genders - Silver'!AJ56+'Unified Genders - Bronze'!AJ56 &gt; 0, 'Unified Genders - Gold'!AJ56*'Medal values'!$B$1+'Unified Genders - Silver'!AJ56*'Medal values'!$B$2+'Unified Genders - Bronze'!AJ56*'Medal values'!$B$3, "")</f>
        <v/>
      </c>
      <c r="AK56" s="5" t="str">
        <f>IF('Unified Genders - Gold'!AK56+'Unified Genders - Silver'!AK56+'Unified Genders - Bronze'!AK56 &gt; 0, 'Unified Genders - Gold'!AK56*'Medal values'!$B$1+'Unified Genders - Silver'!AK56*'Medal values'!$B$2+'Unified Genders - Bronze'!AK56*'Medal values'!$B$3, "")</f>
        <v/>
      </c>
      <c r="AL56" s="5" t="str">
        <f>IF('Unified Genders - Gold'!AL56+'Unified Genders - Silver'!AL56+'Unified Genders - Bronze'!AL56 &gt; 0, 'Unified Genders - Gold'!AL56*'Medal values'!$B$1+'Unified Genders - Silver'!AL56*'Medal values'!$B$2+'Unified Genders - Bronze'!AL56*'Medal values'!$B$3, "")</f>
        <v/>
      </c>
      <c r="AM56" s="5" t="str">
        <f>IF('Unified Genders - Gold'!AM56+'Unified Genders - Silver'!AM56+'Unified Genders - Bronze'!AM56 &gt; 0, 'Unified Genders - Gold'!AM56*'Medal values'!$B$1+'Unified Genders - Silver'!AM56*'Medal values'!$B$2+'Unified Genders - Bronze'!AM56*'Medal values'!$B$3, "")</f>
        <v/>
      </c>
      <c r="AN56" s="5" t="str">
        <f>IF('Unified Genders - Gold'!AN56+'Unified Genders - Silver'!AN56+'Unified Genders - Bronze'!AN56 &gt; 0, 'Unified Genders - Gold'!AN56*'Medal values'!$B$1+'Unified Genders - Silver'!AN56*'Medal values'!$B$2+'Unified Genders - Bronze'!AN56*'Medal values'!$B$3, "")</f>
        <v/>
      </c>
      <c r="AO56" s="5" t="str">
        <f>IF('Unified Genders - Gold'!AO56+'Unified Genders - Silver'!AO56+'Unified Genders - Bronze'!AO56 &gt; 0, 'Unified Genders - Gold'!AO56*'Medal values'!$B$1+'Unified Genders - Silver'!AO56*'Medal values'!$B$2+'Unified Genders - Bronze'!AO56*'Medal values'!$B$3, "")</f>
        <v/>
      </c>
      <c r="AP56" s="5" t="str">
        <f>IF('Unified Genders - Gold'!AP56+'Unified Genders - Silver'!AP56+'Unified Genders - Bronze'!AP56 &gt; 0, 'Unified Genders - Gold'!AP56*'Medal values'!$B$1+'Unified Genders - Silver'!AP56*'Medal values'!$B$2+'Unified Genders - Bronze'!AP56*'Medal values'!$B$3, "")</f>
        <v/>
      </c>
      <c r="AQ56" s="5" t="str">
        <f>IF('Unified Genders - Gold'!AQ56+'Unified Genders - Silver'!AQ56+'Unified Genders - Bronze'!AQ56 &gt; 0, 'Unified Genders - Gold'!AQ56*'Medal values'!$B$1+'Unified Genders - Silver'!AQ56*'Medal values'!$B$2+'Unified Genders - Bronze'!AQ56*'Medal values'!$B$3, "")</f>
        <v/>
      </c>
      <c r="AR56" s="5" t="str">
        <f>IF('Unified Genders - Gold'!AR56+'Unified Genders - Silver'!AR56+'Unified Genders - Bronze'!AR56 &gt; 0, 'Unified Genders - Gold'!AR56*'Medal values'!$B$1+'Unified Genders - Silver'!AR56*'Medal values'!$B$2+'Unified Genders - Bronze'!AR56*'Medal values'!$B$3, "")</f>
        <v/>
      </c>
      <c r="AS56" s="5" t="str">
        <f>IF('Unified Genders - Gold'!AS56+'Unified Genders - Silver'!AS56+'Unified Genders - Bronze'!AS56 &gt; 0, 'Unified Genders - Gold'!AS56*'Medal values'!$B$1+'Unified Genders - Silver'!AS56*'Medal values'!$B$2+'Unified Genders - Bronze'!AS56*'Medal values'!$B$3, "")</f>
        <v/>
      </c>
      <c r="AT56" s="5" t="str">
        <f>IF('Unified Genders - Gold'!AT56+'Unified Genders - Silver'!AT56+'Unified Genders - Bronze'!AT56 &gt; 0, 'Unified Genders - Gold'!AT56*'Medal values'!$B$1+'Unified Genders - Silver'!AT56*'Medal values'!$B$2+'Unified Genders - Bronze'!AT56*'Medal values'!$B$3, "")</f>
        <v/>
      </c>
      <c r="AU56" s="5" t="str">
        <f>IF('Unified Genders - Gold'!AU56+'Unified Genders - Silver'!AU56+'Unified Genders - Bronze'!AU56 &gt; 0, 'Unified Genders - Gold'!AU56*'Medal values'!$B$1+'Unified Genders - Silver'!AU56*'Medal values'!$B$2+'Unified Genders - Bronze'!AU56*'Medal values'!$B$3, "")</f>
        <v/>
      </c>
      <c r="AV56" s="5">
        <f t="shared" si="1"/>
        <v>2.000001</v>
      </c>
      <c r="AW56" s="5">
        <f>SUM('Unified Genders - Gold'!AV56, 'Unified Genders - Silver'!AV56, 'Unified Genders - Bronze'!AV56)</f>
        <v>1</v>
      </c>
    </row>
    <row r="57">
      <c r="A57" s="5" t="str">
        <f>Countries!A56</f>
        <v>KUW</v>
      </c>
      <c r="B57" s="5" t="str">
        <f>IF('Unified Genders - Gold'!B57+'Unified Genders - Silver'!B57+'Unified Genders - Bronze'!B57 &gt; 0, 'Unified Genders - Gold'!B57*'Medal values'!$B$1+'Unified Genders - Silver'!B57*'Medal values'!$B$2+'Unified Genders - Bronze'!B57*'Medal values'!$B$3, "")</f>
        <v/>
      </c>
      <c r="C57" s="5" t="str">
        <f>IF('Unified Genders - Gold'!C57+'Unified Genders - Silver'!C57+'Unified Genders - Bronze'!C57 &gt; 0, 'Unified Genders - Gold'!C57*'Medal values'!$B$1+'Unified Genders - Silver'!C57*'Medal values'!$B$2+'Unified Genders - Bronze'!C57*'Medal values'!$B$3, "")</f>
        <v/>
      </c>
      <c r="D57" s="5" t="str">
        <f>IF('Unified Genders - Gold'!D57+'Unified Genders - Silver'!D57+'Unified Genders - Bronze'!D57 &gt; 0, 'Unified Genders - Gold'!D57*'Medal values'!$B$1+'Unified Genders - Silver'!D57*'Medal values'!$B$2+'Unified Genders - Bronze'!D57*'Medal values'!$B$3, "")</f>
        <v/>
      </c>
      <c r="E57" s="5" t="str">
        <f>IF('Unified Genders - Gold'!E57+'Unified Genders - Silver'!E57+'Unified Genders - Bronze'!E57 &gt; 0, 'Unified Genders - Gold'!E57*'Medal values'!$B$1+'Unified Genders - Silver'!E57*'Medal values'!$B$2+'Unified Genders - Bronze'!E57*'Medal values'!$B$3, "")</f>
        <v/>
      </c>
      <c r="F57" s="5" t="str">
        <f>IF('Unified Genders - Gold'!F57+'Unified Genders - Silver'!F57+'Unified Genders - Bronze'!F57 &gt; 0, 'Unified Genders - Gold'!F57*'Medal values'!$B$1+'Unified Genders - Silver'!F57*'Medal values'!$B$2+'Unified Genders - Bronze'!F57*'Medal values'!$B$3, "")</f>
        <v/>
      </c>
      <c r="G57" s="5" t="str">
        <f>IF('Unified Genders - Gold'!G57+'Unified Genders - Silver'!G57+'Unified Genders - Bronze'!G57 &gt; 0, 'Unified Genders - Gold'!G57*'Medal values'!$B$1+'Unified Genders - Silver'!G57*'Medal values'!$B$2+'Unified Genders - Bronze'!G57*'Medal values'!$B$3, "")</f>
        <v/>
      </c>
      <c r="H57" s="5" t="str">
        <f>IF('Unified Genders - Gold'!H57+'Unified Genders - Silver'!H57+'Unified Genders - Bronze'!H57 &gt; 0, 'Unified Genders - Gold'!H57*'Medal values'!$B$1+'Unified Genders - Silver'!H57*'Medal values'!$B$2+'Unified Genders - Bronze'!H57*'Medal values'!$B$3, "")</f>
        <v/>
      </c>
      <c r="I57" s="5" t="str">
        <f>IF('Unified Genders - Gold'!I57+'Unified Genders - Silver'!I57+'Unified Genders - Bronze'!I57 &gt; 0, 'Unified Genders - Gold'!I57*'Medal values'!$B$1+'Unified Genders - Silver'!I57*'Medal values'!$B$2+'Unified Genders - Bronze'!I57*'Medal values'!$B$3, "")</f>
        <v/>
      </c>
      <c r="J57" s="5" t="str">
        <f>IF('Unified Genders - Gold'!J57+'Unified Genders - Silver'!J57+'Unified Genders - Bronze'!J57 &gt; 0, 'Unified Genders - Gold'!J57*'Medal values'!$B$1+'Unified Genders - Silver'!J57*'Medal values'!$B$2+'Unified Genders - Bronze'!J57*'Medal values'!$B$3, "")</f>
        <v/>
      </c>
      <c r="K57" s="5" t="str">
        <f>IF('Unified Genders - Gold'!K57+'Unified Genders - Silver'!K57+'Unified Genders - Bronze'!K57 &gt; 0, 'Unified Genders - Gold'!K57*'Medal values'!$B$1+'Unified Genders - Silver'!K57*'Medal values'!$B$2+'Unified Genders - Bronze'!K57*'Medal values'!$B$3, "")</f>
        <v/>
      </c>
      <c r="L57" s="5" t="str">
        <f>IF('Unified Genders - Gold'!L57+'Unified Genders - Silver'!L57+'Unified Genders - Bronze'!L57 &gt; 0, 'Unified Genders - Gold'!L57*'Medal values'!$B$1+'Unified Genders - Silver'!L57*'Medal values'!$B$2+'Unified Genders - Bronze'!L57*'Medal values'!$B$3, "")</f>
        <v/>
      </c>
      <c r="M57" s="5" t="str">
        <f>IF('Unified Genders - Gold'!M57+'Unified Genders - Silver'!M57+'Unified Genders - Bronze'!M57 &gt; 0, 'Unified Genders - Gold'!M57*'Medal values'!$B$1+'Unified Genders - Silver'!M57*'Medal values'!$B$2+'Unified Genders - Bronze'!M57*'Medal values'!$B$3, "")</f>
        <v/>
      </c>
      <c r="N57" s="5" t="str">
        <f>IF('Unified Genders - Gold'!N57+'Unified Genders - Silver'!N57+'Unified Genders - Bronze'!N57 &gt; 0, 'Unified Genders - Gold'!N57*'Medal values'!$B$1+'Unified Genders - Silver'!N57*'Medal values'!$B$2+'Unified Genders - Bronze'!N57*'Medal values'!$B$3, "")</f>
        <v/>
      </c>
      <c r="O57" s="5" t="str">
        <f>IF('Unified Genders - Gold'!O57+'Unified Genders - Silver'!O57+'Unified Genders - Bronze'!O57 &gt; 0, 'Unified Genders - Gold'!O57*'Medal values'!$B$1+'Unified Genders - Silver'!O57*'Medal values'!$B$2+'Unified Genders - Bronze'!O57*'Medal values'!$B$3, "")</f>
        <v/>
      </c>
      <c r="P57" s="5" t="str">
        <f>IF('Unified Genders - Gold'!P57+'Unified Genders - Silver'!P57+'Unified Genders - Bronze'!P57 &gt; 0, 'Unified Genders - Gold'!P57*'Medal values'!$B$1+'Unified Genders - Silver'!P57*'Medal values'!$B$2+'Unified Genders - Bronze'!P57*'Medal values'!$B$3, "")</f>
        <v/>
      </c>
      <c r="Q57" s="5" t="str">
        <f>IF('Unified Genders - Gold'!Q57+'Unified Genders - Silver'!Q57+'Unified Genders - Bronze'!Q57 &gt; 0, 'Unified Genders - Gold'!Q57*'Medal values'!$B$1+'Unified Genders - Silver'!Q57*'Medal values'!$B$2+'Unified Genders - Bronze'!Q57*'Medal values'!$B$3, "")</f>
        <v/>
      </c>
      <c r="R57" s="5" t="str">
        <f>IF('Unified Genders - Gold'!R57+'Unified Genders - Silver'!R57+'Unified Genders - Bronze'!R57 &gt; 0, 'Unified Genders - Gold'!R57*'Medal values'!$B$1+'Unified Genders - Silver'!R57*'Medal values'!$B$2+'Unified Genders - Bronze'!R57*'Medal values'!$B$3, "")</f>
        <v/>
      </c>
      <c r="S57" s="5" t="str">
        <f>IF('Unified Genders - Gold'!S57+'Unified Genders - Silver'!S57+'Unified Genders - Bronze'!S57 &gt; 0, 'Unified Genders - Gold'!S57*'Medal values'!$B$1+'Unified Genders - Silver'!S57*'Medal values'!$B$2+'Unified Genders - Bronze'!S57*'Medal values'!$B$3, "")</f>
        <v/>
      </c>
      <c r="T57" s="5" t="str">
        <f>IF('Unified Genders - Gold'!T57+'Unified Genders - Silver'!T57+'Unified Genders - Bronze'!T57 &gt; 0, 'Unified Genders - Gold'!T57*'Medal values'!$B$1+'Unified Genders - Silver'!T57*'Medal values'!$B$2+'Unified Genders - Bronze'!T57*'Medal values'!$B$3, "")</f>
        <v/>
      </c>
      <c r="U57" s="5" t="str">
        <f>IF('Unified Genders - Gold'!U57+'Unified Genders - Silver'!U57+'Unified Genders - Bronze'!U57 &gt; 0, 'Unified Genders - Gold'!U57*'Medal values'!$B$1+'Unified Genders - Silver'!U57*'Medal values'!$B$2+'Unified Genders - Bronze'!U57*'Medal values'!$B$3, "")</f>
        <v/>
      </c>
      <c r="V57" s="5" t="str">
        <f>IF('Unified Genders - Gold'!V57+'Unified Genders - Silver'!V57+'Unified Genders - Bronze'!V57 &gt; 0, 'Unified Genders - Gold'!V57*'Medal values'!$B$1+'Unified Genders - Silver'!V57*'Medal values'!$B$2+'Unified Genders - Bronze'!V57*'Medal values'!$B$3, "")</f>
        <v/>
      </c>
      <c r="W57" s="5" t="str">
        <f>IF('Unified Genders - Gold'!W57+'Unified Genders - Silver'!W57+'Unified Genders - Bronze'!W57 &gt; 0, 'Unified Genders - Gold'!W57*'Medal values'!$B$1+'Unified Genders - Silver'!W57*'Medal values'!$B$2+'Unified Genders - Bronze'!W57*'Medal values'!$B$3, "")</f>
        <v/>
      </c>
      <c r="X57" s="5" t="str">
        <f>IF('Unified Genders - Gold'!X57+'Unified Genders - Silver'!X57+'Unified Genders - Bronze'!X57 &gt; 0, 'Unified Genders - Gold'!X57*'Medal values'!$B$1+'Unified Genders - Silver'!X57*'Medal values'!$B$2+'Unified Genders - Bronze'!X57*'Medal values'!$B$3, "")</f>
        <v/>
      </c>
      <c r="Y57" s="5" t="str">
        <f>IF('Unified Genders - Gold'!Y57+'Unified Genders - Silver'!Y57+'Unified Genders - Bronze'!Y57 &gt; 0, 'Unified Genders - Gold'!Y57*'Medal values'!$B$1+'Unified Genders - Silver'!Y57*'Medal values'!$B$2+'Unified Genders - Bronze'!Y57*'Medal values'!$B$3, "")</f>
        <v/>
      </c>
      <c r="Z57" s="5" t="str">
        <f>IF('Unified Genders - Gold'!Z57+'Unified Genders - Silver'!Z57+'Unified Genders - Bronze'!Z57 &gt; 0, 'Unified Genders - Gold'!Z57*'Medal values'!$B$1+'Unified Genders - Silver'!Z57*'Medal values'!$B$2+'Unified Genders - Bronze'!Z57*'Medal values'!$B$3, "")</f>
        <v/>
      </c>
      <c r="AA57" s="5" t="str">
        <f>IF('Unified Genders - Gold'!AA57+'Unified Genders - Silver'!AA57+'Unified Genders - Bronze'!AA57 &gt; 0, 'Unified Genders - Gold'!AA57*'Medal values'!$B$1+'Unified Genders - Silver'!AA57*'Medal values'!$B$2+'Unified Genders - Bronze'!AA57*'Medal values'!$B$3, "")</f>
        <v/>
      </c>
      <c r="AB57" s="5" t="str">
        <f>IF('Unified Genders - Gold'!AB57+'Unified Genders - Silver'!AB57+'Unified Genders - Bronze'!AB57 &gt; 0, 'Unified Genders - Gold'!AB57*'Medal values'!$B$1+'Unified Genders - Silver'!AB57*'Medal values'!$B$2+'Unified Genders - Bronze'!AB57*'Medal values'!$B$3, "")</f>
        <v/>
      </c>
      <c r="AC57" s="5" t="str">
        <f>IF('Unified Genders - Gold'!AC57+'Unified Genders - Silver'!AC57+'Unified Genders - Bronze'!AC57 &gt; 0, 'Unified Genders - Gold'!AC57*'Medal values'!$B$1+'Unified Genders - Silver'!AC57*'Medal values'!$B$2+'Unified Genders - Bronze'!AC57*'Medal values'!$B$3, "")</f>
        <v/>
      </c>
      <c r="AD57" s="5" t="str">
        <f>IF('Unified Genders - Gold'!AD57+'Unified Genders - Silver'!AD57+'Unified Genders - Bronze'!AD57 &gt; 0, 'Unified Genders - Gold'!AD57*'Medal values'!$B$1+'Unified Genders - Silver'!AD57*'Medal values'!$B$2+'Unified Genders - Bronze'!AD57*'Medal values'!$B$3, "")</f>
        <v/>
      </c>
      <c r="AE57" s="5" t="str">
        <f>IF('Unified Genders - Gold'!AE57+'Unified Genders - Silver'!AE57+'Unified Genders - Bronze'!AE57 &gt; 0, 'Unified Genders - Gold'!AE57*'Medal values'!$B$1+'Unified Genders - Silver'!AE57*'Medal values'!$B$2+'Unified Genders - Bronze'!AE57*'Medal values'!$B$3, "")</f>
        <v/>
      </c>
      <c r="AF57" s="5" t="str">
        <f>IF('Unified Genders - Gold'!AF57+'Unified Genders - Silver'!AF57+'Unified Genders - Bronze'!AF57 &gt; 0, 'Unified Genders - Gold'!AF57*'Medal values'!$B$1+'Unified Genders - Silver'!AF57*'Medal values'!$B$2+'Unified Genders - Bronze'!AF57*'Medal values'!$B$3, "")</f>
        <v/>
      </c>
      <c r="AG57" s="5" t="str">
        <f>IF('Unified Genders - Gold'!AG57+'Unified Genders - Silver'!AG57+'Unified Genders - Bronze'!AG57 &gt; 0, 'Unified Genders - Gold'!AG57*'Medal values'!$B$1+'Unified Genders - Silver'!AG57*'Medal values'!$B$2+'Unified Genders - Bronze'!AG57*'Medal values'!$B$3, "")</f>
        <v/>
      </c>
      <c r="AH57" s="5">
        <f>IF('Unified Genders - Gold'!AH57+'Unified Genders - Silver'!AH57+'Unified Genders - Bronze'!AH57 &gt; 0, 'Unified Genders - Gold'!AH57*'Medal values'!$B$1+'Unified Genders - Silver'!AH57*'Medal values'!$B$2+'Unified Genders - Bronze'!AH57*'Medal values'!$B$3, "")</f>
        <v>1</v>
      </c>
      <c r="AI57" s="5" t="str">
        <f>IF('Unified Genders - Gold'!AI57+'Unified Genders - Silver'!AI57+'Unified Genders - Bronze'!AI57 &gt; 0, 'Unified Genders - Gold'!AI57*'Medal values'!$B$1+'Unified Genders - Silver'!AI57*'Medal values'!$B$2+'Unified Genders - Bronze'!AI57*'Medal values'!$B$3, "")</f>
        <v/>
      </c>
      <c r="AJ57" s="5" t="str">
        <f>IF('Unified Genders - Gold'!AJ57+'Unified Genders - Silver'!AJ57+'Unified Genders - Bronze'!AJ57 &gt; 0, 'Unified Genders - Gold'!AJ57*'Medal values'!$B$1+'Unified Genders - Silver'!AJ57*'Medal values'!$B$2+'Unified Genders - Bronze'!AJ57*'Medal values'!$B$3, "")</f>
        <v/>
      </c>
      <c r="AK57" s="5" t="str">
        <f>IF('Unified Genders - Gold'!AK57+'Unified Genders - Silver'!AK57+'Unified Genders - Bronze'!AK57 &gt; 0, 'Unified Genders - Gold'!AK57*'Medal values'!$B$1+'Unified Genders - Silver'!AK57*'Medal values'!$B$2+'Unified Genders - Bronze'!AK57*'Medal values'!$B$3, "")</f>
        <v/>
      </c>
      <c r="AL57" s="5" t="str">
        <f>IF('Unified Genders - Gold'!AL57+'Unified Genders - Silver'!AL57+'Unified Genders - Bronze'!AL57 &gt; 0, 'Unified Genders - Gold'!AL57*'Medal values'!$B$1+'Unified Genders - Silver'!AL57*'Medal values'!$B$2+'Unified Genders - Bronze'!AL57*'Medal values'!$B$3, "")</f>
        <v/>
      </c>
      <c r="AM57" s="5" t="str">
        <f>IF('Unified Genders - Gold'!AM57+'Unified Genders - Silver'!AM57+'Unified Genders - Bronze'!AM57 &gt; 0, 'Unified Genders - Gold'!AM57*'Medal values'!$B$1+'Unified Genders - Silver'!AM57*'Medal values'!$B$2+'Unified Genders - Bronze'!AM57*'Medal values'!$B$3, "")</f>
        <v/>
      </c>
      <c r="AN57" s="5" t="str">
        <f>IF('Unified Genders - Gold'!AN57+'Unified Genders - Silver'!AN57+'Unified Genders - Bronze'!AN57 &gt; 0, 'Unified Genders - Gold'!AN57*'Medal values'!$B$1+'Unified Genders - Silver'!AN57*'Medal values'!$B$2+'Unified Genders - Bronze'!AN57*'Medal values'!$B$3, "")</f>
        <v/>
      </c>
      <c r="AO57" s="5" t="str">
        <f>IF('Unified Genders - Gold'!AO57+'Unified Genders - Silver'!AO57+'Unified Genders - Bronze'!AO57 &gt; 0, 'Unified Genders - Gold'!AO57*'Medal values'!$B$1+'Unified Genders - Silver'!AO57*'Medal values'!$B$2+'Unified Genders - Bronze'!AO57*'Medal values'!$B$3, "")</f>
        <v/>
      </c>
      <c r="AP57" s="5" t="str">
        <f>IF('Unified Genders - Gold'!AP57+'Unified Genders - Silver'!AP57+'Unified Genders - Bronze'!AP57 &gt; 0, 'Unified Genders - Gold'!AP57*'Medal values'!$B$1+'Unified Genders - Silver'!AP57*'Medal values'!$B$2+'Unified Genders - Bronze'!AP57*'Medal values'!$B$3, "")</f>
        <v/>
      </c>
      <c r="AQ57" s="5" t="str">
        <f>IF('Unified Genders - Gold'!AQ57+'Unified Genders - Silver'!AQ57+'Unified Genders - Bronze'!AQ57 &gt; 0, 'Unified Genders - Gold'!AQ57*'Medal values'!$B$1+'Unified Genders - Silver'!AQ57*'Medal values'!$B$2+'Unified Genders - Bronze'!AQ57*'Medal values'!$B$3, "")</f>
        <v/>
      </c>
      <c r="AR57" s="5" t="str">
        <f>IF('Unified Genders - Gold'!AR57+'Unified Genders - Silver'!AR57+'Unified Genders - Bronze'!AR57 &gt; 0, 'Unified Genders - Gold'!AR57*'Medal values'!$B$1+'Unified Genders - Silver'!AR57*'Medal values'!$B$2+'Unified Genders - Bronze'!AR57*'Medal values'!$B$3, "")</f>
        <v/>
      </c>
      <c r="AS57" s="5" t="str">
        <f>IF('Unified Genders - Gold'!AS57+'Unified Genders - Silver'!AS57+'Unified Genders - Bronze'!AS57 &gt; 0, 'Unified Genders - Gold'!AS57*'Medal values'!$B$1+'Unified Genders - Silver'!AS57*'Medal values'!$B$2+'Unified Genders - Bronze'!AS57*'Medal values'!$B$3, "")</f>
        <v/>
      </c>
      <c r="AT57" s="5" t="str">
        <f>IF('Unified Genders - Gold'!AT57+'Unified Genders - Silver'!AT57+'Unified Genders - Bronze'!AT57 &gt; 0, 'Unified Genders - Gold'!AT57*'Medal values'!$B$1+'Unified Genders - Silver'!AT57*'Medal values'!$B$2+'Unified Genders - Bronze'!AT57*'Medal values'!$B$3, "")</f>
        <v/>
      </c>
      <c r="AU57" s="5" t="str">
        <f>IF('Unified Genders - Gold'!AU57+'Unified Genders - Silver'!AU57+'Unified Genders - Bronze'!AU57 &gt; 0, 'Unified Genders - Gold'!AU57*'Medal values'!$B$1+'Unified Genders - Silver'!AU57*'Medal values'!$B$2+'Unified Genders - Bronze'!AU57*'Medal values'!$B$3, "")</f>
        <v/>
      </c>
      <c r="AV57" s="5">
        <f t="shared" si="1"/>
        <v>1</v>
      </c>
      <c r="AW57" s="5">
        <f>SUM('Unified Genders - Gold'!AV57, 'Unified Genders - Silver'!AV57, 'Unified Genders - Bronze'!AV57)</f>
        <v>1</v>
      </c>
    </row>
    <row r="58">
      <c r="A58" s="5" t="str">
        <f>Countries!A57</f>
        <v>LAT</v>
      </c>
      <c r="B58" s="5">
        <f>IF('Unified Genders - Gold'!B58+'Unified Genders - Silver'!B58+'Unified Genders - Bronze'!B58 &gt; 0, 'Unified Genders - Gold'!B58*'Medal values'!$B$1+'Unified Genders - Silver'!B58*'Medal values'!$B$2+'Unified Genders - Bronze'!B58*'Medal values'!$B$3, "")</f>
        <v>3.001</v>
      </c>
      <c r="C58" s="5" t="str">
        <f>IF('Unified Genders - Gold'!C58+'Unified Genders - Silver'!C58+'Unified Genders - Bronze'!C58 &gt; 0, 'Unified Genders - Gold'!C58*'Medal values'!$B$1+'Unified Genders - Silver'!C58*'Medal values'!$B$2+'Unified Genders - Bronze'!C58*'Medal values'!$B$3, "")</f>
        <v/>
      </c>
      <c r="D58" s="5" t="str">
        <f>IF('Unified Genders - Gold'!D58+'Unified Genders - Silver'!D58+'Unified Genders - Bronze'!D58 &gt; 0, 'Unified Genders - Gold'!D58*'Medal values'!$B$1+'Unified Genders - Silver'!D58*'Medal values'!$B$2+'Unified Genders - Bronze'!D58*'Medal values'!$B$3, "")</f>
        <v/>
      </c>
      <c r="E58" s="5" t="str">
        <f>IF('Unified Genders - Gold'!E58+'Unified Genders - Silver'!E58+'Unified Genders - Bronze'!E58 &gt; 0, 'Unified Genders - Gold'!E58*'Medal values'!$B$1+'Unified Genders - Silver'!E58*'Medal values'!$B$2+'Unified Genders - Bronze'!E58*'Medal values'!$B$3, "")</f>
        <v/>
      </c>
      <c r="F58" s="5" t="str">
        <f>IF('Unified Genders - Gold'!F58+'Unified Genders - Silver'!F58+'Unified Genders - Bronze'!F58 &gt; 0, 'Unified Genders - Gold'!F58*'Medal values'!$B$1+'Unified Genders - Silver'!F58*'Medal values'!$B$2+'Unified Genders - Bronze'!F58*'Medal values'!$B$3, "")</f>
        <v/>
      </c>
      <c r="G58" s="5" t="str">
        <f>IF('Unified Genders - Gold'!G58+'Unified Genders - Silver'!G58+'Unified Genders - Bronze'!G58 &gt; 0, 'Unified Genders - Gold'!G58*'Medal values'!$B$1+'Unified Genders - Silver'!G58*'Medal values'!$B$2+'Unified Genders - Bronze'!G58*'Medal values'!$B$3, "")</f>
        <v/>
      </c>
      <c r="H58" s="5" t="str">
        <f>IF('Unified Genders - Gold'!H58+'Unified Genders - Silver'!H58+'Unified Genders - Bronze'!H58 &gt; 0, 'Unified Genders - Gold'!H58*'Medal values'!$B$1+'Unified Genders - Silver'!H58*'Medal values'!$B$2+'Unified Genders - Bronze'!H58*'Medal values'!$B$3, "")</f>
        <v/>
      </c>
      <c r="I58" s="5" t="str">
        <f>IF('Unified Genders - Gold'!I58+'Unified Genders - Silver'!I58+'Unified Genders - Bronze'!I58 &gt; 0, 'Unified Genders - Gold'!I58*'Medal values'!$B$1+'Unified Genders - Silver'!I58*'Medal values'!$B$2+'Unified Genders - Bronze'!I58*'Medal values'!$B$3, "")</f>
        <v/>
      </c>
      <c r="J58" s="5" t="str">
        <f>IF('Unified Genders - Gold'!J58+'Unified Genders - Silver'!J58+'Unified Genders - Bronze'!J58 &gt; 0, 'Unified Genders - Gold'!J58*'Medal values'!$B$1+'Unified Genders - Silver'!J58*'Medal values'!$B$2+'Unified Genders - Bronze'!J58*'Medal values'!$B$3, "")</f>
        <v/>
      </c>
      <c r="K58" s="5" t="str">
        <f>IF('Unified Genders - Gold'!K58+'Unified Genders - Silver'!K58+'Unified Genders - Bronze'!K58 &gt; 0, 'Unified Genders - Gold'!K58*'Medal values'!$B$1+'Unified Genders - Silver'!K58*'Medal values'!$B$2+'Unified Genders - Bronze'!K58*'Medal values'!$B$3, "")</f>
        <v/>
      </c>
      <c r="L58" s="5" t="str">
        <f>IF('Unified Genders - Gold'!L58+'Unified Genders - Silver'!L58+'Unified Genders - Bronze'!L58 &gt; 0, 'Unified Genders - Gold'!L58*'Medal values'!$B$1+'Unified Genders - Silver'!L58*'Medal values'!$B$2+'Unified Genders - Bronze'!L58*'Medal values'!$B$3, "")</f>
        <v/>
      </c>
      <c r="M58" s="5" t="str">
        <f>IF('Unified Genders - Gold'!M58+'Unified Genders - Silver'!M58+'Unified Genders - Bronze'!M58 &gt; 0, 'Unified Genders - Gold'!M58*'Medal values'!$B$1+'Unified Genders - Silver'!M58*'Medal values'!$B$2+'Unified Genders - Bronze'!M58*'Medal values'!$B$3, "")</f>
        <v/>
      </c>
      <c r="N58" s="5" t="str">
        <f>IF('Unified Genders - Gold'!N58+'Unified Genders - Silver'!N58+'Unified Genders - Bronze'!N58 &gt; 0, 'Unified Genders - Gold'!N58*'Medal values'!$B$1+'Unified Genders - Silver'!N58*'Medal values'!$B$2+'Unified Genders - Bronze'!N58*'Medal values'!$B$3, "")</f>
        <v/>
      </c>
      <c r="O58" s="5" t="str">
        <f>IF('Unified Genders - Gold'!O58+'Unified Genders - Silver'!O58+'Unified Genders - Bronze'!O58 &gt; 0, 'Unified Genders - Gold'!O58*'Medal values'!$B$1+'Unified Genders - Silver'!O58*'Medal values'!$B$2+'Unified Genders - Bronze'!O58*'Medal values'!$B$3, "")</f>
        <v/>
      </c>
      <c r="P58" s="5" t="str">
        <f>IF('Unified Genders - Gold'!P58+'Unified Genders - Silver'!P58+'Unified Genders - Bronze'!P58 &gt; 0, 'Unified Genders - Gold'!P58*'Medal values'!$B$1+'Unified Genders - Silver'!P58*'Medal values'!$B$2+'Unified Genders - Bronze'!P58*'Medal values'!$B$3, "")</f>
        <v/>
      </c>
      <c r="Q58" s="5" t="str">
        <f>IF('Unified Genders - Gold'!Q58+'Unified Genders - Silver'!Q58+'Unified Genders - Bronze'!Q58 &gt; 0, 'Unified Genders - Gold'!Q58*'Medal values'!$B$1+'Unified Genders - Silver'!Q58*'Medal values'!$B$2+'Unified Genders - Bronze'!Q58*'Medal values'!$B$3, "")</f>
        <v/>
      </c>
      <c r="R58" s="5" t="str">
        <f>IF('Unified Genders - Gold'!R58+'Unified Genders - Silver'!R58+'Unified Genders - Bronze'!R58 &gt; 0, 'Unified Genders - Gold'!R58*'Medal values'!$B$1+'Unified Genders - Silver'!R58*'Medal values'!$B$2+'Unified Genders - Bronze'!R58*'Medal values'!$B$3, "")</f>
        <v/>
      </c>
      <c r="S58" s="5" t="str">
        <f>IF('Unified Genders - Gold'!S58+'Unified Genders - Silver'!S58+'Unified Genders - Bronze'!S58 &gt; 0, 'Unified Genders - Gold'!S58*'Medal values'!$B$1+'Unified Genders - Silver'!S58*'Medal values'!$B$2+'Unified Genders - Bronze'!S58*'Medal values'!$B$3, "")</f>
        <v/>
      </c>
      <c r="T58" s="5" t="str">
        <f>IF('Unified Genders - Gold'!T58+'Unified Genders - Silver'!T58+'Unified Genders - Bronze'!T58 &gt; 0, 'Unified Genders - Gold'!T58*'Medal values'!$B$1+'Unified Genders - Silver'!T58*'Medal values'!$B$2+'Unified Genders - Bronze'!T58*'Medal values'!$B$3, "")</f>
        <v/>
      </c>
      <c r="U58" s="5" t="str">
        <f>IF('Unified Genders - Gold'!U58+'Unified Genders - Silver'!U58+'Unified Genders - Bronze'!U58 &gt; 0, 'Unified Genders - Gold'!U58*'Medal values'!$B$1+'Unified Genders - Silver'!U58*'Medal values'!$B$2+'Unified Genders - Bronze'!U58*'Medal values'!$B$3, "")</f>
        <v/>
      </c>
      <c r="V58" s="5" t="str">
        <f>IF('Unified Genders - Gold'!V58+'Unified Genders - Silver'!V58+'Unified Genders - Bronze'!V58 &gt; 0, 'Unified Genders - Gold'!V58*'Medal values'!$B$1+'Unified Genders - Silver'!V58*'Medal values'!$B$2+'Unified Genders - Bronze'!V58*'Medal values'!$B$3, "")</f>
        <v/>
      </c>
      <c r="W58" s="5" t="str">
        <f>IF('Unified Genders - Gold'!W58+'Unified Genders - Silver'!W58+'Unified Genders - Bronze'!W58 &gt; 0, 'Unified Genders - Gold'!W58*'Medal values'!$B$1+'Unified Genders - Silver'!W58*'Medal values'!$B$2+'Unified Genders - Bronze'!W58*'Medal values'!$B$3, "")</f>
        <v/>
      </c>
      <c r="X58" s="5" t="str">
        <f>IF('Unified Genders - Gold'!X58+'Unified Genders - Silver'!X58+'Unified Genders - Bronze'!X58 &gt; 0, 'Unified Genders - Gold'!X58*'Medal values'!$B$1+'Unified Genders - Silver'!X58*'Medal values'!$B$2+'Unified Genders - Bronze'!X58*'Medal values'!$B$3, "")</f>
        <v/>
      </c>
      <c r="Y58" s="5" t="str">
        <f>IF('Unified Genders - Gold'!Y58+'Unified Genders - Silver'!Y58+'Unified Genders - Bronze'!Y58 &gt; 0, 'Unified Genders - Gold'!Y58*'Medal values'!$B$1+'Unified Genders - Silver'!Y58*'Medal values'!$B$2+'Unified Genders - Bronze'!Y58*'Medal values'!$B$3, "")</f>
        <v/>
      </c>
      <c r="Z58" s="5" t="str">
        <f>IF('Unified Genders - Gold'!Z58+'Unified Genders - Silver'!Z58+'Unified Genders - Bronze'!Z58 &gt; 0, 'Unified Genders - Gold'!Z58*'Medal values'!$B$1+'Unified Genders - Silver'!Z58*'Medal values'!$B$2+'Unified Genders - Bronze'!Z58*'Medal values'!$B$3, "")</f>
        <v/>
      </c>
      <c r="AA58" s="5" t="str">
        <f>IF('Unified Genders - Gold'!AA58+'Unified Genders - Silver'!AA58+'Unified Genders - Bronze'!AA58 &gt; 0, 'Unified Genders - Gold'!AA58*'Medal values'!$B$1+'Unified Genders - Silver'!AA58*'Medal values'!$B$2+'Unified Genders - Bronze'!AA58*'Medal values'!$B$3, "")</f>
        <v/>
      </c>
      <c r="AB58" s="5" t="str">
        <f>IF('Unified Genders - Gold'!AB58+'Unified Genders - Silver'!AB58+'Unified Genders - Bronze'!AB58 &gt; 0, 'Unified Genders - Gold'!AB58*'Medal values'!$B$1+'Unified Genders - Silver'!AB58*'Medal values'!$B$2+'Unified Genders - Bronze'!AB58*'Medal values'!$B$3, "")</f>
        <v/>
      </c>
      <c r="AC58" s="5" t="str">
        <f>IF('Unified Genders - Gold'!AC58+'Unified Genders - Silver'!AC58+'Unified Genders - Bronze'!AC58 &gt; 0, 'Unified Genders - Gold'!AC58*'Medal values'!$B$1+'Unified Genders - Silver'!AC58*'Medal values'!$B$2+'Unified Genders - Bronze'!AC58*'Medal values'!$B$3, "")</f>
        <v/>
      </c>
      <c r="AD58" s="5" t="str">
        <f>IF('Unified Genders - Gold'!AD58+'Unified Genders - Silver'!AD58+'Unified Genders - Bronze'!AD58 &gt; 0, 'Unified Genders - Gold'!AD58*'Medal values'!$B$1+'Unified Genders - Silver'!AD58*'Medal values'!$B$2+'Unified Genders - Bronze'!AD58*'Medal values'!$B$3, "")</f>
        <v/>
      </c>
      <c r="AE58" s="5" t="str">
        <f>IF('Unified Genders - Gold'!AE58+'Unified Genders - Silver'!AE58+'Unified Genders - Bronze'!AE58 &gt; 0, 'Unified Genders - Gold'!AE58*'Medal values'!$B$1+'Unified Genders - Silver'!AE58*'Medal values'!$B$2+'Unified Genders - Bronze'!AE58*'Medal values'!$B$3, "")</f>
        <v/>
      </c>
      <c r="AF58" s="5" t="str">
        <f>IF('Unified Genders - Gold'!AF58+'Unified Genders - Silver'!AF58+'Unified Genders - Bronze'!AF58 &gt; 0, 'Unified Genders - Gold'!AF58*'Medal values'!$B$1+'Unified Genders - Silver'!AF58*'Medal values'!$B$2+'Unified Genders - Bronze'!AF58*'Medal values'!$B$3, "")</f>
        <v/>
      </c>
      <c r="AG58" s="5" t="str">
        <f>IF('Unified Genders - Gold'!AG58+'Unified Genders - Silver'!AG58+'Unified Genders - Bronze'!AG58 &gt; 0, 'Unified Genders - Gold'!AG58*'Medal values'!$B$1+'Unified Genders - Silver'!AG58*'Medal values'!$B$2+'Unified Genders - Bronze'!AG58*'Medal values'!$B$3, "")</f>
        <v/>
      </c>
      <c r="AH58" s="5" t="str">
        <f>IF('Unified Genders - Gold'!AH58+'Unified Genders - Silver'!AH58+'Unified Genders - Bronze'!AH58 &gt; 0, 'Unified Genders - Gold'!AH58*'Medal values'!$B$1+'Unified Genders - Silver'!AH58*'Medal values'!$B$2+'Unified Genders - Bronze'!AH58*'Medal values'!$B$3, "")</f>
        <v/>
      </c>
      <c r="AI58" s="5" t="str">
        <f>IF('Unified Genders - Gold'!AI58+'Unified Genders - Silver'!AI58+'Unified Genders - Bronze'!AI58 &gt; 0, 'Unified Genders - Gold'!AI58*'Medal values'!$B$1+'Unified Genders - Silver'!AI58*'Medal values'!$B$2+'Unified Genders - Bronze'!AI58*'Medal values'!$B$3, "")</f>
        <v/>
      </c>
      <c r="AJ58" s="5" t="str">
        <f>IF('Unified Genders - Gold'!AJ58+'Unified Genders - Silver'!AJ58+'Unified Genders - Bronze'!AJ58 &gt; 0, 'Unified Genders - Gold'!AJ58*'Medal values'!$B$1+'Unified Genders - Silver'!AJ58*'Medal values'!$B$2+'Unified Genders - Bronze'!AJ58*'Medal values'!$B$3, "")</f>
        <v/>
      </c>
      <c r="AK58" s="5" t="str">
        <f>IF('Unified Genders - Gold'!AK58+'Unified Genders - Silver'!AK58+'Unified Genders - Bronze'!AK58 &gt; 0, 'Unified Genders - Gold'!AK58*'Medal values'!$B$1+'Unified Genders - Silver'!AK58*'Medal values'!$B$2+'Unified Genders - Bronze'!AK58*'Medal values'!$B$3, "")</f>
        <v/>
      </c>
      <c r="AL58" s="5" t="str">
        <f>IF('Unified Genders - Gold'!AL58+'Unified Genders - Silver'!AL58+'Unified Genders - Bronze'!AL58 &gt; 0, 'Unified Genders - Gold'!AL58*'Medal values'!$B$1+'Unified Genders - Silver'!AL58*'Medal values'!$B$2+'Unified Genders - Bronze'!AL58*'Medal values'!$B$3, "")</f>
        <v/>
      </c>
      <c r="AM58" s="5" t="str">
        <f>IF('Unified Genders - Gold'!AM58+'Unified Genders - Silver'!AM58+'Unified Genders - Bronze'!AM58 &gt; 0, 'Unified Genders - Gold'!AM58*'Medal values'!$B$1+'Unified Genders - Silver'!AM58*'Medal values'!$B$2+'Unified Genders - Bronze'!AM58*'Medal values'!$B$3, "")</f>
        <v/>
      </c>
      <c r="AN58" s="5" t="str">
        <f>IF('Unified Genders - Gold'!AN58+'Unified Genders - Silver'!AN58+'Unified Genders - Bronze'!AN58 &gt; 0, 'Unified Genders - Gold'!AN58*'Medal values'!$B$1+'Unified Genders - Silver'!AN58*'Medal values'!$B$2+'Unified Genders - Bronze'!AN58*'Medal values'!$B$3, "")</f>
        <v/>
      </c>
      <c r="AO58" s="5" t="str">
        <f>IF('Unified Genders - Gold'!AO58+'Unified Genders - Silver'!AO58+'Unified Genders - Bronze'!AO58 &gt; 0, 'Unified Genders - Gold'!AO58*'Medal values'!$B$1+'Unified Genders - Silver'!AO58*'Medal values'!$B$2+'Unified Genders - Bronze'!AO58*'Medal values'!$B$3, "")</f>
        <v/>
      </c>
      <c r="AP58" s="5" t="str">
        <f>IF('Unified Genders - Gold'!AP58+'Unified Genders - Silver'!AP58+'Unified Genders - Bronze'!AP58 &gt; 0, 'Unified Genders - Gold'!AP58*'Medal values'!$B$1+'Unified Genders - Silver'!AP58*'Medal values'!$B$2+'Unified Genders - Bronze'!AP58*'Medal values'!$B$3, "")</f>
        <v/>
      </c>
      <c r="AQ58" s="5" t="str">
        <f>IF('Unified Genders - Gold'!AQ58+'Unified Genders - Silver'!AQ58+'Unified Genders - Bronze'!AQ58 &gt; 0, 'Unified Genders - Gold'!AQ58*'Medal values'!$B$1+'Unified Genders - Silver'!AQ58*'Medal values'!$B$2+'Unified Genders - Bronze'!AQ58*'Medal values'!$B$3, "")</f>
        <v/>
      </c>
      <c r="AR58" s="5" t="str">
        <f>IF('Unified Genders - Gold'!AR58+'Unified Genders - Silver'!AR58+'Unified Genders - Bronze'!AR58 &gt; 0, 'Unified Genders - Gold'!AR58*'Medal values'!$B$1+'Unified Genders - Silver'!AR58*'Medal values'!$B$2+'Unified Genders - Bronze'!AR58*'Medal values'!$B$3, "")</f>
        <v/>
      </c>
      <c r="AS58" s="5" t="str">
        <f>IF('Unified Genders - Gold'!AS58+'Unified Genders - Silver'!AS58+'Unified Genders - Bronze'!AS58 &gt; 0, 'Unified Genders - Gold'!AS58*'Medal values'!$B$1+'Unified Genders - Silver'!AS58*'Medal values'!$B$2+'Unified Genders - Bronze'!AS58*'Medal values'!$B$3, "")</f>
        <v/>
      </c>
      <c r="AT58" s="5">
        <f>IF('Unified Genders - Gold'!AT58+'Unified Genders - Silver'!AT58+'Unified Genders - Bronze'!AT58 &gt; 0, 'Unified Genders - Gold'!AT58*'Medal values'!$B$1+'Unified Genders - Silver'!AT58*'Medal values'!$B$2+'Unified Genders - Bronze'!AT58*'Medal values'!$B$3, "")</f>
        <v>1</v>
      </c>
      <c r="AU58" s="5" t="str">
        <f>IF('Unified Genders - Gold'!AU58+'Unified Genders - Silver'!AU58+'Unified Genders - Bronze'!AU58 &gt; 0, 'Unified Genders - Gold'!AU58*'Medal values'!$B$1+'Unified Genders - Silver'!AU58*'Medal values'!$B$2+'Unified Genders - Bronze'!AU58*'Medal values'!$B$3, "")</f>
        <v/>
      </c>
      <c r="AV58" s="5">
        <f t="shared" si="1"/>
        <v>4.001</v>
      </c>
      <c r="AW58" s="5">
        <f>SUM('Unified Genders - Gold'!AV58, 'Unified Genders - Silver'!AV58, 'Unified Genders - Bronze'!AV58)</f>
        <v>2</v>
      </c>
    </row>
    <row r="59">
      <c r="A59" s="5" t="str">
        <f>Countries!A58</f>
        <v>LTU</v>
      </c>
      <c r="B59" s="5" t="str">
        <f>IF('Unified Genders - Gold'!B59+'Unified Genders - Silver'!B59+'Unified Genders - Bronze'!B59 &gt; 0, 'Unified Genders - Gold'!B59*'Medal values'!$B$1+'Unified Genders - Silver'!B59*'Medal values'!$B$2+'Unified Genders - Bronze'!B59*'Medal values'!$B$3, "")</f>
        <v/>
      </c>
      <c r="C59" s="5" t="str">
        <f>IF('Unified Genders - Gold'!C59+'Unified Genders - Silver'!C59+'Unified Genders - Bronze'!C59 &gt; 0, 'Unified Genders - Gold'!C59*'Medal values'!$B$1+'Unified Genders - Silver'!C59*'Medal values'!$B$2+'Unified Genders - Bronze'!C59*'Medal values'!$B$3, "")</f>
        <v/>
      </c>
      <c r="D59" s="5" t="str">
        <f>IF('Unified Genders - Gold'!D59+'Unified Genders - Silver'!D59+'Unified Genders - Bronze'!D59 &gt; 0, 'Unified Genders - Gold'!D59*'Medal values'!$B$1+'Unified Genders - Silver'!D59*'Medal values'!$B$2+'Unified Genders - Bronze'!D59*'Medal values'!$B$3, "")</f>
        <v/>
      </c>
      <c r="E59" s="5" t="str">
        <f>IF('Unified Genders - Gold'!E59+'Unified Genders - Silver'!E59+'Unified Genders - Bronze'!E59 &gt; 0, 'Unified Genders - Gold'!E59*'Medal values'!$B$1+'Unified Genders - Silver'!E59*'Medal values'!$B$2+'Unified Genders - Bronze'!E59*'Medal values'!$B$3, "")</f>
        <v/>
      </c>
      <c r="F59" s="5" t="str">
        <f>IF('Unified Genders - Gold'!F59+'Unified Genders - Silver'!F59+'Unified Genders - Bronze'!F59 &gt; 0, 'Unified Genders - Gold'!F59*'Medal values'!$B$1+'Unified Genders - Silver'!F59*'Medal values'!$B$2+'Unified Genders - Bronze'!F59*'Medal values'!$B$3, "")</f>
        <v/>
      </c>
      <c r="G59" s="5" t="str">
        <f>IF('Unified Genders - Gold'!G59+'Unified Genders - Silver'!G59+'Unified Genders - Bronze'!G59 &gt; 0, 'Unified Genders - Gold'!G59*'Medal values'!$B$1+'Unified Genders - Silver'!G59*'Medal values'!$B$2+'Unified Genders - Bronze'!G59*'Medal values'!$B$3, "")</f>
        <v/>
      </c>
      <c r="H59" s="5" t="str">
        <f>IF('Unified Genders - Gold'!H59+'Unified Genders - Silver'!H59+'Unified Genders - Bronze'!H59 &gt; 0, 'Unified Genders - Gold'!H59*'Medal values'!$B$1+'Unified Genders - Silver'!H59*'Medal values'!$B$2+'Unified Genders - Bronze'!H59*'Medal values'!$B$3, "")</f>
        <v/>
      </c>
      <c r="I59" s="5" t="str">
        <f>IF('Unified Genders - Gold'!I59+'Unified Genders - Silver'!I59+'Unified Genders - Bronze'!I59 &gt; 0, 'Unified Genders - Gold'!I59*'Medal values'!$B$1+'Unified Genders - Silver'!I59*'Medal values'!$B$2+'Unified Genders - Bronze'!I59*'Medal values'!$B$3, "")</f>
        <v/>
      </c>
      <c r="J59" s="5" t="str">
        <f>IF('Unified Genders - Gold'!J59+'Unified Genders - Silver'!J59+'Unified Genders - Bronze'!J59 &gt; 0, 'Unified Genders - Gold'!J59*'Medal values'!$B$1+'Unified Genders - Silver'!J59*'Medal values'!$B$2+'Unified Genders - Bronze'!J59*'Medal values'!$B$3, "")</f>
        <v/>
      </c>
      <c r="K59" s="5" t="str">
        <f>IF('Unified Genders - Gold'!K59+'Unified Genders - Silver'!K59+'Unified Genders - Bronze'!K59 &gt; 0, 'Unified Genders - Gold'!K59*'Medal values'!$B$1+'Unified Genders - Silver'!K59*'Medal values'!$B$2+'Unified Genders - Bronze'!K59*'Medal values'!$B$3, "")</f>
        <v/>
      </c>
      <c r="L59" s="5" t="str">
        <f>IF('Unified Genders - Gold'!L59+'Unified Genders - Silver'!L59+'Unified Genders - Bronze'!L59 &gt; 0, 'Unified Genders - Gold'!L59*'Medal values'!$B$1+'Unified Genders - Silver'!L59*'Medal values'!$B$2+'Unified Genders - Bronze'!L59*'Medal values'!$B$3, "")</f>
        <v/>
      </c>
      <c r="M59" s="5" t="str">
        <f>IF('Unified Genders - Gold'!M59+'Unified Genders - Silver'!M59+'Unified Genders - Bronze'!M59 &gt; 0, 'Unified Genders - Gold'!M59*'Medal values'!$B$1+'Unified Genders - Silver'!M59*'Medal values'!$B$2+'Unified Genders - Bronze'!M59*'Medal values'!$B$3, "")</f>
        <v/>
      </c>
      <c r="N59" s="5" t="str">
        <f>IF('Unified Genders - Gold'!N59+'Unified Genders - Silver'!N59+'Unified Genders - Bronze'!N59 &gt; 0, 'Unified Genders - Gold'!N59*'Medal values'!$B$1+'Unified Genders - Silver'!N59*'Medal values'!$B$2+'Unified Genders - Bronze'!N59*'Medal values'!$B$3, "")</f>
        <v/>
      </c>
      <c r="O59" s="5" t="str">
        <f>IF('Unified Genders - Gold'!O59+'Unified Genders - Silver'!O59+'Unified Genders - Bronze'!O59 &gt; 0, 'Unified Genders - Gold'!O59*'Medal values'!$B$1+'Unified Genders - Silver'!O59*'Medal values'!$B$2+'Unified Genders - Bronze'!O59*'Medal values'!$B$3, "")</f>
        <v/>
      </c>
      <c r="P59" s="5" t="str">
        <f>IF('Unified Genders - Gold'!P59+'Unified Genders - Silver'!P59+'Unified Genders - Bronze'!P59 &gt; 0, 'Unified Genders - Gold'!P59*'Medal values'!$B$1+'Unified Genders - Silver'!P59*'Medal values'!$B$2+'Unified Genders - Bronze'!P59*'Medal values'!$B$3, "")</f>
        <v/>
      </c>
      <c r="Q59" s="5" t="str">
        <f>IF('Unified Genders - Gold'!Q59+'Unified Genders - Silver'!Q59+'Unified Genders - Bronze'!Q59 &gt; 0, 'Unified Genders - Gold'!Q59*'Medal values'!$B$1+'Unified Genders - Silver'!Q59*'Medal values'!$B$2+'Unified Genders - Bronze'!Q59*'Medal values'!$B$3, "")</f>
        <v/>
      </c>
      <c r="R59" s="5" t="str">
        <f>IF('Unified Genders - Gold'!R59+'Unified Genders - Silver'!R59+'Unified Genders - Bronze'!R59 &gt; 0, 'Unified Genders - Gold'!R59*'Medal values'!$B$1+'Unified Genders - Silver'!R59*'Medal values'!$B$2+'Unified Genders - Bronze'!R59*'Medal values'!$B$3, "")</f>
        <v/>
      </c>
      <c r="S59" s="5" t="str">
        <f>IF('Unified Genders - Gold'!S59+'Unified Genders - Silver'!S59+'Unified Genders - Bronze'!S59 &gt; 0, 'Unified Genders - Gold'!S59*'Medal values'!$B$1+'Unified Genders - Silver'!S59*'Medal values'!$B$2+'Unified Genders - Bronze'!S59*'Medal values'!$B$3, "")</f>
        <v/>
      </c>
      <c r="T59" s="5" t="str">
        <f>IF('Unified Genders - Gold'!T59+'Unified Genders - Silver'!T59+'Unified Genders - Bronze'!T59 &gt; 0, 'Unified Genders - Gold'!T59*'Medal values'!$B$1+'Unified Genders - Silver'!T59*'Medal values'!$B$2+'Unified Genders - Bronze'!T59*'Medal values'!$B$3, "")</f>
        <v/>
      </c>
      <c r="U59" s="5" t="str">
        <f>IF('Unified Genders - Gold'!U59+'Unified Genders - Silver'!U59+'Unified Genders - Bronze'!U59 &gt; 0, 'Unified Genders - Gold'!U59*'Medal values'!$B$1+'Unified Genders - Silver'!U59*'Medal values'!$B$2+'Unified Genders - Bronze'!U59*'Medal values'!$B$3, "")</f>
        <v/>
      </c>
      <c r="V59" s="5" t="str">
        <f>IF('Unified Genders - Gold'!V59+'Unified Genders - Silver'!V59+'Unified Genders - Bronze'!V59 &gt; 0, 'Unified Genders - Gold'!V59*'Medal values'!$B$1+'Unified Genders - Silver'!V59*'Medal values'!$B$2+'Unified Genders - Bronze'!V59*'Medal values'!$B$3, "")</f>
        <v/>
      </c>
      <c r="W59" s="5" t="str">
        <f>IF('Unified Genders - Gold'!W59+'Unified Genders - Silver'!W59+'Unified Genders - Bronze'!W59 &gt; 0, 'Unified Genders - Gold'!W59*'Medal values'!$B$1+'Unified Genders - Silver'!W59*'Medal values'!$B$2+'Unified Genders - Bronze'!W59*'Medal values'!$B$3, "")</f>
        <v/>
      </c>
      <c r="X59" s="5" t="str">
        <f>IF('Unified Genders - Gold'!X59+'Unified Genders - Silver'!X59+'Unified Genders - Bronze'!X59 &gt; 0, 'Unified Genders - Gold'!X59*'Medal values'!$B$1+'Unified Genders - Silver'!X59*'Medal values'!$B$2+'Unified Genders - Bronze'!X59*'Medal values'!$B$3, "")</f>
        <v/>
      </c>
      <c r="Y59" s="5" t="str">
        <f>IF('Unified Genders - Gold'!Y59+'Unified Genders - Silver'!Y59+'Unified Genders - Bronze'!Y59 &gt; 0, 'Unified Genders - Gold'!Y59*'Medal values'!$B$1+'Unified Genders - Silver'!Y59*'Medal values'!$B$2+'Unified Genders - Bronze'!Y59*'Medal values'!$B$3, "")</f>
        <v/>
      </c>
      <c r="Z59" s="5" t="str">
        <f>IF('Unified Genders - Gold'!Z59+'Unified Genders - Silver'!Z59+'Unified Genders - Bronze'!Z59 &gt; 0, 'Unified Genders - Gold'!Z59*'Medal values'!$B$1+'Unified Genders - Silver'!Z59*'Medal values'!$B$2+'Unified Genders - Bronze'!Z59*'Medal values'!$B$3, "")</f>
        <v/>
      </c>
      <c r="AA59" s="5" t="str">
        <f>IF('Unified Genders - Gold'!AA59+'Unified Genders - Silver'!AA59+'Unified Genders - Bronze'!AA59 &gt; 0, 'Unified Genders - Gold'!AA59*'Medal values'!$B$1+'Unified Genders - Silver'!AA59*'Medal values'!$B$2+'Unified Genders - Bronze'!AA59*'Medal values'!$B$3, "")</f>
        <v/>
      </c>
      <c r="AB59" s="5" t="str">
        <f>IF('Unified Genders - Gold'!AB59+'Unified Genders - Silver'!AB59+'Unified Genders - Bronze'!AB59 &gt; 0, 'Unified Genders - Gold'!AB59*'Medal values'!$B$1+'Unified Genders - Silver'!AB59*'Medal values'!$B$2+'Unified Genders - Bronze'!AB59*'Medal values'!$B$3, "")</f>
        <v/>
      </c>
      <c r="AC59" s="5">
        <f>IF('Unified Genders - Gold'!AC59+'Unified Genders - Silver'!AC59+'Unified Genders - Bronze'!AC59 &gt; 0, 'Unified Genders - Gold'!AC59*'Medal values'!$B$1+'Unified Genders - Silver'!AC59*'Medal values'!$B$2+'Unified Genders - Bronze'!AC59*'Medal values'!$B$3, "")</f>
        <v>2.000001</v>
      </c>
      <c r="AD59" s="5" t="str">
        <f>IF('Unified Genders - Gold'!AD59+'Unified Genders - Silver'!AD59+'Unified Genders - Bronze'!AD59 &gt; 0, 'Unified Genders - Gold'!AD59*'Medal values'!$B$1+'Unified Genders - Silver'!AD59*'Medal values'!$B$2+'Unified Genders - Bronze'!AD59*'Medal values'!$B$3, "")</f>
        <v/>
      </c>
      <c r="AE59" s="5" t="str">
        <f>IF('Unified Genders - Gold'!AE59+'Unified Genders - Silver'!AE59+'Unified Genders - Bronze'!AE59 &gt; 0, 'Unified Genders - Gold'!AE59*'Medal values'!$B$1+'Unified Genders - Silver'!AE59*'Medal values'!$B$2+'Unified Genders - Bronze'!AE59*'Medal values'!$B$3, "")</f>
        <v/>
      </c>
      <c r="AF59" s="5" t="str">
        <f>IF('Unified Genders - Gold'!AF59+'Unified Genders - Silver'!AF59+'Unified Genders - Bronze'!AF59 &gt; 0, 'Unified Genders - Gold'!AF59*'Medal values'!$B$1+'Unified Genders - Silver'!AF59*'Medal values'!$B$2+'Unified Genders - Bronze'!AF59*'Medal values'!$B$3, "")</f>
        <v/>
      </c>
      <c r="AG59" s="5" t="str">
        <f>IF('Unified Genders - Gold'!AG59+'Unified Genders - Silver'!AG59+'Unified Genders - Bronze'!AG59 &gt; 0, 'Unified Genders - Gold'!AG59*'Medal values'!$B$1+'Unified Genders - Silver'!AG59*'Medal values'!$B$2+'Unified Genders - Bronze'!AG59*'Medal values'!$B$3, "")</f>
        <v/>
      </c>
      <c r="AH59" s="5" t="str">
        <f>IF('Unified Genders - Gold'!AH59+'Unified Genders - Silver'!AH59+'Unified Genders - Bronze'!AH59 &gt; 0, 'Unified Genders - Gold'!AH59*'Medal values'!$B$1+'Unified Genders - Silver'!AH59*'Medal values'!$B$2+'Unified Genders - Bronze'!AH59*'Medal values'!$B$3, "")</f>
        <v/>
      </c>
      <c r="AI59" s="5" t="str">
        <f>IF('Unified Genders - Gold'!AI59+'Unified Genders - Silver'!AI59+'Unified Genders - Bronze'!AI59 &gt; 0, 'Unified Genders - Gold'!AI59*'Medal values'!$B$1+'Unified Genders - Silver'!AI59*'Medal values'!$B$2+'Unified Genders - Bronze'!AI59*'Medal values'!$B$3, "")</f>
        <v/>
      </c>
      <c r="AJ59" s="5" t="str">
        <f>IF('Unified Genders - Gold'!AJ59+'Unified Genders - Silver'!AJ59+'Unified Genders - Bronze'!AJ59 &gt; 0, 'Unified Genders - Gold'!AJ59*'Medal values'!$B$1+'Unified Genders - Silver'!AJ59*'Medal values'!$B$2+'Unified Genders - Bronze'!AJ59*'Medal values'!$B$3, "")</f>
        <v/>
      </c>
      <c r="AK59" s="5" t="str">
        <f>IF('Unified Genders - Gold'!AK59+'Unified Genders - Silver'!AK59+'Unified Genders - Bronze'!AK59 &gt; 0, 'Unified Genders - Gold'!AK59*'Medal values'!$B$1+'Unified Genders - Silver'!AK59*'Medal values'!$B$2+'Unified Genders - Bronze'!AK59*'Medal values'!$B$3, "")</f>
        <v/>
      </c>
      <c r="AL59" s="5" t="str">
        <f>IF('Unified Genders - Gold'!AL59+'Unified Genders - Silver'!AL59+'Unified Genders - Bronze'!AL59 &gt; 0, 'Unified Genders - Gold'!AL59*'Medal values'!$B$1+'Unified Genders - Silver'!AL59*'Medal values'!$B$2+'Unified Genders - Bronze'!AL59*'Medal values'!$B$3, "")</f>
        <v/>
      </c>
      <c r="AM59" s="5" t="str">
        <f>IF('Unified Genders - Gold'!AM59+'Unified Genders - Silver'!AM59+'Unified Genders - Bronze'!AM59 &gt; 0, 'Unified Genders - Gold'!AM59*'Medal values'!$B$1+'Unified Genders - Silver'!AM59*'Medal values'!$B$2+'Unified Genders - Bronze'!AM59*'Medal values'!$B$3, "")</f>
        <v/>
      </c>
      <c r="AN59" s="5" t="str">
        <f>IF('Unified Genders - Gold'!AN59+'Unified Genders - Silver'!AN59+'Unified Genders - Bronze'!AN59 &gt; 0, 'Unified Genders - Gold'!AN59*'Medal values'!$B$1+'Unified Genders - Silver'!AN59*'Medal values'!$B$2+'Unified Genders - Bronze'!AN59*'Medal values'!$B$3, "")</f>
        <v/>
      </c>
      <c r="AO59" s="5" t="str">
        <f>IF('Unified Genders - Gold'!AO59+'Unified Genders - Silver'!AO59+'Unified Genders - Bronze'!AO59 &gt; 0, 'Unified Genders - Gold'!AO59*'Medal values'!$B$1+'Unified Genders - Silver'!AO59*'Medal values'!$B$2+'Unified Genders - Bronze'!AO59*'Medal values'!$B$3, "")</f>
        <v/>
      </c>
      <c r="AP59" s="5" t="str">
        <f>IF('Unified Genders - Gold'!AP59+'Unified Genders - Silver'!AP59+'Unified Genders - Bronze'!AP59 &gt; 0, 'Unified Genders - Gold'!AP59*'Medal values'!$B$1+'Unified Genders - Silver'!AP59*'Medal values'!$B$2+'Unified Genders - Bronze'!AP59*'Medal values'!$B$3, "")</f>
        <v/>
      </c>
      <c r="AQ59" s="5" t="str">
        <f>IF('Unified Genders - Gold'!AQ59+'Unified Genders - Silver'!AQ59+'Unified Genders - Bronze'!AQ59 &gt; 0, 'Unified Genders - Gold'!AQ59*'Medal values'!$B$1+'Unified Genders - Silver'!AQ59*'Medal values'!$B$2+'Unified Genders - Bronze'!AQ59*'Medal values'!$B$3, "")</f>
        <v/>
      </c>
      <c r="AR59" s="5" t="str">
        <f>IF('Unified Genders - Gold'!AR59+'Unified Genders - Silver'!AR59+'Unified Genders - Bronze'!AR59 &gt; 0, 'Unified Genders - Gold'!AR59*'Medal values'!$B$1+'Unified Genders - Silver'!AR59*'Medal values'!$B$2+'Unified Genders - Bronze'!AR59*'Medal values'!$B$3, "")</f>
        <v/>
      </c>
      <c r="AS59" s="5" t="str">
        <f>IF('Unified Genders - Gold'!AS59+'Unified Genders - Silver'!AS59+'Unified Genders - Bronze'!AS59 &gt; 0, 'Unified Genders - Gold'!AS59*'Medal values'!$B$1+'Unified Genders - Silver'!AS59*'Medal values'!$B$2+'Unified Genders - Bronze'!AS59*'Medal values'!$B$3, "")</f>
        <v/>
      </c>
      <c r="AT59" s="5" t="str">
        <f>IF('Unified Genders - Gold'!AT59+'Unified Genders - Silver'!AT59+'Unified Genders - Bronze'!AT59 &gt; 0, 'Unified Genders - Gold'!AT59*'Medal values'!$B$1+'Unified Genders - Silver'!AT59*'Medal values'!$B$2+'Unified Genders - Bronze'!AT59*'Medal values'!$B$3, "")</f>
        <v/>
      </c>
      <c r="AU59" s="5" t="str">
        <f>IF('Unified Genders - Gold'!AU59+'Unified Genders - Silver'!AU59+'Unified Genders - Bronze'!AU59 &gt; 0, 'Unified Genders - Gold'!AU59*'Medal values'!$B$1+'Unified Genders - Silver'!AU59*'Medal values'!$B$2+'Unified Genders - Bronze'!AU59*'Medal values'!$B$3, "")</f>
        <v/>
      </c>
      <c r="AV59" s="5">
        <f t="shared" si="1"/>
        <v>2.000001</v>
      </c>
      <c r="AW59" s="5">
        <f>SUM('Unified Genders - Gold'!AV59, 'Unified Genders - Silver'!AV59, 'Unified Genders - Bronze'!AV59)</f>
        <v>1</v>
      </c>
    </row>
    <row r="60">
      <c r="A60" s="5" t="str">
        <f>Countries!A59</f>
        <v>MAR</v>
      </c>
      <c r="B60" s="5" t="str">
        <f>IF('Unified Genders - Gold'!B60+'Unified Genders - Silver'!B60+'Unified Genders - Bronze'!B60 &gt; 0, 'Unified Genders - Gold'!B60*'Medal values'!$B$1+'Unified Genders - Silver'!B60*'Medal values'!$B$2+'Unified Genders - Bronze'!B60*'Medal values'!$B$3, "")</f>
        <v/>
      </c>
      <c r="C60" s="5" t="str">
        <f>IF('Unified Genders - Gold'!C60+'Unified Genders - Silver'!C60+'Unified Genders - Bronze'!C60 &gt; 0, 'Unified Genders - Gold'!C60*'Medal values'!$B$1+'Unified Genders - Silver'!C60*'Medal values'!$B$2+'Unified Genders - Bronze'!C60*'Medal values'!$B$3, "")</f>
        <v/>
      </c>
      <c r="D60" s="5" t="str">
        <f>IF('Unified Genders - Gold'!D60+'Unified Genders - Silver'!D60+'Unified Genders - Bronze'!D60 &gt; 0, 'Unified Genders - Gold'!D60*'Medal values'!$B$1+'Unified Genders - Silver'!D60*'Medal values'!$B$2+'Unified Genders - Bronze'!D60*'Medal values'!$B$3, "")</f>
        <v/>
      </c>
      <c r="E60" s="5" t="str">
        <f>IF('Unified Genders - Gold'!E60+'Unified Genders - Silver'!E60+'Unified Genders - Bronze'!E60 &gt; 0, 'Unified Genders - Gold'!E60*'Medal values'!$B$1+'Unified Genders - Silver'!E60*'Medal values'!$B$2+'Unified Genders - Bronze'!E60*'Medal values'!$B$3, "")</f>
        <v/>
      </c>
      <c r="F60" s="5">
        <f>IF('Unified Genders - Gold'!F60+'Unified Genders - Silver'!F60+'Unified Genders - Bronze'!F60 &gt; 0, 'Unified Genders - Gold'!F60*'Medal values'!$B$1+'Unified Genders - Silver'!F60*'Medal values'!$B$2+'Unified Genders - Bronze'!F60*'Medal values'!$B$3, "")</f>
        <v>3.001</v>
      </c>
      <c r="G60" s="5" t="str">
        <f>IF('Unified Genders - Gold'!G60+'Unified Genders - Silver'!G60+'Unified Genders - Bronze'!G60 &gt; 0, 'Unified Genders - Gold'!G60*'Medal values'!$B$1+'Unified Genders - Silver'!G60*'Medal values'!$B$2+'Unified Genders - Bronze'!G60*'Medal values'!$B$3, "")</f>
        <v/>
      </c>
      <c r="H60" s="5" t="str">
        <f>IF('Unified Genders - Gold'!H60+'Unified Genders - Silver'!H60+'Unified Genders - Bronze'!H60 &gt; 0, 'Unified Genders - Gold'!H60*'Medal values'!$B$1+'Unified Genders - Silver'!H60*'Medal values'!$B$2+'Unified Genders - Bronze'!H60*'Medal values'!$B$3, "")</f>
        <v/>
      </c>
      <c r="I60" s="5" t="str">
        <f>IF('Unified Genders - Gold'!I60+'Unified Genders - Silver'!I60+'Unified Genders - Bronze'!I60 &gt; 0, 'Unified Genders - Gold'!I60*'Medal values'!$B$1+'Unified Genders - Silver'!I60*'Medal values'!$B$2+'Unified Genders - Bronze'!I60*'Medal values'!$B$3, "")</f>
        <v/>
      </c>
      <c r="J60" s="5" t="str">
        <f>IF('Unified Genders - Gold'!J60+'Unified Genders - Silver'!J60+'Unified Genders - Bronze'!J60 &gt; 0, 'Unified Genders - Gold'!J60*'Medal values'!$B$1+'Unified Genders - Silver'!J60*'Medal values'!$B$2+'Unified Genders - Bronze'!J60*'Medal values'!$B$3, "")</f>
        <v/>
      </c>
      <c r="K60" s="5" t="str">
        <f>IF('Unified Genders - Gold'!K60+'Unified Genders - Silver'!K60+'Unified Genders - Bronze'!K60 &gt; 0, 'Unified Genders - Gold'!K60*'Medal values'!$B$1+'Unified Genders - Silver'!K60*'Medal values'!$B$2+'Unified Genders - Bronze'!K60*'Medal values'!$B$3, "")</f>
        <v/>
      </c>
      <c r="L60" s="5" t="str">
        <f>IF('Unified Genders - Gold'!L60+'Unified Genders - Silver'!L60+'Unified Genders - Bronze'!L60 &gt; 0, 'Unified Genders - Gold'!L60*'Medal values'!$B$1+'Unified Genders - Silver'!L60*'Medal values'!$B$2+'Unified Genders - Bronze'!L60*'Medal values'!$B$3, "")</f>
        <v/>
      </c>
      <c r="M60" s="5" t="str">
        <f>IF('Unified Genders - Gold'!M60+'Unified Genders - Silver'!M60+'Unified Genders - Bronze'!M60 &gt; 0, 'Unified Genders - Gold'!M60*'Medal values'!$B$1+'Unified Genders - Silver'!M60*'Medal values'!$B$2+'Unified Genders - Bronze'!M60*'Medal values'!$B$3, "")</f>
        <v/>
      </c>
      <c r="N60" s="5" t="str">
        <f>IF('Unified Genders - Gold'!N60+'Unified Genders - Silver'!N60+'Unified Genders - Bronze'!N60 &gt; 0, 'Unified Genders - Gold'!N60*'Medal values'!$B$1+'Unified Genders - Silver'!N60*'Medal values'!$B$2+'Unified Genders - Bronze'!N60*'Medal values'!$B$3, "")</f>
        <v/>
      </c>
      <c r="O60" s="5" t="str">
        <f>IF('Unified Genders - Gold'!O60+'Unified Genders - Silver'!O60+'Unified Genders - Bronze'!O60 &gt; 0, 'Unified Genders - Gold'!O60*'Medal values'!$B$1+'Unified Genders - Silver'!O60*'Medal values'!$B$2+'Unified Genders - Bronze'!O60*'Medal values'!$B$3, "")</f>
        <v/>
      </c>
      <c r="P60" s="5" t="str">
        <f>IF('Unified Genders - Gold'!P60+'Unified Genders - Silver'!P60+'Unified Genders - Bronze'!P60 &gt; 0, 'Unified Genders - Gold'!P60*'Medal values'!$B$1+'Unified Genders - Silver'!P60*'Medal values'!$B$2+'Unified Genders - Bronze'!P60*'Medal values'!$B$3, "")</f>
        <v/>
      </c>
      <c r="Q60" s="5" t="str">
        <f>IF('Unified Genders - Gold'!Q60+'Unified Genders - Silver'!Q60+'Unified Genders - Bronze'!Q60 &gt; 0, 'Unified Genders - Gold'!Q60*'Medal values'!$B$1+'Unified Genders - Silver'!Q60*'Medal values'!$B$2+'Unified Genders - Bronze'!Q60*'Medal values'!$B$3, "")</f>
        <v/>
      </c>
      <c r="R60" s="5" t="str">
        <f>IF('Unified Genders - Gold'!R60+'Unified Genders - Silver'!R60+'Unified Genders - Bronze'!R60 &gt; 0, 'Unified Genders - Gold'!R60*'Medal values'!$B$1+'Unified Genders - Silver'!R60*'Medal values'!$B$2+'Unified Genders - Bronze'!R60*'Medal values'!$B$3, "")</f>
        <v/>
      </c>
      <c r="S60" s="5" t="str">
        <f>IF('Unified Genders - Gold'!S60+'Unified Genders - Silver'!S60+'Unified Genders - Bronze'!S60 &gt; 0, 'Unified Genders - Gold'!S60*'Medal values'!$B$1+'Unified Genders - Silver'!S60*'Medal values'!$B$2+'Unified Genders - Bronze'!S60*'Medal values'!$B$3, "")</f>
        <v/>
      </c>
      <c r="T60" s="5" t="str">
        <f>IF('Unified Genders - Gold'!T60+'Unified Genders - Silver'!T60+'Unified Genders - Bronze'!T60 &gt; 0, 'Unified Genders - Gold'!T60*'Medal values'!$B$1+'Unified Genders - Silver'!T60*'Medal values'!$B$2+'Unified Genders - Bronze'!T60*'Medal values'!$B$3, "")</f>
        <v/>
      </c>
      <c r="U60" s="5" t="str">
        <f>IF('Unified Genders - Gold'!U60+'Unified Genders - Silver'!U60+'Unified Genders - Bronze'!U60 &gt; 0, 'Unified Genders - Gold'!U60*'Medal values'!$B$1+'Unified Genders - Silver'!U60*'Medal values'!$B$2+'Unified Genders - Bronze'!U60*'Medal values'!$B$3, "")</f>
        <v/>
      </c>
      <c r="V60" s="5" t="str">
        <f>IF('Unified Genders - Gold'!V60+'Unified Genders - Silver'!V60+'Unified Genders - Bronze'!V60 &gt; 0, 'Unified Genders - Gold'!V60*'Medal values'!$B$1+'Unified Genders - Silver'!V60*'Medal values'!$B$2+'Unified Genders - Bronze'!V60*'Medal values'!$B$3, "")</f>
        <v/>
      </c>
      <c r="W60" s="5" t="str">
        <f>IF('Unified Genders - Gold'!W60+'Unified Genders - Silver'!W60+'Unified Genders - Bronze'!W60 &gt; 0, 'Unified Genders - Gold'!W60*'Medal values'!$B$1+'Unified Genders - Silver'!W60*'Medal values'!$B$2+'Unified Genders - Bronze'!W60*'Medal values'!$B$3, "")</f>
        <v/>
      </c>
      <c r="X60" s="5" t="str">
        <f>IF('Unified Genders - Gold'!X60+'Unified Genders - Silver'!X60+'Unified Genders - Bronze'!X60 &gt; 0, 'Unified Genders - Gold'!X60*'Medal values'!$B$1+'Unified Genders - Silver'!X60*'Medal values'!$B$2+'Unified Genders - Bronze'!X60*'Medal values'!$B$3, "")</f>
        <v/>
      </c>
      <c r="Y60" s="5" t="str">
        <f>IF('Unified Genders - Gold'!Y60+'Unified Genders - Silver'!Y60+'Unified Genders - Bronze'!Y60 &gt; 0, 'Unified Genders - Gold'!Y60*'Medal values'!$B$1+'Unified Genders - Silver'!Y60*'Medal values'!$B$2+'Unified Genders - Bronze'!Y60*'Medal values'!$B$3, "")</f>
        <v/>
      </c>
      <c r="Z60" s="5" t="str">
        <f>IF('Unified Genders - Gold'!Z60+'Unified Genders - Silver'!Z60+'Unified Genders - Bronze'!Z60 &gt; 0, 'Unified Genders - Gold'!Z60*'Medal values'!$B$1+'Unified Genders - Silver'!Z60*'Medal values'!$B$2+'Unified Genders - Bronze'!Z60*'Medal values'!$B$3, "")</f>
        <v/>
      </c>
      <c r="AA60" s="5" t="str">
        <f>IF('Unified Genders - Gold'!AA60+'Unified Genders - Silver'!AA60+'Unified Genders - Bronze'!AA60 &gt; 0, 'Unified Genders - Gold'!AA60*'Medal values'!$B$1+'Unified Genders - Silver'!AA60*'Medal values'!$B$2+'Unified Genders - Bronze'!AA60*'Medal values'!$B$3, "")</f>
        <v/>
      </c>
      <c r="AB60" s="5" t="str">
        <f>IF('Unified Genders - Gold'!AB60+'Unified Genders - Silver'!AB60+'Unified Genders - Bronze'!AB60 &gt; 0, 'Unified Genders - Gold'!AB60*'Medal values'!$B$1+'Unified Genders - Silver'!AB60*'Medal values'!$B$2+'Unified Genders - Bronze'!AB60*'Medal values'!$B$3, "")</f>
        <v/>
      </c>
      <c r="AC60" s="5" t="str">
        <f>IF('Unified Genders - Gold'!AC60+'Unified Genders - Silver'!AC60+'Unified Genders - Bronze'!AC60 &gt; 0, 'Unified Genders - Gold'!AC60*'Medal values'!$B$1+'Unified Genders - Silver'!AC60*'Medal values'!$B$2+'Unified Genders - Bronze'!AC60*'Medal values'!$B$3, "")</f>
        <v/>
      </c>
      <c r="AD60" s="5" t="str">
        <f>IF('Unified Genders - Gold'!AD60+'Unified Genders - Silver'!AD60+'Unified Genders - Bronze'!AD60 &gt; 0, 'Unified Genders - Gold'!AD60*'Medal values'!$B$1+'Unified Genders - Silver'!AD60*'Medal values'!$B$2+'Unified Genders - Bronze'!AD60*'Medal values'!$B$3, "")</f>
        <v/>
      </c>
      <c r="AE60" s="5" t="str">
        <f>IF('Unified Genders - Gold'!AE60+'Unified Genders - Silver'!AE60+'Unified Genders - Bronze'!AE60 &gt; 0, 'Unified Genders - Gold'!AE60*'Medal values'!$B$1+'Unified Genders - Silver'!AE60*'Medal values'!$B$2+'Unified Genders - Bronze'!AE60*'Medal values'!$B$3, "")</f>
        <v/>
      </c>
      <c r="AF60" s="5" t="str">
        <f>IF('Unified Genders - Gold'!AF60+'Unified Genders - Silver'!AF60+'Unified Genders - Bronze'!AF60 &gt; 0, 'Unified Genders - Gold'!AF60*'Medal values'!$B$1+'Unified Genders - Silver'!AF60*'Medal values'!$B$2+'Unified Genders - Bronze'!AF60*'Medal values'!$B$3, "")</f>
        <v/>
      </c>
      <c r="AG60" s="5" t="str">
        <f>IF('Unified Genders - Gold'!AG60+'Unified Genders - Silver'!AG60+'Unified Genders - Bronze'!AG60 &gt; 0, 'Unified Genders - Gold'!AG60*'Medal values'!$B$1+'Unified Genders - Silver'!AG60*'Medal values'!$B$2+'Unified Genders - Bronze'!AG60*'Medal values'!$B$3, "")</f>
        <v/>
      </c>
      <c r="AH60" s="5" t="str">
        <f>IF('Unified Genders - Gold'!AH60+'Unified Genders - Silver'!AH60+'Unified Genders - Bronze'!AH60 &gt; 0, 'Unified Genders - Gold'!AH60*'Medal values'!$B$1+'Unified Genders - Silver'!AH60*'Medal values'!$B$2+'Unified Genders - Bronze'!AH60*'Medal values'!$B$3, "")</f>
        <v/>
      </c>
      <c r="AI60" s="5" t="str">
        <f>IF('Unified Genders - Gold'!AI60+'Unified Genders - Silver'!AI60+'Unified Genders - Bronze'!AI60 &gt; 0, 'Unified Genders - Gold'!AI60*'Medal values'!$B$1+'Unified Genders - Silver'!AI60*'Medal values'!$B$2+'Unified Genders - Bronze'!AI60*'Medal values'!$B$3, "")</f>
        <v/>
      </c>
      <c r="AJ60" s="5" t="str">
        <f>IF('Unified Genders - Gold'!AJ60+'Unified Genders - Silver'!AJ60+'Unified Genders - Bronze'!AJ60 &gt; 0, 'Unified Genders - Gold'!AJ60*'Medal values'!$B$1+'Unified Genders - Silver'!AJ60*'Medal values'!$B$2+'Unified Genders - Bronze'!AJ60*'Medal values'!$B$3, "")</f>
        <v/>
      </c>
      <c r="AK60" s="5" t="str">
        <f>IF('Unified Genders - Gold'!AK60+'Unified Genders - Silver'!AK60+'Unified Genders - Bronze'!AK60 &gt; 0, 'Unified Genders - Gold'!AK60*'Medal values'!$B$1+'Unified Genders - Silver'!AK60*'Medal values'!$B$2+'Unified Genders - Bronze'!AK60*'Medal values'!$B$3, "")</f>
        <v/>
      </c>
      <c r="AL60" s="5" t="str">
        <f>IF('Unified Genders - Gold'!AL60+'Unified Genders - Silver'!AL60+'Unified Genders - Bronze'!AL60 &gt; 0, 'Unified Genders - Gold'!AL60*'Medal values'!$B$1+'Unified Genders - Silver'!AL60*'Medal values'!$B$2+'Unified Genders - Bronze'!AL60*'Medal values'!$B$3, "")</f>
        <v/>
      </c>
      <c r="AM60" s="5" t="str">
        <f>IF('Unified Genders - Gold'!AM60+'Unified Genders - Silver'!AM60+'Unified Genders - Bronze'!AM60 &gt; 0, 'Unified Genders - Gold'!AM60*'Medal values'!$B$1+'Unified Genders - Silver'!AM60*'Medal values'!$B$2+'Unified Genders - Bronze'!AM60*'Medal values'!$B$3, "")</f>
        <v/>
      </c>
      <c r="AN60" s="5" t="str">
        <f>IF('Unified Genders - Gold'!AN60+'Unified Genders - Silver'!AN60+'Unified Genders - Bronze'!AN60 &gt; 0, 'Unified Genders - Gold'!AN60*'Medal values'!$B$1+'Unified Genders - Silver'!AN60*'Medal values'!$B$2+'Unified Genders - Bronze'!AN60*'Medal values'!$B$3, "")</f>
        <v/>
      </c>
      <c r="AO60" s="5" t="str">
        <f>IF('Unified Genders - Gold'!AO60+'Unified Genders - Silver'!AO60+'Unified Genders - Bronze'!AO60 &gt; 0, 'Unified Genders - Gold'!AO60*'Medal values'!$B$1+'Unified Genders - Silver'!AO60*'Medal values'!$B$2+'Unified Genders - Bronze'!AO60*'Medal values'!$B$3, "")</f>
        <v/>
      </c>
      <c r="AP60" s="5" t="str">
        <f>IF('Unified Genders - Gold'!AP60+'Unified Genders - Silver'!AP60+'Unified Genders - Bronze'!AP60 &gt; 0, 'Unified Genders - Gold'!AP60*'Medal values'!$B$1+'Unified Genders - Silver'!AP60*'Medal values'!$B$2+'Unified Genders - Bronze'!AP60*'Medal values'!$B$3, "")</f>
        <v/>
      </c>
      <c r="AQ60" s="5" t="str">
        <f>IF('Unified Genders - Gold'!AQ60+'Unified Genders - Silver'!AQ60+'Unified Genders - Bronze'!AQ60 &gt; 0, 'Unified Genders - Gold'!AQ60*'Medal values'!$B$1+'Unified Genders - Silver'!AQ60*'Medal values'!$B$2+'Unified Genders - Bronze'!AQ60*'Medal values'!$B$3, "")</f>
        <v/>
      </c>
      <c r="AR60" s="5" t="str">
        <f>IF('Unified Genders - Gold'!AR60+'Unified Genders - Silver'!AR60+'Unified Genders - Bronze'!AR60 &gt; 0, 'Unified Genders - Gold'!AR60*'Medal values'!$B$1+'Unified Genders - Silver'!AR60*'Medal values'!$B$2+'Unified Genders - Bronze'!AR60*'Medal values'!$B$3, "")</f>
        <v/>
      </c>
      <c r="AS60" s="5" t="str">
        <f>IF('Unified Genders - Gold'!AS60+'Unified Genders - Silver'!AS60+'Unified Genders - Bronze'!AS60 &gt; 0, 'Unified Genders - Gold'!AS60*'Medal values'!$B$1+'Unified Genders - Silver'!AS60*'Medal values'!$B$2+'Unified Genders - Bronze'!AS60*'Medal values'!$B$3, "")</f>
        <v/>
      </c>
      <c r="AT60" s="5" t="str">
        <f>IF('Unified Genders - Gold'!AT60+'Unified Genders - Silver'!AT60+'Unified Genders - Bronze'!AT60 &gt; 0, 'Unified Genders - Gold'!AT60*'Medal values'!$B$1+'Unified Genders - Silver'!AT60*'Medal values'!$B$2+'Unified Genders - Bronze'!AT60*'Medal values'!$B$3, "")</f>
        <v/>
      </c>
      <c r="AU60" s="5" t="str">
        <f>IF('Unified Genders - Gold'!AU60+'Unified Genders - Silver'!AU60+'Unified Genders - Bronze'!AU60 &gt; 0, 'Unified Genders - Gold'!AU60*'Medal values'!$B$1+'Unified Genders - Silver'!AU60*'Medal values'!$B$2+'Unified Genders - Bronze'!AU60*'Medal values'!$B$3, "")</f>
        <v/>
      </c>
      <c r="AV60" s="5">
        <f t="shared" si="1"/>
        <v>3.001</v>
      </c>
      <c r="AW60" s="5">
        <f>SUM('Unified Genders - Gold'!AV60, 'Unified Genders - Silver'!AV60, 'Unified Genders - Bronze'!AV60)</f>
        <v>1</v>
      </c>
    </row>
    <row r="61">
      <c r="A61" s="5" t="str">
        <f>Countries!A60</f>
        <v>MAS</v>
      </c>
      <c r="B61" s="5" t="str">
        <f>IF('Unified Genders - Gold'!B61+'Unified Genders - Silver'!B61+'Unified Genders - Bronze'!B61 &gt; 0, 'Unified Genders - Gold'!B61*'Medal values'!$B$1+'Unified Genders - Silver'!B61*'Medal values'!$B$2+'Unified Genders - Bronze'!B61*'Medal values'!$B$3, "")</f>
        <v/>
      </c>
      <c r="C61" s="5" t="str">
        <f>IF('Unified Genders - Gold'!C61+'Unified Genders - Silver'!C61+'Unified Genders - Bronze'!C61 &gt; 0, 'Unified Genders - Gold'!C61*'Medal values'!$B$1+'Unified Genders - Silver'!C61*'Medal values'!$B$2+'Unified Genders - Bronze'!C61*'Medal values'!$B$3, "")</f>
        <v/>
      </c>
      <c r="D61" s="5" t="str">
        <f>IF('Unified Genders - Gold'!D61+'Unified Genders - Silver'!D61+'Unified Genders - Bronze'!D61 &gt; 0, 'Unified Genders - Gold'!D61*'Medal values'!$B$1+'Unified Genders - Silver'!D61*'Medal values'!$B$2+'Unified Genders - Bronze'!D61*'Medal values'!$B$3, "")</f>
        <v/>
      </c>
      <c r="E61" s="5" t="str">
        <f>IF('Unified Genders - Gold'!E61+'Unified Genders - Silver'!E61+'Unified Genders - Bronze'!E61 &gt; 0, 'Unified Genders - Gold'!E61*'Medal values'!$B$1+'Unified Genders - Silver'!E61*'Medal values'!$B$2+'Unified Genders - Bronze'!E61*'Medal values'!$B$3, "")</f>
        <v/>
      </c>
      <c r="F61" s="5" t="str">
        <f>IF('Unified Genders - Gold'!F61+'Unified Genders - Silver'!F61+'Unified Genders - Bronze'!F61 &gt; 0, 'Unified Genders - Gold'!F61*'Medal values'!$B$1+'Unified Genders - Silver'!F61*'Medal values'!$B$2+'Unified Genders - Bronze'!F61*'Medal values'!$B$3, "")</f>
        <v/>
      </c>
      <c r="G61" s="5">
        <f>IF('Unified Genders - Gold'!G61+'Unified Genders - Silver'!G61+'Unified Genders - Bronze'!G61 &gt; 0, 'Unified Genders - Gold'!G61*'Medal values'!$B$1+'Unified Genders - Silver'!G61*'Medal values'!$B$2+'Unified Genders - Bronze'!G61*'Medal values'!$B$3, "")</f>
        <v>1</v>
      </c>
      <c r="H61" s="5" t="str">
        <f>IF('Unified Genders - Gold'!H61+'Unified Genders - Silver'!H61+'Unified Genders - Bronze'!H61 &gt; 0, 'Unified Genders - Gold'!H61*'Medal values'!$B$1+'Unified Genders - Silver'!H61*'Medal values'!$B$2+'Unified Genders - Bronze'!H61*'Medal values'!$B$3, "")</f>
        <v/>
      </c>
      <c r="I61" s="5" t="str">
        <f>IF('Unified Genders - Gold'!I61+'Unified Genders - Silver'!I61+'Unified Genders - Bronze'!I61 &gt; 0, 'Unified Genders - Gold'!I61*'Medal values'!$B$1+'Unified Genders - Silver'!I61*'Medal values'!$B$2+'Unified Genders - Bronze'!I61*'Medal values'!$B$3, "")</f>
        <v/>
      </c>
      <c r="J61" s="5" t="str">
        <f>IF('Unified Genders - Gold'!J61+'Unified Genders - Silver'!J61+'Unified Genders - Bronze'!J61 &gt; 0, 'Unified Genders - Gold'!J61*'Medal values'!$B$1+'Unified Genders - Silver'!J61*'Medal values'!$B$2+'Unified Genders - Bronze'!J61*'Medal values'!$B$3, "")</f>
        <v/>
      </c>
      <c r="K61" s="5" t="str">
        <f>IF('Unified Genders - Gold'!K61+'Unified Genders - Silver'!K61+'Unified Genders - Bronze'!K61 &gt; 0, 'Unified Genders - Gold'!K61*'Medal values'!$B$1+'Unified Genders - Silver'!K61*'Medal values'!$B$2+'Unified Genders - Bronze'!K61*'Medal values'!$B$3, "")</f>
        <v/>
      </c>
      <c r="L61" s="5" t="str">
        <f>IF('Unified Genders - Gold'!L61+'Unified Genders - Silver'!L61+'Unified Genders - Bronze'!L61 &gt; 0, 'Unified Genders - Gold'!L61*'Medal values'!$B$1+'Unified Genders - Silver'!L61*'Medal values'!$B$2+'Unified Genders - Bronze'!L61*'Medal values'!$B$3, "")</f>
        <v/>
      </c>
      <c r="M61" s="5" t="str">
        <f>IF('Unified Genders - Gold'!M61+'Unified Genders - Silver'!M61+'Unified Genders - Bronze'!M61 &gt; 0, 'Unified Genders - Gold'!M61*'Medal values'!$B$1+'Unified Genders - Silver'!M61*'Medal values'!$B$2+'Unified Genders - Bronze'!M61*'Medal values'!$B$3, "")</f>
        <v/>
      </c>
      <c r="N61" s="5" t="str">
        <f>IF('Unified Genders - Gold'!N61+'Unified Genders - Silver'!N61+'Unified Genders - Bronze'!N61 &gt; 0, 'Unified Genders - Gold'!N61*'Medal values'!$B$1+'Unified Genders - Silver'!N61*'Medal values'!$B$2+'Unified Genders - Bronze'!N61*'Medal values'!$B$3, "")</f>
        <v/>
      </c>
      <c r="O61" s="5" t="str">
        <f>IF('Unified Genders - Gold'!O61+'Unified Genders - Silver'!O61+'Unified Genders - Bronze'!O61 &gt; 0, 'Unified Genders - Gold'!O61*'Medal values'!$B$1+'Unified Genders - Silver'!O61*'Medal values'!$B$2+'Unified Genders - Bronze'!O61*'Medal values'!$B$3, "")</f>
        <v/>
      </c>
      <c r="P61" s="5" t="str">
        <f>IF('Unified Genders - Gold'!P61+'Unified Genders - Silver'!P61+'Unified Genders - Bronze'!P61 &gt; 0, 'Unified Genders - Gold'!P61*'Medal values'!$B$1+'Unified Genders - Silver'!P61*'Medal values'!$B$2+'Unified Genders - Bronze'!P61*'Medal values'!$B$3, "")</f>
        <v/>
      </c>
      <c r="Q61" s="5" t="str">
        <f>IF('Unified Genders - Gold'!Q61+'Unified Genders - Silver'!Q61+'Unified Genders - Bronze'!Q61 &gt; 0, 'Unified Genders - Gold'!Q61*'Medal values'!$B$1+'Unified Genders - Silver'!Q61*'Medal values'!$B$2+'Unified Genders - Bronze'!Q61*'Medal values'!$B$3, "")</f>
        <v/>
      </c>
      <c r="R61" s="5">
        <f>IF('Unified Genders - Gold'!R61+'Unified Genders - Silver'!R61+'Unified Genders - Bronze'!R61 &gt; 0, 'Unified Genders - Gold'!R61*'Medal values'!$B$1+'Unified Genders - Silver'!R61*'Medal values'!$B$2+'Unified Genders - Bronze'!R61*'Medal values'!$B$3, "")</f>
        <v>2.000001</v>
      </c>
      <c r="S61" s="5" t="str">
        <f>IF('Unified Genders - Gold'!S61+'Unified Genders - Silver'!S61+'Unified Genders - Bronze'!S61 &gt; 0, 'Unified Genders - Gold'!S61*'Medal values'!$B$1+'Unified Genders - Silver'!S61*'Medal values'!$B$2+'Unified Genders - Bronze'!S61*'Medal values'!$B$3, "")</f>
        <v/>
      </c>
      <c r="T61" s="5" t="str">
        <f>IF('Unified Genders - Gold'!T61+'Unified Genders - Silver'!T61+'Unified Genders - Bronze'!T61 &gt; 0, 'Unified Genders - Gold'!T61*'Medal values'!$B$1+'Unified Genders - Silver'!T61*'Medal values'!$B$2+'Unified Genders - Bronze'!T61*'Medal values'!$B$3, "")</f>
        <v/>
      </c>
      <c r="U61" s="5" t="str">
        <f>IF('Unified Genders - Gold'!U61+'Unified Genders - Silver'!U61+'Unified Genders - Bronze'!U61 &gt; 0, 'Unified Genders - Gold'!U61*'Medal values'!$B$1+'Unified Genders - Silver'!U61*'Medal values'!$B$2+'Unified Genders - Bronze'!U61*'Medal values'!$B$3, "")</f>
        <v/>
      </c>
      <c r="V61" s="5" t="str">
        <f>IF('Unified Genders - Gold'!V61+'Unified Genders - Silver'!V61+'Unified Genders - Bronze'!V61 &gt; 0, 'Unified Genders - Gold'!V61*'Medal values'!$B$1+'Unified Genders - Silver'!V61*'Medal values'!$B$2+'Unified Genders - Bronze'!V61*'Medal values'!$B$3, "")</f>
        <v/>
      </c>
      <c r="W61" s="5" t="str">
        <f>IF('Unified Genders - Gold'!W61+'Unified Genders - Silver'!W61+'Unified Genders - Bronze'!W61 &gt; 0, 'Unified Genders - Gold'!W61*'Medal values'!$B$1+'Unified Genders - Silver'!W61*'Medal values'!$B$2+'Unified Genders - Bronze'!W61*'Medal values'!$B$3, "")</f>
        <v/>
      </c>
      <c r="X61" s="5" t="str">
        <f>IF('Unified Genders - Gold'!X61+'Unified Genders - Silver'!X61+'Unified Genders - Bronze'!X61 &gt; 0, 'Unified Genders - Gold'!X61*'Medal values'!$B$1+'Unified Genders - Silver'!X61*'Medal values'!$B$2+'Unified Genders - Bronze'!X61*'Medal values'!$B$3, "")</f>
        <v/>
      </c>
      <c r="Y61" s="5" t="str">
        <f>IF('Unified Genders - Gold'!Y61+'Unified Genders - Silver'!Y61+'Unified Genders - Bronze'!Y61 &gt; 0, 'Unified Genders - Gold'!Y61*'Medal values'!$B$1+'Unified Genders - Silver'!Y61*'Medal values'!$B$2+'Unified Genders - Bronze'!Y61*'Medal values'!$B$3, "")</f>
        <v/>
      </c>
      <c r="Z61" s="5" t="str">
        <f>IF('Unified Genders - Gold'!Z61+'Unified Genders - Silver'!Z61+'Unified Genders - Bronze'!Z61 &gt; 0, 'Unified Genders - Gold'!Z61*'Medal values'!$B$1+'Unified Genders - Silver'!Z61*'Medal values'!$B$2+'Unified Genders - Bronze'!Z61*'Medal values'!$B$3, "")</f>
        <v/>
      </c>
      <c r="AA61" s="5" t="str">
        <f>IF('Unified Genders - Gold'!AA61+'Unified Genders - Silver'!AA61+'Unified Genders - Bronze'!AA61 &gt; 0, 'Unified Genders - Gold'!AA61*'Medal values'!$B$1+'Unified Genders - Silver'!AA61*'Medal values'!$B$2+'Unified Genders - Bronze'!AA61*'Medal values'!$B$3, "")</f>
        <v/>
      </c>
      <c r="AB61" s="5" t="str">
        <f>IF('Unified Genders - Gold'!AB61+'Unified Genders - Silver'!AB61+'Unified Genders - Bronze'!AB61 &gt; 0, 'Unified Genders - Gold'!AB61*'Medal values'!$B$1+'Unified Genders - Silver'!AB61*'Medal values'!$B$2+'Unified Genders - Bronze'!AB61*'Medal values'!$B$3, "")</f>
        <v/>
      </c>
      <c r="AC61" s="5" t="str">
        <f>IF('Unified Genders - Gold'!AC61+'Unified Genders - Silver'!AC61+'Unified Genders - Bronze'!AC61 &gt; 0, 'Unified Genders - Gold'!AC61*'Medal values'!$B$1+'Unified Genders - Silver'!AC61*'Medal values'!$B$2+'Unified Genders - Bronze'!AC61*'Medal values'!$B$3, "")</f>
        <v/>
      </c>
      <c r="AD61" s="5" t="str">
        <f>IF('Unified Genders - Gold'!AD61+'Unified Genders - Silver'!AD61+'Unified Genders - Bronze'!AD61 &gt; 0, 'Unified Genders - Gold'!AD61*'Medal values'!$B$1+'Unified Genders - Silver'!AD61*'Medal values'!$B$2+'Unified Genders - Bronze'!AD61*'Medal values'!$B$3, "")</f>
        <v/>
      </c>
      <c r="AE61" s="5" t="str">
        <f>IF('Unified Genders - Gold'!AE61+'Unified Genders - Silver'!AE61+'Unified Genders - Bronze'!AE61 &gt; 0, 'Unified Genders - Gold'!AE61*'Medal values'!$B$1+'Unified Genders - Silver'!AE61*'Medal values'!$B$2+'Unified Genders - Bronze'!AE61*'Medal values'!$B$3, "")</f>
        <v/>
      </c>
      <c r="AF61" s="5" t="str">
        <f>IF('Unified Genders - Gold'!AF61+'Unified Genders - Silver'!AF61+'Unified Genders - Bronze'!AF61 &gt; 0, 'Unified Genders - Gold'!AF61*'Medal values'!$B$1+'Unified Genders - Silver'!AF61*'Medal values'!$B$2+'Unified Genders - Bronze'!AF61*'Medal values'!$B$3, "")</f>
        <v/>
      </c>
      <c r="AG61" s="5" t="str">
        <f>IF('Unified Genders - Gold'!AG61+'Unified Genders - Silver'!AG61+'Unified Genders - Bronze'!AG61 &gt; 0, 'Unified Genders - Gold'!AG61*'Medal values'!$B$1+'Unified Genders - Silver'!AG61*'Medal values'!$B$2+'Unified Genders - Bronze'!AG61*'Medal values'!$B$3, "")</f>
        <v/>
      </c>
      <c r="AH61" s="5" t="str">
        <f>IF('Unified Genders - Gold'!AH61+'Unified Genders - Silver'!AH61+'Unified Genders - Bronze'!AH61 &gt; 0, 'Unified Genders - Gold'!AH61*'Medal values'!$B$1+'Unified Genders - Silver'!AH61*'Medal values'!$B$2+'Unified Genders - Bronze'!AH61*'Medal values'!$B$3, "")</f>
        <v/>
      </c>
      <c r="AI61" s="5" t="str">
        <f>IF('Unified Genders - Gold'!AI61+'Unified Genders - Silver'!AI61+'Unified Genders - Bronze'!AI61 &gt; 0, 'Unified Genders - Gold'!AI61*'Medal values'!$B$1+'Unified Genders - Silver'!AI61*'Medal values'!$B$2+'Unified Genders - Bronze'!AI61*'Medal values'!$B$3, "")</f>
        <v/>
      </c>
      <c r="AJ61" s="5" t="str">
        <f>IF('Unified Genders - Gold'!AJ61+'Unified Genders - Silver'!AJ61+'Unified Genders - Bronze'!AJ61 &gt; 0, 'Unified Genders - Gold'!AJ61*'Medal values'!$B$1+'Unified Genders - Silver'!AJ61*'Medal values'!$B$2+'Unified Genders - Bronze'!AJ61*'Medal values'!$B$3, "")</f>
        <v/>
      </c>
      <c r="AK61" s="5" t="str">
        <f>IF('Unified Genders - Gold'!AK61+'Unified Genders - Silver'!AK61+'Unified Genders - Bronze'!AK61 &gt; 0, 'Unified Genders - Gold'!AK61*'Medal values'!$B$1+'Unified Genders - Silver'!AK61*'Medal values'!$B$2+'Unified Genders - Bronze'!AK61*'Medal values'!$B$3, "")</f>
        <v/>
      </c>
      <c r="AL61" s="5" t="str">
        <f>IF('Unified Genders - Gold'!AL61+'Unified Genders - Silver'!AL61+'Unified Genders - Bronze'!AL61 &gt; 0, 'Unified Genders - Gold'!AL61*'Medal values'!$B$1+'Unified Genders - Silver'!AL61*'Medal values'!$B$2+'Unified Genders - Bronze'!AL61*'Medal values'!$B$3, "")</f>
        <v/>
      </c>
      <c r="AM61" s="5" t="str">
        <f>IF('Unified Genders - Gold'!AM61+'Unified Genders - Silver'!AM61+'Unified Genders - Bronze'!AM61 &gt; 0, 'Unified Genders - Gold'!AM61*'Medal values'!$B$1+'Unified Genders - Silver'!AM61*'Medal values'!$B$2+'Unified Genders - Bronze'!AM61*'Medal values'!$B$3, "")</f>
        <v/>
      </c>
      <c r="AN61" s="5" t="str">
        <f>IF('Unified Genders - Gold'!AN61+'Unified Genders - Silver'!AN61+'Unified Genders - Bronze'!AN61 &gt; 0, 'Unified Genders - Gold'!AN61*'Medal values'!$B$1+'Unified Genders - Silver'!AN61*'Medal values'!$B$2+'Unified Genders - Bronze'!AN61*'Medal values'!$B$3, "")</f>
        <v/>
      </c>
      <c r="AO61" s="5" t="str">
        <f>IF('Unified Genders - Gold'!AO61+'Unified Genders - Silver'!AO61+'Unified Genders - Bronze'!AO61 &gt; 0, 'Unified Genders - Gold'!AO61*'Medal values'!$B$1+'Unified Genders - Silver'!AO61*'Medal values'!$B$2+'Unified Genders - Bronze'!AO61*'Medal values'!$B$3, "")</f>
        <v/>
      </c>
      <c r="AP61" s="5" t="str">
        <f>IF('Unified Genders - Gold'!AP61+'Unified Genders - Silver'!AP61+'Unified Genders - Bronze'!AP61 &gt; 0, 'Unified Genders - Gold'!AP61*'Medal values'!$B$1+'Unified Genders - Silver'!AP61*'Medal values'!$B$2+'Unified Genders - Bronze'!AP61*'Medal values'!$B$3, "")</f>
        <v/>
      </c>
      <c r="AQ61" s="5" t="str">
        <f>IF('Unified Genders - Gold'!AQ61+'Unified Genders - Silver'!AQ61+'Unified Genders - Bronze'!AQ61 &gt; 0, 'Unified Genders - Gold'!AQ61*'Medal values'!$B$1+'Unified Genders - Silver'!AQ61*'Medal values'!$B$2+'Unified Genders - Bronze'!AQ61*'Medal values'!$B$3, "")</f>
        <v/>
      </c>
      <c r="AR61" s="5" t="str">
        <f>IF('Unified Genders - Gold'!AR61+'Unified Genders - Silver'!AR61+'Unified Genders - Bronze'!AR61 &gt; 0, 'Unified Genders - Gold'!AR61*'Medal values'!$B$1+'Unified Genders - Silver'!AR61*'Medal values'!$B$2+'Unified Genders - Bronze'!AR61*'Medal values'!$B$3, "")</f>
        <v/>
      </c>
      <c r="AS61" s="5" t="str">
        <f>IF('Unified Genders - Gold'!AS61+'Unified Genders - Silver'!AS61+'Unified Genders - Bronze'!AS61 &gt; 0, 'Unified Genders - Gold'!AS61*'Medal values'!$B$1+'Unified Genders - Silver'!AS61*'Medal values'!$B$2+'Unified Genders - Bronze'!AS61*'Medal values'!$B$3, "")</f>
        <v/>
      </c>
      <c r="AT61" s="5" t="str">
        <f>IF('Unified Genders - Gold'!AT61+'Unified Genders - Silver'!AT61+'Unified Genders - Bronze'!AT61 &gt; 0, 'Unified Genders - Gold'!AT61*'Medal values'!$B$1+'Unified Genders - Silver'!AT61*'Medal values'!$B$2+'Unified Genders - Bronze'!AT61*'Medal values'!$B$3, "")</f>
        <v/>
      </c>
      <c r="AU61" s="5" t="str">
        <f>IF('Unified Genders - Gold'!AU61+'Unified Genders - Silver'!AU61+'Unified Genders - Bronze'!AU61 &gt; 0, 'Unified Genders - Gold'!AU61*'Medal values'!$B$1+'Unified Genders - Silver'!AU61*'Medal values'!$B$2+'Unified Genders - Bronze'!AU61*'Medal values'!$B$3, "")</f>
        <v/>
      </c>
      <c r="AV61" s="5">
        <f t="shared" si="1"/>
        <v>3.000001</v>
      </c>
      <c r="AW61" s="5">
        <f>SUM('Unified Genders - Gold'!AV61, 'Unified Genders - Silver'!AV61, 'Unified Genders - Bronze'!AV61)</f>
        <v>2</v>
      </c>
    </row>
    <row r="62">
      <c r="A62" s="5" t="str">
        <f>Countries!A61</f>
        <v>MDA</v>
      </c>
      <c r="B62" s="5" t="str">
        <f>IF('Unified Genders - Gold'!B62+'Unified Genders - Silver'!B62+'Unified Genders - Bronze'!B62 &gt; 0, 'Unified Genders - Gold'!B62*'Medal values'!$B$1+'Unified Genders - Silver'!B62*'Medal values'!$B$2+'Unified Genders - Bronze'!B62*'Medal values'!$B$3, "")</f>
        <v/>
      </c>
      <c r="C62" s="5" t="str">
        <f>IF('Unified Genders - Gold'!C62+'Unified Genders - Silver'!C62+'Unified Genders - Bronze'!C62 &gt; 0, 'Unified Genders - Gold'!C62*'Medal values'!$B$1+'Unified Genders - Silver'!C62*'Medal values'!$B$2+'Unified Genders - Bronze'!C62*'Medal values'!$B$3, "")</f>
        <v/>
      </c>
      <c r="D62" s="5" t="str">
        <f>IF('Unified Genders - Gold'!D62+'Unified Genders - Silver'!D62+'Unified Genders - Bronze'!D62 &gt; 0, 'Unified Genders - Gold'!D62*'Medal values'!$B$1+'Unified Genders - Silver'!D62*'Medal values'!$B$2+'Unified Genders - Bronze'!D62*'Medal values'!$B$3, "")</f>
        <v/>
      </c>
      <c r="E62" s="5" t="str">
        <f>IF('Unified Genders - Gold'!E62+'Unified Genders - Silver'!E62+'Unified Genders - Bronze'!E62 &gt; 0, 'Unified Genders - Gold'!E62*'Medal values'!$B$1+'Unified Genders - Silver'!E62*'Medal values'!$B$2+'Unified Genders - Bronze'!E62*'Medal values'!$B$3, "")</f>
        <v/>
      </c>
      <c r="F62" s="5" t="str">
        <f>IF('Unified Genders - Gold'!F62+'Unified Genders - Silver'!F62+'Unified Genders - Bronze'!F62 &gt; 0, 'Unified Genders - Gold'!F62*'Medal values'!$B$1+'Unified Genders - Silver'!F62*'Medal values'!$B$2+'Unified Genders - Bronze'!F62*'Medal values'!$B$3, "")</f>
        <v/>
      </c>
      <c r="G62" s="5" t="str">
        <f>IF('Unified Genders - Gold'!G62+'Unified Genders - Silver'!G62+'Unified Genders - Bronze'!G62 &gt; 0, 'Unified Genders - Gold'!G62*'Medal values'!$B$1+'Unified Genders - Silver'!G62*'Medal values'!$B$2+'Unified Genders - Bronze'!G62*'Medal values'!$B$3, "")</f>
        <v/>
      </c>
      <c r="H62" s="5" t="str">
        <f>IF('Unified Genders - Gold'!H62+'Unified Genders - Silver'!H62+'Unified Genders - Bronze'!H62 &gt; 0, 'Unified Genders - Gold'!H62*'Medal values'!$B$1+'Unified Genders - Silver'!H62*'Medal values'!$B$2+'Unified Genders - Bronze'!H62*'Medal values'!$B$3, "")</f>
        <v/>
      </c>
      <c r="I62" s="5" t="str">
        <f>IF('Unified Genders - Gold'!I62+'Unified Genders - Silver'!I62+'Unified Genders - Bronze'!I62 &gt; 0, 'Unified Genders - Gold'!I62*'Medal values'!$B$1+'Unified Genders - Silver'!I62*'Medal values'!$B$2+'Unified Genders - Bronze'!I62*'Medal values'!$B$3, "")</f>
        <v/>
      </c>
      <c r="J62" s="5" t="str">
        <f>IF('Unified Genders - Gold'!J62+'Unified Genders - Silver'!J62+'Unified Genders - Bronze'!J62 &gt; 0, 'Unified Genders - Gold'!J62*'Medal values'!$B$1+'Unified Genders - Silver'!J62*'Medal values'!$B$2+'Unified Genders - Bronze'!J62*'Medal values'!$B$3, "")</f>
        <v/>
      </c>
      <c r="K62" s="5" t="str">
        <f>IF('Unified Genders - Gold'!K62+'Unified Genders - Silver'!K62+'Unified Genders - Bronze'!K62 &gt; 0, 'Unified Genders - Gold'!K62*'Medal values'!$B$1+'Unified Genders - Silver'!K62*'Medal values'!$B$2+'Unified Genders - Bronze'!K62*'Medal values'!$B$3, "")</f>
        <v/>
      </c>
      <c r="L62" s="5" t="str">
        <f>IF('Unified Genders - Gold'!L62+'Unified Genders - Silver'!L62+'Unified Genders - Bronze'!L62 &gt; 0, 'Unified Genders - Gold'!L62*'Medal values'!$B$1+'Unified Genders - Silver'!L62*'Medal values'!$B$2+'Unified Genders - Bronze'!L62*'Medal values'!$B$3, "")</f>
        <v/>
      </c>
      <c r="M62" s="5">
        <f>IF('Unified Genders - Gold'!M62+'Unified Genders - Silver'!M62+'Unified Genders - Bronze'!M62 &gt; 0, 'Unified Genders - Gold'!M62*'Medal values'!$B$1+'Unified Genders - Silver'!M62*'Medal values'!$B$2+'Unified Genders - Bronze'!M62*'Medal values'!$B$3, "")</f>
        <v>1</v>
      </c>
      <c r="N62" s="5" t="str">
        <f>IF('Unified Genders - Gold'!N62+'Unified Genders - Silver'!N62+'Unified Genders - Bronze'!N62 &gt; 0, 'Unified Genders - Gold'!N62*'Medal values'!$B$1+'Unified Genders - Silver'!N62*'Medal values'!$B$2+'Unified Genders - Bronze'!N62*'Medal values'!$B$3, "")</f>
        <v/>
      </c>
      <c r="O62" s="5" t="str">
        <f>IF('Unified Genders - Gold'!O62+'Unified Genders - Silver'!O62+'Unified Genders - Bronze'!O62 &gt; 0, 'Unified Genders - Gold'!O62*'Medal values'!$B$1+'Unified Genders - Silver'!O62*'Medal values'!$B$2+'Unified Genders - Bronze'!O62*'Medal values'!$B$3, "")</f>
        <v/>
      </c>
      <c r="P62" s="5" t="str">
        <f>IF('Unified Genders - Gold'!P62+'Unified Genders - Silver'!P62+'Unified Genders - Bronze'!P62 &gt; 0, 'Unified Genders - Gold'!P62*'Medal values'!$B$1+'Unified Genders - Silver'!P62*'Medal values'!$B$2+'Unified Genders - Bronze'!P62*'Medal values'!$B$3, "")</f>
        <v/>
      </c>
      <c r="Q62" s="5" t="str">
        <f>IF('Unified Genders - Gold'!Q62+'Unified Genders - Silver'!Q62+'Unified Genders - Bronze'!Q62 &gt; 0, 'Unified Genders - Gold'!Q62*'Medal values'!$B$1+'Unified Genders - Silver'!Q62*'Medal values'!$B$2+'Unified Genders - Bronze'!Q62*'Medal values'!$B$3, "")</f>
        <v/>
      </c>
      <c r="R62" s="5" t="str">
        <f>IF('Unified Genders - Gold'!R62+'Unified Genders - Silver'!R62+'Unified Genders - Bronze'!R62 &gt; 0, 'Unified Genders - Gold'!R62*'Medal values'!$B$1+'Unified Genders - Silver'!R62*'Medal values'!$B$2+'Unified Genders - Bronze'!R62*'Medal values'!$B$3, "")</f>
        <v/>
      </c>
      <c r="S62" s="5" t="str">
        <f>IF('Unified Genders - Gold'!S62+'Unified Genders - Silver'!S62+'Unified Genders - Bronze'!S62 &gt; 0, 'Unified Genders - Gold'!S62*'Medal values'!$B$1+'Unified Genders - Silver'!S62*'Medal values'!$B$2+'Unified Genders - Bronze'!S62*'Medal values'!$B$3, "")</f>
        <v/>
      </c>
      <c r="T62" s="5" t="str">
        <f>IF('Unified Genders - Gold'!T62+'Unified Genders - Silver'!T62+'Unified Genders - Bronze'!T62 &gt; 0, 'Unified Genders - Gold'!T62*'Medal values'!$B$1+'Unified Genders - Silver'!T62*'Medal values'!$B$2+'Unified Genders - Bronze'!T62*'Medal values'!$B$3, "")</f>
        <v/>
      </c>
      <c r="U62" s="5" t="str">
        <f>IF('Unified Genders - Gold'!U62+'Unified Genders - Silver'!U62+'Unified Genders - Bronze'!U62 &gt; 0, 'Unified Genders - Gold'!U62*'Medal values'!$B$1+'Unified Genders - Silver'!U62*'Medal values'!$B$2+'Unified Genders - Bronze'!U62*'Medal values'!$B$3, "")</f>
        <v/>
      </c>
      <c r="V62" s="5" t="str">
        <f>IF('Unified Genders - Gold'!V62+'Unified Genders - Silver'!V62+'Unified Genders - Bronze'!V62 &gt; 0, 'Unified Genders - Gold'!V62*'Medal values'!$B$1+'Unified Genders - Silver'!V62*'Medal values'!$B$2+'Unified Genders - Bronze'!V62*'Medal values'!$B$3, "")</f>
        <v/>
      </c>
      <c r="W62" s="5" t="str">
        <f>IF('Unified Genders - Gold'!W62+'Unified Genders - Silver'!W62+'Unified Genders - Bronze'!W62 &gt; 0, 'Unified Genders - Gold'!W62*'Medal values'!$B$1+'Unified Genders - Silver'!W62*'Medal values'!$B$2+'Unified Genders - Bronze'!W62*'Medal values'!$B$3, "")</f>
        <v/>
      </c>
      <c r="X62" s="5" t="str">
        <f>IF('Unified Genders - Gold'!X62+'Unified Genders - Silver'!X62+'Unified Genders - Bronze'!X62 &gt; 0, 'Unified Genders - Gold'!X62*'Medal values'!$B$1+'Unified Genders - Silver'!X62*'Medal values'!$B$2+'Unified Genders - Bronze'!X62*'Medal values'!$B$3, "")</f>
        <v/>
      </c>
      <c r="Y62" s="5" t="str">
        <f>IF('Unified Genders - Gold'!Y62+'Unified Genders - Silver'!Y62+'Unified Genders - Bronze'!Y62 &gt; 0, 'Unified Genders - Gold'!Y62*'Medal values'!$B$1+'Unified Genders - Silver'!Y62*'Medal values'!$B$2+'Unified Genders - Bronze'!Y62*'Medal values'!$B$3, "")</f>
        <v/>
      </c>
      <c r="Z62" s="5" t="str">
        <f>IF('Unified Genders - Gold'!Z62+'Unified Genders - Silver'!Z62+'Unified Genders - Bronze'!Z62 &gt; 0, 'Unified Genders - Gold'!Z62*'Medal values'!$B$1+'Unified Genders - Silver'!Z62*'Medal values'!$B$2+'Unified Genders - Bronze'!Z62*'Medal values'!$B$3, "")</f>
        <v/>
      </c>
      <c r="AA62" s="5" t="str">
        <f>IF('Unified Genders - Gold'!AA62+'Unified Genders - Silver'!AA62+'Unified Genders - Bronze'!AA62 &gt; 0, 'Unified Genders - Gold'!AA62*'Medal values'!$B$1+'Unified Genders - Silver'!AA62*'Medal values'!$B$2+'Unified Genders - Bronze'!AA62*'Medal values'!$B$3, "")</f>
        <v/>
      </c>
      <c r="AB62" s="5" t="str">
        <f>IF('Unified Genders - Gold'!AB62+'Unified Genders - Silver'!AB62+'Unified Genders - Bronze'!AB62 &gt; 0, 'Unified Genders - Gold'!AB62*'Medal values'!$B$1+'Unified Genders - Silver'!AB62*'Medal values'!$B$2+'Unified Genders - Bronze'!AB62*'Medal values'!$B$3, "")</f>
        <v/>
      </c>
      <c r="AC62" s="5" t="str">
        <f>IF('Unified Genders - Gold'!AC62+'Unified Genders - Silver'!AC62+'Unified Genders - Bronze'!AC62 &gt; 0, 'Unified Genders - Gold'!AC62*'Medal values'!$B$1+'Unified Genders - Silver'!AC62*'Medal values'!$B$2+'Unified Genders - Bronze'!AC62*'Medal values'!$B$3, "")</f>
        <v/>
      </c>
      <c r="AD62" s="5" t="str">
        <f>IF('Unified Genders - Gold'!AD62+'Unified Genders - Silver'!AD62+'Unified Genders - Bronze'!AD62 &gt; 0, 'Unified Genders - Gold'!AD62*'Medal values'!$B$1+'Unified Genders - Silver'!AD62*'Medal values'!$B$2+'Unified Genders - Bronze'!AD62*'Medal values'!$B$3, "")</f>
        <v/>
      </c>
      <c r="AE62" s="5" t="str">
        <f>IF('Unified Genders - Gold'!AE62+'Unified Genders - Silver'!AE62+'Unified Genders - Bronze'!AE62 &gt; 0, 'Unified Genders - Gold'!AE62*'Medal values'!$B$1+'Unified Genders - Silver'!AE62*'Medal values'!$B$2+'Unified Genders - Bronze'!AE62*'Medal values'!$B$3, "")</f>
        <v/>
      </c>
      <c r="AF62" s="5" t="str">
        <f>IF('Unified Genders - Gold'!AF62+'Unified Genders - Silver'!AF62+'Unified Genders - Bronze'!AF62 &gt; 0, 'Unified Genders - Gold'!AF62*'Medal values'!$B$1+'Unified Genders - Silver'!AF62*'Medal values'!$B$2+'Unified Genders - Bronze'!AF62*'Medal values'!$B$3, "")</f>
        <v/>
      </c>
      <c r="AG62" s="5" t="str">
        <f>IF('Unified Genders - Gold'!AG62+'Unified Genders - Silver'!AG62+'Unified Genders - Bronze'!AG62 &gt; 0, 'Unified Genders - Gold'!AG62*'Medal values'!$B$1+'Unified Genders - Silver'!AG62*'Medal values'!$B$2+'Unified Genders - Bronze'!AG62*'Medal values'!$B$3, "")</f>
        <v/>
      </c>
      <c r="AH62" s="5" t="str">
        <f>IF('Unified Genders - Gold'!AH62+'Unified Genders - Silver'!AH62+'Unified Genders - Bronze'!AH62 &gt; 0, 'Unified Genders - Gold'!AH62*'Medal values'!$B$1+'Unified Genders - Silver'!AH62*'Medal values'!$B$2+'Unified Genders - Bronze'!AH62*'Medal values'!$B$3, "")</f>
        <v/>
      </c>
      <c r="AI62" s="5" t="str">
        <f>IF('Unified Genders - Gold'!AI62+'Unified Genders - Silver'!AI62+'Unified Genders - Bronze'!AI62 &gt; 0, 'Unified Genders - Gold'!AI62*'Medal values'!$B$1+'Unified Genders - Silver'!AI62*'Medal values'!$B$2+'Unified Genders - Bronze'!AI62*'Medal values'!$B$3, "")</f>
        <v/>
      </c>
      <c r="AJ62" s="5" t="str">
        <f>IF('Unified Genders - Gold'!AJ62+'Unified Genders - Silver'!AJ62+'Unified Genders - Bronze'!AJ62 &gt; 0, 'Unified Genders - Gold'!AJ62*'Medal values'!$B$1+'Unified Genders - Silver'!AJ62*'Medal values'!$B$2+'Unified Genders - Bronze'!AJ62*'Medal values'!$B$3, "")</f>
        <v/>
      </c>
      <c r="AK62" s="5" t="str">
        <f>IF('Unified Genders - Gold'!AK62+'Unified Genders - Silver'!AK62+'Unified Genders - Bronze'!AK62 &gt; 0, 'Unified Genders - Gold'!AK62*'Medal values'!$B$1+'Unified Genders - Silver'!AK62*'Medal values'!$B$2+'Unified Genders - Bronze'!AK62*'Medal values'!$B$3, "")</f>
        <v/>
      </c>
      <c r="AL62" s="5" t="str">
        <f>IF('Unified Genders - Gold'!AL62+'Unified Genders - Silver'!AL62+'Unified Genders - Bronze'!AL62 &gt; 0, 'Unified Genders - Gold'!AL62*'Medal values'!$B$1+'Unified Genders - Silver'!AL62*'Medal values'!$B$2+'Unified Genders - Bronze'!AL62*'Medal values'!$B$3, "")</f>
        <v/>
      </c>
      <c r="AM62" s="5" t="str">
        <f>IF('Unified Genders - Gold'!AM62+'Unified Genders - Silver'!AM62+'Unified Genders - Bronze'!AM62 &gt; 0, 'Unified Genders - Gold'!AM62*'Medal values'!$B$1+'Unified Genders - Silver'!AM62*'Medal values'!$B$2+'Unified Genders - Bronze'!AM62*'Medal values'!$B$3, "")</f>
        <v/>
      </c>
      <c r="AN62" s="5" t="str">
        <f>IF('Unified Genders - Gold'!AN62+'Unified Genders - Silver'!AN62+'Unified Genders - Bronze'!AN62 &gt; 0, 'Unified Genders - Gold'!AN62*'Medal values'!$B$1+'Unified Genders - Silver'!AN62*'Medal values'!$B$2+'Unified Genders - Bronze'!AN62*'Medal values'!$B$3, "")</f>
        <v/>
      </c>
      <c r="AO62" s="5" t="str">
        <f>IF('Unified Genders - Gold'!AO62+'Unified Genders - Silver'!AO62+'Unified Genders - Bronze'!AO62 &gt; 0, 'Unified Genders - Gold'!AO62*'Medal values'!$B$1+'Unified Genders - Silver'!AO62*'Medal values'!$B$2+'Unified Genders - Bronze'!AO62*'Medal values'!$B$3, "")</f>
        <v/>
      </c>
      <c r="AP62" s="5" t="str">
        <f>IF('Unified Genders - Gold'!AP62+'Unified Genders - Silver'!AP62+'Unified Genders - Bronze'!AP62 &gt; 0, 'Unified Genders - Gold'!AP62*'Medal values'!$B$1+'Unified Genders - Silver'!AP62*'Medal values'!$B$2+'Unified Genders - Bronze'!AP62*'Medal values'!$B$3, "")</f>
        <v/>
      </c>
      <c r="AQ62" s="5" t="str">
        <f>IF('Unified Genders - Gold'!AQ62+'Unified Genders - Silver'!AQ62+'Unified Genders - Bronze'!AQ62 &gt; 0, 'Unified Genders - Gold'!AQ62*'Medal values'!$B$1+'Unified Genders - Silver'!AQ62*'Medal values'!$B$2+'Unified Genders - Bronze'!AQ62*'Medal values'!$B$3, "")</f>
        <v/>
      </c>
      <c r="AR62" s="5" t="str">
        <f>IF('Unified Genders - Gold'!AR62+'Unified Genders - Silver'!AR62+'Unified Genders - Bronze'!AR62 &gt; 0, 'Unified Genders - Gold'!AR62*'Medal values'!$B$1+'Unified Genders - Silver'!AR62*'Medal values'!$B$2+'Unified Genders - Bronze'!AR62*'Medal values'!$B$3, "")</f>
        <v/>
      </c>
      <c r="AS62" s="5" t="str">
        <f>IF('Unified Genders - Gold'!AS62+'Unified Genders - Silver'!AS62+'Unified Genders - Bronze'!AS62 &gt; 0, 'Unified Genders - Gold'!AS62*'Medal values'!$B$1+'Unified Genders - Silver'!AS62*'Medal values'!$B$2+'Unified Genders - Bronze'!AS62*'Medal values'!$B$3, "")</f>
        <v/>
      </c>
      <c r="AT62" s="5" t="str">
        <f>IF('Unified Genders - Gold'!AT62+'Unified Genders - Silver'!AT62+'Unified Genders - Bronze'!AT62 &gt; 0, 'Unified Genders - Gold'!AT62*'Medal values'!$B$1+'Unified Genders - Silver'!AT62*'Medal values'!$B$2+'Unified Genders - Bronze'!AT62*'Medal values'!$B$3, "")</f>
        <v/>
      </c>
      <c r="AU62" s="5" t="str">
        <f>IF('Unified Genders - Gold'!AU62+'Unified Genders - Silver'!AU62+'Unified Genders - Bronze'!AU62 &gt; 0, 'Unified Genders - Gold'!AU62*'Medal values'!$B$1+'Unified Genders - Silver'!AU62*'Medal values'!$B$2+'Unified Genders - Bronze'!AU62*'Medal values'!$B$3, "")</f>
        <v/>
      </c>
      <c r="AV62" s="5">
        <f t="shared" si="1"/>
        <v>1</v>
      </c>
      <c r="AW62" s="5">
        <f>SUM('Unified Genders - Gold'!AV62, 'Unified Genders - Silver'!AV62, 'Unified Genders - Bronze'!AV62)</f>
        <v>1</v>
      </c>
    </row>
    <row r="63">
      <c r="A63" s="5" t="str">
        <f>Countries!A62</f>
        <v>MEX</v>
      </c>
      <c r="B63" s="5" t="str">
        <f>IF('Unified Genders - Gold'!B63+'Unified Genders - Silver'!B63+'Unified Genders - Bronze'!B63 &gt; 0, 'Unified Genders - Gold'!B63*'Medal values'!$B$1+'Unified Genders - Silver'!B63*'Medal values'!$B$2+'Unified Genders - Bronze'!B63*'Medal values'!$B$3, "")</f>
        <v/>
      </c>
      <c r="C63" s="5">
        <f>IF('Unified Genders - Gold'!C63+'Unified Genders - Silver'!C63+'Unified Genders - Bronze'!C63 &gt; 0, 'Unified Genders - Gold'!C63*'Medal values'!$B$1+'Unified Genders - Silver'!C63*'Medal values'!$B$2+'Unified Genders - Bronze'!C63*'Medal values'!$B$3, "")</f>
        <v>1</v>
      </c>
      <c r="D63" s="5" t="str">
        <f>IF('Unified Genders - Gold'!D63+'Unified Genders - Silver'!D63+'Unified Genders - Bronze'!D63 &gt; 0, 'Unified Genders - Gold'!D63*'Medal values'!$B$1+'Unified Genders - Silver'!D63*'Medal values'!$B$2+'Unified Genders - Bronze'!D63*'Medal values'!$B$3, "")</f>
        <v/>
      </c>
      <c r="E63" s="5" t="str">
        <f>IF('Unified Genders - Gold'!E63+'Unified Genders - Silver'!E63+'Unified Genders - Bronze'!E63 &gt; 0, 'Unified Genders - Gold'!E63*'Medal values'!$B$1+'Unified Genders - Silver'!E63*'Medal values'!$B$2+'Unified Genders - Bronze'!E63*'Medal values'!$B$3, "")</f>
        <v/>
      </c>
      <c r="F63" s="5" t="str">
        <f>IF('Unified Genders - Gold'!F63+'Unified Genders - Silver'!F63+'Unified Genders - Bronze'!F63 &gt; 0, 'Unified Genders - Gold'!F63*'Medal values'!$B$1+'Unified Genders - Silver'!F63*'Medal values'!$B$2+'Unified Genders - Bronze'!F63*'Medal values'!$B$3, "")</f>
        <v/>
      </c>
      <c r="G63" s="5" t="str">
        <f>IF('Unified Genders - Gold'!G63+'Unified Genders - Silver'!G63+'Unified Genders - Bronze'!G63 &gt; 0, 'Unified Genders - Gold'!G63*'Medal values'!$B$1+'Unified Genders - Silver'!G63*'Medal values'!$B$2+'Unified Genders - Bronze'!G63*'Medal values'!$B$3, "")</f>
        <v/>
      </c>
      <c r="H63" s="5" t="str">
        <f>IF('Unified Genders - Gold'!H63+'Unified Genders - Silver'!H63+'Unified Genders - Bronze'!H63 &gt; 0, 'Unified Genders - Gold'!H63*'Medal values'!$B$1+'Unified Genders - Silver'!H63*'Medal values'!$B$2+'Unified Genders - Bronze'!H63*'Medal values'!$B$3, "")</f>
        <v/>
      </c>
      <c r="I63" s="5" t="str">
        <f>IF('Unified Genders - Gold'!I63+'Unified Genders - Silver'!I63+'Unified Genders - Bronze'!I63 &gt; 0, 'Unified Genders - Gold'!I63*'Medal values'!$B$1+'Unified Genders - Silver'!I63*'Medal values'!$B$2+'Unified Genders - Bronze'!I63*'Medal values'!$B$3, "")</f>
        <v/>
      </c>
      <c r="J63" s="5" t="str">
        <f>IF('Unified Genders - Gold'!J63+'Unified Genders - Silver'!J63+'Unified Genders - Bronze'!J63 &gt; 0, 'Unified Genders - Gold'!J63*'Medal values'!$B$1+'Unified Genders - Silver'!J63*'Medal values'!$B$2+'Unified Genders - Bronze'!J63*'Medal values'!$B$3, "")</f>
        <v/>
      </c>
      <c r="K63" s="5" t="str">
        <f>IF('Unified Genders - Gold'!K63+'Unified Genders - Silver'!K63+'Unified Genders - Bronze'!K63 &gt; 0, 'Unified Genders - Gold'!K63*'Medal values'!$B$1+'Unified Genders - Silver'!K63*'Medal values'!$B$2+'Unified Genders - Bronze'!K63*'Medal values'!$B$3, "")</f>
        <v/>
      </c>
      <c r="L63" s="5" t="str">
        <f>IF('Unified Genders - Gold'!L63+'Unified Genders - Silver'!L63+'Unified Genders - Bronze'!L63 &gt; 0, 'Unified Genders - Gold'!L63*'Medal values'!$B$1+'Unified Genders - Silver'!L63*'Medal values'!$B$2+'Unified Genders - Bronze'!L63*'Medal values'!$B$3, "")</f>
        <v/>
      </c>
      <c r="M63" s="5" t="str">
        <f>IF('Unified Genders - Gold'!M63+'Unified Genders - Silver'!M63+'Unified Genders - Bronze'!M63 &gt; 0, 'Unified Genders - Gold'!M63*'Medal values'!$B$1+'Unified Genders - Silver'!M63*'Medal values'!$B$2+'Unified Genders - Bronze'!M63*'Medal values'!$B$3, "")</f>
        <v/>
      </c>
      <c r="N63" s="5" t="str">
        <f>IF('Unified Genders - Gold'!N63+'Unified Genders - Silver'!N63+'Unified Genders - Bronze'!N63 &gt; 0, 'Unified Genders - Gold'!N63*'Medal values'!$B$1+'Unified Genders - Silver'!N63*'Medal values'!$B$2+'Unified Genders - Bronze'!N63*'Medal values'!$B$3, "")</f>
        <v/>
      </c>
      <c r="O63" s="5" t="str">
        <f>IF('Unified Genders - Gold'!O63+'Unified Genders - Silver'!O63+'Unified Genders - Bronze'!O63 &gt; 0, 'Unified Genders - Gold'!O63*'Medal values'!$B$1+'Unified Genders - Silver'!O63*'Medal values'!$B$2+'Unified Genders - Bronze'!O63*'Medal values'!$B$3, "")</f>
        <v/>
      </c>
      <c r="P63" s="5" t="str">
        <f>IF('Unified Genders - Gold'!P63+'Unified Genders - Silver'!P63+'Unified Genders - Bronze'!P63 &gt; 0, 'Unified Genders - Gold'!P63*'Medal values'!$B$1+'Unified Genders - Silver'!P63*'Medal values'!$B$2+'Unified Genders - Bronze'!P63*'Medal values'!$B$3, "")</f>
        <v/>
      </c>
      <c r="Q63" s="5" t="str">
        <f>IF('Unified Genders - Gold'!Q63+'Unified Genders - Silver'!Q63+'Unified Genders - Bronze'!Q63 &gt; 0, 'Unified Genders - Gold'!Q63*'Medal values'!$B$1+'Unified Genders - Silver'!Q63*'Medal values'!$B$2+'Unified Genders - Bronze'!Q63*'Medal values'!$B$3, "")</f>
        <v/>
      </c>
      <c r="R63" s="5" t="str">
        <f>IF('Unified Genders - Gold'!R63+'Unified Genders - Silver'!R63+'Unified Genders - Bronze'!R63 &gt; 0, 'Unified Genders - Gold'!R63*'Medal values'!$B$1+'Unified Genders - Silver'!R63*'Medal values'!$B$2+'Unified Genders - Bronze'!R63*'Medal values'!$B$3, "")</f>
        <v/>
      </c>
      <c r="S63" s="5">
        <f>IF('Unified Genders - Gold'!S63+'Unified Genders - Silver'!S63+'Unified Genders - Bronze'!S63 &gt; 0, 'Unified Genders - Gold'!S63*'Medal values'!$B$1+'Unified Genders - Silver'!S63*'Medal values'!$B$2+'Unified Genders - Bronze'!S63*'Medal values'!$B$3, "")</f>
        <v>1</v>
      </c>
      <c r="T63" s="5" t="str">
        <f>IF('Unified Genders - Gold'!T63+'Unified Genders - Silver'!T63+'Unified Genders - Bronze'!T63 &gt; 0, 'Unified Genders - Gold'!T63*'Medal values'!$B$1+'Unified Genders - Silver'!T63*'Medal values'!$B$2+'Unified Genders - Bronze'!T63*'Medal values'!$B$3, "")</f>
        <v/>
      </c>
      <c r="U63" s="5" t="str">
        <f>IF('Unified Genders - Gold'!U63+'Unified Genders - Silver'!U63+'Unified Genders - Bronze'!U63 &gt; 0, 'Unified Genders - Gold'!U63*'Medal values'!$B$1+'Unified Genders - Silver'!U63*'Medal values'!$B$2+'Unified Genders - Bronze'!U63*'Medal values'!$B$3, "")</f>
        <v/>
      </c>
      <c r="V63" s="5">
        <f>IF('Unified Genders - Gold'!V63+'Unified Genders - Silver'!V63+'Unified Genders - Bronze'!V63 &gt; 0, 'Unified Genders - Gold'!V63*'Medal values'!$B$1+'Unified Genders - Silver'!V63*'Medal values'!$B$2+'Unified Genders - Bronze'!V63*'Medal values'!$B$3, "")</f>
        <v>1</v>
      </c>
      <c r="W63" s="5" t="str">
        <f>IF('Unified Genders - Gold'!W63+'Unified Genders - Silver'!W63+'Unified Genders - Bronze'!W63 &gt; 0, 'Unified Genders - Gold'!W63*'Medal values'!$B$1+'Unified Genders - Silver'!W63*'Medal values'!$B$2+'Unified Genders - Bronze'!W63*'Medal values'!$B$3, "")</f>
        <v/>
      </c>
      <c r="X63" s="5" t="str">
        <f>IF('Unified Genders - Gold'!X63+'Unified Genders - Silver'!X63+'Unified Genders - Bronze'!X63 &gt; 0, 'Unified Genders - Gold'!X63*'Medal values'!$B$1+'Unified Genders - Silver'!X63*'Medal values'!$B$2+'Unified Genders - Bronze'!X63*'Medal values'!$B$3, "")</f>
        <v/>
      </c>
      <c r="Y63" s="5" t="str">
        <f>IF('Unified Genders - Gold'!Y63+'Unified Genders - Silver'!Y63+'Unified Genders - Bronze'!Y63 &gt; 0, 'Unified Genders - Gold'!Y63*'Medal values'!$B$1+'Unified Genders - Silver'!Y63*'Medal values'!$B$2+'Unified Genders - Bronze'!Y63*'Medal values'!$B$3, "")</f>
        <v/>
      </c>
      <c r="Z63" s="5" t="str">
        <f>IF('Unified Genders - Gold'!Z63+'Unified Genders - Silver'!Z63+'Unified Genders - Bronze'!Z63 &gt; 0, 'Unified Genders - Gold'!Z63*'Medal values'!$B$1+'Unified Genders - Silver'!Z63*'Medal values'!$B$2+'Unified Genders - Bronze'!Z63*'Medal values'!$B$3, "")</f>
        <v/>
      </c>
      <c r="AA63" s="5" t="str">
        <f>IF('Unified Genders - Gold'!AA63+'Unified Genders - Silver'!AA63+'Unified Genders - Bronze'!AA63 &gt; 0, 'Unified Genders - Gold'!AA63*'Medal values'!$B$1+'Unified Genders - Silver'!AA63*'Medal values'!$B$2+'Unified Genders - Bronze'!AA63*'Medal values'!$B$3, "")</f>
        <v/>
      </c>
      <c r="AB63" s="5" t="str">
        <f>IF('Unified Genders - Gold'!AB63+'Unified Genders - Silver'!AB63+'Unified Genders - Bronze'!AB63 &gt; 0, 'Unified Genders - Gold'!AB63*'Medal values'!$B$1+'Unified Genders - Silver'!AB63*'Medal values'!$B$2+'Unified Genders - Bronze'!AB63*'Medal values'!$B$3, "")</f>
        <v/>
      </c>
      <c r="AC63" s="5" t="str">
        <f>IF('Unified Genders - Gold'!AC63+'Unified Genders - Silver'!AC63+'Unified Genders - Bronze'!AC63 &gt; 0, 'Unified Genders - Gold'!AC63*'Medal values'!$B$1+'Unified Genders - Silver'!AC63*'Medal values'!$B$2+'Unified Genders - Bronze'!AC63*'Medal values'!$B$3, "")</f>
        <v/>
      </c>
      <c r="AD63" s="5" t="str">
        <f>IF('Unified Genders - Gold'!AD63+'Unified Genders - Silver'!AD63+'Unified Genders - Bronze'!AD63 &gt; 0, 'Unified Genders - Gold'!AD63*'Medal values'!$B$1+'Unified Genders - Silver'!AD63*'Medal values'!$B$2+'Unified Genders - Bronze'!AD63*'Medal values'!$B$3, "")</f>
        <v/>
      </c>
      <c r="AE63" s="5" t="str">
        <f>IF('Unified Genders - Gold'!AE63+'Unified Genders - Silver'!AE63+'Unified Genders - Bronze'!AE63 &gt; 0, 'Unified Genders - Gold'!AE63*'Medal values'!$B$1+'Unified Genders - Silver'!AE63*'Medal values'!$B$2+'Unified Genders - Bronze'!AE63*'Medal values'!$B$3, "")</f>
        <v/>
      </c>
      <c r="AF63" s="5" t="str">
        <f>IF('Unified Genders - Gold'!AF63+'Unified Genders - Silver'!AF63+'Unified Genders - Bronze'!AF63 &gt; 0, 'Unified Genders - Gold'!AF63*'Medal values'!$B$1+'Unified Genders - Silver'!AF63*'Medal values'!$B$2+'Unified Genders - Bronze'!AF63*'Medal values'!$B$3, "")</f>
        <v/>
      </c>
      <c r="AG63" s="5" t="str">
        <f>IF('Unified Genders - Gold'!AG63+'Unified Genders - Silver'!AG63+'Unified Genders - Bronze'!AG63 &gt; 0, 'Unified Genders - Gold'!AG63*'Medal values'!$B$1+'Unified Genders - Silver'!AG63*'Medal values'!$B$2+'Unified Genders - Bronze'!AG63*'Medal values'!$B$3, "")</f>
        <v/>
      </c>
      <c r="AH63" s="5" t="str">
        <f>IF('Unified Genders - Gold'!AH63+'Unified Genders - Silver'!AH63+'Unified Genders - Bronze'!AH63 &gt; 0, 'Unified Genders - Gold'!AH63*'Medal values'!$B$1+'Unified Genders - Silver'!AH63*'Medal values'!$B$2+'Unified Genders - Bronze'!AH63*'Medal values'!$B$3, "")</f>
        <v/>
      </c>
      <c r="AI63" s="5" t="str">
        <f>IF('Unified Genders - Gold'!AI63+'Unified Genders - Silver'!AI63+'Unified Genders - Bronze'!AI63 &gt; 0, 'Unified Genders - Gold'!AI63*'Medal values'!$B$1+'Unified Genders - Silver'!AI63*'Medal values'!$B$2+'Unified Genders - Bronze'!AI63*'Medal values'!$B$3, "")</f>
        <v/>
      </c>
      <c r="AJ63" s="5" t="str">
        <f>IF('Unified Genders - Gold'!AJ63+'Unified Genders - Silver'!AJ63+'Unified Genders - Bronze'!AJ63 &gt; 0, 'Unified Genders - Gold'!AJ63*'Medal values'!$B$1+'Unified Genders - Silver'!AJ63*'Medal values'!$B$2+'Unified Genders - Bronze'!AJ63*'Medal values'!$B$3, "")</f>
        <v/>
      </c>
      <c r="AK63" s="5" t="str">
        <f>IF('Unified Genders - Gold'!AK63+'Unified Genders - Silver'!AK63+'Unified Genders - Bronze'!AK63 &gt; 0, 'Unified Genders - Gold'!AK63*'Medal values'!$B$1+'Unified Genders - Silver'!AK63*'Medal values'!$B$2+'Unified Genders - Bronze'!AK63*'Medal values'!$B$3, "")</f>
        <v/>
      </c>
      <c r="AL63" s="5" t="str">
        <f>IF('Unified Genders - Gold'!AL63+'Unified Genders - Silver'!AL63+'Unified Genders - Bronze'!AL63 &gt; 0, 'Unified Genders - Gold'!AL63*'Medal values'!$B$1+'Unified Genders - Silver'!AL63*'Medal values'!$B$2+'Unified Genders - Bronze'!AL63*'Medal values'!$B$3, "")</f>
        <v/>
      </c>
      <c r="AM63" s="5" t="str">
        <f>IF('Unified Genders - Gold'!AM63+'Unified Genders - Silver'!AM63+'Unified Genders - Bronze'!AM63 &gt; 0, 'Unified Genders - Gold'!AM63*'Medal values'!$B$1+'Unified Genders - Silver'!AM63*'Medal values'!$B$2+'Unified Genders - Bronze'!AM63*'Medal values'!$B$3, "")</f>
        <v/>
      </c>
      <c r="AN63" s="5" t="str">
        <f>IF('Unified Genders - Gold'!AN63+'Unified Genders - Silver'!AN63+'Unified Genders - Bronze'!AN63 &gt; 0, 'Unified Genders - Gold'!AN63*'Medal values'!$B$1+'Unified Genders - Silver'!AN63*'Medal values'!$B$2+'Unified Genders - Bronze'!AN63*'Medal values'!$B$3, "")</f>
        <v/>
      </c>
      <c r="AO63" s="5" t="str">
        <f>IF('Unified Genders - Gold'!AO63+'Unified Genders - Silver'!AO63+'Unified Genders - Bronze'!AO63 &gt; 0, 'Unified Genders - Gold'!AO63*'Medal values'!$B$1+'Unified Genders - Silver'!AO63*'Medal values'!$B$2+'Unified Genders - Bronze'!AO63*'Medal values'!$B$3, "")</f>
        <v/>
      </c>
      <c r="AP63" s="5" t="str">
        <f>IF('Unified Genders - Gold'!AP63+'Unified Genders - Silver'!AP63+'Unified Genders - Bronze'!AP63 &gt; 0, 'Unified Genders - Gold'!AP63*'Medal values'!$B$1+'Unified Genders - Silver'!AP63*'Medal values'!$B$2+'Unified Genders - Bronze'!AP63*'Medal values'!$B$3, "")</f>
        <v/>
      </c>
      <c r="AQ63" s="5" t="str">
        <f>IF('Unified Genders - Gold'!AQ63+'Unified Genders - Silver'!AQ63+'Unified Genders - Bronze'!AQ63 &gt; 0, 'Unified Genders - Gold'!AQ63*'Medal values'!$B$1+'Unified Genders - Silver'!AQ63*'Medal values'!$B$2+'Unified Genders - Bronze'!AQ63*'Medal values'!$B$3, "")</f>
        <v/>
      </c>
      <c r="AR63" s="5" t="str">
        <f>IF('Unified Genders - Gold'!AR63+'Unified Genders - Silver'!AR63+'Unified Genders - Bronze'!AR63 &gt; 0, 'Unified Genders - Gold'!AR63*'Medal values'!$B$1+'Unified Genders - Silver'!AR63*'Medal values'!$B$2+'Unified Genders - Bronze'!AR63*'Medal values'!$B$3, "")</f>
        <v/>
      </c>
      <c r="AS63" s="5" t="str">
        <f>IF('Unified Genders - Gold'!AS63+'Unified Genders - Silver'!AS63+'Unified Genders - Bronze'!AS63 &gt; 0, 'Unified Genders - Gold'!AS63*'Medal values'!$B$1+'Unified Genders - Silver'!AS63*'Medal values'!$B$2+'Unified Genders - Bronze'!AS63*'Medal values'!$B$3, "")</f>
        <v/>
      </c>
      <c r="AT63" s="5">
        <f>IF('Unified Genders - Gold'!AT63+'Unified Genders - Silver'!AT63+'Unified Genders - Bronze'!AT63 &gt; 0, 'Unified Genders - Gold'!AT63*'Medal values'!$B$1+'Unified Genders - Silver'!AT63*'Medal values'!$B$2+'Unified Genders - Bronze'!AT63*'Medal values'!$B$3, "")</f>
        <v>1</v>
      </c>
      <c r="AU63" s="5" t="str">
        <f>IF('Unified Genders - Gold'!AU63+'Unified Genders - Silver'!AU63+'Unified Genders - Bronze'!AU63 &gt; 0, 'Unified Genders - Gold'!AU63*'Medal values'!$B$1+'Unified Genders - Silver'!AU63*'Medal values'!$B$2+'Unified Genders - Bronze'!AU63*'Medal values'!$B$3, "")</f>
        <v/>
      </c>
      <c r="AV63" s="5">
        <f t="shared" si="1"/>
        <v>4</v>
      </c>
      <c r="AW63" s="5">
        <f>SUM('Unified Genders - Gold'!AV63, 'Unified Genders - Silver'!AV63, 'Unified Genders - Bronze'!AV63)</f>
        <v>4</v>
      </c>
    </row>
    <row r="64">
      <c r="A64" s="5" t="str">
        <f>Countries!A63</f>
        <v>MGL</v>
      </c>
      <c r="B64" s="5" t="str">
        <f>IF('Unified Genders - Gold'!B64+'Unified Genders - Silver'!B64+'Unified Genders - Bronze'!B64 &gt; 0, 'Unified Genders - Gold'!B64*'Medal values'!$B$1+'Unified Genders - Silver'!B64*'Medal values'!$B$2+'Unified Genders - Bronze'!B64*'Medal values'!$B$3, "")</f>
        <v/>
      </c>
      <c r="C64" s="5" t="str">
        <f>IF('Unified Genders - Gold'!C64+'Unified Genders - Silver'!C64+'Unified Genders - Bronze'!C64 &gt; 0, 'Unified Genders - Gold'!C64*'Medal values'!$B$1+'Unified Genders - Silver'!C64*'Medal values'!$B$2+'Unified Genders - Bronze'!C64*'Medal values'!$B$3, "")</f>
        <v/>
      </c>
      <c r="D64" s="5" t="str">
        <f>IF('Unified Genders - Gold'!D64+'Unified Genders - Silver'!D64+'Unified Genders - Bronze'!D64 &gt; 0, 'Unified Genders - Gold'!D64*'Medal values'!$B$1+'Unified Genders - Silver'!D64*'Medal values'!$B$2+'Unified Genders - Bronze'!D64*'Medal values'!$B$3, "")</f>
        <v/>
      </c>
      <c r="E64" s="5" t="str">
        <f>IF('Unified Genders - Gold'!E64+'Unified Genders - Silver'!E64+'Unified Genders - Bronze'!E64 &gt; 0, 'Unified Genders - Gold'!E64*'Medal values'!$B$1+'Unified Genders - Silver'!E64*'Medal values'!$B$2+'Unified Genders - Bronze'!E64*'Medal values'!$B$3, "")</f>
        <v/>
      </c>
      <c r="F64" s="5" t="str">
        <f>IF('Unified Genders - Gold'!F64+'Unified Genders - Silver'!F64+'Unified Genders - Bronze'!F64 &gt; 0, 'Unified Genders - Gold'!F64*'Medal values'!$B$1+'Unified Genders - Silver'!F64*'Medal values'!$B$2+'Unified Genders - Bronze'!F64*'Medal values'!$B$3, "")</f>
        <v/>
      </c>
      <c r="G64" s="5" t="str">
        <f>IF('Unified Genders - Gold'!G64+'Unified Genders - Silver'!G64+'Unified Genders - Bronze'!G64 &gt; 0, 'Unified Genders - Gold'!G64*'Medal values'!$B$1+'Unified Genders - Silver'!G64*'Medal values'!$B$2+'Unified Genders - Bronze'!G64*'Medal values'!$B$3, "")</f>
        <v/>
      </c>
      <c r="H64" s="5" t="str">
        <f>IF('Unified Genders - Gold'!H64+'Unified Genders - Silver'!H64+'Unified Genders - Bronze'!H64 &gt; 0, 'Unified Genders - Gold'!H64*'Medal values'!$B$1+'Unified Genders - Silver'!H64*'Medal values'!$B$2+'Unified Genders - Bronze'!H64*'Medal values'!$B$3, "")</f>
        <v/>
      </c>
      <c r="I64" s="5" t="str">
        <f>IF('Unified Genders - Gold'!I64+'Unified Genders - Silver'!I64+'Unified Genders - Bronze'!I64 &gt; 0, 'Unified Genders - Gold'!I64*'Medal values'!$B$1+'Unified Genders - Silver'!I64*'Medal values'!$B$2+'Unified Genders - Bronze'!I64*'Medal values'!$B$3, "")</f>
        <v/>
      </c>
      <c r="J64" s="5" t="str">
        <f>IF('Unified Genders - Gold'!J64+'Unified Genders - Silver'!J64+'Unified Genders - Bronze'!J64 &gt; 0, 'Unified Genders - Gold'!J64*'Medal values'!$B$1+'Unified Genders - Silver'!J64*'Medal values'!$B$2+'Unified Genders - Bronze'!J64*'Medal values'!$B$3, "")</f>
        <v/>
      </c>
      <c r="K64" s="5" t="str">
        <f>IF('Unified Genders - Gold'!K64+'Unified Genders - Silver'!K64+'Unified Genders - Bronze'!K64 &gt; 0, 'Unified Genders - Gold'!K64*'Medal values'!$B$1+'Unified Genders - Silver'!K64*'Medal values'!$B$2+'Unified Genders - Bronze'!K64*'Medal values'!$B$3, "")</f>
        <v/>
      </c>
      <c r="L64" s="5" t="str">
        <f>IF('Unified Genders - Gold'!L64+'Unified Genders - Silver'!L64+'Unified Genders - Bronze'!L64 &gt; 0, 'Unified Genders - Gold'!L64*'Medal values'!$B$1+'Unified Genders - Silver'!L64*'Medal values'!$B$2+'Unified Genders - Bronze'!L64*'Medal values'!$B$3, "")</f>
        <v/>
      </c>
      <c r="M64" s="5" t="str">
        <f>IF('Unified Genders - Gold'!M64+'Unified Genders - Silver'!M64+'Unified Genders - Bronze'!M64 &gt; 0, 'Unified Genders - Gold'!M64*'Medal values'!$B$1+'Unified Genders - Silver'!M64*'Medal values'!$B$2+'Unified Genders - Bronze'!M64*'Medal values'!$B$3, "")</f>
        <v/>
      </c>
      <c r="N64" s="5" t="str">
        <f>IF('Unified Genders - Gold'!N64+'Unified Genders - Silver'!N64+'Unified Genders - Bronze'!N64 &gt; 0, 'Unified Genders - Gold'!N64*'Medal values'!$B$1+'Unified Genders - Silver'!N64*'Medal values'!$B$2+'Unified Genders - Bronze'!N64*'Medal values'!$B$3, "")</f>
        <v/>
      </c>
      <c r="O64" s="5" t="str">
        <f>IF('Unified Genders - Gold'!O64+'Unified Genders - Silver'!O64+'Unified Genders - Bronze'!O64 &gt; 0, 'Unified Genders - Gold'!O64*'Medal values'!$B$1+'Unified Genders - Silver'!O64*'Medal values'!$B$2+'Unified Genders - Bronze'!O64*'Medal values'!$B$3, "")</f>
        <v/>
      </c>
      <c r="P64" s="5" t="str">
        <f>IF('Unified Genders - Gold'!P64+'Unified Genders - Silver'!P64+'Unified Genders - Bronze'!P64 &gt; 0, 'Unified Genders - Gold'!P64*'Medal values'!$B$1+'Unified Genders - Silver'!P64*'Medal values'!$B$2+'Unified Genders - Bronze'!P64*'Medal values'!$B$3, "")</f>
        <v/>
      </c>
      <c r="Q64" s="5" t="str">
        <f>IF('Unified Genders - Gold'!Q64+'Unified Genders - Silver'!Q64+'Unified Genders - Bronze'!Q64 &gt; 0, 'Unified Genders - Gold'!Q64*'Medal values'!$B$1+'Unified Genders - Silver'!Q64*'Medal values'!$B$2+'Unified Genders - Bronze'!Q64*'Medal values'!$B$3, "")</f>
        <v/>
      </c>
      <c r="R64" s="5" t="str">
        <f>IF('Unified Genders - Gold'!R64+'Unified Genders - Silver'!R64+'Unified Genders - Bronze'!R64 &gt; 0, 'Unified Genders - Gold'!R64*'Medal values'!$B$1+'Unified Genders - Silver'!R64*'Medal values'!$B$2+'Unified Genders - Bronze'!R64*'Medal values'!$B$3, "")</f>
        <v/>
      </c>
      <c r="S64" s="5" t="str">
        <f>IF('Unified Genders - Gold'!S64+'Unified Genders - Silver'!S64+'Unified Genders - Bronze'!S64 &gt; 0, 'Unified Genders - Gold'!S64*'Medal values'!$B$1+'Unified Genders - Silver'!S64*'Medal values'!$B$2+'Unified Genders - Bronze'!S64*'Medal values'!$B$3, "")</f>
        <v/>
      </c>
      <c r="T64" s="5" t="str">
        <f>IF('Unified Genders - Gold'!T64+'Unified Genders - Silver'!T64+'Unified Genders - Bronze'!T64 &gt; 0, 'Unified Genders - Gold'!T64*'Medal values'!$B$1+'Unified Genders - Silver'!T64*'Medal values'!$B$2+'Unified Genders - Bronze'!T64*'Medal values'!$B$3, "")</f>
        <v/>
      </c>
      <c r="U64" s="5" t="str">
        <f>IF('Unified Genders - Gold'!U64+'Unified Genders - Silver'!U64+'Unified Genders - Bronze'!U64 &gt; 0, 'Unified Genders - Gold'!U64*'Medal values'!$B$1+'Unified Genders - Silver'!U64*'Medal values'!$B$2+'Unified Genders - Bronze'!U64*'Medal values'!$B$3, "")</f>
        <v/>
      </c>
      <c r="V64" s="5" t="str">
        <f>IF('Unified Genders - Gold'!V64+'Unified Genders - Silver'!V64+'Unified Genders - Bronze'!V64 &gt; 0, 'Unified Genders - Gold'!V64*'Medal values'!$B$1+'Unified Genders - Silver'!V64*'Medal values'!$B$2+'Unified Genders - Bronze'!V64*'Medal values'!$B$3, "")</f>
        <v/>
      </c>
      <c r="W64" s="5" t="str">
        <f>IF('Unified Genders - Gold'!W64+'Unified Genders - Silver'!W64+'Unified Genders - Bronze'!W64 &gt; 0, 'Unified Genders - Gold'!W64*'Medal values'!$B$1+'Unified Genders - Silver'!W64*'Medal values'!$B$2+'Unified Genders - Bronze'!W64*'Medal values'!$B$3, "")</f>
        <v/>
      </c>
      <c r="X64" s="5" t="str">
        <f>IF('Unified Genders - Gold'!X64+'Unified Genders - Silver'!X64+'Unified Genders - Bronze'!X64 &gt; 0, 'Unified Genders - Gold'!X64*'Medal values'!$B$1+'Unified Genders - Silver'!X64*'Medal values'!$B$2+'Unified Genders - Bronze'!X64*'Medal values'!$B$3, "")</f>
        <v/>
      </c>
      <c r="Y64" s="5" t="str">
        <f>IF('Unified Genders - Gold'!Y64+'Unified Genders - Silver'!Y64+'Unified Genders - Bronze'!Y64 &gt; 0, 'Unified Genders - Gold'!Y64*'Medal values'!$B$1+'Unified Genders - Silver'!Y64*'Medal values'!$B$2+'Unified Genders - Bronze'!Y64*'Medal values'!$B$3, "")</f>
        <v/>
      </c>
      <c r="Z64" s="5">
        <f>IF('Unified Genders - Gold'!Z64+'Unified Genders - Silver'!Z64+'Unified Genders - Bronze'!Z64 &gt; 0, 'Unified Genders - Gold'!Z64*'Medal values'!$B$1+'Unified Genders - Silver'!Z64*'Medal values'!$B$2+'Unified Genders - Bronze'!Z64*'Medal values'!$B$3, "")</f>
        <v>4.000001</v>
      </c>
      <c r="AA64" s="5" t="str">
        <f>IF('Unified Genders - Gold'!AA64+'Unified Genders - Silver'!AA64+'Unified Genders - Bronze'!AA64 &gt; 0, 'Unified Genders - Gold'!AA64*'Medal values'!$B$1+'Unified Genders - Silver'!AA64*'Medal values'!$B$2+'Unified Genders - Bronze'!AA64*'Medal values'!$B$3, "")</f>
        <v/>
      </c>
      <c r="AB64" s="5" t="str">
        <f>IF('Unified Genders - Gold'!AB64+'Unified Genders - Silver'!AB64+'Unified Genders - Bronze'!AB64 &gt; 0, 'Unified Genders - Gold'!AB64*'Medal values'!$B$1+'Unified Genders - Silver'!AB64*'Medal values'!$B$2+'Unified Genders - Bronze'!AB64*'Medal values'!$B$3, "")</f>
        <v/>
      </c>
      <c r="AC64" s="5" t="str">
        <f>IF('Unified Genders - Gold'!AC64+'Unified Genders - Silver'!AC64+'Unified Genders - Bronze'!AC64 &gt; 0, 'Unified Genders - Gold'!AC64*'Medal values'!$B$1+'Unified Genders - Silver'!AC64*'Medal values'!$B$2+'Unified Genders - Bronze'!AC64*'Medal values'!$B$3, "")</f>
        <v/>
      </c>
      <c r="AD64" s="5" t="str">
        <f>IF('Unified Genders - Gold'!AD64+'Unified Genders - Silver'!AD64+'Unified Genders - Bronze'!AD64 &gt; 0, 'Unified Genders - Gold'!AD64*'Medal values'!$B$1+'Unified Genders - Silver'!AD64*'Medal values'!$B$2+'Unified Genders - Bronze'!AD64*'Medal values'!$B$3, "")</f>
        <v/>
      </c>
      <c r="AE64" s="5" t="str">
        <f>IF('Unified Genders - Gold'!AE64+'Unified Genders - Silver'!AE64+'Unified Genders - Bronze'!AE64 &gt; 0, 'Unified Genders - Gold'!AE64*'Medal values'!$B$1+'Unified Genders - Silver'!AE64*'Medal values'!$B$2+'Unified Genders - Bronze'!AE64*'Medal values'!$B$3, "")</f>
        <v/>
      </c>
      <c r="AF64" s="5" t="str">
        <f>IF('Unified Genders - Gold'!AF64+'Unified Genders - Silver'!AF64+'Unified Genders - Bronze'!AF64 &gt; 0, 'Unified Genders - Gold'!AF64*'Medal values'!$B$1+'Unified Genders - Silver'!AF64*'Medal values'!$B$2+'Unified Genders - Bronze'!AF64*'Medal values'!$B$3, "")</f>
        <v/>
      </c>
      <c r="AG64" s="5" t="str">
        <f>IF('Unified Genders - Gold'!AG64+'Unified Genders - Silver'!AG64+'Unified Genders - Bronze'!AG64 &gt; 0, 'Unified Genders - Gold'!AG64*'Medal values'!$B$1+'Unified Genders - Silver'!AG64*'Medal values'!$B$2+'Unified Genders - Bronze'!AG64*'Medal values'!$B$3, "")</f>
        <v/>
      </c>
      <c r="AH64" s="5" t="str">
        <f>IF('Unified Genders - Gold'!AH64+'Unified Genders - Silver'!AH64+'Unified Genders - Bronze'!AH64 &gt; 0, 'Unified Genders - Gold'!AH64*'Medal values'!$B$1+'Unified Genders - Silver'!AH64*'Medal values'!$B$2+'Unified Genders - Bronze'!AH64*'Medal values'!$B$3, "")</f>
        <v/>
      </c>
      <c r="AI64" s="5" t="str">
        <f>IF('Unified Genders - Gold'!AI64+'Unified Genders - Silver'!AI64+'Unified Genders - Bronze'!AI64 &gt; 0, 'Unified Genders - Gold'!AI64*'Medal values'!$B$1+'Unified Genders - Silver'!AI64*'Medal values'!$B$2+'Unified Genders - Bronze'!AI64*'Medal values'!$B$3, "")</f>
        <v/>
      </c>
      <c r="AJ64" s="5" t="str">
        <f>IF('Unified Genders - Gold'!AJ64+'Unified Genders - Silver'!AJ64+'Unified Genders - Bronze'!AJ64 &gt; 0, 'Unified Genders - Gold'!AJ64*'Medal values'!$B$1+'Unified Genders - Silver'!AJ64*'Medal values'!$B$2+'Unified Genders - Bronze'!AJ64*'Medal values'!$B$3, "")</f>
        <v/>
      </c>
      <c r="AK64" s="5" t="str">
        <f>IF('Unified Genders - Gold'!AK64+'Unified Genders - Silver'!AK64+'Unified Genders - Bronze'!AK64 &gt; 0, 'Unified Genders - Gold'!AK64*'Medal values'!$B$1+'Unified Genders - Silver'!AK64*'Medal values'!$B$2+'Unified Genders - Bronze'!AK64*'Medal values'!$B$3, "")</f>
        <v/>
      </c>
      <c r="AL64" s="5" t="str">
        <f>IF('Unified Genders - Gold'!AL64+'Unified Genders - Silver'!AL64+'Unified Genders - Bronze'!AL64 &gt; 0, 'Unified Genders - Gold'!AL64*'Medal values'!$B$1+'Unified Genders - Silver'!AL64*'Medal values'!$B$2+'Unified Genders - Bronze'!AL64*'Medal values'!$B$3, "")</f>
        <v/>
      </c>
      <c r="AM64" s="5" t="str">
        <f>IF('Unified Genders - Gold'!AM64+'Unified Genders - Silver'!AM64+'Unified Genders - Bronze'!AM64 &gt; 0, 'Unified Genders - Gold'!AM64*'Medal values'!$B$1+'Unified Genders - Silver'!AM64*'Medal values'!$B$2+'Unified Genders - Bronze'!AM64*'Medal values'!$B$3, "")</f>
        <v/>
      </c>
      <c r="AN64" s="5" t="str">
        <f>IF('Unified Genders - Gold'!AN64+'Unified Genders - Silver'!AN64+'Unified Genders - Bronze'!AN64 &gt; 0, 'Unified Genders - Gold'!AN64*'Medal values'!$B$1+'Unified Genders - Silver'!AN64*'Medal values'!$B$2+'Unified Genders - Bronze'!AN64*'Medal values'!$B$3, "")</f>
        <v/>
      </c>
      <c r="AO64" s="5" t="str">
        <f>IF('Unified Genders - Gold'!AO64+'Unified Genders - Silver'!AO64+'Unified Genders - Bronze'!AO64 &gt; 0, 'Unified Genders - Gold'!AO64*'Medal values'!$B$1+'Unified Genders - Silver'!AO64*'Medal values'!$B$2+'Unified Genders - Bronze'!AO64*'Medal values'!$B$3, "")</f>
        <v/>
      </c>
      <c r="AP64" s="5" t="str">
        <f>IF('Unified Genders - Gold'!AP64+'Unified Genders - Silver'!AP64+'Unified Genders - Bronze'!AP64 &gt; 0, 'Unified Genders - Gold'!AP64*'Medal values'!$B$1+'Unified Genders - Silver'!AP64*'Medal values'!$B$2+'Unified Genders - Bronze'!AP64*'Medal values'!$B$3, "")</f>
        <v/>
      </c>
      <c r="AQ64" s="5" t="str">
        <f>IF('Unified Genders - Gold'!AQ64+'Unified Genders - Silver'!AQ64+'Unified Genders - Bronze'!AQ64 &gt; 0, 'Unified Genders - Gold'!AQ64*'Medal values'!$B$1+'Unified Genders - Silver'!AQ64*'Medal values'!$B$2+'Unified Genders - Bronze'!AQ64*'Medal values'!$B$3, "")</f>
        <v/>
      </c>
      <c r="AR64" s="5" t="str">
        <f>IF('Unified Genders - Gold'!AR64+'Unified Genders - Silver'!AR64+'Unified Genders - Bronze'!AR64 &gt; 0, 'Unified Genders - Gold'!AR64*'Medal values'!$B$1+'Unified Genders - Silver'!AR64*'Medal values'!$B$2+'Unified Genders - Bronze'!AR64*'Medal values'!$B$3, "")</f>
        <v/>
      </c>
      <c r="AS64" s="5" t="str">
        <f>IF('Unified Genders - Gold'!AS64+'Unified Genders - Silver'!AS64+'Unified Genders - Bronze'!AS64 &gt; 0, 'Unified Genders - Gold'!AS64*'Medal values'!$B$1+'Unified Genders - Silver'!AS64*'Medal values'!$B$2+'Unified Genders - Bronze'!AS64*'Medal values'!$B$3, "")</f>
        <v/>
      </c>
      <c r="AT64" s="5" t="str">
        <f>IF('Unified Genders - Gold'!AT64+'Unified Genders - Silver'!AT64+'Unified Genders - Bronze'!AT64 &gt; 0, 'Unified Genders - Gold'!AT64*'Medal values'!$B$1+'Unified Genders - Silver'!AT64*'Medal values'!$B$2+'Unified Genders - Bronze'!AT64*'Medal values'!$B$3, "")</f>
        <v/>
      </c>
      <c r="AU64" s="5">
        <f>IF('Unified Genders - Gold'!AU64+'Unified Genders - Silver'!AU64+'Unified Genders - Bronze'!AU64 &gt; 0, 'Unified Genders - Gold'!AU64*'Medal values'!$B$1+'Unified Genders - Silver'!AU64*'Medal values'!$B$2+'Unified Genders - Bronze'!AU64*'Medal values'!$B$3, "")</f>
        <v>2</v>
      </c>
      <c r="AV64" s="5">
        <f t="shared" si="1"/>
        <v>6.000001</v>
      </c>
      <c r="AW64" s="5">
        <f>SUM('Unified Genders - Gold'!AV64, 'Unified Genders - Silver'!AV64, 'Unified Genders - Bronze'!AV64)</f>
        <v>5</v>
      </c>
    </row>
    <row r="65">
      <c r="A65" s="5" t="str">
        <f>Countries!A64</f>
        <v>MKD</v>
      </c>
      <c r="B65" s="5" t="str">
        <f>IF('Unified Genders - Gold'!B65+'Unified Genders - Silver'!B65+'Unified Genders - Bronze'!B65 &gt; 0, 'Unified Genders - Gold'!B65*'Medal values'!$B$1+'Unified Genders - Silver'!B65*'Medal values'!$B$2+'Unified Genders - Bronze'!B65*'Medal values'!$B$3, "")</f>
        <v/>
      </c>
      <c r="C65" s="5" t="str">
        <f>IF('Unified Genders - Gold'!C65+'Unified Genders - Silver'!C65+'Unified Genders - Bronze'!C65 &gt; 0, 'Unified Genders - Gold'!C65*'Medal values'!$B$1+'Unified Genders - Silver'!C65*'Medal values'!$B$2+'Unified Genders - Bronze'!C65*'Medal values'!$B$3, "")</f>
        <v/>
      </c>
      <c r="D65" s="5" t="str">
        <f>IF('Unified Genders - Gold'!D65+'Unified Genders - Silver'!D65+'Unified Genders - Bronze'!D65 &gt; 0, 'Unified Genders - Gold'!D65*'Medal values'!$B$1+'Unified Genders - Silver'!D65*'Medal values'!$B$2+'Unified Genders - Bronze'!D65*'Medal values'!$B$3, "")</f>
        <v/>
      </c>
      <c r="E65" s="5" t="str">
        <f>IF('Unified Genders - Gold'!E65+'Unified Genders - Silver'!E65+'Unified Genders - Bronze'!E65 &gt; 0, 'Unified Genders - Gold'!E65*'Medal values'!$B$1+'Unified Genders - Silver'!E65*'Medal values'!$B$2+'Unified Genders - Bronze'!E65*'Medal values'!$B$3, "")</f>
        <v/>
      </c>
      <c r="F65" s="5" t="str">
        <f>IF('Unified Genders - Gold'!F65+'Unified Genders - Silver'!F65+'Unified Genders - Bronze'!F65 &gt; 0, 'Unified Genders - Gold'!F65*'Medal values'!$B$1+'Unified Genders - Silver'!F65*'Medal values'!$B$2+'Unified Genders - Bronze'!F65*'Medal values'!$B$3, "")</f>
        <v/>
      </c>
      <c r="G65" s="5" t="str">
        <f>IF('Unified Genders - Gold'!G65+'Unified Genders - Silver'!G65+'Unified Genders - Bronze'!G65 &gt; 0, 'Unified Genders - Gold'!G65*'Medal values'!$B$1+'Unified Genders - Silver'!G65*'Medal values'!$B$2+'Unified Genders - Bronze'!G65*'Medal values'!$B$3, "")</f>
        <v/>
      </c>
      <c r="H65" s="5" t="str">
        <f>IF('Unified Genders - Gold'!H65+'Unified Genders - Silver'!H65+'Unified Genders - Bronze'!H65 &gt; 0, 'Unified Genders - Gold'!H65*'Medal values'!$B$1+'Unified Genders - Silver'!H65*'Medal values'!$B$2+'Unified Genders - Bronze'!H65*'Medal values'!$B$3, "")</f>
        <v/>
      </c>
      <c r="I65" s="5" t="str">
        <f>IF('Unified Genders - Gold'!I65+'Unified Genders - Silver'!I65+'Unified Genders - Bronze'!I65 &gt; 0, 'Unified Genders - Gold'!I65*'Medal values'!$B$1+'Unified Genders - Silver'!I65*'Medal values'!$B$2+'Unified Genders - Bronze'!I65*'Medal values'!$B$3, "")</f>
        <v/>
      </c>
      <c r="J65" s="5" t="str">
        <f>IF('Unified Genders - Gold'!J65+'Unified Genders - Silver'!J65+'Unified Genders - Bronze'!J65 &gt; 0, 'Unified Genders - Gold'!J65*'Medal values'!$B$1+'Unified Genders - Silver'!J65*'Medal values'!$B$2+'Unified Genders - Bronze'!J65*'Medal values'!$B$3, "")</f>
        <v/>
      </c>
      <c r="K65" s="5" t="str">
        <f>IF('Unified Genders - Gold'!K65+'Unified Genders - Silver'!K65+'Unified Genders - Bronze'!K65 &gt; 0, 'Unified Genders - Gold'!K65*'Medal values'!$B$1+'Unified Genders - Silver'!K65*'Medal values'!$B$2+'Unified Genders - Bronze'!K65*'Medal values'!$B$3, "")</f>
        <v/>
      </c>
      <c r="L65" s="5" t="str">
        <f>IF('Unified Genders - Gold'!L65+'Unified Genders - Silver'!L65+'Unified Genders - Bronze'!L65 &gt; 0, 'Unified Genders - Gold'!L65*'Medal values'!$B$1+'Unified Genders - Silver'!L65*'Medal values'!$B$2+'Unified Genders - Bronze'!L65*'Medal values'!$B$3, "")</f>
        <v/>
      </c>
      <c r="M65" s="5" t="str">
        <f>IF('Unified Genders - Gold'!M65+'Unified Genders - Silver'!M65+'Unified Genders - Bronze'!M65 &gt; 0, 'Unified Genders - Gold'!M65*'Medal values'!$B$1+'Unified Genders - Silver'!M65*'Medal values'!$B$2+'Unified Genders - Bronze'!M65*'Medal values'!$B$3, "")</f>
        <v/>
      </c>
      <c r="N65" s="5" t="str">
        <f>IF('Unified Genders - Gold'!N65+'Unified Genders - Silver'!N65+'Unified Genders - Bronze'!N65 &gt; 0, 'Unified Genders - Gold'!N65*'Medal values'!$B$1+'Unified Genders - Silver'!N65*'Medal values'!$B$2+'Unified Genders - Bronze'!N65*'Medal values'!$B$3, "")</f>
        <v/>
      </c>
      <c r="O65" s="5" t="str">
        <f>IF('Unified Genders - Gold'!O65+'Unified Genders - Silver'!O65+'Unified Genders - Bronze'!O65 &gt; 0, 'Unified Genders - Gold'!O65*'Medal values'!$B$1+'Unified Genders - Silver'!O65*'Medal values'!$B$2+'Unified Genders - Bronze'!O65*'Medal values'!$B$3, "")</f>
        <v/>
      </c>
      <c r="P65" s="5" t="str">
        <f>IF('Unified Genders - Gold'!P65+'Unified Genders - Silver'!P65+'Unified Genders - Bronze'!P65 &gt; 0, 'Unified Genders - Gold'!P65*'Medal values'!$B$1+'Unified Genders - Silver'!P65*'Medal values'!$B$2+'Unified Genders - Bronze'!P65*'Medal values'!$B$3, "")</f>
        <v/>
      </c>
      <c r="Q65" s="5" t="str">
        <f>IF('Unified Genders - Gold'!Q65+'Unified Genders - Silver'!Q65+'Unified Genders - Bronze'!Q65 &gt; 0, 'Unified Genders - Gold'!Q65*'Medal values'!$B$1+'Unified Genders - Silver'!Q65*'Medal values'!$B$2+'Unified Genders - Bronze'!Q65*'Medal values'!$B$3, "")</f>
        <v/>
      </c>
      <c r="R65" s="5" t="str">
        <f>IF('Unified Genders - Gold'!R65+'Unified Genders - Silver'!R65+'Unified Genders - Bronze'!R65 &gt; 0, 'Unified Genders - Gold'!R65*'Medal values'!$B$1+'Unified Genders - Silver'!R65*'Medal values'!$B$2+'Unified Genders - Bronze'!R65*'Medal values'!$B$3, "")</f>
        <v/>
      </c>
      <c r="S65" s="5" t="str">
        <f>IF('Unified Genders - Gold'!S65+'Unified Genders - Silver'!S65+'Unified Genders - Bronze'!S65 &gt; 0, 'Unified Genders - Gold'!S65*'Medal values'!$B$1+'Unified Genders - Silver'!S65*'Medal values'!$B$2+'Unified Genders - Bronze'!S65*'Medal values'!$B$3, "")</f>
        <v/>
      </c>
      <c r="T65" s="5" t="str">
        <f>IF('Unified Genders - Gold'!T65+'Unified Genders - Silver'!T65+'Unified Genders - Bronze'!T65 &gt; 0, 'Unified Genders - Gold'!T65*'Medal values'!$B$1+'Unified Genders - Silver'!T65*'Medal values'!$B$2+'Unified Genders - Bronze'!T65*'Medal values'!$B$3, "")</f>
        <v/>
      </c>
      <c r="U65" s="5" t="str">
        <f>IF('Unified Genders - Gold'!U65+'Unified Genders - Silver'!U65+'Unified Genders - Bronze'!U65 &gt; 0, 'Unified Genders - Gold'!U65*'Medal values'!$B$1+'Unified Genders - Silver'!U65*'Medal values'!$B$2+'Unified Genders - Bronze'!U65*'Medal values'!$B$3, "")</f>
        <v/>
      </c>
      <c r="V65" s="5" t="str">
        <f>IF('Unified Genders - Gold'!V65+'Unified Genders - Silver'!V65+'Unified Genders - Bronze'!V65 &gt; 0, 'Unified Genders - Gold'!V65*'Medal values'!$B$1+'Unified Genders - Silver'!V65*'Medal values'!$B$2+'Unified Genders - Bronze'!V65*'Medal values'!$B$3, "")</f>
        <v/>
      </c>
      <c r="W65" s="5" t="str">
        <f>IF('Unified Genders - Gold'!W65+'Unified Genders - Silver'!W65+'Unified Genders - Bronze'!W65 &gt; 0, 'Unified Genders - Gold'!W65*'Medal values'!$B$1+'Unified Genders - Silver'!W65*'Medal values'!$B$2+'Unified Genders - Bronze'!W65*'Medal values'!$B$3, "")</f>
        <v/>
      </c>
      <c r="X65" s="5" t="str">
        <f>IF('Unified Genders - Gold'!X65+'Unified Genders - Silver'!X65+'Unified Genders - Bronze'!X65 &gt; 0, 'Unified Genders - Gold'!X65*'Medal values'!$B$1+'Unified Genders - Silver'!X65*'Medal values'!$B$2+'Unified Genders - Bronze'!X65*'Medal values'!$B$3, "")</f>
        <v/>
      </c>
      <c r="Y65" s="5" t="str">
        <f>IF('Unified Genders - Gold'!Y65+'Unified Genders - Silver'!Y65+'Unified Genders - Bronze'!Y65 &gt; 0, 'Unified Genders - Gold'!Y65*'Medal values'!$B$1+'Unified Genders - Silver'!Y65*'Medal values'!$B$2+'Unified Genders - Bronze'!Y65*'Medal values'!$B$3, "")</f>
        <v/>
      </c>
      <c r="Z65" s="5" t="str">
        <f>IF('Unified Genders - Gold'!Z65+'Unified Genders - Silver'!Z65+'Unified Genders - Bronze'!Z65 &gt; 0, 'Unified Genders - Gold'!Z65*'Medal values'!$B$1+'Unified Genders - Silver'!Z65*'Medal values'!$B$2+'Unified Genders - Bronze'!Z65*'Medal values'!$B$3, "")</f>
        <v/>
      </c>
      <c r="AA65" s="5" t="str">
        <f>IF('Unified Genders - Gold'!AA65+'Unified Genders - Silver'!AA65+'Unified Genders - Bronze'!AA65 &gt; 0, 'Unified Genders - Gold'!AA65*'Medal values'!$B$1+'Unified Genders - Silver'!AA65*'Medal values'!$B$2+'Unified Genders - Bronze'!AA65*'Medal values'!$B$3, "")</f>
        <v/>
      </c>
      <c r="AB65" s="5" t="str">
        <f>IF('Unified Genders - Gold'!AB65+'Unified Genders - Silver'!AB65+'Unified Genders - Bronze'!AB65 &gt; 0, 'Unified Genders - Gold'!AB65*'Medal values'!$B$1+'Unified Genders - Silver'!AB65*'Medal values'!$B$2+'Unified Genders - Bronze'!AB65*'Medal values'!$B$3, "")</f>
        <v/>
      </c>
      <c r="AC65" s="5" t="str">
        <f>IF('Unified Genders - Gold'!AC65+'Unified Genders - Silver'!AC65+'Unified Genders - Bronze'!AC65 &gt; 0, 'Unified Genders - Gold'!AC65*'Medal values'!$B$1+'Unified Genders - Silver'!AC65*'Medal values'!$B$2+'Unified Genders - Bronze'!AC65*'Medal values'!$B$3, "")</f>
        <v/>
      </c>
      <c r="AD65" s="5" t="str">
        <f>IF('Unified Genders - Gold'!AD65+'Unified Genders - Silver'!AD65+'Unified Genders - Bronze'!AD65 &gt; 0, 'Unified Genders - Gold'!AD65*'Medal values'!$B$1+'Unified Genders - Silver'!AD65*'Medal values'!$B$2+'Unified Genders - Bronze'!AD65*'Medal values'!$B$3, "")</f>
        <v/>
      </c>
      <c r="AE65" s="5" t="str">
        <f>IF('Unified Genders - Gold'!AE65+'Unified Genders - Silver'!AE65+'Unified Genders - Bronze'!AE65 &gt; 0, 'Unified Genders - Gold'!AE65*'Medal values'!$B$1+'Unified Genders - Silver'!AE65*'Medal values'!$B$2+'Unified Genders - Bronze'!AE65*'Medal values'!$B$3, "")</f>
        <v/>
      </c>
      <c r="AF65" s="5" t="str">
        <f>IF('Unified Genders - Gold'!AF65+'Unified Genders - Silver'!AF65+'Unified Genders - Bronze'!AF65 &gt; 0, 'Unified Genders - Gold'!AF65*'Medal values'!$B$1+'Unified Genders - Silver'!AF65*'Medal values'!$B$2+'Unified Genders - Bronze'!AF65*'Medal values'!$B$3, "")</f>
        <v/>
      </c>
      <c r="AG65" s="5" t="str">
        <f>IF('Unified Genders - Gold'!AG65+'Unified Genders - Silver'!AG65+'Unified Genders - Bronze'!AG65 &gt; 0, 'Unified Genders - Gold'!AG65*'Medal values'!$B$1+'Unified Genders - Silver'!AG65*'Medal values'!$B$2+'Unified Genders - Bronze'!AG65*'Medal values'!$B$3, "")</f>
        <v/>
      </c>
      <c r="AH65" s="5" t="str">
        <f>IF('Unified Genders - Gold'!AH65+'Unified Genders - Silver'!AH65+'Unified Genders - Bronze'!AH65 &gt; 0, 'Unified Genders - Gold'!AH65*'Medal values'!$B$1+'Unified Genders - Silver'!AH65*'Medal values'!$B$2+'Unified Genders - Bronze'!AH65*'Medal values'!$B$3, "")</f>
        <v/>
      </c>
      <c r="AI65" s="5" t="str">
        <f>IF('Unified Genders - Gold'!AI65+'Unified Genders - Silver'!AI65+'Unified Genders - Bronze'!AI65 &gt; 0, 'Unified Genders - Gold'!AI65*'Medal values'!$B$1+'Unified Genders - Silver'!AI65*'Medal values'!$B$2+'Unified Genders - Bronze'!AI65*'Medal values'!$B$3, "")</f>
        <v/>
      </c>
      <c r="AJ65" s="5" t="str">
        <f>IF('Unified Genders - Gold'!AJ65+'Unified Genders - Silver'!AJ65+'Unified Genders - Bronze'!AJ65 &gt; 0, 'Unified Genders - Gold'!AJ65*'Medal values'!$B$1+'Unified Genders - Silver'!AJ65*'Medal values'!$B$2+'Unified Genders - Bronze'!AJ65*'Medal values'!$B$3, "")</f>
        <v/>
      </c>
      <c r="AK65" s="5" t="str">
        <f>IF('Unified Genders - Gold'!AK65+'Unified Genders - Silver'!AK65+'Unified Genders - Bronze'!AK65 &gt; 0, 'Unified Genders - Gold'!AK65*'Medal values'!$B$1+'Unified Genders - Silver'!AK65*'Medal values'!$B$2+'Unified Genders - Bronze'!AK65*'Medal values'!$B$3, "")</f>
        <v/>
      </c>
      <c r="AL65" s="5" t="str">
        <f>IF('Unified Genders - Gold'!AL65+'Unified Genders - Silver'!AL65+'Unified Genders - Bronze'!AL65 &gt; 0, 'Unified Genders - Gold'!AL65*'Medal values'!$B$1+'Unified Genders - Silver'!AL65*'Medal values'!$B$2+'Unified Genders - Bronze'!AL65*'Medal values'!$B$3, "")</f>
        <v/>
      </c>
      <c r="AM65" s="5" t="str">
        <f>IF('Unified Genders - Gold'!AM65+'Unified Genders - Silver'!AM65+'Unified Genders - Bronze'!AM65 &gt; 0, 'Unified Genders - Gold'!AM65*'Medal values'!$B$1+'Unified Genders - Silver'!AM65*'Medal values'!$B$2+'Unified Genders - Bronze'!AM65*'Medal values'!$B$3, "")</f>
        <v/>
      </c>
      <c r="AN65" s="5">
        <f>IF('Unified Genders - Gold'!AN65+'Unified Genders - Silver'!AN65+'Unified Genders - Bronze'!AN65 &gt; 0, 'Unified Genders - Gold'!AN65*'Medal values'!$B$1+'Unified Genders - Silver'!AN65*'Medal values'!$B$2+'Unified Genders - Bronze'!AN65*'Medal values'!$B$3, "")</f>
        <v>2.000001</v>
      </c>
      <c r="AO65" s="5" t="str">
        <f>IF('Unified Genders - Gold'!AO65+'Unified Genders - Silver'!AO65+'Unified Genders - Bronze'!AO65 &gt; 0, 'Unified Genders - Gold'!AO65*'Medal values'!$B$1+'Unified Genders - Silver'!AO65*'Medal values'!$B$2+'Unified Genders - Bronze'!AO65*'Medal values'!$B$3, "")</f>
        <v/>
      </c>
      <c r="AP65" s="5" t="str">
        <f>IF('Unified Genders - Gold'!AP65+'Unified Genders - Silver'!AP65+'Unified Genders - Bronze'!AP65 &gt; 0, 'Unified Genders - Gold'!AP65*'Medal values'!$B$1+'Unified Genders - Silver'!AP65*'Medal values'!$B$2+'Unified Genders - Bronze'!AP65*'Medal values'!$B$3, "")</f>
        <v/>
      </c>
      <c r="AQ65" s="5" t="str">
        <f>IF('Unified Genders - Gold'!AQ65+'Unified Genders - Silver'!AQ65+'Unified Genders - Bronze'!AQ65 &gt; 0, 'Unified Genders - Gold'!AQ65*'Medal values'!$B$1+'Unified Genders - Silver'!AQ65*'Medal values'!$B$2+'Unified Genders - Bronze'!AQ65*'Medal values'!$B$3, "")</f>
        <v/>
      </c>
      <c r="AR65" s="5" t="str">
        <f>IF('Unified Genders - Gold'!AR65+'Unified Genders - Silver'!AR65+'Unified Genders - Bronze'!AR65 &gt; 0, 'Unified Genders - Gold'!AR65*'Medal values'!$B$1+'Unified Genders - Silver'!AR65*'Medal values'!$B$2+'Unified Genders - Bronze'!AR65*'Medal values'!$B$3, "")</f>
        <v/>
      </c>
      <c r="AS65" s="5" t="str">
        <f>IF('Unified Genders - Gold'!AS65+'Unified Genders - Silver'!AS65+'Unified Genders - Bronze'!AS65 &gt; 0, 'Unified Genders - Gold'!AS65*'Medal values'!$B$1+'Unified Genders - Silver'!AS65*'Medal values'!$B$2+'Unified Genders - Bronze'!AS65*'Medal values'!$B$3, "")</f>
        <v/>
      </c>
      <c r="AT65" s="5" t="str">
        <f>IF('Unified Genders - Gold'!AT65+'Unified Genders - Silver'!AT65+'Unified Genders - Bronze'!AT65 &gt; 0, 'Unified Genders - Gold'!AT65*'Medal values'!$B$1+'Unified Genders - Silver'!AT65*'Medal values'!$B$2+'Unified Genders - Bronze'!AT65*'Medal values'!$B$3, "")</f>
        <v/>
      </c>
      <c r="AU65" s="5" t="str">
        <f>IF('Unified Genders - Gold'!AU65+'Unified Genders - Silver'!AU65+'Unified Genders - Bronze'!AU65 &gt; 0, 'Unified Genders - Gold'!AU65*'Medal values'!$B$1+'Unified Genders - Silver'!AU65*'Medal values'!$B$2+'Unified Genders - Bronze'!AU65*'Medal values'!$B$3, "")</f>
        <v/>
      </c>
      <c r="AV65" s="5">
        <f t="shared" si="1"/>
        <v>2.000001</v>
      </c>
      <c r="AW65" s="5">
        <f>SUM('Unified Genders - Gold'!AV65, 'Unified Genders - Silver'!AV65, 'Unified Genders - Bronze'!AV65)</f>
        <v>1</v>
      </c>
    </row>
    <row r="66">
      <c r="A66" s="5" t="str">
        <f>Countries!A65</f>
        <v>NAM</v>
      </c>
      <c r="B66" s="5" t="str">
        <f>IF('Unified Genders - Gold'!B66+'Unified Genders - Silver'!B66+'Unified Genders - Bronze'!B66 &gt; 0, 'Unified Genders - Gold'!B66*'Medal values'!$B$1+'Unified Genders - Silver'!B66*'Medal values'!$B$2+'Unified Genders - Bronze'!B66*'Medal values'!$B$3, "")</f>
        <v/>
      </c>
      <c r="C66" s="5" t="str">
        <f>IF('Unified Genders - Gold'!C66+'Unified Genders - Silver'!C66+'Unified Genders - Bronze'!C66 &gt; 0, 'Unified Genders - Gold'!C66*'Medal values'!$B$1+'Unified Genders - Silver'!C66*'Medal values'!$B$2+'Unified Genders - Bronze'!C66*'Medal values'!$B$3, "")</f>
        <v/>
      </c>
      <c r="D66" s="5" t="str">
        <f>IF('Unified Genders - Gold'!D66+'Unified Genders - Silver'!D66+'Unified Genders - Bronze'!D66 &gt; 0, 'Unified Genders - Gold'!D66*'Medal values'!$B$1+'Unified Genders - Silver'!D66*'Medal values'!$B$2+'Unified Genders - Bronze'!D66*'Medal values'!$B$3, "")</f>
        <v/>
      </c>
      <c r="E66" s="5" t="str">
        <f>IF('Unified Genders - Gold'!E66+'Unified Genders - Silver'!E66+'Unified Genders - Bronze'!E66 &gt; 0, 'Unified Genders - Gold'!E66*'Medal values'!$B$1+'Unified Genders - Silver'!E66*'Medal values'!$B$2+'Unified Genders - Bronze'!E66*'Medal values'!$B$3, "")</f>
        <v/>
      </c>
      <c r="F66" s="5">
        <f>IF('Unified Genders - Gold'!F66+'Unified Genders - Silver'!F66+'Unified Genders - Bronze'!F66 &gt; 0, 'Unified Genders - Gold'!F66*'Medal values'!$B$1+'Unified Genders - Silver'!F66*'Medal values'!$B$2+'Unified Genders - Bronze'!F66*'Medal values'!$B$3, "")</f>
        <v>2.000001</v>
      </c>
      <c r="G66" s="5" t="str">
        <f>IF('Unified Genders - Gold'!G66+'Unified Genders - Silver'!G66+'Unified Genders - Bronze'!G66 &gt; 0, 'Unified Genders - Gold'!G66*'Medal values'!$B$1+'Unified Genders - Silver'!G66*'Medal values'!$B$2+'Unified Genders - Bronze'!G66*'Medal values'!$B$3, "")</f>
        <v/>
      </c>
      <c r="H66" s="5" t="str">
        <f>IF('Unified Genders - Gold'!H66+'Unified Genders - Silver'!H66+'Unified Genders - Bronze'!H66 &gt; 0, 'Unified Genders - Gold'!H66*'Medal values'!$B$1+'Unified Genders - Silver'!H66*'Medal values'!$B$2+'Unified Genders - Bronze'!H66*'Medal values'!$B$3, "")</f>
        <v/>
      </c>
      <c r="I66" s="5" t="str">
        <f>IF('Unified Genders - Gold'!I66+'Unified Genders - Silver'!I66+'Unified Genders - Bronze'!I66 &gt; 0, 'Unified Genders - Gold'!I66*'Medal values'!$B$1+'Unified Genders - Silver'!I66*'Medal values'!$B$2+'Unified Genders - Bronze'!I66*'Medal values'!$B$3, "")</f>
        <v/>
      </c>
      <c r="J66" s="5" t="str">
        <f>IF('Unified Genders - Gold'!J66+'Unified Genders - Silver'!J66+'Unified Genders - Bronze'!J66 &gt; 0, 'Unified Genders - Gold'!J66*'Medal values'!$B$1+'Unified Genders - Silver'!J66*'Medal values'!$B$2+'Unified Genders - Bronze'!J66*'Medal values'!$B$3, "")</f>
        <v/>
      </c>
      <c r="K66" s="5" t="str">
        <f>IF('Unified Genders - Gold'!K66+'Unified Genders - Silver'!K66+'Unified Genders - Bronze'!K66 &gt; 0, 'Unified Genders - Gold'!K66*'Medal values'!$B$1+'Unified Genders - Silver'!K66*'Medal values'!$B$2+'Unified Genders - Bronze'!K66*'Medal values'!$B$3, "")</f>
        <v/>
      </c>
      <c r="L66" s="5" t="str">
        <f>IF('Unified Genders - Gold'!L66+'Unified Genders - Silver'!L66+'Unified Genders - Bronze'!L66 &gt; 0, 'Unified Genders - Gold'!L66*'Medal values'!$B$1+'Unified Genders - Silver'!L66*'Medal values'!$B$2+'Unified Genders - Bronze'!L66*'Medal values'!$B$3, "")</f>
        <v/>
      </c>
      <c r="M66" s="5" t="str">
        <f>IF('Unified Genders - Gold'!M66+'Unified Genders - Silver'!M66+'Unified Genders - Bronze'!M66 &gt; 0, 'Unified Genders - Gold'!M66*'Medal values'!$B$1+'Unified Genders - Silver'!M66*'Medal values'!$B$2+'Unified Genders - Bronze'!M66*'Medal values'!$B$3, "")</f>
        <v/>
      </c>
      <c r="N66" s="5" t="str">
        <f>IF('Unified Genders - Gold'!N66+'Unified Genders - Silver'!N66+'Unified Genders - Bronze'!N66 &gt; 0, 'Unified Genders - Gold'!N66*'Medal values'!$B$1+'Unified Genders - Silver'!N66*'Medal values'!$B$2+'Unified Genders - Bronze'!N66*'Medal values'!$B$3, "")</f>
        <v/>
      </c>
      <c r="O66" s="5" t="str">
        <f>IF('Unified Genders - Gold'!O66+'Unified Genders - Silver'!O66+'Unified Genders - Bronze'!O66 &gt; 0, 'Unified Genders - Gold'!O66*'Medal values'!$B$1+'Unified Genders - Silver'!O66*'Medal values'!$B$2+'Unified Genders - Bronze'!O66*'Medal values'!$B$3, "")</f>
        <v/>
      </c>
      <c r="P66" s="5" t="str">
        <f>IF('Unified Genders - Gold'!P66+'Unified Genders - Silver'!P66+'Unified Genders - Bronze'!P66 &gt; 0, 'Unified Genders - Gold'!P66*'Medal values'!$B$1+'Unified Genders - Silver'!P66*'Medal values'!$B$2+'Unified Genders - Bronze'!P66*'Medal values'!$B$3, "")</f>
        <v/>
      </c>
      <c r="Q66" s="5" t="str">
        <f>IF('Unified Genders - Gold'!Q66+'Unified Genders - Silver'!Q66+'Unified Genders - Bronze'!Q66 &gt; 0, 'Unified Genders - Gold'!Q66*'Medal values'!$B$1+'Unified Genders - Silver'!Q66*'Medal values'!$B$2+'Unified Genders - Bronze'!Q66*'Medal values'!$B$3, "")</f>
        <v/>
      </c>
      <c r="R66" s="5" t="str">
        <f>IF('Unified Genders - Gold'!R66+'Unified Genders - Silver'!R66+'Unified Genders - Bronze'!R66 &gt; 0, 'Unified Genders - Gold'!R66*'Medal values'!$B$1+'Unified Genders - Silver'!R66*'Medal values'!$B$2+'Unified Genders - Bronze'!R66*'Medal values'!$B$3, "")</f>
        <v/>
      </c>
      <c r="S66" s="5" t="str">
        <f>IF('Unified Genders - Gold'!S66+'Unified Genders - Silver'!S66+'Unified Genders - Bronze'!S66 &gt; 0, 'Unified Genders - Gold'!S66*'Medal values'!$B$1+'Unified Genders - Silver'!S66*'Medal values'!$B$2+'Unified Genders - Bronze'!S66*'Medal values'!$B$3, "")</f>
        <v/>
      </c>
      <c r="T66" s="5" t="str">
        <f>IF('Unified Genders - Gold'!T66+'Unified Genders - Silver'!T66+'Unified Genders - Bronze'!T66 &gt; 0, 'Unified Genders - Gold'!T66*'Medal values'!$B$1+'Unified Genders - Silver'!T66*'Medal values'!$B$2+'Unified Genders - Bronze'!T66*'Medal values'!$B$3, "")</f>
        <v/>
      </c>
      <c r="U66" s="5" t="str">
        <f>IF('Unified Genders - Gold'!U66+'Unified Genders - Silver'!U66+'Unified Genders - Bronze'!U66 &gt; 0, 'Unified Genders - Gold'!U66*'Medal values'!$B$1+'Unified Genders - Silver'!U66*'Medal values'!$B$2+'Unified Genders - Bronze'!U66*'Medal values'!$B$3, "")</f>
        <v/>
      </c>
      <c r="V66" s="5" t="str">
        <f>IF('Unified Genders - Gold'!V66+'Unified Genders - Silver'!V66+'Unified Genders - Bronze'!V66 &gt; 0, 'Unified Genders - Gold'!V66*'Medal values'!$B$1+'Unified Genders - Silver'!V66*'Medal values'!$B$2+'Unified Genders - Bronze'!V66*'Medal values'!$B$3, "")</f>
        <v/>
      </c>
      <c r="W66" s="5" t="str">
        <f>IF('Unified Genders - Gold'!W66+'Unified Genders - Silver'!W66+'Unified Genders - Bronze'!W66 &gt; 0, 'Unified Genders - Gold'!W66*'Medal values'!$B$1+'Unified Genders - Silver'!W66*'Medal values'!$B$2+'Unified Genders - Bronze'!W66*'Medal values'!$B$3, "")</f>
        <v/>
      </c>
      <c r="X66" s="5" t="str">
        <f>IF('Unified Genders - Gold'!X66+'Unified Genders - Silver'!X66+'Unified Genders - Bronze'!X66 &gt; 0, 'Unified Genders - Gold'!X66*'Medal values'!$B$1+'Unified Genders - Silver'!X66*'Medal values'!$B$2+'Unified Genders - Bronze'!X66*'Medal values'!$B$3, "")</f>
        <v/>
      </c>
      <c r="Y66" s="5" t="str">
        <f>IF('Unified Genders - Gold'!Y66+'Unified Genders - Silver'!Y66+'Unified Genders - Bronze'!Y66 &gt; 0, 'Unified Genders - Gold'!Y66*'Medal values'!$B$1+'Unified Genders - Silver'!Y66*'Medal values'!$B$2+'Unified Genders - Bronze'!Y66*'Medal values'!$B$3, "")</f>
        <v/>
      </c>
      <c r="Z66" s="5" t="str">
        <f>IF('Unified Genders - Gold'!Z66+'Unified Genders - Silver'!Z66+'Unified Genders - Bronze'!Z66 &gt; 0, 'Unified Genders - Gold'!Z66*'Medal values'!$B$1+'Unified Genders - Silver'!Z66*'Medal values'!$B$2+'Unified Genders - Bronze'!Z66*'Medal values'!$B$3, "")</f>
        <v/>
      </c>
      <c r="AA66" s="5" t="str">
        <f>IF('Unified Genders - Gold'!AA66+'Unified Genders - Silver'!AA66+'Unified Genders - Bronze'!AA66 &gt; 0, 'Unified Genders - Gold'!AA66*'Medal values'!$B$1+'Unified Genders - Silver'!AA66*'Medal values'!$B$2+'Unified Genders - Bronze'!AA66*'Medal values'!$B$3, "")</f>
        <v/>
      </c>
      <c r="AB66" s="5" t="str">
        <f>IF('Unified Genders - Gold'!AB66+'Unified Genders - Silver'!AB66+'Unified Genders - Bronze'!AB66 &gt; 0, 'Unified Genders - Gold'!AB66*'Medal values'!$B$1+'Unified Genders - Silver'!AB66*'Medal values'!$B$2+'Unified Genders - Bronze'!AB66*'Medal values'!$B$3, "")</f>
        <v/>
      </c>
      <c r="AC66" s="5" t="str">
        <f>IF('Unified Genders - Gold'!AC66+'Unified Genders - Silver'!AC66+'Unified Genders - Bronze'!AC66 &gt; 0, 'Unified Genders - Gold'!AC66*'Medal values'!$B$1+'Unified Genders - Silver'!AC66*'Medal values'!$B$2+'Unified Genders - Bronze'!AC66*'Medal values'!$B$3, "")</f>
        <v/>
      </c>
      <c r="AD66" s="5" t="str">
        <f>IF('Unified Genders - Gold'!AD66+'Unified Genders - Silver'!AD66+'Unified Genders - Bronze'!AD66 &gt; 0, 'Unified Genders - Gold'!AD66*'Medal values'!$B$1+'Unified Genders - Silver'!AD66*'Medal values'!$B$2+'Unified Genders - Bronze'!AD66*'Medal values'!$B$3, "")</f>
        <v/>
      </c>
      <c r="AE66" s="5" t="str">
        <f>IF('Unified Genders - Gold'!AE66+'Unified Genders - Silver'!AE66+'Unified Genders - Bronze'!AE66 &gt; 0, 'Unified Genders - Gold'!AE66*'Medal values'!$B$1+'Unified Genders - Silver'!AE66*'Medal values'!$B$2+'Unified Genders - Bronze'!AE66*'Medal values'!$B$3, "")</f>
        <v/>
      </c>
      <c r="AF66" s="5" t="str">
        <f>IF('Unified Genders - Gold'!AF66+'Unified Genders - Silver'!AF66+'Unified Genders - Bronze'!AF66 &gt; 0, 'Unified Genders - Gold'!AF66*'Medal values'!$B$1+'Unified Genders - Silver'!AF66*'Medal values'!$B$2+'Unified Genders - Bronze'!AF66*'Medal values'!$B$3, "")</f>
        <v/>
      </c>
      <c r="AG66" s="5" t="str">
        <f>IF('Unified Genders - Gold'!AG66+'Unified Genders - Silver'!AG66+'Unified Genders - Bronze'!AG66 &gt; 0, 'Unified Genders - Gold'!AG66*'Medal values'!$B$1+'Unified Genders - Silver'!AG66*'Medal values'!$B$2+'Unified Genders - Bronze'!AG66*'Medal values'!$B$3, "")</f>
        <v/>
      </c>
      <c r="AH66" s="5" t="str">
        <f>IF('Unified Genders - Gold'!AH66+'Unified Genders - Silver'!AH66+'Unified Genders - Bronze'!AH66 &gt; 0, 'Unified Genders - Gold'!AH66*'Medal values'!$B$1+'Unified Genders - Silver'!AH66*'Medal values'!$B$2+'Unified Genders - Bronze'!AH66*'Medal values'!$B$3, "")</f>
        <v/>
      </c>
      <c r="AI66" s="5" t="str">
        <f>IF('Unified Genders - Gold'!AI66+'Unified Genders - Silver'!AI66+'Unified Genders - Bronze'!AI66 &gt; 0, 'Unified Genders - Gold'!AI66*'Medal values'!$B$1+'Unified Genders - Silver'!AI66*'Medal values'!$B$2+'Unified Genders - Bronze'!AI66*'Medal values'!$B$3, "")</f>
        <v/>
      </c>
      <c r="AJ66" s="5" t="str">
        <f>IF('Unified Genders - Gold'!AJ66+'Unified Genders - Silver'!AJ66+'Unified Genders - Bronze'!AJ66 &gt; 0, 'Unified Genders - Gold'!AJ66*'Medal values'!$B$1+'Unified Genders - Silver'!AJ66*'Medal values'!$B$2+'Unified Genders - Bronze'!AJ66*'Medal values'!$B$3, "")</f>
        <v/>
      </c>
      <c r="AK66" s="5" t="str">
        <f>IF('Unified Genders - Gold'!AK66+'Unified Genders - Silver'!AK66+'Unified Genders - Bronze'!AK66 &gt; 0, 'Unified Genders - Gold'!AK66*'Medal values'!$B$1+'Unified Genders - Silver'!AK66*'Medal values'!$B$2+'Unified Genders - Bronze'!AK66*'Medal values'!$B$3, "")</f>
        <v/>
      </c>
      <c r="AL66" s="5" t="str">
        <f>IF('Unified Genders - Gold'!AL66+'Unified Genders - Silver'!AL66+'Unified Genders - Bronze'!AL66 &gt; 0, 'Unified Genders - Gold'!AL66*'Medal values'!$B$1+'Unified Genders - Silver'!AL66*'Medal values'!$B$2+'Unified Genders - Bronze'!AL66*'Medal values'!$B$3, "")</f>
        <v/>
      </c>
      <c r="AM66" s="5" t="str">
        <f>IF('Unified Genders - Gold'!AM66+'Unified Genders - Silver'!AM66+'Unified Genders - Bronze'!AM66 &gt; 0, 'Unified Genders - Gold'!AM66*'Medal values'!$B$1+'Unified Genders - Silver'!AM66*'Medal values'!$B$2+'Unified Genders - Bronze'!AM66*'Medal values'!$B$3, "")</f>
        <v/>
      </c>
      <c r="AN66" s="5" t="str">
        <f>IF('Unified Genders - Gold'!AN66+'Unified Genders - Silver'!AN66+'Unified Genders - Bronze'!AN66 &gt; 0, 'Unified Genders - Gold'!AN66*'Medal values'!$B$1+'Unified Genders - Silver'!AN66*'Medal values'!$B$2+'Unified Genders - Bronze'!AN66*'Medal values'!$B$3, "")</f>
        <v/>
      </c>
      <c r="AO66" s="5" t="str">
        <f>IF('Unified Genders - Gold'!AO66+'Unified Genders - Silver'!AO66+'Unified Genders - Bronze'!AO66 &gt; 0, 'Unified Genders - Gold'!AO66*'Medal values'!$B$1+'Unified Genders - Silver'!AO66*'Medal values'!$B$2+'Unified Genders - Bronze'!AO66*'Medal values'!$B$3, "")</f>
        <v/>
      </c>
      <c r="AP66" s="5" t="str">
        <f>IF('Unified Genders - Gold'!AP66+'Unified Genders - Silver'!AP66+'Unified Genders - Bronze'!AP66 &gt; 0, 'Unified Genders - Gold'!AP66*'Medal values'!$B$1+'Unified Genders - Silver'!AP66*'Medal values'!$B$2+'Unified Genders - Bronze'!AP66*'Medal values'!$B$3, "")</f>
        <v/>
      </c>
      <c r="AQ66" s="5" t="str">
        <f>IF('Unified Genders - Gold'!AQ66+'Unified Genders - Silver'!AQ66+'Unified Genders - Bronze'!AQ66 &gt; 0, 'Unified Genders - Gold'!AQ66*'Medal values'!$B$1+'Unified Genders - Silver'!AQ66*'Medal values'!$B$2+'Unified Genders - Bronze'!AQ66*'Medal values'!$B$3, "")</f>
        <v/>
      </c>
      <c r="AR66" s="5" t="str">
        <f>IF('Unified Genders - Gold'!AR66+'Unified Genders - Silver'!AR66+'Unified Genders - Bronze'!AR66 &gt; 0, 'Unified Genders - Gold'!AR66*'Medal values'!$B$1+'Unified Genders - Silver'!AR66*'Medal values'!$B$2+'Unified Genders - Bronze'!AR66*'Medal values'!$B$3, "")</f>
        <v/>
      </c>
      <c r="AS66" s="5" t="str">
        <f>IF('Unified Genders - Gold'!AS66+'Unified Genders - Silver'!AS66+'Unified Genders - Bronze'!AS66 &gt; 0, 'Unified Genders - Gold'!AS66*'Medal values'!$B$1+'Unified Genders - Silver'!AS66*'Medal values'!$B$2+'Unified Genders - Bronze'!AS66*'Medal values'!$B$3, "")</f>
        <v/>
      </c>
      <c r="AT66" s="5" t="str">
        <f>IF('Unified Genders - Gold'!AT66+'Unified Genders - Silver'!AT66+'Unified Genders - Bronze'!AT66 &gt; 0, 'Unified Genders - Gold'!AT66*'Medal values'!$B$1+'Unified Genders - Silver'!AT66*'Medal values'!$B$2+'Unified Genders - Bronze'!AT66*'Medal values'!$B$3, "")</f>
        <v/>
      </c>
      <c r="AU66" s="5" t="str">
        <f>IF('Unified Genders - Gold'!AU66+'Unified Genders - Silver'!AU66+'Unified Genders - Bronze'!AU66 &gt; 0, 'Unified Genders - Gold'!AU66*'Medal values'!$B$1+'Unified Genders - Silver'!AU66*'Medal values'!$B$2+'Unified Genders - Bronze'!AU66*'Medal values'!$B$3, "")</f>
        <v/>
      </c>
      <c r="AV66" s="5">
        <f t="shared" si="1"/>
        <v>2.000001</v>
      </c>
      <c r="AW66" s="5">
        <f>SUM('Unified Genders - Gold'!AV66, 'Unified Genders - Silver'!AV66, 'Unified Genders - Bronze'!AV66)</f>
        <v>1</v>
      </c>
    </row>
    <row r="67">
      <c r="A67" s="5" t="str">
        <f>Countries!A66</f>
        <v>NED</v>
      </c>
      <c r="B67" s="5" t="str">
        <f>IF('Unified Genders - Gold'!B67+'Unified Genders - Silver'!B67+'Unified Genders - Bronze'!B67 &gt; 0, 'Unified Genders - Gold'!B67*'Medal values'!$B$1+'Unified Genders - Silver'!B67*'Medal values'!$B$2+'Unified Genders - Bronze'!B67*'Medal values'!$B$3, "")</f>
        <v/>
      </c>
      <c r="C67" s="5">
        <f>IF('Unified Genders - Gold'!C67+'Unified Genders - Silver'!C67+'Unified Genders - Bronze'!C67 &gt; 0, 'Unified Genders - Gold'!C67*'Medal values'!$B$1+'Unified Genders - Silver'!C67*'Medal values'!$B$2+'Unified Genders - Bronze'!C67*'Medal values'!$B$3, "")</f>
        <v>2.000001</v>
      </c>
      <c r="D67" s="5" t="str">
        <f>IF('Unified Genders - Gold'!D67+'Unified Genders - Silver'!D67+'Unified Genders - Bronze'!D67 &gt; 0, 'Unified Genders - Gold'!D67*'Medal values'!$B$1+'Unified Genders - Silver'!D67*'Medal values'!$B$2+'Unified Genders - Bronze'!D67*'Medal values'!$B$3, "")</f>
        <v/>
      </c>
      <c r="E67" s="5" t="str">
        <f>IF('Unified Genders - Gold'!E67+'Unified Genders - Silver'!E67+'Unified Genders - Bronze'!E67 &gt; 0, 'Unified Genders - Gold'!E67*'Medal values'!$B$1+'Unified Genders - Silver'!E67*'Medal values'!$B$2+'Unified Genders - Bronze'!E67*'Medal values'!$B$3, "")</f>
        <v/>
      </c>
      <c r="F67" s="5">
        <f>IF('Unified Genders - Gold'!F67+'Unified Genders - Silver'!F67+'Unified Genders - Bronze'!F67 &gt; 0, 'Unified Genders - Gold'!F67*'Medal values'!$B$1+'Unified Genders - Silver'!F67*'Medal values'!$B$2+'Unified Genders - Bronze'!F67*'Medal values'!$B$3, "")</f>
        <v>15.002003</v>
      </c>
      <c r="G67" s="5" t="str">
        <f>IF('Unified Genders - Gold'!G67+'Unified Genders - Silver'!G67+'Unified Genders - Bronze'!G67 &gt; 0, 'Unified Genders - Gold'!G67*'Medal values'!$B$1+'Unified Genders - Silver'!G67*'Medal values'!$B$2+'Unified Genders - Bronze'!G67*'Medal values'!$B$3, "")</f>
        <v/>
      </c>
      <c r="H67" s="5" t="str">
        <f>IF('Unified Genders - Gold'!H67+'Unified Genders - Silver'!H67+'Unified Genders - Bronze'!H67 &gt; 0, 'Unified Genders - Gold'!H67*'Medal values'!$B$1+'Unified Genders - Silver'!H67*'Medal values'!$B$2+'Unified Genders - Bronze'!H67*'Medal values'!$B$3, "")</f>
        <v/>
      </c>
      <c r="I67" s="5" t="str">
        <f>IF('Unified Genders - Gold'!I67+'Unified Genders - Silver'!I67+'Unified Genders - Bronze'!I67 &gt; 0, 'Unified Genders - Gold'!I67*'Medal values'!$B$1+'Unified Genders - Silver'!I67*'Medal values'!$B$2+'Unified Genders - Bronze'!I67*'Medal values'!$B$3, "")</f>
        <v/>
      </c>
      <c r="J67" s="5" t="str">
        <f>IF('Unified Genders - Gold'!J67+'Unified Genders - Silver'!J67+'Unified Genders - Bronze'!J67 &gt; 0, 'Unified Genders - Gold'!J67*'Medal values'!$B$1+'Unified Genders - Silver'!J67*'Medal values'!$B$2+'Unified Genders - Bronze'!J67*'Medal values'!$B$3, "")</f>
        <v/>
      </c>
      <c r="K67" s="5">
        <f>IF('Unified Genders - Gold'!K67+'Unified Genders - Silver'!K67+'Unified Genders - Bronze'!K67 &gt; 0, 'Unified Genders - Gold'!K67*'Medal values'!$B$1+'Unified Genders - Silver'!K67*'Medal values'!$B$2+'Unified Genders - Bronze'!K67*'Medal values'!$B$3, "")</f>
        <v>1</v>
      </c>
      <c r="L67" s="5" t="str">
        <f>IF('Unified Genders - Gold'!L67+'Unified Genders - Silver'!L67+'Unified Genders - Bronze'!L67 &gt; 0, 'Unified Genders - Gold'!L67*'Medal values'!$B$1+'Unified Genders - Silver'!L67*'Medal values'!$B$2+'Unified Genders - Bronze'!L67*'Medal values'!$B$3, "")</f>
        <v/>
      </c>
      <c r="M67" s="5" t="str">
        <f>IF('Unified Genders - Gold'!M67+'Unified Genders - Silver'!M67+'Unified Genders - Bronze'!M67 &gt; 0, 'Unified Genders - Gold'!M67*'Medal values'!$B$1+'Unified Genders - Silver'!M67*'Medal values'!$B$2+'Unified Genders - Bronze'!M67*'Medal values'!$B$3, "")</f>
        <v/>
      </c>
      <c r="N67" s="5" t="str">
        <f>IF('Unified Genders - Gold'!N67+'Unified Genders - Silver'!N67+'Unified Genders - Bronze'!N67 &gt; 0, 'Unified Genders - Gold'!N67*'Medal values'!$B$1+'Unified Genders - Silver'!N67*'Medal values'!$B$2+'Unified Genders - Bronze'!N67*'Medal values'!$B$3, "")</f>
        <v/>
      </c>
      <c r="O67" s="5">
        <f>IF('Unified Genders - Gold'!O67+'Unified Genders - Silver'!O67+'Unified Genders - Bronze'!O67 &gt; 0, 'Unified Genders - Gold'!O67*'Medal values'!$B$1+'Unified Genders - Silver'!O67*'Medal values'!$B$2+'Unified Genders - Bronze'!O67*'Medal values'!$B$3, "")</f>
        <v>4.001</v>
      </c>
      <c r="P67" s="5" t="str">
        <f>IF('Unified Genders - Gold'!P67+'Unified Genders - Silver'!P67+'Unified Genders - Bronze'!P67 &gt; 0, 'Unified Genders - Gold'!P67*'Medal values'!$B$1+'Unified Genders - Silver'!P67*'Medal values'!$B$2+'Unified Genders - Bronze'!P67*'Medal values'!$B$3, "")</f>
        <v/>
      </c>
      <c r="Q67" s="5">
        <f>IF('Unified Genders - Gold'!Q67+'Unified Genders - Silver'!Q67+'Unified Genders - Bronze'!Q67 &gt; 0, 'Unified Genders - Gold'!Q67*'Medal values'!$B$1+'Unified Genders - Silver'!Q67*'Medal values'!$B$2+'Unified Genders - Bronze'!Q67*'Medal values'!$B$3, "")</f>
        <v>8.001002</v>
      </c>
      <c r="R67" s="5">
        <f>IF('Unified Genders - Gold'!R67+'Unified Genders - Silver'!R67+'Unified Genders - Bronze'!R67 &gt; 0, 'Unified Genders - Gold'!R67*'Medal values'!$B$1+'Unified Genders - Silver'!R67*'Medal values'!$B$2+'Unified Genders - Bronze'!R67*'Medal values'!$B$3, "")</f>
        <v>13.003001</v>
      </c>
      <c r="S67" s="5" t="str">
        <f>IF('Unified Genders - Gold'!S67+'Unified Genders - Silver'!S67+'Unified Genders - Bronze'!S67 &gt; 0, 'Unified Genders - Gold'!S67*'Medal values'!$B$1+'Unified Genders - Silver'!S67*'Medal values'!$B$2+'Unified Genders - Bronze'!S67*'Medal values'!$B$3, "")</f>
        <v/>
      </c>
      <c r="T67" s="5">
        <f>IF('Unified Genders - Gold'!T67+'Unified Genders - Silver'!T67+'Unified Genders - Bronze'!T67 &gt; 0, 'Unified Genders - Gold'!T67*'Medal values'!$B$1+'Unified Genders - Silver'!T67*'Medal values'!$B$2+'Unified Genders - Bronze'!T67*'Medal values'!$B$3, "")</f>
        <v>1</v>
      </c>
      <c r="U67" s="5" t="str">
        <f>IF('Unified Genders - Gold'!U67+'Unified Genders - Silver'!U67+'Unified Genders - Bronze'!U67 &gt; 0, 'Unified Genders - Gold'!U67*'Medal values'!$B$1+'Unified Genders - Silver'!U67*'Medal values'!$B$2+'Unified Genders - Bronze'!U67*'Medal values'!$B$3, "")</f>
        <v/>
      </c>
      <c r="V67" s="5" t="str">
        <f>IF('Unified Genders - Gold'!V67+'Unified Genders - Silver'!V67+'Unified Genders - Bronze'!V67 &gt; 0, 'Unified Genders - Gold'!V67*'Medal values'!$B$1+'Unified Genders - Silver'!V67*'Medal values'!$B$2+'Unified Genders - Bronze'!V67*'Medal values'!$B$3, "")</f>
        <v/>
      </c>
      <c r="W67" s="5" t="str">
        <f>IF('Unified Genders - Gold'!W67+'Unified Genders - Silver'!W67+'Unified Genders - Bronze'!W67 &gt; 0, 'Unified Genders - Gold'!W67*'Medal values'!$B$1+'Unified Genders - Silver'!W67*'Medal values'!$B$2+'Unified Genders - Bronze'!W67*'Medal values'!$B$3, "")</f>
        <v/>
      </c>
      <c r="X67" s="5" t="str">
        <f>IF('Unified Genders - Gold'!X67+'Unified Genders - Silver'!X67+'Unified Genders - Bronze'!X67 &gt; 0, 'Unified Genders - Gold'!X67*'Medal values'!$B$1+'Unified Genders - Silver'!X67*'Medal values'!$B$2+'Unified Genders - Bronze'!X67*'Medal values'!$B$3, "")</f>
        <v/>
      </c>
      <c r="Y67" s="5">
        <f>IF('Unified Genders - Gold'!Y67+'Unified Genders - Silver'!Y67+'Unified Genders - Bronze'!Y67 &gt; 0, 'Unified Genders - Gold'!Y67*'Medal values'!$B$1+'Unified Genders - Silver'!Y67*'Medal values'!$B$2+'Unified Genders - Bronze'!Y67*'Medal values'!$B$3, "")</f>
        <v>3.001</v>
      </c>
      <c r="Z67" s="5">
        <f>IF('Unified Genders - Gold'!Z67+'Unified Genders - Silver'!Z67+'Unified Genders - Bronze'!Z67 &gt; 0, 'Unified Genders - Gold'!Z67*'Medal values'!$B$1+'Unified Genders - Silver'!Z67*'Medal values'!$B$2+'Unified Genders - Bronze'!Z67*'Medal values'!$B$3, "")</f>
        <v>1</v>
      </c>
      <c r="AA67" s="5" t="str">
        <f>IF('Unified Genders - Gold'!AA67+'Unified Genders - Silver'!AA67+'Unified Genders - Bronze'!AA67 &gt; 0, 'Unified Genders - Gold'!AA67*'Medal values'!$B$1+'Unified Genders - Silver'!AA67*'Medal values'!$B$2+'Unified Genders - Bronze'!AA67*'Medal values'!$B$3, "")</f>
        <v/>
      </c>
      <c r="AB67" s="5">
        <f>IF('Unified Genders - Gold'!AB67+'Unified Genders - Silver'!AB67+'Unified Genders - Bronze'!AB67 &gt; 0, 'Unified Genders - Gold'!AB67*'Medal values'!$B$1+'Unified Genders - Silver'!AB67*'Medal values'!$B$2+'Unified Genders - Bronze'!AB67*'Medal values'!$B$3, "")</f>
        <v>2.000001</v>
      </c>
      <c r="AC67" s="5" t="str">
        <f>IF('Unified Genders - Gold'!AC67+'Unified Genders - Silver'!AC67+'Unified Genders - Bronze'!AC67 &gt; 0, 'Unified Genders - Gold'!AC67*'Medal values'!$B$1+'Unified Genders - Silver'!AC67*'Medal values'!$B$2+'Unified Genders - Bronze'!AC67*'Medal values'!$B$3, "")</f>
        <v/>
      </c>
      <c r="AD67" s="5" t="str">
        <f>IF('Unified Genders - Gold'!AD67+'Unified Genders - Silver'!AD67+'Unified Genders - Bronze'!AD67 &gt; 0, 'Unified Genders - Gold'!AD67*'Medal values'!$B$1+'Unified Genders - Silver'!AD67*'Medal values'!$B$2+'Unified Genders - Bronze'!AD67*'Medal values'!$B$3, "")</f>
        <v/>
      </c>
      <c r="AE67" s="5">
        <f>IF('Unified Genders - Gold'!AE67+'Unified Genders - Silver'!AE67+'Unified Genders - Bronze'!AE67 &gt; 0, 'Unified Genders - Gold'!AE67*'Medal values'!$B$1+'Unified Genders - Silver'!AE67*'Medal values'!$B$2+'Unified Genders - Bronze'!AE67*'Medal values'!$B$3, "")</f>
        <v>9.001002</v>
      </c>
      <c r="AF67" s="5" t="str">
        <f>IF('Unified Genders - Gold'!AF67+'Unified Genders - Silver'!AF67+'Unified Genders - Bronze'!AF67 &gt; 0, 'Unified Genders - Gold'!AF67*'Medal values'!$B$1+'Unified Genders - Silver'!AF67*'Medal values'!$B$2+'Unified Genders - Bronze'!AF67*'Medal values'!$B$3, "")</f>
        <v/>
      </c>
      <c r="AG67" s="5">
        <f>IF('Unified Genders - Gold'!AG67+'Unified Genders - Silver'!AG67+'Unified Genders - Bronze'!AG67 &gt; 0, 'Unified Genders - Gold'!AG67*'Medal values'!$B$1+'Unified Genders - Silver'!AG67*'Medal values'!$B$2+'Unified Genders - Bronze'!AG67*'Medal values'!$B$3, "")</f>
        <v>5.001</v>
      </c>
      <c r="AH67" s="5" t="str">
        <f>IF('Unified Genders - Gold'!AH67+'Unified Genders - Silver'!AH67+'Unified Genders - Bronze'!AH67 &gt; 0, 'Unified Genders - Gold'!AH67*'Medal values'!$B$1+'Unified Genders - Silver'!AH67*'Medal values'!$B$2+'Unified Genders - Bronze'!AH67*'Medal values'!$B$3, "")</f>
        <v/>
      </c>
      <c r="AI67" s="5" t="str">
        <f>IF('Unified Genders - Gold'!AI67+'Unified Genders - Silver'!AI67+'Unified Genders - Bronze'!AI67 &gt; 0, 'Unified Genders - Gold'!AI67*'Medal values'!$B$1+'Unified Genders - Silver'!AI67*'Medal values'!$B$2+'Unified Genders - Bronze'!AI67*'Medal values'!$B$3, "")</f>
        <v/>
      </c>
      <c r="AJ67" s="5" t="str">
        <f>IF('Unified Genders - Gold'!AJ67+'Unified Genders - Silver'!AJ67+'Unified Genders - Bronze'!AJ67 &gt; 0, 'Unified Genders - Gold'!AJ67*'Medal values'!$B$1+'Unified Genders - Silver'!AJ67*'Medal values'!$B$2+'Unified Genders - Bronze'!AJ67*'Medal values'!$B$3, "")</f>
        <v/>
      </c>
      <c r="AK67" s="5" t="str">
        <f>IF('Unified Genders - Gold'!AK67+'Unified Genders - Silver'!AK67+'Unified Genders - Bronze'!AK67 &gt; 0, 'Unified Genders - Gold'!AK67*'Medal values'!$B$1+'Unified Genders - Silver'!AK67*'Medal values'!$B$2+'Unified Genders - Bronze'!AK67*'Medal values'!$B$3, "")</f>
        <v/>
      </c>
      <c r="AL67" s="5">
        <f>IF('Unified Genders - Gold'!AL67+'Unified Genders - Silver'!AL67+'Unified Genders - Bronze'!AL67 &gt; 0, 'Unified Genders - Gold'!AL67*'Medal values'!$B$1+'Unified Genders - Silver'!AL67*'Medal values'!$B$2+'Unified Genders - Bronze'!AL67*'Medal values'!$B$3, "")</f>
        <v>4.000002</v>
      </c>
      <c r="AM67" s="5" t="str">
        <f>IF('Unified Genders - Gold'!AM67+'Unified Genders - Silver'!AM67+'Unified Genders - Bronze'!AM67 &gt; 0, 'Unified Genders - Gold'!AM67*'Medal values'!$B$1+'Unified Genders - Silver'!AM67*'Medal values'!$B$2+'Unified Genders - Bronze'!AM67*'Medal values'!$B$3, "")</f>
        <v/>
      </c>
      <c r="AN67" s="5" t="str">
        <f>IF('Unified Genders - Gold'!AN67+'Unified Genders - Silver'!AN67+'Unified Genders - Bronze'!AN67 &gt; 0, 'Unified Genders - Gold'!AN67*'Medal values'!$B$1+'Unified Genders - Silver'!AN67*'Medal values'!$B$2+'Unified Genders - Bronze'!AN67*'Medal values'!$B$3, "")</f>
        <v/>
      </c>
      <c r="AO67" s="5" t="str">
        <f>IF('Unified Genders - Gold'!AO67+'Unified Genders - Silver'!AO67+'Unified Genders - Bronze'!AO67 &gt; 0, 'Unified Genders - Gold'!AO67*'Medal values'!$B$1+'Unified Genders - Silver'!AO67*'Medal values'!$B$2+'Unified Genders - Bronze'!AO67*'Medal values'!$B$3, "")</f>
        <v/>
      </c>
      <c r="AP67" s="5" t="str">
        <f>IF('Unified Genders - Gold'!AP67+'Unified Genders - Silver'!AP67+'Unified Genders - Bronze'!AP67 &gt; 0, 'Unified Genders - Gold'!AP67*'Medal values'!$B$1+'Unified Genders - Silver'!AP67*'Medal values'!$B$2+'Unified Genders - Bronze'!AP67*'Medal values'!$B$3, "")</f>
        <v/>
      </c>
      <c r="AQ67" s="5" t="str">
        <f>IF('Unified Genders - Gold'!AQ67+'Unified Genders - Silver'!AQ67+'Unified Genders - Bronze'!AQ67 &gt; 0, 'Unified Genders - Gold'!AQ67*'Medal values'!$B$1+'Unified Genders - Silver'!AQ67*'Medal values'!$B$2+'Unified Genders - Bronze'!AQ67*'Medal values'!$B$3, "")</f>
        <v/>
      </c>
      <c r="AR67" s="5" t="str">
        <f>IF('Unified Genders - Gold'!AR67+'Unified Genders - Silver'!AR67+'Unified Genders - Bronze'!AR67 &gt; 0, 'Unified Genders - Gold'!AR67*'Medal values'!$B$1+'Unified Genders - Silver'!AR67*'Medal values'!$B$2+'Unified Genders - Bronze'!AR67*'Medal values'!$B$3, "")</f>
        <v/>
      </c>
      <c r="AS67" s="5" t="str">
        <f>IF('Unified Genders - Gold'!AS67+'Unified Genders - Silver'!AS67+'Unified Genders - Bronze'!AS67 &gt; 0, 'Unified Genders - Gold'!AS67*'Medal values'!$B$1+'Unified Genders - Silver'!AS67*'Medal values'!$B$2+'Unified Genders - Bronze'!AS67*'Medal values'!$B$3, "")</f>
        <v/>
      </c>
      <c r="AT67" s="5" t="str">
        <f>IF('Unified Genders - Gold'!AT67+'Unified Genders - Silver'!AT67+'Unified Genders - Bronze'!AT67 &gt; 0, 'Unified Genders - Gold'!AT67*'Medal values'!$B$1+'Unified Genders - Silver'!AT67*'Medal values'!$B$2+'Unified Genders - Bronze'!AT67*'Medal values'!$B$3, "")</f>
        <v/>
      </c>
      <c r="AU67" s="5" t="str">
        <f>IF('Unified Genders - Gold'!AU67+'Unified Genders - Silver'!AU67+'Unified Genders - Bronze'!AU67 &gt; 0, 'Unified Genders - Gold'!AU67*'Medal values'!$B$1+'Unified Genders - Silver'!AU67*'Medal values'!$B$2+'Unified Genders - Bronze'!AU67*'Medal values'!$B$3, "")</f>
        <v/>
      </c>
      <c r="AV67" s="5">
        <f t="shared" si="1"/>
        <v>68.010012</v>
      </c>
      <c r="AW67" s="5">
        <f>SUM('Unified Genders - Gold'!AV67, 'Unified Genders - Silver'!AV67, 'Unified Genders - Bronze'!AV67)</f>
        <v>36</v>
      </c>
    </row>
    <row r="68">
      <c r="A68" s="5" t="str">
        <f>Countries!A67</f>
        <v>NGR</v>
      </c>
      <c r="B68" s="5" t="str">
        <f>IF('Unified Genders - Gold'!B68+'Unified Genders - Silver'!B68+'Unified Genders - Bronze'!B68 &gt; 0, 'Unified Genders - Gold'!B68*'Medal values'!$B$1+'Unified Genders - Silver'!B68*'Medal values'!$B$2+'Unified Genders - Bronze'!B68*'Medal values'!$B$3, "")</f>
        <v/>
      </c>
      <c r="C68" s="5" t="str">
        <f>IF('Unified Genders - Gold'!C68+'Unified Genders - Silver'!C68+'Unified Genders - Bronze'!C68 &gt; 0, 'Unified Genders - Gold'!C68*'Medal values'!$B$1+'Unified Genders - Silver'!C68*'Medal values'!$B$2+'Unified Genders - Bronze'!C68*'Medal values'!$B$3, "")</f>
        <v/>
      </c>
      <c r="D68" s="5" t="str">
        <f>IF('Unified Genders - Gold'!D68+'Unified Genders - Silver'!D68+'Unified Genders - Bronze'!D68 &gt; 0, 'Unified Genders - Gold'!D68*'Medal values'!$B$1+'Unified Genders - Silver'!D68*'Medal values'!$B$2+'Unified Genders - Bronze'!D68*'Medal values'!$B$3, "")</f>
        <v/>
      </c>
      <c r="E68" s="5" t="str">
        <f>IF('Unified Genders - Gold'!E68+'Unified Genders - Silver'!E68+'Unified Genders - Bronze'!E68 &gt; 0, 'Unified Genders - Gold'!E68*'Medal values'!$B$1+'Unified Genders - Silver'!E68*'Medal values'!$B$2+'Unified Genders - Bronze'!E68*'Medal values'!$B$3, "")</f>
        <v/>
      </c>
      <c r="F68" s="5">
        <f>IF('Unified Genders - Gold'!F68+'Unified Genders - Silver'!F68+'Unified Genders - Bronze'!F68 &gt; 0, 'Unified Genders - Gold'!F68*'Medal values'!$B$1+'Unified Genders - Silver'!F68*'Medal values'!$B$2+'Unified Genders - Bronze'!F68*'Medal values'!$B$3, "")</f>
        <v>1</v>
      </c>
      <c r="G68" s="5" t="str">
        <f>IF('Unified Genders - Gold'!G68+'Unified Genders - Silver'!G68+'Unified Genders - Bronze'!G68 &gt; 0, 'Unified Genders - Gold'!G68*'Medal values'!$B$1+'Unified Genders - Silver'!G68*'Medal values'!$B$2+'Unified Genders - Bronze'!G68*'Medal values'!$B$3, "")</f>
        <v/>
      </c>
      <c r="H68" s="5" t="str">
        <f>IF('Unified Genders - Gold'!H68+'Unified Genders - Silver'!H68+'Unified Genders - Bronze'!H68 &gt; 0, 'Unified Genders - Gold'!H68*'Medal values'!$B$1+'Unified Genders - Silver'!H68*'Medal values'!$B$2+'Unified Genders - Bronze'!H68*'Medal values'!$B$3, "")</f>
        <v/>
      </c>
      <c r="I68" s="5" t="str">
        <f>IF('Unified Genders - Gold'!I68+'Unified Genders - Silver'!I68+'Unified Genders - Bronze'!I68 &gt; 0, 'Unified Genders - Gold'!I68*'Medal values'!$B$1+'Unified Genders - Silver'!I68*'Medal values'!$B$2+'Unified Genders - Bronze'!I68*'Medal values'!$B$3, "")</f>
        <v/>
      </c>
      <c r="J68" s="5" t="str">
        <f>IF('Unified Genders - Gold'!J68+'Unified Genders - Silver'!J68+'Unified Genders - Bronze'!J68 &gt; 0, 'Unified Genders - Gold'!J68*'Medal values'!$B$1+'Unified Genders - Silver'!J68*'Medal values'!$B$2+'Unified Genders - Bronze'!J68*'Medal values'!$B$3, "")</f>
        <v/>
      </c>
      <c r="K68" s="5" t="str">
        <f>IF('Unified Genders - Gold'!K68+'Unified Genders - Silver'!K68+'Unified Genders - Bronze'!K68 &gt; 0, 'Unified Genders - Gold'!K68*'Medal values'!$B$1+'Unified Genders - Silver'!K68*'Medal values'!$B$2+'Unified Genders - Bronze'!K68*'Medal values'!$B$3, "")</f>
        <v/>
      </c>
      <c r="L68" s="5" t="str">
        <f>IF('Unified Genders - Gold'!L68+'Unified Genders - Silver'!L68+'Unified Genders - Bronze'!L68 &gt; 0, 'Unified Genders - Gold'!L68*'Medal values'!$B$1+'Unified Genders - Silver'!L68*'Medal values'!$B$2+'Unified Genders - Bronze'!L68*'Medal values'!$B$3, "")</f>
        <v/>
      </c>
      <c r="M68" s="5" t="str">
        <f>IF('Unified Genders - Gold'!M68+'Unified Genders - Silver'!M68+'Unified Genders - Bronze'!M68 &gt; 0, 'Unified Genders - Gold'!M68*'Medal values'!$B$1+'Unified Genders - Silver'!M68*'Medal values'!$B$2+'Unified Genders - Bronze'!M68*'Medal values'!$B$3, "")</f>
        <v/>
      </c>
      <c r="N68" s="5" t="str">
        <f>IF('Unified Genders - Gold'!N68+'Unified Genders - Silver'!N68+'Unified Genders - Bronze'!N68 &gt; 0, 'Unified Genders - Gold'!N68*'Medal values'!$B$1+'Unified Genders - Silver'!N68*'Medal values'!$B$2+'Unified Genders - Bronze'!N68*'Medal values'!$B$3, "")</f>
        <v/>
      </c>
      <c r="O68" s="5" t="str">
        <f>IF('Unified Genders - Gold'!O68+'Unified Genders - Silver'!O68+'Unified Genders - Bronze'!O68 &gt; 0, 'Unified Genders - Gold'!O68*'Medal values'!$B$1+'Unified Genders - Silver'!O68*'Medal values'!$B$2+'Unified Genders - Bronze'!O68*'Medal values'!$B$3, "")</f>
        <v/>
      </c>
      <c r="P68" s="5" t="str">
        <f>IF('Unified Genders - Gold'!P68+'Unified Genders - Silver'!P68+'Unified Genders - Bronze'!P68 &gt; 0, 'Unified Genders - Gold'!P68*'Medal values'!$B$1+'Unified Genders - Silver'!P68*'Medal values'!$B$2+'Unified Genders - Bronze'!P68*'Medal values'!$B$3, "")</f>
        <v/>
      </c>
      <c r="Q68" s="5" t="str">
        <f>IF('Unified Genders - Gold'!Q68+'Unified Genders - Silver'!Q68+'Unified Genders - Bronze'!Q68 &gt; 0, 'Unified Genders - Gold'!Q68*'Medal values'!$B$1+'Unified Genders - Silver'!Q68*'Medal values'!$B$2+'Unified Genders - Bronze'!Q68*'Medal values'!$B$3, "")</f>
        <v/>
      </c>
      <c r="R68" s="5" t="str">
        <f>IF('Unified Genders - Gold'!R68+'Unified Genders - Silver'!R68+'Unified Genders - Bronze'!R68 &gt; 0, 'Unified Genders - Gold'!R68*'Medal values'!$B$1+'Unified Genders - Silver'!R68*'Medal values'!$B$2+'Unified Genders - Bronze'!R68*'Medal values'!$B$3, "")</f>
        <v/>
      </c>
      <c r="S68" s="5" t="str">
        <f>IF('Unified Genders - Gold'!S68+'Unified Genders - Silver'!S68+'Unified Genders - Bronze'!S68 &gt; 0, 'Unified Genders - Gold'!S68*'Medal values'!$B$1+'Unified Genders - Silver'!S68*'Medal values'!$B$2+'Unified Genders - Bronze'!S68*'Medal values'!$B$3, "")</f>
        <v/>
      </c>
      <c r="T68" s="5" t="str">
        <f>IF('Unified Genders - Gold'!T68+'Unified Genders - Silver'!T68+'Unified Genders - Bronze'!T68 &gt; 0, 'Unified Genders - Gold'!T68*'Medal values'!$B$1+'Unified Genders - Silver'!T68*'Medal values'!$B$2+'Unified Genders - Bronze'!T68*'Medal values'!$B$3, "")</f>
        <v/>
      </c>
      <c r="U68" s="5" t="str">
        <f>IF('Unified Genders - Gold'!U68+'Unified Genders - Silver'!U68+'Unified Genders - Bronze'!U68 &gt; 0, 'Unified Genders - Gold'!U68*'Medal values'!$B$1+'Unified Genders - Silver'!U68*'Medal values'!$B$2+'Unified Genders - Bronze'!U68*'Medal values'!$B$3, "")</f>
        <v/>
      </c>
      <c r="V68" s="5" t="str">
        <f>IF('Unified Genders - Gold'!V68+'Unified Genders - Silver'!V68+'Unified Genders - Bronze'!V68 &gt; 0, 'Unified Genders - Gold'!V68*'Medal values'!$B$1+'Unified Genders - Silver'!V68*'Medal values'!$B$2+'Unified Genders - Bronze'!V68*'Medal values'!$B$3, "")</f>
        <v/>
      </c>
      <c r="W68" s="5" t="str">
        <f>IF('Unified Genders - Gold'!W68+'Unified Genders - Silver'!W68+'Unified Genders - Bronze'!W68 &gt; 0, 'Unified Genders - Gold'!W68*'Medal values'!$B$1+'Unified Genders - Silver'!W68*'Medal values'!$B$2+'Unified Genders - Bronze'!W68*'Medal values'!$B$3, "")</f>
        <v/>
      </c>
      <c r="X68" s="5" t="str">
        <f>IF('Unified Genders - Gold'!X68+'Unified Genders - Silver'!X68+'Unified Genders - Bronze'!X68 &gt; 0, 'Unified Genders - Gold'!X68*'Medal values'!$B$1+'Unified Genders - Silver'!X68*'Medal values'!$B$2+'Unified Genders - Bronze'!X68*'Medal values'!$B$3, "")</f>
        <v/>
      </c>
      <c r="Y68" s="5" t="str">
        <f>IF('Unified Genders - Gold'!Y68+'Unified Genders - Silver'!Y68+'Unified Genders - Bronze'!Y68 &gt; 0, 'Unified Genders - Gold'!Y68*'Medal values'!$B$1+'Unified Genders - Silver'!Y68*'Medal values'!$B$2+'Unified Genders - Bronze'!Y68*'Medal values'!$B$3, "")</f>
        <v/>
      </c>
      <c r="Z68" s="5" t="str">
        <f>IF('Unified Genders - Gold'!Z68+'Unified Genders - Silver'!Z68+'Unified Genders - Bronze'!Z68 &gt; 0, 'Unified Genders - Gold'!Z68*'Medal values'!$B$1+'Unified Genders - Silver'!Z68*'Medal values'!$B$2+'Unified Genders - Bronze'!Z68*'Medal values'!$B$3, "")</f>
        <v/>
      </c>
      <c r="AA68" s="5" t="str">
        <f>IF('Unified Genders - Gold'!AA68+'Unified Genders - Silver'!AA68+'Unified Genders - Bronze'!AA68 &gt; 0, 'Unified Genders - Gold'!AA68*'Medal values'!$B$1+'Unified Genders - Silver'!AA68*'Medal values'!$B$2+'Unified Genders - Bronze'!AA68*'Medal values'!$B$3, "")</f>
        <v/>
      </c>
      <c r="AB68" s="5" t="str">
        <f>IF('Unified Genders - Gold'!AB68+'Unified Genders - Silver'!AB68+'Unified Genders - Bronze'!AB68 &gt; 0, 'Unified Genders - Gold'!AB68*'Medal values'!$B$1+'Unified Genders - Silver'!AB68*'Medal values'!$B$2+'Unified Genders - Bronze'!AB68*'Medal values'!$B$3, "")</f>
        <v/>
      </c>
      <c r="AC68" s="5" t="str">
        <f>IF('Unified Genders - Gold'!AC68+'Unified Genders - Silver'!AC68+'Unified Genders - Bronze'!AC68 &gt; 0, 'Unified Genders - Gold'!AC68*'Medal values'!$B$1+'Unified Genders - Silver'!AC68*'Medal values'!$B$2+'Unified Genders - Bronze'!AC68*'Medal values'!$B$3, "")</f>
        <v/>
      </c>
      <c r="AD68" s="5" t="str">
        <f>IF('Unified Genders - Gold'!AD68+'Unified Genders - Silver'!AD68+'Unified Genders - Bronze'!AD68 &gt; 0, 'Unified Genders - Gold'!AD68*'Medal values'!$B$1+'Unified Genders - Silver'!AD68*'Medal values'!$B$2+'Unified Genders - Bronze'!AD68*'Medal values'!$B$3, "")</f>
        <v/>
      </c>
      <c r="AE68" s="5" t="str">
        <f>IF('Unified Genders - Gold'!AE68+'Unified Genders - Silver'!AE68+'Unified Genders - Bronze'!AE68 &gt; 0, 'Unified Genders - Gold'!AE68*'Medal values'!$B$1+'Unified Genders - Silver'!AE68*'Medal values'!$B$2+'Unified Genders - Bronze'!AE68*'Medal values'!$B$3, "")</f>
        <v/>
      </c>
      <c r="AF68" s="5" t="str">
        <f>IF('Unified Genders - Gold'!AF68+'Unified Genders - Silver'!AF68+'Unified Genders - Bronze'!AF68 &gt; 0, 'Unified Genders - Gold'!AF68*'Medal values'!$B$1+'Unified Genders - Silver'!AF68*'Medal values'!$B$2+'Unified Genders - Bronze'!AF68*'Medal values'!$B$3, "")</f>
        <v/>
      </c>
      <c r="AG68" s="5" t="str">
        <f>IF('Unified Genders - Gold'!AG68+'Unified Genders - Silver'!AG68+'Unified Genders - Bronze'!AG68 &gt; 0, 'Unified Genders - Gold'!AG68*'Medal values'!$B$1+'Unified Genders - Silver'!AG68*'Medal values'!$B$2+'Unified Genders - Bronze'!AG68*'Medal values'!$B$3, "")</f>
        <v/>
      </c>
      <c r="AH68" s="5" t="str">
        <f>IF('Unified Genders - Gold'!AH68+'Unified Genders - Silver'!AH68+'Unified Genders - Bronze'!AH68 &gt; 0, 'Unified Genders - Gold'!AH68*'Medal values'!$B$1+'Unified Genders - Silver'!AH68*'Medal values'!$B$2+'Unified Genders - Bronze'!AH68*'Medal values'!$B$3, "")</f>
        <v/>
      </c>
      <c r="AI68" s="5" t="str">
        <f>IF('Unified Genders - Gold'!AI68+'Unified Genders - Silver'!AI68+'Unified Genders - Bronze'!AI68 &gt; 0, 'Unified Genders - Gold'!AI68*'Medal values'!$B$1+'Unified Genders - Silver'!AI68*'Medal values'!$B$2+'Unified Genders - Bronze'!AI68*'Medal values'!$B$3, "")</f>
        <v/>
      </c>
      <c r="AJ68" s="5" t="str">
        <f>IF('Unified Genders - Gold'!AJ68+'Unified Genders - Silver'!AJ68+'Unified Genders - Bronze'!AJ68 &gt; 0, 'Unified Genders - Gold'!AJ68*'Medal values'!$B$1+'Unified Genders - Silver'!AJ68*'Medal values'!$B$2+'Unified Genders - Bronze'!AJ68*'Medal values'!$B$3, "")</f>
        <v/>
      </c>
      <c r="AK68" s="5" t="str">
        <f>IF('Unified Genders - Gold'!AK68+'Unified Genders - Silver'!AK68+'Unified Genders - Bronze'!AK68 &gt; 0, 'Unified Genders - Gold'!AK68*'Medal values'!$B$1+'Unified Genders - Silver'!AK68*'Medal values'!$B$2+'Unified Genders - Bronze'!AK68*'Medal values'!$B$3, "")</f>
        <v/>
      </c>
      <c r="AL68" s="5" t="str">
        <f>IF('Unified Genders - Gold'!AL68+'Unified Genders - Silver'!AL68+'Unified Genders - Bronze'!AL68 &gt; 0, 'Unified Genders - Gold'!AL68*'Medal values'!$B$1+'Unified Genders - Silver'!AL68*'Medal values'!$B$2+'Unified Genders - Bronze'!AL68*'Medal values'!$B$3, "")</f>
        <v/>
      </c>
      <c r="AM68" s="5" t="str">
        <f>IF('Unified Genders - Gold'!AM68+'Unified Genders - Silver'!AM68+'Unified Genders - Bronze'!AM68 &gt; 0, 'Unified Genders - Gold'!AM68*'Medal values'!$B$1+'Unified Genders - Silver'!AM68*'Medal values'!$B$2+'Unified Genders - Bronze'!AM68*'Medal values'!$B$3, "")</f>
        <v/>
      </c>
      <c r="AN68" s="5" t="str">
        <f>IF('Unified Genders - Gold'!AN68+'Unified Genders - Silver'!AN68+'Unified Genders - Bronze'!AN68 &gt; 0, 'Unified Genders - Gold'!AN68*'Medal values'!$B$1+'Unified Genders - Silver'!AN68*'Medal values'!$B$2+'Unified Genders - Bronze'!AN68*'Medal values'!$B$3, "")</f>
        <v/>
      </c>
      <c r="AO68" s="5" t="str">
        <f>IF('Unified Genders - Gold'!AO68+'Unified Genders - Silver'!AO68+'Unified Genders - Bronze'!AO68 &gt; 0, 'Unified Genders - Gold'!AO68*'Medal values'!$B$1+'Unified Genders - Silver'!AO68*'Medal values'!$B$2+'Unified Genders - Bronze'!AO68*'Medal values'!$B$3, "")</f>
        <v/>
      </c>
      <c r="AP68" s="5" t="str">
        <f>IF('Unified Genders - Gold'!AP68+'Unified Genders - Silver'!AP68+'Unified Genders - Bronze'!AP68 &gt; 0, 'Unified Genders - Gold'!AP68*'Medal values'!$B$1+'Unified Genders - Silver'!AP68*'Medal values'!$B$2+'Unified Genders - Bronze'!AP68*'Medal values'!$B$3, "")</f>
        <v/>
      </c>
      <c r="AQ68" s="5" t="str">
        <f>IF('Unified Genders - Gold'!AQ68+'Unified Genders - Silver'!AQ68+'Unified Genders - Bronze'!AQ68 &gt; 0, 'Unified Genders - Gold'!AQ68*'Medal values'!$B$1+'Unified Genders - Silver'!AQ68*'Medal values'!$B$2+'Unified Genders - Bronze'!AQ68*'Medal values'!$B$3, "")</f>
        <v/>
      </c>
      <c r="AR68" s="5" t="str">
        <f>IF('Unified Genders - Gold'!AR68+'Unified Genders - Silver'!AR68+'Unified Genders - Bronze'!AR68 &gt; 0, 'Unified Genders - Gold'!AR68*'Medal values'!$B$1+'Unified Genders - Silver'!AR68*'Medal values'!$B$2+'Unified Genders - Bronze'!AR68*'Medal values'!$B$3, "")</f>
        <v/>
      </c>
      <c r="AS68" s="5" t="str">
        <f>IF('Unified Genders - Gold'!AS68+'Unified Genders - Silver'!AS68+'Unified Genders - Bronze'!AS68 &gt; 0, 'Unified Genders - Gold'!AS68*'Medal values'!$B$1+'Unified Genders - Silver'!AS68*'Medal values'!$B$2+'Unified Genders - Bronze'!AS68*'Medal values'!$B$3, "")</f>
        <v/>
      </c>
      <c r="AT68" s="5" t="str">
        <f>IF('Unified Genders - Gold'!AT68+'Unified Genders - Silver'!AT68+'Unified Genders - Bronze'!AT68 &gt; 0, 'Unified Genders - Gold'!AT68*'Medal values'!$B$1+'Unified Genders - Silver'!AT68*'Medal values'!$B$2+'Unified Genders - Bronze'!AT68*'Medal values'!$B$3, "")</f>
        <v/>
      </c>
      <c r="AU68" s="5">
        <f>IF('Unified Genders - Gold'!AU68+'Unified Genders - Silver'!AU68+'Unified Genders - Bronze'!AU68 &gt; 0, 'Unified Genders - Gold'!AU68*'Medal values'!$B$1+'Unified Genders - Silver'!AU68*'Medal values'!$B$2+'Unified Genders - Bronze'!AU68*'Medal values'!$B$3, "")</f>
        <v>2.000001</v>
      </c>
      <c r="AV68" s="5">
        <f t="shared" si="1"/>
        <v>3.000001</v>
      </c>
      <c r="AW68" s="5">
        <f>SUM('Unified Genders - Gold'!AV68, 'Unified Genders - Silver'!AV68, 'Unified Genders - Bronze'!AV68)</f>
        <v>2</v>
      </c>
    </row>
    <row r="69">
      <c r="A69" s="5" t="str">
        <f>Countries!A68</f>
        <v>NOR</v>
      </c>
      <c r="B69" s="5" t="str">
        <f>IF('Unified Genders - Gold'!B69+'Unified Genders - Silver'!B69+'Unified Genders - Bronze'!B69 &gt; 0, 'Unified Genders - Gold'!B69*'Medal values'!$B$1+'Unified Genders - Silver'!B69*'Medal values'!$B$2+'Unified Genders - Bronze'!B69*'Medal values'!$B$3, "")</f>
        <v/>
      </c>
      <c r="C69" s="5" t="str">
        <f>IF('Unified Genders - Gold'!C69+'Unified Genders - Silver'!C69+'Unified Genders - Bronze'!C69 &gt; 0, 'Unified Genders - Gold'!C69*'Medal values'!$B$1+'Unified Genders - Silver'!C69*'Medal values'!$B$2+'Unified Genders - Bronze'!C69*'Medal values'!$B$3, "")</f>
        <v/>
      </c>
      <c r="D69" s="5" t="str">
        <f>IF('Unified Genders - Gold'!D69+'Unified Genders - Silver'!D69+'Unified Genders - Bronze'!D69 &gt; 0, 'Unified Genders - Gold'!D69*'Medal values'!$B$1+'Unified Genders - Silver'!D69*'Medal values'!$B$2+'Unified Genders - Bronze'!D69*'Medal values'!$B$3, "")</f>
        <v/>
      </c>
      <c r="E69" s="5" t="str">
        <f>IF('Unified Genders - Gold'!E69+'Unified Genders - Silver'!E69+'Unified Genders - Bronze'!E69 &gt; 0, 'Unified Genders - Gold'!E69*'Medal values'!$B$1+'Unified Genders - Silver'!E69*'Medal values'!$B$2+'Unified Genders - Bronze'!E69*'Medal values'!$B$3, "")</f>
        <v/>
      </c>
      <c r="F69" s="5">
        <f>IF('Unified Genders - Gold'!F69+'Unified Genders - Silver'!F69+'Unified Genders - Bronze'!F69 &gt; 0, 'Unified Genders - Gold'!F69*'Medal values'!$B$1+'Unified Genders - Silver'!F69*'Medal values'!$B$2+'Unified Genders - Bronze'!F69*'Medal values'!$B$3, "")</f>
        <v>8.002001</v>
      </c>
      <c r="G69" s="5" t="str">
        <f>IF('Unified Genders - Gold'!G69+'Unified Genders - Silver'!G69+'Unified Genders - Bronze'!G69 &gt; 0, 'Unified Genders - Gold'!G69*'Medal values'!$B$1+'Unified Genders - Silver'!G69*'Medal values'!$B$2+'Unified Genders - Bronze'!G69*'Medal values'!$B$3, "")</f>
        <v/>
      </c>
      <c r="H69" s="5" t="str">
        <f>IF('Unified Genders - Gold'!H69+'Unified Genders - Silver'!H69+'Unified Genders - Bronze'!H69 &gt; 0, 'Unified Genders - Gold'!H69*'Medal values'!$B$1+'Unified Genders - Silver'!H69*'Medal values'!$B$2+'Unified Genders - Bronze'!H69*'Medal values'!$B$3, "")</f>
        <v/>
      </c>
      <c r="I69" s="5" t="str">
        <f>IF('Unified Genders - Gold'!I69+'Unified Genders - Silver'!I69+'Unified Genders - Bronze'!I69 &gt; 0, 'Unified Genders - Gold'!I69*'Medal values'!$B$1+'Unified Genders - Silver'!I69*'Medal values'!$B$2+'Unified Genders - Bronze'!I69*'Medal values'!$B$3, "")</f>
        <v/>
      </c>
      <c r="J69" s="5">
        <f>IF('Unified Genders - Gold'!J69+'Unified Genders - Silver'!J69+'Unified Genders - Bronze'!J69 &gt; 0, 'Unified Genders - Gold'!J69*'Medal values'!$B$1+'Unified Genders - Silver'!J69*'Medal values'!$B$2+'Unified Genders - Bronze'!J69*'Medal values'!$B$3, "")</f>
        <v>3.001</v>
      </c>
      <c r="K69" s="5" t="str">
        <f>IF('Unified Genders - Gold'!K69+'Unified Genders - Silver'!K69+'Unified Genders - Bronze'!K69 &gt; 0, 'Unified Genders - Gold'!K69*'Medal values'!$B$1+'Unified Genders - Silver'!K69*'Medal values'!$B$2+'Unified Genders - Bronze'!K69*'Medal values'!$B$3, "")</f>
        <v/>
      </c>
      <c r="L69" s="5" t="str">
        <f>IF('Unified Genders - Gold'!L69+'Unified Genders - Silver'!L69+'Unified Genders - Bronze'!L69 &gt; 0, 'Unified Genders - Gold'!L69*'Medal values'!$B$1+'Unified Genders - Silver'!L69*'Medal values'!$B$2+'Unified Genders - Bronze'!L69*'Medal values'!$B$3, "")</f>
        <v/>
      </c>
      <c r="M69" s="5" t="str">
        <f>IF('Unified Genders - Gold'!M69+'Unified Genders - Silver'!M69+'Unified Genders - Bronze'!M69 &gt; 0, 'Unified Genders - Gold'!M69*'Medal values'!$B$1+'Unified Genders - Silver'!M69*'Medal values'!$B$2+'Unified Genders - Bronze'!M69*'Medal values'!$B$3, "")</f>
        <v/>
      </c>
      <c r="N69" s="5" t="str">
        <f>IF('Unified Genders - Gold'!N69+'Unified Genders - Silver'!N69+'Unified Genders - Bronze'!N69 &gt; 0, 'Unified Genders - Gold'!N69*'Medal values'!$B$1+'Unified Genders - Silver'!N69*'Medal values'!$B$2+'Unified Genders - Bronze'!N69*'Medal values'!$B$3, "")</f>
        <v/>
      </c>
      <c r="O69" s="5" t="str">
        <f>IF('Unified Genders - Gold'!O69+'Unified Genders - Silver'!O69+'Unified Genders - Bronze'!O69 &gt; 0, 'Unified Genders - Gold'!O69*'Medal values'!$B$1+'Unified Genders - Silver'!O69*'Medal values'!$B$2+'Unified Genders - Bronze'!O69*'Medal values'!$B$3, "")</f>
        <v/>
      </c>
      <c r="P69" s="5" t="str">
        <f>IF('Unified Genders - Gold'!P69+'Unified Genders - Silver'!P69+'Unified Genders - Bronze'!P69 &gt; 0, 'Unified Genders - Gold'!P69*'Medal values'!$B$1+'Unified Genders - Silver'!P69*'Medal values'!$B$2+'Unified Genders - Bronze'!P69*'Medal values'!$B$3, "")</f>
        <v/>
      </c>
      <c r="Q69" s="5" t="str">
        <f>IF('Unified Genders - Gold'!Q69+'Unified Genders - Silver'!Q69+'Unified Genders - Bronze'!Q69 &gt; 0, 'Unified Genders - Gold'!Q69*'Medal values'!$B$1+'Unified Genders - Silver'!Q69*'Medal values'!$B$2+'Unified Genders - Bronze'!Q69*'Medal values'!$B$3, "")</f>
        <v/>
      </c>
      <c r="R69" s="5" t="str">
        <f>IF('Unified Genders - Gold'!R69+'Unified Genders - Silver'!R69+'Unified Genders - Bronze'!R69 &gt; 0, 'Unified Genders - Gold'!R69*'Medal values'!$B$1+'Unified Genders - Silver'!R69*'Medal values'!$B$2+'Unified Genders - Bronze'!R69*'Medal values'!$B$3, "")</f>
        <v/>
      </c>
      <c r="S69" s="5" t="str">
        <f>IF('Unified Genders - Gold'!S69+'Unified Genders - Silver'!S69+'Unified Genders - Bronze'!S69 &gt; 0, 'Unified Genders - Gold'!S69*'Medal values'!$B$1+'Unified Genders - Silver'!S69*'Medal values'!$B$2+'Unified Genders - Bronze'!S69*'Medal values'!$B$3, "")</f>
        <v/>
      </c>
      <c r="T69" s="5" t="str">
        <f>IF('Unified Genders - Gold'!T69+'Unified Genders - Silver'!T69+'Unified Genders - Bronze'!T69 &gt; 0, 'Unified Genders - Gold'!T69*'Medal values'!$B$1+'Unified Genders - Silver'!T69*'Medal values'!$B$2+'Unified Genders - Bronze'!T69*'Medal values'!$B$3, "")</f>
        <v/>
      </c>
      <c r="U69" s="5" t="str">
        <f>IF('Unified Genders - Gold'!U69+'Unified Genders - Silver'!U69+'Unified Genders - Bronze'!U69 &gt; 0, 'Unified Genders - Gold'!U69*'Medal values'!$B$1+'Unified Genders - Silver'!U69*'Medal values'!$B$2+'Unified Genders - Bronze'!U69*'Medal values'!$B$3, "")</f>
        <v/>
      </c>
      <c r="V69" s="5" t="str">
        <f>IF('Unified Genders - Gold'!V69+'Unified Genders - Silver'!V69+'Unified Genders - Bronze'!V69 &gt; 0, 'Unified Genders - Gold'!V69*'Medal values'!$B$1+'Unified Genders - Silver'!V69*'Medal values'!$B$2+'Unified Genders - Bronze'!V69*'Medal values'!$B$3, "")</f>
        <v/>
      </c>
      <c r="W69" s="5" t="str">
        <f>IF('Unified Genders - Gold'!W69+'Unified Genders - Silver'!W69+'Unified Genders - Bronze'!W69 &gt; 0, 'Unified Genders - Gold'!W69*'Medal values'!$B$1+'Unified Genders - Silver'!W69*'Medal values'!$B$2+'Unified Genders - Bronze'!W69*'Medal values'!$B$3, "")</f>
        <v/>
      </c>
      <c r="X69" s="5">
        <f>IF('Unified Genders - Gold'!X69+'Unified Genders - Silver'!X69+'Unified Genders - Bronze'!X69 &gt; 0, 'Unified Genders - Gold'!X69*'Medal values'!$B$1+'Unified Genders - Silver'!X69*'Medal values'!$B$2+'Unified Genders - Bronze'!X69*'Medal values'!$B$3, "")</f>
        <v>1</v>
      </c>
      <c r="Y69" s="5" t="str">
        <f>IF('Unified Genders - Gold'!Y69+'Unified Genders - Silver'!Y69+'Unified Genders - Bronze'!Y69 &gt; 0, 'Unified Genders - Gold'!Y69*'Medal values'!$B$1+'Unified Genders - Silver'!Y69*'Medal values'!$B$2+'Unified Genders - Bronze'!Y69*'Medal values'!$B$3, "")</f>
        <v/>
      </c>
      <c r="Z69" s="5" t="str">
        <f>IF('Unified Genders - Gold'!Z69+'Unified Genders - Silver'!Z69+'Unified Genders - Bronze'!Z69 &gt; 0, 'Unified Genders - Gold'!Z69*'Medal values'!$B$1+'Unified Genders - Silver'!Z69*'Medal values'!$B$2+'Unified Genders - Bronze'!Z69*'Medal values'!$B$3, "")</f>
        <v/>
      </c>
      <c r="AA69" s="5" t="str">
        <f>IF('Unified Genders - Gold'!AA69+'Unified Genders - Silver'!AA69+'Unified Genders - Bronze'!AA69 &gt; 0, 'Unified Genders - Gold'!AA69*'Medal values'!$B$1+'Unified Genders - Silver'!AA69*'Medal values'!$B$2+'Unified Genders - Bronze'!AA69*'Medal values'!$B$3, "")</f>
        <v/>
      </c>
      <c r="AB69" s="5" t="str">
        <f>IF('Unified Genders - Gold'!AB69+'Unified Genders - Silver'!AB69+'Unified Genders - Bronze'!AB69 &gt; 0, 'Unified Genders - Gold'!AB69*'Medal values'!$B$1+'Unified Genders - Silver'!AB69*'Medal values'!$B$2+'Unified Genders - Bronze'!AB69*'Medal values'!$B$3, "")</f>
        <v/>
      </c>
      <c r="AC69" s="5" t="str">
        <f>IF('Unified Genders - Gold'!AC69+'Unified Genders - Silver'!AC69+'Unified Genders - Bronze'!AC69 &gt; 0, 'Unified Genders - Gold'!AC69*'Medal values'!$B$1+'Unified Genders - Silver'!AC69*'Medal values'!$B$2+'Unified Genders - Bronze'!AC69*'Medal values'!$B$3, "")</f>
        <v/>
      </c>
      <c r="AD69" s="5" t="str">
        <f>IF('Unified Genders - Gold'!AD69+'Unified Genders - Silver'!AD69+'Unified Genders - Bronze'!AD69 &gt; 0, 'Unified Genders - Gold'!AD69*'Medal values'!$B$1+'Unified Genders - Silver'!AD69*'Medal values'!$B$2+'Unified Genders - Bronze'!AD69*'Medal values'!$B$3, "")</f>
        <v/>
      </c>
      <c r="AE69" s="5">
        <f>IF('Unified Genders - Gold'!AE69+'Unified Genders - Silver'!AE69+'Unified Genders - Bronze'!AE69 &gt; 0, 'Unified Genders - Gold'!AE69*'Medal values'!$B$1+'Unified Genders - Silver'!AE69*'Medal values'!$B$2+'Unified Genders - Bronze'!AE69*'Medal values'!$B$3, "")</f>
        <v>2.000001</v>
      </c>
      <c r="AF69" s="5" t="str">
        <f>IF('Unified Genders - Gold'!AF69+'Unified Genders - Silver'!AF69+'Unified Genders - Bronze'!AF69 &gt; 0, 'Unified Genders - Gold'!AF69*'Medal values'!$B$1+'Unified Genders - Silver'!AF69*'Medal values'!$B$2+'Unified Genders - Bronze'!AF69*'Medal values'!$B$3, "")</f>
        <v/>
      </c>
      <c r="AG69" s="5">
        <f>IF('Unified Genders - Gold'!AG69+'Unified Genders - Silver'!AG69+'Unified Genders - Bronze'!AG69 &gt; 0, 'Unified Genders - Gold'!AG69*'Medal values'!$B$1+'Unified Genders - Silver'!AG69*'Medal values'!$B$2+'Unified Genders - Bronze'!AG69*'Medal values'!$B$3, "")</f>
        <v>1</v>
      </c>
      <c r="AH69" s="5" t="str">
        <f>IF('Unified Genders - Gold'!AH69+'Unified Genders - Silver'!AH69+'Unified Genders - Bronze'!AH69 &gt; 0, 'Unified Genders - Gold'!AH69*'Medal values'!$B$1+'Unified Genders - Silver'!AH69*'Medal values'!$B$2+'Unified Genders - Bronze'!AH69*'Medal values'!$B$3, "")</f>
        <v/>
      </c>
      <c r="AI69" s="5" t="str">
        <f>IF('Unified Genders - Gold'!AI69+'Unified Genders - Silver'!AI69+'Unified Genders - Bronze'!AI69 &gt; 0, 'Unified Genders - Gold'!AI69*'Medal values'!$B$1+'Unified Genders - Silver'!AI69*'Medal values'!$B$2+'Unified Genders - Bronze'!AI69*'Medal values'!$B$3, "")</f>
        <v/>
      </c>
      <c r="AJ69" s="5" t="str">
        <f>IF('Unified Genders - Gold'!AJ69+'Unified Genders - Silver'!AJ69+'Unified Genders - Bronze'!AJ69 &gt; 0, 'Unified Genders - Gold'!AJ69*'Medal values'!$B$1+'Unified Genders - Silver'!AJ69*'Medal values'!$B$2+'Unified Genders - Bronze'!AJ69*'Medal values'!$B$3, "")</f>
        <v/>
      </c>
      <c r="AK69" s="5" t="str">
        <f>IF('Unified Genders - Gold'!AK69+'Unified Genders - Silver'!AK69+'Unified Genders - Bronze'!AK69 &gt; 0, 'Unified Genders - Gold'!AK69*'Medal values'!$B$1+'Unified Genders - Silver'!AK69*'Medal values'!$B$2+'Unified Genders - Bronze'!AK69*'Medal values'!$B$3, "")</f>
        <v/>
      </c>
      <c r="AL69" s="5" t="str">
        <f>IF('Unified Genders - Gold'!AL69+'Unified Genders - Silver'!AL69+'Unified Genders - Bronze'!AL69 &gt; 0, 'Unified Genders - Gold'!AL69*'Medal values'!$B$1+'Unified Genders - Silver'!AL69*'Medal values'!$B$2+'Unified Genders - Bronze'!AL69*'Medal values'!$B$3, "")</f>
        <v/>
      </c>
      <c r="AM69" s="5" t="str">
        <f>IF('Unified Genders - Gold'!AM69+'Unified Genders - Silver'!AM69+'Unified Genders - Bronze'!AM69 &gt; 0, 'Unified Genders - Gold'!AM69*'Medal values'!$B$1+'Unified Genders - Silver'!AM69*'Medal values'!$B$2+'Unified Genders - Bronze'!AM69*'Medal values'!$B$3, "")</f>
        <v/>
      </c>
      <c r="AN69" s="5" t="str">
        <f>IF('Unified Genders - Gold'!AN69+'Unified Genders - Silver'!AN69+'Unified Genders - Bronze'!AN69 &gt; 0, 'Unified Genders - Gold'!AN69*'Medal values'!$B$1+'Unified Genders - Silver'!AN69*'Medal values'!$B$2+'Unified Genders - Bronze'!AN69*'Medal values'!$B$3, "")</f>
        <v/>
      </c>
      <c r="AO69" s="5" t="str">
        <f>IF('Unified Genders - Gold'!AO69+'Unified Genders - Silver'!AO69+'Unified Genders - Bronze'!AO69 &gt; 0, 'Unified Genders - Gold'!AO69*'Medal values'!$B$1+'Unified Genders - Silver'!AO69*'Medal values'!$B$2+'Unified Genders - Bronze'!AO69*'Medal values'!$B$3, "")</f>
        <v/>
      </c>
      <c r="AP69" s="5" t="str">
        <f>IF('Unified Genders - Gold'!AP69+'Unified Genders - Silver'!AP69+'Unified Genders - Bronze'!AP69 &gt; 0, 'Unified Genders - Gold'!AP69*'Medal values'!$B$1+'Unified Genders - Silver'!AP69*'Medal values'!$B$2+'Unified Genders - Bronze'!AP69*'Medal values'!$B$3, "")</f>
        <v/>
      </c>
      <c r="AQ69" s="5">
        <f>IF('Unified Genders - Gold'!AQ69+'Unified Genders - Silver'!AQ69+'Unified Genders - Bronze'!AQ69 &gt; 0, 'Unified Genders - Gold'!AQ69*'Medal values'!$B$1+'Unified Genders - Silver'!AQ69*'Medal values'!$B$2+'Unified Genders - Bronze'!AQ69*'Medal values'!$B$3, "")</f>
        <v>3.001</v>
      </c>
      <c r="AR69" s="5" t="str">
        <f>IF('Unified Genders - Gold'!AR69+'Unified Genders - Silver'!AR69+'Unified Genders - Bronze'!AR69 &gt; 0, 'Unified Genders - Gold'!AR69*'Medal values'!$B$1+'Unified Genders - Silver'!AR69*'Medal values'!$B$2+'Unified Genders - Bronze'!AR69*'Medal values'!$B$3, "")</f>
        <v/>
      </c>
      <c r="AS69" s="5" t="str">
        <f>IF('Unified Genders - Gold'!AS69+'Unified Genders - Silver'!AS69+'Unified Genders - Bronze'!AS69 &gt; 0, 'Unified Genders - Gold'!AS69*'Medal values'!$B$1+'Unified Genders - Silver'!AS69*'Medal values'!$B$2+'Unified Genders - Bronze'!AS69*'Medal values'!$B$3, "")</f>
        <v/>
      </c>
      <c r="AT69" s="5" t="str">
        <f>IF('Unified Genders - Gold'!AT69+'Unified Genders - Silver'!AT69+'Unified Genders - Bronze'!AT69 &gt; 0, 'Unified Genders - Gold'!AT69*'Medal values'!$B$1+'Unified Genders - Silver'!AT69*'Medal values'!$B$2+'Unified Genders - Bronze'!AT69*'Medal values'!$B$3, "")</f>
        <v/>
      </c>
      <c r="AU69" s="5" t="str">
        <f>IF('Unified Genders - Gold'!AU69+'Unified Genders - Silver'!AU69+'Unified Genders - Bronze'!AU69 &gt; 0, 'Unified Genders - Gold'!AU69*'Medal values'!$B$1+'Unified Genders - Silver'!AU69*'Medal values'!$B$2+'Unified Genders - Bronze'!AU69*'Medal values'!$B$3, "")</f>
        <v/>
      </c>
      <c r="AV69" s="5">
        <f t="shared" si="1"/>
        <v>18.004002</v>
      </c>
      <c r="AW69" s="5">
        <f>SUM('Unified Genders - Gold'!AV69, 'Unified Genders - Silver'!AV69, 'Unified Genders - Bronze'!AV69)</f>
        <v>8</v>
      </c>
    </row>
    <row r="70">
      <c r="A70" s="5" t="str">
        <f>Countries!A69</f>
        <v>NZL</v>
      </c>
      <c r="B70" s="5" t="str">
        <f>IF('Unified Genders - Gold'!B70+'Unified Genders - Silver'!B70+'Unified Genders - Bronze'!B70 &gt; 0, 'Unified Genders - Gold'!B70*'Medal values'!$B$1+'Unified Genders - Silver'!B70*'Medal values'!$B$2+'Unified Genders - Bronze'!B70*'Medal values'!$B$3, "")</f>
        <v/>
      </c>
      <c r="C70" s="5" t="str">
        <f>IF('Unified Genders - Gold'!C70+'Unified Genders - Silver'!C70+'Unified Genders - Bronze'!C70 &gt; 0, 'Unified Genders - Gold'!C70*'Medal values'!$B$1+'Unified Genders - Silver'!C70*'Medal values'!$B$2+'Unified Genders - Bronze'!C70*'Medal values'!$B$3, "")</f>
        <v/>
      </c>
      <c r="D70" s="5" t="str">
        <f>IF('Unified Genders - Gold'!D70+'Unified Genders - Silver'!D70+'Unified Genders - Bronze'!D70 &gt; 0, 'Unified Genders - Gold'!D70*'Medal values'!$B$1+'Unified Genders - Silver'!D70*'Medal values'!$B$2+'Unified Genders - Bronze'!D70*'Medal values'!$B$3, "")</f>
        <v/>
      </c>
      <c r="E70" s="5" t="str">
        <f>IF('Unified Genders - Gold'!E70+'Unified Genders - Silver'!E70+'Unified Genders - Bronze'!E70 &gt; 0, 'Unified Genders - Gold'!E70*'Medal values'!$B$1+'Unified Genders - Silver'!E70*'Medal values'!$B$2+'Unified Genders - Bronze'!E70*'Medal values'!$B$3, "")</f>
        <v/>
      </c>
      <c r="F70" s="5">
        <f>IF('Unified Genders - Gold'!F70+'Unified Genders - Silver'!F70+'Unified Genders - Bronze'!F70 &gt; 0, 'Unified Genders - Gold'!F70*'Medal values'!$B$1+'Unified Genders - Silver'!F70*'Medal values'!$B$2+'Unified Genders - Bronze'!F70*'Medal values'!$B$3, "")</f>
        <v>2</v>
      </c>
      <c r="G70" s="5" t="str">
        <f>IF('Unified Genders - Gold'!G70+'Unified Genders - Silver'!G70+'Unified Genders - Bronze'!G70 &gt; 0, 'Unified Genders - Gold'!G70*'Medal values'!$B$1+'Unified Genders - Silver'!G70*'Medal values'!$B$2+'Unified Genders - Bronze'!G70*'Medal values'!$B$3, "")</f>
        <v/>
      </c>
      <c r="H70" s="5" t="str">
        <f>IF('Unified Genders - Gold'!H70+'Unified Genders - Silver'!H70+'Unified Genders - Bronze'!H70 &gt; 0, 'Unified Genders - Gold'!H70*'Medal values'!$B$1+'Unified Genders - Silver'!H70*'Medal values'!$B$2+'Unified Genders - Bronze'!H70*'Medal values'!$B$3, "")</f>
        <v/>
      </c>
      <c r="I70" s="5" t="str">
        <f>IF('Unified Genders - Gold'!I70+'Unified Genders - Silver'!I70+'Unified Genders - Bronze'!I70 &gt; 0, 'Unified Genders - Gold'!I70*'Medal values'!$B$1+'Unified Genders - Silver'!I70*'Medal values'!$B$2+'Unified Genders - Bronze'!I70*'Medal values'!$B$3, "")</f>
        <v/>
      </c>
      <c r="J70" s="5" t="str">
        <f>IF('Unified Genders - Gold'!J70+'Unified Genders - Silver'!J70+'Unified Genders - Bronze'!J70 &gt; 0, 'Unified Genders - Gold'!J70*'Medal values'!$B$1+'Unified Genders - Silver'!J70*'Medal values'!$B$2+'Unified Genders - Bronze'!J70*'Medal values'!$B$3, "")</f>
        <v/>
      </c>
      <c r="K70" s="5">
        <f>IF('Unified Genders - Gold'!K70+'Unified Genders - Silver'!K70+'Unified Genders - Bronze'!K70 &gt; 0, 'Unified Genders - Gold'!K70*'Medal values'!$B$1+'Unified Genders - Silver'!K70*'Medal values'!$B$2+'Unified Genders - Bronze'!K70*'Medal values'!$B$3, "")</f>
        <v>1</v>
      </c>
      <c r="L70" s="5" t="str">
        <f>IF('Unified Genders - Gold'!L70+'Unified Genders - Silver'!L70+'Unified Genders - Bronze'!L70 &gt; 0, 'Unified Genders - Gold'!L70*'Medal values'!$B$1+'Unified Genders - Silver'!L70*'Medal values'!$B$2+'Unified Genders - Bronze'!L70*'Medal values'!$B$3, "")</f>
        <v/>
      </c>
      <c r="M70" s="5">
        <f>IF('Unified Genders - Gold'!M70+'Unified Genders - Silver'!M70+'Unified Genders - Bronze'!M70 &gt; 0, 'Unified Genders - Gold'!M70*'Medal values'!$B$1+'Unified Genders - Silver'!M70*'Medal values'!$B$2+'Unified Genders - Bronze'!M70*'Medal values'!$B$3, "")</f>
        <v>9.003</v>
      </c>
      <c r="N70" s="5" t="str">
        <f>IF('Unified Genders - Gold'!N70+'Unified Genders - Silver'!N70+'Unified Genders - Bronze'!N70 &gt; 0, 'Unified Genders - Gold'!N70*'Medal values'!$B$1+'Unified Genders - Silver'!N70*'Medal values'!$B$2+'Unified Genders - Bronze'!N70*'Medal values'!$B$3, "")</f>
        <v/>
      </c>
      <c r="O70" s="5" t="str">
        <f>IF('Unified Genders - Gold'!O70+'Unified Genders - Silver'!O70+'Unified Genders - Bronze'!O70 &gt; 0, 'Unified Genders - Gold'!O70*'Medal values'!$B$1+'Unified Genders - Silver'!O70*'Medal values'!$B$2+'Unified Genders - Bronze'!O70*'Medal values'!$B$3, "")</f>
        <v/>
      </c>
      <c r="P70" s="5" t="str">
        <f>IF('Unified Genders - Gold'!P70+'Unified Genders - Silver'!P70+'Unified Genders - Bronze'!P70 &gt; 0, 'Unified Genders - Gold'!P70*'Medal values'!$B$1+'Unified Genders - Silver'!P70*'Medal values'!$B$2+'Unified Genders - Bronze'!P70*'Medal values'!$B$3, "")</f>
        <v/>
      </c>
      <c r="Q70" s="5" t="str">
        <f>IF('Unified Genders - Gold'!Q70+'Unified Genders - Silver'!Q70+'Unified Genders - Bronze'!Q70 &gt; 0, 'Unified Genders - Gold'!Q70*'Medal values'!$B$1+'Unified Genders - Silver'!Q70*'Medal values'!$B$2+'Unified Genders - Bronze'!Q70*'Medal values'!$B$3, "")</f>
        <v/>
      </c>
      <c r="R70" s="5">
        <f>IF('Unified Genders - Gold'!R70+'Unified Genders - Silver'!R70+'Unified Genders - Bronze'!R70 &gt; 0, 'Unified Genders - Gold'!R70*'Medal values'!$B$1+'Unified Genders - Silver'!R70*'Medal values'!$B$2+'Unified Genders - Bronze'!R70*'Medal values'!$B$3, "")</f>
        <v>4.000002</v>
      </c>
      <c r="S70" s="5" t="str">
        <f>IF('Unified Genders - Gold'!S70+'Unified Genders - Silver'!S70+'Unified Genders - Bronze'!S70 &gt; 0, 'Unified Genders - Gold'!S70*'Medal values'!$B$1+'Unified Genders - Silver'!S70*'Medal values'!$B$2+'Unified Genders - Bronze'!S70*'Medal values'!$B$3, "")</f>
        <v/>
      </c>
      <c r="T70" s="5" t="str">
        <f>IF('Unified Genders - Gold'!T70+'Unified Genders - Silver'!T70+'Unified Genders - Bronze'!T70 &gt; 0, 'Unified Genders - Gold'!T70*'Medal values'!$B$1+'Unified Genders - Silver'!T70*'Medal values'!$B$2+'Unified Genders - Bronze'!T70*'Medal values'!$B$3, "")</f>
        <v/>
      </c>
      <c r="U70" s="5" t="str">
        <f>IF('Unified Genders - Gold'!U70+'Unified Genders - Silver'!U70+'Unified Genders - Bronze'!U70 &gt; 0, 'Unified Genders - Gold'!U70*'Medal values'!$B$1+'Unified Genders - Silver'!U70*'Medal values'!$B$2+'Unified Genders - Bronze'!U70*'Medal values'!$B$3, "")</f>
        <v/>
      </c>
      <c r="V70" s="5" t="str">
        <f>IF('Unified Genders - Gold'!V70+'Unified Genders - Silver'!V70+'Unified Genders - Bronze'!V70 &gt; 0, 'Unified Genders - Gold'!V70*'Medal values'!$B$1+'Unified Genders - Silver'!V70*'Medal values'!$B$2+'Unified Genders - Bronze'!V70*'Medal values'!$B$3, "")</f>
        <v/>
      </c>
      <c r="W70" s="5">
        <f>IF('Unified Genders - Gold'!W70+'Unified Genders - Silver'!W70+'Unified Genders - Bronze'!W70 &gt; 0, 'Unified Genders - Gold'!W70*'Medal values'!$B$1+'Unified Genders - Silver'!W70*'Medal values'!$B$2+'Unified Genders - Bronze'!W70*'Medal values'!$B$3, "")</f>
        <v>1</v>
      </c>
      <c r="X70" s="5" t="str">
        <f>IF('Unified Genders - Gold'!X70+'Unified Genders - Silver'!X70+'Unified Genders - Bronze'!X70 &gt; 0, 'Unified Genders - Gold'!X70*'Medal values'!$B$1+'Unified Genders - Silver'!X70*'Medal values'!$B$2+'Unified Genders - Bronze'!X70*'Medal values'!$B$3, "")</f>
        <v/>
      </c>
      <c r="Y70" s="5" t="str">
        <f>IF('Unified Genders - Gold'!Y70+'Unified Genders - Silver'!Y70+'Unified Genders - Bronze'!Y70 &gt; 0, 'Unified Genders - Gold'!Y70*'Medal values'!$B$1+'Unified Genders - Silver'!Y70*'Medal values'!$B$2+'Unified Genders - Bronze'!Y70*'Medal values'!$B$3, "")</f>
        <v/>
      </c>
      <c r="Z70" s="5" t="str">
        <f>IF('Unified Genders - Gold'!Z70+'Unified Genders - Silver'!Z70+'Unified Genders - Bronze'!Z70 &gt; 0, 'Unified Genders - Gold'!Z70*'Medal values'!$B$1+'Unified Genders - Silver'!Z70*'Medal values'!$B$2+'Unified Genders - Bronze'!Z70*'Medal values'!$B$3, "")</f>
        <v/>
      </c>
      <c r="AA70" s="5" t="str">
        <f>IF('Unified Genders - Gold'!AA70+'Unified Genders - Silver'!AA70+'Unified Genders - Bronze'!AA70 &gt; 0, 'Unified Genders - Gold'!AA70*'Medal values'!$B$1+'Unified Genders - Silver'!AA70*'Medal values'!$B$2+'Unified Genders - Bronze'!AA70*'Medal values'!$B$3, "")</f>
        <v/>
      </c>
      <c r="AB70" s="5" t="str">
        <f>IF('Unified Genders - Gold'!AB70+'Unified Genders - Silver'!AB70+'Unified Genders - Bronze'!AB70 &gt; 0, 'Unified Genders - Gold'!AB70*'Medal values'!$B$1+'Unified Genders - Silver'!AB70*'Medal values'!$B$2+'Unified Genders - Bronze'!AB70*'Medal values'!$B$3, "")</f>
        <v/>
      </c>
      <c r="AC70" s="5" t="str">
        <f>IF('Unified Genders - Gold'!AC70+'Unified Genders - Silver'!AC70+'Unified Genders - Bronze'!AC70 &gt; 0, 'Unified Genders - Gold'!AC70*'Medal values'!$B$1+'Unified Genders - Silver'!AC70*'Medal values'!$B$2+'Unified Genders - Bronze'!AC70*'Medal values'!$B$3, "")</f>
        <v/>
      </c>
      <c r="AD70" s="5" t="str">
        <f>IF('Unified Genders - Gold'!AD70+'Unified Genders - Silver'!AD70+'Unified Genders - Bronze'!AD70 &gt; 0, 'Unified Genders - Gold'!AD70*'Medal values'!$B$1+'Unified Genders - Silver'!AD70*'Medal values'!$B$2+'Unified Genders - Bronze'!AD70*'Medal values'!$B$3, "")</f>
        <v/>
      </c>
      <c r="AE70" s="5">
        <f>IF('Unified Genders - Gold'!AE70+'Unified Genders - Silver'!AE70+'Unified Genders - Bronze'!AE70 &gt; 0, 'Unified Genders - Gold'!AE70*'Medal values'!$B$1+'Unified Genders - Silver'!AE70*'Medal values'!$B$2+'Unified Genders - Bronze'!AE70*'Medal values'!$B$3, "")</f>
        <v>13.003002</v>
      </c>
      <c r="AF70" s="5">
        <f>IF('Unified Genders - Gold'!AF70+'Unified Genders - Silver'!AF70+'Unified Genders - Bronze'!AF70 &gt; 0, 'Unified Genders - Gold'!AF70*'Medal values'!$B$1+'Unified Genders - Silver'!AF70*'Medal values'!$B$2+'Unified Genders - Bronze'!AF70*'Medal values'!$B$3, "")</f>
        <v>5.001001</v>
      </c>
      <c r="AG70" s="5">
        <f>IF('Unified Genders - Gold'!AG70+'Unified Genders - Silver'!AG70+'Unified Genders - Bronze'!AG70 &gt; 0, 'Unified Genders - Gold'!AG70*'Medal values'!$B$1+'Unified Genders - Silver'!AG70*'Medal values'!$B$2+'Unified Genders - Bronze'!AG70*'Medal values'!$B$3, "")</f>
        <v>2.000001</v>
      </c>
      <c r="AH70" s="5" t="str">
        <f>IF('Unified Genders - Gold'!AH70+'Unified Genders - Silver'!AH70+'Unified Genders - Bronze'!AH70 &gt; 0, 'Unified Genders - Gold'!AH70*'Medal values'!$B$1+'Unified Genders - Silver'!AH70*'Medal values'!$B$2+'Unified Genders - Bronze'!AH70*'Medal values'!$B$3, "")</f>
        <v/>
      </c>
      <c r="AI70" s="5" t="str">
        <f>IF('Unified Genders - Gold'!AI70+'Unified Genders - Silver'!AI70+'Unified Genders - Bronze'!AI70 &gt; 0, 'Unified Genders - Gold'!AI70*'Medal values'!$B$1+'Unified Genders - Silver'!AI70*'Medal values'!$B$2+'Unified Genders - Bronze'!AI70*'Medal values'!$B$3, "")</f>
        <v/>
      </c>
      <c r="AJ70" s="5" t="str">
        <f>IF('Unified Genders - Gold'!AJ70+'Unified Genders - Silver'!AJ70+'Unified Genders - Bronze'!AJ70 &gt; 0, 'Unified Genders - Gold'!AJ70*'Medal values'!$B$1+'Unified Genders - Silver'!AJ70*'Medal values'!$B$2+'Unified Genders - Bronze'!AJ70*'Medal values'!$B$3, "")</f>
        <v/>
      </c>
      <c r="AK70" s="5" t="str">
        <f>IF('Unified Genders - Gold'!AK70+'Unified Genders - Silver'!AK70+'Unified Genders - Bronze'!AK70 &gt; 0, 'Unified Genders - Gold'!AK70*'Medal values'!$B$1+'Unified Genders - Silver'!AK70*'Medal values'!$B$2+'Unified Genders - Bronze'!AK70*'Medal values'!$B$3, "")</f>
        <v/>
      </c>
      <c r="AL70" s="5" t="str">
        <f>IF('Unified Genders - Gold'!AL70+'Unified Genders - Silver'!AL70+'Unified Genders - Bronze'!AL70 &gt; 0, 'Unified Genders - Gold'!AL70*'Medal values'!$B$1+'Unified Genders - Silver'!AL70*'Medal values'!$B$2+'Unified Genders - Bronze'!AL70*'Medal values'!$B$3, "")</f>
        <v/>
      </c>
      <c r="AM70" s="5" t="str">
        <f>IF('Unified Genders - Gold'!AM70+'Unified Genders - Silver'!AM70+'Unified Genders - Bronze'!AM70 &gt; 0, 'Unified Genders - Gold'!AM70*'Medal values'!$B$1+'Unified Genders - Silver'!AM70*'Medal values'!$B$2+'Unified Genders - Bronze'!AM70*'Medal values'!$B$3, "")</f>
        <v/>
      </c>
      <c r="AN70" s="5" t="str">
        <f>IF('Unified Genders - Gold'!AN70+'Unified Genders - Silver'!AN70+'Unified Genders - Bronze'!AN70 &gt; 0, 'Unified Genders - Gold'!AN70*'Medal values'!$B$1+'Unified Genders - Silver'!AN70*'Medal values'!$B$2+'Unified Genders - Bronze'!AN70*'Medal values'!$B$3, "")</f>
        <v/>
      </c>
      <c r="AO70" s="5">
        <f>IF('Unified Genders - Gold'!AO70+'Unified Genders - Silver'!AO70+'Unified Genders - Bronze'!AO70 &gt; 0, 'Unified Genders - Gold'!AO70*'Medal values'!$B$1+'Unified Genders - Silver'!AO70*'Medal values'!$B$2+'Unified Genders - Bronze'!AO70*'Medal values'!$B$3, "")</f>
        <v>1</v>
      </c>
      <c r="AP70" s="5">
        <f>IF('Unified Genders - Gold'!AP70+'Unified Genders - Silver'!AP70+'Unified Genders - Bronze'!AP70 &gt; 0, 'Unified Genders - Gold'!AP70*'Medal values'!$B$1+'Unified Genders - Silver'!AP70*'Medal values'!$B$2+'Unified Genders - Bronze'!AP70*'Medal values'!$B$3, "")</f>
        <v>1</v>
      </c>
      <c r="AQ70" s="5">
        <f>IF('Unified Genders - Gold'!AQ70+'Unified Genders - Silver'!AQ70+'Unified Genders - Bronze'!AQ70 &gt; 0, 'Unified Genders - Gold'!AQ70*'Medal values'!$B$1+'Unified Genders - Silver'!AQ70*'Medal values'!$B$2+'Unified Genders - Bronze'!AQ70*'Medal values'!$B$3, "")</f>
        <v>1</v>
      </c>
      <c r="AR70" s="5" t="str">
        <f>IF('Unified Genders - Gold'!AR70+'Unified Genders - Silver'!AR70+'Unified Genders - Bronze'!AR70 &gt; 0, 'Unified Genders - Gold'!AR70*'Medal values'!$B$1+'Unified Genders - Silver'!AR70*'Medal values'!$B$2+'Unified Genders - Bronze'!AR70*'Medal values'!$B$3, "")</f>
        <v/>
      </c>
      <c r="AS70" s="5" t="str">
        <f>IF('Unified Genders - Gold'!AS70+'Unified Genders - Silver'!AS70+'Unified Genders - Bronze'!AS70 &gt; 0, 'Unified Genders - Gold'!AS70*'Medal values'!$B$1+'Unified Genders - Silver'!AS70*'Medal values'!$B$2+'Unified Genders - Bronze'!AS70*'Medal values'!$B$3, "")</f>
        <v/>
      </c>
      <c r="AT70" s="5" t="str">
        <f>IF('Unified Genders - Gold'!AT70+'Unified Genders - Silver'!AT70+'Unified Genders - Bronze'!AT70 &gt; 0, 'Unified Genders - Gold'!AT70*'Medal values'!$B$1+'Unified Genders - Silver'!AT70*'Medal values'!$B$2+'Unified Genders - Bronze'!AT70*'Medal values'!$B$3, "")</f>
        <v/>
      </c>
      <c r="AU70" s="5" t="str">
        <f>IF('Unified Genders - Gold'!AU70+'Unified Genders - Silver'!AU70+'Unified Genders - Bronze'!AU70 &gt; 0, 'Unified Genders - Gold'!AU70*'Medal values'!$B$1+'Unified Genders - Silver'!AU70*'Medal values'!$B$2+'Unified Genders - Bronze'!AU70*'Medal values'!$B$3, "")</f>
        <v/>
      </c>
      <c r="AV70" s="5">
        <f t="shared" si="1"/>
        <v>40.007006</v>
      </c>
      <c r="AW70" s="5">
        <f>SUM('Unified Genders - Gold'!AV70, 'Unified Genders - Silver'!AV70, 'Unified Genders - Bronze'!AV70)</f>
        <v>20</v>
      </c>
    </row>
    <row r="71">
      <c r="A71" s="5" t="str">
        <f>Countries!A70</f>
        <v>PHI</v>
      </c>
      <c r="B71" s="5" t="str">
        <f>IF('Unified Genders - Gold'!B71+'Unified Genders - Silver'!B71+'Unified Genders - Bronze'!B71 &gt; 0, 'Unified Genders - Gold'!B71*'Medal values'!$B$1+'Unified Genders - Silver'!B71*'Medal values'!$B$2+'Unified Genders - Bronze'!B71*'Medal values'!$B$3, "")</f>
        <v/>
      </c>
      <c r="C71" s="5" t="str">
        <f>IF('Unified Genders - Gold'!C71+'Unified Genders - Silver'!C71+'Unified Genders - Bronze'!C71 &gt; 0, 'Unified Genders - Gold'!C71*'Medal values'!$B$1+'Unified Genders - Silver'!C71*'Medal values'!$B$2+'Unified Genders - Bronze'!C71*'Medal values'!$B$3, "")</f>
        <v/>
      </c>
      <c r="D71" s="5" t="str">
        <f>IF('Unified Genders - Gold'!D71+'Unified Genders - Silver'!D71+'Unified Genders - Bronze'!D71 &gt; 0, 'Unified Genders - Gold'!D71*'Medal values'!$B$1+'Unified Genders - Silver'!D71*'Medal values'!$B$2+'Unified Genders - Bronze'!D71*'Medal values'!$B$3, "")</f>
        <v/>
      </c>
      <c r="E71" s="5" t="str">
        <f>IF('Unified Genders - Gold'!E71+'Unified Genders - Silver'!E71+'Unified Genders - Bronze'!E71 &gt; 0, 'Unified Genders - Gold'!E71*'Medal values'!$B$1+'Unified Genders - Silver'!E71*'Medal values'!$B$2+'Unified Genders - Bronze'!E71*'Medal values'!$B$3, "")</f>
        <v/>
      </c>
      <c r="F71" s="5" t="str">
        <f>IF('Unified Genders - Gold'!F71+'Unified Genders - Silver'!F71+'Unified Genders - Bronze'!F71 &gt; 0, 'Unified Genders - Gold'!F71*'Medal values'!$B$1+'Unified Genders - Silver'!F71*'Medal values'!$B$2+'Unified Genders - Bronze'!F71*'Medal values'!$B$3, "")</f>
        <v/>
      </c>
      <c r="G71" s="5" t="str">
        <f>IF('Unified Genders - Gold'!G71+'Unified Genders - Silver'!G71+'Unified Genders - Bronze'!G71 &gt; 0, 'Unified Genders - Gold'!G71*'Medal values'!$B$1+'Unified Genders - Silver'!G71*'Medal values'!$B$2+'Unified Genders - Bronze'!G71*'Medal values'!$B$3, "")</f>
        <v/>
      </c>
      <c r="H71" s="5" t="str">
        <f>IF('Unified Genders - Gold'!H71+'Unified Genders - Silver'!H71+'Unified Genders - Bronze'!H71 &gt; 0, 'Unified Genders - Gold'!H71*'Medal values'!$B$1+'Unified Genders - Silver'!H71*'Medal values'!$B$2+'Unified Genders - Bronze'!H71*'Medal values'!$B$3, "")</f>
        <v/>
      </c>
      <c r="I71" s="5" t="str">
        <f>IF('Unified Genders - Gold'!I71+'Unified Genders - Silver'!I71+'Unified Genders - Bronze'!I71 &gt; 0, 'Unified Genders - Gold'!I71*'Medal values'!$B$1+'Unified Genders - Silver'!I71*'Medal values'!$B$2+'Unified Genders - Bronze'!I71*'Medal values'!$B$3, "")</f>
        <v/>
      </c>
      <c r="J71" s="5" t="str">
        <f>IF('Unified Genders - Gold'!J71+'Unified Genders - Silver'!J71+'Unified Genders - Bronze'!J71 &gt; 0, 'Unified Genders - Gold'!J71*'Medal values'!$B$1+'Unified Genders - Silver'!J71*'Medal values'!$B$2+'Unified Genders - Bronze'!J71*'Medal values'!$B$3, "")</f>
        <v/>
      </c>
      <c r="K71" s="5">
        <f>IF('Unified Genders - Gold'!K71+'Unified Genders - Silver'!K71+'Unified Genders - Bronze'!K71 &gt; 0, 'Unified Genders - Gold'!K71*'Medal values'!$B$1+'Unified Genders - Silver'!K71*'Medal values'!$B$2+'Unified Genders - Bronze'!K71*'Medal values'!$B$3, "")</f>
        <v>5.000002</v>
      </c>
      <c r="L71" s="5" t="str">
        <f>IF('Unified Genders - Gold'!L71+'Unified Genders - Silver'!L71+'Unified Genders - Bronze'!L71 &gt; 0, 'Unified Genders - Gold'!L71*'Medal values'!$B$1+'Unified Genders - Silver'!L71*'Medal values'!$B$2+'Unified Genders - Bronze'!L71*'Medal values'!$B$3, "")</f>
        <v/>
      </c>
      <c r="M71" s="5" t="str">
        <f>IF('Unified Genders - Gold'!M71+'Unified Genders - Silver'!M71+'Unified Genders - Bronze'!M71 &gt; 0, 'Unified Genders - Gold'!M71*'Medal values'!$B$1+'Unified Genders - Silver'!M71*'Medal values'!$B$2+'Unified Genders - Bronze'!M71*'Medal values'!$B$3, "")</f>
        <v/>
      </c>
      <c r="N71" s="5" t="str">
        <f>IF('Unified Genders - Gold'!N71+'Unified Genders - Silver'!N71+'Unified Genders - Bronze'!N71 &gt; 0, 'Unified Genders - Gold'!N71*'Medal values'!$B$1+'Unified Genders - Silver'!N71*'Medal values'!$B$2+'Unified Genders - Bronze'!N71*'Medal values'!$B$3, "")</f>
        <v/>
      </c>
      <c r="O71" s="5" t="str">
        <f>IF('Unified Genders - Gold'!O71+'Unified Genders - Silver'!O71+'Unified Genders - Bronze'!O71 &gt; 0, 'Unified Genders - Gold'!O71*'Medal values'!$B$1+'Unified Genders - Silver'!O71*'Medal values'!$B$2+'Unified Genders - Bronze'!O71*'Medal values'!$B$3, "")</f>
        <v/>
      </c>
      <c r="P71" s="5" t="str">
        <f>IF('Unified Genders - Gold'!P71+'Unified Genders - Silver'!P71+'Unified Genders - Bronze'!P71 &gt; 0, 'Unified Genders - Gold'!P71*'Medal values'!$B$1+'Unified Genders - Silver'!P71*'Medal values'!$B$2+'Unified Genders - Bronze'!P71*'Medal values'!$B$3, "")</f>
        <v/>
      </c>
      <c r="Q71" s="5" t="str">
        <f>IF('Unified Genders - Gold'!Q71+'Unified Genders - Silver'!Q71+'Unified Genders - Bronze'!Q71 &gt; 0, 'Unified Genders - Gold'!Q71*'Medal values'!$B$1+'Unified Genders - Silver'!Q71*'Medal values'!$B$2+'Unified Genders - Bronze'!Q71*'Medal values'!$B$3, "")</f>
        <v/>
      </c>
      <c r="R71" s="5" t="str">
        <f>IF('Unified Genders - Gold'!R71+'Unified Genders - Silver'!R71+'Unified Genders - Bronze'!R71 &gt; 0, 'Unified Genders - Gold'!R71*'Medal values'!$B$1+'Unified Genders - Silver'!R71*'Medal values'!$B$2+'Unified Genders - Bronze'!R71*'Medal values'!$B$3, "")</f>
        <v/>
      </c>
      <c r="S71" s="5" t="str">
        <f>IF('Unified Genders - Gold'!S71+'Unified Genders - Silver'!S71+'Unified Genders - Bronze'!S71 &gt; 0, 'Unified Genders - Gold'!S71*'Medal values'!$B$1+'Unified Genders - Silver'!S71*'Medal values'!$B$2+'Unified Genders - Bronze'!S71*'Medal values'!$B$3, "")</f>
        <v/>
      </c>
      <c r="T71" s="5" t="str">
        <f>IF('Unified Genders - Gold'!T71+'Unified Genders - Silver'!T71+'Unified Genders - Bronze'!T71 &gt; 0, 'Unified Genders - Gold'!T71*'Medal values'!$B$1+'Unified Genders - Silver'!T71*'Medal values'!$B$2+'Unified Genders - Bronze'!T71*'Medal values'!$B$3, "")</f>
        <v/>
      </c>
      <c r="U71" s="5" t="str">
        <f>IF('Unified Genders - Gold'!U71+'Unified Genders - Silver'!U71+'Unified Genders - Bronze'!U71 &gt; 0, 'Unified Genders - Gold'!U71*'Medal values'!$B$1+'Unified Genders - Silver'!U71*'Medal values'!$B$2+'Unified Genders - Bronze'!U71*'Medal values'!$B$3, "")</f>
        <v/>
      </c>
      <c r="V71" s="5" t="str">
        <f>IF('Unified Genders - Gold'!V71+'Unified Genders - Silver'!V71+'Unified Genders - Bronze'!V71 &gt; 0, 'Unified Genders - Gold'!V71*'Medal values'!$B$1+'Unified Genders - Silver'!V71*'Medal values'!$B$2+'Unified Genders - Bronze'!V71*'Medal values'!$B$3, "")</f>
        <v/>
      </c>
      <c r="W71" s="5" t="str">
        <f>IF('Unified Genders - Gold'!W71+'Unified Genders - Silver'!W71+'Unified Genders - Bronze'!W71 &gt; 0, 'Unified Genders - Gold'!W71*'Medal values'!$B$1+'Unified Genders - Silver'!W71*'Medal values'!$B$2+'Unified Genders - Bronze'!W71*'Medal values'!$B$3, "")</f>
        <v/>
      </c>
      <c r="X71" s="5" t="str">
        <f>IF('Unified Genders - Gold'!X71+'Unified Genders - Silver'!X71+'Unified Genders - Bronze'!X71 &gt; 0, 'Unified Genders - Gold'!X71*'Medal values'!$B$1+'Unified Genders - Silver'!X71*'Medal values'!$B$2+'Unified Genders - Bronze'!X71*'Medal values'!$B$3, "")</f>
        <v/>
      </c>
      <c r="Y71" s="5" t="str">
        <f>IF('Unified Genders - Gold'!Y71+'Unified Genders - Silver'!Y71+'Unified Genders - Bronze'!Y71 &gt; 0, 'Unified Genders - Gold'!Y71*'Medal values'!$B$1+'Unified Genders - Silver'!Y71*'Medal values'!$B$2+'Unified Genders - Bronze'!Y71*'Medal values'!$B$3, "")</f>
        <v/>
      </c>
      <c r="Z71" s="5" t="str">
        <f>IF('Unified Genders - Gold'!Z71+'Unified Genders - Silver'!Z71+'Unified Genders - Bronze'!Z71 &gt; 0, 'Unified Genders - Gold'!Z71*'Medal values'!$B$1+'Unified Genders - Silver'!Z71*'Medal values'!$B$2+'Unified Genders - Bronze'!Z71*'Medal values'!$B$3, "")</f>
        <v/>
      </c>
      <c r="AA71" s="5" t="str">
        <f>IF('Unified Genders - Gold'!AA71+'Unified Genders - Silver'!AA71+'Unified Genders - Bronze'!AA71 &gt; 0, 'Unified Genders - Gold'!AA71*'Medal values'!$B$1+'Unified Genders - Silver'!AA71*'Medal values'!$B$2+'Unified Genders - Bronze'!AA71*'Medal values'!$B$3, "")</f>
        <v/>
      </c>
      <c r="AB71" s="5" t="str">
        <f>IF('Unified Genders - Gold'!AB71+'Unified Genders - Silver'!AB71+'Unified Genders - Bronze'!AB71 &gt; 0, 'Unified Genders - Gold'!AB71*'Medal values'!$B$1+'Unified Genders - Silver'!AB71*'Medal values'!$B$2+'Unified Genders - Bronze'!AB71*'Medal values'!$B$3, "")</f>
        <v/>
      </c>
      <c r="AC71" s="5" t="str">
        <f>IF('Unified Genders - Gold'!AC71+'Unified Genders - Silver'!AC71+'Unified Genders - Bronze'!AC71 &gt; 0, 'Unified Genders - Gold'!AC71*'Medal values'!$B$1+'Unified Genders - Silver'!AC71*'Medal values'!$B$2+'Unified Genders - Bronze'!AC71*'Medal values'!$B$3, "")</f>
        <v/>
      </c>
      <c r="AD71" s="5" t="str">
        <f>IF('Unified Genders - Gold'!AD71+'Unified Genders - Silver'!AD71+'Unified Genders - Bronze'!AD71 &gt; 0, 'Unified Genders - Gold'!AD71*'Medal values'!$B$1+'Unified Genders - Silver'!AD71*'Medal values'!$B$2+'Unified Genders - Bronze'!AD71*'Medal values'!$B$3, "")</f>
        <v/>
      </c>
      <c r="AE71" s="5" t="str">
        <f>IF('Unified Genders - Gold'!AE71+'Unified Genders - Silver'!AE71+'Unified Genders - Bronze'!AE71 &gt; 0, 'Unified Genders - Gold'!AE71*'Medal values'!$B$1+'Unified Genders - Silver'!AE71*'Medal values'!$B$2+'Unified Genders - Bronze'!AE71*'Medal values'!$B$3, "")</f>
        <v/>
      </c>
      <c r="AF71" s="5" t="str">
        <f>IF('Unified Genders - Gold'!AF71+'Unified Genders - Silver'!AF71+'Unified Genders - Bronze'!AF71 &gt; 0, 'Unified Genders - Gold'!AF71*'Medal values'!$B$1+'Unified Genders - Silver'!AF71*'Medal values'!$B$2+'Unified Genders - Bronze'!AF71*'Medal values'!$B$3, "")</f>
        <v/>
      </c>
      <c r="AG71" s="5" t="str">
        <f>IF('Unified Genders - Gold'!AG71+'Unified Genders - Silver'!AG71+'Unified Genders - Bronze'!AG71 &gt; 0, 'Unified Genders - Gold'!AG71*'Medal values'!$B$1+'Unified Genders - Silver'!AG71*'Medal values'!$B$2+'Unified Genders - Bronze'!AG71*'Medal values'!$B$3, "")</f>
        <v/>
      </c>
      <c r="AH71" s="5" t="str">
        <f>IF('Unified Genders - Gold'!AH71+'Unified Genders - Silver'!AH71+'Unified Genders - Bronze'!AH71 &gt; 0, 'Unified Genders - Gold'!AH71*'Medal values'!$B$1+'Unified Genders - Silver'!AH71*'Medal values'!$B$2+'Unified Genders - Bronze'!AH71*'Medal values'!$B$3, "")</f>
        <v/>
      </c>
      <c r="AI71" s="5" t="str">
        <f>IF('Unified Genders - Gold'!AI71+'Unified Genders - Silver'!AI71+'Unified Genders - Bronze'!AI71 &gt; 0, 'Unified Genders - Gold'!AI71*'Medal values'!$B$1+'Unified Genders - Silver'!AI71*'Medal values'!$B$2+'Unified Genders - Bronze'!AI71*'Medal values'!$B$3, "")</f>
        <v/>
      </c>
      <c r="AJ71" s="5" t="str">
        <f>IF('Unified Genders - Gold'!AJ71+'Unified Genders - Silver'!AJ71+'Unified Genders - Bronze'!AJ71 &gt; 0, 'Unified Genders - Gold'!AJ71*'Medal values'!$B$1+'Unified Genders - Silver'!AJ71*'Medal values'!$B$2+'Unified Genders - Bronze'!AJ71*'Medal values'!$B$3, "")</f>
        <v/>
      </c>
      <c r="AK71" s="5" t="str">
        <f>IF('Unified Genders - Gold'!AK71+'Unified Genders - Silver'!AK71+'Unified Genders - Bronze'!AK71 &gt; 0, 'Unified Genders - Gold'!AK71*'Medal values'!$B$1+'Unified Genders - Silver'!AK71*'Medal values'!$B$2+'Unified Genders - Bronze'!AK71*'Medal values'!$B$3, "")</f>
        <v/>
      </c>
      <c r="AL71" s="5" t="str">
        <f>IF('Unified Genders - Gold'!AL71+'Unified Genders - Silver'!AL71+'Unified Genders - Bronze'!AL71 &gt; 0, 'Unified Genders - Gold'!AL71*'Medal values'!$B$1+'Unified Genders - Silver'!AL71*'Medal values'!$B$2+'Unified Genders - Bronze'!AL71*'Medal values'!$B$3, "")</f>
        <v/>
      </c>
      <c r="AM71" s="5" t="str">
        <f>IF('Unified Genders - Gold'!AM71+'Unified Genders - Silver'!AM71+'Unified Genders - Bronze'!AM71 &gt; 0, 'Unified Genders - Gold'!AM71*'Medal values'!$B$1+'Unified Genders - Silver'!AM71*'Medal values'!$B$2+'Unified Genders - Bronze'!AM71*'Medal values'!$B$3, "")</f>
        <v/>
      </c>
      <c r="AN71" s="5" t="str">
        <f>IF('Unified Genders - Gold'!AN71+'Unified Genders - Silver'!AN71+'Unified Genders - Bronze'!AN71 &gt; 0, 'Unified Genders - Gold'!AN71*'Medal values'!$B$1+'Unified Genders - Silver'!AN71*'Medal values'!$B$2+'Unified Genders - Bronze'!AN71*'Medal values'!$B$3, "")</f>
        <v/>
      </c>
      <c r="AO71" s="5" t="str">
        <f>IF('Unified Genders - Gold'!AO71+'Unified Genders - Silver'!AO71+'Unified Genders - Bronze'!AO71 &gt; 0, 'Unified Genders - Gold'!AO71*'Medal values'!$B$1+'Unified Genders - Silver'!AO71*'Medal values'!$B$2+'Unified Genders - Bronze'!AO71*'Medal values'!$B$3, "")</f>
        <v/>
      </c>
      <c r="AP71" s="5" t="str">
        <f>IF('Unified Genders - Gold'!AP71+'Unified Genders - Silver'!AP71+'Unified Genders - Bronze'!AP71 &gt; 0, 'Unified Genders - Gold'!AP71*'Medal values'!$B$1+'Unified Genders - Silver'!AP71*'Medal values'!$B$2+'Unified Genders - Bronze'!AP71*'Medal values'!$B$3, "")</f>
        <v/>
      </c>
      <c r="AQ71" s="5" t="str">
        <f>IF('Unified Genders - Gold'!AQ71+'Unified Genders - Silver'!AQ71+'Unified Genders - Bronze'!AQ71 &gt; 0, 'Unified Genders - Gold'!AQ71*'Medal values'!$B$1+'Unified Genders - Silver'!AQ71*'Medal values'!$B$2+'Unified Genders - Bronze'!AQ71*'Medal values'!$B$3, "")</f>
        <v/>
      </c>
      <c r="AR71" s="5" t="str">
        <f>IF('Unified Genders - Gold'!AR71+'Unified Genders - Silver'!AR71+'Unified Genders - Bronze'!AR71 &gt; 0, 'Unified Genders - Gold'!AR71*'Medal values'!$B$1+'Unified Genders - Silver'!AR71*'Medal values'!$B$2+'Unified Genders - Bronze'!AR71*'Medal values'!$B$3, "")</f>
        <v/>
      </c>
      <c r="AS71" s="5" t="str">
        <f>IF('Unified Genders - Gold'!AS71+'Unified Genders - Silver'!AS71+'Unified Genders - Bronze'!AS71 &gt; 0, 'Unified Genders - Gold'!AS71*'Medal values'!$B$1+'Unified Genders - Silver'!AS71*'Medal values'!$B$2+'Unified Genders - Bronze'!AS71*'Medal values'!$B$3, "")</f>
        <v/>
      </c>
      <c r="AT71" s="5">
        <f>IF('Unified Genders - Gold'!AT71+'Unified Genders - Silver'!AT71+'Unified Genders - Bronze'!AT71 &gt; 0, 'Unified Genders - Gold'!AT71*'Medal values'!$B$1+'Unified Genders - Silver'!AT71*'Medal values'!$B$2+'Unified Genders - Bronze'!AT71*'Medal values'!$B$3, "")</f>
        <v>3.001</v>
      </c>
      <c r="AU71" s="5" t="str">
        <f>IF('Unified Genders - Gold'!AU71+'Unified Genders - Silver'!AU71+'Unified Genders - Bronze'!AU71 &gt; 0, 'Unified Genders - Gold'!AU71*'Medal values'!$B$1+'Unified Genders - Silver'!AU71*'Medal values'!$B$2+'Unified Genders - Bronze'!AU71*'Medal values'!$B$3, "")</f>
        <v/>
      </c>
      <c r="AV71" s="5">
        <f t="shared" si="1"/>
        <v>8.001002</v>
      </c>
      <c r="AW71" s="5">
        <f>SUM('Unified Genders - Gold'!AV71, 'Unified Genders - Silver'!AV71, 'Unified Genders - Bronze'!AV71)</f>
        <v>4</v>
      </c>
    </row>
    <row r="72">
      <c r="A72" s="5" t="str">
        <f>Countries!A71</f>
        <v>POL</v>
      </c>
      <c r="B72" s="5" t="str">
        <f>IF('Unified Genders - Gold'!B72+'Unified Genders - Silver'!B72+'Unified Genders - Bronze'!B72 &gt; 0, 'Unified Genders - Gold'!B72*'Medal values'!$B$1+'Unified Genders - Silver'!B72*'Medal values'!$B$2+'Unified Genders - Bronze'!B72*'Medal values'!$B$3, "")</f>
        <v/>
      </c>
      <c r="C72" s="5" t="str">
        <f>IF('Unified Genders - Gold'!C72+'Unified Genders - Silver'!C72+'Unified Genders - Bronze'!C72 &gt; 0, 'Unified Genders - Gold'!C72*'Medal values'!$B$1+'Unified Genders - Silver'!C72*'Medal values'!$B$2+'Unified Genders - Bronze'!C72*'Medal values'!$B$3, "")</f>
        <v/>
      </c>
      <c r="D72" s="5" t="str">
        <f>IF('Unified Genders - Gold'!D72+'Unified Genders - Silver'!D72+'Unified Genders - Bronze'!D72 &gt; 0, 'Unified Genders - Gold'!D72*'Medal values'!$B$1+'Unified Genders - Silver'!D72*'Medal values'!$B$2+'Unified Genders - Bronze'!D72*'Medal values'!$B$3, "")</f>
        <v/>
      </c>
      <c r="E72" s="5" t="str">
        <f>IF('Unified Genders - Gold'!E72+'Unified Genders - Silver'!E72+'Unified Genders - Bronze'!E72 &gt; 0, 'Unified Genders - Gold'!E72*'Medal values'!$B$1+'Unified Genders - Silver'!E72*'Medal values'!$B$2+'Unified Genders - Bronze'!E72*'Medal values'!$B$3, "")</f>
        <v/>
      </c>
      <c r="F72" s="5">
        <f>IF('Unified Genders - Gold'!F72+'Unified Genders - Silver'!F72+'Unified Genders - Bronze'!F72 &gt; 0, 'Unified Genders - Gold'!F72*'Medal values'!$B$1+'Unified Genders - Silver'!F72*'Medal values'!$B$2+'Unified Genders - Bronze'!F72*'Medal values'!$B$3, "")</f>
        <v>19.004002</v>
      </c>
      <c r="G72" s="5" t="str">
        <f>IF('Unified Genders - Gold'!G72+'Unified Genders - Silver'!G72+'Unified Genders - Bronze'!G72 &gt; 0, 'Unified Genders - Gold'!G72*'Medal values'!$B$1+'Unified Genders - Silver'!G72*'Medal values'!$B$2+'Unified Genders - Bronze'!G72*'Medal values'!$B$3, "")</f>
        <v/>
      </c>
      <c r="H72" s="5" t="str">
        <f>IF('Unified Genders - Gold'!H72+'Unified Genders - Silver'!H72+'Unified Genders - Bronze'!H72 &gt; 0, 'Unified Genders - Gold'!H72*'Medal values'!$B$1+'Unified Genders - Silver'!H72*'Medal values'!$B$2+'Unified Genders - Bronze'!H72*'Medal values'!$B$3, "")</f>
        <v/>
      </c>
      <c r="I72" s="5" t="str">
        <f>IF('Unified Genders - Gold'!I72+'Unified Genders - Silver'!I72+'Unified Genders - Bronze'!I72 &gt; 0, 'Unified Genders - Gold'!I72*'Medal values'!$B$1+'Unified Genders - Silver'!I72*'Medal values'!$B$2+'Unified Genders - Bronze'!I72*'Medal values'!$B$3, "")</f>
        <v/>
      </c>
      <c r="J72" s="5" t="str">
        <f>IF('Unified Genders - Gold'!J72+'Unified Genders - Silver'!J72+'Unified Genders - Bronze'!J72 &gt; 0, 'Unified Genders - Gold'!J72*'Medal values'!$B$1+'Unified Genders - Silver'!J72*'Medal values'!$B$2+'Unified Genders - Bronze'!J72*'Medal values'!$B$3, "")</f>
        <v/>
      </c>
      <c r="K72" s="5" t="str">
        <f>IF('Unified Genders - Gold'!K72+'Unified Genders - Silver'!K72+'Unified Genders - Bronze'!K72 &gt; 0, 'Unified Genders - Gold'!K72*'Medal values'!$B$1+'Unified Genders - Silver'!K72*'Medal values'!$B$2+'Unified Genders - Bronze'!K72*'Medal values'!$B$3, "")</f>
        <v/>
      </c>
      <c r="L72" s="5" t="str">
        <f>IF('Unified Genders - Gold'!L72+'Unified Genders - Silver'!L72+'Unified Genders - Bronze'!L72 &gt; 0, 'Unified Genders - Gold'!L72*'Medal values'!$B$1+'Unified Genders - Silver'!L72*'Medal values'!$B$2+'Unified Genders - Bronze'!L72*'Medal values'!$B$3, "")</f>
        <v/>
      </c>
      <c r="M72" s="5">
        <f>IF('Unified Genders - Gold'!M72+'Unified Genders - Silver'!M72+'Unified Genders - Bronze'!M72 &gt; 0, 'Unified Genders - Gold'!M72*'Medal values'!$B$1+'Unified Genders - Silver'!M72*'Medal values'!$B$2+'Unified Genders - Bronze'!M72*'Medal values'!$B$3, "")</f>
        <v>3.000001</v>
      </c>
      <c r="N72" s="5" t="str">
        <f>IF('Unified Genders - Gold'!N72+'Unified Genders - Silver'!N72+'Unified Genders - Bronze'!N72 &gt; 0, 'Unified Genders - Gold'!N72*'Medal values'!$B$1+'Unified Genders - Silver'!N72*'Medal values'!$B$2+'Unified Genders - Bronze'!N72*'Medal values'!$B$3, "")</f>
        <v/>
      </c>
      <c r="O72" s="5" t="str">
        <f>IF('Unified Genders - Gold'!O72+'Unified Genders - Silver'!O72+'Unified Genders - Bronze'!O72 &gt; 0, 'Unified Genders - Gold'!O72*'Medal values'!$B$1+'Unified Genders - Silver'!O72*'Medal values'!$B$2+'Unified Genders - Bronze'!O72*'Medal values'!$B$3, "")</f>
        <v/>
      </c>
      <c r="P72" s="5" t="str">
        <f>IF('Unified Genders - Gold'!P72+'Unified Genders - Silver'!P72+'Unified Genders - Bronze'!P72 &gt; 0, 'Unified Genders - Gold'!P72*'Medal values'!$B$1+'Unified Genders - Silver'!P72*'Medal values'!$B$2+'Unified Genders - Bronze'!P72*'Medal values'!$B$3, "")</f>
        <v/>
      </c>
      <c r="Q72" s="5" t="str">
        <f>IF('Unified Genders - Gold'!Q72+'Unified Genders - Silver'!Q72+'Unified Genders - Bronze'!Q72 &gt; 0, 'Unified Genders - Gold'!Q72*'Medal values'!$B$1+'Unified Genders - Silver'!Q72*'Medal values'!$B$2+'Unified Genders - Bronze'!Q72*'Medal values'!$B$3, "")</f>
        <v/>
      </c>
      <c r="R72" s="5" t="str">
        <f>IF('Unified Genders - Gold'!R72+'Unified Genders - Silver'!R72+'Unified Genders - Bronze'!R72 &gt; 0, 'Unified Genders - Gold'!R72*'Medal values'!$B$1+'Unified Genders - Silver'!R72*'Medal values'!$B$2+'Unified Genders - Bronze'!R72*'Medal values'!$B$3, "")</f>
        <v/>
      </c>
      <c r="S72" s="5" t="str">
        <f>IF('Unified Genders - Gold'!S72+'Unified Genders - Silver'!S72+'Unified Genders - Bronze'!S72 &gt; 0, 'Unified Genders - Gold'!S72*'Medal values'!$B$1+'Unified Genders - Silver'!S72*'Medal values'!$B$2+'Unified Genders - Bronze'!S72*'Medal values'!$B$3, "")</f>
        <v/>
      </c>
      <c r="T72" s="5" t="str">
        <f>IF('Unified Genders - Gold'!T72+'Unified Genders - Silver'!T72+'Unified Genders - Bronze'!T72 &gt; 0, 'Unified Genders - Gold'!T72*'Medal values'!$B$1+'Unified Genders - Silver'!T72*'Medal values'!$B$2+'Unified Genders - Bronze'!T72*'Medal values'!$B$3, "")</f>
        <v/>
      </c>
      <c r="U72" s="5" t="str">
        <f>IF('Unified Genders - Gold'!U72+'Unified Genders - Silver'!U72+'Unified Genders - Bronze'!U72 &gt; 0, 'Unified Genders - Gold'!U72*'Medal values'!$B$1+'Unified Genders - Silver'!U72*'Medal values'!$B$2+'Unified Genders - Bronze'!U72*'Medal values'!$B$3, "")</f>
        <v/>
      </c>
      <c r="V72" s="5" t="str">
        <f>IF('Unified Genders - Gold'!V72+'Unified Genders - Silver'!V72+'Unified Genders - Bronze'!V72 &gt; 0, 'Unified Genders - Gold'!V72*'Medal values'!$B$1+'Unified Genders - Silver'!V72*'Medal values'!$B$2+'Unified Genders - Bronze'!V72*'Medal values'!$B$3, "")</f>
        <v/>
      </c>
      <c r="W72" s="5" t="str">
        <f>IF('Unified Genders - Gold'!W72+'Unified Genders - Silver'!W72+'Unified Genders - Bronze'!W72 &gt; 0, 'Unified Genders - Gold'!W72*'Medal values'!$B$1+'Unified Genders - Silver'!W72*'Medal values'!$B$2+'Unified Genders - Bronze'!W72*'Medal values'!$B$3, "")</f>
        <v/>
      </c>
      <c r="X72" s="5" t="str">
        <f>IF('Unified Genders - Gold'!X72+'Unified Genders - Silver'!X72+'Unified Genders - Bronze'!X72 &gt; 0, 'Unified Genders - Gold'!X72*'Medal values'!$B$1+'Unified Genders - Silver'!X72*'Medal values'!$B$2+'Unified Genders - Bronze'!X72*'Medal values'!$B$3, "")</f>
        <v/>
      </c>
      <c r="Y72" s="5" t="str">
        <f>IF('Unified Genders - Gold'!Y72+'Unified Genders - Silver'!Y72+'Unified Genders - Bronze'!Y72 &gt; 0, 'Unified Genders - Gold'!Y72*'Medal values'!$B$1+'Unified Genders - Silver'!Y72*'Medal values'!$B$2+'Unified Genders - Bronze'!Y72*'Medal values'!$B$3, "")</f>
        <v/>
      </c>
      <c r="Z72" s="5" t="str">
        <f>IF('Unified Genders - Gold'!Z72+'Unified Genders - Silver'!Z72+'Unified Genders - Bronze'!Z72 &gt; 0, 'Unified Genders - Gold'!Z72*'Medal values'!$B$1+'Unified Genders - Silver'!Z72*'Medal values'!$B$2+'Unified Genders - Bronze'!Z72*'Medal values'!$B$3, "")</f>
        <v/>
      </c>
      <c r="AA72" s="5" t="str">
        <f>IF('Unified Genders - Gold'!AA72+'Unified Genders - Silver'!AA72+'Unified Genders - Bronze'!AA72 &gt; 0, 'Unified Genders - Gold'!AA72*'Medal values'!$B$1+'Unified Genders - Silver'!AA72*'Medal values'!$B$2+'Unified Genders - Bronze'!AA72*'Medal values'!$B$3, "")</f>
        <v/>
      </c>
      <c r="AB72" s="5" t="str">
        <f>IF('Unified Genders - Gold'!AB72+'Unified Genders - Silver'!AB72+'Unified Genders - Bronze'!AB72 &gt; 0, 'Unified Genders - Gold'!AB72*'Medal values'!$B$1+'Unified Genders - Silver'!AB72*'Medal values'!$B$2+'Unified Genders - Bronze'!AB72*'Medal values'!$B$3, "")</f>
        <v/>
      </c>
      <c r="AC72" s="5" t="str">
        <f>IF('Unified Genders - Gold'!AC72+'Unified Genders - Silver'!AC72+'Unified Genders - Bronze'!AC72 &gt; 0, 'Unified Genders - Gold'!AC72*'Medal values'!$B$1+'Unified Genders - Silver'!AC72*'Medal values'!$B$2+'Unified Genders - Bronze'!AC72*'Medal values'!$B$3, "")</f>
        <v/>
      </c>
      <c r="AD72" s="5" t="str">
        <f>IF('Unified Genders - Gold'!AD72+'Unified Genders - Silver'!AD72+'Unified Genders - Bronze'!AD72 &gt; 0, 'Unified Genders - Gold'!AD72*'Medal values'!$B$1+'Unified Genders - Silver'!AD72*'Medal values'!$B$2+'Unified Genders - Bronze'!AD72*'Medal values'!$B$3, "")</f>
        <v/>
      </c>
      <c r="AE72" s="5">
        <f>IF('Unified Genders - Gold'!AE72+'Unified Genders - Silver'!AE72+'Unified Genders - Bronze'!AE72 &gt; 0, 'Unified Genders - Gold'!AE72*'Medal values'!$B$1+'Unified Genders - Silver'!AE72*'Medal values'!$B$2+'Unified Genders - Bronze'!AE72*'Medal values'!$B$3, "")</f>
        <v>2.000001</v>
      </c>
      <c r="AF72" s="5" t="str">
        <f>IF('Unified Genders - Gold'!AF72+'Unified Genders - Silver'!AF72+'Unified Genders - Bronze'!AF72 &gt; 0, 'Unified Genders - Gold'!AF72*'Medal values'!$B$1+'Unified Genders - Silver'!AF72*'Medal values'!$B$2+'Unified Genders - Bronze'!AF72*'Medal values'!$B$3, "")</f>
        <v/>
      </c>
      <c r="AG72" s="5">
        <f>IF('Unified Genders - Gold'!AG72+'Unified Genders - Silver'!AG72+'Unified Genders - Bronze'!AG72 &gt; 0, 'Unified Genders - Gold'!AG72*'Medal values'!$B$1+'Unified Genders - Silver'!AG72*'Medal values'!$B$2+'Unified Genders - Bronze'!AG72*'Medal values'!$B$3, "")</f>
        <v>2.000001</v>
      </c>
      <c r="AH72" s="5" t="str">
        <f>IF('Unified Genders - Gold'!AH72+'Unified Genders - Silver'!AH72+'Unified Genders - Bronze'!AH72 &gt; 0, 'Unified Genders - Gold'!AH72*'Medal values'!$B$1+'Unified Genders - Silver'!AH72*'Medal values'!$B$2+'Unified Genders - Bronze'!AH72*'Medal values'!$B$3, "")</f>
        <v/>
      </c>
      <c r="AI72" s="5" t="str">
        <f>IF('Unified Genders - Gold'!AI72+'Unified Genders - Silver'!AI72+'Unified Genders - Bronze'!AI72 &gt; 0, 'Unified Genders - Gold'!AI72*'Medal values'!$B$1+'Unified Genders - Silver'!AI72*'Medal values'!$B$2+'Unified Genders - Bronze'!AI72*'Medal values'!$B$3, "")</f>
        <v/>
      </c>
      <c r="AJ72" s="5" t="str">
        <f>IF('Unified Genders - Gold'!AJ72+'Unified Genders - Silver'!AJ72+'Unified Genders - Bronze'!AJ72 &gt; 0, 'Unified Genders - Gold'!AJ72*'Medal values'!$B$1+'Unified Genders - Silver'!AJ72*'Medal values'!$B$2+'Unified Genders - Bronze'!AJ72*'Medal values'!$B$3, "")</f>
        <v/>
      </c>
      <c r="AK72" s="5" t="str">
        <f>IF('Unified Genders - Gold'!AK72+'Unified Genders - Silver'!AK72+'Unified Genders - Bronze'!AK72 &gt; 0, 'Unified Genders - Gold'!AK72*'Medal values'!$B$1+'Unified Genders - Silver'!AK72*'Medal values'!$B$2+'Unified Genders - Bronze'!AK72*'Medal values'!$B$3, "")</f>
        <v/>
      </c>
      <c r="AL72" s="5" t="str">
        <f>IF('Unified Genders - Gold'!AL72+'Unified Genders - Silver'!AL72+'Unified Genders - Bronze'!AL72 &gt; 0, 'Unified Genders - Gold'!AL72*'Medal values'!$B$1+'Unified Genders - Silver'!AL72*'Medal values'!$B$2+'Unified Genders - Bronze'!AL72*'Medal values'!$B$3, "")</f>
        <v/>
      </c>
      <c r="AM72" s="5" t="str">
        <f>IF('Unified Genders - Gold'!AM72+'Unified Genders - Silver'!AM72+'Unified Genders - Bronze'!AM72 &gt; 0, 'Unified Genders - Gold'!AM72*'Medal values'!$B$1+'Unified Genders - Silver'!AM72*'Medal values'!$B$2+'Unified Genders - Bronze'!AM72*'Medal values'!$B$3, "")</f>
        <v/>
      </c>
      <c r="AN72" s="5" t="str">
        <f>IF('Unified Genders - Gold'!AN72+'Unified Genders - Silver'!AN72+'Unified Genders - Bronze'!AN72 &gt; 0, 'Unified Genders - Gold'!AN72*'Medal values'!$B$1+'Unified Genders - Silver'!AN72*'Medal values'!$B$2+'Unified Genders - Bronze'!AN72*'Medal values'!$B$3, "")</f>
        <v/>
      </c>
      <c r="AO72" s="5" t="str">
        <f>IF('Unified Genders - Gold'!AO72+'Unified Genders - Silver'!AO72+'Unified Genders - Bronze'!AO72 &gt; 0, 'Unified Genders - Gold'!AO72*'Medal values'!$B$1+'Unified Genders - Silver'!AO72*'Medal values'!$B$2+'Unified Genders - Bronze'!AO72*'Medal values'!$B$3, "")</f>
        <v/>
      </c>
      <c r="AP72" s="5" t="str">
        <f>IF('Unified Genders - Gold'!AP72+'Unified Genders - Silver'!AP72+'Unified Genders - Bronze'!AP72 &gt; 0, 'Unified Genders - Gold'!AP72*'Medal values'!$B$1+'Unified Genders - Silver'!AP72*'Medal values'!$B$2+'Unified Genders - Bronze'!AP72*'Medal values'!$B$3, "")</f>
        <v/>
      </c>
      <c r="AQ72" s="5" t="str">
        <f>IF('Unified Genders - Gold'!AQ72+'Unified Genders - Silver'!AQ72+'Unified Genders - Bronze'!AQ72 &gt; 0, 'Unified Genders - Gold'!AQ72*'Medal values'!$B$1+'Unified Genders - Silver'!AQ72*'Medal values'!$B$2+'Unified Genders - Bronze'!AQ72*'Medal values'!$B$3, "")</f>
        <v/>
      </c>
      <c r="AR72" s="5" t="str">
        <f>IF('Unified Genders - Gold'!AR72+'Unified Genders - Silver'!AR72+'Unified Genders - Bronze'!AR72 &gt; 0, 'Unified Genders - Gold'!AR72*'Medal values'!$B$1+'Unified Genders - Silver'!AR72*'Medal values'!$B$2+'Unified Genders - Bronze'!AR72*'Medal values'!$B$3, "")</f>
        <v/>
      </c>
      <c r="AS72" s="5" t="str">
        <f>IF('Unified Genders - Gold'!AS72+'Unified Genders - Silver'!AS72+'Unified Genders - Bronze'!AS72 &gt; 0, 'Unified Genders - Gold'!AS72*'Medal values'!$B$1+'Unified Genders - Silver'!AS72*'Medal values'!$B$2+'Unified Genders - Bronze'!AS72*'Medal values'!$B$3, "")</f>
        <v/>
      </c>
      <c r="AT72" s="5" t="str">
        <f>IF('Unified Genders - Gold'!AT72+'Unified Genders - Silver'!AT72+'Unified Genders - Bronze'!AT72 &gt; 0, 'Unified Genders - Gold'!AT72*'Medal values'!$B$1+'Unified Genders - Silver'!AT72*'Medal values'!$B$2+'Unified Genders - Bronze'!AT72*'Medal values'!$B$3, "")</f>
        <v/>
      </c>
      <c r="AU72" s="5">
        <f>IF('Unified Genders - Gold'!AU72+'Unified Genders - Silver'!AU72+'Unified Genders - Bronze'!AU72 &gt; 0, 'Unified Genders - Gold'!AU72*'Medal values'!$B$1+'Unified Genders - Silver'!AU72*'Medal values'!$B$2+'Unified Genders - Bronze'!AU72*'Medal values'!$B$3, "")</f>
        <v>1</v>
      </c>
      <c r="AV72" s="5">
        <f t="shared" si="1"/>
        <v>27.004005</v>
      </c>
      <c r="AW72" s="5">
        <f>SUM('Unified Genders - Gold'!AV72, 'Unified Genders - Silver'!AV72, 'Unified Genders - Bronze'!AV72)</f>
        <v>14</v>
      </c>
    </row>
    <row r="73">
      <c r="A73" s="5" t="str">
        <f>Countries!A72</f>
        <v>POR</v>
      </c>
      <c r="B73" s="5" t="str">
        <f>IF('Unified Genders - Gold'!B73+'Unified Genders - Silver'!B73+'Unified Genders - Bronze'!B73 &gt; 0, 'Unified Genders - Gold'!B73*'Medal values'!$B$1+'Unified Genders - Silver'!B73*'Medal values'!$B$2+'Unified Genders - Bronze'!B73*'Medal values'!$B$3, "")</f>
        <v/>
      </c>
      <c r="C73" s="5" t="str">
        <f>IF('Unified Genders - Gold'!C73+'Unified Genders - Silver'!C73+'Unified Genders - Bronze'!C73 &gt; 0, 'Unified Genders - Gold'!C73*'Medal values'!$B$1+'Unified Genders - Silver'!C73*'Medal values'!$B$2+'Unified Genders - Bronze'!C73*'Medal values'!$B$3, "")</f>
        <v/>
      </c>
      <c r="D73" s="5" t="str">
        <f>IF('Unified Genders - Gold'!D73+'Unified Genders - Silver'!D73+'Unified Genders - Bronze'!D73 &gt; 0, 'Unified Genders - Gold'!D73*'Medal values'!$B$1+'Unified Genders - Silver'!D73*'Medal values'!$B$2+'Unified Genders - Bronze'!D73*'Medal values'!$B$3, "")</f>
        <v/>
      </c>
      <c r="E73" s="5" t="str">
        <f>IF('Unified Genders - Gold'!E73+'Unified Genders - Silver'!E73+'Unified Genders - Bronze'!E73 &gt; 0, 'Unified Genders - Gold'!E73*'Medal values'!$B$1+'Unified Genders - Silver'!E73*'Medal values'!$B$2+'Unified Genders - Bronze'!E73*'Medal values'!$B$3, "")</f>
        <v/>
      </c>
      <c r="F73" s="5">
        <f>IF('Unified Genders - Gold'!F73+'Unified Genders - Silver'!F73+'Unified Genders - Bronze'!F73 &gt; 0, 'Unified Genders - Gold'!F73*'Medal values'!$B$1+'Unified Genders - Silver'!F73*'Medal values'!$B$2+'Unified Genders - Bronze'!F73*'Medal values'!$B$3, "")</f>
        <v>5.001001</v>
      </c>
      <c r="G73" s="5" t="str">
        <f>IF('Unified Genders - Gold'!G73+'Unified Genders - Silver'!G73+'Unified Genders - Bronze'!G73 &gt; 0, 'Unified Genders - Gold'!G73*'Medal values'!$B$1+'Unified Genders - Silver'!G73*'Medal values'!$B$2+'Unified Genders - Bronze'!G73*'Medal values'!$B$3, "")</f>
        <v/>
      </c>
      <c r="H73" s="5" t="str">
        <f>IF('Unified Genders - Gold'!H73+'Unified Genders - Silver'!H73+'Unified Genders - Bronze'!H73 &gt; 0, 'Unified Genders - Gold'!H73*'Medal values'!$B$1+'Unified Genders - Silver'!H73*'Medal values'!$B$2+'Unified Genders - Bronze'!H73*'Medal values'!$B$3, "")</f>
        <v/>
      </c>
      <c r="I73" s="5" t="str">
        <f>IF('Unified Genders - Gold'!I73+'Unified Genders - Silver'!I73+'Unified Genders - Bronze'!I73 &gt; 0, 'Unified Genders - Gold'!I73*'Medal values'!$B$1+'Unified Genders - Silver'!I73*'Medal values'!$B$2+'Unified Genders - Bronze'!I73*'Medal values'!$B$3, "")</f>
        <v/>
      </c>
      <c r="J73" s="5" t="str">
        <f>IF('Unified Genders - Gold'!J73+'Unified Genders - Silver'!J73+'Unified Genders - Bronze'!J73 &gt; 0, 'Unified Genders - Gold'!J73*'Medal values'!$B$1+'Unified Genders - Silver'!J73*'Medal values'!$B$2+'Unified Genders - Bronze'!J73*'Medal values'!$B$3, "")</f>
        <v/>
      </c>
      <c r="K73" s="5" t="str">
        <f>IF('Unified Genders - Gold'!K73+'Unified Genders - Silver'!K73+'Unified Genders - Bronze'!K73 &gt; 0, 'Unified Genders - Gold'!K73*'Medal values'!$B$1+'Unified Genders - Silver'!K73*'Medal values'!$B$2+'Unified Genders - Bronze'!K73*'Medal values'!$B$3, "")</f>
        <v/>
      </c>
      <c r="L73" s="5" t="str">
        <f>IF('Unified Genders - Gold'!L73+'Unified Genders - Silver'!L73+'Unified Genders - Bronze'!L73 &gt; 0, 'Unified Genders - Gold'!L73*'Medal values'!$B$1+'Unified Genders - Silver'!L73*'Medal values'!$B$2+'Unified Genders - Bronze'!L73*'Medal values'!$B$3, "")</f>
        <v/>
      </c>
      <c r="M73" s="5">
        <f>IF('Unified Genders - Gold'!M73+'Unified Genders - Silver'!M73+'Unified Genders - Bronze'!M73 &gt; 0, 'Unified Genders - Gold'!M73*'Medal values'!$B$1+'Unified Genders - Silver'!M73*'Medal values'!$B$2+'Unified Genders - Bronze'!M73*'Medal values'!$B$3, "")</f>
        <v>1</v>
      </c>
      <c r="N73" s="5" t="str">
        <f>IF('Unified Genders - Gold'!N73+'Unified Genders - Silver'!N73+'Unified Genders - Bronze'!N73 &gt; 0, 'Unified Genders - Gold'!N73*'Medal values'!$B$1+'Unified Genders - Silver'!N73*'Medal values'!$B$2+'Unified Genders - Bronze'!N73*'Medal values'!$B$3, "")</f>
        <v/>
      </c>
      <c r="O73" s="5" t="str">
        <f>IF('Unified Genders - Gold'!O73+'Unified Genders - Silver'!O73+'Unified Genders - Bronze'!O73 &gt; 0, 'Unified Genders - Gold'!O73*'Medal values'!$B$1+'Unified Genders - Silver'!O73*'Medal values'!$B$2+'Unified Genders - Bronze'!O73*'Medal values'!$B$3, "")</f>
        <v/>
      </c>
      <c r="P73" s="5" t="str">
        <f>IF('Unified Genders - Gold'!P73+'Unified Genders - Silver'!P73+'Unified Genders - Bronze'!P73 &gt; 0, 'Unified Genders - Gold'!P73*'Medal values'!$B$1+'Unified Genders - Silver'!P73*'Medal values'!$B$2+'Unified Genders - Bronze'!P73*'Medal values'!$B$3, "")</f>
        <v/>
      </c>
      <c r="Q73" s="5" t="str">
        <f>IF('Unified Genders - Gold'!Q73+'Unified Genders - Silver'!Q73+'Unified Genders - Bronze'!Q73 &gt; 0, 'Unified Genders - Gold'!Q73*'Medal values'!$B$1+'Unified Genders - Silver'!Q73*'Medal values'!$B$2+'Unified Genders - Bronze'!Q73*'Medal values'!$B$3, "")</f>
        <v/>
      </c>
      <c r="R73" s="5" t="str">
        <f>IF('Unified Genders - Gold'!R73+'Unified Genders - Silver'!R73+'Unified Genders - Bronze'!R73 &gt; 0, 'Unified Genders - Gold'!R73*'Medal values'!$B$1+'Unified Genders - Silver'!R73*'Medal values'!$B$2+'Unified Genders - Bronze'!R73*'Medal values'!$B$3, "")</f>
        <v/>
      </c>
      <c r="S73" s="5" t="str">
        <f>IF('Unified Genders - Gold'!S73+'Unified Genders - Silver'!S73+'Unified Genders - Bronze'!S73 &gt; 0, 'Unified Genders - Gold'!S73*'Medal values'!$B$1+'Unified Genders - Silver'!S73*'Medal values'!$B$2+'Unified Genders - Bronze'!S73*'Medal values'!$B$3, "")</f>
        <v/>
      </c>
      <c r="T73" s="5" t="str">
        <f>IF('Unified Genders - Gold'!T73+'Unified Genders - Silver'!T73+'Unified Genders - Bronze'!T73 &gt; 0, 'Unified Genders - Gold'!T73*'Medal values'!$B$1+'Unified Genders - Silver'!T73*'Medal values'!$B$2+'Unified Genders - Bronze'!T73*'Medal values'!$B$3, "")</f>
        <v/>
      </c>
      <c r="U73" s="5" t="str">
        <f>IF('Unified Genders - Gold'!U73+'Unified Genders - Silver'!U73+'Unified Genders - Bronze'!U73 &gt; 0, 'Unified Genders - Gold'!U73*'Medal values'!$B$1+'Unified Genders - Silver'!U73*'Medal values'!$B$2+'Unified Genders - Bronze'!U73*'Medal values'!$B$3, "")</f>
        <v/>
      </c>
      <c r="V73" s="5" t="str">
        <f>IF('Unified Genders - Gold'!V73+'Unified Genders - Silver'!V73+'Unified Genders - Bronze'!V73 &gt; 0, 'Unified Genders - Gold'!V73*'Medal values'!$B$1+'Unified Genders - Silver'!V73*'Medal values'!$B$2+'Unified Genders - Bronze'!V73*'Medal values'!$B$3, "")</f>
        <v/>
      </c>
      <c r="W73" s="5" t="str">
        <f>IF('Unified Genders - Gold'!W73+'Unified Genders - Silver'!W73+'Unified Genders - Bronze'!W73 &gt; 0, 'Unified Genders - Gold'!W73*'Medal values'!$B$1+'Unified Genders - Silver'!W73*'Medal values'!$B$2+'Unified Genders - Bronze'!W73*'Medal values'!$B$3, "")</f>
        <v/>
      </c>
      <c r="X73" s="5" t="str">
        <f>IF('Unified Genders - Gold'!X73+'Unified Genders - Silver'!X73+'Unified Genders - Bronze'!X73 &gt; 0, 'Unified Genders - Gold'!X73*'Medal values'!$B$1+'Unified Genders - Silver'!X73*'Medal values'!$B$2+'Unified Genders - Bronze'!X73*'Medal values'!$B$3, "")</f>
        <v/>
      </c>
      <c r="Y73" s="5" t="str">
        <f>IF('Unified Genders - Gold'!Y73+'Unified Genders - Silver'!Y73+'Unified Genders - Bronze'!Y73 &gt; 0, 'Unified Genders - Gold'!Y73*'Medal values'!$B$1+'Unified Genders - Silver'!Y73*'Medal values'!$B$2+'Unified Genders - Bronze'!Y73*'Medal values'!$B$3, "")</f>
        <v/>
      </c>
      <c r="Z73" s="5">
        <f>IF('Unified Genders - Gold'!Z73+'Unified Genders - Silver'!Z73+'Unified Genders - Bronze'!Z73 &gt; 0, 'Unified Genders - Gold'!Z73*'Medal values'!$B$1+'Unified Genders - Silver'!Z73*'Medal values'!$B$2+'Unified Genders - Bronze'!Z73*'Medal values'!$B$3, "")</f>
        <v>1</v>
      </c>
      <c r="AA73" s="5" t="str">
        <f>IF('Unified Genders - Gold'!AA73+'Unified Genders - Silver'!AA73+'Unified Genders - Bronze'!AA73 &gt; 0, 'Unified Genders - Gold'!AA73*'Medal values'!$B$1+'Unified Genders - Silver'!AA73*'Medal values'!$B$2+'Unified Genders - Bronze'!AA73*'Medal values'!$B$3, "")</f>
        <v/>
      </c>
      <c r="AB73" s="5" t="str">
        <f>IF('Unified Genders - Gold'!AB73+'Unified Genders - Silver'!AB73+'Unified Genders - Bronze'!AB73 &gt; 0, 'Unified Genders - Gold'!AB73*'Medal values'!$B$1+'Unified Genders - Silver'!AB73*'Medal values'!$B$2+'Unified Genders - Bronze'!AB73*'Medal values'!$B$3, "")</f>
        <v/>
      </c>
      <c r="AC73" s="5" t="str">
        <f>IF('Unified Genders - Gold'!AC73+'Unified Genders - Silver'!AC73+'Unified Genders - Bronze'!AC73 &gt; 0, 'Unified Genders - Gold'!AC73*'Medal values'!$B$1+'Unified Genders - Silver'!AC73*'Medal values'!$B$2+'Unified Genders - Bronze'!AC73*'Medal values'!$B$3, "")</f>
        <v/>
      </c>
      <c r="AD73" s="5" t="str">
        <f>IF('Unified Genders - Gold'!AD73+'Unified Genders - Silver'!AD73+'Unified Genders - Bronze'!AD73 &gt; 0, 'Unified Genders - Gold'!AD73*'Medal values'!$B$1+'Unified Genders - Silver'!AD73*'Medal values'!$B$2+'Unified Genders - Bronze'!AD73*'Medal values'!$B$3, "")</f>
        <v/>
      </c>
      <c r="AE73" s="5" t="str">
        <f>IF('Unified Genders - Gold'!AE73+'Unified Genders - Silver'!AE73+'Unified Genders - Bronze'!AE73 &gt; 0, 'Unified Genders - Gold'!AE73*'Medal values'!$B$1+'Unified Genders - Silver'!AE73*'Medal values'!$B$2+'Unified Genders - Bronze'!AE73*'Medal values'!$B$3, "")</f>
        <v/>
      </c>
      <c r="AF73" s="5" t="str">
        <f>IF('Unified Genders - Gold'!AF73+'Unified Genders - Silver'!AF73+'Unified Genders - Bronze'!AF73 &gt; 0, 'Unified Genders - Gold'!AF73*'Medal values'!$B$1+'Unified Genders - Silver'!AF73*'Medal values'!$B$2+'Unified Genders - Bronze'!AF73*'Medal values'!$B$3, "")</f>
        <v/>
      </c>
      <c r="AG73" s="5" t="str">
        <f>IF('Unified Genders - Gold'!AG73+'Unified Genders - Silver'!AG73+'Unified Genders - Bronze'!AG73 &gt; 0, 'Unified Genders - Gold'!AG73*'Medal values'!$B$1+'Unified Genders - Silver'!AG73*'Medal values'!$B$2+'Unified Genders - Bronze'!AG73*'Medal values'!$B$3, "")</f>
        <v/>
      </c>
      <c r="AH73" s="5" t="str">
        <f>IF('Unified Genders - Gold'!AH73+'Unified Genders - Silver'!AH73+'Unified Genders - Bronze'!AH73 &gt; 0, 'Unified Genders - Gold'!AH73*'Medal values'!$B$1+'Unified Genders - Silver'!AH73*'Medal values'!$B$2+'Unified Genders - Bronze'!AH73*'Medal values'!$B$3, "")</f>
        <v/>
      </c>
      <c r="AI73" s="5" t="str">
        <f>IF('Unified Genders - Gold'!AI73+'Unified Genders - Silver'!AI73+'Unified Genders - Bronze'!AI73 &gt; 0, 'Unified Genders - Gold'!AI73*'Medal values'!$B$1+'Unified Genders - Silver'!AI73*'Medal values'!$B$2+'Unified Genders - Bronze'!AI73*'Medal values'!$B$3, "")</f>
        <v/>
      </c>
      <c r="AJ73" s="5" t="str">
        <f>IF('Unified Genders - Gold'!AJ73+'Unified Genders - Silver'!AJ73+'Unified Genders - Bronze'!AJ73 &gt; 0, 'Unified Genders - Gold'!AJ73*'Medal values'!$B$1+'Unified Genders - Silver'!AJ73*'Medal values'!$B$2+'Unified Genders - Bronze'!AJ73*'Medal values'!$B$3, "")</f>
        <v/>
      </c>
      <c r="AK73" s="5" t="str">
        <f>IF('Unified Genders - Gold'!AK73+'Unified Genders - Silver'!AK73+'Unified Genders - Bronze'!AK73 &gt; 0, 'Unified Genders - Gold'!AK73*'Medal values'!$B$1+'Unified Genders - Silver'!AK73*'Medal values'!$B$2+'Unified Genders - Bronze'!AK73*'Medal values'!$B$3, "")</f>
        <v/>
      </c>
      <c r="AL73" s="5" t="str">
        <f>IF('Unified Genders - Gold'!AL73+'Unified Genders - Silver'!AL73+'Unified Genders - Bronze'!AL73 &gt; 0, 'Unified Genders - Gold'!AL73*'Medal values'!$B$1+'Unified Genders - Silver'!AL73*'Medal values'!$B$2+'Unified Genders - Bronze'!AL73*'Medal values'!$B$3, "")</f>
        <v/>
      </c>
      <c r="AM73" s="5" t="str">
        <f>IF('Unified Genders - Gold'!AM73+'Unified Genders - Silver'!AM73+'Unified Genders - Bronze'!AM73 &gt; 0, 'Unified Genders - Gold'!AM73*'Medal values'!$B$1+'Unified Genders - Silver'!AM73*'Medal values'!$B$2+'Unified Genders - Bronze'!AM73*'Medal values'!$B$3, "")</f>
        <v/>
      </c>
      <c r="AN73" s="5" t="str">
        <f>IF('Unified Genders - Gold'!AN73+'Unified Genders - Silver'!AN73+'Unified Genders - Bronze'!AN73 &gt; 0, 'Unified Genders - Gold'!AN73*'Medal values'!$B$1+'Unified Genders - Silver'!AN73*'Medal values'!$B$2+'Unified Genders - Bronze'!AN73*'Medal values'!$B$3, "")</f>
        <v/>
      </c>
      <c r="AO73" s="5" t="str">
        <f>IF('Unified Genders - Gold'!AO73+'Unified Genders - Silver'!AO73+'Unified Genders - Bronze'!AO73 &gt; 0, 'Unified Genders - Gold'!AO73*'Medal values'!$B$1+'Unified Genders - Silver'!AO73*'Medal values'!$B$2+'Unified Genders - Bronze'!AO73*'Medal values'!$B$3, "")</f>
        <v/>
      </c>
      <c r="AP73" s="5" t="str">
        <f>IF('Unified Genders - Gold'!AP73+'Unified Genders - Silver'!AP73+'Unified Genders - Bronze'!AP73 &gt; 0, 'Unified Genders - Gold'!AP73*'Medal values'!$B$1+'Unified Genders - Silver'!AP73*'Medal values'!$B$2+'Unified Genders - Bronze'!AP73*'Medal values'!$B$3, "")</f>
        <v/>
      </c>
      <c r="AQ73" s="5" t="str">
        <f>IF('Unified Genders - Gold'!AQ73+'Unified Genders - Silver'!AQ73+'Unified Genders - Bronze'!AQ73 &gt; 0, 'Unified Genders - Gold'!AQ73*'Medal values'!$B$1+'Unified Genders - Silver'!AQ73*'Medal values'!$B$2+'Unified Genders - Bronze'!AQ73*'Medal values'!$B$3, "")</f>
        <v/>
      </c>
      <c r="AR73" s="5" t="str">
        <f>IF('Unified Genders - Gold'!AR73+'Unified Genders - Silver'!AR73+'Unified Genders - Bronze'!AR73 &gt; 0, 'Unified Genders - Gold'!AR73*'Medal values'!$B$1+'Unified Genders - Silver'!AR73*'Medal values'!$B$2+'Unified Genders - Bronze'!AR73*'Medal values'!$B$3, "")</f>
        <v/>
      </c>
      <c r="AS73" s="5" t="str">
        <f>IF('Unified Genders - Gold'!AS73+'Unified Genders - Silver'!AS73+'Unified Genders - Bronze'!AS73 &gt; 0, 'Unified Genders - Gold'!AS73*'Medal values'!$B$1+'Unified Genders - Silver'!AS73*'Medal values'!$B$2+'Unified Genders - Bronze'!AS73*'Medal values'!$B$3, "")</f>
        <v/>
      </c>
      <c r="AT73" s="5" t="str">
        <f>IF('Unified Genders - Gold'!AT73+'Unified Genders - Silver'!AT73+'Unified Genders - Bronze'!AT73 &gt; 0, 'Unified Genders - Gold'!AT73*'Medal values'!$B$1+'Unified Genders - Silver'!AT73*'Medal values'!$B$2+'Unified Genders - Bronze'!AT73*'Medal values'!$B$3, "")</f>
        <v/>
      </c>
      <c r="AU73" s="5" t="str">
        <f>IF('Unified Genders - Gold'!AU73+'Unified Genders - Silver'!AU73+'Unified Genders - Bronze'!AU73 &gt; 0, 'Unified Genders - Gold'!AU73*'Medal values'!$B$1+'Unified Genders - Silver'!AU73*'Medal values'!$B$2+'Unified Genders - Bronze'!AU73*'Medal values'!$B$3, "")</f>
        <v/>
      </c>
      <c r="AV73" s="5">
        <f t="shared" si="1"/>
        <v>7.001001</v>
      </c>
      <c r="AW73" s="5">
        <f>SUM('Unified Genders - Gold'!AV73, 'Unified Genders - Silver'!AV73, 'Unified Genders - Bronze'!AV73)</f>
        <v>4</v>
      </c>
    </row>
    <row r="74">
      <c r="A74" s="5" t="str">
        <f>Countries!A73</f>
        <v>PUR</v>
      </c>
      <c r="B74" s="5" t="str">
        <f>IF('Unified Genders - Gold'!B74+'Unified Genders - Silver'!B74+'Unified Genders - Bronze'!B74 &gt; 0, 'Unified Genders - Gold'!B74*'Medal values'!$B$1+'Unified Genders - Silver'!B74*'Medal values'!$B$2+'Unified Genders - Bronze'!B74*'Medal values'!$B$3, "")</f>
        <v/>
      </c>
      <c r="C74" s="5" t="str">
        <f>IF('Unified Genders - Gold'!C74+'Unified Genders - Silver'!C74+'Unified Genders - Bronze'!C74 &gt; 0, 'Unified Genders - Gold'!C74*'Medal values'!$B$1+'Unified Genders - Silver'!C74*'Medal values'!$B$2+'Unified Genders - Bronze'!C74*'Medal values'!$B$3, "")</f>
        <v/>
      </c>
      <c r="D74" s="5" t="str">
        <f>IF('Unified Genders - Gold'!D74+'Unified Genders - Silver'!D74+'Unified Genders - Bronze'!D74 &gt; 0, 'Unified Genders - Gold'!D74*'Medal values'!$B$1+'Unified Genders - Silver'!D74*'Medal values'!$B$2+'Unified Genders - Bronze'!D74*'Medal values'!$B$3, "")</f>
        <v/>
      </c>
      <c r="E74" s="5" t="str">
        <f>IF('Unified Genders - Gold'!E74+'Unified Genders - Silver'!E74+'Unified Genders - Bronze'!E74 &gt; 0, 'Unified Genders - Gold'!E74*'Medal values'!$B$1+'Unified Genders - Silver'!E74*'Medal values'!$B$2+'Unified Genders - Bronze'!E74*'Medal values'!$B$3, "")</f>
        <v/>
      </c>
      <c r="F74" s="5">
        <f>IF('Unified Genders - Gold'!F74+'Unified Genders - Silver'!F74+'Unified Genders - Bronze'!F74 &gt; 0, 'Unified Genders - Gold'!F74*'Medal values'!$B$1+'Unified Genders - Silver'!F74*'Medal values'!$B$2+'Unified Genders - Bronze'!F74*'Medal values'!$B$3, "")</f>
        <v>3.001</v>
      </c>
      <c r="G74" s="5" t="str">
        <f>IF('Unified Genders - Gold'!G74+'Unified Genders - Silver'!G74+'Unified Genders - Bronze'!G74 &gt; 0, 'Unified Genders - Gold'!G74*'Medal values'!$B$1+'Unified Genders - Silver'!G74*'Medal values'!$B$2+'Unified Genders - Bronze'!G74*'Medal values'!$B$3, "")</f>
        <v/>
      </c>
      <c r="H74" s="5" t="str">
        <f>IF('Unified Genders - Gold'!H74+'Unified Genders - Silver'!H74+'Unified Genders - Bronze'!H74 &gt; 0, 'Unified Genders - Gold'!H74*'Medal values'!$B$1+'Unified Genders - Silver'!H74*'Medal values'!$B$2+'Unified Genders - Bronze'!H74*'Medal values'!$B$3, "")</f>
        <v/>
      </c>
      <c r="I74" s="5" t="str">
        <f>IF('Unified Genders - Gold'!I74+'Unified Genders - Silver'!I74+'Unified Genders - Bronze'!I74 &gt; 0, 'Unified Genders - Gold'!I74*'Medal values'!$B$1+'Unified Genders - Silver'!I74*'Medal values'!$B$2+'Unified Genders - Bronze'!I74*'Medal values'!$B$3, "")</f>
        <v/>
      </c>
      <c r="J74" s="5" t="str">
        <f>IF('Unified Genders - Gold'!J74+'Unified Genders - Silver'!J74+'Unified Genders - Bronze'!J74 &gt; 0, 'Unified Genders - Gold'!J74*'Medal values'!$B$1+'Unified Genders - Silver'!J74*'Medal values'!$B$2+'Unified Genders - Bronze'!J74*'Medal values'!$B$3, "")</f>
        <v/>
      </c>
      <c r="K74" s="5" t="str">
        <f>IF('Unified Genders - Gold'!K74+'Unified Genders - Silver'!K74+'Unified Genders - Bronze'!K74 &gt; 0, 'Unified Genders - Gold'!K74*'Medal values'!$B$1+'Unified Genders - Silver'!K74*'Medal values'!$B$2+'Unified Genders - Bronze'!K74*'Medal values'!$B$3, "")</f>
        <v/>
      </c>
      <c r="L74" s="5" t="str">
        <f>IF('Unified Genders - Gold'!L74+'Unified Genders - Silver'!L74+'Unified Genders - Bronze'!L74 &gt; 0, 'Unified Genders - Gold'!L74*'Medal values'!$B$1+'Unified Genders - Silver'!L74*'Medal values'!$B$2+'Unified Genders - Bronze'!L74*'Medal values'!$B$3, "")</f>
        <v/>
      </c>
      <c r="M74" s="5" t="str">
        <f>IF('Unified Genders - Gold'!M74+'Unified Genders - Silver'!M74+'Unified Genders - Bronze'!M74 &gt; 0, 'Unified Genders - Gold'!M74*'Medal values'!$B$1+'Unified Genders - Silver'!M74*'Medal values'!$B$2+'Unified Genders - Bronze'!M74*'Medal values'!$B$3, "")</f>
        <v/>
      </c>
      <c r="N74" s="5" t="str">
        <f>IF('Unified Genders - Gold'!N74+'Unified Genders - Silver'!N74+'Unified Genders - Bronze'!N74 &gt; 0, 'Unified Genders - Gold'!N74*'Medal values'!$B$1+'Unified Genders - Silver'!N74*'Medal values'!$B$2+'Unified Genders - Bronze'!N74*'Medal values'!$B$3, "")</f>
        <v/>
      </c>
      <c r="O74" s="5" t="str">
        <f>IF('Unified Genders - Gold'!O74+'Unified Genders - Silver'!O74+'Unified Genders - Bronze'!O74 &gt; 0, 'Unified Genders - Gold'!O74*'Medal values'!$B$1+'Unified Genders - Silver'!O74*'Medal values'!$B$2+'Unified Genders - Bronze'!O74*'Medal values'!$B$3, "")</f>
        <v/>
      </c>
      <c r="P74" s="5" t="str">
        <f>IF('Unified Genders - Gold'!P74+'Unified Genders - Silver'!P74+'Unified Genders - Bronze'!P74 &gt; 0, 'Unified Genders - Gold'!P74*'Medal values'!$B$1+'Unified Genders - Silver'!P74*'Medal values'!$B$2+'Unified Genders - Bronze'!P74*'Medal values'!$B$3, "")</f>
        <v/>
      </c>
      <c r="Q74" s="5" t="str">
        <f>IF('Unified Genders - Gold'!Q74+'Unified Genders - Silver'!Q74+'Unified Genders - Bronze'!Q74 &gt; 0, 'Unified Genders - Gold'!Q74*'Medal values'!$B$1+'Unified Genders - Silver'!Q74*'Medal values'!$B$2+'Unified Genders - Bronze'!Q74*'Medal values'!$B$3, "")</f>
        <v/>
      </c>
      <c r="R74" s="5" t="str">
        <f>IF('Unified Genders - Gold'!R74+'Unified Genders - Silver'!R74+'Unified Genders - Bronze'!R74 &gt; 0, 'Unified Genders - Gold'!R74*'Medal values'!$B$1+'Unified Genders - Silver'!R74*'Medal values'!$B$2+'Unified Genders - Bronze'!R74*'Medal values'!$B$3, "")</f>
        <v/>
      </c>
      <c r="S74" s="5" t="str">
        <f>IF('Unified Genders - Gold'!S74+'Unified Genders - Silver'!S74+'Unified Genders - Bronze'!S74 &gt; 0, 'Unified Genders - Gold'!S74*'Medal values'!$B$1+'Unified Genders - Silver'!S74*'Medal values'!$B$2+'Unified Genders - Bronze'!S74*'Medal values'!$B$3, "")</f>
        <v/>
      </c>
      <c r="T74" s="5" t="str">
        <f>IF('Unified Genders - Gold'!T74+'Unified Genders - Silver'!T74+'Unified Genders - Bronze'!T74 &gt; 0, 'Unified Genders - Gold'!T74*'Medal values'!$B$1+'Unified Genders - Silver'!T74*'Medal values'!$B$2+'Unified Genders - Bronze'!T74*'Medal values'!$B$3, "")</f>
        <v/>
      </c>
      <c r="U74" s="5" t="str">
        <f>IF('Unified Genders - Gold'!U74+'Unified Genders - Silver'!U74+'Unified Genders - Bronze'!U74 &gt; 0, 'Unified Genders - Gold'!U74*'Medal values'!$B$1+'Unified Genders - Silver'!U74*'Medal values'!$B$2+'Unified Genders - Bronze'!U74*'Medal values'!$B$3, "")</f>
        <v/>
      </c>
      <c r="V74" s="5" t="str">
        <f>IF('Unified Genders - Gold'!V74+'Unified Genders - Silver'!V74+'Unified Genders - Bronze'!V74 &gt; 0, 'Unified Genders - Gold'!V74*'Medal values'!$B$1+'Unified Genders - Silver'!V74*'Medal values'!$B$2+'Unified Genders - Bronze'!V74*'Medal values'!$B$3, "")</f>
        <v/>
      </c>
      <c r="W74" s="5" t="str">
        <f>IF('Unified Genders - Gold'!W74+'Unified Genders - Silver'!W74+'Unified Genders - Bronze'!W74 &gt; 0, 'Unified Genders - Gold'!W74*'Medal values'!$B$1+'Unified Genders - Silver'!W74*'Medal values'!$B$2+'Unified Genders - Bronze'!W74*'Medal values'!$B$3, "")</f>
        <v/>
      </c>
      <c r="X74" s="5" t="str">
        <f>IF('Unified Genders - Gold'!X74+'Unified Genders - Silver'!X74+'Unified Genders - Bronze'!X74 &gt; 0, 'Unified Genders - Gold'!X74*'Medal values'!$B$1+'Unified Genders - Silver'!X74*'Medal values'!$B$2+'Unified Genders - Bronze'!X74*'Medal values'!$B$3, "")</f>
        <v/>
      </c>
      <c r="Y74" s="5" t="str">
        <f>IF('Unified Genders - Gold'!Y74+'Unified Genders - Silver'!Y74+'Unified Genders - Bronze'!Y74 &gt; 0, 'Unified Genders - Gold'!Y74*'Medal values'!$B$1+'Unified Genders - Silver'!Y74*'Medal values'!$B$2+'Unified Genders - Bronze'!Y74*'Medal values'!$B$3, "")</f>
        <v/>
      </c>
      <c r="Z74" s="5" t="str">
        <f>IF('Unified Genders - Gold'!Z74+'Unified Genders - Silver'!Z74+'Unified Genders - Bronze'!Z74 &gt; 0, 'Unified Genders - Gold'!Z74*'Medal values'!$B$1+'Unified Genders - Silver'!Z74*'Medal values'!$B$2+'Unified Genders - Bronze'!Z74*'Medal values'!$B$3, "")</f>
        <v/>
      </c>
      <c r="AA74" s="5" t="str">
        <f>IF('Unified Genders - Gold'!AA74+'Unified Genders - Silver'!AA74+'Unified Genders - Bronze'!AA74 &gt; 0, 'Unified Genders - Gold'!AA74*'Medal values'!$B$1+'Unified Genders - Silver'!AA74*'Medal values'!$B$2+'Unified Genders - Bronze'!AA74*'Medal values'!$B$3, "")</f>
        <v/>
      </c>
      <c r="AB74" s="5" t="str">
        <f>IF('Unified Genders - Gold'!AB74+'Unified Genders - Silver'!AB74+'Unified Genders - Bronze'!AB74 &gt; 0, 'Unified Genders - Gold'!AB74*'Medal values'!$B$1+'Unified Genders - Silver'!AB74*'Medal values'!$B$2+'Unified Genders - Bronze'!AB74*'Medal values'!$B$3, "")</f>
        <v/>
      </c>
      <c r="AC74" s="5" t="str">
        <f>IF('Unified Genders - Gold'!AC74+'Unified Genders - Silver'!AC74+'Unified Genders - Bronze'!AC74 &gt; 0, 'Unified Genders - Gold'!AC74*'Medal values'!$B$1+'Unified Genders - Silver'!AC74*'Medal values'!$B$2+'Unified Genders - Bronze'!AC74*'Medal values'!$B$3, "")</f>
        <v/>
      </c>
      <c r="AD74" s="5" t="str">
        <f>IF('Unified Genders - Gold'!AD74+'Unified Genders - Silver'!AD74+'Unified Genders - Bronze'!AD74 &gt; 0, 'Unified Genders - Gold'!AD74*'Medal values'!$B$1+'Unified Genders - Silver'!AD74*'Medal values'!$B$2+'Unified Genders - Bronze'!AD74*'Medal values'!$B$3, "")</f>
        <v/>
      </c>
      <c r="AE74" s="5" t="str">
        <f>IF('Unified Genders - Gold'!AE74+'Unified Genders - Silver'!AE74+'Unified Genders - Bronze'!AE74 &gt; 0, 'Unified Genders - Gold'!AE74*'Medal values'!$B$1+'Unified Genders - Silver'!AE74*'Medal values'!$B$2+'Unified Genders - Bronze'!AE74*'Medal values'!$B$3, "")</f>
        <v/>
      </c>
      <c r="AF74" s="5" t="str">
        <f>IF('Unified Genders - Gold'!AF74+'Unified Genders - Silver'!AF74+'Unified Genders - Bronze'!AF74 &gt; 0, 'Unified Genders - Gold'!AF74*'Medal values'!$B$1+'Unified Genders - Silver'!AF74*'Medal values'!$B$2+'Unified Genders - Bronze'!AF74*'Medal values'!$B$3, "")</f>
        <v/>
      </c>
      <c r="AG74" s="5" t="str">
        <f>IF('Unified Genders - Gold'!AG74+'Unified Genders - Silver'!AG74+'Unified Genders - Bronze'!AG74 &gt; 0, 'Unified Genders - Gold'!AG74*'Medal values'!$B$1+'Unified Genders - Silver'!AG74*'Medal values'!$B$2+'Unified Genders - Bronze'!AG74*'Medal values'!$B$3, "")</f>
        <v/>
      </c>
      <c r="AH74" s="5" t="str">
        <f>IF('Unified Genders - Gold'!AH74+'Unified Genders - Silver'!AH74+'Unified Genders - Bronze'!AH74 &gt; 0, 'Unified Genders - Gold'!AH74*'Medal values'!$B$1+'Unified Genders - Silver'!AH74*'Medal values'!$B$2+'Unified Genders - Bronze'!AH74*'Medal values'!$B$3, "")</f>
        <v/>
      </c>
      <c r="AI74" s="5" t="str">
        <f>IF('Unified Genders - Gold'!AI74+'Unified Genders - Silver'!AI74+'Unified Genders - Bronze'!AI74 &gt; 0, 'Unified Genders - Gold'!AI74*'Medal values'!$B$1+'Unified Genders - Silver'!AI74*'Medal values'!$B$2+'Unified Genders - Bronze'!AI74*'Medal values'!$B$3, "")</f>
        <v/>
      </c>
      <c r="AJ74" s="5" t="str">
        <f>IF('Unified Genders - Gold'!AJ74+'Unified Genders - Silver'!AJ74+'Unified Genders - Bronze'!AJ74 &gt; 0, 'Unified Genders - Gold'!AJ74*'Medal values'!$B$1+'Unified Genders - Silver'!AJ74*'Medal values'!$B$2+'Unified Genders - Bronze'!AJ74*'Medal values'!$B$3, "")</f>
        <v/>
      </c>
      <c r="AK74" s="5" t="str">
        <f>IF('Unified Genders - Gold'!AK74+'Unified Genders - Silver'!AK74+'Unified Genders - Bronze'!AK74 &gt; 0, 'Unified Genders - Gold'!AK74*'Medal values'!$B$1+'Unified Genders - Silver'!AK74*'Medal values'!$B$2+'Unified Genders - Bronze'!AK74*'Medal values'!$B$3, "")</f>
        <v/>
      </c>
      <c r="AL74" s="5" t="str">
        <f>IF('Unified Genders - Gold'!AL74+'Unified Genders - Silver'!AL74+'Unified Genders - Bronze'!AL74 &gt; 0, 'Unified Genders - Gold'!AL74*'Medal values'!$B$1+'Unified Genders - Silver'!AL74*'Medal values'!$B$2+'Unified Genders - Bronze'!AL74*'Medal values'!$B$3, "")</f>
        <v/>
      </c>
      <c r="AM74" s="5" t="str">
        <f>IF('Unified Genders - Gold'!AM74+'Unified Genders - Silver'!AM74+'Unified Genders - Bronze'!AM74 &gt; 0, 'Unified Genders - Gold'!AM74*'Medal values'!$B$1+'Unified Genders - Silver'!AM74*'Medal values'!$B$2+'Unified Genders - Bronze'!AM74*'Medal values'!$B$3, "")</f>
        <v/>
      </c>
      <c r="AN74" s="5" t="str">
        <f>IF('Unified Genders - Gold'!AN74+'Unified Genders - Silver'!AN74+'Unified Genders - Bronze'!AN74 &gt; 0, 'Unified Genders - Gold'!AN74*'Medal values'!$B$1+'Unified Genders - Silver'!AN74*'Medal values'!$B$2+'Unified Genders - Bronze'!AN74*'Medal values'!$B$3, "")</f>
        <v/>
      </c>
      <c r="AO74" s="5" t="str">
        <f>IF('Unified Genders - Gold'!AO74+'Unified Genders - Silver'!AO74+'Unified Genders - Bronze'!AO74 &gt; 0, 'Unified Genders - Gold'!AO74*'Medal values'!$B$1+'Unified Genders - Silver'!AO74*'Medal values'!$B$2+'Unified Genders - Bronze'!AO74*'Medal values'!$B$3, "")</f>
        <v/>
      </c>
      <c r="AP74" s="5" t="str">
        <f>IF('Unified Genders - Gold'!AP74+'Unified Genders - Silver'!AP74+'Unified Genders - Bronze'!AP74 &gt; 0, 'Unified Genders - Gold'!AP74*'Medal values'!$B$1+'Unified Genders - Silver'!AP74*'Medal values'!$B$2+'Unified Genders - Bronze'!AP74*'Medal values'!$B$3, "")</f>
        <v/>
      </c>
      <c r="AQ74" s="5" t="str">
        <f>IF('Unified Genders - Gold'!AQ74+'Unified Genders - Silver'!AQ74+'Unified Genders - Bronze'!AQ74 &gt; 0, 'Unified Genders - Gold'!AQ74*'Medal values'!$B$1+'Unified Genders - Silver'!AQ74*'Medal values'!$B$2+'Unified Genders - Bronze'!AQ74*'Medal values'!$B$3, "")</f>
        <v/>
      </c>
      <c r="AR74" s="5" t="str">
        <f>IF('Unified Genders - Gold'!AR74+'Unified Genders - Silver'!AR74+'Unified Genders - Bronze'!AR74 &gt; 0, 'Unified Genders - Gold'!AR74*'Medal values'!$B$1+'Unified Genders - Silver'!AR74*'Medal values'!$B$2+'Unified Genders - Bronze'!AR74*'Medal values'!$B$3, "")</f>
        <v/>
      </c>
      <c r="AS74" s="5" t="str">
        <f>IF('Unified Genders - Gold'!AS74+'Unified Genders - Silver'!AS74+'Unified Genders - Bronze'!AS74 &gt; 0, 'Unified Genders - Gold'!AS74*'Medal values'!$B$1+'Unified Genders - Silver'!AS74*'Medal values'!$B$2+'Unified Genders - Bronze'!AS74*'Medal values'!$B$3, "")</f>
        <v/>
      </c>
      <c r="AT74" s="5" t="str">
        <f>IF('Unified Genders - Gold'!AT74+'Unified Genders - Silver'!AT74+'Unified Genders - Bronze'!AT74 &gt; 0, 'Unified Genders - Gold'!AT74*'Medal values'!$B$1+'Unified Genders - Silver'!AT74*'Medal values'!$B$2+'Unified Genders - Bronze'!AT74*'Medal values'!$B$3, "")</f>
        <v/>
      </c>
      <c r="AU74" s="5" t="str">
        <f>IF('Unified Genders - Gold'!AU74+'Unified Genders - Silver'!AU74+'Unified Genders - Bronze'!AU74 &gt; 0, 'Unified Genders - Gold'!AU74*'Medal values'!$B$1+'Unified Genders - Silver'!AU74*'Medal values'!$B$2+'Unified Genders - Bronze'!AU74*'Medal values'!$B$3, "")</f>
        <v/>
      </c>
      <c r="AV74" s="5">
        <f t="shared" si="1"/>
        <v>3.001</v>
      </c>
      <c r="AW74" s="5">
        <f>SUM('Unified Genders - Gold'!AV74, 'Unified Genders - Silver'!AV74, 'Unified Genders - Bronze'!AV74)</f>
        <v>1</v>
      </c>
    </row>
    <row r="75">
      <c r="A75" s="5" t="str">
        <f>Countries!A74</f>
        <v>QAT</v>
      </c>
      <c r="B75" s="5" t="str">
        <f>IF('Unified Genders - Gold'!B75+'Unified Genders - Silver'!B75+'Unified Genders - Bronze'!B75 &gt; 0, 'Unified Genders - Gold'!B75*'Medal values'!$B$1+'Unified Genders - Silver'!B75*'Medal values'!$B$2+'Unified Genders - Bronze'!B75*'Medal values'!$B$3, "")</f>
        <v/>
      </c>
      <c r="C75" s="5" t="str">
        <f>IF('Unified Genders - Gold'!C75+'Unified Genders - Silver'!C75+'Unified Genders - Bronze'!C75 &gt; 0, 'Unified Genders - Gold'!C75*'Medal values'!$B$1+'Unified Genders - Silver'!C75*'Medal values'!$B$2+'Unified Genders - Bronze'!C75*'Medal values'!$B$3, "")</f>
        <v/>
      </c>
      <c r="D75" s="5" t="str">
        <f>IF('Unified Genders - Gold'!D75+'Unified Genders - Silver'!D75+'Unified Genders - Bronze'!D75 &gt; 0, 'Unified Genders - Gold'!D75*'Medal values'!$B$1+'Unified Genders - Silver'!D75*'Medal values'!$B$2+'Unified Genders - Bronze'!D75*'Medal values'!$B$3, "")</f>
        <v/>
      </c>
      <c r="E75" s="5" t="str">
        <f>IF('Unified Genders - Gold'!E75+'Unified Genders - Silver'!E75+'Unified Genders - Bronze'!E75 &gt; 0, 'Unified Genders - Gold'!E75*'Medal values'!$B$1+'Unified Genders - Silver'!E75*'Medal values'!$B$2+'Unified Genders - Bronze'!E75*'Medal values'!$B$3, "")</f>
        <v/>
      </c>
      <c r="F75" s="5">
        <f>IF('Unified Genders - Gold'!F75+'Unified Genders - Silver'!F75+'Unified Genders - Bronze'!F75 &gt; 0, 'Unified Genders - Gold'!F75*'Medal values'!$B$1+'Unified Genders - Silver'!F75*'Medal values'!$B$2+'Unified Genders - Bronze'!F75*'Medal values'!$B$3, "")</f>
        <v>2.5005005</v>
      </c>
      <c r="G75" s="5" t="str">
        <f>IF('Unified Genders - Gold'!G75+'Unified Genders - Silver'!G75+'Unified Genders - Bronze'!G75 &gt; 0, 'Unified Genders - Gold'!G75*'Medal values'!$B$1+'Unified Genders - Silver'!G75*'Medal values'!$B$2+'Unified Genders - Bronze'!G75*'Medal values'!$B$3, "")</f>
        <v/>
      </c>
      <c r="H75" s="5" t="str">
        <f>IF('Unified Genders - Gold'!H75+'Unified Genders - Silver'!H75+'Unified Genders - Bronze'!H75 &gt; 0, 'Unified Genders - Gold'!H75*'Medal values'!$B$1+'Unified Genders - Silver'!H75*'Medal values'!$B$2+'Unified Genders - Bronze'!H75*'Medal values'!$B$3, "")</f>
        <v/>
      </c>
      <c r="I75" s="5" t="str">
        <f>IF('Unified Genders - Gold'!I75+'Unified Genders - Silver'!I75+'Unified Genders - Bronze'!I75 &gt; 0, 'Unified Genders - Gold'!I75*'Medal values'!$B$1+'Unified Genders - Silver'!I75*'Medal values'!$B$2+'Unified Genders - Bronze'!I75*'Medal values'!$B$3, "")</f>
        <v/>
      </c>
      <c r="J75" s="5">
        <f>IF('Unified Genders - Gold'!J75+'Unified Genders - Silver'!J75+'Unified Genders - Bronze'!J75 &gt; 0, 'Unified Genders - Gold'!J75*'Medal values'!$B$1+'Unified Genders - Silver'!J75*'Medal values'!$B$2+'Unified Genders - Bronze'!J75*'Medal values'!$B$3, "")</f>
        <v>1</v>
      </c>
      <c r="K75" s="5" t="str">
        <f>IF('Unified Genders - Gold'!K75+'Unified Genders - Silver'!K75+'Unified Genders - Bronze'!K75 &gt; 0, 'Unified Genders - Gold'!K75*'Medal values'!$B$1+'Unified Genders - Silver'!K75*'Medal values'!$B$2+'Unified Genders - Bronze'!K75*'Medal values'!$B$3, "")</f>
        <v/>
      </c>
      <c r="L75" s="5" t="str">
        <f>IF('Unified Genders - Gold'!L75+'Unified Genders - Silver'!L75+'Unified Genders - Bronze'!L75 &gt; 0, 'Unified Genders - Gold'!L75*'Medal values'!$B$1+'Unified Genders - Silver'!L75*'Medal values'!$B$2+'Unified Genders - Bronze'!L75*'Medal values'!$B$3, "")</f>
        <v/>
      </c>
      <c r="M75" s="5" t="str">
        <f>IF('Unified Genders - Gold'!M75+'Unified Genders - Silver'!M75+'Unified Genders - Bronze'!M75 &gt; 0, 'Unified Genders - Gold'!M75*'Medal values'!$B$1+'Unified Genders - Silver'!M75*'Medal values'!$B$2+'Unified Genders - Bronze'!M75*'Medal values'!$B$3, "")</f>
        <v/>
      </c>
      <c r="N75" s="5" t="str">
        <f>IF('Unified Genders - Gold'!N75+'Unified Genders - Silver'!N75+'Unified Genders - Bronze'!N75 &gt; 0, 'Unified Genders - Gold'!N75*'Medal values'!$B$1+'Unified Genders - Silver'!N75*'Medal values'!$B$2+'Unified Genders - Bronze'!N75*'Medal values'!$B$3, "")</f>
        <v/>
      </c>
      <c r="O75" s="5" t="str">
        <f>IF('Unified Genders - Gold'!O75+'Unified Genders - Silver'!O75+'Unified Genders - Bronze'!O75 &gt; 0, 'Unified Genders - Gold'!O75*'Medal values'!$B$1+'Unified Genders - Silver'!O75*'Medal values'!$B$2+'Unified Genders - Bronze'!O75*'Medal values'!$B$3, "")</f>
        <v/>
      </c>
      <c r="P75" s="5" t="str">
        <f>IF('Unified Genders - Gold'!P75+'Unified Genders - Silver'!P75+'Unified Genders - Bronze'!P75 &gt; 0, 'Unified Genders - Gold'!P75*'Medal values'!$B$1+'Unified Genders - Silver'!P75*'Medal values'!$B$2+'Unified Genders - Bronze'!P75*'Medal values'!$B$3, "")</f>
        <v/>
      </c>
      <c r="Q75" s="5" t="str">
        <f>IF('Unified Genders - Gold'!Q75+'Unified Genders - Silver'!Q75+'Unified Genders - Bronze'!Q75 &gt; 0, 'Unified Genders - Gold'!Q75*'Medal values'!$B$1+'Unified Genders - Silver'!Q75*'Medal values'!$B$2+'Unified Genders - Bronze'!Q75*'Medal values'!$B$3, "")</f>
        <v/>
      </c>
      <c r="R75" s="5" t="str">
        <f>IF('Unified Genders - Gold'!R75+'Unified Genders - Silver'!R75+'Unified Genders - Bronze'!R75 &gt; 0, 'Unified Genders - Gold'!R75*'Medal values'!$B$1+'Unified Genders - Silver'!R75*'Medal values'!$B$2+'Unified Genders - Bronze'!R75*'Medal values'!$B$3, "")</f>
        <v/>
      </c>
      <c r="S75" s="5" t="str">
        <f>IF('Unified Genders - Gold'!S75+'Unified Genders - Silver'!S75+'Unified Genders - Bronze'!S75 &gt; 0, 'Unified Genders - Gold'!S75*'Medal values'!$B$1+'Unified Genders - Silver'!S75*'Medal values'!$B$2+'Unified Genders - Bronze'!S75*'Medal values'!$B$3, "")</f>
        <v/>
      </c>
      <c r="T75" s="5" t="str">
        <f>IF('Unified Genders - Gold'!T75+'Unified Genders - Silver'!T75+'Unified Genders - Bronze'!T75 &gt; 0, 'Unified Genders - Gold'!T75*'Medal values'!$B$1+'Unified Genders - Silver'!T75*'Medal values'!$B$2+'Unified Genders - Bronze'!T75*'Medal values'!$B$3, "")</f>
        <v/>
      </c>
      <c r="U75" s="5" t="str">
        <f>IF('Unified Genders - Gold'!U75+'Unified Genders - Silver'!U75+'Unified Genders - Bronze'!U75 &gt; 0, 'Unified Genders - Gold'!U75*'Medal values'!$B$1+'Unified Genders - Silver'!U75*'Medal values'!$B$2+'Unified Genders - Bronze'!U75*'Medal values'!$B$3, "")</f>
        <v/>
      </c>
      <c r="V75" s="5" t="str">
        <f>IF('Unified Genders - Gold'!V75+'Unified Genders - Silver'!V75+'Unified Genders - Bronze'!V75 &gt; 0, 'Unified Genders - Gold'!V75*'Medal values'!$B$1+'Unified Genders - Silver'!V75*'Medal values'!$B$2+'Unified Genders - Bronze'!V75*'Medal values'!$B$3, "")</f>
        <v/>
      </c>
      <c r="W75" s="5" t="str">
        <f>IF('Unified Genders - Gold'!W75+'Unified Genders - Silver'!W75+'Unified Genders - Bronze'!W75 &gt; 0, 'Unified Genders - Gold'!W75*'Medal values'!$B$1+'Unified Genders - Silver'!W75*'Medal values'!$B$2+'Unified Genders - Bronze'!W75*'Medal values'!$B$3, "")</f>
        <v/>
      </c>
      <c r="X75" s="5" t="str">
        <f>IF('Unified Genders - Gold'!X75+'Unified Genders - Silver'!X75+'Unified Genders - Bronze'!X75 &gt; 0, 'Unified Genders - Gold'!X75*'Medal values'!$B$1+'Unified Genders - Silver'!X75*'Medal values'!$B$2+'Unified Genders - Bronze'!X75*'Medal values'!$B$3, "")</f>
        <v/>
      </c>
      <c r="Y75" s="5" t="str">
        <f>IF('Unified Genders - Gold'!Y75+'Unified Genders - Silver'!Y75+'Unified Genders - Bronze'!Y75 &gt; 0, 'Unified Genders - Gold'!Y75*'Medal values'!$B$1+'Unified Genders - Silver'!Y75*'Medal values'!$B$2+'Unified Genders - Bronze'!Y75*'Medal values'!$B$3, "")</f>
        <v/>
      </c>
      <c r="Z75" s="5" t="str">
        <f>IF('Unified Genders - Gold'!Z75+'Unified Genders - Silver'!Z75+'Unified Genders - Bronze'!Z75 &gt; 0, 'Unified Genders - Gold'!Z75*'Medal values'!$B$1+'Unified Genders - Silver'!Z75*'Medal values'!$B$2+'Unified Genders - Bronze'!Z75*'Medal values'!$B$3, "")</f>
        <v/>
      </c>
      <c r="AA75" s="5" t="str">
        <f>IF('Unified Genders - Gold'!AA75+'Unified Genders - Silver'!AA75+'Unified Genders - Bronze'!AA75 &gt; 0, 'Unified Genders - Gold'!AA75*'Medal values'!$B$1+'Unified Genders - Silver'!AA75*'Medal values'!$B$2+'Unified Genders - Bronze'!AA75*'Medal values'!$B$3, "")</f>
        <v/>
      </c>
      <c r="AB75" s="5" t="str">
        <f>IF('Unified Genders - Gold'!AB75+'Unified Genders - Silver'!AB75+'Unified Genders - Bronze'!AB75 &gt; 0, 'Unified Genders - Gold'!AB75*'Medal values'!$B$1+'Unified Genders - Silver'!AB75*'Medal values'!$B$2+'Unified Genders - Bronze'!AB75*'Medal values'!$B$3, "")</f>
        <v/>
      </c>
      <c r="AC75" s="5" t="str">
        <f>IF('Unified Genders - Gold'!AC75+'Unified Genders - Silver'!AC75+'Unified Genders - Bronze'!AC75 &gt; 0, 'Unified Genders - Gold'!AC75*'Medal values'!$B$1+'Unified Genders - Silver'!AC75*'Medal values'!$B$2+'Unified Genders - Bronze'!AC75*'Medal values'!$B$3, "")</f>
        <v/>
      </c>
      <c r="AD75" s="5" t="str">
        <f>IF('Unified Genders - Gold'!AD75+'Unified Genders - Silver'!AD75+'Unified Genders - Bronze'!AD75 &gt; 0, 'Unified Genders - Gold'!AD75*'Medal values'!$B$1+'Unified Genders - Silver'!AD75*'Medal values'!$B$2+'Unified Genders - Bronze'!AD75*'Medal values'!$B$3, "")</f>
        <v/>
      </c>
      <c r="AE75" s="5" t="str">
        <f>IF('Unified Genders - Gold'!AE75+'Unified Genders - Silver'!AE75+'Unified Genders - Bronze'!AE75 &gt; 0, 'Unified Genders - Gold'!AE75*'Medal values'!$B$1+'Unified Genders - Silver'!AE75*'Medal values'!$B$2+'Unified Genders - Bronze'!AE75*'Medal values'!$B$3, "")</f>
        <v/>
      </c>
      <c r="AF75" s="5" t="str">
        <f>IF('Unified Genders - Gold'!AF75+'Unified Genders - Silver'!AF75+'Unified Genders - Bronze'!AF75 &gt; 0, 'Unified Genders - Gold'!AF75*'Medal values'!$B$1+'Unified Genders - Silver'!AF75*'Medal values'!$B$2+'Unified Genders - Bronze'!AF75*'Medal values'!$B$3, "")</f>
        <v/>
      </c>
      <c r="AG75" s="5" t="str">
        <f>IF('Unified Genders - Gold'!AG75+'Unified Genders - Silver'!AG75+'Unified Genders - Bronze'!AG75 &gt; 0, 'Unified Genders - Gold'!AG75*'Medal values'!$B$1+'Unified Genders - Silver'!AG75*'Medal values'!$B$2+'Unified Genders - Bronze'!AG75*'Medal values'!$B$3, "")</f>
        <v/>
      </c>
      <c r="AH75" s="5" t="str">
        <f>IF('Unified Genders - Gold'!AH75+'Unified Genders - Silver'!AH75+'Unified Genders - Bronze'!AH75 &gt; 0, 'Unified Genders - Gold'!AH75*'Medal values'!$B$1+'Unified Genders - Silver'!AH75*'Medal values'!$B$2+'Unified Genders - Bronze'!AH75*'Medal values'!$B$3, "")</f>
        <v/>
      </c>
      <c r="AI75" s="5" t="str">
        <f>IF('Unified Genders - Gold'!AI75+'Unified Genders - Silver'!AI75+'Unified Genders - Bronze'!AI75 &gt; 0, 'Unified Genders - Gold'!AI75*'Medal values'!$B$1+'Unified Genders - Silver'!AI75*'Medal values'!$B$2+'Unified Genders - Bronze'!AI75*'Medal values'!$B$3, "")</f>
        <v/>
      </c>
      <c r="AJ75" s="5" t="str">
        <f>IF('Unified Genders - Gold'!AJ75+'Unified Genders - Silver'!AJ75+'Unified Genders - Bronze'!AJ75 &gt; 0, 'Unified Genders - Gold'!AJ75*'Medal values'!$B$1+'Unified Genders - Silver'!AJ75*'Medal values'!$B$2+'Unified Genders - Bronze'!AJ75*'Medal values'!$B$3, "")</f>
        <v/>
      </c>
      <c r="AK75" s="5" t="str">
        <f>IF('Unified Genders - Gold'!AK75+'Unified Genders - Silver'!AK75+'Unified Genders - Bronze'!AK75 &gt; 0, 'Unified Genders - Gold'!AK75*'Medal values'!$B$1+'Unified Genders - Silver'!AK75*'Medal values'!$B$2+'Unified Genders - Bronze'!AK75*'Medal values'!$B$3, "")</f>
        <v/>
      </c>
      <c r="AL75" s="5" t="str">
        <f>IF('Unified Genders - Gold'!AL75+'Unified Genders - Silver'!AL75+'Unified Genders - Bronze'!AL75 &gt; 0, 'Unified Genders - Gold'!AL75*'Medal values'!$B$1+'Unified Genders - Silver'!AL75*'Medal values'!$B$2+'Unified Genders - Bronze'!AL75*'Medal values'!$B$3, "")</f>
        <v/>
      </c>
      <c r="AM75" s="5" t="str">
        <f>IF('Unified Genders - Gold'!AM75+'Unified Genders - Silver'!AM75+'Unified Genders - Bronze'!AM75 &gt; 0, 'Unified Genders - Gold'!AM75*'Medal values'!$B$1+'Unified Genders - Silver'!AM75*'Medal values'!$B$2+'Unified Genders - Bronze'!AM75*'Medal values'!$B$3, "")</f>
        <v/>
      </c>
      <c r="AN75" s="5" t="str">
        <f>IF('Unified Genders - Gold'!AN75+'Unified Genders - Silver'!AN75+'Unified Genders - Bronze'!AN75 &gt; 0, 'Unified Genders - Gold'!AN75*'Medal values'!$B$1+'Unified Genders - Silver'!AN75*'Medal values'!$B$2+'Unified Genders - Bronze'!AN75*'Medal values'!$B$3, "")</f>
        <v/>
      </c>
      <c r="AO75" s="5" t="str">
        <f>IF('Unified Genders - Gold'!AO75+'Unified Genders - Silver'!AO75+'Unified Genders - Bronze'!AO75 &gt; 0, 'Unified Genders - Gold'!AO75*'Medal values'!$B$1+'Unified Genders - Silver'!AO75*'Medal values'!$B$2+'Unified Genders - Bronze'!AO75*'Medal values'!$B$3, "")</f>
        <v/>
      </c>
      <c r="AP75" s="5" t="str">
        <f>IF('Unified Genders - Gold'!AP75+'Unified Genders - Silver'!AP75+'Unified Genders - Bronze'!AP75 &gt; 0, 'Unified Genders - Gold'!AP75*'Medal values'!$B$1+'Unified Genders - Silver'!AP75*'Medal values'!$B$2+'Unified Genders - Bronze'!AP75*'Medal values'!$B$3, "")</f>
        <v/>
      </c>
      <c r="AQ75" s="5" t="str">
        <f>IF('Unified Genders - Gold'!AQ75+'Unified Genders - Silver'!AQ75+'Unified Genders - Bronze'!AQ75 &gt; 0, 'Unified Genders - Gold'!AQ75*'Medal values'!$B$1+'Unified Genders - Silver'!AQ75*'Medal values'!$B$2+'Unified Genders - Bronze'!AQ75*'Medal values'!$B$3, "")</f>
        <v/>
      </c>
      <c r="AR75" s="5" t="str">
        <f>IF('Unified Genders - Gold'!AR75+'Unified Genders - Silver'!AR75+'Unified Genders - Bronze'!AR75 &gt; 0, 'Unified Genders - Gold'!AR75*'Medal values'!$B$1+'Unified Genders - Silver'!AR75*'Medal values'!$B$2+'Unified Genders - Bronze'!AR75*'Medal values'!$B$3, "")</f>
        <v/>
      </c>
      <c r="AS75" s="5" t="str">
        <f>IF('Unified Genders - Gold'!AS75+'Unified Genders - Silver'!AS75+'Unified Genders - Bronze'!AS75 &gt; 0, 'Unified Genders - Gold'!AS75*'Medal values'!$B$1+'Unified Genders - Silver'!AS75*'Medal values'!$B$2+'Unified Genders - Bronze'!AS75*'Medal values'!$B$3, "")</f>
        <v/>
      </c>
      <c r="AT75" s="5">
        <f>IF('Unified Genders - Gold'!AT75+'Unified Genders - Silver'!AT75+'Unified Genders - Bronze'!AT75 &gt; 0, 'Unified Genders - Gold'!AT75*'Medal values'!$B$1+'Unified Genders - Silver'!AT75*'Medal values'!$B$2+'Unified Genders - Bronze'!AT75*'Medal values'!$B$3, "")</f>
        <v>3.001</v>
      </c>
      <c r="AU75" s="5" t="str">
        <f>IF('Unified Genders - Gold'!AU75+'Unified Genders - Silver'!AU75+'Unified Genders - Bronze'!AU75 &gt; 0, 'Unified Genders - Gold'!AU75*'Medal values'!$B$1+'Unified Genders - Silver'!AU75*'Medal values'!$B$2+'Unified Genders - Bronze'!AU75*'Medal values'!$B$3, "")</f>
        <v/>
      </c>
      <c r="AV75" s="5">
        <f t="shared" si="1"/>
        <v>6.5015005</v>
      </c>
      <c r="AW75" s="5">
        <f>SUM('Unified Genders - Gold'!AV75, 'Unified Genders - Silver'!AV75, 'Unified Genders - Bronze'!AV75)</f>
        <v>3</v>
      </c>
    </row>
    <row r="76">
      <c r="A76" s="5" t="str">
        <f>Countries!A75</f>
        <v>ROC</v>
      </c>
      <c r="B76" s="5">
        <f>IF('Unified Genders - Gold'!B76+'Unified Genders - Silver'!B76+'Unified Genders - Bronze'!B76 &gt; 0, 'Unified Genders - Gold'!B76*'Medal values'!$B$1+'Unified Genders - Silver'!B76*'Medal values'!$B$2+'Unified Genders - Bronze'!B76*'Medal values'!$B$3, "")</f>
        <v>4.000002</v>
      </c>
      <c r="C76" s="5">
        <f>IF('Unified Genders - Gold'!C76+'Unified Genders - Silver'!C76+'Unified Genders - Bronze'!C76 &gt; 0, 'Unified Genders - Gold'!C76*'Medal values'!$B$1+'Unified Genders - Silver'!C76*'Medal values'!$B$2+'Unified Genders - Bronze'!C76*'Medal values'!$B$3, "")</f>
        <v>4.000002</v>
      </c>
      <c r="D76" s="5">
        <f>IF('Unified Genders - Gold'!D76+'Unified Genders - Silver'!D76+'Unified Genders - Bronze'!D76 &gt; 0, 'Unified Genders - Gold'!D76*'Medal values'!$B$1+'Unified Genders - Silver'!D76*'Medal values'!$B$2+'Unified Genders - Bronze'!D76*'Medal values'!$B$3, "")</f>
        <v>14.002002</v>
      </c>
      <c r="E76" s="5">
        <f>IF('Unified Genders - Gold'!E76+'Unified Genders - Silver'!E76+'Unified Genders - Bronze'!E76 &gt; 0, 'Unified Genders - Gold'!E76*'Medal values'!$B$1+'Unified Genders - Silver'!E76*'Medal values'!$B$2+'Unified Genders - Bronze'!E76*'Medal values'!$B$3, "")</f>
        <v>6.002</v>
      </c>
      <c r="F76" s="5">
        <f>IF('Unified Genders - Gold'!F76+'Unified Genders - Silver'!F76+'Unified Genders - Bronze'!F76 &gt; 0, 'Unified Genders - Gold'!F76*'Medal values'!$B$1+'Unified Genders - Silver'!F76*'Medal values'!$B$2+'Unified Genders - Bronze'!F76*'Medal values'!$B$3, "")</f>
        <v>5.001001</v>
      </c>
      <c r="G76" s="5" t="str">
        <f>IF('Unified Genders - Gold'!G76+'Unified Genders - Silver'!G76+'Unified Genders - Bronze'!G76 &gt; 0, 'Unified Genders - Gold'!G76*'Medal values'!$B$1+'Unified Genders - Silver'!G76*'Medal values'!$B$2+'Unified Genders - Bronze'!G76*'Medal values'!$B$3, "")</f>
        <v/>
      </c>
      <c r="H76" s="5" t="str">
        <f>IF('Unified Genders - Gold'!H76+'Unified Genders - Silver'!H76+'Unified Genders - Bronze'!H76 &gt; 0, 'Unified Genders - Gold'!H76*'Medal values'!$B$1+'Unified Genders - Silver'!H76*'Medal values'!$B$2+'Unified Genders - Bronze'!H76*'Medal values'!$B$3, "")</f>
        <v/>
      </c>
      <c r="I76" s="5" t="str">
        <f>IF('Unified Genders - Gold'!I76+'Unified Genders - Silver'!I76+'Unified Genders - Bronze'!I76 &gt; 0, 'Unified Genders - Gold'!I76*'Medal values'!$B$1+'Unified Genders - Silver'!I76*'Medal values'!$B$2+'Unified Genders - Bronze'!I76*'Medal values'!$B$3, "")</f>
        <v/>
      </c>
      <c r="J76" s="5">
        <f>IF('Unified Genders - Gold'!J76+'Unified Genders - Silver'!J76+'Unified Genders - Bronze'!J76 &gt; 0, 'Unified Genders - Gold'!J76*'Medal values'!$B$1+'Unified Genders - Silver'!J76*'Medal values'!$B$2+'Unified Genders - Bronze'!J76*'Medal values'!$B$3, "")</f>
        <v>2.000001</v>
      </c>
      <c r="K76" s="5">
        <f>IF('Unified Genders - Gold'!K76+'Unified Genders - Silver'!K76+'Unified Genders - Bronze'!K76 &gt; 0, 'Unified Genders - Gold'!K76*'Medal values'!$B$1+'Unified Genders - Silver'!K76*'Medal values'!$B$2+'Unified Genders - Bronze'!K76*'Medal values'!$B$3, "")</f>
        <v>9.001001</v>
      </c>
      <c r="L76" s="5" t="str">
        <f>IF('Unified Genders - Gold'!L76+'Unified Genders - Silver'!L76+'Unified Genders - Bronze'!L76 &gt; 0, 'Unified Genders - Gold'!L76*'Medal values'!$B$1+'Unified Genders - Silver'!L76*'Medal values'!$B$2+'Unified Genders - Bronze'!L76*'Medal values'!$B$3, "")</f>
        <v/>
      </c>
      <c r="M76" s="5" t="str">
        <f>IF('Unified Genders - Gold'!M76+'Unified Genders - Silver'!M76+'Unified Genders - Bronze'!M76 &gt; 0, 'Unified Genders - Gold'!M76*'Medal values'!$B$1+'Unified Genders - Silver'!M76*'Medal values'!$B$2+'Unified Genders - Bronze'!M76*'Medal values'!$B$3, "")</f>
        <v/>
      </c>
      <c r="N76" s="5" t="str">
        <f>IF('Unified Genders - Gold'!N76+'Unified Genders - Silver'!N76+'Unified Genders - Bronze'!N76 &gt; 0, 'Unified Genders - Gold'!N76*'Medal values'!$B$1+'Unified Genders - Silver'!N76*'Medal values'!$B$2+'Unified Genders - Bronze'!N76*'Medal values'!$B$3, "")</f>
        <v/>
      </c>
      <c r="O76" s="5" t="str">
        <f>IF('Unified Genders - Gold'!O76+'Unified Genders - Silver'!O76+'Unified Genders - Bronze'!O76 &gt; 0, 'Unified Genders - Gold'!O76*'Medal values'!$B$1+'Unified Genders - Silver'!O76*'Medal values'!$B$2+'Unified Genders - Bronze'!O76*'Medal values'!$B$3, "")</f>
        <v/>
      </c>
      <c r="P76" s="5" t="str">
        <f>IF('Unified Genders - Gold'!P76+'Unified Genders - Silver'!P76+'Unified Genders - Bronze'!P76 &gt; 0, 'Unified Genders - Gold'!P76*'Medal values'!$B$1+'Unified Genders - Silver'!P76*'Medal values'!$B$2+'Unified Genders - Bronze'!P76*'Medal values'!$B$3, "")</f>
        <v/>
      </c>
      <c r="Q76" s="5" t="str">
        <f>IF('Unified Genders - Gold'!Q76+'Unified Genders - Silver'!Q76+'Unified Genders - Bronze'!Q76 &gt; 0, 'Unified Genders - Gold'!Q76*'Medal values'!$B$1+'Unified Genders - Silver'!Q76*'Medal values'!$B$2+'Unified Genders - Bronze'!Q76*'Medal values'!$B$3, "")</f>
        <v/>
      </c>
      <c r="R76" s="5">
        <f>IF('Unified Genders - Gold'!R76+'Unified Genders - Silver'!R76+'Unified Genders - Bronze'!R76 &gt; 0, 'Unified Genders - Gold'!R76*'Medal values'!$B$1+'Unified Genders - Silver'!R76*'Medal values'!$B$2+'Unified Genders - Bronze'!R76*'Medal values'!$B$3, "")</f>
        <v>2</v>
      </c>
      <c r="S76" s="5">
        <f>IF('Unified Genders - Gold'!S76+'Unified Genders - Silver'!S76+'Unified Genders - Bronze'!S76 &gt; 0, 'Unified Genders - Gold'!S76*'Medal values'!$B$1+'Unified Genders - Silver'!S76*'Medal values'!$B$2+'Unified Genders - Bronze'!S76*'Medal values'!$B$3, "")</f>
        <v>1</v>
      </c>
      <c r="T76" s="5" t="str">
        <f>IF('Unified Genders - Gold'!T76+'Unified Genders - Silver'!T76+'Unified Genders - Bronze'!T76 &gt; 0, 'Unified Genders - Gold'!T76*'Medal values'!$B$1+'Unified Genders - Silver'!T76*'Medal values'!$B$2+'Unified Genders - Bronze'!T76*'Medal values'!$B$3, "")</f>
        <v/>
      </c>
      <c r="U76" s="5">
        <f>IF('Unified Genders - Gold'!U76+'Unified Genders - Silver'!U76+'Unified Genders - Bronze'!U76 &gt; 0, 'Unified Genders - Gold'!U76*'Medal values'!$B$1+'Unified Genders - Silver'!U76*'Medal values'!$B$2+'Unified Genders - Bronze'!U76*'Medal values'!$B$3, "")</f>
        <v>18.003004</v>
      </c>
      <c r="V76" s="5" t="str">
        <f>IF('Unified Genders - Gold'!V76+'Unified Genders - Silver'!V76+'Unified Genders - Bronze'!V76 &gt; 0, 'Unified Genders - Gold'!V76*'Medal values'!$B$1+'Unified Genders - Silver'!V76*'Medal values'!$B$2+'Unified Genders - Bronze'!V76*'Medal values'!$B$3, "")</f>
        <v/>
      </c>
      <c r="W76" s="5" t="str">
        <f>IF('Unified Genders - Gold'!W76+'Unified Genders - Silver'!W76+'Unified Genders - Bronze'!W76 &gt; 0, 'Unified Genders - Gold'!W76*'Medal values'!$B$1+'Unified Genders - Silver'!W76*'Medal values'!$B$2+'Unified Genders - Bronze'!W76*'Medal values'!$B$3, "")</f>
        <v/>
      </c>
      <c r="X76" s="5">
        <f>IF('Unified Genders - Gold'!X76+'Unified Genders - Silver'!X76+'Unified Genders - Bronze'!X76 &gt; 0, 'Unified Genders - Gold'!X76*'Medal values'!$B$1+'Unified Genders - Silver'!X76*'Medal values'!$B$2+'Unified Genders - Bronze'!X76*'Medal values'!$B$3, "")</f>
        <v>2.000001</v>
      </c>
      <c r="Y76" s="5" t="str">
        <f>IF('Unified Genders - Gold'!Y76+'Unified Genders - Silver'!Y76+'Unified Genders - Bronze'!Y76 &gt; 0, 'Unified Genders - Gold'!Y76*'Medal values'!$B$1+'Unified Genders - Silver'!Y76*'Medal values'!$B$2+'Unified Genders - Bronze'!Y76*'Medal values'!$B$3, "")</f>
        <v/>
      </c>
      <c r="Z76" s="5">
        <f>IF('Unified Genders - Gold'!Z76+'Unified Genders - Silver'!Z76+'Unified Genders - Bronze'!Z76 &gt; 0, 'Unified Genders - Gold'!Z76*'Medal values'!$B$1+'Unified Genders - Silver'!Z76*'Medal values'!$B$2+'Unified Genders - Bronze'!Z76*'Medal values'!$B$3, "")</f>
        <v>3</v>
      </c>
      <c r="AA76" s="5" t="str">
        <f>IF('Unified Genders - Gold'!AA76+'Unified Genders - Silver'!AA76+'Unified Genders - Bronze'!AA76 &gt; 0, 'Unified Genders - Gold'!AA76*'Medal values'!$B$1+'Unified Genders - Silver'!AA76*'Medal values'!$B$2+'Unified Genders - Bronze'!AA76*'Medal values'!$B$3, "")</f>
        <v/>
      </c>
      <c r="AB76" s="5" t="str">
        <f>IF('Unified Genders - Gold'!AB76+'Unified Genders - Silver'!AB76+'Unified Genders - Bronze'!AB76 &gt; 0, 'Unified Genders - Gold'!AB76*'Medal values'!$B$1+'Unified Genders - Silver'!AB76*'Medal values'!$B$2+'Unified Genders - Bronze'!AB76*'Medal values'!$B$3, "")</f>
        <v/>
      </c>
      <c r="AC76" s="5" t="str">
        <f>IF('Unified Genders - Gold'!AC76+'Unified Genders - Silver'!AC76+'Unified Genders - Bronze'!AC76 &gt; 0, 'Unified Genders - Gold'!AC76*'Medal values'!$B$1+'Unified Genders - Silver'!AC76*'Medal values'!$B$2+'Unified Genders - Bronze'!AC76*'Medal values'!$B$3, "")</f>
        <v/>
      </c>
      <c r="AD76" s="5">
        <f>IF('Unified Genders - Gold'!AD76+'Unified Genders - Silver'!AD76+'Unified Genders - Bronze'!AD76 &gt; 0, 'Unified Genders - Gold'!AD76*'Medal values'!$B$1+'Unified Genders - Silver'!AD76*'Medal values'!$B$2+'Unified Genders - Bronze'!AD76*'Medal values'!$B$3, "")</f>
        <v>4.000002</v>
      </c>
      <c r="AE76" s="5">
        <f>IF('Unified Genders - Gold'!AE76+'Unified Genders - Silver'!AE76+'Unified Genders - Bronze'!AE76 &gt; 0, 'Unified Genders - Gold'!AE76*'Medal values'!$B$1+'Unified Genders - Silver'!AE76*'Medal values'!$B$2+'Unified Genders - Bronze'!AE76*'Medal values'!$B$3, "")</f>
        <v>4.000002</v>
      </c>
      <c r="AF76" s="5" t="str">
        <f>IF('Unified Genders - Gold'!AF76+'Unified Genders - Silver'!AF76+'Unified Genders - Bronze'!AF76 &gt; 0, 'Unified Genders - Gold'!AF76*'Medal values'!$B$1+'Unified Genders - Silver'!AF76*'Medal values'!$B$2+'Unified Genders - Bronze'!AF76*'Medal values'!$B$3, "")</f>
        <v/>
      </c>
      <c r="AG76" s="5" t="str">
        <f>IF('Unified Genders - Gold'!AG76+'Unified Genders - Silver'!AG76+'Unified Genders - Bronze'!AG76 &gt; 0, 'Unified Genders - Gold'!AG76*'Medal values'!$B$1+'Unified Genders - Silver'!AG76*'Medal values'!$B$2+'Unified Genders - Bronze'!AG76*'Medal values'!$B$3, "")</f>
        <v/>
      </c>
      <c r="AH76" s="5">
        <f>IF('Unified Genders - Gold'!AH76+'Unified Genders - Silver'!AH76+'Unified Genders - Bronze'!AH76 &gt; 0, 'Unified Genders - Gold'!AH76*'Medal values'!$B$1+'Unified Genders - Silver'!AH76*'Medal values'!$B$2+'Unified Genders - Bronze'!AH76*'Medal values'!$B$3, "")</f>
        <v>16.002004</v>
      </c>
      <c r="AI76" s="5" t="str">
        <f>IF('Unified Genders - Gold'!AI76+'Unified Genders - Silver'!AI76+'Unified Genders - Bronze'!AI76 &gt; 0, 'Unified Genders - Gold'!AI76*'Medal values'!$B$1+'Unified Genders - Silver'!AI76*'Medal values'!$B$2+'Unified Genders - Bronze'!AI76*'Medal values'!$B$3, "")</f>
        <v/>
      </c>
      <c r="AJ76" s="5" t="str">
        <f>IF('Unified Genders - Gold'!AJ76+'Unified Genders - Silver'!AJ76+'Unified Genders - Bronze'!AJ76 &gt; 0, 'Unified Genders - Gold'!AJ76*'Medal values'!$B$1+'Unified Genders - Silver'!AJ76*'Medal values'!$B$2+'Unified Genders - Bronze'!AJ76*'Medal values'!$B$3, "")</f>
        <v/>
      </c>
      <c r="AK76" s="5" t="str">
        <f>IF('Unified Genders - Gold'!AK76+'Unified Genders - Silver'!AK76+'Unified Genders - Bronze'!AK76 &gt; 0, 'Unified Genders - Gold'!AK76*'Medal values'!$B$1+'Unified Genders - Silver'!AK76*'Medal values'!$B$2+'Unified Genders - Bronze'!AK76*'Medal values'!$B$3, "")</f>
        <v/>
      </c>
      <c r="AL76" s="5">
        <f>IF('Unified Genders - Gold'!AL76+'Unified Genders - Silver'!AL76+'Unified Genders - Bronze'!AL76 &gt; 0, 'Unified Genders - Gold'!AL76*'Medal values'!$B$1+'Unified Genders - Silver'!AL76*'Medal values'!$B$2+'Unified Genders - Bronze'!AL76*'Medal values'!$B$3, "")</f>
        <v>11.002002</v>
      </c>
      <c r="AM76" s="5" t="str">
        <f>IF('Unified Genders - Gold'!AM76+'Unified Genders - Silver'!AM76+'Unified Genders - Bronze'!AM76 &gt; 0, 'Unified Genders - Gold'!AM76*'Medal values'!$B$1+'Unified Genders - Silver'!AM76*'Medal values'!$B$2+'Unified Genders - Bronze'!AM76*'Medal values'!$B$3, "")</f>
        <v/>
      </c>
      <c r="AN76" s="5">
        <f>IF('Unified Genders - Gold'!AN76+'Unified Genders - Silver'!AN76+'Unified Genders - Bronze'!AN76 &gt; 0, 'Unified Genders - Gold'!AN76*'Medal values'!$B$1+'Unified Genders - Silver'!AN76*'Medal values'!$B$2+'Unified Genders - Bronze'!AN76*'Medal values'!$B$3, "")</f>
        <v>9.002001</v>
      </c>
      <c r="AO76" s="5">
        <f>IF('Unified Genders - Gold'!AO76+'Unified Genders - Silver'!AO76+'Unified Genders - Bronze'!AO76 &gt; 0, 'Unified Genders - Gold'!AO76*'Medal values'!$B$1+'Unified Genders - Silver'!AO76*'Medal values'!$B$2+'Unified Genders - Bronze'!AO76*'Medal values'!$B$3, "")</f>
        <v>7.001002</v>
      </c>
      <c r="AP76" s="5" t="str">
        <f>IF('Unified Genders - Gold'!AP76+'Unified Genders - Silver'!AP76+'Unified Genders - Bronze'!AP76 &gt; 0, 'Unified Genders - Gold'!AP76*'Medal values'!$B$1+'Unified Genders - Silver'!AP76*'Medal values'!$B$2+'Unified Genders - Bronze'!AP76*'Medal values'!$B$3, "")</f>
        <v/>
      </c>
      <c r="AQ76" s="5" t="str">
        <f>IF('Unified Genders - Gold'!AQ76+'Unified Genders - Silver'!AQ76+'Unified Genders - Bronze'!AQ76 &gt; 0, 'Unified Genders - Gold'!AQ76*'Medal values'!$B$1+'Unified Genders - Silver'!AQ76*'Medal values'!$B$2+'Unified Genders - Bronze'!AQ76*'Medal values'!$B$3, "")</f>
        <v/>
      </c>
      <c r="AR76" s="5">
        <f>IF('Unified Genders - Gold'!AR76+'Unified Genders - Silver'!AR76+'Unified Genders - Bronze'!AR76 &gt; 0, 'Unified Genders - Gold'!AR76*'Medal values'!$B$1+'Unified Genders - Silver'!AR76*'Medal values'!$B$2+'Unified Genders - Bronze'!AR76*'Medal values'!$B$3, "")</f>
        <v>2.000001</v>
      </c>
      <c r="AS76" s="5" t="str">
        <f>IF('Unified Genders - Gold'!AS76+'Unified Genders - Silver'!AS76+'Unified Genders - Bronze'!AS76 &gt; 0, 'Unified Genders - Gold'!AS76*'Medal values'!$B$1+'Unified Genders - Silver'!AS76*'Medal values'!$B$2+'Unified Genders - Bronze'!AS76*'Medal values'!$B$3, "")</f>
        <v/>
      </c>
      <c r="AT76" s="5" t="str">
        <f>IF('Unified Genders - Gold'!AT76+'Unified Genders - Silver'!AT76+'Unified Genders - Bronze'!AT76 &gt; 0, 'Unified Genders - Gold'!AT76*'Medal values'!$B$1+'Unified Genders - Silver'!AT76*'Medal values'!$B$2+'Unified Genders - Bronze'!AT76*'Medal values'!$B$3, "")</f>
        <v/>
      </c>
      <c r="AU76" s="5">
        <f>IF('Unified Genders - Gold'!AU76+'Unified Genders - Silver'!AU76+'Unified Genders - Bronze'!AU76 &gt; 0, 'Unified Genders - Gold'!AU76*'Medal values'!$B$1+'Unified Genders - Silver'!AU76*'Medal values'!$B$2+'Unified Genders - Bronze'!AU76*'Medal values'!$B$3, "")</f>
        <v>16.004</v>
      </c>
      <c r="AV76" s="5">
        <f t="shared" si="1"/>
        <v>139.020028</v>
      </c>
      <c r="AW76" s="5">
        <f>SUM('Unified Genders - Gold'!AV76, 'Unified Genders - Silver'!AV76, 'Unified Genders - Bronze'!AV76)</f>
        <v>71</v>
      </c>
    </row>
    <row r="77">
      <c r="A77" s="5" t="str">
        <f>Countries!A76</f>
        <v>ROU</v>
      </c>
      <c r="B77" s="5" t="str">
        <f>IF('Unified Genders - Gold'!B77+'Unified Genders - Silver'!B77+'Unified Genders - Bronze'!B77 &gt; 0, 'Unified Genders - Gold'!B77*'Medal values'!$B$1+'Unified Genders - Silver'!B77*'Medal values'!$B$2+'Unified Genders - Bronze'!B77*'Medal values'!$B$3, "")</f>
        <v/>
      </c>
      <c r="C77" s="5" t="str">
        <f>IF('Unified Genders - Gold'!C77+'Unified Genders - Silver'!C77+'Unified Genders - Bronze'!C77 &gt; 0, 'Unified Genders - Gold'!C77*'Medal values'!$B$1+'Unified Genders - Silver'!C77*'Medal values'!$B$2+'Unified Genders - Bronze'!C77*'Medal values'!$B$3, "")</f>
        <v/>
      </c>
      <c r="D77" s="5" t="str">
        <f>IF('Unified Genders - Gold'!D77+'Unified Genders - Silver'!D77+'Unified Genders - Bronze'!D77 &gt; 0, 'Unified Genders - Gold'!D77*'Medal values'!$B$1+'Unified Genders - Silver'!D77*'Medal values'!$B$2+'Unified Genders - Bronze'!D77*'Medal values'!$B$3, "")</f>
        <v/>
      </c>
      <c r="E77" s="5" t="str">
        <f>IF('Unified Genders - Gold'!E77+'Unified Genders - Silver'!E77+'Unified Genders - Bronze'!E77 &gt; 0, 'Unified Genders - Gold'!E77*'Medal values'!$B$1+'Unified Genders - Silver'!E77*'Medal values'!$B$2+'Unified Genders - Bronze'!E77*'Medal values'!$B$3, "")</f>
        <v/>
      </c>
      <c r="F77" s="5" t="str">
        <f>IF('Unified Genders - Gold'!F77+'Unified Genders - Silver'!F77+'Unified Genders - Bronze'!F77 &gt; 0, 'Unified Genders - Gold'!F77*'Medal values'!$B$1+'Unified Genders - Silver'!F77*'Medal values'!$B$2+'Unified Genders - Bronze'!F77*'Medal values'!$B$3, "")</f>
        <v/>
      </c>
      <c r="G77" s="5" t="str">
        <f>IF('Unified Genders - Gold'!G77+'Unified Genders - Silver'!G77+'Unified Genders - Bronze'!G77 &gt; 0, 'Unified Genders - Gold'!G77*'Medal values'!$B$1+'Unified Genders - Silver'!G77*'Medal values'!$B$2+'Unified Genders - Bronze'!G77*'Medal values'!$B$3, "")</f>
        <v/>
      </c>
      <c r="H77" s="5" t="str">
        <f>IF('Unified Genders - Gold'!H77+'Unified Genders - Silver'!H77+'Unified Genders - Bronze'!H77 &gt; 0, 'Unified Genders - Gold'!H77*'Medal values'!$B$1+'Unified Genders - Silver'!H77*'Medal values'!$B$2+'Unified Genders - Bronze'!H77*'Medal values'!$B$3, "")</f>
        <v/>
      </c>
      <c r="I77" s="5" t="str">
        <f>IF('Unified Genders - Gold'!I77+'Unified Genders - Silver'!I77+'Unified Genders - Bronze'!I77 &gt; 0, 'Unified Genders - Gold'!I77*'Medal values'!$B$1+'Unified Genders - Silver'!I77*'Medal values'!$B$2+'Unified Genders - Bronze'!I77*'Medal values'!$B$3, "")</f>
        <v/>
      </c>
      <c r="J77" s="5" t="str">
        <f>IF('Unified Genders - Gold'!J77+'Unified Genders - Silver'!J77+'Unified Genders - Bronze'!J77 &gt; 0, 'Unified Genders - Gold'!J77*'Medal values'!$B$1+'Unified Genders - Silver'!J77*'Medal values'!$B$2+'Unified Genders - Bronze'!J77*'Medal values'!$B$3, "")</f>
        <v/>
      </c>
      <c r="K77" s="5" t="str">
        <f>IF('Unified Genders - Gold'!K77+'Unified Genders - Silver'!K77+'Unified Genders - Bronze'!K77 &gt; 0, 'Unified Genders - Gold'!K77*'Medal values'!$B$1+'Unified Genders - Silver'!K77*'Medal values'!$B$2+'Unified Genders - Bronze'!K77*'Medal values'!$B$3, "")</f>
        <v/>
      </c>
      <c r="L77" s="5" t="str">
        <f>IF('Unified Genders - Gold'!L77+'Unified Genders - Silver'!L77+'Unified Genders - Bronze'!L77 &gt; 0, 'Unified Genders - Gold'!L77*'Medal values'!$B$1+'Unified Genders - Silver'!L77*'Medal values'!$B$2+'Unified Genders - Bronze'!L77*'Medal values'!$B$3, "")</f>
        <v/>
      </c>
      <c r="M77" s="5" t="str">
        <f>IF('Unified Genders - Gold'!M77+'Unified Genders - Silver'!M77+'Unified Genders - Bronze'!M77 &gt; 0, 'Unified Genders - Gold'!M77*'Medal values'!$B$1+'Unified Genders - Silver'!M77*'Medal values'!$B$2+'Unified Genders - Bronze'!M77*'Medal values'!$B$3, "")</f>
        <v/>
      </c>
      <c r="N77" s="5" t="str">
        <f>IF('Unified Genders - Gold'!N77+'Unified Genders - Silver'!N77+'Unified Genders - Bronze'!N77 &gt; 0, 'Unified Genders - Gold'!N77*'Medal values'!$B$1+'Unified Genders - Silver'!N77*'Medal values'!$B$2+'Unified Genders - Bronze'!N77*'Medal values'!$B$3, "")</f>
        <v/>
      </c>
      <c r="O77" s="5" t="str">
        <f>IF('Unified Genders - Gold'!O77+'Unified Genders - Silver'!O77+'Unified Genders - Bronze'!O77 &gt; 0, 'Unified Genders - Gold'!O77*'Medal values'!$B$1+'Unified Genders - Silver'!O77*'Medal values'!$B$2+'Unified Genders - Bronze'!O77*'Medal values'!$B$3, "")</f>
        <v/>
      </c>
      <c r="P77" s="5" t="str">
        <f>IF('Unified Genders - Gold'!P77+'Unified Genders - Silver'!P77+'Unified Genders - Bronze'!P77 &gt; 0, 'Unified Genders - Gold'!P77*'Medal values'!$B$1+'Unified Genders - Silver'!P77*'Medal values'!$B$2+'Unified Genders - Bronze'!P77*'Medal values'!$B$3, "")</f>
        <v/>
      </c>
      <c r="Q77" s="5" t="str">
        <f>IF('Unified Genders - Gold'!Q77+'Unified Genders - Silver'!Q77+'Unified Genders - Bronze'!Q77 &gt; 0, 'Unified Genders - Gold'!Q77*'Medal values'!$B$1+'Unified Genders - Silver'!Q77*'Medal values'!$B$2+'Unified Genders - Bronze'!Q77*'Medal values'!$B$3, "")</f>
        <v/>
      </c>
      <c r="R77" s="5" t="str">
        <f>IF('Unified Genders - Gold'!R77+'Unified Genders - Silver'!R77+'Unified Genders - Bronze'!R77 &gt; 0, 'Unified Genders - Gold'!R77*'Medal values'!$B$1+'Unified Genders - Silver'!R77*'Medal values'!$B$2+'Unified Genders - Bronze'!R77*'Medal values'!$B$3, "")</f>
        <v/>
      </c>
      <c r="S77" s="5" t="str">
        <f>IF('Unified Genders - Gold'!S77+'Unified Genders - Silver'!S77+'Unified Genders - Bronze'!S77 &gt; 0, 'Unified Genders - Gold'!S77*'Medal values'!$B$1+'Unified Genders - Silver'!S77*'Medal values'!$B$2+'Unified Genders - Bronze'!S77*'Medal values'!$B$3, "")</f>
        <v/>
      </c>
      <c r="T77" s="5" t="str">
        <f>IF('Unified Genders - Gold'!T77+'Unified Genders - Silver'!T77+'Unified Genders - Bronze'!T77 &gt; 0, 'Unified Genders - Gold'!T77*'Medal values'!$B$1+'Unified Genders - Silver'!T77*'Medal values'!$B$2+'Unified Genders - Bronze'!T77*'Medal values'!$B$3, "")</f>
        <v/>
      </c>
      <c r="U77" s="5">
        <f>IF('Unified Genders - Gold'!U77+'Unified Genders - Silver'!U77+'Unified Genders - Bronze'!U77 &gt; 0, 'Unified Genders - Gold'!U77*'Medal values'!$B$1+'Unified Genders - Silver'!U77*'Medal values'!$B$2+'Unified Genders - Bronze'!U77*'Medal values'!$B$3, "")</f>
        <v>2.000001</v>
      </c>
      <c r="V77" s="5" t="str">
        <f>IF('Unified Genders - Gold'!V77+'Unified Genders - Silver'!V77+'Unified Genders - Bronze'!V77 &gt; 0, 'Unified Genders - Gold'!V77*'Medal values'!$B$1+'Unified Genders - Silver'!V77*'Medal values'!$B$2+'Unified Genders - Bronze'!V77*'Medal values'!$B$3, "")</f>
        <v/>
      </c>
      <c r="W77" s="5" t="str">
        <f>IF('Unified Genders - Gold'!W77+'Unified Genders - Silver'!W77+'Unified Genders - Bronze'!W77 &gt; 0, 'Unified Genders - Gold'!W77*'Medal values'!$B$1+'Unified Genders - Silver'!W77*'Medal values'!$B$2+'Unified Genders - Bronze'!W77*'Medal values'!$B$3, "")</f>
        <v/>
      </c>
      <c r="X77" s="5" t="str">
        <f>IF('Unified Genders - Gold'!X77+'Unified Genders - Silver'!X77+'Unified Genders - Bronze'!X77 &gt; 0, 'Unified Genders - Gold'!X77*'Medal values'!$B$1+'Unified Genders - Silver'!X77*'Medal values'!$B$2+'Unified Genders - Bronze'!X77*'Medal values'!$B$3, "")</f>
        <v/>
      </c>
      <c r="Y77" s="5" t="str">
        <f>IF('Unified Genders - Gold'!Y77+'Unified Genders - Silver'!Y77+'Unified Genders - Bronze'!Y77 &gt; 0, 'Unified Genders - Gold'!Y77*'Medal values'!$B$1+'Unified Genders - Silver'!Y77*'Medal values'!$B$2+'Unified Genders - Bronze'!Y77*'Medal values'!$B$3, "")</f>
        <v/>
      </c>
      <c r="Z77" s="5" t="str">
        <f>IF('Unified Genders - Gold'!Z77+'Unified Genders - Silver'!Z77+'Unified Genders - Bronze'!Z77 &gt; 0, 'Unified Genders - Gold'!Z77*'Medal values'!$B$1+'Unified Genders - Silver'!Z77*'Medal values'!$B$2+'Unified Genders - Bronze'!Z77*'Medal values'!$B$3, "")</f>
        <v/>
      </c>
      <c r="AA77" s="5" t="str">
        <f>IF('Unified Genders - Gold'!AA77+'Unified Genders - Silver'!AA77+'Unified Genders - Bronze'!AA77 &gt; 0, 'Unified Genders - Gold'!AA77*'Medal values'!$B$1+'Unified Genders - Silver'!AA77*'Medal values'!$B$2+'Unified Genders - Bronze'!AA77*'Medal values'!$B$3, "")</f>
        <v/>
      </c>
      <c r="AB77" s="5" t="str">
        <f>IF('Unified Genders - Gold'!AB77+'Unified Genders - Silver'!AB77+'Unified Genders - Bronze'!AB77 &gt; 0, 'Unified Genders - Gold'!AB77*'Medal values'!$B$1+'Unified Genders - Silver'!AB77*'Medal values'!$B$2+'Unified Genders - Bronze'!AB77*'Medal values'!$B$3, "")</f>
        <v/>
      </c>
      <c r="AC77" s="5" t="str">
        <f>IF('Unified Genders - Gold'!AC77+'Unified Genders - Silver'!AC77+'Unified Genders - Bronze'!AC77 &gt; 0, 'Unified Genders - Gold'!AC77*'Medal values'!$B$1+'Unified Genders - Silver'!AC77*'Medal values'!$B$2+'Unified Genders - Bronze'!AC77*'Medal values'!$B$3, "")</f>
        <v/>
      </c>
      <c r="AD77" s="5" t="str">
        <f>IF('Unified Genders - Gold'!AD77+'Unified Genders - Silver'!AD77+'Unified Genders - Bronze'!AD77 &gt; 0, 'Unified Genders - Gold'!AD77*'Medal values'!$B$1+'Unified Genders - Silver'!AD77*'Medal values'!$B$2+'Unified Genders - Bronze'!AD77*'Medal values'!$B$3, "")</f>
        <v/>
      </c>
      <c r="AE77" s="5">
        <f>IF('Unified Genders - Gold'!AE77+'Unified Genders - Silver'!AE77+'Unified Genders - Bronze'!AE77 &gt; 0, 'Unified Genders - Gold'!AE77*'Medal values'!$B$1+'Unified Genders - Silver'!AE77*'Medal values'!$B$2+'Unified Genders - Bronze'!AE77*'Medal values'!$B$3, "")</f>
        <v>7.001002</v>
      </c>
      <c r="AF77" s="5" t="str">
        <f>IF('Unified Genders - Gold'!AF77+'Unified Genders - Silver'!AF77+'Unified Genders - Bronze'!AF77 &gt; 0, 'Unified Genders - Gold'!AF77*'Medal values'!$B$1+'Unified Genders - Silver'!AF77*'Medal values'!$B$2+'Unified Genders - Bronze'!AF77*'Medal values'!$B$3, "")</f>
        <v/>
      </c>
      <c r="AG77" s="5" t="str">
        <f>IF('Unified Genders - Gold'!AG77+'Unified Genders - Silver'!AG77+'Unified Genders - Bronze'!AG77 &gt; 0, 'Unified Genders - Gold'!AG77*'Medal values'!$B$1+'Unified Genders - Silver'!AG77*'Medal values'!$B$2+'Unified Genders - Bronze'!AG77*'Medal values'!$B$3, "")</f>
        <v/>
      </c>
      <c r="AH77" s="5" t="str">
        <f>IF('Unified Genders - Gold'!AH77+'Unified Genders - Silver'!AH77+'Unified Genders - Bronze'!AH77 &gt; 0, 'Unified Genders - Gold'!AH77*'Medal values'!$B$1+'Unified Genders - Silver'!AH77*'Medal values'!$B$2+'Unified Genders - Bronze'!AH77*'Medal values'!$B$3, "")</f>
        <v/>
      </c>
      <c r="AI77" s="5" t="str">
        <f>IF('Unified Genders - Gold'!AI77+'Unified Genders - Silver'!AI77+'Unified Genders - Bronze'!AI77 &gt; 0, 'Unified Genders - Gold'!AI77*'Medal values'!$B$1+'Unified Genders - Silver'!AI77*'Medal values'!$B$2+'Unified Genders - Bronze'!AI77*'Medal values'!$B$3, "")</f>
        <v/>
      </c>
      <c r="AJ77" s="5" t="str">
        <f>IF('Unified Genders - Gold'!AJ77+'Unified Genders - Silver'!AJ77+'Unified Genders - Bronze'!AJ77 &gt; 0, 'Unified Genders - Gold'!AJ77*'Medal values'!$B$1+'Unified Genders - Silver'!AJ77*'Medal values'!$B$2+'Unified Genders - Bronze'!AJ77*'Medal values'!$B$3, "")</f>
        <v/>
      </c>
      <c r="AK77" s="5" t="str">
        <f>IF('Unified Genders - Gold'!AK77+'Unified Genders - Silver'!AK77+'Unified Genders - Bronze'!AK77 &gt; 0, 'Unified Genders - Gold'!AK77*'Medal values'!$B$1+'Unified Genders - Silver'!AK77*'Medal values'!$B$2+'Unified Genders - Bronze'!AK77*'Medal values'!$B$3, "")</f>
        <v/>
      </c>
      <c r="AL77" s="5" t="str">
        <f>IF('Unified Genders - Gold'!AL77+'Unified Genders - Silver'!AL77+'Unified Genders - Bronze'!AL77 &gt; 0, 'Unified Genders - Gold'!AL77*'Medal values'!$B$1+'Unified Genders - Silver'!AL77*'Medal values'!$B$2+'Unified Genders - Bronze'!AL77*'Medal values'!$B$3, "")</f>
        <v/>
      </c>
      <c r="AM77" s="5" t="str">
        <f>IF('Unified Genders - Gold'!AM77+'Unified Genders - Silver'!AM77+'Unified Genders - Bronze'!AM77 &gt; 0, 'Unified Genders - Gold'!AM77*'Medal values'!$B$1+'Unified Genders - Silver'!AM77*'Medal values'!$B$2+'Unified Genders - Bronze'!AM77*'Medal values'!$B$3, "")</f>
        <v/>
      </c>
      <c r="AN77" s="5" t="str">
        <f>IF('Unified Genders - Gold'!AN77+'Unified Genders - Silver'!AN77+'Unified Genders - Bronze'!AN77 &gt; 0, 'Unified Genders - Gold'!AN77*'Medal values'!$B$1+'Unified Genders - Silver'!AN77*'Medal values'!$B$2+'Unified Genders - Bronze'!AN77*'Medal values'!$B$3, "")</f>
        <v/>
      </c>
      <c r="AO77" s="5" t="str">
        <f>IF('Unified Genders - Gold'!AO77+'Unified Genders - Silver'!AO77+'Unified Genders - Bronze'!AO77 &gt; 0, 'Unified Genders - Gold'!AO77*'Medal values'!$B$1+'Unified Genders - Silver'!AO77*'Medal values'!$B$2+'Unified Genders - Bronze'!AO77*'Medal values'!$B$3, "")</f>
        <v/>
      </c>
      <c r="AP77" s="5" t="str">
        <f>IF('Unified Genders - Gold'!AP77+'Unified Genders - Silver'!AP77+'Unified Genders - Bronze'!AP77 &gt; 0, 'Unified Genders - Gold'!AP77*'Medal values'!$B$1+'Unified Genders - Silver'!AP77*'Medal values'!$B$2+'Unified Genders - Bronze'!AP77*'Medal values'!$B$3, "")</f>
        <v/>
      </c>
      <c r="AQ77" s="5" t="str">
        <f>IF('Unified Genders - Gold'!AQ77+'Unified Genders - Silver'!AQ77+'Unified Genders - Bronze'!AQ77 &gt; 0, 'Unified Genders - Gold'!AQ77*'Medal values'!$B$1+'Unified Genders - Silver'!AQ77*'Medal values'!$B$2+'Unified Genders - Bronze'!AQ77*'Medal values'!$B$3, "")</f>
        <v/>
      </c>
      <c r="AR77" s="5" t="str">
        <f>IF('Unified Genders - Gold'!AR77+'Unified Genders - Silver'!AR77+'Unified Genders - Bronze'!AR77 &gt; 0, 'Unified Genders - Gold'!AR77*'Medal values'!$B$1+'Unified Genders - Silver'!AR77*'Medal values'!$B$2+'Unified Genders - Bronze'!AR77*'Medal values'!$B$3, "")</f>
        <v/>
      </c>
      <c r="AS77" s="5" t="str">
        <f>IF('Unified Genders - Gold'!AS77+'Unified Genders - Silver'!AS77+'Unified Genders - Bronze'!AS77 &gt; 0, 'Unified Genders - Gold'!AS77*'Medal values'!$B$1+'Unified Genders - Silver'!AS77*'Medal values'!$B$2+'Unified Genders - Bronze'!AS77*'Medal values'!$B$3, "")</f>
        <v/>
      </c>
      <c r="AT77" s="5" t="str">
        <f>IF('Unified Genders - Gold'!AT77+'Unified Genders - Silver'!AT77+'Unified Genders - Bronze'!AT77 &gt; 0, 'Unified Genders - Gold'!AT77*'Medal values'!$B$1+'Unified Genders - Silver'!AT77*'Medal values'!$B$2+'Unified Genders - Bronze'!AT77*'Medal values'!$B$3, "")</f>
        <v/>
      </c>
      <c r="AU77" s="5" t="str">
        <f>IF('Unified Genders - Gold'!AU77+'Unified Genders - Silver'!AU77+'Unified Genders - Bronze'!AU77 &gt; 0, 'Unified Genders - Gold'!AU77*'Medal values'!$B$1+'Unified Genders - Silver'!AU77*'Medal values'!$B$2+'Unified Genders - Bronze'!AU77*'Medal values'!$B$3, "")</f>
        <v/>
      </c>
      <c r="AV77" s="5">
        <f t="shared" si="1"/>
        <v>9.001003</v>
      </c>
      <c r="AW77" s="5">
        <f>SUM('Unified Genders - Gold'!AV77, 'Unified Genders - Silver'!AV77, 'Unified Genders - Bronze'!AV77)</f>
        <v>4</v>
      </c>
    </row>
    <row r="78">
      <c r="A78" s="5" t="str">
        <f>Countries!A77</f>
        <v>RSA</v>
      </c>
      <c r="B78" s="5" t="str">
        <f>IF('Unified Genders - Gold'!B78+'Unified Genders - Silver'!B78+'Unified Genders - Bronze'!B78 &gt; 0, 'Unified Genders - Gold'!B78*'Medal values'!$B$1+'Unified Genders - Silver'!B78*'Medal values'!$B$2+'Unified Genders - Bronze'!B78*'Medal values'!$B$3, "")</f>
        <v/>
      </c>
      <c r="C78" s="5" t="str">
        <f>IF('Unified Genders - Gold'!C78+'Unified Genders - Silver'!C78+'Unified Genders - Bronze'!C78 &gt; 0, 'Unified Genders - Gold'!C78*'Medal values'!$B$1+'Unified Genders - Silver'!C78*'Medal values'!$B$2+'Unified Genders - Bronze'!C78*'Medal values'!$B$3, "")</f>
        <v/>
      </c>
      <c r="D78" s="5" t="str">
        <f>IF('Unified Genders - Gold'!D78+'Unified Genders - Silver'!D78+'Unified Genders - Bronze'!D78 &gt; 0, 'Unified Genders - Gold'!D78*'Medal values'!$B$1+'Unified Genders - Silver'!D78*'Medal values'!$B$2+'Unified Genders - Bronze'!D78*'Medal values'!$B$3, "")</f>
        <v/>
      </c>
      <c r="E78" s="5" t="str">
        <f>IF('Unified Genders - Gold'!E78+'Unified Genders - Silver'!E78+'Unified Genders - Bronze'!E78 &gt; 0, 'Unified Genders - Gold'!E78*'Medal values'!$B$1+'Unified Genders - Silver'!E78*'Medal values'!$B$2+'Unified Genders - Bronze'!E78*'Medal values'!$B$3, "")</f>
        <v/>
      </c>
      <c r="F78" s="5" t="str">
        <f>IF('Unified Genders - Gold'!F78+'Unified Genders - Silver'!F78+'Unified Genders - Bronze'!F78 &gt; 0, 'Unified Genders - Gold'!F78*'Medal values'!$B$1+'Unified Genders - Silver'!F78*'Medal values'!$B$2+'Unified Genders - Bronze'!F78*'Medal values'!$B$3, "")</f>
        <v/>
      </c>
      <c r="G78" s="5" t="str">
        <f>IF('Unified Genders - Gold'!G78+'Unified Genders - Silver'!G78+'Unified Genders - Bronze'!G78 &gt; 0, 'Unified Genders - Gold'!G78*'Medal values'!$B$1+'Unified Genders - Silver'!G78*'Medal values'!$B$2+'Unified Genders - Bronze'!G78*'Medal values'!$B$3, "")</f>
        <v/>
      </c>
      <c r="H78" s="5" t="str">
        <f>IF('Unified Genders - Gold'!H78+'Unified Genders - Silver'!H78+'Unified Genders - Bronze'!H78 &gt; 0, 'Unified Genders - Gold'!H78*'Medal values'!$B$1+'Unified Genders - Silver'!H78*'Medal values'!$B$2+'Unified Genders - Bronze'!H78*'Medal values'!$B$3, "")</f>
        <v/>
      </c>
      <c r="I78" s="5" t="str">
        <f>IF('Unified Genders - Gold'!I78+'Unified Genders - Silver'!I78+'Unified Genders - Bronze'!I78 &gt; 0, 'Unified Genders - Gold'!I78*'Medal values'!$B$1+'Unified Genders - Silver'!I78*'Medal values'!$B$2+'Unified Genders - Bronze'!I78*'Medal values'!$B$3, "")</f>
        <v/>
      </c>
      <c r="J78" s="5" t="str">
        <f>IF('Unified Genders - Gold'!J78+'Unified Genders - Silver'!J78+'Unified Genders - Bronze'!J78 &gt; 0, 'Unified Genders - Gold'!J78*'Medal values'!$B$1+'Unified Genders - Silver'!J78*'Medal values'!$B$2+'Unified Genders - Bronze'!J78*'Medal values'!$B$3, "")</f>
        <v/>
      </c>
      <c r="K78" s="5" t="str">
        <f>IF('Unified Genders - Gold'!K78+'Unified Genders - Silver'!K78+'Unified Genders - Bronze'!K78 &gt; 0, 'Unified Genders - Gold'!K78*'Medal values'!$B$1+'Unified Genders - Silver'!K78*'Medal values'!$B$2+'Unified Genders - Bronze'!K78*'Medal values'!$B$3, "")</f>
        <v/>
      </c>
      <c r="L78" s="5" t="str">
        <f>IF('Unified Genders - Gold'!L78+'Unified Genders - Silver'!L78+'Unified Genders - Bronze'!L78 &gt; 0, 'Unified Genders - Gold'!L78*'Medal values'!$B$1+'Unified Genders - Silver'!L78*'Medal values'!$B$2+'Unified Genders - Bronze'!L78*'Medal values'!$B$3, "")</f>
        <v/>
      </c>
      <c r="M78" s="5" t="str">
        <f>IF('Unified Genders - Gold'!M78+'Unified Genders - Silver'!M78+'Unified Genders - Bronze'!M78 &gt; 0, 'Unified Genders - Gold'!M78*'Medal values'!$B$1+'Unified Genders - Silver'!M78*'Medal values'!$B$2+'Unified Genders - Bronze'!M78*'Medal values'!$B$3, "")</f>
        <v/>
      </c>
      <c r="N78" s="5" t="str">
        <f>IF('Unified Genders - Gold'!N78+'Unified Genders - Silver'!N78+'Unified Genders - Bronze'!N78 &gt; 0, 'Unified Genders - Gold'!N78*'Medal values'!$B$1+'Unified Genders - Silver'!N78*'Medal values'!$B$2+'Unified Genders - Bronze'!N78*'Medal values'!$B$3, "")</f>
        <v/>
      </c>
      <c r="O78" s="5" t="str">
        <f>IF('Unified Genders - Gold'!O78+'Unified Genders - Silver'!O78+'Unified Genders - Bronze'!O78 &gt; 0, 'Unified Genders - Gold'!O78*'Medal values'!$B$1+'Unified Genders - Silver'!O78*'Medal values'!$B$2+'Unified Genders - Bronze'!O78*'Medal values'!$B$3, "")</f>
        <v/>
      </c>
      <c r="P78" s="5" t="str">
        <f>IF('Unified Genders - Gold'!P78+'Unified Genders - Silver'!P78+'Unified Genders - Bronze'!P78 &gt; 0, 'Unified Genders - Gold'!P78*'Medal values'!$B$1+'Unified Genders - Silver'!P78*'Medal values'!$B$2+'Unified Genders - Bronze'!P78*'Medal values'!$B$3, "")</f>
        <v/>
      </c>
      <c r="Q78" s="5" t="str">
        <f>IF('Unified Genders - Gold'!Q78+'Unified Genders - Silver'!Q78+'Unified Genders - Bronze'!Q78 &gt; 0, 'Unified Genders - Gold'!Q78*'Medal values'!$B$1+'Unified Genders - Silver'!Q78*'Medal values'!$B$2+'Unified Genders - Bronze'!Q78*'Medal values'!$B$3, "")</f>
        <v/>
      </c>
      <c r="R78" s="5" t="str">
        <f>IF('Unified Genders - Gold'!R78+'Unified Genders - Silver'!R78+'Unified Genders - Bronze'!R78 &gt; 0, 'Unified Genders - Gold'!R78*'Medal values'!$B$1+'Unified Genders - Silver'!R78*'Medal values'!$B$2+'Unified Genders - Bronze'!R78*'Medal values'!$B$3, "")</f>
        <v/>
      </c>
      <c r="S78" s="5" t="str">
        <f>IF('Unified Genders - Gold'!S78+'Unified Genders - Silver'!S78+'Unified Genders - Bronze'!S78 &gt; 0, 'Unified Genders - Gold'!S78*'Medal values'!$B$1+'Unified Genders - Silver'!S78*'Medal values'!$B$2+'Unified Genders - Bronze'!S78*'Medal values'!$B$3, "")</f>
        <v/>
      </c>
      <c r="T78" s="5" t="str">
        <f>IF('Unified Genders - Gold'!T78+'Unified Genders - Silver'!T78+'Unified Genders - Bronze'!T78 &gt; 0, 'Unified Genders - Gold'!T78*'Medal values'!$B$1+'Unified Genders - Silver'!T78*'Medal values'!$B$2+'Unified Genders - Bronze'!T78*'Medal values'!$B$3, "")</f>
        <v/>
      </c>
      <c r="U78" s="5" t="str">
        <f>IF('Unified Genders - Gold'!U78+'Unified Genders - Silver'!U78+'Unified Genders - Bronze'!U78 &gt; 0, 'Unified Genders - Gold'!U78*'Medal values'!$B$1+'Unified Genders - Silver'!U78*'Medal values'!$B$2+'Unified Genders - Bronze'!U78*'Medal values'!$B$3, "")</f>
        <v/>
      </c>
      <c r="V78" s="5" t="str">
        <f>IF('Unified Genders - Gold'!V78+'Unified Genders - Silver'!V78+'Unified Genders - Bronze'!V78 &gt; 0, 'Unified Genders - Gold'!V78*'Medal values'!$B$1+'Unified Genders - Silver'!V78*'Medal values'!$B$2+'Unified Genders - Bronze'!V78*'Medal values'!$B$3, "")</f>
        <v/>
      </c>
      <c r="W78" s="5" t="str">
        <f>IF('Unified Genders - Gold'!W78+'Unified Genders - Silver'!W78+'Unified Genders - Bronze'!W78 &gt; 0, 'Unified Genders - Gold'!W78*'Medal values'!$B$1+'Unified Genders - Silver'!W78*'Medal values'!$B$2+'Unified Genders - Bronze'!W78*'Medal values'!$B$3, "")</f>
        <v/>
      </c>
      <c r="X78" s="5" t="str">
        <f>IF('Unified Genders - Gold'!X78+'Unified Genders - Silver'!X78+'Unified Genders - Bronze'!X78 &gt; 0, 'Unified Genders - Gold'!X78*'Medal values'!$B$1+'Unified Genders - Silver'!X78*'Medal values'!$B$2+'Unified Genders - Bronze'!X78*'Medal values'!$B$3, "")</f>
        <v/>
      </c>
      <c r="Y78" s="5" t="str">
        <f>IF('Unified Genders - Gold'!Y78+'Unified Genders - Silver'!Y78+'Unified Genders - Bronze'!Y78 &gt; 0, 'Unified Genders - Gold'!Y78*'Medal values'!$B$1+'Unified Genders - Silver'!Y78*'Medal values'!$B$2+'Unified Genders - Bronze'!Y78*'Medal values'!$B$3, "")</f>
        <v/>
      </c>
      <c r="Z78" s="5" t="str">
        <f>IF('Unified Genders - Gold'!Z78+'Unified Genders - Silver'!Z78+'Unified Genders - Bronze'!Z78 &gt; 0, 'Unified Genders - Gold'!Z78*'Medal values'!$B$1+'Unified Genders - Silver'!Z78*'Medal values'!$B$2+'Unified Genders - Bronze'!Z78*'Medal values'!$B$3, "")</f>
        <v/>
      </c>
      <c r="AA78" s="5" t="str">
        <f>IF('Unified Genders - Gold'!AA78+'Unified Genders - Silver'!AA78+'Unified Genders - Bronze'!AA78 &gt; 0, 'Unified Genders - Gold'!AA78*'Medal values'!$B$1+'Unified Genders - Silver'!AA78*'Medal values'!$B$2+'Unified Genders - Bronze'!AA78*'Medal values'!$B$3, "")</f>
        <v/>
      </c>
      <c r="AB78" s="5" t="str">
        <f>IF('Unified Genders - Gold'!AB78+'Unified Genders - Silver'!AB78+'Unified Genders - Bronze'!AB78 &gt; 0, 'Unified Genders - Gold'!AB78*'Medal values'!$B$1+'Unified Genders - Silver'!AB78*'Medal values'!$B$2+'Unified Genders - Bronze'!AB78*'Medal values'!$B$3, "")</f>
        <v/>
      </c>
      <c r="AC78" s="5" t="str">
        <f>IF('Unified Genders - Gold'!AC78+'Unified Genders - Silver'!AC78+'Unified Genders - Bronze'!AC78 &gt; 0, 'Unified Genders - Gold'!AC78*'Medal values'!$B$1+'Unified Genders - Silver'!AC78*'Medal values'!$B$2+'Unified Genders - Bronze'!AC78*'Medal values'!$B$3, "")</f>
        <v/>
      </c>
      <c r="AD78" s="5" t="str">
        <f>IF('Unified Genders - Gold'!AD78+'Unified Genders - Silver'!AD78+'Unified Genders - Bronze'!AD78 &gt; 0, 'Unified Genders - Gold'!AD78*'Medal values'!$B$1+'Unified Genders - Silver'!AD78*'Medal values'!$B$2+'Unified Genders - Bronze'!AD78*'Medal values'!$B$3, "")</f>
        <v/>
      </c>
      <c r="AE78" s="5" t="str">
        <f>IF('Unified Genders - Gold'!AE78+'Unified Genders - Silver'!AE78+'Unified Genders - Bronze'!AE78 &gt; 0, 'Unified Genders - Gold'!AE78*'Medal values'!$B$1+'Unified Genders - Silver'!AE78*'Medal values'!$B$2+'Unified Genders - Bronze'!AE78*'Medal values'!$B$3, "")</f>
        <v/>
      </c>
      <c r="AF78" s="5" t="str">
        <f>IF('Unified Genders - Gold'!AF78+'Unified Genders - Silver'!AF78+'Unified Genders - Bronze'!AF78 &gt; 0, 'Unified Genders - Gold'!AF78*'Medal values'!$B$1+'Unified Genders - Silver'!AF78*'Medal values'!$B$2+'Unified Genders - Bronze'!AF78*'Medal values'!$B$3, "")</f>
        <v/>
      </c>
      <c r="AG78" s="5" t="str">
        <f>IF('Unified Genders - Gold'!AG78+'Unified Genders - Silver'!AG78+'Unified Genders - Bronze'!AG78 &gt; 0, 'Unified Genders - Gold'!AG78*'Medal values'!$B$1+'Unified Genders - Silver'!AG78*'Medal values'!$B$2+'Unified Genders - Bronze'!AG78*'Medal values'!$B$3, "")</f>
        <v/>
      </c>
      <c r="AH78" s="5" t="str">
        <f>IF('Unified Genders - Gold'!AH78+'Unified Genders - Silver'!AH78+'Unified Genders - Bronze'!AH78 &gt; 0, 'Unified Genders - Gold'!AH78*'Medal values'!$B$1+'Unified Genders - Silver'!AH78*'Medal values'!$B$2+'Unified Genders - Bronze'!AH78*'Medal values'!$B$3, "")</f>
        <v/>
      </c>
      <c r="AI78" s="5" t="str">
        <f>IF('Unified Genders - Gold'!AI78+'Unified Genders - Silver'!AI78+'Unified Genders - Bronze'!AI78 &gt; 0, 'Unified Genders - Gold'!AI78*'Medal values'!$B$1+'Unified Genders - Silver'!AI78*'Medal values'!$B$2+'Unified Genders - Bronze'!AI78*'Medal values'!$B$3, "")</f>
        <v/>
      </c>
      <c r="AJ78" s="5" t="str">
        <f>IF('Unified Genders - Gold'!AJ78+'Unified Genders - Silver'!AJ78+'Unified Genders - Bronze'!AJ78 &gt; 0, 'Unified Genders - Gold'!AJ78*'Medal values'!$B$1+'Unified Genders - Silver'!AJ78*'Medal values'!$B$2+'Unified Genders - Bronze'!AJ78*'Medal values'!$B$3, "")</f>
        <v/>
      </c>
      <c r="AK78" s="5">
        <f>IF('Unified Genders - Gold'!AK78+'Unified Genders - Silver'!AK78+'Unified Genders - Bronze'!AK78 &gt; 0, 'Unified Genders - Gold'!AK78*'Medal values'!$B$1+'Unified Genders - Silver'!AK78*'Medal values'!$B$2+'Unified Genders - Bronze'!AK78*'Medal values'!$B$3, "")</f>
        <v>2.000001</v>
      </c>
      <c r="AL78" s="5">
        <f>IF('Unified Genders - Gold'!AL78+'Unified Genders - Silver'!AL78+'Unified Genders - Bronze'!AL78 &gt; 0, 'Unified Genders - Gold'!AL78*'Medal values'!$B$1+'Unified Genders - Silver'!AL78*'Medal values'!$B$2+'Unified Genders - Bronze'!AL78*'Medal values'!$B$3, "")</f>
        <v>5.001001</v>
      </c>
      <c r="AM78" s="5" t="str">
        <f>IF('Unified Genders - Gold'!AM78+'Unified Genders - Silver'!AM78+'Unified Genders - Bronze'!AM78 &gt; 0, 'Unified Genders - Gold'!AM78*'Medal values'!$B$1+'Unified Genders - Silver'!AM78*'Medal values'!$B$2+'Unified Genders - Bronze'!AM78*'Medal values'!$B$3, "")</f>
        <v/>
      </c>
      <c r="AN78" s="5" t="str">
        <f>IF('Unified Genders - Gold'!AN78+'Unified Genders - Silver'!AN78+'Unified Genders - Bronze'!AN78 &gt; 0, 'Unified Genders - Gold'!AN78*'Medal values'!$B$1+'Unified Genders - Silver'!AN78*'Medal values'!$B$2+'Unified Genders - Bronze'!AN78*'Medal values'!$B$3, "")</f>
        <v/>
      </c>
      <c r="AO78" s="5" t="str">
        <f>IF('Unified Genders - Gold'!AO78+'Unified Genders - Silver'!AO78+'Unified Genders - Bronze'!AO78 &gt; 0, 'Unified Genders - Gold'!AO78*'Medal values'!$B$1+'Unified Genders - Silver'!AO78*'Medal values'!$B$2+'Unified Genders - Bronze'!AO78*'Medal values'!$B$3, "")</f>
        <v/>
      </c>
      <c r="AP78" s="5" t="str">
        <f>IF('Unified Genders - Gold'!AP78+'Unified Genders - Silver'!AP78+'Unified Genders - Bronze'!AP78 &gt; 0, 'Unified Genders - Gold'!AP78*'Medal values'!$B$1+'Unified Genders - Silver'!AP78*'Medal values'!$B$2+'Unified Genders - Bronze'!AP78*'Medal values'!$B$3, "")</f>
        <v/>
      </c>
      <c r="AQ78" s="5" t="str">
        <f>IF('Unified Genders - Gold'!AQ78+'Unified Genders - Silver'!AQ78+'Unified Genders - Bronze'!AQ78 &gt; 0, 'Unified Genders - Gold'!AQ78*'Medal values'!$B$1+'Unified Genders - Silver'!AQ78*'Medal values'!$B$2+'Unified Genders - Bronze'!AQ78*'Medal values'!$B$3, "")</f>
        <v/>
      </c>
      <c r="AR78" s="5" t="str">
        <f>IF('Unified Genders - Gold'!AR78+'Unified Genders - Silver'!AR78+'Unified Genders - Bronze'!AR78 &gt; 0, 'Unified Genders - Gold'!AR78*'Medal values'!$B$1+'Unified Genders - Silver'!AR78*'Medal values'!$B$2+'Unified Genders - Bronze'!AR78*'Medal values'!$B$3, "")</f>
        <v/>
      </c>
      <c r="AS78" s="5" t="str">
        <f>IF('Unified Genders - Gold'!AS78+'Unified Genders - Silver'!AS78+'Unified Genders - Bronze'!AS78 &gt; 0, 'Unified Genders - Gold'!AS78*'Medal values'!$B$1+'Unified Genders - Silver'!AS78*'Medal values'!$B$2+'Unified Genders - Bronze'!AS78*'Medal values'!$B$3, "")</f>
        <v/>
      </c>
      <c r="AT78" s="5" t="str">
        <f>IF('Unified Genders - Gold'!AT78+'Unified Genders - Silver'!AT78+'Unified Genders - Bronze'!AT78 &gt; 0, 'Unified Genders - Gold'!AT78*'Medal values'!$B$1+'Unified Genders - Silver'!AT78*'Medal values'!$B$2+'Unified Genders - Bronze'!AT78*'Medal values'!$B$3, "")</f>
        <v/>
      </c>
      <c r="AU78" s="5" t="str">
        <f>IF('Unified Genders - Gold'!AU78+'Unified Genders - Silver'!AU78+'Unified Genders - Bronze'!AU78 &gt; 0, 'Unified Genders - Gold'!AU78*'Medal values'!$B$1+'Unified Genders - Silver'!AU78*'Medal values'!$B$2+'Unified Genders - Bronze'!AU78*'Medal values'!$B$3, "")</f>
        <v/>
      </c>
      <c r="AV78" s="5">
        <f t="shared" si="1"/>
        <v>7.001002</v>
      </c>
      <c r="AW78" s="5">
        <f>SUM('Unified Genders - Gold'!AV78, 'Unified Genders - Silver'!AV78, 'Unified Genders - Bronze'!AV78)</f>
        <v>3</v>
      </c>
    </row>
    <row r="79">
      <c r="A79" s="5" t="str">
        <f>Countries!A78</f>
        <v>SLO</v>
      </c>
      <c r="B79" s="5" t="str">
        <f>IF('Unified Genders - Gold'!B79+'Unified Genders - Silver'!B79+'Unified Genders - Bronze'!B79 &gt; 0, 'Unified Genders - Gold'!B79*'Medal values'!$B$1+'Unified Genders - Silver'!B79*'Medal values'!$B$2+'Unified Genders - Bronze'!B79*'Medal values'!$B$3, "")</f>
        <v/>
      </c>
      <c r="C79" s="5" t="str">
        <f>IF('Unified Genders - Gold'!C79+'Unified Genders - Silver'!C79+'Unified Genders - Bronze'!C79 &gt; 0, 'Unified Genders - Gold'!C79*'Medal values'!$B$1+'Unified Genders - Silver'!C79*'Medal values'!$B$2+'Unified Genders - Bronze'!C79*'Medal values'!$B$3, "")</f>
        <v/>
      </c>
      <c r="D79" s="5" t="str">
        <f>IF('Unified Genders - Gold'!D79+'Unified Genders - Silver'!D79+'Unified Genders - Bronze'!D79 &gt; 0, 'Unified Genders - Gold'!D79*'Medal values'!$B$1+'Unified Genders - Silver'!D79*'Medal values'!$B$2+'Unified Genders - Bronze'!D79*'Medal values'!$B$3, "")</f>
        <v/>
      </c>
      <c r="E79" s="5" t="str">
        <f>IF('Unified Genders - Gold'!E79+'Unified Genders - Silver'!E79+'Unified Genders - Bronze'!E79 &gt; 0, 'Unified Genders - Gold'!E79*'Medal values'!$B$1+'Unified Genders - Silver'!E79*'Medal values'!$B$2+'Unified Genders - Bronze'!E79*'Medal values'!$B$3, "")</f>
        <v/>
      </c>
      <c r="F79" s="5" t="str">
        <f>IF('Unified Genders - Gold'!F79+'Unified Genders - Silver'!F79+'Unified Genders - Bronze'!F79 &gt; 0, 'Unified Genders - Gold'!F79*'Medal values'!$B$1+'Unified Genders - Silver'!F79*'Medal values'!$B$2+'Unified Genders - Bronze'!F79*'Medal values'!$B$3, "")</f>
        <v/>
      </c>
      <c r="G79" s="5" t="str">
        <f>IF('Unified Genders - Gold'!G79+'Unified Genders - Silver'!G79+'Unified Genders - Bronze'!G79 &gt; 0, 'Unified Genders - Gold'!G79*'Medal values'!$B$1+'Unified Genders - Silver'!G79*'Medal values'!$B$2+'Unified Genders - Bronze'!G79*'Medal values'!$B$3, "")</f>
        <v/>
      </c>
      <c r="H79" s="5" t="str">
        <f>IF('Unified Genders - Gold'!H79+'Unified Genders - Silver'!H79+'Unified Genders - Bronze'!H79 &gt; 0, 'Unified Genders - Gold'!H79*'Medal values'!$B$1+'Unified Genders - Silver'!H79*'Medal values'!$B$2+'Unified Genders - Bronze'!H79*'Medal values'!$B$3, "")</f>
        <v/>
      </c>
      <c r="I79" s="5" t="str">
        <f>IF('Unified Genders - Gold'!I79+'Unified Genders - Silver'!I79+'Unified Genders - Bronze'!I79 &gt; 0, 'Unified Genders - Gold'!I79*'Medal values'!$B$1+'Unified Genders - Silver'!I79*'Medal values'!$B$2+'Unified Genders - Bronze'!I79*'Medal values'!$B$3, "")</f>
        <v/>
      </c>
      <c r="J79" s="5" t="str">
        <f>IF('Unified Genders - Gold'!J79+'Unified Genders - Silver'!J79+'Unified Genders - Bronze'!J79 &gt; 0, 'Unified Genders - Gold'!J79*'Medal values'!$B$1+'Unified Genders - Silver'!J79*'Medal values'!$B$2+'Unified Genders - Bronze'!J79*'Medal values'!$B$3, "")</f>
        <v/>
      </c>
      <c r="K79" s="5" t="str">
        <f>IF('Unified Genders - Gold'!K79+'Unified Genders - Silver'!K79+'Unified Genders - Bronze'!K79 &gt; 0, 'Unified Genders - Gold'!K79*'Medal values'!$B$1+'Unified Genders - Silver'!K79*'Medal values'!$B$2+'Unified Genders - Bronze'!K79*'Medal values'!$B$3, "")</f>
        <v/>
      </c>
      <c r="L79" s="5">
        <f>IF('Unified Genders - Gold'!L79+'Unified Genders - Silver'!L79+'Unified Genders - Bronze'!L79 &gt; 0, 'Unified Genders - Gold'!L79*'Medal values'!$B$1+'Unified Genders - Silver'!L79*'Medal values'!$B$2+'Unified Genders - Bronze'!L79*'Medal values'!$B$3, "")</f>
        <v>3.001</v>
      </c>
      <c r="M79" s="5" t="str">
        <f>IF('Unified Genders - Gold'!M79+'Unified Genders - Silver'!M79+'Unified Genders - Bronze'!M79 &gt; 0, 'Unified Genders - Gold'!M79*'Medal values'!$B$1+'Unified Genders - Silver'!M79*'Medal values'!$B$2+'Unified Genders - Bronze'!M79*'Medal values'!$B$3, "")</f>
        <v/>
      </c>
      <c r="N79" s="5" t="str">
        <f>IF('Unified Genders - Gold'!N79+'Unified Genders - Silver'!N79+'Unified Genders - Bronze'!N79 &gt; 0, 'Unified Genders - Gold'!N79*'Medal values'!$B$1+'Unified Genders - Silver'!N79*'Medal values'!$B$2+'Unified Genders - Bronze'!N79*'Medal values'!$B$3, "")</f>
        <v/>
      </c>
      <c r="O79" s="5" t="str">
        <f>IF('Unified Genders - Gold'!O79+'Unified Genders - Silver'!O79+'Unified Genders - Bronze'!O79 &gt; 0, 'Unified Genders - Gold'!O79*'Medal values'!$B$1+'Unified Genders - Silver'!O79*'Medal values'!$B$2+'Unified Genders - Bronze'!O79*'Medal values'!$B$3, "")</f>
        <v/>
      </c>
      <c r="P79" s="5" t="str">
        <f>IF('Unified Genders - Gold'!P79+'Unified Genders - Silver'!P79+'Unified Genders - Bronze'!P79 &gt; 0, 'Unified Genders - Gold'!P79*'Medal values'!$B$1+'Unified Genders - Silver'!P79*'Medal values'!$B$2+'Unified Genders - Bronze'!P79*'Medal values'!$B$3, "")</f>
        <v/>
      </c>
      <c r="Q79" s="5">
        <f>IF('Unified Genders - Gold'!Q79+'Unified Genders - Silver'!Q79+'Unified Genders - Bronze'!Q79 &gt; 0, 'Unified Genders - Gold'!Q79*'Medal values'!$B$1+'Unified Genders - Silver'!Q79*'Medal values'!$B$2+'Unified Genders - Bronze'!Q79*'Medal values'!$B$3, "")</f>
        <v>4.001</v>
      </c>
      <c r="R79" s="5" t="str">
        <f>IF('Unified Genders - Gold'!R79+'Unified Genders - Silver'!R79+'Unified Genders - Bronze'!R79 &gt; 0, 'Unified Genders - Gold'!R79*'Medal values'!$B$1+'Unified Genders - Silver'!R79*'Medal values'!$B$2+'Unified Genders - Bronze'!R79*'Medal values'!$B$3, "")</f>
        <v/>
      </c>
      <c r="S79" s="5" t="str">
        <f>IF('Unified Genders - Gold'!S79+'Unified Genders - Silver'!S79+'Unified Genders - Bronze'!S79 &gt; 0, 'Unified Genders - Gold'!S79*'Medal values'!$B$1+'Unified Genders - Silver'!S79*'Medal values'!$B$2+'Unified Genders - Bronze'!S79*'Medal values'!$B$3, "")</f>
        <v/>
      </c>
      <c r="T79" s="5" t="str">
        <f>IF('Unified Genders - Gold'!T79+'Unified Genders - Silver'!T79+'Unified Genders - Bronze'!T79 &gt; 0, 'Unified Genders - Gold'!T79*'Medal values'!$B$1+'Unified Genders - Silver'!T79*'Medal values'!$B$2+'Unified Genders - Bronze'!T79*'Medal values'!$B$3, "")</f>
        <v/>
      </c>
      <c r="U79" s="5" t="str">
        <f>IF('Unified Genders - Gold'!U79+'Unified Genders - Silver'!U79+'Unified Genders - Bronze'!U79 &gt; 0, 'Unified Genders - Gold'!U79*'Medal values'!$B$1+'Unified Genders - Silver'!U79*'Medal values'!$B$2+'Unified Genders - Bronze'!U79*'Medal values'!$B$3, "")</f>
        <v/>
      </c>
      <c r="V79" s="5" t="str">
        <f>IF('Unified Genders - Gold'!V79+'Unified Genders - Silver'!V79+'Unified Genders - Bronze'!V79 &gt; 0, 'Unified Genders - Gold'!V79*'Medal values'!$B$1+'Unified Genders - Silver'!V79*'Medal values'!$B$2+'Unified Genders - Bronze'!V79*'Medal values'!$B$3, "")</f>
        <v/>
      </c>
      <c r="W79" s="5" t="str">
        <f>IF('Unified Genders - Gold'!W79+'Unified Genders - Silver'!W79+'Unified Genders - Bronze'!W79 &gt; 0, 'Unified Genders - Gold'!W79*'Medal values'!$B$1+'Unified Genders - Silver'!W79*'Medal values'!$B$2+'Unified Genders - Bronze'!W79*'Medal values'!$B$3, "")</f>
        <v/>
      </c>
      <c r="X79" s="5" t="str">
        <f>IF('Unified Genders - Gold'!X79+'Unified Genders - Silver'!X79+'Unified Genders - Bronze'!X79 &gt; 0, 'Unified Genders - Gold'!X79*'Medal values'!$B$1+'Unified Genders - Silver'!X79*'Medal values'!$B$2+'Unified Genders - Bronze'!X79*'Medal values'!$B$3, "")</f>
        <v/>
      </c>
      <c r="Y79" s="5" t="str">
        <f>IF('Unified Genders - Gold'!Y79+'Unified Genders - Silver'!Y79+'Unified Genders - Bronze'!Y79 &gt; 0, 'Unified Genders - Gold'!Y79*'Medal values'!$B$1+'Unified Genders - Silver'!Y79*'Medal values'!$B$2+'Unified Genders - Bronze'!Y79*'Medal values'!$B$3, "")</f>
        <v/>
      </c>
      <c r="Z79" s="5">
        <f>IF('Unified Genders - Gold'!Z79+'Unified Genders - Silver'!Z79+'Unified Genders - Bronze'!Z79 &gt; 0, 'Unified Genders - Gold'!Z79*'Medal values'!$B$1+'Unified Genders - Silver'!Z79*'Medal values'!$B$2+'Unified Genders - Bronze'!Z79*'Medal values'!$B$3, "")</f>
        <v>2.000001</v>
      </c>
      <c r="AA79" s="5" t="str">
        <f>IF('Unified Genders - Gold'!AA79+'Unified Genders - Silver'!AA79+'Unified Genders - Bronze'!AA79 &gt; 0, 'Unified Genders - Gold'!AA79*'Medal values'!$B$1+'Unified Genders - Silver'!AA79*'Medal values'!$B$2+'Unified Genders - Bronze'!AA79*'Medal values'!$B$3, "")</f>
        <v/>
      </c>
      <c r="AB79" s="5" t="str">
        <f>IF('Unified Genders - Gold'!AB79+'Unified Genders - Silver'!AB79+'Unified Genders - Bronze'!AB79 &gt; 0, 'Unified Genders - Gold'!AB79*'Medal values'!$B$1+'Unified Genders - Silver'!AB79*'Medal values'!$B$2+'Unified Genders - Bronze'!AB79*'Medal values'!$B$3, "")</f>
        <v/>
      </c>
      <c r="AC79" s="5" t="str">
        <f>IF('Unified Genders - Gold'!AC79+'Unified Genders - Silver'!AC79+'Unified Genders - Bronze'!AC79 &gt; 0, 'Unified Genders - Gold'!AC79*'Medal values'!$B$1+'Unified Genders - Silver'!AC79*'Medal values'!$B$2+'Unified Genders - Bronze'!AC79*'Medal values'!$B$3, "")</f>
        <v/>
      </c>
      <c r="AD79" s="5" t="str">
        <f>IF('Unified Genders - Gold'!AD79+'Unified Genders - Silver'!AD79+'Unified Genders - Bronze'!AD79 &gt; 0, 'Unified Genders - Gold'!AD79*'Medal values'!$B$1+'Unified Genders - Silver'!AD79*'Medal values'!$B$2+'Unified Genders - Bronze'!AD79*'Medal values'!$B$3, "")</f>
        <v/>
      </c>
      <c r="AE79" s="5" t="str">
        <f>IF('Unified Genders - Gold'!AE79+'Unified Genders - Silver'!AE79+'Unified Genders - Bronze'!AE79 &gt; 0, 'Unified Genders - Gold'!AE79*'Medal values'!$B$1+'Unified Genders - Silver'!AE79*'Medal values'!$B$2+'Unified Genders - Bronze'!AE79*'Medal values'!$B$3, "")</f>
        <v/>
      </c>
      <c r="AF79" s="5" t="str">
        <f>IF('Unified Genders - Gold'!AF79+'Unified Genders - Silver'!AF79+'Unified Genders - Bronze'!AF79 &gt; 0, 'Unified Genders - Gold'!AF79*'Medal values'!$B$1+'Unified Genders - Silver'!AF79*'Medal values'!$B$2+'Unified Genders - Bronze'!AF79*'Medal values'!$B$3, "")</f>
        <v/>
      </c>
      <c r="AG79" s="5" t="str">
        <f>IF('Unified Genders - Gold'!AG79+'Unified Genders - Silver'!AG79+'Unified Genders - Bronze'!AG79 &gt; 0, 'Unified Genders - Gold'!AG79*'Medal values'!$B$1+'Unified Genders - Silver'!AG79*'Medal values'!$B$2+'Unified Genders - Bronze'!AG79*'Medal values'!$B$3, "")</f>
        <v/>
      </c>
      <c r="AH79" s="5" t="str">
        <f>IF('Unified Genders - Gold'!AH79+'Unified Genders - Silver'!AH79+'Unified Genders - Bronze'!AH79 &gt; 0, 'Unified Genders - Gold'!AH79*'Medal values'!$B$1+'Unified Genders - Silver'!AH79*'Medal values'!$B$2+'Unified Genders - Bronze'!AH79*'Medal values'!$B$3, "")</f>
        <v/>
      </c>
      <c r="AI79" s="5" t="str">
        <f>IF('Unified Genders - Gold'!AI79+'Unified Genders - Silver'!AI79+'Unified Genders - Bronze'!AI79 &gt; 0, 'Unified Genders - Gold'!AI79*'Medal values'!$B$1+'Unified Genders - Silver'!AI79*'Medal values'!$B$2+'Unified Genders - Bronze'!AI79*'Medal values'!$B$3, "")</f>
        <v/>
      </c>
      <c r="AJ79" s="5">
        <f>IF('Unified Genders - Gold'!AJ79+'Unified Genders - Silver'!AJ79+'Unified Genders - Bronze'!AJ79 &gt; 0, 'Unified Genders - Gold'!AJ79*'Medal values'!$B$1+'Unified Genders - Silver'!AJ79*'Medal values'!$B$2+'Unified Genders - Bronze'!AJ79*'Medal values'!$B$3, "")</f>
        <v>3.001</v>
      </c>
      <c r="AK79" s="5" t="str">
        <f>IF('Unified Genders - Gold'!AK79+'Unified Genders - Silver'!AK79+'Unified Genders - Bronze'!AK79 &gt; 0, 'Unified Genders - Gold'!AK79*'Medal values'!$B$1+'Unified Genders - Silver'!AK79*'Medal values'!$B$2+'Unified Genders - Bronze'!AK79*'Medal values'!$B$3, "")</f>
        <v/>
      </c>
      <c r="AL79" s="5" t="str">
        <f>IF('Unified Genders - Gold'!AL79+'Unified Genders - Silver'!AL79+'Unified Genders - Bronze'!AL79 &gt; 0, 'Unified Genders - Gold'!AL79*'Medal values'!$B$1+'Unified Genders - Silver'!AL79*'Medal values'!$B$2+'Unified Genders - Bronze'!AL79*'Medal values'!$B$3, "")</f>
        <v/>
      </c>
      <c r="AM79" s="5" t="str">
        <f>IF('Unified Genders - Gold'!AM79+'Unified Genders - Silver'!AM79+'Unified Genders - Bronze'!AM79 &gt; 0, 'Unified Genders - Gold'!AM79*'Medal values'!$B$1+'Unified Genders - Silver'!AM79*'Medal values'!$B$2+'Unified Genders - Bronze'!AM79*'Medal values'!$B$3, "")</f>
        <v/>
      </c>
      <c r="AN79" s="5" t="str">
        <f>IF('Unified Genders - Gold'!AN79+'Unified Genders - Silver'!AN79+'Unified Genders - Bronze'!AN79 &gt; 0, 'Unified Genders - Gold'!AN79*'Medal values'!$B$1+'Unified Genders - Silver'!AN79*'Medal values'!$B$2+'Unified Genders - Bronze'!AN79*'Medal values'!$B$3, "")</f>
        <v/>
      </c>
      <c r="AO79" s="5" t="str">
        <f>IF('Unified Genders - Gold'!AO79+'Unified Genders - Silver'!AO79+'Unified Genders - Bronze'!AO79 &gt; 0, 'Unified Genders - Gold'!AO79*'Medal values'!$B$1+'Unified Genders - Silver'!AO79*'Medal values'!$B$2+'Unified Genders - Bronze'!AO79*'Medal values'!$B$3, "")</f>
        <v/>
      </c>
      <c r="AP79" s="5" t="str">
        <f>IF('Unified Genders - Gold'!AP79+'Unified Genders - Silver'!AP79+'Unified Genders - Bronze'!AP79 &gt; 0, 'Unified Genders - Gold'!AP79*'Medal values'!$B$1+'Unified Genders - Silver'!AP79*'Medal values'!$B$2+'Unified Genders - Bronze'!AP79*'Medal values'!$B$3, "")</f>
        <v/>
      </c>
      <c r="AQ79" s="5" t="str">
        <f>IF('Unified Genders - Gold'!AQ79+'Unified Genders - Silver'!AQ79+'Unified Genders - Bronze'!AQ79 &gt; 0, 'Unified Genders - Gold'!AQ79*'Medal values'!$B$1+'Unified Genders - Silver'!AQ79*'Medal values'!$B$2+'Unified Genders - Bronze'!AQ79*'Medal values'!$B$3, "")</f>
        <v/>
      </c>
      <c r="AR79" s="5" t="str">
        <f>IF('Unified Genders - Gold'!AR79+'Unified Genders - Silver'!AR79+'Unified Genders - Bronze'!AR79 &gt; 0, 'Unified Genders - Gold'!AR79*'Medal values'!$B$1+'Unified Genders - Silver'!AR79*'Medal values'!$B$2+'Unified Genders - Bronze'!AR79*'Medal values'!$B$3, "")</f>
        <v/>
      </c>
      <c r="AS79" s="5" t="str">
        <f>IF('Unified Genders - Gold'!AS79+'Unified Genders - Silver'!AS79+'Unified Genders - Bronze'!AS79 &gt; 0, 'Unified Genders - Gold'!AS79*'Medal values'!$B$1+'Unified Genders - Silver'!AS79*'Medal values'!$B$2+'Unified Genders - Bronze'!AS79*'Medal values'!$B$3, "")</f>
        <v/>
      </c>
      <c r="AT79" s="5" t="str">
        <f>IF('Unified Genders - Gold'!AT79+'Unified Genders - Silver'!AT79+'Unified Genders - Bronze'!AT79 &gt; 0, 'Unified Genders - Gold'!AT79*'Medal values'!$B$1+'Unified Genders - Silver'!AT79*'Medal values'!$B$2+'Unified Genders - Bronze'!AT79*'Medal values'!$B$3, "")</f>
        <v/>
      </c>
      <c r="AU79" s="5" t="str">
        <f>IF('Unified Genders - Gold'!AU79+'Unified Genders - Silver'!AU79+'Unified Genders - Bronze'!AU79 &gt; 0, 'Unified Genders - Gold'!AU79*'Medal values'!$B$1+'Unified Genders - Silver'!AU79*'Medal values'!$B$2+'Unified Genders - Bronze'!AU79*'Medal values'!$B$3, "")</f>
        <v/>
      </c>
      <c r="AV79" s="5">
        <f t="shared" si="1"/>
        <v>12.003001</v>
      </c>
      <c r="AW79" s="5">
        <f>SUM('Unified Genders - Gold'!AV79, 'Unified Genders - Silver'!AV79, 'Unified Genders - Bronze'!AV79)</f>
        <v>5</v>
      </c>
    </row>
    <row r="80">
      <c r="A80" s="5" t="str">
        <f>Countries!A79</f>
        <v>SMR</v>
      </c>
      <c r="B80" s="5" t="str">
        <f>IF('Unified Genders - Gold'!B80+'Unified Genders - Silver'!B80+'Unified Genders - Bronze'!B80 &gt; 0, 'Unified Genders - Gold'!B80*'Medal values'!$B$1+'Unified Genders - Silver'!B80*'Medal values'!$B$2+'Unified Genders - Bronze'!B80*'Medal values'!$B$3, "")</f>
        <v/>
      </c>
      <c r="C80" s="5" t="str">
        <f>IF('Unified Genders - Gold'!C80+'Unified Genders - Silver'!C80+'Unified Genders - Bronze'!C80 &gt; 0, 'Unified Genders - Gold'!C80*'Medal values'!$B$1+'Unified Genders - Silver'!C80*'Medal values'!$B$2+'Unified Genders - Bronze'!C80*'Medal values'!$B$3, "")</f>
        <v/>
      </c>
      <c r="D80" s="5" t="str">
        <f>IF('Unified Genders - Gold'!D80+'Unified Genders - Silver'!D80+'Unified Genders - Bronze'!D80 &gt; 0, 'Unified Genders - Gold'!D80*'Medal values'!$B$1+'Unified Genders - Silver'!D80*'Medal values'!$B$2+'Unified Genders - Bronze'!D80*'Medal values'!$B$3, "")</f>
        <v/>
      </c>
      <c r="E80" s="5" t="str">
        <f>IF('Unified Genders - Gold'!E80+'Unified Genders - Silver'!E80+'Unified Genders - Bronze'!E80 &gt; 0, 'Unified Genders - Gold'!E80*'Medal values'!$B$1+'Unified Genders - Silver'!E80*'Medal values'!$B$2+'Unified Genders - Bronze'!E80*'Medal values'!$B$3, "")</f>
        <v/>
      </c>
      <c r="F80" s="5" t="str">
        <f>IF('Unified Genders - Gold'!F80+'Unified Genders - Silver'!F80+'Unified Genders - Bronze'!F80 &gt; 0, 'Unified Genders - Gold'!F80*'Medal values'!$B$1+'Unified Genders - Silver'!F80*'Medal values'!$B$2+'Unified Genders - Bronze'!F80*'Medal values'!$B$3, "")</f>
        <v/>
      </c>
      <c r="G80" s="5" t="str">
        <f>IF('Unified Genders - Gold'!G80+'Unified Genders - Silver'!G80+'Unified Genders - Bronze'!G80 &gt; 0, 'Unified Genders - Gold'!G80*'Medal values'!$B$1+'Unified Genders - Silver'!G80*'Medal values'!$B$2+'Unified Genders - Bronze'!G80*'Medal values'!$B$3, "")</f>
        <v/>
      </c>
      <c r="H80" s="5" t="str">
        <f>IF('Unified Genders - Gold'!H80+'Unified Genders - Silver'!H80+'Unified Genders - Bronze'!H80 &gt; 0, 'Unified Genders - Gold'!H80*'Medal values'!$B$1+'Unified Genders - Silver'!H80*'Medal values'!$B$2+'Unified Genders - Bronze'!H80*'Medal values'!$B$3, "")</f>
        <v/>
      </c>
      <c r="I80" s="5" t="str">
        <f>IF('Unified Genders - Gold'!I80+'Unified Genders - Silver'!I80+'Unified Genders - Bronze'!I80 &gt; 0, 'Unified Genders - Gold'!I80*'Medal values'!$B$1+'Unified Genders - Silver'!I80*'Medal values'!$B$2+'Unified Genders - Bronze'!I80*'Medal values'!$B$3, "")</f>
        <v/>
      </c>
      <c r="J80" s="5" t="str">
        <f>IF('Unified Genders - Gold'!J80+'Unified Genders - Silver'!J80+'Unified Genders - Bronze'!J80 &gt; 0, 'Unified Genders - Gold'!J80*'Medal values'!$B$1+'Unified Genders - Silver'!J80*'Medal values'!$B$2+'Unified Genders - Bronze'!J80*'Medal values'!$B$3, "")</f>
        <v/>
      </c>
      <c r="K80" s="5" t="str">
        <f>IF('Unified Genders - Gold'!K80+'Unified Genders - Silver'!K80+'Unified Genders - Bronze'!K80 &gt; 0, 'Unified Genders - Gold'!K80*'Medal values'!$B$1+'Unified Genders - Silver'!K80*'Medal values'!$B$2+'Unified Genders - Bronze'!K80*'Medal values'!$B$3, "")</f>
        <v/>
      </c>
      <c r="L80" s="5" t="str">
        <f>IF('Unified Genders - Gold'!L80+'Unified Genders - Silver'!L80+'Unified Genders - Bronze'!L80 &gt; 0, 'Unified Genders - Gold'!L80*'Medal values'!$B$1+'Unified Genders - Silver'!L80*'Medal values'!$B$2+'Unified Genders - Bronze'!L80*'Medal values'!$B$3, "")</f>
        <v/>
      </c>
      <c r="M80" s="5" t="str">
        <f>IF('Unified Genders - Gold'!M80+'Unified Genders - Silver'!M80+'Unified Genders - Bronze'!M80 &gt; 0, 'Unified Genders - Gold'!M80*'Medal values'!$B$1+'Unified Genders - Silver'!M80*'Medal values'!$B$2+'Unified Genders - Bronze'!M80*'Medal values'!$B$3, "")</f>
        <v/>
      </c>
      <c r="N80" s="5" t="str">
        <f>IF('Unified Genders - Gold'!N80+'Unified Genders - Silver'!N80+'Unified Genders - Bronze'!N80 &gt; 0, 'Unified Genders - Gold'!N80*'Medal values'!$B$1+'Unified Genders - Silver'!N80*'Medal values'!$B$2+'Unified Genders - Bronze'!N80*'Medal values'!$B$3, "")</f>
        <v/>
      </c>
      <c r="O80" s="5" t="str">
        <f>IF('Unified Genders - Gold'!O80+'Unified Genders - Silver'!O80+'Unified Genders - Bronze'!O80 &gt; 0, 'Unified Genders - Gold'!O80*'Medal values'!$B$1+'Unified Genders - Silver'!O80*'Medal values'!$B$2+'Unified Genders - Bronze'!O80*'Medal values'!$B$3, "")</f>
        <v/>
      </c>
      <c r="P80" s="5" t="str">
        <f>IF('Unified Genders - Gold'!P80+'Unified Genders - Silver'!P80+'Unified Genders - Bronze'!P80 &gt; 0, 'Unified Genders - Gold'!P80*'Medal values'!$B$1+'Unified Genders - Silver'!P80*'Medal values'!$B$2+'Unified Genders - Bronze'!P80*'Medal values'!$B$3, "")</f>
        <v/>
      </c>
      <c r="Q80" s="5" t="str">
        <f>IF('Unified Genders - Gold'!Q80+'Unified Genders - Silver'!Q80+'Unified Genders - Bronze'!Q80 &gt; 0, 'Unified Genders - Gold'!Q80*'Medal values'!$B$1+'Unified Genders - Silver'!Q80*'Medal values'!$B$2+'Unified Genders - Bronze'!Q80*'Medal values'!$B$3, "")</f>
        <v/>
      </c>
      <c r="R80" s="5" t="str">
        <f>IF('Unified Genders - Gold'!R80+'Unified Genders - Silver'!R80+'Unified Genders - Bronze'!R80 &gt; 0, 'Unified Genders - Gold'!R80*'Medal values'!$B$1+'Unified Genders - Silver'!R80*'Medal values'!$B$2+'Unified Genders - Bronze'!R80*'Medal values'!$B$3, "")</f>
        <v/>
      </c>
      <c r="S80" s="5" t="str">
        <f>IF('Unified Genders - Gold'!S80+'Unified Genders - Silver'!S80+'Unified Genders - Bronze'!S80 &gt; 0, 'Unified Genders - Gold'!S80*'Medal values'!$B$1+'Unified Genders - Silver'!S80*'Medal values'!$B$2+'Unified Genders - Bronze'!S80*'Medal values'!$B$3, "")</f>
        <v/>
      </c>
      <c r="T80" s="5" t="str">
        <f>IF('Unified Genders - Gold'!T80+'Unified Genders - Silver'!T80+'Unified Genders - Bronze'!T80 &gt; 0, 'Unified Genders - Gold'!T80*'Medal values'!$B$1+'Unified Genders - Silver'!T80*'Medal values'!$B$2+'Unified Genders - Bronze'!T80*'Medal values'!$B$3, "")</f>
        <v/>
      </c>
      <c r="U80" s="5" t="str">
        <f>IF('Unified Genders - Gold'!U80+'Unified Genders - Silver'!U80+'Unified Genders - Bronze'!U80 &gt; 0, 'Unified Genders - Gold'!U80*'Medal values'!$B$1+'Unified Genders - Silver'!U80*'Medal values'!$B$2+'Unified Genders - Bronze'!U80*'Medal values'!$B$3, "")</f>
        <v/>
      </c>
      <c r="V80" s="5" t="str">
        <f>IF('Unified Genders - Gold'!V80+'Unified Genders - Silver'!V80+'Unified Genders - Bronze'!V80 &gt; 0, 'Unified Genders - Gold'!V80*'Medal values'!$B$1+'Unified Genders - Silver'!V80*'Medal values'!$B$2+'Unified Genders - Bronze'!V80*'Medal values'!$B$3, "")</f>
        <v/>
      </c>
      <c r="W80" s="5" t="str">
        <f>IF('Unified Genders - Gold'!W80+'Unified Genders - Silver'!W80+'Unified Genders - Bronze'!W80 &gt; 0, 'Unified Genders - Gold'!W80*'Medal values'!$B$1+'Unified Genders - Silver'!W80*'Medal values'!$B$2+'Unified Genders - Bronze'!W80*'Medal values'!$B$3, "")</f>
        <v/>
      </c>
      <c r="X80" s="5" t="str">
        <f>IF('Unified Genders - Gold'!X80+'Unified Genders - Silver'!X80+'Unified Genders - Bronze'!X80 &gt; 0, 'Unified Genders - Gold'!X80*'Medal values'!$B$1+'Unified Genders - Silver'!X80*'Medal values'!$B$2+'Unified Genders - Bronze'!X80*'Medal values'!$B$3, "")</f>
        <v/>
      </c>
      <c r="Y80" s="5" t="str">
        <f>IF('Unified Genders - Gold'!Y80+'Unified Genders - Silver'!Y80+'Unified Genders - Bronze'!Y80 &gt; 0, 'Unified Genders - Gold'!Y80*'Medal values'!$B$1+'Unified Genders - Silver'!Y80*'Medal values'!$B$2+'Unified Genders - Bronze'!Y80*'Medal values'!$B$3, "")</f>
        <v/>
      </c>
      <c r="Z80" s="5" t="str">
        <f>IF('Unified Genders - Gold'!Z80+'Unified Genders - Silver'!Z80+'Unified Genders - Bronze'!Z80 &gt; 0, 'Unified Genders - Gold'!Z80*'Medal values'!$B$1+'Unified Genders - Silver'!Z80*'Medal values'!$B$2+'Unified Genders - Bronze'!Z80*'Medal values'!$B$3, "")</f>
        <v/>
      </c>
      <c r="AA80" s="5" t="str">
        <f>IF('Unified Genders - Gold'!AA80+'Unified Genders - Silver'!AA80+'Unified Genders - Bronze'!AA80 &gt; 0, 'Unified Genders - Gold'!AA80*'Medal values'!$B$1+'Unified Genders - Silver'!AA80*'Medal values'!$B$2+'Unified Genders - Bronze'!AA80*'Medal values'!$B$3, "")</f>
        <v/>
      </c>
      <c r="AB80" s="5" t="str">
        <f>IF('Unified Genders - Gold'!AB80+'Unified Genders - Silver'!AB80+'Unified Genders - Bronze'!AB80 &gt; 0, 'Unified Genders - Gold'!AB80*'Medal values'!$B$1+'Unified Genders - Silver'!AB80*'Medal values'!$B$2+'Unified Genders - Bronze'!AB80*'Medal values'!$B$3, "")</f>
        <v/>
      </c>
      <c r="AC80" s="5" t="str">
        <f>IF('Unified Genders - Gold'!AC80+'Unified Genders - Silver'!AC80+'Unified Genders - Bronze'!AC80 &gt; 0, 'Unified Genders - Gold'!AC80*'Medal values'!$B$1+'Unified Genders - Silver'!AC80*'Medal values'!$B$2+'Unified Genders - Bronze'!AC80*'Medal values'!$B$3, "")</f>
        <v/>
      </c>
      <c r="AD80" s="5" t="str">
        <f>IF('Unified Genders - Gold'!AD80+'Unified Genders - Silver'!AD80+'Unified Genders - Bronze'!AD80 &gt; 0, 'Unified Genders - Gold'!AD80*'Medal values'!$B$1+'Unified Genders - Silver'!AD80*'Medal values'!$B$2+'Unified Genders - Bronze'!AD80*'Medal values'!$B$3, "")</f>
        <v/>
      </c>
      <c r="AE80" s="5" t="str">
        <f>IF('Unified Genders - Gold'!AE80+'Unified Genders - Silver'!AE80+'Unified Genders - Bronze'!AE80 &gt; 0, 'Unified Genders - Gold'!AE80*'Medal values'!$B$1+'Unified Genders - Silver'!AE80*'Medal values'!$B$2+'Unified Genders - Bronze'!AE80*'Medal values'!$B$3, "")</f>
        <v/>
      </c>
      <c r="AF80" s="5" t="str">
        <f>IF('Unified Genders - Gold'!AF80+'Unified Genders - Silver'!AF80+'Unified Genders - Bronze'!AF80 &gt; 0, 'Unified Genders - Gold'!AF80*'Medal values'!$B$1+'Unified Genders - Silver'!AF80*'Medal values'!$B$2+'Unified Genders - Bronze'!AF80*'Medal values'!$B$3, "")</f>
        <v/>
      </c>
      <c r="AG80" s="5" t="str">
        <f>IF('Unified Genders - Gold'!AG80+'Unified Genders - Silver'!AG80+'Unified Genders - Bronze'!AG80 &gt; 0, 'Unified Genders - Gold'!AG80*'Medal values'!$B$1+'Unified Genders - Silver'!AG80*'Medal values'!$B$2+'Unified Genders - Bronze'!AG80*'Medal values'!$B$3, "")</f>
        <v/>
      </c>
      <c r="AH80" s="5">
        <f>IF('Unified Genders - Gold'!AH80+'Unified Genders - Silver'!AH80+'Unified Genders - Bronze'!AH80 &gt; 0, 'Unified Genders - Gold'!AH80*'Medal values'!$B$1+'Unified Genders - Silver'!AH80*'Medal values'!$B$2+'Unified Genders - Bronze'!AH80*'Medal values'!$B$3, "")</f>
        <v>3.000001</v>
      </c>
      <c r="AI80" s="5" t="str">
        <f>IF('Unified Genders - Gold'!AI80+'Unified Genders - Silver'!AI80+'Unified Genders - Bronze'!AI80 &gt; 0, 'Unified Genders - Gold'!AI80*'Medal values'!$B$1+'Unified Genders - Silver'!AI80*'Medal values'!$B$2+'Unified Genders - Bronze'!AI80*'Medal values'!$B$3, "")</f>
        <v/>
      </c>
      <c r="AJ80" s="5" t="str">
        <f>IF('Unified Genders - Gold'!AJ80+'Unified Genders - Silver'!AJ80+'Unified Genders - Bronze'!AJ80 &gt; 0, 'Unified Genders - Gold'!AJ80*'Medal values'!$B$1+'Unified Genders - Silver'!AJ80*'Medal values'!$B$2+'Unified Genders - Bronze'!AJ80*'Medal values'!$B$3, "")</f>
        <v/>
      </c>
      <c r="AK80" s="5" t="str">
        <f>IF('Unified Genders - Gold'!AK80+'Unified Genders - Silver'!AK80+'Unified Genders - Bronze'!AK80 &gt; 0, 'Unified Genders - Gold'!AK80*'Medal values'!$B$1+'Unified Genders - Silver'!AK80*'Medal values'!$B$2+'Unified Genders - Bronze'!AK80*'Medal values'!$B$3, "")</f>
        <v/>
      </c>
      <c r="AL80" s="5" t="str">
        <f>IF('Unified Genders - Gold'!AL80+'Unified Genders - Silver'!AL80+'Unified Genders - Bronze'!AL80 &gt; 0, 'Unified Genders - Gold'!AL80*'Medal values'!$B$1+'Unified Genders - Silver'!AL80*'Medal values'!$B$2+'Unified Genders - Bronze'!AL80*'Medal values'!$B$3, "")</f>
        <v/>
      </c>
      <c r="AM80" s="5" t="str">
        <f>IF('Unified Genders - Gold'!AM80+'Unified Genders - Silver'!AM80+'Unified Genders - Bronze'!AM80 &gt; 0, 'Unified Genders - Gold'!AM80*'Medal values'!$B$1+'Unified Genders - Silver'!AM80*'Medal values'!$B$2+'Unified Genders - Bronze'!AM80*'Medal values'!$B$3, "")</f>
        <v/>
      </c>
      <c r="AN80" s="5" t="str">
        <f>IF('Unified Genders - Gold'!AN80+'Unified Genders - Silver'!AN80+'Unified Genders - Bronze'!AN80 &gt; 0, 'Unified Genders - Gold'!AN80*'Medal values'!$B$1+'Unified Genders - Silver'!AN80*'Medal values'!$B$2+'Unified Genders - Bronze'!AN80*'Medal values'!$B$3, "")</f>
        <v/>
      </c>
      <c r="AO80" s="5" t="str">
        <f>IF('Unified Genders - Gold'!AO80+'Unified Genders - Silver'!AO80+'Unified Genders - Bronze'!AO80 &gt; 0, 'Unified Genders - Gold'!AO80*'Medal values'!$B$1+'Unified Genders - Silver'!AO80*'Medal values'!$B$2+'Unified Genders - Bronze'!AO80*'Medal values'!$B$3, "")</f>
        <v/>
      </c>
      <c r="AP80" s="5" t="str">
        <f>IF('Unified Genders - Gold'!AP80+'Unified Genders - Silver'!AP80+'Unified Genders - Bronze'!AP80 &gt; 0, 'Unified Genders - Gold'!AP80*'Medal values'!$B$1+'Unified Genders - Silver'!AP80*'Medal values'!$B$2+'Unified Genders - Bronze'!AP80*'Medal values'!$B$3, "")</f>
        <v/>
      </c>
      <c r="AQ80" s="5" t="str">
        <f>IF('Unified Genders - Gold'!AQ80+'Unified Genders - Silver'!AQ80+'Unified Genders - Bronze'!AQ80 &gt; 0, 'Unified Genders - Gold'!AQ80*'Medal values'!$B$1+'Unified Genders - Silver'!AQ80*'Medal values'!$B$2+'Unified Genders - Bronze'!AQ80*'Medal values'!$B$3, "")</f>
        <v/>
      </c>
      <c r="AR80" s="5" t="str">
        <f>IF('Unified Genders - Gold'!AR80+'Unified Genders - Silver'!AR80+'Unified Genders - Bronze'!AR80 &gt; 0, 'Unified Genders - Gold'!AR80*'Medal values'!$B$1+'Unified Genders - Silver'!AR80*'Medal values'!$B$2+'Unified Genders - Bronze'!AR80*'Medal values'!$B$3, "")</f>
        <v/>
      </c>
      <c r="AS80" s="5" t="str">
        <f>IF('Unified Genders - Gold'!AS80+'Unified Genders - Silver'!AS80+'Unified Genders - Bronze'!AS80 &gt; 0, 'Unified Genders - Gold'!AS80*'Medal values'!$B$1+'Unified Genders - Silver'!AS80*'Medal values'!$B$2+'Unified Genders - Bronze'!AS80*'Medal values'!$B$3, "")</f>
        <v/>
      </c>
      <c r="AT80" s="5" t="str">
        <f>IF('Unified Genders - Gold'!AT80+'Unified Genders - Silver'!AT80+'Unified Genders - Bronze'!AT80 &gt; 0, 'Unified Genders - Gold'!AT80*'Medal values'!$B$1+'Unified Genders - Silver'!AT80*'Medal values'!$B$2+'Unified Genders - Bronze'!AT80*'Medal values'!$B$3, "")</f>
        <v/>
      </c>
      <c r="AU80" s="5">
        <f>IF('Unified Genders - Gold'!AU80+'Unified Genders - Silver'!AU80+'Unified Genders - Bronze'!AU80 &gt; 0, 'Unified Genders - Gold'!AU80*'Medal values'!$B$1+'Unified Genders - Silver'!AU80*'Medal values'!$B$2+'Unified Genders - Bronze'!AU80*'Medal values'!$B$3, "")</f>
        <v>1</v>
      </c>
      <c r="AV80" s="5">
        <f t="shared" si="1"/>
        <v>4.000001</v>
      </c>
      <c r="AW80" s="5">
        <f>SUM('Unified Genders - Gold'!AV80, 'Unified Genders - Silver'!AV80, 'Unified Genders - Bronze'!AV80)</f>
        <v>3</v>
      </c>
    </row>
    <row r="81">
      <c r="A81" s="5" t="str">
        <f>Countries!A80</f>
        <v>SRB</v>
      </c>
      <c r="B81" s="5">
        <f>IF('Unified Genders - Gold'!B81+'Unified Genders - Silver'!B81+'Unified Genders - Bronze'!B81 &gt; 0, 'Unified Genders - Gold'!B81*'Medal values'!$B$1+'Unified Genders - Silver'!B81*'Medal values'!$B$2+'Unified Genders - Bronze'!B81*'Medal values'!$B$3, "")</f>
        <v>1</v>
      </c>
      <c r="C81" s="5" t="str">
        <f>IF('Unified Genders - Gold'!C81+'Unified Genders - Silver'!C81+'Unified Genders - Bronze'!C81 &gt; 0, 'Unified Genders - Gold'!C81*'Medal values'!$B$1+'Unified Genders - Silver'!C81*'Medal values'!$B$2+'Unified Genders - Bronze'!C81*'Medal values'!$B$3, "")</f>
        <v/>
      </c>
      <c r="D81" s="5" t="str">
        <f>IF('Unified Genders - Gold'!D81+'Unified Genders - Silver'!D81+'Unified Genders - Bronze'!D81 &gt; 0, 'Unified Genders - Gold'!D81*'Medal values'!$B$1+'Unified Genders - Silver'!D81*'Medal values'!$B$2+'Unified Genders - Bronze'!D81*'Medal values'!$B$3, "")</f>
        <v/>
      </c>
      <c r="E81" s="5" t="str">
        <f>IF('Unified Genders - Gold'!E81+'Unified Genders - Silver'!E81+'Unified Genders - Bronze'!E81 &gt; 0, 'Unified Genders - Gold'!E81*'Medal values'!$B$1+'Unified Genders - Silver'!E81*'Medal values'!$B$2+'Unified Genders - Bronze'!E81*'Medal values'!$B$3, "")</f>
        <v/>
      </c>
      <c r="F81" s="5" t="str">
        <f>IF('Unified Genders - Gold'!F81+'Unified Genders - Silver'!F81+'Unified Genders - Bronze'!F81 &gt; 0, 'Unified Genders - Gold'!F81*'Medal values'!$B$1+'Unified Genders - Silver'!F81*'Medal values'!$B$2+'Unified Genders - Bronze'!F81*'Medal values'!$B$3, "")</f>
        <v/>
      </c>
      <c r="G81" s="5" t="str">
        <f>IF('Unified Genders - Gold'!G81+'Unified Genders - Silver'!G81+'Unified Genders - Bronze'!G81 &gt; 0, 'Unified Genders - Gold'!G81*'Medal values'!$B$1+'Unified Genders - Silver'!G81*'Medal values'!$B$2+'Unified Genders - Bronze'!G81*'Medal values'!$B$3, "")</f>
        <v/>
      </c>
      <c r="H81" s="5" t="str">
        <f>IF('Unified Genders - Gold'!H81+'Unified Genders - Silver'!H81+'Unified Genders - Bronze'!H81 &gt; 0, 'Unified Genders - Gold'!H81*'Medal values'!$B$1+'Unified Genders - Silver'!H81*'Medal values'!$B$2+'Unified Genders - Bronze'!H81*'Medal values'!$B$3, "")</f>
        <v/>
      </c>
      <c r="I81" s="5" t="str">
        <f>IF('Unified Genders - Gold'!I81+'Unified Genders - Silver'!I81+'Unified Genders - Bronze'!I81 &gt; 0, 'Unified Genders - Gold'!I81*'Medal values'!$B$1+'Unified Genders - Silver'!I81*'Medal values'!$B$2+'Unified Genders - Bronze'!I81*'Medal values'!$B$3, "")</f>
        <v/>
      </c>
      <c r="J81" s="5" t="str">
        <f>IF('Unified Genders - Gold'!J81+'Unified Genders - Silver'!J81+'Unified Genders - Bronze'!J81 &gt; 0, 'Unified Genders - Gold'!J81*'Medal values'!$B$1+'Unified Genders - Silver'!J81*'Medal values'!$B$2+'Unified Genders - Bronze'!J81*'Medal values'!$B$3, "")</f>
        <v/>
      </c>
      <c r="K81" s="5" t="str">
        <f>IF('Unified Genders - Gold'!K81+'Unified Genders - Silver'!K81+'Unified Genders - Bronze'!K81 &gt; 0, 'Unified Genders - Gold'!K81*'Medal values'!$B$1+'Unified Genders - Silver'!K81*'Medal values'!$B$2+'Unified Genders - Bronze'!K81*'Medal values'!$B$3, "")</f>
        <v/>
      </c>
      <c r="L81" s="5" t="str">
        <f>IF('Unified Genders - Gold'!L81+'Unified Genders - Silver'!L81+'Unified Genders - Bronze'!L81 &gt; 0, 'Unified Genders - Gold'!L81*'Medal values'!$B$1+'Unified Genders - Silver'!L81*'Medal values'!$B$2+'Unified Genders - Bronze'!L81*'Medal values'!$B$3, "")</f>
        <v/>
      </c>
      <c r="M81" s="5" t="str">
        <f>IF('Unified Genders - Gold'!M81+'Unified Genders - Silver'!M81+'Unified Genders - Bronze'!M81 &gt; 0, 'Unified Genders - Gold'!M81*'Medal values'!$B$1+'Unified Genders - Silver'!M81*'Medal values'!$B$2+'Unified Genders - Bronze'!M81*'Medal values'!$B$3, "")</f>
        <v/>
      </c>
      <c r="N81" s="5" t="str">
        <f>IF('Unified Genders - Gold'!N81+'Unified Genders - Silver'!N81+'Unified Genders - Bronze'!N81 &gt; 0, 'Unified Genders - Gold'!N81*'Medal values'!$B$1+'Unified Genders - Silver'!N81*'Medal values'!$B$2+'Unified Genders - Bronze'!N81*'Medal values'!$B$3, "")</f>
        <v/>
      </c>
      <c r="O81" s="5" t="str">
        <f>IF('Unified Genders - Gold'!O81+'Unified Genders - Silver'!O81+'Unified Genders - Bronze'!O81 &gt; 0, 'Unified Genders - Gold'!O81*'Medal values'!$B$1+'Unified Genders - Silver'!O81*'Medal values'!$B$2+'Unified Genders - Bronze'!O81*'Medal values'!$B$3, "")</f>
        <v/>
      </c>
      <c r="P81" s="5" t="str">
        <f>IF('Unified Genders - Gold'!P81+'Unified Genders - Silver'!P81+'Unified Genders - Bronze'!P81 &gt; 0, 'Unified Genders - Gold'!P81*'Medal values'!$B$1+'Unified Genders - Silver'!P81*'Medal values'!$B$2+'Unified Genders - Bronze'!P81*'Medal values'!$B$3, "")</f>
        <v/>
      </c>
      <c r="Q81" s="5" t="str">
        <f>IF('Unified Genders - Gold'!Q81+'Unified Genders - Silver'!Q81+'Unified Genders - Bronze'!Q81 &gt; 0, 'Unified Genders - Gold'!Q81*'Medal values'!$B$1+'Unified Genders - Silver'!Q81*'Medal values'!$B$2+'Unified Genders - Bronze'!Q81*'Medal values'!$B$3, "")</f>
        <v/>
      </c>
      <c r="R81" s="5" t="str">
        <f>IF('Unified Genders - Gold'!R81+'Unified Genders - Silver'!R81+'Unified Genders - Bronze'!R81 &gt; 0, 'Unified Genders - Gold'!R81*'Medal values'!$B$1+'Unified Genders - Silver'!R81*'Medal values'!$B$2+'Unified Genders - Bronze'!R81*'Medal values'!$B$3, "")</f>
        <v/>
      </c>
      <c r="S81" s="5" t="str">
        <f>IF('Unified Genders - Gold'!S81+'Unified Genders - Silver'!S81+'Unified Genders - Bronze'!S81 &gt; 0, 'Unified Genders - Gold'!S81*'Medal values'!$B$1+'Unified Genders - Silver'!S81*'Medal values'!$B$2+'Unified Genders - Bronze'!S81*'Medal values'!$B$3, "")</f>
        <v/>
      </c>
      <c r="T81" s="5" t="str">
        <f>IF('Unified Genders - Gold'!T81+'Unified Genders - Silver'!T81+'Unified Genders - Bronze'!T81 &gt; 0, 'Unified Genders - Gold'!T81*'Medal values'!$B$1+'Unified Genders - Silver'!T81*'Medal values'!$B$2+'Unified Genders - Bronze'!T81*'Medal values'!$B$3, "")</f>
        <v/>
      </c>
      <c r="U81" s="5" t="str">
        <f>IF('Unified Genders - Gold'!U81+'Unified Genders - Silver'!U81+'Unified Genders - Bronze'!U81 &gt; 0, 'Unified Genders - Gold'!U81*'Medal values'!$B$1+'Unified Genders - Silver'!U81*'Medal values'!$B$2+'Unified Genders - Bronze'!U81*'Medal values'!$B$3, "")</f>
        <v/>
      </c>
      <c r="V81" s="5" t="str">
        <f>IF('Unified Genders - Gold'!V81+'Unified Genders - Silver'!V81+'Unified Genders - Bronze'!V81 &gt; 0, 'Unified Genders - Gold'!V81*'Medal values'!$B$1+'Unified Genders - Silver'!V81*'Medal values'!$B$2+'Unified Genders - Bronze'!V81*'Medal values'!$B$3, "")</f>
        <v/>
      </c>
      <c r="W81" s="5" t="str">
        <f>IF('Unified Genders - Gold'!W81+'Unified Genders - Silver'!W81+'Unified Genders - Bronze'!W81 &gt; 0, 'Unified Genders - Gold'!W81*'Medal values'!$B$1+'Unified Genders - Silver'!W81*'Medal values'!$B$2+'Unified Genders - Bronze'!W81*'Medal values'!$B$3, "")</f>
        <v/>
      </c>
      <c r="X81" s="5" t="str">
        <f>IF('Unified Genders - Gold'!X81+'Unified Genders - Silver'!X81+'Unified Genders - Bronze'!X81 &gt; 0, 'Unified Genders - Gold'!X81*'Medal values'!$B$1+'Unified Genders - Silver'!X81*'Medal values'!$B$2+'Unified Genders - Bronze'!X81*'Medal values'!$B$3, "")</f>
        <v/>
      </c>
      <c r="Y81" s="5" t="str">
        <f>IF('Unified Genders - Gold'!Y81+'Unified Genders - Silver'!Y81+'Unified Genders - Bronze'!Y81 &gt; 0, 'Unified Genders - Gold'!Y81*'Medal values'!$B$1+'Unified Genders - Silver'!Y81*'Medal values'!$B$2+'Unified Genders - Bronze'!Y81*'Medal values'!$B$3, "")</f>
        <v/>
      </c>
      <c r="Z81" s="5" t="str">
        <f>IF('Unified Genders - Gold'!Z81+'Unified Genders - Silver'!Z81+'Unified Genders - Bronze'!Z81 &gt; 0, 'Unified Genders - Gold'!Z81*'Medal values'!$B$1+'Unified Genders - Silver'!Z81*'Medal values'!$B$2+'Unified Genders - Bronze'!Z81*'Medal values'!$B$3, "")</f>
        <v/>
      </c>
      <c r="AA81" s="5">
        <f>IF('Unified Genders - Gold'!AA81+'Unified Genders - Silver'!AA81+'Unified Genders - Bronze'!AA81 &gt; 0, 'Unified Genders - Gold'!AA81*'Medal values'!$B$1+'Unified Genders - Silver'!AA81*'Medal values'!$B$2+'Unified Genders - Bronze'!AA81*'Medal values'!$B$3, "")</f>
        <v>3.001</v>
      </c>
      <c r="AB81" s="5" t="str">
        <f>IF('Unified Genders - Gold'!AB81+'Unified Genders - Silver'!AB81+'Unified Genders - Bronze'!AB81 &gt; 0, 'Unified Genders - Gold'!AB81*'Medal values'!$B$1+'Unified Genders - Silver'!AB81*'Medal values'!$B$2+'Unified Genders - Bronze'!AB81*'Medal values'!$B$3, "")</f>
        <v/>
      </c>
      <c r="AC81" s="5" t="str">
        <f>IF('Unified Genders - Gold'!AC81+'Unified Genders - Silver'!AC81+'Unified Genders - Bronze'!AC81 &gt; 0, 'Unified Genders - Gold'!AC81*'Medal values'!$B$1+'Unified Genders - Silver'!AC81*'Medal values'!$B$2+'Unified Genders - Bronze'!AC81*'Medal values'!$B$3, "")</f>
        <v/>
      </c>
      <c r="AD81" s="5" t="str">
        <f>IF('Unified Genders - Gold'!AD81+'Unified Genders - Silver'!AD81+'Unified Genders - Bronze'!AD81 &gt; 0, 'Unified Genders - Gold'!AD81*'Medal values'!$B$1+'Unified Genders - Silver'!AD81*'Medal values'!$B$2+'Unified Genders - Bronze'!AD81*'Medal values'!$B$3, "")</f>
        <v/>
      </c>
      <c r="AE81" s="5" t="str">
        <f>IF('Unified Genders - Gold'!AE81+'Unified Genders - Silver'!AE81+'Unified Genders - Bronze'!AE81 &gt; 0, 'Unified Genders - Gold'!AE81*'Medal values'!$B$1+'Unified Genders - Silver'!AE81*'Medal values'!$B$2+'Unified Genders - Bronze'!AE81*'Medal values'!$B$3, "")</f>
        <v/>
      </c>
      <c r="AF81" s="5" t="str">
        <f>IF('Unified Genders - Gold'!AF81+'Unified Genders - Silver'!AF81+'Unified Genders - Bronze'!AF81 &gt; 0, 'Unified Genders - Gold'!AF81*'Medal values'!$B$1+'Unified Genders - Silver'!AF81*'Medal values'!$B$2+'Unified Genders - Bronze'!AF81*'Medal values'!$B$3, "")</f>
        <v/>
      </c>
      <c r="AG81" s="5" t="str">
        <f>IF('Unified Genders - Gold'!AG81+'Unified Genders - Silver'!AG81+'Unified Genders - Bronze'!AG81 &gt; 0, 'Unified Genders - Gold'!AG81*'Medal values'!$B$1+'Unified Genders - Silver'!AG81*'Medal values'!$B$2+'Unified Genders - Bronze'!AG81*'Medal values'!$B$3, "")</f>
        <v/>
      </c>
      <c r="AH81" s="5">
        <f>IF('Unified Genders - Gold'!AH81+'Unified Genders - Silver'!AH81+'Unified Genders - Bronze'!AH81 &gt; 0, 'Unified Genders - Gold'!AH81*'Medal values'!$B$1+'Unified Genders - Silver'!AH81*'Medal values'!$B$2+'Unified Genders - Bronze'!AH81*'Medal values'!$B$3, "")</f>
        <v>3.000001</v>
      </c>
      <c r="AI81" s="5" t="str">
        <f>IF('Unified Genders - Gold'!AI81+'Unified Genders - Silver'!AI81+'Unified Genders - Bronze'!AI81 &gt; 0, 'Unified Genders - Gold'!AI81*'Medal values'!$B$1+'Unified Genders - Silver'!AI81*'Medal values'!$B$2+'Unified Genders - Bronze'!AI81*'Medal values'!$B$3, "")</f>
        <v/>
      </c>
      <c r="AJ81" s="5" t="str">
        <f>IF('Unified Genders - Gold'!AJ81+'Unified Genders - Silver'!AJ81+'Unified Genders - Bronze'!AJ81 &gt; 0, 'Unified Genders - Gold'!AJ81*'Medal values'!$B$1+'Unified Genders - Silver'!AJ81*'Medal values'!$B$2+'Unified Genders - Bronze'!AJ81*'Medal values'!$B$3, "")</f>
        <v/>
      </c>
      <c r="AK81" s="5" t="str">
        <f>IF('Unified Genders - Gold'!AK81+'Unified Genders - Silver'!AK81+'Unified Genders - Bronze'!AK81 &gt; 0, 'Unified Genders - Gold'!AK81*'Medal values'!$B$1+'Unified Genders - Silver'!AK81*'Medal values'!$B$2+'Unified Genders - Bronze'!AK81*'Medal values'!$B$3, "")</f>
        <v/>
      </c>
      <c r="AL81" s="5" t="str">
        <f>IF('Unified Genders - Gold'!AL81+'Unified Genders - Silver'!AL81+'Unified Genders - Bronze'!AL81 &gt; 0, 'Unified Genders - Gold'!AL81*'Medal values'!$B$1+'Unified Genders - Silver'!AL81*'Medal values'!$B$2+'Unified Genders - Bronze'!AL81*'Medal values'!$B$3, "")</f>
        <v/>
      </c>
      <c r="AM81" s="5" t="str">
        <f>IF('Unified Genders - Gold'!AM81+'Unified Genders - Silver'!AM81+'Unified Genders - Bronze'!AM81 &gt; 0, 'Unified Genders - Gold'!AM81*'Medal values'!$B$1+'Unified Genders - Silver'!AM81*'Medal values'!$B$2+'Unified Genders - Bronze'!AM81*'Medal values'!$B$3, "")</f>
        <v/>
      </c>
      <c r="AN81" s="5">
        <f>IF('Unified Genders - Gold'!AN81+'Unified Genders - Silver'!AN81+'Unified Genders - Bronze'!AN81 &gt; 0, 'Unified Genders - Gold'!AN81*'Medal values'!$B$1+'Unified Genders - Silver'!AN81*'Medal values'!$B$2+'Unified Genders - Bronze'!AN81*'Medal values'!$B$3, "")</f>
        <v>4.001</v>
      </c>
      <c r="AO81" s="5" t="str">
        <f>IF('Unified Genders - Gold'!AO81+'Unified Genders - Silver'!AO81+'Unified Genders - Bronze'!AO81 &gt; 0, 'Unified Genders - Gold'!AO81*'Medal values'!$B$1+'Unified Genders - Silver'!AO81*'Medal values'!$B$2+'Unified Genders - Bronze'!AO81*'Medal values'!$B$3, "")</f>
        <v/>
      </c>
      <c r="AP81" s="5" t="str">
        <f>IF('Unified Genders - Gold'!AP81+'Unified Genders - Silver'!AP81+'Unified Genders - Bronze'!AP81 &gt; 0, 'Unified Genders - Gold'!AP81*'Medal values'!$B$1+'Unified Genders - Silver'!AP81*'Medal values'!$B$2+'Unified Genders - Bronze'!AP81*'Medal values'!$B$3, "")</f>
        <v/>
      </c>
      <c r="AQ81" s="5" t="str">
        <f>IF('Unified Genders - Gold'!AQ81+'Unified Genders - Silver'!AQ81+'Unified Genders - Bronze'!AQ81 &gt; 0, 'Unified Genders - Gold'!AQ81*'Medal values'!$B$1+'Unified Genders - Silver'!AQ81*'Medal values'!$B$2+'Unified Genders - Bronze'!AQ81*'Medal values'!$B$3, "")</f>
        <v/>
      </c>
      <c r="AR81" s="5">
        <f>IF('Unified Genders - Gold'!AR81+'Unified Genders - Silver'!AR81+'Unified Genders - Bronze'!AR81 &gt; 0, 'Unified Genders - Gold'!AR81*'Medal values'!$B$1+'Unified Genders - Silver'!AR81*'Medal values'!$B$2+'Unified Genders - Bronze'!AR81*'Medal values'!$B$3, "")</f>
        <v>1</v>
      </c>
      <c r="AS81" s="5">
        <f>IF('Unified Genders - Gold'!AS81+'Unified Genders - Silver'!AS81+'Unified Genders - Bronze'!AS81 &gt; 0, 'Unified Genders - Gold'!AS81*'Medal values'!$B$1+'Unified Genders - Silver'!AS81*'Medal values'!$B$2+'Unified Genders - Bronze'!AS81*'Medal values'!$B$3, "")</f>
        <v>3.001</v>
      </c>
      <c r="AT81" s="5" t="str">
        <f>IF('Unified Genders - Gold'!AT81+'Unified Genders - Silver'!AT81+'Unified Genders - Bronze'!AT81 &gt; 0, 'Unified Genders - Gold'!AT81*'Medal values'!$B$1+'Unified Genders - Silver'!AT81*'Medal values'!$B$2+'Unified Genders - Bronze'!AT81*'Medal values'!$B$3, "")</f>
        <v/>
      </c>
      <c r="AU81" s="5">
        <f>IF('Unified Genders - Gold'!AU81+'Unified Genders - Silver'!AU81+'Unified Genders - Bronze'!AU81 &gt; 0, 'Unified Genders - Gold'!AU81*'Medal values'!$B$1+'Unified Genders - Silver'!AU81*'Medal values'!$B$2+'Unified Genders - Bronze'!AU81*'Medal values'!$B$3, "")</f>
        <v>1</v>
      </c>
      <c r="AV81" s="5">
        <f t="shared" si="1"/>
        <v>16.003001</v>
      </c>
      <c r="AW81" s="5">
        <f>SUM('Unified Genders - Gold'!AV81, 'Unified Genders - Silver'!AV81, 'Unified Genders - Bronze'!AV81)</f>
        <v>9</v>
      </c>
    </row>
    <row r="82">
      <c r="A82" s="5" t="str">
        <f>Countries!A81</f>
        <v>SUI</v>
      </c>
      <c r="B82" s="5" t="str">
        <f>IF('Unified Genders - Gold'!B82+'Unified Genders - Silver'!B82+'Unified Genders - Bronze'!B82 &gt; 0, 'Unified Genders - Gold'!B82*'Medal values'!$B$1+'Unified Genders - Silver'!B82*'Medal values'!$B$2+'Unified Genders - Bronze'!B82*'Medal values'!$B$3, "")</f>
        <v/>
      </c>
      <c r="C82" s="5" t="str">
        <f>IF('Unified Genders - Gold'!C82+'Unified Genders - Silver'!C82+'Unified Genders - Bronze'!C82 &gt; 0, 'Unified Genders - Gold'!C82*'Medal values'!$B$1+'Unified Genders - Silver'!C82*'Medal values'!$B$2+'Unified Genders - Bronze'!C82*'Medal values'!$B$3, "")</f>
        <v/>
      </c>
      <c r="D82" s="5" t="str">
        <f>IF('Unified Genders - Gold'!D82+'Unified Genders - Silver'!D82+'Unified Genders - Bronze'!D82 &gt; 0, 'Unified Genders - Gold'!D82*'Medal values'!$B$1+'Unified Genders - Silver'!D82*'Medal values'!$B$2+'Unified Genders - Bronze'!D82*'Medal values'!$B$3, "")</f>
        <v/>
      </c>
      <c r="E82" s="5" t="str">
        <f>IF('Unified Genders - Gold'!E82+'Unified Genders - Silver'!E82+'Unified Genders - Bronze'!E82 &gt; 0, 'Unified Genders - Gold'!E82*'Medal values'!$B$1+'Unified Genders - Silver'!E82*'Medal values'!$B$2+'Unified Genders - Bronze'!E82*'Medal values'!$B$3, "")</f>
        <v/>
      </c>
      <c r="F82" s="5" t="str">
        <f>IF('Unified Genders - Gold'!F82+'Unified Genders - Silver'!F82+'Unified Genders - Bronze'!F82 &gt; 0, 'Unified Genders - Gold'!F82*'Medal values'!$B$1+'Unified Genders - Silver'!F82*'Medal values'!$B$2+'Unified Genders - Bronze'!F82*'Medal values'!$B$3, "")</f>
        <v/>
      </c>
      <c r="G82" s="5" t="str">
        <f>IF('Unified Genders - Gold'!G82+'Unified Genders - Silver'!G82+'Unified Genders - Bronze'!G82 &gt; 0, 'Unified Genders - Gold'!G82*'Medal values'!$B$1+'Unified Genders - Silver'!G82*'Medal values'!$B$2+'Unified Genders - Bronze'!G82*'Medal values'!$B$3, "")</f>
        <v/>
      </c>
      <c r="H82" s="5" t="str">
        <f>IF('Unified Genders - Gold'!H82+'Unified Genders - Silver'!H82+'Unified Genders - Bronze'!H82 &gt; 0, 'Unified Genders - Gold'!H82*'Medal values'!$B$1+'Unified Genders - Silver'!H82*'Medal values'!$B$2+'Unified Genders - Bronze'!H82*'Medal values'!$B$3, "")</f>
        <v/>
      </c>
      <c r="I82" s="5" t="str">
        <f>IF('Unified Genders - Gold'!I82+'Unified Genders - Silver'!I82+'Unified Genders - Bronze'!I82 &gt; 0, 'Unified Genders - Gold'!I82*'Medal values'!$B$1+'Unified Genders - Silver'!I82*'Medal values'!$B$2+'Unified Genders - Bronze'!I82*'Medal values'!$B$3, "")</f>
        <v/>
      </c>
      <c r="J82" s="5">
        <f>IF('Unified Genders - Gold'!J82+'Unified Genders - Silver'!J82+'Unified Genders - Bronze'!J82 &gt; 0, 'Unified Genders - Gold'!J82*'Medal values'!$B$1+'Unified Genders - Silver'!J82*'Medal values'!$B$2+'Unified Genders - Bronze'!J82*'Medal values'!$B$3, "")</f>
        <v>1</v>
      </c>
      <c r="K82" s="5" t="str">
        <f>IF('Unified Genders - Gold'!K82+'Unified Genders - Silver'!K82+'Unified Genders - Bronze'!K82 &gt; 0, 'Unified Genders - Gold'!K82*'Medal values'!$B$1+'Unified Genders - Silver'!K82*'Medal values'!$B$2+'Unified Genders - Bronze'!K82*'Medal values'!$B$3, "")</f>
        <v/>
      </c>
      <c r="L82" s="5" t="str">
        <f>IF('Unified Genders - Gold'!L82+'Unified Genders - Silver'!L82+'Unified Genders - Bronze'!L82 &gt; 0, 'Unified Genders - Gold'!L82*'Medal values'!$B$1+'Unified Genders - Silver'!L82*'Medal values'!$B$2+'Unified Genders - Bronze'!L82*'Medal values'!$B$3, "")</f>
        <v/>
      </c>
      <c r="M82" s="5" t="str">
        <f>IF('Unified Genders - Gold'!M82+'Unified Genders - Silver'!M82+'Unified Genders - Bronze'!M82 &gt; 0, 'Unified Genders - Gold'!M82*'Medal values'!$B$1+'Unified Genders - Silver'!M82*'Medal values'!$B$2+'Unified Genders - Bronze'!M82*'Medal values'!$B$3, "")</f>
        <v/>
      </c>
      <c r="N82" s="5">
        <f>IF('Unified Genders - Gold'!N82+'Unified Genders - Silver'!N82+'Unified Genders - Bronze'!N82 &gt; 0, 'Unified Genders - Gold'!N82*'Medal values'!$B$1+'Unified Genders - Silver'!N82*'Medal values'!$B$2+'Unified Genders - Bronze'!N82*'Medal values'!$B$3, "")</f>
        <v>1</v>
      </c>
      <c r="O82" s="5" t="str">
        <f>IF('Unified Genders - Gold'!O82+'Unified Genders - Silver'!O82+'Unified Genders - Bronze'!O82 &gt; 0, 'Unified Genders - Gold'!O82*'Medal values'!$B$1+'Unified Genders - Silver'!O82*'Medal values'!$B$2+'Unified Genders - Bronze'!O82*'Medal values'!$B$3, "")</f>
        <v/>
      </c>
      <c r="P82" s="5">
        <f>IF('Unified Genders - Gold'!P82+'Unified Genders - Silver'!P82+'Unified Genders - Bronze'!P82 &gt; 0, 'Unified Genders - Gold'!P82*'Medal values'!$B$1+'Unified Genders - Silver'!P82*'Medal values'!$B$2+'Unified Genders - Bronze'!P82*'Medal values'!$B$3, "")</f>
        <v>8.001002</v>
      </c>
      <c r="Q82" s="5">
        <f>IF('Unified Genders - Gold'!Q82+'Unified Genders - Silver'!Q82+'Unified Genders - Bronze'!Q82 &gt; 0, 'Unified Genders - Gold'!Q82*'Medal values'!$B$1+'Unified Genders - Silver'!Q82*'Medal values'!$B$2+'Unified Genders - Bronze'!Q82*'Medal values'!$B$3, "")</f>
        <v>2.000001</v>
      </c>
      <c r="R82" s="5" t="str">
        <f>IF('Unified Genders - Gold'!R82+'Unified Genders - Silver'!R82+'Unified Genders - Bronze'!R82 &gt; 0, 'Unified Genders - Gold'!R82*'Medal values'!$B$1+'Unified Genders - Silver'!R82*'Medal values'!$B$2+'Unified Genders - Bronze'!R82*'Medal values'!$B$3, "")</f>
        <v/>
      </c>
      <c r="S82" s="5" t="str">
        <f>IF('Unified Genders - Gold'!S82+'Unified Genders - Silver'!S82+'Unified Genders - Bronze'!S82 &gt; 0, 'Unified Genders - Gold'!S82*'Medal values'!$B$1+'Unified Genders - Silver'!S82*'Medal values'!$B$2+'Unified Genders - Bronze'!S82*'Medal values'!$B$3, "")</f>
        <v/>
      </c>
      <c r="T82" s="5" t="str">
        <f>IF('Unified Genders - Gold'!T82+'Unified Genders - Silver'!T82+'Unified Genders - Bronze'!T82 &gt; 0, 'Unified Genders - Gold'!T82*'Medal values'!$B$1+'Unified Genders - Silver'!T82*'Medal values'!$B$2+'Unified Genders - Bronze'!T82*'Medal values'!$B$3, "")</f>
        <v/>
      </c>
      <c r="U82" s="5" t="str">
        <f>IF('Unified Genders - Gold'!U82+'Unified Genders - Silver'!U82+'Unified Genders - Bronze'!U82 &gt; 0, 'Unified Genders - Gold'!U82*'Medal values'!$B$1+'Unified Genders - Silver'!U82*'Medal values'!$B$2+'Unified Genders - Bronze'!U82*'Medal values'!$B$3, "")</f>
        <v/>
      </c>
      <c r="V82" s="5" t="str">
        <f>IF('Unified Genders - Gold'!V82+'Unified Genders - Silver'!V82+'Unified Genders - Bronze'!V82 &gt; 0, 'Unified Genders - Gold'!V82*'Medal values'!$B$1+'Unified Genders - Silver'!V82*'Medal values'!$B$2+'Unified Genders - Bronze'!V82*'Medal values'!$B$3, "")</f>
        <v/>
      </c>
      <c r="W82" s="5" t="str">
        <f>IF('Unified Genders - Gold'!W82+'Unified Genders - Silver'!W82+'Unified Genders - Bronze'!W82 &gt; 0, 'Unified Genders - Gold'!W82*'Medal values'!$B$1+'Unified Genders - Silver'!W82*'Medal values'!$B$2+'Unified Genders - Bronze'!W82*'Medal values'!$B$3, "")</f>
        <v/>
      </c>
      <c r="X82" s="5" t="str">
        <f>IF('Unified Genders - Gold'!X82+'Unified Genders - Silver'!X82+'Unified Genders - Bronze'!X82 &gt; 0, 'Unified Genders - Gold'!X82*'Medal values'!$B$1+'Unified Genders - Silver'!X82*'Medal values'!$B$2+'Unified Genders - Bronze'!X82*'Medal values'!$B$3, "")</f>
        <v/>
      </c>
      <c r="Y82" s="5" t="str">
        <f>IF('Unified Genders - Gold'!Y82+'Unified Genders - Silver'!Y82+'Unified Genders - Bronze'!Y82 &gt; 0, 'Unified Genders - Gold'!Y82*'Medal values'!$B$1+'Unified Genders - Silver'!Y82*'Medal values'!$B$2+'Unified Genders - Bronze'!Y82*'Medal values'!$B$3, "")</f>
        <v/>
      </c>
      <c r="Z82" s="5" t="str">
        <f>IF('Unified Genders - Gold'!Z82+'Unified Genders - Silver'!Z82+'Unified Genders - Bronze'!Z82 &gt; 0, 'Unified Genders - Gold'!Z82*'Medal values'!$B$1+'Unified Genders - Silver'!Z82*'Medal values'!$B$2+'Unified Genders - Bronze'!Z82*'Medal values'!$B$3, "")</f>
        <v/>
      </c>
      <c r="AA82" s="5" t="str">
        <f>IF('Unified Genders - Gold'!AA82+'Unified Genders - Silver'!AA82+'Unified Genders - Bronze'!AA82 &gt; 0, 'Unified Genders - Gold'!AA82*'Medal values'!$B$1+'Unified Genders - Silver'!AA82*'Medal values'!$B$2+'Unified Genders - Bronze'!AA82*'Medal values'!$B$3, "")</f>
        <v/>
      </c>
      <c r="AB82" s="5" t="str">
        <f>IF('Unified Genders - Gold'!AB82+'Unified Genders - Silver'!AB82+'Unified Genders - Bronze'!AB82 &gt; 0, 'Unified Genders - Gold'!AB82*'Medal values'!$B$1+'Unified Genders - Silver'!AB82*'Medal values'!$B$2+'Unified Genders - Bronze'!AB82*'Medal values'!$B$3, "")</f>
        <v/>
      </c>
      <c r="AC82" s="5" t="str">
        <f>IF('Unified Genders - Gold'!AC82+'Unified Genders - Silver'!AC82+'Unified Genders - Bronze'!AC82 &gt; 0, 'Unified Genders - Gold'!AC82*'Medal values'!$B$1+'Unified Genders - Silver'!AC82*'Medal values'!$B$2+'Unified Genders - Bronze'!AC82*'Medal values'!$B$3, "")</f>
        <v/>
      </c>
      <c r="AD82" s="5" t="str">
        <f>IF('Unified Genders - Gold'!AD82+'Unified Genders - Silver'!AD82+'Unified Genders - Bronze'!AD82 &gt; 0, 'Unified Genders - Gold'!AD82*'Medal values'!$B$1+'Unified Genders - Silver'!AD82*'Medal values'!$B$2+'Unified Genders - Bronze'!AD82*'Medal values'!$B$3, "")</f>
        <v/>
      </c>
      <c r="AE82" s="5" t="str">
        <f>IF('Unified Genders - Gold'!AE82+'Unified Genders - Silver'!AE82+'Unified Genders - Bronze'!AE82 &gt; 0, 'Unified Genders - Gold'!AE82*'Medal values'!$B$1+'Unified Genders - Silver'!AE82*'Medal values'!$B$2+'Unified Genders - Bronze'!AE82*'Medal values'!$B$3, "")</f>
        <v/>
      </c>
      <c r="AF82" s="5" t="str">
        <f>IF('Unified Genders - Gold'!AF82+'Unified Genders - Silver'!AF82+'Unified Genders - Bronze'!AF82 &gt; 0, 'Unified Genders - Gold'!AF82*'Medal values'!$B$1+'Unified Genders - Silver'!AF82*'Medal values'!$B$2+'Unified Genders - Bronze'!AF82*'Medal values'!$B$3, "")</f>
        <v/>
      </c>
      <c r="AG82" s="5" t="str">
        <f>IF('Unified Genders - Gold'!AG82+'Unified Genders - Silver'!AG82+'Unified Genders - Bronze'!AG82 &gt; 0, 'Unified Genders - Gold'!AG82*'Medal values'!$B$1+'Unified Genders - Silver'!AG82*'Medal values'!$B$2+'Unified Genders - Bronze'!AG82*'Medal values'!$B$3, "")</f>
        <v/>
      </c>
      <c r="AH82" s="5">
        <f>IF('Unified Genders - Gold'!AH82+'Unified Genders - Silver'!AH82+'Unified Genders - Bronze'!AH82 &gt; 0, 'Unified Genders - Gold'!AH82*'Medal values'!$B$1+'Unified Genders - Silver'!AH82*'Medal values'!$B$2+'Unified Genders - Bronze'!AH82*'Medal values'!$B$3, "")</f>
        <v>4.001</v>
      </c>
      <c r="AI82" s="5" t="str">
        <f>IF('Unified Genders - Gold'!AI82+'Unified Genders - Silver'!AI82+'Unified Genders - Bronze'!AI82 &gt; 0, 'Unified Genders - Gold'!AI82*'Medal values'!$B$1+'Unified Genders - Silver'!AI82*'Medal values'!$B$2+'Unified Genders - Bronze'!AI82*'Medal values'!$B$3, "")</f>
        <v/>
      </c>
      <c r="AJ82" s="5" t="str">
        <f>IF('Unified Genders - Gold'!AJ82+'Unified Genders - Silver'!AJ82+'Unified Genders - Bronze'!AJ82 &gt; 0, 'Unified Genders - Gold'!AJ82*'Medal values'!$B$1+'Unified Genders - Silver'!AJ82*'Medal values'!$B$2+'Unified Genders - Bronze'!AJ82*'Medal values'!$B$3, "")</f>
        <v/>
      </c>
      <c r="AK82" s="5" t="str">
        <f>IF('Unified Genders - Gold'!AK82+'Unified Genders - Silver'!AK82+'Unified Genders - Bronze'!AK82 &gt; 0, 'Unified Genders - Gold'!AK82*'Medal values'!$B$1+'Unified Genders - Silver'!AK82*'Medal values'!$B$2+'Unified Genders - Bronze'!AK82*'Medal values'!$B$3, "")</f>
        <v/>
      </c>
      <c r="AL82" s="5">
        <f>IF('Unified Genders - Gold'!AL82+'Unified Genders - Silver'!AL82+'Unified Genders - Bronze'!AL82 &gt; 0, 'Unified Genders - Gold'!AL82*'Medal values'!$B$1+'Unified Genders - Silver'!AL82*'Medal values'!$B$2+'Unified Genders - Bronze'!AL82*'Medal values'!$B$3, "")</f>
        <v>2</v>
      </c>
      <c r="AM82" s="5" t="str">
        <f>IF('Unified Genders - Gold'!AM82+'Unified Genders - Silver'!AM82+'Unified Genders - Bronze'!AM82 &gt; 0, 'Unified Genders - Gold'!AM82*'Medal values'!$B$1+'Unified Genders - Silver'!AM82*'Medal values'!$B$2+'Unified Genders - Bronze'!AM82*'Medal values'!$B$3, "")</f>
        <v/>
      </c>
      <c r="AN82" s="5" t="str">
        <f>IF('Unified Genders - Gold'!AN82+'Unified Genders - Silver'!AN82+'Unified Genders - Bronze'!AN82 &gt; 0, 'Unified Genders - Gold'!AN82*'Medal values'!$B$1+'Unified Genders - Silver'!AN82*'Medal values'!$B$2+'Unified Genders - Bronze'!AN82*'Medal values'!$B$3, "")</f>
        <v/>
      </c>
      <c r="AO82" s="5">
        <f>IF('Unified Genders - Gold'!AO82+'Unified Genders - Silver'!AO82+'Unified Genders - Bronze'!AO82 &gt; 0, 'Unified Genders - Gold'!AO82*'Medal values'!$B$1+'Unified Genders - Silver'!AO82*'Medal values'!$B$2+'Unified Genders - Bronze'!AO82*'Medal values'!$B$3, "")</f>
        <v>5.001001</v>
      </c>
      <c r="AP82" s="5" t="str">
        <f>IF('Unified Genders - Gold'!AP82+'Unified Genders - Silver'!AP82+'Unified Genders - Bronze'!AP82 &gt; 0, 'Unified Genders - Gold'!AP82*'Medal values'!$B$1+'Unified Genders - Silver'!AP82*'Medal values'!$B$2+'Unified Genders - Bronze'!AP82*'Medal values'!$B$3, "")</f>
        <v/>
      </c>
      <c r="AQ82" s="5" t="str">
        <f>IF('Unified Genders - Gold'!AQ82+'Unified Genders - Silver'!AQ82+'Unified Genders - Bronze'!AQ82 &gt; 0, 'Unified Genders - Gold'!AQ82*'Medal values'!$B$1+'Unified Genders - Silver'!AQ82*'Medal values'!$B$2+'Unified Genders - Bronze'!AQ82*'Medal values'!$B$3, "")</f>
        <v/>
      </c>
      <c r="AR82" s="5" t="str">
        <f>IF('Unified Genders - Gold'!AR82+'Unified Genders - Silver'!AR82+'Unified Genders - Bronze'!AR82 &gt; 0, 'Unified Genders - Gold'!AR82*'Medal values'!$B$1+'Unified Genders - Silver'!AR82*'Medal values'!$B$2+'Unified Genders - Bronze'!AR82*'Medal values'!$B$3, "")</f>
        <v/>
      </c>
      <c r="AS82" s="5" t="str">
        <f>IF('Unified Genders - Gold'!AS82+'Unified Genders - Silver'!AS82+'Unified Genders - Bronze'!AS82 &gt; 0, 'Unified Genders - Gold'!AS82*'Medal values'!$B$1+'Unified Genders - Silver'!AS82*'Medal values'!$B$2+'Unified Genders - Bronze'!AS82*'Medal values'!$B$3, "")</f>
        <v/>
      </c>
      <c r="AT82" s="5" t="str">
        <f>IF('Unified Genders - Gold'!AT82+'Unified Genders - Silver'!AT82+'Unified Genders - Bronze'!AT82 &gt; 0, 'Unified Genders - Gold'!AT82*'Medal values'!$B$1+'Unified Genders - Silver'!AT82*'Medal values'!$B$2+'Unified Genders - Bronze'!AT82*'Medal values'!$B$3, "")</f>
        <v/>
      </c>
      <c r="AU82" s="5" t="str">
        <f>IF('Unified Genders - Gold'!AU82+'Unified Genders - Silver'!AU82+'Unified Genders - Bronze'!AU82 &gt; 0, 'Unified Genders - Gold'!AU82*'Medal values'!$B$1+'Unified Genders - Silver'!AU82*'Medal values'!$B$2+'Unified Genders - Bronze'!AU82*'Medal values'!$B$3, "")</f>
        <v/>
      </c>
      <c r="AV82" s="5">
        <f t="shared" si="1"/>
        <v>23.003004</v>
      </c>
      <c r="AW82" s="5">
        <f>SUM('Unified Genders - Gold'!AV82, 'Unified Genders - Silver'!AV82, 'Unified Genders - Bronze'!AV82)</f>
        <v>13</v>
      </c>
    </row>
    <row r="83">
      <c r="A83" s="5" t="str">
        <f>Countries!A82</f>
        <v>SVK</v>
      </c>
      <c r="B83" s="5" t="str">
        <f>IF('Unified Genders - Gold'!B83+'Unified Genders - Silver'!B83+'Unified Genders - Bronze'!B83 &gt; 0, 'Unified Genders - Gold'!B83*'Medal values'!$B$1+'Unified Genders - Silver'!B83*'Medal values'!$B$2+'Unified Genders - Bronze'!B83*'Medal values'!$B$3, "")</f>
        <v/>
      </c>
      <c r="C83" s="5" t="str">
        <f>IF('Unified Genders - Gold'!C83+'Unified Genders - Silver'!C83+'Unified Genders - Bronze'!C83 &gt; 0, 'Unified Genders - Gold'!C83*'Medal values'!$B$1+'Unified Genders - Silver'!C83*'Medal values'!$B$2+'Unified Genders - Bronze'!C83*'Medal values'!$B$3, "")</f>
        <v/>
      </c>
      <c r="D83" s="5" t="str">
        <f>IF('Unified Genders - Gold'!D83+'Unified Genders - Silver'!D83+'Unified Genders - Bronze'!D83 &gt; 0, 'Unified Genders - Gold'!D83*'Medal values'!$B$1+'Unified Genders - Silver'!D83*'Medal values'!$B$2+'Unified Genders - Bronze'!D83*'Medal values'!$B$3, "")</f>
        <v/>
      </c>
      <c r="E83" s="5" t="str">
        <f>IF('Unified Genders - Gold'!E83+'Unified Genders - Silver'!E83+'Unified Genders - Bronze'!E83 &gt; 0, 'Unified Genders - Gold'!E83*'Medal values'!$B$1+'Unified Genders - Silver'!E83*'Medal values'!$B$2+'Unified Genders - Bronze'!E83*'Medal values'!$B$3, "")</f>
        <v/>
      </c>
      <c r="F83" s="5" t="str">
        <f>IF('Unified Genders - Gold'!F83+'Unified Genders - Silver'!F83+'Unified Genders - Bronze'!F83 &gt; 0, 'Unified Genders - Gold'!F83*'Medal values'!$B$1+'Unified Genders - Silver'!F83*'Medal values'!$B$2+'Unified Genders - Bronze'!F83*'Medal values'!$B$3, "")</f>
        <v/>
      </c>
      <c r="G83" s="5" t="str">
        <f>IF('Unified Genders - Gold'!G83+'Unified Genders - Silver'!G83+'Unified Genders - Bronze'!G83 &gt; 0, 'Unified Genders - Gold'!G83*'Medal values'!$B$1+'Unified Genders - Silver'!G83*'Medal values'!$B$2+'Unified Genders - Bronze'!G83*'Medal values'!$B$3, "")</f>
        <v/>
      </c>
      <c r="H83" s="5" t="str">
        <f>IF('Unified Genders - Gold'!H83+'Unified Genders - Silver'!H83+'Unified Genders - Bronze'!H83 &gt; 0, 'Unified Genders - Gold'!H83*'Medal values'!$B$1+'Unified Genders - Silver'!H83*'Medal values'!$B$2+'Unified Genders - Bronze'!H83*'Medal values'!$B$3, "")</f>
        <v/>
      </c>
      <c r="I83" s="5" t="str">
        <f>IF('Unified Genders - Gold'!I83+'Unified Genders - Silver'!I83+'Unified Genders - Bronze'!I83 &gt; 0, 'Unified Genders - Gold'!I83*'Medal values'!$B$1+'Unified Genders - Silver'!I83*'Medal values'!$B$2+'Unified Genders - Bronze'!I83*'Medal values'!$B$3, "")</f>
        <v/>
      </c>
      <c r="J83" s="5" t="str">
        <f>IF('Unified Genders - Gold'!J83+'Unified Genders - Silver'!J83+'Unified Genders - Bronze'!J83 &gt; 0, 'Unified Genders - Gold'!J83*'Medal values'!$B$1+'Unified Genders - Silver'!J83*'Medal values'!$B$2+'Unified Genders - Bronze'!J83*'Medal values'!$B$3, "")</f>
        <v/>
      </c>
      <c r="K83" s="5" t="str">
        <f>IF('Unified Genders - Gold'!K83+'Unified Genders - Silver'!K83+'Unified Genders - Bronze'!K83 &gt; 0, 'Unified Genders - Gold'!K83*'Medal values'!$B$1+'Unified Genders - Silver'!K83*'Medal values'!$B$2+'Unified Genders - Bronze'!K83*'Medal values'!$B$3, "")</f>
        <v/>
      </c>
      <c r="L83" s="5">
        <f>IF('Unified Genders - Gold'!L83+'Unified Genders - Silver'!L83+'Unified Genders - Bronze'!L83 &gt; 0, 'Unified Genders - Gold'!L83*'Medal values'!$B$1+'Unified Genders - Silver'!L83*'Medal values'!$B$2+'Unified Genders - Bronze'!L83*'Medal values'!$B$3, "")</f>
        <v>2.000001</v>
      </c>
      <c r="M83" s="5">
        <f>IF('Unified Genders - Gold'!M83+'Unified Genders - Silver'!M83+'Unified Genders - Bronze'!M83 &gt; 0, 'Unified Genders - Gold'!M83*'Medal values'!$B$1+'Unified Genders - Silver'!M83*'Medal values'!$B$2+'Unified Genders - Bronze'!M83*'Medal values'!$B$3, "")</f>
        <v>1</v>
      </c>
      <c r="N83" s="5" t="str">
        <f>IF('Unified Genders - Gold'!N83+'Unified Genders - Silver'!N83+'Unified Genders - Bronze'!N83 &gt; 0, 'Unified Genders - Gold'!N83*'Medal values'!$B$1+'Unified Genders - Silver'!N83*'Medal values'!$B$2+'Unified Genders - Bronze'!N83*'Medal values'!$B$3, "")</f>
        <v/>
      </c>
      <c r="O83" s="5" t="str">
        <f>IF('Unified Genders - Gold'!O83+'Unified Genders - Silver'!O83+'Unified Genders - Bronze'!O83 &gt; 0, 'Unified Genders - Gold'!O83*'Medal values'!$B$1+'Unified Genders - Silver'!O83*'Medal values'!$B$2+'Unified Genders - Bronze'!O83*'Medal values'!$B$3, "")</f>
        <v/>
      </c>
      <c r="P83" s="5" t="str">
        <f>IF('Unified Genders - Gold'!P83+'Unified Genders - Silver'!P83+'Unified Genders - Bronze'!P83 &gt; 0, 'Unified Genders - Gold'!P83*'Medal values'!$B$1+'Unified Genders - Silver'!P83*'Medal values'!$B$2+'Unified Genders - Bronze'!P83*'Medal values'!$B$3, "")</f>
        <v/>
      </c>
      <c r="Q83" s="5" t="str">
        <f>IF('Unified Genders - Gold'!Q83+'Unified Genders - Silver'!Q83+'Unified Genders - Bronze'!Q83 &gt; 0, 'Unified Genders - Gold'!Q83*'Medal values'!$B$1+'Unified Genders - Silver'!Q83*'Medal values'!$B$2+'Unified Genders - Bronze'!Q83*'Medal values'!$B$3, "")</f>
        <v/>
      </c>
      <c r="R83" s="5" t="str">
        <f>IF('Unified Genders - Gold'!R83+'Unified Genders - Silver'!R83+'Unified Genders - Bronze'!R83 &gt; 0, 'Unified Genders - Gold'!R83*'Medal values'!$B$1+'Unified Genders - Silver'!R83*'Medal values'!$B$2+'Unified Genders - Bronze'!R83*'Medal values'!$B$3, "")</f>
        <v/>
      </c>
      <c r="S83" s="5" t="str">
        <f>IF('Unified Genders - Gold'!S83+'Unified Genders - Silver'!S83+'Unified Genders - Bronze'!S83 &gt; 0, 'Unified Genders - Gold'!S83*'Medal values'!$B$1+'Unified Genders - Silver'!S83*'Medal values'!$B$2+'Unified Genders - Bronze'!S83*'Medal values'!$B$3, "")</f>
        <v/>
      </c>
      <c r="T83" s="5" t="str">
        <f>IF('Unified Genders - Gold'!T83+'Unified Genders - Silver'!T83+'Unified Genders - Bronze'!T83 &gt; 0, 'Unified Genders - Gold'!T83*'Medal values'!$B$1+'Unified Genders - Silver'!T83*'Medal values'!$B$2+'Unified Genders - Bronze'!T83*'Medal values'!$B$3, "")</f>
        <v/>
      </c>
      <c r="U83" s="5" t="str">
        <f>IF('Unified Genders - Gold'!U83+'Unified Genders - Silver'!U83+'Unified Genders - Bronze'!U83 &gt; 0, 'Unified Genders - Gold'!U83*'Medal values'!$B$1+'Unified Genders - Silver'!U83*'Medal values'!$B$2+'Unified Genders - Bronze'!U83*'Medal values'!$B$3, "")</f>
        <v/>
      </c>
      <c r="V83" s="5" t="str">
        <f>IF('Unified Genders - Gold'!V83+'Unified Genders - Silver'!V83+'Unified Genders - Bronze'!V83 &gt; 0, 'Unified Genders - Gold'!V83*'Medal values'!$B$1+'Unified Genders - Silver'!V83*'Medal values'!$B$2+'Unified Genders - Bronze'!V83*'Medal values'!$B$3, "")</f>
        <v/>
      </c>
      <c r="W83" s="5">
        <f>IF('Unified Genders - Gold'!W83+'Unified Genders - Silver'!W83+'Unified Genders - Bronze'!W83 &gt; 0, 'Unified Genders - Gold'!W83*'Medal values'!$B$1+'Unified Genders - Silver'!W83*'Medal values'!$B$2+'Unified Genders - Bronze'!W83*'Medal values'!$B$3, "")</f>
        <v>2.000001</v>
      </c>
      <c r="X83" s="5" t="str">
        <f>IF('Unified Genders - Gold'!X83+'Unified Genders - Silver'!X83+'Unified Genders - Bronze'!X83 &gt; 0, 'Unified Genders - Gold'!X83*'Medal values'!$B$1+'Unified Genders - Silver'!X83*'Medal values'!$B$2+'Unified Genders - Bronze'!X83*'Medal values'!$B$3, "")</f>
        <v/>
      </c>
      <c r="Y83" s="5" t="str">
        <f>IF('Unified Genders - Gold'!Y83+'Unified Genders - Silver'!Y83+'Unified Genders - Bronze'!Y83 &gt; 0, 'Unified Genders - Gold'!Y83*'Medal values'!$B$1+'Unified Genders - Silver'!Y83*'Medal values'!$B$2+'Unified Genders - Bronze'!Y83*'Medal values'!$B$3, "")</f>
        <v/>
      </c>
      <c r="Z83" s="5" t="str">
        <f>IF('Unified Genders - Gold'!Z83+'Unified Genders - Silver'!Z83+'Unified Genders - Bronze'!Z83 &gt; 0, 'Unified Genders - Gold'!Z83*'Medal values'!$B$1+'Unified Genders - Silver'!Z83*'Medal values'!$B$2+'Unified Genders - Bronze'!Z83*'Medal values'!$B$3, "")</f>
        <v/>
      </c>
      <c r="AA83" s="5" t="str">
        <f>IF('Unified Genders - Gold'!AA83+'Unified Genders - Silver'!AA83+'Unified Genders - Bronze'!AA83 &gt; 0, 'Unified Genders - Gold'!AA83*'Medal values'!$B$1+'Unified Genders - Silver'!AA83*'Medal values'!$B$2+'Unified Genders - Bronze'!AA83*'Medal values'!$B$3, "")</f>
        <v/>
      </c>
      <c r="AB83" s="5" t="str">
        <f>IF('Unified Genders - Gold'!AB83+'Unified Genders - Silver'!AB83+'Unified Genders - Bronze'!AB83 &gt; 0, 'Unified Genders - Gold'!AB83*'Medal values'!$B$1+'Unified Genders - Silver'!AB83*'Medal values'!$B$2+'Unified Genders - Bronze'!AB83*'Medal values'!$B$3, "")</f>
        <v/>
      </c>
      <c r="AC83" s="5" t="str">
        <f>IF('Unified Genders - Gold'!AC83+'Unified Genders - Silver'!AC83+'Unified Genders - Bronze'!AC83 &gt; 0, 'Unified Genders - Gold'!AC83*'Medal values'!$B$1+'Unified Genders - Silver'!AC83*'Medal values'!$B$2+'Unified Genders - Bronze'!AC83*'Medal values'!$B$3, "")</f>
        <v/>
      </c>
      <c r="AD83" s="5" t="str">
        <f>IF('Unified Genders - Gold'!AD83+'Unified Genders - Silver'!AD83+'Unified Genders - Bronze'!AD83 &gt; 0, 'Unified Genders - Gold'!AD83*'Medal values'!$B$1+'Unified Genders - Silver'!AD83*'Medal values'!$B$2+'Unified Genders - Bronze'!AD83*'Medal values'!$B$3, "")</f>
        <v/>
      </c>
      <c r="AE83" s="5" t="str">
        <f>IF('Unified Genders - Gold'!AE83+'Unified Genders - Silver'!AE83+'Unified Genders - Bronze'!AE83 &gt; 0, 'Unified Genders - Gold'!AE83*'Medal values'!$B$1+'Unified Genders - Silver'!AE83*'Medal values'!$B$2+'Unified Genders - Bronze'!AE83*'Medal values'!$B$3, "")</f>
        <v/>
      </c>
      <c r="AF83" s="5" t="str">
        <f>IF('Unified Genders - Gold'!AF83+'Unified Genders - Silver'!AF83+'Unified Genders - Bronze'!AF83 &gt; 0, 'Unified Genders - Gold'!AF83*'Medal values'!$B$1+'Unified Genders - Silver'!AF83*'Medal values'!$B$2+'Unified Genders - Bronze'!AF83*'Medal values'!$B$3, "")</f>
        <v/>
      </c>
      <c r="AG83" s="5" t="str">
        <f>IF('Unified Genders - Gold'!AG83+'Unified Genders - Silver'!AG83+'Unified Genders - Bronze'!AG83 &gt; 0, 'Unified Genders - Gold'!AG83*'Medal values'!$B$1+'Unified Genders - Silver'!AG83*'Medal values'!$B$2+'Unified Genders - Bronze'!AG83*'Medal values'!$B$3, "")</f>
        <v/>
      </c>
      <c r="AH83" s="5">
        <f>IF('Unified Genders - Gold'!AH83+'Unified Genders - Silver'!AH83+'Unified Genders - Bronze'!AH83 &gt; 0, 'Unified Genders - Gold'!AH83*'Medal values'!$B$1+'Unified Genders - Silver'!AH83*'Medal values'!$B$2+'Unified Genders - Bronze'!AH83*'Medal values'!$B$3, "")</f>
        <v>3.001</v>
      </c>
      <c r="AI83" s="5" t="str">
        <f>IF('Unified Genders - Gold'!AI83+'Unified Genders - Silver'!AI83+'Unified Genders - Bronze'!AI83 &gt; 0, 'Unified Genders - Gold'!AI83*'Medal values'!$B$1+'Unified Genders - Silver'!AI83*'Medal values'!$B$2+'Unified Genders - Bronze'!AI83*'Medal values'!$B$3, "")</f>
        <v/>
      </c>
      <c r="AJ83" s="5" t="str">
        <f>IF('Unified Genders - Gold'!AJ83+'Unified Genders - Silver'!AJ83+'Unified Genders - Bronze'!AJ83 &gt; 0, 'Unified Genders - Gold'!AJ83*'Medal values'!$B$1+'Unified Genders - Silver'!AJ83*'Medal values'!$B$2+'Unified Genders - Bronze'!AJ83*'Medal values'!$B$3, "")</f>
        <v/>
      </c>
      <c r="AK83" s="5" t="str">
        <f>IF('Unified Genders - Gold'!AK83+'Unified Genders - Silver'!AK83+'Unified Genders - Bronze'!AK83 &gt; 0, 'Unified Genders - Gold'!AK83*'Medal values'!$B$1+'Unified Genders - Silver'!AK83*'Medal values'!$B$2+'Unified Genders - Bronze'!AK83*'Medal values'!$B$3, "")</f>
        <v/>
      </c>
      <c r="AL83" s="5" t="str">
        <f>IF('Unified Genders - Gold'!AL83+'Unified Genders - Silver'!AL83+'Unified Genders - Bronze'!AL83 &gt; 0, 'Unified Genders - Gold'!AL83*'Medal values'!$B$1+'Unified Genders - Silver'!AL83*'Medal values'!$B$2+'Unified Genders - Bronze'!AL83*'Medal values'!$B$3, "")</f>
        <v/>
      </c>
      <c r="AM83" s="5" t="str">
        <f>IF('Unified Genders - Gold'!AM83+'Unified Genders - Silver'!AM83+'Unified Genders - Bronze'!AM83 &gt; 0, 'Unified Genders - Gold'!AM83*'Medal values'!$B$1+'Unified Genders - Silver'!AM83*'Medal values'!$B$2+'Unified Genders - Bronze'!AM83*'Medal values'!$B$3, "")</f>
        <v/>
      </c>
      <c r="AN83" s="5" t="str">
        <f>IF('Unified Genders - Gold'!AN83+'Unified Genders - Silver'!AN83+'Unified Genders - Bronze'!AN83 &gt; 0, 'Unified Genders - Gold'!AN83*'Medal values'!$B$1+'Unified Genders - Silver'!AN83*'Medal values'!$B$2+'Unified Genders - Bronze'!AN83*'Medal values'!$B$3, "")</f>
        <v/>
      </c>
      <c r="AO83" s="5" t="str">
        <f>IF('Unified Genders - Gold'!AO83+'Unified Genders - Silver'!AO83+'Unified Genders - Bronze'!AO83 &gt; 0, 'Unified Genders - Gold'!AO83*'Medal values'!$B$1+'Unified Genders - Silver'!AO83*'Medal values'!$B$2+'Unified Genders - Bronze'!AO83*'Medal values'!$B$3, "")</f>
        <v/>
      </c>
      <c r="AP83" s="5" t="str">
        <f>IF('Unified Genders - Gold'!AP83+'Unified Genders - Silver'!AP83+'Unified Genders - Bronze'!AP83 &gt; 0, 'Unified Genders - Gold'!AP83*'Medal values'!$B$1+'Unified Genders - Silver'!AP83*'Medal values'!$B$2+'Unified Genders - Bronze'!AP83*'Medal values'!$B$3, "")</f>
        <v/>
      </c>
      <c r="AQ83" s="5" t="str">
        <f>IF('Unified Genders - Gold'!AQ83+'Unified Genders - Silver'!AQ83+'Unified Genders - Bronze'!AQ83 &gt; 0, 'Unified Genders - Gold'!AQ83*'Medal values'!$B$1+'Unified Genders - Silver'!AQ83*'Medal values'!$B$2+'Unified Genders - Bronze'!AQ83*'Medal values'!$B$3, "")</f>
        <v/>
      </c>
      <c r="AR83" s="5" t="str">
        <f>IF('Unified Genders - Gold'!AR83+'Unified Genders - Silver'!AR83+'Unified Genders - Bronze'!AR83 &gt; 0, 'Unified Genders - Gold'!AR83*'Medal values'!$B$1+'Unified Genders - Silver'!AR83*'Medal values'!$B$2+'Unified Genders - Bronze'!AR83*'Medal values'!$B$3, "")</f>
        <v/>
      </c>
      <c r="AS83" s="5" t="str">
        <f>IF('Unified Genders - Gold'!AS83+'Unified Genders - Silver'!AS83+'Unified Genders - Bronze'!AS83 &gt; 0, 'Unified Genders - Gold'!AS83*'Medal values'!$B$1+'Unified Genders - Silver'!AS83*'Medal values'!$B$2+'Unified Genders - Bronze'!AS83*'Medal values'!$B$3, "")</f>
        <v/>
      </c>
      <c r="AT83" s="5" t="str">
        <f>IF('Unified Genders - Gold'!AT83+'Unified Genders - Silver'!AT83+'Unified Genders - Bronze'!AT83 &gt; 0, 'Unified Genders - Gold'!AT83*'Medal values'!$B$1+'Unified Genders - Silver'!AT83*'Medal values'!$B$2+'Unified Genders - Bronze'!AT83*'Medal values'!$B$3, "")</f>
        <v/>
      </c>
      <c r="AU83" s="5" t="str">
        <f>IF('Unified Genders - Gold'!AU83+'Unified Genders - Silver'!AU83+'Unified Genders - Bronze'!AU83 &gt; 0, 'Unified Genders - Gold'!AU83*'Medal values'!$B$1+'Unified Genders - Silver'!AU83*'Medal values'!$B$2+'Unified Genders - Bronze'!AU83*'Medal values'!$B$3, "")</f>
        <v/>
      </c>
      <c r="AV83" s="5">
        <f t="shared" si="1"/>
        <v>8.001002</v>
      </c>
      <c r="AW83" s="5">
        <f>SUM('Unified Genders - Gold'!AV83, 'Unified Genders - Silver'!AV83, 'Unified Genders - Bronze'!AV83)</f>
        <v>4</v>
      </c>
    </row>
    <row r="84">
      <c r="A84" s="5" t="str">
        <f>Countries!A83</f>
        <v>SWE</v>
      </c>
      <c r="B84" s="5" t="str">
        <f>IF('Unified Genders - Gold'!B84+'Unified Genders - Silver'!B84+'Unified Genders - Bronze'!B84 &gt; 0, 'Unified Genders - Gold'!B84*'Medal values'!$B$1+'Unified Genders - Silver'!B84*'Medal values'!$B$2+'Unified Genders - Bronze'!B84*'Medal values'!$B$3, "")</f>
        <v/>
      </c>
      <c r="C84" s="5" t="str">
        <f>IF('Unified Genders - Gold'!C84+'Unified Genders - Silver'!C84+'Unified Genders - Bronze'!C84 &gt; 0, 'Unified Genders - Gold'!C84*'Medal values'!$B$1+'Unified Genders - Silver'!C84*'Medal values'!$B$2+'Unified Genders - Bronze'!C84*'Medal values'!$B$3, "")</f>
        <v/>
      </c>
      <c r="D84" s="5" t="str">
        <f>IF('Unified Genders - Gold'!D84+'Unified Genders - Silver'!D84+'Unified Genders - Bronze'!D84 &gt; 0, 'Unified Genders - Gold'!D84*'Medal values'!$B$1+'Unified Genders - Silver'!D84*'Medal values'!$B$2+'Unified Genders - Bronze'!D84*'Medal values'!$B$3, "")</f>
        <v/>
      </c>
      <c r="E84" s="5" t="str">
        <f>IF('Unified Genders - Gold'!E84+'Unified Genders - Silver'!E84+'Unified Genders - Bronze'!E84 &gt; 0, 'Unified Genders - Gold'!E84*'Medal values'!$B$1+'Unified Genders - Silver'!E84*'Medal values'!$B$2+'Unified Genders - Bronze'!E84*'Medal values'!$B$3, "")</f>
        <v/>
      </c>
      <c r="F84" s="5">
        <f>IF('Unified Genders - Gold'!F84+'Unified Genders - Silver'!F84+'Unified Genders - Bronze'!F84 &gt; 0, 'Unified Genders - Gold'!F84*'Medal values'!$B$1+'Unified Genders - Silver'!F84*'Medal values'!$B$2+'Unified Genders - Bronze'!F84*'Medal values'!$B$3, "")</f>
        <v>8.002001</v>
      </c>
      <c r="G84" s="5" t="str">
        <f>IF('Unified Genders - Gold'!G84+'Unified Genders - Silver'!G84+'Unified Genders - Bronze'!G84 &gt; 0, 'Unified Genders - Gold'!G84*'Medal values'!$B$1+'Unified Genders - Silver'!G84*'Medal values'!$B$2+'Unified Genders - Bronze'!G84*'Medal values'!$B$3, "")</f>
        <v/>
      </c>
      <c r="H84" s="5" t="str">
        <f>IF('Unified Genders - Gold'!H84+'Unified Genders - Silver'!H84+'Unified Genders - Bronze'!H84 &gt; 0, 'Unified Genders - Gold'!H84*'Medal values'!$B$1+'Unified Genders - Silver'!H84*'Medal values'!$B$2+'Unified Genders - Bronze'!H84*'Medal values'!$B$3, "")</f>
        <v/>
      </c>
      <c r="I84" s="5" t="str">
        <f>IF('Unified Genders - Gold'!I84+'Unified Genders - Silver'!I84+'Unified Genders - Bronze'!I84 &gt; 0, 'Unified Genders - Gold'!I84*'Medal values'!$B$1+'Unified Genders - Silver'!I84*'Medal values'!$B$2+'Unified Genders - Bronze'!I84*'Medal values'!$B$3, "")</f>
        <v/>
      </c>
      <c r="J84" s="5" t="str">
        <f>IF('Unified Genders - Gold'!J84+'Unified Genders - Silver'!J84+'Unified Genders - Bronze'!J84 &gt; 0, 'Unified Genders - Gold'!J84*'Medal values'!$B$1+'Unified Genders - Silver'!J84*'Medal values'!$B$2+'Unified Genders - Bronze'!J84*'Medal values'!$B$3, "")</f>
        <v/>
      </c>
      <c r="K84" s="5" t="str">
        <f>IF('Unified Genders - Gold'!K84+'Unified Genders - Silver'!K84+'Unified Genders - Bronze'!K84 &gt; 0, 'Unified Genders - Gold'!K84*'Medal values'!$B$1+'Unified Genders - Silver'!K84*'Medal values'!$B$2+'Unified Genders - Bronze'!K84*'Medal values'!$B$3, "")</f>
        <v/>
      </c>
      <c r="L84" s="5" t="str">
        <f>IF('Unified Genders - Gold'!L84+'Unified Genders - Silver'!L84+'Unified Genders - Bronze'!L84 &gt; 0, 'Unified Genders - Gold'!L84*'Medal values'!$B$1+'Unified Genders - Silver'!L84*'Medal values'!$B$2+'Unified Genders - Bronze'!L84*'Medal values'!$B$3, "")</f>
        <v/>
      </c>
      <c r="M84" s="5" t="str">
        <f>IF('Unified Genders - Gold'!M84+'Unified Genders - Silver'!M84+'Unified Genders - Bronze'!M84 &gt; 0, 'Unified Genders - Gold'!M84*'Medal values'!$B$1+'Unified Genders - Silver'!M84*'Medal values'!$B$2+'Unified Genders - Bronze'!M84*'Medal values'!$B$3, "")</f>
        <v/>
      </c>
      <c r="N84" s="5" t="str">
        <f>IF('Unified Genders - Gold'!N84+'Unified Genders - Silver'!N84+'Unified Genders - Bronze'!N84 &gt; 0, 'Unified Genders - Gold'!N84*'Medal values'!$B$1+'Unified Genders - Silver'!N84*'Medal values'!$B$2+'Unified Genders - Bronze'!N84*'Medal values'!$B$3, "")</f>
        <v/>
      </c>
      <c r="O84" s="5" t="str">
        <f>IF('Unified Genders - Gold'!O84+'Unified Genders - Silver'!O84+'Unified Genders - Bronze'!O84 &gt; 0, 'Unified Genders - Gold'!O84*'Medal values'!$B$1+'Unified Genders - Silver'!O84*'Medal values'!$B$2+'Unified Genders - Bronze'!O84*'Medal values'!$B$3, "")</f>
        <v/>
      </c>
      <c r="P84" s="5" t="str">
        <f>IF('Unified Genders - Gold'!P84+'Unified Genders - Silver'!P84+'Unified Genders - Bronze'!P84 &gt; 0, 'Unified Genders - Gold'!P84*'Medal values'!$B$1+'Unified Genders - Silver'!P84*'Medal values'!$B$2+'Unified Genders - Bronze'!P84*'Medal values'!$B$3, "")</f>
        <v/>
      </c>
      <c r="Q84" s="5" t="str">
        <f>IF('Unified Genders - Gold'!Q84+'Unified Genders - Silver'!Q84+'Unified Genders - Bronze'!Q84 &gt; 0, 'Unified Genders - Gold'!Q84*'Medal values'!$B$1+'Unified Genders - Silver'!Q84*'Medal values'!$B$2+'Unified Genders - Bronze'!Q84*'Medal values'!$B$3, "")</f>
        <v/>
      </c>
      <c r="R84" s="5" t="str">
        <f>IF('Unified Genders - Gold'!R84+'Unified Genders - Silver'!R84+'Unified Genders - Bronze'!R84 &gt; 0, 'Unified Genders - Gold'!R84*'Medal values'!$B$1+'Unified Genders - Silver'!R84*'Medal values'!$B$2+'Unified Genders - Bronze'!R84*'Medal values'!$B$3, "")</f>
        <v/>
      </c>
      <c r="S84" s="5" t="str">
        <f>IF('Unified Genders - Gold'!S84+'Unified Genders - Silver'!S84+'Unified Genders - Bronze'!S84 &gt; 0, 'Unified Genders - Gold'!S84*'Medal values'!$B$1+'Unified Genders - Silver'!S84*'Medal values'!$B$2+'Unified Genders - Bronze'!S84*'Medal values'!$B$3, "")</f>
        <v/>
      </c>
      <c r="T84" s="5">
        <f>IF('Unified Genders - Gold'!T84+'Unified Genders - Silver'!T84+'Unified Genders - Bronze'!T84 &gt; 0, 'Unified Genders - Gold'!T84*'Medal values'!$B$1+'Unified Genders - Silver'!T84*'Medal values'!$B$2+'Unified Genders - Bronze'!T84*'Medal values'!$B$3, "")</f>
        <v>5.001001</v>
      </c>
      <c r="U84" s="5" t="str">
        <f>IF('Unified Genders - Gold'!U84+'Unified Genders - Silver'!U84+'Unified Genders - Bronze'!U84 &gt; 0, 'Unified Genders - Gold'!U84*'Medal values'!$B$1+'Unified Genders - Silver'!U84*'Medal values'!$B$2+'Unified Genders - Bronze'!U84*'Medal values'!$B$3, "")</f>
        <v/>
      </c>
      <c r="V84" s="5">
        <f>IF('Unified Genders - Gold'!V84+'Unified Genders - Silver'!V84+'Unified Genders - Bronze'!V84 &gt; 0, 'Unified Genders - Gold'!V84*'Medal values'!$B$1+'Unified Genders - Silver'!V84*'Medal values'!$B$2+'Unified Genders - Bronze'!V84*'Medal values'!$B$3, "")</f>
        <v>2.000001</v>
      </c>
      <c r="W84" s="5" t="str">
        <f>IF('Unified Genders - Gold'!W84+'Unified Genders - Silver'!W84+'Unified Genders - Bronze'!W84 &gt; 0, 'Unified Genders - Gold'!W84*'Medal values'!$B$1+'Unified Genders - Silver'!W84*'Medal values'!$B$2+'Unified Genders - Bronze'!W84*'Medal values'!$B$3, "")</f>
        <v/>
      </c>
      <c r="X84" s="5" t="str">
        <f>IF('Unified Genders - Gold'!X84+'Unified Genders - Silver'!X84+'Unified Genders - Bronze'!X84 &gt; 0, 'Unified Genders - Gold'!X84*'Medal values'!$B$1+'Unified Genders - Silver'!X84*'Medal values'!$B$2+'Unified Genders - Bronze'!X84*'Medal values'!$B$3, "")</f>
        <v/>
      </c>
      <c r="Y84" s="5" t="str">
        <f>IF('Unified Genders - Gold'!Y84+'Unified Genders - Silver'!Y84+'Unified Genders - Bronze'!Y84 &gt; 0, 'Unified Genders - Gold'!Y84*'Medal values'!$B$1+'Unified Genders - Silver'!Y84*'Medal values'!$B$2+'Unified Genders - Bronze'!Y84*'Medal values'!$B$3, "")</f>
        <v/>
      </c>
      <c r="Z84" s="5" t="str">
        <f>IF('Unified Genders - Gold'!Z84+'Unified Genders - Silver'!Z84+'Unified Genders - Bronze'!Z84 &gt; 0, 'Unified Genders - Gold'!Z84*'Medal values'!$B$1+'Unified Genders - Silver'!Z84*'Medal values'!$B$2+'Unified Genders - Bronze'!Z84*'Medal values'!$B$3, "")</f>
        <v/>
      </c>
      <c r="AA84" s="5" t="str">
        <f>IF('Unified Genders - Gold'!AA84+'Unified Genders - Silver'!AA84+'Unified Genders - Bronze'!AA84 &gt; 0, 'Unified Genders - Gold'!AA84*'Medal values'!$B$1+'Unified Genders - Silver'!AA84*'Medal values'!$B$2+'Unified Genders - Bronze'!AA84*'Medal values'!$B$3, "")</f>
        <v/>
      </c>
      <c r="AB84" s="5" t="str">
        <f>IF('Unified Genders - Gold'!AB84+'Unified Genders - Silver'!AB84+'Unified Genders - Bronze'!AB84 &gt; 0, 'Unified Genders - Gold'!AB84*'Medal values'!$B$1+'Unified Genders - Silver'!AB84*'Medal values'!$B$2+'Unified Genders - Bronze'!AB84*'Medal values'!$B$3, "")</f>
        <v/>
      </c>
      <c r="AC84" s="5" t="str">
        <f>IF('Unified Genders - Gold'!AC84+'Unified Genders - Silver'!AC84+'Unified Genders - Bronze'!AC84 &gt; 0, 'Unified Genders - Gold'!AC84*'Medal values'!$B$1+'Unified Genders - Silver'!AC84*'Medal values'!$B$2+'Unified Genders - Bronze'!AC84*'Medal values'!$B$3, "")</f>
        <v/>
      </c>
      <c r="AD84" s="5" t="str">
        <f>IF('Unified Genders - Gold'!AD84+'Unified Genders - Silver'!AD84+'Unified Genders - Bronze'!AD84 &gt; 0, 'Unified Genders - Gold'!AD84*'Medal values'!$B$1+'Unified Genders - Silver'!AD84*'Medal values'!$B$2+'Unified Genders - Bronze'!AD84*'Medal values'!$B$3, "")</f>
        <v/>
      </c>
      <c r="AE84" s="5" t="str">
        <f>IF('Unified Genders - Gold'!AE84+'Unified Genders - Silver'!AE84+'Unified Genders - Bronze'!AE84 &gt; 0, 'Unified Genders - Gold'!AE84*'Medal values'!$B$1+'Unified Genders - Silver'!AE84*'Medal values'!$B$2+'Unified Genders - Bronze'!AE84*'Medal values'!$B$3, "")</f>
        <v/>
      </c>
      <c r="AF84" s="5" t="str">
        <f>IF('Unified Genders - Gold'!AF84+'Unified Genders - Silver'!AF84+'Unified Genders - Bronze'!AF84 &gt; 0, 'Unified Genders - Gold'!AF84*'Medal values'!$B$1+'Unified Genders - Silver'!AF84*'Medal values'!$B$2+'Unified Genders - Bronze'!AF84*'Medal values'!$B$3, "")</f>
        <v/>
      </c>
      <c r="AG84" s="5">
        <f>IF('Unified Genders - Gold'!AG84+'Unified Genders - Silver'!AG84+'Unified Genders - Bronze'!AG84 &gt; 0, 'Unified Genders - Gold'!AG84*'Medal values'!$B$1+'Unified Genders - Silver'!AG84*'Medal values'!$B$2+'Unified Genders - Bronze'!AG84*'Medal values'!$B$3, "")</f>
        <v>4.000002</v>
      </c>
      <c r="AH84" s="5" t="str">
        <f>IF('Unified Genders - Gold'!AH84+'Unified Genders - Silver'!AH84+'Unified Genders - Bronze'!AH84 &gt; 0, 'Unified Genders - Gold'!AH84*'Medal values'!$B$1+'Unified Genders - Silver'!AH84*'Medal values'!$B$2+'Unified Genders - Bronze'!AH84*'Medal values'!$B$3, "")</f>
        <v/>
      </c>
      <c r="AI84" s="5" t="str">
        <f>IF('Unified Genders - Gold'!AI84+'Unified Genders - Silver'!AI84+'Unified Genders - Bronze'!AI84 &gt; 0, 'Unified Genders - Gold'!AI84*'Medal values'!$B$1+'Unified Genders - Silver'!AI84*'Medal values'!$B$2+'Unified Genders - Bronze'!AI84*'Medal values'!$B$3, "")</f>
        <v/>
      </c>
      <c r="AJ84" s="5" t="str">
        <f>IF('Unified Genders - Gold'!AJ84+'Unified Genders - Silver'!AJ84+'Unified Genders - Bronze'!AJ84 &gt; 0, 'Unified Genders - Gold'!AJ84*'Medal values'!$B$1+'Unified Genders - Silver'!AJ84*'Medal values'!$B$2+'Unified Genders - Bronze'!AJ84*'Medal values'!$B$3, "")</f>
        <v/>
      </c>
      <c r="AK84" s="5" t="str">
        <f>IF('Unified Genders - Gold'!AK84+'Unified Genders - Silver'!AK84+'Unified Genders - Bronze'!AK84 &gt; 0, 'Unified Genders - Gold'!AK84*'Medal values'!$B$1+'Unified Genders - Silver'!AK84*'Medal values'!$B$2+'Unified Genders - Bronze'!AK84*'Medal values'!$B$3, "")</f>
        <v/>
      </c>
      <c r="AL84" s="5">
        <f>IF('Unified Genders - Gold'!AL84+'Unified Genders - Silver'!AL84+'Unified Genders - Bronze'!AL84 &gt; 0, 'Unified Genders - Gold'!AL84*'Medal values'!$B$1+'Unified Genders - Silver'!AL84*'Medal values'!$B$2+'Unified Genders - Bronze'!AL84*'Medal values'!$B$3, "")</f>
        <v>2.000001</v>
      </c>
      <c r="AM84" s="5" t="str">
        <f>IF('Unified Genders - Gold'!AM84+'Unified Genders - Silver'!AM84+'Unified Genders - Bronze'!AM84 &gt; 0, 'Unified Genders - Gold'!AM84*'Medal values'!$B$1+'Unified Genders - Silver'!AM84*'Medal values'!$B$2+'Unified Genders - Bronze'!AM84*'Medal values'!$B$3, "")</f>
        <v/>
      </c>
      <c r="AN84" s="5" t="str">
        <f>IF('Unified Genders - Gold'!AN84+'Unified Genders - Silver'!AN84+'Unified Genders - Bronze'!AN84 &gt; 0, 'Unified Genders - Gold'!AN84*'Medal values'!$B$1+'Unified Genders - Silver'!AN84*'Medal values'!$B$2+'Unified Genders - Bronze'!AN84*'Medal values'!$B$3, "")</f>
        <v/>
      </c>
      <c r="AO84" s="5" t="str">
        <f>IF('Unified Genders - Gold'!AO84+'Unified Genders - Silver'!AO84+'Unified Genders - Bronze'!AO84 &gt; 0, 'Unified Genders - Gold'!AO84*'Medal values'!$B$1+'Unified Genders - Silver'!AO84*'Medal values'!$B$2+'Unified Genders - Bronze'!AO84*'Medal values'!$B$3, "")</f>
        <v/>
      </c>
      <c r="AP84" s="5" t="str">
        <f>IF('Unified Genders - Gold'!AP84+'Unified Genders - Silver'!AP84+'Unified Genders - Bronze'!AP84 &gt; 0, 'Unified Genders - Gold'!AP84*'Medal values'!$B$1+'Unified Genders - Silver'!AP84*'Medal values'!$B$2+'Unified Genders - Bronze'!AP84*'Medal values'!$B$3, "")</f>
        <v/>
      </c>
      <c r="AQ84" s="5" t="str">
        <f>IF('Unified Genders - Gold'!AQ84+'Unified Genders - Silver'!AQ84+'Unified Genders - Bronze'!AQ84 &gt; 0, 'Unified Genders - Gold'!AQ84*'Medal values'!$B$1+'Unified Genders - Silver'!AQ84*'Medal values'!$B$2+'Unified Genders - Bronze'!AQ84*'Medal values'!$B$3, "")</f>
        <v/>
      </c>
      <c r="AR84" s="5" t="str">
        <f>IF('Unified Genders - Gold'!AR84+'Unified Genders - Silver'!AR84+'Unified Genders - Bronze'!AR84 &gt; 0, 'Unified Genders - Gold'!AR84*'Medal values'!$B$1+'Unified Genders - Silver'!AR84*'Medal values'!$B$2+'Unified Genders - Bronze'!AR84*'Medal values'!$B$3, "")</f>
        <v/>
      </c>
      <c r="AS84" s="5" t="str">
        <f>IF('Unified Genders - Gold'!AS84+'Unified Genders - Silver'!AS84+'Unified Genders - Bronze'!AS84 &gt; 0, 'Unified Genders - Gold'!AS84*'Medal values'!$B$1+'Unified Genders - Silver'!AS84*'Medal values'!$B$2+'Unified Genders - Bronze'!AS84*'Medal values'!$B$3, "")</f>
        <v/>
      </c>
      <c r="AT84" s="5" t="str">
        <f>IF('Unified Genders - Gold'!AT84+'Unified Genders - Silver'!AT84+'Unified Genders - Bronze'!AT84 &gt; 0, 'Unified Genders - Gold'!AT84*'Medal values'!$B$1+'Unified Genders - Silver'!AT84*'Medal values'!$B$2+'Unified Genders - Bronze'!AT84*'Medal values'!$B$3, "")</f>
        <v/>
      </c>
      <c r="AU84" s="5" t="str">
        <f>IF('Unified Genders - Gold'!AU84+'Unified Genders - Silver'!AU84+'Unified Genders - Bronze'!AU84 &gt; 0, 'Unified Genders - Gold'!AU84*'Medal values'!$B$1+'Unified Genders - Silver'!AU84*'Medal values'!$B$2+'Unified Genders - Bronze'!AU84*'Medal values'!$B$3, "")</f>
        <v/>
      </c>
      <c r="AV84" s="5">
        <f t="shared" si="1"/>
        <v>21.003006</v>
      </c>
      <c r="AW84" s="5">
        <f>SUM('Unified Genders - Gold'!AV84, 'Unified Genders - Silver'!AV84, 'Unified Genders - Bronze'!AV84)</f>
        <v>9</v>
      </c>
    </row>
    <row r="85">
      <c r="A85" s="5" t="str">
        <f>Countries!A84</f>
        <v>SYR</v>
      </c>
      <c r="B85" s="5" t="str">
        <f>IF('Unified Genders - Gold'!B85+'Unified Genders - Silver'!B85+'Unified Genders - Bronze'!B85 &gt; 0, 'Unified Genders - Gold'!B85*'Medal values'!$B$1+'Unified Genders - Silver'!B85*'Medal values'!$B$2+'Unified Genders - Bronze'!B85*'Medal values'!$B$3, "")</f>
        <v/>
      </c>
      <c r="C85" s="5" t="str">
        <f>IF('Unified Genders - Gold'!C85+'Unified Genders - Silver'!C85+'Unified Genders - Bronze'!C85 &gt; 0, 'Unified Genders - Gold'!C85*'Medal values'!$B$1+'Unified Genders - Silver'!C85*'Medal values'!$B$2+'Unified Genders - Bronze'!C85*'Medal values'!$B$3, "")</f>
        <v/>
      </c>
      <c r="D85" s="5" t="str">
        <f>IF('Unified Genders - Gold'!D85+'Unified Genders - Silver'!D85+'Unified Genders - Bronze'!D85 &gt; 0, 'Unified Genders - Gold'!D85*'Medal values'!$B$1+'Unified Genders - Silver'!D85*'Medal values'!$B$2+'Unified Genders - Bronze'!D85*'Medal values'!$B$3, "")</f>
        <v/>
      </c>
      <c r="E85" s="5" t="str">
        <f>IF('Unified Genders - Gold'!E85+'Unified Genders - Silver'!E85+'Unified Genders - Bronze'!E85 &gt; 0, 'Unified Genders - Gold'!E85*'Medal values'!$B$1+'Unified Genders - Silver'!E85*'Medal values'!$B$2+'Unified Genders - Bronze'!E85*'Medal values'!$B$3, "")</f>
        <v/>
      </c>
      <c r="F85" s="5" t="str">
        <f>IF('Unified Genders - Gold'!F85+'Unified Genders - Silver'!F85+'Unified Genders - Bronze'!F85 &gt; 0, 'Unified Genders - Gold'!F85*'Medal values'!$B$1+'Unified Genders - Silver'!F85*'Medal values'!$B$2+'Unified Genders - Bronze'!F85*'Medal values'!$B$3, "")</f>
        <v/>
      </c>
      <c r="G85" s="5" t="str">
        <f>IF('Unified Genders - Gold'!G85+'Unified Genders - Silver'!G85+'Unified Genders - Bronze'!G85 &gt; 0, 'Unified Genders - Gold'!G85*'Medal values'!$B$1+'Unified Genders - Silver'!G85*'Medal values'!$B$2+'Unified Genders - Bronze'!G85*'Medal values'!$B$3, "")</f>
        <v/>
      </c>
      <c r="H85" s="5" t="str">
        <f>IF('Unified Genders - Gold'!H85+'Unified Genders - Silver'!H85+'Unified Genders - Bronze'!H85 &gt; 0, 'Unified Genders - Gold'!H85*'Medal values'!$B$1+'Unified Genders - Silver'!H85*'Medal values'!$B$2+'Unified Genders - Bronze'!H85*'Medal values'!$B$3, "")</f>
        <v/>
      </c>
      <c r="I85" s="5" t="str">
        <f>IF('Unified Genders - Gold'!I85+'Unified Genders - Silver'!I85+'Unified Genders - Bronze'!I85 &gt; 0, 'Unified Genders - Gold'!I85*'Medal values'!$B$1+'Unified Genders - Silver'!I85*'Medal values'!$B$2+'Unified Genders - Bronze'!I85*'Medal values'!$B$3, "")</f>
        <v/>
      </c>
      <c r="J85" s="5" t="str">
        <f>IF('Unified Genders - Gold'!J85+'Unified Genders - Silver'!J85+'Unified Genders - Bronze'!J85 &gt; 0, 'Unified Genders - Gold'!J85*'Medal values'!$B$1+'Unified Genders - Silver'!J85*'Medal values'!$B$2+'Unified Genders - Bronze'!J85*'Medal values'!$B$3, "")</f>
        <v/>
      </c>
      <c r="K85" s="5" t="str">
        <f>IF('Unified Genders - Gold'!K85+'Unified Genders - Silver'!K85+'Unified Genders - Bronze'!K85 &gt; 0, 'Unified Genders - Gold'!K85*'Medal values'!$B$1+'Unified Genders - Silver'!K85*'Medal values'!$B$2+'Unified Genders - Bronze'!K85*'Medal values'!$B$3, "")</f>
        <v/>
      </c>
      <c r="L85" s="5" t="str">
        <f>IF('Unified Genders - Gold'!L85+'Unified Genders - Silver'!L85+'Unified Genders - Bronze'!L85 &gt; 0, 'Unified Genders - Gold'!L85*'Medal values'!$B$1+'Unified Genders - Silver'!L85*'Medal values'!$B$2+'Unified Genders - Bronze'!L85*'Medal values'!$B$3, "")</f>
        <v/>
      </c>
      <c r="M85" s="5" t="str">
        <f>IF('Unified Genders - Gold'!M85+'Unified Genders - Silver'!M85+'Unified Genders - Bronze'!M85 &gt; 0, 'Unified Genders - Gold'!M85*'Medal values'!$B$1+'Unified Genders - Silver'!M85*'Medal values'!$B$2+'Unified Genders - Bronze'!M85*'Medal values'!$B$3, "")</f>
        <v/>
      </c>
      <c r="N85" s="5" t="str">
        <f>IF('Unified Genders - Gold'!N85+'Unified Genders - Silver'!N85+'Unified Genders - Bronze'!N85 &gt; 0, 'Unified Genders - Gold'!N85*'Medal values'!$B$1+'Unified Genders - Silver'!N85*'Medal values'!$B$2+'Unified Genders - Bronze'!N85*'Medal values'!$B$3, "")</f>
        <v/>
      </c>
      <c r="O85" s="5" t="str">
        <f>IF('Unified Genders - Gold'!O85+'Unified Genders - Silver'!O85+'Unified Genders - Bronze'!O85 &gt; 0, 'Unified Genders - Gold'!O85*'Medal values'!$B$1+'Unified Genders - Silver'!O85*'Medal values'!$B$2+'Unified Genders - Bronze'!O85*'Medal values'!$B$3, "")</f>
        <v/>
      </c>
      <c r="P85" s="5" t="str">
        <f>IF('Unified Genders - Gold'!P85+'Unified Genders - Silver'!P85+'Unified Genders - Bronze'!P85 &gt; 0, 'Unified Genders - Gold'!P85*'Medal values'!$B$1+'Unified Genders - Silver'!P85*'Medal values'!$B$2+'Unified Genders - Bronze'!P85*'Medal values'!$B$3, "")</f>
        <v/>
      </c>
      <c r="Q85" s="5" t="str">
        <f>IF('Unified Genders - Gold'!Q85+'Unified Genders - Silver'!Q85+'Unified Genders - Bronze'!Q85 &gt; 0, 'Unified Genders - Gold'!Q85*'Medal values'!$B$1+'Unified Genders - Silver'!Q85*'Medal values'!$B$2+'Unified Genders - Bronze'!Q85*'Medal values'!$B$3, "")</f>
        <v/>
      </c>
      <c r="R85" s="5" t="str">
        <f>IF('Unified Genders - Gold'!R85+'Unified Genders - Silver'!R85+'Unified Genders - Bronze'!R85 &gt; 0, 'Unified Genders - Gold'!R85*'Medal values'!$B$1+'Unified Genders - Silver'!R85*'Medal values'!$B$2+'Unified Genders - Bronze'!R85*'Medal values'!$B$3, "")</f>
        <v/>
      </c>
      <c r="S85" s="5" t="str">
        <f>IF('Unified Genders - Gold'!S85+'Unified Genders - Silver'!S85+'Unified Genders - Bronze'!S85 &gt; 0, 'Unified Genders - Gold'!S85*'Medal values'!$B$1+'Unified Genders - Silver'!S85*'Medal values'!$B$2+'Unified Genders - Bronze'!S85*'Medal values'!$B$3, "")</f>
        <v/>
      </c>
      <c r="T85" s="5" t="str">
        <f>IF('Unified Genders - Gold'!T85+'Unified Genders - Silver'!T85+'Unified Genders - Bronze'!T85 &gt; 0, 'Unified Genders - Gold'!T85*'Medal values'!$B$1+'Unified Genders - Silver'!T85*'Medal values'!$B$2+'Unified Genders - Bronze'!T85*'Medal values'!$B$3, "")</f>
        <v/>
      </c>
      <c r="U85" s="5" t="str">
        <f>IF('Unified Genders - Gold'!U85+'Unified Genders - Silver'!U85+'Unified Genders - Bronze'!U85 &gt; 0, 'Unified Genders - Gold'!U85*'Medal values'!$B$1+'Unified Genders - Silver'!U85*'Medal values'!$B$2+'Unified Genders - Bronze'!U85*'Medal values'!$B$3, "")</f>
        <v/>
      </c>
      <c r="V85" s="5" t="str">
        <f>IF('Unified Genders - Gold'!V85+'Unified Genders - Silver'!V85+'Unified Genders - Bronze'!V85 &gt; 0, 'Unified Genders - Gold'!V85*'Medal values'!$B$1+'Unified Genders - Silver'!V85*'Medal values'!$B$2+'Unified Genders - Bronze'!V85*'Medal values'!$B$3, "")</f>
        <v/>
      </c>
      <c r="W85" s="5" t="str">
        <f>IF('Unified Genders - Gold'!W85+'Unified Genders - Silver'!W85+'Unified Genders - Bronze'!W85 &gt; 0, 'Unified Genders - Gold'!W85*'Medal values'!$B$1+'Unified Genders - Silver'!W85*'Medal values'!$B$2+'Unified Genders - Bronze'!W85*'Medal values'!$B$3, "")</f>
        <v/>
      </c>
      <c r="X85" s="5" t="str">
        <f>IF('Unified Genders - Gold'!X85+'Unified Genders - Silver'!X85+'Unified Genders - Bronze'!X85 &gt; 0, 'Unified Genders - Gold'!X85*'Medal values'!$B$1+'Unified Genders - Silver'!X85*'Medal values'!$B$2+'Unified Genders - Bronze'!X85*'Medal values'!$B$3, "")</f>
        <v/>
      </c>
      <c r="Y85" s="5" t="str">
        <f>IF('Unified Genders - Gold'!Y85+'Unified Genders - Silver'!Y85+'Unified Genders - Bronze'!Y85 &gt; 0, 'Unified Genders - Gold'!Y85*'Medal values'!$B$1+'Unified Genders - Silver'!Y85*'Medal values'!$B$2+'Unified Genders - Bronze'!Y85*'Medal values'!$B$3, "")</f>
        <v/>
      </c>
      <c r="Z85" s="5" t="str">
        <f>IF('Unified Genders - Gold'!Z85+'Unified Genders - Silver'!Z85+'Unified Genders - Bronze'!Z85 &gt; 0, 'Unified Genders - Gold'!Z85*'Medal values'!$B$1+'Unified Genders - Silver'!Z85*'Medal values'!$B$2+'Unified Genders - Bronze'!Z85*'Medal values'!$B$3, "")</f>
        <v/>
      </c>
      <c r="AA85" s="5" t="str">
        <f>IF('Unified Genders - Gold'!AA85+'Unified Genders - Silver'!AA85+'Unified Genders - Bronze'!AA85 &gt; 0, 'Unified Genders - Gold'!AA85*'Medal values'!$B$1+'Unified Genders - Silver'!AA85*'Medal values'!$B$2+'Unified Genders - Bronze'!AA85*'Medal values'!$B$3, "")</f>
        <v/>
      </c>
      <c r="AB85" s="5" t="str">
        <f>IF('Unified Genders - Gold'!AB85+'Unified Genders - Silver'!AB85+'Unified Genders - Bronze'!AB85 &gt; 0, 'Unified Genders - Gold'!AB85*'Medal values'!$B$1+'Unified Genders - Silver'!AB85*'Medal values'!$B$2+'Unified Genders - Bronze'!AB85*'Medal values'!$B$3, "")</f>
        <v/>
      </c>
      <c r="AC85" s="5" t="str">
        <f>IF('Unified Genders - Gold'!AC85+'Unified Genders - Silver'!AC85+'Unified Genders - Bronze'!AC85 &gt; 0, 'Unified Genders - Gold'!AC85*'Medal values'!$B$1+'Unified Genders - Silver'!AC85*'Medal values'!$B$2+'Unified Genders - Bronze'!AC85*'Medal values'!$B$3, "")</f>
        <v/>
      </c>
      <c r="AD85" s="5" t="str">
        <f>IF('Unified Genders - Gold'!AD85+'Unified Genders - Silver'!AD85+'Unified Genders - Bronze'!AD85 &gt; 0, 'Unified Genders - Gold'!AD85*'Medal values'!$B$1+'Unified Genders - Silver'!AD85*'Medal values'!$B$2+'Unified Genders - Bronze'!AD85*'Medal values'!$B$3, "")</f>
        <v/>
      </c>
      <c r="AE85" s="5" t="str">
        <f>IF('Unified Genders - Gold'!AE85+'Unified Genders - Silver'!AE85+'Unified Genders - Bronze'!AE85 &gt; 0, 'Unified Genders - Gold'!AE85*'Medal values'!$B$1+'Unified Genders - Silver'!AE85*'Medal values'!$B$2+'Unified Genders - Bronze'!AE85*'Medal values'!$B$3, "")</f>
        <v/>
      </c>
      <c r="AF85" s="5" t="str">
        <f>IF('Unified Genders - Gold'!AF85+'Unified Genders - Silver'!AF85+'Unified Genders - Bronze'!AF85 &gt; 0, 'Unified Genders - Gold'!AF85*'Medal values'!$B$1+'Unified Genders - Silver'!AF85*'Medal values'!$B$2+'Unified Genders - Bronze'!AF85*'Medal values'!$B$3, "")</f>
        <v/>
      </c>
      <c r="AG85" s="5" t="str">
        <f>IF('Unified Genders - Gold'!AG85+'Unified Genders - Silver'!AG85+'Unified Genders - Bronze'!AG85 &gt; 0, 'Unified Genders - Gold'!AG85*'Medal values'!$B$1+'Unified Genders - Silver'!AG85*'Medal values'!$B$2+'Unified Genders - Bronze'!AG85*'Medal values'!$B$3, "")</f>
        <v/>
      </c>
      <c r="AH85" s="5" t="str">
        <f>IF('Unified Genders - Gold'!AH85+'Unified Genders - Silver'!AH85+'Unified Genders - Bronze'!AH85 &gt; 0, 'Unified Genders - Gold'!AH85*'Medal values'!$B$1+'Unified Genders - Silver'!AH85*'Medal values'!$B$2+'Unified Genders - Bronze'!AH85*'Medal values'!$B$3, "")</f>
        <v/>
      </c>
      <c r="AI85" s="5" t="str">
        <f>IF('Unified Genders - Gold'!AI85+'Unified Genders - Silver'!AI85+'Unified Genders - Bronze'!AI85 &gt; 0, 'Unified Genders - Gold'!AI85*'Medal values'!$B$1+'Unified Genders - Silver'!AI85*'Medal values'!$B$2+'Unified Genders - Bronze'!AI85*'Medal values'!$B$3, "")</f>
        <v/>
      </c>
      <c r="AJ85" s="5" t="str">
        <f>IF('Unified Genders - Gold'!AJ85+'Unified Genders - Silver'!AJ85+'Unified Genders - Bronze'!AJ85 &gt; 0, 'Unified Genders - Gold'!AJ85*'Medal values'!$B$1+'Unified Genders - Silver'!AJ85*'Medal values'!$B$2+'Unified Genders - Bronze'!AJ85*'Medal values'!$B$3, "")</f>
        <v/>
      </c>
      <c r="AK85" s="5" t="str">
        <f>IF('Unified Genders - Gold'!AK85+'Unified Genders - Silver'!AK85+'Unified Genders - Bronze'!AK85 &gt; 0, 'Unified Genders - Gold'!AK85*'Medal values'!$B$1+'Unified Genders - Silver'!AK85*'Medal values'!$B$2+'Unified Genders - Bronze'!AK85*'Medal values'!$B$3, "")</f>
        <v/>
      </c>
      <c r="AL85" s="5" t="str">
        <f>IF('Unified Genders - Gold'!AL85+'Unified Genders - Silver'!AL85+'Unified Genders - Bronze'!AL85 &gt; 0, 'Unified Genders - Gold'!AL85*'Medal values'!$B$1+'Unified Genders - Silver'!AL85*'Medal values'!$B$2+'Unified Genders - Bronze'!AL85*'Medal values'!$B$3, "")</f>
        <v/>
      </c>
      <c r="AM85" s="5" t="str">
        <f>IF('Unified Genders - Gold'!AM85+'Unified Genders - Silver'!AM85+'Unified Genders - Bronze'!AM85 &gt; 0, 'Unified Genders - Gold'!AM85*'Medal values'!$B$1+'Unified Genders - Silver'!AM85*'Medal values'!$B$2+'Unified Genders - Bronze'!AM85*'Medal values'!$B$3, "")</f>
        <v/>
      </c>
      <c r="AN85" s="5" t="str">
        <f>IF('Unified Genders - Gold'!AN85+'Unified Genders - Silver'!AN85+'Unified Genders - Bronze'!AN85 &gt; 0, 'Unified Genders - Gold'!AN85*'Medal values'!$B$1+'Unified Genders - Silver'!AN85*'Medal values'!$B$2+'Unified Genders - Bronze'!AN85*'Medal values'!$B$3, "")</f>
        <v/>
      </c>
      <c r="AO85" s="5" t="str">
        <f>IF('Unified Genders - Gold'!AO85+'Unified Genders - Silver'!AO85+'Unified Genders - Bronze'!AO85 &gt; 0, 'Unified Genders - Gold'!AO85*'Medal values'!$B$1+'Unified Genders - Silver'!AO85*'Medal values'!$B$2+'Unified Genders - Bronze'!AO85*'Medal values'!$B$3, "")</f>
        <v/>
      </c>
      <c r="AP85" s="5" t="str">
        <f>IF('Unified Genders - Gold'!AP85+'Unified Genders - Silver'!AP85+'Unified Genders - Bronze'!AP85 &gt; 0, 'Unified Genders - Gold'!AP85*'Medal values'!$B$1+'Unified Genders - Silver'!AP85*'Medal values'!$B$2+'Unified Genders - Bronze'!AP85*'Medal values'!$B$3, "")</f>
        <v/>
      </c>
      <c r="AQ85" s="5" t="str">
        <f>IF('Unified Genders - Gold'!AQ85+'Unified Genders - Silver'!AQ85+'Unified Genders - Bronze'!AQ85 &gt; 0, 'Unified Genders - Gold'!AQ85*'Medal values'!$B$1+'Unified Genders - Silver'!AQ85*'Medal values'!$B$2+'Unified Genders - Bronze'!AQ85*'Medal values'!$B$3, "")</f>
        <v/>
      </c>
      <c r="AR85" s="5" t="str">
        <f>IF('Unified Genders - Gold'!AR85+'Unified Genders - Silver'!AR85+'Unified Genders - Bronze'!AR85 &gt; 0, 'Unified Genders - Gold'!AR85*'Medal values'!$B$1+'Unified Genders - Silver'!AR85*'Medal values'!$B$2+'Unified Genders - Bronze'!AR85*'Medal values'!$B$3, "")</f>
        <v/>
      </c>
      <c r="AS85" s="5" t="str">
        <f>IF('Unified Genders - Gold'!AS85+'Unified Genders - Silver'!AS85+'Unified Genders - Bronze'!AS85 &gt; 0, 'Unified Genders - Gold'!AS85*'Medal values'!$B$1+'Unified Genders - Silver'!AS85*'Medal values'!$B$2+'Unified Genders - Bronze'!AS85*'Medal values'!$B$3, "")</f>
        <v/>
      </c>
      <c r="AT85" s="5">
        <f>IF('Unified Genders - Gold'!AT85+'Unified Genders - Silver'!AT85+'Unified Genders - Bronze'!AT85 &gt; 0, 'Unified Genders - Gold'!AT85*'Medal values'!$B$1+'Unified Genders - Silver'!AT85*'Medal values'!$B$2+'Unified Genders - Bronze'!AT85*'Medal values'!$B$3, "")</f>
        <v>1</v>
      </c>
      <c r="AU85" s="5" t="str">
        <f>IF('Unified Genders - Gold'!AU85+'Unified Genders - Silver'!AU85+'Unified Genders - Bronze'!AU85 &gt; 0, 'Unified Genders - Gold'!AU85*'Medal values'!$B$1+'Unified Genders - Silver'!AU85*'Medal values'!$B$2+'Unified Genders - Bronze'!AU85*'Medal values'!$B$3, "")</f>
        <v/>
      </c>
      <c r="AV85" s="5">
        <f t="shared" si="1"/>
        <v>1</v>
      </c>
      <c r="AW85" s="5">
        <f>SUM('Unified Genders - Gold'!AV85, 'Unified Genders - Silver'!AV85, 'Unified Genders - Bronze'!AV85)</f>
        <v>1</v>
      </c>
    </row>
    <row r="86">
      <c r="A86" s="5" t="str">
        <f>Countries!A85</f>
        <v>THA</v>
      </c>
      <c r="B86" s="5" t="str">
        <f>IF('Unified Genders - Gold'!B86+'Unified Genders - Silver'!B86+'Unified Genders - Bronze'!B86 &gt; 0, 'Unified Genders - Gold'!B86*'Medal values'!$B$1+'Unified Genders - Silver'!B86*'Medal values'!$B$2+'Unified Genders - Bronze'!B86*'Medal values'!$B$3, "")</f>
        <v/>
      </c>
      <c r="C86" s="5" t="str">
        <f>IF('Unified Genders - Gold'!C86+'Unified Genders - Silver'!C86+'Unified Genders - Bronze'!C86 &gt; 0, 'Unified Genders - Gold'!C86*'Medal values'!$B$1+'Unified Genders - Silver'!C86*'Medal values'!$B$2+'Unified Genders - Bronze'!C86*'Medal values'!$B$3, "")</f>
        <v/>
      </c>
      <c r="D86" s="5" t="str">
        <f>IF('Unified Genders - Gold'!D86+'Unified Genders - Silver'!D86+'Unified Genders - Bronze'!D86 &gt; 0, 'Unified Genders - Gold'!D86*'Medal values'!$B$1+'Unified Genders - Silver'!D86*'Medal values'!$B$2+'Unified Genders - Bronze'!D86*'Medal values'!$B$3, "")</f>
        <v/>
      </c>
      <c r="E86" s="5" t="str">
        <f>IF('Unified Genders - Gold'!E86+'Unified Genders - Silver'!E86+'Unified Genders - Bronze'!E86 &gt; 0, 'Unified Genders - Gold'!E86*'Medal values'!$B$1+'Unified Genders - Silver'!E86*'Medal values'!$B$2+'Unified Genders - Bronze'!E86*'Medal values'!$B$3, "")</f>
        <v/>
      </c>
      <c r="F86" s="5" t="str">
        <f>IF('Unified Genders - Gold'!F86+'Unified Genders - Silver'!F86+'Unified Genders - Bronze'!F86 &gt; 0, 'Unified Genders - Gold'!F86*'Medal values'!$B$1+'Unified Genders - Silver'!F86*'Medal values'!$B$2+'Unified Genders - Bronze'!F86*'Medal values'!$B$3, "")</f>
        <v/>
      </c>
      <c r="G86" s="5" t="str">
        <f>IF('Unified Genders - Gold'!G86+'Unified Genders - Silver'!G86+'Unified Genders - Bronze'!G86 &gt; 0, 'Unified Genders - Gold'!G86*'Medal values'!$B$1+'Unified Genders - Silver'!G86*'Medal values'!$B$2+'Unified Genders - Bronze'!G86*'Medal values'!$B$3, "")</f>
        <v/>
      </c>
      <c r="H86" s="5" t="str">
        <f>IF('Unified Genders - Gold'!H86+'Unified Genders - Silver'!H86+'Unified Genders - Bronze'!H86 &gt; 0, 'Unified Genders - Gold'!H86*'Medal values'!$B$1+'Unified Genders - Silver'!H86*'Medal values'!$B$2+'Unified Genders - Bronze'!H86*'Medal values'!$B$3, "")</f>
        <v/>
      </c>
      <c r="I86" s="5" t="str">
        <f>IF('Unified Genders - Gold'!I86+'Unified Genders - Silver'!I86+'Unified Genders - Bronze'!I86 &gt; 0, 'Unified Genders - Gold'!I86*'Medal values'!$B$1+'Unified Genders - Silver'!I86*'Medal values'!$B$2+'Unified Genders - Bronze'!I86*'Medal values'!$B$3, "")</f>
        <v/>
      </c>
      <c r="J86" s="5" t="str">
        <f>IF('Unified Genders - Gold'!J86+'Unified Genders - Silver'!J86+'Unified Genders - Bronze'!J86 &gt; 0, 'Unified Genders - Gold'!J86*'Medal values'!$B$1+'Unified Genders - Silver'!J86*'Medal values'!$B$2+'Unified Genders - Bronze'!J86*'Medal values'!$B$3, "")</f>
        <v/>
      </c>
      <c r="K86" s="5">
        <f>IF('Unified Genders - Gold'!K86+'Unified Genders - Silver'!K86+'Unified Genders - Bronze'!K86 &gt; 0, 'Unified Genders - Gold'!K86*'Medal values'!$B$1+'Unified Genders - Silver'!K86*'Medal values'!$B$2+'Unified Genders - Bronze'!K86*'Medal values'!$B$3, "")</f>
        <v>1</v>
      </c>
      <c r="L86" s="5" t="str">
        <f>IF('Unified Genders - Gold'!L86+'Unified Genders - Silver'!L86+'Unified Genders - Bronze'!L86 &gt; 0, 'Unified Genders - Gold'!L86*'Medal values'!$B$1+'Unified Genders - Silver'!L86*'Medal values'!$B$2+'Unified Genders - Bronze'!L86*'Medal values'!$B$3, "")</f>
        <v/>
      </c>
      <c r="M86" s="5" t="str">
        <f>IF('Unified Genders - Gold'!M86+'Unified Genders - Silver'!M86+'Unified Genders - Bronze'!M86 &gt; 0, 'Unified Genders - Gold'!M86*'Medal values'!$B$1+'Unified Genders - Silver'!M86*'Medal values'!$B$2+'Unified Genders - Bronze'!M86*'Medal values'!$B$3, "")</f>
        <v/>
      </c>
      <c r="N86" s="5" t="str">
        <f>IF('Unified Genders - Gold'!N86+'Unified Genders - Silver'!N86+'Unified Genders - Bronze'!N86 &gt; 0, 'Unified Genders - Gold'!N86*'Medal values'!$B$1+'Unified Genders - Silver'!N86*'Medal values'!$B$2+'Unified Genders - Bronze'!N86*'Medal values'!$B$3, "")</f>
        <v/>
      </c>
      <c r="O86" s="5" t="str">
        <f>IF('Unified Genders - Gold'!O86+'Unified Genders - Silver'!O86+'Unified Genders - Bronze'!O86 &gt; 0, 'Unified Genders - Gold'!O86*'Medal values'!$B$1+'Unified Genders - Silver'!O86*'Medal values'!$B$2+'Unified Genders - Bronze'!O86*'Medal values'!$B$3, "")</f>
        <v/>
      </c>
      <c r="P86" s="5" t="str">
        <f>IF('Unified Genders - Gold'!P86+'Unified Genders - Silver'!P86+'Unified Genders - Bronze'!P86 &gt; 0, 'Unified Genders - Gold'!P86*'Medal values'!$B$1+'Unified Genders - Silver'!P86*'Medal values'!$B$2+'Unified Genders - Bronze'!P86*'Medal values'!$B$3, "")</f>
        <v/>
      </c>
      <c r="Q86" s="5" t="str">
        <f>IF('Unified Genders - Gold'!Q86+'Unified Genders - Silver'!Q86+'Unified Genders - Bronze'!Q86 &gt; 0, 'Unified Genders - Gold'!Q86*'Medal values'!$B$1+'Unified Genders - Silver'!Q86*'Medal values'!$B$2+'Unified Genders - Bronze'!Q86*'Medal values'!$B$3, "")</f>
        <v/>
      </c>
      <c r="R86" s="5" t="str">
        <f>IF('Unified Genders - Gold'!R86+'Unified Genders - Silver'!R86+'Unified Genders - Bronze'!R86 &gt; 0, 'Unified Genders - Gold'!R86*'Medal values'!$B$1+'Unified Genders - Silver'!R86*'Medal values'!$B$2+'Unified Genders - Bronze'!R86*'Medal values'!$B$3, "")</f>
        <v/>
      </c>
      <c r="S86" s="5" t="str">
        <f>IF('Unified Genders - Gold'!S86+'Unified Genders - Silver'!S86+'Unified Genders - Bronze'!S86 &gt; 0, 'Unified Genders - Gold'!S86*'Medal values'!$B$1+'Unified Genders - Silver'!S86*'Medal values'!$B$2+'Unified Genders - Bronze'!S86*'Medal values'!$B$3, "")</f>
        <v/>
      </c>
      <c r="T86" s="5" t="str">
        <f>IF('Unified Genders - Gold'!T86+'Unified Genders - Silver'!T86+'Unified Genders - Bronze'!T86 &gt; 0, 'Unified Genders - Gold'!T86*'Medal values'!$B$1+'Unified Genders - Silver'!T86*'Medal values'!$B$2+'Unified Genders - Bronze'!T86*'Medal values'!$B$3, "")</f>
        <v/>
      </c>
      <c r="U86" s="5" t="str">
        <f>IF('Unified Genders - Gold'!U86+'Unified Genders - Silver'!U86+'Unified Genders - Bronze'!U86 &gt; 0, 'Unified Genders - Gold'!U86*'Medal values'!$B$1+'Unified Genders - Silver'!U86*'Medal values'!$B$2+'Unified Genders - Bronze'!U86*'Medal values'!$B$3, "")</f>
        <v/>
      </c>
      <c r="V86" s="5" t="str">
        <f>IF('Unified Genders - Gold'!V86+'Unified Genders - Silver'!V86+'Unified Genders - Bronze'!V86 &gt; 0, 'Unified Genders - Gold'!V86*'Medal values'!$B$1+'Unified Genders - Silver'!V86*'Medal values'!$B$2+'Unified Genders - Bronze'!V86*'Medal values'!$B$3, "")</f>
        <v/>
      </c>
      <c r="W86" s="5" t="str">
        <f>IF('Unified Genders - Gold'!W86+'Unified Genders - Silver'!W86+'Unified Genders - Bronze'!W86 &gt; 0, 'Unified Genders - Gold'!W86*'Medal values'!$B$1+'Unified Genders - Silver'!W86*'Medal values'!$B$2+'Unified Genders - Bronze'!W86*'Medal values'!$B$3, "")</f>
        <v/>
      </c>
      <c r="X86" s="5" t="str">
        <f>IF('Unified Genders - Gold'!X86+'Unified Genders - Silver'!X86+'Unified Genders - Bronze'!X86 &gt; 0, 'Unified Genders - Gold'!X86*'Medal values'!$B$1+'Unified Genders - Silver'!X86*'Medal values'!$B$2+'Unified Genders - Bronze'!X86*'Medal values'!$B$3, "")</f>
        <v/>
      </c>
      <c r="Y86" s="5" t="str">
        <f>IF('Unified Genders - Gold'!Y86+'Unified Genders - Silver'!Y86+'Unified Genders - Bronze'!Y86 &gt; 0, 'Unified Genders - Gold'!Y86*'Medal values'!$B$1+'Unified Genders - Silver'!Y86*'Medal values'!$B$2+'Unified Genders - Bronze'!Y86*'Medal values'!$B$3, "")</f>
        <v/>
      </c>
      <c r="Z86" s="5" t="str">
        <f>IF('Unified Genders - Gold'!Z86+'Unified Genders - Silver'!Z86+'Unified Genders - Bronze'!Z86 &gt; 0, 'Unified Genders - Gold'!Z86*'Medal values'!$B$1+'Unified Genders - Silver'!Z86*'Medal values'!$B$2+'Unified Genders - Bronze'!Z86*'Medal values'!$B$3, "")</f>
        <v/>
      </c>
      <c r="AA86" s="5" t="str">
        <f>IF('Unified Genders - Gold'!AA86+'Unified Genders - Silver'!AA86+'Unified Genders - Bronze'!AA86 &gt; 0, 'Unified Genders - Gold'!AA86*'Medal values'!$B$1+'Unified Genders - Silver'!AA86*'Medal values'!$B$2+'Unified Genders - Bronze'!AA86*'Medal values'!$B$3, "")</f>
        <v/>
      </c>
      <c r="AB86" s="5" t="str">
        <f>IF('Unified Genders - Gold'!AB86+'Unified Genders - Silver'!AB86+'Unified Genders - Bronze'!AB86 &gt; 0, 'Unified Genders - Gold'!AB86*'Medal values'!$B$1+'Unified Genders - Silver'!AB86*'Medal values'!$B$2+'Unified Genders - Bronze'!AB86*'Medal values'!$B$3, "")</f>
        <v/>
      </c>
      <c r="AC86" s="5" t="str">
        <f>IF('Unified Genders - Gold'!AC86+'Unified Genders - Silver'!AC86+'Unified Genders - Bronze'!AC86 &gt; 0, 'Unified Genders - Gold'!AC86*'Medal values'!$B$1+'Unified Genders - Silver'!AC86*'Medal values'!$B$2+'Unified Genders - Bronze'!AC86*'Medal values'!$B$3, "")</f>
        <v/>
      </c>
      <c r="AD86" s="5" t="str">
        <f>IF('Unified Genders - Gold'!AD86+'Unified Genders - Silver'!AD86+'Unified Genders - Bronze'!AD86 &gt; 0, 'Unified Genders - Gold'!AD86*'Medal values'!$B$1+'Unified Genders - Silver'!AD86*'Medal values'!$B$2+'Unified Genders - Bronze'!AD86*'Medal values'!$B$3, "")</f>
        <v/>
      </c>
      <c r="AE86" s="5" t="str">
        <f>IF('Unified Genders - Gold'!AE86+'Unified Genders - Silver'!AE86+'Unified Genders - Bronze'!AE86 &gt; 0, 'Unified Genders - Gold'!AE86*'Medal values'!$B$1+'Unified Genders - Silver'!AE86*'Medal values'!$B$2+'Unified Genders - Bronze'!AE86*'Medal values'!$B$3, "")</f>
        <v/>
      </c>
      <c r="AF86" s="5" t="str">
        <f>IF('Unified Genders - Gold'!AF86+'Unified Genders - Silver'!AF86+'Unified Genders - Bronze'!AF86 &gt; 0, 'Unified Genders - Gold'!AF86*'Medal values'!$B$1+'Unified Genders - Silver'!AF86*'Medal values'!$B$2+'Unified Genders - Bronze'!AF86*'Medal values'!$B$3, "")</f>
        <v/>
      </c>
      <c r="AG86" s="5" t="str">
        <f>IF('Unified Genders - Gold'!AG86+'Unified Genders - Silver'!AG86+'Unified Genders - Bronze'!AG86 &gt; 0, 'Unified Genders - Gold'!AG86*'Medal values'!$B$1+'Unified Genders - Silver'!AG86*'Medal values'!$B$2+'Unified Genders - Bronze'!AG86*'Medal values'!$B$3, "")</f>
        <v/>
      </c>
      <c r="AH86" s="5" t="str">
        <f>IF('Unified Genders - Gold'!AH86+'Unified Genders - Silver'!AH86+'Unified Genders - Bronze'!AH86 &gt; 0, 'Unified Genders - Gold'!AH86*'Medal values'!$B$1+'Unified Genders - Silver'!AH86*'Medal values'!$B$2+'Unified Genders - Bronze'!AH86*'Medal values'!$B$3, "")</f>
        <v/>
      </c>
      <c r="AI86" s="5" t="str">
        <f>IF('Unified Genders - Gold'!AI86+'Unified Genders - Silver'!AI86+'Unified Genders - Bronze'!AI86 &gt; 0, 'Unified Genders - Gold'!AI86*'Medal values'!$B$1+'Unified Genders - Silver'!AI86*'Medal values'!$B$2+'Unified Genders - Bronze'!AI86*'Medal values'!$B$3, "")</f>
        <v/>
      </c>
      <c r="AJ86" s="5" t="str">
        <f>IF('Unified Genders - Gold'!AJ86+'Unified Genders - Silver'!AJ86+'Unified Genders - Bronze'!AJ86 &gt; 0, 'Unified Genders - Gold'!AJ86*'Medal values'!$B$1+'Unified Genders - Silver'!AJ86*'Medal values'!$B$2+'Unified Genders - Bronze'!AJ86*'Medal values'!$B$3, "")</f>
        <v/>
      </c>
      <c r="AK86" s="5" t="str">
        <f>IF('Unified Genders - Gold'!AK86+'Unified Genders - Silver'!AK86+'Unified Genders - Bronze'!AK86 &gt; 0, 'Unified Genders - Gold'!AK86*'Medal values'!$B$1+'Unified Genders - Silver'!AK86*'Medal values'!$B$2+'Unified Genders - Bronze'!AK86*'Medal values'!$B$3, "")</f>
        <v/>
      </c>
      <c r="AL86" s="5" t="str">
        <f>IF('Unified Genders - Gold'!AL86+'Unified Genders - Silver'!AL86+'Unified Genders - Bronze'!AL86 &gt; 0, 'Unified Genders - Gold'!AL86*'Medal values'!$B$1+'Unified Genders - Silver'!AL86*'Medal values'!$B$2+'Unified Genders - Bronze'!AL86*'Medal values'!$B$3, "")</f>
        <v/>
      </c>
      <c r="AM86" s="5" t="str">
        <f>IF('Unified Genders - Gold'!AM86+'Unified Genders - Silver'!AM86+'Unified Genders - Bronze'!AM86 &gt; 0, 'Unified Genders - Gold'!AM86*'Medal values'!$B$1+'Unified Genders - Silver'!AM86*'Medal values'!$B$2+'Unified Genders - Bronze'!AM86*'Medal values'!$B$3, "")</f>
        <v/>
      </c>
      <c r="AN86" s="5">
        <f>IF('Unified Genders - Gold'!AN86+'Unified Genders - Silver'!AN86+'Unified Genders - Bronze'!AN86 &gt; 0, 'Unified Genders - Gold'!AN86*'Medal values'!$B$1+'Unified Genders - Silver'!AN86*'Medal values'!$B$2+'Unified Genders - Bronze'!AN86*'Medal values'!$B$3, "")</f>
        <v>3.001</v>
      </c>
      <c r="AO86" s="5" t="str">
        <f>IF('Unified Genders - Gold'!AO86+'Unified Genders - Silver'!AO86+'Unified Genders - Bronze'!AO86 &gt; 0, 'Unified Genders - Gold'!AO86*'Medal values'!$B$1+'Unified Genders - Silver'!AO86*'Medal values'!$B$2+'Unified Genders - Bronze'!AO86*'Medal values'!$B$3, "")</f>
        <v/>
      </c>
      <c r="AP86" s="5" t="str">
        <f>IF('Unified Genders - Gold'!AP86+'Unified Genders - Silver'!AP86+'Unified Genders - Bronze'!AP86 &gt; 0, 'Unified Genders - Gold'!AP86*'Medal values'!$B$1+'Unified Genders - Silver'!AP86*'Medal values'!$B$2+'Unified Genders - Bronze'!AP86*'Medal values'!$B$3, "")</f>
        <v/>
      </c>
      <c r="AQ86" s="5" t="str">
        <f>IF('Unified Genders - Gold'!AQ86+'Unified Genders - Silver'!AQ86+'Unified Genders - Bronze'!AQ86 &gt; 0, 'Unified Genders - Gold'!AQ86*'Medal values'!$B$1+'Unified Genders - Silver'!AQ86*'Medal values'!$B$2+'Unified Genders - Bronze'!AQ86*'Medal values'!$B$3, "")</f>
        <v/>
      </c>
      <c r="AR86" s="5" t="str">
        <f>IF('Unified Genders - Gold'!AR86+'Unified Genders - Silver'!AR86+'Unified Genders - Bronze'!AR86 &gt; 0, 'Unified Genders - Gold'!AR86*'Medal values'!$B$1+'Unified Genders - Silver'!AR86*'Medal values'!$B$2+'Unified Genders - Bronze'!AR86*'Medal values'!$B$3, "")</f>
        <v/>
      </c>
      <c r="AS86" s="5" t="str">
        <f>IF('Unified Genders - Gold'!AS86+'Unified Genders - Silver'!AS86+'Unified Genders - Bronze'!AS86 &gt; 0, 'Unified Genders - Gold'!AS86*'Medal values'!$B$1+'Unified Genders - Silver'!AS86*'Medal values'!$B$2+'Unified Genders - Bronze'!AS86*'Medal values'!$B$3, "")</f>
        <v/>
      </c>
      <c r="AT86" s="5" t="str">
        <f>IF('Unified Genders - Gold'!AT86+'Unified Genders - Silver'!AT86+'Unified Genders - Bronze'!AT86 &gt; 0, 'Unified Genders - Gold'!AT86*'Medal values'!$B$1+'Unified Genders - Silver'!AT86*'Medal values'!$B$2+'Unified Genders - Bronze'!AT86*'Medal values'!$B$3, "")</f>
        <v/>
      </c>
      <c r="AU86" s="5" t="str">
        <f>IF('Unified Genders - Gold'!AU86+'Unified Genders - Silver'!AU86+'Unified Genders - Bronze'!AU86 &gt; 0, 'Unified Genders - Gold'!AU86*'Medal values'!$B$1+'Unified Genders - Silver'!AU86*'Medal values'!$B$2+'Unified Genders - Bronze'!AU86*'Medal values'!$B$3, "")</f>
        <v/>
      </c>
      <c r="AV86" s="5">
        <f t="shared" si="1"/>
        <v>4.001</v>
      </c>
      <c r="AW86" s="5">
        <f>SUM('Unified Genders - Gold'!AV86, 'Unified Genders - Silver'!AV86, 'Unified Genders - Bronze'!AV86)</f>
        <v>2</v>
      </c>
    </row>
    <row r="87">
      <c r="A87" s="5" t="str">
        <f>Countries!A86</f>
        <v>TKM</v>
      </c>
      <c r="B87" s="5" t="str">
        <f>IF('Unified Genders - Gold'!B87+'Unified Genders - Silver'!B87+'Unified Genders - Bronze'!B87 &gt; 0, 'Unified Genders - Gold'!B87*'Medal values'!$B$1+'Unified Genders - Silver'!B87*'Medal values'!$B$2+'Unified Genders - Bronze'!B87*'Medal values'!$B$3, "")</f>
        <v/>
      </c>
      <c r="C87" s="5" t="str">
        <f>IF('Unified Genders - Gold'!C87+'Unified Genders - Silver'!C87+'Unified Genders - Bronze'!C87 &gt; 0, 'Unified Genders - Gold'!C87*'Medal values'!$B$1+'Unified Genders - Silver'!C87*'Medal values'!$B$2+'Unified Genders - Bronze'!C87*'Medal values'!$B$3, "")</f>
        <v/>
      </c>
      <c r="D87" s="5" t="str">
        <f>IF('Unified Genders - Gold'!D87+'Unified Genders - Silver'!D87+'Unified Genders - Bronze'!D87 &gt; 0, 'Unified Genders - Gold'!D87*'Medal values'!$B$1+'Unified Genders - Silver'!D87*'Medal values'!$B$2+'Unified Genders - Bronze'!D87*'Medal values'!$B$3, "")</f>
        <v/>
      </c>
      <c r="E87" s="5" t="str">
        <f>IF('Unified Genders - Gold'!E87+'Unified Genders - Silver'!E87+'Unified Genders - Bronze'!E87 &gt; 0, 'Unified Genders - Gold'!E87*'Medal values'!$B$1+'Unified Genders - Silver'!E87*'Medal values'!$B$2+'Unified Genders - Bronze'!E87*'Medal values'!$B$3, "")</f>
        <v/>
      </c>
      <c r="F87" s="5" t="str">
        <f>IF('Unified Genders - Gold'!F87+'Unified Genders - Silver'!F87+'Unified Genders - Bronze'!F87 &gt; 0, 'Unified Genders - Gold'!F87*'Medal values'!$B$1+'Unified Genders - Silver'!F87*'Medal values'!$B$2+'Unified Genders - Bronze'!F87*'Medal values'!$B$3, "")</f>
        <v/>
      </c>
      <c r="G87" s="5" t="str">
        <f>IF('Unified Genders - Gold'!G87+'Unified Genders - Silver'!G87+'Unified Genders - Bronze'!G87 &gt; 0, 'Unified Genders - Gold'!G87*'Medal values'!$B$1+'Unified Genders - Silver'!G87*'Medal values'!$B$2+'Unified Genders - Bronze'!G87*'Medal values'!$B$3, "")</f>
        <v/>
      </c>
      <c r="H87" s="5" t="str">
        <f>IF('Unified Genders - Gold'!H87+'Unified Genders - Silver'!H87+'Unified Genders - Bronze'!H87 &gt; 0, 'Unified Genders - Gold'!H87*'Medal values'!$B$1+'Unified Genders - Silver'!H87*'Medal values'!$B$2+'Unified Genders - Bronze'!H87*'Medal values'!$B$3, "")</f>
        <v/>
      </c>
      <c r="I87" s="5" t="str">
        <f>IF('Unified Genders - Gold'!I87+'Unified Genders - Silver'!I87+'Unified Genders - Bronze'!I87 &gt; 0, 'Unified Genders - Gold'!I87*'Medal values'!$B$1+'Unified Genders - Silver'!I87*'Medal values'!$B$2+'Unified Genders - Bronze'!I87*'Medal values'!$B$3, "")</f>
        <v/>
      </c>
      <c r="J87" s="5" t="str">
        <f>IF('Unified Genders - Gold'!J87+'Unified Genders - Silver'!J87+'Unified Genders - Bronze'!J87 &gt; 0, 'Unified Genders - Gold'!J87*'Medal values'!$B$1+'Unified Genders - Silver'!J87*'Medal values'!$B$2+'Unified Genders - Bronze'!J87*'Medal values'!$B$3, "")</f>
        <v/>
      </c>
      <c r="K87" s="5" t="str">
        <f>IF('Unified Genders - Gold'!K87+'Unified Genders - Silver'!K87+'Unified Genders - Bronze'!K87 &gt; 0, 'Unified Genders - Gold'!K87*'Medal values'!$B$1+'Unified Genders - Silver'!K87*'Medal values'!$B$2+'Unified Genders - Bronze'!K87*'Medal values'!$B$3, "")</f>
        <v/>
      </c>
      <c r="L87" s="5" t="str">
        <f>IF('Unified Genders - Gold'!L87+'Unified Genders - Silver'!L87+'Unified Genders - Bronze'!L87 &gt; 0, 'Unified Genders - Gold'!L87*'Medal values'!$B$1+'Unified Genders - Silver'!L87*'Medal values'!$B$2+'Unified Genders - Bronze'!L87*'Medal values'!$B$3, "")</f>
        <v/>
      </c>
      <c r="M87" s="5" t="str">
        <f>IF('Unified Genders - Gold'!M87+'Unified Genders - Silver'!M87+'Unified Genders - Bronze'!M87 &gt; 0, 'Unified Genders - Gold'!M87*'Medal values'!$B$1+'Unified Genders - Silver'!M87*'Medal values'!$B$2+'Unified Genders - Bronze'!M87*'Medal values'!$B$3, "")</f>
        <v/>
      </c>
      <c r="N87" s="5" t="str">
        <f>IF('Unified Genders - Gold'!N87+'Unified Genders - Silver'!N87+'Unified Genders - Bronze'!N87 &gt; 0, 'Unified Genders - Gold'!N87*'Medal values'!$B$1+'Unified Genders - Silver'!N87*'Medal values'!$B$2+'Unified Genders - Bronze'!N87*'Medal values'!$B$3, "")</f>
        <v/>
      </c>
      <c r="O87" s="5" t="str">
        <f>IF('Unified Genders - Gold'!O87+'Unified Genders - Silver'!O87+'Unified Genders - Bronze'!O87 &gt; 0, 'Unified Genders - Gold'!O87*'Medal values'!$B$1+'Unified Genders - Silver'!O87*'Medal values'!$B$2+'Unified Genders - Bronze'!O87*'Medal values'!$B$3, "")</f>
        <v/>
      </c>
      <c r="P87" s="5" t="str">
        <f>IF('Unified Genders - Gold'!P87+'Unified Genders - Silver'!P87+'Unified Genders - Bronze'!P87 &gt; 0, 'Unified Genders - Gold'!P87*'Medal values'!$B$1+'Unified Genders - Silver'!P87*'Medal values'!$B$2+'Unified Genders - Bronze'!P87*'Medal values'!$B$3, "")</f>
        <v/>
      </c>
      <c r="Q87" s="5" t="str">
        <f>IF('Unified Genders - Gold'!Q87+'Unified Genders - Silver'!Q87+'Unified Genders - Bronze'!Q87 &gt; 0, 'Unified Genders - Gold'!Q87*'Medal values'!$B$1+'Unified Genders - Silver'!Q87*'Medal values'!$B$2+'Unified Genders - Bronze'!Q87*'Medal values'!$B$3, "")</f>
        <v/>
      </c>
      <c r="R87" s="5" t="str">
        <f>IF('Unified Genders - Gold'!R87+'Unified Genders - Silver'!R87+'Unified Genders - Bronze'!R87 &gt; 0, 'Unified Genders - Gold'!R87*'Medal values'!$B$1+'Unified Genders - Silver'!R87*'Medal values'!$B$2+'Unified Genders - Bronze'!R87*'Medal values'!$B$3, "")</f>
        <v/>
      </c>
      <c r="S87" s="5" t="str">
        <f>IF('Unified Genders - Gold'!S87+'Unified Genders - Silver'!S87+'Unified Genders - Bronze'!S87 &gt; 0, 'Unified Genders - Gold'!S87*'Medal values'!$B$1+'Unified Genders - Silver'!S87*'Medal values'!$B$2+'Unified Genders - Bronze'!S87*'Medal values'!$B$3, "")</f>
        <v/>
      </c>
      <c r="T87" s="5" t="str">
        <f>IF('Unified Genders - Gold'!T87+'Unified Genders - Silver'!T87+'Unified Genders - Bronze'!T87 &gt; 0, 'Unified Genders - Gold'!T87*'Medal values'!$B$1+'Unified Genders - Silver'!T87*'Medal values'!$B$2+'Unified Genders - Bronze'!T87*'Medal values'!$B$3, "")</f>
        <v/>
      </c>
      <c r="U87" s="5" t="str">
        <f>IF('Unified Genders - Gold'!U87+'Unified Genders - Silver'!U87+'Unified Genders - Bronze'!U87 &gt; 0, 'Unified Genders - Gold'!U87*'Medal values'!$B$1+'Unified Genders - Silver'!U87*'Medal values'!$B$2+'Unified Genders - Bronze'!U87*'Medal values'!$B$3, "")</f>
        <v/>
      </c>
      <c r="V87" s="5" t="str">
        <f>IF('Unified Genders - Gold'!V87+'Unified Genders - Silver'!V87+'Unified Genders - Bronze'!V87 &gt; 0, 'Unified Genders - Gold'!V87*'Medal values'!$B$1+'Unified Genders - Silver'!V87*'Medal values'!$B$2+'Unified Genders - Bronze'!V87*'Medal values'!$B$3, "")</f>
        <v/>
      </c>
      <c r="W87" s="5" t="str">
        <f>IF('Unified Genders - Gold'!W87+'Unified Genders - Silver'!W87+'Unified Genders - Bronze'!W87 &gt; 0, 'Unified Genders - Gold'!W87*'Medal values'!$B$1+'Unified Genders - Silver'!W87*'Medal values'!$B$2+'Unified Genders - Bronze'!W87*'Medal values'!$B$3, "")</f>
        <v/>
      </c>
      <c r="X87" s="5" t="str">
        <f>IF('Unified Genders - Gold'!X87+'Unified Genders - Silver'!X87+'Unified Genders - Bronze'!X87 &gt; 0, 'Unified Genders - Gold'!X87*'Medal values'!$B$1+'Unified Genders - Silver'!X87*'Medal values'!$B$2+'Unified Genders - Bronze'!X87*'Medal values'!$B$3, "")</f>
        <v/>
      </c>
      <c r="Y87" s="5" t="str">
        <f>IF('Unified Genders - Gold'!Y87+'Unified Genders - Silver'!Y87+'Unified Genders - Bronze'!Y87 &gt; 0, 'Unified Genders - Gold'!Y87*'Medal values'!$B$1+'Unified Genders - Silver'!Y87*'Medal values'!$B$2+'Unified Genders - Bronze'!Y87*'Medal values'!$B$3, "")</f>
        <v/>
      </c>
      <c r="Z87" s="5" t="str">
        <f>IF('Unified Genders - Gold'!Z87+'Unified Genders - Silver'!Z87+'Unified Genders - Bronze'!Z87 &gt; 0, 'Unified Genders - Gold'!Z87*'Medal values'!$B$1+'Unified Genders - Silver'!Z87*'Medal values'!$B$2+'Unified Genders - Bronze'!Z87*'Medal values'!$B$3, "")</f>
        <v/>
      </c>
      <c r="AA87" s="5" t="str">
        <f>IF('Unified Genders - Gold'!AA87+'Unified Genders - Silver'!AA87+'Unified Genders - Bronze'!AA87 &gt; 0, 'Unified Genders - Gold'!AA87*'Medal values'!$B$1+'Unified Genders - Silver'!AA87*'Medal values'!$B$2+'Unified Genders - Bronze'!AA87*'Medal values'!$B$3, "")</f>
        <v/>
      </c>
      <c r="AB87" s="5" t="str">
        <f>IF('Unified Genders - Gold'!AB87+'Unified Genders - Silver'!AB87+'Unified Genders - Bronze'!AB87 &gt; 0, 'Unified Genders - Gold'!AB87*'Medal values'!$B$1+'Unified Genders - Silver'!AB87*'Medal values'!$B$2+'Unified Genders - Bronze'!AB87*'Medal values'!$B$3, "")</f>
        <v/>
      </c>
      <c r="AC87" s="5" t="str">
        <f>IF('Unified Genders - Gold'!AC87+'Unified Genders - Silver'!AC87+'Unified Genders - Bronze'!AC87 &gt; 0, 'Unified Genders - Gold'!AC87*'Medal values'!$B$1+'Unified Genders - Silver'!AC87*'Medal values'!$B$2+'Unified Genders - Bronze'!AC87*'Medal values'!$B$3, "")</f>
        <v/>
      </c>
      <c r="AD87" s="5" t="str">
        <f>IF('Unified Genders - Gold'!AD87+'Unified Genders - Silver'!AD87+'Unified Genders - Bronze'!AD87 &gt; 0, 'Unified Genders - Gold'!AD87*'Medal values'!$B$1+'Unified Genders - Silver'!AD87*'Medal values'!$B$2+'Unified Genders - Bronze'!AD87*'Medal values'!$B$3, "")</f>
        <v/>
      </c>
      <c r="AE87" s="5" t="str">
        <f>IF('Unified Genders - Gold'!AE87+'Unified Genders - Silver'!AE87+'Unified Genders - Bronze'!AE87 &gt; 0, 'Unified Genders - Gold'!AE87*'Medal values'!$B$1+'Unified Genders - Silver'!AE87*'Medal values'!$B$2+'Unified Genders - Bronze'!AE87*'Medal values'!$B$3, "")</f>
        <v/>
      </c>
      <c r="AF87" s="5" t="str">
        <f>IF('Unified Genders - Gold'!AF87+'Unified Genders - Silver'!AF87+'Unified Genders - Bronze'!AF87 &gt; 0, 'Unified Genders - Gold'!AF87*'Medal values'!$B$1+'Unified Genders - Silver'!AF87*'Medal values'!$B$2+'Unified Genders - Bronze'!AF87*'Medal values'!$B$3, "")</f>
        <v/>
      </c>
      <c r="AG87" s="5" t="str">
        <f>IF('Unified Genders - Gold'!AG87+'Unified Genders - Silver'!AG87+'Unified Genders - Bronze'!AG87 &gt; 0, 'Unified Genders - Gold'!AG87*'Medal values'!$B$1+'Unified Genders - Silver'!AG87*'Medal values'!$B$2+'Unified Genders - Bronze'!AG87*'Medal values'!$B$3, "")</f>
        <v/>
      </c>
      <c r="AH87" s="5" t="str">
        <f>IF('Unified Genders - Gold'!AH87+'Unified Genders - Silver'!AH87+'Unified Genders - Bronze'!AH87 &gt; 0, 'Unified Genders - Gold'!AH87*'Medal values'!$B$1+'Unified Genders - Silver'!AH87*'Medal values'!$B$2+'Unified Genders - Bronze'!AH87*'Medal values'!$B$3, "")</f>
        <v/>
      </c>
      <c r="AI87" s="5" t="str">
        <f>IF('Unified Genders - Gold'!AI87+'Unified Genders - Silver'!AI87+'Unified Genders - Bronze'!AI87 &gt; 0, 'Unified Genders - Gold'!AI87*'Medal values'!$B$1+'Unified Genders - Silver'!AI87*'Medal values'!$B$2+'Unified Genders - Bronze'!AI87*'Medal values'!$B$3, "")</f>
        <v/>
      </c>
      <c r="AJ87" s="5" t="str">
        <f>IF('Unified Genders - Gold'!AJ87+'Unified Genders - Silver'!AJ87+'Unified Genders - Bronze'!AJ87 &gt; 0, 'Unified Genders - Gold'!AJ87*'Medal values'!$B$1+'Unified Genders - Silver'!AJ87*'Medal values'!$B$2+'Unified Genders - Bronze'!AJ87*'Medal values'!$B$3, "")</f>
        <v/>
      </c>
      <c r="AK87" s="5" t="str">
        <f>IF('Unified Genders - Gold'!AK87+'Unified Genders - Silver'!AK87+'Unified Genders - Bronze'!AK87 &gt; 0, 'Unified Genders - Gold'!AK87*'Medal values'!$B$1+'Unified Genders - Silver'!AK87*'Medal values'!$B$2+'Unified Genders - Bronze'!AK87*'Medal values'!$B$3, "")</f>
        <v/>
      </c>
      <c r="AL87" s="5" t="str">
        <f>IF('Unified Genders - Gold'!AL87+'Unified Genders - Silver'!AL87+'Unified Genders - Bronze'!AL87 &gt; 0, 'Unified Genders - Gold'!AL87*'Medal values'!$B$1+'Unified Genders - Silver'!AL87*'Medal values'!$B$2+'Unified Genders - Bronze'!AL87*'Medal values'!$B$3, "")</f>
        <v/>
      </c>
      <c r="AM87" s="5" t="str">
        <f>IF('Unified Genders - Gold'!AM87+'Unified Genders - Silver'!AM87+'Unified Genders - Bronze'!AM87 &gt; 0, 'Unified Genders - Gold'!AM87*'Medal values'!$B$1+'Unified Genders - Silver'!AM87*'Medal values'!$B$2+'Unified Genders - Bronze'!AM87*'Medal values'!$B$3, "")</f>
        <v/>
      </c>
      <c r="AN87" s="5" t="str">
        <f>IF('Unified Genders - Gold'!AN87+'Unified Genders - Silver'!AN87+'Unified Genders - Bronze'!AN87 &gt; 0, 'Unified Genders - Gold'!AN87*'Medal values'!$B$1+'Unified Genders - Silver'!AN87*'Medal values'!$B$2+'Unified Genders - Bronze'!AN87*'Medal values'!$B$3, "")</f>
        <v/>
      </c>
      <c r="AO87" s="5" t="str">
        <f>IF('Unified Genders - Gold'!AO87+'Unified Genders - Silver'!AO87+'Unified Genders - Bronze'!AO87 &gt; 0, 'Unified Genders - Gold'!AO87*'Medal values'!$B$1+'Unified Genders - Silver'!AO87*'Medal values'!$B$2+'Unified Genders - Bronze'!AO87*'Medal values'!$B$3, "")</f>
        <v/>
      </c>
      <c r="AP87" s="5" t="str">
        <f>IF('Unified Genders - Gold'!AP87+'Unified Genders - Silver'!AP87+'Unified Genders - Bronze'!AP87 &gt; 0, 'Unified Genders - Gold'!AP87*'Medal values'!$B$1+'Unified Genders - Silver'!AP87*'Medal values'!$B$2+'Unified Genders - Bronze'!AP87*'Medal values'!$B$3, "")</f>
        <v/>
      </c>
      <c r="AQ87" s="5" t="str">
        <f>IF('Unified Genders - Gold'!AQ87+'Unified Genders - Silver'!AQ87+'Unified Genders - Bronze'!AQ87 &gt; 0, 'Unified Genders - Gold'!AQ87*'Medal values'!$B$1+'Unified Genders - Silver'!AQ87*'Medal values'!$B$2+'Unified Genders - Bronze'!AQ87*'Medal values'!$B$3, "")</f>
        <v/>
      </c>
      <c r="AR87" s="5" t="str">
        <f>IF('Unified Genders - Gold'!AR87+'Unified Genders - Silver'!AR87+'Unified Genders - Bronze'!AR87 &gt; 0, 'Unified Genders - Gold'!AR87*'Medal values'!$B$1+'Unified Genders - Silver'!AR87*'Medal values'!$B$2+'Unified Genders - Bronze'!AR87*'Medal values'!$B$3, "")</f>
        <v/>
      </c>
      <c r="AS87" s="5" t="str">
        <f>IF('Unified Genders - Gold'!AS87+'Unified Genders - Silver'!AS87+'Unified Genders - Bronze'!AS87 &gt; 0, 'Unified Genders - Gold'!AS87*'Medal values'!$B$1+'Unified Genders - Silver'!AS87*'Medal values'!$B$2+'Unified Genders - Bronze'!AS87*'Medal values'!$B$3, "")</f>
        <v/>
      </c>
      <c r="AT87" s="5">
        <f>IF('Unified Genders - Gold'!AT87+'Unified Genders - Silver'!AT87+'Unified Genders - Bronze'!AT87 &gt; 0, 'Unified Genders - Gold'!AT87*'Medal values'!$B$1+'Unified Genders - Silver'!AT87*'Medal values'!$B$2+'Unified Genders - Bronze'!AT87*'Medal values'!$B$3, "")</f>
        <v>2.000001</v>
      </c>
      <c r="AU87" s="5" t="str">
        <f>IF('Unified Genders - Gold'!AU87+'Unified Genders - Silver'!AU87+'Unified Genders - Bronze'!AU87 &gt; 0, 'Unified Genders - Gold'!AU87*'Medal values'!$B$1+'Unified Genders - Silver'!AU87*'Medal values'!$B$2+'Unified Genders - Bronze'!AU87*'Medal values'!$B$3, "")</f>
        <v/>
      </c>
      <c r="AV87" s="5">
        <f t="shared" si="1"/>
        <v>2.000001</v>
      </c>
      <c r="AW87" s="5">
        <f>SUM('Unified Genders - Gold'!AV87, 'Unified Genders - Silver'!AV87, 'Unified Genders - Bronze'!AV87)</f>
        <v>1</v>
      </c>
    </row>
    <row r="88">
      <c r="A88" s="5" t="str">
        <f>Countries!A87</f>
        <v>TPE</v>
      </c>
      <c r="B88" s="5" t="str">
        <f>IF('Unified Genders - Gold'!B88+'Unified Genders - Silver'!B88+'Unified Genders - Bronze'!B88 &gt; 0, 'Unified Genders - Gold'!B88*'Medal values'!$B$1+'Unified Genders - Silver'!B88*'Medal values'!$B$2+'Unified Genders - Bronze'!B88*'Medal values'!$B$3, "")</f>
        <v/>
      </c>
      <c r="C88" s="5">
        <f>IF('Unified Genders - Gold'!C88+'Unified Genders - Silver'!C88+'Unified Genders - Bronze'!C88 &gt; 0, 'Unified Genders - Gold'!C88*'Medal values'!$B$1+'Unified Genders - Silver'!C88*'Medal values'!$B$2+'Unified Genders - Bronze'!C88*'Medal values'!$B$3, "")</f>
        <v>2.000001</v>
      </c>
      <c r="D88" s="5">
        <f>IF('Unified Genders - Gold'!D88+'Unified Genders - Silver'!D88+'Unified Genders - Bronze'!D88 &gt; 0, 'Unified Genders - Gold'!D88*'Medal values'!$B$1+'Unified Genders - Silver'!D88*'Medal values'!$B$2+'Unified Genders - Bronze'!D88*'Medal values'!$B$3, "")</f>
        <v>2.000001</v>
      </c>
      <c r="E88" s="5" t="str">
        <f>IF('Unified Genders - Gold'!E88+'Unified Genders - Silver'!E88+'Unified Genders - Bronze'!E88 &gt; 0, 'Unified Genders - Gold'!E88*'Medal values'!$B$1+'Unified Genders - Silver'!E88*'Medal values'!$B$2+'Unified Genders - Bronze'!E88*'Medal values'!$B$3, "")</f>
        <v/>
      </c>
      <c r="F88" s="5" t="str">
        <f>IF('Unified Genders - Gold'!F88+'Unified Genders - Silver'!F88+'Unified Genders - Bronze'!F88 &gt; 0, 'Unified Genders - Gold'!F88*'Medal values'!$B$1+'Unified Genders - Silver'!F88*'Medal values'!$B$2+'Unified Genders - Bronze'!F88*'Medal values'!$B$3, "")</f>
        <v/>
      </c>
      <c r="G88" s="5">
        <f>IF('Unified Genders - Gold'!G88+'Unified Genders - Silver'!G88+'Unified Genders - Bronze'!G88 &gt; 0, 'Unified Genders - Gold'!G88*'Medal values'!$B$1+'Unified Genders - Silver'!G88*'Medal values'!$B$2+'Unified Genders - Bronze'!G88*'Medal values'!$B$3, "")</f>
        <v>5.001001</v>
      </c>
      <c r="H88" s="5" t="str">
        <f>IF('Unified Genders - Gold'!H88+'Unified Genders - Silver'!H88+'Unified Genders - Bronze'!H88 &gt; 0, 'Unified Genders - Gold'!H88*'Medal values'!$B$1+'Unified Genders - Silver'!H88*'Medal values'!$B$2+'Unified Genders - Bronze'!H88*'Medal values'!$B$3, "")</f>
        <v/>
      </c>
      <c r="I88" s="5" t="str">
        <f>IF('Unified Genders - Gold'!I88+'Unified Genders - Silver'!I88+'Unified Genders - Bronze'!I88 &gt; 0, 'Unified Genders - Gold'!I88*'Medal values'!$B$1+'Unified Genders - Silver'!I88*'Medal values'!$B$2+'Unified Genders - Bronze'!I88*'Medal values'!$B$3, "")</f>
        <v/>
      </c>
      <c r="J88" s="5" t="str">
        <f>IF('Unified Genders - Gold'!J88+'Unified Genders - Silver'!J88+'Unified Genders - Bronze'!J88 &gt; 0, 'Unified Genders - Gold'!J88*'Medal values'!$B$1+'Unified Genders - Silver'!J88*'Medal values'!$B$2+'Unified Genders - Bronze'!J88*'Medal values'!$B$3, "")</f>
        <v/>
      </c>
      <c r="K88" s="5">
        <f>IF('Unified Genders - Gold'!K88+'Unified Genders - Silver'!K88+'Unified Genders - Bronze'!K88 &gt; 0, 'Unified Genders - Gold'!K88*'Medal values'!$B$1+'Unified Genders - Silver'!K88*'Medal values'!$B$2+'Unified Genders - Bronze'!K88*'Medal values'!$B$3, "")</f>
        <v>1</v>
      </c>
      <c r="L88" s="5" t="str">
        <f>IF('Unified Genders - Gold'!L88+'Unified Genders - Silver'!L88+'Unified Genders - Bronze'!L88 &gt; 0, 'Unified Genders - Gold'!L88*'Medal values'!$B$1+'Unified Genders - Silver'!L88*'Medal values'!$B$2+'Unified Genders - Bronze'!L88*'Medal values'!$B$3, "")</f>
        <v/>
      </c>
      <c r="M88" s="5" t="str">
        <f>IF('Unified Genders - Gold'!M88+'Unified Genders - Silver'!M88+'Unified Genders - Bronze'!M88 &gt; 0, 'Unified Genders - Gold'!M88*'Medal values'!$B$1+'Unified Genders - Silver'!M88*'Medal values'!$B$2+'Unified Genders - Bronze'!M88*'Medal values'!$B$3, "")</f>
        <v/>
      </c>
      <c r="N88" s="5" t="str">
        <f>IF('Unified Genders - Gold'!N88+'Unified Genders - Silver'!N88+'Unified Genders - Bronze'!N88 &gt; 0, 'Unified Genders - Gold'!N88*'Medal values'!$B$1+'Unified Genders - Silver'!N88*'Medal values'!$B$2+'Unified Genders - Bronze'!N88*'Medal values'!$B$3, "")</f>
        <v/>
      </c>
      <c r="O88" s="5" t="str">
        <f>IF('Unified Genders - Gold'!O88+'Unified Genders - Silver'!O88+'Unified Genders - Bronze'!O88 &gt; 0, 'Unified Genders - Gold'!O88*'Medal values'!$B$1+'Unified Genders - Silver'!O88*'Medal values'!$B$2+'Unified Genders - Bronze'!O88*'Medal values'!$B$3, "")</f>
        <v/>
      </c>
      <c r="P88" s="5" t="str">
        <f>IF('Unified Genders - Gold'!P88+'Unified Genders - Silver'!P88+'Unified Genders - Bronze'!P88 &gt; 0, 'Unified Genders - Gold'!P88*'Medal values'!$B$1+'Unified Genders - Silver'!P88*'Medal values'!$B$2+'Unified Genders - Bronze'!P88*'Medal values'!$B$3, "")</f>
        <v/>
      </c>
      <c r="Q88" s="5" t="str">
        <f>IF('Unified Genders - Gold'!Q88+'Unified Genders - Silver'!Q88+'Unified Genders - Bronze'!Q88 &gt; 0, 'Unified Genders - Gold'!Q88*'Medal values'!$B$1+'Unified Genders - Silver'!Q88*'Medal values'!$B$2+'Unified Genders - Bronze'!Q88*'Medal values'!$B$3, "")</f>
        <v/>
      </c>
      <c r="R88" s="5" t="str">
        <f>IF('Unified Genders - Gold'!R88+'Unified Genders - Silver'!R88+'Unified Genders - Bronze'!R88 &gt; 0, 'Unified Genders - Gold'!R88*'Medal values'!$B$1+'Unified Genders - Silver'!R88*'Medal values'!$B$2+'Unified Genders - Bronze'!R88*'Medal values'!$B$3, "")</f>
        <v/>
      </c>
      <c r="S88" s="5" t="str">
        <f>IF('Unified Genders - Gold'!S88+'Unified Genders - Silver'!S88+'Unified Genders - Bronze'!S88 &gt; 0, 'Unified Genders - Gold'!S88*'Medal values'!$B$1+'Unified Genders - Silver'!S88*'Medal values'!$B$2+'Unified Genders - Bronze'!S88*'Medal values'!$B$3, "")</f>
        <v/>
      </c>
      <c r="T88" s="5" t="str">
        <f>IF('Unified Genders - Gold'!T88+'Unified Genders - Silver'!T88+'Unified Genders - Bronze'!T88 &gt; 0, 'Unified Genders - Gold'!T88*'Medal values'!$B$1+'Unified Genders - Silver'!T88*'Medal values'!$B$2+'Unified Genders - Bronze'!T88*'Medal values'!$B$3, "")</f>
        <v/>
      </c>
      <c r="U88" s="5" t="str">
        <f>IF('Unified Genders - Gold'!U88+'Unified Genders - Silver'!U88+'Unified Genders - Bronze'!U88 &gt; 0, 'Unified Genders - Gold'!U88*'Medal values'!$B$1+'Unified Genders - Silver'!U88*'Medal values'!$B$2+'Unified Genders - Bronze'!U88*'Medal values'!$B$3, "")</f>
        <v/>
      </c>
      <c r="V88" s="5" t="str">
        <f>IF('Unified Genders - Gold'!V88+'Unified Genders - Silver'!V88+'Unified Genders - Bronze'!V88 &gt; 0, 'Unified Genders - Gold'!V88*'Medal values'!$B$1+'Unified Genders - Silver'!V88*'Medal values'!$B$2+'Unified Genders - Bronze'!V88*'Medal values'!$B$3, "")</f>
        <v/>
      </c>
      <c r="W88" s="5">
        <f>IF('Unified Genders - Gold'!W88+'Unified Genders - Silver'!W88+'Unified Genders - Bronze'!W88 &gt; 0, 'Unified Genders - Gold'!W88*'Medal values'!$B$1+'Unified Genders - Silver'!W88*'Medal values'!$B$2+'Unified Genders - Bronze'!W88*'Medal values'!$B$3, "")</f>
        <v>1</v>
      </c>
      <c r="X88" s="5" t="str">
        <f>IF('Unified Genders - Gold'!X88+'Unified Genders - Silver'!X88+'Unified Genders - Bronze'!X88 &gt; 0, 'Unified Genders - Gold'!X88*'Medal values'!$B$1+'Unified Genders - Silver'!X88*'Medal values'!$B$2+'Unified Genders - Bronze'!X88*'Medal values'!$B$3, "")</f>
        <v/>
      </c>
      <c r="Y88" s="5" t="str">
        <f>IF('Unified Genders - Gold'!Y88+'Unified Genders - Silver'!Y88+'Unified Genders - Bronze'!Y88 &gt; 0, 'Unified Genders - Gold'!Y88*'Medal values'!$B$1+'Unified Genders - Silver'!Y88*'Medal values'!$B$2+'Unified Genders - Bronze'!Y88*'Medal values'!$B$3, "")</f>
        <v/>
      </c>
      <c r="Z88" s="5">
        <f>IF('Unified Genders - Gold'!Z88+'Unified Genders - Silver'!Z88+'Unified Genders - Bronze'!Z88 &gt; 0, 'Unified Genders - Gold'!Z88*'Medal values'!$B$1+'Unified Genders - Silver'!Z88*'Medal values'!$B$2+'Unified Genders - Bronze'!Z88*'Medal values'!$B$3, "")</f>
        <v>2.000001</v>
      </c>
      <c r="AA88" s="5">
        <f>IF('Unified Genders - Gold'!AA88+'Unified Genders - Silver'!AA88+'Unified Genders - Bronze'!AA88 &gt; 0, 'Unified Genders - Gold'!AA88*'Medal values'!$B$1+'Unified Genders - Silver'!AA88*'Medal values'!$B$2+'Unified Genders - Bronze'!AA88*'Medal values'!$B$3, "")</f>
        <v>1</v>
      </c>
      <c r="AB88" s="5" t="str">
        <f>IF('Unified Genders - Gold'!AB88+'Unified Genders - Silver'!AB88+'Unified Genders - Bronze'!AB88 &gt; 0, 'Unified Genders - Gold'!AB88*'Medal values'!$B$1+'Unified Genders - Silver'!AB88*'Medal values'!$B$2+'Unified Genders - Bronze'!AB88*'Medal values'!$B$3, "")</f>
        <v/>
      </c>
      <c r="AC88" s="5" t="str">
        <f>IF('Unified Genders - Gold'!AC88+'Unified Genders - Silver'!AC88+'Unified Genders - Bronze'!AC88 &gt; 0, 'Unified Genders - Gold'!AC88*'Medal values'!$B$1+'Unified Genders - Silver'!AC88*'Medal values'!$B$2+'Unified Genders - Bronze'!AC88*'Medal values'!$B$3, "")</f>
        <v/>
      </c>
      <c r="AD88" s="5" t="str">
        <f>IF('Unified Genders - Gold'!AD88+'Unified Genders - Silver'!AD88+'Unified Genders - Bronze'!AD88 &gt; 0, 'Unified Genders - Gold'!AD88*'Medal values'!$B$1+'Unified Genders - Silver'!AD88*'Medal values'!$B$2+'Unified Genders - Bronze'!AD88*'Medal values'!$B$3, "")</f>
        <v/>
      </c>
      <c r="AE88" s="5" t="str">
        <f>IF('Unified Genders - Gold'!AE88+'Unified Genders - Silver'!AE88+'Unified Genders - Bronze'!AE88 &gt; 0, 'Unified Genders - Gold'!AE88*'Medal values'!$B$1+'Unified Genders - Silver'!AE88*'Medal values'!$B$2+'Unified Genders - Bronze'!AE88*'Medal values'!$B$3, "")</f>
        <v/>
      </c>
      <c r="AF88" s="5" t="str">
        <f>IF('Unified Genders - Gold'!AF88+'Unified Genders - Silver'!AF88+'Unified Genders - Bronze'!AF88 &gt; 0, 'Unified Genders - Gold'!AF88*'Medal values'!$B$1+'Unified Genders - Silver'!AF88*'Medal values'!$B$2+'Unified Genders - Bronze'!AF88*'Medal values'!$B$3, "")</f>
        <v/>
      </c>
      <c r="AG88" s="5" t="str">
        <f>IF('Unified Genders - Gold'!AG88+'Unified Genders - Silver'!AG88+'Unified Genders - Bronze'!AG88 &gt; 0, 'Unified Genders - Gold'!AG88*'Medal values'!$B$1+'Unified Genders - Silver'!AG88*'Medal values'!$B$2+'Unified Genders - Bronze'!AG88*'Medal values'!$B$3, "")</f>
        <v/>
      </c>
      <c r="AH88" s="5" t="str">
        <f>IF('Unified Genders - Gold'!AH88+'Unified Genders - Silver'!AH88+'Unified Genders - Bronze'!AH88 &gt; 0, 'Unified Genders - Gold'!AH88*'Medal values'!$B$1+'Unified Genders - Silver'!AH88*'Medal values'!$B$2+'Unified Genders - Bronze'!AH88*'Medal values'!$B$3, "")</f>
        <v/>
      </c>
      <c r="AI88" s="5" t="str">
        <f>IF('Unified Genders - Gold'!AI88+'Unified Genders - Silver'!AI88+'Unified Genders - Bronze'!AI88 &gt; 0, 'Unified Genders - Gold'!AI88*'Medal values'!$B$1+'Unified Genders - Silver'!AI88*'Medal values'!$B$2+'Unified Genders - Bronze'!AI88*'Medal values'!$B$3, "")</f>
        <v/>
      </c>
      <c r="AJ88" s="5" t="str">
        <f>IF('Unified Genders - Gold'!AJ88+'Unified Genders - Silver'!AJ88+'Unified Genders - Bronze'!AJ88 &gt; 0, 'Unified Genders - Gold'!AJ88*'Medal values'!$B$1+'Unified Genders - Silver'!AJ88*'Medal values'!$B$2+'Unified Genders - Bronze'!AJ88*'Medal values'!$B$3, "")</f>
        <v/>
      </c>
      <c r="AK88" s="5" t="str">
        <f>IF('Unified Genders - Gold'!AK88+'Unified Genders - Silver'!AK88+'Unified Genders - Bronze'!AK88 &gt; 0, 'Unified Genders - Gold'!AK88*'Medal values'!$B$1+'Unified Genders - Silver'!AK88*'Medal values'!$B$2+'Unified Genders - Bronze'!AK88*'Medal values'!$B$3, "")</f>
        <v/>
      </c>
      <c r="AL88" s="5" t="str">
        <f>IF('Unified Genders - Gold'!AL88+'Unified Genders - Silver'!AL88+'Unified Genders - Bronze'!AL88 &gt; 0, 'Unified Genders - Gold'!AL88*'Medal values'!$B$1+'Unified Genders - Silver'!AL88*'Medal values'!$B$2+'Unified Genders - Bronze'!AL88*'Medal values'!$B$3, "")</f>
        <v/>
      </c>
      <c r="AM88" s="5">
        <f>IF('Unified Genders - Gold'!AM88+'Unified Genders - Silver'!AM88+'Unified Genders - Bronze'!AM88 &gt; 0, 'Unified Genders - Gold'!AM88*'Medal values'!$B$1+'Unified Genders - Silver'!AM88*'Medal values'!$B$2+'Unified Genders - Bronze'!AM88*'Medal values'!$B$3, "")</f>
        <v>1</v>
      </c>
      <c r="AN88" s="5">
        <f>IF('Unified Genders - Gold'!AN88+'Unified Genders - Silver'!AN88+'Unified Genders - Bronze'!AN88 &gt; 0, 'Unified Genders - Gold'!AN88*'Medal values'!$B$1+'Unified Genders - Silver'!AN88*'Medal values'!$B$2+'Unified Genders - Bronze'!AN88*'Medal values'!$B$3, "")</f>
        <v>1</v>
      </c>
      <c r="AO88" s="5" t="str">
        <f>IF('Unified Genders - Gold'!AO88+'Unified Genders - Silver'!AO88+'Unified Genders - Bronze'!AO88 &gt; 0, 'Unified Genders - Gold'!AO88*'Medal values'!$B$1+'Unified Genders - Silver'!AO88*'Medal values'!$B$2+'Unified Genders - Bronze'!AO88*'Medal values'!$B$3, "")</f>
        <v/>
      </c>
      <c r="AP88" s="5" t="str">
        <f>IF('Unified Genders - Gold'!AP88+'Unified Genders - Silver'!AP88+'Unified Genders - Bronze'!AP88 &gt; 0, 'Unified Genders - Gold'!AP88*'Medal values'!$B$1+'Unified Genders - Silver'!AP88*'Medal values'!$B$2+'Unified Genders - Bronze'!AP88*'Medal values'!$B$3, "")</f>
        <v/>
      </c>
      <c r="AQ88" s="5" t="str">
        <f>IF('Unified Genders - Gold'!AQ88+'Unified Genders - Silver'!AQ88+'Unified Genders - Bronze'!AQ88 &gt; 0, 'Unified Genders - Gold'!AQ88*'Medal values'!$B$1+'Unified Genders - Silver'!AQ88*'Medal values'!$B$2+'Unified Genders - Bronze'!AQ88*'Medal values'!$B$3, "")</f>
        <v/>
      </c>
      <c r="AR88" s="5" t="str">
        <f>IF('Unified Genders - Gold'!AR88+'Unified Genders - Silver'!AR88+'Unified Genders - Bronze'!AR88 &gt; 0, 'Unified Genders - Gold'!AR88*'Medal values'!$B$1+'Unified Genders - Silver'!AR88*'Medal values'!$B$2+'Unified Genders - Bronze'!AR88*'Medal values'!$B$3, "")</f>
        <v/>
      </c>
      <c r="AS88" s="5" t="str">
        <f>IF('Unified Genders - Gold'!AS88+'Unified Genders - Silver'!AS88+'Unified Genders - Bronze'!AS88 &gt; 0, 'Unified Genders - Gold'!AS88*'Medal values'!$B$1+'Unified Genders - Silver'!AS88*'Medal values'!$B$2+'Unified Genders - Bronze'!AS88*'Medal values'!$B$3, "")</f>
        <v/>
      </c>
      <c r="AT88" s="5">
        <f>IF('Unified Genders - Gold'!AT88+'Unified Genders - Silver'!AT88+'Unified Genders - Bronze'!AT88 &gt; 0, 'Unified Genders - Gold'!AT88*'Medal values'!$B$1+'Unified Genders - Silver'!AT88*'Medal values'!$B$2+'Unified Genders - Bronze'!AT88*'Medal values'!$B$3, "")</f>
        <v>4.001</v>
      </c>
      <c r="AU88" s="5" t="str">
        <f>IF('Unified Genders - Gold'!AU88+'Unified Genders - Silver'!AU88+'Unified Genders - Bronze'!AU88 &gt; 0, 'Unified Genders - Gold'!AU88*'Medal values'!$B$1+'Unified Genders - Silver'!AU88*'Medal values'!$B$2+'Unified Genders - Bronze'!AU88*'Medal values'!$B$3, "")</f>
        <v/>
      </c>
      <c r="AV88" s="5">
        <f t="shared" si="1"/>
        <v>20.002004</v>
      </c>
      <c r="AW88" s="5">
        <f>SUM('Unified Genders - Gold'!AV88, 'Unified Genders - Silver'!AV88, 'Unified Genders - Bronze'!AV88)</f>
        <v>12</v>
      </c>
    </row>
    <row r="89">
      <c r="A89" s="5" t="str">
        <f>Countries!A88</f>
        <v>TUN</v>
      </c>
      <c r="B89" s="5" t="str">
        <f>IF('Unified Genders - Gold'!B89+'Unified Genders - Silver'!B89+'Unified Genders - Bronze'!B89 &gt; 0, 'Unified Genders - Gold'!B89*'Medal values'!$B$1+'Unified Genders - Silver'!B89*'Medal values'!$B$2+'Unified Genders - Bronze'!B89*'Medal values'!$B$3, "")</f>
        <v/>
      </c>
      <c r="C89" s="5" t="str">
        <f>IF('Unified Genders - Gold'!C89+'Unified Genders - Silver'!C89+'Unified Genders - Bronze'!C89 &gt; 0, 'Unified Genders - Gold'!C89*'Medal values'!$B$1+'Unified Genders - Silver'!C89*'Medal values'!$B$2+'Unified Genders - Bronze'!C89*'Medal values'!$B$3, "")</f>
        <v/>
      </c>
      <c r="D89" s="5" t="str">
        <f>IF('Unified Genders - Gold'!D89+'Unified Genders - Silver'!D89+'Unified Genders - Bronze'!D89 &gt; 0, 'Unified Genders - Gold'!D89*'Medal values'!$B$1+'Unified Genders - Silver'!D89*'Medal values'!$B$2+'Unified Genders - Bronze'!D89*'Medal values'!$B$3, "")</f>
        <v/>
      </c>
      <c r="E89" s="5" t="str">
        <f>IF('Unified Genders - Gold'!E89+'Unified Genders - Silver'!E89+'Unified Genders - Bronze'!E89 &gt; 0, 'Unified Genders - Gold'!E89*'Medal values'!$B$1+'Unified Genders - Silver'!E89*'Medal values'!$B$2+'Unified Genders - Bronze'!E89*'Medal values'!$B$3, "")</f>
        <v/>
      </c>
      <c r="F89" s="5" t="str">
        <f>IF('Unified Genders - Gold'!F89+'Unified Genders - Silver'!F89+'Unified Genders - Bronze'!F89 &gt; 0, 'Unified Genders - Gold'!F89*'Medal values'!$B$1+'Unified Genders - Silver'!F89*'Medal values'!$B$2+'Unified Genders - Bronze'!F89*'Medal values'!$B$3, "")</f>
        <v/>
      </c>
      <c r="G89" s="5" t="str">
        <f>IF('Unified Genders - Gold'!G89+'Unified Genders - Silver'!G89+'Unified Genders - Bronze'!G89 &gt; 0, 'Unified Genders - Gold'!G89*'Medal values'!$B$1+'Unified Genders - Silver'!G89*'Medal values'!$B$2+'Unified Genders - Bronze'!G89*'Medal values'!$B$3, "")</f>
        <v/>
      </c>
      <c r="H89" s="5" t="str">
        <f>IF('Unified Genders - Gold'!H89+'Unified Genders - Silver'!H89+'Unified Genders - Bronze'!H89 &gt; 0, 'Unified Genders - Gold'!H89*'Medal values'!$B$1+'Unified Genders - Silver'!H89*'Medal values'!$B$2+'Unified Genders - Bronze'!H89*'Medal values'!$B$3, "")</f>
        <v/>
      </c>
      <c r="I89" s="5" t="str">
        <f>IF('Unified Genders - Gold'!I89+'Unified Genders - Silver'!I89+'Unified Genders - Bronze'!I89 &gt; 0, 'Unified Genders - Gold'!I89*'Medal values'!$B$1+'Unified Genders - Silver'!I89*'Medal values'!$B$2+'Unified Genders - Bronze'!I89*'Medal values'!$B$3, "")</f>
        <v/>
      </c>
      <c r="J89" s="5" t="str">
        <f>IF('Unified Genders - Gold'!J89+'Unified Genders - Silver'!J89+'Unified Genders - Bronze'!J89 &gt; 0, 'Unified Genders - Gold'!J89*'Medal values'!$B$1+'Unified Genders - Silver'!J89*'Medal values'!$B$2+'Unified Genders - Bronze'!J89*'Medal values'!$B$3, "")</f>
        <v/>
      </c>
      <c r="K89" s="5" t="str">
        <f>IF('Unified Genders - Gold'!K89+'Unified Genders - Silver'!K89+'Unified Genders - Bronze'!K89 &gt; 0, 'Unified Genders - Gold'!K89*'Medal values'!$B$1+'Unified Genders - Silver'!K89*'Medal values'!$B$2+'Unified Genders - Bronze'!K89*'Medal values'!$B$3, "")</f>
        <v/>
      </c>
      <c r="L89" s="5" t="str">
        <f>IF('Unified Genders - Gold'!L89+'Unified Genders - Silver'!L89+'Unified Genders - Bronze'!L89 &gt; 0, 'Unified Genders - Gold'!L89*'Medal values'!$B$1+'Unified Genders - Silver'!L89*'Medal values'!$B$2+'Unified Genders - Bronze'!L89*'Medal values'!$B$3, "")</f>
        <v/>
      </c>
      <c r="M89" s="5" t="str">
        <f>IF('Unified Genders - Gold'!M89+'Unified Genders - Silver'!M89+'Unified Genders - Bronze'!M89 &gt; 0, 'Unified Genders - Gold'!M89*'Medal values'!$B$1+'Unified Genders - Silver'!M89*'Medal values'!$B$2+'Unified Genders - Bronze'!M89*'Medal values'!$B$3, "")</f>
        <v/>
      </c>
      <c r="N89" s="5" t="str">
        <f>IF('Unified Genders - Gold'!N89+'Unified Genders - Silver'!N89+'Unified Genders - Bronze'!N89 &gt; 0, 'Unified Genders - Gold'!N89*'Medal values'!$B$1+'Unified Genders - Silver'!N89*'Medal values'!$B$2+'Unified Genders - Bronze'!N89*'Medal values'!$B$3, "")</f>
        <v/>
      </c>
      <c r="O89" s="5" t="str">
        <f>IF('Unified Genders - Gold'!O89+'Unified Genders - Silver'!O89+'Unified Genders - Bronze'!O89 &gt; 0, 'Unified Genders - Gold'!O89*'Medal values'!$B$1+'Unified Genders - Silver'!O89*'Medal values'!$B$2+'Unified Genders - Bronze'!O89*'Medal values'!$B$3, "")</f>
        <v/>
      </c>
      <c r="P89" s="5" t="str">
        <f>IF('Unified Genders - Gold'!P89+'Unified Genders - Silver'!P89+'Unified Genders - Bronze'!P89 &gt; 0, 'Unified Genders - Gold'!P89*'Medal values'!$B$1+'Unified Genders - Silver'!P89*'Medal values'!$B$2+'Unified Genders - Bronze'!P89*'Medal values'!$B$3, "")</f>
        <v/>
      </c>
      <c r="Q89" s="5" t="str">
        <f>IF('Unified Genders - Gold'!Q89+'Unified Genders - Silver'!Q89+'Unified Genders - Bronze'!Q89 &gt; 0, 'Unified Genders - Gold'!Q89*'Medal values'!$B$1+'Unified Genders - Silver'!Q89*'Medal values'!$B$2+'Unified Genders - Bronze'!Q89*'Medal values'!$B$3, "")</f>
        <v/>
      </c>
      <c r="R89" s="5" t="str">
        <f>IF('Unified Genders - Gold'!R89+'Unified Genders - Silver'!R89+'Unified Genders - Bronze'!R89 &gt; 0, 'Unified Genders - Gold'!R89*'Medal values'!$B$1+'Unified Genders - Silver'!R89*'Medal values'!$B$2+'Unified Genders - Bronze'!R89*'Medal values'!$B$3, "")</f>
        <v/>
      </c>
      <c r="S89" s="5" t="str">
        <f>IF('Unified Genders - Gold'!S89+'Unified Genders - Silver'!S89+'Unified Genders - Bronze'!S89 &gt; 0, 'Unified Genders - Gold'!S89*'Medal values'!$B$1+'Unified Genders - Silver'!S89*'Medal values'!$B$2+'Unified Genders - Bronze'!S89*'Medal values'!$B$3, "")</f>
        <v/>
      </c>
      <c r="T89" s="5" t="str">
        <f>IF('Unified Genders - Gold'!T89+'Unified Genders - Silver'!T89+'Unified Genders - Bronze'!T89 &gt; 0, 'Unified Genders - Gold'!T89*'Medal values'!$B$1+'Unified Genders - Silver'!T89*'Medal values'!$B$2+'Unified Genders - Bronze'!T89*'Medal values'!$B$3, "")</f>
        <v/>
      </c>
      <c r="U89" s="5" t="str">
        <f>IF('Unified Genders - Gold'!U89+'Unified Genders - Silver'!U89+'Unified Genders - Bronze'!U89 &gt; 0, 'Unified Genders - Gold'!U89*'Medal values'!$B$1+'Unified Genders - Silver'!U89*'Medal values'!$B$2+'Unified Genders - Bronze'!U89*'Medal values'!$B$3, "")</f>
        <v/>
      </c>
      <c r="V89" s="5" t="str">
        <f>IF('Unified Genders - Gold'!V89+'Unified Genders - Silver'!V89+'Unified Genders - Bronze'!V89 &gt; 0, 'Unified Genders - Gold'!V89*'Medal values'!$B$1+'Unified Genders - Silver'!V89*'Medal values'!$B$2+'Unified Genders - Bronze'!V89*'Medal values'!$B$3, "")</f>
        <v/>
      </c>
      <c r="W89" s="5" t="str">
        <f>IF('Unified Genders - Gold'!W89+'Unified Genders - Silver'!W89+'Unified Genders - Bronze'!W89 &gt; 0, 'Unified Genders - Gold'!W89*'Medal values'!$B$1+'Unified Genders - Silver'!W89*'Medal values'!$B$2+'Unified Genders - Bronze'!W89*'Medal values'!$B$3, "")</f>
        <v/>
      </c>
      <c r="X89" s="5" t="str">
        <f>IF('Unified Genders - Gold'!X89+'Unified Genders - Silver'!X89+'Unified Genders - Bronze'!X89 &gt; 0, 'Unified Genders - Gold'!X89*'Medal values'!$B$1+'Unified Genders - Silver'!X89*'Medal values'!$B$2+'Unified Genders - Bronze'!X89*'Medal values'!$B$3, "")</f>
        <v/>
      </c>
      <c r="Y89" s="5" t="str">
        <f>IF('Unified Genders - Gold'!Y89+'Unified Genders - Silver'!Y89+'Unified Genders - Bronze'!Y89 &gt; 0, 'Unified Genders - Gold'!Y89*'Medal values'!$B$1+'Unified Genders - Silver'!Y89*'Medal values'!$B$2+'Unified Genders - Bronze'!Y89*'Medal values'!$B$3, "")</f>
        <v/>
      </c>
      <c r="Z89" s="5" t="str">
        <f>IF('Unified Genders - Gold'!Z89+'Unified Genders - Silver'!Z89+'Unified Genders - Bronze'!Z89 &gt; 0, 'Unified Genders - Gold'!Z89*'Medal values'!$B$1+'Unified Genders - Silver'!Z89*'Medal values'!$B$2+'Unified Genders - Bronze'!Z89*'Medal values'!$B$3, "")</f>
        <v/>
      </c>
      <c r="AA89" s="5" t="str">
        <f>IF('Unified Genders - Gold'!AA89+'Unified Genders - Silver'!AA89+'Unified Genders - Bronze'!AA89 &gt; 0, 'Unified Genders - Gold'!AA89*'Medal values'!$B$1+'Unified Genders - Silver'!AA89*'Medal values'!$B$2+'Unified Genders - Bronze'!AA89*'Medal values'!$B$3, "")</f>
        <v/>
      </c>
      <c r="AB89" s="5" t="str">
        <f>IF('Unified Genders - Gold'!AB89+'Unified Genders - Silver'!AB89+'Unified Genders - Bronze'!AB89 &gt; 0, 'Unified Genders - Gold'!AB89*'Medal values'!$B$1+'Unified Genders - Silver'!AB89*'Medal values'!$B$2+'Unified Genders - Bronze'!AB89*'Medal values'!$B$3, "")</f>
        <v/>
      </c>
      <c r="AC89" s="5" t="str">
        <f>IF('Unified Genders - Gold'!AC89+'Unified Genders - Silver'!AC89+'Unified Genders - Bronze'!AC89 &gt; 0, 'Unified Genders - Gold'!AC89*'Medal values'!$B$1+'Unified Genders - Silver'!AC89*'Medal values'!$B$2+'Unified Genders - Bronze'!AC89*'Medal values'!$B$3, "")</f>
        <v/>
      </c>
      <c r="AD89" s="5" t="str">
        <f>IF('Unified Genders - Gold'!AD89+'Unified Genders - Silver'!AD89+'Unified Genders - Bronze'!AD89 &gt; 0, 'Unified Genders - Gold'!AD89*'Medal values'!$B$1+'Unified Genders - Silver'!AD89*'Medal values'!$B$2+'Unified Genders - Bronze'!AD89*'Medal values'!$B$3, "")</f>
        <v/>
      </c>
      <c r="AE89" s="5" t="str">
        <f>IF('Unified Genders - Gold'!AE89+'Unified Genders - Silver'!AE89+'Unified Genders - Bronze'!AE89 &gt; 0, 'Unified Genders - Gold'!AE89*'Medal values'!$B$1+'Unified Genders - Silver'!AE89*'Medal values'!$B$2+'Unified Genders - Bronze'!AE89*'Medal values'!$B$3, "")</f>
        <v/>
      </c>
      <c r="AF89" s="5" t="str">
        <f>IF('Unified Genders - Gold'!AF89+'Unified Genders - Silver'!AF89+'Unified Genders - Bronze'!AF89 &gt; 0, 'Unified Genders - Gold'!AF89*'Medal values'!$B$1+'Unified Genders - Silver'!AF89*'Medal values'!$B$2+'Unified Genders - Bronze'!AF89*'Medal values'!$B$3, "")</f>
        <v/>
      </c>
      <c r="AG89" s="5" t="str">
        <f>IF('Unified Genders - Gold'!AG89+'Unified Genders - Silver'!AG89+'Unified Genders - Bronze'!AG89 &gt; 0, 'Unified Genders - Gold'!AG89*'Medal values'!$B$1+'Unified Genders - Silver'!AG89*'Medal values'!$B$2+'Unified Genders - Bronze'!AG89*'Medal values'!$B$3, "")</f>
        <v/>
      </c>
      <c r="AH89" s="5" t="str">
        <f>IF('Unified Genders - Gold'!AH89+'Unified Genders - Silver'!AH89+'Unified Genders - Bronze'!AH89 &gt; 0, 'Unified Genders - Gold'!AH89*'Medal values'!$B$1+'Unified Genders - Silver'!AH89*'Medal values'!$B$2+'Unified Genders - Bronze'!AH89*'Medal values'!$B$3, "")</f>
        <v/>
      </c>
      <c r="AI89" s="5" t="str">
        <f>IF('Unified Genders - Gold'!AI89+'Unified Genders - Silver'!AI89+'Unified Genders - Bronze'!AI89 &gt; 0, 'Unified Genders - Gold'!AI89*'Medal values'!$B$1+'Unified Genders - Silver'!AI89*'Medal values'!$B$2+'Unified Genders - Bronze'!AI89*'Medal values'!$B$3, "")</f>
        <v/>
      </c>
      <c r="AJ89" s="5" t="str">
        <f>IF('Unified Genders - Gold'!AJ89+'Unified Genders - Silver'!AJ89+'Unified Genders - Bronze'!AJ89 &gt; 0, 'Unified Genders - Gold'!AJ89*'Medal values'!$B$1+'Unified Genders - Silver'!AJ89*'Medal values'!$B$2+'Unified Genders - Bronze'!AJ89*'Medal values'!$B$3, "")</f>
        <v/>
      </c>
      <c r="AK89" s="5" t="str">
        <f>IF('Unified Genders - Gold'!AK89+'Unified Genders - Silver'!AK89+'Unified Genders - Bronze'!AK89 &gt; 0, 'Unified Genders - Gold'!AK89*'Medal values'!$B$1+'Unified Genders - Silver'!AK89*'Medal values'!$B$2+'Unified Genders - Bronze'!AK89*'Medal values'!$B$3, "")</f>
        <v/>
      </c>
      <c r="AL89" s="5">
        <f>IF('Unified Genders - Gold'!AL89+'Unified Genders - Silver'!AL89+'Unified Genders - Bronze'!AL89 &gt; 0, 'Unified Genders - Gold'!AL89*'Medal values'!$B$1+'Unified Genders - Silver'!AL89*'Medal values'!$B$2+'Unified Genders - Bronze'!AL89*'Medal values'!$B$3, "")</f>
        <v>3.001</v>
      </c>
      <c r="AM89" s="5" t="str">
        <f>IF('Unified Genders - Gold'!AM89+'Unified Genders - Silver'!AM89+'Unified Genders - Bronze'!AM89 &gt; 0, 'Unified Genders - Gold'!AM89*'Medal values'!$B$1+'Unified Genders - Silver'!AM89*'Medal values'!$B$2+'Unified Genders - Bronze'!AM89*'Medal values'!$B$3, "")</f>
        <v/>
      </c>
      <c r="AN89" s="5">
        <f>IF('Unified Genders - Gold'!AN89+'Unified Genders - Silver'!AN89+'Unified Genders - Bronze'!AN89 &gt; 0, 'Unified Genders - Gold'!AN89*'Medal values'!$B$1+'Unified Genders - Silver'!AN89*'Medal values'!$B$2+'Unified Genders - Bronze'!AN89*'Medal values'!$B$3, "")</f>
        <v>2.000001</v>
      </c>
      <c r="AO89" s="5" t="str">
        <f>IF('Unified Genders - Gold'!AO89+'Unified Genders - Silver'!AO89+'Unified Genders - Bronze'!AO89 &gt; 0, 'Unified Genders - Gold'!AO89*'Medal values'!$B$1+'Unified Genders - Silver'!AO89*'Medal values'!$B$2+'Unified Genders - Bronze'!AO89*'Medal values'!$B$3, "")</f>
        <v/>
      </c>
      <c r="AP89" s="5" t="str">
        <f>IF('Unified Genders - Gold'!AP89+'Unified Genders - Silver'!AP89+'Unified Genders - Bronze'!AP89 &gt; 0, 'Unified Genders - Gold'!AP89*'Medal values'!$B$1+'Unified Genders - Silver'!AP89*'Medal values'!$B$2+'Unified Genders - Bronze'!AP89*'Medal values'!$B$3, "")</f>
        <v/>
      </c>
      <c r="AQ89" s="5" t="str">
        <f>IF('Unified Genders - Gold'!AQ89+'Unified Genders - Silver'!AQ89+'Unified Genders - Bronze'!AQ89 &gt; 0, 'Unified Genders - Gold'!AQ89*'Medal values'!$B$1+'Unified Genders - Silver'!AQ89*'Medal values'!$B$2+'Unified Genders - Bronze'!AQ89*'Medal values'!$B$3, "")</f>
        <v/>
      </c>
      <c r="AR89" s="5" t="str">
        <f>IF('Unified Genders - Gold'!AR89+'Unified Genders - Silver'!AR89+'Unified Genders - Bronze'!AR89 &gt; 0, 'Unified Genders - Gold'!AR89*'Medal values'!$B$1+'Unified Genders - Silver'!AR89*'Medal values'!$B$2+'Unified Genders - Bronze'!AR89*'Medal values'!$B$3, "")</f>
        <v/>
      </c>
      <c r="AS89" s="5" t="str">
        <f>IF('Unified Genders - Gold'!AS89+'Unified Genders - Silver'!AS89+'Unified Genders - Bronze'!AS89 &gt; 0, 'Unified Genders - Gold'!AS89*'Medal values'!$B$1+'Unified Genders - Silver'!AS89*'Medal values'!$B$2+'Unified Genders - Bronze'!AS89*'Medal values'!$B$3, "")</f>
        <v/>
      </c>
      <c r="AT89" s="5" t="str">
        <f>IF('Unified Genders - Gold'!AT89+'Unified Genders - Silver'!AT89+'Unified Genders - Bronze'!AT89 &gt; 0, 'Unified Genders - Gold'!AT89*'Medal values'!$B$1+'Unified Genders - Silver'!AT89*'Medal values'!$B$2+'Unified Genders - Bronze'!AT89*'Medal values'!$B$3, "")</f>
        <v/>
      </c>
      <c r="AU89" s="5" t="str">
        <f>IF('Unified Genders - Gold'!AU89+'Unified Genders - Silver'!AU89+'Unified Genders - Bronze'!AU89 &gt; 0, 'Unified Genders - Gold'!AU89*'Medal values'!$B$1+'Unified Genders - Silver'!AU89*'Medal values'!$B$2+'Unified Genders - Bronze'!AU89*'Medal values'!$B$3, "")</f>
        <v/>
      </c>
      <c r="AV89" s="5">
        <f t="shared" si="1"/>
        <v>5.001001</v>
      </c>
      <c r="AW89" s="5">
        <f>SUM('Unified Genders - Gold'!AV89, 'Unified Genders - Silver'!AV89, 'Unified Genders - Bronze'!AV89)</f>
        <v>2</v>
      </c>
    </row>
    <row r="90">
      <c r="A90" s="5" t="str">
        <f>Countries!A89</f>
        <v>TUR</v>
      </c>
      <c r="B90" s="5" t="str">
        <f>IF('Unified Genders - Gold'!B90+'Unified Genders - Silver'!B90+'Unified Genders - Bronze'!B90 &gt; 0, 'Unified Genders - Gold'!B90*'Medal values'!$B$1+'Unified Genders - Silver'!B90*'Medal values'!$B$2+'Unified Genders - Bronze'!B90*'Medal values'!$B$3, "")</f>
        <v/>
      </c>
      <c r="C90" s="5">
        <f>IF('Unified Genders - Gold'!C90+'Unified Genders - Silver'!C90+'Unified Genders - Bronze'!C90 &gt; 0, 'Unified Genders - Gold'!C90*'Medal values'!$B$1+'Unified Genders - Silver'!C90*'Medal values'!$B$2+'Unified Genders - Bronze'!C90*'Medal values'!$B$3, "")</f>
        <v>3.001</v>
      </c>
      <c r="D90" s="5">
        <f>IF('Unified Genders - Gold'!D90+'Unified Genders - Silver'!D90+'Unified Genders - Bronze'!D90 &gt; 0, 'Unified Genders - Gold'!D90*'Medal values'!$B$1+'Unified Genders - Silver'!D90*'Medal values'!$B$2+'Unified Genders - Bronze'!D90*'Medal values'!$B$3, "")</f>
        <v>1</v>
      </c>
      <c r="E90" s="5" t="str">
        <f>IF('Unified Genders - Gold'!E90+'Unified Genders - Silver'!E90+'Unified Genders - Bronze'!E90 &gt; 0, 'Unified Genders - Gold'!E90*'Medal values'!$B$1+'Unified Genders - Silver'!E90*'Medal values'!$B$2+'Unified Genders - Bronze'!E90*'Medal values'!$B$3, "")</f>
        <v/>
      </c>
      <c r="F90" s="5" t="str">
        <f>IF('Unified Genders - Gold'!F90+'Unified Genders - Silver'!F90+'Unified Genders - Bronze'!F90 &gt; 0, 'Unified Genders - Gold'!F90*'Medal values'!$B$1+'Unified Genders - Silver'!F90*'Medal values'!$B$2+'Unified Genders - Bronze'!F90*'Medal values'!$B$3, "")</f>
        <v/>
      </c>
      <c r="G90" s="5" t="str">
        <f>IF('Unified Genders - Gold'!G90+'Unified Genders - Silver'!G90+'Unified Genders - Bronze'!G90 &gt; 0, 'Unified Genders - Gold'!G90*'Medal values'!$B$1+'Unified Genders - Silver'!G90*'Medal values'!$B$2+'Unified Genders - Bronze'!G90*'Medal values'!$B$3, "")</f>
        <v/>
      </c>
      <c r="H90" s="5" t="str">
        <f>IF('Unified Genders - Gold'!H90+'Unified Genders - Silver'!H90+'Unified Genders - Bronze'!H90 &gt; 0, 'Unified Genders - Gold'!H90*'Medal values'!$B$1+'Unified Genders - Silver'!H90*'Medal values'!$B$2+'Unified Genders - Bronze'!H90*'Medal values'!$B$3, "")</f>
        <v/>
      </c>
      <c r="I90" s="5" t="str">
        <f>IF('Unified Genders - Gold'!I90+'Unified Genders - Silver'!I90+'Unified Genders - Bronze'!I90 &gt; 0, 'Unified Genders - Gold'!I90*'Medal values'!$B$1+'Unified Genders - Silver'!I90*'Medal values'!$B$2+'Unified Genders - Bronze'!I90*'Medal values'!$B$3, "")</f>
        <v/>
      </c>
      <c r="J90" s="5" t="str">
        <f>IF('Unified Genders - Gold'!J90+'Unified Genders - Silver'!J90+'Unified Genders - Bronze'!J90 &gt; 0, 'Unified Genders - Gold'!J90*'Medal values'!$B$1+'Unified Genders - Silver'!J90*'Medal values'!$B$2+'Unified Genders - Bronze'!J90*'Medal values'!$B$3, "")</f>
        <v/>
      </c>
      <c r="K90" s="5">
        <f>IF('Unified Genders - Gold'!K90+'Unified Genders - Silver'!K90+'Unified Genders - Bronze'!K90 &gt; 0, 'Unified Genders - Gold'!K90*'Medal values'!$B$1+'Unified Genders - Silver'!K90*'Medal values'!$B$2+'Unified Genders - Bronze'!K90*'Medal values'!$B$3, "")</f>
        <v>5.001001</v>
      </c>
      <c r="L90" s="5" t="str">
        <f>IF('Unified Genders - Gold'!L90+'Unified Genders - Silver'!L90+'Unified Genders - Bronze'!L90 &gt; 0, 'Unified Genders - Gold'!L90*'Medal values'!$B$1+'Unified Genders - Silver'!L90*'Medal values'!$B$2+'Unified Genders - Bronze'!L90*'Medal values'!$B$3, "")</f>
        <v/>
      </c>
      <c r="M90" s="5" t="str">
        <f>IF('Unified Genders - Gold'!M90+'Unified Genders - Silver'!M90+'Unified Genders - Bronze'!M90 &gt; 0, 'Unified Genders - Gold'!M90*'Medal values'!$B$1+'Unified Genders - Silver'!M90*'Medal values'!$B$2+'Unified Genders - Bronze'!M90*'Medal values'!$B$3, "")</f>
        <v/>
      </c>
      <c r="N90" s="5" t="str">
        <f>IF('Unified Genders - Gold'!N90+'Unified Genders - Silver'!N90+'Unified Genders - Bronze'!N90 &gt; 0, 'Unified Genders - Gold'!N90*'Medal values'!$B$1+'Unified Genders - Silver'!N90*'Medal values'!$B$2+'Unified Genders - Bronze'!N90*'Medal values'!$B$3, "")</f>
        <v/>
      </c>
      <c r="O90" s="5" t="str">
        <f>IF('Unified Genders - Gold'!O90+'Unified Genders - Silver'!O90+'Unified Genders - Bronze'!O90 &gt; 0, 'Unified Genders - Gold'!O90*'Medal values'!$B$1+'Unified Genders - Silver'!O90*'Medal values'!$B$2+'Unified Genders - Bronze'!O90*'Medal values'!$B$3, "")</f>
        <v/>
      </c>
      <c r="P90" s="5" t="str">
        <f>IF('Unified Genders - Gold'!P90+'Unified Genders - Silver'!P90+'Unified Genders - Bronze'!P90 &gt; 0, 'Unified Genders - Gold'!P90*'Medal values'!$B$1+'Unified Genders - Silver'!P90*'Medal values'!$B$2+'Unified Genders - Bronze'!P90*'Medal values'!$B$3, "")</f>
        <v/>
      </c>
      <c r="Q90" s="5" t="str">
        <f>IF('Unified Genders - Gold'!Q90+'Unified Genders - Silver'!Q90+'Unified Genders - Bronze'!Q90 &gt; 0, 'Unified Genders - Gold'!Q90*'Medal values'!$B$1+'Unified Genders - Silver'!Q90*'Medal values'!$B$2+'Unified Genders - Bronze'!Q90*'Medal values'!$B$3, "")</f>
        <v/>
      </c>
      <c r="R90" s="5" t="str">
        <f>IF('Unified Genders - Gold'!R90+'Unified Genders - Silver'!R90+'Unified Genders - Bronze'!R90 &gt; 0, 'Unified Genders - Gold'!R90*'Medal values'!$B$1+'Unified Genders - Silver'!R90*'Medal values'!$B$2+'Unified Genders - Bronze'!R90*'Medal values'!$B$3, "")</f>
        <v/>
      </c>
      <c r="S90" s="5" t="str">
        <f>IF('Unified Genders - Gold'!S90+'Unified Genders - Silver'!S90+'Unified Genders - Bronze'!S90 &gt; 0, 'Unified Genders - Gold'!S90*'Medal values'!$B$1+'Unified Genders - Silver'!S90*'Medal values'!$B$2+'Unified Genders - Bronze'!S90*'Medal values'!$B$3, "")</f>
        <v/>
      </c>
      <c r="T90" s="5" t="str">
        <f>IF('Unified Genders - Gold'!T90+'Unified Genders - Silver'!T90+'Unified Genders - Bronze'!T90 &gt; 0, 'Unified Genders - Gold'!T90*'Medal values'!$B$1+'Unified Genders - Silver'!T90*'Medal values'!$B$2+'Unified Genders - Bronze'!T90*'Medal values'!$B$3, "")</f>
        <v/>
      </c>
      <c r="U90" s="5" t="str">
        <f>IF('Unified Genders - Gold'!U90+'Unified Genders - Silver'!U90+'Unified Genders - Bronze'!U90 &gt; 0, 'Unified Genders - Gold'!U90*'Medal values'!$B$1+'Unified Genders - Silver'!U90*'Medal values'!$B$2+'Unified Genders - Bronze'!U90*'Medal values'!$B$3, "")</f>
        <v/>
      </c>
      <c r="V90" s="5" t="str">
        <f>IF('Unified Genders - Gold'!V90+'Unified Genders - Silver'!V90+'Unified Genders - Bronze'!V90 &gt; 0, 'Unified Genders - Gold'!V90*'Medal values'!$B$1+'Unified Genders - Silver'!V90*'Medal values'!$B$2+'Unified Genders - Bronze'!V90*'Medal values'!$B$3, "")</f>
        <v/>
      </c>
      <c r="W90" s="5" t="str">
        <f>IF('Unified Genders - Gold'!W90+'Unified Genders - Silver'!W90+'Unified Genders - Bronze'!W90 &gt; 0, 'Unified Genders - Gold'!W90*'Medal values'!$B$1+'Unified Genders - Silver'!W90*'Medal values'!$B$2+'Unified Genders - Bronze'!W90*'Medal values'!$B$3, "")</f>
        <v/>
      </c>
      <c r="X90" s="5" t="str">
        <f>IF('Unified Genders - Gold'!X90+'Unified Genders - Silver'!X90+'Unified Genders - Bronze'!X90 &gt; 0, 'Unified Genders - Gold'!X90*'Medal values'!$B$1+'Unified Genders - Silver'!X90*'Medal values'!$B$2+'Unified Genders - Bronze'!X90*'Medal values'!$B$3, "")</f>
        <v/>
      </c>
      <c r="Y90" s="5" t="str">
        <f>IF('Unified Genders - Gold'!Y90+'Unified Genders - Silver'!Y90+'Unified Genders - Bronze'!Y90 &gt; 0, 'Unified Genders - Gold'!Y90*'Medal values'!$B$1+'Unified Genders - Silver'!Y90*'Medal values'!$B$2+'Unified Genders - Bronze'!Y90*'Medal values'!$B$3, "")</f>
        <v/>
      </c>
      <c r="Z90" s="5" t="str">
        <f>IF('Unified Genders - Gold'!Z90+'Unified Genders - Silver'!Z90+'Unified Genders - Bronze'!Z90 &gt; 0, 'Unified Genders - Gold'!Z90*'Medal values'!$B$1+'Unified Genders - Silver'!Z90*'Medal values'!$B$2+'Unified Genders - Bronze'!Z90*'Medal values'!$B$3, "")</f>
        <v/>
      </c>
      <c r="AA90" s="5">
        <f>IF('Unified Genders - Gold'!AA90+'Unified Genders - Silver'!AA90+'Unified Genders - Bronze'!AA90 &gt; 0, 'Unified Genders - Gold'!AA90*'Medal values'!$B$1+'Unified Genders - Silver'!AA90*'Medal values'!$B$2+'Unified Genders - Bronze'!AA90*'Medal values'!$B$3, "")</f>
        <v>5.000001</v>
      </c>
      <c r="AB90" s="5" t="str">
        <f>IF('Unified Genders - Gold'!AB90+'Unified Genders - Silver'!AB90+'Unified Genders - Bronze'!AB90 &gt; 0, 'Unified Genders - Gold'!AB90*'Medal values'!$B$1+'Unified Genders - Silver'!AB90*'Medal values'!$B$2+'Unified Genders - Bronze'!AB90*'Medal values'!$B$3, "")</f>
        <v/>
      </c>
      <c r="AC90" s="5" t="str">
        <f>IF('Unified Genders - Gold'!AC90+'Unified Genders - Silver'!AC90+'Unified Genders - Bronze'!AC90 &gt; 0, 'Unified Genders - Gold'!AC90*'Medal values'!$B$1+'Unified Genders - Silver'!AC90*'Medal values'!$B$2+'Unified Genders - Bronze'!AC90*'Medal values'!$B$3, "")</f>
        <v/>
      </c>
      <c r="AD90" s="5" t="str">
        <f>IF('Unified Genders - Gold'!AD90+'Unified Genders - Silver'!AD90+'Unified Genders - Bronze'!AD90 &gt; 0, 'Unified Genders - Gold'!AD90*'Medal values'!$B$1+'Unified Genders - Silver'!AD90*'Medal values'!$B$2+'Unified Genders - Bronze'!AD90*'Medal values'!$B$3, "")</f>
        <v/>
      </c>
      <c r="AE90" s="5" t="str">
        <f>IF('Unified Genders - Gold'!AE90+'Unified Genders - Silver'!AE90+'Unified Genders - Bronze'!AE90 &gt; 0, 'Unified Genders - Gold'!AE90*'Medal values'!$B$1+'Unified Genders - Silver'!AE90*'Medal values'!$B$2+'Unified Genders - Bronze'!AE90*'Medal values'!$B$3, "")</f>
        <v/>
      </c>
      <c r="AF90" s="5" t="str">
        <f>IF('Unified Genders - Gold'!AF90+'Unified Genders - Silver'!AF90+'Unified Genders - Bronze'!AF90 &gt; 0, 'Unified Genders - Gold'!AF90*'Medal values'!$B$1+'Unified Genders - Silver'!AF90*'Medal values'!$B$2+'Unified Genders - Bronze'!AF90*'Medal values'!$B$3, "")</f>
        <v/>
      </c>
      <c r="AG90" s="5" t="str">
        <f>IF('Unified Genders - Gold'!AG90+'Unified Genders - Silver'!AG90+'Unified Genders - Bronze'!AG90 &gt; 0, 'Unified Genders - Gold'!AG90*'Medal values'!$B$1+'Unified Genders - Silver'!AG90*'Medal values'!$B$2+'Unified Genders - Bronze'!AG90*'Medal values'!$B$3, "")</f>
        <v/>
      </c>
      <c r="AH90" s="5" t="str">
        <f>IF('Unified Genders - Gold'!AH90+'Unified Genders - Silver'!AH90+'Unified Genders - Bronze'!AH90 &gt; 0, 'Unified Genders - Gold'!AH90*'Medal values'!$B$1+'Unified Genders - Silver'!AH90*'Medal values'!$B$2+'Unified Genders - Bronze'!AH90*'Medal values'!$B$3, "")</f>
        <v/>
      </c>
      <c r="AI90" s="5" t="str">
        <f>IF('Unified Genders - Gold'!AI90+'Unified Genders - Silver'!AI90+'Unified Genders - Bronze'!AI90 &gt; 0, 'Unified Genders - Gold'!AI90*'Medal values'!$B$1+'Unified Genders - Silver'!AI90*'Medal values'!$B$2+'Unified Genders - Bronze'!AI90*'Medal values'!$B$3, "")</f>
        <v/>
      </c>
      <c r="AJ90" s="5" t="str">
        <f>IF('Unified Genders - Gold'!AJ90+'Unified Genders - Silver'!AJ90+'Unified Genders - Bronze'!AJ90 &gt; 0, 'Unified Genders - Gold'!AJ90*'Medal values'!$B$1+'Unified Genders - Silver'!AJ90*'Medal values'!$B$2+'Unified Genders - Bronze'!AJ90*'Medal values'!$B$3, "")</f>
        <v/>
      </c>
      <c r="AK90" s="5" t="str">
        <f>IF('Unified Genders - Gold'!AK90+'Unified Genders - Silver'!AK90+'Unified Genders - Bronze'!AK90 &gt; 0, 'Unified Genders - Gold'!AK90*'Medal values'!$B$1+'Unified Genders - Silver'!AK90*'Medal values'!$B$2+'Unified Genders - Bronze'!AK90*'Medal values'!$B$3, "")</f>
        <v/>
      </c>
      <c r="AL90" s="5" t="str">
        <f>IF('Unified Genders - Gold'!AL90+'Unified Genders - Silver'!AL90+'Unified Genders - Bronze'!AL90 &gt; 0, 'Unified Genders - Gold'!AL90*'Medal values'!$B$1+'Unified Genders - Silver'!AL90*'Medal values'!$B$2+'Unified Genders - Bronze'!AL90*'Medal values'!$B$3, "")</f>
        <v/>
      </c>
      <c r="AM90" s="5" t="str">
        <f>IF('Unified Genders - Gold'!AM90+'Unified Genders - Silver'!AM90+'Unified Genders - Bronze'!AM90 &gt; 0, 'Unified Genders - Gold'!AM90*'Medal values'!$B$1+'Unified Genders - Silver'!AM90*'Medal values'!$B$2+'Unified Genders - Bronze'!AM90*'Medal values'!$B$3, "")</f>
        <v/>
      </c>
      <c r="AN90" s="5">
        <f>IF('Unified Genders - Gold'!AN90+'Unified Genders - Silver'!AN90+'Unified Genders - Bronze'!AN90 &gt; 0, 'Unified Genders - Gold'!AN90*'Medal values'!$B$1+'Unified Genders - Silver'!AN90*'Medal values'!$B$2+'Unified Genders - Bronze'!AN90*'Medal values'!$B$3, "")</f>
        <v>2</v>
      </c>
      <c r="AO90" s="5" t="str">
        <f>IF('Unified Genders - Gold'!AO90+'Unified Genders - Silver'!AO90+'Unified Genders - Bronze'!AO90 &gt; 0, 'Unified Genders - Gold'!AO90*'Medal values'!$B$1+'Unified Genders - Silver'!AO90*'Medal values'!$B$2+'Unified Genders - Bronze'!AO90*'Medal values'!$B$3, "")</f>
        <v/>
      </c>
      <c r="AP90" s="5" t="str">
        <f>IF('Unified Genders - Gold'!AP90+'Unified Genders - Silver'!AP90+'Unified Genders - Bronze'!AP90 &gt; 0, 'Unified Genders - Gold'!AP90*'Medal values'!$B$1+'Unified Genders - Silver'!AP90*'Medal values'!$B$2+'Unified Genders - Bronze'!AP90*'Medal values'!$B$3, "")</f>
        <v/>
      </c>
      <c r="AQ90" s="5" t="str">
        <f>IF('Unified Genders - Gold'!AQ90+'Unified Genders - Silver'!AQ90+'Unified Genders - Bronze'!AQ90 &gt; 0, 'Unified Genders - Gold'!AQ90*'Medal values'!$B$1+'Unified Genders - Silver'!AQ90*'Medal values'!$B$2+'Unified Genders - Bronze'!AQ90*'Medal values'!$B$3, "")</f>
        <v/>
      </c>
      <c r="AR90" s="5" t="str">
        <f>IF('Unified Genders - Gold'!AR90+'Unified Genders - Silver'!AR90+'Unified Genders - Bronze'!AR90 &gt; 0, 'Unified Genders - Gold'!AR90*'Medal values'!$B$1+'Unified Genders - Silver'!AR90*'Medal values'!$B$2+'Unified Genders - Bronze'!AR90*'Medal values'!$B$3, "")</f>
        <v/>
      </c>
      <c r="AS90" s="5" t="str">
        <f>IF('Unified Genders - Gold'!AS90+'Unified Genders - Silver'!AS90+'Unified Genders - Bronze'!AS90 &gt; 0, 'Unified Genders - Gold'!AS90*'Medal values'!$B$1+'Unified Genders - Silver'!AS90*'Medal values'!$B$2+'Unified Genders - Bronze'!AS90*'Medal values'!$B$3, "")</f>
        <v/>
      </c>
      <c r="AT90" s="5" t="str">
        <f>IF('Unified Genders - Gold'!AT90+'Unified Genders - Silver'!AT90+'Unified Genders - Bronze'!AT90 &gt; 0, 'Unified Genders - Gold'!AT90*'Medal values'!$B$1+'Unified Genders - Silver'!AT90*'Medal values'!$B$2+'Unified Genders - Bronze'!AT90*'Medal values'!$B$3, "")</f>
        <v/>
      </c>
      <c r="AU90" s="5">
        <f>IF('Unified Genders - Gold'!AU90+'Unified Genders - Silver'!AU90+'Unified Genders - Bronze'!AU90 &gt; 0, 'Unified Genders - Gold'!AU90*'Medal values'!$B$1+'Unified Genders - Silver'!AU90*'Medal values'!$B$2+'Unified Genders - Bronze'!AU90*'Medal values'!$B$3, "")</f>
        <v>1</v>
      </c>
      <c r="AV90" s="5">
        <f t="shared" si="1"/>
        <v>17.002002</v>
      </c>
      <c r="AW90" s="5">
        <f>SUM('Unified Genders - Gold'!AV90, 'Unified Genders - Silver'!AV90, 'Unified Genders - Bronze'!AV90)</f>
        <v>11</v>
      </c>
    </row>
    <row r="91">
      <c r="A91" s="5" t="str">
        <f>Countries!A90</f>
        <v>UGA</v>
      </c>
      <c r="B91" s="5" t="str">
        <f>IF('Unified Genders - Gold'!B91+'Unified Genders - Silver'!B91+'Unified Genders - Bronze'!B91 &gt; 0, 'Unified Genders - Gold'!B91*'Medal values'!$B$1+'Unified Genders - Silver'!B91*'Medal values'!$B$2+'Unified Genders - Bronze'!B91*'Medal values'!$B$3, "")</f>
        <v/>
      </c>
      <c r="C91" s="5" t="str">
        <f>IF('Unified Genders - Gold'!C91+'Unified Genders - Silver'!C91+'Unified Genders - Bronze'!C91 &gt; 0, 'Unified Genders - Gold'!C91*'Medal values'!$B$1+'Unified Genders - Silver'!C91*'Medal values'!$B$2+'Unified Genders - Bronze'!C91*'Medal values'!$B$3, "")</f>
        <v/>
      </c>
      <c r="D91" s="5" t="str">
        <f>IF('Unified Genders - Gold'!D91+'Unified Genders - Silver'!D91+'Unified Genders - Bronze'!D91 &gt; 0, 'Unified Genders - Gold'!D91*'Medal values'!$B$1+'Unified Genders - Silver'!D91*'Medal values'!$B$2+'Unified Genders - Bronze'!D91*'Medal values'!$B$3, "")</f>
        <v/>
      </c>
      <c r="E91" s="5" t="str">
        <f>IF('Unified Genders - Gold'!E91+'Unified Genders - Silver'!E91+'Unified Genders - Bronze'!E91 &gt; 0, 'Unified Genders - Gold'!E91*'Medal values'!$B$1+'Unified Genders - Silver'!E91*'Medal values'!$B$2+'Unified Genders - Bronze'!E91*'Medal values'!$B$3, "")</f>
        <v/>
      </c>
      <c r="F91" s="5">
        <f>IF('Unified Genders - Gold'!F91+'Unified Genders - Silver'!F91+'Unified Genders - Bronze'!F91 &gt; 0, 'Unified Genders - Gold'!F91*'Medal values'!$B$1+'Unified Genders - Silver'!F91*'Medal values'!$B$2+'Unified Genders - Bronze'!F91*'Medal values'!$B$3, "")</f>
        <v>9.002001</v>
      </c>
      <c r="G91" s="5" t="str">
        <f>IF('Unified Genders - Gold'!G91+'Unified Genders - Silver'!G91+'Unified Genders - Bronze'!G91 &gt; 0, 'Unified Genders - Gold'!G91*'Medal values'!$B$1+'Unified Genders - Silver'!G91*'Medal values'!$B$2+'Unified Genders - Bronze'!G91*'Medal values'!$B$3, "")</f>
        <v/>
      </c>
      <c r="H91" s="5" t="str">
        <f>IF('Unified Genders - Gold'!H91+'Unified Genders - Silver'!H91+'Unified Genders - Bronze'!H91 &gt; 0, 'Unified Genders - Gold'!H91*'Medal values'!$B$1+'Unified Genders - Silver'!H91*'Medal values'!$B$2+'Unified Genders - Bronze'!H91*'Medal values'!$B$3, "")</f>
        <v/>
      </c>
      <c r="I91" s="5" t="str">
        <f>IF('Unified Genders - Gold'!I91+'Unified Genders - Silver'!I91+'Unified Genders - Bronze'!I91 &gt; 0, 'Unified Genders - Gold'!I91*'Medal values'!$B$1+'Unified Genders - Silver'!I91*'Medal values'!$B$2+'Unified Genders - Bronze'!I91*'Medal values'!$B$3, "")</f>
        <v/>
      </c>
      <c r="J91" s="5" t="str">
        <f>IF('Unified Genders - Gold'!J91+'Unified Genders - Silver'!J91+'Unified Genders - Bronze'!J91 &gt; 0, 'Unified Genders - Gold'!J91*'Medal values'!$B$1+'Unified Genders - Silver'!J91*'Medal values'!$B$2+'Unified Genders - Bronze'!J91*'Medal values'!$B$3, "")</f>
        <v/>
      </c>
      <c r="K91" s="5" t="str">
        <f>IF('Unified Genders - Gold'!K91+'Unified Genders - Silver'!K91+'Unified Genders - Bronze'!K91 &gt; 0, 'Unified Genders - Gold'!K91*'Medal values'!$B$1+'Unified Genders - Silver'!K91*'Medal values'!$B$2+'Unified Genders - Bronze'!K91*'Medal values'!$B$3, "")</f>
        <v/>
      </c>
      <c r="L91" s="5" t="str">
        <f>IF('Unified Genders - Gold'!L91+'Unified Genders - Silver'!L91+'Unified Genders - Bronze'!L91 &gt; 0, 'Unified Genders - Gold'!L91*'Medal values'!$B$1+'Unified Genders - Silver'!L91*'Medal values'!$B$2+'Unified Genders - Bronze'!L91*'Medal values'!$B$3, "")</f>
        <v/>
      </c>
      <c r="M91" s="5" t="str">
        <f>IF('Unified Genders - Gold'!M91+'Unified Genders - Silver'!M91+'Unified Genders - Bronze'!M91 &gt; 0, 'Unified Genders - Gold'!M91*'Medal values'!$B$1+'Unified Genders - Silver'!M91*'Medal values'!$B$2+'Unified Genders - Bronze'!M91*'Medal values'!$B$3, "")</f>
        <v/>
      </c>
      <c r="N91" s="5" t="str">
        <f>IF('Unified Genders - Gold'!N91+'Unified Genders - Silver'!N91+'Unified Genders - Bronze'!N91 &gt; 0, 'Unified Genders - Gold'!N91*'Medal values'!$B$1+'Unified Genders - Silver'!N91*'Medal values'!$B$2+'Unified Genders - Bronze'!N91*'Medal values'!$B$3, "")</f>
        <v/>
      </c>
      <c r="O91" s="5" t="str">
        <f>IF('Unified Genders - Gold'!O91+'Unified Genders - Silver'!O91+'Unified Genders - Bronze'!O91 &gt; 0, 'Unified Genders - Gold'!O91*'Medal values'!$B$1+'Unified Genders - Silver'!O91*'Medal values'!$B$2+'Unified Genders - Bronze'!O91*'Medal values'!$B$3, "")</f>
        <v/>
      </c>
      <c r="P91" s="5" t="str">
        <f>IF('Unified Genders - Gold'!P91+'Unified Genders - Silver'!P91+'Unified Genders - Bronze'!P91 &gt; 0, 'Unified Genders - Gold'!P91*'Medal values'!$B$1+'Unified Genders - Silver'!P91*'Medal values'!$B$2+'Unified Genders - Bronze'!P91*'Medal values'!$B$3, "")</f>
        <v/>
      </c>
      <c r="Q91" s="5" t="str">
        <f>IF('Unified Genders - Gold'!Q91+'Unified Genders - Silver'!Q91+'Unified Genders - Bronze'!Q91 &gt; 0, 'Unified Genders - Gold'!Q91*'Medal values'!$B$1+'Unified Genders - Silver'!Q91*'Medal values'!$B$2+'Unified Genders - Bronze'!Q91*'Medal values'!$B$3, "")</f>
        <v/>
      </c>
      <c r="R91" s="5" t="str">
        <f>IF('Unified Genders - Gold'!R91+'Unified Genders - Silver'!R91+'Unified Genders - Bronze'!R91 &gt; 0, 'Unified Genders - Gold'!R91*'Medal values'!$B$1+'Unified Genders - Silver'!R91*'Medal values'!$B$2+'Unified Genders - Bronze'!R91*'Medal values'!$B$3, "")</f>
        <v/>
      </c>
      <c r="S91" s="5" t="str">
        <f>IF('Unified Genders - Gold'!S91+'Unified Genders - Silver'!S91+'Unified Genders - Bronze'!S91 &gt; 0, 'Unified Genders - Gold'!S91*'Medal values'!$B$1+'Unified Genders - Silver'!S91*'Medal values'!$B$2+'Unified Genders - Bronze'!S91*'Medal values'!$B$3, "")</f>
        <v/>
      </c>
      <c r="T91" s="5" t="str">
        <f>IF('Unified Genders - Gold'!T91+'Unified Genders - Silver'!T91+'Unified Genders - Bronze'!T91 &gt; 0, 'Unified Genders - Gold'!T91*'Medal values'!$B$1+'Unified Genders - Silver'!T91*'Medal values'!$B$2+'Unified Genders - Bronze'!T91*'Medal values'!$B$3, "")</f>
        <v/>
      </c>
      <c r="U91" s="5" t="str">
        <f>IF('Unified Genders - Gold'!U91+'Unified Genders - Silver'!U91+'Unified Genders - Bronze'!U91 &gt; 0, 'Unified Genders - Gold'!U91*'Medal values'!$B$1+'Unified Genders - Silver'!U91*'Medal values'!$B$2+'Unified Genders - Bronze'!U91*'Medal values'!$B$3, "")</f>
        <v/>
      </c>
      <c r="V91" s="5" t="str">
        <f>IF('Unified Genders - Gold'!V91+'Unified Genders - Silver'!V91+'Unified Genders - Bronze'!V91 &gt; 0, 'Unified Genders - Gold'!V91*'Medal values'!$B$1+'Unified Genders - Silver'!V91*'Medal values'!$B$2+'Unified Genders - Bronze'!V91*'Medal values'!$B$3, "")</f>
        <v/>
      </c>
      <c r="W91" s="5" t="str">
        <f>IF('Unified Genders - Gold'!W91+'Unified Genders - Silver'!W91+'Unified Genders - Bronze'!W91 &gt; 0, 'Unified Genders - Gold'!W91*'Medal values'!$B$1+'Unified Genders - Silver'!W91*'Medal values'!$B$2+'Unified Genders - Bronze'!W91*'Medal values'!$B$3, "")</f>
        <v/>
      </c>
      <c r="X91" s="5" t="str">
        <f>IF('Unified Genders - Gold'!X91+'Unified Genders - Silver'!X91+'Unified Genders - Bronze'!X91 &gt; 0, 'Unified Genders - Gold'!X91*'Medal values'!$B$1+'Unified Genders - Silver'!X91*'Medal values'!$B$2+'Unified Genders - Bronze'!X91*'Medal values'!$B$3, "")</f>
        <v/>
      </c>
      <c r="Y91" s="5" t="str">
        <f>IF('Unified Genders - Gold'!Y91+'Unified Genders - Silver'!Y91+'Unified Genders - Bronze'!Y91 &gt; 0, 'Unified Genders - Gold'!Y91*'Medal values'!$B$1+'Unified Genders - Silver'!Y91*'Medal values'!$B$2+'Unified Genders - Bronze'!Y91*'Medal values'!$B$3, "")</f>
        <v/>
      </c>
      <c r="Z91" s="5" t="str">
        <f>IF('Unified Genders - Gold'!Z91+'Unified Genders - Silver'!Z91+'Unified Genders - Bronze'!Z91 &gt; 0, 'Unified Genders - Gold'!Z91*'Medal values'!$B$1+'Unified Genders - Silver'!Z91*'Medal values'!$B$2+'Unified Genders - Bronze'!Z91*'Medal values'!$B$3, "")</f>
        <v/>
      </c>
      <c r="AA91" s="5" t="str">
        <f>IF('Unified Genders - Gold'!AA91+'Unified Genders - Silver'!AA91+'Unified Genders - Bronze'!AA91 &gt; 0, 'Unified Genders - Gold'!AA91*'Medal values'!$B$1+'Unified Genders - Silver'!AA91*'Medal values'!$B$2+'Unified Genders - Bronze'!AA91*'Medal values'!$B$3, "")</f>
        <v/>
      </c>
      <c r="AB91" s="5" t="str">
        <f>IF('Unified Genders - Gold'!AB91+'Unified Genders - Silver'!AB91+'Unified Genders - Bronze'!AB91 &gt; 0, 'Unified Genders - Gold'!AB91*'Medal values'!$B$1+'Unified Genders - Silver'!AB91*'Medal values'!$B$2+'Unified Genders - Bronze'!AB91*'Medal values'!$B$3, "")</f>
        <v/>
      </c>
      <c r="AC91" s="5" t="str">
        <f>IF('Unified Genders - Gold'!AC91+'Unified Genders - Silver'!AC91+'Unified Genders - Bronze'!AC91 &gt; 0, 'Unified Genders - Gold'!AC91*'Medal values'!$B$1+'Unified Genders - Silver'!AC91*'Medal values'!$B$2+'Unified Genders - Bronze'!AC91*'Medal values'!$B$3, "")</f>
        <v/>
      </c>
      <c r="AD91" s="5" t="str">
        <f>IF('Unified Genders - Gold'!AD91+'Unified Genders - Silver'!AD91+'Unified Genders - Bronze'!AD91 &gt; 0, 'Unified Genders - Gold'!AD91*'Medal values'!$B$1+'Unified Genders - Silver'!AD91*'Medal values'!$B$2+'Unified Genders - Bronze'!AD91*'Medal values'!$B$3, "")</f>
        <v/>
      </c>
      <c r="AE91" s="5" t="str">
        <f>IF('Unified Genders - Gold'!AE91+'Unified Genders - Silver'!AE91+'Unified Genders - Bronze'!AE91 &gt; 0, 'Unified Genders - Gold'!AE91*'Medal values'!$B$1+'Unified Genders - Silver'!AE91*'Medal values'!$B$2+'Unified Genders - Bronze'!AE91*'Medal values'!$B$3, "")</f>
        <v/>
      </c>
      <c r="AF91" s="5" t="str">
        <f>IF('Unified Genders - Gold'!AF91+'Unified Genders - Silver'!AF91+'Unified Genders - Bronze'!AF91 &gt; 0, 'Unified Genders - Gold'!AF91*'Medal values'!$B$1+'Unified Genders - Silver'!AF91*'Medal values'!$B$2+'Unified Genders - Bronze'!AF91*'Medal values'!$B$3, "")</f>
        <v/>
      </c>
      <c r="AG91" s="5" t="str">
        <f>IF('Unified Genders - Gold'!AG91+'Unified Genders - Silver'!AG91+'Unified Genders - Bronze'!AG91 &gt; 0, 'Unified Genders - Gold'!AG91*'Medal values'!$B$1+'Unified Genders - Silver'!AG91*'Medal values'!$B$2+'Unified Genders - Bronze'!AG91*'Medal values'!$B$3, "")</f>
        <v/>
      </c>
      <c r="AH91" s="5" t="str">
        <f>IF('Unified Genders - Gold'!AH91+'Unified Genders - Silver'!AH91+'Unified Genders - Bronze'!AH91 &gt; 0, 'Unified Genders - Gold'!AH91*'Medal values'!$B$1+'Unified Genders - Silver'!AH91*'Medal values'!$B$2+'Unified Genders - Bronze'!AH91*'Medal values'!$B$3, "")</f>
        <v/>
      </c>
      <c r="AI91" s="5" t="str">
        <f>IF('Unified Genders - Gold'!AI91+'Unified Genders - Silver'!AI91+'Unified Genders - Bronze'!AI91 &gt; 0, 'Unified Genders - Gold'!AI91*'Medal values'!$B$1+'Unified Genders - Silver'!AI91*'Medal values'!$B$2+'Unified Genders - Bronze'!AI91*'Medal values'!$B$3, "")</f>
        <v/>
      </c>
      <c r="AJ91" s="5" t="str">
        <f>IF('Unified Genders - Gold'!AJ91+'Unified Genders - Silver'!AJ91+'Unified Genders - Bronze'!AJ91 &gt; 0, 'Unified Genders - Gold'!AJ91*'Medal values'!$B$1+'Unified Genders - Silver'!AJ91*'Medal values'!$B$2+'Unified Genders - Bronze'!AJ91*'Medal values'!$B$3, "")</f>
        <v/>
      </c>
      <c r="AK91" s="5" t="str">
        <f>IF('Unified Genders - Gold'!AK91+'Unified Genders - Silver'!AK91+'Unified Genders - Bronze'!AK91 &gt; 0, 'Unified Genders - Gold'!AK91*'Medal values'!$B$1+'Unified Genders - Silver'!AK91*'Medal values'!$B$2+'Unified Genders - Bronze'!AK91*'Medal values'!$B$3, "")</f>
        <v/>
      </c>
      <c r="AL91" s="5" t="str">
        <f>IF('Unified Genders - Gold'!AL91+'Unified Genders - Silver'!AL91+'Unified Genders - Bronze'!AL91 &gt; 0, 'Unified Genders - Gold'!AL91*'Medal values'!$B$1+'Unified Genders - Silver'!AL91*'Medal values'!$B$2+'Unified Genders - Bronze'!AL91*'Medal values'!$B$3, "")</f>
        <v/>
      </c>
      <c r="AM91" s="5" t="str">
        <f>IF('Unified Genders - Gold'!AM91+'Unified Genders - Silver'!AM91+'Unified Genders - Bronze'!AM91 &gt; 0, 'Unified Genders - Gold'!AM91*'Medal values'!$B$1+'Unified Genders - Silver'!AM91*'Medal values'!$B$2+'Unified Genders - Bronze'!AM91*'Medal values'!$B$3, "")</f>
        <v/>
      </c>
      <c r="AN91" s="5" t="str">
        <f>IF('Unified Genders - Gold'!AN91+'Unified Genders - Silver'!AN91+'Unified Genders - Bronze'!AN91 &gt; 0, 'Unified Genders - Gold'!AN91*'Medal values'!$B$1+'Unified Genders - Silver'!AN91*'Medal values'!$B$2+'Unified Genders - Bronze'!AN91*'Medal values'!$B$3, "")</f>
        <v/>
      </c>
      <c r="AO91" s="5" t="str">
        <f>IF('Unified Genders - Gold'!AO91+'Unified Genders - Silver'!AO91+'Unified Genders - Bronze'!AO91 &gt; 0, 'Unified Genders - Gold'!AO91*'Medal values'!$B$1+'Unified Genders - Silver'!AO91*'Medal values'!$B$2+'Unified Genders - Bronze'!AO91*'Medal values'!$B$3, "")</f>
        <v/>
      </c>
      <c r="AP91" s="5" t="str">
        <f>IF('Unified Genders - Gold'!AP91+'Unified Genders - Silver'!AP91+'Unified Genders - Bronze'!AP91 &gt; 0, 'Unified Genders - Gold'!AP91*'Medal values'!$B$1+'Unified Genders - Silver'!AP91*'Medal values'!$B$2+'Unified Genders - Bronze'!AP91*'Medal values'!$B$3, "")</f>
        <v/>
      </c>
      <c r="AQ91" s="5" t="str">
        <f>IF('Unified Genders - Gold'!AQ91+'Unified Genders - Silver'!AQ91+'Unified Genders - Bronze'!AQ91 &gt; 0, 'Unified Genders - Gold'!AQ91*'Medal values'!$B$1+'Unified Genders - Silver'!AQ91*'Medal values'!$B$2+'Unified Genders - Bronze'!AQ91*'Medal values'!$B$3, "")</f>
        <v/>
      </c>
      <c r="AR91" s="5" t="str">
        <f>IF('Unified Genders - Gold'!AR91+'Unified Genders - Silver'!AR91+'Unified Genders - Bronze'!AR91 &gt; 0, 'Unified Genders - Gold'!AR91*'Medal values'!$B$1+'Unified Genders - Silver'!AR91*'Medal values'!$B$2+'Unified Genders - Bronze'!AR91*'Medal values'!$B$3, "")</f>
        <v/>
      </c>
      <c r="AS91" s="5" t="str">
        <f>IF('Unified Genders - Gold'!AS91+'Unified Genders - Silver'!AS91+'Unified Genders - Bronze'!AS91 &gt; 0, 'Unified Genders - Gold'!AS91*'Medal values'!$B$1+'Unified Genders - Silver'!AS91*'Medal values'!$B$2+'Unified Genders - Bronze'!AS91*'Medal values'!$B$3, "")</f>
        <v/>
      </c>
      <c r="AT91" s="5" t="str">
        <f>IF('Unified Genders - Gold'!AT91+'Unified Genders - Silver'!AT91+'Unified Genders - Bronze'!AT91 &gt; 0, 'Unified Genders - Gold'!AT91*'Medal values'!$B$1+'Unified Genders - Silver'!AT91*'Medal values'!$B$2+'Unified Genders - Bronze'!AT91*'Medal values'!$B$3, "")</f>
        <v/>
      </c>
      <c r="AU91" s="5" t="str">
        <f>IF('Unified Genders - Gold'!AU91+'Unified Genders - Silver'!AU91+'Unified Genders - Bronze'!AU91 &gt; 0, 'Unified Genders - Gold'!AU91*'Medal values'!$B$1+'Unified Genders - Silver'!AU91*'Medal values'!$B$2+'Unified Genders - Bronze'!AU91*'Medal values'!$B$3, "")</f>
        <v/>
      </c>
      <c r="AV91" s="5">
        <f t="shared" si="1"/>
        <v>9.002001</v>
      </c>
      <c r="AW91" s="5">
        <f>SUM('Unified Genders - Gold'!AV91, 'Unified Genders - Silver'!AV91, 'Unified Genders - Bronze'!AV91)</f>
        <v>4</v>
      </c>
    </row>
    <row r="92">
      <c r="A92" s="5" t="str">
        <f>Countries!A91</f>
        <v>UKR</v>
      </c>
      <c r="B92" s="5" t="str">
        <f>IF('Unified Genders - Gold'!B92+'Unified Genders - Silver'!B92+'Unified Genders - Bronze'!B92 &gt; 0, 'Unified Genders - Gold'!B92*'Medal values'!$B$1+'Unified Genders - Silver'!B92*'Medal values'!$B$2+'Unified Genders - Bronze'!B92*'Medal values'!$B$3, "")</f>
        <v/>
      </c>
      <c r="C92" s="5" t="str">
        <f>IF('Unified Genders - Gold'!C92+'Unified Genders - Silver'!C92+'Unified Genders - Bronze'!C92 &gt; 0, 'Unified Genders - Gold'!C92*'Medal values'!$B$1+'Unified Genders - Silver'!C92*'Medal values'!$B$2+'Unified Genders - Bronze'!C92*'Medal values'!$B$3, "")</f>
        <v/>
      </c>
      <c r="D92" s="5" t="str">
        <f>IF('Unified Genders - Gold'!D92+'Unified Genders - Silver'!D92+'Unified Genders - Bronze'!D92 &gt; 0, 'Unified Genders - Gold'!D92*'Medal values'!$B$1+'Unified Genders - Silver'!D92*'Medal values'!$B$2+'Unified Genders - Bronze'!D92*'Medal values'!$B$3, "")</f>
        <v/>
      </c>
      <c r="E92" s="5">
        <f>IF('Unified Genders - Gold'!E92+'Unified Genders - Silver'!E92+'Unified Genders - Bronze'!E92 &gt; 0, 'Unified Genders - Gold'!E92*'Medal values'!$B$1+'Unified Genders - Silver'!E92*'Medal values'!$B$2+'Unified Genders - Bronze'!E92*'Medal values'!$B$3, "")</f>
        <v>2</v>
      </c>
      <c r="F92" s="5">
        <f>IF('Unified Genders - Gold'!F92+'Unified Genders - Silver'!F92+'Unified Genders - Bronze'!F92 &gt; 0, 'Unified Genders - Gold'!F92*'Medal values'!$B$1+'Unified Genders - Silver'!F92*'Medal values'!$B$2+'Unified Genders - Bronze'!F92*'Medal values'!$B$3, "")</f>
        <v>1</v>
      </c>
      <c r="G92" s="5" t="str">
        <f>IF('Unified Genders - Gold'!G92+'Unified Genders - Silver'!G92+'Unified Genders - Bronze'!G92 &gt; 0, 'Unified Genders - Gold'!G92*'Medal values'!$B$1+'Unified Genders - Silver'!G92*'Medal values'!$B$2+'Unified Genders - Bronze'!G92*'Medal values'!$B$3, "")</f>
        <v/>
      </c>
      <c r="H92" s="5" t="str">
        <f>IF('Unified Genders - Gold'!H92+'Unified Genders - Silver'!H92+'Unified Genders - Bronze'!H92 &gt; 0, 'Unified Genders - Gold'!H92*'Medal values'!$B$1+'Unified Genders - Silver'!H92*'Medal values'!$B$2+'Unified Genders - Bronze'!H92*'Medal values'!$B$3, "")</f>
        <v/>
      </c>
      <c r="I92" s="5" t="str">
        <f>IF('Unified Genders - Gold'!I92+'Unified Genders - Silver'!I92+'Unified Genders - Bronze'!I92 &gt; 0, 'Unified Genders - Gold'!I92*'Medal values'!$B$1+'Unified Genders - Silver'!I92*'Medal values'!$B$2+'Unified Genders - Bronze'!I92*'Medal values'!$B$3, "")</f>
        <v/>
      </c>
      <c r="J92" s="5" t="str">
        <f>IF('Unified Genders - Gold'!J92+'Unified Genders - Silver'!J92+'Unified Genders - Bronze'!J92 &gt; 0, 'Unified Genders - Gold'!J92*'Medal values'!$B$1+'Unified Genders - Silver'!J92*'Medal values'!$B$2+'Unified Genders - Bronze'!J92*'Medal values'!$B$3, "")</f>
        <v/>
      </c>
      <c r="K92" s="5">
        <f>IF('Unified Genders - Gold'!K92+'Unified Genders - Silver'!K92+'Unified Genders - Bronze'!K92 &gt; 0, 'Unified Genders - Gold'!K92*'Medal values'!$B$1+'Unified Genders - Silver'!K92*'Medal values'!$B$2+'Unified Genders - Bronze'!K92*'Medal values'!$B$3, "")</f>
        <v>2.000001</v>
      </c>
      <c r="L92" s="5" t="str">
        <f>IF('Unified Genders - Gold'!L92+'Unified Genders - Silver'!L92+'Unified Genders - Bronze'!L92 &gt; 0, 'Unified Genders - Gold'!L92*'Medal values'!$B$1+'Unified Genders - Silver'!L92*'Medal values'!$B$2+'Unified Genders - Bronze'!L92*'Medal values'!$B$3, "")</f>
        <v/>
      </c>
      <c r="M92" s="5">
        <f>IF('Unified Genders - Gold'!M92+'Unified Genders - Silver'!M92+'Unified Genders - Bronze'!M92 &gt; 0, 'Unified Genders - Gold'!M92*'Medal values'!$B$1+'Unified Genders - Silver'!M92*'Medal values'!$B$2+'Unified Genders - Bronze'!M92*'Medal values'!$B$3, "")</f>
        <v>3.000001</v>
      </c>
      <c r="N92" s="5" t="str">
        <f>IF('Unified Genders - Gold'!N92+'Unified Genders - Silver'!N92+'Unified Genders - Bronze'!N92 &gt; 0, 'Unified Genders - Gold'!N92*'Medal values'!$B$1+'Unified Genders - Silver'!N92*'Medal values'!$B$2+'Unified Genders - Bronze'!N92*'Medal values'!$B$3, "")</f>
        <v/>
      </c>
      <c r="O92" s="5" t="str">
        <f>IF('Unified Genders - Gold'!O92+'Unified Genders - Silver'!O92+'Unified Genders - Bronze'!O92 &gt; 0, 'Unified Genders - Gold'!O92*'Medal values'!$B$1+'Unified Genders - Silver'!O92*'Medal values'!$B$2+'Unified Genders - Bronze'!O92*'Medal values'!$B$3, "")</f>
        <v/>
      </c>
      <c r="P92" s="5" t="str">
        <f>IF('Unified Genders - Gold'!P92+'Unified Genders - Silver'!P92+'Unified Genders - Bronze'!P92 &gt; 0, 'Unified Genders - Gold'!P92*'Medal values'!$B$1+'Unified Genders - Silver'!P92*'Medal values'!$B$2+'Unified Genders - Bronze'!P92*'Medal values'!$B$3, "")</f>
        <v/>
      </c>
      <c r="Q92" s="5" t="str">
        <f>IF('Unified Genders - Gold'!Q92+'Unified Genders - Silver'!Q92+'Unified Genders - Bronze'!Q92 &gt; 0, 'Unified Genders - Gold'!Q92*'Medal values'!$B$1+'Unified Genders - Silver'!Q92*'Medal values'!$B$2+'Unified Genders - Bronze'!Q92*'Medal values'!$B$3, "")</f>
        <v/>
      </c>
      <c r="R92" s="5">
        <f>IF('Unified Genders - Gold'!R92+'Unified Genders - Silver'!R92+'Unified Genders - Bronze'!R92 &gt; 0, 'Unified Genders - Gold'!R92*'Medal values'!$B$1+'Unified Genders - Silver'!R92*'Medal values'!$B$2+'Unified Genders - Bronze'!R92*'Medal values'!$B$3, "")</f>
        <v>2.000001</v>
      </c>
      <c r="S92" s="5" t="str">
        <f>IF('Unified Genders - Gold'!S92+'Unified Genders - Silver'!S92+'Unified Genders - Bronze'!S92 &gt; 0, 'Unified Genders - Gold'!S92*'Medal values'!$B$1+'Unified Genders - Silver'!S92*'Medal values'!$B$2+'Unified Genders - Bronze'!S92*'Medal values'!$B$3, "")</f>
        <v/>
      </c>
      <c r="T92" s="5" t="str">
        <f>IF('Unified Genders - Gold'!T92+'Unified Genders - Silver'!T92+'Unified Genders - Bronze'!T92 &gt; 0, 'Unified Genders - Gold'!T92*'Medal values'!$B$1+'Unified Genders - Silver'!T92*'Medal values'!$B$2+'Unified Genders - Bronze'!T92*'Medal values'!$B$3, "")</f>
        <v/>
      </c>
      <c r="U92" s="5">
        <f>IF('Unified Genders - Gold'!U92+'Unified Genders - Silver'!U92+'Unified Genders - Bronze'!U92 &gt; 0, 'Unified Genders - Gold'!U92*'Medal values'!$B$1+'Unified Genders - Silver'!U92*'Medal values'!$B$2+'Unified Genders - Bronze'!U92*'Medal values'!$B$3, "")</f>
        <v>1</v>
      </c>
      <c r="V92" s="5" t="str">
        <f>IF('Unified Genders - Gold'!V92+'Unified Genders - Silver'!V92+'Unified Genders - Bronze'!V92 &gt; 0, 'Unified Genders - Gold'!V92*'Medal values'!$B$1+'Unified Genders - Silver'!V92*'Medal values'!$B$2+'Unified Genders - Bronze'!V92*'Medal values'!$B$3, "")</f>
        <v/>
      </c>
      <c r="W92" s="5" t="str">
        <f>IF('Unified Genders - Gold'!W92+'Unified Genders - Silver'!W92+'Unified Genders - Bronze'!W92 &gt; 0, 'Unified Genders - Gold'!W92*'Medal values'!$B$1+'Unified Genders - Silver'!W92*'Medal values'!$B$2+'Unified Genders - Bronze'!W92*'Medal values'!$B$3, "")</f>
        <v/>
      </c>
      <c r="X92" s="5" t="str">
        <f>IF('Unified Genders - Gold'!X92+'Unified Genders - Silver'!X92+'Unified Genders - Bronze'!X92 &gt; 0, 'Unified Genders - Gold'!X92*'Medal values'!$B$1+'Unified Genders - Silver'!X92*'Medal values'!$B$2+'Unified Genders - Bronze'!X92*'Medal values'!$B$3, "")</f>
        <v/>
      </c>
      <c r="Y92" s="5" t="str">
        <f>IF('Unified Genders - Gold'!Y92+'Unified Genders - Silver'!Y92+'Unified Genders - Bronze'!Y92 &gt; 0, 'Unified Genders - Gold'!Y92*'Medal values'!$B$1+'Unified Genders - Silver'!Y92*'Medal values'!$B$2+'Unified Genders - Bronze'!Y92*'Medal values'!$B$3, "")</f>
        <v/>
      </c>
      <c r="Z92" s="5">
        <f>IF('Unified Genders - Gold'!Z92+'Unified Genders - Silver'!Z92+'Unified Genders - Bronze'!Z92 &gt; 0, 'Unified Genders - Gold'!Z92*'Medal values'!$B$1+'Unified Genders - Silver'!Z92*'Medal values'!$B$2+'Unified Genders - Bronze'!Z92*'Medal values'!$B$3, "")</f>
        <v>1</v>
      </c>
      <c r="AA92" s="5">
        <f>IF('Unified Genders - Gold'!AA92+'Unified Genders - Silver'!AA92+'Unified Genders - Bronze'!AA92 &gt; 0, 'Unified Genders - Gold'!AA92*'Medal values'!$B$1+'Unified Genders - Silver'!AA92*'Medal values'!$B$2+'Unified Genders - Bronze'!AA92*'Medal values'!$B$3, "")</f>
        <v>3.000001</v>
      </c>
      <c r="AB92" s="5" t="str">
        <f>IF('Unified Genders - Gold'!AB92+'Unified Genders - Silver'!AB92+'Unified Genders - Bronze'!AB92 &gt; 0, 'Unified Genders - Gold'!AB92*'Medal values'!$B$1+'Unified Genders - Silver'!AB92*'Medal values'!$B$2+'Unified Genders - Bronze'!AB92*'Medal values'!$B$3, "")</f>
        <v/>
      </c>
      <c r="AC92" s="5" t="str">
        <f>IF('Unified Genders - Gold'!AC92+'Unified Genders - Silver'!AC92+'Unified Genders - Bronze'!AC92 &gt; 0, 'Unified Genders - Gold'!AC92*'Medal values'!$B$1+'Unified Genders - Silver'!AC92*'Medal values'!$B$2+'Unified Genders - Bronze'!AC92*'Medal values'!$B$3, "")</f>
        <v/>
      </c>
      <c r="AD92" s="5" t="str">
        <f>IF('Unified Genders - Gold'!AD92+'Unified Genders - Silver'!AD92+'Unified Genders - Bronze'!AD92 &gt; 0, 'Unified Genders - Gold'!AD92*'Medal values'!$B$1+'Unified Genders - Silver'!AD92*'Medal values'!$B$2+'Unified Genders - Bronze'!AD92*'Medal values'!$B$3, "")</f>
        <v/>
      </c>
      <c r="AE92" s="5" t="str">
        <f>IF('Unified Genders - Gold'!AE92+'Unified Genders - Silver'!AE92+'Unified Genders - Bronze'!AE92 &gt; 0, 'Unified Genders - Gold'!AE92*'Medal values'!$B$1+'Unified Genders - Silver'!AE92*'Medal values'!$B$2+'Unified Genders - Bronze'!AE92*'Medal values'!$B$3, "")</f>
        <v/>
      </c>
      <c r="AF92" s="5" t="str">
        <f>IF('Unified Genders - Gold'!AF92+'Unified Genders - Silver'!AF92+'Unified Genders - Bronze'!AF92 &gt; 0, 'Unified Genders - Gold'!AF92*'Medal values'!$B$1+'Unified Genders - Silver'!AF92*'Medal values'!$B$2+'Unified Genders - Bronze'!AF92*'Medal values'!$B$3, "")</f>
        <v/>
      </c>
      <c r="AG92" s="5" t="str">
        <f>IF('Unified Genders - Gold'!AG92+'Unified Genders - Silver'!AG92+'Unified Genders - Bronze'!AG92 &gt; 0, 'Unified Genders - Gold'!AG92*'Medal values'!$B$1+'Unified Genders - Silver'!AG92*'Medal values'!$B$2+'Unified Genders - Bronze'!AG92*'Medal values'!$B$3, "")</f>
        <v/>
      </c>
      <c r="AH92" s="5">
        <f>IF('Unified Genders - Gold'!AH92+'Unified Genders - Silver'!AH92+'Unified Genders - Bronze'!AH92 &gt; 0, 'Unified Genders - Gold'!AH92*'Medal values'!$B$1+'Unified Genders - Silver'!AH92*'Medal values'!$B$2+'Unified Genders - Bronze'!AH92*'Medal values'!$B$3, "")</f>
        <v>1</v>
      </c>
      <c r="AI92" s="5" t="str">
        <f>IF('Unified Genders - Gold'!AI92+'Unified Genders - Silver'!AI92+'Unified Genders - Bronze'!AI92 &gt; 0, 'Unified Genders - Gold'!AI92*'Medal values'!$B$1+'Unified Genders - Silver'!AI92*'Medal values'!$B$2+'Unified Genders - Bronze'!AI92*'Medal values'!$B$3, "")</f>
        <v/>
      </c>
      <c r="AJ92" s="5" t="str">
        <f>IF('Unified Genders - Gold'!AJ92+'Unified Genders - Silver'!AJ92+'Unified Genders - Bronze'!AJ92 &gt; 0, 'Unified Genders - Gold'!AJ92*'Medal values'!$B$1+'Unified Genders - Silver'!AJ92*'Medal values'!$B$2+'Unified Genders - Bronze'!AJ92*'Medal values'!$B$3, "")</f>
        <v/>
      </c>
      <c r="AK92" s="5" t="str">
        <f>IF('Unified Genders - Gold'!AK92+'Unified Genders - Silver'!AK92+'Unified Genders - Bronze'!AK92 &gt; 0, 'Unified Genders - Gold'!AK92*'Medal values'!$B$1+'Unified Genders - Silver'!AK92*'Medal values'!$B$2+'Unified Genders - Bronze'!AK92*'Medal values'!$B$3, "")</f>
        <v/>
      </c>
      <c r="AL92" s="5">
        <f>IF('Unified Genders - Gold'!AL92+'Unified Genders - Silver'!AL92+'Unified Genders - Bronze'!AL92 &gt; 0, 'Unified Genders - Gold'!AL92*'Medal values'!$B$1+'Unified Genders - Silver'!AL92*'Medal values'!$B$2+'Unified Genders - Bronze'!AL92*'Medal values'!$B$3, "")</f>
        <v>3.000001</v>
      </c>
      <c r="AM92" s="5" t="str">
        <f>IF('Unified Genders - Gold'!AM92+'Unified Genders - Silver'!AM92+'Unified Genders - Bronze'!AM92 &gt; 0, 'Unified Genders - Gold'!AM92*'Medal values'!$B$1+'Unified Genders - Silver'!AM92*'Medal values'!$B$2+'Unified Genders - Bronze'!AM92*'Medal values'!$B$3, "")</f>
        <v/>
      </c>
      <c r="AN92" s="5" t="str">
        <f>IF('Unified Genders - Gold'!AN92+'Unified Genders - Silver'!AN92+'Unified Genders - Bronze'!AN92 &gt; 0, 'Unified Genders - Gold'!AN92*'Medal values'!$B$1+'Unified Genders - Silver'!AN92*'Medal values'!$B$2+'Unified Genders - Bronze'!AN92*'Medal values'!$B$3, "")</f>
        <v/>
      </c>
      <c r="AO92" s="5">
        <f>IF('Unified Genders - Gold'!AO92+'Unified Genders - Silver'!AO92+'Unified Genders - Bronze'!AO92 &gt; 0, 'Unified Genders - Gold'!AO92*'Medal values'!$B$1+'Unified Genders - Silver'!AO92*'Medal values'!$B$2+'Unified Genders - Bronze'!AO92*'Medal values'!$B$3, "")</f>
        <v>1</v>
      </c>
      <c r="AP92" s="5" t="str">
        <f>IF('Unified Genders - Gold'!AP92+'Unified Genders - Silver'!AP92+'Unified Genders - Bronze'!AP92 &gt; 0, 'Unified Genders - Gold'!AP92*'Medal values'!$B$1+'Unified Genders - Silver'!AP92*'Medal values'!$B$2+'Unified Genders - Bronze'!AP92*'Medal values'!$B$3, "")</f>
        <v/>
      </c>
      <c r="AQ92" s="5" t="str">
        <f>IF('Unified Genders - Gold'!AQ92+'Unified Genders - Silver'!AQ92+'Unified Genders - Bronze'!AQ92 &gt; 0, 'Unified Genders - Gold'!AQ92*'Medal values'!$B$1+'Unified Genders - Silver'!AQ92*'Medal values'!$B$2+'Unified Genders - Bronze'!AQ92*'Medal values'!$B$3, "")</f>
        <v/>
      </c>
      <c r="AR92" s="5" t="str">
        <f>IF('Unified Genders - Gold'!AR92+'Unified Genders - Silver'!AR92+'Unified Genders - Bronze'!AR92 &gt; 0, 'Unified Genders - Gold'!AR92*'Medal values'!$B$1+'Unified Genders - Silver'!AR92*'Medal values'!$B$2+'Unified Genders - Bronze'!AR92*'Medal values'!$B$3, "")</f>
        <v/>
      </c>
      <c r="AS92" s="5" t="str">
        <f>IF('Unified Genders - Gold'!AS92+'Unified Genders - Silver'!AS92+'Unified Genders - Bronze'!AS92 &gt; 0, 'Unified Genders - Gold'!AS92*'Medal values'!$B$1+'Unified Genders - Silver'!AS92*'Medal values'!$B$2+'Unified Genders - Bronze'!AS92*'Medal values'!$B$3, "")</f>
        <v/>
      </c>
      <c r="AT92" s="5" t="str">
        <f>IF('Unified Genders - Gold'!AT92+'Unified Genders - Silver'!AT92+'Unified Genders - Bronze'!AT92 &gt; 0, 'Unified Genders - Gold'!AT92*'Medal values'!$B$1+'Unified Genders - Silver'!AT92*'Medal values'!$B$2+'Unified Genders - Bronze'!AT92*'Medal values'!$B$3, "")</f>
        <v/>
      </c>
      <c r="AU92" s="5">
        <f>IF('Unified Genders - Gold'!AU92+'Unified Genders - Silver'!AU92+'Unified Genders - Bronze'!AU92 &gt; 0, 'Unified Genders - Gold'!AU92*'Medal values'!$B$1+'Unified Genders - Silver'!AU92*'Medal values'!$B$2+'Unified Genders - Bronze'!AU92*'Medal values'!$B$3, "")</f>
        <v>7.001001</v>
      </c>
      <c r="AV92" s="5">
        <f t="shared" si="1"/>
        <v>27.001006</v>
      </c>
      <c r="AW92" s="5">
        <f>SUM('Unified Genders - Gold'!AV92, 'Unified Genders - Silver'!AV92, 'Unified Genders - Bronze'!AV92)</f>
        <v>19</v>
      </c>
    </row>
    <row r="93">
      <c r="A93" s="5" t="str">
        <f>Countries!A92</f>
        <v>USA</v>
      </c>
      <c r="B93" s="5">
        <f>IF('Unified Genders - Gold'!B93+'Unified Genders - Silver'!B93+'Unified Genders - Bronze'!B93 &gt; 0, 'Unified Genders - Gold'!B93*'Medal values'!$B$1+'Unified Genders - Silver'!B93*'Medal values'!$B$2+'Unified Genders - Bronze'!B93*'Medal values'!$B$3, "")</f>
        <v>3.001</v>
      </c>
      <c r="C93" s="5" t="str">
        <f>IF('Unified Genders - Gold'!C93+'Unified Genders - Silver'!C93+'Unified Genders - Bronze'!C93 &gt; 0, 'Unified Genders - Gold'!C93*'Medal values'!$B$1+'Unified Genders - Silver'!C93*'Medal values'!$B$2+'Unified Genders - Bronze'!C93*'Medal values'!$B$3, "")</f>
        <v/>
      </c>
      <c r="D93" s="5">
        <f>IF('Unified Genders - Gold'!D93+'Unified Genders - Silver'!D93+'Unified Genders - Bronze'!D93 &gt; 0, 'Unified Genders - Gold'!D93*'Medal values'!$B$1+'Unified Genders - Silver'!D93*'Medal values'!$B$2+'Unified Genders - Bronze'!D93*'Medal values'!$B$3, "")</f>
        <v>12.002002</v>
      </c>
      <c r="E93" s="5" t="str">
        <f>IF('Unified Genders - Gold'!E93+'Unified Genders - Silver'!E93+'Unified Genders - Bronze'!E93 &gt; 0, 'Unified Genders - Gold'!E93*'Medal values'!$B$1+'Unified Genders - Silver'!E93*'Medal values'!$B$2+'Unified Genders - Bronze'!E93*'Medal values'!$B$3, "")</f>
        <v/>
      </c>
      <c r="F93" s="5">
        <f>IF('Unified Genders - Gold'!F93+'Unified Genders - Silver'!F93+'Unified Genders - Bronze'!F93 &gt; 0, 'Unified Genders - Gold'!F93*'Medal values'!$B$1+'Unified Genders - Silver'!F93*'Medal values'!$B$2+'Unified Genders - Bronze'!F93*'Medal values'!$B$3, "")</f>
        <v>51.007012</v>
      </c>
      <c r="G93" s="5" t="str">
        <f>IF('Unified Genders - Gold'!G93+'Unified Genders - Silver'!G93+'Unified Genders - Bronze'!G93 &gt; 0, 'Unified Genders - Gold'!G93*'Medal values'!$B$1+'Unified Genders - Silver'!G93*'Medal values'!$B$2+'Unified Genders - Bronze'!G93*'Medal values'!$B$3, "")</f>
        <v/>
      </c>
      <c r="H93" s="5">
        <f>IF('Unified Genders - Gold'!H93+'Unified Genders - Silver'!H93+'Unified Genders - Bronze'!H93 &gt; 0, 'Unified Genders - Gold'!H93*'Medal values'!$B$1+'Unified Genders - Silver'!H93*'Medal values'!$B$2+'Unified Genders - Bronze'!H93*'Medal values'!$B$3, "")</f>
        <v>4.000002</v>
      </c>
      <c r="I93" s="5">
        <f>IF('Unified Genders - Gold'!I93+'Unified Genders - Silver'!I93+'Unified Genders - Bronze'!I93 &gt; 0, 'Unified Genders - Gold'!I93*'Medal values'!$B$1+'Unified Genders - Silver'!I93*'Medal values'!$B$2+'Unified Genders - Bronze'!I93*'Medal values'!$B$3, "")</f>
        <v>6.002</v>
      </c>
      <c r="J93" s="5">
        <f>IF('Unified Genders - Gold'!J93+'Unified Genders - Silver'!J93+'Unified Genders - Bronze'!J93 &gt; 0, 'Unified Genders - Gold'!J93*'Medal values'!$B$1+'Unified Genders - Silver'!J93*'Medal values'!$B$2+'Unified Genders - Bronze'!J93*'Medal values'!$B$3, "")</f>
        <v>3.001</v>
      </c>
      <c r="K93" s="5">
        <f>IF('Unified Genders - Gold'!K93+'Unified Genders - Silver'!K93+'Unified Genders - Bronze'!K93 &gt; 0, 'Unified Genders - Gold'!K93*'Medal values'!$B$1+'Unified Genders - Silver'!K93*'Medal values'!$B$2+'Unified Genders - Bronze'!K93*'Medal values'!$B$3, "")</f>
        <v>7.000003</v>
      </c>
      <c r="L93" s="5" t="str">
        <f>IF('Unified Genders - Gold'!L93+'Unified Genders - Silver'!L93+'Unified Genders - Bronze'!L93 &gt; 0, 'Unified Genders - Gold'!L93*'Medal values'!$B$1+'Unified Genders - Silver'!L93*'Medal values'!$B$2+'Unified Genders - Bronze'!L93*'Medal values'!$B$3, "")</f>
        <v/>
      </c>
      <c r="M93" s="5">
        <f>IF('Unified Genders - Gold'!M93+'Unified Genders - Silver'!M93+'Unified Genders - Bronze'!M93 &gt; 0, 'Unified Genders - Gold'!M93*'Medal values'!$B$1+'Unified Genders - Silver'!M93*'Medal values'!$B$2+'Unified Genders - Bronze'!M93*'Medal values'!$B$3, "")</f>
        <v>3.001</v>
      </c>
      <c r="N93" s="5">
        <f>IF('Unified Genders - Gold'!N93+'Unified Genders - Silver'!N93+'Unified Genders - Bronze'!N93 &gt; 0, 'Unified Genders - Gold'!N93*'Medal values'!$B$1+'Unified Genders - Silver'!N93*'Medal values'!$B$2+'Unified Genders - Bronze'!N93*'Medal values'!$B$3, "")</f>
        <v>2.000001</v>
      </c>
      <c r="O93" s="5" t="str">
        <f>IF('Unified Genders - Gold'!O93+'Unified Genders - Silver'!O93+'Unified Genders - Bronze'!O93 &gt; 0, 'Unified Genders - Gold'!O93*'Medal values'!$B$1+'Unified Genders - Silver'!O93*'Medal values'!$B$2+'Unified Genders - Bronze'!O93*'Medal values'!$B$3, "")</f>
        <v/>
      </c>
      <c r="P93" s="5" t="str">
        <f>IF('Unified Genders - Gold'!P93+'Unified Genders - Silver'!P93+'Unified Genders - Bronze'!P93 &gt; 0, 'Unified Genders - Gold'!P93*'Medal values'!$B$1+'Unified Genders - Silver'!P93*'Medal values'!$B$2+'Unified Genders - Bronze'!P93*'Medal values'!$B$3, "")</f>
        <v/>
      </c>
      <c r="Q93" s="5" t="str">
        <f>IF('Unified Genders - Gold'!Q93+'Unified Genders - Silver'!Q93+'Unified Genders - Bronze'!Q93 &gt; 0, 'Unified Genders - Gold'!Q93*'Medal values'!$B$1+'Unified Genders - Silver'!Q93*'Medal values'!$B$2+'Unified Genders - Bronze'!Q93*'Medal values'!$B$3, "")</f>
        <v/>
      </c>
      <c r="R93" s="5">
        <f>IF('Unified Genders - Gold'!R93+'Unified Genders - Silver'!R93+'Unified Genders - Bronze'!R93 &gt; 0, 'Unified Genders - Gold'!R93*'Medal values'!$B$1+'Unified Genders - Silver'!R93*'Medal values'!$B$2+'Unified Genders - Bronze'!R93*'Medal values'!$B$3, "")</f>
        <v>4.001</v>
      </c>
      <c r="S93" s="5">
        <f>IF('Unified Genders - Gold'!S93+'Unified Genders - Silver'!S93+'Unified Genders - Bronze'!S93 &gt; 0, 'Unified Genders - Gold'!S93*'Medal values'!$B$1+'Unified Genders - Silver'!S93*'Medal values'!$B$2+'Unified Genders - Bronze'!S93*'Medal values'!$B$3, "")</f>
        <v>5.000002</v>
      </c>
      <c r="T93" s="5">
        <f>IF('Unified Genders - Gold'!T93+'Unified Genders - Silver'!T93+'Unified Genders - Bronze'!T93 &gt; 0, 'Unified Genders - Gold'!T93*'Medal values'!$B$1+'Unified Genders - Silver'!T93*'Medal values'!$B$2+'Unified Genders - Bronze'!T93*'Medal values'!$B$3, "")</f>
        <v>4.000002</v>
      </c>
      <c r="U93" s="5">
        <f>IF('Unified Genders - Gold'!U93+'Unified Genders - Silver'!U93+'Unified Genders - Bronze'!U93 &gt; 0, 'Unified Genders - Gold'!U93*'Medal values'!$B$1+'Unified Genders - Silver'!U93*'Medal values'!$B$2+'Unified Genders - Bronze'!U93*'Medal values'!$B$3, "")</f>
        <v>4.001</v>
      </c>
      <c r="V93" s="5">
        <f>IF('Unified Genders - Gold'!V93+'Unified Genders - Silver'!V93+'Unified Genders - Bronze'!V93 &gt; 0, 'Unified Genders - Gold'!V93*'Medal values'!$B$1+'Unified Genders - Silver'!V93*'Medal values'!$B$2+'Unified Genders - Bronze'!V93*'Medal values'!$B$3, "")</f>
        <v>1</v>
      </c>
      <c r="W93" s="5">
        <f>IF('Unified Genders - Gold'!W93+'Unified Genders - Silver'!W93+'Unified Genders - Bronze'!W93 &gt; 0, 'Unified Genders - Gold'!W93*'Medal values'!$B$1+'Unified Genders - Silver'!W93*'Medal values'!$B$2+'Unified Genders - Bronze'!W93*'Medal values'!$B$3, "")</f>
        <v>6.002</v>
      </c>
      <c r="X93" s="5" t="str">
        <f>IF('Unified Genders - Gold'!X93+'Unified Genders - Silver'!X93+'Unified Genders - Bronze'!X93 &gt; 0, 'Unified Genders - Gold'!X93*'Medal values'!$B$1+'Unified Genders - Silver'!X93*'Medal values'!$B$2+'Unified Genders - Bronze'!X93*'Medal values'!$B$3, "")</f>
        <v/>
      </c>
      <c r="Y93" s="5" t="str">
        <f>IF('Unified Genders - Gold'!Y93+'Unified Genders - Silver'!Y93+'Unified Genders - Bronze'!Y93 &gt; 0, 'Unified Genders - Gold'!Y93*'Medal values'!$B$1+'Unified Genders - Silver'!Y93*'Medal values'!$B$2+'Unified Genders - Bronze'!Y93*'Medal values'!$B$3, "")</f>
        <v/>
      </c>
      <c r="Z93" s="5" t="str">
        <f>IF('Unified Genders - Gold'!Z93+'Unified Genders - Silver'!Z93+'Unified Genders - Bronze'!Z93 &gt; 0, 'Unified Genders - Gold'!Z93*'Medal values'!$B$1+'Unified Genders - Silver'!Z93*'Medal values'!$B$2+'Unified Genders - Bronze'!Z93*'Medal values'!$B$3, "")</f>
        <v/>
      </c>
      <c r="AA93" s="5">
        <f>IF('Unified Genders - Gold'!AA93+'Unified Genders - Silver'!AA93+'Unified Genders - Bronze'!AA93 &gt; 0, 'Unified Genders - Gold'!AA93*'Medal values'!$B$1+'Unified Genders - Silver'!AA93*'Medal values'!$B$2+'Unified Genders - Bronze'!AA93*'Medal values'!$B$3, "")</f>
        <v>1</v>
      </c>
      <c r="AB93" s="5" t="str">
        <f>IF('Unified Genders - Gold'!AB93+'Unified Genders - Silver'!AB93+'Unified Genders - Bronze'!AB93 &gt; 0, 'Unified Genders - Gold'!AB93*'Medal values'!$B$1+'Unified Genders - Silver'!AB93*'Medal values'!$B$2+'Unified Genders - Bronze'!AB93*'Medal values'!$B$3, "")</f>
        <v/>
      </c>
      <c r="AC93" s="5" t="str">
        <f>IF('Unified Genders - Gold'!AC93+'Unified Genders - Silver'!AC93+'Unified Genders - Bronze'!AC93 &gt; 0, 'Unified Genders - Gold'!AC93*'Medal values'!$B$1+'Unified Genders - Silver'!AC93*'Medal values'!$B$2+'Unified Genders - Bronze'!AC93*'Medal values'!$B$3, "")</f>
        <v/>
      </c>
      <c r="AD93" s="5" t="str">
        <f>IF('Unified Genders - Gold'!AD93+'Unified Genders - Silver'!AD93+'Unified Genders - Bronze'!AD93 &gt; 0, 'Unified Genders - Gold'!AD93*'Medal values'!$B$1+'Unified Genders - Silver'!AD93*'Medal values'!$B$2+'Unified Genders - Bronze'!AD93*'Medal values'!$B$3, "")</f>
        <v/>
      </c>
      <c r="AE93" s="5" t="str">
        <f>IF('Unified Genders - Gold'!AE93+'Unified Genders - Silver'!AE93+'Unified Genders - Bronze'!AE93 &gt; 0, 'Unified Genders - Gold'!AE93*'Medal values'!$B$1+'Unified Genders - Silver'!AE93*'Medal values'!$B$2+'Unified Genders - Bronze'!AE93*'Medal values'!$B$3, "")</f>
        <v/>
      </c>
      <c r="AF93" s="5" t="str">
        <f>IF('Unified Genders - Gold'!AF93+'Unified Genders - Silver'!AF93+'Unified Genders - Bronze'!AF93 &gt; 0, 'Unified Genders - Gold'!AF93*'Medal values'!$B$1+'Unified Genders - Silver'!AF93*'Medal values'!$B$2+'Unified Genders - Bronze'!AF93*'Medal values'!$B$3, "")</f>
        <v/>
      </c>
      <c r="AG93" s="5" t="str">
        <f>IF('Unified Genders - Gold'!AG93+'Unified Genders - Silver'!AG93+'Unified Genders - Bronze'!AG93 &gt; 0, 'Unified Genders - Gold'!AG93*'Medal values'!$B$1+'Unified Genders - Silver'!AG93*'Medal values'!$B$2+'Unified Genders - Bronze'!AG93*'Medal values'!$B$3, "")</f>
        <v/>
      </c>
      <c r="AH93" s="5">
        <f>IF('Unified Genders - Gold'!AH93+'Unified Genders - Silver'!AH93+'Unified Genders - Bronze'!AH93 &gt; 0, 'Unified Genders - Gold'!AH93*'Medal values'!$B$1+'Unified Genders - Silver'!AH93*'Medal values'!$B$2+'Unified Genders - Bronze'!AH93*'Medal values'!$B$3, "")</f>
        <v>14.003002</v>
      </c>
      <c r="AI93" s="5">
        <f>IF('Unified Genders - Gold'!AI93+'Unified Genders - Silver'!AI93+'Unified Genders - Bronze'!AI93 &gt; 0, 'Unified Genders - Gold'!AI93*'Medal values'!$B$1+'Unified Genders - Silver'!AI93*'Medal values'!$B$2+'Unified Genders - Bronze'!AI93*'Medal values'!$B$3, "")</f>
        <v>2</v>
      </c>
      <c r="AJ93" s="5">
        <f>IF('Unified Genders - Gold'!AJ93+'Unified Genders - Silver'!AJ93+'Unified Genders - Bronze'!AJ93 &gt; 0, 'Unified Genders - Gold'!AJ93*'Medal values'!$B$1+'Unified Genders - Silver'!AJ93*'Medal values'!$B$2+'Unified Genders - Bronze'!AJ93*'Medal values'!$B$3, "")</f>
        <v>2.000001</v>
      </c>
      <c r="AK93" s="5">
        <f>IF('Unified Genders - Gold'!AK93+'Unified Genders - Silver'!AK93+'Unified Genders - Bronze'!AK93 &gt; 0, 'Unified Genders - Gold'!AK93*'Medal values'!$B$1+'Unified Genders - Silver'!AK93*'Medal values'!$B$2+'Unified Genders - Bronze'!AK93*'Medal values'!$B$3, "")</f>
        <v>3.001</v>
      </c>
      <c r="AL93" s="5">
        <f>IF('Unified Genders - Gold'!AL93+'Unified Genders - Silver'!AL93+'Unified Genders - Bronze'!AL93 &gt; 0, 'Unified Genders - Gold'!AL93*'Medal values'!$B$1+'Unified Genders - Silver'!AL93*'Medal values'!$B$2+'Unified Genders - Bronze'!AL93*'Medal values'!$B$3, "")</f>
        <v>62.01101</v>
      </c>
      <c r="AM93" s="5" t="str">
        <f>IF('Unified Genders - Gold'!AM93+'Unified Genders - Silver'!AM93+'Unified Genders - Bronze'!AM93 &gt; 0, 'Unified Genders - Gold'!AM93*'Medal values'!$B$1+'Unified Genders - Silver'!AM93*'Medal values'!$B$2+'Unified Genders - Bronze'!AM93*'Medal values'!$B$3, "")</f>
        <v/>
      </c>
      <c r="AN93" s="5">
        <f>IF('Unified Genders - Gold'!AN93+'Unified Genders - Silver'!AN93+'Unified Genders - Bronze'!AN93 &gt; 0, 'Unified Genders - Gold'!AN93*'Medal values'!$B$1+'Unified Genders - Silver'!AN93*'Medal values'!$B$2+'Unified Genders - Bronze'!AN93*'Medal values'!$B$3, "")</f>
        <v>3.001</v>
      </c>
      <c r="AO93" s="5" t="str">
        <f>IF('Unified Genders - Gold'!AO93+'Unified Genders - Silver'!AO93+'Unified Genders - Bronze'!AO93 &gt; 0, 'Unified Genders - Gold'!AO93*'Medal values'!$B$1+'Unified Genders - Silver'!AO93*'Medal values'!$B$2+'Unified Genders - Bronze'!AO93*'Medal values'!$B$3, "")</f>
        <v/>
      </c>
      <c r="AP93" s="5" t="str">
        <f>IF('Unified Genders - Gold'!AP93+'Unified Genders - Silver'!AP93+'Unified Genders - Bronze'!AP93 &gt; 0, 'Unified Genders - Gold'!AP93*'Medal values'!$B$1+'Unified Genders - Silver'!AP93*'Medal values'!$B$2+'Unified Genders - Bronze'!AP93*'Medal values'!$B$3, "")</f>
        <v/>
      </c>
      <c r="AQ93" s="5">
        <f>IF('Unified Genders - Gold'!AQ93+'Unified Genders - Silver'!AQ93+'Unified Genders - Bronze'!AQ93 &gt; 0, 'Unified Genders - Gold'!AQ93*'Medal values'!$B$1+'Unified Genders - Silver'!AQ93*'Medal values'!$B$2+'Unified Genders - Bronze'!AQ93*'Medal values'!$B$3, "")</f>
        <v>3.000001</v>
      </c>
      <c r="AR93" s="5">
        <f>IF('Unified Genders - Gold'!AR93+'Unified Genders - Silver'!AR93+'Unified Genders - Bronze'!AR93 &gt; 0, 'Unified Genders - Gold'!AR93*'Medal values'!$B$1+'Unified Genders - Silver'!AR93*'Medal values'!$B$2+'Unified Genders - Bronze'!AR93*'Medal values'!$B$3, "")</f>
        <v>3.001</v>
      </c>
      <c r="AS93" s="5">
        <f>IF('Unified Genders - Gold'!AS93+'Unified Genders - Silver'!AS93+'Unified Genders - Bronze'!AS93 &gt; 0, 'Unified Genders - Gold'!AS93*'Medal values'!$B$1+'Unified Genders - Silver'!AS93*'Medal values'!$B$2+'Unified Genders - Bronze'!AS93*'Medal values'!$B$3, "")</f>
        <v>3.001</v>
      </c>
      <c r="AT93" s="5">
        <f>IF('Unified Genders - Gold'!AT93+'Unified Genders - Silver'!AT93+'Unified Genders - Bronze'!AT93 &gt; 0, 'Unified Genders - Gold'!AT93*'Medal values'!$B$1+'Unified Genders - Silver'!AT93*'Medal values'!$B$2+'Unified Genders - Bronze'!AT93*'Medal values'!$B$3, "")</f>
        <v>3.000001</v>
      </c>
      <c r="AU93" s="5">
        <f>IF('Unified Genders - Gold'!AU93+'Unified Genders - Silver'!AU93+'Unified Genders - Bronze'!AU93 &gt; 0, 'Unified Genders - Gold'!AU93*'Medal values'!$B$1+'Unified Genders - Silver'!AU93*'Medal values'!$B$2+'Unified Genders - Bronze'!AU93*'Medal values'!$B$3, "")</f>
        <v>15.003001</v>
      </c>
      <c r="AV93" s="5">
        <f t="shared" si="1"/>
        <v>229.03904</v>
      </c>
      <c r="AW93" s="5">
        <f>SUM('Unified Genders - Gold'!AV93, 'Unified Genders - Silver'!AV93, 'Unified Genders - Bronze'!AV93)</f>
        <v>111</v>
      </c>
    </row>
    <row r="94">
      <c r="A94" s="5" t="str">
        <f>Countries!A93</f>
        <v>UZB</v>
      </c>
      <c r="B94" s="5" t="str">
        <f>IF('Unified Genders - Gold'!B94+'Unified Genders - Silver'!B94+'Unified Genders - Bronze'!B94 &gt; 0, 'Unified Genders - Gold'!B94*'Medal values'!$B$1+'Unified Genders - Silver'!B94*'Medal values'!$B$2+'Unified Genders - Bronze'!B94*'Medal values'!$B$3, "")</f>
        <v/>
      </c>
      <c r="C94" s="5" t="str">
        <f>IF('Unified Genders - Gold'!C94+'Unified Genders - Silver'!C94+'Unified Genders - Bronze'!C94 &gt; 0, 'Unified Genders - Gold'!C94*'Medal values'!$B$1+'Unified Genders - Silver'!C94*'Medal values'!$B$2+'Unified Genders - Bronze'!C94*'Medal values'!$B$3, "")</f>
        <v/>
      </c>
      <c r="D94" s="5" t="str">
        <f>IF('Unified Genders - Gold'!D94+'Unified Genders - Silver'!D94+'Unified Genders - Bronze'!D94 &gt; 0, 'Unified Genders - Gold'!D94*'Medal values'!$B$1+'Unified Genders - Silver'!D94*'Medal values'!$B$2+'Unified Genders - Bronze'!D94*'Medal values'!$B$3, "")</f>
        <v/>
      </c>
      <c r="E94" s="5" t="str">
        <f>IF('Unified Genders - Gold'!E94+'Unified Genders - Silver'!E94+'Unified Genders - Bronze'!E94 &gt; 0, 'Unified Genders - Gold'!E94*'Medal values'!$B$1+'Unified Genders - Silver'!E94*'Medal values'!$B$2+'Unified Genders - Bronze'!E94*'Medal values'!$B$3, "")</f>
        <v/>
      </c>
      <c r="F94" s="5" t="str">
        <f>IF('Unified Genders - Gold'!F94+'Unified Genders - Silver'!F94+'Unified Genders - Bronze'!F94 &gt; 0, 'Unified Genders - Gold'!F94*'Medal values'!$B$1+'Unified Genders - Silver'!F94*'Medal values'!$B$2+'Unified Genders - Bronze'!F94*'Medal values'!$B$3, "")</f>
        <v/>
      </c>
      <c r="G94" s="5" t="str">
        <f>IF('Unified Genders - Gold'!G94+'Unified Genders - Silver'!G94+'Unified Genders - Bronze'!G94 &gt; 0, 'Unified Genders - Gold'!G94*'Medal values'!$B$1+'Unified Genders - Silver'!G94*'Medal values'!$B$2+'Unified Genders - Bronze'!G94*'Medal values'!$B$3, "")</f>
        <v/>
      </c>
      <c r="H94" s="5" t="str">
        <f>IF('Unified Genders - Gold'!H94+'Unified Genders - Silver'!H94+'Unified Genders - Bronze'!H94 &gt; 0, 'Unified Genders - Gold'!H94*'Medal values'!$B$1+'Unified Genders - Silver'!H94*'Medal values'!$B$2+'Unified Genders - Bronze'!H94*'Medal values'!$B$3, "")</f>
        <v/>
      </c>
      <c r="I94" s="5" t="str">
        <f>IF('Unified Genders - Gold'!I94+'Unified Genders - Silver'!I94+'Unified Genders - Bronze'!I94 &gt; 0, 'Unified Genders - Gold'!I94*'Medal values'!$B$1+'Unified Genders - Silver'!I94*'Medal values'!$B$2+'Unified Genders - Bronze'!I94*'Medal values'!$B$3, "")</f>
        <v/>
      </c>
      <c r="J94" s="5" t="str">
        <f>IF('Unified Genders - Gold'!J94+'Unified Genders - Silver'!J94+'Unified Genders - Bronze'!J94 &gt; 0, 'Unified Genders - Gold'!J94*'Medal values'!$B$1+'Unified Genders - Silver'!J94*'Medal values'!$B$2+'Unified Genders - Bronze'!J94*'Medal values'!$B$3, "")</f>
        <v/>
      </c>
      <c r="K94" s="5">
        <f>IF('Unified Genders - Gold'!K94+'Unified Genders - Silver'!K94+'Unified Genders - Bronze'!K94 &gt; 0, 'Unified Genders - Gold'!K94*'Medal values'!$B$1+'Unified Genders - Silver'!K94*'Medal values'!$B$2+'Unified Genders - Bronze'!K94*'Medal values'!$B$3, "")</f>
        <v>3.001</v>
      </c>
      <c r="L94" s="5" t="str">
        <f>IF('Unified Genders - Gold'!L94+'Unified Genders - Silver'!L94+'Unified Genders - Bronze'!L94 &gt; 0, 'Unified Genders - Gold'!L94*'Medal values'!$B$1+'Unified Genders - Silver'!L94*'Medal values'!$B$2+'Unified Genders - Bronze'!L94*'Medal values'!$B$3, "")</f>
        <v/>
      </c>
      <c r="M94" s="5" t="str">
        <f>IF('Unified Genders - Gold'!M94+'Unified Genders - Silver'!M94+'Unified Genders - Bronze'!M94 &gt; 0, 'Unified Genders - Gold'!M94*'Medal values'!$B$1+'Unified Genders - Silver'!M94*'Medal values'!$B$2+'Unified Genders - Bronze'!M94*'Medal values'!$B$3, "")</f>
        <v/>
      </c>
      <c r="N94" s="5" t="str">
        <f>IF('Unified Genders - Gold'!N94+'Unified Genders - Silver'!N94+'Unified Genders - Bronze'!N94 &gt; 0, 'Unified Genders - Gold'!N94*'Medal values'!$B$1+'Unified Genders - Silver'!N94*'Medal values'!$B$2+'Unified Genders - Bronze'!N94*'Medal values'!$B$3, "")</f>
        <v/>
      </c>
      <c r="O94" s="5" t="str">
        <f>IF('Unified Genders - Gold'!O94+'Unified Genders - Silver'!O94+'Unified Genders - Bronze'!O94 &gt; 0, 'Unified Genders - Gold'!O94*'Medal values'!$B$1+'Unified Genders - Silver'!O94*'Medal values'!$B$2+'Unified Genders - Bronze'!O94*'Medal values'!$B$3, "")</f>
        <v/>
      </c>
      <c r="P94" s="5" t="str">
        <f>IF('Unified Genders - Gold'!P94+'Unified Genders - Silver'!P94+'Unified Genders - Bronze'!P94 &gt; 0, 'Unified Genders - Gold'!P94*'Medal values'!$B$1+'Unified Genders - Silver'!P94*'Medal values'!$B$2+'Unified Genders - Bronze'!P94*'Medal values'!$B$3, "")</f>
        <v/>
      </c>
      <c r="Q94" s="5" t="str">
        <f>IF('Unified Genders - Gold'!Q94+'Unified Genders - Silver'!Q94+'Unified Genders - Bronze'!Q94 &gt; 0, 'Unified Genders - Gold'!Q94*'Medal values'!$B$1+'Unified Genders - Silver'!Q94*'Medal values'!$B$2+'Unified Genders - Bronze'!Q94*'Medal values'!$B$3, "")</f>
        <v/>
      </c>
      <c r="R94" s="5" t="str">
        <f>IF('Unified Genders - Gold'!R94+'Unified Genders - Silver'!R94+'Unified Genders - Bronze'!R94 &gt; 0, 'Unified Genders - Gold'!R94*'Medal values'!$B$1+'Unified Genders - Silver'!R94*'Medal values'!$B$2+'Unified Genders - Bronze'!R94*'Medal values'!$B$3, "")</f>
        <v/>
      </c>
      <c r="S94" s="5" t="str">
        <f>IF('Unified Genders - Gold'!S94+'Unified Genders - Silver'!S94+'Unified Genders - Bronze'!S94 &gt; 0, 'Unified Genders - Gold'!S94*'Medal values'!$B$1+'Unified Genders - Silver'!S94*'Medal values'!$B$2+'Unified Genders - Bronze'!S94*'Medal values'!$B$3, "")</f>
        <v/>
      </c>
      <c r="T94" s="5" t="str">
        <f>IF('Unified Genders - Gold'!T94+'Unified Genders - Silver'!T94+'Unified Genders - Bronze'!T94 &gt; 0, 'Unified Genders - Gold'!T94*'Medal values'!$B$1+'Unified Genders - Silver'!T94*'Medal values'!$B$2+'Unified Genders - Bronze'!T94*'Medal values'!$B$3, "")</f>
        <v/>
      </c>
      <c r="U94" s="5" t="str">
        <f>IF('Unified Genders - Gold'!U94+'Unified Genders - Silver'!U94+'Unified Genders - Bronze'!U94 &gt; 0, 'Unified Genders - Gold'!U94*'Medal values'!$B$1+'Unified Genders - Silver'!U94*'Medal values'!$B$2+'Unified Genders - Bronze'!U94*'Medal values'!$B$3, "")</f>
        <v/>
      </c>
      <c r="V94" s="5" t="str">
        <f>IF('Unified Genders - Gold'!V94+'Unified Genders - Silver'!V94+'Unified Genders - Bronze'!V94 &gt; 0, 'Unified Genders - Gold'!V94*'Medal values'!$B$1+'Unified Genders - Silver'!V94*'Medal values'!$B$2+'Unified Genders - Bronze'!V94*'Medal values'!$B$3, "")</f>
        <v/>
      </c>
      <c r="W94" s="5" t="str">
        <f>IF('Unified Genders - Gold'!W94+'Unified Genders - Silver'!W94+'Unified Genders - Bronze'!W94 &gt; 0, 'Unified Genders - Gold'!W94*'Medal values'!$B$1+'Unified Genders - Silver'!W94*'Medal values'!$B$2+'Unified Genders - Bronze'!W94*'Medal values'!$B$3, "")</f>
        <v/>
      </c>
      <c r="X94" s="5" t="str">
        <f>IF('Unified Genders - Gold'!X94+'Unified Genders - Silver'!X94+'Unified Genders - Bronze'!X94 &gt; 0, 'Unified Genders - Gold'!X94*'Medal values'!$B$1+'Unified Genders - Silver'!X94*'Medal values'!$B$2+'Unified Genders - Bronze'!X94*'Medal values'!$B$3, "")</f>
        <v/>
      </c>
      <c r="Y94" s="5" t="str">
        <f>IF('Unified Genders - Gold'!Y94+'Unified Genders - Silver'!Y94+'Unified Genders - Bronze'!Y94 &gt; 0, 'Unified Genders - Gold'!Y94*'Medal values'!$B$1+'Unified Genders - Silver'!Y94*'Medal values'!$B$2+'Unified Genders - Bronze'!Y94*'Medal values'!$B$3, "")</f>
        <v/>
      </c>
      <c r="Z94" s="5">
        <f>IF('Unified Genders - Gold'!Z94+'Unified Genders - Silver'!Z94+'Unified Genders - Bronze'!Z94 &gt; 0, 'Unified Genders - Gold'!Z94*'Medal values'!$B$1+'Unified Genders - Silver'!Z94*'Medal values'!$B$2+'Unified Genders - Bronze'!Z94*'Medal values'!$B$3, "")</f>
        <v>1</v>
      </c>
      <c r="AA94" s="5" t="str">
        <f>IF('Unified Genders - Gold'!AA94+'Unified Genders - Silver'!AA94+'Unified Genders - Bronze'!AA94 &gt; 0, 'Unified Genders - Gold'!AA94*'Medal values'!$B$1+'Unified Genders - Silver'!AA94*'Medal values'!$B$2+'Unified Genders - Bronze'!AA94*'Medal values'!$B$3, "")</f>
        <v/>
      </c>
      <c r="AB94" s="5" t="str">
        <f>IF('Unified Genders - Gold'!AB94+'Unified Genders - Silver'!AB94+'Unified Genders - Bronze'!AB94 &gt; 0, 'Unified Genders - Gold'!AB94*'Medal values'!$B$1+'Unified Genders - Silver'!AB94*'Medal values'!$B$2+'Unified Genders - Bronze'!AB94*'Medal values'!$B$3, "")</f>
        <v/>
      </c>
      <c r="AC94" s="5" t="str">
        <f>IF('Unified Genders - Gold'!AC94+'Unified Genders - Silver'!AC94+'Unified Genders - Bronze'!AC94 &gt; 0, 'Unified Genders - Gold'!AC94*'Medal values'!$B$1+'Unified Genders - Silver'!AC94*'Medal values'!$B$2+'Unified Genders - Bronze'!AC94*'Medal values'!$B$3, "")</f>
        <v/>
      </c>
      <c r="AD94" s="5" t="str">
        <f>IF('Unified Genders - Gold'!AD94+'Unified Genders - Silver'!AD94+'Unified Genders - Bronze'!AD94 &gt; 0, 'Unified Genders - Gold'!AD94*'Medal values'!$B$1+'Unified Genders - Silver'!AD94*'Medal values'!$B$2+'Unified Genders - Bronze'!AD94*'Medal values'!$B$3, "")</f>
        <v/>
      </c>
      <c r="AE94" s="5" t="str">
        <f>IF('Unified Genders - Gold'!AE94+'Unified Genders - Silver'!AE94+'Unified Genders - Bronze'!AE94 &gt; 0, 'Unified Genders - Gold'!AE94*'Medal values'!$B$1+'Unified Genders - Silver'!AE94*'Medal values'!$B$2+'Unified Genders - Bronze'!AE94*'Medal values'!$B$3, "")</f>
        <v/>
      </c>
      <c r="AF94" s="5" t="str">
        <f>IF('Unified Genders - Gold'!AF94+'Unified Genders - Silver'!AF94+'Unified Genders - Bronze'!AF94 &gt; 0, 'Unified Genders - Gold'!AF94*'Medal values'!$B$1+'Unified Genders - Silver'!AF94*'Medal values'!$B$2+'Unified Genders - Bronze'!AF94*'Medal values'!$B$3, "")</f>
        <v/>
      </c>
      <c r="AG94" s="5" t="str">
        <f>IF('Unified Genders - Gold'!AG94+'Unified Genders - Silver'!AG94+'Unified Genders - Bronze'!AG94 &gt; 0, 'Unified Genders - Gold'!AG94*'Medal values'!$B$1+'Unified Genders - Silver'!AG94*'Medal values'!$B$2+'Unified Genders - Bronze'!AG94*'Medal values'!$B$3, "")</f>
        <v/>
      </c>
      <c r="AH94" s="5" t="str">
        <f>IF('Unified Genders - Gold'!AH94+'Unified Genders - Silver'!AH94+'Unified Genders - Bronze'!AH94 &gt; 0, 'Unified Genders - Gold'!AH94*'Medal values'!$B$1+'Unified Genders - Silver'!AH94*'Medal values'!$B$2+'Unified Genders - Bronze'!AH94*'Medal values'!$B$3, "")</f>
        <v/>
      </c>
      <c r="AI94" s="5" t="str">
        <f>IF('Unified Genders - Gold'!AI94+'Unified Genders - Silver'!AI94+'Unified Genders - Bronze'!AI94 &gt; 0, 'Unified Genders - Gold'!AI94*'Medal values'!$B$1+'Unified Genders - Silver'!AI94*'Medal values'!$B$2+'Unified Genders - Bronze'!AI94*'Medal values'!$B$3, "")</f>
        <v/>
      </c>
      <c r="AJ94" s="5" t="str">
        <f>IF('Unified Genders - Gold'!AJ94+'Unified Genders - Silver'!AJ94+'Unified Genders - Bronze'!AJ94 &gt; 0, 'Unified Genders - Gold'!AJ94*'Medal values'!$B$1+'Unified Genders - Silver'!AJ94*'Medal values'!$B$2+'Unified Genders - Bronze'!AJ94*'Medal values'!$B$3, "")</f>
        <v/>
      </c>
      <c r="AK94" s="5" t="str">
        <f>IF('Unified Genders - Gold'!AK94+'Unified Genders - Silver'!AK94+'Unified Genders - Bronze'!AK94 &gt; 0, 'Unified Genders - Gold'!AK94*'Medal values'!$B$1+'Unified Genders - Silver'!AK94*'Medal values'!$B$2+'Unified Genders - Bronze'!AK94*'Medal values'!$B$3, "")</f>
        <v/>
      </c>
      <c r="AL94" s="5" t="str">
        <f>IF('Unified Genders - Gold'!AL94+'Unified Genders - Silver'!AL94+'Unified Genders - Bronze'!AL94 &gt; 0, 'Unified Genders - Gold'!AL94*'Medal values'!$B$1+'Unified Genders - Silver'!AL94*'Medal values'!$B$2+'Unified Genders - Bronze'!AL94*'Medal values'!$B$3, "")</f>
        <v/>
      </c>
      <c r="AM94" s="5" t="str">
        <f>IF('Unified Genders - Gold'!AM94+'Unified Genders - Silver'!AM94+'Unified Genders - Bronze'!AM94 &gt; 0, 'Unified Genders - Gold'!AM94*'Medal values'!$B$1+'Unified Genders - Silver'!AM94*'Medal values'!$B$2+'Unified Genders - Bronze'!AM94*'Medal values'!$B$3, "")</f>
        <v/>
      </c>
      <c r="AN94" s="5">
        <f>IF('Unified Genders - Gold'!AN94+'Unified Genders - Silver'!AN94+'Unified Genders - Bronze'!AN94 &gt; 0, 'Unified Genders - Gold'!AN94*'Medal values'!$B$1+'Unified Genders - Silver'!AN94*'Medal values'!$B$2+'Unified Genders - Bronze'!AN94*'Medal values'!$B$3, "")</f>
        <v>3.001</v>
      </c>
      <c r="AO94" s="5" t="str">
        <f>IF('Unified Genders - Gold'!AO94+'Unified Genders - Silver'!AO94+'Unified Genders - Bronze'!AO94 &gt; 0, 'Unified Genders - Gold'!AO94*'Medal values'!$B$1+'Unified Genders - Silver'!AO94*'Medal values'!$B$2+'Unified Genders - Bronze'!AO94*'Medal values'!$B$3, "")</f>
        <v/>
      </c>
      <c r="AP94" s="5" t="str">
        <f>IF('Unified Genders - Gold'!AP94+'Unified Genders - Silver'!AP94+'Unified Genders - Bronze'!AP94 &gt; 0, 'Unified Genders - Gold'!AP94*'Medal values'!$B$1+'Unified Genders - Silver'!AP94*'Medal values'!$B$2+'Unified Genders - Bronze'!AP94*'Medal values'!$B$3, "")</f>
        <v/>
      </c>
      <c r="AQ94" s="5" t="str">
        <f>IF('Unified Genders - Gold'!AQ94+'Unified Genders - Silver'!AQ94+'Unified Genders - Bronze'!AQ94 &gt; 0, 'Unified Genders - Gold'!AQ94*'Medal values'!$B$1+'Unified Genders - Silver'!AQ94*'Medal values'!$B$2+'Unified Genders - Bronze'!AQ94*'Medal values'!$B$3, "")</f>
        <v/>
      </c>
      <c r="AR94" s="5" t="str">
        <f>IF('Unified Genders - Gold'!AR94+'Unified Genders - Silver'!AR94+'Unified Genders - Bronze'!AR94 &gt; 0, 'Unified Genders - Gold'!AR94*'Medal values'!$B$1+'Unified Genders - Silver'!AR94*'Medal values'!$B$2+'Unified Genders - Bronze'!AR94*'Medal values'!$B$3, "")</f>
        <v/>
      </c>
      <c r="AS94" s="5" t="str">
        <f>IF('Unified Genders - Gold'!AS94+'Unified Genders - Silver'!AS94+'Unified Genders - Bronze'!AS94 &gt; 0, 'Unified Genders - Gold'!AS94*'Medal values'!$B$1+'Unified Genders - Silver'!AS94*'Medal values'!$B$2+'Unified Genders - Bronze'!AS94*'Medal values'!$B$3, "")</f>
        <v/>
      </c>
      <c r="AT94" s="5">
        <f>IF('Unified Genders - Gold'!AT94+'Unified Genders - Silver'!AT94+'Unified Genders - Bronze'!AT94 &gt; 0, 'Unified Genders - Gold'!AT94*'Medal values'!$B$1+'Unified Genders - Silver'!AT94*'Medal values'!$B$2+'Unified Genders - Bronze'!AT94*'Medal values'!$B$3, "")</f>
        <v>3.001</v>
      </c>
      <c r="AU94" s="5">
        <f>IF('Unified Genders - Gold'!AU94+'Unified Genders - Silver'!AU94+'Unified Genders - Bronze'!AU94 &gt; 0, 'Unified Genders - Gold'!AU94*'Medal values'!$B$1+'Unified Genders - Silver'!AU94*'Medal values'!$B$2+'Unified Genders - Bronze'!AU94*'Medal values'!$B$3, "")</f>
        <v>1</v>
      </c>
      <c r="AV94" s="5">
        <f t="shared" si="1"/>
        <v>11.003</v>
      </c>
      <c r="AW94" s="5">
        <f>SUM('Unified Genders - Gold'!AV94, 'Unified Genders - Silver'!AV94, 'Unified Genders - Bronze'!AV94)</f>
        <v>5</v>
      </c>
    </row>
    <row r="95">
      <c r="A95" s="5" t="str">
        <f>Countries!A94</f>
        <v>VEN</v>
      </c>
      <c r="B95" s="5" t="str">
        <f>IF('Unified Genders - Gold'!B95+'Unified Genders - Silver'!B95+'Unified Genders - Bronze'!B95 &gt; 0, 'Unified Genders - Gold'!B95*'Medal values'!$B$1+'Unified Genders - Silver'!B95*'Medal values'!$B$2+'Unified Genders - Bronze'!B95*'Medal values'!$B$3, "")</f>
        <v/>
      </c>
      <c r="C95" s="5" t="str">
        <f>IF('Unified Genders - Gold'!C95+'Unified Genders - Silver'!C95+'Unified Genders - Bronze'!C95 &gt; 0, 'Unified Genders - Gold'!C95*'Medal values'!$B$1+'Unified Genders - Silver'!C95*'Medal values'!$B$2+'Unified Genders - Bronze'!C95*'Medal values'!$B$3, "")</f>
        <v/>
      </c>
      <c r="D95" s="5" t="str">
        <f>IF('Unified Genders - Gold'!D95+'Unified Genders - Silver'!D95+'Unified Genders - Bronze'!D95 &gt; 0, 'Unified Genders - Gold'!D95*'Medal values'!$B$1+'Unified Genders - Silver'!D95*'Medal values'!$B$2+'Unified Genders - Bronze'!D95*'Medal values'!$B$3, "")</f>
        <v/>
      </c>
      <c r="E95" s="5" t="str">
        <f>IF('Unified Genders - Gold'!E95+'Unified Genders - Silver'!E95+'Unified Genders - Bronze'!E95 &gt; 0, 'Unified Genders - Gold'!E95*'Medal values'!$B$1+'Unified Genders - Silver'!E95*'Medal values'!$B$2+'Unified Genders - Bronze'!E95*'Medal values'!$B$3, "")</f>
        <v/>
      </c>
      <c r="F95" s="5">
        <f>IF('Unified Genders - Gold'!F95+'Unified Genders - Silver'!F95+'Unified Genders - Bronze'!F95 &gt; 0, 'Unified Genders - Gold'!F95*'Medal values'!$B$1+'Unified Genders - Silver'!F95*'Medal values'!$B$2+'Unified Genders - Bronze'!F95*'Medal values'!$B$3, "")</f>
        <v>3.001</v>
      </c>
      <c r="G95" s="5" t="str">
        <f>IF('Unified Genders - Gold'!G95+'Unified Genders - Silver'!G95+'Unified Genders - Bronze'!G95 &gt; 0, 'Unified Genders - Gold'!G95*'Medal values'!$B$1+'Unified Genders - Silver'!G95*'Medal values'!$B$2+'Unified Genders - Bronze'!G95*'Medal values'!$B$3, "")</f>
        <v/>
      </c>
      <c r="H95" s="5" t="str">
        <f>IF('Unified Genders - Gold'!H95+'Unified Genders - Silver'!H95+'Unified Genders - Bronze'!H95 &gt; 0, 'Unified Genders - Gold'!H95*'Medal values'!$B$1+'Unified Genders - Silver'!H95*'Medal values'!$B$2+'Unified Genders - Bronze'!H95*'Medal values'!$B$3, "")</f>
        <v/>
      </c>
      <c r="I95" s="5" t="str">
        <f>IF('Unified Genders - Gold'!I95+'Unified Genders - Silver'!I95+'Unified Genders - Bronze'!I95 &gt; 0, 'Unified Genders - Gold'!I95*'Medal values'!$B$1+'Unified Genders - Silver'!I95*'Medal values'!$B$2+'Unified Genders - Bronze'!I95*'Medal values'!$B$3, "")</f>
        <v/>
      </c>
      <c r="J95" s="5" t="str">
        <f>IF('Unified Genders - Gold'!J95+'Unified Genders - Silver'!J95+'Unified Genders - Bronze'!J95 &gt; 0, 'Unified Genders - Gold'!J95*'Medal values'!$B$1+'Unified Genders - Silver'!J95*'Medal values'!$B$2+'Unified Genders - Bronze'!J95*'Medal values'!$B$3, "")</f>
        <v/>
      </c>
      <c r="K95" s="5" t="str">
        <f>IF('Unified Genders - Gold'!K95+'Unified Genders - Silver'!K95+'Unified Genders - Bronze'!K95 &gt; 0, 'Unified Genders - Gold'!K95*'Medal values'!$B$1+'Unified Genders - Silver'!K95*'Medal values'!$B$2+'Unified Genders - Bronze'!K95*'Medal values'!$B$3, "")</f>
        <v/>
      </c>
      <c r="L95" s="5" t="str">
        <f>IF('Unified Genders - Gold'!L95+'Unified Genders - Silver'!L95+'Unified Genders - Bronze'!L95 &gt; 0, 'Unified Genders - Gold'!L95*'Medal values'!$B$1+'Unified Genders - Silver'!L95*'Medal values'!$B$2+'Unified Genders - Bronze'!L95*'Medal values'!$B$3, "")</f>
        <v/>
      </c>
      <c r="M95" s="5" t="str">
        <f>IF('Unified Genders - Gold'!M95+'Unified Genders - Silver'!M95+'Unified Genders - Bronze'!M95 &gt; 0, 'Unified Genders - Gold'!M95*'Medal values'!$B$1+'Unified Genders - Silver'!M95*'Medal values'!$B$2+'Unified Genders - Bronze'!M95*'Medal values'!$B$3, "")</f>
        <v/>
      </c>
      <c r="N95" s="5">
        <f>IF('Unified Genders - Gold'!N95+'Unified Genders - Silver'!N95+'Unified Genders - Bronze'!N95 &gt; 0, 'Unified Genders - Gold'!N95*'Medal values'!$B$1+'Unified Genders - Silver'!N95*'Medal values'!$B$2+'Unified Genders - Bronze'!N95*'Medal values'!$B$3, "")</f>
        <v>2.000001</v>
      </c>
      <c r="O95" s="5" t="str">
        <f>IF('Unified Genders - Gold'!O95+'Unified Genders - Silver'!O95+'Unified Genders - Bronze'!O95 &gt; 0, 'Unified Genders - Gold'!O95*'Medal values'!$B$1+'Unified Genders - Silver'!O95*'Medal values'!$B$2+'Unified Genders - Bronze'!O95*'Medal values'!$B$3, "")</f>
        <v/>
      </c>
      <c r="P95" s="5" t="str">
        <f>IF('Unified Genders - Gold'!P95+'Unified Genders - Silver'!P95+'Unified Genders - Bronze'!P95 &gt; 0, 'Unified Genders - Gold'!P95*'Medal values'!$B$1+'Unified Genders - Silver'!P95*'Medal values'!$B$2+'Unified Genders - Bronze'!P95*'Medal values'!$B$3, "")</f>
        <v/>
      </c>
      <c r="Q95" s="5" t="str">
        <f>IF('Unified Genders - Gold'!Q95+'Unified Genders - Silver'!Q95+'Unified Genders - Bronze'!Q95 &gt; 0, 'Unified Genders - Gold'!Q95*'Medal values'!$B$1+'Unified Genders - Silver'!Q95*'Medal values'!$B$2+'Unified Genders - Bronze'!Q95*'Medal values'!$B$3, "")</f>
        <v/>
      </c>
      <c r="R95" s="5" t="str">
        <f>IF('Unified Genders - Gold'!R95+'Unified Genders - Silver'!R95+'Unified Genders - Bronze'!R95 &gt; 0, 'Unified Genders - Gold'!R95*'Medal values'!$B$1+'Unified Genders - Silver'!R95*'Medal values'!$B$2+'Unified Genders - Bronze'!R95*'Medal values'!$B$3, "")</f>
        <v/>
      </c>
      <c r="S95" s="5" t="str">
        <f>IF('Unified Genders - Gold'!S95+'Unified Genders - Silver'!S95+'Unified Genders - Bronze'!S95 &gt; 0, 'Unified Genders - Gold'!S95*'Medal values'!$B$1+'Unified Genders - Silver'!S95*'Medal values'!$B$2+'Unified Genders - Bronze'!S95*'Medal values'!$B$3, "")</f>
        <v/>
      </c>
      <c r="T95" s="5" t="str">
        <f>IF('Unified Genders - Gold'!T95+'Unified Genders - Silver'!T95+'Unified Genders - Bronze'!T95 &gt; 0, 'Unified Genders - Gold'!T95*'Medal values'!$B$1+'Unified Genders - Silver'!T95*'Medal values'!$B$2+'Unified Genders - Bronze'!T95*'Medal values'!$B$3, "")</f>
        <v/>
      </c>
      <c r="U95" s="5" t="str">
        <f>IF('Unified Genders - Gold'!U95+'Unified Genders - Silver'!U95+'Unified Genders - Bronze'!U95 &gt; 0, 'Unified Genders - Gold'!U95*'Medal values'!$B$1+'Unified Genders - Silver'!U95*'Medal values'!$B$2+'Unified Genders - Bronze'!U95*'Medal values'!$B$3, "")</f>
        <v/>
      </c>
      <c r="V95" s="5" t="str">
        <f>IF('Unified Genders - Gold'!V95+'Unified Genders - Silver'!V95+'Unified Genders - Bronze'!V95 &gt; 0, 'Unified Genders - Gold'!V95*'Medal values'!$B$1+'Unified Genders - Silver'!V95*'Medal values'!$B$2+'Unified Genders - Bronze'!V95*'Medal values'!$B$3, "")</f>
        <v/>
      </c>
      <c r="W95" s="5" t="str">
        <f>IF('Unified Genders - Gold'!W95+'Unified Genders - Silver'!W95+'Unified Genders - Bronze'!W95 &gt; 0, 'Unified Genders - Gold'!W95*'Medal values'!$B$1+'Unified Genders - Silver'!W95*'Medal values'!$B$2+'Unified Genders - Bronze'!W95*'Medal values'!$B$3, "")</f>
        <v/>
      </c>
      <c r="X95" s="5" t="str">
        <f>IF('Unified Genders - Gold'!X95+'Unified Genders - Silver'!X95+'Unified Genders - Bronze'!X95 &gt; 0, 'Unified Genders - Gold'!X95*'Medal values'!$B$1+'Unified Genders - Silver'!X95*'Medal values'!$B$2+'Unified Genders - Bronze'!X95*'Medal values'!$B$3, "")</f>
        <v/>
      </c>
      <c r="Y95" s="5" t="str">
        <f>IF('Unified Genders - Gold'!Y95+'Unified Genders - Silver'!Y95+'Unified Genders - Bronze'!Y95 &gt; 0, 'Unified Genders - Gold'!Y95*'Medal values'!$B$1+'Unified Genders - Silver'!Y95*'Medal values'!$B$2+'Unified Genders - Bronze'!Y95*'Medal values'!$B$3, "")</f>
        <v/>
      </c>
      <c r="Z95" s="5" t="str">
        <f>IF('Unified Genders - Gold'!Z95+'Unified Genders - Silver'!Z95+'Unified Genders - Bronze'!Z95 &gt; 0, 'Unified Genders - Gold'!Z95*'Medal values'!$B$1+'Unified Genders - Silver'!Z95*'Medal values'!$B$2+'Unified Genders - Bronze'!Z95*'Medal values'!$B$3, "")</f>
        <v/>
      </c>
      <c r="AA95" s="5" t="str">
        <f>IF('Unified Genders - Gold'!AA95+'Unified Genders - Silver'!AA95+'Unified Genders - Bronze'!AA95 &gt; 0, 'Unified Genders - Gold'!AA95*'Medal values'!$B$1+'Unified Genders - Silver'!AA95*'Medal values'!$B$2+'Unified Genders - Bronze'!AA95*'Medal values'!$B$3, "")</f>
        <v/>
      </c>
      <c r="AB95" s="5" t="str">
        <f>IF('Unified Genders - Gold'!AB95+'Unified Genders - Silver'!AB95+'Unified Genders - Bronze'!AB95 &gt; 0, 'Unified Genders - Gold'!AB95*'Medal values'!$B$1+'Unified Genders - Silver'!AB95*'Medal values'!$B$2+'Unified Genders - Bronze'!AB95*'Medal values'!$B$3, "")</f>
        <v/>
      </c>
      <c r="AC95" s="5" t="str">
        <f>IF('Unified Genders - Gold'!AC95+'Unified Genders - Silver'!AC95+'Unified Genders - Bronze'!AC95 &gt; 0, 'Unified Genders - Gold'!AC95*'Medal values'!$B$1+'Unified Genders - Silver'!AC95*'Medal values'!$B$2+'Unified Genders - Bronze'!AC95*'Medal values'!$B$3, "")</f>
        <v/>
      </c>
      <c r="AD95" s="5" t="str">
        <f>IF('Unified Genders - Gold'!AD95+'Unified Genders - Silver'!AD95+'Unified Genders - Bronze'!AD95 &gt; 0, 'Unified Genders - Gold'!AD95*'Medal values'!$B$1+'Unified Genders - Silver'!AD95*'Medal values'!$B$2+'Unified Genders - Bronze'!AD95*'Medal values'!$B$3, "")</f>
        <v/>
      </c>
      <c r="AE95" s="5" t="str">
        <f>IF('Unified Genders - Gold'!AE95+'Unified Genders - Silver'!AE95+'Unified Genders - Bronze'!AE95 &gt; 0, 'Unified Genders - Gold'!AE95*'Medal values'!$B$1+'Unified Genders - Silver'!AE95*'Medal values'!$B$2+'Unified Genders - Bronze'!AE95*'Medal values'!$B$3, "")</f>
        <v/>
      </c>
      <c r="AF95" s="5" t="str">
        <f>IF('Unified Genders - Gold'!AF95+'Unified Genders - Silver'!AF95+'Unified Genders - Bronze'!AF95 &gt; 0, 'Unified Genders - Gold'!AF95*'Medal values'!$B$1+'Unified Genders - Silver'!AF95*'Medal values'!$B$2+'Unified Genders - Bronze'!AF95*'Medal values'!$B$3, "")</f>
        <v/>
      </c>
      <c r="AG95" s="5" t="str">
        <f>IF('Unified Genders - Gold'!AG95+'Unified Genders - Silver'!AG95+'Unified Genders - Bronze'!AG95 &gt; 0, 'Unified Genders - Gold'!AG95*'Medal values'!$B$1+'Unified Genders - Silver'!AG95*'Medal values'!$B$2+'Unified Genders - Bronze'!AG95*'Medal values'!$B$3, "")</f>
        <v/>
      </c>
      <c r="AH95" s="5" t="str">
        <f>IF('Unified Genders - Gold'!AH95+'Unified Genders - Silver'!AH95+'Unified Genders - Bronze'!AH95 &gt; 0, 'Unified Genders - Gold'!AH95*'Medal values'!$B$1+'Unified Genders - Silver'!AH95*'Medal values'!$B$2+'Unified Genders - Bronze'!AH95*'Medal values'!$B$3, "")</f>
        <v/>
      </c>
      <c r="AI95" s="5" t="str">
        <f>IF('Unified Genders - Gold'!AI95+'Unified Genders - Silver'!AI95+'Unified Genders - Bronze'!AI95 &gt; 0, 'Unified Genders - Gold'!AI95*'Medal values'!$B$1+'Unified Genders - Silver'!AI95*'Medal values'!$B$2+'Unified Genders - Bronze'!AI95*'Medal values'!$B$3, "")</f>
        <v/>
      </c>
      <c r="AJ95" s="5" t="str">
        <f>IF('Unified Genders - Gold'!AJ95+'Unified Genders - Silver'!AJ95+'Unified Genders - Bronze'!AJ95 &gt; 0, 'Unified Genders - Gold'!AJ95*'Medal values'!$B$1+'Unified Genders - Silver'!AJ95*'Medal values'!$B$2+'Unified Genders - Bronze'!AJ95*'Medal values'!$B$3, "")</f>
        <v/>
      </c>
      <c r="AK95" s="5" t="str">
        <f>IF('Unified Genders - Gold'!AK95+'Unified Genders - Silver'!AK95+'Unified Genders - Bronze'!AK95 &gt; 0, 'Unified Genders - Gold'!AK95*'Medal values'!$B$1+'Unified Genders - Silver'!AK95*'Medal values'!$B$2+'Unified Genders - Bronze'!AK95*'Medal values'!$B$3, "")</f>
        <v/>
      </c>
      <c r="AL95" s="5" t="str">
        <f>IF('Unified Genders - Gold'!AL95+'Unified Genders - Silver'!AL95+'Unified Genders - Bronze'!AL95 &gt; 0, 'Unified Genders - Gold'!AL95*'Medal values'!$B$1+'Unified Genders - Silver'!AL95*'Medal values'!$B$2+'Unified Genders - Bronze'!AL95*'Medal values'!$B$3, "")</f>
        <v/>
      </c>
      <c r="AM95" s="5" t="str">
        <f>IF('Unified Genders - Gold'!AM95+'Unified Genders - Silver'!AM95+'Unified Genders - Bronze'!AM95 &gt; 0, 'Unified Genders - Gold'!AM95*'Medal values'!$B$1+'Unified Genders - Silver'!AM95*'Medal values'!$B$2+'Unified Genders - Bronze'!AM95*'Medal values'!$B$3, "")</f>
        <v/>
      </c>
      <c r="AN95" s="5" t="str">
        <f>IF('Unified Genders - Gold'!AN95+'Unified Genders - Silver'!AN95+'Unified Genders - Bronze'!AN95 &gt; 0, 'Unified Genders - Gold'!AN95*'Medal values'!$B$1+'Unified Genders - Silver'!AN95*'Medal values'!$B$2+'Unified Genders - Bronze'!AN95*'Medal values'!$B$3, "")</f>
        <v/>
      </c>
      <c r="AO95" s="5" t="str">
        <f>IF('Unified Genders - Gold'!AO95+'Unified Genders - Silver'!AO95+'Unified Genders - Bronze'!AO95 &gt; 0, 'Unified Genders - Gold'!AO95*'Medal values'!$B$1+'Unified Genders - Silver'!AO95*'Medal values'!$B$2+'Unified Genders - Bronze'!AO95*'Medal values'!$B$3, "")</f>
        <v/>
      </c>
      <c r="AP95" s="5" t="str">
        <f>IF('Unified Genders - Gold'!AP95+'Unified Genders - Silver'!AP95+'Unified Genders - Bronze'!AP95 &gt; 0, 'Unified Genders - Gold'!AP95*'Medal values'!$B$1+'Unified Genders - Silver'!AP95*'Medal values'!$B$2+'Unified Genders - Bronze'!AP95*'Medal values'!$B$3, "")</f>
        <v/>
      </c>
      <c r="AQ95" s="5" t="str">
        <f>IF('Unified Genders - Gold'!AQ95+'Unified Genders - Silver'!AQ95+'Unified Genders - Bronze'!AQ95 &gt; 0, 'Unified Genders - Gold'!AQ95*'Medal values'!$B$1+'Unified Genders - Silver'!AQ95*'Medal values'!$B$2+'Unified Genders - Bronze'!AQ95*'Medal values'!$B$3, "")</f>
        <v/>
      </c>
      <c r="AR95" s="5" t="str">
        <f>IF('Unified Genders - Gold'!AR95+'Unified Genders - Silver'!AR95+'Unified Genders - Bronze'!AR95 &gt; 0, 'Unified Genders - Gold'!AR95*'Medal values'!$B$1+'Unified Genders - Silver'!AR95*'Medal values'!$B$2+'Unified Genders - Bronze'!AR95*'Medal values'!$B$3, "")</f>
        <v/>
      </c>
      <c r="AS95" s="5" t="str">
        <f>IF('Unified Genders - Gold'!AS95+'Unified Genders - Silver'!AS95+'Unified Genders - Bronze'!AS95 &gt; 0, 'Unified Genders - Gold'!AS95*'Medal values'!$B$1+'Unified Genders - Silver'!AS95*'Medal values'!$B$2+'Unified Genders - Bronze'!AS95*'Medal values'!$B$3, "")</f>
        <v/>
      </c>
      <c r="AT95" s="5">
        <f>IF('Unified Genders - Gold'!AT95+'Unified Genders - Silver'!AT95+'Unified Genders - Bronze'!AT95 &gt; 0, 'Unified Genders - Gold'!AT95*'Medal values'!$B$1+'Unified Genders - Silver'!AT95*'Medal values'!$B$2+'Unified Genders - Bronze'!AT95*'Medal values'!$B$3, "")</f>
        <v>4.000002</v>
      </c>
      <c r="AU95" s="5" t="str">
        <f>IF('Unified Genders - Gold'!AU95+'Unified Genders - Silver'!AU95+'Unified Genders - Bronze'!AU95 &gt; 0, 'Unified Genders - Gold'!AU95*'Medal values'!$B$1+'Unified Genders - Silver'!AU95*'Medal values'!$B$2+'Unified Genders - Bronze'!AU95*'Medal values'!$B$3, "")</f>
        <v/>
      </c>
      <c r="AV95" s="5">
        <f t="shared" si="1"/>
        <v>9.001003</v>
      </c>
      <c r="AW95" s="5">
        <f>SUM('Unified Genders - Gold'!AV95, 'Unified Genders - Silver'!AV95, 'Unified Genders - Bronze'!AV95)</f>
        <v>4</v>
      </c>
    </row>
  </sheetData>
  <drawing r:id="rId1"/>
</worksheet>
</file>